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2"/>
  </bookViews>
  <sheets>
    <sheet name="封面" sheetId="5" r:id="rId1"/>
    <sheet name="全市一般公共预算收入" sheetId="1" r:id="rId2"/>
    <sheet name="全市一般公共预算支出" sheetId="2" r:id="rId3"/>
    <sheet name="市级一般公共预算收入" sheetId="6" r:id="rId4"/>
    <sheet name="市级一般公共预算支出" sheetId="7" r:id="rId5"/>
  </sheets>
  <definedNames>
    <definedName name="_xlnm._FilterDatabase" localSheetId="4" hidden="1">市级一般公共预算支出!$I$1:$I$951</definedName>
    <definedName name="_xlnm._FilterDatabase" localSheetId="2" hidden="1">全市一般公共预算支出!$Q$1:$Q$221</definedName>
    <definedName name="_xlnm.Print_Area" localSheetId="2">全市一般公共预算支出!$A$1:$K$216</definedName>
    <definedName name="_xlnm.Print_Area" localSheetId="4">市级一般公共预算支出!$A$1:$K$945</definedName>
    <definedName name="_xlnm.Print_Titles" localSheetId="1">全市一般公共预算收入!$1:$6</definedName>
    <definedName name="_xlnm.Print_Titles" localSheetId="2">全市一般公共预算支出!$1:$6</definedName>
    <definedName name="_xlnm.Print_Titles" localSheetId="3">市级一般公共预算收入!$2:$6</definedName>
    <definedName name="_xlnm.Print_Titles" localSheetId="4">市级一般公共预算支出!$4:$6</definedName>
  </definedNames>
  <calcPr calcId="144525"/>
</workbook>
</file>

<file path=xl/sharedStrings.xml><?xml version="1.0" encoding="utf-8"?>
<sst xmlns="http://schemas.openxmlformats.org/spreadsheetml/2006/main" count="1463" uniqueCount="861">
  <si>
    <t>附件1</t>
  </si>
  <si>
    <t>玉林市全市与市级
一般公共预算收支2022年预算（草案）</t>
  </si>
  <si>
    <t>玉林市财政局编制</t>
  </si>
  <si>
    <t>2021年12月</t>
  </si>
  <si>
    <t>玉林市一般公共预算2022年收入预算(草案)</t>
  </si>
  <si>
    <t>单位:万元</t>
  </si>
  <si>
    <t>项          目</t>
  </si>
  <si>
    <t>2021年完成情况</t>
  </si>
  <si>
    <t>2022年预算</t>
  </si>
  <si>
    <t>年初预算</t>
  </si>
  <si>
    <t>年度预算</t>
  </si>
  <si>
    <t>执行数</t>
  </si>
  <si>
    <t>完成年度预算%</t>
  </si>
  <si>
    <t>2020年完成数</t>
  </si>
  <si>
    <t>比上年增减</t>
  </si>
  <si>
    <t>建议数</t>
  </si>
  <si>
    <t>比2021年执行数增减</t>
  </si>
  <si>
    <t>金额</t>
  </si>
  <si>
    <t>%</t>
  </si>
  <si>
    <t>一、税收收入</t>
  </si>
  <si>
    <t xml:space="preserve">       增值税</t>
  </si>
  <si>
    <t xml:space="preserve">       企业所得税</t>
  </si>
  <si>
    <t xml:space="preserve">       个人所得税</t>
  </si>
  <si>
    <t xml:space="preserve">       资源税</t>
  </si>
  <si>
    <t xml:space="preserve">       城市维护建设税</t>
  </si>
  <si>
    <t xml:space="preserve">       房产税</t>
  </si>
  <si>
    <t xml:space="preserve">       印花税</t>
  </si>
  <si>
    <t xml:space="preserve">       城镇土地使用税</t>
  </si>
  <si>
    <t xml:space="preserve">       土地增值税</t>
  </si>
  <si>
    <t xml:space="preserve">       车船税</t>
  </si>
  <si>
    <t xml:space="preserve">       耕地占用税</t>
  </si>
  <si>
    <t xml:space="preserve">       契税</t>
  </si>
  <si>
    <t xml:space="preserve">       环境保护税</t>
  </si>
  <si>
    <t xml:space="preserve">       其他税收收入</t>
  </si>
  <si>
    <t>二、非税收入</t>
  </si>
  <si>
    <t xml:space="preserve">       专项收入</t>
  </si>
  <si>
    <t xml:space="preserve">           其中：排污费收入</t>
  </si>
  <si>
    <t xml:space="preserve">                教育费附加收入 </t>
  </si>
  <si>
    <t xml:space="preserve">                矿产资源补偿费收入</t>
  </si>
  <si>
    <t xml:space="preserve">                探矿权采矿权使用费及价款收入</t>
  </si>
  <si>
    <t xml:space="preserve">       行政事业性收费收入</t>
  </si>
  <si>
    <t xml:space="preserve">           其中：国土资源行政事业性收费收入</t>
  </si>
  <si>
    <t xml:space="preserve">                公安行政事业性收费收入 </t>
  </si>
  <si>
    <t xml:space="preserve">                工商行政事业性收费收入</t>
  </si>
  <si>
    <t xml:space="preserve">                法院行政事业性收费收入</t>
  </si>
  <si>
    <t xml:space="preserve">       罚没收入</t>
  </si>
  <si>
    <t xml:space="preserve">           其中：质量技术监督罚没收入</t>
  </si>
  <si>
    <t xml:space="preserve">                公安罚没收入 </t>
  </si>
  <si>
    <t xml:space="preserve">                工商罚没收入</t>
  </si>
  <si>
    <t xml:space="preserve">                交通罚没收入</t>
  </si>
  <si>
    <t xml:space="preserve">       国有资本经营收入</t>
  </si>
  <si>
    <t xml:space="preserve">           其中：国有企业计划亏损补贴</t>
  </si>
  <si>
    <t xml:space="preserve">                产权转让收入 </t>
  </si>
  <si>
    <t xml:space="preserve">       国有资源（资产）有偿使用收入</t>
  </si>
  <si>
    <t xml:space="preserve">           其中：海域使用金收入</t>
  </si>
  <si>
    <t xml:space="preserve">                 非经营性国有资产收入</t>
  </si>
  <si>
    <t xml:space="preserve">       捐赠收入</t>
  </si>
  <si>
    <t xml:space="preserve">       政府住房基金收入</t>
  </si>
  <si>
    <t xml:space="preserve">       其他收入</t>
  </si>
  <si>
    <t>一般公共预算收入合计</t>
  </si>
  <si>
    <t>转移性收入合计</t>
  </si>
  <si>
    <t xml:space="preserve">  上级补助收入</t>
  </si>
  <si>
    <t xml:space="preserve">    返还性收入</t>
  </si>
  <si>
    <t xml:space="preserve">       所得税基数返还收入</t>
  </si>
  <si>
    <t xml:space="preserve">       成品油税费改革税收返还收入</t>
  </si>
  <si>
    <t xml:space="preserve">       增值税税收返还收入</t>
  </si>
  <si>
    <t xml:space="preserve">       消费税税收返还收入</t>
  </si>
  <si>
    <t xml:space="preserve">       增值税“五五分享”税收返还收入</t>
  </si>
  <si>
    <t xml:space="preserve">       其他返还性收入</t>
  </si>
  <si>
    <t xml:space="preserve">    一般性转移支付收入</t>
  </si>
  <si>
    <t xml:space="preserve">       体制补助收入</t>
  </si>
  <si>
    <t xml:space="preserve">       均衡性转移支付收入</t>
  </si>
  <si>
    <t xml:space="preserve">       县级基本财力保障机制奖补资金收入</t>
  </si>
  <si>
    <t xml:space="preserve">       结算补助收入</t>
  </si>
  <si>
    <t xml:space="preserve">       资源枯竭型城市转移支付补助收入</t>
  </si>
  <si>
    <t xml:space="preserve">       企业事业单位划转补助收入</t>
  </si>
  <si>
    <t xml:space="preserve">       产粮（油）大县奖励资金收入</t>
  </si>
  <si>
    <t xml:space="preserve">       重点生态功能区转移支付收入</t>
  </si>
  <si>
    <t xml:space="preserve">       固定数额补助收入</t>
  </si>
  <si>
    <t xml:space="preserve">       革命老区转移支付收入</t>
  </si>
  <si>
    <t xml:space="preserve">       民族地区转移支付收入</t>
  </si>
  <si>
    <t xml:space="preserve">       边境地区转移支付收入</t>
  </si>
  <si>
    <t xml:space="preserve">       欠发达地区转移支付收入</t>
  </si>
  <si>
    <t xml:space="preserve">       一般公共服务共同财政事权转移支付收入</t>
  </si>
  <si>
    <t xml:space="preserve">       外交共同财政事权转移支付收入</t>
  </si>
  <si>
    <t xml:space="preserve">       国防共同财政事权转移支付收入</t>
  </si>
  <si>
    <t xml:space="preserve">       公共安全共同财政事权转移支付收入</t>
  </si>
  <si>
    <t xml:space="preserve">       教育共同财政事权转移支付收入</t>
  </si>
  <si>
    <t xml:space="preserve">       科学技术共同财政事权转移支付收入</t>
  </si>
  <si>
    <t xml:space="preserve">       文化旅游体育与传媒共同财政事权转移支付收入</t>
  </si>
  <si>
    <t xml:space="preserve">       社会保障和就业共同财政事权转移支付收入</t>
  </si>
  <si>
    <t xml:space="preserve">       医疗卫生共同财政事权转移支付收入</t>
  </si>
  <si>
    <t xml:space="preserve">       节能环保共同财政事权转移支付收入</t>
  </si>
  <si>
    <t xml:space="preserve">       城乡社区共同财政事权转移支付收入</t>
  </si>
  <si>
    <t xml:space="preserve">       农林水共同财政事权转移支付收入</t>
  </si>
  <si>
    <t xml:space="preserve">       交通运输共同财政事权转移支付收入</t>
  </si>
  <si>
    <t xml:space="preserve">       资源勘探工业信息等共同财政事权转移支付收入</t>
  </si>
  <si>
    <t xml:space="preserve">       商业服务业等共同财政事权转移支付收入</t>
  </si>
  <si>
    <t xml:space="preserve">       金融共同财政事权转移支付收入</t>
  </si>
  <si>
    <t xml:space="preserve">       自然资源海洋气象等共同财政事权转移支付收入</t>
  </si>
  <si>
    <t xml:space="preserve">       住房保障共同财政事权转移支付收入</t>
  </si>
  <si>
    <t xml:space="preserve">       粮油物资储备共同财政事权转移支付收入</t>
  </si>
  <si>
    <t xml:space="preserve">       灾害防治及应急管理共同财政事权转移支付收入</t>
  </si>
  <si>
    <t xml:space="preserve">       其他共同财政事权转移支付收入</t>
  </si>
  <si>
    <t xml:space="preserve">       其他一般性转移支付收入</t>
  </si>
  <si>
    <t xml:space="preserve">    专项转移支付收入</t>
  </si>
  <si>
    <t xml:space="preserve">       一般公共服务</t>
  </si>
  <si>
    <t xml:space="preserve">       外交</t>
  </si>
  <si>
    <t xml:space="preserve">       国防</t>
  </si>
  <si>
    <t xml:space="preserve">       公共安全</t>
  </si>
  <si>
    <t xml:space="preserve">       教育</t>
  </si>
  <si>
    <t xml:space="preserve">       科学技术</t>
  </si>
  <si>
    <t xml:space="preserve">       文化旅游体育与传媒</t>
  </si>
  <si>
    <t xml:space="preserve">       社会保障和就业</t>
  </si>
  <si>
    <t xml:space="preserve">       卫生健康</t>
  </si>
  <si>
    <t xml:space="preserve">       节能环保</t>
  </si>
  <si>
    <t xml:space="preserve">       城乡社区</t>
  </si>
  <si>
    <t xml:space="preserve">       农林水</t>
  </si>
  <si>
    <t xml:space="preserve">       交通运输</t>
  </si>
  <si>
    <t xml:space="preserve">       资源勘探工业信息等</t>
  </si>
  <si>
    <t xml:space="preserve">       商业服务业等</t>
  </si>
  <si>
    <t xml:space="preserve">       金融</t>
  </si>
  <si>
    <t xml:space="preserve">       自然资源海洋气象等</t>
  </si>
  <si>
    <t xml:space="preserve">       住房保障</t>
  </si>
  <si>
    <t xml:space="preserve">       粮油物资储备</t>
  </si>
  <si>
    <t xml:space="preserve">       灾害防治及应急管理</t>
  </si>
  <si>
    <t xml:space="preserve">  上解收入</t>
  </si>
  <si>
    <t xml:space="preserve">  上年结余收入</t>
  </si>
  <si>
    <t xml:space="preserve">  动用预算稳定调节基金</t>
  </si>
  <si>
    <t xml:space="preserve">  调入资金</t>
  </si>
  <si>
    <t xml:space="preserve">     从政府性基金预算调入一般公共预算</t>
  </si>
  <si>
    <t xml:space="preserve">     从国有资本经营预算调入一般公共预算</t>
  </si>
  <si>
    <t xml:space="preserve">     从其他资金调入一般公共预算</t>
  </si>
  <si>
    <t xml:space="preserve">  债务转贷收入</t>
  </si>
  <si>
    <t>总计</t>
  </si>
  <si>
    <t>玉林市一般公共预算2022年支出预算(草案)</t>
  </si>
  <si>
    <t>比2021年年初预算增减</t>
  </si>
  <si>
    <t>1、一般公共服务支出</t>
  </si>
  <si>
    <t xml:space="preserve">    人大事务</t>
  </si>
  <si>
    <t xml:space="preserve">    政协事务</t>
  </si>
  <si>
    <t xml:space="preserve">    政府办公厅（室）及相关机构事务</t>
  </si>
  <si>
    <t xml:space="preserve">    发展与改革事务</t>
  </si>
  <si>
    <t xml:space="preserve">    统计信息事务</t>
  </si>
  <si>
    <t xml:space="preserve">    财政事务</t>
  </si>
  <si>
    <t xml:space="preserve">    税收事务</t>
  </si>
  <si>
    <t xml:space="preserve">    审计事务</t>
  </si>
  <si>
    <t xml:space="preserve">    海关事务</t>
  </si>
  <si>
    <t xml:space="preserve">    纪检监察事务</t>
  </si>
  <si>
    <t xml:space="preserve">    商贸事务</t>
  </si>
  <si>
    <t xml:space="preserve">    知识产权事务</t>
  </si>
  <si>
    <t xml:space="preserve">    民族事务</t>
  </si>
  <si>
    <t xml:space="preserve">    港澳台事务</t>
  </si>
  <si>
    <t xml:space="preserve">    档案事务</t>
  </si>
  <si>
    <t xml:space="preserve">    民主党派及工商联事务</t>
  </si>
  <si>
    <t xml:space="preserve">    群众团体事务</t>
  </si>
  <si>
    <t xml:space="preserve">    党委办公厅（室）及相关机构事务</t>
  </si>
  <si>
    <t xml:space="preserve">    组织事务</t>
  </si>
  <si>
    <t xml:space="preserve">    宣传事务</t>
  </si>
  <si>
    <t xml:space="preserve">    统战事务</t>
  </si>
  <si>
    <t xml:space="preserve">    对外联络事务</t>
  </si>
  <si>
    <t xml:space="preserve">    其他共产党事务支出</t>
  </si>
  <si>
    <t xml:space="preserve">    网信事务</t>
  </si>
  <si>
    <t xml:space="preserve">    市场监督管理事务</t>
  </si>
  <si>
    <t xml:space="preserve">    其他一般公共服务支出</t>
  </si>
  <si>
    <t>2、国防支出</t>
  </si>
  <si>
    <t xml:space="preserve">    军费</t>
  </si>
  <si>
    <t xml:space="preserve">    国防科研事业</t>
  </si>
  <si>
    <t xml:space="preserve">    专项工程</t>
  </si>
  <si>
    <t xml:space="preserve">    国防动员</t>
  </si>
  <si>
    <t xml:space="preserve">    其他国防支出</t>
  </si>
  <si>
    <t>3、公共安全支出</t>
  </si>
  <si>
    <t xml:space="preserve">    武装警察部队</t>
  </si>
  <si>
    <t xml:space="preserve">    公安</t>
  </si>
  <si>
    <t xml:space="preserve">    国家安全</t>
  </si>
  <si>
    <t xml:space="preserve">    检察</t>
  </si>
  <si>
    <t xml:space="preserve">    法院</t>
  </si>
  <si>
    <t xml:space="preserve">    司法</t>
  </si>
  <si>
    <t xml:space="preserve">    监狱</t>
  </si>
  <si>
    <t xml:space="preserve">    强制隔离戒毒</t>
  </si>
  <si>
    <t xml:space="preserve">    国家保密</t>
  </si>
  <si>
    <t xml:space="preserve">    缉私警察</t>
  </si>
  <si>
    <t xml:space="preserve">    其他公共安全支出</t>
  </si>
  <si>
    <t>4、教育支出</t>
  </si>
  <si>
    <t xml:space="preserve">    教育管理事务</t>
  </si>
  <si>
    <t xml:space="preserve">    普通教育</t>
  </si>
  <si>
    <t xml:space="preserve">    职业教育</t>
  </si>
  <si>
    <t xml:space="preserve">    成人教育</t>
  </si>
  <si>
    <t xml:space="preserve">    广播电视教育</t>
  </si>
  <si>
    <t xml:space="preserve">    留学教育</t>
  </si>
  <si>
    <t xml:space="preserve">    特殊教育</t>
  </si>
  <si>
    <t xml:space="preserve">    进修及培训</t>
  </si>
  <si>
    <t xml:space="preserve">    教育费附加安排的支出</t>
  </si>
  <si>
    <t xml:space="preserve">    其他教育支出</t>
  </si>
  <si>
    <t>5、科学技术支出</t>
  </si>
  <si>
    <t xml:space="preserve">    科学技术管理事务</t>
  </si>
  <si>
    <t xml:space="preserve">    基础研究</t>
  </si>
  <si>
    <t xml:space="preserve">    应用研究</t>
  </si>
  <si>
    <t xml:space="preserve">    技术研究与开发</t>
  </si>
  <si>
    <t xml:space="preserve">    科技条件与服务</t>
  </si>
  <si>
    <t xml:space="preserve">    社会科学</t>
  </si>
  <si>
    <t xml:space="preserve">    科学技术普及</t>
  </si>
  <si>
    <t xml:space="preserve">    科技交流与合作</t>
  </si>
  <si>
    <t xml:space="preserve">    科技重大项目</t>
  </si>
  <si>
    <t xml:space="preserve">    其他科学技术支出</t>
  </si>
  <si>
    <t>6、文化旅游体育与传媒支出</t>
  </si>
  <si>
    <t xml:space="preserve">    文化和旅游</t>
  </si>
  <si>
    <t xml:space="preserve">    文物</t>
  </si>
  <si>
    <t xml:space="preserve">    体育</t>
  </si>
  <si>
    <t xml:space="preserve">    新闻出版电影</t>
  </si>
  <si>
    <t xml:space="preserve">    广播电视</t>
  </si>
  <si>
    <t xml:space="preserve">    其他文化体育与传媒支出</t>
  </si>
  <si>
    <t>7、社会保障和就业支出</t>
  </si>
  <si>
    <t xml:space="preserve">    人力资源和社会保障管理事务</t>
  </si>
  <si>
    <t xml:space="preserve">    民政管理事务</t>
  </si>
  <si>
    <t xml:space="preserve">    补充全国社会保障基金</t>
  </si>
  <si>
    <t xml:space="preserve">    行政事业单位养老支出</t>
  </si>
  <si>
    <t xml:space="preserve">    企业改革补助</t>
  </si>
  <si>
    <t xml:space="preserve">    就业补助</t>
  </si>
  <si>
    <t xml:space="preserve">    抚恤</t>
  </si>
  <si>
    <t xml:space="preserve">    退役安置</t>
  </si>
  <si>
    <t xml:space="preserve">    社会福利</t>
  </si>
  <si>
    <t xml:space="preserve">    残疾人事业</t>
  </si>
  <si>
    <t xml:space="preserve">    红十字事业</t>
  </si>
  <si>
    <t xml:space="preserve">    最低生活保障</t>
  </si>
  <si>
    <t xml:space="preserve">    临时救助</t>
  </si>
  <si>
    <t xml:space="preserve">    特困人员救助供养</t>
  </si>
  <si>
    <t xml:space="preserve">    补充道路交通事故社会救助基金</t>
  </si>
  <si>
    <t xml:space="preserve">    其他生活救助</t>
  </si>
  <si>
    <t xml:space="preserve">    财政对基本养老保险基金的补助</t>
  </si>
  <si>
    <t xml:space="preserve">    财政对其他社会保险基金的补助</t>
  </si>
  <si>
    <t xml:space="preserve">    退役军人管理事务</t>
  </si>
  <si>
    <t xml:space="preserve">    财政代缴社会保险费支出</t>
  </si>
  <si>
    <t xml:space="preserve">    其他社会保障和就业支出</t>
  </si>
  <si>
    <t>8、卫生健康支出</t>
  </si>
  <si>
    <t xml:space="preserve">    卫生健康管理事务</t>
  </si>
  <si>
    <t xml:space="preserve">    公立医院</t>
  </si>
  <si>
    <t xml:space="preserve">    基层医疗卫生机构</t>
  </si>
  <si>
    <t xml:space="preserve">    公共卫生</t>
  </si>
  <si>
    <t xml:space="preserve">    中医药</t>
  </si>
  <si>
    <t xml:space="preserve">    计划生育事务</t>
  </si>
  <si>
    <t xml:space="preserve">    行政事业单位医疗</t>
  </si>
  <si>
    <t xml:space="preserve">    财政对基本医疗保险基金的补助</t>
  </si>
  <si>
    <t xml:space="preserve">    医疗救助</t>
  </si>
  <si>
    <t xml:space="preserve">    优抚对象医疗</t>
  </si>
  <si>
    <t xml:space="preserve">    医疗保障管理事务</t>
  </si>
  <si>
    <t xml:space="preserve">    老龄卫生健康事务</t>
  </si>
  <si>
    <t xml:space="preserve">    其他卫生健康事务</t>
  </si>
  <si>
    <t>9、节能环保支出</t>
  </si>
  <si>
    <t xml:space="preserve">    环境保护管理事务</t>
  </si>
  <si>
    <t xml:space="preserve">    环境监测与监察</t>
  </si>
  <si>
    <t xml:space="preserve">    污染防治</t>
  </si>
  <si>
    <t xml:space="preserve">    自然生态保护</t>
  </si>
  <si>
    <t xml:space="preserve">    天然林保护</t>
  </si>
  <si>
    <t xml:space="preserve">    退耕还林还草</t>
  </si>
  <si>
    <t xml:space="preserve">    风沙荒漠治理</t>
  </si>
  <si>
    <t xml:space="preserve">    退牧还草</t>
  </si>
  <si>
    <t xml:space="preserve">    已垦草原退耕还草</t>
  </si>
  <si>
    <t xml:space="preserve">    能源节约利用</t>
  </si>
  <si>
    <t xml:space="preserve">    污染减排</t>
  </si>
  <si>
    <t xml:space="preserve">    可再生能源</t>
  </si>
  <si>
    <t xml:space="preserve">    循环经济</t>
  </si>
  <si>
    <t xml:space="preserve">    能源管理事务</t>
  </si>
  <si>
    <t xml:space="preserve">    其他节能环保支出</t>
  </si>
  <si>
    <t>10、城乡社区支出</t>
  </si>
  <si>
    <t xml:space="preserve">    城乡社区管理事务</t>
  </si>
  <si>
    <t xml:space="preserve">    城乡社区规划与管理</t>
  </si>
  <si>
    <t xml:space="preserve">    城乡社区公共设施</t>
  </si>
  <si>
    <t xml:space="preserve">    城乡社区环境卫生</t>
  </si>
  <si>
    <t xml:space="preserve">    建设市场管理与监督</t>
  </si>
  <si>
    <t xml:space="preserve">    其他城乡社区支出</t>
  </si>
  <si>
    <t>11、农林水支出</t>
  </si>
  <si>
    <t xml:space="preserve">    农业农村</t>
  </si>
  <si>
    <t xml:space="preserve">    林业和草原</t>
  </si>
  <si>
    <t xml:space="preserve">    水利</t>
  </si>
  <si>
    <t xml:space="preserve">    巩固脱贫衔接乡村振兴</t>
  </si>
  <si>
    <t xml:space="preserve">    农村综合改革</t>
  </si>
  <si>
    <t xml:space="preserve">    普惠金融发展支出</t>
  </si>
  <si>
    <t xml:space="preserve">    目标价格补贴</t>
  </si>
  <si>
    <t xml:space="preserve">    其他农林水支出</t>
  </si>
  <si>
    <t>12、交通运输支出</t>
  </si>
  <si>
    <t xml:space="preserve">    公路水路运输</t>
  </si>
  <si>
    <t xml:space="preserve">    铁路运输</t>
  </si>
  <si>
    <t xml:space="preserve">    民用航空运输</t>
  </si>
  <si>
    <t xml:space="preserve">    邮政业支出</t>
  </si>
  <si>
    <t xml:space="preserve">    车辆购置税支出</t>
  </si>
  <si>
    <t xml:space="preserve">    其他交通运输支出</t>
  </si>
  <si>
    <t>13、资源勘探工业信息等支出</t>
  </si>
  <si>
    <t xml:space="preserve">    资源勘探开发</t>
  </si>
  <si>
    <t xml:space="preserve">    制造业</t>
  </si>
  <si>
    <t xml:space="preserve">    建筑业</t>
  </si>
  <si>
    <t xml:space="preserve">    工业和信息产业监管</t>
  </si>
  <si>
    <t xml:space="preserve">    国有资产监管</t>
  </si>
  <si>
    <t xml:space="preserve">    支持中小企业发展和管理支出</t>
  </si>
  <si>
    <t xml:space="preserve">    其他资源勘探电力信息等支出</t>
  </si>
  <si>
    <t>14、商业服务业等支出</t>
  </si>
  <si>
    <t xml:space="preserve">    商业流通事务</t>
  </si>
  <si>
    <t xml:space="preserve">    涉外发展服务支出</t>
  </si>
  <si>
    <t xml:space="preserve">    其他商业服务业等支出</t>
  </si>
  <si>
    <t>15、金融支出</t>
  </si>
  <si>
    <t xml:space="preserve">    金融部门行政支出</t>
  </si>
  <si>
    <t xml:space="preserve">    金融部门监管支出</t>
  </si>
  <si>
    <t xml:space="preserve">    金融发展支出</t>
  </si>
  <si>
    <t xml:space="preserve">    金融调控支出</t>
  </si>
  <si>
    <t xml:space="preserve">    其他金融支出</t>
  </si>
  <si>
    <t>16、自然资源海洋气象等支出</t>
  </si>
  <si>
    <t xml:space="preserve">    自然资源事务</t>
  </si>
  <si>
    <t xml:space="preserve">    气象事务</t>
  </si>
  <si>
    <t xml:space="preserve">    其他自然资源海洋气象等支出</t>
  </si>
  <si>
    <t>17、住房保障支出</t>
  </si>
  <si>
    <t xml:space="preserve">    保障性安居工程支出</t>
  </si>
  <si>
    <t xml:space="preserve">    住房改革支出</t>
  </si>
  <si>
    <t xml:space="preserve">    城乡社区住宅</t>
  </si>
  <si>
    <t>18、粮油物资储备支出</t>
  </si>
  <si>
    <t xml:space="preserve">    粮油物资事务</t>
  </si>
  <si>
    <t xml:space="preserve">    能源储备</t>
  </si>
  <si>
    <t xml:space="preserve">    粮油储备</t>
  </si>
  <si>
    <t xml:space="preserve">    重要商品储备</t>
  </si>
  <si>
    <t>19、灾害防治及应急管理支出</t>
  </si>
  <si>
    <t xml:space="preserve">    应急管理事务</t>
  </si>
  <si>
    <t xml:space="preserve">    消防救援事务</t>
  </si>
  <si>
    <t xml:space="preserve">    矿山安全</t>
  </si>
  <si>
    <t xml:space="preserve">    地震事务</t>
  </si>
  <si>
    <t xml:space="preserve">    自然灾害防治</t>
  </si>
  <si>
    <t xml:space="preserve">    自然灾害救灾及恢复重建支出</t>
  </si>
  <si>
    <t xml:space="preserve">    其他灾害防治及应急管理支出</t>
  </si>
  <si>
    <t>20、预备费</t>
  </si>
  <si>
    <t>21、其他支出</t>
  </si>
  <si>
    <t xml:space="preserve">    年初预留</t>
  </si>
  <si>
    <t xml:space="preserve">    其他支出</t>
  </si>
  <si>
    <t>22、债务付息支出</t>
  </si>
  <si>
    <t xml:space="preserve">    地方政府一般债务付息支出</t>
  </si>
  <si>
    <t>23、债务发行费用支出</t>
  </si>
  <si>
    <t xml:space="preserve">    地方政府一般债务发行费用支出</t>
  </si>
  <si>
    <t>一般公共预算支出合计</t>
  </si>
  <si>
    <t>转移性支出合计</t>
  </si>
  <si>
    <t xml:space="preserve">  返还性支出</t>
  </si>
  <si>
    <t xml:space="preserve">  一般性转移支付</t>
  </si>
  <si>
    <t xml:space="preserve">  专项转移支付</t>
  </si>
  <si>
    <t xml:space="preserve">  补助下级支出</t>
  </si>
  <si>
    <t xml:space="preserve">  上解支出</t>
  </si>
  <si>
    <t xml:space="preserve">    体制上解支出</t>
  </si>
  <si>
    <t xml:space="preserve">    专项上解支出</t>
  </si>
  <si>
    <t xml:space="preserve">  调出资金</t>
  </si>
  <si>
    <t xml:space="preserve">  债务转贷支出</t>
  </si>
  <si>
    <t xml:space="preserve">  年终结余</t>
  </si>
  <si>
    <t>债务还本支出</t>
  </si>
  <si>
    <t>支出总计</t>
  </si>
  <si>
    <t>玉林市市级一般公共预算2022年收入预算(草案)</t>
  </si>
  <si>
    <t>玉林市市级一般公共预算2022年支出预算(草案)</t>
  </si>
  <si>
    <t>市直</t>
  </si>
  <si>
    <t>玉东</t>
  </si>
  <si>
    <t>市级合计</t>
  </si>
  <si>
    <t xml:space="preserve">        行政运行</t>
  </si>
  <si>
    <t xml:space="preserve">        一般行政管理事务</t>
  </si>
  <si>
    <t xml:space="preserve">        机关服务</t>
  </si>
  <si>
    <t xml:space="preserve">        人大会议</t>
  </si>
  <si>
    <t xml:space="preserve">        人大立法</t>
  </si>
  <si>
    <t xml:space="preserve">        人大监督</t>
  </si>
  <si>
    <t xml:space="preserve">        人大代表履职能力提升</t>
  </si>
  <si>
    <t xml:space="preserve">        代表工作</t>
  </si>
  <si>
    <t xml:space="preserve">        人大信访工作</t>
  </si>
  <si>
    <t xml:space="preserve">        事业运行</t>
  </si>
  <si>
    <t xml:space="preserve">        其他人大事务支出</t>
  </si>
  <si>
    <t xml:space="preserve">        政协会议</t>
  </si>
  <si>
    <t xml:space="preserve">        委员视察</t>
  </si>
  <si>
    <t xml:space="preserve">        参政议政</t>
  </si>
  <si>
    <t xml:space="preserve">        其他政协事务支出</t>
  </si>
  <si>
    <t xml:space="preserve">        专项服务</t>
  </si>
  <si>
    <t xml:space="preserve">        专项业务及机关事务管理</t>
  </si>
  <si>
    <t xml:space="preserve">        政务公开审批</t>
  </si>
  <si>
    <t xml:space="preserve">        信访事务</t>
  </si>
  <si>
    <t xml:space="preserve">        参事事务</t>
  </si>
  <si>
    <t xml:space="preserve">        其他政府办公厅（室）及相关机构事务支出</t>
  </si>
  <si>
    <t xml:space="preserve">        战略规划与实施</t>
  </si>
  <si>
    <t xml:space="preserve">        日常经济运行调节</t>
  </si>
  <si>
    <t xml:space="preserve">        社会事业发展规划</t>
  </si>
  <si>
    <t xml:space="preserve">        经济体制改革研究</t>
  </si>
  <si>
    <t xml:space="preserve">        物价管理</t>
  </si>
  <si>
    <t xml:space="preserve">        其他发展与改革事务支出</t>
  </si>
  <si>
    <t xml:space="preserve">        信息事务</t>
  </si>
  <si>
    <t xml:space="preserve">        专项统计业务</t>
  </si>
  <si>
    <t xml:space="preserve">        统计管理</t>
  </si>
  <si>
    <t xml:space="preserve">        专项普查活动</t>
  </si>
  <si>
    <t xml:space="preserve">        统计抽样调查</t>
  </si>
  <si>
    <t xml:space="preserve">        其他统计信息事务支出</t>
  </si>
  <si>
    <t xml:space="preserve">        预算改革业务</t>
  </si>
  <si>
    <t xml:space="preserve">        财政国库业务</t>
  </si>
  <si>
    <t xml:space="preserve">        财政监察</t>
  </si>
  <si>
    <t xml:space="preserve">        信息化建设</t>
  </si>
  <si>
    <t xml:space="preserve">        财政委托业务支出</t>
  </si>
  <si>
    <t xml:space="preserve">        其他财政事务支出</t>
  </si>
  <si>
    <t xml:space="preserve">        税收业务</t>
  </si>
  <si>
    <t xml:space="preserve">        其他税收事务支出</t>
  </si>
  <si>
    <t xml:space="preserve">        审计业务</t>
  </si>
  <si>
    <t xml:space="preserve">        审计管理</t>
  </si>
  <si>
    <t xml:space="preserve">        其他审计事务支出</t>
  </si>
  <si>
    <t xml:space="preserve">        大案要案查处</t>
  </si>
  <si>
    <t xml:space="preserve">        派驻派出机构</t>
  </si>
  <si>
    <t xml:space="preserve">        巡视工作</t>
  </si>
  <si>
    <t xml:space="preserve">        其他纪检监察事务支出</t>
  </si>
  <si>
    <t xml:space="preserve">        对外贸易管理</t>
  </si>
  <si>
    <t xml:space="preserve">        国际经济合作</t>
  </si>
  <si>
    <t xml:space="preserve">        外资管理</t>
  </si>
  <si>
    <t xml:space="preserve">        国内贸易管理</t>
  </si>
  <si>
    <t xml:space="preserve">        招商引资</t>
  </si>
  <si>
    <t xml:space="preserve">        其他商贸事务支出</t>
  </si>
  <si>
    <t xml:space="preserve">        民族工作专项</t>
  </si>
  <si>
    <t xml:space="preserve">        其他民族事务支出</t>
  </si>
  <si>
    <t xml:space="preserve">        档案馆</t>
  </si>
  <si>
    <t xml:space="preserve">        其他档案事务支出</t>
  </si>
  <si>
    <t xml:space="preserve">        其他民主党派及工商联事务支出</t>
  </si>
  <si>
    <t xml:space="preserve">        工会事务</t>
  </si>
  <si>
    <t xml:space="preserve">        其他群众团体事务支出</t>
  </si>
  <si>
    <t xml:space="preserve">        专项业务</t>
  </si>
  <si>
    <t xml:space="preserve">        其他党委办公厅（室）及相关机构事务支出</t>
  </si>
  <si>
    <t xml:space="preserve">        公务员事务</t>
  </si>
  <si>
    <t xml:space="preserve">        其他组织事务支出</t>
  </si>
  <si>
    <t xml:space="preserve">        宣传管理</t>
  </si>
  <si>
    <t xml:space="preserve">        其他宣传事务支出</t>
  </si>
  <si>
    <t xml:space="preserve">        宗教事务</t>
  </si>
  <si>
    <t xml:space="preserve">        华侨事务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</si>
  <si>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其他统战事务支出</t>
    </r>
  </si>
  <si>
    <t xml:space="preserve">        其他对外联络事务支出</t>
  </si>
  <si>
    <t xml:space="preserve">        其他共产党事务支出</t>
  </si>
  <si>
    <t xml:space="preserve">        信息安全事务</t>
  </si>
  <si>
    <t xml:space="preserve">        其他网信事务支出</t>
  </si>
  <si>
    <t xml:space="preserve">        市场主体管理   </t>
  </si>
  <si>
    <t xml:space="preserve">        市场秩序执法</t>
  </si>
  <si>
    <t xml:space="preserve">        质量基础</t>
  </si>
  <si>
    <t xml:space="preserve">        药品事务</t>
  </si>
  <si>
    <t xml:space="preserve">        医疗器械事务</t>
  </si>
  <si>
    <t xml:space="preserve">        化妆品事务</t>
  </si>
  <si>
    <t xml:space="preserve">        质量安全监管  </t>
  </si>
  <si>
    <t xml:space="preserve">        食品安全监管</t>
  </si>
  <si>
    <t xml:space="preserve">        其他市场监督管理事务</t>
  </si>
  <si>
    <t xml:space="preserve">        其他一般公共服务支出</t>
  </si>
  <si>
    <t xml:space="preserve">        现役部队</t>
  </si>
  <si>
    <t xml:space="preserve">        预备役部队</t>
  </si>
  <si>
    <t xml:space="preserve">        其他军费支出</t>
  </si>
  <si>
    <t xml:space="preserve">        兵役征集</t>
  </si>
  <si>
    <t xml:space="preserve">        经济动员</t>
  </si>
  <si>
    <t xml:space="preserve">        人民防空</t>
  </si>
  <si>
    <t xml:space="preserve">        交通战备</t>
  </si>
  <si>
    <t xml:space="preserve">        民兵</t>
  </si>
  <si>
    <t xml:space="preserve">        边海防</t>
  </si>
  <si>
    <t xml:space="preserve">        其他国防动员支出</t>
  </si>
  <si>
    <t xml:space="preserve">        武装警察部队</t>
  </si>
  <si>
    <t xml:space="preserve">        其他武装警察部队支出</t>
  </si>
  <si>
    <t xml:space="preserve">        执法办案</t>
  </si>
  <si>
    <t xml:space="preserve">        特别业务</t>
  </si>
  <si>
    <t xml:space="preserve">        特勤业务</t>
  </si>
  <si>
    <t xml:space="preserve">        移民事务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</si>
  <si>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事业运行</t>
    </r>
  </si>
  <si>
    <t xml:space="preserve">        其他公安支出</t>
  </si>
  <si>
    <t xml:space="preserve">        安全业务</t>
  </si>
  <si>
    <t xml:space="preserve">        其他国家安全支出</t>
  </si>
  <si>
    <t xml:space="preserve">        “两房”建设</t>
  </si>
  <si>
    <t xml:space="preserve">        检察监督 </t>
  </si>
  <si>
    <t xml:space="preserve">        其他检察支出</t>
  </si>
  <si>
    <t xml:space="preserve">        案件审判</t>
  </si>
  <si>
    <t xml:space="preserve">        案件执行</t>
  </si>
  <si>
    <t xml:space="preserve">        “两庭”建设</t>
  </si>
  <si>
    <t xml:space="preserve">        其他法院支出</t>
  </si>
  <si>
    <t xml:space="preserve">        基层司法业务</t>
  </si>
  <si>
    <t xml:space="preserve">        普法宣传</t>
  </si>
  <si>
    <t xml:space="preserve">        律师管理</t>
  </si>
  <si>
    <t xml:space="preserve">        公共法律服务</t>
  </si>
  <si>
    <t xml:space="preserve">        国家统一法律职业资格考试</t>
  </si>
  <si>
    <t xml:space="preserve">        社区矫正</t>
  </si>
  <si>
    <t xml:space="preserve">        法治建设</t>
  </si>
  <si>
    <t xml:space="preserve">        其他司法支出</t>
  </si>
  <si>
    <t xml:space="preserve">        强制隔离戒毒人员生活</t>
  </si>
  <si>
    <t xml:space="preserve">        强制隔离戒毒人员教育</t>
  </si>
  <si>
    <t xml:space="preserve">        所政设施建设</t>
  </si>
  <si>
    <t xml:space="preserve">        其他强制隔离戒毒支出</t>
  </si>
  <si>
    <t xml:space="preserve">        其他教育管理事务支出</t>
  </si>
  <si>
    <t xml:space="preserve">        学前教育</t>
  </si>
  <si>
    <t xml:space="preserve">        小学教育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</si>
  <si>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初中教育</t>
    </r>
  </si>
  <si>
    <t xml:space="preserve">        高中教育</t>
  </si>
  <si>
    <t xml:space="preserve">        高等教育</t>
  </si>
  <si>
    <t xml:space="preserve">        其他普通教育支出</t>
  </si>
  <si>
    <t xml:space="preserve">        初等职业教育</t>
  </si>
  <si>
    <t xml:space="preserve">        中等职业教育</t>
  </si>
  <si>
    <t xml:space="preserve">        技校教育</t>
  </si>
  <si>
    <t xml:space="preserve">        高等职业教育</t>
  </si>
  <si>
    <t xml:space="preserve">        其他职业教育支出</t>
  </si>
  <si>
    <t xml:space="preserve">        教师进修</t>
  </si>
  <si>
    <t xml:space="preserve">        干部教育</t>
  </si>
  <si>
    <t xml:space="preserve">        培训支出</t>
  </si>
  <si>
    <t xml:space="preserve">        退役士兵能力提升</t>
  </si>
  <si>
    <t xml:space="preserve">        其他进修及培训</t>
  </si>
  <si>
    <t xml:space="preserve">        其他科学技术管理事务支出</t>
  </si>
  <si>
    <t xml:space="preserve">        机构运行</t>
  </si>
  <si>
    <t xml:space="preserve">        科技成果转化与扩散</t>
  </si>
  <si>
    <t xml:space="preserve">        共性技术研究与开发</t>
  </si>
  <si>
    <t xml:space="preserve">        其他技术研究与开发支出</t>
  </si>
  <si>
    <t xml:space="preserve">        科普活动</t>
  </si>
  <si>
    <t xml:space="preserve">        青少年科技活动</t>
  </si>
  <si>
    <t xml:space="preserve">        学术交流活动</t>
  </si>
  <si>
    <t xml:space="preserve">        科技馆站</t>
  </si>
  <si>
    <t xml:space="preserve">        其他科学技术普及支出</t>
  </si>
  <si>
    <t xml:space="preserve">        图书馆</t>
  </si>
  <si>
    <t xml:space="preserve">        文化展示及纪念机构</t>
  </si>
  <si>
    <t xml:space="preserve">        艺术表演场所</t>
  </si>
  <si>
    <t xml:space="preserve">        艺术表演团体</t>
  </si>
  <si>
    <t xml:space="preserve">        文化活动</t>
  </si>
  <si>
    <t xml:space="preserve">        群众文化</t>
  </si>
  <si>
    <t xml:space="preserve">        文化和旅游交流与合作</t>
  </si>
  <si>
    <t xml:space="preserve">        文化创作与保护</t>
  </si>
  <si>
    <t xml:space="preserve">        文化和旅游市场管理</t>
  </si>
  <si>
    <t xml:space="preserve">        旅游宣传</t>
  </si>
  <si>
    <t xml:space="preserve">        文化和旅游管理事务</t>
  </si>
  <si>
    <t xml:space="preserve">        其他文化和旅游支出</t>
  </si>
  <si>
    <t xml:space="preserve">        文物保护</t>
  </si>
  <si>
    <t xml:space="preserve">        博物馆</t>
  </si>
  <si>
    <t xml:space="preserve">        历史名城与古迹</t>
  </si>
  <si>
    <t xml:space="preserve">        其他文物支出</t>
  </si>
  <si>
    <t xml:space="preserve">        运动项目管理</t>
  </si>
  <si>
    <t xml:space="preserve">        体育竞赛</t>
  </si>
  <si>
    <t xml:space="preserve">        体育训练</t>
  </si>
  <si>
    <t xml:space="preserve">        体育场馆</t>
  </si>
  <si>
    <t xml:space="preserve">        群众体育</t>
  </si>
  <si>
    <t xml:space="preserve">        体育交流与合作</t>
  </si>
  <si>
    <t xml:space="preserve">        其他体育支出</t>
  </si>
  <si>
    <t xml:space="preserve">        新闻通讯</t>
  </si>
  <si>
    <t xml:space="preserve">        出版发行</t>
  </si>
  <si>
    <t xml:space="preserve">        版权管理  </t>
  </si>
  <si>
    <t xml:space="preserve">        电影</t>
  </si>
  <si>
    <t xml:space="preserve">        其他新闻出版电影支出</t>
  </si>
  <si>
    <t xml:space="preserve">        监测监管</t>
  </si>
  <si>
    <t xml:space="preserve">        传输发射</t>
  </si>
  <si>
    <t xml:space="preserve">        广播电视事务</t>
  </si>
  <si>
    <t xml:space="preserve">        其他广播电视支出</t>
  </si>
  <si>
    <t xml:space="preserve">    其他文化旅游体育与传媒支出</t>
  </si>
  <si>
    <t xml:space="preserve">        宣传文化发展专项支出</t>
  </si>
  <si>
    <t xml:space="preserve">        文化产业发展专项支出</t>
  </si>
  <si>
    <t xml:space="preserve">        其他文化旅游体育与传媒支出</t>
  </si>
  <si>
    <t xml:space="preserve">        综合业务管理</t>
  </si>
  <si>
    <t xml:space="preserve">        劳动保障监察</t>
  </si>
  <si>
    <t xml:space="preserve">        就业管理事务</t>
  </si>
  <si>
    <t xml:space="preserve">        社会保险业务管理事务</t>
  </si>
  <si>
    <t xml:space="preserve">        社会保险经办机构</t>
  </si>
  <si>
    <t xml:space="preserve">        劳动关系和维权</t>
  </si>
  <si>
    <t xml:space="preserve">        公共就业服务和职业技能鉴定机构</t>
  </si>
  <si>
    <t xml:space="preserve">        劳动人事争议调解仲裁</t>
  </si>
  <si>
    <t xml:space="preserve">        政府特殊津贴</t>
  </si>
  <si>
    <t xml:space="preserve">        资助留学回国人员</t>
  </si>
  <si>
    <t xml:space="preserve">        博士后日常经费</t>
  </si>
  <si>
    <t xml:space="preserve">        引进人才费用</t>
  </si>
  <si>
    <t xml:space="preserve">        其他人力资源和社会保障管理事务支出</t>
  </si>
  <si>
    <t xml:space="preserve">        社会组织和管理</t>
  </si>
  <si>
    <t xml:space="preserve">        行政区划和地名管理</t>
  </si>
  <si>
    <t xml:space="preserve">        基层政权建设和社区治理</t>
  </si>
  <si>
    <t xml:space="preserve">        其他民政管理事务支出</t>
  </si>
  <si>
    <t xml:space="preserve">        行政单位离退休</t>
  </si>
  <si>
    <t xml:space="preserve">        事业单位离退休</t>
  </si>
  <si>
    <t xml:space="preserve">        离退休人员管理机构</t>
  </si>
  <si>
    <t xml:space="preserve">        机关事业单位基本养老保险缴费支出</t>
  </si>
  <si>
    <t xml:space="preserve">        机关事业单位职业年金缴费支出</t>
  </si>
  <si>
    <t xml:space="preserve">        对机关事业单位基本养老保险基金的补助</t>
  </si>
  <si>
    <t xml:space="preserve">        对机关事业单位职业年金的补助</t>
  </si>
  <si>
    <t xml:space="preserve">        其他行政事业单位养老支出</t>
  </si>
  <si>
    <t xml:space="preserve">        就业创业服务补贴</t>
  </si>
  <si>
    <t xml:space="preserve">        职业培训补贴</t>
  </si>
  <si>
    <t xml:space="preserve">        社会保险补贴</t>
  </si>
  <si>
    <t xml:space="preserve">        公益性岗位补贴</t>
  </si>
  <si>
    <t xml:space="preserve">        职业技能鉴定补贴</t>
  </si>
  <si>
    <t xml:space="preserve">        就业见习补贴</t>
  </si>
  <si>
    <t xml:space="preserve">        高技能人才培养补助</t>
  </si>
  <si>
    <t xml:space="preserve">        促进创业补贴</t>
  </si>
  <si>
    <t xml:space="preserve">        其他就业补助支出</t>
  </si>
  <si>
    <t xml:space="preserve">        死亡抚恤</t>
  </si>
  <si>
    <t xml:space="preserve">        伤残抚恤</t>
  </si>
  <si>
    <t xml:space="preserve">        在乡复员、退伍军人生活补助</t>
  </si>
  <si>
    <t xml:space="preserve">        优抚事业单位支出</t>
  </si>
  <si>
    <t xml:space="preserve">        义务兵优抚</t>
  </si>
  <si>
    <t xml:space="preserve">        农村籍退役士兵老年生活补助</t>
  </si>
  <si>
    <t xml:space="preserve">        光荣院</t>
  </si>
  <si>
    <t xml:space="preserve">        烈士纪念设施管理维护</t>
  </si>
  <si>
    <t xml:space="preserve">        其他优抚支出</t>
  </si>
  <si>
    <t xml:space="preserve">        退役士兵安置</t>
  </si>
  <si>
    <t xml:space="preserve">        军队移交政府的离退休人员安置</t>
  </si>
  <si>
    <t xml:space="preserve">        军队移交政府离退休干部管理机构</t>
  </si>
  <si>
    <t xml:space="preserve">        退役士兵管理教育</t>
  </si>
  <si>
    <t xml:space="preserve">        军队转业干部安置</t>
  </si>
  <si>
    <t xml:space="preserve">        其他退役安置支出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</si>
  <si>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儿童福利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</si>
  <si>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老年福利</t>
    </r>
  </si>
  <si>
    <t xml:space="preserve">        康复辅具</t>
  </si>
  <si>
    <t xml:space="preserve">        殡葬</t>
  </si>
  <si>
    <t xml:space="preserve">        社会福利事业单位</t>
  </si>
  <si>
    <t xml:space="preserve">        养老服务</t>
  </si>
  <si>
    <t xml:space="preserve">        其他社会福利支出</t>
  </si>
  <si>
    <t xml:space="preserve">        残疾人康复</t>
  </si>
  <si>
    <t xml:space="preserve">        残疾人就业</t>
  </si>
  <si>
    <t xml:space="preserve">        残疾人体育</t>
  </si>
  <si>
    <t xml:space="preserve">        残疾人生活和护理补贴</t>
  </si>
  <si>
    <t xml:space="preserve">        其他残疾人事业支出</t>
  </si>
  <si>
    <t xml:space="preserve">        其他红十字事业支出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</si>
  <si>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流浪乞讨人员救助支出</t>
    </r>
  </si>
  <si>
    <t xml:space="preserve">        拥军优属</t>
  </si>
  <si>
    <t xml:space="preserve">        军供保障</t>
  </si>
  <si>
    <t xml:space="preserve">        其他退役军人事务管理支出</t>
  </si>
  <si>
    <t xml:space="preserve">        其他卫生健康管理事务支出</t>
  </si>
  <si>
    <t xml:space="preserve">        综合医院</t>
  </si>
  <si>
    <t xml:space="preserve">        中医（民族）医院</t>
  </si>
  <si>
    <t xml:space="preserve">        传染病医院</t>
  </si>
  <si>
    <t xml:space="preserve">        职业病防治医院</t>
  </si>
  <si>
    <t xml:space="preserve">        精神病医院</t>
  </si>
  <si>
    <t xml:space="preserve">        妇幼保健医院</t>
  </si>
  <si>
    <t xml:space="preserve">        儿童医院</t>
  </si>
  <si>
    <t xml:space="preserve">        其他专科医院</t>
  </si>
  <si>
    <t xml:space="preserve">        福利医院</t>
  </si>
  <si>
    <t xml:space="preserve">        行业医院</t>
  </si>
  <si>
    <t xml:space="preserve">        处理医疗欠费</t>
  </si>
  <si>
    <t xml:space="preserve">        康复医院</t>
  </si>
  <si>
    <t xml:space="preserve">        优抚医院</t>
  </si>
  <si>
    <t xml:space="preserve">        其他公立医院</t>
  </si>
  <si>
    <t xml:space="preserve">        城市社区卫生机构</t>
  </si>
  <si>
    <t xml:space="preserve">        乡镇卫生院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</si>
  <si>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其他基层医疗卫生机构支出</t>
    </r>
  </si>
  <si>
    <t xml:space="preserve">        疾病预防控制机构</t>
  </si>
  <si>
    <t xml:space="preserve">        卫生监督机构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</si>
  <si>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妇幼保健机构</t>
    </r>
  </si>
  <si>
    <t xml:space="preserve">        精神卫生机构</t>
  </si>
  <si>
    <t xml:space="preserve">        应急救治机构</t>
  </si>
  <si>
    <t xml:space="preserve">        采供血机构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</si>
  <si>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其他专业公共卫生机构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</si>
  <si>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基本公共卫生服务</t>
    </r>
  </si>
  <si>
    <t xml:space="preserve">        重大公共卫生服务</t>
  </si>
  <si>
    <t xml:space="preserve">        突发公共卫生事件应急处理</t>
  </si>
  <si>
    <t xml:space="preserve">        其他公共卫生支出</t>
  </si>
  <si>
    <t xml:space="preserve">        计划生育机构</t>
  </si>
  <si>
    <t xml:space="preserve">        计划生育服务</t>
  </si>
  <si>
    <t xml:space="preserve">        其他计划生育事务支出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</si>
  <si>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行政单位医疗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</si>
  <si>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事业单位医疗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</si>
  <si>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公务员医疗补助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</si>
  <si>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其他行政事业单位医疗支出</t>
    </r>
  </si>
  <si>
    <t xml:space="preserve">        财政对职工基本医疗保险基金的补助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</si>
  <si>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财政对城乡居民基本医疗保险基金的补助</t>
    </r>
  </si>
  <si>
    <t xml:space="preserve">        财政对其他基本医疗保险基金的补助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</si>
  <si>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城乡医疗救助</t>
    </r>
  </si>
  <si>
    <t xml:space="preserve">        疾病应急救助</t>
  </si>
  <si>
    <t xml:space="preserve">        其他医疗救助支出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</si>
  <si>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优抚对象医疗补助</t>
    </r>
  </si>
  <si>
    <t xml:space="preserve">        医疗保障政策管理</t>
  </si>
  <si>
    <t xml:space="preserve">        医疗保障经办事务</t>
  </si>
  <si>
    <t xml:space="preserve">        其他医疗保障管理事务支出</t>
  </si>
  <si>
    <t xml:space="preserve">        生态环境保护宣传</t>
  </si>
  <si>
    <t xml:space="preserve">        环境保护法规、规划及标准</t>
  </si>
  <si>
    <t xml:space="preserve">        生态环境国际合作及履约</t>
  </si>
  <si>
    <t xml:space="preserve">        生态环境保护行政许可</t>
  </si>
  <si>
    <t xml:space="preserve">        应对气候变化管理事务</t>
  </si>
  <si>
    <t xml:space="preserve">        其他环境保护管理事务支出</t>
  </si>
  <si>
    <t xml:space="preserve">        大气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</si>
  <si>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水体</t>
    </r>
  </si>
  <si>
    <t xml:space="preserve">        噪声</t>
  </si>
  <si>
    <t xml:space="preserve">        固体废弃物与化学品</t>
  </si>
  <si>
    <t xml:space="preserve">        放射源和放射性废物监管</t>
  </si>
  <si>
    <t xml:space="preserve">        辐射</t>
  </si>
  <si>
    <t xml:space="preserve">        土壤</t>
  </si>
  <si>
    <t xml:space="preserve">        其他污染防治支出</t>
  </si>
  <si>
    <t xml:space="preserve">        生态保护</t>
  </si>
  <si>
    <t xml:space="preserve">        农村环境保护</t>
  </si>
  <si>
    <t xml:space="preserve">        生物及物种资源保护</t>
  </si>
  <si>
    <t xml:space="preserve">        草原生态修复治理</t>
  </si>
  <si>
    <t xml:space="preserve">        自然保护地</t>
  </si>
  <si>
    <t xml:space="preserve">        其他自然生态保护支出</t>
  </si>
  <si>
    <t xml:space="preserve">        生态环境监测与信息</t>
  </si>
  <si>
    <t xml:space="preserve">        生态环境执法监察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</si>
  <si>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减排专项支出</t>
    </r>
  </si>
  <si>
    <t xml:space="preserve">        清洁生产专项支出</t>
  </si>
  <si>
    <t xml:space="preserve">        其他污染减排支出</t>
  </si>
  <si>
    <t xml:space="preserve">        城管执法</t>
  </si>
  <si>
    <t xml:space="preserve">        工程建设标准规范编制与监管</t>
  </si>
  <si>
    <t xml:space="preserve">        工程建设管理</t>
  </si>
  <si>
    <t xml:space="preserve">        市政公用行业市场监管</t>
  </si>
  <si>
    <t xml:space="preserve">        住宅建设与房地产市场监管</t>
  </si>
  <si>
    <t xml:space="preserve">        执业资格注册、资质审查</t>
  </si>
  <si>
    <t xml:space="preserve">        其他城乡社区管理事务支出</t>
  </si>
  <si>
    <t xml:space="preserve">        小城镇基础设施建设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</si>
  <si>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其他城乡社区公共设施支出</t>
    </r>
  </si>
  <si>
    <t xml:space="preserve">        农垦运行</t>
  </si>
  <si>
    <t xml:space="preserve">        科技转化与推广服务</t>
  </si>
  <si>
    <t xml:space="preserve">        病虫害控制</t>
  </si>
  <si>
    <t xml:space="preserve">        农产品质量安全</t>
  </si>
  <si>
    <t xml:space="preserve">        执法监管</t>
  </si>
  <si>
    <t xml:space="preserve">        统计监测与信息服务</t>
  </si>
  <si>
    <t xml:space="preserve">        行业业务管理</t>
  </si>
  <si>
    <t xml:space="preserve">        对外交流与合作</t>
  </si>
  <si>
    <t xml:space="preserve">        防灾救灾</t>
  </si>
  <si>
    <t xml:space="preserve">        稳定农民收入补贴</t>
  </si>
  <si>
    <t xml:space="preserve">        农业结构调整补贴</t>
  </si>
  <si>
    <t xml:space="preserve">        农业生产发展</t>
  </si>
  <si>
    <t xml:space="preserve">        农村合作经济</t>
  </si>
  <si>
    <t xml:space="preserve">        农产品加工与促销</t>
  </si>
  <si>
    <t xml:space="preserve">        农村社会事业</t>
  </si>
  <si>
    <t xml:space="preserve">        农业资源保护修复与利用</t>
  </si>
  <si>
    <t xml:space="preserve">        农村道路建设</t>
  </si>
  <si>
    <t xml:space="preserve">        渔业发展</t>
  </si>
  <si>
    <t xml:space="preserve">        对高校毕业生到基层任职补助</t>
  </si>
  <si>
    <t xml:space="preserve">        农田建设</t>
  </si>
  <si>
    <t xml:space="preserve">        其他农业农村支出</t>
  </si>
  <si>
    <t xml:space="preserve">        事业机构</t>
  </si>
  <si>
    <t xml:space="preserve">        森林资源培育</t>
  </si>
  <si>
    <t xml:space="preserve">        技术推广与转化</t>
  </si>
  <si>
    <t xml:space="preserve">        森林资源管理</t>
  </si>
  <si>
    <t xml:space="preserve">        森林生态效益补偿</t>
  </si>
  <si>
    <t xml:space="preserve">        动植物保护</t>
  </si>
  <si>
    <t xml:space="preserve">        湿地保护</t>
  </si>
  <si>
    <t xml:space="preserve">        执法与监督</t>
  </si>
  <si>
    <t xml:space="preserve">        防沙治沙</t>
  </si>
  <si>
    <t xml:space="preserve">        对外合作与交流</t>
  </si>
  <si>
    <t xml:space="preserve">        产业化管理</t>
  </si>
  <si>
    <t xml:space="preserve">        信息管理</t>
  </si>
  <si>
    <t xml:space="preserve">        林业草原防灾减灾</t>
  </si>
  <si>
    <t xml:space="preserve">        草原管理</t>
  </si>
  <si>
    <t xml:space="preserve">        其他林业和草原支出</t>
  </si>
  <si>
    <t xml:space="preserve">        水利行业业务管理</t>
  </si>
  <si>
    <t xml:space="preserve">        水利工程建设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</si>
  <si>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水利工程运行与维护</t>
    </r>
  </si>
  <si>
    <t xml:space="preserve">        水利前期工作</t>
  </si>
  <si>
    <t xml:space="preserve">        水利执法监督</t>
  </si>
  <si>
    <t xml:space="preserve">        水土保持</t>
  </si>
  <si>
    <t xml:space="preserve">        水资源节约管理与保护</t>
  </si>
  <si>
    <t xml:space="preserve">        水质监测</t>
  </si>
  <si>
    <t xml:space="preserve">        水文测报</t>
  </si>
  <si>
    <t xml:space="preserve">        防汛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</si>
  <si>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抗旱</t>
    </r>
  </si>
  <si>
    <t xml:space="preserve">        农村水利</t>
  </si>
  <si>
    <t xml:space="preserve">        水利技术推广</t>
  </si>
  <si>
    <t xml:space="preserve">        国际河流治理与管理</t>
  </si>
  <si>
    <t xml:space="preserve">        江河湖库水系综合整治</t>
  </si>
  <si>
    <t xml:space="preserve">        大中型水库移民后期扶持专项支出</t>
  </si>
  <si>
    <t xml:space="preserve">        水利安全监督</t>
  </si>
  <si>
    <t xml:space="preserve">        水利建设征地及移民支出</t>
  </si>
  <si>
    <t xml:space="preserve">        农村人畜饮水</t>
  </si>
  <si>
    <t xml:space="preserve">        其他水利支出</t>
  </si>
  <si>
    <t xml:space="preserve">        农村基础设施建设</t>
  </si>
  <si>
    <t xml:space="preserve">        生产发展</t>
  </si>
  <si>
    <t xml:space="preserve">        社会发展</t>
  </si>
  <si>
    <t xml:space="preserve">        贷款奖补和贴息</t>
  </si>
  <si>
    <t xml:space="preserve">        其他巩固脱贫衔接乡村振兴支出</t>
  </si>
  <si>
    <t xml:space="preserve">        对村级公益事业建设的补助</t>
  </si>
  <si>
    <t xml:space="preserve">        对村民委员会和村党支部的补助</t>
  </si>
  <si>
    <t xml:space="preserve">        对村集体经济组织的补助</t>
  </si>
  <si>
    <t xml:space="preserve">        农村综合改革示范试点补助</t>
  </si>
  <si>
    <t xml:space="preserve">        其他农村综合改革支出</t>
  </si>
  <si>
    <t xml:space="preserve">        公路建设</t>
  </si>
  <si>
    <t xml:space="preserve">        公路养护</t>
  </si>
  <si>
    <t xml:space="preserve">        交通运输信息化建设</t>
  </si>
  <si>
    <t xml:space="preserve">        公路和运输安全</t>
  </si>
  <si>
    <t xml:space="preserve">        公路还贷专项</t>
  </si>
  <si>
    <t xml:space="preserve">        公路运输管理</t>
  </si>
  <si>
    <t xml:space="preserve">        公路和运输技术标准化建设</t>
  </si>
  <si>
    <t xml:space="preserve">        港口设施</t>
  </si>
  <si>
    <t xml:space="preserve">        航道维护</t>
  </si>
  <si>
    <t xml:space="preserve">        船舶检验</t>
  </si>
  <si>
    <t xml:space="preserve">        救助打捞</t>
  </si>
  <si>
    <t xml:space="preserve">        内河运输</t>
  </si>
  <si>
    <t xml:space="preserve">        远洋运输</t>
  </si>
  <si>
    <t xml:space="preserve">        海事管理</t>
  </si>
  <si>
    <t xml:space="preserve">        航标事业发展支出</t>
  </si>
  <si>
    <t xml:space="preserve">        水路运输管理支出</t>
  </si>
  <si>
    <t xml:space="preserve">        口岸建设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</si>
  <si>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其他公路水路运输支出</t>
    </r>
  </si>
  <si>
    <t xml:space="preserve">        机场建设</t>
  </si>
  <si>
    <t xml:space="preserve">        民航还贷专项支出</t>
  </si>
  <si>
    <t xml:space="preserve">        民用航空安全</t>
  </si>
  <si>
    <t xml:space="preserve">        民航专项运输</t>
  </si>
  <si>
    <t xml:space="preserve">        其他民用航空运输支出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</si>
  <si>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车辆购置税其他支出</t>
    </r>
  </si>
  <si>
    <t xml:space="preserve">        煤炭勘探开采和洗选</t>
  </si>
  <si>
    <t xml:space="preserve">        石油和天然气勘探开采</t>
  </si>
  <si>
    <t xml:space="preserve">        黑色金属矿勘探和采选</t>
  </si>
  <si>
    <t xml:space="preserve">        有色金属矿勘探和采选</t>
  </si>
  <si>
    <t xml:space="preserve">        非金属矿勘探和采选</t>
  </si>
  <si>
    <t xml:space="preserve">        其他资源勘探业支出</t>
  </si>
  <si>
    <t xml:space="preserve">        纺织业</t>
  </si>
  <si>
    <t xml:space="preserve">        医药制造业</t>
  </si>
  <si>
    <t xml:space="preserve">        非金属矿物制品业</t>
  </si>
  <si>
    <t xml:space="preserve">        通信设备、计算机及其他电子设备制造业</t>
  </si>
  <si>
    <t xml:space="preserve">        交通运输设备制造业</t>
  </si>
  <si>
    <t xml:space="preserve">        电气机械及器材制造业</t>
  </si>
  <si>
    <t xml:space="preserve">        工艺品及其他制造业</t>
  </si>
  <si>
    <t xml:space="preserve">        石油加工、炼焦及核燃料加工业</t>
  </si>
  <si>
    <t xml:space="preserve">        化学原料及化学制品制造业</t>
  </si>
  <si>
    <t xml:space="preserve">        黑色金属冶炼及压延加工业</t>
  </si>
  <si>
    <t xml:space="preserve">        有色金属冶炼及压延加工业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</si>
  <si>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其他制造业支出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</si>
  <si>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其他建筑业支出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</si>
  <si>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行政运行</t>
    </r>
  </si>
  <si>
    <t xml:space="preserve">        战备应急</t>
  </si>
  <si>
    <t xml:space="preserve">        专用通信</t>
  </si>
  <si>
    <t xml:space="preserve">        无线电及信息通信监管</t>
  </si>
  <si>
    <t xml:space="preserve">        工程建设及运行维护</t>
  </si>
  <si>
    <t xml:space="preserve">        产业发展</t>
  </si>
  <si>
    <t xml:space="preserve">        其他工业和信息产业监管支出</t>
  </si>
  <si>
    <t xml:space="preserve">        国有企业监事会专项</t>
  </si>
  <si>
    <t xml:space="preserve">        其他国有资产监管支出</t>
  </si>
  <si>
    <t xml:space="preserve">        科技型中小企业技术创新基金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</si>
  <si>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中小企业发展专项</t>
    </r>
  </si>
  <si>
    <t xml:space="preserve">        减免房租补贴</t>
  </si>
  <si>
    <t xml:space="preserve">        其他支持中小企业发展和管理支出</t>
  </si>
  <si>
    <t xml:space="preserve">    其他资源勘探工业信息等支出</t>
  </si>
  <si>
    <t xml:space="preserve">        食品流通安全补贴</t>
  </si>
  <si>
    <t xml:space="preserve">        市场监测及信息管理</t>
  </si>
  <si>
    <t xml:space="preserve">        民贸企业补贴</t>
  </si>
  <si>
    <t xml:space="preserve">        民贸民品贷款贴息</t>
  </si>
  <si>
    <t xml:space="preserve">        其他商业流通事务支出</t>
  </si>
  <si>
    <t xml:space="preserve">        金融行业电子化建设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</si>
  <si>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金融部门其他监管支出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</si>
  <si>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其他金融发展支出</t>
    </r>
  </si>
  <si>
    <t xml:space="preserve">        自然资源规划及管理</t>
  </si>
  <si>
    <t xml:space="preserve">        自然资源利用与保护</t>
  </si>
  <si>
    <t xml:space="preserve">        自然资源社会公益维护</t>
  </si>
  <si>
    <t xml:space="preserve">        其他自然资源事务支出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</si>
  <si>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气象事业机构</t>
    </r>
  </si>
  <si>
    <t xml:space="preserve">        气象服务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</si>
  <si>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其他气象事务支出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</si>
  <si>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廉租住房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</si>
  <si>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棚户区改造</t>
    </r>
  </si>
  <si>
    <t xml:space="preserve">        农村危房改造</t>
  </si>
  <si>
    <t xml:space="preserve">        公共租赁住房</t>
  </si>
  <si>
    <t xml:space="preserve">        保障性住房租金补贴</t>
  </si>
  <si>
    <t xml:space="preserve">        老旧小区改造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</si>
  <si>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其他保障性安居工程支出</t>
    </r>
  </si>
  <si>
    <t xml:space="preserve">        住房公积金</t>
  </si>
  <si>
    <t xml:space="preserve">        提租补贴</t>
  </si>
  <si>
    <t xml:space="preserve">        购房补贴</t>
  </si>
  <si>
    <t xml:space="preserve">        公有住房建设和维修改造支出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</si>
  <si>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住房公积金管理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</si>
  <si>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其他城乡社区住宅支出</t>
    </r>
  </si>
  <si>
    <t xml:space="preserve">        财务和审计支出</t>
  </si>
  <si>
    <t xml:space="preserve">        信息统计</t>
  </si>
  <si>
    <t xml:space="preserve">        专项业务活动</t>
  </si>
  <si>
    <t xml:space="preserve">        国家粮油差价补贴</t>
  </si>
  <si>
    <t xml:space="preserve">        粮食财务挂账利息补贴</t>
  </si>
  <si>
    <t xml:space="preserve">        粮食财务挂账消化款</t>
  </si>
  <si>
    <t xml:space="preserve">        处理陈化粮补贴</t>
  </si>
  <si>
    <t xml:space="preserve">        粮食风险基金</t>
  </si>
  <si>
    <t xml:space="preserve">        粮油市场调控专项资金</t>
  </si>
  <si>
    <t xml:space="preserve">        设施建设</t>
  </si>
  <si>
    <t xml:space="preserve">        设施安全</t>
  </si>
  <si>
    <t xml:space="preserve">        物资保管保养</t>
  </si>
  <si>
    <t xml:space="preserve">        其他粮油物资事务支出</t>
  </si>
  <si>
    <t xml:space="preserve">        灾害风险防治</t>
  </si>
  <si>
    <t xml:space="preserve">        安全监管</t>
  </si>
  <si>
    <t xml:space="preserve">        应急救援</t>
  </si>
  <si>
    <t xml:space="preserve">        应急管理</t>
  </si>
  <si>
    <t xml:space="preserve">        其他应急管理支出</t>
  </si>
  <si>
    <t xml:space="preserve">        消防应急救援</t>
  </si>
  <si>
    <t xml:space="preserve">        其他消防救援事务支出</t>
  </si>
  <si>
    <t xml:space="preserve">        地震监测</t>
  </si>
  <si>
    <t xml:space="preserve">        地震预测预报</t>
  </si>
  <si>
    <t xml:space="preserve">        防震减灾信息管理</t>
  </si>
  <si>
    <t xml:space="preserve">        其他地震事务支出</t>
  </si>
  <si>
    <t xml:space="preserve">  地方政府一般债务付息支出</t>
  </si>
  <si>
    <t xml:space="preserve">  地方政府一般债务发行费用支出</t>
  </si>
</sst>
</file>

<file path=xl/styles.xml><?xml version="1.0" encoding="utf-8"?>
<styleSheet xmlns="http://schemas.openxmlformats.org/spreadsheetml/2006/main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_ "/>
    <numFmt numFmtId="177" formatCode="0_ "/>
    <numFmt numFmtId="178" formatCode="0.00_ "/>
    <numFmt numFmtId="179" formatCode=";;"/>
    <numFmt numFmtId="180" formatCode="#,##0_ "/>
    <numFmt numFmtId="181" formatCode="#,##0.0_ "/>
    <numFmt numFmtId="182" formatCode="#,##0.000_ "/>
    <numFmt numFmtId="183" formatCode="0.0000_ "/>
    <numFmt numFmtId="184" formatCode="#,##0.0000_ "/>
    <numFmt numFmtId="185" formatCode="#,##0.00000_ "/>
  </numFmts>
  <fonts count="43">
    <font>
      <sz val="12"/>
      <color theme="1"/>
      <name val="宋体"/>
      <charset val="134"/>
    </font>
    <font>
      <sz val="12"/>
      <name val="宋体"/>
      <charset val="134"/>
    </font>
    <font>
      <b/>
      <sz val="10"/>
      <name val="Arial"/>
      <charset val="134"/>
    </font>
    <font>
      <sz val="11"/>
      <name val="宋体"/>
      <charset val="134"/>
    </font>
    <font>
      <sz val="10"/>
      <name val="Arial"/>
      <charset val="134"/>
    </font>
    <font>
      <sz val="16"/>
      <name val="黑体"/>
      <charset val="134"/>
    </font>
    <font>
      <sz val="16"/>
      <name val="方正小标宋简体"/>
      <charset val="134"/>
    </font>
    <font>
      <sz val="11"/>
      <color rgb="FFFF0000"/>
      <name val="宋体"/>
      <charset val="134"/>
    </font>
    <font>
      <b/>
      <sz val="11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sz val="10"/>
      <color rgb="FFFF0000"/>
      <name val="Arial"/>
      <charset val="134"/>
    </font>
    <font>
      <b/>
      <sz val="11"/>
      <color rgb="FFFF0000"/>
      <name val="宋体"/>
      <charset val="134"/>
    </font>
    <font>
      <b/>
      <sz val="10"/>
      <color rgb="FFFF0000"/>
      <name val="Arial"/>
      <charset val="134"/>
    </font>
    <font>
      <sz val="10"/>
      <color theme="1"/>
      <name val="Arial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2"/>
      <name val="方正小标宋简体"/>
      <charset val="134"/>
    </font>
    <font>
      <sz val="24"/>
      <name val="方正小标宋简体"/>
      <charset val="134"/>
    </font>
    <font>
      <b/>
      <sz val="30"/>
      <name val="方正小标宋简体"/>
      <charset val="134"/>
    </font>
    <font>
      <sz val="18"/>
      <name val="仿宋_GB2312"/>
      <charset val="134"/>
    </font>
    <font>
      <sz val="11"/>
      <color theme="1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9">
    <xf numFmtId="0" fontId="0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9" fillId="7" borderId="9" applyNumberFormat="0" applyAlignment="0" applyProtection="0">
      <alignment vertical="center"/>
    </xf>
    <xf numFmtId="44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43" fontId="22" fillId="0" borderId="0" applyFon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0" fontId="1" fillId="0" borderId="0"/>
    <xf numFmtId="0" fontId="26" fillId="0" borderId="0" applyNumberFormat="0" applyFill="0" applyBorder="0" applyAlignment="0" applyProtection="0">
      <alignment vertical="center"/>
    </xf>
    <xf numFmtId="0" fontId="22" fillId="14" borderId="12" applyNumberFormat="0" applyFont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1" fillId="9" borderId="10" applyNumberFormat="0" applyAlignment="0" applyProtection="0">
      <alignment vertical="center"/>
    </xf>
    <xf numFmtId="0" fontId="39" fillId="9" borderId="9" applyNumberFormat="0" applyAlignment="0" applyProtection="0">
      <alignment vertical="center"/>
    </xf>
    <xf numFmtId="0" fontId="40" fillId="22" borderId="15" applyNumberFormat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" fillId="0" borderId="0"/>
    <xf numFmtId="0" fontId="38" fillId="0" borderId="14" applyNumberFormat="0" applyFill="0" applyAlignment="0" applyProtection="0">
      <alignment vertical="center"/>
    </xf>
    <xf numFmtId="0" fontId="1" fillId="0" borderId="0">
      <alignment vertical="center"/>
    </xf>
    <xf numFmtId="0" fontId="28" fillId="6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1" fillId="0" borderId="0"/>
    <xf numFmtId="0" fontId="24" fillId="1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4" fillId="0" borderId="0"/>
    <xf numFmtId="0" fontId="27" fillId="3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42" fillId="0" borderId="0"/>
  </cellStyleXfs>
  <cellXfs count="154">
    <xf numFmtId="0" fontId="0" fillId="0" borderId="0" xfId="0">
      <alignment vertical="center"/>
    </xf>
    <xf numFmtId="0" fontId="1" fillId="0" borderId="0" xfId="52" applyFont="1" applyFill="1"/>
    <xf numFmtId="0" fontId="2" fillId="0" borderId="0" xfId="52" applyFont="1" applyFill="1"/>
    <xf numFmtId="0" fontId="3" fillId="0" borderId="0" xfId="52" applyFont="1" applyFill="1"/>
    <xf numFmtId="0" fontId="4" fillId="0" borderId="0" xfId="52" applyFont="1" applyFill="1" applyAlignment="1">
      <alignment vertical="center" wrapText="1"/>
    </xf>
    <xf numFmtId="0" fontId="4" fillId="0" borderId="0" xfId="52" applyFont="1" applyFill="1"/>
    <xf numFmtId="176" fontId="4" fillId="0" borderId="0" xfId="52" applyNumberFormat="1" applyFont="1" applyFill="1"/>
    <xf numFmtId="177" fontId="4" fillId="0" borderId="0" xfId="52" applyNumberFormat="1" applyFont="1" applyFill="1"/>
    <xf numFmtId="0" fontId="5" fillId="0" borderId="0" xfId="52" applyFont="1" applyFill="1" applyAlignment="1">
      <alignment vertical="center" wrapText="1"/>
    </xf>
    <xf numFmtId="0" fontId="1" fillId="0" borderId="0" xfId="52" applyFont="1" applyFill="1" applyAlignment="1">
      <alignment vertical="center" wrapText="1"/>
    </xf>
    <xf numFmtId="177" fontId="1" fillId="0" borderId="0" xfId="52" applyNumberFormat="1" applyFont="1" applyFill="1"/>
    <xf numFmtId="176" fontId="1" fillId="0" borderId="0" xfId="52" applyNumberFormat="1" applyFont="1" applyFill="1"/>
    <xf numFmtId="0" fontId="6" fillId="0" borderId="0" xfId="32" applyFont="1" applyFill="1" applyAlignment="1">
      <alignment horizontal="center" vertical="center"/>
    </xf>
    <xf numFmtId="0" fontId="7" fillId="0" borderId="0" xfId="52" applyFont="1" applyFill="1" applyAlignment="1">
      <alignment vertical="center"/>
    </xf>
    <xf numFmtId="0" fontId="3" fillId="0" borderId="0" xfId="52" applyFont="1" applyFill="1" applyAlignment="1">
      <alignment vertical="center" wrapText="1"/>
    </xf>
    <xf numFmtId="0" fontId="3" fillId="0" borderId="0" xfId="52" applyFont="1" applyFill="1" applyBorder="1" applyAlignment="1">
      <alignment horizontal="center" vertical="center"/>
    </xf>
    <xf numFmtId="178" fontId="3" fillId="0" borderId="0" xfId="52" applyNumberFormat="1" applyFont="1" applyFill="1" applyAlignment="1">
      <alignment vertical="center"/>
    </xf>
    <xf numFmtId="176" fontId="3" fillId="0" borderId="0" xfId="52" applyNumberFormat="1" applyFont="1" applyFill="1" applyAlignment="1">
      <alignment vertical="center"/>
    </xf>
    <xf numFmtId="0" fontId="8" fillId="0" borderId="1" xfId="57" applyFont="1" applyFill="1" applyBorder="1" applyAlignment="1">
      <alignment horizontal="center" vertical="center"/>
    </xf>
    <xf numFmtId="0" fontId="8" fillId="0" borderId="2" xfId="57" applyFont="1" applyFill="1" applyBorder="1" applyAlignment="1">
      <alignment horizontal="center" vertical="center"/>
    </xf>
    <xf numFmtId="0" fontId="8" fillId="0" borderId="3" xfId="57" applyFont="1" applyFill="1" applyBorder="1" applyAlignment="1">
      <alignment horizontal="center" vertical="center"/>
    </xf>
    <xf numFmtId="0" fontId="8" fillId="0" borderId="2" xfId="57" applyFont="1" applyFill="1" applyBorder="1" applyAlignment="1">
      <alignment horizontal="center" vertical="center" wrapText="1"/>
    </xf>
    <xf numFmtId="0" fontId="8" fillId="0" borderId="1" xfId="57" applyFont="1" applyFill="1" applyBorder="1" applyAlignment="1">
      <alignment horizontal="center" vertical="center" wrapText="1"/>
    </xf>
    <xf numFmtId="0" fontId="8" fillId="0" borderId="4" xfId="57" applyFont="1" applyFill="1" applyBorder="1" applyAlignment="1">
      <alignment horizontal="center" vertical="center"/>
    </xf>
    <xf numFmtId="0" fontId="8" fillId="0" borderId="4" xfId="57" applyFont="1" applyFill="1" applyBorder="1" applyAlignment="1">
      <alignment horizontal="center" vertical="center" wrapText="1"/>
    </xf>
    <xf numFmtId="176" fontId="8" fillId="0" borderId="2" xfId="57" applyNumberFormat="1" applyFont="1" applyFill="1" applyBorder="1" applyAlignment="1">
      <alignment horizontal="center" vertical="center"/>
    </xf>
    <xf numFmtId="179" fontId="9" fillId="0" borderId="5" xfId="56" applyNumberFormat="1" applyFont="1" applyFill="1" applyBorder="1" applyAlignment="1" applyProtection="1"/>
    <xf numFmtId="180" fontId="9" fillId="0" borderId="2" xfId="49" applyNumberFormat="1" applyFont="1" applyFill="1" applyBorder="1" applyAlignment="1">
      <alignment horizontal="right" vertical="center"/>
    </xf>
    <xf numFmtId="181" fontId="9" fillId="0" borderId="2" xfId="49" applyNumberFormat="1" applyFont="1" applyFill="1" applyBorder="1" applyAlignment="1">
      <alignment horizontal="right" vertical="center"/>
    </xf>
    <xf numFmtId="179" fontId="10" fillId="0" borderId="5" xfId="56" applyNumberFormat="1" applyFont="1" applyFill="1" applyBorder="1" applyAlignment="1" applyProtection="1"/>
    <xf numFmtId="180" fontId="10" fillId="0" borderId="2" xfId="49" applyNumberFormat="1" applyFont="1" applyFill="1" applyBorder="1" applyAlignment="1">
      <alignment horizontal="right" vertical="center"/>
    </xf>
    <xf numFmtId="181" fontId="9" fillId="0" borderId="2" xfId="57" applyNumberFormat="1" applyFont="1" applyFill="1" applyBorder="1" applyAlignment="1">
      <alignment horizontal="right" vertical="center"/>
    </xf>
    <xf numFmtId="177" fontId="1" fillId="0" borderId="0" xfId="52" applyNumberFormat="1" applyFont="1" applyFill="1" applyAlignment="1">
      <alignment vertical="center"/>
    </xf>
    <xf numFmtId="177" fontId="3" fillId="0" borderId="0" xfId="52" applyNumberFormat="1" applyFont="1" applyFill="1" applyAlignment="1">
      <alignment vertical="center"/>
    </xf>
    <xf numFmtId="0" fontId="3" fillId="0" borderId="0" xfId="52" applyFont="1" applyFill="1" applyAlignment="1">
      <alignment vertical="center"/>
    </xf>
    <xf numFmtId="177" fontId="8" fillId="0" borderId="2" xfId="57" applyNumberFormat="1" applyFont="1" applyFill="1" applyBorder="1" applyAlignment="1">
      <alignment horizontal="center" vertical="center"/>
    </xf>
    <xf numFmtId="0" fontId="4" fillId="0" borderId="0" xfId="52" applyFont="1" applyFill="1" applyBorder="1"/>
    <xf numFmtId="0" fontId="3" fillId="0" borderId="2" xfId="52" applyFont="1" applyFill="1" applyBorder="1" applyAlignment="1">
      <alignment horizontal="center"/>
    </xf>
    <xf numFmtId="0" fontId="3" fillId="0" borderId="1" xfId="52" applyFont="1" applyFill="1" applyBorder="1" applyAlignment="1">
      <alignment horizontal="center" vertical="center"/>
    </xf>
    <xf numFmtId="0" fontId="3" fillId="0" borderId="2" xfId="57" applyFont="1" applyFill="1" applyBorder="1" applyAlignment="1">
      <alignment horizontal="center" vertical="center"/>
    </xf>
    <xf numFmtId="0" fontId="3" fillId="0" borderId="3" xfId="52" applyFont="1" applyFill="1" applyBorder="1" applyAlignment="1">
      <alignment horizontal="center" vertical="center"/>
    </xf>
    <xf numFmtId="0" fontId="3" fillId="0" borderId="4" xfId="52" applyFont="1" applyFill="1" applyBorder="1" applyAlignment="1">
      <alignment horizontal="center" vertical="center"/>
    </xf>
    <xf numFmtId="180" fontId="8" fillId="0" borderId="2" xfId="52" applyNumberFormat="1" applyFont="1" applyFill="1" applyBorder="1"/>
    <xf numFmtId="180" fontId="4" fillId="0" borderId="0" xfId="52" applyNumberFormat="1" applyFont="1" applyFill="1"/>
    <xf numFmtId="49" fontId="3" fillId="0" borderId="5" xfId="55" applyNumberFormat="1" applyFont="1" applyFill="1" applyBorder="1" applyAlignment="1" applyProtection="1">
      <alignment horizontal="left" vertical="center"/>
    </xf>
    <xf numFmtId="179" fontId="3" fillId="0" borderId="5" xfId="56" applyNumberFormat="1" applyFont="1" applyFill="1" applyBorder="1" applyAlignment="1" applyProtection="1"/>
    <xf numFmtId="180" fontId="3" fillId="0" borderId="2" xfId="49" applyNumberFormat="1" applyFont="1" applyFill="1" applyBorder="1" applyAlignment="1">
      <alignment horizontal="right" vertical="center"/>
    </xf>
    <xf numFmtId="181" fontId="8" fillId="0" borderId="2" xfId="57" applyNumberFormat="1" applyFont="1" applyFill="1" applyBorder="1" applyAlignment="1">
      <alignment horizontal="right" vertical="center"/>
    </xf>
    <xf numFmtId="180" fontId="8" fillId="0" borderId="2" xfId="49" applyNumberFormat="1" applyFont="1" applyFill="1" applyBorder="1" applyAlignment="1">
      <alignment horizontal="right" vertical="center"/>
    </xf>
    <xf numFmtId="181" fontId="8" fillId="0" borderId="2" xfId="49" applyNumberFormat="1" applyFont="1" applyFill="1" applyBorder="1" applyAlignment="1">
      <alignment horizontal="right" vertical="center"/>
    </xf>
    <xf numFmtId="0" fontId="11" fillId="0" borderId="0" xfId="52" applyFont="1" applyFill="1"/>
    <xf numFmtId="180" fontId="3" fillId="0" borderId="2" xfId="49" applyNumberFormat="1" applyFont="1" applyFill="1" applyBorder="1" applyAlignment="1">
      <alignment horizontal="center" vertical="center"/>
    </xf>
    <xf numFmtId="181" fontId="8" fillId="0" borderId="2" xfId="57" applyNumberFormat="1" applyFont="1" applyFill="1" applyBorder="1" applyAlignment="1">
      <alignment vertical="center"/>
    </xf>
    <xf numFmtId="181" fontId="9" fillId="0" borderId="2" xfId="57" applyNumberFormat="1" applyFont="1" applyFill="1" applyBorder="1" applyAlignment="1">
      <alignment vertical="center"/>
    </xf>
    <xf numFmtId="180" fontId="3" fillId="0" borderId="2" xfId="49" applyNumberFormat="1" applyFont="1" applyFill="1" applyBorder="1" applyAlignment="1">
      <alignment vertical="center"/>
    </xf>
    <xf numFmtId="180" fontId="8" fillId="0" borderId="2" xfId="49" applyNumberFormat="1" applyFont="1" applyFill="1" applyBorder="1" applyAlignment="1">
      <alignment vertical="center"/>
    </xf>
    <xf numFmtId="180" fontId="8" fillId="0" borderId="2" xfId="49" applyNumberFormat="1" applyFont="1" applyFill="1" applyBorder="1" applyAlignment="1">
      <alignment horizontal="center" vertical="center"/>
    </xf>
    <xf numFmtId="180" fontId="9" fillId="0" borderId="2" xfId="49" applyNumberFormat="1" applyFont="1" applyFill="1" applyBorder="1" applyAlignment="1">
      <alignment vertical="center"/>
    </xf>
    <xf numFmtId="180" fontId="10" fillId="0" borderId="2" xfId="49" applyNumberFormat="1" applyFont="1" applyFill="1" applyBorder="1" applyAlignment="1">
      <alignment horizontal="center" vertical="center"/>
    </xf>
    <xf numFmtId="179" fontId="7" fillId="0" borderId="5" xfId="56" applyNumberFormat="1" applyFont="1" applyFill="1" applyBorder="1" applyAlignment="1" applyProtection="1"/>
    <xf numFmtId="180" fontId="7" fillId="0" borderId="2" xfId="49" applyNumberFormat="1" applyFont="1" applyFill="1" applyBorder="1" applyAlignment="1">
      <alignment horizontal="right" vertical="center"/>
    </xf>
    <xf numFmtId="180" fontId="12" fillId="0" borderId="2" xfId="49" applyNumberFormat="1" applyFont="1" applyFill="1" applyBorder="1" applyAlignment="1">
      <alignment horizontal="right" vertical="center"/>
    </xf>
    <xf numFmtId="181" fontId="12" fillId="0" borderId="2" xfId="57" applyNumberFormat="1" applyFont="1" applyFill="1" applyBorder="1" applyAlignment="1">
      <alignment horizontal="right" vertical="center"/>
    </xf>
    <xf numFmtId="181" fontId="12" fillId="0" borderId="2" xfId="49" applyNumberFormat="1" applyFont="1" applyFill="1" applyBorder="1" applyAlignment="1">
      <alignment horizontal="right" vertical="center"/>
    </xf>
    <xf numFmtId="0" fontId="13" fillId="0" borderId="0" xfId="52" applyFont="1" applyFill="1"/>
    <xf numFmtId="0" fontId="14" fillId="0" borderId="0" xfId="52" applyFont="1" applyFill="1"/>
    <xf numFmtId="177" fontId="10" fillId="0" borderId="2" xfId="49" applyNumberFormat="1" applyFont="1" applyFill="1" applyBorder="1" applyAlignment="1">
      <alignment horizontal="right" vertical="center"/>
    </xf>
    <xf numFmtId="0" fontId="15" fillId="0" borderId="0" xfId="52" applyFont="1" applyFill="1"/>
    <xf numFmtId="180" fontId="10" fillId="0" borderId="2" xfId="49" applyNumberFormat="1" applyFont="1" applyFill="1" applyBorder="1" applyAlignment="1">
      <alignment vertical="center"/>
    </xf>
    <xf numFmtId="0" fontId="16" fillId="0" borderId="0" xfId="52" applyFont="1" applyFill="1"/>
    <xf numFmtId="1" fontId="9" fillId="0" borderId="2" xfId="57" applyNumberFormat="1" applyFont="1" applyFill="1" applyBorder="1" applyAlignment="1" applyProtection="1">
      <alignment vertical="center"/>
      <protection locked="0"/>
    </xf>
    <xf numFmtId="180" fontId="9" fillId="0" borderId="2" xfId="13" applyNumberFormat="1" applyFont="1" applyFill="1" applyBorder="1" applyAlignment="1">
      <alignment horizontal="right" vertical="center"/>
    </xf>
    <xf numFmtId="1" fontId="10" fillId="0" borderId="2" xfId="57" applyNumberFormat="1" applyFont="1" applyFill="1" applyBorder="1" applyAlignment="1" applyProtection="1">
      <alignment vertical="center"/>
      <protection locked="0"/>
    </xf>
    <xf numFmtId="180" fontId="10" fillId="0" borderId="2" xfId="13" applyNumberFormat="1" applyFont="1" applyFill="1" applyBorder="1" applyAlignment="1">
      <alignment horizontal="right" vertical="center"/>
    </xf>
    <xf numFmtId="180" fontId="10" fillId="0" borderId="2" xfId="57" applyNumberFormat="1" applyFont="1" applyFill="1" applyBorder="1" applyAlignment="1">
      <alignment horizontal="right" vertical="center" wrapText="1"/>
    </xf>
    <xf numFmtId="0" fontId="9" fillId="0" borderId="2" xfId="57" applyFont="1" applyFill="1" applyBorder="1" applyAlignment="1">
      <alignment horizontal="left" vertical="center"/>
    </xf>
    <xf numFmtId="1" fontId="8" fillId="0" borderId="2" xfId="57" applyNumberFormat="1" applyFont="1" applyFill="1" applyBorder="1" applyAlignment="1" applyProtection="1">
      <alignment vertical="center"/>
      <protection locked="0"/>
    </xf>
    <xf numFmtId="1" fontId="3" fillId="0" borderId="2" xfId="57" applyNumberFormat="1" applyFont="1" applyFill="1" applyBorder="1" applyAlignment="1" applyProtection="1">
      <alignment vertical="center"/>
      <protection locked="0"/>
    </xf>
    <xf numFmtId="1" fontId="3" fillId="0" borderId="2" xfId="57" applyNumberFormat="1" applyFont="1" applyFill="1" applyBorder="1" applyAlignment="1" applyProtection="1">
      <alignment horizontal="left" vertical="center"/>
      <protection locked="0"/>
    </xf>
    <xf numFmtId="180" fontId="3" fillId="0" borderId="2" xfId="57" applyNumberFormat="1" applyFont="1" applyFill="1" applyBorder="1" applyAlignment="1">
      <alignment horizontal="right" vertical="center"/>
    </xf>
    <xf numFmtId="180" fontId="3" fillId="0" borderId="2" xfId="57" applyNumberFormat="1" applyFont="1" applyFill="1" applyBorder="1" applyAlignment="1">
      <alignment horizontal="right" vertical="center" wrapText="1"/>
    </xf>
    <xf numFmtId="0" fontId="3" fillId="0" borderId="2" xfId="57" applyNumberFormat="1" applyFont="1" applyFill="1" applyBorder="1" applyAlignment="1" applyProtection="1">
      <alignment vertical="center"/>
      <protection locked="0"/>
    </xf>
    <xf numFmtId="180" fontId="1" fillId="0" borderId="0" xfId="52" applyNumberFormat="1" applyFont="1" applyFill="1"/>
    <xf numFmtId="180" fontId="4" fillId="0" borderId="0" xfId="52" applyNumberFormat="1" applyFont="1" applyFill="1" applyAlignment="1">
      <alignment vertical="center" wrapText="1"/>
    </xf>
    <xf numFmtId="180" fontId="8" fillId="0" borderId="2" xfId="57" applyNumberFormat="1" applyFont="1" applyFill="1" applyBorder="1" applyAlignment="1">
      <alignment horizontal="right" vertical="center" wrapText="1"/>
    </xf>
    <xf numFmtId="180" fontId="3" fillId="0" borderId="2" xfId="52" applyNumberFormat="1" applyFont="1" applyFill="1" applyBorder="1" applyAlignment="1">
      <alignment horizontal="right"/>
    </xf>
    <xf numFmtId="180" fontId="8" fillId="0" borderId="0" xfId="49" applyNumberFormat="1" applyFont="1" applyFill="1" applyBorder="1" applyAlignment="1">
      <alignment horizontal="right" vertical="center"/>
    </xf>
    <xf numFmtId="180" fontId="2" fillId="0" borderId="0" xfId="52" applyNumberFormat="1" applyFont="1" applyFill="1" applyBorder="1"/>
    <xf numFmtId="180" fontId="3" fillId="0" borderId="0" xfId="49" applyNumberFormat="1" applyFont="1" applyFill="1" applyBorder="1" applyAlignment="1">
      <alignment horizontal="right" vertical="center"/>
    </xf>
    <xf numFmtId="180" fontId="3" fillId="0" borderId="0" xfId="52" applyNumberFormat="1" applyFont="1" applyFill="1" applyBorder="1" applyAlignment="1">
      <alignment horizontal="right"/>
    </xf>
    <xf numFmtId="180" fontId="4" fillId="0" borderId="0" xfId="52" applyNumberFormat="1" applyFont="1" applyFill="1" applyBorder="1"/>
    <xf numFmtId="0" fontId="17" fillId="0" borderId="0" xfId="52" applyFont="1" applyFill="1"/>
    <xf numFmtId="0" fontId="1" fillId="0" borderId="0" xfId="52" applyFont="1" applyFill="1" applyAlignment="1">
      <alignment vertical="center"/>
    </xf>
    <xf numFmtId="0" fontId="3" fillId="0" borderId="0" xfId="52" applyFont="1" applyFill="1" applyAlignment="1">
      <alignment wrapText="1"/>
    </xf>
    <xf numFmtId="0" fontId="1" fillId="0" borderId="0" xfId="52" applyFont="1" applyFill="1" applyAlignment="1">
      <alignment wrapText="1"/>
    </xf>
    <xf numFmtId="0" fontId="1" fillId="0" borderId="6" xfId="52" applyFont="1" applyFill="1" applyBorder="1" applyAlignment="1">
      <alignment horizontal="center"/>
    </xf>
    <xf numFmtId="176" fontId="1" fillId="0" borderId="0" xfId="52" applyNumberFormat="1" applyFont="1" applyFill="1" applyAlignment="1"/>
    <xf numFmtId="0" fontId="8" fillId="0" borderId="1" xfId="56" applyFont="1" applyFill="1" applyBorder="1" applyAlignment="1">
      <alignment horizontal="center" vertical="center" wrapText="1"/>
    </xf>
    <xf numFmtId="0" fontId="8" fillId="0" borderId="5" xfId="56" applyFont="1" applyFill="1" applyBorder="1" applyAlignment="1">
      <alignment horizontal="center" vertical="center"/>
    </xf>
    <xf numFmtId="0" fontId="8" fillId="0" borderId="7" xfId="56" applyFont="1" applyFill="1" applyBorder="1" applyAlignment="1">
      <alignment horizontal="center" vertical="center"/>
    </xf>
    <xf numFmtId="0" fontId="8" fillId="0" borderId="8" xfId="56" applyFont="1" applyFill="1" applyBorder="1" applyAlignment="1">
      <alignment horizontal="center" vertical="center"/>
    </xf>
    <xf numFmtId="0" fontId="8" fillId="0" borderId="3" xfId="56" applyFont="1" applyFill="1" applyBorder="1" applyAlignment="1">
      <alignment horizontal="center" vertical="center" wrapText="1"/>
    </xf>
    <xf numFmtId="0" fontId="8" fillId="0" borderId="1" xfId="56" applyFont="1" applyFill="1" applyBorder="1" applyAlignment="1">
      <alignment horizontal="center" vertical="center"/>
    </xf>
    <xf numFmtId="176" fontId="8" fillId="0" borderId="1" xfId="56" applyNumberFormat="1" applyFont="1" applyFill="1" applyBorder="1" applyAlignment="1">
      <alignment horizontal="center" vertical="center" wrapText="1"/>
    </xf>
    <xf numFmtId="0" fontId="8" fillId="0" borderId="4" xfId="56" applyFont="1" applyFill="1" applyBorder="1" applyAlignment="1">
      <alignment horizontal="center" vertical="center" wrapText="1"/>
    </xf>
    <xf numFmtId="0" fontId="8" fillId="0" borderId="4" xfId="56" applyFont="1" applyFill="1" applyBorder="1" applyAlignment="1">
      <alignment horizontal="center" vertical="center"/>
    </xf>
    <xf numFmtId="176" fontId="8" fillId="0" borderId="4" xfId="56" applyNumberFormat="1" applyFont="1" applyFill="1" applyBorder="1" applyAlignment="1">
      <alignment horizontal="center" vertical="center" wrapText="1"/>
    </xf>
    <xf numFmtId="177" fontId="8" fillId="0" borderId="4" xfId="56" applyNumberFormat="1" applyFont="1" applyFill="1" applyBorder="1" applyAlignment="1">
      <alignment horizontal="center" vertical="center"/>
    </xf>
    <xf numFmtId="176" fontId="8" fillId="0" borderId="4" xfId="56" applyNumberFormat="1" applyFont="1" applyFill="1" applyBorder="1" applyAlignment="1">
      <alignment horizontal="center" vertical="center"/>
    </xf>
    <xf numFmtId="0" fontId="3" fillId="0" borderId="2" xfId="56" applyFont="1" applyFill="1" applyBorder="1" applyAlignment="1">
      <alignment vertical="center" wrapText="1"/>
    </xf>
    <xf numFmtId="176" fontId="8" fillId="0" borderId="2" xfId="56" applyNumberFormat="1" applyFont="1" applyFill="1" applyBorder="1" applyAlignment="1">
      <alignment horizontal="right" vertical="center"/>
    </xf>
    <xf numFmtId="176" fontId="3" fillId="0" borderId="2" xfId="56" applyNumberFormat="1" applyFont="1" applyFill="1" applyBorder="1" applyAlignment="1">
      <alignment horizontal="right" vertical="center"/>
    </xf>
    <xf numFmtId="180" fontId="3" fillId="0" borderId="2" xfId="11" applyNumberFormat="1" applyFont="1" applyFill="1" applyBorder="1" applyAlignment="1">
      <alignment horizontal="right" vertical="center"/>
    </xf>
    <xf numFmtId="180" fontId="3" fillId="0" borderId="2" xfId="56" applyNumberFormat="1" applyFont="1" applyFill="1" applyBorder="1" applyAlignment="1">
      <alignment horizontal="right" vertical="center" wrapText="1"/>
    </xf>
    <xf numFmtId="0" fontId="3" fillId="0" borderId="2" xfId="56" applyFont="1" applyFill="1" applyBorder="1" applyAlignment="1">
      <alignment horizontal="left" vertical="center" wrapText="1"/>
    </xf>
    <xf numFmtId="0" fontId="8" fillId="0" borderId="2" xfId="56" applyFont="1" applyFill="1" applyBorder="1" applyAlignment="1">
      <alignment horizontal="left" vertical="center" wrapText="1"/>
    </xf>
    <xf numFmtId="1" fontId="8" fillId="0" borderId="2" xfId="56" applyNumberFormat="1" applyFont="1" applyFill="1" applyBorder="1" applyAlignment="1" applyProtection="1">
      <alignment vertical="center" wrapText="1"/>
      <protection locked="0"/>
    </xf>
    <xf numFmtId="1" fontId="3" fillId="0" borderId="2" xfId="56" applyNumberFormat="1" applyFont="1" applyFill="1" applyBorder="1" applyAlignment="1" applyProtection="1">
      <alignment horizontal="left" vertical="center" wrapText="1"/>
      <protection locked="0"/>
    </xf>
    <xf numFmtId="1" fontId="3" fillId="0" borderId="2" xfId="56" applyNumberFormat="1" applyFont="1" applyFill="1" applyBorder="1" applyAlignment="1" applyProtection="1">
      <alignment vertical="center" wrapText="1"/>
      <protection locked="0"/>
    </xf>
    <xf numFmtId="1" fontId="3" fillId="0" borderId="2" xfId="0" applyNumberFormat="1" applyFont="1" applyFill="1" applyBorder="1" applyAlignment="1" applyProtection="1">
      <alignment horizontal="left" vertical="center"/>
      <protection locked="0"/>
    </xf>
    <xf numFmtId="1" fontId="3" fillId="0" borderId="2" xfId="0" applyNumberFormat="1" applyFont="1" applyFill="1" applyBorder="1" applyAlignment="1" applyProtection="1">
      <alignment horizontal="left" vertical="center" wrapText="1"/>
      <protection locked="0"/>
    </xf>
    <xf numFmtId="0" fontId="1" fillId="0" borderId="0" xfId="52" applyFont="1" applyFill="1" applyAlignment="1"/>
    <xf numFmtId="176" fontId="3" fillId="0" borderId="6" xfId="52" applyNumberFormat="1" applyFont="1" applyFill="1" applyBorder="1" applyAlignment="1">
      <alignment horizontal="right" vertical="center"/>
    </xf>
    <xf numFmtId="182" fontId="1" fillId="0" borderId="0" xfId="52" applyNumberFormat="1" applyFont="1" applyFill="1"/>
    <xf numFmtId="180" fontId="3" fillId="0" borderId="2" xfId="56" applyNumberFormat="1" applyFont="1" applyFill="1" applyBorder="1" applyAlignment="1">
      <alignment horizontal="right" vertical="center"/>
    </xf>
    <xf numFmtId="180" fontId="3" fillId="0" borderId="2" xfId="13" applyNumberFormat="1" applyFont="1" applyFill="1" applyBorder="1" applyAlignment="1">
      <alignment horizontal="right" vertical="center"/>
    </xf>
    <xf numFmtId="0" fontId="8" fillId="0" borderId="2" xfId="56" applyFont="1" applyFill="1" applyBorder="1" applyAlignment="1">
      <alignment horizontal="center" vertical="center" wrapText="1"/>
    </xf>
    <xf numFmtId="180" fontId="1" fillId="0" borderId="0" xfId="52" applyNumberFormat="1" applyFont="1" applyFill="1" applyAlignment="1">
      <alignment vertical="center" wrapText="1"/>
    </xf>
    <xf numFmtId="1" fontId="3" fillId="0" borderId="0" xfId="56" applyNumberFormat="1" applyFont="1" applyFill="1" applyBorder="1" applyAlignment="1" applyProtection="1">
      <alignment vertical="center" wrapText="1"/>
      <protection locked="0"/>
    </xf>
    <xf numFmtId="180" fontId="1" fillId="0" borderId="0" xfId="52" applyNumberFormat="1" applyFont="1" applyFill="1" applyBorder="1"/>
    <xf numFmtId="0" fontId="1" fillId="0" borderId="0" xfId="52" applyFont="1" applyFill="1" applyBorder="1"/>
    <xf numFmtId="179" fontId="8" fillId="0" borderId="5" xfId="56" applyNumberFormat="1" applyFont="1" applyFill="1" applyBorder="1" applyAlignment="1" applyProtection="1"/>
    <xf numFmtId="0" fontId="3" fillId="0" borderId="0" xfId="56" applyFont="1" applyFill="1" applyBorder="1" applyAlignment="1">
      <alignment vertical="center" wrapText="1"/>
    </xf>
    <xf numFmtId="180" fontId="8" fillId="0" borderId="0" xfId="49" applyNumberFormat="1" applyFont="1" applyFill="1" applyBorder="1" applyAlignment="1">
      <alignment vertical="center"/>
    </xf>
    <xf numFmtId="0" fontId="8" fillId="0" borderId="0" xfId="57" applyFont="1" applyFill="1" applyBorder="1" applyAlignment="1">
      <alignment horizontal="center" vertical="center" wrapText="1"/>
    </xf>
    <xf numFmtId="180" fontId="2" fillId="0" borderId="0" xfId="52" applyNumberFormat="1" applyFont="1" applyFill="1"/>
    <xf numFmtId="180" fontId="8" fillId="0" borderId="2" xfId="13" applyNumberFormat="1" applyFont="1" applyFill="1" applyBorder="1" applyAlignment="1">
      <alignment horizontal="right" vertical="center"/>
    </xf>
    <xf numFmtId="0" fontId="8" fillId="0" borderId="2" xfId="57" applyFont="1" applyFill="1" applyBorder="1" applyAlignment="1">
      <alignment horizontal="left" vertical="center"/>
    </xf>
    <xf numFmtId="183" fontId="4" fillId="0" borderId="0" xfId="52" applyNumberFormat="1" applyFont="1" applyFill="1"/>
    <xf numFmtId="181" fontId="4" fillId="0" borderId="0" xfId="52" applyNumberFormat="1" applyFont="1" applyFill="1"/>
    <xf numFmtId="184" fontId="4" fillId="0" borderId="0" xfId="52" applyNumberFormat="1" applyFont="1" applyFill="1"/>
    <xf numFmtId="185" fontId="4" fillId="0" borderId="0" xfId="52" applyNumberFormat="1" applyFont="1" applyFill="1"/>
    <xf numFmtId="0" fontId="18" fillId="0" borderId="0" xfId="34" applyFont="1">
      <alignment vertical="center"/>
    </xf>
    <xf numFmtId="0" fontId="19" fillId="0" borderId="0" xfId="34" applyFont="1">
      <alignment vertical="center"/>
    </xf>
    <xf numFmtId="0" fontId="1" fillId="0" borderId="0" xfId="34">
      <alignment vertical="center"/>
    </xf>
    <xf numFmtId="0" fontId="5" fillId="0" borderId="0" xfId="34" applyFont="1">
      <alignment vertical="center"/>
    </xf>
    <xf numFmtId="0" fontId="17" fillId="0" borderId="0" xfId="34" applyFont="1">
      <alignment vertical="center"/>
    </xf>
    <xf numFmtId="0" fontId="20" fillId="0" borderId="0" xfId="34" applyFont="1" applyAlignment="1">
      <alignment horizontal="center" wrapText="1"/>
    </xf>
    <xf numFmtId="0" fontId="20" fillId="0" borderId="0" xfId="34" applyFont="1" applyAlignment="1">
      <alignment horizontal="center"/>
    </xf>
    <xf numFmtId="0" fontId="19" fillId="0" borderId="0" xfId="34" applyFont="1" applyAlignment="1">
      <alignment horizontal="center"/>
    </xf>
    <xf numFmtId="49" fontId="19" fillId="0" borderId="0" xfId="34" applyNumberFormat="1" applyFont="1" applyAlignment="1">
      <alignment horizontal="center"/>
    </xf>
    <xf numFmtId="0" fontId="21" fillId="0" borderId="0" xfId="34" applyFont="1">
      <alignment vertical="center"/>
    </xf>
    <xf numFmtId="0" fontId="21" fillId="0" borderId="0" xfId="34" applyFont="1" applyAlignment="1"/>
    <xf numFmtId="0" fontId="21" fillId="0" borderId="0" xfId="34" applyFont="1" applyAlignment="1">
      <alignment horizont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_Sheet1_2011年市直组织收入表" xfId="11"/>
    <cellStyle name="百分比" xfId="12" builtinId="5"/>
    <cellStyle name="常规_北流" xfId="13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常规_2008年北流市预算表格" xfId="32"/>
    <cellStyle name="汇总" xfId="33" builtinId="25"/>
    <cellStyle name="常规_附件1：2013年玉林市社会保险基金收入、支出预算表" xfId="34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常规_01玉林市" xfId="49"/>
    <cellStyle name="60% - 强调文字颜色 5" xfId="50" builtinId="48"/>
    <cellStyle name="强调文字颜色 6" xfId="51" builtinId="49"/>
    <cellStyle name="常规_市直" xfId="52"/>
    <cellStyle name="40% - 强调文字颜色 6" xfId="53" builtinId="51"/>
    <cellStyle name="60% - 强调文字颜色 6" xfId="54" builtinId="52"/>
    <cellStyle name="常规 2" xfId="55"/>
    <cellStyle name="常规_Sheet1" xfId="56"/>
    <cellStyle name="常规_Sheet1_1" xfId="57"/>
    <cellStyle name="样式 1" xfId="5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5"/>
  <sheetViews>
    <sheetView workbookViewId="0">
      <selection activeCell="O17" sqref="O17"/>
    </sheetView>
  </sheetViews>
  <sheetFormatPr defaultColWidth="9" defaultRowHeight="14.25"/>
  <cols>
    <col min="1" max="1" width="6.375" style="144" customWidth="1"/>
    <col min="2" max="2" width="2.875" style="144" customWidth="1"/>
    <col min="3" max="3" width="6.125" style="144" customWidth="1"/>
    <col min="4" max="4" width="9" style="144"/>
    <col min="5" max="5" width="16.125" style="144" customWidth="1"/>
    <col min="6" max="7" width="9" style="144"/>
    <col min="8" max="8" width="9.125" style="144" customWidth="1"/>
    <col min="9" max="256" width="9" style="144"/>
    <col min="257" max="257" width="6.375" style="144" customWidth="1"/>
    <col min="258" max="258" width="2.875" style="144" customWidth="1"/>
    <col min="259" max="259" width="6.125" style="144" customWidth="1"/>
    <col min="260" max="260" width="9" style="144"/>
    <col min="261" max="261" width="16.125" style="144" customWidth="1"/>
    <col min="262" max="512" width="9" style="144"/>
    <col min="513" max="513" width="6.375" style="144" customWidth="1"/>
    <col min="514" max="514" width="2.875" style="144" customWidth="1"/>
    <col min="515" max="515" width="6.125" style="144" customWidth="1"/>
    <col min="516" max="516" width="9" style="144"/>
    <col min="517" max="517" width="16.125" style="144" customWidth="1"/>
    <col min="518" max="768" width="9" style="144"/>
    <col min="769" max="769" width="6.375" style="144" customWidth="1"/>
    <col min="770" max="770" width="2.875" style="144" customWidth="1"/>
    <col min="771" max="771" width="6.125" style="144" customWidth="1"/>
    <col min="772" max="772" width="9" style="144"/>
    <col min="773" max="773" width="16.125" style="144" customWidth="1"/>
    <col min="774" max="1024" width="9" style="144"/>
    <col min="1025" max="1025" width="6.375" style="144" customWidth="1"/>
    <col min="1026" max="1026" width="2.875" style="144" customWidth="1"/>
    <col min="1027" max="1027" width="6.125" style="144" customWidth="1"/>
    <col min="1028" max="1028" width="9" style="144"/>
    <col min="1029" max="1029" width="16.125" style="144" customWidth="1"/>
    <col min="1030" max="1280" width="9" style="144"/>
    <col min="1281" max="1281" width="6.375" style="144" customWidth="1"/>
    <col min="1282" max="1282" width="2.875" style="144" customWidth="1"/>
    <col min="1283" max="1283" width="6.125" style="144" customWidth="1"/>
    <col min="1284" max="1284" width="9" style="144"/>
    <col min="1285" max="1285" width="16.125" style="144" customWidth="1"/>
    <col min="1286" max="1536" width="9" style="144"/>
    <col min="1537" max="1537" width="6.375" style="144" customWidth="1"/>
    <col min="1538" max="1538" width="2.875" style="144" customWidth="1"/>
    <col min="1539" max="1539" width="6.125" style="144" customWidth="1"/>
    <col min="1540" max="1540" width="9" style="144"/>
    <col min="1541" max="1541" width="16.125" style="144" customWidth="1"/>
    <col min="1542" max="1792" width="9" style="144"/>
    <col min="1793" max="1793" width="6.375" style="144" customWidth="1"/>
    <col min="1794" max="1794" width="2.875" style="144" customWidth="1"/>
    <col min="1795" max="1795" width="6.125" style="144" customWidth="1"/>
    <col min="1796" max="1796" width="9" style="144"/>
    <col min="1797" max="1797" width="16.125" style="144" customWidth="1"/>
    <col min="1798" max="2048" width="9" style="144"/>
    <col min="2049" max="2049" width="6.375" style="144" customWidth="1"/>
    <col min="2050" max="2050" width="2.875" style="144" customWidth="1"/>
    <col min="2051" max="2051" width="6.125" style="144" customWidth="1"/>
    <col min="2052" max="2052" width="9" style="144"/>
    <col min="2053" max="2053" width="16.125" style="144" customWidth="1"/>
    <col min="2054" max="2304" width="9" style="144"/>
    <col min="2305" max="2305" width="6.375" style="144" customWidth="1"/>
    <col min="2306" max="2306" width="2.875" style="144" customWidth="1"/>
    <col min="2307" max="2307" width="6.125" style="144" customWidth="1"/>
    <col min="2308" max="2308" width="9" style="144"/>
    <col min="2309" max="2309" width="16.125" style="144" customWidth="1"/>
    <col min="2310" max="2560" width="9" style="144"/>
    <col min="2561" max="2561" width="6.375" style="144" customWidth="1"/>
    <col min="2562" max="2562" width="2.875" style="144" customWidth="1"/>
    <col min="2563" max="2563" width="6.125" style="144" customWidth="1"/>
    <col min="2564" max="2564" width="9" style="144"/>
    <col min="2565" max="2565" width="16.125" style="144" customWidth="1"/>
    <col min="2566" max="2816" width="9" style="144"/>
    <col min="2817" max="2817" width="6.375" style="144" customWidth="1"/>
    <col min="2818" max="2818" width="2.875" style="144" customWidth="1"/>
    <col min="2819" max="2819" width="6.125" style="144" customWidth="1"/>
    <col min="2820" max="2820" width="9" style="144"/>
    <col min="2821" max="2821" width="16.125" style="144" customWidth="1"/>
    <col min="2822" max="3072" width="9" style="144"/>
    <col min="3073" max="3073" width="6.375" style="144" customWidth="1"/>
    <col min="3074" max="3074" width="2.875" style="144" customWidth="1"/>
    <col min="3075" max="3075" width="6.125" style="144" customWidth="1"/>
    <col min="3076" max="3076" width="9" style="144"/>
    <col min="3077" max="3077" width="16.125" style="144" customWidth="1"/>
    <col min="3078" max="3328" width="9" style="144"/>
    <col min="3329" max="3329" width="6.375" style="144" customWidth="1"/>
    <col min="3330" max="3330" width="2.875" style="144" customWidth="1"/>
    <col min="3331" max="3331" width="6.125" style="144" customWidth="1"/>
    <col min="3332" max="3332" width="9" style="144"/>
    <col min="3333" max="3333" width="16.125" style="144" customWidth="1"/>
    <col min="3334" max="3584" width="9" style="144"/>
    <col min="3585" max="3585" width="6.375" style="144" customWidth="1"/>
    <col min="3586" max="3586" width="2.875" style="144" customWidth="1"/>
    <col min="3587" max="3587" width="6.125" style="144" customWidth="1"/>
    <col min="3588" max="3588" width="9" style="144"/>
    <col min="3589" max="3589" width="16.125" style="144" customWidth="1"/>
    <col min="3590" max="3840" width="9" style="144"/>
    <col min="3841" max="3841" width="6.375" style="144" customWidth="1"/>
    <col min="3842" max="3842" width="2.875" style="144" customWidth="1"/>
    <col min="3843" max="3843" width="6.125" style="144" customWidth="1"/>
    <col min="3844" max="3844" width="9" style="144"/>
    <col min="3845" max="3845" width="16.125" style="144" customWidth="1"/>
    <col min="3846" max="4096" width="9" style="144"/>
    <col min="4097" max="4097" width="6.375" style="144" customWidth="1"/>
    <col min="4098" max="4098" width="2.875" style="144" customWidth="1"/>
    <col min="4099" max="4099" width="6.125" style="144" customWidth="1"/>
    <col min="4100" max="4100" width="9" style="144"/>
    <col min="4101" max="4101" width="16.125" style="144" customWidth="1"/>
    <col min="4102" max="4352" width="9" style="144"/>
    <col min="4353" max="4353" width="6.375" style="144" customWidth="1"/>
    <col min="4354" max="4354" width="2.875" style="144" customWidth="1"/>
    <col min="4355" max="4355" width="6.125" style="144" customWidth="1"/>
    <col min="4356" max="4356" width="9" style="144"/>
    <col min="4357" max="4357" width="16.125" style="144" customWidth="1"/>
    <col min="4358" max="4608" width="9" style="144"/>
    <col min="4609" max="4609" width="6.375" style="144" customWidth="1"/>
    <col min="4610" max="4610" width="2.875" style="144" customWidth="1"/>
    <col min="4611" max="4611" width="6.125" style="144" customWidth="1"/>
    <col min="4612" max="4612" width="9" style="144"/>
    <col min="4613" max="4613" width="16.125" style="144" customWidth="1"/>
    <col min="4614" max="4864" width="9" style="144"/>
    <col min="4865" max="4865" width="6.375" style="144" customWidth="1"/>
    <col min="4866" max="4866" width="2.875" style="144" customWidth="1"/>
    <col min="4867" max="4867" width="6.125" style="144" customWidth="1"/>
    <col min="4868" max="4868" width="9" style="144"/>
    <col min="4869" max="4869" width="16.125" style="144" customWidth="1"/>
    <col min="4870" max="5120" width="9" style="144"/>
    <col min="5121" max="5121" width="6.375" style="144" customWidth="1"/>
    <col min="5122" max="5122" width="2.875" style="144" customWidth="1"/>
    <col min="5123" max="5123" width="6.125" style="144" customWidth="1"/>
    <col min="5124" max="5124" width="9" style="144"/>
    <col min="5125" max="5125" width="16.125" style="144" customWidth="1"/>
    <col min="5126" max="5376" width="9" style="144"/>
    <col min="5377" max="5377" width="6.375" style="144" customWidth="1"/>
    <col min="5378" max="5378" width="2.875" style="144" customWidth="1"/>
    <col min="5379" max="5379" width="6.125" style="144" customWidth="1"/>
    <col min="5380" max="5380" width="9" style="144"/>
    <col min="5381" max="5381" width="16.125" style="144" customWidth="1"/>
    <col min="5382" max="5632" width="9" style="144"/>
    <col min="5633" max="5633" width="6.375" style="144" customWidth="1"/>
    <col min="5634" max="5634" width="2.875" style="144" customWidth="1"/>
    <col min="5635" max="5635" width="6.125" style="144" customWidth="1"/>
    <col min="5636" max="5636" width="9" style="144"/>
    <col min="5637" max="5637" width="16.125" style="144" customWidth="1"/>
    <col min="5638" max="5888" width="9" style="144"/>
    <col min="5889" max="5889" width="6.375" style="144" customWidth="1"/>
    <col min="5890" max="5890" width="2.875" style="144" customWidth="1"/>
    <col min="5891" max="5891" width="6.125" style="144" customWidth="1"/>
    <col min="5892" max="5892" width="9" style="144"/>
    <col min="5893" max="5893" width="16.125" style="144" customWidth="1"/>
    <col min="5894" max="6144" width="9" style="144"/>
    <col min="6145" max="6145" width="6.375" style="144" customWidth="1"/>
    <col min="6146" max="6146" width="2.875" style="144" customWidth="1"/>
    <col min="6147" max="6147" width="6.125" style="144" customWidth="1"/>
    <col min="6148" max="6148" width="9" style="144"/>
    <col min="6149" max="6149" width="16.125" style="144" customWidth="1"/>
    <col min="6150" max="6400" width="9" style="144"/>
    <col min="6401" max="6401" width="6.375" style="144" customWidth="1"/>
    <col min="6402" max="6402" width="2.875" style="144" customWidth="1"/>
    <col min="6403" max="6403" width="6.125" style="144" customWidth="1"/>
    <col min="6404" max="6404" width="9" style="144"/>
    <col min="6405" max="6405" width="16.125" style="144" customWidth="1"/>
    <col min="6406" max="6656" width="9" style="144"/>
    <col min="6657" max="6657" width="6.375" style="144" customWidth="1"/>
    <col min="6658" max="6658" width="2.875" style="144" customWidth="1"/>
    <col min="6659" max="6659" width="6.125" style="144" customWidth="1"/>
    <col min="6660" max="6660" width="9" style="144"/>
    <col min="6661" max="6661" width="16.125" style="144" customWidth="1"/>
    <col min="6662" max="6912" width="9" style="144"/>
    <col min="6913" max="6913" width="6.375" style="144" customWidth="1"/>
    <col min="6914" max="6914" width="2.875" style="144" customWidth="1"/>
    <col min="6915" max="6915" width="6.125" style="144" customWidth="1"/>
    <col min="6916" max="6916" width="9" style="144"/>
    <col min="6917" max="6917" width="16.125" style="144" customWidth="1"/>
    <col min="6918" max="7168" width="9" style="144"/>
    <col min="7169" max="7169" width="6.375" style="144" customWidth="1"/>
    <col min="7170" max="7170" width="2.875" style="144" customWidth="1"/>
    <col min="7171" max="7171" width="6.125" style="144" customWidth="1"/>
    <col min="7172" max="7172" width="9" style="144"/>
    <col min="7173" max="7173" width="16.125" style="144" customWidth="1"/>
    <col min="7174" max="7424" width="9" style="144"/>
    <col min="7425" max="7425" width="6.375" style="144" customWidth="1"/>
    <col min="7426" max="7426" width="2.875" style="144" customWidth="1"/>
    <col min="7427" max="7427" width="6.125" style="144" customWidth="1"/>
    <col min="7428" max="7428" width="9" style="144"/>
    <col min="7429" max="7429" width="16.125" style="144" customWidth="1"/>
    <col min="7430" max="7680" width="9" style="144"/>
    <col min="7681" max="7681" width="6.375" style="144" customWidth="1"/>
    <col min="7682" max="7682" width="2.875" style="144" customWidth="1"/>
    <col min="7683" max="7683" width="6.125" style="144" customWidth="1"/>
    <col min="7684" max="7684" width="9" style="144"/>
    <col min="7685" max="7685" width="16.125" style="144" customWidth="1"/>
    <col min="7686" max="7936" width="9" style="144"/>
    <col min="7937" max="7937" width="6.375" style="144" customWidth="1"/>
    <col min="7938" max="7938" width="2.875" style="144" customWidth="1"/>
    <col min="7939" max="7939" width="6.125" style="144" customWidth="1"/>
    <col min="7940" max="7940" width="9" style="144"/>
    <col min="7941" max="7941" width="16.125" style="144" customWidth="1"/>
    <col min="7942" max="8192" width="9" style="144"/>
    <col min="8193" max="8193" width="6.375" style="144" customWidth="1"/>
    <col min="8194" max="8194" width="2.875" style="144" customWidth="1"/>
    <col min="8195" max="8195" width="6.125" style="144" customWidth="1"/>
    <col min="8196" max="8196" width="9" style="144"/>
    <col min="8197" max="8197" width="16.125" style="144" customWidth="1"/>
    <col min="8198" max="8448" width="9" style="144"/>
    <col min="8449" max="8449" width="6.375" style="144" customWidth="1"/>
    <col min="8450" max="8450" width="2.875" style="144" customWidth="1"/>
    <col min="8451" max="8451" width="6.125" style="144" customWidth="1"/>
    <col min="8452" max="8452" width="9" style="144"/>
    <col min="8453" max="8453" width="16.125" style="144" customWidth="1"/>
    <col min="8454" max="8704" width="9" style="144"/>
    <col min="8705" max="8705" width="6.375" style="144" customWidth="1"/>
    <col min="8706" max="8706" width="2.875" style="144" customWidth="1"/>
    <col min="8707" max="8707" width="6.125" style="144" customWidth="1"/>
    <col min="8708" max="8708" width="9" style="144"/>
    <col min="8709" max="8709" width="16.125" style="144" customWidth="1"/>
    <col min="8710" max="8960" width="9" style="144"/>
    <col min="8961" max="8961" width="6.375" style="144" customWidth="1"/>
    <col min="8962" max="8962" width="2.875" style="144" customWidth="1"/>
    <col min="8963" max="8963" width="6.125" style="144" customWidth="1"/>
    <col min="8964" max="8964" width="9" style="144"/>
    <col min="8965" max="8965" width="16.125" style="144" customWidth="1"/>
    <col min="8966" max="9216" width="9" style="144"/>
    <col min="9217" max="9217" width="6.375" style="144" customWidth="1"/>
    <col min="9218" max="9218" width="2.875" style="144" customWidth="1"/>
    <col min="9219" max="9219" width="6.125" style="144" customWidth="1"/>
    <col min="9220" max="9220" width="9" style="144"/>
    <col min="9221" max="9221" width="16.125" style="144" customWidth="1"/>
    <col min="9222" max="9472" width="9" style="144"/>
    <col min="9473" max="9473" width="6.375" style="144" customWidth="1"/>
    <col min="9474" max="9474" width="2.875" style="144" customWidth="1"/>
    <col min="9475" max="9475" width="6.125" style="144" customWidth="1"/>
    <col min="9476" max="9476" width="9" style="144"/>
    <col min="9477" max="9477" width="16.125" style="144" customWidth="1"/>
    <col min="9478" max="9728" width="9" style="144"/>
    <col min="9729" max="9729" width="6.375" style="144" customWidth="1"/>
    <col min="9730" max="9730" width="2.875" style="144" customWidth="1"/>
    <col min="9731" max="9731" width="6.125" style="144" customWidth="1"/>
    <col min="9732" max="9732" width="9" style="144"/>
    <col min="9733" max="9733" width="16.125" style="144" customWidth="1"/>
    <col min="9734" max="9984" width="9" style="144"/>
    <col min="9985" max="9985" width="6.375" style="144" customWidth="1"/>
    <col min="9986" max="9986" width="2.875" style="144" customWidth="1"/>
    <col min="9987" max="9987" width="6.125" style="144" customWidth="1"/>
    <col min="9988" max="9988" width="9" style="144"/>
    <col min="9989" max="9989" width="16.125" style="144" customWidth="1"/>
    <col min="9990" max="10240" width="9" style="144"/>
    <col min="10241" max="10241" width="6.375" style="144" customWidth="1"/>
    <col min="10242" max="10242" width="2.875" style="144" customWidth="1"/>
    <col min="10243" max="10243" width="6.125" style="144" customWidth="1"/>
    <col min="10244" max="10244" width="9" style="144"/>
    <col min="10245" max="10245" width="16.125" style="144" customWidth="1"/>
    <col min="10246" max="10496" width="9" style="144"/>
    <col min="10497" max="10497" width="6.375" style="144" customWidth="1"/>
    <col min="10498" max="10498" width="2.875" style="144" customWidth="1"/>
    <col min="10499" max="10499" width="6.125" style="144" customWidth="1"/>
    <col min="10500" max="10500" width="9" style="144"/>
    <col min="10501" max="10501" width="16.125" style="144" customWidth="1"/>
    <col min="10502" max="10752" width="9" style="144"/>
    <col min="10753" max="10753" width="6.375" style="144" customWidth="1"/>
    <col min="10754" max="10754" width="2.875" style="144" customWidth="1"/>
    <col min="10755" max="10755" width="6.125" style="144" customWidth="1"/>
    <col min="10756" max="10756" width="9" style="144"/>
    <col min="10757" max="10757" width="16.125" style="144" customWidth="1"/>
    <col min="10758" max="11008" width="9" style="144"/>
    <col min="11009" max="11009" width="6.375" style="144" customWidth="1"/>
    <col min="11010" max="11010" width="2.875" style="144" customWidth="1"/>
    <col min="11011" max="11011" width="6.125" style="144" customWidth="1"/>
    <col min="11012" max="11012" width="9" style="144"/>
    <col min="11013" max="11013" width="16.125" style="144" customWidth="1"/>
    <col min="11014" max="11264" width="9" style="144"/>
    <col min="11265" max="11265" width="6.375" style="144" customWidth="1"/>
    <col min="11266" max="11266" width="2.875" style="144" customWidth="1"/>
    <col min="11267" max="11267" width="6.125" style="144" customWidth="1"/>
    <col min="11268" max="11268" width="9" style="144"/>
    <col min="11269" max="11269" width="16.125" style="144" customWidth="1"/>
    <col min="11270" max="11520" width="9" style="144"/>
    <col min="11521" max="11521" width="6.375" style="144" customWidth="1"/>
    <col min="11522" max="11522" width="2.875" style="144" customWidth="1"/>
    <col min="11523" max="11523" width="6.125" style="144" customWidth="1"/>
    <col min="11524" max="11524" width="9" style="144"/>
    <col min="11525" max="11525" width="16.125" style="144" customWidth="1"/>
    <col min="11526" max="11776" width="9" style="144"/>
    <col min="11777" max="11777" width="6.375" style="144" customWidth="1"/>
    <col min="11778" max="11778" width="2.875" style="144" customWidth="1"/>
    <col min="11779" max="11779" width="6.125" style="144" customWidth="1"/>
    <col min="11780" max="11780" width="9" style="144"/>
    <col min="11781" max="11781" width="16.125" style="144" customWidth="1"/>
    <col min="11782" max="12032" width="9" style="144"/>
    <col min="12033" max="12033" width="6.375" style="144" customWidth="1"/>
    <col min="12034" max="12034" width="2.875" style="144" customWidth="1"/>
    <col min="12035" max="12035" width="6.125" style="144" customWidth="1"/>
    <col min="12036" max="12036" width="9" style="144"/>
    <col min="12037" max="12037" width="16.125" style="144" customWidth="1"/>
    <col min="12038" max="12288" width="9" style="144"/>
    <col min="12289" max="12289" width="6.375" style="144" customWidth="1"/>
    <col min="12290" max="12290" width="2.875" style="144" customWidth="1"/>
    <col min="12291" max="12291" width="6.125" style="144" customWidth="1"/>
    <col min="12292" max="12292" width="9" style="144"/>
    <col min="12293" max="12293" width="16.125" style="144" customWidth="1"/>
    <col min="12294" max="12544" width="9" style="144"/>
    <col min="12545" max="12545" width="6.375" style="144" customWidth="1"/>
    <col min="12546" max="12546" width="2.875" style="144" customWidth="1"/>
    <col min="12547" max="12547" width="6.125" style="144" customWidth="1"/>
    <col min="12548" max="12548" width="9" style="144"/>
    <col min="12549" max="12549" width="16.125" style="144" customWidth="1"/>
    <col min="12550" max="12800" width="9" style="144"/>
    <col min="12801" max="12801" width="6.375" style="144" customWidth="1"/>
    <col min="12802" max="12802" width="2.875" style="144" customWidth="1"/>
    <col min="12803" max="12803" width="6.125" style="144" customWidth="1"/>
    <col min="12804" max="12804" width="9" style="144"/>
    <col min="12805" max="12805" width="16.125" style="144" customWidth="1"/>
    <col min="12806" max="13056" width="9" style="144"/>
    <col min="13057" max="13057" width="6.375" style="144" customWidth="1"/>
    <col min="13058" max="13058" width="2.875" style="144" customWidth="1"/>
    <col min="13059" max="13059" width="6.125" style="144" customWidth="1"/>
    <col min="13060" max="13060" width="9" style="144"/>
    <col min="13061" max="13061" width="16.125" style="144" customWidth="1"/>
    <col min="13062" max="13312" width="9" style="144"/>
    <col min="13313" max="13313" width="6.375" style="144" customWidth="1"/>
    <col min="13314" max="13314" width="2.875" style="144" customWidth="1"/>
    <col min="13315" max="13315" width="6.125" style="144" customWidth="1"/>
    <col min="13316" max="13316" width="9" style="144"/>
    <col min="13317" max="13317" width="16.125" style="144" customWidth="1"/>
    <col min="13318" max="13568" width="9" style="144"/>
    <col min="13569" max="13569" width="6.375" style="144" customWidth="1"/>
    <col min="13570" max="13570" width="2.875" style="144" customWidth="1"/>
    <col min="13571" max="13571" width="6.125" style="144" customWidth="1"/>
    <col min="13572" max="13572" width="9" style="144"/>
    <col min="13573" max="13573" width="16.125" style="144" customWidth="1"/>
    <col min="13574" max="13824" width="9" style="144"/>
    <col min="13825" max="13825" width="6.375" style="144" customWidth="1"/>
    <col min="13826" max="13826" width="2.875" style="144" customWidth="1"/>
    <col min="13827" max="13827" width="6.125" style="144" customWidth="1"/>
    <col min="13828" max="13828" width="9" style="144"/>
    <col min="13829" max="13829" width="16.125" style="144" customWidth="1"/>
    <col min="13830" max="14080" width="9" style="144"/>
    <col min="14081" max="14081" width="6.375" style="144" customWidth="1"/>
    <col min="14082" max="14082" width="2.875" style="144" customWidth="1"/>
    <col min="14083" max="14083" width="6.125" style="144" customWidth="1"/>
    <col min="14084" max="14084" width="9" style="144"/>
    <col min="14085" max="14085" width="16.125" style="144" customWidth="1"/>
    <col min="14086" max="14336" width="9" style="144"/>
    <col min="14337" max="14337" width="6.375" style="144" customWidth="1"/>
    <col min="14338" max="14338" width="2.875" style="144" customWidth="1"/>
    <col min="14339" max="14339" width="6.125" style="144" customWidth="1"/>
    <col min="14340" max="14340" width="9" style="144"/>
    <col min="14341" max="14341" width="16.125" style="144" customWidth="1"/>
    <col min="14342" max="14592" width="9" style="144"/>
    <col min="14593" max="14593" width="6.375" style="144" customWidth="1"/>
    <col min="14594" max="14594" width="2.875" style="144" customWidth="1"/>
    <col min="14595" max="14595" width="6.125" style="144" customWidth="1"/>
    <col min="14596" max="14596" width="9" style="144"/>
    <col min="14597" max="14597" width="16.125" style="144" customWidth="1"/>
    <col min="14598" max="14848" width="9" style="144"/>
    <col min="14849" max="14849" width="6.375" style="144" customWidth="1"/>
    <col min="14850" max="14850" width="2.875" style="144" customWidth="1"/>
    <col min="14851" max="14851" width="6.125" style="144" customWidth="1"/>
    <col min="14852" max="14852" width="9" style="144"/>
    <col min="14853" max="14853" width="16.125" style="144" customWidth="1"/>
    <col min="14854" max="15104" width="9" style="144"/>
    <col min="15105" max="15105" width="6.375" style="144" customWidth="1"/>
    <col min="15106" max="15106" width="2.875" style="144" customWidth="1"/>
    <col min="15107" max="15107" width="6.125" style="144" customWidth="1"/>
    <col min="15108" max="15108" width="9" style="144"/>
    <col min="15109" max="15109" width="16.125" style="144" customWidth="1"/>
    <col min="15110" max="15360" width="9" style="144"/>
    <col min="15361" max="15361" width="6.375" style="144" customWidth="1"/>
    <col min="15362" max="15362" width="2.875" style="144" customWidth="1"/>
    <col min="15363" max="15363" width="6.125" style="144" customWidth="1"/>
    <col min="15364" max="15364" width="9" style="144"/>
    <col min="15365" max="15365" width="16.125" style="144" customWidth="1"/>
    <col min="15366" max="15616" width="9" style="144"/>
    <col min="15617" max="15617" width="6.375" style="144" customWidth="1"/>
    <col min="15618" max="15618" width="2.875" style="144" customWidth="1"/>
    <col min="15619" max="15619" width="6.125" style="144" customWidth="1"/>
    <col min="15620" max="15620" width="9" style="144"/>
    <col min="15621" max="15621" width="16.125" style="144" customWidth="1"/>
    <col min="15622" max="15872" width="9" style="144"/>
    <col min="15873" max="15873" width="6.375" style="144" customWidth="1"/>
    <col min="15874" max="15874" width="2.875" style="144" customWidth="1"/>
    <col min="15875" max="15875" width="6.125" style="144" customWidth="1"/>
    <col min="15876" max="15876" width="9" style="144"/>
    <col min="15877" max="15877" width="16.125" style="144" customWidth="1"/>
    <col min="15878" max="16128" width="9" style="144"/>
    <col min="16129" max="16129" width="6.375" style="144" customWidth="1"/>
    <col min="16130" max="16130" width="2.875" style="144" customWidth="1"/>
    <col min="16131" max="16131" width="6.125" style="144" customWidth="1"/>
    <col min="16132" max="16132" width="9" style="144"/>
    <col min="16133" max="16133" width="16.125" style="144" customWidth="1"/>
    <col min="16134" max="16384" width="9" style="144"/>
  </cols>
  <sheetData>
    <row r="1" ht="20.25" spans="1:1">
      <c r="A1" s="145" t="s">
        <v>0</v>
      </c>
    </row>
    <row r="2" ht="20.25" spans="4:14">
      <c r="D2" s="146"/>
      <c r="N2" s="145"/>
    </row>
    <row r="6" s="142" customFormat="1" ht="107.25" customHeight="1" spans="1:14">
      <c r="A6" s="147" t="s">
        <v>1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</row>
    <row r="7" s="142" customFormat="1"/>
    <row r="8" s="142" customFormat="1"/>
    <row r="9" s="142" customFormat="1"/>
    <row r="10" s="142" customFormat="1"/>
    <row r="11" s="142" customFormat="1"/>
    <row r="12" s="143" customFormat="1" ht="31.5" spans="1:14">
      <c r="A12" s="149" t="s">
        <v>2</v>
      </c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</row>
    <row r="13" s="143" customFormat="1" ht="31.5" spans="1:14">
      <c r="A13" s="150" t="s">
        <v>3</v>
      </c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</row>
    <row r="14" ht="22.5" spans="4:12">
      <c r="D14" s="151"/>
      <c r="E14" s="151"/>
      <c r="F14" s="151"/>
      <c r="G14" s="151"/>
      <c r="H14" s="151"/>
      <c r="I14" s="151"/>
      <c r="J14" s="151"/>
      <c r="K14" s="151"/>
      <c r="L14" s="153"/>
    </row>
    <row r="15" ht="22.5" spans="4:12">
      <c r="D15" s="152"/>
      <c r="E15" s="152"/>
      <c r="F15" s="152"/>
      <c r="G15" s="152"/>
      <c r="H15" s="152"/>
      <c r="I15" s="152"/>
      <c r="J15" s="152"/>
      <c r="K15" s="152"/>
      <c r="L15" s="153"/>
    </row>
  </sheetData>
  <mergeCells count="4">
    <mergeCell ref="A6:N6"/>
    <mergeCell ref="A12:N12"/>
    <mergeCell ref="A13:N13"/>
    <mergeCell ref="D15:K15"/>
  </mergeCells>
  <pageMargins left="0.699305555555556" right="0.699305555555556" top="1.1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28"/>
  <sheetViews>
    <sheetView workbookViewId="0">
      <selection activeCell="B94" sqref="B94"/>
    </sheetView>
  </sheetViews>
  <sheetFormatPr defaultColWidth="9" defaultRowHeight="14.25"/>
  <cols>
    <col min="1" max="1" width="47.25" style="14" customWidth="1"/>
    <col min="2" max="2" width="13" style="9" customWidth="1"/>
    <col min="3" max="3" width="12.875" style="9" customWidth="1"/>
    <col min="4" max="4" width="12.875" style="1" customWidth="1"/>
    <col min="5" max="5" width="9.375" style="11" customWidth="1"/>
    <col min="6" max="6" width="12.875" style="1" hidden="1" customWidth="1"/>
    <col min="7" max="7" width="12.625" style="10" customWidth="1"/>
    <col min="8" max="8" width="9.25" style="11" customWidth="1"/>
    <col min="9" max="9" width="12.875" style="92" customWidth="1"/>
    <col min="10" max="10" width="10.75" style="10" customWidth="1"/>
    <col min="11" max="11" width="9.625" style="11" customWidth="1"/>
    <col min="12" max="12" width="9" style="1"/>
    <col min="13" max="13" width="29.75" style="1" customWidth="1"/>
    <col min="14" max="14" width="9" style="1"/>
    <col min="15" max="15" width="9.5" style="1" customWidth="1"/>
    <col min="16" max="256" width="9" style="1"/>
    <col min="257" max="257" width="38" style="1" customWidth="1"/>
    <col min="258" max="258" width="13.25" style="1" customWidth="1"/>
    <col min="259" max="260" width="12.875" style="1" customWidth="1"/>
    <col min="261" max="262" width="13.75" style="1" customWidth="1"/>
    <col min="263" max="263" width="11" style="1" customWidth="1"/>
    <col min="264" max="264" width="10.375" style="1" customWidth="1"/>
    <col min="265" max="265" width="12.875" style="1" customWidth="1"/>
    <col min="266" max="266" width="11.625" style="1" customWidth="1"/>
    <col min="267" max="267" width="9.75" style="1" customWidth="1"/>
    <col min="268" max="512" width="9" style="1"/>
    <col min="513" max="513" width="38" style="1" customWidth="1"/>
    <col min="514" max="514" width="13.25" style="1" customWidth="1"/>
    <col min="515" max="516" width="12.875" style="1" customWidth="1"/>
    <col min="517" max="518" width="13.75" style="1" customWidth="1"/>
    <col min="519" max="519" width="11" style="1" customWidth="1"/>
    <col min="520" max="520" width="10.375" style="1" customWidth="1"/>
    <col min="521" max="521" width="12.875" style="1" customWidth="1"/>
    <col min="522" max="522" width="11.625" style="1" customWidth="1"/>
    <col min="523" max="523" width="9.75" style="1" customWidth="1"/>
    <col min="524" max="768" width="9" style="1"/>
    <col min="769" max="769" width="38" style="1" customWidth="1"/>
    <col min="770" max="770" width="13.25" style="1" customWidth="1"/>
    <col min="771" max="772" width="12.875" style="1" customWidth="1"/>
    <col min="773" max="774" width="13.75" style="1" customWidth="1"/>
    <col min="775" max="775" width="11" style="1" customWidth="1"/>
    <col min="776" max="776" width="10.375" style="1" customWidth="1"/>
    <col min="777" max="777" width="12.875" style="1" customWidth="1"/>
    <col min="778" max="778" width="11.625" style="1" customWidth="1"/>
    <col min="779" max="779" width="9.75" style="1" customWidth="1"/>
    <col min="780" max="1024" width="9" style="1"/>
    <col min="1025" max="1025" width="38" style="1" customWidth="1"/>
    <col min="1026" max="1026" width="13.25" style="1" customWidth="1"/>
    <col min="1027" max="1028" width="12.875" style="1" customWidth="1"/>
    <col min="1029" max="1030" width="13.75" style="1" customWidth="1"/>
    <col min="1031" max="1031" width="11" style="1" customWidth="1"/>
    <col min="1032" max="1032" width="10.375" style="1" customWidth="1"/>
    <col min="1033" max="1033" width="12.875" style="1" customWidth="1"/>
    <col min="1034" max="1034" width="11.625" style="1" customWidth="1"/>
    <col min="1035" max="1035" width="9.75" style="1" customWidth="1"/>
    <col min="1036" max="1280" width="9" style="1"/>
    <col min="1281" max="1281" width="38" style="1" customWidth="1"/>
    <col min="1282" max="1282" width="13.25" style="1" customWidth="1"/>
    <col min="1283" max="1284" width="12.875" style="1" customWidth="1"/>
    <col min="1285" max="1286" width="13.75" style="1" customWidth="1"/>
    <col min="1287" max="1287" width="11" style="1" customWidth="1"/>
    <col min="1288" max="1288" width="10.375" style="1" customWidth="1"/>
    <col min="1289" max="1289" width="12.875" style="1" customWidth="1"/>
    <col min="1290" max="1290" width="11.625" style="1" customWidth="1"/>
    <col min="1291" max="1291" width="9.75" style="1" customWidth="1"/>
    <col min="1292" max="1536" width="9" style="1"/>
    <col min="1537" max="1537" width="38" style="1" customWidth="1"/>
    <col min="1538" max="1538" width="13.25" style="1" customWidth="1"/>
    <col min="1539" max="1540" width="12.875" style="1" customWidth="1"/>
    <col min="1541" max="1542" width="13.75" style="1" customWidth="1"/>
    <col min="1543" max="1543" width="11" style="1" customWidth="1"/>
    <col min="1544" max="1544" width="10.375" style="1" customWidth="1"/>
    <col min="1545" max="1545" width="12.875" style="1" customWidth="1"/>
    <col min="1546" max="1546" width="11.625" style="1" customWidth="1"/>
    <col min="1547" max="1547" width="9.75" style="1" customWidth="1"/>
    <col min="1548" max="1792" width="9" style="1"/>
    <col min="1793" max="1793" width="38" style="1" customWidth="1"/>
    <col min="1794" max="1794" width="13.25" style="1" customWidth="1"/>
    <col min="1795" max="1796" width="12.875" style="1" customWidth="1"/>
    <col min="1797" max="1798" width="13.75" style="1" customWidth="1"/>
    <col min="1799" max="1799" width="11" style="1" customWidth="1"/>
    <col min="1800" max="1800" width="10.375" style="1" customWidth="1"/>
    <col min="1801" max="1801" width="12.875" style="1" customWidth="1"/>
    <col min="1802" max="1802" width="11.625" style="1" customWidth="1"/>
    <col min="1803" max="1803" width="9.75" style="1" customWidth="1"/>
    <col min="1804" max="2048" width="9" style="1"/>
    <col min="2049" max="2049" width="38" style="1" customWidth="1"/>
    <col min="2050" max="2050" width="13.25" style="1" customWidth="1"/>
    <col min="2051" max="2052" width="12.875" style="1" customWidth="1"/>
    <col min="2053" max="2054" width="13.75" style="1" customWidth="1"/>
    <col min="2055" max="2055" width="11" style="1" customWidth="1"/>
    <col min="2056" max="2056" width="10.375" style="1" customWidth="1"/>
    <col min="2057" max="2057" width="12.875" style="1" customWidth="1"/>
    <col min="2058" max="2058" width="11.625" style="1" customWidth="1"/>
    <col min="2059" max="2059" width="9.75" style="1" customWidth="1"/>
    <col min="2060" max="2304" width="9" style="1"/>
    <col min="2305" max="2305" width="38" style="1" customWidth="1"/>
    <col min="2306" max="2306" width="13.25" style="1" customWidth="1"/>
    <col min="2307" max="2308" width="12.875" style="1" customWidth="1"/>
    <col min="2309" max="2310" width="13.75" style="1" customWidth="1"/>
    <col min="2311" max="2311" width="11" style="1" customWidth="1"/>
    <col min="2312" max="2312" width="10.375" style="1" customWidth="1"/>
    <col min="2313" max="2313" width="12.875" style="1" customWidth="1"/>
    <col min="2314" max="2314" width="11.625" style="1" customWidth="1"/>
    <col min="2315" max="2315" width="9.75" style="1" customWidth="1"/>
    <col min="2316" max="2560" width="9" style="1"/>
    <col min="2561" max="2561" width="38" style="1" customWidth="1"/>
    <col min="2562" max="2562" width="13.25" style="1" customWidth="1"/>
    <col min="2563" max="2564" width="12.875" style="1" customWidth="1"/>
    <col min="2565" max="2566" width="13.75" style="1" customWidth="1"/>
    <col min="2567" max="2567" width="11" style="1" customWidth="1"/>
    <col min="2568" max="2568" width="10.375" style="1" customWidth="1"/>
    <col min="2569" max="2569" width="12.875" style="1" customWidth="1"/>
    <col min="2570" max="2570" width="11.625" style="1" customWidth="1"/>
    <col min="2571" max="2571" width="9.75" style="1" customWidth="1"/>
    <col min="2572" max="2816" width="9" style="1"/>
    <col min="2817" max="2817" width="38" style="1" customWidth="1"/>
    <col min="2818" max="2818" width="13.25" style="1" customWidth="1"/>
    <col min="2819" max="2820" width="12.875" style="1" customWidth="1"/>
    <col min="2821" max="2822" width="13.75" style="1" customWidth="1"/>
    <col min="2823" max="2823" width="11" style="1" customWidth="1"/>
    <col min="2824" max="2824" width="10.375" style="1" customWidth="1"/>
    <col min="2825" max="2825" width="12.875" style="1" customWidth="1"/>
    <col min="2826" max="2826" width="11.625" style="1" customWidth="1"/>
    <col min="2827" max="2827" width="9.75" style="1" customWidth="1"/>
    <col min="2828" max="3072" width="9" style="1"/>
    <col min="3073" max="3073" width="38" style="1" customWidth="1"/>
    <col min="3074" max="3074" width="13.25" style="1" customWidth="1"/>
    <col min="3075" max="3076" width="12.875" style="1" customWidth="1"/>
    <col min="3077" max="3078" width="13.75" style="1" customWidth="1"/>
    <col min="3079" max="3079" width="11" style="1" customWidth="1"/>
    <col min="3080" max="3080" width="10.375" style="1" customWidth="1"/>
    <col min="3081" max="3081" width="12.875" style="1" customWidth="1"/>
    <col min="3082" max="3082" width="11.625" style="1" customWidth="1"/>
    <col min="3083" max="3083" width="9.75" style="1" customWidth="1"/>
    <col min="3084" max="3328" width="9" style="1"/>
    <col min="3329" max="3329" width="38" style="1" customWidth="1"/>
    <col min="3330" max="3330" width="13.25" style="1" customWidth="1"/>
    <col min="3331" max="3332" width="12.875" style="1" customWidth="1"/>
    <col min="3333" max="3334" width="13.75" style="1" customWidth="1"/>
    <col min="3335" max="3335" width="11" style="1" customWidth="1"/>
    <col min="3336" max="3336" width="10.375" style="1" customWidth="1"/>
    <col min="3337" max="3337" width="12.875" style="1" customWidth="1"/>
    <col min="3338" max="3338" width="11.625" style="1" customWidth="1"/>
    <col min="3339" max="3339" width="9.75" style="1" customWidth="1"/>
    <col min="3340" max="3584" width="9" style="1"/>
    <col min="3585" max="3585" width="38" style="1" customWidth="1"/>
    <col min="3586" max="3586" width="13.25" style="1" customWidth="1"/>
    <col min="3587" max="3588" width="12.875" style="1" customWidth="1"/>
    <col min="3589" max="3590" width="13.75" style="1" customWidth="1"/>
    <col min="3591" max="3591" width="11" style="1" customWidth="1"/>
    <col min="3592" max="3592" width="10.375" style="1" customWidth="1"/>
    <col min="3593" max="3593" width="12.875" style="1" customWidth="1"/>
    <col min="3594" max="3594" width="11.625" style="1" customWidth="1"/>
    <col min="3595" max="3595" width="9.75" style="1" customWidth="1"/>
    <col min="3596" max="3840" width="9" style="1"/>
    <col min="3841" max="3841" width="38" style="1" customWidth="1"/>
    <col min="3842" max="3842" width="13.25" style="1" customWidth="1"/>
    <col min="3843" max="3844" width="12.875" style="1" customWidth="1"/>
    <col min="3845" max="3846" width="13.75" style="1" customWidth="1"/>
    <col min="3847" max="3847" width="11" style="1" customWidth="1"/>
    <col min="3848" max="3848" width="10.375" style="1" customWidth="1"/>
    <col min="3849" max="3849" width="12.875" style="1" customWidth="1"/>
    <col min="3850" max="3850" width="11.625" style="1" customWidth="1"/>
    <col min="3851" max="3851" width="9.75" style="1" customWidth="1"/>
    <col min="3852" max="4096" width="9" style="1"/>
    <col min="4097" max="4097" width="38" style="1" customWidth="1"/>
    <col min="4098" max="4098" width="13.25" style="1" customWidth="1"/>
    <col min="4099" max="4100" width="12.875" style="1" customWidth="1"/>
    <col min="4101" max="4102" width="13.75" style="1" customWidth="1"/>
    <col min="4103" max="4103" width="11" style="1" customWidth="1"/>
    <col min="4104" max="4104" width="10.375" style="1" customWidth="1"/>
    <col min="4105" max="4105" width="12.875" style="1" customWidth="1"/>
    <col min="4106" max="4106" width="11.625" style="1" customWidth="1"/>
    <col min="4107" max="4107" width="9.75" style="1" customWidth="1"/>
    <col min="4108" max="4352" width="9" style="1"/>
    <col min="4353" max="4353" width="38" style="1" customWidth="1"/>
    <col min="4354" max="4354" width="13.25" style="1" customWidth="1"/>
    <col min="4355" max="4356" width="12.875" style="1" customWidth="1"/>
    <col min="4357" max="4358" width="13.75" style="1" customWidth="1"/>
    <col min="4359" max="4359" width="11" style="1" customWidth="1"/>
    <col min="4360" max="4360" width="10.375" style="1" customWidth="1"/>
    <col min="4361" max="4361" width="12.875" style="1" customWidth="1"/>
    <col min="4362" max="4362" width="11.625" style="1" customWidth="1"/>
    <col min="4363" max="4363" width="9.75" style="1" customWidth="1"/>
    <col min="4364" max="4608" width="9" style="1"/>
    <col min="4609" max="4609" width="38" style="1" customWidth="1"/>
    <col min="4610" max="4610" width="13.25" style="1" customWidth="1"/>
    <col min="4611" max="4612" width="12.875" style="1" customWidth="1"/>
    <col min="4613" max="4614" width="13.75" style="1" customWidth="1"/>
    <col min="4615" max="4615" width="11" style="1" customWidth="1"/>
    <col min="4616" max="4616" width="10.375" style="1" customWidth="1"/>
    <col min="4617" max="4617" width="12.875" style="1" customWidth="1"/>
    <col min="4618" max="4618" width="11.625" style="1" customWidth="1"/>
    <col min="4619" max="4619" width="9.75" style="1" customWidth="1"/>
    <col min="4620" max="4864" width="9" style="1"/>
    <col min="4865" max="4865" width="38" style="1" customWidth="1"/>
    <col min="4866" max="4866" width="13.25" style="1" customWidth="1"/>
    <col min="4867" max="4868" width="12.875" style="1" customWidth="1"/>
    <col min="4869" max="4870" width="13.75" style="1" customWidth="1"/>
    <col min="4871" max="4871" width="11" style="1" customWidth="1"/>
    <col min="4872" max="4872" width="10.375" style="1" customWidth="1"/>
    <col min="4873" max="4873" width="12.875" style="1" customWidth="1"/>
    <col min="4874" max="4874" width="11.625" style="1" customWidth="1"/>
    <col min="4875" max="4875" width="9.75" style="1" customWidth="1"/>
    <col min="4876" max="5120" width="9" style="1"/>
    <col min="5121" max="5121" width="38" style="1" customWidth="1"/>
    <col min="5122" max="5122" width="13.25" style="1" customWidth="1"/>
    <col min="5123" max="5124" width="12.875" style="1" customWidth="1"/>
    <col min="5125" max="5126" width="13.75" style="1" customWidth="1"/>
    <col min="5127" max="5127" width="11" style="1" customWidth="1"/>
    <col min="5128" max="5128" width="10.375" style="1" customWidth="1"/>
    <col min="5129" max="5129" width="12.875" style="1" customWidth="1"/>
    <col min="5130" max="5130" width="11.625" style="1" customWidth="1"/>
    <col min="5131" max="5131" width="9.75" style="1" customWidth="1"/>
    <col min="5132" max="5376" width="9" style="1"/>
    <col min="5377" max="5377" width="38" style="1" customWidth="1"/>
    <col min="5378" max="5378" width="13.25" style="1" customWidth="1"/>
    <col min="5379" max="5380" width="12.875" style="1" customWidth="1"/>
    <col min="5381" max="5382" width="13.75" style="1" customWidth="1"/>
    <col min="5383" max="5383" width="11" style="1" customWidth="1"/>
    <col min="5384" max="5384" width="10.375" style="1" customWidth="1"/>
    <col min="5385" max="5385" width="12.875" style="1" customWidth="1"/>
    <col min="5386" max="5386" width="11.625" style="1" customWidth="1"/>
    <col min="5387" max="5387" width="9.75" style="1" customWidth="1"/>
    <col min="5388" max="5632" width="9" style="1"/>
    <col min="5633" max="5633" width="38" style="1" customWidth="1"/>
    <col min="5634" max="5634" width="13.25" style="1" customWidth="1"/>
    <col min="5635" max="5636" width="12.875" style="1" customWidth="1"/>
    <col min="5637" max="5638" width="13.75" style="1" customWidth="1"/>
    <col min="5639" max="5639" width="11" style="1" customWidth="1"/>
    <col min="5640" max="5640" width="10.375" style="1" customWidth="1"/>
    <col min="5641" max="5641" width="12.875" style="1" customWidth="1"/>
    <col min="5642" max="5642" width="11.625" style="1" customWidth="1"/>
    <col min="5643" max="5643" width="9.75" style="1" customWidth="1"/>
    <col min="5644" max="5888" width="9" style="1"/>
    <col min="5889" max="5889" width="38" style="1" customWidth="1"/>
    <col min="5890" max="5890" width="13.25" style="1" customWidth="1"/>
    <col min="5891" max="5892" width="12.875" style="1" customWidth="1"/>
    <col min="5893" max="5894" width="13.75" style="1" customWidth="1"/>
    <col min="5895" max="5895" width="11" style="1" customWidth="1"/>
    <col min="5896" max="5896" width="10.375" style="1" customWidth="1"/>
    <col min="5897" max="5897" width="12.875" style="1" customWidth="1"/>
    <col min="5898" max="5898" width="11.625" style="1" customWidth="1"/>
    <col min="5899" max="5899" width="9.75" style="1" customWidth="1"/>
    <col min="5900" max="6144" width="9" style="1"/>
    <col min="6145" max="6145" width="38" style="1" customWidth="1"/>
    <col min="6146" max="6146" width="13.25" style="1" customWidth="1"/>
    <col min="6147" max="6148" width="12.875" style="1" customWidth="1"/>
    <col min="6149" max="6150" width="13.75" style="1" customWidth="1"/>
    <col min="6151" max="6151" width="11" style="1" customWidth="1"/>
    <col min="6152" max="6152" width="10.375" style="1" customWidth="1"/>
    <col min="6153" max="6153" width="12.875" style="1" customWidth="1"/>
    <col min="6154" max="6154" width="11.625" style="1" customWidth="1"/>
    <col min="6155" max="6155" width="9.75" style="1" customWidth="1"/>
    <col min="6156" max="6400" width="9" style="1"/>
    <col min="6401" max="6401" width="38" style="1" customWidth="1"/>
    <col min="6402" max="6402" width="13.25" style="1" customWidth="1"/>
    <col min="6403" max="6404" width="12.875" style="1" customWidth="1"/>
    <col min="6405" max="6406" width="13.75" style="1" customWidth="1"/>
    <col min="6407" max="6407" width="11" style="1" customWidth="1"/>
    <col min="6408" max="6408" width="10.375" style="1" customWidth="1"/>
    <col min="6409" max="6409" width="12.875" style="1" customWidth="1"/>
    <col min="6410" max="6410" width="11.625" style="1" customWidth="1"/>
    <col min="6411" max="6411" width="9.75" style="1" customWidth="1"/>
    <col min="6412" max="6656" width="9" style="1"/>
    <col min="6657" max="6657" width="38" style="1" customWidth="1"/>
    <col min="6658" max="6658" width="13.25" style="1" customWidth="1"/>
    <col min="6659" max="6660" width="12.875" style="1" customWidth="1"/>
    <col min="6661" max="6662" width="13.75" style="1" customWidth="1"/>
    <col min="6663" max="6663" width="11" style="1" customWidth="1"/>
    <col min="6664" max="6664" width="10.375" style="1" customWidth="1"/>
    <col min="6665" max="6665" width="12.875" style="1" customWidth="1"/>
    <col min="6666" max="6666" width="11.625" style="1" customWidth="1"/>
    <col min="6667" max="6667" width="9.75" style="1" customWidth="1"/>
    <col min="6668" max="6912" width="9" style="1"/>
    <col min="6913" max="6913" width="38" style="1" customWidth="1"/>
    <col min="6914" max="6914" width="13.25" style="1" customWidth="1"/>
    <col min="6915" max="6916" width="12.875" style="1" customWidth="1"/>
    <col min="6917" max="6918" width="13.75" style="1" customWidth="1"/>
    <col min="6919" max="6919" width="11" style="1" customWidth="1"/>
    <col min="6920" max="6920" width="10.375" style="1" customWidth="1"/>
    <col min="6921" max="6921" width="12.875" style="1" customWidth="1"/>
    <col min="6922" max="6922" width="11.625" style="1" customWidth="1"/>
    <col min="6923" max="6923" width="9.75" style="1" customWidth="1"/>
    <col min="6924" max="7168" width="9" style="1"/>
    <col min="7169" max="7169" width="38" style="1" customWidth="1"/>
    <col min="7170" max="7170" width="13.25" style="1" customWidth="1"/>
    <col min="7171" max="7172" width="12.875" style="1" customWidth="1"/>
    <col min="7173" max="7174" width="13.75" style="1" customWidth="1"/>
    <col min="7175" max="7175" width="11" style="1" customWidth="1"/>
    <col min="7176" max="7176" width="10.375" style="1" customWidth="1"/>
    <col min="7177" max="7177" width="12.875" style="1" customWidth="1"/>
    <col min="7178" max="7178" width="11.625" style="1" customWidth="1"/>
    <col min="7179" max="7179" width="9.75" style="1" customWidth="1"/>
    <col min="7180" max="7424" width="9" style="1"/>
    <col min="7425" max="7425" width="38" style="1" customWidth="1"/>
    <col min="7426" max="7426" width="13.25" style="1" customWidth="1"/>
    <col min="7427" max="7428" width="12.875" style="1" customWidth="1"/>
    <col min="7429" max="7430" width="13.75" style="1" customWidth="1"/>
    <col min="7431" max="7431" width="11" style="1" customWidth="1"/>
    <col min="7432" max="7432" width="10.375" style="1" customWidth="1"/>
    <col min="7433" max="7433" width="12.875" style="1" customWidth="1"/>
    <col min="7434" max="7434" width="11.625" style="1" customWidth="1"/>
    <col min="7435" max="7435" width="9.75" style="1" customWidth="1"/>
    <col min="7436" max="7680" width="9" style="1"/>
    <col min="7681" max="7681" width="38" style="1" customWidth="1"/>
    <col min="7682" max="7682" width="13.25" style="1" customWidth="1"/>
    <col min="7683" max="7684" width="12.875" style="1" customWidth="1"/>
    <col min="7685" max="7686" width="13.75" style="1" customWidth="1"/>
    <col min="7687" max="7687" width="11" style="1" customWidth="1"/>
    <col min="7688" max="7688" width="10.375" style="1" customWidth="1"/>
    <col min="7689" max="7689" width="12.875" style="1" customWidth="1"/>
    <col min="7690" max="7690" width="11.625" style="1" customWidth="1"/>
    <col min="7691" max="7691" width="9.75" style="1" customWidth="1"/>
    <col min="7692" max="7936" width="9" style="1"/>
    <col min="7937" max="7937" width="38" style="1" customWidth="1"/>
    <col min="7938" max="7938" width="13.25" style="1" customWidth="1"/>
    <col min="7939" max="7940" width="12.875" style="1" customWidth="1"/>
    <col min="7941" max="7942" width="13.75" style="1" customWidth="1"/>
    <col min="7943" max="7943" width="11" style="1" customWidth="1"/>
    <col min="7944" max="7944" width="10.375" style="1" customWidth="1"/>
    <col min="7945" max="7945" width="12.875" style="1" customWidth="1"/>
    <col min="7946" max="7946" width="11.625" style="1" customWidth="1"/>
    <col min="7947" max="7947" width="9.75" style="1" customWidth="1"/>
    <col min="7948" max="8192" width="9" style="1"/>
    <col min="8193" max="8193" width="38" style="1" customWidth="1"/>
    <col min="8194" max="8194" width="13.25" style="1" customWidth="1"/>
    <col min="8195" max="8196" width="12.875" style="1" customWidth="1"/>
    <col min="8197" max="8198" width="13.75" style="1" customWidth="1"/>
    <col min="8199" max="8199" width="11" style="1" customWidth="1"/>
    <col min="8200" max="8200" width="10.375" style="1" customWidth="1"/>
    <col min="8201" max="8201" width="12.875" style="1" customWidth="1"/>
    <col min="8202" max="8202" width="11.625" style="1" customWidth="1"/>
    <col min="8203" max="8203" width="9.75" style="1" customWidth="1"/>
    <col min="8204" max="8448" width="9" style="1"/>
    <col min="8449" max="8449" width="38" style="1" customWidth="1"/>
    <col min="8450" max="8450" width="13.25" style="1" customWidth="1"/>
    <col min="8451" max="8452" width="12.875" style="1" customWidth="1"/>
    <col min="8453" max="8454" width="13.75" style="1" customWidth="1"/>
    <col min="8455" max="8455" width="11" style="1" customWidth="1"/>
    <col min="8456" max="8456" width="10.375" style="1" customWidth="1"/>
    <col min="8457" max="8457" width="12.875" style="1" customWidth="1"/>
    <col min="8458" max="8458" width="11.625" style="1" customWidth="1"/>
    <col min="8459" max="8459" width="9.75" style="1" customWidth="1"/>
    <col min="8460" max="8704" width="9" style="1"/>
    <col min="8705" max="8705" width="38" style="1" customWidth="1"/>
    <col min="8706" max="8706" width="13.25" style="1" customWidth="1"/>
    <col min="8707" max="8708" width="12.875" style="1" customWidth="1"/>
    <col min="8709" max="8710" width="13.75" style="1" customWidth="1"/>
    <col min="8711" max="8711" width="11" style="1" customWidth="1"/>
    <col min="8712" max="8712" width="10.375" style="1" customWidth="1"/>
    <col min="8713" max="8713" width="12.875" style="1" customWidth="1"/>
    <col min="8714" max="8714" width="11.625" style="1" customWidth="1"/>
    <col min="8715" max="8715" width="9.75" style="1" customWidth="1"/>
    <col min="8716" max="8960" width="9" style="1"/>
    <col min="8961" max="8961" width="38" style="1" customWidth="1"/>
    <col min="8962" max="8962" width="13.25" style="1" customWidth="1"/>
    <col min="8963" max="8964" width="12.875" style="1" customWidth="1"/>
    <col min="8965" max="8966" width="13.75" style="1" customWidth="1"/>
    <col min="8967" max="8967" width="11" style="1" customWidth="1"/>
    <col min="8968" max="8968" width="10.375" style="1" customWidth="1"/>
    <col min="8969" max="8969" width="12.875" style="1" customWidth="1"/>
    <col min="8970" max="8970" width="11.625" style="1" customWidth="1"/>
    <col min="8971" max="8971" width="9.75" style="1" customWidth="1"/>
    <col min="8972" max="9216" width="9" style="1"/>
    <col min="9217" max="9217" width="38" style="1" customWidth="1"/>
    <col min="9218" max="9218" width="13.25" style="1" customWidth="1"/>
    <col min="9219" max="9220" width="12.875" style="1" customWidth="1"/>
    <col min="9221" max="9222" width="13.75" style="1" customWidth="1"/>
    <col min="9223" max="9223" width="11" style="1" customWidth="1"/>
    <col min="9224" max="9224" width="10.375" style="1" customWidth="1"/>
    <col min="9225" max="9225" width="12.875" style="1" customWidth="1"/>
    <col min="9226" max="9226" width="11.625" style="1" customWidth="1"/>
    <col min="9227" max="9227" width="9.75" style="1" customWidth="1"/>
    <col min="9228" max="9472" width="9" style="1"/>
    <col min="9473" max="9473" width="38" style="1" customWidth="1"/>
    <col min="9474" max="9474" width="13.25" style="1" customWidth="1"/>
    <col min="9475" max="9476" width="12.875" style="1" customWidth="1"/>
    <col min="9477" max="9478" width="13.75" style="1" customWidth="1"/>
    <col min="9479" max="9479" width="11" style="1" customWidth="1"/>
    <col min="9480" max="9480" width="10.375" style="1" customWidth="1"/>
    <col min="9481" max="9481" width="12.875" style="1" customWidth="1"/>
    <col min="9482" max="9482" width="11.625" style="1" customWidth="1"/>
    <col min="9483" max="9483" width="9.75" style="1" customWidth="1"/>
    <col min="9484" max="9728" width="9" style="1"/>
    <col min="9729" max="9729" width="38" style="1" customWidth="1"/>
    <col min="9730" max="9730" width="13.25" style="1" customWidth="1"/>
    <col min="9731" max="9732" width="12.875" style="1" customWidth="1"/>
    <col min="9733" max="9734" width="13.75" style="1" customWidth="1"/>
    <col min="9735" max="9735" width="11" style="1" customWidth="1"/>
    <col min="9736" max="9736" width="10.375" style="1" customWidth="1"/>
    <col min="9737" max="9737" width="12.875" style="1" customWidth="1"/>
    <col min="9738" max="9738" width="11.625" style="1" customWidth="1"/>
    <col min="9739" max="9739" width="9.75" style="1" customWidth="1"/>
    <col min="9740" max="9984" width="9" style="1"/>
    <col min="9985" max="9985" width="38" style="1" customWidth="1"/>
    <col min="9986" max="9986" width="13.25" style="1" customWidth="1"/>
    <col min="9987" max="9988" width="12.875" style="1" customWidth="1"/>
    <col min="9989" max="9990" width="13.75" style="1" customWidth="1"/>
    <col min="9991" max="9991" width="11" style="1" customWidth="1"/>
    <col min="9992" max="9992" width="10.375" style="1" customWidth="1"/>
    <col min="9993" max="9993" width="12.875" style="1" customWidth="1"/>
    <col min="9994" max="9994" width="11.625" style="1" customWidth="1"/>
    <col min="9995" max="9995" width="9.75" style="1" customWidth="1"/>
    <col min="9996" max="10240" width="9" style="1"/>
    <col min="10241" max="10241" width="38" style="1" customWidth="1"/>
    <col min="10242" max="10242" width="13.25" style="1" customWidth="1"/>
    <col min="10243" max="10244" width="12.875" style="1" customWidth="1"/>
    <col min="10245" max="10246" width="13.75" style="1" customWidth="1"/>
    <col min="10247" max="10247" width="11" style="1" customWidth="1"/>
    <col min="10248" max="10248" width="10.375" style="1" customWidth="1"/>
    <col min="10249" max="10249" width="12.875" style="1" customWidth="1"/>
    <col min="10250" max="10250" width="11.625" style="1" customWidth="1"/>
    <col min="10251" max="10251" width="9.75" style="1" customWidth="1"/>
    <col min="10252" max="10496" width="9" style="1"/>
    <col min="10497" max="10497" width="38" style="1" customWidth="1"/>
    <col min="10498" max="10498" width="13.25" style="1" customWidth="1"/>
    <col min="10499" max="10500" width="12.875" style="1" customWidth="1"/>
    <col min="10501" max="10502" width="13.75" style="1" customWidth="1"/>
    <col min="10503" max="10503" width="11" style="1" customWidth="1"/>
    <col min="10504" max="10504" width="10.375" style="1" customWidth="1"/>
    <col min="10505" max="10505" width="12.875" style="1" customWidth="1"/>
    <col min="10506" max="10506" width="11.625" style="1" customWidth="1"/>
    <col min="10507" max="10507" width="9.75" style="1" customWidth="1"/>
    <col min="10508" max="10752" width="9" style="1"/>
    <col min="10753" max="10753" width="38" style="1" customWidth="1"/>
    <col min="10754" max="10754" width="13.25" style="1" customWidth="1"/>
    <col min="10755" max="10756" width="12.875" style="1" customWidth="1"/>
    <col min="10757" max="10758" width="13.75" style="1" customWidth="1"/>
    <col min="10759" max="10759" width="11" style="1" customWidth="1"/>
    <col min="10760" max="10760" width="10.375" style="1" customWidth="1"/>
    <col min="10761" max="10761" width="12.875" style="1" customWidth="1"/>
    <col min="10762" max="10762" width="11.625" style="1" customWidth="1"/>
    <col min="10763" max="10763" width="9.75" style="1" customWidth="1"/>
    <col min="10764" max="11008" width="9" style="1"/>
    <col min="11009" max="11009" width="38" style="1" customWidth="1"/>
    <col min="11010" max="11010" width="13.25" style="1" customWidth="1"/>
    <col min="11011" max="11012" width="12.875" style="1" customWidth="1"/>
    <col min="11013" max="11014" width="13.75" style="1" customWidth="1"/>
    <col min="11015" max="11015" width="11" style="1" customWidth="1"/>
    <col min="11016" max="11016" width="10.375" style="1" customWidth="1"/>
    <col min="11017" max="11017" width="12.875" style="1" customWidth="1"/>
    <col min="11018" max="11018" width="11.625" style="1" customWidth="1"/>
    <col min="11019" max="11019" width="9.75" style="1" customWidth="1"/>
    <col min="11020" max="11264" width="9" style="1"/>
    <col min="11265" max="11265" width="38" style="1" customWidth="1"/>
    <col min="11266" max="11266" width="13.25" style="1" customWidth="1"/>
    <col min="11267" max="11268" width="12.875" style="1" customWidth="1"/>
    <col min="11269" max="11270" width="13.75" style="1" customWidth="1"/>
    <col min="11271" max="11271" width="11" style="1" customWidth="1"/>
    <col min="11272" max="11272" width="10.375" style="1" customWidth="1"/>
    <col min="11273" max="11273" width="12.875" style="1" customWidth="1"/>
    <col min="11274" max="11274" width="11.625" style="1" customWidth="1"/>
    <col min="11275" max="11275" width="9.75" style="1" customWidth="1"/>
    <col min="11276" max="11520" width="9" style="1"/>
    <col min="11521" max="11521" width="38" style="1" customWidth="1"/>
    <col min="11522" max="11522" width="13.25" style="1" customWidth="1"/>
    <col min="11523" max="11524" width="12.875" style="1" customWidth="1"/>
    <col min="11525" max="11526" width="13.75" style="1" customWidth="1"/>
    <col min="11527" max="11527" width="11" style="1" customWidth="1"/>
    <col min="11528" max="11528" width="10.375" style="1" customWidth="1"/>
    <col min="11529" max="11529" width="12.875" style="1" customWidth="1"/>
    <col min="11530" max="11530" width="11.625" style="1" customWidth="1"/>
    <col min="11531" max="11531" width="9.75" style="1" customWidth="1"/>
    <col min="11532" max="11776" width="9" style="1"/>
    <col min="11777" max="11777" width="38" style="1" customWidth="1"/>
    <col min="11778" max="11778" width="13.25" style="1" customWidth="1"/>
    <col min="11779" max="11780" width="12.875" style="1" customWidth="1"/>
    <col min="11781" max="11782" width="13.75" style="1" customWidth="1"/>
    <col min="11783" max="11783" width="11" style="1" customWidth="1"/>
    <col min="11784" max="11784" width="10.375" style="1" customWidth="1"/>
    <col min="11785" max="11785" width="12.875" style="1" customWidth="1"/>
    <col min="11786" max="11786" width="11.625" style="1" customWidth="1"/>
    <col min="11787" max="11787" width="9.75" style="1" customWidth="1"/>
    <col min="11788" max="12032" width="9" style="1"/>
    <col min="12033" max="12033" width="38" style="1" customWidth="1"/>
    <col min="12034" max="12034" width="13.25" style="1" customWidth="1"/>
    <col min="12035" max="12036" width="12.875" style="1" customWidth="1"/>
    <col min="12037" max="12038" width="13.75" style="1" customWidth="1"/>
    <col min="12039" max="12039" width="11" style="1" customWidth="1"/>
    <col min="12040" max="12040" width="10.375" style="1" customWidth="1"/>
    <col min="12041" max="12041" width="12.875" style="1" customWidth="1"/>
    <col min="12042" max="12042" width="11.625" style="1" customWidth="1"/>
    <col min="12043" max="12043" width="9.75" style="1" customWidth="1"/>
    <col min="12044" max="12288" width="9" style="1"/>
    <col min="12289" max="12289" width="38" style="1" customWidth="1"/>
    <col min="12290" max="12290" width="13.25" style="1" customWidth="1"/>
    <col min="12291" max="12292" width="12.875" style="1" customWidth="1"/>
    <col min="12293" max="12294" width="13.75" style="1" customWidth="1"/>
    <col min="12295" max="12295" width="11" style="1" customWidth="1"/>
    <col min="12296" max="12296" width="10.375" style="1" customWidth="1"/>
    <col min="12297" max="12297" width="12.875" style="1" customWidth="1"/>
    <col min="12298" max="12298" width="11.625" style="1" customWidth="1"/>
    <col min="12299" max="12299" width="9.75" style="1" customWidth="1"/>
    <col min="12300" max="12544" width="9" style="1"/>
    <col min="12545" max="12545" width="38" style="1" customWidth="1"/>
    <col min="12546" max="12546" width="13.25" style="1" customWidth="1"/>
    <col min="12547" max="12548" width="12.875" style="1" customWidth="1"/>
    <col min="12549" max="12550" width="13.75" style="1" customWidth="1"/>
    <col min="12551" max="12551" width="11" style="1" customWidth="1"/>
    <col min="12552" max="12552" width="10.375" style="1" customWidth="1"/>
    <col min="12553" max="12553" width="12.875" style="1" customWidth="1"/>
    <col min="12554" max="12554" width="11.625" style="1" customWidth="1"/>
    <col min="12555" max="12555" width="9.75" style="1" customWidth="1"/>
    <col min="12556" max="12800" width="9" style="1"/>
    <col min="12801" max="12801" width="38" style="1" customWidth="1"/>
    <col min="12802" max="12802" width="13.25" style="1" customWidth="1"/>
    <col min="12803" max="12804" width="12.875" style="1" customWidth="1"/>
    <col min="12805" max="12806" width="13.75" style="1" customWidth="1"/>
    <col min="12807" max="12807" width="11" style="1" customWidth="1"/>
    <col min="12808" max="12808" width="10.375" style="1" customWidth="1"/>
    <col min="12809" max="12809" width="12.875" style="1" customWidth="1"/>
    <col min="12810" max="12810" width="11.625" style="1" customWidth="1"/>
    <col min="12811" max="12811" width="9.75" style="1" customWidth="1"/>
    <col min="12812" max="13056" width="9" style="1"/>
    <col min="13057" max="13057" width="38" style="1" customWidth="1"/>
    <col min="13058" max="13058" width="13.25" style="1" customWidth="1"/>
    <col min="13059" max="13060" width="12.875" style="1" customWidth="1"/>
    <col min="13061" max="13062" width="13.75" style="1" customWidth="1"/>
    <col min="13063" max="13063" width="11" style="1" customWidth="1"/>
    <col min="13064" max="13064" width="10.375" style="1" customWidth="1"/>
    <col min="13065" max="13065" width="12.875" style="1" customWidth="1"/>
    <col min="13066" max="13066" width="11.625" style="1" customWidth="1"/>
    <col min="13067" max="13067" width="9.75" style="1" customWidth="1"/>
    <col min="13068" max="13312" width="9" style="1"/>
    <col min="13313" max="13313" width="38" style="1" customWidth="1"/>
    <col min="13314" max="13314" width="13.25" style="1" customWidth="1"/>
    <col min="13315" max="13316" width="12.875" style="1" customWidth="1"/>
    <col min="13317" max="13318" width="13.75" style="1" customWidth="1"/>
    <col min="13319" max="13319" width="11" style="1" customWidth="1"/>
    <col min="13320" max="13320" width="10.375" style="1" customWidth="1"/>
    <col min="13321" max="13321" width="12.875" style="1" customWidth="1"/>
    <col min="13322" max="13322" width="11.625" style="1" customWidth="1"/>
    <col min="13323" max="13323" width="9.75" style="1" customWidth="1"/>
    <col min="13324" max="13568" width="9" style="1"/>
    <col min="13569" max="13569" width="38" style="1" customWidth="1"/>
    <col min="13570" max="13570" width="13.25" style="1" customWidth="1"/>
    <col min="13571" max="13572" width="12.875" style="1" customWidth="1"/>
    <col min="13573" max="13574" width="13.75" style="1" customWidth="1"/>
    <col min="13575" max="13575" width="11" style="1" customWidth="1"/>
    <col min="13576" max="13576" width="10.375" style="1" customWidth="1"/>
    <col min="13577" max="13577" width="12.875" style="1" customWidth="1"/>
    <col min="13578" max="13578" width="11.625" style="1" customWidth="1"/>
    <col min="13579" max="13579" width="9.75" style="1" customWidth="1"/>
    <col min="13580" max="13824" width="9" style="1"/>
    <col min="13825" max="13825" width="38" style="1" customWidth="1"/>
    <col min="13826" max="13826" width="13.25" style="1" customWidth="1"/>
    <col min="13827" max="13828" width="12.875" style="1" customWidth="1"/>
    <col min="13829" max="13830" width="13.75" style="1" customWidth="1"/>
    <col min="13831" max="13831" width="11" style="1" customWidth="1"/>
    <col min="13832" max="13832" width="10.375" style="1" customWidth="1"/>
    <col min="13833" max="13833" width="12.875" style="1" customWidth="1"/>
    <col min="13834" max="13834" width="11.625" style="1" customWidth="1"/>
    <col min="13835" max="13835" width="9.75" style="1" customWidth="1"/>
    <col min="13836" max="14080" width="9" style="1"/>
    <col min="14081" max="14081" width="38" style="1" customWidth="1"/>
    <col min="14082" max="14082" width="13.25" style="1" customWidth="1"/>
    <col min="14083" max="14084" width="12.875" style="1" customWidth="1"/>
    <col min="14085" max="14086" width="13.75" style="1" customWidth="1"/>
    <col min="14087" max="14087" width="11" style="1" customWidth="1"/>
    <col min="14088" max="14088" width="10.375" style="1" customWidth="1"/>
    <col min="14089" max="14089" width="12.875" style="1" customWidth="1"/>
    <col min="14090" max="14090" width="11.625" style="1" customWidth="1"/>
    <col min="14091" max="14091" width="9.75" style="1" customWidth="1"/>
    <col min="14092" max="14336" width="9" style="1"/>
    <col min="14337" max="14337" width="38" style="1" customWidth="1"/>
    <col min="14338" max="14338" width="13.25" style="1" customWidth="1"/>
    <col min="14339" max="14340" width="12.875" style="1" customWidth="1"/>
    <col min="14341" max="14342" width="13.75" style="1" customWidth="1"/>
    <col min="14343" max="14343" width="11" style="1" customWidth="1"/>
    <col min="14344" max="14344" width="10.375" style="1" customWidth="1"/>
    <col min="14345" max="14345" width="12.875" style="1" customWidth="1"/>
    <col min="14346" max="14346" width="11.625" style="1" customWidth="1"/>
    <col min="14347" max="14347" width="9.75" style="1" customWidth="1"/>
    <col min="14348" max="14592" width="9" style="1"/>
    <col min="14593" max="14593" width="38" style="1" customWidth="1"/>
    <col min="14594" max="14594" width="13.25" style="1" customWidth="1"/>
    <col min="14595" max="14596" width="12.875" style="1" customWidth="1"/>
    <col min="14597" max="14598" width="13.75" style="1" customWidth="1"/>
    <col min="14599" max="14599" width="11" style="1" customWidth="1"/>
    <col min="14600" max="14600" width="10.375" style="1" customWidth="1"/>
    <col min="14601" max="14601" width="12.875" style="1" customWidth="1"/>
    <col min="14602" max="14602" width="11.625" style="1" customWidth="1"/>
    <col min="14603" max="14603" width="9.75" style="1" customWidth="1"/>
    <col min="14604" max="14848" width="9" style="1"/>
    <col min="14849" max="14849" width="38" style="1" customWidth="1"/>
    <col min="14850" max="14850" width="13.25" style="1" customWidth="1"/>
    <col min="14851" max="14852" width="12.875" style="1" customWidth="1"/>
    <col min="14853" max="14854" width="13.75" style="1" customWidth="1"/>
    <col min="14855" max="14855" width="11" style="1" customWidth="1"/>
    <col min="14856" max="14856" width="10.375" style="1" customWidth="1"/>
    <col min="14857" max="14857" width="12.875" style="1" customWidth="1"/>
    <col min="14858" max="14858" width="11.625" style="1" customWidth="1"/>
    <col min="14859" max="14859" width="9.75" style="1" customWidth="1"/>
    <col min="14860" max="15104" width="9" style="1"/>
    <col min="15105" max="15105" width="38" style="1" customWidth="1"/>
    <col min="15106" max="15106" width="13.25" style="1" customWidth="1"/>
    <col min="15107" max="15108" width="12.875" style="1" customWidth="1"/>
    <col min="15109" max="15110" width="13.75" style="1" customWidth="1"/>
    <col min="15111" max="15111" width="11" style="1" customWidth="1"/>
    <col min="15112" max="15112" width="10.375" style="1" customWidth="1"/>
    <col min="15113" max="15113" width="12.875" style="1" customWidth="1"/>
    <col min="15114" max="15114" width="11.625" style="1" customWidth="1"/>
    <col min="15115" max="15115" width="9.75" style="1" customWidth="1"/>
    <col min="15116" max="15360" width="9" style="1"/>
    <col min="15361" max="15361" width="38" style="1" customWidth="1"/>
    <col min="15362" max="15362" width="13.25" style="1" customWidth="1"/>
    <col min="15363" max="15364" width="12.875" style="1" customWidth="1"/>
    <col min="15365" max="15366" width="13.75" style="1" customWidth="1"/>
    <col min="15367" max="15367" width="11" style="1" customWidth="1"/>
    <col min="15368" max="15368" width="10.375" style="1" customWidth="1"/>
    <col min="15369" max="15369" width="12.875" style="1" customWidth="1"/>
    <col min="15370" max="15370" width="11.625" style="1" customWidth="1"/>
    <col min="15371" max="15371" width="9.75" style="1" customWidth="1"/>
    <col min="15372" max="15616" width="9" style="1"/>
    <col min="15617" max="15617" width="38" style="1" customWidth="1"/>
    <col min="15618" max="15618" width="13.25" style="1" customWidth="1"/>
    <col min="15619" max="15620" width="12.875" style="1" customWidth="1"/>
    <col min="15621" max="15622" width="13.75" style="1" customWidth="1"/>
    <col min="15623" max="15623" width="11" style="1" customWidth="1"/>
    <col min="15624" max="15624" width="10.375" style="1" customWidth="1"/>
    <col min="15625" max="15625" width="12.875" style="1" customWidth="1"/>
    <col min="15626" max="15626" width="11.625" style="1" customWidth="1"/>
    <col min="15627" max="15627" width="9.75" style="1" customWidth="1"/>
    <col min="15628" max="15872" width="9" style="1"/>
    <col min="15873" max="15873" width="38" style="1" customWidth="1"/>
    <col min="15874" max="15874" width="13.25" style="1" customWidth="1"/>
    <col min="15875" max="15876" width="12.875" style="1" customWidth="1"/>
    <col min="15877" max="15878" width="13.75" style="1" customWidth="1"/>
    <col min="15879" max="15879" width="11" style="1" customWidth="1"/>
    <col min="15880" max="15880" width="10.375" style="1" customWidth="1"/>
    <col min="15881" max="15881" width="12.875" style="1" customWidth="1"/>
    <col min="15882" max="15882" width="11.625" style="1" customWidth="1"/>
    <col min="15883" max="15883" width="9.75" style="1" customWidth="1"/>
    <col min="15884" max="16128" width="9" style="1"/>
    <col min="16129" max="16129" width="38" style="1" customWidth="1"/>
    <col min="16130" max="16130" width="13.25" style="1" customWidth="1"/>
    <col min="16131" max="16132" width="12.875" style="1" customWidth="1"/>
    <col min="16133" max="16134" width="13.75" style="1" customWidth="1"/>
    <col min="16135" max="16135" width="11" style="1" customWidth="1"/>
    <col min="16136" max="16136" width="10.375" style="1" customWidth="1"/>
    <col min="16137" max="16137" width="12.875" style="1" customWidth="1"/>
    <col min="16138" max="16138" width="11.625" style="1" customWidth="1"/>
    <col min="16139" max="16139" width="9.75" style="1" customWidth="1"/>
    <col min="16140" max="16384" width="9" style="1"/>
  </cols>
  <sheetData>
    <row r="1" ht="20.25" spans="1:1">
      <c r="A1" s="8" t="s">
        <v>0</v>
      </c>
    </row>
    <row r="2" ht="19.5" customHeight="1" spans="1:11">
      <c r="A2" s="12" t="s">
        <v>4</v>
      </c>
      <c r="B2" s="12"/>
      <c r="C2" s="12"/>
      <c r="D2" s="12"/>
      <c r="E2" s="12"/>
      <c r="F2" s="12"/>
      <c r="G2" s="12"/>
      <c r="H2" s="12"/>
      <c r="I2" s="12"/>
      <c r="J2" s="12"/>
      <c r="K2" s="12"/>
    </row>
    <row r="3" ht="21" customHeight="1" spans="1:11">
      <c r="A3" s="93"/>
      <c r="B3" s="94"/>
      <c r="C3" s="94"/>
      <c r="D3" s="95"/>
      <c r="E3" s="95"/>
      <c r="F3" s="95"/>
      <c r="G3" s="95"/>
      <c r="H3" s="96"/>
      <c r="I3" s="121"/>
      <c r="J3" s="122" t="s">
        <v>5</v>
      </c>
      <c r="K3" s="122"/>
    </row>
    <row r="4" s="91" customFormat="1" ht="17.25" customHeight="1" spans="1:11">
      <c r="A4" s="97" t="s">
        <v>6</v>
      </c>
      <c r="B4" s="98" t="s">
        <v>7</v>
      </c>
      <c r="C4" s="99"/>
      <c r="D4" s="99"/>
      <c r="E4" s="99"/>
      <c r="F4" s="99"/>
      <c r="G4" s="99"/>
      <c r="H4" s="100"/>
      <c r="I4" s="98" t="s">
        <v>8</v>
      </c>
      <c r="J4" s="99"/>
      <c r="K4" s="100"/>
    </row>
    <row r="5" s="91" customFormat="1" ht="15.75" customHeight="1" spans="1:11">
      <c r="A5" s="101"/>
      <c r="B5" s="97" t="s">
        <v>9</v>
      </c>
      <c r="C5" s="97" t="s">
        <v>10</v>
      </c>
      <c r="D5" s="102" t="s">
        <v>11</v>
      </c>
      <c r="E5" s="103" t="s">
        <v>12</v>
      </c>
      <c r="F5" s="102" t="s">
        <v>13</v>
      </c>
      <c r="G5" s="98" t="s">
        <v>14</v>
      </c>
      <c r="H5" s="100"/>
      <c r="I5" s="102" t="s">
        <v>15</v>
      </c>
      <c r="J5" s="98" t="s">
        <v>16</v>
      </c>
      <c r="K5" s="100"/>
    </row>
    <row r="6" s="91" customFormat="1" ht="15.75" customHeight="1" spans="1:11">
      <c r="A6" s="104"/>
      <c r="B6" s="104"/>
      <c r="C6" s="104"/>
      <c r="D6" s="105"/>
      <c r="E6" s="106"/>
      <c r="F6" s="105"/>
      <c r="G6" s="107" t="s">
        <v>17</v>
      </c>
      <c r="H6" s="108" t="s">
        <v>18</v>
      </c>
      <c r="I6" s="105"/>
      <c r="J6" s="107" t="s">
        <v>17</v>
      </c>
      <c r="K6" s="108" t="s">
        <v>18</v>
      </c>
    </row>
    <row r="7" ht="19.5" customHeight="1" spans="1:11">
      <c r="A7" s="109" t="s">
        <v>19</v>
      </c>
      <c r="B7" s="48">
        <f>SUM(B8:B21)</f>
        <v>623634</v>
      </c>
      <c r="C7" s="48">
        <f t="shared" ref="C7:D7" si="0">SUM(C8:C21)</f>
        <v>533917</v>
      </c>
      <c r="D7" s="48">
        <f t="shared" si="0"/>
        <v>531720</v>
      </c>
      <c r="E7" s="110">
        <f>D7/C7*100</f>
        <v>99.5885128212812</v>
      </c>
      <c r="F7" s="48">
        <f>SUM(F8:F21)</f>
        <v>585684</v>
      </c>
      <c r="G7" s="48">
        <f>D7-F7</f>
        <v>-53964</v>
      </c>
      <c r="H7" s="49">
        <f>G7/F7*100</f>
        <v>-9.2138422767226</v>
      </c>
      <c r="I7" s="48">
        <f>SUM(I8:I21)</f>
        <v>595585</v>
      </c>
      <c r="J7" s="48">
        <f>I7-D7</f>
        <v>63865</v>
      </c>
      <c r="K7" s="110">
        <f>J7/D7*100</f>
        <v>12.0110208380351</v>
      </c>
    </row>
    <row r="8" ht="19.5" customHeight="1" spans="1:13">
      <c r="A8" s="109" t="s">
        <v>20</v>
      </c>
      <c r="B8" s="46">
        <v>180527</v>
      </c>
      <c r="C8" s="46">
        <f>161751-10554</f>
        <v>151197</v>
      </c>
      <c r="D8" s="46">
        <v>138430</v>
      </c>
      <c r="E8" s="111">
        <f t="shared" ref="E8:E47" si="1">D8/C8*100</f>
        <v>91.5560493925144</v>
      </c>
      <c r="F8" s="46">
        <v>153945</v>
      </c>
      <c r="G8" s="46">
        <f t="shared" ref="G8:G47" si="2">D8-F8</f>
        <v>-15515</v>
      </c>
      <c r="H8" s="110">
        <f t="shared" ref="H8:H47" si="3">G8/F8*100</f>
        <v>-10.0782747084998</v>
      </c>
      <c r="I8" s="46">
        <v>187308</v>
      </c>
      <c r="J8" s="46">
        <f t="shared" ref="J8:J47" si="4">I8-D8</f>
        <v>48878</v>
      </c>
      <c r="K8" s="110">
        <f t="shared" ref="K8:K47" si="5">J8/D8*100</f>
        <v>35.3088203424113</v>
      </c>
      <c r="L8" s="3"/>
      <c r="M8" s="82"/>
    </row>
    <row r="9" ht="19.5" customHeight="1" spans="1:13">
      <c r="A9" s="109" t="s">
        <v>21</v>
      </c>
      <c r="B9" s="46">
        <v>81820</v>
      </c>
      <c r="C9" s="46">
        <f>77947-2000</f>
        <v>75947</v>
      </c>
      <c r="D9" s="46">
        <v>78584</v>
      </c>
      <c r="E9" s="111">
        <f t="shared" si="1"/>
        <v>103.472158215598</v>
      </c>
      <c r="F9" s="46">
        <v>77086</v>
      </c>
      <c r="G9" s="46">
        <f t="shared" si="2"/>
        <v>1498</v>
      </c>
      <c r="H9" s="110">
        <f t="shared" si="3"/>
        <v>1.94328412422489</v>
      </c>
      <c r="I9" s="46">
        <v>78262</v>
      </c>
      <c r="J9" s="46">
        <f t="shared" si="4"/>
        <v>-322</v>
      </c>
      <c r="K9" s="110">
        <f t="shared" si="5"/>
        <v>-0.409752621398758</v>
      </c>
      <c r="M9" s="123"/>
    </row>
    <row r="10" ht="19.5" customHeight="1" spans="1:11">
      <c r="A10" s="109" t="s">
        <v>22</v>
      </c>
      <c r="B10" s="46">
        <v>14143</v>
      </c>
      <c r="C10" s="46">
        <v>15225</v>
      </c>
      <c r="D10" s="46">
        <v>16313</v>
      </c>
      <c r="E10" s="111">
        <f t="shared" si="1"/>
        <v>107.146141215107</v>
      </c>
      <c r="F10" s="46">
        <v>13950</v>
      </c>
      <c r="G10" s="46">
        <f t="shared" si="2"/>
        <v>2363</v>
      </c>
      <c r="H10" s="110">
        <f t="shared" si="3"/>
        <v>16.9390681003584</v>
      </c>
      <c r="I10" s="46">
        <v>15605</v>
      </c>
      <c r="J10" s="46">
        <f t="shared" si="4"/>
        <v>-708</v>
      </c>
      <c r="K10" s="110">
        <f t="shared" si="5"/>
        <v>-4.3400968552688</v>
      </c>
    </row>
    <row r="11" ht="19.5" customHeight="1" spans="1:13">
      <c r="A11" s="109" t="s">
        <v>23</v>
      </c>
      <c r="B11" s="46">
        <v>18823</v>
      </c>
      <c r="C11" s="46">
        <v>14517</v>
      </c>
      <c r="D11" s="46">
        <v>15548</v>
      </c>
      <c r="E11" s="111">
        <f t="shared" si="1"/>
        <v>107.102018323345</v>
      </c>
      <c r="F11" s="46">
        <v>15982</v>
      </c>
      <c r="G11" s="46">
        <f t="shared" si="2"/>
        <v>-434</v>
      </c>
      <c r="H11" s="110">
        <f t="shared" si="3"/>
        <v>-2.7155549993743</v>
      </c>
      <c r="I11" s="46">
        <v>17514</v>
      </c>
      <c r="J11" s="46">
        <f t="shared" si="4"/>
        <v>1966</v>
      </c>
      <c r="K11" s="110">
        <f t="shared" si="5"/>
        <v>12.6447131463854</v>
      </c>
      <c r="M11" s="82"/>
    </row>
    <row r="12" ht="19.5" customHeight="1" spans="1:11">
      <c r="A12" s="109" t="s">
        <v>24</v>
      </c>
      <c r="B12" s="46">
        <v>37725</v>
      </c>
      <c r="C12" s="46">
        <f>36267-1000</f>
        <v>35267</v>
      </c>
      <c r="D12" s="46">
        <v>34028</v>
      </c>
      <c r="E12" s="111">
        <f t="shared" si="1"/>
        <v>96.4868006918649</v>
      </c>
      <c r="F12" s="46">
        <v>35008</v>
      </c>
      <c r="G12" s="46">
        <f t="shared" si="2"/>
        <v>-980</v>
      </c>
      <c r="H12" s="110">
        <f t="shared" si="3"/>
        <v>-2.79936014625229</v>
      </c>
      <c r="I12" s="46">
        <v>38764</v>
      </c>
      <c r="J12" s="46">
        <f t="shared" si="4"/>
        <v>4736</v>
      </c>
      <c r="K12" s="110">
        <f t="shared" si="5"/>
        <v>13.9179499235923</v>
      </c>
    </row>
    <row r="13" ht="19.5" customHeight="1" spans="1:11">
      <c r="A13" s="109" t="s">
        <v>25</v>
      </c>
      <c r="B13" s="46">
        <v>12926</v>
      </c>
      <c r="C13" s="46">
        <f>15288-1000+4000</f>
        <v>18288</v>
      </c>
      <c r="D13" s="46">
        <v>18719</v>
      </c>
      <c r="E13" s="111">
        <f t="shared" si="1"/>
        <v>102.356736657918</v>
      </c>
      <c r="F13" s="46">
        <v>14113</v>
      </c>
      <c r="G13" s="46">
        <f t="shared" si="2"/>
        <v>4606</v>
      </c>
      <c r="H13" s="110">
        <f t="shared" si="3"/>
        <v>32.6365762063346</v>
      </c>
      <c r="I13" s="46">
        <v>16262</v>
      </c>
      <c r="J13" s="46">
        <f t="shared" si="4"/>
        <v>-2457</v>
      </c>
      <c r="K13" s="110">
        <f t="shared" si="5"/>
        <v>-13.12570115925</v>
      </c>
    </row>
    <row r="14" ht="19.5" customHeight="1" spans="1:11">
      <c r="A14" s="109" t="s">
        <v>26</v>
      </c>
      <c r="B14" s="46">
        <v>15937</v>
      </c>
      <c r="C14" s="46">
        <v>16697</v>
      </c>
      <c r="D14" s="46">
        <v>17695</v>
      </c>
      <c r="E14" s="111">
        <f t="shared" si="1"/>
        <v>105.977121638618</v>
      </c>
      <c r="F14" s="46">
        <v>13923</v>
      </c>
      <c r="G14" s="46">
        <f t="shared" si="2"/>
        <v>3772</v>
      </c>
      <c r="H14" s="110">
        <f t="shared" si="3"/>
        <v>27.09186238598</v>
      </c>
      <c r="I14" s="46">
        <v>18080</v>
      </c>
      <c r="J14" s="46">
        <f t="shared" si="4"/>
        <v>385</v>
      </c>
      <c r="K14" s="110">
        <f t="shared" si="5"/>
        <v>2.1757558632382</v>
      </c>
    </row>
    <row r="15" ht="19.5" customHeight="1" spans="1:15">
      <c r="A15" s="109" t="s">
        <v>27</v>
      </c>
      <c r="B15" s="46">
        <v>16307</v>
      </c>
      <c r="C15" s="46">
        <f>17038-3000</f>
        <v>14038</v>
      </c>
      <c r="D15" s="46">
        <v>13191</v>
      </c>
      <c r="E15" s="111">
        <f t="shared" si="1"/>
        <v>93.9663769767773</v>
      </c>
      <c r="F15" s="46">
        <v>11803</v>
      </c>
      <c r="G15" s="46">
        <f t="shared" si="2"/>
        <v>1388</v>
      </c>
      <c r="H15" s="110">
        <f t="shared" si="3"/>
        <v>11.7597221045497</v>
      </c>
      <c r="I15" s="46">
        <v>14502</v>
      </c>
      <c r="J15" s="46">
        <f t="shared" si="4"/>
        <v>1311</v>
      </c>
      <c r="K15" s="110">
        <f t="shared" si="5"/>
        <v>9.93859449624744</v>
      </c>
      <c r="O15" s="82"/>
    </row>
    <row r="16" ht="19.5" customHeight="1" spans="1:15">
      <c r="A16" s="109" t="s">
        <v>28</v>
      </c>
      <c r="B16" s="46">
        <v>89754</v>
      </c>
      <c r="C16" s="46">
        <f>73796-8000</f>
        <v>65796</v>
      </c>
      <c r="D16" s="46">
        <v>71921</v>
      </c>
      <c r="E16" s="111">
        <f t="shared" si="1"/>
        <v>109.309076539607</v>
      </c>
      <c r="F16" s="46">
        <v>84217</v>
      </c>
      <c r="G16" s="46">
        <f t="shared" si="2"/>
        <v>-12296</v>
      </c>
      <c r="H16" s="110">
        <f t="shared" si="3"/>
        <v>-14.6003775959723</v>
      </c>
      <c r="I16" s="46">
        <v>71675</v>
      </c>
      <c r="J16" s="46">
        <f t="shared" si="4"/>
        <v>-246</v>
      </c>
      <c r="K16" s="110">
        <f t="shared" si="5"/>
        <v>-0.342041962709084</v>
      </c>
      <c r="O16" s="82"/>
    </row>
    <row r="17" ht="19.5" customHeight="1" spans="1:15">
      <c r="A17" s="109" t="s">
        <v>29</v>
      </c>
      <c r="B17" s="46">
        <v>24836</v>
      </c>
      <c r="C17" s="46">
        <v>24039</v>
      </c>
      <c r="D17" s="46">
        <v>21849</v>
      </c>
      <c r="E17" s="111">
        <f t="shared" si="1"/>
        <v>90.8898040683889</v>
      </c>
      <c r="F17" s="46">
        <v>21719</v>
      </c>
      <c r="G17" s="46">
        <f t="shared" si="2"/>
        <v>130</v>
      </c>
      <c r="H17" s="110">
        <f t="shared" si="3"/>
        <v>0.598554261245914</v>
      </c>
      <c r="I17" s="46">
        <v>22148</v>
      </c>
      <c r="J17" s="46">
        <f t="shared" si="4"/>
        <v>299</v>
      </c>
      <c r="K17" s="110">
        <f t="shared" si="5"/>
        <v>1.36848368346377</v>
      </c>
      <c r="O17" s="82"/>
    </row>
    <row r="18" ht="19.5" customHeight="1" spans="1:11">
      <c r="A18" s="109" t="s">
        <v>30</v>
      </c>
      <c r="B18" s="46">
        <v>42406</v>
      </c>
      <c r="C18" s="46">
        <f>30593-3000-4000</f>
        <v>23593</v>
      </c>
      <c r="D18" s="46">
        <v>23688</v>
      </c>
      <c r="E18" s="111">
        <f t="shared" si="1"/>
        <v>100.402661806468</v>
      </c>
      <c r="F18" s="46">
        <v>48207</v>
      </c>
      <c r="G18" s="46">
        <f t="shared" si="2"/>
        <v>-24519</v>
      </c>
      <c r="H18" s="110">
        <f t="shared" si="3"/>
        <v>-50.8619080216566</v>
      </c>
      <c r="I18" s="46">
        <v>26400</v>
      </c>
      <c r="J18" s="46">
        <f t="shared" si="4"/>
        <v>2712</v>
      </c>
      <c r="K18" s="110">
        <f t="shared" si="5"/>
        <v>11.4488348530902</v>
      </c>
    </row>
    <row r="19" ht="19.5" customHeight="1" spans="1:11">
      <c r="A19" s="109" t="s">
        <v>31</v>
      </c>
      <c r="B19" s="46">
        <v>86357</v>
      </c>
      <c r="C19" s="46">
        <f>80297-3000</f>
        <v>77297</v>
      </c>
      <c r="D19" s="46">
        <v>79818</v>
      </c>
      <c r="E19" s="111">
        <f t="shared" si="1"/>
        <v>103.261446110457</v>
      </c>
      <c r="F19" s="46">
        <v>93665</v>
      </c>
      <c r="G19" s="46">
        <f t="shared" si="2"/>
        <v>-13847</v>
      </c>
      <c r="H19" s="110">
        <f t="shared" si="3"/>
        <v>-14.7835370736134</v>
      </c>
      <c r="I19" s="46">
        <f>89824-3500</f>
        <v>86324</v>
      </c>
      <c r="J19" s="46">
        <f t="shared" si="4"/>
        <v>6506</v>
      </c>
      <c r="K19" s="110">
        <f t="shared" si="5"/>
        <v>8.15104362424516</v>
      </c>
    </row>
    <row r="20" ht="19.5" customHeight="1" spans="1:11">
      <c r="A20" s="109" t="s">
        <v>32</v>
      </c>
      <c r="B20" s="46">
        <v>1734</v>
      </c>
      <c r="C20" s="46">
        <v>1661</v>
      </c>
      <c r="D20" s="46">
        <v>1721</v>
      </c>
      <c r="E20" s="111">
        <f t="shared" si="1"/>
        <v>103.612281757977</v>
      </c>
      <c r="F20" s="46">
        <v>1656</v>
      </c>
      <c r="G20" s="46">
        <f t="shared" si="2"/>
        <v>65</v>
      </c>
      <c r="H20" s="110">
        <f t="shared" si="3"/>
        <v>3.92512077294686</v>
      </c>
      <c r="I20" s="46">
        <v>2323</v>
      </c>
      <c r="J20" s="46">
        <f t="shared" si="4"/>
        <v>602</v>
      </c>
      <c r="K20" s="110">
        <f t="shared" si="5"/>
        <v>34.9796629866357</v>
      </c>
    </row>
    <row r="21" ht="19.5" customHeight="1" spans="1:11">
      <c r="A21" s="109" t="s">
        <v>33</v>
      </c>
      <c r="B21" s="46">
        <v>339</v>
      </c>
      <c r="C21" s="46">
        <v>355</v>
      </c>
      <c r="D21" s="46">
        <v>215</v>
      </c>
      <c r="E21" s="111">
        <f t="shared" si="1"/>
        <v>60.5633802816901</v>
      </c>
      <c r="F21" s="113">
        <v>410</v>
      </c>
      <c r="G21" s="46">
        <f t="shared" si="2"/>
        <v>-195</v>
      </c>
      <c r="H21" s="110">
        <f t="shared" si="3"/>
        <v>-47.5609756097561</v>
      </c>
      <c r="I21" s="46">
        <v>418</v>
      </c>
      <c r="J21" s="46">
        <f t="shared" si="4"/>
        <v>203</v>
      </c>
      <c r="K21" s="110">
        <f t="shared" si="5"/>
        <v>94.4186046511628</v>
      </c>
    </row>
    <row r="22" ht="19.5" customHeight="1" spans="1:11">
      <c r="A22" s="109" t="s">
        <v>34</v>
      </c>
      <c r="B22" s="48">
        <f t="shared" ref="B22:D22" si="6">SUM(B23:B46)</f>
        <v>444374</v>
      </c>
      <c r="C22" s="48">
        <f t="shared" si="6"/>
        <v>266083</v>
      </c>
      <c r="D22" s="48">
        <f t="shared" si="6"/>
        <v>264502</v>
      </c>
      <c r="E22" s="110">
        <f t="shared" si="1"/>
        <v>99.4058244983708</v>
      </c>
      <c r="F22" s="48">
        <f>SUM(F23:F46)</f>
        <v>432029</v>
      </c>
      <c r="G22" s="48">
        <f t="shared" si="2"/>
        <v>-167527</v>
      </c>
      <c r="H22" s="49">
        <f t="shared" si="3"/>
        <v>-38.7767950762565</v>
      </c>
      <c r="I22" s="48">
        <f>SUM(I23:I46)</f>
        <v>248391</v>
      </c>
      <c r="J22" s="48">
        <f t="shared" si="4"/>
        <v>-16111</v>
      </c>
      <c r="K22" s="110">
        <f t="shared" si="5"/>
        <v>-6.09106925467482</v>
      </c>
    </row>
    <row r="23" ht="19.5" customHeight="1" spans="1:11">
      <c r="A23" s="109" t="s">
        <v>35</v>
      </c>
      <c r="B23" s="46">
        <v>59999</v>
      </c>
      <c r="C23" s="46">
        <v>49823</v>
      </c>
      <c r="D23" s="46">
        <v>49412</v>
      </c>
      <c r="E23" s="111">
        <f t="shared" si="1"/>
        <v>99.1750797824298</v>
      </c>
      <c r="F23" s="112">
        <v>52650</v>
      </c>
      <c r="G23" s="46">
        <f t="shared" si="2"/>
        <v>-3238</v>
      </c>
      <c r="H23" s="110">
        <f t="shared" si="3"/>
        <v>-6.15004748338082</v>
      </c>
      <c r="I23" s="46">
        <v>57896</v>
      </c>
      <c r="J23" s="46">
        <f t="shared" si="4"/>
        <v>8484</v>
      </c>
      <c r="K23" s="110">
        <f t="shared" si="5"/>
        <v>17.1699182384846</v>
      </c>
    </row>
    <row r="24" ht="19.5" hidden="1" customHeight="1" spans="1:11">
      <c r="A24" s="109" t="s">
        <v>36</v>
      </c>
      <c r="B24" s="46"/>
      <c r="C24" s="46">
        <v>0</v>
      </c>
      <c r="D24" s="46"/>
      <c r="E24" s="111" t="e">
        <f t="shared" si="1"/>
        <v>#DIV/0!</v>
      </c>
      <c r="F24" s="113"/>
      <c r="G24" s="46">
        <f t="shared" si="2"/>
        <v>0</v>
      </c>
      <c r="H24" s="110" t="e">
        <f t="shared" si="3"/>
        <v>#DIV/0!</v>
      </c>
      <c r="I24" s="46"/>
      <c r="J24" s="46">
        <f t="shared" si="4"/>
        <v>0</v>
      </c>
      <c r="K24" s="110" t="e">
        <f t="shared" si="5"/>
        <v>#DIV/0!</v>
      </c>
    </row>
    <row r="25" ht="19.5" hidden="1" customHeight="1" spans="1:11">
      <c r="A25" s="109" t="s">
        <v>37</v>
      </c>
      <c r="B25" s="46"/>
      <c r="C25" s="46">
        <v>0</v>
      </c>
      <c r="D25" s="46"/>
      <c r="E25" s="111" t="e">
        <f t="shared" si="1"/>
        <v>#DIV/0!</v>
      </c>
      <c r="F25" s="113"/>
      <c r="G25" s="46">
        <f t="shared" si="2"/>
        <v>0</v>
      </c>
      <c r="H25" s="110" t="e">
        <f t="shared" si="3"/>
        <v>#DIV/0!</v>
      </c>
      <c r="I25" s="46"/>
      <c r="J25" s="46">
        <f t="shared" si="4"/>
        <v>0</v>
      </c>
      <c r="K25" s="110" t="e">
        <f t="shared" si="5"/>
        <v>#DIV/0!</v>
      </c>
    </row>
    <row r="26" ht="19.5" hidden="1" customHeight="1" spans="1:11">
      <c r="A26" s="109" t="s">
        <v>38</v>
      </c>
      <c r="B26" s="46"/>
      <c r="C26" s="46">
        <v>0</v>
      </c>
      <c r="D26" s="46"/>
      <c r="E26" s="111" t="e">
        <f t="shared" si="1"/>
        <v>#DIV/0!</v>
      </c>
      <c r="F26" s="113"/>
      <c r="G26" s="46">
        <f t="shared" si="2"/>
        <v>0</v>
      </c>
      <c r="H26" s="110" t="e">
        <f t="shared" si="3"/>
        <v>#DIV/0!</v>
      </c>
      <c r="I26" s="46"/>
      <c r="J26" s="46">
        <f t="shared" si="4"/>
        <v>0</v>
      </c>
      <c r="K26" s="110" t="e">
        <f t="shared" si="5"/>
        <v>#DIV/0!</v>
      </c>
    </row>
    <row r="27" ht="19.5" hidden="1" customHeight="1" spans="1:11">
      <c r="A27" s="109" t="s">
        <v>39</v>
      </c>
      <c r="B27" s="46"/>
      <c r="C27" s="46">
        <v>0</v>
      </c>
      <c r="D27" s="46"/>
      <c r="E27" s="111" t="e">
        <f t="shared" si="1"/>
        <v>#DIV/0!</v>
      </c>
      <c r="F27" s="113"/>
      <c r="G27" s="46">
        <f t="shared" si="2"/>
        <v>0</v>
      </c>
      <c r="H27" s="110" t="e">
        <f t="shared" si="3"/>
        <v>#DIV/0!</v>
      </c>
      <c r="I27" s="46"/>
      <c r="J27" s="46">
        <f t="shared" si="4"/>
        <v>0</v>
      </c>
      <c r="K27" s="110" t="e">
        <f t="shared" si="5"/>
        <v>#DIV/0!</v>
      </c>
    </row>
    <row r="28" ht="19.5" customHeight="1" spans="1:11">
      <c r="A28" s="109" t="s">
        <v>40</v>
      </c>
      <c r="B28" s="46">
        <v>81901</v>
      </c>
      <c r="C28" s="46">
        <v>64686</v>
      </c>
      <c r="D28" s="46">
        <v>63798</v>
      </c>
      <c r="E28" s="111">
        <f t="shared" si="1"/>
        <v>98.6272145441054</v>
      </c>
      <c r="F28" s="112">
        <v>77260</v>
      </c>
      <c r="G28" s="46">
        <f t="shared" si="2"/>
        <v>-13462</v>
      </c>
      <c r="H28" s="110">
        <f t="shared" si="3"/>
        <v>-17.4242816463888</v>
      </c>
      <c r="I28" s="46">
        <v>62762</v>
      </c>
      <c r="J28" s="46">
        <f t="shared" si="4"/>
        <v>-1036</v>
      </c>
      <c r="K28" s="110">
        <f t="shared" si="5"/>
        <v>-1.62387535659425</v>
      </c>
    </row>
    <row r="29" ht="19.5" hidden="1" customHeight="1" spans="1:11">
      <c r="A29" s="109" t="s">
        <v>41</v>
      </c>
      <c r="B29" s="46"/>
      <c r="C29" s="46">
        <v>0</v>
      </c>
      <c r="D29" s="46"/>
      <c r="E29" s="111" t="e">
        <f t="shared" si="1"/>
        <v>#DIV/0!</v>
      </c>
      <c r="F29" s="113"/>
      <c r="G29" s="46">
        <f t="shared" si="2"/>
        <v>0</v>
      </c>
      <c r="H29" s="110" t="e">
        <f t="shared" si="3"/>
        <v>#DIV/0!</v>
      </c>
      <c r="I29" s="46"/>
      <c r="J29" s="46">
        <f t="shared" si="4"/>
        <v>0</v>
      </c>
      <c r="K29" s="110" t="e">
        <f t="shared" si="5"/>
        <v>#DIV/0!</v>
      </c>
    </row>
    <row r="30" ht="19.5" hidden="1" customHeight="1" spans="1:11">
      <c r="A30" s="109" t="s">
        <v>42</v>
      </c>
      <c r="B30" s="46"/>
      <c r="C30" s="46">
        <v>0</v>
      </c>
      <c r="D30" s="46"/>
      <c r="E30" s="111" t="e">
        <f t="shared" si="1"/>
        <v>#DIV/0!</v>
      </c>
      <c r="F30" s="113"/>
      <c r="G30" s="46">
        <f t="shared" si="2"/>
        <v>0</v>
      </c>
      <c r="H30" s="110" t="e">
        <f t="shared" si="3"/>
        <v>#DIV/0!</v>
      </c>
      <c r="I30" s="46"/>
      <c r="J30" s="46">
        <f t="shared" si="4"/>
        <v>0</v>
      </c>
      <c r="K30" s="110" t="e">
        <f t="shared" si="5"/>
        <v>#DIV/0!</v>
      </c>
    </row>
    <row r="31" ht="19.5" hidden="1" customHeight="1" spans="1:11">
      <c r="A31" s="109" t="s">
        <v>43</v>
      </c>
      <c r="B31" s="46"/>
      <c r="C31" s="46">
        <v>0</v>
      </c>
      <c r="D31" s="46"/>
      <c r="E31" s="111" t="e">
        <f t="shared" si="1"/>
        <v>#DIV/0!</v>
      </c>
      <c r="F31" s="113"/>
      <c r="G31" s="46">
        <f t="shared" si="2"/>
        <v>0</v>
      </c>
      <c r="H31" s="110" t="e">
        <f t="shared" si="3"/>
        <v>#DIV/0!</v>
      </c>
      <c r="I31" s="46"/>
      <c r="J31" s="46">
        <f t="shared" si="4"/>
        <v>0</v>
      </c>
      <c r="K31" s="110" t="e">
        <f t="shared" si="5"/>
        <v>#DIV/0!</v>
      </c>
    </row>
    <row r="32" ht="19.5" hidden="1" customHeight="1" spans="1:11">
      <c r="A32" s="109" t="s">
        <v>44</v>
      </c>
      <c r="B32" s="46"/>
      <c r="C32" s="46">
        <v>0</v>
      </c>
      <c r="D32" s="46"/>
      <c r="E32" s="111" t="e">
        <f t="shared" si="1"/>
        <v>#DIV/0!</v>
      </c>
      <c r="F32" s="113"/>
      <c r="G32" s="46">
        <f t="shared" si="2"/>
        <v>0</v>
      </c>
      <c r="H32" s="110" t="e">
        <f t="shared" si="3"/>
        <v>#DIV/0!</v>
      </c>
      <c r="I32" s="46"/>
      <c r="J32" s="46">
        <f t="shared" si="4"/>
        <v>0</v>
      </c>
      <c r="K32" s="110" t="e">
        <f t="shared" si="5"/>
        <v>#DIV/0!</v>
      </c>
    </row>
    <row r="33" ht="19.5" customHeight="1" spans="1:11">
      <c r="A33" s="109" t="s">
        <v>45</v>
      </c>
      <c r="B33" s="46">
        <v>52469</v>
      </c>
      <c r="C33" s="46">
        <v>46743</v>
      </c>
      <c r="D33" s="46">
        <v>51312</v>
      </c>
      <c r="E33" s="111">
        <f t="shared" si="1"/>
        <v>109.774725627367</v>
      </c>
      <c r="F33" s="112">
        <v>48231</v>
      </c>
      <c r="G33" s="46">
        <f t="shared" si="2"/>
        <v>3081</v>
      </c>
      <c r="H33" s="110">
        <f t="shared" si="3"/>
        <v>6.38800771288176</v>
      </c>
      <c r="I33" s="46">
        <v>50410</v>
      </c>
      <c r="J33" s="46">
        <f t="shared" si="4"/>
        <v>-902</v>
      </c>
      <c r="K33" s="110">
        <f t="shared" si="5"/>
        <v>-1.75787340193327</v>
      </c>
    </row>
    <row r="34" ht="19.5" hidden="1" customHeight="1" spans="1:11">
      <c r="A34" s="109" t="s">
        <v>46</v>
      </c>
      <c r="B34" s="46"/>
      <c r="C34" s="46">
        <v>0</v>
      </c>
      <c r="D34" s="46"/>
      <c r="E34" s="111" t="e">
        <f t="shared" si="1"/>
        <v>#DIV/0!</v>
      </c>
      <c r="F34" s="113"/>
      <c r="G34" s="46">
        <f t="shared" si="2"/>
        <v>0</v>
      </c>
      <c r="H34" s="110" t="e">
        <f t="shared" si="3"/>
        <v>#DIV/0!</v>
      </c>
      <c r="I34" s="46"/>
      <c r="J34" s="46">
        <f t="shared" si="4"/>
        <v>0</v>
      </c>
      <c r="K34" s="110" t="e">
        <f t="shared" si="5"/>
        <v>#DIV/0!</v>
      </c>
    </row>
    <row r="35" ht="19.5" hidden="1" customHeight="1" spans="1:11">
      <c r="A35" s="109" t="s">
        <v>47</v>
      </c>
      <c r="B35" s="46"/>
      <c r="C35" s="46">
        <v>0</v>
      </c>
      <c r="D35" s="46"/>
      <c r="E35" s="111" t="e">
        <f t="shared" si="1"/>
        <v>#DIV/0!</v>
      </c>
      <c r="F35" s="113"/>
      <c r="G35" s="46">
        <f t="shared" si="2"/>
        <v>0</v>
      </c>
      <c r="H35" s="110" t="e">
        <f t="shared" si="3"/>
        <v>#DIV/0!</v>
      </c>
      <c r="I35" s="46"/>
      <c r="J35" s="46">
        <f t="shared" si="4"/>
        <v>0</v>
      </c>
      <c r="K35" s="110" t="e">
        <f t="shared" si="5"/>
        <v>#DIV/0!</v>
      </c>
    </row>
    <row r="36" ht="19.5" hidden="1" customHeight="1" spans="1:11">
      <c r="A36" s="109" t="s">
        <v>48</v>
      </c>
      <c r="B36" s="46"/>
      <c r="C36" s="46">
        <v>0</v>
      </c>
      <c r="D36" s="46"/>
      <c r="E36" s="111" t="e">
        <f t="shared" si="1"/>
        <v>#DIV/0!</v>
      </c>
      <c r="F36" s="113"/>
      <c r="G36" s="46">
        <f t="shared" si="2"/>
        <v>0</v>
      </c>
      <c r="H36" s="110" t="e">
        <f t="shared" si="3"/>
        <v>#DIV/0!</v>
      </c>
      <c r="I36" s="46"/>
      <c r="J36" s="46">
        <f t="shared" si="4"/>
        <v>0</v>
      </c>
      <c r="K36" s="110" t="e">
        <f t="shared" si="5"/>
        <v>#DIV/0!</v>
      </c>
    </row>
    <row r="37" ht="19.5" hidden="1" customHeight="1" spans="1:11">
      <c r="A37" s="109" t="s">
        <v>49</v>
      </c>
      <c r="B37" s="46"/>
      <c r="C37" s="46">
        <v>0</v>
      </c>
      <c r="D37" s="46"/>
      <c r="E37" s="111" t="e">
        <f t="shared" si="1"/>
        <v>#DIV/0!</v>
      </c>
      <c r="F37" s="113"/>
      <c r="G37" s="46">
        <f t="shared" si="2"/>
        <v>0</v>
      </c>
      <c r="H37" s="110" t="e">
        <f t="shared" si="3"/>
        <v>#DIV/0!</v>
      </c>
      <c r="I37" s="46"/>
      <c r="J37" s="46">
        <f t="shared" si="4"/>
        <v>0</v>
      </c>
      <c r="K37" s="110" t="e">
        <f t="shared" si="5"/>
        <v>#DIV/0!</v>
      </c>
    </row>
    <row r="38" ht="19.5" customHeight="1" spans="1:11">
      <c r="A38" s="109" t="s">
        <v>50</v>
      </c>
      <c r="B38" s="46">
        <v>35211</v>
      </c>
      <c r="C38" s="46">
        <f>26691-24000-500</f>
        <v>2191</v>
      </c>
      <c r="D38" s="46">
        <v>1682</v>
      </c>
      <c r="E38" s="111">
        <f t="shared" si="1"/>
        <v>76.7685988133272</v>
      </c>
      <c r="F38" s="112">
        <v>32956</v>
      </c>
      <c r="G38" s="46">
        <f t="shared" si="2"/>
        <v>-31274</v>
      </c>
      <c r="H38" s="110">
        <f t="shared" si="3"/>
        <v>-94.896225270057</v>
      </c>
      <c r="I38" s="46">
        <v>1300</v>
      </c>
      <c r="J38" s="46">
        <f t="shared" si="4"/>
        <v>-382</v>
      </c>
      <c r="K38" s="110">
        <f t="shared" si="5"/>
        <v>-22.7110582639715</v>
      </c>
    </row>
    <row r="39" ht="19.5" hidden="1" customHeight="1" spans="1:11">
      <c r="A39" s="109" t="s">
        <v>51</v>
      </c>
      <c r="B39" s="46"/>
      <c r="C39" s="46">
        <v>0</v>
      </c>
      <c r="D39" s="46"/>
      <c r="E39" s="111" t="e">
        <f t="shared" si="1"/>
        <v>#DIV/0!</v>
      </c>
      <c r="F39" s="113"/>
      <c r="G39" s="46">
        <f t="shared" si="2"/>
        <v>0</v>
      </c>
      <c r="H39" s="110" t="e">
        <f t="shared" si="3"/>
        <v>#DIV/0!</v>
      </c>
      <c r="I39" s="46"/>
      <c r="J39" s="46">
        <f t="shared" si="4"/>
        <v>0</v>
      </c>
      <c r="K39" s="110" t="e">
        <f t="shared" si="5"/>
        <v>#DIV/0!</v>
      </c>
    </row>
    <row r="40" ht="19.5" hidden="1" customHeight="1" spans="1:11">
      <c r="A40" s="109" t="s">
        <v>52</v>
      </c>
      <c r="B40" s="46"/>
      <c r="C40" s="46">
        <v>0</v>
      </c>
      <c r="D40" s="46"/>
      <c r="E40" s="111" t="e">
        <f t="shared" si="1"/>
        <v>#DIV/0!</v>
      </c>
      <c r="F40" s="113"/>
      <c r="G40" s="46">
        <f t="shared" si="2"/>
        <v>0</v>
      </c>
      <c r="H40" s="110" t="e">
        <f t="shared" si="3"/>
        <v>#DIV/0!</v>
      </c>
      <c r="I40" s="46"/>
      <c r="J40" s="46">
        <f t="shared" si="4"/>
        <v>0</v>
      </c>
      <c r="K40" s="110" t="e">
        <f t="shared" si="5"/>
        <v>#DIV/0!</v>
      </c>
    </row>
    <row r="41" ht="19.5" customHeight="1" spans="1:11">
      <c r="A41" s="109" t="s">
        <v>53</v>
      </c>
      <c r="B41" s="46">
        <v>198361</v>
      </c>
      <c r="C41" s="46">
        <f>104568-10000-3000</f>
        <v>91568</v>
      </c>
      <c r="D41" s="46">
        <v>90551</v>
      </c>
      <c r="E41" s="111">
        <f t="shared" si="1"/>
        <v>98.8893499912633</v>
      </c>
      <c r="F41" s="112">
        <v>205248</v>
      </c>
      <c r="G41" s="46">
        <f t="shared" si="2"/>
        <v>-114697</v>
      </c>
      <c r="H41" s="110">
        <f t="shared" si="3"/>
        <v>-55.8821523230433</v>
      </c>
      <c r="I41" s="46">
        <f>66868-6600</f>
        <v>60268</v>
      </c>
      <c r="J41" s="46">
        <f t="shared" si="4"/>
        <v>-30283</v>
      </c>
      <c r="K41" s="110">
        <f t="shared" si="5"/>
        <v>-33.4430321034555</v>
      </c>
    </row>
    <row r="42" ht="19.5" hidden="1" customHeight="1" spans="1:11">
      <c r="A42" s="109" t="s">
        <v>54</v>
      </c>
      <c r="B42" s="46"/>
      <c r="C42" s="46"/>
      <c r="D42" s="46"/>
      <c r="E42" s="111" t="e">
        <f t="shared" si="1"/>
        <v>#DIV/0!</v>
      </c>
      <c r="F42" s="112"/>
      <c r="G42" s="46">
        <f t="shared" si="2"/>
        <v>0</v>
      </c>
      <c r="H42" s="110" t="e">
        <f t="shared" si="3"/>
        <v>#DIV/0!</v>
      </c>
      <c r="I42" s="46"/>
      <c r="J42" s="46">
        <f t="shared" si="4"/>
        <v>0</v>
      </c>
      <c r="K42" s="110" t="e">
        <f t="shared" si="5"/>
        <v>#DIV/0!</v>
      </c>
    </row>
    <row r="43" ht="19.5" hidden="1" customHeight="1" spans="1:11">
      <c r="A43" s="109" t="s">
        <v>55</v>
      </c>
      <c r="B43" s="46"/>
      <c r="C43" s="46"/>
      <c r="D43" s="46"/>
      <c r="E43" s="111" t="e">
        <f t="shared" si="1"/>
        <v>#DIV/0!</v>
      </c>
      <c r="F43" s="112"/>
      <c r="G43" s="46">
        <f t="shared" si="2"/>
        <v>0</v>
      </c>
      <c r="H43" s="110" t="e">
        <f t="shared" si="3"/>
        <v>#DIV/0!</v>
      </c>
      <c r="I43" s="46"/>
      <c r="J43" s="46">
        <f t="shared" si="4"/>
        <v>0</v>
      </c>
      <c r="K43" s="110" t="e">
        <f t="shared" si="5"/>
        <v>#DIV/0!</v>
      </c>
    </row>
    <row r="44" ht="19.5" customHeight="1" spans="1:11">
      <c r="A44" s="109" t="s">
        <v>56</v>
      </c>
      <c r="B44" s="46"/>
      <c r="C44" s="46">
        <v>743</v>
      </c>
      <c r="D44" s="46">
        <v>1969</v>
      </c>
      <c r="E44" s="111">
        <f t="shared" si="1"/>
        <v>265.006729475101</v>
      </c>
      <c r="F44" s="112">
        <v>1610</v>
      </c>
      <c r="G44" s="46">
        <f t="shared" si="2"/>
        <v>359</v>
      </c>
      <c r="H44" s="110">
        <f t="shared" si="3"/>
        <v>22.2981366459627</v>
      </c>
      <c r="I44" s="46">
        <v>1057</v>
      </c>
      <c r="J44" s="46">
        <f t="shared" si="4"/>
        <v>-912</v>
      </c>
      <c r="K44" s="110">
        <f t="shared" si="5"/>
        <v>-46.3179278821737</v>
      </c>
    </row>
    <row r="45" ht="19.5" customHeight="1" spans="1:11">
      <c r="A45" s="114" t="s">
        <v>57</v>
      </c>
      <c r="B45" s="46">
        <v>7873</v>
      </c>
      <c r="C45" s="46">
        <f>7678-500</f>
        <v>7178</v>
      </c>
      <c r="D45" s="46">
        <v>3361</v>
      </c>
      <c r="E45" s="111">
        <f t="shared" si="1"/>
        <v>46.8236277514628</v>
      </c>
      <c r="F45" s="112">
        <v>7083</v>
      </c>
      <c r="G45" s="46">
        <f t="shared" si="2"/>
        <v>-3722</v>
      </c>
      <c r="H45" s="110">
        <f t="shared" si="3"/>
        <v>-52.5483552167161</v>
      </c>
      <c r="I45" s="46">
        <v>8852</v>
      </c>
      <c r="J45" s="46">
        <f t="shared" si="4"/>
        <v>5491</v>
      </c>
      <c r="K45" s="110">
        <f t="shared" si="5"/>
        <v>163.373995834573</v>
      </c>
    </row>
    <row r="46" ht="19.5" customHeight="1" spans="1:11">
      <c r="A46" s="109" t="s">
        <v>58</v>
      </c>
      <c r="B46" s="46">
        <f>7690+870</f>
        <v>8560</v>
      </c>
      <c r="C46" s="46">
        <f>4151-1000</f>
        <v>3151</v>
      </c>
      <c r="D46" s="46">
        <v>2417</v>
      </c>
      <c r="E46" s="111">
        <f t="shared" si="1"/>
        <v>76.7058076801016</v>
      </c>
      <c r="F46" s="112">
        <v>6991</v>
      </c>
      <c r="G46" s="46">
        <f t="shared" si="2"/>
        <v>-4574</v>
      </c>
      <c r="H46" s="110">
        <f t="shared" si="3"/>
        <v>-65.4269775425547</v>
      </c>
      <c r="I46" s="46">
        <v>5846</v>
      </c>
      <c r="J46" s="46">
        <f t="shared" si="4"/>
        <v>3429</v>
      </c>
      <c r="K46" s="110">
        <f t="shared" si="5"/>
        <v>141.870086884568</v>
      </c>
    </row>
    <row r="47" ht="19.5" customHeight="1" spans="1:11">
      <c r="A47" s="115" t="s">
        <v>59</v>
      </c>
      <c r="B47" s="48">
        <f>B22+B7</f>
        <v>1068008</v>
      </c>
      <c r="C47" s="48">
        <f>C22+C7</f>
        <v>800000</v>
      </c>
      <c r="D47" s="48">
        <f>D22+D7</f>
        <v>796222</v>
      </c>
      <c r="E47" s="110">
        <f t="shared" si="1"/>
        <v>99.52775</v>
      </c>
      <c r="F47" s="48">
        <f>F22+F7</f>
        <v>1017713</v>
      </c>
      <c r="G47" s="48">
        <f t="shared" si="2"/>
        <v>-221491</v>
      </c>
      <c r="H47" s="110">
        <f t="shared" si="3"/>
        <v>-21.7636013296479</v>
      </c>
      <c r="I47" s="48">
        <f>I22+I7</f>
        <v>843976</v>
      </c>
      <c r="J47" s="48">
        <f t="shared" si="4"/>
        <v>47754</v>
      </c>
      <c r="K47" s="110">
        <f t="shared" si="5"/>
        <v>5.9975735410476</v>
      </c>
    </row>
    <row r="48" ht="19.5" customHeight="1" spans="1:13">
      <c r="A48" s="116" t="s">
        <v>60</v>
      </c>
      <c r="B48" s="48">
        <f>B49+B116+B117+B118+B122+B115</f>
        <v>3276102</v>
      </c>
      <c r="C48" s="48">
        <f>C49+C116+C117+C118+C122+C115</f>
        <v>3259145</v>
      </c>
      <c r="D48" s="48">
        <f>D49+D116+D117+D118+D122+D115</f>
        <v>3407883</v>
      </c>
      <c r="E48" s="48"/>
      <c r="F48" s="48"/>
      <c r="G48" s="48"/>
      <c r="H48" s="48"/>
      <c r="I48" s="48">
        <f>I49+I116+I117+I118+I122+I115</f>
        <v>3396741.4</v>
      </c>
      <c r="J48" s="46"/>
      <c r="K48" s="124"/>
      <c r="M48" s="82"/>
    </row>
    <row r="49" ht="19.5" customHeight="1" spans="1:11">
      <c r="A49" s="117" t="s">
        <v>61</v>
      </c>
      <c r="B49" s="46">
        <f>B50+B57+B93</f>
        <v>2417295</v>
      </c>
      <c r="C49" s="46">
        <f>C50+C57+C93</f>
        <v>2510076</v>
      </c>
      <c r="D49" s="46">
        <f>D50+D57+D93</f>
        <v>2593309</v>
      </c>
      <c r="E49" s="46"/>
      <c r="F49" s="46"/>
      <c r="G49" s="46"/>
      <c r="H49" s="46"/>
      <c r="I49" s="46">
        <f>I50+I57+I93</f>
        <v>2467111.4</v>
      </c>
      <c r="J49" s="46"/>
      <c r="K49" s="124"/>
    </row>
    <row r="50" ht="19.5" customHeight="1" spans="1:13">
      <c r="A50" s="117" t="s">
        <v>62</v>
      </c>
      <c r="B50" s="46">
        <f>SUM(B51:B56)</f>
        <v>102546</v>
      </c>
      <c r="C50" s="46">
        <f>SUM(C51:C56)</f>
        <v>103753</v>
      </c>
      <c r="D50" s="46">
        <f t="shared" ref="D50:I50" si="7">SUM(D51:D56)</f>
        <v>103861</v>
      </c>
      <c r="E50" s="46"/>
      <c r="F50" s="46"/>
      <c r="G50" s="46"/>
      <c r="H50" s="46"/>
      <c r="I50" s="46">
        <f t="shared" si="7"/>
        <v>103861</v>
      </c>
      <c r="J50" s="46"/>
      <c r="K50" s="124"/>
      <c r="M50" s="82"/>
    </row>
    <row r="51" ht="19.5" customHeight="1" spans="1:13">
      <c r="A51" s="118" t="s">
        <v>63</v>
      </c>
      <c r="B51" s="46">
        <v>13860</v>
      </c>
      <c r="C51" s="46">
        <v>13860</v>
      </c>
      <c r="D51" s="46">
        <v>13860</v>
      </c>
      <c r="E51" s="46"/>
      <c r="F51" s="46"/>
      <c r="G51" s="46"/>
      <c r="H51" s="46"/>
      <c r="I51" s="46">
        <v>13860</v>
      </c>
      <c r="J51" s="46"/>
      <c r="K51" s="124"/>
      <c r="M51" s="82"/>
    </row>
    <row r="52" ht="19.5" customHeight="1" spans="1:13">
      <c r="A52" s="118" t="s">
        <v>64</v>
      </c>
      <c r="B52" s="46">
        <v>15687</v>
      </c>
      <c r="C52" s="46">
        <v>15579</v>
      </c>
      <c r="D52" s="46">
        <v>15687</v>
      </c>
      <c r="E52" s="46"/>
      <c r="F52" s="46"/>
      <c r="G52" s="46"/>
      <c r="H52" s="46"/>
      <c r="I52" s="46">
        <v>15687</v>
      </c>
      <c r="J52" s="46"/>
      <c r="K52" s="124"/>
      <c r="M52" s="82"/>
    </row>
    <row r="53" ht="19.5" customHeight="1" spans="1:11">
      <c r="A53" s="118" t="s">
        <v>65</v>
      </c>
      <c r="B53" s="46">
        <v>41700</v>
      </c>
      <c r="C53" s="46">
        <v>41697</v>
      </c>
      <c r="D53" s="46">
        <v>41697</v>
      </c>
      <c r="E53" s="46"/>
      <c r="F53" s="46"/>
      <c r="G53" s="46"/>
      <c r="H53" s="46"/>
      <c r="I53" s="46">
        <v>41697</v>
      </c>
      <c r="J53" s="46"/>
      <c r="K53" s="124"/>
    </row>
    <row r="54" ht="19.5" customHeight="1" spans="1:11">
      <c r="A54" s="118" t="s">
        <v>66</v>
      </c>
      <c r="B54" s="46">
        <v>4100</v>
      </c>
      <c r="C54" s="46">
        <v>4103</v>
      </c>
      <c r="D54" s="46">
        <v>4103</v>
      </c>
      <c r="E54" s="46"/>
      <c r="F54" s="46"/>
      <c r="G54" s="46"/>
      <c r="H54" s="46"/>
      <c r="I54" s="46">
        <v>4103</v>
      </c>
      <c r="J54" s="46"/>
      <c r="K54" s="124"/>
    </row>
    <row r="55" ht="19.5" customHeight="1" spans="1:11">
      <c r="A55" s="118" t="s">
        <v>67</v>
      </c>
      <c r="B55" s="46">
        <v>1163</v>
      </c>
      <c r="C55" s="46">
        <v>2478</v>
      </c>
      <c r="D55" s="46">
        <v>2478</v>
      </c>
      <c r="E55" s="46"/>
      <c r="F55" s="46"/>
      <c r="G55" s="46"/>
      <c r="H55" s="46"/>
      <c r="I55" s="46">
        <v>2478</v>
      </c>
      <c r="J55" s="46"/>
      <c r="K55" s="124"/>
    </row>
    <row r="56" ht="19.5" customHeight="1" spans="1:11">
      <c r="A56" s="118" t="s">
        <v>68</v>
      </c>
      <c r="B56" s="46">
        <v>26036</v>
      </c>
      <c r="C56" s="46">
        <v>26036</v>
      </c>
      <c r="D56" s="46">
        <v>26036</v>
      </c>
      <c r="E56" s="46"/>
      <c r="F56" s="46"/>
      <c r="G56" s="46"/>
      <c r="H56" s="46"/>
      <c r="I56" s="46">
        <v>26036</v>
      </c>
      <c r="J56" s="46"/>
      <c r="K56" s="124"/>
    </row>
    <row r="57" ht="19.5" customHeight="1" spans="1:11">
      <c r="A57" s="118" t="s">
        <v>69</v>
      </c>
      <c r="B57" s="46">
        <f>SUM(B58:B92)</f>
        <v>1899276</v>
      </c>
      <c r="C57" s="46">
        <f>SUM(C58:C92)</f>
        <v>2007934</v>
      </c>
      <c r="D57" s="46">
        <f>SUM(D58:D92)</f>
        <v>2064768</v>
      </c>
      <c r="E57" s="46"/>
      <c r="F57" s="46"/>
      <c r="G57" s="46"/>
      <c r="H57" s="46"/>
      <c r="I57" s="46">
        <f>SUM(I58:I92)</f>
        <v>1969733.8</v>
      </c>
      <c r="J57" s="46"/>
      <c r="K57" s="124"/>
    </row>
    <row r="58" ht="19.5" customHeight="1" spans="1:11">
      <c r="A58" s="119" t="s">
        <v>70</v>
      </c>
      <c r="B58" s="46">
        <v>17510</v>
      </c>
      <c r="C58" s="46">
        <v>18766</v>
      </c>
      <c r="D58" s="46">
        <v>18766</v>
      </c>
      <c r="E58" s="46"/>
      <c r="F58" s="46"/>
      <c r="G58" s="46"/>
      <c r="H58" s="46"/>
      <c r="I58" s="46">
        <v>18766</v>
      </c>
      <c r="J58" s="46"/>
      <c r="K58" s="124"/>
    </row>
    <row r="59" ht="19.5" customHeight="1" spans="1:11">
      <c r="A59" s="119" t="s">
        <v>71</v>
      </c>
      <c r="B59" s="46">
        <v>364354</v>
      </c>
      <c r="C59" s="46">
        <v>364354</v>
      </c>
      <c r="D59" s="46">
        <v>364816</v>
      </c>
      <c r="E59" s="46"/>
      <c r="F59" s="46"/>
      <c r="G59" s="46"/>
      <c r="H59" s="46"/>
      <c r="I59" s="46">
        <v>349932</v>
      </c>
      <c r="J59" s="46"/>
      <c r="K59" s="124"/>
    </row>
    <row r="60" ht="19.5" customHeight="1" spans="1:11">
      <c r="A60" s="119" t="s">
        <v>72</v>
      </c>
      <c r="B60" s="46">
        <v>244548</v>
      </c>
      <c r="C60" s="46">
        <v>244548</v>
      </c>
      <c r="D60" s="46">
        <v>240416</v>
      </c>
      <c r="E60" s="46"/>
      <c r="F60" s="46"/>
      <c r="G60" s="46"/>
      <c r="H60" s="46"/>
      <c r="I60" s="46">
        <v>243416</v>
      </c>
      <c r="J60" s="46"/>
      <c r="K60" s="124"/>
    </row>
    <row r="61" ht="19.5" customHeight="1" spans="1:11">
      <c r="A61" s="119" t="s">
        <v>73</v>
      </c>
      <c r="B61" s="46">
        <v>22391</v>
      </c>
      <c r="C61" s="46">
        <v>22391</v>
      </c>
      <c r="D61" s="46">
        <v>20543</v>
      </c>
      <c r="E61" s="46"/>
      <c r="F61" s="46"/>
      <c r="G61" s="46"/>
      <c r="H61" s="46"/>
      <c r="I61" s="46">
        <v>17533</v>
      </c>
      <c r="J61" s="46"/>
      <c r="K61" s="124"/>
    </row>
    <row r="62" ht="19.5" customHeight="1" spans="1:11">
      <c r="A62" s="119" t="s">
        <v>74</v>
      </c>
      <c r="B62" s="46"/>
      <c r="C62" s="46"/>
      <c r="D62" s="46"/>
      <c r="E62" s="46"/>
      <c r="F62" s="46"/>
      <c r="G62" s="46"/>
      <c r="H62" s="46"/>
      <c r="I62" s="46">
        <v>0</v>
      </c>
      <c r="J62" s="46"/>
      <c r="K62" s="124"/>
    </row>
    <row r="63" ht="19.5" customHeight="1" spans="1:11">
      <c r="A63" s="119" t="s">
        <v>75</v>
      </c>
      <c r="B63" s="46"/>
      <c r="C63" s="46"/>
      <c r="D63" s="46"/>
      <c r="E63" s="46"/>
      <c r="F63" s="46"/>
      <c r="G63" s="46"/>
      <c r="H63" s="46"/>
      <c r="I63" s="46">
        <v>0</v>
      </c>
      <c r="J63" s="46"/>
      <c r="K63" s="124"/>
    </row>
    <row r="64" ht="20.25" customHeight="1" spans="1:11">
      <c r="A64" s="120" t="s">
        <v>76</v>
      </c>
      <c r="B64" s="46">
        <v>6017</v>
      </c>
      <c r="C64" s="46">
        <v>10440</v>
      </c>
      <c r="D64" s="46">
        <v>10440</v>
      </c>
      <c r="E64" s="46"/>
      <c r="F64" s="46"/>
      <c r="G64" s="46"/>
      <c r="H64" s="46"/>
      <c r="I64" s="46">
        <v>10302</v>
      </c>
      <c r="J64" s="46"/>
      <c r="K64" s="124"/>
    </row>
    <row r="65" ht="21" customHeight="1" spans="1:11">
      <c r="A65" s="120" t="s">
        <v>77</v>
      </c>
      <c r="B65" s="46">
        <v>925</v>
      </c>
      <c r="C65" s="46">
        <v>4553</v>
      </c>
      <c r="D65" s="46">
        <v>4553</v>
      </c>
      <c r="E65" s="46"/>
      <c r="F65" s="46"/>
      <c r="G65" s="46"/>
      <c r="H65" s="46"/>
      <c r="I65" s="46">
        <v>2726</v>
      </c>
      <c r="J65" s="46"/>
      <c r="K65" s="124"/>
    </row>
    <row r="66" ht="19.5" customHeight="1" spans="1:11">
      <c r="A66" s="119" t="s">
        <v>78</v>
      </c>
      <c r="B66" s="46">
        <v>130237</v>
      </c>
      <c r="C66" s="46">
        <v>131054</v>
      </c>
      <c r="D66" s="46">
        <v>137033</v>
      </c>
      <c r="E66" s="46"/>
      <c r="F66" s="46"/>
      <c r="G66" s="46"/>
      <c r="H66" s="46"/>
      <c r="I66" s="46">
        <v>137033</v>
      </c>
      <c r="J66" s="46"/>
      <c r="K66" s="124"/>
    </row>
    <row r="67" ht="19.5" customHeight="1" spans="1:11">
      <c r="A67" s="119" t="s">
        <v>79</v>
      </c>
      <c r="B67" s="46">
        <v>6516</v>
      </c>
      <c r="C67" s="46">
        <v>8061</v>
      </c>
      <c r="D67" s="46">
        <v>8061</v>
      </c>
      <c r="E67" s="46"/>
      <c r="F67" s="46"/>
      <c r="G67" s="46"/>
      <c r="H67" s="46"/>
      <c r="I67" s="46">
        <v>7674</v>
      </c>
      <c r="J67" s="46"/>
      <c r="K67" s="124"/>
    </row>
    <row r="68" ht="19.5" customHeight="1" spans="1:11">
      <c r="A68" s="119" t="s">
        <v>80</v>
      </c>
      <c r="B68" s="46">
        <v>86</v>
      </c>
      <c r="C68" s="46">
        <v>123</v>
      </c>
      <c r="D68" s="46">
        <v>123</v>
      </c>
      <c r="E68" s="46"/>
      <c r="F68" s="46"/>
      <c r="G68" s="46"/>
      <c r="H68" s="46"/>
      <c r="I68" s="46">
        <v>142</v>
      </c>
      <c r="J68" s="46"/>
      <c r="K68" s="124"/>
    </row>
    <row r="69" ht="19.5" customHeight="1" spans="1:11">
      <c r="A69" s="119" t="s">
        <v>81</v>
      </c>
      <c r="B69" s="46"/>
      <c r="C69" s="46"/>
      <c r="D69" s="46"/>
      <c r="E69" s="46"/>
      <c r="F69" s="46"/>
      <c r="G69" s="46"/>
      <c r="H69" s="46"/>
      <c r="I69" s="46">
        <v>0</v>
      </c>
      <c r="J69" s="46"/>
      <c r="K69" s="124"/>
    </row>
    <row r="70" ht="19.5" customHeight="1" spans="1:11">
      <c r="A70" s="119" t="s">
        <v>82</v>
      </c>
      <c r="B70" s="46">
        <v>86595</v>
      </c>
      <c r="C70" s="46">
        <v>111874</v>
      </c>
      <c r="D70" s="46">
        <v>111874</v>
      </c>
      <c r="E70" s="46"/>
      <c r="F70" s="46"/>
      <c r="G70" s="46"/>
      <c r="H70" s="46"/>
      <c r="I70" s="46">
        <v>114335</v>
      </c>
      <c r="J70" s="46"/>
      <c r="K70" s="124"/>
    </row>
    <row r="71" ht="19.5" customHeight="1" spans="1:11">
      <c r="A71" s="119" t="s">
        <v>83</v>
      </c>
      <c r="B71" s="125"/>
      <c r="C71" s="46"/>
      <c r="D71" s="46"/>
      <c r="E71" s="124"/>
      <c r="F71" s="46"/>
      <c r="G71" s="46"/>
      <c r="H71" s="124"/>
      <c r="I71" s="46">
        <v>0</v>
      </c>
      <c r="J71" s="46"/>
      <c r="K71" s="124"/>
    </row>
    <row r="72" ht="19.5" customHeight="1" spans="1:11">
      <c r="A72" s="119" t="s">
        <v>84</v>
      </c>
      <c r="B72" s="125"/>
      <c r="C72" s="46"/>
      <c r="D72" s="46"/>
      <c r="E72" s="124"/>
      <c r="F72" s="46"/>
      <c r="G72" s="46"/>
      <c r="H72" s="124"/>
      <c r="I72" s="46">
        <v>0</v>
      </c>
      <c r="J72" s="46"/>
      <c r="K72" s="124"/>
    </row>
    <row r="73" ht="19.5" customHeight="1" spans="1:11">
      <c r="A73" s="118" t="s">
        <v>85</v>
      </c>
      <c r="B73" s="125"/>
      <c r="C73" s="46"/>
      <c r="D73" s="46"/>
      <c r="E73" s="124"/>
      <c r="F73" s="46"/>
      <c r="G73" s="46"/>
      <c r="H73" s="124"/>
      <c r="I73" s="46">
        <v>0</v>
      </c>
      <c r="J73" s="46"/>
      <c r="K73" s="124"/>
    </row>
    <row r="74" ht="19.5" customHeight="1" spans="1:11">
      <c r="A74" s="118" t="s">
        <v>86</v>
      </c>
      <c r="B74" s="125">
        <v>15053</v>
      </c>
      <c r="C74" s="46">
        <v>15053</v>
      </c>
      <c r="D74" s="46">
        <v>19149</v>
      </c>
      <c r="E74" s="124"/>
      <c r="F74" s="46"/>
      <c r="G74" s="46"/>
      <c r="H74" s="124"/>
      <c r="I74" s="46">
        <v>18843.4</v>
      </c>
      <c r="J74" s="46"/>
      <c r="K74" s="124"/>
    </row>
    <row r="75" ht="19.5" customHeight="1" spans="1:11">
      <c r="A75" s="118" t="s">
        <v>87</v>
      </c>
      <c r="B75" s="125">
        <v>232331</v>
      </c>
      <c r="C75" s="46">
        <v>232331</v>
      </c>
      <c r="D75" s="46">
        <v>263898</v>
      </c>
      <c r="E75" s="124"/>
      <c r="F75" s="46"/>
      <c r="G75" s="46"/>
      <c r="H75" s="124"/>
      <c r="I75" s="46">
        <f>260456.2-18340</f>
        <v>242116.2</v>
      </c>
      <c r="J75" s="46"/>
      <c r="K75" s="124"/>
    </row>
    <row r="76" ht="19.5" customHeight="1" spans="1:11">
      <c r="A76" s="118" t="s">
        <v>88</v>
      </c>
      <c r="B76" s="125"/>
      <c r="C76" s="46"/>
      <c r="D76" s="46"/>
      <c r="E76" s="124"/>
      <c r="F76" s="46"/>
      <c r="G76" s="46"/>
      <c r="H76" s="124"/>
      <c r="I76" s="46">
        <v>0</v>
      </c>
      <c r="J76" s="46"/>
      <c r="K76" s="124"/>
    </row>
    <row r="77" ht="22.5" customHeight="1" spans="1:11">
      <c r="A77" s="118" t="s">
        <v>89</v>
      </c>
      <c r="B77" s="125">
        <v>2884</v>
      </c>
      <c r="C77" s="46">
        <v>2884</v>
      </c>
      <c r="D77" s="46">
        <v>3347</v>
      </c>
      <c r="E77" s="124"/>
      <c r="F77" s="46"/>
      <c r="G77" s="46"/>
      <c r="H77" s="124"/>
      <c r="I77" s="46">
        <v>3101</v>
      </c>
      <c r="J77" s="46"/>
      <c r="K77" s="124"/>
    </row>
    <row r="78" ht="19.5" customHeight="1" spans="1:11">
      <c r="A78" s="118" t="s">
        <v>90</v>
      </c>
      <c r="B78" s="125">
        <v>299957</v>
      </c>
      <c r="C78" s="46">
        <v>319123</v>
      </c>
      <c r="D78" s="46">
        <v>319123</v>
      </c>
      <c r="E78" s="124"/>
      <c r="F78" s="46"/>
      <c r="G78" s="46"/>
      <c r="H78" s="124"/>
      <c r="I78" s="46">
        <v>313774.2</v>
      </c>
      <c r="J78" s="46"/>
      <c r="K78" s="124"/>
    </row>
    <row r="79" ht="19.5" customHeight="1" spans="1:11">
      <c r="A79" s="118" t="s">
        <v>91</v>
      </c>
      <c r="B79" s="125">
        <f>532185-200000</f>
        <v>332185</v>
      </c>
      <c r="C79" s="46">
        <v>384692</v>
      </c>
      <c r="D79" s="46">
        <v>384692</v>
      </c>
      <c r="E79" s="124"/>
      <c r="F79" s="46"/>
      <c r="G79" s="46"/>
      <c r="H79" s="124"/>
      <c r="I79" s="46">
        <v>330992.8</v>
      </c>
      <c r="J79" s="46"/>
      <c r="K79" s="124"/>
    </row>
    <row r="80" ht="19.5" customHeight="1" spans="1:11">
      <c r="A80" s="118" t="s">
        <v>92</v>
      </c>
      <c r="B80" s="125">
        <v>169</v>
      </c>
      <c r="C80" s="46">
        <v>169</v>
      </c>
      <c r="D80" s="46">
        <v>2307</v>
      </c>
      <c r="E80" s="124"/>
      <c r="F80" s="46"/>
      <c r="G80" s="46"/>
      <c r="H80" s="124"/>
      <c r="I80" s="46">
        <v>1992.2</v>
      </c>
      <c r="J80" s="46"/>
      <c r="K80" s="124"/>
    </row>
    <row r="81" ht="19.5" customHeight="1" spans="1:11">
      <c r="A81" s="118" t="s">
        <v>93</v>
      </c>
      <c r="B81" s="125"/>
      <c r="C81" s="46"/>
      <c r="D81" s="46"/>
      <c r="E81" s="124"/>
      <c r="F81" s="46"/>
      <c r="G81" s="46"/>
      <c r="H81" s="124"/>
      <c r="I81" s="46">
        <v>0</v>
      </c>
      <c r="J81" s="46"/>
      <c r="K81" s="124"/>
    </row>
    <row r="82" ht="19.5" customHeight="1" spans="1:11">
      <c r="A82" s="118" t="s">
        <v>94</v>
      </c>
      <c r="B82" s="125">
        <v>78422</v>
      </c>
      <c r="C82" s="46">
        <v>78422</v>
      </c>
      <c r="D82" s="46">
        <v>84567</v>
      </c>
      <c r="E82" s="124"/>
      <c r="F82" s="46"/>
      <c r="G82" s="46"/>
      <c r="H82" s="124"/>
      <c r="I82" s="46">
        <v>84521</v>
      </c>
      <c r="J82" s="46"/>
      <c r="K82" s="124"/>
    </row>
    <row r="83" ht="19.5" customHeight="1" spans="1:11">
      <c r="A83" s="118" t="s">
        <v>95</v>
      </c>
      <c r="B83" s="125">
        <v>8662</v>
      </c>
      <c r="C83" s="46">
        <v>8662</v>
      </c>
      <c r="D83" s="46">
        <v>26154</v>
      </c>
      <c r="E83" s="124"/>
      <c r="F83" s="46"/>
      <c r="G83" s="46"/>
      <c r="H83" s="124"/>
      <c r="I83" s="46">
        <v>26404.4</v>
      </c>
      <c r="J83" s="46"/>
      <c r="K83" s="124"/>
    </row>
    <row r="84" ht="19.5" customHeight="1" spans="1:11">
      <c r="A84" s="118" t="s">
        <v>96</v>
      </c>
      <c r="B84" s="125">
        <v>66</v>
      </c>
      <c r="C84" s="46">
        <v>66</v>
      </c>
      <c r="D84" s="46"/>
      <c r="E84" s="124"/>
      <c r="F84" s="46"/>
      <c r="G84" s="46"/>
      <c r="H84" s="124"/>
      <c r="I84" s="46">
        <v>0</v>
      </c>
      <c r="J84" s="46"/>
      <c r="K84" s="124"/>
    </row>
    <row r="85" ht="19.5" customHeight="1" spans="1:11">
      <c r="A85" s="118" t="s">
        <v>97</v>
      </c>
      <c r="B85" s="125"/>
      <c r="C85" s="46"/>
      <c r="D85" s="46"/>
      <c r="E85" s="124"/>
      <c r="F85" s="46"/>
      <c r="G85" s="46"/>
      <c r="H85" s="124"/>
      <c r="I85" s="46">
        <v>0</v>
      </c>
      <c r="J85" s="46"/>
      <c r="K85" s="124"/>
    </row>
    <row r="86" ht="19.5" customHeight="1" spans="1:11">
      <c r="A86" s="118" t="s">
        <v>98</v>
      </c>
      <c r="B86" s="125"/>
      <c r="C86" s="46"/>
      <c r="D86" s="46"/>
      <c r="E86" s="124"/>
      <c r="F86" s="46"/>
      <c r="G86" s="46"/>
      <c r="H86" s="124"/>
      <c r="I86" s="46">
        <v>0</v>
      </c>
      <c r="J86" s="46"/>
      <c r="K86" s="124"/>
    </row>
    <row r="87" ht="19.5" customHeight="1" spans="1:11">
      <c r="A87" s="118" t="s">
        <v>99</v>
      </c>
      <c r="B87" s="125"/>
      <c r="C87" s="46"/>
      <c r="D87" s="46">
        <v>34</v>
      </c>
      <c r="E87" s="124"/>
      <c r="F87" s="46"/>
      <c r="G87" s="46"/>
      <c r="H87" s="124"/>
      <c r="I87" s="46">
        <v>0</v>
      </c>
      <c r="J87" s="46"/>
      <c r="K87" s="124"/>
    </row>
    <row r="88" ht="19.5" customHeight="1" spans="1:11">
      <c r="A88" s="118" t="s">
        <v>100</v>
      </c>
      <c r="B88" s="125">
        <v>19517</v>
      </c>
      <c r="C88" s="46">
        <v>19517</v>
      </c>
      <c r="D88" s="46">
        <v>18578</v>
      </c>
      <c r="E88" s="124"/>
      <c r="F88" s="46"/>
      <c r="G88" s="46"/>
      <c r="H88" s="124"/>
      <c r="I88" s="46">
        <v>19523.6</v>
      </c>
      <c r="J88" s="46"/>
      <c r="K88" s="124"/>
    </row>
    <row r="89" ht="19.5" customHeight="1" spans="1:11">
      <c r="A89" s="118" t="s">
        <v>101</v>
      </c>
      <c r="B89" s="46"/>
      <c r="C89" s="46"/>
      <c r="D89" s="46"/>
      <c r="E89" s="46"/>
      <c r="F89" s="46"/>
      <c r="G89" s="46"/>
      <c r="H89" s="46"/>
      <c r="I89" s="46">
        <v>0</v>
      </c>
      <c r="J89" s="46"/>
      <c r="K89" s="124"/>
    </row>
    <row r="90" ht="19.5" customHeight="1" spans="1:11">
      <c r="A90" s="118" t="s">
        <v>102</v>
      </c>
      <c r="B90" s="46"/>
      <c r="C90" s="46"/>
      <c r="D90" s="46">
        <v>47</v>
      </c>
      <c r="E90" s="46"/>
      <c r="F90" s="46"/>
      <c r="G90" s="46"/>
      <c r="H90" s="46"/>
      <c r="I90" s="46">
        <v>50</v>
      </c>
      <c r="J90" s="46"/>
      <c r="K90" s="124"/>
    </row>
    <row r="91" ht="19.5" customHeight="1" spans="1:11">
      <c r="A91" s="119" t="s">
        <v>103</v>
      </c>
      <c r="B91" s="46"/>
      <c r="C91" s="46"/>
      <c r="D91" s="46">
        <v>101</v>
      </c>
      <c r="E91" s="46"/>
      <c r="F91" s="46"/>
      <c r="G91" s="46"/>
      <c r="H91" s="46"/>
      <c r="I91" s="46">
        <v>120</v>
      </c>
      <c r="J91" s="46"/>
      <c r="K91" s="124"/>
    </row>
    <row r="92" ht="19.5" customHeight="1" spans="1:11">
      <c r="A92" s="119" t="s">
        <v>104</v>
      </c>
      <c r="B92" s="46">
        <v>30851</v>
      </c>
      <c r="C92" s="46">
        <v>30851</v>
      </c>
      <c r="D92" s="46">
        <v>26146</v>
      </c>
      <c r="E92" s="46"/>
      <c r="F92" s="46"/>
      <c r="G92" s="46"/>
      <c r="H92" s="46"/>
      <c r="I92" s="46">
        <v>26436</v>
      </c>
      <c r="J92" s="46"/>
      <c r="K92" s="124"/>
    </row>
    <row r="93" ht="19.5" customHeight="1" spans="1:14">
      <c r="A93" s="118" t="s">
        <v>105</v>
      </c>
      <c r="B93" s="46">
        <f>SUM(B94:B114)</f>
        <v>415473</v>
      </c>
      <c r="C93" s="46">
        <f t="shared" ref="C93:I93" si="8">SUM(C94:C114)</f>
        <v>398389</v>
      </c>
      <c r="D93" s="46">
        <f t="shared" si="8"/>
        <v>424680</v>
      </c>
      <c r="E93" s="46"/>
      <c r="F93" s="46"/>
      <c r="G93" s="46"/>
      <c r="H93" s="46"/>
      <c r="I93" s="46">
        <f t="shared" si="8"/>
        <v>393516.6</v>
      </c>
      <c r="J93" s="46"/>
      <c r="K93" s="124"/>
      <c r="M93" s="128"/>
      <c r="N93" s="129"/>
    </row>
    <row r="94" ht="19.5" customHeight="1" spans="1:14">
      <c r="A94" s="118" t="s">
        <v>106</v>
      </c>
      <c r="B94" s="46">
        <v>7190</v>
      </c>
      <c r="C94" s="46">
        <v>6876</v>
      </c>
      <c r="D94" s="46">
        <v>6876</v>
      </c>
      <c r="E94" s="46"/>
      <c r="F94" s="46"/>
      <c r="G94" s="46"/>
      <c r="H94" s="46"/>
      <c r="I94" s="46">
        <v>6194.8</v>
      </c>
      <c r="J94" s="46"/>
      <c r="K94" s="124"/>
      <c r="M94" s="128"/>
      <c r="N94" s="129"/>
    </row>
    <row r="95" ht="19.5" customHeight="1" spans="1:14">
      <c r="A95" s="118" t="s">
        <v>107</v>
      </c>
      <c r="B95" s="46"/>
      <c r="C95" s="46"/>
      <c r="D95" s="46"/>
      <c r="E95" s="46"/>
      <c r="F95" s="46"/>
      <c r="G95" s="46"/>
      <c r="H95" s="46"/>
      <c r="I95" s="46">
        <v>0</v>
      </c>
      <c r="J95" s="46"/>
      <c r="K95" s="124"/>
      <c r="M95" s="128"/>
      <c r="N95" s="129"/>
    </row>
    <row r="96" ht="19.5" customHeight="1" spans="1:14">
      <c r="A96" s="118" t="s">
        <v>108</v>
      </c>
      <c r="B96" s="46">
        <v>24</v>
      </c>
      <c r="C96" s="46"/>
      <c r="D96" s="46"/>
      <c r="E96" s="46"/>
      <c r="F96" s="46"/>
      <c r="G96" s="46"/>
      <c r="H96" s="46"/>
      <c r="I96" s="46">
        <v>0</v>
      </c>
      <c r="J96" s="46"/>
      <c r="K96" s="124"/>
      <c r="M96" s="128"/>
      <c r="N96" s="129"/>
    </row>
    <row r="97" ht="19.5" customHeight="1" spans="1:14">
      <c r="A97" s="118" t="s">
        <v>109</v>
      </c>
      <c r="B97" s="46"/>
      <c r="C97" s="46"/>
      <c r="D97" s="46"/>
      <c r="E97" s="46"/>
      <c r="F97" s="46"/>
      <c r="G97" s="46"/>
      <c r="H97" s="46"/>
      <c r="I97" s="46">
        <v>0</v>
      </c>
      <c r="J97" s="46"/>
      <c r="K97" s="124"/>
      <c r="M97" s="128"/>
      <c r="N97" s="129"/>
    </row>
    <row r="98" ht="19.5" customHeight="1" spans="1:14">
      <c r="A98" s="118" t="s">
        <v>110</v>
      </c>
      <c r="B98" s="46">
        <v>10640</v>
      </c>
      <c r="C98" s="46">
        <v>4455</v>
      </c>
      <c r="D98" s="46">
        <f>4455+2000</f>
        <v>6455</v>
      </c>
      <c r="E98" s="46"/>
      <c r="F98" s="46"/>
      <c r="G98" s="46"/>
      <c r="H98" s="46"/>
      <c r="I98" s="46">
        <v>5890</v>
      </c>
      <c r="J98" s="46"/>
      <c r="K98" s="124"/>
      <c r="M98" s="128"/>
      <c r="N98" s="129"/>
    </row>
    <row r="99" ht="19.5" customHeight="1" spans="1:14">
      <c r="A99" s="118" t="s">
        <v>111</v>
      </c>
      <c r="B99" s="46">
        <v>440</v>
      </c>
      <c r="C99" s="46">
        <v>3227</v>
      </c>
      <c r="D99" s="46">
        <v>3227</v>
      </c>
      <c r="E99" s="46"/>
      <c r="F99" s="46"/>
      <c r="G99" s="46"/>
      <c r="H99" s="46"/>
      <c r="I99" s="46">
        <v>2839</v>
      </c>
      <c r="J99" s="46"/>
      <c r="K99" s="124"/>
      <c r="M99" s="128"/>
      <c r="N99" s="129"/>
    </row>
    <row r="100" ht="19.5" customHeight="1" spans="1:14">
      <c r="A100" s="118" t="s">
        <v>112</v>
      </c>
      <c r="B100" s="46">
        <v>4663</v>
      </c>
      <c r="C100" s="46">
        <v>2582</v>
      </c>
      <c r="D100" s="46">
        <v>2582</v>
      </c>
      <c r="E100" s="46"/>
      <c r="F100" s="46"/>
      <c r="G100" s="46"/>
      <c r="H100" s="46"/>
      <c r="I100" s="46">
        <v>3724.8</v>
      </c>
      <c r="J100" s="46"/>
      <c r="K100" s="124"/>
      <c r="M100" s="128"/>
      <c r="N100" s="129"/>
    </row>
    <row r="101" ht="19.5" customHeight="1" spans="1:14">
      <c r="A101" s="118" t="s">
        <v>113</v>
      </c>
      <c r="B101" s="46">
        <v>9441</v>
      </c>
      <c r="C101" s="46">
        <v>7485</v>
      </c>
      <c r="D101" s="46">
        <v>7485</v>
      </c>
      <c r="E101" s="46"/>
      <c r="F101" s="46"/>
      <c r="G101" s="46"/>
      <c r="H101" s="46"/>
      <c r="I101" s="46">
        <v>7075.6</v>
      </c>
      <c r="J101" s="46"/>
      <c r="K101" s="124"/>
      <c r="M101" s="128"/>
      <c r="N101" s="129"/>
    </row>
    <row r="102" ht="19.5" customHeight="1" spans="1:14">
      <c r="A102" s="118" t="s">
        <v>114</v>
      </c>
      <c r="B102" s="46">
        <v>27709</v>
      </c>
      <c r="C102" s="46">
        <v>27020</v>
      </c>
      <c r="D102" s="46">
        <v>27020</v>
      </c>
      <c r="E102" s="46"/>
      <c r="F102" s="46"/>
      <c r="G102" s="46"/>
      <c r="H102" s="46"/>
      <c r="I102" s="46">
        <v>25627.4</v>
      </c>
      <c r="J102" s="46"/>
      <c r="K102" s="124"/>
      <c r="M102" s="128"/>
      <c r="N102" s="129"/>
    </row>
    <row r="103" ht="19.5" customHeight="1" spans="1:14">
      <c r="A103" s="118" t="s">
        <v>115</v>
      </c>
      <c r="B103" s="46">
        <v>38968</v>
      </c>
      <c r="C103" s="46">
        <v>37923</v>
      </c>
      <c r="D103" s="46">
        <f>37923+2000</f>
        <v>39923</v>
      </c>
      <c r="E103" s="46"/>
      <c r="F103" s="46"/>
      <c r="G103" s="46"/>
      <c r="H103" s="46"/>
      <c r="I103" s="46">
        <v>36645</v>
      </c>
      <c r="J103" s="46"/>
      <c r="K103" s="124"/>
      <c r="M103" s="128"/>
      <c r="N103" s="129"/>
    </row>
    <row r="104" ht="19.5" customHeight="1" spans="1:14">
      <c r="A104" s="118" t="s">
        <v>116</v>
      </c>
      <c r="B104" s="46">
        <v>43607</v>
      </c>
      <c r="C104" s="46">
        <v>38568</v>
      </c>
      <c r="D104" s="46">
        <v>38568</v>
      </c>
      <c r="E104" s="46"/>
      <c r="F104" s="46"/>
      <c r="G104" s="46"/>
      <c r="H104" s="46"/>
      <c r="I104" s="46">
        <v>38440.2</v>
      </c>
      <c r="J104" s="46"/>
      <c r="K104" s="124"/>
      <c r="M104" s="128"/>
      <c r="N104" s="129"/>
    </row>
    <row r="105" ht="19.5" customHeight="1" spans="1:14">
      <c r="A105" s="118" t="s">
        <v>117</v>
      </c>
      <c r="B105" s="46">
        <v>156925</v>
      </c>
      <c r="C105" s="46">
        <f>162993+7709</f>
        <v>170702</v>
      </c>
      <c r="D105" s="46">
        <f>162993+20000</f>
        <v>182993</v>
      </c>
      <c r="E105" s="46"/>
      <c r="F105" s="46"/>
      <c r="G105" s="46"/>
      <c r="H105" s="46"/>
      <c r="I105" s="46">
        <f>170143</f>
        <v>170143</v>
      </c>
      <c r="J105" s="46"/>
      <c r="K105" s="124"/>
      <c r="M105" s="128"/>
      <c r="N105" s="129"/>
    </row>
    <row r="106" ht="19.5" customHeight="1" spans="1:14">
      <c r="A106" s="118" t="s">
        <v>118</v>
      </c>
      <c r="B106" s="46">
        <f>83189-30000</f>
        <v>53189</v>
      </c>
      <c r="C106" s="46">
        <v>39671</v>
      </c>
      <c r="D106" s="46">
        <f>39671+10000</f>
        <v>49671</v>
      </c>
      <c r="E106" s="46"/>
      <c r="F106" s="46"/>
      <c r="G106" s="46"/>
      <c r="H106" s="46"/>
      <c r="I106" s="46">
        <v>45322</v>
      </c>
      <c r="J106" s="46"/>
      <c r="K106" s="124"/>
      <c r="M106" s="128"/>
      <c r="N106" s="129"/>
    </row>
    <row r="107" ht="19.5" customHeight="1" spans="1:14">
      <c r="A107" s="118" t="s">
        <v>119</v>
      </c>
      <c r="B107" s="46">
        <v>32916</v>
      </c>
      <c r="C107" s="46">
        <v>24087</v>
      </c>
      <c r="D107" s="46">
        <v>24087</v>
      </c>
      <c r="E107" s="46"/>
      <c r="F107" s="46"/>
      <c r="G107" s="46"/>
      <c r="H107" s="46"/>
      <c r="I107" s="46">
        <v>20253.8</v>
      </c>
      <c r="J107" s="46"/>
      <c r="K107" s="124"/>
      <c r="M107" s="128"/>
      <c r="N107" s="129"/>
    </row>
    <row r="108" ht="19.5" customHeight="1" spans="1:14">
      <c r="A108" s="118" t="s">
        <v>120</v>
      </c>
      <c r="B108" s="46">
        <v>7103</v>
      </c>
      <c r="C108" s="46">
        <v>6260</v>
      </c>
      <c r="D108" s="46">
        <v>6260</v>
      </c>
      <c r="E108" s="46"/>
      <c r="F108" s="46"/>
      <c r="G108" s="46"/>
      <c r="H108" s="46"/>
      <c r="I108" s="46">
        <v>7930</v>
      </c>
      <c r="J108" s="46"/>
      <c r="K108" s="124"/>
      <c r="M108" s="128"/>
      <c r="N108" s="129"/>
    </row>
    <row r="109" ht="19.5" customHeight="1" spans="1:14">
      <c r="A109" s="118" t="s">
        <v>121</v>
      </c>
      <c r="B109" s="46">
        <v>957</v>
      </c>
      <c r="C109" s="46">
        <v>12034</v>
      </c>
      <c r="D109" s="46">
        <v>12034</v>
      </c>
      <c r="E109" s="46"/>
      <c r="F109" s="46"/>
      <c r="G109" s="46"/>
      <c r="H109" s="46"/>
      <c r="I109" s="46">
        <v>10583.4</v>
      </c>
      <c r="J109" s="46"/>
      <c r="K109" s="124"/>
      <c r="M109" s="128"/>
      <c r="N109" s="129"/>
    </row>
    <row r="110" ht="19.5" customHeight="1" spans="1:14">
      <c r="A110" s="118" t="s">
        <v>122</v>
      </c>
      <c r="B110" s="46">
        <v>8432</v>
      </c>
      <c r="C110" s="46">
        <v>6788</v>
      </c>
      <c r="D110" s="46">
        <v>6788</v>
      </c>
      <c r="E110" s="46"/>
      <c r="F110" s="46"/>
      <c r="G110" s="46"/>
      <c r="H110" s="46"/>
      <c r="I110" s="46">
        <v>6711.2</v>
      </c>
      <c r="J110" s="46"/>
      <c r="K110" s="124"/>
      <c r="M110" s="128"/>
      <c r="N110" s="129"/>
    </row>
    <row r="111" ht="19.5" customHeight="1" spans="1:14">
      <c r="A111" s="118" t="s">
        <v>123</v>
      </c>
      <c r="B111" s="46">
        <f>13765-3000</f>
        <v>10765</v>
      </c>
      <c r="C111" s="46">
        <v>6314</v>
      </c>
      <c r="D111" s="46">
        <v>6314</v>
      </c>
      <c r="E111" s="46"/>
      <c r="F111" s="46"/>
      <c r="G111" s="46"/>
      <c r="H111" s="46"/>
      <c r="I111" s="46">
        <v>1568.8</v>
      </c>
      <c r="J111" s="46"/>
      <c r="K111" s="124"/>
      <c r="M111" s="128"/>
      <c r="N111" s="129"/>
    </row>
    <row r="112" ht="19.5" customHeight="1" spans="1:14">
      <c r="A112" s="118" t="s">
        <v>124</v>
      </c>
      <c r="B112" s="46">
        <v>165</v>
      </c>
      <c r="C112" s="46">
        <v>195</v>
      </c>
      <c r="D112" s="46">
        <v>195</v>
      </c>
      <c r="E112" s="46"/>
      <c r="F112" s="46"/>
      <c r="G112" s="46"/>
      <c r="H112" s="46"/>
      <c r="I112" s="46">
        <v>301</v>
      </c>
      <c r="J112" s="46"/>
      <c r="K112" s="124"/>
      <c r="M112" s="128"/>
      <c r="N112" s="129"/>
    </row>
    <row r="113" ht="19.5" customHeight="1" spans="1:14">
      <c r="A113" s="118" t="s">
        <v>125</v>
      </c>
      <c r="B113" s="46">
        <v>2267</v>
      </c>
      <c r="C113" s="46">
        <v>1495</v>
      </c>
      <c r="D113" s="46">
        <v>1495</v>
      </c>
      <c r="E113" s="46"/>
      <c r="F113" s="46"/>
      <c r="G113" s="46"/>
      <c r="H113" s="46"/>
      <c r="I113" s="46">
        <v>1330.6</v>
      </c>
      <c r="J113" s="46"/>
      <c r="K113" s="124"/>
      <c r="M113" s="128"/>
      <c r="N113" s="129"/>
    </row>
    <row r="114" ht="19.5" customHeight="1" spans="1:14">
      <c r="A114" s="118" t="s">
        <v>58</v>
      </c>
      <c r="B114" s="46">
        <v>72</v>
      </c>
      <c r="C114" s="46">
        <v>2707</v>
      </c>
      <c r="D114" s="46">
        <v>2707</v>
      </c>
      <c r="E114" s="46"/>
      <c r="F114" s="46"/>
      <c r="G114" s="46"/>
      <c r="H114" s="46"/>
      <c r="I114" s="46">
        <v>2936</v>
      </c>
      <c r="J114" s="46"/>
      <c r="K114" s="124"/>
      <c r="M114" s="130"/>
      <c r="N114" s="130"/>
    </row>
    <row r="115" ht="19.5" customHeight="1" spans="1:14">
      <c r="A115" s="118" t="s">
        <v>126</v>
      </c>
      <c r="B115" s="46"/>
      <c r="C115" s="46"/>
      <c r="D115" s="46"/>
      <c r="E115" s="46"/>
      <c r="F115" s="46"/>
      <c r="G115" s="46"/>
      <c r="H115" s="46"/>
      <c r="I115" s="46"/>
      <c r="J115" s="46"/>
      <c r="K115" s="124"/>
      <c r="M115" s="130"/>
      <c r="N115" s="130"/>
    </row>
    <row r="116" ht="19.5" customHeight="1" spans="1:14">
      <c r="A116" s="114" t="s">
        <v>127</v>
      </c>
      <c r="B116" s="46">
        <v>94718</v>
      </c>
      <c r="C116" s="46">
        <v>97176</v>
      </c>
      <c r="D116" s="46">
        <v>97176</v>
      </c>
      <c r="E116" s="46"/>
      <c r="F116" s="46"/>
      <c r="G116" s="46"/>
      <c r="H116" s="46"/>
      <c r="I116" s="46">
        <f>全市一般公共预算支出!D214</f>
        <v>286335</v>
      </c>
      <c r="J116" s="46"/>
      <c r="K116" s="124"/>
      <c r="M116" s="130"/>
      <c r="N116" s="130"/>
    </row>
    <row r="117" ht="19.5" customHeight="1" spans="1:11">
      <c r="A117" s="114" t="s">
        <v>128</v>
      </c>
      <c r="B117" s="46">
        <v>63445</v>
      </c>
      <c r="C117" s="46">
        <v>57296</v>
      </c>
      <c r="D117" s="46">
        <v>57296</v>
      </c>
      <c r="E117" s="46"/>
      <c r="F117" s="46"/>
      <c r="G117" s="46"/>
      <c r="H117" s="46"/>
      <c r="I117" s="46"/>
      <c r="J117" s="46"/>
      <c r="K117" s="124"/>
    </row>
    <row r="118" ht="19.5" customHeight="1" spans="1:11">
      <c r="A118" s="114" t="s">
        <v>129</v>
      </c>
      <c r="B118" s="46">
        <f>SUM(B119:B121)</f>
        <v>622479</v>
      </c>
      <c r="C118" s="46">
        <f t="shared" ref="C118:I118" si="9">SUM(C119:C121)</f>
        <v>405844</v>
      </c>
      <c r="D118" s="46">
        <f t="shared" si="9"/>
        <v>471349</v>
      </c>
      <c r="E118" s="46"/>
      <c r="F118" s="46"/>
      <c r="G118" s="46"/>
      <c r="H118" s="46"/>
      <c r="I118" s="46">
        <f t="shared" si="9"/>
        <v>454169</v>
      </c>
      <c r="J118" s="46"/>
      <c r="K118" s="124"/>
    </row>
    <row r="119" ht="19.5" customHeight="1" spans="1:11">
      <c r="A119" s="114" t="s">
        <v>130</v>
      </c>
      <c r="B119" s="46">
        <v>622216</v>
      </c>
      <c r="C119" s="46">
        <v>404506</v>
      </c>
      <c r="D119" s="46">
        <v>469407</v>
      </c>
      <c r="E119" s="46"/>
      <c r="F119" s="46"/>
      <c r="G119" s="46"/>
      <c r="H119" s="46"/>
      <c r="I119" s="46">
        <v>454031</v>
      </c>
      <c r="J119" s="46"/>
      <c r="K119" s="124"/>
    </row>
    <row r="120" ht="19.5" customHeight="1" spans="1:11">
      <c r="A120" s="114" t="s">
        <v>131</v>
      </c>
      <c r="B120" s="46">
        <v>263</v>
      </c>
      <c r="C120" s="46">
        <v>1338</v>
      </c>
      <c r="D120" s="46">
        <v>1942</v>
      </c>
      <c r="E120" s="46"/>
      <c r="F120" s="46"/>
      <c r="G120" s="46"/>
      <c r="H120" s="46"/>
      <c r="I120" s="46">
        <v>138</v>
      </c>
      <c r="J120" s="46"/>
      <c r="K120" s="124"/>
    </row>
    <row r="121" ht="19.5" customHeight="1" spans="1:11">
      <c r="A121" s="114" t="s">
        <v>132</v>
      </c>
      <c r="B121" s="46"/>
      <c r="C121" s="46"/>
      <c r="D121" s="46"/>
      <c r="E121" s="46"/>
      <c r="F121" s="46"/>
      <c r="G121" s="46"/>
      <c r="H121" s="46"/>
      <c r="I121" s="46"/>
      <c r="J121" s="46"/>
      <c r="K121" s="124"/>
    </row>
    <row r="122" ht="19.5" customHeight="1" spans="1:11">
      <c r="A122" s="114" t="s">
        <v>133</v>
      </c>
      <c r="B122" s="46">
        <v>78165</v>
      </c>
      <c r="C122" s="46">
        <v>188753</v>
      </c>
      <c r="D122" s="46">
        <v>188753</v>
      </c>
      <c r="E122" s="46"/>
      <c r="F122" s="46"/>
      <c r="G122" s="46"/>
      <c r="H122" s="46"/>
      <c r="I122" s="46">
        <v>189126</v>
      </c>
      <c r="J122" s="46"/>
      <c r="K122" s="124"/>
    </row>
    <row r="123" ht="19.5" customHeight="1" spans="1:11">
      <c r="A123" s="126" t="s">
        <v>134</v>
      </c>
      <c r="B123" s="48">
        <f>B47+B48</f>
        <v>4344110</v>
      </c>
      <c r="C123" s="48">
        <f>C47+C48</f>
        <v>4059145</v>
      </c>
      <c r="D123" s="48">
        <f>D47+D48</f>
        <v>4204105</v>
      </c>
      <c r="E123" s="48"/>
      <c r="F123" s="48"/>
      <c r="G123" s="48"/>
      <c r="H123" s="48"/>
      <c r="I123" s="48">
        <f>I47+I48</f>
        <v>4240717.4</v>
      </c>
      <c r="J123" s="46"/>
      <c r="K123" s="124"/>
    </row>
    <row r="127" spans="3:4">
      <c r="C127" s="127"/>
      <c r="D127" s="82"/>
    </row>
    <row r="128" spans="1:11">
      <c r="A128" s="1"/>
      <c r="B128" s="1"/>
      <c r="C128" s="1"/>
      <c r="D128" s="82"/>
      <c r="E128" s="1"/>
      <c r="G128" s="1"/>
      <c r="H128" s="1"/>
      <c r="I128" s="1"/>
      <c r="J128" s="1"/>
      <c r="K128" s="1"/>
    </row>
  </sheetData>
  <mergeCells count="14">
    <mergeCell ref="A2:K2"/>
    <mergeCell ref="D3:G3"/>
    <mergeCell ref="J3:K3"/>
    <mergeCell ref="B4:H4"/>
    <mergeCell ref="I4:K4"/>
    <mergeCell ref="G5:H5"/>
    <mergeCell ref="J5:K5"/>
    <mergeCell ref="A4:A6"/>
    <mergeCell ref="B5:B6"/>
    <mergeCell ref="C5:C6"/>
    <mergeCell ref="D5:D6"/>
    <mergeCell ref="E5:E6"/>
    <mergeCell ref="F5:F6"/>
    <mergeCell ref="I5:I6"/>
  </mergeCells>
  <printOptions horizontalCentered="1"/>
  <pageMargins left="0.471527777777778" right="0.471527777777778" top="0.747916666666667" bottom="0.747916666666667" header="0.313888888888889" footer="0.471527777777778"/>
  <pageSetup paperSize="9" scale="75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21"/>
  <sheetViews>
    <sheetView showZeros="0" tabSelected="1" topLeftCell="A187" workbookViewId="0">
      <selection activeCell="I198" sqref="I198"/>
    </sheetView>
  </sheetViews>
  <sheetFormatPr defaultColWidth="9" defaultRowHeight="14.25"/>
  <cols>
    <col min="1" max="1" width="45.75" style="3" customWidth="1"/>
    <col min="2" max="2" width="14" style="4" customWidth="1"/>
    <col min="3" max="3" width="13.25" style="1" customWidth="1"/>
    <col min="4" max="4" width="12.125" style="1" customWidth="1"/>
    <col min="5" max="5" width="8.875" style="5" customWidth="1"/>
    <col min="6" max="6" width="12.875" style="5" hidden="1" customWidth="1"/>
    <col min="7" max="7" width="12" style="5" customWidth="1"/>
    <col min="8" max="8" width="12.625" style="6" customWidth="1"/>
    <col min="9" max="9" width="13.25" style="5" customWidth="1"/>
    <col min="10" max="10" width="11.25" style="7" customWidth="1"/>
    <col min="11" max="11" width="10.125" style="6" customWidth="1"/>
    <col min="12" max="12" width="9" style="5"/>
    <col min="13" max="13" width="9" style="5" hidden="1" customWidth="1"/>
    <col min="14" max="14" width="9.125" style="5" hidden="1" customWidth="1"/>
    <col min="15" max="16" width="9" style="5" hidden="1" customWidth="1"/>
    <col min="17" max="17" width="13.375" style="5" customWidth="1"/>
    <col min="18" max="18" width="9" style="5"/>
    <col min="19" max="19" width="10.875" style="5" customWidth="1"/>
    <col min="20" max="20" width="9.125" style="5" customWidth="1"/>
    <col min="21" max="21" width="10.125" style="5" customWidth="1"/>
    <col min="22" max="255" width="9" style="5"/>
    <col min="256" max="256" width="50.75" style="5" customWidth="1"/>
    <col min="257" max="257" width="14" style="5" customWidth="1"/>
    <col min="258" max="258" width="9" style="5" hidden="1" customWidth="1"/>
    <col min="259" max="259" width="12.125" style="5" customWidth="1"/>
    <col min="260" max="260" width="9" style="5" hidden="1" customWidth="1"/>
    <col min="261" max="261" width="8.875" style="5" customWidth="1"/>
    <col min="262" max="262" width="12.375" style="5" customWidth="1"/>
    <col min="263" max="263" width="12" style="5" customWidth="1"/>
    <col min="264" max="264" width="8.75" style="5" customWidth="1"/>
    <col min="265" max="265" width="12" style="5" customWidth="1"/>
    <col min="266" max="266" width="11.25" style="5" customWidth="1"/>
    <col min="267" max="267" width="8.75" style="5" customWidth="1"/>
    <col min="268" max="268" width="9" style="5"/>
    <col min="269" max="272" width="9" style="5" hidden="1" customWidth="1"/>
    <col min="273" max="273" width="9.125" style="5" customWidth="1"/>
    <col min="274" max="274" width="9" style="5"/>
    <col min="275" max="275" width="9.125" style="5" customWidth="1"/>
    <col min="276" max="511" width="9" style="5"/>
    <col min="512" max="512" width="50.75" style="5" customWidth="1"/>
    <col min="513" max="513" width="14" style="5" customWidth="1"/>
    <col min="514" max="514" width="9" style="5" hidden="1" customWidth="1"/>
    <col min="515" max="515" width="12.125" style="5" customWidth="1"/>
    <col min="516" max="516" width="9" style="5" hidden="1" customWidth="1"/>
    <col min="517" max="517" width="8.875" style="5" customWidth="1"/>
    <col min="518" max="518" width="12.375" style="5" customWidth="1"/>
    <col min="519" max="519" width="12" style="5" customWidth="1"/>
    <col min="520" max="520" width="8.75" style="5" customWidth="1"/>
    <col min="521" max="521" width="12" style="5" customWidth="1"/>
    <col min="522" max="522" width="11.25" style="5" customWidth="1"/>
    <col min="523" max="523" width="8.75" style="5" customWidth="1"/>
    <col min="524" max="524" width="9" style="5"/>
    <col min="525" max="528" width="9" style="5" hidden="1" customWidth="1"/>
    <col min="529" max="529" width="9.125" style="5" customWidth="1"/>
    <col min="530" max="530" width="9" style="5"/>
    <col min="531" max="531" width="9.125" style="5" customWidth="1"/>
    <col min="532" max="767" width="9" style="5"/>
    <col min="768" max="768" width="50.75" style="5" customWidth="1"/>
    <col min="769" max="769" width="14" style="5" customWidth="1"/>
    <col min="770" max="770" width="9" style="5" hidden="1" customWidth="1"/>
    <col min="771" max="771" width="12.125" style="5" customWidth="1"/>
    <col min="772" max="772" width="9" style="5" hidden="1" customWidth="1"/>
    <col min="773" max="773" width="8.875" style="5" customWidth="1"/>
    <col min="774" max="774" width="12.375" style="5" customWidth="1"/>
    <col min="775" max="775" width="12" style="5" customWidth="1"/>
    <col min="776" max="776" width="8.75" style="5" customWidth="1"/>
    <col min="777" max="777" width="12" style="5" customWidth="1"/>
    <col min="778" max="778" width="11.25" style="5" customWidth="1"/>
    <col min="779" max="779" width="8.75" style="5" customWidth="1"/>
    <col min="780" max="780" width="9" style="5"/>
    <col min="781" max="784" width="9" style="5" hidden="1" customWidth="1"/>
    <col min="785" max="785" width="9.125" style="5" customWidth="1"/>
    <col min="786" max="786" width="9" style="5"/>
    <col min="787" max="787" width="9.125" style="5" customWidth="1"/>
    <col min="788" max="1023" width="9" style="5"/>
    <col min="1024" max="1024" width="50.75" style="5" customWidth="1"/>
    <col min="1025" max="1025" width="14" style="5" customWidth="1"/>
    <col min="1026" max="1026" width="9" style="5" hidden="1" customWidth="1"/>
    <col min="1027" max="1027" width="12.125" style="5" customWidth="1"/>
    <col min="1028" max="1028" width="9" style="5" hidden="1" customWidth="1"/>
    <col min="1029" max="1029" width="8.875" style="5" customWidth="1"/>
    <col min="1030" max="1030" width="12.375" style="5" customWidth="1"/>
    <col min="1031" max="1031" width="12" style="5" customWidth="1"/>
    <col min="1032" max="1032" width="8.75" style="5" customWidth="1"/>
    <col min="1033" max="1033" width="12" style="5" customWidth="1"/>
    <col min="1034" max="1034" width="11.25" style="5" customWidth="1"/>
    <col min="1035" max="1035" width="8.75" style="5" customWidth="1"/>
    <col min="1036" max="1036" width="9" style="5"/>
    <col min="1037" max="1040" width="9" style="5" hidden="1" customWidth="1"/>
    <col min="1041" max="1041" width="9.125" style="5" customWidth="1"/>
    <col min="1042" max="1042" width="9" style="5"/>
    <col min="1043" max="1043" width="9.125" style="5" customWidth="1"/>
    <col min="1044" max="1279" width="9" style="5"/>
    <col min="1280" max="1280" width="50.75" style="5" customWidth="1"/>
    <col min="1281" max="1281" width="14" style="5" customWidth="1"/>
    <col min="1282" max="1282" width="9" style="5" hidden="1" customWidth="1"/>
    <col min="1283" max="1283" width="12.125" style="5" customWidth="1"/>
    <col min="1284" max="1284" width="9" style="5" hidden="1" customWidth="1"/>
    <col min="1285" max="1285" width="8.875" style="5" customWidth="1"/>
    <col min="1286" max="1286" width="12.375" style="5" customWidth="1"/>
    <col min="1287" max="1287" width="12" style="5" customWidth="1"/>
    <col min="1288" max="1288" width="8.75" style="5" customWidth="1"/>
    <col min="1289" max="1289" width="12" style="5" customWidth="1"/>
    <col min="1290" max="1290" width="11.25" style="5" customWidth="1"/>
    <col min="1291" max="1291" width="8.75" style="5" customWidth="1"/>
    <col min="1292" max="1292" width="9" style="5"/>
    <col min="1293" max="1296" width="9" style="5" hidden="1" customWidth="1"/>
    <col min="1297" max="1297" width="9.125" style="5" customWidth="1"/>
    <col min="1298" max="1298" width="9" style="5"/>
    <col min="1299" max="1299" width="9.125" style="5" customWidth="1"/>
    <col min="1300" max="1535" width="9" style="5"/>
    <col min="1536" max="1536" width="50.75" style="5" customWidth="1"/>
    <col min="1537" max="1537" width="14" style="5" customWidth="1"/>
    <col min="1538" max="1538" width="9" style="5" hidden="1" customWidth="1"/>
    <col min="1539" max="1539" width="12.125" style="5" customWidth="1"/>
    <col min="1540" max="1540" width="9" style="5" hidden="1" customWidth="1"/>
    <col min="1541" max="1541" width="8.875" style="5" customWidth="1"/>
    <col min="1542" max="1542" width="12.375" style="5" customWidth="1"/>
    <col min="1543" max="1543" width="12" style="5" customWidth="1"/>
    <col min="1544" max="1544" width="8.75" style="5" customWidth="1"/>
    <col min="1545" max="1545" width="12" style="5" customWidth="1"/>
    <col min="1546" max="1546" width="11.25" style="5" customWidth="1"/>
    <col min="1547" max="1547" width="8.75" style="5" customWidth="1"/>
    <col min="1548" max="1548" width="9" style="5"/>
    <col min="1549" max="1552" width="9" style="5" hidden="1" customWidth="1"/>
    <col min="1553" max="1553" width="9.125" style="5" customWidth="1"/>
    <col min="1554" max="1554" width="9" style="5"/>
    <col min="1555" max="1555" width="9.125" style="5" customWidth="1"/>
    <col min="1556" max="1791" width="9" style="5"/>
    <col min="1792" max="1792" width="50.75" style="5" customWidth="1"/>
    <col min="1793" max="1793" width="14" style="5" customWidth="1"/>
    <col min="1794" max="1794" width="9" style="5" hidden="1" customWidth="1"/>
    <col min="1795" max="1795" width="12.125" style="5" customWidth="1"/>
    <col min="1796" max="1796" width="9" style="5" hidden="1" customWidth="1"/>
    <col min="1797" max="1797" width="8.875" style="5" customWidth="1"/>
    <col min="1798" max="1798" width="12.375" style="5" customWidth="1"/>
    <col min="1799" max="1799" width="12" style="5" customWidth="1"/>
    <col min="1800" max="1800" width="8.75" style="5" customWidth="1"/>
    <col min="1801" max="1801" width="12" style="5" customWidth="1"/>
    <col min="1802" max="1802" width="11.25" style="5" customWidth="1"/>
    <col min="1803" max="1803" width="8.75" style="5" customWidth="1"/>
    <col min="1804" max="1804" width="9" style="5"/>
    <col min="1805" max="1808" width="9" style="5" hidden="1" customWidth="1"/>
    <col min="1809" max="1809" width="9.125" style="5" customWidth="1"/>
    <col min="1810" max="1810" width="9" style="5"/>
    <col min="1811" max="1811" width="9.125" style="5" customWidth="1"/>
    <col min="1812" max="2047" width="9" style="5"/>
    <col min="2048" max="2048" width="50.75" style="5" customWidth="1"/>
    <col min="2049" max="2049" width="14" style="5" customWidth="1"/>
    <col min="2050" max="2050" width="9" style="5" hidden="1" customWidth="1"/>
    <col min="2051" max="2051" width="12.125" style="5" customWidth="1"/>
    <col min="2052" max="2052" width="9" style="5" hidden="1" customWidth="1"/>
    <col min="2053" max="2053" width="8.875" style="5" customWidth="1"/>
    <col min="2054" max="2054" width="12.375" style="5" customWidth="1"/>
    <col min="2055" max="2055" width="12" style="5" customWidth="1"/>
    <col min="2056" max="2056" width="8.75" style="5" customWidth="1"/>
    <col min="2057" max="2057" width="12" style="5" customWidth="1"/>
    <col min="2058" max="2058" width="11.25" style="5" customWidth="1"/>
    <col min="2059" max="2059" width="8.75" style="5" customWidth="1"/>
    <col min="2060" max="2060" width="9" style="5"/>
    <col min="2061" max="2064" width="9" style="5" hidden="1" customWidth="1"/>
    <col min="2065" max="2065" width="9.125" style="5" customWidth="1"/>
    <col min="2066" max="2066" width="9" style="5"/>
    <col min="2067" max="2067" width="9.125" style="5" customWidth="1"/>
    <col min="2068" max="2303" width="9" style="5"/>
    <col min="2304" max="2304" width="50.75" style="5" customWidth="1"/>
    <col min="2305" max="2305" width="14" style="5" customWidth="1"/>
    <col min="2306" max="2306" width="9" style="5" hidden="1" customWidth="1"/>
    <col min="2307" max="2307" width="12.125" style="5" customWidth="1"/>
    <col min="2308" max="2308" width="9" style="5" hidden="1" customWidth="1"/>
    <col min="2309" max="2309" width="8.875" style="5" customWidth="1"/>
    <col min="2310" max="2310" width="12.375" style="5" customWidth="1"/>
    <col min="2311" max="2311" width="12" style="5" customWidth="1"/>
    <col min="2312" max="2312" width="8.75" style="5" customWidth="1"/>
    <col min="2313" max="2313" width="12" style="5" customWidth="1"/>
    <col min="2314" max="2314" width="11.25" style="5" customWidth="1"/>
    <col min="2315" max="2315" width="8.75" style="5" customWidth="1"/>
    <col min="2316" max="2316" width="9" style="5"/>
    <col min="2317" max="2320" width="9" style="5" hidden="1" customWidth="1"/>
    <col min="2321" max="2321" width="9.125" style="5" customWidth="1"/>
    <col min="2322" max="2322" width="9" style="5"/>
    <col min="2323" max="2323" width="9.125" style="5" customWidth="1"/>
    <col min="2324" max="2559" width="9" style="5"/>
    <col min="2560" max="2560" width="50.75" style="5" customWidth="1"/>
    <col min="2561" max="2561" width="14" style="5" customWidth="1"/>
    <col min="2562" max="2562" width="9" style="5" hidden="1" customWidth="1"/>
    <col min="2563" max="2563" width="12.125" style="5" customWidth="1"/>
    <col min="2564" max="2564" width="9" style="5" hidden="1" customWidth="1"/>
    <col min="2565" max="2565" width="8.875" style="5" customWidth="1"/>
    <col min="2566" max="2566" width="12.375" style="5" customWidth="1"/>
    <col min="2567" max="2567" width="12" style="5" customWidth="1"/>
    <col min="2568" max="2568" width="8.75" style="5" customWidth="1"/>
    <col min="2569" max="2569" width="12" style="5" customWidth="1"/>
    <col min="2570" max="2570" width="11.25" style="5" customWidth="1"/>
    <col min="2571" max="2571" width="8.75" style="5" customWidth="1"/>
    <col min="2572" max="2572" width="9" style="5"/>
    <col min="2573" max="2576" width="9" style="5" hidden="1" customWidth="1"/>
    <col min="2577" max="2577" width="9.125" style="5" customWidth="1"/>
    <col min="2578" max="2578" width="9" style="5"/>
    <col min="2579" max="2579" width="9.125" style="5" customWidth="1"/>
    <col min="2580" max="2815" width="9" style="5"/>
    <col min="2816" max="2816" width="50.75" style="5" customWidth="1"/>
    <col min="2817" max="2817" width="14" style="5" customWidth="1"/>
    <col min="2818" max="2818" width="9" style="5" hidden="1" customWidth="1"/>
    <col min="2819" max="2819" width="12.125" style="5" customWidth="1"/>
    <col min="2820" max="2820" width="9" style="5" hidden="1" customWidth="1"/>
    <col min="2821" max="2821" width="8.875" style="5" customWidth="1"/>
    <col min="2822" max="2822" width="12.375" style="5" customWidth="1"/>
    <col min="2823" max="2823" width="12" style="5" customWidth="1"/>
    <col min="2824" max="2824" width="8.75" style="5" customWidth="1"/>
    <col min="2825" max="2825" width="12" style="5" customWidth="1"/>
    <col min="2826" max="2826" width="11.25" style="5" customWidth="1"/>
    <col min="2827" max="2827" width="8.75" style="5" customWidth="1"/>
    <col min="2828" max="2828" width="9" style="5"/>
    <col min="2829" max="2832" width="9" style="5" hidden="1" customWidth="1"/>
    <col min="2833" max="2833" width="9.125" style="5" customWidth="1"/>
    <col min="2834" max="2834" width="9" style="5"/>
    <col min="2835" max="2835" width="9.125" style="5" customWidth="1"/>
    <col min="2836" max="3071" width="9" style="5"/>
    <col min="3072" max="3072" width="50.75" style="5" customWidth="1"/>
    <col min="3073" max="3073" width="14" style="5" customWidth="1"/>
    <col min="3074" max="3074" width="9" style="5" hidden="1" customWidth="1"/>
    <col min="3075" max="3075" width="12.125" style="5" customWidth="1"/>
    <col min="3076" max="3076" width="9" style="5" hidden="1" customWidth="1"/>
    <col min="3077" max="3077" width="8.875" style="5" customWidth="1"/>
    <col min="3078" max="3078" width="12.375" style="5" customWidth="1"/>
    <col min="3079" max="3079" width="12" style="5" customWidth="1"/>
    <col min="3080" max="3080" width="8.75" style="5" customWidth="1"/>
    <col min="3081" max="3081" width="12" style="5" customWidth="1"/>
    <col min="3082" max="3082" width="11.25" style="5" customWidth="1"/>
    <col min="3083" max="3083" width="8.75" style="5" customWidth="1"/>
    <col min="3084" max="3084" width="9" style="5"/>
    <col min="3085" max="3088" width="9" style="5" hidden="1" customWidth="1"/>
    <col min="3089" max="3089" width="9.125" style="5" customWidth="1"/>
    <col min="3090" max="3090" width="9" style="5"/>
    <col min="3091" max="3091" width="9.125" style="5" customWidth="1"/>
    <col min="3092" max="3327" width="9" style="5"/>
    <col min="3328" max="3328" width="50.75" style="5" customWidth="1"/>
    <col min="3329" max="3329" width="14" style="5" customWidth="1"/>
    <col min="3330" max="3330" width="9" style="5" hidden="1" customWidth="1"/>
    <col min="3331" max="3331" width="12.125" style="5" customWidth="1"/>
    <col min="3332" max="3332" width="9" style="5" hidden="1" customWidth="1"/>
    <col min="3333" max="3333" width="8.875" style="5" customWidth="1"/>
    <col min="3334" max="3334" width="12.375" style="5" customWidth="1"/>
    <col min="3335" max="3335" width="12" style="5" customWidth="1"/>
    <col min="3336" max="3336" width="8.75" style="5" customWidth="1"/>
    <col min="3337" max="3337" width="12" style="5" customWidth="1"/>
    <col min="3338" max="3338" width="11.25" style="5" customWidth="1"/>
    <col min="3339" max="3339" width="8.75" style="5" customWidth="1"/>
    <col min="3340" max="3340" width="9" style="5"/>
    <col min="3341" max="3344" width="9" style="5" hidden="1" customWidth="1"/>
    <col min="3345" max="3345" width="9.125" style="5" customWidth="1"/>
    <col min="3346" max="3346" width="9" style="5"/>
    <col min="3347" max="3347" width="9.125" style="5" customWidth="1"/>
    <col min="3348" max="3583" width="9" style="5"/>
    <col min="3584" max="3584" width="50.75" style="5" customWidth="1"/>
    <col min="3585" max="3585" width="14" style="5" customWidth="1"/>
    <col min="3586" max="3586" width="9" style="5" hidden="1" customWidth="1"/>
    <col min="3587" max="3587" width="12.125" style="5" customWidth="1"/>
    <col min="3588" max="3588" width="9" style="5" hidden="1" customWidth="1"/>
    <col min="3589" max="3589" width="8.875" style="5" customWidth="1"/>
    <col min="3590" max="3590" width="12.375" style="5" customWidth="1"/>
    <col min="3591" max="3591" width="12" style="5" customWidth="1"/>
    <col min="3592" max="3592" width="8.75" style="5" customWidth="1"/>
    <col min="3593" max="3593" width="12" style="5" customWidth="1"/>
    <col min="3594" max="3594" width="11.25" style="5" customWidth="1"/>
    <col min="3595" max="3595" width="8.75" style="5" customWidth="1"/>
    <col min="3596" max="3596" width="9" style="5"/>
    <col min="3597" max="3600" width="9" style="5" hidden="1" customWidth="1"/>
    <col min="3601" max="3601" width="9.125" style="5" customWidth="1"/>
    <col min="3602" max="3602" width="9" style="5"/>
    <col min="3603" max="3603" width="9.125" style="5" customWidth="1"/>
    <col min="3604" max="3839" width="9" style="5"/>
    <col min="3840" max="3840" width="50.75" style="5" customWidth="1"/>
    <col min="3841" max="3841" width="14" style="5" customWidth="1"/>
    <col min="3842" max="3842" width="9" style="5" hidden="1" customWidth="1"/>
    <col min="3843" max="3843" width="12.125" style="5" customWidth="1"/>
    <col min="3844" max="3844" width="9" style="5" hidden="1" customWidth="1"/>
    <col min="3845" max="3845" width="8.875" style="5" customWidth="1"/>
    <col min="3846" max="3846" width="12.375" style="5" customWidth="1"/>
    <col min="3847" max="3847" width="12" style="5" customWidth="1"/>
    <col min="3848" max="3848" width="8.75" style="5" customWidth="1"/>
    <col min="3849" max="3849" width="12" style="5" customWidth="1"/>
    <col min="3850" max="3850" width="11.25" style="5" customWidth="1"/>
    <col min="3851" max="3851" width="8.75" style="5" customWidth="1"/>
    <col min="3852" max="3852" width="9" style="5"/>
    <col min="3853" max="3856" width="9" style="5" hidden="1" customWidth="1"/>
    <col min="3857" max="3857" width="9.125" style="5" customWidth="1"/>
    <col min="3858" max="3858" width="9" style="5"/>
    <col min="3859" max="3859" width="9.125" style="5" customWidth="1"/>
    <col min="3860" max="4095" width="9" style="5"/>
    <col min="4096" max="4096" width="50.75" style="5" customWidth="1"/>
    <col min="4097" max="4097" width="14" style="5" customWidth="1"/>
    <col min="4098" max="4098" width="9" style="5" hidden="1" customWidth="1"/>
    <col min="4099" max="4099" width="12.125" style="5" customWidth="1"/>
    <col min="4100" max="4100" width="9" style="5" hidden="1" customWidth="1"/>
    <col min="4101" max="4101" width="8.875" style="5" customWidth="1"/>
    <col min="4102" max="4102" width="12.375" style="5" customWidth="1"/>
    <col min="4103" max="4103" width="12" style="5" customWidth="1"/>
    <col min="4104" max="4104" width="8.75" style="5" customWidth="1"/>
    <col min="4105" max="4105" width="12" style="5" customWidth="1"/>
    <col min="4106" max="4106" width="11.25" style="5" customWidth="1"/>
    <col min="4107" max="4107" width="8.75" style="5" customWidth="1"/>
    <col min="4108" max="4108" width="9" style="5"/>
    <col min="4109" max="4112" width="9" style="5" hidden="1" customWidth="1"/>
    <col min="4113" max="4113" width="9.125" style="5" customWidth="1"/>
    <col min="4114" max="4114" width="9" style="5"/>
    <col min="4115" max="4115" width="9.125" style="5" customWidth="1"/>
    <col min="4116" max="4351" width="9" style="5"/>
    <col min="4352" max="4352" width="50.75" style="5" customWidth="1"/>
    <col min="4353" max="4353" width="14" style="5" customWidth="1"/>
    <col min="4354" max="4354" width="9" style="5" hidden="1" customWidth="1"/>
    <col min="4355" max="4355" width="12.125" style="5" customWidth="1"/>
    <col min="4356" max="4356" width="9" style="5" hidden="1" customWidth="1"/>
    <col min="4357" max="4357" width="8.875" style="5" customWidth="1"/>
    <col min="4358" max="4358" width="12.375" style="5" customWidth="1"/>
    <col min="4359" max="4359" width="12" style="5" customWidth="1"/>
    <col min="4360" max="4360" width="8.75" style="5" customWidth="1"/>
    <col min="4361" max="4361" width="12" style="5" customWidth="1"/>
    <col min="4362" max="4362" width="11.25" style="5" customWidth="1"/>
    <col min="4363" max="4363" width="8.75" style="5" customWidth="1"/>
    <col min="4364" max="4364" width="9" style="5"/>
    <col min="4365" max="4368" width="9" style="5" hidden="1" customWidth="1"/>
    <col min="4369" max="4369" width="9.125" style="5" customWidth="1"/>
    <col min="4370" max="4370" width="9" style="5"/>
    <col min="4371" max="4371" width="9.125" style="5" customWidth="1"/>
    <col min="4372" max="4607" width="9" style="5"/>
    <col min="4608" max="4608" width="50.75" style="5" customWidth="1"/>
    <col min="4609" max="4609" width="14" style="5" customWidth="1"/>
    <col min="4610" max="4610" width="9" style="5" hidden="1" customWidth="1"/>
    <col min="4611" max="4611" width="12.125" style="5" customWidth="1"/>
    <col min="4612" max="4612" width="9" style="5" hidden="1" customWidth="1"/>
    <col min="4613" max="4613" width="8.875" style="5" customWidth="1"/>
    <col min="4614" max="4614" width="12.375" style="5" customWidth="1"/>
    <col min="4615" max="4615" width="12" style="5" customWidth="1"/>
    <col min="4616" max="4616" width="8.75" style="5" customWidth="1"/>
    <col min="4617" max="4617" width="12" style="5" customWidth="1"/>
    <col min="4618" max="4618" width="11.25" style="5" customWidth="1"/>
    <col min="4619" max="4619" width="8.75" style="5" customWidth="1"/>
    <col min="4620" max="4620" width="9" style="5"/>
    <col min="4621" max="4624" width="9" style="5" hidden="1" customWidth="1"/>
    <col min="4625" max="4625" width="9.125" style="5" customWidth="1"/>
    <col min="4626" max="4626" width="9" style="5"/>
    <col min="4627" max="4627" width="9.125" style="5" customWidth="1"/>
    <col min="4628" max="4863" width="9" style="5"/>
    <col min="4864" max="4864" width="50.75" style="5" customWidth="1"/>
    <col min="4865" max="4865" width="14" style="5" customWidth="1"/>
    <col min="4866" max="4866" width="9" style="5" hidden="1" customWidth="1"/>
    <col min="4867" max="4867" width="12.125" style="5" customWidth="1"/>
    <col min="4868" max="4868" width="9" style="5" hidden="1" customWidth="1"/>
    <col min="4869" max="4869" width="8.875" style="5" customWidth="1"/>
    <col min="4870" max="4870" width="12.375" style="5" customWidth="1"/>
    <col min="4871" max="4871" width="12" style="5" customWidth="1"/>
    <col min="4872" max="4872" width="8.75" style="5" customWidth="1"/>
    <col min="4873" max="4873" width="12" style="5" customWidth="1"/>
    <col min="4874" max="4874" width="11.25" style="5" customWidth="1"/>
    <col min="4875" max="4875" width="8.75" style="5" customWidth="1"/>
    <col min="4876" max="4876" width="9" style="5"/>
    <col min="4877" max="4880" width="9" style="5" hidden="1" customWidth="1"/>
    <col min="4881" max="4881" width="9.125" style="5" customWidth="1"/>
    <col min="4882" max="4882" width="9" style="5"/>
    <col min="4883" max="4883" width="9.125" style="5" customWidth="1"/>
    <col min="4884" max="5119" width="9" style="5"/>
    <col min="5120" max="5120" width="50.75" style="5" customWidth="1"/>
    <col min="5121" max="5121" width="14" style="5" customWidth="1"/>
    <col min="5122" max="5122" width="9" style="5" hidden="1" customWidth="1"/>
    <col min="5123" max="5123" width="12.125" style="5" customWidth="1"/>
    <col min="5124" max="5124" width="9" style="5" hidden="1" customWidth="1"/>
    <col min="5125" max="5125" width="8.875" style="5" customWidth="1"/>
    <col min="5126" max="5126" width="12.375" style="5" customWidth="1"/>
    <col min="5127" max="5127" width="12" style="5" customWidth="1"/>
    <col min="5128" max="5128" width="8.75" style="5" customWidth="1"/>
    <col min="5129" max="5129" width="12" style="5" customWidth="1"/>
    <col min="5130" max="5130" width="11.25" style="5" customWidth="1"/>
    <col min="5131" max="5131" width="8.75" style="5" customWidth="1"/>
    <col min="5132" max="5132" width="9" style="5"/>
    <col min="5133" max="5136" width="9" style="5" hidden="1" customWidth="1"/>
    <col min="5137" max="5137" width="9.125" style="5" customWidth="1"/>
    <col min="5138" max="5138" width="9" style="5"/>
    <col min="5139" max="5139" width="9.125" style="5" customWidth="1"/>
    <col min="5140" max="5375" width="9" style="5"/>
    <col min="5376" max="5376" width="50.75" style="5" customWidth="1"/>
    <col min="5377" max="5377" width="14" style="5" customWidth="1"/>
    <col min="5378" max="5378" width="9" style="5" hidden="1" customWidth="1"/>
    <col min="5379" max="5379" width="12.125" style="5" customWidth="1"/>
    <col min="5380" max="5380" width="9" style="5" hidden="1" customWidth="1"/>
    <col min="5381" max="5381" width="8.875" style="5" customWidth="1"/>
    <col min="5382" max="5382" width="12.375" style="5" customWidth="1"/>
    <col min="5383" max="5383" width="12" style="5" customWidth="1"/>
    <col min="5384" max="5384" width="8.75" style="5" customWidth="1"/>
    <col min="5385" max="5385" width="12" style="5" customWidth="1"/>
    <col min="5386" max="5386" width="11.25" style="5" customWidth="1"/>
    <col min="5387" max="5387" width="8.75" style="5" customWidth="1"/>
    <col min="5388" max="5388" width="9" style="5"/>
    <col min="5389" max="5392" width="9" style="5" hidden="1" customWidth="1"/>
    <col min="5393" max="5393" width="9.125" style="5" customWidth="1"/>
    <col min="5394" max="5394" width="9" style="5"/>
    <col min="5395" max="5395" width="9.125" style="5" customWidth="1"/>
    <col min="5396" max="5631" width="9" style="5"/>
    <col min="5632" max="5632" width="50.75" style="5" customWidth="1"/>
    <col min="5633" max="5633" width="14" style="5" customWidth="1"/>
    <col min="5634" max="5634" width="9" style="5" hidden="1" customWidth="1"/>
    <col min="5635" max="5635" width="12.125" style="5" customWidth="1"/>
    <col min="5636" max="5636" width="9" style="5" hidden="1" customWidth="1"/>
    <col min="5637" max="5637" width="8.875" style="5" customWidth="1"/>
    <col min="5638" max="5638" width="12.375" style="5" customWidth="1"/>
    <col min="5639" max="5639" width="12" style="5" customWidth="1"/>
    <col min="5640" max="5640" width="8.75" style="5" customWidth="1"/>
    <col min="5641" max="5641" width="12" style="5" customWidth="1"/>
    <col min="5642" max="5642" width="11.25" style="5" customWidth="1"/>
    <col min="5643" max="5643" width="8.75" style="5" customWidth="1"/>
    <col min="5644" max="5644" width="9" style="5"/>
    <col min="5645" max="5648" width="9" style="5" hidden="1" customWidth="1"/>
    <col min="5649" max="5649" width="9.125" style="5" customWidth="1"/>
    <col min="5650" max="5650" width="9" style="5"/>
    <col min="5651" max="5651" width="9.125" style="5" customWidth="1"/>
    <col min="5652" max="5887" width="9" style="5"/>
    <col min="5888" max="5888" width="50.75" style="5" customWidth="1"/>
    <col min="5889" max="5889" width="14" style="5" customWidth="1"/>
    <col min="5890" max="5890" width="9" style="5" hidden="1" customWidth="1"/>
    <col min="5891" max="5891" width="12.125" style="5" customWidth="1"/>
    <col min="5892" max="5892" width="9" style="5" hidden="1" customWidth="1"/>
    <col min="5893" max="5893" width="8.875" style="5" customWidth="1"/>
    <col min="5894" max="5894" width="12.375" style="5" customWidth="1"/>
    <col min="5895" max="5895" width="12" style="5" customWidth="1"/>
    <col min="5896" max="5896" width="8.75" style="5" customWidth="1"/>
    <col min="5897" max="5897" width="12" style="5" customWidth="1"/>
    <col min="5898" max="5898" width="11.25" style="5" customWidth="1"/>
    <col min="5899" max="5899" width="8.75" style="5" customWidth="1"/>
    <col min="5900" max="5900" width="9" style="5"/>
    <col min="5901" max="5904" width="9" style="5" hidden="1" customWidth="1"/>
    <col min="5905" max="5905" width="9.125" style="5" customWidth="1"/>
    <col min="5906" max="5906" width="9" style="5"/>
    <col min="5907" max="5907" width="9.125" style="5" customWidth="1"/>
    <col min="5908" max="6143" width="9" style="5"/>
    <col min="6144" max="6144" width="50.75" style="5" customWidth="1"/>
    <col min="6145" max="6145" width="14" style="5" customWidth="1"/>
    <col min="6146" max="6146" width="9" style="5" hidden="1" customWidth="1"/>
    <col min="6147" max="6147" width="12.125" style="5" customWidth="1"/>
    <col min="6148" max="6148" width="9" style="5" hidden="1" customWidth="1"/>
    <col min="6149" max="6149" width="8.875" style="5" customWidth="1"/>
    <col min="6150" max="6150" width="12.375" style="5" customWidth="1"/>
    <col min="6151" max="6151" width="12" style="5" customWidth="1"/>
    <col min="6152" max="6152" width="8.75" style="5" customWidth="1"/>
    <col min="6153" max="6153" width="12" style="5" customWidth="1"/>
    <col min="6154" max="6154" width="11.25" style="5" customWidth="1"/>
    <col min="6155" max="6155" width="8.75" style="5" customWidth="1"/>
    <col min="6156" max="6156" width="9" style="5"/>
    <col min="6157" max="6160" width="9" style="5" hidden="1" customWidth="1"/>
    <col min="6161" max="6161" width="9.125" style="5" customWidth="1"/>
    <col min="6162" max="6162" width="9" style="5"/>
    <col min="6163" max="6163" width="9.125" style="5" customWidth="1"/>
    <col min="6164" max="6399" width="9" style="5"/>
    <col min="6400" max="6400" width="50.75" style="5" customWidth="1"/>
    <col min="6401" max="6401" width="14" style="5" customWidth="1"/>
    <col min="6402" max="6402" width="9" style="5" hidden="1" customWidth="1"/>
    <col min="6403" max="6403" width="12.125" style="5" customWidth="1"/>
    <col min="6404" max="6404" width="9" style="5" hidden="1" customWidth="1"/>
    <col min="6405" max="6405" width="8.875" style="5" customWidth="1"/>
    <col min="6406" max="6406" width="12.375" style="5" customWidth="1"/>
    <col min="6407" max="6407" width="12" style="5" customWidth="1"/>
    <col min="6408" max="6408" width="8.75" style="5" customWidth="1"/>
    <col min="6409" max="6409" width="12" style="5" customWidth="1"/>
    <col min="6410" max="6410" width="11.25" style="5" customWidth="1"/>
    <col min="6411" max="6411" width="8.75" style="5" customWidth="1"/>
    <col min="6412" max="6412" width="9" style="5"/>
    <col min="6413" max="6416" width="9" style="5" hidden="1" customWidth="1"/>
    <col min="6417" max="6417" width="9.125" style="5" customWidth="1"/>
    <col min="6418" max="6418" width="9" style="5"/>
    <col min="6419" max="6419" width="9.125" style="5" customWidth="1"/>
    <col min="6420" max="6655" width="9" style="5"/>
    <col min="6656" max="6656" width="50.75" style="5" customWidth="1"/>
    <col min="6657" max="6657" width="14" style="5" customWidth="1"/>
    <col min="6658" max="6658" width="9" style="5" hidden="1" customWidth="1"/>
    <col min="6659" max="6659" width="12.125" style="5" customWidth="1"/>
    <col min="6660" max="6660" width="9" style="5" hidden="1" customWidth="1"/>
    <col min="6661" max="6661" width="8.875" style="5" customWidth="1"/>
    <col min="6662" max="6662" width="12.375" style="5" customWidth="1"/>
    <col min="6663" max="6663" width="12" style="5" customWidth="1"/>
    <col min="6664" max="6664" width="8.75" style="5" customWidth="1"/>
    <col min="6665" max="6665" width="12" style="5" customWidth="1"/>
    <col min="6666" max="6666" width="11.25" style="5" customWidth="1"/>
    <col min="6667" max="6667" width="8.75" style="5" customWidth="1"/>
    <col min="6668" max="6668" width="9" style="5"/>
    <col min="6669" max="6672" width="9" style="5" hidden="1" customWidth="1"/>
    <col min="6673" max="6673" width="9.125" style="5" customWidth="1"/>
    <col min="6674" max="6674" width="9" style="5"/>
    <col min="6675" max="6675" width="9.125" style="5" customWidth="1"/>
    <col min="6676" max="6911" width="9" style="5"/>
    <col min="6912" max="6912" width="50.75" style="5" customWidth="1"/>
    <col min="6913" max="6913" width="14" style="5" customWidth="1"/>
    <col min="6914" max="6914" width="9" style="5" hidden="1" customWidth="1"/>
    <col min="6915" max="6915" width="12.125" style="5" customWidth="1"/>
    <col min="6916" max="6916" width="9" style="5" hidden="1" customWidth="1"/>
    <col min="6917" max="6917" width="8.875" style="5" customWidth="1"/>
    <col min="6918" max="6918" width="12.375" style="5" customWidth="1"/>
    <col min="6919" max="6919" width="12" style="5" customWidth="1"/>
    <col min="6920" max="6920" width="8.75" style="5" customWidth="1"/>
    <col min="6921" max="6921" width="12" style="5" customWidth="1"/>
    <col min="6922" max="6922" width="11.25" style="5" customWidth="1"/>
    <col min="6923" max="6923" width="8.75" style="5" customWidth="1"/>
    <col min="6924" max="6924" width="9" style="5"/>
    <col min="6925" max="6928" width="9" style="5" hidden="1" customWidth="1"/>
    <col min="6929" max="6929" width="9.125" style="5" customWidth="1"/>
    <col min="6930" max="6930" width="9" style="5"/>
    <col min="6931" max="6931" width="9.125" style="5" customWidth="1"/>
    <col min="6932" max="7167" width="9" style="5"/>
    <col min="7168" max="7168" width="50.75" style="5" customWidth="1"/>
    <col min="7169" max="7169" width="14" style="5" customWidth="1"/>
    <col min="7170" max="7170" width="9" style="5" hidden="1" customWidth="1"/>
    <col min="7171" max="7171" width="12.125" style="5" customWidth="1"/>
    <col min="7172" max="7172" width="9" style="5" hidden="1" customWidth="1"/>
    <col min="7173" max="7173" width="8.875" style="5" customWidth="1"/>
    <col min="7174" max="7174" width="12.375" style="5" customWidth="1"/>
    <col min="7175" max="7175" width="12" style="5" customWidth="1"/>
    <col min="7176" max="7176" width="8.75" style="5" customWidth="1"/>
    <col min="7177" max="7177" width="12" style="5" customWidth="1"/>
    <col min="7178" max="7178" width="11.25" style="5" customWidth="1"/>
    <col min="7179" max="7179" width="8.75" style="5" customWidth="1"/>
    <col min="7180" max="7180" width="9" style="5"/>
    <col min="7181" max="7184" width="9" style="5" hidden="1" customWidth="1"/>
    <col min="7185" max="7185" width="9.125" style="5" customWidth="1"/>
    <col min="7186" max="7186" width="9" style="5"/>
    <col min="7187" max="7187" width="9.125" style="5" customWidth="1"/>
    <col min="7188" max="7423" width="9" style="5"/>
    <col min="7424" max="7424" width="50.75" style="5" customWidth="1"/>
    <col min="7425" max="7425" width="14" style="5" customWidth="1"/>
    <col min="7426" max="7426" width="9" style="5" hidden="1" customWidth="1"/>
    <col min="7427" max="7427" width="12.125" style="5" customWidth="1"/>
    <col min="7428" max="7428" width="9" style="5" hidden="1" customWidth="1"/>
    <col min="7429" max="7429" width="8.875" style="5" customWidth="1"/>
    <col min="7430" max="7430" width="12.375" style="5" customWidth="1"/>
    <col min="7431" max="7431" width="12" style="5" customWidth="1"/>
    <col min="7432" max="7432" width="8.75" style="5" customWidth="1"/>
    <col min="7433" max="7433" width="12" style="5" customWidth="1"/>
    <col min="7434" max="7434" width="11.25" style="5" customWidth="1"/>
    <col min="7435" max="7435" width="8.75" style="5" customWidth="1"/>
    <col min="7436" max="7436" width="9" style="5"/>
    <col min="7437" max="7440" width="9" style="5" hidden="1" customWidth="1"/>
    <col min="7441" max="7441" width="9.125" style="5" customWidth="1"/>
    <col min="7442" max="7442" width="9" style="5"/>
    <col min="7443" max="7443" width="9.125" style="5" customWidth="1"/>
    <col min="7444" max="7679" width="9" style="5"/>
    <col min="7680" max="7680" width="50.75" style="5" customWidth="1"/>
    <col min="7681" max="7681" width="14" style="5" customWidth="1"/>
    <col min="7682" max="7682" width="9" style="5" hidden="1" customWidth="1"/>
    <col min="7683" max="7683" width="12.125" style="5" customWidth="1"/>
    <col min="7684" max="7684" width="9" style="5" hidden="1" customWidth="1"/>
    <col min="7685" max="7685" width="8.875" style="5" customWidth="1"/>
    <col min="7686" max="7686" width="12.375" style="5" customWidth="1"/>
    <col min="7687" max="7687" width="12" style="5" customWidth="1"/>
    <col min="7688" max="7688" width="8.75" style="5" customWidth="1"/>
    <col min="7689" max="7689" width="12" style="5" customWidth="1"/>
    <col min="7690" max="7690" width="11.25" style="5" customWidth="1"/>
    <col min="7691" max="7691" width="8.75" style="5" customWidth="1"/>
    <col min="7692" max="7692" width="9" style="5"/>
    <col min="7693" max="7696" width="9" style="5" hidden="1" customWidth="1"/>
    <col min="7697" max="7697" width="9.125" style="5" customWidth="1"/>
    <col min="7698" max="7698" width="9" style="5"/>
    <col min="7699" max="7699" width="9.125" style="5" customWidth="1"/>
    <col min="7700" max="7935" width="9" style="5"/>
    <col min="7936" max="7936" width="50.75" style="5" customWidth="1"/>
    <col min="7937" max="7937" width="14" style="5" customWidth="1"/>
    <col min="7938" max="7938" width="9" style="5" hidden="1" customWidth="1"/>
    <col min="7939" max="7939" width="12.125" style="5" customWidth="1"/>
    <col min="7940" max="7940" width="9" style="5" hidden="1" customWidth="1"/>
    <col min="7941" max="7941" width="8.875" style="5" customWidth="1"/>
    <col min="7942" max="7942" width="12.375" style="5" customWidth="1"/>
    <col min="7943" max="7943" width="12" style="5" customWidth="1"/>
    <col min="7944" max="7944" width="8.75" style="5" customWidth="1"/>
    <col min="7945" max="7945" width="12" style="5" customWidth="1"/>
    <col min="7946" max="7946" width="11.25" style="5" customWidth="1"/>
    <col min="7947" max="7947" width="8.75" style="5" customWidth="1"/>
    <col min="7948" max="7948" width="9" style="5"/>
    <col min="7949" max="7952" width="9" style="5" hidden="1" customWidth="1"/>
    <col min="7953" max="7953" width="9.125" style="5" customWidth="1"/>
    <col min="7954" max="7954" width="9" style="5"/>
    <col min="7955" max="7955" width="9.125" style="5" customWidth="1"/>
    <col min="7956" max="8191" width="9" style="5"/>
    <col min="8192" max="8192" width="50.75" style="5" customWidth="1"/>
    <col min="8193" max="8193" width="14" style="5" customWidth="1"/>
    <col min="8194" max="8194" width="9" style="5" hidden="1" customWidth="1"/>
    <col min="8195" max="8195" width="12.125" style="5" customWidth="1"/>
    <col min="8196" max="8196" width="9" style="5" hidden="1" customWidth="1"/>
    <col min="8197" max="8197" width="8.875" style="5" customWidth="1"/>
    <col min="8198" max="8198" width="12.375" style="5" customWidth="1"/>
    <col min="8199" max="8199" width="12" style="5" customWidth="1"/>
    <col min="8200" max="8200" width="8.75" style="5" customWidth="1"/>
    <col min="8201" max="8201" width="12" style="5" customWidth="1"/>
    <col min="8202" max="8202" width="11.25" style="5" customWidth="1"/>
    <col min="8203" max="8203" width="8.75" style="5" customWidth="1"/>
    <col min="8204" max="8204" width="9" style="5"/>
    <col min="8205" max="8208" width="9" style="5" hidden="1" customWidth="1"/>
    <col min="8209" max="8209" width="9.125" style="5" customWidth="1"/>
    <col min="8210" max="8210" width="9" style="5"/>
    <col min="8211" max="8211" width="9.125" style="5" customWidth="1"/>
    <col min="8212" max="8447" width="9" style="5"/>
    <col min="8448" max="8448" width="50.75" style="5" customWidth="1"/>
    <col min="8449" max="8449" width="14" style="5" customWidth="1"/>
    <col min="8450" max="8450" width="9" style="5" hidden="1" customWidth="1"/>
    <col min="8451" max="8451" width="12.125" style="5" customWidth="1"/>
    <col min="8452" max="8452" width="9" style="5" hidden="1" customWidth="1"/>
    <col min="8453" max="8453" width="8.875" style="5" customWidth="1"/>
    <col min="8454" max="8454" width="12.375" style="5" customWidth="1"/>
    <col min="8455" max="8455" width="12" style="5" customWidth="1"/>
    <col min="8456" max="8456" width="8.75" style="5" customWidth="1"/>
    <col min="8457" max="8457" width="12" style="5" customWidth="1"/>
    <col min="8458" max="8458" width="11.25" style="5" customWidth="1"/>
    <col min="8459" max="8459" width="8.75" style="5" customWidth="1"/>
    <col min="8460" max="8460" width="9" style="5"/>
    <col min="8461" max="8464" width="9" style="5" hidden="1" customWidth="1"/>
    <col min="8465" max="8465" width="9.125" style="5" customWidth="1"/>
    <col min="8466" max="8466" width="9" style="5"/>
    <col min="8467" max="8467" width="9.125" style="5" customWidth="1"/>
    <col min="8468" max="8703" width="9" style="5"/>
    <col min="8704" max="8704" width="50.75" style="5" customWidth="1"/>
    <col min="8705" max="8705" width="14" style="5" customWidth="1"/>
    <col min="8706" max="8706" width="9" style="5" hidden="1" customWidth="1"/>
    <col min="8707" max="8707" width="12.125" style="5" customWidth="1"/>
    <col min="8708" max="8708" width="9" style="5" hidden="1" customWidth="1"/>
    <col min="8709" max="8709" width="8.875" style="5" customWidth="1"/>
    <col min="8710" max="8710" width="12.375" style="5" customWidth="1"/>
    <col min="8711" max="8711" width="12" style="5" customWidth="1"/>
    <col min="8712" max="8712" width="8.75" style="5" customWidth="1"/>
    <col min="8713" max="8713" width="12" style="5" customWidth="1"/>
    <col min="8714" max="8714" width="11.25" style="5" customWidth="1"/>
    <col min="8715" max="8715" width="8.75" style="5" customWidth="1"/>
    <col min="8716" max="8716" width="9" style="5"/>
    <col min="8717" max="8720" width="9" style="5" hidden="1" customWidth="1"/>
    <col min="8721" max="8721" width="9.125" style="5" customWidth="1"/>
    <col min="8722" max="8722" width="9" style="5"/>
    <col min="8723" max="8723" width="9.125" style="5" customWidth="1"/>
    <col min="8724" max="8959" width="9" style="5"/>
    <col min="8960" max="8960" width="50.75" style="5" customWidth="1"/>
    <col min="8961" max="8961" width="14" style="5" customWidth="1"/>
    <col min="8962" max="8962" width="9" style="5" hidden="1" customWidth="1"/>
    <col min="8963" max="8963" width="12.125" style="5" customWidth="1"/>
    <col min="8964" max="8964" width="9" style="5" hidden="1" customWidth="1"/>
    <col min="8965" max="8965" width="8.875" style="5" customWidth="1"/>
    <col min="8966" max="8966" width="12.375" style="5" customWidth="1"/>
    <col min="8967" max="8967" width="12" style="5" customWidth="1"/>
    <col min="8968" max="8968" width="8.75" style="5" customWidth="1"/>
    <col min="8969" max="8969" width="12" style="5" customWidth="1"/>
    <col min="8970" max="8970" width="11.25" style="5" customWidth="1"/>
    <col min="8971" max="8971" width="8.75" style="5" customWidth="1"/>
    <col min="8972" max="8972" width="9" style="5"/>
    <col min="8973" max="8976" width="9" style="5" hidden="1" customWidth="1"/>
    <col min="8977" max="8977" width="9.125" style="5" customWidth="1"/>
    <col min="8978" max="8978" width="9" style="5"/>
    <col min="8979" max="8979" width="9.125" style="5" customWidth="1"/>
    <col min="8980" max="9215" width="9" style="5"/>
    <col min="9216" max="9216" width="50.75" style="5" customWidth="1"/>
    <col min="9217" max="9217" width="14" style="5" customWidth="1"/>
    <col min="9218" max="9218" width="9" style="5" hidden="1" customWidth="1"/>
    <col min="9219" max="9219" width="12.125" style="5" customWidth="1"/>
    <col min="9220" max="9220" width="9" style="5" hidden="1" customWidth="1"/>
    <col min="9221" max="9221" width="8.875" style="5" customWidth="1"/>
    <col min="9222" max="9222" width="12.375" style="5" customWidth="1"/>
    <col min="9223" max="9223" width="12" style="5" customWidth="1"/>
    <col min="9224" max="9224" width="8.75" style="5" customWidth="1"/>
    <col min="9225" max="9225" width="12" style="5" customWidth="1"/>
    <col min="9226" max="9226" width="11.25" style="5" customWidth="1"/>
    <col min="9227" max="9227" width="8.75" style="5" customWidth="1"/>
    <col min="9228" max="9228" width="9" style="5"/>
    <col min="9229" max="9232" width="9" style="5" hidden="1" customWidth="1"/>
    <col min="9233" max="9233" width="9.125" style="5" customWidth="1"/>
    <col min="9234" max="9234" width="9" style="5"/>
    <col min="9235" max="9235" width="9.125" style="5" customWidth="1"/>
    <col min="9236" max="9471" width="9" style="5"/>
    <col min="9472" max="9472" width="50.75" style="5" customWidth="1"/>
    <col min="9473" max="9473" width="14" style="5" customWidth="1"/>
    <col min="9474" max="9474" width="9" style="5" hidden="1" customWidth="1"/>
    <col min="9475" max="9475" width="12.125" style="5" customWidth="1"/>
    <col min="9476" max="9476" width="9" style="5" hidden="1" customWidth="1"/>
    <col min="9477" max="9477" width="8.875" style="5" customWidth="1"/>
    <col min="9478" max="9478" width="12.375" style="5" customWidth="1"/>
    <col min="9479" max="9479" width="12" style="5" customWidth="1"/>
    <col min="9480" max="9480" width="8.75" style="5" customWidth="1"/>
    <col min="9481" max="9481" width="12" style="5" customWidth="1"/>
    <col min="9482" max="9482" width="11.25" style="5" customWidth="1"/>
    <col min="9483" max="9483" width="8.75" style="5" customWidth="1"/>
    <col min="9484" max="9484" width="9" style="5"/>
    <col min="9485" max="9488" width="9" style="5" hidden="1" customWidth="1"/>
    <col min="9489" max="9489" width="9.125" style="5" customWidth="1"/>
    <col min="9490" max="9490" width="9" style="5"/>
    <col min="9491" max="9491" width="9.125" style="5" customWidth="1"/>
    <col min="9492" max="9727" width="9" style="5"/>
    <col min="9728" max="9728" width="50.75" style="5" customWidth="1"/>
    <col min="9729" max="9729" width="14" style="5" customWidth="1"/>
    <col min="9730" max="9730" width="9" style="5" hidden="1" customWidth="1"/>
    <col min="9731" max="9731" width="12.125" style="5" customWidth="1"/>
    <col min="9732" max="9732" width="9" style="5" hidden="1" customWidth="1"/>
    <col min="9733" max="9733" width="8.875" style="5" customWidth="1"/>
    <col min="9734" max="9734" width="12.375" style="5" customWidth="1"/>
    <col min="9735" max="9735" width="12" style="5" customWidth="1"/>
    <col min="9736" max="9736" width="8.75" style="5" customWidth="1"/>
    <col min="9737" max="9737" width="12" style="5" customWidth="1"/>
    <col min="9738" max="9738" width="11.25" style="5" customWidth="1"/>
    <col min="9739" max="9739" width="8.75" style="5" customWidth="1"/>
    <col min="9740" max="9740" width="9" style="5"/>
    <col min="9741" max="9744" width="9" style="5" hidden="1" customWidth="1"/>
    <col min="9745" max="9745" width="9.125" style="5" customWidth="1"/>
    <col min="9746" max="9746" width="9" style="5"/>
    <col min="9747" max="9747" width="9.125" style="5" customWidth="1"/>
    <col min="9748" max="9983" width="9" style="5"/>
    <col min="9984" max="9984" width="50.75" style="5" customWidth="1"/>
    <col min="9985" max="9985" width="14" style="5" customWidth="1"/>
    <col min="9986" max="9986" width="9" style="5" hidden="1" customWidth="1"/>
    <col min="9987" max="9987" width="12.125" style="5" customWidth="1"/>
    <col min="9988" max="9988" width="9" style="5" hidden="1" customWidth="1"/>
    <col min="9989" max="9989" width="8.875" style="5" customWidth="1"/>
    <col min="9990" max="9990" width="12.375" style="5" customWidth="1"/>
    <col min="9991" max="9991" width="12" style="5" customWidth="1"/>
    <col min="9992" max="9992" width="8.75" style="5" customWidth="1"/>
    <col min="9993" max="9993" width="12" style="5" customWidth="1"/>
    <col min="9994" max="9994" width="11.25" style="5" customWidth="1"/>
    <col min="9995" max="9995" width="8.75" style="5" customWidth="1"/>
    <col min="9996" max="9996" width="9" style="5"/>
    <col min="9997" max="10000" width="9" style="5" hidden="1" customWidth="1"/>
    <col min="10001" max="10001" width="9.125" style="5" customWidth="1"/>
    <col min="10002" max="10002" width="9" style="5"/>
    <col min="10003" max="10003" width="9.125" style="5" customWidth="1"/>
    <col min="10004" max="10239" width="9" style="5"/>
    <col min="10240" max="10240" width="50.75" style="5" customWidth="1"/>
    <col min="10241" max="10241" width="14" style="5" customWidth="1"/>
    <col min="10242" max="10242" width="9" style="5" hidden="1" customWidth="1"/>
    <col min="10243" max="10243" width="12.125" style="5" customWidth="1"/>
    <col min="10244" max="10244" width="9" style="5" hidden="1" customWidth="1"/>
    <col min="10245" max="10245" width="8.875" style="5" customWidth="1"/>
    <col min="10246" max="10246" width="12.375" style="5" customWidth="1"/>
    <col min="10247" max="10247" width="12" style="5" customWidth="1"/>
    <col min="10248" max="10248" width="8.75" style="5" customWidth="1"/>
    <col min="10249" max="10249" width="12" style="5" customWidth="1"/>
    <col min="10250" max="10250" width="11.25" style="5" customWidth="1"/>
    <col min="10251" max="10251" width="8.75" style="5" customWidth="1"/>
    <col min="10252" max="10252" width="9" style="5"/>
    <col min="10253" max="10256" width="9" style="5" hidden="1" customWidth="1"/>
    <col min="10257" max="10257" width="9.125" style="5" customWidth="1"/>
    <col min="10258" max="10258" width="9" style="5"/>
    <col min="10259" max="10259" width="9.125" style="5" customWidth="1"/>
    <col min="10260" max="10495" width="9" style="5"/>
    <col min="10496" max="10496" width="50.75" style="5" customWidth="1"/>
    <col min="10497" max="10497" width="14" style="5" customWidth="1"/>
    <col min="10498" max="10498" width="9" style="5" hidden="1" customWidth="1"/>
    <col min="10499" max="10499" width="12.125" style="5" customWidth="1"/>
    <col min="10500" max="10500" width="9" style="5" hidden="1" customWidth="1"/>
    <col min="10501" max="10501" width="8.875" style="5" customWidth="1"/>
    <col min="10502" max="10502" width="12.375" style="5" customWidth="1"/>
    <col min="10503" max="10503" width="12" style="5" customWidth="1"/>
    <col min="10504" max="10504" width="8.75" style="5" customWidth="1"/>
    <col min="10505" max="10505" width="12" style="5" customWidth="1"/>
    <col min="10506" max="10506" width="11.25" style="5" customWidth="1"/>
    <col min="10507" max="10507" width="8.75" style="5" customWidth="1"/>
    <col min="10508" max="10508" width="9" style="5"/>
    <col min="10509" max="10512" width="9" style="5" hidden="1" customWidth="1"/>
    <col min="10513" max="10513" width="9.125" style="5" customWidth="1"/>
    <col min="10514" max="10514" width="9" style="5"/>
    <col min="10515" max="10515" width="9.125" style="5" customWidth="1"/>
    <col min="10516" max="10751" width="9" style="5"/>
    <col min="10752" max="10752" width="50.75" style="5" customWidth="1"/>
    <col min="10753" max="10753" width="14" style="5" customWidth="1"/>
    <col min="10754" max="10754" width="9" style="5" hidden="1" customWidth="1"/>
    <col min="10755" max="10755" width="12.125" style="5" customWidth="1"/>
    <col min="10756" max="10756" width="9" style="5" hidden="1" customWidth="1"/>
    <col min="10757" max="10757" width="8.875" style="5" customWidth="1"/>
    <col min="10758" max="10758" width="12.375" style="5" customWidth="1"/>
    <col min="10759" max="10759" width="12" style="5" customWidth="1"/>
    <col min="10760" max="10760" width="8.75" style="5" customWidth="1"/>
    <col min="10761" max="10761" width="12" style="5" customWidth="1"/>
    <col min="10762" max="10762" width="11.25" style="5" customWidth="1"/>
    <col min="10763" max="10763" width="8.75" style="5" customWidth="1"/>
    <col min="10764" max="10764" width="9" style="5"/>
    <col min="10765" max="10768" width="9" style="5" hidden="1" customWidth="1"/>
    <col min="10769" max="10769" width="9.125" style="5" customWidth="1"/>
    <col min="10770" max="10770" width="9" style="5"/>
    <col min="10771" max="10771" width="9.125" style="5" customWidth="1"/>
    <col min="10772" max="11007" width="9" style="5"/>
    <col min="11008" max="11008" width="50.75" style="5" customWidth="1"/>
    <col min="11009" max="11009" width="14" style="5" customWidth="1"/>
    <col min="11010" max="11010" width="9" style="5" hidden="1" customWidth="1"/>
    <col min="11011" max="11011" width="12.125" style="5" customWidth="1"/>
    <col min="11012" max="11012" width="9" style="5" hidden="1" customWidth="1"/>
    <col min="11013" max="11013" width="8.875" style="5" customWidth="1"/>
    <col min="11014" max="11014" width="12.375" style="5" customWidth="1"/>
    <col min="11015" max="11015" width="12" style="5" customWidth="1"/>
    <col min="11016" max="11016" width="8.75" style="5" customWidth="1"/>
    <col min="11017" max="11017" width="12" style="5" customWidth="1"/>
    <col min="11018" max="11018" width="11.25" style="5" customWidth="1"/>
    <col min="11019" max="11019" width="8.75" style="5" customWidth="1"/>
    <col min="11020" max="11020" width="9" style="5"/>
    <col min="11021" max="11024" width="9" style="5" hidden="1" customWidth="1"/>
    <col min="11025" max="11025" width="9.125" style="5" customWidth="1"/>
    <col min="11026" max="11026" width="9" style="5"/>
    <col min="11027" max="11027" width="9.125" style="5" customWidth="1"/>
    <col min="11028" max="11263" width="9" style="5"/>
    <col min="11264" max="11264" width="50.75" style="5" customWidth="1"/>
    <col min="11265" max="11265" width="14" style="5" customWidth="1"/>
    <col min="11266" max="11266" width="9" style="5" hidden="1" customWidth="1"/>
    <col min="11267" max="11267" width="12.125" style="5" customWidth="1"/>
    <col min="11268" max="11268" width="9" style="5" hidden="1" customWidth="1"/>
    <col min="11269" max="11269" width="8.875" style="5" customWidth="1"/>
    <col min="11270" max="11270" width="12.375" style="5" customWidth="1"/>
    <col min="11271" max="11271" width="12" style="5" customWidth="1"/>
    <col min="11272" max="11272" width="8.75" style="5" customWidth="1"/>
    <col min="11273" max="11273" width="12" style="5" customWidth="1"/>
    <col min="11274" max="11274" width="11.25" style="5" customWidth="1"/>
    <col min="11275" max="11275" width="8.75" style="5" customWidth="1"/>
    <col min="11276" max="11276" width="9" style="5"/>
    <col min="11277" max="11280" width="9" style="5" hidden="1" customWidth="1"/>
    <col min="11281" max="11281" width="9.125" style="5" customWidth="1"/>
    <col min="11282" max="11282" width="9" style="5"/>
    <col min="11283" max="11283" width="9.125" style="5" customWidth="1"/>
    <col min="11284" max="11519" width="9" style="5"/>
    <col min="11520" max="11520" width="50.75" style="5" customWidth="1"/>
    <col min="11521" max="11521" width="14" style="5" customWidth="1"/>
    <col min="11522" max="11522" width="9" style="5" hidden="1" customWidth="1"/>
    <col min="11523" max="11523" width="12.125" style="5" customWidth="1"/>
    <col min="11524" max="11524" width="9" style="5" hidden="1" customWidth="1"/>
    <col min="11525" max="11525" width="8.875" style="5" customWidth="1"/>
    <col min="11526" max="11526" width="12.375" style="5" customWidth="1"/>
    <col min="11527" max="11527" width="12" style="5" customWidth="1"/>
    <col min="11528" max="11528" width="8.75" style="5" customWidth="1"/>
    <col min="11529" max="11529" width="12" style="5" customWidth="1"/>
    <col min="11530" max="11530" width="11.25" style="5" customWidth="1"/>
    <col min="11531" max="11531" width="8.75" style="5" customWidth="1"/>
    <col min="11532" max="11532" width="9" style="5"/>
    <col min="11533" max="11536" width="9" style="5" hidden="1" customWidth="1"/>
    <col min="11537" max="11537" width="9.125" style="5" customWidth="1"/>
    <col min="11538" max="11538" width="9" style="5"/>
    <col min="11539" max="11539" width="9.125" style="5" customWidth="1"/>
    <col min="11540" max="11775" width="9" style="5"/>
    <col min="11776" max="11776" width="50.75" style="5" customWidth="1"/>
    <col min="11777" max="11777" width="14" style="5" customWidth="1"/>
    <col min="11778" max="11778" width="9" style="5" hidden="1" customWidth="1"/>
    <col min="11779" max="11779" width="12.125" style="5" customWidth="1"/>
    <col min="11780" max="11780" width="9" style="5" hidden="1" customWidth="1"/>
    <col min="11781" max="11781" width="8.875" style="5" customWidth="1"/>
    <col min="11782" max="11782" width="12.375" style="5" customWidth="1"/>
    <col min="11783" max="11783" width="12" style="5" customWidth="1"/>
    <col min="11784" max="11784" width="8.75" style="5" customWidth="1"/>
    <col min="11785" max="11785" width="12" style="5" customWidth="1"/>
    <col min="11786" max="11786" width="11.25" style="5" customWidth="1"/>
    <col min="11787" max="11787" width="8.75" style="5" customWidth="1"/>
    <col min="11788" max="11788" width="9" style="5"/>
    <col min="11789" max="11792" width="9" style="5" hidden="1" customWidth="1"/>
    <col min="11793" max="11793" width="9.125" style="5" customWidth="1"/>
    <col min="11794" max="11794" width="9" style="5"/>
    <col min="11795" max="11795" width="9.125" style="5" customWidth="1"/>
    <col min="11796" max="12031" width="9" style="5"/>
    <col min="12032" max="12032" width="50.75" style="5" customWidth="1"/>
    <col min="12033" max="12033" width="14" style="5" customWidth="1"/>
    <col min="12034" max="12034" width="9" style="5" hidden="1" customWidth="1"/>
    <col min="12035" max="12035" width="12.125" style="5" customWidth="1"/>
    <col min="12036" max="12036" width="9" style="5" hidden="1" customWidth="1"/>
    <col min="12037" max="12037" width="8.875" style="5" customWidth="1"/>
    <col min="12038" max="12038" width="12.375" style="5" customWidth="1"/>
    <col min="12039" max="12039" width="12" style="5" customWidth="1"/>
    <col min="12040" max="12040" width="8.75" style="5" customWidth="1"/>
    <col min="12041" max="12041" width="12" style="5" customWidth="1"/>
    <col min="12042" max="12042" width="11.25" style="5" customWidth="1"/>
    <col min="12043" max="12043" width="8.75" style="5" customWidth="1"/>
    <col min="12044" max="12044" width="9" style="5"/>
    <col min="12045" max="12048" width="9" style="5" hidden="1" customWidth="1"/>
    <col min="12049" max="12049" width="9.125" style="5" customWidth="1"/>
    <col min="12050" max="12050" width="9" style="5"/>
    <col min="12051" max="12051" width="9.125" style="5" customWidth="1"/>
    <col min="12052" max="12287" width="9" style="5"/>
    <col min="12288" max="12288" width="50.75" style="5" customWidth="1"/>
    <col min="12289" max="12289" width="14" style="5" customWidth="1"/>
    <col min="12290" max="12290" width="9" style="5" hidden="1" customWidth="1"/>
    <col min="12291" max="12291" width="12.125" style="5" customWidth="1"/>
    <col min="12292" max="12292" width="9" style="5" hidden="1" customWidth="1"/>
    <col min="12293" max="12293" width="8.875" style="5" customWidth="1"/>
    <col min="12294" max="12294" width="12.375" style="5" customWidth="1"/>
    <col min="12295" max="12295" width="12" style="5" customWidth="1"/>
    <col min="12296" max="12296" width="8.75" style="5" customWidth="1"/>
    <col min="12297" max="12297" width="12" style="5" customWidth="1"/>
    <col min="12298" max="12298" width="11.25" style="5" customWidth="1"/>
    <col min="12299" max="12299" width="8.75" style="5" customWidth="1"/>
    <col min="12300" max="12300" width="9" style="5"/>
    <col min="12301" max="12304" width="9" style="5" hidden="1" customWidth="1"/>
    <col min="12305" max="12305" width="9.125" style="5" customWidth="1"/>
    <col min="12306" max="12306" width="9" style="5"/>
    <col min="12307" max="12307" width="9.125" style="5" customWidth="1"/>
    <col min="12308" max="12543" width="9" style="5"/>
    <col min="12544" max="12544" width="50.75" style="5" customWidth="1"/>
    <col min="12545" max="12545" width="14" style="5" customWidth="1"/>
    <col min="12546" max="12546" width="9" style="5" hidden="1" customWidth="1"/>
    <col min="12547" max="12547" width="12.125" style="5" customWidth="1"/>
    <col min="12548" max="12548" width="9" style="5" hidden="1" customWidth="1"/>
    <col min="12549" max="12549" width="8.875" style="5" customWidth="1"/>
    <col min="12550" max="12550" width="12.375" style="5" customWidth="1"/>
    <col min="12551" max="12551" width="12" style="5" customWidth="1"/>
    <col min="12552" max="12552" width="8.75" style="5" customWidth="1"/>
    <col min="12553" max="12553" width="12" style="5" customWidth="1"/>
    <col min="12554" max="12554" width="11.25" style="5" customWidth="1"/>
    <col min="12555" max="12555" width="8.75" style="5" customWidth="1"/>
    <col min="12556" max="12556" width="9" style="5"/>
    <col min="12557" max="12560" width="9" style="5" hidden="1" customWidth="1"/>
    <col min="12561" max="12561" width="9.125" style="5" customWidth="1"/>
    <col min="12562" max="12562" width="9" style="5"/>
    <col min="12563" max="12563" width="9.125" style="5" customWidth="1"/>
    <col min="12564" max="12799" width="9" style="5"/>
    <col min="12800" max="12800" width="50.75" style="5" customWidth="1"/>
    <col min="12801" max="12801" width="14" style="5" customWidth="1"/>
    <col min="12802" max="12802" width="9" style="5" hidden="1" customWidth="1"/>
    <col min="12803" max="12803" width="12.125" style="5" customWidth="1"/>
    <col min="12804" max="12804" width="9" style="5" hidden="1" customWidth="1"/>
    <col min="12805" max="12805" width="8.875" style="5" customWidth="1"/>
    <col min="12806" max="12806" width="12.375" style="5" customWidth="1"/>
    <col min="12807" max="12807" width="12" style="5" customWidth="1"/>
    <col min="12808" max="12808" width="8.75" style="5" customWidth="1"/>
    <col min="12809" max="12809" width="12" style="5" customWidth="1"/>
    <col min="12810" max="12810" width="11.25" style="5" customWidth="1"/>
    <col min="12811" max="12811" width="8.75" style="5" customWidth="1"/>
    <col min="12812" max="12812" width="9" style="5"/>
    <col min="12813" max="12816" width="9" style="5" hidden="1" customWidth="1"/>
    <col min="12817" max="12817" width="9.125" style="5" customWidth="1"/>
    <col min="12818" max="12818" width="9" style="5"/>
    <col min="12819" max="12819" width="9.125" style="5" customWidth="1"/>
    <col min="12820" max="13055" width="9" style="5"/>
    <col min="13056" max="13056" width="50.75" style="5" customWidth="1"/>
    <col min="13057" max="13057" width="14" style="5" customWidth="1"/>
    <col min="13058" max="13058" width="9" style="5" hidden="1" customWidth="1"/>
    <col min="13059" max="13059" width="12.125" style="5" customWidth="1"/>
    <col min="13060" max="13060" width="9" style="5" hidden="1" customWidth="1"/>
    <col min="13061" max="13061" width="8.875" style="5" customWidth="1"/>
    <col min="13062" max="13062" width="12.375" style="5" customWidth="1"/>
    <col min="13063" max="13063" width="12" style="5" customWidth="1"/>
    <col min="13064" max="13064" width="8.75" style="5" customWidth="1"/>
    <col min="13065" max="13065" width="12" style="5" customWidth="1"/>
    <col min="13066" max="13066" width="11.25" style="5" customWidth="1"/>
    <col min="13067" max="13067" width="8.75" style="5" customWidth="1"/>
    <col min="13068" max="13068" width="9" style="5"/>
    <col min="13069" max="13072" width="9" style="5" hidden="1" customWidth="1"/>
    <col min="13073" max="13073" width="9.125" style="5" customWidth="1"/>
    <col min="13074" max="13074" width="9" style="5"/>
    <col min="13075" max="13075" width="9.125" style="5" customWidth="1"/>
    <col min="13076" max="13311" width="9" style="5"/>
    <col min="13312" max="13312" width="50.75" style="5" customWidth="1"/>
    <col min="13313" max="13313" width="14" style="5" customWidth="1"/>
    <col min="13314" max="13314" width="9" style="5" hidden="1" customWidth="1"/>
    <col min="13315" max="13315" width="12.125" style="5" customWidth="1"/>
    <col min="13316" max="13316" width="9" style="5" hidden="1" customWidth="1"/>
    <col min="13317" max="13317" width="8.875" style="5" customWidth="1"/>
    <col min="13318" max="13318" width="12.375" style="5" customWidth="1"/>
    <col min="13319" max="13319" width="12" style="5" customWidth="1"/>
    <col min="13320" max="13320" width="8.75" style="5" customWidth="1"/>
    <col min="13321" max="13321" width="12" style="5" customWidth="1"/>
    <col min="13322" max="13322" width="11.25" style="5" customWidth="1"/>
    <col min="13323" max="13323" width="8.75" style="5" customWidth="1"/>
    <col min="13324" max="13324" width="9" style="5"/>
    <col min="13325" max="13328" width="9" style="5" hidden="1" customWidth="1"/>
    <col min="13329" max="13329" width="9.125" style="5" customWidth="1"/>
    <col min="13330" max="13330" width="9" style="5"/>
    <col min="13331" max="13331" width="9.125" style="5" customWidth="1"/>
    <col min="13332" max="13567" width="9" style="5"/>
    <col min="13568" max="13568" width="50.75" style="5" customWidth="1"/>
    <col min="13569" max="13569" width="14" style="5" customWidth="1"/>
    <col min="13570" max="13570" width="9" style="5" hidden="1" customWidth="1"/>
    <col min="13571" max="13571" width="12.125" style="5" customWidth="1"/>
    <col min="13572" max="13572" width="9" style="5" hidden="1" customWidth="1"/>
    <col min="13573" max="13573" width="8.875" style="5" customWidth="1"/>
    <col min="13574" max="13574" width="12.375" style="5" customWidth="1"/>
    <col min="13575" max="13575" width="12" style="5" customWidth="1"/>
    <col min="13576" max="13576" width="8.75" style="5" customWidth="1"/>
    <col min="13577" max="13577" width="12" style="5" customWidth="1"/>
    <col min="13578" max="13578" width="11.25" style="5" customWidth="1"/>
    <col min="13579" max="13579" width="8.75" style="5" customWidth="1"/>
    <col min="13580" max="13580" width="9" style="5"/>
    <col min="13581" max="13584" width="9" style="5" hidden="1" customWidth="1"/>
    <col min="13585" max="13585" width="9.125" style="5" customWidth="1"/>
    <col min="13586" max="13586" width="9" style="5"/>
    <col min="13587" max="13587" width="9.125" style="5" customWidth="1"/>
    <col min="13588" max="13823" width="9" style="5"/>
    <col min="13824" max="13824" width="50.75" style="5" customWidth="1"/>
    <col min="13825" max="13825" width="14" style="5" customWidth="1"/>
    <col min="13826" max="13826" width="9" style="5" hidden="1" customWidth="1"/>
    <col min="13827" max="13827" width="12.125" style="5" customWidth="1"/>
    <col min="13828" max="13828" width="9" style="5" hidden="1" customWidth="1"/>
    <col min="13829" max="13829" width="8.875" style="5" customWidth="1"/>
    <col min="13830" max="13830" width="12.375" style="5" customWidth="1"/>
    <col min="13831" max="13831" width="12" style="5" customWidth="1"/>
    <col min="13832" max="13832" width="8.75" style="5" customWidth="1"/>
    <col min="13833" max="13833" width="12" style="5" customWidth="1"/>
    <col min="13834" max="13834" width="11.25" style="5" customWidth="1"/>
    <col min="13835" max="13835" width="8.75" style="5" customWidth="1"/>
    <col min="13836" max="13836" width="9" style="5"/>
    <col min="13837" max="13840" width="9" style="5" hidden="1" customWidth="1"/>
    <col min="13841" max="13841" width="9.125" style="5" customWidth="1"/>
    <col min="13842" max="13842" width="9" style="5"/>
    <col min="13843" max="13843" width="9.125" style="5" customWidth="1"/>
    <col min="13844" max="14079" width="9" style="5"/>
    <col min="14080" max="14080" width="50.75" style="5" customWidth="1"/>
    <col min="14081" max="14081" width="14" style="5" customWidth="1"/>
    <col min="14082" max="14082" width="9" style="5" hidden="1" customWidth="1"/>
    <col min="14083" max="14083" width="12.125" style="5" customWidth="1"/>
    <col min="14084" max="14084" width="9" style="5" hidden="1" customWidth="1"/>
    <col min="14085" max="14085" width="8.875" style="5" customWidth="1"/>
    <col min="14086" max="14086" width="12.375" style="5" customWidth="1"/>
    <col min="14087" max="14087" width="12" style="5" customWidth="1"/>
    <col min="14088" max="14088" width="8.75" style="5" customWidth="1"/>
    <col min="14089" max="14089" width="12" style="5" customWidth="1"/>
    <col min="14090" max="14090" width="11.25" style="5" customWidth="1"/>
    <col min="14091" max="14091" width="8.75" style="5" customWidth="1"/>
    <col min="14092" max="14092" width="9" style="5"/>
    <col min="14093" max="14096" width="9" style="5" hidden="1" customWidth="1"/>
    <col min="14097" max="14097" width="9.125" style="5" customWidth="1"/>
    <col min="14098" max="14098" width="9" style="5"/>
    <col min="14099" max="14099" width="9.125" style="5" customWidth="1"/>
    <col min="14100" max="14335" width="9" style="5"/>
    <col min="14336" max="14336" width="50.75" style="5" customWidth="1"/>
    <col min="14337" max="14337" width="14" style="5" customWidth="1"/>
    <col min="14338" max="14338" width="9" style="5" hidden="1" customWidth="1"/>
    <col min="14339" max="14339" width="12.125" style="5" customWidth="1"/>
    <col min="14340" max="14340" width="9" style="5" hidden="1" customWidth="1"/>
    <col min="14341" max="14341" width="8.875" style="5" customWidth="1"/>
    <col min="14342" max="14342" width="12.375" style="5" customWidth="1"/>
    <col min="14343" max="14343" width="12" style="5" customWidth="1"/>
    <col min="14344" max="14344" width="8.75" style="5" customWidth="1"/>
    <col min="14345" max="14345" width="12" style="5" customWidth="1"/>
    <col min="14346" max="14346" width="11.25" style="5" customWidth="1"/>
    <col min="14347" max="14347" width="8.75" style="5" customWidth="1"/>
    <col min="14348" max="14348" width="9" style="5"/>
    <col min="14349" max="14352" width="9" style="5" hidden="1" customWidth="1"/>
    <col min="14353" max="14353" width="9.125" style="5" customWidth="1"/>
    <col min="14354" max="14354" width="9" style="5"/>
    <col min="14355" max="14355" width="9.125" style="5" customWidth="1"/>
    <col min="14356" max="14591" width="9" style="5"/>
    <col min="14592" max="14592" width="50.75" style="5" customWidth="1"/>
    <col min="14593" max="14593" width="14" style="5" customWidth="1"/>
    <col min="14594" max="14594" width="9" style="5" hidden="1" customWidth="1"/>
    <col min="14595" max="14595" width="12.125" style="5" customWidth="1"/>
    <col min="14596" max="14596" width="9" style="5" hidden="1" customWidth="1"/>
    <col min="14597" max="14597" width="8.875" style="5" customWidth="1"/>
    <col min="14598" max="14598" width="12.375" style="5" customWidth="1"/>
    <col min="14599" max="14599" width="12" style="5" customWidth="1"/>
    <col min="14600" max="14600" width="8.75" style="5" customWidth="1"/>
    <col min="14601" max="14601" width="12" style="5" customWidth="1"/>
    <col min="14602" max="14602" width="11.25" style="5" customWidth="1"/>
    <col min="14603" max="14603" width="8.75" style="5" customWidth="1"/>
    <col min="14604" max="14604" width="9" style="5"/>
    <col min="14605" max="14608" width="9" style="5" hidden="1" customWidth="1"/>
    <col min="14609" max="14609" width="9.125" style="5" customWidth="1"/>
    <col min="14610" max="14610" width="9" style="5"/>
    <col min="14611" max="14611" width="9.125" style="5" customWidth="1"/>
    <col min="14612" max="14847" width="9" style="5"/>
    <col min="14848" max="14848" width="50.75" style="5" customWidth="1"/>
    <col min="14849" max="14849" width="14" style="5" customWidth="1"/>
    <col min="14850" max="14850" width="9" style="5" hidden="1" customWidth="1"/>
    <col min="14851" max="14851" width="12.125" style="5" customWidth="1"/>
    <col min="14852" max="14852" width="9" style="5" hidden="1" customWidth="1"/>
    <col min="14853" max="14853" width="8.875" style="5" customWidth="1"/>
    <col min="14854" max="14854" width="12.375" style="5" customWidth="1"/>
    <col min="14855" max="14855" width="12" style="5" customWidth="1"/>
    <col min="14856" max="14856" width="8.75" style="5" customWidth="1"/>
    <col min="14857" max="14857" width="12" style="5" customWidth="1"/>
    <col min="14858" max="14858" width="11.25" style="5" customWidth="1"/>
    <col min="14859" max="14859" width="8.75" style="5" customWidth="1"/>
    <col min="14860" max="14860" width="9" style="5"/>
    <col min="14861" max="14864" width="9" style="5" hidden="1" customWidth="1"/>
    <col min="14865" max="14865" width="9.125" style="5" customWidth="1"/>
    <col min="14866" max="14866" width="9" style="5"/>
    <col min="14867" max="14867" width="9.125" style="5" customWidth="1"/>
    <col min="14868" max="15103" width="9" style="5"/>
    <col min="15104" max="15104" width="50.75" style="5" customWidth="1"/>
    <col min="15105" max="15105" width="14" style="5" customWidth="1"/>
    <col min="15106" max="15106" width="9" style="5" hidden="1" customWidth="1"/>
    <col min="15107" max="15107" width="12.125" style="5" customWidth="1"/>
    <col min="15108" max="15108" width="9" style="5" hidden="1" customWidth="1"/>
    <col min="15109" max="15109" width="8.875" style="5" customWidth="1"/>
    <col min="15110" max="15110" width="12.375" style="5" customWidth="1"/>
    <col min="15111" max="15111" width="12" style="5" customWidth="1"/>
    <col min="15112" max="15112" width="8.75" style="5" customWidth="1"/>
    <col min="15113" max="15113" width="12" style="5" customWidth="1"/>
    <col min="15114" max="15114" width="11.25" style="5" customWidth="1"/>
    <col min="15115" max="15115" width="8.75" style="5" customWidth="1"/>
    <col min="15116" max="15116" width="9" style="5"/>
    <col min="15117" max="15120" width="9" style="5" hidden="1" customWidth="1"/>
    <col min="15121" max="15121" width="9.125" style="5" customWidth="1"/>
    <col min="15122" max="15122" width="9" style="5"/>
    <col min="15123" max="15123" width="9.125" style="5" customWidth="1"/>
    <col min="15124" max="15359" width="9" style="5"/>
    <col min="15360" max="15360" width="50.75" style="5" customWidth="1"/>
    <col min="15361" max="15361" width="14" style="5" customWidth="1"/>
    <col min="15362" max="15362" width="9" style="5" hidden="1" customWidth="1"/>
    <col min="15363" max="15363" width="12.125" style="5" customWidth="1"/>
    <col min="15364" max="15364" width="9" style="5" hidden="1" customWidth="1"/>
    <col min="15365" max="15365" width="8.875" style="5" customWidth="1"/>
    <col min="15366" max="15366" width="12.375" style="5" customWidth="1"/>
    <col min="15367" max="15367" width="12" style="5" customWidth="1"/>
    <col min="15368" max="15368" width="8.75" style="5" customWidth="1"/>
    <col min="15369" max="15369" width="12" style="5" customWidth="1"/>
    <col min="15370" max="15370" width="11.25" style="5" customWidth="1"/>
    <col min="15371" max="15371" width="8.75" style="5" customWidth="1"/>
    <col min="15372" max="15372" width="9" style="5"/>
    <col min="15373" max="15376" width="9" style="5" hidden="1" customWidth="1"/>
    <col min="15377" max="15377" width="9.125" style="5" customWidth="1"/>
    <col min="15378" max="15378" width="9" style="5"/>
    <col min="15379" max="15379" width="9.125" style="5" customWidth="1"/>
    <col min="15380" max="15615" width="9" style="5"/>
    <col min="15616" max="15616" width="50.75" style="5" customWidth="1"/>
    <col min="15617" max="15617" width="14" style="5" customWidth="1"/>
    <col min="15618" max="15618" width="9" style="5" hidden="1" customWidth="1"/>
    <col min="15619" max="15619" width="12.125" style="5" customWidth="1"/>
    <col min="15620" max="15620" width="9" style="5" hidden="1" customWidth="1"/>
    <col min="15621" max="15621" width="8.875" style="5" customWidth="1"/>
    <col min="15622" max="15622" width="12.375" style="5" customWidth="1"/>
    <col min="15623" max="15623" width="12" style="5" customWidth="1"/>
    <col min="15624" max="15624" width="8.75" style="5" customWidth="1"/>
    <col min="15625" max="15625" width="12" style="5" customWidth="1"/>
    <col min="15626" max="15626" width="11.25" style="5" customWidth="1"/>
    <col min="15627" max="15627" width="8.75" style="5" customWidth="1"/>
    <col min="15628" max="15628" width="9" style="5"/>
    <col min="15629" max="15632" width="9" style="5" hidden="1" customWidth="1"/>
    <col min="15633" max="15633" width="9.125" style="5" customWidth="1"/>
    <col min="15634" max="15634" width="9" style="5"/>
    <col min="15635" max="15635" width="9.125" style="5" customWidth="1"/>
    <col min="15636" max="15871" width="9" style="5"/>
    <col min="15872" max="15872" width="50.75" style="5" customWidth="1"/>
    <col min="15873" max="15873" width="14" style="5" customWidth="1"/>
    <col min="15874" max="15874" width="9" style="5" hidden="1" customWidth="1"/>
    <col min="15875" max="15875" width="12.125" style="5" customWidth="1"/>
    <col min="15876" max="15876" width="9" style="5" hidden="1" customWidth="1"/>
    <col min="15877" max="15877" width="8.875" style="5" customWidth="1"/>
    <col min="15878" max="15878" width="12.375" style="5" customWidth="1"/>
    <col min="15879" max="15879" width="12" style="5" customWidth="1"/>
    <col min="15880" max="15880" width="8.75" style="5" customWidth="1"/>
    <col min="15881" max="15881" width="12" style="5" customWidth="1"/>
    <col min="15882" max="15882" width="11.25" style="5" customWidth="1"/>
    <col min="15883" max="15883" width="8.75" style="5" customWidth="1"/>
    <col min="15884" max="15884" width="9" style="5"/>
    <col min="15885" max="15888" width="9" style="5" hidden="1" customWidth="1"/>
    <col min="15889" max="15889" width="9.125" style="5" customWidth="1"/>
    <col min="15890" max="15890" width="9" style="5"/>
    <col min="15891" max="15891" width="9.125" style="5" customWidth="1"/>
    <col min="15892" max="16127" width="9" style="5"/>
    <col min="16128" max="16128" width="50.75" style="5" customWidth="1"/>
    <col min="16129" max="16129" width="14" style="5" customWidth="1"/>
    <col min="16130" max="16130" width="9" style="5" hidden="1" customWidth="1"/>
    <col min="16131" max="16131" width="12.125" style="5" customWidth="1"/>
    <col min="16132" max="16132" width="9" style="5" hidden="1" customWidth="1"/>
    <col min="16133" max="16133" width="8.875" style="5" customWidth="1"/>
    <col min="16134" max="16134" width="12.375" style="5" customWidth="1"/>
    <col min="16135" max="16135" width="12" style="5" customWidth="1"/>
    <col min="16136" max="16136" width="8.75" style="5" customWidth="1"/>
    <col min="16137" max="16137" width="12" style="5" customWidth="1"/>
    <col min="16138" max="16138" width="11.25" style="5" customWidth="1"/>
    <col min="16139" max="16139" width="8.75" style="5" customWidth="1"/>
    <col min="16140" max="16140" width="9" style="5"/>
    <col min="16141" max="16144" width="9" style="5" hidden="1" customWidth="1"/>
    <col min="16145" max="16145" width="9.125" style="5" customWidth="1"/>
    <col min="16146" max="16146" width="9" style="5"/>
    <col min="16147" max="16147" width="9.125" style="5" customWidth="1"/>
    <col min="16148" max="16384" width="9" style="5"/>
  </cols>
  <sheetData>
    <row r="1" s="1" customFormat="1" ht="20.25" spans="1:10">
      <c r="A1" s="8" t="s">
        <v>0</v>
      </c>
      <c r="B1" s="9"/>
      <c r="C1" s="9"/>
      <c r="F1" s="10"/>
      <c r="G1" s="11"/>
      <c r="I1" s="32"/>
      <c r="J1" s="11"/>
    </row>
    <row r="2" ht="20.25" spans="1:19">
      <c r="A2" s="12" t="s">
        <v>135</v>
      </c>
      <c r="B2" s="12"/>
      <c r="C2" s="12"/>
      <c r="D2" s="12"/>
      <c r="E2" s="12"/>
      <c r="F2" s="12"/>
      <c r="G2" s="12"/>
      <c r="H2" s="12"/>
      <c r="I2" s="12"/>
      <c r="J2" s="12"/>
      <c r="K2" s="12"/>
      <c r="Q2" s="36"/>
      <c r="R2" s="132"/>
      <c r="S2" s="36"/>
    </row>
    <row r="3" spans="1:19">
      <c r="A3" s="34"/>
      <c r="B3" s="14"/>
      <c r="C3" s="15"/>
      <c r="D3" s="15"/>
      <c r="E3" s="15"/>
      <c r="F3" s="15"/>
      <c r="G3" s="16"/>
      <c r="H3" s="17"/>
      <c r="I3" s="33"/>
      <c r="J3" s="34" t="s">
        <v>5</v>
      </c>
      <c r="K3" s="17"/>
      <c r="Q3" s="36"/>
      <c r="R3" s="133"/>
      <c r="S3" s="36"/>
    </row>
    <row r="4" ht="18" customHeight="1" spans="1:19">
      <c r="A4" s="18" t="s">
        <v>6</v>
      </c>
      <c r="B4" s="19" t="s">
        <v>7</v>
      </c>
      <c r="C4" s="19"/>
      <c r="D4" s="19"/>
      <c r="E4" s="19"/>
      <c r="F4" s="19"/>
      <c r="G4" s="19"/>
      <c r="H4" s="19"/>
      <c r="I4" s="19" t="s">
        <v>8</v>
      </c>
      <c r="J4" s="19"/>
      <c r="K4" s="19"/>
      <c r="Q4" s="36"/>
      <c r="R4" s="36"/>
      <c r="S4" s="36"/>
    </row>
    <row r="5" ht="18" customHeight="1" spans="1:19">
      <c r="A5" s="20"/>
      <c r="B5" s="21" t="s">
        <v>9</v>
      </c>
      <c r="C5" s="22" t="s">
        <v>10</v>
      </c>
      <c r="D5" s="19" t="s">
        <v>11</v>
      </c>
      <c r="E5" s="21" t="s">
        <v>12</v>
      </c>
      <c r="F5" s="21" t="s">
        <v>13</v>
      </c>
      <c r="G5" s="19" t="s">
        <v>14</v>
      </c>
      <c r="H5" s="19"/>
      <c r="I5" s="19" t="s">
        <v>15</v>
      </c>
      <c r="J5" s="19" t="s">
        <v>136</v>
      </c>
      <c r="K5" s="19"/>
      <c r="Q5" s="134"/>
      <c r="R5" s="134"/>
      <c r="S5" s="36"/>
    </row>
    <row r="6" ht="18" customHeight="1" spans="1:18">
      <c r="A6" s="23"/>
      <c r="B6" s="21"/>
      <c r="C6" s="24"/>
      <c r="D6" s="19"/>
      <c r="E6" s="21"/>
      <c r="F6" s="21"/>
      <c r="G6" s="19" t="s">
        <v>17</v>
      </c>
      <c r="H6" s="25" t="s">
        <v>18</v>
      </c>
      <c r="I6" s="19"/>
      <c r="J6" s="35" t="s">
        <v>17</v>
      </c>
      <c r="K6" s="25" t="s">
        <v>18</v>
      </c>
      <c r="Q6" s="134"/>
      <c r="R6" s="134"/>
    </row>
    <row r="7" s="2" customFormat="1" ht="18" customHeight="1" spans="1:18">
      <c r="A7" s="131" t="s">
        <v>137</v>
      </c>
      <c r="B7" s="48">
        <f t="shared" ref="B7" si="0">SUM(B8:B33)</f>
        <v>450104</v>
      </c>
      <c r="C7" s="48">
        <f t="shared" ref="C7:I7" si="1">SUM(C8:C33)</f>
        <v>377695</v>
      </c>
      <c r="D7" s="48">
        <f t="shared" si="1"/>
        <v>363725</v>
      </c>
      <c r="E7" s="49">
        <f>D7/C7*100</f>
        <v>96.3012483617734</v>
      </c>
      <c r="F7" s="48">
        <f t="shared" si="1"/>
        <v>355737</v>
      </c>
      <c r="G7" s="48">
        <f t="shared" ref="G7:G30" si="2">D7-F7</f>
        <v>7988</v>
      </c>
      <c r="H7" s="49">
        <f>G7/F7*100</f>
        <v>2.24547910394477</v>
      </c>
      <c r="I7" s="48">
        <f t="shared" si="1"/>
        <v>400673</v>
      </c>
      <c r="J7" s="48">
        <f t="shared" ref="J7:J18" si="3">I7-B7</f>
        <v>-49431</v>
      </c>
      <c r="K7" s="47">
        <f t="shared" ref="K7:K68" si="4">J7/B7*100</f>
        <v>-10.9821285747294</v>
      </c>
      <c r="Q7" s="135"/>
      <c r="R7" s="135"/>
    </row>
    <row r="8" ht="18" customHeight="1" spans="1:18">
      <c r="A8" s="45" t="s">
        <v>138</v>
      </c>
      <c r="B8" s="46">
        <v>8610</v>
      </c>
      <c r="C8" s="54">
        <v>9620</v>
      </c>
      <c r="D8" s="54">
        <v>9620</v>
      </c>
      <c r="E8" s="49">
        <f t="shared" ref="E8:E70" si="5">D8/C8*100</f>
        <v>100</v>
      </c>
      <c r="F8" s="46">
        <v>8006</v>
      </c>
      <c r="G8" s="48">
        <f t="shared" si="2"/>
        <v>1614</v>
      </c>
      <c r="H8" s="49">
        <f t="shared" ref="H8:H70" si="6">G8/F8*100</f>
        <v>20.1598800899325</v>
      </c>
      <c r="I8" s="46">
        <v>8719</v>
      </c>
      <c r="J8" s="48">
        <f t="shared" si="3"/>
        <v>109</v>
      </c>
      <c r="K8" s="47">
        <f t="shared" si="4"/>
        <v>1.26596980255517</v>
      </c>
      <c r="Q8" s="135"/>
      <c r="R8" s="135"/>
    </row>
    <row r="9" ht="18" customHeight="1" spans="1:20">
      <c r="A9" s="45" t="s">
        <v>139</v>
      </c>
      <c r="B9" s="46">
        <v>4131</v>
      </c>
      <c r="C9" s="54">
        <v>4581</v>
      </c>
      <c r="D9" s="54">
        <v>4581</v>
      </c>
      <c r="E9" s="49">
        <f t="shared" si="5"/>
        <v>100</v>
      </c>
      <c r="F9" s="46">
        <v>5070</v>
      </c>
      <c r="G9" s="48">
        <f t="shared" si="2"/>
        <v>-489</v>
      </c>
      <c r="H9" s="49">
        <f t="shared" si="6"/>
        <v>-9.64497041420118</v>
      </c>
      <c r="I9" s="46">
        <v>4274</v>
      </c>
      <c r="J9" s="48">
        <f t="shared" si="3"/>
        <v>143</v>
      </c>
      <c r="K9" s="47">
        <f t="shared" si="4"/>
        <v>3.46163156620673</v>
      </c>
      <c r="Q9" s="135"/>
      <c r="R9" s="135"/>
      <c r="T9" s="43"/>
    </row>
    <row r="10" ht="18" customHeight="1" spans="1:20">
      <c r="A10" s="45" t="s">
        <v>140</v>
      </c>
      <c r="B10" s="46">
        <v>108448</v>
      </c>
      <c r="C10" s="54">
        <v>106627</v>
      </c>
      <c r="D10" s="54">
        <v>105186</v>
      </c>
      <c r="E10" s="49">
        <f t="shared" si="5"/>
        <v>98.6485599332252</v>
      </c>
      <c r="F10" s="46">
        <v>107049</v>
      </c>
      <c r="G10" s="48">
        <f t="shared" si="2"/>
        <v>-1863</v>
      </c>
      <c r="H10" s="49">
        <f t="shared" si="6"/>
        <v>-1.74032452428327</v>
      </c>
      <c r="I10" s="46">
        <v>94832</v>
      </c>
      <c r="J10" s="48">
        <f t="shared" si="3"/>
        <v>-13616</v>
      </c>
      <c r="K10" s="47">
        <f t="shared" si="4"/>
        <v>-12.5553260548834</v>
      </c>
      <c r="Q10" s="135"/>
      <c r="R10" s="135"/>
      <c r="T10" s="43"/>
    </row>
    <row r="11" ht="18" customHeight="1" spans="1:20">
      <c r="A11" s="45" t="s">
        <v>141</v>
      </c>
      <c r="B11" s="46">
        <v>7222</v>
      </c>
      <c r="C11" s="54">
        <v>7894</v>
      </c>
      <c r="D11" s="54">
        <v>7894</v>
      </c>
      <c r="E11" s="49">
        <f t="shared" si="5"/>
        <v>100</v>
      </c>
      <c r="F11" s="46">
        <v>17278</v>
      </c>
      <c r="G11" s="48">
        <f t="shared" si="2"/>
        <v>-9384</v>
      </c>
      <c r="H11" s="49">
        <f t="shared" si="6"/>
        <v>-54.3118416483389</v>
      </c>
      <c r="I11" s="46">
        <v>6978</v>
      </c>
      <c r="J11" s="48">
        <f t="shared" si="3"/>
        <v>-244</v>
      </c>
      <c r="K11" s="47">
        <f t="shared" si="4"/>
        <v>-3.3785654943229</v>
      </c>
      <c r="Q11" s="135"/>
      <c r="R11" s="135"/>
      <c r="S11" s="69"/>
      <c r="T11" s="43"/>
    </row>
    <row r="12" ht="18" customHeight="1" spans="1:22">
      <c r="A12" s="45" t="s">
        <v>142</v>
      </c>
      <c r="B12" s="46">
        <v>4346</v>
      </c>
      <c r="C12" s="54">
        <v>4589</v>
      </c>
      <c r="D12" s="54">
        <v>4589</v>
      </c>
      <c r="E12" s="49">
        <f t="shared" si="5"/>
        <v>100</v>
      </c>
      <c r="F12" s="46">
        <v>6736</v>
      </c>
      <c r="G12" s="48">
        <f t="shared" si="2"/>
        <v>-2147</v>
      </c>
      <c r="H12" s="49">
        <f t="shared" si="6"/>
        <v>-31.8735154394299</v>
      </c>
      <c r="I12" s="46">
        <v>4374</v>
      </c>
      <c r="J12" s="48">
        <f t="shared" si="3"/>
        <v>28</v>
      </c>
      <c r="K12" s="47">
        <f t="shared" si="4"/>
        <v>0.644270593649333</v>
      </c>
      <c r="Q12" s="135"/>
      <c r="R12" s="135"/>
      <c r="S12" s="69"/>
      <c r="T12" s="43"/>
      <c r="U12" s="43"/>
      <c r="V12" s="69"/>
    </row>
    <row r="13" ht="18" customHeight="1" spans="1:22">
      <c r="A13" s="45" t="s">
        <v>143</v>
      </c>
      <c r="B13" s="46">
        <v>31070</v>
      </c>
      <c r="C13" s="54">
        <v>27661</v>
      </c>
      <c r="D13" s="54">
        <v>25978</v>
      </c>
      <c r="E13" s="49">
        <f t="shared" si="5"/>
        <v>93.9156212718268</v>
      </c>
      <c r="F13" s="46">
        <v>31739</v>
      </c>
      <c r="G13" s="48">
        <f t="shared" si="2"/>
        <v>-5761</v>
      </c>
      <c r="H13" s="49">
        <f t="shared" si="6"/>
        <v>-18.1511704842623</v>
      </c>
      <c r="I13" s="46">
        <v>27289</v>
      </c>
      <c r="J13" s="48">
        <f t="shared" si="3"/>
        <v>-3781</v>
      </c>
      <c r="K13" s="47">
        <f t="shared" si="4"/>
        <v>-12.1692951400064</v>
      </c>
      <c r="Q13" s="135"/>
      <c r="R13" s="135"/>
      <c r="S13" s="43"/>
      <c r="T13" s="43"/>
      <c r="V13" s="43"/>
    </row>
    <row r="14" ht="18" customHeight="1" spans="1:18">
      <c r="A14" s="45" t="s">
        <v>144</v>
      </c>
      <c r="B14" s="46">
        <v>19846</v>
      </c>
      <c r="C14" s="54">
        <v>11457</v>
      </c>
      <c r="D14" s="54">
        <v>11314</v>
      </c>
      <c r="E14" s="49">
        <f t="shared" si="5"/>
        <v>98.7518547612813</v>
      </c>
      <c r="F14" s="46">
        <v>12621</v>
      </c>
      <c r="G14" s="48">
        <f t="shared" si="2"/>
        <v>-1307</v>
      </c>
      <c r="H14" s="49">
        <f t="shared" si="6"/>
        <v>-10.3557562792172</v>
      </c>
      <c r="I14" s="46">
        <v>14700</v>
      </c>
      <c r="J14" s="48">
        <f t="shared" si="3"/>
        <v>-5146</v>
      </c>
      <c r="K14" s="47">
        <f t="shared" si="4"/>
        <v>-25.9296583694447</v>
      </c>
      <c r="Q14" s="135"/>
      <c r="R14" s="135"/>
    </row>
    <row r="15" ht="18" customHeight="1" spans="1:20">
      <c r="A15" s="45" t="s">
        <v>145</v>
      </c>
      <c r="B15" s="46">
        <v>4627</v>
      </c>
      <c r="C15" s="54">
        <v>3525</v>
      </c>
      <c r="D15" s="54">
        <v>2970</v>
      </c>
      <c r="E15" s="49">
        <f t="shared" si="5"/>
        <v>84.2553191489362</v>
      </c>
      <c r="F15" s="46">
        <v>3393</v>
      </c>
      <c r="G15" s="48">
        <f t="shared" si="2"/>
        <v>-423</v>
      </c>
      <c r="H15" s="49">
        <f t="shared" si="6"/>
        <v>-12.4668435013263</v>
      </c>
      <c r="I15" s="46">
        <v>4344</v>
      </c>
      <c r="J15" s="48">
        <f t="shared" si="3"/>
        <v>-283</v>
      </c>
      <c r="K15" s="47">
        <f t="shared" si="4"/>
        <v>-6.1162740436568</v>
      </c>
      <c r="Q15" s="135"/>
      <c r="R15" s="135"/>
      <c r="S15" s="43"/>
      <c r="T15" s="43"/>
    </row>
    <row r="16" ht="18" customHeight="1" spans="1:20">
      <c r="A16" s="45" t="s">
        <v>146</v>
      </c>
      <c r="B16" s="46"/>
      <c r="C16" s="54">
        <v>291</v>
      </c>
      <c r="D16" s="54">
        <v>291</v>
      </c>
      <c r="E16" s="49">
        <f t="shared" si="5"/>
        <v>100</v>
      </c>
      <c r="F16" s="46">
        <v>295</v>
      </c>
      <c r="G16" s="48">
        <f t="shared" si="2"/>
        <v>-4</v>
      </c>
      <c r="H16" s="49">
        <f t="shared" si="6"/>
        <v>-1.35593220338983</v>
      </c>
      <c r="I16" s="46">
        <v>287</v>
      </c>
      <c r="J16" s="48">
        <f t="shared" si="3"/>
        <v>287</v>
      </c>
      <c r="K16" s="47"/>
      <c r="Q16" s="135"/>
      <c r="R16" s="135"/>
      <c r="S16" s="43"/>
      <c r="T16" s="43"/>
    </row>
    <row r="17" ht="18" customHeight="1" spans="1:18">
      <c r="A17" s="45" t="s">
        <v>147</v>
      </c>
      <c r="B17" s="46">
        <v>14411</v>
      </c>
      <c r="C17" s="54">
        <v>15890</v>
      </c>
      <c r="D17" s="54">
        <v>14014</v>
      </c>
      <c r="E17" s="49">
        <f t="shared" si="5"/>
        <v>88.1938325991189</v>
      </c>
      <c r="F17" s="46">
        <v>13902</v>
      </c>
      <c r="G17" s="48">
        <f t="shared" si="2"/>
        <v>112</v>
      </c>
      <c r="H17" s="49">
        <f t="shared" si="6"/>
        <v>0.80563947633434</v>
      </c>
      <c r="I17" s="46">
        <v>12145</v>
      </c>
      <c r="J17" s="48">
        <f t="shared" si="3"/>
        <v>-2266</v>
      </c>
      <c r="K17" s="47">
        <f t="shared" si="4"/>
        <v>-15.7240996461037</v>
      </c>
      <c r="Q17" s="135"/>
      <c r="R17" s="135"/>
    </row>
    <row r="18" ht="18.75" customHeight="1" spans="1:20">
      <c r="A18" s="45" t="s">
        <v>148</v>
      </c>
      <c r="B18" s="46">
        <v>8749</v>
      </c>
      <c r="C18" s="54">
        <v>9326</v>
      </c>
      <c r="D18" s="54">
        <v>9326</v>
      </c>
      <c r="E18" s="49">
        <f t="shared" si="5"/>
        <v>100</v>
      </c>
      <c r="F18" s="46">
        <v>9562</v>
      </c>
      <c r="G18" s="48">
        <f t="shared" si="2"/>
        <v>-236</v>
      </c>
      <c r="H18" s="49">
        <f t="shared" si="6"/>
        <v>-2.46810290734156</v>
      </c>
      <c r="I18" s="46">
        <v>7770</v>
      </c>
      <c r="J18" s="48">
        <f t="shared" si="3"/>
        <v>-979</v>
      </c>
      <c r="K18" s="47">
        <f t="shared" si="4"/>
        <v>-11.1898502686021</v>
      </c>
      <c r="Q18" s="135"/>
      <c r="R18" s="135"/>
      <c r="T18" s="43"/>
    </row>
    <row r="19" ht="18" customHeight="1" spans="1:18">
      <c r="A19" s="45" t="s">
        <v>149</v>
      </c>
      <c r="B19" s="46">
        <v>0</v>
      </c>
      <c r="C19" s="54">
        <v>0</v>
      </c>
      <c r="D19" s="54"/>
      <c r="E19" s="49"/>
      <c r="F19" s="46"/>
      <c r="G19" s="48"/>
      <c r="H19" s="49"/>
      <c r="I19" s="46"/>
      <c r="J19" s="48"/>
      <c r="K19" s="47"/>
      <c r="Q19" s="135"/>
      <c r="R19" s="135"/>
    </row>
    <row r="20" ht="18" customHeight="1" spans="1:18">
      <c r="A20" s="45" t="s">
        <v>150</v>
      </c>
      <c r="B20" s="46">
        <v>141</v>
      </c>
      <c r="C20" s="54">
        <v>95</v>
      </c>
      <c r="D20" s="54">
        <v>83</v>
      </c>
      <c r="E20" s="49">
        <f t="shared" si="5"/>
        <v>87.3684210526316</v>
      </c>
      <c r="F20" s="46">
        <v>32</v>
      </c>
      <c r="G20" s="48">
        <f t="shared" si="2"/>
        <v>51</v>
      </c>
      <c r="H20" s="49">
        <f t="shared" si="6"/>
        <v>159.375</v>
      </c>
      <c r="I20" s="46">
        <v>151</v>
      </c>
      <c r="J20" s="48">
        <f t="shared" ref="J20:J34" si="7">I20-B20</f>
        <v>10</v>
      </c>
      <c r="K20" s="47">
        <f t="shared" si="4"/>
        <v>7.09219858156028</v>
      </c>
      <c r="Q20" s="135"/>
      <c r="R20" s="135"/>
    </row>
    <row r="21" ht="18" customHeight="1" spans="1:18">
      <c r="A21" s="59" t="s">
        <v>151</v>
      </c>
      <c r="B21" s="46">
        <v>204</v>
      </c>
      <c r="C21" s="54">
        <v>170</v>
      </c>
      <c r="D21" s="54">
        <v>170</v>
      </c>
      <c r="E21" s="49">
        <f t="shared" si="5"/>
        <v>100</v>
      </c>
      <c r="F21" s="46">
        <v>200</v>
      </c>
      <c r="G21" s="48">
        <f t="shared" si="2"/>
        <v>-30</v>
      </c>
      <c r="H21" s="49">
        <f t="shared" si="6"/>
        <v>-15</v>
      </c>
      <c r="I21" s="46">
        <v>178</v>
      </c>
      <c r="J21" s="48">
        <f t="shared" si="7"/>
        <v>-26</v>
      </c>
      <c r="K21" s="47">
        <f t="shared" si="4"/>
        <v>-12.7450980392157</v>
      </c>
      <c r="Q21" s="135"/>
      <c r="R21" s="135"/>
    </row>
    <row r="22" ht="18" customHeight="1" spans="1:18">
      <c r="A22" s="45" t="s">
        <v>152</v>
      </c>
      <c r="B22" s="46">
        <v>1408</v>
      </c>
      <c r="C22" s="54">
        <v>1651</v>
      </c>
      <c r="D22" s="54">
        <v>1580</v>
      </c>
      <c r="E22" s="49">
        <f t="shared" si="5"/>
        <v>95.6995760145366</v>
      </c>
      <c r="F22" s="46">
        <v>1810</v>
      </c>
      <c r="G22" s="48">
        <f t="shared" si="2"/>
        <v>-230</v>
      </c>
      <c r="H22" s="49">
        <f t="shared" si="6"/>
        <v>-12.707182320442</v>
      </c>
      <c r="I22" s="46">
        <v>1208</v>
      </c>
      <c r="J22" s="48">
        <f t="shared" si="7"/>
        <v>-200</v>
      </c>
      <c r="K22" s="47">
        <f t="shared" si="4"/>
        <v>-14.2045454545455</v>
      </c>
      <c r="Q22" s="135"/>
      <c r="R22" s="135"/>
    </row>
    <row r="23" ht="18" customHeight="1" spans="1:19">
      <c r="A23" s="45" t="s">
        <v>153</v>
      </c>
      <c r="B23" s="46">
        <v>703</v>
      </c>
      <c r="C23" s="54">
        <v>733</v>
      </c>
      <c r="D23" s="54">
        <v>733</v>
      </c>
      <c r="E23" s="49">
        <f t="shared" si="5"/>
        <v>100</v>
      </c>
      <c r="F23" s="46">
        <v>828</v>
      </c>
      <c r="G23" s="48">
        <f t="shared" si="2"/>
        <v>-95</v>
      </c>
      <c r="H23" s="49">
        <f t="shared" si="6"/>
        <v>-11.4734299516908</v>
      </c>
      <c r="I23" s="46">
        <v>708</v>
      </c>
      <c r="J23" s="48">
        <f t="shared" si="7"/>
        <v>5</v>
      </c>
      <c r="K23" s="47">
        <f t="shared" si="4"/>
        <v>0.711237553342816</v>
      </c>
      <c r="Q23" s="135"/>
      <c r="R23" s="135"/>
      <c r="S23" s="43"/>
    </row>
    <row r="24" ht="18" customHeight="1" spans="1:18">
      <c r="A24" s="45" t="s">
        <v>154</v>
      </c>
      <c r="B24" s="46">
        <v>6132</v>
      </c>
      <c r="C24" s="54">
        <v>9400</v>
      </c>
      <c r="D24" s="54">
        <v>9400</v>
      </c>
      <c r="E24" s="49">
        <f t="shared" si="5"/>
        <v>100</v>
      </c>
      <c r="F24" s="46">
        <v>12118</v>
      </c>
      <c r="G24" s="48">
        <f t="shared" si="2"/>
        <v>-2718</v>
      </c>
      <c r="H24" s="49">
        <f t="shared" si="6"/>
        <v>-22.4294438026077</v>
      </c>
      <c r="I24" s="46">
        <v>6147</v>
      </c>
      <c r="J24" s="48">
        <f t="shared" si="7"/>
        <v>15</v>
      </c>
      <c r="K24" s="47">
        <f t="shared" si="4"/>
        <v>0.244618395303327</v>
      </c>
      <c r="Q24" s="135"/>
      <c r="R24" s="135"/>
    </row>
    <row r="25" ht="18" customHeight="1" spans="1:18">
      <c r="A25" s="45" t="s">
        <v>155</v>
      </c>
      <c r="B25" s="46">
        <v>18785</v>
      </c>
      <c r="C25" s="54">
        <f>19422-6000</f>
        <v>13422</v>
      </c>
      <c r="D25" s="54">
        <v>13321</v>
      </c>
      <c r="E25" s="49">
        <f t="shared" si="5"/>
        <v>99.24750409775</v>
      </c>
      <c r="F25" s="46">
        <v>12797</v>
      </c>
      <c r="G25" s="48">
        <f t="shared" si="2"/>
        <v>524</v>
      </c>
      <c r="H25" s="49">
        <f t="shared" si="6"/>
        <v>4.09470969758537</v>
      </c>
      <c r="I25" s="46">
        <v>18192</v>
      </c>
      <c r="J25" s="48">
        <f t="shared" si="7"/>
        <v>-593</v>
      </c>
      <c r="K25" s="47">
        <f t="shared" si="4"/>
        <v>-3.15677402182592</v>
      </c>
      <c r="Q25" s="135"/>
      <c r="R25" s="135"/>
    </row>
    <row r="26" ht="18" customHeight="1" spans="1:19">
      <c r="A26" s="45" t="s">
        <v>156</v>
      </c>
      <c r="B26" s="46">
        <v>18913</v>
      </c>
      <c r="C26" s="54">
        <v>17760</v>
      </c>
      <c r="D26" s="54">
        <v>13506</v>
      </c>
      <c r="E26" s="49">
        <f t="shared" si="5"/>
        <v>76.0472972972973</v>
      </c>
      <c r="F26" s="46">
        <f>2381+16313</f>
        <v>18694</v>
      </c>
      <c r="G26" s="48">
        <f t="shared" si="2"/>
        <v>-5188</v>
      </c>
      <c r="H26" s="49">
        <f t="shared" si="6"/>
        <v>-27.7522199636247</v>
      </c>
      <c r="I26" s="46">
        <v>14306</v>
      </c>
      <c r="J26" s="48">
        <f t="shared" si="7"/>
        <v>-4607</v>
      </c>
      <c r="K26" s="47">
        <f t="shared" si="4"/>
        <v>-24.358906572199</v>
      </c>
      <c r="Q26" s="135"/>
      <c r="R26" s="135"/>
      <c r="S26" s="43"/>
    </row>
    <row r="27" ht="18" customHeight="1" spans="1:18">
      <c r="A27" s="45" t="s">
        <v>157</v>
      </c>
      <c r="B27" s="46">
        <v>7747</v>
      </c>
      <c r="C27" s="54">
        <v>6693</v>
      </c>
      <c r="D27" s="54">
        <v>5222</v>
      </c>
      <c r="E27" s="49">
        <f t="shared" si="5"/>
        <v>78.0218138353504</v>
      </c>
      <c r="F27" s="46">
        <v>5687</v>
      </c>
      <c r="G27" s="48">
        <f t="shared" si="2"/>
        <v>-465</v>
      </c>
      <c r="H27" s="49">
        <f t="shared" si="6"/>
        <v>-8.17654299279057</v>
      </c>
      <c r="I27" s="46">
        <v>5856</v>
      </c>
      <c r="J27" s="48">
        <f t="shared" si="7"/>
        <v>-1891</v>
      </c>
      <c r="K27" s="47">
        <f t="shared" si="4"/>
        <v>-24.4094488188976</v>
      </c>
      <c r="Q27" s="135"/>
      <c r="R27" s="135"/>
    </row>
    <row r="28" ht="18" customHeight="1" spans="1:18">
      <c r="A28" s="45" t="s">
        <v>158</v>
      </c>
      <c r="B28" s="46">
        <v>2107</v>
      </c>
      <c r="C28" s="54">
        <v>2380</v>
      </c>
      <c r="D28" s="54">
        <v>2373</v>
      </c>
      <c r="E28" s="49">
        <f t="shared" si="5"/>
        <v>99.7058823529412</v>
      </c>
      <c r="F28" s="46">
        <v>2644</v>
      </c>
      <c r="G28" s="48">
        <f t="shared" si="2"/>
        <v>-271</v>
      </c>
      <c r="H28" s="49">
        <f t="shared" si="6"/>
        <v>-10.249621785174</v>
      </c>
      <c r="I28" s="46">
        <v>2115</v>
      </c>
      <c r="J28" s="48">
        <f t="shared" si="7"/>
        <v>8</v>
      </c>
      <c r="K28" s="47">
        <f t="shared" si="4"/>
        <v>0.3796867584243</v>
      </c>
      <c r="Q28" s="135"/>
      <c r="R28" s="135"/>
    </row>
    <row r="29" ht="18" customHeight="1" spans="1:18">
      <c r="A29" s="45" t="s">
        <v>159</v>
      </c>
      <c r="B29" s="46"/>
      <c r="C29" s="54">
        <v>3</v>
      </c>
      <c r="D29" s="54">
        <v>3</v>
      </c>
      <c r="E29" s="49"/>
      <c r="F29" s="46"/>
      <c r="G29" s="48">
        <f t="shared" si="2"/>
        <v>3</v>
      </c>
      <c r="H29" s="49"/>
      <c r="I29" s="46">
        <v>0</v>
      </c>
      <c r="J29" s="48">
        <f t="shared" si="7"/>
        <v>0</v>
      </c>
      <c r="K29" s="47"/>
      <c r="Q29" s="135"/>
      <c r="R29" s="135"/>
    </row>
    <row r="30" ht="18" customHeight="1" spans="1:18">
      <c r="A30" s="45" t="s">
        <v>160</v>
      </c>
      <c r="B30" s="46">
        <v>8542</v>
      </c>
      <c r="C30" s="54">
        <v>9272</v>
      </c>
      <c r="D30" s="54">
        <v>7681</v>
      </c>
      <c r="E30" s="49">
        <f t="shared" si="5"/>
        <v>82.8408110440034</v>
      </c>
      <c r="F30" s="46">
        <v>7187</v>
      </c>
      <c r="G30" s="48">
        <f t="shared" si="2"/>
        <v>494</v>
      </c>
      <c r="H30" s="49">
        <f t="shared" si="6"/>
        <v>6.87352163628774</v>
      </c>
      <c r="I30" s="46">
        <v>7703</v>
      </c>
      <c r="J30" s="48">
        <f t="shared" si="7"/>
        <v>-839</v>
      </c>
      <c r="K30" s="47">
        <f t="shared" si="4"/>
        <v>-9.82205572465465</v>
      </c>
      <c r="Q30" s="135"/>
      <c r="R30" s="135"/>
    </row>
    <row r="31" ht="18" customHeight="1" spans="1:18">
      <c r="A31" s="45" t="s">
        <v>161</v>
      </c>
      <c r="B31" s="46">
        <v>65</v>
      </c>
      <c r="C31" s="54">
        <v>483</v>
      </c>
      <c r="D31" s="54">
        <v>483</v>
      </c>
      <c r="E31" s="49">
        <f t="shared" si="5"/>
        <v>100</v>
      </c>
      <c r="F31" s="51"/>
      <c r="G31" s="48"/>
      <c r="H31" s="49"/>
      <c r="I31" s="46">
        <v>339</v>
      </c>
      <c r="J31" s="48">
        <f t="shared" si="7"/>
        <v>274</v>
      </c>
      <c r="K31" s="47">
        <f t="shared" si="4"/>
        <v>421.538461538462</v>
      </c>
      <c r="Q31" s="135"/>
      <c r="R31" s="135"/>
    </row>
    <row r="32" ht="18" customHeight="1" spans="1:18">
      <c r="A32" s="45" t="s">
        <v>162</v>
      </c>
      <c r="B32" s="46">
        <v>27472</v>
      </c>
      <c r="C32" s="54">
        <v>29633</v>
      </c>
      <c r="D32" s="54">
        <v>28868</v>
      </c>
      <c r="E32" s="49">
        <f t="shared" si="5"/>
        <v>97.418418654878</v>
      </c>
      <c r="F32" s="46">
        <v>28623</v>
      </c>
      <c r="G32" s="48"/>
      <c r="H32" s="49">
        <f t="shared" si="6"/>
        <v>0</v>
      </c>
      <c r="I32" s="46">
        <v>26757</v>
      </c>
      <c r="J32" s="48">
        <f t="shared" si="7"/>
        <v>-715</v>
      </c>
      <c r="K32" s="47">
        <f t="shared" si="4"/>
        <v>-2.60264997087944</v>
      </c>
      <c r="Q32" s="135"/>
      <c r="R32" s="135"/>
    </row>
    <row r="33" ht="18" customHeight="1" spans="1:18">
      <c r="A33" s="45" t="s">
        <v>163</v>
      </c>
      <c r="B33" s="46">
        <f>247425-100000-1000</f>
        <v>146425</v>
      </c>
      <c r="C33" s="54">
        <v>84539</v>
      </c>
      <c r="D33" s="54">
        <v>84539</v>
      </c>
      <c r="E33" s="49">
        <f t="shared" si="5"/>
        <v>100</v>
      </c>
      <c r="F33" s="46">
        <v>49466</v>
      </c>
      <c r="G33" s="48">
        <f>D33-F33</f>
        <v>35073</v>
      </c>
      <c r="H33" s="49">
        <f t="shared" si="6"/>
        <v>70.9032466744835</v>
      </c>
      <c r="I33" s="46">
        <v>131301</v>
      </c>
      <c r="J33" s="48">
        <f t="shared" si="7"/>
        <v>-15124</v>
      </c>
      <c r="K33" s="47">
        <f t="shared" si="4"/>
        <v>-10.3288372887144</v>
      </c>
      <c r="Q33" s="135"/>
      <c r="R33" s="135"/>
    </row>
    <row r="34" s="2" customFormat="1" ht="18" customHeight="1" spans="1:18">
      <c r="A34" s="131" t="s">
        <v>164</v>
      </c>
      <c r="B34" s="48">
        <f>SUM(B35:B39)</f>
        <v>4291</v>
      </c>
      <c r="C34" s="48">
        <f t="shared" ref="C34:D34" si="8">SUM(C35:C39)</f>
        <v>3384</v>
      </c>
      <c r="D34" s="48">
        <f t="shared" si="8"/>
        <v>3026</v>
      </c>
      <c r="E34" s="49">
        <f t="shared" si="5"/>
        <v>89.4208037825059</v>
      </c>
      <c r="F34" s="48">
        <f>SUM(F35:F39)</f>
        <v>4793</v>
      </c>
      <c r="G34" s="48">
        <f>D34-F34</f>
        <v>-1767</v>
      </c>
      <c r="H34" s="49">
        <f t="shared" si="6"/>
        <v>-36.8662633006468</v>
      </c>
      <c r="I34" s="48">
        <f>SUM(I35:I39)</f>
        <v>3029</v>
      </c>
      <c r="J34" s="48">
        <f t="shared" si="7"/>
        <v>-1262</v>
      </c>
      <c r="K34" s="47">
        <f t="shared" si="4"/>
        <v>-29.410393847588</v>
      </c>
      <c r="Q34" s="135"/>
      <c r="R34" s="135"/>
    </row>
    <row r="35" s="2" customFormat="1" ht="18" customHeight="1" spans="1:18">
      <c r="A35" s="45" t="s">
        <v>165</v>
      </c>
      <c r="B35" s="48"/>
      <c r="C35" s="55">
        <v>0</v>
      </c>
      <c r="D35" s="48">
        <v>0</v>
      </c>
      <c r="E35" s="49"/>
      <c r="F35" s="48"/>
      <c r="G35" s="48">
        <f t="shared" ref="G35" si="9">D35-F35</f>
        <v>0</v>
      </c>
      <c r="H35" s="49"/>
      <c r="I35" s="48">
        <v>0</v>
      </c>
      <c r="J35" s="48">
        <f t="shared" ref="J35" si="10">I35-B35</f>
        <v>0</v>
      </c>
      <c r="K35" s="47"/>
      <c r="Q35" s="135"/>
      <c r="R35" s="135"/>
    </row>
    <row r="36" s="2" customFormat="1" ht="18" customHeight="1" spans="1:18">
      <c r="A36" s="45" t="s">
        <v>166</v>
      </c>
      <c r="B36" s="46"/>
      <c r="C36" s="48">
        <v>0</v>
      </c>
      <c r="D36" s="48">
        <v>0</v>
      </c>
      <c r="E36" s="49"/>
      <c r="F36" s="48"/>
      <c r="G36" s="48"/>
      <c r="H36" s="49"/>
      <c r="I36" s="48">
        <v>0</v>
      </c>
      <c r="J36" s="48"/>
      <c r="K36" s="47"/>
      <c r="Q36" s="135"/>
      <c r="R36" s="135"/>
    </row>
    <row r="37" s="2" customFormat="1" ht="18" customHeight="1" spans="1:18">
      <c r="A37" s="45" t="s">
        <v>167</v>
      </c>
      <c r="B37" s="46"/>
      <c r="C37" s="48">
        <v>0</v>
      </c>
      <c r="D37" s="48">
        <v>0</v>
      </c>
      <c r="E37" s="49"/>
      <c r="F37" s="48"/>
      <c r="G37" s="48"/>
      <c r="H37" s="49"/>
      <c r="I37" s="48">
        <v>0</v>
      </c>
      <c r="J37" s="48"/>
      <c r="K37" s="47"/>
      <c r="Q37" s="135"/>
      <c r="R37" s="135"/>
    </row>
    <row r="38" ht="18" customHeight="1" spans="1:18">
      <c r="A38" s="45" t="s">
        <v>168</v>
      </c>
      <c r="B38" s="46">
        <v>1613</v>
      </c>
      <c r="C38" s="46">
        <v>1687</v>
      </c>
      <c r="D38" s="46">
        <v>1471</v>
      </c>
      <c r="E38" s="49">
        <f t="shared" si="5"/>
        <v>87.1962062833432</v>
      </c>
      <c r="F38" s="46">
        <v>1694</v>
      </c>
      <c r="G38" s="48">
        <f t="shared" ref="G38:G69" si="11">D38-F38</f>
        <v>-223</v>
      </c>
      <c r="H38" s="49">
        <f t="shared" si="6"/>
        <v>-13.1641086186541</v>
      </c>
      <c r="I38" s="46">
        <v>1603</v>
      </c>
      <c r="J38" s="48">
        <f t="shared" ref="J38:J69" si="12">I38-B38</f>
        <v>-10</v>
      </c>
      <c r="K38" s="47">
        <f t="shared" si="4"/>
        <v>-0.619962802231866</v>
      </c>
      <c r="Q38" s="135"/>
      <c r="R38" s="135"/>
    </row>
    <row r="39" ht="18" customHeight="1" spans="1:18">
      <c r="A39" s="45" t="s">
        <v>169</v>
      </c>
      <c r="B39" s="46">
        <v>2678</v>
      </c>
      <c r="C39" s="46">
        <v>1697</v>
      </c>
      <c r="D39" s="46">
        <v>1555</v>
      </c>
      <c r="E39" s="49">
        <f t="shared" si="5"/>
        <v>91.632292280495</v>
      </c>
      <c r="F39" s="46">
        <v>3099</v>
      </c>
      <c r="G39" s="48">
        <f t="shared" si="11"/>
        <v>-1544</v>
      </c>
      <c r="H39" s="49">
        <f t="shared" si="6"/>
        <v>-49.8225233946434</v>
      </c>
      <c r="I39" s="46">
        <v>1426</v>
      </c>
      <c r="J39" s="48">
        <f t="shared" si="12"/>
        <v>-1252</v>
      </c>
      <c r="K39" s="47">
        <f t="shared" si="4"/>
        <v>-46.7513069454817</v>
      </c>
      <c r="Q39" s="135"/>
      <c r="R39" s="135"/>
    </row>
    <row r="40" s="2" customFormat="1" ht="18" customHeight="1" spans="1:18">
      <c r="A40" s="131" t="s">
        <v>170</v>
      </c>
      <c r="B40" s="48">
        <f>SUM(B41:B51)</f>
        <v>181784</v>
      </c>
      <c r="C40" s="48">
        <f t="shared" ref="C40:I40" si="13">SUM(C41:C51)</f>
        <v>171405.3</v>
      </c>
      <c r="D40" s="48">
        <f t="shared" si="13"/>
        <v>168045</v>
      </c>
      <c r="E40" s="49">
        <f t="shared" si="5"/>
        <v>98.0395588701166</v>
      </c>
      <c r="F40" s="48">
        <f t="shared" si="13"/>
        <v>183195</v>
      </c>
      <c r="G40" s="48">
        <f t="shared" si="11"/>
        <v>-15150</v>
      </c>
      <c r="H40" s="49">
        <f t="shared" si="6"/>
        <v>-8.2698763612544</v>
      </c>
      <c r="I40" s="48">
        <f t="shared" si="13"/>
        <v>166731</v>
      </c>
      <c r="J40" s="48">
        <f t="shared" si="12"/>
        <v>-15053</v>
      </c>
      <c r="K40" s="47">
        <f t="shared" si="4"/>
        <v>-8.2807067728733</v>
      </c>
      <c r="Q40" s="135"/>
      <c r="R40" s="135"/>
    </row>
    <row r="41" ht="18" customHeight="1" spans="1:18">
      <c r="A41" s="45" t="s">
        <v>171</v>
      </c>
      <c r="B41" s="46">
        <v>2812</v>
      </c>
      <c r="C41" s="46">
        <v>2228</v>
      </c>
      <c r="D41" s="46">
        <v>225</v>
      </c>
      <c r="E41" s="49">
        <f t="shared" si="5"/>
        <v>10.0987432675045</v>
      </c>
      <c r="F41" s="46">
        <v>693</v>
      </c>
      <c r="G41" s="48">
        <f t="shared" si="11"/>
        <v>-468</v>
      </c>
      <c r="H41" s="49">
        <f t="shared" si="6"/>
        <v>-67.5324675324675</v>
      </c>
      <c r="I41" s="46">
        <v>2807</v>
      </c>
      <c r="J41" s="48">
        <f t="shared" si="12"/>
        <v>-5</v>
      </c>
      <c r="K41" s="47">
        <f t="shared" si="4"/>
        <v>-0.177809388335704</v>
      </c>
      <c r="Q41" s="135"/>
      <c r="R41" s="135"/>
    </row>
    <row r="42" ht="18" customHeight="1" spans="1:18">
      <c r="A42" s="45" t="s">
        <v>172</v>
      </c>
      <c r="B42" s="46">
        <v>118990</v>
      </c>
      <c r="C42" s="46">
        <v>111590</v>
      </c>
      <c r="D42" s="46">
        <v>111542</v>
      </c>
      <c r="E42" s="49">
        <f t="shared" si="5"/>
        <v>99.9569853929564</v>
      </c>
      <c r="F42" s="46">
        <v>115722</v>
      </c>
      <c r="G42" s="48">
        <f t="shared" si="11"/>
        <v>-4180</v>
      </c>
      <c r="H42" s="49">
        <f t="shared" si="6"/>
        <v>-3.61210487202088</v>
      </c>
      <c r="I42" s="46">
        <v>113039</v>
      </c>
      <c r="J42" s="48">
        <f t="shared" si="12"/>
        <v>-5951</v>
      </c>
      <c r="K42" s="47">
        <f t="shared" si="4"/>
        <v>-5.00126061013531</v>
      </c>
      <c r="Q42" s="135"/>
      <c r="R42" s="135"/>
    </row>
    <row r="43" ht="18" customHeight="1" spans="1:18">
      <c r="A43" s="45" t="s">
        <v>173</v>
      </c>
      <c r="B43" s="46">
        <v>193</v>
      </c>
      <c r="C43" s="46">
        <v>275.3</v>
      </c>
      <c r="D43" s="46">
        <v>93</v>
      </c>
      <c r="E43" s="49">
        <f t="shared" si="5"/>
        <v>33.7813294587722</v>
      </c>
      <c r="F43" s="46">
        <v>46</v>
      </c>
      <c r="G43" s="48">
        <f t="shared" si="11"/>
        <v>47</v>
      </c>
      <c r="H43" s="49">
        <f t="shared" si="6"/>
        <v>102.173913043478</v>
      </c>
      <c r="I43" s="46">
        <v>395</v>
      </c>
      <c r="J43" s="48">
        <f t="shared" si="12"/>
        <v>202</v>
      </c>
      <c r="K43" s="47">
        <f t="shared" si="4"/>
        <v>104.663212435233</v>
      </c>
      <c r="Q43" s="135"/>
      <c r="R43" s="135"/>
    </row>
    <row r="44" ht="18" customHeight="1" spans="1:18">
      <c r="A44" s="45" t="s">
        <v>174</v>
      </c>
      <c r="B44" s="46">
        <v>10454</v>
      </c>
      <c r="C44" s="46">
        <v>11916</v>
      </c>
      <c r="D44" s="46">
        <v>11876</v>
      </c>
      <c r="E44" s="49">
        <f t="shared" si="5"/>
        <v>99.6643168848607</v>
      </c>
      <c r="F44" s="46">
        <v>11691</v>
      </c>
      <c r="G44" s="48">
        <f t="shared" si="11"/>
        <v>185</v>
      </c>
      <c r="H44" s="49">
        <f t="shared" si="6"/>
        <v>1.58241382259858</v>
      </c>
      <c r="I44" s="46">
        <v>10614</v>
      </c>
      <c r="J44" s="48">
        <f t="shared" si="12"/>
        <v>160</v>
      </c>
      <c r="K44" s="47">
        <f t="shared" si="4"/>
        <v>1.5305146355462</v>
      </c>
      <c r="Q44" s="135"/>
      <c r="R44" s="135"/>
    </row>
    <row r="45" ht="18" customHeight="1" spans="1:18">
      <c r="A45" s="45" t="s">
        <v>175</v>
      </c>
      <c r="B45" s="46">
        <v>22574</v>
      </c>
      <c r="C45" s="46">
        <v>25582</v>
      </c>
      <c r="D45" s="46">
        <v>25219</v>
      </c>
      <c r="E45" s="49">
        <f t="shared" si="5"/>
        <v>98.5810335392073</v>
      </c>
      <c r="F45" s="46">
        <v>31244</v>
      </c>
      <c r="G45" s="48">
        <f t="shared" si="11"/>
        <v>-6025</v>
      </c>
      <c r="H45" s="49">
        <f t="shared" si="6"/>
        <v>-19.2837024708744</v>
      </c>
      <c r="I45" s="46">
        <v>23447</v>
      </c>
      <c r="J45" s="48">
        <f t="shared" si="12"/>
        <v>873</v>
      </c>
      <c r="K45" s="47">
        <f t="shared" si="4"/>
        <v>3.86728094267742</v>
      </c>
      <c r="Q45" s="135"/>
      <c r="R45" s="135"/>
    </row>
    <row r="46" ht="18" customHeight="1" spans="1:18">
      <c r="A46" s="45" t="s">
        <v>176</v>
      </c>
      <c r="B46" s="46">
        <v>8824</v>
      </c>
      <c r="C46" s="46">
        <v>11055</v>
      </c>
      <c r="D46" s="46">
        <v>10837</v>
      </c>
      <c r="E46" s="49">
        <f t="shared" si="5"/>
        <v>98.0280416101312</v>
      </c>
      <c r="F46" s="46">
        <v>10305</v>
      </c>
      <c r="G46" s="48">
        <f t="shared" si="11"/>
        <v>532</v>
      </c>
      <c r="H46" s="49">
        <f t="shared" si="6"/>
        <v>5.16254245511887</v>
      </c>
      <c r="I46" s="46">
        <v>9100</v>
      </c>
      <c r="J46" s="48">
        <f t="shared" si="12"/>
        <v>276</v>
      </c>
      <c r="K46" s="47">
        <f t="shared" si="4"/>
        <v>3.12783318223028</v>
      </c>
      <c r="Q46" s="135"/>
      <c r="R46" s="135"/>
    </row>
    <row r="47" ht="18" customHeight="1" spans="1:18">
      <c r="A47" s="45" t="s">
        <v>177</v>
      </c>
      <c r="B47" s="46"/>
      <c r="C47" s="46">
        <v>0</v>
      </c>
      <c r="D47" s="46">
        <v>0</v>
      </c>
      <c r="E47" s="49"/>
      <c r="F47" s="46">
        <v>42</v>
      </c>
      <c r="G47" s="48">
        <f t="shared" si="11"/>
        <v>-42</v>
      </c>
      <c r="H47" s="49">
        <f t="shared" si="6"/>
        <v>-100</v>
      </c>
      <c r="I47" s="46">
        <v>0</v>
      </c>
      <c r="J47" s="48">
        <f t="shared" si="12"/>
        <v>0</v>
      </c>
      <c r="K47" s="47"/>
      <c r="Q47" s="135"/>
      <c r="R47" s="135"/>
    </row>
    <row r="48" ht="18" customHeight="1" spans="1:18">
      <c r="A48" s="45" t="s">
        <v>178</v>
      </c>
      <c r="B48" s="46">
        <v>1713</v>
      </c>
      <c r="C48" s="46">
        <v>1983</v>
      </c>
      <c r="D48" s="46">
        <v>1688</v>
      </c>
      <c r="E48" s="49">
        <f t="shared" si="5"/>
        <v>85.1235501765002</v>
      </c>
      <c r="F48" s="46">
        <v>7704</v>
      </c>
      <c r="G48" s="48">
        <f t="shared" si="11"/>
        <v>-6016</v>
      </c>
      <c r="H48" s="49">
        <f t="shared" si="6"/>
        <v>-78.0893042575286</v>
      </c>
      <c r="I48" s="46">
        <v>1722</v>
      </c>
      <c r="J48" s="48">
        <f t="shared" si="12"/>
        <v>9</v>
      </c>
      <c r="K48" s="47">
        <f t="shared" si="4"/>
        <v>0.525394045534151</v>
      </c>
      <c r="Q48" s="135"/>
      <c r="R48" s="135"/>
    </row>
    <row r="49" ht="18" customHeight="1" spans="1:18">
      <c r="A49" s="45" t="s">
        <v>179</v>
      </c>
      <c r="B49" s="46"/>
      <c r="C49" s="46">
        <v>0</v>
      </c>
      <c r="D49" s="46">
        <v>0</v>
      </c>
      <c r="E49" s="49"/>
      <c r="F49" s="46"/>
      <c r="G49" s="48">
        <f t="shared" si="11"/>
        <v>0</v>
      </c>
      <c r="H49" s="49"/>
      <c r="I49" s="46">
        <v>0</v>
      </c>
      <c r="J49" s="48">
        <f t="shared" si="12"/>
        <v>0</v>
      </c>
      <c r="K49" s="47"/>
      <c r="Q49" s="135"/>
      <c r="R49" s="135"/>
    </row>
    <row r="50" ht="18" customHeight="1" spans="1:18">
      <c r="A50" s="45" t="s">
        <v>180</v>
      </c>
      <c r="B50" s="46"/>
      <c r="C50" s="46">
        <v>0</v>
      </c>
      <c r="D50" s="46">
        <v>0</v>
      </c>
      <c r="E50" s="49"/>
      <c r="F50" s="46"/>
      <c r="G50" s="48">
        <f t="shared" si="11"/>
        <v>0</v>
      </c>
      <c r="H50" s="49"/>
      <c r="I50" s="46">
        <v>0</v>
      </c>
      <c r="J50" s="48">
        <f t="shared" si="12"/>
        <v>0</v>
      </c>
      <c r="K50" s="47"/>
      <c r="Q50" s="135"/>
      <c r="R50" s="135"/>
    </row>
    <row r="51" ht="18" customHeight="1" spans="1:18">
      <c r="A51" s="45" t="s">
        <v>181</v>
      </c>
      <c r="B51" s="46">
        <v>16224</v>
      </c>
      <c r="C51" s="46">
        <v>6776</v>
      </c>
      <c r="D51" s="46">
        <v>6565</v>
      </c>
      <c r="E51" s="49">
        <f t="shared" si="5"/>
        <v>96.8860684769776</v>
      </c>
      <c r="F51" s="46">
        <v>5748</v>
      </c>
      <c r="G51" s="48">
        <f t="shared" si="11"/>
        <v>817</v>
      </c>
      <c r="H51" s="49">
        <f t="shared" si="6"/>
        <v>14.2136395267919</v>
      </c>
      <c r="I51" s="46">
        <v>5607</v>
      </c>
      <c r="J51" s="48">
        <f t="shared" si="12"/>
        <v>-10617</v>
      </c>
      <c r="K51" s="47">
        <f t="shared" si="4"/>
        <v>-65.4400887573965</v>
      </c>
      <c r="Q51" s="135"/>
      <c r="R51" s="135"/>
    </row>
    <row r="52" s="2" customFormat="1" ht="18" customHeight="1" spans="1:18">
      <c r="A52" s="131" t="s">
        <v>182</v>
      </c>
      <c r="B52" s="48">
        <f>SUM(B53:B62)</f>
        <v>943997</v>
      </c>
      <c r="C52" s="48">
        <f t="shared" ref="C52:I52" si="14">SUM(C53:C62)</f>
        <v>952719</v>
      </c>
      <c r="D52" s="48">
        <f t="shared" si="14"/>
        <v>946117</v>
      </c>
      <c r="E52" s="49">
        <f t="shared" si="5"/>
        <v>99.3070359675833</v>
      </c>
      <c r="F52" s="48">
        <f t="shared" si="14"/>
        <v>958926</v>
      </c>
      <c r="G52" s="48">
        <f t="shared" si="11"/>
        <v>-12809</v>
      </c>
      <c r="H52" s="49">
        <f t="shared" si="6"/>
        <v>-1.33576522067396</v>
      </c>
      <c r="I52" s="48">
        <f t="shared" si="14"/>
        <v>949231</v>
      </c>
      <c r="J52" s="48">
        <f t="shared" si="12"/>
        <v>5234</v>
      </c>
      <c r="K52" s="47">
        <f t="shared" si="4"/>
        <v>0.554450914568584</v>
      </c>
      <c r="Q52" s="135"/>
      <c r="R52" s="135"/>
    </row>
    <row r="53" ht="18" customHeight="1" spans="1:18">
      <c r="A53" s="45" t="s">
        <v>183</v>
      </c>
      <c r="B53" s="46">
        <v>10716</v>
      </c>
      <c r="C53" s="46">
        <v>10436</v>
      </c>
      <c r="D53" s="46">
        <v>4799</v>
      </c>
      <c r="E53" s="49">
        <f t="shared" si="5"/>
        <v>45.9850517439632</v>
      </c>
      <c r="F53" s="46">
        <v>4245</v>
      </c>
      <c r="G53" s="48">
        <f t="shared" si="11"/>
        <v>554</v>
      </c>
      <c r="H53" s="49">
        <f t="shared" si="6"/>
        <v>13.0506478209658</v>
      </c>
      <c r="I53" s="46">
        <v>17213</v>
      </c>
      <c r="J53" s="48">
        <f t="shared" si="12"/>
        <v>6497</v>
      </c>
      <c r="K53" s="47">
        <f t="shared" si="4"/>
        <v>60.6289660321015</v>
      </c>
      <c r="Q53" s="135"/>
      <c r="R53" s="135"/>
    </row>
    <row r="54" ht="18" customHeight="1" spans="1:18">
      <c r="A54" s="45" t="s">
        <v>184</v>
      </c>
      <c r="B54" s="46">
        <v>839600</v>
      </c>
      <c r="C54" s="46">
        <f>870474+50000-6513-28000</f>
        <v>885961</v>
      </c>
      <c r="D54" s="46">
        <v>885563</v>
      </c>
      <c r="E54" s="49">
        <f t="shared" si="5"/>
        <v>99.9550770293501</v>
      </c>
      <c r="F54" s="46">
        <v>895482</v>
      </c>
      <c r="G54" s="48">
        <f t="shared" si="11"/>
        <v>-9919</v>
      </c>
      <c r="H54" s="49">
        <f t="shared" si="6"/>
        <v>-1.10767162265685</v>
      </c>
      <c r="I54" s="46">
        <v>845636</v>
      </c>
      <c r="J54" s="48">
        <f t="shared" si="12"/>
        <v>6036</v>
      </c>
      <c r="K54" s="47">
        <f t="shared" si="4"/>
        <v>0.718913768461172</v>
      </c>
      <c r="Q54" s="135"/>
      <c r="R54" s="135"/>
    </row>
    <row r="55" ht="18" customHeight="1" spans="1:18">
      <c r="A55" s="45" t="s">
        <v>185</v>
      </c>
      <c r="B55" s="46">
        <v>19633</v>
      </c>
      <c r="C55" s="46">
        <v>32990</v>
      </c>
      <c r="D55" s="46">
        <v>32737</v>
      </c>
      <c r="E55" s="49">
        <f t="shared" si="5"/>
        <v>99.2331009396787</v>
      </c>
      <c r="F55" s="46">
        <v>27178</v>
      </c>
      <c r="G55" s="48">
        <f t="shared" si="11"/>
        <v>5559</v>
      </c>
      <c r="H55" s="49">
        <f t="shared" si="6"/>
        <v>20.4540437118257</v>
      </c>
      <c r="I55" s="46">
        <v>23934</v>
      </c>
      <c r="J55" s="48">
        <f t="shared" si="12"/>
        <v>4301</v>
      </c>
      <c r="K55" s="47">
        <f t="shared" si="4"/>
        <v>21.9069933275607</v>
      </c>
      <c r="Q55" s="135"/>
      <c r="R55" s="135"/>
    </row>
    <row r="56" ht="18" customHeight="1" spans="1:18">
      <c r="A56" s="45" t="s">
        <v>186</v>
      </c>
      <c r="B56" s="46">
        <v>6</v>
      </c>
      <c r="C56" s="46">
        <v>6</v>
      </c>
      <c r="D56" s="46">
        <v>5</v>
      </c>
      <c r="E56" s="49">
        <f t="shared" si="5"/>
        <v>83.3333333333333</v>
      </c>
      <c r="F56" s="46">
        <v>1</v>
      </c>
      <c r="G56" s="48">
        <f t="shared" si="11"/>
        <v>4</v>
      </c>
      <c r="H56" s="49">
        <f t="shared" si="6"/>
        <v>400</v>
      </c>
      <c r="I56" s="46">
        <v>5</v>
      </c>
      <c r="J56" s="48">
        <f t="shared" si="12"/>
        <v>-1</v>
      </c>
      <c r="K56" s="47">
        <f t="shared" si="4"/>
        <v>-16.6666666666667</v>
      </c>
      <c r="Q56" s="135"/>
      <c r="R56" s="135"/>
    </row>
    <row r="57" ht="18" customHeight="1" spans="1:18">
      <c r="A57" s="45" t="s">
        <v>187</v>
      </c>
      <c r="B57" s="46"/>
      <c r="C57" s="46">
        <v>0</v>
      </c>
      <c r="D57" s="46">
        <v>0</v>
      </c>
      <c r="E57" s="49"/>
      <c r="F57" s="46"/>
      <c r="G57" s="48">
        <f t="shared" si="11"/>
        <v>0</v>
      </c>
      <c r="H57" s="49"/>
      <c r="I57" s="46">
        <v>0</v>
      </c>
      <c r="J57" s="48">
        <f t="shared" si="12"/>
        <v>0</v>
      </c>
      <c r="K57" s="47"/>
      <c r="Q57" s="135"/>
      <c r="R57" s="135"/>
    </row>
    <row r="58" ht="18" customHeight="1" spans="1:18">
      <c r="A58" s="45" t="s">
        <v>188</v>
      </c>
      <c r="B58" s="46"/>
      <c r="C58" s="46">
        <v>0</v>
      </c>
      <c r="D58" s="46">
        <v>0</v>
      </c>
      <c r="E58" s="49"/>
      <c r="F58" s="46"/>
      <c r="G58" s="48">
        <f t="shared" si="11"/>
        <v>0</v>
      </c>
      <c r="H58" s="49"/>
      <c r="I58" s="46">
        <v>0</v>
      </c>
      <c r="J58" s="48">
        <f t="shared" si="12"/>
        <v>0</v>
      </c>
      <c r="K58" s="47"/>
      <c r="Q58" s="135"/>
      <c r="R58" s="135"/>
    </row>
    <row r="59" ht="18" customHeight="1" spans="1:18">
      <c r="A59" s="45" t="s">
        <v>189</v>
      </c>
      <c r="B59" s="46">
        <v>1946</v>
      </c>
      <c r="C59" s="46">
        <v>2686</v>
      </c>
      <c r="D59" s="46">
        <v>2669</v>
      </c>
      <c r="E59" s="49">
        <f t="shared" si="5"/>
        <v>99.3670886075949</v>
      </c>
      <c r="F59" s="46">
        <v>3254</v>
      </c>
      <c r="G59" s="48">
        <f t="shared" si="11"/>
        <v>-585</v>
      </c>
      <c r="H59" s="49">
        <f t="shared" si="6"/>
        <v>-17.9778733866011</v>
      </c>
      <c r="I59" s="46">
        <v>2288</v>
      </c>
      <c r="J59" s="48">
        <f t="shared" si="12"/>
        <v>342</v>
      </c>
      <c r="K59" s="47">
        <f t="shared" si="4"/>
        <v>17.5745118191161</v>
      </c>
      <c r="Q59" s="135"/>
      <c r="R59" s="135"/>
    </row>
    <row r="60" ht="18" customHeight="1" spans="1:18">
      <c r="A60" s="45" t="s">
        <v>190</v>
      </c>
      <c r="B60" s="46">
        <v>5854</v>
      </c>
      <c r="C60" s="46">
        <v>3956</v>
      </c>
      <c r="D60" s="46">
        <v>3859</v>
      </c>
      <c r="E60" s="49">
        <f t="shared" si="5"/>
        <v>97.5480283114257</v>
      </c>
      <c r="F60" s="46">
        <v>3736</v>
      </c>
      <c r="G60" s="48">
        <f t="shared" si="11"/>
        <v>123</v>
      </c>
      <c r="H60" s="49">
        <f t="shared" si="6"/>
        <v>3.29229122055674</v>
      </c>
      <c r="I60" s="46">
        <v>5727</v>
      </c>
      <c r="J60" s="48">
        <f t="shared" si="12"/>
        <v>-127</v>
      </c>
      <c r="K60" s="47">
        <f t="shared" si="4"/>
        <v>-2.16945678168773</v>
      </c>
      <c r="Q60" s="135"/>
      <c r="R60" s="135"/>
    </row>
    <row r="61" ht="18" customHeight="1" spans="1:18">
      <c r="A61" s="45" t="s">
        <v>191</v>
      </c>
      <c r="B61" s="46">
        <v>20518</v>
      </c>
      <c r="C61" s="46">
        <f>14424-1800</f>
        <v>12624</v>
      </c>
      <c r="D61" s="46">
        <v>12624</v>
      </c>
      <c r="E61" s="49">
        <f t="shared" si="5"/>
        <v>100</v>
      </c>
      <c r="F61" s="46">
        <v>14690</v>
      </c>
      <c r="G61" s="48">
        <f t="shared" si="11"/>
        <v>-2066</v>
      </c>
      <c r="H61" s="49">
        <f t="shared" si="6"/>
        <v>-14.0639891082369</v>
      </c>
      <c r="I61" s="46">
        <f>13208+7500</f>
        <v>20708</v>
      </c>
      <c r="J61" s="48">
        <f t="shared" si="12"/>
        <v>190</v>
      </c>
      <c r="K61" s="47">
        <f t="shared" si="4"/>
        <v>0.926016180914319</v>
      </c>
      <c r="Q61" s="135"/>
      <c r="R61" s="135"/>
    </row>
    <row r="62" ht="18" customHeight="1" spans="1:18">
      <c r="A62" s="45" t="s">
        <v>192</v>
      </c>
      <c r="B62" s="46">
        <v>45724</v>
      </c>
      <c r="C62" s="46">
        <v>4060</v>
      </c>
      <c r="D62" s="46">
        <v>3861</v>
      </c>
      <c r="E62" s="49">
        <f t="shared" si="5"/>
        <v>95.0985221674877</v>
      </c>
      <c r="F62" s="46">
        <v>10340</v>
      </c>
      <c r="G62" s="48">
        <f t="shared" si="11"/>
        <v>-6479</v>
      </c>
      <c r="H62" s="49">
        <f t="shared" si="6"/>
        <v>-62.6595744680851</v>
      </c>
      <c r="I62" s="46">
        <v>33720</v>
      </c>
      <c r="J62" s="48">
        <f t="shared" si="12"/>
        <v>-12004</v>
      </c>
      <c r="K62" s="47">
        <f t="shared" si="4"/>
        <v>-26.2531712011198</v>
      </c>
      <c r="Q62" s="135"/>
      <c r="R62" s="135"/>
    </row>
    <row r="63" s="2" customFormat="1" ht="18" customHeight="1" spans="1:18">
      <c r="A63" s="131" t="s">
        <v>193</v>
      </c>
      <c r="B63" s="48">
        <f>SUM(B64:B73)</f>
        <v>18621</v>
      </c>
      <c r="C63" s="48">
        <f t="shared" ref="C63:I63" si="15">SUM(C64:C73)</f>
        <v>12167.3</v>
      </c>
      <c r="D63" s="48">
        <f t="shared" si="15"/>
        <v>11089</v>
      </c>
      <c r="E63" s="49">
        <f t="shared" si="5"/>
        <v>91.1377215980538</v>
      </c>
      <c r="F63" s="48">
        <f t="shared" si="15"/>
        <v>14758</v>
      </c>
      <c r="G63" s="48">
        <f t="shared" si="11"/>
        <v>-3669</v>
      </c>
      <c r="H63" s="49">
        <f t="shared" si="6"/>
        <v>-24.861092288928</v>
      </c>
      <c r="I63" s="48">
        <f t="shared" si="15"/>
        <v>18865</v>
      </c>
      <c r="J63" s="48">
        <f t="shared" si="12"/>
        <v>244</v>
      </c>
      <c r="K63" s="47">
        <f t="shared" si="4"/>
        <v>1.31034853122818</v>
      </c>
      <c r="Q63" s="135"/>
      <c r="R63" s="135"/>
    </row>
    <row r="64" ht="18" customHeight="1" spans="1:18">
      <c r="A64" s="45" t="s">
        <v>194</v>
      </c>
      <c r="B64" s="46">
        <v>635</v>
      </c>
      <c r="C64" s="46">
        <v>703</v>
      </c>
      <c r="D64" s="46">
        <v>703</v>
      </c>
      <c r="E64" s="49">
        <f t="shared" si="5"/>
        <v>100</v>
      </c>
      <c r="F64" s="46">
        <v>627</v>
      </c>
      <c r="G64" s="48">
        <f t="shared" si="11"/>
        <v>76</v>
      </c>
      <c r="H64" s="49">
        <f t="shared" si="6"/>
        <v>12.1212121212121</v>
      </c>
      <c r="I64" s="46">
        <v>695</v>
      </c>
      <c r="J64" s="48">
        <f t="shared" si="12"/>
        <v>60</v>
      </c>
      <c r="K64" s="47">
        <f t="shared" si="4"/>
        <v>9.44881889763779</v>
      </c>
      <c r="Q64" s="135"/>
      <c r="R64" s="135"/>
    </row>
    <row r="65" ht="18" customHeight="1" spans="1:18">
      <c r="A65" s="45" t="s">
        <v>195</v>
      </c>
      <c r="B65" s="46">
        <v>188</v>
      </c>
      <c r="C65" s="46">
        <v>20.3</v>
      </c>
      <c r="D65" s="46">
        <v>4</v>
      </c>
      <c r="E65" s="49">
        <f t="shared" si="5"/>
        <v>19.7044334975369</v>
      </c>
      <c r="F65" s="46">
        <v>6</v>
      </c>
      <c r="G65" s="48">
        <f t="shared" si="11"/>
        <v>-2</v>
      </c>
      <c r="H65" s="49">
        <f t="shared" si="6"/>
        <v>-33.3333333333333</v>
      </c>
      <c r="I65" s="46">
        <v>10</v>
      </c>
      <c r="J65" s="48">
        <f t="shared" si="12"/>
        <v>-178</v>
      </c>
      <c r="K65" s="47">
        <f t="shared" si="4"/>
        <v>-94.6808510638298</v>
      </c>
      <c r="Q65" s="135"/>
      <c r="R65" s="135"/>
    </row>
    <row r="66" ht="18" customHeight="1" spans="1:18">
      <c r="A66" s="45" t="s">
        <v>196</v>
      </c>
      <c r="B66" s="46">
        <v>84</v>
      </c>
      <c r="C66" s="46">
        <v>495</v>
      </c>
      <c r="D66" s="46">
        <v>333</v>
      </c>
      <c r="E66" s="49">
        <f t="shared" si="5"/>
        <v>67.2727272727273</v>
      </c>
      <c r="F66" s="46">
        <v>419</v>
      </c>
      <c r="G66" s="48">
        <f t="shared" si="11"/>
        <v>-86</v>
      </c>
      <c r="H66" s="49">
        <f t="shared" si="6"/>
        <v>-20.5250596658711</v>
      </c>
      <c r="I66" s="46">
        <v>243</v>
      </c>
      <c r="J66" s="48">
        <f t="shared" si="12"/>
        <v>159</v>
      </c>
      <c r="K66" s="47">
        <f t="shared" si="4"/>
        <v>189.285714285714</v>
      </c>
      <c r="Q66" s="135"/>
      <c r="R66" s="135"/>
    </row>
    <row r="67" ht="18" customHeight="1" spans="1:18">
      <c r="A67" s="45" t="s">
        <v>197</v>
      </c>
      <c r="B67" s="46">
        <v>15933</v>
      </c>
      <c r="C67" s="46">
        <f>9089+1000-3000</f>
        <v>7089</v>
      </c>
      <c r="D67" s="46">
        <v>6629</v>
      </c>
      <c r="E67" s="49">
        <f t="shared" si="5"/>
        <v>93.5110734941459</v>
      </c>
      <c r="F67" s="46">
        <v>10344</v>
      </c>
      <c r="G67" s="48">
        <f t="shared" si="11"/>
        <v>-3715</v>
      </c>
      <c r="H67" s="49">
        <f t="shared" si="6"/>
        <v>-35.9145398298531</v>
      </c>
      <c r="I67" s="46">
        <f>13715+1200</f>
        <v>14915</v>
      </c>
      <c r="J67" s="48">
        <f t="shared" si="12"/>
        <v>-1018</v>
      </c>
      <c r="K67" s="47">
        <f t="shared" si="4"/>
        <v>-6.38925500533484</v>
      </c>
      <c r="Q67" s="135"/>
      <c r="R67" s="135"/>
    </row>
    <row r="68" ht="18" customHeight="1" spans="1:18">
      <c r="A68" s="45" t="s">
        <v>198</v>
      </c>
      <c r="B68" s="46">
        <v>282</v>
      </c>
      <c r="C68" s="46">
        <v>162</v>
      </c>
      <c r="D68" s="46">
        <v>154</v>
      </c>
      <c r="E68" s="49">
        <f t="shared" si="5"/>
        <v>95.0617283950617</v>
      </c>
      <c r="F68" s="46">
        <v>216</v>
      </c>
      <c r="G68" s="48">
        <f t="shared" si="11"/>
        <v>-62</v>
      </c>
      <c r="H68" s="49">
        <f t="shared" si="6"/>
        <v>-28.7037037037037</v>
      </c>
      <c r="I68" s="46">
        <v>369</v>
      </c>
      <c r="J68" s="48">
        <f t="shared" si="12"/>
        <v>87</v>
      </c>
      <c r="K68" s="47">
        <f t="shared" si="4"/>
        <v>30.8510638297872</v>
      </c>
      <c r="Q68" s="135"/>
      <c r="R68" s="135"/>
    </row>
    <row r="69" ht="18" customHeight="1" spans="1:18">
      <c r="A69" s="45" t="s">
        <v>199</v>
      </c>
      <c r="B69" s="46"/>
      <c r="C69" s="46">
        <v>0</v>
      </c>
      <c r="D69" s="46">
        <v>0</v>
      </c>
      <c r="E69" s="49"/>
      <c r="F69" s="46">
        <v>3</v>
      </c>
      <c r="G69" s="48">
        <f t="shared" si="11"/>
        <v>-3</v>
      </c>
      <c r="H69" s="49">
        <f t="shared" si="6"/>
        <v>-100</v>
      </c>
      <c r="I69" s="46">
        <v>0</v>
      </c>
      <c r="J69" s="48">
        <f t="shared" si="12"/>
        <v>0</v>
      </c>
      <c r="K69" s="47"/>
      <c r="Q69" s="135"/>
      <c r="R69" s="135"/>
    </row>
    <row r="70" ht="18" customHeight="1" spans="1:18">
      <c r="A70" s="45" t="s">
        <v>200</v>
      </c>
      <c r="B70" s="46">
        <v>483</v>
      </c>
      <c r="C70" s="46">
        <v>417</v>
      </c>
      <c r="D70" s="46">
        <v>417</v>
      </c>
      <c r="E70" s="49">
        <f t="shared" si="5"/>
        <v>100</v>
      </c>
      <c r="F70" s="46">
        <v>406</v>
      </c>
      <c r="G70" s="48">
        <f t="shared" ref="G70:G101" si="16">D70-F70</f>
        <v>11</v>
      </c>
      <c r="H70" s="49">
        <f t="shared" si="6"/>
        <v>2.70935960591133</v>
      </c>
      <c r="I70" s="46">
        <v>640</v>
      </c>
      <c r="J70" s="48">
        <f t="shared" ref="J70:J101" si="17">I70-B70</f>
        <v>157</v>
      </c>
      <c r="K70" s="47">
        <f t="shared" ref="K70:K133" si="18">J70/B70*100</f>
        <v>32.5051759834368</v>
      </c>
      <c r="Q70" s="135"/>
      <c r="R70" s="135"/>
    </row>
    <row r="71" ht="18" customHeight="1" spans="1:18">
      <c r="A71" s="45" t="s">
        <v>201</v>
      </c>
      <c r="B71" s="46"/>
      <c r="C71" s="46">
        <v>0</v>
      </c>
      <c r="D71" s="46">
        <v>0</v>
      </c>
      <c r="E71" s="49"/>
      <c r="F71" s="46"/>
      <c r="G71" s="48">
        <f t="shared" si="16"/>
        <v>0</v>
      </c>
      <c r="H71" s="49"/>
      <c r="I71" s="46">
        <v>0</v>
      </c>
      <c r="J71" s="48">
        <f t="shared" si="17"/>
        <v>0</v>
      </c>
      <c r="K71" s="47"/>
      <c r="Q71" s="135"/>
      <c r="R71" s="135"/>
    </row>
    <row r="72" ht="18" customHeight="1" spans="1:18">
      <c r="A72" s="45" t="s">
        <v>202</v>
      </c>
      <c r="B72" s="46"/>
      <c r="C72" s="46">
        <v>0</v>
      </c>
      <c r="D72" s="46">
        <v>0</v>
      </c>
      <c r="E72" s="49"/>
      <c r="F72" s="46"/>
      <c r="G72" s="48">
        <f t="shared" si="16"/>
        <v>0</v>
      </c>
      <c r="H72" s="49"/>
      <c r="I72" s="46">
        <v>0</v>
      </c>
      <c r="J72" s="48">
        <f t="shared" si="17"/>
        <v>0</v>
      </c>
      <c r="K72" s="47"/>
      <c r="Q72" s="135"/>
      <c r="R72" s="135"/>
    </row>
    <row r="73" ht="18" customHeight="1" spans="1:18">
      <c r="A73" s="45" t="s">
        <v>203</v>
      </c>
      <c r="B73" s="46">
        <v>1016</v>
      </c>
      <c r="C73" s="46">
        <v>3281</v>
      </c>
      <c r="D73" s="46">
        <v>2849</v>
      </c>
      <c r="E73" s="49">
        <f t="shared" ref="E73:E134" si="19">D73/C73*100</f>
        <v>86.8332825358122</v>
      </c>
      <c r="F73" s="46">
        <v>2737</v>
      </c>
      <c r="G73" s="48">
        <f t="shared" si="16"/>
        <v>112</v>
      </c>
      <c r="H73" s="49">
        <f t="shared" ref="H73:H134" si="20">G73/F73*100</f>
        <v>4.0920716112532</v>
      </c>
      <c r="I73" s="46">
        <f>1693+300</f>
        <v>1993</v>
      </c>
      <c r="J73" s="48">
        <f t="shared" si="17"/>
        <v>977</v>
      </c>
      <c r="K73" s="47">
        <f t="shared" si="18"/>
        <v>96.1614173228346</v>
      </c>
      <c r="Q73" s="135"/>
      <c r="R73" s="135"/>
    </row>
    <row r="74" s="2" customFormat="1" ht="18" customHeight="1" spans="1:18">
      <c r="A74" s="131" t="s">
        <v>204</v>
      </c>
      <c r="B74" s="48">
        <f>SUM(B75:B80)</f>
        <v>35852</v>
      </c>
      <c r="C74" s="48">
        <f t="shared" ref="C74:I74" si="21">SUM(C75:C80)</f>
        <v>46164</v>
      </c>
      <c r="D74" s="48">
        <f t="shared" si="21"/>
        <v>45107</v>
      </c>
      <c r="E74" s="49">
        <f t="shared" si="19"/>
        <v>97.7103370591803</v>
      </c>
      <c r="F74" s="48">
        <f t="shared" si="21"/>
        <v>117373</v>
      </c>
      <c r="G74" s="48">
        <f t="shared" si="16"/>
        <v>-72266</v>
      </c>
      <c r="H74" s="49">
        <f t="shared" si="20"/>
        <v>-61.5695262113092</v>
      </c>
      <c r="I74" s="48">
        <f t="shared" si="21"/>
        <v>31069</v>
      </c>
      <c r="J74" s="48">
        <f t="shared" si="17"/>
        <v>-4783</v>
      </c>
      <c r="K74" s="47">
        <f t="shared" si="18"/>
        <v>-13.3409572687716</v>
      </c>
      <c r="Q74" s="135"/>
      <c r="R74" s="135"/>
    </row>
    <row r="75" ht="18" customHeight="1" spans="1:18">
      <c r="A75" s="45" t="s">
        <v>205</v>
      </c>
      <c r="B75" s="46">
        <v>19279</v>
      </c>
      <c r="C75" s="46">
        <v>18869</v>
      </c>
      <c r="D75" s="46">
        <v>18551</v>
      </c>
      <c r="E75" s="49">
        <f t="shared" si="19"/>
        <v>98.3146960623244</v>
      </c>
      <c r="F75" s="46">
        <v>44037</v>
      </c>
      <c r="G75" s="48">
        <f t="shared" si="16"/>
        <v>-25486</v>
      </c>
      <c r="H75" s="49">
        <f t="shared" si="20"/>
        <v>-57.8740604491677</v>
      </c>
      <c r="I75" s="46">
        <v>15814</v>
      </c>
      <c r="J75" s="48">
        <f t="shared" si="17"/>
        <v>-3465</v>
      </c>
      <c r="K75" s="47">
        <f t="shared" si="18"/>
        <v>-17.9729239068416</v>
      </c>
      <c r="Q75" s="135"/>
      <c r="R75" s="135"/>
    </row>
    <row r="76" ht="18" customHeight="1" spans="1:18">
      <c r="A76" s="45" t="s">
        <v>206</v>
      </c>
      <c r="B76" s="46">
        <v>1619</v>
      </c>
      <c r="C76" s="46">
        <v>1635</v>
      </c>
      <c r="D76" s="46">
        <v>1631</v>
      </c>
      <c r="E76" s="49">
        <f t="shared" si="19"/>
        <v>99.7553516819572</v>
      </c>
      <c r="F76" s="46">
        <v>1349</v>
      </c>
      <c r="G76" s="48">
        <f t="shared" si="16"/>
        <v>282</v>
      </c>
      <c r="H76" s="49">
        <f t="shared" si="20"/>
        <v>20.9043736100815</v>
      </c>
      <c r="I76" s="46">
        <v>1765</v>
      </c>
      <c r="J76" s="48">
        <f t="shared" si="17"/>
        <v>146</v>
      </c>
      <c r="K76" s="47">
        <f t="shared" si="18"/>
        <v>9.01791229153799</v>
      </c>
      <c r="Q76" s="135"/>
      <c r="R76" s="135"/>
    </row>
    <row r="77" ht="18" customHeight="1" spans="1:18">
      <c r="A77" s="45" t="s">
        <v>207</v>
      </c>
      <c r="B77" s="46">
        <v>2156</v>
      </c>
      <c r="C77" s="46">
        <v>2318</v>
      </c>
      <c r="D77" s="46">
        <v>2047</v>
      </c>
      <c r="E77" s="49">
        <f t="shared" si="19"/>
        <v>88.3088869715272</v>
      </c>
      <c r="F77" s="46">
        <v>5189</v>
      </c>
      <c r="G77" s="48">
        <f t="shared" si="16"/>
        <v>-3142</v>
      </c>
      <c r="H77" s="49">
        <f t="shared" si="20"/>
        <v>-60.5511659279245</v>
      </c>
      <c r="I77" s="46">
        <v>2152</v>
      </c>
      <c r="J77" s="48">
        <f t="shared" si="17"/>
        <v>-4</v>
      </c>
      <c r="K77" s="47">
        <f t="shared" si="18"/>
        <v>-0.185528756957328</v>
      </c>
      <c r="Q77" s="135"/>
      <c r="R77" s="135"/>
    </row>
    <row r="78" ht="18" customHeight="1" spans="1:18">
      <c r="A78" s="45" t="s">
        <v>208</v>
      </c>
      <c r="B78" s="46">
        <v>391</v>
      </c>
      <c r="C78" s="46">
        <v>878</v>
      </c>
      <c r="D78" s="46">
        <v>778</v>
      </c>
      <c r="E78" s="49">
        <f t="shared" si="19"/>
        <v>88.6104783599089</v>
      </c>
      <c r="F78" s="46">
        <v>720</v>
      </c>
      <c r="G78" s="48">
        <f t="shared" si="16"/>
        <v>58</v>
      </c>
      <c r="H78" s="49">
        <f t="shared" si="20"/>
        <v>8.05555555555556</v>
      </c>
      <c r="I78" s="46">
        <v>498</v>
      </c>
      <c r="J78" s="48">
        <f t="shared" si="17"/>
        <v>107</v>
      </c>
      <c r="K78" s="47">
        <f t="shared" si="18"/>
        <v>27.3657289002558</v>
      </c>
      <c r="Q78" s="135"/>
      <c r="R78" s="135"/>
    </row>
    <row r="79" ht="18" customHeight="1" spans="1:18">
      <c r="A79" s="45" t="s">
        <v>209</v>
      </c>
      <c r="B79" s="46">
        <v>6733</v>
      </c>
      <c r="C79" s="46">
        <v>6935</v>
      </c>
      <c r="D79" s="46">
        <v>6888</v>
      </c>
      <c r="E79" s="49">
        <f t="shared" si="19"/>
        <v>99.3222782984859</v>
      </c>
      <c r="F79" s="46">
        <v>6141</v>
      </c>
      <c r="G79" s="48">
        <f t="shared" si="16"/>
        <v>747</v>
      </c>
      <c r="H79" s="49">
        <f t="shared" si="20"/>
        <v>12.1641426477772</v>
      </c>
      <c r="I79" s="46">
        <v>6722</v>
      </c>
      <c r="J79" s="48">
        <f t="shared" si="17"/>
        <v>-11</v>
      </c>
      <c r="K79" s="47">
        <f t="shared" si="18"/>
        <v>-0.163374424476459</v>
      </c>
      <c r="Q79" s="135"/>
      <c r="R79" s="135"/>
    </row>
    <row r="80" ht="18" customHeight="1" spans="1:18">
      <c r="A80" s="45" t="s">
        <v>210</v>
      </c>
      <c r="B80" s="46">
        <v>5674</v>
      </c>
      <c r="C80" s="46">
        <v>15529</v>
      </c>
      <c r="D80" s="46">
        <v>15212</v>
      </c>
      <c r="E80" s="49">
        <f t="shared" si="19"/>
        <v>97.9586579947196</v>
      </c>
      <c r="F80" s="46">
        <v>59937</v>
      </c>
      <c r="G80" s="48">
        <f t="shared" si="16"/>
        <v>-44725</v>
      </c>
      <c r="H80" s="49">
        <f t="shared" si="20"/>
        <v>-74.6200176852362</v>
      </c>
      <c r="I80" s="46">
        <v>4118</v>
      </c>
      <c r="J80" s="48">
        <f t="shared" si="17"/>
        <v>-1556</v>
      </c>
      <c r="K80" s="47">
        <f t="shared" si="18"/>
        <v>-27.4233345082834</v>
      </c>
      <c r="Q80" s="135"/>
      <c r="R80" s="135"/>
    </row>
    <row r="81" s="2" customFormat="1" ht="18" customHeight="1" spans="1:18">
      <c r="A81" s="131" t="s">
        <v>211</v>
      </c>
      <c r="B81" s="48">
        <f>SUM(B82:B102)</f>
        <v>609150</v>
      </c>
      <c r="C81" s="48">
        <f t="shared" ref="C81:I81" si="22">SUM(C82:C102)</f>
        <v>631244.3</v>
      </c>
      <c r="D81" s="48">
        <f t="shared" si="22"/>
        <v>617572</v>
      </c>
      <c r="E81" s="49">
        <f t="shared" si="19"/>
        <v>97.8340715314182</v>
      </c>
      <c r="F81" s="48">
        <f t="shared" si="22"/>
        <v>657101</v>
      </c>
      <c r="G81" s="48">
        <f t="shared" si="16"/>
        <v>-39529</v>
      </c>
      <c r="H81" s="49">
        <f t="shared" si="20"/>
        <v>-6.0156657804508</v>
      </c>
      <c r="I81" s="48">
        <f t="shared" si="22"/>
        <v>603808</v>
      </c>
      <c r="J81" s="48">
        <f t="shared" si="17"/>
        <v>-5342</v>
      </c>
      <c r="K81" s="47">
        <f t="shared" si="18"/>
        <v>-0.876959697939752</v>
      </c>
      <c r="Q81" s="135"/>
      <c r="R81" s="135"/>
    </row>
    <row r="82" ht="18" customHeight="1" spans="1:18">
      <c r="A82" s="45" t="s">
        <v>212</v>
      </c>
      <c r="B82" s="46">
        <v>23778</v>
      </c>
      <c r="C82" s="46">
        <v>23777.3</v>
      </c>
      <c r="D82" s="46">
        <v>20860</v>
      </c>
      <c r="E82" s="49">
        <f t="shared" si="19"/>
        <v>87.7307347764465</v>
      </c>
      <c r="F82" s="46">
        <v>22332</v>
      </c>
      <c r="G82" s="48">
        <f t="shared" si="16"/>
        <v>-1472</v>
      </c>
      <c r="H82" s="49">
        <f t="shared" si="20"/>
        <v>-6.59143829482357</v>
      </c>
      <c r="I82" s="46">
        <v>23484</v>
      </c>
      <c r="J82" s="48">
        <f t="shared" si="17"/>
        <v>-294</v>
      </c>
      <c r="K82" s="47">
        <f t="shared" si="18"/>
        <v>-1.23643704264446</v>
      </c>
      <c r="Q82" s="135"/>
      <c r="R82" s="135"/>
    </row>
    <row r="83" ht="18" customHeight="1" spans="1:18">
      <c r="A83" s="45" t="s">
        <v>213</v>
      </c>
      <c r="B83" s="46">
        <v>6884</v>
      </c>
      <c r="C83" s="46">
        <v>8554</v>
      </c>
      <c r="D83" s="46">
        <v>6811</v>
      </c>
      <c r="E83" s="49">
        <f t="shared" si="19"/>
        <v>79.6235679214403</v>
      </c>
      <c r="F83" s="46">
        <v>5518</v>
      </c>
      <c r="G83" s="48">
        <f t="shared" si="16"/>
        <v>1293</v>
      </c>
      <c r="H83" s="49">
        <f t="shared" si="20"/>
        <v>23.4324030445814</v>
      </c>
      <c r="I83" s="46">
        <v>5492</v>
      </c>
      <c r="J83" s="48">
        <f t="shared" si="17"/>
        <v>-1392</v>
      </c>
      <c r="K83" s="47">
        <f t="shared" si="18"/>
        <v>-20.2208018593841</v>
      </c>
      <c r="Q83" s="135"/>
      <c r="R83" s="135"/>
    </row>
    <row r="84" ht="18" customHeight="1" spans="1:18">
      <c r="A84" s="45" t="s">
        <v>214</v>
      </c>
      <c r="B84" s="46"/>
      <c r="C84" s="46">
        <v>0</v>
      </c>
      <c r="D84" s="46">
        <v>0</v>
      </c>
      <c r="E84" s="49"/>
      <c r="F84" s="46"/>
      <c r="G84" s="48">
        <f t="shared" si="16"/>
        <v>0</v>
      </c>
      <c r="H84" s="49"/>
      <c r="I84" s="46">
        <v>0</v>
      </c>
      <c r="J84" s="48">
        <f t="shared" si="17"/>
        <v>0</v>
      </c>
      <c r="K84" s="47"/>
      <c r="Q84" s="135"/>
      <c r="R84" s="135"/>
    </row>
    <row r="85" ht="18" customHeight="1" spans="1:18">
      <c r="A85" s="45" t="s">
        <v>215</v>
      </c>
      <c r="B85" s="46">
        <f>245658-20000</f>
        <v>225658</v>
      </c>
      <c r="C85" s="46">
        <v>238703</v>
      </c>
      <c r="D85" s="46">
        <v>238703</v>
      </c>
      <c r="E85" s="49">
        <f t="shared" si="19"/>
        <v>100</v>
      </c>
      <c r="F85" s="46">
        <v>241572</v>
      </c>
      <c r="G85" s="48">
        <f t="shared" si="16"/>
        <v>-2869</v>
      </c>
      <c r="H85" s="49">
        <f t="shared" si="20"/>
        <v>-1.18763764012386</v>
      </c>
      <c r="I85" s="46">
        <f>220079+6000</f>
        <v>226079</v>
      </c>
      <c r="J85" s="48">
        <f t="shared" si="17"/>
        <v>421</v>
      </c>
      <c r="K85" s="47">
        <f t="shared" si="18"/>
        <v>0.186565510639995</v>
      </c>
      <c r="Q85" s="135"/>
      <c r="R85" s="135"/>
    </row>
    <row r="86" ht="18" customHeight="1" spans="1:18">
      <c r="A86" s="45" t="s">
        <v>216</v>
      </c>
      <c r="B86" s="46">
        <v>81</v>
      </c>
      <c r="C86" s="46">
        <v>550</v>
      </c>
      <c r="D86" s="46">
        <v>513</v>
      </c>
      <c r="E86" s="49">
        <f t="shared" si="19"/>
        <v>93.2727272727273</v>
      </c>
      <c r="F86" s="46">
        <v>387</v>
      </c>
      <c r="G86" s="48">
        <f t="shared" si="16"/>
        <v>126</v>
      </c>
      <c r="H86" s="49">
        <f t="shared" si="20"/>
        <v>32.5581395348837</v>
      </c>
      <c r="I86" s="46">
        <v>86</v>
      </c>
      <c r="J86" s="48">
        <f t="shared" si="17"/>
        <v>5</v>
      </c>
      <c r="K86" s="47">
        <f t="shared" si="18"/>
        <v>6.17283950617284</v>
      </c>
      <c r="Q86" s="135"/>
      <c r="R86" s="135"/>
    </row>
    <row r="87" ht="18" customHeight="1" spans="1:18">
      <c r="A87" s="45" t="s">
        <v>217</v>
      </c>
      <c r="B87" s="46">
        <v>10664</v>
      </c>
      <c r="C87" s="46">
        <v>25609</v>
      </c>
      <c r="D87" s="46">
        <v>25551</v>
      </c>
      <c r="E87" s="49">
        <f t="shared" si="19"/>
        <v>99.7735171228865</v>
      </c>
      <c r="F87" s="46">
        <v>19601</v>
      </c>
      <c r="G87" s="48">
        <f t="shared" si="16"/>
        <v>5950</v>
      </c>
      <c r="H87" s="49">
        <f t="shared" si="20"/>
        <v>30.3555941023417</v>
      </c>
      <c r="I87" s="46">
        <v>15249</v>
      </c>
      <c r="J87" s="48">
        <f t="shared" si="17"/>
        <v>4585</v>
      </c>
      <c r="K87" s="47">
        <f t="shared" si="18"/>
        <v>42.9951237809452</v>
      </c>
      <c r="Q87" s="135"/>
      <c r="R87" s="135"/>
    </row>
    <row r="88" ht="18" customHeight="1" spans="1:18">
      <c r="A88" s="45" t="s">
        <v>218</v>
      </c>
      <c r="B88" s="46">
        <v>35459</v>
      </c>
      <c r="C88" s="46">
        <v>34617</v>
      </c>
      <c r="D88" s="46">
        <v>31168</v>
      </c>
      <c r="E88" s="49">
        <f t="shared" si="19"/>
        <v>90.0366871768206</v>
      </c>
      <c r="F88" s="46">
        <v>38106</v>
      </c>
      <c r="G88" s="48">
        <f t="shared" si="16"/>
        <v>-6938</v>
      </c>
      <c r="H88" s="49">
        <f t="shared" si="20"/>
        <v>-18.2071064924159</v>
      </c>
      <c r="I88" s="46">
        <v>32608</v>
      </c>
      <c r="J88" s="48">
        <f t="shared" si="17"/>
        <v>-2851</v>
      </c>
      <c r="K88" s="47">
        <f t="shared" si="18"/>
        <v>-8.04027186327872</v>
      </c>
      <c r="Q88" s="135"/>
      <c r="R88" s="135"/>
    </row>
    <row r="89" ht="18" customHeight="1" spans="1:18">
      <c r="A89" s="45" t="s">
        <v>219</v>
      </c>
      <c r="B89" s="46">
        <v>8046</v>
      </c>
      <c r="C89" s="46">
        <v>8561</v>
      </c>
      <c r="D89" s="46">
        <v>6271</v>
      </c>
      <c r="E89" s="49">
        <f t="shared" si="19"/>
        <v>73.2507884592921</v>
      </c>
      <c r="F89" s="46">
        <v>8751</v>
      </c>
      <c r="G89" s="48">
        <f t="shared" si="16"/>
        <v>-2480</v>
      </c>
      <c r="H89" s="49">
        <f t="shared" si="20"/>
        <v>-28.3396183293338</v>
      </c>
      <c r="I89" s="46">
        <v>7411</v>
      </c>
      <c r="J89" s="48">
        <f t="shared" si="17"/>
        <v>-635</v>
      </c>
      <c r="K89" s="47">
        <f t="shared" si="18"/>
        <v>-7.89212030822769</v>
      </c>
      <c r="Q89" s="135"/>
      <c r="R89" s="135"/>
    </row>
    <row r="90" ht="18" customHeight="1" spans="1:18">
      <c r="A90" s="45" t="s">
        <v>220</v>
      </c>
      <c r="B90" s="46">
        <v>12628</v>
      </c>
      <c r="C90" s="46">
        <v>14598</v>
      </c>
      <c r="D90" s="46">
        <v>14564</v>
      </c>
      <c r="E90" s="49">
        <f t="shared" si="19"/>
        <v>99.7670913823811</v>
      </c>
      <c r="F90" s="46">
        <v>16586</v>
      </c>
      <c r="G90" s="48">
        <f t="shared" si="16"/>
        <v>-2022</v>
      </c>
      <c r="H90" s="49">
        <f t="shared" si="20"/>
        <v>-12.1910044615941</v>
      </c>
      <c r="I90" s="46">
        <v>11678</v>
      </c>
      <c r="J90" s="48">
        <f t="shared" si="17"/>
        <v>-950</v>
      </c>
      <c r="K90" s="47">
        <f t="shared" si="18"/>
        <v>-7.52296484003801</v>
      </c>
      <c r="Q90" s="135"/>
      <c r="R90" s="135"/>
    </row>
    <row r="91" ht="18" customHeight="1" spans="1:18">
      <c r="A91" s="45" t="s">
        <v>221</v>
      </c>
      <c r="B91" s="46">
        <v>10014</v>
      </c>
      <c r="C91" s="46">
        <v>16547</v>
      </c>
      <c r="D91" s="46">
        <v>16042</v>
      </c>
      <c r="E91" s="49">
        <f t="shared" si="19"/>
        <v>96.948087266574</v>
      </c>
      <c r="F91" s="46">
        <v>18007</v>
      </c>
      <c r="G91" s="48">
        <f t="shared" si="16"/>
        <v>-1965</v>
      </c>
      <c r="H91" s="49">
        <f t="shared" si="20"/>
        <v>-10.9124229466319</v>
      </c>
      <c r="I91" s="46">
        <v>9647</v>
      </c>
      <c r="J91" s="48">
        <f t="shared" si="17"/>
        <v>-367</v>
      </c>
      <c r="K91" s="47">
        <f t="shared" si="18"/>
        <v>-3.6648691831436</v>
      </c>
      <c r="Q91" s="135"/>
      <c r="R91" s="135"/>
    </row>
    <row r="92" ht="18" customHeight="1" spans="1:18">
      <c r="A92" s="45" t="s">
        <v>222</v>
      </c>
      <c r="B92" s="46">
        <v>82</v>
      </c>
      <c r="C92" s="46">
        <v>114</v>
      </c>
      <c r="D92" s="46">
        <v>114</v>
      </c>
      <c r="E92" s="49">
        <f t="shared" si="19"/>
        <v>100</v>
      </c>
      <c r="F92" s="46">
        <v>115</v>
      </c>
      <c r="G92" s="48">
        <f t="shared" si="16"/>
        <v>-1</v>
      </c>
      <c r="H92" s="49">
        <f t="shared" si="20"/>
        <v>-0.869565217391304</v>
      </c>
      <c r="I92" s="46">
        <v>90</v>
      </c>
      <c r="J92" s="48">
        <f t="shared" si="17"/>
        <v>8</v>
      </c>
      <c r="K92" s="47">
        <f t="shared" si="18"/>
        <v>9.75609756097561</v>
      </c>
      <c r="Q92" s="135"/>
      <c r="R92" s="135"/>
    </row>
    <row r="93" ht="18" customHeight="1" spans="1:18">
      <c r="A93" s="45" t="s">
        <v>223</v>
      </c>
      <c r="B93" s="46">
        <v>31787</v>
      </c>
      <c r="C93" s="46">
        <f>82388-10000</f>
        <v>72388</v>
      </c>
      <c r="D93" s="46">
        <v>72256</v>
      </c>
      <c r="E93" s="49">
        <f t="shared" si="19"/>
        <v>99.8176493341438</v>
      </c>
      <c r="F93" s="46">
        <v>108061</v>
      </c>
      <c r="G93" s="48">
        <f t="shared" si="16"/>
        <v>-35805</v>
      </c>
      <c r="H93" s="49">
        <f t="shared" si="20"/>
        <v>-33.1340631680255</v>
      </c>
      <c r="I93" s="46">
        <v>41970</v>
      </c>
      <c r="J93" s="48">
        <f t="shared" si="17"/>
        <v>10183</v>
      </c>
      <c r="K93" s="47">
        <f t="shared" si="18"/>
        <v>32.0351086922327</v>
      </c>
      <c r="Q93" s="135"/>
      <c r="R93" s="135"/>
    </row>
    <row r="94" ht="18" customHeight="1" spans="1:18">
      <c r="A94" s="45" t="s">
        <v>224</v>
      </c>
      <c r="B94" s="46">
        <v>1281</v>
      </c>
      <c r="C94" s="46">
        <v>2236</v>
      </c>
      <c r="D94" s="46">
        <v>1762</v>
      </c>
      <c r="E94" s="49">
        <f t="shared" si="19"/>
        <v>78.8014311270125</v>
      </c>
      <c r="F94" s="46">
        <v>2329</v>
      </c>
      <c r="G94" s="48">
        <f t="shared" si="16"/>
        <v>-567</v>
      </c>
      <c r="H94" s="49">
        <f t="shared" si="20"/>
        <v>-24.3452125375698</v>
      </c>
      <c r="I94" s="46">
        <v>1220</v>
      </c>
      <c r="J94" s="48">
        <f t="shared" si="17"/>
        <v>-61</v>
      </c>
      <c r="K94" s="47">
        <f t="shared" si="18"/>
        <v>-4.76190476190476</v>
      </c>
      <c r="Q94" s="135"/>
      <c r="R94" s="135"/>
    </row>
    <row r="95" ht="18" customHeight="1" spans="1:18">
      <c r="A95" s="45" t="s">
        <v>225</v>
      </c>
      <c r="B95" s="46">
        <v>8837</v>
      </c>
      <c r="C95" s="46">
        <v>19723</v>
      </c>
      <c r="D95" s="46">
        <v>19096</v>
      </c>
      <c r="E95" s="49">
        <f t="shared" si="19"/>
        <v>96.8209704406023</v>
      </c>
      <c r="F95" s="46">
        <v>25038</v>
      </c>
      <c r="G95" s="48">
        <f t="shared" si="16"/>
        <v>-5942</v>
      </c>
      <c r="H95" s="49">
        <f t="shared" si="20"/>
        <v>-23.7319274702452</v>
      </c>
      <c r="I95" s="46">
        <v>7819</v>
      </c>
      <c r="J95" s="48">
        <f t="shared" si="17"/>
        <v>-1018</v>
      </c>
      <c r="K95" s="47">
        <f t="shared" si="18"/>
        <v>-11.5197465203123</v>
      </c>
      <c r="Q95" s="135"/>
      <c r="R95" s="135"/>
    </row>
    <row r="96" ht="18" customHeight="1" spans="1:18">
      <c r="A96" s="45" t="s">
        <v>226</v>
      </c>
      <c r="B96" s="46"/>
      <c r="C96" s="46">
        <v>0</v>
      </c>
      <c r="D96" s="46">
        <v>0</v>
      </c>
      <c r="E96" s="49"/>
      <c r="F96" s="46"/>
      <c r="G96" s="48">
        <f t="shared" si="16"/>
        <v>0</v>
      </c>
      <c r="H96" s="49"/>
      <c r="I96" s="46">
        <v>0</v>
      </c>
      <c r="J96" s="48">
        <f t="shared" si="17"/>
        <v>0</v>
      </c>
      <c r="K96" s="47"/>
      <c r="Q96" s="135"/>
      <c r="R96" s="135"/>
    </row>
    <row r="97" ht="18" customHeight="1" spans="1:18">
      <c r="A97" s="45" t="s">
        <v>227</v>
      </c>
      <c r="B97" s="46">
        <v>475</v>
      </c>
      <c r="C97" s="46">
        <v>517</v>
      </c>
      <c r="D97" s="46">
        <v>164</v>
      </c>
      <c r="E97" s="49">
        <f t="shared" si="19"/>
        <v>31.7214700193424</v>
      </c>
      <c r="F97" s="46">
        <v>428</v>
      </c>
      <c r="G97" s="48">
        <f t="shared" si="16"/>
        <v>-264</v>
      </c>
      <c r="H97" s="49">
        <f t="shared" si="20"/>
        <v>-61.6822429906542</v>
      </c>
      <c r="I97" s="46">
        <v>350</v>
      </c>
      <c r="J97" s="48">
        <f t="shared" si="17"/>
        <v>-125</v>
      </c>
      <c r="K97" s="47">
        <f t="shared" si="18"/>
        <v>-26.3157894736842</v>
      </c>
      <c r="Q97" s="135"/>
      <c r="R97" s="135"/>
    </row>
    <row r="98" ht="18" customHeight="1" spans="1:18">
      <c r="A98" s="45" t="s">
        <v>228</v>
      </c>
      <c r="B98" s="46">
        <v>138214</v>
      </c>
      <c r="C98" s="46">
        <v>130011</v>
      </c>
      <c r="D98" s="46">
        <v>130011</v>
      </c>
      <c r="E98" s="49">
        <f t="shared" si="19"/>
        <v>100</v>
      </c>
      <c r="F98" s="46">
        <v>110587</v>
      </c>
      <c r="G98" s="48">
        <f t="shared" si="16"/>
        <v>19424</v>
      </c>
      <c r="H98" s="49">
        <f t="shared" si="20"/>
        <v>17.5644515178095</v>
      </c>
      <c r="I98" s="46">
        <v>137148</v>
      </c>
      <c r="J98" s="48">
        <f t="shared" si="17"/>
        <v>-1066</v>
      </c>
      <c r="K98" s="47">
        <f t="shared" si="18"/>
        <v>-0.771267744222727</v>
      </c>
      <c r="Q98" s="135"/>
      <c r="R98" s="135"/>
    </row>
    <row r="99" ht="18" customHeight="1" spans="1:18">
      <c r="A99" s="45" t="s">
        <v>229</v>
      </c>
      <c r="B99" s="46">
        <v>15</v>
      </c>
      <c r="C99" s="46">
        <v>121</v>
      </c>
      <c r="D99" s="46">
        <v>121</v>
      </c>
      <c r="E99" s="49">
        <f t="shared" si="19"/>
        <v>100</v>
      </c>
      <c r="F99" s="46">
        <v>1157</v>
      </c>
      <c r="G99" s="48">
        <f t="shared" si="16"/>
        <v>-1036</v>
      </c>
      <c r="H99" s="49">
        <f t="shared" si="20"/>
        <v>-89.5419187554019</v>
      </c>
      <c r="I99" s="46">
        <v>110</v>
      </c>
      <c r="J99" s="48">
        <f t="shared" si="17"/>
        <v>95</v>
      </c>
      <c r="K99" s="47">
        <f t="shared" si="18"/>
        <v>633.333333333333</v>
      </c>
      <c r="Q99" s="135"/>
      <c r="R99" s="135"/>
    </row>
    <row r="100" ht="18" customHeight="1" spans="1:18">
      <c r="A100" s="45" t="s">
        <v>230</v>
      </c>
      <c r="B100" s="46">
        <v>4406</v>
      </c>
      <c r="C100" s="46">
        <v>5181</v>
      </c>
      <c r="D100" s="46">
        <v>4850</v>
      </c>
      <c r="E100" s="49">
        <f t="shared" si="19"/>
        <v>93.611271955221</v>
      </c>
      <c r="F100" s="46">
        <v>3967</v>
      </c>
      <c r="G100" s="48">
        <f t="shared" si="16"/>
        <v>883</v>
      </c>
      <c r="H100" s="49">
        <f t="shared" si="20"/>
        <v>22.2586337282581</v>
      </c>
      <c r="I100" s="46">
        <v>4573</v>
      </c>
      <c r="J100" s="48">
        <f t="shared" si="17"/>
        <v>167</v>
      </c>
      <c r="K100" s="47">
        <f t="shared" si="18"/>
        <v>3.79028597367227</v>
      </c>
      <c r="Q100" s="135"/>
      <c r="R100" s="135"/>
    </row>
    <row r="101" ht="18" customHeight="1" spans="1:18">
      <c r="A101" s="45" t="s">
        <v>231</v>
      </c>
      <c r="B101" s="46">
        <v>651</v>
      </c>
      <c r="C101" s="46">
        <v>9674</v>
      </c>
      <c r="D101" s="46">
        <v>9056</v>
      </c>
      <c r="E101" s="49">
        <f t="shared" si="19"/>
        <v>93.6117428157949</v>
      </c>
      <c r="F101" s="46">
        <v>7218</v>
      </c>
      <c r="G101" s="48">
        <f t="shared" si="16"/>
        <v>1838</v>
      </c>
      <c r="H101" s="49">
        <f t="shared" si="20"/>
        <v>25.4641174840676</v>
      </c>
      <c r="I101" s="46">
        <v>2213</v>
      </c>
      <c r="J101" s="48">
        <f t="shared" si="17"/>
        <v>1562</v>
      </c>
      <c r="K101" s="47">
        <f t="shared" si="18"/>
        <v>239.938556067588</v>
      </c>
      <c r="Q101" s="135"/>
      <c r="R101" s="135"/>
    </row>
    <row r="102" ht="18" customHeight="1" spans="1:18">
      <c r="A102" s="45" t="s">
        <v>232</v>
      </c>
      <c r="B102" s="46">
        <v>90190</v>
      </c>
      <c r="C102" s="46">
        <f>41763-22000</f>
        <v>19763</v>
      </c>
      <c r="D102" s="46">
        <v>19659</v>
      </c>
      <c r="E102" s="49">
        <f t="shared" si="19"/>
        <v>99.47376410464</v>
      </c>
      <c r="F102" s="46">
        <v>27341</v>
      </c>
      <c r="G102" s="48">
        <f t="shared" ref="G102:G131" si="23">D102-F102</f>
        <v>-7682</v>
      </c>
      <c r="H102" s="49">
        <f t="shared" si="20"/>
        <v>-28.0969971837168</v>
      </c>
      <c r="I102" s="46">
        <f>66380+24000-13799</f>
        <v>76581</v>
      </c>
      <c r="J102" s="48">
        <f t="shared" ref="J102:J130" si="24">I102-B102</f>
        <v>-13609</v>
      </c>
      <c r="K102" s="47">
        <f t="shared" si="18"/>
        <v>-15.0892560150793</v>
      </c>
      <c r="Q102" s="135"/>
      <c r="R102" s="135"/>
    </row>
    <row r="103" s="2" customFormat="1" ht="18" customHeight="1" spans="1:18">
      <c r="A103" s="131" t="s">
        <v>233</v>
      </c>
      <c r="B103" s="48">
        <f>SUM(B104:B116)</f>
        <v>608093</v>
      </c>
      <c r="C103" s="48">
        <f t="shared" ref="C103:I103" si="25">SUM(C104:C116)</f>
        <v>561666.3</v>
      </c>
      <c r="D103" s="48">
        <f t="shared" si="25"/>
        <v>549180</v>
      </c>
      <c r="E103" s="49">
        <f t="shared" si="19"/>
        <v>97.7769184300358</v>
      </c>
      <c r="F103" s="48">
        <f t="shared" si="25"/>
        <v>573170</v>
      </c>
      <c r="G103" s="48">
        <f t="shared" si="23"/>
        <v>-23990</v>
      </c>
      <c r="H103" s="49">
        <f t="shared" si="20"/>
        <v>-4.18549470488686</v>
      </c>
      <c r="I103" s="48">
        <f t="shared" si="25"/>
        <v>609515</v>
      </c>
      <c r="J103" s="48">
        <f t="shared" si="24"/>
        <v>1422</v>
      </c>
      <c r="K103" s="47">
        <f t="shared" si="18"/>
        <v>0.233845809769229</v>
      </c>
      <c r="Q103" s="135"/>
      <c r="R103" s="135"/>
    </row>
    <row r="104" ht="18" customHeight="1" spans="1:18">
      <c r="A104" s="45" t="s">
        <v>234</v>
      </c>
      <c r="B104" s="46">
        <v>6056</v>
      </c>
      <c r="C104" s="46">
        <v>6159.3</v>
      </c>
      <c r="D104" s="46">
        <v>4539</v>
      </c>
      <c r="E104" s="49">
        <f t="shared" si="19"/>
        <v>73.6934391895183</v>
      </c>
      <c r="F104" s="46">
        <v>5599</v>
      </c>
      <c r="G104" s="48">
        <f t="shared" si="23"/>
        <v>-1060</v>
      </c>
      <c r="H104" s="49">
        <f t="shared" si="20"/>
        <v>-18.9319521343097</v>
      </c>
      <c r="I104" s="46">
        <v>5510</v>
      </c>
      <c r="J104" s="48">
        <f t="shared" si="24"/>
        <v>-546</v>
      </c>
      <c r="K104" s="47">
        <f t="shared" si="18"/>
        <v>-9.01585204755614</v>
      </c>
      <c r="Q104" s="135"/>
      <c r="R104" s="135"/>
    </row>
    <row r="105" ht="18" customHeight="1" spans="1:18">
      <c r="A105" s="45" t="s">
        <v>235</v>
      </c>
      <c r="B105" s="46">
        <v>17348</v>
      </c>
      <c r="C105" s="46">
        <v>24680</v>
      </c>
      <c r="D105" s="46">
        <v>23770</v>
      </c>
      <c r="E105" s="49">
        <f t="shared" si="19"/>
        <v>96.3128038897893</v>
      </c>
      <c r="F105" s="46">
        <v>33021</v>
      </c>
      <c r="G105" s="48">
        <f t="shared" si="23"/>
        <v>-9251</v>
      </c>
      <c r="H105" s="49">
        <f t="shared" si="20"/>
        <v>-28.0155052845159</v>
      </c>
      <c r="I105" s="46">
        <v>17490</v>
      </c>
      <c r="J105" s="48">
        <f t="shared" si="24"/>
        <v>142</v>
      </c>
      <c r="K105" s="47">
        <f t="shared" si="18"/>
        <v>0.818538160018446</v>
      </c>
      <c r="Q105" s="135"/>
      <c r="R105" s="135"/>
    </row>
    <row r="106" ht="18" customHeight="1" spans="1:18">
      <c r="A106" s="45" t="s">
        <v>236</v>
      </c>
      <c r="B106" s="46">
        <v>22660</v>
      </c>
      <c r="C106" s="46">
        <v>21405</v>
      </c>
      <c r="D106" s="46">
        <v>20103</v>
      </c>
      <c r="E106" s="49">
        <f t="shared" si="19"/>
        <v>93.9173090399439</v>
      </c>
      <c r="F106" s="46">
        <v>27688</v>
      </c>
      <c r="G106" s="48">
        <f t="shared" si="23"/>
        <v>-7585</v>
      </c>
      <c r="H106" s="49">
        <f t="shared" si="20"/>
        <v>-27.3945391505345</v>
      </c>
      <c r="I106" s="46">
        <f>19875</f>
        <v>19875</v>
      </c>
      <c r="J106" s="48">
        <f t="shared" si="24"/>
        <v>-2785</v>
      </c>
      <c r="K106" s="47">
        <f t="shared" si="18"/>
        <v>-12.2903795233892</v>
      </c>
      <c r="Q106" s="135"/>
      <c r="R106" s="135"/>
    </row>
    <row r="107" ht="18" customHeight="1" spans="1:18">
      <c r="A107" s="45" t="s">
        <v>237</v>
      </c>
      <c r="B107" s="46">
        <f>97075-22000</f>
        <v>75075</v>
      </c>
      <c r="C107" s="46">
        <v>76288</v>
      </c>
      <c r="D107" s="46">
        <v>75927</v>
      </c>
      <c r="E107" s="49">
        <f t="shared" si="19"/>
        <v>99.526793204698</v>
      </c>
      <c r="F107" s="46">
        <v>95714</v>
      </c>
      <c r="G107" s="48">
        <f t="shared" si="23"/>
        <v>-19787</v>
      </c>
      <c r="H107" s="49">
        <f t="shared" si="20"/>
        <v>-20.6730467852143</v>
      </c>
      <c r="I107" s="46">
        <f>81963+3609</f>
        <v>85572</v>
      </c>
      <c r="J107" s="48">
        <f t="shared" si="24"/>
        <v>10497</v>
      </c>
      <c r="K107" s="47">
        <f t="shared" si="18"/>
        <v>13.982017982018</v>
      </c>
      <c r="Q107" s="135"/>
      <c r="R107" s="135"/>
    </row>
    <row r="108" ht="18" customHeight="1" spans="1:18">
      <c r="A108" s="45" t="s">
        <v>238</v>
      </c>
      <c r="B108" s="46">
        <v>234</v>
      </c>
      <c r="C108" s="46">
        <v>947</v>
      </c>
      <c r="D108" s="46">
        <v>881</v>
      </c>
      <c r="E108" s="49">
        <f t="shared" si="19"/>
        <v>93.0306230200634</v>
      </c>
      <c r="F108" s="46">
        <v>875</v>
      </c>
      <c r="G108" s="48">
        <f t="shared" si="23"/>
        <v>6</v>
      </c>
      <c r="H108" s="49">
        <f t="shared" si="20"/>
        <v>0.685714285714286</v>
      </c>
      <c r="I108" s="46">
        <v>198</v>
      </c>
      <c r="J108" s="48">
        <f t="shared" si="24"/>
        <v>-36</v>
      </c>
      <c r="K108" s="47">
        <f t="shared" si="18"/>
        <v>-15.3846153846154</v>
      </c>
      <c r="Q108" s="135"/>
      <c r="R108" s="135"/>
    </row>
    <row r="109" ht="18" customHeight="1" spans="1:18">
      <c r="A109" s="45" t="s">
        <v>239</v>
      </c>
      <c r="B109" s="46">
        <v>10054</v>
      </c>
      <c r="C109" s="46">
        <v>11701</v>
      </c>
      <c r="D109" s="46">
        <v>11439</v>
      </c>
      <c r="E109" s="49">
        <f t="shared" si="19"/>
        <v>97.760875138877</v>
      </c>
      <c r="F109" s="46">
        <v>11628</v>
      </c>
      <c r="G109" s="48">
        <f t="shared" si="23"/>
        <v>-189</v>
      </c>
      <c r="H109" s="49">
        <f t="shared" si="20"/>
        <v>-1.62538699690402</v>
      </c>
      <c r="I109" s="46">
        <v>9605</v>
      </c>
      <c r="J109" s="48">
        <f t="shared" si="24"/>
        <v>-449</v>
      </c>
      <c r="K109" s="47">
        <f t="shared" si="18"/>
        <v>-4.46588422518401</v>
      </c>
      <c r="Q109" s="135"/>
      <c r="R109" s="135"/>
    </row>
    <row r="110" ht="18" customHeight="1" spans="1:18">
      <c r="A110" s="45" t="s">
        <v>240</v>
      </c>
      <c r="B110" s="46">
        <v>55068</v>
      </c>
      <c r="C110" s="46">
        <f>60278-8781</f>
        <v>51497</v>
      </c>
      <c r="D110" s="46">
        <v>50322</v>
      </c>
      <c r="E110" s="49">
        <f t="shared" si="19"/>
        <v>97.718313688176</v>
      </c>
      <c r="F110" s="46">
        <v>44989</v>
      </c>
      <c r="G110" s="48">
        <f t="shared" si="23"/>
        <v>5333</v>
      </c>
      <c r="H110" s="49">
        <f t="shared" si="20"/>
        <v>11.8540087576963</v>
      </c>
      <c r="I110" s="46">
        <v>52949</v>
      </c>
      <c r="J110" s="48">
        <f t="shared" si="24"/>
        <v>-2119</v>
      </c>
      <c r="K110" s="47">
        <f t="shared" si="18"/>
        <v>-3.84796978281397</v>
      </c>
      <c r="Q110" s="135"/>
      <c r="R110" s="135"/>
    </row>
    <row r="111" ht="18" customHeight="1" spans="1:18">
      <c r="A111" s="45" t="s">
        <v>241</v>
      </c>
      <c r="B111" s="46">
        <f>388196-50000</f>
        <v>338196</v>
      </c>
      <c r="C111" s="46">
        <v>333785</v>
      </c>
      <c r="D111" s="46">
        <v>329413</v>
      </c>
      <c r="E111" s="49">
        <f t="shared" si="19"/>
        <v>98.6901748131282</v>
      </c>
      <c r="F111" s="46">
        <v>305162</v>
      </c>
      <c r="G111" s="48">
        <f t="shared" si="23"/>
        <v>24251</v>
      </c>
      <c r="H111" s="49">
        <f t="shared" si="20"/>
        <v>7.94692655048794</v>
      </c>
      <c r="I111" s="46">
        <v>335293</v>
      </c>
      <c r="J111" s="48">
        <f t="shared" si="24"/>
        <v>-2903</v>
      </c>
      <c r="K111" s="47">
        <f t="shared" si="18"/>
        <v>-0.858377981998604</v>
      </c>
      <c r="Q111" s="135"/>
      <c r="R111" s="135"/>
    </row>
    <row r="112" ht="18" customHeight="1" spans="1:18">
      <c r="A112" s="45" t="s">
        <v>242</v>
      </c>
      <c r="B112" s="46">
        <v>25873</v>
      </c>
      <c r="C112" s="46">
        <v>21792</v>
      </c>
      <c r="D112" s="46">
        <v>21504</v>
      </c>
      <c r="E112" s="49">
        <f t="shared" si="19"/>
        <v>98.6784140969163</v>
      </c>
      <c r="F112" s="46">
        <v>23129</v>
      </c>
      <c r="G112" s="48">
        <f t="shared" si="23"/>
        <v>-1625</v>
      </c>
      <c r="H112" s="49">
        <f t="shared" si="20"/>
        <v>-7.02581175148082</v>
      </c>
      <c r="I112" s="46">
        <f>16072+10000</f>
        <v>26072</v>
      </c>
      <c r="J112" s="48">
        <f t="shared" si="24"/>
        <v>199</v>
      </c>
      <c r="K112" s="47">
        <f t="shared" si="18"/>
        <v>0.769141576160476</v>
      </c>
      <c r="Q112" s="135"/>
      <c r="R112" s="135"/>
    </row>
    <row r="113" ht="18" customHeight="1" spans="1:18">
      <c r="A113" s="45" t="s">
        <v>243</v>
      </c>
      <c r="B113" s="46">
        <v>1872</v>
      </c>
      <c r="C113" s="46">
        <v>2392</v>
      </c>
      <c r="D113" s="46">
        <v>2173</v>
      </c>
      <c r="E113" s="49">
        <f t="shared" si="19"/>
        <v>90.8444816053512</v>
      </c>
      <c r="F113" s="46">
        <v>1791</v>
      </c>
      <c r="G113" s="48">
        <f t="shared" si="23"/>
        <v>382</v>
      </c>
      <c r="H113" s="49">
        <f t="shared" si="20"/>
        <v>21.3288665549972</v>
      </c>
      <c r="I113" s="46">
        <v>2061</v>
      </c>
      <c r="J113" s="48">
        <f t="shared" si="24"/>
        <v>189</v>
      </c>
      <c r="K113" s="47">
        <f t="shared" si="18"/>
        <v>10.0961538461538</v>
      </c>
      <c r="Q113" s="135"/>
      <c r="R113" s="135"/>
    </row>
    <row r="114" ht="18" customHeight="1" spans="1:18">
      <c r="A114" s="45" t="s">
        <v>244</v>
      </c>
      <c r="B114" s="46">
        <v>8001</v>
      </c>
      <c r="C114" s="46">
        <v>6668</v>
      </c>
      <c r="D114" s="46">
        <v>4822</v>
      </c>
      <c r="E114" s="49">
        <f t="shared" si="19"/>
        <v>72.3155368926215</v>
      </c>
      <c r="F114" s="46">
        <v>4489</v>
      </c>
      <c r="G114" s="48">
        <f t="shared" si="23"/>
        <v>333</v>
      </c>
      <c r="H114" s="49">
        <f t="shared" si="20"/>
        <v>7.41813321452439</v>
      </c>
      <c r="I114" s="46">
        <v>7412</v>
      </c>
      <c r="J114" s="48">
        <f t="shared" si="24"/>
        <v>-589</v>
      </c>
      <c r="K114" s="47">
        <f t="shared" si="18"/>
        <v>-7.36157980252468</v>
      </c>
      <c r="Q114" s="135"/>
      <c r="R114" s="135"/>
    </row>
    <row r="115" ht="18" customHeight="1" spans="1:18">
      <c r="A115" s="45" t="s">
        <v>245</v>
      </c>
      <c r="B115" s="46">
        <v>2253</v>
      </c>
      <c r="C115" s="46">
        <v>2189</v>
      </c>
      <c r="D115" s="46">
        <v>2124</v>
      </c>
      <c r="E115" s="49">
        <f t="shared" si="19"/>
        <v>97.0306075833714</v>
      </c>
      <c r="F115" s="46">
        <v>2005</v>
      </c>
      <c r="G115" s="48">
        <f t="shared" si="23"/>
        <v>119</v>
      </c>
      <c r="H115" s="49">
        <f t="shared" si="20"/>
        <v>5.93516209476309</v>
      </c>
      <c r="I115" s="46">
        <v>1885</v>
      </c>
      <c r="J115" s="48">
        <f t="shared" si="24"/>
        <v>-368</v>
      </c>
      <c r="K115" s="47">
        <f t="shared" si="18"/>
        <v>-16.3337771859743</v>
      </c>
      <c r="Q115" s="135"/>
      <c r="R115" s="135"/>
    </row>
    <row r="116" ht="18" customHeight="1" spans="1:18">
      <c r="A116" s="45" t="s">
        <v>246</v>
      </c>
      <c r="B116" s="46">
        <f>55403-10000</f>
        <v>45403</v>
      </c>
      <c r="C116" s="46">
        <f>41463-5000-34300</f>
        <v>2163</v>
      </c>
      <c r="D116" s="46">
        <v>2163</v>
      </c>
      <c r="E116" s="49">
        <f t="shared" si="19"/>
        <v>100</v>
      </c>
      <c r="F116" s="46">
        <v>17080</v>
      </c>
      <c r="G116" s="48">
        <f t="shared" si="23"/>
        <v>-14917</v>
      </c>
      <c r="H116" s="49">
        <f t="shared" si="20"/>
        <v>-87.3360655737705</v>
      </c>
      <c r="I116" s="46">
        <f>32593+13000</f>
        <v>45593</v>
      </c>
      <c r="J116" s="48">
        <f t="shared" si="24"/>
        <v>190</v>
      </c>
      <c r="K116" s="47">
        <f t="shared" si="18"/>
        <v>0.418474550139859</v>
      </c>
      <c r="Q116" s="135"/>
      <c r="R116" s="135"/>
    </row>
    <row r="117" s="2" customFormat="1" ht="18" customHeight="1" spans="1:18">
      <c r="A117" s="131" t="s">
        <v>247</v>
      </c>
      <c r="B117" s="48">
        <f>SUM(B118:B132)</f>
        <v>73948</v>
      </c>
      <c r="C117" s="48">
        <f>SUM(C118:C132)</f>
        <v>68140.6</v>
      </c>
      <c r="D117" s="48">
        <f>SUM(D118:D132)</f>
        <v>53826</v>
      </c>
      <c r="E117" s="49">
        <f t="shared" si="19"/>
        <v>78.9925536317555</v>
      </c>
      <c r="F117" s="48">
        <f>SUM(F118:F132)</f>
        <v>133887</v>
      </c>
      <c r="G117" s="48">
        <f t="shared" si="23"/>
        <v>-80061</v>
      </c>
      <c r="H117" s="49">
        <f t="shared" si="20"/>
        <v>-59.7974411257254</v>
      </c>
      <c r="I117" s="48">
        <f>SUM(I118:I132)</f>
        <v>60476</v>
      </c>
      <c r="J117" s="48">
        <f t="shared" si="24"/>
        <v>-13472</v>
      </c>
      <c r="K117" s="47">
        <f t="shared" si="18"/>
        <v>-18.218207388976</v>
      </c>
      <c r="Q117" s="135"/>
      <c r="R117" s="135"/>
    </row>
    <row r="118" ht="18" customHeight="1" spans="1:18">
      <c r="A118" s="45" t="s">
        <v>248</v>
      </c>
      <c r="B118" s="46">
        <v>10642</v>
      </c>
      <c r="C118" s="46">
        <v>9717.3</v>
      </c>
      <c r="D118" s="46">
        <v>5476</v>
      </c>
      <c r="E118" s="49">
        <f t="shared" si="19"/>
        <v>56.3531021991706</v>
      </c>
      <c r="F118" s="46">
        <v>5871</v>
      </c>
      <c r="G118" s="48">
        <f t="shared" si="23"/>
        <v>-395</v>
      </c>
      <c r="H118" s="49">
        <f t="shared" si="20"/>
        <v>-6.72798501107137</v>
      </c>
      <c r="I118" s="46">
        <v>7083</v>
      </c>
      <c r="J118" s="48">
        <f t="shared" si="24"/>
        <v>-3559</v>
      </c>
      <c r="K118" s="47">
        <f t="shared" si="18"/>
        <v>-33.4429618492765</v>
      </c>
      <c r="Q118" s="135"/>
      <c r="R118" s="135"/>
    </row>
    <row r="119" ht="18" customHeight="1" spans="1:18">
      <c r="A119" s="45" t="s">
        <v>249</v>
      </c>
      <c r="B119" s="46">
        <v>25</v>
      </c>
      <c r="C119" s="46">
        <v>43</v>
      </c>
      <c r="D119" s="46">
        <v>43</v>
      </c>
      <c r="E119" s="49">
        <f t="shared" si="19"/>
        <v>100</v>
      </c>
      <c r="F119" s="46">
        <v>179</v>
      </c>
      <c r="G119" s="48">
        <f t="shared" si="23"/>
        <v>-136</v>
      </c>
      <c r="H119" s="49">
        <f t="shared" si="20"/>
        <v>-75.9776536312849</v>
      </c>
      <c r="I119" s="46">
        <v>620</v>
      </c>
      <c r="J119" s="48">
        <f t="shared" si="24"/>
        <v>595</v>
      </c>
      <c r="K119" s="47">
        <f t="shared" si="18"/>
        <v>2380</v>
      </c>
      <c r="Q119" s="135"/>
      <c r="R119" s="135"/>
    </row>
    <row r="120" ht="18" customHeight="1" spans="1:18">
      <c r="A120" s="45" t="s">
        <v>250</v>
      </c>
      <c r="B120" s="46">
        <v>45274</v>
      </c>
      <c r="C120" s="46">
        <f>61624.3-15000-6000</f>
        <v>40624.3</v>
      </c>
      <c r="D120" s="46">
        <v>40568</v>
      </c>
      <c r="E120" s="49">
        <f t="shared" si="19"/>
        <v>99.8614129966547</v>
      </c>
      <c r="F120" s="46">
        <v>104843</v>
      </c>
      <c r="G120" s="48">
        <f t="shared" si="23"/>
        <v>-64275</v>
      </c>
      <c r="H120" s="49">
        <f t="shared" si="20"/>
        <v>-61.3059527102429</v>
      </c>
      <c r="I120" s="46">
        <v>40002</v>
      </c>
      <c r="J120" s="48">
        <f t="shared" si="24"/>
        <v>-5272</v>
      </c>
      <c r="K120" s="47">
        <f t="shared" si="18"/>
        <v>-11.6446525599682</v>
      </c>
      <c r="Q120" s="135"/>
      <c r="R120" s="135"/>
    </row>
    <row r="121" ht="18" customHeight="1" spans="1:18">
      <c r="A121" s="45" t="s">
        <v>251</v>
      </c>
      <c r="B121" s="46">
        <v>1153</v>
      </c>
      <c r="C121" s="46">
        <v>2011</v>
      </c>
      <c r="D121" s="46">
        <v>2011</v>
      </c>
      <c r="E121" s="49">
        <f t="shared" si="19"/>
        <v>100</v>
      </c>
      <c r="F121" s="46">
        <v>16488</v>
      </c>
      <c r="G121" s="48">
        <f t="shared" si="23"/>
        <v>-14477</v>
      </c>
      <c r="H121" s="49">
        <f t="shared" si="20"/>
        <v>-87.8032508491024</v>
      </c>
      <c r="I121" s="46">
        <v>508</v>
      </c>
      <c r="J121" s="48">
        <f t="shared" si="24"/>
        <v>-645</v>
      </c>
      <c r="K121" s="47">
        <f t="shared" si="18"/>
        <v>-55.9410234171726</v>
      </c>
      <c r="Q121" s="135"/>
      <c r="R121" s="135"/>
    </row>
    <row r="122" ht="18" customHeight="1" spans="1:18">
      <c r="A122" s="45" t="s">
        <v>252</v>
      </c>
      <c r="B122" s="46">
        <v>51</v>
      </c>
      <c r="C122" s="46">
        <v>99</v>
      </c>
      <c r="D122" s="46">
        <v>37</v>
      </c>
      <c r="E122" s="49">
        <f t="shared" si="19"/>
        <v>37.3737373737374</v>
      </c>
      <c r="F122" s="46"/>
      <c r="G122" s="48">
        <f t="shared" si="23"/>
        <v>37</v>
      </c>
      <c r="H122" s="49"/>
      <c r="I122" s="46">
        <v>97</v>
      </c>
      <c r="J122" s="48">
        <f t="shared" si="24"/>
        <v>46</v>
      </c>
      <c r="K122" s="47">
        <f t="shared" si="18"/>
        <v>90.1960784313726</v>
      </c>
      <c r="Q122" s="135"/>
      <c r="R122" s="135"/>
    </row>
    <row r="123" ht="18" customHeight="1" spans="1:18">
      <c r="A123" s="45" t="s">
        <v>253</v>
      </c>
      <c r="B123" s="46"/>
      <c r="C123" s="46">
        <v>6</v>
      </c>
      <c r="D123" s="46">
        <v>6</v>
      </c>
      <c r="E123" s="49">
        <f t="shared" si="19"/>
        <v>100</v>
      </c>
      <c r="F123" s="46"/>
      <c r="G123" s="48">
        <f t="shared" si="23"/>
        <v>6</v>
      </c>
      <c r="H123" s="49"/>
      <c r="I123" s="46">
        <v>6</v>
      </c>
      <c r="J123" s="48">
        <f t="shared" si="24"/>
        <v>6</v>
      </c>
      <c r="K123" s="47"/>
      <c r="Q123" s="135"/>
      <c r="R123" s="135"/>
    </row>
    <row r="124" ht="18" customHeight="1" spans="1:18">
      <c r="A124" s="45" t="s">
        <v>254</v>
      </c>
      <c r="B124" s="46"/>
      <c r="C124" s="46">
        <v>0</v>
      </c>
      <c r="D124" s="46">
        <v>0</v>
      </c>
      <c r="E124" s="49"/>
      <c r="F124" s="46"/>
      <c r="G124" s="48">
        <f t="shared" si="23"/>
        <v>0</v>
      </c>
      <c r="H124" s="49"/>
      <c r="I124" s="46">
        <v>0</v>
      </c>
      <c r="J124" s="48">
        <f t="shared" si="24"/>
        <v>0</v>
      </c>
      <c r="K124" s="47"/>
      <c r="Q124" s="135"/>
      <c r="R124" s="135"/>
    </row>
    <row r="125" ht="18" customHeight="1" spans="1:18">
      <c r="A125" s="45" t="s">
        <v>255</v>
      </c>
      <c r="B125" s="46"/>
      <c r="C125" s="46">
        <v>0</v>
      </c>
      <c r="D125" s="46">
        <v>0</v>
      </c>
      <c r="E125" s="49"/>
      <c r="F125" s="46"/>
      <c r="G125" s="48">
        <f t="shared" si="23"/>
        <v>0</v>
      </c>
      <c r="H125" s="49"/>
      <c r="I125" s="46">
        <v>0</v>
      </c>
      <c r="J125" s="48">
        <f t="shared" si="24"/>
        <v>0</v>
      </c>
      <c r="K125" s="47"/>
      <c r="Q125" s="135"/>
      <c r="R125" s="135"/>
    </row>
    <row r="126" ht="18" customHeight="1" spans="1:18">
      <c r="A126" s="45" t="s">
        <v>256</v>
      </c>
      <c r="B126" s="46"/>
      <c r="C126" s="46">
        <v>0</v>
      </c>
      <c r="D126" s="46">
        <v>0</v>
      </c>
      <c r="E126" s="49"/>
      <c r="F126" s="46"/>
      <c r="G126" s="48">
        <f t="shared" si="23"/>
        <v>0</v>
      </c>
      <c r="H126" s="49"/>
      <c r="I126" s="46">
        <v>0</v>
      </c>
      <c r="J126" s="48">
        <f t="shared" si="24"/>
        <v>0</v>
      </c>
      <c r="K126" s="47"/>
      <c r="Q126" s="135"/>
      <c r="R126" s="135"/>
    </row>
    <row r="127" ht="18" customHeight="1" spans="1:18">
      <c r="A127" s="45" t="s">
        <v>257</v>
      </c>
      <c r="B127" s="46">
        <v>17</v>
      </c>
      <c r="C127" s="46">
        <v>1433</v>
      </c>
      <c r="D127" s="46">
        <v>1433</v>
      </c>
      <c r="E127" s="49">
        <f t="shared" si="19"/>
        <v>100</v>
      </c>
      <c r="F127" s="46">
        <v>612</v>
      </c>
      <c r="G127" s="48">
        <f t="shared" si="23"/>
        <v>821</v>
      </c>
      <c r="H127" s="49">
        <f t="shared" si="20"/>
        <v>134.150326797386</v>
      </c>
      <c r="I127" s="46">
        <v>641</v>
      </c>
      <c r="J127" s="48">
        <f t="shared" si="24"/>
        <v>624</v>
      </c>
      <c r="K127" s="47">
        <f t="shared" si="18"/>
        <v>3670.58823529412</v>
      </c>
      <c r="Q127" s="135"/>
      <c r="R127" s="135"/>
    </row>
    <row r="128" ht="18" customHeight="1" spans="1:18">
      <c r="A128" s="45" t="s">
        <v>258</v>
      </c>
      <c r="B128" s="46">
        <v>2763</v>
      </c>
      <c r="C128" s="46">
        <v>1478</v>
      </c>
      <c r="D128" s="46">
        <v>1478</v>
      </c>
      <c r="E128" s="49">
        <f t="shared" si="19"/>
        <v>100</v>
      </c>
      <c r="F128" s="46">
        <v>2382</v>
      </c>
      <c r="G128" s="48">
        <f t="shared" si="23"/>
        <v>-904</v>
      </c>
      <c r="H128" s="49">
        <f t="shared" si="20"/>
        <v>-37.951301427372</v>
      </c>
      <c r="I128" s="46">
        <v>1030</v>
      </c>
      <c r="J128" s="48">
        <f t="shared" si="24"/>
        <v>-1733</v>
      </c>
      <c r="K128" s="47">
        <f t="shared" si="18"/>
        <v>-62.7216793340572</v>
      </c>
      <c r="Q128" s="135"/>
      <c r="R128" s="135"/>
    </row>
    <row r="129" ht="18" customHeight="1" spans="1:18">
      <c r="A129" s="45" t="s">
        <v>259</v>
      </c>
      <c r="B129" s="46">
        <v>423</v>
      </c>
      <c r="C129" s="46">
        <v>230</v>
      </c>
      <c r="D129" s="46">
        <v>166</v>
      </c>
      <c r="E129" s="49">
        <f t="shared" si="19"/>
        <v>72.1739130434783</v>
      </c>
      <c r="F129" s="46">
        <v>341</v>
      </c>
      <c r="G129" s="48">
        <f t="shared" si="23"/>
        <v>-175</v>
      </c>
      <c r="H129" s="49">
        <f t="shared" si="20"/>
        <v>-51.3196480938416</v>
      </c>
      <c r="I129" s="46">
        <v>460</v>
      </c>
      <c r="J129" s="48">
        <f t="shared" si="24"/>
        <v>37</v>
      </c>
      <c r="K129" s="47">
        <f t="shared" si="18"/>
        <v>8.74704491725768</v>
      </c>
      <c r="Q129" s="135"/>
      <c r="R129" s="135"/>
    </row>
    <row r="130" ht="18" customHeight="1" spans="1:18">
      <c r="A130" s="45" t="s">
        <v>260</v>
      </c>
      <c r="B130" s="46">
        <v>3700</v>
      </c>
      <c r="C130" s="46">
        <v>1801</v>
      </c>
      <c r="D130" s="46">
        <v>1467</v>
      </c>
      <c r="E130" s="49">
        <f t="shared" si="19"/>
        <v>81.4547473625764</v>
      </c>
      <c r="F130" s="46">
        <v>1141</v>
      </c>
      <c r="G130" s="48">
        <f t="shared" si="23"/>
        <v>326</v>
      </c>
      <c r="H130" s="49">
        <f t="shared" si="20"/>
        <v>28.5714285714286</v>
      </c>
      <c r="I130" s="46">
        <v>3700</v>
      </c>
      <c r="J130" s="48">
        <f t="shared" si="24"/>
        <v>0</v>
      </c>
      <c r="K130" s="47">
        <f t="shared" si="18"/>
        <v>0</v>
      </c>
      <c r="Q130" s="135"/>
      <c r="R130" s="135"/>
    </row>
    <row r="131" ht="18" customHeight="1" spans="1:18">
      <c r="A131" s="45" t="s">
        <v>261</v>
      </c>
      <c r="B131" s="46"/>
      <c r="C131" s="46">
        <v>9</v>
      </c>
      <c r="D131" s="46">
        <v>9</v>
      </c>
      <c r="E131" s="49">
        <f t="shared" si="19"/>
        <v>100</v>
      </c>
      <c r="F131" s="46"/>
      <c r="G131" s="48">
        <f t="shared" si="23"/>
        <v>9</v>
      </c>
      <c r="H131" s="49"/>
      <c r="I131" s="46">
        <v>9</v>
      </c>
      <c r="J131" s="48"/>
      <c r="K131" s="47"/>
      <c r="Q131" s="135"/>
      <c r="R131" s="135"/>
    </row>
    <row r="132" ht="18" customHeight="1" spans="1:18">
      <c r="A132" s="45" t="s">
        <v>262</v>
      </c>
      <c r="B132" s="46">
        <v>9900</v>
      </c>
      <c r="C132" s="46">
        <v>10689</v>
      </c>
      <c r="D132" s="46">
        <v>1132</v>
      </c>
      <c r="E132" s="49">
        <f t="shared" si="19"/>
        <v>10.5903265038825</v>
      </c>
      <c r="F132" s="46">
        <v>2030</v>
      </c>
      <c r="G132" s="48">
        <f t="shared" ref="G132:G162" si="26">D132-F132</f>
        <v>-898</v>
      </c>
      <c r="H132" s="49">
        <f t="shared" si="20"/>
        <v>-44.2364532019704</v>
      </c>
      <c r="I132" s="46">
        <v>6320</v>
      </c>
      <c r="J132" s="48">
        <f t="shared" ref="J132:J162" si="27">I132-B132</f>
        <v>-3580</v>
      </c>
      <c r="K132" s="47">
        <f t="shared" si="18"/>
        <v>-36.1616161616162</v>
      </c>
      <c r="Q132" s="135"/>
      <c r="R132" s="135"/>
    </row>
    <row r="133" s="2" customFormat="1" ht="18" customHeight="1" spans="1:18">
      <c r="A133" s="131" t="s">
        <v>263</v>
      </c>
      <c r="B133" s="48">
        <f>SUM(B134:B139)</f>
        <v>131890</v>
      </c>
      <c r="C133" s="48">
        <f t="shared" ref="C133:I133" si="28">SUM(C134:C139)</f>
        <v>140707.5</v>
      </c>
      <c r="D133" s="48">
        <f t="shared" si="28"/>
        <v>136170</v>
      </c>
      <c r="E133" s="49">
        <f t="shared" si="19"/>
        <v>96.7752252012153</v>
      </c>
      <c r="F133" s="48">
        <f t="shared" si="28"/>
        <v>218124</v>
      </c>
      <c r="G133" s="48">
        <f t="shared" si="26"/>
        <v>-81954</v>
      </c>
      <c r="H133" s="49">
        <f t="shared" si="20"/>
        <v>-37.5722066347582</v>
      </c>
      <c r="I133" s="48">
        <f t="shared" si="28"/>
        <v>136018</v>
      </c>
      <c r="J133" s="48">
        <f t="shared" si="27"/>
        <v>4128</v>
      </c>
      <c r="K133" s="47">
        <f t="shared" si="18"/>
        <v>3.12988096140723</v>
      </c>
      <c r="Q133" s="135"/>
      <c r="R133" s="135"/>
    </row>
    <row r="134" ht="18" customHeight="1" spans="1:18">
      <c r="A134" s="45" t="s">
        <v>264</v>
      </c>
      <c r="B134" s="46">
        <v>31466</v>
      </c>
      <c r="C134" s="46">
        <v>35980</v>
      </c>
      <c r="D134" s="46">
        <v>35980</v>
      </c>
      <c r="E134" s="49">
        <f t="shared" si="19"/>
        <v>100</v>
      </c>
      <c r="F134" s="46">
        <v>44315</v>
      </c>
      <c r="G134" s="48">
        <f t="shared" si="26"/>
        <v>-8335</v>
      </c>
      <c r="H134" s="49">
        <f t="shared" si="20"/>
        <v>-18.8085298431682</v>
      </c>
      <c r="I134" s="46">
        <v>29162</v>
      </c>
      <c r="J134" s="48">
        <f t="shared" si="27"/>
        <v>-2304</v>
      </c>
      <c r="K134" s="47">
        <f t="shared" ref="K134:K194" si="29">J134/B134*100</f>
        <v>-7.32218902942859</v>
      </c>
      <c r="Q134" s="135"/>
      <c r="R134" s="135"/>
    </row>
    <row r="135" ht="18" customHeight="1" spans="1:18">
      <c r="A135" s="45" t="s">
        <v>265</v>
      </c>
      <c r="B135" s="46">
        <v>4549</v>
      </c>
      <c r="C135" s="46">
        <v>7212</v>
      </c>
      <c r="D135" s="46">
        <v>6498</v>
      </c>
      <c r="E135" s="49">
        <f t="shared" ref="E135:E195" si="30">D135/C135*100</f>
        <v>90.0998336106489</v>
      </c>
      <c r="F135" s="46">
        <v>4145</v>
      </c>
      <c r="G135" s="48">
        <f t="shared" si="26"/>
        <v>2353</v>
      </c>
      <c r="H135" s="49">
        <f t="shared" ref="H135:H194" si="31">G135/F135*100</f>
        <v>56.767189384801</v>
      </c>
      <c r="I135" s="46">
        <v>6718</v>
      </c>
      <c r="J135" s="48">
        <f t="shared" si="27"/>
        <v>2169</v>
      </c>
      <c r="K135" s="47">
        <f t="shared" si="29"/>
        <v>47.6808089690042</v>
      </c>
      <c r="Q135" s="135"/>
      <c r="R135" s="135"/>
    </row>
    <row r="136" ht="18" customHeight="1" spans="1:18">
      <c r="A136" s="45" t="s">
        <v>266</v>
      </c>
      <c r="B136" s="46">
        <v>36792</v>
      </c>
      <c r="C136" s="46">
        <f>31260.5-4000</f>
        <v>27260.5</v>
      </c>
      <c r="D136" s="46">
        <v>26801</v>
      </c>
      <c r="E136" s="49">
        <f t="shared" si="30"/>
        <v>98.3144109609141</v>
      </c>
      <c r="F136" s="46">
        <v>80190</v>
      </c>
      <c r="G136" s="48">
        <f t="shared" si="26"/>
        <v>-53389</v>
      </c>
      <c r="H136" s="49">
        <f t="shared" si="31"/>
        <v>-66.5781269484973</v>
      </c>
      <c r="I136" s="46">
        <v>39049</v>
      </c>
      <c r="J136" s="48">
        <f t="shared" si="27"/>
        <v>2257</v>
      </c>
      <c r="K136" s="47">
        <f t="shared" si="29"/>
        <v>6.13448575777343</v>
      </c>
      <c r="Q136" s="135"/>
      <c r="R136" s="135"/>
    </row>
    <row r="137" ht="18" customHeight="1" spans="1:18">
      <c r="A137" s="45" t="s">
        <v>267</v>
      </c>
      <c r="B137" s="46">
        <v>38719</v>
      </c>
      <c r="C137" s="46">
        <v>46233</v>
      </c>
      <c r="D137" s="46">
        <v>43560</v>
      </c>
      <c r="E137" s="49">
        <f t="shared" si="30"/>
        <v>94.2184154175589</v>
      </c>
      <c r="F137" s="46">
        <v>33321</v>
      </c>
      <c r="G137" s="48">
        <f t="shared" si="26"/>
        <v>10239</v>
      </c>
      <c r="H137" s="49">
        <f t="shared" si="31"/>
        <v>30.7283694967138</v>
      </c>
      <c r="I137" s="46">
        <v>40452</v>
      </c>
      <c r="J137" s="48">
        <f t="shared" si="27"/>
        <v>1733</v>
      </c>
      <c r="K137" s="47">
        <f t="shared" si="29"/>
        <v>4.47583873550453</v>
      </c>
      <c r="Q137" s="135"/>
      <c r="R137" s="135"/>
    </row>
    <row r="138" ht="18" customHeight="1" spans="1:18">
      <c r="A138" s="45" t="s">
        <v>268</v>
      </c>
      <c r="B138" s="46">
        <v>114</v>
      </c>
      <c r="C138" s="46">
        <v>130</v>
      </c>
      <c r="D138" s="46">
        <v>129</v>
      </c>
      <c r="E138" s="49">
        <f t="shared" si="30"/>
        <v>99.2307692307692</v>
      </c>
      <c r="F138" s="46">
        <v>136</v>
      </c>
      <c r="G138" s="48">
        <f t="shared" si="26"/>
        <v>-7</v>
      </c>
      <c r="H138" s="49">
        <f t="shared" si="31"/>
        <v>-5.14705882352941</v>
      </c>
      <c r="I138" s="46">
        <v>114</v>
      </c>
      <c r="J138" s="48">
        <f t="shared" si="27"/>
        <v>0</v>
      </c>
      <c r="K138" s="47">
        <f t="shared" si="29"/>
        <v>0</v>
      </c>
      <c r="Q138" s="135"/>
      <c r="R138" s="135"/>
    </row>
    <row r="139" ht="18" customHeight="1" spans="1:18">
      <c r="A139" s="45" t="s">
        <v>269</v>
      </c>
      <c r="B139" s="46">
        <v>20250</v>
      </c>
      <c r="C139" s="46">
        <f>67892-11000-33000</f>
        <v>23892</v>
      </c>
      <c r="D139" s="46">
        <v>23202</v>
      </c>
      <c r="E139" s="49">
        <f t="shared" si="30"/>
        <v>97.1120040180814</v>
      </c>
      <c r="F139" s="46">
        <v>56017</v>
      </c>
      <c r="G139" s="48">
        <f t="shared" si="26"/>
        <v>-32815</v>
      </c>
      <c r="H139" s="49">
        <f t="shared" si="31"/>
        <v>-58.5804309406073</v>
      </c>
      <c r="I139" s="46">
        <f>23523-3000</f>
        <v>20523</v>
      </c>
      <c r="J139" s="48">
        <f t="shared" si="27"/>
        <v>273</v>
      </c>
      <c r="K139" s="47">
        <f t="shared" si="29"/>
        <v>1.34814814814815</v>
      </c>
      <c r="Q139" s="135"/>
      <c r="R139" s="135"/>
    </row>
    <row r="140" s="2" customFormat="1" ht="18" customHeight="1" spans="1:18">
      <c r="A140" s="131" t="s">
        <v>270</v>
      </c>
      <c r="B140" s="48">
        <f>SUM(B141:B148)</f>
        <v>505166</v>
      </c>
      <c r="C140" s="48">
        <f t="shared" ref="C140:I140" si="32">SUM(C141:C148)</f>
        <v>454085</v>
      </c>
      <c r="D140" s="48">
        <f t="shared" si="32"/>
        <v>446101</v>
      </c>
      <c r="E140" s="49">
        <f t="shared" si="30"/>
        <v>98.241738881487</v>
      </c>
      <c r="F140" s="48">
        <f t="shared" si="32"/>
        <v>510020</v>
      </c>
      <c r="G140" s="48">
        <f t="shared" si="26"/>
        <v>-63919</v>
      </c>
      <c r="H140" s="49">
        <f t="shared" si="31"/>
        <v>-12.5326457785969</v>
      </c>
      <c r="I140" s="48">
        <f t="shared" si="32"/>
        <v>512405</v>
      </c>
      <c r="J140" s="48">
        <f t="shared" si="27"/>
        <v>7239</v>
      </c>
      <c r="K140" s="47">
        <f t="shared" si="29"/>
        <v>1.43299430286282</v>
      </c>
      <c r="Q140" s="135"/>
      <c r="R140" s="135"/>
    </row>
    <row r="141" ht="18" customHeight="1" spans="1:18">
      <c r="A141" s="45" t="s">
        <v>271</v>
      </c>
      <c r="B141" s="46">
        <v>122886</v>
      </c>
      <c r="C141" s="46">
        <v>86563</v>
      </c>
      <c r="D141" s="46">
        <v>86551</v>
      </c>
      <c r="E141" s="49">
        <f t="shared" si="30"/>
        <v>99.9861372641891</v>
      </c>
      <c r="F141" s="46">
        <v>95982</v>
      </c>
      <c r="G141" s="48">
        <f t="shared" si="26"/>
        <v>-9431</v>
      </c>
      <c r="H141" s="49">
        <f t="shared" si="31"/>
        <v>-9.82580067095914</v>
      </c>
      <c r="I141" s="46">
        <f>121048+2000+8431</f>
        <v>131479</v>
      </c>
      <c r="J141" s="48">
        <f t="shared" si="27"/>
        <v>8593</v>
      </c>
      <c r="K141" s="47">
        <f t="shared" si="29"/>
        <v>6.99265986361343</v>
      </c>
      <c r="Q141" s="135"/>
      <c r="R141" s="135"/>
    </row>
    <row r="142" ht="18" customHeight="1" spans="1:18">
      <c r="A142" s="45" t="s">
        <v>272</v>
      </c>
      <c r="B142" s="46">
        <v>30034</v>
      </c>
      <c r="C142" s="46">
        <v>27050</v>
      </c>
      <c r="D142" s="46">
        <v>22290</v>
      </c>
      <c r="E142" s="49">
        <f t="shared" si="30"/>
        <v>82.4029574861368</v>
      </c>
      <c r="F142" s="46">
        <v>39955</v>
      </c>
      <c r="G142" s="48">
        <f t="shared" si="26"/>
        <v>-17665</v>
      </c>
      <c r="H142" s="49">
        <f t="shared" si="31"/>
        <v>-44.2122387686147</v>
      </c>
      <c r="I142" s="46">
        <v>23418</v>
      </c>
      <c r="J142" s="48">
        <f t="shared" si="27"/>
        <v>-6616</v>
      </c>
      <c r="K142" s="47">
        <f t="shared" si="29"/>
        <v>-22.0283678497703</v>
      </c>
      <c r="Q142" s="135"/>
      <c r="R142" s="135"/>
    </row>
    <row r="143" ht="18" customHeight="1" spans="1:18">
      <c r="A143" s="45" t="s">
        <v>273</v>
      </c>
      <c r="B143" s="46">
        <v>83992</v>
      </c>
      <c r="C143" s="46">
        <v>94869</v>
      </c>
      <c r="D143" s="46">
        <v>94745</v>
      </c>
      <c r="E143" s="49">
        <f t="shared" si="30"/>
        <v>99.8692934467529</v>
      </c>
      <c r="F143" s="46">
        <v>89166</v>
      </c>
      <c r="G143" s="48">
        <f t="shared" si="26"/>
        <v>5579</v>
      </c>
      <c r="H143" s="49">
        <f t="shared" si="31"/>
        <v>6.25686921023709</v>
      </c>
      <c r="I143" s="46">
        <f>78830</f>
        <v>78830</v>
      </c>
      <c r="J143" s="48">
        <f t="shared" si="27"/>
        <v>-5162</v>
      </c>
      <c r="K143" s="47">
        <f t="shared" si="29"/>
        <v>-6.1458234117535</v>
      </c>
      <c r="Q143" s="135"/>
      <c r="R143" s="135"/>
    </row>
    <row r="144" ht="18" customHeight="1" spans="1:18">
      <c r="A144" s="59" t="s">
        <v>274</v>
      </c>
      <c r="B144" s="46">
        <v>125502</v>
      </c>
      <c r="C144" s="46">
        <v>150200</v>
      </c>
      <c r="D144" s="46">
        <v>148452</v>
      </c>
      <c r="E144" s="49">
        <f t="shared" si="30"/>
        <v>98.8362183754993</v>
      </c>
      <c r="F144" s="46">
        <v>185043</v>
      </c>
      <c r="G144" s="48">
        <f t="shared" si="26"/>
        <v>-36591</v>
      </c>
      <c r="H144" s="49">
        <f t="shared" si="31"/>
        <v>-19.7743227249882</v>
      </c>
      <c r="I144" s="46">
        <f>130364+10000</f>
        <v>140364</v>
      </c>
      <c r="J144" s="48">
        <f t="shared" si="27"/>
        <v>14862</v>
      </c>
      <c r="K144" s="47">
        <f t="shared" si="29"/>
        <v>11.8420423578907</v>
      </c>
      <c r="L144" s="67"/>
      <c r="Q144" s="135"/>
      <c r="R144" s="135"/>
    </row>
    <row r="145" ht="18" customHeight="1" spans="1:18">
      <c r="A145" s="45" t="s">
        <v>275</v>
      </c>
      <c r="B145" s="46">
        <v>64913</v>
      </c>
      <c r="C145" s="46">
        <v>64359</v>
      </c>
      <c r="D145" s="46">
        <v>64309</v>
      </c>
      <c r="E145" s="49">
        <f t="shared" si="30"/>
        <v>99.922310787924</v>
      </c>
      <c r="F145" s="46">
        <v>65189</v>
      </c>
      <c r="G145" s="48">
        <f t="shared" si="26"/>
        <v>-880</v>
      </c>
      <c r="H145" s="49">
        <f t="shared" si="31"/>
        <v>-1.34992099894154</v>
      </c>
      <c r="I145" s="46">
        <f>62611+2500</f>
        <v>65111</v>
      </c>
      <c r="J145" s="48">
        <f t="shared" si="27"/>
        <v>198</v>
      </c>
      <c r="K145" s="47">
        <f t="shared" si="29"/>
        <v>0.305023647035263</v>
      </c>
      <c r="Q145" s="135"/>
      <c r="R145" s="135"/>
    </row>
    <row r="146" ht="18" customHeight="1" spans="1:18">
      <c r="A146" s="45" t="s">
        <v>276</v>
      </c>
      <c r="B146" s="46">
        <v>50728</v>
      </c>
      <c r="C146" s="46">
        <f>42584-18000</f>
        <v>24584</v>
      </c>
      <c r="D146" s="46">
        <v>24387</v>
      </c>
      <c r="E146" s="49">
        <f t="shared" si="30"/>
        <v>99.1986657988936</v>
      </c>
      <c r="F146" s="46">
        <v>30779</v>
      </c>
      <c r="G146" s="48">
        <f t="shared" si="26"/>
        <v>-6392</v>
      </c>
      <c r="H146" s="49">
        <f t="shared" si="31"/>
        <v>-20.7674063484844</v>
      </c>
      <c r="I146" s="46">
        <f>45903</f>
        <v>45903</v>
      </c>
      <c r="J146" s="48">
        <f t="shared" si="27"/>
        <v>-4825</v>
      </c>
      <c r="K146" s="47">
        <f t="shared" si="29"/>
        <v>-9.51151237975083</v>
      </c>
      <c r="Q146" s="135"/>
      <c r="R146" s="135"/>
    </row>
    <row r="147" ht="18" customHeight="1" spans="1:18">
      <c r="A147" s="45" t="s">
        <v>277</v>
      </c>
      <c r="B147" s="46">
        <v>680</v>
      </c>
      <c r="C147" s="46">
        <v>1779</v>
      </c>
      <c r="D147" s="46">
        <v>1777</v>
      </c>
      <c r="E147" s="49">
        <f t="shared" si="30"/>
        <v>99.8875772906127</v>
      </c>
      <c r="F147" s="46">
        <v>112</v>
      </c>
      <c r="G147" s="48">
        <f t="shared" si="26"/>
        <v>1665</v>
      </c>
      <c r="H147" s="49">
        <f t="shared" si="31"/>
        <v>1486.60714285714</v>
      </c>
      <c r="I147" s="46">
        <v>666</v>
      </c>
      <c r="J147" s="48">
        <f t="shared" si="27"/>
        <v>-14</v>
      </c>
      <c r="K147" s="47">
        <f t="shared" si="29"/>
        <v>-2.05882352941176</v>
      </c>
      <c r="Q147" s="135"/>
      <c r="R147" s="135"/>
    </row>
    <row r="148" ht="18" customHeight="1" spans="1:18">
      <c r="A148" s="45" t="s">
        <v>278</v>
      </c>
      <c r="B148" s="46">
        <v>26431</v>
      </c>
      <c r="C148" s="46">
        <v>4681</v>
      </c>
      <c r="D148" s="46">
        <v>3590</v>
      </c>
      <c r="E148" s="49">
        <f t="shared" si="30"/>
        <v>76.6930143131809</v>
      </c>
      <c r="F148" s="46">
        <v>3794</v>
      </c>
      <c r="G148" s="48">
        <f t="shared" si="26"/>
        <v>-204</v>
      </c>
      <c r="H148" s="49">
        <f t="shared" si="31"/>
        <v>-5.37691091196626</v>
      </c>
      <c r="I148" s="46">
        <f>14634+12000</f>
        <v>26634</v>
      </c>
      <c r="J148" s="48">
        <f t="shared" si="27"/>
        <v>203</v>
      </c>
      <c r="K148" s="47">
        <f t="shared" si="29"/>
        <v>0.768037531686277</v>
      </c>
      <c r="Q148" s="135"/>
      <c r="R148" s="135"/>
    </row>
    <row r="149" s="2" customFormat="1" ht="18" customHeight="1" spans="1:18">
      <c r="A149" s="131" t="s">
        <v>279</v>
      </c>
      <c r="B149" s="48">
        <f>SUM(B150:B155)</f>
        <v>113988</v>
      </c>
      <c r="C149" s="48">
        <f t="shared" ref="C149:I149" si="33">SUM(C150:C155)</f>
        <v>164349</v>
      </c>
      <c r="D149" s="48">
        <f t="shared" si="33"/>
        <v>161108</v>
      </c>
      <c r="E149" s="49">
        <f t="shared" si="30"/>
        <v>98.0279770488412</v>
      </c>
      <c r="F149" s="48">
        <f t="shared" si="33"/>
        <v>141109</v>
      </c>
      <c r="G149" s="48">
        <f t="shared" si="26"/>
        <v>19999</v>
      </c>
      <c r="H149" s="49">
        <f t="shared" si="31"/>
        <v>14.1727317180336</v>
      </c>
      <c r="I149" s="48">
        <f t="shared" si="33"/>
        <v>78202</v>
      </c>
      <c r="J149" s="48">
        <f t="shared" si="27"/>
        <v>-35786</v>
      </c>
      <c r="K149" s="47">
        <f t="shared" si="29"/>
        <v>-31.3945327578342</v>
      </c>
      <c r="Q149" s="135"/>
      <c r="R149" s="135"/>
    </row>
    <row r="150" ht="18" customHeight="1" spans="1:18">
      <c r="A150" s="45" t="s">
        <v>280</v>
      </c>
      <c r="B150" s="46">
        <v>60814</v>
      </c>
      <c r="C150" s="46">
        <v>149000</v>
      </c>
      <c r="D150" s="46">
        <v>148583</v>
      </c>
      <c r="E150" s="49">
        <f t="shared" si="30"/>
        <v>99.7201342281879</v>
      </c>
      <c r="F150" s="46">
        <v>102284</v>
      </c>
      <c r="G150" s="48">
        <f t="shared" si="26"/>
        <v>46299</v>
      </c>
      <c r="H150" s="49">
        <f t="shared" si="31"/>
        <v>45.2651441085605</v>
      </c>
      <c r="I150" s="46">
        <v>65978</v>
      </c>
      <c r="J150" s="48">
        <f t="shared" si="27"/>
        <v>5164</v>
      </c>
      <c r="K150" s="47">
        <f t="shared" si="29"/>
        <v>8.49146578090571</v>
      </c>
      <c r="Q150" s="135"/>
      <c r="R150" s="135"/>
    </row>
    <row r="151" ht="18" customHeight="1" spans="1:18">
      <c r="A151" s="45" t="s">
        <v>281</v>
      </c>
      <c r="B151" s="46"/>
      <c r="C151" s="46">
        <v>25</v>
      </c>
      <c r="D151" s="46">
        <v>25</v>
      </c>
      <c r="E151" s="49">
        <f t="shared" si="30"/>
        <v>100</v>
      </c>
      <c r="F151" s="46">
        <v>810</v>
      </c>
      <c r="G151" s="48">
        <f t="shared" si="26"/>
        <v>-785</v>
      </c>
      <c r="H151" s="49">
        <f t="shared" si="31"/>
        <v>-96.9135802469136</v>
      </c>
      <c r="I151" s="46">
        <v>25</v>
      </c>
      <c r="J151" s="48">
        <f t="shared" si="27"/>
        <v>25</v>
      </c>
      <c r="K151" s="47"/>
      <c r="Q151" s="135"/>
      <c r="R151" s="135"/>
    </row>
    <row r="152" ht="18" customHeight="1" spans="1:18">
      <c r="A152" s="45" t="s">
        <v>282</v>
      </c>
      <c r="B152" s="46">
        <v>850</v>
      </c>
      <c r="C152" s="46">
        <v>850</v>
      </c>
      <c r="D152" s="46">
        <v>300</v>
      </c>
      <c r="E152" s="49">
        <f t="shared" si="30"/>
        <v>35.2941176470588</v>
      </c>
      <c r="F152" s="46">
        <v>13026</v>
      </c>
      <c r="G152" s="48">
        <f t="shared" si="26"/>
        <v>-12726</v>
      </c>
      <c r="H152" s="49">
        <f t="shared" si="31"/>
        <v>-97.6969138645785</v>
      </c>
      <c r="I152" s="46">
        <v>900</v>
      </c>
      <c r="J152" s="48">
        <f t="shared" si="27"/>
        <v>50</v>
      </c>
      <c r="K152" s="47">
        <f t="shared" si="29"/>
        <v>5.88235294117647</v>
      </c>
      <c r="Q152" s="135"/>
      <c r="R152" s="135"/>
    </row>
    <row r="153" ht="18" customHeight="1" spans="1:18">
      <c r="A153" s="45" t="s">
        <v>283</v>
      </c>
      <c r="B153" s="46"/>
      <c r="C153" s="46">
        <v>8</v>
      </c>
      <c r="D153" s="46"/>
      <c r="E153" s="49">
        <f t="shared" si="30"/>
        <v>0</v>
      </c>
      <c r="F153" s="46"/>
      <c r="G153" s="48">
        <f t="shared" si="26"/>
        <v>0</v>
      </c>
      <c r="H153" s="49"/>
      <c r="I153" s="46">
        <v>0</v>
      </c>
      <c r="J153" s="48">
        <f t="shared" si="27"/>
        <v>0</v>
      </c>
      <c r="K153" s="47"/>
      <c r="Q153" s="135"/>
      <c r="R153" s="135"/>
    </row>
    <row r="154" ht="18" customHeight="1" spans="1:18">
      <c r="A154" s="45" t="s">
        <v>284</v>
      </c>
      <c r="B154" s="46">
        <v>6749</v>
      </c>
      <c r="C154" s="46">
        <v>10150</v>
      </c>
      <c r="D154" s="46">
        <v>10120</v>
      </c>
      <c r="E154" s="49">
        <f t="shared" si="30"/>
        <v>99.704433497537</v>
      </c>
      <c r="F154" s="46">
        <v>10704</v>
      </c>
      <c r="G154" s="48">
        <f t="shared" si="26"/>
        <v>-584</v>
      </c>
      <c r="H154" s="49">
        <f t="shared" si="31"/>
        <v>-5.4559043348281</v>
      </c>
      <c r="I154" s="46">
        <v>7184</v>
      </c>
      <c r="J154" s="48">
        <f t="shared" si="27"/>
        <v>435</v>
      </c>
      <c r="K154" s="47">
        <f t="shared" si="29"/>
        <v>6.44539931841754</v>
      </c>
      <c r="Q154" s="135"/>
      <c r="R154" s="135"/>
    </row>
    <row r="155" ht="18" customHeight="1" spans="1:18">
      <c r="A155" s="45" t="s">
        <v>285</v>
      </c>
      <c r="B155" s="46">
        <f>2762+42813</f>
        <v>45575</v>
      </c>
      <c r="C155" s="46">
        <f>7316-3000</f>
        <v>4316</v>
      </c>
      <c r="D155" s="46">
        <f>382+1698</f>
        <v>2080</v>
      </c>
      <c r="E155" s="49">
        <f t="shared" si="30"/>
        <v>48.1927710843374</v>
      </c>
      <c r="F155" s="46">
        <f>5040+9245</f>
        <v>14285</v>
      </c>
      <c r="G155" s="48">
        <f t="shared" si="26"/>
        <v>-12205</v>
      </c>
      <c r="H155" s="49">
        <f t="shared" si="31"/>
        <v>-85.4392719635982</v>
      </c>
      <c r="I155" s="46">
        <v>4115</v>
      </c>
      <c r="J155" s="48">
        <f t="shared" si="27"/>
        <v>-41460</v>
      </c>
      <c r="K155" s="47">
        <f t="shared" si="29"/>
        <v>-90.9709270433352</v>
      </c>
      <c r="L155" s="67"/>
      <c r="Q155" s="135"/>
      <c r="R155" s="135"/>
    </row>
    <row r="156" s="2" customFormat="1" ht="18" customHeight="1" spans="1:18">
      <c r="A156" s="131" t="s">
        <v>286</v>
      </c>
      <c r="B156" s="48">
        <f>SUM(B157:B163)</f>
        <v>139552</v>
      </c>
      <c r="C156" s="48">
        <f t="shared" ref="C156:I156" si="34">SUM(C157:C163)</f>
        <v>55224</v>
      </c>
      <c r="D156" s="48">
        <f t="shared" si="34"/>
        <v>51419</v>
      </c>
      <c r="E156" s="49">
        <f t="shared" si="30"/>
        <v>93.1098797624221</v>
      </c>
      <c r="F156" s="48">
        <f t="shared" si="34"/>
        <v>135301</v>
      </c>
      <c r="G156" s="48">
        <f t="shared" si="26"/>
        <v>-83882</v>
      </c>
      <c r="H156" s="49">
        <f t="shared" si="31"/>
        <v>-61.996585391091</v>
      </c>
      <c r="I156" s="48">
        <f t="shared" si="34"/>
        <v>47953</v>
      </c>
      <c r="J156" s="48">
        <f t="shared" si="27"/>
        <v>-91599</v>
      </c>
      <c r="K156" s="47">
        <f t="shared" si="29"/>
        <v>-65.6378984177941</v>
      </c>
      <c r="Q156" s="135"/>
      <c r="R156" s="135"/>
    </row>
    <row r="157" ht="18" customHeight="1" spans="1:18">
      <c r="A157" s="45" t="s">
        <v>287</v>
      </c>
      <c r="B157" s="46">
        <v>4569</v>
      </c>
      <c r="C157" s="46">
        <f>4982-3000</f>
        <v>1982</v>
      </c>
      <c r="D157" s="46">
        <v>543</v>
      </c>
      <c r="E157" s="49">
        <f t="shared" si="30"/>
        <v>27.3965691220989</v>
      </c>
      <c r="F157" s="46">
        <v>17745</v>
      </c>
      <c r="G157" s="48">
        <f t="shared" si="26"/>
        <v>-17202</v>
      </c>
      <c r="H157" s="49">
        <f t="shared" si="31"/>
        <v>-96.9399830938293</v>
      </c>
      <c r="I157" s="46">
        <v>2646</v>
      </c>
      <c r="J157" s="48">
        <f t="shared" si="27"/>
        <v>-1923</v>
      </c>
      <c r="K157" s="47">
        <f t="shared" si="29"/>
        <v>-42.0879842416284</v>
      </c>
      <c r="Q157" s="135"/>
      <c r="R157" s="135"/>
    </row>
    <row r="158" ht="18" customHeight="1" spans="1:18">
      <c r="A158" s="45" t="s">
        <v>288</v>
      </c>
      <c r="B158" s="46">
        <v>23496</v>
      </c>
      <c r="C158" s="46">
        <f>24509-19000</f>
        <v>5509</v>
      </c>
      <c r="D158" s="46">
        <v>5338</v>
      </c>
      <c r="E158" s="49">
        <f t="shared" si="30"/>
        <v>96.8959883826466</v>
      </c>
      <c r="F158" s="46">
        <v>6179</v>
      </c>
      <c r="G158" s="48">
        <f t="shared" si="26"/>
        <v>-841</v>
      </c>
      <c r="H158" s="49">
        <f t="shared" si="31"/>
        <v>-13.6106166046286</v>
      </c>
      <c r="I158" s="46">
        <v>3959</v>
      </c>
      <c r="J158" s="48">
        <f t="shared" si="27"/>
        <v>-19537</v>
      </c>
      <c r="K158" s="47">
        <f t="shared" si="29"/>
        <v>-83.1503234593122</v>
      </c>
      <c r="Q158" s="135"/>
      <c r="R158" s="135"/>
    </row>
    <row r="159" ht="18" customHeight="1" spans="1:18">
      <c r="A159" s="45" t="s">
        <v>289</v>
      </c>
      <c r="B159" s="46">
        <v>59</v>
      </c>
      <c r="C159" s="46">
        <v>59</v>
      </c>
      <c r="D159" s="46">
        <v>54</v>
      </c>
      <c r="E159" s="49">
        <f t="shared" si="30"/>
        <v>91.5254237288136</v>
      </c>
      <c r="F159" s="46">
        <v>73</v>
      </c>
      <c r="G159" s="48">
        <f t="shared" si="26"/>
        <v>-19</v>
      </c>
      <c r="H159" s="49">
        <f t="shared" si="31"/>
        <v>-26.027397260274</v>
      </c>
      <c r="I159" s="46">
        <v>60</v>
      </c>
      <c r="J159" s="48">
        <f t="shared" si="27"/>
        <v>1</v>
      </c>
      <c r="K159" s="47">
        <f t="shared" si="29"/>
        <v>1.69491525423729</v>
      </c>
      <c r="Q159" s="135"/>
      <c r="R159" s="135"/>
    </row>
    <row r="160" ht="18" customHeight="1" spans="1:18">
      <c r="A160" s="45" t="s">
        <v>290</v>
      </c>
      <c r="B160" s="46">
        <v>2148</v>
      </c>
      <c r="C160" s="46">
        <v>2585</v>
      </c>
      <c r="D160" s="46">
        <v>2197</v>
      </c>
      <c r="E160" s="49">
        <f t="shared" si="30"/>
        <v>84.9903288201161</v>
      </c>
      <c r="F160" s="46">
        <v>4106</v>
      </c>
      <c r="G160" s="48">
        <f t="shared" si="26"/>
        <v>-1909</v>
      </c>
      <c r="H160" s="49">
        <f t="shared" si="31"/>
        <v>-46.4929371651242</v>
      </c>
      <c r="I160" s="46">
        <v>1986</v>
      </c>
      <c r="J160" s="48">
        <f t="shared" si="27"/>
        <v>-162</v>
      </c>
      <c r="K160" s="47">
        <f t="shared" si="29"/>
        <v>-7.54189944134078</v>
      </c>
      <c r="Q160" s="135"/>
      <c r="R160" s="135"/>
    </row>
    <row r="161" ht="18" customHeight="1" spans="1:18">
      <c r="A161" s="45" t="s">
        <v>291</v>
      </c>
      <c r="B161" s="46">
        <v>33453</v>
      </c>
      <c r="C161" s="46">
        <f>33498-7000-25000</f>
        <v>1498</v>
      </c>
      <c r="D161" s="46">
        <v>1259</v>
      </c>
      <c r="E161" s="49">
        <f t="shared" si="30"/>
        <v>84.045393858478</v>
      </c>
      <c r="F161" s="46">
        <v>57274</v>
      </c>
      <c r="G161" s="48">
        <f t="shared" si="26"/>
        <v>-56015</v>
      </c>
      <c r="H161" s="49">
        <f t="shared" si="31"/>
        <v>-97.8017948807487</v>
      </c>
      <c r="I161" s="46">
        <v>3515</v>
      </c>
      <c r="J161" s="48">
        <f t="shared" si="27"/>
        <v>-29938</v>
      </c>
      <c r="K161" s="47">
        <f t="shared" si="29"/>
        <v>-89.4927211311392</v>
      </c>
      <c r="Q161" s="135"/>
      <c r="R161" s="135"/>
    </row>
    <row r="162" ht="18" customHeight="1" spans="1:18">
      <c r="A162" s="45" t="s">
        <v>292</v>
      </c>
      <c r="B162" s="46">
        <v>44079</v>
      </c>
      <c r="C162" s="46">
        <v>29166</v>
      </c>
      <c r="D162" s="46">
        <v>29136</v>
      </c>
      <c r="E162" s="49">
        <f t="shared" si="30"/>
        <v>99.8971405060687</v>
      </c>
      <c r="F162" s="46">
        <v>17485</v>
      </c>
      <c r="G162" s="48">
        <f t="shared" si="26"/>
        <v>11651</v>
      </c>
      <c r="H162" s="49">
        <f t="shared" si="31"/>
        <v>66.6342579353732</v>
      </c>
      <c r="I162" s="46">
        <v>12154</v>
      </c>
      <c r="J162" s="48">
        <f t="shared" si="27"/>
        <v>-31925</v>
      </c>
      <c r="K162" s="47">
        <f t="shared" si="29"/>
        <v>-72.4267791919054</v>
      </c>
      <c r="Q162" s="135"/>
      <c r="R162" s="135"/>
    </row>
    <row r="163" ht="18" customHeight="1" spans="1:18">
      <c r="A163" s="45" t="s">
        <v>293</v>
      </c>
      <c r="B163" s="46">
        <v>31748</v>
      </c>
      <c r="C163" s="46">
        <f>25425-10000-1000</f>
        <v>14425</v>
      </c>
      <c r="D163" s="46">
        <v>12892</v>
      </c>
      <c r="E163" s="49">
        <f t="shared" si="30"/>
        <v>89.3726169844021</v>
      </c>
      <c r="F163" s="46">
        <v>32439</v>
      </c>
      <c r="G163" s="48">
        <f t="shared" ref="G163:G186" si="35">D163-F163</f>
        <v>-19547</v>
      </c>
      <c r="H163" s="49">
        <f t="shared" si="31"/>
        <v>-60.2577144794846</v>
      </c>
      <c r="I163" s="46">
        <v>23633</v>
      </c>
      <c r="J163" s="48">
        <f t="shared" ref="J163:J192" si="36">I163-B163</f>
        <v>-8115</v>
      </c>
      <c r="K163" s="47">
        <f t="shared" si="29"/>
        <v>-25.5606652387552</v>
      </c>
      <c r="Q163" s="135"/>
      <c r="R163" s="135"/>
    </row>
    <row r="164" s="2" customFormat="1" ht="18" customHeight="1" spans="1:18">
      <c r="A164" s="131" t="s">
        <v>294</v>
      </c>
      <c r="B164" s="48">
        <f>SUM(B165:B167)</f>
        <v>11700</v>
      </c>
      <c r="C164" s="48">
        <f t="shared" ref="C164:I164" si="37">SUM(C165:C167)</f>
        <v>9602</v>
      </c>
      <c r="D164" s="48">
        <f t="shared" si="37"/>
        <v>7714</v>
      </c>
      <c r="E164" s="49">
        <f t="shared" si="30"/>
        <v>80.3374297021454</v>
      </c>
      <c r="F164" s="48">
        <f t="shared" si="37"/>
        <v>7674</v>
      </c>
      <c r="G164" s="48">
        <f t="shared" si="35"/>
        <v>40</v>
      </c>
      <c r="H164" s="49">
        <f t="shared" si="31"/>
        <v>0.521240552514986</v>
      </c>
      <c r="I164" s="48">
        <f t="shared" si="37"/>
        <v>11090</v>
      </c>
      <c r="J164" s="48">
        <f t="shared" si="36"/>
        <v>-610</v>
      </c>
      <c r="K164" s="47">
        <f t="shared" si="29"/>
        <v>-5.21367521367521</v>
      </c>
      <c r="Q164" s="135"/>
      <c r="R164" s="135"/>
    </row>
    <row r="165" s="2" customFormat="1" ht="18" customHeight="1" spans="1:18">
      <c r="A165" s="44" t="s">
        <v>295</v>
      </c>
      <c r="B165" s="46">
        <v>9064</v>
      </c>
      <c r="C165" s="46">
        <v>7254</v>
      </c>
      <c r="D165" s="46">
        <v>7019</v>
      </c>
      <c r="E165" s="49">
        <f t="shared" si="30"/>
        <v>96.7604080507306</v>
      </c>
      <c r="F165" s="46">
        <v>5502</v>
      </c>
      <c r="G165" s="48">
        <f t="shared" si="35"/>
        <v>1517</v>
      </c>
      <c r="H165" s="49">
        <f t="shared" si="31"/>
        <v>27.5717920756089</v>
      </c>
      <c r="I165" s="46">
        <v>9027</v>
      </c>
      <c r="J165" s="48">
        <f t="shared" si="36"/>
        <v>-37</v>
      </c>
      <c r="K165" s="47">
        <f t="shared" si="29"/>
        <v>-0.408208296557811</v>
      </c>
      <c r="Q165" s="135"/>
      <c r="R165" s="135"/>
    </row>
    <row r="166" s="2" customFormat="1" ht="18" customHeight="1" spans="1:18">
      <c r="A166" s="44" t="s">
        <v>296</v>
      </c>
      <c r="B166" s="46">
        <v>375</v>
      </c>
      <c r="C166" s="46">
        <v>827</v>
      </c>
      <c r="D166" s="46">
        <v>627</v>
      </c>
      <c r="E166" s="49">
        <f t="shared" si="30"/>
        <v>75.8162031438936</v>
      </c>
      <c r="F166" s="46">
        <v>1191</v>
      </c>
      <c r="G166" s="48">
        <f t="shared" si="35"/>
        <v>-564</v>
      </c>
      <c r="H166" s="49">
        <f t="shared" si="31"/>
        <v>-47.3551637279597</v>
      </c>
      <c r="I166" s="46">
        <v>359</v>
      </c>
      <c r="J166" s="48">
        <f t="shared" si="36"/>
        <v>-16</v>
      </c>
      <c r="K166" s="47">
        <f t="shared" si="29"/>
        <v>-4.26666666666667</v>
      </c>
      <c r="Q166" s="135"/>
      <c r="R166" s="135"/>
    </row>
    <row r="167" s="2" customFormat="1" ht="18" customHeight="1" spans="1:18">
      <c r="A167" s="44" t="s">
        <v>297</v>
      </c>
      <c r="B167" s="46">
        <v>2261</v>
      </c>
      <c r="C167" s="46">
        <v>1521</v>
      </c>
      <c r="D167" s="46">
        <v>68</v>
      </c>
      <c r="E167" s="49">
        <f t="shared" si="30"/>
        <v>4.47074293228139</v>
      </c>
      <c r="F167" s="46">
        <v>981</v>
      </c>
      <c r="G167" s="48">
        <f t="shared" si="35"/>
        <v>-913</v>
      </c>
      <c r="H167" s="49">
        <f t="shared" si="31"/>
        <v>-93.0682976554536</v>
      </c>
      <c r="I167" s="46">
        <v>1704</v>
      </c>
      <c r="J167" s="48">
        <f t="shared" si="36"/>
        <v>-557</v>
      </c>
      <c r="K167" s="47">
        <f t="shared" si="29"/>
        <v>-24.6351172047766</v>
      </c>
      <c r="Q167" s="135"/>
      <c r="R167" s="135"/>
    </row>
    <row r="168" s="2" customFormat="1" ht="18" customHeight="1" spans="1:18">
      <c r="A168" s="131" t="s">
        <v>298</v>
      </c>
      <c r="B168" s="48">
        <f>SUM(B169:B173)</f>
        <v>12774</v>
      </c>
      <c r="C168" s="48">
        <f t="shared" ref="C168:I168" si="38">SUM(C169:C173)</f>
        <v>38371</v>
      </c>
      <c r="D168" s="48">
        <f t="shared" si="38"/>
        <v>31490</v>
      </c>
      <c r="E168" s="49">
        <f t="shared" si="30"/>
        <v>82.0671861562117</v>
      </c>
      <c r="F168" s="48">
        <f t="shared" si="38"/>
        <v>5032</v>
      </c>
      <c r="G168" s="48">
        <f t="shared" si="35"/>
        <v>26458</v>
      </c>
      <c r="H168" s="49">
        <f t="shared" si="31"/>
        <v>525.794912559618</v>
      </c>
      <c r="I168" s="48">
        <f t="shared" si="38"/>
        <v>14433</v>
      </c>
      <c r="J168" s="48">
        <f t="shared" si="36"/>
        <v>1659</v>
      </c>
      <c r="K168" s="47">
        <f t="shared" si="29"/>
        <v>12.9873179896665</v>
      </c>
      <c r="Q168" s="135"/>
      <c r="R168" s="135"/>
    </row>
    <row r="169" s="2" customFormat="1" ht="18" customHeight="1" spans="1:18">
      <c r="A169" s="45" t="s">
        <v>299</v>
      </c>
      <c r="B169" s="46"/>
      <c r="C169" s="46">
        <v>118</v>
      </c>
      <c r="D169" s="46">
        <v>118</v>
      </c>
      <c r="E169" s="49">
        <f t="shared" si="30"/>
        <v>100</v>
      </c>
      <c r="F169" s="46">
        <v>228</v>
      </c>
      <c r="G169" s="48">
        <f t="shared" si="35"/>
        <v>-110</v>
      </c>
      <c r="H169" s="49">
        <f t="shared" si="31"/>
        <v>-48.2456140350877</v>
      </c>
      <c r="I169" s="46">
        <v>50</v>
      </c>
      <c r="J169" s="48">
        <f t="shared" si="36"/>
        <v>50</v>
      </c>
      <c r="K169" s="47"/>
      <c r="Q169" s="135"/>
      <c r="R169" s="135"/>
    </row>
    <row r="170" s="2" customFormat="1" ht="18" customHeight="1" spans="1:18">
      <c r="A170" s="45" t="s">
        <v>300</v>
      </c>
      <c r="B170" s="46"/>
      <c r="C170" s="46">
        <v>45</v>
      </c>
      <c r="D170" s="46">
        <v>45</v>
      </c>
      <c r="E170" s="49"/>
      <c r="F170" s="46"/>
      <c r="G170" s="48">
        <f t="shared" si="35"/>
        <v>45</v>
      </c>
      <c r="H170" s="49"/>
      <c r="I170" s="46">
        <v>0</v>
      </c>
      <c r="J170" s="48">
        <f t="shared" si="36"/>
        <v>0</v>
      </c>
      <c r="K170" s="47"/>
      <c r="Q170" s="135"/>
      <c r="R170" s="135"/>
    </row>
    <row r="171" s="2" customFormat="1" ht="18" customHeight="1" spans="1:18">
      <c r="A171" s="45" t="s">
        <v>301</v>
      </c>
      <c r="B171" s="46">
        <v>10525</v>
      </c>
      <c r="C171" s="46">
        <v>32570</v>
      </c>
      <c r="D171" s="46">
        <v>29517</v>
      </c>
      <c r="E171" s="49">
        <f t="shared" si="30"/>
        <v>90.6263432606693</v>
      </c>
      <c r="F171" s="46">
        <v>1628</v>
      </c>
      <c r="G171" s="48">
        <f t="shared" si="35"/>
        <v>27889</v>
      </c>
      <c r="H171" s="49">
        <f t="shared" si="31"/>
        <v>1713.08353808354</v>
      </c>
      <c r="I171" s="46">
        <v>10258</v>
      </c>
      <c r="J171" s="48">
        <f t="shared" si="36"/>
        <v>-267</v>
      </c>
      <c r="K171" s="47">
        <f t="shared" si="29"/>
        <v>-2.53681710213777</v>
      </c>
      <c r="Q171" s="135"/>
      <c r="R171" s="135"/>
    </row>
    <row r="172" s="2" customFormat="1" ht="18" customHeight="1" spans="1:18">
      <c r="A172" s="45" t="s">
        <v>302</v>
      </c>
      <c r="B172" s="46"/>
      <c r="C172" s="46">
        <v>0</v>
      </c>
      <c r="D172" s="46">
        <v>0</v>
      </c>
      <c r="E172" s="49"/>
      <c r="F172" s="46"/>
      <c r="G172" s="48">
        <f t="shared" si="35"/>
        <v>0</v>
      </c>
      <c r="H172" s="49"/>
      <c r="I172" s="46">
        <v>0</v>
      </c>
      <c r="J172" s="48">
        <f t="shared" si="36"/>
        <v>0</v>
      </c>
      <c r="K172" s="47"/>
      <c r="Q172" s="135"/>
      <c r="R172" s="135"/>
    </row>
    <row r="173" s="2" customFormat="1" ht="18" customHeight="1" spans="1:18">
      <c r="A173" s="45" t="s">
        <v>303</v>
      </c>
      <c r="B173" s="46">
        <v>2249</v>
      </c>
      <c r="C173" s="46">
        <v>5638</v>
      </c>
      <c r="D173" s="46">
        <v>1810</v>
      </c>
      <c r="E173" s="49">
        <f t="shared" si="30"/>
        <v>32.1035828307911</v>
      </c>
      <c r="F173" s="46">
        <v>3176</v>
      </c>
      <c r="G173" s="48">
        <f t="shared" si="35"/>
        <v>-1366</v>
      </c>
      <c r="H173" s="49">
        <f t="shared" si="31"/>
        <v>-43.0100755667506</v>
      </c>
      <c r="I173" s="46">
        <v>4125</v>
      </c>
      <c r="J173" s="48">
        <f t="shared" si="36"/>
        <v>1876</v>
      </c>
      <c r="K173" s="47">
        <f t="shared" si="29"/>
        <v>83.4148510449088</v>
      </c>
      <c r="Q173" s="135"/>
      <c r="R173" s="135"/>
    </row>
    <row r="174" s="2" customFormat="1" ht="18" customHeight="1" spans="1:18">
      <c r="A174" s="131" t="s">
        <v>304</v>
      </c>
      <c r="B174" s="48">
        <f>SUM(B175:B177)</f>
        <v>40080</v>
      </c>
      <c r="C174" s="48">
        <f t="shared" ref="C174:I174" si="39">SUM(C175:C177)</f>
        <v>32663.4</v>
      </c>
      <c r="D174" s="48">
        <f t="shared" si="39"/>
        <v>29218</v>
      </c>
      <c r="E174" s="49">
        <f t="shared" si="30"/>
        <v>89.4518023230895</v>
      </c>
      <c r="F174" s="48">
        <f t="shared" si="39"/>
        <v>34811</v>
      </c>
      <c r="G174" s="48">
        <f t="shared" si="35"/>
        <v>-5593</v>
      </c>
      <c r="H174" s="49">
        <f t="shared" si="31"/>
        <v>-16.0667605067364</v>
      </c>
      <c r="I174" s="48">
        <f t="shared" si="39"/>
        <v>42154</v>
      </c>
      <c r="J174" s="48">
        <f t="shared" si="36"/>
        <v>2074</v>
      </c>
      <c r="K174" s="47">
        <f t="shared" si="29"/>
        <v>5.17465069860279</v>
      </c>
      <c r="Q174" s="135"/>
      <c r="R174" s="135"/>
    </row>
    <row r="175" s="2" customFormat="1" ht="18" customHeight="1" spans="1:18">
      <c r="A175" s="45" t="s">
        <v>305</v>
      </c>
      <c r="B175" s="46">
        <v>38526</v>
      </c>
      <c r="C175" s="46">
        <f>36735-8000</f>
        <v>28735</v>
      </c>
      <c r="D175" s="46">
        <v>27933</v>
      </c>
      <c r="E175" s="49">
        <f t="shared" si="30"/>
        <v>97.2089785975292</v>
      </c>
      <c r="F175" s="46">
        <v>33201</v>
      </c>
      <c r="G175" s="48">
        <f t="shared" si="35"/>
        <v>-5268</v>
      </c>
      <c r="H175" s="49">
        <f t="shared" si="31"/>
        <v>-15.8669919580736</v>
      </c>
      <c r="I175" s="46">
        <v>38533</v>
      </c>
      <c r="J175" s="48">
        <f t="shared" si="36"/>
        <v>7</v>
      </c>
      <c r="K175" s="47">
        <f t="shared" si="29"/>
        <v>0.0181695478378238</v>
      </c>
      <c r="Q175" s="135"/>
      <c r="R175" s="135"/>
    </row>
    <row r="176" s="2" customFormat="1" ht="18" customHeight="1" spans="1:18">
      <c r="A176" s="45" t="s">
        <v>306</v>
      </c>
      <c r="B176" s="46">
        <v>1018</v>
      </c>
      <c r="C176" s="46">
        <v>1347</v>
      </c>
      <c r="D176" s="46">
        <v>1285</v>
      </c>
      <c r="E176" s="49">
        <f t="shared" si="30"/>
        <v>95.3971789161099</v>
      </c>
      <c r="F176" s="46">
        <v>948</v>
      </c>
      <c r="G176" s="48">
        <f t="shared" si="35"/>
        <v>337</v>
      </c>
      <c r="H176" s="49">
        <f t="shared" si="31"/>
        <v>35.5485232067511</v>
      </c>
      <c r="I176" s="46">
        <v>1087</v>
      </c>
      <c r="J176" s="48">
        <f t="shared" si="36"/>
        <v>69</v>
      </c>
      <c r="K176" s="47">
        <f t="shared" si="29"/>
        <v>6.77799607072692</v>
      </c>
      <c r="Q176" s="135"/>
      <c r="R176" s="135"/>
    </row>
    <row r="177" s="2" customFormat="1" ht="18" customHeight="1" spans="1:18">
      <c r="A177" s="45" t="s">
        <v>307</v>
      </c>
      <c r="B177" s="46">
        <v>536</v>
      </c>
      <c r="C177" s="46">
        <v>2581.4</v>
      </c>
      <c r="D177" s="46">
        <v>0</v>
      </c>
      <c r="E177" s="49">
        <f t="shared" si="30"/>
        <v>0</v>
      </c>
      <c r="F177" s="46">
        <v>662</v>
      </c>
      <c r="G177" s="48">
        <f t="shared" si="35"/>
        <v>-662</v>
      </c>
      <c r="H177" s="49">
        <f t="shared" si="31"/>
        <v>-100</v>
      </c>
      <c r="I177" s="46">
        <v>2534</v>
      </c>
      <c r="J177" s="48">
        <f t="shared" si="36"/>
        <v>1998</v>
      </c>
      <c r="K177" s="47">
        <f t="shared" si="29"/>
        <v>372.761194029851</v>
      </c>
      <c r="Q177" s="135"/>
      <c r="R177" s="135"/>
    </row>
    <row r="178" s="2" customFormat="1" ht="18" customHeight="1" spans="1:18">
      <c r="A178" s="131" t="s">
        <v>308</v>
      </c>
      <c r="B178" s="48">
        <f>SUM(B179:B181)</f>
        <v>115547</v>
      </c>
      <c r="C178" s="48">
        <f t="shared" ref="C178:I178" si="40">SUM(C179:C181)</f>
        <v>73041.4</v>
      </c>
      <c r="D178" s="48">
        <f t="shared" si="40"/>
        <v>71007</v>
      </c>
      <c r="E178" s="49">
        <f t="shared" si="30"/>
        <v>97.2147302762543</v>
      </c>
      <c r="F178" s="48">
        <f t="shared" si="40"/>
        <v>85164</v>
      </c>
      <c r="G178" s="48">
        <f t="shared" si="35"/>
        <v>-14157</v>
      </c>
      <c r="H178" s="49">
        <f t="shared" si="31"/>
        <v>-16.6232210793293</v>
      </c>
      <c r="I178" s="48">
        <f t="shared" si="40"/>
        <v>111541</v>
      </c>
      <c r="J178" s="48">
        <f t="shared" si="36"/>
        <v>-4006</v>
      </c>
      <c r="K178" s="47">
        <f t="shared" si="29"/>
        <v>-3.46698745964845</v>
      </c>
      <c r="Q178" s="135"/>
      <c r="R178" s="135"/>
    </row>
    <row r="179" s="2" customFormat="1" ht="18" customHeight="1" spans="1:18">
      <c r="A179" s="45" t="s">
        <v>309</v>
      </c>
      <c r="B179" s="46">
        <v>33117</v>
      </c>
      <c r="C179" s="46">
        <v>25105</v>
      </c>
      <c r="D179" s="46">
        <v>25081</v>
      </c>
      <c r="E179" s="49">
        <f t="shared" si="30"/>
        <v>99.9044015136427</v>
      </c>
      <c r="F179" s="46">
        <v>40528</v>
      </c>
      <c r="G179" s="48">
        <f t="shared" si="35"/>
        <v>-15447</v>
      </c>
      <c r="H179" s="49">
        <f t="shared" si="31"/>
        <v>-38.1143900513225</v>
      </c>
      <c r="I179" s="46">
        <f>22025+12000</f>
        <v>34025</v>
      </c>
      <c r="J179" s="48">
        <f t="shared" si="36"/>
        <v>908</v>
      </c>
      <c r="K179" s="47">
        <f t="shared" si="29"/>
        <v>2.74179424464776</v>
      </c>
      <c r="Q179" s="135"/>
      <c r="R179" s="135"/>
    </row>
    <row r="180" s="2" customFormat="1" ht="18" customHeight="1" spans="1:18">
      <c r="A180" s="45" t="s">
        <v>310</v>
      </c>
      <c r="B180" s="46">
        <v>77398</v>
      </c>
      <c r="C180" s="46">
        <v>42982</v>
      </c>
      <c r="D180" s="46">
        <v>42362</v>
      </c>
      <c r="E180" s="49">
        <f t="shared" si="30"/>
        <v>98.5575357126239</v>
      </c>
      <c r="F180" s="46">
        <v>38551</v>
      </c>
      <c r="G180" s="48">
        <f t="shared" si="35"/>
        <v>3811</v>
      </c>
      <c r="H180" s="49">
        <f t="shared" si="31"/>
        <v>9.88560608025732</v>
      </c>
      <c r="I180" s="46">
        <v>72413</v>
      </c>
      <c r="J180" s="48">
        <f t="shared" si="36"/>
        <v>-4985</v>
      </c>
      <c r="K180" s="47">
        <f t="shared" si="29"/>
        <v>-6.44073490271066</v>
      </c>
      <c r="Q180" s="135"/>
      <c r="R180" s="135"/>
    </row>
    <row r="181" s="2" customFormat="1" ht="18" customHeight="1" spans="1:18">
      <c r="A181" s="45" t="s">
        <v>311</v>
      </c>
      <c r="B181" s="46">
        <v>5032</v>
      </c>
      <c r="C181" s="46">
        <v>4954.4</v>
      </c>
      <c r="D181" s="46">
        <v>3564</v>
      </c>
      <c r="E181" s="49">
        <f t="shared" si="30"/>
        <v>71.9360568383659</v>
      </c>
      <c r="F181" s="46">
        <v>6085</v>
      </c>
      <c r="G181" s="48">
        <f t="shared" si="35"/>
        <v>-2521</v>
      </c>
      <c r="H181" s="49">
        <f t="shared" si="31"/>
        <v>-41.4297452752671</v>
      </c>
      <c r="I181" s="46">
        <v>5103</v>
      </c>
      <c r="J181" s="48">
        <f t="shared" si="36"/>
        <v>71</v>
      </c>
      <c r="K181" s="47">
        <f t="shared" si="29"/>
        <v>1.41096979332273</v>
      </c>
      <c r="Q181" s="135"/>
      <c r="R181" s="135"/>
    </row>
    <row r="182" s="2" customFormat="1" ht="18" customHeight="1" spans="1:18">
      <c r="A182" s="131" t="s">
        <v>312</v>
      </c>
      <c r="B182" s="48">
        <f>SUM(B183:B186)</f>
        <v>5356</v>
      </c>
      <c r="C182" s="48">
        <f t="shared" ref="C182:I182" si="41">SUM(C183:C186)</f>
        <v>5111.4</v>
      </c>
      <c r="D182" s="48">
        <f t="shared" si="41"/>
        <v>2372</v>
      </c>
      <c r="E182" s="49">
        <f t="shared" si="30"/>
        <v>46.4060727002387</v>
      </c>
      <c r="F182" s="48">
        <f t="shared" si="41"/>
        <v>16502</v>
      </c>
      <c r="G182" s="48">
        <f t="shared" si="35"/>
        <v>-14130</v>
      </c>
      <c r="H182" s="49">
        <f t="shared" si="31"/>
        <v>-85.6259847291237</v>
      </c>
      <c r="I182" s="48">
        <f t="shared" si="41"/>
        <v>4015</v>
      </c>
      <c r="J182" s="48">
        <f t="shared" si="36"/>
        <v>-1341</v>
      </c>
      <c r="K182" s="47">
        <f t="shared" si="29"/>
        <v>-25.0373412994772</v>
      </c>
      <c r="Q182" s="135"/>
      <c r="R182" s="135"/>
    </row>
    <row r="183" ht="18" customHeight="1" spans="1:18">
      <c r="A183" s="45" t="s">
        <v>313</v>
      </c>
      <c r="B183" s="46">
        <v>3170</v>
      </c>
      <c r="C183" s="46">
        <v>2808</v>
      </c>
      <c r="D183" s="46">
        <v>404</v>
      </c>
      <c r="E183" s="49">
        <f t="shared" si="30"/>
        <v>14.3874643874644</v>
      </c>
      <c r="F183" s="46">
        <f>693+2080</f>
        <v>2773</v>
      </c>
      <c r="G183" s="48">
        <f t="shared" si="35"/>
        <v>-2369</v>
      </c>
      <c r="H183" s="49">
        <f t="shared" si="31"/>
        <v>-85.4309412188965</v>
      </c>
      <c r="I183" s="46">
        <v>2733</v>
      </c>
      <c r="J183" s="48">
        <f t="shared" si="36"/>
        <v>-437</v>
      </c>
      <c r="K183" s="47">
        <f t="shared" si="29"/>
        <v>-13.7854889589905</v>
      </c>
      <c r="Q183" s="135"/>
      <c r="R183" s="135"/>
    </row>
    <row r="184" ht="18" customHeight="1" spans="1:18">
      <c r="A184" s="45" t="s">
        <v>314</v>
      </c>
      <c r="B184" s="46"/>
      <c r="C184" s="46">
        <v>0</v>
      </c>
      <c r="D184" s="46">
        <v>0</v>
      </c>
      <c r="E184" s="49"/>
      <c r="F184" s="46"/>
      <c r="G184" s="48"/>
      <c r="H184" s="49"/>
      <c r="I184" s="46"/>
      <c r="J184" s="48"/>
      <c r="K184" s="47"/>
      <c r="Q184" s="135"/>
      <c r="R184" s="135"/>
    </row>
    <row r="185" ht="18" customHeight="1" spans="1:18">
      <c r="A185" s="45" t="s">
        <v>315</v>
      </c>
      <c r="B185" s="46">
        <v>1156</v>
      </c>
      <c r="C185" s="46">
        <v>1557</v>
      </c>
      <c r="D185" s="46">
        <v>1545</v>
      </c>
      <c r="E185" s="49">
        <f t="shared" si="30"/>
        <v>99.2292870905588</v>
      </c>
      <c r="F185" s="46">
        <v>1499</v>
      </c>
      <c r="G185" s="48">
        <f t="shared" si="35"/>
        <v>46</v>
      </c>
      <c r="H185" s="49">
        <f t="shared" si="31"/>
        <v>3.06871247498332</v>
      </c>
      <c r="I185" s="46">
        <v>524</v>
      </c>
      <c r="J185" s="48">
        <f t="shared" si="36"/>
        <v>-632</v>
      </c>
      <c r="K185" s="47">
        <f t="shared" si="29"/>
        <v>-54.6712802768166</v>
      </c>
      <c r="Q185" s="135"/>
      <c r="R185" s="135"/>
    </row>
    <row r="186" ht="18" customHeight="1" spans="1:18">
      <c r="A186" s="45" t="s">
        <v>316</v>
      </c>
      <c r="B186" s="46">
        <v>1030</v>
      </c>
      <c r="C186" s="46">
        <v>746.4</v>
      </c>
      <c r="D186" s="46">
        <v>423</v>
      </c>
      <c r="E186" s="49">
        <f t="shared" si="30"/>
        <v>56.6720257234727</v>
      </c>
      <c r="F186" s="46">
        <v>12230</v>
      </c>
      <c r="G186" s="48">
        <f t="shared" si="35"/>
        <v>-11807</v>
      </c>
      <c r="H186" s="49">
        <f t="shared" si="31"/>
        <v>-96.5412919051513</v>
      </c>
      <c r="I186" s="46">
        <v>758</v>
      </c>
      <c r="J186" s="48">
        <f t="shared" si="36"/>
        <v>-272</v>
      </c>
      <c r="K186" s="47">
        <f t="shared" si="29"/>
        <v>-26.4077669902913</v>
      </c>
      <c r="Q186" s="135"/>
      <c r="R186" s="135"/>
    </row>
    <row r="187" s="2" customFormat="1" ht="18" customHeight="1" spans="1:18">
      <c r="A187" s="131" t="s">
        <v>317</v>
      </c>
      <c r="B187" s="48">
        <f>SUM(B188:B194)</f>
        <v>26450</v>
      </c>
      <c r="C187" s="48">
        <f t="shared" ref="C187:D187" si="42">SUM(C188:C194)</f>
        <v>26085.3</v>
      </c>
      <c r="D187" s="48">
        <f t="shared" si="42"/>
        <v>20573</v>
      </c>
      <c r="E187" s="49">
        <f t="shared" si="30"/>
        <v>78.8681747957662</v>
      </c>
      <c r="F187" s="48">
        <f>SUM(F188:F194)</f>
        <v>21358</v>
      </c>
      <c r="G187" s="48"/>
      <c r="H187" s="49">
        <f t="shared" si="31"/>
        <v>0</v>
      </c>
      <c r="I187" s="48">
        <f>SUM(I188:I194)</f>
        <v>22584</v>
      </c>
      <c r="J187" s="48">
        <f t="shared" si="36"/>
        <v>-3866</v>
      </c>
      <c r="K187" s="47">
        <f t="shared" si="29"/>
        <v>-14.6162570888469</v>
      </c>
      <c r="Q187" s="135"/>
      <c r="R187" s="135"/>
    </row>
    <row r="188" ht="18" customHeight="1" spans="1:18">
      <c r="A188" s="45" t="s">
        <v>318</v>
      </c>
      <c r="B188" s="46">
        <v>7348</v>
      </c>
      <c r="C188" s="46">
        <v>4910</v>
      </c>
      <c r="D188" s="46">
        <v>4601</v>
      </c>
      <c r="E188" s="49">
        <f t="shared" si="30"/>
        <v>93.7067209775967</v>
      </c>
      <c r="F188" s="46">
        <v>5276</v>
      </c>
      <c r="G188" s="48"/>
      <c r="H188" s="49">
        <f t="shared" si="31"/>
        <v>0</v>
      </c>
      <c r="I188" s="46">
        <v>7177</v>
      </c>
      <c r="J188" s="48">
        <f t="shared" si="36"/>
        <v>-171</v>
      </c>
      <c r="K188" s="47">
        <f t="shared" si="29"/>
        <v>-2.32716385410996</v>
      </c>
      <c r="Q188" s="135"/>
      <c r="R188" s="135"/>
    </row>
    <row r="189" ht="18" customHeight="1" spans="1:18">
      <c r="A189" s="45" t="s">
        <v>319</v>
      </c>
      <c r="B189" s="46">
        <f>12930+668</f>
        <v>13598</v>
      </c>
      <c r="C189" s="46">
        <v>13750</v>
      </c>
      <c r="D189" s="46">
        <f>10618+422</f>
        <v>11040</v>
      </c>
      <c r="E189" s="49">
        <f t="shared" si="30"/>
        <v>80.2909090909091</v>
      </c>
      <c r="F189" s="46">
        <f>354+11602</f>
        <v>11956</v>
      </c>
      <c r="G189" s="48"/>
      <c r="H189" s="49">
        <f t="shared" si="31"/>
        <v>0</v>
      </c>
      <c r="I189" s="46">
        <v>10757</v>
      </c>
      <c r="J189" s="48">
        <f t="shared" si="36"/>
        <v>-2841</v>
      </c>
      <c r="K189" s="47">
        <f t="shared" si="29"/>
        <v>-20.8927783497573</v>
      </c>
      <c r="Q189" s="135"/>
      <c r="R189" s="135"/>
    </row>
    <row r="190" ht="18" customHeight="1" spans="1:18">
      <c r="A190" s="45" t="s">
        <v>320</v>
      </c>
      <c r="B190" s="46"/>
      <c r="C190" s="46">
        <v>70</v>
      </c>
      <c r="D190" s="46">
        <v>0</v>
      </c>
      <c r="E190" s="49">
        <f t="shared" si="30"/>
        <v>0</v>
      </c>
      <c r="F190" s="46"/>
      <c r="G190" s="48"/>
      <c r="H190" s="49"/>
      <c r="I190" s="46">
        <v>0</v>
      </c>
      <c r="J190" s="48">
        <f t="shared" si="36"/>
        <v>0</v>
      </c>
      <c r="K190" s="47"/>
      <c r="Q190" s="135"/>
      <c r="R190" s="135"/>
    </row>
    <row r="191" ht="18" customHeight="1" spans="1:18">
      <c r="A191" s="45" t="s">
        <v>321</v>
      </c>
      <c r="B191" s="46">
        <v>655</v>
      </c>
      <c r="C191" s="46">
        <v>637</v>
      </c>
      <c r="D191" s="46">
        <v>559</v>
      </c>
      <c r="E191" s="49">
        <f t="shared" si="30"/>
        <v>87.7551020408163</v>
      </c>
      <c r="F191" s="46">
        <v>493</v>
      </c>
      <c r="G191" s="48"/>
      <c r="H191" s="49">
        <f t="shared" si="31"/>
        <v>0</v>
      </c>
      <c r="I191" s="46">
        <v>644</v>
      </c>
      <c r="J191" s="48">
        <f t="shared" si="36"/>
        <v>-11</v>
      </c>
      <c r="K191" s="47">
        <f t="shared" si="29"/>
        <v>-1.6793893129771</v>
      </c>
      <c r="Q191" s="135"/>
      <c r="R191" s="135"/>
    </row>
    <row r="192" ht="18" customHeight="1" spans="1:18">
      <c r="A192" s="45" t="s">
        <v>322</v>
      </c>
      <c r="B192" s="46">
        <v>1096</v>
      </c>
      <c r="C192" s="46">
        <v>1090</v>
      </c>
      <c r="D192" s="46">
        <v>565</v>
      </c>
      <c r="E192" s="49">
        <f t="shared" si="30"/>
        <v>51.8348623853211</v>
      </c>
      <c r="F192" s="46">
        <v>1784</v>
      </c>
      <c r="G192" s="48"/>
      <c r="H192" s="49">
        <f t="shared" si="31"/>
        <v>0</v>
      </c>
      <c r="I192" s="46">
        <v>796</v>
      </c>
      <c r="J192" s="48">
        <f t="shared" si="36"/>
        <v>-300</v>
      </c>
      <c r="K192" s="47">
        <f t="shared" si="29"/>
        <v>-27.3722627737226</v>
      </c>
      <c r="Q192" s="135"/>
      <c r="R192" s="135"/>
    </row>
    <row r="193" ht="18" customHeight="1" spans="1:18">
      <c r="A193" s="45" t="s">
        <v>323</v>
      </c>
      <c r="B193" s="46">
        <v>1033</v>
      </c>
      <c r="C193" s="46">
        <v>2166</v>
      </c>
      <c r="D193" s="46">
        <v>2164</v>
      </c>
      <c r="E193" s="49">
        <f t="shared" si="30"/>
        <v>99.9076638965836</v>
      </c>
      <c r="F193" s="46">
        <v>1379</v>
      </c>
      <c r="G193" s="48"/>
      <c r="H193" s="49">
        <f t="shared" si="31"/>
        <v>0</v>
      </c>
      <c r="I193" s="46">
        <v>1019</v>
      </c>
      <c r="J193" s="48">
        <f t="shared" ref="J193:J203" si="43">I193-B193</f>
        <v>-14</v>
      </c>
      <c r="K193" s="47">
        <f t="shared" si="29"/>
        <v>-1.35527589545015</v>
      </c>
      <c r="Q193" s="135"/>
      <c r="R193" s="135"/>
    </row>
    <row r="194" ht="18" customHeight="1" spans="1:18">
      <c r="A194" s="45" t="s">
        <v>324</v>
      </c>
      <c r="B194" s="46">
        <v>2720</v>
      </c>
      <c r="C194" s="46">
        <v>3462.3</v>
      </c>
      <c r="D194" s="46">
        <v>1644</v>
      </c>
      <c r="E194" s="49">
        <f t="shared" si="30"/>
        <v>47.4828870981717</v>
      </c>
      <c r="F194" s="46">
        <v>470</v>
      </c>
      <c r="G194" s="48"/>
      <c r="H194" s="49">
        <f t="shared" si="31"/>
        <v>0</v>
      </c>
      <c r="I194" s="46">
        <v>2191</v>
      </c>
      <c r="J194" s="48">
        <f t="shared" si="43"/>
        <v>-529</v>
      </c>
      <c r="K194" s="47">
        <f t="shared" si="29"/>
        <v>-19.4485294117647</v>
      </c>
      <c r="Q194" s="135"/>
      <c r="R194" s="135"/>
    </row>
    <row r="195" s="2" customFormat="1" ht="18" customHeight="1" spans="1:18">
      <c r="A195" s="131" t="s">
        <v>325</v>
      </c>
      <c r="B195" s="48">
        <v>25000</v>
      </c>
      <c r="C195" s="48">
        <v>21400</v>
      </c>
      <c r="D195" s="48"/>
      <c r="E195" s="49">
        <f t="shared" si="30"/>
        <v>0</v>
      </c>
      <c r="F195" s="48"/>
      <c r="G195" s="48">
        <f t="shared" ref="G195:G203" si="44">D195-F195</f>
        <v>0</v>
      </c>
      <c r="H195" s="49"/>
      <c r="I195" s="48">
        <v>40000</v>
      </c>
      <c r="J195" s="48">
        <f t="shared" si="43"/>
        <v>15000</v>
      </c>
      <c r="K195" s="47">
        <f t="shared" ref="K195:K203" si="45">J195/B195*100</f>
        <v>60</v>
      </c>
      <c r="Q195" s="135"/>
      <c r="R195" s="135"/>
    </row>
    <row r="196" s="2" customFormat="1" ht="18" customHeight="1" spans="1:18">
      <c r="A196" s="131" t="s">
        <v>326</v>
      </c>
      <c r="B196" s="48">
        <f>SUM(B197:B198)</f>
        <v>71071</v>
      </c>
      <c r="C196" s="48">
        <f t="shared" ref="C196:I196" si="46">SUM(C197:C198)</f>
        <v>10162</v>
      </c>
      <c r="D196" s="48">
        <f t="shared" si="46"/>
        <v>1272</v>
      </c>
      <c r="E196" s="49">
        <f t="shared" ref="E196:E203" si="47">D196/C196*100</f>
        <v>12.5172210194844</v>
      </c>
      <c r="F196" s="48">
        <f t="shared" si="46"/>
        <v>259</v>
      </c>
      <c r="G196" s="48">
        <f t="shared" si="44"/>
        <v>1013</v>
      </c>
      <c r="H196" s="49">
        <f t="shared" ref="H196:H203" si="48">G196/F196*100</f>
        <v>391.119691119691</v>
      </c>
      <c r="I196" s="48">
        <f t="shared" si="46"/>
        <v>46017</v>
      </c>
      <c r="J196" s="48">
        <f t="shared" si="43"/>
        <v>-25054</v>
      </c>
      <c r="K196" s="47">
        <f t="shared" si="45"/>
        <v>-35.2520718717902</v>
      </c>
      <c r="Q196" s="135"/>
      <c r="R196" s="135"/>
    </row>
    <row r="197" ht="18" customHeight="1" spans="1:18">
      <c r="A197" s="45" t="s">
        <v>327</v>
      </c>
      <c r="B197" s="46">
        <f>79289-30000</f>
        <v>49289</v>
      </c>
      <c r="C197" s="46">
        <f>15879-15000</f>
        <v>879</v>
      </c>
      <c r="D197" s="46"/>
      <c r="E197" s="49">
        <f t="shared" si="47"/>
        <v>0</v>
      </c>
      <c r="F197" s="46"/>
      <c r="G197" s="48">
        <f t="shared" si="44"/>
        <v>0</v>
      </c>
      <c r="H197" s="49"/>
      <c r="I197" s="46">
        <f>76935-53992+24000-1200-300</f>
        <v>45443</v>
      </c>
      <c r="J197" s="48">
        <f t="shared" si="43"/>
        <v>-3846</v>
      </c>
      <c r="K197" s="47">
        <f t="shared" si="45"/>
        <v>-7.80295806366532</v>
      </c>
      <c r="Q197" s="135"/>
      <c r="R197" s="135"/>
    </row>
    <row r="198" ht="18" customHeight="1" spans="1:18">
      <c r="A198" s="45" t="s">
        <v>328</v>
      </c>
      <c r="B198" s="46">
        <f>31700-9918</f>
        <v>21782</v>
      </c>
      <c r="C198" s="46">
        <f>18991+1583-19000+7709</f>
        <v>9283</v>
      </c>
      <c r="D198" s="46">
        <v>1272</v>
      </c>
      <c r="E198" s="49">
        <f t="shared" si="47"/>
        <v>13.7024668749327</v>
      </c>
      <c r="F198" s="46">
        <v>259</v>
      </c>
      <c r="G198" s="48">
        <f t="shared" si="44"/>
        <v>1013</v>
      </c>
      <c r="H198" s="49">
        <f t="shared" si="48"/>
        <v>391.119691119691</v>
      </c>
      <c r="I198" s="46">
        <v>574</v>
      </c>
      <c r="J198" s="48">
        <f t="shared" si="43"/>
        <v>-21208</v>
      </c>
      <c r="K198" s="47">
        <f t="shared" si="45"/>
        <v>-97.3647966210633</v>
      </c>
      <c r="Q198" s="135"/>
      <c r="R198" s="135"/>
    </row>
    <row r="199" s="2" customFormat="1" ht="18" customHeight="1" spans="1:18">
      <c r="A199" s="76" t="s">
        <v>329</v>
      </c>
      <c r="B199" s="136">
        <f>B200</f>
        <v>61015</v>
      </c>
      <c r="C199" s="136">
        <f t="shared" ref="C199:I199" si="49">C200</f>
        <v>58980</v>
      </c>
      <c r="D199" s="136">
        <f t="shared" si="49"/>
        <v>58980</v>
      </c>
      <c r="E199" s="49">
        <f t="shared" si="47"/>
        <v>100</v>
      </c>
      <c r="F199" s="136">
        <f t="shared" si="49"/>
        <v>57382</v>
      </c>
      <c r="G199" s="48">
        <f t="shared" si="44"/>
        <v>1598</v>
      </c>
      <c r="H199" s="49">
        <f t="shared" si="48"/>
        <v>2.78484542190931</v>
      </c>
      <c r="I199" s="136">
        <f t="shared" si="49"/>
        <v>63993</v>
      </c>
      <c r="J199" s="48">
        <f t="shared" si="43"/>
        <v>2978</v>
      </c>
      <c r="K199" s="47">
        <f t="shared" si="45"/>
        <v>4.88076702450217</v>
      </c>
      <c r="Q199" s="135"/>
      <c r="R199" s="135"/>
    </row>
    <row r="200" ht="18" customHeight="1" spans="1:18">
      <c r="A200" s="77" t="s">
        <v>330</v>
      </c>
      <c r="B200" s="125">
        <v>61015</v>
      </c>
      <c r="C200" s="46">
        <v>58980</v>
      </c>
      <c r="D200" s="46">
        <v>58980</v>
      </c>
      <c r="E200" s="49">
        <f t="shared" si="47"/>
        <v>100</v>
      </c>
      <c r="F200" s="46">
        <v>57382</v>
      </c>
      <c r="G200" s="48">
        <f t="shared" si="44"/>
        <v>1598</v>
      </c>
      <c r="H200" s="49">
        <f t="shared" si="48"/>
        <v>2.78484542190931</v>
      </c>
      <c r="I200" s="46">
        <v>63993</v>
      </c>
      <c r="J200" s="48">
        <f t="shared" si="43"/>
        <v>2978</v>
      </c>
      <c r="K200" s="47">
        <f t="shared" si="45"/>
        <v>4.88076702450217</v>
      </c>
      <c r="Q200" s="135"/>
      <c r="R200" s="135"/>
    </row>
    <row r="201" ht="18" customHeight="1" spans="1:18">
      <c r="A201" s="76" t="s">
        <v>331</v>
      </c>
      <c r="B201" s="48">
        <f>B202</f>
        <v>633</v>
      </c>
      <c r="C201" s="48">
        <f t="shared" ref="C201:I201" si="50">C202</f>
        <v>205</v>
      </c>
      <c r="D201" s="48">
        <f t="shared" si="50"/>
        <v>205</v>
      </c>
      <c r="E201" s="49">
        <f t="shared" si="47"/>
        <v>100</v>
      </c>
      <c r="F201" s="48">
        <f t="shared" si="50"/>
        <v>239</v>
      </c>
      <c r="G201" s="48">
        <f t="shared" si="44"/>
        <v>-34</v>
      </c>
      <c r="H201" s="49">
        <f t="shared" si="48"/>
        <v>-14.2259414225941</v>
      </c>
      <c r="I201" s="48">
        <f t="shared" si="50"/>
        <v>435</v>
      </c>
      <c r="J201" s="48">
        <f t="shared" si="43"/>
        <v>-198</v>
      </c>
      <c r="K201" s="47">
        <f t="shared" si="45"/>
        <v>-31.2796208530806</v>
      </c>
      <c r="Q201" s="135"/>
      <c r="R201" s="135"/>
    </row>
    <row r="202" ht="18" customHeight="1" spans="1:18">
      <c r="A202" s="77" t="s">
        <v>332</v>
      </c>
      <c r="B202" s="125">
        <v>633</v>
      </c>
      <c r="C202" s="46">
        <v>205</v>
      </c>
      <c r="D202" s="46">
        <v>205</v>
      </c>
      <c r="E202" s="49">
        <f t="shared" si="47"/>
        <v>100</v>
      </c>
      <c r="F202" s="46">
        <v>239</v>
      </c>
      <c r="G202" s="48">
        <f t="shared" si="44"/>
        <v>-34</v>
      </c>
      <c r="H202" s="49">
        <f t="shared" si="48"/>
        <v>-14.2259414225941</v>
      </c>
      <c r="I202" s="46">
        <v>435</v>
      </c>
      <c r="J202" s="48">
        <f t="shared" si="43"/>
        <v>-198</v>
      </c>
      <c r="K202" s="47">
        <f t="shared" si="45"/>
        <v>-31.2796208530806</v>
      </c>
      <c r="Q202" s="135"/>
      <c r="R202" s="135"/>
    </row>
    <row r="203" ht="18" customHeight="1" spans="1:19">
      <c r="A203" s="137" t="s">
        <v>333</v>
      </c>
      <c r="B203" s="48">
        <f>B201+B199+B196+B195+B187+B182+B178+B174+B168+B164+B156+B149+B140+B133+B117+B103+B81+B74+B63+B52+B40+B34+B7</f>
        <v>4186062</v>
      </c>
      <c r="C203" s="48">
        <f>C201+C199+C196+C195+C187+C182+C178+C174+C168+C164+C156+C149+C140+C133+C117+C103+C81+C74+C63+C52+C40+C34+C7</f>
        <v>3914572.8</v>
      </c>
      <c r="D203" s="48">
        <f>D201+D199+D196+D195+D187+D182+D178+D174+D168+D164+D156+D149+D140+D133+D117+D103+D81+D74+D63+D52+D40+D34+D7</f>
        <v>3775316</v>
      </c>
      <c r="E203" s="49">
        <f t="shared" si="47"/>
        <v>96.4426054357707</v>
      </c>
      <c r="F203" s="48">
        <f>F201+F199+F196+F195+F187+F182+F178+F174+F168+F164+F156+F149+F140+F133+F117+F103+F81+F74+F63+F52+F40+F34+F7</f>
        <v>4231915</v>
      </c>
      <c r="G203" s="48">
        <f t="shared" si="44"/>
        <v>-456599</v>
      </c>
      <c r="H203" s="49">
        <f t="shared" si="48"/>
        <v>-10.7894180294264</v>
      </c>
      <c r="I203" s="48">
        <f>I201+I199+I196+I195+I187+I182+I178+I174+I168+I164+I156+I149+I140+I133+I117+I103+I81+I74+I63+I52+I40+I34+I7</f>
        <v>3974237</v>
      </c>
      <c r="J203" s="48">
        <f t="shared" si="43"/>
        <v>-211825</v>
      </c>
      <c r="K203" s="47">
        <f t="shared" si="45"/>
        <v>-5.06024516598178</v>
      </c>
      <c r="Q203" s="135"/>
      <c r="R203" s="135"/>
      <c r="S203" s="138"/>
    </row>
    <row r="204" ht="18" customHeight="1" spans="1:18">
      <c r="A204" s="76" t="s">
        <v>334</v>
      </c>
      <c r="B204" s="48">
        <f>B205+B206+B207+B208+B209+B212+B213+B214</f>
        <v>51136</v>
      </c>
      <c r="C204" s="48">
        <f>C205+C206+C207+C208+C209+C212+C213+C214</f>
        <v>27056</v>
      </c>
      <c r="D204" s="48">
        <f>D205+D206+D207+D208+D209+D212+D213+D214</f>
        <v>311273</v>
      </c>
      <c r="E204" s="48">
        <f>E205+E206+E207+E208+E209+E212+E213+E214+E215</f>
        <v>0</v>
      </c>
      <c r="F204" s="48"/>
      <c r="G204" s="48"/>
      <c r="H204" s="48"/>
      <c r="I204" s="48">
        <f>I205+I206+I207+I208+I209+I212+I213+I214</f>
        <v>30073</v>
      </c>
      <c r="J204" s="48">
        <f>J205+J206+J207+J208+J209+J212+J213+J214+J215</f>
        <v>0</v>
      </c>
      <c r="K204" s="48">
        <f>K205+K206+K207+K208+K209+K212+K213+K214+K215</f>
        <v>0</v>
      </c>
      <c r="Q204" s="43"/>
      <c r="R204" s="43"/>
    </row>
    <row r="205" ht="18" customHeight="1" spans="1:17">
      <c r="A205" s="77" t="s">
        <v>335</v>
      </c>
      <c r="B205" s="46"/>
      <c r="C205" s="46"/>
      <c r="D205" s="46"/>
      <c r="E205" s="48"/>
      <c r="F205" s="48"/>
      <c r="G205" s="48"/>
      <c r="H205" s="48"/>
      <c r="I205" s="48"/>
      <c r="J205" s="48"/>
      <c r="K205" s="84"/>
      <c r="Q205" s="43"/>
    </row>
    <row r="206" ht="18" customHeight="1" spans="1:17">
      <c r="A206" s="77" t="s">
        <v>336</v>
      </c>
      <c r="B206" s="46"/>
      <c r="C206" s="46"/>
      <c r="D206" s="46"/>
      <c r="E206" s="48"/>
      <c r="F206" s="48"/>
      <c r="G206" s="48"/>
      <c r="H206" s="48"/>
      <c r="I206" s="46"/>
      <c r="J206" s="48"/>
      <c r="K206" s="84"/>
      <c r="Q206" s="139"/>
    </row>
    <row r="207" ht="18" customHeight="1" spans="1:18">
      <c r="A207" s="77" t="s">
        <v>337</v>
      </c>
      <c r="B207" s="46"/>
      <c r="C207" s="46"/>
      <c r="D207" s="46"/>
      <c r="E207" s="48"/>
      <c r="F207" s="48"/>
      <c r="G207" s="48"/>
      <c r="H207" s="48"/>
      <c r="I207" s="48"/>
      <c r="J207" s="48"/>
      <c r="K207" s="84"/>
      <c r="Q207" s="140"/>
      <c r="R207" s="43"/>
    </row>
    <row r="208" ht="18" customHeight="1" spans="1:17">
      <c r="A208" s="77" t="s">
        <v>338</v>
      </c>
      <c r="B208" s="46"/>
      <c r="C208" s="46"/>
      <c r="D208" s="46"/>
      <c r="E208" s="48"/>
      <c r="F208" s="48"/>
      <c r="G208" s="48"/>
      <c r="H208" s="48"/>
      <c r="I208" s="48"/>
      <c r="J208" s="48"/>
      <c r="K208" s="84"/>
      <c r="Q208" s="43"/>
    </row>
    <row r="209" ht="18" customHeight="1" spans="1:17">
      <c r="A209" s="78" t="s">
        <v>339</v>
      </c>
      <c r="B209" s="46">
        <f>B210+B211</f>
        <v>51136</v>
      </c>
      <c r="C209" s="46">
        <f t="shared" ref="C209:I209" si="51">C210+C211</f>
        <v>27056</v>
      </c>
      <c r="D209" s="46">
        <f t="shared" si="51"/>
        <v>24938</v>
      </c>
      <c r="E209" s="46"/>
      <c r="F209" s="46"/>
      <c r="G209" s="46"/>
      <c r="H209" s="46"/>
      <c r="I209" s="46">
        <f t="shared" si="51"/>
        <v>30073</v>
      </c>
      <c r="J209" s="46"/>
      <c r="K209" s="80"/>
      <c r="Q209" s="141"/>
    </row>
    <row r="210" ht="18" customHeight="1" spans="1:17">
      <c r="A210" s="78" t="s">
        <v>340</v>
      </c>
      <c r="B210" s="46">
        <v>6393</v>
      </c>
      <c r="C210" s="46">
        <v>4760</v>
      </c>
      <c r="D210" s="46">
        <v>4760</v>
      </c>
      <c r="E210" s="79"/>
      <c r="F210" s="46"/>
      <c r="G210" s="46"/>
      <c r="H210" s="80"/>
      <c r="I210" s="46">
        <v>4438</v>
      </c>
      <c r="J210" s="46"/>
      <c r="K210" s="80"/>
      <c r="Q210" s="43"/>
    </row>
    <row r="211" ht="18" customHeight="1" spans="1:11">
      <c r="A211" s="77" t="s">
        <v>341</v>
      </c>
      <c r="B211" s="46">
        <v>44743</v>
      </c>
      <c r="C211" s="46">
        <f>52883-30587</f>
        <v>22296</v>
      </c>
      <c r="D211" s="46">
        <f>52883-32705</f>
        <v>20178</v>
      </c>
      <c r="E211" s="79"/>
      <c r="F211" s="80"/>
      <c r="G211" s="46"/>
      <c r="H211" s="80"/>
      <c r="I211" s="46">
        <f>43386-17751</f>
        <v>25635</v>
      </c>
      <c r="J211" s="46"/>
      <c r="K211" s="80"/>
    </row>
    <row r="212" ht="18" customHeight="1" spans="1:11">
      <c r="A212" s="81" t="s">
        <v>342</v>
      </c>
      <c r="B212" s="46"/>
      <c r="C212" s="46">
        <v>0</v>
      </c>
      <c r="D212" s="46">
        <v>0</v>
      </c>
      <c r="E212" s="46"/>
      <c r="F212" s="46"/>
      <c r="G212" s="46"/>
      <c r="H212" s="46"/>
      <c r="I212" s="46"/>
      <c r="J212" s="46"/>
      <c r="K212" s="80"/>
    </row>
    <row r="213" ht="18" customHeight="1" spans="1:11">
      <c r="A213" s="77" t="s">
        <v>343</v>
      </c>
      <c r="B213" s="46"/>
      <c r="C213" s="46"/>
      <c r="D213" s="46"/>
      <c r="E213" s="79"/>
      <c r="F213" s="80"/>
      <c r="G213" s="46"/>
      <c r="H213" s="80"/>
      <c r="I213" s="85"/>
      <c r="J213" s="46"/>
      <c r="K213" s="46"/>
    </row>
    <row r="214" ht="18" customHeight="1" spans="1:11">
      <c r="A214" s="81" t="s">
        <v>344</v>
      </c>
      <c r="B214" s="46"/>
      <c r="C214" s="46"/>
      <c r="D214" s="46">
        <v>286335</v>
      </c>
      <c r="E214" s="79"/>
      <c r="F214" s="80"/>
      <c r="G214" s="46"/>
      <c r="H214" s="80"/>
      <c r="I214" s="85"/>
      <c r="J214" s="46"/>
      <c r="K214" s="46"/>
    </row>
    <row r="215" s="2" customFormat="1" ht="18" customHeight="1" spans="1:11">
      <c r="A215" s="76" t="s">
        <v>345</v>
      </c>
      <c r="B215" s="48">
        <v>106912</v>
      </c>
      <c r="C215" s="48">
        <v>117516</v>
      </c>
      <c r="D215" s="48">
        <v>117516</v>
      </c>
      <c r="E215" s="48"/>
      <c r="F215" s="48"/>
      <c r="G215" s="48"/>
      <c r="H215" s="48"/>
      <c r="I215" s="48">
        <v>236407</v>
      </c>
      <c r="J215" s="48"/>
      <c r="K215" s="84"/>
    </row>
    <row r="216" ht="18" customHeight="1" spans="1:11">
      <c r="A216" s="19" t="s">
        <v>346</v>
      </c>
      <c r="B216" s="48">
        <f>B203+B204+B215</f>
        <v>4344110</v>
      </c>
      <c r="C216" s="48">
        <f>C203+C204+C215</f>
        <v>4059144.8</v>
      </c>
      <c r="D216" s="48">
        <f>D203+D204+D215</f>
        <v>4204105</v>
      </c>
      <c r="E216" s="48"/>
      <c r="F216" s="48"/>
      <c r="G216" s="48"/>
      <c r="H216" s="48"/>
      <c r="I216" s="48">
        <f>I203+I204+I215</f>
        <v>4240717</v>
      </c>
      <c r="J216" s="48"/>
      <c r="K216" s="84"/>
    </row>
    <row r="218" spans="2:9">
      <c r="B218" s="82"/>
      <c r="C218" s="82"/>
      <c r="D218" s="82"/>
      <c r="I218" s="43"/>
    </row>
    <row r="219" ht="19.5" customHeight="1" spans="2:9">
      <c r="B219" s="83"/>
      <c r="C219" s="83"/>
      <c r="D219" s="83"/>
      <c r="E219" s="83"/>
      <c r="F219" s="83"/>
      <c r="G219" s="83"/>
      <c r="H219" s="83"/>
      <c r="I219" s="83"/>
    </row>
    <row r="220" spans="4:4">
      <c r="D220" s="82"/>
    </row>
    <row r="221" spans="3:9">
      <c r="C221" s="82"/>
      <c r="D221" s="82"/>
      <c r="I221" s="43"/>
    </row>
  </sheetData>
  <mergeCells count="15">
    <mergeCell ref="A2:K2"/>
    <mergeCell ref="C3:F3"/>
    <mergeCell ref="B4:H4"/>
    <mergeCell ref="I4:K4"/>
    <mergeCell ref="G5:H5"/>
    <mergeCell ref="J5:K5"/>
    <mergeCell ref="A4:A6"/>
    <mergeCell ref="B5:B6"/>
    <mergeCell ref="C5:C6"/>
    <mergeCell ref="D5:D6"/>
    <mergeCell ref="E5:E6"/>
    <mergeCell ref="F5:F6"/>
    <mergeCell ref="I5:I6"/>
    <mergeCell ref="Q5:Q6"/>
    <mergeCell ref="R5:R6"/>
  </mergeCells>
  <pageMargins left="0.707638888888889" right="0.707638888888889" top="0.668055555555556" bottom="0.747916666666667" header="0.313888888888889" footer="0.471527777777778"/>
  <pageSetup paperSize="9" scale="80" orientation="landscape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27"/>
  <sheetViews>
    <sheetView topLeftCell="A104" workbookViewId="0">
      <selection activeCell="I114" sqref="I114"/>
    </sheetView>
  </sheetViews>
  <sheetFormatPr defaultColWidth="9" defaultRowHeight="14.25"/>
  <cols>
    <col min="1" max="1" width="44.625" style="14" customWidth="1"/>
    <col min="2" max="2" width="13.625" style="9" customWidth="1"/>
    <col min="3" max="3" width="12.875" style="9" customWidth="1"/>
    <col min="4" max="4" width="12.875" style="1" customWidth="1"/>
    <col min="5" max="5" width="9.375" style="11" customWidth="1"/>
    <col min="6" max="6" width="13.75" style="1" hidden="1" customWidth="1"/>
    <col min="7" max="7" width="10.875" style="10" customWidth="1"/>
    <col min="8" max="8" width="11" style="11" customWidth="1"/>
    <col min="9" max="9" width="12.875" style="92" customWidth="1"/>
    <col min="10" max="10" width="10.75" style="10" customWidth="1"/>
    <col min="11" max="11" width="9.625" style="11" customWidth="1"/>
    <col min="12" max="12" width="9" style="1"/>
    <col min="13" max="13" width="29.75" style="1" customWidth="1"/>
    <col min="14" max="14" width="9" style="1"/>
    <col min="15" max="15" width="9.5" style="1" customWidth="1"/>
    <col min="16" max="256" width="9" style="1"/>
    <col min="257" max="257" width="38" style="1" customWidth="1"/>
    <col min="258" max="258" width="13.25" style="1" customWidth="1"/>
    <col min="259" max="260" width="12.875" style="1" customWidth="1"/>
    <col min="261" max="262" width="13.75" style="1" customWidth="1"/>
    <col min="263" max="263" width="11" style="1" customWidth="1"/>
    <col min="264" max="264" width="10.375" style="1" customWidth="1"/>
    <col min="265" max="265" width="12.875" style="1" customWidth="1"/>
    <col min="266" max="266" width="11.625" style="1" customWidth="1"/>
    <col min="267" max="267" width="9.75" style="1" customWidth="1"/>
    <col min="268" max="512" width="9" style="1"/>
    <col min="513" max="513" width="38" style="1" customWidth="1"/>
    <col min="514" max="514" width="13.25" style="1" customWidth="1"/>
    <col min="515" max="516" width="12.875" style="1" customWidth="1"/>
    <col min="517" max="518" width="13.75" style="1" customWidth="1"/>
    <col min="519" max="519" width="11" style="1" customWidth="1"/>
    <col min="520" max="520" width="10.375" style="1" customWidth="1"/>
    <col min="521" max="521" width="12.875" style="1" customWidth="1"/>
    <col min="522" max="522" width="11.625" style="1" customWidth="1"/>
    <col min="523" max="523" width="9.75" style="1" customWidth="1"/>
    <col min="524" max="768" width="9" style="1"/>
    <col min="769" max="769" width="38" style="1" customWidth="1"/>
    <col min="770" max="770" width="13.25" style="1" customWidth="1"/>
    <col min="771" max="772" width="12.875" style="1" customWidth="1"/>
    <col min="773" max="774" width="13.75" style="1" customWidth="1"/>
    <col min="775" max="775" width="11" style="1" customWidth="1"/>
    <col min="776" max="776" width="10.375" style="1" customWidth="1"/>
    <col min="777" max="777" width="12.875" style="1" customWidth="1"/>
    <col min="778" max="778" width="11.625" style="1" customWidth="1"/>
    <col min="779" max="779" width="9.75" style="1" customWidth="1"/>
    <col min="780" max="1024" width="9" style="1"/>
    <col min="1025" max="1025" width="38" style="1" customWidth="1"/>
    <col min="1026" max="1026" width="13.25" style="1" customWidth="1"/>
    <col min="1027" max="1028" width="12.875" style="1" customWidth="1"/>
    <col min="1029" max="1030" width="13.75" style="1" customWidth="1"/>
    <col min="1031" max="1031" width="11" style="1" customWidth="1"/>
    <col min="1032" max="1032" width="10.375" style="1" customWidth="1"/>
    <col min="1033" max="1033" width="12.875" style="1" customWidth="1"/>
    <col min="1034" max="1034" width="11.625" style="1" customWidth="1"/>
    <col min="1035" max="1035" width="9.75" style="1" customWidth="1"/>
    <col min="1036" max="1280" width="9" style="1"/>
    <col min="1281" max="1281" width="38" style="1" customWidth="1"/>
    <col min="1282" max="1282" width="13.25" style="1" customWidth="1"/>
    <col min="1283" max="1284" width="12.875" style="1" customWidth="1"/>
    <col min="1285" max="1286" width="13.75" style="1" customWidth="1"/>
    <col min="1287" max="1287" width="11" style="1" customWidth="1"/>
    <col min="1288" max="1288" width="10.375" style="1" customWidth="1"/>
    <col min="1289" max="1289" width="12.875" style="1" customWidth="1"/>
    <col min="1290" max="1290" width="11.625" style="1" customWidth="1"/>
    <col min="1291" max="1291" width="9.75" style="1" customWidth="1"/>
    <col min="1292" max="1536" width="9" style="1"/>
    <col min="1537" max="1537" width="38" style="1" customWidth="1"/>
    <col min="1538" max="1538" width="13.25" style="1" customWidth="1"/>
    <col min="1539" max="1540" width="12.875" style="1" customWidth="1"/>
    <col min="1541" max="1542" width="13.75" style="1" customWidth="1"/>
    <col min="1543" max="1543" width="11" style="1" customWidth="1"/>
    <col min="1544" max="1544" width="10.375" style="1" customWidth="1"/>
    <col min="1545" max="1545" width="12.875" style="1" customWidth="1"/>
    <col min="1546" max="1546" width="11.625" style="1" customWidth="1"/>
    <col min="1547" max="1547" width="9.75" style="1" customWidth="1"/>
    <col min="1548" max="1792" width="9" style="1"/>
    <col min="1793" max="1793" width="38" style="1" customWidth="1"/>
    <col min="1794" max="1794" width="13.25" style="1" customWidth="1"/>
    <col min="1795" max="1796" width="12.875" style="1" customWidth="1"/>
    <col min="1797" max="1798" width="13.75" style="1" customWidth="1"/>
    <col min="1799" max="1799" width="11" style="1" customWidth="1"/>
    <col min="1800" max="1800" width="10.375" style="1" customWidth="1"/>
    <col min="1801" max="1801" width="12.875" style="1" customWidth="1"/>
    <col min="1802" max="1802" width="11.625" style="1" customWidth="1"/>
    <col min="1803" max="1803" width="9.75" style="1" customWidth="1"/>
    <col min="1804" max="2048" width="9" style="1"/>
    <col min="2049" max="2049" width="38" style="1" customWidth="1"/>
    <col min="2050" max="2050" width="13.25" style="1" customWidth="1"/>
    <col min="2051" max="2052" width="12.875" style="1" customWidth="1"/>
    <col min="2053" max="2054" width="13.75" style="1" customWidth="1"/>
    <col min="2055" max="2055" width="11" style="1" customWidth="1"/>
    <col min="2056" max="2056" width="10.375" style="1" customWidth="1"/>
    <col min="2057" max="2057" width="12.875" style="1" customWidth="1"/>
    <col min="2058" max="2058" width="11.625" style="1" customWidth="1"/>
    <col min="2059" max="2059" width="9.75" style="1" customWidth="1"/>
    <col min="2060" max="2304" width="9" style="1"/>
    <col min="2305" max="2305" width="38" style="1" customWidth="1"/>
    <col min="2306" max="2306" width="13.25" style="1" customWidth="1"/>
    <col min="2307" max="2308" width="12.875" style="1" customWidth="1"/>
    <col min="2309" max="2310" width="13.75" style="1" customWidth="1"/>
    <col min="2311" max="2311" width="11" style="1" customWidth="1"/>
    <col min="2312" max="2312" width="10.375" style="1" customWidth="1"/>
    <col min="2313" max="2313" width="12.875" style="1" customWidth="1"/>
    <col min="2314" max="2314" width="11.625" style="1" customWidth="1"/>
    <col min="2315" max="2315" width="9.75" style="1" customWidth="1"/>
    <col min="2316" max="2560" width="9" style="1"/>
    <col min="2561" max="2561" width="38" style="1" customWidth="1"/>
    <col min="2562" max="2562" width="13.25" style="1" customWidth="1"/>
    <col min="2563" max="2564" width="12.875" style="1" customWidth="1"/>
    <col min="2565" max="2566" width="13.75" style="1" customWidth="1"/>
    <col min="2567" max="2567" width="11" style="1" customWidth="1"/>
    <col min="2568" max="2568" width="10.375" style="1" customWidth="1"/>
    <col min="2569" max="2569" width="12.875" style="1" customWidth="1"/>
    <col min="2570" max="2570" width="11.625" style="1" customWidth="1"/>
    <col min="2571" max="2571" width="9.75" style="1" customWidth="1"/>
    <col min="2572" max="2816" width="9" style="1"/>
    <col min="2817" max="2817" width="38" style="1" customWidth="1"/>
    <col min="2818" max="2818" width="13.25" style="1" customWidth="1"/>
    <col min="2819" max="2820" width="12.875" style="1" customWidth="1"/>
    <col min="2821" max="2822" width="13.75" style="1" customWidth="1"/>
    <col min="2823" max="2823" width="11" style="1" customWidth="1"/>
    <col min="2824" max="2824" width="10.375" style="1" customWidth="1"/>
    <col min="2825" max="2825" width="12.875" style="1" customWidth="1"/>
    <col min="2826" max="2826" width="11.625" style="1" customWidth="1"/>
    <col min="2827" max="2827" width="9.75" style="1" customWidth="1"/>
    <col min="2828" max="3072" width="9" style="1"/>
    <col min="3073" max="3073" width="38" style="1" customWidth="1"/>
    <col min="3074" max="3074" width="13.25" style="1" customWidth="1"/>
    <col min="3075" max="3076" width="12.875" style="1" customWidth="1"/>
    <col min="3077" max="3078" width="13.75" style="1" customWidth="1"/>
    <col min="3079" max="3079" width="11" style="1" customWidth="1"/>
    <col min="3080" max="3080" width="10.375" style="1" customWidth="1"/>
    <col min="3081" max="3081" width="12.875" style="1" customWidth="1"/>
    <col min="3082" max="3082" width="11.625" style="1" customWidth="1"/>
    <col min="3083" max="3083" width="9.75" style="1" customWidth="1"/>
    <col min="3084" max="3328" width="9" style="1"/>
    <col min="3329" max="3329" width="38" style="1" customWidth="1"/>
    <col min="3330" max="3330" width="13.25" style="1" customWidth="1"/>
    <col min="3331" max="3332" width="12.875" style="1" customWidth="1"/>
    <col min="3333" max="3334" width="13.75" style="1" customWidth="1"/>
    <col min="3335" max="3335" width="11" style="1" customWidth="1"/>
    <col min="3336" max="3336" width="10.375" style="1" customWidth="1"/>
    <col min="3337" max="3337" width="12.875" style="1" customWidth="1"/>
    <col min="3338" max="3338" width="11.625" style="1" customWidth="1"/>
    <col min="3339" max="3339" width="9.75" style="1" customWidth="1"/>
    <col min="3340" max="3584" width="9" style="1"/>
    <col min="3585" max="3585" width="38" style="1" customWidth="1"/>
    <col min="3586" max="3586" width="13.25" style="1" customWidth="1"/>
    <col min="3587" max="3588" width="12.875" style="1" customWidth="1"/>
    <col min="3589" max="3590" width="13.75" style="1" customWidth="1"/>
    <col min="3591" max="3591" width="11" style="1" customWidth="1"/>
    <col min="3592" max="3592" width="10.375" style="1" customWidth="1"/>
    <col min="3593" max="3593" width="12.875" style="1" customWidth="1"/>
    <col min="3594" max="3594" width="11.625" style="1" customWidth="1"/>
    <col min="3595" max="3595" width="9.75" style="1" customWidth="1"/>
    <col min="3596" max="3840" width="9" style="1"/>
    <col min="3841" max="3841" width="38" style="1" customWidth="1"/>
    <col min="3842" max="3842" width="13.25" style="1" customWidth="1"/>
    <col min="3843" max="3844" width="12.875" style="1" customWidth="1"/>
    <col min="3845" max="3846" width="13.75" style="1" customWidth="1"/>
    <col min="3847" max="3847" width="11" style="1" customWidth="1"/>
    <col min="3848" max="3848" width="10.375" style="1" customWidth="1"/>
    <col min="3849" max="3849" width="12.875" style="1" customWidth="1"/>
    <col min="3850" max="3850" width="11.625" style="1" customWidth="1"/>
    <col min="3851" max="3851" width="9.75" style="1" customWidth="1"/>
    <col min="3852" max="4096" width="9" style="1"/>
    <col min="4097" max="4097" width="38" style="1" customWidth="1"/>
    <col min="4098" max="4098" width="13.25" style="1" customWidth="1"/>
    <col min="4099" max="4100" width="12.875" style="1" customWidth="1"/>
    <col min="4101" max="4102" width="13.75" style="1" customWidth="1"/>
    <col min="4103" max="4103" width="11" style="1" customWidth="1"/>
    <col min="4104" max="4104" width="10.375" style="1" customWidth="1"/>
    <col min="4105" max="4105" width="12.875" style="1" customWidth="1"/>
    <col min="4106" max="4106" width="11.625" style="1" customWidth="1"/>
    <col min="4107" max="4107" width="9.75" style="1" customWidth="1"/>
    <col min="4108" max="4352" width="9" style="1"/>
    <col min="4353" max="4353" width="38" style="1" customWidth="1"/>
    <col min="4354" max="4354" width="13.25" style="1" customWidth="1"/>
    <col min="4355" max="4356" width="12.875" style="1" customWidth="1"/>
    <col min="4357" max="4358" width="13.75" style="1" customWidth="1"/>
    <col min="4359" max="4359" width="11" style="1" customWidth="1"/>
    <col min="4360" max="4360" width="10.375" style="1" customWidth="1"/>
    <col min="4361" max="4361" width="12.875" style="1" customWidth="1"/>
    <col min="4362" max="4362" width="11.625" style="1" customWidth="1"/>
    <col min="4363" max="4363" width="9.75" style="1" customWidth="1"/>
    <col min="4364" max="4608" width="9" style="1"/>
    <col min="4609" max="4609" width="38" style="1" customWidth="1"/>
    <col min="4610" max="4610" width="13.25" style="1" customWidth="1"/>
    <col min="4611" max="4612" width="12.875" style="1" customWidth="1"/>
    <col min="4613" max="4614" width="13.75" style="1" customWidth="1"/>
    <col min="4615" max="4615" width="11" style="1" customWidth="1"/>
    <col min="4616" max="4616" width="10.375" style="1" customWidth="1"/>
    <col min="4617" max="4617" width="12.875" style="1" customWidth="1"/>
    <col min="4618" max="4618" width="11.625" style="1" customWidth="1"/>
    <col min="4619" max="4619" width="9.75" style="1" customWidth="1"/>
    <col min="4620" max="4864" width="9" style="1"/>
    <col min="4865" max="4865" width="38" style="1" customWidth="1"/>
    <col min="4866" max="4866" width="13.25" style="1" customWidth="1"/>
    <col min="4867" max="4868" width="12.875" style="1" customWidth="1"/>
    <col min="4869" max="4870" width="13.75" style="1" customWidth="1"/>
    <col min="4871" max="4871" width="11" style="1" customWidth="1"/>
    <col min="4872" max="4872" width="10.375" style="1" customWidth="1"/>
    <col min="4873" max="4873" width="12.875" style="1" customWidth="1"/>
    <col min="4874" max="4874" width="11.625" style="1" customWidth="1"/>
    <col min="4875" max="4875" width="9.75" style="1" customWidth="1"/>
    <col min="4876" max="5120" width="9" style="1"/>
    <col min="5121" max="5121" width="38" style="1" customWidth="1"/>
    <col min="5122" max="5122" width="13.25" style="1" customWidth="1"/>
    <col min="5123" max="5124" width="12.875" style="1" customWidth="1"/>
    <col min="5125" max="5126" width="13.75" style="1" customWidth="1"/>
    <col min="5127" max="5127" width="11" style="1" customWidth="1"/>
    <col min="5128" max="5128" width="10.375" style="1" customWidth="1"/>
    <col min="5129" max="5129" width="12.875" style="1" customWidth="1"/>
    <col min="5130" max="5130" width="11.625" style="1" customWidth="1"/>
    <col min="5131" max="5131" width="9.75" style="1" customWidth="1"/>
    <col min="5132" max="5376" width="9" style="1"/>
    <col min="5377" max="5377" width="38" style="1" customWidth="1"/>
    <col min="5378" max="5378" width="13.25" style="1" customWidth="1"/>
    <col min="5379" max="5380" width="12.875" style="1" customWidth="1"/>
    <col min="5381" max="5382" width="13.75" style="1" customWidth="1"/>
    <col min="5383" max="5383" width="11" style="1" customWidth="1"/>
    <col min="5384" max="5384" width="10.375" style="1" customWidth="1"/>
    <col min="5385" max="5385" width="12.875" style="1" customWidth="1"/>
    <col min="5386" max="5386" width="11.625" style="1" customWidth="1"/>
    <col min="5387" max="5387" width="9.75" style="1" customWidth="1"/>
    <col min="5388" max="5632" width="9" style="1"/>
    <col min="5633" max="5633" width="38" style="1" customWidth="1"/>
    <col min="5634" max="5634" width="13.25" style="1" customWidth="1"/>
    <col min="5635" max="5636" width="12.875" style="1" customWidth="1"/>
    <col min="5637" max="5638" width="13.75" style="1" customWidth="1"/>
    <col min="5639" max="5639" width="11" style="1" customWidth="1"/>
    <col min="5640" max="5640" width="10.375" style="1" customWidth="1"/>
    <col min="5641" max="5641" width="12.875" style="1" customWidth="1"/>
    <col min="5642" max="5642" width="11.625" style="1" customWidth="1"/>
    <col min="5643" max="5643" width="9.75" style="1" customWidth="1"/>
    <col min="5644" max="5888" width="9" style="1"/>
    <col min="5889" max="5889" width="38" style="1" customWidth="1"/>
    <col min="5890" max="5890" width="13.25" style="1" customWidth="1"/>
    <col min="5891" max="5892" width="12.875" style="1" customWidth="1"/>
    <col min="5893" max="5894" width="13.75" style="1" customWidth="1"/>
    <col min="5895" max="5895" width="11" style="1" customWidth="1"/>
    <col min="5896" max="5896" width="10.375" style="1" customWidth="1"/>
    <col min="5897" max="5897" width="12.875" style="1" customWidth="1"/>
    <col min="5898" max="5898" width="11.625" style="1" customWidth="1"/>
    <col min="5899" max="5899" width="9.75" style="1" customWidth="1"/>
    <col min="5900" max="6144" width="9" style="1"/>
    <col min="6145" max="6145" width="38" style="1" customWidth="1"/>
    <col min="6146" max="6146" width="13.25" style="1" customWidth="1"/>
    <col min="6147" max="6148" width="12.875" style="1" customWidth="1"/>
    <col min="6149" max="6150" width="13.75" style="1" customWidth="1"/>
    <col min="6151" max="6151" width="11" style="1" customWidth="1"/>
    <col min="6152" max="6152" width="10.375" style="1" customWidth="1"/>
    <col min="6153" max="6153" width="12.875" style="1" customWidth="1"/>
    <col min="6154" max="6154" width="11.625" style="1" customWidth="1"/>
    <col min="6155" max="6155" width="9.75" style="1" customWidth="1"/>
    <col min="6156" max="6400" width="9" style="1"/>
    <col min="6401" max="6401" width="38" style="1" customWidth="1"/>
    <col min="6402" max="6402" width="13.25" style="1" customWidth="1"/>
    <col min="6403" max="6404" width="12.875" style="1" customWidth="1"/>
    <col min="6405" max="6406" width="13.75" style="1" customWidth="1"/>
    <col min="6407" max="6407" width="11" style="1" customWidth="1"/>
    <col min="6408" max="6408" width="10.375" style="1" customWidth="1"/>
    <col min="6409" max="6409" width="12.875" style="1" customWidth="1"/>
    <col min="6410" max="6410" width="11.625" style="1" customWidth="1"/>
    <col min="6411" max="6411" width="9.75" style="1" customWidth="1"/>
    <col min="6412" max="6656" width="9" style="1"/>
    <col min="6657" max="6657" width="38" style="1" customWidth="1"/>
    <col min="6658" max="6658" width="13.25" style="1" customWidth="1"/>
    <col min="6659" max="6660" width="12.875" style="1" customWidth="1"/>
    <col min="6661" max="6662" width="13.75" style="1" customWidth="1"/>
    <col min="6663" max="6663" width="11" style="1" customWidth="1"/>
    <col min="6664" max="6664" width="10.375" style="1" customWidth="1"/>
    <col min="6665" max="6665" width="12.875" style="1" customWidth="1"/>
    <col min="6666" max="6666" width="11.625" style="1" customWidth="1"/>
    <col min="6667" max="6667" width="9.75" style="1" customWidth="1"/>
    <col min="6668" max="6912" width="9" style="1"/>
    <col min="6913" max="6913" width="38" style="1" customWidth="1"/>
    <col min="6914" max="6914" width="13.25" style="1" customWidth="1"/>
    <col min="6915" max="6916" width="12.875" style="1" customWidth="1"/>
    <col min="6917" max="6918" width="13.75" style="1" customWidth="1"/>
    <col min="6919" max="6919" width="11" style="1" customWidth="1"/>
    <col min="6920" max="6920" width="10.375" style="1" customWidth="1"/>
    <col min="6921" max="6921" width="12.875" style="1" customWidth="1"/>
    <col min="6922" max="6922" width="11.625" style="1" customWidth="1"/>
    <col min="6923" max="6923" width="9.75" style="1" customWidth="1"/>
    <col min="6924" max="7168" width="9" style="1"/>
    <col min="7169" max="7169" width="38" style="1" customWidth="1"/>
    <col min="7170" max="7170" width="13.25" style="1" customWidth="1"/>
    <col min="7171" max="7172" width="12.875" style="1" customWidth="1"/>
    <col min="7173" max="7174" width="13.75" style="1" customWidth="1"/>
    <col min="7175" max="7175" width="11" style="1" customWidth="1"/>
    <col min="7176" max="7176" width="10.375" style="1" customWidth="1"/>
    <col min="7177" max="7177" width="12.875" style="1" customWidth="1"/>
    <col min="7178" max="7178" width="11.625" style="1" customWidth="1"/>
    <col min="7179" max="7179" width="9.75" style="1" customWidth="1"/>
    <col min="7180" max="7424" width="9" style="1"/>
    <col min="7425" max="7425" width="38" style="1" customWidth="1"/>
    <col min="7426" max="7426" width="13.25" style="1" customWidth="1"/>
    <col min="7427" max="7428" width="12.875" style="1" customWidth="1"/>
    <col min="7429" max="7430" width="13.75" style="1" customWidth="1"/>
    <col min="7431" max="7431" width="11" style="1" customWidth="1"/>
    <col min="7432" max="7432" width="10.375" style="1" customWidth="1"/>
    <col min="7433" max="7433" width="12.875" style="1" customWidth="1"/>
    <col min="7434" max="7434" width="11.625" style="1" customWidth="1"/>
    <col min="7435" max="7435" width="9.75" style="1" customWidth="1"/>
    <col min="7436" max="7680" width="9" style="1"/>
    <col min="7681" max="7681" width="38" style="1" customWidth="1"/>
    <col min="7682" max="7682" width="13.25" style="1" customWidth="1"/>
    <col min="7683" max="7684" width="12.875" style="1" customWidth="1"/>
    <col min="7685" max="7686" width="13.75" style="1" customWidth="1"/>
    <col min="7687" max="7687" width="11" style="1" customWidth="1"/>
    <col min="7688" max="7688" width="10.375" style="1" customWidth="1"/>
    <col min="7689" max="7689" width="12.875" style="1" customWidth="1"/>
    <col min="7690" max="7690" width="11.625" style="1" customWidth="1"/>
    <col min="7691" max="7691" width="9.75" style="1" customWidth="1"/>
    <col min="7692" max="7936" width="9" style="1"/>
    <col min="7937" max="7937" width="38" style="1" customWidth="1"/>
    <col min="7938" max="7938" width="13.25" style="1" customWidth="1"/>
    <col min="7939" max="7940" width="12.875" style="1" customWidth="1"/>
    <col min="7941" max="7942" width="13.75" style="1" customWidth="1"/>
    <col min="7943" max="7943" width="11" style="1" customWidth="1"/>
    <col min="7944" max="7944" width="10.375" style="1" customWidth="1"/>
    <col min="7945" max="7945" width="12.875" style="1" customWidth="1"/>
    <col min="7946" max="7946" width="11.625" style="1" customWidth="1"/>
    <col min="7947" max="7947" width="9.75" style="1" customWidth="1"/>
    <col min="7948" max="8192" width="9" style="1"/>
    <col min="8193" max="8193" width="38" style="1" customWidth="1"/>
    <col min="8194" max="8194" width="13.25" style="1" customWidth="1"/>
    <col min="8195" max="8196" width="12.875" style="1" customWidth="1"/>
    <col min="8197" max="8198" width="13.75" style="1" customWidth="1"/>
    <col min="8199" max="8199" width="11" style="1" customWidth="1"/>
    <col min="8200" max="8200" width="10.375" style="1" customWidth="1"/>
    <col min="8201" max="8201" width="12.875" style="1" customWidth="1"/>
    <col min="8202" max="8202" width="11.625" style="1" customWidth="1"/>
    <col min="8203" max="8203" width="9.75" style="1" customWidth="1"/>
    <col min="8204" max="8448" width="9" style="1"/>
    <col min="8449" max="8449" width="38" style="1" customWidth="1"/>
    <col min="8450" max="8450" width="13.25" style="1" customWidth="1"/>
    <col min="8451" max="8452" width="12.875" style="1" customWidth="1"/>
    <col min="8453" max="8454" width="13.75" style="1" customWidth="1"/>
    <col min="8455" max="8455" width="11" style="1" customWidth="1"/>
    <col min="8456" max="8456" width="10.375" style="1" customWidth="1"/>
    <col min="8457" max="8457" width="12.875" style="1" customWidth="1"/>
    <col min="8458" max="8458" width="11.625" style="1" customWidth="1"/>
    <col min="8459" max="8459" width="9.75" style="1" customWidth="1"/>
    <col min="8460" max="8704" width="9" style="1"/>
    <col min="8705" max="8705" width="38" style="1" customWidth="1"/>
    <col min="8706" max="8706" width="13.25" style="1" customWidth="1"/>
    <col min="8707" max="8708" width="12.875" style="1" customWidth="1"/>
    <col min="8709" max="8710" width="13.75" style="1" customWidth="1"/>
    <col min="8711" max="8711" width="11" style="1" customWidth="1"/>
    <col min="8712" max="8712" width="10.375" style="1" customWidth="1"/>
    <col min="8713" max="8713" width="12.875" style="1" customWidth="1"/>
    <col min="8714" max="8714" width="11.625" style="1" customWidth="1"/>
    <col min="8715" max="8715" width="9.75" style="1" customWidth="1"/>
    <col min="8716" max="8960" width="9" style="1"/>
    <col min="8961" max="8961" width="38" style="1" customWidth="1"/>
    <col min="8962" max="8962" width="13.25" style="1" customWidth="1"/>
    <col min="8963" max="8964" width="12.875" style="1" customWidth="1"/>
    <col min="8965" max="8966" width="13.75" style="1" customWidth="1"/>
    <col min="8967" max="8967" width="11" style="1" customWidth="1"/>
    <col min="8968" max="8968" width="10.375" style="1" customWidth="1"/>
    <col min="8969" max="8969" width="12.875" style="1" customWidth="1"/>
    <col min="8970" max="8970" width="11.625" style="1" customWidth="1"/>
    <col min="8971" max="8971" width="9.75" style="1" customWidth="1"/>
    <col min="8972" max="9216" width="9" style="1"/>
    <col min="9217" max="9217" width="38" style="1" customWidth="1"/>
    <col min="9218" max="9218" width="13.25" style="1" customWidth="1"/>
    <col min="9219" max="9220" width="12.875" style="1" customWidth="1"/>
    <col min="9221" max="9222" width="13.75" style="1" customWidth="1"/>
    <col min="9223" max="9223" width="11" style="1" customWidth="1"/>
    <col min="9224" max="9224" width="10.375" style="1" customWidth="1"/>
    <col min="9225" max="9225" width="12.875" style="1" customWidth="1"/>
    <col min="9226" max="9226" width="11.625" style="1" customWidth="1"/>
    <col min="9227" max="9227" width="9.75" style="1" customWidth="1"/>
    <col min="9228" max="9472" width="9" style="1"/>
    <col min="9473" max="9473" width="38" style="1" customWidth="1"/>
    <col min="9474" max="9474" width="13.25" style="1" customWidth="1"/>
    <col min="9475" max="9476" width="12.875" style="1" customWidth="1"/>
    <col min="9477" max="9478" width="13.75" style="1" customWidth="1"/>
    <col min="9479" max="9479" width="11" style="1" customWidth="1"/>
    <col min="9480" max="9480" width="10.375" style="1" customWidth="1"/>
    <col min="9481" max="9481" width="12.875" style="1" customWidth="1"/>
    <col min="9482" max="9482" width="11.625" style="1" customWidth="1"/>
    <col min="9483" max="9483" width="9.75" style="1" customWidth="1"/>
    <col min="9484" max="9728" width="9" style="1"/>
    <col min="9729" max="9729" width="38" style="1" customWidth="1"/>
    <col min="9730" max="9730" width="13.25" style="1" customWidth="1"/>
    <col min="9731" max="9732" width="12.875" style="1" customWidth="1"/>
    <col min="9733" max="9734" width="13.75" style="1" customWidth="1"/>
    <col min="9735" max="9735" width="11" style="1" customWidth="1"/>
    <col min="9736" max="9736" width="10.375" style="1" customWidth="1"/>
    <col min="9737" max="9737" width="12.875" style="1" customWidth="1"/>
    <col min="9738" max="9738" width="11.625" style="1" customWidth="1"/>
    <col min="9739" max="9739" width="9.75" style="1" customWidth="1"/>
    <col min="9740" max="9984" width="9" style="1"/>
    <col min="9985" max="9985" width="38" style="1" customWidth="1"/>
    <col min="9986" max="9986" width="13.25" style="1" customWidth="1"/>
    <col min="9987" max="9988" width="12.875" style="1" customWidth="1"/>
    <col min="9989" max="9990" width="13.75" style="1" customWidth="1"/>
    <col min="9991" max="9991" width="11" style="1" customWidth="1"/>
    <col min="9992" max="9992" width="10.375" style="1" customWidth="1"/>
    <col min="9993" max="9993" width="12.875" style="1" customWidth="1"/>
    <col min="9994" max="9994" width="11.625" style="1" customWidth="1"/>
    <col min="9995" max="9995" width="9.75" style="1" customWidth="1"/>
    <col min="9996" max="10240" width="9" style="1"/>
    <col min="10241" max="10241" width="38" style="1" customWidth="1"/>
    <col min="10242" max="10242" width="13.25" style="1" customWidth="1"/>
    <col min="10243" max="10244" width="12.875" style="1" customWidth="1"/>
    <col min="10245" max="10246" width="13.75" style="1" customWidth="1"/>
    <col min="10247" max="10247" width="11" style="1" customWidth="1"/>
    <col min="10248" max="10248" width="10.375" style="1" customWidth="1"/>
    <col min="10249" max="10249" width="12.875" style="1" customWidth="1"/>
    <col min="10250" max="10250" width="11.625" style="1" customWidth="1"/>
    <col min="10251" max="10251" width="9.75" style="1" customWidth="1"/>
    <col min="10252" max="10496" width="9" style="1"/>
    <col min="10497" max="10497" width="38" style="1" customWidth="1"/>
    <col min="10498" max="10498" width="13.25" style="1" customWidth="1"/>
    <col min="10499" max="10500" width="12.875" style="1" customWidth="1"/>
    <col min="10501" max="10502" width="13.75" style="1" customWidth="1"/>
    <col min="10503" max="10503" width="11" style="1" customWidth="1"/>
    <col min="10504" max="10504" width="10.375" style="1" customWidth="1"/>
    <col min="10505" max="10505" width="12.875" style="1" customWidth="1"/>
    <col min="10506" max="10506" width="11.625" style="1" customWidth="1"/>
    <col min="10507" max="10507" width="9.75" style="1" customWidth="1"/>
    <col min="10508" max="10752" width="9" style="1"/>
    <col min="10753" max="10753" width="38" style="1" customWidth="1"/>
    <col min="10754" max="10754" width="13.25" style="1" customWidth="1"/>
    <col min="10755" max="10756" width="12.875" style="1" customWidth="1"/>
    <col min="10757" max="10758" width="13.75" style="1" customWidth="1"/>
    <col min="10759" max="10759" width="11" style="1" customWidth="1"/>
    <col min="10760" max="10760" width="10.375" style="1" customWidth="1"/>
    <col min="10761" max="10761" width="12.875" style="1" customWidth="1"/>
    <col min="10762" max="10762" width="11.625" style="1" customWidth="1"/>
    <col min="10763" max="10763" width="9.75" style="1" customWidth="1"/>
    <col min="10764" max="11008" width="9" style="1"/>
    <col min="11009" max="11009" width="38" style="1" customWidth="1"/>
    <col min="11010" max="11010" width="13.25" style="1" customWidth="1"/>
    <col min="11011" max="11012" width="12.875" style="1" customWidth="1"/>
    <col min="11013" max="11014" width="13.75" style="1" customWidth="1"/>
    <col min="11015" max="11015" width="11" style="1" customWidth="1"/>
    <col min="11016" max="11016" width="10.375" style="1" customWidth="1"/>
    <col min="11017" max="11017" width="12.875" style="1" customWidth="1"/>
    <col min="11018" max="11018" width="11.625" style="1" customWidth="1"/>
    <col min="11019" max="11019" width="9.75" style="1" customWidth="1"/>
    <col min="11020" max="11264" width="9" style="1"/>
    <col min="11265" max="11265" width="38" style="1" customWidth="1"/>
    <col min="11266" max="11266" width="13.25" style="1" customWidth="1"/>
    <col min="11267" max="11268" width="12.875" style="1" customWidth="1"/>
    <col min="11269" max="11270" width="13.75" style="1" customWidth="1"/>
    <col min="11271" max="11271" width="11" style="1" customWidth="1"/>
    <col min="11272" max="11272" width="10.375" style="1" customWidth="1"/>
    <col min="11273" max="11273" width="12.875" style="1" customWidth="1"/>
    <col min="11274" max="11274" width="11.625" style="1" customWidth="1"/>
    <col min="11275" max="11275" width="9.75" style="1" customWidth="1"/>
    <col min="11276" max="11520" width="9" style="1"/>
    <col min="11521" max="11521" width="38" style="1" customWidth="1"/>
    <col min="11522" max="11522" width="13.25" style="1" customWidth="1"/>
    <col min="11523" max="11524" width="12.875" style="1" customWidth="1"/>
    <col min="11525" max="11526" width="13.75" style="1" customWidth="1"/>
    <col min="11527" max="11527" width="11" style="1" customWidth="1"/>
    <col min="11528" max="11528" width="10.375" style="1" customWidth="1"/>
    <col min="11529" max="11529" width="12.875" style="1" customWidth="1"/>
    <col min="11530" max="11530" width="11.625" style="1" customWidth="1"/>
    <col min="11531" max="11531" width="9.75" style="1" customWidth="1"/>
    <col min="11532" max="11776" width="9" style="1"/>
    <col min="11777" max="11777" width="38" style="1" customWidth="1"/>
    <col min="11778" max="11778" width="13.25" style="1" customWidth="1"/>
    <col min="11779" max="11780" width="12.875" style="1" customWidth="1"/>
    <col min="11781" max="11782" width="13.75" style="1" customWidth="1"/>
    <col min="11783" max="11783" width="11" style="1" customWidth="1"/>
    <col min="11784" max="11784" width="10.375" style="1" customWidth="1"/>
    <col min="11785" max="11785" width="12.875" style="1" customWidth="1"/>
    <col min="11786" max="11786" width="11.625" style="1" customWidth="1"/>
    <col min="11787" max="11787" width="9.75" style="1" customWidth="1"/>
    <col min="11788" max="12032" width="9" style="1"/>
    <col min="12033" max="12033" width="38" style="1" customWidth="1"/>
    <col min="12034" max="12034" width="13.25" style="1" customWidth="1"/>
    <col min="12035" max="12036" width="12.875" style="1" customWidth="1"/>
    <col min="12037" max="12038" width="13.75" style="1" customWidth="1"/>
    <col min="12039" max="12039" width="11" style="1" customWidth="1"/>
    <col min="12040" max="12040" width="10.375" style="1" customWidth="1"/>
    <col min="12041" max="12041" width="12.875" style="1" customWidth="1"/>
    <col min="12042" max="12042" width="11.625" style="1" customWidth="1"/>
    <col min="12043" max="12043" width="9.75" style="1" customWidth="1"/>
    <col min="12044" max="12288" width="9" style="1"/>
    <col min="12289" max="12289" width="38" style="1" customWidth="1"/>
    <col min="12290" max="12290" width="13.25" style="1" customWidth="1"/>
    <col min="12291" max="12292" width="12.875" style="1" customWidth="1"/>
    <col min="12293" max="12294" width="13.75" style="1" customWidth="1"/>
    <col min="12295" max="12295" width="11" style="1" customWidth="1"/>
    <col min="12296" max="12296" width="10.375" style="1" customWidth="1"/>
    <col min="12297" max="12297" width="12.875" style="1" customWidth="1"/>
    <col min="12298" max="12298" width="11.625" style="1" customWidth="1"/>
    <col min="12299" max="12299" width="9.75" style="1" customWidth="1"/>
    <col min="12300" max="12544" width="9" style="1"/>
    <col min="12545" max="12545" width="38" style="1" customWidth="1"/>
    <col min="12546" max="12546" width="13.25" style="1" customWidth="1"/>
    <col min="12547" max="12548" width="12.875" style="1" customWidth="1"/>
    <col min="12549" max="12550" width="13.75" style="1" customWidth="1"/>
    <col min="12551" max="12551" width="11" style="1" customWidth="1"/>
    <col min="12552" max="12552" width="10.375" style="1" customWidth="1"/>
    <col min="12553" max="12553" width="12.875" style="1" customWidth="1"/>
    <col min="12554" max="12554" width="11.625" style="1" customWidth="1"/>
    <col min="12555" max="12555" width="9.75" style="1" customWidth="1"/>
    <col min="12556" max="12800" width="9" style="1"/>
    <col min="12801" max="12801" width="38" style="1" customWidth="1"/>
    <col min="12802" max="12802" width="13.25" style="1" customWidth="1"/>
    <col min="12803" max="12804" width="12.875" style="1" customWidth="1"/>
    <col min="12805" max="12806" width="13.75" style="1" customWidth="1"/>
    <col min="12807" max="12807" width="11" style="1" customWidth="1"/>
    <col min="12808" max="12808" width="10.375" style="1" customWidth="1"/>
    <col min="12809" max="12809" width="12.875" style="1" customWidth="1"/>
    <col min="12810" max="12810" width="11.625" style="1" customWidth="1"/>
    <col min="12811" max="12811" width="9.75" style="1" customWidth="1"/>
    <col min="12812" max="13056" width="9" style="1"/>
    <col min="13057" max="13057" width="38" style="1" customWidth="1"/>
    <col min="13058" max="13058" width="13.25" style="1" customWidth="1"/>
    <col min="13059" max="13060" width="12.875" style="1" customWidth="1"/>
    <col min="13061" max="13062" width="13.75" style="1" customWidth="1"/>
    <col min="13063" max="13063" width="11" style="1" customWidth="1"/>
    <col min="13064" max="13064" width="10.375" style="1" customWidth="1"/>
    <col min="13065" max="13065" width="12.875" style="1" customWidth="1"/>
    <col min="13066" max="13066" width="11.625" style="1" customWidth="1"/>
    <col min="13067" max="13067" width="9.75" style="1" customWidth="1"/>
    <col min="13068" max="13312" width="9" style="1"/>
    <col min="13313" max="13313" width="38" style="1" customWidth="1"/>
    <col min="13314" max="13314" width="13.25" style="1" customWidth="1"/>
    <col min="13315" max="13316" width="12.875" style="1" customWidth="1"/>
    <col min="13317" max="13318" width="13.75" style="1" customWidth="1"/>
    <col min="13319" max="13319" width="11" style="1" customWidth="1"/>
    <col min="13320" max="13320" width="10.375" style="1" customWidth="1"/>
    <col min="13321" max="13321" width="12.875" style="1" customWidth="1"/>
    <col min="13322" max="13322" width="11.625" style="1" customWidth="1"/>
    <col min="13323" max="13323" width="9.75" style="1" customWidth="1"/>
    <col min="13324" max="13568" width="9" style="1"/>
    <col min="13569" max="13569" width="38" style="1" customWidth="1"/>
    <col min="13570" max="13570" width="13.25" style="1" customWidth="1"/>
    <col min="13571" max="13572" width="12.875" style="1" customWidth="1"/>
    <col min="13573" max="13574" width="13.75" style="1" customWidth="1"/>
    <col min="13575" max="13575" width="11" style="1" customWidth="1"/>
    <col min="13576" max="13576" width="10.375" style="1" customWidth="1"/>
    <col min="13577" max="13577" width="12.875" style="1" customWidth="1"/>
    <col min="13578" max="13578" width="11.625" style="1" customWidth="1"/>
    <col min="13579" max="13579" width="9.75" style="1" customWidth="1"/>
    <col min="13580" max="13824" width="9" style="1"/>
    <col min="13825" max="13825" width="38" style="1" customWidth="1"/>
    <col min="13826" max="13826" width="13.25" style="1" customWidth="1"/>
    <col min="13827" max="13828" width="12.875" style="1" customWidth="1"/>
    <col min="13829" max="13830" width="13.75" style="1" customWidth="1"/>
    <col min="13831" max="13831" width="11" style="1" customWidth="1"/>
    <col min="13832" max="13832" width="10.375" style="1" customWidth="1"/>
    <col min="13833" max="13833" width="12.875" style="1" customWidth="1"/>
    <col min="13834" max="13834" width="11.625" style="1" customWidth="1"/>
    <col min="13835" max="13835" width="9.75" style="1" customWidth="1"/>
    <col min="13836" max="14080" width="9" style="1"/>
    <col min="14081" max="14081" width="38" style="1" customWidth="1"/>
    <col min="14082" max="14082" width="13.25" style="1" customWidth="1"/>
    <col min="14083" max="14084" width="12.875" style="1" customWidth="1"/>
    <col min="14085" max="14086" width="13.75" style="1" customWidth="1"/>
    <col min="14087" max="14087" width="11" style="1" customWidth="1"/>
    <col min="14088" max="14088" width="10.375" style="1" customWidth="1"/>
    <col min="14089" max="14089" width="12.875" style="1" customWidth="1"/>
    <col min="14090" max="14090" width="11.625" style="1" customWidth="1"/>
    <col min="14091" max="14091" width="9.75" style="1" customWidth="1"/>
    <col min="14092" max="14336" width="9" style="1"/>
    <col min="14337" max="14337" width="38" style="1" customWidth="1"/>
    <col min="14338" max="14338" width="13.25" style="1" customWidth="1"/>
    <col min="14339" max="14340" width="12.875" style="1" customWidth="1"/>
    <col min="14341" max="14342" width="13.75" style="1" customWidth="1"/>
    <col min="14343" max="14343" width="11" style="1" customWidth="1"/>
    <col min="14344" max="14344" width="10.375" style="1" customWidth="1"/>
    <col min="14345" max="14345" width="12.875" style="1" customWidth="1"/>
    <col min="14346" max="14346" width="11.625" style="1" customWidth="1"/>
    <col min="14347" max="14347" width="9.75" style="1" customWidth="1"/>
    <col min="14348" max="14592" width="9" style="1"/>
    <col min="14593" max="14593" width="38" style="1" customWidth="1"/>
    <col min="14594" max="14594" width="13.25" style="1" customWidth="1"/>
    <col min="14595" max="14596" width="12.875" style="1" customWidth="1"/>
    <col min="14597" max="14598" width="13.75" style="1" customWidth="1"/>
    <col min="14599" max="14599" width="11" style="1" customWidth="1"/>
    <col min="14600" max="14600" width="10.375" style="1" customWidth="1"/>
    <col min="14601" max="14601" width="12.875" style="1" customWidth="1"/>
    <col min="14602" max="14602" width="11.625" style="1" customWidth="1"/>
    <col min="14603" max="14603" width="9.75" style="1" customWidth="1"/>
    <col min="14604" max="14848" width="9" style="1"/>
    <col min="14849" max="14849" width="38" style="1" customWidth="1"/>
    <col min="14850" max="14850" width="13.25" style="1" customWidth="1"/>
    <col min="14851" max="14852" width="12.875" style="1" customWidth="1"/>
    <col min="14853" max="14854" width="13.75" style="1" customWidth="1"/>
    <col min="14855" max="14855" width="11" style="1" customWidth="1"/>
    <col min="14856" max="14856" width="10.375" style="1" customWidth="1"/>
    <col min="14857" max="14857" width="12.875" style="1" customWidth="1"/>
    <col min="14858" max="14858" width="11.625" style="1" customWidth="1"/>
    <col min="14859" max="14859" width="9.75" style="1" customWidth="1"/>
    <col min="14860" max="15104" width="9" style="1"/>
    <col min="15105" max="15105" width="38" style="1" customWidth="1"/>
    <col min="15106" max="15106" width="13.25" style="1" customWidth="1"/>
    <col min="15107" max="15108" width="12.875" style="1" customWidth="1"/>
    <col min="15109" max="15110" width="13.75" style="1" customWidth="1"/>
    <col min="15111" max="15111" width="11" style="1" customWidth="1"/>
    <col min="15112" max="15112" width="10.375" style="1" customWidth="1"/>
    <col min="15113" max="15113" width="12.875" style="1" customWidth="1"/>
    <col min="15114" max="15114" width="11.625" style="1" customWidth="1"/>
    <col min="15115" max="15115" width="9.75" style="1" customWidth="1"/>
    <col min="15116" max="15360" width="9" style="1"/>
    <col min="15361" max="15361" width="38" style="1" customWidth="1"/>
    <col min="15362" max="15362" width="13.25" style="1" customWidth="1"/>
    <col min="15363" max="15364" width="12.875" style="1" customWidth="1"/>
    <col min="15365" max="15366" width="13.75" style="1" customWidth="1"/>
    <col min="15367" max="15367" width="11" style="1" customWidth="1"/>
    <col min="15368" max="15368" width="10.375" style="1" customWidth="1"/>
    <col min="15369" max="15369" width="12.875" style="1" customWidth="1"/>
    <col min="15370" max="15370" width="11.625" style="1" customWidth="1"/>
    <col min="15371" max="15371" width="9.75" style="1" customWidth="1"/>
    <col min="15372" max="15616" width="9" style="1"/>
    <col min="15617" max="15617" width="38" style="1" customWidth="1"/>
    <col min="15618" max="15618" width="13.25" style="1" customWidth="1"/>
    <col min="15619" max="15620" width="12.875" style="1" customWidth="1"/>
    <col min="15621" max="15622" width="13.75" style="1" customWidth="1"/>
    <col min="15623" max="15623" width="11" style="1" customWidth="1"/>
    <col min="15624" max="15624" width="10.375" style="1" customWidth="1"/>
    <col min="15625" max="15625" width="12.875" style="1" customWidth="1"/>
    <col min="15626" max="15626" width="11.625" style="1" customWidth="1"/>
    <col min="15627" max="15627" width="9.75" style="1" customWidth="1"/>
    <col min="15628" max="15872" width="9" style="1"/>
    <col min="15873" max="15873" width="38" style="1" customWidth="1"/>
    <col min="15874" max="15874" width="13.25" style="1" customWidth="1"/>
    <col min="15875" max="15876" width="12.875" style="1" customWidth="1"/>
    <col min="15877" max="15878" width="13.75" style="1" customWidth="1"/>
    <col min="15879" max="15879" width="11" style="1" customWidth="1"/>
    <col min="15880" max="15880" width="10.375" style="1" customWidth="1"/>
    <col min="15881" max="15881" width="12.875" style="1" customWidth="1"/>
    <col min="15882" max="15882" width="11.625" style="1" customWidth="1"/>
    <col min="15883" max="15883" width="9.75" style="1" customWidth="1"/>
    <col min="15884" max="16128" width="9" style="1"/>
    <col min="16129" max="16129" width="38" style="1" customWidth="1"/>
    <col min="16130" max="16130" width="13.25" style="1" customWidth="1"/>
    <col min="16131" max="16132" width="12.875" style="1" customWidth="1"/>
    <col min="16133" max="16134" width="13.75" style="1" customWidth="1"/>
    <col min="16135" max="16135" width="11" style="1" customWidth="1"/>
    <col min="16136" max="16136" width="10.375" style="1" customWidth="1"/>
    <col min="16137" max="16137" width="12.875" style="1" customWidth="1"/>
    <col min="16138" max="16138" width="11.625" style="1" customWidth="1"/>
    <col min="16139" max="16139" width="9.75" style="1" customWidth="1"/>
    <col min="16140" max="16384" width="9" style="1"/>
  </cols>
  <sheetData>
    <row r="1" ht="20.25" spans="1:1">
      <c r="A1" s="8" t="s">
        <v>0</v>
      </c>
    </row>
    <row r="2" ht="25.5" customHeight="1" spans="1:11">
      <c r="A2" s="12" t="s">
        <v>347</v>
      </c>
      <c r="B2" s="12"/>
      <c r="C2" s="12"/>
      <c r="D2" s="12"/>
      <c r="E2" s="12"/>
      <c r="F2" s="12"/>
      <c r="G2" s="12"/>
      <c r="H2" s="12"/>
      <c r="I2" s="12"/>
      <c r="J2" s="12"/>
      <c r="K2" s="12"/>
    </row>
    <row r="3" ht="25.5" customHeight="1" spans="1:11">
      <c r="A3" s="93"/>
      <c r="B3" s="94"/>
      <c r="C3" s="94"/>
      <c r="D3" s="95"/>
      <c r="E3" s="95"/>
      <c r="F3" s="95"/>
      <c r="G3" s="95"/>
      <c r="H3" s="96"/>
      <c r="I3" s="121"/>
      <c r="J3" s="122" t="s">
        <v>5</v>
      </c>
      <c r="K3" s="122"/>
    </row>
    <row r="4" s="91" customFormat="1" ht="18.75" customHeight="1" spans="1:11">
      <c r="A4" s="97" t="s">
        <v>6</v>
      </c>
      <c r="B4" s="98" t="s">
        <v>7</v>
      </c>
      <c r="C4" s="99"/>
      <c r="D4" s="99"/>
      <c r="E4" s="99"/>
      <c r="F4" s="99"/>
      <c r="G4" s="99"/>
      <c r="H4" s="100"/>
      <c r="I4" s="98" t="s">
        <v>8</v>
      </c>
      <c r="J4" s="99"/>
      <c r="K4" s="100"/>
    </row>
    <row r="5" s="91" customFormat="1" ht="18.75" customHeight="1" spans="1:11">
      <c r="A5" s="101"/>
      <c r="B5" s="97" t="s">
        <v>9</v>
      </c>
      <c r="C5" s="97" t="s">
        <v>10</v>
      </c>
      <c r="D5" s="102" t="s">
        <v>11</v>
      </c>
      <c r="E5" s="103" t="s">
        <v>12</v>
      </c>
      <c r="F5" s="102" t="s">
        <v>13</v>
      </c>
      <c r="G5" s="98" t="s">
        <v>14</v>
      </c>
      <c r="H5" s="100"/>
      <c r="I5" s="102" t="s">
        <v>15</v>
      </c>
      <c r="J5" s="98" t="s">
        <v>16</v>
      </c>
      <c r="K5" s="100"/>
    </row>
    <row r="6" s="91" customFormat="1" ht="18.75" customHeight="1" spans="1:11">
      <c r="A6" s="104"/>
      <c r="B6" s="104"/>
      <c r="C6" s="104"/>
      <c r="D6" s="105"/>
      <c r="E6" s="106"/>
      <c r="F6" s="105"/>
      <c r="G6" s="107" t="s">
        <v>17</v>
      </c>
      <c r="H6" s="108" t="s">
        <v>18</v>
      </c>
      <c r="I6" s="105"/>
      <c r="J6" s="107" t="s">
        <v>17</v>
      </c>
      <c r="K6" s="108" t="s">
        <v>18</v>
      </c>
    </row>
    <row r="7" ht="18" customHeight="1" spans="1:11">
      <c r="A7" s="109" t="s">
        <v>19</v>
      </c>
      <c r="B7" s="48">
        <f>SUM(B8:B21)</f>
        <v>180326.15</v>
      </c>
      <c r="C7" s="48">
        <f t="shared" ref="C7:D7" si="0">SUM(C8:C21)</f>
        <v>163884</v>
      </c>
      <c r="D7" s="48">
        <f t="shared" si="0"/>
        <v>152405</v>
      </c>
      <c r="E7" s="110">
        <f>D7/C7*100</f>
        <v>92.9956554636206</v>
      </c>
      <c r="F7" s="48">
        <f>SUM(F8:F21)</f>
        <v>172213</v>
      </c>
      <c r="G7" s="48">
        <f>D7-F7</f>
        <v>-19808</v>
      </c>
      <c r="H7" s="49">
        <f>G7/F7*100</f>
        <v>-11.5020352702758</v>
      </c>
      <c r="I7" s="48">
        <f>SUM(I8:I21)</f>
        <v>171328.22</v>
      </c>
      <c r="J7" s="48">
        <f>I7-D7</f>
        <v>18923.22</v>
      </c>
      <c r="K7" s="110">
        <f>J7/D7*100</f>
        <v>12.4164036612972</v>
      </c>
    </row>
    <row r="8" ht="18" customHeight="1" spans="1:13">
      <c r="A8" s="109" t="s">
        <v>20</v>
      </c>
      <c r="B8" s="46">
        <v>53242.8</v>
      </c>
      <c r="C8" s="46">
        <v>42259</v>
      </c>
      <c r="D8" s="46">
        <v>31499</v>
      </c>
      <c r="E8" s="111">
        <f t="shared" ref="E8:E47" si="1">D8/C8*100</f>
        <v>74.5379682434511</v>
      </c>
      <c r="F8" s="46">
        <v>38910</v>
      </c>
      <c r="G8" s="46">
        <f t="shared" ref="G8:G47" si="2">D8-F8</f>
        <v>-7411</v>
      </c>
      <c r="H8" s="110">
        <f t="shared" ref="H8:H47" si="3">G8/F8*100</f>
        <v>-19.0465176047289</v>
      </c>
      <c r="I8" s="46">
        <v>48123.52</v>
      </c>
      <c r="J8" s="46">
        <f t="shared" ref="J8:J47" si="4">I8-D8</f>
        <v>16624.52</v>
      </c>
      <c r="K8" s="110">
        <f t="shared" ref="K8:K47" si="5">J8/D8*100</f>
        <v>52.777929458078</v>
      </c>
      <c r="L8" s="3"/>
      <c r="M8" s="82"/>
    </row>
    <row r="9" ht="18" customHeight="1" spans="1:13">
      <c r="A9" s="109" t="s">
        <v>21</v>
      </c>
      <c r="B9" s="46"/>
      <c r="C9" s="46">
        <v>28854</v>
      </c>
      <c r="D9" s="46">
        <v>29062</v>
      </c>
      <c r="E9" s="111">
        <f t="shared" si="1"/>
        <v>100.720870589866</v>
      </c>
      <c r="F9" s="46">
        <v>31866</v>
      </c>
      <c r="G9" s="46">
        <f t="shared" si="2"/>
        <v>-2804</v>
      </c>
      <c r="H9" s="110">
        <f t="shared" si="3"/>
        <v>-8.79934726667922</v>
      </c>
      <c r="I9" s="46">
        <v>25101</v>
      </c>
      <c r="J9" s="46">
        <f t="shared" si="4"/>
        <v>-3961</v>
      </c>
      <c r="K9" s="110">
        <f t="shared" si="5"/>
        <v>-13.6294817975363</v>
      </c>
      <c r="M9" s="123"/>
    </row>
    <row r="10" ht="18" customHeight="1" spans="1:11">
      <c r="A10" s="109" t="s">
        <v>22</v>
      </c>
      <c r="B10" s="46">
        <v>32951.4</v>
      </c>
      <c r="C10" s="46">
        <v>6949</v>
      </c>
      <c r="D10" s="46">
        <v>6609</v>
      </c>
      <c r="E10" s="111">
        <f t="shared" si="1"/>
        <v>95.1072096704562</v>
      </c>
      <c r="F10" s="46">
        <v>5477</v>
      </c>
      <c r="G10" s="46">
        <f t="shared" si="2"/>
        <v>1132</v>
      </c>
      <c r="H10" s="110">
        <f t="shared" si="3"/>
        <v>20.668249041446</v>
      </c>
      <c r="I10" s="46">
        <v>7244</v>
      </c>
      <c r="J10" s="46">
        <f t="shared" si="4"/>
        <v>635</v>
      </c>
      <c r="K10" s="110">
        <f t="shared" si="5"/>
        <v>9.60811015282191</v>
      </c>
    </row>
    <row r="11" ht="18" customHeight="1" spans="1:13">
      <c r="A11" s="109" t="s">
        <v>23</v>
      </c>
      <c r="B11" s="46">
        <v>5596.25</v>
      </c>
      <c r="C11" s="46"/>
      <c r="D11" s="46"/>
      <c r="E11" s="111"/>
      <c r="F11" s="46">
        <v>7</v>
      </c>
      <c r="G11" s="46">
        <f t="shared" si="2"/>
        <v>-7</v>
      </c>
      <c r="H11" s="110">
        <f t="shared" si="3"/>
        <v>-100</v>
      </c>
      <c r="I11" s="46"/>
      <c r="J11" s="46">
        <f t="shared" si="4"/>
        <v>0</v>
      </c>
      <c r="K11" s="110"/>
      <c r="M11" s="82"/>
    </row>
    <row r="12" ht="18" customHeight="1" spans="1:11">
      <c r="A12" s="109" t="s">
        <v>24</v>
      </c>
      <c r="B12" s="46">
        <v>15400</v>
      </c>
      <c r="C12" s="46">
        <v>14147</v>
      </c>
      <c r="D12" s="46">
        <v>13695</v>
      </c>
      <c r="E12" s="111">
        <f t="shared" si="1"/>
        <v>96.8049763200679</v>
      </c>
      <c r="F12" s="46">
        <v>14615</v>
      </c>
      <c r="G12" s="46">
        <f t="shared" si="2"/>
        <v>-920</v>
      </c>
      <c r="H12" s="110">
        <f t="shared" si="3"/>
        <v>-6.29490249743414</v>
      </c>
      <c r="I12" s="46">
        <v>16074</v>
      </c>
      <c r="J12" s="46">
        <f t="shared" si="4"/>
        <v>2379</v>
      </c>
      <c r="K12" s="110">
        <f t="shared" si="5"/>
        <v>17.3713033953998</v>
      </c>
    </row>
    <row r="13" ht="18" customHeight="1" spans="1:11">
      <c r="A13" s="109" t="s">
        <v>25</v>
      </c>
      <c r="B13" s="46">
        <v>5846</v>
      </c>
      <c r="C13" s="46">
        <v>7957</v>
      </c>
      <c r="D13" s="46">
        <v>8527</v>
      </c>
      <c r="E13" s="111">
        <f t="shared" si="1"/>
        <v>107.163503833103</v>
      </c>
      <c r="F13" s="46">
        <v>7112</v>
      </c>
      <c r="G13" s="46">
        <f t="shared" si="2"/>
        <v>1415</v>
      </c>
      <c r="H13" s="110">
        <f t="shared" si="3"/>
        <v>19.8959505061867</v>
      </c>
      <c r="I13" s="46">
        <v>8481</v>
      </c>
      <c r="J13" s="46">
        <f t="shared" si="4"/>
        <v>-46</v>
      </c>
      <c r="K13" s="110">
        <f t="shared" si="5"/>
        <v>-0.539462882608186</v>
      </c>
    </row>
    <row r="14" ht="18" customHeight="1" spans="1:11">
      <c r="A14" s="109" t="s">
        <v>26</v>
      </c>
      <c r="B14" s="46">
        <v>7338</v>
      </c>
      <c r="C14" s="46">
        <v>6679</v>
      </c>
      <c r="D14" s="46">
        <v>6815</v>
      </c>
      <c r="E14" s="111">
        <f t="shared" si="1"/>
        <v>102.036232969007</v>
      </c>
      <c r="F14" s="46">
        <v>6064</v>
      </c>
      <c r="G14" s="46">
        <f t="shared" si="2"/>
        <v>751</v>
      </c>
      <c r="H14" s="110">
        <f t="shared" si="3"/>
        <v>12.3845646437995</v>
      </c>
      <c r="I14" s="46">
        <v>6249</v>
      </c>
      <c r="J14" s="46">
        <f t="shared" si="4"/>
        <v>-566</v>
      </c>
      <c r="K14" s="110">
        <f t="shared" si="5"/>
        <v>-8.30520909757887</v>
      </c>
    </row>
    <row r="15" ht="18" customHeight="1" spans="1:15">
      <c r="A15" s="109" t="s">
        <v>27</v>
      </c>
      <c r="B15" s="46">
        <v>3472</v>
      </c>
      <c r="C15" s="46">
        <v>3523.5</v>
      </c>
      <c r="D15" s="46">
        <v>3583</v>
      </c>
      <c r="E15" s="111">
        <f t="shared" si="1"/>
        <v>101.688661841919</v>
      </c>
      <c r="F15" s="46">
        <v>3604</v>
      </c>
      <c r="G15" s="46">
        <f t="shared" si="2"/>
        <v>-21</v>
      </c>
      <c r="H15" s="110">
        <f t="shared" si="3"/>
        <v>-0.582685904550499</v>
      </c>
      <c r="I15" s="46">
        <v>3533</v>
      </c>
      <c r="J15" s="46">
        <f t="shared" si="4"/>
        <v>-50</v>
      </c>
      <c r="K15" s="110">
        <f t="shared" si="5"/>
        <v>-1.39547864917667</v>
      </c>
      <c r="O15" s="82"/>
    </row>
    <row r="16" ht="18" customHeight="1" spans="1:15">
      <c r="A16" s="109" t="s">
        <v>28</v>
      </c>
      <c r="B16" s="46">
        <v>18942</v>
      </c>
      <c r="C16" s="46">
        <v>8949</v>
      </c>
      <c r="D16" s="46">
        <v>8985</v>
      </c>
      <c r="E16" s="111">
        <f t="shared" si="1"/>
        <v>100.402279584311</v>
      </c>
      <c r="F16" s="46">
        <v>20251</v>
      </c>
      <c r="G16" s="46">
        <f t="shared" si="2"/>
        <v>-11266</v>
      </c>
      <c r="H16" s="110">
        <f t="shared" si="3"/>
        <v>-55.6318206508321</v>
      </c>
      <c r="I16" s="46">
        <v>12612</v>
      </c>
      <c r="J16" s="46">
        <f t="shared" si="4"/>
        <v>3627</v>
      </c>
      <c r="K16" s="110">
        <f t="shared" si="5"/>
        <v>40.3672787979967</v>
      </c>
      <c r="O16" s="82"/>
    </row>
    <row r="17" ht="18" customHeight="1" spans="1:15">
      <c r="A17" s="109" t="s">
        <v>29</v>
      </c>
      <c r="B17" s="46">
        <v>4088</v>
      </c>
      <c r="C17" s="46">
        <v>3868</v>
      </c>
      <c r="D17" s="46">
        <v>3935</v>
      </c>
      <c r="E17" s="111">
        <f t="shared" si="1"/>
        <v>101.732161323681</v>
      </c>
      <c r="F17" s="46">
        <v>3478</v>
      </c>
      <c r="G17" s="46">
        <f t="shared" si="2"/>
        <v>457</v>
      </c>
      <c r="H17" s="110">
        <f t="shared" si="3"/>
        <v>13.139735480161</v>
      </c>
      <c r="I17" s="46">
        <v>3685</v>
      </c>
      <c r="J17" s="46">
        <f t="shared" si="4"/>
        <v>-250</v>
      </c>
      <c r="K17" s="110">
        <f t="shared" si="5"/>
        <v>-6.35324015247776</v>
      </c>
      <c r="O17" s="82"/>
    </row>
    <row r="18" ht="18" customHeight="1" spans="1:11">
      <c r="A18" s="109" t="s">
        <v>30</v>
      </c>
      <c r="B18" s="46">
        <v>0</v>
      </c>
      <c r="C18" s="46">
        <v>1853.5</v>
      </c>
      <c r="D18" s="46">
        <v>1854</v>
      </c>
      <c r="E18" s="111">
        <f t="shared" si="1"/>
        <v>100.026975991368</v>
      </c>
      <c r="F18" s="46">
        <v>1214</v>
      </c>
      <c r="G18" s="46">
        <f t="shared" si="2"/>
        <v>640</v>
      </c>
      <c r="H18" s="110">
        <f t="shared" si="3"/>
        <v>52.7182866556837</v>
      </c>
      <c r="I18" s="46">
        <v>0</v>
      </c>
      <c r="J18" s="46">
        <f t="shared" si="4"/>
        <v>-1854</v>
      </c>
      <c r="K18" s="110">
        <f t="shared" si="5"/>
        <v>-100</v>
      </c>
    </row>
    <row r="19" ht="18" customHeight="1" spans="1:11">
      <c r="A19" s="109" t="s">
        <v>31</v>
      </c>
      <c r="B19" s="46">
        <v>33243</v>
      </c>
      <c r="C19" s="46">
        <v>38585</v>
      </c>
      <c r="D19" s="46">
        <v>37517</v>
      </c>
      <c r="E19" s="111">
        <f t="shared" si="1"/>
        <v>97.2320850071271</v>
      </c>
      <c r="F19" s="46">
        <v>39449</v>
      </c>
      <c r="G19" s="46">
        <f t="shared" si="2"/>
        <v>-1932</v>
      </c>
      <c r="H19" s="110">
        <f t="shared" si="3"/>
        <v>-4.89746254657913</v>
      </c>
      <c r="I19" s="46">
        <v>39958</v>
      </c>
      <c r="J19" s="46">
        <f t="shared" si="4"/>
        <v>2441</v>
      </c>
      <c r="K19" s="110">
        <f t="shared" si="5"/>
        <v>6.50638377268971</v>
      </c>
    </row>
    <row r="20" ht="18" customHeight="1" spans="1:11">
      <c r="A20" s="109" t="s">
        <v>32</v>
      </c>
      <c r="B20" s="46">
        <v>161.7</v>
      </c>
      <c r="C20" s="46">
        <v>200</v>
      </c>
      <c r="D20" s="46">
        <v>264</v>
      </c>
      <c r="E20" s="111">
        <f t="shared" si="1"/>
        <v>132</v>
      </c>
      <c r="F20" s="46">
        <v>130</v>
      </c>
      <c r="G20" s="46">
        <f t="shared" si="2"/>
        <v>134</v>
      </c>
      <c r="H20" s="110">
        <f t="shared" si="3"/>
        <v>103.076923076923</v>
      </c>
      <c r="I20" s="46">
        <v>266.7</v>
      </c>
      <c r="J20" s="46">
        <f t="shared" si="4"/>
        <v>2.69999999999999</v>
      </c>
      <c r="K20" s="110">
        <f t="shared" si="5"/>
        <v>1.02272727272727</v>
      </c>
    </row>
    <row r="21" ht="18" customHeight="1" spans="1:11">
      <c r="A21" s="109" t="s">
        <v>33</v>
      </c>
      <c r="B21" s="46">
        <v>45</v>
      </c>
      <c r="C21" s="46">
        <v>60</v>
      </c>
      <c r="D21" s="46">
        <v>60</v>
      </c>
      <c r="E21" s="111">
        <f t="shared" si="1"/>
        <v>100</v>
      </c>
      <c r="F21" s="46">
        <v>36</v>
      </c>
      <c r="G21" s="46">
        <f t="shared" si="2"/>
        <v>24</v>
      </c>
      <c r="H21" s="110">
        <f t="shared" si="3"/>
        <v>66.6666666666667</v>
      </c>
      <c r="I21" s="46">
        <v>1</v>
      </c>
      <c r="J21" s="46">
        <f t="shared" si="4"/>
        <v>-59</v>
      </c>
      <c r="K21" s="110">
        <f t="shared" si="5"/>
        <v>-98.3333333333333</v>
      </c>
    </row>
    <row r="22" ht="18" customHeight="1" spans="1:11">
      <c r="A22" s="109" t="s">
        <v>34</v>
      </c>
      <c r="B22" s="48">
        <f t="shared" ref="B22:D22" si="6">SUM(B23:B46)</f>
        <v>110482</v>
      </c>
      <c r="C22" s="48">
        <f t="shared" si="6"/>
        <v>90766</v>
      </c>
      <c r="D22" s="48">
        <f t="shared" si="6"/>
        <v>80010</v>
      </c>
      <c r="E22" s="110">
        <f t="shared" si="1"/>
        <v>88.1497477028843</v>
      </c>
      <c r="F22" s="48">
        <f>SUM(F23:F46)</f>
        <v>102702</v>
      </c>
      <c r="G22" s="48">
        <f t="shared" si="2"/>
        <v>-22692</v>
      </c>
      <c r="H22" s="49">
        <f t="shared" si="3"/>
        <v>-22.094993281533</v>
      </c>
      <c r="I22" s="48">
        <f>SUM(I23:I46)</f>
        <v>74930</v>
      </c>
      <c r="J22" s="48">
        <f t="shared" si="4"/>
        <v>-5080</v>
      </c>
      <c r="K22" s="110">
        <f t="shared" si="5"/>
        <v>-6.34920634920635</v>
      </c>
    </row>
    <row r="23" ht="18" customHeight="1" spans="1:11">
      <c r="A23" s="109" t="s">
        <v>35</v>
      </c>
      <c r="B23" s="46">
        <v>21082</v>
      </c>
      <c r="C23" s="46">
        <v>18446</v>
      </c>
      <c r="D23" s="46">
        <v>15839</v>
      </c>
      <c r="E23" s="111">
        <f t="shared" si="1"/>
        <v>85.8668546026239</v>
      </c>
      <c r="F23" s="112">
        <v>13686</v>
      </c>
      <c r="G23" s="46">
        <f t="shared" si="2"/>
        <v>2153</v>
      </c>
      <c r="H23" s="110">
        <f t="shared" si="3"/>
        <v>15.7314043548151</v>
      </c>
      <c r="I23" s="46">
        <v>18410</v>
      </c>
      <c r="J23" s="46">
        <f t="shared" si="4"/>
        <v>2571</v>
      </c>
      <c r="K23" s="110">
        <f t="shared" si="5"/>
        <v>16.2320853589242</v>
      </c>
    </row>
    <row r="24" ht="18" hidden="1" customHeight="1" spans="1:11">
      <c r="A24" s="109" t="s">
        <v>36</v>
      </c>
      <c r="B24" s="46"/>
      <c r="C24" s="46"/>
      <c r="D24" s="46"/>
      <c r="E24" s="111" t="e">
        <f t="shared" si="1"/>
        <v>#DIV/0!</v>
      </c>
      <c r="F24" s="113"/>
      <c r="G24" s="46">
        <f t="shared" si="2"/>
        <v>0</v>
      </c>
      <c r="H24" s="110" t="e">
        <f t="shared" si="3"/>
        <v>#DIV/0!</v>
      </c>
      <c r="I24" s="46"/>
      <c r="J24" s="46">
        <f t="shared" si="4"/>
        <v>0</v>
      </c>
      <c r="K24" s="110" t="e">
        <f t="shared" si="5"/>
        <v>#DIV/0!</v>
      </c>
    </row>
    <row r="25" ht="18" hidden="1" customHeight="1" spans="1:11">
      <c r="A25" s="109" t="s">
        <v>37</v>
      </c>
      <c r="B25" s="46"/>
      <c r="C25" s="46"/>
      <c r="D25" s="46"/>
      <c r="E25" s="111" t="e">
        <f t="shared" si="1"/>
        <v>#DIV/0!</v>
      </c>
      <c r="F25" s="113"/>
      <c r="G25" s="46">
        <f t="shared" si="2"/>
        <v>0</v>
      </c>
      <c r="H25" s="110" t="e">
        <f t="shared" si="3"/>
        <v>#DIV/0!</v>
      </c>
      <c r="I25" s="46"/>
      <c r="J25" s="46">
        <f t="shared" si="4"/>
        <v>0</v>
      </c>
      <c r="K25" s="110" t="e">
        <f t="shared" si="5"/>
        <v>#DIV/0!</v>
      </c>
    </row>
    <row r="26" ht="18" hidden="1" customHeight="1" spans="1:11">
      <c r="A26" s="109" t="s">
        <v>38</v>
      </c>
      <c r="B26" s="46"/>
      <c r="C26" s="46"/>
      <c r="D26" s="46"/>
      <c r="E26" s="111" t="e">
        <f t="shared" si="1"/>
        <v>#DIV/0!</v>
      </c>
      <c r="F26" s="113"/>
      <c r="G26" s="46">
        <f t="shared" si="2"/>
        <v>0</v>
      </c>
      <c r="H26" s="110" t="e">
        <f t="shared" si="3"/>
        <v>#DIV/0!</v>
      </c>
      <c r="I26" s="46"/>
      <c r="J26" s="46">
        <f t="shared" si="4"/>
        <v>0</v>
      </c>
      <c r="K26" s="110" t="e">
        <f t="shared" si="5"/>
        <v>#DIV/0!</v>
      </c>
    </row>
    <row r="27" ht="18" hidden="1" customHeight="1" spans="1:11">
      <c r="A27" s="109" t="s">
        <v>39</v>
      </c>
      <c r="B27" s="46"/>
      <c r="C27" s="46"/>
      <c r="D27" s="46"/>
      <c r="E27" s="111" t="e">
        <f t="shared" si="1"/>
        <v>#DIV/0!</v>
      </c>
      <c r="F27" s="113"/>
      <c r="G27" s="46">
        <f t="shared" si="2"/>
        <v>0</v>
      </c>
      <c r="H27" s="110" t="e">
        <f t="shared" si="3"/>
        <v>#DIV/0!</v>
      </c>
      <c r="I27" s="46"/>
      <c r="J27" s="46">
        <f t="shared" si="4"/>
        <v>0</v>
      </c>
      <c r="K27" s="110" t="e">
        <f t="shared" si="5"/>
        <v>#DIV/0!</v>
      </c>
    </row>
    <row r="28" ht="18" customHeight="1" spans="1:11">
      <c r="A28" s="109" t="s">
        <v>40</v>
      </c>
      <c r="B28" s="46">
        <v>26800</v>
      </c>
      <c r="C28" s="46">
        <v>21910</v>
      </c>
      <c r="D28" s="46">
        <v>25114</v>
      </c>
      <c r="E28" s="111">
        <f t="shared" si="1"/>
        <v>114.623459607485</v>
      </c>
      <c r="F28" s="112">
        <v>17970</v>
      </c>
      <c r="G28" s="46">
        <f t="shared" si="2"/>
        <v>7144</v>
      </c>
      <c r="H28" s="110">
        <f t="shared" si="3"/>
        <v>39.7551474680022</v>
      </c>
      <c r="I28" s="46">
        <v>16900</v>
      </c>
      <c r="J28" s="46">
        <f t="shared" si="4"/>
        <v>-8214</v>
      </c>
      <c r="K28" s="110">
        <f t="shared" si="5"/>
        <v>-32.7068567332962</v>
      </c>
    </row>
    <row r="29" ht="18" hidden="1" customHeight="1" spans="1:11">
      <c r="A29" s="109" t="s">
        <v>41</v>
      </c>
      <c r="B29" s="46"/>
      <c r="C29" s="46"/>
      <c r="D29" s="46"/>
      <c r="E29" s="111" t="e">
        <f t="shared" si="1"/>
        <v>#DIV/0!</v>
      </c>
      <c r="F29" s="113"/>
      <c r="G29" s="46">
        <f t="shared" si="2"/>
        <v>0</v>
      </c>
      <c r="H29" s="110" t="e">
        <f t="shared" si="3"/>
        <v>#DIV/0!</v>
      </c>
      <c r="I29" s="46"/>
      <c r="J29" s="46">
        <f t="shared" si="4"/>
        <v>0</v>
      </c>
      <c r="K29" s="110" t="e">
        <f t="shared" si="5"/>
        <v>#DIV/0!</v>
      </c>
    </row>
    <row r="30" ht="18" hidden="1" customHeight="1" spans="1:11">
      <c r="A30" s="109" t="s">
        <v>42</v>
      </c>
      <c r="B30" s="46"/>
      <c r="C30" s="46"/>
      <c r="D30" s="46"/>
      <c r="E30" s="111" t="e">
        <f t="shared" si="1"/>
        <v>#DIV/0!</v>
      </c>
      <c r="F30" s="113"/>
      <c r="G30" s="46">
        <f t="shared" si="2"/>
        <v>0</v>
      </c>
      <c r="H30" s="110" t="e">
        <f t="shared" si="3"/>
        <v>#DIV/0!</v>
      </c>
      <c r="I30" s="46"/>
      <c r="J30" s="46">
        <f t="shared" si="4"/>
        <v>0</v>
      </c>
      <c r="K30" s="110" t="e">
        <f t="shared" si="5"/>
        <v>#DIV/0!</v>
      </c>
    </row>
    <row r="31" ht="18" hidden="1" customHeight="1" spans="1:11">
      <c r="A31" s="109" t="s">
        <v>43</v>
      </c>
      <c r="B31" s="46"/>
      <c r="C31" s="46"/>
      <c r="D31" s="46"/>
      <c r="E31" s="111" t="e">
        <f t="shared" si="1"/>
        <v>#DIV/0!</v>
      </c>
      <c r="F31" s="113"/>
      <c r="G31" s="46">
        <f t="shared" si="2"/>
        <v>0</v>
      </c>
      <c r="H31" s="110" t="e">
        <f t="shared" si="3"/>
        <v>#DIV/0!</v>
      </c>
      <c r="I31" s="46"/>
      <c r="J31" s="46">
        <f t="shared" si="4"/>
        <v>0</v>
      </c>
      <c r="K31" s="110" t="e">
        <f t="shared" si="5"/>
        <v>#DIV/0!</v>
      </c>
    </row>
    <row r="32" ht="18" hidden="1" customHeight="1" spans="1:11">
      <c r="A32" s="109" t="s">
        <v>44</v>
      </c>
      <c r="B32" s="46"/>
      <c r="C32" s="46"/>
      <c r="D32" s="46"/>
      <c r="E32" s="111" t="e">
        <f t="shared" si="1"/>
        <v>#DIV/0!</v>
      </c>
      <c r="F32" s="113"/>
      <c r="G32" s="46">
        <f t="shared" si="2"/>
        <v>0</v>
      </c>
      <c r="H32" s="110" t="e">
        <f t="shared" si="3"/>
        <v>#DIV/0!</v>
      </c>
      <c r="I32" s="46"/>
      <c r="J32" s="46">
        <f t="shared" si="4"/>
        <v>0</v>
      </c>
      <c r="K32" s="110" t="e">
        <f t="shared" si="5"/>
        <v>#DIV/0!</v>
      </c>
    </row>
    <row r="33" ht="18" customHeight="1" spans="1:11">
      <c r="A33" s="109" t="s">
        <v>45</v>
      </c>
      <c r="B33" s="46">
        <v>13300</v>
      </c>
      <c r="C33" s="46">
        <v>17550</v>
      </c>
      <c r="D33" s="46">
        <v>17982</v>
      </c>
      <c r="E33" s="111">
        <f t="shared" si="1"/>
        <v>102.461538461538</v>
      </c>
      <c r="F33" s="112">
        <v>15551</v>
      </c>
      <c r="G33" s="46">
        <f t="shared" si="2"/>
        <v>2431</v>
      </c>
      <c r="H33" s="110">
        <f t="shared" si="3"/>
        <v>15.6324352131696</v>
      </c>
      <c r="I33" s="46">
        <v>14110</v>
      </c>
      <c r="J33" s="46">
        <f t="shared" si="4"/>
        <v>-3872</v>
      </c>
      <c r="K33" s="110">
        <f t="shared" si="5"/>
        <v>-21.532643754866</v>
      </c>
    </row>
    <row r="34" ht="18" hidden="1" customHeight="1" spans="1:11">
      <c r="A34" s="109" t="s">
        <v>46</v>
      </c>
      <c r="B34" s="46"/>
      <c r="C34" s="46"/>
      <c r="D34" s="46"/>
      <c r="E34" s="111" t="e">
        <f t="shared" si="1"/>
        <v>#DIV/0!</v>
      </c>
      <c r="F34" s="113"/>
      <c r="G34" s="46">
        <f t="shared" si="2"/>
        <v>0</v>
      </c>
      <c r="H34" s="110" t="e">
        <f t="shared" si="3"/>
        <v>#DIV/0!</v>
      </c>
      <c r="I34" s="46"/>
      <c r="J34" s="46">
        <f t="shared" si="4"/>
        <v>0</v>
      </c>
      <c r="K34" s="110" t="e">
        <f t="shared" si="5"/>
        <v>#DIV/0!</v>
      </c>
    </row>
    <row r="35" ht="18" hidden="1" customHeight="1" spans="1:11">
      <c r="A35" s="109" t="s">
        <v>47</v>
      </c>
      <c r="B35" s="46"/>
      <c r="C35" s="46"/>
      <c r="D35" s="46"/>
      <c r="E35" s="111" t="e">
        <f t="shared" si="1"/>
        <v>#DIV/0!</v>
      </c>
      <c r="F35" s="113"/>
      <c r="G35" s="46">
        <f t="shared" si="2"/>
        <v>0</v>
      </c>
      <c r="H35" s="110" t="e">
        <f t="shared" si="3"/>
        <v>#DIV/0!</v>
      </c>
      <c r="I35" s="46"/>
      <c r="J35" s="46">
        <f t="shared" si="4"/>
        <v>0</v>
      </c>
      <c r="K35" s="110" t="e">
        <f t="shared" si="5"/>
        <v>#DIV/0!</v>
      </c>
    </row>
    <row r="36" ht="18" hidden="1" customHeight="1" spans="1:11">
      <c r="A36" s="109" t="s">
        <v>48</v>
      </c>
      <c r="B36" s="46"/>
      <c r="C36" s="46"/>
      <c r="D36" s="46"/>
      <c r="E36" s="111" t="e">
        <f t="shared" si="1"/>
        <v>#DIV/0!</v>
      </c>
      <c r="F36" s="113"/>
      <c r="G36" s="46">
        <f t="shared" si="2"/>
        <v>0</v>
      </c>
      <c r="H36" s="110" t="e">
        <f t="shared" si="3"/>
        <v>#DIV/0!</v>
      </c>
      <c r="I36" s="46"/>
      <c r="J36" s="46">
        <f t="shared" si="4"/>
        <v>0</v>
      </c>
      <c r="K36" s="110" t="e">
        <f t="shared" si="5"/>
        <v>#DIV/0!</v>
      </c>
    </row>
    <row r="37" ht="18" hidden="1" customHeight="1" spans="1:11">
      <c r="A37" s="109" t="s">
        <v>49</v>
      </c>
      <c r="B37" s="46"/>
      <c r="C37" s="46"/>
      <c r="D37" s="46"/>
      <c r="E37" s="111" t="e">
        <f t="shared" si="1"/>
        <v>#DIV/0!</v>
      </c>
      <c r="F37" s="113"/>
      <c r="G37" s="46">
        <f t="shared" si="2"/>
        <v>0</v>
      </c>
      <c r="H37" s="110" t="e">
        <f t="shared" si="3"/>
        <v>#DIV/0!</v>
      </c>
      <c r="I37" s="46"/>
      <c r="J37" s="46">
        <f t="shared" si="4"/>
        <v>0</v>
      </c>
      <c r="K37" s="110" t="e">
        <f t="shared" si="5"/>
        <v>#DIV/0!</v>
      </c>
    </row>
    <row r="38" ht="18" customHeight="1" spans="1:11">
      <c r="A38" s="109" t="s">
        <v>50</v>
      </c>
      <c r="B38" s="46">
        <v>620</v>
      </c>
      <c r="C38" s="46">
        <v>620</v>
      </c>
      <c r="D38" s="46">
        <v>157</v>
      </c>
      <c r="E38" s="111">
        <f t="shared" si="1"/>
        <v>25.3225806451613</v>
      </c>
      <c r="F38" s="112">
        <v>4270</v>
      </c>
      <c r="G38" s="46">
        <f t="shared" si="2"/>
        <v>-4113</v>
      </c>
      <c r="H38" s="110">
        <f t="shared" si="3"/>
        <v>-96.3231850117096</v>
      </c>
      <c r="I38" s="46">
        <v>1300</v>
      </c>
      <c r="J38" s="46">
        <f t="shared" si="4"/>
        <v>1143</v>
      </c>
      <c r="K38" s="110">
        <f t="shared" si="5"/>
        <v>728.025477707006</v>
      </c>
    </row>
    <row r="39" ht="18" hidden="1" customHeight="1" spans="1:11">
      <c r="A39" s="109" t="s">
        <v>51</v>
      </c>
      <c r="B39" s="46"/>
      <c r="C39" s="46"/>
      <c r="D39" s="46"/>
      <c r="E39" s="111" t="e">
        <f t="shared" si="1"/>
        <v>#DIV/0!</v>
      </c>
      <c r="F39" s="113"/>
      <c r="G39" s="46">
        <f t="shared" si="2"/>
        <v>0</v>
      </c>
      <c r="H39" s="110" t="e">
        <f t="shared" si="3"/>
        <v>#DIV/0!</v>
      </c>
      <c r="I39" s="46"/>
      <c r="J39" s="46">
        <f t="shared" si="4"/>
        <v>0</v>
      </c>
      <c r="K39" s="110" t="e">
        <f t="shared" si="5"/>
        <v>#DIV/0!</v>
      </c>
    </row>
    <row r="40" ht="18" hidden="1" customHeight="1" spans="1:11">
      <c r="A40" s="109" t="s">
        <v>52</v>
      </c>
      <c r="B40" s="46"/>
      <c r="C40" s="46"/>
      <c r="D40" s="46"/>
      <c r="E40" s="111" t="e">
        <f t="shared" si="1"/>
        <v>#DIV/0!</v>
      </c>
      <c r="F40" s="113"/>
      <c r="G40" s="46">
        <f t="shared" si="2"/>
        <v>0</v>
      </c>
      <c r="H40" s="110" t="e">
        <f t="shared" si="3"/>
        <v>#DIV/0!</v>
      </c>
      <c r="I40" s="46"/>
      <c r="J40" s="46">
        <f t="shared" si="4"/>
        <v>0</v>
      </c>
      <c r="K40" s="110" t="e">
        <f t="shared" si="5"/>
        <v>#DIV/0!</v>
      </c>
    </row>
    <row r="41" ht="18" customHeight="1" spans="1:11">
      <c r="A41" s="109" t="s">
        <v>53</v>
      </c>
      <c r="B41" s="46">
        <v>41040</v>
      </c>
      <c r="C41" s="46">
        <v>24490</v>
      </c>
      <c r="D41" s="46">
        <v>17912</v>
      </c>
      <c r="E41" s="111">
        <f t="shared" si="1"/>
        <v>73.1400571661903</v>
      </c>
      <c r="F41" s="112">
        <v>45043</v>
      </c>
      <c r="G41" s="46">
        <f t="shared" si="2"/>
        <v>-27131</v>
      </c>
      <c r="H41" s="110">
        <f t="shared" si="3"/>
        <v>-60.233554603379</v>
      </c>
      <c r="I41" s="46">
        <v>16080</v>
      </c>
      <c r="J41" s="46">
        <f t="shared" si="4"/>
        <v>-1832</v>
      </c>
      <c r="K41" s="110">
        <f t="shared" si="5"/>
        <v>-10.2277802590442</v>
      </c>
    </row>
    <row r="42" ht="18" hidden="1" customHeight="1" spans="1:11">
      <c r="A42" s="109" t="s">
        <v>54</v>
      </c>
      <c r="B42" s="46"/>
      <c r="C42" s="46"/>
      <c r="D42" s="46"/>
      <c r="E42" s="111" t="e">
        <f t="shared" si="1"/>
        <v>#DIV/0!</v>
      </c>
      <c r="F42" s="112"/>
      <c r="G42" s="46">
        <f t="shared" si="2"/>
        <v>0</v>
      </c>
      <c r="H42" s="110" t="e">
        <f t="shared" si="3"/>
        <v>#DIV/0!</v>
      </c>
      <c r="I42" s="46"/>
      <c r="J42" s="46">
        <f t="shared" si="4"/>
        <v>0</v>
      </c>
      <c r="K42" s="110" t="e">
        <f t="shared" si="5"/>
        <v>#DIV/0!</v>
      </c>
    </row>
    <row r="43" ht="18" hidden="1" customHeight="1" spans="1:11">
      <c r="A43" s="109" t="s">
        <v>55</v>
      </c>
      <c r="B43" s="46"/>
      <c r="C43" s="46"/>
      <c r="D43" s="46"/>
      <c r="E43" s="111" t="e">
        <f t="shared" si="1"/>
        <v>#DIV/0!</v>
      </c>
      <c r="F43" s="112"/>
      <c r="G43" s="46">
        <f t="shared" si="2"/>
        <v>0</v>
      </c>
      <c r="H43" s="110" t="e">
        <f t="shared" si="3"/>
        <v>#DIV/0!</v>
      </c>
      <c r="I43" s="46"/>
      <c r="J43" s="46">
        <f t="shared" si="4"/>
        <v>0</v>
      </c>
      <c r="K43" s="110" t="e">
        <f t="shared" si="5"/>
        <v>#DIV/0!</v>
      </c>
    </row>
    <row r="44" ht="18" customHeight="1" spans="1:11">
      <c r="A44" s="109" t="s">
        <v>56</v>
      </c>
      <c r="B44" s="46"/>
      <c r="C44" s="46">
        <v>0</v>
      </c>
      <c r="D44" s="46">
        <v>96</v>
      </c>
      <c r="E44" s="111"/>
      <c r="F44" s="112">
        <v>108</v>
      </c>
      <c r="G44" s="46">
        <f t="shared" si="2"/>
        <v>-12</v>
      </c>
      <c r="H44" s="110">
        <f t="shared" si="3"/>
        <v>-11.1111111111111</v>
      </c>
      <c r="I44" s="46"/>
      <c r="J44" s="46">
        <f t="shared" si="4"/>
        <v>-96</v>
      </c>
      <c r="K44" s="110"/>
    </row>
    <row r="45" ht="18" customHeight="1" spans="1:11">
      <c r="A45" s="114" t="s">
        <v>57</v>
      </c>
      <c r="B45" s="46">
        <v>7110</v>
      </c>
      <c r="C45" s="46">
        <v>6700</v>
      </c>
      <c r="D45" s="46">
        <v>2457</v>
      </c>
      <c r="E45" s="111">
        <f t="shared" si="1"/>
        <v>36.6716417910448</v>
      </c>
      <c r="F45" s="112">
        <v>5822</v>
      </c>
      <c r="G45" s="46">
        <f t="shared" si="2"/>
        <v>-3365</v>
      </c>
      <c r="H45" s="110">
        <f t="shared" si="3"/>
        <v>-57.7980075575404</v>
      </c>
      <c r="I45" s="46">
        <v>8050</v>
      </c>
      <c r="J45" s="46">
        <f t="shared" si="4"/>
        <v>5593</v>
      </c>
      <c r="K45" s="110">
        <f t="shared" si="5"/>
        <v>227.635327635328</v>
      </c>
    </row>
    <row r="46" ht="18" customHeight="1" spans="1:11">
      <c r="A46" s="109" t="s">
        <v>58</v>
      </c>
      <c r="B46" s="46">
        <v>530</v>
      </c>
      <c r="C46" s="46">
        <v>1050</v>
      </c>
      <c r="D46" s="46">
        <v>453</v>
      </c>
      <c r="E46" s="111">
        <f t="shared" si="1"/>
        <v>43.1428571428571</v>
      </c>
      <c r="F46" s="112">
        <v>252</v>
      </c>
      <c r="G46" s="46">
        <f t="shared" si="2"/>
        <v>201</v>
      </c>
      <c r="H46" s="110">
        <f t="shared" si="3"/>
        <v>79.7619047619048</v>
      </c>
      <c r="I46" s="46">
        <v>80</v>
      </c>
      <c r="J46" s="46">
        <f t="shared" si="4"/>
        <v>-373</v>
      </c>
      <c r="K46" s="110">
        <f t="shared" si="5"/>
        <v>-82.3399558498896</v>
      </c>
    </row>
    <row r="47" ht="18" customHeight="1" spans="1:11">
      <c r="A47" s="115" t="s">
        <v>59</v>
      </c>
      <c r="B47" s="48">
        <f>B22+B7</f>
        <v>290808.15</v>
      </c>
      <c r="C47" s="48">
        <f>C22+C7</f>
        <v>254650</v>
      </c>
      <c r="D47" s="48">
        <f>D22+D7</f>
        <v>232415</v>
      </c>
      <c r="E47" s="110">
        <f t="shared" si="1"/>
        <v>91.2684076182996</v>
      </c>
      <c r="F47" s="48">
        <f>F22+F7</f>
        <v>274915</v>
      </c>
      <c r="G47" s="48">
        <f t="shared" si="2"/>
        <v>-42500</v>
      </c>
      <c r="H47" s="110">
        <f t="shared" si="3"/>
        <v>-15.4593237909899</v>
      </c>
      <c r="I47" s="48">
        <f>I22+I7</f>
        <v>246258.22</v>
      </c>
      <c r="J47" s="48">
        <f t="shared" si="4"/>
        <v>13843.22</v>
      </c>
      <c r="K47" s="110">
        <f t="shared" si="5"/>
        <v>5.95625067228881</v>
      </c>
    </row>
    <row r="48" ht="18" customHeight="1" spans="1:13">
      <c r="A48" s="116" t="s">
        <v>60</v>
      </c>
      <c r="B48" s="48">
        <f>B49+B115+B116+B117+B121+B114</f>
        <v>908622.59456</v>
      </c>
      <c r="C48" s="48">
        <f t="shared" ref="C48:I48" si="7">C49+C115+C116+C117+C121+C114</f>
        <v>699345.3</v>
      </c>
      <c r="D48" s="48">
        <f t="shared" si="7"/>
        <v>804990.8</v>
      </c>
      <c r="E48" s="48"/>
      <c r="F48" s="48"/>
      <c r="G48" s="48"/>
      <c r="H48" s="48"/>
      <c r="I48" s="48">
        <f t="shared" si="7"/>
        <v>810801</v>
      </c>
      <c r="J48" s="46"/>
      <c r="K48" s="124"/>
      <c r="M48" s="82"/>
    </row>
    <row r="49" ht="18" customHeight="1" spans="1:11">
      <c r="A49" s="117" t="s">
        <v>61</v>
      </c>
      <c r="B49" s="46">
        <f>B50+B57+B92</f>
        <v>506486.59456</v>
      </c>
      <c r="C49" s="46">
        <f>C50+C57+C92</f>
        <v>504456.3</v>
      </c>
      <c r="D49" s="46">
        <f>D50+D57+D92</f>
        <v>552617.8</v>
      </c>
      <c r="E49" s="46"/>
      <c r="F49" s="46"/>
      <c r="G49" s="46"/>
      <c r="H49" s="46"/>
      <c r="I49" s="46">
        <f>I50+I57+I92</f>
        <v>356190</v>
      </c>
      <c r="J49" s="46"/>
      <c r="K49" s="124"/>
    </row>
    <row r="50" ht="18" customHeight="1" spans="1:11">
      <c r="A50" s="117" t="s">
        <v>62</v>
      </c>
      <c r="B50" s="46">
        <f>SUM(B51:B56)</f>
        <v>34895</v>
      </c>
      <c r="C50" s="46">
        <f t="shared" ref="C50:I50" si="8">SUM(C51:C56)</f>
        <v>35863</v>
      </c>
      <c r="D50" s="46">
        <f t="shared" si="8"/>
        <v>35971</v>
      </c>
      <c r="E50" s="46"/>
      <c r="F50" s="46"/>
      <c r="G50" s="46"/>
      <c r="H50" s="46"/>
      <c r="I50" s="46">
        <f t="shared" si="8"/>
        <v>35971</v>
      </c>
      <c r="J50" s="46"/>
      <c r="K50" s="124"/>
    </row>
    <row r="51" ht="18" customHeight="1" spans="1:11">
      <c r="A51" s="118" t="s">
        <v>63</v>
      </c>
      <c r="B51" s="46">
        <v>5503</v>
      </c>
      <c r="C51" s="46">
        <v>5503</v>
      </c>
      <c r="D51" s="46">
        <v>6283</v>
      </c>
      <c r="E51" s="46"/>
      <c r="F51" s="46"/>
      <c r="G51" s="46"/>
      <c r="H51" s="46"/>
      <c r="I51" s="46">
        <v>6283</v>
      </c>
      <c r="J51" s="46"/>
      <c r="K51" s="124"/>
    </row>
    <row r="52" ht="18" customHeight="1" spans="1:11">
      <c r="A52" s="118" t="s">
        <v>64</v>
      </c>
      <c r="B52" s="46">
        <v>5450</v>
      </c>
      <c r="C52" s="46">
        <v>5342</v>
      </c>
      <c r="D52" s="46">
        <v>5393</v>
      </c>
      <c r="E52" s="46"/>
      <c r="F52" s="46"/>
      <c r="G52" s="46"/>
      <c r="H52" s="46"/>
      <c r="I52" s="46">
        <v>5393</v>
      </c>
      <c r="J52" s="46"/>
      <c r="K52" s="124"/>
    </row>
    <row r="53" ht="18" customHeight="1" spans="1:11">
      <c r="A53" s="118" t="s">
        <v>65</v>
      </c>
      <c r="B53" s="46">
        <v>14040</v>
      </c>
      <c r="C53" s="46">
        <v>14040</v>
      </c>
      <c r="D53" s="46">
        <v>13317</v>
      </c>
      <c r="E53" s="46"/>
      <c r="F53" s="46"/>
      <c r="G53" s="46"/>
      <c r="H53" s="46"/>
      <c r="I53" s="46">
        <v>13317</v>
      </c>
      <c r="J53" s="46"/>
      <c r="K53" s="124"/>
    </row>
    <row r="54" ht="18" customHeight="1" spans="1:11">
      <c r="A54" s="118" t="s">
        <v>66</v>
      </c>
      <c r="B54" s="46">
        <v>3368</v>
      </c>
      <c r="C54" s="46">
        <v>3368</v>
      </c>
      <c r="D54" s="46">
        <v>5724</v>
      </c>
      <c r="E54" s="46"/>
      <c r="F54" s="46"/>
      <c r="G54" s="46"/>
      <c r="H54" s="46"/>
      <c r="I54" s="46">
        <v>5724</v>
      </c>
      <c r="J54" s="46"/>
      <c r="K54" s="124"/>
    </row>
    <row r="55" ht="18" customHeight="1" spans="1:11">
      <c r="A55" s="118" t="s">
        <v>67</v>
      </c>
      <c r="B55" s="46">
        <v>-3784</v>
      </c>
      <c r="C55" s="46">
        <v>-2708</v>
      </c>
      <c r="D55" s="46">
        <v>-4868</v>
      </c>
      <c r="E55" s="46"/>
      <c r="F55" s="46"/>
      <c r="G55" s="46"/>
      <c r="H55" s="46"/>
      <c r="I55" s="46">
        <v>-4868</v>
      </c>
      <c r="J55" s="46"/>
      <c r="K55" s="124"/>
    </row>
    <row r="56" ht="18" customHeight="1" spans="1:11">
      <c r="A56" s="118" t="s">
        <v>68</v>
      </c>
      <c r="B56" s="46">
        <v>10318</v>
      </c>
      <c r="C56" s="46">
        <v>10318</v>
      </c>
      <c r="D56" s="46">
        <v>10122</v>
      </c>
      <c r="E56" s="46"/>
      <c r="F56" s="46"/>
      <c r="G56" s="46"/>
      <c r="H56" s="46"/>
      <c r="I56" s="46">
        <v>10122</v>
      </c>
      <c r="J56" s="46"/>
      <c r="K56" s="124"/>
    </row>
    <row r="57" ht="18" customHeight="1" spans="1:11">
      <c r="A57" s="118" t="s">
        <v>69</v>
      </c>
      <c r="B57" s="46">
        <f>SUM(B58:B91)</f>
        <v>341310</v>
      </c>
      <c r="C57" s="46">
        <f>SUM(C58:C91)</f>
        <v>368328.5</v>
      </c>
      <c r="D57" s="46">
        <f>SUM(D58:D91)</f>
        <v>416382</v>
      </c>
      <c r="E57" s="46"/>
      <c r="F57" s="46"/>
      <c r="G57" s="46"/>
      <c r="H57" s="46"/>
      <c r="I57" s="46">
        <f>SUM(I58:I91)</f>
        <v>307657</v>
      </c>
      <c r="J57" s="46"/>
      <c r="K57" s="124"/>
    </row>
    <row r="58" ht="18" customHeight="1" spans="1:11">
      <c r="A58" s="119" t="s">
        <v>70</v>
      </c>
      <c r="B58" s="46">
        <v>7490</v>
      </c>
      <c r="C58" s="46">
        <v>7490</v>
      </c>
      <c r="D58" s="46">
        <v>7490</v>
      </c>
      <c r="E58" s="46"/>
      <c r="F58" s="46"/>
      <c r="G58" s="46"/>
      <c r="H58" s="46"/>
      <c r="I58" s="46">
        <v>7490</v>
      </c>
      <c r="J58" s="46"/>
      <c r="K58" s="124"/>
    </row>
    <row r="59" ht="18" customHeight="1" spans="1:11">
      <c r="A59" s="119" t="s">
        <v>71</v>
      </c>
      <c r="B59" s="46">
        <v>7064</v>
      </c>
      <c r="C59" s="46">
        <v>6744</v>
      </c>
      <c r="D59" s="46">
        <v>17759</v>
      </c>
      <c r="E59" s="46"/>
      <c r="F59" s="46"/>
      <c r="G59" s="46"/>
      <c r="H59" s="46"/>
      <c r="I59" s="46">
        <v>6959</v>
      </c>
      <c r="J59" s="46"/>
      <c r="K59" s="124"/>
    </row>
    <row r="60" ht="18" customHeight="1" spans="1:11">
      <c r="A60" s="119" t="s">
        <v>72</v>
      </c>
      <c r="B60" s="46">
        <v>2040</v>
      </c>
      <c r="C60" s="46"/>
      <c r="D60" s="46"/>
      <c r="E60" s="46"/>
      <c r="F60" s="46"/>
      <c r="G60" s="46"/>
      <c r="H60" s="46"/>
      <c r="I60" s="46"/>
      <c r="J60" s="46"/>
      <c r="K60" s="124"/>
    </row>
    <row r="61" ht="18" customHeight="1" spans="1:11">
      <c r="A61" s="119" t="s">
        <v>73</v>
      </c>
      <c r="B61" s="46">
        <v>1607</v>
      </c>
      <c r="C61" s="46">
        <v>1607</v>
      </c>
      <c r="D61" s="46">
        <f>10651+492</f>
        <v>11143</v>
      </c>
      <c r="E61" s="46"/>
      <c r="F61" s="46"/>
      <c r="G61" s="46"/>
      <c r="H61" s="46"/>
      <c r="I61" s="46">
        <v>1484</v>
      </c>
      <c r="J61" s="46"/>
      <c r="K61" s="124"/>
    </row>
    <row r="62" ht="18" customHeight="1" spans="1:11">
      <c r="A62" s="119" t="s">
        <v>74</v>
      </c>
      <c r="B62" s="46"/>
      <c r="C62" s="46"/>
      <c r="D62" s="46"/>
      <c r="E62" s="46"/>
      <c r="F62" s="46"/>
      <c r="G62" s="46"/>
      <c r="H62" s="46"/>
      <c r="I62" s="46"/>
      <c r="J62" s="46"/>
      <c r="K62" s="124"/>
    </row>
    <row r="63" ht="18" customHeight="1" spans="1:11">
      <c r="A63" s="119" t="s">
        <v>75</v>
      </c>
      <c r="B63" s="46"/>
      <c r="C63" s="46"/>
      <c r="D63" s="46"/>
      <c r="E63" s="46"/>
      <c r="F63" s="46"/>
      <c r="G63" s="46"/>
      <c r="H63" s="46"/>
      <c r="I63" s="46"/>
      <c r="J63" s="46"/>
      <c r="K63" s="124"/>
    </row>
    <row r="64" ht="18" customHeight="1" spans="1:11">
      <c r="A64" s="120" t="s">
        <v>76</v>
      </c>
      <c r="B64" s="46"/>
      <c r="C64" s="46"/>
      <c r="D64" s="46">
        <v>38</v>
      </c>
      <c r="E64" s="46"/>
      <c r="F64" s="46"/>
      <c r="G64" s="46"/>
      <c r="H64" s="46"/>
      <c r="I64" s="46"/>
      <c r="J64" s="46"/>
      <c r="K64" s="124"/>
    </row>
    <row r="65" ht="18" customHeight="1" spans="1:11">
      <c r="A65" s="119" t="s">
        <v>78</v>
      </c>
      <c r="B65" s="46">
        <v>7481</v>
      </c>
      <c r="C65" s="46">
        <v>7481</v>
      </c>
      <c r="D65" s="46">
        <v>7481</v>
      </c>
      <c r="E65" s="46"/>
      <c r="F65" s="46"/>
      <c r="G65" s="46"/>
      <c r="H65" s="46"/>
      <c r="I65" s="46">
        <v>7481</v>
      </c>
      <c r="J65" s="46"/>
      <c r="K65" s="124"/>
    </row>
    <row r="66" ht="18" customHeight="1" spans="1:11">
      <c r="A66" s="119" t="s">
        <v>79</v>
      </c>
      <c r="B66" s="46"/>
      <c r="C66" s="46"/>
      <c r="D66" s="46"/>
      <c r="E66" s="46"/>
      <c r="F66" s="46"/>
      <c r="G66" s="46"/>
      <c r="H66" s="46"/>
      <c r="I66" s="46"/>
      <c r="J66" s="46"/>
      <c r="K66" s="124"/>
    </row>
    <row r="67" ht="18" customHeight="1" spans="1:11">
      <c r="A67" s="119" t="s">
        <v>80</v>
      </c>
      <c r="B67" s="46"/>
      <c r="C67" s="46"/>
      <c r="D67" s="46">
        <v>3</v>
      </c>
      <c r="E67" s="46"/>
      <c r="F67" s="46"/>
      <c r="G67" s="46"/>
      <c r="H67" s="46"/>
      <c r="I67" s="46"/>
      <c r="J67" s="46"/>
      <c r="K67" s="124"/>
    </row>
    <row r="68" ht="18" customHeight="1" spans="1:11">
      <c r="A68" s="119" t="s">
        <v>81</v>
      </c>
      <c r="B68" s="46"/>
      <c r="C68" s="46"/>
      <c r="D68" s="46"/>
      <c r="E68" s="46"/>
      <c r="F68" s="46"/>
      <c r="G68" s="46"/>
      <c r="H68" s="46"/>
      <c r="I68" s="46"/>
      <c r="J68" s="46"/>
      <c r="K68" s="124"/>
    </row>
    <row r="69" ht="18" customHeight="1" spans="1:11">
      <c r="A69" s="119" t="s">
        <v>82</v>
      </c>
      <c r="B69" s="46"/>
      <c r="C69" s="46"/>
      <c r="D69" s="46"/>
      <c r="E69" s="46"/>
      <c r="F69" s="46"/>
      <c r="G69" s="46"/>
      <c r="H69" s="46"/>
      <c r="I69" s="46">
        <v>152</v>
      </c>
      <c r="J69" s="46"/>
      <c r="K69" s="124"/>
    </row>
    <row r="70" ht="18" customHeight="1" spans="1:11">
      <c r="A70" s="119" t="s">
        <v>83</v>
      </c>
      <c r="B70" s="125"/>
      <c r="C70" s="46"/>
      <c r="D70" s="46"/>
      <c r="E70" s="124"/>
      <c r="F70" s="46"/>
      <c r="G70" s="46"/>
      <c r="H70" s="124"/>
      <c r="I70" s="46"/>
      <c r="J70" s="46"/>
      <c r="K70" s="124"/>
    </row>
    <row r="71" ht="18" customHeight="1" spans="1:11">
      <c r="A71" s="119" t="s">
        <v>84</v>
      </c>
      <c r="B71" s="125"/>
      <c r="C71" s="46"/>
      <c r="D71" s="46"/>
      <c r="E71" s="124"/>
      <c r="F71" s="46"/>
      <c r="G71" s="46"/>
      <c r="H71" s="124"/>
      <c r="I71" s="46"/>
      <c r="J71" s="46"/>
      <c r="K71" s="124"/>
    </row>
    <row r="72" ht="18" customHeight="1" spans="1:11">
      <c r="A72" s="118" t="s">
        <v>85</v>
      </c>
      <c r="B72" s="125"/>
      <c r="C72" s="46"/>
      <c r="D72" s="46"/>
      <c r="E72" s="124"/>
      <c r="F72" s="46"/>
      <c r="G72" s="46"/>
      <c r="H72" s="124"/>
      <c r="I72" s="46"/>
      <c r="J72" s="46"/>
      <c r="K72" s="124"/>
    </row>
    <row r="73" ht="18" customHeight="1" spans="1:11">
      <c r="A73" s="118" t="s">
        <v>86</v>
      </c>
      <c r="B73" s="125">
        <v>3100</v>
      </c>
      <c r="C73" s="46">
        <v>3100</v>
      </c>
      <c r="D73" s="46">
        <v>5478</v>
      </c>
      <c r="E73" s="124"/>
      <c r="F73" s="46"/>
      <c r="G73" s="46"/>
      <c r="H73" s="124"/>
      <c r="I73" s="46"/>
      <c r="J73" s="46"/>
      <c r="K73" s="124"/>
    </row>
    <row r="74" ht="18" customHeight="1" spans="1:11">
      <c r="A74" s="118" t="s">
        <v>87</v>
      </c>
      <c r="B74" s="125">
        <v>15900</v>
      </c>
      <c r="C74" s="46">
        <v>15900</v>
      </c>
      <c r="D74" s="46">
        <v>25763</v>
      </c>
      <c r="E74" s="124"/>
      <c r="F74" s="46"/>
      <c r="G74" s="46"/>
      <c r="H74" s="124"/>
      <c r="I74" s="46">
        <v>4000</v>
      </c>
      <c r="J74" s="46"/>
      <c r="K74" s="124"/>
    </row>
    <row r="75" ht="18" customHeight="1" spans="1:11">
      <c r="A75" s="118" t="s">
        <v>88</v>
      </c>
      <c r="B75" s="125"/>
      <c r="C75" s="46"/>
      <c r="D75" s="46"/>
      <c r="E75" s="124"/>
      <c r="F75" s="46"/>
      <c r="G75" s="46"/>
      <c r="H75" s="124"/>
      <c r="I75" s="46"/>
      <c r="J75" s="46"/>
      <c r="K75" s="124"/>
    </row>
    <row r="76" ht="27" spans="1:11">
      <c r="A76" s="118" t="s">
        <v>89</v>
      </c>
      <c r="B76" s="125"/>
      <c r="C76" s="46"/>
      <c r="D76" s="46">
        <v>230</v>
      </c>
      <c r="E76" s="124"/>
      <c r="F76" s="46"/>
      <c r="G76" s="46"/>
      <c r="H76" s="124"/>
      <c r="I76" s="46"/>
      <c r="J76" s="46"/>
      <c r="K76" s="124"/>
    </row>
    <row r="77" ht="18" customHeight="1" spans="1:11">
      <c r="A77" s="118" t="s">
        <v>90</v>
      </c>
      <c r="B77" s="125">
        <v>9400</v>
      </c>
      <c r="C77" s="46">
        <v>13260.5</v>
      </c>
      <c r="D77" s="46">
        <v>15085</v>
      </c>
      <c r="E77" s="124"/>
      <c r="F77" s="46"/>
      <c r="G77" s="46"/>
      <c r="H77" s="124"/>
      <c r="I77" s="46">
        <v>10030</v>
      </c>
      <c r="J77" s="46"/>
      <c r="K77" s="124"/>
    </row>
    <row r="78" ht="18" customHeight="1" spans="1:11">
      <c r="A78" s="118" t="s">
        <v>91</v>
      </c>
      <c r="B78" s="125">
        <v>282348</v>
      </c>
      <c r="C78" s="46">
        <v>307866</v>
      </c>
      <c r="D78" s="46">
        <v>307519</v>
      </c>
      <c r="E78" s="124"/>
      <c r="F78" s="46"/>
      <c r="G78" s="46"/>
      <c r="H78" s="124"/>
      <c r="I78" s="46">
        <v>269614</v>
      </c>
      <c r="J78" s="46"/>
      <c r="K78" s="124"/>
    </row>
    <row r="79" ht="18" customHeight="1" spans="1:11">
      <c r="A79" s="118" t="s">
        <v>92</v>
      </c>
      <c r="B79" s="125"/>
      <c r="C79" s="46"/>
      <c r="D79" s="46">
        <v>1634</v>
      </c>
      <c r="E79" s="124"/>
      <c r="F79" s="46"/>
      <c r="G79" s="46"/>
      <c r="H79" s="124"/>
      <c r="I79" s="46"/>
      <c r="J79" s="46"/>
      <c r="K79" s="124"/>
    </row>
    <row r="80" ht="18" customHeight="1" spans="1:11">
      <c r="A80" s="118" t="s">
        <v>93</v>
      </c>
      <c r="B80" s="125"/>
      <c r="C80" s="46"/>
      <c r="D80" s="46"/>
      <c r="E80" s="124"/>
      <c r="F80" s="46"/>
      <c r="G80" s="46"/>
      <c r="H80" s="124"/>
      <c r="I80" s="46"/>
      <c r="J80" s="46"/>
      <c r="K80" s="124"/>
    </row>
    <row r="81" ht="18" customHeight="1" spans="1:11">
      <c r="A81" s="118" t="s">
        <v>94</v>
      </c>
      <c r="B81" s="125">
        <v>1080</v>
      </c>
      <c r="C81" s="46">
        <v>1080</v>
      </c>
      <c r="D81" s="46">
        <v>1910</v>
      </c>
      <c r="E81" s="124"/>
      <c r="F81" s="46"/>
      <c r="G81" s="46"/>
      <c r="H81" s="124"/>
      <c r="I81" s="46">
        <v>447</v>
      </c>
      <c r="J81" s="46"/>
      <c r="K81" s="124"/>
    </row>
    <row r="82" ht="18" customHeight="1" spans="1:11">
      <c r="A82" s="118" t="s">
        <v>95</v>
      </c>
      <c r="B82" s="125"/>
      <c r="C82" s="46"/>
      <c r="D82" s="46">
        <v>7870</v>
      </c>
      <c r="E82" s="124"/>
      <c r="F82" s="46"/>
      <c r="G82" s="46"/>
      <c r="H82" s="124"/>
      <c r="I82" s="46"/>
      <c r="J82" s="46"/>
      <c r="K82" s="124"/>
    </row>
    <row r="83" ht="27" spans="1:11">
      <c r="A83" s="118" t="s">
        <v>96</v>
      </c>
      <c r="B83" s="125"/>
      <c r="C83" s="46"/>
      <c r="D83" s="46"/>
      <c r="E83" s="124"/>
      <c r="F83" s="46"/>
      <c r="G83" s="46"/>
      <c r="H83" s="124"/>
      <c r="I83" s="46"/>
      <c r="J83" s="46"/>
      <c r="K83" s="124"/>
    </row>
    <row r="84" ht="18" customHeight="1" spans="1:11">
      <c r="A84" s="118" t="s">
        <v>97</v>
      </c>
      <c r="B84" s="125"/>
      <c r="C84" s="46"/>
      <c r="D84" s="46"/>
      <c r="E84" s="124"/>
      <c r="F84" s="46"/>
      <c r="G84" s="46"/>
      <c r="H84" s="124"/>
      <c r="I84" s="46"/>
      <c r="J84" s="46"/>
      <c r="K84" s="124"/>
    </row>
    <row r="85" ht="18" customHeight="1" spans="1:11">
      <c r="A85" s="118" t="s">
        <v>98</v>
      </c>
      <c r="B85" s="125"/>
      <c r="C85" s="46"/>
      <c r="D85" s="46"/>
      <c r="E85" s="124"/>
      <c r="F85" s="46"/>
      <c r="G85" s="46"/>
      <c r="H85" s="124"/>
      <c r="I85" s="46"/>
      <c r="J85" s="46"/>
      <c r="K85" s="124"/>
    </row>
    <row r="86" ht="27" spans="1:11">
      <c r="A86" s="118" t="s">
        <v>99</v>
      </c>
      <c r="B86" s="125"/>
      <c r="C86" s="46"/>
      <c r="D86" s="46"/>
      <c r="E86" s="124"/>
      <c r="F86" s="46"/>
      <c r="G86" s="46"/>
      <c r="H86" s="124"/>
      <c r="I86" s="46"/>
      <c r="J86" s="46"/>
      <c r="K86" s="124"/>
    </row>
    <row r="87" ht="18" customHeight="1" spans="1:11">
      <c r="A87" s="118" t="s">
        <v>100</v>
      </c>
      <c r="B87" s="125">
        <v>3800</v>
      </c>
      <c r="C87" s="46">
        <v>3800</v>
      </c>
      <c r="D87" s="46">
        <v>2381</v>
      </c>
      <c r="E87" s="124"/>
      <c r="F87" s="46"/>
      <c r="G87" s="46"/>
      <c r="H87" s="124"/>
      <c r="I87" s="46"/>
      <c r="J87" s="46"/>
      <c r="K87" s="124"/>
    </row>
    <row r="88" ht="18" customHeight="1" spans="1:11">
      <c r="A88" s="118" t="s">
        <v>101</v>
      </c>
      <c r="B88" s="46"/>
      <c r="C88" s="46"/>
      <c r="D88" s="46"/>
      <c r="E88" s="46"/>
      <c r="F88" s="46"/>
      <c r="G88" s="46"/>
      <c r="H88" s="46"/>
      <c r="I88" s="46"/>
      <c r="J88" s="46"/>
      <c r="K88" s="124"/>
    </row>
    <row r="89" ht="27" spans="1:11">
      <c r="A89" s="118" t="s">
        <v>102</v>
      </c>
      <c r="B89" s="46"/>
      <c r="C89" s="46"/>
      <c r="D89" s="46"/>
      <c r="E89" s="46"/>
      <c r="F89" s="46"/>
      <c r="G89" s="46"/>
      <c r="H89" s="46"/>
      <c r="I89" s="46"/>
      <c r="J89" s="46"/>
      <c r="K89" s="124"/>
    </row>
    <row r="90" ht="18" customHeight="1" spans="1:11">
      <c r="A90" s="119" t="s">
        <v>103</v>
      </c>
      <c r="B90" s="46"/>
      <c r="C90" s="46"/>
      <c r="D90" s="46"/>
      <c r="E90" s="46"/>
      <c r="F90" s="46"/>
      <c r="G90" s="46"/>
      <c r="H90" s="46"/>
      <c r="I90" s="46"/>
      <c r="J90" s="46"/>
      <c r="K90" s="124"/>
    </row>
    <row r="91" ht="18" customHeight="1" spans="1:11">
      <c r="A91" s="119" t="s">
        <v>104</v>
      </c>
      <c r="B91" s="46"/>
      <c r="C91" s="46"/>
      <c r="D91" s="46">
        <v>4598</v>
      </c>
      <c r="E91" s="46"/>
      <c r="F91" s="46"/>
      <c r="G91" s="46"/>
      <c r="H91" s="46"/>
      <c r="I91" s="46"/>
      <c r="J91" s="46"/>
      <c r="K91" s="124"/>
    </row>
    <row r="92" ht="18" customHeight="1" spans="1:14">
      <c r="A92" s="118" t="s">
        <v>105</v>
      </c>
      <c r="B92" s="46">
        <f>SUM(B93:B113)</f>
        <v>130281.59456</v>
      </c>
      <c r="C92" s="46">
        <f t="shared" ref="C92:I92" si="9">SUM(C93:C113)</f>
        <v>100264.8</v>
      </c>
      <c r="D92" s="46">
        <f t="shared" si="9"/>
        <v>100264.8</v>
      </c>
      <c r="E92" s="46"/>
      <c r="F92" s="46"/>
      <c r="G92" s="46"/>
      <c r="H92" s="46"/>
      <c r="I92" s="46">
        <f t="shared" si="9"/>
        <v>12562</v>
      </c>
      <c r="J92" s="46"/>
      <c r="K92" s="124"/>
      <c r="M92" s="128"/>
      <c r="N92" s="129"/>
    </row>
    <row r="93" ht="18" customHeight="1" spans="1:14">
      <c r="A93" s="118" t="s">
        <v>106</v>
      </c>
      <c r="B93" s="46">
        <v>5308.98</v>
      </c>
      <c r="C93" s="46">
        <v>3530</v>
      </c>
      <c r="D93" s="46">
        <v>3530</v>
      </c>
      <c r="E93" s="46"/>
      <c r="F93" s="46"/>
      <c r="G93" s="46"/>
      <c r="H93" s="46"/>
      <c r="I93" s="46">
        <v>190</v>
      </c>
      <c r="J93" s="46"/>
      <c r="K93" s="124"/>
      <c r="M93" s="128"/>
      <c r="N93" s="129"/>
    </row>
    <row r="94" ht="18" customHeight="1" spans="1:14">
      <c r="A94" s="118" t="s">
        <v>107</v>
      </c>
      <c r="B94" s="46">
        <v>0</v>
      </c>
      <c r="C94" s="46"/>
      <c r="D94" s="46"/>
      <c r="E94" s="46"/>
      <c r="F94" s="46"/>
      <c r="G94" s="46"/>
      <c r="H94" s="46"/>
      <c r="I94" s="46"/>
      <c r="J94" s="46"/>
      <c r="K94" s="124"/>
      <c r="M94" s="128"/>
      <c r="N94" s="129"/>
    </row>
    <row r="95" ht="18" customHeight="1" spans="1:14">
      <c r="A95" s="118" t="s">
        <v>108</v>
      </c>
      <c r="B95" s="46">
        <v>24</v>
      </c>
      <c r="C95" s="46"/>
      <c r="D95" s="46"/>
      <c r="E95" s="46"/>
      <c r="F95" s="46"/>
      <c r="G95" s="46"/>
      <c r="H95" s="46"/>
      <c r="I95" s="46"/>
      <c r="J95" s="46"/>
      <c r="K95" s="124"/>
      <c r="M95" s="128"/>
      <c r="N95" s="129"/>
    </row>
    <row r="96" ht="18" customHeight="1" spans="1:14">
      <c r="A96" s="118" t="s">
        <v>109</v>
      </c>
      <c r="B96" s="46">
        <v>8103</v>
      </c>
      <c r="C96" s="46">
        <v>1525</v>
      </c>
      <c r="D96" s="46">
        <v>1525</v>
      </c>
      <c r="E96" s="46"/>
      <c r="F96" s="46"/>
      <c r="G96" s="46"/>
      <c r="H96" s="46"/>
      <c r="I96" s="46">
        <v>75</v>
      </c>
      <c r="J96" s="46"/>
      <c r="K96" s="124"/>
      <c r="M96" s="128"/>
      <c r="N96" s="129"/>
    </row>
    <row r="97" ht="18" customHeight="1" spans="1:14">
      <c r="A97" s="118" t="s">
        <v>110</v>
      </c>
      <c r="B97" s="46">
        <v>4913.74</v>
      </c>
      <c r="C97" s="46">
        <v>203</v>
      </c>
      <c r="D97" s="46">
        <v>203</v>
      </c>
      <c r="E97" s="46"/>
      <c r="F97" s="46"/>
      <c r="G97" s="46"/>
      <c r="H97" s="46"/>
      <c r="I97" s="46">
        <v>100</v>
      </c>
      <c r="J97" s="46"/>
      <c r="K97" s="124"/>
      <c r="M97" s="128"/>
      <c r="N97" s="129"/>
    </row>
    <row r="98" ht="18" customHeight="1" spans="1:14">
      <c r="A98" s="118" t="s">
        <v>111</v>
      </c>
      <c r="B98" s="46">
        <v>112</v>
      </c>
      <c r="C98" s="46">
        <v>1471</v>
      </c>
      <c r="D98" s="46">
        <v>1471</v>
      </c>
      <c r="E98" s="46"/>
      <c r="F98" s="46"/>
      <c r="G98" s="46"/>
      <c r="H98" s="46"/>
      <c r="I98" s="46">
        <v>200</v>
      </c>
      <c r="J98" s="46"/>
      <c r="K98" s="124"/>
      <c r="M98" s="128"/>
      <c r="N98" s="129"/>
    </row>
    <row r="99" ht="18" customHeight="1" spans="1:14">
      <c r="A99" s="118" t="s">
        <v>112</v>
      </c>
      <c r="B99" s="46">
        <v>1726.68</v>
      </c>
      <c r="C99" s="46">
        <v>2175</v>
      </c>
      <c r="D99" s="46">
        <v>2175</v>
      </c>
      <c r="E99" s="46"/>
      <c r="F99" s="46"/>
      <c r="G99" s="46"/>
      <c r="H99" s="46"/>
      <c r="I99" s="46"/>
      <c r="J99" s="46"/>
      <c r="K99" s="124"/>
      <c r="M99" s="128"/>
      <c r="N99" s="129"/>
    </row>
    <row r="100" ht="18" customHeight="1" spans="1:14">
      <c r="A100" s="118" t="s">
        <v>113</v>
      </c>
      <c r="B100" s="46">
        <v>2003.56416</v>
      </c>
      <c r="C100" s="46">
        <v>1371</v>
      </c>
      <c r="D100" s="46">
        <v>1371</v>
      </c>
      <c r="E100" s="46"/>
      <c r="F100" s="46"/>
      <c r="G100" s="46"/>
      <c r="H100" s="46"/>
      <c r="I100" s="46">
        <v>144</v>
      </c>
      <c r="J100" s="46"/>
      <c r="K100" s="124"/>
      <c r="M100" s="128"/>
      <c r="N100" s="129"/>
    </row>
    <row r="101" ht="18" customHeight="1" spans="1:14">
      <c r="A101" s="118" t="s">
        <v>114</v>
      </c>
      <c r="B101" s="46">
        <v>2442.616</v>
      </c>
      <c r="C101" s="46">
        <v>7707</v>
      </c>
      <c r="D101" s="46">
        <v>7707</v>
      </c>
      <c r="E101" s="46"/>
      <c r="F101" s="46"/>
      <c r="G101" s="46"/>
      <c r="H101" s="46"/>
      <c r="I101" s="46">
        <v>500</v>
      </c>
      <c r="J101" s="46"/>
      <c r="K101" s="124"/>
      <c r="M101" s="128"/>
      <c r="N101" s="129"/>
    </row>
    <row r="102" ht="18" customHeight="1" spans="1:14">
      <c r="A102" s="118" t="s">
        <v>115</v>
      </c>
      <c r="B102" s="46">
        <v>5172</v>
      </c>
      <c r="C102" s="46">
        <v>2056</v>
      </c>
      <c r="D102" s="46">
        <v>2056</v>
      </c>
      <c r="E102" s="46"/>
      <c r="F102" s="46"/>
      <c r="G102" s="46"/>
      <c r="H102" s="46"/>
      <c r="I102" s="46">
        <v>378</v>
      </c>
      <c r="J102" s="46"/>
      <c r="K102" s="124"/>
      <c r="M102" s="128"/>
      <c r="N102" s="129"/>
    </row>
    <row r="103" ht="18" customHeight="1" spans="1:14">
      <c r="A103" s="118" t="s">
        <v>116</v>
      </c>
      <c r="B103" s="46">
        <v>5160.8</v>
      </c>
      <c r="C103" s="46">
        <v>2181</v>
      </c>
      <c r="D103" s="46">
        <v>2181</v>
      </c>
      <c r="E103" s="46"/>
      <c r="F103" s="46"/>
      <c r="G103" s="46"/>
      <c r="H103" s="46"/>
      <c r="I103" s="46">
        <v>100</v>
      </c>
      <c r="J103" s="46"/>
      <c r="K103" s="124"/>
      <c r="M103" s="128"/>
      <c r="N103" s="129"/>
    </row>
    <row r="104" ht="18" customHeight="1" spans="1:14">
      <c r="A104" s="118" t="s">
        <v>117</v>
      </c>
      <c r="B104" s="46">
        <v>15131.84</v>
      </c>
      <c r="C104" s="46">
        <v>9906</v>
      </c>
      <c r="D104" s="46">
        <v>9906</v>
      </c>
      <c r="E104" s="46"/>
      <c r="F104" s="46"/>
      <c r="G104" s="46"/>
      <c r="H104" s="46"/>
      <c r="I104" s="46">
        <v>5875</v>
      </c>
      <c r="J104" s="46"/>
      <c r="K104" s="124"/>
      <c r="M104" s="128"/>
      <c r="N104" s="129"/>
    </row>
    <row r="105" ht="18" customHeight="1" spans="1:14">
      <c r="A105" s="118" t="s">
        <v>118</v>
      </c>
      <c r="B105" s="46">
        <v>48278.12</v>
      </c>
      <c r="C105" s="46">
        <v>30394</v>
      </c>
      <c r="D105" s="46">
        <v>30394</v>
      </c>
      <c r="E105" s="46"/>
      <c r="F105" s="46"/>
      <c r="G105" s="46"/>
      <c r="H105" s="46"/>
      <c r="I105" s="46"/>
      <c r="J105" s="46"/>
      <c r="K105" s="124"/>
      <c r="M105" s="128"/>
      <c r="N105" s="129"/>
    </row>
    <row r="106" ht="18" customHeight="1" spans="1:14">
      <c r="A106" s="118" t="s">
        <v>119</v>
      </c>
      <c r="B106" s="46">
        <v>20640</v>
      </c>
      <c r="C106" s="46">
        <v>23310</v>
      </c>
      <c r="D106" s="46">
        <v>23310</v>
      </c>
      <c r="E106" s="46"/>
      <c r="F106" s="46"/>
      <c r="G106" s="46"/>
      <c r="H106" s="46"/>
      <c r="I106" s="46"/>
      <c r="J106" s="46"/>
      <c r="K106" s="124"/>
      <c r="M106" s="128"/>
      <c r="N106" s="129"/>
    </row>
    <row r="107" ht="18" customHeight="1" spans="1:14">
      <c r="A107" s="118" t="s">
        <v>120</v>
      </c>
      <c r="B107" s="46">
        <v>1796.4784</v>
      </c>
      <c r="C107" s="46">
        <v>2805</v>
      </c>
      <c r="D107" s="46">
        <v>2805</v>
      </c>
      <c r="E107" s="46"/>
      <c r="F107" s="46"/>
      <c r="G107" s="46"/>
      <c r="H107" s="46"/>
      <c r="I107" s="46"/>
      <c r="J107" s="46"/>
      <c r="K107" s="124"/>
      <c r="M107" s="128"/>
      <c r="N107" s="129"/>
    </row>
    <row r="108" ht="18" customHeight="1" spans="1:14">
      <c r="A108" s="118" t="s">
        <v>121</v>
      </c>
      <c r="B108" s="46">
        <v>679.856</v>
      </c>
      <c r="C108" s="46">
        <v>3891.4</v>
      </c>
      <c r="D108" s="46">
        <v>3891.4</v>
      </c>
      <c r="E108" s="46"/>
      <c r="F108" s="46"/>
      <c r="G108" s="46"/>
      <c r="H108" s="46"/>
      <c r="I108" s="46">
        <v>1000</v>
      </c>
      <c r="J108" s="46"/>
      <c r="K108" s="124"/>
      <c r="M108" s="128"/>
      <c r="N108" s="129"/>
    </row>
    <row r="109" ht="18" customHeight="1" spans="1:14">
      <c r="A109" s="118" t="s">
        <v>122</v>
      </c>
      <c r="B109" s="46">
        <v>3338.5</v>
      </c>
      <c r="C109" s="46">
        <v>353</v>
      </c>
      <c r="D109" s="46">
        <v>353</v>
      </c>
      <c r="E109" s="46"/>
      <c r="F109" s="46"/>
      <c r="G109" s="46"/>
      <c r="H109" s="46"/>
      <c r="I109" s="46"/>
      <c r="J109" s="46"/>
      <c r="K109" s="124"/>
      <c r="M109" s="128"/>
      <c r="N109" s="129"/>
    </row>
    <row r="110" ht="18" customHeight="1" spans="1:14">
      <c r="A110" s="118" t="s">
        <v>123</v>
      </c>
      <c r="B110" s="46">
        <v>4412.92</v>
      </c>
      <c r="C110" s="46">
        <v>4960</v>
      </c>
      <c r="D110" s="46">
        <v>4960</v>
      </c>
      <c r="E110" s="46"/>
      <c r="F110" s="46"/>
      <c r="G110" s="46"/>
      <c r="H110" s="46"/>
      <c r="I110" s="46">
        <v>4000</v>
      </c>
      <c r="J110" s="46"/>
      <c r="K110" s="124"/>
      <c r="M110" s="128"/>
      <c r="N110" s="129"/>
    </row>
    <row r="111" ht="18" customHeight="1" spans="1:14">
      <c r="A111" s="118" t="s">
        <v>124</v>
      </c>
      <c r="B111" s="46">
        <v>0</v>
      </c>
      <c r="C111" s="46"/>
      <c r="D111" s="46"/>
      <c r="E111" s="46"/>
      <c r="F111" s="46"/>
      <c r="G111" s="46"/>
      <c r="H111" s="46"/>
      <c r="I111" s="46"/>
      <c r="J111" s="46"/>
      <c r="K111" s="124"/>
      <c r="M111" s="128"/>
      <c r="N111" s="129"/>
    </row>
    <row r="112" ht="18" customHeight="1" spans="1:14">
      <c r="A112" s="118" t="s">
        <v>125</v>
      </c>
      <c r="B112" s="46">
        <v>970</v>
      </c>
      <c r="C112" s="46">
        <v>981.4</v>
      </c>
      <c r="D112" s="46">
        <v>981.4</v>
      </c>
      <c r="E112" s="46"/>
      <c r="F112" s="46"/>
      <c r="G112" s="46"/>
      <c r="H112" s="46"/>
      <c r="I112" s="46"/>
      <c r="J112" s="46"/>
      <c r="K112" s="124"/>
      <c r="M112" s="128"/>
      <c r="N112" s="129"/>
    </row>
    <row r="113" ht="18" customHeight="1" spans="1:14">
      <c r="A113" s="118" t="s">
        <v>58</v>
      </c>
      <c r="B113" s="46">
        <v>66.5</v>
      </c>
      <c r="C113" s="46">
        <v>1445</v>
      </c>
      <c r="D113" s="46">
        <v>1445</v>
      </c>
      <c r="E113" s="46"/>
      <c r="F113" s="46"/>
      <c r="G113" s="46"/>
      <c r="H113" s="46"/>
      <c r="I113" s="46"/>
      <c r="J113" s="46"/>
      <c r="K113" s="124"/>
      <c r="M113" s="130"/>
      <c r="N113" s="130"/>
    </row>
    <row r="114" ht="18" customHeight="1" spans="1:14">
      <c r="A114" s="118" t="s">
        <v>126</v>
      </c>
      <c r="B114" s="46">
        <v>23279</v>
      </c>
      <c r="C114" s="46">
        <v>25185</v>
      </c>
      <c r="D114" s="46">
        <v>28668</v>
      </c>
      <c r="E114" s="46"/>
      <c r="F114" s="46"/>
      <c r="G114" s="46"/>
      <c r="H114" s="46"/>
      <c r="I114" s="46">
        <f>24879-7577</f>
        <v>17302</v>
      </c>
      <c r="J114" s="46"/>
      <c r="K114" s="124"/>
      <c r="M114" s="130"/>
      <c r="N114" s="130"/>
    </row>
    <row r="115" ht="18" customHeight="1" spans="1:14">
      <c r="A115" s="114" t="s">
        <v>127</v>
      </c>
      <c r="B115" s="46">
        <v>9348</v>
      </c>
      <c r="C115" s="46">
        <v>7574</v>
      </c>
      <c r="D115" s="46">
        <v>7574</v>
      </c>
      <c r="E115" s="46"/>
      <c r="F115" s="46"/>
      <c r="G115" s="46"/>
      <c r="H115" s="46"/>
      <c r="I115" s="46">
        <v>62678</v>
      </c>
      <c r="J115" s="46"/>
      <c r="K115" s="124"/>
      <c r="M115" s="130"/>
      <c r="N115" s="130"/>
    </row>
    <row r="116" ht="18" customHeight="1" spans="1:11">
      <c r="A116" s="114" t="s">
        <v>128</v>
      </c>
      <c r="B116" s="46">
        <v>50000</v>
      </c>
      <c r="C116" s="46">
        <v>41488</v>
      </c>
      <c r="D116" s="46">
        <v>41488</v>
      </c>
      <c r="E116" s="46"/>
      <c r="F116" s="46"/>
      <c r="G116" s="46"/>
      <c r="H116" s="46"/>
      <c r="I116" s="46"/>
      <c r="J116" s="46"/>
      <c r="K116" s="124"/>
    </row>
    <row r="117" ht="18" customHeight="1" spans="1:11">
      <c r="A117" s="114" t="s">
        <v>129</v>
      </c>
      <c r="B117" s="46">
        <f>SUM(B118:B120)</f>
        <v>256779</v>
      </c>
      <c r="C117" s="46">
        <f t="shared" ref="C117:I117" si="10">SUM(C118:C120)</f>
        <v>55620</v>
      </c>
      <c r="D117" s="46">
        <f t="shared" si="10"/>
        <v>109643</v>
      </c>
      <c r="E117" s="46"/>
      <c r="F117" s="46"/>
      <c r="G117" s="46"/>
      <c r="H117" s="46"/>
      <c r="I117" s="46">
        <f t="shared" si="10"/>
        <v>276431</v>
      </c>
      <c r="J117" s="46"/>
      <c r="K117" s="124"/>
    </row>
    <row r="118" ht="18" customHeight="1" spans="1:11">
      <c r="A118" s="114" t="s">
        <v>130</v>
      </c>
      <c r="B118" s="46">
        <v>256516</v>
      </c>
      <c r="C118" s="46">
        <v>54282</v>
      </c>
      <c r="D118" s="46">
        <f>20000+87701</f>
        <v>107701</v>
      </c>
      <c r="E118" s="46"/>
      <c r="F118" s="46"/>
      <c r="G118" s="46"/>
      <c r="H118" s="46"/>
      <c r="I118" s="46">
        <v>276293</v>
      </c>
      <c r="J118" s="46"/>
      <c r="K118" s="124"/>
    </row>
    <row r="119" ht="18" customHeight="1" spans="1:11">
      <c r="A119" s="114" t="s">
        <v>131</v>
      </c>
      <c r="B119" s="46">
        <v>263</v>
      </c>
      <c r="C119" s="46">
        <v>1338</v>
      </c>
      <c r="D119" s="46">
        <v>1942</v>
      </c>
      <c r="E119" s="46"/>
      <c r="F119" s="46"/>
      <c r="G119" s="46"/>
      <c r="H119" s="46"/>
      <c r="I119" s="46">
        <v>138</v>
      </c>
      <c r="J119" s="46"/>
      <c r="K119" s="124"/>
    </row>
    <row r="120" ht="18" customHeight="1" spans="1:11">
      <c r="A120" s="114" t="s">
        <v>132</v>
      </c>
      <c r="B120" s="46"/>
      <c r="C120" s="46"/>
      <c r="D120" s="46"/>
      <c r="E120" s="46"/>
      <c r="F120" s="46"/>
      <c r="G120" s="46"/>
      <c r="H120" s="46"/>
      <c r="I120" s="46"/>
      <c r="J120" s="46"/>
      <c r="K120" s="124"/>
    </row>
    <row r="121" ht="18" customHeight="1" spans="1:11">
      <c r="A121" s="114" t="s">
        <v>133</v>
      </c>
      <c r="B121" s="46">
        <v>62730</v>
      </c>
      <c r="C121" s="46">
        <v>65022</v>
      </c>
      <c r="D121" s="46">
        <v>65000</v>
      </c>
      <c r="E121" s="46"/>
      <c r="F121" s="46"/>
      <c r="G121" s="46"/>
      <c r="H121" s="46"/>
      <c r="I121" s="46">
        <v>98200</v>
      </c>
      <c r="J121" s="46"/>
      <c r="K121" s="124"/>
    </row>
    <row r="122" ht="18" customHeight="1" spans="1:11">
      <c r="A122" s="126" t="s">
        <v>134</v>
      </c>
      <c r="B122" s="48">
        <f>B47+B48</f>
        <v>1199430.74456</v>
      </c>
      <c r="C122" s="48">
        <f>C47+C48</f>
        <v>953995.3</v>
      </c>
      <c r="D122" s="48">
        <f>D47+D48</f>
        <v>1037405.8</v>
      </c>
      <c r="E122" s="48"/>
      <c r="F122" s="48"/>
      <c r="G122" s="48"/>
      <c r="H122" s="48"/>
      <c r="I122" s="48">
        <f>I47+I48-1</f>
        <v>1057058.22</v>
      </c>
      <c r="J122" s="46"/>
      <c r="K122" s="124"/>
    </row>
    <row r="126" spans="3:4">
      <c r="C126" s="127"/>
      <c r="D126" s="82"/>
    </row>
    <row r="127" spans="1:11">
      <c r="A127" s="1"/>
      <c r="B127" s="1"/>
      <c r="C127" s="1"/>
      <c r="D127" s="82"/>
      <c r="E127" s="1"/>
      <c r="G127" s="1"/>
      <c r="H127" s="1"/>
      <c r="I127" s="1"/>
      <c r="J127" s="1"/>
      <c r="K127" s="1"/>
    </row>
  </sheetData>
  <mergeCells count="14">
    <mergeCell ref="A2:K2"/>
    <mergeCell ref="D3:G3"/>
    <mergeCell ref="J3:K3"/>
    <mergeCell ref="B4:H4"/>
    <mergeCell ref="I4:K4"/>
    <mergeCell ref="G5:H5"/>
    <mergeCell ref="J5:K5"/>
    <mergeCell ref="A4:A6"/>
    <mergeCell ref="B5:B6"/>
    <mergeCell ref="C5:C6"/>
    <mergeCell ref="D5:D6"/>
    <mergeCell ref="E5:E6"/>
    <mergeCell ref="F5:F6"/>
    <mergeCell ref="I5:I6"/>
  </mergeCells>
  <printOptions horizontalCentered="1"/>
  <pageMargins left="0.707638888888889" right="0.707638888888889" top="0.747916666666667" bottom="0.747916666666667" header="0.313888888888889" footer="0.432638888888889"/>
  <pageSetup paperSize="9" scale="75" orientation="landscape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952"/>
  <sheetViews>
    <sheetView showZeros="0" view="pageBreakPreview" zoomScaleNormal="100" topLeftCell="A291" workbookViewId="0">
      <selection activeCell="K317" sqref="K317"/>
    </sheetView>
  </sheetViews>
  <sheetFormatPr defaultColWidth="9" defaultRowHeight="14.25"/>
  <cols>
    <col min="1" max="1" width="45.75" style="3" customWidth="1"/>
    <col min="2" max="2" width="12.375" style="4" customWidth="1"/>
    <col min="3" max="4" width="13.25" style="1" customWidth="1"/>
    <col min="5" max="5" width="14.25" style="5" customWidth="1"/>
    <col min="6" max="6" width="12.375" style="5" hidden="1" customWidth="1"/>
    <col min="7" max="7" width="12" style="5" customWidth="1"/>
    <col min="8" max="8" width="12.625" style="6" customWidth="1"/>
    <col min="9" max="9" width="13.25" style="5" customWidth="1"/>
    <col min="10" max="10" width="11.25" style="7" customWidth="1"/>
    <col min="11" max="11" width="10.625" style="6" customWidth="1"/>
    <col min="12" max="12" width="9" style="5"/>
    <col min="13" max="13" width="9" style="5" hidden="1" customWidth="1"/>
    <col min="14" max="14" width="9.125" style="5" hidden="1" customWidth="1"/>
    <col min="15" max="16" width="9" style="5" hidden="1" customWidth="1"/>
    <col min="17" max="17" width="9.125" style="5" customWidth="1"/>
    <col min="18" max="19" width="12" style="5" hidden="1" customWidth="1"/>
    <col min="20" max="20" width="11.375" style="5" hidden="1" customWidth="1"/>
    <col min="21" max="254" width="9" style="5"/>
    <col min="255" max="255" width="50.75" style="5" customWidth="1"/>
    <col min="256" max="256" width="14" style="5" customWidth="1"/>
    <col min="257" max="257" width="9" style="5" hidden="1" customWidth="1"/>
    <col min="258" max="258" width="12.125" style="5" customWidth="1"/>
    <col min="259" max="259" width="9" style="5" hidden="1" customWidth="1"/>
    <col min="260" max="260" width="8.875" style="5" customWidth="1"/>
    <col min="261" max="261" width="12.375" style="5" customWidth="1"/>
    <col min="262" max="262" width="12" style="5" customWidth="1"/>
    <col min="263" max="263" width="8.75" style="5" customWidth="1"/>
    <col min="264" max="264" width="12" style="5" customWidth="1"/>
    <col min="265" max="265" width="11.25" style="5" customWidth="1"/>
    <col min="266" max="266" width="8.75" style="5" customWidth="1"/>
    <col min="267" max="267" width="9" style="5"/>
    <col min="268" max="271" width="9" style="5" hidden="1" customWidth="1"/>
    <col min="272" max="272" width="9.125" style="5" customWidth="1"/>
    <col min="273" max="273" width="9" style="5"/>
    <col min="274" max="274" width="9.125" style="5" customWidth="1"/>
    <col min="275" max="510" width="9" style="5"/>
    <col min="511" max="511" width="50.75" style="5" customWidth="1"/>
    <col min="512" max="512" width="14" style="5" customWidth="1"/>
    <col min="513" max="513" width="9" style="5" hidden="1" customWidth="1"/>
    <col min="514" max="514" width="12.125" style="5" customWidth="1"/>
    <col min="515" max="515" width="9" style="5" hidden="1" customWidth="1"/>
    <col min="516" max="516" width="8.875" style="5" customWidth="1"/>
    <col min="517" max="517" width="12.375" style="5" customWidth="1"/>
    <col min="518" max="518" width="12" style="5" customWidth="1"/>
    <col min="519" max="519" width="8.75" style="5" customWidth="1"/>
    <col min="520" max="520" width="12" style="5" customWidth="1"/>
    <col min="521" max="521" width="11.25" style="5" customWidth="1"/>
    <col min="522" max="522" width="8.75" style="5" customWidth="1"/>
    <col min="523" max="523" width="9" style="5"/>
    <col min="524" max="527" width="9" style="5" hidden="1" customWidth="1"/>
    <col min="528" max="528" width="9.125" style="5" customWidth="1"/>
    <col min="529" max="529" width="9" style="5"/>
    <col min="530" max="530" width="9.125" style="5" customWidth="1"/>
    <col min="531" max="766" width="9" style="5"/>
    <col min="767" max="767" width="50.75" style="5" customWidth="1"/>
    <col min="768" max="768" width="14" style="5" customWidth="1"/>
    <col min="769" max="769" width="9" style="5" hidden="1" customWidth="1"/>
    <col min="770" max="770" width="12.125" style="5" customWidth="1"/>
    <col min="771" max="771" width="9" style="5" hidden="1" customWidth="1"/>
    <col min="772" max="772" width="8.875" style="5" customWidth="1"/>
    <col min="773" max="773" width="12.375" style="5" customWidth="1"/>
    <col min="774" max="774" width="12" style="5" customWidth="1"/>
    <col min="775" max="775" width="8.75" style="5" customWidth="1"/>
    <col min="776" max="776" width="12" style="5" customWidth="1"/>
    <col min="777" max="777" width="11.25" style="5" customWidth="1"/>
    <col min="778" max="778" width="8.75" style="5" customWidth="1"/>
    <col min="779" max="779" width="9" style="5"/>
    <col min="780" max="783" width="9" style="5" hidden="1" customWidth="1"/>
    <col min="784" max="784" width="9.125" style="5" customWidth="1"/>
    <col min="785" max="785" width="9" style="5"/>
    <col min="786" max="786" width="9.125" style="5" customWidth="1"/>
    <col min="787" max="1022" width="9" style="5"/>
    <col min="1023" max="1023" width="50.75" style="5" customWidth="1"/>
    <col min="1024" max="1024" width="14" style="5" customWidth="1"/>
    <col min="1025" max="1025" width="9" style="5" hidden="1" customWidth="1"/>
    <col min="1026" max="1026" width="12.125" style="5" customWidth="1"/>
    <col min="1027" max="1027" width="9" style="5" hidden="1" customWidth="1"/>
    <col min="1028" max="1028" width="8.875" style="5" customWidth="1"/>
    <col min="1029" max="1029" width="12.375" style="5" customWidth="1"/>
    <col min="1030" max="1030" width="12" style="5" customWidth="1"/>
    <col min="1031" max="1031" width="8.75" style="5" customWidth="1"/>
    <col min="1032" max="1032" width="12" style="5" customWidth="1"/>
    <col min="1033" max="1033" width="11.25" style="5" customWidth="1"/>
    <col min="1034" max="1034" width="8.75" style="5" customWidth="1"/>
    <col min="1035" max="1035" width="9" style="5"/>
    <col min="1036" max="1039" width="9" style="5" hidden="1" customWidth="1"/>
    <col min="1040" max="1040" width="9.125" style="5" customWidth="1"/>
    <col min="1041" max="1041" width="9" style="5"/>
    <col min="1042" max="1042" width="9.125" style="5" customWidth="1"/>
    <col min="1043" max="1278" width="9" style="5"/>
    <col min="1279" max="1279" width="50.75" style="5" customWidth="1"/>
    <col min="1280" max="1280" width="14" style="5" customWidth="1"/>
    <col min="1281" max="1281" width="9" style="5" hidden="1" customWidth="1"/>
    <col min="1282" max="1282" width="12.125" style="5" customWidth="1"/>
    <col min="1283" max="1283" width="9" style="5" hidden="1" customWidth="1"/>
    <col min="1284" max="1284" width="8.875" style="5" customWidth="1"/>
    <col min="1285" max="1285" width="12.375" style="5" customWidth="1"/>
    <col min="1286" max="1286" width="12" style="5" customWidth="1"/>
    <col min="1287" max="1287" width="8.75" style="5" customWidth="1"/>
    <col min="1288" max="1288" width="12" style="5" customWidth="1"/>
    <col min="1289" max="1289" width="11.25" style="5" customWidth="1"/>
    <col min="1290" max="1290" width="8.75" style="5" customWidth="1"/>
    <col min="1291" max="1291" width="9" style="5"/>
    <col min="1292" max="1295" width="9" style="5" hidden="1" customWidth="1"/>
    <col min="1296" max="1296" width="9.125" style="5" customWidth="1"/>
    <col min="1297" max="1297" width="9" style="5"/>
    <col min="1298" max="1298" width="9.125" style="5" customWidth="1"/>
    <col min="1299" max="1534" width="9" style="5"/>
    <col min="1535" max="1535" width="50.75" style="5" customWidth="1"/>
    <col min="1536" max="1536" width="14" style="5" customWidth="1"/>
    <col min="1537" max="1537" width="9" style="5" hidden="1" customWidth="1"/>
    <col min="1538" max="1538" width="12.125" style="5" customWidth="1"/>
    <col min="1539" max="1539" width="9" style="5" hidden="1" customWidth="1"/>
    <col min="1540" max="1540" width="8.875" style="5" customWidth="1"/>
    <col min="1541" max="1541" width="12.375" style="5" customWidth="1"/>
    <col min="1542" max="1542" width="12" style="5" customWidth="1"/>
    <col min="1543" max="1543" width="8.75" style="5" customWidth="1"/>
    <col min="1544" max="1544" width="12" style="5" customWidth="1"/>
    <col min="1545" max="1545" width="11.25" style="5" customWidth="1"/>
    <col min="1546" max="1546" width="8.75" style="5" customWidth="1"/>
    <col min="1547" max="1547" width="9" style="5"/>
    <col min="1548" max="1551" width="9" style="5" hidden="1" customWidth="1"/>
    <col min="1552" max="1552" width="9.125" style="5" customWidth="1"/>
    <col min="1553" max="1553" width="9" style="5"/>
    <col min="1554" max="1554" width="9.125" style="5" customWidth="1"/>
    <col min="1555" max="1790" width="9" style="5"/>
    <col min="1791" max="1791" width="50.75" style="5" customWidth="1"/>
    <col min="1792" max="1792" width="14" style="5" customWidth="1"/>
    <col min="1793" max="1793" width="9" style="5" hidden="1" customWidth="1"/>
    <col min="1794" max="1794" width="12.125" style="5" customWidth="1"/>
    <col min="1795" max="1795" width="9" style="5" hidden="1" customWidth="1"/>
    <col min="1796" max="1796" width="8.875" style="5" customWidth="1"/>
    <col min="1797" max="1797" width="12.375" style="5" customWidth="1"/>
    <col min="1798" max="1798" width="12" style="5" customWidth="1"/>
    <col min="1799" max="1799" width="8.75" style="5" customWidth="1"/>
    <col min="1800" max="1800" width="12" style="5" customWidth="1"/>
    <col min="1801" max="1801" width="11.25" style="5" customWidth="1"/>
    <col min="1802" max="1802" width="8.75" style="5" customWidth="1"/>
    <col min="1803" max="1803" width="9" style="5"/>
    <col min="1804" max="1807" width="9" style="5" hidden="1" customWidth="1"/>
    <col min="1808" max="1808" width="9.125" style="5" customWidth="1"/>
    <col min="1809" max="1809" width="9" style="5"/>
    <col min="1810" max="1810" width="9.125" style="5" customWidth="1"/>
    <col min="1811" max="2046" width="9" style="5"/>
    <col min="2047" max="2047" width="50.75" style="5" customWidth="1"/>
    <col min="2048" max="2048" width="14" style="5" customWidth="1"/>
    <col min="2049" max="2049" width="9" style="5" hidden="1" customWidth="1"/>
    <col min="2050" max="2050" width="12.125" style="5" customWidth="1"/>
    <col min="2051" max="2051" width="9" style="5" hidden="1" customWidth="1"/>
    <col min="2052" max="2052" width="8.875" style="5" customWidth="1"/>
    <col min="2053" max="2053" width="12.375" style="5" customWidth="1"/>
    <col min="2054" max="2054" width="12" style="5" customWidth="1"/>
    <col min="2055" max="2055" width="8.75" style="5" customWidth="1"/>
    <col min="2056" max="2056" width="12" style="5" customWidth="1"/>
    <col min="2057" max="2057" width="11.25" style="5" customWidth="1"/>
    <col min="2058" max="2058" width="8.75" style="5" customWidth="1"/>
    <col min="2059" max="2059" width="9" style="5"/>
    <col min="2060" max="2063" width="9" style="5" hidden="1" customWidth="1"/>
    <col min="2064" max="2064" width="9.125" style="5" customWidth="1"/>
    <col min="2065" max="2065" width="9" style="5"/>
    <col min="2066" max="2066" width="9.125" style="5" customWidth="1"/>
    <col min="2067" max="2302" width="9" style="5"/>
    <col min="2303" max="2303" width="50.75" style="5" customWidth="1"/>
    <col min="2304" max="2304" width="14" style="5" customWidth="1"/>
    <col min="2305" max="2305" width="9" style="5" hidden="1" customWidth="1"/>
    <col min="2306" max="2306" width="12.125" style="5" customWidth="1"/>
    <col min="2307" max="2307" width="9" style="5" hidden="1" customWidth="1"/>
    <col min="2308" max="2308" width="8.875" style="5" customWidth="1"/>
    <col min="2309" max="2309" width="12.375" style="5" customWidth="1"/>
    <col min="2310" max="2310" width="12" style="5" customWidth="1"/>
    <col min="2311" max="2311" width="8.75" style="5" customWidth="1"/>
    <col min="2312" max="2312" width="12" style="5" customWidth="1"/>
    <col min="2313" max="2313" width="11.25" style="5" customWidth="1"/>
    <col min="2314" max="2314" width="8.75" style="5" customWidth="1"/>
    <col min="2315" max="2315" width="9" style="5"/>
    <col min="2316" max="2319" width="9" style="5" hidden="1" customWidth="1"/>
    <col min="2320" max="2320" width="9.125" style="5" customWidth="1"/>
    <col min="2321" max="2321" width="9" style="5"/>
    <col min="2322" max="2322" width="9.125" style="5" customWidth="1"/>
    <col min="2323" max="2558" width="9" style="5"/>
    <col min="2559" max="2559" width="50.75" style="5" customWidth="1"/>
    <col min="2560" max="2560" width="14" style="5" customWidth="1"/>
    <col min="2561" max="2561" width="9" style="5" hidden="1" customWidth="1"/>
    <col min="2562" max="2562" width="12.125" style="5" customWidth="1"/>
    <col min="2563" max="2563" width="9" style="5" hidden="1" customWidth="1"/>
    <col min="2564" max="2564" width="8.875" style="5" customWidth="1"/>
    <col min="2565" max="2565" width="12.375" style="5" customWidth="1"/>
    <col min="2566" max="2566" width="12" style="5" customWidth="1"/>
    <col min="2567" max="2567" width="8.75" style="5" customWidth="1"/>
    <col min="2568" max="2568" width="12" style="5" customWidth="1"/>
    <col min="2569" max="2569" width="11.25" style="5" customWidth="1"/>
    <col min="2570" max="2570" width="8.75" style="5" customWidth="1"/>
    <col min="2571" max="2571" width="9" style="5"/>
    <col min="2572" max="2575" width="9" style="5" hidden="1" customWidth="1"/>
    <col min="2576" max="2576" width="9.125" style="5" customWidth="1"/>
    <col min="2577" max="2577" width="9" style="5"/>
    <col min="2578" max="2578" width="9.125" style="5" customWidth="1"/>
    <col min="2579" max="2814" width="9" style="5"/>
    <col min="2815" max="2815" width="50.75" style="5" customWidth="1"/>
    <col min="2816" max="2816" width="14" style="5" customWidth="1"/>
    <col min="2817" max="2817" width="9" style="5" hidden="1" customWidth="1"/>
    <col min="2818" max="2818" width="12.125" style="5" customWidth="1"/>
    <col min="2819" max="2819" width="9" style="5" hidden="1" customWidth="1"/>
    <col min="2820" max="2820" width="8.875" style="5" customWidth="1"/>
    <col min="2821" max="2821" width="12.375" style="5" customWidth="1"/>
    <col min="2822" max="2822" width="12" style="5" customWidth="1"/>
    <col min="2823" max="2823" width="8.75" style="5" customWidth="1"/>
    <col min="2824" max="2824" width="12" style="5" customWidth="1"/>
    <col min="2825" max="2825" width="11.25" style="5" customWidth="1"/>
    <col min="2826" max="2826" width="8.75" style="5" customWidth="1"/>
    <col min="2827" max="2827" width="9" style="5"/>
    <col min="2828" max="2831" width="9" style="5" hidden="1" customWidth="1"/>
    <col min="2832" max="2832" width="9.125" style="5" customWidth="1"/>
    <col min="2833" max="2833" width="9" style="5"/>
    <col min="2834" max="2834" width="9.125" style="5" customWidth="1"/>
    <col min="2835" max="3070" width="9" style="5"/>
    <col min="3071" max="3071" width="50.75" style="5" customWidth="1"/>
    <col min="3072" max="3072" width="14" style="5" customWidth="1"/>
    <col min="3073" max="3073" width="9" style="5" hidden="1" customWidth="1"/>
    <col min="3074" max="3074" width="12.125" style="5" customWidth="1"/>
    <col min="3075" max="3075" width="9" style="5" hidden="1" customWidth="1"/>
    <col min="3076" max="3076" width="8.875" style="5" customWidth="1"/>
    <col min="3077" max="3077" width="12.375" style="5" customWidth="1"/>
    <col min="3078" max="3078" width="12" style="5" customWidth="1"/>
    <col min="3079" max="3079" width="8.75" style="5" customWidth="1"/>
    <col min="3080" max="3080" width="12" style="5" customWidth="1"/>
    <col min="3081" max="3081" width="11.25" style="5" customWidth="1"/>
    <col min="3082" max="3082" width="8.75" style="5" customWidth="1"/>
    <col min="3083" max="3083" width="9" style="5"/>
    <col min="3084" max="3087" width="9" style="5" hidden="1" customWidth="1"/>
    <col min="3088" max="3088" width="9.125" style="5" customWidth="1"/>
    <col min="3089" max="3089" width="9" style="5"/>
    <col min="3090" max="3090" width="9.125" style="5" customWidth="1"/>
    <col min="3091" max="3326" width="9" style="5"/>
    <col min="3327" max="3327" width="50.75" style="5" customWidth="1"/>
    <col min="3328" max="3328" width="14" style="5" customWidth="1"/>
    <col min="3329" max="3329" width="9" style="5" hidden="1" customWidth="1"/>
    <col min="3330" max="3330" width="12.125" style="5" customWidth="1"/>
    <col min="3331" max="3331" width="9" style="5" hidden="1" customWidth="1"/>
    <col min="3332" max="3332" width="8.875" style="5" customWidth="1"/>
    <col min="3333" max="3333" width="12.375" style="5" customWidth="1"/>
    <col min="3334" max="3334" width="12" style="5" customWidth="1"/>
    <col min="3335" max="3335" width="8.75" style="5" customWidth="1"/>
    <col min="3336" max="3336" width="12" style="5" customWidth="1"/>
    <col min="3337" max="3337" width="11.25" style="5" customWidth="1"/>
    <col min="3338" max="3338" width="8.75" style="5" customWidth="1"/>
    <col min="3339" max="3339" width="9" style="5"/>
    <col min="3340" max="3343" width="9" style="5" hidden="1" customWidth="1"/>
    <col min="3344" max="3344" width="9.125" style="5" customWidth="1"/>
    <col min="3345" max="3345" width="9" style="5"/>
    <col min="3346" max="3346" width="9.125" style="5" customWidth="1"/>
    <col min="3347" max="3582" width="9" style="5"/>
    <col min="3583" max="3583" width="50.75" style="5" customWidth="1"/>
    <col min="3584" max="3584" width="14" style="5" customWidth="1"/>
    <col min="3585" max="3585" width="9" style="5" hidden="1" customWidth="1"/>
    <col min="3586" max="3586" width="12.125" style="5" customWidth="1"/>
    <col min="3587" max="3587" width="9" style="5" hidden="1" customWidth="1"/>
    <col min="3588" max="3588" width="8.875" style="5" customWidth="1"/>
    <col min="3589" max="3589" width="12.375" style="5" customWidth="1"/>
    <col min="3590" max="3590" width="12" style="5" customWidth="1"/>
    <col min="3591" max="3591" width="8.75" style="5" customWidth="1"/>
    <col min="3592" max="3592" width="12" style="5" customWidth="1"/>
    <col min="3593" max="3593" width="11.25" style="5" customWidth="1"/>
    <col min="3594" max="3594" width="8.75" style="5" customWidth="1"/>
    <col min="3595" max="3595" width="9" style="5"/>
    <col min="3596" max="3599" width="9" style="5" hidden="1" customWidth="1"/>
    <col min="3600" max="3600" width="9.125" style="5" customWidth="1"/>
    <col min="3601" max="3601" width="9" style="5"/>
    <col min="3602" max="3602" width="9.125" style="5" customWidth="1"/>
    <col min="3603" max="3838" width="9" style="5"/>
    <col min="3839" max="3839" width="50.75" style="5" customWidth="1"/>
    <col min="3840" max="3840" width="14" style="5" customWidth="1"/>
    <col min="3841" max="3841" width="9" style="5" hidden="1" customWidth="1"/>
    <col min="3842" max="3842" width="12.125" style="5" customWidth="1"/>
    <col min="3843" max="3843" width="9" style="5" hidden="1" customWidth="1"/>
    <col min="3844" max="3844" width="8.875" style="5" customWidth="1"/>
    <col min="3845" max="3845" width="12.375" style="5" customWidth="1"/>
    <col min="3846" max="3846" width="12" style="5" customWidth="1"/>
    <col min="3847" max="3847" width="8.75" style="5" customWidth="1"/>
    <col min="3848" max="3848" width="12" style="5" customWidth="1"/>
    <col min="3849" max="3849" width="11.25" style="5" customWidth="1"/>
    <col min="3850" max="3850" width="8.75" style="5" customWidth="1"/>
    <col min="3851" max="3851" width="9" style="5"/>
    <col min="3852" max="3855" width="9" style="5" hidden="1" customWidth="1"/>
    <col min="3856" max="3856" width="9.125" style="5" customWidth="1"/>
    <col min="3857" max="3857" width="9" style="5"/>
    <col min="3858" max="3858" width="9.125" style="5" customWidth="1"/>
    <col min="3859" max="4094" width="9" style="5"/>
    <col min="4095" max="4095" width="50.75" style="5" customWidth="1"/>
    <col min="4096" max="4096" width="14" style="5" customWidth="1"/>
    <col min="4097" max="4097" width="9" style="5" hidden="1" customWidth="1"/>
    <col min="4098" max="4098" width="12.125" style="5" customWidth="1"/>
    <col min="4099" max="4099" width="9" style="5" hidden="1" customWidth="1"/>
    <col min="4100" max="4100" width="8.875" style="5" customWidth="1"/>
    <col min="4101" max="4101" width="12.375" style="5" customWidth="1"/>
    <col min="4102" max="4102" width="12" style="5" customWidth="1"/>
    <col min="4103" max="4103" width="8.75" style="5" customWidth="1"/>
    <col min="4104" max="4104" width="12" style="5" customWidth="1"/>
    <col min="4105" max="4105" width="11.25" style="5" customWidth="1"/>
    <col min="4106" max="4106" width="8.75" style="5" customWidth="1"/>
    <col min="4107" max="4107" width="9" style="5"/>
    <col min="4108" max="4111" width="9" style="5" hidden="1" customWidth="1"/>
    <col min="4112" max="4112" width="9.125" style="5" customWidth="1"/>
    <col min="4113" max="4113" width="9" style="5"/>
    <col min="4114" max="4114" width="9.125" style="5" customWidth="1"/>
    <col min="4115" max="4350" width="9" style="5"/>
    <col min="4351" max="4351" width="50.75" style="5" customWidth="1"/>
    <col min="4352" max="4352" width="14" style="5" customWidth="1"/>
    <col min="4353" max="4353" width="9" style="5" hidden="1" customWidth="1"/>
    <col min="4354" max="4354" width="12.125" style="5" customWidth="1"/>
    <col min="4355" max="4355" width="9" style="5" hidden="1" customWidth="1"/>
    <col min="4356" max="4356" width="8.875" style="5" customWidth="1"/>
    <col min="4357" max="4357" width="12.375" style="5" customWidth="1"/>
    <col min="4358" max="4358" width="12" style="5" customWidth="1"/>
    <col min="4359" max="4359" width="8.75" style="5" customWidth="1"/>
    <col min="4360" max="4360" width="12" style="5" customWidth="1"/>
    <col min="4361" max="4361" width="11.25" style="5" customWidth="1"/>
    <col min="4362" max="4362" width="8.75" style="5" customWidth="1"/>
    <col min="4363" max="4363" width="9" style="5"/>
    <col min="4364" max="4367" width="9" style="5" hidden="1" customWidth="1"/>
    <col min="4368" max="4368" width="9.125" style="5" customWidth="1"/>
    <col min="4369" max="4369" width="9" style="5"/>
    <col min="4370" max="4370" width="9.125" style="5" customWidth="1"/>
    <col min="4371" max="4606" width="9" style="5"/>
    <col min="4607" max="4607" width="50.75" style="5" customWidth="1"/>
    <col min="4608" max="4608" width="14" style="5" customWidth="1"/>
    <col min="4609" max="4609" width="9" style="5" hidden="1" customWidth="1"/>
    <col min="4610" max="4610" width="12.125" style="5" customWidth="1"/>
    <col min="4611" max="4611" width="9" style="5" hidden="1" customWidth="1"/>
    <col min="4612" max="4612" width="8.875" style="5" customWidth="1"/>
    <col min="4613" max="4613" width="12.375" style="5" customWidth="1"/>
    <col min="4614" max="4614" width="12" style="5" customWidth="1"/>
    <col min="4615" max="4615" width="8.75" style="5" customWidth="1"/>
    <col min="4616" max="4616" width="12" style="5" customWidth="1"/>
    <col min="4617" max="4617" width="11.25" style="5" customWidth="1"/>
    <col min="4618" max="4618" width="8.75" style="5" customWidth="1"/>
    <col min="4619" max="4619" width="9" style="5"/>
    <col min="4620" max="4623" width="9" style="5" hidden="1" customWidth="1"/>
    <col min="4624" max="4624" width="9.125" style="5" customWidth="1"/>
    <col min="4625" max="4625" width="9" style="5"/>
    <col min="4626" max="4626" width="9.125" style="5" customWidth="1"/>
    <col min="4627" max="4862" width="9" style="5"/>
    <col min="4863" max="4863" width="50.75" style="5" customWidth="1"/>
    <col min="4864" max="4864" width="14" style="5" customWidth="1"/>
    <col min="4865" max="4865" width="9" style="5" hidden="1" customWidth="1"/>
    <col min="4866" max="4866" width="12.125" style="5" customWidth="1"/>
    <col min="4867" max="4867" width="9" style="5" hidden="1" customWidth="1"/>
    <col min="4868" max="4868" width="8.875" style="5" customWidth="1"/>
    <col min="4869" max="4869" width="12.375" style="5" customWidth="1"/>
    <col min="4870" max="4870" width="12" style="5" customWidth="1"/>
    <col min="4871" max="4871" width="8.75" style="5" customWidth="1"/>
    <col min="4872" max="4872" width="12" style="5" customWidth="1"/>
    <col min="4873" max="4873" width="11.25" style="5" customWidth="1"/>
    <col min="4874" max="4874" width="8.75" style="5" customWidth="1"/>
    <col min="4875" max="4875" width="9" style="5"/>
    <col min="4876" max="4879" width="9" style="5" hidden="1" customWidth="1"/>
    <col min="4880" max="4880" width="9.125" style="5" customWidth="1"/>
    <col min="4881" max="4881" width="9" style="5"/>
    <col min="4882" max="4882" width="9.125" style="5" customWidth="1"/>
    <col min="4883" max="5118" width="9" style="5"/>
    <col min="5119" max="5119" width="50.75" style="5" customWidth="1"/>
    <col min="5120" max="5120" width="14" style="5" customWidth="1"/>
    <col min="5121" max="5121" width="9" style="5" hidden="1" customWidth="1"/>
    <col min="5122" max="5122" width="12.125" style="5" customWidth="1"/>
    <col min="5123" max="5123" width="9" style="5" hidden="1" customWidth="1"/>
    <col min="5124" max="5124" width="8.875" style="5" customWidth="1"/>
    <col min="5125" max="5125" width="12.375" style="5" customWidth="1"/>
    <col min="5126" max="5126" width="12" style="5" customWidth="1"/>
    <col min="5127" max="5127" width="8.75" style="5" customWidth="1"/>
    <col min="5128" max="5128" width="12" style="5" customWidth="1"/>
    <col min="5129" max="5129" width="11.25" style="5" customWidth="1"/>
    <col min="5130" max="5130" width="8.75" style="5" customWidth="1"/>
    <col min="5131" max="5131" width="9" style="5"/>
    <col min="5132" max="5135" width="9" style="5" hidden="1" customWidth="1"/>
    <col min="5136" max="5136" width="9.125" style="5" customWidth="1"/>
    <col min="5137" max="5137" width="9" style="5"/>
    <col min="5138" max="5138" width="9.125" style="5" customWidth="1"/>
    <col min="5139" max="5374" width="9" style="5"/>
    <col min="5375" max="5375" width="50.75" style="5" customWidth="1"/>
    <col min="5376" max="5376" width="14" style="5" customWidth="1"/>
    <col min="5377" max="5377" width="9" style="5" hidden="1" customWidth="1"/>
    <col min="5378" max="5378" width="12.125" style="5" customWidth="1"/>
    <col min="5379" max="5379" width="9" style="5" hidden="1" customWidth="1"/>
    <col min="5380" max="5380" width="8.875" style="5" customWidth="1"/>
    <col min="5381" max="5381" width="12.375" style="5" customWidth="1"/>
    <col min="5382" max="5382" width="12" style="5" customWidth="1"/>
    <col min="5383" max="5383" width="8.75" style="5" customWidth="1"/>
    <col min="5384" max="5384" width="12" style="5" customWidth="1"/>
    <col min="5385" max="5385" width="11.25" style="5" customWidth="1"/>
    <col min="5386" max="5386" width="8.75" style="5" customWidth="1"/>
    <col min="5387" max="5387" width="9" style="5"/>
    <col min="5388" max="5391" width="9" style="5" hidden="1" customWidth="1"/>
    <col min="5392" max="5392" width="9.125" style="5" customWidth="1"/>
    <col min="5393" max="5393" width="9" style="5"/>
    <col min="5394" max="5394" width="9.125" style="5" customWidth="1"/>
    <col min="5395" max="5630" width="9" style="5"/>
    <col min="5631" max="5631" width="50.75" style="5" customWidth="1"/>
    <col min="5632" max="5632" width="14" style="5" customWidth="1"/>
    <col min="5633" max="5633" width="9" style="5" hidden="1" customWidth="1"/>
    <col min="5634" max="5634" width="12.125" style="5" customWidth="1"/>
    <col min="5635" max="5635" width="9" style="5" hidden="1" customWidth="1"/>
    <col min="5636" max="5636" width="8.875" style="5" customWidth="1"/>
    <col min="5637" max="5637" width="12.375" style="5" customWidth="1"/>
    <col min="5638" max="5638" width="12" style="5" customWidth="1"/>
    <col min="5639" max="5639" width="8.75" style="5" customWidth="1"/>
    <col min="5640" max="5640" width="12" style="5" customWidth="1"/>
    <col min="5641" max="5641" width="11.25" style="5" customWidth="1"/>
    <col min="5642" max="5642" width="8.75" style="5" customWidth="1"/>
    <col min="5643" max="5643" width="9" style="5"/>
    <col min="5644" max="5647" width="9" style="5" hidden="1" customWidth="1"/>
    <col min="5648" max="5648" width="9.125" style="5" customWidth="1"/>
    <col min="5649" max="5649" width="9" style="5"/>
    <col min="5650" max="5650" width="9.125" style="5" customWidth="1"/>
    <col min="5651" max="5886" width="9" style="5"/>
    <col min="5887" max="5887" width="50.75" style="5" customWidth="1"/>
    <col min="5888" max="5888" width="14" style="5" customWidth="1"/>
    <col min="5889" max="5889" width="9" style="5" hidden="1" customWidth="1"/>
    <col min="5890" max="5890" width="12.125" style="5" customWidth="1"/>
    <col min="5891" max="5891" width="9" style="5" hidden="1" customWidth="1"/>
    <col min="5892" max="5892" width="8.875" style="5" customWidth="1"/>
    <col min="5893" max="5893" width="12.375" style="5" customWidth="1"/>
    <col min="5894" max="5894" width="12" style="5" customWidth="1"/>
    <col min="5895" max="5895" width="8.75" style="5" customWidth="1"/>
    <col min="5896" max="5896" width="12" style="5" customWidth="1"/>
    <col min="5897" max="5897" width="11.25" style="5" customWidth="1"/>
    <col min="5898" max="5898" width="8.75" style="5" customWidth="1"/>
    <col min="5899" max="5899" width="9" style="5"/>
    <col min="5900" max="5903" width="9" style="5" hidden="1" customWidth="1"/>
    <col min="5904" max="5904" width="9.125" style="5" customWidth="1"/>
    <col min="5905" max="5905" width="9" style="5"/>
    <col min="5906" max="5906" width="9.125" style="5" customWidth="1"/>
    <col min="5907" max="6142" width="9" style="5"/>
    <col min="6143" max="6143" width="50.75" style="5" customWidth="1"/>
    <col min="6144" max="6144" width="14" style="5" customWidth="1"/>
    <col min="6145" max="6145" width="9" style="5" hidden="1" customWidth="1"/>
    <col min="6146" max="6146" width="12.125" style="5" customWidth="1"/>
    <col min="6147" max="6147" width="9" style="5" hidden="1" customWidth="1"/>
    <col min="6148" max="6148" width="8.875" style="5" customWidth="1"/>
    <col min="6149" max="6149" width="12.375" style="5" customWidth="1"/>
    <col min="6150" max="6150" width="12" style="5" customWidth="1"/>
    <col min="6151" max="6151" width="8.75" style="5" customWidth="1"/>
    <col min="6152" max="6152" width="12" style="5" customWidth="1"/>
    <col min="6153" max="6153" width="11.25" style="5" customWidth="1"/>
    <col min="6154" max="6154" width="8.75" style="5" customWidth="1"/>
    <col min="6155" max="6155" width="9" style="5"/>
    <col min="6156" max="6159" width="9" style="5" hidden="1" customWidth="1"/>
    <col min="6160" max="6160" width="9.125" style="5" customWidth="1"/>
    <col min="6161" max="6161" width="9" style="5"/>
    <col min="6162" max="6162" width="9.125" style="5" customWidth="1"/>
    <col min="6163" max="6398" width="9" style="5"/>
    <col min="6399" max="6399" width="50.75" style="5" customWidth="1"/>
    <col min="6400" max="6400" width="14" style="5" customWidth="1"/>
    <col min="6401" max="6401" width="9" style="5" hidden="1" customWidth="1"/>
    <col min="6402" max="6402" width="12.125" style="5" customWidth="1"/>
    <col min="6403" max="6403" width="9" style="5" hidden="1" customWidth="1"/>
    <col min="6404" max="6404" width="8.875" style="5" customWidth="1"/>
    <col min="6405" max="6405" width="12.375" style="5" customWidth="1"/>
    <col min="6406" max="6406" width="12" style="5" customWidth="1"/>
    <col min="6407" max="6407" width="8.75" style="5" customWidth="1"/>
    <col min="6408" max="6408" width="12" style="5" customWidth="1"/>
    <col min="6409" max="6409" width="11.25" style="5" customWidth="1"/>
    <col min="6410" max="6410" width="8.75" style="5" customWidth="1"/>
    <col min="6411" max="6411" width="9" style="5"/>
    <col min="6412" max="6415" width="9" style="5" hidden="1" customWidth="1"/>
    <col min="6416" max="6416" width="9.125" style="5" customWidth="1"/>
    <col min="6417" max="6417" width="9" style="5"/>
    <col min="6418" max="6418" width="9.125" style="5" customWidth="1"/>
    <col min="6419" max="6654" width="9" style="5"/>
    <col min="6655" max="6655" width="50.75" style="5" customWidth="1"/>
    <col min="6656" max="6656" width="14" style="5" customWidth="1"/>
    <col min="6657" max="6657" width="9" style="5" hidden="1" customWidth="1"/>
    <col min="6658" max="6658" width="12.125" style="5" customWidth="1"/>
    <col min="6659" max="6659" width="9" style="5" hidden="1" customWidth="1"/>
    <col min="6660" max="6660" width="8.875" style="5" customWidth="1"/>
    <col min="6661" max="6661" width="12.375" style="5" customWidth="1"/>
    <col min="6662" max="6662" width="12" style="5" customWidth="1"/>
    <col min="6663" max="6663" width="8.75" style="5" customWidth="1"/>
    <col min="6664" max="6664" width="12" style="5" customWidth="1"/>
    <col min="6665" max="6665" width="11.25" style="5" customWidth="1"/>
    <col min="6666" max="6666" width="8.75" style="5" customWidth="1"/>
    <col min="6667" max="6667" width="9" style="5"/>
    <col min="6668" max="6671" width="9" style="5" hidden="1" customWidth="1"/>
    <col min="6672" max="6672" width="9.125" style="5" customWidth="1"/>
    <col min="6673" max="6673" width="9" style="5"/>
    <col min="6674" max="6674" width="9.125" style="5" customWidth="1"/>
    <col min="6675" max="6910" width="9" style="5"/>
    <col min="6911" max="6911" width="50.75" style="5" customWidth="1"/>
    <col min="6912" max="6912" width="14" style="5" customWidth="1"/>
    <col min="6913" max="6913" width="9" style="5" hidden="1" customWidth="1"/>
    <col min="6914" max="6914" width="12.125" style="5" customWidth="1"/>
    <col min="6915" max="6915" width="9" style="5" hidden="1" customWidth="1"/>
    <col min="6916" max="6916" width="8.875" style="5" customWidth="1"/>
    <col min="6917" max="6917" width="12.375" style="5" customWidth="1"/>
    <col min="6918" max="6918" width="12" style="5" customWidth="1"/>
    <col min="6919" max="6919" width="8.75" style="5" customWidth="1"/>
    <col min="6920" max="6920" width="12" style="5" customWidth="1"/>
    <col min="6921" max="6921" width="11.25" style="5" customWidth="1"/>
    <col min="6922" max="6922" width="8.75" style="5" customWidth="1"/>
    <col min="6923" max="6923" width="9" style="5"/>
    <col min="6924" max="6927" width="9" style="5" hidden="1" customWidth="1"/>
    <col min="6928" max="6928" width="9.125" style="5" customWidth="1"/>
    <col min="6929" max="6929" width="9" style="5"/>
    <col min="6930" max="6930" width="9.125" style="5" customWidth="1"/>
    <col min="6931" max="7166" width="9" style="5"/>
    <col min="7167" max="7167" width="50.75" style="5" customWidth="1"/>
    <col min="7168" max="7168" width="14" style="5" customWidth="1"/>
    <col min="7169" max="7169" width="9" style="5" hidden="1" customWidth="1"/>
    <col min="7170" max="7170" width="12.125" style="5" customWidth="1"/>
    <col min="7171" max="7171" width="9" style="5" hidden="1" customWidth="1"/>
    <col min="7172" max="7172" width="8.875" style="5" customWidth="1"/>
    <col min="7173" max="7173" width="12.375" style="5" customWidth="1"/>
    <col min="7174" max="7174" width="12" style="5" customWidth="1"/>
    <col min="7175" max="7175" width="8.75" style="5" customWidth="1"/>
    <col min="7176" max="7176" width="12" style="5" customWidth="1"/>
    <col min="7177" max="7177" width="11.25" style="5" customWidth="1"/>
    <col min="7178" max="7178" width="8.75" style="5" customWidth="1"/>
    <col min="7179" max="7179" width="9" style="5"/>
    <col min="7180" max="7183" width="9" style="5" hidden="1" customWidth="1"/>
    <col min="7184" max="7184" width="9.125" style="5" customWidth="1"/>
    <col min="7185" max="7185" width="9" style="5"/>
    <col min="7186" max="7186" width="9.125" style="5" customWidth="1"/>
    <col min="7187" max="7422" width="9" style="5"/>
    <col min="7423" max="7423" width="50.75" style="5" customWidth="1"/>
    <col min="7424" max="7424" width="14" style="5" customWidth="1"/>
    <col min="7425" max="7425" width="9" style="5" hidden="1" customWidth="1"/>
    <col min="7426" max="7426" width="12.125" style="5" customWidth="1"/>
    <col min="7427" max="7427" width="9" style="5" hidden="1" customWidth="1"/>
    <col min="7428" max="7428" width="8.875" style="5" customWidth="1"/>
    <col min="7429" max="7429" width="12.375" style="5" customWidth="1"/>
    <col min="7430" max="7430" width="12" style="5" customWidth="1"/>
    <col min="7431" max="7431" width="8.75" style="5" customWidth="1"/>
    <col min="7432" max="7432" width="12" style="5" customWidth="1"/>
    <col min="7433" max="7433" width="11.25" style="5" customWidth="1"/>
    <col min="7434" max="7434" width="8.75" style="5" customWidth="1"/>
    <col min="7435" max="7435" width="9" style="5"/>
    <col min="7436" max="7439" width="9" style="5" hidden="1" customWidth="1"/>
    <col min="7440" max="7440" width="9.125" style="5" customWidth="1"/>
    <col min="7441" max="7441" width="9" style="5"/>
    <col min="7442" max="7442" width="9.125" style="5" customWidth="1"/>
    <col min="7443" max="7678" width="9" style="5"/>
    <col min="7679" max="7679" width="50.75" style="5" customWidth="1"/>
    <col min="7680" max="7680" width="14" style="5" customWidth="1"/>
    <col min="7681" max="7681" width="9" style="5" hidden="1" customWidth="1"/>
    <col min="7682" max="7682" width="12.125" style="5" customWidth="1"/>
    <col min="7683" max="7683" width="9" style="5" hidden="1" customWidth="1"/>
    <col min="7684" max="7684" width="8.875" style="5" customWidth="1"/>
    <col min="7685" max="7685" width="12.375" style="5" customWidth="1"/>
    <col min="7686" max="7686" width="12" style="5" customWidth="1"/>
    <col min="7687" max="7687" width="8.75" style="5" customWidth="1"/>
    <col min="7688" max="7688" width="12" style="5" customWidth="1"/>
    <col min="7689" max="7689" width="11.25" style="5" customWidth="1"/>
    <col min="7690" max="7690" width="8.75" style="5" customWidth="1"/>
    <col min="7691" max="7691" width="9" style="5"/>
    <col min="7692" max="7695" width="9" style="5" hidden="1" customWidth="1"/>
    <col min="7696" max="7696" width="9.125" style="5" customWidth="1"/>
    <col min="7697" max="7697" width="9" style="5"/>
    <col min="7698" max="7698" width="9.125" style="5" customWidth="1"/>
    <col min="7699" max="7934" width="9" style="5"/>
    <col min="7935" max="7935" width="50.75" style="5" customWidth="1"/>
    <col min="7936" max="7936" width="14" style="5" customWidth="1"/>
    <col min="7937" max="7937" width="9" style="5" hidden="1" customWidth="1"/>
    <col min="7938" max="7938" width="12.125" style="5" customWidth="1"/>
    <col min="7939" max="7939" width="9" style="5" hidden="1" customWidth="1"/>
    <col min="7940" max="7940" width="8.875" style="5" customWidth="1"/>
    <col min="7941" max="7941" width="12.375" style="5" customWidth="1"/>
    <col min="7942" max="7942" width="12" style="5" customWidth="1"/>
    <col min="7943" max="7943" width="8.75" style="5" customWidth="1"/>
    <col min="7944" max="7944" width="12" style="5" customWidth="1"/>
    <col min="7945" max="7945" width="11.25" style="5" customWidth="1"/>
    <col min="7946" max="7946" width="8.75" style="5" customWidth="1"/>
    <col min="7947" max="7947" width="9" style="5"/>
    <col min="7948" max="7951" width="9" style="5" hidden="1" customWidth="1"/>
    <col min="7952" max="7952" width="9.125" style="5" customWidth="1"/>
    <col min="7953" max="7953" width="9" style="5"/>
    <col min="7954" max="7954" width="9.125" style="5" customWidth="1"/>
    <col min="7955" max="8190" width="9" style="5"/>
    <col min="8191" max="8191" width="50.75" style="5" customWidth="1"/>
    <col min="8192" max="8192" width="14" style="5" customWidth="1"/>
    <col min="8193" max="8193" width="9" style="5" hidden="1" customWidth="1"/>
    <col min="8194" max="8194" width="12.125" style="5" customWidth="1"/>
    <col min="8195" max="8195" width="9" style="5" hidden="1" customWidth="1"/>
    <col min="8196" max="8196" width="8.875" style="5" customWidth="1"/>
    <col min="8197" max="8197" width="12.375" style="5" customWidth="1"/>
    <col min="8198" max="8198" width="12" style="5" customWidth="1"/>
    <col min="8199" max="8199" width="8.75" style="5" customWidth="1"/>
    <col min="8200" max="8200" width="12" style="5" customWidth="1"/>
    <col min="8201" max="8201" width="11.25" style="5" customWidth="1"/>
    <col min="8202" max="8202" width="8.75" style="5" customWidth="1"/>
    <col min="8203" max="8203" width="9" style="5"/>
    <col min="8204" max="8207" width="9" style="5" hidden="1" customWidth="1"/>
    <col min="8208" max="8208" width="9.125" style="5" customWidth="1"/>
    <col min="8209" max="8209" width="9" style="5"/>
    <col min="8210" max="8210" width="9.125" style="5" customWidth="1"/>
    <col min="8211" max="8446" width="9" style="5"/>
    <col min="8447" max="8447" width="50.75" style="5" customWidth="1"/>
    <col min="8448" max="8448" width="14" style="5" customWidth="1"/>
    <col min="8449" max="8449" width="9" style="5" hidden="1" customWidth="1"/>
    <col min="8450" max="8450" width="12.125" style="5" customWidth="1"/>
    <col min="8451" max="8451" width="9" style="5" hidden="1" customWidth="1"/>
    <col min="8452" max="8452" width="8.875" style="5" customWidth="1"/>
    <col min="8453" max="8453" width="12.375" style="5" customWidth="1"/>
    <col min="8454" max="8454" width="12" style="5" customWidth="1"/>
    <col min="8455" max="8455" width="8.75" style="5" customWidth="1"/>
    <col min="8456" max="8456" width="12" style="5" customWidth="1"/>
    <col min="8457" max="8457" width="11.25" style="5" customWidth="1"/>
    <col min="8458" max="8458" width="8.75" style="5" customWidth="1"/>
    <col min="8459" max="8459" width="9" style="5"/>
    <col min="8460" max="8463" width="9" style="5" hidden="1" customWidth="1"/>
    <col min="8464" max="8464" width="9.125" style="5" customWidth="1"/>
    <col min="8465" max="8465" width="9" style="5"/>
    <col min="8466" max="8466" width="9.125" style="5" customWidth="1"/>
    <col min="8467" max="8702" width="9" style="5"/>
    <col min="8703" max="8703" width="50.75" style="5" customWidth="1"/>
    <col min="8704" max="8704" width="14" style="5" customWidth="1"/>
    <col min="8705" max="8705" width="9" style="5" hidden="1" customWidth="1"/>
    <col min="8706" max="8706" width="12.125" style="5" customWidth="1"/>
    <col min="8707" max="8707" width="9" style="5" hidden="1" customWidth="1"/>
    <col min="8708" max="8708" width="8.875" style="5" customWidth="1"/>
    <col min="8709" max="8709" width="12.375" style="5" customWidth="1"/>
    <col min="8710" max="8710" width="12" style="5" customWidth="1"/>
    <col min="8711" max="8711" width="8.75" style="5" customWidth="1"/>
    <col min="8712" max="8712" width="12" style="5" customWidth="1"/>
    <col min="8713" max="8713" width="11.25" style="5" customWidth="1"/>
    <col min="8714" max="8714" width="8.75" style="5" customWidth="1"/>
    <col min="8715" max="8715" width="9" style="5"/>
    <col min="8716" max="8719" width="9" style="5" hidden="1" customWidth="1"/>
    <col min="8720" max="8720" width="9.125" style="5" customWidth="1"/>
    <col min="8721" max="8721" width="9" style="5"/>
    <col min="8722" max="8722" width="9.125" style="5" customWidth="1"/>
    <col min="8723" max="8958" width="9" style="5"/>
    <col min="8959" max="8959" width="50.75" style="5" customWidth="1"/>
    <col min="8960" max="8960" width="14" style="5" customWidth="1"/>
    <col min="8961" max="8961" width="9" style="5" hidden="1" customWidth="1"/>
    <col min="8962" max="8962" width="12.125" style="5" customWidth="1"/>
    <col min="8963" max="8963" width="9" style="5" hidden="1" customWidth="1"/>
    <col min="8964" max="8964" width="8.875" style="5" customWidth="1"/>
    <col min="8965" max="8965" width="12.375" style="5" customWidth="1"/>
    <col min="8966" max="8966" width="12" style="5" customWidth="1"/>
    <col min="8967" max="8967" width="8.75" style="5" customWidth="1"/>
    <col min="8968" max="8968" width="12" style="5" customWidth="1"/>
    <col min="8969" max="8969" width="11.25" style="5" customWidth="1"/>
    <col min="8970" max="8970" width="8.75" style="5" customWidth="1"/>
    <col min="8971" max="8971" width="9" style="5"/>
    <col min="8972" max="8975" width="9" style="5" hidden="1" customWidth="1"/>
    <col min="8976" max="8976" width="9.125" style="5" customWidth="1"/>
    <col min="8977" max="8977" width="9" style="5"/>
    <col min="8978" max="8978" width="9.125" style="5" customWidth="1"/>
    <col min="8979" max="9214" width="9" style="5"/>
    <col min="9215" max="9215" width="50.75" style="5" customWidth="1"/>
    <col min="9216" max="9216" width="14" style="5" customWidth="1"/>
    <col min="9217" max="9217" width="9" style="5" hidden="1" customWidth="1"/>
    <col min="9218" max="9218" width="12.125" style="5" customWidth="1"/>
    <col min="9219" max="9219" width="9" style="5" hidden="1" customWidth="1"/>
    <col min="9220" max="9220" width="8.875" style="5" customWidth="1"/>
    <col min="9221" max="9221" width="12.375" style="5" customWidth="1"/>
    <col min="9222" max="9222" width="12" style="5" customWidth="1"/>
    <col min="9223" max="9223" width="8.75" style="5" customWidth="1"/>
    <col min="9224" max="9224" width="12" style="5" customWidth="1"/>
    <col min="9225" max="9225" width="11.25" style="5" customWidth="1"/>
    <col min="9226" max="9226" width="8.75" style="5" customWidth="1"/>
    <col min="9227" max="9227" width="9" style="5"/>
    <col min="9228" max="9231" width="9" style="5" hidden="1" customWidth="1"/>
    <col min="9232" max="9232" width="9.125" style="5" customWidth="1"/>
    <col min="9233" max="9233" width="9" style="5"/>
    <col min="9234" max="9234" width="9.125" style="5" customWidth="1"/>
    <col min="9235" max="9470" width="9" style="5"/>
    <col min="9471" max="9471" width="50.75" style="5" customWidth="1"/>
    <col min="9472" max="9472" width="14" style="5" customWidth="1"/>
    <col min="9473" max="9473" width="9" style="5" hidden="1" customWidth="1"/>
    <col min="9474" max="9474" width="12.125" style="5" customWidth="1"/>
    <col min="9475" max="9475" width="9" style="5" hidden="1" customWidth="1"/>
    <col min="9476" max="9476" width="8.875" style="5" customWidth="1"/>
    <col min="9477" max="9477" width="12.375" style="5" customWidth="1"/>
    <col min="9478" max="9478" width="12" style="5" customWidth="1"/>
    <col min="9479" max="9479" width="8.75" style="5" customWidth="1"/>
    <col min="9480" max="9480" width="12" style="5" customWidth="1"/>
    <col min="9481" max="9481" width="11.25" style="5" customWidth="1"/>
    <col min="9482" max="9482" width="8.75" style="5" customWidth="1"/>
    <col min="9483" max="9483" width="9" style="5"/>
    <col min="9484" max="9487" width="9" style="5" hidden="1" customWidth="1"/>
    <col min="9488" max="9488" width="9.125" style="5" customWidth="1"/>
    <col min="9489" max="9489" width="9" style="5"/>
    <col min="9490" max="9490" width="9.125" style="5" customWidth="1"/>
    <col min="9491" max="9726" width="9" style="5"/>
    <col min="9727" max="9727" width="50.75" style="5" customWidth="1"/>
    <col min="9728" max="9728" width="14" style="5" customWidth="1"/>
    <col min="9729" max="9729" width="9" style="5" hidden="1" customWidth="1"/>
    <col min="9730" max="9730" width="12.125" style="5" customWidth="1"/>
    <col min="9731" max="9731" width="9" style="5" hidden="1" customWidth="1"/>
    <col min="9732" max="9732" width="8.875" style="5" customWidth="1"/>
    <col min="9733" max="9733" width="12.375" style="5" customWidth="1"/>
    <col min="9734" max="9734" width="12" style="5" customWidth="1"/>
    <col min="9735" max="9735" width="8.75" style="5" customWidth="1"/>
    <col min="9736" max="9736" width="12" style="5" customWidth="1"/>
    <col min="9737" max="9737" width="11.25" style="5" customWidth="1"/>
    <col min="9738" max="9738" width="8.75" style="5" customWidth="1"/>
    <col min="9739" max="9739" width="9" style="5"/>
    <col min="9740" max="9743" width="9" style="5" hidden="1" customWidth="1"/>
    <col min="9744" max="9744" width="9.125" style="5" customWidth="1"/>
    <col min="9745" max="9745" width="9" style="5"/>
    <col min="9746" max="9746" width="9.125" style="5" customWidth="1"/>
    <col min="9747" max="9982" width="9" style="5"/>
    <col min="9983" max="9983" width="50.75" style="5" customWidth="1"/>
    <col min="9984" max="9984" width="14" style="5" customWidth="1"/>
    <col min="9985" max="9985" width="9" style="5" hidden="1" customWidth="1"/>
    <col min="9986" max="9986" width="12.125" style="5" customWidth="1"/>
    <col min="9987" max="9987" width="9" style="5" hidden="1" customWidth="1"/>
    <col min="9988" max="9988" width="8.875" style="5" customWidth="1"/>
    <col min="9989" max="9989" width="12.375" style="5" customWidth="1"/>
    <col min="9990" max="9990" width="12" style="5" customWidth="1"/>
    <col min="9991" max="9991" width="8.75" style="5" customWidth="1"/>
    <col min="9992" max="9992" width="12" style="5" customWidth="1"/>
    <col min="9993" max="9993" width="11.25" style="5" customWidth="1"/>
    <col min="9994" max="9994" width="8.75" style="5" customWidth="1"/>
    <col min="9995" max="9995" width="9" style="5"/>
    <col min="9996" max="9999" width="9" style="5" hidden="1" customWidth="1"/>
    <col min="10000" max="10000" width="9.125" style="5" customWidth="1"/>
    <col min="10001" max="10001" width="9" style="5"/>
    <col min="10002" max="10002" width="9.125" style="5" customWidth="1"/>
    <col min="10003" max="10238" width="9" style="5"/>
    <col min="10239" max="10239" width="50.75" style="5" customWidth="1"/>
    <col min="10240" max="10240" width="14" style="5" customWidth="1"/>
    <col min="10241" max="10241" width="9" style="5" hidden="1" customWidth="1"/>
    <col min="10242" max="10242" width="12.125" style="5" customWidth="1"/>
    <col min="10243" max="10243" width="9" style="5" hidden="1" customWidth="1"/>
    <col min="10244" max="10244" width="8.875" style="5" customWidth="1"/>
    <col min="10245" max="10245" width="12.375" style="5" customWidth="1"/>
    <col min="10246" max="10246" width="12" style="5" customWidth="1"/>
    <col min="10247" max="10247" width="8.75" style="5" customWidth="1"/>
    <col min="10248" max="10248" width="12" style="5" customWidth="1"/>
    <col min="10249" max="10249" width="11.25" style="5" customWidth="1"/>
    <col min="10250" max="10250" width="8.75" style="5" customWidth="1"/>
    <col min="10251" max="10251" width="9" style="5"/>
    <col min="10252" max="10255" width="9" style="5" hidden="1" customWidth="1"/>
    <col min="10256" max="10256" width="9.125" style="5" customWidth="1"/>
    <col min="10257" max="10257" width="9" style="5"/>
    <col min="10258" max="10258" width="9.125" style="5" customWidth="1"/>
    <col min="10259" max="10494" width="9" style="5"/>
    <col min="10495" max="10495" width="50.75" style="5" customWidth="1"/>
    <col min="10496" max="10496" width="14" style="5" customWidth="1"/>
    <col min="10497" max="10497" width="9" style="5" hidden="1" customWidth="1"/>
    <col min="10498" max="10498" width="12.125" style="5" customWidth="1"/>
    <col min="10499" max="10499" width="9" style="5" hidden="1" customWidth="1"/>
    <col min="10500" max="10500" width="8.875" style="5" customWidth="1"/>
    <col min="10501" max="10501" width="12.375" style="5" customWidth="1"/>
    <col min="10502" max="10502" width="12" style="5" customWidth="1"/>
    <col min="10503" max="10503" width="8.75" style="5" customWidth="1"/>
    <col min="10504" max="10504" width="12" style="5" customWidth="1"/>
    <col min="10505" max="10505" width="11.25" style="5" customWidth="1"/>
    <col min="10506" max="10506" width="8.75" style="5" customWidth="1"/>
    <col min="10507" max="10507" width="9" style="5"/>
    <col min="10508" max="10511" width="9" style="5" hidden="1" customWidth="1"/>
    <col min="10512" max="10512" width="9.125" style="5" customWidth="1"/>
    <col min="10513" max="10513" width="9" style="5"/>
    <col min="10514" max="10514" width="9.125" style="5" customWidth="1"/>
    <col min="10515" max="10750" width="9" style="5"/>
    <col min="10751" max="10751" width="50.75" style="5" customWidth="1"/>
    <col min="10752" max="10752" width="14" style="5" customWidth="1"/>
    <col min="10753" max="10753" width="9" style="5" hidden="1" customWidth="1"/>
    <col min="10754" max="10754" width="12.125" style="5" customWidth="1"/>
    <col min="10755" max="10755" width="9" style="5" hidden="1" customWidth="1"/>
    <col min="10756" max="10756" width="8.875" style="5" customWidth="1"/>
    <col min="10757" max="10757" width="12.375" style="5" customWidth="1"/>
    <col min="10758" max="10758" width="12" style="5" customWidth="1"/>
    <col min="10759" max="10759" width="8.75" style="5" customWidth="1"/>
    <col min="10760" max="10760" width="12" style="5" customWidth="1"/>
    <col min="10761" max="10761" width="11.25" style="5" customWidth="1"/>
    <col min="10762" max="10762" width="8.75" style="5" customWidth="1"/>
    <col min="10763" max="10763" width="9" style="5"/>
    <col min="10764" max="10767" width="9" style="5" hidden="1" customWidth="1"/>
    <col min="10768" max="10768" width="9.125" style="5" customWidth="1"/>
    <col min="10769" max="10769" width="9" style="5"/>
    <col min="10770" max="10770" width="9.125" style="5" customWidth="1"/>
    <col min="10771" max="11006" width="9" style="5"/>
    <col min="11007" max="11007" width="50.75" style="5" customWidth="1"/>
    <col min="11008" max="11008" width="14" style="5" customWidth="1"/>
    <col min="11009" max="11009" width="9" style="5" hidden="1" customWidth="1"/>
    <col min="11010" max="11010" width="12.125" style="5" customWidth="1"/>
    <col min="11011" max="11011" width="9" style="5" hidden="1" customWidth="1"/>
    <col min="11012" max="11012" width="8.875" style="5" customWidth="1"/>
    <col min="11013" max="11013" width="12.375" style="5" customWidth="1"/>
    <col min="11014" max="11014" width="12" style="5" customWidth="1"/>
    <col min="11015" max="11015" width="8.75" style="5" customWidth="1"/>
    <col min="11016" max="11016" width="12" style="5" customWidth="1"/>
    <col min="11017" max="11017" width="11.25" style="5" customWidth="1"/>
    <col min="11018" max="11018" width="8.75" style="5" customWidth="1"/>
    <col min="11019" max="11019" width="9" style="5"/>
    <col min="11020" max="11023" width="9" style="5" hidden="1" customWidth="1"/>
    <col min="11024" max="11024" width="9.125" style="5" customWidth="1"/>
    <col min="11025" max="11025" width="9" style="5"/>
    <col min="11026" max="11026" width="9.125" style="5" customWidth="1"/>
    <col min="11027" max="11262" width="9" style="5"/>
    <col min="11263" max="11263" width="50.75" style="5" customWidth="1"/>
    <col min="11264" max="11264" width="14" style="5" customWidth="1"/>
    <col min="11265" max="11265" width="9" style="5" hidden="1" customWidth="1"/>
    <col min="11266" max="11266" width="12.125" style="5" customWidth="1"/>
    <col min="11267" max="11267" width="9" style="5" hidden="1" customWidth="1"/>
    <col min="11268" max="11268" width="8.875" style="5" customWidth="1"/>
    <col min="11269" max="11269" width="12.375" style="5" customWidth="1"/>
    <col min="11270" max="11270" width="12" style="5" customWidth="1"/>
    <col min="11271" max="11271" width="8.75" style="5" customWidth="1"/>
    <col min="11272" max="11272" width="12" style="5" customWidth="1"/>
    <col min="11273" max="11273" width="11.25" style="5" customWidth="1"/>
    <col min="11274" max="11274" width="8.75" style="5" customWidth="1"/>
    <col min="11275" max="11275" width="9" style="5"/>
    <col min="11276" max="11279" width="9" style="5" hidden="1" customWidth="1"/>
    <col min="11280" max="11280" width="9.125" style="5" customWidth="1"/>
    <col min="11281" max="11281" width="9" style="5"/>
    <col min="11282" max="11282" width="9.125" style="5" customWidth="1"/>
    <col min="11283" max="11518" width="9" style="5"/>
    <col min="11519" max="11519" width="50.75" style="5" customWidth="1"/>
    <col min="11520" max="11520" width="14" style="5" customWidth="1"/>
    <col min="11521" max="11521" width="9" style="5" hidden="1" customWidth="1"/>
    <col min="11522" max="11522" width="12.125" style="5" customWidth="1"/>
    <col min="11523" max="11523" width="9" style="5" hidden="1" customWidth="1"/>
    <col min="11524" max="11524" width="8.875" style="5" customWidth="1"/>
    <col min="11525" max="11525" width="12.375" style="5" customWidth="1"/>
    <col min="11526" max="11526" width="12" style="5" customWidth="1"/>
    <col min="11527" max="11527" width="8.75" style="5" customWidth="1"/>
    <col min="11528" max="11528" width="12" style="5" customWidth="1"/>
    <col min="11529" max="11529" width="11.25" style="5" customWidth="1"/>
    <col min="11530" max="11530" width="8.75" style="5" customWidth="1"/>
    <col min="11531" max="11531" width="9" style="5"/>
    <col min="11532" max="11535" width="9" style="5" hidden="1" customWidth="1"/>
    <col min="11536" max="11536" width="9.125" style="5" customWidth="1"/>
    <col min="11537" max="11537" width="9" style="5"/>
    <col min="11538" max="11538" width="9.125" style="5" customWidth="1"/>
    <col min="11539" max="11774" width="9" style="5"/>
    <col min="11775" max="11775" width="50.75" style="5" customWidth="1"/>
    <col min="11776" max="11776" width="14" style="5" customWidth="1"/>
    <col min="11777" max="11777" width="9" style="5" hidden="1" customWidth="1"/>
    <col min="11778" max="11778" width="12.125" style="5" customWidth="1"/>
    <col min="11779" max="11779" width="9" style="5" hidden="1" customWidth="1"/>
    <col min="11780" max="11780" width="8.875" style="5" customWidth="1"/>
    <col min="11781" max="11781" width="12.375" style="5" customWidth="1"/>
    <col min="11782" max="11782" width="12" style="5" customWidth="1"/>
    <col min="11783" max="11783" width="8.75" style="5" customWidth="1"/>
    <col min="11784" max="11784" width="12" style="5" customWidth="1"/>
    <col min="11785" max="11785" width="11.25" style="5" customWidth="1"/>
    <col min="11786" max="11786" width="8.75" style="5" customWidth="1"/>
    <col min="11787" max="11787" width="9" style="5"/>
    <col min="11788" max="11791" width="9" style="5" hidden="1" customWidth="1"/>
    <col min="11792" max="11792" width="9.125" style="5" customWidth="1"/>
    <col min="11793" max="11793" width="9" style="5"/>
    <col min="11794" max="11794" width="9.125" style="5" customWidth="1"/>
    <col min="11795" max="12030" width="9" style="5"/>
    <col min="12031" max="12031" width="50.75" style="5" customWidth="1"/>
    <col min="12032" max="12032" width="14" style="5" customWidth="1"/>
    <col min="12033" max="12033" width="9" style="5" hidden="1" customWidth="1"/>
    <col min="12034" max="12034" width="12.125" style="5" customWidth="1"/>
    <col min="12035" max="12035" width="9" style="5" hidden="1" customWidth="1"/>
    <col min="12036" max="12036" width="8.875" style="5" customWidth="1"/>
    <col min="12037" max="12037" width="12.375" style="5" customWidth="1"/>
    <col min="12038" max="12038" width="12" style="5" customWidth="1"/>
    <col min="12039" max="12039" width="8.75" style="5" customWidth="1"/>
    <col min="12040" max="12040" width="12" style="5" customWidth="1"/>
    <col min="12041" max="12041" width="11.25" style="5" customWidth="1"/>
    <col min="12042" max="12042" width="8.75" style="5" customWidth="1"/>
    <col min="12043" max="12043" width="9" style="5"/>
    <col min="12044" max="12047" width="9" style="5" hidden="1" customWidth="1"/>
    <col min="12048" max="12048" width="9.125" style="5" customWidth="1"/>
    <col min="12049" max="12049" width="9" style="5"/>
    <col min="12050" max="12050" width="9.125" style="5" customWidth="1"/>
    <col min="12051" max="12286" width="9" style="5"/>
    <col min="12287" max="12287" width="50.75" style="5" customWidth="1"/>
    <col min="12288" max="12288" width="14" style="5" customWidth="1"/>
    <col min="12289" max="12289" width="9" style="5" hidden="1" customWidth="1"/>
    <col min="12290" max="12290" width="12.125" style="5" customWidth="1"/>
    <col min="12291" max="12291" width="9" style="5" hidden="1" customWidth="1"/>
    <col min="12292" max="12292" width="8.875" style="5" customWidth="1"/>
    <col min="12293" max="12293" width="12.375" style="5" customWidth="1"/>
    <col min="12294" max="12294" width="12" style="5" customWidth="1"/>
    <col min="12295" max="12295" width="8.75" style="5" customWidth="1"/>
    <col min="12296" max="12296" width="12" style="5" customWidth="1"/>
    <col min="12297" max="12297" width="11.25" style="5" customWidth="1"/>
    <col min="12298" max="12298" width="8.75" style="5" customWidth="1"/>
    <col min="12299" max="12299" width="9" style="5"/>
    <col min="12300" max="12303" width="9" style="5" hidden="1" customWidth="1"/>
    <col min="12304" max="12304" width="9.125" style="5" customWidth="1"/>
    <col min="12305" max="12305" width="9" style="5"/>
    <col min="12306" max="12306" width="9.125" style="5" customWidth="1"/>
    <col min="12307" max="12542" width="9" style="5"/>
    <col min="12543" max="12543" width="50.75" style="5" customWidth="1"/>
    <col min="12544" max="12544" width="14" style="5" customWidth="1"/>
    <col min="12545" max="12545" width="9" style="5" hidden="1" customWidth="1"/>
    <col min="12546" max="12546" width="12.125" style="5" customWidth="1"/>
    <col min="12547" max="12547" width="9" style="5" hidden="1" customWidth="1"/>
    <col min="12548" max="12548" width="8.875" style="5" customWidth="1"/>
    <col min="12549" max="12549" width="12.375" style="5" customWidth="1"/>
    <col min="12550" max="12550" width="12" style="5" customWidth="1"/>
    <col min="12551" max="12551" width="8.75" style="5" customWidth="1"/>
    <col min="12552" max="12552" width="12" style="5" customWidth="1"/>
    <col min="12553" max="12553" width="11.25" style="5" customWidth="1"/>
    <col min="12554" max="12554" width="8.75" style="5" customWidth="1"/>
    <col min="12555" max="12555" width="9" style="5"/>
    <col min="12556" max="12559" width="9" style="5" hidden="1" customWidth="1"/>
    <col min="12560" max="12560" width="9.125" style="5" customWidth="1"/>
    <col min="12561" max="12561" width="9" style="5"/>
    <col min="12562" max="12562" width="9.125" style="5" customWidth="1"/>
    <col min="12563" max="12798" width="9" style="5"/>
    <col min="12799" max="12799" width="50.75" style="5" customWidth="1"/>
    <col min="12800" max="12800" width="14" style="5" customWidth="1"/>
    <col min="12801" max="12801" width="9" style="5" hidden="1" customWidth="1"/>
    <col min="12802" max="12802" width="12.125" style="5" customWidth="1"/>
    <col min="12803" max="12803" width="9" style="5" hidden="1" customWidth="1"/>
    <col min="12804" max="12804" width="8.875" style="5" customWidth="1"/>
    <col min="12805" max="12805" width="12.375" style="5" customWidth="1"/>
    <col min="12806" max="12806" width="12" style="5" customWidth="1"/>
    <col min="12807" max="12807" width="8.75" style="5" customWidth="1"/>
    <col min="12808" max="12808" width="12" style="5" customWidth="1"/>
    <col min="12809" max="12809" width="11.25" style="5" customWidth="1"/>
    <col min="12810" max="12810" width="8.75" style="5" customWidth="1"/>
    <col min="12811" max="12811" width="9" style="5"/>
    <col min="12812" max="12815" width="9" style="5" hidden="1" customWidth="1"/>
    <col min="12816" max="12816" width="9.125" style="5" customWidth="1"/>
    <col min="12817" max="12817" width="9" style="5"/>
    <col min="12818" max="12818" width="9.125" style="5" customWidth="1"/>
    <col min="12819" max="13054" width="9" style="5"/>
    <col min="13055" max="13055" width="50.75" style="5" customWidth="1"/>
    <col min="13056" max="13056" width="14" style="5" customWidth="1"/>
    <col min="13057" max="13057" width="9" style="5" hidden="1" customWidth="1"/>
    <col min="13058" max="13058" width="12.125" style="5" customWidth="1"/>
    <col min="13059" max="13059" width="9" style="5" hidden="1" customWidth="1"/>
    <col min="13060" max="13060" width="8.875" style="5" customWidth="1"/>
    <col min="13061" max="13061" width="12.375" style="5" customWidth="1"/>
    <col min="13062" max="13062" width="12" style="5" customWidth="1"/>
    <col min="13063" max="13063" width="8.75" style="5" customWidth="1"/>
    <col min="13064" max="13064" width="12" style="5" customWidth="1"/>
    <col min="13065" max="13065" width="11.25" style="5" customWidth="1"/>
    <col min="13066" max="13066" width="8.75" style="5" customWidth="1"/>
    <col min="13067" max="13067" width="9" style="5"/>
    <col min="13068" max="13071" width="9" style="5" hidden="1" customWidth="1"/>
    <col min="13072" max="13072" width="9.125" style="5" customWidth="1"/>
    <col min="13073" max="13073" width="9" style="5"/>
    <col min="13074" max="13074" width="9.125" style="5" customWidth="1"/>
    <col min="13075" max="13310" width="9" style="5"/>
    <col min="13311" max="13311" width="50.75" style="5" customWidth="1"/>
    <col min="13312" max="13312" width="14" style="5" customWidth="1"/>
    <col min="13313" max="13313" width="9" style="5" hidden="1" customWidth="1"/>
    <col min="13314" max="13314" width="12.125" style="5" customWidth="1"/>
    <col min="13315" max="13315" width="9" style="5" hidden="1" customWidth="1"/>
    <col min="13316" max="13316" width="8.875" style="5" customWidth="1"/>
    <col min="13317" max="13317" width="12.375" style="5" customWidth="1"/>
    <col min="13318" max="13318" width="12" style="5" customWidth="1"/>
    <col min="13319" max="13319" width="8.75" style="5" customWidth="1"/>
    <col min="13320" max="13320" width="12" style="5" customWidth="1"/>
    <col min="13321" max="13321" width="11.25" style="5" customWidth="1"/>
    <col min="13322" max="13322" width="8.75" style="5" customWidth="1"/>
    <col min="13323" max="13323" width="9" style="5"/>
    <col min="13324" max="13327" width="9" style="5" hidden="1" customWidth="1"/>
    <col min="13328" max="13328" width="9.125" style="5" customWidth="1"/>
    <col min="13329" max="13329" width="9" style="5"/>
    <col min="13330" max="13330" width="9.125" style="5" customWidth="1"/>
    <col min="13331" max="13566" width="9" style="5"/>
    <col min="13567" max="13567" width="50.75" style="5" customWidth="1"/>
    <col min="13568" max="13568" width="14" style="5" customWidth="1"/>
    <col min="13569" max="13569" width="9" style="5" hidden="1" customWidth="1"/>
    <col min="13570" max="13570" width="12.125" style="5" customWidth="1"/>
    <col min="13571" max="13571" width="9" style="5" hidden="1" customWidth="1"/>
    <col min="13572" max="13572" width="8.875" style="5" customWidth="1"/>
    <col min="13573" max="13573" width="12.375" style="5" customWidth="1"/>
    <col min="13574" max="13574" width="12" style="5" customWidth="1"/>
    <col min="13575" max="13575" width="8.75" style="5" customWidth="1"/>
    <col min="13576" max="13576" width="12" style="5" customWidth="1"/>
    <col min="13577" max="13577" width="11.25" style="5" customWidth="1"/>
    <col min="13578" max="13578" width="8.75" style="5" customWidth="1"/>
    <col min="13579" max="13579" width="9" style="5"/>
    <col min="13580" max="13583" width="9" style="5" hidden="1" customWidth="1"/>
    <col min="13584" max="13584" width="9.125" style="5" customWidth="1"/>
    <col min="13585" max="13585" width="9" style="5"/>
    <col min="13586" max="13586" width="9.125" style="5" customWidth="1"/>
    <col min="13587" max="13822" width="9" style="5"/>
    <col min="13823" max="13823" width="50.75" style="5" customWidth="1"/>
    <col min="13824" max="13824" width="14" style="5" customWidth="1"/>
    <col min="13825" max="13825" width="9" style="5" hidden="1" customWidth="1"/>
    <col min="13826" max="13826" width="12.125" style="5" customWidth="1"/>
    <col min="13827" max="13827" width="9" style="5" hidden="1" customWidth="1"/>
    <col min="13828" max="13828" width="8.875" style="5" customWidth="1"/>
    <col min="13829" max="13829" width="12.375" style="5" customWidth="1"/>
    <col min="13830" max="13830" width="12" style="5" customWidth="1"/>
    <col min="13831" max="13831" width="8.75" style="5" customWidth="1"/>
    <col min="13832" max="13832" width="12" style="5" customWidth="1"/>
    <col min="13833" max="13833" width="11.25" style="5" customWidth="1"/>
    <col min="13834" max="13834" width="8.75" style="5" customWidth="1"/>
    <col min="13835" max="13835" width="9" style="5"/>
    <col min="13836" max="13839" width="9" style="5" hidden="1" customWidth="1"/>
    <col min="13840" max="13840" width="9.125" style="5" customWidth="1"/>
    <col min="13841" max="13841" width="9" style="5"/>
    <col min="13842" max="13842" width="9.125" style="5" customWidth="1"/>
    <col min="13843" max="14078" width="9" style="5"/>
    <col min="14079" max="14079" width="50.75" style="5" customWidth="1"/>
    <col min="14080" max="14080" width="14" style="5" customWidth="1"/>
    <col min="14081" max="14081" width="9" style="5" hidden="1" customWidth="1"/>
    <col min="14082" max="14082" width="12.125" style="5" customWidth="1"/>
    <col min="14083" max="14083" width="9" style="5" hidden="1" customWidth="1"/>
    <col min="14084" max="14084" width="8.875" style="5" customWidth="1"/>
    <col min="14085" max="14085" width="12.375" style="5" customWidth="1"/>
    <col min="14086" max="14086" width="12" style="5" customWidth="1"/>
    <col min="14087" max="14087" width="8.75" style="5" customWidth="1"/>
    <col min="14088" max="14088" width="12" style="5" customWidth="1"/>
    <col min="14089" max="14089" width="11.25" style="5" customWidth="1"/>
    <col min="14090" max="14090" width="8.75" style="5" customWidth="1"/>
    <col min="14091" max="14091" width="9" style="5"/>
    <col min="14092" max="14095" width="9" style="5" hidden="1" customWidth="1"/>
    <col min="14096" max="14096" width="9.125" style="5" customWidth="1"/>
    <col min="14097" max="14097" width="9" style="5"/>
    <col min="14098" max="14098" width="9.125" style="5" customWidth="1"/>
    <col min="14099" max="14334" width="9" style="5"/>
    <col min="14335" max="14335" width="50.75" style="5" customWidth="1"/>
    <col min="14336" max="14336" width="14" style="5" customWidth="1"/>
    <col min="14337" max="14337" width="9" style="5" hidden="1" customWidth="1"/>
    <col min="14338" max="14338" width="12.125" style="5" customWidth="1"/>
    <col min="14339" max="14339" width="9" style="5" hidden="1" customWidth="1"/>
    <col min="14340" max="14340" width="8.875" style="5" customWidth="1"/>
    <col min="14341" max="14341" width="12.375" style="5" customWidth="1"/>
    <col min="14342" max="14342" width="12" style="5" customWidth="1"/>
    <col min="14343" max="14343" width="8.75" style="5" customWidth="1"/>
    <col min="14344" max="14344" width="12" style="5" customWidth="1"/>
    <col min="14345" max="14345" width="11.25" style="5" customWidth="1"/>
    <col min="14346" max="14346" width="8.75" style="5" customWidth="1"/>
    <col min="14347" max="14347" width="9" style="5"/>
    <col min="14348" max="14351" width="9" style="5" hidden="1" customWidth="1"/>
    <col min="14352" max="14352" width="9.125" style="5" customWidth="1"/>
    <col min="14353" max="14353" width="9" style="5"/>
    <col min="14354" max="14354" width="9.125" style="5" customWidth="1"/>
    <col min="14355" max="14590" width="9" style="5"/>
    <col min="14591" max="14591" width="50.75" style="5" customWidth="1"/>
    <col min="14592" max="14592" width="14" style="5" customWidth="1"/>
    <col min="14593" max="14593" width="9" style="5" hidden="1" customWidth="1"/>
    <col min="14594" max="14594" width="12.125" style="5" customWidth="1"/>
    <col min="14595" max="14595" width="9" style="5" hidden="1" customWidth="1"/>
    <col min="14596" max="14596" width="8.875" style="5" customWidth="1"/>
    <col min="14597" max="14597" width="12.375" style="5" customWidth="1"/>
    <col min="14598" max="14598" width="12" style="5" customWidth="1"/>
    <col min="14599" max="14599" width="8.75" style="5" customWidth="1"/>
    <col min="14600" max="14600" width="12" style="5" customWidth="1"/>
    <col min="14601" max="14601" width="11.25" style="5" customWidth="1"/>
    <col min="14602" max="14602" width="8.75" style="5" customWidth="1"/>
    <col min="14603" max="14603" width="9" style="5"/>
    <col min="14604" max="14607" width="9" style="5" hidden="1" customWidth="1"/>
    <col min="14608" max="14608" width="9.125" style="5" customWidth="1"/>
    <col min="14609" max="14609" width="9" style="5"/>
    <col min="14610" max="14610" width="9.125" style="5" customWidth="1"/>
    <col min="14611" max="14846" width="9" style="5"/>
    <col min="14847" max="14847" width="50.75" style="5" customWidth="1"/>
    <col min="14848" max="14848" width="14" style="5" customWidth="1"/>
    <col min="14849" max="14849" width="9" style="5" hidden="1" customWidth="1"/>
    <col min="14850" max="14850" width="12.125" style="5" customWidth="1"/>
    <col min="14851" max="14851" width="9" style="5" hidden="1" customWidth="1"/>
    <col min="14852" max="14852" width="8.875" style="5" customWidth="1"/>
    <col min="14853" max="14853" width="12.375" style="5" customWidth="1"/>
    <col min="14854" max="14854" width="12" style="5" customWidth="1"/>
    <col min="14855" max="14855" width="8.75" style="5" customWidth="1"/>
    <col min="14856" max="14856" width="12" style="5" customWidth="1"/>
    <col min="14857" max="14857" width="11.25" style="5" customWidth="1"/>
    <col min="14858" max="14858" width="8.75" style="5" customWidth="1"/>
    <col min="14859" max="14859" width="9" style="5"/>
    <col min="14860" max="14863" width="9" style="5" hidden="1" customWidth="1"/>
    <col min="14864" max="14864" width="9.125" style="5" customWidth="1"/>
    <col min="14865" max="14865" width="9" style="5"/>
    <col min="14866" max="14866" width="9.125" style="5" customWidth="1"/>
    <col min="14867" max="15102" width="9" style="5"/>
    <col min="15103" max="15103" width="50.75" style="5" customWidth="1"/>
    <col min="15104" max="15104" width="14" style="5" customWidth="1"/>
    <col min="15105" max="15105" width="9" style="5" hidden="1" customWidth="1"/>
    <col min="15106" max="15106" width="12.125" style="5" customWidth="1"/>
    <col min="15107" max="15107" width="9" style="5" hidden="1" customWidth="1"/>
    <col min="15108" max="15108" width="8.875" style="5" customWidth="1"/>
    <col min="15109" max="15109" width="12.375" style="5" customWidth="1"/>
    <col min="15110" max="15110" width="12" style="5" customWidth="1"/>
    <col min="15111" max="15111" width="8.75" style="5" customWidth="1"/>
    <col min="15112" max="15112" width="12" style="5" customWidth="1"/>
    <col min="15113" max="15113" width="11.25" style="5" customWidth="1"/>
    <col min="15114" max="15114" width="8.75" style="5" customWidth="1"/>
    <col min="15115" max="15115" width="9" style="5"/>
    <col min="15116" max="15119" width="9" style="5" hidden="1" customWidth="1"/>
    <col min="15120" max="15120" width="9.125" style="5" customWidth="1"/>
    <col min="15121" max="15121" width="9" style="5"/>
    <col min="15122" max="15122" width="9.125" style="5" customWidth="1"/>
    <col min="15123" max="15358" width="9" style="5"/>
    <col min="15359" max="15359" width="50.75" style="5" customWidth="1"/>
    <col min="15360" max="15360" width="14" style="5" customWidth="1"/>
    <col min="15361" max="15361" width="9" style="5" hidden="1" customWidth="1"/>
    <col min="15362" max="15362" width="12.125" style="5" customWidth="1"/>
    <col min="15363" max="15363" width="9" style="5" hidden="1" customWidth="1"/>
    <col min="15364" max="15364" width="8.875" style="5" customWidth="1"/>
    <col min="15365" max="15365" width="12.375" style="5" customWidth="1"/>
    <col min="15366" max="15366" width="12" style="5" customWidth="1"/>
    <col min="15367" max="15367" width="8.75" style="5" customWidth="1"/>
    <col min="15368" max="15368" width="12" style="5" customWidth="1"/>
    <col min="15369" max="15369" width="11.25" style="5" customWidth="1"/>
    <col min="15370" max="15370" width="8.75" style="5" customWidth="1"/>
    <col min="15371" max="15371" width="9" style="5"/>
    <col min="15372" max="15375" width="9" style="5" hidden="1" customWidth="1"/>
    <col min="15376" max="15376" width="9.125" style="5" customWidth="1"/>
    <col min="15377" max="15377" width="9" style="5"/>
    <col min="15378" max="15378" width="9.125" style="5" customWidth="1"/>
    <col min="15379" max="15614" width="9" style="5"/>
    <col min="15615" max="15615" width="50.75" style="5" customWidth="1"/>
    <col min="15616" max="15616" width="14" style="5" customWidth="1"/>
    <col min="15617" max="15617" width="9" style="5" hidden="1" customWidth="1"/>
    <col min="15618" max="15618" width="12.125" style="5" customWidth="1"/>
    <col min="15619" max="15619" width="9" style="5" hidden="1" customWidth="1"/>
    <col min="15620" max="15620" width="8.875" style="5" customWidth="1"/>
    <col min="15621" max="15621" width="12.375" style="5" customWidth="1"/>
    <col min="15622" max="15622" width="12" style="5" customWidth="1"/>
    <col min="15623" max="15623" width="8.75" style="5" customWidth="1"/>
    <col min="15624" max="15624" width="12" style="5" customWidth="1"/>
    <col min="15625" max="15625" width="11.25" style="5" customWidth="1"/>
    <col min="15626" max="15626" width="8.75" style="5" customWidth="1"/>
    <col min="15627" max="15627" width="9" style="5"/>
    <col min="15628" max="15631" width="9" style="5" hidden="1" customWidth="1"/>
    <col min="15632" max="15632" width="9.125" style="5" customWidth="1"/>
    <col min="15633" max="15633" width="9" style="5"/>
    <col min="15634" max="15634" width="9.125" style="5" customWidth="1"/>
    <col min="15635" max="15870" width="9" style="5"/>
    <col min="15871" max="15871" width="50.75" style="5" customWidth="1"/>
    <col min="15872" max="15872" width="14" style="5" customWidth="1"/>
    <col min="15873" max="15873" width="9" style="5" hidden="1" customWidth="1"/>
    <col min="15874" max="15874" width="12.125" style="5" customWidth="1"/>
    <col min="15875" max="15875" width="9" style="5" hidden="1" customWidth="1"/>
    <col min="15876" max="15876" width="8.875" style="5" customWidth="1"/>
    <col min="15877" max="15877" width="12.375" style="5" customWidth="1"/>
    <col min="15878" max="15878" width="12" style="5" customWidth="1"/>
    <col min="15879" max="15879" width="8.75" style="5" customWidth="1"/>
    <col min="15880" max="15880" width="12" style="5" customWidth="1"/>
    <col min="15881" max="15881" width="11.25" style="5" customWidth="1"/>
    <col min="15882" max="15882" width="8.75" style="5" customWidth="1"/>
    <col min="15883" max="15883" width="9" style="5"/>
    <col min="15884" max="15887" width="9" style="5" hidden="1" customWidth="1"/>
    <col min="15888" max="15888" width="9.125" style="5" customWidth="1"/>
    <col min="15889" max="15889" width="9" style="5"/>
    <col min="15890" max="15890" width="9.125" style="5" customWidth="1"/>
    <col min="15891" max="16126" width="9" style="5"/>
    <col min="16127" max="16127" width="50.75" style="5" customWidth="1"/>
    <col min="16128" max="16128" width="14" style="5" customWidth="1"/>
    <col min="16129" max="16129" width="9" style="5" hidden="1" customWidth="1"/>
    <col min="16130" max="16130" width="12.125" style="5" customWidth="1"/>
    <col min="16131" max="16131" width="9" style="5" hidden="1" customWidth="1"/>
    <col min="16132" max="16132" width="8.875" style="5" customWidth="1"/>
    <col min="16133" max="16133" width="12.375" style="5" customWidth="1"/>
    <col min="16134" max="16134" width="12" style="5" customWidth="1"/>
    <col min="16135" max="16135" width="8.75" style="5" customWidth="1"/>
    <col min="16136" max="16136" width="12" style="5" customWidth="1"/>
    <col min="16137" max="16137" width="11.25" style="5" customWidth="1"/>
    <col min="16138" max="16138" width="8.75" style="5" customWidth="1"/>
    <col min="16139" max="16139" width="9" style="5"/>
    <col min="16140" max="16143" width="9" style="5" hidden="1" customWidth="1"/>
    <col min="16144" max="16144" width="9.125" style="5" customWidth="1"/>
    <col min="16145" max="16145" width="9" style="5"/>
    <col min="16146" max="16146" width="9.125" style="5" customWidth="1"/>
    <col min="16147" max="16384" width="9" style="5"/>
  </cols>
  <sheetData>
    <row r="1" s="1" customFormat="1" ht="20.25" spans="1:19">
      <c r="A1" s="8" t="s">
        <v>0</v>
      </c>
      <c r="B1" s="9"/>
      <c r="C1" s="9"/>
      <c r="F1" s="10"/>
      <c r="G1" s="11"/>
      <c r="I1" s="32"/>
      <c r="J1" s="11"/>
      <c r="R1" s="32"/>
      <c r="S1" s="32"/>
    </row>
    <row r="2" ht="20.25" spans="1:18">
      <c r="A2" s="12" t="s">
        <v>348</v>
      </c>
      <c r="B2" s="12"/>
      <c r="C2" s="12"/>
      <c r="D2" s="12"/>
      <c r="E2" s="12"/>
      <c r="F2" s="12"/>
      <c r="G2" s="12"/>
      <c r="H2" s="12"/>
      <c r="I2" s="12"/>
      <c r="J2" s="12"/>
      <c r="K2" s="12"/>
      <c r="Q2" s="36"/>
      <c r="R2" s="36"/>
    </row>
    <row r="3" spans="1:19">
      <c r="A3" s="13"/>
      <c r="B3" s="14"/>
      <c r="C3" s="15"/>
      <c r="D3" s="15"/>
      <c r="E3" s="15"/>
      <c r="F3" s="15"/>
      <c r="G3" s="16"/>
      <c r="H3" s="17"/>
      <c r="I3" s="33"/>
      <c r="J3" s="34" t="s">
        <v>5</v>
      </c>
      <c r="K3" s="17"/>
      <c r="Q3" s="36"/>
      <c r="R3" s="33"/>
      <c r="S3" s="33"/>
    </row>
    <row r="4" ht="23.25" customHeight="1" spans="1:20">
      <c r="A4" s="18" t="s">
        <v>6</v>
      </c>
      <c r="B4" s="19" t="s">
        <v>7</v>
      </c>
      <c r="C4" s="19"/>
      <c r="D4" s="19"/>
      <c r="E4" s="19"/>
      <c r="F4" s="19"/>
      <c r="G4" s="19"/>
      <c r="H4" s="19"/>
      <c r="I4" s="19" t="s">
        <v>8</v>
      </c>
      <c r="J4" s="19"/>
      <c r="K4" s="19"/>
      <c r="Q4" s="36"/>
      <c r="R4" s="37" t="s">
        <v>349</v>
      </c>
      <c r="S4" s="37" t="s">
        <v>350</v>
      </c>
      <c r="T4" s="38" t="s">
        <v>351</v>
      </c>
    </row>
    <row r="5" ht="23.25" customHeight="1" spans="1:20">
      <c r="A5" s="20"/>
      <c r="B5" s="21" t="s">
        <v>9</v>
      </c>
      <c r="C5" s="22" t="s">
        <v>10</v>
      </c>
      <c r="D5" s="19" t="s">
        <v>11</v>
      </c>
      <c r="E5" s="21" t="s">
        <v>12</v>
      </c>
      <c r="F5" s="22" t="s">
        <v>13</v>
      </c>
      <c r="G5" s="19" t="s">
        <v>14</v>
      </c>
      <c r="H5" s="19"/>
      <c r="I5" s="19" t="s">
        <v>15</v>
      </c>
      <c r="J5" s="19" t="s">
        <v>136</v>
      </c>
      <c r="K5" s="19"/>
      <c r="Q5" s="36"/>
      <c r="R5" s="39" t="s">
        <v>15</v>
      </c>
      <c r="S5" s="39" t="s">
        <v>15</v>
      </c>
      <c r="T5" s="40"/>
    </row>
    <row r="6" ht="23.25" customHeight="1" spans="1:20">
      <c r="A6" s="23"/>
      <c r="B6" s="21"/>
      <c r="C6" s="24"/>
      <c r="D6" s="19"/>
      <c r="E6" s="21"/>
      <c r="F6" s="24"/>
      <c r="G6" s="19" t="s">
        <v>17</v>
      </c>
      <c r="H6" s="25" t="s">
        <v>18</v>
      </c>
      <c r="I6" s="19"/>
      <c r="J6" s="35" t="s">
        <v>17</v>
      </c>
      <c r="K6" s="25" t="s">
        <v>18</v>
      </c>
      <c r="R6" s="39"/>
      <c r="S6" s="39"/>
      <c r="T6" s="41"/>
    </row>
    <row r="7" s="2" customFormat="1" ht="16.5" customHeight="1" spans="1:20">
      <c r="A7" s="26" t="s">
        <v>137</v>
      </c>
      <c r="B7" s="27">
        <f>B8+B20+B29+B40+B51+B62+B73+B81+B90+B91+B100+B111+B112+B119+B120+B125+B132+B138+B145+B152+B159+B167+B173+B179+B186+B201</f>
        <v>137923.59</v>
      </c>
      <c r="C7" s="27">
        <f>C8+C20+C29+C40+C51+C62+C73+C81+C90+C91+C100+C111+C112+C119+C120+C125+C132+C138+C145+C152+C159+C167+C173+C179+C186+C201</f>
        <v>50758.78</v>
      </c>
      <c r="D7" s="27">
        <f>D8+D20+D29+D40+D51+D62+D73+D81+D90+D91+D100+D111+D112+D119+D120+D125+D132+D138+D145+D152+D159+D167+D173+D179+D186+D201</f>
        <v>50222</v>
      </c>
      <c r="E7" s="28">
        <f>D7/C7*100</f>
        <v>98.94248837344</v>
      </c>
      <c r="F7" s="27">
        <f>F8+F20+F29+F40+F51+F62+F73+F81+F90+F91+F100+F111+F112+F119+F120+F125+F132+F138+F145+F152+F159+F167+F173+F179+F186+F201</f>
        <v>58138</v>
      </c>
      <c r="G7" s="27">
        <f>D7-F7</f>
        <v>-7916</v>
      </c>
      <c r="H7" s="28">
        <f t="shared" ref="H7:H62" si="0">G7/F7*100</f>
        <v>-13.6158794592177</v>
      </c>
      <c r="I7" s="27">
        <f>I8+I20+I29+I40+I51+I62+I73+I81+I90+I91+I100+I111+I112+I119+I120+I125+I132+I138+I145+I152+I159+I167+I173+I179+I186+I201</f>
        <v>136142.35</v>
      </c>
      <c r="J7" s="27">
        <f>I7-B7</f>
        <v>-1781.24000000002</v>
      </c>
      <c r="K7" s="31">
        <f>J7/B7*100</f>
        <v>-1.29146870379463</v>
      </c>
      <c r="R7" s="27" t="e">
        <f>R8+R20+R29+R40+R51+R62+R73+R81+R90+#REF!+R91+R100+R111+R112+R119+R120+R125+R132+R138+R145+R152+R159+R167+R173+R179+R186+R201</f>
        <v>#REF!</v>
      </c>
      <c r="S7" s="27" t="e">
        <f>S8+S20+S29+S40+S51+S62+S73+S81+S90+#REF!+S91+S100+S111+S112+S119+S120+S125+S132+S138+S145+S152+S159+S167+S173+S179+S186+S201</f>
        <v>#REF!</v>
      </c>
      <c r="T7" s="42" t="e">
        <f>R7+S7</f>
        <v>#REF!</v>
      </c>
    </row>
    <row r="8" ht="16.5" customHeight="1" spans="1:20">
      <c r="A8" s="29" t="s">
        <v>138</v>
      </c>
      <c r="B8" s="30">
        <v>1463.11</v>
      </c>
      <c r="C8" s="30">
        <f>1753-100</f>
        <v>1653</v>
      </c>
      <c r="D8" s="30">
        <v>1646</v>
      </c>
      <c r="E8" s="31">
        <f t="shared" ref="E8:E62" si="1">D8/C8*100</f>
        <v>99.5765275257108</v>
      </c>
      <c r="F8" s="30">
        <v>1740</v>
      </c>
      <c r="G8" s="27">
        <f>D8-F8</f>
        <v>-94</v>
      </c>
      <c r="H8" s="28">
        <f t="shared" si="0"/>
        <v>-5.40229885057471</v>
      </c>
      <c r="I8" s="30">
        <f>SUM(I9:I19)</f>
        <v>1591</v>
      </c>
      <c r="J8" s="27">
        <f>I8-B8</f>
        <v>127.89</v>
      </c>
      <c r="K8" s="31">
        <f>J8/B8*100</f>
        <v>8.7409695785006</v>
      </c>
      <c r="Q8" s="43"/>
      <c r="R8" s="30">
        <f>SUM(R9:R19)</f>
        <v>2532.36</v>
      </c>
      <c r="S8" s="30">
        <f>SUM(S9:S19)</f>
        <v>15</v>
      </c>
      <c r="T8" s="42">
        <f t="shared" ref="T8:T72" si="2">R8+S8</f>
        <v>2547.36</v>
      </c>
    </row>
    <row r="9" ht="16.5" customHeight="1" spans="1:20">
      <c r="A9" s="29" t="s">
        <v>352</v>
      </c>
      <c r="B9" s="30"/>
      <c r="C9" s="30"/>
      <c r="D9" s="30"/>
      <c r="E9" s="31"/>
      <c r="F9" s="30"/>
      <c r="G9" s="27"/>
      <c r="H9" s="28"/>
      <c r="I9" s="30">
        <v>1075</v>
      </c>
      <c r="J9" s="27"/>
      <c r="K9" s="31"/>
      <c r="Q9" s="43"/>
      <c r="R9" s="30">
        <v>961.97</v>
      </c>
      <c r="S9" s="30"/>
      <c r="T9" s="42">
        <f t="shared" si="2"/>
        <v>961.97</v>
      </c>
    </row>
    <row r="10" ht="16.5" customHeight="1" spans="1:20">
      <c r="A10" s="29" t="s">
        <v>353</v>
      </c>
      <c r="B10" s="30"/>
      <c r="C10" s="30"/>
      <c r="D10" s="30"/>
      <c r="E10" s="31"/>
      <c r="F10" s="30"/>
      <c r="G10" s="27"/>
      <c r="H10" s="28"/>
      <c r="I10" s="30">
        <v>243</v>
      </c>
      <c r="J10" s="27"/>
      <c r="K10" s="31"/>
      <c r="Q10" s="43"/>
      <c r="R10" s="30">
        <v>1494.4</v>
      </c>
      <c r="S10" s="30"/>
      <c r="T10" s="42">
        <f t="shared" si="2"/>
        <v>1494.4</v>
      </c>
    </row>
    <row r="11" ht="16.5" hidden="1" customHeight="1" spans="1:20">
      <c r="A11" s="29" t="s">
        <v>354</v>
      </c>
      <c r="B11" s="30"/>
      <c r="C11" s="30"/>
      <c r="D11" s="30"/>
      <c r="E11" s="31"/>
      <c r="F11" s="30"/>
      <c r="G11" s="27"/>
      <c r="H11" s="28"/>
      <c r="I11" s="30"/>
      <c r="J11" s="27"/>
      <c r="K11" s="31"/>
      <c r="Q11" s="43"/>
      <c r="R11" s="30"/>
      <c r="S11" s="30"/>
      <c r="T11" s="42"/>
    </row>
    <row r="12" ht="16.5" hidden="1" customHeight="1" spans="1:20">
      <c r="A12" s="29" t="s">
        <v>355</v>
      </c>
      <c r="B12" s="30"/>
      <c r="C12" s="30"/>
      <c r="D12" s="30"/>
      <c r="E12" s="31"/>
      <c r="F12" s="30"/>
      <c r="G12" s="27"/>
      <c r="H12" s="28"/>
      <c r="I12" s="30"/>
      <c r="J12" s="27"/>
      <c r="K12" s="31"/>
      <c r="Q12" s="43"/>
      <c r="R12" s="30"/>
      <c r="S12" s="30"/>
      <c r="T12" s="42"/>
    </row>
    <row r="13" ht="16.5" customHeight="1" spans="1:20">
      <c r="A13" s="29" t="s">
        <v>356</v>
      </c>
      <c r="B13" s="30"/>
      <c r="C13" s="30"/>
      <c r="D13" s="30"/>
      <c r="E13" s="31"/>
      <c r="F13" s="30"/>
      <c r="G13" s="27"/>
      <c r="H13" s="28"/>
      <c r="I13" s="30">
        <v>60</v>
      </c>
      <c r="J13" s="27"/>
      <c r="K13" s="31"/>
      <c r="Q13" s="43"/>
      <c r="R13" s="30"/>
      <c r="S13" s="30"/>
      <c r="T13" s="42"/>
    </row>
    <row r="14" ht="16.5" hidden="1" customHeight="1" spans="1:20">
      <c r="A14" s="29" t="s">
        <v>357</v>
      </c>
      <c r="B14" s="30"/>
      <c r="C14" s="30"/>
      <c r="D14" s="30"/>
      <c r="E14" s="31"/>
      <c r="F14" s="30"/>
      <c r="G14" s="27"/>
      <c r="H14" s="28"/>
      <c r="I14" s="30"/>
      <c r="J14" s="27"/>
      <c r="K14" s="31"/>
      <c r="Q14" s="43"/>
      <c r="R14" s="30"/>
      <c r="S14" s="30"/>
      <c r="T14" s="42"/>
    </row>
    <row r="15" ht="16.5" hidden="1" customHeight="1" spans="1:20">
      <c r="A15" s="29" t="s">
        <v>358</v>
      </c>
      <c r="B15" s="30"/>
      <c r="C15" s="30"/>
      <c r="D15" s="30"/>
      <c r="E15" s="31"/>
      <c r="F15" s="30"/>
      <c r="G15" s="27"/>
      <c r="H15" s="28"/>
      <c r="I15" s="30"/>
      <c r="J15" s="27"/>
      <c r="K15" s="31"/>
      <c r="Q15" s="43"/>
      <c r="R15" s="30"/>
      <c r="S15" s="30"/>
      <c r="T15" s="42"/>
    </row>
    <row r="16" ht="16.5" customHeight="1" spans="1:20">
      <c r="A16" s="29" t="s">
        <v>359</v>
      </c>
      <c r="B16" s="30"/>
      <c r="C16" s="30"/>
      <c r="D16" s="30"/>
      <c r="E16" s="31"/>
      <c r="F16" s="30"/>
      <c r="G16" s="27"/>
      <c r="H16" s="28"/>
      <c r="I16" s="30">
        <v>119</v>
      </c>
      <c r="J16" s="27"/>
      <c r="K16" s="31"/>
      <c r="Q16" s="43"/>
      <c r="R16" s="30"/>
      <c r="S16" s="30"/>
      <c r="T16" s="42"/>
    </row>
    <row r="17" ht="16.5" hidden="1" customHeight="1" spans="1:20">
      <c r="A17" s="29" t="s">
        <v>360</v>
      </c>
      <c r="B17" s="30"/>
      <c r="C17" s="30"/>
      <c r="D17" s="30"/>
      <c r="E17" s="31"/>
      <c r="F17" s="30"/>
      <c r="G17" s="27"/>
      <c r="H17" s="28"/>
      <c r="I17" s="30"/>
      <c r="J17" s="27"/>
      <c r="K17" s="31"/>
      <c r="Q17" s="43"/>
      <c r="R17" s="30">
        <v>4.35</v>
      </c>
      <c r="S17" s="30"/>
      <c r="T17" s="42">
        <f t="shared" si="2"/>
        <v>4.35</v>
      </c>
    </row>
    <row r="18" ht="16.5" customHeight="1" spans="1:20">
      <c r="A18" s="29" t="s">
        <v>361</v>
      </c>
      <c r="B18" s="30"/>
      <c r="C18" s="30"/>
      <c r="D18" s="30"/>
      <c r="E18" s="31"/>
      <c r="F18" s="30"/>
      <c r="G18" s="27"/>
      <c r="H18" s="28"/>
      <c r="I18" s="30">
        <v>42</v>
      </c>
      <c r="J18" s="27"/>
      <c r="K18" s="31"/>
      <c r="Q18" s="43"/>
      <c r="R18" s="30">
        <v>56.64</v>
      </c>
      <c r="S18" s="30"/>
      <c r="T18" s="42">
        <f t="shared" si="2"/>
        <v>56.64</v>
      </c>
    </row>
    <row r="19" ht="16.5" customHeight="1" spans="1:20">
      <c r="A19" s="29" t="s">
        <v>362</v>
      </c>
      <c r="B19" s="30"/>
      <c r="C19" s="30"/>
      <c r="D19" s="30"/>
      <c r="E19" s="31"/>
      <c r="F19" s="30"/>
      <c r="G19" s="27"/>
      <c r="H19" s="28"/>
      <c r="I19" s="30">
        <v>52</v>
      </c>
      <c r="J19" s="27"/>
      <c r="K19" s="31"/>
      <c r="Q19" s="43"/>
      <c r="R19" s="30">
        <v>15</v>
      </c>
      <c r="S19" s="30">
        <v>15</v>
      </c>
      <c r="T19" s="42">
        <f t="shared" si="2"/>
        <v>30</v>
      </c>
    </row>
    <row r="20" ht="16.5" customHeight="1" spans="1:20">
      <c r="A20" s="29" t="s">
        <v>139</v>
      </c>
      <c r="B20" s="30">
        <v>1241.69</v>
      </c>
      <c r="C20" s="30">
        <f>1500-50</f>
        <v>1450</v>
      </c>
      <c r="D20" s="30">
        <v>1430</v>
      </c>
      <c r="E20" s="31">
        <f t="shared" si="1"/>
        <v>98.6206896551724</v>
      </c>
      <c r="F20" s="30">
        <v>1764</v>
      </c>
      <c r="G20" s="27">
        <f>D20-F20</f>
        <v>-334</v>
      </c>
      <c r="H20" s="28">
        <f t="shared" si="0"/>
        <v>-18.9342403628118</v>
      </c>
      <c r="I20" s="30">
        <f>SUM(I21:I28)</f>
        <v>1295</v>
      </c>
      <c r="J20" s="27">
        <f>I20-B20</f>
        <v>53.3099999999999</v>
      </c>
      <c r="K20" s="31">
        <f>J20/B20*100</f>
        <v>4.29334213853699</v>
      </c>
      <c r="Q20" s="43"/>
      <c r="R20" s="30">
        <f>SUM(R21:R28)</f>
        <v>1818.27</v>
      </c>
      <c r="S20" s="30">
        <f>SUM(S21:S28)</f>
        <v>0</v>
      </c>
      <c r="T20" s="42">
        <f t="shared" si="2"/>
        <v>1818.27</v>
      </c>
    </row>
    <row r="21" ht="16.5" customHeight="1" spans="1:20">
      <c r="A21" s="29" t="s">
        <v>352</v>
      </c>
      <c r="B21" s="30"/>
      <c r="C21" s="30"/>
      <c r="D21" s="30"/>
      <c r="E21" s="31"/>
      <c r="F21" s="30"/>
      <c r="G21" s="27"/>
      <c r="H21" s="28"/>
      <c r="I21" s="30">
        <v>844</v>
      </c>
      <c r="J21" s="27"/>
      <c r="K21" s="31"/>
      <c r="Q21" s="43"/>
      <c r="R21" s="30">
        <v>691.65</v>
      </c>
      <c r="S21" s="30"/>
      <c r="T21" s="42">
        <f t="shared" si="2"/>
        <v>691.65</v>
      </c>
    </row>
    <row r="22" ht="16.5" customHeight="1" spans="1:20">
      <c r="A22" s="29" t="s">
        <v>353</v>
      </c>
      <c r="B22" s="30"/>
      <c r="C22" s="30"/>
      <c r="D22" s="30"/>
      <c r="E22" s="31"/>
      <c r="F22" s="30"/>
      <c r="G22" s="27"/>
      <c r="H22" s="28"/>
      <c r="I22" s="30">
        <v>339</v>
      </c>
      <c r="J22" s="27"/>
      <c r="K22" s="31"/>
      <c r="Q22" s="43"/>
      <c r="R22" s="30">
        <v>605</v>
      </c>
      <c r="S22" s="30"/>
      <c r="T22" s="42">
        <f t="shared" si="2"/>
        <v>605</v>
      </c>
    </row>
    <row r="23" ht="16.5" hidden="1" customHeight="1" spans="1:20">
      <c r="A23" s="29" t="s">
        <v>354</v>
      </c>
      <c r="B23" s="30"/>
      <c r="C23" s="30"/>
      <c r="D23" s="30"/>
      <c r="E23" s="31"/>
      <c r="F23" s="30"/>
      <c r="G23" s="27"/>
      <c r="H23" s="28"/>
      <c r="I23" s="30"/>
      <c r="J23" s="27"/>
      <c r="K23" s="31"/>
      <c r="Q23" s="43"/>
      <c r="R23" s="30"/>
      <c r="S23" s="30"/>
      <c r="T23" s="42"/>
    </row>
    <row r="24" ht="16.5" hidden="1" customHeight="1" spans="1:20">
      <c r="A24" s="29" t="s">
        <v>363</v>
      </c>
      <c r="B24" s="30"/>
      <c r="C24" s="30"/>
      <c r="D24" s="30"/>
      <c r="E24" s="31"/>
      <c r="F24" s="30"/>
      <c r="G24" s="27"/>
      <c r="H24" s="28"/>
      <c r="I24" s="30"/>
      <c r="J24" s="27"/>
      <c r="K24" s="31"/>
      <c r="Q24" s="43"/>
      <c r="R24" s="30"/>
      <c r="S24" s="30"/>
      <c r="T24" s="42"/>
    </row>
    <row r="25" ht="16.5" hidden="1" customHeight="1" spans="1:20">
      <c r="A25" s="29" t="s">
        <v>364</v>
      </c>
      <c r="B25" s="30"/>
      <c r="C25" s="30"/>
      <c r="D25" s="30"/>
      <c r="E25" s="31"/>
      <c r="F25" s="30"/>
      <c r="G25" s="27"/>
      <c r="H25" s="28"/>
      <c r="I25" s="30"/>
      <c r="J25" s="27"/>
      <c r="K25" s="31"/>
      <c r="Q25" s="43"/>
      <c r="R25" s="30">
        <v>102.25</v>
      </c>
      <c r="S25" s="30"/>
      <c r="T25" s="42">
        <f t="shared" si="2"/>
        <v>102.25</v>
      </c>
    </row>
    <row r="26" ht="16.5" customHeight="1" spans="1:20">
      <c r="A26" s="29" t="s">
        <v>365</v>
      </c>
      <c r="B26" s="30"/>
      <c r="C26" s="30"/>
      <c r="D26" s="30"/>
      <c r="E26" s="31"/>
      <c r="F26" s="30"/>
      <c r="G26" s="27"/>
      <c r="H26" s="28"/>
      <c r="I26" s="30">
        <v>50</v>
      </c>
      <c r="J26" s="27"/>
      <c r="K26" s="31"/>
      <c r="Q26" s="43"/>
      <c r="R26" s="30">
        <v>45</v>
      </c>
      <c r="S26" s="30"/>
      <c r="T26" s="42">
        <f t="shared" si="2"/>
        <v>45</v>
      </c>
    </row>
    <row r="27" ht="16.5" customHeight="1" spans="1:20">
      <c r="A27" s="29" t="s">
        <v>361</v>
      </c>
      <c r="B27" s="30"/>
      <c r="C27" s="30"/>
      <c r="D27" s="30"/>
      <c r="E27" s="31"/>
      <c r="F27" s="30"/>
      <c r="G27" s="27"/>
      <c r="H27" s="28"/>
      <c r="I27" s="30">
        <v>18</v>
      </c>
      <c r="J27" s="27"/>
      <c r="K27" s="31"/>
      <c r="Q27" s="43"/>
      <c r="R27" s="30">
        <v>372.37</v>
      </c>
      <c r="S27" s="30"/>
      <c r="T27" s="42">
        <f t="shared" si="2"/>
        <v>372.37</v>
      </c>
    </row>
    <row r="28" ht="16.5" customHeight="1" spans="1:20">
      <c r="A28" s="29" t="s">
        <v>366</v>
      </c>
      <c r="B28" s="30"/>
      <c r="C28" s="30"/>
      <c r="D28" s="30"/>
      <c r="E28" s="31"/>
      <c r="F28" s="30"/>
      <c r="G28" s="27"/>
      <c r="H28" s="28"/>
      <c r="I28" s="30">
        <v>44</v>
      </c>
      <c r="J28" s="27"/>
      <c r="K28" s="31"/>
      <c r="Q28" s="43"/>
      <c r="R28" s="30">
        <v>2</v>
      </c>
      <c r="S28" s="30"/>
      <c r="T28" s="42">
        <f t="shared" si="2"/>
        <v>2</v>
      </c>
    </row>
    <row r="29" ht="16.5" customHeight="1" spans="1:20">
      <c r="A29" s="29" t="s">
        <v>140</v>
      </c>
      <c r="B29" s="30">
        <v>16143.78</v>
      </c>
      <c r="C29" s="30">
        <f>16143.78-5600-50</f>
        <v>10493.78</v>
      </c>
      <c r="D29" s="30">
        <v>10463</v>
      </c>
      <c r="E29" s="31">
        <f t="shared" si="1"/>
        <v>99.706683387683</v>
      </c>
      <c r="F29" s="30">
        <v>14121</v>
      </c>
      <c r="G29" s="27">
        <f>D29-F29</f>
        <v>-3658</v>
      </c>
      <c r="H29" s="28">
        <f t="shared" si="0"/>
        <v>-25.9046809716026</v>
      </c>
      <c r="I29" s="30">
        <f>SUM(I30:I39)</f>
        <v>17236</v>
      </c>
      <c r="J29" s="27">
        <f>I29-B29</f>
        <v>1092.22</v>
      </c>
      <c r="K29" s="31">
        <f>J29/B29*100</f>
        <v>6.76557782625878</v>
      </c>
      <c r="Q29" s="43"/>
      <c r="R29" s="30">
        <f>SUM(R30:R39)</f>
        <v>9797.83</v>
      </c>
      <c r="S29" s="30">
        <f>SUM(S30:S39)</f>
        <v>5489</v>
      </c>
      <c r="T29" s="42">
        <f t="shared" si="2"/>
        <v>15286.83</v>
      </c>
    </row>
    <row r="30" ht="16.5" customHeight="1" spans="1:20">
      <c r="A30" s="29" t="s">
        <v>352</v>
      </c>
      <c r="B30" s="30"/>
      <c r="C30" s="30"/>
      <c r="D30" s="30"/>
      <c r="E30" s="31"/>
      <c r="F30" s="30"/>
      <c r="G30" s="27"/>
      <c r="H30" s="28"/>
      <c r="I30" s="30">
        <v>4150</v>
      </c>
      <c r="J30" s="27"/>
      <c r="K30" s="31"/>
      <c r="Q30" s="43"/>
      <c r="R30" s="30">
        <v>1629.89</v>
      </c>
      <c r="S30" s="30">
        <v>2276</v>
      </c>
      <c r="T30" s="42">
        <f t="shared" si="2"/>
        <v>3905.89</v>
      </c>
    </row>
    <row r="31" ht="16.5" customHeight="1" spans="1:20">
      <c r="A31" s="29" t="s">
        <v>353</v>
      </c>
      <c r="B31" s="30"/>
      <c r="C31" s="30"/>
      <c r="D31" s="30"/>
      <c r="E31" s="31"/>
      <c r="F31" s="30"/>
      <c r="G31" s="27"/>
      <c r="H31" s="28"/>
      <c r="I31" s="30">
        <v>3638</v>
      </c>
      <c r="J31" s="27"/>
      <c r="K31" s="31"/>
      <c r="Q31" s="43"/>
      <c r="R31" s="30">
        <v>2525.72</v>
      </c>
      <c r="S31" s="30"/>
      <c r="T31" s="42">
        <f t="shared" si="2"/>
        <v>2525.72</v>
      </c>
    </row>
    <row r="32" ht="16.5" customHeight="1" spans="1:20">
      <c r="A32" s="29" t="s">
        <v>354</v>
      </c>
      <c r="B32" s="30"/>
      <c r="C32" s="30"/>
      <c r="D32" s="30"/>
      <c r="E32" s="31"/>
      <c r="F32" s="30"/>
      <c r="G32" s="27"/>
      <c r="H32" s="28"/>
      <c r="I32" s="30">
        <v>8271</v>
      </c>
      <c r="J32" s="27"/>
      <c r="K32" s="31"/>
      <c r="Q32" s="43"/>
      <c r="R32" s="30">
        <v>5160.88</v>
      </c>
      <c r="S32" s="30">
        <v>271</v>
      </c>
      <c r="T32" s="42">
        <f t="shared" si="2"/>
        <v>5431.88</v>
      </c>
    </row>
    <row r="33" ht="16.5" hidden="1" customHeight="1" spans="1:20">
      <c r="A33" s="29" t="s">
        <v>367</v>
      </c>
      <c r="B33" s="30"/>
      <c r="C33" s="30"/>
      <c r="D33" s="30"/>
      <c r="E33" s="31"/>
      <c r="F33" s="30"/>
      <c r="G33" s="27"/>
      <c r="H33" s="28"/>
      <c r="I33" s="30"/>
      <c r="J33" s="27"/>
      <c r="K33" s="31"/>
      <c r="Q33" s="43"/>
      <c r="R33" s="30"/>
      <c r="S33" s="30"/>
      <c r="T33" s="42"/>
    </row>
    <row r="34" ht="16.5" hidden="1" customHeight="1" spans="1:20">
      <c r="A34" s="29" t="s">
        <v>368</v>
      </c>
      <c r="B34" s="30"/>
      <c r="C34" s="30"/>
      <c r="D34" s="30"/>
      <c r="E34" s="31"/>
      <c r="F34" s="30"/>
      <c r="G34" s="27"/>
      <c r="H34" s="28"/>
      <c r="I34" s="30"/>
      <c r="J34" s="27"/>
      <c r="K34" s="31"/>
      <c r="Q34" s="43"/>
      <c r="R34" s="30">
        <v>15</v>
      </c>
      <c r="S34" s="30"/>
      <c r="T34" s="42">
        <f t="shared" si="2"/>
        <v>15</v>
      </c>
    </row>
    <row r="35" ht="16.5" customHeight="1" spans="1:20">
      <c r="A35" s="29" t="s">
        <v>369</v>
      </c>
      <c r="B35" s="30"/>
      <c r="C35" s="30"/>
      <c r="D35" s="30"/>
      <c r="E35" s="31"/>
      <c r="F35" s="30"/>
      <c r="G35" s="27"/>
      <c r="H35" s="28"/>
      <c r="I35" s="30">
        <v>330</v>
      </c>
      <c r="J35" s="27"/>
      <c r="K35" s="31"/>
      <c r="Q35" s="43"/>
      <c r="R35" s="30"/>
      <c r="S35" s="30">
        <v>483</v>
      </c>
      <c r="T35" s="42">
        <f t="shared" si="2"/>
        <v>483</v>
      </c>
    </row>
    <row r="36" ht="16.5" customHeight="1" spans="1:20">
      <c r="A36" s="29" t="s">
        <v>370</v>
      </c>
      <c r="B36" s="30"/>
      <c r="C36" s="30"/>
      <c r="D36" s="30"/>
      <c r="E36" s="31"/>
      <c r="F36" s="30"/>
      <c r="G36" s="27"/>
      <c r="H36" s="28"/>
      <c r="I36" s="30">
        <v>273</v>
      </c>
      <c r="J36" s="27"/>
      <c r="K36" s="31"/>
      <c r="Q36" s="43"/>
      <c r="R36" s="30">
        <v>324</v>
      </c>
      <c r="S36" s="30"/>
      <c r="T36" s="42">
        <f t="shared" si="2"/>
        <v>324</v>
      </c>
    </row>
    <row r="37" ht="16.5" hidden="1" customHeight="1" spans="1:20">
      <c r="A37" s="29" t="s">
        <v>371</v>
      </c>
      <c r="B37" s="30"/>
      <c r="C37" s="30"/>
      <c r="D37" s="30"/>
      <c r="E37" s="31"/>
      <c r="F37" s="30"/>
      <c r="G37" s="27"/>
      <c r="H37" s="28"/>
      <c r="I37" s="30"/>
      <c r="J37" s="27"/>
      <c r="K37" s="31"/>
      <c r="Q37" s="43"/>
      <c r="R37" s="30"/>
      <c r="S37" s="30"/>
      <c r="T37" s="42"/>
    </row>
    <row r="38" ht="16.5" customHeight="1" spans="1:20">
      <c r="A38" s="29" t="s">
        <v>361</v>
      </c>
      <c r="B38" s="30"/>
      <c r="C38" s="30"/>
      <c r="D38" s="30"/>
      <c r="E38" s="31"/>
      <c r="F38" s="30"/>
      <c r="G38" s="27"/>
      <c r="H38" s="28"/>
      <c r="I38" s="30">
        <v>98</v>
      </c>
      <c r="J38" s="27"/>
      <c r="K38" s="31"/>
      <c r="Q38" s="43"/>
      <c r="R38" s="30">
        <v>129.34</v>
      </c>
      <c r="S38" s="30"/>
      <c r="T38" s="42">
        <f t="shared" si="2"/>
        <v>129.34</v>
      </c>
    </row>
    <row r="39" ht="16.5" customHeight="1" spans="1:20">
      <c r="A39" s="29" t="s">
        <v>372</v>
      </c>
      <c r="B39" s="30"/>
      <c r="C39" s="30"/>
      <c r="D39" s="30"/>
      <c r="E39" s="31"/>
      <c r="F39" s="30"/>
      <c r="G39" s="27"/>
      <c r="H39" s="28"/>
      <c r="I39" s="30">
        <v>476</v>
      </c>
      <c r="J39" s="27"/>
      <c r="K39" s="31"/>
      <c r="Q39" s="43"/>
      <c r="R39" s="30">
        <v>13</v>
      </c>
      <c r="S39" s="30">
        <v>2459</v>
      </c>
      <c r="T39" s="42">
        <f t="shared" si="2"/>
        <v>2472</v>
      </c>
    </row>
    <row r="40" ht="16.5" customHeight="1" spans="1:20">
      <c r="A40" s="29" t="s">
        <v>141</v>
      </c>
      <c r="B40" s="30">
        <v>3284.62</v>
      </c>
      <c r="C40" s="30">
        <f>3284.62-200-17</f>
        <v>3067.62</v>
      </c>
      <c r="D40" s="30">
        <v>3007</v>
      </c>
      <c r="E40" s="31">
        <f t="shared" si="1"/>
        <v>98.0238751866268</v>
      </c>
      <c r="F40" s="30">
        <v>6128</v>
      </c>
      <c r="G40" s="27">
        <f>D40-F40</f>
        <v>-3121</v>
      </c>
      <c r="H40" s="28">
        <f t="shared" si="0"/>
        <v>-50.9301566579634</v>
      </c>
      <c r="I40" s="30">
        <f>SUM(I41:I50)</f>
        <v>3059</v>
      </c>
      <c r="J40" s="27">
        <f>I40-B40</f>
        <v>-225.62</v>
      </c>
      <c r="K40" s="31">
        <f>J40/B40*100</f>
        <v>-6.86898332227168</v>
      </c>
      <c r="Q40" s="43"/>
      <c r="R40" s="30">
        <f>SUM(R41:R50)</f>
        <v>1134.54</v>
      </c>
      <c r="S40" s="30">
        <f>SUM(S41:S50)</f>
        <v>613</v>
      </c>
      <c r="T40" s="42">
        <f t="shared" si="2"/>
        <v>1747.54</v>
      </c>
    </row>
    <row r="41" ht="16.5" customHeight="1" spans="1:20">
      <c r="A41" s="29" t="s">
        <v>352</v>
      </c>
      <c r="B41" s="30"/>
      <c r="C41" s="30"/>
      <c r="D41" s="30"/>
      <c r="E41" s="31"/>
      <c r="F41" s="30"/>
      <c r="G41" s="27"/>
      <c r="H41" s="28"/>
      <c r="I41" s="30">
        <v>1277</v>
      </c>
      <c r="J41" s="27"/>
      <c r="K41" s="31"/>
      <c r="Q41" s="43"/>
      <c r="R41" s="30">
        <v>1115.54</v>
      </c>
      <c r="S41" s="30">
        <v>73</v>
      </c>
      <c r="T41" s="42">
        <f t="shared" si="2"/>
        <v>1188.54</v>
      </c>
    </row>
    <row r="42" ht="16.5" customHeight="1" spans="1:20">
      <c r="A42" s="29" t="s">
        <v>353</v>
      </c>
      <c r="B42" s="30"/>
      <c r="C42" s="30"/>
      <c r="D42" s="30"/>
      <c r="E42" s="31"/>
      <c r="F42" s="30"/>
      <c r="G42" s="27"/>
      <c r="H42" s="28"/>
      <c r="I42" s="30">
        <v>36</v>
      </c>
      <c r="J42" s="27"/>
      <c r="K42" s="31"/>
      <c r="Q42" s="43"/>
      <c r="R42" s="30">
        <v>19</v>
      </c>
      <c r="S42" s="30"/>
      <c r="T42" s="42">
        <f t="shared" si="2"/>
        <v>19</v>
      </c>
    </row>
    <row r="43" ht="16.5" hidden="1" customHeight="1" spans="1:20">
      <c r="A43" s="29" t="s">
        <v>354</v>
      </c>
      <c r="B43" s="30"/>
      <c r="C43" s="30"/>
      <c r="D43" s="30"/>
      <c r="E43" s="31"/>
      <c r="F43" s="30"/>
      <c r="G43" s="27"/>
      <c r="H43" s="28"/>
      <c r="I43" s="30"/>
      <c r="J43" s="27"/>
      <c r="K43" s="31"/>
      <c r="Q43" s="43"/>
      <c r="R43" s="30"/>
      <c r="S43" s="30"/>
      <c r="T43" s="42"/>
    </row>
    <row r="44" ht="16.5" hidden="1" customHeight="1" spans="1:20">
      <c r="A44" s="29" t="s">
        <v>373</v>
      </c>
      <c r="B44" s="30"/>
      <c r="C44" s="30"/>
      <c r="D44" s="30"/>
      <c r="E44" s="31"/>
      <c r="F44" s="30"/>
      <c r="G44" s="27"/>
      <c r="H44" s="28"/>
      <c r="I44" s="30"/>
      <c r="J44" s="27"/>
      <c r="K44" s="31"/>
      <c r="Q44" s="43"/>
      <c r="R44" s="30"/>
      <c r="S44" s="30"/>
      <c r="T44" s="42"/>
    </row>
    <row r="45" ht="16.5" hidden="1" customHeight="1" spans="1:20">
      <c r="A45" s="29" t="s">
        <v>374</v>
      </c>
      <c r="B45" s="30"/>
      <c r="C45" s="30"/>
      <c r="D45" s="30"/>
      <c r="E45" s="31"/>
      <c r="F45" s="30"/>
      <c r="G45" s="27"/>
      <c r="H45" s="28"/>
      <c r="I45" s="30"/>
      <c r="J45" s="27"/>
      <c r="K45" s="31"/>
      <c r="Q45" s="43"/>
      <c r="R45" s="30"/>
      <c r="S45" s="30"/>
      <c r="T45" s="42"/>
    </row>
    <row r="46" ht="16.5" hidden="1" customHeight="1" spans="1:20">
      <c r="A46" s="29" t="s">
        <v>375</v>
      </c>
      <c r="B46" s="30"/>
      <c r="C46" s="30"/>
      <c r="D46" s="30"/>
      <c r="E46" s="31"/>
      <c r="F46" s="30"/>
      <c r="G46" s="27"/>
      <c r="H46" s="28"/>
      <c r="I46" s="30"/>
      <c r="J46" s="27"/>
      <c r="K46" s="31"/>
      <c r="Q46" s="43"/>
      <c r="R46" s="30"/>
      <c r="S46" s="30"/>
      <c r="T46" s="42"/>
    </row>
    <row r="47" ht="16.5" hidden="1" customHeight="1" spans="1:20">
      <c r="A47" s="29" t="s">
        <v>376</v>
      </c>
      <c r="B47" s="30"/>
      <c r="C47" s="30"/>
      <c r="D47" s="30"/>
      <c r="E47" s="31"/>
      <c r="F47" s="30"/>
      <c r="G47" s="27"/>
      <c r="H47" s="28"/>
      <c r="I47" s="30"/>
      <c r="J47" s="27"/>
      <c r="K47" s="31"/>
      <c r="Q47" s="43"/>
      <c r="R47" s="30"/>
      <c r="S47" s="30"/>
      <c r="T47" s="42"/>
    </row>
    <row r="48" ht="16.5" customHeight="1" spans="1:20">
      <c r="A48" s="29" t="s">
        <v>377</v>
      </c>
      <c r="B48" s="30"/>
      <c r="C48" s="30"/>
      <c r="D48" s="30"/>
      <c r="E48" s="31"/>
      <c r="F48" s="30"/>
      <c r="G48" s="27"/>
      <c r="H48" s="28"/>
      <c r="I48" s="30">
        <v>44</v>
      </c>
      <c r="J48" s="27"/>
      <c r="K48" s="31"/>
      <c r="Q48" s="43"/>
      <c r="R48" s="30"/>
      <c r="S48" s="30"/>
      <c r="T48" s="42"/>
    </row>
    <row r="49" ht="16.5" customHeight="1" spans="1:20">
      <c r="A49" s="29" t="s">
        <v>361</v>
      </c>
      <c r="B49" s="30"/>
      <c r="C49" s="30"/>
      <c r="D49" s="30"/>
      <c r="E49" s="31"/>
      <c r="F49" s="30"/>
      <c r="G49" s="27"/>
      <c r="H49" s="28"/>
      <c r="I49" s="30">
        <v>125</v>
      </c>
      <c r="J49" s="27"/>
      <c r="K49" s="31"/>
      <c r="Q49" s="43"/>
      <c r="R49" s="30"/>
      <c r="S49" s="30"/>
      <c r="T49" s="42"/>
    </row>
    <row r="50" ht="16.5" customHeight="1" spans="1:20">
      <c r="A50" s="29" t="s">
        <v>378</v>
      </c>
      <c r="B50" s="30"/>
      <c r="C50" s="30"/>
      <c r="D50" s="30"/>
      <c r="E50" s="31"/>
      <c r="F50" s="30"/>
      <c r="G50" s="27"/>
      <c r="H50" s="28"/>
      <c r="I50" s="30">
        <v>1577</v>
      </c>
      <c r="J50" s="27"/>
      <c r="K50" s="31"/>
      <c r="Q50" s="43"/>
      <c r="R50" s="30"/>
      <c r="S50" s="30">
        <v>540</v>
      </c>
      <c r="T50" s="42">
        <f t="shared" si="2"/>
        <v>540</v>
      </c>
    </row>
    <row r="51" ht="16.5" customHeight="1" spans="1:20">
      <c r="A51" s="29" t="s">
        <v>142</v>
      </c>
      <c r="B51" s="30">
        <v>1063.82</v>
      </c>
      <c r="C51" s="30">
        <f>1063.82-400</f>
        <v>663.82</v>
      </c>
      <c r="D51" s="30">
        <v>623</v>
      </c>
      <c r="E51" s="31">
        <f t="shared" si="1"/>
        <v>93.850742671206</v>
      </c>
      <c r="F51" s="30">
        <v>899</v>
      </c>
      <c r="G51" s="27">
        <f>D51-F51</f>
        <v>-276</v>
      </c>
      <c r="H51" s="28">
        <f t="shared" si="0"/>
        <v>-30.7007786429366</v>
      </c>
      <c r="I51" s="30">
        <f>SUM(I52:I61)</f>
        <v>866</v>
      </c>
      <c r="J51" s="27">
        <f>I51-B51</f>
        <v>-197.82</v>
      </c>
      <c r="K51" s="31">
        <f>J51/B51*100</f>
        <v>-18.5952510763099</v>
      </c>
      <c r="Q51" s="43"/>
      <c r="R51" s="30">
        <f>SUM(R52:R61)</f>
        <v>546.92</v>
      </c>
      <c r="S51" s="30">
        <f>SUM(S52:S61)</f>
        <v>60</v>
      </c>
      <c r="T51" s="42">
        <f t="shared" si="2"/>
        <v>606.92</v>
      </c>
    </row>
    <row r="52" ht="16.5" customHeight="1" spans="1:20">
      <c r="A52" s="29" t="s">
        <v>352</v>
      </c>
      <c r="B52" s="30"/>
      <c r="C52" s="30"/>
      <c r="D52" s="30"/>
      <c r="E52" s="31"/>
      <c r="F52" s="30"/>
      <c r="G52" s="27"/>
      <c r="H52" s="28"/>
      <c r="I52" s="30">
        <v>302</v>
      </c>
      <c r="J52" s="27"/>
      <c r="K52" s="31"/>
      <c r="Q52" s="43"/>
      <c r="R52" s="30">
        <v>171.68</v>
      </c>
      <c r="S52" s="30"/>
      <c r="T52" s="42">
        <f t="shared" si="2"/>
        <v>171.68</v>
      </c>
    </row>
    <row r="53" ht="16.5" customHeight="1" spans="1:20">
      <c r="A53" s="29" t="s">
        <v>353</v>
      </c>
      <c r="B53" s="30"/>
      <c r="C53" s="30"/>
      <c r="D53" s="30"/>
      <c r="E53" s="31"/>
      <c r="F53" s="30"/>
      <c r="G53" s="27"/>
      <c r="H53" s="28"/>
      <c r="I53" s="30">
        <v>288</v>
      </c>
      <c r="J53" s="27"/>
      <c r="K53" s="31"/>
      <c r="Q53" s="43"/>
      <c r="R53" s="30">
        <v>50</v>
      </c>
      <c r="S53" s="30"/>
      <c r="T53" s="42">
        <f t="shared" si="2"/>
        <v>50</v>
      </c>
    </row>
    <row r="54" ht="16.5" hidden="1" customHeight="1" spans="1:20">
      <c r="A54" s="29" t="s">
        <v>354</v>
      </c>
      <c r="B54" s="30"/>
      <c r="C54" s="30"/>
      <c r="D54" s="30"/>
      <c r="E54" s="31"/>
      <c r="F54" s="30"/>
      <c r="G54" s="27"/>
      <c r="H54" s="28"/>
      <c r="I54" s="30"/>
      <c r="J54" s="27"/>
      <c r="K54" s="31"/>
      <c r="Q54" s="43"/>
      <c r="R54" s="30"/>
      <c r="S54" s="30"/>
      <c r="T54" s="42"/>
    </row>
    <row r="55" ht="16.5" hidden="1" customHeight="1" spans="1:20">
      <c r="A55" s="29" t="s">
        <v>379</v>
      </c>
      <c r="B55" s="30"/>
      <c r="C55" s="30"/>
      <c r="D55" s="30"/>
      <c r="E55" s="31"/>
      <c r="F55" s="30"/>
      <c r="G55" s="27"/>
      <c r="H55" s="28"/>
      <c r="I55" s="30"/>
      <c r="J55" s="27"/>
      <c r="K55" s="31"/>
      <c r="Q55" s="43"/>
      <c r="R55" s="30"/>
      <c r="S55" s="30"/>
      <c r="T55" s="42"/>
    </row>
    <row r="56" ht="16.5" customHeight="1" spans="1:20">
      <c r="A56" s="29" t="s">
        <v>380</v>
      </c>
      <c r="B56" s="30"/>
      <c r="C56" s="30"/>
      <c r="D56" s="30"/>
      <c r="E56" s="31"/>
      <c r="F56" s="30"/>
      <c r="G56" s="27"/>
      <c r="H56" s="28"/>
      <c r="I56" s="30">
        <v>45</v>
      </c>
      <c r="J56" s="27"/>
      <c r="K56" s="31"/>
      <c r="Q56" s="43"/>
      <c r="R56" s="30">
        <v>80</v>
      </c>
      <c r="S56" s="30">
        <v>30</v>
      </c>
      <c r="T56" s="42">
        <f t="shared" si="2"/>
        <v>110</v>
      </c>
    </row>
    <row r="57" ht="16.5" hidden="1" customHeight="1" spans="1:20">
      <c r="A57" s="29" t="s">
        <v>381</v>
      </c>
      <c r="B57" s="30"/>
      <c r="C57" s="30"/>
      <c r="D57" s="30"/>
      <c r="E57" s="31"/>
      <c r="F57" s="30"/>
      <c r="G57" s="27"/>
      <c r="H57" s="28"/>
      <c r="I57" s="30"/>
      <c r="J57" s="27"/>
      <c r="K57" s="31"/>
      <c r="Q57" s="43"/>
      <c r="R57" s="30"/>
      <c r="S57" s="30">
        <v>30</v>
      </c>
      <c r="T57" s="42">
        <f t="shared" si="2"/>
        <v>30</v>
      </c>
    </row>
    <row r="58" ht="16.5" customHeight="1" spans="1:20">
      <c r="A58" s="29" t="s">
        <v>382</v>
      </c>
      <c r="B58" s="30"/>
      <c r="C58" s="30"/>
      <c r="D58" s="30"/>
      <c r="E58" s="31"/>
      <c r="F58" s="30"/>
      <c r="G58" s="27"/>
      <c r="H58" s="28"/>
      <c r="I58" s="30">
        <v>194</v>
      </c>
      <c r="J58" s="27"/>
      <c r="K58" s="31"/>
      <c r="Q58" s="43"/>
      <c r="R58" s="30">
        <v>50</v>
      </c>
      <c r="S58" s="30"/>
      <c r="T58" s="42">
        <f t="shared" si="2"/>
        <v>50</v>
      </c>
    </row>
    <row r="59" ht="16.5" hidden="1" customHeight="1" spans="1:20">
      <c r="A59" s="29" t="s">
        <v>383</v>
      </c>
      <c r="B59" s="30"/>
      <c r="C59" s="30"/>
      <c r="D59" s="30"/>
      <c r="E59" s="31"/>
      <c r="F59" s="30"/>
      <c r="G59" s="27"/>
      <c r="H59" s="28"/>
      <c r="I59" s="30"/>
      <c r="J59" s="27"/>
      <c r="K59" s="31"/>
      <c r="Q59" s="43"/>
      <c r="R59" s="30"/>
      <c r="S59" s="30"/>
      <c r="T59" s="42"/>
    </row>
    <row r="60" ht="16.5" customHeight="1" spans="1:20">
      <c r="A60" s="29" t="s">
        <v>361</v>
      </c>
      <c r="B60" s="30"/>
      <c r="C60" s="30"/>
      <c r="D60" s="30"/>
      <c r="E60" s="31"/>
      <c r="F60" s="30"/>
      <c r="G60" s="27"/>
      <c r="H60" s="28"/>
      <c r="I60" s="30">
        <v>37</v>
      </c>
      <c r="J60" s="27"/>
      <c r="K60" s="31"/>
      <c r="Q60" s="43"/>
      <c r="R60" s="30"/>
      <c r="S60" s="30"/>
      <c r="T60" s="42"/>
    </row>
    <row r="61" ht="16.5" hidden="1" customHeight="1" spans="1:20">
      <c r="A61" s="29" t="s">
        <v>384</v>
      </c>
      <c r="B61" s="30"/>
      <c r="C61" s="30"/>
      <c r="D61" s="30"/>
      <c r="E61" s="31"/>
      <c r="F61" s="30"/>
      <c r="G61" s="27"/>
      <c r="H61" s="28"/>
      <c r="I61" s="30"/>
      <c r="J61" s="27"/>
      <c r="K61" s="31"/>
      <c r="Q61" s="43"/>
      <c r="R61" s="30">
        <v>195.24</v>
      </c>
      <c r="S61" s="30"/>
      <c r="T61" s="42">
        <f t="shared" si="2"/>
        <v>195.24</v>
      </c>
    </row>
    <row r="62" ht="16.5" customHeight="1" spans="1:20">
      <c r="A62" s="29" t="s">
        <v>143</v>
      </c>
      <c r="B62" s="30">
        <v>3470.62</v>
      </c>
      <c r="C62" s="30">
        <f>3470.62-400-80</f>
        <v>2990.62</v>
      </c>
      <c r="D62" s="30">
        <v>2972</v>
      </c>
      <c r="E62" s="31">
        <f t="shared" si="1"/>
        <v>99.3773866288596</v>
      </c>
      <c r="F62" s="30">
        <v>3320</v>
      </c>
      <c r="G62" s="27">
        <f>D62-F62</f>
        <v>-348</v>
      </c>
      <c r="H62" s="28">
        <f t="shared" si="0"/>
        <v>-10.4819277108434</v>
      </c>
      <c r="I62" s="30">
        <f>SUM(I63:I72)</f>
        <v>3743.4</v>
      </c>
      <c r="J62" s="27">
        <f>I62-B62</f>
        <v>272.78</v>
      </c>
      <c r="K62" s="31">
        <f>J62/B62*100</f>
        <v>7.85969077571155</v>
      </c>
      <c r="Q62" s="43"/>
      <c r="R62" s="30">
        <f>SUM(R63:R72)</f>
        <v>3157.55</v>
      </c>
      <c r="S62" s="30">
        <f>SUM(S63:S72)</f>
        <v>679</v>
      </c>
      <c r="T62" s="42">
        <f t="shared" si="2"/>
        <v>3836.55</v>
      </c>
    </row>
    <row r="63" ht="16.5" customHeight="1" spans="1:20">
      <c r="A63" s="29" t="s">
        <v>352</v>
      </c>
      <c r="B63" s="30"/>
      <c r="C63" s="30"/>
      <c r="D63" s="30"/>
      <c r="E63" s="31"/>
      <c r="F63" s="30"/>
      <c r="G63" s="27"/>
      <c r="H63" s="28"/>
      <c r="I63" s="30">
        <v>996</v>
      </c>
      <c r="J63" s="27"/>
      <c r="K63" s="31"/>
      <c r="Q63" s="43"/>
      <c r="R63" s="30">
        <v>720.97</v>
      </c>
      <c r="S63" s="30">
        <v>640</v>
      </c>
      <c r="T63" s="42">
        <f t="shared" si="2"/>
        <v>1360.97</v>
      </c>
    </row>
    <row r="64" ht="16.5" customHeight="1" spans="1:20">
      <c r="A64" s="29" t="s">
        <v>353</v>
      </c>
      <c r="B64" s="30"/>
      <c r="C64" s="30"/>
      <c r="D64" s="30"/>
      <c r="E64" s="31"/>
      <c r="F64" s="30"/>
      <c r="G64" s="27"/>
      <c r="H64" s="28"/>
      <c r="I64" s="30">
        <v>673</v>
      </c>
      <c r="J64" s="27"/>
      <c r="K64" s="31"/>
      <c r="Q64" s="43"/>
      <c r="R64" s="30">
        <v>1117</v>
      </c>
      <c r="S64" s="30"/>
      <c r="T64" s="42">
        <f t="shared" si="2"/>
        <v>1117</v>
      </c>
    </row>
    <row r="65" ht="16.5" hidden="1" customHeight="1" spans="1:20">
      <c r="A65" s="29" t="s">
        <v>354</v>
      </c>
      <c r="B65" s="30"/>
      <c r="C65" s="30"/>
      <c r="D65" s="30"/>
      <c r="E65" s="31"/>
      <c r="F65" s="30"/>
      <c r="G65" s="27"/>
      <c r="H65" s="28"/>
      <c r="I65" s="30"/>
      <c r="J65" s="27"/>
      <c r="K65" s="31"/>
      <c r="Q65" s="43"/>
      <c r="R65" s="30"/>
      <c r="S65" s="30"/>
      <c r="T65" s="42"/>
    </row>
    <row r="66" ht="16.5" customHeight="1" spans="1:20">
      <c r="A66" s="29" t="s">
        <v>385</v>
      </c>
      <c r="B66" s="30"/>
      <c r="C66" s="30"/>
      <c r="D66" s="30"/>
      <c r="E66" s="31"/>
      <c r="F66" s="30"/>
      <c r="G66" s="27"/>
      <c r="H66" s="28"/>
      <c r="I66" s="30">
        <v>110</v>
      </c>
      <c r="J66" s="27"/>
      <c r="K66" s="31"/>
      <c r="Q66" s="43"/>
      <c r="R66" s="30">
        <v>115</v>
      </c>
      <c r="S66" s="30"/>
      <c r="T66" s="42">
        <f t="shared" si="2"/>
        <v>115</v>
      </c>
    </row>
    <row r="67" ht="16.5" customHeight="1" spans="1:20">
      <c r="A67" s="29" t="s">
        <v>386</v>
      </c>
      <c r="B67" s="30"/>
      <c r="C67" s="30"/>
      <c r="D67" s="30"/>
      <c r="E67" s="31"/>
      <c r="F67" s="30"/>
      <c r="G67" s="27"/>
      <c r="H67" s="28"/>
      <c r="I67" s="30">
        <v>120</v>
      </c>
      <c r="J67" s="27"/>
      <c r="K67" s="31"/>
      <c r="Q67" s="43"/>
      <c r="R67" s="30">
        <v>346</v>
      </c>
      <c r="S67" s="30"/>
      <c r="T67" s="42">
        <f t="shared" si="2"/>
        <v>346</v>
      </c>
    </row>
    <row r="68" ht="16.5" hidden="1" customHeight="1" spans="1:20">
      <c r="A68" s="29" t="s">
        <v>387</v>
      </c>
      <c r="B68" s="30"/>
      <c r="C68" s="30"/>
      <c r="D68" s="30"/>
      <c r="E68" s="31"/>
      <c r="F68" s="30"/>
      <c r="G68" s="27"/>
      <c r="H68" s="28"/>
      <c r="I68" s="30"/>
      <c r="J68" s="27"/>
      <c r="K68" s="31"/>
      <c r="Q68" s="43"/>
      <c r="R68" s="30">
        <v>30</v>
      </c>
      <c r="S68" s="30"/>
      <c r="T68" s="42">
        <f t="shared" si="2"/>
        <v>30</v>
      </c>
    </row>
    <row r="69" ht="16.5" customHeight="1" spans="1:20">
      <c r="A69" s="29" t="s">
        <v>388</v>
      </c>
      <c r="B69" s="30"/>
      <c r="C69" s="30"/>
      <c r="D69" s="30"/>
      <c r="E69" s="31"/>
      <c r="F69" s="30"/>
      <c r="G69" s="27"/>
      <c r="H69" s="28"/>
      <c r="I69" s="30">
        <v>305</v>
      </c>
      <c r="J69" s="27"/>
      <c r="K69" s="31"/>
      <c r="Q69" s="43"/>
      <c r="R69" s="30">
        <v>161</v>
      </c>
      <c r="S69" s="30"/>
      <c r="T69" s="42">
        <f t="shared" si="2"/>
        <v>161</v>
      </c>
    </row>
    <row r="70" ht="16.5" customHeight="1" spans="1:20">
      <c r="A70" s="29" t="s">
        <v>389</v>
      </c>
      <c r="B70" s="30"/>
      <c r="C70" s="30"/>
      <c r="D70" s="30"/>
      <c r="E70" s="31"/>
      <c r="F70" s="30"/>
      <c r="G70" s="27"/>
      <c r="H70" s="28"/>
      <c r="I70" s="30">
        <v>834</v>
      </c>
      <c r="J70" s="27"/>
      <c r="K70" s="31"/>
      <c r="Q70" s="43"/>
      <c r="R70" s="30"/>
      <c r="S70" s="30"/>
      <c r="T70" s="42"/>
    </row>
    <row r="71" ht="16.5" customHeight="1" spans="1:20">
      <c r="A71" s="29" t="s">
        <v>361</v>
      </c>
      <c r="B71" s="30"/>
      <c r="C71" s="30"/>
      <c r="D71" s="30"/>
      <c r="E71" s="31"/>
      <c r="F71" s="30"/>
      <c r="G71" s="27"/>
      <c r="H71" s="28"/>
      <c r="I71" s="30">
        <v>697</v>
      </c>
      <c r="J71" s="27"/>
      <c r="K71" s="31"/>
      <c r="Q71" s="43"/>
      <c r="R71" s="30">
        <v>658.58</v>
      </c>
      <c r="S71" s="30">
        <v>34</v>
      </c>
      <c r="T71" s="42">
        <f t="shared" si="2"/>
        <v>692.58</v>
      </c>
    </row>
    <row r="72" ht="16.5" customHeight="1" spans="1:20">
      <c r="A72" s="29" t="s">
        <v>390</v>
      </c>
      <c r="B72" s="30"/>
      <c r="C72" s="30"/>
      <c r="D72" s="30"/>
      <c r="E72" s="31"/>
      <c r="F72" s="30"/>
      <c r="G72" s="27"/>
      <c r="H72" s="28"/>
      <c r="I72" s="30">
        <v>8.4</v>
      </c>
      <c r="J72" s="27"/>
      <c r="K72" s="31"/>
      <c r="Q72" s="43"/>
      <c r="R72" s="30">
        <v>9</v>
      </c>
      <c r="S72" s="30">
        <v>5</v>
      </c>
      <c r="T72" s="42">
        <f t="shared" si="2"/>
        <v>14</v>
      </c>
    </row>
    <row r="73" ht="16.5" customHeight="1" spans="1:20">
      <c r="A73" s="29" t="s">
        <v>144</v>
      </c>
      <c r="B73" s="30">
        <v>7555</v>
      </c>
      <c r="C73" s="30">
        <f>7555-2200</f>
        <v>5355</v>
      </c>
      <c r="D73" s="30">
        <v>5324</v>
      </c>
      <c r="E73" s="31">
        <f t="shared" ref="E73:E100" si="3">D73/C73*100</f>
        <v>99.421101774043</v>
      </c>
      <c r="F73" s="30">
        <v>4086</v>
      </c>
      <c r="G73" s="27">
        <f>D73-F73</f>
        <v>1238</v>
      </c>
      <c r="H73" s="28">
        <f t="shared" ref="H73:H100" si="4">G73/F73*100</f>
        <v>30.2985805188448</v>
      </c>
      <c r="I73" s="30">
        <f>SUM(I74:I80)</f>
        <v>4901</v>
      </c>
      <c r="J73" s="27">
        <f>I73-B73</f>
        <v>-2654</v>
      </c>
      <c r="K73" s="31">
        <f>J73/B73*100</f>
        <v>-35.1290536068829</v>
      </c>
      <c r="Q73" s="43"/>
      <c r="R73" s="30">
        <f>SUM(R74:R74)</f>
        <v>3000</v>
      </c>
      <c r="S73" s="30">
        <f>SUM(S74:S74)</f>
        <v>1200</v>
      </c>
      <c r="T73" s="42">
        <f t="shared" ref="T73:T136" si="5">R73+S73</f>
        <v>4200</v>
      </c>
    </row>
    <row r="74" ht="16.5" hidden="1" customHeight="1" spans="1:20">
      <c r="A74" s="29" t="s">
        <v>352</v>
      </c>
      <c r="B74" s="30"/>
      <c r="C74" s="30"/>
      <c r="D74" s="30"/>
      <c r="E74" s="31"/>
      <c r="F74" s="30"/>
      <c r="G74" s="27"/>
      <c r="H74" s="28"/>
      <c r="I74" s="30"/>
      <c r="J74" s="27"/>
      <c r="K74" s="31"/>
      <c r="Q74" s="43"/>
      <c r="R74" s="30">
        <v>3000</v>
      </c>
      <c r="S74" s="30">
        <v>1200</v>
      </c>
      <c r="T74" s="42">
        <f t="shared" si="5"/>
        <v>4200</v>
      </c>
    </row>
    <row r="75" ht="16.5" hidden="1" customHeight="1" spans="1:20">
      <c r="A75" s="29" t="s">
        <v>353</v>
      </c>
      <c r="B75" s="30"/>
      <c r="C75" s="30"/>
      <c r="D75" s="30"/>
      <c r="E75" s="31"/>
      <c r="F75" s="30"/>
      <c r="G75" s="27"/>
      <c r="H75" s="28"/>
      <c r="I75" s="30"/>
      <c r="J75" s="27"/>
      <c r="K75" s="31"/>
      <c r="Q75" s="43"/>
      <c r="R75" s="30"/>
      <c r="S75" s="30"/>
      <c r="T75" s="42"/>
    </row>
    <row r="76" ht="16.5" hidden="1" customHeight="1" spans="1:20">
      <c r="A76" s="29" t="s">
        <v>354</v>
      </c>
      <c r="B76" s="30"/>
      <c r="C76" s="30"/>
      <c r="D76" s="30"/>
      <c r="E76" s="31"/>
      <c r="F76" s="30"/>
      <c r="G76" s="27"/>
      <c r="H76" s="28"/>
      <c r="I76" s="30"/>
      <c r="J76" s="27"/>
      <c r="K76" s="31"/>
      <c r="Q76" s="43"/>
      <c r="R76" s="30"/>
      <c r="S76" s="30"/>
      <c r="T76" s="42"/>
    </row>
    <row r="77" ht="16.5" hidden="1" customHeight="1" spans="1:20">
      <c r="A77" s="29" t="s">
        <v>388</v>
      </c>
      <c r="B77" s="30"/>
      <c r="C77" s="30"/>
      <c r="D77" s="30"/>
      <c r="E77" s="31"/>
      <c r="F77" s="30"/>
      <c r="G77" s="27"/>
      <c r="H77" s="28"/>
      <c r="I77" s="30"/>
      <c r="J77" s="27"/>
      <c r="K77" s="31"/>
      <c r="Q77" s="43"/>
      <c r="R77" s="30"/>
      <c r="S77" s="30"/>
      <c r="T77" s="42"/>
    </row>
    <row r="78" ht="16.5" hidden="1" customHeight="1" spans="1:20">
      <c r="A78" s="29" t="s">
        <v>391</v>
      </c>
      <c r="B78" s="30"/>
      <c r="C78" s="30"/>
      <c r="D78" s="30"/>
      <c r="E78" s="31"/>
      <c r="F78" s="30"/>
      <c r="G78" s="27"/>
      <c r="H78" s="28"/>
      <c r="I78" s="30"/>
      <c r="J78" s="27"/>
      <c r="K78" s="31"/>
      <c r="Q78" s="43"/>
      <c r="R78" s="30"/>
      <c r="S78" s="30"/>
      <c r="T78" s="42"/>
    </row>
    <row r="79" ht="16.5" hidden="1" customHeight="1" spans="1:20">
      <c r="A79" s="29" t="s">
        <v>361</v>
      </c>
      <c r="B79" s="30"/>
      <c r="C79" s="30"/>
      <c r="D79" s="30"/>
      <c r="E79" s="31"/>
      <c r="F79" s="30"/>
      <c r="G79" s="27"/>
      <c r="H79" s="28"/>
      <c r="I79" s="30"/>
      <c r="J79" s="27"/>
      <c r="K79" s="31"/>
      <c r="Q79" s="43"/>
      <c r="R79" s="30"/>
      <c r="S79" s="30"/>
      <c r="T79" s="42"/>
    </row>
    <row r="80" ht="16.5" customHeight="1" spans="1:20">
      <c r="A80" s="29" t="s">
        <v>392</v>
      </c>
      <c r="B80" s="30"/>
      <c r="C80" s="30"/>
      <c r="D80" s="30"/>
      <c r="E80" s="31"/>
      <c r="F80" s="30"/>
      <c r="G80" s="27"/>
      <c r="H80" s="28"/>
      <c r="I80" s="30">
        <v>4901</v>
      </c>
      <c r="J80" s="27"/>
      <c r="K80" s="31"/>
      <c r="Q80" s="43"/>
      <c r="R80" s="30"/>
      <c r="S80" s="30"/>
      <c r="T80" s="42"/>
    </row>
    <row r="81" ht="16.5" customHeight="1" spans="1:20">
      <c r="A81" s="29" t="s">
        <v>145</v>
      </c>
      <c r="B81" s="30">
        <v>1010.42</v>
      </c>
      <c r="C81" s="30">
        <f>1010.42-80</f>
        <v>930.42</v>
      </c>
      <c r="D81" s="30">
        <v>925</v>
      </c>
      <c r="E81" s="31">
        <f t="shared" si="3"/>
        <v>99.4174673803229</v>
      </c>
      <c r="F81" s="30">
        <v>1147</v>
      </c>
      <c r="G81" s="27">
        <f>D81-F81</f>
        <v>-222</v>
      </c>
      <c r="H81" s="28">
        <f t="shared" si="4"/>
        <v>-19.3548387096774</v>
      </c>
      <c r="I81" s="30">
        <f>SUM(I82:I89)</f>
        <v>946</v>
      </c>
      <c r="J81" s="27">
        <f>I81-B81</f>
        <v>-64.42</v>
      </c>
      <c r="K81" s="31">
        <f>J81/B81*100</f>
        <v>-6.37556659606896</v>
      </c>
      <c r="Q81" s="43"/>
      <c r="R81" s="30">
        <f>SUM(R82:R89)</f>
        <v>850.95</v>
      </c>
      <c r="S81" s="30">
        <f>SUM(S82:S89)</f>
        <v>0</v>
      </c>
      <c r="T81" s="42">
        <f t="shared" si="5"/>
        <v>850.95</v>
      </c>
    </row>
    <row r="82" ht="16.5" customHeight="1" spans="1:20">
      <c r="A82" s="29" t="s">
        <v>352</v>
      </c>
      <c r="B82" s="30"/>
      <c r="C82" s="30"/>
      <c r="D82" s="30"/>
      <c r="E82" s="31"/>
      <c r="F82" s="30"/>
      <c r="G82" s="27"/>
      <c r="H82" s="28"/>
      <c r="I82" s="30">
        <v>452</v>
      </c>
      <c r="J82" s="27"/>
      <c r="K82" s="31"/>
      <c r="Q82" s="43"/>
      <c r="R82" s="30">
        <v>388.2</v>
      </c>
      <c r="S82" s="30"/>
      <c r="T82" s="42">
        <f t="shared" si="5"/>
        <v>388.2</v>
      </c>
    </row>
    <row r="83" ht="16.5" customHeight="1" spans="1:20">
      <c r="A83" s="29" t="s">
        <v>353</v>
      </c>
      <c r="B83" s="30"/>
      <c r="C83" s="30"/>
      <c r="D83" s="30"/>
      <c r="E83" s="31"/>
      <c r="F83" s="30"/>
      <c r="G83" s="27"/>
      <c r="H83" s="28"/>
      <c r="I83" s="30">
        <v>86</v>
      </c>
      <c r="J83" s="27"/>
      <c r="K83" s="31"/>
      <c r="Q83" s="43"/>
      <c r="R83" s="30">
        <v>80</v>
      </c>
      <c r="S83" s="30"/>
      <c r="T83" s="42">
        <f t="shared" si="5"/>
        <v>80</v>
      </c>
    </row>
    <row r="84" ht="25.5" hidden="1" customHeight="1" spans="1:20">
      <c r="A84" s="29" t="s">
        <v>354</v>
      </c>
      <c r="B84" s="30"/>
      <c r="C84" s="30"/>
      <c r="D84" s="30"/>
      <c r="E84" s="31"/>
      <c r="F84" s="30"/>
      <c r="G84" s="27"/>
      <c r="H84" s="28"/>
      <c r="I84" s="30"/>
      <c r="J84" s="27"/>
      <c r="K84" s="31"/>
      <c r="Q84" s="43"/>
      <c r="R84" s="30"/>
      <c r="S84" s="30"/>
      <c r="T84" s="42"/>
    </row>
    <row r="85" ht="16.5" customHeight="1" spans="1:20">
      <c r="A85" s="29" t="s">
        <v>393</v>
      </c>
      <c r="B85" s="30"/>
      <c r="C85" s="30"/>
      <c r="D85" s="30"/>
      <c r="E85" s="31"/>
      <c r="F85" s="30"/>
      <c r="G85" s="27"/>
      <c r="H85" s="28"/>
      <c r="I85" s="30">
        <v>268</v>
      </c>
      <c r="J85" s="27"/>
      <c r="K85" s="31"/>
      <c r="Q85" s="43"/>
      <c r="R85" s="30">
        <v>201</v>
      </c>
      <c r="S85" s="30"/>
      <c r="T85" s="42">
        <f t="shared" si="5"/>
        <v>201</v>
      </c>
    </row>
    <row r="86" ht="16.5" hidden="1" customHeight="1" spans="1:20">
      <c r="A86" s="29" t="s">
        <v>394</v>
      </c>
      <c r="B86" s="30"/>
      <c r="C86" s="30"/>
      <c r="D86" s="30"/>
      <c r="E86" s="31"/>
      <c r="F86" s="30"/>
      <c r="G86" s="27"/>
      <c r="H86" s="28"/>
      <c r="I86" s="30"/>
      <c r="J86" s="27"/>
      <c r="K86" s="31"/>
      <c r="Q86" s="43"/>
      <c r="R86" s="30"/>
      <c r="S86" s="30"/>
      <c r="T86" s="42"/>
    </row>
    <row r="87" ht="16.5" hidden="1" customHeight="1" spans="1:20">
      <c r="A87" s="29" t="s">
        <v>388</v>
      </c>
      <c r="B87" s="30"/>
      <c r="C87" s="30"/>
      <c r="D87" s="30"/>
      <c r="E87" s="31"/>
      <c r="F87" s="30"/>
      <c r="G87" s="27"/>
      <c r="H87" s="28"/>
      <c r="I87" s="30"/>
      <c r="J87" s="27"/>
      <c r="K87" s="31"/>
      <c r="Q87" s="43"/>
      <c r="R87" s="30">
        <v>20</v>
      </c>
      <c r="S87" s="30"/>
      <c r="T87" s="42">
        <f t="shared" si="5"/>
        <v>20</v>
      </c>
    </row>
    <row r="88" ht="16.5" customHeight="1" spans="1:20">
      <c r="A88" s="29" t="s">
        <v>361</v>
      </c>
      <c r="B88" s="30"/>
      <c r="C88" s="30"/>
      <c r="D88" s="30"/>
      <c r="E88" s="31"/>
      <c r="F88" s="30"/>
      <c r="G88" s="27"/>
      <c r="H88" s="28"/>
      <c r="I88" s="30">
        <v>80</v>
      </c>
      <c r="J88" s="27"/>
      <c r="K88" s="31"/>
      <c r="Q88" s="43"/>
      <c r="R88" s="30">
        <v>112.75</v>
      </c>
      <c r="S88" s="30"/>
      <c r="T88" s="42">
        <f t="shared" si="5"/>
        <v>112.75</v>
      </c>
    </row>
    <row r="89" ht="16.5" customHeight="1" spans="1:20">
      <c r="A89" s="29" t="s">
        <v>395</v>
      </c>
      <c r="B89" s="30"/>
      <c r="C89" s="30"/>
      <c r="D89" s="30"/>
      <c r="E89" s="31"/>
      <c r="F89" s="30"/>
      <c r="G89" s="27"/>
      <c r="H89" s="28"/>
      <c r="I89" s="30">
        <v>60</v>
      </c>
      <c r="J89" s="27"/>
      <c r="K89" s="31"/>
      <c r="Q89" s="43"/>
      <c r="R89" s="30">
        <v>49</v>
      </c>
      <c r="S89" s="30"/>
      <c r="T89" s="42">
        <f t="shared" si="5"/>
        <v>49</v>
      </c>
    </row>
    <row r="90" ht="18" customHeight="1" spans="1:20">
      <c r="A90" s="29" t="s">
        <v>146</v>
      </c>
      <c r="B90" s="30"/>
      <c r="C90" s="30">
        <v>300</v>
      </c>
      <c r="D90" s="30">
        <v>287</v>
      </c>
      <c r="E90" s="31">
        <f t="shared" si="3"/>
        <v>95.6666666666667</v>
      </c>
      <c r="F90" s="30">
        <v>293</v>
      </c>
      <c r="G90" s="27">
        <f>D90-F90</f>
        <v>-6</v>
      </c>
      <c r="H90" s="28">
        <f t="shared" si="4"/>
        <v>-2.04778156996587</v>
      </c>
      <c r="I90" s="30"/>
      <c r="J90" s="27"/>
      <c r="K90" s="31" t="e">
        <f>J90/B90*100</f>
        <v>#DIV/0!</v>
      </c>
      <c r="Q90" s="43"/>
      <c r="R90" s="30"/>
      <c r="S90" s="30"/>
      <c r="T90" s="42">
        <f t="shared" si="5"/>
        <v>0</v>
      </c>
    </row>
    <row r="91" ht="16.5" customHeight="1" spans="1:20">
      <c r="A91" s="29" t="s">
        <v>147</v>
      </c>
      <c r="B91" s="30">
        <v>3323.76</v>
      </c>
      <c r="C91" s="30">
        <f>3323.76-500</f>
        <v>2823.76</v>
      </c>
      <c r="D91" s="30">
        <v>2789</v>
      </c>
      <c r="E91" s="31">
        <f t="shared" si="3"/>
        <v>98.7690171969289</v>
      </c>
      <c r="F91" s="30">
        <v>3065</v>
      </c>
      <c r="G91" s="27">
        <f>D91-F91</f>
        <v>-276</v>
      </c>
      <c r="H91" s="28">
        <f t="shared" si="4"/>
        <v>-9.00489396411093</v>
      </c>
      <c r="I91" s="30">
        <f>SUM(I92:I99)</f>
        <v>3050</v>
      </c>
      <c r="J91" s="27">
        <f>I91-B91</f>
        <v>-273.76</v>
      </c>
      <c r="K91" s="31">
        <f>J91/B91*100</f>
        <v>-8.23645509904446</v>
      </c>
      <c r="Q91" s="43"/>
      <c r="R91" s="30">
        <f>SUM(R92:R99)</f>
        <v>2542.48</v>
      </c>
      <c r="S91" s="30">
        <f>SUM(S92:S99)</f>
        <v>55</v>
      </c>
      <c r="T91" s="42">
        <f t="shared" si="5"/>
        <v>2597.48</v>
      </c>
    </row>
    <row r="92" ht="16.5" customHeight="1" spans="1:20">
      <c r="A92" s="44" t="s">
        <v>352</v>
      </c>
      <c r="B92" s="30"/>
      <c r="C92" s="30"/>
      <c r="D92" s="30"/>
      <c r="E92" s="31"/>
      <c r="F92" s="30"/>
      <c r="G92" s="27"/>
      <c r="H92" s="28"/>
      <c r="I92" s="30">
        <v>1296</v>
      </c>
      <c r="J92" s="27"/>
      <c r="K92" s="31"/>
      <c r="Q92" s="43"/>
      <c r="R92" s="30">
        <v>1162.62</v>
      </c>
      <c r="S92" s="30">
        <v>50</v>
      </c>
      <c r="T92" s="42">
        <f t="shared" si="5"/>
        <v>1212.62</v>
      </c>
    </row>
    <row r="93" ht="16.5" customHeight="1" spans="1:20">
      <c r="A93" s="44" t="s">
        <v>353</v>
      </c>
      <c r="B93" s="30"/>
      <c r="C93" s="30"/>
      <c r="D93" s="30"/>
      <c r="E93" s="31"/>
      <c r="F93" s="30"/>
      <c r="G93" s="27"/>
      <c r="H93" s="28"/>
      <c r="I93" s="30">
        <v>1643</v>
      </c>
      <c r="J93" s="27"/>
      <c r="K93" s="31"/>
      <c r="Q93" s="43"/>
      <c r="R93" s="30">
        <v>513</v>
      </c>
      <c r="S93" s="30"/>
      <c r="T93" s="42">
        <f t="shared" si="5"/>
        <v>513</v>
      </c>
    </row>
    <row r="94" ht="16.5" hidden="1" customHeight="1" spans="1:20">
      <c r="A94" s="29" t="s">
        <v>354</v>
      </c>
      <c r="B94" s="30"/>
      <c r="C94" s="30"/>
      <c r="D94" s="30"/>
      <c r="E94" s="31"/>
      <c r="F94" s="30"/>
      <c r="G94" s="27"/>
      <c r="H94" s="28"/>
      <c r="I94" s="30"/>
      <c r="J94" s="27"/>
      <c r="K94" s="31"/>
      <c r="Q94" s="43"/>
      <c r="R94" s="30"/>
      <c r="S94" s="30"/>
      <c r="T94" s="42"/>
    </row>
    <row r="95" ht="16.5" hidden="1" customHeight="1" spans="1:20">
      <c r="A95" s="44" t="s">
        <v>396</v>
      </c>
      <c r="B95" s="30"/>
      <c r="C95" s="30"/>
      <c r="D95" s="30"/>
      <c r="E95" s="31"/>
      <c r="F95" s="30"/>
      <c r="G95" s="27"/>
      <c r="H95" s="28"/>
      <c r="I95" s="30"/>
      <c r="J95" s="27"/>
      <c r="K95" s="31"/>
      <c r="Q95" s="43"/>
      <c r="R95" s="30"/>
      <c r="S95" s="30"/>
      <c r="T95" s="42"/>
    </row>
    <row r="96" ht="16.5" hidden="1" customHeight="1" spans="1:20">
      <c r="A96" s="44" t="s">
        <v>397</v>
      </c>
      <c r="B96" s="30"/>
      <c r="C96" s="30"/>
      <c r="D96" s="30"/>
      <c r="E96" s="31"/>
      <c r="F96" s="30"/>
      <c r="G96" s="27"/>
      <c r="H96" s="28"/>
      <c r="I96" s="30"/>
      <c r="J96" s="27"/>
      <c r="K96" s="31"/>
      <c r="Q96" s="43"/>
      <c r="R96" s="30"/>
      <c r="S96" s="30"/>
      <c r="T96" s="42"/>
    </row>
    <row r="97" ht="16.5" hidden="1" customHeight="1" spans="1:20">
      <c r="A97" s="44" t="s">
        <v>398</v>
      </c>
      <c r="B97" s="30"/>
      <c r="C97" s="30"/>
      <c r="D97" s="30"/>
      <c r="E97" s="31"/>
      <c r="F97" s="30"/>
      <c r="G97" s="27"/>
      <c r="H97" s="28"/>
      <c r="I97" s="30"/>
      <c r="J97" s="27"/>
      <c r="K97" s="31"/>
      <c r="Q97" s="43"/>
      <c r="R97" s="30">
        <v>800</v>
      </c>
      <c r="S97" s="30"/>
      <c r="T97" s="42">
        <f t="shared" si="5"/>
        <v>800</v>
      </c>
    </row>
    <row r="98" ht="16.5" customHeight="1" spans="1:20">
      <c r="A98" s="44" t="s">
        <v>361</v>
      </c>
      <c r="B98" s="30"/>
      <c r="C98" s="30"/>
      <c r="D98" s="30"/>
      <c r="E98" s="31"/>
      <c r="F98" s="30"/>
      <c r="G98" s="27"/>
      <c r="H98" s="28"/>
      <c r="I98" s="30">
        <v>26</v>
      </c>
      <c r="J98" s="27"/>
      <c r="K98" s="31"/>
      <c r="Q98" s="43"/>
      <c r="R98" s="30">
        <v>66.86</v>
      </c>
      <c r="S98" s="30"/>
      <c r="T98" s="42">
        <f t="shared" si="5"/>
        <v>66.86</v>
      </c>
    </row>
    <row r="99" ht="16.5" customHeight="1" spans="1:20">
      <c r="A99" s="44" t="s">
        <v>399</v>
      </c>
      <c r="B99" s="30"/>
      <c r="C99" s="30"/>
      <c r="D99" s="30"/>
      <c r="E99" s="31"/>
      <c r="F99" s="30"/>
      <c r="G99" s="27"/>
      <c r="H99" s="28"/>
      <c r="I99" s="30">
        <v>85</v>
      </c>
      <c r="J99" s="27"/>
      <c r="K99" s="31"/>
      <c r="Q99" s="43"/>
      <c r="R99" s="30"/>
      <c r="S99" s="30">
        <v>5</v>
      </c>
      <c r="T99" s="42">
        <f t="shared" si="5"/>
        <v>5</v>
      </c>
    </row>
    <row r="100" ht="16.5" customHeight="1" spans="1:20">
      <c r="A100" s="29" t="s">
        <v>148</v>
      </c>
      <c r="B100" s="30">
        <v>1385.56</v>
      </c>
      <c r="C100" s="30">
        <f>1385.56-160</f>
        <v>1225.56</v>
      </c>
      <c r="D100" s="30">
        <v>1217</v>
      </c>
      <c r="E100" s="31">
        <f t="shared" si="3"/>
        <v>99.3015437840661</v>
      </c>
      <c r="F100" s="30">
        <v>726</v>
      </c>
      <c r="G100" s="27">
        <f>D100-F100</f>
        <v>491</v>
      </c>
      <c r="H100" s="28">
        <f t="shared" si="4"/>
        <v>67.6308539944904</v>
      </c>
      <c r="I100" s="30">
        <f>SUM(I101:I110)</f>
        <v>2234</v>
      </c>
      <c r="J100" s="27">
        <f>I100-B100</f>
        <v>848.44</v>
      </c>
      <c r="K100" s="31">
        <f>J100/B100*100</f>
        <v>61.2344467219031</v>
      </c>
      <c r="Q100" s="43"/>
      <c r="R100" s="30">
        <f>SUM(R101:R110)</f>
        <v>1091.75</v>
      </c>
      <c r="S100" s="30">
        <f>SUM(S101:S110)</f>
        <v>130</v>
      </c>
      <c r="T100" s="42">
        <f t="shared" si="5"/>
        <v>1221.75</v>
      </c>
    </row>
    <row r="101" ht="16.5" customHeight="1" spans="1:20">
      <c r="A101" s="29" t="s">
        <v>352</v>
      </c>
      <c r="B101" s="30"/>
      <c r="C101" s="30"/>
      <c r="D101" s="30"/>
      <c r="E101" s="31"/>
      <c r="F101" s="30"/>
      <c r="G101" s="27"/>
      <c r="H101" s="28"/>
      <c r="I101" s="30">
        <v>704</v>
      </c>
      <c r="J101" s="27"/>
      <c r="K101" s="31"/>
      <c r="Q101" s="43"/>
      <c r="R101" s="30">
        <v>669.83</v>
      </c>
      <c r="S101" s="30">
        <v>60</v>
      </c>
      <c r="T101" s="42">
        <f t="shared" si="5"/>
        <v>729.83</v>
      </c>
    </row>
    <row r="102" ht="16.5" customHeight="1" spans="1:20">
      <c r="A102" s="29" t="s">
        <v>353</v>
      </c>
      <c r="B102" s="30"/>
      <c r="C102" s="30"/>
      <c r="D102" s="30"/>
      <c r="E102" s="31"/>
      <c r="F102" s="30"/>
      <c r="G102" s="27"/>
      <c r="H102" s="28"/>
      <c r="I102" s="30">
        <v>186</v>
      </c>
      <c r="J102" s="27"/>
      <c r="K102" s="31"/>
      <c r="Q102" s="43"/>
      <c r="R102" s="30"/>
      <c r="S102" s="30"/>
      <c r="T102" s="42"/>
    </row>
    <row r="103" ht="16.5" hidden="1" customHeight="1" spans="1:20">
      <c r="A103" s="29" t="s">
        <v>354</v>
      </c>
      <c r="B103" s="30"/>
      <c r="C103" s="30"/>
      <c r="D103" s="30"/>
      <c r="E103" s="31"/>
      <c r="F103" s="30"/>
      <c r="G103" s="27"/>
      <c r="H103" s="28"/>
      <c r="I103" s="30"/>
      <c r="J103" s="27"/>
      <c r="K103" s="31"/>
      <c r="Q103" s="43"/>
      <c r="R103" s="30"/>
      <c r="S103" s="30"/>
      <c r="T103" s="42"/>
    </row>
    <row r="104" ht="16.5" hidden="1" customHeight="1" spans="1:20">
      <c r="A104" s="29" t="s">
        <v>400</v>
      </c>
      <c r="B104" s="30"/>
      <c r="C104" s="30"/>
      <c r="D104" s="30"/>
      <c r="E104" s="31"/>
      <c r="F104" s="30"/>
      <c r="G104" s="27"/>
      <c r="H104" s="28"/>
      <c r="I104" s="30"/>
      <c r="J104" s="27"/>
      <c r="K104" s="31"/>
      <c r="Q104" s="43"/>
      <c r="R104" s="30"/>
      <c r="S104" s="30"/>
      <c r="T104" s="42"/>
    </row>
    <row r="105" ht="16.5" hidden="1" customHeight="1" spans="1:20">
      <c r="A105" s="29" t="s">
        <v>401</v>
      </c>
      <c r="B105" s="30"/>
      <c r="C105" s="30"/>
      <c r="D105" s="30"/>
      <c r="E105" s="31"/>
      <c r="F105" s="30"/>
      <c r="G105" s="27"/>
      <c r="H105" s="28"/>
      <c r="I105" s="30"/>
      <c r="J105" s="27"/>
      <c r="K105" s="31"/>
      <c r="Q105" s="43"/>
      <c r="R105" s="30"/>
      <c r="S105" s="30"/>
      <c r="T105" s="42"/>
    </row>
    <row r="106" ht="16.5" hidden="1" customHeight="1" spans="1:20">
      <c r="A106" s="29" t="s">
        <v>402</v>
      </c>
      <c r="B106" s="30"/>
      <c r="C106" s="30"/>
      <c r="D106" s="30"/>
      <c r="E106" s="31"/>
      <c r="F106" s="30"/>
      <c r="G106" s="27"/>
      <c r="H106" s="28"/>
      <c r="I106" s="30"/>
      <c r="J106" s="27"/>
      <c r="K106" s="31"/>
      <c r="Q106" s="43"/>
      <c r="R106" s="30"/>
      <c r="S106" s="30"/>
      <c r="T106" s="42"/>
    </row>
    <row r="107" ht="16.5" hidden="1" customHeight="1" spans="1:20">
      <c r="A107" s="29" t="s">
        <v>403</v>
      </c>
      <c r="B107" s="30"/>
      <c r="C107" s="30"/>
      <c r="D107" s="30"/>
      <c r="E107" s="31"/>
      <c r="F107" s="30"/>
      <c r="G107" s="27"/>
      <c r="H107" s="28"/>
      <c r="I107" s="30"/>
      <c r="J107" s="27"/>
      <c r="K107" s="31"/>
      <c r="Q107" s="43"/>
      <c r="R107" s="30"/>
      <c r="S107" s="30"/>
      <c r="T107" s="42"/>
    </row>
    <row r="108" ht="16.5" customHeight="1" spans="1:20">
      <c r="A108" s="29" t="s">
        <v>404</v>
      </c>
      <c r="B108" s="30"/>
      <c r="C108" s="30"/>
      <c r="D108" s="30"/>
      <c r="E108" s="31"/>
      <c r="F108" s="30"/>
      <c r="G108" s="27"/>
      <c r="H108" s="28"/>
      <c r="I108" s="30">
        <v>834</v>
      </c>
      <c r="J108" s="27"/>
      <c r="K108" s="31"/>
      <c r="Q108" s="43"/>
      <c r="R108" s="30">
        <v>154.42</v>
      </c>
      <c r="S108" s="30"/>
      <c r="T108" s="42">
        <f t="shared" si="5"/>
        <v>154.42</v>
      </c>
    </row>
    <row r="109" ht="16.5" hidden="1" customHeight="1" spans="1:20">
      <c r="A109" s="29" t="s">
        <v>361</v>
      </c>
      <c r="B109" s="30"/>
      <c r="C109" s="30"/>
      <c r="D109" s="30"/>
      <c r="E109" s="31"/>
      <c r="F109" s="30"/>
      <c r="G109" s="27"/>
      <c r="H109" s="28"/>
      <c r="I109" s="30"/>
      <c r="J109" s="27"/>
      <c r="K109" s="31"/>
      <c r="Q109" s="43"/>
      <c r="R109" s="30">
        <v>150</v>
      </c>
      <c r="S109" s="30">
        <v>70</v>
      </c>
      <c r="T109" s="42">
        <f t="shared" si="5"/>
        <v>220</v>
      </c>
    </row>
    <row r="110" ht="16.5" customHeight="1" spans="1:20">
      <c r="A110" s="29" t="s">
        <v>405</v>
      </c>
      <c r="B110" s="30"/>
      <c r="C110" s="30"/>
      <c r="D110" s="30"/>
      <c r="E110" s="31"/>
      <c r="F110" s="30"/>
      <c r="G110" s="27"/>
      <c r="H110" s="28"/>
      <c r="I110" s="30">
        <v>510</v>
      </c>
      <c r="J110" s="27"/>
      <c r="K110" s="31"/>
      <c r="Q110" s="43"/>
      <c r="R110" s="30">
        <v>117.5</v>
      </c>
      <c r="S110" s="30"/>
      <c r="T110" s="42">
        <f t="shared" si="5"/>
        <v>117.5</v>
      </c>
    </row>
    <row r="111" ht="16.5" customHeight="1" spans="1:16384">
      <c r="A111" s="45" t="s">
        <v>149</v>
      </c>
      <c r="B111" s="46"/>
      <c r="C111" s="46"/>
      <c r="D111" s="46"/>
      <c r="E111" s="47"/>
      <c r="F111" s="46"/>
      <c r="G111" s="48">
        <f>D111-F111</f>
        <v>0</v>
      </c>
      <c r="H111" s="49"/>
      <c r="I111" s="46"/>
      <c r="J111" s="48">
        <f>I111-B111</f>
        <v>0</v>
      </c>
      <c r="K111" s="47"/>
      <c r="L111" s="50"/>
      <c r="Q111" s="43"/>
      <c r="R111" s="30"/>
      <c r="S111" s="30"/>
      <c r="T111" s="42">
        <f t="shared" si="5"/>
        <v>0</v>
      </c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  <c r="DG111" s="50"/>
      <c r="DH111" s="50"/>
      <c r="DI111" s="50"/>
      <c r="DJ111" s="50"/>
      <c r="DK111" s="50"/>
      <c r="DL111" s="50"/>
      <c r="DM111" s="50"/>
      <c r="DN111" s="50"/>
      <c r="DO111" s="50"/>
      <c r="DP111" s="50"/>
      <c r="DQ111" s="50"/>
      <c r="DR111" s="50"/>
      <c r="DS111" s="50"/>
      <c r="DT111" s="50"/>
      <c r="DU111" s="50"/>
      <c r="DV111" s="50"/>
      <c r="DW111" s="50"/>
      <c r="DX111" s="50"/>
      <c r="DY111" s="50"/>
      <c r="DZ111" s="50"/>
      <c r="EA111" s="50"/>
      <c r="EB111" s="50"/>
      <c r="EC111" s="50"/>
      <c r="ED111" s="50"/>
      <c r="EE111" s="50"/>
      <c r="EF111" s="50"/>
      <c r="EG111" s="50"/>
      <c r="EH111" s="50"/>
      <c r="EI111" s="50"/>
      <c r="EJ111" s="50"/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/>
      <c r="EX111" s="50"/>
      <c r="EY111" s="50"/>
      <c r="EZ111" s="50"/>
      <c r="FA111" s="50"/>
      <c r="FB111" s="50"/>
      <c r="FC111" s="50"/>
      <c r="FD111" s="50"/>
      <c r="FE111" s="50"/>
      <c r="FF111" s="50"/>
      <c r="FG111" s="50"/>
      <c r="FH111" s="50"/>
      <c r="FI111" s="50"/>
      <c r="FJ111" s="50"/>
      <c r="FK111" s="50"/>
      <c r="FL111" s="50"/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0"/>
      <c r="GB111" s="50"/>
      <c r="GC111" s="50"/>
      <c r="GD111" s="50"/>
      <c r="GE111" s="50"/>
      <c r="GF111" s="50"/>
      <c r="GG111" s="50"/>
      <c r="GH111" s="50"/>
      <c r="GI111" s="50"/>
      <c r="GJ111" s="50"/>
      <c r="GK111" s="50"/>
      <c r="GL111" s="50"/>
      <c r="GM111" s="50"/>
      <c r="GN111" s="50"/>
      <c r="GO111" s="50"/>
      <c r="GP111" s="50"/>
      <c r="GQ111" s="50"/>
      <c r="GR111" s="50"/>
      <c r="GS111" s="50"/>
      <c r="GT111" s="50"/>
      <c r="GU111" s="50"/>
      <c r="GV111" s="50"/>
      <c r="GW111" s="50"/>
      <c r="GX111" s="50"/>
      <c r="GY111" s="50"/>
      <c r="GZ111" s="50"/>
      <c r="HA111" s="50"/>
      <c r="HB111" s="50"/>
      <c r="HC111" s="50"/>
      <c r="HD111" s="50"/>
      <c r="HE111" s="50"/>
      <c r="HF111" s="50"/>
      <c r="HG111" s="50"/>
      <c r="HH111" s="50"/>
      <c r="HI111" s="50"/>
      <c r="HJ111" s="50"/>
      <c r="HK111" s="50"/>
      <c r="HL111" s="50"/>
      <c r="HM111" s="50"/>
      <c r="HN111" s="50"/>
      <c r="HO111" s="50"/>
      <c r="HP111" s="50"/>
      <c r="HQ111" s="50"/>
      <c r="HR111" s="50"/>
      <c r="HS111" s="50"/>
      <c r="HT111" s="50"/>
      <c r="HU111" s="50"/>
      <c r="HV111" s="50"/>
      <c r="HW111" s="50"/>
      <c r="HX111" s="50"/>
      <c r="HY111" s="50"/>
      <c r="HZ111" s="50"/>
      <c r="IA111" s="50"/>
      <c r="IB111" s="50"/>
      <c r="IC111" s="50"/>
      <c r="ID111" s="50"/>
      <c r="IE111" s="50"/>
      <c r="IF111" s="50"/>
      <c r="IG111" s="50"/>
      <c r="IH111" s="50"/>
      <c r="II111" s="50"/>
      <c r="IJ111" s="50"/>
      <c r="IK111" s="50"/>
      <c r="IL111" s="50"/>
      <c r="IM111" s="50"/>
      <c r="IN111" s="50"/>
      <c r="IO111" s="50"/>
      <c r="IP111" s="50"/>
      <c r="IQ111" s="50"/>
      <c r="IR111" s="50"/>
      <c r="IS111" s="50"/>
      <c r="IT111" s="50"/>
      <c r="IU111" s="50"/>
      <c r="IV111" s="50"/>
      <c r="IX111" s="50"/>
      <c r="IZ111" s="50"/>
      <c r="JA111" s="50"/>
      <c r="JB111" s="50"/>
      <c r="JC111" s="50"/>
      <c r="JD111" s="50"/>
      <c r="JE111" s="50"/>
      <c r="JF111" s="50"/>
      <c r="JG111" s="50"/>
      <c r="JL111" s="50"/>
      <c r="JM111" s="50"/>
      <c r="JN111" s="50"/>
      <c r="JO111" s="50"/>
      <c r="JP111" s="50"/>
      <c r="JQ111" s="50"/>
      <c r="JR111" s="50"/>
      <c r="JS111" s="50"/>
      <c r="JT111" s="50"/>
      <c r="JU111" s="50"/>
      <c r="JV111" s="50"/>
      <c r="JW111" s="50"/>
      <c r="JX111" s="50"/>
      <c r="JY111" s="50"/>
      <c r="JZ111" s="50"/>
      <c r="KA111" s="50"/>
      <c r="KB111" s="50"/>
      <c r="KC111" s="50"/>
      <c r="KD111" s="50"/>
      <c r="KE111" s="50"/>
      <c r="KF111" s="50"/>
      <c r="KG111" s="50"/>
      <c r="KH111" s="50"/>
      <c r="KI111" s="50"/>
      <c r="KJ111" s="50"/>
      <c r="KK111" s="50"/>
      <c r="KL111" s="50"/>
      <c r="KM111" s="50"/>
      <c r="KN111" s="50"/>
      <c r="KO111" s="50"/>
      <c r="KP111" s="50"/>
      <c r="KQ111" s="50"/>
      <c r="KR111" s="50"/>
      <c r="KS111" s="50"/>
      <c r="KT111" s="50"/>
      <c r="KU111" s="50"/>
      <c r="KV111" s="50"/>
      <c r="KW111" s="50"/>
      <c r="KX111" s="50"/>
      <c r="KY111" s="50"/>
      <c r="KZ111" s="50"/>
      <c r="LA111" s="50"/>
      <c r="LB111" s="50"/>
      <c r="LC111" s="50"/>
      <c r="LD111" s="50"/>
      <c r="LE111" s="50"/>
      <c r="LF111" s="50"/>
      <c r="LG111" s="50"/>
      <c r="LH111" s="50"/>
      <c r="LI111" s="50"/>
      <c r="LJ111" s="50"/>
      <c r="LK111" s="50"/>
      <c r="LL111" s="50"/>
      <c r="LM111" s="50"/>
      <c r="LN111" s="50"/>
      <c r="LO111" s="50"/>
      <c r="LP111" s="50"/>
      <c r="LQ111" s="50"/>
      <c r="LR111" s="50"/>
      <c r="LS111" s="50"/>
      <c r="LT111" s="50"/>
      <c r="LU111" s="50"/>
      <c r="LV111" s="50"/>
      <c r="LW111" s="50"/>
      <c r="LX111" s="50"/>
      <c r="LY111" s="50"/>
      <c r="LZ111" s="50"/>
      <c r="MA111" s="50"/>
      <c r="MB111" s="50"/>
      <c r="MC111" s="50"/>
      <c r="MD111" s="50"/>
      <c r="ME111" s="50"/>
      <c r="MF111" s="50"/>
      <c r="MG111" s="50"/>
      <c r="MH111" s="50"/>
      <c r="MI111" s="50"/>
      <c r="MJ111" s="50"/>
      <c r="MK111" s="50"/>
      <c r="ML111" s="50"/>
      <c r="MM111" s="50"/>
      <c r="MN111" s="50"/>
      <c r="MO111" s="50"/>
      <c r="MP111" s="50"/>
      <c r="MQ111" s="50"/>
      <c r="MR111" s="50"/>
      <c r="MS111" s="50"/>
      <c r="MT111" s="50"/>
      <c r="MU111" s="50"/>
      <c r="MV111" s="50"/>
      <c r="MW111" s="50"/>
      <c r="MX111" s="50"/>
      <c r="MY111" s="50"/>
      <c r="MZ111" s="50"/>
      <c r="NA111" s="50"/>
      <c r="NB111" s="50"/>
      <c r="NC111" s="50"/>
      <c r="ND111" s="50"/>
      <c r="NE111" s="50"/>
      <c r="NF111" s="50"/>
      <c r="NG111" s="50"/>
      <c r="NH111" s="50"/>
      <c r="NI111" s="50"/>
      <c r="NJ111" s="50"/>
      <c r="NK111" s="50"/>
      <c r="NL111" s="50"/>
      <c r="NM111" s="50"/>
      <c r="NN111" s="50"/>
      <c r="NO111" s="50"/>
      <c r="NP111" s="50"/>
      <c r="NQ111" s="50"/>
      <c r="NR111" s="50"/>
      <c r="NS111" s="50"/>
      <c r="NT111" s="50"/>
      <c r="NU111" s="50"/>
      <c r="NV111" s="50"/>
      <c r="NW111" s="50"/>
      <c r="NX111" s="50"/>
      <c r="NY111" s="50"/>
      <c r="NZ111" s="50"/>
      <c r="OA111" s="50"/>
      <c r="OB111" s="50"/>
      <c r="OC111" s="50"/>
      <c r="OD111" s="50"/>
      <c r="OE111" s="50"/>
      <c r="OF111" s="50"/>
      <c r="OG111" s="50"/>
      <c r="OH111" s="50"/>
      <c r="OI111" s="50"/>
      <c r="OJ111" s="50"/>
      <c r="OK111" s="50"/>
      <c r="OL111" s="50"/>
      <c r="OM111" s="50"/>
      <c r="ON111" s="50"/>
      <c r="OO111" s="50"/>
      <c r="OP111" s="50"/>
      <c r="OQ111" s="50"/>
      <c r="OR111" s="50"/>
      <c r="OS111" s="50"/>
      <c r="OT111" s="50"/>
      <c r="OU111" s="50"/>
      <c r="OV111" s="50"/>
      <c r="OW111" s="50"/>
      <c r="OX111" s="50"/>
      <c r="OY111" s="50"/>
      <c r="OZ111" s="50"/>
      <c r="PA111" s="50"/>
      <c r="PB111" s="50"/>
      <c r="PC111" s="50"/>
      <c r="PD111" s="50"/>
      <c r="PE111" s="50"/>
      <c r="PF111" s="50"/>
      <c r="PG111" s="50"/>
      <c r="PH111" s="50"/>
      <c r="PI111" s="50"/>
      <c r="PJ111" s="50"/>
      <c r="PK111" s="50"/>
      <c r="PL111" s="50"/>
      <c r="PM111" s="50"/>
      <c r="PN111" s="50"/>
      <c r="PO111" s="50"/>
      <c r="PP111" s="50"/>
      <c r="PQ111" s="50"/>
      <c r="PR111" s="50"/>
      <c r="PS111" s="50"/>
      <c r="PT111" s="50"/>
      <c r="PU111" s="50"/>
      <c r="PV111" s="50"/>
      <c r="PW111" s="50"/>
      <c r="PX111" s="50"/>
      <c r="PY111" s="50"/>
      <c r="PZ111" s="50"/>
      <c r="QA111" s="50"/>
      <c r="QB111" s="50"/>
      <c r="QC111" s="50"/>
      <c r="QD111" s="50"/>
      <c r="QE111" s="50"/>
      <c r="QF111" s="50"/>
      <c r="QG111" s="50"/>
      <c r="QH111" s="50"/>
      <c r="QI111" s="50"/>
      <c r="QJ111" s="50"/>
      <c r="QK111" s="50"/>
      <c r="QL111" s="50"/>
      <c r="QM111" s="50"/>
      <c r="QN111" s="50"/>
      <c r="QO111" s="50"/>
      <c r="QP111" s="50"/>
      <c r="QQ111" s="50"/>
      <c r="QR111" s="50"/>
      <c r="QS111" s="50"/>
      <c r="QT111" s="50"/>
      <c r="QU111" s="50"/>
      <c r="QV111" s="50"/>
      <c r="QW111" s="50"/>
      <c r="QX111" s="50"/>
      <c r="QY111" s="50"/>
      <c r="QZ111" s="50"/>
      <c r="RA111" s="50"/>
      <c r="RB111" s="50"/>
      <c r="RC111" s="50"/>
      <c r="RD111" s="50"/>
      <c r="RE111" s="50"/>
      <c r="RF111" s="50"/>
      <c r="RG111" s="50"/>
      <c r="RH111" s="50"/>
      <c r="RI111" s="50"/>
      <c r="RJ111" s="50"/>
      <c r="RK111" s="50"/>
      <c r="RL111" s="50"/>
      <c r="RM111" s="50"/>
      <c r="RN111" s="50"/>
      <c r="RO111" s="50"/>
      <c r="RP111" s="50"/>
      <c r="RQ111" s="50"/>
      <c r="RR111" s="50"/>
      <c r="RS111" s="50"/>
      <c r="RT111" s="50"/>
      <c r="RU111" s="50"/>
      <c r="RV111" s="50"/>
      <c r="RW111" s="50"/>
      <c r="RX111" s="50"/>
      <c r="RY111" s="50"/>
      <c r="RZ111" s="50"/>
      <c r="SA111" s="50"/>
      <c r="SB111" s="50"/>
      <c r="SC111" s="50"/>
      <c r="SD111" s="50"/>
      <c r="SE111" s="50"/>
      <c r="SF111" s="50"/>
      <c r="SG111" s="50"/>
      <c r="SH111" s="50"/>
      <c r="SI111" s="50"/>
      <c r="SJ111" s="50"/>
      <c r="SK111" s="50"/>
      <c r="SL111" s="50"/>
      <c r="SM111" s="50"/>
      <c r="SN111" s="50"/>
      <c r="SO111" s="50"/>
      <c r="SP111" s="50"/>
      <c r="SQ111" s="50"/>
      <c r="SR111" s="50"/>
      <c r="ST111" s="50"/>
      <c r="SV111" s="50"/>
      <c r="SW111" s="50"/>
      <c r="SX111" s="50"/>
      <c r="SY111" s="50"/>
      <c r="SZ111" s="50"/>
      <c r="TA111" s="50"/>
      <c r="TB111" s="50"/>
      <c r="TC111" s="50"/>
      <c r="TH111" s="50"/>
      <c r="TI111" s="50"/>
      <c r="TJ111" s="50"/>
      <c r="TK111" s="50"/>
      <c r="TL111" s="50"/>
      <c r="TM111" s="50"/>
      <c r="TN111" s="50"/>
      <c r="TO111" s="50"/>
      <c r="TP111" s="50"/>
      <c r="TQ111" s="50"/>
      <c r="TR111" s="50"/>
      <c r="TS111" s="50"/>
      <c r="TT111" s="50"/>
      <c r="TU111" s="50"/>
      <c r="TV111" s="50"/>
      <c r="TW111" s="50"/>
      <c r="TX111" s="50"/>
      <c r="TY111" s="50"/>
      <c r="TZ111" s="50"/>
      <c r="UA111" s="50"/>
      <c r="UB111" s="50"/>
      <c r="UC111" s="50"/>
      <c r="UD111" s="50"/>
      <c r="UE111" s="50"/>
      <c r="UF111" s="50"/>
      <c r="UG111" s="50"/>
      <c r="UH111" s="50"/>
      <c r="UI111" s="50"/>
      <c r="UJ111" s="50"/>
      <c r="UK111" s="50"/>
      <c r="UL111" s="50"/>
      <c r="UM111" s="50"/>
      <c r="UN111" s="50"/>
      <c r="UO111" s="50"/>
      <c r="UP111" s="50"/>
      <c r="UQ111" s="50"/>
      <c r="UR111" s="50"/>
      <c r="US111" s="50"/>
      <c r="UT111" s="50"/>
      <c r="UU111" s="50"/>
      <c r="UV111" s="50"/>
      <c r="UW111" s="50"/>
      <c r="UX111" s="50"/>
      <c r="UY111" s="50"/>
      <c r="UZ111" s="50"/>
      <c r="VA111" s="50"/>
      <c r="VB111" s="50"/>
      <c r="VC111" s="50"/>
      <c r="VD111" s="50"/>
      <c r="VE111" s="50"/>
      <c r="VF111" s="50"/>
      <c r="VG111" s="50"/>
      <c r="VH111" s="50"/>
      <c r="VI111" s="50"/>
      <c r="VJ111" s="50"/>
      <c r="VK111" s="50"/>
      <c r="VL111" s="50"/>
      <c r="VM111" s="50"/>
      <c r="VN111" s="50"/>
      <c r="VO111" s="50"/>
      <c r="VP111" s="50"/>
      <c r="VQ111" s="50"/>
      <c r="VR111" s="50"/>
      <c r="VS111" s="50"/>
      <c r="VT111" s="50"/>
      <c r="VU111" s="50"/>
      <c r="VV111" s="50"/>
      <c r="VW111" s="50"/>
      <c r="VX111" s="50"/>
      <c r="VY111" s="50"/>
      <c r="VZ111" s="50"/>
      <c r="WA111" s="50"/>
      <c r="WB111" s="50"/>
      <c r="WC111" s="50"/>
      <c r="WD111" s="50"/>
      <c r="WE111" s="50"/>
      <c r="WF111" s="50"/>
      <c r="WG111" s="50"/>
      <c r="WH111" s="50"/>
      <c r="WI111" s="50"/>
      <c r="WJ111" s="50"/>
      <c r="WK111" s="50"/>
      <c r="WL111" s="50"/>
      <c r="WM111" s="50"/>
      <c r="WN111" s="50"/>
      <c r="WO111" s="50"/>
      <c r="WP111" s="50"/>
      <c r="WQ111" s="50"/>
      <c r="WR111" s="50"/>
      <c r="WS111" s="50"/>
      <c r="WT111" s="50"/>
      <c r="WU111" s="50"/>
      <c r="WV111" s="50"/>
      <c r="WW111" s="50"/>
      <c r="WX111" s="50"/>
      <c r="WY111" s="50"/>
      <c r="WZ111" s="50"/>
      <c r="XA111" s="50"/>
      <c r="XB111" s="50"/>
      <c r="XC111" s="50"/>
      <c r="XD111" s="50"/>
      <c r="XE111" s="50"/>
      <c r="XF111" s="50"/>
      <c r="XG111" s="50"/>
      <c r="XH111" s="50"/>
      <c r="XI111" s="50"/>
      <c r="XJ111" s="50"/>
      <c r="XK111" s="50"/>
      <c r="XL111" s="50"/>
      <c r="XM111" s="50"/>
      <c r="XN111" s="50"/>
      <c r="XO111" s="50"/>
      <c r="XP111" s="50"/>
      <c r="XQ111" s="50"/>
      <c r="XR111" s="50"/>
      <c r="XS111" s="50"/>
      <c r="XT111" s="50"/>
      <c r="XU111" s="50"/>
      <c r="XV111" s="50"/>
      <c r="XW111" s="50"/>
      <c r="XX111" s="50"/>
      <c r="XY111" s="50"/>
      <c r="XZ111" s="50"/>
      <c r="YA111" s="50"/>
      <c r="YB111" s="50"/>
      <c r="YC111" s="50"/>
      <c r="YD111" s="50"/>
      <c r="YE111" s="50"/>
      <c r="YF111" s="50"/>
      <c r="YG111" s="50"/>
      <c r="YH111" s="50"/>
      <c r="YI111" s="50"/>
      <c r="YJ111" s="50"/>
      <c r="YK111" s="50"/>
      <c r="YL111" s="50"/>
      <c r="YM111" s="50"/>
      <c r="YN111" s="50"/>
      <c r="YO111" s="50"/>
      <c r="YP111" s="50"/>
      <c r="YQ111" s="50"/>
      <c r="YR111" s="50"/>
      <c r="YS111" s="50"/>
      <c r="YT111" s="50"/>
      <c r="YU111" s="50"/>
      <c r="YV111" s="50"/>
      <c r="YW111" s="50"/>
      <c r="YX111" s="50"/>
      <c r="YY111" s="50"/>
      <c r="YZ111" s="50"/>
      <c r="ZA111" s="50"/>
      <c r="ZB111" s="50"/>
      <c r="ZC111" s="50"/>
      <c r="ZD111" s="50"/>
      <c r="ZE111" s="50"/>
      <c r="ZF111" s="50"/>
      <c r="ZG111" s="50"/>
      <c r="ZH111" s="50"/>
      <c r="ZI111" s="50"/>
      <c r="ZJ111" s="50"/>
      <c r="ZK111" s="50"/>
      <c r="ZL111" s="50"/>
      <c r="ZM111" s="50"/>
      <c r="ZN111" s="50"/>
      <c r="ZO111" s="50"/>
      <c r="ZP111" s="50"/>
      <c r="ZQ111" s="50"/>
      <c r="ZR111" s="50"/>
      <c r="ZS111" s="50"/>
      <c r="ZT111" s="50"/>
      <c r="ZU111" s="50"/>
      <c r="ZV111" s="50"/>
      <c r="ZW111" s="50"/>
      <c r="ZX111" s="50"/>
      <c r="ZY111" s="50"/>
      <c r="ZZ111" s="50"/>
      <c r="AAA111" s="50"/>
      <c r="AAB111" s="50"/>
      <c r="AAC111" s="50"/>
      <c r="AAD111" s="50"/>
      <c r="AAE111" s="50"/>
      <c r="AAF111" s="50"/>
      <c r="AAG111" s="50"/>
      <c r="AAH111" s="50"/>
      <c r="AAI111" s="50"/>
      <c r="AAJ111" s="50"/>
      <c r="AAK111" s="50"/>
      <c r="AAL111" s="50"/>
      <c r="AAM111" s="50"/>
      <c r="AAN111" s="50"/>
      <c r="AAO111" s="50"/>
      <c r="AAP111" s="50"/>
      <c r="AAQ111" s="50"/>
      <c r="AAR111" s="50"/>
      <c r="AAS111" s="50"/>
      <c r="AAT111" s="50"/>
      <c r="AAU111" s="50"/>
      <c r="AAV111" s="50"/>
      <c r="AAW111" s="50"/>
      <c r="AAX111" s="50"/>
      <c r="AAY111" s="50"/>
      <c r="AAZ111" s="50"/>
      <c r="ABA111" s="50"/>
      <c r="ABB111" s="50"/>
      <c r="ABC111" s="50"/>
      <c r="ABD111" s="50"/>
      <c r="ABE111" s="50"/>
      <c r="ABF111" s="50"/>
      <c r="ABG111" s="50"/>
      <c r="ABH111" s="50"/>
      <c r="ABI111" s="50"/>
      <c r="ABJ111" s="50"/>
      <c r="ABK111" s="50"/>
      <c r="ABL111" s="50"/>
      <c r="ABM111" s="50"/>
      <c r="ABN111" s="50"/>
      <c r="ABO111" s="50"/>
      <c r="ABP111" s="50"/>
      <c r="ABQ111" s="50"/>
      <c r="ABR111" s="50"/>
      <c r="ABS111" s="50"/>
      <c r="ABT111" s="50"/>
      <c r="ABU111" s="50"/>
      <c r="ABV111" s="50"/>
      <c r="ABW111" s="50"/>
      <c r="ABX111" s="50"/>
      <c r="ABY111" s="50"/>
      <c r="ABZ111" s="50"/>
      <c r="ACA111" s="50"/>
      <c r="ACB111" s="50"/>
      <c r="ACC111" s="50"/>
      <c r="ACD111" s="50"/>
      <c r="ACE111" s="50"/>
      <c r="ACF111" s="50"/>
      <c r="ACG111" s="50"/>
      <c r="ACH111" s="50"/>
      <c r="ACI111" s="50"/>
      <c r="ACJ111" s="50"/>
      <c r="ACK111" s="50"/>
      <c r="ACL111" s="50"/>
      <c r="ACM111" s="50"/>
      <c r="ACN111" s="50"/>
      <c r="ACP111" s="50"/>
      <c r="ACR111" s="50"/>
      <c r="ACS111" s="50"/>
      <c r="ACT111" s="50"/>
      <c r="ACU111" s="50"/>
      <c r="ACV111" s="50"/>
      <c r="ACW111" s="50"/>
      <c r="ACX111" s="50"/>
      <c r="ACY111" s="50"/>
      <c r="ADD111" s="50"/>
      <c r="ADE111" s="50"/>
      <c r="ADF111" s="50"/>
      <c r="ADG111" s="50"/>
      <c r="ADH111" s="50"/>
      <c r="ADI111" s="50"/>
      <c r="ADJ111" s="50"/>
      <c r="ADK111" s="50"/>
      <c r="ADL111" s="50"/>
      <c r="ADM111" s="50"/>
      <c r="ADN111" s="50"/>
      <c r="ADO111" s="50"/>
      <c r="ADP111" s="50"/>
      <c r="ADQ111" s="50"/>
      <c r="ADR111" s="50"/>
      <c r="ADS111" s="50"/>
      <c r="ADT111" s="50"/>
      <c r="ADU111" s="50"/>
      <c r="ADV111" s="50"/>
      <c r="ADW111" s="50"/>
      <c r="ADX111" s="50"/>
      <c r="ADY111" s="50"/>
      <c r="ADZ111" s="50"/>
      <c r="AEA111" s="50"/>
      <c r="AEB111" s="50"/>
      <c r="AEC111" s="50"/>
      <c r="AED111" s="50"/>
      <c r="AEE111" s="50"/>
      <c r="AEF111" s="50"/>
      <c r="AEG111" s="50"/>
      <c r="AEH111" s="50"/>
      <c r="AEI111" s="50"/>
      <c r="AEJ111" s="50"/>
      <c r="AEK111" s="50"/>
      <c r="AEL111" s="50"/>
      <c r="AEM111" s="50"/>
      <c r="AEN111" s="50"/>
      <c r="AEO111" s="50"/>
      <c r="AEP111" s="50"/>
      <c r="AEQ111" s="50"/>
      <c r="AER111" s="50"/>
      <c r="AES111" s="50"/>
      <c r="AET111" s="50"/>
      <c r="AEU111" s="50"/>
      <c r="AEV111" s="50"/>
      <c r="AEW111" s="50"/>
      <c r="AEX111" s="50"/>
      <c r="AEY111" s="50"/>
      <c r="AEZ111" s="50"/>
      <c r="AFA111" s="50"/>
      <c r="AFB111" s="50"/>
      <c r="AFC111" s="50"/>
      <c r="AFD111" s="50"/>
      <c r="AFE111" s="50"/>
      <c r="AFF111" s="50"/>
      <c r="AFG111" s="50"/>
      <c r="AFH111" s="50"/>
      <c r="AFI111" s="50"/>
      <c r="AFJ111" s="50"/>
      <c r="AFK111" s="50"/>
      <c r="AFL111" s="50"/>
      <c r="AFM111" s="50"/>
      <c r="AFN111" s="50"/>
      <c r="AFO111" s="50"/>
      <c r="AFP111" s="50"/>
      <c r="AFQ111" s="50"/>
      <c r="AFR111" s="50"/>
      <c r="AFS111" s="50"/>
      <c r="AFT111" s="50"/>
      <c r="AFU111" s="50"/>
      <c r="AFV111" s="50"/>
      <c r="AFW111" s="50"/>
      <c r="AFX111" s="50"/>
      <c r="AFY111" s="50"/>
      <c r="AFZ111" s="50"/>
      <c r="AGA111" s="50"/>
      <c r="AGB111" s="50"/>
      <c r="AGC111" s="50"/>
      <c r="AGD111" s="50"/>
      <c r="AGE111" s="50"/>
      <c r="AGF111" s="50"/>
      <c r="AGG111" s="50"/>
      <c r="AGH111" s="50"/>
      <c r="AGI111" s="50"/>
      <c r="AGJ111" s="50"/>
      <c r="AGK111" s="50"/>
      <c r="AGL111" s="50"/>
      <c r="AGM111" s="50"/>
      <c r="AGN111" s="50"/>
      <c r="AGO111" s="50"/>
      <c r="AGP111" s="50"/>
      <c r="AGQ111" s="50"/>
      <c r="AGR111" s="50"/>
      <c r="AGS111" s="50"/>
      <c r="AGT111" s="50"/>
      <c r="AGU111" s="50"/>
      <c r="AGV111" s="50"/>
      <c r="AGW111" s="50"/>
      <c r="AGX111" s="50"/>
      <c r="AGY111" s="50"/>
      <c r="AGZ111" s="50"/>
      <c r="AHA111" s="50"/>
      <c r="AHB111" s="50"/>
      <c r="AHC111" s="50"/>
      <c r="AHD111" s="50"/>
      <c r="AHE111" s="50"/>
      <c r="AHF111" s="50"/>
      <c r="AHG111" s="50"/>
      <c r="AHH111" s="50"/>
      <c r="AHI111" s="50"/>
      <c r="AHJ111" s="50"/>
      <c r="AHK111" s="50"/>
      <c r="AHL111" s="50"/>
      <c r="AHM111" s="50"/>
      <c r="AHN111" s="50"/>
      <c r="AHO111" s="50"/>
      <c r="AHP111" s="50"/>
      <c r="AHQ111" s="50"/>
      <c r="AHR111" s="50"/>
      <c r="AHS111" s="50"/>
      <c r="AHT111" s="50"/>
      <c r="AHU111" s="50"/>
      <c r="AHV111" s="50"/>
      <c r="AHW111" s="50"/>
      <c r="AHX111" s="50"/>
      <c r="AHY111" s="50"/>
      <c r="AHZ111" s="50"/>
      <c r="AIA111" s="50"/>
      <c r="AIB111" s="50"/>
      <c r="AIC111" s="50"/>
      <c r="AID111" s="50"/>
      <c r="AIE111" s="50"/>
      <c r="AIF111" s="50"/>
      <c r="AIG111" s="50"/>
      <c r="AIH111" s="50"/>
      <c r="AII111" s="50"/>
      <c r="AIJ111" s="50"/>
      <c r="AIK111" s="50"/>
      <c r="AIL111" s="50"/>
      <c r="AIM111" s="50"/>
      <c r="AIN111" s="50"/>
      <c r="AIO111" s="50"/>
      <c r="AIP111" s="50"/>
      <c r="AIQ111" s="50"/>
      <c r="AIR111" s="50"/>
      <c r="AIS111" s="50"/>
      <c r="AIT111" s="50"/>
      <c r="AIU111" s="50"/>
      <c r="AIV111" s="50"/>
      <c r="AIW111" s="50"/>
      <c r="AIX111" s="50"/>
      <c r="AIY111" s="50"/>
      <c r="AIZ111" s="50"/>
      <c r="AJA111" s="50"/>
      <c r="AJB111" s="50"/>
      <c r="AJC111" s="50"/>
      <c r="AJD111" s="50"/>
      <c r="AJE111" s="50"/>
      <c r="AJF111" s="50"/>
      <c r="AJG111" s="50"/>
      <c r="AJH111" s="50"/>
      <c r="AJI111" s="50"/>
      <c r="AJJ111" s="50"/>
      <c r="AJK111" s="50"/>
      <c r="AJL111" s="50"/>
      <c r="AJM111" s="50"/>
      <c r="AJN111" s="50"/>
      <c r="AJO111" s="50"/>
      <c r="AJP111" s="50"/>
      <c r="AJQ111" s="50"/>
      <c r="AJR111" s="50"/>
      <c r="AJS111" s="50"/>
      <c r="AJT111" s="50"/>
      <c r="AJU111" s="50"/>
      <c r="AJV111" s="50"/>
      <c r="AJW111" s="50"/>
      <c r="AJX111" s="50"/>
      <c r="AJY111" s="50"/>
      <c r="AJZ111" s="50"/>
      <c r="AKA111" s="50"/>
      <c r="AKB111" s="50"/>
      <c r="AKC111" s="50"/>
      <c r="AKD111" s="50"/>
      <c r="AKE111" s="50"/>
      <c r="AKF111" s="50"/>
      <c r="AKG111" s="50"/>
      <c r="AKH111" s="50"/>
      <c r="AKI111" s="50"/>
      <c r="AKJ111" s="50"/>
      <c r="AKK111" s="50"/>
      <c r="AKL111" s="50"/>
      <c r="AKM111" s="50"/>
      <c r="AKN111" s="50"/>
      <c r="AKO111" s="50"/>
      <c r="AKP111" s="50"/>
      <c r="AKQ111" s="50"/>
      <c r="AKR111" s="50"/>
      <c r="AKS111" s="50"/>
      <c r="AKT111" s="50"/>
      <c r="AKU111" s="50"/>
      <c r="AKV111" s="50"/>
      <c r="AKW111" s="50"/>
      <c r="AKX111" s="50"/>
      <c r="AKY111" s="50"/>
      <c r="AKZ111" s="50"/>
      <c r="ALA111" s="50"/>
      <c r="ALB111" s="50"/>
      <c r="ALC111" s="50"/>
      <c r="ALD111" s="50"/>
      <c r="ALE111" s="50"/>
      <c r="ALF111" s="50"/>
      <c r="ALG111" s="50"/>
      <c r="ALH111" s="50"/>
      <c r="ALI111" s="50"/>
      <c r="ALJ111" s="50"/>
      <c r="ALK111" s="50"/>
      <c r="ALL111" s="50"/>
      <c r="ALM111" s="50"/>
      <c r="ALN111" s="50"/>
      <c r="ALO111" s="50"/>
      <c r="ALP111" s="50"/>
      <c r="ALQ111" s="50"/>
      <c r="ALR111" s="50"/>
      <c r="ALS111" s="50"/>
      <c r="ALT111" s="50"/>
      <c r="ALU111" s="50"/>
      <c r="ALV111" s="50"/>
      <c r="ALW111" s="50"/>
      <c r="ALX111" s="50"/>
      <c r="ALY111" s="50"/>
      <c r="ALZ111" s="50"/>
      <c r="AMA111" s="50"/>
      <c r="AMB111" s="50"/>
      <c r="AMC111" s="50"/>
      <c r="AMD111" s="50"/>
      <c r="AME111" s="50"/>
      <c r="AMF111" s="50"/>
      <c r="AMG111" s="50"/>
      <c r="AMH111" s="50"/>
      <c r="AMI111" s="50"/>
      <c r="AMJ111" s="50"/>
      <c r="AML111" s="50"/>
      <c r="AMN111" s="50"/>
      <c r="AMO111" s="50"/>
      <c r="AMP111" s="50"/>
      <c r="AMQ111" s="50"/>
      <c r="AMR111" s="50"/>
      <c r="AMS111" s="50"/>
      <c r="AMT111" s="50"/>
      <c r="AMU111" s="50"/>
      <c r="AMZ111" s="50"/>
      <c r="ANA111" s="50"/>
      <c r="ANB111" s="50"/>
      <c r="ANC111" s="50"/>
      <c r="AND111" s="50"/>
      <c r="ANE111" s="50"/>
      <c r="ANF111" s="50"/>
      <c r="ANG111" s="50"/>
      <c r="ANH111" s="50"/>
      <c r="ANI111" s="50"/>
      <c r="ANJ111" s="50"/>
      <c r="ANK111" s="50"/>
      <c r="ANL111" s="50"/>
      <c r="ANM111" s="50"/>
      <c r="ANN111" s="50"/>
      <c r="ANO111" s="50"/>
      <c r="ANP111" s="50"/>
      <c r="ANQ111" s="50"/>
      <c r="ANR111" s="50"/>
      <c r="ANS111" s="50"/>
      <c r="ANT111" s="50"/>
      <c r="ANU111" s="50"/>
      <c r="ANV111" s="50"/>
      <c r="ANW111" s="50"/>
      <c r="ANX111" s="50"/>
      <c r="ANY111" s="50"/>
      <c r="ANZ111" s="50"/>
      <c r="AOA111" s="50"/>
      <c r="AOB111" s="50"/>
      <c r="AOC111" s="50"/>
      <c r="AOD111" s="50"/>
      <c r="AOE111" s="50"/>
      <c r="AOF111" s="50"/>
      <c r="AOG111" s="50"/>
      <c r="AOH111" s="50"/>
      <c r="AOI111" s="50"/>
      <c r="AOJ111" s="50"/>
      <c r="AOK111" s="50"/>
      <c r="AOL111" s="50"/>
      <c r="AOM111" s="50"/>
      <c r="AON111" s="50"/>
      <c r="AOO111" s="50"/>
      <c r="AOP111" s="50"/>
      <c r="AOQ111" s="50"/>
      <c r="AOR111" s="50"/>
      <c r="AOS111" s="50"/>
      <c r="AOT111" s="50"/>
      <c r="AOU111" s="50"/>
      <c r="AOV111" s="50"/>
      <c r="AOW111" s="50"/>
      <c r="AOX111" s="50"/>
      <c r="AOY111" s="50"/>
      <c r="AOZ111" s="50"/>
      <c r="APA111" s="50"/>
      <c r="APB111" s="50"/>
      <c r="APC111" s="50"/>
      <c r="APD111" s="50"/>
      <c r="APE111" s="50"/>
      <c r="APF111" s="50"/>
      <c r="APG111" s="50"/>
      <c r="APH111" s="50"/>
      <c r="API111" s="50"/>
      <c r="APJ111" s="50"/>
      <c r="APK111" s="50"/>
      <c r="APL111" s="50"/>
      <c r="APM111" s="50"/>
      <c r="APN111" s="50"/>
      <c r="APO111" s="50"/>
      <c r="APP111" s="50"/>
      <c r="APQ111" s="50"/>
      <c r="APR111" s="50"/>
      <c r="APS111" s="50"/>
      <c r="APT111" s="50"/>
      <c r="APU111" s="50"/>
      <c r="APV111" s="50"/>
      <c r="APW111" s="50"/>
      <c r="APX111" s="50"/>
      <c r="APY111" s="50"/>
      <c r="APZ111" s="50"/>
      <c r="AQA111" s="50"/>
      <c r="AQB111" s="50"/>
      <c r="AQC111" s="50"/>
      <c r="AQD111" s="50"/>
      <c r="AQE111" s="50"/>
      <c r="AQF111" s="50"/>
      <c r="AQG111" s="50"/>
      <c r="AQH111" s="50"/>
      <c r="AQI111" s="50"/>
      <c r="AQJ111" s="50"/>
      <c r="AQK111" s="50"/>
      <c r="AQL111" s="50"/>
      <c r="AQM111" s="50"/>
      <c r="AQN111" s="50"/>
      <c r="AQO111" s="50"/>
      <c r="AQP111" s="50"/>
      <c r="AQQ111" s="50"/>
      <c r="AQR111" s="50"/>
      <c r="AQS111" s="50"/>
      <c r="AQT111" s="50"/>
      <c r="AQU111" s="50"/>
      <c r="AQV111" s="50"/>
      <c r="AQW111" s="50"/>
      <c r="AQX111" s="50"/>
      <c r="AQY111" s="50"/>
      <c r="AQZ111" s="50"/>
      <c r="ARA111" s="50"/>
      <c r="ARB111" s="50"/>
      <c r="ARC111" s="50"/>
      <c r="ARD111" s="50"/>
      <c r="ARE111" s="50"/>
      <c r="ARF111" s="50"/>
      <c r="ARG111" s="50"/>
      <c r="ARH111" s="50"/>
      <c r="ARI111" s="50"/>
      <c r="ARJ111" s="50"/>
      <c r="ARK111" s="50"/>
      <c r="ARL111" s="50"/>
      <c r="ARM111" s="50"/>
      <c r="ARN111" s="50"/>
      <c r="ARO111" s="50"/>
      <c r="ARP111" s="50"/>
      <c r="ARQ111" s="50"/>
      <c r="ARR111" s="50"/>
      <c r="ARS111" s="50"/>
      <c r="ART111" s="50"/>
      <c r="ARU111" s="50"/>
      <c r="ARV111" s="50"/>
      <c r="ARW111" s="50"/>
      <c r="ARX111" s="50"/>
      <c r="ARY111" s="50"/>
      <c r="ARZ111" s="50"/>
      <c r="ASA111" s="50"/>
      <c r="ASB111" s="50"/>
      <c r="ASC111" s="50"/>
      <c r="ASD111" s="50"/>
      <c r="ASE111" s="50"/>
      <c r="ASF111" s="50"/>
      <c r="ASG111" s="50"/>
      <c r="ASH111" s="50"/>
      <c r="ASI111" s="50"/>
      <c r="ASJ111" s="50"/>
      <c r="ASK111" s="50"/>
      <c r="ASL111" s="50"/>
      <c r="ASM111" s="50"/>
      <c r="ASN111" s="50"/>
      <c r="ASO111" s="50"/>
      <c r="ASP111" s="50"/>
      <c r="ASQ111" s="50"/>
      <c r="ASR111" s="50"/>
      <c r="ASS111" s="50"/>
      <c r="AST111" s="50"/>
      <c r="ASU111" s="50"/>
      <c r="ASV111" s="50"/>
      <c r="ASW111" s="50"/>
      <c r="ASX111" s="50"/>
      <c r="ASY111" s="50"/>
      <c r="ASZ111" s="50"/>
      <c r="ATA111" s="50"/>
      <c r="ATB111" s="50"/>
      <c r="ATC111" s="50"/>
      <c r="ATD111" s="50"/>
      <c r="ATE111" s="50"/>
      <c r="ATF111" s="50"/>
      <c r="ATG111" s="50"/>
      <c r="ATH111" s="50"/>
      <c r="ATI111" s="50"/>
      <c r="ATJ111" s="50"/>
      <c r="ATK111" s="50"/>
      <c r="ATL111" s="50"/>
      <c r="ATM111" s="50"/>
      <c r="ATN111" s="50"/>
      <c r="ATO111" s="50"/>
      <c r="ATP111" s="50"/>
      <c r="ATQ111" s="50"/>
      <c r="ATR111" s="50"/>
      <c r="ATS111" s="50"/>
      <c r="ATT111" s="50"/>
      <c r="ATU111" s="50"/>
      <c r="ATV111" s="50"/>
      <c r="ATW111" s="50"/>
      <c r="ATX111" s="50"/>
      <c r="ATY111" s="50"/>
      <c r="ATZ111" s="50"/>
      <c r="AUA111" s="50"/>
      <c r="AUB111" s="50"/>
      <c r="AUC111" s="50"/>
      <c r="AUD111" s="50"/>
      <c r="AUE111" s="50"/>
      <c r="AUF111" s="50"/>
      <c r="AUG111" s="50"/>
      <c r="AUH111" s="50"/>
      <c r="AUI111" s="50"/>
      <c r="AUJ111" s="50"/>
      <c r="AUK111" s="50"/>
      <c r="AUL111" s="50"/>
      <c r="AUM111" s="50"/>
      <c r="AUN111" s="50"/>
      <c r="AUO111" s="50"/>
      <c r="AUP111" s="50"/>
      <c r="AUQ111" s="50"/>
      <c r="AUR111" s="50"/>
      <c r="AUS111" s="50"/>
      <c r="AUT111" s="50"/>
      <c r="AUU111" s="50"/>
      <c r="AUV111" s="50"/>
      <c r="AUW111" s="50"/>
      <c r="AUX111" s="50"/>
      <c r="AUY111" s="50"/>
      <c r="AUZ111" s="50"/>
      <c r="AVA111" s="50"/>
      <c r="AVB111" s="50"/>
      <c r="AVC111" s="50"/>
      <c r="AVD111" s="50"/>
      <c r="AVE111" s="50"/>
      <c r="AVF111" s="50"/>
      <c r="AVG111" s="50"/>
      <c r="AVH111" s="50"/>
      <c r="AVI111" s="50"/>
      <c r="AVJ111" s="50"/>
      <c r="AVK111" s="50"/>
      <c r="AVL111" s="50"/>
      <c r="AVM111" s="50"/>
      <c r="AVN111" s="50"/>
      <c r="AVO111" s="50"/>
      <c r="AVP111" s="50"/>
      <c r="AVQ111" s="50"/>
      <c r="AVR111" s="50"/>
      <c r="AVS111" s="50"/>
      <c r="AVT111" s="50"/>
      <c r="AVU111" s="50"/>
      <c r="AVV111" s="50"/>
      <c r="AVW111" s="50"/>
      <c r="AVX111" s="50"/>
      <c r="AVY111" s="50"/>
      <c r="AVZ111" s="50"/>
      <c r="AWA111" s="50"/>
      <c r="AWB111" s="50"/>
      <c r="AWC111" s="50"/>
      <c r="AWD111" s="50"/>
      <c r="AWE111" s="50"/>
      <c r="AWF111" s="50"/>
      <c r="AWH111" s="50"/>
      <c r="AWJ111" s="50"/>
      <c r="AWK111" s="50"/>
      <c r="AWL111" s="50"/>
      <c r="AWM111" s="50"/>
      <c r="AWN111" s="50"/>
      <c r="AWO111" s="50"/>
      <c r="AWP111" s="50"/>
      <c r="AWQ111" s="50"/>
      <c r="AWV111" s="50"/>
      <c r="AWW111" s="50"/>
      <c r="AWX111" s="50"/>
      <c r="AWY111" s="50"/>
      <c r="AWZ111" s="50"/>
      <c r="AXA111" s="50"/>
      <c r="AXB111" s="50"/>
      <c r="AXC111" s="50"/>
      <c r="AXD111" s="50"/>
      <c r="AXE111" s="50"/>
      <c r="AXF111" s="50"/>
      <c r="AXG111" s="50"/>
      <c r="AXH111" s="50"/>
      <c r="AXI111" s="50"/>
      <c r="AXJ111" s="50"/>
      <c r="AXK111" s="50"/>
      <c r="AXL111" s="50"/>
      <c r="AXM111" s="50"/>
      <c r="AXN111" s="50"/>
      <c r="AXO111" s="50"/>
      <c r="AXP111" s="50"/>
      <c r="AXQ111" s="50"/>
      <c r="AXR111" s="50"/>
      <c r="AXS111" s="50"/>
      <c r="AXT111" s="50"/>
      <c r="AXU111" s="50"/>
      <c r="AXV111" s="50"/>
      <c r="AXW111" s="50"/>
      <c r="AXX111" s="50"/>
      <c r="AXY111" s="50"/>
      <c r="AXZ111" s="50"/>
      <c r="AYA111" s="50"/>
      <c r="AYB111" s="50"/>
      <c r="AYC111" s="50"/>
      <c r="AYD111" s="50"/>
      <c r="AYE111" s="50"/>
      <c r="AYF111" s="50"/>
      <c r="AYG111" s="50"/>
      <c r="AYH111" s="50"/>
      <c r="AYI111" s="50"/>
      <c r="AYJ111" s="50"/>
      <c r="AYK111" s="50"/>
      <c r="AYL111" s="50"/>
      <c r="AYM111" s="50"/>
      <c r="AYN111" s="50"/>
      <c r="AYO111" s="50"/>
      <c r="AYP111" s="50"/>
      <c r="AYQ111" s="50"/>
      <c r="AYR111" s="50"/>
      <c r="AYS111" s="50"/>
      <c r="AYT111" s="50"/>
      <c r="AYU111" s="50"/>
      <c r="AYV111" s="50"/>
      <c r="AYW111" s="50"/>
      <c r="AYX111" s="50"/>
      <c r="AYY111" s="50"/>
      <c r="AYZ111" s="50"/>
      <c r="AZA111" s="50"/>
      <c r="AZB111" s="50"/>
      <c r="AZC111" s="50"/>
      <c r="AZD111" s="50"/>
      <c r="AZE111" s="50"/>
      <c r="AZF111" s="50"/>
      <c r="AZG111" s="50"/>
      <c r="AZH111" s="50"/>
      <c r="AZI111" s="50"/>
      <c r="AZJ111" s="50"/>
      <c r="AZK111" s="50"/>
      <c r="AZL111" s="50"/>
      <c r="AZM111" s="50"/>
      <c r="AZN111" s="50"/>
      <c r="AZO111" s="50"/>
      <c r="AZP111" s="50"/>
      <c r="AZQ111" s="50"/>
      <c r="AZR111" s="50"/>
      <c r="AZS111" s="50"/>
      <c r="AZT111" s="50"/>
      <c r="AZU111" s="50"/>
      <c r="AZV111" s="50"/>
      <c r="AZW111" s="50"/>
      <c r="AZX111" s="50"/>
      <c r="AZY111" s="50"/>
      <c r="AZZ111" s="50"/>
      <c r="BAA111" s="50"/>
      <c r="BAB111" s="50"/>
      <c r="BAC111" s="50"/>
      <c r="BAD111" s="50"/>
      <c r="BAE111" s="50"/>
      <c r="BAF111" s="50"/>
      <c r="BAG111" s="50"/>
      <c r="BAH111" s="50"/>
      <c r="BAI111" s="50"/>
      <c r="BAJ111" s="50"/>
      <c r="BAK111" s="50"/>
      <c r="BAL111" s="50"/>
      <c r="BAM111" s="50"/>
      <c r="BAN111" s="50"/>
      <c r="BAO111" s="50"/>
      <c r="BAP111" s="50"/>
      <c r="BAQ111" s="50"/>
      <c r="BAR111" s="50"/>
      <c r="BAS111" s="50"/>
      <c r="BAT111" s="50"/>
      <c r="BAU111" s="50"/>
      <c r="BAV111" s="50"/>
      <c r="BAW111" s="50"/>
      <c r="BAX111" s="50"/>
      <c r="BAY111" s="50"/>
      <c r="BAZ111" s="50"/>
      <c r="BBA111" s="50"/>
      <c r="BBB111" s="50"/>
      <c r="BBC111" s="50"/>
      <c r="BBD111" s="50"/>
      <c r="BBE111" s="50"/>
      <c r="BBF111" s="50"/>
      <c r="BBG111" s="50"/>
      <c r="BBH111" s="50"/>
      <c r="BBI111" s="50"/>
      <c r="BBJ111" s="50"/>
      <c r="BBK111" s="50"/>
      <c r="BBL111" s="50"/>
      <c r="BBM111" s="50"/>
      <c r="BBN111" s="50"/>
      <c r="BBO111" s="50"/>
      <c r="BBP111" s="50"/>
      <c r="BBQ111" s="50"/>
      <c r="BBR111" s="50"/>
      <c r="BBS111" s="50"/>
      <c r="BBT111" s="50"/>
      <c r="BBU111" s="50"/>
      <c r="BBV111" s="50"/>
      <c r="BBW111" s="50"/>
      <c r="BBX111" s="50"/>
      <c r="BBY111" s="50"/>
      <c r="BBZ111" s="50"/>
      <c r="BCA111" s="50"/>
      <c r="BCB111" s="50"/>
      <c r="BCC111" s="50"/>
      <c r="BCD111" s="50"/>
      <c r="BCE111" s="50"/>
      <c r="BCF111" s="50"/>
      <c r="BCG111" s="50"/>
      <c r="BCH111" s="50"/>
      <c r="BCI111" s="50"/>
      <c r="BCJ111" s="50"/>
      <c r="BCK111" s="50"/>
      <c r="BCL111" s="50"/>
      <c r="BCM111" s="50"/>
      <c r="BCN111" s="50"/>
      <c r="BCO111" s="50"/>
      <c r="BCP111" s="50"/>
      <c r="BCQ111" s="50"/>
      <c r="BCR111" s="50"/>
      <c r="BCS111" s="50"/>
      <c r="BCT111" s="50"/>
      <c r="BCU111" s="50"/>
      <c r="BCV111" s="50"/>
      <c r="BCW111" s="50"/>
      <c r="BCX111" s="50"/>
      <c r="BCY111" s="50"/>
      <c r="BCZ111" s="50"/>
      <c r="BDA111" s="50"/>
      <c r="BDB111" s="50"/>
      <c r="BDC111" s="50"/>
      <c r="BDD111" s="50"/>
      <c r="BDE111" s="50"/>
      <c r="BDF111" s="50"/>
      <c r="BDG111" s="50"/>
      <c r="BDH111" s="50"/>
      <c r="BDI111" s="50"/>
      <c r="BDJ111" s="50"/>
      <c r="BDK111" s="50"/>
      <c r="BDL111" s="50"/>
      <c r="BDM111" s="50"/>
      <c r="BDN111" s="50"/>
      <c r="BDO111" s="50"/>
      <c r="BDP111" s="50"/>
      <c r="BDQ111" s="50"/>
      <c r="BDR111" s="50"/>
      <c r="BDS111" s="50"/>
      <c r="BDT111" s="50"/>
      <c r="BDU111" s="50"/>
      <c r="BDV111" s="50"/>
      <c r="BDW111" s="50"/>
      <c r="BDX111" s="50"/>
      <c r="BDY111" s="50"/>
      <c r="BDZ111" s="50"/>
      <c r="BEA111" s="50"/>
      <c r="BEB111" s="50"/>
      <c r="BEC111" s="50"/>
      <c r="BED111" s="50"/>
      <c r="BEE111" s="50"/>
      <c r="BEF111" s="50"/>
      <c r="BEG111" s="50"/>
      <c r="BEH111" s="50"/>
      <c r="BEI111" s="50"/>
      <c r="BEJ111" s="50"/>
      <c r="BEK111" s="50"/>
      <c r="BEL111" s="50"/>
      <c r="BEM111" s="50"/>
      <c r="BEN111" s="50"/>
      <c r="BEO111" s="50"/>
      <c r="BEP111" s="50"/>
      <c r="BEQ111" s="50"/>
      <c r="BER111" s="50"/>
      <c r="BES111" s="50"/>
      <c r="BET111" s="50"/>
      <c r="BEU111" s="50"/>
      <c r="BEV111" s="50"/>
      <c r="BEW111" s="50"/>
      <c r="BEX111" s="50"/>
      <c r="BEY111" s="50"/>
      <c r="BEZ111" s="50"/>
      <c r="BFA111" s="50"/>
      <c r="BFB111" s="50"/>
      <c r="BFC111" s="50"/>
      <c r="BFD111" s="50"/>
      <c r="BFE111" s="50"/>
      <c r="BFF111" s="50"/>
      <c r="BFG111" s="50"/>
      <c r="BFH111" s="50"/>
      <c r="BFI111" s="50"/>
      <c r="BFJ111" s="50"/>
      <c r="BFK111" s="50"/>
      <c r="BFL111" s="50"/>
      <c r="BFM111" s="50"/>
      <c r="BFN111" s="50"/>
      <c r="BFO111" s="50"/>
      <c r="BFP111" s="50"/>
      <c r="BFQ111" s="50"/>
      <c r="BFR111" s="50"/>
      <c r="BFS111" s="50"/>
      <c r="BFT111" s="50"/>
      <c r="BFU111" s="50"/>
      <c r="BFV111" s="50"/>
      <c r="BFW111" s="50"/>
      <c r="BFX111" s="50"/>
      <c r="BFY111" s="50"/>
      <c r="BFZ111" s="50"/>
      <c r="BGA111" s="50"/>
      <c r="BGB111" s="50"/>
      <c r="BGD111" s="50"/>
      <c r="BGF111" s="50"/>
      <c r="BGG111" s="50"/>
      <c r="BGH111" s="50"/>
      <c r="BGI111" s="50"/>
      <c r="BGJ111" s="50"/>
      <c r="BGK111" s="50"/>
      <c r="BGL111" s="50"/>
      <c r="BGM111" s="50"/>
      <c r="BGR111" s="50"/>
      <c r="BGS111" s="50"/>
      <c r="BGT111" s="50"/>
      <c r="BGU111" s="50"/>
      <c r="BGV111" s="50"/>
      <c r="BGW111" s="50"/>
      <c r="BGX111" s="50"/>
      <c r="BGY111" s="50"/>
      <c r="BGZ111" s="50"/>
      <c r="BHA111" s="50"/>
      <c r="BHB111" s="50"/>
      <c r="BHC111" s="50"/>
      <c r="BHD111" s="50"/>
      <c r="BHE111" s="50"/>
      <c r="BHF111" s="50"/>
      <c r="BHG111" s="50"/>
      <c r="BHH111" s="50"/>
      <c r="BHI111" s="50"/>
      <c r="BHJ111" s="50"/>
      <c r="BHK111" s="50"/>
      <c r="BHL111" s="50"/>
      <c r="BHM111" s="50"/>
      <c r="BHN111" s="50"/>
      <c r="BHO111" s="50"/>
      <c r="BHP111" s="50"/>
      <c r="BHQ111" s="50"/>
      <c r="BHR111" s="50"/>
      <c r="BHS111" s="50"/>
      <c r="BHT111" s="50"/>
      <c r="BHU111" s="50"/>
      <c r="BHV111" s="50"/>
      <c r="BHW111" s="50"/>
      <c r="BHX111" s="50"/>
      <c r="BHY111" s="50"/>
      <c r="BHZ111" s="50"/>
      <c r="BIA111" s="50"/>
      <c r="BIB111" s="50"/>
      <c r="BIC111" s="50"/>
      <c r="BID111" s="50"/>
      <c r="BIE111" s="50"/>
      <c r="BIF111" s="50"/>
      <c r="BIG111" s="50"/>
      <c r="BIH111" s="50"/>
      <c r="BII111" s="50"/>
      <c r="BIJ111" s="50"/>
      <c r="BIK111" s="50"/>
      <c r="BIL111" s="50"/>
      <c r="BIM111" s="50"/>
      <c r="BIN111" s="50"/>
      <c r="BIO111" s="50"/>
      <c r="BIP111" s="50"/>
      <c r="BIQ111" s="50"/>
      <c r="BIR111" s="50"/>
      <c r="BIS111" s="50"/>
      <c r="BIT111" s="50"/>
      <c r="BIU111" s="50"/>
      <c r="BIV111" s="50"/>
      <c r="BIW111" s="50"/>
      <c r="BIX111" s="50"/>
      <c r="BIY111" s="50"/>
      <c r="BIZ111" s="50"/>
      <c r="BJA111" s="50"/>
      <c r="BJB111" s="50"/>
      <c r="BJC111" s="50"/>
      <c r="BJD111" s="50"/>
      <c r="BJE111" s="50"/>
      <c r="BJF111" s="50"/>
      <c r="BJG111" s="50"/>
      <c r="BJH111" s="50"/>
      <c r="BJI111" s="50"/>
      <c r="BJJ111" s="50"/>
      <c r="BJK111" s="50"/>
      <c r="BJL111" s="50"/>
      <c r="BJM111" s="50"/>
      <c r="BJN111" s="50"/>
      <c r="BJO111" s="50"/>
      <c r="BJP111" s="50"/>
      <c r="BJQ111" s="50"/>
      <c r="BJR111" s="50"/>
      <c r="BJS111" s="50"/>
      <c r="BJT111" s="50"/>
      <c r="BJU111" s="50"/>
      <c r="BJV111" s="50"/>
      <c r="BJW111" s="50"/>
      <c r="BJX111" s="50"/>
      <c r="BJY111" s="50"/>
      <c r="BJZ111" s="50"/>
      <c r="BKA111" s="50"/>
      <c r="BKB111" s="50"/>
      <c r="BKC111" s="50"/>
      <c r="BKD111" s="50"/>
      <c r="BKE111" s="50"/>
      <c r="BKF111" s="50"/>
      <c r="BKG111" s="50"/>
      <c r="BKH111" s="50"/>
      <c r="BKI111" s="50"/>
      <c r="BKJ111" s="50"/>
      <c r="BKK111" s="50"/>
      <c r="BKL111" s="50"/>
      <c r="BKM111" s="50"/>
      <c r="BKN111" s="50"/>
      <c r="BKO111" s="50"/>
      <c r="BKP111" s="50"/>
      <c r="BKQ111" s="50"/>
      <c r="BKR111" s="50"/>
      <c r="BKS111" s="50"/>
      <c r="BKT111" s="50"/>
      <c r="BKU111" s="50"/>
      <c r="BKV111" s="50"/>
      <c r="BKW111" s="50"/>
      <c r="BKX111" s="50"/>
      <c r="BKY111" s="50"/>
      <c r="BKZ111" s="50"/>
      <c r="BLA111" s="50"/>
      <c r="BLB111" s="50"/>
      <c r="BLC111" s="50"/>
      <c r="BLD111" s="50"/>
      <c r="BLE111" s="50"/>
      <c r="BLF111" s="50"/>
      <c r="BLG111" s="50"/>
      <c r="BLH111" s="50"/>
      <c r="BLI111" s="50"/>
      <c r="BLJ111" s="50"/>
      <c r="BLK111" s="50"/>
      <c r="BLL111" s="50"/>
      <c r="BLM111" s="50"/>
      <c r="BLN111" s="50"/>
      <c r="BLO111" s="50"/>
      <c r="BLP111" s="50"/>
      <c r="BLQ111" s="50"/>
      <c r="BLR111" s="50"/>
      <c r="BLS111" s="50"/>
      <c r="BLT111" s="50"/>
      <c r="BLU111" s="50"/>
      <c r="BLV111" s="50"/>
      <c r="BLW111" s="50"/>
      <c r="BLX111" s="50"/>
      <c r="BLY111" s="50"/>
      <c r="BLZ111" s="50"/>
      <c r="BMA111" s="50"/>
      <c r="BMB111" s="50"/>
      <c r="BMC111" s="50"/>
      <c r="BMD111" s="50"/>
      <c r="BME111" s="50"/>
      <c r="BMF111" s="50"/>
      <c r="BMG111" s="50"/>
      <c r="BMH111" s="50"/>
      <c r="BMI111" s="50"/>
      <c r="BMJ111" s="50"/>
      <c r="BMK111" s="50"/>
      <c r="BML111" s="50"/>
      <c r="BMM111" s="50"/>
      <c r="BMN111" s="50"/>
      <c r="BMO111" s="50"/>
      <c r="BMP111" s="50"/>
      <c r="BMQ111" s="50"/>
      <c r="BMR111" s="50"/>
      <c r="BMS111" s="50"/>
      <c r="BMT111" s="50"/>
      <c r="BMU111" s="50"/>
      <c r="BMV111" s="50"/>
      <c r="BMW111" s="50"/>
      <c r="BMX111" s="50"/>
      <c r="BMY111" s="50"/>
      <c r="BMZ111" s="50"/>
      <c r="BNA111" s="50"/>
      <c r="BNB111" s="50"/>
      <c r="BNC111" s="50"/>
      <c r="BND111" s="50"/>
      <c r="BNE111" s="50"/>
      <c r="BNF111" s="50"/>
      <c r="BNG111" s="50"/>
      <c r="BNH111" s="50"/>
      <c r="BNI111" s="50"/>
      <c r="BNJ111" s="50"/>
      <c r="BNK111" s="50"/>
      <c r="BNL111" s="50"/>
      <c r="BNM111" s="50"/>
      <c r="BNN111" s="50"/>
      <c r="BNO111" s="50"/>
      <c r="BNP111" s="50"/>
      <c r="BNQ111" s="50"/>
      <c r="BNR111" s="50"/>
      <c r="BNS111" s="50"/>
      <c r="BNT111" s="50"/>
      <c r="BNU111" s="50"/>
      <c r="BNV111" s="50"/>
      <c r="BNW111" s="50"/>
      <c r="BNX111" s="50"/>
      <c r="BNY111" s="50"/>
      <c r="BNZ111" s="50"/>
      <c r="BOA111" s="50"/>
      <c r="BOB111" s="50"/>
      <c r="BOC111" s="50"/>
      <c r="BOD111" s="50"/>
      <c r="BOE111" s="50"/>
      <c r="BOF111" s="50"/>
      <c r="BOG111" s="50"/>
      <c r="BOH111" s="50"/>
      <c r="BOI111" s="50"/>
      <c r="BOJ111" s="50"/>
      <c r="BOK111" s="50"/>
      <c r="BOL111" s="50"/>
      <c r="BOM111" s="50"/>
      <c r="BON111" s="50"/>
      <c r="BOO111" s="50"/>
      <c r="BOP111" s="50"/>
      <c r="BOQ111" s="50"/>
      <c r="BOR111" s="50"/>
      <c r="BOS111" s="50"/>
      <c r="BOT111" s="50"/>
      <c r="BOU111" s="50"/>
      <c r="BOV111" s="50"/>
      <c r="BOW111" s="50"/>
      <c r="BOX111" s="50"/>
      <c r="BOY111" s="50"/>
      <c r="BOZ111" s="50"/>
      <c r="BPA111" s="50"/>
      <c r="BPB111" s="50"/>
      <c r="BPC111" s="50"/>
      <c r="BPD111" s="50"/>
      <c r="BPE111" s="50"/>
      <c r="BPF111" s="50"/>
      <c r="BPG111" s="50"/>
      <c r="BPH111" s="50"/>
      <c r="BPI111" s="50"/>
      <c r="BPJ111" s="50"/>
      <c r="BPK111" s="50"/>
      <c r="BPL111" s="50"/>
      <c r="BPM111" s="50"/>
      <c r="BPN111" s="50"/>
      <c r="BPO111" s="50"/>
      <c r="BPP111" s="50"/>
      <c r="BPQ111" s="50"/>
      <c r="BPR111" s="50"/>
      <c r="BPS111" s="50"/>
      <c r="BPT111" s="50"/>
      <c r="BPU111" s="50"/>
      <c r="BPV111" s="50"/>
      <c r="BPW111" s="50"/>
      <c r="BPX111" s="50"/>
      <c r="BPZ111" s="50"/>
      <c r="BQB111" s="50"/>
      <c r="BQC111" s="50"/>
      <c r="BQD111" s="50"/>
      <c r="BQE111" s="50"/>
      <c r="BQF111" s="50"/>
      <c r="BQG111" s="50"/>
      <c r="BQH111" s="50"/>
      <c r="BQI111" s="50"/>
      <c r="BQN111" s="50"/>
      <c r="BQO111" s="50"/>
      <c r="BQP111" s="50"/>
      <c r="BQQ111" s="50"/>
      <c r="BQR111" s="50"/>
      <c r="BQS111" s="50"/>
      <c r="BQT111" s="50"/>
      <c r="BQU111" s="50"/>
      <c r="BQV111" s="50"/>
      <c r="BQW111" s="50"/>
      <c r="BQX111" s="50"/>
      <c r="BQY111" s="50"/>
      <c r="BQZ111" s="50"/>
      <c r="BRA111" s="50"/>
      <c r="BRB111" s="50"/>
      <c r="BRC111" s="50"/>
      <c r="BRD111" s="50"/>
      <c r="BRE111" s="50"/>
      <c r="BRF111" s="50"/>
      <c r="BRG111" s="50"/>
      <c r="BRH111" s="50"/>
      <c r="BRI111" s="50"/>
      <c r="BRJ111" s="50"/>
      <c r="BRK111" s="50"/>
      <c r="BRL111" s="50"/>
      <c r="BRM111" s="50"/>
      <c r="BRN111" s="50"/>
      <c r="BRO111" s="50"/>
      <c r="BRP111" s="50"/>
      <c r="BRQ111" s="50"/>
      <c r="BRR111" s="50"/>
      <c r="BRS111" s="50"/>
      <c r="BRT111" s="50"/>
      <c r="BRU111" s="50"/>
      <c r="BRV111" s="50"/>
      <c r="BRW111" s="50"/>
      <c r="BRX111" s="50"/>
      <c r="BRY111" s="50"/>
      <c r="BRZ111" s="50"/>
      <c r="BSA111" s="50"/>
      <c r="BSB111" s="50"/>
      <c r="BSC111" s="50"/>
      <c r="BSD111" s="50"/>
      <c r="BSE111" s="50"/>
      <c r="BSF111" s="50"/>
      <c r="BSG111" s="50"/>
      <c r="BSH111" s="50"/>
      <c r="BSI111" s="50"/>
      <c r="BSJ111" s="50"/>
      <c r="BSK111" s="50"/>
      <c r="BSL111" s="50"/>
      <c r="BSM111" s="50"/>
      <c r="BSN111" s="50"/>
      <c r="BSO111" s="50"/>
      <c r="BSP111" s="50"/>
      <c r="BSQ111" s="50"/>
      <c r="BSR111" s="50"/>
      <c r="BSS111" s="50"/>
      <c r="BST111" s="50"/>
      <c r="BSU111" s="50"/>
      <c r="BSV111" s="50"/>
      <c r="BSW111" s="50"/>
      <c r="BSX111" s="50"/>
      <c r="BSY111" s="50"/>
      <c r="BSZ111" s="50"/>
      <c r="BTA111" s="50"/>
      <c r="BTB111" s="50"/>
      <c r="BTC111" s="50"/>
      <c r="BTD111" s="50"/>
      <c r="BTE111" s="50"/>
      <c r="BTF111" s="50"/>
      <c r="BTG111" s="50"/>
      <c r="BTH111" s="50"/>
      <c r="BTI111" s="50"/>
      <c r="BTJ111" s="50"/>
      <c r="BTK111" s="50"/>
      <c r="BTL111" s="50"/>
      <c r="BTM111" s="50"/>
      <c r="BTN111" s="50"/>
      <c r="BTO111" s="50"/>
      <c r="BTP111" s="50"/>
      <c r="BTQ111" s="50"/>
      <c r="BTR111" s="50"/>
      <c r="BTS111" s="50"/>
      <c r="BTT111" s="50"/>
      <c r="BTU111" s="50"/>
      <c r="BTV111" s="50"/>
      <c r="BTW111" s="50"/>
      <c r="BTX111" s="50"/>
      <c r="BTY111" s="50"/>
      <c r="BTZ111" s="50"/>
      <c r="BUA111" s="50"/>
      <c r="BUB111" s="50"/>
      <c r="BUC111" s="50"/>
      <c r="BUD111" s="50"/>
      <c r="BUE111" s="50"/>
      <c r="BUF111" s="50"/>
      <c r="BUG111" s="50"/>
      <c r="BUH111" s="50"/>
      <c r="BUI111" s="50"/>
      <c r="BUJ111" s="50"/>
      <c r="BUK111" s="50"/>
      <c r="BUL111" s="50"/>
      <c r="BUM111" s="50"/>
      <c r="BUN111" s="50"/>
      <c r="BUO111" s="50"/>
      <c r="BUP111" s="50"/>
      <c r="BUQ111" s="50"/>
      <c r="BUR111" s="50"/>
      <c r="BUS111" s="50"/>
      <c r="BUT111" s="50"/>
      <c r="BUU111" s="50"/>
      <c r="BUV111" s="50"/>
      <c r="BUW111" s="50"/>
      <c r="BUX111" s="50"/>
      <c r="BUY111" s="50"/>
      <c r="BUZ111" s="50"/>
      <c r="BVA111" s="50"/>
      <c r="BVB111" s="50"/>
      <c r="BVC111" s="50"/>
      <c r="BVD111" s="50"/>
      <c r="BVE111" s="50"/>
      <c r="BVF111" s="50"/>
      <c r="BVG111" s="50"/>
      <c r="BVH111" s="50"/>
      <c r="BVI111" s="50"/>
      <c r="BVJ111" s="50"/>
      <c r="BVK111" s="50"/>
      <c r="BVL111" s="50"/>
      <c r="BVM111" s="50"/>
      <c r="BVN111" s="50"/>
      <c r="BVO111" s="50"/>
      <c r="BVP111" s="50"/>
      <c r="BVQ111" s="50"/>
      <c r="BVR111" s="50"/>
      <c r="BVS111" s="50"/>
      <c r="BVT111" s="50"/>
      <c r="BVU111" s="50"/>
      <c r="BVV111" s="50"/>
      <c r="BVW111" s="50"/>
      <c r="BVX111" s="50"/>
      <c r="BVY111" s="50"/>
      <c r="BVZ111" s="50"/>
      <c r="BWA111" s="50"/>
      <c r="BWB111" s="50"/>
      <c r="BWC111" s="50"/>
      <c r="BWD111" s="50"/>
      <c r="BWE111" s="50"/>
      <c r="BWF111" s="50"/>
      <c r="BWG111" s="50"/>
      <c r="BWH111" s="50"/>
      <c r="BWI111" s="50"/>
      <c r="BWJ111" s="50"/>
      <c r="BWK111" s="50"/>
      <c r="BWL111" s="50"/>
      <c r="BWM111" s="50"/>
      <c r="BWN111" s="50"/>
      <c r="BWO111" s="50"/>
      <c r="BWP111" s="50"/>
      <c r="BWQ111" s="50"/>
      <c r="BWR111" s="50"/>
      <c r="BWS111" s="50"/>
      <c r="BWT111" s="50"/>
      <c r="BWU111" s="50"/>
      <c r="BWV111" s="50"/>
      <c r="BWW111" s="50"/>
      <c r="BWX111" s="50"/>
      <c r="BWY111" s="50"/>
      <c r="BWZ111" s="50"/>
      <c r="BXA111" s="50"/>
      <c r="BXB111" s="50"/>
      <c r="BXC111" s="50"/>
      <c r="BXD111" s="50"/>
      <c r="BXE111" s="50"/>
      <c r="BXF111" s="50"/>
      <c r="BXG111" s="50"/>
      <c r="BXH111" s="50"/>
      <c r="BXI111" s="50"/>
      <c r="BXJ111" s="50"/>
      <c r="BXK111" s="50"/>
      <c r="BXL111" s="50"/>
      <c r="BXM111" s="50"/>
      <c r="BXN111" s="50"/>
      <c r="BXO111" s="50"/>
      <c r="BXP111" s="50"/>
      <c r="BXQ111" s="50"/>
      <c r="BXR111" s="50"/>
      <c r="BXS111" s="50"/>
      <c r="BXT111" s="50"/>
      <c r="BXU111" s="50"/>
      <c r="BXV111" s="50"/>
      <c r="BXW111" s="50"/>
      <c r="BXX111" s="50"/>
      <c r="BXY111" s="50"/>
      <c r="BXZ111" s="50"/>
      <c r="BYA111" s="50"/>
      <c r="BYB111" s="50"/>
      <c r="BYC111" s="50"/>
      <c r="BYD111" s="50"/>
      <c r="BYE111" s="50"/>
      <c r="BYF111" s="50"/>
      <c r="BYG111" s="50"/>
      <c r="BYH111" s="50"/>
      <c r="BYI111" s="50"/>
      <c r="BYJ111" s="50"/>
      <c r="BYK111" s="50"/>
      <c r="BYL111" s="50"/>
      <c r="BYM111" s="50"/>
      <c r="BYN111" s="50"/>
      <c r="BYO111" s="50"/>
      <c r="BYP111" s="50"/>
      <c r="BYQ111" s="50"/>
      <c r="BYR111" s="50"/>
      <c r="BYS111" s="50"/>
      <c r="BYT111" s="50"/>
      <c r="BYU111" s="50"/>
      <c r="BYV111" s="50"/>
      <c r="BYW111" s="50"/>
      <c r="BYX111" s="50"/>
      <c r="BYY111" s="50"/>
      <c r="BYZ111" s="50"/>
      <c r="BZA111" s="50"/>
      <c r="BZB111" s="50"/>
      <c r="BZC111" s="50"/>
      <c r="BZD111" s="50"/>
      <c r="BZE111" s="50"/>
      <c r="BZF111" s="50"/>
      <c r="BZG111" s="50"/>
      <c r="BZH111" s="50"/>
      <c r="BZI111" s="50"/>
      <c r="BZJ111" s="50"/>
      <c r="BZK111" s="50"/>
      <c r="BZL111" s="50"/>
      <c r="BZM111" s="50"/>
      <c r="BZN111" s="50"/>
      <c r="BZO111" s="50"/>
      <c r="BZP111" s="50"/>
      <c r="BZQ111" s="50"/>
      <c r="BZR111" s="50"/>
      <c r="BZS111" s="50"/>
      <c r="BZT111" s="50"/>
      <c r="BZV111" s="50"/>
      <c r="BZX111" s="50"/>
      <c r="BZY111" s="50"/>
      <c r="BZZ111" s="50"/>
      <c r="CAA111" s="50"/>
      <c r="CAB111" s="50"/>
      <c r="CAC111" s="50"/>
      <c r="CAD111" s="50"/>
      <c r="CAE111" s="50"/>
      <c r="CAJ111" s="50"/>
      <c r="CAK111" s="50"/>
      <c r="CAL111" s="50"/>
      <c r="CAM111" s="50"/>
      <c r="CAN111" s="50"/>
      <c r="CAO111" s="50"/>
      <c r="CAP111" s="50"/>
      <c r="CAQ111" s="50"/>
      <c r="CAR111" s="50"/>
      <c r="CAS111" s="50"/>
      <c r="CAT111" s="50"/>
      <c r="CAU111" s="50"/>
      <c r="CAV111" s="50"/>
      <c r="CAW111" s="50"/>
      <c r="CAX111" s="50"/>
      <c r="CAY111" s="50"/>
      <c r="CAZ111" s="50"/>
      <c r="CBA111" s="50"/>
      <c r="CBB111" s="50"/>
      <c r="CBC111" s="50"/>
      <c r="CBD111" s="50"/>
      <c r="CBE111" s="50"/>
      <c r="CBF111" s="50"/>
      <c r="CBG111" s="50"/>
      <c r="CBH111" s="50"/>
      <c r="CBI111" s="50"/>
      <c r="CBJ111" s="50"/>
      <c r="CBK111" s="50"/>
      <c r="CBL111" s="50"/>
      <c r="CBM111" s="50"/>
      <c r="CBN111" s="50"/>
      <c r="CBO111" s="50"/>
      <c r="CBP111" s="50"/>
      <c r="CBQ111" s="50"/>
      <c r="CBR111" s="50"/>
      <c r="CBS111" s="50"/>
      <c r="CBT111" s="50"/>
      <c r="CBU111" s="50"/>
      <c r="CBV111" s="50"/>
      <c r="CBW111" s="50"/>
      <c r="CBX111" s="50"/>
      <c r="CBY111" s="50"/>
      <c r="CBZ111" s="50"/>
      <c r="CCA111" s="50"/>
      <c r="CCB111" s="50"/>
      <c r="CCC111" s="50"/>
      <c r="CCD111" s="50"/>
      <c r="CCE111" s="50"/>
      <c r="CCF111" s="50"/>
      <c r="CCG111" s="50"/>
      <c r="CCH111" s="50"/>
      <c r="CCI111" s="50"/>
      <c r="CCJ111" s="50"/>
      <c r="CCK111" s="50"/>
      <c r="CCL111" s="50"/>
      <c r="CCM111" s="50"/>
      <c r="CCN111" s="50"/>
      <c r="CCO111" s="50"/>
      <c r="CCP111" s="50"/>
      <c r="CCQ111" s="50"/>
      <c r="CCR111" s="50"/>
      <c r="CCS111" s="50"/>
      <c r="CCT111" s="50"/>
      <c r="CCU111" s="50"/>
      <c r="CCV111" s="50"/>
      <c r="CCW111" s="50"/>
      <c r="CCX111" s="50"/>
      <c r="CCY111" s="50"/>
      <c r="CCZ111" s="50"/>
      <c r="CDA111" s="50"/>
      <c r="CDB111" s="50"/>
      <c r="CDC111" s="50"/>
      <c r="CDD111" s="50"/>
      <c r="CDE111" s="50"/>
      <c r="CDF111" s="50"/>
      <c r="CDG111" s="50"/>
      <c r="CDH111" s="50"/>
      <c r="CDI111" s="50"/>
      <c r="CDJ111" s="50"/>
      <c r="CDK111" s="50"/>
      <c r="CDL111" s="50"/>
      <c r="CDM111" s="50"/>
      <c r="CDN111" s="50"/>
      <c r="CDO111" s="50"/>
      <c r="CDP111" s="50"/>
      <c r="CDQ111" s="50"/>
      <c r="CDR111" s="50"/>
      <c r="CDS111" s="50"/>
      <c r="CDT111" s="50"/>
      <c r="CDU111" s="50"/>
      <c r="CDV111" s="50"/>
      <c r="CDW111" s="50"/>
      <c r="CDX111" s="50"/>
      <c r="CDY111" s="50"/>
      <c r="CDZ111" s="50"/>
      <c r="CEA111" s="50"/>
      <c r="CEB111" s="50"/>
      <c r="CEC111" s="50"/>
      <c r="CED111" s="50"/>
      <c r="CEE111" s="50"/>
      <c r="CEF111" s="50"/>
      <c r="CEG111" s="50"/>
      <c r="CEH111" s="50"/>
      <c r="CEI111" s="50"/>
      <c r="CEJ111" s="50"/>
      <c r="CEK111" s="50"/>
      <c r="CEL111" s="50"/>
      <c r="CEM111" s="50"/>
      <c r="CEN111" s="50"/>
      <c r="CEO111" s="50"/>
      <c r="CEP111" s="50"/>
      <c r="CEQ111" s="50"/>
      <c r="CER111" s="50"/>
      <c r="CES111" s="50"/>
      <c r="CET111" s="50"/>
      <c r="CEU111" s="50"/>
      <c r="CEV111" s="50"/>
      <c r="CEW111" s="50"/>
      <c r="CEX111" s="50"/>
      <c r="CEY111" s="50"/>
      <c r="CEZ111" s="50"/>
      <c r="CFA111" s="50"/>
      <c r="CFB111" s="50"/>
      <c r="CFC111" s="50"/>
      <c r="CFD111" s="50"/>
      <c r="CFE111" s="50"/>
      <c r="CFF111" s="50"/>
      <c r="CFG111" s="50"/>
      <c r="CFH111" s="50"/>
      <c r="CFI111" s="50"/>
      <c r="CFJ111" s="50"/>
      <c r="CFK111" s="50"/>
      <c r="CFL111" s="50"/>
      <c r="CFM111" s="50"/>
      <c r="CFN111" s="50"/>
      <c r="CFO111" s="50"/>
      <c r="CFP111" s="50"/>
      <c r="CFQ111" s="50"/>
      <c r="CFR111" s="50"/>
      <c r="CFS111" s="50"/>
      <c r="CFT111" s="50"/>
      <c r="CFU111" s="50"/>
      <c r="CFV111" s="50"/>
      <c r="CFW111" s="50"/>
      <c r="CFX111" s="50"/>
      <c r="CFY111" s="50"/>
      <c r="CFZ111" s="50"/>
      <c r="CGA111" s="50"/>
      <c r="CGB111" s="50"/>
      <c r="CGC111" s="50"/>
      <c r="CGD111" s="50"/>
      <c r="CGE111" s="50"/>
      <c r="CGF111" s="50"/>
      <c r="CGG111" s="50"/>
      <c r="CGH111" s="50"/>
      <c r="CGI111" s="50"/>
      <c r="CGJ111" s="50"/>
      <c r="CGK111" s="50"/>
      <c r="CGL111" s="50"/>
      <c r="CGM111" s="50"/>
      <c r="CGN111" s="50"/>
      <c r="CGO111" s="50"/>
      <c r="CGP111" s="50"/>
      <c r="CGQ111" s="50"/>
      <c r="CGR111" s="50"/>
      <c r="CGS111" s="50"/>
      <c r="CGT111" s="50"/>
      <c r="CGU111" s="50"/>
      <c r="CGV111" s="50"/>
      <c r="CGW111" s="50"/>
      <c r="CGX111" s="50"/>
      <c r="CGY111" s="50"/>
      <c r="CGZ111" s="50"/>
      <c r="CHA111" s="50"/>
      <c r="CHB111" s="50"/>
      <c r="CHC111" s="50"/>
      <c r="CHD111" s="50"/>
      <c r="CHE111" s="50"/>
      <c r="CHF111" s="50"/>
      <c r="CHG111" s="50"/>
      <c r="CHH111" s="50"/>
      <c r="CHI111" s="50"/>
      <c r="CHJ111" s="50"/>
      <c r="CHK111" s="50"/>
      <c r="CHL111" s="50"/>
      <c r="CHM111" s="50"/>
      <c r="CHN111" s="50"/>
      <c r="CHO111" s="50"/>
      <c r="CHP111" s="50"/>
      <c r="CHQ111" s="50"/>
      <c r="CHR111" s="50"/>
      <c r="CHS111" s="50"/>
      <c r="CHT111" s="50"/>
      <c r="CHU111" s="50"/>
      <c r="CHV111" s="50"/>
      <c r="CHW111" s="50"/>
      <c r="CHX111" s="50"/>
      <c r="CHY111" s="50"/>
      <c r="CHZ111" s="50"/>
      <c r="CIA111" s="50"/>
      <c r="CIB111" s="50"/>
      <c r="CIC111" s="50"/>
      <c r="CID111" s="50"/>
      <c r="CIE111" s="50"/>
      <c r="CIF111" s="50"/>
      <c r="CIG111" s="50"/>
      <c r="CIH111" s="50"/>
      <c r="CII111" s="50"/>
      <c r="CIJ111" s="50"/>
      <c r="CIK111" s="50"/>
      <c r="CIL111" s="50"/>
      <c r="CIM111" s="50"/>
      <c r="CIN111" s="50"/>
      <c r="CIO111" s="50"/>
      <c r="CIP111" s="50"/>
      <c r="CIQ111" s="50"/>
      <c r="CIR111" s="50"/>
      <c r="CIS111" s="50"/>
      <c r="CIT111" s="50"/>
      <c r="CIU111" s="50"/>
      <c r="CIV111" s="50"/>
      <c r="CIW111" s="50"/>
      <c r="CIX111" s="50"/>
      <c r="CIY111" s="50"/>
      <c r="CIZ111" s="50"/>
      <c r="CJA111" s="50"/>
      <c r="CJB111" s="50"/>
      <c r="CJC111" s="50"/>
      <c r="CJD111" s="50"/>
      <c r="CJE111" s="50"/>
      <c r="CJF111" s="50"/>
      <c r="CJG111" s="50"/>
      <c r="CJH111" s="50"/>
      <c r="CJI111" s="50"/>
      <c r="CJJ111" s="50"/>
      <c r="CJK111" s="50"/>
      <c r="CJL111" s="50"/>
      <c r="CJM111" s="50"/>
      <c r="CJN111" s="50"/>
      <c r="CJO111" s="50"/>
      <c r="CJP111" s="50"/>
      <c r="CJR111" s="50"/>
      <c r="CJT111" s="50"/>
      <c r="CJU111" s="50"/>
      <c r="CJV111" s="50"/>
      <c r="CJW111" s="50"/>
      <c r="CJX111" s="50"/>
      <c r="CJY111" s="50"/>
      <c r="CJZ111" s="50"/>
      <c r="CKA111" s="50"/>
      <c r="CKF111" s="50"/>
      <c r="CKG111" s="50"/>
      <c r="CKH111" s="50"/>
      <c r="CKI111" s="50"/>
      <c r="CKJ111" s="50"/>
      <c r="CKK111" s="50"/>
      <c r="CKL111" s="50"/>
      <c r="CKM111" s="50"/>
      <c r="CKN111" s="50"/>
      <c r="CKO111" s="50"/>
      <c r="CKP111" s="50"/>
      <c r="CKQ111" s="50"/>
      <c r="CKR111" s="50"/>
      <c r="CKS111" s="50"/>
      <c r="CKT111" s="50"/>
      <c r="CKU111" s="50"/>
      <c r="CKV111" s="50"/>
      <c r="CKW111" s="50"/>
      <c r="CKX111" s="50"/>
      <c r="CKY111" s="50"/>
      <c r="CKZ111" s="50"/>
      <c r="CLA111" s="50"/>
      <c r="CLB111" s="50"/>
      <c r="CLC111" s="50"/>
      <c r="CLD111" s="50"/>
      <c r="CLE111" s="50"/>
      <c r="CLF111" s="50"/>
      <c r="CLG111" s="50"/>
      <c r="CLH111" s="50"/>
      <c r="CLI111" s="50"/>
      <c r="CLJ111" s="50"/>
      <c r="CLK111" s="50"/>
      <c r="CLL111" s="50"/>
      <c r="CLM111" s="50"/>
      <c r="CLN111" s="50"/>
      <c r="CLO111" s="50"/>
      <c r="CLP111" s="50"/>
      <c r="CLQ111" s="50"/>
      <c r="CLR111" s="50"/>
      <c r="CLS111" s="50"/>
      <c r="CLT111" s="50"/>
      <c r="CLU111" s="50"/>
      <c r="CLV111" s="50"/>
      <c r="CLW111" s="50"/>
      <c r="CLX111" s="50"/>
      <c r="CLY111" s="50"/>
      <c r="CLZ111" s="50"/>
      <c r="CMA111" s="50"/>
      <c r="CMB111" s="50"/>
      <c r="CMC111" s="50"/>
      <c r="CMD111" s="50"/>
      <c r="CME111" s="50"/>
      <c r="CMF111" s="50"/>
      <c r="CMG111" s="50"/>
      <c r="CMH111" s="50"/>
      <c r="CMI111" s="50"/>
      <c r="CMJ111" s="50"/>
      <c r="CMK111" s="50"/>
      <c r="CML111" s="50"/>
      <c r="CMM111" s="50"/>
      <c r="CMN111" s="50"/>
      <c r="CMO111" s="50"/>
      <c r="CMP111" s="50"/>
      <c r="CMQ111" s="50"/>
      <c r="CMR111" s="50"/>
      <c r="CMS111" s="50"/>
      <c r="CMT111" s="50"/>
      <c r="CMU111" s="50"/>
      <c r="CMV111" s="50"/>
      <c r="CMW111" s="50"/>
      <c r="CMX111" s="50"/>
      <c r="CMY111" s="50"/>
      <c r="CMZ111" s="50"/>
      <c r="CNA111" s="50"/>
      <c r="CNB111" s="50"/>
      <c r="CNC111" s="50"/>
      <c r="CND111" s="50"/>
      <c r="CNE111" s="50"/>
      <c r="CNF111" s="50"/>
      <c r="CNG111" s="50"/>
      <c r="CNH111" s="50"/>
      <c r="CNI111" s="50"/>
      <c r="CNJ111" s="50"/>
      <c r="CNK111" s="50"/>
      <c r="CNL111" s="50"/>
      <c r="CNM111" s="50"/>
      <c r="CNN111" s="50"/>
      <c r="CNO111" s="50"/>
      <c r="CNP111" s="50"/>
      <c r="CNQ111" s="50"/>
      <c r="CNR111" s="50"/>
      <c r="CNS111" s="50"/>
      <c r="CNT111" s="50"/>
      <c r="CNU111" s="50"/>
      <c r="CNV111" s="50"/>
      <c r="CNW111" s="50"/>
      <c r="CNX111" s="50"/>
      <c r="CNY111" s="50"/>
      <c r="CNZ111" s="50"/>
      <c r="COA111" s="50"/>
      <c r="COB111" s="50"/>
      <c r="COC111" s="50"/>
      <c r="COD111" s="50"/>
      <c r="COE111" s="50"/>
      <c r="COF111" s="50"/>
      <c r="COG111" s="50"/>
      <c r="COH111" s="50"/>
      <c r="COI111" s="50"/>
      <c r="COJ111" s="50"/>
      <c r="COK111" s="50"/>
      <c r="COL111" s="50"/>
      <c r="COM111" s="50"/>
      <c r="CON111" s="50"/>
      <c r="COO111" s="50"/>
      <c r="COP111" s="50"/>
      <c r="COQ111" s="50"/>
      <c r="COR111" s="50"/>
      <c r="COS111" s="50"/>
      <c r="COT111" s="50"/>
      <c r="COU111" s="50"/>
      <c r="COV111" s="50"/>
      <c r="COW111" s="50"/>
      <c r="COX111" s="50"/>
      <c r="COY111" s="50"/>
      <c r="COZ111" s="50"/>
      <c r="CPA111" s="50"/>
      <c r="CPB111" s="50"/>
      <c r="CPC111" s="50"/>
      <c r="CPD111" s="50"/>
      <c r="CPE111" s="50"/>
      <c r="CPF111" s="50"/>
      <c r="CPG111" s="50"/>
      <c r="CPH111" s="50"/>
      <c r="CPI111" s="50"/>
      <c r="CPJ111" s="50"/>
      <c r="CPK111" s="50"/>
      <c r="CPL111" s="50"/>
      <c r="CPM111" s="50"/>
      <c r="CPN111" s="50"/>
      <c r="CPO111" s="50"/>
      <c r="CPP111" s="50"/>
      <c r="CPQ111" s="50"/>
      <c r="CPR111" s="50"/>
      <c r="CPS111" s="50"/>
      <c r="CPT111" s="50"/>
      <c r="CPU111" s="50"/>
      <c r="CPV111" s="50"/>
      <c r="CPW111" s="50"/>
      <c r="CPX111" s="50"/>
      <c r="CPY111" s="50"/>
      <c r="CPZ111" s="50"/>
      <c r="CQA111" s="50"/>
      <c r="CQB111" s="50"/>
      <c r="CQC111" s="50"/>
      <c r="CQD111" s="50"/>
      <c r="CQE111" s="50"/>
      <c r="CQF111" s="50"/>
      <c r="CQG111" s="50"/>
      <c r="CQH111" s="50"/>
      <c r="CQI111" s="50"/>
      <c r="CQJ111" s="50"/>
      <c r="CQK111" s="50"/>
      <c r="CQL111" s="50"/>
      <c r="CQM111" s="50"/>
      <c r="CQN111" s="50"/>
      <c r="CQO111" s="50"/>
      <c r="CQP111" s="50"/>
      <c r="CQQ111" s="50"/>
      <c r="CQR111" s="50"/>
      <c r="CQS111" s="50"/>
      <c r="CQT111" s="50"/>
      <c r="CQU111" s="50"/>
      <c r="CQV111" s="50"/>
      <c r="CQW111" s="50"/>
      <c r="CQX111" s="50"/>
      <c r="CQY111" s="50"/>
      <c r="CQZ111" s="50"/>
      <c r="CRA111" s="50"/>
      <c r="CRB111" s="50"/>
      <c r="CRC111" s="50"/>
      <c r="CRD111" s="50"/>
      <c r="CRE111" s="50"/>
      <c r="CRF111" s="50"/>
      <c r="CRG111" s="50"/>
      <c r="CRH111" s="50"/>
      <c r="CRI111" s="50"/>
      <c r="CRJ111" s="50"/>
      <c r="CRK111" s="50"/>
      <c r="CRL111" s="50"/>
      <c r="CRM111" s="50"/>
      <c r="CRN111" s="50"/>
      <c r="CRO111" s="50"/>
      <c r="CRP111" s="50"/>
      <c r="CRQ111" s="50"/>
      <c r="CRR111" s="50"/>
      <c r="CRS111" s="50"/>
      <c r="CRT111" s="50"/>
      <c r="CRU111" s="50"/>
      <c r="CRV111" s="50"/>
      <c r="CRW111" s="50"/>
      <c r="CRX111" s="50"/>
      <c r="CRY111" s="50"/>
      <c r="CRZ111" s="50"/>
      <c r="CSA111" s="50"/>
      <c r="CSB111" s="50"/>
      <c r="CSC111" s="50"/>
      <c r="CSD111" s="50"/>
      <c r="CSE111" s="50"/>
      <c r="CSF111" s="50"/>
      <c r="CSG111" s="50"/>
      <c r="CSH111" s="50"/>
      <c r="CSI111" s="50"/>
      <c r="CSJ111" s="50"/>
      <c r="CSK111" s="50"/>
      <c r="CSL111" s="50"/>
      <c r="CSM111" s="50"/>
      <c r="CSN111" s="50"/>
      <c r="CSO111" s="50"/>
      <c r="CSP111" s="50"/>
      <c r="CSQ111" s="50"/>
      <c r="CSR111" s="50"/>
      <c r="CSS111" s="50"/>
      <c r="CST111" s="50"/>
      <c r="CSU111" s="50"/>
      <c r="CSV111" s="50"/>
      <c r="CSW111" s="50"/>
      <c r="CSX111" s="50"/>
      <c r="CSY111" s="50"/>
      <c r="CSZ111" s="50"/>
      <c r="CTA111" s="50"/>
      <c r="CTB111" s="50"/>
      <c r="CTC111" s="50"/>
      <c r="CTD111" s="50"/>
      <c r="CTE111" s="50"/>
      <c r="CTF111" s="50"/>
      <c r="CTG111" s="50"/>
      <c r="CTH111" s="50"/>
      <c r="CTI111" s="50"/>
      <c r="CTJ111" s="50"/>
      <c r="CTK111" s="50"/>
      <c r="CTL111" s="50"/>
      <c r="CTN111" s="50"/>
      <c r="CTP111" s="50"/>
      <c r="CTQ111" s="50"/>
      <c r="CTR111" s="50"/>
      <c r="CTS111" s="50"/>
      <c r="CTT111" s="50"/>
      <c r="CTU111" s="50"/>
      <c r="CTV111" s="50"/>
      <c r="CTW111" s="50"/>
      <c r="CUB111" s="50"/>
      <c r="CUC111" s="50"/>
      <c r="CUD111" s="50"/>
      <c r="CUE111" s="50"/>
      <c r="CUF111" s="50"/>
      <c r="CUG111" s="50"/>
      <c r="CUH111" s="50"/>
      <c r="CUI111" s="50"/>
      <c r="CUJ111" s="50"/>
      <c r="CUK111" s="50"/>
      <c r="CUL111" s="50"/>
      <c r="CUM111" s="50"/>
      <c r="CUN111" s="50"/>
      <c r="CUO111" s="50"/>
      <c r="CUP111" s="50"/>
      <c r="CUQ111" s="50"/>
      <c r="CUR111" s="50"/>
      <c r="CUS111" s="50"/>
      <c r="CUT111" s="50"/>
      <c r="CUU111" s="50"/>
      <c r="CUV111" s="50"/>
      <c r="CUW111" s="50"/>
      <c r="CUX111" s="50"/>
      <c r="CUY111" s="50"/>
      <c r="CUZ111" s="50"/>
      <c r="CVA111" s="50"/>
      <c r="CVB111" s="50"/>
      <c r="CVC111" s="50"/>
      <c r="CVD111" s="50"/>
      <c r="CVE111" s="50"/>
      <c r="CVF111" s="50"/>
      <c r="CVG111" s="50"/>
      <c r="CVH111" s="50"/>
      <c r="CVI111" s="50"/>
      <c r="CVJ111" s="50"/>
      <c r="CVK111" s="50"/>
      <c r="CVL111" s="50"/>
      <c r="CVM111" s="50"/>
      <c r="CVN111" s="50"/>
      <c r="CVO111" s="50"/>
      <c r="CVP111" s="50"/>
      <c r="CVQ111" s="50"/>
      <c r="CVR111" s="50"/>
      <c r="CVS111" s="50"/>
      <c r="CVT111" s="50"/>
      <c r="CVU111" s="50"/>
      <c r="CVV111" s="50"/>
      <c r="CVW111" s="50"/>
      <c r="CVX111" s="50"/>
      <c r="CVY111" s="50"/>
      <c r="CVZ111" s="50"/>
      <c r="CWA111" s="50"/>
      <c r="CWB111" s="50"/>
      <c r="CWC111" s="50"/>
      <c r="CWD111" s="50"/>
      <c r="CWE111" s="50"/>
      <c r="CWF111" s="50"/>
      <c r="CWG111" s="50"/>
      <c r="CWH111" s="50"/>
      <c r="CWI111" s="50"/>
      <c r="CWJ111" s="50"/>
      <c r="CWK111" s="50"/>
      <c r="CWL111" s="50"/>
      <c r="CWM111" s="50"/>
      <c r="CWN111" s="50"/>
      <c r="CWO111" s="50"/>
      <c r="CWP111" s="50"/>
      <c r="CWQ111" s="50"/>
      <c r="CWR111" s="50"/>
      <c r="CWS111" s="50"/>
      <c r="CWT111" s="50"/>
      <c r="CWU111" s="50"/>
      <c r="CWV111" s="50"/>
      <c r="CWW111" s="50"/>
      <c r="CWX111" s="50"/>
      <c r="CWY111" s="50"/>
      <c r="CWZ111" s="50"/>
      <c r="CXA111" s="50"/>
      <c r="CXB111" s="50"/>
      <c r="CXC111" s="50"/>
      <c r="CXD111" s="50"/>
      <c r="CXE111" s="50"/>
      <c r="CXF111" s="50"/>
      <c r="CXG111" s="50"/>
      <c r="CXH111" s="50"/>
      <c r="CXI111" s="50"/>
      <c r="CXJ111" s="50"/>
      <c r="CXK111" s="50"/>
      <c r="CXL111" s="50"/>
      <c r="CXM111" s="50"/>
      <c r="CXN111" s="50"/>
      <c r="CXO111" s="50"/>
      <c r="CXP111" s="50"/>
      <c r="CXQ111" s="50"/>
      <c r="CXR111" s="50"/>
      <c r="CXS111" s="50"/>
      <c r="CXT111" s="50"/>
      <c r="CXU111" s="50"/>
      <c r="CXV111" s="50"/>
      <c r="CXW111" s="50"/>
      <c r="CXX111" s="50"/>
      <c r="CXY111" s="50"/>
      <c r="CXZ111" s="50"/>
      <c r="CYA111" s="50"/>
      <c r="CYB111" s="50"/>
      <c r="CYC111" s="50"/>
      <c r="CYD111" s="50"/>
      <c r="CYE111" s="50"/>
      <c r="CYF111" s="50"/>
      <c r="CYG111" s="50"/>
      <c r="CYH111" s="50"/>
      <c r="CYI111" s="50"/>
      <c r="CYJ111" s="50"/>
      <c r="CYK111" s="50"/>
      <c r="CYL111" s="50"/>
      <c r="CYM111" s="50"/>
      <c r="CYN111" s="50"/>
      <c r="CYO111" s="50"/>
      <c r="CYP111" s="50"/>
      <c r="CYQ111" s="50"/>
      <c r="CYR111" s="50"/>
      <c r="CYS111" s="50"/>
      <c r="CYT111" s="50"/>
      <c r="CYU111" s="50"/>
      <c r="CYV111" s="50"/>
      <c r="CYW111" s="50"/>
      <c r="CYX111" s="50"/>
      <c r="CYY111" s="50"/>
      <c r="CYZ111" s="50"/>
      <c r="CZA111" s="50"/>
      <c r="CZB111" s="50"/>
      <c r="CZC111" s="50"/>
      <c r="CZD111" s="50"/>
      <c r="CZE111" s="50"/>
      <c r="CZF111" s="50"/>
      <c r="CZG111" s="50"/>
      <c r="CZH111" s="50"/>
      <c r="CZI111" s="50"/>
      <c r="CZJ111" s="50"/>
      <c r="CZK111" s="50"/>
      <c r="CZL111" s="50"/>
      <c r="CZM111" s="50"/>
      <c r="CZN111" s="50"/>
      <c r="CZO111" s="50"/>
      <c r="CZP111" s="50"/>
      <c r="CZQ111" s="50"/>
      <c r="CZR111" s="50"/>
      <c r="CZS111" s="50"/>
      <c r="CZT111" s="50"/>
      <c r="CZU111" s="50"/>
      <c r="CZV111" s="50"/>
      <c r="CZW111" s="50"/>
      <c r="CZX111" s="50"/>
      <c r="CZY111" s="50"/>
      <c r="CZZ111" s="50"/>
      <c r="DAA111" s="50"/>
      <c r="DAB111" s="50"/>
      <c r="DAC111" s="50"/>
      <c r="DAD111" s="50"/>
      <c r="DAE111" s="50"/>
      <c r="DAF111" s="50"/>
      <c r="DAG111" s="50"/>
      <c r="DAH111" s="50"/>
      <c r="DAI111" s="50"/>
      <c r="DAJ111" s="50"/>
      <c r="DAK111" s="50"/>
      <c r="DAL111" s="50"/>
      <c r="DAM111" s="50"/>
      <c r="DAN111" s="50"/>
      <c r="DAO111" s="50"/>
      <c r="DAP111" s="50"/>
      <c r="DAQ111" s="50"/>
      <c r="DAR111" s="50"/>
      <c r="DAS111" s="50"/>
      <c r="DAT111" s="50"/>
      <c r="DAU111" s="50"/>
      <c r="DAV111" s="50"/>
      <c r="DAW111" s="50"/>
      <c r="DAX111" s="50"/>
      <c r="DAY111" s="50"/>
      <c r="DAZ111" s="50"/>
      <c r="DBA111" s="50"/>
      <c r="DBB111" s="50"/>
      <c r="DBC111" s="50"/>
      <c r="DBD111" s="50"/>
      <c r="DBE111" s="50"/>
      <c r="DBF111" s="50"/>
      <c r="DBG111" s="50"/>
      <c r="DBH111" s="50"/>
      <c r="DBI111" s="50"/>
      <c r="DBJ111" s="50"/>
      <c r="DBK111" s="50"/>
      <c r="DBL111" s="50"/>
      <c r="DBM111" s="50"/>
      <c r="DBN111" s="50"/>
      <c r="DBO111" s="50"/>
      <c r="DBP111" s="50"/>
      <c r="DBQ111" s="50"/>
      <c r="DBR111" s="50"/>
      <c r="DBS111" s="50"/>
      <c r="DBT111" s="50"/>
      <c r="DBU111" s="50"/>
      <c r="DBV111" s="50"/>
      <c r="DBW111" s="50"/>
      <c r="DBX111" s="50"/>
      <c r="DBY111" s="50"/>
      <c r="DBZ111" s="50"/>
      <c r="DCA111" s="50"/>
      <c r="DCB111" s="50"/>
      <c r="DCC111" s="50"/>
      <c r="DCD111" s="50"/>
      <c r="DCE111" s="50"/>
      <c r="DCF111" s="50"/>
      <c r="DCG111" s="50"/>
      <c r="DCH111" s="50"/>
      <c r="DCI111" s="50"/>
      <c r="DCJ111" s="50"/>
      <c r="DCK111" s="50"/>
      <c r="DCL111" s="50"/>
      <c r="DCM111" s="50"/>
      <c r="DCN111" s="50"/>
      <c r="DCO111" s="50"/>
      <c r="DCP111" s="50"/>
      <c r="DCQ111" s="50"/>
      <c r="DCR111" s="50"/>
      <c r="DCS111" s="50"/>
      <c r="DCT111" s="50"/>
      <c r="DCU111" s="50"/>
      <c r="DCV111" s="50"/>
      <c r="DCW111" s="50"/>
      <c r="DCX111" s="50"/>
      <c r="DCY111" s="50"/>
      <c r="DCZ111" s="50"/>
      <c r="DDA111" s="50"/>
      <c r="DDB111" s="50"/>
      <c r="DDC111" s="50"/>
      <c r="DDD111" s="50"/>
      <c r="DDE111" s="50"/>
      <c r="DDF111" s="50"/>
      <c r="DDG111" s="50"/>
      <c r="DDH111" s="50"/>
      <c r="DDJ111" s="50"/>
      <c r="DDL111" s="50"/>
      <c r="DDM111" s="50"/>
      <c r="DDN111" s="50"/>
      <c r="DDO111" s="50"/>
      <c r="DDP111" s="50"/>
      <c r="DDQ111" s="50"/>
      <c r="DDR111" s="50"/>
      <c r="DDS111" s="50"/>
      <c r="DDX111" s="50"/>
      <c r="DDY111" s="50"/>
      <c r="DDZ111" s="50"/>
      <c r="DEA111" s="50"/>
      <c r="DEB111" s="50"/>
      <c r="DEC111" s="50"/>
      <c r="DED111" s="50"/>
      <c r="DEE111" s="50"/>
      <c r="DEF111" s="50"/>
      <c r="DEG111" s="50"/>
      <c r="DEH111" s="50"/>
      <c r="DEI111" s="50"/>
      <c r="DEJ111" s="50"/>
      <c r="DEK111" s="50"/>
      <c r="DEL111" s="50"/>
      <c r="DEM111" s="50"/>
      <c r="DEN111" s="50"/>
      <c r="DEO111" s="50"/>
      <c r="DEP111" s="50"/>
      <c r="DEQ111" s="50"/>
      <c r="DER111" s="50"/>
      <c r="DES111" s="50"/>
      <c r="DET111" s="50"/>
      <c r="DEU111" s="50"/>
      <c r="DEV111" s="50"/>
      <c r="DEW111" s="50"/>
      <c r="DEX111" s="50"/>
      <c r="DEY111" s="50"/>
      <c r="DEZ111" s="50"/>
      <c r="DFA111" s="50"/>
      <c r="DFB111" s="50"/>
      <c r="DFC111" s="50"/>
      <c r="DFD111" s="50"/>
      <c r="DFE111" s="50"/>
      <c r="DFF111" s="50"/>
      <c r="DFG111" s="50"/>
      <c r="DFH111" s="50"/>
      <c r="DFI111" s="50"/>
      <c r="DFJ111" s="50"/>
      <c r="DFK111" s="50"/>
      <c r="DFL111" s="50"/>
      <c r="DFM111" s="50"/>
      <c r="DFN111" s="50"/>
      <c r="DFO111" s="50"/>
      <c r="DFP111" s="50"/>
      <c r="DFQ111" s="50"/>
      <c r="DFR111" s="50"/>
      <c r="DFS111" s="50"/>
      <c r="DFT111" s="50"/>
      <c r="DFU111" s="50"/>
      <c r="DFV111" s="50"/>
      <c r="DFW111" s="50"/>
      <c r="DFX111" s="50"/>
      <c r="DFY111" s="50"/>
      <c r="DFZ111" s="50"/>
      <c r="DGA111" s="50"/>
      <c r="DGB111" s="50"/>
      <c r="DGC111" s="50"/>
      <c r="DGD111" s="50"/>
      <c r="DGE111" s="50"/>
      <c r="DGF111" s="50"/>
      <c r="DGG111" s="50"/>
      <c r="DGH111" s="50"/>
      <c r="DGI111" s="50"/>
      <c r="DGJ111" s="50"/>
      <c r="DGK111" s="50"/>
      <c r="DGL111" s="50"/>
      <c r="DGM111" s="50"/>
      <c r="DGN111" s="50"/>
      <c r="DGO111" s="50"/>
      <c r="DGP111" s="50"/>
      <c r="DGQ111" s="50"/>
      <c r="DGR111" s="50"/>
      <c r="DGS111" s="50"/>
      <c r="DGT111" s="50"/>
      <c r="DGU111" s="50"/>
      <c r="DGV111" s="50"/>
      <c r="DGW111" s="50"/>
      <c r="DGX111" s="50"/>
      <c r="DGY111" s="50"/>
      <c r="DGZ111" s="50"/>
      <c r="DHA111" s="50"/>
      <c r="DHB111" s="50"/>
      <c r="DHC111" s="50"/>
      <c r="DHD111" s="50"/>
      <c r="DHE111" s="50"/>
      <c r="DHF111" s="50"/>
      <c r="DHG111" s="50"/>
      <c r="DHH111" s="50"/>
      <c r="DHI111" s="50"/>
      <c r="DHJ111" s="50"/>
      <c r="DHK111" s="50"/>
      <c r="DHL111" s="50"/>
      <c r="DHM111" s="50"/>
      <c r="DHN111" s="50"/>
      <c r="DHO111" s="50"/>
      <c r="DHP111" s="50"/>
      <c r="DHQ111" s="50"/>
      <c r="DHR111" s="50"/>
      <c r="DHS111" s="50"/>
      <c r="DHT111" s="50"/>
      <c r="DHU111" s="50"/>
      <c r="DHV111" s="50"/>
      <c r="DHW111" s="50"/>
      <c r="DHX111" s="50"/>
      <c r="DHY111" s="50"/>
      <c r="DHZ111" s="50"/>
      <c r="DIA111" s="50"/>
      <c r="DIB111" s="50"/>
      <c r="DIC111" s="50"/>
      <c r="DID111" s="50"/>
      <c r="DIE111" s="50"/>
      <c r="DIF111" s="50"/>
      <c r="DIG111" s="50"/>
      <c r="DIH111" s="50"/>
      <c r="DII111" s="50"/>
      <c r="DIJ111" s="50"/>
      <c r="DIK111" s="50"/>
      <c r="DIL111" s="50"/>
      <c r="DIM111" s="50"/>
      <c r="DIN111" s="50"/>
      <c r="DIO111" s="50"/>
      <c r="DIP111" s="50"/>
      <c r="DIQ111" s="50"/>
      <c r="DIR111" s="50"/>
      <c r="DIS111" s="50"/>
      <c r="DIT111" s="50"/>
      <c r="DIU111" s="50"/>
      <c r="DIV111" s="50"/>
      <c r="DIW111" s="50"/>
      <c r="DIX111" s="50"/>
      <c r="DIY111" s="50"/>
      <c r="DIZ111" s="50"/>
      <c r="DJA111" s="50"/>
      <c r="DJB111" s="50"/>
      <c r="DJC111" s="50"/>
      <c r="DJD111" s="50"/>
      <c r="DJE111" s="50"/>
      <c r="DJF111" s="50"/>
      <c r="DJG111" s="50"/>
      <c r="DJH111" s="50"/>
      <c r="DJI111" s="50"/>
      <c r="DJJ111" s="50"/>
      <c r="DJK111" s="50"/>
      <c r="DJL111" s="50"/>
      <c r="DJM111" s="50"/>
      <c r="DJN111" s="50"/>
      <c r="DJO111" s="50"/>
      <c r="DJP111" s="50"/>
      <c r="DJQ111" s="50"/>
      <c r="DJR111" s="50"/>
      <c r="DJS111" s="50"/>
      <c r="DJT111" s="50"/>
      <c r="DJU111" s="50"/>
      <c r="DJV111" s="50"/>
      <c r="DJW111" s="50"/>
      <c r="DJX111" s="50"/>
      <c r="DJY111" s="50"/>
      <c r="DJZ111" s="50"/>
      <c r="DKA111" s="50"/>
      <c r="DKB111" s="50"/>
      <c r="DKC111" s="50"/>
      <c r="DKD111" s="50"/>
      <c r="DKE111" s="50"/>
      <c r="DKF111" s="50"/>
      <c r="DKG111" s="50"/>
      <c r="DKH111" s="50"/>
      <c r="DKI111" s="50"/>
      <c r="DKJ111" s="50"/>
      <c r="DKK111" s="50"/>
      <c r="DKL111" s="50"/>
      <c r="DKM111" s="50"/>
      <c r="DKN111" s="50"/>
      <c r="DKO111" s="50"/>
      <c r="DKP111" s="50"/>
      <c r="DKQ111" s="50"/>
      <c r="DKR111" s="50"/>
      <c r="DKS111" s="50"/>
      <c r="DKT111" s="50"/>
      <c r="DKU111" s="50"/>
      <c r="DKV111" s="50"/>
      <c r="DKW111" s="50"/>
      <c r="DKX111" s="50"/>
      <c r="DKY111" s="50"/>
      <c r="DKZ111" s="50"/>
      <c r="DLA111" s="50"/>
      <c r="DLB111" s="50"/>
      <c r="DLC111" s="50"/>
      <c r="DLD111" s="50"/>
      <c r="DLE111" s="50"/>
      <c r="DLF111" s="50"/>
      <c r="DLG111" s="50"/>
      <c r="DLH111" s="50"/>
      <c r="DLI111" s="50"/>
      <c r="DLJ111" s="50"/>
      <c r="DLK111" s="50"/>
      <c r="DLL111" s="50"/>
      <c r="DLM111" s="50"/>
      <c r="DLN111" s="50"/>
      <c r="DLO111" s="50"/>
      <c r="DLP111" s="50"/>
      <c r="DLQ111" s="50"/>
      <c r="DLR111" s="50"/>
      <c r="DLS111" s="50"/>
      <c r="DLT111" s="50"/>
      <c r="DLU111" s="50"/>
      <c r="DLV111" s="50"/>
      <c r="DLW111" s="50"/>
      <c r="DLX111" s="50"/>
      <c r="DLY111" s="50"/>
      <c r="DLZ111" s="50"/>
      <c r="DMA111" s="50"/>
      <c r="DMB111" s="50"/>
      <c r="DMC111" s="50"/>
      <c r="DMD111" s="50"/>
      <c r="DME111" s="50"/>
      <c r="DMF111" s="50"/>
      <c r="DMG111" s="50"/>
      <c r="DMH111" s="50"/>
      <c r="DMI111" s="50"/>
      <c r="DMJ111" s="50"/>
      <c r="DMK111" s="50"/>
      <c r="DML111" s="50"/>
      <c r="DMM111" s="50"/>
      <c r="DMN111" s="50"/>
      <c r="DMO111" s="50"/>
      <c r="DMP111" s="50"/>
      <c r="DMQ111" s="50"/>
      <c r="DMR111" s="50"/>
      <c r="DMS111" s="50"/>
      <c r="DMT111" s="50"/>
      <c r="DMU111" s="50"/>
      <c r="DMV111" s="50"/>
      <c r="DMW111" s="50"/>
      <c r="DMX111" s="50"/>
      <c r="DMY111" s="50"/>
      <c r="DMZ111" s="50"/>
      <c r="DNA111" s="50"/>
      <c r="DNB111" s="50"/>
      <c r="DNC111" s="50"/>
      <c r="DND111" s="50"/>
      <c r="DNF111" s="50"/>
      <c r="DNH111" s="50"/>
      <c r="DNI111" s="50"/>
      <c r="DNJ111" s="50"/>
      <c r="DNK111" s="50"/>
      <c r="DNL111" s="50"/>
      <c r="DNM111" s="50"/>
      <c r="DNN111" s="50"/>
      <c r="DNO111" s="50"/>
      <c r="DNT111" s="50"/>
      <c r="DNU111" s="50"/>
      <c r="DNV111" s="50"/>
      <c r="DNW111" s="50"/>
      <c r="DNX111" s="50"/>
      <c r="DNY111" s="50"/>
      <c r="DNZ111" s="50"/>
      <c r="DOA111" s="50"/>
      <c r="DOB111" s="50"/>
      <c r="DOC111" s="50"/>
      <c r="DOD111" s="50"/>
      <c r="DOE111" s="50"/>
      <c r="DOF111" s="50"/>
      <c r="DOG111" s="50"/>
      <c r="DOH111" s="50"/>
      <c r="DOI111" s="50"/>
      <c r="DOJ111" s="50"/>
      <c r="DOK111" s="50"/>
      <c r="DOL111" s="50"/>
      <c r="DOM111" s="50"/>
      <c r="DON111" s="50"/>
      <c r="DOO111" s="50"/>
      <c r="DOP111" s="50"/>
      <c r="DOQ111" s="50"/>
      <c r="DOR111" s="50"/>
      <c r="DOS111" s="50"/>
      <c r="DOT111" s="50"/>
      <c r="DOU111" s="50"/>
      <c r="DOV111" s="50"/>
      <c r="DOW111" s="50"/>
      <c r="DOX111" s="50"/>
      <c r="DOY111" s="50"/>
      <c r="DOZ111" s="50"/>
      <c r="DPA111" s="50"/>
      <c r="DPB111" s="50"/>
      <c r="DPC111" s="50"/>
      <c r="DPD111" s="50"/>
      <c r="DPE111" s="50"/>
      <c r="DPF111" s="50"/>
      <c r="DPG111" s="50"/>
      <c r="DPH111" s="50"/>
      <c r="DPI111" s="50"/>
      <c r="DPJ111" s="50"/>
      <c r="DPK111" s="50"/>
      <c r="DPL111" s="50"/>
      <c r="DPM111" s="50"/>
      <c r="DPN111" s="50"/>
      <c r="DPO111" s="50"/>
      <c r="DPP111" s="50"/>
      <c r="DPQ111" s="50"/>
      <c r="DPR111" s="50"/>
      <c r="DPS111" s="50"/>
      <c r="DPT111" s="50"/>
      <c r="DPU111" s="50"/>
      <c r="DPV111" s="50"/>
      <c r="DPW111" s="50"/>
      <c r="DPX111" s="50"/>
      <c r="DPY111" s="50"/>
      <c r="DPZ111" s="50"/>
      <c r="DQA111" s="50"/>
      <c r="DQB111" s="50"/>
      <c r="DQC111" s="50"/>
      <c r="DQD111" s="50"/>
      <c r="DQE111" s="50"/>
      <c r="DQF111" s="50"/>
      <c r="DQG111" s="50"/>
      <c r="DQH111" s="50"/>
      <c r="DQI111" s="50"/>
      <c r="DQJ111" s="50"/>
      <c r="DQK111" s="50"/>
      <c r="DQL111" s="50"/>
      <c r="DQM111" s="50"/>
      <c r="DQN111" s="50"/>
      <c r="DQO111" s="50"/>
      <c r="DQP111" s="50"/>
      <c r="DQQ111" s="50"/>
      <c r="DQR111" s="50"/>
      <c r="DQS111" s="50"/>
      <c r="DQT111" s="50"/>
      <c r="DQU111" s="50"/>
      <c r="DQV111" s="50"/>
      <c r="DQW111" s="50"/>
      <c r="DQX111" s="50"/>
      <c r="DQY111" s="50"/>
      <c r="DQZ111" s="50"/>
      <c r="DRA111" s="50"/>
      <c r="DRB111" s="50"/>
      <c r="DRC111" s="50"/>
      <c r="DRD111" s="50"/>
      <c r="DRE111" s="50"/>
      <c r="DRF111" s="50"/>
      <c r="DRG111" s="50"/>
      <c r="DRH111" s="50"/>
      <c r="DRI111" s="50"/>
      <c r="DRJ111" s="50"/>
      <c r="DRK111" s="50"/>
      <c r="DRL111" s="50"/>
      <c r="DRM111" s="50"/>
      <c r="DRN111" s="50"/>
      <c r="DRO111" s="50"/>
      <c r="DRP111" s="50"/>
      <c r="DRQ111" s="50"/>
      <c r="DRR111" s="50"/>
      <c r="DRS111" s="50"/>
      <c r="DRT111" s="50"/>
      <c r="DRU111" s="50"/>
      <c r="DRV111" s="50"/>
      <c r="DRW111" s="50"/>
      <c r="DRX111" s="50"/>
      <c r="DRY111" s="50"/>
      <c r="DRZ111" s="50"/>
      <c r="DSA111" s="50"/>
      <c r="DSB111" s="50"/>
      <c r="DSC111" s="50"/>
      <c r="DSD111" s="50"/>
      <c r="DSE111" s="50"/>
      <c r="DSF111" s="50"/>
      <c r="DSG111" s="50"/>
      <c r="DSH111" s="50"/>
      <c r="DSI111" s="50"/>
      <c r="DSJ111" s="50"/>
      <c r="DSK111" s="50"/>
      <c r="DSL111" s="50"/>
      <c r="DSM111" s="50"/>
      <c r="DSN111" s="50"/>
      <c r="DSO111" s="50"/>
      <c r="DSP111" s="50"/>
      <c r="DSQ111" s="50"/>
      <c r="DSR111" s="50"/>
      <c r="DSS111" s="50"/>
      <c r="DST111" s="50"/>
      <c r="DSU111" s="50"/>
      <c r="DSV111" s="50"/>
      <c r="DSW111" s="50"/>
      <c r="DSX111" s="50"/>
      <c r="DSY111" s="50"/>
      <c r="DSZ111" s="50"/>
      <c r="DTA111" s="50"/>
      <c r="DTB111" s="50"/>
      <c r="DTC111" s="50"/>
      <c r="DTD111" s="50"/>
      <c r="DTE111" s="50"/>
      <c r="DTF111" s="50"/>
      <c r="DTG111" s="50"/>
      <c r="DTH111" s="50"/>
      <c r="DTI111" s="50"/>
      <c r="DTJ111" s="50"/>
      <c r="DTK111" s="50"/>
      <c r="DTL111" s="50"/>
      <c r="DTM111" s="50"/>
      <c r="DTN111" s="50"/>
      <c r="DTO111" s="50"/>
      <c r="DTP111" s="50"/>
      <c r="DTQ111" s="50"/>
      <c r="DTR111" s="50"/>
      <c r="DTS111" s="50"/>
      <c r="DTT111" s="50"/>
      <c r="DTU111" s="50"/>
      <c r="DTV111" s="50"/>
      <c r="DTW111" s="50"/>
      <c r="DTX111" s="50"/>
      <c r="DTY111" s="50"/>
      <c r="DTZ111" s="50"/>
      <c r="DUA111" s="50"/>
      <c r="DUB111" s="50"/>
      <c r="DUC111" s="50"/>
      <c r="DUD111" s="50"/>
      <c r="DUE111" s="50"/>
      <c r="DUF111" s="50"/>
      <c r="DUG111" s="50"/>
      <c r="DUH111" s="50"/>
      <c r="DUI111" s="50"/>
      <c r="DUJ111" s="50"/>
      <c r="DUK111" s="50"/>
      <c r="DUL111" s="50"/>
      <c r="DUM111" s="50"/>
      <c r="DUN111" s="50"/>
      <c r="DUO111" s="50"/>
      <c r="DUP111" s="50"/>
      <c r="DUQ111" s="50"/>
      <c r="DUR111" s="50"/>
      <c r="DUS111" s="50"/>
      <c r="DUT111" s="50"/>
      <c r="DUU111" s="50"/>
      <c r="DUV111" s="50"/>
      <c r="DUW111" s="50"/>
      <c r="DUX111" s="50"/>
      <c r="DUY111" s="50"/>
      <c r="DUZ111" s="50"/>
      <c r="DVA111" s="50"/>
      <c r="DVB111" s="50"/>
      <c r="DVC111" s="50"/>
      <c r="DVD111" s="50"/>
      <c r="DVE111" s="50"/>
      <c r="DVF111" s="50"/>
      <c r="DVG111" s="50"/>
      <c r="DVH111" s="50"/>
      <c r="DVI111" s="50"/>
      <c r="DVJ111" s="50"/>
      <c r="DVK111" s="50"/>
      <c r="DVL111" s="50"/>
      <c r="DVM111" s="50"/>
      <c r="DVN111" s="50"/>
      <c r="DVO111" s="50"/>
      <c r="DVP111" s="50"/>
      <c r="DVQ111" s="50"/>
      <c r="DVR111" s="50"/>
      <c r="DVS111" s="50"/>
      <c r="DVT111" s="50"/>
      <c r="DVU111" s="50"/>
      <c r="DVV111" s="50"/>
      <c r="DVW111" s="50"/>
      <c r="DVX111" s="50"/>
      <c r="DVY111" s="50"/>
      <c r="DVZ111" s="50"/>
      <c r="DWA111" s="50"/>
      <c r="DWB111" s="50"/>
      <c r="DWC111" s="50"/>
      <c r="DWD111" s="50"/>
      <c r="DWE111" s="50"/>
      <c r="DWF111" s="50"/>
      <c r="DWG111" s="50"/>
      <c r="DWH111" s="50"/>
      <c r="DWI111" s="50"/>
      <c r="DWJ111" s="50"/>
      <c r="DWK111" s="50"/>
      <c r="DWL111" s="50"/>
      <c r="DWM111" s="50"/>
      <c r="DWN111" s="50"/>
      <c r="DWO111" s="50"/>
      <c r="DWP111" s="50"/>
      <c r="DWQ111" s="50"/>
      <c r="DWR111" s="50"/>
      <c r="DWS111" s="50"/>
      <c r="DWT111" s="50"/>
      <c r="DWU111" s="50"/>
      <c r="DWV111" s="50"/>
      <c r="DWW111" s="50"/>
      <c r="DWX111" s="50"/>
      <c r="DWY111" s="50"/>
      <c r="DWZ111" s="50"/>
      <c r="DXB111" s="50"/>
      <c r="DXD111" s="50"/>
      <c r="DXE111" s="50"/>
      <c r="DXF111" s="50"/>
      <c r="DXG111" s="50"/>
      <c r="DXH111" s="50"/>
      <c r="DXI111" s="50"/>
      <c r="DXJ111" s="50"/>
      <c r="DXK111" s="50"/>
      <c r="DXP111" s="50"/>
      <c r="DXQ111" s="50"/>
      <c r="DXR111" s="50"/>
      <c r="DXS111" s="50"/>
      <c r="DXT111" s="50"/>
      <c r="DXU111" s="50"/>
      <c r="DXV111" s="50"/>
      <c r="DXW111" s="50"/>
      <c r="DXX111" s="50"/>
      <c r="DXY111" s="50"/>
      <c r="DXZ111" s="50"/>
      <c r="DYA111" s="50"/>
      <c r="DYB111" s="50"/>
      <c r="DYC111" s="50"/>
      <c r="DYD111" s="50"/>
      <c r="DYE111" s="50"/>
      <c r="DYF111" s="50"/>
      <c r="DYG111" s="50"/>
      <c r="DYH111" s="50"/>
      <c r="DYI111" s="50"/>
      <c r="DYJ111" s="50"/>
      <c r="DYK111" s="50"/>
      <c r="DYL111" s="50"/>
      <c r="DYM111" s="50"/>
      <c r="DYN111" s="50"/>
      <c r="DYO111" s="50"/>
      <c r="DYP111" s="50"/>
      <c r="DYQ111" s="50"/>
      <c r="DYR111" s="50"/>
      <c r="DYS111" s="50"/>
      <c r="DYT111" s="50"/>
      <c r="DYU111" s="50"/>
      <c r="DYV111" s="50"/>
      <c r="DYW111" s="50"/>
      <c r="DYX111" s="50"/>
      <c r="DYY111" s="50"/>
      <c r="DYZ111" s="50"/>
      <c r="DZA111" s="50"/>
      <c r="DZB111" s="50"/>
      <c r="DZC111" s="50"/>
      <c r="DZD111" s="50"/>
      <c r="DZE111" s="50"/>
      <c r="DZF111" s="50"/>
      <c r="DZG111" s="50"/>
      <c r="DZH111" s="50"/>
      <c r="DZI111" s="50"/>
      <c r="DZJ111" s="50"/>
      <c r="DZK111" s="50"/>
      <c r="DZL111" s="50"/>
      <c r="DZM111" s="50"/>
      <c r="DZN111" s="50"/>
      <c r="DZO111" s="50"/>
      <c r="DZP111" s="50"/>
      <c r="DZQ111" s="50"/>
      <c r="DZR111" s="50"/>
      <c r="DZS111" s="50"/>
      <c r="DZT111" s="50"/>
      <c r="DZU111" s="50"/>
      <c r="DZV111" s="50"/>
      <c r="DZW111" s="50"/>
      <c r="DZX111" s="50"/>
      <c r="DZY111" s="50"/>
      <c r="DZZ111" s="50"/>
      <c r="EAA111" s="50"/>
      <c r="EAB111" s="50"/>
      <c r="EAC111" s="50"/>
      <c r="EAD111" s="50"/>
      <c r="EAE111" s="50"/>
      <c r="EAF111" s="50"/>
      <c r="EAG111" s="50"/>
      <c r="EAH111" s="50"/>
      <c r="EAI111" s="50"/>
      <c r="EAJ111" s="50"/>
      <c r="EAK111" s="50"/>
      <c r="EAL111" s="50"/>
      <c r="EAM111" s="50"/>
      <c r="EAN111" s="50"/>
      <c r="EAO111" s="50"/>
      <c r="EAP111" s="50"/>
      <c r="EAQ111" s="50"/>
      <c r="EAR111" s="50"/>
      <c r="EAS111" s="50"/>
      <c r="EAT111" s="50"/>
      <c r="EAU111" s="50"/>
      <c r="EAV111" s="50"/>
      <c r="EAW111" s="50"/>
      <c r="EAX111" s="50"/>
      <c r="EAY111" s="50"/>
      <c r="EAZ111" s="50"/>
      <c r="EBA111" s="50"/>
      <c r="EBB111" s="50"/>
      <c r="EBC111" s="50"/>
      <c r="EBD111" s="50"/>
      <c r="EBE111" s="50"/>
      <c r="EBF111" s="50"/>
      <c r="EBG111" s="50"/>
      <c r="EBH111" s="50"/>
      <c r="EBI111" s="50"/>
      <c r="EBJ111" s="50"/>
      <c r="EBK111" s="50"/>
      <c r="EBL111" s="50"/>
      <c r="EBM111" s="50"/>
      <c r="EBN111" s="50"/>
      <c r="EBO111" s="50"/>
      <c r="EBP111" s="50"/>
      <c r="EBQ111" s="50"/>
      <c r="EBR111" s="50"/>
      <c r="EBS111" s="50"/>
      <c r="EBT111" s="50"/>
      <c r="EBU111" s="50"/>
      <c r="EBV111" s="50"/>
      <c r="EBW111" s="50"/>
      <c r="EBX111" s="50"/>
      <c r="EBY111" s="50"/>
      <c r="EBZ111" s="50"/>
      <c r="ECA111" s="50"/>
      <c r="ECB111" s="50"/>
      <c r="ECC111" s="50"/>
      <c r="ECD111" s="50"/>
      <c r="ECE111" s="50"/>
      <c r="ECF111" s="50"/>
      <c r="ECG111" s="50"/>
      <c r="ECH111" s="50"/>
      <c r="ECI111" s="50"/>
      <c r="ECJ111" s="50"/>
      <c r="ECK111" s="50"/>
      <c r="ECL111" s="50"/>
      <c r="ECM111" s="50"/>
      <c r="ECN111" s="50"/>
      <c r="ECO111" s="50"/>
      <c r="ECP111" s="50"/>
      <c r="ECQ111" s="50"/>
      <c r="ECR111" s="50"/>
      <c r="ECS111" s="50"/>
      <c r="ECT111" s="50"/>
      <c r="ECU111" s="50"/>
      <c r="ECV111" s="50"/>
      <c r="ECW111" s="50"/>
      <c r="ECX111" s="50"/>
      <c r="ECY111" s="50"/>
      <c r="ECZ111" s="50"/>
      <c r="EDA111" s="50"/>
      <c r="EDB111" s="50"/>
      <c r="EDC111" s="50"/>
      <c r="EDD111" s="50"/>
      <c r="EDE111" s="50"/>
      <c r="EDF111" s="50"/>
      <c r="EDG111" s="50"/>
      <c r="EDH111" s="50"/>
      <c r="EDI111" s="50"/>
      <c r="EDJ111" s="50"/>
      <c r="EDK111" s="50"/>
      <c r="EDL111" s="50"/>
      <c r="EDM111" s="50"/>
      <c r="EDN111" s="50"/>
      <c r="EDO111" s="50"/>
      <c r="EDP111" s="50"/>
      <c r="EDQ111" s="50"/>
      <c r="EDR111" s="50"/>
      <c r="EDS111" s="50"/>
      <c r="EDT111" s="50"/>
      <c r="EDU111" s="50"/>
      <c r="EDV111" s="50"/>
      <c r="EDW111" s="50"/>
      <c r="EDX111" s="50"/>
      <c r="EDY111" s="50"/>
      <c r="EDZ111" s="50"/>
      <c r="EEA111" s="50"/>
      <c r="EEB111" s="50"/>
      <c r="EEC111" s="50"/>
      <c r="EED111" s="50"/>
      <c r="EEE111" s="50"/>
      <c r="EEF111" s="50"/>
      <c r="EEG111" s="50"/>
      <c r="EEH111" s="50"/>
      <c r="EEI111" s="50"/>
      <c r="EEJ111" s="50"/>
      <c r="EEK111" s="50"/>
      <c r="EEL111" s="50"/>
      <c r="EEM111" s="50"/>
      <c r="EEN111" s="50"/>
      <c r="EEO111" s="50"/>
      <c r="EEP111" s="50"/>
      <c r="EEQ111" s="50"/>
      <c r="EER111" s="50"/>
      <c r="EES111" s="50"/>
      <c r="EET111" s="50"/>
      <c r="EEU111" s="50"/>
      <c r="EEV111" s="50"/>
      <c r="EEW111" s="50"/>
      <c r="EEX111" s="50"/>
      <c r="EEY111" s="50"/>
      <c r="EEZ111" s="50"/>
      <c r="EFA111" s="50"/>
      <c r="EFB111" s="50"/>
      <c r="EFC111" s="50"/>
      <c r="EFD111" s="50"/>
      <c r="EFE111" s="50"/>
      <c r="EFF111" s="50"/>
      <c r="EFG111" s="50"/>
      <c r="EFH111" s="50"/>
      <c r="EFI111" s="50"/>
      <c r="EFJ111" s="50"/>
      <c r="EFK111" s="50"/>
      <c r="EFL111" s="50"/>
      <c r="EFM111" s="50"/>
      <c r="EFN111" s="50"/>
      <c r="EFO111" s="50"/>
      <c r="EFP111" s="50"/>
      <c r="EFQ111" s="50"/>
      <c r="EFR111" s="50"/>
      <c r="EFS111" s="50"/>
      <c r="EFT111" s="50"/>
      <c r="EFU111" s="50"/>
      <c r="EFV111" s="50"/>
      <c r="EFW111" s="50"/>
      <c r="EFX111" s="50"/>
      <c r="EFY111" s="50"/>
      <c r="EFZ111" s="50"/>
      <c r="EGA111" s="50"/>
      <c r="EGB111" s="50"/>
      <c r="EGC111" s="50"/>
      <c r="EGD111" s="50"/>
      <c r="EGE111" s="50"/>
      <c r="EGF111" s="50"/>
      <c r="EGG111" s="50"/>
      <c r="EGH111" s="50"/>
      <c r="EGI111" s="50"/>
      <c r="EGJ111" s="50"/>
      <c r="EGK111" s="50"/>
      <c r="EGL111" s="50"/>
      <c r="EGM111" s="50"/>
      <c r="EGN111" s="50"/>
      <c r="EGO111" s="50"/>
      <c r="EGP111" s="50"/>
      <c r="EGQ111" s="50"/>
      <c r="EGR111" s="50"/>
      <c r="EGS111" s="50"/>
      <c r="EGT111" s="50"/>
      <c r="EGU111" s="50"/>
      <c r="EGV111" s="50"/>
      <c r="EGX111" s="50"/>
      <c r="EGZ111" s="50"/>
      <c r="EHA111" s="50"/>
      <c r="EHB111" s="50"/>
      <c r="EHC111" s="50"/>
      <c r="EHD111" s="50"/>
      <c r="EHE111" s="50"/>
      <c r="EHF111" s="50"/>
      <c r="EHG111" s="50"/>
      <c r="EHL111" s="50"/>
      <c r="EHM111" s="50"/>
      <c r="EHN111" s="50"/>
      <c r="EHO111" s="50"/>
      <c r="EHP111" s="50"/>
      <c r="EHQ111" s="50"/>
      <c r="EHR111" s="50"/>
      <c r="EHS111" s="50"/>
      <c r="EHT111" s="50"/>
      <c r="EHU111" s="50"/>
      <c r="EHV111" s="50"/>
      <c r="EHW111" s="50"/>
      <c r="EHX111" s="50"/>
      <c r="EHY111" s="50"/>
      <c r="EHZ111" s="50"/>
      <c r="EIA111" s="50"/>
      <c r="EIB111" s="50"/>
      <c r="EIC111" s="50"/>
      <c r="EID111" s="50"/>
      <c r="EIE111" s="50"/>
      <c r="EIF111" s="50"/>
      <c r="EIG111" s="50"/>
      <c r="EIH111" s="50"/>
      <c r="EII111" s="50"/>
      <c r="EIJ111" s="50"/>
      <c r="EIK111" s="50"/>
      <c r="EIL111" s="50"/>
      <c r="EIM111" s="50"/>
      <c r="EIN111" s="50"/>
      <c r="EIO111" s="50"/>
      <c r="EIP111" s="50"/>
      <c r="EIQ111" s="50"/>
      <c r="EIR111" s="50"/>
      <c r="EIS111" s="50"/>
      <c r="EIT111" s="50"/>
      <c r="EIU111" s="50"/>
      <c r="EIV111" s="50"/>
      <c r="EIW111" s="50"/>
      <c r="EIX111" s="50"/>
      <c r="EIY111" s="50"/>
      <c r="EIZ111" s="50"/>
      <c r="EJA111" s="50"/>
      <c r="EJB111" s="50"/>
      <c r="EJC111" s="50"/>
      <c r="EJD111" s="50"/>
      <c r="EJE111" s="50"/>
      <c r="EJF111" s="50"/>
      <c r="EJG111" s="50"/>
      <c r="EJH111" s="50"/>
      <c r="EJI111" s="50"/>
      <c r="EJJ111" s="50"/>
      <c r="EJK111" s="50"/>
      <c r="EJL111" s="50"/>
      <c r="EJM111" s="50"/>
      <c r="EJN111" s="50"/>
      <c r="EJO111" s="50"/>
      <c r="EJP111" s="50"/>
      <c r="EJQ111" s="50"/>
      <c r="EJR111" s="50"/>
      <c r="EJS111" s="50"/>
      <c r="EJT111" s="50"/>
      <c r="EJU111" s="50"/>
      <c r="EJV111" s="50"/>
      <c r="EJW111" s="50"/>
      <c r="EJX111" s="50"/>
      <c r="EJY111" s="50"/>
      <c r="EJZ111" s="50"/>
      <c r="EKA111" s="50"/>
      <c r="EKB111" s="50"/>
      <c r="EKC111" s="50"/>
      <c r="EKD111" s="50"/>
      <c r="EKE111" s="50"/>
      <c r="EKF111" s="50"/>
      <c r="EKG111" s="50"/>
      <c r="EKH111" s="50"/>
      <c r="EKI111" s="50"/>
      <c r="EKJ111" s="50"/>
      <c r="EKK111" s="50"/>
      <c r="EKL111" s="50"/>
      <c r="EKM111" s="50"/>
      <c r="EKN111" s="50"/>
      <c r="EKO111" s="50"/>
      <c r="EKP111" s="50"/>
      <c r="EKQ111" s="50"/>
      <c r="EKR111" s="50"/>
      <c r="EKS111" s="50"/>
      <c r="EKT111" s="50"/>
      <c r="EKU111" s="50"/>
      <c r="EKV111" s="50"/>
      <c r="EKW111" s="50"/>
      <c r="EKX111" s="50"/>
      <c r="EKY111" s="50"/>
      <c r="EKZ111" s="50"/>
      <c r="ELA111" s="50"/>
      <c r="ELB111" s="50"/>
      <c r="ELC111" s="50"/>
      <c r="ELD111" s="50"/>
      <c r="ELE111" s="50"/>
      <c r="ELF111" s="50"/>
      <c r="ELG111" s="50"/>
      <c r="ELH111" s="50"/>
      <c r="ELI111" s="50"/>
      <c r="ELJ111" s="50"/>
      <c r="ELK111" s="50"/>
      <c r="ELL111" s="50"/>
      <c r="ELM111" s="50"/>
      <c r="ELN111" s="50"/>
      <c r="ELO111" s="50"/>
      <c r="ELP111" s="50"/>
      <c r="ELQ111" s="50"/>
      <c r="ELR111" s="50"/>
      <c r="ELS111" s="50"/>
      <c r="ELT111" s="50"/>
      <c r="ELU111" s="50"/>
      <c r="ELV111" s="50"/>
      <c r="ELW111" s="50"/>
      <c r="ELX111" s="50"/>
      <c r="ELY111" s="50"/>
      <c r="ELZ111" s="50"/>
      <c r="EMA111" s="50"/>
      <c r="EMB111" s="50"/>
      <c r="EMC111" s="50"/>
      <c r="EMD111" s="50"/>
      <c r="EME111" s="50"/>
      <c r="EMF111" s="50"/>
      <c r="EMG111" s="50"/>
      <c r="EMH111" s="50"/>
      <c r="EMI111" s="50"/>
      <c r="EMJ111" s="50"/>
      <c r="EMK111" s="50"/>
      <c r="EML111" s="50"/>
      <c r="EMM111" s="50"/>
      <c r="EMN111" s="50"/>
      <c r="EMO111" s="50"/>
      <c r="EMP111" s="50"/>
      <c r="EMQ111" s="50"/>
      <c r="EMR111" s="50"/>
      <c r="EMS111" s="50"/>
      <c r="EMT111" s="50"/>
      <c r="EMU111" s="50"/>
      <c r="EMV111" s="50"/>
      <c r="EMW111" s="50"/>
      <c r="EMX111" s="50"/>
      <c r="EMY111" s="50"/>
      <c r="EMZ111" s="50"/>
      <c r="ENA111" s="50"/>
      <c r="ENB111" s="50"/>
      <c r="ENC111" s="50"/>
      <c r="END111" s="50"/>
      <c r="ENE111" s="50"/>
      <c r="ENF111" s="50"/>
      <c r="ENG111" s="50"/>
      <c r="ENH111" s="50"/>
      <c r="ENI111" s="50"/>
      <c r="ENJ111" s="50"/>
      <c r="ENK111" s="50"/>
      <c r="ENL111" s="50"/>
      <c r="ENM111" s="50"/>
      <c r="ENN111" s="50"/>
      <c r="ENO111" s="50"/>
      <c r="ENP111" s="50"/>
      <c r="ENQ111" s="50"/>
      <c r="ENR111" s="50"/>
      <c r="ENS111" s="50"/>
      <c r="ENT111" s="50"/>
      <c r="ENU111" s="50"/>
      <c r="ENV111" s="50"/>
      <c r="ENW111" s="50"/>
      <c r="ENX111" s="50"/>
      <c r="ENY111" s="50"/>
      <c r="ENZ111" s="50"/>
      <c r="EOA111" s="50"/>
      <c r="EOB111" s="50"/>
      <c r="EOC111" s="50"/>
      <c r="EOD111" s="50"/>
      <c r="EOE111" s="50"/>
      <c r="EOF111" s="50"/>
      <c r="EOG111" s="50"/>
      <c r="EOH111" s="50"/>
      <c r="EOI111" s="50"/>
      <c r="EOJ111" s="50"/>
      <c r="EOK111" s="50"/>
      <c r="EOL111" s="50"/>
      <c r="EOM111" s="50"/>
      <c r="EON111" s="50"/>
      <c r="EOO111" s="50"/>
      <c r="EOP111" s="50"/>
      <c r="EOQ111" s="50"/>
      <c r="EOR111" s="50"/>
      <c r="EOS111" s="50"/>
      <c r="EOT111" s="50"/>
      <c r="EOU111" s="50"/>
      <c r="EOV111" s="50"/>
      <c r="EOW111" s="50"/>
      <c r="EOX111" s="50"/>
      <c r="EOY111" s="50"/>
      <c r="EOZ111" s="50"/>
      <c r="EPA111" s="50"/>
      <c r="EPB111" s="50"/>
      <c r="EPC111" s="50"/>
      <c r="EPD111" s="50"/>
      <c r="EPE111" s="50"/>
      <c r="EPF111" s="50"/>
      <c r="EPG111" s="50"/>
      <c r="EPH111" s="50"/>
      <c r="EPI111" s="50"/>
      <c r="EPJ111" s="50"/>
      <c r="EPK111" s="50"/>
      <c r="EPL111" s="50"/>
      <c r="EPM111" s="50"/>
      <c r="EPN111" s="50"/>
      <c r="EPO111" s="50"/>
      <c r="EPP111" s="50"/>
      <c r="EPQ111" s="50"/>
      <c r="EPR111" s="50"/>
      <c r="EPS111" s="50"/>
      <c r="EPT111" s="50"/>
      <c r="EPU111" s="50"/>
      <c r="EPV111" s="50"/>
      <c r="EPW111" s="50"/>
      <c r="EPX111" s="50"/>
      <c r="EPY111" s="50"/>
      <c r="EPZ111" s="50"/>
      <c r="EQA111" s="50"/>
      <c r="EQB111" s="50"/>
      <c r="EQC111" s="50"/>
      <c r="EQD111" s="50"/>
      <c r="EQE111" s="50"/>
      <c r="EQF111" s="50"/>
      <c r="EQG111" s="50"/>
      <c r="EQH111" s="50"/>
      <c r="EQI111" s="50"/>
      <c r="EQJ111" s="50"/>
      <c r="EQK111" s="50"/>
      <c r="EQL111" s="50"/>
      <c r="EQM111" s="50"/>
      <c r="EQN111" s="50"/>
      <c r="EQO111" s="50"/>
      <c r="EQP111" s="50"/>
      <c r="EQQ111" s="50"/>
      <c r="EQR111" s="50"/>
      <c r="EQT111" s="50"/>
      <c r="EQV111" s="50"/>
      <c r="EQW111" s="50"/>
      <c r="EQX111" s="50"/>
      <c r="EQY111" s="50"/>
      <c r="EQZ111" s="50"/>
      <c r="ERA111" s="50"/>
      <c r="ERB111" s="50"/>
      <c r="ERC111" s="50"/>
      <c r="ERH111" s="50"/>
      <c r="ERI111" s="50"/>
      <c r="ERJ111" s="50"/>
      <c r="ERK111" s="50"/>
      <c r="ERL111" s="50"/>
      <c r="ERM111" s="50"/>
      <c r="ERN111" s="50"/>
      <c r="ERO111" s="50"/>
      <c r="ERP111" s="50"/>
      <c r="ERQ111" s="50"/>
      <c r="ERR111" s="50"/>
      <c r="ERS111" s="50"/>
      <c r="ERT111" s="50"/>
      <c r="ERU111" s="50"/>
      <c r="ERV111" s="50"/>
      <c r="ERW111" s="50"/>
      <c r="ERX111" s="50"/>
      <c r="ERY111" s="50"/>
      <c r="ERZ111" s="50"/>
      <c r="ESA111" s="50"/>
      <c r="ESB111" s="50"/>
      <c r="ESC111" s="50"/>
      <c r="ESD111" s="50"/>
      <c r="ESE111" s="50"/>
      <c r="ESF111" s="50"/>
      <c r="ESG111" s="50"/>
      <c r="ESH111" s="50"/>
      <c r="ESI111" s="50"/>
      <c r="ESJ111" s="50"/>
      <c r="ESK111" s="50"/>
      <c r="ESL111" s="50"/>
      <c r="ESM111" s="50"/>
      <c r="ESN111" s="50"/>
      <c r="ESO111" s="50"/>
      <c r="ESP111" s="50"/>
      <c r="ESQ111" s="50"/>
      <c r="ESR111" s="50"/>
      <c r="ESS111" s="50"/>
      <c r="EST111" s="50"/>
      <c r="ESU111" s="50"/>
      <c r="ESV111" s="50"/>
      <c r="ESW111" s="50"/>
      <c r="ESX111" s="50"/>
      <c r="ESY111" s="50"/>
      <c r="ESZ111" s="50"/>
      <c r="ETA111" s="50"/>
      <c r="ETB111" s="50"/>
      <c r="ETC111" s="50"/>
      <c r="ETD111" s="50"/>
      <c r="ETE111" s="50"/>
      <c r="ETF111" s="50"/>
      <c r="ETG111" s="50"/>
      <c r="ETH111" s="50"/>
      <c r="ETI111" s="50"/>
      <c r="ETJ111" s="50"/>
      <c r="ETK111" s="50"/>
      <c r="ETL111" s="50"/>
      <c r="ETM111" s="50"/>
      <c r="ETN111" s="50"/>
      <c r="ETO111" s="50"/>
      <c r="ETP111" s="50"/>
      <c r="ETQ111" s="50"/>
      <c r="ETR111" s="50"/>
      <c r="ETS111" s="50"/>
      <c r="ETT111" s="50"/>
      <c r="ETU111" s="50"/>
      <c r="ETV111" s="50"/>
      <c r="ETW111" s="50"/>
      <c r="ETX111" s="50"/>
      <c r="ETY111" s="50"/>
      <c r="ETZ111" s="50"/>
      <c r="EUA111" s="50"/>
      <c r="EUB111" s="50"/>
      <c r="EUC111" s="50"/>
      <c r="EUD111" s="50"/>
      <c r="EUE111" s="50"/>
      <c r="EUF111" s="50"/>
      <c r="EUG111" s="50"/>
      <c r="EUH111" s="50"/>
      <c r="EUI111" s="50"/>
      <c r="EUJ111" s="50"/>
      <c r="EUK111" s="50"/>
      <c r="EUL111" s="50"/>
      <c r="EUM111" s="50"/>
      <c r="EUN111" s="50"/>
      <c r="EUO111" s="50"/>
      <c r="EUP111" s="50"/>
      <c r="EUQ111" s="50"/>
      <c r="EUR111" s="50"/>
      <c r="EUS111" s="50"/>
      <c r="EUT111" s="50"/>
      <c r="EUU111" s="50"/>
      <c r="EUV111" s="50"/>
      <c r="EUW111" s="50"/>
      <c r="EUX111" s="50"/>
      <c r="EUY111" s="50"/>
      <c r="EUZ111" s="50"/>
      <c r="EVA111" s="50"/>
      <c r="EVB111" s="50"/>
      <c r="EVC111" s="50"/>
      <c r="EVD111" s="50"/>
      <c r="EVE111" s="50"/>
      <c r="EVF111" s="50"/>
      <c r="EVG111" s="50"/>
      <c r="EVH111" s="50"/>
      <c r="EVI111" s="50"/>
      <c r="EVJ111" s="50"/>
      <c r="EVK111" s="50"/>
      <c r="EVL111" s="50"/>
      <c r="EVM111" s="50"/>
      <c r="EVN111" s="50"/>
      <c r="EVO111" s="50"/>
      <c r="EVP111" s="50"/>
      <c r="EVQ111" s="50"/>
      <c r="EVR111" s="50"/>
      <c r="EVS111" s="50"/>
      <c r="EVT111" s="50"/>
      <c r="EVU111" s="50"/>
      <c r="EVV111" s="50"/>
      <c r="EVW111" s="50"/>
      <c r="EVX111" s="50"/>
      <c r="EVY111" s="50"/>
      <c r="EVZ111" s="50"/>
      <c r="EWA111" s="50"/>
      <c r="EWB111" s="50"/>
      <c r="EWC111" s="50"/>
      <c r="EWD111" s="50"/>
      <c r="EWE111" s="50"/>
      <c r="EWF111" s="50"/>
      <c r="EWG111" s="50"/>
      <c r="EWH111" s="50"/>
      <c r="EWI111" s="50"/>
      <c r="EWJ111" s="50"/>
      <c r="EWK111" s="50"/>
      <c r="EWL111" s="50"/>
      <c r="EWM111" s="50"/>
      <c r="EWN111" s="50"/>
      <c r="EWO111" s="50"/>
      <c r="EWP111" s="50"/>
      <c r="EWQ111" s="50"/>
      <c r="EWR111" s="50"/>
      <c r="EWS111" s="50"/>
      <c r="EWT111" s="50"/>
      <c r="EWU111" s="50"/>
      <c r="EWV111" s="50"/>
      <c r="EWW111" s="50"/>
      <c r="EWX111" s="50"/>
      <c r="EWY111" s="50"/>
      <c r="EWZ111" s="50"/>
      <c r="EXA111" s="50"/>
      <c r="EXB111" s="50"/>
      <c r="EXC111" s="50"/>
      <c r="EXD111" s="50"/>
      <c r="EXE111" s="50"/>
      <c r="EXF111" s="50"/>
      <c r="EXG111" s="50"/>
      <c r="EXH111" s="50"/>
      <c r="EXI111" s="50"/>
      <c r="EXJ111" s="50"/>
      <c r="EXK111" s="50"/>
      <c r="EXL111" s="50"/>
      <c r="EXM111" s="50"/>
      <c r="EXN111" s="50"/>
      <c r="EXO111" s="50"/>
      <c r="EXP111" s="50"/>
      <c r="EXQ111" s="50"/>
      <c r="EXR111" s="50"/>
      <c r="EXS111" s="50"/>
      <c r="EXT111" s="50"/>
      <c r="EXU111" s="50"/>
      <c r="EXV111" s="50"/>
      <c r="EXW111" s="50"/>
      <c r="EXX111" s="50"/>
      <c r="EXY111" s="50"/>
      <c r="EXZ111" s="50"/>
      <c r="EYA111" s="50"/>
      <c r="EYB111" s="50"/>
      <c r="EYC111" s="50"/>
      <c r="EYD111" s="50"/>
      <c r="EYE111" s="50"/>
      <c r="EYF111" s="50"/>
      <c r="EYG111" s="50"/>
      <c r="EYH111" s="50"/>
      <c r="EYI111" s="50"/>
      <c r="EYJ111" s="50"/>
      <c r="EYK111" s="50"/>
      <c r="EYL111" s="50"/>
      <c r="EYM111" s="50"/>
      <c r="EYN111" s="50"/>
      <c r="EYO111" s="50"/>
      <c r="EYP111" s="50"/>
      <c r="EYQ111" s="50"/>
      <c r="EYR111" s="50"/>
      <c r="EYS111" s="50"/>
      <c r="EYT111" s="50"/>
      <c r="EYU111" s="50"/>
      <c r="EYV111" s="50"/>
      <c r="EYW111" s="50"/>
      <c r="EYX111" s="50"/>
      <c r="EYY111" s="50"/>
      <c r="EYZ111" s="50"/>
      <c r="EZA111" s="50"/>
      <c r="EZB111" s="50"/>
      <c r="EZC111" s="50"/>
      <c r="EZD111" s="50"/>
      <c r="EZE111" s="50"/>
      <c r="EZF111" s="50"/>
      <c r="EZG111" s="50"/>
      <c r="EZH111" s="50"/>
      <c r="EZI111" s="50"/>
      <c r="EZJ111" s="50"/>
      <c r="EZK111" s="50"/>
      <c r="EZL111" s="50"/>
      <c r="EZM111" s="50"/>
      <c r="EZN111" s="50"/>
      <c r="EZO111" s="50"/>
      <c r="EZP111" s="50"/>
      <c r="EZQ111" s="50"/>
      <c r="EZR111" s="50"/>
      <c r="EZS111" s="50"/>
      <c r="EZT111" s="50"/>
      <c r="EZU111" s="50"/>
      <c r="EZV111" s="50"/>
      <c r="EZW111" s="50"/>
      <c r="EZX111" s="50"/>
      <c r="EZY111" s="50"/>
      <c r="EZZ111" s="50"/>
      <c r="FAA111" s="50"/>
      <c r="FAB111" s="50"/>
      <c r="FAC111" s="50"/>
      <c r="FAD111" s="50"/>
      <c r="FAE111" s="50"/>
      <c r="FAF111" s="50"/>
      <c r="FAG111" s="50"/>
      <c r="FAH111" s="50"/>
      <c r="FAI111" s="50"/>
      <c r="FAJ111" s="50"/>
      <c r="FAK111" s="50"/>
      <c r="FAL111" s="50"/>
      <c r="FAM111" s="50"/>
      <c r="FAN111" s="50"/>
      <c r="FAP111" s="50"/>
      <c r="FAR111" s="50"/>
      <c r="FAS111" s="50"/>
      <c r="FAT111" s="50"/>
      <c r="FAU111" s="50"/>
      <c r="FAV111" s="50"/>
      <c r="FAW111" s="50"/>
      <c r="FAX111" s="50"/>
      <c r="FAY111" s="50"/>
      <c r="FBD111" s="50"/>
      <c r="FBE111" s="50"/>
      <c r="FBF111" s="50"/>
      <c r="FBG111" s="50"/>
      <c r="FBH111" s="50"/>
      <c r="FBI111" s="50"/>
      <c r="FBJ111" s="50"/>
      <c r="FBK111" s="50"/>
      <c r="FBL111" s="50"/>
      <c r="FBM111" s="50"/>
      <c r="FBN111" s="50"/>
      <c r="FBO111" s="50"/>
      <c r="FBP111" s="50"/>
      <c r="FBQ111" s="50"/>
      <c r="FBR111" s="50"/>
      <c r="FBS111" s="50"/>
      <c r="FBT111" s="50"/>
      <c r="FBU111" s="50"/>
      <c r="FBV111" s="50"/>
      <c r="FBW111" s="50"/>
      <c r="FBX111" s="50"/>
      <c r="FBY111" s="50"/>
      <c r="FBZ111" s="50"/>
      <c r="FCA111" s="50"/>
      <c r="FCB111" s="50"/>
      <c r="FCC111" s="50"/>
      <c r="FCD111" s="50"/>
      <c r="FCE111" s="50"/>
      <c r="FCF111" s="50"/>
      <c r="FCG111" s="50"/>
      <c r="FCH111" s="50"/>
      <c r="FCI111" s="50"/>
      <c r="FCJ111" s="50"/>
      <c r="FCK111" s="50"/>
      <c r="FCL111" s="50"/>
      <c r="FCM111" s="50"/>
      <c r="FCN111" s="50"/>
      <c r="FCO111" s="50"/>
      <c r="FCP111" s="50"/>
      <c r="FCQ111" s="50"/>
      <c r="FCR111" s="50"/>
      <c r="FCS111" s="50"/>
      <c r="FCT111" s="50"/>
      <c r="FCU111" s="50"/>
      <c r="FCV111" s="50"/>
      <c r="FCW111" s="50"/>
      <c r="FCX111" s="50"/>
      <c r="FCY111" s="50"/>
      <c r="FCZ111" s="50"/>
      <c r="FDA111" s="50"/>
      <c r="FDB111" s="50"/>
      <c r="FDC111" s="50"/>
      <c r="FDD111" s="50"/>
      <c r="FDE111" s="50"/>
      <c r="FDF111" s="50"/>
      <c r="FDG111" s="50"/>
      <c r="FDH111" s="50"/>
      <c r="FDI111" s="50"/>
      <c r="FDJ111" s="50"/>
      <c r="FDK111" s="50"/>
      <c r="FDL111" s="50"/>
      <c r="FDM111" s="50"/>
      <c r="FDN111" s="50"/>
      <c r="FDO111" s="50"/>
      <c r="FDP111" s="50"/>
      <c r="FDQ111" s="50"/>
      <c r="FDR111" s="50"/>
      <c r="FDS111" s="50"/>
      <c r="FDT111" s="50"/>
      <c r="FDU111" s="50"/>
      <c r="FDV111" s="50"/>
      <c r="FDW111" s="50"/>
      <c r="FDX111" s="50"/>
      <c r="FDY111" s="50"/>
      <c r="FDZ111" s="50"/>
      <c r="FEA111" s="50"/>
      <c r="FEB111" s="50"/>
      <c r="FEC111" s="50"/>
      <c r="FED111" s="50"/>
      <c r="FEE111" s="50"/>
      <c r="FEF111" s="50"/>
      <c r="FEG111" s="50"/>
      <c r="FEH111" s="50"/>
      <c r="FEI111" s="50"/>
      <c r="FEJ111" s="50"/>
      <c r="FEK111" s="50"/>
      <c r="FEL111" s="50"/>
      <c r="FEM111" s="50"/>
      <c r="FEN111" s="50"/>
      <c r="FEO111" s="50"/>
      <c r="FEP111" s="50"/>
      <c r="FEQ111" s="50"/>
      <c r="FER111" s="50"/>
      <c r="FES111" s="50"/>
      <c r="FET111" s="50"/>
      <c r="FEU111" s="50"/>
      <c r="FEV111" s="50"/>
      <c r="FEW111" s="50"/>
      <c r="FEX111" s="50"/>
      <c r="FEY111" s="50"/>
      <c r="FEZ111" s="50"/>
      <c r="FFA111" s="50"/>
      <c r="FFB111" s="50"/>
      <c r="FFC111" s="50"/>
      <c r="FFD111" s="50"/>
      <c r="FFE111" s="50"/>
      <c r="FFF111" s="50"/>
      <c r="FFG111" s="50"/>
      <c r="FFH111" s="50"/>
      <c r="FFI111" s="50"/>
      <c r="FFJ111" s="50"/>
      <c r="FFK111" s="50"/>
      <c r="FFL111" s="50"/>
      <c r="FFM111" s="50"/>
      <c r="FFN111" s="50"/>
      <c r="FFO111" s="50"/>
      <c r="FFP111" s="50"/>
      <c r="FFQ111" s="50"/>
      <c r="FFR111" s="50"/>
      <c r="FFS111" s="50"/>
      <c r="FFT111" s="50"/>
      <c r="FFU111" s="50"/>
      <c r="FFV111" s="50"/>
      <c r="FFW111" s="50"/>
      <c r="FFX111" s="50"/>
      <c r="FFY111" s="50"/>
      <c r="FFZ111" s="50"/>
      <c r="FGA111" s="50"/>
      <c r="FGB111" s="50"/>
      <c r="FGC111" s="50"/>
      <c r="FGD111" s="50"/>
      <c r="FGE111" s="50"/>
      <c r="FGF111" s="50"/>
      <c r="FGG111" s="50"/>
      <c r="FGH111" s="50"/>
      <c r="FGI111" s="50"/>
      <c r="FGJ111" s="50"/>
      <c r="FGK111" s="50"/>
      <c r="FGL111" s="50"/>
      <c r="FGM111" s="50"/>
      <c r="FGN111" s="50"/>
      <c r="FGO111" s="50"/>
      <c r="FGP111" s="50"/>
      <c r="FGQ111" s="50"/>
      <c r="FGR111" s="50"/>
      <c r="FGS111" s="50"/>
      <c r="FGT111" s="50"/>
      <c r="FGU111" s="50"/>
      <c r="FGV111" s="50"/>
      <c r="FGW111" s="50"/>
      <c r="FGX111" s="50"/>
      <c r="FGY111" s="50"/>
      <c r="FGZ111" s="50"/>
      <c r="FHA111" s="50"/>
      <c r="FHB111" s="50"/>
      <c r="FHC111" s="50"/>
      <c r="FHD111" s="50"/>
      <c r="FHE111" s="50"/>
      <c r="FHF111" s="50"/>
      <c r="FHG111" s="50"/>
      <c r="FHH111" s="50"/>
      <c r="FHI111" s="50"/>
      <c r="FHJ111" s="50"/>
      <c r="FHK111" s="50"/>
      <c r="FHL111" s="50"/>
      <c r="FHM111" s="50"/>
      <c r="FHN111" s="50"/>
      <c r="FHO111" s="50"/>
      <c r="FHP111" s="50"/>
      <c r="FHQ111" s="50"/>
      <c r="FHR111" s="50"/>
      <c r="FHS111" s="50"/>
      <c r="FHT111" s="50"/>
      <c r="FHU111" s="50"/>
      <c r="FHV111" s="50"/>
      <c r="FHW111" s="50"/>
      <c r="FHX111" s="50"/>
      <c r="FHY111" s="50"/>
      <c r="FHZ111" s="50"/>
      <c r="FIA111" s="50"/>
      <c r="FIB111" s="50"/>
      <c r="FIC111" s="50"/>
      <c r="FID111" s="50"/>
      <c r="FIE111" s="50"/>
      <c r="FIF111" s="50"/>
      <c r="FIG111" s="50"/>
      <c r="FIH111" s="50"/>
      <c r="FII111" s="50"/>
      <c r="FIJ111" s="50"/>
      <c r="FIK111" s="50"/>
      <c r="FIL111" s="50"/>
      <c r="FIM111" s="50"/>
      <c r="FIN111" s="50"/>
      <c r="FIO111" s="50"/>
      <c r="FIP111" s="50"/>
      <c r="FIQ111" s="50"/>
      <c r="FIR111" s="50"/>
      <c r="FIS111" s="50"/>
      <c r="FIT111" s="50"/>
      <c r="FIU111" s="50"/>
      <c r="FIV111" s="50"/>
      <c r="FIW111" s="50"/>
      <c r="FIX111" s="50"/>
      <c r="FIY111" s="50"/>
      <c r="FIZ111" s="50"/>
      <c r="FJA111" s="50"/>
      <c r="FJB111" s="50"/>
      <c r="FJC111" s="50"/>
      <c r="FJD111" s="50"/>
      <c r="FJE111" s="50"/>
      <c r="FJF111" s="50"/>
      <c r="FJG111" s="50"/>
      <c r="FJH111" s="50"/>
      <c r="FJI111" s="50"/>
      <c r="FJJ111" s="50"/>
      <c r="FJK111" s="50"/>
      <c r="FJL111" s="50"/>
      <c r="FJM111" s="50"/>
      <c r="FJN111" s="50"/>
      <c r="FJO111" s="50"/>
      <c r="FJP111" s="50"/>
      <c r="FJQ111" s="50"/>
      <c r="FJR111" s="50"/>
      <c r="FJS111" s="50"/>
      <c r="FJT111" s="50"/>
      <c r="FJU111" s="50"/>
      <c r="FJV111" s="50"/>
      <c r="FJW111" s="50"/>
      <c r="FJX111" s="50"/>
      <c r="FJY111" s="50"/>
      <c r="FJZ111" s="50"/>
      <c r="FKA111" s="50"/>
      <c r="FKB111" s="50"/>
      <c r="FKC111" s="50"/>
      <c r="FKD111" s="50"/>
      <c r="FKE111" s="50"/>
      <c r="FKF111" s="50"/>
      <c r="FKG111" s="50"/>
      <c r="FKH111" s="50"/>
      <c r="FKI111" s="50"/>
      <c r="FKJ111" s="50"/>
      <c r="FKL111" s="50"/>
      <c r="FKN111" s="50"/>
      <c r="FKO111" s="50"/>
      <c r="FKP111" s="50"/>
      <c r="FKQ111" s="50"/>
      <c r="FKR111" s="50"/>
      <c r="FKS111" s="50"/>
      <c r="FKT111" s="50"/>
      <c r="FKU111" s="50"/>
      <c r="FKZ111" s="50"/>
      <c r="FLA111" s="50"/>
      <c r="FLB111" s="50"/>
      <c r="FLC111" s="50"/>
      <c r="FLD111" s="50"/>
      <c r="FLE111" s="50"/>
      <c r="FLF111" s="50"/>
      <c r="FLG111" s="50"/>
      <c r="FLH111" s="50"/>
      <c r="FLI111" s="50"/>
      <c r="FLJ111" s="50"/>
      <c r="FLK111" s="50"/>
      <c r="FLL111" s="50"/>
      <c r="FLM111" s="50"/>
      <c r="FLN111" s="50"/>
      <c r="FLO111" s="50"/>
      <c r="FLP111" s="50"/>
      <c r="FLQ111" s="50"/>
      <c r="FLR111" s="50"/>
      <c r="FLS111" s="50"/>
      <c r="FLT111" s="50"/>
      <c r="FLU111" s="50"/>
      <c r="FLV111" s="50"/>
      <c r="FLW111" s="50"/>
      <c r="FLX111" s="50"/>
      <c r="FLY111" s="50"/>
      <c r="FLZ111" s="50"/>
      <c r="FMA111" s="50"/>
      <c r="FMB111" s="50"/>
      <c r="FMC111" s="50"/>
      <c r="FMD111" s="50"/>
      <c r="FME111" s="50"/>
      <c r="FMF111" s="50"/>
      <c r="FMG111" s="50"/>
      <c r="FMH111" s="50"/>
      <c r="FMI111" s="50"/>
      <c r="FMJ111" s="50"/>
      <c r="FMK111" s="50"/>
      <c r="FML111" s="50"/>
      <c r="FMM111" s="50"/>
      <c r="FMN111" s="50"/>
      <c r="FMO111" s="50"/>
      <c r="FMP111" s="50"/>
      <c r="FMQ111" s="50"/>
      <c r="FMR111" s="50"/>
      <c r="FMS111" s="50"/>
      <c r="FMT111" s="50"/>
      <c r="FMU111" s="50"/>
      <c r="FMV111" s="50"/>
      <c r="FMW111" s="50"/>
      <c r="FMX111" s="50"/>
      <c r="FMY111" s="50"/>
      <c r="FMZ111" s="50"/>
      <c r="FNA111" s="50"/>
      <c r="FNB111" s="50"/>
      <c r="FNC111" s="50"/>
      <c r="FND111" s="50"/>
      <c r="FNE111" s="50"/>
      <c r="FNF111" s="50"/>
      <c r="FNG111" s="50"/>
      <c r="FNH111" s="50"/>
      <c r="FNI111" s="50"/>
      <c r="FNJ111" s="50"/>
      <c r="FNK111" s="50"/>
      <c r="FNL111" s="50"/>
      <c r="FNM111" s="50"/>
      <c r="FNN111" s="50"/>
      <c r="FNO111" s="50"/>
      <c r="FNP111" s="50"/>
      <c r="FNQ111" s="50"/>
      <c r="FNR111" s="50"/>
      <c r="FNS111" s="50"/>
      <c r="FNT111" s="50"/>
      <c r="FNU111" s="50"/>
      <c r="FNV111" s="50"/>
      <c r="FNW111" s="50"/>
      <c r="FNX111" s="50"/>
      <c r="FNY111" s="50"/>
      <c r="FNZ111" s="50"/>
      <c r="FOA111" s="50"/>
      <c r="FOB111" s="50"/>
      <c r="FOC111" s="50"/>
      <c r="FOD111" s="50"/>
      <c r="FOE111" s="50"/>
      <c r="FOF111" s="50"/>
      <c r="FOG111" s="50"/>
      <c r="FOH111" s="50"/>
      <c r="FOI111" s="50"/>
      <c r="FOJ111" s="50"/>
      <c r="FOK111" s="50"/>
      <c r="FOL111" s="50"/>
      <c r="FOM111" s="50"/>
      <c r="FON111" s="50"/>
      <c r="FOO111" s="50"/>
      <c r="FOP111" s="50"/>
      <c r="FOQ111" s="50"/>
      <c r="FOR111" s="50"/>
      <c r="FOS111" s="50"/>
      <c r="FOT111" s="50"/>
      <c r="FOU111" s="50"/>
      <c r="FOV111" s="50"/>
      <c r="FOW111" s="50"/>
      <c r="FOX111" s="50"/>
      <c r="FOY111" s="50"/>
      <c r="FOZ111" s="50"/>
      <c r="FPA111" s="50"/>
      <c r="FPB111" s="50"/>
      <c r="FPC111" s="50"/>
      <c r="FPD111" s="50"/>
      <c r="FPE111" s="50"/>
      <c r="FPF111" s="50"/>
      <c r="FPG111" s="50"/>
      <c r="FPH111" s="50"/>
      <c r="FPI111" s="50"/>
      <c r="FPJ111" s="50"/>
      <c r="FPK111" s="50"/>
      <c r="FPL111" s="50"/>
      <c r="FPM111" s="50"/>
      <c r="FPN111" s="50"/>
      <c r="FPO111" s="50"/>
      <c r="FPP111" s="50"/>
      <c r="FPQ111" s="50"/>
      <c r="FPR111" s="50"/>
      <c r="FPS111" s="50"/>
      <c r="FPT111" s="50"/>
      <c r="FPU111" s="50"/>
      <c r="FPV111" s="50"/>
      <c r="FPW111" s="50"/>
      <c r="FPX111" s="50"/>
      <c r="FPY111" s="50"/>
      <c r="FPZ111" s="50"/>
      <c r="FQA111" s="50"/>
      <c r="FQB111" s="50"/>
      <c r="FQC111" s="50"/>
      <c r="FQD111" s="50"/>
      <c r="FQE111" s="50"/>
      <c r="FQF111" s="50"/>
      <c r="FQG111" s="50"/>
      <c r="FQH111" s="50"/>
      <c r="FQI111" s="50"/>
      <c r="FQJ111" s="50"/>
      <c r="FQK111" s="50"/>
      <c r="FQL111" s="50"/>
      <c r="FQM111" s="50"/>
      <c r="FQN111" s="50"/>
      <c r="FQO111" s="50"/>
      <c r="FQP111" s="50"/>
      <c r="FQQ111" s="50"/>
      <c r="FQR111" s="50"/>
      <c r="FQS111" s="50"/>
      <c r="FQT111" s="50"/>
      <c r="FQU111" s="50"/>
      <c r="FQV111" s="50"/>
      <c r="FQW111" s="50"/>
      <c r="FQX111" s="50"/>
      <c r="FQY111" s="50"/>
      <c r="FQZ111" s="50"/>
      <c r="FRA111" s="50"/>
      <c r="FRB111" s="50"/>
      <c r="FRC111" s="50"/>
      <c r="FRD111" s="50"/>
      <c r="FRE111" s="50"/>
      <c r="FRF111" s="50"/>
      <c r="FRG111" s="50"/>
      <c r="FRH111" s="50"/>
      <c r="FRI111" s="50"/>
      <c r="FRJ111" s="50"/>
      <c r="FRK111" s="50"/>
      <c r="FRL111" s="50"/>
      <c r="FRM111" s="50"/>
      <c r="FRN111" s="50"/>
      <c r="FRO111" s="50"/>
      <c r="FRP111" s="50"/>
      <c r="FRQ111" s="50"/>
      <c r="FRR111" s="50"/>
      <c r="FRS111" s="50"/>
      <c r="FRT111" s="50"/>
      <c r="FRU111" s="50"/>
      <c r="FRV111" s="50"/>
      <c r="FRW111" s="50"/>
      <c r="FRX111" s="50"/>
      <c r="FRY111" s="50"/>
      <c r="FRZ111" s="50"/>
      <c r="FSA111" s="50"/>
      <c r="FSB111" s="50"/>
      <c r="FSC111" s="50"/>
      <c r="FSD111" s="50"/>
      <c r="FSE111" s="50"/>
      <c r="FSF111" s="50"/>
      <c r="FSG111" s="50"/>
      <c r="FSH111" s="50"/>
      <c r="FSI111" s="50"/>
      <c r="FSJ111" s="50"/>
      <c r="FSK111" s="50"/>
      <c r="FSL111" s="50"/>
      <c r="FSM111" s="50"/>
      <c r="FSN111" s="50"/>
      <c r="FSO111" s="50"/>
      <c r="FSP111" s="50"/>
      <c r="FSQ111" s="50"/>
      <c r="FSR111" s="50"/>
      <c r="FSS111" s="50"/>
      <c r="FST111" s="50"/>
      <c r="FSU111" s="50"/>
      <c r="FSV111" s="50"/>
      <c r="FSW111" s="50"/>
      <c r="FSX111" s="50"/>
      <c r="FSY111" s="50"/>
      <c r="FSZ111" s="50"/>
      <c r="FTA111" s="50"/>
      <c r="FTB111" s="50"/>
      <c r="FTC111" s="50"/>
      <c r="FTD111" s="50"/>
      <c r="FTE111" s="50"/>
      <c r="FTF111" s="50"/>
      <c r="FTG111" s="50"/>
      <c r="FTH111" s="50"/>
      <c r="FTI111" s="50"/>
      <c r="FTJ111" s="50"/>
      <c r="FTK111" s="50"/>
      <c r="FTL111" s="50"/>
      <c r="FTM111" s="50"/>
      <c r="FTN111" s="50"/>
      <c r="FTO111" s="50"/>
      <c r="FTP111" s="50"/>
      <c r="FTQ111" s="50"/>
      <c r="FTR111" s="50"/>
      <c r="FTS111" s="50"/>
      <c r="FTT111" s="50"/>
      <c r="FTU111" s="50"/>
      <c r="FTV111" s="50"/>
      <c r="FTW111" s="50"/>
      <c r="FTX111" s="50"/>
      <c r="FTY111" s="50"/>
      <c r="FTZ111" s="50"/>
      <c r="FUA111" s="50"/>
      <c r="FUB111" s="50"/>
      <c r="FUC111" s="50"/>
      <c r="FUD111" s="50"/>
      <c r="FUE111" s="50"/>
      <c r="FUF111" s="50"/>
      <c r="FUH111" s="50"/>
      <c r="FUJ111" s="50"/>
      <c r="FUK111" s="50"/>
      <c r="FUL111" s="50"/>
      <c r="FUM111" s="50"/>
      <c r="FUN111" s="50"/>
      <c r="FUO111" s="50"/>
      <c r="FUP111" s="50"/>
      <c r="FUQ111" s="50"/>
      <c r="FUV111" s="50"/>
      <c r="FUW111" s="50"/>
      <c r="FUX111" s="50"/>
      <c r="FUY111" s="50"/>
      <c r="FUZ111" s="50"/>
      <c r="FVA111" s="50"/>
      <c r="FVB111" s="50"/>
      <c r="FVC111" s="50"/>
      <c r="FVD111" s="50"/>
      <c r="FVE111" s="50"/>
      <c r="FVF111" s="50"/>
      <c r="FVG111" s="50"/>
      <c r="FVH111" s="50"/>
      <c r="FVI111" s="50"/>
      <c r="FVJ111" s="50"/>
      <c r="FVK111" s="50"/>
      <c r="FVL111" s="50"/>
      <c r="FVM111" s="50"/>
      <c r="FVN111" s="50"/>
      <c r="FVO111" s="50"/>
      <c r="FVP111" s="50"/>
      <c r="FVQ111" s="50"/>
      <c r="FVR111" s="50"/>
      <c r="FVS111" s="50"/>
      <c r="FVT111" s="50"/>
      <c r="FVU111" s="50"/>
      <c r="FVV111" s="50"/>
      <c r="FVW111" s="50"/>
      <c r="FVX111" s="50"/>
      <c r="FVY111" s="50"/>
      <c r="FVZ111" s="50"/>
      <c r="FWA111" s="50"/>
      <c r="FWB111" s="50"/>
      <c r="FWC111" s="50"/>
      <c r="FWD111" s="50"/>
      <c r="FWE111" s="50"/>
      <c r="FWF111" s="50"/>
      <c r="FWG111" s="50"/>
      <c r="FWH111" s="50"/>
      <c r="FWI111" s="50"/>
      <c r="FWJ111" s="50"/>
      <c r="FWK111" s="50"/>
      <c r="FWL111" s="50"/>
      <c r="FWM111" s="50"/>
      <c r="FWN111" s="50"/>
      <c r="FWO111" s="50"/>
      <c r="FWP111" s="50"/>
      <c r="FWQ111" s="50"/>
      <c r="FWR111" s="50"/>
      <c r="FWS111" s="50"/>
      <c r="FWT111" s="50"/>
      <c r="FWU111" s="50"/>
      <c r="FWV111" s="50"/>
      <c r="FWW111" s="50"/>
      <c r="FWX111" s="50"/>
      <c r="FWY111" s="50"/>
      <c r="FWZ111" s="50"/>
      <c r="FXA111" s="50"/>
      <c r="FXB111" s="50"/>
      <c r="FXC111" s="50"/>
      <c r="FXD111" s="50"/>
      <c r="FXE111" s="50"/>
      <c r="FXF111" s="50"/>
      <c r="FXG111" s="50"/>
      <c r="FXH111" s="50"/>
      <c r="FXI111" s="50"/>
      <c r="FXJ111" s="50"/>
      <c r="FXK111" s="50"/>
      <c r="FXL111" s="50"/>
      <c r="FXM111" s="50"/>
      <c r="FXN111" s="50"/>
      <c r="FXO111" s="50"/>
      <c r="FXP111" s="50"/>
      <c r="FXQ111" s="50"/>
      <c r="FXR111" s="50"/>
      <c r="FXS111" s="50"/>
      <c r="FXT111" s="50"/>
      <c r="FXU111" s="50"/>
      <c r="FXV111" s="50"/>
      <c r="FXW111" s="50"/>
      <c r="FXX111" s="50"/>
      <c r="FXY111" s="50"/>
      <c r="FXZ111" s="50"/>
      <c r="FYA111" s="50"/>
      <c r="FYB111" s="50"/>
      <c r="FYC111" s="50"/>
      <c r="FYD111" s="50"/>
      <c r="FYE111" s="50"/>
      <c r="FYF111" s="50"/>
      <c r="FYG111" s="50"/>
      <c r="FYH111" s="50"/>
      <c r="FYI111" s="50"/>
      <c r="FYJ111" s="50"/>
      <c r="FYK111" s="50"/>
      <c r="FYL111" s="50"/>
      <c r="FYM111" s="50"/>
      <c r="FYN111" s="50"/>
      <c r="FYO111" s="50"/>
      <c r="FYP111" s="50"/>
      <c r="FYQ111" s="50"/>
      <c r="FYR111" s="50"/>
      <c r="FYS111" s="50"/>
      <c r="FYT111" s="50"/>
      <c r="FYU111" s="50"/>
      <c r="FYV111" s="50"/>
      <c r="FYW111" s="50"/>
      <c r="FYX111" s="50"/>
      <c r="FYY111" s="50"/>
      <c r="FYZ111" s="50"/>
      <c r="FZA111" s="50"/>
      <c r="FZB111" s="50"/>
      <c r="FZC111" s="50"/>
      <c r="FZD111" s="50"/>
      <c r="FZE111" s="50"/>
      <c r="FZF111" s="50"/>
      <c r="FZG111" s="50"/>
      <c r="FZH111" s="50"/>
      <c r="FZI111" s="50"/>
      <c r="FZJ111" s="50"/>
      <c r="FZK111" s="50"/>
      <c r="FZL111" s="50"/>
      <c r="FZM111" s="50"/>
      <c r="FZN111" s="50"/>
      <c r="FZO111" s="50"/>
      <c r="FZP111" s="50"/>
      <c r="FZQ111" s="50"/>
      <c r="FZR111" s="50"/>
      <c r="FZS111" s="50"/>
      <c r="FZT111" s="50"/>
      <c r="FZU111" s="50"/>
      <c r="FZV111" s="50"/>
      <c r="FZW111" s="50"/>
      <c r="FZX111" s="50"/>
      <c r="FZY111" s="50"/>
      <c r="FZZ111" s="50"/>
      <c r="GAA111" s="50"/>
      <c r="GAB111" s="50"/>
      <c r="GAC111" s="50"/>
      <c r="GAD111" s="50"/>
      <c r="GAE111" s="50"/>
      <c r="GAF111" s="50"/>
      <c r="GAG111" s="50"/>
      <c r="GAH111" s="50"/>
      <c r="GAI111" s="50"/>
      <c r="GAJ111" s="50"/>
      <c r="GAK111" s="50"/>
      <c r="GAL111" s="50"/>
      <c r="GAM111" s="50"/>
      <c r="GAN111" s="50"/>
      <c r="GAO111" s="50"/>
      <c r="GAP111" s="50"/>
      <c r="GAQ111" s="50"/>
      <c r="GAR111" s="50"/>
      <c r="GAS111" s="50"/>
      <c r="GAT111" s="50"/>
      <c r="GAU111" s="50"/>
      <c r="GAV111" s="50"/>
      <c r="GAW111" s="50"/>
      <c r="GAX111" s="50"/>
      <c r="GAY111" s="50"/>
      <c r="GAZ111" s="50"/>
      <c r="GBA111" s="50"/>
      <c r="GBB111" s="50"/>
      <c r="GBC111" s="50"/>
      <c r="GBD111" s="50"/>
      <c r="GBE111" s="50"/>
      <c r="GBF111" s="50"/>
      <c r="GBG111" s="50"/>
      <c r="GBH111" s="50"/>
      <c r="GBI111" s="50"/>
      <c r="GBJ111" s="50"/>
      <c r="GBK111" s="50"/>
      <c r="GBL111" s="50"/>
      <c r="GBM111" s="50"/>
      <c r="GBN111" s="50"/>
      <c r="GBO111" s="50"/>
      <c r="GBP111" s="50"/>
      <c r="GBQ111" s="50"/>
      <c r="GBR111" s="50"/>
      <c r="GBS111" s="50"/>
      <c r="GBT111" s="50"/>
      <c r="GBU111" s="50"/>
      <c r="GBV111" s="50"/>
      <c r="GBW111" s="50"/>
      <c r="GBX111" s="50"/>
      <c r="GBY111" s="50"/>
      <c r="GBZ111" s="50"/>
      <c r="GCA111" s="50"/>
      <c r="GCB111" s="50"/>
      <c r="GCC111" s="50"/>
      <c r="GCD111" s="50"/>
      <c r="GCE111" s="50"/>
      <c r="GCF111" s="50"/>
      <c r="GCG111" s="50"/>
      <c r="GCH111" s="50"/>
      <c r="GCI111" s="50"/>
      <c r="GCJ111" s="50"/>
      <c r="GCK111" s="50"/>
      <c r="GCL111" s="50"/>
      <c r="GCM111" s="50"/>
      <c r="GCN111" s="50"/>
      <c r="GCO111" s="50"/>
      <c r="GCP111" s="50"/>
      <c r="GCQ111" s="50"/>
      <c r="GCR111" s="50"/>
      <c r="GCS111" s="50"/>
      <c r="GCT111" s="50"/>
      <c r="GCU111" s="50"/>
      <c r="GCV111" s="50"/>
      <c r="GCW111" s="50"/>
      <c r="GCX111" s="50"/>
      <c r="GCY111" s="50"/>
      <c r="GCZ111" s="50"/>
      <c r="GDA111" s="50"/>
      <c r="GDB111" s="50"/>
      <c r="GDC111" s="50"/>
      <c r="GDD111" s="50"/>
      <c r="GDE111" s="50"/>
      <c r="GDF111" s="50"/>
      <c r="GDG111" s="50"/>
      <c r="GDH111" s="50"/>
      <c r="GDI111" s="50"/>
      <c r="GDJ111" s="50"/>
      <c r="GDK111" s="50"/>
      <c r="GDL111" s="50"/>
      <c r="GDM111" s="50"/>
      <c r="GDN111" s="50"/>
      <c r="GDO111" s="50"/>
      <c r="GDP111" s="50"/>
      <c r="GDQ111" s="50"/>
      <c r="GDR111" s="50"/>
      <c r="GDS111" s="50"/>
      <c r="GDT111" s="50"/>
      <c r="GDU111" s="50"/>
      <c r="GDV111" s="50"/>
      <c r="GDW111" s="50"/>
      <c r="GDX111" s="50"/>
      <c r="GDY111" s="50"/>
      <c r="GDZ111" s="50"/>
      <c r="GEA111" s="50"/>
      <c r="GEB111" s="50"/>
      <c r="GED111" s="50"/>
      <c r="GEF111" s="50"/>
      <c r="GEG111" s="50"/>
      <c r="GEH111" s="50"/>
      <c r="GEI111" s="50"/>
      <c r="GEJ111" s="50"/>
      <c r="GEK111" s="50"/>
      <c r="GEL111" s="50"/>
      <c r="GEM111" s="50"/>
      <c r="GER111" s="50"/>
      <c r="GES111" s="50"/>
      <c r="GET111" s="50"/>
      <c r="GEU111" s="50"/>
      <c r="GEV111" s="50"/>
      <c r="GEW111" s="50"/>
      <c r="GEX111" s="50"/>
      <c r="GEY111" s="50"/>
      <c r="GEZ111" s="50"/>
      <c r="GFA111" s="50"/>
      <c r="GFB111" s="50"/>
      <c r="GFC111" s="50"/>
      <c r="GFD111" s="50"/>
      <c r="GFE111" s="50"/>
      <c r="GFF111" s="50"/>
      <c r="GFG111" s="50"/>
      <c r="GFH111" s="50"/>
      <c r="GFI111" s="50"/>
      <c r="GFJ111" s="50"/>
      <c r="GFK111" s="50"/>
      <c r="GFL111" s="50"/>
      <c r="GFM111" s="50"/>
      <c r="GFN111" s="50"/>
      <c r="GFO111" s="50"/>
      <c r="GFP111" s="50"/>
      <c r="GFQ111" s="50"/>
      <c r="GFR111" s="50"/>
      <c r="GFS111" s="50"/>
      <c r="GFT111" s="50"/>
      <c r="GFU111" s="50"/>
      <c r="GFV111" s="50"/>
      <c r="GFW111" s="50"/>
      <c r="GFX111" s="50"/>
      <c r="GFY111" s="50"/>
      <c r="GFZ111" s="50"/>
      <c r="GGA111" s="50"/>
      <c r="GGB111" s="50"/>
      <c r="GGC111" s="50"/>
      <c r="GGD111" s="50"/>
      <c r="GGE111" s="50"/>
      <c r="GGF111" s="50"/>
      <c r="GGG111" s="50"/>
      <c r="GGH111" s="50"/>
      <c r="GGI111" s="50"/>
      <c r="GGJ111" s="50"/>
      <c r="GGK111" s="50"/>
      <c r="GGL111" s="50"/>
      <c r="GGM111" s="50"/>
      <c r="GGN111" s="50"/>
      <c r="GGO111" s="50"/>
      <c r="GGP111" s="50"/>
      <c r="GGQ111" s="50"/>
      <c r="GGR111" s="50"/>
      <c r="GGS111" s="50"/>
      <c r="GGT111" s="50"/>
      <c r="GGU111" s="50"/>
      <c r="GGV111" s="50"/>
      <c r="GGW111" s="50"/>
      <c r="GGX111" s="50"/>
      <c r="GGY111" s="50"/>
      <c r="GGZ111" s="50"/>
      <c r="GHA111" s="50"/>
      <c r="GHB111" s="50"/>
      <c r="GHC111" s="50"/>
      <c r="GHD111" s="50"/>
      <c r="GHE111" s="50"/>
      <c r="GHF111" s="50"/>
      <c r="GHG111" s="50"/>
      <c r="GHH111" s="50"/>
      <c r="GHI111" s="50"/>
      <c r="GHJ111" s="50"/>
      <c r="GHK111" s="50"/>
      <c r="GHL111" s="50"/>
      <c r="GHM111" s="50"/>
      <c r="GHN111" s="50"/>
      <c r="GHO111" s="50"/>
      <c r="GHP111" s="50"/>
      <c r="GHQ111" s="50"/>
      <c r="GHR111" s="50"/>
      <c r="GHS111" s="50"/>
      <c r="GHT111" s="50"/>
      <c r="GHU111" s="50"/>
      <c r="GHV111" s="50"/>
      <c r="GHW111" s="50"/>
      <c r="GHX111" s="50"/>
      <c r="GHY111" s="50"/>
      <c r="GHZ111" s="50"/>
      <c r="GIA111" s="50"/>
      <c r="GIB111" s="50"/>
      <c r="GIC111" s="50"/>
      <c r="GID111" s="50"/>
      <c r="GIE111" s="50"/>
      <c r="GIF111" s="50"/>
      <c r="GIG111" s="50"/>
      <c r="GIH111" s="50"/>
      <c r="GII111" s="50"/>
      <c r="GIJ111" s="50"/>
      <c r="GIK111" s="50"/>
      <c r="GIL111" s="50"/>
      <c r="GIM111" s="50"/>
      <c r="GIN111" s="50"/>
      <c r="GIO111" s="50"/>
      <c r="GIP111" s="50"/>
      <c r="GIQ111" s="50"/>
      <c r="GIR111" s="50"/>
      <c r="GIS111" s="50"/>
      <c r="GIT111" s="50"/>
      <c r="GIU111" s="50"/>
      <c r="GIV111" s="50"/>
      <c r="GIW111" s="50"/>
      <c r="GIX111" s="50"/>
      <c r="GIY111" s="50"/>
      <c r="GIZ111" s="50"/>
      <c r="GJA111" s="50"/>
      <c r="GJB111" s="50"/>
      <c r="GJC111" s="50"/>
      <c r="GJD111" s="50"/>
      <c r="GJE111" s="50"/>
      <c r="GJF111" s="50"/>
      <c r="GJG111" s="50"/>
      <c r="GJH111" s="50"/>
      <c r="GJI111" s="50"/>
      <c r="GJJ111" s="50"/>
      <c r="GJK111" s="50"/>
      <c r="GJL111" s="50"/>
      <c r="GJM111" s="50"/>
      <c r="GJN111" s="50"/>
      <c r="GJO111" s="50"/>
      <c r="GJP111" s="50"/>
      <c r="GJQ111" s="50"/>
      <c r="GJR111" s="50"/>
      <c r="GJS111" s="50"/>
      <c r="GJT111" s="50"/>
      <c r="GJU111" s="50"/>
      <c r="GJV111" s="50"/>
      <c r="GJW111" s="50"/>
      <c r="GJX111" s="50"/>
      <c r="GJY111" s="50"/>
      <c r="GJZ111" s="50"/>
      <c r="GKA111" s="50"/>
      <c r="GKB111" s="50"/>
      <c r="GKC111" s="50"/>
      <c r="GKD111" s="50"/>
      <c r="GKE111" s="50"/>
      <c r="GKF111" s="50"/>
      <c r="GKG111" s="50"/>
      <c r="GKH111" s="50"/>
      <c r="GKI111" s="50"/>
      <c r="GKJ111" s="50"/>
      <c r="GKK111" s="50"/>
      <c r="GKL111" s="50"/>
      <c r="GKM111" s="50"/>
      <c r="GKN111" s="50"/>
      <c r="GKO111" s="50"/>
      <c r="GKP111" s="50"/>
      <c r="GKQ111" s="50"/>
      <c r="GKR111" s="50"/>
      <c r="GKS111" s="50"/>
      <c r="GKT111" s="50"/>
      <c r="GKU111" s="50"/>
      <c r="GKV111" s="50"/>
      <c r="GKW111" s="50"/>
      <c r="GKX111" s="50"/>
      <c r="GKY111" s="50"/>
      <c r="GKZ111" s="50"/>
      <c r="GLA111" s="50"/>
      <c r="GLB111" s="50"/>
      <c r="GLC111" s="50"/>
      <c r="GLD111" s="50"/>
      <c r="GLE111" s="50"/>
      <c r="GLF111" s="50"/>
      <c r="GLG111" s="50"/>
      <c r="GLH111" s="50"/>
      <c r="GLI111" s="50"/>
      <c r="GLJ111" s="50"/>
      <c r="GLK111" s="50"/>
      <c r="GLL111" s="50"/>
      <c r="GLM111" s="50"/>
      <c r="GLN111" s="50"/>
      <c r="GLO111" s="50"/>
      <c r="GLP111" s="50"/>
      <c r="GLQ111" s="50"/>
      <c r="GLR111" s="50"/>
      <c r="GLS111" s="50"/>
      <c r="GLT111" s="50"/>
      <c r="GLU111" s="50"/>
      <c r="GLV111" s="50"/>
      <c r="GLW111" s="50"/>
      <c r="GLX111" s="50"/>
      <c r="GLY111" s="50"/>
      <c r="GLZ111" s="50"/>
      <c r="GMA111" s="50"/>
      <c r="GMB111" s="50"/>
      <c r="GMC111" s="50"/>
      <c r="GMD111" s="50"/>
      <c r="GME111" s="50"/>
      <c r="GMF111" s="50"/>
      <c r="GMG111" s="50"/>
      <c r="GMH111" s="50"/>
      <c r="GMI111" s="50"/>
      <c r="GMJ111" s="50"/>
      <c r="GMK111" s="50"/>
      <c r="GML111" s="50"/>
      <c r="GMM111" s="50"/>
      <c r="GMN111" s="50"/>
      <c r="GMO111" s="50"/>
      <c r="GMP111" s="50"/>
      <c r="GMQ111" s="50"/>
      <c r="GMR111" s="50"/>
      <c r="GMS111" s="50"/>
      <c r="GMT111" s="50"/>
      <c r="GMU111" s="50"/>
      <c r="GMV111" s="50"/>
      <c r="GMW111" s="50"/>
      <c r="GMX111" s="50"/>
      <c r="GMY111" s="50"/>
      <c r="GMZ111" s="50"/>
      <c r="GNA111" s="50"/>
      <c r="GNB111" s="50"/>
      <c r="GNC111" s="50"/>
      <c r="GND111" s="50"/>
      <c r="GNE111" s="50"/>
      <c r="GNF111" s="50"/>
      <c r="GNG111" s="50"/>
      <c r="GNH111" s="50"/>
      <c r="GNI111" s="50"/>
      <c r="GNJ111" s="50"/>
      <c r="GNK111" s="50"/>
      <c r="GNL111" s="50"/>
      <c r="GNM111" s="50"/>
      <c r="GNN111" s="50"/>
      <c r="GNO111" s="50"/>
      <c r="GNP111" s="50"/>
      <c r="GNQ111" s="50"/>
      <c r="GNR111" s="50"/>
      <c r="GNS111" s="50"/>
      <c r="GNT111" s="50"/>
      <c r="GNU111" s="50"/>
      <c r="GNV111" s="50"/>
      <c r="GNW111" s="50"/>
      <c r="GNX111" s="50"/>
      <c r="GNZ111" s="50"/>
      <c r="GOB111" s="50"/>
      <c r="GOC111" s="50"/>
      <c r="GOD111" s="50"/>
      <c r="GOE111" s="50"/>
      <c r="GOF111" s="50"/>
      <c r="GOG111" s="50"/>
      <c r="GOH111" s="50"/>
      <c r="GOI111" s="50"/>
      <c r="GON111" s="50"/>
      <c r="GOO111" s="50"/>
      <c r="GOP111" s="50"/>
      <c r="GOQ111" s="50"/>
      <c r="GOR111" s="50"/>
      <c r="GOS111" s="50"/>
      <c r="GOT111" s="50"/>
      <c r="GOU111" s="50"/>
      <c r="GOV111" s="50"/>
      <c r="GOW111" s="50"/>
      <c r="GOX111" s="50"/>
      <c r="GOY111" s="50"/>
      <c r="GOZ111" s="50"/>
      <c r="GPA111" s="50"/>
      <c r="GPB111" s="50"/>
      <c r="GPC111" s="50"/>
      <c r="GPD111" s="50"/>
      <c r="GPE111" s="50"/>
      <c r="GPF111" s="50"/>
      <c r="GPG111" s="50"/>
      <c r="GPH111" s="50"/>
      <c r="GPI111" s="50"/>
      <c r="GPJ111" s="50"/>
      <c r="GPK111" s="50"/>
      <c r="GPL111" s="50"/>
      <c r="GPM111" s="50"/>
      <c r="GPN111" s="50"/>
      <c r="GPO111" s="50"/>
      <c r="GPP111" s="50"/>
      <c r="GPQ111" s="50"/>
      <c r="GPR111" s="50"/>
      <c r="GPS111" s="50"/>
      <c r="GPT111" s="50"/>
      <c r="GPU111" s="50"/>
      <c r="GPV111" s="50"/>
      <c r="GPW111" s="50"/>
      <c r="GPX111" s="50"/>
      <c r="GPY111" s="50"/>
      <c r="GPZ111" s="50"/>
      <c r="GQA111" s="50"/>
      <c r="GQB111" s="50"/>
      <c r="GQC111" s="50"/>
      <c r="GQD111" s="50"/>
      <c r="GQE111" s="50"/>
      <c r="GQF111" s="50"/>
      <c r="GQG111" s="50"/>
      <c r="GQH111" s="50"/>
      <c r="GQI111" s="50"/>
      <c r="GQJ111" s="50"/>
      <c r="GQK111" s="50"/>
      <c r="GQL111" s="50"/>
      <c r="GQM111" s="50"/>
      <c r="GQN111" s="50"/>
      <c r="GQO111" s="50"/>
      <c r="GQP111" s="50"/>
      <c r="GQQ111" s="50"/>
      <c r="GQR111" s="50"/>
      <c r="GQS111" s="50"/>
      <c r="GQT111" s="50"/>
      <c r="GQU111" s="50"/>
      <c r="GQV111" s="50"/>
      <c r="GQW111" s="50"/>
      <c r="GQX111" s="50"/>
      <c r="GQY111" s="50"/>
      <c r="GQZ111" s="50"/>
      <c r="GRA111" s="50"/>
      <c r="GRB111" s="50"/>
      <c r="GRC111" s="50"/>
      <c r="GRD111" s="50"/>
      <c r="GRE111" s="50"/>
      <c r="GRF111" s="50"/>
      <c r="GRG111" s="50"/>
      <c r="GRH111" s="50"/>
      <c r="GRI111" s="50"/>
      <c r="GRJ111" s="50"/>
      <c r="GRK111" s="50"/>
      <c r="GRL111" s="50"/>
      <c r="GRM111" s="50"/>
      <c r="GRN111" s="50"/>
      <c r="GRO111" s="50"/>
      <c r="GRP111" s="50"/>
      <c r="GRQ111" s="50"/>
      <c r="GRR111" s="50"/>
      <c r="GRS111" s="50"/>
      <c r="GRT111" s="50"/>
      <c r="GRU111" s="50"/>
      <c r="GRV111" s="50"/>
      <c r="GRW111" s="50"/>
      <c r="GRX111" s="50"/>
      <c r="GRY111" s="50"/>
      <c r="GRZ111" s="50"/>
      <c r="GSA111" s="50"/>
      <c r="GSB111" s="50"/>
      <c r="GSC111" s="50"/>
      <c r="GSD111" s="50"/>
      <c r="GSE111" s="50"/>
      <c r="GSF111" s="50"/>
      <c r="GSG111" s="50"/>
      <c r="GSH111" s="50"/>
      <c r="GSI111" s="50"/>
      <c r="GSJ111" s="50"/>
      <c r="GSK111" s="50"/>
      <c r="GSL111" s="50"/>
      <c r="GSM111" s="50"/>
      <c r="GSN111" s="50"/>
      <c r="GSO111" s="50"/>
      <c r="GSP111" s="50"/>
      <c r="GSQ111" s="50"/>
      <c r="GSR111" s="50"/>
      <c r="GSS111" s="50"/>
      <c r="GST111" s="50"/>
      <c r="GSU111" s="50"/>
      <c r="GSV111" s="50"/>
      <c r="GSW111" s="50"/>
      <c r="GSX111" s="50"/>
      <c r="GSY111" s="50"/>
      <c r="GSZ111" s="50"/>
      <c r="GTA111" s="50"/>
      <c r="GTB111" s="50"/>
      <c r="GTC111" s="50"/>
      <c r="GTD111" s="50"/>
      <c r="GTE111" s="50"/>
      <c r="GTF111" s="50"/>
      <c r="GTG111" s="50"/>
      <c r="GTH111" s="50"/>
      <c r="GTI111" s="50"/>
      <c r="GTJ111" s="50"/>
      <c r="GTK111" s="50"/>
      <c r="GTL111" s="50"/>
      <c r="GTM111" s="50"/>
      <c r="GTN111" s="50"/>
      <c r="GTO111" s="50"/>
      <c r="GTP111" s="50"/>
      <c r="GTQ111" s="50"/>
      <c r="GTR111" s="50"/>
      <c r="GTS111" s="50"/>
      <c r="GTT111" s="50"/>
      <c r="GTU111" s="50"/>
      <c r="GTV111" s="50"/>
      <c r="GTW111" s="50"/>
      <c r="GTX111" s="50"/>
      <c r="GTY111" s="50"/>
      <c r="GTZ111" s="50"/>
      <c r="GUA111" s="50"/>
      <c r="GUB111" s="50"/>
      <c r="GUC111" s="50"/>
      <c r="GUD111" s="50"/>
      <c r="GUE111" s="50"/>
      <c r="GUF111" s="50"/>
      <c r="GUG111" s="50"/>
      <c r="GUH111" s="50"/>
      <c r="GUI111" s="50"/>
      <c r="GUJ111" s="50"/>
      <c r="GUK111" s="50"/>
      <c r="GUL111" s="50"/>
      <c r="GUM111" s="50"/>
      <c r="GUN111" s="50"/>
      <c r="GUO111" s="50"/>
      <c r="GUP111" s="50"/>
      <c r="GUQ111" s="50"/>
      <c r="GUR111" s="50"/>
      <c r="GUS111" s="50"/>
      <c r="GUT111" s="50"/>
      <c r="GUU111" s="50"/>
      <c r="GUV111" s="50"/>
      <c r="GUW111" s="50"/>
      <c r="GUX111" s="50"/>
      <c r="GUY111" s="50"/>
      <c r="GUZ111" s="50"/>
      <c r="GVA111" s="50"/>
      <c r="GVB111" s="50"/>
      <c r="GVC111" s="50"/>
      <c r="GVD111" s="50"/>
      <c r="GVE111" s="50"/>
      <c r="GVF111" s="50"/>
      <c r="GVG111" s="50"/>
      <c r="GVH111" s="50"/>
      <c r="GVI111" s="50"/>
      <c r="GVJ111" s="50"/>
      <c r="GVK111" s="50"/>
      <c r="GVL111" s="50"/>
      <c r="GVM111" s="50"/>
      <c r="GVN111" s="50"/>
      <c r="GVO111" s="50"/>
      <c r="GVP111" s="50"/>
      <c r="GVQ111" s="50"/>
      <c r="GVR111" s="50"/>
      <c r="GVS111" s="50"/>
      <c r="GVT111" s="50"/>
      <c r="GVU111" s="50"/>
      <c r="GVV111" s="50"/>
      <c r="GVW111" s="50"/>
      <c r="GVX111" s="50"/>
      <c r="GVY111" s="50"/>
      <c r="GVZ111" s="50"/>
      <c r="GWA111" s="50"/>
      <c r="GWB111" s="50"/>
      <c r="GWC111" s="50"/>
      <c r="GWD111" s="50"/>
      <c r="GWE111" s="50"/>
      <c r="GWF111" s="50"/>
      <c r="GWG111" s="50"/>
      <c r="GWH111" s="50"/>
      <c r="GWI111" s="50"/>
      <c r="GWJ111" s="50"/>
      <c r="GWK111" s="50"/>
      <c r="GWL111" s="50"/>
      <c r="GWM111" s="50"/>
      <c r="GWN111" s="50"/>
      <c r="GWO111" s="50"/>
      <c r="GWP111" s="50"/>
      <c r="GWQ111" s="50"/>
      <c r="GWR111" s="50"/>
      <c r="GWS111" s="50"/>
      <c r="GWT111" s="50"/>
      <c r="GWU111" s="50"/>
      <c r="GWV111" s="50"/>
      <c r="GWW111" s="50"/>
      <c r="GWX111" s="50"/>
      <c r="GWY111" s="50"/>
      <c r="GWZ111" s="50"/>
      <c r="GXA111" s="50"/>
      <c r="GXB111" s="50"/>
      <c r="GXC111" s="50"/>
      <c r="GXD111" s="50"/>
      <c r="GXE111" s="50"/>
      <c r="GXF111" s="50"/>
      <c r="GXG111" s="50"/>
      <c r="GXH111" s="50"/>
      <c r="GXI111" s="50"/>
      <c r="GXJ111" s="50"/>
      <c r="GXK111" s="50"/>
      <c r="GXL111" s="50"/>
      <c r="GXM111" s="50"/>
      <c r="GXN111" s="50"/>
      <c r="GXO111" s="50"/>
      <c r="GXP111" s="50"/>
      <c r="GXQ111" s="50"/>
      <c r="GXR111" s="50"/>
      <c r="GXS111" s="50"/>
      <c r="GXT111" s="50"/>
      <c r="GXV111" s="50"/>
      <c r="GXX111" s="50"/>
      <c r="GXY111" s="50"/>
      <c r="GXZ111" s="50"/>
      <c r="GYA111" s="50"/>
      <c r="GYB111" s="50"/>
      <c r="GYC111" s="50"/>
      <c r="GYD111" s="50"/>
      <c r="GYE111" s="50"/>
      <c r="GYJ111" s="50"/>
      <c r="GYK111" s="50"/>
      <c r="GYL111" s="50"/>
      <c r="GYM111" s="50"/>
      <c r="GYN111" s="50"/>
      <c r="GYO111" s="50"/>
      <c r="GYP111" s="50"/>
      <c r="GYQ111" s="50"/>
      <c r="GYR111" s="50"/>
      <c r="GYS111" s="50"/>
      <c r="GYT111" s="50"/>
      <c r="GYU111" s="50"/>
      <c r="GYV111" s="50"/>
      <c r="GYW111" s="50"/>
      <c r="GYX111" s="50"/>
      <c r="GYY111" s="50"/>
      <c r="GYZ111" s="50"/>
      <c r="GZA111" s="50"/>
      <c r="GZB111" s="50"/>
      <c r="GZC111" s="50"/>
      <c r="GZD111" s="50"/>
      <c r="GZE111" s="50"/>
      <c r="GZF111" s="50"/>
      <c r="GZG111" s="50"/>
      <c r="GZH111" s="50"/>
      <c r="GZI111" s="50"/>
      <c r="GZJ111" s="50"/>
      <c r="GZK111" s="50"/>
      <c r="GZL111" s="50"/>
      <c r="GZM111" s="50"/>
      <c r="GZN111" s="50"/>
      <c r="GZO111" s="50"/>
      <c r="GZP111" s="50"/>
      <c r="GZQ111" s="50"/>
      <c r="GZR111" s="50"/>
      <c r="GZS111" s="50"/>
      <c r="GZT111" s="50"/>
      <c r="GZU111" s="50"/>
      <c r="GZV111" s="50"/>
      <c r="GZW111" s="50"/>
      <c r="GZX111" s="50"/>
      <c r="GZY111" s="50"/>
      <c r="GZZ111" s="50"/>
      <c r="HAA111" s="50"/>
      <c r="HAB111" s="50"/>
      <c r="HAC111" s="50"/>
      <c r="HAD111" s="50"/>
      <c r="HAE111" s="50"/>
      <c r="HAF111" s="50"/>
      <c r="HAG111" s="50"/>
      <c r="HAH111" s="50"/>
      <c r="HAI111" s="50"/>
      <c r="HAJ111" s="50"/>
      <c r="HAK111" s="50"/>
      <c r="HAL111" s="50"/>
      <c r="HAM111" s="50"/>
      <c r="HAN111" s="50"/>
      <c r="HAO111" s="50"/>
      <c r="HAP111" s="50"/>
      <c r="HAQ111" s="50"/>
      <c r="HAR111" s="50"/>
      <c r="HAS111" s="50"/>
      <c r="HAT111" s="50"/>
      <c r="HAU111" s="50"/>
      <c r="HAV111" s="50"/>
      <c r="HAW111" s="50"/>
      <c r="HAX111" s="50"/>
      <c r="HAY111" s="50"/>
      <c r="HAZ111" s="50"/>
      <c r="HBA111" s="50"/>
      <c r="HBB111" s="50"/>
      <c r="HBC111" s="50"/>
      <c r="HBD111" s="50"/>
      <c r="HBE111" s="50"/>
      <c r="HBF111" s="50"/>
      <c r="HBG111" s="50"/>
      <c r="HBH111" s="50"/>
      <c r="HBI111" s="50"/>
      <c r="HBJ111" s="50"/>
      <c r="HBK111" s="50"/>
      <c r="HBL111" s="50"/>
      <c r="HBM111" s="50"/>
      <c r="HBN111" s="50"/>
      <c r="HBO111" s="50"/>
      <c r="HBP111" s="50"/>
      <c r="HBQ111" s="50"/>
      <c r="HBR111" s="50"/>
      <c r="HBS111" s="50"/>
      <c r="HBT111" s="50"/>
      <c r="HBU111" s="50"/>
      <c r="HBV111" s="50"/>
      <c r="HBW111" s="50"/>
      <c r="HBX111" s="50"/>
      <c r="HBY111" s="50"/>
      <c r="HBZ111" s="50"/>
      <c r="HCA111" s="50"/>
      <c r="HCB111" s="50"/>
      <c r="HCC111" s="50"/>
      <c r="HCD111" s="50"/>
      <c r="HCE111" s="50"/>
      <c r="HCF111" s="50"/>
      <c r="HCG111" s="50"/>
      <c r="HCH111" s="50"/>
      <c r="HCI111" s="50"/>
      <c r="HCJ111" s="50"/>
      <c r="HCK111" s="50"/>
      <c r="HCL111" s="50"/>
      <c r="HCM111" s="50"/>
      <c r="HCN111" s="50"/>
      <c r="HCO111" s="50"/>
      <c r="HCP111" s="50"/>
      <c r="HCQ111" s="50"/>
      <c r="HCR111" s="50"/>
      <c r="HCS111" s="50"/>
      <c r="HCT111" s="50"/>
      <c r="HCU111" s="50"/>
      <c r="HCV111" s="50"/>
      <c r="HCW111" s="50"/>
      <c r="HCX111" s="50"/>
      <c r="HCY111" s="50"/>
      <c r="HCZ111" s="50"/>
      <c r="HDA111" s="50"/>
      <c r="HDB111" s="50"/>
      <c r="HDC111" s="50"/>
      <c r="HDD111" s="50"/>
      <c r="HDE111" s="50"/>
      <c r="HDF111" s="50"/>
      <c r="HDG111" s="50"/>
      <c r="HDH111" s="50"/>
      <c r="HDI111" s="50"/>
      <c r="HDJ111" s="50"/>
      <c r="HDK111" s="50"/>
      <c r="HDL111" s="50"/>
      <c r="HDM111" s="50"/>
      <c r="HDN111" s="50"/>
      <c r="HDO111" s="50"/>
      <c r="HDP111" s="50"/>
      <c r="HDQ111" s="50"/>
      <c r="HDR111" s="50"/>
      <c r="HDS111" s="50"/>
      <c r="HDT111" s="50"/>
      <c r="HDU111" s="50"/>
      <c r="HDV111" s="50"/>
      <c r="HDW111" s="50"/>
      <c r="HDX111" s="50"/>
      <c r="HDY111" s="50"/>
      <c r="HDZ111" s="50"/>
      <c r="HEA111" s="50"/>
      <c r="HEB111" s="50"/>
      <c r="HEC111" s="50"/>
      <c r="HED111" s="50"/>
      <c r="HEE111" s="50"/>
      <c r="HEF111" s="50"/>
      <c r="HEG111" s="50"/>
      <c r="HEH111" s="50"/>
      <c r="HEI111" s="50"/>
      <c r="HEJ111" s="50"/>
      <c r="HEK111" s="50"/>
      <c r="HEL111" s="50"/>
      <c r="HEM111" s="50"/>
      <c r="HEN111" s="50"/>
      <c r="HEO111" s="50"/>
      <c r="HEP111" s="50"/>
      <c r="HEQ111" s="50"/>
      <c r="HER111" s="50"/>
      <c r="HES111" s="50"/>
      <c r="HET111" s="50"/>
      <c r="HEU111" s="50"/>
      <c r="HEV111" s="50"/>
      <c r="HEW111" s="50"/>
      <c r="HEX111" s="50"/>
      <c r="HEY111" s="50"/>
      <c r="HEZ111" s="50"/>
      <c r="HFA111" s="50"/>
      <c r="HFB111" s="50"/>
      <c r="HFC111" s="50"/>
      <c r="HFD111" s="50"/>
      <c r="HFE111" s="50"/>
      <c r="HFF111" s="50"/>
      <c r="HFG111" s="50"/>
      <c r="HFH111" s="50"/>
      <c r="HFI111" s="50"/>
      <c r="HFJ111" s="50"/>
      <c r="HFK111" s="50"/>
      <c r="HFL111" s="50"/>
      <c r="HFM111" s="50"/>
      <c r="HFN111" s="50"/>
      <c r="HFO111" s="50"/>
      <c r="HFP111" s="50"/>
      <c r="HFQ111" s="50"/>
      <c r="HFR111" s="50"/>
      <c r="HFS111" s="50"/>
      <c r="HFT111" s="50"/>
      <c r="HFU111" s="50"/>
      <c r="HFV111" s="50"/>
      <c r="HFW111" s="50"/>
      <c r="HFX111" s="50"/>
      <c r="HFY111" s="50"/>
      <c r="HFZ111" s="50"/>
      <c r="HGA111" s="50"/>
      <c r="HGB111" s="50"/>
      <c r="HGC111" s="50"/>
      <c r="HGD111" s="50"/>
      <c r="HGE111" s="50"/>
      <c r="HGF111" s="50"/>
      <c r="HGG111" s="50"/>
      <c r="HGH111" s="50"/>
      <c r="HGI111" s="50"/>
      <c r="HGJ111" s="50"/>
      <c r="HGK111" s="50"/>
      <c r="HGL111" s="50"/>
      <c r="HGM111" s="50"/>
      <c r="HGN111" s="50"/>
      <c r="HGO111" s="50"/>
      <c r="HGP111" s="50"/>
      <c r="HGQ111" s="50"/>
      <c r="HGR111" s="50"/>
      <c r="HGS111" s="50"/>
      <c r="HGT111" s="50"/>
      <c r="HGU111" s="50"/>
      <c r="HGV111" s="50"/>
      <c r="HGW111" s="50"/>
      <c r="HGX111" s="50"/>
      <c r="HGY111" s="50"/>
      <c r="HGZ111" s="50"/>
      <c r="HHA111" s="50"/>
      <c r="HHB111" s="50"/>
      <c r="HHC111" s="50"/>
      <c r="HHD111" s="50"/>
      <c r="HHE111" s="50"/>
      <c r="HHF111" s="50"/>
      <c r="HHG111" s="50"/>
      <c r="HHH111" s="50"/>
      <c r="HHI111" s="50"/>
      <c r="HHJ111" s="50"/>
      <c r="HHK111" s="50"/>
      <c r="HHL111" s="50"/>
      <c r="HHM111" s="50"/>
      <c r="HHN111" s="50"/>
      <c r="HHO111" s="50"/>
      <c r="HHP111" s="50"/>
      <c r="HHR111" s="50"/>
      <c r="HHT111" s="50"/>
      <c r="HHU111" s="50"/>
      <c r="HHV111" s="50"/>
      <c r="HHW111" s="50"/>
      <c r="HHX111" s="50"/>
      <c r="HHY111" s="50"/>
      <c r="HHZ111" s="50"/>
      <c r="HIA111" s="50"/>
      <c r="HIF111" s="50"/>
      <c r="HIG111" s="50"/>
      <c r="HIH111" s="50"/>
      <c r="HII111" s="50"/>
      <c r="HIJ111" s="50"/>
      <c r="HIK111" s="50"/>
      <c r="HIL111" s="50"/>
      <c r="HIM111" s="50"/>
      <c r="HIN111" s="50"/>
      <c r="HIO111" s="50"/>
      <c r="HIP111" s="50"/>
      <c r="HIQ111" s="50"/>
      <c r="HIR111" s="50"/>
      <c r="HIS111" s="50"/>
      <c r="HIT111" s="50"/>
      <c r="HIU111" s="50"/>
      <c r="HIV111" s="50"/>
      <c r="HIW111" s="50"/>
      <c r="HIX111" s="50"/>
      <c r="HIY111" s="50"/>
      <c r="HIZ111" s="50"/>
      <c r="HJA111" s="50"/>
      <c r="HJB111" s="50"/>
      <c r="HJC111" s="50"/>
      <c r="HJD111" s="50"/>
      <c r="HJE111" s="50"/>
      <c r="HJF111" s="50"/>
      <c r="HJG111" s="50"/>
      <c r="HJH111" s="50"/>
      <c r="HJI111" s="50"/>
      <c r="HJJ111" s="50"/>
      <c r="HJK111" s="50"/>
      <c r="HJL111" s="50"/>
      <c r="HJM111" s="50"/>
      <c r="HJN111" s="50"/>
      <c r="HJO111" s="50"/>
      <c r="HJP111" s="50"/>
      <c r="HJQ111" s="50"/>
      <c r="HJR111" s="50"/>
      <c r="HJS111" s="50"/>
      <c r="HJT111" s="50"/>
      <c r="HJU111" s="50"/>
      <c r="HJV111" s="50"/>
      <c r="HJW111" s="50"/>
      <c r="HJX111" s="50"/>
      <c r="HJY111" s="50"/>
      <c r="HJZ111" s="50"/>
      <c r="HKA111" s="50"/>
      <c r="HKB111" s="50"/>
      <c r="HKC111" s="50"/>
      <c r="HKD111" s="50"/>
      <c r="HKE111" s="50"/>
      <c r="HKF111" s="50"/>
      <c r="HKG111" s="50"/>
      <c r="HKH111" s="50"/>
      <c r="HKI111" s="50"/>
      <c r="HKJ111" s="50"/>
      <c r="HKK111" s="50"/>
      <c r="HKL111" s="50"/>
      <c r="HKM111" s="50"/>
      <c r="HKN111" s="50"/>
      <c r="HKO111" s="50"/>
      <c r="HKP111" s="50"/>
      <c r="HKQ111" s="50"/>
      <c r="HKR111" s="50"/>
      <c r="HKS111" s="50"/>
      <c r="HKT111" s="50"/>
      <c r="HKU111" s="50"/>
      <c r="HKV111" s="50"/>
      <c r="HKW111" s="50"/>
      <c r="HKX111" s="50"/>
      <c r="HKY111" s="50"/>
      <c r="HKZ111" s="50"/>
      <c r="HLA111" s="50"/>
      <c r="HLB111" s="50"/>
      <c r="HLC111" s="50"/>
      <c r="HLD111" s="50"/>
      <c r="HLE111" s="50"/>
      <c r="HLF111" s="50"/>
      <c r="HLG111" s="50"/>
      <c r="HLH111" s="50"/>
      <c r="HLI111" s="50"/>
      <c r="HLJ111" s="50"/>
      <c r="HLK111" s="50"/>
      <c r="HLL111" s="50"/>
      <c r="HLM111" s="50"/>
      <c r="HLN111" s="50"/>
      <c r="HLO111" s="50"/>
      <c r="HLP111" s="50"/>
      <c r="HLQ111" s="50"/>
      <c r="HLR111" s="50"/>
      <c r="HLS111" s="50"/>
      <c r="HLT111" s="50"/>
      <c r="HLU111" s="50"/>
      <c r="HLV111" s="50"/>
      <c r="HLW111" s="50"/>
      <c r="HLX111" s="50"/>
      <c r="HLY111" s="50"/>
      <c r="HLZ111" s="50"/>
      <c r="HMA111" s="50"/>
      <c r="HMB111" s="50"/>
      <c r="HMC111" s="50"/>
      <c r="HMD111" s="50"/>
      <c r="HME111" s="50"/>
      <c r="HMF111" s="50"/>
      <c r="HMG111" s="50"/>
      <c r="HMH111" s="50"/>
      <c r="HMI111" s="50"/>
      <c r="HMJ111" s="50"/>
      <c r="HMK111" s="50"/>
      <c r="HML111" s="50"/>
      <c r="HMM111" s="50"/>
      <c r="HMN111" s="50"/>
      <c r="HMO111" s="50"/>
      <c r="HMP111" s="50"/>
      <c r="HMQ111" s="50"/>
      <c r="HMR111" s="50"/>
      <c r="HMS111" s="50"/>
      <c r="HMT111" s="50"/>
      <c r="HMU111" s="50"/>
      <c r="HMV111" s="50"/>
      <c r="HMW111" s="50"/>
      <c r="HMX111" s="50"/>
      <c r="HMY111" s="50"/>
      <c r="HMZ111" s="50"/>
      <c r="HNA111" s="50"/>
      <c r="HNB111" s="50"/>
      <c r="HNC111" s="50"/>
      <c r="HND111" s="50"/>
      <c r="HNE111" s="50"/>
      <c r="HNF111" s="50"/>
      <c r="HNG111" s="50"/>
      <c r="HNH111" s="50"/>
      <c r="HNI111" s="50"/>
      <c r="HNJ111" s="50"/>
      <c r="HNK111" s="50"/>
      <c r="HNL111" s="50"/>
      <c r="HNM111" s="50"/>
      <c r="HNN111" s="50"/>
      <c r="HNO111" s="50"/>
      <c r="HNP111" s="50"/>
      <c r="HNQ111" s="50"/>
      <c r="HNR111" s="50"/>
      <c r="HNS111" s="50"/>
      <c r="HNT111" s="50"/>
      <c r="HNU111" s="50"/>
      <c r="HNV111" s="50"/>
      <c r="HNW111" s="50"/>
      <c r="HNX111" s="50"/>
      <c r="HNY111" s="50"/>
      <c r="HNZ111" s="50"/>
      <c r="HOA111" s="50"/>
      <c r="HOB111" s="50"/>
      <c r="HOC111" s="50"/>
      <c r="HOD111" s="50"/>
      <c r="HOE111" s="50"/>
      <c r="HOF111" s="50"/>
      <c r="HOG111" s="50"/>
      <c r="HOH111" s="50"/>
      <c r="HOI111" s="50"/>
      <c r="HOJ111" s="50"/>
      <c r="HOK111" s="50"/>
      <c r="HOL111" s="50"/>
      <c r="HOM111" s="50"/>
      <c r="HON111" s="50"/>
      <c r="HOO111" s="50"/>
      <c r="HOP111" s="50"/>
      <c r="HOQ111" s="50"/>
      <c r="HOR111" s="50"/>
      <c r="HOS111" s="50"/>
      <c r="HOT111" s="50"/>
      <c r="HOU111" s="50"/>
      <c r="HOV111" s="50"/>
      <c r="HOW111" s="50"/>
      <c r="HOX111" s="50"/>
      <c r="HOY111" s="50"/>
      <c r="HOZ111" s="50"/>
      <c r="HPA111" s="50"/>
      <c r="HPB111" s="50"/>
      <c r="HPC111" s="50"/>
      <c r="HPD111" s="50"/>
      <c r="HPE111" s="50"/>
      <c r="HPF111" s="50"/>
      <c r="HPG111" s="50"/>
      <c r="HPH111" s="50"/>
      <c r="HPI111" s="50"/>
      <c r="HPJ111" s="50"/>
      <c r="HPK111" s="50"/>
      <c r="HPL111" s="50"/>
      <c r="HPM111" s="50"/>
      <c r="HPN111" s="50"/>
      <c r="HPO111" s="50"/>
      <c r="HPP111" s="50"/>
      <c r="HPQ111" s="50"/>
      <c r="HPR111" s="50"/>
      <c r="HPS111" s="50"/>
      <c r="HPT111" s="50"/>
      <c r="HPU111" s="50"/>
      <c r="HPV111" s="50"/>
      <c r="HPW111" s="50"/>
      <c r="HPX111" s="50"/>
      <c r="HPY111" s="50"/>
      <c r="HPZ111" s="50"/>
      <c r="HQA111" s="50"/>
      <c r="HQB111" s="50"/>
      <c r="HQC111" s="50"/>
      <c r="HQD111" s="50"/>
      <c r="HQE111" s="50"/>
      <c r="HQF111" s="50"/>
      <c r="HQG111" s="50"/>
      <c r="HQH111" s="50"/>
      <c r="HQI111" s="50"/>
      <c r="HQJ111" s="50"/>
      <c r="HQK111" s="50"/>
      <c r="HQL111" s="50"/>
      <c r="HQM111" s="50"/>
      <c r="HQN111" s="50"/>
      <c r="HQO111" s="50"/>
      <c r="HQP111" s="50"/>
      <c r="HQQ111" s="50"/>
      <c r="HQR111" s="50"/>
      <c r="HQS111" s="50"/>
      <c r="HQT111" s="50"/>
      <c r="HQU111" s="50"/>
      <c r="HQV111" s="50"/>
      <c r="HQW111" s="50"/>
      <c r="HQX111" s="50"/>
      <c r="HQY111" s="50"/>
      <c r="HQZ111" s="50"/>
      <c r="HRA111" s="50"/>
      <c r="HRB111" s="50"/>
      <c r="HRC111" s="50"/>
      <c r="HRD111" s="50"/>
      <c r="HRE111" s="50"/>
      <c r="HRF111" s="50"/>
      <c r="HRG111" s="50"/>
      <c r="HRH111" s="50"/>
      <c r="HRI111" s="50"/>
      <c r="HRJ111" s="50"/>
      <c r="HRK111" s="50"/>
      <c r="HRL111" s="50"/>
      <c r="HRN111" s="50"/>
      <c r="HRP111" s="50"/>
      <c r="HRQ111" s="50"/>
      <c r="HRR111" s="50"/>
      <c r="HRS111" s="50"/>
      <c r="HRT111" s="50"/>
      <c r="HRU111" s="50"/>
      <c r="HRV111" s="50"/>
      <c r="HRW111" s="50"/>
      <c r="HSB111" s="50"/>
      <c r="HSC111" s="50"/>
      <c r="HSD111" s="50"/>
      <c r="HSE111" s="50"/>
      <c r="HSF111" s="50"/>
      <c r="HSG111" s="50"/>
      <c r="HSH111" s="50"/>
      <c r="HSI111" s="50"/>
      <c r="HSJ111" s="50"/>
      <c r="HSK111" s="50"/>
      <c r="HSL111" s="50"/>
      <c r="HSM111" s="50"/>
      <c r="HSN111" s="50"/>
      <c r="HSO111" s="50"/>
      <c r="HSP111" s="50"/>
      <c r="HSQ111" s="50"/>
      <c r="HSR111" s="50"/>
      <c r="HSS111" s="50"/>
      <c r="HST111" s="50"/>
      <c r="HSU111" s="50"/>
      <c r="HSV111" s="50"/>
      <c r="HSW111" s="50"/>
      <c r="HSX111" s="50"/>
      <c r="HSY111" s="50"/>
      <c r="HSZ111" s="50"/>
      <c r="HTA111" s="50"/>
      <c r="HTB111" s="50"/>
      <c r="HTC111" s="50"/>
      <c r="HTD111" s="50"/>
      <c r="HTE111" s="50"/>
      <c r="HTF111" s="50"/>
      <c r="HTG111" s="50"/>
      <c r="HTH111" s="50"/>
      <c r="HTI111" s="50"/>
      <c r="HTJ111" s="50"/>
      <c r="HTK111" s="50"/>
      <c r="HTL111" s="50"/>
      <c r="HTM111" s="50"/>
      <c r="HTN111" s="50"/>
      <c r="HTO111" s="50"/>
      <c r="HTP111" s="50"/>
      <c r="HTQ111" s="50"/>
      <c r="HTR111" s="50"/>
      <c r="HTS111" s="50"/>
      <c r="HTT111" s="50"/>
      <c r="HTU111" s="50"/>
      <c r="HTV111" s="50"/>
      <c r="HTW111" s="50"/>
      <c r="HTX111" s="50"/>
      <c r="HTY111" s="50"/>
      <c r="HTZ111" s="50"/>
      <c r="HUA111" s="50"/>
      <c r="HUB111" s="50"/>
      <c r="HUC111" s="50"/>
      <c r="HUD111" s="50"/>
      <c r="HUE111" s="50"/>
      <c r="HUF111" s="50"/>
      <c r="HUG111" s="50"/>
      <c r="HUH111" s="50"/>
      <c r="HUI111" s="50"/>
      <c r="HUJ111" s="50"/>
      <c r="HUK111" s="50"/>
      <c r="HUL111" s="50"/>
      <c r="HUM111" s="50"/>
      <c r="HUN111" s="50"/>
      <c r="HUO111" s="50"/>
      <c r="HUP111" s="50"/>
      <c r="HUQ111" s="50"/>
      <c r="HUR111" s="50"/>
      <c r="HUS111" s="50"/>
      <c r="HUT111" s="50"/>
      <c r="HUU111" s="50"/>
      <c r="HUV111" s="50"/>
      <c r="HUW111" s="50"/>
      <c r="HUX111" s="50"/>
      <c r="HUY111" s="50"/>
      <c r="HUZ111" s="50"/>
      <c r="HVA111" s="50"/>
      <c r="HVB111" s="50"/>
      <c r="HVC111" s="50"/>
      <c r="HVD111" s="50"/>
      <c r="HVE111" s="50"/>
      <c r="HVF111" s="50"/>
      <c r="HVG111" s="50"/>
      <c r="HVH111" s="50"/>
      <c r="HVI111" s="50"/>
      <c r="HVJ111" s="50"/>
      <c r="HVK111" s="50"/>
      <c r="HVL111" s="50"/>
      <c r="HVM111" s="50"/>
      <c r="HVN111" s="50"/>
      <c r="HVO111" s="50"/>
      <c r="HVP111" s="50"/>
      <c r="HVQ111" s="50"/>
      <c r="HVR111" s="50"/>
      <c r="HVS111" s="50"/>
      <c r="HVT111" s="50"/>
      <c r="HVU111" s="50"/>
      <c r="HVV111" s="50"/>
      <c r="HVW111" s="50"/>
      <c r="HVX111" s="50"/>
      <c r="HVY111" s="50"/>
      <c r="HVZ111" s="50"/>
      <c r="HWA111" s="50"/>
      <c r="HWB111" s="50"/>
      <c r="HWC111" s="50"/>
      <c r="HWD111" s="50"/>
      <c r="HWE111" s="50"/>
      <c r="HWF111" s="50"/>
      <c r="HWG111" s="50"/>
      <c r="HWH111" s="50"/>
      <c r="HWI111" s="50"/>
      <c r="HWJ111" s="50"/>
      <c r="HWK111" s="50"/>
      <c r="HWL111" s="50"/>
      <c r="HWM111" s="50"/>
      <c r="HWN111" s="50"/>
      <c r="HWO111" s="50"/>
      <c r="HWP111" s="50"/>
      <c r="HWQ111" s="50"/>
      <c r="HWR111" s="50"/>
      <c r="HWS111" s="50"/>
      <c r="HWT111" s="50"/>
      <c r="HWU111" s="50"/>
      <c r="HWV111" s="50"/>
      <c r="HWW111" s="50"/>
      <c r="HWX111" s="50"/>
      <c r="HWY111" s="50"/>
      <c r="HWZ111" s="50"/>
      <c r="HXA111" s="50"/>
      <c r="HXB111" s="50"/>
      <c r="HXC111" s="50"/>
      <c r="HXD111" s="50"/>
      <c r="HXE111" s="50"/>
      <c r="HXF111" s="50"/>
      <c r="HXG111" s="50"/>
      <c r="HXH111" s="50"/>
      <c r="HXI111" s="50"/>
      <c r="HXJ111" s="50"/>
      <c r="HXK111" s="50"/>
      <c r="HXL111" s="50"/>
      <c r="HXM111" s="50"/>
      <c r="HXN111" s="50"/>
      <c r="HXO111" s="50"/>
      <c r="HXP111" s="50"/>
      <c r="HXQ111" s="50"/>
      <c r="HXR111" s="50"/>
      <c r="HXS111" s="50"/>
      <c r="HXT111" s="50"/>
      <c r="HXU111" s="50"/>
      <c r="HXV111" s="50"/>
      <c r="HXW111" s="50"/>
      <c r="HXX111" s="50"/>
      <c r="HXY111" s="50"/>
      <c r="HXZ111" s="50"/>
      <c r="HYA111" s="50"/>
      <c r="HYB111" s="50"/>
      <c r="HYC111" s="50"/>
      <c r="HYD111" s="50"/>
      <c r="HYE111" s="50"/>
      <c r="HYF111" s="50"/>
      <c r="HYG111" s="50"/>
      <c r="HYH111" s="50"/>
      <c r="HYI111" s="50"/>
      <c r="HYJ111" s="50"/>
      <c r="HYK111" s="50"/>
      <c r="HYL111" s="50"/>
      <c r="HYM111" s="50"/>
      <c r="HYN111" s="50"/>
      <c r="HYO111" s="50"/>
      <c r="HYP111" s="50"/>
      <c r="HYQ111" s="50"/>
      <c r="HYR111" s="50"/>
      <c r="HYS111" s="50"/>
      <c r="HYT111" s="50"/>
      <c r="HYU111" s="50"/>
      <c r="HYV111" s="50"/>
      <c r="HYW111" s="50"/>
      <c r="HYX111" s="50"/>
      <c r="HYY111" s="50"/>
      <c r="HYZ111" s="50"/>
      <c r="HZA111" s="50"/>
      <c r="HZB111" s="50"/>
      <c r="HZC111" s="50"/>
      <c r="HZD111" s="50"/>
      <c r="HZE111" s="50"/>
      <c r="HZF111" s="50"/>
      <c r="HZG111" s="50"/>
      <c r="HZH111" s="50"/>
      <c r="HZI111" s="50"/>
      <c r="HZJ111" s="50"/>
      <c r="HZK111" s="50"/>
      <c r="HZL111" s="50"/>
      <c r="HZM111" s="50"/>
      <c r="HZN111" s="50"/>
      <c r="HZO111" s="50"/>
      <c r="HZP111" s="50"/>
      <c r="HZQ111" s="50"/>
      <c r="HZR111" s="50"/>
      <c r="HZS111" s="50"/>
      <c r="HZT111" s="50"/>
      <c r="HZU111" s="50"/>
      <c r="HZV111" s="50"/>
      <c r="HZW111" s="50"/>
      <c r="HZX111" s="50"/>
      <c r="HZY111" s="50"/>
      <c r="HZZ111" s="50"/>
      <c r="IAA111" s="50"/>
      <c r="IAB111" s="50"/>
      <c r="IAC111" s="50"/>
      <c r="IAD111" s="50"/>
      <c r="IAE111" s="50"/>
      <c r="IAF111" s="50"/>
      <c r="IAG111" s="50"/>
      <c r="IAH111" s="50"/>
      <c r="IAI111" s="50"/>
      <c r="IAJ111" s="50"/>
      <c r="IAK111" s="50"/>
      <c r="IAL111" s="50"/>
      <c r="IAM111" s="50"/>
      <c r="IAN111" s="50"/>
      <c r="IAO111" s="50"/>
      <c r="IAP111" s="50"/>
      <c r="IAQ111" s="50"/>
      <c r="IAR111" s="50"/>
      <c r="IAS111" s="50"/>
      <c r="IAT111" s="50"/>
      <c r="IAU111" s="50"/>
      <c r="IAV111" s="50"/>
      <c r="IAW111" s="50"/>
      <c r="IAX111" s="50"/>
      <c r="IAY111" s="50"/>
      <c r="IAZ111" s="50"/>
      <c r="IBA111" s="50"/>
      <c r="IBB111" s="50"/>
      <c r="IBC111" s="50"/>
      <c r="IBD111" s="50"/>
      <c r="IBE111" s="50"/>
      <c r="IBF111" s="50"/>
      <c r="IBG111" s="50"/>
      <c r="IBH111" s="50"/>
      <c r="IBJ111" s="50"/>
      <c r="IBL111" s="50"/>
      <c r="IBM111" s="50"/>
      <c r="IBN111" s="50"/>
      <c r="IBO111" s="50"/>
      <c r="IBP111" s="50"/>
      <c r="IBQ111" s="50"/>
      <c r="IBR111" s="50"/>
      <c r="IBS111" s="50"/>
      <c r="IBX111" s="50"/>
      <c r="IBY111" s="50"/>
      <c r="IBZ111" s="50"/>
      <c r="ICA111" s="50"/>
      <c r="ICB111" s="50"/>
      <c r="ICC111" s="50"/>
      <c r="ICD111" s="50"/>
      <c r="ICE111" s="50"/>
      <c r="ICF111" s="50"/>
      <c r="ICG111" s="50"/>
      <c r="ICH111" s="50"/>
      <c r="ICI111" s="50"/>
      <c r="ICJ111" s="50"/>
      <c r="ICK111" s="50"/>
      <c r="ICL111" s="50"/>
      <c r="ICM111" s="50"/>
      <c r="ICN111" s="50"/>
      <c r="ICO111" s="50"/>
      <c r="ICP111" s="50"/>
      <c r="ICQ111" s="50"/>
      <c r="ICR111" s="50"/>
      <c r="ICS111" s="50"/>
      <c r="ICT111" s="50"/>
      <c r="ICU111" s="50"/>
      <c r="ICV111" s="50"/>
      <c r="ICW111" s="50"/>
      <c r="ICX111" s="50"/>
      <c r="ICY111" s="50"/>
      <c r="ICZ111" s="50"/>
      <c r="IDA111" s="50"/>
      <c r="IDB111" s="50"/>
      <c r="IDC111" s="50"/>
      <c r="IDD111" s="50"/>
      <c r="IDE111" s="50"/>
      <c r="IDF111" s="50"/>
      <c r="IDG111" s="50"/>
      <c r="IDH111" s="50"/>
      <c r="IDI111" s="50"/>
      <c r="IDJ111" s="50"/>
      <c r="IDK111" s="50"/>
      <c r="IDL111" s="50"/>
      <c r="IDM111" s="50"/>
      <c r="IDN111" s="50"/>
      <c r="IDO111" s="50"/>
      <c r="IDP111" s="50"/>
      <c r="IDQ111" s="50"/>
      <c r="IDR111" s="50"/>
      <c r="IDS111" s="50"/>
      <c r="IDT111" s="50"/>
      <c r="IDU111" s="50"/>
      <c r="IDV111" s="50"/>
      <c r="IDW111" s="50"/>
      <c r="IDX111" s="50"/>
      <c r="IDY111" s="50"/>
      <c r="IDZ111" s="50"/>
      <c r="IEA111" s="50"/>
      <c r="IEB111" s="50"/>
      <c r="IEC111" s="50"/>
      <c r="IED111" s="50"/>
      <c r="IEE111" s="50"/>
      <c r="IEF111" s="50"/>
      <c r="IEG111" s="50"/>
      <c r="IEH111" s="50"/>
      <c r="IEI111" s="50"/>
      <c r="IEJ111" s="50"/>
      <c r="IEK111" s="50"/>
      <c r="IEL111" s="50"/>
      <c r="IEM111" s="50"/>
      <c r="IEN111" s="50"/>
      <c r="IEO111" s="50"/>
      <c r="IEP111" s="50"/>
      <c r="IEQ111" s="50"/>
      <c r="IER111" s="50"/>
      <c r="IES111" s="50"/>
      <c r="IET111" s="50"/>
      <c r="IEU111" s="50"/>
      <c r="IEV111" s="50"/>
      <c r="IEW111" s="50"/>
      <c r="IEX111" s="50"/>
      <c r="IEY111" s="50"/>
      <c r="IEZ111" s="50"/>
      <c r="IFA111" s="50"/>
      <c r="IFB111" s="50"/>
      <c r="IFC111" s="50"/>
      <c r="IFD111" s="50"/>
      <c r="IFE111" s="50"/>
      <c r="IFF111" s="50"/>
      <c r="IFG111" s="50"/>
      <c r="IFH111" s="50"/>
      <c r="IFI111" s="50"/>
      <c r="IFJ111" s="50"/>
      <c r="IFK111" s="50"/>
      <c r="IFL111" s="50"/>
      <c r="IFM111" s="50"/>
      <c r="IFN111" s="50"/>
      <c r="IFO111" s="50"/>
      <c r="IFP111" s="50"/>
      <c r="IFQ111" s="50"/>
      <c r="IFR111" s="50"/>
      <c r="IFS111" s="50"/>
      <c r="IFT111" s="50"/>
      <c r="IFU111" s="50"/>
      <c r="IFV111" s="50"/>
      <c r="IFW111" s="50"/>
      <c r="IFX111" s="50"/>
      <c r="IFY111" s="50"/>
      <c r="IFZ111" s="50"/>
      <c r="IGA111" s="50"/>
      <c r="IGB111" s="50"/>
      <c r="IGC111" s="50"/>
      <c r="IGD111" s="50"/>
      <c r="IGE111" s="50"/>
      <c r="IGF111" s="50"/>
      <c r="IGG111" s="50"/>
      <c r="IGH111" s="50"/>
      <c r="IGI111" s="50"/>
      <c r="IGJ111" s="50"/>
      <c r="IGK111" s="50"/>
      <c r="IGL111" s="50"/>
      <c r="IGM111" s="50"/>
      <c r="IGN111" s="50"/>
      <c r="IGO111" s="50"/>
      <c r="IGP111" s="50"/>
      <c r="IGQ111" s="50"/>
      <c r="IGR111" s="50"/>
      <c r="IGS111" s="50"/>
      <c r="IGT111" s="50"/>
      <c r="IGU111" s="50"/>
      <c r="IGV111" s="50"/>
      <c r="IGW111" s="50"/>
      <c r="IGX111" s="50"/>
      <c r="IGY111" s="50"/>
      <c r="IGZ111" s="50"/>
      <c r="IHA111" s="50"/>
      <c r="IHB111" s="50"/>
      <c r="IHC111" s="50"/>
      <c r="IHD111" s="50"/>
      <c r="IHE111" s="50"/>
      <c r="IHF111" s="50"/>
      <c r="IHG111" s="50"/>
      <c r="IHH111" s="50"/>
      <c r="IHI111" s="50"/>
      <c r="IHJ111" s="50"/>
      <c r="IHK111" s="50"/>
      <c r="IHL111" s="50"/>
      <c r="IHM111" s="50"/>
      <c r="IHN111" s="50"/>
      <c r="IHO111" s="50"/>
      <c r="IHP111" s="50"/>
      <c r="IHQ111" s="50"/>
      <c r="IHR111" s="50"/>
      <c r="IHS111" s="50"/>
      <c r="IHT111" s="50"/>
      <c r="IHU111" s="50"/>
      <c r="IHV111" s="50"/>
      <c r="IHW111" s="50"/>
      <c r="IHX111" s="50"/>
      <c r="IHY111" s="50"/>
      <c r="IHZ111" s="50"/>
      <c r="IIA111" s="50"/>
      <c r="IIB111" s="50"/>
      <c r="IIC111" s="50"/>
      <c r="IID111" s="50"/>
      <c r="IIE111" s="50"/>
      <c r="IIF111" s="50"/>
      <c r="IIG111" s="50"/>
      <c r="IIH111" s="50"/>
      <c r="III111" s="50"/>
      <c r="IIJ111" s="50"/>
      <c r="IIK111" s="50"/>
      <c r="IIL111" s="50"/>
      <c r="IIM111" s="50"/>
      <c r="IIN111" s="50"/>
      <c r="IIO111" s="50"/>
      <c r="IIP111" s="50"/>
      <c r="IIQ111" s="50"/>
      <c r="IIR111" s="50"/>
      <c r="IIS111" s="50"/>
      <c r="IIT111" s="50"/>
      <c r="IIU111" s="50"/>
      <c r="IIV111" s="50"/>
      <c r="IIW111" s="50"/>
      <c r="IIX111" s="50"/>
      <c r="IIY111" s="50"/>
      <c r="IIZ111" s="50"/>
      <c r="IJA111" s="50"/>
      <c r="IJB111" s="50"/>
      <c r="IJC111" s="50"/>
      <c r="IJD111" s="50"/>
      <c r="IJE111" s="50"/>
      <c r="IJF111" s="50"/>
      <c r="IJG111" s="50"/>
      <c r="IJH111" s="50"/>
      <c r="IJI111" s="50"/>
      <c r="IJJ111" s="50"/>
      <c r="IJK111" s="50"/>
      <c r="IJL111" s="50"/>
      <c r="IJM111" s="50"/>
      <c r="IJN111" s="50"/>
      <c r="IJO111" s="50"/>
      <c r="IJP111" s="50"/>
      <c r="IJQ111" s="50"/>
      <c r="IJR111" s="50"/>
      <c r="IJS111" s="50"/>
      <c r="IJT111" s="50"/>
      <c r="IJU111" s="50"/>
      <c r="IJV111" s="50"/>
      <c r="IJW111" s="50"/>
      <c r="IJX111" s="50"/>
      <c r="IJY111" s="50"/>
      <c r="IJZ111" s="50"/>
      <c r="IKA111" s="50"/>
      <c r="IKB111" s="50"/>
      <c r="IKC111" s="50"/>
      <c r="IKD111" s="50"/>
      <c r="IKE111" s="50"/>
      <c r="IKF111" s="50"/>
      <c r="IKG111" s="50"/>
      <c r="IKH111" s="50"/>
      <c r="IKI111" s="50"/>
      <c r="IKJ111" s="50"/>
      <c r="IKK111" s="50"/>
      <c r="IKL111" s="50"/>
      <c r="IKM111" s="50"/>
      <c r="IKN111" s="50"/>
      <c r="IKO111" s="50"/>
      <c r="IKP111" s="50"/>
      <c r="IKQ111" s="50"/>
      <c r="IKR111" s="50"/>
      <c r="IKS111" s="50"/>
      <c r="IKT111" s="50"/>
      <c r="IKU111" s="50"/>
      <c r="IKV111" s="50"/>
      <c r="IKW111" s="50"/>
      <c r="IKX111" s="50"/>
      <c r="IKY111" s="50"/>
      <c r="IKZ111" s="50"/>
      <c r="ILA111" s="50"/>
      <c r="ILB111" s="50"/>
      <c r="ILC111" s="50"/>
      <c r="ILD111" s="50"/>
      <c r="ILF111" s="50"/>
      <c r="ILH111" s="50"/>
      <c r="ILI111" s="50"/>
      <c r="ILJ111" s="50"/>
      <c r="ILK111" s="50"/>
      <c r="ILL111" s="50"/>
      <c r="ILM111" s="50"/>
      <c r="ILN111" s="50"/>
      <c r="ILO111" s="50"/>
      <c r="ILT111" s="50"/>
      <c r="ILU111" s="50"/>
      <c r="ILV111" s="50"/>
      <c r="ILW111" s="50"/>
      <c r="ILX111" s="50"/>
      <c r="ILY111" s="50"/>
      <c r="ILZ111" s="50"/>
      <c r="IMA111" s="50"/>
      <c r="IMB111" s="50"/>
      <c r="IMC111" s="50"/>
      <c r="IMD111" s="50"/>
      <c r="IME111" s="50"/>
      <c r="IMF111" s="50"/>
      <c r="IMG111" s="50"/>
      <c r="IMH111" s="50"/>
      <c r="IMI111" s="50"/>
      <c r="IMJ111" s="50"/>
      <c r="IMK111" s="50"/>
      <c r="IML111" s="50"/>
      <c r="IMM111" s="50"/>
      <c r="IMN111" s="50"/>
      <c r="IMO111" s="50"/>
      <c r="IMP111" s="50"/>
      <c r="IMQ111" s="50"/>
      <c r="IMR111" s="50"/>
      <c r="IMS111" s="50"/>
      <c r="IMT111" s="50"/>
      <c r="IMU111" s="50"/>
      <c r="IMV111" s="50"/>
      <c r="IMW111" s="50"/>
      <c r="IMX111" s="50"/>
      <c r="IMY111" s="50"/>
      <c r="IMZ111" s="50"/>
      <c r="INA111" s="50"/>
      <c r="INB111" s="50"/>
      <c r="INC111" s="50"/>
      <c r="IND111" s="50"/>
      <c r="INE111" s="50"/>
      <c r="INF111" s="50"/>
      <c r="ING111" s="50"/>
      <c r="INH111" s="50"/>
      <c r="INI111" s="50"/>
      <c r="INJ111" s="50"/>
      <c r="INK111" s="50"/>
      <c r="INL111" s="50"/>
      <c r="INM111" s="50"/>
      <c r="INN111" s="50"/>
      <c r="INO111" s="50"/>
      <c r="INP111" s="50"/>
      <c r="INQ111" s="50"/>
      <c r="INR111" s="50"/>
      <c r="INS111" s="50"/>
      <c r="INT111" s="50"/>
      <c r="INU111" s="50"/>
      <c r="INV111" s="50"/>
      <c r="INW111" s="50"/>
      <c r="INX111" s="50"/>
      <c r="INY111" s="50"/>
      <c r="INZ111" s="50"/>
      <c r="IOA111" s="50"/>
      <c r="IOB111" s="50"/>
      <c r="IOC111" s="50"/>
      <c r="IOD111" s="50"/>
      <c r="IOE111" s="50"/>
      <c r="IOF111" s="50"/>
      <c r="IOG111" s="50"/>
      <c r="IOH111" s="50"/>
      <c r="IOI111" s="50"/>
      <c r="IOJ111" s="50"/>
      <c r="IOK111" s="50"/>
      <c r="IOL111" s="50"/>
      <c r="IOM111" s="50"/>
      <c r="ION111" s="50"/>
      <c r="IOO111" s="50"/>
      <c r="IOP111" s="50"/>
      <c r="IOQ111" s="50"/>
      <c r="IOR111" s="50"/>
      <c r="IOS111" s="50"/>
      <c r="IOT111" s="50"/>
      <c r="IOU111" s="50"/>
      <c r="IOV111" s="50"/>
      <c r="IOW111" s="50"/>
      <c r="IOX111" s="50"/>
      <c r="IOY111" s="50"/>
      <c r="IOZ111" s="50"/>
      <c r="IPA111" s="50"/>
      <c r="IPB111" s="50"/>
      <c r="IPC111" s="50"/>
      <c r="IPD111" s="50"/>
      <c r="IPE111" s="50"/>
      <c r="IPF111" s="50"/>
      <c r="IPG111" s="50"/>
      <c r="IPH111" s="50"/>
      <c r="IPI111" s="50"/>
      <c r="IPJ111" s="50"/>
      <c r="IPK111" s="50"/>
      <c r="IPL111" s="50"/>
      <c r="IPM111" s="50"/>
      <c r="IPN111" s="50"/>
      <c r="IPO111" s="50"/>
      <c r="IPP111" s="50"/>
      <c r="IPQ111" s="50"/>
      <c r="IPR111" s="50"/>
      <c r="IPS111" s="50"/>
      <c r="IPT111" s="50"/>
      <c r="IPU111" s="50"/>
      <c r="IPV111" s="50"/>
      <c r="IPW111" s="50"/>
      <c r="IPX111" s="50"/>
      <c r="IPY111" s="50"/>
      <c r="IPZ111" s="50"/>
      <c r="IQA111" s="50"/>
      <c r="IQB111" s="50"/>
      <c r="IQC111" s="50"/>
      <c r="IQD111" s="50"/>
      <c r="IQE111" s="50"/>
      <c r="IQF111" s="50"/>
      <c r="IQG111" s="50"/>
      <c r="IQH111" s="50"/>
      <c r="IQI111" s="50"/>
      <c r="IQJ111" s="50"/>
      <c r="IQK111" s="50"/>
      <c r="IQL111" s="50"/>
      <c r="IQM111" s="50"/>
      <c r="IQN111" s="50"/>
      <c r="IQO111" s="50"/>
      <c r="IQP111" s="50"/>
      <c r="IQQ111" s="50"/>
      <c r="IQR111" s="50"/>
      <c r="IQS111" s="50"/>
      <c r="IQT111" s="50"/>
      <c r="IQU111" s="50"/>
      <c r="IQV111" s="50"/>
      <c r="IQW111" s="50"/>
      <c r="IQX111" s="50"/>
      <c r="IQY111" s="50"/>
      <c r="IQZ111" s="50"/>
      <c r="IRA111" s="50"/>
      <c r="IRB111" s="50"/>
      <c r="IRC111" s="50"/>
      <c r="IRD111" s="50"/>
      <c r="IRE111" s="50"/>
      <c r="IRF111" s="50"/>
      <c r="IRG111" s="50"/>
      <c r="IRH111" s="50"/>
      <c r="IRI111" s="50"/>
      <c r="IRJ111" s="50"/>
      <c r="IRK111" s="50"/>
      <c r="IRL111" s="50"/>
      <c r="IRM111" s="50"/>
      <c r="IRN111" s="50"/>
      <c r="IRO111" s="50"/>
      <c r="IRP111" s="50"/>
      <c r="IRQ111" s="50"/>
      <c r="IRR111" s="50"/>
      <c r="IRS111" s="50"/>
      <c r="IRT111" s="50"/>
      <c r="IRU111" s="50"/>
      <c r="IRV111" s="50"/>
      <c r="IRW111" s="50"/>
      <c r="IRX111" s="50"/>
      <c r="IRY111" s="50"/>
      <c r="IRZ111" s="50"/>
      <c r="ISA111" s="50"/>
      <c r="ISB111" s="50"/>
      <c r="ISC111" s="50"/>
      <c r="ISD111" s="50"/>
      <c r="ISE111" s="50"/>
      <c r="ISF111" s="50"/>
      <c r="ISG111" s="50"/>
      <c r="ISH111" s="50"/>
      <c r="ISI111" s="50"/>
      <c r="ISJ111" s="50"/>
      <c r="ISK111" s="50"/>
      <c r="ISL111" s="50"/>
      <c r="ISM111" s="50"/>
      <c r="ISN111" s="50"/>
      <c r="ISO111" s="50"/>
      <c r="ISP111" s="50"/>
      <c r="ISQ111" s="50"/>
      <c r="ISR111" s="50"/>
      <c r="ISS111" s="50"/>
      <c r="IST111" s="50"/>
      <c r="ISU111" s="50"/>
      <c r="ISV111" s="50"/>
      <c r="ISW111" s="50"/>
      <c r="ISX111" s="50"/>
      <c r="ISY111" s="50"/>
      <c r="ISZ111" s="50"/>
      <c r="ITA111" s="50"/>
      <c r="ITB111" s="50"/>
      <c r="ITC111" s="50"/>
      <c r="ITD111" s="50"/>
      <c r="ITE111" s="50"/>
      <c r="ITF111" s="50"/>
      <c r="ITG111" s="50"/>
      <c r="ITH111" s="50"/>
      <c r="ITI111" s="50"/>
      <c r="ITJ111" s="50"/>
      <c r="ITK111" s="50"/>
      <c r="ITL111" s="50"/>
      <c r="ITM111" s="50"/>
      <c r="ITN111" s="50"/>
      <c r="ITO111" s="50"/>
      <c r="ITP111" s="50"/>
      <c r="ITQ111" s="50"/>
      <c r="ITR111" s="50"/>
      <c r="ITS111" s="50"/>
      <c r="ITT111" s="50"/>
      <c r="ITU111" s="50"/>
      <c r="ITV111" s="50"/>
      <c r="ITW111" s="50"/>
      <c r="ITX111" s="50"/>
      <c r="ITY111" s="50"/>
      <c r="ITZ111" s="50"/>
      <c r="IUA111" s="50"/>
      <c r="IUB111" s="50"/>
      <c r="IUC111" s="50"/>
      <c r="IUD111" s="50"/>
      <c r="IUE111" s="50"/>
      <c r="IUF111" s="50"/>
      <c r="IUG111" s="50"/>
      <c r="IUH111" s="50"/>
      <c r="IUI111" s="50"/>
      <c r="IUJ111" s="50"/>
      <c r="IUK111" s="50"/>
      <c r="IUL111" s="50"/>
      <c r="IUM111" s="50"/>
      <c r="IUN111" s="50"/>
      <c r="IUO111" s="50"/>
      <c r="IUP111" s="50"/>
      <c r="IUQ111" s="50"/>
      <c r="IUR111" s="50"/>
      <c r="IUS111" s="50"/>
      <c r="IUT111" s="50"/>
      <c r="IUU111" s="50"/>
      <c r="IUV111" s="50"/>
      <c r="IUW111" s="50"/>
      <c r="IUX111" s="50"/>
      <c r="IUY111" s="50"/>
      <c r="IUZ111" s="50"/>
      <c r="IVB111" s="50"/>
      <c r="IVD111" s="50"/>
      <c r="IVE111" s="50"/>
      <c r="IVF111" s="50"/>
      <c r="IVG111" s="50"/>
      <c r="IVH111" s="50"/>
      <c r="IVI111" s="50"/>
      <c r="IVJ111" s="50"/>
      <c r="IVK111" s="50"/>
      <c r="IVP111" s="50"/>
      <c r="IVQ111" s="50"/>
      <c r="IVR111" s="50"/>
      <c r="IVS111" s="50"/>
      <c r="IVT111" s="50"/>
      <c r="IVU111" s="50"/>
      <c r="IVV111" s="50"/>
      <c r="IVW111" s="50"/>
      <c r="IVX111" s="50"/>
      <c r="IVY111" s="50"/>
      <c r="IVZ111" s="50"/>
      <c r="IWA111" s="50"/>
      <c r="IWB111" s="50"/>
      <c r="IWC111" s="50"/>
      <c r="IWD111" s="50"/>
      <c r="IWE111" s="50"/>
      <c r="IWF111" s="50"/>
      <c r="IWG111" s="50"/>
      <c r="IWH111" s="50"/>
      <c r="IWI111" s="50"/>
      <c r="IWJ111" s="50"/>
      <c r="IWK111" s="50"/>
      <c r="IWL111" s="50"/>
      <c r="IWM111" s="50"/>
      <c r="IWN111" s="50"/>
      <c r="IWO111" s="50"/>
      <c r="IWP111" s="50"/>
      <c r="IWQ111" s="50"/>
      <c r="IWR111" s="50"/>
      <c r="IWS111" s="50"/>
      <c r="IWT111" s="50"/>
      <c r="IWU111" s="50"/>
      <c r="IWV111" s="50"/>
      <c r="IWW111" s="50"/>
      <c r="IWX111" s="50"/>
      <c r="IWY111" s="50"/>
      <c r="IWZ111" s="50"/>
      <c r="IXA111" s="50"/>
      <c r="IXB111" s="50"/>
      <c r="IXC111" s="50"/>
      <c r="IXD111" s="50"/>
      <c r="IXE111" s="50"/>
      <c r="IXF111" s="50"/>
      <c r="IXG111" s="50"/>
      <c r="IXH111" s="50"/>
      <c r="IXI111" s="50"/>
      <c r="IXJ111" s="50"/>
      <c r="IXK111" s="50"/>
      <c r="IXL111" s="50"/>
      <c r="IXM111" s="50"/>
      <c r="IXN111" s="50"/>
      <c r="IXO111" s="50"/>
      <c r="IXP111" s="50"/>
      <c r="IXQ111" s="50"/>
      <c r="IXR111" s="50"/>
      <c r="IXS111" s="50"/>
      <c r="IXT111" s="50"/>
      <c r="IXU111" s="50"/>
      <c r="IXV111" s="50"/>
      <c r="IXW111" s="50"/>
      <c r="IXX111" s="50"/>
      <c r="IXY111" s="50"/>
      <c r="IXZ111" s="50"/>
      <c r="IYA111" s="50"/>
      <c r="IYB111" s="50"/>
      <c r="IYC111" s="50"/>
      <c r="IYD111" s="50"/>
      <c r="IYE111" s="50"/>
      <c r="IYF111" s="50"/>
      <c r="IYG111" s="50"/>
      <c r="IYH111" s="50"/>
      <c r="IYI111" s="50"/>
      <c r="IYJ111" s="50"/>
      <c r="IYK111" s="50"/>
      <c r="IYL111" s="50"/>
      <c r="IYM111" s="50"/>
      <c r="IYN111" s="50"/>
      <c r="IYO111" s="50"/>
      <c r="IYP111" s="50"/>
      <c r="IYQ111" s="50"/>
      <c r="IYR111" s="50"/>
      <c r="IYS111" s="50"/>
      <c r="IYT111" s="50"/>
      <c r="IYU111" s="50"/>
      <c r="IYV111" s="50"/>
      <c r="IYW111" s="50"/>
      <c r="IYX111" s="50"/>
      <c r="IYY111" s="50"/>
      <c r="IYZ111" s="50"/>
      <c r="IZA111" s="50"/>
      <c r="IZB111" s="50"/>
      <c r="IZC111" s="50"/>
      <c r="IZD111" s="50"/>
      <c r="IZE111" s="50"/>
      <c r="IZF111" s="50"/>
      <c r="IZG111" s="50"/>
      <c r="IZH111" s="50"/>
      <c r="IZI111" s="50"/>
      <c r="IZJ111" s="50"/>
      <c r="IZK111" s="50"/>
      <c r="IZL111" s="50"/>
      <c r="IZM111" s="50"/>
      <c r="IZN111" s="50"/>
      <c r="IZO111" s="50"/>
      <c r="IZP111" s="50"/>
      <c r="IZQ111" s="50"/>
      <c r="IZR111" s="50"/>
      <c r="IZS111" s="50"/>
      <c r="IZT111" s="50"/>
      <c r="IZU111" s="50"/>
      <c r="IZV111" s="50"/>
      <c r="IZW111" s="50"/>
      <c r="IZX111" s="50"/>
      <c r="IZY111" s="50"/>
      <c r="IZZ111" s="50"/>
      <c r="JAA111" s="50"/>
      <c r="JAB111" s="50"/>
      <c r="JAC111" s="50"/>
      <c r="JAD111" s="50"/>
      <c r="JAE111" s="50"/>
      <c r="JAF111" s="50"/>
      <c r="JAG111" s="50"/>
      <c r="JAH111" s="50"/>
      <c r="JAI111" s="50"/>
      <c r="JAJ111" s="50"/>
      <c r="JAK111" s="50"/>
      <c r="JAL111" s="50"/>
      <c r="JAM111" s="50"/>
      <c r="JAN111" s="50"/>
      <c r="JAO111" s="50"/>
      <c r="JAP111" s="50"/>
      <c r="JAQ111" s="50"/>
      <c r="JAR111" s="50"/>
      <c r="JAS111" s="50"/>
      <c r="JAT111" s="50"/>
      <c r="JAU111" s="50"/>
      <c r="JAV111" s="50"/>
      <c r="JAW111" s="50"/>
      <c r="JAX111" s="50"/>
      <c r="JAY111" s="50"/>
      <c r="JAZ111" s="50"/>
      <c r="JBA111" s="50"/>
      <c r="JBB111" s="50"/>
      <c r="JBC111" s="50"/>
      <c r="JBD111" s="50"/>
      <c r="JBE111" s="50"/>
      <c r="JBF111" s="50"/>
      <c r="JBG111" s="50"/>
      <c r="JBH111" s="50"/>
      <c r="JBI111" s="50"/>
      <c r="JBJ111" s="50"/>
      <c r="JBK111" s="50"/>
      <c r="JBL111" s="50"/>
      <c r="JBM111" s="50"/>
      <c r="JBN111" s="50"/>
      <c r="JBO111" s="50"/>
      <c r="JBP111" s="50"/>
      <c r="JBQ111" s="50"/>
      <c r="JBR111" s="50"/>
      <c r="JBS111" s="50"/>
      <c r="JBT111" s="50"/>
      <c r="JBU111" s="50"/>
      <c r="JBV111" s="50"/>
      <c r="JBW111" s="50"/>
      <c r="JBX111" s="50"/>
      <c r="JBY111" s="50"/>
      <c r="JBZ111" s="50"/>
      <c r="JCA111" s="50"/>
      <c r="JCB111" s="50"/>
      <c r="JCC111" s="50"/>
      <c r="JCD111" s="50"/>
      <c r="JCE111" s="50"/>
      <c r="JCF111" s="50"/>
      <c r="JCG111" s="50"/>
      <c r="JCH111" s="50"/>
      <c r="JCI111" s="50"/>
      <c r="JCJ111" s="50"/>
      <c r="JCK111" s="50"/>
      <c r="JCL111" s="50"/>
      <c r="JCM111" s="50"/>
      <c r="JCN111" s="50"/>
      <c r="JCO111" s="50"/>
      <c r="JCP111" s="50"/>
      <c r="JCQ111" s="50"/>
      <c r="JCR111" s="50"/>
      <c r="JCS111" s="50"/>
      <c r="JCT111" s="50"/>
      <c r="JCU111" s="50"/>
      <c r="JCV111" s="50"/>
      <c r="JCW111" s="50"/>
      <c r="JCX111" s="50"/>
      <c r="JCY111" s="50"/>
      <c r="JCZ111" s="50"/>
      <c r="JDA111" s="50"/>
      <c r="JDB111" s="50"/>
      <c r="JDC111" s="50"/>
      <c r="JDD111" s="50"/>
      <c r="JDE111" s="50"/>
      <c r="JDF111" s="50"/>
      <c r="JDG111" s="50"/>
      <c r="JDH111" s="50"/>
      <c r="JDI111" s="50"/>
      <c r="JDJ111" s="50"/>
      <c r="JDK111" s="50"/>
      <c r="JDL111" s="50"/>
      <c r="JDM111" s="50"/>
      <c r="JDN111" s="50"/>
      <c r="JDO111" s="50"/>
      <c r="JDP111" s="50"/>
      <c r="JDQ111" s="50"/>
      <c r="JDR111" s="50"/>
      <c r="JDS111" s="50"/>
      <c r="JDT111" s="50"/>
      <c r="JDU111" s="50"/>
      <c r="JDV111" s="50"/>
      <c r="JDW111" s="50"/>
      <c r="JDX111" s="50"/>
      <c r="JDY111" s="50"/>
      <c r="JDZ111" s="50"/>
      <c r="JEA111" s="50"/>
      <c r="JEB111" s="50"/>
      <c r="JEC111" s="50"/>
      <c r="JED111" s="50"/>
      <c r="JEE111" s="50"/>
      <c r="JEF111" s="50"/>
      <c r="JEG111" s="50"/>
      <c r="JEH111" s="50"/>
      <c r="JEI111" s="50"/>
      <c r="JEJ111" s="50"/>
      <c r="JEK111" s="50"/>
      <c r="JEL111" s="50"/>
      <c r="JEM111" s="50"/>
      <c r="JEN111" s="50"/>
      <c r="JEO111" s="50"/>
      <c r="JEP111" s="50"/>
      <c r="JEQ111" s="50"/>
      <c r="JER111" s="50"/>
      <c r="JES111" s="50"/>
      <c r="JET111" s="50"/>
      <c r="JEU111" s="50"/>
      <c r="JEV111" s="50"/>
      <c r="JEX111" s="50"/>
      <c r="JEZ111" s="50"/>
      <c r="JFA111" s="50"/>
      <c r="JFB111" s="50"/>
      <c r="JFC111" s="50"/>
      <c r="JFD111" s="50"/>
      <c r="JFE111" s="50"/>
      <c r="JFF111" s="50"/>
      <c r="JFG111" s="50"/>
      <c r="JFL111" s="50"/>
      <c r="JFM111" s="50"/>
      <c r="JFN111" s="50"/>
      <c r="JFO111" s="50"/>
      <c r="JFP111" s="50"/>
      <c r="JFQ111" s="50"/>
      <c r="JFR111" s="50"/>
      <c r="JFS111" s="50"/>
      <c r="JFT111" s="50"/>
      <c r="JFU111" s="50"/>
      <c r="JFV111" s="50"/>
      <c r="JFW111" s="50"/>
      <c r="JFX111" s="50"/>
      <c r="JFY111" s="50"/>
      <c r="JFZ111" s="50"/>
      <c r="JGA111" s="50"/>
      <c r="JGB111" s="50"/>
      <c r="JGC111" s="50"/>
      <c r="JGD111" s="50"/>
      <c r="JGE111" s="50"/>
      <c r="JGF111" s="50"/>
      <c r="JGG111" s="50"/>
      <c r="JGH111" s="50"/>
      <c r="JGI111" s="50"/>
      <c r="JGJ111" s="50"/>
      <c r="JGK111" s="50"/>
      <c r="JGL111" s="50"/>
      <c r="JGM111" s="50"/>
      <c r="JGN111" s="50"/>
      <c r="JGO111" s="50"/>
      <c r="JGP111" s="50"/>
      <c r="JGQ111" s="50"/>
      <c r="JGR111" s="50"/>
      <c r="JGS111" s="50"/>
      <c r="JGT111" s="50"/>
      <c r="JGU111" s="50"/>
      <c r="JGV111" s="50"/>
      <c r="JGW111" s="50"/>
      <c r="JGX111" s="50"/>
      <c r="JGY111" s="50"/>
      <c r="JGZ111" s="50"/>
      <c r="JHA111" s="50"/>
      <c r="JHB111" s="50"/>
      <c r="JHC111" s="50"/>
      <c r="JHD111" s="50"/>
      <c r="JHE111" s="50"/>
      <c r="JHF111" s="50"/>
      <c r="JHG111" s="50"/>
      <c r="JHH111" s="50"/>
      <c r="JHI111" s="50"/>
      <c r="JHJ111" s="50"/>
      <c r="JHK111" s="50"/>
      <c r="JHL111" s="50"/>
      <c r="JHM111" s="50"/>
      <c r="JHN111" s="50"/>
      <c r="JHO111" s="50"/>
      <c r="JHP111" s="50"/>
      <c r="JHQ111" s="50"/>
      <c r="JHR111" s="50"/>
      <c r="JHS111" s="50"/>
      <c r="JHT111" s="50"/>
      <c r="JHU111" s="50"/>
      <c r="JHV111" s="50"/>
      <c r="JHW111" s="50"/>
      <c r="JHX111" s="50"/>
      <c r="JHY111" s="50"/>
      <c r="JHZ111" s="50"/>
      <c r="JIA111" s="50"/>
      <c r="JIB111" s="50"/>
      <c r="JIC111" s="50"/>
      <c r="JID111" s="50"/>
      <c r="JIE111" s="50"/>
      <c r="JIF111" s="50"/>
      <c r="JIG111" s="50"/>
      <c r="JIH111" s="50"/>
      <c r="JII111" s="50"/>
      <c r="JIJ111" s="50"/>
      <c r="JIK111" s="50"/>
      <c r="JIL111" s="50"/>
      <c r="JIM111" s="50"/>
      <c r="JIN111" s="50"/>
      <c r="JIO111" s="50"/>
      <c r="JIP111" s="50"/>
      <c r="JIQ111" s="50"/>
      <c r="JIR111" s="50"/>
      <c r="JIS111" s="50"/>
      <c r="JIT111" s="50"/>
      <c r="JIU111" s="50"/>
      <c r="JIV111" s="50"/>
      <c r="JIW111" s="50"/>
      <c r="JIX111" s="50"/>
      <c r="JIY111" s="50"/>
      <c r="JIZ111" s="50"/>
      <c r="JJA111" s="50"/>
      <c r="JJB111" s="50"/>
      <c r="JJC111" s="50"/>
      <c r="JJD111" s="50"/>
      <c r="JJE111" s="50"/>
      <c r="JJF111" s="50"/>
      <c r="JJG111" s="50"/>
      <c r="JJH111" s="50"/>
      <c r="JJI111" s="50"/>
      <c r="JJJ111" s="50"/>
      <c r="JJK111" s="50"/>
      <c r="JJL111" s="50"/>
      <c r="JJM111" s="50"/>
      <c r="JJN111" s="50"/>
      <c r="JJO111" s="50"/>
      <c r="JJP111" s="50"/>
      <c r="JJQ111" s="50"/>
      <c r="JJR111" s="50"/>
      <c r="JJS111" s="50"/>
      <c r="JJT111" s="50"/>
      <c r="JJU111" s="50"/>
      <c r="JJV111" s="50"/>
      <c r="JJW111" s="50"/>
      <c r="JJX111" s="50"/>
      <c r="JJY111" s="50"/>
      <c r="JJZ111" s="50"/>
      <c r="JKA111" s="50"/>
      <c r="JKB111" s="50"/>
      <c r="JKC111" s="50"/>
      <c r="JKD111" s="50"/>
      <c r="JKE111" s="50"/>
      <c r="JKF111" s="50"/>
      <c r="JKG111" s="50"/>
      <c r="JKH111" s="50"/>
      <c r="JKI111" s="50"/>
      <c r="JKJ111" s="50"/>
      <c r="JKK111" s="50"/>
      <c r="JKL111" s="50"/>
      <c r="JKM111" s="50"/>
      <c r="JKN111" s="50"/>
      <c r="JKO111" s="50"/>
      <c r="JKP111" s="50"/>
      <c r="JKQ111" s="50"/>
      <c r="JKR111" s="50"/>
      <c r="JKS111" s="50"/>
      <c r="JKT111" s="50"/>
      <c r="JKU111" s="50"/>
      <c r="JKV111" s="50"/>
      <c r="JKW111" s="50"/>
      <c r="JKX111" s="50"/>
      <c r="JKY111" s="50"/>
      <c r="JKZ111" s="50"/>
      <c r="JLA111" s="50"/>
      <c r="JLB111" s="50"/>
      <c r="JLC111" s="50"/>
      <c r="JLD111" s="50"/>
      <c r="JLE111" s="50"/>
      <c r="JLF111" s="50"/>
      <c r="JLG111" s="50"/>
      <c r="JLH111" s="50"/>
      <c r="JLI111" s="50"/>
      <c r="JLJ111" s="50"/>
      <c r="JLK111" s="50"/>
      <c r="JLL111" s="50"/>
      <c r="JLM111" s="50"/>
      <c r="JLN111" s="50"/>
      <c r="JLO111" s="50"/>
      <c r="JLP111" s="50"/>
      <c r="JLQ111" s="50"/>
      <c r="JLR111" s="50"/>
      <c r="JLS111" s="50"/>
      <c r="JLT111" s="50"/>
      <c r="JLU111" s="50"/>
      <c r="JLV111" s="50"/>
      <c r="JLW111" s="50"/>
      <c r="JLX111" s="50"/>
      <c r="JLY111" s="50"/>
      <c r="JLZ111" s="50"/>
      <c r="JMA111" s="50"/>
      <c r="JMB111" s="50"/>
      <c r="JMC111" s="50"/>
      <c r="JMD111" s="50"/>
      <c r="JME111" s="50"/>
      <c r="JMF111" s="50"/>
      <c r="JMG111" s="50"/>
      <c r="JMH111" s="50"/>
      <c r="JMI111" s="50"/>
      <c r="JMJ111" s="50"/>
      <c r="JMK111" s="50"/>
      <c r="JML111" s="50"/>
      <c r="JMM111" s="50"/>
      <c r="JMN111" s="50"/>
      <c r="JMO111" s="50"/>
      <c r="JMP111" s="50"/>
      <c r="JMQ111" s="50"/>
      <c r="JMR111" s="50"/>
      <c r="JMS111" s="50"/>
      <c r="JMT111" s="50"/>
      <c r="JMU111" s="50"/>
      <c r="JMV111" s="50"/>
      <c r="JMW111" s="50"/>
      <c r="JMX111" s="50"/>
      <c r="JMY111" s="50"/>
      <c r="JMZ111" s="50"/>
      <c r="JNA111" s="50"/>
      <c r="JNB111" s="50"/>
      <c r="JNC111" s="50"/>
      <c r="JND111" s="50"/>
      <c r="JNE111" s="50"/>
      <c r="JNF111" s="50"/>
      <c r="JNG111" s="50"/>
      <c r="JNH111" s="50"/>
      <c r="JNI111" s="50"/>
      <c r="JNJ111" s="50"/>
      <c r="JNK111" s="50"/>
      <c r="JNL111" s="50"/>
      <c r="JNM111" s="50"/>
      <c r="JNN111" s="50"/>
      <c r="JNO111" s="50"/>
      <c r="JNP111" s="50"/>
      <c r="JNQ111" s="50"/>
      <c r="JNR111" s="50"/>
      <c r="JNS111" s="50"/>
      <c r="JNT111" s="50"/>
      <c r="JNU111" s="50"/>
      <c r="JNV111" s="50"/>
      <c r="JNW111" s="50"/>
      <c r="JNX111" s="50"/>
      <c r="JNY111" s="50"/>
      <c r="JNZ111" s="50"/>
      <c r="JOA111" s="50"/>
      <c r="JOB111" s="50"/>
      <c r="JOC111" s="50"/>
      <c r="JOD111" s="50"/>
      <c r="JOE111" s="50"/>
      <c r="JOF111" s="50"/>
      <c r="JOG111" s="50"/>
      <c r="JOH111" s="50"/>
      <c r="JOI111" s="50"/>
      <c r="JOJ111" s="50"/>
      <c r="JOK111" s="50"/>
      <c r="JOL111" s="50"/>
      <c r="JOM111" s="50"/>
      <c r="JON111" s="50"/>
      <c r="JOO111" s="50"/>
      <c r="JOP111" s="50"/>
      <c r="JOQ111" s="50"/>
      <c r="JOR111" s="50"/>
      <c r="JOT111" s="50"/>
      <c r="JOV111" s="50"/>
      <c r="JOW111" s="50"/>
      <c r="JOX111" s="50"/>
      <c r="JOY111" s="50"/>
      <c r="JOZ111" s="50"/>
      <c r="JPA111" s="50"/>
      <c r="JPB111" s="50"/>
      <c r="JPC111" s="50"/>
      <c r="JPH111" s="50"/>
      <c r="JPI111" s="50"/>
      <c r="JPJ111" s="50"/>
      <c r="JPK111" s="50"/>
      <c r="JPL111" s="50"/>
      <c r="JPM111" s="50"/>
      <c r="JPN111" s="50"/>
      <c r="JPO111" s="50"/>
      <c r="JPP111" s="50"/>
      <c r="JPQ111" s="50"/>
      <c r="JPR111" s="50"/>
      <c r="JPS111" s="50"/>
      <c r="JPT111" s="50"/>
      <c r="JPU111" s="50"/>
      <c r="JPV111" s="50"/>
      <c r="JPW111" s="50"/>
      <c r="JPX111" s="50"/>
      <c r="JPY111" s="50"/>
      <c r="JPZ111" s="50"/>
      <c r="JQA111" s="50"/>
      <c r="JQB111" s="50"/>
      <c r="JQC111" s="50"/>
      <c r="JQD111" s="50"/>
      <c r="JQE111" s="50"/>
      <c r="JQF111" s="50"/>
      <c r="JQG111" s="50"/>
      <c r="JQH111" s="50"/>
      <c r="JQI111" s="50"/>
      <c r="JQJ111" s="50"/>
      <c r="JQK111" s="50"/>
      <c r="JQL111" s="50"/>
      <c r="JQM111" s="50"/>
      <c r="JQN111" s="50"/>
      <c r="JQO111" s="50"/>
      <c r="JQP111" s="50"/>
      <c r="JQQ111" s="50"/>
      <c r="JQR111" s="50"/>
      <c r="JQS111" s="50"/>
      <c r="JQT111" s="50"/>
      <c r="JQU111" s="50"/>
      <c r="JQV111" s="50"/>
      <c r="JQW111" s="50"/>
      <c r="JQX111" s="50"/>
      <c r="JQY111" s="50"/>
      <c r="JQZ111" s="50"/>
      <c r="JRA111" s="50"/>
      <c r="JRB111" s="50"/>
      <c r="JRC111" s="50"/>
      <c r="JRD111" s="50"/>
      <c r="JRE111" s="50"/>
      <c r="JRF111" s="50"/>
      <c r="JRG111" s="50"/>
      <c r="JRH111" s="50"/>
      <c r="JRI111" s="50"/>
      <c r="JRJ111" s="50"/>
      <c r="JRK111" s="50"/>
      <c r="JRL111" s="50"/>
      <c r="JRM111" s="50"/>
      <c r="JRN111" s="50"/>
      <c r="JRO111" s="50"/>
      <c r="JRP111" s="50"/>
      <c r="JRQ111" s="50"/>
      <c r="JRR111" s="50"/>
      <c r="JRS111" s="50"/>
      <c r="JRT111" s="50"/>
      <c r="JRU111" s="50"/>
      <c r="JRV111" s="50"/>
      <c r="JRW111" s="50"/>
      <c r="JRX111" s="50"/>
      <c r="JRY111" s="50"/>
      <c r="JRZ111" s="50"/>
      <c r="JSA111" s="50"/>
      <c r="JSB111" s="50"/>
      <c r="JSC111" s="50"/>
      <c r="JSD111" s="50"/>
      <c r="JSE111" s="50"/>
      <c r="JSF111" s="50"/>
      <c r="JSG111" s="50"/>
      <c r="JSH111" s="50"/>
      <c r="JSI111" s="50"/>
      <c r="JSJ111" s="50"/>
      <c r="JSK111" s="50"/>
      <c r="JSL111" s="50"/>
      <c r="JSM111" s="50"/>
      <c r="JSN111" s="50"/>
      <c r="JSO111" s="50"/>
      <c r="JSP111" s="50"/>
      <c r="JSQ111" s="50"/>
      <c r="JSR111" s="50"/>
      <c r="JSS111" s="50"/>
      <c r="JST111" s="50"/>
      <c r="JSU111" s="50"/>
      <c r="JSV111" s="50"/>
      <c r="JSW111" s="50"/>
      <c r="JSX111" s="50"/>
      <c r="JSY111" s="50"/>
      <c r="JSZ111" s="50"/>
      <c r="JTA111" s="50"/>
      <c r="JTB111" s="50"/>
      <c r="JTC111" s="50"/>
      <c r="JTD111" s="50"/>
      <c r="JTE111" s="50"/>
      <c r="JTF111" s="50"/>
      <c r="JTG111" s="50"/>
      <c r="JTH111" s="50"/>
      <c r="JTI111" s="50"/>
      <c r="JTJ111" s="50"/>
      <c r="JTK111" s="50"/>
      <c r="JTL111" s="50"/>
      <c r="JTM111" s="50"/>
      <c r="JTN111" s="50"/>
      <c r="JTO111" s="50"/>
      <c r="JTP111" s="50"/>
      <c r="JTQ111" s="50"/>
      <c r="JTR111" s="50"/>
      <c r="JTS111" s="50"/>
      <c r="JTT111" s="50"/>
      <c r="JTU111" s="50"/>
      <c r="JTV111" s="50"/>
      <c r="JTW111" s="50"/>
      <c r="JTX111" s="50"/>
      <c r="JTY111" s="50"/>
      <c r="JTZ111" s="50"/>
      <c r="JUA111" s="50"/>
      <c r="JUB111" s="50"/>
      <c r="JUC111" s="50"/>
      <c r="JUD111" s="50"/>
      <c r="JUE111" s="50"/>
      <c r="JUF111" s="50"/>
      <c r="JUG111" s="50"/>
      <c r="JUH111" s="50"/>
      <c r="JUI111" s="50"/>
      <c r="JUJ111" s="50"/>
      <c r="JUK111" s="50"/>
      <c r="JUL111" s="50"/>
      <c r="JUM111" s="50"/>
      <c r="JUN111" s="50"/>
      <c r="JUO111" s="50"/>
      <c r="JUP111" s="50"/>
      <c r="JUQ111" s="50"/>
      <c r="JUR111" s="50"/>
      <c r="JUS111" s="50"/>
      <c r="JUT111" s="50"/>
      <c r="JUU111" s="50"/>
      <c r="JUV111" s="50"/>
      <c r="JUW111" s="50"/>
      <c r="JUX111" s="50"/>
      <c r="JUY111" s="50"/>
      <c r="JUZ111" s="50"/>
      <c r="JVA111" s="50"/>
      <c r="JVB111" s="50"/>
      <c r="JVC111" s="50"/>
      <c r="JVD111" s="50"/>
      <c r="JVE111" s="50"/>
      <c r="JVF111" s="50"/>
      <c r="JVG111" s="50"/>
      <c r="JVH111" s="50"/>
      <c r="JVI111" s="50"/>
      <c r="JVJ111" s="50"/>
      <c r="JVK111" s="50"/>
      <c r="JVL111" s="50"/>
      <c r="JVM111" s="50"/>
      <c r="JVN111" s="50"/>
      <c r="JVO111" s="50"/>
      <c r="JVP111" s="50"/>
      <c r="JVQ111" s="50"/>
      <c r="JVR111" s="50"/>
      <c r="JVS111" s="50"/>
      <c r="JVT111" s="50"/>
      <c r="JVU111" s="50"/>
      <c r="JVV111" s="50"/>
      <c r="JVW111" s="50"/>
      <c r="JVX111" s="50"/>
      <c r="JVY111" s="50"/>
      <c r="JVZ111" s="50"/>
      <c r="JWA111" s="50"/>
      <c r="JWB111" s="50"/>
      <c r="JWC111" s="50"/>
      <c r="JWD111" s="50"/>
      <c r="JWE111" s="50"/>
      <c r="JWF111" s="50"/>
      <c r="JWG111" s="50"/>
      <c r="JWH111" s="50"/>
      <c r="JWI111" s="50"/>
      <c r="JWJ111" s="50"/>
      <c r="JWK111" s="50"/>
      <c r="JWL111" s="50"/>
      <c r="JWM111" s="50"/>
      <c r="JWN111" s="50"/>
      <c r="JWO111" s="50"/>
      <c r="JWP111" s="50"/>
      <c r="JWQ111" s="50"/>
      <c r="JWR111" s="50"/>
      <c r="JWS111" s="50"/>
      <c r="JWT111" s="50"/>
      <c r="JWU111" s="50"/>
      <c r="JWV111" s="50"/>
      <c r="JWW111" s="50"/>
      <c r="JWX111" s="50"/>
      <c r="JWY111" s="50"/>
      <c r="JWZ111" s="50"/>
      <c r="JXA111" s="50"/>
      <c r="JXB111" s="50"/>
      <c r="JXC111" s="50"/>
      <c r="JXD111" s="50"/>
      <c r="JXE111" s="50"/>
      <c r="JXF111" s="50"/>
      <c r="JXG111" s="50"/>
      <c r="JXH111" s="50"/>
      <c r="JXI111" s="50"/>
      <c r="JXJ111" s="50"/>
      <c r="JXK111" s="50"/>
      <c r="JXL111" s="50"/>
      <c r="JXM111" s="50"/>
      <c r="JXN111" s="50"/>
      <c r="JXO111" s="50"/>
      <c r="JXP111" s="50"/>
      <c r="JXQ111" s="50"/>
      <c r="JXR111" s="50"/>
      <c r="JXS111" s="50"/>
      <c r="JXT111" s="50"/>
      <c r="JXU111" s="50"/>
      <c r="JXV111" s="50"/>
      <c r="JXW111" s="50"/>
      <c r="JXX111" s="50"/>
      <c r="JXY111" s="50"/>
      <c r="JXZ111" s="50"/>
      <c r="JYA111" s="50"/>
      <c r="JYB111" s="50"/>
      <c r="JYC111" s="50"/>
      <c r="JYD111" s="50"/>
      <c r="JYE111" s="50"/>
      <c r="JYF111" s="50"/>
      <c r="JYG111" s="50"/>
      <c r="JYH111" s="50"/>
      <c r="JYI111" s="50"/>
      <c r="JYJ111" s="50"/>
      <c r="JYK111" s="50"/>
      <c r="JYL111" s="50"/>
      <c r="JYM111" s="50"/>
      <c r="JYN111" s="50"/>
      <c r="JYP111" s="50"/>
      <c r="JYR111" s="50"/>
      <c r="JYS111" s="50"/>
      <c r="JYT111" s="50"/>
      <c r="JYU111" s="50"/>
      <c r="JYV111" s="50"/>
      <c r="JYW111" s="50"/>
      <c r="JYX111" s="50"/>
      <c r="JYY111" s="50"/>
      <c r="JZD111" s="50"/>
      <c r="JZE111" s="50"/>
      <c r="JZF111" s="50"/>
      <c r="JZG111" s="50"/>
      <c r="JZH111" s="50"/>
      <c r="JZI111" s="50"/>
      <c r="JZJ111" s="50"/>
      <c r="JZK111" s="50"/>
      <c r="JZL111" s="50"/>
      <c r="JZM111" s="50"/>
      <c r="JZN111" s="50"/>
      <c r="JZO111" s="50"/>
      <c r="JZP111" s="50"/>
      <c r="JZQ111" s="50"/>
      <c r="JZR111" s="50"/>
      <c r="JZS111" s="50"/>
      <c r="JZT111" s="50"/>
      <c r="JZU111" s="50"/>
      <c r="JZV111" s="50"/>
      <c r="JZW111" s="50"/>
      <c r="JZX111" s="50"/>
      <c r="JZY111" s="50"/>
      <c r="JZZ111" s="50"/>
      <c r="KAA111" s="50"/>
      <c r="KAB111" s="50"/>
      <c r="KAC111" s="50"/>
      <c r="KAD111" s="50"/>
      <c r="KAE111" s="50"/>
      <c r="KAF111" s="50"/>
      <c r="KAG111" s="50"/>
      <c r="KAH111" s="50"/>
      <c r="KAI111" s="50"/>
      <c r="KAJ111" s="50"/>
      <c r="KAK111" s="50"/>
      <c r="KAL111" s="50"/>
      <c r="KAM111" s="50"/>
      <c r="KAN111" s="50"/>
      <c r="KAO111" s="50"/>
      <c r="KAP111" s="50"/>
      <c r="KAQ111" s="50"/>
      <c r="KAR111" s="50"/>
      <c r="KAS111" s="50"/>
      <c r="KAT111" s="50"/>
      <c r="KAU111" s="50"/>
      <c r="KAV111" s="50"/>
      <c r="KAW111" s="50"/>
      <c r="KAX111" s="50"/>
      <c r="KAY111" s="50"/>
      <c r="KAZ111" s="50"/>
      <c r="KBA111" s="50"/>
      <c r="KBB111" s="50"/>
      <c r="KBC111" s="50"/>
      <c r="KBD111" s="50"/>
      <c r="KBE111" s="50"/>
      <c r="KBF111" s="50"/>
      <c r="KBG111" s="50"/>
      <c r="KBH111" s="50"/>
      <c r="KBI111" s="50"/>
      <c r="KBJ111" s="50"/>
      <c r="KBK111" s="50"/>
      <c r="KBL111" s="50"/>
      <c r="KBM111" s="50"/>
      <c r="KBN111" s="50"/>
      <c r="KBO111" s="50"/>
      <c r="KBP111" s="50"/>
      <c r="KBQ111" s="50"/>
      <c r="KBR111" s="50"/>
      <c r="KBS111" s="50"/>
      <c r="KBT111" s="50"/>
      <c r="KBU111" s="50"/>
      <c r="KBV111" s="50"/>
      <c r="KBW111" s="50"/>
      <c r="KBX111" s="50"/>
      <c r="KBY111" s="50"/>
      <c r="KBZ111" s="50"/>
      <c r="KCA111" s="50"/>
      <c r="KCB111" s="50"/>
      <c r="KCC111" s="50"/>
      <c r="KCD111" s="50"/>
      <c r="KCE111" s="50"/>
      <c r="KCF111" s="50"/>
      <c r="KCG111" s="50"/>
      <c r="KCH111" s="50"/>
      <c r="KCI111" s="50"/>
      <c r="KCJ111" s="50"/>
      <c r="KCK111" s="50"/>
      <c r="KCL111" s="50"/>
      <c r="KCM111" s="50"/>
      <c r="KCN111" s="50"/>
      <c r="KCO111" s="50"/>
      <c r="KCP111" s="50"/>
      <c r="KCQ111" s="50"/>
      <c r="KCR111" s="50"/>
      <c r="KCS111" s="50"/>
      <c r="KCT111" s="50"/>
      <c r="KCU111" s="50"/>
      <c r="KCV111" s="50"/>
      <c r="KCW111" s="50"/>
      <c r="KCX111" s="50"/>
      <c r="KCY111" s="50"/>
      <c r="KCZ111" s="50"/>
      <c r="KDA111" s="50"/>
      <c r="KDB111" s="50"/>
      <c r="KDC111" s="50"/>
      <c r="KDD111" s="50"/>
      <c r="KDE111" s="50"/>
      <c r="KDF111" s="50"/>
      <c r="KDG111" s="50"/>
      <c r="KDH111" s="50"/>
      <c r="KDI111" s="50"/>
      <c r="KDJ111" s="50"/>
      <c r="KDK111" s="50"/>
      <c r="KDL111" s="50"/>
      <c r="KDM111" s="50"/>
      <c r="KDN111" s="50"/>
      <c r="KDO111" s="50"/>
      <c r="KDP111" s="50"/>
      <c r="KDQ111" s="50"/>
      <c r="KDR111" s="50"/>
      <c r="KDS111" s="50"/>
      <c r="KDT111" s="50"/>
      <c r="KDU111" s="50"/>
      <c r="KDV111" s="50"/>
      <c r="KDW111" s="50"/>
      <c r="KDX111" s="50"/>
      <c r="KDY111" s="50"/>
      <c r="KDZ111" s="50"/>
      <c r="KEA111" s="50"/>
      <c r="KEB111" s="50"/>
      <c r="KEC111" s="50"/>
      <c r="KED111" s="50"/>
      <c r="KEE111" s="50"/>
      <c r="KEF111" s="50"/>
      <c r="KEG111" s="50"/>
      <c r="KEH111" s="50"/>
      <c r="KEI111" s="50"/>
      <c r="KEJ111" s="50"/>
      <c r="KEK111" s="50"/>
      <c r="KEL111" s="50"/>
      <c r="KEM111" s="50"/>
      <c r="KEN111" s="50"/>
      <c r="KEO111" s="50"/>
      <c r="KEP111" s="50"/>
      <c r="KEQ111" s="50"/>
      <c r="KER111" s="50"/>
      <c r="KES111" s="50"/>
      <c r="KET111" s="50"/>
      <c r="KEU111" s="50"/>
      <c r="KEV111" s="50"/>
      <c r="KEW111" s="50"/>
      <c r="KEX111" s="50"/>
      <c r="KEY111" s="50"/>
      <c r="KEZ111" s="50"/>
      <c r="KFA111" s="50"/>
      <c r="KFB111" s="50"/>
      <c r="KFC111" s="50"/>
      <c r="KFD111" s="50"/>
      <c r="KFE111" s="50"/>
      <c r="KFF111" s="50"/>
      <c r="KFG111" s="50"/>
      <c r="KFH111" s="50"/>
      <c r="KFI111" s="50"/>
      <c r="KFJ111" s="50"/>
      <c r="KFK111" s="50"/>
      <c r="KFL111" s="50"/>
      <c r="KFM111" s="50"/>
      <c r="KFN111" s="50"/>
      <c r="KFO111" s="50"/>
      <c r="KFP111" s="50"/>
      <c r="KFQ111" s="50"/>
      <c r="KFR111" s="50"/>
      <c r="KFS111" s="50"/>
      <c r="KFT111" s="50"/>
      <c r="KFU111" s="50"/>
      <c r="KFV111" s="50"/>
      <c r="KFW111" s="50"/>
      <c r="KFX111" s="50"/>
      <c r="KFY111" s="50"/>
      <c r="KFZ111" s="50"/>
      <c r="KGA111" s="50"/>
      <c r="KGB111" s="50"/>
      <c r="KGC111" s="50"/>
      <c r="KGD111" s="50"/>
      <c r="KGE111" s="50"/>
      <c r="KGF111" s="50"/>
      <c r="KGG111" s="50"/>
      <c r="KGH111" s="50"/>
      <c r="KGI111" s="50"/>
      <c r="KGJ111" s="50"/>
      <c r="KGK111" s="50"/>
      <c r="KGL111" s="50"/>
      <c r="KGM111" s="50"/>
      <c r="KGN111" s="50"/>
      <c r="KGO111" s="50"/>
      <c r="KGP111" s="50"/>
      <c r="KGQ111" s="50"/>
      <c r="KGR111" s="50"/>
      <c r="KGS111" s="50"/>
      <c r="KGT111" s="50"/>
      <c r="KGU111" s="50"/>
      <c r="KGV111" s="50"/>
      <c r="KGW111" s="50"/>
      <c r="KGX111" s="50"/>
      <c r="KGY111" s="50"/>
      <c r="KGZ111" s="50"/>
      <c r="KHA111" s="50"/>
      <c r="KHB111" s="50"/>
      <c r="KHC111" s="50"/>
      <c r="KHD111" s="50"/>
      <c r="KHE111" s="50"/>
      <c r="KHF111" s="50"/>
      <c r="KHG111" s="50"/>
      <c r="KHH111" s="50"/>
      <c r="KHI111" s="50"/>
      <c r="KHJ111" s="50"/>
      <c r="KHK111" s="50"/>
      <c r="KHL111" s="50"/>
      <c r="KHM111" s="50"/>
      <c r="KHN111" s="50"/>
      <c r="KHO111" s="50"/>
      <c r="KHP111" s="50"/>
      <c r="KHQ111" s="50"/>
      <c r="KHR111" s="50"/>
      <c r="KHS111" s="50"/>
      <c r="KHT111" s="50"/>
      <c r="KHU111" s="50"/>
      <c r="KHV111" s="50"/>
      <c r="KHW111" s="50"/>
      <c r="KHX111" s="50"/>
      <c r="KHY111" s="50"/>
      <c r="KHZ111" s="50"/>
      <c r="KIA111" s="50"/>
      <c r="KIB111" s="50"/>
      <c r="KIC111" s="50"/>
      <c r="KID111" s="50"/>
      <c r="KIE111" s="50"/>
      <c r="KIF111" s="50"/>
      <c r="KIG111" s="50"/>
      <c r="KIH111" s="50"/>
      <c r="KII111" s="50"/>
      <c r="KIJ111" s="50"/>
      <c r="KIL111" s="50"/>
      <c r="KIN111" s="50"/>
      <c r="KIO111" s="50"/>
      <c r="KIP111" s="50"/>
      <c r="KIQ111" s="50"/>
      <c r="KIR111" s="50"/>
      <c r="KIS111" s="50"/>
      <c r="KIT111" s="50"/>
      <c r="KIU111" s="50"/>
      <c r="KIZ111" s="50"/>
      <c r="KJA111" s="50"/>
      <c r="KJB111" s="50"/>
      <c r="KJC111" s="50"/>
      <c r="KJD111" s="50"/>
      <c r="KJE111" s="50"/>
      <c r="KJF111" s="50"/>
      <c r="KJG111" s="50"/>
      <c r="KJH111" s="50"/>
      <c r="KJI111" s="50"/>
      <c r="KJJ111" s="50"/>
      <c r="KJK111" s="50"/>
      <c r="KJL111" s="50"/>
      <c r="KJM111" s="50"/>
      <c r="KJN111" s="50"/>
      <c r="KJO111" s="50"/>
      <c r="KJP111" s="50"/>
      <c r="KJQ111" s="50"/>
      <c r="KJR111" s="50"/>
      <c r="KJS111" s="50"/>
      <c r="KJT111" s="50"/>
      <c r="KJU111" s="50"/>
      <c r="KJV111" s="50"/>
      <c r="KJW111" s="50"/>
      <c r="KJX111" s="50"/>
      <c r="KJY111" s="50"/>
      <c r="KJZ111" s="50"/>
      <c r="KKA111" s="50"/>
      <c r="KKB111" s="50"/>
      <c r="KKC111" s="50"/>
      <c r="KKD111" s="50"/>
      <c r="KKE111" s="50"/>
      <c r="KKF111" s="50"/>
      <c r="KKG111" s="50"/>
      <c r="KKH111" s="50"/>
      <c r="KKI111" s="50"/>
      <c r="KKJ111" s="50"/>
      <c r="KKK111" s="50"/>
      <c r="KKL111" s="50"/>
      <c r="KKM111" s="50"/>
      <c r="KKN111" s="50"/>
      <c r="KKO111" s="50"/>
      <c r="KKP111" s="50"/>
      <c r="KKQ111" s="50"/>
      <c r="KKR111" s="50"/>
      <c r="KKS111" s="50"/>
      <c r="KKT111" s="50"/>
      <c r="KKU111" s="50"/>
      <c r="KKV111" s="50"/>
      <c r="KKW111" s="50"/>
      <c r="KKX111" s="50"/>
      <c r="KKY111" s="50"/>
      <c r="KKZ111" s="50"/>
      <c r="KLA111" s="50"/>
      <c r="KLB111" s="50"/>
      <c r="KLC111" s="50"/>
      <c r="KLD111" s="50"/>
      <c r="KLE111" s="50"/>
      <c r="KLF111" s="50"/>
      <c r="KLG111" s="50"/>
      <c r="KLH111" s="50"/>
      <c r="KLI111" s="50"/>
      <c r="KLJ111" s="50"/>
      <c r="KLK111" s="50"/>
      <c r="KLL111" s="50"/>
      <c r="KLM111" s="50"/>
      <c r="KLN111" s="50"/>
      <c r="KLO111" s="50"/>
      <c r="KLP111" s="50"/>
      <c r="KLQ111" s="50"/>
      <c r="KLR111" s="50"/>
      <c r="KLS111" s="50"/>
      <c r="KLT111" s="50"/>
      <c r="KLU111" s="50"/>
      <c r="KLV111" s="50"/>
      <c r="KLW111" s="50"/>
      <c r="KLX111" s="50"/>
      <c r="KLY111" s="50"/>
      <c r="KLZ111" s="50"/>
      <c r="KMA111" s="50"/>
      <c r="KMB111" s="50"/>
      <c r="KMC111" s="50"/>
      <c r="KMD111" s="50"/>
      <c r="KME111" s="50"/>
      <c r="KMF111" s="50"/>
      <c r="KMG111" s="50"/>
      <c r="KMH111" s="50"/>
      <c r="KMI111" s="50"/>
      <c r="KMJ111" s="50"/>
      <c r="KMK111" s="50"/>
      <c r="KML111" s="50"/>
      <c r="KMM111" s="50"/>
      <c r="KMN111" s="50"/>
      <c r="KMO111" s="50"/>
      <c r="KMP111" s="50"/>
      <c r="KMQ111" s="50"/>
      <c r="KMR111" s="50"/>
      <c r="KMS111" s="50"/>
      <c r="KMT111" s="50"/>
      <c r="KMU111" s="50"/>
      <c r="KMV111" s="50"/>
      <c r="KMW111" s="50"/>
      <c r="KMX111" s="50"/>
      <c r="KMY111" s="50"/>
      <c r="KMZ111" s="50"/>
      <c r="KNA111" s="50"/>
      <c r="KNB111" s="50"/>
      <c r="KNC111" s="50"/>
      <c r="KND111" s="50"/>
      <c r="KNE111" s="50"/>
      <c r="KNF111" s="50"/>
      <c r="KNG111" s="50"/>
      <c r="KNH111" s="50"/>
      <c r="KNI111" s="50"/>
      <c r="KNJ111" s="50"/>
      <c r="KNK111" s="50"/>
      <c r="KNL111" s="50"/>
      <c r="KNM111" s="50"/>
      <c r="KNN111" s="50"/>
      <c r="KNO111" s="50"/>
      <c r="KNP111" s="50"/>
      <c r="KNQ111" s="50"/>
      <c r="KNR111" s="50"/>
      <c r="KNS111" s="50"/>
      <c r="KNT111" s="50"/>
      <c r="KNU111" s="50"/>
      <c r="KNV111" s="50"/>
      <c r="KNW111" s="50"/>
      <c r="KNX111" s="50"/>
      <c r="KNY111" s="50"/>
      <c r="KNZ111" s="50"/>
      <c r="KOA111" s="50"/>
      <c r="KOB111" s="50"/>
      <c r="KOC111" s="50"/>
      <c r="KOD111" s="50"/>
      <c r="KOE111" s="50"/>
      <c r="KOF111" s="50"/>
      <c r="KOG111" s="50"/>
      <c r="KOH111" s="50"/>
      <c r="KOI111" s="50"/>
      <c r="KOJ111" s="50"/>
      <c r="KOK111" s="50"/>
      <c r="KOL111" s="50"/>
      <c r="KOM111" s="50"/>
      <c r="KON111" s="50"/>
      <c r="KOO111" s="50"/>
      <c r="KOP111" s="50"/>
      <c r="KOQ111" s="50"/>
      <c r="KOR111" s="50"/>
      <c r="KOS111" s="50"/>
      <c r="KOT111" s="50"/>
      <c r="KOU111" s="50"/>
      <c r="KOV111" s="50"/>
      <c r="KOW111" s="50"/>
      <c r="KOX111" s="50"/>
      <c r="KOY111" s="50"/>
      <c r="KOZ111" s="50"/>
      <c r="KPA111" s="50"/>
      <c r="KPB111" s="50"/>
      <c r="KPC111" s="50"/>
      <c r="KPD111" s="50"/>
      <c r="KPE111" s="50"/>
      <c r="KPF111" s="50"/>
      <c r="KPG111" s="50"/>
      <c r="KPH111" s="50"/>
      <c r="KPI111" s="50"/>
      <c r="KPJ111" s="50"/>
      <c r="KPK111" s="50"/>
      <c r="KPL111" s="50"/>
      <c r="KPM111" s="50"/>
      <c r="KPN111" s="50"/>
      <c r="KPO111" s="50"/>
      <c r="KPP111" s="50"/>
      <c r="KPQ111" s="50"/>
      <c r="KPR111" s="50"/>
      <c r="KPS111" s="50"/>
      <c r="KPT111" s="50"/>
      <c r="KPU111" s="50"/>
      <c r="KPV111" s="50"/>
      <c r="KPW111" s="50"/>
      <c r="KPX111" s="50"/>
      <c r="KPY111" s="50"/>
      <c r="KPZ111" s="50"/>
      <c r="KQA111" s="50"/>
      <c r="KQB111" s="50"/>
      <c r="KQC111" s="50"/>
      <c r="KQD111" s="50"/>
      <c r="KQE111" s="50"/>
      <c r="KQF111" s="50"/>
      <c r="KQG111" s="50"/>
      <c r="KQH111" s="50"/>
      <c r="KQI111" s="50"/>
      <c r="KQJ111" s="50"/>
      <c r="KQK111" s="50"/>
      <c r="KQL111" s="50"/>
      <c r="KQM111" s="50"/>
      <c r="KQN111" s="50"/>
      <c r="KQO111" s="50"/>
      <c r="KQP111" s="50"/>
      <c r="KQQ111" s="50"/>
      <c r="KQR111" s="50"/>
      <c r="KQS111" s="50"/>
      <c r="KQT111" s="50"/>
      <c r="KQU111" s="50"/>
      <c r="KQV111" s="50"/>
      <c r="KQW111" s="50"/>
      <c r="KQX111" s="50"/>
      <c r="KQY111" s="50"/>
      <c r="KQZ111" s="50"/>
      <c r="KRA111" s="50"/>
      <c r="KRB111" s="50"/>
      <c r="KRC111" s="50"/>
      <c r="KRD111" s="50"/>
      <c r="KRE111" s="50"/>
      <c r="KRF111" s="50"/>
      <c r="KRG111" s="50"/>
      <c r="KRH111" s="50"/>
      <c r="KRI111" s="50"/>
      <c r="KRJ111" s="50"/>
      <c r="KRK111" s="50"/>
      <c r="KRL111" s="50"/>
      <c r="KRM111" s="50"/>
      <c r="KRN111" s="50"/>
      <c r="KRO111" s="50"/>
      <c r="KRP111" s="50"/>
      <c r="KRQ111" s="50"/>
      <c r="KRR111" s="50"/>
      <c r="KRS111" s="50"/>
      <c r="KRT111" s="50"/>
      <c r="KRU111" s="50"/>
      <c r="KRV111" s="50"/>
      <c r="KRW111" s="50"/>
      <c r="KRX111" s="50"/>
      <c r="KRY111" s="50"/>
      <c r="KRZ111" s="50"/>
      <c r="KSA111" s="50"/>
      <c r="KSB111" s="50"/>
      <c r="KSC111" s="50"/>
      <c r="KSD111" s="50"/>
      <c r="KSE111" s="50"/>
      <c r="KSF111" s="50"/>
      <c r="KSH111" s="50"/>
      <c r="KSJ111" s="50"/>
      <c r="KSK111" s="50"/>
      <c r="KSL111" s="50"/>
      <c r="KSM111" s="50"/>
      <c r="KSN111" s="50"/>
      <c r="KSO111" s="50"/>
      <c r="KSP111" s="50"/>
      <c r="KSQ111" s="50"/>
      <c r="KSV111" s="50"/>
      <c r="KSW111" s="50"/>
      <c r="KSX111" s="50"/>
      <c r="KSY111" s="50"/>
      <c r="KSZ111" s="50"/>
      <c r="KTA111" s="50"/>
      <c r="KTB111" s="50"/>
      <c r="KTC111" s="50"/>
      <c r="KTD111" s="50"/>
      <c r="KTE111" s="50"/>
      <c r="KTF111" s="50"/>
      <c r="KTG111" s="50"/>
      <c r="KTH111" s="50"/>
      <c r="KTI111" s="50"/>
      <c r="KTJ111" s="50"/>
      <c r="KTK111" s="50"/>
      <c r="KTL111" s="50"/>
      <c r="KTM111" s="50"/>
      <c r="KTN111" s="50"/>
      <c r="KTO111" s="50"/>
      <c r="KTP111" s="50"/>
      <c r="KTQ111" s="50"/>
      <c r="KTR111" s="50"/>
      <c r="KTS111" s="50"/>
      <c r="KTT111" s="50"/>
      <c r="KTU111" s="50"/>
      <c r="KTV111" s="50"/>
      <c r="KTW111" s="50"/>
      <c r="KTX111" s="50"/>
      <c r="KTY111" s="50"/>
      <c r="KTZ111" s="50"/>
      <c r="KUA111" s="50"/>
      <c r="KUB111" s="50"/>
      <c r="KUC111" s="50"/>
      <c r="KUD111" s="50"/>
      <c r="KUE111" s="50"/>
      <c r="KUF111" s="50"/>
      <c r="KUG111" s="50"/>
      <c r="KUH111" s="50"/>
      <c r="KUI111" s="50"/>
      <c r="KUJ111" s="50"/>
      <c r="KUK111" s="50"/>
      <c r="KUL111" s="50"/>
      <c r="KUM111" s="50"/>
      <c r="KUN111" s="50"/>
      <c r="KUO111" s="50"/>
      <c r="KUP111" s="50"/>
      <c r="KUQ111" s="50"/>
      <c r="KUR111" s="50"/>
      <c r="KUS111" s="50"/>
      <c r="KUT111" s="50"/>
      <c r="KUU111" s="50"/>
      <c r="KUV111" s="50"/>
      <c r="KUW111" s="50"/>
      <c r="KUX111" s="50"/>
      <c r="KUY111" s="50"/>
      <c r="KUZ111" s="50"/>
      <c r="KVA111" s="50"/>
      <c r="KVB111" s="50"/>
      <c r="KVC111" s="50"/>
      <c r="KVD111" s="50"/>
      <c r="KVE111" s="50"/>
      <c r="KVF111" s="50"/>
      <c r="KVG111" s="50"/>
      <c r="KVH111" s="50"/>
      <c r="KVI111" s="50"/>
      <c r="KVJ111" s="50"/>
      <c r="KVK111" s="50"/>
      <c r="KVL111" s="50"/>
      <c r="KVM111" s="50"/>
      <c r="KVN111" s="50"/>
      <c r="KVO111" s="50"/>
      <c r="KVP111" s="50"/>
      <c r="KVQ111" s="50"/>
      <c r="KVR111" s="50"/>
      <c r="KVS111" s="50"/>
      <c r="KVT111" s="50"/>
      <c r="KVU111" s="50"/>
      <c r="KVV111" s="50"/>
      <c r="KVW111" s="50"/>
      <c r="KVX111" s="50"/>
      <c r="KVY111" s="50"/>
      <c r="KVZ111" s="50"/>
      <c r="KWA111" s="50"/>
      <c r="KWB111" s="50"/>
      <c r="KWC111" s="50"/>
      <c r="KWD111" s="50"/>
      <c r="KWE111" s="50"/>
      <c r="KWF111" s="50"/>
      <c r="KWG111" s="50"/>
      <c r="KWH111" s="50"/>
      <c r="KWI111" s="50"/>
      <c r="KWJ111" s="50"/>
      <c r="KWK111" s="50"/>
      <c r="KWL111" s="50"/>
      <c r="KWM111" s="50"/>
      <c r="KWN111" s="50"/>
      <c r="KWO111" s="50"/>
      <c r="KWP111" s="50"/>
      <c r="KWQ111" s="50"/>
      <c r="KWR111" s="50"/>
      <c r="KWS111" s="50"/>
      <c r="KWT111" s="50"/>
      <c r="KWU111" s="50"/>
      <c r="KWV111" s="50"/>
      <c r="KWW111" s="50"/>
      <c r="KWX111" s="50"/>
      <c r="KWY111" s="50"/>
      <c r="KWZ111" s="50"/>
      <c r="KXA111" s="50"/>
      <c r="KXB111" s="50"/>
      <c r="KXC111" s="50"/>
      <c r="KXD111" s="50"/>
      <c r="KXE111" s="50"/>
      <c r="KXF111" s="50"/>
      <c r="KXG111" s="50"/>
      <c r="KXH111" s="50"/>
      <c r="KXI111" s="50"/>
      <c r="KXJ111" s="50"/>
      <c r="KXK111" s="50"/>
      <c r="KXL111" s="50"/>
      <c r="KXM111" s="50"/>
      <c r="KXN111" s="50"/>
      <c r="KXO111" s="50"/>
      <c r="KXP111" s="50"/>
      <c r="KXQ111" s="50"/>
      <c r="KXR111" s="50"/>
      <c r="KXS111" s="50"/>
      <c r="KXT111" s="50"/>
      <c r="KXU111" s="50"/>
      <c r="KXV111" s="50"/>
      <c r="KXW111" s="50"/>
      <c r="KXX111" s="50"/>
      <c r="KXY111" s="50"/>
      <c r="KXZ111" s="50"/>
      <c r="KYA111" s="50"/>
      <c r="KYB111" s="50"/>
      <c r="KYC111" s="50"/>
      <c r="KYD111" s="50"/>
      <c r="KYE111" s="50"/>
      <c r="KYF111" s="50"/>
      <c r="KYG111" s="50"/>
      <c r="KYH111" s="50"/>
      <c r="KYI111" s="50"/>
      <c r="KYJ111" s="50"/>
      <c r="KYK111" s="50"/>
      <c r="KYL111" s="50"/>
      <c r="KYM111" s="50"/>
      <c r="KYN111" s="50"/>
      <c r="KYO111" s="50"/>
      <c r="KYP111" s="50"/>
      <c r="KYQ111" s="50"/>
      <c r="KYR111" s="50"/>
      <c r="KYS111" s="50"/>
      <c r="KYT111" s="50"/>
      <c r="KYU111" s="50"/>
      <c r="KYV111" s="50"/>
      <c r="KYW111" s="50"/>
      <c r="KYX111" s="50"/>
      <c r="KYY111" s="50"/>
      <c r="KYZ111" s="50"/>
      <c r="KZA111" s="50"/>
      <c r="KZB111" s="50"/>
      <c r="KZC111" s="50"/>
      <c r="KZD111" s="50"/>
      <c r="KZE111" s="50"/>
      <c r="KZF111" s="50"/>
      <c r="KZG111" s="50"/>
      <c r="KZH111" s="50"/>
      <c r="KZI111" s="50"/>
      <c r="KZJ111" s="50"/>
      <c r="KZK111" s="50"/>
      <c r="KZL111" s="50"/>
      <c r="KZM111" s="50"/>
      <c r="KZN111" s="50"/>
      <c r="KZO111" s="50"/>
      <c r="KZP111" s="50"/>
      <c r="KZQ111" s="50"/>
      <c r="KZR111" s="50"/>
      <c r="KZS111" s="50"/>
      <c r="KZT111" s="50"/>
      <c r="KZU111" s="50"/>
      <c r="KZV111" s="50"/>
      <c r="KZW111" s="50"/>
      <c r="KZX111" s="50"/>
      <c r="KZY111" s="50"/>
      <c r="KZZ111" s="50"/>
      <c r="LAA111" s="50"/>
      <c r="LAB111" s="50"/>
      <c r="LAC111" s="50"/>
      <c r="LAD111" s="50"/>
      <c r="LAE111" s="50"/>
      <c r="LAF111" s="50"/>
      <c r="LAG111" s="50"/>
      <c r="LAH111" s="50"/>
      <c r="LAI111" s="50"/>
      <c r="LAJ111" s="50"/>
      <c r="LAK111" s="50"/>
      <c r="LAL111" s="50"/>
      <c r="LAM111" s="50"/>
      <c r="LAN111" s="50"/>
      <c r="LAO111" s="50"/>
      <c r="LAP111" s="50"/>
      <c r="LAQ111" s="50"/>
      <c r="LAR111" s="50"/>
      <c r="LAS111" s="50"/>
      <c r="LAT111" s="50"/>
      <c r="LAU111" s="50"/>
      <c r="LAV111" s="50"/>
      <c r="LAW111" s="50"/>
      <c r="LAX111" s="50"/>
      <c r="LAY111" s="50"/>
      <c r="LAZ111" s="50"/>
      <c r="LBA111" s="50"/>
      <c r="LBB111" s="50"/>
      <c r="LBC111" s="50"/>
      <c r="LBD111" s="50"/>
      <c r="LBE111" s="50"/>
      <c r="LBF111" s="50"/>
      <c r="LBG111" s="50"/>
      <c r="LBH111" s="50"/>
      <c r="LBI111" s="50"/>
      <c r="LBJ111" s="50"/>
      <c r="LBK111" s="50"/>
      <c r="LBL111" s="50"/>
      <c r="LBM111" s="50"/>
      <c r="LBN111" s="50"/>
      <c r="LBO111" s="50"/>
      <c r="LBP111" s="50"/>
      <c r="LBQ111" s="50"/>
      <c r="LBR111" s="50"/>
      <c r="LBS111" s="50"/>
      <c r="LBT111" s="50"/>
      <c r="LBU111" s="50"/>
      <c r="LBV111" s="50"/>
      <c r="LBW111" s="50"/>
      <c r="LBX111" s="50"/>
      <c r="LBY111" s="50"/>
      <c r="LBZ111" s="50"/>
      <c r="LCA111" s="50"/>
      <c r="LCB111" s="50"/>
      <c r="LCD111" s="50"/>
      <c r="LCF111" s="50"/>
      <c r="LCG111" s="50"/>
      <c r="LCH111" s="50"/>
      <c r="LCI111" s="50"/>
      <c r="LCJ111" s="50"/>
      <c r="LCK111" s="50"/>
      <c r="LCL111" s="50"/>
      <c r="LCM111" s="50"/>
      <c r="LCR111" s="50"/>
      <c r="LCS111" s="50"/>
      <c r="LCT111" s="50"/>
      <c r="LCU111" s="50"/>
      <c r="LCV111" s="50"/>
      <c r="LCW111" s="50"/>
      <c r="LCX111" s="50"/>
      <c r="LCY111" s="50"/>
      <c r="LCZ111" s="50"/>
      <c r="LDA111" s="50"/>
      <c r="LDB111" s="50"/>
      <c r="LDC111" s="50"/>
      <c r="LDD111" s="50"/>
      <c r="LDE111" s="50"/>
      <c r="LDF111" s="50"/>
      <c r="LDG111" s="50"/>
      <c r="LDH111" s="50"/>
      <c r="LDI111" s="50"/>
      <c r="LDJ111" s="50"/>
      <c r="LDK111" s="50"/>
      <c r="LDL111" s="50"/>
      <c r="LDM111" s="50"/>
      <c r="LDN111" s="50"/>
      <c r="LDO111" s="50"/>
      <c r="LDP111" s="50"/>
      <c r="LDQ111" s="50"/>
      <c r="LDR111" s="50"/>
      <c r="LDS111" s="50"/>
      <c r="LDT111" s="50"/>
      <c r="LDU111" s="50"/>
      <c r="LDV111" s="50"/>
      <c r="LDW111" s="50"/>
      <c r="LDX111" s="50"/>
      <c r="LDY111" s="50"/>
      <c r="LDZ111" s="50"/>
      <c r="LEA111" s="50"/>
      <c r="LEB111" s="50"/>
      <c r="LEC111" s="50"/>
      <c r="LED111" s="50"/>
      <c r="LEE111" s="50"/>
      <c r="LEF111" s="50"/>
      <c r="LEG111" s="50"/>
      <c r="LEH111" s="50"/>
      <c r="LEI111" s="50"/>
      <c r="LEJ111" s="50"/>
      <c r="LEK111" s="50"/>
      <c r="LEL111" s="50"/>
      <c r="LEM111" s="50"/>
      <c r="LEN111" s="50"/>
      <c r="LEO111" s="50"/>
      <c r="LEP111" s="50"/>
      <c r="LEQ111" s="50"/>
      <c r="LER111" s="50"/>
      <c r="LES111" s="50"/>
      <c r="LET111" s="50"/>
      <c r="LEU111" s="50"/>
      <c r="LEV111" s="50"/>
      <c r="LEW111" s="50"/>
      <c r="LEX111" s="50"/>
      <c r="LEY111" s="50"/>
      <c r="LEZ111" s="50"/>
      <c r="LFA111" s="50"/>
      <c r="LFB111" s="50"/>
      <c r="LFC111" s="50"/>
      <c r="LFD111" s="50"/>
      <c r="LFE111" s="50"/>
      <c r="LFF111" s="50"/>
      <c r="LFG111" s="50"/>
      <c r="LFH111" s="50"/>
      <c r="LFI111" s="50"/>
      <c r="LFJ111" s="50"/>
      <c r="LFK111" s="50"/>
      <c r="LFL111" s="50"/>
      <c r="LFM111" s="50"/>
      <c r="LFN111" s="50"/>
      <c r="LFO111" s="50"/>
      <c r="LFP111" s="50"/>
      <c r="LFQ111" s="50"/>
      <c r="LFR111" s="50"/>
      <c r="LFS111" s="50"/>
      <c r="LFT111" s="50"/>
      <c r="LFU111" s="50"/>
      <c r="LFV111" s="50"/>
      <c r="LFW111" s="50"/>
      <c r="LFX111" s="50"/>
      <c r="LFY111" s="50"/>
      <c r="LFZ111" s="50"/>
      <c r="LGA111" s="50"/>
      <c r="LGB111" s="50"/>
      <c r="LGC111" s="50"/>
      <c r="LGD111" s="50"/>
      <c r="LGE111" s="50"/>
      <c r="LGF111" s="50"/>
      <c r="LGG111" s="50"/>
      <c r="LGH111" s="50"/>
      <c r="LGI111" s="50"/>
      <c r="LGJ111" s="50"/>
      <c r="LGK111" s="50"/>
      <c r="LGL111" s="50"/>
      <c r="LGM111" s="50"/>
      <c r="LGN111" s="50"/>
      <c r="LGO111" s="50"/>
      <c r="LGP111" s="50"/>
      <c r="LGQ111" s="50"/>
      <c r="LGR111" s="50"/>
      <c r="LGS111" s="50"/>
      <c r="LGT111" s="50"/>
      <c r="LGU111" s="50"/>
      <c r="LGV111" s="50"/>
      <c r="LGW111" s="50"/>
      <c r="LGX111" s="50"/>
      <c r="LGY111" s="50"/>
      <c r="LGZ111" s="50"/>
      <c r="LHA111" s="50"/>
      <c r="LHB111" s="50"/>
      <c r="LHC111" s="50"/>
      <c r="LHD111" s="50"/>
      <c r="LHE111" s="50"/>
      <c r="LHF111" s="50"/>
      <c r="LHG111" s="50"/>
      <c r="LHH111" s="50"/>
      <c r="LHI111" s="50"/>
      <c r="LHJ111" s="50"/>
      <c r="LHK111" s="50"/>
      <c r="LHL111" s="50"/>
      <c r="LHM111" s="50"/>
      <c r="LHN111" s="50"/>
      <c r="LHO111" s="50"/>
      <c r="LHP111" s="50"/>
      <c r="LHQ111" s="50"/>
      <c r="LHR111" s="50"/>
      <c r="LHS111" s="50"/>
      <c r="LHT111" s="50"/>
      <c r="LHU111" s="50"/>
      <c r="LHV111" s="50"/>
      <c r="LHW111" s="50"/>
      <c r="LHX111" s="50"/>
      <c r="LHY111" s="50"/>
      <c r="LHZ111" s="50"/>
      <c r="LIA111" s="50"/>
      <c r="LIB111" s="50"/>
      <c r="LIC111" s="50"/>
      <c r="LID111" s="50"/>
      <c r="LIE111" s="50"/>
      <c r="LIF111" s="50"/>
      <c r="LIG111" s="50"/>
      <c r="LIH111" s="50"/>
      <c r="LII111" s="50"/>
      <c r="LIJ111" s="50"/>
      <c r="LIK111" s="50"/>
      <c r="LIL111" s="50"/>
      <c r="LIM111" s="50"/>
      <c r="LIN111" s="50"/>
      <c r="LIO111" s="50"/>
      <c r="LIP111" s="50"/>
      <c r="LIQ111" s="50"/>
      <c r="LIR111" s="50"/>
      <c r="LIS111" s="50"/>
      <c r="LIT111" s="50"/>
      <c r="LIU111" s="50"/>
      <c r="LIV111" s="50"/>
      <c r="LIW111" s="50"/>
      <c r="LIX111" s="50"/>
      <c r="LIY111" s="50"/>
      <c r="LIZ111" s="50"/>
      <c r="LJA111" s="50"/>
      <c r="LJB111" s="50"/>
      <c r="LJC111" s="50"/>
      <c r="LJD111" s="50"/>
      <c r="LJE111" s="50"/>
      <c r="LJF111" s="50"/>
      <c r="LJG111" s="50"/>
      <c r="LJH111" s="50"/>
      <c r="LJI111" s="50"/>
      <c r="LJJ111" s="50"/>
      <c r="LJK111" s="50"/>
      <c r="LJL111" s="50"/>
      <c r="LJM111" s="50"/>
      <c r="LJN111" s="50"/>
      <c r="LJO111" s="50"/>
      <c r="LJP111" s="50"/>
      <c r="LJQ111" s="50"/>
      <c r="LJR111" s="50"/>
      <c r="LJS111" s="50"/>
      <c r="LJT111" s="50"/>
      <c r="LJU111" s="50"/>
      <c r="LJV111" s="50"/>
      <c r="LJW111" s="50"/>
      <c r="LJX111" s="50"/>
      <c r="LJY111" s="50"/>
      <c r="LJZ111" s="50"/>
      <c r="LKA111" s="50"/>
      <c r="LKB111" s="50"/>
      <c r="LKC111" s="50"/>
      <c r="LKD111" s="50"/>
      <c r="LKE111" s="50"/>
      <c r="LKF111" s="50"/>
      <c r="LKG111" s="50"/>
      <c r="LKH111" s="50"/>
      <c r="LKI111" s="50"/>
      <c r="LKJ111" s="50"/>
      <c r="LKK111" s="50"/>
      <c r="LKL111" s="50"/>
      <c r="LKM111" s="50"/>
      <c r="LKN111" s="50"/>
      <c r="LKO111" s="50"/>
      <c r="LKP111" s="50"/>
      <c r="LKQ111" s="50"/>
      <c r="LKR111" s="50"/>
      <c r="LKS111" s="50"/>
      <c r="LKT111" s="50"/>
      <c r="LKU111" s="50"/>
      <c r="LKV111" s="50"/>
      <c r="LKW111" s="50"/>
      <c r="LKX111" s="50"/>
      <c r="LKY111" s="50"/>
      <c r="LKZ111" s="50"/>
      <c r="LLA111" s="50"/>
      <c r="LLB111" s="50"/>
      <c r="LLC111" s="50"/>
      <c r="LLD111" s="50"/>
      <c r="LLE111" s="50"/>
      <c r="LLF111" s="50"/>
      <c r="LLG111" s="50"/>
      <c r="LLH111" s="50"/>
      <c r="LLI111" s="50"/>
      <c r="LLJ111" s="50"/>
      <c r="LLK111" s="50"/>
      <c r="LLL111" s="50"/>
      <c r="LLM111" s="50"/>
      <c r="LLN111" s="50"/>
      <c r="LLO111" s="50"/>
      <c r="LLP111" s="50"/>
      <c r="LLQ111" s="50"/>
      <c r="LLR111" s="50"/>
      <c r="LLS111" s="50"/>
      <c r="LLT111" s="50"/>
      <c r="LLU111" s="50"/>
      <c r="LLV111" s="50"/>
      <c r="LLW111" s="50"/>
      <c r="LLX111" s="50"/>
      <c r="LLZ111" s="50"/>
      <c r="LMB111" s="50"/>
      <c r="LMC111" s="50"/>
      <c r="LMD111" s="50"/>
      <c r="LME111" s="50"/>
      <c r="LMF111" s="50"/>
      <c r="LMG111" s="50"/>
      <c r="LMH111" s="50"/>
      <c r="LMI111" s="50"/>
      <c r="LMN111" s="50"/>
      <c r="LMO111" s="50"/>
      <c r="LMP111" s="50"/>
      <c r="LMQ111" s="50"/>
      <c r="LMR111" s="50"/>
      <c r="LMS111" s="50"/>
      <c r="LMT111" s="50"/>
      <c r="LMU111" s="50"/>
      <c r="LMV111" s="50"/>
      <c r="LMW111" s="50"/>
      <c r="LMX111" s="50"/>
      <c r="LMY111" s="50"/>
      <c r="LMZ111" s="50"/>
      <c r="LNA111" s="50"/>
      <c r="LNB111" s="50"/>
      <c r="LNC111" s="50"/>
      <c r="LND111" s="50"/>
      <c r="LNE111" s="50"/>
      <c r="LNF111" s="50"/>
      <c r="LNG111" s="50"/>
      <c r="LNH111" s="50"/>
      <c r="LNI111" s="50"/>
      <c r="LNJ111" s="50"/>
      <c r="LNK111" s="50"/>
      <c r="LNL111" s="50"/>
      <c r="LNM111" s="50"/>
      <c r="LNN111" s="50"/>
      <c r="LNO111" s="50"/>
      <c r="LNP111" s="50"/>
      <c r="LNQ111" s="50"/>
      <c r="LNR111" s="50"/>
      <c r="LNS111" s="50"/>
      <c r="LNT111" s="50"/>
      <c r="LNU111" s="50"/>
      <c r="LNV111" s="50"/>
      <c r="LNW111" s="50"/>
      <c r="LNX111" s="50"/>
      <c r="LNY111" s="50"/>
      <c r="LNZ111" s="50"/>
      <c r="LOA111" s="50"/>
      <c r="LOB111" s="50"/>
      <c r="LOC111" s="50"/>
      <c r="LOD111" s="50"/>
      <c r="LOE111" s="50"/>
      <c r="LOF111" s="50"/>
      <c r="LOG111" s="50"/>
      <c r="LOH111" s="50"/>
      <c r="LOI111" s="50"/>
      <c r="LOJ111" s="50"/>
      <c r="LOK111" s="50"/>
      <c r="LOL111" s="50"/>
      <c r="LOM111" s="50"/>
      <c r="LON111" s="50"/>
      <c r="LOO111" s="50"/>
      <c r="LOP111" s="50"/>
      <c r="LOQ111" s="50"/>
      <c r="LOR111" s="50"/>
      <c r="LOS111" s="50"/>
      <c r="LOT111" s="50"/>
      <c r="LOU111" s="50"/>
      <c r="LOV111" s="50"/>
      <c r="LOW111" s="50"/>
      <c r="LOX111" s="50"/>
      <c r="LOY111" s="50"/>
      <c r="LOZ111" s="50"/>
      <c r="LPA111" s="50"/>
      <c r="LPB111" s="50"/>
      <c r="LPC111" s="50"/>
      <c r="LPD111" s="50"/>
      <c r="LPE111" s="50"/>
      <c r="LPF111" s="50"/>
      <c r="LPG111" s="50"/>
      <c r="LPH111" s="50"/>
      <c r="LPI111" s="50"/>
      <c r="LPJ111" s="50"/>
      <c r="LPK111" s="50"/>
      <c r="LPL111" s="50"/>
      <c r="LPM111" s="50"/>
      <c r="LPN111" s="50"/>
      <c r="LPO111" s="50"/>
      <c r="LPP111" s="50"/>
      <c r="LPQ111" s="50"/>
      <c r="LPR111" s="50"/>
      <c r="LPS111" s="50"/>
      <c r="LPT111" s="50"/>
      <c r="LPU111" s="50"/>
      <c r="LPV111" s="50"/>
      <c r="LPW111" s="50"/>
      <c r="LPX111" s="50"/>
      <c r="LPY111" s="50"/>
      <c r="LPZ111" s="50"/>
      <c r="LQA111" s="50"/>
      <c r="LQB111" s="50"/>
      <c r="LQC111" s="50"/>
      <c r="LQD111" s="50"/>
      <c r="LQE111" s="50"/>
      <c r="LQF111" s="50"/>
      <c r="LQG111" s="50"/>
      <c r="LQH111" s="50"/>
      <c r="LQI111" s="50"/>
      <c r="LQJ111" s="50"/>
      <c r="LQK111" s="50"/>
      <c r="LQL111" s="50"/>
      <c r="LQM111" s="50"/>
      <c r="LQN111" s="50"/>
      <c r="LQO111" s="50"/>
      <c r="LQP111" s="50"/>
      <c r="LQQ111" s="50"/>
      <c r="LQR111" s="50"/>
      <c r="LQS111" s="50"/>
      <c r="LQT111" s="50"/>
      <c r="LQU111" s="50"/>
      <c r="LQV111" s="50"/>
      <c r="LQW111" s="50"/>
      <c r="LQX111" s="50"/>
      <c r="LQY111" s="50"/>
      <c r="LQZ111" s="50"/>
      <c r="LRA111" s="50"/>
      <c r="LRB111" s="50"/>
      <c r="LRC111" s="50"/>
      <c r="LRD111" s="50"/>
      <c r="LRE111" s="50"/>
      <c r="LRF111" s="50"/>
      <c r="LRG111" s="50"/>
      <c r="LRH111" s="50"/>
      <c r="LRI111" s="50"/>
      <c r="LRJ111" s="50"/>
      <c r="LRK111" s="50"/>
      <c r="LRL111" s="50"/>
      <c r="LRM111" s="50"/>
      <c r="LRN111" s="50"/>
      <c r="LRO111" s="50"/>
      <c r="LRP111" s="50"/>
      <c r="LRQ111" s="50"/>
      <c r="LRR111" s="50"/>
      <c r="LRS111" s="50"/>
      <c r="LRT111" s="50"/>
      <c r="LRU111" s="50"/>
      <c r="LRV111" s="50"/>
      <c r="LRW111" s="50"/>
      <c r="LRX111" s="50"/>
      <c r="LRY111" s="50"/>
      <c r="LRZ111" s="50"/>
      <c r="LSA111" s="50"/>
      <c r="LSB111" s="50"/>
      <c r="LSC111" s="50"/>
      <c r="LSD111" s="50"/>
      <c r="LSE111" s="50"/>
      <c r="LSF111" s="50"/>
      <c r="LSG111" s="50"/>
      <c r="LSH111" s="50"/>
      <c r="LSI111" s="50"/>
      <c r="LSJ111" s="50"/>
      <c r="LSK111" s="50"/>
      <c r="LSL111" s="50"/>
      <c r="LSM111" s="50"/>
      <c r="LSN111" s="50"/>
      <c r="LSO111" s="50"/>
      <c r="LSP111" s="50"/>
      <c r="LSQ111" s="50"/>
      <c r="LSR111" s="50"/>
      <c r="LSS111" s="50"/>
      <c r="LST111" s="50"/>
      <c r="LSU111" s="50"/>
      <c r="LSV111" s="50"/>
      <c r="LSW111" s="50"/>
      <c r="LSX111" s="50"/>
      <c r="LSY111" s="50"/>
      <c r="LSZ111" s="50"/>
      <c r="LTA111" s="50"/>
      <c r="LTB111" s="50"/>
      <c r="LTC111" s="50"/>
      <c r="LTD111" s="50"/>
      <c r="LTE111" s="50"/>
      <c r="LTF111" s="50"/>
      <c r="LTG111" s="50"/>
      <c r="LTH111" s="50"/>
      <c r="LTI111" s="50"/>
      <c r="LTJ111" s="50"/>
      <c r="LTK111" s="50"/>
      <c r="LTL111" s="50"/>
      <c r="LTM111" s="50"/>
      <c r="LTN111" s="50"/>
      <c r="LTO111" s="50"/>
      <c r="LTP111" s="50"/>
      <c r="LTQ111" s="50"/>
      <c r="LTR111" s="50"/>
      <c r="LTS111" s="50"/>
      <c r="LTT111" s="50"/>
      <c r="LTU111" s="50"/>
      <c r="LTV111" s="50"/>
      <c r="LTW111" s="50"/>
      <c r="LTX111" s="50"/>
      <c r="LTY111" s="50"/>
      <c r="LTZ111" s="50"/>
      <c r="LUA111" s="50"/>
      <c r="LUB111" s="50"/>
      <c r="LUC111" s="50"/>
      <c r="LUD111" s="50"/>
      <c r="LUE111" s="50"/>
      <c r="LUF111" s="50"/>
      <c r="LUG111" s="50"/>
      <c r="LUH111" s="50"/>
      <c r="LUI111" s="50"/>
      <c r="LUJ111" s="50"/>
      <c r="LUK111" s="50"/>
      <c r="LUL111" s="50"/>
      <c r="LUM111" s="50"/>
      <c r="LUN111" s="50"/>
      <c r="LUO111" s="50"/>
      <c r="LUP111" s="50"/>
      <c r="LUQ111" s="50"/>
      <c r="LUR111" s="50"/>
      <c r="LUS111" s="50"/>
      <c r="LUT111" s="50"/>
      <c r="LUU111" s="50"/>
      <c r="LUV111" s="50"/>
      <c r="LUW111" s="50"/>
      <c r="LUX111" s="50"/>
      <c r="LUY111" s="50"/>
      <c r="LUZ111" s="50"/>
      <c r="LVA111" s="50"/>
      <c r="LVB111" s="50"/>
      <c r="LVC111" s="50"/>
      <c r="LVD111" s="50"/>
      <c r="LVE111" s="50"/>
      <c r="LVF111" s="50"/>
      <c r="LVG111" s="50"/>
      <c r="LVH111" s="50"/>
      <c r="LVI111" s="50"/>
      <c r="LVJ111" s="50"/>
      <c r="LVK111" s="50"/>
      <c r="LVL111" s="50"/>
      <c r="LVM111" s="50"/>
      <c r="LVN111" s="50"/>
      <c r="LVO111" s="50"/>
      <c r="LVP111" s="50"/>
      <c r="LVQ111" s="50"/>
      <c r="LVR111" s="50"/>
      <c r="LVS111" s="50"/>
      <c r="LVT111" s="50"/>
      <c r="LVV111" s="50"/>
      <c r="LVX111" s="50"/>
      <c r="LVY111" s="50"/>
      <c r="LVZ111" s="50"/>
      <c r="LWA111" s="50"/>
      <c r="LWB111" s="50"/>
      <c r="LWC111" s="50"/>
      <c r="LWD111" s="50"/>
      <c r="LWE111" s="50"/>
      <c r="LWJ111" s="50"/>
      <c r="LWK111" s="50"/>
      <c r="LWL111" s="50"/>
      <c r="LWM111" s="50"/>
      <c r="LWN111" s="50"/>
      <c r="LWO111" s="50"/>
      <c r="LWP111" s="50"/>
      <c r="LWQ111" s="50"/>
      <c r="LWR111" s="50"/>
      <c r="LWS111" s="50"/>
      <c r="LWT111" s="50"/>
      <c r="LWU111" s="50"/>
      <c r="LWV111" s="50"/>
      <c r="LWW111" s="50"/>
      <c r="LWX111" s="50"/>
      <c r="LWY111" s="50"/>
      <c r="LWZ111" s="50"/>
      <c r="LXA111" s="50"/>
      <c r="LXB111" s="50"/>
      <c r="LXC111" s="50"/>
      <c r="LXD111" s="50"/>
      <c r="LXE111" s="50"/>
      <c r="LXF111" s="50"/>
      <c r="LXG111" s="50"/>
      <c r="LXH111" s="50"/>
      <c r="LXI111" s="50"/>
      <c r="LXJ111" s="50"/>
      <c r="LXK111" s="50"/>
      <c r="LXL111" s="50"/>
      <c r="LXM111" s="50"/>
      <c r="LXN111" s="50"/>
      <c r="LXO111" s="50"/>
      <c r="LXP111" s="50"/>
      <c r="LXQ111" s="50"/>
      <c r="LXR111" s="50"/>
      <c r="LXS111" s="50"/>
      <c r="LXT111" s="50"/>
      <c r="LXU111" s="50"/>
      <c r="LXV111" s="50"/>
      <c r="LXW111" s="50"/>
      <c r="LXX111" s="50"/>
      <c r="LXY111" s="50"/>
      <c r="LXZ111" s="50"/>
      <c r="LYA111" s="50"/>
      <c r="LYB111" s="50"/>
      <c r="LYC111" s="50"/>
      <c r="LYD111" s="50"/>
      <c r="LYE111" s="50"/>
      <c r="LYF111" s="50"/>
      <c r="LYG111" s="50"/>
      <c r="LYH111" s="50"/>
      <c r="LYI111" s="50"/>
      <c r="LYJ111" s="50"/>
      <c r="LYK111" s="50"/>
      <c r="LYL111" s="50"/>
      <c r="LYM111" s="50"/>
      <c r="LYN111" s="50"/>
      <c r="LYO111" s="50"/>
      <c r="LYP111" s="50"/>
      <c r="LYQ111" s="50"/>
      <c r="LYR111" s="50"/>
      <c r="LYS111" s="50"/>
      <c r="LYT111" s="50"/>
      <c r="LYU111" s="50"/>
      <c r="LYV111" s="50"/>
      <c r="LYW111" s="50"/>
      <c r="LYX111" s="50"/>
      <c r="LYY111" s="50"/>
      <c r="LYZ111" s="50"/>
      <c r="LZA111" s="50"/>
      <c r="LZB111" s="50"/>
      <c r="LZC111" s="50"/>
      <c r="LZD111" s="50"/>
      <c r="LZE111" s="50"/>
      <c r="LZF111" s="50"/>
      <c r="LZG111" s="50"/>
      <c r="LZH111" s="50"/>
      <c r="LZI111" s="50"/>
      <c r="LZJ111" s="50"/>
      <c r="LZK111" s="50"/>
      <c r="LZL111" s="50"/>
      <c r="LZM111" s="50"/>
      <c r="LZN111" s="50"/>
      <c r="LZO111" s="50"/>
      <c r="LZP111" s="50"/>
      <c r="LZQ111" s="50"/>
      <c r="LZR111" s="50"/>
      <c r="LZS111" s="50"/>
      <c r="LZT111" s="50"/>
      <c r="LZU111" s="50"/>
      <c r="LZV111" s="50"/>
      <c r="LZW111" s="50"/>
      <c r="LZX111" s="50"/>
      <c r="LZY111" s="50"/>
      <c r="LZZ111" s="50"/>
      <c r="MAA111" s="50"/>
      <c r="MAB111" s="50"/>
      <c r="MAC111" s="50"/>
      <c r="MAD111" s="50"/>
      <c r="MAE111" s="50"/>
      <c r="MAF111" s="50"/>
      <c r="MAG111" s="50"/>
      <c r="MAH111" s="50"/>
      <c r="MAI111" s="50"/>
      <c r="MAJ111" s="50"/>
      <c r="MAK111" s="50"/>
      <c r="MAL111" s="50"/>
      <c r="MAM111" s="50"/>
      <c r="MAN111" s="50"/>
      <c r="MAO111" s="50"/>
      <c r="MAP111" s="50"/>
      <c r="MAQ111" s="50"/>
      <c r="MAR111" s="50"/>
      <c r="MAS111" s="50"/>
      <c r="MAT111" s="50"/>
      <c r="MAU111" s="50"/>
      <c r="MAV111" s="50"/>
      <c r="MAW111" s="50"/>
      <c r="MAX111" s="50"/>
      <c r="MAY111" s="50"/>
      <c r="MAZ111" s="50"/>
      <c r="MBA111" s="50"/>
      <c r="MBB111" s="50"/>
      <c r="MBC111" s="50"/>
      <c r="MBD111" s="50"/>
      <c r="MBE111" s="50"/>
      <c r="MBF111" s="50"/>
      <c r="MBG111" s="50"/>
      <c r="MBH111" s="50"/>
      <c r="MBI111" s="50"/>
      <c r="MBJ111" s="50"/>
      <c r="MBK111" s="50"/>
      <c r="MBL111" s="50"/>
      <c r="MBM111" s="50"/>
      <c r="MBN111" s="50"/>
      <c r="MBO111" s="50"/>
      <c r="MBP111" s="50"/>
      <c r="MBQ111" s="50"/>
      <c r="MBR111" s="50"/>
      <c r="MBS111" s="50"/>
      <c r="MBT111" s="50"/>
      <c r="MBU111" s="50"/>
      <c r="MBV111" s="50"/>
      <c r="MBW111" s="50"/>
      <c r="MBX111" s="50"/>
      <c r="MBY111" s="50"/>
      <c r="MBZ111" s="50"/>
      <c r="MCA111" s="50"/>
      <c r="MCB111" s="50"/>
      <c r="MCC111" s="50"/>
      <c r="MCD111" s="50"/>
      <c r="MCE111" s="50"/>
      <c r="MCF111" s="50"/>
      <c r="MCG111" s="50"/>
      <c r="MCH111" s="50"/>
      <c r="MCI111" s="50"/>
      <c r="MCJ111" s="50"/>
      <c r="MCK111" s="50"/>
      <c r="MCL111" s="50"/>
      <c r="MCM111" s="50"/>
      <c r="MCN111" s="50"/>
      <c r="MCO111" s="50"/>
      <c r="MCP111" s="50"/>
      <c r="MCQ111" s="50"/>
      <c r="MCR111" s="50"/>
      <c r="MCS111" s="50"/>
      <c r="MCT111" s="50"/>
      <c r="MCU111" s="50"/>
      <c r="MCV111" s="50"/>
      <c r="MCW111" s="50"/>
      <c r="MCX111" s="50"/>
      <c r="MCY111" s="50"/>
      <c r="MCZ111" s="50"/>
      <c r="MDA111" s="50"/>
      <c r="MDB111" s="50"/>
      <c r="MDC111" s="50"/>
      <c r="MDD111" s="50"/>
      <c r="MDE111" s="50"/>
      <c r="MDF111" s="50"/>
      <c r="MDG111" s="50"/>
      <c r="MDH111" s="50"/>
      <c r="MDI111" s="50"/>
      <c r="MDJ111" s="50"/>
      <c r="MDK111" s="50"/>
      <c r="MDL111" s="50"/>
      <c r="MDM111" s="50"/>
      <c r="MDN111" s="50"/>
      <c r="MDO111" s="50"/>
      <c r="MDP111" s="50"/>
      <c r="MDQ111" s="50"/>
      <c r="MDR111" s="50"/>
      <c r="MDS111" s="50"/>
      <c r="MDT111" s="50"/>
      <c r="MDU111" s="50"/>
      <c r="MDV111" s="50"/>
      <c r="MDW111" s="50"/>
      <c r="MDX111" s="50"/>
      <c r="MDY111" s="50"/>
      <c r="MDZ111" s="50"/>
      <c r="MEA111" s="50"/>
      <c r="MEB111" s="50"/>
      <c r="MEC111" s="50"/>
      <c r="MED111" s="50"/>
      <c r="MEE111" s="50"/>
      <c r="MEF111" s="50"/>
      <c r="MEG111" s="50"/>
      <c r="MEH111" s="50"/>
      <c r="MEI111" s="50"/>
      <c r="MEJ111" s="50"/>
      <c r="MEK111" s="50"/>
      <c r="MEL111" s="50"/>
      <c r="MEM111" s="50"/>
      <c r="MEN111" s="50"/>
      <c r="MEO111" s="50"/>
      <c r="MEP111" s="50"/>
      <c r="MEQ111" s="50"/>
      <c r="MER111" s="50"/>
      <c r="MES111" s="50"/>
      <c r="MET111" s="50"/>
      <c r="MEU111" s="50"/>
      <c r="MEV111" s="50"/>
      <c r="MEW111" s="50"/>
      <c r="MEX111" s="50"/>
      <c r="MEY111" s="50"/>
      <c r="MEZ111" s="50"/>
      <c r="MFA111" s="50"/>
      <c r="MFB111" s="50"/>
      <c r="MFC111" s="50"/>
      <c r="MFD111" s="50"/>
      <c r="MFE111" s="50"/>
      <c r="MFF111" s="50"/>
      <c r="MFG111" s="50"/>
      <c r="MFH111" s="50"/>
      <c r="MFI111" s="50"/>
      <c r="MFJ111" s="50"/>
      <c r="MFK111" s="50"/>
      <c r="MFL111" s="50"/>
      <c r="MFM111" s="50"/>
      <c r="MFN111" s="50"/>
      <c r="MFO111" s="50"/>
      <c r="MFP111" s="50"/>
      <c r="MFR111" s="50"/>
      <c r="MFT111" s="50"/>
      <c r="MFU111" s="50"/>
      <c r="MFV111" s="50"/>
      <c r="MFW111" s="50"/>
      <c r="MFX111" s="50"/>
      <c r="MFY111" s="50"/>
      <c r="MFZ111" s="50"/>
      <c r="MGA111" s="50"/>
      <c r="MGF111" s="50"/>
      <c r="MGG111" s="50"/>
      <c r="MGH111" s="50"/>
      <c r="MGI111" s="50"/>
      <c r="MGJ111" s="50"/>
      <c r="MGK111" s="50"/>
      <c r="MGL111" s="50"/>
      <c r="MGM111" s="50"/>
      <c r="MGN111" s="50"/>
      <c r="MGO111" s="50"/>
      <c r="MGP111" s="50"/>
      <c r="MGQ111" s="50"/>
      <c r="MGR111" s="50"/>
      <c r="MGS111" s="50"/>
      <c r="MGT111" s="50"/>
      <c r="MGU111" s="50"/>
      <c r="MGV111" s="50"/>
      <c r="MGW111" s="50"/>
      <c r="MGX111" s="50"/>
      <c r="MGY111" s="50"/>
      <c r="MGZ111" s="50"/>
      <c r="MHA111" s="50"/>
      <c r="MHB111" s="50"/>
      <c r="MHC111" s="50"/>
      <c r="MHD111" s="50"/>
      <c r="MHE111" s="50"/>
      <c r="MHF111" s="50"/>
      <c r="MHG111" s="50"/>
      <c r="MHH111" s="50"/>
      <c r="MHI111" s="50"/>
      <c r="MHJ111" s="50"/>
      <c r="MHK111" s="50"/>
      <c r="MHL111" s="50"/>
      <c r="MHM111" s="50"/>
      <c r="MHN111" s="50"/>
      <c r="MHO111" s="50"/>
      <c r="MHP111" s="50"/>
      <c r="MHQ111" s="50"/>
      <c r="MHR111" s="50"/>
      <c r="MHS111" s="50"/>
      <c r="MHT111" s="50"/>
      <c r="MHU111" s="50"/>
      <c r="MHV111" s="50"/>
      <c r="MHW111" s="50"/>
      <c r="MHX111" s="50"/>
      <c r="MHY111" s="50"/>
      <c r="MHZ111" s="50"/>
      <c r="MIA111" s="50"/>
      <c r="MIB111" s="50"/>
      <c r="MIC111" s="50"/>
      <c r="MID111" s="50"/>
      <c r="MIE111" s="50"/>
      <c r="MIF111" s="50"/>
      <c r="MIG111" s="50"/>
      <c r="MIH111" s="50"/>
      <c r="MII111" s="50"/>
      <c r="MIJ111" s="50"/>
      <c r="MIK111" s="50"/>
      <c r="MIL111" s="50"/>
      <c r="MIM111" s="50"/>
      <c r="MIN111" s="50"/>
      <c r="MIO111" s="50"/>
      <c r="MIP111" s="50"/>
      <c r="MIQ111" s="50"/>
      <c r="MIR111" s="50"/>
      <c r="MIS111" s="50"/>
      <c r="MIT111" s="50"/>
      <c r="MIU111" s="50"/>
      <c r="MIV111" s="50"/>
      <c r="MIW111" s="50"/>
      <c r="MIX111" s="50"/>
      <c r="MIY111" s="50"/>
      <c r="MIZ111" s="50"/>
      <c r="MJA111" s="50"/>
      <c r="MJB111" s="50"/>
      <c r="MJC111" s="50"/>
      <c r="MJD111" s="50"/>
      <c r="MJE111" s="50"/>
      <c r="MJF111" s="50"/>
      <c r="MJG111" s="50"/>
      <c r="MJH111" s="50"/>
      <c r="MJI111" s="50"/>
      <c r="MJJ111" s="50"/>
      <c r="MJK111" s="50"/>
      <c r="MJL111" s="50"/>
      <c r="MJM111" s="50"/>
      <c r="MJN111" s="50"/>
      <c r="MJO111" s="50"/>
      <c r="MJP111" s="50"/>
      <c r="MJQ111" s="50"/>
      <c r="MJR111" s="50"/>
      <c r="MJS111" s="50"/>
      <c r="MJT111" s="50"/>
      <c r="MJU111" s="50"/>
      <c r="MJV111" s="50"/>
      <c r="MJW111" s="50"/>
      <c r="MJX111" s="50"/>
      <c r="MJY111" s="50"/>
      <c r="MJZ111" s="50"/>
      <c r="MKA111" s="50"/>
      <c r="MKB111" s="50"/>
      <c r="MKC111" s="50"/>
      <c r="MKD111" s="50"/>
      <c r="MKE111" s="50"/>
      <c r="MKF111" s="50"/>
      <c r="MKG111" s="50"/>
      <c r="MKH111" s="50"/>
      <c r="MKI111" s="50"/>
      <c r="MKJ111" s="50"/>
      <c r="MKK111" s="50"/>
      <c r="MKL111" s="50"/>
      <c r="MKM111" s="50"/>
      <c r="MKN111" s="50"/>
      <c r="MKO111" s="50"/>
      <c r="MKP111" s="50"/>
      <c r="MKQ111" s="50"/>
      <c r="MKR111" s="50"/>
      <c r="MKS111" s="50"/>
      <c r="MKT111" s="50"/>
      <c r="MKU111" s="50"/>
      <c r="MKV111" s="50"/>
      <c r="MKW111" s="50"/>
      <c r="MKX111" s="50"/>
      <c r="MKY111" s="50"/>
      <c r="MKZ111" s="50"/>
      <c r="MLA111" s="50"/>
      <c r="MLB111" s="50"/>
      <c r="MLC111" s="50"/>
      <c r="MLD111" s="50"/>
      <c r="MLE111" s="50"/>
      <c r="MLF111" s="50"/>
      <c r="MLG111" s="50"/>
      <c r="MLH111" s="50"/>
      <c r="MLI111" s="50"/>
      <c r="MLJ111" s="50"/>
      <c r="MLK111" s="50"/>
      <c r="MLL111" s="50"/>
      <c r="MLM111" s="50"/>
      <c r="MLN111" s="50"/>
      <c r="MLO111" s="50"/>
      <c r="MLP111" s="50"/>
      <c r="MLQ111" s="50"/>
      <c r="MLR111" s="50"/>
      <c r="MLS111" s="50"/>
      <c r="MLT111" s="50"/>
      <c r="MLU111" s="50"/>
      <c r="MLV111" s="50"/>
      <c r="MLW111" s="50"/>
      <c r="MLX111" s="50"/>
      <c r="MLY111" s="50"/>
      <c r="MLZ111" s="50"/>
      <c r="MMA111" s="50"/>
      <c r="MMB111" s="50"/>
      <c r="MMC111" s="50"/>
      <c r="MMD111" s="50"/>
      <c r="MME111" s="50"/>
      <c r="MMF111" s="50"/>
      <c r="MMG111" s="50"/>
      <c r="MMH111" s="50"/>
      <c r="MMI111" s="50"/>
      <c r="MMJ111" s="50"/>
      <c r="MMK111" s="50"/>
      <c r="MML111" s="50"/>
      <c r="MMM111" s="50"/>
      <c r="MMN111" s="50"/>
      <c r="MMO111" s="50"/>
      <c r="MMP111" s="50"/>
      <c r="MMQ111" s="50"/>
      <c r="MMR111" s="50"/>
      <c r="MMS111" s="50"/>
      <c r="MMT111" s="50"/>
      <c r="MMU111" s="50"/>
      <c r="MMV111" s="50"/>
      <c r="MMW111" s="50"/>
      <c r="MMX111" s="50"/>
      <c r="MMY111" s="50"/>
      <c r="MMZ111" s="50"/>
      <c r="MNA111" s="50"/>
      <c r="MNB111" s="50"/>
      <c r="MNC111" s="50"/>
      <c r="MND111" s="50"/>
      <c r="MNE111" s="50"/>
      <c r="MNF111" s="50"/>
      <c r="MNG111" s="50"/>
      <c r="MNH111" s="50"/>
      <c r="MNI111" s="50"/>
      <c r="MNJ111" s="50"/>
      <c r="MNK111" s="50"/>
      <c r="MNL111" s="50"/>
      <c r="MNM111" s="50"/>
      <c r="MNN111" s="50"/>
      <c r="MNO111" s="50"/>
      <c r="MNP111" s="50"/>
      <c r="MNQ111" s="50"/>
      <c r="MNR111" s="50"/>
      <c r="MNS111" s="50"/>
      <c r="MNT111" s="50"/>
      <c r="MNU111" s="50"/>
      <c r="MNV111" s="50"/>
      <c r="MNW111" s="50"/>
      <c r="MNX111" s="50"/>
      <c r="MNY111" s="50"/>
      <c r="MNZ111" s="50"/>
      <c r="MOA111" s="50"/>
      <c r="MOB111" s="50"/>
      <c r="MOC111" s="50"/>
      <c r="MOD111" s="50"/>
      <c r="MOE111" s="50"/>
      <c r="MOF111" s="50"/>
      <c r="MOG111" s="50"/>
      <c r="MOH111" s="50"/>
      <c r="MOI111" s="50"/>
      <c r="MOJ111" s="50"/>
      <c r="MOK111" s="50"/>
      <c r="MOL111" s="50"/>
      <c r="MOM111" s="50"/>
      <c r="MON111" s="50"/>
      <c r="MOO111" s="50"/>
      <c r="MOP111" s="50"/>
      <c r="MOQ111" s="50"/>
      <c r="MOR111" s="50"/>
      <c r="MOS111" s="50"/>
      <c r="MOT111" s="50"/>
      <c r="MOU111" s="50"/>
      <c r="MOV111" s="50"/>
      <c r="MOW111" s="50"/>
      <c r="MOX111" s="50"/>
      <c r="MOY111" s="50"/>
      <c r="MOZ111" s="50"/>
      <c r="MPA111" s="50"/>
      <c r="MPB111" s="50"/>
      <c r="MPC111" s="50"/>
      <c r="MPD111" s="50"/>
      <c r="MPE111" s="50"/>
      <c r="MPF111" s="50"/>
      <c r="MPG111" s="50"/>
      <c r="MPH111" s="50"/>
      <c r="MPI111" s="50"/>
      <c r="MPJ111" s="50"/>
      <c r="MPK111" s="50"/>
      <c r="MPL111" s="50"/>
      <c r="MPN111" s="50"/>
      <c r="MPP111" s="50"/>
      <c r="MPQ111" s="50"/>
      <c r="MPR111" s="50"/>
      <c r="MPS111" s="50"/>
      <c r="MPT111" s="50"/>
      <c r="MPU111" s="50"/>
      <c r="MPV111" s="50"/>
      <c r="MPW111" s="50"/>
      <c r="MQB111" s="50"/>
      <c r="MQC111" s="50"/>
      <c r="MQD111" s="50"/>
      <c r="MQE111" s="50"/>
      <c r="MQF111" s="50"/>
      <c r="MQG111" s="50"/>
      <c r="MQH111" s="50"/>
      <c r="MQI111" s="50"/>
      <c r="MQJ111" s="50"/>
      <c r="MQK111" s="50"/>
      <c r="MQL111" s="50"/>
      <c r="MQM111" s="50"/>
      <c r="MQN111" s="50"/>
      <c r="MQO111" s="50"/>
      <c r="MQP111" s="50"/>
      <c r="MQQ111" s="50"/>
      <c r="MQR111" s="50"/>
      <c r="MQS111" s="50"/>
      <c r="MQT111" s="50"/>
      <c r="MQU111" s="50"/>
      <c r="MQV111" s="50"/>
      <c r="MQW111" s="50"/>
      <c r="MQX111" s="50"/>
      <c r="MQY111" s="50"/>
      <c r="MQZ111" s="50"/>
      <c r="MRA111" s="50"/>
      <c r="MRB111" s="50"/>
      <c r="MRC111" s="50"/>
      <c r="MRD111" s="50"/>
      <c r="MRE111" s="50"/>
      <c r="MRF111" s="50"/>
      <c r="MRG111" s="50"/>
      <c r="MRH111" s="50"/>
      <c r="MRI111" s="50"/>
      <c r="MRJ111" s="50"/>
      <c r="MRK111" s="50"/>
      <c r="MRL111" s="50"/>
      <c r="MRM111" s="50"/>
      <c r="MRN111" s="50"/>
      <c r="MRO111" s="50"/>
      <c r="MRP111" s="50"/>
      <c r="MRQ111" s="50"/>
      <c r="MRR111" s="50"/>
      <c r="MRS111" s="50"/>
      <c r="MRT111" s="50"/>
      <c r="MRU111" s="50"/>
      <c r="MRV111" s="50"/>
      <c r="MRW111" s="50"/>
      <c r="MRX111" s="50"/>
      <c r="MRY111" s="50"/>
      <c r="MRZ111" s="50"/>
      <c r="MSA111" s="50"/>
      <c r="MSB111" s="50"/>
      <c r="MSC111" s="50"/>
      <c r="MSD111" s="50"/>
      <c r="MSE111" s="50"/>
      <c r="MSF111" s="50"/>
      <c r="MSG111" s="50"/>
      <c r="MSH111" s="50"/>
      <c r="MSI111" s="50"/>
      <c r="MSJ111" s="50"/>
      <c r="MSK111" s="50"/>
      <c r="MSL111" s="50"/>
      <c r="MSM111" s="50"/>
      <c r="MSN111" s="50"/>
      <c r="MSO111" s="50"/>
      <c r="MSP111" s="50"/>
      <c r="MSQ111" s="50"/>
      <c r="MSR111" s="50"/>
      <c r="MSS111" s="50"/>
      <c r="MST111" s="50"/>
      <c r="MSU111" s="50"/>
      <c r="MSV111" s="50"/>
      <c r="MSW111" s="50"/>
      <c r="MSX111" s="50"/>
      <c r="MSY111" s="50"/>
      <c r="MSZ111" s="50"/>
      <c r="MTA111" s="50"/>
      <c r="MTB111" s="50"/>
      <c r="MTC111" s="50"/>
      <c r="MTD111" s="50"/>
      <c r="MTE111" s="50"/>
      <c r="MTF111" s="50"/>
      <c r="MTG111" s="50"/>
      <c r="MTH111" s="50"/>
      <c r="MTI111" s="50"/>
      <c r="MTJ111" s="50"/>
      <c r="MTK111" s="50"/>
      <c r="MTL111" s="50"/>
      <c r="MTM111" s="50"/>
      <c r="MTN111" s="50"/>
      <c r="MTO111" s="50"/>
      <c r="MTP111" s="50"/>
      <c r="MTQ111" s="50"/>
      <c r="MTR111" s="50"/>
      <c r="MTS111" s="50"/>
      <c r="MTT111" s="50"/>
      <c r="MTU111" s="50"/>
      <c r="MTV111" s="50"/>
      <c r="MTW111" s="50"/>
      <c r="MTX111" s="50"/>
      <c r="MTY111" s="50"/>
      <c r="MTZ111" s="50"/>
      <c r="MUA111" s="50"/>
      <c r="MUB111" s="50"/>
      <c r="MUC111" s="50"/>
      <c r="MUD111" s="50"/>
      <c r="MUE111" s="50"/>
      <c r="MUF111" s="50"/>
      <c r="MUG111" s="50"/>
      <c r="MUH111" s="50"/>
      <c r="MUI111" s="50"/>
      <c r="MUJ111" s="50"/>
      <c r="MUK111" s="50"/>
      <c r="MUL111" s="50"/>
      <c r="MUM111" s="50"/>
      <c r="MUN111" s="50"/>
      <c r="MUO111" s="50"/>
      <c r="MUP111" s="50"/>
      <c r="MUQ111" s="50"/>
      <c r="MUR111" s="50"/>
      <c r="MUS111" s="50"/>
      <c r="MUT111" s="50"/>
      <c r="MUU111" s="50"/>
      <c r="MUV111" s="50"/>
      <c r="MUW111" s="50"/>
      <c r="MUX111" s="50"/>
      <c r="MUY111" s="50"/>
      <c r="MUZ111" s="50"/>
      <c r="MVA111" s="50"/>
      <c r="MVB111" s="50"/>
      <c r="MVC111" s="50"/>
      <c r="MVD111" s="50"/>
      <c r="MVE111" s="50"/>
      <c r="MVF111" s="50"/>
      <c r="MVG111" s="50"/>
      <c r="MVH111" s="50"/>
      <c r="MVI111" s="50"/>
      <c r="MVJ111" s="50"/>
      <c r="MVK111" s="50"/>
      <c r="MVL111" s="50"/>
      <c r="MVM111" s="50"/>
      <c r="MVN111" s="50"/>
      <c r="MVO111" s="50"/>
      <c r="MVP111" s="50"/>
      <c r="MVQ111" s="50"/>
      <c r="MVR111" s="50"/>
      <c r="MVS111" s="50"/>
      <c r="MVT111" s="50"/>
      <c r="MVU111" s="50"/>
      <c r="MVV111" s="50"/>
      <c r="MVW111" s="50"/>
      <c r="MVX111" s="50"/>
      <c r="MVY111" s="50"/>
      <c r="MVZ111" s="50"/>
      <c r="MWA111" s="50"/>
      <c r="MWB111" s="50"/>
      <c r="MWC111" s="50"/>
      <c r="MWD111" s="50"/>
      <c r="MWE111" s="50"/>
      <c r="MWF111" s="50"/>
      <c r="MWG111" s="50"/>
      <c r="MWH111" s="50"/>
      <c r="MWI111" s="50"/>
      <c r="MWJ111" s="50"/>
      <c r="MWK111" s="50"/>
      <c r="MWL111" s="50"/>
      <c r="MWM111" s="50"/>
      <c r="MWN111" s="50"/>
      <c r="MWO111" s="50"/>
      <c r="MWP111" s="50"/>
      <c r="MWQ111" s="50"/>
      <c r="MWR111" s="50"/>
      <c r="MWS111" s="50"/>
      <c r="MWT111" s="50"/>
      <c r="MWU111" s="50"/>
      <c r="MWV111" s="50"/>
      <c r="MWW111" s="50"/>
      <c r="MWX111" s="50"/>
      <c r="MWY111" s="50"/>
      <c r="MWZ111" s="50"/>
      <c r="MXA111" s="50"/>
      <c r="MXB111" s="50"/>
      <c r="MXC111" s="50"/>
      <c r="MXD111" s="50"/>
      <c r="MXE111" s="50"/>
      <c r="MXF111" s="50"/>
      <c r="MXG111" s="50"/>
      <c r="MXH111" s="50"/>
      <c r="MXI111" s="50"/>
      <c r="MXJ111" s="50"/>
      <c r="MXK111" s="50"/>
      <c r="MXL111" s="50"/>
      <c r="MXM111" s="50"/>
      <c r="MXN111" s="50"/>
      <c r="MXO111" s="50"/>
      <c r="MXP111" s="50"/>
      <c r="MXQ111" s="50"/>
      <c r="MXR111" s="50"/>
      <c r="MXS111" s="50"/>
      <c r="MXT111" s="50"/>
      <c r="MXU111" s="50"/>
      <c r="MXV111" s="50"/>
      <c r="MXW111" s="50"/>
      <c r="MXX111" s="50"/>
      <c r="MXY111" s="50"/>
      <c r="MXZ111" s="50"/>
      <c r="MYA111" s="50"/>
      <c r="MYB111" s="50"/>
      <c r="MYC111" s="50"/>
      <c r="MYD111" s="50"/>
      <c r="MYE111" s="50"/>
      <c r="MYF111" s="50"/>
      <c r="MYG111" s="50"/>
      <c r="MYH111" s="50"/>
      <c r="MYI111" s="50"/>
      <c r="MYJ111" s="50"/>
      <c r="MYK111" s="50"/>
      <c r="MYL111" s="50"/>
      <c r="MYM111" s="50"/>
      <c r="MYN111" s="50"/>
      <c r="MYO111" s="50"/>
      <c r="MYP111" s="50"/>
      <c r="MYQ111" s="50"/>
      <c r="MYR111" s="50"/>
      <c r="MYS111" s="50"/>
      <c r="MYT111" s="50"/>
      <c r="MYU111" s="50"/>
      <c r="MYV111" s="50"/>
      <c r="MYW111" s="50"/>
      <c r="MYX111" s="50"/>
      <c r="MYY111" s="50"/>
      <c r="MYZ111" s="50"/>
      <c r="MZA111" s="50"/>
      <c r="MZB111" s="50"/>
      <c r="MZC111" s="50"/>
      <c r="MZD111" s="50"/>
      <c r="MZE111" s="50"/>
      <c r="MZF111" s="50"/>
      <c r="MZG111" s="50"/>
      <c r="MZH111" s="50"/>
      <c r="MZJ111" s="50"/>
      <c r="MZL111" s="50"/>
      <c r="MZM111" s="50"/>
      <c r="MZN111" s="50"/>
      <c r="MZO111" s="50"/>
      <c r="MZP111" s="50"/>
      <c r="MZQ111" s="50"/>
      <c r="MZR111" s="50"/>
      <c r="MZS111" s="50"/>
      <c r="MZX111" s="50"/>
      <c r="MZY111" s="50"/>
      <c r="MZZ111" s="50"/>
      <c r="NAA111" s="50"/>
      <c r="NAB111" s="50"/>
      <c r="NAC111" s="50"/>
      <c r="NAD111" s="50"/>
      <c r="NAE111" s="50"/>
      <c r="NAF111" s="50"/>
      <c r="NAG111" s="50"/>
      <c r="NAH111" s="50"/>
      <c r="NAI111" s="50"/>
      <c r="NAJ111" s="50"/>
      <c r="NAK111" s="50"/>
      <c r="NAL111" s="50"/>
      <c r="NAM111" s="50"/>
      <c r="NAN111" s="50"/>
      <c r="NAO111" s="50"/>
      <c r="NAP111" s="50"/>
      <c r="NAQ111" s="50"/>
      <c r="NAR111" s="50"/>
      <c r="NAS111" s="50"/>
      <c r="NAT111" s="50"/>
      <c r="NAU111" s="50"/>
      <c r="NAV111" s="50"/>
      <c r="NAW111" s="50"/>
      <c r="NAX111" s="50"/>
      <c r="NAY111" s="50"/>
      <c r="NAZ111" s="50"/>
      <c r="NBA111" s="50"/>
      <c r="NBB111" s="50"/>
      <c r="NBC111" s="50"/>
      <c r="NBD111" s="50"/>
      <c r="NBE111" s="50"/>
      <c r="NBF111" s="50"/>
      <c r="NBG111" s="50"/>
      <c r="NBH111" s="50"/>
      <c r="NBI111" s="50"/>
      <c r="NBJ111" s="50"/>
      <c r="NBK111" s="50"/>
      <c r="NBL111" s="50"/>
      <c r="NBM111" s="50"/>
      <c r="NBN111" s="50"/>
      <c r="NBO111" s="50"/>
      <c r="NBP111" s="50"/>
      <c r="NBQ111" s="50"/>
      <c r="NBR111" s="50"/>
      <c r="NBS111" s="50"/>
      <c r="NBT111" s="50"/>
      <c r="NBU111" s="50"/>
      <c r="NBV111" s="50"/>
      <c r="NBW111" s="50"/>
      <c r="NBX111" s="50"/>
      <c r="NBY111" s="50"/>
      <c r="NBZ111" s="50"/>
      <c r="NCA111" s="50"/>
      <c r="NCB111" s="50"/>
      <c r="NCC111" s="50"/>
      <c r="NCD111" s="50"/>
      <c r="NCE111" s="50"/>
      <c r="NCF111" s="50"/>
      <c r="NCG111" s="50"/>
      <c r="NCH111" s="50"/>
      <c r="NCI111" s="50"/>
      <c r="NCJ111" s="50"/>
      <c r="NCK111" s="50"/>
      <c r="NCL111" s="50"/>
      <c r="NCM111" s="50"/>
      <c r="NCN111" s="50"/>
      <c r="NCO111" s="50"/>
      <c r="NCP111" s="50"/>
      <c r="NCQ111" s="50"/>
      <c r="NCR111" s="50"/>
      <c r="NCS111" s="50"/>
      <c r="NCT111" s="50"/>
      <c r="NCU111" s="50"/>
      <c r="NCV111" s="50"/>
      <c r="NCW111" s="50"/>
      <c r="NCX111" s="50"/>
      <c r="NCY111" s="50"/>
      <c r="NCZ111" s="50"/>
      <c r="NDA111" s="50"/>
      <c r="NDB111" s="50"/>
      <c r="NDC111" s="50"/>
      <c r="NDD111" s="50"/>
      <c r="NDE111" s="50"/>
      <c r="NDF111" s="50"/>
      <c r="NDG111" s="50"/>
      <c r="NDH111" s="50"/>
      <c r="NDI111" s="50"/>
      <c r="NDJ111" s="50"/>
      <c r="NDK111" s="50"/>
      <c r="NDL111" s="50"/>
      <c r="NDM111" s="50"/>
      <c r="NDN111" s="50"/>
      <c r="NDO111" s="50"/>
      <c r="NDP111" s="50"/>
      <c r="NDQ111" s="50"/>
      <c r="NDR111" s="50"/>
      <c r="NDS111" s="50"/>
      <c r="NDT111" s="50"/>
      <c r="NDU111" s="50"/>
      <c r="NDV111" s="50"/>
      <c r="NDW111" s="50"/>
      <c r="NDX111" s="50"/>
      <c r="NDY111" s="50"/>
      <c r="NDZ111" s="50"/>
      <c r="NEA111" s="50"/>
      <c r="NEB111" s="50"/>
      <c r="NEC111" s="50"/>
      <c r="NED111" s="50"/>
      <c r="NEE111" s="50"/>
      <c r="NEF111" s="50"/>
      <c r="NEG111" s="50"/>
      <c r="NEH111" s="50"/>
      <c r="NEI111" s="50"/>
      <c r="NEJ111" s="50"/>
      <c r="NEK111" s="50"/>
      <c r="NEL111" s="50"/>
      <c r="NEM111" s="50"/>
      <c r="NEN111" s="50"/>
      <c r="NEO111" s="50"/>
      <c r="NEP111" s="50"/>
      <c r="NEQ111" s="50"/>
      <c r="NER111" s="50"/>
      <c r="NES111" s="50"/>
      <c r="NET111" s="50"/>
      <c r="NEU111" s="50"/>
      <c r="NEV111" s="50"/>
      <c r="NEW111" s="50"/>
      <c r="NEX111" s="50"/>
      <c r="NEY111" s="50"/>
      <c r="NEZ111" s="50"/>
      <c r="NFA111" s="50"/>
      <c r="NFB111" s="50"/>
      <c r="NFC111" s="50"/>
      <c r="NFD111" s="50"/>
      <c r="NFE111" s="50"/>
      <c r="NFF111" s="50"/>
      <c r="NFG111" s="50"/>
      <c r="NFH111" s="50"/>
      <c r="NFI111" s="50"/>
      <c r="NFJ111" s="50"/>
      <c r="NFK111" s="50"/>
      <c r="NFL111" s="50"/>
      <c r="NFM111" s="50"/>
      <c r="NFN111" s="50"/>
      <c r="NFO111" s="50"/>
      <c r="NFP111" s="50"/>
      <c r="NFQ111" s="50"/>
      <c r="NFR111" s="50"/>
      <c r="NFS111" s="50"/>
      <c r="NFT111" s="50"/>
      <c r="NFU111" s="50"/>
      <c r="NFV111" s="50"/>
      <c r="NFW111" s="50"/>
      <c r="NFX111" s="50"/>
      <c r="NFY111" s="50"/>
      <c r="NFZ111" s="50"/>
      <c r="NGA111" s="50"/>
      <c r="NGB111" s="50"/>
      <c r="NGC111" s="50"/>
      <c r="NGD111" s="50"/>
      <c r="NGE111" s="50"/>
      <c r="NGF111" s="50"/>
      <c r="NGG111" s="50"/>
      <c r="NGH111" s="50"/>
      <c r="NGI111" s="50"/>
      <c r="NGJ111" s="50"/>
      <c r="NGK111" s="50"/>
      <c r="NGL111" s="50"/>
      <c r="NGM111" s="50"/>
      <c r="NGN111" s="50"/>
      <c r="NGO111" s="50"/>
      <c r="NGP111" s="50"/>
      <c r="NGQ111" s="50"/>
      <c r="NGR111" s="50"/>
      <c r="NGS111" s="50"/>
      <c r="NGT111" s="50"/>
      <c r="NGU111" s="50"/>
      <c r="NGV111" s="50"/>
      <c r="NGW111" s="50"/>
      <c r="NGX111" s="50"/>
      <c r="NGY111" s="50"/>
      <c r="NGZ111" s="50"/>
      <c r="NHA111" s="50"/>
      <c r="NHB111" s="50"/>
      <c r="NHC111" s="50"/>
      <c r="NHD111" s="50"/>
      <c r="NHE111" s="50"/>
      <c r="NHF111" s="50"/>
      <c r="NHG111" s="50"/>
      <c r="NHH111" s="50"/>
      <c r="NHI111" s="50"/>
      <c r="NHJ111" s="50"/>
      <c r="NHK111" s="50"/>
      <c r="NHL111" s="50"/>
      <c r="NHM111" s="50"/>
      <c r="NHN111" s="50"/>
      <c r="NHO111" s="50"/>
      <c r="NHP111" s="50"/>
      <c r="NHQ111" s="50"/>
      <c r="NHR111" s="50"/>
      <c r="NHS111" s="50"/>
      <c r="NHT111" s="50"/>
      <c r="NHU111" s="50"/>
      <c r="NHV111" s="50"/>
      <c r="NHW111" s="50"/>
      <c r="NHX111" s="50"/>
      <c r="NHY111" s="50"/>
      <c r="NHZ111" s="50"/>
      <c r="NIA111" s="50"/>
      <c r="NIB111" s="50"/>
      <c r="NIC111" s="50"/>
      <c r="NID111" s="50"/>
      <c r="NIE111" s="50"/>
      <c r="NIF111" s="50"/>
      <c r="NIG111" s="50"/>
      <c r="NIH111" s="50"/>
      <c r="NII111" s="50"/>
      <c r="NIJ111" s="50"/>
      <c r="NIK111" s="50"/>
      <c r="NIL111" s="50"/>
      <c r="NIM111" s="50"/>
      <c r="NIN111" s="50"/>
      <c r="NIO111" s="50"/>
      <c r="NIP111" s="50"/>
      <c r="NIQ111" s="50"/>
      <c r="NIR111" s="50"/>
      <c r="NIS111" s="50"/>
      <c r="NIT111" s="50"/>
      <c r="NIU111" s="50"/>
      <c r="NIV111" s="50"/>
      <c r="NIW111" s="50"/>
      <c r="NIX111" s="50"/>
      <c r="NIY111" s="50"/>
      <c r="NIZ111" s="50"/>
      <c r="NJA111" s="50"/>
      <c r="NJB111" s="50"/>
      <c r="NJC111" s="50"/>
      <c r="NJD111" s="50"/>
      <c r="NJF111" s="50"/>
      <c r="NJH111" s="50"/>
      <c r="NJI111" s="50"/>
      <c r="NJJ111" s="50"/>
      <c r="NJK111" s="50"/>
      <c r="NJL111" s="50"/>
      <c r="NJM111" s="50"/>
      <c r="NJN111" s="50"/>
      <c r="NJO111" s="50"/>
      <c r="NJT111" s="50"/>
      <c r="NJU111" s="50"/>
      <c r="NJV111" s="50"/>
      <c r="NJW111" s="50"/>
      <c r="NJX111" s="50"/>
      <c r="NJY111" s="50"/>
      <c r="NJZ111" s="50"/>
      <c r="NKA111" s="50"/>
      <c r="NKB111" s="50"/>
      <c r="NKC111" s="50"/>
      <c r="NKD111" s="50"/>
      <c r="NKE111" s="50"/>
      <c r="NKF111" s="50"/>
      <c r="NKG111" s="50"/>
      <c r="NKH111" s="50"/>
      <c r="NKI111" s="50"/>
      <c r="NKJ111" s="50"/>
      <c r="NKK111" s="50"/>
      <c r="NKL111" s="50"/>
      <c r="NKM111" s="50"/>
      <c r="NKN111" s="50"/>
      <c r="NKO111" s="50"/>
      <c r="NKP111" s="50"/>
      <c r="NKQ111" s="50"/>
      <c r="NKR111" s="50"/>
      <c r="NKS111" s="50"/>
      <c r="NKT111" s="50"/>
      <c r="NKU111" s="50"/>
      <c r="NKV111" s="50"/>
      <c r="NKW111" s="50"/>
      <c r="NKX111" s="50"/>
      <c r="NKY111" s="50"/>
      <c r="NKZ111" s="50"/>
      <c r="NLA111" s="50"/>
      <c r="NLB111" s="50"/>
      <c r="NLC111" s="50"/>
      <c r="NLD111" s="50"/>
      <c r="NLE111" s="50"/>
      <c r="NLF111" s="50"/>
      <c r="NLG111" s="50"/>
      <c r="NLH111" s="50"/>
      <c r="NLI111" s="50"/>
      <c r="NLJ111" s="50"/>
      <c r="NLK111" s="50"/>
      <c r="NLL111" s="50"/>
      <c r="NLM111" s="50"/>
      <c r="NLN111" s="50"/>
      <c r="NLO111" s="50"/>
      <c r="NLP111" s="50"/>
      <c r="NLQ111" s="50"/>
      <c r="NLR111" s="50"/>
      <c r="NLS111" s="50"/>
      <c r="NLT111" s="50"/>
      <c r="NLU111" s="50"/>
      <c r="NLV111" s="50"/>
      <c r="NLW111" s="50"/>
      <c r="NLX111" s="50"/>
      <c r="NLY111" s="50"/>
      <c r="NLZ111" s="50"/>
      <c r="NMA111" s="50"/>
      <c r="NMB111" s="50"/>
      <c r="NMC111" s="50"/>
      <c r="NMD111" s="50"/>
      <c r="NME111" s="50"/>
      <c r="NMF111" s="50"/>
      <c r="NMG111" s="50"/>
      <c r="NMH111" s="50"/>
      <c r="NMI111" s="50"/>
      <c r="NMJ111" s="50"/>
      <c r="NMK111" s="50"/>
      <c r="NML111" s="50"/>
      <c r="NMM111" s="50"/>
      <c r="NMN111" s="50"/>
      <c r="NMO111" s="50"/>
      <c r="NMP111" s="50"/>
      <c r="NMQ111" s="50"/>
      <c r="NMR111" s="50"/>
      <c r="NMS111" s="50"/>
      <c r="NMT111" s="50"/>
      <c r="NMU111" s="50"/>
      <c r="NMV111" s="50"/>
      <c r="NMW111" s="50"/>
      <c r="NMX111" s="50"/>
      <c r="NMY111" s="50"/>
      <c r="NMZ111" s="50"/>
      <c r="NNA111" s="50"/>
      <c r="NNB111" s="50"/>
      <c r="NNC111" s="50"/>
      <c r="NND111" s="50"/>
      <c r="NNE111" s="50"/>
      <c r="NNF111" s="50"/>
      <c r="NNG111" s="50"/>
      <c r="NNH111" s="50"/>
      <c r="NNI111" s="50"/>
      <c r="NNJ111" s="50"/>
      <c r="NNK111" s="50"/>
      <c r="NNL111" s="50"/>
      <c r="NNM111" s="50"/>
      <c r="NNN111" s="50"/>
      <c r="NNO111" s="50"/>
      <c r="NNP111" s="50"/>
      <c r="NNQ111" s="50"/>
      <c r="NNR111" s="50"/>
      <c r="NNS111" s="50"/>
      <c r="NNT111" s="50"/>
      <c r="NNU111" s="50"/>
      <c r="NNV111" s="50"/>
      <c r="NNW111" s="50"/>
      <c r="NNX111" s="50"/>
      <c r="NNY111" s="50"/>
      <c r="NNZ111" s="50"/>
      <c r="NOA111" s="50"/>
      <c r="NOB111" s="50"/>
      <c r="NOC111" s="50"/>
      <c r="NOD111" s="50"/>
      <c r="NOE111" s="50"/>
      <c r="NOF111" s="50"/>
      <c r="NOG111" s="50"/>
      <c r="NOH111" s="50"/>
      <c r="NOI111" s="50"/>
      <c r="NOJ111" s="50"/>
      <c r="NOK111" s="50"/>
      <c r="NOL111" s="50"/>
      <c r="NOM111" s="50"/>
      <c r="NON111" s="50"/>
      <c r="NOO111" s="50"/>
      <c r="NOP111" s="50"/>
      <c r="NOQ111" s="50"/>
      <c r="NOR111" s="50"/>
      <c r="NOS111" s="50"/>
      <c r="NOT111" s="50"/>
      <c r="NOU111" s="50"/>
      <c r="NOV111" s="50"/>
      <c r="NOW111" s="50"/>
      <c r="NOX111" s="50"/>
      <c r="NOY111" s="50"/>
      <c r="NOZ111" s="50"/>
      <c r="NPA111" s="50"/>
      <c r="NPB111" s="50"/>
      <c r="NPC111" s="50"/>
      <c r="NPD111" s="50"/>
      <c r="NPE111" s="50"/>
      <c r="NPF111" s="50"/>
      <c r="NPG111" s="50"/>
      <c r="NPH111" s="50"/>
      <c r="NPI111" s="50"/>
      <c r="NPJ111" s="50"/>
      <c r="NPK111" s="50"/>
      <c r="NPL111" s="50"/>
      <c r="NPM111" s="50"/>
      <c r="NPN111" s="50"/>
      <c r="NPO111" s="50"/>
      <c r="NPP111" s="50"/>
      <c r="NPQ111" s="50"/>
      <c r="NPR111" s="50"/>
      <c r="NPS111" s="50"/>
      <c r="NPT111" s="50"/>
      <c r="NPU111" s="50"/>
      <c r="NPV111" s="50"/>
      <c r="NPW111" s="50"/>
      <c r="NPX111" s="50"/>
      <c r="NPY111" s="50"/>
      <c r="NPZ111" s="50"/>
      <c r="NQA111" s="50"/>
      <c r="NQB111" s="50"/>
      <c r="NQC111" s="50"/>
      <c r="NQD111" s="50"/>
      <c r="NQE111" s="50"/>
      <c r="NQF111" s="50"/>
      <c r="NQG111" s="50"/>
      <c r="NQH111" s="50"/>
      <c r="NQI111" s="50"/>
      <c r="NQJ111" s="50"/>
      <c r="NQK111" s="50"/>
      <c r="NQL111" s="50"/>
      <c r="NQM111" s="50"/>
      <c r="NQN111" s="50"/>
      <c r="NQO111" s="50"/>
      <c r="NQP111" s="50"/>
      <c r="NQQ111" s="50"/>
      <c r="NQR111" s="50"/>
      <c r="NQS111" s="50"/>
      <c r="NQT111" s="50"/>
      <c r="NQU111" s="50"/>
      <c r="NQV111" s="50"/>
      <c r="NQW111" s="50"/>
      <c r="NQX111" s="50"/>
      <c r="NQY111" s="50"/>
      <c r="NQZ111" s="50"/>
      <c r="NRA111" s="50"/>
      <c r="NRB111" s="50"/>
      <c r="NRC111" s="50"/>
      <c r="NRD111" s="50"/>
      <c r="NRE111" s="50"/>
      <c r="NRF111" s="50"/>
      <c r="NRG111" s="50"/>
      <c r="NRH111" s="50"/>
      <c r="NRI111" s="50"/>
      <c r="NRJ111" s="50"/>
      <c r="NRK111" s="50"/>
      <c r="NRL111" s="50"/>
      <c r="NRM111" s="50"/>
      <c r="NRN111" s="50"/>
      <c r="NRO111" s="50"/>
      <c r="NRP111" s="50"/>
      <c r="NRQ111" s="50"/>
      <c r="NRR111" s="50"/>
      <c r="NRS111" s="50"/>
      <c r="NRT111" s="50"/>
      <c r="NRU111" s="50"/>
      <c r="NRV111" s="50"/>
      <c r="NRW111" s="50"/>
      <c r="NRX111" s="50"/>
      <c r="NRY111" s="50"/>
      <c r="NRZ111" s="50"/>
      <c r="NSA111" s="50"/>
      <c r="NSB111" s="50"/>
      <c r="NSC111" s="50"/>
      <c r="NSD111" s="50"/>
      <c r="NSE111" s="50"/>
      <c r="NSF111" s="50"/>
      <c r="NSG111" s="50"/>
      <c r="NSH111" s="50"/>
      <c r="NSI111" s="50"/>
      <c r="NSJ111" s="50"/>
      <c r="NSK111" s="50"/>
      <c r="NSL111" s="50"/>
      <c r="NSM111" s="50"/>
      <c r="NSN111" s="50"/>
      <c r="NSO111" s="50"/>
      <c r="NSP111" s="50"/>
      <c r="NSQ111" s="50"/>
      <c r="NSR111" s="50"/>
      <c r="NSS111" s="50"/>
      <c r="NST111" s="50"/>
      <c r="NSU111" s="50"/>
      <c r="NSV111" s="50"/>
      <c r="NSW111" s="50"/>
      <c r="NSX111" s="50"/>
      <c r="NSY111" s="50"/>
      <c r="NSZ111" s="50"/>
      <c r="NTB111" s="50"/>
      <c r="NTD111" s="50"/>
      <c r="NTE111" s="50"/>
      <c r="NTF111" s="50"/>
      <c r="NTG111" s="50"/>
      <c r="NTH111" s="50"/>
      <c r="NTI111" s="50"/>
      <c r="NTJ111" s="50"/>
      <c r="NTK111" s="50"/>
      <c r="NTP111" s="50"/>
      <c r="NTQ111" s="50"/>
      <c r="NTR111" s="50"/>
      <c r="NTS111" s="50"/>
      <c r="NTT111" s="50"/>
      <c r="NTU111" s="50"/>
      <c r="NTV111" s="50"/>
      <c r="NTW111" s="50"/>
      <c r="NTX111" s="50"/>
      <c r="NTY111" s="50"/>
      <c r="NTZ111" s="50"/>
      <c r="NUA111" s="50"/>
      <c r="NUB111" s="50"/>
      <c r="NUC111" s="50"/>
      <c r="NUD111" s="50"/>
      <c r="NUE111" s="50"/>
      <c r="NUF111" s="50"/>
      <c r="NUG111" s="50"/>
      <c r="NUH111" s="50"/>
      <c r="NUI111" s="50"/>
      <c r="NUJ111" s="50"/>
      <c r="NUK111" s="50"/>
      <c r="NUL111" s="50"/>
      <c r="NUM111" s="50"/>
      <c r="NUN111" s="50"/>
      <c r="NUO111" s="50"/>
      <c r="NUP111" s="50"/>
      <c r="NUQ111" s="50"/>
      <c r="NUR111" s="50"/>
      <c r="NUS111" s="50"/>
      <c r="NUT111" s="50"/>
      <c r="NUU111" s="50"/>
      <c r="NUV111" s="50"/>
      <c r="NUW111" s="50"/>
      <c r="NUX111" s="50"/>
      <c r="NUY111" s="50"/>
      <c r="NUZ111" s="50"/>
      <c r="NVA111" s="50"/>
      <c r="NVB111" s="50"/>
      <c r="NVC111" s="50"/>
      <c r="NVD111" s="50"/>
      <c r="NVE111" s="50"/>
      <c r="NVF111" s="50"/>
      <c r="NVG111" s="50"/>
      <c r="NVH111" s="50"/>
      <c r="NVI111" s="50"/>
      <c r="NVJ111" s="50"/>
      <c r="NVK111" s="50"/>
      <c r="NVL111" s="50"/>
      <c r="NVM111" s="50"/>
      <c r="NVN111" s="50"/>
      <c r="NVO111" s="50"/>
      <c r="NVP111" s="50"/>
      <c r="NVQ111" s="50"/>
      <c r="NVR111" s="50"/>
      <c r="NVS111" s="50"/>
      <c r="NVT111" s="50"/>
      <c r="NVU111" s="50"/>
      <c r="NVV111" s="50"/>
      <c r="NVW111" s="50"/>
      <c r="NVX111" s="50"/>
      <c r="NVY111" s="50"/>
      <c r="NVZ111" s="50"/>
      <c r="NWA111" s="50"/>
      <c r="NWB111" s="50"/>
      <c r="NWC111" s="50"/>
      <c r="NWD111" s="50"/>
      <c r="NWE111" s="50"/>
      <c r="NWF111" s="50"/>
      <c r="NWG111" s="50"/>
      <c r="NWH111" s="50"/>
      <c r="NWI111" s="50"/>
      <c r="NWJ111" s="50"/>
      <c r="NWK111" s="50"/>
      <c r="NWL111" s="50"/>
      <c r="NWM111" s="50"/>
      <c r="NWN111" s="50"/>
      <c r="NWO111" s="50"/>
      <c r="NWP111" s="50"/>
      <c r="NWQ111" s="50"/>
      <c r="NWR111" s="50"/>
      <c r="NWS111" s="50"/>
      <c r="NWT111" s="50"/>
      <c r="NWU111" s="50"/>
      <c r="NWV111" s="50"/>
      <c r="NWW111" s="50"/>
      <c r="NWX111" s="50"/>
      <c r="NWY111" s="50"/>
      <c r="NWZ111" s="50"/>
      <c r="NXA111" s="50"/>
      <c r="NXB111" s="50"/>
      <c r="NXC111" s="50"/>
      <c r="NXD111" s="50"/>
      <c r="NXE111" s="50"/>
      <c r="NXF111" s="50"/>
      <c r="NXG111" s="50"/>
      <c r="NXH111" s="50"/>
      <c r="NXI111" s="50"/>
      <c r="NXJ111" s="50"/>
      <c r="NXK111" s="50"/>
      <c r="NXL111" s="50"/>
      <c r="NXM111" s="50"/>
      <c r="NXN111" s="50"/>
      <c r="NXO111" s="50"/>
      <c r="NXP111" s="50"/>
      <c r="NXQ111" s="50"/>
      <c r="NXR111" s="50"/>
      <c r="NXS111" s="50"/>
      <c r="NXT111" s="50"/>
      <c r="NXU111" s="50"/>
      <c r="NXV111" s="50"/>
      <c r="NXW111" s="50"/>
      <c r="NXX111" s="50"/>
      <c r="NXY111" s="50"/>
      <c r="NXZ111" s="50"/>
      <c r="NYA111" s="50"/>
      <c r="NYB111" s="50"/>
      <c r="NYC111" s="50"/>
      <c r="NYD111" s="50"/>
      <c r="NYE111" s="50"/>
      <c r="NYF111" s="50"/>
      <c r="NYG111" s="50"/>
      <c r="NYH111" s="50"/>
      <c r="NYI111" s="50"/>
      <c r="NYJ111" s="50"/>
      <c r="NYK111" s="50"/>
      <c r="NYL111" s="50"/>
      <c r="NYM111" s="50"/>
      <c r="NYN111" s="50"/>
      <c r="NYO111" s="50"/>
      <c r="NYP111" s="50"/>
      <c r="NYQ111" s="50"/>
      <c r="NYR111" s="50"/>
      <c r="NYS111" s="50"/>
      <c r="NYT111" s="50"/>
      <c r="NYU111" s="50"/>
      <c r="NYV111" s="50"/>
      <c r="NYW111" s="50"/>
      <c r="NYX111" s="50"/>
      <c r="NYY111" s="50"/>
      <c r="NYZ111" s="50"/>
      <c r="NZA111" s="50"/>
      <c r="NZB111" s="50"/>
      <c r="NZC111" s="50"/>
      <c r="NZD111" s="50"/>
      <c r="NZE111" s="50"/>
      <c r="NZF111" s="50"/>
      <c r="NZG111" s="50"/>
      <c r="NZH111" s="50"/>
      <c r="NZI111" s="50"/>
      <c r="NZJ111" s="50"/>
      <c r="NZK111" s="50"/>
      <c r="NZL111" s="50"/>
      <c r="NZM111" s="50"/>
      <c r="NZN111" s="50"/>
      <c r="NZO111" s="50"/>
      <c r="NZP111" s="50"/>
      <c r="NZQ111" s="50"/>
      <c r="NZR111" s="50"/>
      <c r="NZS111" s="50"/>
      <c r="NZT111" s="50"/>
      <c r="NZU111" s="50"/>
      <c r="NZV111" s="50"/>
      <c r="NZW111" s="50"/>
      <c r="NZX111" s="50"/>
      <c r="NZY111" s="50"/>
      <c r="NZZ111" s="50"/>
      <c r="OAA111" s="50"/>
      <c r="OAB111" s="50"/>
      <c r="OAC111" s="50"/>
      <c r="OAD111" s="50"/>
      <c r="OAE111" s="50"/>
      <c r="OAF111" s="50"/>
      <c r="OAG111" s="50"/>
      <c r="OAH111" s="50"/>
      <c r="OAI111" s="50"/>
      <c r="OAJ111" s="50"/>
      <c r="OAK111" s="50"/>
      <c r="OAL111" s="50"/>
      <c r="OAM111" s="50"/>
      <c r="OAN111" s="50"/>
      <c r="OAO111" s="50"/>
      <c r="OAP111" s="50"/>
      <c r="OAQ111" s="50"/>
      <c r="OAR111" s="50"/>
      <c r="OAS111" s="50"/>
      <c r="OAT111" s="50"/>
      <c r="OAU111" s="50"/>
      <c r="OAV111" s="50"/>
      <c r="OAW111" s="50"/>
      <c r="OAX111" s="50"/>
      <c r="OAY111" s="50"/>
      <c r="OAZ111" s="50"/>
      <c r="OBA111" s="50"/>
      <c r="OBB111" s="50"/>
      <c r="OBC111" s="50"/>
      <c r="OBD111" s="50"/>
      <c r="OBE111" s="50"/>
      <c r="OBF111" s="50"/>
      <c r="OBG111" s="50"/>
      <c r="OBH111" s="50"/>
      <c r="OBI111" s="50"/>
      <c r="OBJ111" s="50"/>
      <c r="OBK111" s="50"/>
      <c r="OBL111" s="50"/>
      <c r="OBM111" s="50"/>
      <c r="OBN111" s="50"/>
      <c r="OBO111" s="50"/>
      <c r="OBP111" s="50"/>
      <c r="OBQ111" s="50"/>
      <c r="OBR111" s="50"/>
      <c r="OBS111" s="50"/>
      <c r="OBT111" s="50"/>
      <c r="OBU111" s="50"/>
      <c r="OBV111" s="50"/>
      <c r="OBW111" s="50"/>
      <c r="OBX111" s="50"/>
      <c r="OBY111" s="50"/>
      <c r="OBZ111" s="50"/>
      <c r="OCA111" s="50"/>
      <c r="OCB111" s="50"/>
      <c r="OCC111" s="50"/>
      <c r="OCD111" s="50"/>
      <c r="OCE111" s="50"/>
      <c r="OCF111" s="50"/>
      <c r="OCG111" s="50"/>
      <c r="OCH111" s="50"/>
      <c r="OCI111" s="50"/>
      <c r="OCJ111" s="50"/>
      <c r="OCK111" s="50"/>
      <c r="OCL111" s="50"/>
      <c r="OCM111" s="50"/>
      <c r="OCN111" s="50"/>
      <c r="OCO111" s="50"/>
      <c r="OCP111" s="50"/>
      <c r="OCQ111" s="50"/>
      <c r="OCR111" s="50"/>
      <c r="OCS111" s="50"/>
      <c r="OCT111" s="50"/>
      <c r="OCU111" s="50"/>
      <c r="OCV111" s="50"/>
      <c r="OCX111" s="50"/>
      <c r="OCZ111" s="50"/>
      <c r="ODA111" s="50"/>
      <c r="ODB111" s="50"/>
      <c r="ODC111" s="50"/>
      <c r="ODD111" s="50"/>
      <c r="ODE111" s="50"/>
      <c r="ODF111" s="50"/>
      <c r="ODG111" s="50"/>
      <c r="ODL111" s="50"/>
      <c r="ODM111" s="50"/>
      <c r="ODN111" s="50"/>
      <c r="ODO111" s="50"/>
      <c r="ODP111" s="50"/>
      <c r="ODQ111" s="50"/>
      <c r="ODR111" s="50"/>
      <c r="ODS111" s="50"/>
      <c r="ODT111" s="50"/>
      <c r="ODU111" s="50"/>
      <c r="ODV111" s="50"/>
      <c r="ODW111" s="50"/>
      <c r="ODX111" s="50"/>
      <c r="ODY111" s="50"/>
      <c r="ODZ111" s="50"/>
      <c r="OEA111" s="50"/>
      <c r="OEB111" s="50"/>
      <c r="OEC111" s="50"/>
      <c r="OED111" s="50"/>
      <c r="OEE111" s="50"/>
      <c r="OEF111" s="50"/>
      <c r="OEG111" s="50"/>
      <c r="OEH111" s="50"/>
      <c r="OEI111" s="50"/>
      <c r="OEJ111" s="50"/>
      <c r="OEK111" s="50"/>
      <c r="OEL111" s="50"/>
      <c r="OEM111" s="50"/>
      <c r="OEN111" s="50"/>
      <c r="OEO111" s="50"/>
      <c r="OEP111" s="50"/>
      <c r="OEQ111" s="50"/>
      <c r="OER111" s="50"/>
      <c r="OES111" s="50"/>
      <c r="OET111" s="50"/>
      <c r="OEU111" s="50"/>
      <c r="OEV111" s="50"/>
      <c r="OEW111" s="50"/>
      <c r="OEX111" s="50"/>
      <c r="OEY111" s="50"/>
      <c r="OEZ111" s="50"/>
      <c r="OFA111" s="50"/>
      <c r="OFB111" s="50"/>
      <c r="OFC111" s="50"/>
      <c r="OFD111" s="50"/>
      <c r="OFE111" s="50"/>
      <c r="OFF111" s="50"/>
      <c r="OFG111" s="50"/>
      <c r="OFH111" s="50"/>
      <c r="OFI111" s="50"/>
      <c r="OFJ111" s="50"/>
      <c r="OFK111" s="50"/>
      <c r="OFL111" s="50"/>
      <c r="OFM111" s="50"/>
      <c r="OFN111" s="50"/>
      <c r="OFO111" s="50"/>
      <c r="OFP111" s="50"/>
      <c r="OFQ111" s="50"/>
      <c r="OFR111" s="50"/>
      <c r="OFS111" s="50"/>
      <c r="OFT111" s="50"/>
      <c r="OFU111" s="50"/>
      <c r="OFV111" s="50"/>
      <c r="OFW111" s="50"/>
      <c r="OFX111" s="50"/>
      <c r="OFY111" s="50"/>
      <c r="OFZ111" s="50"/>
      <c r="OGA111" s="50"/>
      <c r="OGB111" s="50"/>
      <c r="OGC111" s="50"/>
      <c r="OGD111" s="50"/>
      <c r="OGE111" s="50"/>
      <c r="OGF111" s="50"/>
      <c r="OGG111" s="50"/>
      <c r="OGH111" s="50"/>
      <c r="OGI111" s="50"/>
      <c r="OGJ111" s="50"/>
      <c r="OGK111" s="50"/>
      <c r="OGL111" s="50"/>
      <c r="OGM111" s="50"/>
      <c r="OGN111" s="50"/>
      <c r="OGO111" s="50"/>
      <c r="OGP111" s="50"/>
      <c r="OGQ111" s="50"/>
      <c r="OGR111" s="50"/>
      <c r="OGS111" s="50"/>
      <c r="OGT111" s="50"/>
      <c r="OGU111" s="50"/>
      <c r="OGV111" s="50"/>
      <c r="OGW111" s="50"/>
      <c r="OGX111" s="50"/>
      <c r="OGY111" s="50"/>
      <c r="OGZ111" s="50"/>
      <c r="OHA111" s="50"/>
      <c r="OHB111" s="50"/>
      <c r="OHC111" s="50"/>
      <c r="OHD111" s="50"/>
      <c r="OHE111" s="50"/>
      <c r="OHF111" s="50"/>
      <c r="OHG111" s="50"/>
      <c r="OHH111" s="50"/>
      <c r="OHI111" s="50"/>
      <c r="OHJ111" s="50"/>
      <c r="OHK111" s="50"/>
      <c r="OHL111" s="50"/>
      <c r="OHM111" s="50"/>
      <c r="OHN111" s="50"/>
      <c r="OHO111" s="50"/>
      <c r="OHP111" s="50"/>
      <c r="OHQ111" s="50"/>
      <c r="OHR111" s="50"/>
      <c r="OHS111" s="50"/>
      <c r="OHT111" s="50"/>
      <c r="OHU111" s="50"/>
      <c r="OHV111" s="50"/>
      <c r="OHW111" s="50"/>
      <c r="OHX111" s="50"/>
      <c r="OHY111" s="50"/>
      <c r="OHZ111" s="50"/>
      <c r="OIA111" s="50"/>
      <c r="OIB111" s="50"/>
      <c r="OIC111" s="50"/>
      <c r="OID111" s="50"/>
      <c r="OIE111" s="50"/>
      <c r="OIF111" s="50"/>
      <c r="OIG111" s="50"/>
      <c r="OIH111" s="50"/>
      <c r="OII111" s="50"/>
      <c r="OIJ111" s="50"/>
      <c r="OIK111" s="50"/>
      <c r="OIL111" s="50"/>
      <c r="OIM111" s="50"/>
      <c r="OIN111" s="50"/>
      <c r="OIO111" s="50"/>
      <c r="OIP111" s="50"/>
      <c r="OIQ111" s="50"/>
      <c r="OIR111" s="50"/>
      <c r="OIS111" s="50"/>
      <c r="OIT111" s="50"/>
      <c r="OIU111" s="50"/>
      <c r="OIV111" s="50"/>
      <c r="OIW111" s="50"/>
      <c r="OIX111" s="50"/>
      <c r="OIY111" s="50"/>
      <c r="OIZ111" s="50"/>
      <c r="OJA111" s="50"/>
      <c r="OJB111" s="50"/>
      <c r="OJC111" s="50"/>
      <c r="OJD111" s="50"/>
      <c r="OJE111" s="50"/>
      <c r="OJF111" s="50"/>
      <c r="OJG111" s="50"/>
      <c r="OJH111" s="50"/>
      <c r="OJI111" s="50"/>
      <c r="OJJ111" s="50"/>
      <c r="OJK111" s="50"/>
      <c r="OJL111" s="50"/>
      <c r="OJM111" s="50"/>
      <c r="OJN111" s="50"/>
      <c r="OJO111" s="50"/>
      <c r="OJP111" s="50"/>
      <c r="OJQ111" s="50"/>
      <c r="OJR111" s="50"/>
      <c r="OJS111" s="50"/>
      <c r="OJT111" s="50"/>
      <c r="OJU111" s="50"/>
      <c r="OJV111" s="50"/>
      <c r="OJW111" s="50"/>
      <c r="OJX111" s="50"/>
      <c r="OJY111" s="50"/>
      <c r="OJZ111" s="50"/>
      <c r="OKA111" s="50"/>
      <c r="OKB111" s="50"/>
      <c r="OKC111" s="50"/>
      <c r="OKD111" s="50"/>
      <c r="OKE111" s="50"/>
      <c r="OKF111" s="50"/>
      <c r="OKG111" s="50"/>
      <c r="OKH111" s="50"/>
      <c r="OKI111" s="50"/>
      <c r="OKJ111" s="50"/>
      <c r="OKK111" s="50"/>
      <c r="OKL111" s="50"/>
      <c r="OKM111" s="50"/>
      <c r="OKN111" s="50"/>
      <c r="OKO111" s="50"/>
      <c r="OKP111" s="50"/>
      <c r="OKQ111" s="50"/>
      <c r="OKR111" s="50"/>
      <c r="OKS111" s="50"/>
      <c r="OKT111" s="50"/>
      <c r="OKU111" s="50"/>
      <c r="OKV111" s="50"/>
      <c r="OKW111" s="50"/>
      <c r="OKX111" s="50"/>
      <c r="OKY111" s="50"/>
      <c r="OKZ111" s="50"/>
      <c r="OLA111" s="50"/>
      <c r="OLB111" s="50"/>
      <c r="OLC111" s="50"/>
      <c r="OLD111" s="50"/>
      <c r="OLE111" s="50"/>
      <c r="OLF111" s="50"/>
      <c r="OLG111" s="50"/>
      <c r="OLH111" s="50"/>
      <c r="OLI111" s="50"/>
      <c r="OLJ111" s="50"/>
      <c r="OLK111" s="50"/>
      <c r="OLL111" s="50"/>
      <c r="OLM111" s="50"/>
      <c r="OLN111" s="50"/>
      <c r="OLO111" s="50"/>
      <c r="OLP111" s="50"/>
      <c r="OLQ111" s="50"/>
      <c r="OLR111" s="50"/>
      <c r="OLS111" s="50"/>
      <c r="OLT111" s="50"/>
      <c r="OLU111" s="50"/>
      <c r="OLV111" s="50"/>
      <c r="OLW111" s="50"/>
      <c r="OLX111" s="50"/>
      <c r="OLY111" s="50"/>
      <c r="OLZ111" s="50"/>
      <c r="OMA111" s="50"/>
      <c r="OMB111" s="50"/>
      <c r="OMC111" s="50"/>
      <c r="OMD111" s="50"/>
      <c r="OME111" s="50"/>
      <c r="OMF111" s="50"/>
      <c r="OMG111" s="50"/>
      <c r="OMH111" s="50"/>
      <c r="OMI111" s="50"/>
      <c r="OMJ111" s="50"/>
      <c r="OMK111" s="50"/>
      <c r="OML111" s="50"/>
      <c r="OMM111" s="50"/>
      <c r="OMN111" s="50"/>
      <c r="OMO111" s="50"/>
      <c r="OMP111" s="50"/>
      <c r="OMQ111" s="50"/>
      <c r="OMR111" s="50"/>
      <c r="OMT111" s="50"/>
      <c r="OMV111" s="50"/>
      <c r="OMW111" s="50"/>
      <c r="OMX111" s="50"/>
      <c r="OMY111" s="50"/>
      <c r="OMZ111" s="50"/>
      <c r="ONA111" s="50"/>
      <c r="ONB111" s="50"/>
      <c r="ONC111" s="50"/>
      <c r="ONH111" s="50"/>
      <c r="ONI111" s="50"/>
      <c r="ONJ111" s="50"/>
      <c r="ONK111" s="50"/>
      <c r="ONL111" s="50"/>
      <c r="ONM111" s="50"/>
      <c r="ONN111" s="50"/>
      <c r="ONO111" s="50"/>
      <c r="ONP111" s="50"/>
      <c r="ONQ111" s="50"/>
      <c r="ONR111" s="50"/>
      <c r="ONS111" s="50"/>
      <c r="ONT111" s="50"/>
      <c r="ONU111" s="50"/>
      <c r="ONV111" s="50"/>
      <c r="ONW111" s="50"/>
      <c r="ONX111" s="50"/>
      <c r="ONY111" s="50"/>
      <c r="ONZ111" s="50"/>
      <c r="OOA111" s="50"/>
      <c r="OOB111" s="50"/>
      <c r="OOC111" s="50"/>
      <c r="OOD111" s="50"/>
      <c r="OOE111" s="50"/>
      <c r="OOF111" s="50"/>
      <c r="OOG111" s="50"/>
      <c r="OOH111" s="50"/>
      <c r="OOI111" s="50"/>
      <c r="OOJ111" s="50"/>
      <c r="OOK111" s="50"/>
      <c r="OOL111" s="50"/>
      <c r="OOM111" s="50"/>
      <c r="OON111" s="50"/>
      <c r="OOO111" s="50"/>
      <c r="OOP111" s="50"/>
      <c r="OOQ111" s="50"/>
      <c r="OOR111" s="50"/>
      <c r="OOS111" s="50"/>
      <c r="OOT111" s="50"/>
      <c r="OOU111" s="50"/>
      <c r="OOV111" s="50"/>
      <c r="OOW111" s="50"/>
      <c r="OOX111" s="50"/>
      <c r="OOY111" s="50"/>
      <c r="OOZ111" s="50"/>
      <c r="OPA111" s="50"/>
      <c r="OPB111" s="50"/>
      <c r="OPC111" s="50"/>
      <c r="OPD111" s="50"/>
      <c r="OPE111" s="50"/>
      <c r="OPF111" s="50"/>
      <c r="OPG111" s="50"/>
      <c r="OPH111" s="50"/>
      <c r="OPI111" s="50"/>
      <c r="OPJ111" s="50"/>
      <c r="OPK111" s="50"/>
      <c r="OPL111" s="50"/>
      <c r="OPM111" s="50"/>
      <c r="OPN111" s="50"/>
      <c r="OPO111" s="50"/>
      <c r="OPP111" s="50"/>
      <c r="OPQ111" s="50"/>
      <c r="OPR111" s="50"/>
      <c r="OPS111" s="50"/>
      <c r="OPT111" s="50"/>
      <c r="OPU111" s="50"/>
      <c r="OPV111" s="50"/>
      <c r="OPW111" s="50"/>
      <c r="OPX111" s="50"/>
      <c r="OPY111" s="50"/>
      <c r="OPZ111" s="50"/>
      <c r="OQA111" s="50"/>
      <c r="OQB111" s="50"/>
      <c r="OQC111" s="50"/>
      <c r="OQD111" s="50"/>
      <c r="OQE111" s="50"/>
      <c r="OQF111" s="50"/>
      <c r="OQG111" s="50"/>
      <c r="OQH111" s="50"/>
      <c r="OQI111" s="50"/>
      <c r="OQJ111" s="50"/>
      <c r="OQK111" s="50"/>
      <c r="OQL111" s="50"/>
      <c r="OQM111" s="50"/>
      <c r="OQN111" s="50"/>
      <c r="OQO111" s="50"/>
      <c r="OQP111" s="50"/>
      <c r="OQQ111" s="50"/>
      <c r="OQR111" s="50"/>
      <c r="OQS111" s="50"/>
      <c r="OQT111" s="50"/>
      <c r="OQU111" s="50"/>
      <c r="OQV111" s="50"/>
      <c r="OQW111" s="50"/>
      <c r="OQX111" s="50"/>
      <c r="OQY111" s="50"/>
      <c r="OQZ111" s="50"/>
      <c r="ORA111" s="50"/>
      <c r="ORB111" s="50"/>
      <c r="ORC111" s="50"/>
      <c r="ORD111" s="50"/>
      <c r="ORE111" s="50"/>
      <c r="ORF111" s="50"/>
      <c r="ORG111" s="50"/>
      <c r="ORH111" s="50"/>
      <c r="ORI111" s="50"/>
      <c r="ORJ111" s="50"/>
      <c r="ORK111" s="50"/>
      <c r="ORL111" s="50"/>
      <c r="ORM111" s="50"/>
      <c r="ORN111" s="50"/>
      <c r="ORO111" s="50"/>
      <c r="ORP111" s="50"/>
      <c r="ORQ111" s="50"/>
      <c r="ORR111" s="50"/>
      <c r="ORS111" s="50"/>
      <c r="ORT111" s="50"/>
      <c r="ORU111" s="50"/>
      <c r="ORV111" s="50"/>
      <c r="ORW111" s="50"/>
      <c r="ORX111" s="50"/>
      <c r="ORY111" s="50"/>
      <c r="ORZ111" s="50"/>
      <c r="OSA111" s="50"/>
      <c r="OSB111" s="50"/>
      <c r="OSC111" s="50"/>
      <c r="OSD111" s="50"/>
      <c r="OSE111" s="50"/>
      <c r="OSF111" s="50"/>
      <c r="OSG111" s="50"/>
      <c r="OSH111" s="50"/>
      <c r="OSI111" s="50"/>
      <c r="OSJ111" s="50"/>
      <c r="OSK111" s="50"/>
      <c r="OSL111" s="50"/>
      <c r="OSM111" s="50"/>
      <c r="OSN111" s="50"/>
      <c r="OSO111" s="50"/>
      <c r="OSP111" s="50"/>
      <c r="OSQ111" s="50"/>
      <c r="OSR111" s="50"/>
      <c r="OSS111" s="50"/>
      <c r="OST111" s="50"/>
      <c r="OSU111" s="50"/>
      <c r="OSV111" s="50"/>
      <c r="OSW111" s="50"/>
      <c r="OSX111" s="50"/>
      <c r="OSY111" s="50"/>
      <c r="OSZ111" s="50"/>
      <c r="OTA111" s="50"/>
      <c r="OTB111" s="50"/>
      <c r="OTC111" s="50"/>
      <c r="OTD111" s="50"/>
      <c r="OTE111" s="50"/>
      <c r="OTF111" s="50"/>
      <c r="OTG111" s="50"/>
      <c r="OTH111" s="50"/>
      <c r="OTI111" s="50"/>
      <c r="OTJ111" s="50"/>
      <c r="OTK111" s="50"/>
      <c r="OTL111" s="50"/>
      <c r="OTM111" s="50"/>
      <c r="OTN111" s="50"/>
      <c r="OTO111" s="50"/>
      <c r="OTP111" s="50"/>
      <c r="OTQ111" s="50"/>
      <c r="OTR111" s="50"/>
      <c r="OTS111" s="50"/>
      <c r="OTT111" s="50"/>
      <c r="OTU111" s="50"/>
      <c r="OTV111" s="50"/>
      <c r="OTW111" s="50"/>
      <c r="OTX111" s="50"/>
      <c r="OTY111" s="50"/>
      <c r="OTZ111" s="50"/>
      <c r="OUA111" s="50"/>
      <c r="OUB111" s="50"/>
      <c r="OUC111" s="50"/>
      <c r="OUD111" s="50"/>
      <c r="OUE111" s="50"/>
      <c r="OUF111" s="50"/>
      <c r="OUG111" s="50"/>
      <c r="OUH111" s="50"/>
      <c r="OUI111" s="50"/>
      <c r="OUJ111" s="50"/>
      <c r="OUK111" s="50"/>
      <c r="OUL111" s="50"/>
      <c r="OUM111" s="50"/>
      <c r="OUN111" s="50"/>
      <c r="OUO111" s="50"/>
      <c r="OUP111" s="50"/>
      <c r="OUQ111" s="50"/>
      <c r="OUR111" s="50"/>
      <c r="OUS111" s="50"/>
      <c r="OUT111" s="50"/>
      <c r="OUU111" s="50"/>
      <c r="OUV111" s="50"/>
      <c r="OUW111" s="50"/>
      <c r="OUX111" s="50"/>
      <c r="OUY111" s="50"/>
      <c r="OUZ111" s="50"/>
      <c r="OVA111" s="50"/>
      <c r="OVB111" s="50"/>
      <c r="OVC111" s="50"/>
      <c r="OVD111" s="50"/>
      <c r="OVE111" s="50"/>
      <c r="OVF111" s="50"/>
      <c r="OVG111" s="50"/>
      <c r="OVH111" s="50"/>
      <c r="OVI111" s="50"/>
      <c r="OVJ111" s="50"/>
      <c r="OVK111" s="50"/>
      <c r="OVL111" s="50"/>
      <c r="OVM111" s="50"/>
      <c r="OVN111" s="50"/>
      <c r="OVO111" s="50"/>
      <c r="OVP111" s="50"/>
      <c r="OVQ111" s="50"/>
      <c r="OVR111" s="50"/>
      <c r="OVS111" s="50"/>
      <c r="OVT111" s="50"/>
      <c r="OVU111" s="50"/>
      <c r="OVV111" s="50"/>
      <c r="OVW111" s="50"/>
      <c r="OVX111" s="50"/>
      <c r="OVY111" s="50"/>
      <c r="OVZ111" s="50"/>
      <c r="OWA111" s="50"/>
      <c r="OWB111" s="50"/>
      <c r="OWC111" s="50"/>
      <c r="OWD111" s="50"/>
      <c r="OWE111" s="50"/>
      <c r="OWF111" s="50"/>
      <c r="OWG111" s="50"/>
      <c r="OWH111" s="50"/>
      <c r="OWI111" s="50"/>
      <c r="OWJ111" s="50"/>
      <c r="OWK111" s="50"/>
      <c r="OWL111" s="50"/>
      <c r="OWM111" s="50"/>
      <c r="OWN111" s="50"/>
      <c r="OWP111" s="50"/>
      <c r="OWR111" s="50"/>
      <c r="OWS111" s="50"/>
      <c r="OWT111" s="50"/>
      <c r="OWU111" s="50"/>
      <c r="OWV111" s="50"/>
      <c r="OWW111" s="50"/>
      <c r="OWX111" s="50"/>
      <c r="OWY111" s="50"/>
      <c r="OXD111" s="50"/>
      <c r="OXE111" s="50"/>
      <c r="OXF111" s="50"/>
      <c r="OXG111" s="50"/>
      <c r="OXH111" s="50"/>
      <c r="OXI111" s="50"/>
      <c r="OXJ111" s="50"/>
      <c r="OXK111" s="50"/>
      <c r="OXL111" s="50"/>
      <c r="OXM111" s="50"/>
      <c r="OXN111" s="50"/>
      <c r="OXO111" s="50"/>
      <c r="OXP111" s="50"/>
      <c r="OXQ111" s="50"/>
      <c r="OXR111" s="50"/>
      <c r="OXS111" s="50"/>
      <c r="OXT111" s="50"/>
      <c r="OXU111" s="50"/>
      <c r="OXV111" s="50"/>
      <c r="OXW111" s="50"/>
      <c r="OXX111" s="50"/>
      <c r="OXY111" s="50"/>
      <c r="OXZ111" s="50"/>
      <c r="OYA111" s="50"/>
      <c r="OYB111" s="50"/>
      <c r="OYC111" s="50"/>
      <c r="OYD111" s="50"/>
      <c r="OYE111" s="50"/>
      <c r="OYF111" s="50"/>
      <c r="OYG111" s="50"/>
      <c r="OYH111" s="50"/>
      <c r="OYI111" s="50"/>
      <c r="OYJ111" s="50"/>
      <c r="OYK111" s="50"/>
      <c r="OYL111" s="50"/>
      <c r="OYM111" s="50"/>
      <c r="OYN111" s="50"/>
      <c r="OYO111" s="50"/>
      <c r="OYP111" s="50"/>
      <c r="OYQ111" s="50"/>
      <c r="OYR111" s="50"/>
      <c r="OYS111" s="50"/>
      <c r="OYT111" s="50"/>
      <c r="OYU111" s="50"/>
      <c r="OYV111" s="50"/>
      <c r="OYW111" s="50"/>
      <c r="OYX111" s="50"/>
      <c r="OYY111" s="50"/>
      <c r="OYZ111" s="50"/>
      <c r="OZA111" s="50"/>
      <c r="OZB111" s="50"/>
      <c r="OZC111" s="50"/>
      <c r="OZD111" s="50"/>
      <c r="OZE111" s="50"/>
      <c r="OZF111" s="50"/>
      <c r="OZG111" s="50"/>
      <c r="OZH111" s="50"/>
      <c r="OZI111" s="50"/>
      <c r="OZJ111" s="50"/>
      <c r="OZK111" s="50"/>
      <c r="OZL111" s="50"/>
      <c r="OZM111" s="50"/>
      <c r="OZN111" s="50"/>
      <c r="OZO111" s="50"/>
      <c r="OZP111" s="50"/>
      <c r="OZQ111" s="50"/>
      <c r="OZR111" s="50"/>
      <c r="OZS111" s="50"/>
      <c r="OZT111" s="50"/>
      <c r="OZU111" s="50"/>
      <c r="OZV111" s="50"/>
      <c r="OZW111" s="50"/>
      <c r="OZX111" s="50"/>
      <c r="OZY111" s="50"/>
      <c r="OZZ111" s="50"/>
      <c r="PAA111" s="50"/>
      <c r="PAB111" s="50"/>
      <c r="PAC111" s="50"/>
      <c r="PAD111" s="50"/>
      <c r="PAE111" s="50"/>
      <c r="PAF111" s="50"/>
      <c r="PAG111" s="50"/>
      <c r="PAH111" s="50"/>
      <c r="PAI111" s="50"/>
      <c r="PAJ111" s="50"/>
      <c r="PAK111" s="50"/>
      <c r="PAL111" s="50"/>
      <c r="PAM111" s="50"/>
      <c r="PAN111" s="50"/>
      <c r="PAO111" s="50"/>
      <c r="PAP111" s="50"/>
      <c r="PAQ111" s="50"/>
      <c r="PAR111" s="50"/>
      <c r="PAS111" s="50"/>
      <c r="PAT111" s="50"/>
      <c r="PAU111" s="50"/>
      <c r="PAV111" s="50"/>
      <c r="PAW111" s="50"/>
      <c r="PAX111" s="50"/>
      <c r="PAY111" s="50"/>
      <c r="PAZ111" s="50"/>
      <c r="PBA111" s="50"/>
      <c r="PBB111" s="50"/>
      <c r="PBC111" s="50"/>
      <c r="PBD111" s="50"/>
      <c r="PBE111" s="50"/>
      <c r="PBF111" s="50"/>
      <c r="PBG111" s="50"/>
      <c r="PBH111" s="50"/>
      <c r="PBI111" s="50"/>
      <c r="PBJ111" s="50"/>
      <c r="PBK111" s="50"/>
      <c r="PBL111" s="50"/>
      <c r="PBM111" s="50"/>
      <c r="PBN111" s="50"/>
      <c r="PBO111" s="50"/>
      <c r="PBP111" s="50"/>
      <c r="PBQ111" s="50"/>
      <c r="PBR111" s="50"/>
      <c r="PBS111" s="50"/>
      <c r="PBT111" s="50"/>
      <c r="PBU111" s="50"/>
      <c r="PBV111" s="50"/>
      <c r="PBW111" s="50"/>
      <c r="PBX111" s="50"/>
      <c r="PBY111" s="50"/>
      <c r="PBZ111" s="50"/>
      <c r="PCA111" s="50"/>
      <c r="PCB111" s="50"/>
      <c r="PCC111" s="50"/>
      <c r="PCD111" s="50"/>
      <c r="PCE111" s="50"/>
      <c r="PCF111" s="50"/>
      <c r="PCG111" s="50"/>
      <c r="PCH111" s="50"/>
      <c r="PCI111" s="50"/>
      <c r="PCJ111" s="50"/>
      <c r="PCK111" s="50"/>
      <c r="PCL111" s="50"/>
      <c r="PCM111" s="50"/>
      <c r="PCN111" s="50"/>
      <c r="PCO111" s="50"/>
      <c r="PCP111" s="50"/>
      <c r="PCQ111" s="50"/>
      <c r="PCR111" s="50"/>
      <c r="PCS111" s="50"/>
      <c r="PCT111" s="50"/>
      <c r="PCU111" s="50"/>
      <c r="PCV111" s="50"/>
      <c r="PCW111" s="50"/>
      <c r="PCX111" s="50"/>
      <c r="PCY111" s="50"/>
      <c r="PCZ111" s="50"/>
      <c r="PDA111" s="50"/>
      <c r="PDB111" s="50"/>
      <c r="PDC111" s="50"/>
      <c r="PDD111" s="50"/>
      <c r="PDE111" s="50"/>
      <c r="PDF111" s="50"/>
      <c r="PDG111" s="50"/>
      <c r="PDH111" s="50"/>
      <c r="PDI111" s="50"/>
      <c r="PDJ111" s="50"/>
      <c r="PDK111" s="50"/>
      <c r="PDL111" s="50"/>
      <c r="PDM111" s="50"/>
      <c r="PDN111" s="50"/>
      <c r="PDO111" s="50"/>
      <c r="PDP111" s="50"/>
      <c r="PDQ111" s="50"/>
      <c r="PDR111" s="50"/>
      <c r="PDS111" s="50"/>
      <c r="PDT111" s="50"/>
      <c r="PDU111" s="50"/>
      <c r="PDV111" s="50"/>
      <c r="PDW111" s="50"/>
      <c r="PDX111" s="50"/>
      <c r="PDY111" s="50"/>
      <c r="PDZ111" s="50"/>
      <c r="PEA111" s="50"/>
      <c r="PEB111" s="50"/>
      <c r="PEC111" s="50"/>
      <c r="PED111" s="50"/>
      <c r="PEE111" s="50"/>
      <c r="PEF111" s="50"/>
      <c r="PEG111" s="50"/>
      <c r="PEH111" s="50"/>
      <c r="PEI111" s="50"/>
      <c r="PEJ111" s="50"/>
      <c r="PEK111" s="50"/>
      <c r="PEL111" s="50"/>
      <c r="PEM111" s="50"/>
      <c r="PEN111" s="50"/>
      <c r="PEO111" s="50"/>
      <c r="PEP111" s="50"/>
      <c r="PEQ111" s="50"/>
      <c r="PER111" s="50"/>
      <c r="PES111" s="50"/>
      <c r="PET111" s="50"/>
      <c r="PEU111" s="50"/>
      <c r="PEV111" s="50"/>
      <c r="PEW111" s="50"/>
      <c r="PEX111" s="50"/>
      <c r="PEY111" s="50"/>
      <c r="PEZ111" s="50"/>
      <c r="PFA111" s="50"/>
      <c r="PFB111" s="50"/>
      <c r="PFC111" s="50"/>
      <c r="PFD111" s="50"/>
      <c r="PFE111" s="50"/>
      <c r="PFF111" s="50"/>
      <c r="PFG111" s="50"/>
      <c r="PFH111" s="50"/>
      <c r="PFI111" s="50"/>
      <c r="PFJ111" s="50"/>
      <c r="PFK111" s="50"/>
      <c r="PFL111" s="50"/>
      <c r="PFM111" s="50"/>
      <c r="PFN111" s="50"/>
      <c r="PFO111" s="50"/>
      <c r="PFP111" s="50"/>
      <c r="PFQ111" s="50"/>
      <c r="PFR111" s="50"/>
      <c r="PFS111" s="50"/>
      <c r="PFT111" s="50"/>
      <c r="PFU111" s="50"/>
      <c r="PFV111" s="50"/>
      <c r="PFW111" s="50"/>
      <c r="PFX111" s="50"/>
      <c r="PFY111" s="50"/>
      <c r="PFZ111" s="50"/>
      <c r="PGA111" s="50"/>
      <c r="PGB111" s="50"/>
      <c r="PGC111" s="50"/>
      <c r="PGD111" s="50"/>
      <c r="PGE111" s="50"/>
      <c r="PGF111" s="50"/>
      <c r="PGG111" s="50"/>
      <c r="PGH111" s="50"/>
      <c r="PGI111" s="50"/>
      <c r="PGJ111" s="50"/>
      <c r="PGL111" s="50"/>
      <c r="PGN111" s="50"/>
      <c r="PGO111" s="50"/>
      <c r="PGP111" s="50"/>
      <c r="PGQ111" s="50"/>
      <c r="PGR111" s="50"/>
      <c r="PGS111" s="50"/>
      <c r="PGT111" s="50"/>
      <c r="PGU111" s="50"/>
      <c r="PGZ111" s="50"/>
      <c r="PHA111" s="50"/>
      <c r="PHB111" s="50"/>
      <c r="PHC111" s="50"/>
      <c r="PHD111" s="50"/>
      <c r="PHE111" s="50"/>
      <c r="PHF111" s="50"/>
      <c r="PHG111" s="50"/>
      <c r="PHH111" s="50"/>
      <c r="PHI111" s="50"/>
      <c r="PHJ111" s="50"/>
      <c r="PHK111" s="50"/>
      <c r="PHL111" s="50"/>
      <c r="PHM111" s="50"/>
      <c r="PHN111" s="50"/>
      <c r="PHO111" s="50"/>
      <c r="PHP111" s="50"/>
      <c r="PHQ111" s="50"/>
      <c r="PHR111" s="50"/>
      <c r="PHS111" s="50"/>
      <c r="PHT111" s="50"/>
      <c r="PHU111" s="50"/>
      <c r="PHV111" s="50"/>
      <c r="PHW111" s="50"/>
      <c r="PHX111" s="50"/>
      <c r="PHY111" s="50"/>
      <c r="PHZ111" s="50"/>
      <c r="PIA111" s="50"/>
      <c r="PIB111" s="50"/>
      <c r="PIC111" s="50"/>
      <c r="PID111" s="50"/>
      <c r="PIE111" s="50"/>
      <c r="PIF111" s="50"/>
      <c r="PIG111" s="50"/>
      <c r="PIH111" s="50"/>
      <c r="PII111" s="50"/>
      <c r="PIJ111" s="50"/>
      <c r="PIK111" s="50"/>
      <c r="PIL111" s="50"/>
      <c r="PIM111" s="50"/>
      <c r="PIN111" s="50"/>
      <c r="PIO111" s="50"/>
      <c r="PIP111" s="50"/>
      <c r="PIQ111" s="50"/>
      <c r="PIR111" s="50"/>
      <c r="PIS111" s="50"/>
      <c r="PIT111" s="50"/>
      <c r="PIU111" s="50"/>
      <c r="PIV111" s="50"/>
      <c r="PIW111" s="50"/>
      <c r="PIX111" s="50"/>
      <c r="PIY111" s="50"/>
      <c r="PIZ111" s="50"/>
      <c r="PJA111" s="50"/>
      <c r="PJB111" s="50"/>
      <c r="PJC111" s="50"/>
      <c r="PJD111" s="50"/>
      <c r="PJE111" s="50"/>
      <c r="PJF111" s="50"/>
      <c r="PJG111" s="50"/>
      <c r="PJH111" s="50"/>
      <c r="PJI111" s="50"/>
      <c r="PJJ111" s="50"/>
      <c r="PJK111" s="50"/>
      <c r="PJL111" s="50"/>
      <c r="PJM111" s="50"/>
      <c r="PJN111" s="50"/>
      <c r="PJO111" s="50"/>
      <c r="PJP111" s="50"/>
      <c r="PJQ111" s="50"/>
      <c r="PJR111" s="50"/>
      <c r="PJS111" s="50"/>
      <c r="PJT111" s="50"/>
      <c r="PJU111" s="50"/>
      <c r="PJV111" s="50"/>
      <c r="PJW111" s="50"/>
      <c r="PJX111" s="50"/>
      <c r="PJY111" s="50"/>
      <c r="PJZ111" s="50"/>
      <c r="PKA111" s="50"/>
      <c r="PKB111" s="50"/>
      <c r="PKC111" s="50"/>
      <c r="PKD111" s="50"/>
      <c r="PKE111" s="50"/>
      <c r="PKF111" s="50"/>
      <c r="PKG111" s="50"/>
      <c r="PKH111" s="50"/>
      <c r="PKI111" s="50"/>
      <c r="PKJ111" s="50"/>
      <c r="PKK111" s="50"/>
      <c r="PKL111" s="50"/>
      <c r="PKM111" s="50"/>
      <c r="PKN111" s="50"/>
      <c r="PKO111" s="50"/>
      <c r="PKP111" s="50"/>
      <c r="PKQ111" s="50"/>
      <c r="PKR111" s="50"/>
      <c r="PKS111" s="50"/>
      <c r="PKT111" s="50"/>
      <c r="PKU111" s="50"/>
      <c r="PKV111" s="50"/>
      <c r="PKW111" s="50"/>
      <c r="PKX111" s="50"/>
      <c r="PKY111" s="50"/>
      <c r="PKZ111" s="50"/>
      <c r="PLA111" s="50"/>
      <c r="PLB111" s="50"/>
      <c r="PLC111" s="50"/>
      <c r="PLD111" s="50"/>
      <c r="PLE111" s="50"/>
      <c r="PLF111" s="50"/>
      <c r="PLG111" s="50"/>
      <c r="PLH111" s="50"/>
      <c r="PLI111" s="50"/>
      <c r="PLJ111" s="50"/>
      <c r="PLK111" s="50"/>
      <c r="PLL111" s="50"/>
      <c r="PLM111" s="50"/>
      <c r="PLN111" s="50"/>
      <c r="PLO111" s="50"/>
      <c r="PLP111" s="50"/>
      <c r="PLQ111" s="50"/>
      <c r="PLR111" s="50"/>
      <c r="PLS111" s="50"/>
      <c r="PLT111" s="50"/>
      <c r="PLU111" s="50"/>
      <c r="PLV111" s="50"/>
      <c r="PLW111" s="50"/>
      <c r="PLX111" s="50"/>
      <c r="PLY111" s="50"/>
      <c r="PLZ111" s="50"/>
      <c r="PMA111" s="50"/>
      <c r="PMB111" s="50"/>
      <c r="PMC111" s="50"/>
      <c r="PMD111" s="50"/>
      <c r="PME111" s="50"/>
      <c r="PMF111" s="50"/>
      <c r="PMG111" s="50"/>
      <c r="PMH111" s="50"/>
      <c r="PMI111" s="50"/>
      <c r="PMJ111" s="50"/>
      <c r="PMK111" s="50"/>
      <c r="PML111" s="50"/>
      <c r="PMM111" s="50"/>
      <c r="PMN111" s="50"/>
      <c r="PMO111" s="50"/>
      <c r="PMP111" s="50"/>
      <c r="PMQ111" s="50"/>
      <c r="PMR111" s="50"/>
      <c r="PMS111" s="50"/>
      <c r="PMT111" s="50"/>
      <c r="PMU111" s="50"/>
      <c r="PMV111" s="50"/>
      <c r="PMW111" s="50"/>
      <c r="PMX111" s="50"/>
      <c r="PMY111" s="50"/>
      <c r="PMZ111" s="50"/>
      <c r="PNA111" s="50"/>
      <c r="PNB111" s="50"/>
      <c r="PNC111" s="50"/>
      <c r="PND111" s="50"/>
      <c r="PNE111" s="50"/>
      <c r="PNF111" s="50"/>
      <c r="PNG111" s="50"/>
      <c r="PNH111" s="50"/>
      <c r="PNI111" s="50"/>
      <c r="PNJ111" s="50"/>
      <c r="PNK111" s="50"/>
      <c r="PNL111" s="50"/>
      <c r="PNM111" s="50"/>
      <c r="PNN111" s="50"/>
      <c r="PNO111" s="50"/>
      <c r="PNP111" s="50"/>
      <c r="PNQ111" s="50"/>
      <c r="PNR111" s="50"/>
      <c r="PNS111" s="50"/>
      <c r="PNT111" s="50"/>
      <c r="PNU111" s="50"/>
      <c r="PNV111" s="50"/>
      <c r="PNW111" s="50"/>
      <c r="PNX111" s="50"/>
      <c r="PNY111" s="50"/>
      <c r="PNZ111" s="50"/>
      <c r="POA111" s="50"/>
      <c r="POB111" s="50"/>
      <c r="POC111" s="50"/>
      <c r="POD111" s="50"/>
      <c r="POE111" s="50"/>
      <c r="POF111" s="50"/>
      <c r="POG111" s="50"/>
      <c r="POH111" s="50"/>
      <c r="POI111" s="50"/>
      <c r="POJ111" s="50"/>
      <c r="POK111" s="50"/>
      <c r="POL111" s="50"/>
      <c r="POM111" s="50"/>
      <c r="PON111" s="50"/>
      <c r="POO111" s="50"/>
      <c r="POP111" s="50"/>
      <c r="POQ111" s="50"/>
      <c r="POR111" s="50"/>
      <c r="POS111" s="50"/>
      <c r="POT111" s="50"/>
      <c r="POU111" s="50"/>
      <c r="POV111" s="50"/>
      <c r="POW111" s="50"/>
      <c r="POX111" s="50"/>
      <c r="POY111" s="50"/>
      <c r="POZ111" s="50"/>
      <c r="PPA111" s="50"/>
      <c r="PPB111" s="50"/>
      <c r="PPC111" s="50"/>
      <c r="PPD111" s="50"/>
      <c r="PPE111" s="50"/>
      <c r="PPF111" s="50"/>
      <c r="PPG111" s="50"/>
      <c r="PPH111" s="50"/>
      <c r="PPI111" s="50"/>
      <c r="PPJ111" s="50"/>
      <c r="PPK111" s="50"/>
      <c r="PPL111" s="50"/>
      <c r="PPM111" s="50"/>
      <c r="PPN111" s="50"/>
      <c r="PPO111" s="50"/>
      <c r="PPP111" s="50"/>
      <c r="PPQ111" s="50"/>
      <c r="PPR111" s="50"/>
      <c r="PPS111" s="50"/>
      <c r="PPT111" s="50"/>
      <c r="PPU111" s="50"/>
      <c r="PPV111" s="50"/>
      <c r="PPW111" s="50"/>
      <c r="PPX111" s="50"/>
      <c r="PPY111" s="50"/>
      <c r="PPZ111" s="50"/>
      <c r="PQA111" s="50"/>
      <c r="PQB111" s="50"/>
      <c r="PQC111" s="50"/>
      <c r="PQD111" s="50"/>
      <c r="PQE111" s="50"/>
      <c r="PQF111" s="50"/>
      <c r="PQH111" s="50"/>
      <c r="PQJ111" s="50"/>
      <c r="PQK111" s="50"/>
      <c r="PQL111" s="50"/>
      <c r="PQM111" s="50"/>
      <c r="PQN111" s="50"/>
      <c r="PQO111" s="50"/>
      <c r="PQP111" s="50"/>
      <c r="PQQ111" s="50"/>
      <c r="PQV111" s="50"/>
      <c r="PQW111" s="50"/>
      <c r="PQX111" s="50"/>
      <c r="PQY111" s="50"/>
      <c r="PQZ111" s="50"/>
      <c r="PRA111" s="50"/>
      <c r="PRB111" s="50"/>
      <c r="PRC111" s="50"/>
      <c r="PRD111" s="50"/>
      <c r="PRE111" s="50"/>
      <c r="PRF111" s="50"/>
      <c r="PRG111" s="50"/>
      <c r="PRH111" s="50"/>
      <c r="PRI111" s="50"/>
      <c r="PRJ111" s="50"/>
      <c r="PRK111" s="50"/>
      <c r="PRL111" s="50"/>
      <c r="PRM111" s="50"/>
      <c r="PRN111" s="50"/>
      <c r="PRO111" s="50"/>
      <c r="PRP111" s="50"/>
      <c r="PRQ111" s="50"/>
      <c r="PRR111" s="50"/>
      <c r="PRS111" s="50"/>
      <c r="PRT111" s="50"/>
      <c r="PRU111" s="50"/>
      <c r="PRV111" s="50"/>
      <c r="PRW111" s="50"/>
      <c r="PRX111" s="50"/>
      <c r="PRY111" s="50"/>
      <c r="PRZ111" s="50"/>
      <c r="PSA111" s="50"/>
      <c r="PSB111" s="50"/>
      <c r="PSC111" s="50"/>
      <c r="PSD111" s="50"/>
      <c r="PSE111" s="50"/>
      <c r="PSF111" s="50"/>
      <c r="PSG111" s="50"/>
      <c r="PSH111" s="50"/>
      <c r="PSI111" s="50"/>
      <c r="PSJ111" s="50"/>
      <c r="PSK111" s="50"/>
      <c r="PSL111" s="50"/>
      <c r="PSM111" s="50"/>
      <c r="PSN111" s="50"/>
      <c r="PSO111" s="50"/>
      <c r="PSP111" s="50"/>
      <c r="PSQ111" s="50"/>
      <c r="PSR111" s="50"/>
      <c r="PSS111" s="50"/>
      <c r="PST111" s="50"/>
      <c r="PSU111" s="50"/>
      <c r="PSV111" s="50"/>
      <c r="PSW111" s="50"/>
      <c r="PSX111" s="50"/>
      <c r="PSY111" s="50"/>
      <c r="PSZ111" s="50"/>
      <c r="PTA111" s="50"/>
      <c r="PTB111" s="50"/>
      <c r="PTC111" s="50"/>
      <c r="PTD111" s="50"/>
      <c r="PTE111" s="50"/>
      <c r="PTF111" s="50"/>
      <c r="PTG111" s="50"/>
      <c r="PTH111" s="50"/>
      <c r="PTI111" s="50"/>
      <c r="PTJ111" s="50"/>
      <c r="PTK111" s="50"/>
      <c r="PTL111" s="50"/>
      <c r="PTM111" s="50"/>
      <c r="PTN111" s="50"/>
      <c r="PTO111" s="50"/>
      <c r="PTP111" s="50"/>
      <c r="PTQ111" s="50"/>
      <c r="PTR111" s="50"/>
      <c r="PTS111" s="50"/>
      <c r="PTT111" s="50"/>
      <c r="PTU111" s="50"/>
      <c r="PTV111" s="50"/>
      <c r="PTW111" s="50"/>
      <c r="PTX111" s="50"/>
      <c r="PTY111" s="50"/>
      <c r="PTZ111" s="50"/>
      <c r="PUA111" s="50"/>
      <c r="PUB111" s="50"/>
      <c r="PUC111" s="50"/>
      <c r="PUD111" s="50"/>
      <c r="PUE111" s="50"/>
      <c r="PUF111" s="50"/>
      <c r="PUG111" s="50"/>
      <c r="PUH111" s="50"/>
      <c r="PUI111" s="50"/>
      <c r="PUJ111" s="50"/>
      <c r="PUK111" s="50"/>
      <c r="PUL111" s="50"/>
      <c r="PUM111" s="50"/>
      <c r="PUN111" s="50"/>
      <c r="PUO111" s="50"/>
      <c r="PUP111" s="50"/>
      <c r="PUQ111" s="50"/>
      <c r="PUR111" s="50"/>
      <c r="PUS111" s="50"/>
      <c r="PUT111" s="50"/>
      <c r="PUU111" s="50"/>
      <c r="PUV111" s="50"/>
      <c r="PUW111" s="50"/>
      <c r="PUX111" s="50"/>
      <c r="PUY111" s="50"/>
      <c r="PUZ111" s="50"/>
      <c r="PVA111" s="50"/>
      <c r="PVB111" s="50"/>
      <c r="PVC111" s="50"/>
      <c r="PVD111" s="50"/>
      <c r="PVE111" s="50"/>
      <c r="PVF111" s="50"/>
      <c r="PVG111" s="50"/>
      <c r="PVH111" s="50"/>
      <c r="PVI111" s="50"/>
      <c r="PVJ111" s="50"/>
      <c r="PVK111" s="50"/>
      <c r="PVL111" s="50"/>
      <c r="PVM111" s="50"/>
      <c r="PVN111" s="50"/>
      <c r="PVO111" s="50"/>
      <c r="PVP111" s="50"/>
      <c r="PVQ111" s="50"/>
      <c r="PVR111" s="50"/>
      <c r="PVS111" s="50"/>
      <c r="PVT111" s="50"/>
      <c r="PVU111" s="50"/>
      <c r="PVV111" s="50"/>
      <c r="PVW111" s="50"/>
      <c r="PVX111" s="50"/>
      <c r="PVY111" s="50"/>
      <c r="PVZ111" s="50"/>
      <c r="PWA111" s="50"/>
      <c r="PWB111" s="50"/>
      <c r="PWC111" s="50"/>
      <c r="PWD111" s="50"/>
      <c r="PWE111" s="50"/>
      <c r="PWF111" s="50"/>
      <c r="PWG111" s="50"/>
      <c r="PWH111" s="50"/>
      <c r="PWI111" s="50"/>
      <c r="PWJ111" s="50"/>
      <c r="PWK111" s="50"/>
      <c r="PWL111" s="50"/>
      <c r="PWM111" s="50"/>
      <c r="PWN111" s="50"/>
      <c r="PWO111" s="50"/>
      <c r="PWP111" s="50"/>
      <c r="PWQ111" s="50"/>
      <c r="PWR111" s="50"/>
      <c r="PWS111" s="50"/>
      <c r="PWT111" s="50"/>
      <c r="PWU111" s="50"/>
      <c r="PWV111" s="50"/>
      <c r="PWW111" s="50"/>
      <c r="PWX111" s="50"/>
      <c r="PWY111" s="50"/>
      <c r="PWZ111" s="50"/>
      <c r="PXA111" s="50"/>
      <c r="PXB111" s="50"/>
      <c r="PXC111" s="50"/>
      <c r="PXD111" s="50"/>
      <c r="PXE111" s="50"/>
      <c r="PXF111" s="50"/>
      <c r="PXG111" s="50"/>
      <c r="PXH111" s="50"/>
      <c r="PXI111" s="50"/>
      <c r="PXJ111" s="50"/>
      <c r="PXK111" s="50"/>
      <c r="PXL111" s="50"/>
      <c r="PXM111" s="50"/>
      <c r="PXN111" s="50"/>
      <c r="PXO111" s="50"/>
      <c r="PXP111" s="50"/>
      <c r="PXQ111" s="50"/>
      <c r="PXR111" s="50"/>
      <c r="PXS111" s="50"/>
      <c r="PXT111" s="50"/>
      <c r="PXU111" s="50"/>
      <c r="PXV111" s="50"/>
      <c r="PXW111" s="50"/>
      <c r="PXX111" s="50"/>
      <c r="PXY111" s="50"/>
      <c r="PXZ111" s="50"/>
      <c r="PYA111" s="50"/>
      <c r="PYB111" s="50"/>
      <c r="PYC111" s="50"/>
      <c r="PYD111" s="50"/>
      <c r="PYE111" s="50"/>
      <c r="PYF111" s="50"/>
      <c r="PYG111" s="50"/>
      <c r="PYH111" s="50"/>
      <c r="PYI111" s="50"/>
      <c r="PYJ111" s="50"/>
      <c r="PYK111" s="50"/>
      <c r="PYL111" s="50"/>
      <c r="PYM111" s="50"/>
      <c r="PYN111" s="50"/>
      <c r="PYO111" s="50"/>
      <c r="PYP111" s="50"/>
      <c r="PYQ111" s="50"/>
      <c r="PYR111" s="50"/>
      <c r="PYS111" s="50"/>
      <c r="PYT111" s="50"/>
      <c r="PYU111" s="50"/>
      <c r="PYV111" s="50"/>
      <c r="PYW111" s="50"/>
      <c r="PYX111" s="50"/>
      <c r="PYY111" s="50"/>
      <c r="PYZ111" s="50"/>
      <c r="PZA111" s="50"/>
      <c r="PZB111" s="50"/>
      <c r="PZC111" s="50"/>
      <c r="PZD111" s="50"/>
      <c r="PZE111" s="50"/>
      <c r="PZF111" s="50"/>
      <c r="PZG111" s="50"/>
      <c r="PZH111" s="50"/>
      <c r="PZI111" s="50"/>
      <c r="PZJ111" s="50"/>
      <c r="PZK111" s="50"/>
      <c r="PZL111" s="50"/>
      <c r="PZM111" s="50"/>
      <c r="PZN111" s="50"/>
      <c r="PZO111" s="50"/>
      <c r="PZP111" s="50"/>
      <c r="PZQ111" s="50"/>
      <c r="PZR111" s="50"/>
      <c r="PZS111" s="50"/>
      <c r="PZT111" s="50"/>
      <c r="PZU111" s="50"/>
      <c r="PZV111" s="50"/>
      <c r="PZW111" s="50"/>
      <c r="PZX111" s="50"/>
      <c r="PZY111" s="50"/>
      <c r="PZZ111" s="50"/>
      <c r="QAA111" s="50"/>
      <c r="QAB111" s="50"/>
      <c r="QAD111" s="50"/>
      <c r="QAF111" s="50"/>
      <c r="QAG111" s="50"/>
      <c r="QAH111" s="50"/>
      <c r="QAI111" s="50"/>
      <c r="QAJ111" s="50"/>
      <c r="QAK111" s="50"/>
      <c r="QAL111" s="50"/>
      <c r="QAM111" s="50"/>
      <c r="QAR111" s="50"/>
      <c r="QAS111" s="50"/>
      <c r="QAT111" s="50"/>
      <c r="QAU111" s="50"/>
      <c r="QAV111" s="50"/>
      <c r="QAW111" s="50"/>
      <c r="QAX111" s="50"/>
      <c r="QAY111" s="50"/>
      <c r="QAZ111" s="50"/>
      <c r="QBA111" s="50"/>
      <c r="QBB111" s="50"/>
      <c r="QBC111" s="50"/>
      <c r="QBD111" s="50"/>
      <c r="QBE111" s="50"/>
      <c r="QBF111" s="50"/>
      <c r="QBG111" s="50"/>
      <c r="QBH111" s="50"/>
      <c r="QBI111" s="50"/>
      <c r="QBJ111" s="50"/>
      <c r="QBK111" s="50"/>
      <c r="QBL111" s="50"/>
      <c r="QBM111" s="50"/>
      <c r="QBN111" s="50"/>
      <c r="QBO111" s="50"/>
      <c r="QBP111" s="50"/>
      <c r="QBQ111" s="50"/>
      <c r="QBR111" s="50"/>
      <c r="QBS111" s="50"/>
      <c r="QBT111" s="50"/>
      <c r="QBU111" s="50"/>
      <c r="QBV111" s="50"/>
      <c r="QBW111" s="50"/>
      <c r="QBX111" s="50"/>
      <c r="QBY111" s="50"/>
      <c r="QBZ111" s="50"/>
      <c r="QCA111" s="50"/>
      <c r="QCB111" s="50"/>
      <c r="QCC111" s="50"/>
      <c r="QCD111" s="50"/>
      <c r="QCE111" s="50"/>
      <c r="QCF111" s="50"/>
      <c r="QCG111" s="50"/>
      <c r="QCH111" s="50"/>
      <c r="QCI111" s="50"/>
      <c r="QCJ111" s="50"/>
      <c r="QCK111" s="50"/>
      <c r="QCL111" s="50"/>
      <c r="QCM111" s="50"/>
      <c r="QCN111" s="50"/>
      <c r="QCO111" s="50"/>
      <c r="QCP111" s="50"/>
      <c r="QCQ111" s="50"/>
      <c r="QCR111" s="50"/>
      <c r="QCS111" s="50"/>
      <c r="QCT111" s="50"/>
      <c r="QCU111" s="50"/>
      <c r="QCV111" s="50"/>
      <c r="QCW111" s="50"/>
      <c r="QCX111" s="50"/>
      <c r="QCY111" s="50"/>
      <c r="QCZ111" s="50"/>
      <c r="QDA111" s="50"/>
      <c r="QDB111" s="50"/>
      <c r="QDC111" s="50"/>
      <c r="QDD111" s="50"/>
      <c r="QDE111" s="50"/>
      <c r="QDF111" s="50"/>
      <c r="QDG111" s="50"/>
      <c r="QDH111" s="50"/>
      <c r="QDI111" s="50"/>
      <c r="QDJ111" s="50"/>
      <c r="QDK111" s="50"/>
      <c r="QDL111" s="50"/>
      <c r="QDM111" s="50"/>
      <c r="QDN111" s="50"/>
      <c r="QDO111" s="50"/>
      <c r="QDP111" s="50"/>
      <c r="QDQ111" s="50"/>
      <c r="QDR111" s="50"/>
      <c r="QDS111" s="50"/>
      <c r="QDT111" s="50"/>
      <c r="QDU111" s="50"/>
      <c r="QDV111" s="50"/>
      <c r="QDW111" s="50"/>
      <c r="QDX111" s="50"/>
      <c r="QDY111" s="50"/>
      <c r="QDZ111" s="50"/>
      <c r="QEA111" s="50"/>
      <c r="QEB111" s="50"/>
      <c r="QEC111" s="50"/>
      <c r="QED111" s="50"/>
      <c r="QEE111" s="50"/>
      <c r="QEF111" s="50"/>
      <c r="QEG111" s="50"/>
      <c r="QEH111" s="50"/>
      <c r="QEI111" s="50"/>
      <c r="QEJ111" s="50"/>
      <c r="QEK111" s="50"/>
      <c r="QEL111" s="50"/>
      <c r="QEM111" s="50"/>
      <c r="QEN111" s="50"/>
      <c r="QEO111" s="50"/>
      <c r="QEP111" s="50"/>
      <c r="QEQ111" s="50"/>
      <c r="QER111" s="50"/>
      <c r="QES111" s="50"/>
      <c r="QET111" s="50"/>
      <c r="QEU111" s="50"/>
      <c r="QEV111" s="50"/>
      <c r="QEW111" s="50"/>
      <c r="QEX111" s="50"/>
      <c r="QEY111" s="50"/>
      <c r="QEZ111" s="50"/>
      <c r="QFA111" s="50"/>
      <c r="QFB111" s="50"/>
      <c r="QFC111" s="50"/>
      <c r="QFD111" s="50"/>
      <c r="QFE111" s="50"/>
      <c r="QFF111" s="50"/>
      <c r="QFG111" s="50"/>
      <c r="QFH111" s="50"/>
      <c r="QFI111" s="50"/>
      <c r="QFJ111" s="50"/>
      <c r="QFK111" s="50"/>
      <c r="QFL111" s="50"/>
      <c r="QFM111" s="50"/>
      <c r="QFN111" s="50"/>
      <c r="QFO111" s="50"/>
      <c r="QFP111" s="50"/>
      <c r="QFQ111" s="50"/>
      <c r="QFR111" s="50"/>
      <c r="QFS111" s="50"/>
      <c r="QFT111" s="50"/>
      <c r="QFU111" s="50"/>
      <c r="QFV111" s="50"/>
      <c r="QFW111" s="50"/>
      <c r="QFX111" s="50"/>
      <c r="QFY111" s="50"/>
      <c r="QFZ111" s="50"/>
      <c r="QGA111" s="50"/>
      <c r="QGB111" s="50"/>
      <c r="QGC111" s="50"/>
      <c r="QGD111" s="50"/>
      <c r="QGE111" s="50"/>
      <c r="QGF111" s="50"/>
      <c r="QGG111" s="50"/>
      <c r="QGH111" s="50"/>
      <c r="QGI111" s="50"/>
      <c r="QGJ111" s="50"/>
      <c r="QGK111" s="50"/>
      <c r="QGL111" s="50"/>
      <c r="QGM111" s="50"/>
      <c r="QGN111" s="50"/>
      <c r="QGO111" s="50"/>
      <c r="QGP111" s="50"/>
      <c r="QGQ111" s="50"/>
      <c r="QGR111" s="50"/>
      <c r="QGS111" s="50"/>
      <c r="QGT111" s="50"/>
      <c r="QGU111" s="50"/>
      <c r="QGV111" s="50"/>
      <c r="QGW111" s="50"/>
      <c r="QGX111" s="50"/>
      <c r="QGY111" s="50"/>
      <c r="QGZ111" s="50"/>
      <c r="QHA111" s="50"/>
      <c r="QHB111" s="50"/>
      <c r="QHC111" s="50"/>
      <c r="QHD111" s="50"/>
      <c r="QHE111" s="50"/>
      <c r="QHF111" s="50"/>
      <c r="QHG111" s="50"/>
      <c r="QHH111" s="50"/>
      <c r="QHI111" s="50"/>
      <c r="QHJ111" s="50"/>
      <c r="QHK111" s="50"/>
      <c r="QHL111" s="50"/>
      <c r="QHM111" s="50"/>
      <c r="QHN111" s="50"/>
      <c r="QHO111" s="50"/>
      <c r="QHP111" s="50"/>
      <c r="QHQ111" s="50"/>
      <c r="QHR111" s="50"/>
      <c r="QHS111" s="50"/>
      <c r="QHT111" s="50"/>
      <c r="QHU111" s="50"/>
      <c r="QHV111" s="50"/>
      <c r="QHW111" s="50"/>
      <c r="QHX111" s="50"/>
      <c r="QHY111" s="50"/>
      <c r="QHZ111" s="50"/>
      <c r="QIA111" s="50"/>
      <c r="QIB111" s="50"/>
      <c r="QIC111" s="50"/>
      <c r="QID111" s="50"/>
      <c r="QIE111" s="50"/>
      <c r="QIF111" s="50"/>
      <c r="QIG111" s="50"/>
      <c r="QIH111" s="50"/>
      <c r="QII111" s="50"/>
      <c r="QIJ111" s="50"/>
      <c r="QIK111" s="50"/>
      <c r="QIL111" s="50"/>
      <c r="QIM111" s="50"/>
      <c r="QIN111" s="50"/>
      <c r="QIO111" s="50"/>
      <c r="QIP111" s="50"/>
      <c r="QIQ111" s="50"/>
      <c r="QIR111" s="50"/>
      <c r="QIS111" s="50"/>
      <c r="QIT111" s="50"/>
      <c r="QIU111" s="50"/>
      <c r="QIV111" s="50"/>
      <c r="QIW111" s="50"/>
      <c r="QIX111" s="50"/>
      <c r="QIY111" s="50"/>
      <c r="QIZ111" s="50"/>
      <c r="QJA111" s="50"/>
      <c r="QJB111" s="50"/>
      <c r="QJC111" s="50"/>
      <c r="QJD111" s="50"/>
      <c r="QJE111" s="50"/>
      <c r="QJF111" s="50"/>
      <c r="QJG111" s="50"/>
      <c r="QJH111" s="50"/>
      <c r="QJI111" s="50"/>
      <c r="QJJ111" s="50"/>
      <c r="QJK111" s="50"/>
      <c r="QJL111" s="50"/>
      <c r="QJM111" s="50"/>
      <c r="QJN111" s="50"/>
      <c r="QJO111" s="50"/>
      <c r="QJP111" s="50"/>
      <c r="QJQ111" s="50"/>
      <c r="QJR111" s="50"/>
      <c r="QJS111" s="50"/>
      <c r="QJT111" s="50"/>
      <c r="QJU111" s="50"/>
      <c r="QJV111" s="50"/>
      <c r="QJW111" s="50"/>
      <c r="QJX111" s="50"/>
      <c r="QJZ111" s="50"/>
      <c r="QKB111" s="50"/>
      <c r="QKC111" s="50"/>
      <c r="QKD111" s="50"/>
      <c r="QKE111" s="50"/>
      <c r="QKF111" s="50"/>
      <c r="QKG111" s="50"/>
      <c r="QKH111" s="50"/>
      <c r="QKI111" s="50"/>
      <c r="QKN111" s="50"/>
      <c r="QKO111" s="50"/>
      <c r="QKP111" s="50"/>
      <c r="QKQ111" s="50"/>
      <c r="QKR111" s="50"/>
      <c r="QKS111" s="50"/>
      <c r="QKT111" s="50"/>
      <c r="QKU111" s="50"/>
      <c r="QKV111" s="50"/>
      <c r="QKW111" s="50"/>
      <c r="QKX111" s="50"/>
      <c r="QKY111" s="50"/>
      <c r="QKZ111" s="50"/>
      <c r="QLA111" s="50"/>
      <c r="QLB111" s="50"/>
      <c r="QLC111" s="50"/>
      <c r="QLD111" s="50"/>
      <c r="QLE111" s="50"/>
      <c r="QLF111" s="50"/>
      <c r="QLG111" s="50"/>
      <c r="QLH111" s="50"/>
      <c r="QLI111" s="50"/>
      <c r="QLJ111" s="50"/>
      <c r="QLK111" s="50"/>
      <c r="QLL111" s="50"/>
      <c r="QLM111" s="50"/>
      <c r="QLN111" s="50"/>
      <c r="QLO111" s="50"/>
      <c r="QLP111" s="50"/>
      <c r="QLQ111" s="50"/>
      <c r="QLR111" s="50"/>
      <c r="QLS111" s="50"/>
      <c r="QLT111" s="50"/>
      <c r="QLU111" s="50"/>
      <c r="QLV111" s="50"/>
      <c r="QLW111" s="50"/>
      <c r="QLX111" s="50"/>
      <c r="QLY111" s="50"/>
      <c r="QLZ111" s="50"/>
      <c r="QMA111" s="50"/>
      <c r="QMB111" s="50"/>
      <c r="QMC111" s="50"/>
      <c r="QMD111" s="50"/>
      <c r="QME111" s="50"/>
      <c r="QMF111" s="50"/>
      <c r="QMG111" s="50"/>
      <c r="QMH111" s="50"/>
      <c r="QMI111" s="50"/>
      <c r="QMJ111" s="50"/>
      <c r="QMK111" s="50"/>
      <c r="QML111" s="50"/>
      <c r="QMM111" s="50"/>
      <c r="QMN111" s="50"/>
      <c r="QMO111" s="50"/>
      <c r="QMP111" s="50"/>
      <c r="QMQ111" s="50"/>
      <c r="QMR111" s="50"/>
      <c r="QMS111" s="50"/>
      <c r="QMT111" s="50"/>
      <c r="QMU111" s="50"/>
      <c r="QMV111" s="50"/>
      <c r="QMW111" s="50"/>
      <c r="QMX111" s="50"/>
      <c r="QMY111" s="50"/>
      <c r="QMZ111" s="50"/>
      <c r="QNA111" s="50"/>
      <c r="QNB111" s="50"/>
      <c r="QNC111" s="50"/>
      <c r="QND111" s="50"/>
      <c r="QNE111" s="50"/>
      <c r="QNF111" s="50"/>
      <c r="QNG111" s="50"/>
      <c r="QNH111" s="50"/>
      <c r="QNI111" s="50"/>
      <c r="QNJ111" s="50"/>
      <c r="QNK111" s="50"/>
      <c r="QNL111" s="50"/>
      <c r="QNM111" s="50"/>
      <c r="QNN111" s="50"/>
      <c r="QNO111" s="50"/>
      <c r="QNP111" s="50"/>
      <c r="QNQ111" s="50"/>
      <c r="QNR111" s="50"/>
      <c r="QNS111" s="50"/>
      <c r="QNT111" s="50"/>
      <c r="QNU111" s="50"/>
      <c r="QNV111" s="50"/>
      <c r="QNW111" s="50"/>
      <c r="QNX111" s="50"/>
      <c r="QNY111" s="50"/>
      <c r="QNZ111" s="50"/>
      <c r="QOA111" s="50"/>
      <c r="QOB111" s="50"/>
      <c r="QOC111" s="50"/>
      <c r="QOD111" s="50"/>
      <c r="QOE111" s="50"/>
      <c r="QOF111" s="50"/>
      <c r="QOG111" s="50"/>
      <c r="QOH111" s="50"/>
      <c r="QOI111" s="50"/>
      <c r="QOJ111" s="50"/>
      <c r="QOK111" s="50"/>
      <c r="QOL111" s="50"/>
      <c r="QOM111" s="50"/>
      <c r="QON111" s="50"/>
      <c r="QOO111" s="50"/>
      <c r="QOP111" s="50"/>
      <c r="QOQ111" s="50"/>
      <c r="QOR111" s="50"/>
      <c r="QOS111" s="50"/>
      <c r="QOT111" s="50"/>
      <c r="QOU111" s="50"/>
      <c r="QOV111" s="50"/>
      <c r="QOW111" s="50"/>
      <c r="QOX111" s="50"/>
      <c r="QOY111" s="50"/>
      <c r="QOZ111" s="50"/>
      <c r="QPA111" s="50"/>
      <c r="QPB111" s="50"/>
      <c r="QPC111" s="50"/>
      <c r="QPD111" s="50"/>
      <c r="QPE111" s="50"/>
      <c r="QPF111" s="50"/>
      <c r="QPG111" s="50"/>
      <c r="QPH111" s="50"/>
      <c r="QPI111" s="50"/>
      <c r="QPJ111" s="50"/>
      <c r="QPK111" s="50"/>
      <c r="QPL111" s="50"/>
      <c r="QPM111" s="50"/>
      <c r="QPN111" s="50"/>
      <c r="QPO111" s="50"/>
      <c r="QPP111" s="50"/>
      <c r="QPQ111" s="50"/>
      <c r="QPR111" s="50"/>
      <c r="QPS111" s="50"/>
      <c r="QPT111" s="50"/>
      <c r="QPU111" s="50"/>
      <c r="QPV111" s="50"/>
      <c r="QPW111" s="50"/>
      <c r="QPX111" s="50"/>
      <c r="QPY111" s="50"/>
      <c r="QPZ111" s="50"/>
      <c r="QQA111" s="50"/>
      <c r="QQB111" s="50"/>
      <c r="QQC111" s="50"/>
      <c r="QQD111" s="50"/>
      <c r="QQE111" s="50"/>
      <c r="QQF111" s="50"/>
      <c r="QQG111" s="50"/>
      <c r="QQH111" s="50"/>
      <c r="QQI111" s="50"/>
      <c r="QQJ111" s="50"/>
      <c r="QQK111" s="50"/>
      <c r="QQL111" s="50"/>
      <c r="QQM111" s="50"/>
      <c r="QQN111" s="50"/>
      <c r="QQO111" s="50"/>
      <c r="QQP111" s="50"/>
      <c r="QQQ111" s="50"/>
      <c r="QQR111" s="50"/>
      <c r="QQS111" s="50"/>
      <c r="QQT111" s="50"/>
      <c r="QQU111" s="50"/>
      <c r="QQV111" s="50"/>
      <c r="QQW111" s="50"/>
      <c r="QQX111" s="50"/>
      <c r="QQY111" s="50"/>
      <c r="QQZ111" s="50"/>
      <c r="QRA111" s="50"/>
      <c r="QRB111" s="50"/>
      <c r="QRC111" s="50"/>
      <c r="QRD111" s="50"/>
      <c r="QRE111" s="50"/>
      <c r="QRF111" s="50"/>
      <c r="QRG111" s="50"/>
      <c r="QRH111" s="50"/>
      <c r="QRI111" s="50"/>
      <c r="QRJ111" s="50"/>
      <c r="QRK111" s="50"/>
      <c r="QRL111" s="50"/>
      <c r="QRM111" s="50"/>
      <c r="QRN111" s="50"/>
      <c r="QRO111" s="50"/>
      <c r="QRP111" s="50"/>
      <c r="QRQ111" s="50"/>
      <c r="QRR111" s="50"/>
      <c r="QRS111" s="50"/>
      <c r="QRT111" s="50"/>
      <c r="QRU111" s="50"/>
      <c r="QRV111" s="50"/>
      <c r="QRW111" s="50"/>
      <c r="QRX111" s="50"/>
      <c r="QRY111" s="50"/>
      <c r="QRZ111" s="50"/>
      <c r="QSA111" s="50"/>
      <c r="QSB111" s="50"/>
      <c r="QSC111" s="50"/>
      <c r="QSD111" s="50"/>
      <c r="QSE111" s="50"/>
      <c r="QSF111" s="50"/>
      <c r="QSG111" s="50"/>
      <c r="QSH111" s="50"/>
      <c r="QSI111" s="50"/>
      <c r="QSJ111" s="50"/>
      <c r="QSK111" s="50"/>
      <c r="QSL111" s="50"/>
      <c r="QSM111" s="50"/>
      <c r="QSN111" s="50"/>
      <c r="QSO111" s="50"/>
      <c r="QSP111" s="50"/>
      <c r="QSQ111" s="50"/>
      <c r="QSR111" s="50"/>
      <c r="QSS111" s="50"/>
      <c r="QST111" s="50"/>
      <c r="QSU111" s="50"/>
      <c r="QSV111" s="50"/>
      <c r="QSW111" s="50"/>
      <c r="QSX111" s="50"/>
      <c r="QSY111" s="50"/>
      <c r="QSZ111" s="50"/>
      <c r="QTA111" s="50"/>
      <c r="QTB111" s="50"/>
      <c r="QTC111" s="50"/>
      <c r="QTD111" s="50"/>
      <c r="QTE111" s="50"/>
      <c r="QTF111" s="50"/>
      <c r="QTG111" s="50"/>
      <c r="QTH111" s="50"/>
      <c r="QTI111" s="50"/>
      <c r="QTJ111" s="50"/>
      <c r="QTK111" s="50"/>
      <c r="QTL111" s="50"/>
      <c r="QTM111" s="50"/>
      <c r="QTN111" s="50"/>
      <c r="QTO111" s="50"/>
      <c r="QTP111" s="50"/>
      <c r="QTQ111" s="50"/>
      <c r="QTR111" s="50"/>
      <c r="QTS111" s="50"/>
      <c r="QTT111" s="50"/>
      <c r="QTV111" s="50"/>
      <c r="QTX111" s="50"/>
      <c r="QTY111" s="50"/>
      <c r="QTZ111" s="50"/>
      <c r="QUA111" s="50"/>
      <c r="QUB111" s="50"/>
      <c r="QUC111" s="50"/>
      <c r="QUD111" s="50"/>
      <c r="QUE111" s="50"/>
      <c r="QUJ111" s="50"/>
      <c r="QUK111" s="50"/>
      <c r="QUL111" s="50"/>
      <c r="QUM111" s="50"/>
      <c r="QUN111" s="50"/>
      <c r="QUO111" s="50"/>
      <c r="QUP111" s="50"/>
      <c r="QUQ111" s="50"/>
      <c r="QUR111" s="50"/>
      <c r="QUS111" s="50"/>
      <c r="QUT111" s="50"/>
      <c r="QUU111" s="50"/>
      <c r="QUV111" s="50"/>
      <c r="QUW111" s="50"/>
      <c r="QUX111" s="50"/>
      <c r="QUY111" s="50"/>
      <c r="QUZ111" s="50"/>
      <c r="QVA111" s="50"/>
      <c r="QVB111" s="50"/>
      <c r="QVC111" s="50"/>
      <c r="QVD111" s="50"/>
      <c r="QVE111" s="50"/>
      <c r="QVF111" s="50"/>
      <c r="QVG111" s="50"/>
      <c r="QVH111" s="50"/>
      <c r="QVI111" s="50"/>
      <c r="QVJ111" s="50"/>
      <c r="QVK111" s="50"/>
      <c r="QVL111" s="50"/>
      <c r="QVM111" s="50"/>
      <c r="QVN111" s="50"/>
      <c r="QVO111" s="50"/>
      <c r="QVP111" s="50"/>
      <c r="QVQ111" s="50"/>
      <c r="QVR111" s="50"/>
      <c r="QVS111" s="50"/>
      <c r="QVT111" s="50"/>
      <c r="QVU111" s="50"/>
      <c r="QVV111" s="50"/>
      <c r="QVW111" s="50"/>
      <c r="QVX111" s="50"/>
      <c r="QVY111" s="50"/>
      <c r="QVZ111" s="50"/>
      <c r="QWA111" s="50"/>
      <c r="QWB111" s="50"/>
      <c r="QWC111" s="50"/>
      <c r="QWD111" s="50"/>
      <c r="QWE111" s="50"/>
      <c r="QWF111" s="50"/>
      <c r="QWG111" s="50"/>
      <c r="QWH111" s="50"/>
      <c r="QWI111" s="50"/>
      <c r="QWJ111" s="50"/>
      <c r="QWK111" s="50"/>
      <c r="QWL111" s="50"/>
      <c r="QWM111" s="50"/>
      <c r="QWN111" s="50"/>
      <c r="QWO111" s="50"/>
      <c r="QWP111" s="50"/>
      <c r="QWQ111" s="50"/>
      <c r="QWR111" s="50"/>
      <c r="QWS111" s="50"/>
      <c r="QWT111" s="50"/>
      <c r="QWU111" s="50"/>
      <c r="QWV111" s="50"/>
      <c r="QWW111" s="50"/>
      <c r="QWX111" s="50"/>
      <c r="QWY111" s="50"/>
      <c r="QWZ111" s="50"/>
      <c r="QXA111" s="50"/>
      <c r="QXB111" s="50"/>
      <c r="QXC111" s="50"/>
      <c r="QXD111" s="50"/>
      <c r="QXE111" s="50"/>
      <c r="QXF111" s="50"/>
      <c r="QXG111" s="50"/>
      <c r="QXH111" s="50"/>
      <c r="QXI111" s="50"/>
      <c r="QXJ111" s="50"/>
      <c r="QXK111" s="50"/>
      <c r="QXL111" s="50"/>
      <c r="QXM111" s="50"/>
      <c r="QXN111" s="50"/>
      <c r="QXO111" s="50"/>
      <c r="QXP111" s="50"/>
      <c r="QXQ111" s="50"/>
      <c r="QXR111" s="50"/>
      <c r="QXS111" s="50"/>
      <c r="QXT111" s="50"/>
      <c r="QXU111" s="50"/>
      <c r="QXV111" s="50"/>
      <c r="QXW111" s="50"/>
      <c r="QXX111" s="50"/>
      <c r="QXY111" s="50"/>
      <c r="QXZ111" s="50"/>
      <c r="QYA111" s="50"/>
      <c r="QYB111" s="50"/>
      <c r="QYC111" s="50"/>
      <c r="QYD111" s="50"/>
      <c r="QYE111" s="50"/>
      <c r="QYF111" s="50"/>
      <c r="QYG111" s="50"/>
      <c r="QYH111" s="50"/>
      <c r="QYI111" s="50"/>
      <c r="QYJ111" s="50"/>
      <c r="QYK111" s="50"/>
      <c r="QYL111" s="50"/>
      <c r="QYM111" s="50"/>
      <c r="QYN111" s="50"/>
      <c r="QYO111" s="50"/>
      <c r="QYP111" s="50"/>
      <c r="QYQ111" s="50"/>
      <c r="QYR111" s="50"/>
      <c r="QYS111" s="50"/>
      <c r="QYT111" s="50"/>
      <c r="QYU111" s="50"/>
      <c r="QYV111" s="50"/>
      <c r="QYW111" s="50"/>
      <c r="QYX111" s="50"/>
      <c r="QYY111" s="50"/>
      <c r="QYZ111" s="50"/>
      <c r="QZA111" s="50"/>
      <c r="QZB111" s="50"/>
      <c r="QZC111" s="50"/>
      <c r="QZD111" s="50"/>
      <c r="QZE111" s="50"/>
      <c r="QZF111" s="50"/>
      <c r="QZG111" s="50"/>
      <c r="QZH111" s="50"/>
      <c r="QZI111" s="50"/>
      <c r="QZJ111" s="50"/>
      <c r="QZK111" s="50"/>
      <c r="QZL111" s="50"/>
      <c r="QZM111" s="50"/>
      <c r="QZN111" s="50"/>
      <c r="QZO111" s="50"/>
      <c r="QZP111" s="50"/>
      <c r="QZQ111" s="50"/>
      <c r="QZR111" s="50"/>
      <c r="QZS111" s="50"/>
      <c r="QZT111" s="50"/>
      <c r="QZU111" s="50"/>
      <c r="QZV111" s="50"/>
      <c r="QZW111" s="50"/>
      <c r="QZX111" s="50"/>
      <c r="QZY111" s="50"/>
      <c r="QZZ111" s="50"/>
      <c r="RAA111" s="50"/>
      <c r="RAB111" s="50"/>
      <c r="RAC111" s="50"/>
      <c r="RAD111" s="50"/>
      <c r="RAE111" s="50"/>
      <c r="RAF111" s="50"/>
      <c r="RAG111" s="50"/>
      <c r="RAH111" s="50"/>
      <c r="RAI111" s="50"/>
      <c r="RAJ111" s="50"/>
      <c r="RAK111" s="50"/>
      <c r="RAL111" s="50"/>
      <c r="RAM111" s="50"/>
      <c r="RAN111" s="50"/>
      <c r="RAO111" s="50"/>
      <c r="RAP111" s="50"/>
      <c r="RAQ111" s="50"/>
      <c r="RAR111" s="50"/>
      <c r="RAS111" s="50"/>
      <c r="RAT111" s="50"/>
      <c r="RAU111" s="50"/>
      <c r="RAV111" s="50"/>
      <c r="RAW111" s="50"/>
      <c r="RAX111" s="50"/>
      <c r="RAY111" s="50"/>
      <c r="RAZ111" s="50"/>
      <c r="RBA111" s="50"/>
      <c r="RBB111" s="50"/>
      <c r="RBC111" s="50"/>
      <c r="RBD111" s="50"/>
      <c r="RBE111" s="50"/>
      <c r="RBF111" s="50"/>
      <c r="RBG111" s="50"/>
      <c r="RBH111" s="50"/>
      <c r="RBI111" s="50"/>
      <c r="RBJ111" s="50"/>
      <c r="RBK111" s="50"/>
      <c r="RBL111" s="50"/>
      <c r="RBM111" s="50"/>
      <c r="RBN111" s="50"/>
      <c r="RBO111" s="50"/>
      <c r="RBP111" s="50"/>
      <c r="RBQ111" s="50"/>
      <c r="RBR111" s="50"/>
      <c r="RBS111" s="50"/>
      <c r="RBT111" s="50"/>
      <c r="RBU111" s="50"/>
      <c r="RBV111" s="50"/>
      <c r="RBW111" s="50"/>
      <c r="RBX111" s="50"/>
      <c r="RBY111" s="50"/>
      <c r="RBZ111" s="50"/>
      <c r="RCA111" s="50"/>
      <c r="RCB111" s="50"/>
      <c r="RCC111" s="50"/>
      <c r="RCD111" s="50"/>
      <c r="RCE111" s="50"/>
      <c r="RCF111" s="50"/>
      <c r="RCG111" s="50"/>
      <c r="RCH111" s="50"/>
      <c r="RCI111" s="50"/>
      <c r="RCJ111" s="50"/>
      <c r="RCK111" s="50"/>
      <c r="RCL111" s="50"/>
      <c r="RCM111" s="50"/>
      <c r="RCN111" s="50"/>
      <c r="RCO111" s="50"/>
      <c r="RCP111" s="50"/>
      <c r="RCQ111" s="50"/>
      <c r="RCR111" s="50"/>
      <c r="RCS111" s="50"/>
      <c r="RCT111" s="50"/>
      <c r="RCU111" s="50"/>
      <c r="RCV111" s="50"/>
      <c r="RCW111" s="50"/>
      <c r="RCX111" s="50"/>
      <c r="RCY111" s="50"/>
      <c r="RCZ111" s="50"/>
      <c r="RDA111" s="50"/>
      <c r="RDB111" s="50"/>
      <c r="RDC111" s="50"/>
      <c r="RDD111" s="50"/>
      <c r="RDE111" s="50"/>
      <c r="RDF111" s="50"/>
      <c r="RDG111" s="50"/>
      <c r="RDH111" s="50"/>
      <c r="RDI111" s="50"/>
      <c r="RDJ111" s="50"/>
      <c r="RDK111" s="50"/>
      <c r="RDL111" s="50"/>
      <c r="RDM111" s="50"/>
      <c r="RDN111" s="50"/>
      <c r="RDO111" s="50"/>
      <c r="RDP111" s="50"/>
      <c r="RDR111" s="50"/>
      <c r="RDT111" s="50"/>
      <c r="RDU111" s="50"/>
      <c r="RDV111" s="50"/>
      <c r="RDW111" s="50"/>
      <c r="RDX111" s="50"/>
      <c r="RDY111" s="50"/>
      <c r="RDZ111" s="50"/>
      <c r="REA111" s="50"/>
      <c r="REF111" s="50"/>
      <c r="REG111" s="50"/>
      <c r="REH111" s="50"/>
      <c r="REI111" s="50"/>
      <c r="REJ111" s="50"/>
      <c r="REK111" s="50"/>
      <c r="REL111" s="50"/>
      <c r="REM111" s="50"/>
      <c r="REN111" s="50"/>
      <c r="REO111" s="50"/>
      <c r="REP111" s="50"/>
      <c r="REQ111" s="50"/>
      <c r="RER111" s="50"/>
      <c r="RES111" s="50"/>
      <c r="RET111" s="50"/>
      <c r="REU111" s="50"/>
      <c r="REV111" s="50"/>
      <c r="REW111" s="50"/>
      <c r="REX111" s="50"/>
      <c r="REY111" s="50"/>
      <c r="REZ111" s="50"/>
      <c r="RFA111" s="50"/>
      <c r="RFB111" s="50"/>
      <c r="RFC111" s="50"/>
      <c r="RFD111" s="50"/>
      <c r="RFE111" s="50"/>
      <c r="RFF111" s="50"/>
      <c r="RFG111" s="50"/>
      <c r="RFH111" s="50"/>
      <c r="RFI111" s="50"/>
      <c r="RFJ111" s="50"/>
      <c r="RFK111" s="50"/>
      <c r="RFL111" s="50"/>
      <c r="RFM111" s="50"/>
      <c r="RFN111" s="50"/>
      <c r="RFO111" s="50"/>
      <c r="RFP111" s="50"/>
      <c r="RFQ111" s="50"/>
      <c r="RFR111" s="50"/>
      <c r="RFS111" s="50"/>
      <c r="RFT111" s="50"/>
      <c r="RFU111" s="50"/>
      <c r="RFV111" s="50"/>
      <c r="RFW111" s="50"/>
      <c r="RFX111" s="50"/>
      <c r="RFY111" s="50"/>
      <c r="RFZ111" s="50"/>
      <c r="RGA111" s="50"/>
      <c r="RGB111" s="50"/>
      <c r="RGC111" s="50"/>
      <c r="RGD111" s="50"/>
      <c r="RGE111" s="50"/>
      <c r="RGF111" s="50"/>
      <c r="RGG111" s="50"/>
      <c r="RGH111" s="50"/>
      <c r="RGI111" s="50"/>
      <c r="RGJ111" s="50"/>
      <c r="RGK111" s="50"/>
      <c r="RGL111" s="50"/>
      <c r="RGM111" s="50"/>
      <c r="RGN111" s="50"/>
      <c r="RGO111" s="50"/>
      <c r="RGP111" s="50"/>
      <c r="RGQ111" s="50"/>
      <c r="RGR111" s="50"/>
      <c r="RGS111" s="50"/>
      <c r="RGT111" s="50"/>
      <c r="RGU111" s="50"/>
      <c r="RGV111" s="50"/>
      <c r="RGW111" s="50"/>
      <c r="RGX111" s="50"/>
      <c r="RGY111" s="50"/>
      <c r="RGZ111" s="50"/>
      <c r="RHA111" s="50"/>
      <c r="RHB111" s="50"/>
      <c r="RHC111" s="50"/>
      <c r="RHD111" s="50"/>
      <c r="RHE111" s="50"/>
      <c r="RHF111" s="50"/>
      <c r="RHG111" s="50"/>
      <c r="RHH111" s="50"/>
      <c r="RHI111" s="50"/>
      <c r="RHJ111" s="50"/>
      <c r="RHK111" s="50"/>
      <c r="RHL111" s="50"/>
      <c r="RHM111" s="50"/>
      <c r="RHN111" s="50"/>
      <c r="RHO111" s="50"/>
      <c r="RHP111" s="50"/>
      <c r="RHQ111" s="50"/>
      <c r="RHR111" s="50"/>
      <c r="RHS111" s="50"/>
      <c r="RHT111" s="50"/>
      <c r="RHU111" s="50"/>
      <c r="RHV111" s="50"/>
      <c r="RHW111" s="50"/>
      <c r="RHX111" s="50"/>
      <c r="RHY111" s="50"/>
      <c r="RHZ111" s="50"/>
      <c r="RIA111" s="50"/>
      <c r="RIB111" s="50"/>
      <c r="RIC111" s="50"/>
      <c r="RID111" s="50"/>
      <c r="RIE111" s="50"/>
      <c r="RIF111" s="50"/>
      <c r="RIG111" s="50"/>
      <c r="RIH111" s="50"/>
      <c r="RII111" s="50"/>
      <c r="RIJ111" s="50"/>
      <c r="RIK111" s="50"/>
      <c r="RIL111" s="50"/>
      <c r="RIM111" s="50"/>
      <c r="RIN111" s="50"/>
      <c r="RIO111" s="50"/>
      <c r="RIP111" s="50"/>
      <c r="RIQ111" s="50"/>
      <c r="RIR111" s="50"/>
      <c r="RIS111" s="50"/>
      <c r="RIT111" s="50"/>
      <c r="RIU111" s="50"/>
      <c r="RIV111" s="50"/>
      <c r="RIW111" s="50"/>
      <c r="RIX111" s="50"/>
      <c r="RIY111" s="50"/>
      <c r="RIZ111" s="50"/>
      <c r="RJA111" s="50"/>
      <c r="RJB111" s="50"/>
      <c r="RJC111" s="50"/>
      <c r="RJD111" s="50"/>
      <c r="RJE111" s="50"/>
      <c r="RJF111" s="50"/>
      <c r="RJG111" s="50"/>
      <c r="RJH111" s="50"/>
      <c r="RJI111" s="50"/>
      <c r="RJJ111" s="50"/>
      <c r="RJK111" s="50"/>
      <c r="RJL111" s="50"/>
      <c r="RJM111" s="50"/>
      <c r="RJN111" s="50"/>
      <c r="RJO111" s="50"/>
      <c r="RJP111" s="50"/>
      <c r="RJQ111" s="50"/>
      <c r="RJR111" s="50"/>
      <c r="RJS111" s="50"/>
      <c r="RJT111" s="50"/>
      <c r="RJU111" s="50"/>
      <c r="RJV111" s="50"/>
      <c r="RJW111" s="50"/>
      <c r="RJX111" s="50"/>
      <c r="RJY111" s="50"/>
      <c r="RJZ111" s="50"/>
      <c r="RKA111" s="50"/>
      <c r="RKB111" s="50"/>
      <c r="RKC111" s="50"/>
      <c r="RKD111" s="50"/>
      <c r="RKE111" s="50"/>
      <c r="RKF111" s="50"/>
      <c r="RKG111" s="50"/>
      <c r="RKH111" s="50"/>
      <c r="RKI111" s="50"/>
      <c r="RKJ111" s="50"/>
      <c r="RKK111" s="50"/>
      <c r="RKL111" s="50"/>
      <c r="RKM111" s="50"/>
      <c r="RKN111" s="50"/>
      <c r="RKO111" s="50"/>
      <c r="RKP111" s="50"/>
      <c r="RKQ111" s="50"/>
      <c r="RKR111" s="50"/>
      <c r="RKS111" s="50"/>
      <c r="RKT111" s="50"/>
      <c r="RKU111" s="50"/>
      <c r="RKV111" s="50"/>
      <c r="RKW111" s="50"/>
      <c r="RKX111" s="50"/>
      <c r="RKY111" s="50"/>
      <c r="RKZ111" s="50"/>
      <c r="RLA111" s="50"/>
      <c r="RLB111" s="50"/>
      <c r="RLC111" s="50"/>
      <c r="RLD111" s="50"/>
      <c r="RLE111" s="50"/>
      <c r="RLF111" s="50"/>
      <c r="RLG111" s="50"/>
      <c r="RLH111" s="50"/>
      <c r="RLI111" s="50"/>
      <c r="RLJ111" s="50"/>
      <c r="RLK111" s="50"/>
      <c r="RLL111" s="50"/>
      <c r="RLM111" s="50"/>
      <c r="RLN111" s="50"/>
      <c r="RLO111" s="50"/>
      <c r="RLP111" s="50"/>
      <c r="RLQ111" s="50"/>
      <c r="RLR111" s="50"/>
      <c r="RLS111" s="50"/>
      <c r="RLT111" s="50"/>
      <c r="RLU111" s="50"/>
      <c r="RLV111" s="50"/>
      <c r="RLW111" s="50"/>
      <c r="RLX111" s="50"/>
      <c r="RLY111" s="50"/>
      <c r="RLZ111" s="50"/>
      <c r="RMA111" s="50"/>
      <c r="RMB111" s="50"/>
      <c r="RMC111" s="50"/>
      <c r="RMD111" s="50"/>
      <c r="RME111" s="50"/>
      <c r="RMF111" s="50"/>
      <c r="RMG111" s="50"/>
      <c r="RMH111" s="50"/>
      <c r="RMI111" s="50"/>
      <c r="RMJ111" s="50"/>
      <c r="RMK111" s="50"/>
      <c r="RML111" s="50"/>
      <c r="RMM111" s="50"/>
      <c r="RMN111" s="50"/>
      <c r="RMO111" s="50"/>
      <c r="RMP111" s="50"/>
      <c r="RMQ111" s="50"/>
      <c r="RMR111" s="50"/>
      <c r="RMS111" s="50"/>
      <c r="RMT111" s="50"/>
      <c r="RMU111" s="50"/>
      <c r="RMV111" s="50"/>
      <c r="RMW111" s="50"/>
      <c r="RMX111" s="50"/>
      <c r="RMY111" s="50"/>
      <c r="RMZ111" s="50"/>
      <c r="RNA111" s="50"/>
      <c r="RNB111" s="50"/>
      <c r="RNC111" s="50"/>
      <c r="RND111" s="50"/>
      <c r="RNE111" s="50"/>
      <c r="RNF111" s="50"/>
      <c r="RNG111" s="50"/>
      <c r="RNH111" s="50"/>
      <c r="RNI111" s="50"/>
      <c r="RNJ111" s="50"/>
      <c r="RNK111" s="50"/>
      <c r="RNL111" s="50"/>
      <c r="RNN111" s="50"/>
      <c r="RNP111" s="50"/>
      <c r="RNQ111" s="50"/>
      <c r="RNR111" s="50"/>
      <c r="RNS111" s="50"/>
      <c r="RNT111" s="50"/>
      <c r="RNU111" s="50"/>
      <c r="RNV111" s="50"/>
      <c r="RNW111" s="50"/>
      <c r="ROB111" s="50"/>
      <c r="ROC111" s="50"/>
      <c r="ROD111" s="50"/>
      <c r="ROE111" s="50"/>
      <c r="ROF111" s="50"/>
      <c r="ROG111" s="50"/>
      <c r="ROH111" s="50"/>
      <c r="ROI111" s="50"/>
      <c r="ROJ111" s="50"/>
      <c r="ROK111" s="50"/>
      <c r="ROL111" s="50"/>
      <c r="ROM111" s="50"/>
      <c r="RON111" s="50"/>
      <c r="ROO111" s="50"/>
      <c r="ROP111" s="50"/>
      <c r="ROQ111" s="50"/>
      <c r="ROR111" s="50"/>
      <c r="ROS111" s="50"/>
      <c r="ROT111" s="50"/>
      <c r="ROU111" s="50"/>
      <c r="ROV111" s="50"/>
      <c r="ROW111" s="50"/>
      <c r="ROX111" s="50"/>
      <c r="ROY111" s="50"/>
      <c r="ROZ111" s="50"/>
      <c r="RPA111" s="50"/>
      <c r="RPB111" s="50"/>
      <c r="RPC111" s="50"/>
      <c r="RPD111" s="50"/>
      <c r="RPE111" s="50"/>
      <c r="RPF111" s="50"/>
      <c r="RPG111" s="50"/>
      <c r="RPH111" s="50"/>
      <c r="RPI111" s="50"/>
      <c r="RPJ111" s="50"/>
      <c r="RPK111" s="50"/>
      <c r="RPL111" s="50"/>
      <c r="RPM111" s="50"/>
      <c r="RPN111" s="50"/>
      <c r="RPO111" s="50"/>
      <c r="RPP111" s="50"/>
      <c r="RPQ111" s="50"/>
      <c r="RPR111" s="50"/>
      <c r="RPS111" s="50"/>
      <c r="RPT111" s="50"/>
      <c r="RPU111" s="50"/>
      <c r="RPV111" s="50"/>
      <c r="RPW111" s="50"/>
      <c r="RPX111" s="50"/>
      <c r="RPY111" s="50"/>
      <c r="RPZ111" s="50"/>
      <c r="RQA111" s="50"/>
      <c r="RQB111" s="50"/>
      <c r="RQC111" s="50"/>
      <c r="RQD111" s="50"/>
      <c r="RQE111" s="50"/>
      <c r="RQF111" s="50"/>
      <c r="RQG111" s="50"/>
      <c r="RQH111" s="50"/>
      <c r="RQI111" s="50"/>
      <c r="RQJ111" s="50"/>
      <c r="RQK111" s="50"/>
      <c r="RQL111" s="50"/>
      <c r="RQM111" s="50"/>
      <c r="RQN111" s="50"/>
      <c r="RQO111" s="50"/>
      <c r="RQP111" s="50"/>
      <c r="RQQ111" s="50"/>
      <c r="RQR111" s="50"/>
      <c r="RQS111" s="50"/>
      <c r="RQT111" s="50"/>
      <c r="RQU111" s="50"/>
      <c r="RQV111" s="50"/>
      <c r="RQW111" s="50"/>
      <c r="RQX111" s="50"/>
      <c r="RQY111" s="50"/>
      <c r="RQZ111" s="50"/>
      <c r="RRA111" s="50"/>
      <c r="RRB111" s="50"/>
      <c r="RRC111" s="50"/>
      <c r="RRD111" s="50"/>
      <c r="RRE111" s="50"/>
      <c r="RRF111" s="50"/>
      <c r="RRG111" s="50"/>
      <c r="RRH111" s="50"/>
      <c r="RRI111" s="50"/>
      <c r="RRJ111" s="50"/>
      <c r="RRK111" s="50"/>
      <c r="RRL111" s="50"/>
      <c r="RRM111" s="50"/>
      <c r="RRN111" s="50"/>
      <c r="RRO111" s="50"/>
      <c r="RRP111" s="50"/>
      <c r="RRQ111" s="50"/>
      <c r="RRR111" s="50"/>
      <c r="RRS111" s="50"/>
      <c r="RRT111" s="50"/>
      <c r="RRU111" s="50"/>
      <c r="RRV111" s="50"/>
      <c r="RRW111" s="50"/>
      <c r="RRX111" s="50"/>
      <c r="RRY111" s="50"/>
      <c r="RRZ111" s="50"/>
      <c r="RSA111" s="50"/>
      <c r="RSB111" s="50"/>
      <c r="RSC111" s="50"/>
      <c r="RSD111" s="50"/>
      <c r="RSE111" s="50"/>
      <c r="RSF111" s="50"/>
      <c r="RSG111" s="50"/>
      <c r="RSH111" s="50"/>
      <c r="RSI111" s="50"/>
      <c r="RSJ111" s="50"/>
      <c r="RSK111" s="50"/>
      <c r="RSL111" s="50"/>
      <c r="RSM111" s="50"/>
      <c r="RSN111" s="50"/>
      <c r="RSO111" s="50"/>
      <c r="RSP111" s="50"/>
      <c r="RSQ111" s="50"/>
      <c r="RSR111" s="50"/>
      <c r="RSS111" s="50"/>
      <c r="RST111" s="50"/>
      <c r="RSU111" s="50"/>
      <c r="RSV111" s="50"/>
      <c r="RSW111" s="50"/>
      <c r="RSX111" s="50"/>
      <c r="RSY111" s="50"/>
      <c r="RSZ111" s="50"/>
      <c r="RTA111" s="50"/>
      <c r="RTB111" s="50"/>
      <c r="RTC111" s="50"/>
      <c r="RTD111" s="50"/>
      <c r="RTE111" s="50"/>
      <c r="RTF111" s="50"/>
      <c r="RTG111" s="50"/>
      <c r="RTH111" s="50"/>
      <c r="RTI111" s="50"/>
      <c r="RTJ111" s="50"/>
      <c r="RTK111" s="50"/>
      <c r="RTL111" s="50"/>
      <c r="RTM111" s="50"/>
      <c r="RTN111" s="50"/>
      <c r="RTO111" s="50"/>
      <c r="RTP111" s="50"/>
      <c r="RTQ111" s="50"/>
      <c r="RTR111" s="50"/>
      <c r="RTS111" s="50"/>
      <c r="RTT111" s="50"/>
      <c r="RTU111" s="50"/>
      <c r="RTV111" s="50"/>
      <c r="RTW111" s="50"/>
      <c r="RTX111" s="50"/>
      <c r="RTY111" s="50"/>
      <c r="RTZ111" s="50"/>
      <c r="RUA111" s="50"/>
      <c r="RUB111" s="50"/>
      <c r="RUC111" s="50"/>
      <c r="RUD111" s="50"/>
      <c r="RUE111" s="50"/>
      <c r="RUF111" s="50"/>
      <c r="RUG111" s="50"/>
      <c r="RUH111" s="50"/>
      <c r="RUI111" s="50"/>
      <c r="RUJ111" s="50"/>
      <c r="RUK111" s="50"/>
      <c r="RUL111" s="50"/>
      <c r="RUM111" s="50"/>
      <c r="RUN111" s="50"/>
      <c r="RUO111" s="50"/>
      <c r="RUP111" s="50"/>
      <c r="RUQ111" s="50"/>
      <c r="RUR111" s="50"/>
      <c r="RUS111" s="50"/>
      <c r="RUT111" s="50"/>
      <c r="RUU111" s="50"/>
      <c r="RUV111" s="50"/>
      <c r="RUW111" s="50"/>
      <c r="RUX111" s="50"/>
      <c r="RUY111" s="50"/>
      <c r="RUZ111" s="50"/>
      <c r="RVA111" s="50"/>
      <c r="RVB111" s="50"/>
      <c r="RVC111" s="50"/>
      <c r="RVD111" s="50"/>
      <c r="RVE111" s="50"/>
      <c r="RVF111" s="50"/>
      <c r="RVG111" s="50"/>
      <c r="RVH111" s="50"/>
      <c r="RVI111" s="50"/>
      <c r="RVJ111" s="50"/>
      <c r="RVK111" s="50"/>
      <c r="RVL111" s="50"/>
      <c r="RVM111" s="50"/>
      <c r="RVN111" s="50"/>
      <c r="RVO111" s="50"/>
      <c r="RVP111" s="50"/>
      <c r="RVQ111" s="50"/>
      <c r="RVR111" s="50"/>
      <c r="RVS111" s="50"/>
      <c r="RVT111" s="50"/>
      <c r="RVU111" s="50"/>
      <c r="RVV111" s="50"/>
      <c r="RVW111" s="50"/>
      <c r="RVX111" s="50"/>
      <c r="RVY111" s="50"/>
      <c r="RVZ111" s="50"/>
      <c r="RWA111" s="50"/>
      <c r="RWB111" s="50"/>
      <c r="RWC111" s="50"/>
      <c r="RWD111" s="50"/>
      <c r="RWE111" s="50"/>
      <c r="RWF111" s="50"/>
      <c r="RWG111" s="50"/>
      <c r="RWH111" s="50"/>
      <c r="RWI111" s="50"/>
      <c r="RWJ111" s="50"/>
      <c r="RWK111" s="50"/>
      <c r="RWL111" s="50"/>
      <c r="RWM111" s="50"/>
      <c r="RWN111" s="50"/>
      <c r="RWO111" s="50"/>
      <c r="RWP111" s="50"/>
      <c r="RWQ111" s="50"/>
      <c r="RWR111" s="50"/>
      <c r="RWS111" s="50"/>
      <c r="RWT111" s="50"/>
      <c r="RWU111" s="50"/>
      <c r="RWV111" s="50"/>
      <c r="RWW111" s="50"/>
      <c r="RWX111" s="50"/>
      <c r="RWY111" s="50"/>
      <c r="RWZ111" s="50"/>
      <c r="RXA111" s="50"/>
      <c r="RXB111" s="50"/>
      <c r="RXC111" s="50"/>
      <c r="RXD111" s="50"/>
      <c r="RXE111" s="50"/>
      <c r="RXF111" s="50"/>
      <c r="RXG111" s="50"/>
      <c r="RXH111" s="50"/>
      <c r="RXJ111" s="50"/>
      <c r="RXL111" s="50"/>
      <c r="RXM111" s="50"/>
      <c r="RXN111" s="50"/>
      <c r="RXO111" s="50"/>
      <c r="RXP111" s="50"/>
      <c r="RXQ111" s="50"/>
      <c r="RXR111" s="50"/>
      <c r="RXS111" s="50"/>
      <c r="RXX111" s="50"/>
      <c r="RXY111" s="50"/>
      <c r="RXZ111" s="50"/>
      <c r="RYA111" s="50"/>
      <c r="RYB111" s="50"/>
      <c r="RYC111" s="50"/>
      <c r="RYD111" s="50"/>
      <c r="RYE111" s="50"/>
      <c r="RYF111" s="50"/>
      <c r="RYG111" s="50"/>
      <c r="RYH111" s="50"/>
      <c r="RYI111" s="50"/>
      <c r="RYJ111" s="50"/>
      <c r="RYK111" s="50"/>
      <c r="RYL111" s="50"/>
      <c r="RYM111" s="50"/>
      <c r="RYN111" s="50"/>
      <c r="RYO111" s="50"/>
      <c r="RYP111" s="50"/>
      <c r="RYQ111" s="50"/>
      <c r="RYR111" s="50"/>
      <c r="RYS111" s="50"/>
      <c r="RYT111" s="50"/>
      <c r="RYU111" s="50"/>
      <c r="RYV111" s="50"/>
      <c r="RYW111" s="50"/>
      <c r="RYX111" s="50"/>
      <c r="RYY111" s="50"/>
      <c r="RYZ111" s="50"/>
      <c r="RZA111" s="50"/>
      <c r="RZB111" s="50"/>
      <c r="RZC111" s="50"/>
      <c r="RZD111" s="50"/>
      <c r="RZE111" s="50"/>
      <c r="RZF111" s="50"/>
      <c r="RZG111" s="50"/>
      <c r="RZH111" s="50"/>
      <c r="RZI111" s="50"/>
      <c r="RZJ111" s="50"/>
      <c r="RZK111" s="50"/>
      <c r="RZL111" s="50"/>
      <c r="RZM111" s="50"/>
      <c r="RZN111" s="50"/>
      <c r="RZO111" s="50"/>
      <c r="RZP111" s="50"/>
      <c r="RZQ111" s="50"/>
      <c r="RZR111" s="50"/>
      <c r="RZS111" s="50"/>
      <c r="RZT111" s="50"/>
      <c r="RZU111" s="50"/>
      <c r="RZV111" s="50"/>
      <c r="RZW111" s="50"/>
      <c r="RZX111" s="50"/>
      <c r="RZY111" s="50"/>
      <c r="RZZ111" s="50"/>
      <c r="SAA111" s="50"/>
      <c r="SAB111" s="50"/>
      <c r="SAC111" s="50"/>
      <c r="SAD111" s="50"/>
      <c r="SAE111" s="50"/>
      <c r="SAF111" s="50"/>
      <c r="SAG111" s="50"/>
      <c r="SAH111" s="50"/>
      <c r="SAI111" s="50"/>
      <c r="SAJ111" s="50"/>
      <c r="SAK111" s="50"/>
      <c r="SAL111" s="50"/>
      <c r="SAM111" s="50"/>
      <c r="SAN111" s="50"/>
      <c r="SAO111" s="50"/>
      <c r="SAP111" s="50"/>
      <c r="SAQ111" s="50"/>
      <c r="SAR111" s="50"/>
      <c r="SAS111" s="50"/>
      <c r="SAT111" s="50"/>
      <c r="SAU111" s="50"/>
      <c r="SAV111" s="50"/>
      <c r="SAW111" s="50"/>
      <c r="SAX111" s="50"/>
      <c r="SAY111" s="50"/>
      <c r="SAZ111" s="50"/>
      <c r="SBA111" s="50"/>
      <c r="SBB111" s="50"/>
      <c r="SBC111" s="50"/>
      <c r="SBD111" s="50"/>
      <c r="SBE111" s="50"/>
      <c r="SBF111" s="50"/>
      <c r="SBG111" s="50"/>
      <c r="SBH111" s="50"/>
      <c r="SBI111" s="50"/>
      <c r="SBJ111" s="50"/>
      <c r="SBK111" s="50"/>
      <c r="SBL111" s="50"/>
      <c r="SBM111" s="50"/>
      <c r="SBN111" s="50"/>
      <c r="SBO111" s="50"/>
      <c r="SBP111" s="50"/>
      <c r="SBQ111" s="50"/>
      <c r="SBR111" s="50"/>
      <c r="SBS111" s="50"/>
      <c r="SBT111" s="50"/>
      <c r="SBU111" s="50"/>
      <c r="SBV111" s="50"/>
      <c r="SBW111" s="50"/>
      <c r="SBX111" s="50"/>
      <c r="SBY111" s="50"/>
      <c r="SBZ111" s="50"/>
      <c r="SCA111" s="50"/>
      <c r="SCB111" s="50"/>
      <c r="SCC111" s="50"/>
      <c r="SCD111" s="50"/>
      <c r="SCE111" s="50"/>
      <c r="SCF111" s="50"/>
      <c r="SCG111" s="50"/>
      <c r="SCH111" s="50"/>
      <c r="SCI111" s="50"/>
      <c r="SCJ111" s="50"/>
      <c r="SCK111" s="50"/>
      <c r="SCL111" s="50"/>
      <c r="SCM111" s="50"/>
      <c r="SCN111" s="50"/>
      <c r="SCO111" s="50"/>
      <c r="SCP111" s="50"/>
      <c r="SCQ111" s="50"/>
      <c r="SCR111" s="50"/>
      <c r="SCS111" s="50"/>
      <c r="SCT111" s="50"/>
      <c r="SCU111" s="50"/>
      <c r="SCV111" s="50"/>
      <c r="SCW111" s="50"/>
      <c r="SCX111" s="50"/>
      <c r="SCY111" s="50"/>
      <c r="SCZ111" s="50"/>
      <c r="SDA111" s="50"/>
      <c r="SDB111" s="50"/>
      <c r="SDC111" s="50"/>
      <c r="SDD111" s="50"/>
      <c r="SDE111" s="50"/>
      <c r="SDF111" s="50"/>
      <c r="SDG111" s="50"/>
      <c r="SDH111" s="50"/>
      <c r="SDI111" s="50"/>
      <c r="SDJ111" s="50"/>
      <c r="SDK111" s="50"/>
      <c r="SDL111" s="50"/>
      <c r="SDM111" s="50"/>
      <c r="SDN111" s="50"/>
      <c r="SDO111" s="50"/>
      <c r="SDP111" s="50"/>
      <c r="SDQ111" s="50"/>
      <c r="SDR111" s="50"/>
      <c r="SDS111" s="50"/>
      <c r="SDT111" s="50"/>
      <c r="SDU111" s="50"/>
      <c r="SDV111" s="50"/>
      <c r="SDW111" s="50"/>
      <c r="SDX111" s="50"/>
      <c r="SDY111" s="50"/>
      <c r="SDZ111" s="50"/>
      <c r="SEA111" s="50"/>
      <c r="SEB111" s="50"/>
      <c r="SEC111" s="50"/>
      <c r="SED111" s="50"/>
      <c r="SEE111" s="50"/>
      <c r="SEF111" s="50"/>
      <c r="SEG111" s="50"/>
      <c r="SEH111" s="50"/>
      <c r="SEI111" s="50"/>
      <c r="SEJ111" s="50"/>
      <c r="SEK111" s="50"/>
      <c r="SEL111" s="50"/>
      <c r="SEM111" s="50"/>
      <c r="SEN111" s="50"/>
      <c r="SEO111" s="50"/>
      <c r="SEP111" s="50"/>
      <c r="SEQ111" s="50"/>
      <c r="SER111" s="50"/>
      <c r="SES111" s="50"/>
      <c r="SET111" s="50"/>
      <c r="SEU111" s="50"/>
      <c r="SEV111" s="50"/>
      <c r="SEW111" s="50"/>
      <c r="SEX111" s="50"/>
      <c r="SEY111" s="50"/>
      <c r="SEZ111" s="50"/>
      <c r="SFA111" s="50"/>
      <c r="SFB111" s="50"/>
      <c r="SFC111" s="50"/>
      <c r="SFD111" s="50"/>
      <c r="SFE111" s="50"/>
      <c r="SFF111" s="50"/>
      <c r="SFG111" s="50"/>
      <c r="SFH111" s="50"/>
      <c r="SFI111" s="50"/>
      <c r="SFJ111" s="50"/>
      <c r="SFK111" s="50"/>
      <c r="SFL111" s="50"/>
      <c r="SFM111" s="50"/>
      <c r="SFN111" s="50"/>
      <c r="SFO111" s="50"/>
      <c r="SFP111" s="50"/>
      <c r="SFQ111" s="50"/>
      <c r="SFR111" s="50"/>
      <c r="SFS111" s="50"/>
      <c r="SFT111" s="50"/>
      <c r="SFU111" s="50"/>
      <c r="SFV111" s="50"/>
      <c r="SFW111" s="50"/>
      <c r="SFX111" s="50"/>
      <c r="SFY111" s="50"/>
      <c r="SFZ111" s="50"/>
      <c r="SGA111" s="50"/>
      <c r="SGB111" s="50"/>
      <c r="SGC111" s="50"/>
      <c r="SGD111" s="50"/>
      <c r="SGE111" s="50"/>
      <c r="SGF111" s="50"/>
      <c r="SGG111" s="50"/>
      <c r="SGH111" s="50"/>
      <c r="SGI111" s="50"/>
      <c r="SGJ111" s="50"/>
      <c r="SGK111" s="50"/>
      <c r="SGL111" s="50"/>
      <c r="SGM111" s="50"/>
      <c r="SGN111" s="50"/>
      <c r="SGO111" s="50"/>
      <c r="SGP111" s="50"/>
      <c r="SGQ111" s="50"/>
      <c r="SGR111" s="50"/>
      <c r="SGS111" s="50"/>
      <c r="SGT111" s="50"/>
      <c r="SGU111" s="50"/>
      <c r="SGV111" s="50"/>
      <c r="SGW111" s="50"/>
      <c r="SGX111" s="50"/>
      <c r="SGY111" s="50"/>
      <c r="SGZ111" s="50"/>
      <c r="SHA111" s="50"/>
      <c r="SHB111" s="50"/>
      <c r="SHC111" s="50"/>
      <c r="SHD111" s="50"/>
      <c r="SHF111" s="50"/>
      <c r="SHH111" s="50"/>
      <c r="SHI111" s="50"/>
      <c r="SHJ111" s="50"/>
      <c r="SHK111" s="50"/>
      <c r="SHL111" s="50"/>
      <c r="SHM111" s="50"/>
      <c r="SHN111" s="50"/>
      <c r="SHO111" s="50"/>
      <c r="SHT111" s="50"/>
      <c r="SHU111" s="50"/>
      <c r="SHV111" s="50"/>
      <c r="SHW111" s="50"/>
      <c r="SHX111" s="50"/>
      <c r="SHY111" s="50"/>
      <c r="SHZ111" s="50"/>
      <c r="SIA111" s="50"/>
      <c r="SIB111" s="50"/>
      <c r="SIC111" s="50"/>
      <c r="SID111" s="50"/>
      <c r="SIE111" s="50"/>
      <c r="SIF111" s="50"/>
      <c r="SIG111" s="50"/>
      <c r="SIH111" s="50"/>
      <c r="SII111" s="50"/>
      <c r="SIJ111" s="50"/>
      <c r="SIK111" s="50"/>
      <c r="SIL111" s="50"/>
      <c r="SIM111" s="50"/>
      <c r="SIN111" s="50"/>
      <c r="SIO111" s="50"/>
      <c r="SIP111" s="50"/>
      <c r="SIQ111" s="50"/>
      <c r="SIR111" s="50"/>
      <c r="SIS111" s="50"/>
      <c r="SIT111" s="50"/>
      <c r="SIU111" s="50"/>
      <c r="SIV111" s="50"/>
      <c r="SIW111" s="50"/>
      <c r="SIX111" s="50"/>
      <c r="SIY111" s="50"/>
      <c r="SIZ111" s="50"/>
      <c r="SJA111" s="50"/>
      <c r="SJB111" s="50"/>
      <c r="SJC111" s="50"/>
      <c r="SJD111" s="50"/>
      <c r="SJE111" s="50"/>
      <c r="SJF111" s="50"/>
      <c r="SJG111" s="50"/>
      <c r="SJH111" s="50"/>
      <c r="SJI111" s="50"/>
      <c r="SJJ111" s="50"/>
      <c r="SJK111" s="50"/>
      <c r="SJL111" s="50"/>
      <c r="SJM111" s="50"/>
      <c r="SJN111" s="50"/>
      <c r="SJO111" s="50"/>
      <c r="SJP111" s="50"/>
      <c r="SJQ111" s="50"/>
      <c r="SJR111" s="50"/>
      <c r="SJS111" s="50"/>
      <c r="SJT111" s="50"/>
      <c r="SJU111" s="50"/>
      <c r="SJV111" s="50"/>
      <c r="SJW111" s="50"/>
      <c r="SJX111" s="50"/>
      <c r="SJY111" s="50"/>
      <c r="SJZ111" s="50"/>
      <c r="SKA111" s="50"/>
      <c r="SKB111" s="50"/>
      <c r="SKC111" s="50"/>
      <c r="SKD111" s="50"/>
      <c r="SKE111" s="50"/>
      <c r="SKF111" s="50"/>
      <c r="SKG111" s="50"/>
      <c r="SKH111" s="50"/>
      <c r="SKI111" s="50"/>
      <c r="SKJ111" s="50"/>
      <c r="SKK111" s="50"/>
      <c r="SKL111" s="50"/>
      <c r="SKM111" s="50"/>
      <c r="SKN111" s="50"/>
      <c r="SKO111" s="50"/>
      <c r="SKP111" s="50"/>
      <c r="SKQ111" s="50"/>
      <c r="SKR111" s="50"/>
      <c r="SKS111" s="50"/>
      <c r="SKT111" s="50"/>
      <c r="SKU111" s="50"/>
      <c r="SKV111" s="50"/>
      <c r="SKW111" s="50"/>
      <c r="SKX111" s="50"/>
      <c r="SKY111" s="50"/>
      <c r="SKZ111" s="50"/>
      <c r="SLA111" s="50"/>
      <c r="SLB111" s="50"/>
      <c r="SLC111" s="50"/>
      <c r="SLD111" s="50"/>
      <c r="SLE111" s="50"/>
      <c r="SLF111" s="50"/>
      <c r="SLG111" s="50"/>
      <c r="SLH111" s="50"/>
      <c r="SLI111" s="50"/>
      <c r="SLJ111" s="50"/>
      <c r="SLK111" s="50"/>
      <c r="SLL111" s="50"/>
      <c r="SLM111" s="50"/>
      <c r="SLN111" s="50"/>
      <c r="SLO111" s="50"/>
      <c r="SLP111" s="50"/>
      <c r="SLQ111" s="50"/>
      <c r="SLR111" s="50"/>
      <c r="SLS111" s="50"/>
      <c r="SLT111" s="50"/>
      <c r="SLU111" s="50"/>
      <c r="SLV111" s="50"/>
      <c r="SLW111" s="50"/>
      <c r="SLX111" s="50"/>
      <c r="SLY111" s="50"/>
      <c r="SLZ111" s="50"/>
      <c r="SMA111" s="50"/>
      <c r="SMB111" s="50"/>
      <c r="SMC111" s="50"/>
      <c r="SMD111" s="50"/>
      <c r="SME111" s="50"/>
      <c r="SMF111" s="50"/>
      <c r="SMG111" s="50"/>
      <c r="SMH111" s="50"/>
      <c r="SMI111" s="50"/>
      <c r="SMJ111" s="50"/>
      <c r="SMK111" s="50"/>
      <c r="SML111" s="50"/>
      <c r="SMM111" s="50"/>
      <c r="SMN111" s="50"/>
      <c r="SMO111" s="50"/>
      <c r="SMP111" s="50"/>
      <c r="SMQ111" s="50"/>
      <c r="SMR111" s="50"/>
      <c r="SMS111" s="50"/>
      <c r="SMT111" s="50"/>
      <c r="SMU111" s="50"/>
      <c r="SMV111" s="50"/>
      <c r="SMW111" s="50"/>
      <c r="SMX111" s="50"/>
      <c r="SMY111" s="50"/>
      <c r="SMZ111" s="50"/>
      <c r="SNA111" s="50"/>
      <c r="SNB111" s="50"/>
      <c r="SNC111" s="50"/>
      <c r="SND111" s="50"/>
      <c r="SNE111" s="50"/>
      <c r="SNF111" s="50"/>
      <c r="SNG111" s="50"/>
      <c r="SNH111" s="50"/>
      <c r="SNI111" s="50"/>
      <c r="SNJ111" s="50"/>
      <c r="SNK111" s="50"/>
      <c r="SNL111" s="50"/>
      <c r="SNM111" s="50"/>
      <c r="SNN111" s="50"/>
      <c r="SNO111" s="50"/>
      <c r="SNP111" s="50"/>
      <c r="SNQ111" s="50"/>
      <c r="SNR111" s="50"/>
      <c r="SNS111" s="50"/>
      <c r="SNT111" s="50"/>
      <c r="SNU111" s="50"/>
      <c r="SNV111" s="50"/>
      <c r="SNW111" s="50"/>
      <c r="SNX111" s="50"/>
      <c r="SNY111" s="50"/>
      <c r="SNZ111" s="50"/>
      <c r="SOA111" s="50"/>
      <c r="SOB111" s="50"/>
      <c r="SOC111" s="50"/>
      <c r="SOD111" s="50"/>
      <c r="SOE111" s="50"/>
      <c r="SOF111" s="50"/>
      <c r="SOG111" s="50"/>
      <c r="SOH111" s="50"/>
      <c r="SOI111" s="50"/>
      <c r="SOJ111" s="50"/>
      <c r="SOK111" s="50"/>
      <c r="SOL111" s="50"/>
      <c r="SOM111" s="50"/>
      <c r="SON111" s="50"/>
      <c r="SOO111" s="50"/>
      <c r="SOP111" s="50"/>
      <c r="SOQ111" s="50"/>
      <c r="SOR111" s="50"/>
      <c r="SOS111" s="50"/>
      <c r="SOT111" s="50"/>
      <c r="SOU111" s="50"/>
      <c r="SOV111" s="50"/>
      <c r="SOW111" s="50"/>
      <c r="SOX111" s="50"/>
      <c r="SOY111" s="50"/>
      <c r="SOZ111" s="50"/>
      <c r="SPA111" s="50"/>
      <c r="SPB111" s="50"/>
      <c r="SPC111" s="50"/>
      <c r="SPD111" s="50"/>
      <c r="SPE111" s="50"/>
      <c r="SPF111" s="50"/>
      <c r="SPG111" s="50"/>
      <c r="SPH111" s="50"/>
      <c r="SPI111" s="50"/>
      <c r="SPJ111" s="50"/>
      <c r="SPK111" s="50"/>
      <c r="SPL111" s="50"/>
      <c r="SPM111" s="50"/>
      <c r="SPN111" s="50"/>
      <c r="SPO111" s="50"/>
      <c r="SPP111" s="50"/>
      <c r="SPQ111" s="50"/>
      <c r="SPR111" s="50"/>
      <c r="SPS111" s="50"/>
      <c r="SPT111" s="50"/>
      <c r="SPU111" s="50"/>
      <c r="SPV111" s="50"/>
      <c r="SPW111" s="50"/>
      <c r="SPX111" s="50"/>
      <c r="SPY111" s="50"/>
      <c r="SPZ111" s="50"/>
      <c r="SQA111" s="50"/>
      <c r="SQB111" s="50"/>
      <c r="SQC111" s="50"/>
      <c r="SQD111" s="50"/>
      <c r="SQE111" s="50"/>
      <c r="SQF111" s="50"/>
      <c r="SQG111" s="50"/>
      <c r="SQH111" s="50"/>
      <c r="SQI111" s="50"/>
      <c r="SQJ111" s="50"/>
      <c r="SQK111" s="50"/>
      <c r="SQL111" s="50"/>
      <c r="SQM111" s="50"/>
      <c r="SQN111" s="50"/>
      <c r="SQO111" s="50"/>
      <c r="SQP111" s="50"/>
      <c r="SQQ111" s="50"/>
      <c r="SQR111" s="50"/>
      <c r="SQS111" s="50"/>
      <c r="SQT111" s="50"/>
      <c r="SQU111" s="50"/>
      <c r="SQV111" s="50"/>
      <c r="SQW111" s="50"/>
      <c r="SQX111" s="50"/>
      <c r="SQY111" s="50"/>
      <c r="SQZ111" s="50"/>
      <c r="SRB111" s="50"/>
      <c r="SRD111" s="50"/>
      <c r="SRE111" s="50"/>
      <c r="SRF111" s="50"/>
      <c r="SRG111" s="50"/>
      <c r="SRH111" s="50"/>
      <c r="SRI111" s="50"/>
      <c r="SRJ111" s="50"/>
      <c r="SRK111" s="50"/>
      <c r="SRP111" s="50"/>
      <c r="SRQ111" s="50"/>
      <c r="SRR111" s="50"/>
      <c r="SRS111" s="50"/>
      <c r="SRT111" s="50"/>
      <c r="SRU111" s="50"/>
      <c r="SRV111" s="50"/>
      <c r="SRW111" s="50"/>
      <c r="SRX111" s="50"/>
      <c r="SRY111" s="50"/>
      <c r="SRZ111" s="50"/>
      <c r="SSA111" s="50"/>
      <c r="SSB111" s="50"/>
      <c r="SSC111" s="50"/>
      <c r="SSD111" s="50"/>
      <c r="SSE111" s="50"/>
      <c r="SSF111" s="50"/>
      <c r="SSG111" s="50"/>
      <c r="SSH111" s="50"/>
      <c r="SSI111" s="50"/>
      <c r="SSJ111" s="50"/>
      <c r="SSK111" s="50"/>
      <c r="SSL111" s="50"/>
      <c r="SSM111" s="50"/>
      <c r="SSN111" s="50"/>
      <c r="SSO111" s="50"/>
      <c r="SSP111" s="50"/>
      <c r="SSQ111" s="50"/>
      <c r="SSR111" s="50"/>
      <c r="SSS111" s="50"/>
      <c r="SST111" s="50"/>
      <c r="SSU111" s="50"/>
      <c r="SSV111" s="50"/>
      <c r="SSW111" s="50"/>
      <c r="SSX111" s="50"/>
      <c r="SSY111" s="50"/>
      <c r="SSZ111" s="50"/>
      <c r="STA111" s="50"/>
      <c r="STB111" s="50"/>
      <c r="STC111" s="50"/>
      <c r="STD111" s="50"/>
      <c r="STE111" s="50"/>
      <c r="STF111" s="50"/>
      <c r="STG111" s="50"/>
      <c r="STH111" s="50"/>
      <c r="STI111" s="50"/>
      <c r="STJ111" s="50"/>
      <c r="STK111" s="50"/>
      <c r="STL111" s="50"/>
      <c r="STM111" s="50"/>
      <c r="STN111" s="50"/>
      <c r="STO111" s="50"/>
      <c r="STP111" s="50"/>
      <c r="STQ111" s="50"/>
      <c r="STR111" s="50"/>
      <c r="STS111" s="50"/>
      <c r="STT111" s="50"/>
      <c r="STU111" s="50"/>
      <c r="STV111" s="50"/>
      <c r="STW111" s="50"/>
      <c r="STX111" s="50"/>
      <c r="STY111" s="50"/>
      <c r="STZ111" s="50"/>
      <c r="SUA111" s="50"/>
      <c r="SUB111" s="50"/>
      <c r="SUC111" s="50"/>
      <c r="SUD111" s="50"/>
      <c r="SUE111" s="50"/>
      <c r="SUF111" s="50"/>
      <c r="SUG111" s="50"/>
      <c r="SUH111" s="50"/>
      <c r="SUI111" s="50"/>
      <c r="SUJ111" s="50"/>
      <c r="SUK111" s="50"/>
      <c r="SUL111" s="50"/>
      <c r="SUM111" s="50"/>
      <c r="SUN111" s="50"/>
      <c r="SUO111" s="50"/>
      <c r="SUP111" s="50"/>
      <c r="SUQ111" s="50"/>
      <c r="SUR111" s="50"/>
      <c r="SUS111" s="50"/>
      <c r="SUT111" s="50"/>
      <c r="SUU111" s="50"/>
      <c r="SUV111" s="50"/>
      <c r="SUW111" s="50"/>
      <c r="SUX111" s="50"/>
      <c r="SUY111" s="50"/>
      <c r="SUZ111" s="50"/>
      <c r="SVA111" s="50"/>
      <c r="SVB111" s="50"/>
      <c r="SVC111" s="50"/>
      <c r="SVD111" s="50"/>
      <c r="SVE111" s="50"/>
      <c r="SVF111" s="50"/>
      <c r="SVG111" s="50"/>
      <c r="SVH111" s="50"/>
      <c r="SVI111" s="50"/>
      <c r="SVJ111" s="50"/>
      <c r="SVK111" s="50"/>
      <c r="SVL111" s="50"/>
      <c r="SVM111" s="50"/>
      <c r="SVN111" s="50"/>
      <c r="SVO111" s="50"/>
      <c r="SVP111" s="50"/>
      <c r="SVQ111" s="50"/>
      <c r="SVR111" s="50"/>
      <c r="SVS111" s="50"/>
      <c r="SVT111" s="50"/>
      <c r="SVU111" s="50"/>
      <c r="SVV111" s="50"/>
      <c r="SVW111" s="50"/>
      <c r="SVX111" s="50"/>
      <c r="SVY111" s="50"/>
      <c r="SVZ111" s="50"/>
      <c r="SWA111" s="50"/>
      <c r="SWB111" s="50"/>
      <c r="SWC111" s="50"/>
      <c r="SWD111" s="50"/>
      <c r="SWE111" s="50"/>
      <c r="SWF111" s="50"/>
      <c r="SWG111" s="50"/>
      <c r="SWH111" s="50"/>
      <c r="SWI111" s="50"/>
      <c r="SWJ111" s="50"/>
      <c r="SWK111" s="50"/>
      <c r="SWL111" s="50"/>
      <c r="SWM111" s="50"/>
      <c r="SWN111" s="50"/>
      <c r="SWO111" s="50"/>
      <c r="SWP111" s="50"/>
      <c r="SWQ111" s="50"/>
      <c r="SWR111" s="50"/>
      <c r="SWS111" s="50"/>
      <c r="SWT111" s="50"/>
      <c r="SWU111" s="50"/>
      <c r="SWV111" s="50"/>
      <c r="SWW111" s="50"/>
      <c r="SWX111" s="50"/>
      <c r="SWY111" s="50"/>
      <c r="SWZ111" s="50"/>
      <c r="SXA111" s="50"/>
      <c r="SXB111" s="50"/>
      <c r="SXC111" s="50"/>
      <c r="SXD111" s="50"/>
      <c r="SXE111" s="50"/>
      <c r="SXF111" s="50"/>
      <c r="SXG111" s="50"/>
      <c r="SXH111" s="50"/>
      <c r="SXI111" s="50"/>
      <c r="SXJ111" s="50"/>
      <c r="SXK111" s="50"/>
      <c r="SXL111" s="50"/>
      <c r="SXM111" s="50"/>
      <c r="SXN111" s="50"/>
      <c r="SXO111" s="50"/>
      <c r="SXP111" s="50"/>
      <c r="SXQ111" s="50"/>
      <c r="SXR111" s="50"/>
      <c r="SXS111" s="50"/>
      <c r="SXT111" s="50"/>
      <c r="SXU111" s="50"/>
      <c r="SXV111" s="50"/>
      <c r="SXW111" s="50"/>
      <c r="SXX111" s="50"/>
      <c r="SXY111" s="50"/>
      <c r="SXZ111" s="50"/>
      <c r="SYA111" s="50"/>
      <c r="SYB111" s="50"/>
      <c r="SYC111" s="50"/>
      <c r="SYD111" s="50"/>
      <c r="SYE111" s="50"/>
      <c r="SYF111" s="50"/>
      <c r="SYG111" s="50"/>
      <c r="SYH111" s="50"/>
      <c r="SYI111" s="50"/>
      <c r="SYJ111" s="50"/>
      <c r="SYK111" s="50"/>
      <c r="SYL111" s="50"/>
      <c r="SYM111" s="50"/>
      <c r="SYN111" s="50"/>
      <c r="SYO111" s="50"/>
      <c r="SYP111" s="50"/>
      <c r="SYQ111" s="50"/>
      <c r="SYR111" s="50"/>
      <c r="SYS111" s="50"/>
      <c r="SYT111" s="50"/>
      <c r="SYU111" s="50"/>
      <c r="SYV111" s="50"/>
      <c r="SYW111" s="50"/>
      <c r="SYX111" s="50"/>
      <c r="SYY111" s="50"/>
      <c r="SYZ111" s="50"/>
      <c r="SZA111" s="50"/>
      <c r="SZB111" s="50"/>
      <c r="SZC111" s="50"/>
      <c r="SZD111" s="50"/>
      <c r="SZE111" s="50"/>
      <c r="SZF111" s="50"/>
      <c r="SZG111" s="50"/>
      <c r="SZH111" s="50"/>
      <c r="SZI111" s="50"/>
      <c r="SZJ111" s="50"/>
      <c r="SZK111" s="50"/>
      <c r="SZL111" s="50"/>
      <c r="SZM111" s="50"/>
      <c r="SZN111" s="50"/>
      <c r="SZO111" s="50"/>
      <c r="SZP111" s="50"/>
      <c r="SZQ111" s="50"/>
      <c r="SZR111" s="50"/>
      <c r="SZS111" s="50"/>
      <c r="SZT111" s="50"/>
      <c r="SZU111" s="50"/>
      <c r="SZV111" s="50"/>
      <c r="SZW111" s="50"/>
      <c r="SZX111" s="50"/>
      <c r="SZY111" s="50"/>
      <c r="SZZ111" s="50"/>
      <c r="TAA111" s="50"/>
      <c r="TAB111" s="50"/>
      <c r="TAC111" s="50"/>
      <c r="TAD111" s="50"/>
      <c r="TAE111" s="50"/>
      <c r="TAF111" s="50"/>
      <c r="TAG111" s="50"/>
      <c r="TAH111" s="50"/>
      <c r="TAI111" s="50"/>
      <c r="TAJ111" s="50"/>
      <c r="TAK111" s="50"/>
      <c r="TAL111" s="50"/>
      <c r="TAM111" s="50"/>
      <c r="TAN111" s="50"/>
      <c r="TAO111" s="50"/>
      <c r="TAP111" s="50"/>
      <c r="TAQ111" s="50"/>
      <c r="TAR111" s="50"/>
      <c r="TAS111" s="50"/>
      <c r="TAT111" s="50"/>
      <c r="TAU111" s="50"/>
      <c r="TAV111" s="50"/>
      <c r="TAX111" s="50"/>
      <c r="TAZ111" s="50"/>
      <c r="TBA111" s="50"/>
      <c r="TBB111" s="50"/>
      <c r="TBC111" s="50"/>
      <c r="TBD111" s="50"/>
      <c r="TBE111" s="50"/>
      <c r="TBF111" s="50"/>
      <c r="TBG111" s="50"/>
      <c r="TBL111" s="50"/>
      <c r="TBM111" s="50"/>
      <c r="TBN111" s="50"/>
      <c r="TBO111" s="50"/>
      <c r="TBP111" s="50"/>
      <c r="TBQ111" s="50"/>
      <c r="TBR111" s="50"/>
      <c r="TBS111" s="50"/>
      <c r="TBT111" s="50"/>
      <c r="TBU111" s="50"/>
      <c r="TBV111" s="50"/>
      <c r="TBW111" s="50"/>
      <c r="TBX111" s="50"/>
      <c r="TBY111" s="50"/>
      <c r="TBZ111" s="50"/>
      <c r="TCA111" s="50"/>
      <c r="TCB111" s="50"/>
      <c r="TCC111" s="50"/>
      <c r="TCD111" s="50"/>
      <c r="TCE111" s="50"/>
      <c r="TCF111" s="50"/>
      <c r="TCG111" s="50"/>
      <c r="TCH111" s="50"/>
      <c r="TCI111" s="50"/>
      <c r="TCJ111" s="50"/>
      <c r="TCK111" s="50"/>
      <c r="TCL111" s="50"/>
      <c r="TCM111" s="50"/>
      <c r="TCN111" s="50"/>
      <c r="TCO111" s="50"/>
      <c r="TCP111" s="50"/>
      <c r="TCQ111" s="50"/>
      <c r="TCR111" s="50"/>
      <c r="TCS111" s="50"/>
      <c r="TCT111" s="50"/>
      <c r="TCU111" s="50"/>
      <c r="TCV111" s="50"/>
      <c r="TCW111" s="50"/>
      <c r="TCX111" s="50"/>
      <c r="TCY111" s="50"/>
      <c r="TCZ111" s="50"/>
      <c r="TDA111" s="50"/>
      <c r="TDB111" s="50"/>
      <c r="TDC111" s="50"/>
      <c r="TDD111" s="50"/>
      <c r="TDE111" s="50"/>
      <c r="TDF111" s="50"/>
      <c r="TDG111" s="50"/>
      <c r="TDH111" s="50"/>
      <c r="TDI111" s="50"/>
      <c r="TDJ111" s="50"/>
      <c r="TDK111" s="50"/>
      <c r="TDL111" s="50"/>
      <c r="TDM111" s="50"/>
      <c r="TDN111" s="50"/>
      <c r="TDO111" s="50"/>
      <c r="TDP111" s="50"/>
      <c r="TDQ111" s="50"/>
      <c r="TDR111" s="50"/>
      <c r="TDS111" s="50"/>
      <c r="TDT111" s="50"/>
      <c r="TDU111" s="50"/>
      <c r="TDV111" s="50"/>
      <c r="TDW111" s="50"/>
      <c r="TDX111" s="50"/>
      <c r="TDY111" s="50"/>
      <c r="TDZ111" s="50"/>
      <c r="TEA111" s="50"/>
      <c r="TEB111" s="50"/>
      <c r="TEC111" s="50"/>
      <c r="TED111" s="50"/>
      <c r="TEE111" s="50"/>
      <c r="TEF111" s="50"/>
      <c r="TEG111" s="50"/>
      <c r="TEH111" s="50"/>
      <c r="TEI111" s="50"/>
      <c r="TEJ111" s="50"/>
      <c r="TEK111" s="50"/>
      <c r="TEL111" s="50"/>
      <c r="TEM111" s="50"/>
      <c r="TEN111" s="50"/>
      <c r="TEO111" s="50"/>
      <c r="TEP111" s="50"/>
      <c r="TEQ111" s="50"/>
      <c r="TER111" s="50"/>
      <c r="TES111" s="50"/>
      <c r="TET111" s="50"/>
      <c r="TEU111" s="50"/>
      <c r="TEV111" s="50"/>
      <c r="TEW111" s="50"/>
      <c r="TEX111" s="50"/>
      <c r="TEY111" s="50"/>
      <c r="TEZ111" s="50"/>
      <c r="TFA111" s="50"/>
      <c r="TFB111" s="50"/>
      <c r="TFC111" s="50"/>
      <c r="TFD111" s="50"/>
      <c r="TFE111" s="50"/>
      <c r="TFF111" s="50"/>
      <c r="TFG111" s="50"/>
      <c r="TFH111" s="50"/>
      <c r="TFI111" s="50"/>
      <c r="TFJ111" s="50"/>
      <c r="TFK111" s="50"/>
      <c r="TFL111" s="50"/>
      <c r="TFM111" s="50"/>
      <c r="TFN111" s="50"/>
      <c r="TFO111" s="50"/>
      <c r="TFP111" s="50"/>
      <c r="TFQ111" s="50"/>
      <c r="TFR111" s="50"/>
      <c r="TFS111" s="50"/>
      <c r="TFT111" s="50"/>
      <c r="TFU111" s="50"/>
      <c r="TFV111" s="50"/>
      <c r="TFW111" s="50"/>
      <c r="TFX111" s="50"/>
      <c r="TFY111" s="50"/>
      <c r="TFZ111" s="50"/>
      <c r="TGA111" s="50"/>
      <c r="TGB111" s="50"/>
      <c r="TGC111" s="50"/>
      <c r="TGD111" s="50"/>
      <c r="TGE111" s="50"/>
      <c r="TGF111" s="50"/>
      <c r="TGG111" s="50"/>
      <c r="TGH111" s="50"/>
      <c r="TGI111" s="50"/>
      <c r="TGJ111" s="50"/>
      <c r="TGK111" s="50"/>
      <c r="TGL111" s="50"/>
      <c r="TGM111" s="50"/>
      <c r="TGN111" s="50"/>
      <c r="TGO111" s="50"/>
      <c r="TGP111" s="50"/>
      <c r="TGQ111" s="50"/>
      <c r="TGR111" s="50"/>
      <c r="TGS111" s="50"/>
      <c r="TGT111" s="50"/>
      <c r="TGU111" s="50"/>
      <c r="TGV111" s="50"/>
      <c r="TGW111" s="50"/>
      <c r="TGX111" s="50"/>
      <c r="TGY111" s="50"/>
      <c r="TGZ111" s="50"/>
      <c r="THA111" s="50"/>
      <c r="THB111" s="50"/>
      <c r="THC111" s="50"/>
      <c r="THD111" s="50"/>
      <c r="THE111" s="50"/>
      <c r="THF111" s="50"/>
      <c r="THG111" s="50"/>
      <c r="THH111" s="50"/>
      <c r="THI111" s="50"/>
      <c r="THJ111" s="50"/>
      <c r="THK111" s="50"/>
      <c r="THL111" s="50"/>
      <c r="THM111" s="50"/>
      <c r="THN111" s="50"/>
      <c r="THO111" s="50"/>
      <c r="THP111" s="50"/>
      <c r="THQ111" s="50"/>
      <c r="THR111" s="50"/>
      <c r="THS111" s="50"/>
      <c r="THT111" s="50"/>
      <c r="THU111" s="50"/>
      <c r="THV111" s="50"/>
      <c r="THW111" s="50"/>
      <c r="THX111" s="50"/>
      <c r="THY111" s="50"/>
      <c r="THZ111" s="50"/>
      <c r="TIA111" s="50"/>
      <c r="TIB111" s="50"/>
      <c r="TIC111" s="50"/>
      <c r="TID111" s="50"/>
      <c r="TIE111" s="50"/>
      <c r="TIF111" s="50"/>
      <c r="TIG111" s="50"/>
      <c r="TIH111" s="50"/>
      <c r="TII111" s="50"/>
      <c r="TIJ111" s="50"/>
      <c r="TIK111" s="50"/>
      <c r="TIL111" s="50"/>
      <c r="TIM111" s="50"/>
      <c r="TIN111" s="50"/>
      <c r="TIO111" s="50"/>
      <c r="TIP111" s="50"/>
      <c r="TIQ111" s="50"/>
      <c r="TIR111" s="50"/>
      <c r="TIS111" s="50"/>
      <c r="TIT111" s="50"/>
      <c r="TIU111" s="50"/>
      <c r="TIV111" s="50"/>
      <c r="TIW111" s="50"/>
      <c r="TIX111" s="50"/>
      <c r="TIY111" s="50"/>
      <c r="TIZ111" s="50"/>
      <c r="TJA111" s="50"/>
      <c r="TJB111" s="50"/>
      <c r="TJC111" s="50"/>
      <c r="TJD111" s="50"/>
      <c r="TJE111" s="50"/>
      <c r="TJF111" s="50"/>
      <c r="TJG111" s="50"/>
      <c r="TJH111" s="50"/>
      <c r="TJI111" s="50"/>
      <c r="TJJ111" s="50"/>
      <c r="TJK111" s="50"/>
      <c r="TJL111" s="50"/>
      <c r="TJM111" s="50"/>
      <c r="TJN111" s="50"/>
      <c r="TJO111" s="50"/>
      <c r="TJP111" s="50"/>
      <c r="TJQ111" s="50"/>
      <c r="TJR111" s="50"/>
      <c r="TJS111" s="50"/>
      <c r="TJT111" s="50"/>
      <c r="TJU111" s="50"/>
      <c r="TJV111" s="50"/>
      <c r="TJW111" s="50"/>
      <c r="TJX111" s="50"/>
      <c r="TJY111" s="50"/>
      <c r="TJZ111" s="50"/>
      <c r="TKA111" s="50"/>
      <c r="TKB111" s="50"/>
      <c r="TKC111" s="50"/>
      <c r="TKD111" s="50"/>
      <c r="TKE111" s="50"/>
      <c r="TKF111" s="50"/>
      <c r="TKG111" s="50"/>
      <c r="TKH111" s="50"/>
      <c r="TKI111" s="50"/>
      <c r="TKJ111" s="50"/>
      <c r="TKK111" s="50"/>
      <c r="TKL111" s="50"/>
      <c r="TKM111" s="50"/>
      <c r="TKN111" s="50"/>
      <c r="TKO111" s="50"/>
      <c r="TKP111" s="50"/>
      <c r="TKQ111" s="50"/>
      <c r="TKR111" s="50"/>
      <c r="TKT111" s="50"/>
      <c r="TKV111" s="50"/>
      <c r="TKW111" s="50"/>
      <c r="TKX111" s="50"/>
      <c r="TKY111" s="50"/>
      <c r="TKZ111" s="50"/>
      <c r="TLA111" s="50"/>
      <c r="TLB111" s="50"/>
      <c r="TLC111" s="50"/>
      <c r="TLH111" s="50"/>
      <c r="TLI111" s="50"/>
      <c r="TLJ111" s="50"/>
      <c r="TLK111" s="50"/>
      <c r="TLL111" s="50"/>
      <c r="TLM111" s="50"/>
      <c r="TLN111" s="50"/>
      <c r="TLO111" s="50"/>
      <c r="TLP111" s="50"/>
      <c r="TLQ111" s="50"/>
      <c r="TLR111" s="50"/>
      <c r="TLS111" s="50"/>
      <c r="TLT111" s="50"/>
      <c r="TLU111" s="50"/>
      <c r="TLV111" s="50"/>
      <c r="TLW111" s="50"/>
      <c r="TLX111" s="50"/>
      <c r="TLY111" s="50"/>
      <c r="TLZ111" s="50"/>
      <c r="TMA111" s="50"/>
      <c r="TMB111" s="50"/>
      <c r="TMC111" s="50"/>
      <c r="TMD111" s="50"/>
      <c r="TME111" s="50"/>
      <c r="TMF111" s="50"/>
      <c r="TMG111" s="50"/>
      <c r="TMH111" s="50"/>
      <c r="TMI111" s="50"/>
      <c r="TMJ111" s="50"/>
      <c r="TMK111" s="50"/>
      <c r="TML111" s="50"/>
      <c r="TMM111" s="50"/>
      <c r="TMN111" s="50"/>
      <c r="TMO111" s="50"/>
      <c r="TMP111" s="50"/>
      <c r="TMQ111" s="50"/>
      <c r="TMR111" s="50"/>
      <c r="TMS111" s="50"/>
      <c r="TMT111" s="50"/>
      <c r="TMU111" s="50"/>
      <c r="TMV111" s="50"/>
      <c r="TMW111" s="50"/>
      <c r="TMX111" s="50"/>
      <c r="TMY111" s="50"/>
      <c r="TMZ111" s="50"/>
      <c r="TNA111" s="50"/>
      <c r="TNB111" s="50"/>
      <c r="TNC111" s="50"/>
      <c r="TND111" s="50"/>
      <c r="TNE111" s="50"/>
      <c r="TNF111" s="50"/>
      <c r="TNG111" s="50"/>
      <c r="TNH111" s="50"/>
      <c r="TNI111" s="50"/>
      <c r="TNJ111" s="50"/>
      <c r="TNK111" s="50"/>
      <c r="TNL111" s="50"/>
      <c r="TNM111" s="50"/>
      <c r="TNN111" s="50"/>
      <c r="TNO111" s="50"/>
      <c r="TNP111" s="50"/>
      <c r="TNQ111" s="50"/>
      <c r="TNR111" s="50"/>
      <c r="TNS111" s="50"/>
      <c r="TNT111" s="50"/>
      <c r="TNU111" s="50"/>
      <c r="TNV111" s="50"/>
      <c r="TNW111" s="50"/>
      <c r="TNX111" s="50"/>
      <c r="TNY111" s="50"/>
      <c r="TNZ111" s="50"/>
      <c r="TOA111" s="50"/>
      <c r="TOB111" s="50"/>
      <c r="TOC111" s="50"/>
      <c r="TOD111" s="50"/>
      <c r="TOE111" s="50"/>
      <c r="TOF111" s="50"/>
      <c r="TOG111" s="50"/>
      <c r="TOH111" s="50"/>
      <c r="TOI111" s="50"/>
      <c r="TOJ111" s="50"/>
      <c r="TOK111" s="50"/>
      <c r="TOL111" s="50"/>
      <c r="TOM111" s="50"/>
      <c r="TON111" s="50"/>
      <c r="TOO111" s="50"/>
      <c r="TOP111" s="50"/>
      <c r="TOQ111" s="50"/>
      <c r="TOR111" s="50"/>
      <c r="TOS111" s="50"/>
      <c r="TOT111" s="50"/>
      <c r="TOU111" s="50"/>
      <c r="TOV111" s="50"/>
      <c r="TOW111" s="50"/>
      <c r="TOX111" s="50"/>
      <c r="TOY111" s="50"/>
      <c r="TOZ111" s="50"/>
      <c r="TPA111" s="50"/>
      <c r="TPB111" s="50"/>
      <c r="TPC111" s="50"/>
      <c r="TPD111" s="50"/>
      <c r="TPE111" s="50"/>
      <c r="TPF111" s="50"/>
      <c r="TPG111" s="50"/>
      <c r="TPH111" s="50"/>
      <c r="TPI111" s="50"/>
      <c r="TPJ111" s="50"/>
      <c r="TPK111" s="50"/>
      <c r="TPL111" s="50"/>
      <c r="TPM111" s="50"/>
      <c r="TPN111" s="50"/>
      <c r="TPO111" s="50"/>
      <c r="TPP111" s="50"/>
      <c r="TPQ111" s="50"/>
      <c r="TPR111" s="50"/>
      <c r="TPS111" s="50"/>
      <c r="TPT111" s="50"/>
      <c r="TPU111" s="50"/>
      <c r="TPV111" s="50"/>
      <c r="TPW111" s="50"/>
      <c r="TPX111" s="50"/>
      <c r="TPY111" s="50"/>
      <c r="TPZ111" s="50"/>
      <c r="TQA111" s="50"/>
      <c r="TQB111" s="50"/>
      <c r="TQC111" s="50"/>
      <c r="TQD111" s="50"/>
      <c r="TQE111" s="50"/>
      <c r="TQF111" s="50"/>
      <c r="TQG111" s="50"/>
      <c r="TQH111" s="50"/>
      <c r="TQI111" s="50"/>
      <c r="TQJ111" s="50"/>
      <c r="TQK111" s="50"/>
      <c r="TQL111" s="50"/>
      <c r="TQM111" s="50"/>
      <c r="TQN111" s="50"/>
      <c r="TQO111" s="50"/>
      <c r="TQP111" s="50"/>
      <c r="TQQ111" s="50"/>
      <c r="TQR111" s="50"/>
      <c r="TQS111" s="50"/>
      <c r="TQT111" s="50"/>
      <c r="TQU111" s="50"/>
      <c r="TQV111" s="50"/>
      <c r="TQW111" s="50"/>
      <c r="TQX111" s="50"/>
      <c r="TQY111" s="50"/>
      <c r="TQZ111" s="50"/>
      <c r="TRA111" s="50"/>
      <c r="TRB111" s="50"/>
      <c r="TRC111" s="50"/>
      <c r="TRD111" s="50"/>
      <c r="TRE111" s="50"/>
      <c r="TRF111" s="50"/>
      <c r="TRG111" s="50"/>
      <c r="TRH111" s="50"/>
      <c r="TRI111" s="50"/>
      <c r="TRJ111" s="50"/>
      <c r="TRK111" s="50"/>
      <c r="TRL111" s="50"/>
      <c r="TRM111" s="50"/>
      <c r="TRN111" s="50"/>
      <c r="TRO111" s="50"/>
      <c r="TRP111" s="50"/>
      <c r="TRQ111" s="50"/>
      <c r="TRR111" s="50"/>
      <c r="TRS111" s="50"/>
      <c r="TRT111" s="50"/>
      <c r="TRU111" s="50"/>
      <c r="TRV111" s="50"/>
      <c r="TRW111" s="50"/>
      <c r="TRX111" s="50"/>
      <c r="TRY111" s="50"/>
      <c r="TRZ111" s="50"/>
      <c r="TSA111" s="50"/>
      <c r="TSB111" s="50"/>
      <c r="TSC111" s="50"/>
      <c r="TSD111" s="50"/>
      <c r="TSE111" s="50"/>
      <c r="TSF111" s="50"/>
      <c r="TSG111" s="50"/>
      <c r="TSH111" s="50"/>
      <c r="TSI111" s="50"/>
      <c r="TSJ111" s="50"/>
      <c r="TSK111" s="50"/>
      <c r="TSL111" s="50"/>
      <c r="TSM111" s="50"/>
      <c r="TSN111" s="50"/>
      <c r="TSO111" s="50"/>
      <c r="TSP111" s="50"/>
      <c r="TSQ111" s="50"/>
      <c r="TSR111" s="50"/>
      <c r="TSS111" s="50"/>
      <c r="TST111" s="50"/>
      <c r="TSU111" s="50"/>
      <c r="TSV111" s="50"/>
      <c r="TSW111" s="50"/>
      <c r="TSX111" s="50"/>
      <c r="TSY111" s="50"/>
      <c r="TSZ111" s="50"/>
      <c r="TTA111" s="50"/>
      <c r="TTB111" s="50"/>
      <c r="TTC111" s="50"/>
      <c r="TTD111" s="50"/>
      <c r="TTE111" s="50"/>
      <c r="TTF111" s="50"/>
      <c r="TTG111" s="50"/>
      <c r="TTH111" s="50"/>
      <c r="TTI111" s="50"/>
      <c r="TTJ111" s="50"/>
      <c r="TTK111" s="50"/>
      <c r="TTL111" s="50"/>
      <c r="TTM111" s="50"/>
      <c r="TTN111" s="50"/>
      <c r="TTO111" s="50"/>
      <c r="TTP111" s="50"/>
      <c r="TTQ111" s="50"/>
      <c r="TTR111" s="50"/>
      <c r="TTS111" s="50"/>
      <c r="TTT111" s="50"/>
      <c r="TTU111" s="50"/>
      <c r="TTV111" s="50"/>
      <c r="TTW111" s="50"/>
      <c r="TTX111" s="50"/>
      <c r="TTY111" s="50"/>
      <c r="TTZ111" s="50"/>
      <c r="TUA111" s="50"/>
      <c r="TUB111" s="50"/>
      <c r="TUC111" s="50"/>
      <c r="TUD111" s="50"/>
      <c r="TUE111" s="50"/>
      <c r="TUF111" s="50"/>
      <c r="TUG111" s="50"/>
      <c r="TUH111" s="50"/>
      <c r="TUI111" s="50"/>
      <c r="TUJ111" s="50"/>
      <c r="TUK111" s="50"/>
      <c r="TUL111" s="50"/>
      <c r="TUM111" s="50"/>
      <c r="TUN111" s="50"/>
      <c r="TUP111" s="50"/>
      <c r="TUR111" s="50"/>
      <c r="TUS111" s="50"/>
      <c r="TUT111" s="50"/>
      <c r="TUU111" s="50"/>
      <c r="TUV111" s="50"/>
      <c r="TUW111" s="50"/>
      <c r="TUX111" s="50"/>
      <c r="TUY111" s="50"/>
      <c r="TVD111" s="50"/>
      <c r="TVE111" s="50"/>
      <c r="TVF111" s="50"/>
      <c r="TVG111" s="50"/>
      <c r="TVH111" s="50"/>
      <c r="TVI111" s="50"/>
      <c r="TVJ111" s="50"/>
      <c r="TVK111" s="50"/>
      <c r="TVL111" s="50"/>
      <c r="TVM111" s="50"/>
      <c r="TVN111" s="50"/>
      <c r="TVO111" s="50"/>
      <c r="TVP111" s="50"/>
      <c r="TVQ111" s="50"/>
      <c r="TVR111" s="50"/>
      <c r="TVS111" s="50"/>
      <c r="TVT111" s="50"/>
      <c r="TVU111" s="50"/>
      <c r="TVV111" s="50"/>
      <c r="TVW111" s="50"/>
      <c r="TVX111" s="50"/>
      <c r="TVY111" s="50"/>
      <c r="TVZ111" s="50"/>
      <c r="TWA111" s="50"/>
      <c r="TWB111" s="50"/>
      <c r="TWC111" s="50"/>
      <c r="TWD111" s="50"/>
      <c r="TWE111" s="50"/>
      <c r="TWF111" s="50"/>
      <c r="TWG111" s="50"/>
      <c r="TWH111" s="50"/>
      <c r="TWI111" s="50"/>
      <c r="TWJ111" s="50"/>
      <c r="TWK111" s="50"/>
      <c r="TWL111" s="50"/>
      <c r="TWM111" s="50"/>
      <c r="TWN111" s="50"/>
      <c r="TWO111" s="50"/>
      <c r="TWP111" s="50"/>
      <c r="TWQ111" s="50"/>
      <c r="TWR111" s="50"/>
      <c r="TWS111" s="50"/>
      <c r="TWT111" s="50"/>
      <c r="TWU111" s="50"/>
      <c r="TWV111" s="50"/>
      <c r="TWW111" s="50"/>
      <c r="TWX111" s="50"/>
      <c r="TWY111" s="50"/>
      <c r="TWZ111" s="50"/>
      <c r="TXA111" s="50"/>
      <c r="TXB111" s="50"/>
      <c r="TXC111" s="50"/>
      <c r="TXD111" s="50"/>
      <c r="TXE111" s="50"/>
      <c r="TXF111" s="50"/>
      <c r="TXG111" s="50"/>
      <c r="TXH111" s="50"/>
      <c r="TXI111" s="50"/>
      <c r="TXJ111" s="50"/>
      <c r="TXK111" s="50"/>
      <c r="TXL111" s="50"/>
      <c r="TXM111" s="50"/>
      <c r="TXN111" s="50"/>
      <c r="TXO111" s="50"/>
      <c r="TXP111" s="50"/>
      <c r="TXQ111" s="50"/>
      <c r="TXR111" s="50"/>
      <c r="TXS111" s="50"/>
      <c r="TXT111" s="50"/>
      <c r="TXU111" s="50"/>
      <c r="TXV111" s="50"/>
      <c r="TXW111" s="50"/>
      <c r="TXX111" s="50"/>
      <c r="TXY111" s="50"/>
      <c r="TXZ111" s="50"/>
      <c r="TYA111" s="50"/>
      <c r="TYB111" s="50"/>
      <c r="TYC111" s="50"/>
      <c r="TYD111" s="50"/>
      <c r="TYE111" s="50"/>
      <c r="TYF111" s="50"/>
      <c r="TYG111" s="50"/>
      <c r="TYH111" s="50"/>
      <c r="TYI111" s="50"/>
      <c r="TYJ111" s="50"/>
      <c r="TYK111" s="50"/>
      <c r="TYL111" s="50"/>
      <c r="TYM111" s="50"/>
      <c r="TYN111" s="50"/>
      <c r="TYO111" s="50"/>
      <c r="TYP111" s="50"/>
      <c r="TYQ111" s="50"/>
      <c r="TYR111" s="50"/>
      <c r="TYS111" s="50"/>
      <c r="TYT111" s="50"/>
      <c r="TYU111" s="50"/>
      <c r="TYV111" s="50"/>
      <c r="TYW111" s="50"/>
      <c r="TYX111" s="50"/>
      <c r="TYY111" s="50"/>
      <c r="TYZ111" s="50"/>
      <c r="TZA111" s="50"/>
      <c r="TZB111" s="50"/>
      <c r="TZC111" s="50"/>
      <c r="TZD111" s="50"/>
      <c r="TZE111" s="50"/>
      <c r="TZF111" s="50"/>
      <c r="TZG111" s="50"/>
      <c r="TZH111" s="50"/>
      <c r="TZI111" s="50"/>
      <c r="TZJ111" s="50"/>
      <c r="TZK111" s="50"/>
      <c r="TZL111" s="50"/>
      <c r="TZM111" s="50"/>
      <c r="TZN111" s="50"/>
      <c r="TZO111" s="50"/>
      <c r="TZP111" s="50"/>
      <c r="TZQ111" s="50"/>
      <c r="TZR111" s="50"/>
      <c r="TZS111" s="50"/>
      <c r="TZT111" s="50"/>
      <c r="TZU111" s="50"/>
      <c r="TZV111" s="50"/>
      <c r="TZW111" s="50"/>
      <c r="TZX111" s="50"/>
      <c r="TZY111" s="50"/>
      <c r="TZZ111" s="50"/>
      <c r="UAA111" s="50"/>
      <c r="UAB111" s="50"/>
      <c r="UAC111" s="50"/>
      <c r="UAD111" s="50"/>
      <c r="UAE111" s="50"/>
      <c r="UAF111" s="50"/>
      <c r="UAG111" s="50"/>
      <c r="UAH111" s="50"/>
      <c r="UAI111" s="50"/>
      <c r="UAJ111" s="50"/>
      <c r="UAK111" s="50"/>
      <c r="UAL111" s="50"/>
      <c r="UAM111" s="50"/>
      <c r="UAN111" s="50"/>
      <c r="UAO111" s="50"/>
      <c r="UAP111" s="50"/>
      <c r="UAQ111" s="50"/>
      <c r="UAR111" s="50"/>
      <c r="UAS111" s="50"/>
      <c r="UAT111" s="50"/>
      <c r="UAU111" s="50"/>
      <c r="UAV111" s="50"/>
      <c r="UAW111" s="50"/>
      <c r="UAX111" s="50"/>
      <c r="UAY111" s="50"/>
      <c r="UAZ111" s="50"/>
      <c r="UBA111" s="50"/>
      <c r="UBB111" s="50"/>
      <c r="UBC111" s="50"/>
      <c r="UBD111" s="50"/>
      <c r="UBE111" s="50"/>
      <c r="UBF111" s="50"/>
      <c r="UBG111" s="50"/>
      <c r="UBH111" s="50"/>
      <c r="UBI111" s="50"/>
      <c r="UBJ111" s="50"/>
      <c r="UBK111" s="50"/>
      <c r="UBL111" s="50"/>
      <c r="UBM111" s="50"/>
      <c r="UBN111" s="50"/>
      <c r="UBO111" s="50"/>
      <c r="UBP111" s="50"/>
      <c r="UBQ111" s="50"/>
      <c r="UBR111" s="50"/>
      <c r="UBS111" s="50"/>
      <c r="UBT111" s="50"/>
      <c r="UBU111" s="50"/>
      <c r="UBV111" s="50"/>
      <c r="UBW111" s="50"/>
      <c r="UBX111" s="50"/>
      <c r="UBY111" s="50"/>
      <c r="UBZ111" s="50"/>
      <c r="UCA111" s="50"/>
      <c r="UCB111" s="50"/>
      <c r="UCC111" s="50"/>
      <c r="UCD111" s="50"/>
      <c r="UCE111" s="50"/>
      <c r="UCF111" s="50"/>
      <c r="UCG111" s="50"/>
      <c r="UCH111" s="50"/>
      <c r="UCI111" s="50"/>
      <c r="UCJ111" s="50"/>
      <c r="UCK111" s="50"/>
      <c r="UCL111" s="50"/>
      <c r="UCM111" s="50"/>
      <c r="UCN111" s="50"/>
      <c r="UCO111" s="50"/>
      <c r="UCP111" s="50"/>
      <c r="UCQ111" s="50"/>
      <c r="UCR111" s="50"/>
      <c r="UCS111" s="50"/>
      <c r="UCT111" s="50"/>
      <c r="UCU111" s="50"/>
      <c r="UCV111" s="50"/>
      <c r="UCW111" s="50"/>
      <c r="UCX111" s="50"/>
      <c r="UCY111" s="50"/>
      <c r="UCZ111" s="50"/>
      <c r="UDA111" s="50"/>
      <c r="UDB111" s="50"/>
      <c r="UDC111" s="50"/>
      <c r="UDD111" s="50"/>
      <c r="UDE111" s="50"/>
      <c r="UDF111" s="50"/>
      <c r="UDG111" s="50"/>
      <c r="UDH111" s="50"/>
      <c r="UDI111" s="50"/>
      <c r="UDJ111" s="50"/>
      <c r="UDK111" s="50"/>
      <c r="UDL111" s="50"/>
      <c r="UDM111" s="50"/>
      <c r="UDN111" s="50"/>
      <c r="UDO111" s="50"/>
      <c r="UDP111" s="50"/>
      <c r="UDQ111" s="50"/>
      <c r="UDR111" s="50"/>
      <c r="UDS111" s="50"/>
      <c r="UDT111" s="50"/>
      <c r="UDU111" s="50"/>
      <c r="UDV111" s="50"/>
      <c r="UDW111" s="50"/>
      <c r="UDX111" s="50"/>
      <c r="UDY111" s="50"/>
      <c r="UDZ111" s="50"/>
      <c r="UEA111" s="50"/>
      <c r="UEB111" s="50"/>
      <c r="UEC111" s="50"/>
      <c r="UED111" s="50"/>
      <c r="UEE111" s="50"/>
      <c r="UEF111" s="50"/>
      <c r="UEG111" s="50"/>
      <c r="UEH111" s="50"/>
      <c r="UEI111" s="50"/>
      <c r="UEJ111" s="50"/>
      <c r="UEL111" s="50"/>
      <c r="UEN111" s="50"/>
      <c r="UEO111" s="50"/>
      <c r="UEP111" s="50"/>
      <c r="UEQ111" s="50"/>
      <c r="UER111" s="50"/>
      <c r="UES111" s="50"/>
      <c r="UET111" s="50"/>
      <c r="UEU111" s="50"/>
      <c r="UEZ111" s="50"/>
      <c r="UFA111" s="50"/>
      <c r="UFB111" s="50"/>
      <c r="UFC111" s="50"/>
      <c r="UFD111" s="50"/>
      <c r="UFE111" s="50"/>
      <c r="UFF111" s="50"/>
      <c r="UFG111" s="50"/>
      <c r="UFH111" s="50"/>
      <c r="UFI111" s="50"/>
      <c r="UFJ111" s="50"/>
      <c r="UFK111" s="50"/>
      <c r="UFL111" s="50"/>
      <c r="UFM111" s="50"/>
      <c r="UFN111" s="50"/>
      <c r="UFO111" s="50"/>
      <c r="UFP111" s="50"/>
      <c r="UFQ111" s="50"/>
      <c r="UFR111" s="50"/>
      <c r="UFS111" s="50"/>
      <c r="UFT111" s="50"/>
      <c r="UFU111" s="50"/>
      <c r="UFV111" s="50"/>
      <c r="UFW111" s="50"/>
      <c r="UFX111" s="50"/>
      <c r="UFY111" s="50"/>
      <c r="UFZ111" s="50"/>
      <c r="UGA111" s="50"/>
      <c r="UGB111" s="50"/>
      <c r="UGC111" s="50"/>
      <c r="UGD111" s="50"/>
      <c r="UGE111" s="50"/>
      <c r="UGF111" s="50"/>
      <c r="UGG111" s="50"/>
      <c r="UGH111" s="50"/>
      <c r="UGI111" s="50"/>
      <c r="UGJ111" s="50"/>
      <c r="UGK111" s="50"/>
      <c r="UGL111" s="50"/>
      <c r="UGM111" s="50"/>
      <c r="UGN111" s="50"/>
      <c r="UGO111" s="50"/>
      <c r="UGP111" s="50"/>
      <c r="UGQ111" s="50"/>
      <c r="UGR111" s="50"/>
      <c r="UGS111" s="50"/>
      <c r="UGT111" s="50"/>
      <c r="UGU111" s="50"/>
      <c r="UGV111" s="50"/>
      <c r="UGW111" s="50"/>
      <c r="UGX111" s="50"/>
      <c r="UGY111" s="50"/>
      <c r="UGZ111" s="50"/>
      <c r="UHA111" s="50"/>
      <c r="UHB111" s="50"/>
      <c r="UHC111" s="50"/>
      <c r="UHD111" s="50"/>
      <c r="UHE111" s="50"/>
      <c r="UHF111" s="50"/>
      <c r="UHG111" s="50"/>
      <c r="UHH111" s="50"/>
      <c r="UHI111" s="50"/>
      <c r="UHJ111" s="50"/>
      <c r="UHK111" s="50"/>
      <c r="UHL111" s="50"/>
      <c r="UHM111" s="50"/>
      <c r="UHN111" s="50"/>
      <c r="UHO111" s="50"/>
      <c r="UHP111" s="50"/>
      <c r="UHQ111" s="50"/>
      <c r="UHR111" s="50"/>
      <c r="UHS111" s="50"/>
      <c r="UHT111" s="50"/>
      <c r="UHU111" s="50"/>
      <c r="UHV111" s="50"/>
      <c r="UHW111" s="50"/>
      <c r="UHX111" s="50"/>
      <c r="UHY111" s="50"/>
      <c r="UHZ111" s="50"/>
      <c r="UIA111" s="50"/>
      <c r="UIB111" s="50"/>
      <c r="UIC111" s="50"/>
      <c r="UID111" s="50"/>
      <c r="UIE111" s="50"/>
      <c r="UIF111" s="50"/>
      <c r="UIG111" s="50"/>
      <c r="UIH111" s="50"/>
      <c r="UII111" s="50"/>
      <c r="UIJ111" s="50"/>
      <c r="UIK111" s="50"/>
      <c r="UIL111" s="50"/>
      <c r="UIM111" s="50"/>
      <c r="UIN111" s="50"/>
      <c r="UIO111" s="50"/>
      <c r="UIP111" s="50"/>
      <c r="UIQ111" s="50"/>
      <c r="UIR111" s="50"/>
      <c r="UIS111" s="50"/>
      <c r="UIT111" s="50"/>
      <c r="UIU111" s="50"/>
      <c r="UIV111" s="50"/>
      <c r="UIW111" s="50"/>
      <c r="UIX111" s="50"/>
      <c r="UIY111" s="50"/>
      <c r="UIZ111" s="50"/>
      <c r="UJA111" s="50"/>
      <c r="UJB111" s="50"/>
      <c r="UJC111" s="50"/>
      <c r="UJD111" s="50"/>
      <c r="UJE111" s="50"/>
      <c r="UJF111" s="50"/>
      <c r="UJG111" s="50"/>
      <c r="UJH111" s="50"/>
      <c r="UJI111" s="50"/>
      <c r="UJJ111" s="50"/>
      <c r="UJK111" s="50"/>
      <c r="UJL111" s="50"/>
      <c r="UJM111" s="50"/>
      <c r="UJN111" s="50"/>
      <c r="UJO111" s="50"/>
      <c r="UJP111" s="50"/>
      <c r="UJQ111" s="50"/>
      <c r="UJR111" s="50"/>
      <c r="UJS111" s="50"/>
      <c r="UJT111" s="50"/>
      <c r="UJU111" s="50"/>
      <c r="UJV111" s="50"/>
      <c r="UJW111" s="50"/>
      <c r="UJX111" s="50"/>
      <c r="UJY111" s="50"/>
      <c r="UJZ111" s="50"/>
      <c r="UKA111" s="50"/>
      <c r="UKB111" s="50"/>
      <c r="UKC111" s="50"/>
      <c r="UKD111" s="50"/>
      <c r="UKE111" s="50"/>
      <c r="UKF111" s="50"/>
      <c r="UKG111" s="50"/>
      <c r="UKH111" s="50"/>
      <c r="UKI111" s="50"/>
      <c r="UKJ111" s="50"/>
      <c r="UKK111" s="50"/>
      <c r="UKL111" s="50"/>
      <c r="UKM111" s="50"/>
      <c r="UKN111" s="50"/>
      <c r="UKO111" s="50"/>
      <c r="UKP111" s="50"/>
      <c r="UKQ111" s="50"/>
      <c r="UKR111" s="50"/>
      <c r="UKS111" s="50"/>
      <c r="UKT111" s="50"/>
      <c r="UKU111" s="50"/>
      <c r="UKV111" s="50"/>
      <c r="UKW111" s="50"/>
      <c r="UKX111" s="50"/>
      <c r="UKY111" s="50"/>
      <c r="UKZ111" s="50"/>
      <c r="ULA111" s="50"/>
      <c r="ULB111" s="50"/>
      <c r="ULC111" s="50"/>
      <c r="ULD111" s="50"/>
      <c r="ULE111" s="50"/>
      <c r="ULF111" s="50"/>
      <c r="ULG111" s="50"/>
      <c r="ULH111" s="50"/>
      <c r="ULI111" s="50"/>
      <c r="ULJ111" s="50"/>
      <c r="ULK111" s="50"/>
      <c r="ULL111" s="50"/>
      <c r="ULM111" s="50"/>
      <c r="ULN111" s="50"/>
      <c r="ULO111" s="50"/>
      <c r="ULP111" s="50"/>
      <c r="ULQ111" s="50"/>
      <c r="ULR111" s="50"/>
      <c r="ULS111" s="50"/>
      <c r="ULT111" s="50"/>
      <c r="ULU111" s="50"/>
      <c r="ULV111" s="50"/>
      <c r="ULW111" s="50"/>
      <c r="ULX111" s="50"/>
      <c r="ULY111" s="50"/>
      <c r="ULZ111" s="50"/>
      <c r="UMA111" s="50"/>
      <c r="UMB111" s="50"/>
      <c r="UMC111" s="50"/>
      <c r="UMD111" s="50"/>
      <c r="UME111" s="50"/>
      <c r="UMF111" s="50"/>
      <c r="UMG111" s="50"/>
      <c r="UMH111" s="50"/>
      <c r="UMI111" s="50"/>
      <c r="UMJ111" s="50"/>
      <c r="UMK111" s="50"/>
      <c r="UML111" s="50"/>
      <c r="UMM111" s="50"/>
      <c r="UMN111" s="50"/>
      <c r="UMO111" s="50"/>
      <c r="UMP111" s="50"/>
      <c r="UMQ111" s="50"/>
      <c r="UMR111" s="50"/>
      <c r="UMS111" s="50"/>
      <c r="UMT111" s="50"/>
      <c r="UMU111" s="50"/>
      <c r="UMV111" s="50"/>
      <c r="UMW111" s="50"/>
      <c r="UMX111" s="50"/>
      <c r="UMY111" s="50"/>
      <c r="UMZ111" s="50"/>
      <c r="UNA111" s="50"/>
      <c r="UNB111" s="50"/>
      <c r="UNC111" s="50"/>
      <c r="UND111" s="50"/>
      <c r="UNE111" s="50"/>
      <c r="UNF111" s="50"/>
      <c r="UNG111" s="50"/>
      <c r="UNH111" s="50"/>
      <c r="UNI111" s="50"/>
      <c r="UNJ111" s="50"/>
      <c r="UNK111" s="50"/>
      <c r="UNL111" s="50"/>
      <c r="UNM111" s="50"/>
      <c r="UNN111" s="50"/>
      <c r="UNO111" s="50"/>
      <c r="UNP111" s="50"/>
      <c r="UNQ111" s="50"/>
      <c r="UNR111" s="50"/>
      <c r="UNS111" s="50"/>
      <c r="UNT111" s="50"/>
      <c r="UNU111" s="50"/>
      <c r="UNV111" s="50"/>
      <c r="UNW111" s="50"/>
      <c r="UNX111" s="50"/>
      <c r="UNY111" s="50"/>
      <c r="UNZ111" s="50"/>
      <c r="UOA111" s="50"/>
      <c r="UOB111" s="50"/>
      <c r="UOC111" s="50"/>
      <c r="UOD111" s="50"/>
      <c r="UOE111" s="50"/>
      <c r="UOF111" s="50"/>
      <c r="UOH111" s="50"/>
      <c r="UOJ111" s="50"/>
      <c r="UOK111" s="50"/>
      <c r="UOL111" s="50"/>
      <c r="UOM111" s="50"/>
      <c r="UON111" s="50"/>
      <c r="UOO111" s="50"/>
      <c r="UOP111" s="50"/>
      <c r="UOQ111" s="50"/>
      <c r="UOV111" s="50"/>
      <c r="UOW111" s="50"/>
      <c r="UOX111" s="50"/>
      <c r="UOY111" s="50"/>
      <c r="UOZ111" s="50"/>
      <c r="UPA111" s="50"/>
      <c r="UPB111" s="50"/>
      <c r="UPC111" s="50"/>
      <c r="UPD111" s="50"/>
      <c r="UPE111" s="50"/>
      <c r="UPF111" s="50"/>
      <c r="UPG111" s="50"/>
      <c r="UPH111" s="50"/>
      <c r="UPI111" s="50"/>
      <c r="UPJ111" s="50"/>
      <c r="UPK111" s="50"/>
      <c r="UPL111" s="50"/>
      <c r="UPM111" s="50"/>
      <c r="UPN111" s="50"/>
      <c r="UPO111" s="50"/>
      <c r="UPP111" s="50"/>
      <c r="UPQ111" s="50"/>
      <c r="UPR111" s="50"/>
      <c r="UPS111" s="50"/>
      <c r="UPT111" s="50"/>
      <c r="UPU111" s="50"/>
      <c r="UPV111" s="50"/>
      <c r="UPW111" s="50"/>
      <c r="UPX111" s="50"/>
      <c r="UPY111" s="50"/>
      <c r="UPZ111" s="50"/>
      <c r="UQA111" s="50"/>
      <c r="UQB111" s="50"/>
      <c r="UQC111" s="50"/>
      <c r="UQD111" s="50"/>
      <c r="UQE111" s="50"/>
      <c r="UQF111" s="50"/>
      <c r="UQG111" s="50"/>
      <c r="UQH111" s="50"/>
      <c r="UQI111" s="50"/>
      <c r="UQJ111" s="50"/>
      <c r="UQK111" s="50"/>
      <c r="UQL111" s="50"/>
      <c r="UQM111" s="50"/>
      <c r="UQN111" s="50"/>
      <c r="UQO111" s="50"/>
      <c r="UQP111" s="50"/>
      <c r="UQQ111" s="50"/>
      <c r="UQR111" s="50"/>
      <c r="UQS111" s="50"/>
      <c r="UQT111" s="50"/>
      <c r="UQU111" s="50"/>
      <c r="UQV111" s="50"/>
      <c r="UQW111" s="50"/>
      <c r="UQX111" s="50"/>
      <c r="UQY111" s="50"/>
      <c r="UQZ111" s="50"/>
      <c r="URA111" s="50"/>
      <c r="URB111" s="50"/>
      <c r="URC111" s="50"/>
      <c r="URD111" s="50"/>
      <c r="URE111" s="50"/>
      <c r="URF111" s="50"/>
      <c r="URG111" s="50"/>
      <c r="URH111" s="50"/>
      <c r="URI111" s="50"/>
      <c r="URJ111" s="50"/>
      <c r="URK111" s="50"/>
      <c r="URL111" s="50"/>
      <c r="URM111" s="50"/>
      <c r="URN111" s="50"/>
      <c r="URO111" s="50"/>
      <c r="URP111" s="50"/>
      <c r="URQ111" s="50"/>
      <c r="URR111" s="50"/>
      <c r="URS111" s="50"/>
      <c r="URT111" s="50"/>
      <c r="URU111" s="50"/>
      <c r="URV111" s="50"/>
      <c r="URW111" s="50"/>
      <c r="URX111" s="50"/>
      <c r="URY111" s="50"/>
      <c r="URZ111" s="50"/>
      <c r="USA111" s="50"/>
      <c r="USB111" s="50"/>
      <c r="USC111" s="50"/>
      <c r="USD111" s="50"/>
      <c r="USE111" s="50"/>
      <c r="USF111" s="50"/>
      <c r="USG111" s="50"/>
      <c r="USH111" s="50"/>
      <c r="USI111" s="50"/>
      <c r="USJ111" s="50"/>
      <c r="USK111" s="50"/>
      <c r="USL111" s="50"/>
      <c r="USM111" s="50"/>
      <c r="USN111" s="50"/>
      <c r="USO111" s="50"/>
      <c r="USP111" s="50"/>
      <c r="USQ111" s="50"/>
      <c r="USR111" s="50"/>
      <c r="USS111" s="50"/>
      <c r="UST111" s="50"/>
      <c r="USU111" s="50"/>
      <c r="USV111" s="50"/>
      <c r="USW111" s="50"/>
      <c r="USX111" s="50"/>
      <c r="USY111" s="50"/>
      <c r="USZ111" s="50"/>
      <c r="UTA111" s="50"/>
      <c r="UTB111" s="50"/>
      <c r="UTC111" s="50"/>
      <c r="UTD111" s="50"/>
      <c r="UTE111" s="50"/>
      <c r="UTF111" s="50"/>
      <c r="UTG111" s="50"/>
      <c r="UTH111" s="50"/>
      <c r="UTI111" s="50"/>
      <c r="UTJ111" s="50"/>
      <c r="UTK111" s="50"/>
      <c r="UTL111" s="50"/>
      <c r="UTM111" s="50"/>
      <c r="UTN111" s="50"/>
      <c r="UTO111" s="50"/>
      <c r="UTP111" s="50"/>
      <c r="UTQ111" s="50"/>
      <c r="UTR111" s="50"/>
      <c r="UTS111" s="50"/>
      <c r="UTT111" s="50"/>
      <c r="UTU111" s="50"/>
      <c r="UTV111" s="50"/>
      <c r="UTW111" s="50"/>
      <c r="UTX111" s="50"/>
      <c r="UTY111" s="50"/>
      <c r="UTZ111" s="50"/>
      <c r="UUA111" s="50"/>
      <c r="UUB111" s="50"/>
      <c r="UUC111" s="50"/>
      <c r="UUD111" s="50"/>
      <c r="UUE111" s="50"/>
      <c r="UUF111" s="50"/>
      <c r="UUG111" s="50"/>
      <c r="UUH111" s="50"/>
      <c r="UUI111" s="50"/>
      <c r="UUJ111" s="50"/>
      <c r="UUK111" s="50"/>
      <c r="UUL111" s="50"/>
      <c r="UUM111" s="50"/>
      <c r="UUN111" s="50"/>
      <c r="UUO111" s="50"/>
      <c r="UUP111" s="50"/>
      <c r="UUQ111" s="50"/>
      <c r="UUR111" s="50"/>
      <c r="UUS111" s="50"/>
      <c r="UUT111" s="50"/>
      <c r="UUU111" s="50"/>
      <c r="UUV111" s="50"/>
      <c r="UUW111" s="50"/>
      <c r="UUX111" s="50"/>
      <c r="UUY111" s="50"/>
      <c r="UUZ111" s="50"/>
      <c r="UVA111" s="50"/>
      <c r="UVB111" s="50"/>
      <c r="UVC111" s="50"/>
      <c r="UVD111" s="50"/>
      <c r="UVE111" s="50"/>
      <c r="UVF111" s="50"/>
      <c r="UVG111" s="50"/>
      <c r="UVH111" s="50"/>
      <c r="UVI111" s="50"/>
      <c r="UVJ111" s="50"/>
      <c r="UVK111" s="50"/>
      <c r="UVL111" s="50"/>
      <c r="UVM111" s="50"/>
      <c r="UVN111" s="50"/>
      <c r="UVO111" s="50"/>
      <c r="UVP111" s="50"/>
      <c r="UVQ111" s="50"/>
      <c r="UVR111" s="50"/>
      <c r="UVS111" s="50"/>
      <c r="UVT111" s="50"/>
      <c r="UVU111" s="50"/>
      <c r="UVV111" s="50"/>
      <c r="UVW111" s="50"/>
      <c r="UVX111" s="50"/>
      <c r="UVY111" s="50"/>
      <c r="UVZ111" s="50"/>
      <c r="UWA111" s="50"/>
      <c r="UWB111" s="50"/>
      <c r="UWC111" s="50"/>
      <c r="UWD111" s="50"/>
      <c r="UWE111" s="50"/>
      <c r="UWF111" s="50"/>
      <c r="UWG111" s="50"/>
      <c r="UWH111" s="50"/>
      <c r="UWI111" s="50"/>
      <c r="UWJ111" s="50"/>
      <c r="UWK111" s="50"/>
      <c r="UWL111" s="50"/>
      <c r="UWM111" s="50"/>
      <c r="UWN111" s="50"/>
      <c r="UWO111" s="50"/>
      <c r="UWP111" s="50"/>
      <c r="UWQ111" s="50"/>
      <c r="UWR111" s="50"/>
      <c r="UWS111" s="50"/>
      <c r="UWT111" s="50"/>
      <c r="UWU111" s="50"/>
      <c r="UWV111" s="50"/>
      <c r="UWW111" s="50"/>
      <c r="UWX111" s="50"/>
      <c r="UWY111" s="50"/>
      <c r="UWZ111" s="50"/>
      <c r="UXA111" s="50"/>
      <c r="UXB111" s="50"/>
      <c r="UXC111" s="50"/>
      <c r="UXD111" s="50"/>
      <c r="UXE111" s="50"/>
      <c r="UXF111" s="50"/>
      <c r="UXG111" s="50"/>
      <c r="UXH111" s="50"/>
      <c r="UXI111" s="50"/>
      <c r="UXJ111" s="50"/>
      <c r="UXK111" s="50"/>
      <c r="UXL111" s="50"/>
      <c r="UXM111" s="50"/>
      <c r="UXN111" s="50"/>
      <c r="UXO111" s="50"/>
      <c r="UXP111" s="50"/>
      <c r="UXQ111" s="50"/>
      <c r="UXR111" s="50"/>
      <c r="UXS111" s="50"/>
      <c r="UXT111" s="50"/>
      <c r="UXU111" s="50"/>
      <c r="UXV111" s="50"/>
      <c r="UXW111" s="50"/>
      <c r="UXX111" s="50"/>
      <c r="UXY111" s="50"/>
      <c r="UXZ111" s="50"/>
      <c r="UYA111" s="50"/>
      <c r="UYB111" s="50"/>
      <c r="UYD111" s="50"/>
      <c r="UYF111" s="50"/>
      <c r="UYG111" s="50"/>
      <c r="UYH111" s="50"/>
      <c r="UYI111" s="50"/>
      <c r="UYJ111" s="50"/>
      <c r="UYK111" s="50"/>
      <c r="UYL111" s="50"/>
      <c r="UYM111" s="50"/>
      <c r="UYR111" s="50"/>
      <c r="UYS111" s="50"/>
      <c r="UYT111" s="50"/>
      <c r="UYU111" s="50"/>
      <c r="UYV111" s="50"/>
      <c r="UYW111" s="50"/>
      <c r="UYX111" s="50"/>
      <c r="UYY111" s="50"/>
      <c r="UYZ111" s="50"/>
      <c r="UZA111" s="50"/>
      <c r="UZB111" s="50"/>
      <c r="UZC111" s="50"/>
      <c r="UZD111" s="50"/>
      <c r="UZE111" s="50"/>
      <c r="UZF111" s="50"/>
      <c r="UZG111" s="50"/>
      <c r="UZH111" s="50"/>
      <c r="UZI111" s="50"/>
      <c r="UZJ111" s="50"/>
      <c r="UZK111" s="50"/>
      <c r="UZL111" s="50"/>
      <c r="UZM111" s="50"/>
      <c r="UZN111" s="50"/>
      <c r="UZO111" s="50"/>
      <c r="UZP111" s="50"/>
      <c r="UZQ111" s="50"/>
      <c r="UZR111" s="50"/>
      <c r="UZS111" s="50"/>
      <c r="UZT111" s="50"/>
      <c r="UZU111" s="50"/>
      <c r="UZV111" s="50"/>
      <c r="UZW111" s="50"/>
      <c r="UZX111" s="50"/>
      <c r="UZY111" s="50"/>
      <c r="UZZ111" s="50"/>
      <c r="VAA111" s="50"/>
      <c r="VAB111" s="50"/>
      <c r="VAC111" s="50"/>
      <c r="VAD111" s="50"/>
      <c r="VAE111" s="50"/>
      <c r="VAF111" s="50"/>
      <c r="VAG111" s="50"/>
      <c r="VAH111" s="50"/>
      <c r="VAI111" s="50"/>
      <c r="VAJ111" s="50"/>
      <c r="VAK111" s="50"/>
      <c r="VAL111" s="50"/>
      <c r="VAM111" s="50"/>
      <c r="VAN111" s="50"/>
      <c r="VAO111" s="50"/>
      <c r="VAP111" s="50"/>
      <c r="VAQ111" s="50"/>
      <c r="VAR111" s="50"/>
      <c r="VAS111" s="50"/>
      <c r="VAT111" s="50"/>
      <c r="VAU111" s="50"/>
      <c r="VAV111" s="50"/>
      <c r="VAW111" s="50"/>
      <c r="VAX111" s="50"/>
      <c r="VAY111" s="50"/>
      <c r="VAZ111" s="50"/>
      <c r="VBA111" s="50"/>
      <c r="VBB111" s="50"/>
      <c r="VBC111" s="50"/>
      <c r="VBD111" s="50"/>
      <c r="VBE111" s="50"/>
      <c r="VBF111" s="50"/>
      <c r="VBG111" s="50"/>
      <c r="VBH111" s="50"/>
      <c r="VBI111" s="50"/>
      <c r="VBJ111" s="50"/>
      <c r="VBK111" s="50"/>
      <c r="VBL111" s="50"/>
      <c r="VBM111" s="50"/>
      <c r="VBN111" s="50"/>
      <c r="VBO111" s="50"/>
      <c r="VBP111" s="50"/>
      <c r="VBQ111" s="50"/>
      <c r="VBR111" s="50"/>
      <c r="VBS111" s="50"/>
      <c r="VBT111" s="50"/>
      <c r="VBU111" s="50"/>
      <c r="VBV111" s="50"/>
      <c r="VBW111" s="50"/>
      <c r="VBX111" s="50"/>
      <c r="VBY111" s="50"/>
      <c r="VBZ111" s="50"/>
      <c r="VCA111" s="50"/>
      <c r="VCB111" s="50"/>
      <c r="VCC111" s="50"/>
      <c r="VCD111" s="50"/>
      <c r="VCE111" s="50"/>
      <c r="VCF111" s="50"/>
      <c r="VCG111" s="50"/>
      <c r="VCH111" s="50"/>
      <c r="VCI111" s="50"/>
      <c r="VCJ111" s="50"/>
      <c r="VCK111" s="50"/>
      <c r="VCL111" s="50"/>
      <c r="VCM111" s="50"/>
      <c r="VCN111" s="50"/>
      <c r="VCO111" s="50"/>
      <c r="VCP111" s="50"/>
      <c r="VCQ111" s="50"/>
      <c r="VCR111" s="50"/>
      <c r="VCS111" s="50"/>
      <c r="VCT111" s="50"/>
      <c r="VCU111" s="50"/>
      <c r="VCV111" s="50"/>
      <c r="VCW111" s="50"/>
      <c r="VCX111" s="50"/>
      <c r="VCY111" s="50"/>
      <c r="VCZ111" s="50"/>
      <c r="VDA111" s="50"/>
      <c r="VDB111" s="50"/>
      <c r="VDC111" s="50"/>
      <c r="VDD111" s="50"/>
      <c r="VDE111" s="50"/>
      <c r="VDF111" s="50"/>
      <c r="VDG111" s="50"/>
      <c r="VDH111" s="50"/>
      <c r="VDI111" s="50"/>
      <c r="VDJ111" s="50"/>
      <c r="VDK111" s="50"/>
      <c r="VDL111" s="50"/>
      <c r="VDM111" s="50"/>
      <c r="VDN111" s="50"/>
      <c r="VDO111" s="50"/>
      <c r="VDP111" s="50"/>
      <c r="VDQ111" s="50"/>
      <c r="VDR111" s="50"/>
      <c r="VDS111" s="50"/>
      <c r="VDT111" s="50"/>
      <c r="VDU111" s="50"/>
      <c r="VDV111" s="50"/>
      <c r="VDW111" s="50"/>
      <c r="VDX111" s="50"/>
      <c r="VDY111" s="50"/>
      <c r="VDZ111" s="50"/>
      <c r="VEA111" s="50"/>
      <c r="VEB111" s="50"/>
      <c r="VEC111" s="50"/>
      <c r="VED111" s="50"/>
      <c r="VEE111" s="50"/>
      <c r="VEF111" s="50"/>
      <c r="VEG111" s="50"/>
      <c r="VEH111" s="50"/>
      <c r="VEI111" s="50"/>
      <c r="VEJ111" s="50"/>
      <c r="VEK111" s="50"/>
      <c r="VEL111" s="50"/>
      <c r="VEM111" s="50"/>
      <c r="VEN111" s="50"/>
      <c r="VEO111" s="50"/>
      <c r="VEP111" s="50"/>
      <c r="VEQ111" s="50"/>
      <c r="VER111" s="50"/>
      <c r="VES111" s="50"/>
      <c r="VET111" s="50"/>
      <c r="VEU111" s="50"/>
      <c r="VEV111" s="50"/>
      <c r="VEW111" s="50"/>
      <c r="VEX111" s="50"/>
      <c r="VEY111" s="50"/>
      <c r="VEZ111" s="50"/>
      <c r="VFA111" s="50"/>
      <c r="VFB111" s="50"/>
      <c r="VFC111" s="50"/>
      <c r="VFD111" s="50"/>
      <c r="VFE111" s="50"/>
      <c r="VFF111" s="50"/>
      <c r="VFG111" s="50"/>
      <c r="VFH111" s="50"/>
      <c r="VFI111" s="50"/>
      <c r="VFJ111" s="50"/>
      <c r="VFK111" s="50"/>
      <c r="VFL111" s="50"/>
      <c r="VFM111" s="50"/>
      <c r="VFN111" s="50"/>
      <c r="VFO111" s="50"/>
      <c r="VFP111" s="50"/>
      <c r="VFQ111" s="50"/>
      <c r="VFR111" s="50"/>
      <c r="VFS111" s="50"/>
      <c r="VFT111" s="50"/>
      <c r="VFU111" s="50"/>
      <c r="VFV111" s="50"/>
      <c r="VFW111" s="50"/>
      <c r="VFX111" s="50"/>
      <c r="VFY111" s="50"/>
      <c r="VFZ111" s="50"/>
      <c r="VGA111" s="50"/>
      <c r="VGB111" s="50"/>
      <c r="VGC111" s="50"/>
      <c r="VGD111" s="50"/>
      <c r="VGE111" s="50"/>
      <c r="VGF111" s="50"/>
      <c r="VGG111" s="50"/>
      <c r="VGH111" s="50"/>
      <c r="VGI111" s="50"/>
      <c r="VGJ111" s="50"/>
      <c r="VGK111" s="50"/>
      <c r="VGL111" s="50"/>
      <c r="VGM111" s="50"/>
      <c r="VGN111" s="50"/>
      <c r="VGO111" s="50"/>
      <c r="VGP111" s="50"/>
      <c r="VGQ111" s="50"/>
      <c r="VGR111" s="50"/>
      <c r="VGS111" s="50"/>
      <c r="VGT111" s="50"/>
      <c r="VGU111" s="50"/>
      <c r="VGV111" s="50"/>
      <c r="VGW111" s="50"/>
      <c r="VGX111" s="50"/>
      <c r="VGY111" s="50"/>
      <c r="VGZ111" s="50"/>
      <c r="VHA111" s="50"/>
      <c r="VHB111" s="50"/>
      <c r="VHC111" s="50"/>
      <c r="VHD111" s="50"/>
      <c r="VHE111" s="50"/>
      <c r="VHF111" s="50"/>
      <c r="VHG111" s="50"/>
      <c r="VHH111" s="50"/>
      <c r="VHI111" s="50"/>
      <c r="VHJ111" s="50"/>
      <c r="VHK111" s="50"/>
      <c r="VHL111" s="50"/>
      <c r="VHM111" s="50"/>
      <c r="VHN111" s="50"/>
      <c r="VHO111" s="50"/>
      <c r="VHP111" s="50"/>
      <c r="VHQ111" s="50"/>
      <c r="VHR111" s="50"/>
      <c r="VHS111" s="50"/>
      <c r="VHT111" s="50"/>
      <c r="VHU111" s="50"/>
      <c r="VHV111" s="50"/>
      <c r="VHW111" s="50"/>
      <c r="VHX111" s="50"/>
      <c r="VHZ111" s="50"/>
      <c r="VIB111" s="50"/>
      <c r="VIC111" s="50"/>
      <c r="VID111" s="50"/>
      <c r="VIE111" s="50"/>
      <c r="VIF111" s="50"/>
      <c r="VIG111" s="50"/>
      <c r="VIH111" s="50"/>
      <c r="VII111" s="50"/>
      <c r="VIN111" s="50"/>
      <c r="VIO111" s="50"/>
      <c r="VIP111" s="50"/>
      <c r="VIQ111" s="50"/>
      <c r="VIR111" s="50"/>
      <c r="VIS111" s="50"/>
      <c r="VIT111" s="50"/>
      <c r="VIU111" s="50"/>
      <c r="VIV111" s="50"/>
      <c r="VIW111" s="50"/>
      <c r="VIX111" s="50"/>
      <c r="VIY111" s="50"/>
      <c r="VIZ111" s="50"/>
      <c r="VJA111" s="50"/>
      <c r="VJB111" s="50"/>
      <c r="VJC111" s="50"/>
      <c r="VJD111" s="50"/>
      <c r="VJE111" s="50"/>
      <c r="VJF111" s="50"/>
      <c r="VJG111" s="50"/>
      <c r="VJH111" s="50"/>
      <c r="VJI111" s="50"/>
      <c r="VJJ111" s="50"/>
      <c r="VJK111" s="50"/>
      <c r="VJL111" s="50"/>
      <c r="VJM111" s="50"/>
      <c r="VJN111" s="50"/>
      <c r="VJO111" s="50"/>
      <c r="VJP111" s="50"/>
      <c r="VJQ111" s="50"/>
      <c r="VJR111" s="50"/>
      <c r="VJS111" s="50"/>
      <c r="VJT111" s="50"/>
      <c r="VJU111" s="50"/>
      <c r="VJV111" s="50"/>
      <c r="VJW111" s="50"/>
      <c r="VJX111" s="50"/>
      <c r="VJY111" s="50"/>
      <c r="VJZ111" s="50"/>
      <c r="VKA111" s="50"/>
      <c r="VKB111" s="50"/>
      <c r="VKC111" s="50"/>
      <c r="VKD111" s="50"/>
      <c r="VKE111" s="50"/>
      <c r="VKF111" s="50"/>
      <c r="VKG111" s="50"/>
      <c r="VKH111" s="50"/>
      <c r="VKI111" s="50"/>
      <c r="VKJ111" s="50"/>
      <c r="VKK111" s="50"/>
      <c r="VKL111" s="50"/>
      <c r="VKM111" s="50"/>
      <c r="VKN111" s="50"/>
      <c r="VKO111" s="50"/>
      <c r="VKP111" s="50"/>
      <c r="VKQ111" s="50"/>
      <c r="VKR111" s="50"/>
      <c r="VKS111" s="50"/>
      <c r="VKT111" s="50"/>
      <c r="VKU111" s="50"/>
      <c r="VKV111" s="50"/>
      <c r="VKW111" s="50"/>
      <c r="VKX111" s="50"/>
      <c r="VKY111" s="50"/>
      <c r="VKZ111" s="50"/>
      <c r="VLA111" s="50"/>
      <c r="VLB111" s="50"/>
      <c r="VLC111" s="50"/>
      <c r="VLD111" s="50"/>
      <c r="VLE111" s="50"/>
      <c r="VLF111" s="50"/>
      <c r="VLG111" s="50"/>
      <c r="VLH111" s="50"/>
      <c r="VLI111" s="50"/>
      <c r="VLJ111" s="50"/>
      <c r="VLK111" s="50"/>
      <c r="VLL111" s="50"/>
      <c r="VLM111" s="50"/>
      <c r="VLN111" s="50"/>
      <c r="VLO111" s="50"/>
      <c r="VLP111" s="50"/>
      <c r="VLQ111" s="50"/>
      <c r="VLR111" s="50"/>
      <c r="VLS111" s="50"/>
      <c r="VLT111" s="50"/>
      <c r="VLU111" s="50"/>
      <c r="VLV111" s="50"/>
      <c r="VLW111" s="50"/>
      <c r="VLX111" s="50"/>
      <c r="VLY111" s="50"/>
      <c r="VLZ111" s="50"/>
      <c r="VMA111" s="50"/>
      <c r="VMB111" s="50"/>
      <c r="VMC111" s="50"/>
      <c r="VMD111" s="50"/>
      <c r="VME111" s="50"/>
      <c r="VMF111" s="50"/>
      <c r="VMG111" s="50"/>
      <c r="VMH111" s="50"/>
      <c r="VMI111" s="50"/>
      <c r="VMJ111" s="50"/>
      <c r="VMK111" s="50"/>
      <c r="VML111" s="50"/>
      <c r="VMM111" s="50"/>
      <c r="VMN111" s="50"/>
      <c r="VMO111" s="50"/>
      <c r="VMP111" s="50"/>
      <c r="VMQ111" s="50"/>
      <c r="VMR111" s="50"/>
      <c r="VMS111" s="50"/>
      <c r="VMT111" s="50"/>
      <c r="VMU111" s="50"/>
      <c r="VMV111" s="50"/>
      <c r="VMW111" s="50"/>
      <c r="VMX111" s="50"/>
      <c r="VMY111" s="50"/>
      <c r="VMZ111" s="50"/>
      <c r="VNA111" s="50"/>
      <c r="VNB111" s="50"/>
      <c r="VNC111" s="50"/>
      <c r="VND111" s="50"/>
      <c r="VNE111" s="50"/>
      <c r="VNF111" s="50"/>
      <c r="VNG111" s="50"/>
      <c r="VNH111" s="50"/>
      <c r="VNI111" s="50"/>
      <c r="VNJ111" s="50"/>
      <c r="VNK111" s="50"/>
      <c r="VNL111" s="50"/>
      <c r="VNM111" s="50"/>
      <c r="VNN111" s="50"/>
      <c r="VNO111" s="50"/>
      <c r="VNP111" s="50"/>
      <c r="VNQ111" s="50"/>
      <c r="VNR111" s="50"/>
      <c r="VNS111" s="50"/>
      <c r="VNT111" s="50"/>
      <c r="VNU111" s="50"/>
      <c r="VNV111" s="50"/>
      <c r="VNW111" s="50"/>
      <c r="VNX111" s="50"/>
      <c r="VNY111" s="50"/>
      <c r="VNZ111" s="50"/>
      <c r="VOA111" s="50"/>
      <c r="VOB111" s="50"/>
      <c r="VOC111" s="50"/>
      <c r="VOD111" s="50"/>
      <c r="VOE111" s="50"/>
      <c r="VOF111" s="50"/>
      <c r="VOG111" s="50"/>
      <c r="VOH111" s="50"/>
      <c r="VOI111" s="50"/>
      <c r="VOJ111" s="50"/>
      <c r="VOK111" s="50"/>
      <c r="VOL111" s="50"/>
      <c r="VOM111" s="50"/>
      <c r="VON111" s="50"/>
      <c r="VOO111" s="50"/>
      <c r="VOP111" s="50"/>
      <c r="VOQ111" s="50"/>
      <c r="VOR111" s="50"/>
      <c r="VOS111" s="50"/>
      <c r="VOT111" s="50"/>
      <c r="VOU111" s="50"/>
      <c r="VOV111" s="50"/>
      <c r="VOW111" s="50"/>
      <c r="VOX111" s="50"/>
      <c r="VOY111" s="50"/>
      <c r="VOZ111" s="50"/>
      <c r="VPA111" s="50"/>
      <c r="VPB111" s="50"/>
      <c r="VPC111" s="50"/>
      <c r="VPD111" s="50"/>
      <c r="VPE111" s="50"/>
      <c r="VPF111" s="50"/>
      <c r="VPG111" s="50"/>
      <c r="VPH111" s="50"/>
      <c r="VPI111" s="50"/>
      <c r="VPJ111" s="50"/>
      <c r="VPK111" s="50"/>
      <c r="VPL111" s="50"/>
      <c r="VPM111" s="50"/>
      <c r="VPN111" s="50"/>
      <c r="VPO111" s="50"/>
      <c r="VPP111" s="50"/>
      <c r="VPQ111" s="50"/>
      <c r="VPR111" s="50"/>
      <c r="VPS111" s="50"/>
      <c r="VPT111" s="50"/>
      <c r="VPU111" s="50"/>
      <c r="VPV111" s="50"/>
      <c r="VPW111" s="50"/>
      <c r="VPX111" s="50"/>
      <c r="VPY111" s="50"/>
      <c r="VPZ111" s="50"/>
      <c r="VQA111" s="50"/>
      <c r="VQB111" s="50"/>
      <c r="VQC111" s="50"/>
      <c r="VQD111" s="50"/>
      <c r="VQE111" s="50"/>
      <c r="VQF111" s="50"/>
      <c r="VQG111" s="50"/>
      <c r="VQH111" s="50"/>
      <c r="VQI111" s="50"/>
      <c r="VQJ111" s="50"/>
      <c r="VQK111" s="50"/>
      <c r="VQL111" s="50"/>
      <c r="VQM111" s="50"/>
      <c r="VQN111" s="50"/>
      <c r="VQO111" s="50"/>
      <c r="VQP111" s="50"/>
      <c r="VQQ111" s="50"/>
      <c r="VQR111" s="50"/>
      <c r="VQS111" s="50"/>
      <c r="VQT111" s="50"/>
      <c r="VQU111" s="50"/>
      <c r="VQV111" s="50"/>
      <c r="VQW111" s="50"/>
      <c r="VQX111" s="50"/>
      <c r="VQY111" s="50"/>
      <c r="VQZ111" s="50"/>
      <c r="VRA111" s="50"/>
      <c r="VRB111" s="50"/>
      <c r="VRC111" s="50"/>
      <c r="VRD111" s="50"/>
      <c r="VRE111" s="50"/>
      <c r="VRF111" s="50"/>
      <c r="VRG111" s="50"/>
      <c r="VRH111" s="50"/>
      <c r="VRI111" s="50"/>
      <c r="VRJ111" s="50"/>
      <c r="VRK111" s="50"/>
      <c r="VRL111" s="50"/>
      <c r="VRM111" s="50"/>
      <c r="VRN111" s="50"/>
      <c r="VRO111" s="50"/>
      <c r="VRP111" s="50"/>
      <c r="VRQ111" s="50"/>
      <c r="VRR111" s="50"/>
      <c r="VRS111" s="50"/>
      <c r="VRT111" s="50"/>
      <c r="VRV111" s="50"/>
      <c r="VRX111" s="50"/>
      <c r="VRY111" s="50"/>
      <c r="VRZ111" s="50"/>
      <c r="VSA111" s="50"/>
      <c r="VSB111" s="50"/>
      <c r="VSC111" s="50"/>
      <c r="VSD111" s="50"/>
      <c r="VSE111" s="50"/>
      <c r="VSJ111" s="50"/>
      <c r="VSK111" s="50"/>
      <c r="VSL111" s="50"/>
      <c r="VSM111" s="50"/>
      <c r="VSN111" s="50"/>
      <c r="VSO111" s="50"/>
      <c r="VSP111" s="50"/>
      <c r="VSQ111" s="50"/>
      <c r="VSR111" s="50"/>
      <c r="VSS111" s="50"/>
      <c r="VST111" s="50"/>
      <c r="VSU111" s="50"/>
      <c r="VSV111" s="50"/>
      <c r="VSW111" s="50"/>
      <c r="VSX111" s="50"/>
      <c r="VSY111" s="50"/>
      <c r="VSZ111" s="50"/>
      <c r="VTA111" s="50"/>
      <c r="VTB111" s="50"/>
      <c r="VTC111" s="50"/>
      <c r="VTD111" s="50"/>
      <c r="VTE111" s="50"/>
      <c r="VTF111" s="50"/>
      <c r="VTG111" s="50"/>
      <c r="VTH111" s="50"/>
      <c r="VTI111" s="50"/>
      <c r="VTJ111" s="50"/>
      <c r="VTK111" s="50"/>
      <c r="VTL111" s="50"/>
      <c r="VTM111" s="50"/>
      <c r="VTN111" s="50"/>
      <c r="VTO111" s="50"/>
      <c r="VTP111" s="50"/>
      <c r="VTQ111" s="50"/>
      <c r="VTR111" s="50"/>
      <c r="VTS111" s="50"/>
      <c r="VTT111" s="50"/>
      <c r="VTU111" s="50"/>
      <c r="VTV111" s="50"/>
      <c r="VTW111" s="50"/>
      <c r="VTX111" s="50"/>
      <c r="VTY111" s="50"/>
      <c r="VTZ111" s="50"/>
      <c r="VUA111" s="50"/>
      <c r="VUB111" s="50"/>
      <c r="VUC111" s="50"/>
      <c r="VUD111" s="50"/>
      <c r="VUE111" s="50"/>
      <c r="VUF111" s="50"/>
      <c r="VUG111" s="50"/>
      <c r="VUH111" s="50"/>
      <c r="VUI111" s="50"/>
      <c r="VUJ111" s="50"/>
      <c r="VUK111" s="50"/>
      <c r="VUL111" s="50"/>
      <c r="VUM111" s="50"/>
      <c r="VUN111" s="50"/>
      <c r="VUO111" s="50"/>
      <c r="VUP111" s="50"/>
      <c r="VUQ111" s="50"/>
      <c r="VUR111" s="50"/>
      <c r="VUS111" s="50"/>
      <c r="VUT111" s="50"/>
      <c r="VUU111" s="50"/>
      <c r="VUV111" s="50"/>
      <c r="VUW111" s="50"/>
      <c r="VUX111" s="50"/>
      <c r="VUY111" s="50"/>
      <c r="VUZ111" s="50"/>
      <c r="VVA111" s="50"/>
      <c r="VVB111" s="50"/>
      <c r="VVC111" s="50"/>
      <c r="VVD111" s="50"/>
      <c r="VVE111" s="50"/>
      <c r="VVF111" s="50"/>
      <c r="VVG111" s="50"/>
      <c r="VVH111" s="50"/>
      <c r="VVI111" s="50"/>
      <c r="VVJ111" s="50"/>
      <c r="VVK111" s="50"/>
      <c r="VVL111" s="50"/>
      <c r="VVM111" s="50"/>
      <c r="VVN111" s="50"/>
      <c r="VVO111" s="50"/>
      <c r="VVP111" s="50"/>
      <c r="VVQ111" s="50"/>
      <c r="VVR111" s="50"/>
      <c r="VVS111" s="50"/>
      <c r="VVT111" s="50"/>
      <c r="VVU111" s="50"/>
      <c r="VVV111" s="50"/>
      <c r="VVW111" s="50"/>
      <c r="VVX111" s="50"/>
      <c r="VVY111" s="50"/>
      <c r="VVZ111" s="50"/>
      <c r="VWA111" s="50"/>
      <c r="VWB111" s="50"/>
      <c r="VWC111" s="50"/>
      <c r="VWD111" s="50"/>
      <c r="VWE111" s="50"/>
      <c r="VWF111" s="50"/>
      <c r="VWG111" s="50"/>
      <c r="VWH111" s="50"/>
      <c r="VWI111" s="50"/>
      <c r="VWJ111" s="50"/>
      <c r="VWK111" s="50"/>
      <c r="VWL111" s="50"/>
      <c r="VWM111" s="50"/>
      <c r="VWN111" s="50"/>
      <c r="VWO111" s="50"/>
      <c r="VWP111" s="50"/>
      <c r="VWQ111" s="50"/>
      <c r="VWR111" s="50"/>
      <c r="VWS111" s="50"/>
      <c r="VWT111" s="50"/>
      <c r="VWU111" s="50"/>
      <c r="VWV111" s="50"/>
      <c r="VWW111" s="50"/>
      <c r="VWX111" s="50"/>
      <c r="VWY111" s="50"/>
      <c r="VWZ111" s="50"/>
      <c r="VXA111" s="50"/>
      <c r="VXB111" s="50"/>
      <c r="VXC111" s="50"/>
      <c r="VXD111" s="50"/>
      <c r="VXE111" s="50"/>
      <c r="VXF111" s="50"/>
      <c r="VXG111" s="50"/>
      <c r="VXH111" s="50"/>
      <c r="VXI111" s="50"/>
      <c r="VXJ111" s="50"/>
      <c r="VXK111" s="50"/>
      <c r="VXL111" s="50"/>
      <c r="VXM111" s="50"/>
      <c r="VXN111" s="50"/>
      <c r="VXO111" s="50"/>
      <c r="VXP111" s="50"/>
      <c r="VXQ111" s="50"/>
      <c r="VXR111" s="50"/>
      <c r="VXS111" s="50"/>
      <c r="VXT111" s="50"/>
      <c r="VXU111" s="50"/>
      <c r="VXV111" s="50"/>
      <c r="VXW111" s="50"/>
      <c r="VXX111" s="50"/>
      <c r="VXY111" s="50"/>
      <c r="VXZ111" s="50"/>
      <c r="VYA111" s="50"/>
      <c r="VYB111" s="50"/>
      <c r="VYC111" s="50"/>
      <c r="VYD111" s="50"/>
      <c r="VYE111" s="50"/>
      <c r="VYF111" s="50"/>
      <c r="VYG111" s="50"/>
      <c r="VYH111" s="50"/>
      <c r="VYI111" s="50"/>
      <c r="VYJ111" s="50"/>
      <c r="VYK111" s="50"/>
      <c r="VYL111" s="50"/>
      <c r="VYM111" s="50"/>
      <c r="VYN111" s="50"/>
      <c r="VYO111" s="50"/>
      <c r="VYP111" s="50"/>
      <c r="VYQ111" s="50"/>
      <c r="VYR111" s="50"/>
      <c r="VYS111" s="50"/>
      <c r="VYT111" s="50"/>
      <c r="VYU111" s="50"/>
      <c r="VYV111" s="50"/>
      <c r="VYW111" s="50"/>
      <c r="VYX111" s="50"/>
      <c r="VYY111" s="50"/>
      <c r="VYZ111" s="50"/>
      <c r="VZA111" s="50"/>
      <c r="VZB111" s="50"/>
      <c r="VZC111" s="50"/>
      <c r="VZD111" s="50"/>
      <c r="VZE111" s="50"/>
      <c r="VZF111" s="50"/>
      <c r="VZG111" s="50"/>
      <c r="VZH111" s="50"/>
      <c r="VZI111" s="50"/>
      <c r="VZJ111" s="50"/>
      <c r="VZK111" s="50"/>
      <c r="VZL111" s="50"/>
      <c r="VZM111" s="50"/>
      <c r="VZN111" s="50"/>
      <c r="VZO111" s="50"/>
      <c r="VZP111" s="50"/>
      <c r="VZQ111" s="50"/>
      <c r="VZR111" s="50"/>
      <c r="VZS111" s="50"/>
      <c r="VZT111" s="50"/>
      <c r="VZU111" s="50"/>
      <c r="VZV111" s="50"/>
      <c r="VZW111" s="50"/>
      <c r="VZX111" s="50"/>
      <c r="VZY111" s="50"/>
      <c r="VZZ111" s="50"/>
      <c r="WAA111" s="50"/>
      <c r="WAB111" s="50"/>
      <c r="WAC111" s="50"/>
      <c r="WAD111" s="50"/>
      <c r="WAE111" s="50"/>
      <c r="WAF111" s="50"/>
      <c r="WAG111" s="50"/>
      <c r="WAH111" s="50"/>
      <c r="WAI111" s="50"/>
      <c r="WAJ111" s="50"/>
      <c r="WAK111" s="50"/>
      <c r="WAL111" s="50"/>
      <c r="WAM111" s="50"/>
      <c r="WAN111" s="50"/>
      <c r="WAO111" s="50"/>
      <c r="WAP111" s="50"/>
      <c r="WAQ111" s="50"/>
      <c r="WAR111" s="50"/>
      <c r="WAS111" s="50"/>
      <c r="WAT111" s="50"/>
      <c r="WAU111" s="50"/>
      <c r="WAV111" s="50"/>
      <c r="WAW111" s="50"/>
      <c r="WAX111" s="50"/>
      <c r="WAY111" s="50"/>
      <c r="WAZ111" s="50"/>
      <c r="WBA111" s="50"/>
      <c r="WBB111" s="50"/>
      <c r="WBC111" s="50"/>
      <c r="WBD111" s="50"/>
      <c r="WBE111" s="50"/>
      <c r="WBF111" s="50"/>
      <c r="WBG111" s="50"/>
      <c r="WBH111" s="50"/>
      <c r="WBI111" s="50"/>
      <c r="WBJ111" s="50"/>
      <c r="WBK111" s="50"/>
      <c r="WBL111" s="50"/>
      <c r="WBM111" s="50"/>
      <c r="WBN111" s="50"/>
      <c r="WBO111" s="50"/>
      <c r="WBP111" s="50"/>
      <c r="WBR111" s="50"/>
      <c r="WBT111" s="50"/>
      <c r="WBU111" s="50"/>
      <c r="WBV111" s="50"/>
      <c r="WBW111" s="50"/>
      <c r="WBX111" s="50"/>
      <c r="WBY111" s="50"/>
      <c r="WBZ111" s="50"/>
      <c r="WCA111" s="50"/>
      <c r="WCF111" s="50"/>
      <c r="WCG111" s="50"/>
      <c r="WCH111" s="50"/>
      <c r="WCI111" s="50"/>
      <c r="WCJ111" s="50"/>
      <c r="WCK111" s="50"/>
      <c r="WCL111" s="50"/>
      <c r="WCM111" s="50"/>
      <c r="WCN111" s="50"/>
      <c r="WCO111" s="50"/>
      <c r="WCP111" s="50"/>
      <c r="WCQ111" s="50"/>
      <c r="WCR111" s="50"/>
      <c r="WCS111" s="50"/>
      <c r="WCT111" s="50"/>
      <c r="WCU111" s="50"/>
      <c r="WCV111" s="50"/>
      <c r="WCW111" s="50"/>
      <c r="WCX111" s="50"/>
      <c r="WCY111" s="50"/>
      <c r="WCZ111" s="50"/>
      <c r="WDA111" s="50"/>
      <c r="WDB111" s="50"/>
      <c r="WDC111" s="50"/>
      <c r="WDD111" s="50"/>
      <c r="WDE111" s="50"/>
      <c r="WDF111" s="50"/>
      <c r="WDG111" s="50"/>
      <c r="WDH111" s="50"/>
      <c r="WDI111" s="50"/>
      <c r="WDJ111" s="50"/>
      <c r="WDK111" s="50"/>
      <c r="WDL111" s="50"/>
      <c r="WDM111" s="50"/>
      <c r="WDN111" s="50"/>
      <c r="WDO111" s="50"/>
      <c r="WDP111" s="50"/>
      <c r="WDQ111" s="50"/>
      <c r="WDR111" s="50"/>
      <c r="WDS111" s="50"/>
      <c r="WDT111" s="50"/>
      <c r="WDU111" s="50"/>
      <c r="WDV111" s="50"/>
      <c r="WDW111" s="50"/>
      <c r="WDX111" s="50"/>
      <c r="WDY111" s="50"/>
      <c r="WDZ111" s="50"/>
      <c r="WEA111" s="50"/>
      <c r="WEB111" s="50"/>
      <c r="WEC111" s="50"/>
      <c r="WED111" s="50"/>
      <c r="WEE111" s="50"/>
      <c r="WEF111" s="50"/>
      <c r="WEG111" s="50"/>
      <c r="WEH111" s="50"/>
      <c r="WEI111" s="50"/>
      <c r="WEJ111" s="50"/>
      <c r="WEK111" s="50"/>
      <c r="WEL111" s="50"/>
      <c r="WEM111" s="50"/>
      <c r="WEN111" s="50"/>
      <c r="WEO111" s="50"/>
      <c r="WEP111" s="50"/>
      <c r="WEQ111" s="50"/>
      <c r="WER111" s="50"/>
      <c r="WES111" s="50"/>
      <c r="WET111" s="50"/>
      <c r="WEU111" s="50"/>
      <c r="WEV111" s="50"/>
      <c r="WEW111" s="50"/>
      <c r="WEX111" s="50"/>
      <c r="WEY111" s="50"/>
      <c r="WEZ111" s="50"/>
      <c r="WFA111" s="50"/>
      <c r="WFB111" s="50"/>
      <c r="WFC111" s="50"/>
      <c r="WFD111" s="50"/>
      <c r="WFE111" s="50"/>
      <c r="WFF111" s="50"/>
      <c r="WFG111" s="50"/>
      <c r="WFH111" s="50"/>
      <c r="WFI111" s="50"/>
      <c r="WFJ111" s="50"/>
      <c r="WFK111" s="50"/>
      <c r="WFL111" s="50"/>
      <c r="WFM111" s="50"/>
      <c r="WFN111" s="50"/>
      <c r="WFO111" s="50"/>
      <c r="WFP111" s="50"/>
      <c r="WFQ111" s="50"/>
      <c r="WFR111" s="50"/>
      <c r="WFS111" s="50"/>
      <c r="WFT111" s="50"/>
      <c r="WFU111" s="50"/>
      <c r="WFV111" s="50"/>
      <c r="WFW111" s="50"/>
      <c r="WFX111" s="50"/>
      <c r="WFY111" s="50"/>
      <c r="WFZ111" s="50"/>
      <c r="WGA111" s="50"/>
      <c r="WGB111" s="50"/>
      <c r="WGC111" s="50"/>
      <c r="WGD111" s="50"/>
      <c r="WGE111" s="50"/>
      <c r="WGF111" s="50"/>
      <c r="WGG111" s="50"/>
      <c r="WGH111" s="50"/>
      <c r="WGI111" s="50"/>
      <c r="WGJ111" s="50"/>
      <c r="WGK111" s="50"/>
      <c r="WGL111" s="50"/>
      <c r="WGM111" s="50"/>
      <c r="WGN111" s="50"/>
      <c r="WGO111" s="50"/>
      <c r="WGP111" s="50"/>
      <c r="WGQ111" s="50"/>
      <c r="WGR111" s="50"/>
      <c r="WGS111" s="50"/>
      <c r="WGT111" s="50"/>
      <c r="WGU111" s="50"/>
      <c r="WGV111" s="50"/>
      <c r="WGW111" s="50"/>
      <c r="WGX111" s="50"/>
      <c r="WGY111" s="50"/>
      <c r="WGZ111" s="50"/>
      <c r="WHA111" s="50"/>
      <c r="WHB111" s="50"/>
      <c r="WHC111" s="50"/>
      <c r="WHD111" s="50"/>
      <c r="WHE111" s="50"/>
      <c r="WHF111" s="50"/>
      <c r="WHG111" s="50"/>
      <c r="WHH111" s="50"/>
      <c r="WHI111" s="50"/>
      <c r="WHJ111" s="50"/>
      <c r="WHK111" s="50"/>
      <c r="WHL111" s="50"/>
      <c r="WHM111" s="50"/>
      <c r="WHN111" s="50"/>
      <c r="WHO111" s="50"/>
      <c r="WHP111" s="50"/>
      <c r="WHQ111" s="50"/>
      <c r="WHR111" s="50"/>
      <c r="WHS111" s="50"/>
      <c r="WHT111" s="50"/>
      <c r="WHU111" s="50"/>
      <c r="WHV111" s="50"/>
      <c r="WHW111" s="50"/>
      <c r="WHX111" s="50"/>
      <c r="WHY111" s="50"/>
      <c r="WHZ111" s="50"/>
      <c r="WIA111" s="50"/>
      <c r="WIB111" s="50"/>
      <c r="WIC111" s="50"/>
      <c r="WID111" s="50"/>
      <c r="WIE111" s="50"/>
      <c r="WIF111" s="50"/>
      <c r="WIG111" s="50"/>
      <c r="WIH111" s="50"/>
      <c r="WII111" s="50"/>
      <c r="WIJ111" s="50"/>
      <c r="WIK111" s="50"/>
      <c r="WIL111" s="50"/>
      <c r="WIM111" s="50"/>
      <c r="WIN111" s="50"/>
      <c r="WIO111" s="50"/>
      <c r="WIP111" s="50"/>
      <c r="WIQ111" s="50"/>
      <c r="WIR111" s="50"/>
      <c r="WIS111" s="50"/>
      <c r="WIT111" s="50"/>
      <c r="WIU111" s="50"/>
      <c r="WIV111" s="50"/>
      <c r="WIW111" s="50"/>
      <c r="WIX111" s="50"/>
      <c r="WIY111" s="50"/>
      <c r="WIZ111" s="50"/>
      <c r="WJA111" s="50"/>
      <c r="WJB111" s="50"/>
      <c r="WJC111" s="50"/>
      <c r="WJD111" s="50"/>
      <c r="WJE111" s="50"/>
      <c r="WJF111" s="50"/>
      <c r="WJG111" s="50"/>
      <c r="WJH111" s="50"/>
      <c r="WJI111" s="50"/>
      <c r="WJJ111" s="50"/>
      <c r="WJK111" s="50"/>
      <c r="WJL111" s="50"/>
      <c r="WJM111" s="50"/>
      <c r="WJN111" s="50"/>
      <c r="WJO111" s="50"/>
      <c r="WJP111" s="50"/>
      <c r="WJQ111" s="50"/>
      <c r="WJR111" s="50"/>
      <c r="WJS111" s="50"/>
      <c r="WJT111" s="50"/>
      <c r="WJU111" s="50"/>
      <c r="WJV111" s="50"/>
      <c r="WJW111" s="50"/>
      <c r="WJX111" s="50"/>
      <c r="WJY111" s="50"/>
      <c r="WJZ111" s="50"/>
      <c r="WKA111" s="50"/>
      <c r="WKB111" s="50"/>
      <c r="WKC111" s="50"/>
      <c r="WKD111" s="50"/>
      <c r="WKE111" s="50"/>
      <c r="WKF111" s="50"/>
      <c r="WKG111" s="50"/>
      <c r="WKH111" s="50"/>
      <c r="WKI111" s="50"/>
      <c r="WKJ111" s="50"/>
      <c r="WKK111" s="50"/>
      <c r="WKL111" s="50"/>
      <c r="WKM111" s="50"/>
      <c r="WKN111" s="50"/>
      <c r="WKO111" s="50"/>
      <c r="WKP111" s="50"/>
      <c r="WKQ111" s="50"/>
      <c r="WKR111" s="50"/>
      <c r="WKS111" s="50"/>
      <c r="WKT111" s="50"/>
      <c r="WKU111" s="50"/>
      <c r="WKV111" s="50"/>
      <c r="WKW111" s="50"/>
      <c r="WKX111" s="50"/>
      <c r="WKY111" s="50"/>
      <c r="WKZ111" s="50"/>
      <c r="WLA111" s="50"/>
      <c r="WLB111" s="50"/>
      <c r="WLC111" s="50"/>
      <c r="WLD111" s="50"/>
      <c r="WLE111" s="50"/>
      <c r="WLF111" s="50"/>
      <c r="WLG111" s="50"/>
      <c r="WLH111" s="50"/>
      <c r="WLI111" s="50"/>
      <c r="WLJ111" s="50"/>
      <c r="WLK111" s="50"/>
      <c r="WLL111" s="50"/>
      <c r="WLN111" s="50"/>
      <c r="WLP111" s="50"/>
      <c r="WLQ111" s="50"/>
      <c r="WLR111" s="50"/>
      <c r="WLS111" s="50"/>
      <c r="WLT111" s="50"/>
      <c r="WLU111" s="50"/>
      <c r="WLV111" s="50"/>
      <c r="WLW111" s="50"/>
      <c r="WMB111" s="50"/>
      <c r="WMC111" s="50"/>
      <c r="WMD111" s="50"/>
      <c r="WME111" s="50"/>
      <c r="WMF111" s="50"/>
      <c r="WMG111" s="50"/>
      <c r="WMH111" s="50"/>
      <c r="WMI111" s="50"/>
      <c r="WMJ111" s="50"/>
      <c r="WMK111" s="50"/>
      <c r="WML111" s="50"/>
      <c r="WMM111" s="50"/>
      <c r="WMN111" s="50"/>
      <c r="WMO111" s="50"/>
      <c r="WMP111" s="50"/>
      <c r="WMQ111" s="50"/>
      <c r="WMR111" s="50"/>
      <c r="WMS111" s="50"/>
      <c r="WMT111" s="50"/>
      <c r="WMU111" s="50"/>
      <c r="WMV111" s="50"/>
      <c r="WMW111" s="50"/>
      <c r="WMX111" s="50"/>
      <c r="WMY111" s="50"/>
      <c r="WMZ111" s="50"/>
      <c r="WNA111" s="50"/>
      <c r="WNB111" s="50"/>
      <c r="WNC111" s="50"/>
      <c r="WND111" s="50"/>
      <c r="WNE111" s="50"/>
      <c r="WNF111" s="50"/>
      <c r="WNG111" s="50"/>
      <c r="WNH111" s="50"/>
      <c r="WNI111" s="50"/>
      <c r="WNJ111" s="50"/>
      <c r="WNK111" s="50"/>
      <c r="WNL111" s="50"/>
      <c r="WNM111" s="50"/>
      <c r="WNN111" s="50"/>
      <c r="WNO111" s="50"/>
      <c r="WNP111" s="50"/>
      <c r="WNQ111" s="50"/>
      <c r="WNR111" s="50"/>
      <c r="WNS111" s="50"/>
      <c r="WNT111" s="50"/>
      <c r="WNU111" s="50"/>
      <c r="WNV111" s="50"/>
      <c r="WNW111" s="50"/>
      <c r="WNX111" s="50"/>
      <c r="WNY111" s="50"/>
      <c r="WNZ111" s="50"/>
      <c r="WOA111" s="50"/>
      <c r="WOB111" s="50"/>
      <c r="WOC111" s="50"/>
      <c r="WOD111" s="50"/>
      <c r="WOE111" s="50"/>
      <c r="WOF111" s="50"/>
      <c r="WOG111" s="50"/>
      <c r="WOH111" s="50"/>
      <c r="WOI111" s="50"/>
      <c r="WOJ111" s="50"/>
      <c r="WOK111" s="50"/>
      <c r="WOL111" s="50"/>
      <c r="WOM111" s="50"/>
      <c r="WON111" s="50"/>
      <c r="WOO111" s="50"/>
      <c r="WOP111" s="50"/>
      <c r="WOQ111" s="50"/>
      <c r="WOR111" s="50"/>
      <c r="WOS111" s="50"/>
      <c r="WOT111" s="50"/>
      <c r="WOU111" s="50"/>
      <c r="WOV111" s="50"/>
      <c r="WOW111" s="50"/>
      <c r="WOX111" s="50"/>
      <c r="WOY111" s="50"/>
      <c r="WOZ111" s="50"/>
      <c r="WPA111" s="50"/>
      <c r="WPB111" s="50"/>
      <c r="WPC111" s="50"/>
      <c r="WPD111" s="50"/>
      <c r="WPE111" s="50"/>
      <c r="WPF111" s="50"/>
      <c r="WPG111" s="50"/>
      <c r="WPH111" s="50"/>
      <c r="WPI111" s="50"/>
      <c r="WPJ111" s="50"/>
      <c r="WPK111" s="50"/>
      <c r="WPL111" s="50"/>
      <c r="WPM111" s="50"/>
      <c r="WPN111" s="50"/>
      <c r="WPO111" s="50"/>
      <c r="WPP111" s="50"/>
      <c r="WPQ111" s="50"/>
      <c r="WPR111" s="50"/>
      <c r="WPS111" s="50"/>
      <c r="WPT111" s="50"/>
      <c r="WPU111" s="50"/>
      <c r="WPV111" s="50"/>
      <c r="WPW111" s="50"/>
      <c r="WPX111" s="50"/>
      <c r="WPY111" s="50"/>
      <c r="WPZ111" s="50"/>
      <c r="WQA111" s="50"/>
      <c r="WQB111" s="50"/>
      <c r="WQC111" s="50"/>
      <c r="WQD111" s="50"/>
      <c r="WQE111" s="50"/>
      <c r="WQF111" s="50"/>
      <c r="WQG111" s="50"/>
      <c r="WQH111" s="50"/>
      <c r="WQI111" s="50"/>
      <c r="WQJ111" s="50"/>
      <c r="WQK111" s="50"/>
      <c r="WQL111" s="50"/>
      <c r="WQM111" s="50"/>
      <c r="WQN111" s="50"/>
      <c r="WQO111" s="50"/>
      <c r="WQP111" s="50"/>
      <c r="WQQ111" s="50"/>
      <c r="WQR111" s="50"/>
      <c r="WQS111" s="50"/>
      <c r="WQT111" s="50"/>
      <c r="WQU111" s="50"/>
      <c r="WQV111" s="50"/>
      <c r="WQW111" s="50"/>
      <c r="WQX111" s="50"/>
      <c r="WQY111" s="50"/>
      <c r="WQZ111" s="50"/>
      <c r="WRA111" s="50"/>
      <c r="WRB111" s="50"/>
      <c r="WRC111" s="50"/>
      <c r="WRD111" s="50"/>
      <c r="WRE111" s="50"/>
      <c r="WRF111" s="50"/>
      <c r="WRG111" s="50"/>
      <c r="WRH111" s="50"/>
      <c r="WRI111" s="50"/>
      <c r="WRJ111" s="50"/>
      <c r="WRK111" s="50"/>
      <c r="WRL111" s="50"/>
      <c r="WRM111" s="50"/>
      <c r="WRN111" s="50"/>
      <c r="WRO111" s="50"/>
      <c r="WRP111" s="50"/>
      <c r="WRQ111" s="50"/>
      <c r="WRR111" s="50"/>
      <c r="WRS111" s="50"/>
      <c r="WRT111" s="50"/>
      <c r="WRU111" s="50"/>
      <c r="WRV111" s="50"/>
      <c r="WRW111" s="50"/>
      <c r="WRX111" s="50"/>
      <c r="WRY111" s="50"/>
      <c r="WRZ111" s="50"/>
      <c r="WSA111" s="50"/>
      <c r="WSB111" s="50"/>
      <c r="WSC111" s="50"/>
      <c r="WSD111" s="50"/>
      <c r="WSE111" s="50"/>
      <c r="WSF111" s="50"/>
      <c r="WSG111" s="50"/>
      <c r="WSH111" s="50"/>
      <c r="WSI111" s="50"/>
      <c r="WSJ111" s="50"/>
      <c r="WSK111" s="50"/>
      <c r="WSL111" s="50"/>
      <c r="WSM111" s="50"/>
      <c r="WSN111" s="50"/>
      <c r="WSO111" s="50"/>
      <c r="WSP111" s="50"/>
      <c r="WSQ111" s="50"/>
      <c r="WSR111" s="50"/>
      <c r="WSS111" s="50"/>
      <c r="WST111" s="50"/>
      <c r="WSU111" s="50"/>
      <c r="WSV111" s="50"/>
      <c r="WSW111" s="50"/>
      <c r="WSX111" s="50"/>
      <c r="WSY111" s="50"/>
      <c r="WSZ111" s="50"/>
      <c r="WTA111" s="50"/>
      <c r="WTB111" s="50"/>
      <c r="WTC111" s="50"/>
      <c r="WTD111" s="50"/>
      <c r="WTE111" s="50"/>
      <c r="WTF111" s="50"/>
      <c r="WTG111" s="50"/>
      <c r="WTH111" s="50"/>
      <c r="WTI111" s="50"/>
      <c r="WTJ111" s="50"/>
      <c r="WTK111" s="50"/>
      <c r="WTL111" s="50"/>
      <c r="WTM111" s="50"/>
      <c r="WTN111" s="50"/>
      <c r="WTO111" s="50"/>
      <c r="WTP111" s="50"/>
      <c r="WTQ111" s="50"/>
      <c r="WTR111" s="50"/>
      <c r="WTS111" s="50"/>
      <c r="WTT111" s="50"/>
      <c r="WTU111" s="50"/>
      <c r="WTV111" s="50"/>
      <c r="WTW111" s="50"/>
      <c r="WTX111" s="50"/>
      <c r="WTY111" s="50"/>
      <c r="WTZ111" s="50"/>
      <c r="WUA111" s="50"/>
      <c r="WUB111" s="50"/>
      <c r="WUC111" s="50"/>
      <c r="WUD111" s="50"/>
      <c r="WUE111" s="50"/>
      <c r="WUF111" s="50"/>
      <c r="WUG111" s="50"/>
      <c r="WUH111" s="50"/>
      <c r="WUI111" s="50"/>
      <c r="WUJ111" s="50"/>
      <c r="WUK111" s="50"/>
      <c r="WUL111" s="50"/>
      <c r="WUM111" s="50"/>
      <c r="WUN111" s="50"/>
      <c r="WUO111" s="50"/>
      <c r="WUP111" s="50"/>
      <c r="WUQ111" s="50"/>
      <c r="WUR111" s="50"/>
      <c r="WUS111" s="50"/>
      <c r="WUT111" s="50"/>
      <c r="WUU111" s="50"/>
      <c r="WUV111" s="50"/>
      <c r="WUW111" s="50"/>
      <c r="WUX111" s="50"/>
      <c r="WUY111" s="50"/>
      <c r="WUZ111" s="50"/>
      <c r="WVA111" s="50"/>
      <c r="WVB111" s="50"/>
      <c r="WVC111" s="50"/>
      <c r="WVD111" s="50"/>
      <c r="WVE111" s="50"/>
      <c r="WVF111" s="50"/>
      <c r="WVG111" s="50"/>
      <c r="WVH111" s="50"/>
      <c r="WVJ111" s="50"/>
      <c r="WVL111" s="50"/>
      <c r="WVM111" s="50"/>
      <c r="WVN111" s="50"/>
      <c r="WVO111" s="50"/>
      <c r="WVP111" s="50"/>
      <c r="WVQ111" s="50"/>
      <c r="WVR111" s="50"/>
      <c r="WVS111" s="50"/>
      <c r="WVX111" s="50"/>
      <c r="WVY111" s="50"/>
      <c r="WVZ111" s="50"/>
      <c r="WWA111" s="50"/>
      <c r="WWB111" s="50"/>
      <c r="WWC111" s="50"/>
      <c r="WWD111" s="50"/>
      <c r="WWE111" s="50"/>
      <c r="WWF111" s="50"/>
      <c r="WWG111" s="50"/>
      <c r="WWH111" s="50"/>
      <c r="WWI111" s="50"/>
      <c r="WWJ111" s="50"/>
      <c r="WWK111" s="50"/>
      <c r="WWL111" s="50"/>
      <c r="WWM111" s="50"/>
      <c r="WWN111" s="50"/>
      <c r="WWO111" s="50"/>
      <c r="WWP111" s="50"/>
      <c r="WWQ111" s="50"/>
      <c r="WWR111" s="50"/>
      <c r="WWS111" s="50"/>
      <c r="WWT111" s="50"/>
      <c r="WWU111" s="50"/>
      <c r="WWV111" s="50"/>
      <c r="WWW111" s="50"/>
      <c r="WWX111" s="50"/>
      <c r="WWY111" s="50"/>
      <c r="WWZ111" s="50"/>
      <c r="WXA111" s="50"/>
      <c r="WXB111" s="50"/>
      <c r="WXC111" s="50"/>
      <c r="WXD111" s="50"/>
      <c r="WXE111" s="50"/>
      <c r="WXF111" s="50"/>
      <c r="WXG111" s="50"/>
      <c r="WXH111" s="50"/>
      <c r="WXI111" s="50"/>
      <c r="WXJ111" s="50"/>
      <c r="WXK111" s="50"/>
      <c r="WXL111" s="50"/>
      <c r="WXM111" s="50"/>
      <c r="WXN111" s="50"/>
      <c r="WXO111" s="50"/>
      <c r="WXP111" s="50"/>
      <c r="WXQ111" s="50"/>
      <c r="WXR111" s="50"/>
      <c r="WXS111" s="50"/>
      <c r="WXT111" s="50"/>
      <c r="WXU111" s="50"/>
      <c r="WXV111" s="50"/>
      <c r="WXW111" s="50"/>
      <c r="WXX111" s="50"/>
      <c r="WXY111" s="50"/>
      <c r="WXZ111" s="50"/>
      <c r="WYA111" s="50"/>
      <c r="WYB111" s="50"/>
      <c r="WYC111" s="50"/>
      <c r="WYD111" s="50"/>
      <c r="WYE111" s="50"/>
      <c r="WYF111" s="50"/>
      <c r="WYG111" s="50"/>
      <c r="WYH111" s="50"/>
      <c r="WYI111" s="50"/>
      <c r="WYJ111" s="50"/>
      <c r="WYK111" s="50"/>
      <c r="WYL111" s="50"/>
      <c r="WYM111" s="50"/>
      <c r="WYN111" s="50"/>
      <c r="WYO111" s="50"/>
      <c r="WYP111" s="50"/>
      <c r="WYQ111" s="50"/>
      <c r="WYR111" s="50"/>
      <c r="WYS111" s="50"/>
      <c r="WYT111" s="50"/>
      <c r="WYU111" s="50"/>
      <c r="WYV111" s="50"/>
      <c r="WYW111" s="50"/>
      <c r="WYX111" s="50"/>
      <c r="WYY111" s="50"/>
      <c r="WYZ111" s="50"/>
      <c r="WZA111" s="50"/>
      <c r="WZB111" s="50"/>
      <c r="WZC111" s="50"/>
      <c r="WZD111" s="50"/>
      <c r="WZE111" s="50"/>
      <c r="WZF111" s="50"/>
      <c r="WZG111" s="50"/>
      <c r="WZH111" s="50"/>
      <c r="WZI111" s="50"/>
      <c r="WZJ111" s="50"/>
      <c r="WZK111" s="50"/>
      <c r="WZL111" s="50"/>
      <c r="WZM111" s="50"/>
      <c r="WZN111" s="50"/>
      <c r="WZO111" s="50"/>
      <c r="WZP111" s="50"/>
      <c r="WZQ111" s="50"/>
      <c r="WZR111" s="50"/>
      <c r="WZS111" s="50"/>
      <c r="WZT111" s="50"/>
      <c r="WZU111" s="50"/>
      <c r="WZV111" s="50"/>
      <c r="WZW111" s="50"/>
      <c r="WZX111" s="50"/>
      <c r="WZY111" s="50"/>
      <c r="WZZ111" s="50"/>
      <c r="XAA111" s="50"/>
      <c r="XAB111" s="50"/>
      <c r="XAC111" s="50"/>
      <c r="XAD111" s="50"/>
      <c r="XAE111" s="50"/>
      <c r="XAF111" s="50"/>
      <c r="XAG111" s="50"/>
      <c r="XAH111" s="50"/>
      <c r="XAI111" s="50"/>
      <c r="XAJ111" s="50"/>
      <c r="XAK111" s="50"/>
      <c r="XAL111" s="50"/>
      <c r="XAM111" s="50"/>
      <c r="XAN111" s="50"/>
      <c r="XAO111" s="50"/>
      <c r="XAP111" s="50"/>
      <c r="XAQ111" s="50"/>
      <c r="XAR111" s="50"/>
      <c r="XAS111" s="50"/>
      <c r="XAT111" s="50"/>
      <c r="XAU111" s="50"/>
      <c r="XAV111" s="50"/>
      <c r="XAW111" s="50"/>
      <c r="XAX111" s="50"/>
      <c r="XAY111" s="50"/>
      <c r="XAZ111" s="50"/>
      <c r="XBA111" s="50"/>
      <c r="XBB111" s="50"/>
      <c r="XBC111" s="50"/>
      <c r="XBD111" s="50"/>
      <c r="XBE111" s="50"/>
      <c r="XBF111" s="50"/>
      <c r="XBG111" s="50"/>
      <c r="XBH111" s="50"/>
      <c r="XBI111" s="50"/>
      <c r="XBJ111" s="50"/>
      <c r="XBK111" s="50"/>
      <c r="XBL111" s="50"/>
      <c r="XBM111" s="50"/>
      <c r="XBN111" s="50"/>
      <c r="XBO111" s="50"/>
      <c r="XBP111" s="50"/>
      <c r="XBQ111" s="50"/>
      <c r="XBR111" s="50"/>
      <c r="XBS111" s="50"/>
      <c r="XBT111" s="50"/>
      <c r="XBU111" s="50"/>
      <c r="XBV111" s="50"/>
      <c r="XBW111" s="50"/>
      <c r="XBX111" s="50"/>
      <c r="XBY111" s="50"/>
      <c r="XBZ111" s="50"/>
      <c r="XCA111" s="50"/>
      <c r="XCB111" s="50"/>
      <c r="XCC111" s="50"/>
      <c r="XCD111" s="50"/>
      <c r="XCE111" s="50"/>
      <c r="XCF111" s="50"/>
      <c r="XCG111" s="50"/>
      <c r="XCH111" s="50"/>
      <c r="XCI111" s="50"/>
      <c r="XCJ111" s="50"/>
      <c r="XCK111" s="50"/>
      <c r="XCL111" s="50"/>
      <c r="XCM111" s="50"/>
      <c r="XCN111" s="50"/>
      <c r="XCO111" s="50"/>
      <c r="XCP111" s="50"/>
      <c r="XCQ111" s="50"/>
      <c r="XCR111" s="50"/>
      <c r="XCS111" s="50"/>
      <c r="XCT111" s="50"/>
      <c r="XCU111" s="50"/>
      <c r="XCV111" s="50"/>
      <c r="XCW111" s="50"/>
      <c r="XCX111" s="50"/>
      <c r="XCY111" s="50"/>
      <c r="XCZ111" s="50"/>
      <c r="XDA111" s="50"/>
      <c r="XDB111" s="50"/>
      <c r="XDC111" s="50"/>
      <c r="XDD111" s="50"/>
      <c r="XDE111" s="50"/>
      <c r="XDF111" s="50"/>
      <c r="XDG111" s="50"/>
      <c r="XDH111" s="50"/>
      <c r="XDI111" s="50"/>
      <c r="XDJ111" s="50"/>
      <c r="XDK111" s="50"/>
      <c r="XDL111" s="50"/>
      <c r="XDM111" s="50"/>
      <c r="XDN111" s="50"/>
      <c r="XDO111" s="50"/>
      <c r="XDP111" s="50"/>
      <c r="XDQ111" s="50"/>
      <c r="XDR111" s="50"/>
      <c r="XDS111" s="50"/>
      <c r="XDT111" s="50"/>
      <c r="XDU111" s="50"/>
      <c r="XDV111" s="50"/>
      <c r="XDW111" s="50"/>
      <c r="XDX111" s="50"/>
      <c r="XDY111" s="50"/>
      <c r="XDZ111" s="50"/>
      <c r="XEA111" s="50"/>
      <c r="XEB111" s="50"/>
      <c r="XEC111" s="50"/>
      <c r="XED111" s="50"/>
      <c r="XEE111" s="50"/>
      <c r="XEF111" s="50"/>
      <c r="XEG111" s="50"/>
      <c r="XEH111" s="50"/>
      <c r="XEI111" s="50"/>
      <c r="XEJ111" s="50"/>
      <c r="XEK111" s="50"/>
      <c r="XEL111" s="50"/>
      <c r="XEM111" s="50"/>
      <c r="XEN111" s="50"/>
      <c r="XEO111" s="50"/>
      <c r="XEP111" s="50"/>
      <c r="XEQ111" s="50"/>
      <c r="XER111" s="50"/>
      <c r="XES111" s="50"/>
      <c r="XET111" s="50"/>
      <c r="XEU111" s="50"/>
      <c r="XEV111" s="50"/>
      <c r="XEW111" s="50"/>
      <c r="XEX111" s="50"/>
      <c r="XEY111" s="50"/>
      <c r="XEZ111" s="50"/>
      <c r="XFA111" s="50"/>
      <c r="XFB111" s="50"/>
      <c r="XFC111" s="50"/>
      <c r="XFD111" s="50"/>
    </row>
    <row r="112" ht="16.5" customHeight="1" spans="1:20">
      <c r="A112" s="29" t="s">
        <v>150</v>
      </c>
      <c r="B112" s="30">
        <v>7.4</v>
      </c>
      <c r="C112" s="30">
        <v>7.4</v>
      </c>
      <c r="D112" s="30">
        <v>2</v>
      </c>
      <c r="E112" s="31">
        <f t="shared" ref="E112:E125" si="6">D112/C112*100</f>
        <v>27.027027027027</v>
      </c>
      <c r="F112" s="30">
        <v>-1</v>
      </c>
      <c r="G112" s="27">
        <f>D112-F112</f>
        <v>3</v>
      </c>
      <c r="H112" s="28">
        <f t="shared" ref="H112:H125" si="7">G112/F112*100</f>
        <v>-300</v>
      </c>
      <c r="I112" s="30">
        <f>SUM(I113:I118)</f>
        <v>0</v>
      </c>
      <c r="J112" s="27">
        <f>I112-B112</f>
        <v>-7.4</v>
      </c>
      <c r="K112" s="31">
        <f t="shared" ref="K112" si="8">J112/B112*100</f>
        <v>-100</v>
      </c>
      <c r="Q112" s="43"/>
      <c r="R112" s="30">
        <f>SUM(R113:R113)</f>
        <v>4</v>
      </c>
      <c r="S112" s="30">
        <f>SUM(S113:S113)</f>
        <v>0</v>
      </c>
      <c r="T112" s="42">
        <f t="shared" si="5"/>
        <v>4</v>
      </c>
    </row>
    <row r="113" ht="16.5" hidden="1" customHeight="1" spans="1:20">
      <c r="A113" s="29" t="s">
        <v>352</v>
      </c>
      <c r="B113" s="30"/>
      <c r="C113" s="30"/>
      <c r="D113" s="30"/>
      <c r="E113" s="31"/>
      <c r="F113" s="30"/>
      <c r="G113" s="27"/>
      <c r="H113" s="28"/>
      <c r="I113" s="30"/>
      <c r="J113" s="27"/>
      <c r="K113" s="31"/>
      <c r="Q113" s="43"/>
      <c r="R113" s="30">
        <v>4</v>
      </c>
      <c r="S113" s="30"/>
      <c r="T113" s="42">
        <f t="shared" si="5"/>
        <v>4</v>
      </c>
    </row>
    <row r="114" ht="16.5" hidden="1" customHeight="1" spans="1:20">
      <c r="A114" s="29" t="s">
        <v>353</v>
      </c>
      <c r="B114" s="30"/>
      <c r="C114" s="30"/>
      <c r="D114" s="30"/>
      <c r="E114" s="31"/>
      <c r="F114" s="30"/>
      <c r="G114" s="27"/>
      <c r="H114" s="28"/>
      <c r="I114" s="30"/>
      <c r="J114" s="27"/>
      <c r="K114" s="31"/>
      <c r="Q114" s="43"/>
      <c r="R114" s="30"/>
      <c r="S114" s="30"/>
      <c r="T114" s="42"/>
    </row>
    <row r="115" ht="16.5" hidden="1" customHeight="1" spans="1:20">
      <c r="A115" s="29" t="s">
        <v>354</v>
      </c>
      <c r="B115" s="30"/>
      <c r="C115" s="30"/>
      <c r="D115" s="30"/>
      <c r="E115" s="31"/>
      <c r="F115" s="30"/>
      <c r="G115" s="27"/>
      <c r="H115" s="28"/>
      <c r="I115" s="30"/>
      <c r="J115" s="27"/>
      <c r="K115" s="31"/>
      <c r="Q115" s="43"/>
      <c r="R115" s="30"/>
      <c r="S115" s="30"/>
      <c r="T115" s="42"/>
    </row>
    <row r="116" ht="16.5" hidden="1" customHeight="1" spans="1:20">
      <c r="A116" s="29" t="s">
        <v>406</v>
      </c>
      <c r="B116" s="30"/>
      <c r="C116" s="30"/>
      <c r="D116" s="30"/>
      <c r="E116" s="31"/>
      <c r="F116" s="30"/>
      <c r="G116" s="27"/>
      <c r="H116" s="28"/>
      <c r="I116" s="30"/>
      <c r="J116" s="27"/>
      <c r="K116" s="31"/>
      <c r="Q116" s="43"/>
      <c r="R116" s="30"/>
      <c r="S116" s="30"/>
      <c r="T116" s="42"/>
    </row>
    <row r="117" ht="16.5" hidden="1" customHeight="1" spans="1:20">
      <c r="A117" s="29" t="s">
        <v>361</v>
      </c>
      <c r="B117" s="30"/>
      <c r="C117" s="30"/>
      <c r="D117" s="30"/>
      <c r="E117" s="31"/>
      <c r="F117" s="30"/>
      <c r="G117" s="27"/>
      <c r="H117" s="28"/>
      <c r="I117" s="30"/>
      <c r="J117" s="27"/>
      <c r="K117" s="31"/>
      <c r="Q117" s="43"/>
      <c r="R117" s="30"/>
      <c r="S117" s="30"/>
      <c r="T117" s="42"/>
    </row>
    <row r="118" ht="16.5" hidden="1" customHeight="1" spans="1:20">
      <c r="A118" s="29" t="s">
        <v>407</v>
      </c>
      <c r="B118" s="30"/>
      <c r="C118" s="30"/>
      <c r="D118" s="30"/>
      <c r="E118" s="31"/>
      <c r="F118" s="30"/>
      <c r="G118" s="27"/>
      <c r="H118" s="28"/>
      <c r="I118" s="30"/>
      <c r="J118" s="27"/>
      <c r="K118" s="31"/>
      <c r="Q118" s="43"/>
      <c r="R118" s="30"/>
      <c r="S118" s="30"/>
      <c r="T118" s="42"/>
    </row>
    <row r="119" ht="16.5" customHeight="1" spans="1:20">
      <c r="A119" s="29" t="s">
        <v>151</v>
      </c>
      <c r="B119" s="30"/>
      <c r="C119" s="30"/>
      <c r="D119" s="30"/>
      <c r="E119" s="31"/>
      <c r="F119" s="30"/>
      <c r="G119" s="27">
        <f>D119-F119</f>
        <v>0</v>
      </c>
      <c r="H119" s="28"/>
      <c r="I119" s="30">
        <v>0</v>
      </c>
      <c r="J119" s="27">
        <f>I119-B119</f>
        <v>0</v>
      </c>
      <c r="K119" s="31"/>
      <c r="Q119" s="43"/>
      <c r="R119" s="30">
        <v>0</v>
      </c>
      <c r="S119" s="30">
        <v>0</v>
      </c>
      <c r="T119" s="42">
        <f t="shared" si="5"/>
        <v>0</v>
      </c>
    </row>
    <row r="120" ht="16.5" customHeight="1" spans="1:20">
      <c r="A120" s="29" t="s">
        <v>152</v>
      </c>
      <c r="B120" s="30">
        <v>237.99</v>
      </c>
      <c r="C120" s="30">
        <v>237.99</v>
      </c>
      <c r="D120" s="30">
        <v>190</v>
      </c>
      <c r="E120" s="31">
        <f t="shared" si="6"/>
        <v>79.835287196941</v>
      </c>
      <c r="F120" s="30">
        <v>192</v>
      </c>
      <c r="G120" s="27">
        <f>D120-F120</f>
        <v>-2</v>
      </c>
      <c r="H120" s="28">
        <f t="shared" si="7"/>
        <v>-1.04166666666667</v>
      </c>
      <c r="I120" s="30">
        <f>SUM(I121:I124)</f>
        <v>152</v>
      </c>
      <c r="J120" s="27">
        <f>I120-B120</f>
        <v>-85.99</v>
      </c>
      <c r="K120" s="31">
        <f>J120/B120*100</f>
        <v>-36.1317702424472</v>
      </c>
      <c r="Q120" s="43"/>
      <c r="R120" s="30">
        <f>SUM(R121:R123)</f>
        <v>206.87</v>
      </c>
      <c r="S120" s="30">
        <f>SUM(S121:S123)</f>
        <v>0</v>
      </c>
      <c r="T120" s="42">
        <f t="shared" si="5"/>
        <v>206.87</v>
      </c>
    </row>
    <row r="121" ht="16.5" customHeight="1" spans="1:20">
      <c r="A121" s="44" t="s">
        <v>352</v>
      </c>
      <c r="B121" s="30"/>
      <c r="C121" s="30"/>
      <c r="D121" s="30"/>
      <c r="E121" s="31"/>
      <c r="F121" s="30"/>
      <c r="G121" s="27"/>
      <c r="H121" s="28"/>
      <c r="I121" s="30">
        <v>123</v>
      </c>
      <c r="J121" s="27"/>
      <c r="K121" s="31"/>
      <c r="Q121" s="43"/>
      <c r="R121" s="30">
        <v>134.87</v>
      </c>
      <c r="S121" s="30"/>
      <c r="T121" s="42">
        <f t="shared" si="5"/>
        <v>134.87</v>
      </c>
    </row>
    <row r="122" ht="16.5" customHeight="1" spans="1:20">
      <c r="A122" s="44" t="s">
        <v>353</v>
      </c>
      <c r="B122" s="30"/>
      <c r="C122" s="30"/>
      <c r="D122" s="30"/>
      <c r="E122" s="31"/>
      <c r="F122" s="30"/>
      <c r="G122" s="27"/>
      <c r="H122" s="28"/>
      <c r="I122" s="30">
        <v>29</v>
      </c>
      <c r="J122" s="27"/>
      <c r="K122" s="31"/>
      <c r="Q122" s="43"/>
      <c r="R122" s="30"/>
      <c r="S122" s="30"/>
      <c r="T122" s="42"/>
    </row>
    <row r="123" ht="16.5" hidden="1" customHeight="1" spans="1:20">
      <c r="A123" s="44" t="s">
        <v>408</v>
      </c>
      <c r="B123" s="30"/>
      <c r="C123" s="30"/>
      <c r="D123" s="30"/>
      <c r="E123" s="31"/>
      <c r="F123" s="30"/>
      <c r="G123" s="27"/>
      <c r="H123" s="28"/>
      <c r="I123" s="30"/>
      <c r="J123" s="27"/>
      <c r="K123" s="31"/>
      <c r="Q123" s="43"/>
      <c r="R123" s="30">
        <v>72</v>
      </c>
      <c r="S123" s="30"/>
      <c r="T123" s="42">
        <f t="shared" si="5"/>
        <v>72</v>
      </c>
    </row>
    <row r="124" ht="16.5" hidden="1" customHeight="1" spans="1:20">
      <c r="A124" s="44" t="s">
        <v>409</v>
      </c>
      <c r="B124" s="30"/>
      <c r="C124" s="30"/>
      <c r="D124" s="30"/>
      <c r="E124" s="31"/>
      <c r="F124" s="30"/>
      <c r="G124" s="27"/>
      <c r="H124" s="28"/>
      <c r="I124" s="30"/>
      <c r="J124" s="27"/>
      <c r="K124" s="31"/>
      <c r="Q124" s="43"/>
      <c r="R124" s="30"/>
      <c r="S124" s="30"/>
      <c r="T124" s="42"/>
    </row>
    <row r="125" ht="16.5" customHeight="1" spans="1:20">
      <c r="A125" s="29" t="s">
        <v>153</v>
      </c>
      <c r="B125" s="30">
        <v>380.21</v>
      </c>
      <c r="C125" s="30">
        <f>480-80</f>
        <v>400</v>
      </c>
      <c r="D125" s="30">
        <v>394</v>
      </c>
      <c r="E125" s="31">
        <f t="shared" si="6"/>
        <v>98.5</v>
      </c>
      <c r="F125" s="30">
        <v>377</v>
      </c>
      <c r="G125" s="27">
        <f>D125-F125</f>
        <v>17</v>
      </c>
      <c r="H125" s="28">
        <f t="shared" si="7"/>
        <v>4.50928381962865</v>
      </c>
      <c r="I125" s="30">
        <f>SUM(I126:I131)</f>
        <v>331</v>
      </c>
      <c r="J125" s="27">
        <f>I125-B125</f>
        <v>-49.21</v>
      </c>
      <c r="K125" s="31">
        <f>J125/B125*100</f>
        <v>-12.9428473738197</v>
      </c>
      <c r="Q125" s="43"/>
      <c r="R125" s="30">
        <f>SUM(R126:R127)</f>
        <v>362.16</v>
      </c>
      <c r="S125" s="30">
        <f>SUM(S126:S127)</f>
        <v>0</v>
      </c>
      <c r="T125" s="42">
        <f t="shared" si="5"/>
        <v>362.16</v>
      </c>
    </row>
    <row r="126" ht="16.5" customHeight="1" spans="1:20">
      <c r="A126" s="29" t="s">
        <v>352</v>
      </c>
      <c r="B126" s="30"/>
      <c r="C126" s="30"/>
      <c r="D126" s="30"/>
      <c r="E126" s="31"/>
      <c r="F126" s="30"/>
      <c r="G126" s="27"/>
      <c r="H126" s="28"/>
      <c r="I126" s="30">
        <v>235</v>
      </c>
      <c r="J126" s="27"/>
      <c r="K126" s="31"/>
      <c r="Q126" s="43"/>
      <c r="R126" s="30">
        <v>222.16</v>
      </c>
      <c r="S126" s="30"/>
      <c r="T126" s="42">
        <f t="shared" si="5"/>
        <v>222.16</v>
      </c>
    </row>
    <row r="127" ht="16.5" customHeight="1" spans="1:20">
      <c r="A127" s="29" t="s">
        <v>353</v>
      </c>
      <c r="B127" s="30"/>
      <c r="C127" s="30"/>
      <c r="D127" s="30"/>
      <c r="E127" s="31"/>
      <c r="F127" s="30"/>
      <c r="G127" s="27"/>
      <c r="H127" s="28"/>
      <c r="I127" s="30">
        <v>96</v>
      </c>
      <c r="J127" s="27"/>
      <c r="K127" s="31"/>
      <c r="Q127" s="43"/>
      <c r="R127" s="30">
        <v>140</v>
      </c>
      <c r="S127" s="30"/>
      <c r="T127" s="42">
        <f t="shared" si="5"/>
        <v>140</v>
      </c>
    </row>
    <row r="128" ht="16.5" hidden="1" customHeight="1" spans="1:20">
      <c r="A128" s="29" t="s">
        <v>354</v>
      </c>
      <c r="B128" s="30"/>
      <c r="C128" s="30"/>
      <c r="D128" s="30"/>
      <c r="E128" s="31"/>
      <c r="F128" s="30"/>
      <c r="G128" s="27"/>
      <c r="H128" s="28"/>
      <c r="I128" s="30"/>
      <c r="J128" s="27"/>
      <c r="K128" s="31"/>
      <c r="Q128" s="43"/>
      <c r="R128" s="30"/>
      <c r="S128" s="30"/>
      <c r="T128" s="42"/>
    </row>
    <row r="129" ht="16.5" hidden="1" customHeight="1" spans="1:20">
      <c r="A129" s="29" t="s">
        <v>365</v>
      </c>
      <c r="B129" s="30"/>
      <c r="C129" s="30"/>
      <c r="D129" s="30"/>
      <c r="E129" s="31"/>
      <c r="F129" s="30"/>
      <c r="G129" s="27"/>
      <c r="H129" s="28"/>
      <c r="I129" s="30"/>
      <c r="J129" s="27"/>
      <c r="K129" s="31"/>
      <c r="Q129" s="43"/>
      <c r="R129" s="30"/>
      <c r="S129" s="30"/>
      <c r="T129" s="42"/>
    </row>
    <row r="130" ht="16.5" hidden="1" customHeight="1" spans="1:20">
      <c r="A130" s="29" t="s">
        <v>361</v>
      </c>
      <c r="B130" s="30"/>
      <c r="C130" s="30"/>
      <c r="D130" s="30"/>
      <c r="E130" s="31"/>
      <c r="F130" s="30"/>
      <c r="G130" s="27"/>
      <c r="H130" s="28"/>
      <c r="I130" s="30"/>
      <c r="J130" s="27"/>
      <c r="K130" s="31"/>
      <c r="Q130" s="43"/>
      <c r="R130" s="30"/>
      <c r="S130" s="30"/>
      <c r="T130" s="42"/>
    </row>
    <row r="131" ht="16.5" hidden="1" customHeight="1" spans="1:20">
      <c r="A131" s="29" t="s">
        <v>410</v>
      </c>
      <c r="B131" s="30"/>
      <c r="C131" s="30"/>
      <c r="D131" s="30"/>
      <c r="E131" s="31"/>
      <c r="F131" s="30"/>
      <c r="G131" s="27"/>
      <c r="H131" s="28"/>
      <c r="I131" s="30"/>
      <c r="J131" s="27"/>
      <c r="K131" s="31"/>
      <c r="Q131" s="43"/>
      <c r="R131" s="30"/>
      <c r="S131" s="30"/>
      <c r="T131" s="42"/>
    </row>
    <row r="132" ht="16.5" customHeight="1" spans="1:20">
      <c r="A132" s="29" t="s">
        <v>154</v>
      </c>
      <c r="B132" s="30">
        <v>1944</v>
      </c>
      <c r="C132" s="30">
        <f>2944-800-50</f>
        <v>2094</v>
      </c>
      <c r="D132" s="30">
        <v>2063</v>
      </c>
      <c r="E132" s="31">
        <f t="shared" ref="E132:E223" si="9">D132/C132*100</f>
        <v>98.5195797516714</v>
      </c>
      <c r="F132" s="30">
        <v>1830</v>
      </c>
      <c r="G132" s="27">
        <f>D132-F132</f>
        <v>233</v>
      </c>
      <c r="H132" s="28">
        <f t="shared" ref="H132:H220" si="10">G132/F132*100</f>
        <v>12.7322404371585</v>
      </c>
      <c r="I132" s="30">
        <f>SUM(I133:I137)</f>
        <v>1912</v>
      </c>
      <c r="J132" s="27">
        <f>I132-B132</f>
        <v>-32</v>
      </c>
      <c r="K132" s="31">
        <f>J132/B132*100</f>
        <v>-1.64609053497942</v>
      </c>
      <c r="Q132" s="43"/>
      <c r="R132" s="30">
        <f>SUM(R133:R137)</f>
        <v>908.79</v>
      </c>
      <c r="S132" s="30">
        <f>SUM(S133:S137)</f>
        <v>0</v>
      </c>
      <c r="T132" s="42">
        <f t="shared" si="5"/>
        <v>908.79</v>
      </c>
    </row>
    <row r="133" ht="16.5" customHeight="1" spans="1:20">
      <c r="A133" s="29" t="s">
        <v>352</v>
      </c>
      <c r="B133" s="30"/>
      <c r="C133" s="30"/>
      <c r="D133" s="30"/>
      <c r="E133" s="31"/>
      <c r="F133" s="30"/>
      <c r="G133" s="27"/>
      <c r="H133" s="28"/>
      <c r="I133" s="30">
        <v>543</v>
      </c>
      <c r="J133" s="27"/>
      <c r="K133" s="31"/>
      <c r="Q133" s="43"/>
      <c r="R133" s="30">
        <v>496.9</v>
      </c>
      <c r="S133" s="30"/>
      <c r="T133" s="42">
        <f t="shared" si="5"/>
        <v>496.9</v>
      </c>
    </row>
    <row r="134" ht="16.5" customHeight="1" spans="1:20">
      <c r="A134" s="29" t="s">
        <v>353</v>
      </c>
      <c r="B134" s="30"/>
      <c r="C134" s="30"/>
      <c r="D134" s="30"/>
      <c r="E134" s="31"/>
      <c r="F134" s="30"/>
      <c r="G134" s="27"/>
      <c r="H134" s="28"/>
      <c r="I134" s="30">
        <v>250</v>
      </c>
      <c r="J134" s="27"/>
      <c r="K134" s="31"/>
      <c r="Q134" s="43"/>
      <c r="R134" s="30">
        <v>192.45</v>
      </c>
      <c r="S134" s="30"/>
      <c r="T134" s="42">
        <f t="shared" si="5"/>
        <v>192.45</v>
      </c>
    </row>
    <row r="135" ht="16.5" hidden="1" customHeight="1" spans="1:20">
      <c r="A135" s="29" t="s">
        <v>411</v>
      </c>
      <c r="B135" s="30"/>
      <c r="C135" s="30"/>
      <c r="D135" s="30"/>
      <c r="E135" s="31"/>
      <c r="F135" s="30"/>
      <c r="G135" s="27"/>
      <c r="H135" s="28"/>
      <c r="I135" s="30"/>
      <c r="J135" s="27"/>
      <c r="K135" s="31"/>
      <c r="Q135" s="43"/>
      <c r="R135" s="30">
        <v>0.93</v>
      </c>
      <c r="S135" s="30"/>
      <c r="T135" s="42">
        <f t="shared" si="5"/>
        <v>0.93</v>
      </c>
    </row>
    <row r="136" ht="16.5" customHeight="1" spans="1:20">
      <c r="A136" s="29" t="s">
        <v>361</v>
      </c>
      <c r="B136" s="30"/>
      <c r="C136" s="30"/>
      <c r="D136" s="30"/>
      <c r="E136" s="31"/>
      <c r="F136" s="30"/>
      <c r="G136" s="27"/>
      <c r="H136" s="28"/>
      <c r="I136" s="30">
        <v>57</v>
      </c>
      <c r="J136" s="27"/>
      <c r="K136" s="31"/>
      <c r="Q136" s="43"/>
      <c r="R136" s="30">
        <v>158.83</v>
      </c>
      <c r="S136" s="30"/>
      <c r="T136" s="42">
        <f t="shared" si="5"/>
        <v>158.83</v>
      </c>
    </row>
    <row r="137" ht="16.5" customHeight="1" spans="1:20">
      <c r="A137" s="29" t="s">
        <v>412</v>
      </c>
      <c r="B137" s="30"/>
      <c r="C137" s="30"/>
      <c r="D137" s="30"/>
      <c r="E137" s="31"/>
      <c r="F137" s="30"/>
      <c r="G137" s="27"/>
      <c r="H137" s="28"/>
      <c r="I137" s="30">
        <v>1062</v>
      </c>
      <c r="J137" s="27"/>
      <c r="K137" s="31"/>
      <c r="Q137" s="43"/>
      <c r="R137" s="30">
        <v>59.68</v>
      </c>
      <c r="S137" s="30"/>
      <c r="T137" s="42">
        <f t="shared" ref="T137:T179" si="11">R137+S137</f>
        <v>59.68</v>
      </c>
    </row>
    <row r="138" ht="16.5" customHeight="1" spans="1:20">
      <c r="A138" s="29" t="s">
        <v>155</v>
      </c>
      <c r="B138" s="30">
        <v>11747.35</v>
      </c>
      <c r="C138" s="30">
        <f>11747.35-6000</f>
        <v>5747.35</v>
      </c>
      <c r="D138" s="30">
        <v>5723</v>
      </c>
      <c r="E138" s="31">
        <f t="shared" si="9"/>
        <v>99.5763264808999</v>
      </c>
      <c r="F138" s="30">
        <v>4406</v>
      </c>
      <c r="G138" s="27">
        <f>D138-F138</f>
        <v>1317</v>
      </c>
      <c r="H138" s="28">
        <f t="shared" si="10"/>
        <v>29.8910576486609</v>
      </c>
      <c r="I138" s="30">
        <f>SUM(I139:I144)</f>
        <v>4700</v>
      </c>
      <c r="J138" s="27">
        <f>I138-B138</f>
        <v>-7047.35</v>
      </c>
      <c r="K138" s="31">
        <f>J138/B138*100</f>
        <v>-59.9909766883595</v>
      </c>
      <c r="Q138" s="43"/>
      <c r="R138" s="30">
        <f>SUM(R139:R144)</f>
        <v>4333.23</v>
      </c>
      <c r="S138" s="30">
        <f>SUM(S139:S144)</f>
        <v>995</v>
      </c>
      <c r="T138" s="42">
        <f t="shared" si="11"/>
        <v>5328.23</v>
      </c>
    </row>
    <row r="139" ht="16.5" customHeight="1" spans="1:20">
      <c r="A139" s="29" t="s">
        <v>352</v>
      </c>
      <c r="B139" s="30"/>
      <c r="C139" s="30"/>
      <c r="D139" s="30"/>
      <c r="E139" s="31"/>
      <c r="F139" s="30"/>
      <c r="G139" s="27"/>
      <c r="H139" s="28"/>
      <c r="I139" s="30">
        <v>2299</v>
      </c>
      <c r="J139" s="27"/>
      <c r="K139" s="31"/>
      <c r="Q139" s="43"/>
      <c r="R139" s="30">
        <v>2277.74</v>
      </c>
      <c r="S139" s="30">
        <v>411</v>
      </c>
      <c r="T139" s="42">
        <f t="shared" si="11"/>
        <v>2688.74</v>
      </c>
    </row>
    <row r="140" ht="16.5" customHeight="1" spans="1:20">
      <c r="A140" s="29" t="s">
        <v>353</v>
      </c>
      <c r="B140" s="30"/>
      <c r="C140" s="30"/>
      <c r="D140" s="30"/>
      <c r="E140" s="31"/>
      <c r="F140" s="30"/>
      <c r="G140" s="27"/>
      <c r="H140" s="28"/>
      <c r="I140" s="30">
        <v>2266</v>
      </c>
      <c r="J140" s="27"/>
      <c r="K140" s="31"/>
      <c r="Q140" s="43"/>
      <c r="R140" s="30">
        <v>1829.6</v>
      </c>
      <c r="S140" s="30">
        <v>573</v>
      </c>
      <c r="T140" s="42">
        <f t="shared" si="11"/>
        <v>2402.6</v>
      </c>
    </row>
    <row r="141" ht="16.5" hidden="1" customHeight="1" spans="1:20">
      <c r="A141" s="29" t="s">
        <v>354</v>
      </c>
      <c r="B141" s="30"/>
      <c r="C141" s="30"/>
      <c r="D141" s="30"/>
      <c r="E141" s="31"/>
      <c r="F141" s="30"/>
      <c r="G141" s="27"/>
      <c r="H141" s="28"/>
      <c r="I141" s="30"/>
      <c r="J141" s="27"/>
      <c r="K141" s="31"/>
      <c r="Q141" s="43"/>
      <c r="R141" s="30"/>
      <c r="S141" s="30"/>
      <c r="T141" s="42"/>
    </row>
    <row r="142" ht="16.5" customHeight="1" spans="1:20">
      <c r="A142" s="29" t="s">
        <v>413</v>
      </c>
      <c r="B142" s="30"/>
      <c r="C142" s="30"/>
      <c r="D142" s="30"/>
      <c r="E142" s="31"/>
      <c r="F142" s="30"/>
      <c r="G142" s="27"/>
      <c r="H142" s="28"/>
      <c r="I142" s="30">
        <v>51</v>
      </c>
      <c r="J142" s="27"/>
      <c r="K142" s="31"/>
      <c r="Q142" s="43"/>
      <c r="R142" s="30">
        <v>88.67</v>
      </c>
      <c r="S142" s="30"/>
      <c r="T142" s="42">
        <f t="shared" si="11"/>
        <v>88.67</v>
      </c>
    </row>
    <row r="143" ht="16.5" customHeight="1" spans="1:20">
      <c r="A143" s="29" t="s">
        <v>361</v>
      </c>
      <c r="B143" s="30"/>
      <c r="C143" s="30"/>
      <c r="D143" s="30"/>
      <c r="E143" s="31"/>
      <c r="F143" s="30"/>
      <c r="G143" s="27"/>
      <c r="H143" s="28"/>
      <c r="I143" s="30">
        <v>35</v>
      </c>
      <c r="J143" s="27"/>
      <c r="K143" s="31"/>
      <c r="Q143" s="43"/>
      <c r="R143" s="30">
        <v>137.22</v>
      </c>
      <c r="S143" s="30"/>
      <c r="T143" s="42">
        <f t="shared" si="11"/>
        <v>137.22</v>
      </c>
    </row>
    <row r="144" ht="16.5" customHeight="1" spans="1:20">
      <c r="A144" s="29" t="s">
        <v>414</v>
      </c>
      <c r="B144" s="30"/>
      <c r="C144" s="30"/>
      <c r="D144" s="30"/>
      <c r="E144" s="31"/>
      <c r="F144" s="30"/>
      <c r="G144" s="27"/>
      <c r="H144" s="28"/>
      <c r="I144" s="30">
        <v>49</v>
      </c>
      <c r="J144" s="27"/>
      <c r="K144" s="31"/>
      <c r="Q144" s="43"/>
      <c r="R144" s="30">
        <v>0</v>
      </c>
      <c r="S144" s="30">
        <v>11</v>
      </c>
      <c r="T144" s="42">
        <f t="shared" si="11"/>
        <v>11</v>
      </c>
    </row>
    <row r="145" ht="16.5" customHeight="1" spans="1:20">
      <c r="A145" s="29" t="s">
        <v>156</v>
      </c>
      <c r="B145" s="30">
        <v>3728.11</v>
      </c>
      <c r="C145" s="30">
        <f>3728.11-2000-70</f>
        <v>1658.11</v>
      </c>
      <c r="D145" s="30">
        <v>1636</v>
      </c>
      <c r="E145" s="31">
        <f t="shared" si="9"/>
        <v>98.6665540886913</v>
      </c>
      <c r="F145" s="30">
        <f>811+1777</f>
        <v>2588</v>
      </c>
      <c r="G145" s="27">
        <f>D145-F145</f>
        <v>-952</v>
      </c>
      <c r="H145" s="28">
        <f t="shared" si="10"/>
        <v>-36.7851622874807</v>
      </c>
      <c r="I145" s="30">
        <f>SUM(I146:I151)</f>
        <v>5551.95</v>
      </c>
      <c r="J145" s="27">
        <f>I145-B145</f>
        <v>1823.84</v>
      </c>
      <c r="K145" s="31">
        <f>J145/B145*100</f>
        <v>48.9213032877249</v>
      </c>
      <c r="Q145" s="43"/>
      <c r="R145" s="30">
        <f>SUM(R146:R151)</f>
        <v>3991.48</v>
      </c>
      <c r="S145" s="30">
        <f>SUM(S146:S151)</f>
        <v>0</v>
      </c>
      <c r="T145" s="42">
        <f t="shared" si="11"/>
        <v>3991.48</v>
      </c>
    </row>
    <row r="146" ht="16.5" customHeight="1" spans="1:20">
      <c r="A146" s="29" t="s">
        <v>352</v>
      </c>
      <c r="B146" s="30"/>
      <c r="C146" s="30"/>
      <c r="D146" s="30"/>
      <c r="E146" s="31"/>
      <c r="F146" s="30"/>
      <c r="G146" s="27"/>
      <c r="H146" s="28"/>
      <c r="I146" s="30">
        <v>4439.95</v>
      </c>
      <c r="J146" s="27"/>
      <c r="K146" s="31"/>
      <c r="Q146" s="43"/>
      <c r="R146" s="30">
        <v>496.99</v>
      </c>
      <c r="S146" s="30"/>
      <c r="T146" s="42">
        <f t="shared" si="11"/>
        <v>496.99</v>
      </c>
    </row>
    <row r="147" ht="16.5" customHeight="1" spans="1:20">
      <c r="A147" s="29" t="s">
        <v>353</v>
      </c>
      <c r="B147" s="30"/>
      <c r="C147" s="30"/>
      <c r="D147" s="30"/>
      <c r="E147" s="31"/>
      <c r="F147" s="30"/>
      <c r="G147" s="27"/>
      <c r="H147" s="28"/>
      <c r="I147" s="30">
        <v>964</v>
      </c>
      <c r="J147" s="27"/>
      <c r="K147" s="31"/>
      <c r="Q147" s="43"/>
      <c r="R147" s="30">
        <v>353</v>
      </c>
      <c r="S147" s="30"/>
      <c r="T147" s="42">
        <f t="shared" si="11"/>
        <v>353</v>
      </c>
    </row>
    <row r="148" ht="16.5" hidden="1" customHeight="1" spans="1:20">
      <c r="A148" s="29" t="s">
        <v>354</v>
      </c>
      <c r="B148" s="30"/>
      <c r="C148" s="30"/>
      <c r="D148" s="30"/>
      <c r="E148" s="31"/>
      <c r="F148" s="30"/>
      <c r="G148" s="27"/>
      <c r="H148" s="28"/>
      <c r="I148" s="30"/>
      <c r="J148" s="27"/>
      <c r="K148" s="31"/>
      <c r="Q148" s="43"/>
      <c r="R148" s="30"/>
      <c r="S148" s="30"/>
      <c r="T148" s="42"/>
    </row>
    <row r="149" ht="16.5" customHeight="1" spans="1:20">
      <c r="A149" s="29" t="s">
        <v>415</v>
      </c>
      <c r="B149" s="30"/>
      <c r="C149" s="30"/>
      <c r="D149" s="30"/>
      <c r="E149" s="31"/>
      <c r="F149" s="30"/>
      <c r="G149" s="27"/>
      <c r="H149" s="28"/>
      <c r="I149" s="30">
        <v>60</v>
      </c>
      <c r="J149" s="27"/>
      <c r="K149" s="31"/>
      <c r="Q149" s="43"/>
      <c r="R149" s="30"/>
      <c r="S149" s="30"/>
      <c r="T149" s="42"/>
    </row>
    <row r="150" ht="16.5" customHeight="1" spans="1:20">
      <c r="A150" s="29" t="s">
        <v>361</v>
      </c>
      <c r="B150" s="30"/>
      <c r="C150" s="30"/>
      <c r="D150" s="30"/>
      <c r="E150" s="31"/>
      <c r="F150" s="30"/>
      <c r="G150" s="27"/>
      <c r="H150" s="28"/>
      <c r="I150" s="30">
        <v>10</v>
      </c>
      <c r="J150" s="27"/>
      <c r="K150" s="31"/>
      <c r="Q150" s="43"/>
      <c r="R150" s="30">
        <v>227.49</v>
      </c>
      <c r="S150" s="30"/>
      <c r="T150" s="42">
        <f t="shared" si="11"/>
        <v>227.49</v>
      </c>
    </row>
    <row r="151" ht="16.5" customHeight="1" spans="1:20">
      <c r="A151" s="29" t="s">
        <v>416</v>
      </c>
      <c r="B151" s="30"/>
      <c r="C151" s="30"/>
      <c r="D151" s="30"/>
      <c r="E151" s="31"/>
      <c r="F151" s="30"/>
      <c r="G151" s="27"/>
      <c r="H151" s="28"/>
      <c r="I151" s="30">
        <v>78</v>
      </c>
      <c r="J151" s="27"/>
      <c r="K151" s="31"/>
      <c r="Q151" s="43"/>
      <c r="R151" s="30">
        <v>2914</v>
      </c>
      <c r="S151" s="30"/>
      <c r="T151" s="42">
        <f t="shared" si="11"/>
        <v>2914</v>
      </c>
    </row>
    <row r="152" ht="16.5" customHeight="1" spans="1:20">
      <c r="A152" s="29" t="s">
        <v>157</v>
      </c>
      <c r="B152" s="30">
        <v>2214.09</v>
      </c>
      <c r="C152" s="30">
        <f>2214.09-1000-50</f>
        <v>1164.09</v>
      </c>
      <c r="D152" s="30">
        <v>1142</v>
      </c>
      <c r="E152" s="31">
        <f t="shared" si="9"/>
        <v>98.1023804001409</v>
      </c>
      <c r="F152" s="30">
        <v>1343</v>
      </c>
      <c r="G152" s="27">
        <f>D152-F152</f>
        <v>-201</v>
      </c>
      <c r="H152" s="28">
        <f t="shared" si="10"/>
        <v>-14.9664929262844</v>
      </c>
      <c r="I152" s="30">
        <f>SUM(I153:I158)</f>
        <v>1710</v>
      </c>
      <c r="J152" s="27">
        <f>I152-B152</f>
        <v>-504.09</v>
      </c>
      <c r="K152" s="31">
        <f>J152/B152*100</f>
        <v>-22.7673671801959</v>
      </c>
      <c r="Q152" s="43"/>
      <c r="R152" s="30">
        <f>SUM(R153:R158)</f>
        <v>1846.57</v>
      </c>
      <c r="S152" s="30">
        <f>SUM(S153:S158)</f>
        <v>0</v>
      </c>
      <c r="T152" s="42">
        <f t="shared" si="11"/>
        <v>1846.57</v>
      </c>
    </row>
    <row r="153" ht="16.5" customHeight="1" spans="1:20">
      <c r="A153" s="29" t="s">
        <v>352</v>
      </c>
      <c r="B153" s="30"/>
      <c r="C153" s="30"/>
      <c r="D153" s="30"/>
      <c r="E153" s="31"/>
      <c r="F153" s="30"/>
      <c r="G153" s="27"/>
      <c r="H153" s="28"/>
      <c r="I153" s="30">
        <v>227</v>
      </c>
      <c r="J153" s="27"/>
      <c r="K153" s="31"/>
      <c r="Q153" s="43"/>
      <c r="R153" s="30">
        <v>366.49</v>
      </c>
      <c r="S153" s="30"/>
      <c r="T153" s="42">
        <f t="shared" si="11"/>
        <v>366.49</v>
      </c>
    </row>
    <row r="154" ht="16.5" customHeight="1" spans="1:20">
      <c r="A154" s="29" t="s">
        <v>353</v>
      </c>
      <c r="B154" s="30"/>
      <c r="C154" s="30"/>
      <c r="D154" s="30"/>
      <c r="E154" s="31"/>
      <c r="F154" s="30"/>
      <c r="G154" s="27"/>
      <c r="H154" s="28"/>
      <c r="I154" s="30">
        <v>1082</v>
      </c>
      <c r="J154" s="27"/>
      <c r="K154" s="31"/>
      <c r="Q154" s="43"/>
      <c r="R154" s="30">
        <v>1313.7</v>
      </c>
      <c r="S154" s="30"/>
      <c r="T154" s="42">
        <f t="shared" si="11"/>
        <v>1313.7</v>
      </c>
    </row>
    <row r="155" ht="16.5" customHeight="1" spans="1:20">
      <c r="A155" s="29" t="s">
        <v>354</v>
      </c>
      <c r="B155" s="30"/>
      <c r="C155" s="30"/>
      <c r="D155" s="30"/>
      <c r="E155" s="31"/>
      <c r="F155" s="30"/>
      <c r="G155" s="27"/>
      <c r="H155" s="28"/>
      <c r="I155" s="30"/>
      <c r="J155" s="27"/>
      <c r="K155" s="31"/>
      <c r="Q155" s="43"/>
      <c r="R155" s="30"/>
      <c r="S155" s="30"/>
      <c r="T155" s="42"/>
    </row>
    <row r="156" ht="16.5" customHeight="1" spans="1:20">
      <c r="A156" s="29" t="s">
        <v>417</v>
      </c>
      <c r="B156" s="30"/>
      <c r="C156" s="30"/>
      <c r="D156" s="30"/>
      <c r="E156" s="31"/>
      <c r="F156" s="30"/>
      <c r="G156" s="27"/>
      <c r="H156" s="28"/>
      <c r="I156" s="30">
        <v>200</v>
      </c>
      <c r="J156" s="27"/>
      <c r="K156" s="31"/>
      <c r="Q156" s="43"/>
      <c r="R156" s="30"/>
      <c r="S156" s="30"/>
      <c r="T156" s="42"/>
    </row>
    <row r="157" ht="16.5" customHeight="1" spans="1:20">
      <c r="A157" s="29" t="s">
        <v>361</v>
      </c>
      <c r="B157" s="30"/>
      <c r="C157" s="30"/>
      <c r="D157" s="30"/>
      <c r="E157" s="31"/>
      <c r="F157" s="30"/>
      <c r="G157" s="27"/>
      <c r="H157" s="28"/>
      <c r="I157" s="30"/>
      <c r="J157" s="27"/>
      <c r="K157" s="31"/>
      <c r="Q157" s="43"/>
      <c r="R157" s="30"/>
      <c r="S157" s="30"/>
      <c r="T157" s="42"/>
    </row>
    <row r="158" ht="16.5" customHeight="1" spans="1:20">
      <c r="A158" s="29" t="s">
        <v>418</v>
      </c>
      <c r="B158" s="30"/>
      <c r="C158" s="30"/>
      <c r="D158" s="30"/>
      <c r="E158" s="31"/>
      <c r="F158" s="30"/>
      <c r="G158" s="27"/>
      <c r="H158" s="28"/>
      <c r="I158" s="30">
        <v>201</v>
      </c>
      <c r="J158" s="27"/>
      <c r="K158" s="31"/>
      <c r="Q158" s="43"/>
      <c r="R158" s="30">
        <v>166.38</v>
      </c>
      <c r="S158" s="30">
        <v>0</v>
      </c>
      <c r="T158" s="42">
        <f t="shared" si="11"/>
        <v>166.38</v>
      </c>
    </row>
    <row r="159" ht="16.5" customHeight="1" spans="1:20">
      <c r="A159" s="29" t="s">
        <v>158</v>
      </c>
      <c r="B159" s="30">
        <v>705.37</v>
      </c>
      <c r="C159" s="30">
        <v>705.37</v>
      </c>
      <c r="D159" s="30">
        <v>671</v>
      </c>
      <c r="E159" s="31">
        <f t="shared" si="9"/>
        <v>95.1273799566185</v>
      </c>
      <c r="F159" s="30">
        <v>584</v>
      </c>
      <c r="G159" s="27">
        <f>D159-F159</f>
        <v>87</v>
      </c>
      <c r="H159" s="28">
        <f t="shared" si="10"/>
        <v>14.8972602739726</v>
      </c>
      <c r="I159" s="30">
        <f>SUM(I160:I166)</f>
        <v>1191</v>
      </c>
      <c r="J159" s="27">
        <f>I159-B159</f>
        <v>485.63</v>
      </c>
      <c r="K159" s="31">
        <f>J159/B159*100</f>
        <v>68.8475551838042</v>
      </c>
      <c r="Q159" s="43"/>
      <c r="R159" s="30">
        <f>SUM(R160:R166)</f>
        <v>649.76</v>
      </c>
      <c r="S159" s="30">
        <f>SUM(S160:S166)</f>
        <v>0</v>
      </c>
      <c r="T159" s="42">
        <f t="shared" si="11"/>
        <v>649.76</v>
      </c>
    </row>
    <row r="160" ht="16.5" customHeight="1" spans="1:20">
      <c r="A160" s="29" t="s">
        <v>352</v>
      </c>
      <c r="B160" s="30"/>
      <c r="C160" s="30"/>
      <c r="D160" s="30"/>
      <c r="E160" s="31"/>
      <c r="F160" s="30"/>
      <c r="G160" s="27"/>
      <c r="H160" s="28"/>
      <c r="I160" s="30">
        <v>445</v>
      </c>
      <c r="J160" s="27"/>
      <c r="K160" s="31"/>
      <c r="Q160" s="43"/>
      <c r="R160" s="30">
        <v>355.26</v>
      </c>
      <c r="S160" s="30"/>
      <c r="T160" s="42">
        <f t="shared" si="11"/>
        <v>355.26</v>
      </c>
    </row>
    <row r="161" ht="16.5" customHeight="1" spans="1:20">
      <c r="A161" s="29" t="s">
        <v>353</v>
      </c>
      <c r="B161" s="30"/>
      <c r="C161" s="30"/>
      <c r="D161" s="30"/>
      <c r="E161" s="31"/>
      <c r="F161" s="30"/>
      <c r="G161" s="27"/>
      <c r="H161" s="28"/>
      <c r="I161" s="30">
        <v>735</v>
      </c>
      <c r="J161" s="27"/>
      <c r="K161" s="31"/>
      <c r="Q161" s="43"/>
      <c r="R161" s="30">
        <v>278</v>
      </c>
      <c r="S161" s="30"/>
      <c r="T161" s="42">
        <f t="shared" si="11"/>
        <v>278</v>
      </c>
    </row>
    <row r="162" ht="16.5" hidden="1" customHeight="1" spans="1:20">
      <c r="A162" s="29" t="s">
        <v>354</v>
      </c>
      <c r="B162" s="30"/>
      <c r="C162" s="30"/>
      <c r="D162" s="30"/>
      <c r="E162" s="31"/>
      <c r="F162" s="30"/>
      <c r="G162" s="27"/>
      <c r="H162" s="28"/>
      <c r="I162" s="30"/>
      <c r="J162" s="27"/>
      <c r="K162" s="31"/>
      <c r="Q162" s="43"/>
      <c r="R162" s="30"/>
      <c r="S162" s="30"/>
      <c r="T162" s="42"/>
    </row>
    <row r="163" ht="16.5" hidden="1" customHeight="1" spans="1:20">
      <c r="A163" s="29" t="s">
        <v>419</v>
      </c>
      <c r="B163" s="30"/>
      <c r="C163" s="30"/>
      <c r="D163" s="30"/>
      <c r="E163" s="31"/>
      <c r="F163" s="30"/>
      <c r="G163" s="27"/>
      <c r="H163" s="28"/>
      <c r="I163" s="30"/>
      <c r="J163" s="27"/>
      <c r="K163" s="31"/>
      <c r="Q163" s="43"/>
      <c r="R163" s="30"/>
      <c r="S163" s="30"/>
      <c r="T163" s="42"/>
    </row>
    <row r="164" ht="16.5" customHeight="1" spans="1:20">
      <c r="A164" s="29" t="s">
        <v>420</v>
      </c>
      <c r="B164" s="51"/>
      <c r="C164" s="51"/>
      <c r="D164" s="51"/>
      <c r="E164" s="51"/>
      <c r="F164" s="51"/>
      <c r="G164" s="51"/>
      <c r="H164" s="51"/>
      <c r="I164" s="30">
        <v>6</v>
      </c>
      <c r="J164" s="27"/>
      <c r="K164" s="31"/>
      <c r="Q164" s="43"/>
      <c r="R164" s="30">
        <v>9</v>
      </c>
      <c r="S164" s="30"/>
      <c r="T164" s="42">
        <f t="shared" si="11"/>
        <v>9</v>
      </c>
    </row>
    <row r="165" ht="16.5" hidden="1" customHeight="1" spans="1:20">
      <c r="A165" s="29" t="s">
        <v>361</v>
      </c>
      <c r="B165" s="51"/>
      <c r="C165" s="51"/>
      <c r="D165" s="51"/>
      <c r="E165" s="51"/>
      <c r="F165" s="51"/>
      <c r="G165" s="51"/>
      <c r="H165" s="51"/>
      <c r="I165" s="30"/>
      <c r="J165" s="27"/>
      <c r="K165" s="31"/>
      <c r="Q165" s="43"/>
      <c r="R165" s="30"/>
      <c r="S165" s="30"/>
      <c r="T165" s="42"/>
    </row>
    <row r="166" ht="16.5" customHeight="1" spans="1:20">
      <c r="A166" s="29" t="s">
        <v>421</v>
      </c>
      <c r="B166" s="30"/>
      <c r="C166" s="30"/>
      <c r="D166" s="30"/>
      <c r="E166" s="31"/>
      <c r="F166" s="30"/>
      <c r="G166" s="27"/>
      <c r="H166" s="28"/>
      <c r="I166" s="30">
        <v>5</v>
      </c>
      <c r="J166" s="27"/>
      <c r="K166" s="31"/>
      <c r="Q166" s="43"/>
      <c r="R166" s="30">
        <v>7.5</v>
      </c>
      <c r="S166" s="30"/>
      <c r="T166" s="42">
        <f t="shared" si="11"/>
        <v>7.5</v>
      </c>
    </row>
    <row r="167" ht="16.5" customHeight="1" spans="1:16384">
      <c r="A167" s="45" t="s">
        <v>159</v>
      </c>
      <c r="B167" s="46"/>
      <c r="C167" s="46"/>
      <c r="D167" s="46"/>
      <c r="E167" s="47"/>
      <c r="F167" s="46"/>
      <c r="G167" s="48">
        <f>D167-F167</f>
        <v>0</v>
      </c>
      <c r="H167" s="49"/>
      <c r="I167" s="46">
        <f>SUM(I168:I172)</f>
        <v>0</v>
      </c>
      <c r="J167" s="48">
        <f>I167-B167</f>
        <v>0</v>
      </c>
      <c r="K167" s="47"/>
      <c r="L167" s="50"/>
      <c r="Q167" s="43"/>
      <c r="R167" s="30"/>
      <c r="S167" s="30"/>
      <c r="T167" s="42">
        <f t="shared" si="11"/>
        <v>0</v>
      </c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  <c r="BA167" s="50"/>
      <c r="BB167" s="50"/>
      <c r="BC167" s="50"/>
      <c r="BD167" s="50"/>
      <c r="BE167" s="50"/>
      <c r="BF167" s="50"/>
      <c r="BG167" s="50"/>
      <c r="BH167" s="50"/>
      <c r="BI167" s="50"/>
      <c r="BJ167" s="50"/>
      <c r="BK167" s="50"/>
      <c r="BL167" s="50"/>
      <c r="BM167" s="50"/>
      <c r="BN167" s="50"/>
      <c r="BO167" s="50"/>
      <c r="BP167" s="50"/>
      <c r="BQ167" s="50"/>
      <c r="BR167" s="50"/>
      <c r="BS167" s="50"/>
      <c r="BT167" s="50"/>
      <c r="BU167" s="50"/>
      <c r="BV167" s="50"/>
      <c r="BW167" s="50"/>
      <c r="BX167" s="50"/>
      <c r="BY167" s="50"/>
      <c r="BZ167" s="50"/>
      <c r="CA167" s="50"/>
      <c r="CB167" s="50"/>
      <c r="CC167" s="50"/>
      <c r="CD167" s="50"/>
      <c r="CE167" s="50"/>
      <c r="CF167" s="50"/>
      <c r="CG167" s="50"/>
      <c r="CH167" s="50"/>
      <c r="CI167" s="50"/>
      <c r="CJ167" s="50"/>
      <c r="CK167" s="50"/>
      <c r="CL167" s="50"/>
      <c r="CM167" s="50"/>
      <c r="CN167" s="50"/>
      <c r="CO167" s="50"/>
      <c r="CP167" s="50"/>
      <c r="CQ167" s="50"/>
      <c r="CR167" s="50"/>
      <c r="CS167" s="50"/>
      <c r="CT167" s="50"/>
      <c r="CU167" s="50"/>
      <c r="CV167" s="50"/>
      <c r="CW167" s="50"/>
      <c r="CX167" s="50"/>
      <c r="CY167" s="50"/>
      <c r="CZ167" s="50"/>
      <c r="DA167" s="50"/>
      <c r="DB167" s="50"/>
      <c r="DC167" s="50"/>
      <c r="DD167" s="50"/>
      <c r="DE167" s="50"/>
      <c r="DF167" s="50"/>
      <c r="DG167" s="50"/>
      <c r="DH167" s="50"/>
      <c r="DI167" s="50"/>
      <c r="DJ167" s="50"/>
      <c r="DK167" s="50"/>
      <c r="DL167" s="50"/>
      <c r="DM167" s="50"/>
      <c r="DN167" s="50"/>
      <c r="DO167" s="50"/>
      <c r="DP167" s="50"/>
      <c r="DQ167" s="50"/>
      <c r="DR167" s="50"/>
      <c r="DS167" s="50"/>
      <c r="DT167" s="50"/>
      <c r="DU167" s="50"/>
      <c r="DV167" s="50"/>
      <c r="DW167" s="50"/>
      <c r="DX167" s="50"/>
      <c r="DY167" s="50"/>
      <c r="DZ167" s="50"/>
      <c r="EA167" s="50"/>
      <c r="EB167" s="50"/>
      <c r="EC167" s="50"/>
      <c r="ED167" s="50"/>
      <c r="EE167" s="50"/>
      <c r="EF167" s="50"/>
      <c r="EG167" s="50"/>
      <c r="EH167" s="50"/>
      <c r="EI167" s="50"/>
      <c r="EJ167" s="50"/>
      <c r="EK167" s="50"/>
      <c r="EL167" s="50"/>
      <c r="EM167" s="50"/>
      <c r="EN167" s="50"/>
      <c r="EO167" s="50"/>
      <c r="EP167" s="50"/>
      <c r="EQ167" s="50"/>
      <c r="ER167" s="50"/>
      <c r="ES167" s="50"/>
      <c r="ET167" s="50"/>
      <c r="EU167" s="50"/>
      <c r="EV167" s="50"/>
      <c r="EW167" s="50"/>
      <c r="EX167" s="50"/>
      <c r="EY167" s="50"/>
      <c r="EZ167" s="50"/>
      <c r="FA167" s="50"/>
      <c r="FB167" s="50"/>
      <c r="FC167" s="50"/>
      <c r="FD167" s="50"/>
      <c r="FE167" s="50"/>
      <c r="FF167" s="50"/>
      <c r="FG167" s="50"/>
      <c r="FH167" s="50"/>
      <c r="FI167" s="50"/>
      <c r="FJ167" s="50"/>
      <c r="FK167" s="50"/>
      <c r="FL167" s="50"/>
      <c r="FM167" s="50"/>
      <c r="FN167" s="50"/>
      <c r="FO167" s="50"/>
      <c r="FP167" s="50"/>
      <c r="FQ167" s="50"/>
      <c r="FR167" s="50"/>
      <c r="FS167" s="50"/>
      <c r="FT167" s="50"/>
      <c r="FU167" s="50"/>
      <c r="FV167" s="50"/>
      <c r="FW167" s="50"/>
      <c r="FX167" s="50"/>
      <c r="FY167" s="50"/>
      <c r="FZ167" s="50"/>
      <c r="GA167" s="50"/>
      <c r="GB167" s="50"/>
      <c r="GC167" s="50"/>
      <c r="GD167" s="50"/>
      <c r="GE167" s="50"/>
      <c r="GF167" s="50"/>
      <c r="GG167" s="50"/>
      <c r="GH167" s="50"/>
      <c r="GI167" s="50"/>
      <c r="GJ167" s="50"/>
      <c r="GK167" s="50"/>
      <c r="GL167" s="50"/>
      <c r="GM167" s="50"/>
      <c r="GN167" s="50"/>
      <c r="GO167" s="50"/>
      <c r="GP167" s="50"/>
      <c r="GQ167" s="50"/>
      <c r="GR167" s="50"/>
      <c r="GS167" s="50"/>
      <c r="GT167" s="50"/>
      <c r="GU167" s="50"/>
      <c r="GV167" s="50"/>
      <c r="GW167" s="50"/>
      <c r="GX167" s="50"/>
      <c r="GY167" s="50"/>
      <c r="GZ167" s="50"/>
      <c r="HA167" s="50"/>
      <c r="HB167" s="50"/>
      <c r="HC167" s="50"/>
      <c r="HD167" s="50"/>
      <c r="HE167" s="50"/>
      <c r="HF167" s="50"/>
      <c r="HG167" s="50"/>
      <c r="HH167" s="50"/>
      <c r="HI167" s="50"/>
      <c r="HJ167" s="50"/>
      <c r="HK167" s="50"/>
      <c r="HL167" s="50"/>
      <c r="HM167" s="50"/>
      <c r="HN167" s="50"/>
      <c r="HO167" s="50"/>
      <c r="HP167" s="50"/>
      <c r="HQ167" s="50"/>
      <c r="HR167" s="50"/>
      <c r="HS167" s="50"/>
      <c r="HT167" s="50"/>
      <c r="HU167" s="50"/>
      <c r="HV167" s="50"/>
      <c r="HW167" s="50"/>
      <c r="HX167" s="50"/>
      <c r="HY167" s="50"/>
      <c r="HZ167" s="50"/>
      <c r="IA167" s="50"/>
      <c r="IB167" s="50"/>
      <c r="IC167" s="50"/>
      <c r="ID167" s="50"/>
      <c r="IE167" s="50"/>
      <c r="IF167" s="50"/>
      <c r="IG167" s="50"/>
      <c r="IH167" s="50"/>
      <c r="II167" s="50"/>
      <c r="IJ167" s="50"/>
      <c r="IK167" s="50"/>
      <c r="IL167" s="50"/>
      <c r="IM167" s="50"/>
      <c r="IN167" s="50"/>
      <c r="IO167" s="50"/>
      <c r="IP167" s="50"/>
      <c r="IQ167" s="50"/>
      <c r="IR167" s="50"/>
      <c r="IS167" s="50"/>
      <c r="IT167" s="50"/>
      <c r="IU167" s="50"/>
      <c r="IV167" s="50"/>
      <c r="IX167" s="50"/>
      <c r="IZ167" s="50"/>
      <c r="JA167" s="50"/>
      <c r="JB167" s="50"/>
      <c r="JC167" s="50"/>
      <c r="JD167" s="50"/>
      <c r="JE167" s="50"/>
      <c r="JF167" s="50"/>
      <c r="JG167" s="50"/>
      <c r="JL167" s="50"/>
      <c r="JM167" s="50"/>
      <c r="JN167" s="50"/>
      <c r="JO167" s="50"/>
      <c r="JP167" s="50"/>
      <c r="JQ167" s="50"/>
      <c r="JR167" s="50"/>
      <c r="JS167" s="50"/>
      <c r="JT167" s="50"/>
      <c r="JU167" s="50"/>
      <c r="JV167" s="50"/>
      <c r="JW167" s="50"/>
      <c r="JX167" s="50"/>
      <c r="JY167" s="50"/>
      <c r="JZ167" s="50"/>
      <c r="KA167" s="50"/>
      <c r="KB167" s="50"/>
      <c r="KC167" s="50"/>
      <c r="KD167" s="50"/>
      <c r="KE167" s="50"/>
      <c r="KF167" s="50"/>
      <c r="KG167" s="50"/>
      <c r="KH167" s="50"/>
      <c r="KI167" s="50"/>
      <c r="KJ167" s="50"/>
      <c r="KK167" s="50"/>
      <c r="KL167" s="50"/>
      <c r="KM167" s="50"/>
      <c r="KN167" s="50"/>
      <c r="KO167" s="50"/>
      <c r="KP167" s="50"/>
      <c r="KQ167" s="50"/>
      <c r="KR167" s="50"/>
      <c r="KS167" s="50"/>
      <c r="KT167" s="50"/>
      <c r="KU167" s="50"/>
      <c r="KV167" s="50"/>
      <c r="KW167" s="50"/>
      <c r="KX167" s="50"/>
      <c r="KY167" s="50"/>
      <c r="KZ167" s="50"/>
      <c r="LA167" s="50"/>
      <c r="LB167" s="50"/>
      <c r="LC167" s="50"/>
      <c r="LD167" s="50"/>
      <c r="LE167" s="50"/>
      <c r="LF167" s="50"/>
      <c r="LG167" s="50"/>
      <c r="LH167" s="50"/>
      <c r="LI167" s="50"/>
      <c r="LJ167" s="50"/>
      <c r="LK167" s="50"/>
      <c r="LL167" s="50"/>
      <c r="LM167" s="50"/>
      <c r="LN167" s="50"/>
      <c r="LO167" s="50"/>
      <c r="LP167" s="50"/>
      <c r="LQ167" s="50"/>
      <c r="LR167" s="50"/>
      <c r="LS167" s="50"/>
      <c r="LT167" s="50"/>
      <c r="LU167" s="50"/>
      <c r="LV167" s="50"/>
      <c r="LW167" s="50"/>
      <c r="LX167" s="50"/>
      <c r="LY167" s="50"/>
      <c r="LZ167" s="50"/>
      <c r="MA167" s="50"/>
      <c r="MB167" s="50"/>
      <c r="MC167" s="50"/>
      <c r="MD167" s="50"/>
      <c r="ME167" s="50"/>
      <c r="MF167" s="50"/>
      <c r="MG167" s="50"/>
      <c r="MH167" s="50"/>
      <c r="MI167" s="50"/>
      <c r="MJ167" s="50"/>
      <c r="MK167" s="50"/>
      <c r="ML167" s="50"/>
      <c r="MM167" s="50"/>
      <c r="MN167" s="50"/>
      <c r="MO167" s="50"/>
      <c r="MP167" s="50"/>
      <c r="MQ167" s="50"/>
      <c r="MR167" s="50"/>
      <c r="MS167" s="50"/>
      <c r="MT167" s="50"/>
      <c r="MU167" s="50"/>
      <c r="MV167" s="50"/>
      <c r="MW167" s="50"/>
      <c r="MX167" s="50"/>
      <c r="MY167" s="50"/>
      <c r="MZ167" s="50"/>
      <c r="NA167" s="50"/>
      <c r="NB167" s="50"/>
      <c r="NC167" s="50"/>
      <c r="ND167" s="50"/>
      <c r="NE167" s="50"/>
      <c r="NF167" s="50"/>
      <c r="NG167" s="50"/>
      <c r="NH167" s="50"/>
      <c r="NI167" s="50"/>
      <c r="NJ167" s="50"/>
      <c r="NK167" s="50"/>
      <c r="NL167" s="50"/>
      <c r="NM167" s="50"/>
      <c r="NN167" s="50"/>
      <c r="NO167" s="50"/>
      <c r="NP167" s="50"/>
      <c r="NQ167" s="50"/>
      <c r="NR167" s="50"/>
      <c r="NS167" s="50"/>
      <c r="NT167" s="50"/>
      <c r="NU167" s="50"/>
      <c r="NV167" s="50"/>
      <c r="NW167" s="50"/>
      <c r="NX167" s="50"/>
      <c r="NY167" s="50"/>
      <c r="NZ167" s="50"/>
      <c r="OA167" s="50"/>
      <c r="OB167" s="50"/>
      <c r="OC167" s="50"/>
      <c r="OD167" s="50"/>
      <c r="OE167" s="50"/>
      <c r="OF167" s="50"/>
      <c r="OG167" s="50"/>
      <c r="OH167" s="50"/>
      <c r="OI167" s="50"/>
      <c r="OJ167" s="50"/>
      <c r="OK167" s="50"/>
      <c r="OL167" s="50"/>
      <c r="OM167" s="50"/>
      <c r="ON167" s="50"/>
      <c r="OO167" s="50"/>
      <c r="OP167" s="50"/>
      <c r="OQ167" s="50"/>
      <c r="OR167" s="50"/>
      <c r="OS167" s="50"/>
      <c r="OT167" s="50"/>
      <c r="OU167" s="50"/>
      <c r="OV167" s="50"/>
      <c r="OW167" s="50"/>
      <c r="OX167" s="50"/>
      <c r="OY167" s="50"/>
      <c r="OZ167" s="50"/>
      <c r="PA167" s="50"/>
      <c r="PB167" s="50"/>
      <c r="PC167" s="50"/>
      <c r="PD167" s="50"/>
      <c r="PE167" s="50"/>
      <c r="PF167" s="50"/>
      <c r="PG167" s="50"/>
      <c r="PH167" s="50"/>
      <c r="PI167" s="50"/>
      <c r="PJ167" s="50"/>
      <c r="PK167" s="50"/>
      <c r="PL167" s="50"/>
      <c r="PM167" s="50"/>
      <c r="PN167" s="50"/>
      <c r="PO167" s="50"/>
      <c r="PP167" s="50"/>
      <c r="PQ167" s="50"/>
      <c r="PR167" s="50"/>
      <c r="PS167" s="50"/>
      <c r="PT167" s="50"/>
      <c r="PU167" s="50"/>
      <c r="PV167" s="50"/>
      <c r="PW167" s="50"/>
      <c r="PX167" s="50"/>
      <c r="PY167" s="50"/>
      <c r="PZ167" s="50"/>
      <c r="QA167" s="50"/>
      <c r="QB167" s="50"/>
      <c r="QC167" s="50"/>
      <c r="QD167" s="50"/>
      <c r="QE167" s="50"/>
      <c r="QF167" s="50"/>
      <c r="QG167" s="50"/>
      <c r="QH167" s="50"/>
      <c r="QI167" s="50"/>
      <c r="QJ167" s="50"/>
      <c r="QK167" s="50"/>
      <c r="QL167" s="50"/>
      <c r="QM167" s="50"/>
      <c r="QN167" s="50"/>
      <c r="QO167" s="50"/>
      <c r="QP167" s="50"/>
      <c r="QQ167" s="50"/>
      <c r="QR167" s="50"/>
      <c r="QS167" s="50"/>
      <c r="QT167" s="50"/>
      <c r="QU167" s="50"/>
      <c r="QV167" s="50"/>
      <c r="QW167" s="50"/>
      <c r="QX167" s="50"/>
      <c r="QY167" s="50"/>
      <c r="QZ167" s="50"/>
      <c r="RA167" s="50"/>
      <c r="RB167" s="50"/>
      <c r="RC167" s="50"/>
      <c r="RD167" s="50"/>
      <c r="RE167" s="50"/>
      <c r="RF167" s="50"/>
      <c r="RG167" s="50"/>
      <c r="RH167" s="50"/>
      <c r="RI167" s="50"/>
      <c r="RJ167" s="50"/>
      <c r="RK167" s="50"/>
      <c r="RL167" s="50"/>
      <c r="RM167" s="50"/>
      <c r="RN167" s="50"/>
      <c r="RO167" s="50"/>
      <c r="RP167" s="50"/>
      <c r="RQ167" s="50"/>
      <c r="RR167" s="50"/>
      <c r="RS167" s="50"/>
      <c r="RT167" s="50"/>
      <c r="RU167" s="50"/>
      <c r="RV167" s="50"/>
      <c r="RW167" s="50"/>
      <c r="RX167" s="50"/>
      <c r="RY167" s="50"/>
      <c r="RZ167" s="50"/>
      <c r="SA167" s="50"/>
      <c r="SB167" s="50"/>
      <c r="SC167" s="50"/>
      <c r="SD167" s="50"/>
      <c r="SE167" s="50"/>
      <c r="SF167" s="50"/>
      <c r="SG167" s="50"/>
      <c r="SH167" s="50"/>
      <c r="SI167" s="50"/>
      <c r="SJ167" s="50"/>
      <c r="SK167" s="50"/>
      <c r="SL167" s="50"/>
      <c r="SM167" s="50"/>
      <c r="SN167" s="50"/>
      <c r="SO167" s="50"/>
      <c r="SP167" s="50"/>
      <c r="SQ167" s="50"/>
      <c r="SR167" s="50"/>
      <c r="ST167" s="50"/>
      <c r="SV167" s="50"/>
      <c r="SW167" s="50"/>
      <c r="SX167" s="50"/>
      <c r="SY167" s="50"/>
      <c r="SZ167" s="50"/>
      <c r="TA167" s="50"/>
      <c r="TB167" s="50"/>
      <c r="TC167" s="50"/>
      <c r="TH167" s="50"/>
      <c r="TI167" s="50"/>
      <c r="TJ167" s="50"/>
      <c r="TK167" s="50"/>
      <c r="TL167" s="50"/>
      <c r="TM167" s="50"/>
      <c r="TN167" s="50"/>
      <c r="TO167" s="50"/>
      <c r="TP167" s="50"/>
      <c r="TQ167" s="50"/>
      <c r="TR167" s="50"/>
      <c r="TS167" s="50"/>
      <c r="TT167" s="50"/>
      <c r="TU167" s="50"/>
      <c r="TV167" s="50"/>
      <c r="TW167" s="50"/>
      <c r="TX167" s="50"/>
      <c r="TY167" s="50"/>
      <c r="TZ167" s="50"/>
      <c r="UA167" s="50"/>
      <c r="UB167" s="50"/>
      <c r="UC167" s="50"/>
      <c r="UD167" s="50"/>
      <c r="UE167" s="50"/>
      <c r="UF167" s="50"/>
      <c r="UG167" s="50"/>
      <c r="UH167" s="50"/>
      <c r="UI167" s="50"/>
      <c r="UJ167" s="50"/>
      <c r="UK167" s="50"/>
      <c r="UL167" s="50"/>
      <c r="UM167" s="50"/>
      <c r="UN167" s="50"/>
      <c r="UO167" s="50"/>
      <c r="UP167" s="50"/>
      <c r="UQ167" s="50"/>
      <c r="UR167" s="50"/>
      <c r="US167" s="50"/>
      <c r="UT167" s="50"/>
      <c r="UU167" s="50"/>
      <c r="UV167" s="50"/>
      <c r="UW167" s="50"/>
      <c r="UX167" s="50"/>
      <c r="UY167" s="50"/>
      <c r="UZ167" s="50"/>
      <c r="VA167" s="50"/>
      <c r="VB167" s="50"/>
      <c r="VC167" s="50"/>
      <c r="VD167" s="50"/>
      <c r="VE167" s="50"/>
      <c r="VF167" s="50"/>
      <c r="VG167" s="50"/>
      <c r="VH167" s="50"/>
      <c r="VI167" s="50"/>
      <c r="VJ167" s="50"/>
      <c r="VK167" s="50"/>
      <c r="VL167" s="50"/>
      <c r="VM167" s="50"/>
      <c r="VN167" s="50"/>
      <c r="VO167" s="50"/>
      <c r="VP167" s="50"/>
      <c r="VQ167" s="50"/>
      <c r="VR167" s="50"/>
      <c r="VS167" s="50"/>
      <c r="VT167" s="50"/>
      <c r="VU167" s="50"/>
      <c r="VV167" s="50"/>
      <c r="VW167" s="50"/>
      <c r="VX167" s="50"/>
      <c r="VY167" s="50"/>
      <c r="VZ167" s="50"/>
      <c r="WA167" s="50"/>
      <c r="WB167" s="50"/>
      <c r="WC167" s="50"/>
      <c r="WD167" s="50"/>
      <c r="WE167" s="50"/>
      <c r="WF167" s="50"/>
      <c r="WG167" s="50"/>
      <c r="WH167" s="50"/>
      <c r="WI167" s="50"/>
      <c r="WJ167" s="50"/>
      <c r="WK167" s="50"/>
      <c r="WL167" s="50"/>
      <c r="WM167" s="50"/>
      <c r="WN167" s="50"/>
      <c r="WO167" s="50"/>
      <c r="WP167" s="50"/>
      <c r="WQ167" s="50"/>
      <c r="WR167" s="50"/>
      <c r="WS167" s="50"/>
      <c r="WT167" s="50"/>
      <c r="WU167" s="50"/>
      <c r="WV167" s="50"/>
      <c r="WW167" s="50"/>
      <c r="WX167" s="50"/>
      <c r="WY167" s="50"/>
      <c r="WZ167" s="50"/>
      <c r="XA167" s="50"/>
      <c r="XB167" s="50"/>
      <c r="XC167" s="50"/>
      <c r="XD167" s="50"/>
      <c r="XE167" s="50"/>
      <c r="XF167" s="50"/>
      <c r="XG167" s="50"/>
      <c r="XH167" s="50"/>
      <c r="XI167" s="50"/>
      <c r="XJ167" s="50"/>
      <c r="XK167" s="50"/>
      <c r="XL167" s="50"/>
      <c r="XM167" s="50"/>
      <c r="XN167" s="50"/>
      <c r="XO167" s="50"/>
      <c r="XP167" s="50"/>
      <c r="XQ167" s="50"/>
      <c r="XR167" s="50"/>
      <c r="XS167" s="50"/>
      <c r="XT167" s="50"/>
      <c r="XU167" s="50"/>
      <c r="XV167" s="50"/>
      <c r="XW167" s="50"/>
      <c r="XX167" s="50"/>
      <c r="XY167" s="50"/>
      <c r="XZ167" s="50"/>
      <c r="YA167" s="50"/>
      <c r="YB167" s="50"/>
      <c r="YC167" s="50"/>
      <c r="YD167" s="50"/>
      <c r="YE167" s="50"/>
      <c r="YF167" s="50"/>
      <c r="YG167" s="50"/>
      <c r="YH167" s="50"/>
      <c r="YI167" s="50"/>
      <c r="YJ167" s="50"/>
      <c r="YK167" s="50"/>
      <c r="YL167" s="50"/>
      <c r="YM167" s="50"/>
      <c r="YN167" s="50"/>
      <c r="YO167" s="50"/>
      <c r="YP167" s="50"/>
      <c r="YQ167" s="50"/>
      <c r="YR167" s="50"/>
      <c r="YS167" s="50"/>
      <c r="YT167" s="50"/>
      <c r="YU167" s="50"/>
      <c r="YV167" s="50"/>
      <c r="YW167" s="50"/>
      <c r="YX167" s="50"/>
      <c r="YY167" s="50"/>
      <c r="YZ167" s="50"/>
      <c r="ZA167" s="50"/>
      <c r="ZB167" s="50"/>
      <c r="ZC167" s="50"/>
      <c r="ZD167" s="50"/>
      <c r="ZE167" s="50"/>
      <c r="ZF167" s="50"/>
      <c r="ZG167" s="50"/>
      <c r="ZH167" s="50"/>
      <c r="ZI167" s="50"/>
      <c r="ZJ167" s="50"/>
      <c r="ZK167" s="50"/>
      <c r="ZL167" s="50"/>
      <c r="ZM167" s="50"/>
      <c r="ZN167" s="50"/>
      <c r="ZO167" s="50"/>
      <c r="ZP167" s="50"/>
      <c r="ZQ167" s="50"/>
      <c r="ZR167" s="50"/>
      <c r="ZS167" s="50"/>
      <c r="ZT167" s="50"/>
      <c r="ZU167" s="50"/>
      <c r="ZV167" s="50"/>
      <c r="ZW167" s="50"/>
      <c r="ZX167" s="50"/>
      <c r="ZY167" s="50"/>
      <c r="ZZ167" s="50"/>
      <c r="AAA167" s="50"/>
      <c r="AAB167" s="50"/>
      <c r="AAC167" s="50"/>
      <c r="AAD167" s="50"/>
      <c r="AAE167" s="50"/>
      <c r="AAF167" s="50"/>
      <c r="AAG167" s="50"/>
      <c r="AAH167" s="50"/>
      <c r="AAI167" s="50"/>
      <c r="AAJ167" s="50"/>
      <c r="AAK167" s="50"/>
      <c r="AAL167" s="50"/>
      <c r="AAM167" s="50"/>
      <c r="AAN167" s="50"/>
      <c r="AAO167" s="50"/>
      <c r="AAP167" s="50"/>
      <c r="AAQ167" s="50"/>
      <c r="AAR167" s="50"/>
      <c r="AAS167" s="50"/>
      <c r="AAT167" s="50"/>
      <c r="AAU167" s="50"/>
      <c r="AAV167" s="50"/>
      <c r="AAW167" s="50"/>
      <c r="AAX167" s="50"/>
      <c r="AAY167" s="50"/>
      <c r="AAZ167" s="50"/>
      <c r="ABA167" s="50"/>
      <c r="ABB167" s="50"/>
      <c r="ABC167" s="50"/>
      <c r="ABD167" s="50"/>
      <c r="ABE167" s="50"/>
      <c r="ABF167" s="50"/>
      <c r="ABG167" s="50"/>
      <c r="ABH167" s="50"/>
      <c r="ABI167" s="50"/>
      <c r="ABJ167" s="50"/>
      <c r="ABK167" s="50"/>
      <c r="ABL167" s="50"/>
      <c r="ABM167" s="50"/>
      <c r="ABN167" s="50"/>
      <c r="ABO167" s="50"/>
      <c r="ABP167" s="50"/>
      <c r="ABQ167" s="50"/>
      <c r="ABR167" s="50"/>
      <c r="ABS167" s="50"/>
      <c r="ABT167" s="50"/>
      <c r="ABU167" s="50"/>
      <c r="ABV167" s="50"/>
      <c r="ABW167" s="50"/>
      <c r="ABX167" s="50"/>
      <c r="ABY167" s="50"/>
      <c r="ABZ167" s="50"/>
      <c r="ACA167" s="50"/>
      <c r="ACB167" s="50"/>
      <c r="ACC167" s="50"/>
      <c r="ACD167" s="50"/>
      <c r="ACE167" s="50"/>
      <c r="ACF167" s="50"/>
      <c r="ACG167" s="50"/>
      <c r="ACH167" s="50"/>
      <c r="ACI167" s="50"/>
      <c r="ACJ167" s="50"/>
      <c r="ACK167" s="50"/>
      <c r="ACL167" s="50"/>
      <c r="ACM167" s="50"/>
      <c r="ACN167" s="50"/>
      <c r="ACP167" s="50"/>
      <c r="ACR167" s="50"/>
      <c r="ACS167" s="50"/>
      <c r="ACT167" s="50"/>
      <c r="ACU167" s="50"/>
      <c r="ACV167" s="50"/>
      <c r="ACW167" s="50"/>
      <c r="ACX167" s="50"/>
      <c r="ACY167" s="50"/>
      <c r="ADD167" s="50"/>
      <c r="ADE167" s="50"/>
      <c r="ADF167" s="50"/>
      <c r="ADG167" s="50"/>
      <c r="ADH167" s="50"/>
      <c r="ADI167" s="50"/>
      <c r="ADJ167" s="50"/>
      <c r="ADK167" s="50"/>
      <c r="ADL167" s="50"/>
      <c r="ADM167" s="50"/>
      <c r="ADN167" s="50"/>
      <c r="ADO167" s="50"/>
      <c r="ADP167" s="50"/>
      <c r="ADQ167" s="50"/>
      <c r="ADR167" s="50"/>
      <c r="ADS167" s="50"/>
      <c r="ADT167" s="50"/>
      <c r="ADU167" s="50"/>
      <c r="ADV167" s="50"/>
      <c r="ADW167" s="50"/>
      <c r="ADX167" s="50"/>
      <c r="ADY167" s="50"/>
      <c r="ADZ167" s="50"/>
      <c r="AEA167" s="50"/>
      <c r="AEB167" s="50"/>
      <c r="AEC167" s="50"/>
      <c r="AED167" s="50"/>
      <c r="AEE167" s="50"/>
      <c r="AEF167" s="50"/>
      <c r="AEG167" s="50"/>
      <c r="AEH167" s="50"/>
      <c r="AEI167" s="50"/>
      <c r="AEJ167" s="50"/>
      <c r="AEK167" s="50"/>
      <c r="AEL167" s="50"/>
      <c r="AEM167" s="50"/>
      <c r="AEN167" s="50"/>
      <c r="AEO167" s="50"/>
      <c r="AEP167" s="50"/>
      <c r="AEQ167" s="50"/>
      <c r="AER167" s="50"/>
      <c r="AES167" s="50"/>
      <c r="AET167" s="50"/>
      <c r="AEU167" s="50"/>
      <c r="AEV167" s="50"/>
      <c r="AEW167" s="50"/>
      <c r="AEX167" s="50"/>
      <c r="AEY167" s="50"/>
      <c r="AEZ167" s="50"/>
      <c r="AFA167" s="50"/>
      <c r="AFB167" s="50"/>
      <c r="AFC167" s="50"/>
      <c r="AFD167" s="50"/>
      <c r="AFE167" s="50"/>
      <c r="AFF167" s="50"/>
      <c r="AFG167" s="50"/>
      <c r="AFH167" s="50"/>
      <c r="AFI167" s="50"/>
      <c r="AFJ167" s="50"/>
      <c r="AFK167" s="50"/>
      <c r="AFL167" s="50"/>
      <c r="AFM167" s="50"/>
      <c r="AFN167" s="50"/>
      <c r="AFO167" s="50"/>
      <c r="AFP167" s="50"/>
      <c r="AFQ167" s="50"/>
      <c r="AFR167" s="50"/>
      <c r="AFS167" s="50"/>
      <c r="AFT167" s="50"/>
      <c r="AFU167" s="50"/>
      <c r="AFV167" s="50"/>
      <c r="AFW167" s="50"/>
      <c r="AFX167" s="50"/>
      <c r="AFY167" s="50"/>
      <c r="AFZ167" s="50"/>
      <c r="AGA167" s="50"/>
      <c r="AGB167" s="50"/>
      <c r="AGC167" s="50"/>
      <c r="AGD167" s="50"/>
      <c r="AGE167" s="50"/>
      <c r="AGF167" s="50"/>
      <c r="AGG167" s="50"/>
      <c r="AGH167" s="50"/>
      <c r="AGI167" s="50"/>
      <c r="AGJ167" s="50"/>
      <c r="AGK167" s="50"/>
      <c r="AGL167" s="50"/>
      <c r="AGM167" s="50"/>
      <c r="AGN167" s="50"/>
      <c r="AGO167" s="50"/>
      <c r="AGP167" s="50"/>
      <c r="AGQ167" s="50"/>
      <c r="AGR167" s="50"/>
      <c r="AGS167" s="50"/>
      <c r="AGT167" s="50"/>
      <c r="AGU167" s="50"/>
      <c r="AGV167" s="50"/>
      <c r="AGW167" s="50"/>
      <c r="AGX167" s="50"/>
      <c r="AGY167" s="50"/>
      <c r="AGZ167" s="50"/>
      <c r="AHA167" s="50"/>
      <c r="AHB167" s="50"/>
      <c r="AHC167" s="50"/>
      <c r="AHD167" s="50"/>
      <c r="AHE167" s="50"/>
      <c r="AHF167" s="50"/>
      <c r="AHG167" s="50"/>
      <c r="AHH167" s="50"/>
      <c r="AHI167" s="50"/>
      <c r="AHJ167" s="50"/>
      <c r="AHK167" s="50"/>
      <c r="AHL167" s="50"/>
      <c r="AHM167" s="50"/>
      <c r="AHN167" s="50"/>
      <c r="AHO167" s="50"/>
      <c r="AHP167" s="50"/>
      <c r="AHQ167" s="50"/>
      <c r="AHR167" s="50"/>
      <c r="AHS167" s="50"/>
      <c r="AHT167" s="50"/>
      <c r="AHU167" s="50"/>
      <c r="AHV167" s="50"/>
      <c r="AHW167" s="50"/>
      <c r="AHX167" s="50"/>
      <c r="AHY167" s="50"/>
      <c r="AHZ167" s="50"/>
      <c r="AIA167" s="50"/>
      <c r="AIB167" s="50"/>
      <c r="AIC167" s="50"/>
      <c r="AID167" s="50"/>
      <c r="AIE167" s="50"/>
      <c r="AIF167" s="50"/>
      <c r="AIG167" s="50"/>
      <c r="AIH167" s="50"/>
      <c r="AII167" s="50"/>
      <c r="AIJ167" s="50"/>
      <c r="AIK167" s="50"/>
      <c r="AIL167" s="50"/>
      <c r="AIM167" s="50"/>
      <c r="AIN167" s="50"/>
      <c r="AIO167" s="50"/>
      <c r="AIP167" s="50"/>
      <c r="AIQ167" s="50"/>
      <c r="AIR167" s="50"/>
      <c r="AIS167" s="50"/>
      <c r="AIT167" s="50"/>
      <c r="AIU167" s="50"/>
      <c r="AIV167" s="50"/>
      <c r="AIW167" s="50"/>
      <c r="AIX167" s="50"/>
      <c r="AIY167" s="50"/>
      <c r="AIZ167" s="50"/>
      <c r="AJA167" s="50"/>
      <c r="AJB167" s="50"/>
      <c r="AJC167" s="50"/>
      <c r="AJD167" s="50"/>
      <c r="AJE167" s="50"/>
      <c r="AJF167" s="50"/>
      <c r="AJG167" s="50"/>
      <c r="AJH167" s="50"/>
      <c r="AJI167" s="50"/>
      <c r="AJJ167" s="50"/>
      <c r="AJK167" s="50"/>
      <c r="AJL167" s="50"/>
      <c r="AJM167" s="50"/>
      <c r="AJN167" s="50"/>
      <c r="AJO167" s="50"/>
      <c r="AJP167" s="50"/>
      <c r="AJQ167" s="50"/>
      <c r="AJR167" s="50"/>
      <c r="AJS167" s="50"/>
      <c r="AJT167" s="50"/>
      <c r="AJU167" s="50"/>
      <c r="AJV167" s="50"/>
      <c r="AJW167" s="50"/>
      <c r="AJX167" s="50"/>
      <c r="AJY167" s="50"/>
      <c r="AJZ167" s="50"/>
      <c r="AKA167" s="50"/>
      <c r="AKB167" s="50"/>
      <c r="AKC167" s="50"/>
      <c r="AKD167" s="50"/>
      <c r="AKE167" s="50"/>
      <c r="AKF167" s="50"/>
      <c r="AKG167" s="50"/>
      <c r="AKH167" s="50"/>
      <c r="AKI167" s="50"/>
      <c r="AKJ167" s="50"/>
      <c r="AKK167" s="50"/>
      <c r="AKL167" s="50"/>
      <c r="AKM167" s="50"/>
      <c r="AKN167" s="50"/>
      <c r="AKO167" s="50"/>
      <c r="AKP167" s="50"/>
      <c r="AKQ167" s="50"/>
      <c r="AKR167" s="50"/>
      <c r="AKS167" s="50"/>
      <c r="AKT167" s="50"/>
      <c r="AKU167" s="50"/>
      <c r="AKV167" s="50"/>
      <c r="AKW167" s="50"/>
      <c r="AKX167" s="50"/>
      <c r="AKY167" s="50"/>
      <c r="AKZ167" s="50"/>
      <c r="ALA167" s="50"/>
      <c r="ALB167" s="50"/>
      <c r="ALC167" s="50"/>
      <c r="ALD167" s="50"/>
      <c r="ALE167" s="50"/>
      <c r="ALF167" s="50"/>
      <c r="ALG167" s="50"/>
      <c r="ALH167" s="50"/>
      <c r="ALI167" s="50"/>
      <c r="ALJ167" s="50"/>
      <c r="ALK167" s="50"/>
      <c r="ALL167" s="50"/>
      <c r="ALM167" s="50"/>
      <c r="ALN167" s="50"/>
      <c r="ALO167" s="50"/>
      <c r="ALP167" s="50"/>
      <c r="ALQ167" s="50"/>
      <c r="ALR167" s="50"/>
      <c r="ALS167" s="50"/>
      <c r="ALT167" s="50"/>
      <c r="ALU167" s="50"/>
      <c r="ALV167" s="50"/>
      <c r="ALW167" s="50"/>
      <c r="ALX167" s="50"/>
      <c r="ALY167" s="50"/>
      <c r="ALZ167" s="50"/>
      <c r="AMA167" s="50"/>
      <c r="AMB167" s="50"/>
      <c r="AMC167" s="50"/>
      <c r="AMD167" s="50"/>
      <c r="AME167" s="50"/>
      <c r="AMF167" s="50"/>
      <c r="AMG167" s="50"/>
      <c r="AMH167" s="50"/>
      <c r="AMI167" s="50"/>
      <c r="AMJ167" s="50"/>
      <c r="AML167" s="50"/>
      <c r="AMN167" s="50"/>
      <c r="AMO167" s="50"/>
      <c r="AMP167" s="50"/>
      <c r="AMQ167" s="50"/>
      <c r="AMR167" s="50"/>
      <c r="AMS167" s="50"/>
      <c r="AMT167" s="50"/>
      <c r="AMU167" s="50"/>
      <c r="AMZ167" s="50"/>
      <c r="ANA167" s="50"/>
      <c r="ANB167" s="50"/>
      <c r="ANC167" s="50"/>
      <c r="AND167" s="50"/>
      <c r="ANE167" s="50"/>
      <c r="ANF167" s="50"/>
      <c r="ANG167" s="50"/>
      <c r="ANH167" s="50"/>
      <c r="ANI167" s="50"/>
      <c r="ANJ167" s="50"/>
      <c r="ANK167" s="50"/>
      <c r="ANL167" s="50"/>
      <c r="ANM167" s="50"/>
      <c r="ANN167" s="50"/>
      <c r="ANO167" s="50"/>
      <c r="ANP167" s="50"/>
      <c r="ANQ167" s="50"/>
      <c r="ANR167" s="50"/>
      <c r="ANS167" s="50"/>
      <c r="ANT167" s="50"/>
      <c r="ANU167" s="50"/>
      <c r="ANV167" s="50"/>
      <c r="ANW167" s="50"/>
      <c r="ANX167" s="50"/>
      <c r="ANY167" s="50"/>
      <c r="ANZ167" s="50"/>
      <c r="AOA167" s="50"/>
      <c r="AOB167" s="50"/>
      <c r="AOC167" s="50"/>
      <c r="AOD167" s="50"/>
      <c r="AOE167" s="50"/>
      <c r="AOF167" s="50"/>
      <c r="AOG167" s="50"/>
      <c r="AOH167" s="50"/>
      <c r="AOI167" s="50"/>
      <c r="AOJ167" s="50"/>
      <c r="AOK167" s="50"/>
      <c r="AOL167" s="50"/>
      <c r="AOM167" s="50"/>
      <c r="AON167" s="50"/>
      <c r="AOO167" s="50"/>
      <c r="AOP167" s="50"/>
      <c r="AOQ167" s="50"/>
      <c r="AOR167" s="50"/>
      <c r="AOS167" s="50"/>
      <c r="AOT167" s="50"/>
      <c r="AOU167" s="50"/>
      <c r="AOV167" s="50"/>
      <c r="AOW167" s="50"/>
      <c r="AOX167" s="50"/>
      <c r="AOY167" s="50"/>
      <c r="AOZ167" s="50"/>
      <c r="APA167" s="50"/>
      <c r="APB167" s="50"/>
      <c r="APC167" s="50"/>
      <c r="APD167" s="50"/>
      <c r="APE167" s="50"/>
      <c r="APF167" s="50"/>
      <c r="APG167" s="50"/>
      <c r="APH167" s="50"/>
      <c r="API167" s="50"/>
      <c r="APJ167" s="50"/>
      <c r="APK167" s="50"/>
      <c r="APL167" s="50"/>
      <c r="APM167" s="50"/>
      <c r="APN167" s="50"/>
      <c r="APO167" s="50"/>
      <c r="APP167" s="50"/>
      <c r="APQ167" s="50"/>
      <c r="APR167" s="50"/>
      <c r="APS167" s="50"/>
      <c r="APT167" s="50"/>
      <c r="APU167" s="50"/>
      <c r="APV167" s="50"/>
      <c r="APW167" s="50"/>
      <c r="APX167" s="50"/>
      <c r="APY167" s="50"/>
      <c r="APZ167" s="50"/>
      <c r="AQA167" s="50"/>
      <c r="AQB167" s="50"/>
      <c r="AQC167" s="50"/>
      <c r="AQD167" s="50"/>
      <c r="AQE167" s="50"/>
      <c r="AQF167" s="50"/>
      <c r="AQG167" s="50"/>
      <c r="AQH167" s="50"/>
      <c r="AQI167" s="50"/>
      <c r="AQJ167" s="50"/>
      <c r="AQK167" s="50"/>
      <c r="AQL167" s="50"/>
      <c r="AQM167" s="50"/>
      <c r="AQN167" s="50"/>
      <c r="AQO167" s="50"/>
      <c r="AQP167" s="50"/>
      <c r="AQQ167" s="50"/>
      <c r="AQR167" s="50"/>
      <c r="AQS167" s="50"/>
      <c r="AQT167" s="50"/>
      <c r="AQU167" s="50"/>
      <c r="AQV167" s="50"/>
      <c r="AQW167" s="50"/>
      <c r="AQX167" s="50"/>
      <c r="AQY167" s="50"/>
      <c r="AQZ167" s="50"/>
      <c r="ARA167" s="50"/>
      <c r="ARB167" s="50"/>
      <c r="ARC167" s="50"/>
      <c r="ARD167" s="50"/>
      <c r="ARE167" s="50"/>
      <c r="ARF167" s="50"/>
      <c r="ARG167" s="50"/>
      <c r="ARH167" s="50"/>
      <c r="ARI167" s="50"/>
      <c r="ARJ167" s="50"/>
      <c r="ARK167" s="50"/>
      <c r="ARL167" s="50"/>
      <c r="ARM167" s="50"/>
      <c r="ARN167" s="50"/>
      <c r="ARO167" s="50"/>
      <c r="ARP167" s="50"/>
      <c r="ARQ167" s="50"/>
      <c r="ARR167" s="50"/>
      <c r="ARS167" s="50"/>
      <c r="ART167" s="50"/>
      <c r="ARU167" s="50"/>
      <c r="ARV167" s="50"/>
      <c r="ARW167" s="50"/>
      <c r="ARX167" s="50"/>
      <c r="ARY167" s="50"/>
      <c r="ARZ167" s="50"/>
      <c r="ASA167" s="50"/>
      <c r="ASB167" s="50"/>
      <c r="ASC167" s="50"/>
      <c r="ASD167" s="50"/>
      <c r="ASE167" s="50"/>
      <c r="ASF167" s="50"/>
      <c r="ASG167" s="50"/>
      <c r="ASH167" s="50"/>
      <c r="ASI167" s="50"/>
      <c r="ASJ167" s="50"/>
      <c r="ASK167" s="50"/>
      <c r="ASL167" s="50"/>
      <c r="ASM167" s="50"/>
      <c r="ASN167" s="50"/>
      <c r="ASO167" s="50"/>
      <c r="ASP167" s="50"/>
      <c r="ASQ167" s="50"/>
      <c r="ASR167" s="50"/>
      <c r="ASS167" s="50"/>
      <c r="AST167" s="50"/>
      <c r="ASU167" s="50"/>
      <c r="ASV167" s="50"/>
      <c r="ASW167" s="50"/>
      <c r="ASX167" s="50"/>
      <c r="ASY167" s="50"/>
      <c r="ASZ167" s="50"/>
      <c r="ATA167" s="50"/>
      <c r="ATB167" s="50"/>
      <c r="ATC167" s="50"/>
      <c r="ATD167" s="50"/>
      <c r="ATE167" s="50"/>
      <c r="ATF167" s="50"/>
      <c r="ATG167" s="50"/>
      <c r="ATH167" s="50"/>
      <c r="ATI167" s="50"/>
      <c r="ATJ167" s="50"/>
      <c r="ATK167" s="50"/>
      <c r="ATL167" s="50"/>
      <c r="ATM167" s="50"/>
      <c r="ATN167" s="50"/>
      <c r="ATO167" s="50"/>
      <c r="ATP167" s="50"/>
      <c r="ATQ167" s="50"/>
      <c r="ATR167" s="50"/>
      <c r="ATS167" s="50"/>
      <c r="ATT167" s="50"/>
      <c r="ATU167" s="50"/>
      <c r="ATV167" s="50"/>
      <c r="ATW167" s="50"/>
      <c r="ATX167" s="50"/>
      <c r="ATY167" s="50"/>
      <c r="ATZ167" s="50"/>
      <c r="AUA167" s="50"/>
      <c r="AUB167" s="50"/>
      <c r="AUC167" s="50"/>
      <c r="AUD167" s="50"/>
      <c r="AUE167" s="50"/>
      <c r="AUF167" s="50"/>
      <c r="AUG167" s="50"/>
      <c r="AUH167" s="50"/>
      <c r="AUI167" s="50"/>
      <c r="AUJ167" s="50"/>
      <c r="AUK167" s="50"/>
      <c r="AUL167" s="50"/>
      <c r="AUM167" s="50"/>
      <c r="AUN167" s="50"/>
      <c r="AUO167" s="50"/>
      <c r="AUP167" s="50"/>
      <c r="AUQ167" s="50"/>
      <c r="AUR167" s="50"/>
      <c r="AUS167" s="50"/>
      <c r="AUT167" s="50"/>
      <c r="AUU167" s="50"/>
      <c r="AUV167" s="50"/>
      <c r="AUW167" s="50"/>
      <c r="AUX167" s="50"/>
      <c r="AUY167" s="50"/>
      <c r="AUZ167" s="50"/>
      <c r="AVA167" s="50"/>
      <c r="AVB167" s="50"/>
      <c r="AVC167" s="50"/>
      <c r="AVD167" s="50"/>
      <c r="AVE167" s="50"/>
      <c r="AVF167" s="50"/>
      <c r="AVG167" s="50"/>
      <c r="AVH167" s="50"/>
      <c r="AVI167" s="50"/>
      <c r="AVJ167" s="50"/>
      <c r="AVK167" s="50"/>
      <c r="AVL167" s="50"/>
      <c r="AVM167" s="50"/>
      <c r="AVN167" s="50"/>
      <c r="AVO167" s="50"/>
      <c r="AVP167" s="50"/>
      <c r="AVQ167" s="50"/>
      <c r="AVR167" s="50"/>
      <c r="AVS167" s="50"/>
      <c r="AVT167" s="50"/>
      <c r="AVU167" s="50"/>
      <c r="AVV167" s="50"/>
      <c r="AVW167" s="50"/>
      <c r="AVX167" s="50"/>
      <c r="AVY167" s="50"/>
      <c r="AVZ167" s="50"/>
      <c r="AWA167" s="50"/>
      <c r="AWB167" s="50"/>
      <c r="AWC167" s="50"/>
      <c r="AWD167" s="50"/>
      <c r="AWE167" s="50"/>
      <c r="AWF167" s="50"/>
      <c r="AWH167" s="50"/>
      <c r="AWJ167" s="50"/>
      <c r="AWK167" s="50"/>
      <c r="AWL167" s="50"/>
      <c r="AWM167" s="50"/>
      <c r="AWN167" s="50"/>
      <c r="AWO167" s="50"/>
      <c r="AWP167" s="50"/>
      <c r="AWQ167" s="50"/>
      <c r="AWV167" s="50"/>
      <c r="AWW167" s="50"/>
      <c r="AWX167" s="50"/>
      <c r="AWY167" s="50"/>
      <c r="AWZ167" s="50"/>
      <c r="AXA167" s="50"/>
      <c r="AXB167" s="50"/>
      <c r="AXC167" s="50"/>
      <c r="AXD167" s="50"/>
      <c r="AXE167" s="50"/>
      <c r="AXF167" s="50"/>
      <c r="AXG167" s="50"/>
      <c r="AXH167" s="50"/>
      <c r="AXI167" s="50"/>
      <c r="AXJ167" s="50"/>
      <c r="AXK167" s="50"/>
      <c r="AXL167" s="50"/>
      <c r="AXM167" s="50"/>
      <c r="AXN167" s="50"/>
      <c r="AXO167" s="50"/>
      <c r="AXP167" s="50"/>
      <c r="AXQ167" s="50"/>
      <c r="AXR167" s="50"/>
      <c r="AXS167" s="50"/>
      <c r="AXT167" s="50"/>
      <c r="AXU167" s="50"/>
      <c r="AXV167" s="50"/>
      <c r="AXW167" s="50"/>
      <c r="AXX167" s="50"/>
      <c r="AXY167" s="50"/>
      <c r="AXZ167" s="50"/>
      <c r="AYA167" s="50"/>
      <c r="AYB167" s="50"/>
      <c r="AYC167" s="50"/>
      <c r="AYD167" s="50"/>
      <c r="AYE167" s="50"/>
      <c r="AYF167" s="50"/>
      <c r="AYG167" s="50"/>
      <c r="AYH167" s="50"/>
      <c r="AYI167" s="50"/>
      <c r="AYJ167" s="50"/>
      <c r="AYK167" s="50"/>
      <c r="AYL167" s="50"/>
      <c r="AYM167" s="50"/>
      <c r="AYN167" s="50"/>
      <c r="AYO167" s="50"/>
      <c r="AYP167" s="50"/>
      <c r="AYQ167" s="50"/>
      <c r="AYR167" s="50"/>
      <c r="AYS167" s="50"/>
      <c r="AYT167" s="50"/>
      <c r="AYU167" s="50"/>
      <c r="AYV167" s="50"/>
      <c r="AYW167" s="50"/>
      <c r="AYX167" s="50"/>
      <c r="AYY167" s="50"/>
      <c r="AYZ167" s="50"/>
      <c r="AZA167" s="50"/>
      <c r="AZB167" s="50"/>
      <c r="AZC167" s="50"/>
      <c r="AZD167" s="50"/>
      <c r="AZE167" s="50"/>
      <c r="AZF167" s="50"/>
      <c r="AZG167" s="50"/>
      <c r="AZH167" s="50"/>
      <c r="AZI167" s="50"/>
      <c r="AZJ167" s="50"/>
      <c r="AZK167" s="50"/>
      <c r="AZL167" s="50"/>
      <c r="AZM167" s="50"/>
      <c r="AZN167" s="50"/>
      <c r="AZO167" s="50"/>
      <c r="AZP167" s="50"/>
      <c r="AZQ167" s="50"/>
      <c r="AZR167" s="50"/>
      <c r="AZS167" s="50"/>
      <c r="AZT167" s="50"/>
      <c r="AZU167" s="50"/>
      <c r="AZV167" s="50"/>
      <c r="AZW167" s="50"/>
      <c r="AZX167" s="50"/>
      <c r="AZY167" s="50"/>
      <c r="AZZ167" s="50"/>
      <c r="BAA167" s="50"/>
      <c r="BAB167" s="50"/>
      <c r="BAC167" s="50"/>
      <c r="BAD167" s="50"/>
      <c r="BAE167" s="50"/>
      <c r="BAF167" s="50"/>
      <c r="BAG167" s="50"/>
      <c r="BAH167" s="50"/>
      <c r="BAI167" s="50"/>
      <c r="BAJ167" s="50"/>
      <c r="BAK167" s="50"/>
      <c r="BAL167" s="50"/>
      <c r="BAM167" s="50"/>
      <c r="BAN167" s="50"/>
      <c r="BAO167" s="50"/>
      <c r="BAP167" s="50"/>
      <c r="BAQ167" s="50"/>
      <c r="BAR167" s="50"/>
      <c r="BAS167" s="50"/>
      <c r="BAT167" s="50"/>
      <c r="BAU167" s="50"/>
      <c r="BAV167" s="50"/>
      <c r="BAW167" s="50"/>
      <c r="BAX167" s="50"/>
      <c r="BAY167" s="50"/>
      <c r="BAZ167" s="50"/>
      <c r="BBA167" s="50"/>
      <c r="BBB167" s="50"/>
      <c r="BBC167" s="50"/>
      <c r="BBD167" s="50"/>
      <c r="BBE167" s="50"/>
      <c r="BBF167" s="50"/>
      <c r="BBG167" s="50"/>
      <c r="BBH167" s="50"/>
      <c r="BBI167" s="50"/>
      <c r="BBJ167" s="50"/>
      <c r="BBK167" s="50"/>
      <c r="BBL167" s="50"/>
      <c r="BBM167" s="50"/>
      <c r="BBN167" s="50"/>
      <c r="BBO167" s="50"/>
      <c r="BBP167" s="50"/>
      <c r="BBQ167" s="50"/>
      <c r="BBR167" s="50"/>
      <c r="BBS167" s="50"/>
      <c r="BBT167" s="50"/>
      <c r="BBU167" s="50"/>
      <c r="BBV167" s="50"/>
      <c r="BBW167" s="50"/>
      <c r="BBX167" s="50"/>
      <c r="BBY167" s="50"/>
      <c r="BBZ167" s="50"/>
      <c r="BCA167" s="50"/>
      <c r="BCB167" s="50"/>
      <c r="BCC167" s="50"/>
      <c r="BCD167" s="50"/>
      <c r="BCE167" s="50"/>
      <c r="BCF167" s="50"/>
      <c r="BCG167" s="50"/>
      <c r="BCH167" s="50"/>
      <c r="BCI167" s="50"/>
      <c r="BCJ167" s="50"/>
      <c r="BCK167" s="50"/>
      <c r="BCL167" s="50"/>
      <c r="BCM167" s="50"/>
      <c r="BCN167" s="50"/>
      <c r="BCO167" s="50"/>
      <c r="BCP167" s="50"/>
      <c r="BCQ167" s="50"/>
      <c r="BCR167" s="50"/>
      <c r="BCS167" s="50"/>
      <c r="BCT167" s="50"/>
      <c r="BCU167" s="50"/>
      <c r="BCV167" s="50"/>
      <c r="BCW167" s="50"/>
      <c r="BCX167" s="50"/>
      <c r="BCY167" s="50"/>
      <c r="BCZ167" s="50"/>
      <c r="BDA167" s="50"/>
      <c r="BDB167" s="50"/>
      <c r="BDC167" s="50"/>
      <c r="BDD167" s="50"/>
      <c r="BDE167" s="50"/>
      <c r="BDF167" s="50"/>
      <c r="BDG167" s="50"/>
      <c r="BDH167" s="50"/>
      <c r="BDI167" s="50"/>
      <c r="BDJ167" s="50"/>
      <c r="BDK167" s="50"/>
      <c r="BDL167" s="50"/>
      <c r="BDM167" s="50"/>
      <c r="BDN167" s="50"/>
      <c r="BDO167" s="50"/>
      <c r="BDP167" s="50"/>
      <c r="BDQ167" s="50"/>
      <c r="BDR167" s="50"/>
      <c r="BDS167" s="50"/>
      <c r="BDT167" s="50"/>
      <c r="BDU167" s="50"/>
      <c r="BDV167" s="50"/>
      <c r="BDW167" s="50"/>
      <c r="BDX167" s="50"/>
      <c r="BDY167" s="50"/>
      <c r="BDZ167" s="50"/>
      <c r="BEA167" s="50"/>
      <c r="BEB167" s="50"/>
      <c r="BEC167" s="50"/>
      <c r="BED167" s="50"/>
      <c r="BEE167" s="50"/>
      <c r="BEF167" s="50"/>
      <c r="BEG167" s="50"/>
      <c r="BEH167" s="50"/>
      <c r="BEI167" s="50"/>
      <c r="BEJ167" s="50"/>
      <c r="BEK167" s="50"/>
      <c r="BEL167" s="50"/>
      <c r="BEM167" s="50"/>
      <c r="BEN167" s="50"/>
      <c r="BEO167" s="50"/>
      <c r="BEP167" s="50"/>
      <c r="BEQ167" s="50"/>
      <c r="BER167" s="50"/>
      <c r="BES167" s="50"/>
      <c r="BET167" s="50"/>
      <c r="BEU167" s="50"/>
      <c r="BEV167" s="50"/>
      <c r="BEW167" s="50"/>
      <c r="BEX167" s="50"/>
      <c r="BEY167" s="50"/>
      <c r="BEZ167" s="50"/>
      <c r="BFA167" s="50"/>
      <c r="BFB167" s="50"/>
      <c r="BFC167" s="50"/>
      <c r="BFD167" s="50"/>
      <c r="BFE167" s="50"/>
      <c r="BFF167" s="50"/>
      <c r="BFG167" s="50"/>
      <c r="BFH167" s="50"/>
      <c r="BFI167" s="50"/>
      <c r="BFJ167" s="50"/>
      <c r="BFK167" s="50"/>
      <c r="BFL167" s="50"/>
      <c r="BFM167" s="50"/>
      <c r="BFN167" s="50"/>
      <c r="BFO167" s="50"/>
      <c r="BFP167" s="50"/>
      <c r="BFQ167" s="50"/>
      <c r="BFR167" s="50"/>
      <c r="BFS167" s="50"/>
      <c r="BFT167" s="50"/>
      <c r="BFU167" s="50"/>
      <c r="BFV167" s="50"/>
      <c r="BFW167" s="50"/>
      <c r="BFX167" s="50"/>
      <c r="BFY167" s="50"/>
      <c r="BFZ167" s="50"/>
      <c r="BGA167" s="50"/>
      <c r="BGB167" s="50"/>
      <c r="BGD167" s="50"/>
      <c r="BGF167" s="50"/>
      <c r="BGG167" s="50"/>
      <c r="BGH167" s="50"/>
      <c r="BGI167" s="50"/>
      <c r="BGJ167" s="50"/>
      <c r="BGK167" s="50"/>
      <c r="BGL167" s="50"/>
      <c r="BGM167" s="50"/>
      <c r="BGR167" s="50"/>
      <c r="BGS167" s="50"/>
      <c r="BGT167" s="50"/>
      <c r="BGU167" s="50"/>
      <c r="BGV167" s="50"/>
      <c r="BGW167" s="50"/>
      <c r="BGX167" s="50"/>
      <c r="BGY167" s="50"/>
      <c r="BGZ167" s="50"/>
      <c r="BHA167" s="50"/>
      <c r="BHB167" s="50"/>
      <c r="BHC167" s="50"/>
      <c r="BHD167" s="50"/>
      <c r="BHE167" s="50"/>
      <c r="BHF167" s="50"/>
      <c r="BHG167" s="50"/>
      <c r="BHH167" s="50"/>
      <c r="BHI167" s="50"/>
      <c r="BHJ167" s="50"/>
      <c r="BHK167" s="50"/>
      <c r="BHL167" s="50"/>
      <c r="BHM167" s="50"/>
      <c r="BHN167" s="50"/>
      <c r="BHO167" s="50"/>
      <c r="BHP167" s="50"/>
      <c r="BHQ167" s="50"/>
      <c r="BHR167" s="50"/>
      <c r="BHS167" s="50"/>
      <c r="BHT167" s="50"/>
      <c r="BHU167" s="50"/>
      <c r="BHV167" s="50"/>
      <c r="BHW167" s="50"/>
      <c r="BHX167" s="50"/>
      <c r="BHY167" s="50"/>
      <c r="BHZ167" s="50"/>
      <c r="BIA167" s="50"/>
      <c r="BIB167" s="50"/>
      <c r="BIC167" s="50"/>
      <c r="BID167" s="50"/>
      <c r="BIE167" s="50"/>
      <c r="BIF167" s="50"/>
      <c r="BIG167" s="50"/>
      <c r="BIH167" s="50"/>
      <c r="BII167" s="50"/>
      <c r="BIJ167" s="50"/>
      <c r="BIK167" s="50"/>
      <c r="BIL167" s="50"/>
      <c r="BIM167" s="50"/>
      <c r="BIN167" s="50"/>
      <c r="BIO167" s="50"/>
      <c r="BIP167" s="50"/>
      <c r="BIQ167" s="50"/>
      <c r="BIR167" s="50"/>
      <c r="BIS167" s="50"/>
      <c r="BIT167" s="50"/>
      <c r="BIU167" s="50"/>
      <c r="BIV167" s="50"/>
      <c r="BIW167" s="50"/>
      <c r="BIX167" s="50"/>
      <c r="BIY167" s="50"/>
      <c r="BIZ167" s="50"/>
      <c r="BJA167" s="50"/>
      <c r="BJB167" s="50"/>
      <c r="BJC167" s="50"/>
      <c r="BJD167" s="50"/>
      <c r="BJE167" s="50"/>
      <c r="BJF167" s="50"/>
      <c r="BJG167" s="50"/>
      <c r="BJH167" s="50"/>
      <c r="BJI167" s="50"/>
      <c r="BJJ167" s="50"/>
      <c r="BJK167" s="50"/>
      <c r="BJL167" s="50"/>
      <c r="BJM167" s="50"/>
      <c r="BJN167" s="50"/>
      <c r="BJO167" s="50"/>
      <c r="BJP167" s="50"/>
      <c r="BJQ167" s="50"/>
      <c r="BJR167" s="50"/>
      <c r="BJS167" s="50"/>
      <c r="BJT167" s="50"/>
      <c r="BJU167" s="50"/>
      <c r="BJV167" s="50"/>
      <c r="BJW167" s="50"/>
      <c r="BJX167" s="50"/>
      <c r="BJY167" s="50"/>
      <c r="BJZ167" s="50"/>
      <c r="BKA167" s="50"/>
      <c r="BKB167" s="50"/>
      <c r="BKC167" s="50"/>
      <c r="BKD167" s="50"/>
      <c r="BKE167" s="50"/>
      <c r="BKF167" s="50"/>
      <c r="BKG167" s="50"/>
      <c r="BKH167" s="50"/>
      <c r="BKI167" s="50"/>
      <c r="BKJ167" s="50"/>
      <c r="BKK167" s="50"/>
      <c r="BKL167" s="50"/>
      <c r="BKM167" s="50"/>
      <c r="BKN167" s="50"/>
      <c r="BKO167" s="50"/>
      <c r="BKP167" s="50"/>
      <c r="BKQ167" s="50"/>
      <c r="BKR167" s="50"/>
      <c r="BKS167" s="50"/>
      <c r="BKT167" s="50"/>
      <c r="BKU167" s="50"/>
      <c r="BKV167" s="50"/>
      <c r="BKW167" s="50"/>
      <c r="BKX167" s="50"/>
      <c r="BKY167" s="50"/>
      <c r="BKZ167" s="50"/>
      <c r="BLA167" s="50"/>
      <c r="BLB167" s="50"/>
      <c r="BLC167" s="50"/>
      <c r="BLD167" s="50"/>
      <c r="BLE167" s="50"/>
      <c r="BLF167" s="50"/>
      <c r="BLG167" s="50"/>
      <c r="BLH167" s="50"/>
      <c r="BLI167" s="50"/>
      <c r="BLJ167" s="50"/>
      <c r="BLK167" s="50"/>
      <c r="BLL167" s="50"/>
      <c r="BLM167" s="50"/>
      <c r="BLN167" s="50"/>
      <c r="BLO167" s="50"/>
      <c r="BLP167" s="50"/>
      <c r="BLQ167" s="50"/>
      <c r="BLR167" s="50"/>
      <c r="BLS167" s="50"/>
      <c r="BLT167" s="50"/>
      <c r="BLU167" s="50"/>
      <c r="BLV167" s="50"/>
      <c r="BLW167" s="50"/>
      <c r="BLX167" s="50"/>
      <c r="BLY167" s="50"/>
      <c r="BLZ167" s="50"/>
      <c r="BMA167" s="50"/>
      <c r="BMB167" s="50"/>
      <c r="BMC167" s="50"/>
      <c r="BMD167" s="50"/>
      <c r="BME167" s="50"/>
      <c r="BMF167" s="50"/>
      <c r="BMG167" s="50"/>
      <c r="BMH167" s="50"/>
      <c r="BMI167" s="50"/>
      <c r="BMJ167" s="50"/>
      <c r="BMK167" s="50"/>
      <c r="BML167" s="50"/>
      <c r="BMM167" s="50"/>
      <c r="BMN167" s="50"/>
      <c r="BMO167" s="50"/>
      <c r="BMP167" s="50"/>
      <c r="BMQ167" s="50"/>
      <c r="BMR167" s="50"/>
      <c r="BMS167" s="50"/>
      <c r="BMT167" s="50"/>
      <c r="BMU167" s="50"/>
      <c r="BMV167" s="50"/>
      <c r="BMW167" s="50"/>
      <c r="BMX167" s="50"/>
      <c r="BMY167" s="50"/>
      <c r="BMZ167" s="50"/>
      <c r="BNA167" s="50"/>
      <c r="BNB167" s="50"/>
      <c r="BNC167" s="50"/>
      <c r="BND167" s="50"/>
      <c r="BNE167" s="50"/>
      <c r="BNF167" s="50"/>
      <c r="BNG167" s="50"/>
      <c r="BNH167" s="50"/>
      <c r="BNI167" s="50"/>
      <c r="BNJ167" s="50"/>
      <c r="BNK167" s="50"/>
      <c r="BNL167" s="50"/>
      <c r="BNM167" s="50"/>
      <c r="BNN167" s="50"/>
      <c r="BNO167" s="50"/>
      <c r="BNP167" s="50"/>
      <c r="BNQ167" s="50"/>
      <c r="BNR167" s="50"/>
      <c r="BNS167" s="50"/>
      <c r="BNT167" s="50"/>
      <c r="BNU167" s="50"/>
      <c r="BNV167" s="50"/>
      <c r="BNW167" s="50"/>
      <c r="BNX167" s="50"/>
      <c r="BNY167" s="50"/>
      <c r="BNZ167" s="50"/>
      <c r="BOA167" s="50"/>
      <c r="BOB167" s="50"/>
      <c r="BOC167" s="50"/>
      <c r="BOD167" s="50"/>
      <c r="BOE167" s="50"/>
      <c r="BOF167" s="50"/>
      <c r="BOG167" s="50"/>
      <c r="BOH167" s="50"/>
      <c r="BOI167" s="50"/>
      <c r="BOJ167" s="50"/>
      <c r="BOK167" s="50"/>
      <c r="BOL167" s="50"/>
      <c r="BOM167" s="50"/>
      <c r="BON167" s="50"/>
      <c r="BOO167" s="50"/>
      <c r="BOP167" s="50"/>
      <c r="BOQ167" s="50"/>
      <c r="BOR167" s="50"/>
      <c r="BOS167" s="50"/>
      <c r="BOT167" s="50"/>
      <c r="BOU167" s="50"/>
      <c r="BOV167" s="50"/>
      <c r="BOW167" s="50"/>
      <c r="BOX167" s="50"/>
      <c r="BOY167" s="50"/>
      <c r="BOZ167" s="50"/>
      <c r="BPA167" s="50"/>
      <c r="BPB167" s="50"/>
      <c r="BPC167" s="50"/>
      <c r="BPD167" s="50"/>
      <c r="BPE167" s="50"/>
      <c r="BPF167" s="50"/>
      <c r="BPG167" s="50"/>
      <c r="BPH167" s="50"/>
      <c r="BPI167" s="50"/>
      <c r="BPJ167" s="50"/>
      <c r="BPK167" s="50"/>
      <c r="BPL167" s="50"/>
      <c r="BPM167" s="50"/>
      <c r="BPN167" s="50"/>
      <c r="BPO167" s="50"/>
      <c r="BPP167" s="50"/>
      <c r="BPQ167" s="50"/>
      <c r="BPR167" s="50"/>
      <c r="BPS167" s="50"/>
      <c r="BPT167" s="50"/>
      <c r="BPU167" s="50"/>
      <c r="BPV167" s="50"/>
      <c r="BPW167" s="50"/>
      <c r="BPX167" s="50"/>
      <c r="BPZ167" s="50"/>
      <c r="BQB167" s="50"/>
      <c r="BQC167" s="50"/>
      <c r="BQD167" s="50"/>
      <c r="BQE167" s="50"/>
      <c r="BQF167" s="50"/>
      <c r="BQG167" s="50"/>
      <c r="BQH167" s="50"/>
      <c r="BQI167" s="50"/>
      <c r="BQN167" s="50"/>
      <c r="BQO167" s="50"/>
      <c r="BQP167" s="50"/>
      <c r="BQQ167" s="50"/>
      <c r="BQR167" s="50"/>
      <c r="BQS167" s="50"/>
      <c r="BQT167" s="50"/>
      <c r="BQU167" s="50"/>
      <c r="BQV167" s="50"/>
      <c r="BQW167" s="50"/>
      <c r="BQX167" s="50"/>
      <c r="BQY167" s="50"/>
      <c r="BQZ167" s="50"/>
      <c r="BRA167" s="50"/>
      <c r="BRB167" s="50"/>
      <c r="BRC167" s="50"/>
      <c r="BRD167" s="50"/>
      <c r="BRE167" s="50"/>
      <c r="BRF167" s="50"/>
      <c r="BRG167" s="50"/>
      <c r="BRH167" s="50"/>
      <c r="BRI167" s="50"/>
      <c r="BRJ167" s="50"/>
      <c r="BRK167" s="50"/>
      <c r="BRL167" s="50"/>
      <c r="BRM167" s="50"/>
      <c r="BRN167" s="50"/>
      <c r="BRO167" s="50"/>
      <c r="BRP167" s="50"/>
      <c r="BRQ167" s="50"/>
      <c r="BRR167" s="50"/>
      <c r="BRS167" s="50"/>
      <c r="BRT167" s="50"/>
      <c r="BRU167" s="50"/>
      <c r="BRV167" s="50"/>
      <c r="BRW167" s="50"/>
      <c r="BRX167" s="50"/>
      <c r="BRY167" s="50"/>
      <c r="BRZ167" s="50"/>
      <c r="BSA167" s="50"/>
      <c r="BSB167" s="50"/>
      <c r="BSC167" s="50"/>
      <c r="BSD167" s="50"/>
      <c r="BSE167" s="50"/>
      <c r="BSF167" s="50"/>
      <c r="BSG167" s="50"/>
      <c r="BSH167" s="50"/>
      <c r="BSI167" s="50"/>
      <c r="BSJ167" s="50"/>
      <c r="BSK167" s="50"/>
      <c r="BSL167" s="50"/>
      <c r="BSM167" s="50"/>
      <c r="BSN167" s="50"/>
      <c r="BSO167" s="50"/>
      <c r="BSP167" s="50"/>
      <c r="BSQ167" s="50"/>
      <c r="BSR167" s="50"/>
      <c r="BSS167" s="50"/>
      <c r="BST167" s="50"/>
      <c r="BSU167" s="50"/>
      <c r="BSV167" s="50"/>
      <c r="BSW167" s="50"/>
      <c r="BSX167" s="50"/>
      <c r="BSY167" s="50"/>
      <c r="BSZ167" s="50"/>
      <c r="BTA167" s="50"/>
      <c r="BTB167" s="50"/>
      <c r="BTC167" s="50"/>
      <c r="BTD167" s="50"/>
      <c r="BTE167" s="50"/>
      <c r="BTF167" s="50"/>
      <c r="BTG167" s="50"/>
      <c r="BTH167" s="50"/>
      <c r="BTI167" s="50"/>
      <c r="BTJ167" s="50"/>
      <c r="BTK167" s="50"/>
      <c r="BTL167" s="50"/>
      <c r="BTM167" s="50"/>
      <c r="BTN167" s="50"/>
      <c r="BTO167" s="50"/>
      <c r="BTP167" s="50"/>
      <c r="BTQ167" s="50"/>
      <c r="BTR167" s="50"/>
      <c r="BTS167" s="50"/>
      <c r="BTT167" s="50"/>
      <c r="BTU167" s="50"/>
      <c r="BTV167" s="50"/>
      <c r="BTW167" s="50"/>
      <c r="BTX167" s="50"/>
      <c r="BTY167" s="50"/>
      <c r="BTZ167" s="50"/>
      <c r="BUA167" s="50"/>
      <c r="BUB167" s="50"/>
      <c r="BUC167" s="50"/>
      <c r="BUD167" s="50"/>
      <c r="BUE167" s="50"/>
      <c r="BUF167" s="50"/>
      <c r="BUG167" s="50"/>
      <c r="BUH167" s="50"/>
      <c r="BUI167" s="50"/>
      <c r="BUJ167" s="50"/>
      <c r="BUK167" s="50"/>
      <c r="BUL167" s="50"/>
      <c r="BUM167" s="50"/>
      <c r="BUN167" s="50"/>
      <c r="BUO167" s="50"/>
      <c r="BUP167" s="50"/>
      <c r="BUQ167" s="50"/>
      <c r="BUR167" s="50"/>
      <c r="BUS167" s="50"/>
      <c r="BUT167" s="50"/>
      <c r="BUU167" s="50"/>
      <c r="BUV167" s="50"/>
      <c r="BUW167" s="50"/>
      <c r="BUX167" s="50"/>
      <c r="BUY167" s="50"/>
      <c r="BUZ167" s="50"/>
      <c r="BVA167" s="50"/>
      <c r="BVB167" s="50"/>
      <c r="BVC167" s="50"/>
      <c r="BVD167" s="50"/>
      <c r="BVE167" s="50"/>
      <c r="BVF167" s="50"/>
      <c r="BVG167" s="50"/>
      <c r="BVH167" s="50"/>
      <c r="BVI167" s="50"/>
      <c r="BVJ167" s="50"/>
      <c r="BVK167" s="50"/>
      <c r="BVL167" s="50"/>
      <c r="BVM167" s="50"/>
      <c r="BVN167" s="50"/>
      <c r="BVO167" s="50"/>
      <c r="BVP167" s="50"/>
      <c r="BVQ167" s="50"/>
      <c r="BVR167" s="50"/>
      <c r="BVS167" s="50"/>
      <c r="BVT167" s="50"/>
      <c r="BVU167" s="50"/>
      <c r="BVV167" s="50"/>
      <c r="BVW167" s="50"/>
      <c r="BVX167" s="50"/>
      <c r="BVY167" s="50"/>
      <c r="BVZ167" s="50"/>
      <c r="BWA167" s="50"/>
      <c r="BWB167" s="50"/>
      <c r="BWC167" s="50"/>
      <c r="BWD167" s="50"/>
      <c r="BWE167" s="50"/>
      <c r="BWF167" s="50"/>
      <c r="BWG167" s="50"/>
      <c r="BWH167" s="50"/>
      <c r="BWI167" s="50"/>
      <c r="BWJ167" s="50"/>
      <c r="BWK167" s="50"/>
      <c r="BWL167" s="50"/>
      <c r="BWM167" s="50"/>
      <c r="BWN167" s="50"/>
      <c r="BWO167" s="50"/>
      <c r="BWP167" s="50"/>
      <c r="BWQ167" s="50"/>
      <c r="BWR167" s="50"/>
      <c r="BWS167" s="50"/>
      <c r="BWT167" s="50"/>
      <c r="BWU167" s="50"/>
      <c r="BWV167" s="50"/>
      <c r="BWW167" s="50"/>
      <c r="BWX167" s="50"/>
      <c r="BWY167" s="50"/>
      <c r="BWZ167" s="50"/>
      <c r="BXA167" s="50"/>
      <c r="BXB167" s="50"/>
      <c r="BXC167" s="50"/>
      <c r="BXD167" s="50"/>
      <c r="BXE167" s="50"/>
      <c r="BXF167" s="50"/>
      <c r="BXG167" s="50"/>
      <c r="BXH167" s="50"/>
      <c r="BXI167" s="50"/>
      <c r="BXJ167" s="50"/>
      <c r="BXK167" s="50"/>
      <c r="BXL167" s="50"/>
      <c r="BXM167" s="50"/>
      <c r="BXN167" s="50"/>
      <c r="BXO167" s="50"/>
      <c r="BXP167" s="50"/>
      <c r="BXQ167" s="50"/>
      <c r="BXR167" s="50"/>
      <c r="BXS167" s="50"/>
      <c r="BXT167" s="50"/>
      <c r="BXU167" s="50"/>
      <c r="BXV167" s="50"/>
      <c r="BXW167" s="50"/>
      <c r="BXX167" s="50"/>
      <c r="BXY167" s="50"/>
      <c r="BXZ167" s="50"/>
      <c r="BYA167" s="50"/>
      <c r="BYB167" s="50"/>
      <c r="BYC167" s="50"/>
      <c r="BYD167" s="50"/>
      <c r="BYE167" s="50"/>
      <c r="BYF167" s="50"/>
      <c r="BYG167" s="50"/>
      <c r="BYH167" s="50"/>
      <c r="BYI167" s="50"/>
      <c r="BYJ167" s="50"/>
      <c r="BYK167" s="50"/>
      <c r="BYL167" s="50"/>
      <c r="BYM167" s="50"/>
      <c r="BYN167" s="50"/>
      <c r="BYO167" s="50"/>
      <c r="BYP167" s="50"/>
      <c r="BYQ167" s="50"/>
      <c r="BYR167" s="50"/>
      <c r="BYS167" s="50"/>
      <c r="BYT167" s="50"/>
      <c r="BYU167" s="50"/>
      <c r="BYV167" s="50"/>
      <c r="BYW167" s="50"/>
      <c r="BYX167" s="50"/>
      <c r="BYY167" s="50"/>
      <c r="BYZ167" s="50"/>
      <c r="BZA167" s="50"/>
      <c r="BZB167" s="50"/>
      <c r="BZC167" s="50"/>
      <c r="BZD167" s="50"/>
      <c r="BZE167" s="50"/>
      <c r="BZF167" s="50"/>
      <c r="BZG167" s="50"/>
      <c r="BZH167" s="50"/>
      <c r="BZI167" s="50"/>
      <c r="BZJ167" s="50"/>
      <c r="BZK167" s="50"/>
      <c r="BZL167" s="50"/>
      <c r="BZM167" s="50"/>
      <c r="BZN167" s="50"/>
      <c r="BZO167" s="50"/>
      <c r="BZP167" s="50"/>
      <c r="BZQ167" s="50"/>
      <c r="BZR167" s="50"/>
      <c r="BZS167" s="50"/>
      <c r="BZT167" s="50"/>
      <c r="BZV167" s="50"/>
      <c r="BZX167" s="50"/>
      <c r="BZY167" s="50"/>
      <c r="BZZ167" s="50"/>
      <c r="CAA167" s="50"/>
      <c r="CAB167" s="50"/>
      <c r="CAC167" s="50"/>
      <c r="CAD167" s="50"/>
      <c r="CAE167" s="50"/>
      <c r="CAJ167" s="50"/>
      <c r="CAK167" s="50"/>
      <c r="CAL167" s="50"/>
      <c r="CAM167" s="50"/>
      <c r="CAN167" s="50"/>
      <c r="CAO167" s="50"/>
      <c r="CAP167" s="50"/>
      <c r="CAQ167" s="50"/>
      <c r="CAR167" s="50"/>
      <c r="CAS167" s="50"/>
      <c r="CAT167" s="50"/>
      <c r="CAU167" s="50"/>
      <c r="CAV167" s="50"/>
      <c r="CAW167" s="50"/>
      <c r="CAX167" s="50"/>
      <c r="CAY167" s="50"/>
      <c r="CAZ167" s="50"/>
      <c r="CBA167" s="50"/>
      <c r="CBB167" s="50"/>
      <c r="CBC167" s="50"/>
      <c r="CBD167" s="50"/>
      <c r="CBE167" s="50"/>
      <c r="CBF167" s="50"/>
      <c r="CBG167" s="50"/>
      <c r="CBH167" s="50"/>
      <c r="CBI167" s="50"/>
      <c r="CBJ167" s="50"/>
      <c r="CBK167" s="50"/>
      <c r="CBL167" s="50"/>
      <c r="CBM167" s="50"/>
      <c r="CBN167" s="50"/>
      <c r="CBO167" s="50"/>
      <c r="CBP167" s="50"/>
      <c r="CBQ167" s="50"/>
      <c r="CBR167" s="50"/>
      <c r="CBS167" s="50"/>
      <c r="CBT167" s="50"/>
      <c r="CBU167" s="50"/>
      <c r="CBV167" s="50"/>
      <c r="CBW167" s="50"/>
      <c r="CBX167" s="50"/>
      <c r="CBY167" s="50"/>
      <c r="CBZ167" s="50"/>
      <c r="CCA167" s="50"/>
      <c r="CCB167" s="50"/>
      <c r="CCC167" s="50"/>
      <c r="CCD167" s="50"/>
      <c r="CCE167" s="50"/>
      <c r="CCF167" s="50"/>
      <c r="CCG167" s="50"/>
      <c r="CCH167" s="50"/>
      <c r="CCI167" s="50"/>
      <c r="CCJ167" s="50"/>
      <c r="CCK167" s="50"/>
      <c r="CCL167" s="50"/>
      <c r="CCM167" s="50"/>
      <c r="CCN167" s="50"/>
      <c r="CCO167" s="50"/>
      <c r="CCP167" s="50"/>
      <c r="CCQ167" s="50"/>
      <c r="CCR167" s="50"/>
      <c r="CCS167" s="50"/>
      <c r="CCT167" s="50"/>
      <c r="CCU167" s="50"/>
      <c r="CCV167" s="50"/>
      <c r="CCW167" s="50"/>
      <c r="CCX167" s="50"/>
      <c r="CCY167" s="50"/>
      <c r="CCZ167" s="50"/>
      <c r="CDA167" s="50"/>
      <c r="CDB167" s="50"/>
      <c r="CDC167" s="50"/>
      <c r="CDD167" s="50"/>
      <c r="CDE167" s="50"/>
      <c r="CDF167" s="50"/>
      <c r="CDG167" s="50"/>
      <c r="CDH167" s="50"/>
      <c r="CDI167" s="50"/>
      <c r="CDJ167" s="50"/>
      <c r="CDK167" s="50"/>
      <c r="CDL167" s="50"/>
      <c r="CDM167" s="50"/>
      <c r="CDN167" s="50"/>
      <c r="CDO167" s="50"/>
      <c r="CDP167" s="50"/>
      <c r="CDQ167" s="50"/>
      <c r="CDR167" s="50"/>
      <c r="CDS167" s="50"/>
      <c r="CDT167" s="50"/>
      <c r="CDU167" s="50"/>
      <c r="CDV167" s="50"/>
      <c r="CDW167" s="50"/>
      <c r="CDX167" s="50"/>
      <c r="CDY167" s="50"/>
      <c r="CDZ167" s="50"/>
      <c r="CEA167" s="50"/>
      <c r="CEB167" s="50"/>
      <c r="CEC167" s="50"/>
      <c r="CED167" s="50"/>
      <c r="CEE167" s="50"/>
      <c r="CEF167" s="50"/>
      <c r="CEG167" s="50"/>
      <c r="CEH167" s="50"/>
      <c r="CEI167" s="50"/>
      <c r="CEJ167" s="50"/>
      <c r="CEK167" s="50"/>
      <c r="CEL167" s="50"/>
      <c r="CEM167" s="50"/>
      <c r="CEN167" s="50"/>
      <c r="CEO167" s="50"/>
      <c r="CEP167" s="50"/>
      <c r="CEQ167" s="50"/>
      <c r="CER167" s="50"/>
      <c r="CES167" s="50"/>
      <c r="CET167" s="50"/>
      <c r="CEU167" s="50"/>
      <c r="CEV167" s="50"/>
      <c r="CEW167" s="50"/>
      <c r="CEX167" s="50"/>
      <c r="CEY167" s="50"/>
      <c r="CEZ167" s="50"/>
      <c r="CFA167" s="50"/>
      <c r="CFB167" s="50"/>
      <c r="CFC167" s="50"/>
      <c r="CFD167" s="50"/>
      <c r="CFE167" s="50"/>
      <c r="CFF167" s="50"/>
      <c r="CFG167" s="50"/>
      <c r="CFH167" s="50"/>
      <c r="CFI167" s="50"/>
      <c r="CFJ167" s="50"/>
      <c r="CFK167" s="50"/>
      <c r="CFL167" s="50"/>
      <c r="CFM167" s="50"/>
      <c r="CFN167" s="50"/>
      <c r="CFO167" s="50"/>
      <c r="CFP167" s="50"/>
      <c r="CFQ167" s="50"/>
      <c r="CFR167" s="50"/>
      <c r="CFS167" s="50"/>
      <c r="CFT167" s="50"/>
      <c r="CFU167" s="50"/>
      <c r="CFV167" s="50"/>
      <c r="CFW167" s="50"/>
      <c r="CFX167" s="50"/>
      <c r="CFY167" s="50"/>
      <c r="CFZ167" s="50"/>
      <c r="CGA167" s="50"/>
      <c r="CGB167" s="50"/>
      <c r="CGC167" s="50"/>
      <c r="CGD167" s="50"/>
      <c r="CGE167" s="50"/>
      <c r="CGF167" s="50"/>
      <c r="CGG167" s="50"/>
      <c r="CGH167" s="50"/>
      <c r="CGI167" s="50"/>
      <c r="CGJ167" s="50"/>
      <c r="CGK167" s="50"/>
      <c r="CGL167" s="50"/>
      <c r="CGM167" s="50"/>
      <c r="CGN167" s="50"/>
      <c r="CGO167" s="50"/>
      <c r="CGP167" s="50"/>
      <c r="CGQ167" s="50"/>
      <c r="CGR167" s="50"/>
      <c r="CGS167" s="50"/>
      <c r="CGT167" s="50"/>
      <c r="CGU167" s="50"/>
      <c r="CGV167" s="50"/>
      <c r="CGW167" s="50"/>
      <c r="CGX167" s="50"/>
      <c r="CGY167" s="50"/>
      <c r="CGZ167" s="50"/>
      <c r="CHA167" s="50"/>
      <c r="CHB167" s="50"/>
      <c r="CHC167" s="50"/>
      <c r="CHD167" s="50"/>
      <c r="CHE167" s="50"/>
      <c r="CHF167" s="50"/>
      <c r="CHG167" s="50"/>
      <c r="CHH167" s="50"/>
      <c r="CHI167" s="50"/>
      <c r="CHJ167" s="50"/>
      <c r="CHK167" s="50"/>
      <c r="CHL167" s="50"/>
      <c r="CHM167" s="50"/>
      <c r="CHN167" s="50"/>
      <c r="CHO167" s="50"/>
      <c r="CHP167" s="50"/>
      <c r="CHQ167" s="50"/>
      <c r="CHR167" s="50"/>
      <c r="CHS167" s="50"/>
      <c r="CHT167" s="50"/>
      <c r="CHU167" s="50"/>
      <c r="CHV167" s="50"/>
      <c r="CHW167" s="50"/>
      <c r="CHX167" s="50"/>
      <c r="CHY167" s="50"/>
      <c r="CHZ167" s="50"/>
      <c r="CIA167" s="50"/>
      <c r="CIB167" s="50"/>
      <c r="CIC167" s="50"/>
      <c r="CID167" s="50"/>
      <c r="CIE167" s="50"/>
      <c r="CIF167" s="50"/>
      <c r="CIG167" s="50"/>
      <c r="CIH167" s="50"/>
      <c r="CII167" s="50"/>
      <c r="CIJ167" s="50"/>
      <c r="CIK167" s="50"/>
      <c r="CIL167" s="50"/>
      <c r="CIM167" s="50"/>
      <c r="CIN167" s="50"/>
      <c r="CIO167" s="50"/>
      <c r="CIP167" s="50"/>
      <c r="CIQ167" s="50"/>
      <c r="CIR167" s="50"/>
      <c r="CIS167" s="50"/>
      <c r="CIT167" s="50"/>
      <c r="CIU167" s="50"/>
      <c r="CIV167" s="50"/>
      <c r="CIW167" s="50"/>
      <c r="CIX167" s="50"/>
      <c r="CIY167" s="50"/>
      <c r="CIZ167" s="50"/>
      <c r="CJA167" s="50"/>
      <c r="CJB167" s="50"/>
      <c r="CJC167" s="50"/>
      <c r="CJD167" s="50"/>
      <c r="CJE167" s="50"/>
      <c r="CJF167" s="50"/>
      <c r="CJG167" s="50"/>
      <c r="CJH167" s="50"/>
      <c r="CJI167" s="50"/>
      <c r="CJJ167" s="50"/>
      <c r="CJK167" s="50"/>
      <c r="CJL167" s="50"/>
      <c r="CJM167" s="50"/>
      <c r="CJN167" s="50"/>
      <c r="CJO167" s="50"/>
      <c r="CJP167" s="50"/>
      <c r="CJR167" s="50"/>
      <c r="CJT167" s="50"/>
      <c r="CJU167" s="50"/>
      <c r="CJV167" s="50"/>
      <c r="CJW167" s="50"/>
      <c r="CJX167" s="50"/>
      <c r="CJY167" s="50"/>
      <c r="CJZ167" s="50"/>
      <c r="CKA167" s="50"/>
      <c r="CKF167" s="50"/>
      <c r="CKG167" s="50"/>
      <c r="CKH167" s="50"/>
      <c r="CKI167" s="50"/>
      <c r="CKJ167" s="50"/>
      <c r="CKK167" s="50"/>
      <c r="CKL167" s="50"/>
      <c r="CKM167" s="50"/>
      <c r="CKN167" s="50"/>
      <c r="CKO167" s="50"/>
      <c r="CKP167" s="50"/>
      <c r="CKQ167" s="50"/>
      <c r="CKR167" s="50"/>
      <c r="CKS167" s="50"/>
      <c r="CKT167" s="50"/>
      <c r="CKU167" s="50"/>
      <c r="CKV167" s="50"/>
      <c r="CKW167" s="50"/>
      <c r="CKX167" s="50"/>
      <c r="CKY167" s="50"/>
      <c r="CKZ167" s="50"/>
      <c r="CLA167" s="50"/>
      <c r="CLB167" s="50"/>
      <c r="CLC167" s="50"/>
      <c r="CLD167" s="50"/>
      <c r="CLE167" s="50"/>
      <c r="CLF167" s="50"/>
      <c r="CLG167" s="50"/>
      <c r="CLH167" s="50"/>
      <c r="CLI167" s="50"/>
      <c r="CLJ167" s="50"/>
      <c r="CLK167" s="50"/>
      <c r="CLL167" s="50"/>
      <c r="CLM167" s="50"/>
      <c r="CLN167" s="50"/>
      <c r="CLO167" s="50"/>
      <c r="CLP167" s="50"/>
      <c r="CLQ167" s="50"/>
      <c r="CLR167" s="50"/>
      <c r="CLS167" s="50"/>
      <c r="CLT167" s="50"/>
      <c r="CLU167" s="50"/>
      <c r="CLV167" s="50"/>
      <c r="CLW167" s="50"/>
      <c r="CLX167" s="50"/>
      <c r="CLY167" s="50"/>
      <c r="CLZ167" s="50"/>
      <c r="CMA167" s="50"/>
      <c r="CMB167" s="50"/>
      <c r="CMC167" s="50"/>
      <c r="CMD167" s="50"/>
      <c r="CME167" s="50"/>
      <c r="CMF167" s="50"/>
      <c r="CMG167" s="50"/>
      <c r="CMH167" s="50"/>
      <c r="CMI167" s="50"/>
      <c r="CMJ167" s="50"/>
      <c r="CMK167" s="50"/>
      <c r="CML167" s="50"/>
      <c r="CMM167" s="50"/>
      <c r="CMN167" s="50"/>
      <c r="CMO167" s="50"/>
      <c r="CMP167" s="50"/>
      <c r="CMQ167" s="50"/>
      <c r="CMR167" s="50"/>
      <c r="CMS167" s="50"/>
      <c r="CMT167" s="50"/>
      <c r="CMU167" s="50"/>
      <c r="CMV167" s="50"/>
      <c r="CMW167" s="50"/>
      <c r="CMX167" s="50"/>
      <c r="CMY167" s="50"/>
      <c r="CMZ167" s="50"/>
      <c r="CNA167" s="50"/>
      <c r="CNB167" s="50"/>
      <c r="CNC167" s="50"/>
      <c r="CND167" s="50"/>
      <c r="CNE167" s="50"/>
      <c r="CNF167" s="50"/>
      <c r="CNG167" s="50"/>
      <c r="CNH167" s="50"/>
      <c r="CNI167" s="50"/>
      <c r="CNJ167" s="50"/>
      <c r="CNK167" s="50"/>
      <c r="CNL167" s="50"/>
      <c r="CNM167" s="50"/>
      <c r="CNN167" s="50"/>
      <c r="CNO167" s="50"/>
      <c r="CNP167" s="50"/>
      <c r="CNQ167" s="50"/>
      <c r="CNR167" s="50"/>
      <c r="CNS167" s="50"/>
      <c r="CNT167" s="50"/>
      <c r="CNU167" s="50"/>
      <c r="CNV167" s="50"/>
      <c r="CNW167" s="50"/>
      <c r="CNX167" s="50"/>
      <c r="CNY167" s="50"/>
      <c r="CNZ167" s="50"/>
      <c r="COA167" s="50"/>
      <c r="COB167" s="50"/>
      <c r="COC167" s="50"/>
      <c r="COD167" s="50"/>
      <c r="COE167" s="50"/>
      <c r="COF167" s="50"/>
      <c r="COG167" s="50"/>
      <c r="COH167" s="50"/>
      <c r="COI167" s="50"/>
      <c r="COJ167" s="50"/>
      <c r="COK167" s="50"/>
      <c r="COL167" s="50"/>
      <c r="COM167" s="50"/>
      <c r="CON167" s="50"/>
      <c r="COO167" s="50"/>
      <c r="COP167" s="50"/>
      <c r="COQ167" s="50"/>
      <c r="COR167" s="50"/>
      <c r="COS167" s="50"/>
      <c r="COT167" s="50"/>
      <c r="COU167" s="50"/>
      <c r="COV167" s="50"/>
      <c r="COW167" s="50"/>
      <c r="COX167" s="50"/>
      <c r="COY167" s="50"/>
      <c r="COZ167" s="50"/>
      <c r="CPA167" s="50"/>
      <c r="CPB167" s="50"/>
      <c r="CPC167" s="50"/>
      <c r="CPD167" s="50"/>
      <c r="CPE167" s="50"/>
      <c r="CPF167" s="50"/>
      <c r="CPG167" s="50"/>
      <c r="CPH167" s="50"/>
      <c r="CPI167" s="50"/>
      <c r="CPJ167" s="50"/>
      <c r="CPK167" s="50"/>
      <c r="CPL167" s="50"/>
      <c r="CPM167" s="50"/>
      <c r="CPN167" s="50"/>
      <c r="CPO167" s="50"/>
      <c r="CPP167" s="50"/>
      <c r="CPQ167" s="50"/>
      <c r="CPR167" s="50"/>
      <c r="CPS167" s="50"/>
      <c r="CPT167" s="50"/>
      <c r="CPU167" s="50"/>
      <c r="CPV167" s="50"/>
      <c r="CPW167" s="50"/>
      <c r="CPX167" s="50"/>
      <c r="CPY167" s="50"/>
      <c r="CPZ167" s="50"/>
      <c r="CQA167" s="50"/>
      <c r="CQB167" s="50"/>
      <c r="CQC167" s="50"/>
      <c r="CQD167" s="50"/>
      <c r="CQE167" s="50"/>
      <c r="CQF167" s="50"/>
      <c r="CQG167" s="50"/>
      <c r="CQH167" s="50"/>
      <c r="CQI167" s="50"/>
      <c r="CQJ167" s="50"/>
      <c r="CQK167" s="50"/>
      <c r="CQL167" s="50"/>
      <c r="CQM167" s="50"/>
      <c r="CQN167" s="50"/>
      <c r="CQO167" s="50"/>
      <c r="CQP167" s="50"/>
      <c r="CQQ167" s="50"/>
      <c r="CQR167" s="50"/>
      <c r="CQS167" s="50"/>
      <c r="CQT167" s="50"/>
      <c r="CQU167" s="50"/>
      <c r="CQV167" s="50"/>
      <c r="CQW167" s="50"/>
      <c r="CQX167" s="50"/>
      <c r="CQY167" s="50"/>
      <c r="CQZ167" s="50"/>
      <c r="CRA167" s="50"/>
      <c r="CRB167" s="50"/>
      <c r="CRC167" s="50"/>
      <c r="CRD167" s="50"/>
      <c r="CRE167" s="50"/>
      <c r="CRF167" s="50"/>
      <c r="CRG167" s="50"/>
      <c r="CRH167" s="50"/>
      <c r="CRI167" s="50"/>
      <c r="CRJ167" s="50"/>
      <c r="CRK167" s="50"/>
      <c r="CRL167" s="50"/>
      <c r="CRM167" s="50"/>
      <c r="CRN167" s="50"/>
      <c r="CRO167" s="50"/>
      <c r="CRP167" s="50"/>
      <c r="CRQ167" s="50"/>
      <c r="CRR167" s="50"/>
      <c r="CRS167" s="50"/>
      <c r="CRT167" s="50"/>
      <c r="CRU167" s="50"/>
      <c r="CRV167" s="50"/>
      <c r="CRW167" s="50"/>
      <c r="CRX167" s="50"/>
      <c r="CRY167" s="50"/>
      <c r="CRZ167" s="50"/>
      <c r="CSA167" s="50"/>
      <c r="CSB167" s="50"/>
      <c r="CSC167" s="50"/>
      <c r="CSD167" s="50"/>
      <c r="CSE167" s="50"/>
      <c r="CSF167" s="50"/>
      <c r="CSG167" s="50"/>
      <c r="CSH167" s="50"/>
      <c r="CSI167" s="50"/>
      <c r="CSJ167" s="50"/>
      <c r="CSK167" s="50"/>
      <c r="CSL167" s="50"/>
      <c r="CSM167" s="50"/>
      <c r="CSN167" s="50"/>
      <c r="CSO167" s="50"/>
      <c r="CSP167" s="50"/>
      <c r="CSQ167" s="50"/>
      <c r="CSR167" s="50"/>
      <c r="CSS167" s="50"/>
      <c r="CST167" s="50"/>
      <c r="CSU167" s="50"/>
      <c r="CSV167" s="50"/>
      <c r="CSW167" s="50"/>
      <c r="CSX167" s="50"/>
      <c r="CSY167" s="50"/>
      <c r="CSZ167" s="50"/>
      <c r="CTA167" s="50"/>
      <c r="CTB167" s="50"/>
      <c r="CTC167" s="50"/>
      <c r="CTD167" s="50"/>
      <c r="CTE167" s="50"/>
      <c r="CTF167" s="50"/>
      <c r="CTG167" s="50"/>
      <c r="CTH167" s="50"/>
      <c r="CTI167" s="50"/>
      <c r="CTJ167" s="50"/>
      <c r="CTK167" s="50"/>
      <c r="CTL167" s="50"/>
      <c r="CTN167" s="50"/>
      <c r="CTP167" s="50"/>
      <c r="CTQ167" s="50"/>
      <c r="CTR167" s="50"/>
      <c r="CTS167" s="50"/>
      <c r="CTT167" s="50"/>
      <c r="CTU167" s="50"/>
      <c r="CTV167" s="50"/>
      <c r="CTW167" s="50"/>
      <c r="CUB167" s="50"/>
      <c r="CUC167" s="50"/>
      <c r="CUD167" s="50"/>
      <c r="CUE167" s="50"/>
      <c r="CUF167" s="50"/>
      <c r="CUG167" s="50"/>
      <c r="CUH167" s="50"/>
      <c r="CUI167" s="50"/>
      <c r="CUJ167" s="50"/>
      <c r="CUK167" s="50"/>
      <c r="CUL167" s="50"/>
      <c r="CUM167" s="50"/>
      <c r="CUN167" s="50"/>
      <c r="CUO167" s="50"/>
      <c r="CUP167" s="50"/>
      <c r="CUQ167" s="50"/>
      <c r="CUR167" s="50"/>
      <c r="CUS167" s="50"/>
      <c r="CUT167" s="50"/>
      <c r="CUU167" s="50"/>
      <c r="CUV167" s="50"/>
      <c r="CUW167" s="50"/>
      <c r="CUX167" s="50"/>
      <c r="CUY167" s="50"/>
      <c r="CUZ167" s="50"/>
      <c r="CVA167" s="50"/>
      <c r="CVB167" s="50"/>
      <c r="CVC167" s="50"/>
      <c r="CVD167" s="50"/>
      <c r="CVE167" s="50"/>
      <c r="CVF167" s="50"/>
      <c r="CVG167" s="50"/>
      <c r="CVH167" s="50"/>
      <c r="CVI167" s="50"/>
      <c r="CVJ167" s="50"/>
      <c r="CVK167" s="50"/>
      <c r="CVL167" s="50"/>
      <c r="CVM167" s="50"/>
      <c r="CVN167" s="50"/>
      <c r="CVO167" s="50"/>
      <c r="CVP167" s="50"/>
      <c r="CVQ167" s="50"/>
      <c r="CVR167" s="50"/>
      <c r="CVS167" s="50"/>
      <c r="CVT167" s="50"/>
      <c r="CVU167" s="50"/>
      <c r="CVV167" s="50"/>
      <c r="CVW167" s="50"/>
      <c r="CVX167" s="50"/>
      <c r="CVY167" s="50"/>
      <c r="CVZ167" s="50"/>
      <c r="CWA167" s="50"/>
      <c r="CWB167" s="50"/>
      <c r="CWC167" s="50"/>
      <c r="CWD167" s="50"/>
      <c r="CWE167" s="50"/>
      <c r="CWF167" s="50"/>
      <c r="CWG167" s="50"/>
      <c r="CWH167" s="50"/>
      <c r="CWI167" s="50"/>
      <c r="CWJ167" s="50"/>
      <c r="CWK167" s="50"/>
      <c r="CWL167" s="50"/>
      <c r="CWM167" s="50"/>
      <c r="CWN167" s="50"/>
      <c r="CWO167" s="50"/>
      <c r="CWP167" s="50"/>
      <c r="CWQ167" s="50"/>
      <c r="CWR167" s="50"/>
      <c r="CWS167" s="50"/>
      <c r="CWT167" s="50"/>
      <c r="CWU167" s="50"/>
      <c r="CWV167" s="50"/>
      <c r="CWW167" s="50"/>
      <c r="CWX167" s="50"/>
      <c r="CWY167" s="50"/>
      <c r="CWZ167" s="50"/>
      <c r="CXA167" s="50"/>
      <c r="CXB167" s="50"/>
      <c r="CXC167" s="50"/>
      <c r="CXD167" s="50"/>
      <c r="CXE167" s="50"/>
      <c r="CXF167" s="50"/>
      <c r="CXG167" s="50"/>
      <c r="CXH167" s="50"/>
      <c r="CXI167" s="50"/>
      <c r="CXJ167" s="50"/>
      <c r="CXK167" s="50"/>
      <c r="CXL167" s="50"/>
      <c r="CXM167" s="50"/>
      <c r="CXN167" s="50"/>
      <c r="CXO167" s="50"/>
      <c r="CXP167" s="50"/>
      <c r="CXQ167" s="50"/>
      <c r="CXR167" s="50"/>
      <c r="CXS167" s="50"/>
      <c r="CXT167" s="50"/>
      <c r="CXU167" s="50"/>
      <c r="CXV167" s="50"/>
      <c r="CXW167" s="50"/>
      <c r="CXX167" s="50"/>
      <c r="CXY167" s="50"/>
      <c r="CXZ167" s="50"/>
      <c r="CYA167" s="50"/>
      <c r="CYB167" s="50"/>
      <c r="CYC167" s="50"/>
      <c r="CYD167" s="50"/>
      <c r="CYE167" s="50"/>
      <c r="CYF167" s="50"/>
      <c r="CYG167" s="50"/>
      <c r="CYH167" s="50"/>
      <c r="CYI167" s="50"/>
      <c r="CYJ167" s="50"/>
      <c r="CYK167" s="50"/>
      <c r="CYL167" s="50"/>
      <c r="CYM167" s="50"/>
      <c r="CYN167" s="50"/>
      <c r="CYO167" s="50"/>
      <c r="CYP167" s="50"/>
      <c r="CYQ167" s="50"/>
      <c r="CYR167" s="50"/>
      <c r="CYS167" s="50"/>
      <c r="CYT167" s="50"/>
      <c r="CYU167" s="50"/>
      <c r="CYV167" s="50"/>
      <c r="CYW167" s="50"/>
      <c r="CYX167" s="50"/>
      <c r="CYY167" s="50"/>
      <c r="CYZ167" s="50"/>
      <c r="CZA167" s="50"/>
      <c r="CZB167" s="50"/>
      <c r="CZC167" s="50"/>
      <c r="CZD167" s="50"/>
      <c r="CZE167" s="50"/>
      <c r="CZF167" s="50"/>
      <c r="CZG167" s="50"/>
      <c r="CZH167" s="50"/>
      <c r="CZI167" s="50"/>
      <c r="CZJ167" s="50"/>
      <c r="CZK167" s="50"/>
      <c r="CZL167" s="50"/>
      <c r="CZM167" s="50"/>
      <c r="CZN167" s="50"/>
      <c r="CZO167" s="50"/>
      <c r="CZP167" s="50"/>
      <c r="CZQ167" s="50"/>
      <c r="CZR167" s="50"/>
      <c r="CZS167" s="50"/>
      <c r="CZT167" s="50"/>
      <c r="CZU167" s="50"/>
      <c r="CZV167" s="50"/>
      <c r="CZW167" s="50"/>
      <c r="CZX167" s="50"/>
      <c r="CZY167" s="50"/>
      <c r="CZZ167" s="50"/>
      <c r="DAA167" s="50"/>
      <c r="DAB167" s="50"/>
      <c r="DAC167" s="50"/>
      <c r="DAD167" s="50"/>
      <c r="DAE167" s="50"/>
      <c r="DAF167" s="50"/>
      <c r="DAG167" s="50"/>
      <c r="DAH167" s="50"/>
      <c r="DAI167" s="50"/>
      <c r="DAJ167" s="50"/>
      <c r="DAK167" s="50"/>
      <c r="DAL167" s="50"/>
      <c r="DAM167" s="50"/>
      <c r="DAN167" s="50"/>
      <c r="DAO167" s="50"/>
      <c r="DAP167" s="50"/>
      <c r="DAQ167" s="50"/>
      <c r="DAR167" s="50"/>
      <c r="DAS167" s="50"/>
      <c r="DAT167" s="50"/>
      <c r="DAU167" s="50"/>
      <c r="DAV167" s="50"/>
      <c r="DAW167" s="50"/>
      <c r="DAX167" s="50"/>
      <c r="DAY167" s="50"/>
      <c r="DAZ167" s="50"/>
      <c r="DBA167" s="50"/>
      <c r="DBB167" s="50"/>
      <c r="DBC167" s="50"/>
      <c r="DBD167" s="50"/>
      <c r="DBE167" s="50"/>
      <c r="DBF167" s="50"/>
      <c r="DBG167" s="50"/>
      <c r="DBH167" s="50"/>
      <c r="DBI167" s="50"/>
      <c r="DBJ167" s="50"/>
      <c r="DBK167" s="50"/>
      <c r="DBL167" s="50"/>
      <c r="DBM167" s="50"/>
      <c r="DBN167" s="50"/>
      <c r="DBO167" s="50"/>
      <c r="DBP167" s="50"/>
      <c r="DBQ167" s="50"/>
      <c r="DBR167" s="50"/>
      <c r="DBS167" s="50"/>
      <c r="DBT167" s="50"/>
      <c r="DBU167" s="50"/>
      <c r="DBV167" s="50"/>
      <c r="DBW167" s="50"/>
      <c r="DBX167" s="50"/>
      <c r="DBY167" s="50"/>
      <c r="DBZ167" s="50"/>
      <c r="DCA167" s="50"/>
      <c r="DCB167" s="50"/>
      <c r="DCC167" s="50"/>
      <c r="DCD167" s="50"/>
      <c r="DCE167" s="50"/>
      <c r="DCF167" s="50"/>
      <c r="DCG167" s="50"/>
      <c r="DCH167" s="50"/>
      <c r="DCI167" s="50"/>
      <c r="DCJ167" s="50"/>
      <c r="DCK167" s="50"/>
      <c r="DCL167" s="50"/>
      <c r="DCM167" s="50"/>
      <c r="DCN167" s="50"/>
      <c r="DCO167" s="50"/>
      <c r="DCP167" s="50"/>
      <c r="DCQ167" s="50"/>
      <c r="DCR167" s="50"/>
      <c r="DCS167" s="50"/>
      <c r="DCT167" s="50"/>
      <c r="DCU167" s="50"/>
      <c r="DCV167" s="50"/>
      <c r="DCW167" s="50"/>
      <c r="DCX167" s="50"/>
      <c r="DCY167" s="50"/>
      <c r="DCZ167" s="50"/>
      <c r="DDA167" s="50"/>
      <c r="DDB167" s="50"/>
      <c r="DDC167" s="50"/>
      <c r="DDD167" s="50"/>
      <c r="DDE167" s="50"/>
      <c r="DDF167" s="50"/>
      <c r="DDG167" s="50"/>
      <c r="DDH167" s="50"/>
      <c r="DDJ167" s="50"/>
      <c r="DDL167" s="50"/>
      <c r="DDM167" s="50"/>
      <c r="DDN167" s="50"/>
      <c r="DDO167" s="50"/>
      <c r="DDP167" s="50"/>
      <c r="DDQ167" s="50"/>
      <c r="DDR167" s="50"/>
      <c r="DDS167" s="50"/>
      <c r="DDX167" s="50"/>
      <c r="DDY167" s="50"/>
      <c r="DDZ167" s="50"/>
      <c r="DEA167" s="50"/>
      <c r="DEB167" s="50"/>
      <c r="DEC167" s="50"/>
      <c r="DED167" s="50"/>
      <c r="DEE167" s="50"/>
      <c r="DEF167" s="50"/>
      <c r="DEG167" s="50"/>
      <c r="DEH167" s="50"/>
      <c r="DEI167" s="50"/>
      <c r="DEJ167" s="50"/>
      <c r="DEK167" s="50"/>
      <c r="DEL167" s="50"/>
      <c r="DEM167" s="50"/>
      <c r="DEN167" s="50"/>
      <c r="DEO167" s="50"/>
      <c r="DEP167" s="50"/>
      <c r="DEQ167" s="50"/>
      <c r="DER167" s="50"/>
      <c r="DES167" s="50"/>
      <c r="DET167" s="50"/>
      <c r="DEU167" s="50"/>
      <c r="DEV167" s="50"/>
      <c r="DEW167" s="50"/>
      <c r="DEX167" s="50"/>
      <c r="DEY167" s="50"/>
      <c r="DEZ167" s="50"/>
      <c r="DFA167" s="50"/>
      <c r="DFB167" s="50"/>
      <c r="DFC167" s="50"/>
      <c r="DFD167" s="50"/>
      <c r="DFE167" s="50"/>
      <c r="DFF167" s="50"/>
      <c r="DFG167" s="50"/>
      <c r="DFH167" s="50"/>
      <c r="DFI167" s="50"/>
      <c r="DFJ167" s="50"/>
      <c r="DFK167" s="50"/>
      <c r="DFL167" s="50"/>
      <c r="DFM167" s="50"/>
      <c r="DFN167" s="50"/>
      <c r="DFO167" s="50"/>
      <c r="DFP167" s="50"/>
      <c r="DFQ167" s="50"/>
      <c r="DFR167" s="50"/>
      <c r="DFS167" s="50"/>
      <c r="DFT167" s="50"/>
      <c r="DFU167" s="50"/>
      <c r="DFV167" s="50"/>
      <c r="DFW167" s="50"/>
      <c r="DFX167" s="50"/>
      <c r="DFY167" s="50"/>
      <c r="DFZ167" s="50"/>
      <c r="DGA167" s="50"/>
      <c r="DGB167" s="50"/>
      <c r="DGC167" s="50"/>
      <c r="DGD167" s="50"/>
      <c r="DGE167" s="50"/>
      <c r="DGF167" s="50"/>
      <c r="DGG167" s="50"/>
      <c r="DGH167" s="50"/>
      <c r="DGI167" s="50"/>
      <c r="DGJ167" s="50"/>
      <c r="DGK167" s="50"/>
      <c r="DGL167" s="50"/>
      <c r="DGM167" s="50"/>
      <c r="DGN167" s="50"/>
      <c r="DGO167" s="50"/>
      <c r="DGP167" s="50"/>
      <c r="DGQ167" s="50"/>
      <c r="DGR167" s="50"/>
      <c r="DGS167" s="50"/>
      <c r="DGT167" s="50"/>
      <c r="DGU167" s="50"/>
      <c r="DGV167" s="50"/>
      <c r="DGW167" s="50"/>
      <c r="DGX167" s="50"/>
      <c r="DGY167" s="50"/>
      <c r="DGZ167" s="50"/>
      <c r="DHA167" s="50"/>
      <c r="DHB167" s="50"/>
      <c r="DHC167" s="50"/>
      <c r="DHD167" s="50"/>
      <c r="DHE167" s="50"/>
      <c r="DHF167" s="50"/>
      <c r="DHG167" s="50"/>
      <c r="DHH167" s="50"/>
      <c r="DHI167" s="50"/>
      <c r="DHJ167" s="50"/>
      <c r="DHK167" s="50"/>
      <c r="DHL167" s="50"/>
      <c r="DHM167" s="50"/>
      <c r="DHN167" s="50"/>
      <c r="DHO167" s="50"/>
      <c r="DHP167" s="50"/>
      <c r="DHQ167" s="50"/>
      <c r="DHR167" s="50"/>
      <c r="DHS167" s="50"/>
      <c r="DHT167" s="50"/>
      <c r="DHU167" s="50"/>
      <c r="DHV167" s="50"/>
      <c r="DHW167" s="50"/>
      <c r="DHX167" s="50"/>
      <c r="DHY167" s="50"/>
      <c r="DHZ167" s="50"/>
      <c r="DIA167" s="50"/>
      <c r="DIB167" s="50"/>
      <c r="DIC167" s="50"/>
      <c r="DID167" s="50"/>
      <c r="DIE167" s="50"/>
      <c r="DIF167" s="50"/>
      <c r="DIG167" s="50"/>
      <c r="DIH167" s="50"/>
      <c r="DII167" s="50"/>
      <c r="DIJ167" s="50"/>
      <c r="DIK167" s="50"/>
      <c r="DIL167" s="50"/>
      <c r="DIM167" s="50"/>
      <c r="DIN167" s="50"/>
      <c r="DIO167" s="50"/>
      <c r="DIP167" s="50"/>
      <c r="DIQ167" s="50"/>
      <c r="DIR167" s="50"/>
      <c r="DIS167" s="50"/>
      <c r="DIT167" s="50"/>
      <c r="DIU167" s="50"/>
      <c r="DIV167" s="50"/>
      <c r="DIW167" s="50"/>
      <c r="DIX167" s="50"/>
      <c r="DIY167" s="50"/>
      <c r="DIZ167" s="50"/>
      <c r="DJA167" s="50"/>
      <c r="DJB167" s="50"/>
      <c r="DJC167" s="50"/>
      <c r="DJD167" s="50"/>
      <c r="DJE167" s="50"/>
      <c r="DJF167" s="50"/>
      <c r="DJG167" s="50"/>
      <c r="DJH167" s="50"/>
      <c r="DJI167" s="50"/>
      <c r="DJJ167" s="50"/>
      <c r="DJK167" s="50"/>
      <c r="DJL167" s="50"/>
      <c r="DJM167" s="50"/>
      <c r="DJN167" s="50"/>
      <c r="DJO167" s="50"/>
      <c r="DJP167" s="50"/>
      <c r="DJQ167" s="50"/>
      <c r="DJR167" s="50"/>
      <c r="DJS167" s="50"/>
      <c r="DJT167" s="50"/>
      <c r="DJU167" s="50"/>
      <c r="DJV167" s="50"/>
      <c r="DJW167" s="50"/>
      <c r="DJX167" s="50"/>
      <c r="DJY167" s="50"/>
      <c r="DJZ167" s="50"/>
      <c r="DKA167" s="50"/>
      <c r="DKB167" s="50"/>
      <c r="DKC167" s="50"/>
      <c r="DKD167" s="50"/>
      <c r="DKE167" s="50"/>
      <c r="DKF167" s="50"/>
      <c r="DKG167" s="50"/>
      <c r="DKH167" s="50"/>
      <c r="DKI167" s="50"/>
      <c r="DKJ167" s="50"/>
      <c r="DKK167" s="50"/>
      <c r="DKL167" s="50"/>
      <c r="DKM167" s="50"/>
      <c r="DKN167" s="50"/>
      <c r="DKO167" s="50"/>
      <c r="DKP167" s="50"/>
      <c r="DKQ167" s="50"/>
      <c r="DKR167" s="50"/>
      <c r="DKS167" s="50"/>
      <c r="DKT167" s="50"/>
      <c r="DKU167" s="50"/>
      <c r="DKV167" s="50"/>
      <c r="DKW167" s="50"/>
      <c r="DKX167" s="50"/>
      <c r="DKY167" s="50"/>
      <c r="DKZ167" s="50"/>
      <c r="DLA167" s="50"/>
      <c r="DLB167" s="50"/>
      <c r="DLC167" s="50"/>
      <c r="DLD167" s="50"/>
      <c r="DLE167" s="50"/>
      <c r="DLF167" s="50"/>
      <c r="DLG167" s="50"/>
      <c r="DLH167" s="50"/>
      <c r="DLI167" s="50"/>
      <c r="DLJ167" s="50"/>
      <c r="DLK167" s="50"/>
      <c r="DLL167" s="50"/>
      <c r="DLM167" s="50"/>
      <c r="DLN167" s="50"/>
      <c r="DLO167" s="50"/>
      <c r="DLP167" s="50"/>
      <c r="DLQ167" s="50"/>
      <c r="DLR167" s="50"/>
      <c r="DLS167" s="50"/>
      <c r="DLT167" s="50"/>
      <c r="DLU167" s="50"/>
      <c r="DLV167" s="50"/>
      <c r="DLW167" s="50"/>
      <c r="DLX167" s="50"/>
      <c r="DLY167" s="50"/>
      <c r="DLZ167" s="50"/>
      <c r="DMA167" s="50"/>
      <c r="DMB167" s="50"/>
      <c r="DMC167" s="50"/>
      <c r="DMD167" s="50"/>
      <c r="DME167" s="50"/>
      <c r="DMF167" s="50"/>
      <c r="DMG167" s="50"/>
      <c r="DMH167" s="50"/>
      <c r="DMI167" s="50"/>
      <c r="DMJ167" s="50"/>
      <c r="DMK167" s="50"/>
      <c r="DML167" s="50"/>
      <c r="DMM167" s="50"/>
      <c r="DMN167" s="50"/>
      <c r="DMO167" s="50"/>
      <c r="DMP167" s="50"/>
      <c r="DMQ167" s="50"/>
      <c r="DMR167" s="50"/>
      <c r="DMS167" s="50"/>
      <c r="DMT167" s="50"/>
      <c r="DMU167" s="50"/>
      <c r="DMV167" s="50"/>
      <c r="DMW167" s="50"/>
      <c r="DMX167" s="50"/>
      <c r="DMY167" s="50"/>
      <c r="DMZ167" s="50"/>
      <c r="DNA167" s="50"/>
      <c r="DNB167" s="50"/>
      <c r="DNC167" s="50"/>
      <c r="DND167" s="50"/>
      <c r="DNF167" s="50"/>
      <c r="DNH167" s="50"/>
      <c r="DNI167" s="50"/>
      <c r="DNJ167" s="50"/>
      <c r="DNK167" s="50"/>
      <c r="DNL167" s="50"/>
      <c r="DNM167" s="50"/>
      <c r="DNN167" s="50"/>
      <c r="DNO167" s="50"/>
      <c r="DNT167" s="50"/>
      <c r="DNU167" s="50"/>
      <c r="DNV167" s="50"/>
      <c r="DNW167" s="50"/>
      <c r="DNX167" s="50"/>
      <c r="DNY167" s="50"/>
      <c r="DNZ167" s="50"/>
      <c r="DOA167" s="50"/>
      <c r="DOB167" s="50"/>
      <c r="DOC167" s="50"/>
      <c r="DOD167" s="50"/>
      <c r="DOE167" s="50"/>
      <c r="DOF167" s="50"/>
      <c r="DOG167" s="50"/>
      <c r="DOH167" s="50"/>
      <c r="DOI167" s="50"/>
      <c r="DOJ167" s="50"/>
      <c r="DOK167" s="50"/>
      <c r="DOL167" s="50"/>
      <c r="DOM167" s="50"/>
      <c r="DON167" s="50"/>
      <c r="DOO167" s="50"/>
      <c r="DOP167" s="50"/>
      <c r="DOQ167" s="50"/>
      <c r="DOR167" s="50"/>
      <c r="DOS167" s="50"/>
      <c r="DOT167" s="50"/>
      <c r="DOU167" s="50"/>
      <c r="DOV167" s="50"/>
      <c r="DOW167" s="50"/>
      <c r="DOX167" s="50"/>
      <c r="DOY167" s="50"/>
      <c r="DOZ167" s="50"/>
      <c r="DPA167" s="50"/>
      <c r="DPB167" s="50"/>
      <c r="DPC167" s="50"/>
      <c r="DPD167" s="50"/>
      <c r="DPE167" s="50"/>
      <c r="DPF167" s="50"/>
      <c r="DPG167" s="50"/>
      <c r="DPH167" s="50"/>
      <c r="DPI167" s="50"/>
      <c r="DPJ167" s="50"/>
      <c r="DPK167" s="50"/>
      <c r="DPL167" s="50"/>
      <c r="DPM167" s="50"/>
      <c r="DPN167" s="50"/>
      <c r="DPO167" s="50"/>
      <c r="DPP167" s="50"/>
      <c r="DPQ167" s="50"/>
      <c r="DPR167" s="50"/>
      <c r="DPS167" s="50"/>
      <c r="DPT167" s="50"/>
      <c r="DPU167" s="50"/>
      <c r="DPV167" s="50"/>
      <c r="DPW167" s="50"/>
      <c r="DPX167" s="50"/>
      <c r="DPY167" s="50"/>
      <c r="DPZ167" s="50"/>
      <c r="DQA167" s="50"/>
      <c r="DQB167" s="50"/>
      <c r="DQC167" s="50"/>
      <c r="DQD167" s="50"/>
      <c r="DQE167" s="50"/>
      <c r="DQF167" s="50"/>
      <c r="DQG167" s="50"/>
      <c r="DQH167" s="50"/>
      <c r="DQI167" s="50"/>
      <c r="DQJ167" s="50"/>
      <c r="DQK167" s="50"/>
      <c r="DQL167" s="50"/>
      <c r="DQM167" s="50"/>
      <c r="DQN167" s="50"/>
      <c r="DQO167" s="50"/>
      <c r="DQP167" s="50"/>
      <c r="DQQ167" s="50"/>
      <c r="DQR167" s="50"/>
      <c r="DQS167" s="50"/>
      <c r="DQT167" s="50"/>
      <c r="DQU167" s="50"/>
      <c r="DQV167" s="50"/>
      <c r="DQW167" s="50"/>
      <c r="DQX167" s="50"/>
      <c r="DQY167" s="50"/>
      <c r="DQZ167" s="50"/>
      <c r="DRA167" s="50"/>
      <c r="DRB167" s="50"/>
      <c r="DRC167" s="50"/>
      <c r="DRD167" s="50"/>
      <c r="DRE167" s="50"/>
      <c r="DRF167" s="50"/>
      <c r="DRG167" s="50"/>
      <c r="DRH167" s="50"/>
      <c r="DRI167" s="50"/>
      <c r="DRJ167" s="50"/>
      <c r="DRK167" s="50"/>
      <c r="DRL167" s="50"/>
      <c r="DRM167" s="50"/>
      <c r="DRN167" s="50"/>
      <c r="DRO167" s="50"/>
      <c r="DRP167" s="50"/>
      <c r="DRQ167" s="50"/>
      <c r="DRR167" s="50"/>
      <c r="DRS167" s="50"/>
      <c r="DRT167" s="50"/>
      <c r="DRU167" s="50"/>
      <c r="DRV167" s="50"/>
      <c r="DRW167" s="50"/>
      <c r="DRX167" s="50"/>
      <c r="DRY167" s="50"/>
      <c r="DRZ167" s="50"/>
      <c r="DSA167" s="50"/>
      <c r="DSB167" s="50"/>
      <c r="DSC167" s="50"/>
      <c r="DSD167" s="50"/>
      <c r="DSE167" s="50"/>
      <c r="DSF167" s="50"/>
      <c r="DSG167" s="50"/>
      <c r="DSH167" s="50"/>
      <c r="DSI167" s="50"/>
      <c r="DSJ167" s="50"/>
      <c r="DSK167" s="50"/>
      <c r="DSL167" s="50"/>
      <c r="DSM167" s="50"/>
      <c r="DSN167" s="50"/>
      <c r="DSO167" s="50"/>
      <c r="DSP167" s="50"/>
      <c r="DSQ167" s="50"/>
      <c r="DSR167" s="50"/>
      <c r="DSS167" s="50"/>
      <c r="DST167" s="50"/>
      <c r="DSU167" s="50"/>
      <c r="DSV167" s="50"/>
      <c r="DSW167" s="50"/>
      <c r="DSX167" s="50"/>
      <c r="DSY167" s="50"/>
      <c r="DSZ167" s="50"/>
      <c r="DTA167" s="50"/>
      <c r="DTB167" s="50"/>
      <c r="DTC167" s="50"/>
      <c r="DTD167" s="50"/>
      <c r="DTE167" s="50"/>
      <c r="DTF167" s="50"/>
      <c r="DTG167" s="50"/>
      <c r="DTH167" s="50"/>
      <c r="DTI167" s="50"/>
      <c r="DTJ167" s="50"/>
      <c r="DTK167" s="50"/>
      <c r="DTL167" s="50"/>
      <c r="DTM167" s="50"/>
      <c r="DTN167" s="50"/>
      <c r="DTO167" s="50"/>
      <c r="DTP167" s="50"/>
      <c r="DTQ167" s="50"/>
      <c r="DTR167" s="50"/>
      <c r="DTS167" s="50"/>
      <c r="DTT167" s="50"/>
      <c r="DTU167" s="50"/>
      <c r="DTV167" s="50"/>
      <c r="DTW167" s="50"/>
      <c r="DTX167" s="50"/>
      <c r="DTY167" s="50"/>
      <c r="DTZ167" s="50"/>
      <c r="DUA167" s="50"/>
      <c r="DUB167" s="50"/>
      <c r="DUC167" s="50"/>
      <c r="DUD167" s="50"/>
      <c r="DUE167" s="50"/>
      <c r="DUF167" s="50"/>
      <c r="DUG167" s="50"/>
      <c r="DUH167" s="50"/>
      <c r="DUI167" s="50"/>
      <c r="DUJ167" s="50"/>
      <c r="DUK167" s="50"/>
      <c r="DUL167" s="50"/>
      <c r="DUM167" s="50"/>
      <c r="DUN167" s="50"/>
      <c r="DUO167" s="50"/>
      <c r="DUP167" s="50"/>
      <c r="DUQ167" s="50"/>
      <c r="DUR167" s="50"/>
      <c r="DUS167" s="50"/>
      <c r="DUT167" s="50"/>
      <c r="DUU167" s="50"/>
      <c r="DUV167" s="50"/>
      <c r="DUW167" s="50"/>
      <c r="DUX167" s="50"/>
      <c r="DUY167" s="50"/>
      <c r="DUZ167" s="50"/>
      <c r="DVA167" s="50"/>
      <c r="DVB167" s="50"/>
      <c r="DVC167" s="50"/>
      <c r="DVD167" s="50"/>
      <c r="DVE167" s="50"/>
      <c r="DVF167" s="50"/>
      <c r="DVG167" s="50"/>
      <c r="DVH167" s="50"/>
      <c r="DVI167" s="50"/>
      <c r="DVJ167" s="50"/>
      <c r="DVK167" s="50"/>
      <c r="DVL167" s="50"/>
      <c r="DVM167" s="50"/>
      <c r="DVN167" s="50"/>
      <c r="DVO167" s="50"/>
      <c r="DVP167" s="50"/>
      <c r="DVQ167" s="50"/>
      <c r="DVR167" s="50"/>
      <c r="DVS167" s="50"/>
      <c r="DVT167" s="50"/>
      <c r="DVU167" s="50"/>
      <c r="DVV167" s="50"/>
      <c r="DVW167" s="50"/>
      <c r="DVX167" s="50"/>
      <c r="DVY167" s="50"/>
      <c r="DVZ167" s="50"/>
      <c r="DWA167" s="50"/>
      <c r="DWB167" s="50"/>
      <c r="DWC167" s="50"/>
      <c r="DWD167" s="50"/>
      <c r="DWE167" s="50"/>
      <c r="DWF167" s="50"/>
      <c r="DWG167" s="50"/>
      <c r="DWH167" s="50"/>
      <c r="DWI167" s="50"/>
      <c r="DWJ167" s="50"/>
      <c r="DWK167" s="50"/>
      <c r="DWL167" s="50"/>
      <c r="DWM167" s="50"/>
      <c r="DWN167" s="50"/>
      <c r="DWO167" s="50"/>
      <c r="DWP167" s="50"/>
      <c r="DWQ167" s="50"/>
      <c r="DWR167" s="50"/>
      <c r="DWS167" s="50"/>
      <c r="DWT167" s="50"/>
      <c r="DWU167" s="50"/>
      <c r="DWV167" s="50"/>
      <c r="DWW167" s="50"/>
      <c r="DWX167" s="50"/>
      <c r="DWY167" s="50"/>
      <c r="DWZ167" s="50"/>
      <c r="DXB167" s="50"/>
      <c r="DXD167" s="50"/>
      <c r="DXE167" s="50"/>
      <c r="DXF167" s="50"/>
      <c r="DXG167" s="50"/>
      <c r="DXH167" s="50"/>
      <c r="DXI167" s="50"/>
      <c r="DXJ167" s="50"/>
      <c r="DXK167" s="50"/>
      <c r="DXP167" s="50"/>
      <c r="DXQ167" s="50"/>
      <c r="DXR167" s="50"/>
      <c r="DXS167" s="50"/>
      <c r="DXT167" s="50"/>
      <c r="DXU167" s="50"/>
      <c r="DXV167" s="50"/>
      <c r="DXW167" s="50"/>
      <c r="DXX167" s="50"/>
      <c r="DXY167" s="50"/>
      <c r="DXZ167" s="50"/>
      <c r="DYA167" s="50"/>
      <c r="DYB167" s="50"/>
      <c r="DYC167" s="50"/>
      <c r="DYD167" s="50"/>
      <c r="DYE167" s="50"/>
      <c r="DYF167" s="50"/>
      <c r="DYG167" s="50"/>
      <c r="DYH167" s="50"/>
      <c r="DYI167" s="50"/>
      <c r="DYJ167" s="50"/>
      <c r="DYK167" s="50"/>
      <c r="DYL167" s="50"/>
      <c r="DYM167" s="50"/>
      <c r="DYN167" s="50"/>
      <c r="DYO167" s="50"/>
      <c r="DYP167" s="50"/>
      <c r="DYQ167" s="50"/>
      <c r="DYR167" s="50"/>
      <c r="DYS167" s="50"/>
      <c r="DYT167" s="50"/>
      <c r="DYU167" s="50"/>
      <c r="DYV167" s="50"/>
      <c r="DYW167" s="50"/>
      <c r="DYX167" s="50"/>
      <c r="DYY167" s="50"/>
      <c r="DYZ167" s="50"/>
      <c r="DZA167" s="50"/>
      <c r="DZB167" s="50"/>
      <c r="DZC167" s="50"/>
      <c r="DZD167" s="50"/>
      <c r="DZE167" s="50"/>
      <c r="DZF167" s="50"/>
      <c r="DZG167" s="50"/>
      <c r="DZH167" s="50"/>
      <c r="DZI167" s="50"/>
      <c r="DZJ167" s="50"/>
      <c r="DZK167" s="50"/>
      <c r="DZL167" s="50"/>
      <c r="DZM167" s="50"/>
      <c r="DZN167" s="50"/>
      <c r="DZO167" s="50"/>
      <c r="DZP167" s="50"/>
      <c r="DZQ167" s="50"/>
      <c r="DZR167" s="50"/>
      <c r="DZS167" s="50"/>
      <c r="DZT167" s="50"/>
      <c r="DZU167" s="50"/>
      <c r="DZV167" s="50"/>
      <c r="DZW167" s="50"/>
      <c r="DZX167" s="50"/>
      <c r="DZY167" s="50"/>
      <c r="DZZ167" s="50"/>
      <c r="EAA167" s="50"/>
      <c r="EAB167" s="50"/>
      <c r="EAC167" s="50"/>
      <c r="EAD167" s="50"/>
      <c r="EAE167" s="50"/>
      <c r="EAF167" s="50"/>
      <c r="EAG167" s="50"/>
      <c r="EAH167" s="50"/>
      <c r="EAI167" s="50"/>
      <c r="EAJ167" s="50"/>
      <c r="EAK167" s="50"/>
      <c r="EAL167" s="50"/>
      <c r="EAM167" s="50"/>
      <c r="EAN167" s="50"/>
      <c r="EAO167" s="50"/>
      <c r="EAP167" s="50"/>
      <c r="EAQ167" s="50"/>
      <c r="EAR167" s="50"/>
      <c r="EAS167" s="50"/>
      <c r="EAT167" s="50"/>
      <c r="EAU167" s="50"/>
      <c r="EAV167" s="50"/>
      <c r="EAW167" s="50"/>
      <c r="EAX167" s="50"/>
      <c r="EAY167" s="50"/>
      <c r="EAZ167" s="50"/>
      <c r="EBA167" s="50"/>
      <c r="EBB167" s="50"/>
      <c r="EBC167" s="50"/>
      <c r="EBD167" s="50"/>
      <c r="EBE167" s="50"/>
      <c r="EBF167" s="50"/>
      <c r="EBG167" s="50"/>
      <c r="EBH167" s="50"/>
      <c r="EBI167" s="50"/>
      <c r="EBJ167" s="50"/>
      <c r="EBK167" s="50"/>
      <c r="EBL167" s="50"/>
      <c r="EBM167" s="50"/>
      <c r="EBN167" s="50"/>
      <c r="EBO167" s="50"/>
      <c r="EBP167" s="50"/>
      <c r="EBQ167" s="50"/>
      <c r="EBR167" s="50"/>
      <c r="EBS167" s="50"/>
      <c r="EBT167" s="50"/>
      <c r="EBU167" s="50"/>
      <c r="EBV167" s="50"/>
      <c r="EBW167" s="50"/>
      <c r="EBX167" s="50"/>
      <c r="EBY167" s="50"/>
      <c r="EBZ167" s="50"/>
      <c r="ECA167" s="50"/>
      <c r="ECB167" s="50"/>
      <c r="ECC167" s="50"/>
      <c r="ECD167" s="50"/>
      <c r="ECE167" s="50"/>
      <c r="ECF167" s="50"/>
      <c r="ECG167" s="50"/>
      <c r="ECH167" s="50"/>
      <c r="ECI167" s="50"/>
      <c r="ECJ167" s="50"/>
      <c r="ECK167" s="50"/>
      <c r="ECL167" s="50"/>
      <c r="ECM167" s="50"/>
      <c r="ECN167" s="50"/>
      <c r="ECO167" s="50"/>
      <c r="ECP167" s="50"/>
      <c r="ECQ167" s="50"/>
      <c r="ECR167" s="50"/>
      <c r="ECS167" s="50"/>
      <c r="ECT167" s="50"/>
      <c r="ECU167" s="50"/>
      <c r="ECV167" s="50"/>
      <c r="ECW167" s="50"/>
      <c r="ECX167" s="50"/>
      <c r="ECY167" s="50"/>
      <c r="ECZ167" s="50"/>
      <c r="EDA167" s="50"/>
      <c r="EDB167" s="50"/>
      <c r="EDC167" s="50"/>
      <c r="EDD167" s="50"/>
      <c r="EDE167" s="50"/>
      <c r="EDF167" s="50"/>
      <c r="EDG167" s="50"/>
      <c r="EDH167" s="50"/>
      <c r="EDI167" s="50"/>
      <c r="EDJ167" s="50"/>
      <c r="EDK167" s="50"/>
      <c r="EDL167" s="50"/>
      <c r="EDM167" s="50"/>
      <c r="EDN167" s="50"/>
      <c r="EDO167" s="50"/>
      <c r="EDP167" s="50"/>
      <c r="EDQ167" s="50"/>
      <c r="EDR167" s="50"/>
      <c r="EDS167" s="50"/>
      <c r="EDT167" s="50"/>
      <c r="EDU167" s="50"/>
      <c r="EDV167" s="50"/>
      <c r="EDW167" s="50"/>
      <c r="EDX167" s="50"/>
      <c r="EDY167" s="50"/>
      <c r="EDZ167" s="50"/>
      <c r="EEA167" s="50"/>
      <c r="EEB167" s="50"/>
      <c r="EEC167" s="50"/>
      <c r="EED167" s="50"/>
      <c r="EEE167" s="50"/>
      <c r="EEF167" s="50"/>
      <c r="EEG167" s="50"/>
      <c r="EEH167" s="50"/>
      <c r="EEI167" s="50"/>
      <c r="EEJ167" s="50"/>
      <c r="EEK167" s="50"/>
      <c r="EEL167" s="50"/>
      <c r="EEM167" s="50"/>
      <c r="EEN167" s="50"/>
      <c r="EEO167" s="50"/>
      <c r="EEP167" s="50"/>
      <c r="EEQ167" s="50"/>
      <c r="EER167" s="50"/>
      <c r="EES167" s="50"/>
      <c r="EET167" s="50"/>
      <c r="EEU167" s="50"/>
      <c r="EEV167" s="50"/>
      <c r="EEW167" s="50"/>
      <c r="EEX167" s="50"/>
      <c r="EEY167" s="50"/>
      <c r="EEZ167" s="50"/>
      <c r="EFA167" s="50"/>
      <c r="EFB167" s="50"/>
      <c r="EFC167" s="50"/>
      <c r="EFD167" s="50"/>
      <c r="EFE167" s="50"/>
      <c r="EFF167" s="50"/>
      <c r="EFG167" s="50"/>
      <c r="EFH167" s="50"/>
      <c r="EFI167" s="50"/>
      <c r="EFJ167" s="50"/>
      <c r="EFK167" s="50"/>
      <c r="EFL167" s="50"/>
      <c r="EFM167" s="50"/>
      <c r="EFN167" s="50"/>
      <c r="EFO167" s="50"/>
      <c r="EFP167" s="50"/>
      <c r="EFQ167" s="50"/>
      <c r="EFR167" s="50"/>
      <c r="EFS167" s="50"/>
      <c r="EFT167" s="50"/>
      <c r="EFU167" s="50"/>
      <c r="EFV167" s="50"/>
      <c r="EFW167" s="50"/>
      <c r="EFX167" s="50"/>
      <c r="EFY167" s="50"/>
      <c r="EFZ167" s="50"/>
      <c r="EGA167" s="50"/>
      <c r="EGB167" s="50"/>
      <c r="EGC167" s="50"/>
      <c r="EGD167" s="50"/>
      <c r="EGE167" s="50"/>
      <c r="EGF167" s="50"/>
      <c r="EGG167" s="50"/>
      <c r="EGH167" s="50"/>
      <c r="EGI167" s="50"/>
      <c r="EGJ167" s="50"/>
      <c r="EGK167" s="50"/>
      <c r="EGL167" s="50"/>
      <c r="EGM167" s="50"/>
      <c r="EGN167" s="50"/>
      <c r="EGO167" s="50"/>
      <c r="EGP167" s="50"/>
      <c r="EGQ167" s="50"/>
      <c r="EGR167" s="50"/>
      <c r="EGS167" s="50"/>
      <c r="EGT167" s="50"/>
      <c r="EGU167" s="50"/>
      <c r="EGV167" s="50"/>
      <c r="EGX167" s="50"/>
      <c r="EGZ167" s="50"/>
      <c r="EHA167" s="50"/>
      <c r="EHB167" s="50"/>
      <c r="EHC167" s="50"/>
      <c r="EHD167" s="50"/>
      <c r="EHE167" s="50"/>
      <c r="EHF167" s="50"/>
      <c r="EHG167" s="50"/>
      <c r="EHL167" s="50"/>
      <c r="EHM167" s="50"/>
      <c r="EHN167" s="50"/>
      <c r="EHO167" s="50"/>
      <c r="EHP167" s="50"/>
      <c r="EHQ167" s="50"/>
      <c r="EHR167" s="50"/>
      <c r="EHS167" s="50"/>
      <c r="EHT167" s="50"/>
      <c r="EHU167" s="50"/>
      <c r="EHV167" s="50"/>
      <c r="EHW167" s="50"/>
      <c r="EHX167" s="50"/>
      <c r="EHY167" s="50"/>
      <c r="EHZ167" s="50"/>
      <c r="EIA167" s="50"/>
      <c r="EIB167" s="50"/>
      <c r="EIC167" s="50"/>
      <c r="EID167" s="50"/>
      <c r="EIE167" s="50"/>
      <c r="EIF167" s="50"/>
      <c r="EIG167" s="50"/>
      <c r="EIH167" s="50"/>
      <c r="EII167" s="50"/>
      <c r="EIJ167" s="50"/>
      <c r="EIK167" s="50"/>
      <c r="EIL167" s="50"/>
      <c r="EIM167" s="50"/>
      <c r="EIN167" s="50"/>
      <c r="EIO167" s="50"/>
      <c r="EIP167" s="50"/>
      <c r="EIQ167" s="50"/>
      <c r="EIR167" s="50"/>
      <c r="EIS167" s="50"/>
      <c r="EIT167" s="50"/>
      <c r="EIU167" s="50"/>
      <c r="EIV167" s="50"/>
      <c r="EIW167" s="50"/>
      <c r="EIX167" s="50"/>
      <c r="EIY167" s="50"/>
      <c r="EIZ167" s="50"/>
      <c r="EJA167" s="50"/>
      <c r="EJB167" s="50"/>
      <c r="EJC167" s="50"/>
      <c r="EJD167" s="50"/>
      <c r="EJE167" s="50"/>
      <c r="EJF167" s="50"/>
      <c r="EJG167" s="50"/>
      <c r="EJH167" s="50"/>
      <c r="EJI167" s="50"/>
      <c r="EJJ167" s="50"/>
      <c r="EJK167" s="50"/>
      <c r="EJL167" s="50"/>
      <c r="EJM167" s="50"/>
      <c r="EJN167" s="50"/>
      <c r="EJO167" s="50"/>
      <c r="EJP167" s="50"/>
      <c r="EJQ167" s="50"/>
      <c r="EJR167" s="50"/>
      <c r="EJS167" s="50"/>
      <c r="EJT167" s="50"/>
      <c r="EJU167" s="50"/>
      <c r="EJV167" s="50"/>
      <c r="EJW167" s="50"/>
      <c r="EJX167" s="50"/>
      <c r="EJY167" s="50"/>
      <c r="EJZ167" s="50"/>
      <c r="EKA167" s="50"/>
      <c r="EKB167" s="50"/>
      <c r="EKC167" s="50"/>
      <c r="EKD167" s="50"/>
      <c r="EKE167" s="50"/>
      <c r="EKF167" s="50"/>
      <c r="EKG167" s="50"/>
      <c r="EKH167" s="50"/>
      <c r="EKI167" s="50"/>
      <c r="EKJ167" s="50"/>
      <c r="EKK167" s="50"/>
      <c r="EKL167" s="50"/>
      <c r="EKM167" s="50"/>
      <c r="EKN167" s="50"/>
      <c r="EKO167" s="50"/>
      <c r="EKP167" s="50"/>
      <c r="EKQ167" s="50"/>
      <c r="EKR167" s="50"/>
      <c r="EKS167" s="50"/>
      <c r="EKT167" s="50"/>
      <c r="EKU167" s="50"/>
      <c r="EKV167" s="50"/>
      <c r="EKW167" s="50"/>
      <c r="EKX167" s="50"/>
      <c r="EKY167" s="50"/>
      <c r="EKZ167" s="50"/>
      <c r="ELA167" s="50"/>
      <c r="ELB167" s="50"/>
      <c r="ELC167" s="50"/>
      <c r="ELD167" s="50"/>
      <c r="ELE167" s="50"/>
      <c r="ELF167" s="50"/>
      <c r="ELG167" s="50"/>
      <c r="ELH167" s="50"/>
      <c r="ELI167" s="50"/>
      <c r="ELJ167" s="50"/>
      <c r="ELK167" s="50"/>
      <c r="ELL167" s="50"/>
      <c r="ELM167" s="50"/>
      <c r="ELN167" s="50"/>
      <c r="ELO167" s="50"/>
      <c r="ELP167" s="50"/>
      <c r="ELQ167" s="50"/>
      <c r="ELR167" s="50"/>
      <c r="ELS167" s="50"/>
      <c r="ELT167" s="50"/>
      <c r="ELU167" s="50"/>
      <c r="ELV167" s="50"/>
      <c r="ELW167" s="50"/>
      <c r="ELX167" s="50"/>
      <c r="ELY167" s="50"/>
      <c r="ELZ167" s="50"/>
      <c r="EMA167" s="50"/>
      <c r="EMB167" s="50"/>
      <c r="EMC167" s="50"/>
      <c r="EMD167" s="50"/>
      <c r="EME167" s="50"/>
      <c r="EMF167" s="50"/>
      <c r="EMG167" s="50"/>
      <c r="EMH167" s="50"/>
      <c r="EMI167" s="50"/>
      <c r="EMJ167" s="50"/>
      <c r="EMK167" s="50"/>
      <c r="EML167" s="50"/>
      <c r="EMM167" s="50"/>
      <c r="EMN167" s="50"/>
      <c r="EMO167" s="50"/>
      <c r="EMP167" s="50"/>
      <c r="EMQ167" s="50"/>
      <c r="EMR167" s="50"/>
      <c r="EMS167" s="50"/>
      <c r="EMT167" s="50"/>
      <c r="EMU167" s="50"/>
      <c r="EMV167" s="50"/>
      <c r="EMW167" s="50"/>
      <c r="EMX167" s="50"/>
      <c r="EMY167" s="50"/>
      <c r="EMZ167" s="50"/>
      <c r="ENA167" s="50"/>
      <c r="ENB167" s="50"/>
      <c r="ENC167" s="50"/>
      <c r="END167" s="50"/>
      <c r="ENE167" s="50"/>
      <c r="ENF167" s="50"/>
      <c r="ENG167" s="50"/>
      <c r="ENH167" s="50"/>
      <c r="ENI167" s="50"/>
      <c r="ENJ167" s="50"/>
      <c r="ENK167" s="50"/>
      <c r="ENL167" s="50"/>
      <c r="ENM167" s="50"/>
      <c r="ENN167" s="50"/>
      <c r="ENO167" s="50"/>
      <c r="ENP167" s="50"/>
      <c r="ENQ167" s="50"/>
      <c r="ENR167" s="50"/>
      <c r="ENS167" s="50"/>
      <c r="ENT167" s="50"/>
      <c r="ENU167" s="50"/>
      <c r="ENV167" s="50"/>
      <c r="ENW167" s="50"/>
      <c r="ENX167" s="50"/>
      <c r="ENY167" s="50"/>
      <c r="ENZ167" s="50"/>
      <c r="EOA167" s="50"/>
      <c r="EOB167" s="50"/>
      <c r="EOC167" s="50"/>
      <c r="EOD167" s="50"/>
      <c r="EOE167" s="50"/>
      <c r="EOF167" s="50"/>
      <c r="EOG167" s="50"/>
      <c r="EOH167" s="50"/>
      <c r="EOI167" s="50"/>
      <c r="EOJ167" s="50"/>
      <c r="EOK167" s="50"/>
      <c r="EOL167" s="50"/>
      <c r="EOM167" s="50"/>
      <c r="EON167" s="50"/>
      <c r="EOO167" s="50"/>
      <c r="EOP167" s="50"/>
      <c r="EOQ167" s="50"/>
      <c r="EOR167" s="50"/>
      <c r="EOS167" s="50"/>
      <c r="EOT167" s="50"/>
      <c r="EOU167" s="50"/>
      <c r="EOV167" s="50"/>
      <c r="EOW167" s="50"/>
      <c r="EOX167" s="50"/>
      <c r="EOY167" s="50"/>
      <c r="EOZ167" s="50"/>
      <c r="EPA167" s="50"/>
      <c r="EPB167" s="50"/>
      <c r="EPC167" s="50"/>
      <c r="EPD167" s="50"/>
      <c r="EPE167" s="50"/>
      <c r="EPF167" s="50"/>
      <c r="EPG167" s="50"/>
      <c r="EPH167" s="50"/>
      <c r="EPI167" s="50"/>
      <c r="EPJ167" s="50"/>
      <c r="EPK167" s="50"/>
      <c r="EPL167" s="50"/>
      <c r="EPM167" s="50"/>
      <c r="EPN167" s="50"/>
      <c r="EPO167" s="50"/>
      <c r="EPP167" s="50"/>
      <c r="EPQ167" s="50"/>
      <c r="EPR167" s="50"/>
      <c r="EPS167" s="50"/>
      <c r="EPT167" s="50"/>
      <c r="EPU167" s="50"/>
      <c r="EPV167" s="50"/>
      <c r="EPW167" s="50"/>
      <c r="EPX167" s="50"/>
      <c r="EPY167" s="50"/>
      <c r="EPZ167" s="50"/>
      <c r="EQA167" s="50"/>
      <c r="EQB167" s="50"/>
      <c r="EQC167" s="50"/>
      <c r="EQD167" s="50"/>
      <c r="EQE167" s="50"/>
      <c r="EQF167" s="50"/>
      <c r="EQG167" s="50"/>
      <c r="EQH167" s="50"/>
      <c r="EQI167" s="50"/>
      <c r="EQJ167" s="50"/>
      <c r="EQK167" s="50"/>
      <c r="EQL167" s="50"/>
      <c r="EQM167" s="50"/>
      <c r="EQN167" s="50"/>
      <c r="EQO167" s="50"/>
      <c r="EQP167" s="50"/>
      <c r="EQQ167" s="50"/>
      <c r="EQR167" s="50"/>
      <c r="EQT167" s="50"/>
      <c r="EQV167" s="50"/>
      <c r="EQW167" s="50"/>
      <c r="EQX167" s="50"/>
      <c r="EQY167" s="50"/>
      <c r="EQZ167" s="50"/>
      <c r="ERA167" s="50"/>
      <c r="ERB167" s="50"/>
      <c r="ERC167" s="50"/>
      <c r="ERH167" s="50"/>
      <c r="ERI167" s="50"/>
      <c r="ERJ167" s="50"/>
      <c r="ERK167" s="50"/>
      <c r="ERL167" s="50"/>
      <c r="ERM167" s="50"/>
      <c r="ERN167" s="50"/>
      <c r="ERO167" s="50"/>
      <c r="ERP167" s="50"/>
      <c r="ERQ167" s="50"/>
      <c r="ERR167" s="50"/>
      <c r="ERS167" s="50"/>
      <c r="ERT167" s="50"/>
      <c r="ERU167" s="50"/>
      <c r="ERV167" s="50"/>
      <c r="ERW167" s="50"/>
      <c r="ERX167" s="50"/>
      <c r="ERY167" s="50"/>
      <c r="ERZ167" s="50"/>
      <c r="ESA167" s="50"/>
      <c r="ESB167" s="50"/>
      <c r="ESC167" s="50"/>
      <c r="ESD167" s="50"/>
      <c r="ESE167" s="50"/>
      <c r="ESF167" s="50"/>
      <c r="ESG167" s="50"/>
      <c r="ESH167" s="50"/>
      <c r="ESI167" s="50"/>
      <c r="ESJ167" s="50"/>
      <c r="ESK167" s="50"/>
      <c r="ESL167" s="50"/>
      <c r="ESM167" s="50"/>
      <c r="ESN167" s="50"/>
      <c r="ESO167" s="50"/>
      <c r="ESP167" s="50"/>
      <c r="ESQ167" s="50"/>
      <c r="ESR167" s="50"/>
      <c r="ESS167" s="50"/>
      <c r="EST167" s="50"/>
      <c r="ESU167" s="50"/>
      <c r="ESV167" s="50"/>
      <c r="ESW167" s="50"/>
      <c r="ESX167" s="50"/>
      <c r="ESY167" s="50"/>
      <c r="ESZ167" s="50"/>
      <c r="ETA167" s="50"/>
      <c r="ETB167" s="50"/>
      <c r="ETC167" s="50"/>
      <c r="ETD167" s="50"/>
      <c r="ETE167" s="50"/>
      <c r="ETF167" s="50"/>
      <c r="ETG167" s="50"/>
      <c r="ETH167" s="50"/>
      <c r="ETI167" s="50"/>
      <c r="ETJ167" s="50"/>
      <c r="ETK167" s="50"/>
      <c r="ETL167" s="50"/>
      <c r="ETM167" s="50"/>
      <c r="ETN167" s="50"/>
      <c r="ETO167" s="50"/>
      <c r="ETP167" s="50"/>
      <c r="ETQ167" s="50"/>
      <c r="ETR167" s="50"/>
      <c r="ETS167" s="50"/>
      <c r="ETT167" s="50"/>
      <c r="ETU167" s="50"/>
      <c r="ETV167" s="50"/>
      <c r="ETW167" s="50"/>
      <c r="ETX167" s="50"/>
      <c r="ETY167" s="50"/>
      <c r="ETZ167" s="50"/>
      <c r="EUA167" s="50"/>
      <c r="EUB167" s="50"/>
      <c r="EUC167" s="50"/>
      <c r="EUD167" s="50"/>
      <c r="EUE167" s="50"/>
      <c r="EUF167" s="50"/>
      <c r="EUG167" s="50"/>
      <c r="EUH167" s="50"/>
      <c r="EUI167" s="50"/>
      <c r="EUJ167" s="50"/>
      <c r="EUK167" s="50"/>
      <c r="EUL167" s="50"/>
      <c r="EUM167" s="50"/>
      <c r="EUN167" s="50"/>
      <c r="EUO167" s="50"/>
      <c r="EUP167" s="50"/>
      <c r="EUQ167" s="50"/>
      <c r="EUR167" s="50"/>
      <c r="EUS167" s="50"/>
      <c r="EUT167" s="50"/>
      <c r="EUU167" s="50"/>
      <c r="EUV167" s="50"/>
      <c r="EUW167" s="50"/>
      <c r="EUX167" s="50"/>
      <c r="EUY167" s="50"/>
      <c r="EUZ167" s="50"/>
      <c r="EVA167" s="50"/>
      <c r="EVB167" s="50"/>
      <c r="EVC167" s="50"/>
      <c r="EVD167" s="50"/>
      <c r="EVE167" s="50"/>
      <c r="EVF167" s="50"/>
      <c r="EVG167" s="50"/>
      <c r="EVH167" s="50"/>
      <c r="EVI167" s="50"/>
      <c r="EVJ167" s="50"/>
      <c r="EVK167" s="50"/>
      <c r="EVL167" s="50"/>
      <c r="EVM167" s="50"/>
      <c r="EVN167" s="50"/>
      <c r="EVO167" s="50"/>
      <c r="EVP167" s="50"/>
      <c r="EVQ167" s="50"/>
      <c r="EVR167" s="50"/>
      <c r="EVS167" s="50"/>
      <c r="EVT167" s="50"/>
      <c r="EVU167" s="50"/>
      <c r="EVV167" s="50"/>
      <c r="EVW167" s="50"/>
      <c r="EVX167" s="50"/>
      <c r="EVY167" s="50"/>
      <c r="EVZ167" s="50"/>
      <c r="EWA167" s="50"/>
      <c r="EWB167" s="50"/>
      <c r="EWC167" s="50"/>
      <c r="EWD167" s="50"/>
      <c r="EWE167" s="50"/>
      <c r="EWF167" s="50"/>
      <c r="EWG167" s="50"/>
      <c r="EWH167" s="50"/>
      <c r="EWI167" s="50"/>
      <c r="EWJ167" s="50"/>
      <c r="EWK167" s="50"/>
      <c r="EWL167" s="50"/>
      <c r="EWM167" s="50"/>
      <c r="EWN167" s="50"/>
      <c r="EWO167" s="50"/>
      <c r="EWP167" s="50"/>
      <c r="EWQ167" s="50"/>
      <c r="EWR167" s="50"/>
      <c r="EWS167" s="50"/>
      <c r="EWT167" s="50"/>
      <c r="EWU167" s="50"/>
      <c r="EWV167" s="50"/>
      <c r="EWW167" s="50"/>
      <c r="EWX167" s="50"/>
      <c r="EWY167" s="50"/>
      <c r="EWZ167" s="50"/>
      <c r="EXA167" s="50"/>
      <c r="EXB167" s="50"/>
      <c r="EXC167" s="50"/>
      <c r="EXD167" s="50"/>
      <c r="EXE167" s="50"/>
      <c r="EXF167" s="50"/>
      <c r="EXG167" s="50"/>
      <c r="EXH167" s="50"/>
      <c r="EXI167" s="50"/>
      <c r="EXJ167" s="50"/>
      <c r="EXK167" s="50"/>
      <c r="EXL167" s="50"/>
      <c r="EXM167" s="50"/>
      <c r="EXN167" s="50"/>
      <c r="EXO167" s="50"/>
      <c r="EXP167" s="50"/>
      <c r="EXQ167" s="50"/>
      <c r="EXR167" s="50"/>
      <c r="EXS167" s="50"/>
      <c r="EXT167" s="50"/>
      <c r="EXU167" s="50"/>
      <c r="EXV167" s="50"/>
      <c r="EXW167" s="50"/>
      <c r="EXX167" s="50"/>
      <c r="EXY167" s="50"/>
      <c r="EXZ167" s="50"/>
      <c r="EYA167" s="50"/>
      <c r="EYB167" s="50"/>
      <c r="EYC167" s="50"/>
      <c r="EYD167" s="50"/>
      <c r="EYE167" s="50"/>
      <c r="EYF167" s="50"/>
      <c r="EYG167" s="50"/>
      <c r="EYH167" s="50"/>
      <c r="EYI167" s="50"/>
      <c r="EYJ167" s="50"/>
      <c r="EYK167" s="50"/>
      <c r="EYL167" s="50"/>
      <c r="EYM167" s="50"/>
      <c r="EYN167" s="50"/>
      <c r="EYO167" s="50"/>
      <c r="EYP167" s="50"/>
      <c r="EYQ167" s="50"/>
      <c r="EYR167" s="50"/>
      <c r="EYS167" s="50"/>
      <c r="EYT167" s="50"/>
      <c r="EYU167" s="50"/>
      <c r="EYV167" s="50"/>
      <c r="EYW167" s="50"/>
      <c r="EYX167" s="50"/>
      <c r="EYY167" s="50"/>
      <c r="EYZ167" s="50"/>
      <c r="EZA167" s="50"/>
      <c r="EZB167" s="50"/>
      <c r="EZC167" s="50"/>
      <c r="EZD167" s="50"/>
      <c r="EZE167" s="50"/>
      <c r="EZF167" s="50"/>
      <c r="EZG167" s="50"/>
      <c r="EZH167" s="50"/>
      <c r="EZI167" s="50"/>
      <c r="EZJ167" s="50"/>
      <c r="EZK167" s="50"/>
      <c r="EZL167" s="50"/>
      <c r="EZM167" s="50"/>
      <c r="EZN167" s="50"/>
      <c r="EZO167" s="50"/>
      <c r="EZP167" s="50"/>
      <c r="EZQ167" s="50"/>
      <c r="EZR167" s="50"/>
      <c r="EZS167" s="50"/>
      <c r="EZT167" s="50"/>
      <c r="EZU167" s="50"/>
      <c r="EZV167" s="50"/>
      <c r="EZW167" s="50"/>
      <c r="EZX167" s="50"/>
      <c r="EZY167" s="50"/>
      <c r="EZZ167" s="50"/>
      <c r="FAA167" s="50"/>
      <c r="FAB167" s="50"/>
      <c r="FAC167" s="50"/>
      <c r="FAD167" s="50"/>
      <c r="FAE167" s="50"/>
      <c r="FAF167" s="50"/>
      <c r="FAG167" s="50"/>
      <c r="FAH167" s="50"/>
      <c r="FAI167" s="50"/>
      <c r="FAJ167" s="50"/>
      <c r="FAK167" s="50"/>
      <c r="FAL167" s="50"/>
      <c r="FAM167" s="50"/>
      <c r="FAN167" s="50"/>
      <c r="FAP167" s="50"/>
      <c r="FAR167" s="50"/>
      <c r="FAS167" s="50"/>
      <c r="FAT167" s="50"/>
      <c r="FAU167" s="50"/>
      <c r="FAV167" s="50"/>
      <c r="FAW167" s="50"/>
      <c r="FAX167" s="50"/>
      <c r="FAY167" s="50"/>
      <c r="FBD167" s="50"/>
      <c r="FBE167" s="50"/>
      <c r="FBF167" s="50"/>
      <c r="FBG167" s="50"/>
      <c r="FBH167" s="50"/>
      <c r="FBI167" s="50"/>
      <c r="FBJ167" s="50"/>
      <c r="FBK167" s="50"/>
      <c r="FBL167" s="50"/>
      <c r="FBM167" s="50"/>
      <c r="FBN167" s="50"/>
      <c r="FBO167" s="50"/>
      <c r="FBP167" s="50"/>
      <c r="FBQ167" s="50"/>
      <c r="FBR167" s="50"/>
      <c r="FBS167" s="50"/>
      <c r="FBT167" s="50"/>
      <c r="FBU167" s="50"/>
      <c r="FBV167" s="50"/>
      <c r="FBW167" s="50"/>
      <c r="FBX167" s="50"/>
      <c r="FBY167" s="50"/>
      <c r="FBZ167" s="50"/>
      <c r="FCA167" s="50"/>
      <c r="FCB167" s="50"/>
      <c r="FCC167" s="50"/>
      <c r="FCD167" s="50"/>
      <c r="FCE167" s="50"/>
      <c r="FCF167" s="50"/>
      <c r="FCG167" s="50"/>
      <c r="FCH167" s="50"/>
      <c r="FCI167" s="50"/>
      <c r="FCJ167" s="50"/>
      <c r="FCK167" s="50"/>
      <c r="FCL167" s="50"/>
      <c r="FCM167" s="50"/>
      <c r="FCN167" s="50"/>
      <c r="FCO167" s="50"/>
      <c r="FCP167" s="50"/>
      <c r="FCQ167" s="50"/>
      <c r="FCR167" s="50"/>
      <c r="FCS167" s="50"/>
      <c r="FCT167" s="50"/>
      <c r="FCU167" s="50"/>
      <c r="FCV167" s="50"/>
      <c r="FCW167" s="50"/>
      <c r="FCX167" s="50"/>
      <c r="FCY167" s="50"/>
      <c r="FCZ167" s="50"/>
      <c r="FDA167" s="50"/>
      <c r="FDB167" s="50"/>
      <c r="FDC167" s="50"/>
      <c r="FDD167" s="50"/>
      <c r="FDE167" s="50"/>
      <c r="FDF167" s="50"/>
      <c r="FDG167" s="50"/>
      <c r="FDH167" s="50"/>
      <c r="FDI167" s="50"/>
      <c r="FDJ167" s="50"/>
      <c r="FDK167" s="50"/>
      <c r="FDL167" s="50"/>
      <c r="FDM167" s="50"/>
      <c r="FDN167" s="50"/>
      <c r="FDO167" s="50"/>
      <c r="FDP167" s="50"/>
      <c r="FDQ167" s="50"/>
      <c r="FDR167" s="50"/>
      <c r="FDS167" s="50"/>
      <c r="FDT167" s="50"/>
      <c r="FDU167" s="50"/>
      <c r="FDV167" s="50"/>
      <c r="FDW167" s="50"/>
      <c r="FDX167" s="50"/>
      <c r="FDY167" s="50"/>
      <c r="FDZ167" s="50"/>
      <c r="FEA167" s="50"/>
      <c r="FEB167" s="50"/>
      <c r="FEC167" s="50"/>
      <c r="FED167" s="50"/>
      <c r="FEE167" s="50"/>
      <c r="FEF167" s="50"/>
      <c r="FEG167" s="50"/>
      <c r="FEH167" s="50"/>
      <c r="FEI167" s="50"/>
      <c r="FEJ167" s="50"/>
      <c r="FEK167" s="50"/>
      <c r="FEL167" s="50"/>
      <c r="FEM167" s="50"/>
      <c r="FEN167" s="50"/>
      <c r="FEO167" s="50"/>
      <c r="FEP167" s="50"/>
      <c r="FEQ167" s="50"/>
      <c r="FER167" s="50"/>
      <c r="FES167" s="50"/>
      <c r="FET167" s="50"/>
      <c r="FEU167" s="50"/>
      <c r="FEV167" s="50"/>
      <c r="FEW167" s="50"/>
      <c r="FEX167" s="50"/>
      <c r="FEY167" s="50"/>
      <c r="FEZ167" s="50"/>
      <c r="FFA167" s="50"/>
      <c r="FFB167" s="50"/>
      <c r="FFC167" s="50"/>
      <c r="FFD167" s="50"/>
      <c r="FFE167" s="50"/>
      <c r="FFF167" s="50"/>
      <c r="FFG167" s="50"/>
      <c r="FFH167" s="50"/>
      <c r="FFI167" s="50"/>
      <c r="FFJ167" s="50"/>
      <c r="FFK167" s="50"/>
      <c r="FFL167" s="50"/>
      <c r="FFM167" s="50"/>
      <c r="FFN167" s="50"/>
      <c r="FFO167" s="50"/>
      <c r="FFP167" s="50"/>
      <c r="FFQ167" s="50"/>
      <c r="FFR167" s="50"/>
      <c r="FFS167" s="50"/>
      <c r="FFT167" s="50"/>
      <c r="FFU167" s="50"/>
      <c r="FFV167" s="50"/>
      <c r="FFW167" s="50"/>
      <c r="FFX167" s="50"/>
      <c r="FFY167" s="50"/>
      <c r="FFZ167" s="50"/>
      <c r="FGA167" s="50"/>
      <c r="FGB167" s="50"/>
      <c r="FGC167" s="50"/>
      <c r="FGD167" s="50"/>
      <c r="FGE167" s="50"/>
      <c r="FGF167" s="50"/>
      <c r="FGG167" s="50"/>
      <c r="FGH167" s="50"/>
      <c r="FGI167" s="50"/>
      <c r="FGJ167" s="50"/>
      <c r="FGK167" s="50"/>
      <c r="FGL167" s="50"/>
      <c r="FGM167" s="50"/>
      <c r="FGN167" s="50"/>
      <c r="FGO167" s="50"/>
      <c r="FGP167" s="50"/>
      <c r="FGQ167" s="50"/>
      <c r="FGR167" s="50"/>
      <c r="FGS167" s="50"/>
      <c r="FGT167" s="50"/>
      <c r="FGU167" s="50"/>
      <c r="FGV167" s="50"/>
      <c r="FGW167" s="50"/>
      <c r="FGX167" s="50"/>
      <c r="FGY167" s="50"/>
      <c r="FGZ167" s="50"/>
      <c r="FHA167" s="50"/>
      <c r="FHB167" s="50"/>
      <c r="FHC167" s="50"/>
      <c r="FHD167" s="50"/>
      <c r="FHE167" s="50"/>
      <c r="FHF167" s="50"/>
      <c r="FHG167" s="50"/>
      <c r="FHH167" s="50"/>
      <c r="FHI167" s="50"/>
      <c r="FHJ167" s="50"/>
      <c r="FHK167" s="50"/>
      <c r="FHL167" s="50"/>
      <c r="FHM167" s="50"/>
      <c r="FHN167" s="50"/>
      <c r="FHO167" s="50"/>
      <c r="FHP167" s="50"/>
      <c r="FHQ167" s="50"/>
      <c r="FHR167" s="50"/>
      <c r="FHS167" s="50"/>
      <c r="FHT167" s="50"/>
      <c r="FHU167" s="50"/>
      <c r="FHV167" s="50"/>
      <c r="FHW167" s="50"/>
      <c r="FHX167" s="50"/>
      <c r="FHY167" s="50"/>
      <c r="FHZ167" s="50"/>
      <c r="FIA167" s="50"/>
      <c r="FIB167" s="50"/>
      <c r="FIC167" s="50"/>
      <c r="FID167" s="50"/>
      <c r="FIE167" s="50"/>
      <c r="FIF167" s="50"/>
      <c r="FIG167" s="50"/>
      <c r="FIH167" s="50"/>
      <c r="FII167" s="50"/>
      <c r="FIJ167" s="50"/>
      <c r="FIK167" s="50"/>
      <c r="FIL167" s="50"/>
      <c r="FIM167" s="50"/>
      <c r="FIN167" s="50"/>
      <c r="FIO167" s="50"/>
      <c r="FIP167" s="50"/>
      <c r="FIQ167" s="50"/>
      <c r="FIR167" s="50"/>
      <c r="FIS167" s="50"/>
      <c r="FIT167" s="50"/>
      <c r="FIU167" s="50"/>
      <c r="FIV167" s="50"/>
      <c r="FIW167" s="50"/>
      <c r="FIX167" s="50"/>
      <c r="FIY167" s="50"/>
      <c r="FIZ167" s="50"/>
      <c r="FJA167" s="50"/>
      <c r="FJB167" s="50"/>
      <c r="FJC167" s="50"/>
      <c r="FJD167" s="50"/>
      <c r="FJE167" s="50"/>
      <c r="FJF167" s="50"/>
      <c r="FJG167" s="50"/>
      <c r="FJH167" s="50"/>
      <c r="FJI167" s="50"/>
      <c r="FJJ167" s="50"/>
      <c r="FJK167" s="50"/>
      <c r="FJL167" s="50"/>
      <c r="FJM167" s="50"/>
      <c r="FJN167" s="50"/>
      <c r="FJO167" s="50"/>
      <c r="FJP167" s="50"/>
      <c r="FJQ167" s="50"/>
      <c r="FJR167" s="50"/>
      <c r="FJS167" s="50"/>
      <c r="FJT167" s="50"/>
      <c r="FJU167" s="50"/>
      <c r="FJV167" s="50"/>
      <c r="FJW167" s="50"/>
      <c r="FJX167" s="50"/>
      <c r="FJY167" s="50"/>
      <c r="FJZ167" s="50"/>
      <c r="FKA167" s="50"/>
      <c r="FKB167" s="50"/>
      <c r="FKC167" s="50"/>
      <c r="FKD167" s="50"/>
      <c r="FKE167" s="50"/>
      <c r="FKF167" s="50"/>
      <c r="FKG167" s="50"/>
      <c r="FKH167" s="50"/>
      <c r="FKI167" s="50"/>
      <c r="FKJ167" s="50"/>
      <c r="FKL167" s="50"/>
      <c r="FKN167" s="50"/>
      <c r="FKO167" s="50"/>
      <c r="FKP167" s="50"/>
      <c r="FKQ167" s="50"/>
      <c r="FKR167" s="50"/>
      <c r="FKS167" s="50"/>
      <c r="FKT167" s="50"/>
      <c r="FKU167" s="50"/>
      <c r="FKZ167" s="50"/>
      <c r="FLA167" s="50"/>
      <c r="FLB167" s="50"/>
      <c r="FLC167" s="50"/>
      <c r="FLD167" s="50"/>
      <c r="FLE167" s="50"/>
      <c r="FLF167" s="50"/>
      <c r="FLG167" s="50"/>
      <c r="FLH167" s="50"/>
      <c r="FLI167" s="50"/>
      <c r="FLJ167" s="50"/>
      <c r="FLK167" s="50"/>
      <c r="FLL167" s="50"/>
      <c r="FLM167" s="50"/>
      <c r="FLN167" s="50"/>
      <c r="FLO167" s="50"/>
      <c r="FLP167" s="50"/>
      <c r="FLQ167" s="50"/>
      <c r="FLR167" s="50"/>
      <c r="FLS167" s="50"/>
      <c r="FLT167" s="50"/>
      <c r="FLU167" s="50"/>
      <c r="FLV167" s="50"/>
      <c r="FLW167" s="50"/>
      <c r="FLX167" s="50"/>
      <c r="FLY167" s="50"/>
      <c r="FLZ167" s="50"/>
      <c r="FMA167" s="50"/>
      <c r="FMB167" s="50"/>
      <c r="FMC167" s="50"/>
      <c r="FMD167" s="50"/>
      <c r="FME167" s="50"/>
      <c r="FMF167" s="50"/>
      <c r="FMG167" s="50"/>
      <c r="FMH167" s="50"/>
      <c r="FMI167" s="50"/>
      <c r="FMJ167" s="50"/>
      <c r="FMK167" s="50"/>
      <c r="FML167" s="50"/>
      <c r="FMM167" s="50"/>
      <c r="FMN167" s="50"/>
      <c r="FMO167" s="50"/>
      <c r="FMP167" s="50"/>
      <c r="FMQ167" s="50"/>
      <c r="FMR167" s="50"/>
      <c r="FMS167" s="50"/>
      <c r="FMT167" s="50"/>
      <c r="FMU167" s="50"/>
      <c r="FMV167" s="50"/>
      <c r="FMW167" s="50"/>
      <c r="FMX167" s="50"/>
      <c r="FMY167" s="50"/>
      <c r="FMZ167" s="50"/>
      <c r="FNA167" s="50"/>
      <c r="FNB167" s="50"/>
      <c r="FNC167" s="50"/>
      <c r="FND167" s="50"/>
      <c r="FNE167" s="50"/>
      <c r="FNF167" s="50"/>
      <c r="FNG167" s="50"/>
      <c r="FNH167" s="50"/>
      <c r="FNI167" s="50"/>
      <c r="FNJ167" s="50"/>
      <c r="FNK167" s="50"/>
      <c r="FNL167" s="50"/>
      <c r="FNM167" s="50"/>
      <c r="FNN167" s="50"/>
      <c r="FNO167" s="50"/>
      <c r="FNP167" s="50"/>
      <c r="FNQ167" s="50"/>
      <c r="FNR167" s="50"/>
      <c r="FNS167" s="50"/>
      <c r="FNT167" s="50"/>
      <c r="FNU167" s="50"/>
      <c r="FNV167" s="50"/>
      <c r="FNW167" s="50"/>
      <c r="FNX167" s="50"/>
      <c r="FNY167" s="50"/>
      <c r="FNZ167" s="50"/>
      <c r="FOA167" s="50"/>
      <c r="FOB167" s="50"/>
      <c r="FOC167" s="50"/>
      <c r="FOD167" s="50"/>
      <c r="FOE167" s="50"/>
      <c r="FOF167" s="50"/>
      <c r="FOG167" s="50"/>
      <c r="FOH167" s="50"/>
      <c r="FOI167" s="50"/>
      <c r="FOJ167" s="50"/>
      <c r="FOK167" s="50"/>
      <c r="FOL167" s="50"/>
      <c r="FOM167" s="50"/>
      <c r="FON167" s="50"/>
      <c r="FOO167" s="50"/>
      <c r="FOP167" s="50"/>
      <c r="FOQ167" s="50"/>
      <c r="FOR167" s="50"/>
      <c r="FOS167" s="50"/>
      <c r="FOT167" s="50"/>
      <c r="FOU167" s="50"/>
      <c r="FOV167" s="50"/>
      <c r="FOW167" s="50"/>
      <c r="FOX167" s="50"/>
      <c r="FOY167" s="50"/>
      <c r="FOZ167" s="50"/>
      <c r="FPA167" s="50"/>
      <c r="FPB167" s="50"/>
      <c r="FPC167" s="50"/>
      <c r="FPD167" s="50"/>
      <c r="FPE167" s="50"/>
      <c r="FPF167" s="50"/>
      <c r="FPG167" s="50"/>
      <c r="FPH167" s="50"/>
      <c r="FPI167" s="50"/>
      <c r="FPJ167" s="50"/>
      <c r="FPK167" s="50"/>
      <c r="FPL167" s="50"/>
      <c r="FPM167" s="50"/>
      <c r="FPN167" s="50"/>
      <c r="FPO167" s="50"/>
      <c r="FPP167" s="50"/>
      <c r="FPQ167" s="50"/>
      <c r="FPR167" s="50"/>
      <c r="FPS167" s="50"/>
      <c r="FPT167" s="50"/>
      <c r="FPU167" s="50"/>
      <c r="FPV167" s="50"/>
      <c r="FPW167" s="50"/>
      <c r="FPX167" s="50"/>
      <c r="FPY167" s="50"/>
      <c r="FPZ167" s="50"/>
      <c r="FQA167" s="50"/>
      <c r="FQB167" s="50"/>
      <c r="FQC167" s="50"/>
      <c r="FQD167" s="50"/>
      <c r="FQE167" s="50"/>
      <c r="FQF167" s="50"/>
      <c r="FQG167" s="50"/>
      <c r="FQH167" s="50"/>
      <c r="FQI167" s="50"/>
      <c r="FQJ167" s="50"/>
      <c r="FQK167" s="50"/>
      <c r="FQL167" s="50"/>
      <c r="FQM167" s="50"/>
      <c r="FQN167" s="50"/>
      <c r="FQO167" s="50"/>
      <c r="FQP167" s="50"/>
      <c r="FQQ167" s="50"/>
      <c r="FQR167" s="50"/>
      <c r="FQS167" s="50"/>
      <c r="FQT167" s="50"/>
      <c r="FQU167" s="50"/>
      <c r="FQV167" s="50"/>
      <c r="FQW167" s="50"/>
      <c r="FQX167" s="50"/>
      <c r="FQY167" s="50"/>
      <c r="FQZ167" s="50"/>
      <c r="FRA167" s="50"/>
      <c r="FRB167" s="50"/>
      <c r="FRC167" s="50"/>
      <c r="FRD167" s="50"/>
      <c r="FRE167" s="50"/>
      <c r="FRF167" s="50"/>
      <c r="FRG167" s="50"/>
      <c r="FRH167" s="50"/>
      <c r="FRI167" s="50"/>
      <c r="FRJ167" s="50"/>
      <c r="FRK167" s="50"/>
      <c r="FRL167" s="50"/>
      <c r="FRM167" s="50"/>
      <c r="FRN167" s="50"/>
      <c r="FRO167" s="50"/>
      <c r="FRP167" s="50"/>
      <c r="FRQ167" s="50"/>
      <c r="FRR167" s="50"/>
      <c r="FRS167" s="50"/>
      <c r="FRT167" s="50"/>
      <c r="FRU167" s="50"/>
      <c r="FRV167" s="50"/>
      <c r="FRW167" s="50"/>
      <c r="FRX167" s="50"/>
      <c r="FRY167" s="50"/>
      <c r="FRZ167" s="50"/>
      <c r="FSA167" s="50"/>
      <c r="FSB167" s="50"/>
      <c r="FSC167" s="50"/>
      <c r="FSD167" s="50"/>
      <c r="FSE167" s="50"/>
      <c r="FSF167" s="50"/>
      <c r="FSG167" s="50"/>
      <c r="FSH167" s="50"/>
      <c r="FSI167" s="50"/>
      <c r="FSJ167" s="50"/>
      <c r="FSK167" s="50"/>
      <c r="FSL167" s="50"/>
      <c r="FSM167" s="50"/>
      <c r="FSN167" s="50"/>
      <c r="FSO167" s="50"/>
      <c r="FSP167" s="50"/>
      <c r="FSQ167" s="50"/>
      <c r="FSR167" s="50"/>
      <c r="FSS167" s="50"/>
      <c r="FST167" s="50"/>
      <c r="FSU167" s="50"/>
      <c r="FSV167" s="50"/>
      <c r="FSW167" s="50"/>
      <c r="FSX167" s="50"/>
      <c r="FSY167" s="50"/>
      <c r="FSZ167" s="50"/>
      <c r="FTA167" s="50"/>
      <c r="FTB167" s="50"/>
      <c r="FTC167" s="50"/>
      <c r="FTD167" s="50"/>
      <c r="FTE167" s="50"/>
      <c r="FTF167" s="50"/>
      <c r="FTG167" s="50"/>
      <c r="FTH167" s="50"/>
      <c r="FTI167" s="50"/>
      <c r="FTJ167" s="50"/>
      <c r="FTK167" s="50"/>
      <c r="FTL167" s="50"/>
      <c r="FTM167" s="50"/>
      <c r="FTN167" s="50"/>
      <c r="FTO167" s="50"/>
      <c r="FTP167" s="50"/>
      <c r="FTQ167" s="50"/>
      <c r="FTR167" s="50"/>
      <c r="FTS167" s="50"/>
      <c r="FTT167" s="50"/>
      <c r="FTU167" s="50"/>
      <c r="FTV167" s="50"/>
      <c r="FTW167" s="50"/>
      <c r="FTX167" s="50"/>
      <c r="FTY167" s="50"/>
      <c r="FTZ167" s="50"/>
      <c r="FUA167" s="50"/>
      <c r="FUB167" s="50"/>
      <c r="FUC167" s="50"/>
      <c r="FUD167" s="50"/>
      <c r="FUE167" s="50"/>
      <c r="FUF167" s="50"/>
      <c r="FUH167" s="50"/>
      <c r="FUJ167" s="50"/>
      <c r="FUK167" s="50"/>
      <c r="FUL167" s="50"/>
      <c r="FUM167" s="50"/>
      <c r="FUN167" s="50"/>
      <c r="FUO167" s="50"/>
      <c r="FUP167" s="50"/>
      <c r="FUQ167" s="50"/>
      <c r="FUV167" s="50"/>
      <c r="FUW167" s="50"/>
      <c r="FUX167" s="50"/>
      <c r="FUY167" s="50"/>
      <c r="FUZ167" s="50"/>
      <c r="FVA167" s="50"/>
      <c r="FVB167" s="50"/>
      <c r="FVC167" s="50"/>
      <c r="FVD167" s="50"/>
      <c r="FVE167" s="50"/>
      <c r="FVF167" s="50"/>
      <c r="FVG167" s="50"/>
      <c r="FVH167" s="50"/>
      <c r="FVI167" s="50"/>
      <c r="FVJ167" s="50"/>
      <c r="FVK167" s="50"/>
      <c r="FVL167" s="50"/>
      <c r="FVM167" s="50"/>
      <c r="FVN167" s="50"/>
      <c r="FVO167" s="50"/>
      <c r="FVP167" s="50"/>
      <c r="FVQ167" s="50"/>
      <c r="FVR167" s="50"/>
      <c r="FVS167" s="50"/>
      <c r="FVT167" s="50"/>
      <c r="FVU167" s="50"/>
      <c r="FVV167" s="50"/>
      <c r="FVW167" s="50"/>
      <c r="FVX167" s="50"/>
      <c r="FVY167" s="50"/>
      <c r="FVZ167" s="50"/>
      <c r="FWA167" s="50"/>
      <c r="FWB167" s="50"/>
      <c r="FWC167" s="50"/>
      <c r="FWD167" s="50"/>
      <c r="FWE167" s="50"/>
      <c r="FWF167" s="50"/>
      <c r="FWG167" s="50"/>
      <c r="FWH167" s="50"/>
      <c r="FWI167" s="50"/>
      <c r="FWJ167" s="50"/>
      <c r="FWK167" s="50"/>
      <c r="FWL167" s="50"/>
      <c r="FWM167" s="50"/>
      <c r="FWN167" s="50"/>
      <c r="FWO167" s="50"/>
      <c r="FWP167" s="50"/>
      <c r="FWQ167" s="50"/>
      <c r="FWR167" s="50"/>
      <c r="FWS167" s="50"/>
      <c r="FWT167" s="50"/>
      <c r="FWU167" s="50"/>
      <c r="FWV167" s="50"/>
      <c r="FWW167" s="50"/>
      <c r="FWX167" s="50"/>
      <c r="FWY167" s="50"/>
      <c r="FWZ167" s="50"/>
      <c r="FXA167" s="50"/>
      <c r="FXB167" s="50"/>
      <c r="FXC167" s="50"/>
      <c r="FXD167" s="50"/>
      <c r="FXE167" s="50"/>
      <c r="FXF167" s="50"/>
      <c r="FXG167" s="50"/>
      <c r="FXH167" s="50"/>
      <c r="FXI167" s="50"/>
      <c r="FXJ167" s="50"/>
      <c r="FXK167" s="50"/>
      <c r="FXL167" s="50"/>
      <c r="FXM167" s="50"/>
      <c r="FXN167" s="50"/>
      <c r="FXO167" s="50"/>
      <c r="FXP167" s="50"/>
      <c r="FXQ167" s="50"/>
      <c r="FXR167" s="50"/>
      <c r="FXS167" s="50"/>
      <c r="FXT167" s="50"/>
      <c r="FXU167" s="50"/>
      <c r="FXV167" s="50"/>
      <c r="FXW167" s="50"/>
      <c r="FXX167" s="50"/>
      <c r="FXY167" s="50"/>
      <c r="FXZ167" s="50"/>
      <c r="FYA167" s="50"/>
      <c r="FYB167" s="50"/>
      <c r="FYC167" s="50"/>
      <c r="FYD167" s="50"/>
      <c r="FYE167" s="50"/>
      <c r="FYF167" s="50"/>
      <c r="FYG167" s="50"/>
      <c r="FYH167" s="50"/>
      <c r="FYI167" s="50"/>
      <c r="FYJ167" s="50"/>
      <c r="FYK167" s="50"/>
      <c r="FYL167" s="50"/>
      <c r="FYM167" s="50"/>
      <c r="FYN167" s="50"/>
      <c r="FYO167" s="50"/>
      <c r="FYP167" s="50"/>
      <c r="FYQ167" s="50"/>
      <c r="FYR167" s="50"/>
      <c r="FYS167" s="50"/>
      <c r="FYT167" s="50"/>
      <c r="FYU167" s="50"/>
      <c r="FYV167" s="50"/>
      <c r="FYW167" s="50"/>
      <c r="FYX167" s="50"/>
      <c r="FYY167" s="50"/>
      <c r="FYZ167" s="50"/>
      <c r="FZA167" s="50"/>
      <c r="FZB167" s="50"/>
      <c r="FZC167" s="50"/>
      <c r="FZD167" s="50"/>
      <c r="FZE167" s="50"/>
      <c r="FZF167" s="50"/>
      <c r="FZG167" s="50"/>
      <c r="FZH167" s="50"/>
      <c r="FZI167" s="50"/>
      <c r="FZJ167" s="50"/>
      <c r="FZK167" s="50"/>
      <c r="FZL167" s="50"/>
      <c r="FZM167" s="50"/>
      <c r="FZN167" s="50"/>
      <c r="FZO167" s="50"/>
      <c r="FZP167" s="50"/>
      <c r="FZQ167" s="50"/>
      <c r="FZR167" s="50"/>
      <c r="FZS167" s="50"/>
      <c r="FZT167" s="50"/>
      <c r="FZU167" s="50"/>
      <c r="FZV167" s="50"/>
      <c r="FZW167" s="50"/>
      <c r="FZX167" s="50"/>
      <c r="FZY167" s="50"/>
      <c r="FZZ167" s="50"/>
      <c r="GAA167" s="50"/>
      <c r="GAB167" s="50"/>
      <c r="GAC167" s="50"/>
      <c r="GAD167" s="50"/>
      <c r="GAE167" s="50"/>
      <c r="GAF167" s="50"/>
      <c r="GAG167" s="50"/>
      <c r="GAH167" s="50"/>
      <c r="GAI167" s="50"/>
      <c r="GAJ167" s="50"/>
      <c r="GAK167" s="50"/>
      <c r="GAL167" s="50"/>
      <c r="GAM167" s="50"/>
      <c r="GAN167" s="50"/>
      <c r="GAO167" s="50"/>
      <c r="GAP167" s="50"/>
      <c r="GAQ167" s="50"/>
      <c r="GAR167" s="50"/>
      <c r="GAS167" s="50"/>
      <c r="GAT167" s="50"/>
      <c r="GAU167" s="50"/>
      <c r="GAV167" s="50"/>
      <c r="GAW167" s="50"/>
      <c r="GAX167" s="50"/>
      <c r="GAY167" s="50"/>
      <c r="GAZ167" s="50"/>
      <c r="GBA167" s="50"/>
      <c r="GBB167" s="50"/>
      <c r="GBC167" s="50"/>
      <c r="GBD167" s="50"/>
      <c r="GBE167" s="50"/>
      <c r="GBF167" s="50"/>
      <c r="GBG167" s="50"/>
      <c r="GBH167" s="50"/>
      <c r="GBI167" s="50"/>
      <c r="GBJ167" s="50"/>
      <c r="GBK167" s="50"/>
      <c r="GBL167" s="50"/>
      <c r="GBM167" s="50"/>
      <c r="GBN167" s="50"/>
      <c r="GBO167" s="50"/>
      <c r="GBP167" s="50"/>
      <c r="GBQ167" s="50"/>
      <c r="GBR167" s="50"/>
      <c r="GBS167" s="50"/>
      <c r="GBT167" s="50"/>
      <c r="GBU167" s="50"/>
      <c r="GBV167" s="50"/>
      <c r="GBW167" s="50"/>
      <c r="GBX167" s="50"/>
      <c r="GBY167" s="50"/>
      <c r="GBZ167" s="50"/>
      <c r="GCA167" s="50"/>
      <c r="GCB167" s="50"/>
      <c r="GCC167" s="50"/>
      <c r="GCD167" s="50"/>
      <c r="GCE167" s="50"/>
      <c r="GCF167" s="50"/>
      <c r="GCG167" s="50"/>
      <c r="GCH167" s="50"/>
      <c r="GCI167" s="50"/>
      <c r="GCJ167" s="50"/>
      <c r="GCK167" s="50"/>
      <c r="GCL167" s="50"/>
      <c r="GCM167" s="50"/>
      <c r="GCN167" s="50"/>
      <c r="GCO167" s="50"/>
      <c r="GCP167" s="50"/>
      <c r="GCQ167" s="50"/>
      <c r="GCR167" s="50"/>
      <c r="GCS167" s="50"/>
      <c r="GCT167" s="50"/>
      <c r="GCU167" s="50"/>
      <c r="GCV167" s="50"/>
      <c r="GCW167" s="50"/>
      <c r="GCX167" s="50"/>
      <c r="GCY167" s="50"/>
      <c r="GCZ167" s="50"/>
      <c r="GDA167" s="50"/>
      <c r="GDB167" s="50"/>
      <c r="GDC167" s="50"/>
      <c r="GDD167" s="50"/>
      <c r="GDE167" s="50"/>
      <c r="GDF167" s="50"/>
      <c r="GDG167" s="50"/>
      <c r="GDH167" s="50"/>
      <c r="GDI167" s="50"/>
      <c r="GDJ167" s="50"/>
      <c r="GDK167" s="50"/>
      <c r="GDL167" s="50"/>
      <c r="GDM167" s="50"/>
      <c r="GDN167" s="50"/>
      <c r="GDO167" s="50"/>
      <c r="GDP167" s="50"/>
      <c r="GDQ167" s="50"/>
      <c r="GDR167" s="50"/>
      <c r="GDS167" s="50"/>
      <c r="GDT167" s="50"/>
      <c r="GDU167" s="50"/>
      <c r="GDV167" s="50"/>
      <c r="GDW167" s="50"/>
      <c r="GDX167" s="50"/>
      <c r="GDY167" s="50"/>
      <c r="GDZ167" s="50"/>
      <c r="GEA167" s="50"/>
      <c r="GEB167" s="50"/>
      <c r="GED167" s="50"/>
      <c r="GEF167" s="50"/>
      <c r="GEG167" s="50"/>
      <c r="GEH167" s="50"/>
      <c r="GEI167" s="50"/>
      <c r="GEJ167" s="50"/>
      <c r="GEK167" s="50"/>
      <c r="GEL167" s="50"/>
      <c r="GEM167" s="50"/>
      <c r="GER167" s="50"/>
      <c r="GES167" s="50"/>
      <c r="GET167" s="50"/>
      <c r="GEU167" s="50"/>
      <c r="GEV167" s="50"/>
      <c r="GEW167" s="50"/>
      <c r="GEX167" s="50"/>
      <c r="GEY167" s="50"/>
      <c r="GEZ167" s="50"/>
      <c r="GFA167" s="50"/>
      <c r="GFB167" s="50"/>
      <c r="GFC167" s="50"/>
      <c r="GFD167" s="50"/>
      <c r="GFE167" s="50"/>
      <c r="GFF167" s="50"/>
      <c r="GFG167" s="50"/>
      <c r="GFH167" s="50"/>
      <c r="GFI167" s="50"/>
      <c r="GFJ167" s="50"/>
      <c r="GFK167" s="50"/>
      <c r="GFL167" s="50"/>
      <c r="GFM167" s="50"/>
      <c r="GFN167" s="50"/>
      <c r="GFO167" s="50"/>
      <c r="GFP167" s="50"/>
      <c r="GFQ167" s="50"/>
      <c r="GFR167" s="50"/>
      <c r="GFS167" s="50"/>
      <c r="GFT167" s="50"/>
      <c r="GFU167" s="50"/>
      <c r="GFV167" s="50"/>
      <c r="GFW167" s="50"/>
      <c r="GFX167" s="50"/>
      <c r="GFY167" s="50"/>
      <c r="GFZ167" s="50"/>
      <c r="GGA167" s="50"/>
      <c r="GGB167" s="50"/>
      <c r="GGC167" s="50"/>
      <c r="GGD167" s="50"/>
      <c r="GGE167" s="50"/>
      <c r="GGF167" s="50"/>
      <c r="GGG167" s="50"/>
      <c r="GGH167" s="50"/>
      <c r="GGI167" s="50"/>
      <c r="GGJ167" s="50"/>
      <c r="GGK167" s="50"/>
      <c r="GGL167" s="50"/>
      <c r="GGM167" s="50"/>
      <c r="GGN167" s="50"/>
      <c r="GGO167" s="50"/>
      <c r="GGP167" s="50"/>
      <c r="GGQ167" s="50"/>
      <c r="GGR167" s="50"/>
      <c r="GGS167" s="50"/>
      <c r="GGT167" s="50"/>
      <c r="GGU167" s="50"/>
      <c r="GGV167" s="50"/>
      <c r="GGW167" s="50"/>
      <c r="GGX167" s="50"/>
      <c r="GGY167" s="50"/>
      <c r="GGZ167" s="50"/>
      <c r="GHA167" s="50"/>
      <c r="GHB167" s="50"/>
      <c r="GHC167" s="50"/>
      <c r="GHD167" s="50"/>
      <c r="GHE167" s="50"/>
      <c r="GHF167" s="50"/>
      <c r="GHG167" s="50"/>
      <c r="GHH167" s="50"/>
      <c r="GHI167" s="50"/>
      <c r="GHJ167" s="50"/>
      <c r="GHK167" s="50"/>
      <c r="GHL167" s="50"/>
      <c r="GHM167" s="50"/>
      <c r="GHN167" s="50"/>
      <c r="GHO167" s="50"/>
      <c r="GHP167" s="50"/>
      <c r="GHQ167" s="50"/>
      <c r="GHR167" s="50"/>
      <c r="GHS167" s="50"/>
      <c r="GHT167" s="50"/>
      <c r="GHU167" s="50"/>
      <c r="GHV167" s="50"/>
      <c r="GHW167" s="50"/>
      <c r="GHX167" s="50"/>
      <c r="GHY167" s="50"/>
      <c r="GHZ167" s="50"/>
      <c r="GIA167" s="50"/>
      <c r="GIB167" s="50"/>
      <c r="GIC167" s="50"/>
      <c r="GID167" s="50"/>
      <c r="GIE167" s="50"/>
      <c r="GIF167" s="50"/>
      <c r="GIG167" s="50"/>
      <c r="GIH167" s="50"/>
      <c r="GII167" s="50"/>
      <c r="GIJ167" s="50"/>
      <c r="GIK167" s="50"/>
      <c r="GIL167" s="50"/>
      <c r="GIM167" s="50"/>
      <c r="GIN167" s="50"/>
      <c r="GIO167" s="50"/>
      <c r="GIP167" s="50"/>
      <c r="GIQ167" s="50"/>
      <c r="GIR167" s="50"/>
      <c r="GIS167" s="50"/>
      <c r="GIT167" s="50"/>
      <c r="GIU167" s="50"/>
      <c r="GIV167" s="50"/>
      <c r="GIW167" s="50"/>
      <c r="GIX167" s="50"/>
      <c r="GIY167" s="50"/>
      <c r="GIZ167" s="50"/>
      <c r="GJA167" s="50"/>
      <c r="GJB167" s="50"/>
      <c r="GJC167" s="50"/>
      <c r="GJD167" s="50"/>
      <c r="GJE167" s="50"/>
      <c r="GJF167" s="50"/>
      <c r="GJG167" s="50"/>
      <c r="GJH167" s="50"/>
      <c r="GJI167" s="50"/>
      <c r="GJJ167" s="50"/>
      <c r="GJK167" s="50"/>
      <c r="GJL167" s="50"/>
      <c r="GJM167" s="50"/>
      <c r="GJN167" s="50"/>
      <c r="GJO167" s="50"/>
      <c r="GJP167" s="50"/>
      <c r="GJQ167" s="50"/>
      <c r="GJR167" s="50"/>
      <c r="GJS167" s="50"/>
      <c r="GJT167" s="50"/>
      <c r="GJU167" s="50"/>
      <c r="GJV167" s="50"/>
      <c r="GJW167" s="50"/>
      <c r="GJX167" s="50"/>
      <c r="GJY167" s="50"/>
      <c r="GJZ167" s="50"/>
      <c r="GKA167" s="50"/>
      <c r="GKB167" s="50"/>
      <c r="GKC167" s="50"/>
      <c r="GKD167" s="50"/>
      <c r="GKE167" s="50"/>
      <c r="GKF167" s="50"/>
      <c r="GKG167" s="50"/>
      <c r="GKH167" s="50"/>
      <c r="GKI167" s="50"/>
      <c r="GKJ167" s="50"/>
      <c r="GKK167" s="50"/>
      <c r="GKL167" s="50"/>
      <c r="GKM167" s="50"/>
      <c r="GKN167" s="50"/>
      <c r="GKO167" s="50"/>
      <c r="GKP167" s="50"/>
      <c r="GKQ167" s="50"/>
      <c r="GKR167" s="50"/>
      <c r="GKS167" s="50"/>
      <c r="GKT167" s="50"/>
      <c r="GKU167" s="50"/>
      <c r="GKV167" s="50"/>
      <c r="GKW167" s="50"/>
      <c r="GKX167" s="50"/>
      <c r="GKY167" s="50"/>
      <c r="GKZ167" s="50"/>
      <c r="GLA167" s="50"/>
      <c r="GLB167" s="50"/>
      <c r="GLC167" s="50"/>
      <c r="GLD167" s="50"/>
      <c r="GLE167" s="50"/>
      <c r="GLF167" s="50"/>
      <c r="GLG167" s="50"/>
      <c r="GLH167" s="50"/>
      <c r="GLI167" s="50"/>
      <c r="GLJ167" s="50"/>
      <c r="GLK167" s="50"/>
      <c r="GLL167" s="50"/>
      <c r="GLM167" s="50"/>
      <c r="GLN167" s="50"/>
      <c r="GLO167" s="50"/>
      <c r="GLP167" s="50"/>
      <c r="GLQ167" s="50"/>
      <c r="GLR167" s="50"/>
      <c r="GLS167" s="50"/>
      <c r="GLT167" s="50"/>
      <c r="GLU167" s="50"/>
      <c r="GLV167" s="50"/>
      <c r="GLW167" s="50"/>
      <c r="GLX167" s="50"/>
      <c r="GLY167" s="50"/>
      <c r="GLZ167" s="50"/>
      <c r="GMA167" s="50"/>
      <c r="GMB167" s="50"/>
      <c r="GMC167" s="50"/>
      <c r="GMD167" s="50"/>
      <c r="GME167" s="50"/>
      <c r="GMF167" s="50"/>
      <c r="GMG167" s="50"/>
      <c r="GMH167" s="50"/>
      <c r="GMI167" s="50"/>
      <c r="GMJ167" s="50"/>
      <c r="GMK167" s="50"/>
      <c r="GML167" s="50"/>
      <c r="GMM167" s="50"/>
      <c r="GMN167" s="50"/>
      <c r="GMO167" s="50"/>
      <c r="GMP167" s="50"/>
      <c r="GMQ167" s="50"/>
      <c r="GMR167" s="50"/>
      <c r="GMS167" s="50"/>
      <c r="GMT167" s="50"/>
      <c r="GMU167" s="50"/>
      <c r="GMV167" s="50"/>
      <c r="GMW167" s="50"/>
      <c r="GMX167" s="50"/>
      <c r="GMY167" s="50"/>
      <c r="GMZ167" s="50"/>
      <c r="GNA167" s="50"/>
      <c r="GNB167" s="50"/>
      <c r="GNC167" s="50"/>
      <c r="GND167" s="50"/>
      <c r="GNE167" s="50"/>
      <c r="GNF167" s="50"/>
      <c r="GNG167" s="50"/>
      <c r="GNH167" s="50"/>
      <c r="GNI167" s="50"/>
      <c r="GNJ167" s="50"/>
      <c r="GNK167" s="50"/>
      <c r="GNL167" s="50"/>
      <c r="GNM167" s="50"/>
      <c r="GNN167" s="50"/>
      <c r="GNO167" s="50"/>
      <c r="GNP167" s="50"/>
      <c r="GNQ167" s="50"/>
      <c r="GNR167" s="50"/>
      <c r="GNS167" s="50"/>
      <c r="GNT167" s="50"/>
      <c r="GNU167" s="50"/>
      <c r="GNV167" s="50"/>
      <c r="GNW167" s="50"/>
      <c r="GNX167" s="50"/>
      <c r="GNZ167" s="50"/>
      <c r="GOB167" s="50"/>
      <c r="GOC167" s="50"/>
      <c r="GOD167" s="50"/>
      <c r="GOE167" s="50"/>
      <c r="GOF167" s="50"/>
      <c r="GOG167" s="50"/>
      <c r="GOH167" s="50"/>
      <c r="GOI167" s="50"/>
      <c r="GON167" s="50"/>
      <c r="GOO167" s="50"/>
      <c r="GOP167" s="50"/>
      <c r="GOQ167" s="50"/>
      <c r="GOR167" s="50"/>
      <c r="GOS167" s="50"/>
      <c r="GOT167" s="50"/>
      <c r="GOU167" s="50"/>
      <c r="GOV167" s="50"/>
      <c r="GOW167" s="50"/>
      <c r="GOX167" s="50"/>
      <c r="GOY167" s="50"/>
      <c r="GOZ167" s="50"/>
      <c r="GPA167" s="50"/>
      <c r="GPB167" s="50"/>
      <c r="GPC167" s="50"/>
      <c r="GPD167" s="50"/>
      <c r="GPE167" s="50"/>
      <c r="GPF167" s="50"/>
      <c r="GPG167" s="50"/>
      <c r="GPH167" s="50"/>
      <c r="GPI167" s="50"/>
      <c r="GPJ167" s="50"/>
      <c r="GPK167" s="50"/>
      <c r="GPL167" s="50"/>
      <c r="GPM167" s="50"/>
      <c r="GPN167" s="50"/>
      <c r="GPO167" s="50"/>
      <c r="GPP167" s="50"/>
      <c r="GPQ167" s="50"/>
      <c r="GPR167" s="50"/>
      <c r="GPS167" s="50"/>
      <c r="GPT167" s="50"/>
      <c r="GPU167" s="50"/>
      <c r="GPV167" s="50"/>
      <c r="GPW167" s="50"/>
      <c r="GPX167" s="50"/>
      <c r="GPY167" s="50"/>
      <c r="GPZ167" s="50"/>
      <c r="GQA167" s="50"/>
      <c r="GQB167" s="50"/>
      <c r="GQC167" s="50"/>
      <c r="GQD167" s="50"/>
      <c r="GQE167" s="50"/>
      <c r="GQF167" s="50"/>
      <c r="GQG167" s="50"/>
      <c r="GQH167" s="50"/>
      <c r="GQI167" s="50"/>
      <c r="GQJ167" s="50"/>
      <c r="GQK167" s="50"/>
      <c r="GQL167" s="50"/>
      <c r="GQM167" s="50"/>
      <c r="GQN167" s="50"/>
      <c r="GQO167" s="50"/>
      <c r="GQP167" s="50"/>
      <c r="GQQ167" s="50"/>
      <c r="GQR167" s="50"/>
      <c r="GQS167" s="50"/>
      <c r="GQT167" s="50"/>
      <c r="GQU167" s="50"/>
      <c r="GQV167" s="50"/>
      <c r="GQW167" s="50"/>
      <c r="GQX167" s="50"/>
      <c r="GQY167" s="50"/>
      <c r="GQZ167" s="50"/>
      <c r="GRA167" s="50"/>
      <c r="GRB167" s="50"/>
      <c r="GRC167" s="50"/>
      <c r="GRD167" s="50"/>
      <c r="GRE167" s="50"/>
      <c r="GRF167" s="50"/>
      <c r="GRG167" s="50"/>
      <c r="GRH167" s="50"/>
      <c r="GRI167" s="50"/>
      <c r="GRJ167" s="50"/>
      <c r="GRK167" s="50"/>
      <c r="GRL167" s="50"/>
      <c r="GRM167" s="50"/>
      <c r="GRN167" s="50"/>
      <c r="GRO167" s="50"/>
      <c r="GRP167" s="50"/>
      <c r="GRQ167" s="50"/>
      <c r="GRR167" s="50"/>
      <c r="GRS167" s="50"/>
      <c r="GRT167" s="50"/>
      <c r="GRU167" s="50"/>
      <c r="GRV167" s="50"/>
      <c r="GRW167" s="50"/>
      <c r="GRX167" s="50"/>
      <c r="GRY167" s="50"/>
      <c r="GRZ167" s="50"/>
      <c r="GSA167" s="50"/>
      <c r="GSB167" s="50"/>
      <c r="GSC167" s="50"/>
      <c r="GSD167" s="50"/>
      <c r="GSE167" s="50"/>
      <c r="GSF167" s="50"/>
      <c r="GSG167" s="50"/>
      <c r="GSH167" s="50"/>
      <c r="GSI167" s="50"/>
      <c r="GSJ167" s="50"/>
      <c r="GSK167" s="50"/>
      <c r="GSL167" s="50"/>
      <c r="GSM167" s="50"/>
      <c r="GSN167" s="50"/>
      <c r="GSO167" s="50"/>
      <c r="GSP167" s="50"/>
      <c r="GSQ167" s="50"/>
      <c r="GSR167" s="50"/>
      <c r="GSS167" s="50"/>
      <c r="GST167" s="50"/>
      <c r="GSU167" s="50"/>
      <c r="GSV167" s="50"/>
      <c r="GSW167" s="50"/>
      <c r="GSX167" s="50"/>
      <c r="GSY167" s="50"/>
      <c r="GSZ167" s="50"/>
      <c r="GTA167" s="50"/>
      <c r="GTB167" s="50"/>
      <c r="GTC167" s="50"/>
      <c r="GTD167" s="50"/>
      <c r="GTE167" s="50"/>
      <c r="GTF167" s="50"/>
      <c r="GTG167" s="50"/>
      <c r="GTH167" s="50"/>
      <c r="GTI167" s="50"/>
      <c r="GTJ167" s="50"/>
      <c r="GTK167" s="50"/>
      <c r="GTL167" s="50"/>
      <c r="GTM167" s="50"/>
      <c r="GTN167" s="50"/>
      <c r="GTO167" s="50"/>
      <c r="GTP167" s="50"/>
      <c r="GTQ167" s="50"/>
      <c r="GTR167" s="50"/>
      <c r="GTS167" s="50"/>
      <c r="GTT167" s="50"/>
      <c r="GTU167" s="50"/>
      <c r="GTV167" s="50"/>
      <c r="GTW167" s="50"/>
      <c r="GTX167" s="50"/>
      <c r="GTY167" s="50"/>
      <c r="GTZ167" s="50"/>
      <c r="GUA167" s="50"/>
      <c r="GUB167" s="50"/>
      <c r="GUC167" s="50"/>
      <c r="GUD167" s="50"/>
      <c r="GUE167" s="50"/>
      <c r="GUF167" s="50"/>
      <c r="GUG167" s="50"/>
      <c r="GUH167" s="50"/>
      <c r="GUI167" s="50"/>
      <c r="GUJ167" s="50"/>
      <c r="GUK167" s="50"/>
      <c r="GUL167" s="50"/>
      <c r="GUM167" s="50"/>
      <c r="GUN167" s="50"/>
      <c r="GUO167" s="50"/>
      <c r="GUP167" s="50"/>
      <c r="GUQ167" s="50"/>
      <c r="GUR167" s="50"/>
      <c r="GUS167" s="50"/>
      <c r="GUT167" s="50"/>
      <c r="GUU167" s="50"/>
      <c r="GUV167" s="50"/>
      <c r="GUW167" s="50"/>
      <c r="GUX167" s="50"/>
      <c r="GUY167" s="50"/>
      <c r="GUZ167" s="50"/>
      <c r="GVA167" s="50"/>
      <c r="GVB167" s="50"/>
      <c r="GVC167" s="50"/>
      <c r="GVD167" s="50"/>
      <c r="GVE167" s="50"/>
      <c r="GVF167" s="50"/>
      <c r="GVG167" s="50"/>
      <c r="GVH167" s="50"/>
      <c r="GVI167" s="50"/>
      <c r="GVJ167" s="50"/>
      <c r="GVK167" s="50"/>
      <c r="GVL167" s="50"/>
      <c r="GVM167" s="50"/>
      <c r="GVN167" s="50"/>
      <c r="GVO167" s="50"/>
      <c r="GVP167" s="50"/>
      <c r="GVQ167" s="50"/>
      <c r="GVR167" s="50"/>
      <c r="GVS167" s="50"/>
      <c r="GVT167" s="50"/>
      <c r="GVU167" s="50"/>
      <c r="GVV167" s="50"/>
      <c r="GVW167" s="50"/>
      <c r="GVX167" s="50"/>
      <c r="GVY167" s="50"/>
      <c r="GVZ167" s="50"/>
      <c r="GWA167" s="50"/>
      <c r="GWB167" s="50"/>
      <c r="GWC167" s="50"/>
      <c r="GWD167" s="50"/>
      <c r="GWE167" s="50"/>
      <c r="GWF167" s="50"/>
      <c r="GWG167" s="50"/>
      <c r="GWH167" s="50"/>
      <c r="GWI167" s="50"/>
      <c r="GWJ167" s="50"/>
      <c r="GWK167" s="50"/>
      <c r="GWL167" s="50"/>
      <c r="GWM167" s="50"/>
      <c r="GWN167" s="50"/>
      <c r="GWO167" s="50"/>
      <c r="GWP167" s="50"/>
      <c r="GWQ167" s="50"/>
      <c r="GWR167" s="50"/>
      <c r="GWS167" s="50"/>
      <c r="GWT167" s="50"/>
      <c r="GWU167" s="50"/>
      <c r="GWV167" s="50"/>
      <c r="GWW167" s="50"/>
      <c r="GWX167" s="50"/>
      <c r="GWY167" s="50"/>
      <c r="GWZ167" s="50"/>
      <c r="GXA167" s="50"/>
      <c r="GXB167" s="50"/>
      <c r="GXC167" s="50"/>
      <c r="GXD167" s="50"/>
      <c r="GXE167" s="50"/>
      <c r="GXF167" s="50"/>
      <c r="GXG167" s="50"/>
      <c r="GXH167" s="50"/>
      <c r="GXI167" s="50"/>
      <c r="GXJ167" s="50"/>
      <c r="GXK167" s="50"/>
      <c r="GXL167" s="50"/>
      <c r="GXM167" s="50"/>
      <c r="GXN167" s="50"/>
      <c r="GXO167" s="50"/>
      <c r="GXP167" s="50"/>
      <c r="GXQ167" s="50"/>
      <c r="GXR167" s="50"/>
      <c r="GXS167" s="50"/>
      <c r="GXT167" s="50"/>
      <c r="GXV167" s="50"/>
      <c r="GXX167" s="50"/>
      <c r="GXY167" s="50"/>
      <c r="GXZ167" s="50"/>
      <c r="GYA167" s="50"/>
      <c r="GYB167" s="50"/>
      <c r="GYC167" s="50"/>
      <c r="GYD167" s="50"/>
      <c r="GYE167" s="50"/>
      <c r="GYJ167" s="50"/>
      <c r="GYK167" s="50"/>
      <c r="GYL167" s="50"/>
      <c r="GYM167" s="50"/>
      <c r="GYN167" s="50"/>
      <c r="GYO167" s="50"/>
      <c r="GYP167" s="50"/>
      <c r="GYQ167" s="50"/>
      <c r="GYR167" s="50"/>
      <c r="GYS167" s="50"/>
      <c r="GYT167" s="50"/>
      <c r="GYU167" s="50"/>
      <c r="GYV167" s="50"/>
      <c r="GYW167" s="50"/>
      <c r="GYX167" s="50"/>
      <c r="GYY167" s="50"/>
      <c r="GYZ167" s="50"/>
      <c r="GZA167" s="50"/>
      <c r="GZB167" s="50"/>
      <c r="GZC167" s="50"/>
      <c r="GZD167" s="50"/>
      <c r="GZE167" s="50"/>
      <c r="GZF167" s="50"/>
      <c r="GZG167" s="50"/>
      <c r="GZH167" s="50"/>
      <c r="GZI167" s="50"/>
      <c r="GZJ167" s="50"/>
      <c r="GZK167" s="50"/>
      <c r="GZL167" s="50"/>
      <c r="GZM167" s="50"/>
      <c r="GZN167" s="50"/>
      <c r="GZO167" s="50"/>
      <c r="GZP167" s="50"/>
      <c r="GZQ167" s="50"/>
      <c r="GZR167" s="50"/>
      <c r="GZS167" s="50"/>
      <c r="GZT167" s="50"/>
      <c r="GZU167" s="50"/>
      <c r="GZV167" s="50"/>
      <c r="GZW167" s="50"/>
      <c r="GZX167" s="50"/>
      <c r="GZY167" s="50"/>
      <c r="GZZ167" s="50"/>
      <c r="HAA167" s="50"/>
      <c r="HAB167" s="50"/>
      <c r="HAC167" s="50"/>
      <c r="HAD167" s="50"/>
      <c r="HAE167" s="50"/>
      <c r="HAF167" s="50"/>
      <c r="HAG167" s="50"/>
      <c r="HAH167" s="50"/>
      <c r="HAI167" s="50"/>
      <c r="HAJ167" s="50"/>
      <c r="HAK167" s="50"/>
      <c r="HAL167" s="50"/>
      <c r="HAM167" s="50"/>
      <c r="HAN167" s="50"/>
      <c r="HAO167" s="50"/>
      <c r="HAP167" s="50"/>
      <c r="HAQ167" s="50"/>
      <c r="HAR167" s="50"/>
      <c r="HAS167" s="50"/>
      <c r="HAT167" s="50"/>
      <c r="HAU167" s="50"/>
      <c r="HAV167" s="50"/>
      <c r="HAW167" s="50"/>
      <c r="HAX167" s="50"/>
      <c r="HAY167" s="50"/>
      <c r="HAZ167" s="50"/>
      <c r="HBA167" s="50"/>
      <c r="HBB167" s="50"/>
      <c r="HBC167" s="50"/>
      <c r="HBD167" s="50"/>
      <c r="HBE167" s="50"/>
      <c r="HBF167" s="50"/>
      <c r="HBG167" s="50"/>
      <c r="HBH167" s="50"/>
      <c r="HBI167" s="50"/>
      <c r="HBJ167" s="50"/>
      <c r="HBK167" s="50"/>
      <c r="HBL167" s="50"/>
      <c r="HBM167" s="50"/>
      <c r="HBN167" s="50"/>
      <c r="HBO167" s="50"/>
      <c r="HBP167" s="50"/>
      <c r="HBQ167" s="50"/>
      <c r="HBR167" s="50"/>
      <c r="HBS167" s="50"/>
      <c r="HBT167" s="50"/>
      <c r="HBU167" s="50"/>
      <c r="HBV167" s="50"/>
      <c r="HBW167" s="50"/>
      <c r="HBX167" s="50"/>
      <c r="HBY167" s="50"/>
      <c r="HBZ167" s="50"/>
      <c r="HCA167" s="50"/>
      <c r="HCB167" s="50"/>
      <c r="HCC167" s="50"/>
      <c r="HCD167" s="50"/>
      <c r="HCE167" s="50"/>
      <c r="HCF167" s="50"/>
      <c r="HCG167" s="50"/>
      <c r="HCH167" s="50"/>
      <c r="HCI167" s="50"/>
      <c r="HCJ167" s="50"/>
      <c r="HCK167" s="50"/>
      <c r="HCL167" s="50"/>
      <c r="HCM167" s="50"/>
      <c r="HCN167" s="50"/>
      <c r="HCO167" s="50"/>
      <c r="HCP167" s="50"/>
      <c r="HCQ167" s="50"/>
      <c r="HCR167" s="50"/>
      <c r="HCS167" s="50"/>
      <c r="HCT167" s="50"/>
      <c r="HCU167" s="50"/>
      <c r="HCV167" s="50"/>
      <c r="HCW167" s="50"/>
      <c r="HCX167" s="50"/>
      <c r="HCY167" s="50"/>
      <c r="HCZ167" s="50"/>
      <c r="HDA167" s="50"/>
      <c r="HDB167" s="50"/>
      <c r="HDC167" s="50"/>
      <c r="HDD167" s="50"/>
      <c r="HDE167" s="50"/>
      <c r="HDF167" s="50"/>
      <c r="HDG167" s="50"/>
      <c r="HDH167" s="50"/>
      <c r="HDI167" s="50"/>
      <c r="HDJ167" s="50"/>
      <c r="HDK167" s="50"/>
      <c r="HDL167" s="50"/>
      <c r="HDM167" s="50"/>
      <c r="HDN167" s="50"/>
      <c r="HDO167" s="50"/>
      <c r="HDP167" s="50"/>
      <c r="HDQ167" s="50"/>
      <c r="HDR167" s="50"/>
      <c r="HDS167" s="50"/>
      <c r="HDT167" s="50"/>
      <c r="HDU167" s="50"/>
      <c r="HDV167" s="50"/>
      <c r="HDW167" s="50"/>
      <c r="HDX167" s="50"/>
      <c r="HDY167" s="50"/>
      <c r="HDZ167" s="50"/>
      <c r="HEA167" s="50"/>
      <c r="HEB167" s="50"/>
      <c r="HEC167" s="50"/>
      <c r="HED167" s="50"/>
      <c r="HEE167" s="50"/>
      <c r="HEF167" s="50"/>
      <c r="HEG167" s="50"/>
      <c r="HEH167" s="50"/>
      <c r="HEI167" s="50"/>
      <c r="HEJ167" s="50"/>
      <c r="HEK167" s="50"/>
      <c r="HEL167" s="50"/>
      <c r="HEM167" s="50"/>
      <c r="HEN167" s="50"/>
      <c r="HEO167" s="50"/>
      <c r="HEP167" s="50"/>
      <c r="HEQ167" s="50"/>
      <c r="HER167" s="50"/>
      <c r="HES167" s="50"/>
      <c r="HET167" s="50"/>
      <c r="HEU167" s="50"/>
      <c r="HEV167" s="50"/>
      <c r="HEW167" s="50"/>
      <c r="HEX167" s="50"/>
      <c r="HEY167" s="50"/>
      <c r="HEZ167" s="50"/>
      <c r="HFA167" s="50"/>
      <c r="HFB167" s="50"/>
      <c r="HFC167" s="50"/>
      <c r="HFD167" s="50"/>
      <c r="HFE167" s="50"/>
      <c r="HFF167" s="50"/>
      <c r="HFG167" s="50"/>
      <c r="HFH167" s="50"/>
      <c r="HFI167" s="50"/>
      <c r="HFJ167" s="50"/>
      <c r="HFK167" s="50"/>
      <c r="HFL167" s="50"/>
      <c r="HFM167" s="50"/>
      <c r="HFN167" s="50"/>
      <c r="HFO167" s="50"/>
      <c r="HFP167" s="50"/>
      <c r="HFQ167" s="50"/>
      <c r="HFR167" s="50"/>
      <c r="HFS167" s="50"/>
      <c r="HFT167" s="50"/>
      <c r="HFU167" s="50"/>
      <c r="HFV167" s="50"/>
      <c r="HFW167" s="50"/>
      <c r="HFX167" s="50"/>
      <c r="HFY167" s="50"/>
      <c r="HFZ167" s="50"/>
      <c r="HGA167" s="50"/>
      <c r="HGB167" s="50"/>
      <c r="HGC167" s="50"/>
      <c r="HGD167" s="50"/>
      <c r="HGE167" s="50"/>
      <c r="HGF167" s="50"/>
      <c r="HGG167" s="50"/>
      <c r="HGH167" s="50"/>
      <c r="HGI167" s="50"/>
      <c r="HGJ167" s="50"/>
      <c r="HGK167" s="50"/>
      <c r="HGL167" s="50"/>
      <c r="HGM167" s="50"/>
      <c r="HGN167" s="50"/>
      <c r="HGO167" s="50"/>
      <c r="HGP167" s="50"/>
      <c r="HGQ167" s="50"/>
      <c r="HGR167" s="50"/>
      <c r="HGS167" s="50"/>
      <c r="HGT167" s="50"/>
      <c r="HGU167" s="50"/>
      <c r="HGV167" s="50"/>
      <c r="HGW167" s="50"/>
      <c r="HGX167" s="50"/>
      <c r="HGY167" s="50"/>
      <c r="HGZ167" s="50"/>
      <c r="HHA167" s="50"/>
      <c r="HHB167" s="50"/>
      <c r="HHC167" s="50"/>
      <c r="HHD167" s="50"/>
      <c r="HHE167" s="50"/>
      <c r="HHF167" s="50"/>
      <c r="HHG167" s="50"/>
      <c r="HHH167" s="50"/>
      <c r="HHI167" s="50"/>
      <c r="HHJ167" s="50"/>
      <c r="HHK167" s="50"/>
      <c r="HHL167" s="50"/>
      <c r="HHM167" s="50"/>
      <c r="HHN167" s="50"/>
      <c r="HHO167" s="50"/>
      <c r="HHP167" s="50"/>
      <c r="HHR167" s="50"/>
      <c r="HHT167" s="50"/>
      <c r="HHU167" s="50"/>
      <c r="HHV167" s="50"/>
      <c r="HHW167" s="50"/>
      <c r="HHX167" s="50"/>
      <c r="HHY167" s="50"/>
      <c r="HHZ167" s="50"/>
      <c r="HIA167" s="50"/>
      <c r="HIF167" s="50"/>
      <c r="HIG167" s="50"/>
      <c r="HIH167" s="50"/>
      <c r="HII167" s="50"/>
      <c r="HIJ167" s="50"/>
      <c r="HIK167" s="50"/>
      <c r="HIL167" s="50"/>
      <c r="HIM167" s="50"/>
      <c r="HIN167" s="50"/>
      <c r="HIO167" s="50"/>
      <c r="HIP167" s="50"/>
      <c r="HIQ167" s="50"/>
      <c r="HIR167" s="50"/>
      <c r="HIS167" s="50"/>
      <c r="HIT167" s="50"/>
      <c r="HIU167" s="50"/>
      <c r="HIV167" s="50"/>
      <c r="HIW167" s="50"/>
      <c r="HIX167" s="50"/>
      <c r="HIY167" s="50"/>
      <c r="HIZ167" s="50"/>
      <c r="HJA167" s="50"/>
      <c r="HJB167" s="50"/>
      <c r="HJC167" s="50"/>
      <c r="HJD167" s="50"/>
      <c r="HJE167" s="50"/>
      <c r="HJF167" s="50"/>
      <c r="HJG167" s="50"/>
      <c r="HJH167" s="50"/>
      <c r="HJI167" s="50"/>
      <c r="HJJ167" s="50"/>
      <c r="HJK167" s="50"/>
      <c r="HJL167" s="50"/>
      <c r="HJM167" s="50"/>
      <c r="HJN167" s="50"/>
      <c r="HJO167" s="50"/>
      <c r="HJP167" s="50"/>
      <c r="HJQ167" s="50"/>
      <c r="HJR167" s="50"/>
      <c r="HJS167" s="50"/>
      <c r="HJT167" s="50"/>
      <c r="HJU167" s="50"/>
      <c r="HJV167" s="50"/>
      <c r="HJW167" s="50"/>
      <c r="HJX167" s="50"/>
      <c r="HJY167" s="50"/>
      <c r="HJZ167" s="50"/>
      <c r="HKA167" s="50"/>
      <c r="HKB167" s="50"/>
      <c r="HKC167" s="50"/>
      <c r="HKD167" s="50"/>
      <c r="HKE167" s="50"/>
      <c r="HKF167" s="50"/>
      <c r="HKG167" s="50"/>
      <c r="HKH167" s="50"/>
      <c r="HKI167" s="50"/>
      <c r="HKJ167" s="50"/>
      <c r="HKK167" s="50"/>
      <c r="HKL167" s="50"/>
      <c r="HKM167" s="50"/>
      <c r="HKN167" s="50"/>
      <c r="HKO167" s="50"/>
      <c r="HKP167" s="50"/>
      <c r="HKQ167" s="50"/>
      <c r="HKR167" s="50"/>
      <c r="HKS167" s="50"/>
      <c r="HKT167" s="50"/>
      <c r="HKU167" s="50"/>
      <c r="HKV167" s="50"/>
      <c r="HKW167" s="50"/>
      <c r="HKX167" s="50"/>
      <c r="HKY167" s="50"/>
      <c r="HKZ167" s="50"/>
      <c r="HLA167" s="50"/>
      <c r="HLB167" s="50"/>
      <c r="HLC167" s="50"/>
      <c r="HLD167" s="50"/>
      <c r="HLE167" s="50"/>
      <c r="HLF167" s="50"/>
      <c r="HLG167" s="50"/>
      <c r="HLH167" s="50"/>
      <c r="HLI167" s="50"/>
      <c r="HLJ167" s="50"/>
      <c r="HLK167" s="50"/>
      <c r="HLL167" s="50"/>
      <c r="HLM167" s="50"/>
      <c r="HLN167" s="50"/>
      <c r="HLO167" s="50"/>
      <c r="HLP167" s="50"/>
      <c r="HLQ167" s="50"/>
      <c r="HLR167" s="50"/>
      <c r="HLS167" s="50"/>
      <c r="HLT167" s="50"/>
      <c r="HLU167" s="50"/>
      <c r="HLV167" s="50"/>
      <c r="HLW167" s="50"/>
      <c r="HLX167" s="50"/>
      <c r="HLY167" s="50"/>
      <c r="HLZ167" s="50"/>
      <c r="HMA167" s="50"/>
      <c r="HMB167" s="50"/>
      <c r="HMC167" s="50"/>
      <c r="HMD167" s="50"/>
      <c r="HME167" s="50"/>
      <c r="HMF167" s="50"/>
      <c r="HMG167" s="50"/>
      <c r="HMH167" s="50"/>
      <c r="HMI167" s="50"/>
      <c r="HMJ167" s="50"/>
      <c r="HMK167" s="50"/>
      <c r="HML167" s="50"/>
      <c r="HMM167" s="50"/>
      <c r="HMN167" s="50"/>
      <c r="HMO167" s="50"/>
      <c r="HMP167" s="50"/>
      <c r="HMQ167" s="50"/>
      <c r="HMR167" s="50"/>
      <c r="HMS167" s="50"/>
      <c r="HMT167" s="50"/>
      <c r="HMU167" s="50"/>
      <c r="HMV167" s="50"/>
      <c r="HMW167" s="50"/>
      <c r="HMX167" s="50"/>
      <c r="HMY167" s="50"/>
      <c r="HMZ167" s="50"/>
      <c r="HNA167" s="50"/>
      <c r="HNB167" s="50"/>
      <c r="HNC167" s="50"/>
      <c r="HND167" s="50"/>
      <c r="HNE167" s="50"/>
      <c r="HNF167" s="50"/>
      <c r="HNG167" s="50"/>
      <c r="HNH167" s="50"/>
      <c r="HNI167" s="50"/>
      <c r="HNJ167" s="50"/>
      <c r="HNK167" s="50"/>
      <c r="HNL167" s="50"/>
      <c r="HNM167" s="50"/>
      <c r="HNN167" s="50"/>
      <c r="HNO167" s="50"/>
      <c r="HNP167" s="50"/>
      <c r="HNQ167" s="50"/>
      <c r="HNR167" s="50"/>
      <c r="HNS167" s="50"/>
      <c r="HNT167" s="50"/>
      <c r="HNU167" s="50"/>
      <c r="HNV167" s="50"/>
      <c r="HNW167" s="50"/>
      <c r="HNX167" s="50"/>
      <c r="HNY167" s="50"/>
      <c r="HNZ167" s="50"/>
      <c r="HOA167" s="50"/>
      <c r="HOB167" s="50"/>
      <c r="HOC167" s="50"/>
      <c r="HOD167" s="50"/>
      <c r="HOE167" s="50"/>
      <c r="HOF167" s="50"/>
      <c r="HOG167" s="50"/>
      <c r="HOH167" s="50"/>
      <c r="HOI167" s="50"/>
      <c r="HOJ167" s="50"/>
      <c r="HOK167" s="50"/>
      <c r="HOL167" s="50"/>
      <c r="HOM167" s="50"/>
      <c r="HON167" s="50"/>
      <c r="HOO167" s="50"/>
      <c r="HOP167" s="50"/>
      <c r="HOQ167" s="50"/>
      <c r="HOR167" s="50"/>
      <c r="HOS167" s="50"/>
      <c r="HOT167" s="50"/>
      <c r="HOU167" s="50"/>
      <c r="HOV167" s="50"/>
      <c r="HOW167" s="50"/>
      <c r="HOX167" s="50"/>
      <c r="HOY167" s="50"/>
      <c r="HOZ167" s="50"/>
      <c r="HPA167" s="50"/>
      <c r="HPB167" s="50"/>
      <c r="HPC167" s="50"/>
      <c r="HPD167" s="50"/>
      <c r="HPE167" s="50"/>
      <c r="HPF167" s="50"/>
      <c r="HPG167" s="50"/>
      <c r="HPH167" s="50"/>
      <c r="HPI167" s="50"/>
      <c r="HPJ167" s="50"/>
      <c r="HPK167" s="50"/>
      <c r="HPL167" s="50"/>
      <c r="HPM167" s="50"/>
      <c r="HPN167" s="50"/>
      <c r="HPO167" s="50"/>
      <c r="HPP167" s="50"/>
      <c r="HPQ167" s="50"/>
      <c r="HPR167" s="50"/>
      <c r="HPS167" s="50"/>
      <c r="HPT167" s="50"/>
      <c r="HPU167" s="50"/>
      <c r="HPV167" s="50"/>
      <c r="HPW167" s="50"/>
      <c r="HPX167" s="50"/>
      <c r="HPY167" s="50"/>
      <c r="HPZ167" s="50"/>
      <c r="HQA167" s="50"/>
      <c r="HQB167" s="50"/>
      <c r="HQC167" s="50"/>
      <c r="HQD167" s="50"/>
      <c r="HQE167" s="50"/>
      <c r="HQF167" s="50"/>
      <c r="HQG167" s="50"/>
      <c r="HQH167" s="50"/>
      <c r="HQI167" s="50"/>
      <c r="HQJ167" s="50"/>
      <c r="HQK167" s="50"/>
      <c r="HQL167" s="50"/>
      <c r="HQM167" s="50"/>
      <c r="HQN167" s="50"/>
      <c r="HQO167" s="50"/>
      <c r="HQP167" s="50"/>
      <c r="HQQ167" s="50"/>
      <c r="HQR167" s="50"/>
      <c r="HQS167" s="50"/>
      <c r="HQT167" s="50"/>
      <c r="HQU167" s="50"/>
      <c r="HQV167" s="50"/>
      <c r="HQW167" s="50"/>
      <c r="HQX167" s="50"/>
      <c r="HQY167" s="50"/>
      <c r="HQZ167" s="50"/>
      <c r="HRA167" s="50"/>
      <c r="HRB167" s="50"/>
      <c r="HRC167" s="50"/>
      <c r="HRD167" s="50"/>
      <c r="HRE167" s="50"/>
      <c r="HRF167" s="50"/>
      <c r="HRG167" s="50"/>
      <c r="HRH167" s="50"/>
      <c r="HRI167" s="50"/>
      <c r="HRJ167" s="50"/>
      <c r="HRK167" s="50"/>
      <c r="HRL167" s="50"/>
      <c r="HRN167" s="50"/>
      <c r="HRP167" s="50"/>
      <c r="HRQ167" s="50"/>
      <c r="HRR167" s="50"/>
      <c r="HRS167" s="50"/>
      <c r="HRT167" s="50"/>
      <c r="HRU167" s="50"/>
      <c r="HRV167" s="50"/>
      <c r="HRW167" s="50"/>
      <c r="HSB167" s="50"/>
      <c r="HSC167" s="50"/>
      <c r="HSD167" s="50"/>
      <c r="HSE167" s="50"/>
      <c r="HSF167" s="50"/>
      <c r="HSG167" s="50"/>
      <c r="HSH167" s="50"/>
      <c r="HSI167" s="50"/>
      <c r="HSJ167" s="50"/>
      <c r="HSK167" s="50"/>
      <c r="HSL167" s="50"/>
      <c r="HSM167" s="50"/>
      <c r="HSN167" s="50"/>
      <c r="HSO167" s="50"/>
      <c r="HSP167" s="50"/>
      <c r="HSQ167" s="50"/>
      <c r="HSR167" s="50"/>
      <c r="HSS167" s="50"/>
      <c r="HST167" s="50"/>
      <c r="HSU167" s="50"/>
      <c r="HSV167" s="50"/>
      <c r="HSW167" s="50"/>
      <c r="HSX167" s="50"/>
      <c r="HSY167" s="50"/>
      <c r="HSZ167" s="50"/>
      <c r="HTA167" s="50"/>
      <c r="HTB167" s="50"/>
      <c r="HTC167" s="50"/>
      <c r="HTD167" s="50"/>
      <c r="HTE167" s="50"/>
      <c r="HTF167" s="50"/>
      <c r="HTG167" s="50"/>
      <c r="HTH167" s="50"/>
      <c r="HTI167" s="50"/>
      <c r="HTJ167" s="50"/>
      <c r="HTK167" s="50"/>
      <c r="HTL167" s="50"/>
      <c r="HTM167" s="50"/>
      <c r="HTN167" s="50"/>
      <c r="HTO167" s="50"/>
      <c r="HTP167" s="50"/>
      <c r="HTQ167" s="50"/>
      <c r="HTR167" s="50"/>
      <c r="HTS167" s="50"/>
      <c r="HTT167" s="50"/>
      <c r="HTU167" s="50"/>
      <c r="HTV167" s="50"/>
      <c r="HTW167" s="50"/>
      <c r="HTX167" s="50"/>
      <c r="HTY167" s="50"/>
      <c r="HTZ167" s="50"/>
      <c r="HUA167" s="50"/>
      <c r="HUB167" s="50"/>
      <c r="HUC167" s="50"/>
      <c r="HUD167" s="50"/>
      <c r="HUE167" s="50"/>
      <c r="HUF167" s="50"/>
      <c r="HUG167" s="50"/>
      <c r="HUH167" s="50"/>
      <c r="HUI167" s="50"/>
      <c r="HUJ167" s="50"/>
      <c r="HUK167" s="50"/>
      <c r="HUL167" s="50"/>
      <c r="HUM167" s="50"/>
      <c r="HUN167" s="50"/>
      <c r="HUO167" s="50"/>
      <c r="HUP167" s="50"/>
      <c r="HUQ167" s="50"/>
      <c r="HUR167" s="50"/>
      <c r="HUS167" s="50"/>
      <c r="HUT167" s="50"/>
      <c r="HUU167" s="50"/>
      <c r="HUV167" s="50"/>
      <c r="HUW167" s="50"/>
      <c r="HUX167" s="50"/>
      <c r="HUY167" s="50"/>
      <c r="HUZ167" s="50"/>
      <c r="HVA167" s="50"/>
      <c r="HVB167" s="50"/>
      <c r="HVC167" s="50"/>
      <c r="HVD167" s="50"/>
      <c r="HVE167" s="50"/>
      <c r="HVF167" s="50"/>
      <c r="HVG167" s="50"/>
      <c r="HVH167" s="50"/>
      <c r="HVI167" s="50"/>
      <c r="HVJ167" s="50"/>
      <c r="HVK167" s="50"/>
      <c r="HVL167" s="50"/>
      <c r="HVM167" s="50"/>
      <c r="HVN167" s="50"/>
      <c r="HVO167" s="50"/>
      <c r="HVP167" s="50"/>
      <c r="HVQ167" s="50"/>
      <c r="HVR167" s="50"/>
      <c r="HVS167" s="50"/>
      <c r="HVT167" s="50"/>
      <c r="HVU167" s="50"/>
      <c r="HVV167" s="50"/>
      <c r="HVW167" s="50"/>
      <c r="HVX167" s="50"/>
      <c r="HVY167" s="50"/>
      <c r="HVZ167" s="50"/>
      <c r="HWA167" s="50"/>
      <c r="HWB167" s="50"/>
      <c r="HWC167" s="50"/>
      <c r="HWD167" s="50"/>
      <c r="HWE167" s="50"/>
      <c r="HWF167" s="50"/>
      <c r="HWG167" s="50"/>
      <c r="HWH167" s="50"/>
      <c r="HWI167" s="50"/>
      <c r="HWJ167" s="50"/>
      <c r="HWK167" s="50"/>
      <c r="HWL167" s="50"/>
      <c r="HWM167" s="50"/>
      <c r="HWN167" s="50"/>
      <c r="HWO167" s="50"/>
      <c r="HWP167" s="50"/>
      <c r="HWQ167" s="50"/>
      <c r="HWR167" s="50"/>
      <c r="HWS167" s="50"/>
      <c r="HWT167" s="50"/>
      <c r="HWU167" s="50"/>
      <c r="HWV167" s="50"/>
      <c r="HWW167" s="50"/>
      <c r="HWX167" s="50"/>
      <c r="HWY167" s="50"/>
      <c r="HWZ167" s="50"/>
      <c r="HXA167" s="50"/>
      <c r="HXB167" s="50"/>
      <c r="HXC167" s="50"/>
      <c r="HXD167" s="50"/>
      <c r="HXE167" s="50"/>
      <c r="HXF167" s="50"/>
      <c r="HXG167" s="50"/>
      <c r="HXH167" s="50"/>
      <c r="HXI167" s="50"/>
      <c r="HXJ167" s="50"/>
      <c r="HXK167" s="50"/>
      <c r="HXL167" s="50"/>
      <c r="HXM167" s="50"/>
      <c r="HXN167" s="50"/>
      <c r="HXO167" s="50"/>
      <c r="HXP167" s="50"/>
      <c r="HXQ167" s="50"/>
      <c r="HXR167" s="50"/>
      <c r="HXS167" s="50"/>
      <c r="HXT167" s="50"/>
      <c r="HXU167" s="50"/>
      <c r="HXV167" s="50"/>
      <c r="HXW167" s="50"/>
      <c r="HXX167" s="50"/>
      <c r="HXY167" s="50"/>
      <c r="HXZ167" s="50"/>
      <c r="HYA167" s="50"/>
      <c r="HYB167" s="50"/>
      <c r="HYC167" s="50"/>
      <c r="HYD167" s="50"/>
      <c r="HYE167" s="50"/>
      <c r="HYF167" s="50"/>
      <c r="HYG167" s="50"/>
      <c r="HYH167" s="50"/>
      <c r="HYI167" s="50"/>
      <c r="HYJ167" s="50"/>
      <c r="HYK167" s="50"/>
      <c r="HYL167" s="50"/>
      <c r="HYM167" s="50"/>
      <c r="HYN167" s="50"/>
      <c r="HYO167" s="50"/>
      <c r="HYP167" s="50"/>
      <c r="HYQ167" s="50"/>
      <c r="HYR167" s="50"/>
      <c r="HYS167" s="50"/>
      <c r="HYT167" s="50"/>
      <c r="HYU167" s="50"/>
      <c r="HYV167" s="50"/>
      <c r="HYW167" s="50"/>
      <c r="HYX167" s="50"/>
      <c r="HYY167" s="50"/>
      <c r="HYZ167" s="50"/>
      <c r="HZA167" s="50"/>
      <c r="HZB167" s="50"/>
      <c r="HZC167" s="50"/>
      <c r="HZD167" s="50"/>
      <c r="HZE167" s="50"/>
      <c r="HZF167" s="50"/>
      <c r="HZG167" s="50"/>
      <c r="HZH167" s="50"/>
      <c r="HZI167" s="50"/>
      <c r="HZJ167" s="50"/>
      <c r="HZK167" s="50"/>
      <c r="HZL167" s="50"/>
      <c r="HZM167" s="50"/>
      <c r="HZN167" s="50"/>
      <c r="HZO167" s="50"/>
      <c r="HZP167" s="50"/>
      <c r="HZQ167" s="50"/>
      <c r="HZR167" s="50"/>
      <c r="HZS167" s="50"/>
      <c r="HZT167" s="50"/>
      <c r="HZU167" s="50"/>
      <c r="HZV167" s="50"/>
      <c r="HZW167" s="50"/>
      <c r="HZX167" s="50"/>
      <c r="HZY167" s="50"/>
      <c r="HZZ167" s="50"/>
      <c r="IAA167" s="50"/>
      <c r="IAB167" s="50"/>
      <c r="IAC167" s="50"/>
      <c r="IAD167" s="50"/>
      <c r="IAE167" s="50"/>
      <c r="IAF167" s="50"/>
      <c r="IAG167" s="50"/>
      <c r="IAH167" s="50"/>
      <c r="IAI167" s="50"/>
      <c r="IAJ167" s="50"/>
      <c r="IAK167" s="50"/>
      <c r="IAL167" s="50"/>
      <c r="IAM167" s="50"/>
      <c r="IAN167" s="50"/>
      <c r="IAO167" s="50"/>
      <c r="IAP167" s="50"/>
      <c r="IAQ167" s="50"/>
      <c r="IAR167" s="50"/>
      <c r="IAS167" s="50"/>
      <c r="IAT167" s="50"/>
      <c r="IAU167" s="50"/>
      <c r="IAV167" s="50"/>
      <c r="IAW167" s="50"/>
      <c r="IAX167" s="50"/>
      <c r="IAY167" s="50"/>
      <c r="IAZ167" s="50"/>
      <c r="IBA167" s="50"/>
      <c r="IBB167" s="50"/>
      <c r="IBC167" s="50"/>
      <c r="IBD167" s="50"/>
      <c r="IBE167" s="50"/>
      <c r="IBF167" s="50"/>
      <c r="IBG167" s="50"/>
      <c r="IBH167" s="50"/>
      <c r="IBJ167" s="50"/>
      <c r="IBL167" s="50"/>
      <c r="IBM167" s="50"/>
      <c r="IBN167" s="50"/>
      <c r="IBO167" s="50"/>
      <c r="IBP167" s="50"/>
      <c r="IBQ167" s="50"/>
      <c r="IBR167" s="50"/>
      <c r="IBS167" s="50"/>
      <c r="IBX167" s="50"/>
      <c r="IBY167" s="50"/>
      <c r="IBZ167" s="50"/>
      <c r="ICA167" s="50"/>
      <c r="ICB167" s="50"/>
      <c r="ICC167" s="50"/>
      <c r="ICD167" s="50"/>
      <c r="ICE167" s="50"/>
      <c r="ICF167" s="50"/>
      <c r="ICG167" s="50"/>
      <c r="ICH167" s="50"/>
      <c r="ICI167" s="50"/>
      <c r="ICJ167" s="50"/>
      <c r="ICK167" s="50"/>
      <c r="ICL167" s="50"/>
      <c r="ICM167" s="50"/>
      <c r="ICN167" s="50"/>
      <c r="ICO167" s="50"/>
      <c r="ICP167" s="50"/>
      <c r="ICQ167" s="50"/>
      <c r="ICR167" s="50"/>
      <c r="ICS167" s="50"/>
      <c r="ICT167" s="50"/>
      <c r="ICU167" s="50"/>
      <c r="ICV167" s="50"/>
      <c r="ICW167" s="50"/>
      <c r="ICX167" s="50"/>
      <c r="ICY167" s="50"/>
      <c r="ICZ167" s="50"/>
      <c r="IDA167" s="50"/>
      <c r="IDB167" s="50"/>
      <c r="IDC167" s="50"/>
      <c r="IDD167" s="50"/>
      <c r="IDE167" s="50"/>
      <c r="IDF167" s="50"/>
      <c r="IDG167" s="50"/>
      <c r="IDH167" s="50"/>
      <c r="IDI167" s="50"/>
      <c r="IDJ167" s="50"/>
      <c r="IDK167" s="50"/>
      <c r="IDL167" s="50"/>
      <c r="IDM167" s="50"/>
      <c r="IDN167" s="50"/>
      <c r="IDO167" s="50"/>
      <c r="IDP167" s="50"/>
      <c r="IDQ167" s="50"/>
      <c r="IDR167" s="50"/>
      <c r="IDS167" s="50"/>
      <c r="IDT167" s="50"/>
      <c r="IDU167" s="50"/>
      <c r="IDV167" s="50"/>
      <c r="IDW167" s="50"/>
      <c r="IDX167" s="50"/>
      <c r="IDY167" s="50"/>
      <c r="IDZ167" s="50"/>
      <c r="IEA167" s="50"/>
      <c r="IEB167" s="50"/>
      <c r="IEC167" s="50"/>
      <c r="IED167" s="50"/>
      <c r="IEE167" s="50"/>
      <c r="IEF167" s="50"/>
      <c r="IEG167" s="50"/>
      <c r="IEH167" s="50"/>
      <c r="IEI167" s="50"/>
      <c r="IEJ167" s="50"/>
      <c r="IEK167" s="50"/>
      <c r="IEL167" s="50"/>
      <c r="IEM167" s="50"/>
      <c r="IEN167" s="50"/>
      <c r="IEO167" s="50"/>
      <c r="IEP167" s="50"/>
      <c r="IEQ167" s="50"/>
      <c r="IER167" s="50"/>
      <c r="IES167" s="50"/>
      <c r="IET167" s="50"/>
      <c r="IEU167" s="50"/>
      <c r="IEV167" s="50"/>
      <c r="IEW167" s="50"/>
      <c r="IEX167" s="50"/>
      <c r="IEY167" s="50"/>
      <c r="IEZ167" s="50"/>
      <c r="IFA167" s="50"/>
      <c r="IFB167" s="50"/>
      <c r="IFC167" s="50"/>
      <c r="IFD167" s="50"/>
      <c r="IFE167" s="50"/>
      <c r="IFF167" s="50"/>
      <c r="IFG167" s="50"/>
      <c r="IFH167" s="50"/>
      <c r="IFI167" s="50"/>
      <c r="IFJ167" s="50"/>
      <c r="IFK167" s="50"/>
      <c r="IFL167" s="50"/>
      <c r="IFM167" s="50"/>
      <c r="IFN167" s="50"/>
      <c r="IFO167" s="50"/>
      <c r="IFP167" s="50"/>
      <c r="IFQ167" s="50"/>
      <c r="IFR167" s="50"/>
      <c r="IFS167" s="50"/>
      <c r="IFT167" s="50"/>
      <c r="IFU167" s="50"/>
      <c r="IFV167" s="50"/>
      <c r="IFW167" s="50"/>
      <c r="IFX167" s="50"/>
      <c r="IFY167" s="50"/>
      <c r="IFZ167" s="50"/>
      <c r="IGA167" s="50"/>
      <c r="IGB167" s="50"/>
      <c r="IGC167" s="50"/>
      <c r="IGD167" s="50"/>
      <c r="IGE167" s="50"/>
      <c r="IGF167" s="50"/>
      <c r="IGG167" s="50"/>
      <c r="IGH167" s="50"/>
      <c r="IGI167" s="50"/>
      <c r="IGJ167" s="50"/>
      <c r="IGK167" s="50"/>
      <c r="IGL167" s="50"/>
      <c r="IGM167" s="50"/>
      <c r="IGN167" s="50"/>
      <c r="IGO167" s="50"/>
      <c r="IGP167" s="50"/>
      <c r="IGQ167" s="50"/>
      <c r="IGR167" s="50"/>
      <c r="IGS167" s="50"/>
      <c r="IGT167" s="50"/>
      <c r="IGU167" s="50"/>
      <c r="IGV167" s="50"/>
      <c r="IGW167" s="50"/>
      <c r="IGX167" s="50"/>
      <c r="IGY167" s="50"/>
      <c r="IGZ167" s="50"/>
      <c r="IHA167" s="50"/>
      <c r="IHB167" s="50"/>
      <c r="IHC167" s="50"/>
      <c r="IHD167" s="50"/>
      <c r="IHE167" s="50"/>
      <c r="IHF167" s="50"/>
      <c r="IHG167" s="50"/>
      <c r="IHH167" s="50"/>
      <c r="IHI167" s="50"/>
      <c r="IHJ167" s="50"/>
      <c r="IHK167" s="50"/>
      <c r="IHL167" s="50"/>
      <c r="IHM167" s="50"/>
      <c r="IHN167" s="50"/>
      <c r="IHO167" s="50"/>
      <c r="IHP167" s="50"/>
      <c r="IHQ167" s="50"/>
      <c r="IHR167" s="50"/>
      <c r="IHS167" s="50"/>
      <c r="IHT167" s="50"/>
      <c r="IHU167" s="50"/>
      <c r="IHV167" s="50"/>
      <c r="IHW167" s="50"/>
      <c r="IHX167" s="50"/>
      <c r="IHY167" s="50"/>
      <c r="IHZ167" s="50"/>
      <c r="IIA167" s="50"/>
      <c r="IIB167" s="50"/>
      <c r="IIC167" s="50"/>
      <c r="IID167" s="50"/>
      <c r="IIE167" s="50"/>
      <c r="IIF167" s="50"/>
      <c r="IIG167" s="50"/>
      <c r="IIH167" s="50"/>
      <c r="III167" s="50"/>
      <c r="IIJ167" s="50"/>
      <c r="IIK167" s="50"/>
      <c r="IIL167" s="50"/>
      <c r="IIM167" s="50"/>
      <c r="IIN167" s="50"/>
      <c r="IIO167" s="50"/>
      <c r="IIP167" s="50"/>
      <c r="IIQ167" s="50"/>
      <c r="IIR167" s="50"/>
      <c r="IIS167" s="50"/>
      <c r="IIT167" s="50"/>
      <c r="IIU167" s="50"/>
      <c r="IIV167" s="50"/>
      <c r="IIW167" s="50"/>
      <c r="IIX167" s="50"/>
      <c r="IIY167" s="50"/>
      <c r="IIZ167" s="50"/>
      <c r="IJA167" s="50"/>
      <c r="IJB167" s="50"/>
      <c r="IJC167" s="50"/>
      <c r="IJD167" s="50"/>
      <c r="IJE167" s="50"/>
      <c r="IJF167" s="50"/>
      <c r="IJG167" s="50"/>
      <c r="IJH167" s="50"/>
      <c r="IJI167" s="50"/>
      <c r="IJJ167" s="50"/>
      <c r="IJK167" s="50"/>
      <c r="IJL167" s="50"/>
      <c r="IJM167" s="50"/>
      <c r="IJN167" s="50"/>
      <c r="IJO167" s="50"/>
      <c r="IJP167" s="50"/>
      <c r="IJQ167" s="50"/>
      <c r="IJR167" s="50"/>
      <c r="IJS167" s="50"/>
      <c r="IJT167" s="50"/>
      <c r="IJU167" s="50"/>
      <c r="IJV167" s="50"/>
      <c r="IJW167" s="50"/>
      <c r="IJX167" s="50"/>
      <c r="IJY167" s="50"/>
      <c r="IJZ167" s="50"/>
      <c r="IKA167" s="50"/>
      <c r="IKB167" s="50"/>
      <c r="IKC167" s="50"/>
      <c r="IKD167" s="50"/>
      <c r="IKE167" s="50"/>
      <c r="IKF167" s="50"/>
      <c r="IKG167" s="50"/>
      <c r="IKH167" s="50"/>
      <c r="IKI167" s="50"/>
      <c r="IKJ167" s="50"/>
      <c r="IKK167" s="50"/>
      <c r="IKL167" s="50"/>
      <c r="IKM167" s="50"/>
      <c r="IKN167" s="50"/>
      <c r="IKO167" s="50"/>
      <c r="IKP167" s="50"/>
      <c r="IKQ167" s="50"/>
      <c r="IKR167" s="50"/>
      <c r="IKS167" s="50"/>
      <c r="IKT167" s="50"/>
      <c r="IKU167" s="50"/>
      <c r="IKV167" s="50"/>
      <c r="IKW167" s="50"/>
      <c r="IKX167" s="50"/>
      <c r="IKY167" s="50"/>
      <c r="IKZ167" s="50"/>
      <c r="ILA167" s="50"/>
      <c r="ILB167" s="50"/>
      <c r="ILC167" s="50"/>
      <c r="ILD167" s="50"/>
      <c r="ILF167" s="50"/>
      <c r="ILH167" s="50"/>
      <c r="ILI167" s="50"/>
      <c r="ILJ167" s="50"/>
      <c r="ILK167" s="50"/>
      <c r="ILL167" s="50"/>
      <c r="ILM167" s="50"/>
      <c r="ILN167" s="50"/>
      <c r="ILO167" s="50"/>
      <c r="ILT167" s="50"/>
      <c r="ILU167" s="50"/>
      <c r="ILV167" s="50"/>
      <c r="ILW167" s="50"/>
      <c r="ILX167" s="50"/>
      <c r="ILY167" s="50"/>
      <c r="ILZ167" s="50"/>
      <c r="IMA167" s="50"/>
      <c r="IMB167" s="50"/>
      <c r="IMC167" s="50"/>
      <c r="IMD167" s="50"/>
      <c r="IME167" s="50"/>
      <c r="IMF167" s="50"/>
      <c r="IMG167" s="50"/>
      <c r="IMH167" s="50"/>
      <c r="IMI167" s="50"/>
      <c r="IMJ167" s="50"/>
      <c r="IMK167" s="50"/>
      <c r="IML167" s="50"/>
      <c r="IMM167" s="50"/>
      <c r="IMN167" s="50"/>
      <c r="IMO167" s="50"/>
      <c r="IMP167" s="50"/>
      <c r="IMQ167" s="50"/>
      <c r="IMR167" s="50"/>
      <c r="IMS167" s="50"/>
      <c r="IMT167" s="50"/>
      <c r="IMU167" s="50"/>
      <c r="IMV167" s="50"/>
      <c r="IMW167" s="50"/>
      <c r="IMX167" s="50"/>
      <c r="IMY167" s="50"/>
      <c r="IMZ167" s="50"/>
      <c r="INA167" s="50"/>
      <c r="INB167" s="50"/>
      <c r="INC167" s="50"/>
      <c r="IND167" s="50"/>
      <c r="INE167" s="50"/>
      <c r="INF167" s="50"/>
      <c r="ING167" s="50"/>
      <c r="INH167" s="50"/>
      <c r="INI167" s="50"/>
      <c r="INJ167" s="50"/>
      <c r="INK167" s="50"/>
      <c r="INL167" s="50"/>
      <c r="INM167" s="50"/>
      <c r="INN167" s="50"/>
      <c r="INO167" s="50"/>
      <c r="INP167" s="50"/>
      <c r="INQ167" s="50"/>
      <c r="INR167" s="50"/>
      <c r="INS167" s="50"/>
      <c r="INT167" s="50"/>
      <c r="INU167" s="50"/>
      <c r="INV167" s="50"/>
      <c r="INW167" s="50"/>
      <c r="INX167" s="50"/>
      <c r="INY167" s="50"/>
      <c r="INZ167" s="50"/>
      <c r="IOA167" s="50"/>
      <c r="IOB167" s="50"/>
      <c r="IOC167" s="50"/>
      <c r="IOD167" s="50"/>
      <c r="IOE167" s="50"/>
      <c r="IOF167" s="50"/>
      <c r="IOG167" s="50"/>
      <c r="IOH167" s="50"/>
      <c r="IOI167" s="50"/>
      <c r="IOJ167" s="50"/>
      <c r="IOK167" s="50"/>
      <c r="IOL167" s="50"/>
      <c r="IOM167" s="50"/>
      <c r="ION167" s="50"/>
      <c r="IOO167" s="50"/>
      <c r="IOP167" s="50"/>
      <c r="IOQ167" s="50"/>
      <c r="IOR167" s="50"/>
      <c r="IOS167" s="50"/>
      <c r="IOT167" s="50"/>
      <c r="IOU167" s="50"/>
      <c r="IOV167" s="50"/>
      <c r="IOW167" s="50"/>
      <c r="IOX167" s="50"/>
      <c r="IOY167" s="50"/>
      <c r="IOZ167" s="50"/>
      <c r="IPA167" s="50"/>
      <c r="IPB167" s="50"/>
      <c r="IPC167" s="50"/>
      <c r="IPD167" s="50"/>
      <c r="IPE167" s="50"/>
      <c r="IPF167" s="50"/>
      <c r="IPG167" s="50"/>
      <c r="IPH167" s="50"/>
      <c r="IPI167" s="50"/>
      <c r="IPJ167" s="50"/>
      <c r="IPK167" s="50"/>
      <c r="IPL167" s="50"/>
      <c r="IPM167" s="50"/>
      <c r="IPN167" s="50"/>
      <c r="IPO167" s="50"/>
      <c r="IPP167" s="50"/>
      <c r="IPQ167" s="50"/>
      <c r="IPR167" s="50"/>
      <c r="IPS167" s="50"/>
      <c r="IPT167" s="50"/>
      <c r="IPU167" s="50"/>
      <c r="IPV167" s="50"/>
      <c r="IPW167" s="50"/>
      <c r="IPX167" s="50"/>
      <c r="IPY167" s="50"/>
      <c r="IPZ167" s="50"/>
      <c r="IQA167" s="50"/>
      <c r="IQB167" s="50"/>
      <c r="IQC167" s="50"/>
      <c r="IQD167" s="50"/>
      <c r="IQE167" s="50"/>
      <c r="IQF167" s="50"/>
      <c r="IQG167" s="50"/>
      <c r="IQH167" s="50"/>
      <c r="IQI167" s="50"/>
      <c r="IQJ167" s="50"/>
      <c r="IQK167" s="50"/>
      <c r="IQL167" s="50"/>
      <c r="IQM167" s="50"/>
      <c r="IQN167" s="50"/>
      <c r="IQO167" s="50"/>
      <c r="IQP167" s="50"/>
      <c r="IQQ167" s="50"/>
      <c r="IQR167" s="50"/>
      <c r="IQS167" s="50"/>
      <c r="IQT167" s="50"/>
      <c r="IQU167" s="50"/>
      <c r="IQV167" s="50"/>
      <c r="IQW167" s="50"/>
      <c r="IQX167" s="50"/>
      <c r="IQY167" s="50"/>
      <c r="IQZ167" s="50"/>
      <c r="IRA167" s="50"/>
      <c r="IRB167" s="50"/>
      <c r="IRC167" s="50"/>
      <c r="IRD167" s="50"/>
      <c r="IRE167" s="50"/>
      <c r="IRF167" s="50"/>
      <c r="IRG167" s="50"/>
      <c r="IRH167" s="50"/>
      <c r="IRI167" s="50"/>
      <c r="IRJ167" s="50"/>
      <c r="IRK167" s="50"/>
      <c r="IRL167" s="50"/>
      <c r="IRM167" s="50"/>
      <c r="IRN167" s="50"/>
      <c r="IRO167" s="50"/>
      <c r="IRP167" s="50"/>
      <c r="IRQ167" s="50"/>
      <c r="IRR167" s="50"/>
      <c r="IRS167" s="50"/>
      <c r="IRT167" s="50"/>
      <c r="IRU167" s="50"/>
      <c r="IRV167" s="50"/>
      <c r="IRW167" s="50"/>
      <c r="IRX167" s="50"/>
      <c r="IRY167" s="50"/>
      <c r="IRZ167" s="50"/>
      <c r="ISA167" s="50"/>
      <c r="ISB167" s="50"/>
      <c r="ISC167" s="50"/>
      <c r="ISD167" s="50"/>
      <c r="ISE167" s="50"/>
      <c r="ISF167" s="50"/>
      <c r="ISG167" s="50"/>
      <c r="ISH167" s="50"/>
      <c r="ISI167" s="50"/>
      <c r="ISJ167" s="50"/>
      <c r="ISK167" s="50"/>
      <c r="ISL167" s="50"/>
      <c r="ISM167" s="50"/>
      <c r="ISN167" s="50"/>
      <c r="ISO167" s="50"/>
      <c r="ISP167" s="50"/>
      <c r="ISQ167" s="50"/>
      <c r="ISR167" s="50"/>
      <c r="ISS167" s="50"/>
      <c r="IST167" s="50"/>
      <c r="ISU167" s="50"/>
      <c r="ISV167" s="50"/>
      <c r="ISW167" s="50"/>
      <c r="ISX167" s="50"/>
      <c r="ISY167" s="50"/>
      <c r="ISZ167" s="50"/>
      <c r="ITA167" s="50"/>
      <c r="ITB167" s="50"/>
      <c r="ITC167" s="50"/>
      <c r="ITD167" s="50"/>
      <c r="ITE167" s="50"/>
      <c r="ITF167" s="50"/>
      <c r="ITG167" s="50"/>
      <c r="ITH167" s="50"/>
      <c r="ITI167" s="50"/>
      <c r="ITJ167" s="50"/>
      <c r="ITK167" s="50"/>
      <c r="ITL167" s="50"/>
      <c r="ITM167" s="50"/>
      <c r="ITN167" s="50"/>
      <c r="ITO167" s="50"/>
      <c r="ITP167" s="50"/>
      <c r="ITQ167" s="50"/>
      <c r="ITR167" s="50"/>
      <c r="ITS167" s="50"/>
      <c r="ITT167" s="50"/>
      <c r="ITU167" s="50"/>
      <c r="ITV167" s="50"/>
      <c r="ITW167" s="50"/>
      <c r="ITX167" s="50"/>
      <c r="ITY167" s="50"/>
      <c r="ITZ167" s="50"/>
      <c r="IUA167" s="50"/>
      <c r="IUB167" s="50"/>
      <c r="IUC167" s="50"/>
      <c r="IUD167" s="50"/>
      <c r="IUE167" s="50"/>
      <c r="IUF167" s="50"/>
      <c r="IUG167" s="50"/>
      <c r="IUH167" s="50"/>
      <c r="IUI167" s="50"/>
      <c r="IUJ167" s="50"/>
      <c r="IUK167" s="50"/>
      <c r="IUL167" s="50"/>
      <c r="IUM167" s="50"/>
      <c r="IUN167" s="50"/>
      <c r="IUO167" s="50"/>
      <c r="IUP167" s="50"/>
      <c r="IUQ167" s="50"/>
      <c r="IUR167" s="50"/>
      <c r="IUS167" s="50"/>
      <c r="IUT167" s="50"/>
      <c r="IUU167" s="50"/>
      <c r="IUV167" s="50"/>
      <c r="IUW167" s="50"/>
      <c r="IUX167" s="50"/>
      <c r="IUY167" s="50"/>
      <c r="IUZ167" s="50"/>
      <c r="IVB167" s="50"/>
      <c r="IVD167" s="50"/>
      <c r="IVE167" s="50"/>
      <c r="IVF167" s="50"/>
      <c r="IVG167" s="50"/>
      <c r="IVH167" s="50"/>
      <c r="IVI167" s="50"/>
      <c r="IVJ167" s="50"/>
      <c r="IVK167" s="50"/>
      <c r="IVP167" s="50"/>
      <c r="IVQ167" s="50"/>
      <c r="IVR167" s="50"/>
      <c r="IVS167" s="50"/>
      <c r="IVT167" s="50"/>
      <c r="IVU167" s="50"/>
      <c r="IVV167" s="50"/>
      <c r="IVW167" s="50"/>
      <c r="IVX167" s="50"/>
      <c r="IVY167" s="50"/>
      <c r="IVZ167" s="50"/>
      <c r="IWA167" s="50"/>
      <c r="IWB167" s="50"/>
      <c r="IWC167" s="50"/>
      <c r="IWD167" s="50"/>
      <c r="IWE167" s="50"/>
      <c r="IWF167" s="50"/>
      <c r="IWG167" s="50"/>
      <c r="IWH167" s="50"/>
      <c r="IWI167" s="50"/>
      <c r="IWJ167" s="50"/>
      <c r="IWK167" s="50"/>
      <c r="IWL167" s="50"/>
      <c r="IWM167" s="50"/>
      <c r="IWN167" s="50"/>
      <c r="IWO167" s="50"/>
      <c r="IWP167" s="50"/>
      <c r="IWQ167" s="50"/>
      <c r="IWR167" s="50"/>
      <c r="IWS167" s="50"/>
      <c r="IWT167" s="50"/>
      <c r="IWU167" s="50"/>
      <c r="IWV167" s="50"/>
      <c r="IWW167" s="50"/>
      <c r="IWX167" s="50"/>
      <c r="IWY167" s="50"/>
      <c r="IWZ167" s="50"/>
      <c r="IXA167" s="50"/>
      <c r="IXB167" s="50"/>
      <c r="IXC167" s="50"/>
      <c r="IXD167" s="50"/>
      <c r="IXE167" s="50"/>
      <c r="IXF167" s="50"/>
      <c r="IXG167" s="50"/>
      <c r="IXH167" s="50"/>
      <c r="IXI167" s="50"/>
      <c r="IXJ167" s="50"/>
      <c r="IXK167" s="50"/>
      <c r="IXL167" s="50"/>
      <c r="IXM167" s="50"/>
      <c r="IXN167" s="50"/>
      <c r="IXO167" s="50"/>
      <c r="IXP167" s="50"/>
      <c r="IXQ167" s="50"/>
      <c r="IXR167" s="50"/>
      <c r="IXS167" s="50"/>
      <c r="IXT167" s="50"/>
      <c r="IXU167" s="50"/>
      <c r="IXV167" s="50"/>
      <c r="IXW167" s="50"/>
      <c r="IXX167" s="50"/>
      <c r="IXY167" s="50"/>
      <c r="IXZ167" s="50"/>
      <c r="IYA167" s="50"/>
      <c r="IYB167" s="50"/>
      <c r="IYC167" s="50"/>
      <c r="IYD167" s="50"/>
      <c r="IYE167" s="50"/>
      <c r="IYF167" s="50"/>
      <c r="IYG167" s="50"/>
      <c r="IYH167" s="50"/>
      <c r="IYI167" s="50"/>
      <c r="IYJ167" s="50"/>
      <c r="IYK167" s="50"/>
      <c r="IYL167" s="50"/>
      <c r="IYM167" s="50"/>
      <c r="IYN167" s="50"/>
      <c r="IYO167" s="50"/>
      <c r="IYP167" s="50"/>
      <c r="IYQ167" s="50"/>
      <c r="IYR167" s="50"/>
      <c r="IYS167" s="50"/>
      <c r="IYT167" s="50"/>
      <c r="IYU167" s="50"/>
      <c r="IYV167" s="50"/>
      <c r="IYW167" s="50"/>
      <c r="IYX167" s="50"/>
      <c r="IYY167" s="50"/>
      <c r="IYZ167" s="50"/>
      <c r="IZA167" s="50"/>
      <c r="IZB167" s="50"/>
      <c r="IZC167" s="50"/>
      <c r="IZD167" s="50"/>
      <c r="IZE167" s="50"/>
      <c r="IZF167" s="50"/>
      <c r="IZG167" s="50"/>
      <c r="IZH167" s="50"/>
      <c r="IZI167" s="50"/>
      <c r="IZJ167" s="50"/>
      <c r="IZK167" s="50"/>
      <c r="IZL167" s="50"/>
      <c r="IZM167" s="50"/>
      <c r="IZN167" s="50"/>
      <c r="IZO167" s="50"/>
      <c r="IZP167" s="50"/>
      <c r="IZQ167" s="50"/>
      <c r="IZR167" s="50"/>
      <c r="IZS167" s="50"/>
      <c r="IZT167" s="50"/>
      <c r="IZU167" s="50"/>
      <c r="IZV167" s="50"/>
      <c r="IZW167" s="50"/>
      <c r="IZX167" s="50"/>
      <c r="IZY167" s="50"/>
      <c r="IZZ167" s="50"/>
      <c r="JAA167" s="50"/>
      <c r="JAB167" s="50"/>
      <c r="JAC167" s="50"/>
      <c r="JAD167" s="50"/>
      <c r="JAE167" s="50"/>
      <c r="JAF167" s="50"/>
      <c r="JAG167" s="50"/>
      <c r="JAH167" s="50"/>
      <c r="JAI167" s="50"/>
      <c r="JAJ167" s="50"/>
      <c r="JAK167" s="50"/>
      <c r="JAL167" s="50"/>
      <c r="JAM167" s="50"/>
      <c r="JAN167" s="50"/>
      <c r="JAO167" s="50"/>
      <c r="JAP167" s="50"/>
      <c r="JAQ167" s="50"/>
      <c r="JAR167" s="50"/>
      <c r="JAS167" s="50"/>
      <c r="JAT167" s="50"/>
      <c r="JAU167" s="50"/>
      <c r="JAV167" s="50"/>
      <c r="JAW167" s="50"/>
      <c r="JAX167" s="50"/>
      <c r="JAY167" s="50"/>
      <c r="JAZ167" s="50"/>
      <c r="JBA167" s="50"/>
      <c r="JBB167" s="50"/>
      <c r="JBC167" s="50"/>
      <c r="JBD167" s="50"/>
      <c r="JBE167" s="50"/>
      <c r="JBF167" s="50"/>
      <c r="JBG167" s="50"/>
      <c r="JBH167" s="50"/>
      <c r="JBI167" s="50"/>
      <c r="JBJ167" s="50"/>
      <c r="JBK167" s="50"/>
      <c r="JBL167" s="50"/>
      <c r="JBM167" s="50"/>
      <c r="JBN167" s="50"/>
      <c r="JBO167" s="50"/>
      <c r="JBP167" s="50"/>
      <c r="JBQ167" s="50"/>
      <c r="JBR167" s="50"/>
      <c r="JBS167" s="50"/>
      <c r="JBT167" s="50"/>
      <c r="JBU167" s="50"/>
      <c r="JBV167" s="50"/>
      <c r="JBW167" s="50"/>
      <c r="JBX167" s="50"/>
      <c r="JBY167" s="50"/>
      <c r="JBZ167" s="50"/>
      <c r="JCA167" s="50"/>
      <c r="JCB167" s="50"/>
      <c r="JCC167" s="50"/>
      <c r="JCD167" s="50"/>
      <c r="JCE167" s="50"/>
      <c r="JCF167" s="50"/>
      <c r="JCG167" s="50"/>
      <c r="JCH167" s="50"/>
      <c r="JCI167" s="50"/>
      <c r="JCJ167" s="50"/>
      <c r="JCK167" s="50"/>
      <c r="JCL167" s="50"/>
      <c r="JCM167" s="50"/>
      <c r="JCN167" s="50"/>
      <c r="JCO167" s="50"/>
      <c r="JCP167" s="50"/>
      <c r="JCQ167" s="50"/>
      <c r="JCR167" s="50"/>
      <c r="JCS167" s="50"/>
      <c r="JCT167" s="50"/>
      <c r="JCU167" s="50"/>
      <c r="JCV167" s="50"/>
      <c r="JCW167" s="50"/>
      <c r="JCX167" s="50"/>
      <c r="JCY167" s="50"/>
      <c r="JCZ167" s="50"/>
      <c r="JDA167" s="50"/>
      <c r="JDB167" s="50"/>
      <c r="JDC167" s="50"/>
      <c r="JDD167" s="50"/>
      <c r="JDE167" s="50"/>
      <c r="JDF167" s="50"/>
      <c r="JDG167" s="50"/>
      <c r="JDH167" s="50"/>
      <c r="JDI167" s="50"/>
      <c r="JDJ167" s="50"/>
      <c r="JDK167" s="50"/>
      <c r="JDL167" s="50"/>
      <c r="JDM167" s="50"/>
      <c r="JDN167" s="50"/>
      <c r="JDO167" s="50"/>
      <c r="JDP167" s="50"/>
      <c r="JDQ167" s="50"/>
      <c r="JDR167" s="50"/>
      <c r="JDS167" s="50"/>
      <c r="JDT167" s="50"/>
      <c r="JDU167" s="50"/>
      <c r="JDV167" s="50"/>
      <c r="JDW167" s="50"/>
      <c r="JDX167" s="50"/>
      <c r="JDY167" s="50"/>
      <c r="JDZ167" s="50"/>
      <c r="JEA167" s="50"/>
      <c r="JEB167" s="50"/>
      <c r="JEC167" s="50"/>
      <c r="JED167" s="50"/>
      <c r="JEE167" s="50"/>
      <c r="JEF167" s="50"/>
      <c r="JEG167" s="50"/>
      <c r="JEH167" s="50"/>
      <c r="JEI167" s="50"/>
      <c r="JEJ167" s="50"/>
      <c r="JEK167" s="50"/>
      <c r="JEL167" s="50"/>
      <c r="JEM167" s="50"/>
      <c r="JEN167" s="50"/>
      <c r="JEO167" s="50"/>
      <c r="JEP167" s="50"/>
      <c r="JEQ167" s="50"/>
      <c r="JER167" s="50"/>
      <c r="JES167" s="50"/>
      <c r="JET167" s="50"/>
      <c r="JEU167" s="50"/>
      <c r="JEV167" s="50"/>
      <c r="JEX167" s="50"/>
      <c r="JEZ167" s="50"/>
      <c r="JFA167" s="50"/>
      <c r="JFB167" s="50"/>
      <c r="JFC167" s="50"/>
      <c r="JFD167" s="50"/>
      <c r="JFE167" s="50"/>
      <c r="JFF167" s="50"/>
      <c r="JFG167" s="50"/>
      <c r="JFL167" s="50"/>
      <c r="JFM167" s="50"/>
      <c r="JFN167" s="50"/>
      <c r="JFO167" s="50"/>
      <c r="JFP167" s="50"/>
      <c r="JFQ167" s="50"/>
      <c r="JFR167" s="50"/>
      <c r="JFS167" s="50"/>
      <c r="JFT167" s="50"/>
      <c r="JFU167" s="50"/>
      <c r="JFV167" s="50"/>
      <c r="JFW167" s="50"/>
      <c r="JFX167" s="50"/>
      <c r="JFY167" s="50"/>
      <c r="JFZ167" s="50"/>
      <c r="JGA167" s="50"/>
      <c r="JGB167" s="50"/>
      <c r="JGC167" s="50"/>
      <c r="JGD167" s="50"/>
      <c r="JGE167" s="50"/>
      <c r="JGF167" s="50"/>
      <c r="JGG167" s="50"/>
      <c r="JGH167" s="50"/>
      <c r="JGI167" s="50"/>
      <c r="JGJ167" s="50"/>
      <c r="JGK167" s="50"/>
      <c r="JGL167" s="50"/>
      <c r="JGM167" s="50"/>
      <c r="JGN167" s="50"/>
      <c r="JGO167" s="50"/>
      <c r="JGP167" s="50"/>
      <c r="JGQ167" s="50"/>
      <c r="JGR167" s="50"/>
      <c r="JGS167" s="50"/>
      <c r="JGT167" s="50"/>
      <c r="JGU167" s="50"/>
      <c r="JGV167" s="50"/>
      <c r="JGW167" s="50"/>
      <c r="JGX167" s="50"/>
      <c r="JGY167" s="50"/>
      <c r="JGZ167" s="50"/>
      <c r="JHA167" s="50"/>
      <c r="JHB167" s="50"/>
      <c r="JHC167" s="50"/>
      <c r="JHD167" s="50"/>
      <c r="JHE167" s="50"/>
      <c r="JHF167" s="50"/>
      <c r="JHG167" s="50"/>
      <c r="JHH167" s="50"/>
      <c r="JHI167" s="50"/>
      <c r="JHJ167" s="50"/>
      <c r="JHK167" s="50"/>
      <c r="JHL167" s="50"/>
      <c r="JHM167" s="50"/>
      <c r="JHN167" s="50"/>
      <c r="JHO167" s="50"/>
      <c r="JHP167" s="50"/>
      <c r="JHQ167" s="50"/>
      <c r="JHR167" s="50"/>
      <c r="JHS167" s="50"/>
      <c r="JHT167" s="50"/>
      <c r="JHU167" s="50"/>
      <c r="JHV167" s="50"/>
      <c r="JHW167" s="50"/>
      <c r="JHX167" s="50"/>
      <c r="JHY167" s="50"/>
      <c r="JHZ167" s="50"/>
      <c r="JIA167" s="50"/>
      <c r="JIB167" s="50"/>
      <c r="JIC167" s="50"/>
      <c r="JID167" s="50"/>
      <c r="JIE167" s="50"/>
      <c r="JIF167" s="50"/>
      <c r="JIG167" s="50"/>
      <c r="JIH167" s="50"/>
      <c r="JII167" s="50"/>
      <c r="JIJ167" s="50"/>
      <c r="JIK167" s="50"/>
      <c r="JIL167" s="50"/>
      <c r="JIM167" s="50"/>
      <c r="JIN167" s="50"/>
      <c r="JIO167" s="50"/>
      <c r="JIP167" s="50"/>
      <c r="JIQ167" s="50"/>
      <c r="JIR167" s="50"/>
      <c r="JIS167" s="50"/>
      <c r="JIT167" s="50"/>
      <c r="JIU167" s="50"/>
      <c r="JIV167" s="50"/>
      <c r="JIW167" s="50"/>
      <c r="JIX167" s="50"/>
      <c r="JIY167" s="50"/>
      <c r="JIZ167" s="50"/>
      <c r="JJA167" s="50"/>
      <c r="JJB167" s="50"/>
      <c r="JJC167" s="50"/>
      <c r="JJD167" s="50"/>
      <c r="JJE167" s="50"/>
      <c r="JJF167" s="50"/>
      <c r="JJG167" s="50"/>
      <c r="JJH167" s="50"/>
      <c r="JJI167" s="50"/>
      <c r="JJJ167" s="50"/>
      <c r="JJK167" s="50"/>
      <c r="JJL167" s="50"/>
      <c r="JJM167" s="50"/>
      <c r="JJN167" s="50"/>
      <c r="JJO167" s="50"/>
      <c r="JJP167" s="50"/>
      <c r="JJQ167" s="50"/>
      <c r="JJR167" s="50"/>
      <c r="JJS167" s="50"/>
      <c r="JJT167" s="50"/>
      <c r="JJU167" s="50"/>
      <c r="JJV167" s="50"/>
      <c r="JJW167" s="50"/>
      <c r="JJX167" s="50"/>
      <c r="JJY167" s="50"/>
      <c r="JJZ167" s="50"/>
      <c r="JKA167" s="50"/>
      <c r="JKB167" s="50"/>
      <c r="JKC167" s="50"/>
      <c r="JKD167" s="50"/>
      <c r="JKE167" s="50"/>
      <c r="JKF167" s="50"/>
      <c r="JKG167" s="50"/>
      <c r="JKH167" s="50"/>
      <c r="JKI167" s="50"/>
      <c r="JKJ167" s="50"/>
      <c r="JKK167" s="50"/>
      <c r="JKL167" s="50"/>
      <c r="JKM167" s="50"/>
      <c r="JKN167" s="50"/>
      <c r="JKO167" s="50"/>
      <c r="JKP167" s="50"/>
      <c r="JKQ167" s="50"/>
      <c r="JKR167" s="50"/>
      <c r="JKS167" s="50"/>
      <c r="JKT167" s="50"/>
      <c r="JKU167" s="50"/>
      <c r="JKV167" s="50"/>
      <c r="JKW167" s="50"/>
      <c r="JKX167" s="50"/>
      <c r="JKY167" s="50"/>
      <c r="JKZ167" s="50"/>
      <c r="JLA167" s="50"/>
      <c r="JLB167" s="50"/>
      <c r="JLC167" s="50"/>
      <c r="JLD167" s="50"/>
      <c r="JLE167" s="50"/>
      <c r="JLF167" s="50"/>
      <c r="JLG167" s="50"/>
      <c r="JLH167" s="50"/>
      <c r="JLI167" s="50"/>
      <c r="JLJ167" s="50"/>
      <c r="JLK167" s="50"/>
      <c r="JLL167" s="50"/>
      <c r="JLM167" s="50"/>
      <c r="JLN167" s="50"/>
      <c r="JLO167" s="50"/>
      <c r="JLP167" s="50"/>
      <c r="JLQ167" s="50"/>
      <c r="JLR167" s="50"/>
      <c r="JLS167" s="50"/>
      <c r="JLT167" s="50"/>
      <c r="JLU167" s="50"/>
      <c r="JLV167" s="50"/>
      <c r="JLW167" s="50"/>
      <c r="JLX167" s="50"/>
      <c r="JLY167" s="50"/>
      <c r="JLZ167" s="50"/>
      <c r="JMA167" s="50"/>
      <c r="JMB167" s="50"/>
      <c r="JMC167" s="50"/>
      <c r="JMD167" s="50"/>
      <c r="JME167" s="50"/>
      <c r="JMF167" s="50"/>
      <c r="JMG167" s="50"/>
      <c r="JMH167" s="50"/>
      <c r="JMI167" s="50"/>
      <c r="JMJ167" s="50"/>
      <c r="JMK167" s="50"/>
      <c r="JML167" s="50"/>
      <c r="JMM167" s="50"/>
      <c r="JMN167" s="50"/>
      <c r="JMO167" s="50"/>
      <c r="JMP167" s="50"/>
      <c r="JMQ167" s="50"/>
      <c r="JMR167" s="50"/>
      <c r="JMS167" s="50"/>
      <c r="JMT167" s="50"/>
      <c r="JMU167" s="50"/>
      <c r="JMV167" s="50"/>
      <c r="JMW167" s="50"/>
      <c r="JMX167" s="50"/>
      <c r="JMY167" s="50"/>
      <c r="JMZ167" s="50"/>
      <c r="JNA167" s="50"/>
      <c r="JNB167" s="50"/>
      <c r="JNC167" s="50"/>
      <c r="JND167" s="50"/>
      <c r="JNE167" s="50"/>
      <c r="JNF167" s="50"/>
      <c r="JNG167" s="50"/>
      <c r="JNH167" s="50"/>
      <c r="JNI167" s="50"/>
      <c r="JNJ167" s="50"/>
      <c r="JNK167" s="50"/>
      <c r="JNL167" s="50"/>
      <c r="JNM167" s="50"/>
      <c r="JNN167" s="50"/>
      <c r="JNO167" s="50"/>
      <c r="JNP167" s="50"/>
      <c r="JNQ167" s="50"/>
      <c r="JNR167" s="50"/>
      <c r="JNS167" s="50"/>
      <c r="JNT167" s="50"/>
      <c r="JNU167" s="50"/>
      <c r="JNV167" s="50"/>
      <c r="JNW167" s="50"/>
      <c r="JNX167" s="50"/>
      <c r="JNY167" s="50"/>
      <c r="JNZ167" s="50"/>
      <c r="JOA167" s="50"/>
      <c r="JOB167" s="50"/>
      <c r="JOC167" s="50"/>
      <c r="JOD167" s="50"/>
      <c r="JOE167" s="50"/>
      <c r="JOF167" s="50"/>
      <c r="JOG167" s="50"/>
      <c r="JOH167" s="50"/>
      <c r="JOI167" s="50"/>
      <c r="JOJ167" s="50"/>
      <c r="JOK167" s="50"/>
      <c r="JOL167" s="50"/>
      <c r="JOM167" s="50"/>
      <c r="JON167" s="50"/>
      <c r="JOO167" s="50"/>
      <c r="JOP167" s="50"/>
      <c r="JOQ167" s="50"/>
      <c r="JOR167" s="50"/>
      <c r="JOT167" s="50"/>
      <c r="JOV167" s="50"/>
      <c r="JOW167" s="50"/>
      <c r="JOX167" s="50"/>
      <c r="JOY167" s="50"/>
      <c r="JOZ167" s="50"/>
      <c r="JPA167" s="50"/>
      <c r="JPB167" s="50"/>
      <c r="JPC167" s="50"/>
      <c r="JPH167" s="50"/>
      <c r="JPI167" s="50"/>
      <c r="JPJ167" s="50"/>
      <c r="JPK167" s="50"/>
      <c r="JPL167" s="50"/>
      <c r="JPM167" s="50"/>
      <c r="JPN167" s="50"/>
      <c r="JPO167" s="50"/>
      <c r="JPP167" s="50"/>
      <c r="JPQ167" s="50"/>
      <c r="JPR167" s="50"/>
      <c r="JPS167" s="50"/>
      <c r="JPT167" s="50"/>
      <c r="JPU167" s="50"/>
      <c r="JPV167" s="50"/>
      <c r="JPW167" s="50"/>
      <c r="JPX167" s="50"/>
      <c r="JPY167" s="50"/>
      <c r="JPZ167" s="50"/>
      <c r="JQA167" s="50"/>
      <c r="JQB167" s="50"/>
      <c r="JQC167" s="50"/>
      <c r="JQD167" s="50"/>
      <c r="JQE167" s="50"/>
      <c r="JQF167" s="50"/>
      <c r="JQG167" s="50"/>
      <c r="JQH167" s="50"/>
      <c r="JQI167" s="50"/>
      <c r="JQJ167" s="50"/>
      <c r="JQK167" s="50"/>
      <c r="JQL167" s="50"/>
      <c r="JQM167" s="50"/>
      <c r="JQN167" s="50"/>
      <c r="JQO167" s="50"/>
      <c r="JQP167" s="50"/>
      <c r="JQQ167" s="50"/>
      <c r="JQR167" s="50"/>
      <c r="JQS167" s="50"/>
      <c r="JQT167" s="50"/>
      <c r="JQU167" s="50"/>
      <c r="JQV167" s="50"/>
      <c r="JQW167" s="50"/>
      <c r="JQX167" s="50"/>
      <c r="JQY167" s="50"/>
      <c r="JQZ167" s="50"/>
      <c r="JRA167" s="50"/>
      <c r="JRB167" s="50"/>
      <c r="JRC167" s="50"/>
      <c r="JRD167" s="50"/>
      <c r="JRE167" s="50"/>
      <c r="JRF167" s="50"/>
      <c r="JRG167" s="50"/>
      <c r="JRH167" s="50"/>
      <c r="JRI167" s="50"/>
      <c r="JRJ167" s="50"/>
      <c r="JRK167" s="50"/>
      <c r="JRL167" s="50"/>
      <c r="JRM167" s="50"/>
      <c r="JRN167" s="50"/>
      <c r="JRO167" s="50"/>
      <c r="JRP167" s="50"/>
      <c r="JRQ167" s="50"/>
      <c r="JRR167" s="50"/>
      <c r="JRS167" s="50"/>
      <c r="JRT167" s="50"/>
      <c r="JRU167" s="50"/>
      <c r="JRV167" s="50"/>
      <c r="JRW167" s="50"/>
      <c r="JRX167" s="50"/>
      <c r="JRY167" s="50"/>
      <c r="JRZ167" s="50"/>
      <c r="JSA167" s="50"/>
      <c r="JSB167" s="50"/>
      <c r="JSC167" s="50"/>
      <c r="JSD167" s="50"/>
      <c r="JSE167" s="50"/>
      <c r="JSF167" s="50"/>
      <c r="JSG167" s="50"/>
      <c r="JSH167" s="50"/>
      <c r="JSI167" s="50"/>
      <c r="JSJ167" s="50"/>
      <c r="JSK167" s="50"/>
      <c r="JSL167" s="50"/>
      <c r="JSM167" s="50"/>
      <c r="JSN167" s="50"/>
      <c r="JSO167" s="50"/>
      <c r="JSP167" s="50"/>
      <c r="JSQ167" s="50"/>
      <c r="JSR167" s="50"/>
      <c r="JSS167" s="50"/>
      <c r="JST167" s="50"/>
      <c r="JSU167" s="50"/>
      <c r="JSV167" s="50"/>
      <c r="JSW167" s="50"/>
      <c r="JSX167" s="50"/>
      <c r="JSY167" s="50"/>
      <c r="JSZ167" s="50"/>
      <c r="JTA167" s="50"/>
      <c r="JTB167" s="50"/>
      <c r="JTC167" s="50"/>
      <c r="JTD167" s="50"/>
      <c r="JTE167" s="50"/>
      <c r="JTF167" s="50"/>
      <c r="JTG167" s="50"/>
      <c r="JTH167" s="50"/>
      <c r="JTI167" s="50"/>
      <c r="JTJ167" s="50"/>
      <c r="JTK167" s="50"/>
      <c r="JTL167" s="50"/>
      <c r="JTM167" s="50"/>
      <c r="JTN167" s="50"/>
      <c r="JTO167" s="50"/>
      <c r="JTP167" s="50"/>
      <c r="JTQ167" s="50"/>
      <c r="JTR167" s="50"/>
      <c r="JTS167" s="50"/>
      <c r="JTT167" s="50"/>
      <c r="JTU167" s="50"/>
      <c r="JTV167" s="50"/>
      <c r="JTW167" s="50"/>
      <c r="JTX167" s="50"/>
      <c r="JTY167" s="50"/>
      <c r="JTZ167" s="50"/>
      <c r="JUA167" s="50"/>
      <c r="JUB167" s="50"/>
      <c r="JUC167" s="50"/>
      <c r="JUD167" s="50"/>
      <c r="JUE167" s="50"/>
      <c r="JUF167" s="50"/>
      <c r="JUG167" s="50"/>
      <c r="JUH167" s="50"/>
      <c r="JUI167" s="50"/>
      <c r="JUJ167" s="50"/>
      <c r="JUK167" s="50"/>
      <c r="JUL167" s="50"/>
      <c r="JUM167" s="50"/>
      <c r="JUN167" s="50"/>
      <c r="JUO167" s="50"/>
      <c r="JUP167" s="50"/>
      <c r="JUQ167" s="50"/>
      <c r="JUR167" s="50"/>
      <c r="JUS167" s="50"/>
      <c r="JUT167" s="50"/>
      <c r="JUU167" s="50"/>
      <c r="JUV167" s="50"/>
      <c r="JUW167" s="50"/>
      <c r="JUX167" s="50"/>
      <c r="JUY167" s="50"/>
      <c r="JUZ167" s="50"/>
      <c r="JVA167" s="50"/>
      <c r="JVB167" s="50"/>
      <c r="JVC167" s="50"/>
      <c r="JVD167" s="50"/>
      <c r="JVE167" s="50"/>
      <c r="JVF167" s="50"/>
      <c r="JVG167" s="50"/>
      <c r="JVH167" s="50"/>
      <c r="JVI167" s="50"/>
      <c r="JVJ167" s="50"/>
      <c r="JVK167" s="50"/>
      <c r="JVL167" s="50"/>
      <c r="JVM167" s="50"/>
      <c r="JVN167" s="50"/>
      <c r="JVO167" s="50"/>
      <c r="JVP167" s="50"/>
      <c r="JVQ167" s="50"/>
      <c r="JVR167" s="50"/>
      <c r="JVS167" s="50"/>
      <c r="JVT167" s="50"/>
      <c r="JVU167" s="50"/>
      <c r="JVV167" s="50"/>
      <c r="JVW167" s="50"/>
      <c r="JVX167" s="50"/>
      <c r="JVY167" s="50"/>
      <c r="JVZ167" s="50"/>
      <c r="JWA167" s="50"/>
      <c r="JWB167" s="50"/>
      <c r="JWC167" s="50"/>
      <c r="JWD167" s="50"/>
      <c r="JWE167" s="50"/>
      <c r="JWF167" s="50"/>
      <c r="JWG167" s="50"/>
      <c r="JWH167" s="50"/>
      <c r="JWI167" s="50"/>
      <c r="JWJ167" s="50"/>
      <c r="JWK167" s="50"/>
      <c r="JWL167" s="50"/>
      <c r="JWM167" s="50"/>
      <c r="JWN167" s="50"/>
      <c r="JWO167" s="50"/>
      <c r="JWP167" s="50"/>
      <c r="JWQ167" s="50"/>
      <c r="JWR167" s="50"/>
      <c r="JWS167" s="50"/>
      <c r="JWT167" s="50"/>
      <c r="JWU167" s="50"/>
      <c r="JWV167" s="50"/>
      <c r="JWW167" s="50"/>
      <c r="JWX167" s="50"/>
      <c r="JWY167" s="50"/>
      <c r="JWZ167" s="50"/>
      <c r="JXA167" s="50"/>
      <c r="JXB167" s="50"/>
      <c r="JXC167" s="50"/>
      <c r="JXD167" s="50"/>
      <c r="JXE167" s="50"/>
      <c r="JXF167" s="50"/>
      <c r="JXG167" s="50"/>
      <c r="JXH167" s="50"/>
      <c r="JXI167" s="50"/>
      <c r="JXJ167" s="50"/>
      <c r="JXK167" s="50"/>
      <c r="JXL167" s="50"/>
      <c r="JXM167" s="50"/>
      <c r="JXN167" s="50"/>
      <c r="JXO167" s="50"/>
      <c r="JXP167" s="50"/>
      <c r="JXQ167" s="50"/>
      <c r="JXR167" s="50"/>
      <c r="JXS167" s="50"/>
      <c r="JXT167" s="50"/>
      <c r="JXU167" s="50"/>
      <c r="JXV167" s="50"/>
      <c r="JXW167" s="50"/>
      <c r="JXX167" s="50"/>
      <c r="JXY167" s="50"/>
      <c r="JXZ167" s="50"/>
      <c r="JYA167" s="50"/>
      <c r="JYB167" s="50"/>
      <c r="JYC167" s="50"/>
      <c r="JYD167" s="50"/>
      <c r="JYE167" s="50"/>
      <c r="JYF167" s="50"/>
      <c r="JYG167" s="50"/>
      <c r="JYH167" s="50"/>
      <c r="JYI167" s="50"/>
      <c r="JYJ167" s="50"/>
      <c r="JYK167" s="50"/>
      <c r="JYL167" s="50"/>
      <c r="JYM167" s="50"/>
      <c r="JYN167" s="50"/>
      <c r="JYP167" s="50"/>
      <c r="JYR167" s="50"/>
      <c r="JYS167" s="50"/>
      <c r="JYT167" s="50"/>
      <c r="JYU167" s="50"/>
      <c r="JYV167" s="50"/>
      <c r="JYW167" s="50"/>
      <c r="JYX167" s="50"/>
      <c r="JYY167" s="50"/>
      <c r="JZD167" s="50"/>
      <c r="JZE167" s="50"/>
      <c r="JZF167" s="50"/>
      <c r="JZG167" s="50"/>
      <c r="JZH167" s="50"/>
      <c r="JZI167" s="50"/>
      <c r="JZJ167" s="50"/>
      <c r="JZK167" s="50"/>
      <c r="JZL167" s="50"/>
      <c r="JZM167" s="50"/>
      <c r="JZN167" s="50"/>
      <c r="JZO167" s="50"/>
      <c r="JZP167" s="50"/>
      <c r="JZQ167" s="50"/>
      <c r="JZR167" s="50"/>
      <c r="JZS167" s="50"/>
      <c r="JZT167" s="50"/>
      <c r="JZU167" s="50"/>
      <c r="JZV167" s="50"/>
      <c r="JZW167" s="50"/>
      <c r="JZX167" s="50"/>
      <c r="JZY167" s="50"/>
      <c r="JZZ167" s="50"/>
      <c r="KAA167" s="50"/>
      <c r="KAB167" s="50"/>
      <c r="KAC167" s="50"/>
      <c r="KAD167" s="50"/>
      <c r="KAE167" s="50"/>
      <c r="KAF167" s="50"/>
      <c r="KAG167" s="50"/>
      <c r="KAH167" s="50"/>
      <c r="KAI167" s="50"/>
      <c r="KAJ167" s="50"/>
      <c r="KAK167" s="50"/>
      <c r="KAL167" s="50"/>
      <c r="KAM167" s="50"/>
      <c r="KAN167" s="50"/>
      <c r="KAO167" s="50"/>
      <c r="KAP167" s="50"/>
      <c r="KAQ167" s="50"/>
      <c r="KAR167" s="50"/>
      <c r="KAS167" s="50"/>
      <c r="KAT167" s="50"/>
      <c r="KAU167" s="50"/>
      <c r="KAV167" s="50"/>
      <c r="KAW167" s="50"/>
      <c r="KAX167" s="50"/>
      <c r="KAY167" s="50"/>
      <c r="KAZ167" s="50"/>
      <c r="KBA167" s="50"/>
      <c r="KBB167" s="50"/>
      <c r="KBC167" s="50"/>
      <c r="KBD167" s="50"/>
      <c r="KBE167" s="50"/>
      <c r="KBF167" s="50"/>
      <c r="KBG167" s="50"/>
      <c r="KBH167" s="50"/>
      <c r="KBI167" s="50"/>
      <c r="KBJ167" s="50"/>
      <c r="KBK167" s="50"/>
      <c r="KBL167" s="50"/>
      <c r="KBM167" s="50"/>
      <c r="KBN167" s="50"/>
      <c r="KBO167" s="50"/>
      <c r="KBP167" s="50"/>
      <c r="KBQ167" s="50"/>
      <c r="KBR167" s="50"/>
      <c r="KBS167" s="50"/>
      <c r="KBT167" s="50"/>
      <c r="KBU167" s="50"/>
      <c r="KBV167" s="50"/>
      <c r="KBW167" s="50"/>
      <c r="KBX167" s="50"/>
      <c r="KBY167" s="50"/>
      <c r="KBZ167" s="50"/>
      <c r="KCA167" s="50"/>
      <c r="KCB167" s="50"/>
      <c r="KCC167" s="50"/>
      <c r="KCD167" s="50"/>
      <c r="KCE167" s="50"/>
      <c r="KCF167" s="50"/>
      <c r="KCG167" s="50"/>
      <c r="KCH167" s="50"/>
      <c r="KCI167" s="50"/>
      <c r="KCJ167" s="50"/>
      <c r="KCK167" s="50"/>
      <c r="KCL167" s="50"/>
      <c r="KCM167" s="50"/>
      <c r="KCN167" s="50"/>
      <c r="KCO167" s="50"/>
      <c r="KCP167" s="50"/>
      <c r="KCQ167" s="50"/>
      <c r="KCR167" s="50"/>
      <c r="KCS167" s="50"/>
      <c r="KCT167" s="50"/>
      <c r="KCU167" s="50"/>
      <c r="KCV167" s="50"/>
      <c r="KCW167" s="50"/>
      <c r="KCX167" s="50"/>
      <c r="KCY167" s="50"/>
      <c r="KCZ167" s="50"/>
      <c r="KDA167" s="50"/>
      <c r="KDB167" s="50"/>
      <c r="KDC167" s="50"/>
      <c r="KDD167" s="50"/>
      <c r="KDE167" s="50"/>
      <c r="KDF167" s="50"/>
      <c r="KDG167" s="50"/>
      <c r="KDH167" s="50"/>
      <c r="KDI167" s="50"/>
      <c r="KDJ167" s="50"/>
      <c r="KDK167" s="50"/>
      <c r="KDL167" s="50"/>
      <c r="KDM167" s="50"/>
      <c r="KDN167" s="50"/>
      <c r="KDO167" s="50"/>
      <c r="KDP167" s="50"/>
      <c r="KDQ167" s="50"/>
      <c r="KDR167" s="50"/>
      <c r="KDS167" s="50"/>
      <c r="KDT167" s="50"/>
      <c r="KDU167" s="50"/>
      <c r="KDV167" s="50"/>
      <c r="KDW167" s="50"/>
      <c r="KDX167" s="50"/>
      <c r="KDY167" s="50"/>
      <c r="KDZ167" s="50"/>
      <c r="KEA167" s="50"/>
      <c r="KEB167" s="50"/>
      <c r="KEC167" s="50"/>
      <c r="KED167" s="50"/>
      <c r="KEE167" s="50"/>
      <c r="KEF167" s="50"/>
      <c r="KEG167" s="50"/>
      <c r="KEH167" s="50"/>
      <c r="KEI167" s="50"/>
      <c r="KEJ167" s="50"/>
      <c r="KEK167" s="50"/>
      <c r="KEL167" s="50"/>
      <c r="KEM167" s="50"/>
      <c r="KEN167" s="50"/>
      <c r="KEO167" s="50"/>
      <c r="KEP167" s="50"/>
      <c r="KEQ167" s="50"/>
      <c r="KER167" s="50"/>
      <c r="KES167" s="50"/>
      <c r="KET167" s="50"/>
      <c r="KEU167" s="50"/>
      <c r="KEV167" s="50"/>
      <c r="KEW167" s="50"/>
      <c r="KEX167" s="50"/>
      <c r="KEY167" s="50"/>
      <c r="KEZ167" s="50"/>
      <c r="KFA167" s="50"/>
      <c r="KFB167" s="50"/>
      <c r="KFC167" s="50"/>
      <c r="KFD167" s="50"/>
      <c r="KFE167" s="50"/>
      <c r="KFF167" s="50"/>
      <c r="KFG167" s="50"/>
      <c r="KFH167" s="50"/>
      <c r="KFI167" s="50"/>
      <c r="KFJ167" s="50"/>
      <c r="KFK167" s="50"/>
      <c r="KFL167" s="50"/>
      <c r="KFM167" s="50"/>
      <c r="KFN167" s="50"/>
      <c r="KFO167" s="50"/>
      <c r="KFP167" s="50"/>
      <c r="KFQ167" s="50"/>
      <c r="KFR167" s="50"/>
      <c r="KFS167" s="50"/>
      <c r="KFT167" s="50"/>
      <c r="KFU167" s="50"/>
      <c r="KFV167" s="50"/>
      <c r="KFW167" s="50"/>
      <c r="KFX167" s="50"/>
      <c r="KFY167" s="50"/>
      <c r="KFZ167" s="50"/>
      <c r="KGA167" s="50"/>
      <c r="KGB167" s="50"/>
      <c r="KGC167" s="50"/>
      <c r="KGD167" s="50"/>
      <c r="KGE167" s="50"/>
      <c r="KGF167" s="50"/>
      <c r="KGG167" s="50"/>
      <c r="KGH167" s="50"/>
      <c r="KGI167" s="50"/>
      <c r="KGJ167" s="50"/>
      <c r="KGK167" s="50"/>
      <c r="KGL167" s="50"/>
      <c r="KGM167" s="50"/>
      <c r="KGN167" s="50"/>
      <c r="KGO167" s="50"/>
      <c r="KGP167" s="50"/>
      <c r="KGQ167" s="50"/>
      <c r="KGR167" s="50"/>
      <c r="KGS167" s="50"/>
      <c r="KGT167" s="50"/>
      <c r="KGU167" s="50"/>
      <c r="KGV167" s="50"/>
      <c r="KGW167" s="50"/>
      <c r="KGX167" s="50"/>
      <c r="KGY167" s="50"/>
      <c r="KGZ167" s="50"/>
      <c r="KHA167" s="50"/>
      <c r="KHB167" s="50"/>
      <c r="KHC167" s="50"/>
      <c r="KHD167" s="50"/>
      <c r="KHE167" s="50"/>
      <c r="KHF167" s="50"/>
      <c r="KHG167" s="50"/>
      <c r="KHH167" s="50"/>
      <c r="KHI167" s="50"/>
      <c r="KHJ167" s="50"/>
      <c r="KHK167" s="50"/>
      <c r="KHL167" s="50"/>
      <c r="KHM167" s="50"/>
      <c r="KHN167" s="50"/>
      <c r="KHO167" s="50"/>
      <c r="KHP167" s="50"/>
      <c r="KHQ167" s="50"/>
      <c r="KHR167" s="50"/>
      <c r="KHS167" s="50"/>
      <c r="KHT167" s="50"/>
      <c r="KHU167" s="50"/>
      <c r="KHV167" s="50"/>
      <c r="KHW167" s="50"/>
      <c r="KHX167" s="50"/>
      <c r="KHY167" s="50"/>
      <c r="KHZ167" s="50"/>
      <c r="KIA167" s="50"/>
      <c r="KIB167" s="50"/>
      <c r="KIC167" s="50"/>
      <c r="KID167" s="50"/>
      <c r="KIE167" s="50"/>
      <c r="KIF167" s="50"/>
      <c r="KIG167" s="50"/>
      <c r="KIH167" s="50"/>
      <c r="KII167" s="50"/>
      <c r="KIJ167" s="50"/>
      <c r="KIL167" s="50"/>
      <c r="KIN167" s="50"/>
      <c r="KIO167" s="50"/>
      <c r="KIP167" s="50"/>
      <c r="KIQ167" s="50"/>
      <c r="KIR167" s="50"/>
      <c r="KIS167" s="50"/>
      <c r="KIT167" s="50"/>
      <c r="KIU167" s="50"/>
      <c r="KIZ167" s="50"/>
      <c r="KJA167" s="50"/>
      <c r="KJB167" s="50"/>
      <c r="KJC167" s="50"/>
      <c r="KJD167" s="50"/>
      <c r="KJE167" s="50"/>
      <c r="KJF167" s="50"/>
      <c r="KJG167" s="50"/>
      <c r="KJH167" s="50"/>
      <c r="KJI167" s="50"/>
      <c r="KJJ167" s="50"/>
      <c r="KJK167" s="50"/>
      <c r="KJL167" s="50"/>
      <c r="KJM167" s="50"/>
      <c r="KJN167" s="50"/>
      <c r="KJO167" s="50"/>
      <c r="KJP167" s="50"/>
      <c r="KJQ167" s="50"/>
      <c r="KJR167" s="50"/>
      <c r="KJS167" s="50"/>
      <c r="KJT167" s="50"/>
      <c r="KJU167" s="50"/>
      <c r="KJV167" s="50"/>
      <c r="KJW167" s="50"/>
      <c r="KJX167" s="50"/>
      <c r="KJY167" s="50"/>
      <c r="KJZ167" s="50"/>
      <c r="KKA167" s="50"/>
      <c r="KKB167" s="50"/>
      <c r="KKC167" s="50"/>
      <c r="KKD167" s="50"/>
      <c r="KKE167" s="50"/>
      <c r="KKF167" s="50"/>
      <c r="KKG167" s="50"/>
      <c r="KKH167" s="50"/>
      <c r="KKI167" s="50"/>
      <c r="KKJ167" s="50"/>
      <c r="KKK167" s="50"/>
      <c r="KKL167" s="50"/>
      <c r="KKM167" s="50"/>
      <c r="KKN167" s="50"/>
      <c r="KKO167" s="50"/>
      <c r="KKP167" s="50"/>
      <c r="KKQ167" s="50"/>
      <c r="KKR167" s="50"/>
      <c r="KKS167" s="50"/>
      <c r="KKT167" s="50"/>
      <c r="KKU167" s="50"/>
      <c r="KKV167" s="50"/>
      <c r="KKW167" s="50"/>
      <c r="KKX167" s="50"/>
      <c r="KKY167" s="50"/>
      <c r="KKZ167" s="50"/>
      <c r="KLA167" s="50"/>
      <c r="KLB167" s="50"/>
      <c r="KLC167" s="50"/>
      <c r="KLD167" s="50"/>
      <c r="KLE167" s="50"/>
      <c r="KLF167" s="50"/>
      <c r="KLG167" s="50"/>
      <c r="KLH167" s="50"/>
      <c r="KLI167" s="50"/>
      <c r="KLJ167" s="50"/>
      <c r="KLK167" s="50"/>
      <c r="KLL167" s="50"/>
      <c r="KLM167" s="50"/>
      <c r="KLN167" s="50"/>
      <c r="KLO167" s="50"/>
      <c r="KLP167" s="50"/>
      <c r="KLQ167" s="50"/>
      <c r="KLR167" s="50"/>
      <c r="KLS167" s="50"/>
      <c r="KLT167" s="50"/>
      <c r="KLU167" s="50"/>
      <c r="KLV167" s="50"/>
      <c r="KLW167" s="50"/>
      <c r="KLX167" s="50"/>
      <c r="KLY167" s="50"/>
      <c r="KLZ167" s="50"/>
      <c r="KMA167" s="50"/>
      <c r="KMB167" s="50"/>
      <c r="KMC167" s="50"/>
      <c r="KMD167" s="50"/>
      <c r="KME167" s="50"/>
      <c r="KMF167" s="50"/>
      <c r="KMG167" s="50"/>
      <c r="KMH167" s="50"/>
      <c r="KMI167" s="50"/>
      <c r="KMJ167" s="50"/>
      <c r="KMK167" s="50"/>
      <c r="KML167" s="50"/>
      <c r="KMM167" s="50"/>
      <c r="KMN167" s="50"/>
      <c r="KMO167" s="50"/>
      <c r="KMP167" s="50"/>
      <c r="KMQ167" s="50"/>
      <c r="KMR167" s="50"/>
      <c r="KMS167" s="50"/>
      <c r="KMT167" s="50"/>
      <c r="KMU167" s="50"/>
      <c r="KMV167" s="50"/>
      <c r="KMW167" s="50"/>
      <c r="KMX167" s="50"/>
      <c r="KMY167" s="50"/>
      <c r="KMZ167" s="50"/>
      <c r="KNA167" s="50"/>
      <c r="KNB167" s="50"/>
      <c r="KNC167" s="50"/>
      <c r="KND167" s="50"/>
      <c r="KNE167" s="50"/>
      <c r="KNF167" s="50"/>
      <c r="KNG167" s="50"/>
      <c r="KNH167" s="50"/>
      <c r="KNI167" s="50"/>
      <c r="KNJ167" s="50"/>
      <c r="KNK167" s="50"/>
      <c r="KNL167" s="50"/>
      <c r="KNM167" s="50"/>
      <c r="KNN167" s="50"/>
      <c r="KNO167" s="50"/>
      <c r="KNP167" s="50"/>
      <c r="KNQ167" s="50"/>
      <c r="KNR167" s="50"/>
      <c r="KNS167" s="50"/>
      <c r="KNT167" s="50"/>
      <c r="KNU167" s="50"/>
      <c r="KNV167" s="50"/>
      <c r="KNW167" s="50"/>
      <c r="KNX167" s="50"/>
      <c r="KNY167" s="50"/>
      <c r="KNZ167" s="50"/>
      <c r="KOA167" s="50"/>
      <c r="KOB167" s="50"/>
      <c r="KOC167" s="50"/>
      <c r="KOD167" s="50"/>
      <c r="KOE167" s="50"/>
      <c r="KOF167" s="50"/>
      <c r="KOG167" s="50"/>
      <c r="KOH167" s="50"/>
      <c r="KOI167" s="50"/>
      <c r="KOJ167" s="50"/>
      <c r="KOK167" s="50"/>
      <c r="KOL167" s="50"/>
      <c r="KOM167" s="50"/>
      <c r="KON167" s="50"/>
      <c r="KOO167" s="50"/>
      <c r="KOP167" s="50"/>
      <c r="KOQ167" s="50"/>
      <c r="KOR167" s="50"/>
      <c r="KOS167" s="50"/>
      <c r="KOT167" s="50"/>
      <c r="KOU167" s="50"/>
      <c r="KOV167" s="50"/>
      <c r="KOW167" s="50"/>
      <c r="KOX167" s="50"/>
      <c r="KOY167" s="50"/>
      <c r="KOZ167" s="50"/>
      <c r="KPA167" s="50"/>
      <c r="KPB167" s="50"/>
      <c r="KPC167" s="50"/>
      <c r="KPD167" s="50"/>
      <c r="KPE167" s="50"/>
      <c r="KPF167" s="50"/>
      <c r="KPG167" s="50"/>
      <c r="KPH167" s="50"/>
      <c r="KPI167" s="50"/>
      <c r="KPJ167" s="50"/>
      <c r="KPK167" s="50"/>
      <c r="KPL167" s="50"/>
      <c r="KPM167" s="50"/>
      <c r="KPN167" s="50"/>
      <c r="KPO167" s="50"/>
      <c r="KPP167" s="50"/>
      <c r="KPQ167" s="50"/>
      <c r="KPR167" s="50"/>
      <c r="KPS167" s="50"/>
      <c r="KPT167" s="50"/>
      <c r="KPU167" s="50"/>
      <c r="KPV167" s="50"/>
      <c r="KPW167" s="50"/>
      <c r="KPX167" s="50"/>
      <c r="KPY167" s="50"/>
      <c r="KPZ167" s="50"/>
      <c r="KQA167" s="50"/>
      <c r="KQB167" s="50"/>
      <c r="KQC167" s="50"/>
      <c r="KQD167" s="50"/>
      <c r="KQE167" s="50"/>
      <c r="KQF167" s="50"/>
      <c r="KQG167" s="50"/>
      <c r="KQH167" s="50"/>
      <c r="KQI167" s="50"/>
      <c r="KQJ167" s="50"/>
      <c r="KQK167" s="50"/>
      <c r="KQL167" s="50"/>
      <c r="KQM167" s="50"/>
      <c r="KQN167" s="50"/>
      <c r="KQO167" s="50"/>
      <c r="KQP167" s="50"/>
      <c r="KQQ167" s="50"/>
      <c r="KQR167" s="50"/>
      <c r="KQS167" s="50"/>
      <c r="KQT167" s="50"/>
      <c r="KQU167" s="50"/>
      <c r="KQV167" s="50"/>
      <c r="KQW167" s="50"/>
      <c r="KQX167" s="50"/>
      <c r="KQY167" s="50"/>
      <c r="KQZ167" s="50"/>
      <c r="KRA167" s="50"/>
      <c r="KRB167" s="50"/>
      <c r="KRC167" s="50"/>
      <c r="KRD167" s="50"/>
      <c r="KRE167" s="50"/>
      <c r="KRF167" s="50"/>
      <c r="KRG167" s="50"/>
      <c r="KRH167" s="50"/>
      <c r="KRI167" s="50"/>
      <c r="KRJ167" s="50"/>
      <c r="KRK167" s="50"/>
      <c r="KRL167" s="50"/>
      <c r="KRM167" s="50"/>
      <c r="KRN167" s="50"/>
      <c r="KRO167" s="50"/>
      <c r="KRP167" s="50"/>
      <c r="KRQ167" s="50"/>
      <c r="KRR167" s="50"/>
      <c r="KRS167" s="50"/>
      <c r="KRT167" s="50"/>
      <c r="KRU167" s="50"/>
      <c r="KRV167" s="50"/>
      <c r="KRW167" s="50"/>
      <c r="KRX167" s="50"/>
      <c r="KRY167" s="50"/>
      <c r="KRZ167" s="50"/>
      <c r="KSA167" s="50"/>
      <c r="KSB167" s="50"/>
      <c r="KSC167" s="50"/>
      <c r="KSD167" s="50"/>
      <c r="KSE167" s="50"/>
      <c r="KSF167" s="50"/>
      <c r="KSH167" s="50"/>
      <c r="KSJ167" s="50"/>
      <c r="KSK167" s="50"/>
      <c r="KSL167" s="50"/>
      <c r="KSM167" s="50"/>
      <c r="KSN167" s="50"/>
      <c r="KSO167" s="50"/>
      <c r="KSP167" s="50"/>
      <c r="KSQ167" s="50"/>
      <c r="KSV167" s="50"/>
      <c r="KSW167" s="50"/>
      <c r="KSX167" s="50"/>
      <c r="KSY167" s="50"/>
      <c r="KSZ167" s="50"/>
      <c r="KTA167" s="50"/>
      <c r="KTB167" s="50"/>
      <c r="KTC167" s="50"/>
      <c r="KTD167" s="50"/>
      <c r="KTE167" s="50"/>
      <c r="KTF167" s="50"/>
      <c r="KTG167" s="50"/>
      <c r="KTH167" s="50"/>
      <c r="KTI167" s="50"/>
      <c r="KTJ167" s="50"/>
      <c r="KTK167" s="50"/>
      <c r="KTL167" s="50"/>
      <c r="KTM167" s="50"/>
      <c r="KTN167" s="50"/>
      <c r="KTO167" s="50"/>
      <c r="KTP167" s="50"/>
      <c r="KTQ167" s="50"/>
      <c r="KTR167" s="50"/>
      <c r="KTS167" s="50"/>
      <c r="KTT167" s="50"/>
      <c r="KTU167" s="50"/>
      <c r="KTV167" s="50"/>
      <c r="KTW167" s="50"/>
      <c r="KTX167" s="50"/>
      <c r="KTY167" s="50"/>
      <c r="KTZ167" s="50"/>
      <c r="KUA167" s="50"/>
      <c r="KUB167" s="50"/>
      <c r="KUC167" s="50"/>
      <c r="KUD167" s="50"/>
      <c r="KUE167" s="50"/>
      <c r="KUF167" s="50"/>
      <c r="KUG167" s="50"/>
      <c r="KUH167" s="50"/>
      <c r="KUI167" s="50"/>
      <c r="KUJ167" s="50"/>
      <c r="KUK167" s="50"/>
      <c r="KUL167" s="50"/>
      <c r="KUM167" s="50"/>
      <c r="KUN167" s="50"/>
      <c r="KUO167" s="50"/>
      <c r="KUP167" s="50"/>
      <c r="KUQ167" s="50"/>
      <c r="KUR167" s="50"/>
      <c r="KUS167" s="50"/>
      <c r="KUT167" s="50"/>
      <c r="KUU167" s="50"/>
      <c r="KUV167" s="50"/>
      <c r="KUW167" s="50"/>
      <c r="KUX167" s="50"/>
      <c r="KUY167" s="50"/>
      <c r="KUZ167" s="50"/>
      <c r="KVA167" s="50"/>
      <c r="KVB167" s="50"/>
      <c r="KVC167" s="50"/>
      <c r="KVD167" s="50"/>
      <c r="KVE167" s="50"/>
      <c r="KVF167" s="50"/>
      <c r="KVG167" s="50"/>
      <c r="KVH167" s="50"/>
      <c r="KVI167" s="50"/>
      <c r="KVJ167" s="50"/>
      <c r="KVK167" s="50"/>
      <c r="KVL167" s="50"/>
      <c r="KVM167" s="50"/>
      <c r="KVN167" s="50"/>
      <c r="KVO167" s="50"/>
      <c r="KVP167" s="50"/>
      <c r="KVQ167" s="50"/>
      <c r="KVR167" s="50"/>
      <c r="KVS167" s="50"/>
      <c r="KVT167" s="50"/>
      <c r="KVU167" s="50"/>
      <c r="KVV167" s="50"/>
      <c r="KVW167" s="50"/>
      <c r="KVX167" s="50"/>
      <c r="KVY167" s="50"/>
      <c r="KVZ167" s="50"/>
      <c r="KWA167" s="50"/>
      <c r="KWB167" s="50"/>
      <c r="KWC167" s="50"/>
      <c r="KWD167" s="50"/>
      <c r="KWE167" s="50"/>
      <c r="KWF167" s="50"/>
      <c r="KWG167" s="50"/>
      <c r="KWH167" s="50"/>
      <c r="KWI167" s="50"/>
      <c r="KWJ167" s="50"/>
      <c r="KWK167" s="50"/>
      <c r="KWL167" s="50"/>
      <c r="KWM167" s="50"/>
      <c r="KWN167" s="50"/>
      <c r="KWO167" s="50"/>
      <c r="KWP167" s="50"/>
      <c r="KWQ167" s="50"/>
      <c r="KWR167" s="50"/>
      <c r="KWS167" s="50"/>
      <c r="KWT167" s="50"/>
      <c r="KWU167" s="50"/>
      <c r="KWV167" s="50"/>
      <c r="KWW167" s="50"/>
      <c r="KWX167" s="50"/>
      <c r="KWY167" s="50"/>
      <c r="KWZ167" s="50"/>
      <c r="KXA167" s="50"/>
      <c r="KXB167" s="50"/>
      <c r="KXC167" s="50"/>
      <c r="KXD167" s="50"/>
      <c r="KXE167" s="50"/>
      <c r="KXF167" s="50"/>
      <c r="KXG167" s="50"/>
      <c r="KXH167" s="50"/>
      <c r="KXI167" s="50"/>
      <c r="KXJ167" s="50"/>
      <c r="KXK167" s="50"/>
      <c r="KXL167" s="50"/>
      <c r="KXM167" s="50"/>
      <c r="KXN167" s="50"/>
      <c r="KXO167" s="50"/>
      <c r="KXP167" s="50"/>
      <c r="KXQ167" s="50"/>
      <c r="KXR167" s="50"/>
      <c r="KXS167" s="50"/>
      <c r="KXT167" s="50"/>
      <c r="KXU167" s="50"/>
      <c r="KXV167" s="50"/>
      <c r="KXW167" s="50"/>
      <c r="KXX167" s="50"/>
      <c r="KXY167" s="50"/>
      <c r="KXZ167" s="50"/>
      <c r="KYA167" s="50"/>
      <c r="KYB167" s="50"/>
      <c r="KYC167" s="50"/>
      <c r="KYD167" s="50"/>
      <c r="KYE167" s="50"/>
      <c r="KYF167" s="50"/>
      <c r="KYG167" s="50"/>
      <c r="KYH167" s="50"/>
      <c r="KYI167" s="50"/>
      <c r="KYJ167" s="50"/>
      <c r="KYK167" s="50"/>
      <c r="KYL167" s="50"/>
      <c r="KYM167" s="50"/>
      <c r="KYN167" s="50"/>
      <c r="KYO167" s="50"/>
      <c r="KYP167" s="50"/>
      <c r="KYQ167" s="50"/>
      <c r="KYR167" s="50"/>
      <c r="KYS167" s="50"/>
      <c r="KYT167" s="50"/>
      <c r="KYU167" s="50"/>
      <c r="KYV167" s="50"/>
      <c r="KYW167" s="50"/>
      <c r="KYX167" s="50"/>
      <c r="KYY167" s="50"/>
      <c r="KYZ167" s="50"/>
      <c r="KZA167" s="50"/>
      <c r="KZB167" s="50"/>
      <c r="KZC167" s="50"/>
      <c r="KZD167" s="50"/>
      <c r="KZE167" s="50"/>
      <c r="KZF167" s="50"/>
      <c r="KZG167" s="50"/>
      <c r="KZH167" s="50"/>
      <c r="KZI167" s="50"/>
      <c r="KZJ167" s="50"/>
      <c r="KZK167" s="50"/>
      <c r="KZL167" s="50"/>
      <c r="KZM167" s="50"/>
      <c r="KZN167" s="50"/>
      <c r="KZO167" s="50"/>
      <c r="KZP167" s="50"/>
      <c r="KZQ167" s="50"/>
      <c r="KZR167" s="50"/>
      <c r="KZS167" s="50"/>
      <c r="KZT167" s="50"/>
      <c r="KZU167" s="50"/>
      <c r="KZV167" s="50"/>
      <c r="KZW167" s="50"/>
      <c r="KZX167" s="50"/>
      <c r="KZY167" s="50"/>
      <c r="KZZ167" s="50"/>
      <c r="LAA167" s="50"/>
      <c r="LAB167" s="50"/>
      <c r="LAC167" s="50"/>
      <c r="LAD167" s="50"/>
      <c r="LAE167" s="50"/>
      <c r="LAF167" s="50"/>
      <c r="LAG167" s="50"/>
      <c r="LAH167" s="50"/>
      <c r="LAI167" s="50"/>
      <c r="LAJ167" s="50"/>
      <c r="LAK167" s="50"/>
      <c r="LAL167" s="50"/>
      <c r="LAM167" s="50"/>
      <c r="LAN167" s="50"/>
      <c r="LAO167" s="50"/>
      <c r="LAP167" s="50"/>
      <c r="LAQ167" s="50"/>
      <c r="LAR167" s="50"/>
      <c r="LAS167" s="50"/>
      <c r="LAT167" s="50"/>
      <c r="LAU167" s="50"/>
      <c r="LAV167" s="50"/>
      <c r="LAW167" s="50"/>
      <c r="LAX167" s="50"/>
      <c r="LAY167" s="50"/>
      <c r="LAZ167" s="50"/>
      <c r="LBA167" s="50"/>
      <c r="LBB167" s="50"/>
      <c r="LBC167" s="50"/>
      <c r="LBD167" s="50"/>
      <c r="LBE167" s="50"/>
      <c r="LBF167" s="50"/>
      <c r="LBG167" s="50"/>
      <c r="LBH167" s="50"/>
      <c r="LBI167" s="50"/>
      <c r="LBJ167" s="50"/>
      <c r="LBK167" s="50"/>
      <c r="LBL167" s="50"/>
      <c r="LBM167" s="50"/>
      <c r="LBN167" s="50"/>
      <c r="LBO167" s="50"/>
      <c r="LBP167" s="50"/>
      <c r="LBQ167" s="50"/>
      <c r="LBR167" s="50"/>
      <c r="LBS167" s="50"/>
      <c r="LBT167" s="50"/>
      <c r="LBU167" s="50"/>
      <c r="LBV167" s="50"/>
      <c r="LBW167" s="50"/>
      <c r="LBX167" s="50"/>
      <c r="LBY167" s="50"/>
      <c r="LBZ167" s="50"/>
      <c r="LCA167" s="50"/>
      <c r="LCB167" s="50"/>
      <c r="LCD167" s="50"/>
      <c r="LCF167" s="50"/>
      <c r="LCG167" s="50"/>
      <c r="LCH167" s="50"/>
      <c r="LCI167" s="50"/>
      <c r="LCJ167" s="50"/>
      <c r="LCK167" s="50"/>
      <c r="LCL167" s="50"/>
      <c r="LCM167" s="50"/>
      <c r="LCR167" s="50"/>
      <c r="LCS167" s="50"/>
      <c r="LCT167" s="50"/>
      <c r="LCU167" s="50"/>
      <c r="LCV167" s="50"/>
      <c r="LCW167" s="50"/>
      <c r="LCX167" s="50"/>
      <c r="LCY167" s="50"/>
      <c r="LCZ167" s="50"/>
      <c r="LDA167" s="50"/>
      <c r="LDB167" s="50"/>
      <c r="LDC167" s="50"/>
      <c r="LDD167" s="50"/>
      <c r="LDE167" s="50"/>
      <c r="LDF167" s="50"/>
      <c r="LDG167" s="50"/>
      <c r="LDH167" s="50"/>
      <c r="LDI167" s="50"/>
      <c r="LDJ167" s="50"/>
      <c r="LDK167" s="50"/>
      <c r="LDL167" s="50"/>
      <c r="LDM167" s="50"/>
      <c r="LDN167" s="50"/>
      <c r="LDO167" s="50"/>
      <c r="LDP167" s="50"/>
      <c r="LDQ167" s="50"/>
      <c r="LDR167" s="50"/>
      <c r="LDS167" s="50"/>
      <c r="LDT167" s="50"/>
      <c r="LDU167" s="50"/>
      <c r="LDV167" s="50"/>
      <c r="LDW167" s="50"/>
      <c r="LDX167" s="50"/>
      <c r="LDY167" s="50"/>
      <c r="LDZ167" s="50"/>
      <c r="LEA167" s="50"/>
      <c r="LEB167" s="50"/>
      <c r="LEC167" s="50"/>
      <c r="LED167" s="50"/>
      <c r="LEE167" s="50"/>
      <c r="LEF167" s="50"/>
      <c r="LEG167" s="50"/>
      <c r="LEH167" s="50"/>
      <c r="LEI167" s="50"/>
      <c r="LEJ167" s="50"/>
      <c r="LEK167" s="50"/>
      <c r="LEL167" s="50"/>
      <c r="LEM167" s="50"/>
      <c r="LEN167" s="50"/>
      <c r="LEO167" s="50"/>
      <c r="LEP167" s="50"/>
      <c r="LEQ167" s="50"/>
      <c r="LER167" s="50"/>
      <c r="LES167" s="50"/>
      <c r="LET167" s="50"/>
      <c r="LEU167" s="50"/>
      <c r="LEV167" s="50"/>
      <c r="LEW167" s="50"/>
      <c r="LEX167" s="50"/>
      <c r="LEY167" s="50"/>
      <c r="LEZ167" s="50"/>
      <c r="LFA167" s="50"/>
      <c r="LFB167" s="50"/>
      <c r="LFC167" s="50"/>
      <c r="LFD167" s="50"/>
      <c r="LFE167" s="50"/>
      <c r="LFF167" s="50"/>
      <c r="LFG167" s="50"/>
      <c r="LFH167" s="50"/>
      <c r="LFI167" s="50"/>
      <c r="LFJ167" s="50"/>
      <c r="LFK167" s="50"/>
      <c r="LFL167" s="50"/>
      <c r="LFM167" s="50"/>
      <c r="LFN167" s="50"/>
      <c r="LFO167" s="50"/>
      <c r="LFP167" s="50"/>
      <c r="LFQ167" s="50"/>
      <c r="LFR167" s="50"/>
      <c r="LFS167" s="50"/>
      <c r="LFT167" s="50"/>
      <c r="LFU167" s="50"/>
      <c r="LFV167" s="50"/>
      <c r="LFW167" s="50"/>
      <c r="LFX167" s="50"/>
      <c r="LFY167" s="50"/>
      <c r="LFZ167" s="50"/>
      <c r="LGA167" s="50"/>
      <c r="LGB167" s="50"/>
      <c r="LGC167" s="50"/>
      <c r="LGD167" s="50"/>
      <c r="LGE167" s="50"/>
      <c r="LGF167" s="50"/>
      <c r="LGG167" s="50"/>
      <c r="LGH167" s="50"/>
      <c r="LGI167" s="50"/>
      <c r="LGJ167" s="50"/>
      <c r="LGK167" s="50"/>
      <c r="LGL167" s="50"/>
      <c r="LGM167" s="50"/>
      <c r="LGN167" s="50"/>
      <c r="LGO167" s="50"/>
      <c r="LGP167" s="50"/>
      <c r="LGQ167" s="50"/>
      <c r="LGR167" s="50"/>
      <c r="LGS167" s="50"/>
      <c r="LGT167" s="50"/>
      <c r="LGU167" s="50"/>
      <c r="LGV167" s="50"/>
      <c r="LGW167" s="50"/>
      <c r="LGX167" s="50"/>
      <c r="LGY167" s="50"/>
      <c r="LGZ167" s="50"/>
      <c r="LHA167" s="50"/>
      <c r="LHB167" s="50"/>
      <c r="LHC167" s="50"/>
      <c r="LHD167" s="50"/>
      <c r="LHE167" s="50"/>
      <c r="LHF167" s="50"/>
      <c r="LHG167" s="50"/>
      <c r="LHH167" s="50"/>
      <c r="LHI167" s="50"/>
      <c r="LHJ167" s="50"/>
      <c r="LHK167" s="50"/>
      <c r="LHL167" s="50"/>
      <c r="LHM167" s="50"/>
      <c r="LHN167" s="50"/>
      <c r="LHO167" s="50"/>
      <c r="LHP167" s="50"/>
      <c r="LHQ167" s="50"/>
      <c r="LHR167" s="50"/>
      <c r="LHS167" s="50"/>
      <c r="LHT167" s="50"/>
      <c r="LHU167" s="50"/>
      <c r="LHV167" s="50"/>
      <c r="LHW167" s="50"/>
      <c r="LHX167" s="50"/>
      <c r="LHY167" s="50"/>
      <c r="LHZ167" s="50"/>
      <c r="LIA167" s="50"/>
      <c r="LIB167" s="50"/>
      <c r="LIC167" s="50"/>
      <c r="LID167" s="50"/>
      <c r="LIE167" s="50"/>
      <c r="LIF167" s="50"/>
      <c r="LIG167" s="50"/>
      <c r="LIH167" s="50"/>
      <c r="LII167" s="50"/>
      <c r="LIJ167" s="50"/>
      <c r="LIK167" s="50"/>
      <c r="LIL167" s="50"/>
      <c r="LIM167" s="50"/>
      <c r="LIN167" s="50"/>
      <c r="LIO167" s="50"/>
      <c r="LIP167" s="50"/>
      <c r="LIQ167" s="50"/>
      <c r="LIR167" s="50"/>
      <c r="LIS167" s="50"/>
      <c r="LIT167" s="50"/>
      <c r="LIU167" s="50"/>
      <c r="LIV167" s="50"/>
      <c r="LIW167" s="50"/>
      <c r="LIX167" s="50"/>
      <c r="LIY167" s="50"/>
      <c r="LIZ167" s="50"/>
      <c r="LJA167" s="50"/>
      <c r="LJB167" s="50"/>
      <c r="LJC167" s="50"/>
      <c r="LJD167" s="50"/>
      <c r="LJE167" s="50"/>
      <c r="LJF167" s="50"/>
      <c r="LJG167" s="50"/>
      <c r="LJH167" s="50"/>
      <c r="LJI167" s="50"/>
      <c r="LJJ167" s="50"/>
      <c r="LJK167" s="50"/>
      <c r="LJL167" s="50"/>
      <c r="LJM167" s="50"/>
      <c r="LJN167" s="50"/>
      <c r="LJO167" s="50"/>
      <c r="LJP167" s="50"/>
      <c r="LJQ167" s="50"/>
      <c r="LJR167" s="50"/>
      <c r="LJS167" s="50"/>
      <c r="LJT167" s="50"/>
      <c r="LJU167" s="50"/>
      <c r="LJV167" s="50"/>
      <c r="LJW167" s="50"/>
      <c r="LJX167" s="50"/>
      <c r="LJY167" s="50"/>
      <c r="LJZ167" s="50"/>
      <c r="LKA167" s="50"/>
      <c r="LKB167" s="50"/>
      <c r="LKC167" s="50"/>
      <c r="LKD167" s="50"/>
      <c r="LKE167" s="50"/>
      <c r="LKF167" s="50"/>
      <c r="LKG167" s="50"/>
      <c r="LKH167" s="50"/>
      <c r="LKI167" s="50"/>
      <c r="LKJ167" s="50"/>
      <c r="LKK167" s="50"/>
      <c r="LKL167" s="50"/>
      <c r="LKM167" s="50"/>
      <c r="LKN167" s="50"/>
      <c r="LKO167" s="50"/>
      <c r="LKP167" s="50"/>
      <c r="LKQ167" s="50"/>
      <c r="LKR167" s="50"/>
      <c r="LKS167" s="50"/>
      <c r="LKT167" s="50"/>
      <c r="LKU167" s="50"/>
      <c r="LKV167" s="50"/>
      <c r="LKW167" s="50"/>
      <c r="LKX167" s="50"/>
      <c r="LKY167" s="50"/>
      <c r="LKZ167" s="50"/>
      <c r="LLA167" s="50"/>
      <c r="LLB167" s="50"/>
      <c r="LLC167" s="50"/>
      <c r="LLD167" s="50"/>
      <c r="LLE167" s="50"/>
      <c r="LLF167" s="50"/>
      <c r="LLG167" s="50"/>
      <c r="LLH167" s="50"/>
      <c r="LLI167" s="50"/>
      <c r="LLJ167" s="50"/>
      <c r="LLK167" s="50"/>
      <c r="LLL167" s="50"/>
      <c r="LLM167" s="50"/>
      <c r="LLN167" s="50"/>
      <c r="LLO167" s="50"/>
      <c r="LLP167" s="50"/>
      <c r="LLQ167" s="50"/>
      <c r="LLR167" s="50"/>
      <c r="LLS167" s="50"/>
      <c r="LLT167" s="50"/>
      <c r="LLU167" s="50"/>
      <c r="LLV167" s="50"/>
      <c r="LLW167" s="50"/>
      <c r="LLX167" s="50"/>
      <c r="LLZ167" s="50"/>
      <c r="LMB167" s="50"/>
      <c r="LMC167" s="50"/>
      <c r="LMD167" s="50"/>
      <c r="LME167" s="50"/>
      <c r="LMF167" s="50"/>
      <c r="LMG167" s="50"/>
      <c r="LMH167" s="50"/>
      <c r="LMI167" s="50"/>
      <c r="LMN167" s="50"/>
      <c r="LMO167" s="50"/>
      <c r="LMP167" s="50"/>
      <c r="LMQ167" s="50"/>
      <c r="LMR167" s="50"/>
      <c r="LMS167" s="50"/>
      <c r="LMT167" s="50"/>
      <c r="LMU167" s="50"/>
      <c r="LMV167" s="50"/>
      <c r="LMW167" s="50"/>
      <c r="LMX167" s="50"/>
      <c r="LMY167" s="50"/>
      <c r="LMZ167" s="50"/>
      <c r="LNA167" s="50"/>
      <c r="LNB167" s="50"/>
      <c r="LNC167" s="50"/>
      <c r="LND167" s="50"/>
      <c r="LNE167" s="50"/>
      <c r="LNF167" s="50"/>
      <c r="LNG167" s="50"/>
      <c r="LNH167" s="50"/>
      <c r="LNI167" s="50"/>
      <c r="LNJ167" s="50"/>
      <c r="LNK167" s="50"/>
      <c r="LNL167" s="50"/>
      <c r="LNM167" s="50"/>
      <c r="LNN167" s="50"/>
      <c r="LNO167" s="50"/>
      <c r="LNP167" s="50"/>
      <c r="LNQ167" s="50"/>
      <c r="LNR167" s="50"/>
      <c r="LNS167" s="50"/>
      <c r="LNT167" s="50"/>
      <c r="LNU167" s="50"/>
      <c r="LNV167" s="50"/>
      <c r="LNW167" s="50"/>
      <c r="LNX167" s="50"/>
      <c r="LNY167" s="50"/>
      <c r="LNZ167" s="50"/>
      <c r="LOA167" s="50"/>
      <c r="LOB167" s="50"/>
      <c r="LOC167" s="50"/>
      <c r="LOD167" s="50"/>
      <c r="LOE167" s="50"/>
      <c r="LOF167" s="50"/>
      <c r="LOG167" s="50"/>
      <c r="LOH167" s="50"/>
      <c r="LOI167" s="50"/>
      <c r="LOJ167" s="50"/>
      <c r="LOK167" s="50"/>
      <c r="LOL167" s="50"/>
      <c r="LOM167" s="50"/>
      <c r="LON167" s="50"/>
      <c r="LOO167" s="50"/>
      <c r="LOP167" s="50"/>
      <c r="LOQ167" s="50"/>
      <c r="LOR167" s="50"/>
      <c r="LOS167" s="50"/>
      <c r="LOT167" s="50"/>
      <c r="LOU167" s="50"/>
      <c r="LOV167" s="50"/>
      <c r="LOW167" s="50"/>
      <c r="LOX167" s="50"/>
      <c r="LOY167" s="50"/>
      <c r="LOZ167" s="50"/>
      <c r="LPA167" s="50"/>
      <c r="LPB167" s="50"/>
      <c r="LPC167" s="50"/>
      <c r="LPD167" s="50"/>
      <c r="LPE167" s="50"/>
      <c r="LPF167" s="50"/>
      <c r="LPG167" s="50"/>
      <c r="LPH167" s="50"/>
      <c r="LPI167" s="50"/>
      <c r="LPJ167" s="50"/>
      <c r="LPK167" s="50"/>
      <c r="LPL167" s="50"/>
      <c r="LPM167" s="50"/>
      <c r="LPN167" s="50"/>
      <c r="LPO167" s="50"/>
      <c r="LPP167" s="50"/>
      <c r="LPQ167" s="50"/>
      <c r="LPR167" s="50"/>
      <c r="LPS167" s="50"/>
      <c r="LPT167" s="50"/>
      <c r="LPU167" s="50"/>
      <c r="LPV167" s="50"/>
      <c r="LPW167" s="50"/>
      <c r="LPX167" s="50"/>
      <c r="LPY167" s="50"/>
      <c r="LPZ167" s="50"/>
      <c r="LQA167" s="50"/>
      <c r="LQB167" s="50"/>
      <c r="LQC167" s="50"/>
      <c r="LQD167" s="50"/>
      <c r="LQE167" s="50"/>
      <c r="LQF167" s="50"/>
      <c r="LQG167" s="50"/>
      <c r="LQH167" s="50"/>
      <c r="LQI167" s="50"/>
      <c r="LQJ167" s="50"/>
      <c r="LQK167" s="50"/>
      <c r="LQL167" s="50"/>
      <c r="LQM167" s="50"/>
      <c r="LQN167" s="50"/>
      <c r="LQO167" s="50"/>
      <c r="LQP167" s="50"/>
      <c r="LQQ167" s="50"/>
      <c r="LQR167" s="50"/>
      <c r="LQS167" s="50"/>
      <c r="LQT167" s="50"/>
      <c r="LQU167" s="50"/>
      <c r="LQV167" s="50"/>
      <c r="LQW167" s="50"/>
      <c r="LQX167" s="50"/>
      <c r="LQY167" s="50"/>
      <c r="LQZ167" s="50"/>
      <c r="LRA167" s="50"/>
      <c r="LRB167" s="50"/>
      <c r="LRC167" s="50"/>
      <c r="LRD167" s="50"/>
      <c r="LRE167" s="50"/>
      <c r="LRF167" s="50"/>
      <c r="LRG167" s="50"/>
      <c r="LRH167" s="50"/>
      <c r="LRI167" s="50"/>
      <c r="LRJ167" s="50"/>
      <c r="LRK167" s="50"/>
      <c r="LRL167" s="50"/>
      <c r="LRM167" s="50"/>
      <c r="LRN167" s="50"/>
      <c r="LRO167" s="50"/>
      <c r="LRP167" s="50"/>
      <c r="LRQ167" s="50"/>
      <c r="LRR167" s="50"/>
      <c r="LRS167" s="50"/>
      <c r="LRT167" s="50"/>
      <c r="LRU167" s="50"/>
      <c r="LRV167" s="50"/>
      <c r="LRW167" s="50"/>
      <c r="LRX167" s="50"/>
      <c r="LRY167" s="50"/>
      <c r="LRZ167" s="50"/>
      <c r="LSA167" s="50"/>
      <c r="LSB167" s="50"/>
      <c r="LSC167" s="50"/>
      <c r="LSD167" s="50"/>
      <c r="LSE167" s="50"/>
      <c r="LSF167" s="50"/>
      <c r="LSG167" s="50"/>
      <c r="LSH167" s="50"/>
      <c r="LSI167" s="50"/>
      <c r="LSJ167" s="50"/>
      <c r="LSK167" s="50"/>
      <c r="LSL167" s="50"/>
      <c r="LSM167" s="50"/>
      <c r="LSN167" s="50"/>
      <c r="LSO167" s="50"/>
      <c r="LSP167" s="50"/>
      <c r="LSQ167" s="50"/>
      <c r="LSR167" s="50"/>
      <c r="LSS167" s="50"/>
      <c r="LST167" s="50"/>
      <c r="LSU167" s="50"/>
      <c r="LSV167" s="50"/>
      <c r="LSW167" s="50"/>
      <c r="LSX167" s="50"/>
      <c r="LSY167" s="50"/>
      <c r="LSZ167" s="50"/>
      <c r="LTA167" s="50"/>
      <c r="LTB167" s="50"/>
      <c r="LTC167" s="50"/>
      <c r="LTD167" s="50"/>
      <c r="LTE167" s="50"/>
      <c r="LTF167" s="50"/>
      <c r="LTG167" s="50"/>
      <c r="LTH167" s="50"/>
      <c r="LTI167" s="50"/>
      <c r="LTJ167" s="50"/>
      <c r="LTK167" s="50"/>
      <c r="LTL167" s="50"/>
      <c r="LTM167" s="50"/>
      <c r="LTN167" s="50"/>
      <c r="LTO167" s="50"/>
      <c r="LTP167" s="50"/>
      <c r="LTQ167" s="50"/>
      <c r="LTR167" s="50"/>
      <c r="LTS167" s="50"/>
      <c r="LTT167" s="50"/>
      <c r="LTU167" s="50"/>
      <c r="LTV167" s="50"/>
      <c r="LTW167" s="50"/>
      <c r="LTX167" s="50"/>
      <c r="LTY167" s="50"/>
      <c r="LTZ167" s="50"/>
      <c r="LUA167" s="50"/>
      <c r="LUB167" s="50"/>
      <c r="LUC167" s="50"/>
      <c r="LUD167" s="50"/>
      <c r="LUE167" s="50"/>
      <c r="LUF167" s="50"/>
      <c r="LUG167" s="50"/>
      <c r="LUH167" s="50"/>
      <c r="LUI167" s="50"/>
      <c r="LUJ167" s="50"/>
      <c r="LUK167" s="50"/>
      <c r="LUL167" s="50"/>
      <c r="LUM167" s="50"/>
      <c r="LUN167" s="50"/>
      <c r="LUO167" s="50"/>
      <c r="LUP167" s="50"/>
      <c r="LUQ167" s="50"/>
      <c r="LUR167" s="50"/>
      <c r="LUS167" s="50"/>
      <c r="LUT167" s="50"/>
      <c r="LUU167" s="50"/>
      <c r="LUV167" s="50"/>
      <c r="LUW167" s="50"/>
      <c r="LUX167" s="50"/>
      <c r="LUY167" s="50"/>
      <c r="LUZ167" s="50"/>
      <c r="LVA167" s="50"/>
      <c r="LVB167" s="50"/>
      <c r="LVC167" s="50"/>
      <c r="LVD167" s="50"/>
      <c r="LVE167" s="50"/>
      <c r="LVF167" s="50"/>
      <c r="LVG167" s="50"/>
      <c r="LVH167" s="50"/>
      <c r="LVI167" s="50"/>
      <c r="LVJ167" s="50"/>
      <c r="LVK167" s="50"/>
      <c r="LVL167" s="50"/>
      <c r="LVM167" s="50"/>
      <c r="LVN167" s="50"/>
      <c r="LVO167" s="50"/>
      <c r="LVP167" s="50"/>
      <c r="LVQ167" s="50"/>
      <c r="LVR167" s="50"/>
      <c r="LVS167" s="50"/>
      <c r="LVT167" s="50"/>
      <c r="LVV167" s="50"/>
      <c r="LVX167" s="50"/>
      <c r="LVY167" s="50"/>
      <c r="LVZ167" s="50"/>
      <c r="LWA167" s="50"/>
      <c r="LWB167" s="50"/>
      <c r="LWC167" s="50"/>
      <c r="LWD167" s="50"/>
      <c r="LWE167" s="50"/>
      <c r="LWJ167" s="50"/>
      <c r="LWK167" s="50"/>
      <c r="LWL167" s="50"/>
      <c r="LWM167" s="50"/>
      <c r="LWN167" s="50"/>
      <c r="LWO167" s="50"/>
      <c r="LWP167" s="50"/>
      <c r="LWQ167" s="50"/>
      <c r="LWR167" s="50"/>
      <c r="LWS167" s="50"/>
      <c r="LWT167" s="50"/>
      <c r="LWU167" s="50"/>
      <c r="LWV167" s="50"/>
      <c r="LWW167" s="50"/>
      <c r="LWX167" s="50"/>
      <c r="LWY167" s="50"/>
      <c r="LWZ167" s="50"/>
      <c r="LXA167" s="50"/>
      <c r="LXB167" s="50"/>
      <c r="LXC167" s="50"/>
      <c r="LXD167" s="50"/>
      <c r="LXE167" s="50"/>
      <c r="LXF167" s="50"/>
      <c r="LXG167" s="50"/>
      <c r="LXH167" s="50"/>
      <c r="LXI167" s="50"/>
      <c r="LXJ167" s="50"/>
      <c r="LXK167" s="50"/>
      <c r="LXL167" s="50"/>
      <c r="LXM167" s="50"/>
      <c r="LXN167" s="50"/>
      <c r="LXO167" s="50"/>
      <c r="LXP167" s="50"/>
      <c r="LXQ167" s="50"/>
      <c r="LXR167" s="50"/>
      <c r="LXS167" s="50"/>
      <c r="LXT167" s="50"/>
      <c r="LXU167" s="50"/>
      <c r="LXV167" s="50"/>
      <c r="LXW167" s="50"/>
      <c r="LXX167" s="50"/>
      <c r="LXY167" s="50"/>
      <c r="LXZ167" s="50"/>
      <c r="LYA167" s="50"/>
      <c r="LYB167" s="50"/>
      <c r="LYC167" s="50"/>
      <c r="LYD167" s="50"/>
      <c r="LYE167" s="50"/>
      <c r="LYF167" s="50"/>
      <c r="LYG167" s="50"/>
      <c r="LYH167" s="50"/>
      <c r="LYI167" s="50"/>
      <c r="LYJ167" s="50"/>
      <c r="LYK167" s="50"/>
      <c r="LYL167" s="50"/>
      <c r="LYM167" s="50"/>
      <c r="LYN167" s="50"/>
      <c r="LYO167" s="50"/>
      <c r="LYP167" s="50"/>
      <c r="LYQ167" s="50"/>
      <c r="LYR167" s="50"/>
      <c r="LYS167" s="50"/>
      <c r="LYT167" s="50"/>
      <c r="LYU167" s="50"/>
      <c r="LYV167" s="50"/>
      <c r="LYW167" s="50"/>
      <c r="LYX167" s="50"/>
      <c r="LYY167" s="50"/>
      <c r="LYZ167" s="50"/>
      <c r="LZA167" s="50"/>
      <c r="LZB167" s="50"/>
      <c r="LZC167" s="50"/>
      <c r="LZD167" s="50"/>
      <c r="LZE167" s="50"/>
      <c r="LZF167" s="50"/>
      <c r="LZG167" s="50"/>
      <c r="LZH167" s="50"/>
      <c r="LZI167" s="50"/>
      <c r="LZJ167" s="50"/>
      <c r="LZK167" s="50"/>
      <c r="LZL167" s="50"/>
      <c r="LZM167" s="50"/>
      <c r="LZN167" s="50"/>
      <c r="LZO167" s="50"/>
      <c r="LZP167" s="50"/>
      <c r="LZQ167" s="50"/>
      <c r="LZR167" s="50"/>
      <c r="LZS167" s="50"/>
      <c r="LZT167" s="50"/>
      <c r="LZU167" s="50"/>
      <c r="LZV167" s="50"/>
      <c r="LZW167" s="50"/>
      <c r="LZX167" s="50"/>
      <c r="LZY167" s="50"/>
      <c r="LZZ167" s="50"/>
      <c r="MAA167" s="50"/>
      <c r="MAB167" s="50"/>
      <c r="MAC167" s="50"/>
      <c r="MAD167" s="50"/>
      <c r="MAE167" s="50"/>
      <c r="MAF167" s="50"/>
      <c r="MAG167" s="50"/>
      <c r="MAH167" s="50"/>
      <c r="MAI167" s="50"/>
      <c r="MAJ167" s="50"/>
      <c r="MAK167" s="50"/>
      <c r="MAL167" s="50"/>
      <c r="MAM167" s="50"/>
      <c r="MAN167" s="50"/>
      <c r="MAO167" s="50"/>
      <c r="MAP167" s="50"/>
      <c r="MAQ167" s="50"/>
      <c r="MAR167" s="50"/>
      <c r="MAS167" s="50"/>
      <c r="MAT167" s="50"/>
      <c r="MAU167" s="50"/>
      <c r="MAV167" s="50"/>
      <c r="MAW167" s="50"/>
      <c r="MAX167" s="50"/>
      <c r="MAY167" s="50"/>
      <c r="MAZ167" s="50"/>
      <c r="MBA167" s="50"/>
      <c r="MBB167" s="50"/>
      <c r="MBC167" s="50"/>
      <c r="MBD167" s="50"/>
      <c r="MBE167" s="50"/>
      <c r="MBF167" s="50"/>
      <c r="MBG167" s="50"/>
      <c r="MBH167" s="50"/>
      <c r="MBI167" s="50"/>
      <c r="MBJ167" s="50"/>
      <c r="MBK167" s="50"/>
      <c r="MBL167" s="50"/>
      <c r="MBM167" s="50"/>
      <c r="MBN167" s="50"/>
      <c r="MBO167" s="50"/>
      <c r="MBP167" s="50"/>
      <c r="MBQ167" s="50"/>
      <c r="MBR167" s="50"/>
      <c r="MBS167" s="50"/>
      <c r="MBT167" s="50"/>
      <c r="MBU167" s="50"/>
      <c r="MBV167" s="50"/>
      <c r="MBW167" s="50"/>
      <c r="MBX167" s="50"/>
      <c r="MBY167" s="50"/>
      <c r="MBZ167" s="50"/>
      <c r="MCA167" s="50"/>
      <c r="MCB167" s="50"/>
      <c r="MCC167" s="50"/>
      <c r="MCD167" s="50"/>
      <c r="MCE167" s="50"/>
      <c r="MCF167" s="50"/>
      <c r="MCG167" s="50"/>
      <c r="MCH167" s="50"/>
      <c r="MCI167" s="50"/>
      <c r="MCJ167" s="50"/>
      <c r="MCK167" s="50"/>
      <c r="MCL167" s="50"/>
      <c r="MCM167" s="50"/>
      <c r="MCN167" s="50"/>
      <c r="MCO167" s="50"/>
      <c r="MCP167" s="50"/>
      <c r="MCQ167" s="50"/>
      <c r="MCR167" s="50"/>
      <c r="MCS167" s="50"/>
      <c r="MCT167" s="50"/>
      <c r="MCU167" s="50"/>
      <c r="MCV167" s="50"/>
      <c r="MCW167" s="50"/>
      <c r="MCX167" s="50"/>
      <c r="MCY167" s="50"/>
      <c r="MCZ167" s="50"/>
      <c r="MDA167" s="50"/>
      <c r="MDB167" s="50"/>
      <c r="MDC167" s="50"/>
      <c r="MDD167" s="50"/>
      <c r="MDE167" s="50"/>
      <c r="MDF167" s="50"/>
      <c r="MDG167" s="50"/>
      <c r="MDH167" s="50"/>
      <c r="MDI167" s="50"/>
      <c r="MDJ167" s="50"/>
      <c r="MDK167" s="50"/>
      <c r="MDL167" s="50"/>
      <c r="MDM167" s="50"/>
      <c r="MDN167" s="50"/>
      <c r="MDO167" s="50"/>
      <c r="MDP167" s="50"/>
      <c r="MDQ167" s="50"/>
      <c r="MDR167" s="50"/>
      <c r="MDS167" s="50"/>
      <c r="MDT167" s="50"/>
      <c r="MDU167" s="50"/>
      <c r="MDV167" s="50"/>
      <c r="MDW167" s="50"/>
      <c r="MDX167" s="50"/>
      <c r="MDY167" s="50"/>
      <c r="MDZ167" s="50"/>
      <c r="MEA167" s="50"/>
      <c r="MEB167" s="50"/>
      <c r="MEC167" s="50"/>
      <c r="MED167" s="50"/>
      <c r="MEE167" s="50"/>
      <c r="MEF167" s="50"/>
      <c r="MEG167" s="50"/>
      <c r="MEH167" s="50"/>
      <c r="MEI167" s="50"/>
      <c r="MEJ167" s="50"/>
      <c r="MEK167" s="50"/>
      <c r="MEL167" s="50"/>
      <c r="MEM167" s="50"/>
      <c r="MEN167" s="50"/>
      <c r="MEO167" s="50"/>
      <c r="MEP167" s="50"/>
      <c r="MEQ167" s="50"/>
      <c r="MER167" s="50"/>
      <c r="MES167" s="50"/>
      <c r="MET167" s="50"/>
      <c r="MEU167" s="50"/>
      <c r="MEV167" s="50"/>
      <c r="MEW167" s="50"/>
      <c r="MEX167" s="50"/>
      <c r="MEY167" s="50"/>
      <c r="MEZ167" s="50"/>
      <c r="MFA167" s="50"/>
      <c r="MFB167" s="50"/>
      <c r="MFC167" s="50"/>
      <c r="MFD167" s="50"/>
      <c r="MFE167" s="50"/>
      <c r="MFF167" s="50"/>
      <c r="MFG167" s="50"/>
      <c r="MFH167" s="50"/>
      <c r="MFI167" s="50"/>
      <c r="MFJ167" s="50"/>
      <c r="MFK167" s="50"/>
      <c r="MFL167" s="50"/>
      <c r="MFM167" s="50"/>
      <c r="MFN167" s="50"/>
      <c r="MFO167" s="50"/>
      <c r="MFP167" s="50"/>
      <c r="MFR167" s="50"/>
      <c r="MFT167" s="50"/>
      <c r="MFU167" s="50"/>
      <c r="MFV167" s="50"/>
      <c r="MFW167" s="50"/>
      <c r="MFX167" s="50"/>
      <c r="MFY167" s="50"/>
      <c r="MFZ167" s="50"/>
      <c r="MGA167" s="50"/>
      <c r="MGF167" s="50"/>
      <c r="MGG167" s="50"/>
      <c r="MGH167" s="50"/>
      <c r="MGI167" s="50"/>
      <c r="MGJ167" s="50"/>
      <c r="MGK167" s="50"/>
      <c r="MGL167" s="50"/>
      <c r="MGM167" s="50"/>
      <c r="MGN167" s="50"/>
      <c r="MGO167" s="50"/>
      <c r="MGP167" s="50"/>
      <c r="MGQ167" s="50"/>
      <c r="MGR167" s="50"/>
      <c r="MGS167" s="50"/>
      <c r="MGT167" s="50"/>
      <c r="MGU167" s="50"/>
      <c r="MGV167" s="50"/>
      <c r="MGW167" s="50"/>
      <c r="MGX167" s="50"/>
      <c r="MGY167" s="50"/>
      <c r="MGZ167" s="50"/>
      <c r="MHA167" s="50"/>
      <c r="MHB167" s="50"/>
      <c r="MHC167" s="50"/>
      <c r="MHD167" s="50"/>
      <c r="MHE167" s="50"/>
      <c r="MHF167" s="50"/>
      <c r="MHG167" s="50"/>
      <c r="MHH167" s="50"/>
      <c r="MHI167" s="50"/>
      <c r="MHJ167" s="50"/>
      <c r="MHK167" s="50"/>
      <c r="MHL167" s="50"/>
      <c r="MHM167" s="50"/>
      <c r="MHN167" s="50"/>
      <c r="MHO167" s="50"/>
      <c r="MHP167" s="50"/>
      <c r="MHQ167" s="50"/>
      <c r="MHR167" s="50"/>
      <c r="MHS167" s="50"/>
      <c r="MHT167" s="50"/>
      <c r="MHU167" s="50"/>
      <c r="MHV167" s="50"/>
      <c r="MHW167" s="50"/>
      <c r="MHX167" s="50"/>
      <c r="MHY167" s="50"/>
      <c r="MHZ167" s="50"/>
      <c r="MIA167" s="50"/>
      <c r="MIB167" s="50"/>
      <c r="MIC167" s="50"/>
      <c r="MID167" s="50"/>
      <c r="MIE167" s="50"/>
      <c r="MIF167" s="50"/>
      <c r="MIG167" s="50"/>
      <c r="MIH167" s="50"/>
      <c r="MII167" s="50"/>
      <c r="MIJ167" s="50"/>
      <c r="MIK167" s="50"/>
      <c r="MIL167" s="50"/>
      <c r="MIM167" s="50"/>
      <c r="MIN167" s="50"/>
      <c r="MIO167" s="50"/>
      <c r="MIP167" s="50"/>
      <c r="MIQ167" s="50"/>
      <c r="MIR167" s="50"/>
      <c r="MIS167" s="50"/>
      <c r="MIT167" s="50"/>
      <c r="MIU167" s="50"/>
      <c r="MIV167" s="50"/>
      <c r="MIW167" s="50"/>
      <c r="MIX167" s="50"/>
      <c r="MIY167" s="50"/>
      <c r="MIZ167" s="50"/>
      <c r="MJA167" s="50"/>
      <c r="MJB167" s="50"/>
      <c r="MJC167" s="50"/>
      <c r="MJD167" s="50"/>
      <c r="MJE167" s="50"/>
      <c r="MJF167" s="50"/>
      <c r="MJG167" s="50"/>
      <c r="MJH167" s="50"/>
      <c r="MJI167" s="50"/>
      <c r="MJJ167" s="50"/>
      <c r="MJK167" s="50"/>
      <c r="MJL167" s="50"/>
      <c r="MJM167" s="50"/>
      <c r="MJN167" s="50"/>
      <c r="MJO167" s="50"/>
      <c r="MJP167" s="50"/>
      <c r="MJQ167" s="50"/>
      <c r="MJR167" s="50"/>
      <c r="MJS167" s="50"/>
      <c r="MJT167" s="50"/>
      <c r="MJU167" s="50"/>
      <c r="MJV167" s="50"/>
      <c r="MJW167" s="50"/>
      <c r="MJX167" s="50"/>
      <c r="MJY167" s="50"/>
      <c r="MJZ167" s="50"/>
      <c r="MKA167" s="50"/>
      <c r="MKB167" s="50"/>
      <c r="MKC167" s="50"/>
      <c r="MKD167" s="50"/>
      <c r="MKE167" s="50"/>
      <c r="MKF167" s="50"/>
      <c r="MKG167" s="50"/>
      <c r="MKH167" s="50"/>
      <c r="MKI167" s="50"/>
      <c r="MKJ167" s="50"/>
      <c r="MKK167" s="50"/>
      <c r="MKL167" s="50"/>
      <c r="MKM167" s="50"/>
      <c r="MKN167" s="50"/>
      <c r="MKO167" s="50"/>
      <c r="MKP167" s="50"/>
      <c r="MKQ167" s="50"/>
      <c r="MKR167" s="50"/>
      <c r="MKS167" s="50"/>
      <c r="MKT167" s="50"/>
      <c r="MKU167" s="50"/>
      <c r="MKV167" s="50"/>
      <c r="MKW167" s="50"/>
      <c r="MKX167" s="50"/>
      <c r="MKY167" s="50"/>
      <c r="MKZ167" s="50"/>
      <c r="MLA167" s="50"/>
      <c r="MLB167" s="50"/>
      <c r="MLC167" s="50"/>
      <c r="MLD167" s="50"/>
      <c r="MLE167" s="50"/>
      <c r="MLF167" s="50"/>
      <c r="MLG167" s="50"/>
      <c r="MLH167" s="50"/>
      <c r="MLI167" s="50"/>
      <c r="MLJ167" s="50"/>
      <c r="MLK167" s="50"/>
      <c r="MLL167" s="50"/>
      <c r="MLM167" s="50"/>
      <c r="MLN167" s="50"/>
      <c r="MLO167" s="50"/>
      <c r="MLP167" s="50"/>
      <c r="MLQ167" s="50"/>
      <c r="MLR167" s="50"/>
      <c r="MLS167" s="50"/>
      <c r="MLT167" s="50"/>
      <c r="MLU167" s="50"/>
      <c r="MLV167" s="50"/>
      <c r="MLW167" s="50"/>
      <c r="MLX167" s="50"/>
      <c r="MLY167" s="50"/>
      <c r="MLZ167" s="50"/>
      <c r="MMA167" s="50"/>
      <c r="MMB167" s="50"/>
      <c r="MMC167" s="50"/>
      <c r="MMD167" s="50"/>
      <c r="MME167" s="50"/>
      <c r="MMF167" s="50"/>
      <c r="MMG167" s="50"/>
      <c r="MMH167" s="50"/>
      <c r="MMI167" s="50"/>
      <c r="MMJ167" s="50"/>
      <c r="MMK167" s="50"/>
      <c r="MML167" s="50"/>
      <c r="MMM167" s="50"/>
      <c r="MMN167" s="50"/>
      <c r="MMO167" s="50"/>
      <c r="MMP167" s="50"/>
      <c r="MMQ167" s="50"/>
      <c r="MMR167" s="50"/>
      <c r="MMS167" s="50"/>
      <c r="MMT167" s="50"/>
      <c r="MMU167" s="50"/>
      <c r="MMV167" s="50"/>
      <c r="MMW167" s="50"/>
      <c r="MMX167" s="50"/>
      <c r="MMY167" s="50"/>
      <c r="MMZ167" s="50"/>
      <c r="MNA167" s="50"/>
      <c r="MNB167" s="50"/>
      <c r="MNC167" s="50"/>
      <c r="MND167" s="50"/>
      <c r="MNE167" s="50"/>
      <c r="MNF167" s="50"/>
      <c r="MNG167" s="50"/>
      <c r="MNH167" s="50"/>
      <c r="MNI167" s="50"/>
      <c r="MNJ167" s="50"/>
      <c r="MNK167" s="50"/>
      <c r="MNL167" s="50"/>
      <c r="MNM167" s="50"/>
      <c r="MNN167" s="50"/>
      <c r="MNO167" s="50"/>
      <c r="MNP167" s="50"/>
      <c r="MNQ167" s="50"/>
      <c r="MNR167" s="50"/>
      <c r="MNS167" s="50"/>
      <c r="MNT167" s="50"/>
      <c r="MNU167" s="50"/>
      <c r="MNV167" s="50"/>
      <c r="MNW167" s="50"/>
      <c r="MNX167" s="50"/>
      <c r="MNY167" s="50"/>
      <c r="MNZ167" s="50"/>
      <c r="MOA167" s="50"/>
      <c r="MOB167" s="50"/>
      <c r="MOC167" s="50"/>
      <c r="MOD167" s="50"/>
      <c r="MOE167" s="50"/>
      <c r="MOF167" s="50"/>
      <c r="MOG167" s="50"/>
      <c r="MOH167" s="50"/>
      <c r="MOI167" s="50"/>
      <c r="MOJ167" s="50"/>
      <c r="MOK167" s="50"/>
      <c r="MOL167" s="50"/>
      <c r="MOM167" s="50"/>
      <c r="MON167" s="50"/>
      <c r="MOO167" s="50"/>
      <c r="MOP167" s="50"/>
      <c r="MOQ167" s="50"/>
      <c r="MOR167" s="50"/>
      <c r="MOS167" s="50"/>
      <c r="MOT167" s="50"/>
      <c r="MOU167" s="50"/>
      <c r="MOV167" s="50"/>
      <c r="MOW167" s="50"/>
      <c r="MOX167" s="50"/>
      <c r="MOY167" s="50"/>
      <c r="MOZ167" s="50"/>
      <c r="MPA167" s="50"/>
      <c r="MPB167" s="50"/>
      <c r="MPC167" s="50"/>
      <c r="MPD167" s="50"/>
      <c r="MPE167" s="50"/>
      <c r="MPF167" s="50"/>
      <c r="MPG167" s="50"/>
      <c r="MPH167" s="50"/>
      <c r="MPI167" s="50"/>
      <c r="MPJ167" s="50"/>
      <c r="MPK167" s="50"/>
      <c r="MPL167" s="50"/>
      <c r="MPN167" s="50"/>
      <c r="MPP167" s="50"/>
      <c r="MPQ167" s="50"/>
      <c r="MPR167" s="50"/>
      <c r="MPS167" s="50"/>
      <c r="MPT167" s="50"/>
      <c r="MPU167" s="50"/>
      <c r="MPV167" s="50"/>
      <c r="MPW167" s="50"/>
      <c r="MQB167" s="50"/>
      <c r="MQC167" s="50"/>
      <c r="MQD167" s="50"/>
      <c r="MQE167" s="50"/>
      <c r="MQF167" s="50"/>
      <c r="MQG167" s="50"/>
      <c r="MQH167" s="50"/>
      <c r="MQI167" s="50"/>
      <c r="MQJ167" s="50"/>
      <c r="MQK167" s="50"/>
      <c r="MQL167" s="50"/>
      <c r="MQM167" s="50"/>
      <c r="MQN167" s="50"/>
      <c r="MQO167" s="50"/>
      <c r="MQP167" s="50"/>
      <c r="MQQ167" s="50"/>
      <c r="MQR167" s="50"/>
      <c r="MQS167" s="50"/>
      <c r="MQT167" s="50"/>
      <c r="MQU167" s="50"/>
      <c r="MQV167" s="50"/>
      <c r="MQW167" s="50"/>
      <c r="MQX167" s="50"/>
      <c r="MQY167" s="50"/>
      <c r="MQZ167" s="50"/>
      <c r="MRA167" s="50"/>
      <c r="MRB167" s="50"/>
      <c r="MRC167" s="50"/>
      <c r="MRD167" s="50"/>
      <c r="MRE167" s="50"/>
      <c r="MRF167" s="50"/>
      <c r="MRG167" s="50"/>
      <c r="MRH167" s="50"/>
      <c r="MRI167" s="50"/>
      <c r="MRJ167" s="50"/>
      <c r="MRK167" s="50"/>
      <c r="MRL167" s="50"/>
      <c r="MRM167" s="50"/>
      <c r="MRN167" s="50"/>
      <c r="MRO167" s="50"/>
      <c r="MRP167" s="50"/>
      <c r="MRQ167" s="50"/>
      <c r="MRR167" s="50"/>
      <c r="MRS167" s="50"/>
      <c r="MRT167" s="50"/>
      <c r="MRU167" s="50"/>
      <c r="MRV167" s="50"/>
      <c r="MRW167" s="50"/>
      <c r="MRX167" s="50"/>
      <c r="MRY167" s="50"/>
      <c r="MRZ167" s="50"/>
      <c r="MSA167" s="50"/>
      <c r="MSB167" s="50"/>
      <c r="MSC167" s="50"/>
      <c r="MSD167" s="50"/>
      <c r="MSE167" s="50"/>
      <c r="MSF167" s="50"/>
      <c r="MSG167" s="50"/>
      <c r="MSH167" s="50"/>
      <c r="MSI167" s="50"/>
      <c r="MSJ167" s="50"/>
      <c r="MSK167" s="50"/>
      <c r="MSL167" s="50"/>
      <c r="MSM167" s="50"/>
      <c r="MSN167" s="50"/>
      <c r="MSO167" s="50"/>
      <c r="MSP167" s="50"/>
      <c r="MSQ167" s="50"/>
      <c r="MSR167" s="50"/>
      <c r="MSS167" s="50"/>
      <c r="MST167" s="50"/>
      <c r="MSU167" s="50"/>
      <c r="MSV167" s="50"/>
      <c r="MSW167" s="50"/>
      <c r="MSX167" s="50"/>
      <c r="MSY167" s="50"/>
      <c r="MSZ167" s="50"/>
      <c r="MTA167" s="50"/>
      <c r="MTB167" s="50"/>
      <c r="MTC167" s="50"/>
      <c r="MTD167" s="50"/>
      <c r="MTE167" s="50"/>
      <c r="MTF167" s="50"/>
      <c r="MTG167" s="50"/>
      <c r="MTH167" s="50"/>
      <c r="MTI167" s="50"/>
      <c r="MTJ167" s="50"/>
      <c r="MTK167" s="50"/>
      <c r="MTL167" s="50"/>
      <c r="MTM167" s="50"/>
      <c r="MTN167" s="50"/>
      <c r="MTO167" s="50"/>
      <c r="MTP167" s="50"/>
      <c r="MTQ167" s="50"/>
      <c r="MTR167" s="50"/>
      <c r="MTS167" s="50"/>
      <c r="MTT167" s="50"/>
      <c r="MTU167" s="50"/>
      <c r="MTV167" s="50"/>
      <c r="MTW167" s="50"/>
      <c r="MTX167" s="50"/>
      <c r="MTY167" s="50"/>
      <c r="MTZ167" s="50"/>
      <c r="MUA167" s="50"/>
      <c r="MUB167" s="50"/>
      <c r="MUC167" s="50"/>
      <c r="MUD167" s="50"/>
      <c r="MUE167" s="50"/>
      <c r="MUF167" s="50"/>
      <c r="MUG167" s="50"/>
      <c r="MUH167" s="50"/>
      <c r="MUI167" s="50"/>
      <c r="MUJ167" s="50"/>
      <c r="MUK167" s="50"/>
      <c r="MUL167" s="50"/>
      <c r="MUM167" s="50"/>
      <c r="MUN167" s="50"/>
      <c r="MUO167" s="50"/>
      <c r="MUP167" s="50"/>
      <c r="MUQ167" s="50"/>
      <c r="MUR167" s="50"/>
      <c r="MUS167" s="50"/>
      <c r="MUT167" s="50"/>
      <c r="MUU167" s="50"/>
      <c r="MUV167" s="50"/>
      <c r="MUW167" s="50"/>
      <c r="MUX167" s="50"/>
      <c r="MUY167" s="50"/>
      <c r="MUZ167" s="50"/>
      <c r="MVA167" s="50"/>
      <c r="MVB167" s="50"/>
      <c r="MVC167" s="50"/>
      <c r="MVD167" s="50"/>
      <c r="MVE167" s="50"/>
      <c r="MVF167" s="50"/>
      <c r="MVG167" s="50"/>
      <c r="MVH167" s="50"/>
      <c r="MVI167" s="50"/>
      <c r="MVJ167" s="50"/>
      <c r="MVK167" s="50"/>
      <c r="MVL167" s="50"/>
      <c r="MVM167" s="50"/>
      <c r="MVN167" s="50"/>
      <c r="MVO167" s="50"/>
      <c r="MVP167" s="50"/>
      <c r="MVQ167" s="50"/>
      <c r="MVR167" s="50"/>
      <c r="MVS167" s="50"/>
      <c r="MVT167" s="50"/>
      <c r="MVU167" s="50"/>
      <c r="MVV167" s="50"/>
      <c r="MVW167" s="50"/>
      <c r="MVX167" s="50"/>
      <c r="MVY167" s="50"/>
      <c r="MVZ167" s="50"/>
      <c r="MWA167" s="50"/>
      <c r="MWB167" s="50"/>
      <c r="MWC167" s="50"/>
      <c r="MWD167" s="50"/>
      <c r="MWE167" s="50"/>
      <c r="MWF167" s="50"/>
      <c r="MWG167" s="50"/>
      <c r="MWH167" s="50"/>
      <c r="MWI167" s="50"/>
      <c r="MWJ167" s="50"/>
      <c r="MWK167" s="50"/>
      <c r="MWL167" s="50"/>
      <c r="MWM167" s="50"/>
      <c r="MWN167" s="50"/>
      <c r="MWO167" s="50"/>
      <c r="MWP167" s="50"/>
      <c r="MWQ167" s="50"/>
      <c r="MWR167" s="50"/>
      <c r="MWS167" s="50"/>
      <c r="MWT167" s="50"/>
      <c r="MWU167" s="50"/>
      <c r="MWV167" s="50"/>
      <c r="MWW167" s="50"/>
      <c r="MWX167" s="50"/>
      <c r="MWY167" s="50"/>
      <c r="MWZ167" s="50"/>
      <c r="MXA167" s="50"/>
      <c r="MXB167" s="50"/>
      <c r="MXC167" s="50"/>
      <c r="MXD167" s="50"/>
      <c r="MXE167" s="50"/>
      <c r="MXF167" s="50"/>
      <c r="MXG167" s="50"/>
      <c r="MXH167" s="50"/>
      <c r="MXI167" s="50"/>
      <c r="MXJ167" s="50"/>
      <c r="MXK167" s="50"/>
      <c r="MXL167" s="50"/>
      <c r="MXM167" s="50"/>
      <c r="MXN167" s="50"/>
      <c r="MXO167" s="50"/>
      <c r="MXP167" s="50"/>
      <c r="MXQ167" s="50"/>
      <c r="MXR167" s="50"/>
      <c r="MXS167" s="50"/>
      <c r="MXT167" s="50"/>
      <c r="MXU167" s="50"/>
      <c r="MXV167" s="50"/>
      <c r="MXW167" s="50"/>
      <c r="MXX167" s="50"/>
      <c r="MXY167" s="50"/>
      <c r="MXZ167" s="50"/>
      <c r="MYA167" s="50"/>
      <c r="MYB167" s="50"/>
      <c r="MYC167" s="50"/>
      <c r="MYD167" s="50"/>
      <c r="MYE167" s="50"/>
      <c r="MYF167" s="50"/>
      <c r="MYG167" s="50"/>
      <c r="MYH167" s="50"/>
      <c r="MYI167" s="50"/>
      <c r="MYJ167" s="50"/>
      <c r="MYK167" s="50"/>
      <c r="MYL167" s="50"/>
      <c r="MYM167" s="50"/>
      <c r="MYN167" s="50"/>
      <c r="MYO167" s="50"/>
      <c r="MYP167" s="50"/>
      <c r="MYQ167" s="50"/>
      <c r="MYR167" s="50"/>
      <c r="MYS167" s="50"/>
      <c r="MYT167" s="50"/>
      <c r="MYU167" s="50"/>
      <c r="MYV167" s="50"/>
      <c r="MYW167" s="50"/>
      <c r="MYX167" s="50"/>
      <c r="MYY167" s="50"/>
      <c r="MYZ167" s="50"/>
      <c r="MZA167" s="50"/>
      <c r="MZB167" s="50"/>
      <c r="MZC167" s="50"/>
      <c r="MZD167" s="50"/>
      <c r="MZE167" s="50"/>
      <c r="MZF167" s="50"/>
      <c r="MZG167" s="50"/>
      <c r="MZH167" s="50"/>
      <c r="MZJ167" s="50"/>
      <c r="MZL167" s="50"/>
      <c r="MZM167" s="50"/>
      <c r="MZN167" s="50"/>
      <c r="MZO167" s="50"/>
      <c r="MZP167" s="50"/>
      <c r="MZQ167" s="50"/>
      <c r="MZR167" s="50"/>
      <c r="MZS167" s="50"/>
      <c r="MZX167" s="50"/>
      <c r="MZY167" s="50"/>
      <c r="MZZ167" s="50"/>
      <c r="NAA167" s="50"/>
      <c r="NAB167" s="50"/>
      <c r="NAC167" s="50"/>
      <c r="NAD167" s="50"/>
      <c r="NAE167" s="50"/>
      <c r="NAF167" s="50"/>
      <c r="NAG167" s="50"/>
      <c r="NAH167" s="50"/>
      <c r="NAI167" s="50"/>
      <c r="NAJ167" s="50"/>
      <c r="NAK167" s="50"/>
      <c r="NAL167" s="50"/>
      <c r="NAM167" s="50"/>
      <c r="NAN167" s="50"/>
      <c r="NAO167" s="50"/>
      <c r="NAP167" s="50"/>
      <c r="NAQ167" s="50"/>
      <c r="NAR167" s="50"/>
      <c r="NAS167" s="50"/>
      <c r="NAT167" s="50"/>
      <c r="NAU167" s="50"/>
      <c r="NAV167" s="50"/>
      <c r="NAW167" s="50"/>
      <c r="NAX167" s="50"/>
      <c r="NAY167" s="50"/>
      <c r="NAZ167" s="50"/>
      <c r="NBA167" s="50"/>
      <c r="NBB167" s="50"/>
      <c r="NBC167" s="50"/>
      <c r="NBD167" s="50"/>
      <c r="NBE167" s="50"/>
      <c r="NBF167" s="50"/>
      <c r="NBG167" s="50"/>
      <c r="NBH167" s="50"/>
      <c r="NBI167" s="50"/>
      <c r="NBJ167" s="50"/>
      <c r="NBK167" s="50"/>
      <c r="NBL167" s="50"/>
      <c r="NBM167" s="50"/>
      <c r="NBN167" s="50"/>
      <c r="NBO167" s="50"/>
      <c r="NBP167" s="50"/>
      <c r="NBQ167" s="50"/>
      <c r="NBR167" s="50"/>
      <c r="NBS167" s="50"/>
      <c r="NBT167" s="50"/>
      <c r="NBU167" s="50"/>
      <c r="NBV167" s="50"/>
      <c r="NBW167" s="50"/>
      <c r="NBX167" s="50"/>
      <c r="NBY167" s="50"/>
      <c r="NBZ167" s="50"/>
      <c r="NCA167" s="50"/>
      <c r="NCB167" s="50"/>
      <c r="NCC167" s="50"/>
      <c r="NCD167" s="50"/>
      <c r="NCE167" s="50"/>
      <c r="NCF167" s="50"/>
      <c r="NCG167" s="50"/>
      <c r="NCH167" s="50"/>
      <c r="NCI167" s="50"/>
      <c r="NCJ167" s="50"/>
      <c r="NCK167" s="50"/>
      <c r="NCL167" s="50"/>
      <c r="NCM167" s="50"/>
      <c r="NCN167" s="50"/>
      <c r="NCO167" s="50"/>
      <c r="NCP167" s="50"/>
      <c r="NCQ167" s="50"/>
      <c r="NCR167" s="50"/>
      <c r="NCS167" s="50"/>
      <c r="NCT167" s="50"/>
      <c r="NCU167" s="50"/>
      <c r="NCV167" s="50"/>
      <c r="NCW167" s="50"/>
      <c r="NCX167" s="50"/>
      <c r="NCY167" s="50"/>
      <c r="NCZ167" s="50"/>
      <c r="NDA167" s="50"/>
      <c r="NDB167" s="50"/>
      <c r="NDC167" s="50"/>
      <c r="NDD167" s="50"/>
      <c r="NDE167" s="50"/>
      <c r="NDF167" s="50"/>
      <c r="NDG167" s="50"/>
      <c r="NDH167" s="50"/>
      <c r="NDI167" s="50"/>
      <c r="NDJ167" s="50"/>
      <c r="NDK167" s="50"/>
      <c r="NDL167" s="50"/>
      <c r="NDM167" s="50"/>
      <c r="NDN167" s="50"/>
      <c r="NDO167" s="50"/>
      <c r="NDP167" s="50"/>
      <c r="NDQ167" s="50"/>
      <c r="NDR167" s="50"/>
      <c r="NDS167" s="50"/>
      <c r="NDT167" s="50"/>
      <c r="NDU167" s="50"/>
      <c r="NDV167" s="50"/>
      <c r="NDW167" s="50"/>
      <c r="NDX167" s="50"/>
      <c r="NDY167" s="50"/>
      <c r="NDZ167" s="50"/>
      <c r="NEA167" s="50"/>
      <c r="NEB167" s="50"/>
      <c r="NEC167" s="50"/>
      <c r="NED167" s="50"/>
      <c r="NEE167" s="50"/>
      <c r="NEF167" s="50"/>
      <c r="NEG167" s="50"/>
      <c r="NEH167" s="50"/>
      <c r="NEI167" s="50"/>
      <c r="NEJ167" s="50"/>
      <c r="NEK167" s="50"/>
      <c r="NEL167" s="50"/>
      <c r="NEM167" s="50"/>
      <c r="NEN167" s="50"/>
      <c r="NEO167" s="50"/>
      <c r="NEP167" s="50"/>
      <c r="NEQ167" s="50"/>
      <c r="NER167" s="50"/>
      <c r="NES167" s="50"/>
      <c r="NET167" s="50"/>
      <c r="NEU167" s="50"/>
      <c r="NEV167" s="50"/>
      <c r="NEW167" s="50"/>
      <c r="NEX167" s="50"/>
      <c r="NEY167" s="50"/>
      <c r="NEZ167" s="50"/>
      <c r="NFA167" s="50"/>
      <c r="NFB167" s="50"/>
      <c r="NFC167" s="50"/>
      <c r="NFD167" s="50"/>
      <c r="NFE167" s="50"/>
      <c r="NFF167" s="50"/>
      <c r="NFG167" s="50"/>
      <c r="NFH167" s="50"/>
      <c r="NFI167" s="50"/>
      <c r="NFJ167" s="50"/>
      <c r="NFK167" s="50"/>
      <c r="NFL167" s="50"/>
      <c r="NFM167" s="50"/>
      <c r="NFN167" s="50"/>
      <c r="NFO167" s="50"/>
      <c r="NFP167" s="50"/>
      <c r="NFQ167" s="50"/>
      <c r="NFR167" s="50"/>
      <c r="NFS167" s="50"/>
      <c r="NFT167" s="50"/>
      <c r="NFU167" s="50"/>
      <c r="NFV167" s="50"/>
      <c r="NFW167" s="50"/>
      <c r="NFX167" s="50"/>
      <c r="NFY167" s="50"/>
      <c r="NFZ167" s="50"/>
      <c r="NGA167" s="50"/>
      <c r="NGB167" s="50"/>
      <c r="NGC167" s="50"/>
      <c r="NGD167" s="50"/>
      <c r="NGE167" s="50"/>
      <c r="NGF167" s="50"/>
      <c r="NGG167" s="50"/>
      <c r="NGH167" s="50"/>
      <c r="NGI167" s="50"/>
      <c r="NGJ167" s="50"/>
      <c r="NGK167" s="50"/>
      <c r="NGL167" s="50"/>
      <c r="NGM167" s="50"/>
      <c r="NGN167" s="50"/>
      <c r="NGO167" s="50"/>
      <c r="NGP167" s="50"/>
      <c r="NGQ167" s="50"/>
      <c r="NGR167" s="50"/>
      <c r="NGS167" s="50"/>
      <c r="NGT167" s="50"/>
      <c r="NGU167" s="50"/>
      <c r="NGV167" s="50"/>
      <c r="NGW167" s="50"/>
      <c r="NGX167" s="50"/>
      <c r="NGY167" s="50"/>
      <c r="NGZ167" s="50"/>
      <c r="NHA167" s="50"/>
      <c r="NHB167" s="50"/>
      <c r="NHC167" s="50"/>
      <c r="NHD167" s="50"/>
      <c r="NHE167" s="50"/>
      <c r="NHF167" s="50"/>
      <c r="NHG167" s="50"/>
      <c r="NHH167" s="50"/>
      <c r="NHI167" s="50"/>
      <c r="NHJ167" s="50"/>
      <c r="NHK167" s="50"/>
      <c r="NHL167" s="50"/>
      <c r="NHM167" s="50"/>
      <c r="NHN167" s="50"/>
      <c r="NHO167" s="50"/>
      <c r="NHP167" s="50"/>
      <c r="NHQ167" s="50"/>
      <c r="NHR167" s="50"/>
      <c r="NHS167" s="50"/>
      <c r="NHT167" s="50"/>
      <c r="NHU167" s="50"/>
      <c r="NHV167" s="50"/>
      <c r="NHW167" s="50"/>
      <c r="NHX167" s="50"/>
      <c r="NHY167" s="50"/>
      <c r="NHZ167" s="50"/>
      <c r="NIA167" s="50"/>
      <c r="NIB167" s="50"/>
      <c r="NIC167" s="50"/>
      <c r="NID167" s="50"/>
      <c r="NIE167" s="50"/>
      <c r="NIF167" s="50"/>
      <c r="NIG167" s="50"/>
      <c r="NIH167" s="50"/>
      <c r="NII167" s="50"/>
      <c r="NIJ167" s="50"/>
      <c r="NIK167" s="50"/>
      <c r="NIL167" s="50"/>
      <c r="NIM167" s="50"/>
      <c r="NIN167" s="50"/>
      <c r="NIO167" s="50"/>
      <c r="NIP167" s="50"/>
      <c r="NIQ167" s="50"/>
      <c r="NIR167" s="50"/>
      <c r="NIS167" s="50"/>
      <c r="NIT167" s="50"/>
      <c r="NIU167" s="50"/>
      <c r="NIV167" s="50"/>
      <c r="NIW167" s="50"/>
      <c r="NIX167" s="50"/>
      <c r="NIY167" s="50"/>
      <c r="NIZ167" s="50"/>
      <c r="NJA167" s="50"/>
      <c r="NJB167" s="50"/>
      <c r="NJC167" s="50"/>
      <c r="NJD167" s="50"/>
      <c r="NJF167" s="50"/>
      <c r="NJH167" s="50"/>
      <c r="NJI167" s="50"/>
      <c r="NJJ167" s="50"/>
      <c r="NJK167" s="50"/>
      <c r="NJL167" s="50"/>
      <c r="NJM167" s="50"/>
      <c r="NJN167" s="50"/>
      <c r="NJO167" s="50"/>
      <c r="NJT167" s="50"/>
      <c r="NJU167" s="50"/>
      <c r="NJV167" s="50"/>
      <c r="NJW167" s="50"/>
      <c r="NJX167" s="50"/>
      <c r="NJY167" s="50"/>
      <c r="NJZ167" s="50"/>
      <c r="NKA167" s="50"/>
      <c r="NKB167" s="50"/>
      <c r="NKC167" s="50"/>
      <c r="NKD167" s="50"/>
      <c r="NKE167" s="50"/>
      <c r="NKF167" s="50"/>
      <c r="NKG167" s="50"/>
      <c r="NKH167" s="50"/>
      <c r="NKI167" s="50"/>
      <c r="NKJ167" s="50"/>
      <c r="NKK167" s="50"/>
      <c r="NKL167" s="50"/>
      <c r="NKM167" s="50"/>
      <c r="NKN167" s="50"/>
      <c r="NKO167" s="50"/>
      <c r="NKP167" s="50"/>
      <c r="NKQ167" s="50"/>
      <c r="NKR167" s="50"/>
      <c r="NKS167" s="50"/>
      <c r="NKT167" s="50"/>
      <c r="NKU167" s="50"/>
      <c r="NKV167" s="50"/>
      <c r="NKW167" s="50"/>
      <c r="NKX167" s="50"/>
      <c r="NKY167" s="50"/>
      <c r="NKZ167" s="50"/>
      <c r="NLA167" s="50"/>
      <c r="NLB167" s="50"/>
      <c r="NLC167" s="50"/>
      <c r="NLD167" s="50"/>
      <c r="NLE167" s="50"/>
      <c r="NLF167" s="50"/>
      <c r="NLG167" s="50"/>
      <c r="NLH167" s="50"/>
      <c r="NLI167" s="50"/>
      <c r="NLJ167" s="50"/>
      <c r="NLK167" s="50"/>
      <c r="NLL167" s="50"/>
      <c r="NLM167" s="50"/>
      <c r="NLN167" s="50"/>
      <c r="NLO167" s="50"/>
      <c r="NLP167" s="50"/>
      <c r="NLQ167" s="50"/>
      <c r="NLR167" s="50"/>
      <c r="NLS167" s="50"/>
      <c r="NLT167" s="50"/>
      <c r="NLU167" s="50"/>
      <c r="NLV167" s="50"/>
      <c r="NLW167" s="50"/>
      <c r="NLX167" s="50"/>
      <c r="NLY167" s="50"/>
      <c r="NLZ167" s="50"/>
      <c r="NMA167" s="50"/>
      <c r="NMB167" s="50"/>
      <c r="NMC167" s="50"/>
      <c r="NMD167" s="50"/>
      <c r="NME167" s="50"/>
      <c r="NMF167" s="50"/>
      <c r="NMG167" s="50"/>
      <c r="NMH167" s="50"/>
      <c r="NMI167" s="50"/>
      <c r="NMJ167" s="50"/>
      <c r="NMK167" s="50"/>
      <c r="NML167" s="50"/>
      <c r="NMM167" s="50"/>
      <c r="NMN167" s="50"/>
      <c r="NMO167" s="50"/>
      <c r="NMP167" s="50"/>
      <c r="NMQ167" s="50"/>
      <c r="NMR167" s="50"/>
      <c r="NMS167" s="50"/>
      <c r="NMT167" s="50"/>
      <c r="NMU167" s="50"/>
      <c r="NMV167" s="50"/>
      <c r="NMW167" s="50"/>
      <c r="NMX167" s="50"/>
      <c r="NMY167" s="50"/>
      <c r="NMZ167" s="50"/>
      <c r="NNA167" s="50"/>
      <c r="NNB167" s="50"/>
      <c r="NNC167" s="50"/>
      <c r="NND167" s="50"/>
      <c r="NNE167" s="50"/>
      <c r="NNF167" s="50"/>
      <c r="NNG167" s="50"/>
      <c r="NNH167" s="50"/>
      <c r="NNI167" s="50"/>
      <c r="NNJ167" s="50"/>
      <c r="NNK167" s="50"/>
      <c r="NNL167" s="50"/>
      <c r="NNM167" s="50"/>
      <c r="NNN167" s="50"/>
      <c r="NNO167" s="50"/>
      <c r="NNP167" s="50"/>
      <c r="NNQ167" s="50"/>
      <c r="NNR167" s="50"/>
      <c r="NNS167" s="50"/>
      <c r="NNT167" s="50"/>
      <c r="NNU167" s="50"/>
      <c r="NNV167" s="50"/>
      <c r="NNW167" s="50"/>
      <c r="NNX167" s="50"/>
      <c r="NNY167" s="50"/>
      <c r="NNZ167" s="50"/>
      <c r="NOA167" s="50"/>
      <c r="NOB167" s="50"/>
      <c r="NOC167" s="50"/>
      <c r="NOD167" s="50"/>
      <c r="NOE167" s="50"/>
      <c r="NOF167" s="50"/>
      <c r="NOG167" s="50"/>
      <c r="NOH167" s="50"/>
      <c r="NOI167" s="50"/>
      <c r="NOJ167" s="50"/>
      <c r="NOK167" s="50"/>
      <c r="NOL167" s="50"/>
      <c r="NOM167" s="50"/>
      <c r="NON167" s="50"/>
      <c r="NOO167" s="50"/>
      <c r="NOP167" s="50"/>
      <c r="NOQ167" s="50"/>
      <c r="NOR167" s="50"/>
      <c r="NOS167" s="50"/>
      <c r="NOT167" s="50"/>
      <c r="NOU167" s="50"/>
      <c r="NOV167" s="50"/>
      <c r="NOW167" s="50"/>
      <c r="NOX167" s="50"/>
      <c r="NOY167" s="50"/>
      <c r="NOZ167" s="50"/>
      <c r="NPA167" s="50"/>
      <c r="NPB167" s="50"/>
      <c r="NPC167" s="50"/>
      <c r="NPD167" s="50"/>
      <c r="NPE167" s="50"/>
      <c r="NPF167" s="50"/>
      <c r="NPG167" s="50"/>
      <c r="NPH167" s="50"/>
      <c r="NPI167" s="50"/>
      <c r="NPJ167" s="50"/>
      <c r="NPK167" s="50"/>
      <c r="NPL167" s="50"/>
      <c r="NPM167" s="50"/>
      <c r="NPN167" s="50"/>
      <c r="NPO167" s="50"/>
      <c r="NPP167" s="50"/>
      <c r="NPQ167" s="50"/>
      <c r="NPR167" s="50"/>
      <c r="NPS167" s="50"/>
      <c r="NPT167" s="50"/>
      <c r="NPU167" s="50"/>
      <c r="NPV167" s="50"/>
      <c r="NPW167" s="50"/>
      <c r="NPX167" s="50"/>
      <c r="NPY167" s="50"/>
      <c r="NPZ167" s="50"/>
      <c r="NQA167" s="50"/>
      <c r="NQB167" s="50"/>
      <c r="NQC167" s="50"/>
      <c r="NQD167" s="50"/>
      <c r="NQE167" s="50"/>
      <c r="NQF167" s="50"/>
      <c r="NQG167" s="50"/>
      <c r="NQH167" s="50"/>
      <c r="NQI167" s="50"/>
      <c r="NQJ167" s="50"/>
      <c r="NQK167" s="50"/>
      <c r="NQL167" s="50"/>
      <c r="NQM167" s="50"/>
      <c r="NQN167" s="50"/>
      <c r="NQO167" s="50"/>
      <c r="NQP167" s="50"/>
      <c r="NQQ167" s="50"/>
      <c r="NQR167" s="50"/>
      <c r="NQS167" s="50"/>
      <c r="NQT167" s="50"/>
      <c r="NQU167" s="50"/>
      <c r="NQV167" s="50"/>
      <c r="NQW167" s="50"/>
      <c r="NQX167" s="50"/>
      <c r="NQY167" s="50"/>
      <c r="NQZ167" s="50"/>
      <c r="NRA167" s="50"/>
      <c r="NRB167" s="50"/>
      <c r="NRC167" s="50"/>
      <c r="NRD167" s="50"/>
      <c r="NRE167" s="50"/>
      <c r="NRF167" s="50"/>
      <c r="NRG167" s="50"/>
      <c r="NRH167" s="50"/>
      <c r="NRI167" s="50"/>
      <c r="NRJ167" s="50"/>
      <c r="NRK167" s="50"/>
      <c r="NRL167" s="50"/>
      <c r="NRM167" s="50"/>
      <c r="NRN167" s="50"/>
      <c r="NRO167" s="50"/>
      <c r="NRP167" s="50"/>
      <c r="NRQ167" s="50"/>
      <c r="NRR167" s="50"/>
      <c r="NRS167" s="50"/>
      <c r="NRT167" s="50"/>
      <c r="NRU167" s="50"/>
      <c r="NRV167" s="50"/>
      <c r="NRW167" s="50"/>
      <c r="NRX167" s="50"/>
      <c r="NRY167" s="50"/>
      <c r="NRZ167" s="50"/>
      <c r="NSA167" s="50"/>
      <c r="NSB167" s="50"/>
      <c r="NSC167" s="50"/>
      <c r="NSD167" s="50"/>
      <c r="NSE167" s="50"/>
      <c r="NSF167" s="50"/>
      <c r="NSG167" s="50"/>
      <c r="NSH167" s="50"/>
      <c r="NSI167" s="50"/>
      <c r="NSJ167" s="50"/>
      <c r="NSK167" s="50"/>
      <c r="NSL167" s="50"/>
      <c r="NSM167" s="50"/>
      <c r="NSN167" s="50"/>
      <c r="NSO167" s="50"/>
      <c r="NSP167" s="50"/>
      <c r="NSQ167" s="50"/>
      <c r="NSR167" s="50"/>
      <c r="NSS167" s="50"/>
      <c r="NST167" s="50"/>
      <c r="NSU167" s="50"/>
      <c r="NSV167" s="50"/>
      <c r="NSW167" s="50"/>
      <c r="NSX167" s="50"/>
      <c r="NSY167" s="50"/>
      <c r="NSZ167" s="50"/>
      <c r="NTB167" s="50"/>
      <c r="NTD167" s="50"/>
      <c r="NTE167" s="50"/>
      <c r="NTF167" s="50"/>
      <c r="NTG167" s="50"/>
      <c r="NTH167" s="50"/>
      <c r="NTI167" s="50"/>
      <c r="NTJ167" s="50"/>
      <c r="NTK167" s="50"/>
      <c r="NTP167" s="50"/>
      <c r="NTQ167" s="50"/>
      <c r="NTR167" s="50"/>
      <c r="NTS167" s="50"/>
      <c r="NTT167" s="50"/>
      <c r="NTU167" s="50"/>
      <c r="NTV167" s="50"/>
      <c r="NTW167" s="50"/>
      <c r="NTX167" s="50"/>
      <c r="NTY167" s="50"/>
      <c r="NTZ167" s="50"/>
      <c r="NUA167" s="50"/>
      <c r="NUB167" s="50"/>
      <c r="NUC167" s="50"/>
      <c r="NUD167" s="50"/>
      <c r="NUE167" s="50"/>
      <c r="NUF167" s="50"/>
      <c r="NUG167" s="50"/>
      <c r="NUH167" s="50"/>
      <c r="NUI167" s="50"/>
      <c r="NUJ167" s="50"/>
      <c r="NUK167" s="50"/>
      <c r="NUL167" s="50"/>
      <c r="NUM167" s="50"/>
      <c r="NUN167" s="50"/>
      <c r="NUO167" s="50"/>
      <c r="NUP167" s="50"/>
      <c r="NUQ167" s="50"/>
      <c r="NUR167" s="50"/>
      <c r="NUS167" s="50"/>
      <c r="NUT167" s="50"/>
      <c r="NUU167" s="50"/>
      <c r="NUV167" s="50"/>
      <c r="NUW167" s="50"/>
      <c r="NUX167" s="50"/>
      <c r="NUY167" s="50"/>
      <c r="NUZ167" s="50"/>
      <c r="NVA167" s="50"/>
      <c r="NVB167" s="50"/>
      <c r="NVC167" s="50"/>
      <c r="NVD167" s="50"/>
      <c r="NVE167" s="50"/>
      <c r="NVF167" s="50"/>
      <c r="NVG167" s="50"/>
      <c r="NVH167" s="50"/>
      <c r="NVI167" s="50"/>
      <c r="NVJ167" s="50"/>
      <c r="NVK167" s="50"/>
      <c r="NVL167" s="50"/>
      <c r="NVM167" s="50"/>
      <c r="NVN167" s="50"/>
      <c r="NVO167" s="50"/>
      <c r="NVP167" s="50"/>
      <c r="NVQ167" s="50"/>
      <c r="NVR167" s="50"/>
      <c r="NVS167" s="50"/>
      <c r="NVT167" s="50"/>
      <c r="NVU167" s="50"/>
      <c r="NVV167" s="50"/>
      <c r="NVW167" s="50"/>
      <c r="NVX167" s="50"/>
      <c r="NVY167" s="50"/>
      <c r="NVZ167" s="50"/>
      <c r="NWA167" s="50"/>
      <c r="NWB167" s="50"/>
      <c r="NWC167" s="50"/>
      <c r="NWD167" s="50"/>
      <c r="NWE167" s="50"/>
      <c r="NWF167" s="50"/>
      <c r="NWG167" s="50"/>
      <c r="NWH167" s="50"/>
      <c r="NWI167" s="50"/>
      <c r="NWJ167" s="50"/>
      <c r="NWK167" s="50"/>
      <c r="NWL167" s="50"/>
      <c r="NWM167" s="50"/>
      <c r="NWN167" s="50"/>
      <c r="NWO167" s="50"/>
      <c r="NWP167" s="50"/>
      <c r="NWQ167" s="50"/>
      <c r="NWR167" s="50"/>
      <c r="NWS167" s="50"/>
      <c r="NWT167" s="50"/>
      <c r="NWU167" s="50"/>
      <c r="NWV167" s="50"/>
      <c r="NWW167" s="50"/>
      <c r="NWX167" s="50"/>
      <c r="NWY167" s="50"/>
      <c r="NWZ167" s="50"/>
      <c r="NXA167" s="50"/>
      <c r="NXB167" s="50"/>
      <c r="NXC167" s="50"/>
      <c r="NXD167" s="50"/>
      <c r="NXE167" s="50"/>
      <c r="NXF167" s="50"/>
      <c r="NXG167" s="50"/>
      <c r="NXH167" s="50"/>
      <c r="NXI167" s="50"/>
      <c r="NXJ167" s="50"/>
      <c r="NXK167" s="50"/>
      <c r="NXL167" s="50"/>
      <c r="NXM167" s="50"/>
      <c r="NXN167" s="50"/>
      <c r="NXO167" s="50"/>
      <c r="NXP167" s="50"/>
      <c r="NXQ167" s="50"/>
      <c r="NXR167" s="50"/>
      <c r="NXS167" s="50"/>
      <c r="NXT167" s="50"/>
      <c r="NXU167" s="50"/>
      <c r="NXV167" s="50"/>
      <c r="NXW167" s="50"/>
      <c r="NXX167" s="50"/>
      <c r="NXY167" s="50"/>
      <c r="NXZ167" s="50"/>
      <c r="NYA167" s="50"/>
      <c r="NYB167" s="50"/>
      <c r="NYC167" s="50"/>
      <c r="NYD167" s="50"/>
      <c r="NYE167" s="50"/>
      <c r="NYF167" s="50"/>
      <c r="NYG167" s="50"/>
      <c r="NYH167" s="50"/>
      <c r="NYI167" s="50"/>
      <c r="NYJ167" s="50"/>
      <c r="NYK167" s="50"/>
      <c r="NYL167" s="50"/>
      <c r="NYM167" s="50"/>
      <c r="NYN167" s="50"/>
      <c r="NYO167" s="50"/>
      <c r="NYP167" s="50"/>
      <c r="NYQ167" s="50"/>
      <c r="NYR167" s="50"/>
      <c r="NYS167" s="50"/>
      <c r="NYT167" s="50"/>
      <c r="NYU167" s="50"/>
      <c r="NYV167" s="50"/>
      <c r="NYW167" s="50"/>
      <c r="NYX167" s="50"/>
      <c r="NYY167" s="50"/>
      <c r="NYZ167" s="50"/>
      <c r="NZA167" s="50"/>
      <c r="NZB167" s="50"/>
      <c r="NZC167" s="50"/>
      <c r="NZD167" s="50"/>
      <c r="NZE167" s="50"/>
      <c r="NZF167" s="50"/>
      <c r="NZG167" s="50"/>
      <c r="NZH167" s="50"/>
      <c r="NZI167" s="50"/>
      <c r="NZJ167" s="50"/>
      <c r="NZK167" s="50"/>
      <c r="NZL167" s="50"/>
      <c r="NZM167" s="50"/>
      <c r="NZN167" s="50"/>
      <c r="NZO167" s="50"/>
      <c r="NZP167" s="50"/>
      <c r="NZQ167" s="50"/>
      <c r="NZR167" s="50"/>
      <c r="NZS167" s="50"/>
      <c r="NZT167" s="50"/>
      <c r="NZU167" s="50"/>
      <c r="NZV167" s="50"/>
      <c r="NZW167" s="50"/>
      <c r="NZX167" s="50"/>
      <c r="NZY167" s="50"/>
      <c r="NZZ167" s="50"/>
      <c r="OAA167" s="50"/>
      <c r="OAB167" s="50"/>
      <c r="OAC167" s="50"/>
      <c r="OAD167" s="50"/>
      <c r="OAE167" s="50"/>
      <c r="OAF167" s="50"/>
      <c r="OAG167" s="50"/>
      <c r="OAH167" s="50"/>
      <c r="OAI167" s="50"/>
      <c r="OAJ167" s="50"/>
      <c r="OAK167" s="50"/>
      <c r="OAL167" s="50"/>
      <c r="OAM167" s="50"/>
      <c r="OAN167" s="50"/>
      <c r="OAO167" s="50"/>
      <c r="OAP167" s="50"/>
      <c r="OAQ167" s="50"/>
      <c r="OAR167" s="50"/>
      <c r="OAS167" s="50"/>
      <c r="OAT167" s="50"/>
      <c r="OAU167" s="50"/>
      <c r="OAV167" s="50"/>
      <c r="OAW167" s="50"/>
      <c r="OAX167" s="50"/>
      <c r="OAY167" s="50"/>
      <c r="OAZ167" s="50"/>
      <c r="OBA167" s="50"/>
      <c r="OBB167" s="50"/>
      <c r="OBC167" s="50"/>
      <c r="OBD167" s="50"/>
      <c r="OBE167" s="50"/>
      <c r="OBF167" s="50"/>
      <c r="OBG167" s="50"/>
      <c r="OBH167" s="50"/>
      <c r="OBI167" s="50"/>
      <c r="OBJ167" s="50"/>
      <c r="OBK167" s="50"/>
      <c r="OBL167" s="50"/>
      <c r="OBM167" s="50"/>
      <c r="OBN167" s="50"/>
      <c r="OBO167" s="50"/>
      <c r="OBP167" s="50"/>
      <c r="OBQ167" s="50"/>
      <c r="OBR167" s="50"/>
      <c r="OBS167" s="50"/>
      <c r="OBT167" s="50"/>
      <c r="OBU167" s="50"/>
      <c r="OBV167" s="50"/>
      <c r="OBW167" s="50"/>
      <c r="OBX167" s="50"/>
      <c r="OBY167" s="50"/>
      <c r="OBZ167" s="50"/>
      <c r="OCA167" s="50"/>
      <c r="OCB167" s="50"/>
      <c r="OCC167" s="50"/>
      <c r="OCD167" s="50"/>
      <c r="OCE167" s="50"/>
      <c r="OCF167" s="50"/>
      <c r="OCG167" s="50"/>
      <c r="OCH167" s="50"/>
      <c r="OCI167" s="50"/>
      <c r="OCJ167" s="50"/>
      <c r="OCK167" s="50"/>
      <c r="OCL167" s="50"/>
      <c r="OCM167" s="50"/>
      <c r="OCN167" s="50"/>
      <c r="OCO167" s="50"/>
      <c r="OCP167" s="50"/>
      <c r="OCQ167" s="50"/>
      <c r="OCR167" s="50"/>
      <c r="OCS167" s="50"/>
      <c r="OCT167" s="50"/>
      <c r="OCU167" s="50"/>
      <c r="OCV167" s="50"/>
      <c r="OCX167" s="50"/>
      <c r="OCZ167" s="50"/>
      <c r="ODA167" s="50"/>
      <c r="ODB167" s="50"/>
      <c r="ODC167" s="50"/>
      <c r="ODD167" s="50"/>
      <c r="ODE167" s="50"/>
      <c r="ODF167" s="50"/>
      <c r="ODG167" s="50"/>
      <c r="ODL167" s="50"/>
      <c r="ODM167" s="50"/>
      <c r="ODN167" s="50"/>
      <c r="ODO167" s="50"/>
      <c r="ODP167" s="50"/>
      <c r="ODQ167" s="50"/>
      <c r="ODR167" s="50"/>
      <c r="ODS167" s="50"/>
      <c r="ODT167" s="50"/>
      <c r="ODU167" s="50"/>
      <c r="ODV167" s="50"/>
      <c r="ODW167" s="50"/>
      <c r="ODX167" s="50"/>
      <c r="ODY167" s="50"/>
      <c r="ODZ167" s="50"/>
      <c r="OEA167" s="50"/>
      <c r="OEB167" s="50"/>
      <c r="OEC167" s="50"/>
      <c r="OED167" s="50"/>
      <c r="OEE167" s="50"/>
      <c r="OEF167" s="50"/>
      <c r="OEG167" s="50"/>
      <c r="OEH167" s="50"/>
      <c r="OEI167" s="50"/>
      <c r="OEJ167" s="50"/>
      <c r="OEK167" s="50"/>
      <c r="OEL167" s="50"/>
      <c r="OEM167" s="50"/>
      <c r="OEN167" s="50"/>
      <c r="OEO167" s="50"/>
      <c r="OEP167" s="50"/>
      <c r="OEQ167" s="50"/>
      <c r="OER167" s="50"/>
      <c r="OES167" s="50"/>
      <c r="OET167" s="50"/>
      <c r="OEU167" s="50"/>
      <c r="OEV167" s="50"/>
      <c r="OEW167" s="50"/>
      <c r="OEX167" s="50"/>
      <c r="OEY167" s="50"/>
      <c r="OEZ167" s="50"/>
      <c r="OFA167" s="50"/>
      <c r="OFB167" s="50"/>
      <c r="OFC167" s="50"/>
      <c r="OFD167" s="50"/>
      <c r="OFE167" s="50"/>
      <c r="OFF167" s="50"/>
      <c r="OFG167" s="50"/>
      <c r="OFH167" s="50"/>
      <c r="OFI167" s="50"/>
      <c r="OFJ167" s="50"/>
      <c r="OFK167" s="50"/>
      <c r="OFL167" s="50"/>
      <c r="OFM167" s="50"/>
      <c r="OFN167" s="50"/>
      <c r="OFO167" s="50"/>
      <c r="OFP167" s="50"/>
      <c r="OFQ167" s="50"/>
      <c r="OFR167" s="50"/>
      <c r="OFS167" s="50"/>
      <c r="OFT167" s="50"/>
      <c r="OFU167" s="50"/>
      <c r="OFV167" s="50"/>
      <c r="OFW167" s="50"/>
      <c r="OFX167" s="50"/>
      <c r="OFY167" s="50"/>
      <c r="OFZ167" s="50"/>
      <c r="OGA167" s="50"/>
      <c r="OGB167" s="50"/>
      <c r="OGC167" s="50"/>
      <c r="OGD167" s="50"/>
      <c r="OGE167" s="50"/>
      <c r="OGF167" s="50"/>
      <c r="OGG167" s="50"/>
      <c r="OGH167" s="50"/>
      <c r="OGI167" s="50"/>
      <c r="OGJ167" s="50"/>
      <c r="OGK167" s="50"/>
      <c r="OGL167" s="50"/>
      <c r="OGM167" s="50"/>
      <c r="OGN167" s="50"/>
      <c r="OGO167" s="50"/>
      <c r="OGP167" s="50"/>
      <c r="OGQ167" s="50"/>
      <c r="OGR167" s="50"/>
      <c r="OGS167" s="50"/>
      <c r="OGT167" s="50"/>
      <c r="OGU167" s="50"/>
      <c r="OGV167" s="50"/>
      <c r="OGW167" s="50"/>
      <c r="OGX167" s="50"/>
      <c r="OGY167" s="50"/>
      <c r="OGZ167" s="50"/>
      <c r="OHA167" s="50"/>
      <c r="OHB167" s="50"/>
      <c r="OHC167" s="50"/>
      <c r="OHD167" s="50"/>
      <c r="OHE167" s="50"/>
      <c r="OHF167" s="50"/>
      <c r="OHG167" s="50"/>
      <c r="OHH167" s="50"/>
      <c r="OHI167" s="50"/>
      <c r="OHJ167" s="50"/>
      <c r="OHK167" s="50"/>
      <c r="OHL167" s="50"/>
      <c r="OHM167" s="50"/>
      <c r="OHN167" s="50"/>
      <c r="OHO167" s="50"/>
      <c r="OHP167" s="50"/>
      <c r="OHQ167" s="50"/>
      <c r="OHR167" s="50"/>
      <c r="OHS167" s="50"/>
      <c r="OHT167" s="50"/>
      <c r="OHU167" s="50"/>
      <c r="OHV167" s="50"/>
      <c r="OHW167" s="50"/>
      <c r="OHX167" s="50"/>
      <c r="OHY167" s="50"/>
      <c r="OHZ167" s="50"/>
      <c r="OIA167" s="50"/>
      <c r="OIB167" s="50"/>
      <c r="OIC167" s="50"/>
      <c r="OID167" s="50"/>
      <c r="OIE167" s="50"/>
      <c r="OIF167" s="50"/>
      <c r="OIG167" s="50"/>
      <c r="OIH167" s="50"/>
      <c r="OII167" s="50"/>
      <c r="OIJ167" s="50"/>
      <c r="OIK167" s="50"/>
      <c r="OIL167" s="50"/>
      <c r="OIM167" s="50"/>
      <c r="OIN167" s="50"/>
      <c r="OIO167" s="50"/>
      <c r="OIP167" s="50"/>
      <c r="OIQ167" s="50"/>
      <c r="OIR167" s="50"/>
      <c r="OIS167" s="50"/>
      <c r="OIT167" s="50"/>
      <c r="OIU167" s="50"/>
      <c r="OIV167" s="50"/>
      <c r="OIW167" s="50"/>
      <c r="OIX167" s="50"/>
      <c r="OIY167" s="50"/>
      <c r="OIZ167" s="50"/>
      <c r="OJA167" s="50"/>
      <c r="OJB167" s="50"/>
      <c r="OJC167" s="50"/>
      <c r="OJD167" s="50"/>
      <c r="OJE167" s="50"/>
      <c r="OJF167" s="50"/>
      <c r="OJG167" s="50"/>
      <c r="OJH167" s="50"/>
      <c r="OJI167" s="50"/>
      <c r="OJJ167" s="50"/>
      <c r="OJK167" s="50"/>
      <c r="OJL167" s="50"/>
      <c r="OJM167" s="50"/>
      <c r="OJN167" s="50"/>
      <c r="OJO167" s="50"/>
      <c r="OJP167" s="50"/>
      <c r="OJQ167" s="50"/>
      <c r="OJR167" s="50"/>
      <c r="OJS167" s="50"/>
      <c r="OJT167" s="50"/>
      <c r="OJU167" s="50"/>
      <c r="OJV167" s="50"/>
      <c r="OJW167" s="50"/>
      <c r="OJX167" s="50"/>
      <c r="OJY167" s="50"/>
      <c r="OJZ167" s="50"/>
      <c r="OKA167" s="50"/>
      <c r="OKB167" s="50"/>
      <c r="OKC167" s="50"/>
      <c r="OKD167" s="50"/>
      <c r="OKE167" s="50"/>
      <c r="OKF167" s="50"/>
      <c r="OKG167" s="50"/>
      <c r="OKH167" s="50"/>
      <c r="OKI167" s="50"/>
      <c r="OKJ167" s="50"/>
      <c r="OKK167" s="50"/>
      <c r="OKL167" s="50"/>
      <c r="OKM167" s="50"/>
      <c r="OKN167" s="50"/>
      <c r="OKO167" s="50"/>
      <c r="OKP167" s="50"/>
      <c r="OKQ167" s="50"/>
      <c r="OKR167" s="50"/>
      <c r="OKS167" s="50"/>
      <c r="OKT167" s="50"/>
      <c r="OKU167" s="50"/>
      <c r="OKV167" s="50"/>
      <c r="OKW167" s="50"/>
      <c r="OKX167" s="50"/>
      <c r="OKY167" s="50"/>
      <c r="OKZ167" s="50"/>
      <c r="OLA167" s="50"/>
      <c r="OLB167" s="50"/>
      <c r="OLC167" s="50"/>
      <c r="OLD167" s="50"/>
      <c r="OLE167" s="50"/>
      <c r="OLF167" s="50"/>
      <c r="OLG167" s="50"/>
      <c r="OLH167" s="50"/>
      <c r="OLI167" s="50"/>
      <c r="OLJ167" s="50"/>
      <c r="OLK167" s="50"/>
      <c r="OLL167" s="50"/>
      <c r="OLM167" s="50"/>
      <c r="OLN167" s="50"/>
      <c r="OLO167" s="50"/>
      <c r="OLP167" s="50"/>
      <c r="OLQ167" s="50"/>
      <c r="OLR167" s="50"/>
      <c r="OLS167" s="50"/>
      <c r="OLT167" s="50"/>
      <c r="OLU167" s="50"/>
      <c r="OLV167" s="50"/>
      <c r="OLW167" s="50"/>
      <c r="OLX167" s="50"/>
      <c r="OLY167" s="50"/>
      <c r="OLZ167" s="50"/>
      <c r="OMA167" s="50"/>
      <c r="OMB167" s="50"/>
      <c r="OMC167" s="50"/>
      <c r="OMD167" s="50"/>
      <c r="OME167" s="50"/>
      <c r="OMF167" s="50"/>
      <c r="OMG167" s="50"/>
      <c r="OMH167" s="50"/>
      <c r="OMI167" s="50"/>
      <c r="OMJ167" s="50"/>
      <c r="OMK167" s="50"/>
      <c r="OML167" s="50"/>
      <c r="OMM167" s="50"/>
      <c r="OMN167" s="50"/>
      <c r="OMO167" s="50"/>
      <c r="OMP167" s="50"/>
      <c r="OMQ167" s="50"/>
      <c r="OMR167" s="50"/>
      <c r="OMT167" s="50"/>
      <c r="OMV167" s="50"/>
      <c r="OMW167" s="50"/>
      <c r="OMX167" s="50"/>
      <c r="OMY167" s="50"/>
      <c r="OMZ167" s="50"/>
      <c r="ONA167" s="50"/>
      <c r="ONB167" s="50"/>
      <c r="ONC167" s="50"/>
      <c r="ONH167" s="50"/>
      <c r="ONI167" s="50"/>
      <c r="ONJ167" s="50"/>
      <c r="ONK167" s="50"/>
      <c r="ONL167" s="50"/>
      <c r="ONM167" s="50"/>
      <c r="ONN167" s="50"/>
      <c r="ONO167" s="50"/>
      <c r="ONP167" s="50"/>
      <c r="ONQ167" s="50"/>
      <c r="ONR167" s="50"/>
      <c r="ONS167" s="50"/>
      <c r="ONT167" s="50"/>
      <c r="ONU167" s="50"/>
      <c r="ONV167" s="50"/>
      <c r="ONW167" s="50"/>
      <c r="ONX167" s="50"/>
      <c r="ONY167" s="50"/>
      <c r="ONZ167" s="50"/>
      <c r="OOA167" s="50"/>
      <c r="OOB167" s="50"/>
      <c r="OOC167" s="50"/>
      <c r="OOD167" s="50"/>
      <c r="OOE167" s="50"/>
      <c r="OOF167" s="50"/>
      <c r="OOG167" s="50"/>
      <c r="OOH167" s="50"/>
      <c r="OOI167" s="50"/>
      <c r="OOJ167" s="50"/>
      <c r="OOK167" s="50"/>
      <c r="OOL167" s="50"/>
      <c r="OOM167" s="50"/>
      <c r="OON167" s="50"/>
      <c r="OOO167" s="50"/>
      <c r="OOP167" s="50"/>
      <c r="OOQ167" s="50"/>
      <c r="OOR167" s="50"/>
      <c r="OOS167" s="50"/>
      <c r="OOT167" s="50"/>
      <c r="OOU167" s="50"/>
      <c r="OOV167" s="50"/>
      <c r="OOW167" s="50"/>
      <c r="OOX167" s="50"/>
      <c r="OOY167" s="50"/>
      <c r="OOZ167" s="50"/>
      <c r="OPA167" s="50"/>
      <c r="OPB167" s="50"/>
      <c r="OPC167" s="50"/>
      <c r="OPD167" s="50"/>
      <c r="OPE167" s="50"/>
      <c r="OPF167" s="50"/>
      <c r="OPG167" s="50"/>
      <c r="OPH167" s="50"/>
      <c r="OPI167" s="50"/>
      <c r="OPJ167" s="50"/>
      <c r="OPK167" s="50"/>
      <c r="OPL167" s="50"/>
      <c r="OPM167" s="50"/>
      <c r="OPN167" s="50"/>
      <c r="OPO167" s="50"/>
      <c r="OPP167" s="50"/>
      <c r="OPQ167" s="50"/>
      <c r="OPR167" s="50"/>
      <c r="OPS167" s="50"/>
      <c r="OPT167" s="50"/>
      <c r="OPU167" s="50"/>
      <c r="OPV167" s="50"/>
      <c r="OPW167" s="50"/>
      <c r="OPX167" s="50"/>
      <c r="OPY167" s="50"/>
      <c r="OPZ167" s="50"/>
      <c r="OQA167" s="50"/>
      <c r="OQB167" s="50"/>
      <c r="OQC167" s="50"/>
      <c r="OQD167" s="50"/>
      <c r="OQE167" s="50"/>
      <c r="OQF167" s="50"/>
      <c r="OQG167" s="50"/>
      <c r="OQH167" s="50"/>
      <c r="OQI167" s="50"/>
      <c r="OQJ167" s="50"/>
      <c r="OQK167" s="50"/>
      <c r="OQL167" s="50"/>
      <c r="OQM167" s="50"/>
      <c r="OQN167" s="50"/>
      <c r="OQO167" s="50"/>
      <c r="OQP167" s="50"/>
      <c r="OQQ167" s="50"/>
      <c r="OQR167" s="50"/>
      <c r="OQS167" s="50"/>
      <c r="OQT167" s="50"/>
      <c r="OQU167" s="50"/>
      <c r="OQV167" s="50"/>
      <c r="OQW167" s="50"/>
      <c r="OQX167" s="50"/>
      <c r="OQY167" s="50"/>
      <c r="OQZ167" s="50"/>
      <c r="ORA167" s="50"/>
      <c r="ORB167" s="50"/>
      <c r="ORC167" s="50"/>
      <c r="ORD167" s="50"/>
      <c r="ORE167" s="50"/>
      <c r="ORF167" s="50"/>
      <c r="ORG167" s="50"/>
      <c r="ORH167" s="50"/>
      <c r="ORI167" s="50"/>
      <c r="ORJ167" s="50"/>
      <c r="ORK167" s="50"/>
      <c r="ORL167" s="50"/>
      <c r="ORM167" s="50"/>
      <c r="ORN167" s="50"/>
      <c r="ORO167" s="50"/>
      <c r="ORP167" s="50"/>
      <c r="ORQ167" s="50"/>
      <c r="ORR167" s="50"/>
      <c r="ORS167" s="50"/>
      <c r="ORT167" s="50"/>
      <c r="ORU167" s="50"/>
      <c r="ORV167" s="50"/>
      <c r="ORW167" s="50"/>
      <c r="ORX167" s="50"/>
      <c r="ORY167" s="50"/>
      <c r="ORZ167" s="50"/>
      <c r="OSA167" s="50"/>
      <c r="OSB167" s="50"/>
      <c r="OSC167" s="50"/>
      <c r="OSD167" s="50"/>
      <c r="OSE167" s="50"/>
      <c r="OSF167" s="50"/>
      <c r="OSG167" s="50"/>
      <c r="OSH167" s="50"/>
      <c r="OSI167" s="50"/>
      <c r="OSJ167" s="50"/>
      <c r="OSK167" s="50"/>
      <c r="OSL167" s="50"/>
      <c r="OSM167" s="50"/>
      <c r="OSN167" s="50"/>
      <c r="OSO167" s="50"/>
      <c r="OSP167" s="50"/>
      <c r="OSQ167" s="50"/>
      <c r="OSR167" s="50"/>
      <c r="OSS167" s="50"/>
      <c r="OST167" s="50"/>
      <c r="OSU167" s="50"/>
      <c r="OSV167" s="50"/>
      <c r="OSW167" s="50"/>
      <c r="OSX167" s="50"/>
      <c r="OSY167" s="50"/>
      <c r="OSZ167" s="50"/>
      <c r="OTA167" s="50"/>
      <c r="OTB167" s="50"/>
      <c r="OTC167" s="50"/>
      <c r="OTD167" s="50"/>
      <c r="OTE167" s="50"/>
      <c r="OTF167" s="50"/>
      <c r="OTG167" s="50"/>
      <c r="OTH167" s="50"/>
      <c r="OTI167" s="50"/>
      <c r="OTJ167" s="50"/>
      <c r="OTK167" s="50"/>
      <c r="OTL167" s="50"/>
      <c r="OTM167" s="50"/>
      <c r="OTN167" s="50"/>
      <c r="OTO167" s="50"/>
      <c r="OTP167" s="50"/>
      <c r="OTQ167" s="50"/>
      <c r="OTR167" s="50"/>
      <c r="OTS167" s="50"/>
      <c r="OTT167" s="50"/>
      <c r="OTU167" s="50"/>
      <c r="OTV167" s="50"/>
      <c r="OTW167" s="50"/>
      <c r="OTX167" s="50"/>
      <c r="OTY167" s="50"/>
      <c r="OTZ167" s="50"/>
      <c r="OUA167" s="50"/>
      <c r="OUB167" s="50"/>
      <c r="OUC167" s="50"/>
      <c r="OUD167" s="50"/>
      <c r="OUE167" s="50"/>
      <c r="OUF167" s="50"/>
      <c r="OUG167" s="50"/>
      <c r="OUH167" s="50"/>
      <c r="OUI167" s="50"/>
      <c r="OUJ167" s="50"/>
      <c r="OUK167" s="50"/>
      <c r="OUL167" s="50"/>
      <c r="OUM167" s="50"/>
      <c r="OUN167" s="50"/>
      <c r="OUO167" s="50"/>
      <c r="OUP167" s="50"/>
      <c r="OUQ167" s="50"/>
      <c r="OUR167" s="50"/>
      <c r="OUS167" s="50"/>
      <c r="OUT167" s="50"/>
      <c r="OUU167" s="50"/>
      <c r="OUV167" s="50"/>
      <c r="OUW167" s="50"/>
      <c r="OUX167" s="50"/>
      <c r="OUY167" s="50"/>
      <c r="OUZ167" s="50"/>
      <c r="OVA167" s="50"/>
      <c r="OVB167" s="50"/>
      <c r="OVC167" s="50"/>
      <c r="OVD167" s="50"/>
      <c r="OVE167" s="50"/>
      <c r="OVF167" s="50"/>
      <c r="OVG167" s="50"/>
      <c r="OVH167" s="50"/>
      <c r="OVI167" s="50"/>
      <c r="OVJ167" s="50"/>
      <c r="OVK167" s="50"/>
      <c r="OVL167" s="50"/>
      <c r="OVM167" s="50"/>
      <c r="OVN167" s="50"/>
      <c r="OVO167" s="50"/>
      <c r="OVP167" s="50"/>
      <c r="OVQ167" s="50"/>
      <c r="OVR167" s="50"/>
      <c r="OVS167" s="50"/>
      <c r="OVT167" s="50"/>
      <c r="OVU167" s="50"/>
      <c r="OVV167" s="50"/>
      <c r="OVW167" s="50"/>
      <c r="OVX167" s="50"/>
      <c r="OVY167" s="50"/>
      <c r="OVZ167" s="50"/>
      <c r="OWA167" s="50"/>
      <c r="OWB167" s="50"/>
      <c r="OWC167" s="50"/>
      <c r="OWD167" s="50"/>
      <c r="OWE167" s="50"/>
      <c r="OWF167" s="50"/>
      <c r="OWG167" s="50"/>
      <c r="OWH167" s="50"/>
      <c r="OWI167" s="50"/>
      <c r="OWJ167" s="50"/>
      <c r="OWK167" s="50"/>
      <c r="OWL167" s="50"/>
      <c r="OWM167" s="50"/>
      <c r="OWN167" s="50"/>
      <c r="OWP167" s="50"/>
      <c r="OWR167" s="50"/>
      <c r="OWS167" s="50"/>
      <c r="OWT167" s="50"/>
      <c r="OWU167" s="50"/>
      <c r="OWV167" s="50"/>
      <c r="OWW167" s="50"/>
      <c r="OWX167" s="50"/>
      <c r="OWY167" s="50"/>
      <c r="OXD167" s="50"/>
      <c r="OXE167" s="50"/>
      <c r="OXF167" s="50"/>
      <c r="OXG167" s="50"/>
      <c r="OXH167" s="50"/>
      <c r="OXI167" s="50"/>
      <c r="OXJ167" s="50"/>
      <c r="OXK167" s="50"/>
      <c r="OXL167" s="50"/>
      <c r="OXM167" s="50"/>
      <c r="OXN167" s="50"/>
      <c r="OXO167" s="50"/>
      <c r="OXP167" s="50"/>
      <c r="OXQ167" s="50"/>
      <c r="OXR167" s="50"/>
      <c r="OXS167" s="50"/>
      <c r="OXT167" s="50"/>
      <c r="OXU167" s="50"/>
      <c r="OXV167" s="50"/>
      <c r="OXW167" s="50"/>
      <c r="OXX167" s="50"/>
      <c r="OXY167" s="50"/>
      <c r="OXZ167" s="50"/>
      <c r="OYA167" s="50"/>
      <c r="OYB167" s="50"/>
      <c r="OYC167" s="50"/>
      <c r="OYD167" s="50"/>
      <c r="OYE167" s="50"/>
      <c r="OYF167" s="50"/>
      <c r="OYG167" s="50"/>
      <c r="OYH167" s="50"/>
      <c r="OYI167" s="50"/>
      <c r="OYJ167" s="50"/>
      <c r="OYK167" s="50"/>
      <c r="OYL167" s="50"/>
      <c r="OYM167" s="50"/>
      <c r="OYN167" s="50"/>
      <c r="OYO167" s="50"/>
      <c r="OYP167" s="50"/>
      <c r="OYQ167" s="50"/>
      <c r="OYR167" s="50"/>
      <c r="OYS167" s="50"/>
      <c r="OYT167" s="50"/>
      <c r="OYU167" s="50"/>
      <c r="OYV167" s="50"/>
      <c r="OYW167" s="50"/>
      <c r="OYX167" s="50"/>
      <c r="OYY167" s="50"/>
      <c r="OYZ167" s="50"/>
      <c r="OZA167" s="50"/>
      <c r="OZB167" s="50"/>
      <c r="OZC167" s="50"/>
      <c r="OZD167" s="50"/>
      <c r="OZE167" s="50"/>
      <c r="OZF167" s="50"/>
      <c r="OZG167" s="50"/>
      <c r="OZH167" s="50"/>
      <c r="OZI167" s="50"/>
      <c r="OZJ167" s="50"/>
      <c r="OZK167" s="50"/>
      <c r="OZL167" s="50"/>
      <c r="OZM167" s="50"/>
      <c r="OZN167" s="50"/>
      <c r="OZO167" s="50"/>
      <c r="OZP167" s="50"/>
      <c r="OZQ167" s="50"/>
      <c r="OZR167" s="50"/>
      <c r="OZS167" s="50"/>
      <c r="OZT167" s="50"/>
      <c r="OZU167" s="50"/>
      <c r="OZV167" s="50"/>
      <c r="OZW167" s="50"/>
      <c r="OZX167" s="50"/>
      <c r="OZY167" s="50"/>
      <c r="OZZ167" s="50"/>
      <c r="PAA167" s="50"/>
      <c r="PAB167" s="50"/>
      <c r="PAC167" s="50"/>
      <c r="PAD167" s="50"/>
      <c r="PAE167" s="50"/>
      <c r="PAF167" s="50"/>
      <c r="PAG167" s="50"/>
      <c r="PAH167" s="50"/>
      <c r="PAI167" s="50"/>
      <c r="PAJ167" s="50"/>
      <c r="PAK167" s="50"/>
      <c r="PAL167" s="50"/>
      <c r="PAM167" s="50"/>
      <c r="PAN167" s="50"/>
      <c r="PAO167" s="50"/>
      <c r="PAP167" s="50"/>
      <c r="PAQ167" s="50"/>
      <c r="PAR167" s="50"/>
      <c r="PAS167" s="50"/>
      <c r="PAT167" s="50"/>
      <c r="PAU167" s="50"/>
      <c r="PAV167" s="50"/>
      <c r="PAW167" s="50"/>
      <c r="PAX167" s="50"/>
      <c r="PAY167" s="50"/>
      <c r="PAZ167" s="50"/>
      <c r="PBA167" s="50"/>
      <c r="PBB167" s="50"/>
      <c r="PBC167" s="50"/>
      <c r="PBD167" s="50"/>
      <c r="PBE167" s="50"/>
      <c r="PBF167" s="50"/>
      <c r="PBG167" s="50"/>
      <c r="PBH167" s="50"/>
      <c r="PBI167" s="50"/>
      <c r="PBJ167" s="50"/>
      <c r="PBK167" s="50"/>
      <c r="PBL167" s="50"/>
      <c r="PBM167" s="50"/>
      <c r="PBN167" s="50"/>
      <c r="PBO167" s="50"/>
      <c r="PBP167" s="50"/>
      <c r="PBQ167" s="50"/>
      <c r="PBR167" s="50"/>
      <c r="PBS167" s="50"/>
      <c r="PBT167" s="50"/>
      <c r="PBU167" s="50"/>
      <c r="PBV167" s="50"/>
      <c r="PBW167" s="50"/>
      <c r="PBX167" s="50"/>
      <c r="PBY167" s="50"/>
      <c r="PBZ167" s="50"/>
      <c r="PCA167" s="50"/>
      <c r="PCB167" s="50"/>
      <c r="PCC167" s="50"/>
      <c r="PCD167" s="50"/>
      <c r="PCE167" s="50"/>
      <c r="PCF167" s="50"/>
      <c r="PCG167" s="50"/>
      <c r="PCH167" s="50"/>
      <c r="PCI167" s="50"/>
      <c r="PCJ167" s="50"/>
      <c r="PCK167" s="50"/>
      <c r="PCL167" s="50"/>
      <c r="PCM167" s="50"/>
      <c r="PCN167" s="50"/>
      <c r="PCO167" s="50"/>
      <c r="PCP167" s="50"/>
      <c r="PCQ167" s="50"/>
      <c r="PCR167" s="50"/>
      <c r="PCS167" s="50"/>
      <c r="PCT167" s="50"/>
      <c r="PCU167" s="50"/>
      <c r="PCV167" s="50"/>
      <c r="PCW167" s="50"/>
      <c r="PCX167" s="50"/>
      <c r="PCY167" s="50"/>
      <c r="PCZ167" s="50"/>
      <c r="PDA167" s="50"/>
      <c r="PDB167" s="50"/>
      <c r="PDC167" s="50"/>
      <c r="PDD167" s="50"/>
      <c r="PDE167" s="50"/>
      <c r="PDF167" s="50"/>
      <c r="PDG167" s="50"/>
      <c r="PDH167" s="50"/>
      <c r="PDI167" s="50"/>
      <c r="PDJ167" s="50"/>
      <c r="PDK167" s="50"/>
      <c r="PDL167" s="50"/>
      <c r="PDM167" s="50"/>
      <c r="PDN167" s="50"/>
      <c r="PDO167" s="50"/>
      <c r="PDP167" s="50"/>
      <c r="PDQ167" s="50"/>
      <c r="PDR167" s="50"/>
      <c r="PDS167" s="50"/>
      <c r="PDT167" s="50"/>
      <c r="PDU167" s="50"/>
      <c r="PDV167" s="50"/>
      <c r="PDW167" s="50"/>
      <c r="PDX167" s="50"/>
      <c r="PDY167" s="50"/>
      <c r="PDZ167" s="50"/>
      <c r="PEA167" s="50"/>
      <c r="PEB167" s="50"/>
      <c r="PEC167" s="50"/>
      <c r="PED167" s="50"/>
      <c r="PEE167" s="50"/>
      <c r="PEF167" s="50"/>
      <c r="PEG167" s="50"/>
      <c r="PEH167" s="50"/>
      <c r="PEI167" s="50"/>
      <c r="PEJ167" s="50"/>
      <c r="PEK167" s="50"/>
      <c r="PEL167" s="50"/>
      <c r="PEM167" s="50"/>
      <c r="PEN167" s="50"/>
      <c r="PEO167" s="50"/>
      <c r="PEP167" s="50"/>
      <c r="PEQ167" s="50"/>
      <c r="PER167" s="50"/>
      <c r="PES167" s="50"/>
      <c r="PET167" s="50"/>
      <c r="PEU167" s="50"/>
      <c r="PEV167" s="50"/>
      <c r="PEW167" s="50"/>
      <c r="PEX167" s="50"/>
      <c r="PEY167" s="50"/>
      <c r="PEZ167" s="50"/>
      <c r="PFA167" s="50"/>
      <c r="PFB167" s="50"/>
      <c r="PFC167" s="50"/>
      <c r="PFD167" s="50"/>
      <c r="PFE167" s="50"/>
      <c r="PFF167" s="50"/>
      <c r="PFG167" s="50"/>
      <c r="PFH167" s="50"/>
      <c r="PFI167" s="50"/>
      <c r="PFJ167" s="50"/>
      <c r="PFK167" s="50"/>
      <c r="PFL167" s="50"/>
      <c r="PFM167" s="50"/>
      <c r="PFN167" s="50"/>
      <c r="PFO167" s="50"/>
      <c r="PFP167" s="50"/>
      <c r="PFQ167" s="50"/>
      <c r="PFR167" s="50"/>
      <c r="PFS167" s="50"/>
      <c r="PFT167" s="50"/>
      <c r="PFU167" s="50"/>
      <c r="PFV167" s="50"/>
      <c r="PFW167" s="50"/>
      <c r="PFX167" s="50"/>
      <c r="PFY167" s="50"/>
      <c r="PFZ167" s="50"/>
      <c r="PGA167" s="50"/>
      <c r="PGB167" s="50"/>
      <c r="PGC167" s="50"/>
      <c r="PGD167" s="50"/>
      <c r="PGE167" s="50"/>
      <c r="PGF167" s="50"/>
      <c r="PGG167" s="50"/>
      <c r="PGH167" s="50"/>
      <c r="PGI167" s="50"/>
      <c r="PGJ167" s="50"/>
      <c r="PGL167" s="50"/>
      <c r="PGN167" s="50"/>
      <c r="PGO167" s="50"/>
      <c r="PGP167" s="50"/>
      <c r="PGQ167" s="50"/>
      <c r="PGR167" s="50"/>
      <c r="PGS167" s="50"/>
      <c r="PGT167" s="50"/>
      <c r="PGU167" s="50"/>
      <c r="PGZ167" s="50"/>
      <c r="PHA167" s="50"/>
      <c r="PHB167" s="50"/>
      <c r="PHC167" s="50"/>
      <c r="PHD167" s="50"/>
      <c r="PHE167" s="50"/>
      <c r="PHF167" s="50"/>
      <c r="PHG167" s="50"/>
      <c r="PHH167" s="50"/>
      <c r="PHI167" s="50"/>
      <c r="PHJ167" s="50"/>
      <c r="PHK167" s="50"/>
      <c r="PHL167" s="50"/>
      <c r="PHM167" s="50"/>
      <c r="PHN167" s="50"/>
      <c r="PHO167" s="50"/>
      <c r="PHP167" s="50"/>
      <c r="PHQ167" s="50"/>
      <c r="PHR167" s="50"/>
      <c r="PHS167" s="50"/>
      <c r="PHT167" s="50"/>
      <c r="PHU167" s="50"/>
      <c r="PHV167" s="50"/>
      <c r="PHW167" s="50"/>
      <c r="PHX167" s="50"/>
      <c r="PHY167" s="50"/>
      <c r="PHZ167" s="50"/>
      <c r="PIA167" s="50"/>
      <c r="PIB167" s="50"/>
      <c r="PIC167" s="50"/>
      <c r="PID167" s="50"/>
      <c r="PIE167" s="50"/>
      <c r="PIF167" s="50"/>
      <c r="PIG167" s="50"/>
      <c r="PIH167" s="50"/>
      <c r="PII167" s="50"/>
      <c r="PIJ167" s="50"/>
      <c r="PIK167" s="50"/>
      <c r="PIL167" s="50"/>
      <c r="PIM167" s="50"/>
      <c r="PIN167" s="50"/>
      <c r="PIO167" s="50"/>
      <c r="PIP167" s="50"/>
      <c r="PIQ167" s="50"/>
      <c r="PIR167" s="50"/>
      <c r="PIS167" s="50"/>
      <c r="PIT167" s="50"/>
      <c r="PIU167" s="50"/>
      <c r="PIV167" s="50"/>
      <c r="PIW167" s="50"/>
      <c r="PIX167" s="50"/>
      <c r="PIY167" s="50"/>
      <c r="PIZ167" s="50"/>
      <c r="PJA167" s="50"/>
      <c r="PJB167" s="50"/>
      <c r="PJC167" s="50"/>
      <c r="PJD167" s="50"/>
      <c r="PJE167" s="50"/>
      <c r="PJF167" s="50"/>
      <c r="PJG167" s="50"/>
      <c r="PJH167" s="50"/>
      <c r="PJI167" s="50"/>
      <c r="PJJ167" s="50"/>
      <c r="PJK167" s="50"/>
      <c r="PJL167" s="50"/>
      <c r="PJM167" s="50"/>
      <c r="PJN167" s="50"/>
      <c r="PJO167" s="50"/>
      <c r="PJP167" s="50"/>
      <c r="PJQ167" s="50"/>
      <c r="PJR167" s="50"/>
      <c r="PJS167" s="50"/>
      <c r="PJT167" s="50"/>
      <c r="PJU167" s="50"/>
      <c r="PJV167" s="50"/>
      <c r="PJW167" s="50"/>
      <c r="PJX167" s="50"/>
      <c r="PJY167" s="50"/>
      <c r="PJZ167" s="50"/>
      <c r="PKA167" s="50"/>
      <c r="PKB167" s="50"/>
      <c r="PKC167" s="50"/>
      <c r="PKD167" s="50"/>
      <c r="PKE167" s="50"/>
      <c r="PKF167" s="50"/>
      <c r="PKG167" s="50"/>
      <c r="PKH167" s="50"/>
      <c r="PKI167" s="50"/>
      <c r="PKJ167" s="50"/>
      <c r="PKK167" s="50"/>
      <c r="PKL167" s="50"/>
      <c r="PKM167" s="50"/>
      <c r="PKN167" s="50"/>
      <c r="PKO167" s="50"/>
      <c r="PKP167" s="50"/>
      <c r="PKQ167" s="50"/>
      <c r="PKR167" s="50"/>
      <c r="PKS167" s="50"/>
      <c r="PKT167" s="50"/>
      <c r="PKU167" s="50"/>
      <c r="PKV167" s="50"/>
      <c r="PKW167" s="50"/>
      <c r="PKX167" s="50"/>
      <c r="PKY167" s="50"/>
      <c r="PKZ167" s="50"/>
      <c r="PLA167" s="50"/>
      <c r="PLB167" s="50"/>
      <c r="PLC167" s="50"/>
      <c r="PLD167" s="50"/>
      <c r="PLE167" s="50"/>
      <c r="PLF167" s="50"/>
      <c r="PLG167" s="50"/>
      <c r="PLH167" s="50"/>
      <c r="PLI167" s="50"/>
      <c r="PLJ167" s="50"/>
      <c r="PLK167" s="50"/>
      <c r="PLL167" s="50"/>
      <c r="PLM167" s="50"/>
      <c r="PLN167" s="50"/>
      <c r="PLO167" s="50"/>
      <c r="PLP167" s="50"/>
      <c r="PLQ167" s="50"/>
      <c r="PLR167" s="50"/>
      <c r="PLS167" s="50"/>
      <c r="PLT167" s="50"/>
      <c r="PLU167" s="50"/>
      <c r="PLV167" s="50"/>
      <c r="PLW167" s="50"/>
      <c r="PLX167" s="50"/>
      <c r="PLY167" s="50"/>
      <c r="PLZ167" s="50"/>
      <c r="PMA167" s="50"/>
      <c r="PMB167" s="50"/>
      <c r="PMC167" s="50"/>
      <c r="PMD167" s="50"/>
      <c r="PME167" s="50"/>
      <c r="PMF167" s="50"/>
      <c r="PMG167" s="50"/>
      <c r="PMH167" s="50"/>
      <c r="PMI167" s="50"/>
      <c r="PMJ167" s="50"/>
      <c r="PMK167" s="50"/>
      <c r="PML167" s="50"/>
      <c r="PMM167" s="50"/>
      <c r="PMN167" s="50"/>
      <c r="PMO167" s="50"/>
      <c r="PMP167" s="50"/>
      <c r="PMQ167" s="50"/>
      <c r="PMR167" s="50"/>
      <c r="PMS167" s="50"/>
      <c r="PMT167" s="50"/>
      <c r="PMU167" s="50"/>
      <c r="PMV167" s="50"/>
      <c r="PMW167" s="50"/>
      <c r="PMX167" s="50"/>
      <c r="PMY167" s="50"/>
      <c r="PMZ167" s="50"/>
      <c r="PNA167" s="50"/>
      <c r="PNB167" s="50"/>
      <c r="PNC167" s="50"/>
      <c r="PND167" s="50"/>
      <c r="PNE167" s="50"/>
      <c r="PNF167" s="50"/>
      <c r="PNG167" s="50"/>
      <c r="PNH167" s="50"/>
      <c r="PNI167" s="50"/>
      <c r="PNJ167" s="50"/>
      <c r="PNK167" s="50"/>
      <c r="PNL167" s="50"/>
      <c r="PNM167" s="50"/>
      <c r="PNN167" s="50"/>
      <c r="PNO167" s="50"/>
      <c r="PNP167" s="50"/>
      <c r="PNQ167" s="50"/>
      <c r="PNR167" s="50"/>
      <c r="PNS167" s="50"/>
      <c r="PNT167" s="50"/>
      <c r="PNU167" s="50"/>
      <c r="PNV167" s="50"/>
      <c r="PNW167" s="50"/>
      <c r="PNX167" s="50"/>
      <c r="PNY167" s="50"/>
      <c r="PNZ167" s="50"/>
      <c r="POA167" s="50"/>
      <c r="POB167" s="50"/>
      <c r="POC167" s="50"/>
      <c r="POD167" s="50"/>
      <c r="POE167" s="50"/>
      <c r="POF167" s="50"/>
      <c r="POG167" s="50"/>
      <c r="POH167" s="50"/>
      <c r="POI167" s="50"/>
      <c r="POJ167" s="50"/>
      <c r="POK167" s="50"/>
      <c r="POL167" s="50"/>
      <c r="POM167" s="50"/>
      <c r="PON167" s="50"/>
      <c r="POO167" s="50"/>
      <c r="POP167" s="50"/>
      <c r="POQ167" s="50"/>
      <c r="POR167" s="50"/>
      <c r="POS167" s="50"/>
      <c r="POT167" s="50"/>
      <c r="POU167" s="50"/>
      <c r="POV167" s="50"/>
      <c r="POW167" s="50"/>
      <c r="POX167" s="50"/>
      <c r="POY167" s="50"/>
      <c r="POZ167" s="50"/>
      <c r="PPA167" s="50"/>
      <c r="PPB167" s="50"/>
      <c r="PPC167" s="50"/>
      <c r="PPD167" s="50"/>
      <c r="PPE167" s="50"/>
      <c r="PPF167" s="50"/>
      <c r="PPG167" s="50"/>
      <c r="PPH167" s="50"/>
      <c r="PPI167" s="50"/>
      <c r="PPJ167" s="50"/>
      <c r="PPK167" s="50"/>
      <c r="PPL167" s="50"/>
      <c r="PPM167" s="50"/>
      <c r="PPN167" s="50"/>
      <c r="PPO167" s="50"/>
      <c r="PPP167" s="50"/>
      <c r="PPQ167" s="50"/>
      <c r="PPR167" s="50"/>
      <c r="PPS167" s="50"/>
      <c r="PPT167" s="50"/>
      <c r="PPU167" s="50"/>
      <c r="PPV167" s="50"/>
      <c r="PPW167" s="50"/>
      <c r="PPX167" s="50"/>
      <c r="PPY167" s="50"/>
      <c r="PPZ167" s="50"/>
      <c r="PQA167" s="50"/>
      <c r="PQB167" s="50"/>
      <c r="PQC167" s="50"/>
      <c r="PQD167" s="50"/>
      <c r="PQE167" s="50"/>
      <c r="PQF167" s="50"/>
      <c r="PQH167" s="50"/>
      <c r="PQJ167" s="50"/>
      <c r="PQK167" s="50"/>
      <c r="PQL167" s="50"/>
      <c r="PQM167" s="50"/>
      <c r="PQN167" s="50"/>
      <c r="PQO167" s="50"/>
      <c r="PQP167" s="50"/>
      <c r="PQQ167" s="50"/>
      <c r="PQV167" s="50"/>
      <c r="PQW167" s="50"/>
      <c r="PQX167" s="50"/>
      <c r="PQY167" s="50"/>
      <c r="PQZ167" s="50"/>
      <c r="PRA167" s="50"/>
      <c r="PRB167" s="50"/>
      <c r="PRC167" s="50"/>
      <c r="PRD167" s="50"/>
      <c r="PRE167" s="50"/>
      <c r="PRF167" s="50"/>
      <c r="PRG167" s="50"/>
      <c r="PRH167" s="50"/>
      <c r="PRI167" s="50"/>
      <c r="PRJ167" s="50"/>
      <c r="PRK167" s="50"/>
      <c r="PRL167" s="50"/>
      <c r="PRM167" s="50"/>
      <c r="PRN167" s="50"/>
      <c r="PRO167" s="50"/>
      <c r="PRP167" s="50"/>
      <c r="PRQ167" s="50"/>
      <c r="PRR167" s="50"/>
      <c r="PRS167" s="50"/>
      <c r="PRT167" s="50"/>
      <c r="PRU167" s="50"/>
      <c r="PRV167" s="50"/>
      <c r="PRW167" s="50"/>
      <c r="PRX167" s="50"/>
      <c r="PRY167" s="50"/>
      <c r="PRZ167" s="50"/>
      <c r="PSA167" s="50"/>
      <c r="PSB167" s="50"/>
      <c r="PSC167" s="50"/>
      <c r="PSD167" s="50"/>
      <c r="PSE167" s="50"/>
      <c r="PSF167" s="50"/>
      <c r="PSG167" s="50"/>
      <c r="PSH167" s="50"/>
      <c r="PSI167" s="50"/>
      <c r="PSJ167" s="50"/>
      <c r="PSK167" s="50"/>
      <c r="PSL167" s="50"/>
      <c r="PSM167" s="50"/>
      <c r="PSN167" s="50"/>
      <c r="PSO167" s="50"/>
      <c r="PSP167" s="50"/>
      <c r="PSQ167" s="50"/>
      <c r="PSR167" s="50"/>
      <c r="PSS167" s="50"/>
      <c r="PST167" s="50"/>
      <c r="PSU167" s="50"/>
      <c r="PSV167" s="50"/>
      <c r="PSW167" s="50"/>
      <c r="PSX167" s="50"/>
      <c r="PSY167" s="50"/>
      <c r="PSZ167" s="50"/>
      <c r="PTA167" s="50"/>
      <c r="PTB167" s="50"/>
      <c r="PTC167" s="50"/>
      <c r="PTD167" s="50"/>
      <c r="PTE167" s="50"/>
      <c r="PTF167" s="50"/>
      <c r="PTG167" s="50"/>
      <c r="PTH167" s="50"/>
      <c r="PTI167" s="50"/>
      <c r="PTJ167" s="50"/>
      <c r="PTK167" s="50"/>
      <c r="PTL167" s="50"/>
      <c r="PTM167" s="50"/>
      <c r="PTN167" s="50"/>
      <c r="PTO167" s="50"/>
      <c r="PTP167" s="50"/>
      <c r="PTQ167" s="50"/>
      <c r="PTR167" s="50"/>
      <c r="PTS167" s="50"/>
      <c r="PTT167" s="50"/>
      <c r="PTU167" s="50"/>
      <c r="PTV167" s="50"/>
      <c r="PTW167" s="50"/>
      <c r="PTX167" s="50"/>
      <c r="PTY167" s="50"/>
      <c r="PTZ167" s="50"/>
      <c r="PUA167" s="50"/>
      <c r="PUB167" s="50"/>
      <c r="PUC167" s="50"/>
      <c r="PUD167" s="50"/>
      <c r="PUE167" s="50"/>
      <c r="PUF167" s="50"/>
      <c r="PUG167" s="50"/>
      <c r="PUH167" s="50"/>
      <c r="PUI167" s="50"/>
      <c r="PUJ167" s="50"/>
      <c r="PUK167" s="50"/>
      <c r="PUL167" s="50"/>
      <c r="PUM167" s="50"/>
      <c r="PUN167" s="50"/>
      <c r="PUO167" s="50"/>
      <c r="PUP167" s="50"/>
      <c r="PUQ167" s="50"/>
      <c r="PUR167" s="50"/>
      <c r="PUS167" s="50"/>
      <c r="PUT167" s="50"/>
      <c r="PUU167" s="50"/>
      <c r="PUV167" s="50"/>
      <c r="PUW167" s="50"/>
      <c r="PUX167" s="50"/>
      <c r="PUY167" s="50"/>
      <c r="PUZ167" s="50"/>
      <c r="PVA167" s="50"/>
      <c r="PVB167" s="50"/>
      <c r="PVC167" s="50"/>
      <c r="PVD167" s="50"/>
      <c r="PVE167" s="50"/>
      <c r="PVF167" s="50"/>
      <c r="PVG167" s="50"/>
      <c r="PVH167" s="50"/>
      <c r="PVI167" s="50"/>
      <c r="PVJ167" s="50"/>
      <c r="PVK167" s="50"/>
      <c r="PVL167" s="50"/>
      <c r="PVM167" s="50"/>
      <c r="PVN167" s="50"/>
      <c r="PVO167" s="50"/>
      <c r="PVP167" s="50"/>
      <c r="PVQ167" s="50"/>
      <c r="PVR167" s="50"/>
      <c r="PVS167" s="50"/>
      <c r="PVT167" s="50"/>
      <c r="PVU167" s="50"/>
      <c r="PVV167" s="50"/>
      <c r="PVW167" s="50"/>
      <c r="PVX167" s="50"/>
      <c r="PVY167" s="50"/>
      <c r="PVZ167" s="50"/>
      <c r="PWA167" s="50"/>
      <c r="PWB167" s="50"/>
      <c r="PWC167" s="50"/>
      <c r="PWD167" s="50"/>
      <c r="PWE167" s="50"/>
      <c r="PWF167" s="50"/>
      <c r="PWG167" s="50"/>
      <c r="PWH167" s="50"/>
      <c r="PWI167" s="50"/>
      <c r="PWJ167" s="50"/>
      <c r="PWK167" s="50"/>
      <c r="PWL167" s="50"/>
      <c r="PWM167" s="50"/>
      <c r="PWN167" s="50"/>
      <c r="PWO167" s="50"/>
      <c r="PWP167" s="50"/>
      <c r="PWQ167" s="50"/>
      <c r="PWR167" s="50"/>
      <c r="PWS167" s="50"/>
      <c r="PWT167" s="50"/>
      <c r="PWU167" s="50"/>
      <c r="PWV167" s="50"/>
      <c r="PWW167" s="50"/>
      <c r="PWX167" s="50"/>
      <c r="PWY167" s="50"/>
      <c r="PWZ167" s="50"/>
      <c r="PXA167" s="50"/>
      <c r="PXB167" s="50"/>
      <c r="PXC167" s="50"/>
      <c r="PXD167" s="50"/>
      <c r="PXE167" s="50"/>
      <c r="PXF167" s="50"/>
      <c r="PXG167" s="50"/>
      <c r="PXH167" s="50"/>
      <c r="PXI167" s="50"/>
      <c r="PXJ167" s="50"/>
      <c r="PXK167" s="50"/>
      <c r="PXL167" s="50"/>
      <c r="PXM167" s="50"/>
      <c r="PXN167" s="50"/>
      <c r="PXO167" s="50"/>
      <c r="PXP167" s="50"/>
      <c r="PXQ167" s="50"/>
      <c r="PXR167" s="50"/>
      <c r="PXS167" s="50"/>
      <c r="PXT167" s="50"/>
      <c r="PXU167" s="50"/>
      <c r="PXV167" s="50"/>
      <c r="PXW167" s="50"/>
      <c r="PXX167" s="50"/>
      <c r="PXY167" s="50"/>
      <c r="PXZ167" s="50"/>
      <c r="PYA167" s="50"/>
      <c r="PYB167" s="50"/>
      <c r="PYC167" s="50"/>
      <c r="PYD167" s="50"/>
      <c r="PYE167" s="50"/>
      <c r="PYF167" s="50"/>
      <c r="PYG167" s="50"/>
      <c r="PYH167" s="50"/>
      <c r="PYI167" s="50"/>
      <c r="PYJ167" s="50"/>
      <c r="PYK167" s="50"/>
      <c r="PYL167" s="50"/>
      <c r="PYM167" s="50"/>
      <c r="PYN167" s="50"/>
      <c r="PYO167" s="50"/>
      <c r="PYP167" s="50"/>
      <c r="PYQ167" s="50"/>
      <c r="PYR167" s="50"/>
      <c r="PYS167" s="50"/>
      <c r="PYT167" s="50"/>
      <c r="PYU167" s="50"/>
      <c r="PYV167" s="50"/>
      <c r="PYW167" s="50"/>
      <c r="PYX167" s="50"/>
      <c r="PYY167" s="50"/>
      <c r="PYZ167" s="50"/>
      <c r="PZA167" s="50"/>
      <c r="PZB167" s="50"/>
      <c r="PZC167" s="50"/>
      <c r="PZD167" s="50"/>
      <c r="PZE167" s="50"/>
      <c r="PZF167" s="50"/>
      <c r="PZG167" s="50"/>
      <c r="PZH167" s="50"/>
      <c r="PZI167" s="50"/>
      <c r="PZJ167" s="50"/>
      <c r="PZK167" s="50"/>
      <c r="PZL167" s="50"/>
      <c r="PZM167" s="50"/>
      <c r="PZN167" s="50"/>
      <c r="PZO167" s="50"/>
      <c r="PZP167" s="50"/>
      <c r="PZQ167" s="50"/>
      <c r="PZR167" s="50"/>
      <c r="PZS167" s="50"/>
      <c r="PZT167" s="50"/>
      <c r="PZU167" s="50"/>
      <c r="PZV167" s="50"/>
      <c r="PZW167" s="50"/>
      <c r="PZX167" s="50"/>
      <c r="PZY167" s="50"/>
      <c r="PZZ167" s="50"/>
      <c r="QAA167" s="50"/>
      <c r="QAB167" s="50"/>
      <c r="QAD167" s="50"/>
      <c r="QAF167" s="50"/>
      <c r="QAG167" s="50"/>
      <c r="QAH167" s="50"/>
      <c r="QAI167" s="50"/>
      <c r="QAJ167" s="50"/>
      <c r="QAK167" s="50"/>
      <c r="QAL167" s="50"/>
      <c r="QAM167" s="50"/>
      <c r="QAR167" s="50"/>
      <c r="QAS167" s="50"/>
      <c r="QAT167" s="50"/>
      <c r="QAU167" s="50"/>
      <c r="QAV167" s="50"/>
      <c r="QAW167" s="50"/>
      <c r="QAX167" s="50"/>
      <c r="QAY167" s="50"/>
      <c r="QAZ167" s="50"/>
      <c r="QBA167" s="50"/>
      <c r="QBB167" s="50"/>
      <c r="QBC167" s="50"/>
      <c r="QBD167" s="50"/>
      <c r="QBE167" s="50"/>
      <c r="QBF167" s="50"/>
      <c r="QBG167" s="50"/>
      <c r="QBH167" s="50"/>
      <c r="QBI167" s="50"/>
      <c r="QBJ167" s="50"/>
      <c r="QBK167" s="50"/>
      <c r="QBL167" s="50"/>
      <c r="QBM167" s="50"/>
      <c r="QBN167" s="50"/>
      <c r="QBO167" s="50"/>
      <c r="QBP167" s="50"/>
      <c r="QBQ167" s="50"/>
      <c r="QBR167" s="50"/>
      <c r="QBS167" s="50"/>
      <c r="QBT167" s="50"/>
      <c r="QBU167" s="50"/>
      <c r="QBV167" s="50"/>
      <c r="QBW167" s="50"/>
      <c r="QBX167" s="50"/>
      <c r="QBY167" s="50"/>
      <c r="QBZ167" s="50"/>
      <c r="QCA167" s="50"/>
      <c r="QCB167" s="50"/>
      <c r="QCC167" s="50"/>
      <c r="QCD167" s="50"/>
      <c r="QCE167" s="50"/>
      <c r="QCF167" s="50"/>
      <c r="QCG167" s="50"/>
      <c r="QCH167" s="50"/>
      <c r="QCI167" s="50"/>
      <c r="QCJ167" s="50"/>
      <c r="QCK167" s="50"/>
      <c r="QCL167" s="50"/>
      <c r="QCM167" s="50"/>
      <c r="QCN167" s="50"/>
      <c r="QCO167" s="50"/>
      <c r="QCP167" s="50"/>
      <c r="QCQ167" s="50"/>
      <c r="QCR167" s="50"/>
      <c r="QCS167" s="50"/>
      <c r="QCT167" s="50"/>
      <c r="QCU167" s="50"/>
      <c r="QCV167" s="50"/>
      <c r="QCW167" s="50"/>
      <c r="QCX167" s="50"/>
      <c r="QCY167" s="50"/>
      <c r="QCZ167" s="50"/>
      <c r="QDA167" s="50"/>
      <c r="QDB167" s="50"/>
      <c r="QDC167" s="50"/>
      <c r="QDD167" s="50"/>
      <c r="QDE167" s="50"/>
      <c r="QDF167" s="50"/>
      <c r="QDG167" s="50"/>
      <c r="QDH167" s="50"/>
      <c r="QDI167" s="50"/>
      <c r="QDJ167" s="50"/>
      <c r="QDK167" s="50"/>
      <c r="QDL167" s="50"/>
      <c r="QDM167" s="50"/>
      <c r="QDN167" s="50"/>
      <c r="QDO167" s="50"/>
      <c r="QDP167" s="50"/>
      <c r="QDQ167" s="50"/>
      <c r="QDR167" s="50"/>
      <c r="QDS167" s="50"/>
      <c r="QDT167" s="50"/>
      <c r="QDU167" s="50"/>
      <c r="QDV167" s="50"/>
      <c r="QDW167" s="50"/>
      <c r="QDX167" s="50"/>
      <c r="QDY167" s="50"/>
      <c r="QDZ167" s="50"/>
      <c r="QEA167" s="50"/>
      <c r="QEB167" s="50"/>
      <c r="QEC167" s="50"/>
      <c r="QED167" s="50"/>
      <c r="QEE167" s="50"/>
      <c r="QEF167" s="50"/>
      <c r="QEG167" s="50"/>
      <c r="QEH167" s="50"/>
      <c r="QEI167" s="50"/>
      <c r="QEJ167" s="50"/>
      <c r="QEK167" s="50"/>
      <c r="QEL167" s="50"/>
      <c r="QEM167" s="50"/>
      <c r="QEN167" s="50"/>
      <c r="QEO167" s="50"/>
      <c r="QEP167" s="50"/>
      <c r="QEQ167" s="50"/>
      <c r="QER167" s="50"/>
      <c r="QES167" s="50"/>
      <c r="QET167" s="50"/>
      <c r="QEU167" s="50"/>
      <c r="QEV167" s="50"/>
      <c r="QEW167" s="50"/>
      <c r="QEX167" s="50"/>
      <c r="QEY167" s="50"/>
      <c r="QEZ167" s="50"/>
      <c r="QFA167" s="50"/>
      <c r="QFB167" s="50"/>
      <c r="QFC167" s="50"/>
      <c r="QFD167" s="50"/>
      <c r="QFE167" s="50"/>
      <c r="QFF167" s="50"/>
      <c r="QFG167" s="50"/>
      <c r="QFH167" s="50"/>
      <c r="QFI167" s="50"/>
      <c r="QFJ167" s="50"/>
      <c r="QFK167" s="50"/>
      <c r="QFL167" s="50"/>
      <c r="QFM167" s="50"/>
      <c r="QFN167" s="50"/>
      <c r="QFO167" s="50"/>
      <c r="QFP167" s="50"/>
      <c r="QFQ167" s="50"/>
      <c r="QFR167" s="50"/>
      <c r="QFS167" s="50"/>
      <c r="QFT167" s="50"/>
      <c r="QFU167" s="50"/>
      <c r="QFV167" s="50"/>
      <c r="QFW167" s="50"/>
      <c r="QFX167" s="50"/>
      <c r="QFY167" s="50"/>
      <c r="QFZ167" s="50"/>
      <c r="QGA167" s="50"/>
      <c r="QGB167" s="50"/>
      <c r="QGC167" s="50"/>
      <c r="QGD167" s="50"/>
      <c r="QGE167" s="50"/>
      <c r="QGF167" s="50"/>
      <c r="QGG167" s="50"/>
      <c r="QGH167" s="50"/>
      <c r="QGI167" s="50"/>
      <c r="QGJ167" s="50"/>
      <c r="QGK167" s="50"/>
      <c r="QGL167" s="50"/>
      <c r="QGM167" s="50"/>
      <c r="QGN167" s="50"/>
      <c r="QGO167" s="50"/>
      <c r="QGP167" s="50"/>
      <c r="QGQ167" s="50"/>
      <c r="QGR167" s="50"/>
      <c r="QGS167" s="50"/>
      <c r="QGT167" s="50"/>
      <c r="QGU167" s="50"/>
      <c r="QGV167" s="50"/>
      <c r="QGW167" s="50"/>
      <c r="QGX167" s="50"/>
      <c r="QGY167" s="50"/>
      <c r="QGZ167" s="50"/>
      <c r="QHA167" s="50"/>
      <c r="QHB167" s="50"/>
      <c r="QHC167" s="50"/>
      <c r="QHD167" s="50"/>
      <c r="QHE167" s="50"/>
      <c r="QHF167" s="50"/>
      <c r="QHG167" s="50"/>
      <c r="QHH167" s="50"/>
      <c r="QHI167" s="50"/>
      <c r="QHJ167" s="50"/>
      <c r="QHK167" s="50"/>
      <c r="QHL167" s="50"/>
      <c r="QHM167" s="50"/>
      <c r="QHN167" s="50"/>
      <c r="QHO167" s="50"/>
      <c r="QHP167" s="50"/>
      <c r="QHQ167" s="50"/>
      <c r="QHR167" s="50"/>
      <c r="QHS167" s="50"/>
      <c r="QHT167" s="50"/>
      <c r="QHU167" s="50"/>
      <c r="QHV167" s="50"/>
      <c r="QHW167" s="50"/>
      <c r="QHX167" s="50"/>
      <c r="QHY167" s="50"/>
      <c r="QHZ167" s="50"/>
      <c r="QIA167" s="50"/>
      <c r="QIB167" s="50"/>
      <c r="QIC167" s="50"/>
      <c r="QID167" s="50"/>
      <c r="QIE167" s="50"/>
      <c r="QIF167" s="50"/>
      <c r="QIG167" s="50"/>
      <c r="QIH167" s="50"/>
      <c r="QII167" s="50"/>
      <c r="QIJ167" s="50"/>
      <c r="QIK167" s="50"/>
      <c r="QIL167" s="50"/>
      <c r="QIM167" s="50"/>
      <c r="QIN167" s="50"/>
      <c r="QIO167" s="50"/>
      <c r="QIP167" s="50"/>
      <c r="QIQ167" s="50"/>
      <c r="QIR167" s="50"/>
      <c r="QIS167" s="50"/>
      <c r="QIT167" s="50"/>
      <c r="QIU167" s="50"/>
      <c r="QIV167" s="50"/>
      <c r="QIW167" s="50"/>
      <c r="QIX167" s="50"/>
      <c r="QIY167" s="50"/>
      <c r="QIZ167" s="50"/>
      <c r="QJA167" s="50"/>
      <c r="QJB167" s="50"/>
      <c r="QJC167" s="50"/>
      <c r="QJD167" s="50"/>
      <c r="QJE167" s="50"/>
      <c r="QJF167" s="50"/>
      <c r="QJG167" s="50"/>
      <c r="QJH167" s="50"/>
      <c r="QJI167" s="50"/>
      <c r="QJJ167" s="50"/>
      <c r="QJK167" s="50"/>
      <c r="QJL167" s="50"/>
      <c r="QJM167" s="50"/>
      <c r="QJN167" s="50"/>
      <c r="QJO167" s="50"/>
      <c r="QJP167" s="50"/>
      <c r="QJQ167" s="50"/>
      <c r="QJR167" s="50"/>
      <c r="QJS167" s="50"/>
      <c r="QJT167" s="50"/>
      <c r="QJU167" s="50"/>
      <c r="QJV167" s="50"/>
      <c r="QJW167" s="50"/>
      <c r="QJX167" s="50"/>
      <c r="QJZ167" s="50"/>
      <c r="QKB167" s="50"/>
      <c r="QKC167" s="50"/>
      <c r="QKD167" s="50"/>
      <c r="QKE167" s="50"/>
      <c r="QKF167" s="50"/>
      <c r="QKG167" s="50"/>
      <c r="QKH167" s="50"/>
      <c r="QKI167" s="50"/>
      <c r="QKN167" s="50"/>
      <c r="QKO167" s="50"/>
      <c r="QKP167" s="50"/>
      <c r="QKQ167" s="50"/>
      <c r="QKR167" s="50"/>
      <c r="QKS167" s="50"/>
      <c r="QKT167" s="50"/>
      <c r="QKU167" s="50"/>
      <c r="QKV167" s="50"/>
      <c r="QKW167" s="50"/>
      <c r="QKX167" s="50"/>
      <c r="QKY167" s="50"/>
      <c r="QKZ167" s="50"/>
      <c r="QLA167" s="50"/>
      <c r="QLB167" s="50"/>
      <c r="QLC167" s="50"/>
      <c r="QLD167" s="50"/>
      <c r="QLE167" s="50"/>
      <c r="QLF167" s="50"/>
      <c r="QLG167" s="50"/>
      <c r="QLH167" s="50"/>
      <c r="QLI167" s="50"/>
      <c r="QLJ167" s="50"/>
      <c r="QLK167" s="50"/>
      <c r="QLL167" s="50"/>
      <c r="QLM167" s="50"/>
      <c r="QLN167" s="50"/>
      <c r="QLO167" s="50"/>
      <c r="QLP167" s="50"/>
      <c r="QLQ167" s="50"/>
      <c r="QLR167" s="50"/>
      <c r="QLS167" s="50"/>
      <c r="QLT167" s="50"/>
      <c r="QLU167" s="50"/>
      <c r="QLV167" s="50"/>
      <c r="QLW167" s="50"/>
      <c r="QLX167" s="50"/>
      <c r="QLY167" s="50"/>
      <c r="QLZ167" s="50"/>
      <c r="QMA167" s="50"/>
      <c r="QMB167" s="50"/>
      <c r="QMC167" s="50"/>
      <c r="QMD167" s="50"/>
      <c r="QME167" s="50"/>
      <c r="QMF167" s="50"/>
      <c r="QMG167" s="50"/>
      <c r="QMH167" s="50"/>
      <c r="QMI167" s="50"/>
      <c r="QMJ167" s="50"/>
      <c r="QMK167" s="50"/>
      <c r="QML167" s="50"/>
      <c r="QMM167" s="50"/>
      <c r="QMN167" s="50"/>
      <c r="QMO167" s="50"/>
      <c r="QMP167" s="50"/>
      <c r="QMQ167" s="50"/>
      <c r="QMR167" s="50"/>
      <c r="QMS167" s="50"/>
      <c r="QMT167" s="50"/>
      <c r="QMU167" s="50"/>
      <c r="QMV167" s="50"/>
      <c r="QMW167" s="50"/>
      <c r="QMX167" s="50"/>
      <c r="QMY167" s="50"/>
      <c r="QMZ167" s="50"/>
      <c r="QNA167" s="50"/>
      <c r="QNB167" s="50"/>
      <c r="QNC167" s="50"/>
      <c r="QND167" s="50"/>
      <c r="QNE167" s="50"/>
      <c r="QNF167" s="50"/>
      <c r="QNG167" s="50"/>
      <c r="QNH167" s="50"/>
      <c r="QNI167" s="50"/>
      <c r="QNJ167" s="50"/>
      <c r="QNK167" s="50"/>
      <c r="QNL167" s="50"/>
      <c r="QNM167" s="50"/>
      <c r="QNN167" s="50"/>
      <c r="QNO167" s="50"/>
      <c r="QNP167" s="50"/>
      <c r="QNQ167" s="50"/>
      <c r="QNR167" s="50"/>
      <c r="QNS167" s="50"/>
      <c r="QNT167" s="50"/>
      <c r="QNU167" s="50"/>
      <c r="QNV167" s="50"/>
      <c r="QNW167" s="50"/>
      <c r="QNX167" s="50"/>
      <c r="QNY167" s="50"/>
      <c r="QNZ167" s="50"/>
      <c r="QOA167" s="50"/>
      <c r="QOB167" s="50"/>
      <c r="QOC167" s="50"/>
      <c r="QOD167" s="50"/>
      <c r="QOE167" s="50"/>
      <c r="QOF167" s="50"/>
      <c r="QOG167" s="50"/>
      <c r="QOH167" s="50"/>
      <c r="QOI167" s="50"/>
      <c r="QOJ167" s="50"/>
      <c r="QOK167" s="50"/>
      <c r="QOL167" s="50"/>
      <c r="QOM167" s="50"/>
      <c r="QON167" s="50"/>
      <c r="QOO167" s="50"/>
      <c r="QOP167" s="50"/>
      <c r="QOQ167" s="50"/>
      <c r="QOR167" s="50"/>
      <c r="QOS167" s="50"/>
      <c r="QOT167" s="50"/>
      <c r="QOU167" s="50"/>
      <c r="QOV167" s="50"/>
      <c r="QOW167" s="50"/>
      <c r="QOX167" s="50"/>
      <c r="QOY167" s="50"/>
      <c r="QOZ167" s="50"/>
      <c r="QPA167" s="50"/>
      <c r="QPB167" s="50"/>
      <c r="QPC167" s="50"/>
      <c r="QPD167" s="50"/>
      <c r="QPE167" s="50"/>
      <c r="QPF167" s="50"/>
      <c r="QPG167" s="50"/>
      <c r="QPH167" s="50"/>
      <c r="QPI167" s="50"/>
      <c r="QPJ167" s="50"/>
      <c r="QPK167" s="50"/>
      <c r="QPL167" s="50"/>
      <c r="QPM167" s="50"/>
      <c r="QPN167" s="50"/>
      <c r="QPO167" s="50"/>
      <c r="QPP167" s="50"/>
      <c r="QPQ167" s="50"/>
      <c r="QPR167" s="50"/>
      <c r="QPS167" s="50"/>
      <c r="QPT167" s="50"/>
      <c r="QPU167" s="50"/>
      <c r="QPV167" s="50"/>
      <c r="QPW167" s="50"/>
      <c r="QPX167" s="50"/>
      <c r="QPY167" s="50"/>
      <c r="QPZ167" s="50"/>
      <c r="QQA167" s="50"/>
      <c r="QQB167" s="50"/>
      <c r="QQC167" s="50"/>
      <c r="QQD167" s="50"/>
      <c r="QQE167" s="50"/>
      <c r="QQF167" s="50"/>
      <c r="QQG167" s="50"/>
      <c r="QQH167" s="50"/>
      <c r="QQI167" s="50"/>
      <c r="QQJ167" s="50"/>
      <c r="QQK167" s="50"/>
      <c r="QQL167" s="50"/>
      <c r="QQM167" s="50"/>
      <c r="QQN167" s="50"/>
      <c r="QQO167" s="50"/>
      <c r="QQP167" s="50"/>
      <c r="QQQ167" s="50"/>
      <c r="QQR167" s="50"/>
      <c r="QQS167" s="50"/>
      <c r="QQT167" s="50"/>
      <c r="QQU167" s="50"/>
      <c r="QQV167" s="50"/>
      <c r="QQW167" s="50"/>
      <c r="QQX167" s="50"/>
      <c r="QQY167" s="50"/>
      <c r="QQZ167" s="50"/>
      <c r="QRA167" s="50"/>
      <c r="QRB167" s="50"/>
      <c r="QRC167" s="50"/>
      <c r="QRD167" s="50"/>
      <c r="QRE167" s="50"/>
      <c r="QRF167" s="50"/>
      <c r="QRG167" s="50"/>
      <c r="QRH167" s="50"/>
      <c r="QRI167" s="50"/>
      <c r="QRJ167" s="50"/>
      <c r="QRK167" s="50"/>
      <c r="QRL167" s="50"/>
      <c r="QRM167" s="50"/>
      <c r="QRN167" s="50"/>
      <c r="QRO167" s="50"/>
      <c r="QRP167" s="50"/>
      <c r="QRQ167" s="50"/>
      <c r="QRR167" s="50"/>
      <c r="QRS167" s="50"/>
      <c r="QRT167" s="50"/>
      <c r="QRU167" s="50"/>
      <c r="QRV167" s="50"/>
      <c r="QRW167" s="50"/>
      <c r="QRX167" s="50"/>
      <c r="QRY167" s="50"/>
      <c r="QRZ167" s="50"/>
      <c r="QSA167" s="50"/>
      <c r="QSB167" s="50"/>
      <c r="QSC167" s="50"/>
      <c r="QSD167" s="50"/>
      <c r="QSE167" s="50"/>
      <c r="QSF167" s="50"/>
      <c r="QSG167" s="50"/>
      <c r="QSH167" s="50"/>
      <c r="QSI167" s="50"/>
      <c r="QSJ167" s="50"/>
      <c r="QSK167" s="50"/>
      <c r="QSL167" s="50"/>
      <c r="QSM167" s="50"/>
      <c r="QSN167" s="50"/>
      <c r="QSO167" s="50"/>
      <c r="QSP167" s="50"/>
      <c r="QSQ167" s="50"/>
      <c r="QSR167" s="50"/>
      <c r="QSS167" s="50"/>
      <c r="QST167" s="50"/>
      <c r="QSU167" s="50"/>
      <c r="QSV167" s="50"/>
      <c r="QSW167" s="50"/>
      <c r="QSX167" s="50"/>
      <c r="QSY167" s="50"/>
      <c r="QSZ167" s="50"/>
      <c r="QTA167" s="50"/>
      <c r="QTB167" s="50"/>
      <c r="QTC167" s="50"/>
      <c r="QTD167" s="50"/>
      <c r="QTE167" s="50"/>
      <c r="QTF167" s="50"/>
      <c r="QTG167" s="50"/>
      <c r="QTH167" s="50"/>
      <c r="QTI167" s="50"/>
      <c r="QTJ167" s="50"/>
      <c r="QTK167" s="50"/>
      <c r="QTL167" s="50"/>
      <c r="QTM167" s="50"/>
      <c r="QTN167" s="50"/>
      <c r="QTO167" s="50"/>
      <c r="QTP167" s="50"/>
      <c r="QTQ167" s="50"/>
      <c r="QTR167" s="50"/>
      <c r="QTS167" s="50"/>
      <c r="QTT167" s="50"/>
      <c r="QTV167" s="50"/>
      <c r="QTX167" s="50"/>
      <c r="QTY167" s="50"/>
      <c r="QTZ167" s="50"/>
      <c r="QUA167" s="50"/>
      <c r="QUB167" s="50"/>
      <c r="QUC167" s="50"/>
      <c r="QUD167" s="50"/>
      <c r="QUE167" s="50"/>
      <c r="QUJ167" s="50"/>
      <c r="QUK167" s="50"/>
      <c r="QUL167" s="50"/>
      <c r="QUM167" s="50"/>
      <c r="QUN167" s="50"/>
      <c r="QUO167" s="50"/>
      <c r="QUP167" s="50"/>
      <c r="QUQ167" s="50"/>
      <c r="QUR167" s="50"/>
      <c r="QUS167" s="50"/>
      <c r="QUT167" s="50"/>
      <c r="QUU167" s="50"/>
      <c r="QUV167" s="50"/>
      <c r="QUW167" s="50"/>
      <c r="QUX167" s="50"/>
      <c r="QUY167" s="50"/>
      <c r="QUZ167" s="50"/>
      <c r="QVA167" s="50"/>
      <c r="QVB167" s="50"/>
      <c r="QVC167" s="50"/>
      <c r="QVD167" s="50"/>
      <c r="QVE167" s="50"/>
      <c r="QVF167" s="50"/>
      <c r="QVG167" s="50"/>
      <c r="QVH167" s="50"/>
      <c r="QVI167" s="50"/>
      <c r="QVJ167" s="50"/>
      <c r="QVK167" s="50"/>
      <c r="QVL167" s="50"/>
      <c r="QVM167" s="50"/>
      <c r="QVN167" s="50"/>
      <c r="QVO167" s="50"/>
      <c r="QVP167" s="50"/>
      <c r="QVQ167" s="50"/>
      <c r="QVR167" s="50"/>
      <c r="QVS167" s="50"/>
      <c r="QVT167" s="50"/>
      <c r="QVU167" s="50"/>
      <c r="QVV167" s="50"/>
      <c r="QVW167" s="50"/>
      <c r="QVX167" s="50"/>
      <c r="QVY167" s="50"/>
      <c r="QVZ167" s="50"/>
      <c r="QWA167" s="50"/>
      <c r="QWB167" s="50"/>
      <c r="QWC167" s="50"/>
      <c r="QWD167" s="50"/>
      <c r="QWE167" s="50"/>
      <c r="QWF167" s="50"/>
      <c r="QWG167" s="50"/>
      <c r="QWH167" s="50"/>
      <c r="QWI167" s="50"/>
      <c r="QWJ167" s="50"/>
      <c r="QWK167" s="50"/>
      <c r="QWL167" s="50"/>
      <c r="QWM167" s="50"/>
      <c r="QWN167" s="50"/>
      <c r="QWO167" s="50"/>
      <c r="QWP167" s="50"/>
      <c r="QWQ167" s="50"/>
      <c r="QWR167" s="50"/>
      <c r="QWS167" s="50"/>
      <c r="QWT167" s="50"/>
      <c r="QWU167" s="50"/>
      <c r="QWV167" s="50"/>
      <c r="QWW167" s="50"/>
      <c r="QWX167" s="50"/>
      <c r="QWY167" s="50"/>
      <c r="QWZ167" s="50"/>
      <c r="QXA167" s="50"/>
      <c r="QXB167" s="50"/>
      <c r="QXC167" s="50"/>
      <c r="QXD167" s="50"/>
      <c r="QXE167" s="50"/>
      <c r="QXF167" s="50"/>
      <c r="QXG167" s="50"/>
      <c r="QXH167" s="50"/>
      <c r="QXI167" s="50"/>
      <c r="QXJ167" s="50"/>
      <c r="QXK167" s="50"/>
      <c r="QXL167" s="50"/>
      <c r="QXM167" s="50"/>
      <c r="QXN167" s="50"/>
      <c r="QXO167" s="50"/>
      <c r="QXP167" s="50"/>
      <c r="QXQ167" s="50"/>
      <c r="QXR167" s="50"/>
      <c r="QXS167" s="50"/>
      <c r="QXT167" s="50"/>
      <c r="QXU167" s="50"/>
      <c r="QXV167" s="50"/>
      <c r="QXW167" s="50"/>
      <c r="QXX167" s="50"/>
      <c r="QXY167" s="50"/>
      <c r="QXZ167" s="50"/>
      <c r="QYA167" s="50"/>
      <c r="QYB167" s="50"/>
      <c r="QYC167" s="50"/>
      <c r="QYD167" s="50"/>
      <c r="QYE167" s="50"/>
      <c r="QYF167" s="50"/>
      <c r="QYG167" s="50"/>
      <c r="QYH167" s="50"/>
      <c r="QYI167" s="50"/>
      <c r="QYJ167" s="50"/>
      <c r="QYK167" s="50"/>
      <c r="QYL167" s="50"/>
      <c r="QYM167" s="50"/>
      <c r="QYN167" s="50"/>
      <c r="QYO167" s="50"/>
      <c r="QYP167" s="50"/>
      <c r="QYQ167" s="50"/>
      <c r="QYR167" s="50"/>
      <c r="QYS167" s="50"/>
      <c r="QYT167" s="50"/>
      <c r="QYU167" s="50"/>
      <c r="QYV167" s="50"/>
      <c r="QYW167" s="50"/>
      <c r="QYX167" s="50"/>
      <c r="QYY167" s="50"/>
      <c r="QYZ167" s="50"/>
      <c r="QZA167" s="50"/>
      <c r="QZB167" s="50"/>
      <c r="QZC167" s="50"/>
      <c r="QZD167" s="50"/>
      <c r="QZE167" s="50"/>
      <c r="QZF167" s="50"/>
      <c r="QZG167" s="50"/>
      <c r="QZH167" s="50"/>
      <c r="QZI167" s="50"/>
      <c r="QZJ167" s="50"/>
      <c r="QZK167" s="50"/>
      <c r="QZL167" s="50"/>
      <c r="QZM167" s="50"/>
      <c r="QZN167" s="50"/>
      <c r="QZO167" s="50"/>
      <c r="QZP167" s="50"/>
      <c r="QZQ167" s="50"/>
      <c r="QZR167" s="50"/>
      <c r="QZS167" s="50"/>
      <c r="QZT167" s="50"/>
      <c r="QZU167" s="50"/>
      <c r="QZV167" s="50"/>
      <c r="QZW167" s="50"/>
      <c r="QZX167" s="50"/>
      <c r="QZY167" s="50"/>
      <c r="QZZ167" s="50"/>
      <c r="RAA167" s="50"/>
      <c r="RAB167" s="50"/>
      <c r="RAC167" s="50"/>
      <c r="RAD167" s="50"/>
      <c r="RAE167" s="50"/>
      <c r="RAF167" s="50"/>
      <c r="RAG167" s="50"/>
      <c r="RAH167" s="50"/>
      <c r="RAI167" s="50"/>
      <c r="RAJ167" s="50"/>
      <c r="RAK167" s="50"/>
      <c r="RAL167" s="50"/>
      <c r="RAM167" s="50"/>
      <c r="RAN167" s="50"/>
      <c r="RAO167" s="50"/>
      <c r="RAP167" s="50"/>
      <c r="RAQ167" s="50"/>
      <c r="RAR167" s="50"/>
      <c r="RAS167" s="50"/>
      <c r="RAT167" s="50"/>
      <c r="RAU167" s="50"/>
      <c r="RAV167" s="50"/>
      <c r="RAW167" s="50"/>
      <c r="RAX167" s="50"/>
      <c r="RAY167" s="50"/>
      <c r="RAZ167" s="50"/>
      <c r="RBA167" s="50"/>
      <c r="RBB167" s="50"/>
      <c r="RBC167" s="50"/>
      <c r="RBD167" s="50"/>
      <c r="RBE167" s="50"/>
      <c r="RBF167" s="50"/>
      <c r="RBG167" s="50"/>
      <c r="RBH167" s="50"/>
      <c r="RBI167" s="50"/>
      <c r="RBJ167" s="50"/>
      <c r="RBK167" s="50"/>
      <c r="RBL167" s="50"/>
      <c r="RBM167" s="50"/>
      <c r="RBN167" s="50"/>
      <c r="RBO167" s="50"/>
      <c r="RBP167" s="50"/>
      <c r="RBQ167" s="50"/>
      <c r="RBR167" s="50"/>
      <c r="RBS167" s="50"/>
      <c r="RBT167" s="50"/>
      <c r="RBU167" s="50"/>
      <c r="RBV167" s="50"/>
      <c r="RBW167" s="50"/>
      <c r="RBX167" s="50"/>
      <c r="RBY167" s="50"/>
      <c r="RBZ167" s="50"/>
      <c r="RCA167" s="50"/>
      <c r="RCB167" s="50"/>
      <c r="RCC167" s="50"/>
      <c r="RCD167" s="50"/>
      <c r="RCE167" s="50"/>
      <c r="RCF167" s="50"/>
      <c r="RCG167" s="50"/>
      <c r="RCH167" s="50"/>
      <c r="RCI167" s="50"/>
      <c r="RCJ167" s="50"/>
      <c r="RCK167" s="50"/>
      <c r="RCL167" s="50"/>
      <c r="RCM167" s="50"/>
      <c r="RCN167" s="50"/>
      <c r="RCO167" s="50"/>
      <c r="RCP167" s="50"/>
      <c r="RCQ167" s="50"/>
      <c r="RCR167" s="50"/>
      <c r="RCS167" s="50"/>
      <c r="RCT167" s="50"/>
      <c r="RCU167" s="50"/>
      <c r="RCV167" s="50"/>
      <c r="RCW167" s="50"/>
      <c r="RCX167" s="50"/>
      <c r="RCY167" s="50"/>
      <c r="RCZ167" s="50"/>
      <c r="RDA167" s="50"/>
      <c r="RDB167" s="50"/>
      <c r="RDC167" s="50"/>
      <c r="RDD167" s="50"/>
      <c r="RDE167" s="50"/>
      <c r="RDF167" s="50"/>
      <c r="RDG167" s="50"/>
      <c r="RDH167" s="50"/>
      <c r="RDI167" s="50"/>
      <c r="RDJ167" s="50"/>
      <c r="RDK167" s="50"/>
      <c r="RDL167" s="50"/>
      <c r="RDM167" s="50"/>
      <c r="RDN167" s="50"/>
      <c r="RDO167" s="50"/>
      <c r="RDP167" s="50"/>
      <c r="RDR167" s="50"/>
      <c r="RDT167" s="50"/>
      <c r="RDU167" s="50"/>
      <c r="RDV167" s="50"/>
      <c r="RDW167" s="50"/>
      <c r="RDX167" s="50"/>
      <c r="RDY167" s="50"/>
      <c r="RDZ167" s="50"/>
      <c r="REA167" s="50"/>
      <c r="REF167" s="50"/>
      <c r="REG167" s="50"/>
      <c r="REH167" s="50"/>
      <c r="REI167" s="50"/>
      <c r="REJ167" s="50"/>
      <c r="REK167" s="50"/>
      <c r="REL167" s="50"/>
      <c r="REM167" s="50"/>
      <c r="REN167" s="50"/>
      <c r="REO167" s="50"/>
      <c r="REP167" s="50"/>
      <c r="REQ167" s="50"/>
      <c r="RER167" s="50"/>
      <c r="RES167" s="50"/>
      <c r="RET167" s="50"/>
      <c r="REU167" s="50"/>
      <c r="REV167" s="50"/>
      <c r="REW167" s="50"/>
      <c r="REX167" s="50"/>
      <c r="REY167" s="50"/>
      <c r="REZ167" s="50"/>
      <c r="RFA167" s="50"/>
      <c r="RFB167" s="50"/>
      <c r="RFC167" s="50"/>
      <c r="RFD167" s="50"/>
      <c r="RFE167" s="50"/>
      <c r="RFF167" s="50"/>
      <c r="RFG167" s="50"/>
      <c r="RFH167" s="50"/>
      <c r="RFI167" s="50"/>
      <c r="RFJ167" s="50"/>
      <c r="RFK167" s="50"/>
      <c r="RFL167" s="50"/>
      <c r="RFM167" s="50"/>
      <c r="RFN167" s="50"/>
      <c r="RFO167" s="50"/>
      <c r="RFP167" s="50"/>
      <c r="RFQ167" s="50"/>
      <c r="RFR167" s="50"/>
      <c r="RFS167" s="50"/>
      <c r="RFT167" s="50"/>
      <c r="RFU167" s="50"/>
      <c r="RFV167" s="50"/>
      <c r="RFW167" s="50"/>
      <c r="RFX167" s="50"/>
      <c r="RFY167" s="50"/>
      <c r="RFZ167" s="50"/>
      <c r="RGA167" s="50"/>
      <c r="RGB167" s="50"/>
      <c r="RGC167" s="50"/>
      <c r="RGD167" s="50"/>
      <c r="RGE167" s="50"/>
      <c r="RGF167" s="50"/>
      <c r="RGG167" s="50"/>
      <c r="RGH167" s="50"/>
      <c r="RGI167" s="50"/>
      <c r="RGJ167" s="50"/>
      <c r="RGK167" s="50"/>
      <c r="RGL167" s="50"/>
      <c r="RGM167" s="50"/>
      <c r="RGN167" s="50"/>
      <c r="RGO167" s="50"/>
      <c r="RGP167" s="50"/>
      <c r="RGQ167" s="50"/>
      <c r="RGR167" s="50"/>
      <c r="RGS167" s="50"/>
      <c r="RGT167" s="50"/>
      <c r="RGU167" s="50"/>
      <c r="RGV167" s="50"/>
      <c r="RGW167" s="50"/>
      <c r="RGX167" s="50"/>
      <c r="RGY167" s="50"/>
      <c r="RGZ167" s="50"/>
      <c r="RHA167" s="50"/>
      <c r="RHB167" s="50"/>
      <c r="RHC167" s="50"/>
      <c r="RHD167" s="50"/>
      <c r="RHE167" s="50"/>
      <c r="RHF167" s="50"/>
      <c r="RHG167" s="50"/>
      <c r="RHH167" s="50"/>
      <c r="RHI167" s="50"/>
      <c r="RHJ167" s="50"/>
      <c r="RHK167" s="50"/>
      <c r="RHL167" s="50"/>
      <c r="RHM167" s="50"/>
      <c r="RHN167" s="50"/>
      <c r="RHO167" s="50"/>
      <c r="RHP167" s="50"/>
      <c r="RHQ167" s="50"/>
      <c r="RHR167" s="50"/>
      <c r="RHS167" s="50"/>
      <c r="RHT167" s="50"/>
      <c r="RHU167" s="50"/>
      <c r="RHV167" s="50"/>
      <c r="RHW167" s="50"/>
      <c r="RHX167" s="50"/>
      <c r="RHY167" s="50"/>
      <c r="RHZ167" s="50"/>
      <c r="RIA167" s="50"/>
      <c r="RIB167" s="50"/>
      <c r="RIC167" s="50"/>
      <c r="RID167" s="50"/>
      <c r="RIE167" s="50"/>
      <c r="RIF167" s="50"/>
      <c r="RIG167" s="50"/>
      <c r="RIH167" s="50"/>
      <c r="RII167" s="50"/>
      <c r="RIJ167" s="50"/>
      <c r="RIK167" s="50"/>
      <c r="RIL167" s="50"/>
      <c r="RIM167" s="50"/>
      <c r="RIN167" s="50"/>
      <c r="RIO167" s="50"/>
      <c r="RIP167" s="50"/>
      <c r="RIQ167" s="50"/>
      <c r="RIR167" s="50"/>
      <c r="RIS167" s="50"/>
      <c r="RIT167" s="50"/>
      <c r="RIU167" s="50"/>
      <c r="RIV167" s="50"/>
      <c r="RIW167" s="50"/>
      <c r="RIX167" s="50"/>
      <c r="RIY167" s="50"/>
      <c r="RIZ167" s="50"/>
      <c r="RJA167" s="50"/>
      <c r="RJB167" s="50"/>
      <c r="RJC167" s="50"/>
      <c r="RJD167" s="50"/>
      <c r="RJE167" s="50"/>
      <c r="RJF167" s="50"/>
      <c r="RJG167" s="50"/>
      <c r="RJH167" s="50"/>
      <c r="RJI167" s="50"/>
      <c r="RJJ167" s="50"/>
      <c r="RJK167" s="50"/>
      <c r="RJL167" s="50"/>
      <c r="RJM167" s="50"/>
      <c r="RJN167" s="50"/>
      <c r="RJO167" s="50"/>
      <c r="RJP167" s="50"/>
      <c r="RJQ167" s="50"/>
      <c r="RJR167" s="50"/>
      <c r="RJS167" s="50"/>
      <c r="RJT167" s="50"/>
      <c r="RJU167" s="50"/>
      <c r="RJV167" s="50"/>
      <c r="RJW167" s="50"/>
      <c r="RJX167" s="50"/>
      <c r="RJY167" s="50"/>
      <c r="RJZ167" s="50"/>
      <c r="RKA167" s="50"/>
      <c r="RKB167" s="50"/>
      <c r="RKC167" s="50"/>
      <c r="RKD167" s="50"/>
      <c r="RKE167" s="50"/>
      <c r="RKF167" s="50"/>
      <c r="RKG167" s="50"/>
      <c r="RKH167" s="50"/>
      <c r="RKI167" s="50"/>
      <c r="RKJ167" s="50"/>
      <c r="RKK167" s="50"/>
      <c r="RKL167" s="50"/>
      <c r="RKM167" s="50"/>
      <c r="RKN167" s="50"/>
      <c r="RKO167" s="50"/>
      <c r="RKP167" s="50"/>
      <c r="RKQ167" s="50"/>
      <c r="RKR167" s="50"/>
      <c r="RKS167" s="50"/>
      <c r="RKT167" s="50"/>
      <c r="RKU167" s="50"/>
      <c r="RKV167" s="50"/>
      <c r="RKW167" s="50"/>
      <c r="RKX167" s="50"/>
      <c r="RKY167" s="50"/>
      <c r="RKZ167" s="50"/>
      <c r="RLA167" s="50"/>
      <c r="RLB167" s="50"/>
      <c r="RLC167" s="50"/>
      <c r="RLD167" s="50"/>
      <c r="RLE167" s="50"/>
      <c r="RLF167" s="50"/>
      <c r="RLG167" s="50"/>
      <c r="RLH167" s="50"/>
      <c r="RLI167" s="50"/>
      <c r="RLJ167" s="50"/>
      <c r="RLK167" s="50"/>
      <c r="RLL167" s="50"/>
      <c r="RLM167" s="50"/>
      <c r="RLN167" s="50"/>
      <c r="RLO167" s="50"/>
      <c r="RLP167" s="50"/>
      <c r="RLQ167" s="50"/>
      <c r="RLR167" s="50"/>
      <c r="RLS167" s="50"/>
      <c r="RLT167" s="50"/>
      <c r="RLU167" s="50"/>
      <c r="RLV167" s="50"/>
      <c r="RLW167" s="50"/>
      <c r="RLX167" s="50"/>
      <c r="RLY167" s="50"/>
      <c r="RLZ167" s="50"/>
      <c r="RMA167" s="50"/>
      <c r="RMB167" s="50"/>
      <c r="RMC167" s="50"/>
      <c r="RMD167" s="50"/>
      <c r="RME167" s="50"/>
      <c r="RMF167" s="50"/>
      <c r="RMG167" s="50"/>
      <c r="RMH167" s="50"/>
      <c r="RMI167" s="50"/>
      <c r="RMJ167" s="50"/>
      <c r="RMK167" s="50"/>
      <c r="RML167" s="50"/>
      <c r="RMM167" s="50"/>
      <c r="RMN167" s="50"/>
      <c r="RMO167" s="50"/>
      <c r="RMP167" s="50"/>
      <c r="RMQ167" s="50"/>
      <c r="RMR167" s="50"/>
      <c r="RMS167" s="50"/>
      <c r="RMT167" s="50"/>
      <c r="RMU167" s="50"/>
      <c r="RMV167" s="50"/>
      <c r="RMW167" s="50"/>
      <c r="RMX167" s="50"/>
      <c r="RMY167" s="50"/>
      <c r="RMZ167" s="50"/>
      <c r="RNA167" s="50"/>
      <c r="RNB167" s="50"/>
      <c r="RNC167" s="50"/>
      <c r="RND167" s="50"/>
      <c r="RNE167" s="50"/>
      <c r="RNF167" s="50"/>
      <c r="RNG167" s="50"/>
      <c r="RNH167" s="50"/>
      <c r="RNI167" s="50"/>
      <c r="RNJ167" s="50"/>
      <c r="RNK167" s="50"/>
      <c r="RNL167" s="50"/>
      <c r="RNN167" s="50"/>
      <c r="RNP167" s="50"/>
      <c r="RNQ167" s="50"/>
      <c r="RNR167" s="50"/>
      <c r="RNS167" s="50"/>
      <c r="RNT167" s="50"/>
      <c r="RNU167" s="50"/>
      <c r="RNV167" s="50"/>
      <c r="RNW167" s="50"/>
      <c r="ROB167" s="50"/>
      <c r="ROC167" s="50"/>
      <c r="ROD167" s="50"/>
      <c r="ROE167" s="50"/>
      <c r="ROF167" s="50"/>
      <c r="ROG167" s="50"/>
      <c r="ROH167" s="50"/>
      <c r="ROI167" s="50"/>
      <c r="ROJ167" s="50"/>
      <c r="ROK167" s="50"/>
      <c r="ROL167" s="50"/>
      <c r="ROM167" s="50"/>
      <c r="RON167" s="50"/>
      <c r="ROO167" s="50"/>
      <c r="ROP167" s="50"/>
      <c r="ROQ167" s="50"/>
      <c r="ROR167" s="50"/>
      <c r="ROS167" s="50"/>
      <c r="ROT167" s="50"/>
      <c r="ROU167" s="50"/>
      <c r="ROV167" s="50"/>
      <c r="ROW167" s="50"/>
      <c r="ROX167" s="50"/>
      <c r="ROY167" s="50"/>
      <c r="ROZ167" s="50"/>
      <c r="RPA167" s="50"/>
      <c r="RPB167" s="50"/>
      <c r="RPC167" s="50"/>
      <c r="RPD167" s="50"/>
      <c r="RPE167" s="50"/>
      <c r="RPF167" s="50"/>
      <c r="RPG167" s="50"/>
      <c r="RPH167" s="50"/>
      <c r="RPI167" s="50"/>
      <c r="RPJ167" s="50"/>
      <c r="RPK167" s="50"/>
      <c r="RPL167" s="50"/>
      <c r="RPM167" s="50"/>
      <c r="RPN167" s="50"/>
      <c r="RPO167" s="50"/>
      <c r="RPP167" s="50"/>
      <c r="RPQ167" s="50"/>
      <c r="RPR167" s="50"/>
      <c r="RPS167" s="50"/>
      <c r="RPT167" s="50"/>
      <c r="RPU167" s="50"/>
      <c r="RPV167" s="50"/>
      <c r="RPW167" s="50"/>
      <c r="RPX167" s="50"/>
      <c r="RPY167" s="50"/>
      <c r="RPZ167" s="50"/>
      <c r="RQA167" s="50"/>
      <c r="RQB167" s="50"/>
      <c r="RQC167" s="50"/>
      <c r="RQD167" s="50"/>
      <c r="RQE167" s="50"/>
      <c r="RQF167" s="50"/>
      <c r="RQG167" s="50"/>
      <c r="RQH167" s="50"/>
      <c r="RQI167" s="50"/>
      <c r="RQJ167" s="50"/>
      <c r="RQK167" s="50"/>
      <c r="RQL167" s="50"/>
      <c r="RQM167" s="50"/>
      <c r="RQN167" s="50"/>
      <c r="RQO167" s="50"/>
      <c r="RQP167" s="50"/>
      <c r="RQQ167" s="50"/>
      <c r="RQR167" s="50"/>
      <c r="RQS167" s="50"/>
      <c r="RQT167" s="50"/>
      <c r="RQU167" s="50"/>
      <c r="RQV167" s="50"/>
      <c r="RQW167" s="50"/>
      <c r="RQX167" s="50"/>
      <c r="RQY167" s="50"/>
      <c r="RQZ167" s="50"/>
      <c r="RRA167" s="50"/>
      <c r="RRB167" s="50"/>
      <c r="RRC167" s="50"/>
      <c r="RRD167" s="50"/>
      <c r="RRE167" s="50"/>
      <c r="RRF167" s="50"/>
      <c r="RRG167" s="50"/>
      <c r="RRH167" s="50"/>
      <c r="RRI167" s="50"/>
      <c r="RRJ167" s="50"/>
      <c r="RRK167" s="50"/>
      <c r="RRL167" s="50"/>
      <c r="RRM167" s="50"/>
      <c r="RRN167" s="50"/>
      <c r="RRO167" s="50"/>
      <c r="RRP167" s="50"/>
      <c r="RRQ167" s="50"/>
      <c r="RRR167" s="50"/>
      <c r="RRS167" s="50"/>
      <c r="RRT167" s="50"/>
      <c r="RRU167" s="50"/>
      <c r="RRV167" s="50"/>
      <c r="RRW167" s="50"/>
      <c r="RRX167" s="50"/>
      <c r="RRY167" s="50"/>
      <c r="RRZ167" s="50"/>
      <c r="RSA167" s="50"/>
      <c r="RSB167" s="50"/>
      <c r="RSC167" s="50"/>
      <c r="RSD167" s="50"/>
      <c r="RSE167" s="50"/>
      <c r="RSF167" s="50"/>
      <c r="RSG167" s="50"/>
      <c r="RSH167" s="50"/>
      <c r="RSI167" s="50"/>
      <c r="RSJ167" s="50"/>
      <c r="RSK167" s="50"/>
      <c r="RSL167" s="50"/>
      <c r="RSM167" s="50"/>
      <c r="RSN167" s="50"/>
      <c r="RSO167" s="50"/>
      <c r="RSP167" s="50"/>
      <c r="RSQ167" s="50"/>
      <c r="RSR167" s="50"/>
      <c r="RSS167" s="50"/>
      <c r="RST167" s="50"/>
      <c r="RSU167" s="50"/>
      <c r="RSV167" s="50"/>
      <c r="RSW167" s="50"/>
      <c r="RSX167" s="50"/>
      <c r="RSY167" s="50"/>
      <c r="RSZ167" s="50"/>
      <c r="RTA167" s="50"/>
      <c r="RTB167" s="50"/>
      <c r="RTC167" s="50"/>
      <c r="RTD167" s="50"/>
      <c r="RTE167" s="50"/>
      <c r="RTF167" s="50"/>
      <c r="RTG167" s="50"/>
      <c r="RTH167" s="50"/>
      <c r="RTI167" s="50"/>
      <c r="RTJ167" s="50"/>
      <c r="RTK167" s="50"/>
      <c r="RTL167" s="50"/>
      <c r="RTM167" s="50"/>
      <c r="RTN167" s="50"/>
      <c r="RTO167" s="50"/>
      <c r="RTP167" s="50"/>
      <c r="RTQ167" s="50"/>
      <c r="RTR167" s="50"/>
      <c r="RTS167" s="50"/>
      <c r="RTT167" s="50"/>
      <c r="RTU167" s="50"/>
      <c r="RTV167" s="50"/>
      <c r="RTW167" s="50"/>
      <c r="RTX167" s="50"/>
      <c r="RTY167" s="50"/>
      <c r="RTZ167" s="50"/>
      <c r="RUA167" s="50"/>
      <c r="RUB167" s="50"/>
      <c r="RUC167" s="50"/>
      <c r="RUD167" s="50"/>
      <c r="RUE167" s="50"/>
      <c r="RUF167" s="50"/>
      <c r="RUG167" s="50"/>
      <c r="RUH167" s="50"/>
      <c r="RUI167" s="50"/>
      <c r="RUJ167" s="50"/>
      <c r="RUK167" s="50"/>
      <c r="RUL167" s="50"/>
      <c r="RUM167" s="50"/>
      <c r="RUN167" s="50"/>
      <c r="RUO167" s="50"/>
      <c r="RUP167" s="50"/>
      <c r="RUQ167" s="50"/>
      <c r="RUR167" s="50"/>
      <c r="RUS167" s="50"/>
      <c r="RUT167" s="50"/>
      <c r="RUU167" s="50"/>
      <c r="RUV167" s="50"/>
      <c r="RUW167" s="50"/>
      <c r="RUX167" s="50"/>
      <c r="RUY167" s="50"/>
      <c r="RUZ167" s="50"/>
      <c r="RVA167" s="50"/>
      <c r="RVB167" s="50"/>
      <c r="RVC167" s="50"/>
      <c r="RVD167" s="50"/>
      <c r="RVE167" s="50"/>
      <c r="RVF167" s="50"/>
      <c r="RVG167" s="50"/>
      <c r="RVH167" s="50"/>
      <c r="RVI167" s="50"/>
      <c r="RVJ167" s="50"/>
      <c r="RVK167" s="50"/>
      <c r="RVL167" s="50"/>
      <c r="RVM167" s="50"/>
      <c r="RVN167" s="50"/>
      <c r="RVO167" s="50"/>
      <c r="RVP167" s="50"/>
      <c r="RVQ167" s="50"/>
      <c r="RVR167" s="50"/>
      <c r="RVS167" s="50"/>
      <c r="RVT167" s="50"/>
      <c r="RVU167" s="50"/>
      <c r="RVV167" s="50"/>
      <c r="RVW167" s="50"/>
      <c r="RVX167" s="50"/>
      <c r="RVY167" s="50"/>
      <c r="RVZ167" s="50"/>
      <c r="RWA167" s="50"/>
      <c r="RWB167" s="50"/>
      <c r="RWC167" s="50"/>
      <c r="RWD167" s="50"/>
      <c r="RWE167" s="50"/>
      <c r="RWF167" s="50"/>
      <c r="RWG167" s="50"/>
      <c r="RWH167" s="50"/>
      <c r="RWI167" s="50"/>
      <c r="RWJ167" s="50"/>
      <c r="RWK167" s="50"/>
      <c r="RWL167" s="50"/>
      <c r="RWM167" s="50"/>
      <c r="RWN167" s="50"/>
      <c r="RWO167" s="50"/>
      <c r="RWP167" s="50"/>
      <c r="RWQ167" s="50"/>
      <c r="RWR167" s="50"/>
      <c r="RWS167" s="50"/>
      <c r="RWT167" s="50"/>
      <c r="RWU167" s="50"/>
      <c r="RWV167" s="50"/>
      <c r="RWW167" s="50"/>
      <c r="RWX167" s="50"/>
      <c r="RWY167" s="50"/>
      <c r="RWZ167" s="50"/>
      <c r="RXA167" s="50"/>
      <c r="RXB167" s="50"/>
      <c r="RXC167" s="50"/>
      <c r="RXD167" s="50"/>
      <c r="RXE167" s="50"/>
      <c r="RXF167" s="50"/>
      <c r="RXG167" s="50"/>
      <c r="RXH167" s="50"/>
      <c r="RXJ167" s="50"/>
      <c r="RXL167" s="50"/>
      <c r="RXM167" s="50"/>
      <c r="RXN167" s="50"/>
      <c r="RXO167" s="50"/>
      <c r="RXP167" s="50"/>
      <c r="RXQ167" s="50"/>
      <c r="RXR167" s="50"/>
      <c r="RXS167" s="50"/>
      <c r="RXX167" s="50"/>
      <c r="RXY167" s="50"/>
      <c r="RXZ167" s="50"/>
      <c r="RYA167" s="50"/>
      <c r="RYB167" s="50"/>
      <c r="RYC167" s="50"/>
      <c r="RYD167" s="50"/>
      <c r="RYE167" s="50"/>
      <c r="RYF167" s="50"/>
      <c r="RYG167" s="50"/>
      <c r="RYH167" s="50"/>
      <c r="RYI167" s="50"/>
      <c r="RYJ167" s="50"/>
      <c r="RYK167" s="50"/>
      <c r="RYL167" s="50"/>
      <c r="RYM167" s="50"/>
      <c r="RYN167" s="50"/>
      <c r="RYO167" s="50"/>
      <c r="RYP167" s="50"/>
      <c r="RYQ167" s="50"/>
      <c r="RYR167" s="50"/>
      <c r="RYS167" s="50"/>
      <c r="RYT167" s="50"/>
      <c r="RYU167" s="50"/>
      <c r="RYV167" s="50"/>
      <c r="RYW167" s="50"/>
      <c r="RYX167" s="50"/>
      <c r="RYY167" s="50"/>
      <c r="RYZ167" s="50"/>
      <c r="RZA167" s="50"/>
      <c r="RZB167" s="50"/>
      <c r="RZC167" s="50"/>
      <c r="RZD167" s="50"/>
      <c r="RZE167" s="50"/>
      <c r="RZF167" s="50"/>
      <c r="RZG167" s="50"/>
      <c r="RZH167" s="50"/>
      <c r="RZI167" s="50"/>
      <c r="RZJ167" s="50"/>
      <c r="RZK167" s="50"/>
      <c r="RZL167" s="50"/>
      <c r="RZM167" s="50"/>
      <c r="RZN167" s="50"/>
      <c r="RZO167" s="50"/>
      <c r="RZP167" s="50"/>
      <c r="RZQ167" s="50"/>
      <c r="RZR167" s="50"/>
      <c r="RZS167" s="50"/>
      <c r="RZT167" s="50"/>
      <c r="RZU167" s="50"/>
      <c r="RZV167" s="50"/>
      <c r="RZW167" s="50"/>
      <c r="RZX167" s="50"/>
      <c r="RZY167" s="50"/>
      <c r="RZZ167" s="50"/>
      <c r="SAA167" s="50"/>
      <c r="SAB167" s="50"/>
      <c r="SAC167" s="50"/>
      <c r="SAD167" s="50"/>
      <c r="SAE167" s="50"/>
      <c r="SAF167" s="50"/>
      <c r="SAG167" s="50"/>
      <c r="SAH167" s="50"/>
      <c r="SAI167" s="50"/>
      <c r="SAJ167" s="50"/>
      <c r="SAK167" s="50"/>
      <c r="SAL167" s="50"/>
      <c r="SAM167" s="50"/>
      <c r="SAN167" s="50"/>
      <c r="SAO167" s="50"/>
      <c r="SAP167" s="50"/>
      <c r="SAQ167" s="50"/>
      <c r="SAR167" s="50"/>
      <c r="SAS167" s="50"/>
      <c r="SAT167" s="50"/>
      <c r="SAU167" s="50"/>
      <c r="SAV167" s="50"/>
      <c r="SAW167" s="50"/>
      <c r="SAX167" s="50"/>
      <c r="SAY167" s="50"/>
      <c r="SAZ167" s="50"/>
      <c r="SBA167" s="50"/>
      <c r="SBB167" s="50"/>
      <c r="SBC167" s="50"/>
      <c r="SBD167" s="50"/>
      <c r="SBE167" s="50"/>
      <c r="SBF167" s="50"/>
      <c r="SBG167" s="50"/>
      <c r="SBH167" s="50"/>
      <c r="SBI167" s="50"/>
      <c r="SBJ167" s="50"/>
      <c r="SBK167" s="50"/>
      <c r="SBL167" s="50"/>
      <c r="SBM167" s="50"/>
      <c r="SBN167" s="50"/>
      <c r="SBO167" s="50"/>
      <c r="SBP167" s="50"/>
      <c r="SBQ167" s="50"/>
      <c r="SBR167" s="50"/>
      <c r="SBS167" s="50"/>
      <c r="SBT167" s="50"/>
      <c r="SBU167" s="50"/>
      <c r="SBV167" s="50"/>
      <c r="SBW167" s="50"/>
      <c r="SBX167" s="50"/>
      <c r="SBY167" s="50"/>
      <c r="SBZ167" s="50"/>
      <c r="SCA167" s="50"/>
      <c r="SCB167" s="50"/>
      <c r="SCC167" s="50"/>
      <c r="SCD167" s="50"/>
      <c r="SCE167" s="50"/>
      <c r="SCF167" s="50"/>
      <c r="SCG167" s="50"/>
      <c r="SCH167" s="50"/>
      <c r="SCI167" s="50"/>
      <c r="SCJ167" s="50"/>
      <c r="SCK167" s="50"/>
      <c r="SCL167" s="50"/>
      <c r="SCM167" s="50"/>
      <c r="SCN167" s="50"/>
      <c r="SCO167" s="50"/>
      <c r="SCP167" s="50"/>
      <c r="SCQ167" s="50"/>
      <c r="SCR167" s="50"/>
      <c r="SCS167" s="50"/>
      <c r="SCT167" s="50"/>
      <c r="SCU167" s="50"/>
      <c r="SCV167" s="50"/>
      <c r="SCW167" s="50"/>
      <c r="SCX167" s="50"/>
      <c r="SCY167" s="50"/>
      <c r="SCZ167" s="50"/>
      <c r="SDA167" s="50"/>
      <c r="SDB167" s="50"/>
      <c r="SDC167" s="50"/>
      <c r="SDD167" s="50"/>
      <c r="SDE167" s="50"/>
      <c r="SDF167" s="50"/>
      <c r="SDG167" s="50"/>
      <c r="SDH167" s="50"/>
      <c r="SDI167" s="50"/>
      <c r="SDJ167" s="50"/>
      <c r="SDK167" s="50"/>
      <c r="SDL167" s="50"/>
      <c r="SDM167" s="50"/>
      <c r="SDN167" s="50"/>
      <c r="SDO167" s="50"/>
      <c r="SDP167" s="50"/>
      <c r="SDQ167" s="50"/>
      <c r="SDR167" s="50"/>
      <c r="SDS167" s="50"/>
      <c r="SDT167" s="50"/>
      <c r="SDU167" s="50"/>
      <c r="SDV167" s="50"/>
      <c r="SDW167" s="50"/>
      <c r="SDX167" s="50"/>
      <c r="SDY167" s="50"/>
      <c r="SDZ167" s="50"/>
      <c r="SEA167" s="50"/>
      <c r="SEB167" s="50"/>
      <c r="SEC167" s="50"/>
      <c r="SED167" s="50"/>
      <c r="SEE167" s="50"/>
      <c r="SEF167" s="50"/>
      <c r="SEG167" s="50"/>
      <c r="SEH167" s="50"/>
      <c r="SEI167" s="50"/>
      <c r="SEJ167" s="50"/>
      <c r="SEK167" s="50"/>
      <c r="SEL167" s="50"/>
      <c r="SEM167" s="50"/>
      <c r="SEN167" s="50"/>
      <c r="SEO167" s="50"/>
      <c r="SEP167" s="50"/>
      <c r="SEQ167" s="50"/>
      <c r="SER167" s="50"/>
      <c r="SES167" s="50"/>
      <c r="SET167" s="50"/>
      <c r="SEU167" s="50"/>
      <c r="SEV167" s="50"/>
      <c r="SEW167" s="50"/>
      <c r="SEX167" s="50"/>
      <c r="SEY167" s="50"/>
      <c r="SEZ167" s="50"/>
      <c r="SFA167" s="50"/>
      <c r="SFB167" s="50"/>
      <c r="SFC167" s="50"/>
      <c r="SFD167" s="50"/>
      <c r="SFE167" s="50"/>
      <c r="SFF167" s="50"/>
      <c r="SFG167" s="50"/>
      <c r="SFH167" s="50"/>
      <c r="SFI167" s="50"/>
      <c r="SFJ167" s="50"/>
      <c r="SFK167" s="50"/>
      <c r="SFL167" s="50"/>
      <c r="SFM167" s="50"/>
      <c r="SFN167" s="50"/>
      <c r="SFO167" s="50"/>
      <c r="SFP167" s="50"/>
      <c r="SFQ167" s="50"/>
      <c r="SFR167" s="50"/>
      <c r="SFS167" s="50"/>
      <c r="SFT167" s="50"/>
      <c r="SFU167" s="50"/>
      <c r="SFV167" s="50"/>
      <c r="SFW167" s="50"/>
      <c r="SFX167" s="50"/>
      <c r="SFY167" s="50"/>
      <c r="SFZ167" s="50"/>
      <c r="SGA167" s="50"/>
      <c r="SGB167" s="50"/>
      <c r="SGC167" s="50"/>
      <c r="SGD167" s="50"/>
      <c r="SGE167" s="50"/>
      <c r="SGF167" s="50"/>
      <c r="SGG167" s="50"/>
      <c r="SGH167" s="50"/>
      <c r="SGI167" s="50"/>
      <c r="SGJ167" s="50"/>
      <c r="SGK167" s="50"/>
      <c r="SGL167" s="50"/>
      <c r="SGM167" s="50"/>
      <c r="SGN167" s="50"/>
      <c r="SGO167" s="50"/>
      <c r="SGP167" s="50"/>
      <c r="SGQ167" s="50"/>
      <c r="SGR167" s="50"/>
      <c r="SGS167" s="50"/>
      <c r="SGT167" s="50"/>
      <c r="SGU167" s="50"/>
      <c r="SGV167" s="50"/>
      <c r="SGW167" s="50"/>
      <c r="SGX167" s="50"/>
      <c r="SGY167" s="50"/>
      <c r="SGZ167" s="50"/>
      <c r="SHA167" s="50"/>
      <c r="SHB167" s="50"/>
      <c r="SHC167" s="50"/>
      <c r="SHD167" s="50"/>
      <c r="SHF167" s="50"/>
      <c r="SHH167" s="50"/>
      <c r="SHI167" s="50"/>
      <c r="SHJ167" s="50"/>
      <c r="SHK167" s="50"/>
      <c r="SHL167" s="50"/>
      <c r="SHM167" s="50"/>
      <c r="SHN167" s="50"/>
      <c r="SHO167" s="50"/>
      <c r="SHT167" s="50"/>
      <c r="SHU167" s="50"/>
      <c r="SHV167" s="50"/>
      <c r="SHW167" s="50"/>
      <c r="SHX167" s="50"/>
      <c r="SHY167" s="50"/>
      <c r="SHZ167" s="50"/>
      <c r="SIA167" s="50"/>
      <c r="SIB167" s="50"/>
      <c r="SIC167" s="50"/>
      <c r="SID167" s="50"/>
      <c r="SIE167" s="50"/>
      <c r="SIF167" s="50"/>
      <c r="SIG167" s="50"/>
      <c r="SIH167" s="50"/>
      <c r="SII167" s="50"/>
      <c r="SIJ167" s="50"/>
      <c r="SIK167" s="50"/>
      <c r="SIL167" s="50"/>
      <c r="SIM167" s="50"/>
      <c r="SIN167" s="50"/>
      <c r="SIO167" s="50"/>
      <c r="SIP167" s="50"/>
      <c r="SIQ167" s="50"/>
      <c r="SIR167" s="50"/>
      <c r="SIS167" s="50"/>
      <c r="SIT167" s="50"/>
      <c r="SIU167" s="50"/>
      <c r="SIV167" s="50"/>
      <c r="SIW167" s="50"/>
      <c r="SIX167" s="50"/>
      <c r="SIY167" s="50"/>
      <c r="SIZ167" s="50"/>
      <c r="SJA167" s="50"/>
      <c r="SJB167" s="50"/>
      <c r="SJC167" s="50"/>
      <c r="SJD167" s="50"/>
      <c r="SJE167" s="50"/>
      <c r="SJF167" s="50"/>
      <c r="SJG167" s="50"/>
      <c r="SJH167" s="50"/>
      <c r="SJI167" s="50"/>
      <c r="SJJ167" s="50"/>
      <c r="SJK167" s="50"/>
      <c r="SJL167" s="50"/>
      <c r="SJM167" s="50"/>
      <c r="SJN167" s="50"/>
      <c r="SJO167" s="50"/>
      <c r="SJP167" s="50"/>
      <c r="SJQ167" s="50"/>
      <c r="SJR167" s="50"/>
      <c r="SJS167" s="50"/>
      <c r="SJT167" s="50"/>
      <c r="SJU167" s="50"/>
      <c r="SJV167" s="50"/>
      <c r="SJW167" s="50"/>
      <c r="SJX167" s="50"/>
      <c r="SJY167" s="50"/>
      <c r="SJZ167" s="50"/>
      <c r="SKA167" s="50"/>
      <c r="SKB167" s="50"/>
      <c r="SKC167" s="50"/>
      <c r="SKD167" s="50"/>
      <c r="SKE167" s="50"/>
      <c r="SKF167" s="50"/>
      <c r="SKG167" s="50"/>
      <c r="SKH167" s="50"/>
      <c r="SKI167" s="50"/>
      <c r="SKJ167" s="50"/>
      <c r="SKK167" s="50"/>
      <c r="SKL167" s="50"/>
      <c r="SKM167" s="50"/>
      <c r="SKN167" s="50"/>
      <c r="SKO167" s="50"/>
      <c r="SKP167" s="50"/>
      <c r="SKQ167" s="50"/>
      <c r="SKR167" s="50"/>
      <c r="SKS167" s="50"/>
      <c r="SKT167" s="50"/>
      <c r="SKU167" s="50"/>
      <c r="SKV167" s="50"/>
      <c r="SKW167" s="50"/>
      <c r="SKX167" s="50"/>
      <c r="SKY167" s="50"/>
      <c r="SKZ167" s="50"/>
      <c r="SLA167" s="50"/>
      <c r="SLB167" s="50"/>
      <c r="SLC167" s="50"/>
      <c r="SLD167" s="50"/>
      <c r="SLE167" s="50"/>
      <c r="SLF167" s="50"/>
      <c r="SLG167" s="50"/>
      <c r="SLH167" s="50"/>
      <c r="SLI167" s="50"/>
      <c r="SLJ167" s="50"/>
      <c r="SLK167" s="50"/>
      <c r="SLL167" s="50"/>
      <c r="SLM167" s="50"/>
      <c r="SLN167" s="50"/>
      <c r="SLO167" s="50"/>
      <c r="SLP167" s="50"/>
      <c r="SLQ167" s="50"/>
      <c r="SLR167" s="50"/>
      <c r="SLS167" s="50"/>
      <c r="SLT167" s="50"/>
      <c r="SLU167" s="50"/>
      <c r="SLV167" s="50"/>
      <c r="SLW167" s="50"/>
      <c r="SLX167" s="50"/>
      <c r="SLY167" s="50"/>
      <c r="SLZ167" s="50"/>
      <c r="SMA167" s="50"/>
      <c r="SMB167" s="50"/>
      <c r="SMC167" s="50"/>
      <c r="SMD167" s="50"/>
      <c r="SME167" s="50"/>
      <c r="SMF167" s="50"/>
      <c r="SMG167" s="50"/>
      <c r="SMH167" s="50"/>
      <c r="SMI167" s="50"/>
      <c r="SMJ167" s="50"/>
      <c r="SMK167" s="50"/>
      <c r="SML167" s="50"/>
      <c r="SMM167" s="50"/>
      <c r="SMN167" s="50"/>
      <c r="SMO167" s="50"/>
      <c r="SMP167" s="50"/>
      <c r="SMQ167" s="50"/>
      <c r="SMR167" s="50"/>
      <c r="SMS167" s="50"/>
      <c r="SMT167" s="50"/>
      <c r="SMU167" s="50"/>
      <c r="SMV167" s="50"/>
      <c r="SMW167" s="50"/>
      <c r="SMX167" s="50"/>
      <c r="SMY167" s="50"/>
      <c r="SMZ167" s="50"/>
      <c r="SNA167" s="50"/>
      <c r="SNB167" s="50"/>
      <c r="SNC167" s="50"/>
      <c r="SND167" s="50"/>
      <c r="SNE167" s="50"/>
      <c r="SNF167" s="50"/>
      <c r="SNG167" s="50"/>
      <c r="SNH167" s="50"/>
      <c r="SNI167" s="50"/>
      <c r="SNJ167" s="50"/>
      <c r="SNK167" s="50"/>
      <c r="SNL167" s="50"/>
      <c r="SNM167" s="50"/>
      <c r="SNN167" s="50"/>
      <c r="SNO167" s="50"/>
      <c r="SNP167" s="50"/>
      <c r="SNQ167" s="50"/>
      <c r="SNR167" s="50"/>
      <c r="SNS167" s="50"/>
      <c r="SNT167" s="50"/>
      <c r="SNU167" s="50"/>
      <c r="SNV167" s="50"/>
      <c r="SNW167" s="50"/>
      <c r="SNX167" s="50"/>
      <c r="SNY167" s="50"/>
      <c r="SNZ167" s="50"/>
      <c r="SOA167" s="50"/>
      <c r="SOB167" s="50"/>
      <c r="SOC167" s="50"/>
      <c r="SOD167" s="50"/>
      <c r="SOE167" s="50"/>
      <c r="SOF167" s="50"/>
      <c r="SOG167" s="50"/>
      <c r="SOH167" s="50"/>
      <c r="SOI167" s="50"/>
      <c r="SOJ167" s="50"/>
      <c r="SOK167" s="50"/>
      <c r="SOL167" s="50"/>
      <c r="SOM167" s="50"/>
      <c r="SON167" s="50"/>
      <c r="SOO167" s="50"/>
      <c r="SOP167" s="50"/>
      <c r="SOQ167" s="50"/>
      <c r="SOR167" s="50"/>
      <c r="SOS167" s="50"/>
      <c r="SOT167" s="50"/>
      <c r="SOU167" s="50"/>
      <c r="SOV167" s="50"/>
      <c r="SOW167" s="50"/>
      <c r="SOX167" s="50"/>
      <c r="SOY167" s="50"/>
      <c r="SOZ167" s="50"/>
      <c r="SPA167" s="50"/>
      <c r="SPB167" s="50"/>
      <c r="SPC167" s="50"/>
      <c r="SPD167" s="50"/>
      <c r="SPE167" s="50"/>
      <c r="SPF167" s="50"/>
      <c r="SPG167" s="50"/>
      <c r="SPH167" s="50"/>
      <c r="SPI167" s="50"/>
      <c r="SPJ167" s="50"/>
      <c r="SPK167" s="50"/>
      <c r="SPL167" s="50"/>
      <c r="SPM167" s="50"/>
      <c r="SPN167" s="50"/>
      <c r="SPO167" s="50"/>
      <c r="SPP167" s="50"/>
      <c r="SPQ167" s="50"/>
      <c r="SPR167" s="50"/>
      <c r="SPS167" s="50"/>
      <c r="SPT167" s="50"/>
      <c r="SPU167" s="50"/>
      <c r="SPV167" s="50"/>
      <c r="SPW167" s="50"/>
      <c r="SPX167" s="50"/>
      <c r="SPY167" s="50"/>
      <c r="SPZ167" s="50"/>
      <c r="SQA167" s="50"/>
      <c r="SQB167" s="50"/>
      <c r="SQC167" s="50"/>
      <c r="SQD167" s="50"/>
      <c r="SQE167" s="50"/>
      <c r="SQF167" s="50"/>
      <c r="SQG167" s="50"/>
      <c r="SQH167" s="50"/>
      <c r="SQI167" s="50"/>
      <c r="SQJ167" s="50"/>
      <c r="SQK167" s="50"/>
      <c r="SQL167" s="50"/>
      <c r="SQM167" s="50"/>
      <c r="SQN167" s="50"/>
      <c r="SQO167" s="50"/>
      <c r="SQP167" s="50"/>
      <c r="SQQ167" s="50"/>
      <c r="SQR167" s="50"/>
      <c r="SQS167" s="50"/>
      <c r="SQT167" s="50"/>
      <c r="SQU167" s="50"/>
      <c r="SQV167" s="50"/>
      <c r="SQW167" s="50"/>
      <c r="SQX167" s="50"/>
      <c r="SQY167" s="50"/>
      <c r="SQZ167" s="50"/>
      <c r="SRB167" s="50"/>
      <c r="SRD167" s="50"/>
      <c r="SRE167" s="50"/>
      <c r="SRF167" s="50"/>
      <c r="SRG167" s="50"/>
      <c r="SRH167" s="50"/>
      <c r="SRI167" s="50"/>
      <c r="SRJ167" s="50"/>
      <c r="SRK167" s="50"/>
      <c r="SRP167" s="50"/>
      <c r="SRQ167" s="50"/>
      <c r="SRR167" s="50"/>
      <c r="SRS167" s="50"/>
      <c r="SRT167" s="50"/>
      <c r="SRU167" s="50"/>
      <c r="SRV167" s="50"/>
      <c r="SRW167" s="50"/>
      <c r="SRX167" s="50"/>
      <c r="SRY167" s="50"/>
      <c r="SRZ167" s="50"/>
      <c r="SSA167" s="50"/>
      <c r="SSB167" s="50"/>
      <c r="SSC167" s="50"/>
      <c r="SSD167" s="50"/>
      <c r="SSE167" s="50"/>
      <c r="SSF167" s="50"/>
      <c r="SSG167" s="50"/>
      <c r="SSH167" s="50"/>
      <c r="SSI167" s="50"/>
      <c r="SSJ167" s="50"/>
      <c r="SSK167" s="50"/>
      <c r="SSL167" s="50"/>
      <c r="SSM167" s="50"/>
      <c r="SSN167" s="50"/>
      <c r="SSO167" s="50"/>
      <c r="SSP167" s="50"/>
      <c r="SSQ167" s="50"/>
      <c r="SSR167" s="50"/>
      <c r="SSS167" s="50"/>
      <c r="SST167" s="50"/>
      <c r="SSU167" s="50"/>
      <c r="SSV167" s="50"/>
      <c r="SSW167" s="50"/>
      <c r="SSX167" s="50"/>
      <c r="SSY167" s="50"/>
      <c r="SSZ167" s="50"/>
      <c r="STA167" s="50"/>
      <c r="STB167" s="50"/>
      <c r="STC167" s="50"/>
      <c r="STD167" s="50"/>
      <c r="STE167" s="50"/>
      <c r="STF167" s="50"/>
      <c r="STG167" s="50"/>
      <c r="STH167" s="50"/>
      <c r="STI167" s="50"/>
      <c r="STJ167" s="50"/>
      <c r="STK167" s="50"/>
      <c r="STL167" s="50"/>
      <c r="STM167" s="50"/>
      <c r="STN167" s="50"/>
      <c r="STO167" s="50"/>
      <c r="STP167" s="50"/>
      <c r="STQ167" s="50"/>
      <c r="STR167" s="50"/>
      <c r="STS167" s="50"/>
      <c r="STT167" s="50"/>
      <c r="STU167" s="50"/>
      <c r="STV167" s="50"/>
      <c r="STW167" s="50"/>
      <c r="STX167" s="50"/>
      <c r="STY167" s="50"/>
      <c r="STZ167" s="50"/>
      <c r="SUA167" s="50"/>
      <c r="SUB167" s="50"/>
      <c r="SUC167" s="50"/>
      <c r="SUD167" s="50"/>
      <c r="SUE167" s="50"/>
      <c r="SUF167" s="50"/>
      <c r="SUG167" s="50"/>
      <c r="SUH167" s="50"/>
      <c r="SUI167" s="50"/>
      <c r="SUJ167" s="50"/>
      <c r="SUK167" s="50"/>
      <c r="SUL167" s="50"/>
      <c r="SUM167" s="50"/>
      <c r="SUN167" s="50"/>
      <c r="SUO167" s="50"/>
      <c r="SUP167" s="50"/>
      <c r="SUQ167" s="50"/>
      <c r="SUR167" s="50"/>
      <c r="SUS167" s="50"/>
      <c r="SUT167" s="50"/>
      <c r="SUU167" s="50"/>
      <c r="SUV167" s="50"/>
      <c r="SUW167" s="50"/>
      <c r="SUX167" s="50"/>
      <c r="SUY167" s="50"/>
      <c r="SUZ167" s="50"/>
      <c r="SVA167" s="50"/>
      <c r="SVB167" s="50"/>
      <c r="SVC167" s="50"/>
      <c r="SVD167" s="50"/>
      <c r="SVE167" s="50"/>
      <c r="SVF167" s="50"/>
      <c r="SVG167" s="50"/>
      <c r="SVH167" s="50"/>
      <c r="SVI167" s="50"/>
      <c r="SVJ167" s="50"/>
      <c r="SVK167" s="50"/>
      <c r="SVL167" s="50"/>
      <c r="SVM167" s="50"/>
      <c r="SVN167" s="50"/>
      <c r="SVO167" s="50"/>
      <c r="SVP167" s="50"/>
      <c r="SVQ167" s="50"/>
      <c r="SVR167" s="50"/>
      <c r="SVS167" s="50"/>
      <c r="SVT167" s="50"/>
      <c r="SVU167" s="50"/>
      <c r="SVV167" s="50"/>
      <c r="SVW167" s="50"/>
      <c r="SVX167" s="50"/>
      <c r="SVY167" s="50"/>
      <c r="SVZ167" s="50"/>
      <c r="SWA167" s="50"/>
      <c r="SWB167" s="50"/>
      <c r="SWC167" s="50"/>
      <c r="SWD167" s="50"/>
      <c r="SWE167" s="50"/>
      <c r="SWF167" s="50"/>
      <c r="SWG167" s="50"/>
      <c r="SWH167" s="50"/>
      <c r="SWI167" s="50"/>
      <c r="SWJ167" s="50"/>
      <c r="SWK167" s="50"/>
      <c r="SWL167" s="50"/>
      <c r="SWM167" s="50"/>
      <c r="SWN167" s="50"/>
      <c r="SWO167" s="50"/>
      <c r="SWP167" s="50"/>
      <c r="SWQ167" s="50"/>
      <c r="SWR167" s="50"/>
      <c r="SWS167" s="50"/>
      <c r="SWT167" s="50"/>
      <c r="SWU167" s="50"/>
      <c r="SWV167" s="50"/>
      <c r="SWW167" s="50"/>
      <c r="SWX167" s="50"/>
      <c r="SWY167" s="50"/>
      <c r="SWZ167" s="50"/>
      <c r="SXA167" s="50"/>
      <c r="SXB167" s="50"/>
      <c r="SXC167" s="50"/>
      <c r="SXD167" s="50"/>
      <c r="SXE167" s="50"/>
      <c r="SXF167" s="50"/>
      <c r="SXG167" s="50"/>
      <c r="SXH167" s="50"/>
      <c r="SXI167" s="50"/>
      <c r="SXJ167" s="50"/>
      <c r="SXK167" s="50"/>
      <c r="SXL167" s="50"/>
      <c r="SXM167" s="50"/>
      <c r="SXN167" s="50"/>
      <c r="SXO167" s="50"/>
      <c r="SXP167" s="50"/>
      <c r="SXQ167" s="50"/>
      <c r="SXR167" s="50"/>
      <c r="SXS167" s="50"/>
      <c r="SXT167" s="50"/>
      <c r="SXU167" s="50"/>
      <c r="SXV167" s="50"/>
      <c r="SXW167" s="50"/>
      <c r="SXX167" s="50"/>
      <c r="SXY167" s="50"/>
      <c r="SXZ167" s="50"/>
      <c r="SYA167" s="50"/>
      <c r="SYB167" s="50"/>
      <c r="SYC167" s="50"/>
      <c r="SYD167" s="50"/>
      <c r="SYE167" s="50"/>
      <c r="SYF167" s="50"/>
      <c r="SYG167" s="50"/>
      <c r="SYH167" s="50"/>
      <c r="SYI167" s="50"/>
      <c r="SYJ167" s="50"/>
      <c r="SYK167" s="50"/>
      <c r="SYL167" s="50"/>
      <c r="SYM167" s="50"/>
      <c r="SYN167" s="50"/>
      <c r="SYO167" s="50"/>
      <c r="SYP167" s="50"/>
      <c r="SYQ167" s="50"/>
      <c r="SYR167" s="50"/>
      <c r="SYS167" s="50"/>
      <c r="SYT167" s="50"/>
      <c r="SYU167" s="50"/>
      <c r="SYV167" s="50"/>
      <c r="SYW167" s="50"/>
      <c r="SYX167" s="50"/>
      <c r="SYY167" s="50"/>
      <c r="SYZ167" s="50"/>
      <c r="SZA167" s="50"/>
      <c r="SZB167" s="50"/>
      <c r="SZC167" s="50"/>
      <c r="SZD167" s="50"/>
      <c r="SZE167" s="50"/>
      <c r="SZF167" s="50"/>
      <c r="SZG167" s="50"/>
      <c r="SZH167" s="50"/>
      <c r="SZI167" s="50"/>
      <c r="SZJ167" s="50"/>
      <c r="SZK167" s="50"/>
      <c r="SZL167" s="50"/>
      <c r="SZM167" s="50"/>
      <c r="SZN167" s="50"/>
      <c r="SZO167" s="50"/>
      <c r="SZP167" s="50"/>
      <c r="SZQ167" s="50"/>
      <c r="SZR167" s="50"/>
      <c r="SZS167" s="50"/>
      <c r="SZT167" s="50"/>
      <c r="SZU167" s="50"/>
      <c r="SZV167" s="50"/>
      <c r="SZW167" s="50"/>
      <c r="SZX167" s="50"/>
      <c r="SZY167" s="50"/>
      <c r="SZZ167" s="50"/>
      <c r="TAA167" s="50"/>
      <c r="TAB167" s="50"/>
      <c r="TAC167" s="50"/>
      <c r="TAD167" s="50"/>
      <c r="TAE167" s="50"/>
      <c r="TAF167" s="50"/>
      <c r="TAG167" s="50"/>
      <c r="TAH167" s="50"/>
      <c r="TAI167" s="50"/>
      <c r="TAJ167" s="50"/>
      <c r="TAK167" s="50"/>
      <c r="TAL167" s="50"/>
      <c r="TAM167" s="50"/>
      <c r="TAN167" s="50"/>
      <c r="TAO167" s="50"/>
      <c r="TAP167" s="50"/>
      <c r="TAQ167" s="50"/>
      <c r="TAR167" s="50"/>
      <c r="TAS167" s="50"/>
      <c r="TAT167" s="50"/>
      <c r="TAU167" s="50"/>
      <c r="TAV167" s="50"/>
      <c r="TAX167" s="50"/>
      <c r="TAZ167" s="50"/>
      <c r="TBA167" s="50"/>
      <c r="TBB167" s="50"/>
      <c r="TBC167" s="50"/>
      <c r="TBD167" s="50"/>
      <c r="TBE167" s="50"/>
      <c r="TBF167" s="50"/>
      <c r="TBG167" s="50"/>
      <c r="TBL167" s="50"/>
      <c r="TBM167" s="50"/>
      <c r="TBN167" s="50"/>
      <c r="TBO167" s="50"/>
      <c r="TBP167" s="50"/>
      <c r="TBQ167" s="50"/>
      <c r="TBR167" s="50"/>
      <c r="TBS167" s="50"/>
      <c r="TBT167" s="50"/>
      <c r="TBU167" s="50"/>
      <c r="TBV167" s="50"/>
      <c r="TBW167" s="50"/>
      <c r="TBX167" s="50"/>
      <c r="TBY167" s="50"/>
      <c r="TBZ167" s="50"/>
      <c r="TCA167" s="50"/>
      <c r="TCB167" s="50"/>
      <c r="TCC167" s="50"/>
      <c r="TCD167" s="50"/>
      <c r="TCE167" s="50"/>
      <c r="TCF167" s="50"/>
      <c r="TCG167" s="50"/>
      <c r="TCH167" s="50"/>
      <c r="TCI167" s="50"/>
      <c r="TCJ167" s="50"/>
      <c r="TCK167" s="50"/>
      <c r="TCL167" s="50"/>
      <c r="TCM167" s="50"/>
      <c r="TCN167" s="50"/>
      <c r="TCO167" s="50"/>
      <c r="TCP167" s="50"/>
      <c r="TCQ167" s="50"/>
      <c r="TCR167" s="50"/>
      <c r="TCS167" s="50"/>
      <c r="TCT167" s="50"/>
      <c r="TCU167" s="50"/>
      <c r="TCV167" s="50"/>
      <c r="TCW167" s="50"/>
      <c r="TCX167" s="50"/>
      <c r="TCY167" s="50"/>
      <c r="TCZ167" s="50"/>
      <c r="TDA167" s="50"/>
      <c r="TDB167" s="50"/>
      <c r="TDC167" s="50"/>
      <c r="TDD167" s="50"/>
      <c r="TDE167" s="50"/>
      <c r="TDF167" s="50"/>
      <c r="TDG167" s="50"/>
      <c r="TDH167" s="50"/>
      <c r="TDI167" s="50"/>
      <c r="TDJ167" s="50"/>
      <c r="TDK167" s="50"/>
      <c r="TDL167" s="50"/>
      <c r="TDM167" s="50"/>
      <c r="TDN167" s="50"/>
      <c r="TDO167" s="50"/>
      <c r="TDP167" s="50"/>
      <c r="TDQ167" s="50"/>
      <c r="TDR167" s="50"/>
      <c r="TDS167" s="50"/>
      <c r="TDT167" s="50"/>
      <c r="TDU167" s="50"/>
      <c r="TDV167" s="50"/>
      <c r="TDW167" s="50"/>
      <c r="TDX167" s="50"/>
      <c r="TDY167" s="50"/>
      <c r="TDZ167" s="50"/>
      <c r="TEA167" s="50"/>
      <c r="TEB167" s="50"/>
      <c r="TEC167" s="50"/>
      <c r="TED167" s="50"/>
      <c r="TEE167" s="50"/>
      <c r="TEF167" s="50"/>
      <c r="TEG167" s="50"/>
      <c r="TEH167" s="50"/>
      <c r="TEI167" s="50"/>
      <c r="TEJ167" s="50"/>
      <c r="TEK167" s="50"/>
      <c r="TEL167" s="50"/>
      <c r="TEM167" s="50"/>
      <c r="TEN167" s="50"/>
      <c r="TEO167" s="50"/>
      <c r="TEP167" s="50"/>
      <c r="TEQ167" s="50"/>
      <c r="TER167" s="50"/>
      <c r="TES167" s="50"/>
      <c r="TET167" s="50"/>
      <c r="TEU167" s="50"/>
      <c r="TEV167" s="50"/>
      <c r="TEW167" s="50"/>
      <c r="TEX167" s="50"/>
      <c r="TEY167" s="50"/>
      <c r="TEZ167" s="50"/>
      <c r="TFA167" s="50"/>
      <c r="TFB167" s="50"/>
      <c r="TFC167" s="50"/>
      <c r="TFD167" s="50"/>
      <c r="TFE167" s="50"/>
      <c r="TFF167" s="50"/>
      <c r="TFG167" s="50"/>
      <c r="TFH167" s="50"/>
      <c r="TFI167" s="50"/>
      <c r="TFJ167" s="50"/>
      <c r="TFK167" s="50"/>
      <c r="TFL167" s="50"/>
      <c r="TFM167" s="50"/>
      <c r="TFN167" s="50"/>
      <c r="TFO167" s="50"/>
      <c r="TFP167" s="50"/>
      <c r="TFQ167" s="50"/>
      <c r="TFR167" s="50"/>
      <c r="TFS167" s="50"/>
      <c r="TFT167" s="50"/>
      <c r="TFU167" s="50"/>
      <c r="TFV167" s="50"/>
      <c r="TFW167" s="50"/>
      <c r="TFX167" s="50"/>
      <c r="TFY167" s="50"/>
      <c r="TFZ167" s="50"/>
      <c r="TGA167" s="50"/>
      <c r="TGB167" s="50"/>
      <c r="TGC167" s="50"/>
      <c r="TGD167" s="50"/>
      <c r="TGE167" s="50"/>
      <c r="TGF167" s="50"/>
      <c r="TGG167" s="50"/>
      <c r="TGH167" s="50"/>
      <c r="TGI167" s="50"/>
      <c r="TGJ167" s="50"/>
      <c r="TGK167" s="50"/>
      <c r="TGL167" s="50"/>
      <c r="TGM167" s="50"/>
      <c r="TGN167" s="50"/>
      <c r="TGO167" s="50"/>
      <c r="TGP167" s="50"/>
      <c r="TGQ167" s="50"/>
      <c r="TGR167" s="50"/>
      <c r="TGS167" s="50"/>
      <c r="TGT167" s="50"/>
      <c r="TGU167" s="50"/>
      <c r="TGV167" s="50"/>
      <c r="TGW167" s="50"/>
      <c r="TGX167" s="50"/>
      <c r="TGY167" s="50"/>
      <c r="TGZ167" s="50"/>
      <c r="THA167" s="50"/>
      <c r="THB167" s="50"/>
      <c r="THC167" s="50"/>
      <c r="THD167" s="50"/>
      <c r="THE167" s="50"/>
      <c r="THF167" s="50"/>
      <c r="THG167" s="50"/>
      <c r="THH167" s="50"/>
      <c r="THI167" s="50"/>
      <c r="THJ167" s="50"/>
      <c r="THK167" s="50"/>
      <c r="THL167" s="50"/>
      <c r="THM167" s="50"/>
      <c r="THN167" s="50"/>
      <c r="THO167" s="50"/>
      <c r="THP167" s="50"/>
      <c r="THQ167" s="50"/>
      <c r="THR167" s="50"/>
      <c r="THS167" s="50"/>
      <c r="THT167" s="50"/>
      <c r="THU167" s="50"/>
      <c r="THV167" s="50"/>
      <c r="THW167" s="50"/>
      <c r="THX167" s="50"/>
      <c r="THY167" s="50"/>
      <c r="THZ167" s="50"/>
      <c r="TIA167" s="50"/>
      <c r="TIB167" s="50"/>
      <c r="TIC167" s="50"/>
      <c r="TID167" s="50"/>
      <c r="TIE167" s="50"/>
      <c r="TIF167" s="50"/>
      <c r="TIG167" s="50"/>
      <c r="TIH167" s="50"/>
      <c r="TII167" s="50"/>
      <c r="TIJ167" s="50"/>
      <c r="TIK167" s="50"/>
      <c r="TIL167" s="50"/>
      <c r="TIM167" s="50"/>
      <c r="TIN167" s="50"/>
      <c r="TIO167" s="50"/>
      <c r="TIP167" s="50"/>
      <c r="TIQ167" s="50"/>
      <c r="TIR167" s="50"/>
      <c r="TIS167" s="50"/>
      <c r="TIT167" s="50"/>
      <c r="TIU167" s="50"/>
      <c r="TIV167" s="50"/>
      <c r="TIW167" s="50"/>
      <c r="TIX167" s="50"/>
      <c r="TIY167" s="50"/>
      <c r="TIZ167" s="50"/>
      <c r="TJA167" s="50"/>
      <c r="TJB167" s="50"/>
      <c r="TJC167" s="50"/>
      <c r="TJD167" s="50"/>
      <c r="TJE167" s="50"/>
      <c r="TJF167" s="50"/>
      <c r="TJG167" s="50"/>
      <c r="TJH167" s="50"/>
      <c r="TJI167" s="50"/>
      <c r="TJJ167" s="50"/>
      <c r="TJK167" s="50"/>
      <c r="TJL167" s="50"/>
      <c r="TJM167" s="50"/>
      <c r="TJN167" s="50"/>
      <c r="TJO167" s="50"/>
      <c r="TJP167" s="50"/>
      <c r="TJQ167" s="50"/>
      <c r="TJR167" s="50"/>
      <c r="TJS167" s="50"/>
      <c r="TJT167" s="50"/>
      <c r="TJU167" s="50"/>
      <c r="TJV167" s="50"/>
      <c r="TJW167" s="50"/>
      <c r="TJX167" s="50"/>
      <c r="TJY167" s="50"/>
      <c r="TJZ167" s="50"/>
      <c r="TKA167" s="50"/>
      <c r="TKB167" s="50"/>
      <c r="TKC167" s="50"/>
      <c r="TKD167" s="50"/>
      <c r="TKE167" s="50"/>
      <c r="TKF167" s="50"/>
      <c r="TKG167" s="50"/>
      <c r="TKH167" s="50"/>
      <c r="TKI167" s="50"/>
      <c r="TKJ167" s="50"/>
      <c r="TKK167" s="50"/>
      <c r="TKL167" s="50"/>
      <c r="TKM167" s="50"/>
      <c r="TKN167" s="50"/>
      <c r="TKO167" s="50"/>
      <c r="TKP167" s="50"/>
      <c r="TKQ167" s="50"/>
      <c r="TKR167" s="50"/>
      <c r="TKT167" s="50"/>
      <c r="TKV167" s="50"/>
      <c r="TKW167" s="50"/>
      <c r="TKX167" s="50"/>
      <c r="TKY167" s="50"/>
      <c r="TKZ167" s="50"/>
      <c r="TLA167" s="50"/>
      <c r="TLB167" s="50"/>
      <c r="TLC167" s="50"/>
      <c r="TLH167" s="50"/>
      <c r="TLI167" s="50"/>
      <c r="TLJ167" s="50"/>
      <c r="TLK167" s="50"/>
      <c r="TLL167" s="50"/>
      <c r="TLM167" s="50"/>
      <c r="TLN167" s="50"/>
      <c r="TLO167" s="50"/>
      <c r="TLP167" s="50"/>
      <c r="TLQ167" s="50"/>
      <c r="TLR167" s="50"/>
      <c r="TLS167" s="50"/>
      <c r="TLT167" s="50"/>
      <c r="TLU167" s="50"/>
      <c r="TLV167" s="50"/>
      <c r="TLW167" s="50"/>
      <c r="TLX167" s="50"/>
      <c r="TLY167" s="50"/>
      <c r="TLZ167" s="50"/>
      <c r="TMA167" s="50"/>
      <c r="TMB167" s="50"/>
      <c r="TMC167" s="50"/>
      <c r="TMD167" s="50"/>
      <c r="TME167" s="50"/>
      <c r="TMF167" s="50"/>
      <c r="TMG167" s="50"/>
      <c r="TMH167" s="50"/>
      <c r="TMI167" s="50"/>
      <c r="TMJ167" s="50"/>
      <c r="TMK167" s="50"/>
      <c r="TML167" s="50"/>
      <c r="TMM167" s="50"/>
      <c r="TMN167" s="50"/>
      <c r="TMO167" s="50"/>
      <c r="TMP167" s="50"/>
      <c r="TMQ167" s="50"/>
      <c r="TMR167" s="50"/>
      <c r="TMS167" s="50"/>
      <c r="TMT167" s="50"/>
      <c r="TMU167" s="50"/>
      <c r="TMV167" s="50"/>
      <c r="TMW167" s="50"/>
      <c r="TMX167" s="50"/>
      <c r="TMY167" s="50"/>
      <c r="TMZ167" s="50"/>
      <c r="TNA167" s="50"/>
      <c r="TNB167" s="50"/>
      <c r="TNC167" s="50"/>
      <c r="TND167" s="50"/>
      <c r="TNE167" s="50"/>
      <c r="TNF167" s="50"/>
      <c r="TNG167" s="50"/>
      <c r="TNH167" s="50"/>
      <c r="TNI167" s="50"/>
      <c r="TNJ167" s="50"/>
      <c r="TNK167" s="50"/>
      <c r="TNL167" s="50"/>
      <c r="TNM167" s="50"/>
      <c r="TNN167" s="50"/>
      <c r="TNO167" s="50"/>
      <c r="TNP167" s="50"/>
      <c r="TNQ167" s="50"/>
      <c r="TNR167" s="50"/>
      <c r="TNS167" s="50"/>
      <c r="TNT167" s="50"/>
      <c r="TNU167" s="50"/>
      <c r="TNV167" s="50"/>
      <c r="TNW167" s="50"/>
      <c r="TNX167" s="50"/>
      <c r="TNY167" s="50"/>
      <c r="TNZ167" s="50"/>
      <c r="TOA167" s="50"/>
      <c r="TOB167" s="50"/>
      <c r="TOC167" s="50"/>
      <c r="TOD167" s="50"/>
      <c r="TOE167" s="50"/>
      <c r="TOF167" s="50"/>
      <c r="TOG167" s="50"/>
      <c r="TOH167" s="50"/>
      <c r="TOI167" s="50"/>
      <c r="TOJ167" s="50"/>
      <c r="TOK167" s="50"/>
      <c r="TOL167" s="50"/>
      <c r="TOM167" s="50"/>
      <c r="TON167" s="50"/>
      <c r="TOO167" s="50"/>
      <c r="TOP167" s="50"/>
      <c r="TOQ167" s="50"/>
      <c r="TOR167" s="50"/>
      <c r="TOS167" s="50"/>
      <c r="TOT167" s="50"/>
      <c r="TOU167" s="50"/>
      <c r="TOV167" s="50"/>
      <c r="TOW167" s="50"/>
      <c r="TOX167" s="50"/>
      <c r="TOY167" s="50"/>
      <c r="TOZ167" s="50"/>
      <c r="TPA167" s="50"/>
      <c r="TPB167" s="50"/>
      <c r="TPC167" s="50"/>
      <c r="TPD167" s="50"/>
      <c r="TPE167" s="50"/>
      <c r="TPF167" s="50"/>
      <c r="TPG167" s="50"/>
      <c r="TPH167" s="50"/>
      <c r="TPI167" s="50"/>
      <c r="TPJ167" s="50"/>
      <c r="TPK167" s="50"/>
      <c r="TPL167" s="50"/>
      <c r="TPM167" s="50"/>
      <c r="TPN167" s="50"/>
      <c r="TPO167" s="50"/>
      <c r="TPP167" s="50"/>
      <c r="TPQ167" s="50"/>
      <c r="TPR167" s="50"/>
      <c r="TPS167" s="50"/>
      <c r="TPT167" s="50"/>
      <c r="TPU167" s="50"/>
      <c r="TPV167" s="50"/>
      <c r="TPW167" s="50"/>
      <c r="TPX167" s="50"/>
      <c r="TPY167" s="50"/>
      <c r="TPZ167" s="50"/>
      <c r="TQA167" s="50"/>
      <c r="TQB167" s="50"/>
      <c r="TQC167" s="50"/>
      <c r="TQD167" s="50"/>
      <c r="TQE167" s="50"/>
      <c r="TQF167" s="50"/>
      <c r="TQG167" s="50"/>
      <c r="TQH167" s="50"/>
      <c r="TQI167" s="50"/>
      <c r="TQJ167" s="50"/>
      <c r="TQK167" s="50"/>
      <c r="TQL167" s="50"/>
      <c r="TQM167" s="50"/>
      <c r="TQN167" s="50"/>
      <c r="TQO167" s="50"/>
      <c r="TQP167" s="50"/>
      <c r="TQQ167" s="50"/>
      <c r="TQR167" s="50"/>
      <c r="TQS167" s="50"/>
      <c r="TQT167" s="50"/>
      <c r="TQU167" s="50"/>
      <c r="TQV167" s="50"/>
      <c r="TQW167" s="50"/>
      <c r="TQX167" s="50"/>
      <c r="TQY167" s="50"/>
      <c r="TQZ167" s="50"/>
      <c r="TRA167" s="50"/>
      <c r="TRB167" s="50"/>
      <c r="TRC167" s="50"/>
      <c r="TRD167" s="50"/>
      <c r="TRE167" s="50"/>
      <c r="TRF167" s="50"/>
      <c r="TRG167" s="50"/>
      <c r="TRH167" s="50"/>
      <c r="TRI167" s="50"/>
      <c r="TRJ167" s="50"/>
      <c r="TRK167" s="50"/>
      <c r="TRL167" s="50"/>
      <c r="TRM167" s="50"/>
      <c r="TRN167" s="50"/>
      <c r="TRO167" s="50"/>
      <c r="TRP167" s="50"/>
      <c r="TRQ167" s="50"/>
      <c r="TRR167" s="50"/>
      <c r="TRS167" s="50"/>
      <c r="TRT167" s="50"/>
      <c r="TRU167" s="50"/>
      <c r="TRV167" s="50"/>
      <c r="TRW167" s="50"/>
      <c r="TRX167" s="50"/>
      <c r="TRY167" s="50"/>
      <c r="TRZ167" s="50"/>
      <c r="TSA167" s="50"/>
      <c r="TSB167" s="50"/>
      <c r="TSC167" s="50"/>
      <c r="TSD167" s="50"/>
      <c r="TSE167" s="50"/>
      <c r="TSF167" s="50"/>
      <c r="TSG167" s="50"/>
      <c r="TSH167" s="50"/>
      <c r="TSI167" s="50"/>
      <c r="TSJ167" s="50"/>
      <c r="TSK167" s="50"/>
      <c r="TSL167" s="50"/>
      <c r="TSM167" s="50"/>
      <c r="TSN167" s="50"/>
      <c r="TSO167" s="50"/>
      <c r="TSP167" s="50"/>
      <c r="TSQ167" s="50"/>
      <c r="TSR167" s="50"/>
      <c r="TSS167" s="50"/>
      <c r="TST167" s="50"/>
      <c r="TSU167" s="50"/>
      <c r="TSV167" s="50"/>
      <c r="TSW167" s="50"/>
      <c r="TSX167" s="50"/>
      <c r="TSY167" s="50"/>
      <c r="TSZ167" s="50"/>
      <c r="TTA167" s="50"/>
      <c r="TTB167" s="50"/>
      <c r="TTC167" s="50"/>
      <c r="TTD167" s="50"/>
      <c r="TTE167" s="50"/>
      <c r="TTF167" s="50"/>
      <c r="TTG167" s="50"/>
      <c r="TTH167" s="50"/>
      <c r="TTI167" s="50"/>
      <c r="TTJ167" s="50"/>
      <c r="TTK167" s="50"/>
      <c r="TTL167" s="50"/>
      <c r="TTM167" s="50"/>
      <c r="TTN167" s="50"/>
      <c r="TTO167" s="50"/>
      <c r="TTP167" s="50"/>
      <c r="TTQ167" s="50"/>
      <c r="TTR167" s="50"/>
      <c r="TTS167" s="50"/>
      <c r="TTT167" s="50"/>
      <c r="TTU167" s="50"/>
      <c r="TTV167" s="50"/>
      <c r="TTW167" s="50"/>
      <c r="TTX167" s="50"/>
      <c r="TTY167" s="50"/>
      <c r="TTZ167" s="50"/>
      <c r="TUA167" s="50"/>
      <c r="TUB167" s="50"/>
      <c r="TUC167" s="50"/>
      <c r="TUD167" s="50"/>
      <c r="TUE167" s="50"/>
      <c r="TUF167" s="50"/>
      <c r="TUG167" s="50"/>
      <c r="TUH167" s="50"/>
      <c r="TUI167" s="50"/>
      <c r="TUJ167" s="50"/>
      <c r="TUK167" s="50"/>
      <c r="TUL167" s="50"/>
      <c r="TUM167" s="50"/>
      <c r="TUN167" s="50"/>
      <c r="TUP167" s="50"/>
      <c r="TUR167" s="50"/>
      <c r="TUS167" s="50"/>
      <c r="TUT167" s="50"/>
      <c r="TUU167" s="50"/>
      <c r="TUV167" s="50"/>
      <c r="TUW167" s="50"/>
      <c r="TUX167" s="50"/>
      <c r="TUY167" s="50"/>
      <c r="TVD167" s="50"/>
      <c r="TVE167" s="50"/>
      <c r="TVF167" s="50"/>
      <c r="TVG167" s="50"/>
      <c r="TVH167" s="50"/>
      <c r="TVI167" s="50"/>
      <c r="TVJ167" s="50"/>
      <c r="TVK167" s="50"/>
      <c r="TVL167" s="50"/>
      <c r="TVM167" s="50"/>
      <c r="TVN167" s="50"/>
      <c r="TVO167" s="50"/>
      <c r="TVP167" s="50"/>
      <c r="TVQ167" s="50"/>
      <c r="TVR167" s="50"/>
      <c r="TVS167" s="50"/>
      <c r="TVT167" s="50"/>
      <c r="TVU167" s="50"/>
      <c r="TVV167" s="50"/>
      <c r="TVW167" s="50"/>
      <c r="TVX167" s="50"/>
      <c r="TVY167" s="50"/>
      <c r="TVZ167" s="50"/>
      <c r="TWA167" s="50"/>
      <c r="TWB167" s="50"/>
      <c r="TWC167" s="50"/>
      <c r="TWD167" s="50"/>
      <c r="TWE167" s="50"/>
      <c r="TWF167" s="50"/>
      <c r="TWG167" s="50"/>
      <c r="TWH167" s="50"/>
      <c r="TWI167" s="50"/>
      <c r="TWJ167" s="50"/>
      <c r="TWK167" s="50"/>
      <c r="TWL167" s="50"/>
      <c r="TWM167" s="50"/>
      <c r="TWN167" s="50"/>
      <c r="TWO167" s="50"/>
      <c r="TWP167" s="50"/>
      <c r="TWQ167" s="50"/>
      <c r="TWR167" s="50"/>
      <c r="TWS167" s="50"/>
      <c r="TWT167" s="50"/>
      <c r="TWU167" s="50"/>
      <c r="TWV167" s="50"/>
      <c r="TWW167" s="50"/>
      <c r="TWX167" s="50"/>
      <c r="TWY167" s="50"/>
      <c r="TWZ167" s="50"/>
      <c r="TXA167" s="50"/>
      <c r="TXB167" s="50"/>
      <c r="TXC167" s="50"/>
      <c r="TXD167" s="50"/>
      <c r="TXE167" s="50"/>
      <c r="TXF167" s="50"/>
      <c r="TXG167" s="50"/>
      <c r="TXH167" s="50"/>
      <c r="TXI167" s="50"/>
      <c r="TXJ167" s="50"/>
      <c r="TXK167" s="50"/>
      <c r="TXL167" s="50"/>
      <c r="TXM167" s="50"/>
      <c r="TXN167" s="50"/>
      <c r="TXO167" s="50"/>
      <c r="TXP167" s="50"/>
      <c r="TXQ167" s="50"/>
      <c r="TXR167" s="50"/>
      <c r="TXS167" s="50"/>
      <c r="TXT167" s="50"/>
      <c r="TXU167" s="50"/>
      <c r="TXV167" s="50"/>
      <c r="TXW167" s="50"/>
      <c r="TXX167" s="50"/>
      <c r="TXY167" s="50"/>
      <c r="TXZ167" s="50"/>
      <c r="TYA167" s="50"/>
      <c r="TYB167" s="50"/>
      <c r="TYC167" s="50"/>
      <c r="TYD167" s="50"/>
      <c r="TYE167" s="50"/>
      <c r="TYF167" s="50"/>
      <c r="TYG167" s="50"/>
      <c r="TYH167" s="50"/>
      <c r="TYI167" s="50"/>
      <c r="TYJ167" s="50"/>
      <c r="TYK167" s="50"/>
      <c r="TYL167" s="50"/>
      <c r="TYM167" s="50"/>
      <c r="TYN167" s="50"/>
      <c r="TYO167" s="50"/>
      <c r="TYP167" s="50"/>
      <c r="TYQ167" s="50"/>
      <c r="TYR167" s="50"/>
      <c r="TYS167" s="50"/>
      <c r="TYT167" s="50"/>
      <c r="TYU167" s="50"/>
      <c r="TYV167" s="50"/>
      <c r="TYW167" s="50"/>
      <c r="TYX167" s="50"/>
      <c r="TYY167" s="50"/>
      <c r="TYZ167" s="50"/>
      <c r="TZA167" s="50"/>
      <c r="TZB167" s="50"/>
      <c r="TZC167" s="50"/>
      <c r="TZD167" s="50"/>
      <c r="TZE167" s="50"/>
      <c r="TZF167" s="50"/>
      <c r="TZG167" s="50"/>
      <c r="TZH167" s="50"/>
      <c r="TZI167" s="50"/>
      <c r="TZJ167" s="50"/>
      <c r="TZK167" s="50"/>
      <c r="TZL167" s="50"/>
      <c r="TZM167" s="50"/>
      <c r="TZN167" s="50"/>
      <c r="TZO167" s="50"/>
      <c r="TZP167" s="50"/>
      <c r="TZQ167" s="50"/>
      <c r="TZR167" s="50"/>
      <c r="TZS167" s="50"/>
      <c r="TZT167" s="50"/>
      <c r="TZU167" s="50"/>
      <c r="TZV167" s="50"/>
      <c r="TZW167" s="50"/>
      <c r="TZX167" s="50"/>
      <c r="TZY167" s="50"/>
      <c r="TZZ167" s="50"/>
      <c r="UAA167" s="50"/>
      <c r="UAB167" s="50"/>
      <c r="UAC167" s="50"/>
      <c r="UAD167" s="50"/>
      <c r="UAE167" s="50"/>
      <c r="UAF167" s="50"/>
      <c r="UAG167" s="50"/>
      <c r="UAH167" s="50"/>
      <c r="UAI167" s="50"/>
      <c r="UAJ167" s="50"/>
      <c r="UAK167" s="50"/>
      <c r="UAL167" s="50"/>
      <c r="UAM167" s="50"/>
      <c r="UAN167" s="50"/>
      <c r="UAO167" s="50"/>
      <c r="UAP167" s="50"/>
      <c r="UAQ167" s="50"/>
      <c r="UAR167" s="50"/>
      <c r="UAS167" s="50"/>
      <c r="UAT167" s="50"/>
      <c r="UAU167" s="50"/>
      <c r="UAV167" s="50"/>
      <c r="UAW167" s="50"/>
      <c r="UAX167" s="50"/>
      <c r="UAY167" s="50"/>
      <c r="UAZ167" s="50"/>
      <c r="UBA167" s="50"/>
      <c r="UBB167" s="50"/>
      <c r="UBC167" s="50"/>
      <c r="UBD167" s="50"/>
      <c r="UBE167" s="50"/>
      <c r="UBF167" s="50"/>
      <c r="UBG167" s="50"/>
      <c r="UBH167" s="50"/>
      <c r="UBI167" s="50"/>
      <c r="UBJ167" s="50"/>
      <c r="UBK167" s="50"/>
      <c r="UBL167" s="50"/>
      <c r="UBM167" s="50"/>
      <c r="UBN167" s="50"/>
      <c r="UBO167" s="50"/>
      <c r="UBP167" s="50"/>
      <c r="UBQ167" s="50"/>
      <c r="UBR167" s="50"/>
      <c r="UBS167" s="50"/>
      <c r="UBT167" s="50"/>
      <c r="UBU167" s="50"/>
      <c r="UBV167" s="50"/>
      <c r="UBW167" s="50"/>
      <c r="UBX167" s="50"/>
      <c r="UBY167" s="50"/>
      <c r="UBZ167" s="50"/>
      <c r="UCA167" s="50"/>
      <c r="UCB167" s="50"/>
      <c r="UCC167" s="50"/>
      <c r="UCD167" s="50"/>
      <c r="UCE167" s="50"/>
      <c r="UCF167" s="50"/>
      <c r="UCG167" s="50"/>
      <c r="UCH167" s="50"/>
      <c r="UCI167" s="50"/>
      <c r="UCJ167" s="50"/>
      <c r="UCK167" s="50"/>
      <c r="UCL167" s="50"/>
      <c r="UCM167" s="50"/>
      <c r="UCN167" s="50"/>
      <c r="UCO167" s="50"/>
      <c r="UCP167" s="50"/>
      <c r="UCQ167" s="50"/>
      <c r="UCR167" s="50"/>
      <c r="UCS167" s="50"/>
      <c r="UCT167" s="50"/>
      <c r="UCU167" s="50"/>
      <c r="UCV167" s="50"/>
      <c r="UCW167" s="50"/>
      <c r="UCX167" s="50"/>
      <c r="UCY167" s="50"/>
      <c r="UCZ167" s="50"/>
      <c r="UDA167" s="50"/>
      <c r="UDB167" s="50"/>
      <c r="UDC167" s="50"/>
      <c r="UDD167" s="50"/>
      <c r="UDE167" s="50"/>
      <c r="UDF167" s="50"/>
      <c r="UDG167" s="50"/>
      <c r="UDH167" s="50"/>
      <c r="UDI167" s="50"/>
      <c r="UDJ167" s="50"/>
      <c r="UDK167" s="50"/>
      <c r="UDL167" s="50"/>
      <c r="UDM167" s="50"/>
      <c r="UDN167" s="50"/>
      <c r="UDO167" s="50"/>
      <c r="UDP167" s="50"/>
      <c r="UDQ167" s="50"/>
      <c r="UDR167" s="50"/>
      <c r="UDS167" s="50"/>
      <c r="UDT167" s="50"/>
      <c r="UDU167" s="50"/>
      <c r="UDV167" s="50"/>
      <c r="UDW167" s="50"/>
      <c r="UDX167" s="50"/>
      <c r="UDY167" s="50"/>
      <c r="UDZ167" s="50"/>
      <c r="UEA167" s="50"/>
      <c r="UEB167" s="50"/>
      <c r="UEC167" s="50"/>
      <c r="UED167" s="50"/>
      <c r="UEE167" s="50"/>
      <c r="UEF167" s="50"/>
      <c r="UEG167" s="50"/>
      <c r="UEH167" s="50"/>
      <c r="UEI167" s="50"/>
      <c r="UEJ167" s="50"/>
      <c r="UEL167" s="50"/>
      <c r="UEN167" s="50"/>
      <c r="UEO167" s="50"/>
      <c r="UEP167" s="50"/>
      <c r="UEQ167" s="50"/>
      <c r="UER167" s="50"/>
      <c r="UES167" s="50"/>
      <c r="UET167" s="50"/>
      <c r="UEU167" s="50"/>
      <c r="UEZ167" s="50"/>
      <c r="UFA167" s="50"/>
      <c r="UFB167" s="50"/>
      <c r="UFC167" s="50"/>
      <c r="UFD167" s="50"/>
      <c r="UFE167" s="50"/>
      <c r="UFF167" s="50"/>
      <c r="UFG167" s="50"/>
      <c r="UFH167" s="50"/>
      <c r="UFI167" s="50"/>
      <c r="UFJ167" s="50"/>
      <c r="UFK167" s="50"/>
      <c r="UFL167" s="50"/>
      <c r="UFM167" s="50"/>
      <c r="UFN167" s="50"/>
      <c r="UFO167" s="50"/>
      <c r="UFP167" s="50"/>
      <c r="UFQ167" s="50"/>
      <c r="UFR167" s="50"/>
      <c r="UFS167" s="50"/>
      <c r="UFT167" s="50"/>
      <c r="UFU167" s="50"/>
      <c r="UFV167" s="50"/>
      <c r="UFW167" s="50"/>
      <c r="UFX167" s="50"/>
      <c r="UFY167" s="50"/>
      <c r="UFZ167" s="50"/>
      <c r="UGA167" s="50"/>
      <c r="UGB167" s="50"/>
      <c r="UGC167" s="50"/>
      <c r="UGD167" s="50"/>
      <c r="UGE167" s="50"/>
      <c r="UGF167" s="50"/>
      <c r="UGG167" s="50"/>
      <c r="UGH167" s="50"/>
      <c r="UGI167" s="50"/>
      <c r="UGJ167" s="50"/>
      <c r="UGK167" s="50"/>
      <c r="UGL167" s="50"/>
      <c r="UGM167" s="50"/>
      <c r="UGN167" s="50"/>
      <c r="UGO167" s="50"/>
      <c r="UGP167" s="50"/>
      <c r="UGQ167" s="50"/>
      <c r="UGR167" s="50"/>
      <c r="UGS167" s="50"/>
      <c r="UGT167" s="50"/>
      <c r="UGU167" s="50"/>
      <c r="UGV167" s="50"/>
      <c r="UGW167" s="50"/>
      <c r="UGX167" s="50"/>
      <c r="UGY167" s="50"/>
      <c r="UGZ167" s="50"/>
      <c r="UHA167" s="50"/>
      <c r="UHB167" s="50"/>
      <c r="UHC167" s="50"/>
      <c r="UHD167" s="50"/>
      <c r="UHE167" s="50"/>
      <c r="UHF167" s="50"/>
      <c r="UHG167" s="50"/>
      <c r="UHH167" s="50"/>
      <c r="UHI167" s="50"/>
      <c r="UHJ167" s="50"/>
      <c r="UHK167" s="50"/>
      <c r="UHL167" s="50"/>
      <c r="UHM167" s="50"/>
      <c r="UHN167" s="50"/>
      <c r="UHO167" s="50"/>
      <c r="UHP167" s="50"/>
      <c r="UHQ167" s="50"/>
      <c r="UHR167" s="50"/>
      <c r="UHS167" s="50"/>
      <c r="UHT167" s="50"/>
      <c r="UHU167" s="50"/>
      <c r="UHV167" s="50"/>
      <c r="UHW167" s="50"/>
      <c r="UHX167" s="50"/>
      <c r="UHY167" s="50"/>
      <c r="UHZ167" s="50"/>
      <c r="UIA167" s="50"/>
      <c r="UIB167" s="50"/>
      <c r="UIC167" s="50"/>
      <c r="UID167" s="50"/>
      <c r="UIE167" s="50"/>
      <c r="UIF167" s="50"/>
      <c r="UIG167" s="50"/>
      <c r="UIH167" s="50"/>
      <c r="UII167" s="50"/>
      <c r="UIJ167" s="50"/>
      <c r="UIK167" s="50"/>
      <c r="UIL167" s="50"/>
      <c r="UIM167" s="50"/>
      <c r="UIN167" s="50"/>
      <c r="UIO167" s="50"/>
      <c r="UIP167" s="50"/>
      <c r="UIQ167" s="50"/>
      <c r="UIR167" s="50"/>
      <c r="UIS167" s="50"/>
      <c r="UIT167" s="50"/>
      <c r="UIU167" s="50"/>
      <c r="UIV167" s="50"/>
      <c r="UIW167" s="50"/>
      <c r="UIX167" s="50"/>
      <c r="UIY167" s="50"/>
      <c r="UIZ167" s="50"/>
      <c r="UJA167" s="50"/>
      <c r="UJB167" s="50"/>
      <c r="UJC167" s="50"/>
      <c r="UJD167" s="50"/>
      <c r="UJE167" s="50"/>
      <c r="UJF167" s="50"/>
      <c r="UJG167" s="50"/>
      <c r="UJH167" s="50"/>
      <c r="UJI167" s="50"/>
      <c r="UJJ167" s="50"/>
      <c r="UJK167" s="50"/>
      <c r="UJL167" s="50"/>
      <c r="UJM167" s="50"/>
      <c r="UJN167" s="50"/>
      <c r="UJO167" s="50"/>
      <c r="UJP167" s="50"/>
      <c r="UJQ167" s="50"/>
      <c r="UJR167" s="50"/>
      <c r="UJS167" s="50"/>
      <c r="UJT167" s="50"/>
      <c r="UJU167" s="50"/>
      <c r="UJV167" s="50"/>
      <c r="UJW167" s="50"/>
      <c r="UJX167" s="50"/>
      <c r="UJY167" s="50"/>
      <c r="UJZ167" s="50"/>
      <c r="UKA167" s="50"/>
      <c r="UKB167" s="50"/>
      <c r="UKC167" s="50"/>
      <c r="UKD167" s="50"/>
      <c r="UKE167" s="50"/>
      <c r="UKF167" s="50"/>
      <c r="UKG167" s="50"/>
      <c r="UKH167" s="50"/>
      <c r="UKI167" s="50"/>
      <c r="UKJ167" s="50"/>
      <c r="UKK167" s="50"/>
      <c r="UKL167" s="50"/>
      <c r="UKM167" s="50"/>
      <c r="UKN167" s="50"/>
      <c r="UKO167" s="50"/>
      <c r="UKP167" s="50"/>
      <c r="UKQ167" s="50"/>
      <c r="UKR167" s="50"/>
      <c r="UKS167" s="50"/>
      <c r="UKT167" s="50"/>
      <c r="UKU167" s="50"/>
      <c r="UKV167" s="50"/>
      <c r="UKW167" s="50"/>
      <c r="UKX167" s="50"/>
      <c r="UKY167" s="50"/>
      <c r="UKZ167" s="50"/>
      <c r="ULA167" s="50"/>
      <c r="ULB167" s="50"/>
      <c r="ULC167" s="50"/>
      <c r="ULD167" s="50"/>
      <c r="ULE167" s="50"/>
      <c r="ULF167" s="50"/>
      <c r="ULG167" s="50"/>
      <c r="ULH167" s="50"/>
      <c r="ULI167" s="50"/>
      <c r="ULJ167" s="50"/>
      <c r="ULK167" s="50"/>
      <c r="ULL167" s="50"/>
      <c r="ULM167" s="50"/>
      <c r="ULN167" s="50"/>
      <c r="ULO167" s="50"/>
      <c r="ULP167" s="50"/>
      <c r="ULQ167" s="50"/>
      <c r="ULR167" s="50"/>
      <c r="ULS167" s="50"/>
      <c r="ULT167" s="50"/>
      <c r="ULU167" s="50"/>
      <c r="ULV167" s="50"/>
      <c r="ULW167" s="50"/>
      <c r="ULX167" s="50"/>
      <c r="ULY167" s="50"/>
      <c r="ULZ167" s="50"/>
      <c r="UMA167" s="50"/>
      <c r="UMB167" s="50"/>
      <c r="UMC167" s="50"/>
      <c r="UMD167" s="50"/>
      <c r="UME167" s="50"/>
      <c r="UMF167" s="50"/>
      <c r="UMG167" s="50"/>
      <c r="UMH167" s="50"/>
      <c r="UMI167" s="50"/>
      <c r="UMJ167" s="50"/>
      <c r="UMK167" s="50"/>
      <c r="UML167" s="50"/>
      <c r="UMM167" s="50"/>
      <c r="UMN167" s="50"/>
      <c r="UMO167" s="50"/>
      <c r="UMP167" s="50"/>
      <c r="UMQ167" s="50"/>
      <c r="UMR167" s="50"/>
      <c r="UMS167" s="50"/>
      <c r="UMT167" s="50"/>
      <c r="UMU167" s="50"/>
      <c r="UMV167" s="50"/>
      <c r="UMW167" s="50"/>
      <c r="UMX167" s="50"/>
      <c r="UMY167" s="50"/>
      <c r="UMZ167" s="50"/>
      <c r="UNA167" s="50"/>
      <c r="UNB167" s="50"/>
      <c r="UNC167" s="50"/>
      <c r="UND167" s="50"/>
      <c r="UNE167" s="50"/>
      <c r="UNF167" s="50"/>
      <c r="UNG167" s="50"/>
      <c r="UNH167" s="50"/>
      <c r="UNI167" s="50"/>
      <c r="UNJ167" s="50"/>
      <c r="UNK167" s="50"/>
      <c r="UNL167" s="50"/>
      <c r="UNM167" s="50"/>
      <c r="UNN167" s="50"/>
      <c r="UNO167" s="50"/>
      <c r="UNP167" s="50"/>
      <c r="UNQ167" s="50"/>
      <c r="UNR167" s="50"/>
      <c r="UNS167" s="50"/>
      <c r="UNT167" s="50"/>
      <c r="UNU167" s="50"/>
      <c r="UNV167" s="50"/>
      <c r="UNW167" s="50"/>
      <c r="UNX167" s="50"/>
      <c r="UNY167" s="50"/>
      <c r="UNZ167" s="50"/>
      <c r="UOA167" s="50"/>
      <c r="UOB167" s="50"/>
      <c r="UOC167" s="50"/>
      <c r="UOD167" s="50"/>
      <c r="UOE167" s="50"/>
      <c r="UOF167" s="50"/>
      <c r="UOH167" s="50"/>
      <c r="UOJ167" s="50"/>
      <c r="UOK167" s="50"/>
      <c r="UOL167" s="50"/>
      <c r="UOM167" s="50"/>
      <c r="UON167" s="50"/>
      <c r="UOO167" s="50"/>
      <c r="UOP167" s="50"/>
      <c r="UOQ167" s="50"/>
      <c r="UOV167" s="50"/>
      <c r="UOW167" s="50"/>
      <c r="UOX167" s="50"/>
      <c r="UOY167" s="50"/>
      <c r="UOZ167" s="50"/>
      <c r="UPA167" s="50"/>
      <c r="UPB167" s="50"/>
      <c r="UPC167" s="50"/>
      <c r="UPD167" s="50"/>
      <c r="UPE167" s="50"/>
      <c r="UPF167" s="50"/>
      <c r="UPG167" s="50"/>
      <c r="UPH167" s="50"/>
      <c r="UPI167" s="50"/>
      <c r="UPJ167" s="50"/>
      <c r="UPK167" s="50"/>
      <c r="UPL167" s="50"/>
      <c r="UPM167" s="50"/>
      <c r="UPN167" s="50"/>
      <c r="UPO167" s="50"/>
      <c r="UPP167" s="50"/>
      <c r="UPQ167" s="50"/>
      <c r="UPR167" s="50"/>
      <c r="UPS167" s="50"/>
      <c r="UPT167" s="50"/>
      <c r="UPU167" s="50"/>
      <c r="UPV167" s="50"/>
      <c r="UPW167" s="50"/>
      <c r="UPX167" s="50"/>
      <c r="UPY167" s="50"/>
      <c r="UPZ167" s="50"/>
      <c r="UQA167" s="50"/>
      <c r="UQB167" s="50"/>
      <c r="UQC167" s="50"/>
      <c r="UQD167" s="50"/>
      <c r="UQE167" s="50"/>
      <c r="UQF167" s="50"/>
      <c r="UQG167" s="50"/>
      <c r="UQH167" s="50"/>
      <c r="UQI167" s="50"/>
      <c r="UQJ167" s="50"/>
      <c r="UQK167" s="50"/>
      <c r="UQL167" s="50"/>
      <c r="UQM167" s="50"/>
      <c r="UQN167" s="50"/>
      <c r="UQO167" s="50"/>
      <c r="UQP167" s="50"/>
      <c r="UQQ167" s="50"/>
      <c r="UQR167" s="50"/>
      <c r="UQS167" s="50"/>
      <c r="UQT167" s="50"/>
      <c r="UQU167" s="50"/>
      <c r="UQV167" s="50"/>
      <c r="UQW167" s="50"/>
      <c r="UQX167" s="50"/>
      <c r="UQY167" s="50"/>
      <c r="UQZ167" s="50"/>
      <c r="URA167" s="50"/>
      <c r="URB167" s="50"/>
      <c r="URC167" s="50"/>
      <c r="URD167" s="50"/>
      <c r="URE167" s="50"/>
      <c r="URF167" s="50"/>
      <c r="URG167" s="50"/>
      <c r="URH167" s="50"/>
      <c r="URI167" s="50"/>
      <c r="URJ167" s="50"/>
      <c r="URK167" s="50"/>
      <c r="URL167" s="50"/>
      <c r="URM167" s="50"/>
      <c r="URN167" s="50"/>
      <c r="URO167" s="50"/>
      <c r="URP167" s="50"/>
      <c r="URQ167" s="50"/>
      <c r="URR167" s="50"/>
      <c r="URS167" s="50"/>
      <c r="URT167" s="50"/>
      <c r="URU167" s="50"/>
      <c r="URV167" s="50"/>
      <c r="URW167" s="50"/>
      <c r="URX167" s="50"/>
      <c r="URY167" s="50"/>
      <c r="URZ167" s="50"/>
      <c r="USA167" s="50"/>
      <c r="USB167" s="50"/>
      <c r="USC167" s="50"/>
      <c r="USD167" s="50"/>
      <c r="USE167" s="50"/>
      <c r="USF167" s="50"/>
      <c r="USG167" s="50"/>
      <c r="USH167" s="50"/>
      <c r="USI167" s="50"/>
      <c r="USJ167" s="50"/>
      <c r="USK167" s="50"/>
      <c r="USL167" s="50"/>
      <c r="USM167" s="50"/>
      <c r="USN167" s="50"/>
      <c r="USO167" s="50"/>
      <c r="USP167" s="50"/>
      <c r="USQ167" s="50"/>
      <c r="USR167" s="50"/>
      <c r="USS167" s="50"/>
      <c r="UST167" s="50"/>
      <c r="USU167" s="50"/>
      <c r="USV167" s="50"/>
      <c r="USW167" s="50"/>
      <c r="USX167" s="50"/>
      <c r="USY167" s="50"/>
      <c r="USZ167" s="50"/>
      <c r="UTA167" s="50"/>
      <c r="UTB167" s="50"/>
      <c r="UTC167" s="50"/>
      <c r="UTD167" s="50"/>
      <c r="UTE167" s="50"/>
      <c r="UTF167" s="50"/>
      <c r="UTG167" s="50"/>
      <c r="UTH167" s="50"/>
      <c r="UTI167" s="50"/>
      <c r="UTJ167" s="50"/>
      <c r="UTK167" s="50"/>
      <c r="UTL167" s="50"/>
      <c r="UTM167" s="50"/>
      <c r="UTN167" s="50"/>
      <c r="UTO167" s="50"/>
      <c r="UTP167" s="50"/>
      <c r="UTQ167" s="50"/>
      <c r="UTR167" s="50"/>
      <c r="UTS167" s="50"/>
      <c r="UTT167" s="50"/>
      <c r="UTU167" s="50"/>
      <c r="UTV167" s="50"/>
      <c r="UTW167" s="50"/>
      <c r="UTX167" s="50"/>
      <c r="UTY167" s="50"/>
      <c r="UTZ167" s="50"/>
      <c r="UUA167" s="50"/>
      <c r="UUB167" s="50"/>
      <c r="UUC167" s="50"/>
      <c r="UUD167" s="50"/>
      <c r="UUE167" s="50"/>
      <c r="UUF167" s="50"/>
      <c r="UUG167" s="50"/>
      <c r="UUH167" s="50"/>
      <c r="UUI167" s="50"/>
      <c r="UUJ167" s="50"/>
      <c r="UUK167" s="50"/>
      <c r="UUL167" s="50"/>
      <c r="UUM167" s="50"/>
      <c r="UUN167" s="50"/>
      <c r="UUO167" s="50"/>
      <c r="UUP167" s="50"/>
      <c r="UUQ167" s="50"/>
      <c r="UUR167" s="50"/>
      <c r="UUS167" s="50"/>
      <c r="UUT167" s="50"/>
      <c r="UUU167" s="50"/>
      <c r="UUV167" s="50"/>
      <c r="UUW167" s="50"/>
      <c r="UUX167" s="50"/>
      <c r="UUY167" s="50"/>
      <c r="UUZ167" s="50"/>
      <c r="UVA167" s="50"/>
      <c r="UVB167" s="50"/>
      <c r="UVC167" s="50"/>
      <c r="UVD167" s="50"/>
      <c r="UVE167" s="50"/>
      <c r="UVF167" s="50"/>
      <c r="UVG167" s="50"/>
      <c r="UVH167" s="50"/>
      <c r="UVI167" s="50"/>
      <c r="UVJ167" s="50"/>
      <c r="UVK167" s="50"/>
      <c r="UVL167" s="50"/>
      <c r="UVM167" s="50"/>
      <c r="UVN167" s="50"/>
      <c r="UVO167" s="50"/>
      <c r="UVP167" s="50"/>
      <c r="UVQ167" s="50"/>
      <c r="UVR167" s="50"/>
      <c r="UVS167" s="50"/>
      <c r="UVT167" s="50"/>
      <c r="UVU167" s="50"/>
      <c r="UVV167" s="50"/>
      <c r="UVW167" s="50"/>
      <c r="UVX167" s="50"/>
      <c r="UVY167" s="50"/>
      <c r="UVZ167" s="50"/>
      <c r="UWA167" s="50"/>
      <c r="UWB167" s="50"/>
      <c r="UWC167" s="50"/>
      <c r="UWD167" s="50"/>
      <c r="UWE167" s="50"/>
      <c r="UWF167" s="50"/>
      <c r="UWG167" s="50"/>
      <c r="UWH167" s="50"/>
      <c r="UWI167" s="50"/>
      <c r="UWJ167" s="50"/>
      <c r="UWK167" s="50"/>
      <c r="UWL167" s="50"/>
      <c r="UWM167" s="50"/>
      <c r="UWN167" s="50"/>
      <c r="UWO167" s="50"/>
      <c r="UWP167" s="50"/>
      <c r="UWQ167" s="50"/>
      <c r="UWR167" s="50"/>
      <c r="UWS167" s="50"/>
      <c r="UWT167" s="50"/>
      <c r="UWU167" s="50"/>
      <c r="UWV167" s="50"/>
      <c r="UWW167" s="50"/>
      <c r="UWX167" s="50"/>
      <c r="UWY167" s="50"/>
      <c r="UWZ167" s="50"/>
      <c r="UXA167" s="50"/>
      <c r="UXB167" s="50"/>
      <c r="UXC167" s="50"/>
      <c r="UXD167" s="50"/>
      <c r="UXE167" s="50"/>
      <c r="UXF167" s="50"/>
      <c r="UXG167" s="50"/>
      <c r="UXH167" s="50"/>
      <c r="UXI167" s="50"/>
      <c r="UXJ167" s="50"/>
      <c r="UXK167" s="50"/>
      <c r="UXL167" s="50"/>
      <c r="UXM167" s="50"/>
      <c r="UXN167" s="50"/>
      <c r="UXO167" s="50"/>
      <c r="UXP167" s="50"/>
      <c r="UXQ167" s="50"/>
      <c r="UXR167" s="50"/>
      <c r="UXS167" s="50"/>
      <c r="UXT167" s="50"/>
      <c r="UXU167" s="50"/>
      <c r="UXV167" s="50"/>
      <c r="UXW167" s="50"/>
      <c r="UXX167" s="50"/>
      <c r="UXY167" s="50"/>
      <c r="UXZ167" s="50"/>
      <c r="UYA167" s="50"/>
      <c r="UYB167" s="50"/>
      <c r="UYD167" s="50"/>
      <c r="UYF167" s="50"/>
      <c r="UYG167" s="50"/>
      <c r="UYH167" s="50"/>
      <c r="UYI167" s="50"/>
      <c r="UYJ167" s="50"/>
      <c r="UYK167" s="50"/>
      <c r="UYL167" s="50"/>
      <c r="UYM167" s="50"/>
      <c r="UYR167" s="50"/>
      <c r="UYS167" s="50"/>
      <c r="UYT167" s="50"/>
      <c r="UYU167" s="50"/>
      <c r="UYV167" s="50"/>
      <c r="UYW167" s="50"/>
      <c r="UYX167" s="50"/>
      <c r="UYY167" s="50"/>
      <c r="UYZ167" s="50"/>
      <c r="UZA167" s="50"/>
      <c r="UZB167" s="50"/>
      <c r="UZC167" s="50"/>
      <c r="UZD167" s="50"/>
      <c r="UZE167" s="50"/>
      <c r="UZF167" s="50"/>
      <c r="UZG167" s="50"/>
      <c r="UZH167" s="50"/>
      <c r="UZI167" s="50"/>
      <c r="UZJ167" s="50"/>
      <c r="UZK167" s="50"/>
      <c r="UZL167" s="50"/>
      <c r="UZM167" s="50"/>
      <c r="UZN167" s="50"/>
      <c r="UZO167" s="50"/>
      <c r="UZP167" s="50"/>
      <c r="UZQ167" s="50"/>
      <c r="UZR167" s="50"/>
      <c r="UZS167" s="50"/>
      <c r="UZT167" s="50"/>
      <c r="UZU167" s="50"/>
      <c r="UZV167" s="50"/>
      <c r="UZW167" s="50"/>
      <c r="UZX167" s="50"/>
      <c r="UZY167" s="50"/>
      <c r="UZZ167" s="50"/>
      <c r="VAA167" s="50"/>
      <c r="VAB167" s="50"/>
      <c r="VAC167" s="50"/>
      <c r="VAD167" s="50"/>
      <c r="VAE167" s="50"/>
      <c r="VAF167" s="50"/>
      <c r="VAG167" s="50"/>
      <c r="VAH167" s="50"/>
      <c r="VAI167" s="50"/>
      <c r="VAJ167" s="50"/>
      <c r="VAK167" s="50"/>
      <c r="VAL167" s="50"/>
      <c r="VAM167" s="50"/>
      <c r="VAN167" s="50"/>
      <c r="VAO167" s="50"/>
      <c r="VAP167" s="50"/>
      <c r="VAQ167" s="50"/>
      <c r="VAR167" s="50"/>
      <c r="VAS167" s="50"/>
      <c r="VAT167" s="50"/>
      <c r="VAU167" s="50"/>
      <c r="VAV167" s="50"/>
      <c r="VAW167" s="50"/>
      <c r="VAX167" s="50"/>
      <c r="VAY167" s="50"/>
      <c r="VAZ167" s="50"/>
      <c r="VBA167" s="50"/>
      <c r="VBB167" s="50"/>
      <c r="VBC167" s="50"/>
      <c r="VBD167" s="50"/>
      <c r="VBE167" s="50"/>
      <c r="VBF167" s="50"/>
      <c r="VBG167" s="50"/>
      <c r="VBH167" s="50"/>
      <c r="VBI167" s="50"/>
      <c r="VBJ167" s="50"/>
      <c r="VBK167" s="50"/>
      <c r="VBL167" s="50"/>
      <c r="VBM167" s="50"/>
      <c r="VBN167" s="50"/>
      <c r="VBO167" s="50"/>
      <c r="VBP167" s="50"/>
      <c r="VBQ167" s="50"/>
      <c r="VBR167" s="50"/>
      <c r="VBS167" s="50"/>
      <c r="VBT167" s="50"/>
      <c r="VBU167" s="50"/>
      <c r="VBV167" s="50"/>
      <c r="VBW167" s="50"/>
      <c r="VBX167" s="50"/>
      <c r="VBY167" s="50"/>
      <c r="VBZ167" s="50"/>
      <c r="VCA167" s="50"/>
      <c r="VCB167" s="50"/>
      <c r="VCC167" s="50"/>
      <c r="VCD167" s="50"/>
      <c r="VCE167" s="50"/>
      <c r="VCF167" s="50"/>
      <c r="VCG167" s="50"/>
      <c r="VCH167" s="50"/>
      <c r="VCI167" s="50"/>
      <c r="VCJ167" s="50"/>
      <c r="VCK167" s="50"/>
      <c r="VCL167" s="50"/>
      <c r="VCM167" s="50"/>
      <c r="VCN167" s="50"/>
      <c r="VCO167" s="50"/>
      <c r="VCP167" s="50"/>
      <c r="VCQ167" s="50"/>
      <c r="VCR167" s="50"/>
      <c r="VCS167" s="50"/>
      <c r="VCT167" s="50"/>
      <c r="VCU167" s="50"/>
      <c r="VCV167" s="50"/>
      <c r="VCW167" s="50"/>
      <c r="VCX167" s="50"/>
      <c r="VCY167" s="50"/>
      <c r="VCZ167" s="50"/>
      <c r="VDA167" s="50"/>
      <c r="VDB167" s="50"/>
      <c r="VDC167" s="50"/>
      <c r="VDD167" s="50"/>
      <c r="VDE167" s="50"/>
      <c r="VDF167" s="50"/>
      <c r="VDG167" s="50"/>
      <c r="VDH167" s="50"/>
      <c r="VDI167" s="50"/>
      <c r="VDJ167" s="50"/>
      <c r="VDK167" s="50"/>
      <c r="VDL167" s="50"/>
      <c r="VDM167" s="50"/>
      <c r="VDN167" s="50"/>
      <c r="VDO167" s="50"/>
      <c r="VDP167" s="50"/>
      <c r="VDQ167" s="50"/>
      <c r="VDR167" s="50"/>
      <c r="VDS167" s="50"/>
      <c r="VDT167" s="50"/>
      <c r="VDU167" s="50"/>
      <c r="VDV167" s="50"/>
      <c r="VDW167" s="50"/>
      <c r="VDX167" s="50"/>
      <c r="VDY167" s="50"/>
      <c r="VDZ167" s="50"/>
      <c r="VEA167" s="50"/>
      <c r="VEB167" s="50"/>
      <c r="VEC167" s="50"/>
      <c r="VED167" s="50"/>
      <c r="VEE167" s="50"/>
      <c r="VEF167" s="50"/>
      <c r="VEG167" s="50"/>
      <c r="VEH167" s="50"/>
      <c r="VEI167" s="50"/>
      <c r="VEJ167" s="50"/>
      <c r="VEK167" s="50"/>
      <c r="VEL167" s="50"/>
      <c r="VEM167" s="50"/>
      <c r="VEN167" s="50"/>
      <c r="VEO167" s="50"/>
      <c r="VEP167" s="50"/>
      <c r="VEQ167" s="50"/>
      <c r="VER167" s="50"/>
      <c r="VES167" s="50"/>
      <c r="VET167" s="50"/>
      <c r="VEU167" s="50"/>
      <c r="VEV167" s="50"/>
      <c r="VEW167" s="50"/>
      <c r="VEX167" s="50"/>
      <c r="VEY167" s="50"/>
      <c r="VEZ167" s="50"/>
      <c r="VFA167" s="50"/>
      <c r="VFB167" s="50"/>
      <c r="VFC167" s="50"/>
      <c r="VFD167" s="50"/>
      <c r="VFE167" s="50"/>
      <c r="VFF167" s="50"/>
      <c r="VFG167" s="50"/>
      <c r="VFH167" s="50"/>
      <c r="VFI167" s="50"/>
      <c r="VFJ167" s="50"/>
      <c r="VFK167" s="50"/>
      <c r="VFL167" s="50"/>
      <c r="VFM167" s="50"/>
      <c r="VFN167" s="50"/>
      <c r="VFO167" s="50"/>
      <c r="VFP167" s="50"/>
      <c r="VFQ167" s="50"/>
      <c r="VFR167" s="50"/>
      <c r="VFS167" s="50"/>
      <c r="VFT167" s="50"/>
      <c r="VFU167" s="50"/>
      <c r="VFV167" s="50"/>
      <c r="VFW167" s="50"/>
      <c r="VFX167" s="50"/>
      <c r="VFY167" s="50"/>
      <c r="VFZ167" s="50"/>
      <c r="VGA167" s="50"/>
      <c r="VGB167" s="50"/>
      <c r="VGC167" s="50"/>
      <c r="VGD167" s="50"/>
      <c r="VGE167" s="50"/>
      <c r="VGF167" s="50"/>
      <c r="VGG167" s="50"/>
      <c r="VGH167" s="50"/>
      <c r="VGI167" s="50"/>
      <c r="VGJ167" s="50"/>
      <c r="VGK167" s="50"/>
      <c r="VGL167" s="50"/>
      <c r="VGM167" s="50"/>
      <c r="VGN167" s="50"/>
      <c r="VGO167" s="50"/>
      <c r="VGP167" s="50"/>
      <c r="VGQ167" s="50"/>
      <c r="VGR167" s="50"/>
      <c r="VGS167" s="50"/>
      <c r="VGT167" s="50"/>
      <c r="VGU167" s="50"/>
      <c r="VGV167" s="50"/>
      <c r="VGW167" s="50"/>
      <c r="VGX167" s="50"/>
      <c r="VGY167" s="50"/>
      <c r="VGZ167" s="50"/>
      <c r="VHA167" s="50"/>
      <c r="VHB167" s="50"/>
      <c r="VHC167" s="50"/>
      <c r="VHD167" s="50"/>
      <c r="VHE167" s="50"/>
      <c r="VHF167" s="50"/>
      <c r="VHG167" s="50"/>
      <c r="VHH167" s="50"/>
      <c r="VHI167" s="50"/>
      <c r="VHJ167" s="50"/>
      <c r="VHK167" s="50"/>
      <c r="VHL167" s="50"/>
      <c r="VHM167" s="50"/>
      <c r="VHN167" s="50"/>
      <c r="VHO167" s="50"/>
      <c r="VHP167" s="50"/>
      <c r="VHQ167" s="50"/>
      <c r="VHR167" s="50"/>
      <c r="VHS167" s="50"/>
      <c r="VHT167" s="50"/>
      <c r="VHU167" s="50"/>
      <c r="VHV167" s="50"/>
      <c r="VHW167" s="50"/>
      <c r="VHX167" s="50"/>
      <c r="VHZ167" s="50"/>
      <c r="VIB167" s="50"/>
      <c r="VIC167" s="50"/>
      <c r="VID167" s="50"/>
      <c r="VIE167" s="50"/>
      <c r="VIF167" s="50"/>
      <c r="VIG167" s="50"/>
      <c r="VIH167" s="50"/>
      <c r="VII167" s="50"/>
      <c r="VIN167" s="50"/>
      <c r="VIO167" s="50"/>
      <c r="VIP167" s="50"/>
      <c r="VIQ167" s="50"/>
      <c r="VIR167" s="50"/>
      <c r="VIS167" s="50"/>
      <c r="VIT167" s="50"/>
      <c r="VIU167" s="50"/>
      <c r="VIV167" s="50"/>
      <c r="VIW167" s="50"/>
      <c r="VIX167" s="50"/>
      <c r="VIY167" s="50"/>
      <c r="VIZ167" s="50"/>
      <c r="VJA167" s="50"/>
      <c r="VJB167" s="50"/>
      <c r="VJC167" s="50"/>
      <c r="VJD167" s="50"/>
      <c r="VJE167" s="50"/>
      <c r="VJF167" s="50"/>
      <c r="VJG167" s="50"/>
      <c r="VJH167" s="50"/>
      <c r="VJI167" s="50"/>
      <c r="VJJ167" s="50"/>
      <c r="VJK167" s="50"/>
      <c r="VJL167" s="50"/>
      <c r="VJM167" s="50"/>
      <c r="VJN167" s="50"/>
      <c r="VJO167" s="50"/>
      <c r="VJP167" s="50"/>
      <c r="VJQ167" s="50"/>
      <c r="VJR167" s="50"/>
      <c r="VJS167" s="50"/>
      <c r="VJT167" s="50"/>
      <c r="VJU167" s="50"/>
      <c r="VJV167" s="50"/>
      <c r="VJW167" s="50"/>
      <c r="VJX167" s="50"/>
      <c r="VJY167" s="50"/>
      <c r="VJZ167" s="50"/>
      <c r="VKA167" s="50"/>
      <c r="VKB167" s="50"/>
      <c r="VKC167" s="50"/>
      <c r="VKD167" s="50"/>
      <c r="VKE167" s="50"/>
      <c r="VKF167" s="50"/>
      <c r="VKG167" s="50"/>
      <c r="VKH167" s="50"/>
      <c r="VKI167" s="50"/>
      <c r="VKJ167" s="50"/>
      <c r="VKK167" s="50"/>
      <c r="VKL167" s="50"/>
      <c r="VKM167" s="50"/>
      <c r="VKN167" s="50"/>
      <c r="VKO167" s="50"/>
      <c r="VKP167" s="50"/>
      <c r="VKQ167" s="50"/>
      <c r="VKR167" s="50"/>
      <c r="VKS167" s="50"/>
      <c r="VKT167" s="50"/>
      <c r="VKU167" s="50"/>
      <c r="VKV167" s="50"/>
      <c r="VKW167" s="50"/>
      <c r="VKX167" s="50"/>
      <c r="VKY167" s="50"/>
      <c r="VKZ167" s="50"/>
      <c r="VLA167" s="50"/>
      <c r="VLB167" s="50"/>
      <c r="VLC167" s="50"/>
      <c r="VLD167" s="50"/>
      <c r="VLE167" s="50"/>
      <c r="VLF167" s="50"/>
      <c r="VLG167" s="50"/>
      <c r="VLH167" s="50"/>
      <c r="VLI167" s="50"/>
      <c r="VLJ167" s="50"/>
      <c r="VLK167" s="50"/>
      <c r="VLL167" s="50"/>
      <c r="VLM167" s="50"/>
      <c r="VLN167" s="50"/>
      <c r="VLO167" s="50"/>
      <c r="VLP167" s="50"/>
      <c r="VLQ167" s="50"/>
      <c r="VLR167" s="50"/>
      <c r="VLS167" s="50"/>
      <c r="VLT167" s="50"/>
      <c r="VLU167" s="50"/>
      <c r="VLV167" s="50"/>
      <c r="VLW167" s="50"/>
      <c r="VLX167" s="50"/>
      <c r="VLY167" s="50"/>
      <c r="VLZ167" s="50"/>
      <c r="VMA167" s="50"/>
      <c r="VMB167" s="50"/>
      <c r="VMC167" s="50"/>
      <c r="VMD167" s="50"/>
      <c r="VME167" s="50"/>
      <c r="VMF167" s="50"/>
      <c r="VMG167" s="50"/>
      <c r="VMH167" s="50"/>
      <c r="VMI167" s="50"/>
      <c r="VMJ167" s="50"/>
      <c r="VMK167" s="50"/>
      <c r="VML167" s="50"/>
      <c r="VMM167" s="50"/>
      <c r="VMN167" s="50"/>
      <c r="VMO167" s="50"/>
      <c r="VMP167" s="50"/>
      <c r="VMQ167" s="50"/>
      <c r="VMR167" s="50"/>
      <c r="VMS167" s="50"/>
      <c r="VMT167" s="50"/>
      <c r="VMU167" s="50"/>
      <c r="VMV167" s="50"/>
      <c r="VMW167" s="50"/>
      <c r="VMX167" s="50"/>
      <c r="VMY167" s="50"/>
      <c r="VMZ167" s="50"/>
      <c r="VNA167" s="50"/>
      <c r="VNB167" s="50"/>
      <c r="VNC167" s="50"/>
      <c r="VND167" s="50"/>
      <c r="VNE167" s="50"/>
      <c r="VNF167" s="50"/>
      <c r="VNG167" s="50"/>
      <c r="VNH167" s="50"/>
      <c r="VNI167" s="50"/>
      <c r="VNJ167" s="50"/>
      <c r="VNK167" s="50"/>
      <c r="VNL167" s="50"/>
      <c r="VNM167" s="50"/>
      <c r="VNN167" s="50"/>
      <c r="VNO167" s="50"/>
      <c r="VNP167" s="50"/>
      <c r="VNQ167" s="50"/>
      <c r="VNR167" s="50"/>
      <c r="VNS167" s="50"/>
      <c r="VNT167" s="50"/>
      <c r="VNU167" s="50"/>
      <c r="VNV167" s="50"/>
      <c r="VNW167" s="50"/>
      <c r="VNX167" s="50"/>
      <c r="VNY167" s="50"/>
      <c r="VNZ167" s="50"/>
      <c r="VOA167" s="50"/>
      <c r="VOB167" s="50"/>
      <c r="VOC167" s="50"/>
      <c r="VOD167" s="50"/>
      <c r="VOE167" s="50"/>
      <c r="VOF167" s="50"/>
      <c r="VOG167" s="50"/>
      <c r="VOH167" s="50"/>
      <c r="VOI167" s="50"/>
      <c r="VOJ167" s="50"/>
      <c r="VOK167" s="50"/>
      <c r="VOL167" s="50"/>
      <c r="VOM167" s="50"/>
      <c r="VON167" s="50"/>
      <c r="VOO167" s="50"/>
      <c r="VOP167" s="50"/>
      <c r="VOQ167" s="50"/>
      <c r="VOR167" s="50"/>
      <c r="VOS167" s="50"/>
      <c r="VOT167" s="50"/>
      <c r="VOU167" s="50"/>
      <c r="VOV167" s="50"/>
      <c r="VOW167" s="50"/>
      <c r="VOX167" s="50"/>
      <c r="VOY167" s="50"/>
      <c r="VOZ167" s="50"/>
      <c r="VPA167" s="50"/>
      <c r="VPB167" s="50"/>
      <c r="VPC167" s="50"/>
      <c r="VPD167" s="50"/>
      <c r="VPE167" s="50"/>
      <c r="VPF167" s="50"/>
      <c r="VPG167" s="50"/>
      <c r="VPH167" s="50"/>
      <c r="VPI167" s="50"/>
      <c r="VPJ167" s="50"/>
      <c r="VPK167" s="50"/>
      <c r="VPL167" s="50"/>
      <c r="VPM167" s="50"/>
      <c r="VPN167" s="50"/>
      <c r="VPO167" s="50"/>
      <c r="VPP167" s="50"/>
      <c r="VPQ167" s="50"/>
      <c r="VPR167" s="50"/>
      <c r="VPS167" s="50"/>
      <c r="VPT167" s="50"/>
      <c r="VPU167" s="50"/>
      <c r="VPV167" s="50"/>
      <c r="VPW167" s="50"/>
      <c r="VPX167" s="50"/>
      <c r="VPY167" s="50"/>
      <c r="VPZ167" s="50"/>
      <c r="VQA167" s="50"/>
      <c r="VQB167" s="50"/>
      <c r="VQC167" s="50"/>
      <c r="VQD167" s="50"/>
      <c r="VQE167" s="50"/>
      <c r="VQF167" s="50"/>
      <c r="VQG167" s="50"/>
      <c r="VQH167" s="50"/>
      <c r="VQI167" s="50"/>
      <c r="VQJ167" s="50"/>
      <c r="VQK167" s="50"/>
      <c r="VQL167" s="50"/>
      <c r="VQM167" s="50"/>
      <c r="VQN167" s="50"/>
      <c r="VQO167" s="50"/>
      <c r="VQP167" s="50"/>
      <c r="VQQ167" s="50"/>
      <c r="VQR167" s="50"/>
      <c r="VQS167" s="50"/>
      <c r="VQT167" s="50"/>
      <c r="VQU167" s="50"/>
      <c r="VQV167" s="50"/>
      <c r="VQW167" s="50"/>
      <c r="VQX167" s="50"/>
      <c r="VQY167" s="50"/>
      <c r="VQZ167" s="50"/>
      <c r="VRA167" s="50"/>
      <c r="VRB167" s="50"/>
      <c r="VRC167" s="50"/>
      <c r="VRD167" s="50"/>
      <c r="VRE167" s="50"/>
      <c r="VRF167" s="50"/>
      <c r="VRG167" s="50"/>
      <c r="VRH167" s="50"/>
      <c r="VRI167" s="50"/>
      <c r="VRJ167" s="50"/>
      <c r="VRK167" s="50"/>
      <c r="VRL167" s="50"/>
      <c r="VRM167" s="50"/>
      <c r="VRN167" s="50"/>
      <c r="VRO167" s="50"/>
      <c r="VRP167" s="50"/>
      <c r="VRQ167" s="50"/>
      <c r="VRR167" s="50"/>
      <c r="VRS167" s="50"/>
      <c r="VRT167" s="50"/>
      <c r="VRV167" s="50"/>
      <c r="VRX167" s="50"/>
      <c r="VRY167" s="50"/>
      <c r="VRZ167" s="50"/>
      <c r="VSA167" s="50"/>
      <c r="VSB167" s="50"/>
      <c r="VSC167" s="50"/>
      <c r="VSD167" s="50"/>
      <c r="VSE167" s="50"/>
      <c r="VSJ167" s="50"/>
      <c r="VSK167" s="50"/>
      <c r="VSL167" s="50"/>
      <c r="VSM167" s="50"/>
      <c r="VSN167" s="50"/>
      <c r="VSO167" s="50"/>
      <c r="VSP167" s="50"/>
      <c r="VSQ167" s="50"/>
      <c r="VSR167" s="50"/>
      <c r="VSS167" s="50"/>
      <c r="VST167" s="50"/>
      <c r="VSU167" s="50"/>
      <c r="VSV167" s="50"/>
      <c r="VSW167" s="50"/>
      <c r="VSX167" s="50"/>
      <c r="VSY167" s="50"/>
      <c r="VSZ167" s="50"/>
      <c r="VTA167" s="50"/>
      <c r="VTB167" s="50"/>
      <c r="VTC167" s="50"/>
      <c r="VTD167" s="50"/>
      <c r="VTE167" s="50"/>
      <c r="VTF167" s="50"/>
      <c r="VTG167" s="50"/>
      <c r="VTH167" s="50"/>
      <c r="VTI167" s="50"/>
      <c r="VTJ167" s="50"/>
      <c r="VTK167" s="50"/>
      <c r="VTL167" s="50"/>
      <c r="VTM167" s="50"/>
      <c r="VTN167" s="50"/>
      <c r="VTO167" s="50"/>
      <c r="VTP167" s="50"/>
      <c r="VTQ167" s="50"/>
      <c r="VTR167" s="50"/>
      <c r="VTS167" s="50"/>
      <c r="VTT167" s="50"/>
      <c r="VTU167" s="50"/>
      <c r="VTV167" s="50"/>
      <c r="VTW167" s="50"/>
      <c r="VTX167" s="50"/>
      <c r="VTY167" s="50"/>
      <c r="VTZ167" s="50"/>
      <c r="VUA167" s="50"/>
      <c r="VUB167" s="50"/>
      <c r="VUC167" s="50"/>
      <c r="VUD167" s="50"/>
      <c r="VUE167" s="50"/>
      <c r="VUF167" s="50"/>
      <c r="VUG167" s="50"/>
      <c r="VUH167" s="50"/>
      <c r="VUI167" s="50"/>
      <c r="VUJ167" s="50"/>
      <c r="VUK167" s="50"/>
      <c r="VUL167" s="50"/>
      <c r="VUM167" s="50"/>
      <c r="VUN167" s="50"/>
      <c r="VUO167" s="50"/>
      <c r="VUP167" s="50"/>
      <c r="VUQ167" s="50"/>
      <c r="VUR167" s="50"/>
      <c r="VUS167" s="50"/>
      <c r="VUT167" s="50"/>
      <c r="VUU167" s="50"/>
      <c r="VUV167" s="50"/>
      <c r="VUW167" s="50"/>
      <c r="VUX167" s="50"/>
      <c r="VUY167" s="50"/>
      <c r="VUZ167" s="50"/>
      <c r="VVA167" s="50"/>
      <c r="VVB167" s="50"/>
      <c r="VVC167" s="50"/>
      <c r="VVD167" s="50"/>
      <c r="VVE167" s="50"/>
      <c r="VVF167" s="50"/>
      <c r="VVG167" s="50"/>
      <c r="VVH167" s="50"/>
      <c r="VVI167" s="50"/>
      <c r="VVJ167" s="50"/>
      <c r="VVK167" s="50"/>
      <c r="VVL167" s="50"/>
      <c r="VVM167" s="50"/>
      <c r="VVN167" s="50"/>
      <c r="VVO167" s="50"/>
      <c r="VVP167" s="50"/>
      <c r="VVQ167" s="50"/>
      <c r="VVR167" s="50"/>
      <c r="VVS167" s="50"/>
      <c r="VVT167" s="50"/>
      <c r="VVU167" s="50"/>
      <c r="VVV167" s="50"/>
      <c r="VVW167" s="50"/>
      <c r="VVX167" s="50"/>
      <c r="VVY167" s="50"/>
      <c r="VVZ167" s="50"/>
      <c r="VWA167" s="50"/>
      <c r="VWB167" s="50"/>
      <c r="VWC167" s="50"/>
      <c r="VWD167" s="50"/>
      <c r="VWE167" s="50"/>
      <c r="VWF167" s="50"/>
      <c r="VWG167" s="50"/>
      <c r="VWH167" s="50"/>
      <c r="VWI167" s="50"/>
      <c r="VWJ167" s="50"/>
      <c r="VWK167" s="50"/>
      <c r="VWL167" s="50"/>
      <c r="VWM167" s="50"/>
      <c r="VWN167" s="50"/>
      <c r="VWO167" s="50"/>
      <c r="VWP167" s="50"/>
      <c r="VWQ167" s="50"/>
      <c r="VWR167" s="50"/>
      <c r="VWS167" s="50"/>
      <c r="VWT167" s="50"/>
      <c r="VWU167" s="50"/>
      <c r="VWV167" s="50"/>
      <c r="VWW167" s="50"/>
      <c r="VWX167" s="50"/>
      <c r="VWY167" s="50"/>
      <c r="VWZ167" s="50"/>
      <c r="VXA167" s="50"/>
      <c r="VXB167" s="50"/>
      <c r="VXC167" s="50"/>
      <c r="VXD167" s="50"/>
      <c r="VXE167" s="50"/>
      <c r="VXF167" s="50"/>
      <c r="VXG167" s="50"/>
      <c r="VXH167" s="50"/>
      <c r="VXI167" s="50"/>
      <c r="VXJ167" s="50"/>
      <c r="VXK167" s="50"/>
      <c r="VXL167" s="50"/>
      <c r="VXM167" s="50"/>
      <c r="VXN167" s="50"/>
      <c r="VXO167" s="50"/>
      <c r="VXP167" s="50"/>
      <c r="VXQ167" s="50"/>
      <c r="VXR167" s="50"/>
      <c r="VXS167" s="50"/>
      <c r="VXT167" s="50"/>
      <c r="VXU167" s="50"/>
      <c r="VXV167" s="50"/>
      <c r="VXW167" s="50"/>
      <c r="VXX167" s="50"/>
      <c r="VXY167" s="50"/>
      <c r="VXZ167" s="50"/>
      <c r="VYA167" s="50"/>
      <c r="VYB167" s="50"/>
      <c r="VYC167" s="50"/>
      <c r="VYD167" s="50"/>
      <c r="VYE167" s="50"/>
      <c r="VYF167" s="50"/>
      <c r="VYG167" s="50"/>
      <c r="VYH167" s="50"/>
      <c r="VYI167" s="50"/>
      <c r="VYJ167" s="50"/>
      <c r="VYK167" s="50"/>
      <c r="VYL167" s="50"/>
      <c r="VYM167" s="50"/>
      <c r="VYN167" s="50"/>
      <c r="VYO167" s="50"/>
      <c r="VYP167" s="50"/>
      <c r="VYQ167" s="50"/>
      <c r="VYR167" s="50"/>
      <c r="VYS167" s="50"/>
      <c r="VYT167" s="50"/>
      <c r="VYU167" s="50"/>
      <c r="VYV167" s="50"/>
      <c r="VYW167" s="50"/>
      <c r="VYX167" s="50"/>
      <c r="VYY167" s="50"/>
      <c r="VYZ167" s="50"/>
      <c r="VZA167" s="50"/>
      <c r="VZB167" s="50"/>
      <c r="VZC167" s="50"/>
      <c r="VZD167" s="50"/>
      <c r="VZE167" s="50"/>
      <c r="VZF167" s="50"/>
      <c r="VZG167" s="50"/>
      <c r="VZH167" s="50"/>
      <c r="VZI167" s="50"/>
      <c r="VZJ167" s="50"/>
      <c r="VZK167" s="50"/>
      <c r="VZL167" s="50"/>
      <c r="VZM167" s="50"/>
      <c r="VZN167" s="50"/>
      <c r="VZO167" s="50"/>
      <c r="VZP167" s="50"/>
      <c r="VZQ167" s="50"/>
      <c r="VZR167" s="50"/>
      <c r="VZS167" s="50"/>
      <c r="VZT167" s="50"/>
      <c r="VZU167" s="50"/>
      <c r="VZV167" s="50"/>
      <c r="VZW167" s="50"/>
      <c r="VZX167" s="50"/>
      <c r="VZY167" s="50"/>
      <c r="VZZ167" s="50"/>
      <c r="WAA167" s="50"/>
      <c r="WAB167" s="50"/>
      <c r="WAC167" s="50"/>
      <c r="WAD167" s="50"/>
      <c r="WAE167" s="50"/>
      <c r="WAF167" s="50"/>
      <c r="WAG167" s="50"/>
      <c r="WAH167" s="50"/>
      <c r="WAI167" s="50"/>
      <c r="WAJ167" s="50"/>
      <c r="WAK167" s="50"/>
      <c r="WAL167" s="50"/>
      <c r="WAM167" s="50"/>
      <c r="WAN167" s="50"/>
      <c r="WAO167" s="50"/>
      <c r="WAP167" s="50"/>
      <c r="WAQ167" s="50"/>
      <c r="WAR167" s="50"/>
      <c r="WAS167" s="50"/>
      <c r="WAT167" s="50"/>
      <c r="WAU167" s="50"/>
      <c r="WAV167" s="50"/>
      <c r="WAW167" s="50"/>
      <c r="WAX167" s="50"/>
      <c r="WAY167" s="50"/>
      <c r="WAZ167" s="50"/>
      <c r="WBA167" s="50"/>
      <c r="WBB167" s="50"/>
      <c r="WBC167" s="50"/>
      <c r="WBD167" s="50"/>
      <c r="WBE167" s="50"/>
      <c r="WBF167" s="50"/>
      <c r="WBG167" s="50"/>
      <c r="WBH167" s="50"/>
      <c r="WBI167" s="50"/>
      <c r="WBJ167" s="50"/>
      <c r="WBK167" s="50"/>
      <c r="WBL167" s="50"/>
      <c r="WBM167" s="50"/>
      <c r="WBN167" s="50"/>
      <c r="WBO167" s="50"/>
      <c r="WBP167" s="50"/>
      <c r="WBR167" s="50"/>
      <c r="WBT167" s="50"/>
      <c r="WBU167" s="50"/>
      <c r="WBV167" s="50"/>
      <c r="WBW167" s="50"/>
      <c r="WBX167" s="50"/>
      <c r="WBY167" s="50"/>
      <c r="WBZ167" s="50"/>
      <c r="WCA167" s="50"/>
      <c r="WCF167" s="50"/>
      <c r="WCG167" s="50"/>
      <c r="WCH167" s="50"/>
      <c r="WCI167" s="50"/>
      <c r="WCJ167" s="50"/>
      <c r="WCK167" s="50"/>
      <c r="WCL167" s="50"/>
      <c r="WCM167" s="50"/>
      <c r="WCN167" s="50"/>
      <c r="WCO167" s="50"/>
      <c r="WCP167" s="50"/>
      <c r="WCQ167" s="50"/>
      <c r="WCR167" s="50"/>
      <c r="WCS167" s="50"/>
      <c r="WCT167" s="50"/>
      <c r="WCU167" s="50"/>
      <c r="WCV167" s="50"/>
      <c r="WCW167" s="50"/>
      <c r="WCX167" s="50"/>
      <c r="WCY167" s="50"/>
      <c r="WCZ167" s="50"/>
      <c r="WDA167" s="50"/>
      <c r="WDB167" s="50"/>
      <c r="WDC167" s="50"/>
      <c r="WDD167" s="50"/>
      <c r="WDE167" s="50"/>
      <c r="WDF167" s="50"/>
      <c r="WDG167" s="50"/>
      <c r="WDH167" s="50"/>
      <c r="WDI167" s="50"/>
      <c r="WDJ167" s="50"/>
      <c r="WDK167" s="50"/>
      <c r="WDL167" s="50"/>
      <c r="WDM167" s="50"/>
      <c r="WDN167" s="50"/>
      <c r="WDO167" s="50"/>
      <c r="WDP167" s="50"/>
      <c r="WDQ167" s="50"/>
      <c r="WDR167" s="50"/>
      <c r="WDS167" s="50"/>
      <c r="WDT167" s="50"/>
      <c r="WDU167" s="50"/>
      <c r="WDV167" s="50"/>
      <c r="WDW167" s="50"/>
      <c r="WDX167" s="50"/>
      <c r="WDY167" s="50"/>
      <c r="WDZ167" s="50"/>
      <c r="WEA167" s="50"/>
      <c r="WEB167" s="50"/>
      <c r="WEC167" s="50"/>
      <c r="WED167" s="50"/>
      <c r="WEE167" s="50"/>
      <c r="WEF167" s="50"/>
      <c r="WEG167" s="50"/>
      <c r="WEH167" s="50"/>
      <c r="WEI167" s="50"/>
      <c r="WEJ167" s="50"/>
      <c r="WEK167" s="50"/>
      <c r="WEL167" s="50"/>
      <c r="WEM167" s="50"/>
      <c r="WEN167" s="50"/>
      <c r="WEO167" s="50"/>
      <c r="WEP167" s="50"/>
      <c r="WEQ167" s="50"/>
      <c r="WER167" s="50"/>
      <c r="WES167" s="50"/>
      <c r="WET167" s="50"/>
      <c r="WEU167" s="50"/>
      <c r="WEV167" s="50"/>
      <c r="WEW167" s="50"/>
      <c r="WEX167" s="50"/>
      <c r="WEY167" s="50"/>
      <c r="WEZ167" s="50"/>
      <c r="WFA167" s="50"/>
      <c r="WFB167" s="50"/>
      <c r="WFC167" s="50"/>
      <c r="WFD167" s="50"/>
      <c r="WFE167" s="50"/>
      <c r="WFF167" s="50"/>
      <c r="WFG167" s="50"/>
      <c r="WFH167" s="50"/>
      <c r="WFI167" s="50"/>
      <c r="WFJ167" s="50"/>
      <c r="WFK167" s="50"/>
      <c r="WFL167" s="50"/>
      <c r="WFM167" s="50"/>
      <c r="WFN167" s="50"/>
      <c r="WFO167" s="50"/>
      <c r="WFP167" s="50"/>
      <c r="WFQ167" s="50"/>
      <c r="WFR167" s="50"/>
      <c r="WFS167" s="50"/>
      <c r="WFT167" s="50"/>
      <c r="WFU167" s="50"/>
      <c r="WFV167" s="50"/>
      <c r="WFW167" s="50"/>
      <c r="WFX167" s="50"/>
      <c r="WFY167" s="50"/>
      <c r="WFZ167" s="50"/>
      <c r="WGA167" s="50"/>
      <c r="WGB167" s="50"/>
      <c r="WGC167" s="50"/>
      <c r="WGD167" s="50"/>
      <c r="WGE167" s="50"/>
      <c r="WGF167" s="50"/>
      <c r="WGG167" s="50"/>
      <c r="WGH167" s="50"/>
      <c r="WGI167" s="50"/>
      <c r="WGJ167" s="50"/>
      <c r="WGK167" s="50"/>
      <c r="WGL167" s="50"/>
      <c r="WGM167" s="50"/>
      <c r="WGN167" s="50"/>
      <c r="WGO167" s="50"/>
      <c r="WGP167" s="50"/>
      <c r="WGQ167" s="50"/>
      <c r="WGR167" s="50"/>
      <c r="WGS167" s="50"/>
      <c r="WGT167" s="50"/>
      <c r="WGU167" s="50"/>
      <c r="WGV167" s="50"/>
      <c r="WGW167" s="50"/>
      <c r="WGX167" s="50"/>
      <c r="WGY167" s="50"/>
      <c r="WGZ167" s="50"/>
      <c r="WHA167" s="50"/>
      <c r="WHB167" s="50"/>
      <c r="WHC167" s="50"/>
      <c r="WHD167" s="50"/>
      <c r="WHE167" s="50"/>
      <c r="WHF167" s="50"/>
      <c r="WHG167" s="50"/>
      <c r="WHH167" s="50"/>
      <c r="WHI167" s="50"/>
      <c r="WHJ167" s="50"/>
      <c r="WHK167" s="50"/>
      <c r="WHL167" s="50"/>
      <c r="WHM167" s="50"/>
      <c r="WHN167" s="50"/>
      <c r="WHO167" s="50"/>
      <c r="WHP167" s="50"/>
      <c r="WHQ167" s="50"/>
      <c r="WHR167" s="50"/>
      <c r="WHS167" s="50"/>
      <c r="WHT167" s="50"/>
      <c r="WHU167" s="50"/>
      <c r="WHV167" s="50"/>
      <c r="WHW167" s="50"/>
      <c r="WHX167" s="50"/>
      <c r="WHY167" s="50"/>
      <c r="WHZ167" s="50"/>
      <c r="WIA167" s="50"/>
      <c r="WIB167" s="50"/>
      <c r="WIC167" s="50"/>
      <c r="WID167" s="50"/>
      <c r="WIE167" s="50"/>
      <c r="WIF167" s="50"/>
      <c r="WIG167" s="50"/>
      <c r="WIH167" s="50"/>
      <c r="WII167" s="50"/>
      <c r="WIJ167" s="50"/>
      <c r="WIK167" s="50"/>
      <c r="WIL167" s="50"/>
      <c r="WIM167" s="50"/>
      <c r="WIN167" s="50"/>
      <c r="WIO167" s="50"/>
      <c r="WIP167" s="50"/>
      <c r="WIQ167" s="50"/>
      <c r="WIR167" s="50"/>
      <c r="WIS167" s="50"/>
      <c r="WIT167" s="50"/>
      <c r="WIU167" s="50"/>
      <c r="WIV167" s="50"/>
      <c r="WIW167" s="50"/>
      <c r="WIX167" s="50"/>
      <c r="WIY167" s="50"/>
      <c r="WIZ167" s="50"/>
      <c r="WJA167" s="50"/>
      <c r="WJB167" s="50"/>
      <c r="WJC167" s="50"/>
      <c r="WJD167" s="50"/>
      <c r="WJE167" s="50"/>
      <c r="WJF167" s="50"/>
      <c r="WJG167" s="50"/>
      <c r="WJH167" s="50"/>
      <c r="WJI167" s="50"/>
      <c r="WJJ167" s="50"/>
      <c r="WJK167" s="50"/>
      <c r="WJL167" s="50"/>
      <c r="WJM167" s="50"/>
      <c r="WJN167" s="50"/>
      <c r="WJO167" s="50"/>
      <c r="WJP167" s="50"/>
      <c r="WJQ167" s="50"/>
      <c r="WJR167" s="50"/>
      <c r="WJS167" s="50"/>
      <c r="WJT167" s="50"/>
      <c r="WJU167" s="50"/>
      <c r="WJV167" s="50"/>
      <c r="WJW167" s="50"/>
      <c r="WJX167" s="50"/>
      <c r="WJY167" s="50"/>
      <c r="WJZ167" s="50"/>
      <c r="WKA167" s="50"/>
      <c r="WKB167" s="50"/>
      <c r="WKC167" s="50"/>
      <c r="WKD167" s="50"/>
      <c r="WKE167" s="50"/>
      <c r="WKF167" s="50"/>
      <c r="WKG167" s="50"/>
      <c r="WKH167" s="50"/>
      <c r="WKI167" s="50"/>
      <c r="WKJ167" s="50"/>
      <c r="WKK167" s="50"/>
      <c r="WKL167" s="50"/>
      <c r="WKM167" s="50"/>
      <c r="WKN167" s="50"/>
      <c r="WKO167" s="50"/>
      <c r="WKP167" s="50"/>
      <c r="WKQ167" s="50"/>
      <c r="WKR167" s="50"/>
      <c r="WKS167" s="50"/>
      <c r="WKT167" s="50"/>
      <c r="WKU167" s="50"/>
      <c r="WKV167" s="50"/>
      <c r="WKW167" s="50"/>
      <c r="WKX167" s="50"/>
      <c r="WKY167" s="50"/>
      <c r="WKZ167" s="50"/>
      <c r="WLA167" s="50"/>
      <c r="WLB167" s="50"/>
      <c r="WLC167" s="50"/>
      <c r="WLD167" s="50"/>
      <c r="WLE167" s="50"/>
      <c r="WLF167" s="50"/>
      <c r="WLG167" s="50"/>
      <c r="WLH167" s="50"/>
      <c r="WLI167" s="50"/>
      <c r="WLJ167" s="50"/>
      <c r="WLK167" s="50"/>
      <c r="WLL167" s="50"/>
      <c r="WLN167" s="50"/>
      <c r="WLP167" s="50"/>
      <c r="WLQ167" s="50"/>
      <c r="WLR167" s="50"/>
      <c r="WLS167" s="50"/>
      <c r="WLT167" s="50"/>
      <c r="WLU167" s="50"/>
      <c r="WLV167" s="50"/>
      <c r="WLW167" s="50"/>
      <c r="WMB167" s="50"/>
      <c r="WMC167" s="50"/>
      <c r="WMD167" s="50"/>
      <c r="WME167" s="50"/>
      <c r="WMF167" s="50"/>
      <c r="WMG167" s="50"/>
      <c r="WMH167" s="50"/>
      <c r="WMI167" s="50"/>
      <c r="WMJ167" s="50"/>
      <c r="WMK167" s="50"/>
      <c r="WML167" s="50"/>
      <c r="WMM167" s="50"/>
      <c r="WMN167" s="50"/>
      <c r="WMO167" s="50"/>
      <c r="WMP167" s="50"/>
      <c r="WMQ167" s="50"/>
      <c r="WMR167" s="50"/>
      <c r="WMS167" s="50"/>
      <c r="WMT167" s="50"/>
      <c r="WMU167" s="50"/>
      <c r="WMV167" s="50"/>
      <c r="WMW167" s="50"/>
      <c r="WMX167" s="50"/>
      <c r="WMY167" s="50"/>
      <c r="WMZ167" s="50"/>
      <c r="WNA167" s="50"/>
      <c r="WNB167" s="50"/>
      <c r="WNC167" s="50"/>
      <c r="WND167" s="50"/>
      <c r="WNE167" s="50"/>
      <c r="WNF167" s="50"/>
      <c r="WNG167" s="50"/>
      <c r="WNH167" s="50"/>
      <c r="WNI167" s="50"/>
      <c r="WNJ167" s="50"/>
      <c r="WNK167" s="50"/>
      <c r="WNL167" s="50"/>
      <c r="WNM167" s="50"/>
      <c r="WNN167" s="50"/>
      <c r="WNO167" s="50"/>
      <c r="WNP167" s="50"/>
      <c r="WNQ167" s="50"/>
      <c r="WNR167" s="50"/>
      <c r="WNS167" s="50"/>
      <c r="WNT167" s="50"/>
      <c r="WNU167" s="50"/>
      <c r="WNV167" s="50"/>
      <c r="WNW167" s="50"/>
      <c r="WNX167" s="50"/>
      <c r="WNY167" s="50"/>
      <c r="WNZ167" s="50"/>
      <c r="WOA167" s="50"/>
      <c r="WOB167" s="50"/>
      <c r="WOC167" s="50"/>
      <c r="WOD167" s="50"/>
      <c r="WOE167" s="50"/>
      <c r="WOF167" s="50"/>
      <c r="WOG167" s="50"/>
      <c r="WOH167" s="50"/>
      <c r="WOI167" s="50"/>
      <c r="WOJ167" s="50"/>
      <c r="WOK167" s="50"/>
      <c r="WOL167" s="50"/>
      <c r="WOM167" s="50"/>
      <c r="WON167" s="50"/>
      <c r="WOO167" s="50"/>
      <c r="WOP167" s="50"/>
      <c r="WOQ167" s="50"/>
      <c r="WOR167" s="50"/>
      <c r="WOS167" s="50"/>
      <c r="WOT167" s="50"/>
      <c r="WOU167" s="50"/>
      <c r="WOV167" s="50"/>
      <c r="WOW167" s="50"/>
      <c r="WOX167" s="50"/>
      <c r="WOY167" s="50"/>
      <c r="WOZ167" s="50"/>
      <c r="WPA167" s="50"/>
      <c r="WPB167" s="50"/>
      <c r="WPC167" s="50"/>
      <c r="WPD167" s="50"/>
      <c r="WPE167" s="50"/>
      <c r="WPF167" s="50"/>
      <c r="WPG167" s="50"/>
      <c r="WPH167" s="50"/>
      <c r="WPI167" s="50"/>
      <c r="WPJ167" s="50"/>
      <c r="WPK167" s="50"/>
      <c r="WPL167" s="50"/>
      <c r="WPM167" s="50"/>
      <c r="WPN167" s="50"/>
      <c r="WPO167" s="50"/>
      <c r="WPP167" s="50"/>
      <c r="WPQ167" s="50"/>
      <c r="WPR167" s="50"/>
      <c r="WPS167" s="50"/>
      <c r="WPT167" s="50"/>
      <c r="WPU167" s="50"/>
      <c r="WPV167" s="50"/>
      <c r="WPW167" s="50"/>
      <c r="WPX167" s="50"/>
      <c r="WPY167" s="50"/>
      <c r="WPZ167" s="50"/>
      <c r="WQA167" s="50"/>
      <c r="WQB167" s="50"/>
      <c r="WQC167" s="50"/>
      <c r="WQD167" s="50"/>
      <c r="WQE167" s="50"/>
      <c r="WQF167" s="50"/>
      <c r="WQG167" s="50"/>
      <c r="WQH167" s="50"/>
      <c r="WQI167" s="50"/>
      <c r="WQJ167" s="50"/>
      <c r="WQK167" s="50"/>
      <c r="WQL167" s="50"/>
      <c r="WQM167" s="50"/>
      <c r="WQN167" s="50"/>
      <c r="WQO167" s="50"/>
      <c r="WQP167" s="50"/>
      <c r="WQQ167" s="50"/>
      <c r="WQR167" s="50"/>
      <c r="WQS167" s="50"/>
      <c r="WQT167" s="50"/>
      <c r="WQU167" s="50"/>
      <c r="WQV167" s="50"/>
      <c r="WQW167" s="50"/>
      <c r="WQX167" s="50"/>
      <c r="WQY167" s="50"/>
      <c r="WQZ167" s="50"/>
      <c r="WRA167" s="50"/>
      <c r="WRB167" s="50"/>
      <c r="WRC167" s="50"/>
      <c r="WRD167" s="50"/>
      <c r="WRE167" s="50"/>
      <c r="WRF167" s="50"/>
      <c r="WRG167" s="50"/>
      <c r="WRH167" s="50"/>
      <c r="WRI167" s="50"/>
      <c r="WRJ167" s="50"/>
      <c r="WRK167" s="50"/>
      <c r="WRL167" s="50"/>
      <c r="WRM167" s="50"/>
      <c r="WRN167" s="50"/>
      <c r="WRO167" s="50"/>
      <c r="WRP167" s="50"/>
      <c r="WRQ167" s="50"/>
      <c r="WRR167" s="50"/>
      <c r="WRS167" s="50"/>
      <c r="WRT167" s="50"/>
      <c r="WRU167" s="50"/>
      <c r="WRV167" s="50"/>
      <c r="WRW167" s="50"/>
      <c r="WRX167" s="50"/>
      <c r="WRY167" s="50"/>
      <c r="WRZ167" s="50"/>
      <c r="WSA167" s="50"/>
      <c r="WSB167" s="50"/>
      <c r="WSC167" s="50"/>
      <c r="WSD167" s="50"/>
      <c r="WSE167" s="50"/>
      <c r="WSF167" s="50"/>
      <c r="WSG167" s="50"/>
      <c r="WSH167" s="50"/>
      <c r="WSI167" s="50"/>
      <c r="WSJ167" s="50"/>
      <c r="WSK167" s="50"/>
      <c r="WSL167" s="50"/>
      <c r="WSM167" s="50"/>
      <c r="WSN167" s="50"/>
      <c r="WSO167" s="50"/>
      <c r="WSP167" s="50"/>
      <c r="WSQ167" s="50"/>
      <c r="WSR167" s="50"/>
      <c r="WSS167" s="50"/>
      <c r="WST167" s="50"/>
      <c r="WSU167" s="50"/>
      <c r="WSV167" s="50"/>
      <c r="WSW167" s="50"/>
      <c r="WSX167" s="50"/>
      <c r="WSY167" s="50"/>
      <c r="WSZ167" s="50"/>
      <c r="WTA167" s="50"/>
      <c r="WTB167" s="50"/>
      <c r="WTC167" s="50"/>
      <c r="WTD167" s="50"/>
      <c r="WTE167" s="50"/>
      <c r="WTF167" s="50"/>
      <c r="WTG167" s="50"/>
      <c r="WTH167" s="50"/>
      <c r="WTI167" s="50"/>
      <c r="WTJ167" s="50"/>
      <c r="WTK167" s="50"/>
      <c r="WTL167" s="50"/>
      <c r="WTM167" s="50"/>
      <c r="WTN167" s="50"/>
      <c r="WTO167" s="50"/>
      <c r="WTP167" s="50"/>
      <c r="WTQ167" s="50"/>
      <c r="WTR167" s="50"/>
      <c r="WTS167" s="50"/>
      <c r="WTT167" s="50"/>
      <c r="WTU167" s="50"/>
      <c r="WTV167" s="50"/>
      <c r="WTW167" s="50"/>
      <c r="WTX167" s="50"/>
      <c r="WTY167" s="50"/>
      <c r="WTZ167" s="50"/>
      <c r="WUA167" s="50"/>
      <c r="WUB167" s="50"/>
      <c r="WUC167" s="50"/>
      <c r="WUD167" s="50"/>
      <c r="WUE167" s="50"/>
      <c r="WUF167" s="50"/>
      <c r="WUG167" s="50"/>
      <c r="WUH167" s="50"/>
      <c r="WUI167" s="50"/>
      <c r="WUJ167" s="50"/>
      <c r="WUK167" s="50"/>
      <c r="WUL167" s="50"/>
      <c r="WUM167" s="50"/>
      <c r="WUN167" s="50"/>
      <c r="WUO167" s="50"/>
      <c r="WUP167" s="50"/>
      <c r="WUQ167" s="50"/>
      <c r="WUR167" s="50"/>
      <c r="WUS167" s="50"/>
      <c r="WUT167" s="50"/>
      <c r="WUU167" s="50"/>
      <c r="WUV167" s="50"/>
      <c r="WUW167" s="50"/>
      <c r="WUX167" s="50"/>
      <c r="WUY167" s="50"/>
      <c r="WUZ167" s="50"/>
      <c r="WVA167" s="50"/>
      <c r="WVB167" s="50"/>
      <c r="WVC167" s="50"/>
      <c r="WVD167" s="50"/>
      <c r="WVE167" s="50"/>
      <c r="WVF167" s="50"/>
      <c r="WVG167" s="50"/>
      <c r="WVH167" s="50"/>
      <c r="WVJ167" s="50"/>
      <c r="WVL167" s="50"/>
      <c r="WVM167" s="50"/>
      <c r="WVN167" s="50"/>
      <c r="WVO167" s="50"/>
      <c r="WVP167" s="50"/>
      <c r="WVQ167" s="50"/>
      <c r="WVR167" s="50"/>
      <c r="WVS167" s="50"/>
      <c r="WVX167" s="50"/>
      <c r="WVY167" s="50"/>
      <c r="WVZ167" s="50"/>
      <c r="WWA167" s="50"/>
      <c r="WWB167" s="50"/>
      <c r="WWC167" s="50"/>
      <c r="WWD167" s="50"/>
      <c r="WWE167" s="50"/>
      <c r="WWF167" s="50"/>
      <c r="WWG167" s="50"/>
      <c r="WWH167" s="50"/>
      <c r="WWI167" s="50"/>
      <c r="WWJ167" s="50"/>
      <c r="WWK167" s="50"/>
      <c r="WWL167" s="50"/>
      <c r="WWM167" s="50"/>
      <c r="WWN167" s="50"/>
      <c r="WWO167" s="50"/>
      <c r="WWP167" s="50"/>
      <c r="WWQ167" s="50"/>
      <c r="WWR167" s="50"/>
      <c r="WWS167" s="50"/>
      <c r="WWT167" s="50"/>
      <c r="WWU167" s="50"/>
      <c r="WWV167" s="50"/>
      <c r="WWW167" s="50"/>
      <c r="WWX167" s="50"/>
      <c r="WWY167" s="50"/>
      <c r="WWZ167" s="50"/>
      <c r="WXA167" s="50"/>
      <c r="WXB167" s="50"/>
      <c r="WXC167" s="50"/>
      <c r="WXD167" s="50"/>
      <c r="WXE167" s="50"/>
      <c r="WXF167" s="50"/>
      <c r="WXG167" s="50"/>
      <c r="WXH167" s="50"/>
      <c r="WXI167" s="50"/>
      <c r="WXJ167" s="50"/>
      <c r="WXK167" s="50"/>
      <c r="WXL167" s="50"/>
      <c r="WXM167" s="50"/>
      <c r="WXN167" s="50"/>
      <c r="WXO167" s="50"/>
      <c r="WXP167" s="50"/>
      <c r="WXQ167" s="50"/>
      <c r="WXR167" s="50"/>
      <c r="WXS167" s="50"/>
      <c r="WXT167" s="50"/>
      <c r="WXU167" s="50"/>
      <c r="WXV167" s="50"/>
      <c r="WXW167" s="50"/>
      <c r="WXX167" s="50"/>
      <c r="WXY167" s="50"/>
      <c r="WXZ167" s="50"/>
      <c r="WYA167" s="50"/>
      <c r="WYB167" s="50"/>
      <c r="WYC167" s="50"/>
      <c r="WYD167" s="50"/>
      <c r="WYE167" s="50"/>
      <c r="WYF167" s="50"/>
      <c r="WYG167" s="50"/>
      <c r="WYH167" s="50"/>
      <c r="WYI167" s="50"/>
      <c r="WYJ167" s="50"/>
      <c r="WYK167" s="50"/>
      <c r="WYL167" s="50"/>
      <c r="WYM167" s="50"/>
      <c r="WYN167" s="50"/>
      <c r="WYO167" s="50"/>
      <c r="WYP167" s="50"/>
      <c r="WYQ167" s="50"/>
      <c r="WYR167" s="50"/>
      <c r="WYS167" s="50"/>
      <c r="WYT167" s="50"/>
      <c r="WYU167" s="50"/>
      <c r="WYV167" s="50"/>
      <c r="WYW167" s="50"/>
      <c r="WYX167" s="50"/>
      <c r="WYY167" s="50"/>
      <c r="WYZ167" s="50"/>
      <c r="WZA167" s="50"/>
      <c r="WZB167" s="50"/>
      <c r="WZC167" s="50"/>
      <c r="WZD167" s="50"/>
      <c r="WZE167" s="50"/>
      <c r="WZF167" s="50"/>
      <c r="WZG167" s="50"/>
      <c r="WZH167" s="50"/>
      <c r="WZI167" s="50"/>
      <c r="WZJ167" s="50"/>
      <c r="WZK167" s="50"/>
      <c r="WZL167" s="50"/>
      <c r="WZM167" s="50"/>
      <c r="WZN167" s="50"/>
      <c r="WZO167" s="50"/>
      <c r="WZP167" s="50"/>
      <c r="WZQ167" s="50"/>
      <c r="WZR167" s="50"/>
      <c r="WZS167" s="50"/>
      <c r="WZT167" s="50"/>
      <c r="WZU167" s="50"/>
      <c r="WZV167" s="50"/>
      <c r="WZW167" s="50"/>
      <c r="WZX167" s="50"/>
      <c r="WZY167" s="50"/>
      <c r="WZZ167" s="50"/>
      <c r="XAA167" s="50"/>
      <c r="XAB167" s="50"/>
      <c r="XAC167" s="50"/>
      <c r="XAD167" s="50"/>
      <c r="XAE167" s="50"/>
      <c r="XAF167" s="50"/>
      <c r="XAG167" s="50"/>
      <c r="XAH167" s="50"/>
      <c r="XAI167" s="50"/>
      <c r="XAJ167" s="50"/>
      <c r="XAK167" s="50"/>
      <c r="XAL167" s="50"/>
      <c r="XAM167" s="50"/>
      <c r="XAN167" s="50"/>
      <c r="XAO167" s="50"/>
      <c r="XAP167" s="50"/>
      <c r="XAQ167" s="50"/>
      <c r="XAR167" s="50"/>
      <c r="XAS167" s="50"/>
      <c r="XAT167" s="50"/>
      <c r="XAU167" s="50"/>
      <c r="XAV167" s="50"/>
      <c r="XAW167" s="50"/>
      <c r="XAX167" s="50"/>
      <c r="XAY167" s="50"/>
      <c r="XAZ167" s="50"/>
      <c r="XBA167" s="50"/>
      <c r="XBB167" s="50"/>
      <c r="XBC167" s="50"/>
      <c r="XBD167" s="50"/>
      <c r="XBE167" s="50"/>
      <c r="XBF167" s="50"/>
      <c r="XBG167" s="50"/>
      <c r="XBH167" s="50"/>
      <c r="XBI167" s="50"/>
      <c r="XBJ167" s="50"/>
      <c r="XBK167" s="50"/>
      <c r="XBL167" s="50"/>
      <c r="XBM167" s="50"/>
      <c r="XBN167" s="50"/>
      <c r="XBO167" s="50"/>
      <c r="XBP167" s="50"/>
      <c r="XBQ167" s="50"/>
      <c r="XBR167" s="50"/>
      <c r="XBS167" s="50"/>
      <c r="XBT167" s="50"/>
      <c r="XBU167" s="50"/>
      <c r="XBV167" s="50"/>
      <c r="XBW167" s="50"/>
      <c r="XBX167" s="50"/>
      <c r="XBY167" s="50"/>
      <c r="XBZ167" s="50"/>
      <c r="XCA167" s="50"/>
      <c r="XCB167" s="50"/>
      <c r="XCC167" s="50"/>
      <c r="XCD167" s="50"/>
      <c r="XCE167" s="50"/>
      <c r="XCF167" s="50"/>
      <c r="XCG167" s="50"/>
      <c r="XCH167" s="50"/>
      <c r="XCI167" s="50"/>
      <c r="XCJ167" s="50"/>
      <c r="XCK167" s="50"/>
      <c r="XCL167" s="50"/>
      <c r="XCM167" s="50"/>
      <c r="XCN167" s="50"/>
      <c r="XCO167" s="50"/>
      <c r="XCP167" s="50"/>
      <c r="XCQ167" s="50"/>
      <c r="XCR167" s="50"/>
      <c r="XCS167" s="50"/>
      <c r="XCT167" s="50"/>
      <c r="XCU167" s="50"/>
      <c r="XCV167" s="50"/>
      <c r="XCW167" s="50"/>
      <c r="XCX167" s="50"/>
      <c r="XCY167" s="50"/>
      <c r="XCZ167" s="50"/>
      <c r="XDA167" s="50"/>
      <c r="XDB167" s="50"/>
      <c r="XDC167" s="50"/>
      <c r="XDD167" s="50"/>
      <c r="XDE167" s="50"/>
      <c r="XDF167" s="50"/>
      <c r="XDG167" s="50"/>
      <c r="XDH167" s="50"/>
      <c r="XDI167" s="50"/>
      <c r="XDJ167" s="50"/>
      <c r="XDK167" s="50"/>
      <c r="XDL167" s="50"/>
      <c r="XDM167" s="50"/>
      <c r="XDN167" s="50"/>
      <c r="XDO167" s="50"/>
      <c r="XDP167" s="50"/>
      <c r="XDQ167" s="50"/>
      <c r="XDR167" s="50"/>
      <c r="XDS167" s="50"/>
      <c r="XDT167" s="50"/>
      <c r="XDU167" s="50"/>
      <c r="XDV167" s="50"/>
      <c r="XDW167" s="50"/>
      <c r="XDX167" s="50"/>
      <c r="XDY167" s="50"/>
      <c r="XDZ167" s="50"/>
      <c r="XEA167" s="50"/>
      <c r="XEB167" s="50"/>
      <c r="XEC167" s="50"/>
      <c r="XED167" s="50"/>
      <c r="XEE167" s="50"/>
      <c r="XEF167" s="50"/>
      <c r="XEG167" s="50"/>
      <c r="XEH167" s="50"/>
      <c r="XEI167" s="50"/>
      <c r="XEJ167" s="50"/>
      <c r="XEK167" s="50"/>
      <c r="XEL167" s="50"/>
      <c r="XEM167" s="50"/>
      <c r="XEN167" s="50"/>
      <c r="XEO167" s="50"/>
      <c r="XEP167" s="50"/>
      <c r="XEQ167" s="50"/>
      <c r="XER167" s="50"/>
      <c r="XES167" s="50"/>
      <c r="XET167" s="50"/>
      <c r="XEU167" s="50"/>
      <c r="XEV167" s="50"/>
      <c r="XEW167" s="50"/>
      <c r="XEX167" s="50"/>
      <c r="XEY167" s="50"/>
      <c r="XEZ167" s="50"/>
      <c r="XFA167" s="50"/>
      <c r="XFB167" s="50"/>
      <c r="XFC167" s="50"/>
      <c r="XFD167" s="50"/>
    </row>
    <row r="168" ht="16.5" hidden="1" customHeight="1" spans="1:16384">
      <c r="A168" s="45" t="s">
        <v>352</v>
      </c>
      <c r="B168" s="46"/>
      <c r="C168" s="46"/>
      <c r="D168" s="46"/>
      <c r="E168" s="47"/>
      <c r="F168" s="46"/>
      <c r="G168" s="48"/>
      <c r="H168" s="49"/>
      <c r="I168" s="30"/>
      <c r="J168" s="48"/>
      <c r="K168" s="47"/>
      <c r="L168" s="50"/>
      <c r="Q168" s="43"/>
      <c r="R168" s="30"/>
      <c r="S168" s="30"/>
      <c r="T168" s="42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  <c r="BA168" s="50"/>
      <c r="BB168" s="50"/>
      <c r="BC168" s="50"/>
      <c r="BD168" s="50"/>
      <c r="BE168" s="50"/>
      <c r="BF168" s="50"/>
      <c r="BG168" s="50"/>
      <c r="BH168" s="50"/>
      <c r="BI168" s="50"/>
      <c r="BJ168" s="50"/>
      <c r="BK168" s="50"/>
      <c r="BL168" s="50"/>
      <c r="BM168" s="50"/>
      <c r="BN168" s="50"/>
      <c r="BO168" s="50"/>
      <c r="BP168" s="50"/>
      <c r="BQ168" s="50"/>
      <c r="BR168" s="50"/>
      <c r="BS168" s="50"/>
      <c r="BT168" s="50"/>
      <c r="BU168" s="50"/>
      <c r="BV168" s="50"/>
      <c r="BW168" s="50"/>
      <c r="BX168" s="50"/>
      <c r="BY168" s="50"/>
      <c r="BZ168" s="50"/>
      <c r="CA168" s="50"/>
      <c r="CB168" s="50"/>
      <c r="CC168" s="50"/>
      <c r="CD168" s="50"/>
      <c r="CE168" s="50"/>
      <c r="CF168" s="50"/>
      <c r="CG168" s="50"/>
      <c r="CH168" s="50"/>
      <c r="CI168" s="50"/>
      <c r="CJ168" s="50"/>
      <c r="CK168" s="50"/>
      <c r="CL168" s="50"/>
      <c r="CM168" s="50"/>
      <c r="CN168" s="50"/>
      <c r="CO168" s="50"/>
      <c r="CP168" s="50"/>
      <c r="CQ168" s="50"/>
      <c r="CR168" s="50"/>
      <c r="CS168" s="50"/>
      <c r="CT168" s="50"/>
      <c r="CU168" s="50"/>
      <c r="CV168" s="50"/>
      <c r="CW168" s="50"/>
      <c r="CX168" s="50"/>
      <c r="CY168" s="50"/>
      <c r="CZ168" s="50"/>
      <c r="DA168" s="50"/>
      <c r="DB168" s="50"/>
      <c r="DC168" s="50"/>
      <c r="DD168" s="50"/>
      <c r="DE168" s="50"/>
      <c r="DF168" s="50"/>
      <c r="DG168" s="50"/>
      <c r="DH168" s="50"/>
      <c r="DI168" s="50"/>
      <c r="DJ168" s="50"/>
      <c r="DK168" s="50"/>
      <c r="DL168" s="50"/>
      <c r="DM168" s="50"/>
      <c r="DN168" s="50"/>
      <c r="DO168" s="50"/>
      <c r="DP168" s="50"/>
      <c r="DQ168" s="50"/>
      <c r="DR168" s="50"/>
      <c r="DS168" s="50"/>
      <c r="DT168" s="50"/>
      <c r="DU168" s="50"/>
      <c r="DV168" s="50"/>
      <c r="DW168" s="50"/>
      <c r="DX168" s="50"/>
      <c r="DY168" s="50"/>
      <c r="DZ168" s="50"/>
      <c r="EA168" s="50"/>
      <c r="EB168" s="50"/>
      <c r="EC168" s="50"/>
      <c r="ED168" s="50"/>
      <c r="EE168" s="50"/>
      <c r="EF168" s="50"/>
      <c r="EG168" s="50"/>
      <c r="EH168" s="50"/>
      <c r="EI168" s="50"/>
      <c r="EJ168" s="50"/>
      <c r="EK168" s="50"/>
      <c r="EL168" s="50"/>
      <c r="EM168" s="50"/>
      <c r="EN168" s="50"/>
      <c r="EO168" s="50"/>
      <c r="EP168" s="50"/>
      <c r="EQ168" s="50"/>
      <c r="ER168" s="50"/>
      <c r="ES168" s="50"/>
      <c r="ET168" s="50"/>
      <c r="EU168" s="50"/>
      <c r="EV168" s="50"/>
      <c r="EW168" s="50"/>
      <c r="EX168" s="50"/>
      <c r="EY168" s="50"/>
      <c r="EZ168" s="50"/>
      <c r="FA168" s="50"/>
      <c r="FB168" s="50"/>
      <c r="FC168" s="50"/>
      <c r="FD168" s="50"/>
      <c r="FE168" s="50"/>
      <c r="FF168" s="50"/>
      <c r="FG168" s="50"/>
      <c r="FH168" s="50"/>
      <c r="FI168" s="50"/>
      <c r="FJ168" s="50"/>
      <c r="FK168" s="50"/>
      <c r="FL168" s="50"/>
      <c r="FM168" s="50"/>
      <c r="FN168" s="50"/>
      <c r="FO168" s="50"/>
      <c r="FP168" s="50"/>
      <c r="FQ168" s="50"/>
      <c r="FR168" s="50"/>
      <c r="FS168" s="50"/>
      <c r="FT168" s="50"/>
      <c r="FU168" s="50"/>
      <c r="FV168" s="50"/>
      <c r="FW168" s="50"/>
      <c r="FX168" s="50"/>
      <c r="FY168" s="50"/>
      <c r="FZ168" s="50"/>
      <c r="GA168" s="50"/>
      <c r="GB168" s="50"/>
      <c r="GC168" s="50"/>
      <c r="GD168" s="50"/>
      <c r="GE168" s="50"/>
      <c r="GF168" s="50"/>
      <c r="GG168" s="50"/>
      <c r="GH168" s="50"/>
      <c r="GI168" s="50"/>
      <c r="GJ168" s="50"/>
      <c r="GK168" s="50"/>
      <c r="GL168" s="50"/>
      <c r="GM168" s="50"/>
      <c r="GN168" s="50"/>
      <c r="GO168" s="50"/>
      <c r="GP168" s="50"/>
      <c r="GQ168" s="50"/>
      <c r="GR168" s="50"/>
      <c r="GS168" s="50"/>
      <c r="GT168" s="50"/>
      <c r="GU168" s="50"/>
      <c r="GV168" s="50"/>
      <c r="GW168" s="50"/>
      <c r="GX168" s="50"/>
      <c r="GY168" s="50"/>
      <c r="GZ168" s="50"/>
      <c r="HA168" s="50"/>
      <c r="HB168" s="50"/>
      <c r="HC168" s="50"/>
      <c r="HD168" s="50"/>
      <c r="HE168" s="50"/>
      <c r="HF168" s="50"/>
      <c r="HG168" s="50"/>
      <c r="HH168" s="50"/>
      <c r="HI168" s="50"/>
      <c r="HJ168" s="50"/>
      <c r="HK168" s="50"/>
      <c r="HL168" s="50"/>
      <c r="HM168" s="50"/>
      <c r="HN168" s="50"/>
      <c r="HO168" s="50"/>
      <c r="HP168" s="50"/>
      <c r="HQ168" s="50"/>
      <c r="HR168" s="50"/>
      <c r="HS168" s="50"/>
      <c r="HT168" s="50"/>
      <c r="HU168" s="50"/>
      <c r="HV168" s="50"/>
      <c r="HW168" s="50"/>
      <c r="HX168" s="50"/>
      <c r="HY168" s="50"/>
      <c r="HZ168" s="50"/>
      <c r="IA168" s="50"/>
      <c r="IB168" s="50"/>
      <c r="IC168" s="50"/>
      <c r="ID168" s="50"/>
      <c r="IE168" s="50"/>
      <c r="IF168" s="50"/>
      <c r="IG168" s="50"/>
      <c r="IH168" s="50"/>
      <c r="II168" s="50"/>
      <c r="IJ168" s="50"/>
      <c r="IK168" s="50"/>
      <c r="IL168" s="50"/>
      <c r="IM168" s="50"/>
      <c r="IN168" s="50"/>
      <c r="IO168" s="50"/>
      <c r="IP168" s="50"/>
      <c r="IQ168" s="50"/>
      <c r="IR168" s="50"/>
      <c r="IS168" s="50"/>
      <c r="IT168" s="50"/>
      <c r="IU168" s="50"/>
      <c r="IV168" s="50"/>
      <c r="IX168" s="50"/>
      <c r="IZ168" s="50"/>
      <c r="JA168" s="50"/>
      <c r="JB168" s="50"/>
      <c r="JC168" s="50"/>
      <c r="JD168" s="50"/>
      <c r="JE168" s="50"/>
      <c r="JF168" s="50"/>
      <c r="JG168" s="50"/>
      <c r="JL168" s="50"/>
      <c r="JM168" s="50"/>
      <c r="JN168" s="50"/>
      <c r="JO168" s="50"/>
      <c r="JP168" s="50"/>
      <c r="JQ168" s="50"/>
      <c r="JR168" s="50"/>
      <c r="JS168" s="50"/>
      <c r="JT168" s="50"/>
      <c r="JU168" s="50"/>
      <c r="JV168" s="50"/>
      <c r="JW168" s="50"/>
      <c r="JX168" s="50"/>
      <c r="JY168" s="50"/>
      <c r="JZ168" s="50"/>
      <c r="KA168" s="50"/>
      <c r="KB168" s="50"/>
      <c r="KC168" s="50"/>
      <c r="KD168" s="50"/>
      <c r="KE168" s="50"/>
      <c r="KF168" s="50"/>
      <c r="KG168" s="50"/>
      <c r="KH168" s="50"/>
      <c r="KI168" s="50"/>
      <c r="KJ168" s="50"/>
      <c r="KK168" s="50"/>
      <c r="KL168" s="50"/>
      <c r="KM168" s="50"/>
      <c r="KN168" s="50"/>
      <c r="KO168" s="50"/>
      <c r="KP168" s="50"/>
      <c r="KQ168" s="50"/>
      <c r="KR168" s="50"/>
      <c r="KS168" s="50"/>
      <c r="KT168" s="50"/>
      <c r="KU168" s="50"/>
      <c r="KV168" s="50"/>
      <c r="KW168" s="50"/>
      <c r="KX168" s="50"/>
      <c r="KY168" s="50"/>
      <c r="KZ168" s="50"/>
      <c r="LA168" s="50"/>
      <c r="LB168" s="50"/>
      <c r="LC168" s="50"/>
      <c r="LD168" s="50"/>
      <c r="LE168" s="50"/>
      <c r="LF168" s="50"/>
      <c r="LG168" s="50"/>
      <c r="LH168" s="50"/>
      <c r="LI168" s="50"/>
      <c r="LJ168" s="50"/>
      <c r="LK168" s="50"/>
      <c r="LL168" s="50"/>
      <c r="LM168" s="50"/>
      <c r="LN168" s="50"/>
      <c r="LO168" s="50"/>
      <c r="LP168" s="50"/>
      <c r="LQ168" s="50"/>
      <c r="LR168" s="50"/>
      <c r="LS168" s="50"/>
      <c r="LT168" s="50"/>
      <c r="LU168" s="50"/>
      <c r="LV168" s="50"/>
      <c r="LW168" s="50"/>
      <c r="LX168" s="50"/>
      <c r="LY168" s="50"/>
      <c r="LZ168" s="50"/>
      <c r="MA168" s="50"/>
      <c r="MB168" s="50"/>
      <c r="MC168" s="50"/>
      <c r="MD168" s="50"/>
      <c r="ME168" s="50"/>
      <c r="MF168" s="50"/>
      <c r="MG168" s="50"/>
      <c r="MH168" s="50"/>
      <c r="MI168" s="50"/>
      <c r="MJ168" s="50"/>
      <c r="MK168" s="50"/>
      <c r="ML168" s="50"/>
      <c r="MM168" s="50"/>
      <c r="MN168" s="50"/>
      <c r="MO168" s="50"/>
      <c r="MP168" s="50"/>
      <c r="MQ168" s="50"/>
      <c r="MR168" s="50"/>
      <c r="MS168" s="50"/>
      <c r="MT168" s="50"/>
      <c r="MU168" s="50"/>
      <c r="MV168" s="50"/>
      <c r="MW168" s="50"/>
      <c r="MX168" s="50"/>
      <c r="MY168" s="50"/>
      <c r="MZ168" s="50"/>
      <c r="NA168" s="50"/>
      <c r="NB168" s="50"/>
      <c r="NC168" s="50"/>
      <c r="ND168" s="50"/>
      <c r="NE168" s="50"/>
      <c r="NF168" s="50"/>
      <c r="NG168" s="50"/>
      <c r="NH168" s="50"/>
      <c r="NI168" s="50"/>
      <c r="NJ168" s="50"/>
      <c r="NK168" s="50"/>
      <c r="NL168" s="50"/>
      <c r="NM168" s="50"/>
      <c r="NN168" s="50"/>
      <c r="NO168" s="50"/>
      <c r="NP168" s="50"/>
      <c r="NQ168" s="50"/>
      <c r="NR168" s="50"/>
      <c r="NS168" s="50"/>
      <c r="NT168" s="50"/>
      <c r="NU168" s="50"/>
      <c r="NV168" s="50"/>
      <c r="NW168" s="50"/>
      <c r="NX168" s="50"/>
      <c r="NY168" s="50"/>
      <c r="NZ168" s="50"/>
      <c r="OA168" s="50"/>
      <c r="OB168" s="50"/>
      <c r="OC168" s="50"/>
      <c r="OD168" s="50"/>
      <c r="OE168" s="50"/>
      <c r="OF168" s="50"/>
      <c r="OG168" s="50"/>
      <c r="OH168" s="50"/>
      <c r="OI168" s="50"/>
      <c r="OJ168" s="50"/>
      <c r="OK168" s="50"/>
      <c r="OL168" s="50"/>
      <c r="OM168" s="50"/>
      <c r="ON168" s="50"/>
      <c r="OO168" s="50"/>
      <c r="OP168" s="50"/>
      <c r="OQ168" s="50"/>
      <c r="OR168" s="50"/>
      <c r="OS168" s="50"/>
      <c r="OT168" s="50"/>
      <c r="OU168" s="50"/>
      <c r="OV168" s="50"/>
      <c r="OW168" s="50"/>
      <c r="OX168" s="50"/>
      <c r="OY168" s="50"/>
      <c r="OZ168" s="50"/>
      <c r="PA168" s="50"/>
      <c r="PB168" s="50"/>
      <c r="PC168" s="50"/>
      <c r="PD168" s="50"/>
      <c r="PE168" s="50"/>
      <c r="PF168" s="50"/>
      <c r="PG168" s="50"/>
      <c r="PH168" s="50"/>
      <c r="PI168" s="50"/>
      <c r="PJ168" s="50"/>
      <c r="PK168" s="50"/>
      <c r="PL168" s="50"/>
      <c r="PM168" s="50"/>
      <c r="PN168" s="50"/>
      <c r="PO168" s="50"/>
      <c r="PP168" s="50"/>
      <c r="PQ168" s="50"/>
      <c r="PR168" s="50"/>
      <c r="PS168" s="50"/>
      <c r="PT168" s="50"/>
      <c r="PU168" s="50"/>
      <c r="PV168" s="50"/>
      <c r="PW168" s="50"/>
      <c r="PX168" s="50"/>
      <c r="PY168" s="50"/>
      <c r="PZ168" s="50"/>
      <c r="QA168" s="50"/>
      <c r="QB168" s="50"/>
      <c r="QC168" s="50"/>
      <c r="QD168" s="50"/>
      <c r="QE168" s="50"/>
      <c r="QF168" s="50"/>
      <c r="QG168" s="50"/>
      <c r="QH168" s="50"/>
      <c r="QI168" s="50"/>
      <c r="QJ168" s="50"/>
      <c r="QK168" s="50"/>
      <c r="QL168" s="50"/>
      <c r="QM168" s="50"/>
      <c r="QN168" s="50"/>
      <c r="QO168" s="50"/>
      <c r="QP168" s="50"/>
      <c r="QQ168" s="50"/>
      <c r="QR168" s="50"/>
      <c r="QS168" s="50"/>
      <c r="QT168" s="50"/>
      <c r="QU168" s="50"/>
      <c r="QV168" s="50"/>
      <c r="QW168" s="50"/>
      <c r="QX168" s="50"/>
      <c r="QY168" s="50"/>
      <c r="QZ168" s="50"/>
      <c r="RA168" s="50"/>
      <c r="RB168" s="50"/>
      <c r="RC168" s="50"/>
      <c r="RD168" s="50"/>
      <c r="RE168" s="50"/>
      <c r="RF168" s="50"/>
      <c r="RG168" s="50"/>
      <c r="RH168" s="50"/>
      <c r="RI168" s="50"/>
      <c r="RJ168" s="50"/>
      <c r="RK168" s="50"/>
      <c r="RL168" s="50"/>
      <c r="RM168" s="50"/>
      <c r="RN168" s="50"/>
      <c r="RO168" s="50"/>
      <c r="RP168" s="50"/>
      <c r="RQ168" s="50"/>
      <c r="RR168" s="50"/>
      <c r="RS168" s="50"/>
      <c r="RT168" s="50"/>
      <c r="RU168" s="50"/>
      <c r="RV168" s="50"/>
      <c r="RW168" s="50"/>
      <c r="RX168" s="50"/>
      <c r="RY168" s="50"/>
      <c r="RZ168" s="50"/>
      <c r="SA168" s="50"/>
      <c r="SB168" s="50"/>
      <c r="SC168" s="50"/>
      <c r="SD168" s="50"/>
      <c r="SE168" s="50"/>
      <c r="SF168" s="50"/>
      <c r="SG168" s="50"/>
      <c r="SH168" s="50"/>
      <c r="SI168" s="50"/>
      <c r="SJ168" s="50"/>
      <c r="SK168" s="50"/>
      <c r="SL168" s="50"/>
      <c r="SM168" s="50"/>
      <c r="SN168" s="50"/>
      <c r="SO168" s="50"/>
      <c r="SP168" s="50"/>
      <c r="SQ168" s="50"/>
      <c r="SR168" s="50"/>
      <c r="ST168" s="50"/>
      <c r="SV168" s="50"/>
      <c r="SW168" s="50"/>
      <c r="SX168" s="50"/>
      <c r="SY168" s="50"/>
      <c r="SZ168" s="50"/>
      <c r="TA168" s="50"/>
      <c r="TB168" s="50"/>
      <c r="TC168" s="50"/>
      <c r="TH168" s="50"/>
      <c r="TI168" s="50"/>
      <c r="TJ168" s="50"/>
      <c r="TK168" s="50"/>
      <c r="TL168" s="50"/>
      <c r="TM168" s="50"/>
      <c r="TN168" s="50"/>
      <c r="TO168" s="50"/>
      <c r="TP168" s="50"/>
      <c r="TQ168" s="50"/>
      <c r="TR168" s="50"/>
      <c r="TS168" s="50"/>
      <c r="TT168" s="50"/>
      <c r="TU168" s="50"/>
      <c r="TV168" s="50"/>
      <c r="TW168" s="50"/>
      <c r="TX168" s="50"/>
      <c r="TY168" s="50"/>
      <c r="TZ168" s="50"/>
      <c r="UA168" s="50"/>
      <c r="UB168" s="50"/>
      <c r="UC168" s="50"/>
      <c r="UD168" s="50"/>
      <c r="UE168" s="50"/>
      <c r="UF168" s="50"/>
      <c r="UG168" s="50"/>
      <c r="UH168" s="50"/>
      <c r="UI168" s="50"/>
      <c r="UJ168" s="50"/>
      <c r="UK168" s="50"/>
      <c r="UL168" s="50"/>
      <c r="UM168" s="50"/>
      <c r="UN168" s="50"/>
      <c r="UO168" s="50"/>
      <c r="UP168" s="50"/>
      <c r="UQ168" s="50"/>
      <c r="UR168" s="50"/>
      <c r="US168" s="50"/>
      <c r="UT168" s="50"/>
      <c r="UU168" s="50"/>
      <c r="UV168" s="50"/>
      <c r="UW168" s="50"/>
      <c r="UX168" s="50"/>
      <c r="UY168" s="50"/>
      <c r="UZ168" s="50"/>
      <c r="VA168" s="50"/>
      <c r="VB168" s="50"/>
      <c r="VC168" s="50"/>
      <c r="VD168" s="50"/>
      <c r="VE168" s="50"/>
      <c r="VF168" s="50"/>
      <c r="VG168" s="50"/>
      <c r="VH168" s="50"/>
      <c r="VI168" s="50"/>
      <c r="VJ168" s="50"/>
      <c r="VK168" s="50"/>
      <c r="VL168" s="50"/>
      <c r="VM168" s="50"/>
      <c r="VN168" s="50"/>
      <c r="VO168" s="50"/>
      <c r="VP168" s="50"/>
      <c r="VQ168" s="50"/>
      <c r="VR168" s="50"/>
      <c r="VS168" s="50"/>
      <c r="VT168" s="50"/>
      <c r="VU168" s="50"/>
      <c r="VV168" s="50"/>
      <c r="VW168" s="50"/>
      <c r="VX168" s="50"/>
      <c r="VY168" s="50"/>
      <c r="VZ168" s="50"/>
      <c r="WA168" s="50"/>
      <c r="WB168" s="50"/>
      <c r="WC168" s="50"/>
      <c r="WD168" s="50"/>
      <c r="WE168" s="50"/>
      <c r="WF168" s="50"/>
      <c r="WG168" s="50"/>
      <c r="WH168" s="50"/>
      <c r="WI168" s="50"/>
      <c r="WJ168" s="50"/>
      <c r="WK168" s="50"/>
      <c r="WL168" s="50"/>
      <c r="WM168" s="50"/>
      <c r="WN168" s="50"/>
      <c r="WO168" s="50"/>
      <c r="WP168" s="50"/>
      <c r="WQ168" s="50"/>
      <c r="WR168" s="50"/>
      <c r="WS168" s="50"/>
      <c r="WT168" s="50"/>
      <c r="WU168" s="50"/>
      <c r="WV168" s="50"/>
      <c r="WW168" s="50"/>
      <c r="WX168" s="50"/>
      <c r="WY168" s="50"/>
      <c r="WZ168" s="50"/>
      <c r="XA168" s="50"/>
      <c r="XB168" s="50"/>
      <c r="XC168" s="50"/>
      <c r="XD168" s="50"/>
      <c r="XE168" s="50"/>
      <c r="XF168" s="50"/>
      <c r="XG168" s="50"/>
      <c r="XH168" s="50"/>
      <c r="XI168" s="50"/>
      <c r="XJ168" s="50"/>
      <c r="XK168" s="50"/>
      <c r="XL168" s="50"/>
      <c r="XM168" s="50"/>
      <c r="XN168" s="50"/>
      <c r="XO168" s="50"/>
      <c r="XP168" s="50"/>
      <c r="XQ168" s="50"/>
      <c r="XR168" s="50"/>
      <c r="XS168" s="50"/>
      <c r="XT168" s="50"/>
      <c r="XU168" s="50"/>
      <c r="XV168" s="50"/>
      <c r="XW168" s="50"/>
      <c r="XX168" s="50"/>
      <c r="XY168" s="50"/>
      <c r="XZ168" s="50"/>
      <c r="YA168" s="50"/>
      <c r="YB168" s="50"/>
      <c r="YC168" s="50"/>
      <c r="YD168" s="50"/>
      <c r="YE168" s="50"/>
      <c r="YF168" s="50"/>
      <c r="YG168" s="50"/>
      <c r="YH168" s="50"/>
      <c r="YI168" s="50"/>
      <c r="YJ168" s="50"/>
      <c r="YK168" s="50"/>
      <c r="YL168" s="50"/>
      <c r="YM168" s="50"/>
      <c r="YN168" s="50"/>
      <c r="YO168" s="50"/>
      <c r="YP168" s="50"/>
      <c r="YQ168" s="50"/>
      <c r="YR168" s="50"/>
      <c r="YS168" s="50"/>
      <c r="YT168" s="50"/>
      <c r="YU168" s="50"/>
      <c r="YV168" s="50"/>
      <c r="YW168" s="50"/>
      <c r="YX168" s="50"/>
      <c r="YY168" s="50"/>
      <c r="YZ168" s="50"/>
      <c r="ZA168" s="50"/>
      <c r="ZB168" s="50"/>
      <c r="ZC168" s="50"/>
      <c r="ZD168" s="50"/>
      <c r="ZE168" s="50"/>
      <c r="ZF168" s="50"/>
      <c r="ZG168" s="50"/>
      <c r="ZH168" s="50"/>
      <c r="ZI168" s="50"/>
      <c r="ZJ168" s="50"/>
      <c r="ZK168" s="50"/>
      <c r="ZL168" s="50"/>
      <c r="ZM168" s="50"/>
      <c r="ZN168" s="50"/>
      <c r="ZO168" s="50"/>
      <c r="ZP168" s="50"/>
      <c r="ZQ168" s="50"/>
      <c r="ZR168" s="50"/>
      <c r="ZS168" s="50"/>
      <c r="ZT168" s="50"/>
      <c r="ZU168" s="50"/>
      <c r="ZV168" s="50"/>
      <c r="ZW168" s="50"/>
      <c r="ZX168" s="50"/>
      <c r="ZY168" s="50"/>
      <c r="ZZ168" s="50"/>
      <c r="AAA168" s="50"/>
      <c r="AAB168" s="50"/>
      <c r="AAC168" s="50"/>
      <c r="AAD168" s="50"/>
      <c r="AAE168" s="50"/>
      <c r="AAF168" s="50"/>
      <c r="AAG168" s="50"/>
      <c r="AAH168" s="50"/>
      <c r="AAI168" s="50"/>
      <c r="AAJ168" s="50"/>
      <c r="AAK168" s="50"/>
      <c r="AAL168" s="50"/>
      <c r="AAM168" s="50"/>
      <c r="AAN168" s="50"/>
      <c r="AAO168" s="50"/>
      <c r="AAP168" s="50"/>
      <c r="AAQ168" s="50"/>
      <c r="AAR168" s="50"/>
      <c r="AAS168" s="50"/>
      <c r="AAT168" s="50"/>
      <c r="AAU168" s="50"/>
      <c r="AAV168" s="50"/>
      <c r="AAW168" s="50"/>
      <c r="AAX168" s="50"/>
      <c r="AAY168" s="50"/>
      <c r="AAZ168" s="50"/>
      <c r="ABA168" s="50"/>
      <c r="ABB168" s="50"/>
      <c r="ABC168" s="50"/>
      <c r="ABD168" s="50"/>
      <c r="ABE168" s="50"/>
      <c r="ABF168" s="50"/>
      <c r="ABG168" s="50"/>
      <c r="ABH168" s="50"/>
      <c r="ABI168" s="50"/>
      <c r="ABJ168" s="50"/>
      <c r="ABK168" s="50"/>
      <c r="ABL168" s="50"/>
      <c r="ABM168" s="50"/>
      <c r="ABN168" s="50"/>
      <c r="ABO168" s="50"/>
      <c r="ABP168" s="50"/>
      <c r="ABQ168" s="50"/>
      <c r="ABR168" s="50"/>
      <c r="ABS168" s="50"/>
      <c r="ABT168" s="50"/>
      <c r="ABU168" s="50"/>
      <c r="ABV168" s="50"/>
      <c r="ABW168" s="50"/>
      <c r="ABX168" s="50"/>
      <c r="ABY168" s="50"/>
      <c r="ABZ168" s="50"/>
      <c r="ACA168" s="50"/>
      <c r="ACB168" s="50"/>
      <c r="ACC168" s="50"/>
      <c r="ACD168" s="50"/>
      <c r="ACE168" s="50"/>
      <c r="ACF168" s="50"/>
      <c r="ACG168" s="50"/>
      <c r="ACH168" s="50"/>
      <c r="ACI168" s="50"/>
      <c r="ACJ168" s="50"/>
      <c r="ACK168" s="50"/>
      <c r="ACL168" s="50"/>
      <c r="ACM168" s="50"/>
      <c r="ACN168" s="50"/>
      <c r="ACP168" s="50"/>
      <c r="ACR168" s="50"/>
      <c r="ACS168" s="50"/>
      <c r="ACT168" s="50"/>
      <c r="ACU168" s="50"/>
      <c r="ACV168" s="50"/>
      <c r="ACW168" s="50"/>
      <c r="ACX168" s="50"/>
      <c r="ACY168" s="50"/>
      <c r="ADD168" s="50"/>
      <c r="ADE168" s="50"/>
      <c r="ADF168" s="50"/>
      <c r="ADG168" s="50"/>
      <c r="ADH168" s="50"/>
      <c r="ADI168" s="50"/>
      <c r="ADJ168" s="50"/>
      <c r="ADK168" s="50"/>
      <c r="ADL168" s="50"/>
      <c r="ADM168" s="50"/>
      <c r="ADN168" s="50"/>
      <c r="ADO168" s="50"/>
      <c r="ADP168" s="50"/>
      <c r="ADQ168" s="50"/>
      <c r="ADR168" s="50"/>
      <c r="ADS168" s="50"/>
      <c r="ADT168" s="50"/>
      <c r="ADU168" s="50"/>
      <c r="ADV168" s="50"/>
      <c r="ADW168" s="50"/>
      <c r="ADX168" s="50"/>
      <c r="ADY168" s="50"/>
      <c r="ADZ168" s="50"/>
      <c r="AEA168" s="50"/>
      <c r="AEB168" s="50"/>
      <c r="AEC168" s="50"/>
      <c r="AED168" s="50"/>
      <c r="AEE168" s="50"/>
      <c r="AEF168" s="50"/>
      <c r="AEG168" s="50"/>
      <c r="AEH168" s="50"/>
      <c r="AEI168" s="50"/>
      <c r="AEJ168" s="50"/>
      <c r="AEK168" s="50"/>
      <c r="AEL168" s="50"/>
      <c r="AEM168" s="50"/>
      <c r="AEN168" s="50"/>
      <c r="AEO168" s="50"/>
      <c r="AEP168" s="50"/>
      <c r="AEQ168" s="50"/>
      <c r="AER168" s="50"/>
      <c r="AES168" s="50"/>
      <c r="AET168" s="50"/>
      <c r="AEU168" s="50"/>
      <c r="AEV168" s="50"/>
      <c r="AEW168" s="50"/>
      <c r="AEX168" s="50"/>
      <c r="AEY168" s="50"/>
      <c r="AEZ168" s="50"/>
      <c r="AFA168" s="50"/>
      <c r="AFB168" s="50"/>
      <c r="AFC168" s="50"/>
      <c r="AFD168" s="50"/>
      <c r="AFE168" s="50"/>
      <c r="AFF168" s="50"/>
      <c r="AFG168" s="50"/>
      <c r="AFH168" s="50"/>
      <c r="AFI168" s="50"/>
      <c r="AFJ168" s="50"/>
      <c r="AFK168" s="50"/>
      <c r="AFL168" s="50"/>
      <c r="AFM168" s="50"/>
      <c r="AFN168" s="50"/>
      <c r="AFO168" s="50"/>
      <c r="AFP168" s="50"/>
      <c r="AFQ168" s="50"/>
      <c r="AFR168" s="50"/>
      <c r="AFS168" s="50"/>
      <c r="AFT168" s="50"/>
      <c r="AFU168" s="50"/>
      <c r="AFV168" s="50"/>
      <c r="AFW168" s="50"/>
      <c r="AFX168" s="50"/>
      <c r="AFY168" s="50"/>
      <c r="AFZ168" s="50"/>
      <c r="AGA168" s="50"/>
      <c r="AGB168" s="50"/>
      <c r="AGC168" s="50"/>
      <c r="AGD168" s="50"/>
      <c r="AGE168" s="50"/>
      <c r="AGF168" s="50"/>
      <c r="AGG168" s="50"/>
      <c r="AGH168" s="50"/>
      <c r="AGI168" s="50"/>
      <c r="AGJ168" s="50"/>
      <c r="AGK168" s="50"/>
      <c r="AGL168" s="50"/>
      <c r="AGM168" s="50"/>
      <c r="AGN168" s="50"/>
      <c r="AGO168" s="50"/>
      <c r="AGP168" s="50"/>
      <c r="AGQ168" s="50"/>
      <c r="AGR168" s="50"/>
      <c r="AGS168" s="50"/>
      <c r="AGT168" s="50"/>
      <c r="AGU168" s="50"/>
      <c r="AGV168" s="50"/>
      <c r="AGW168" s="50"/>
      <c r="AGX168" s="50"/>
      <c r="AGY168" s="50"/>
      <c r="AGZ168" s="50"/>
      <c r="AHA168" s="50"/>
      <c r="AHB168" s="50"/>
      <c r="AHC168" s="50"/>
      <c r="AHD168" s="50"/>
      <c r="AHE168" s="50"/>
      <c r="AHF168" s="50"/>
      <c r="AHG168" s="50"/>
      <c r="AHH168" s="50"/>
      <c r="AHI168" s="50"/>
      <c r="AHJ168" s="50"/>
      <c r="AHK168" s="50"/>
      <c r="AHL168" s="50"/>
      <c r="AHM168" s="50"/>
      <c r="AHN168" s="50"/>
      <c r="AHO168" s="50"/>
      <c r="AHP168" s="50"/>
      <c r="AHQ168" s="50"/>
      <c r="AHR168" s="50"/>
      <c r="AHS168" s="50"/>
      <c r="AHT168" s="50"/>
      <c r="AHU168" s="50"/>
      <c r="AHV168" s="50"/>
      <c r="AHW168" s="50"/>
      <c r="AHX168" s="50"/>
      <c r="AHY168" s="50"/>
      <c r="AHZ168" s="50"/>
      <c r="AIA168" s="50"/>
      <c r="AIB168" s="50"/>
      <c r="AIC168" s="50"/>
      <c r="AID168" s="50"/>
      <c r="AIE168" s="50"/>
      <c r="AIF168" s="50"/>
      <c r="AIG168" s="50"/>
      <c r="AIH168" s="50"/>
      <c r="AII168" s="50"/>
      <c r="AIJ168" s="50"/>
      <c r="AIK168" s="50"/>
      <c r="AIL168" s="50"/>
      <c r="AIM168" s="50"/>
      <c r="AIN168" s="50"/>
      <c r="AIO168" s="50"/>
      <c r="AIP168" s="50"/>
      <c r="AIQ168" s="50"/>
      <c r="AIR168" s="50"/>
      <c r="AIS168" s="50"/>
      <c r="AIT168" s="50"/>
      <c r="AIU168" s="50"/>
      <c r="AIV168" s="50"/>
      <c r="AIW168" s="50"/>
      <c r="AIX168" s="50"/>
      <c r="AIY168" s="50"/>
      <c r="AIZ168" s="50"/>
      <c r="AJA168" s="50"/>
      <c r="AJB168" s="50"/>
      <c r="AJC168" s="50"/>
      <c r="AJD168" s="50"/>
      <c r="AJE168" s="50"/>
      <c r="AJF168" s="50"/>
      <c r="AJG168" s="50"/>
      <c r="AJH168" s="50"/>
      <c r="AJI168" s="50"/>
      <c r="AJJ168" s="50"/>
      <c r="AJK168" s="50"/>
      <c r="AJL168" s="50"/>
      <c r="AJM168" s="50"/>
      <c r="AJN168" s="50"/>
      <c r="AJO168" s="50"/>
      <c r="AJP168" s="50"/>
      <c r="AJQ168" s="50"/>
      <c r="AJR168" s="50"/>
      <c r="AJS168" s="50"/>
      <c r="AJT168" s="50"/>
      <c r="AJU168" s="50"/>
      <c r="AJV168" s="50"/>
      <c r="AJW168" s="50"/>
      <c r="AJX168" s="50"/>
      <c r="AJY168" s="50"/>
      <c r="AJZ168" s="50"/>
      <c r="AKA168" s="50"/>
      <c r="AKB168" s="50"/>
      <c r="AKC168" s="50"/>
      <c r="AKD168" s="50"/>
      <c r="AKE168" s="50"/>
      <c r="AKF168" s="50"/>
      <c r="AKG168" s="50"/>
      <c r="AKH168" s="50"/>
      <c r="AKI168" s="50"/>
      <c r="AKJ168" s="50"/>
      <c r="AKK168" s="50"/>
      <c r="AKL168" s="50"/>
      <c r="AKM168" s="50"/>
      <c r="AKN168" s="50"/>
      <c r="AKO168" s="50"/>
      <c r="AKP168" s="50"/>
      <c r="AKQ168" s="50"/>
      <c r="AKR168" s="50"/>
      <c r="AKS168" s="50"/>
      <c r="AKT168" s="50"/>
      <c r="AKU168" s="50"/>
      <c r="AKV168" s="50"/>
      <c r="AKW168" s="50"/>
      <c r="AKX168" s="50"/>
      <c r="AKY168" s="50"/>
      <c r="AKZ168" s="50"/>
      <c r="ALA168" s="50"/>
      <c r="ALB168" s="50"/>
      <c r="ALC168" s="50"/>
      <c r="ALD168" s="50"/>
      <c r="ALE168" s="50"/>
      <c r="ALF168" s="50"/>
      <c r="ALG168" s="50"/>
      <c r="ALH168" s="50"/>
      <c r="ALI168" s="50"/>
      <c r="ALJ168" s="50"/>
      <c r="ALK168" s="50"/>
      <c r="ALL168" s="50"/>
      <c r="ALM168" s="50"/>
      <c r="ALN168" s="50"/>
      <c r="ALO168" s="50"/>
      <c r="ALP168" s="50"/>
      <c r="ALQ168" s="50"/>
      <c r="ALR168" s="50"/>
      <c r="ALS168" s="50"/>
      <c r="ALT168" s="50"/>
      <c r="ALU168" s="50"/>
      <c r="ALV168" s="50"/>
      <c r="ALW168" s="50"/>
      <c r="ALX168" s="50"/>
      <c r="ALY168" s="50"/>
      <c r="ALZ168" s="50"/>
      <c r="AMA168" s="50"/>
      <c r="AMB168" s="50"/>
      <c r="AMC168" s="50"/>
      <c r="AMD168" s="50"/>
      <c r="AME168" s="50"/>
      <c r="AMF168" s="50"/>
      <c r="AMG168" s="50"/>
      <c r="AMH168" s="50"/>
      <c r="AMI168" s="50"/>
      <c r="AMJ168" s="50"/>
      <c r="AML168" s="50"/>
      <c r="AMN168" s="50"/>
      <c r="AMO168" s="50"/>
      <c r="AMP168" s="50"/>
      <c r="AMQ168" s="50"/>
      <c r="AMR168" s="50"/>
      <c r="AMS168" s="50"/>
      <c r="AMT168" s="50"/>
      <c r="AMU168" s="50"/>
      <c r="AMZ168" s="50"/>
      <c r="ANA168" s="50"/>
      <c r="ANB168" s="50"/>
      <c r="ANC168" s="50"/>
      <c r="AND168" s="50"/>
      <c r="ANE168" s="50"/>
      <c r="ANF168" s="50"/>
      <c r="ANG168" s="50"/>
      <c r="ANH168" s="50"/>
      <c r="ANI168" s="50"/>
      <c r="ANJ168" s="50"/>
      <c r="ANK168" s="50"/>
      <c r="ANL168" s="50"/>
      <c r="ANM168" s="50"/>
      <c r="ANN168" s="50"/>
      <c r="ANO168" s="50"/>
      <c r="ANP168" s="50"/>
      <c r="ANQ168" s="50"/>
      <c r="ANR168" s="50"/>
      <c r="ANS168" s="50"/>
      <c r="ANT168" s="50"/>
      <c r="ANU168" s="50"/>
      <c r="ANV168" s="50"/>
      <c r="ANW168" s="50"/>
      <c r="ANX168" s="50"/>
      <c r="ANY168" s="50"/>
      <c r="ANZ168" s="50"/>
      <c r="AOA168" s="50"/>
      <c r="AOB168" s="50"/>
      <c r="AOC168" s="50"/>
      <c r="AOD168" s="50"/>
      <c r="AOE168" s="50"/>
      <c r="AOF168" s="50"/>
      <c r="AOG168" s="50"/>
      <c r="AOH168" s="50"/>
      <c r="AOI168" s="50"/>
      <c r="AOJ168" s="50"/>
      <c r="AOK168" s="50"/>
      <c r="AOL168" s="50"/>
      <c r="AOM168" s="50"/>
      <c r="AON168" s="50"/>
      <c r="AOO168" s="50"/>
      <c r="AOP168" s="50"/>
      <c r="AOQ168" s="50"/>
      <c r="AOR168" s="50"/>
      <c r="AOS168" s="50"/>
      <c r="AOT168" s="50"/>
      <c r="AOU168" s="50"/>
      <c r="AOV168" s="50"/>
      <c r="AOW168" s="50"/>
      <c r="AOX168" s="50"/>
      <c r="AOY168" s="50"/>
      <c r="AOZ168" s="50"/>
      <c r="APA168" s="50"/>
      <c r="APB168" s="50"/>
      <c r="APC168" s="50"/>
      <c r="APD168" s="50"/>
      <c r="APE168" s="50"/>
      <c r="APF168" s="50"/>
      <c r="APG168" s="50"/>
      <c r="APH168" s="50"/>
      <c r="API168" s="50"/>
      <c r="APJ168" s="50"/>
      <c r="APK168" s="50"/>
      <c r="APL168" s="50"/>
      <c r="APM168" s="50"/>
      <c r="APN168" s="50"/>
      <c r="APO168" s="50"/>
      <c r="APP168" s="50"/>
      <c r="APQ168" s="50"/>
      <c r="APR168" s="50"/>
      <c r="APS168" s="50"/>
      <c r="APT168" s="50"/>
      <c r="APU168" s="50"/>
      <c r="APV168" s="50"/>
      <c r="APW168" s="50"/>
      <c r="APX168" s="50"/>
      <c r="APY168" s="50"/>
      <c r="APZ168" s="50"/>
      <c r="AQA168" s="50"/>
      <c r="AQB168" s="50"/>
      <c r="AQC168" s="50"/>
      <c r="AQD168" s="50"/>
      <c r="AQE168" s="50"/>
      <c r="AQF168" s="50"/>
      <c r="AQG168" s="50"/>
      <c r="AQH168" s="50"/>
      <c r="AQI168" s="50"/>
      <c r="AQJ168" s="50"/>
      <c r="AQK168" s="50"/>
      <c r="AQL168" s="50"/>
      <c r="AQM168" s="50"/>
      <c r="AQN168" s="50"/>
      <c r="AQO168" s="50"/>
      <c r="AQP168" s="50"/>
      <c r="AQQ168" s="50"/>
      <c r="AQR168" s="50"/>
      <c r="AQS168" s="50"/>
      <c r="AQT168" s="50"/>
      <c r="AQU168" s="50"/>
      <c r="AQV168" s="50"/>
      <c r="AQW168" s="50"/>
      <c r="AQX168" s="50"/>
      <c r="AQY168" s="50"/>
      <c r="AQZ168" s="50"/>
      <c r="ARA168" s="50"/>
      <c r="ARB168" s="50"/>
      <c r="ARC168" s="50"/>
      <c r="ARD168" s="50"/>
      <c r="ARE168" s="50"/>
      <c r="ARF168" s="50"/>
      <c r="ARG168" s="50"/>
      <c r="ARH168" s="50"/>
      <c r="ARI168" s="50"/>
      <c r="ARJ168" s="50"/>
      <c r="ARK168" s="50"/>
      <c r="ARL168" s="50"/>
      <c r="ARM168" s="50"/>
      <c r="ARN168" s="50"/>
      <c r="ARO168" s="50"/>
      <c r="ARP168" s="50"/>
      <c r="ARQ168" s="50"/>
      <c r="ARR168" s="50"/>
      <c r="ARS168" s="50"/>
      <c r="ART168" s="50"/>
      <c r="ARU168" s="50"/>
      <c r="ARV168" s="50"/>
      <c r="ARW168" s="50"/>
      <c r="ARX168" s="50"/>
      <c r="ARY168" s="50"/>
      <c r="ARZ168" s="50"/>
      <c r="ASA168" s="50"/>
      <c r="ASB168" s="50"/>
      <c r="ASC168" s="50"/>
      <c r="ASD168" s="50"/>
      <c r="ASE168" s="50"/>
      <c r="ASF168" s="50"/>
      <c r="ASG168" s="50"/>
      <c r="ASH168" s="50"/>
      <c r="ASI168" s="50"/>
      <c r="ASJ168" s="50"/>
      <c r="ASK168" s="50"/>
      <c r="ASL168" s="50"/>
      <c r="ASM168" s="50"/>
      <c r="ASN168" s="50"/>
      <c r="ASO168" s="50"/>
      <c r="ASP168" s="50"/>
      <c r="ASQ168" s="50"/>
      <c r="ASR168" s="50"/>
      <c r="ASS168" s="50"/>
      <c r="AST168" s="50"/>
      <c r="ASU168" s="50"/>
      <c r="ASV168" s="50"/>
      <c r="ASW168" s="50"/>
      <c r="ASX168" s="50"/>
      <c r="ASY168" s="50"/>
      <c r="ASZ168" s="50"/>
      <c r="ATA168" s="50"/>
      <c r="ATB168" s="50"/>
      <c r="ATC168" s="50"/>
      <c r="ATD168" s="50"/>
      <c r="ATE168" s="50"/>
      <c r="ATF168" s="50"/>
      <c r="ATG168" s="50"/>
      <c r="ATH168" s="50"/>
      <c r="ATI168" s="50"/>
      <c r="ATJ168" s="50"/>
      <c r="ATK168" s="50"/>
      <c r="ATL168" s="50"/>
      <c r="ATM168" s="50"/>
      <c r="ATN168" s="50"/>
      <c r="ATO168" s="50"/>
      <c r="ATP168" s="50"/>
      <c r="ATQ168" s="50"/>
      <c r="ATR168" s="50"/>
      <c r="ATS168" s="50"/>
      <c r="ATT168" s="50"/>
      <c r="ATU168" s="50"/>
      <c r="ATV168" s="50"/>
      <c r="ATW168" s="50"/>
      <c r="ATX168" s="50"/>
      <c r="ATY168" s="50"/>
      <c r="ATZ168" s="50"/>
      <c r="AUA168" s="50"/>
      <c r="AUB168" s="50"/>
      <c r="AUC168" s="50"/>
      <c r="AUD168" s="50"/>
      <c r="AUE168" s="50"/>
      <c r="AUF168" s="50"/>
      <c r="AUG168" s="50"/>
      <c r="AUH168" s="50"/>
      <c r="AUI168" s="50"/>
      <c r="AUJ168" s="50"/>
      <c r="AUK168" s="50"/>
      <c r="AUL168" s="50"/>
      <c r="AUM168" s="50"/>
      <c r="AUN168" s="50"/>
      <c r="AUO168" s="50"/>
      <c r="AUP168" s="50"/>
      <c r="AUQ168" s="50"/>
      <c r="AUR168" s="50"/>
      <c r="AUS168" s="50"/>
      <c r="AUT168" s="50"/>
      <c r="AUU168" s="50"/>
      <c r="AUV168" s="50"/>
      <c r="AUW168" s="50"/>
      <c r="AUX168" s="50"/>
      <c r="AUY168" s="50"/>
      <c r="AUZ168" s="50"/>
      <c r="AVA168" s="50"/>
      <c r="AVB168" s="50"/>
      <c r="AVC168" s="50"/>
      <c r="AVD168" s="50"/>
      <c r="AVE168" s="50"/>
      <c r="AVF168" s="50"/>
      <c r="AVG168" s="50"/>
      <c r="AVH168" s="50"/>
      <c r="AVI168" s="50"/>
      <c r="AVJ168" s="50"/>
      <c r="AVK168" s="50"/>
      <c r="AVL168" s="50"/>
      <c r="AVM168" s="50"/>
      <c r="AVN168" s="50"/>
      <c r="AVO168" s="50"/>
      <c r="AVP168" s="50"/>
      <c r="AVQ168" s="50"/>
      <c r="AVR168" s="50"/>
      <c r="AVS168" s="50"/>
      <c r="AVT168" s="50"/>
      <c r="AVU168" s="50"/>
      <c r="AVV168" s="50"/>
      <c r="AVW168" s="50"/>
      <c r="AVX168" s="50"/>
      <c r="AVY168" s="50"/>
      <c r="AVZ168" s="50"/>
      <c r="AWA168" s="50"/>
      <c r="AWB168" s="50"/>
      <c r="AWC168" s="50"/>
      <c r="AWD168" s="50"/>
      <c r="AWE168" s="50"/>
      <c r="AWF168" s="50"/>
      <c r="AWH168" s="50"/>
      <c r="AWJ168" s="50"/>
      <c r="AWK168" s="50"/>
      <c r="AWL168" s="50"/>
      <c r="AWM168" s="50"/>
      <c r="AWN168" s="50"/>
      <c r="AWO168" s="50"/>
      <c r="AWP168" s="50"/>
      <c r="AWQ168" s="50"/>
      <c r="AWV168" s="50"/>
      <c r="AWW168" s="50"/>
      <c r="AWX168" s="50"/>
      <c r="AWY168" s="50"/>
      <c r="AWZ168" s="50"/>
      <c r="AXA168" s="50"/>
      <c r="AXB168" s="50"/>
      <c r="AXC168" s="50"/>
      <c r="AXD168" s="50"/>
      <c r="AXE168" s="50"/>
      <c r="AXF168" s="50"/>
      <c r="AXG168" s="50"/>
      <c r="AXH168" s="50"/>
      <c r="AXI168" s="50"/>
      <c r="AXJ168" s="50"/>
      <c r="AXK168" s="50"/>
      <c r="AXL168" s="50"/>
      <c r="AXM168" s="50"/>
      <c r="AXN168" s="50"/>
      <c r="AXO168" s="50"/>
      <c r="AXP168" s="50"/>
      <c r="AXQ168" s="50"/>
      <c r="AXR168" s="50"/>
      <c r="AXS168" s="50"/>
      <c r="AXT168" s="50"/>
      <c r="AXU168" s="50"/>
      <c r="AXV168" s="50"/>
      <c r="AXW168" s="50"/>
      <c r="AXX168" s="50"/>
      <c r="AXY168" s="50"/>
      <c r="AXZ168" s="50"/>
      <c r="AYA168" s="50"/>
      <c r="AYB168" s="50"/>
      <c r="AYC168" s="50"/>
      <c r="AYD168" s="50"/>
      <c r="AYE168" s="50"/>
      <c r="AYF168" s="50"/>
      <c r="AYG168" s="50"/>
      <c r="AYH168" s="50"/>
      <c r="AYI168" s="50"/>
      <c r="AYJ168" s="50"/>
      <c r="AYK168" s="50"/>
      <c r="AYL168" s="50"/>
      <c r="AYM168" s="50"/>
      <c r="AYN168" s="50"/>
      <c r="AYO168" s="50"/>
      <c r="AYP168" s="50"/>
      <c r="AYQ168" s="50"/>
      <c r="AYR168" s="50"/>
      <c r="AYS168" s="50"/>
      <c r="AYT168" s="50"/>
      <c r="AYU168" s="50"/>
      <c r="AYV168" s="50"/>
      <c r="AYW168" s="50"/>
      <c r="AYX168" s="50"/>
      <c r="AYY168" s="50"/>
      <c r="AYZ168" s="50"/>
      <c r="AZA168" s="50"/>
      <c r="AZB168" s="50"/>
      <c r="AZC168" s="50"/>
      <c r="AZD168" s="50"/>
      <c r="AZE168" s="50"/>
      <c r="AZF168" s="50"/>
      <c r="AZG168" s="50"/>
      <c r="AZH168" s="50"/>
      <c r="AZI168" s="50"/>
      <c r="AZJ168" s="50"/>
      <c r="AZK168" s="50"/>
      <c r="AZL168" s="50"/>
      <c r="AZM168" s="50"/>
      <c r="AZN168" s="50"/>
      <c r="AZO168" s="50"/>
      <c r="AZP168" s="50"/>
      <c r="AZQ168" s="50"/>
      <c r="AZR168" s="50"/>
      <c r="AZS168" s="50"/>
      <c r="AZT168" s="50"/>
      <c r="AZU168" s="50"/>
      <c r="AZV168" s="50"/>
      <c r="AZW168" s="50"/>
      <c r="AZX168" s="50"/>
      <c r="AZY168" s="50"/>
      <c r="AZZ168" s="50"/>
      <c r="BAA168" s="50"/>
      <c r="BAB168" s="50"/>
      <c r="BAC168" s="50"/>
      <c r="BAD168" s="50"/>
      <c r="BAE168" s="50"/>
      <c r="BAF168" s="50"/>
      <c r="BAG168" s="50"/>
      <c r="BAH168" s="50"/>
      <c r="BAI168" s="50"/>
      <c r="BAJ168" s="50"/>
      <c r="BAK168" s="50"/>
      <c r="BAL168" s="50"/>
      <c r="BAM168" s="50"/>
      <c r="BAN168" s="50"/>
      <c r="BAO168" s="50"/>
      <c r="BAP168" s="50"/>
      <c r="BAQ168" s="50"/>
      <c r="BAR168" s="50"/>
      <c r="BAS168" s="50"/>
      <c r="BAT168" s="50"/>
      <c r="BAU168" s="50"/>
      <c r="BAV168" s="50"/>
      <c r="BAW168" s="50"/>
      <c r="BAX168" s="50"/>
      <c r="BAY168" s="50"/>
      <c r="BAZ168" s="50"/>
      <c r="BBA168" s="50"/>
      <c r="BBB168" s="50"/>
      <c r="BBC168" s="50"/>
      <c r="BBD168" s="50"/>
      <c r="BBE168" s="50"/>
      <c r="BBF168" s="50"/>
      <c r="BBG168" s="50"/>
      <c r="BBH168" s="50"/>
      <c r="BBI168" s="50"/>
      <c r="BBJ168" s="50"/>
      <c r="BBK168" s="50"/>
      <c r="BBL168" s="50"/>
      <c r="BBM168" s="50"/>
      <c r="BBN168" s="50"/>
      <c r="BBO168" s="50"/>
      <c r="BBP168" s="50"/>
      <c r="BBQ168" s="50"/>
      <c r="BBR168" s="50"/>
      <c r="BBS168" s="50"/>
      <c r="BBT168" s="50"/>
      <c r="BBU168" s="50"/>
      <c r="BBV168" s="50"/>
      <c r="BBW168" s="50"/>
      <c r="BBX168" s="50"/>
      <c r="BBY168" s="50"/>
      <c r="BBZ168" s="50"/>
      <c r="BCA168" s="50"/>
      <c r="BCB168" s="50"/>
      <c r="BCC168" s="50"/>
      <c r="BCD168" s="50"/>
      <c r="BCE168" s="50"/>
      <c r="BCF168" s="50"/>
      <c r="BCG168" s="50"/>
      <c r="BCH168" s="50"/>
      <c r="BCI168" s="50"/>
      <c r="BCJ168" s="50"/>
      <c r="BCK168" s="50"/>
      <c r="BCL168" s="50"/>
      <c r="BCM168" s="50"/>
      <c r="BCN168" s="50"/>
      <c r="BCO168" s="50"/>
      <c r="BCP168" s="50"/>
      <c r="BCQ168" s="50"/>
      <c r="BCR168" s="50"/>
      <c r="BCS168" s="50"/>
      <c r="BCT168" s="50"/>
      <c r="BCU168" s="50"/>
      <c r="BCV168" s="50"/>
      <c r="BCW168" s="50"/>
      <c r="BCX168" s="50"/>
      <c r="BCY168" s="50"/>
      <c r="BCZ168" s="50"/>
      <c r="BDA168" s="50"/>
      <c r="BDB168" s="50"/>
      <c r="BDC168" s="50"/>
      <c r="BDD168" s="50"/>
      <c r="BDE168" s="50"/>
      <c r="BDF168" s="50"/>
      <c r="BDG168" s="50"/>
      <c r="BDH168" s="50"/>
      <c r="BDI168" s="50"/>
      <c r="BDJ168" s="50"/>
      <c r="BDK168" s="50"/>
      <c r="BDL168" s="50"/>
      <c r="BDM168" s="50"/>
      <c r="BDN168" s="50"/>
      <c r="BDO168" s="50"/>
      <c r="BDP168" s="50"/>
      <c r="BDQ168" s="50"/>
      <c r="BDR168" s="50"/>
      <c r="BDS168" s="50"/>
      <c r="BDT168" s="50"/>
      <c r="BDU168" s="50"/>
      <c r="BDV168" s="50"/>
      <c r="BDW168" s="50"/>
      <c r="BDX168" s="50"/>
      <c r="BDY168" s="50"/>
      <c r="BDZ168" s="50"/>
      <c r="BEA168" s="50"/>
      <c r="BEB168" s="50"/>
      <c r="BEC168" s="50"/>
      <c r="BED168" s="50"/>
      <c r="BEE168" s="50"/>
      <c r="BEF168" s="50"/>
      <c r="BEG168" s="50"/>
      <c r="BEH168" s="50"/>
      <c r="BEI168" s="50"/>
      <c r="BEJ168" s="50"/>
      <c r="BEK168" s="50"/>
      <c r="BEL168" s="50"/>
      <c r="BEM168" s="50"/>
      <c r="BEN168" s="50"/>
      <c r="BEO168" s="50"/>
      <c r="BEP168" s="50"/>
      <c r="BEQ168" s="50"/>
      <c r="BER168" s="50"/>
      <c r="BES168" s="50"/>
      <c r="BET168" s="50"/>
      <c r="BEU168" s="50"/>
      <c r="BEV168" s="50"/>
      <c r="BEW168" s="50"/>
      <c r="BEX168" s="50"/>
      <c r="BEY168" s="50"/>
      <c r="BEZ168" s="50"/>
      <c r="BFA168" s="50"/>
      <c r="BFB168" s="50"/>
      <c r="BFC168" s="50"/>
      <c r="BFD168" s="50"/>
      <c r="BFE168" s="50"/>
      <c r="BFF168" s="50"/>
      <c r="BFG168" s="50"/>
      <c r="BFH168" s="50"/>
      <c r="BFI168" s="50"/>
      <c r="BFJ168" s="50"/>
      <c r="BFK168" s="50"/>
      <c r="BFL168" s="50"/>
      <c r="BFM168" s="50"/>
      <c r="BFN168" s="50"/>
      <c r="BFO168" s="50"/>
      <c r="BFP168" s="50"/>
      <c r="BFQ168" s="50"/>
      <c r="BFR168" s="50"/>
      <c r="BFS168" s="50"/>
      <c r="BFT168" s="50"/>
      <c r="BFU168" s="50"/>
      <c r="BFV168" s="50"/>
      <c r="BFW168" s="50"/>
      <c r="BFX168" s="50"/>
      <c r="BFY168" s="50"/>
      <c r="BFZ168" s="50"/>
      <c r="BGA168" s="50"/>
      <c r="BGB168" s="50"/>
      <c r="BGD168" s="50"/>
      <c r="BGF168" s="50"/>
      <c r="BGG168" s="50"/>
      <c r="BGH168" s="50"/>
      <c r="BGI168" s="50"/>
      <c r="BGJ168" s="50"/>
      <c r="BGK168" s="50"/>
      <c r="BGL168" s="50"/>
      <c r="BGM168" s="50"/>
      <c r="BGR168" s="50"/>
      <c r="BGS168" s="50"/>
      <c r="BGT168" s="50"/>
      <c r="BGU168" s="50"/>
      <c r="BGV168" s="50"/>
      <c r="BGW168" s="50"/>
      <c r="BGX168" s="50"/>
      <c r="BGY168" s="50"/>
      <c r="BGZ168" s="50"/>
      <c r="BHA168" s="50"/>
      <c r="BHB168" s="50"/>
      <c r="BHC168" s="50"/>
      <c r="BHD168" s="50"/>
      <c r="BHE168" s="50"/>
      <c r="BHF168" s="50"/>
      <c r="BHG168" s="50"/>
      <c r="BHH168" s="50"/>
      <c r="BHI168" s="50"/>
      <c r="BHJ168" s="50"/>
      <c r="BHK168" s="50"/>
      <c r="BHL168" s="50"/>
      <c r="BHM168" s="50"/>
      <c r="BHN168" s="50"/>
      <c r="BHO168" s="50"/>
      <c r="BHP168" s="50"/>
      <c r="BHQ168" s="50"/>
      <c r="BHR168" s="50"/>
      <c r="BHS168" s="50"/>
      <c r="BHT168" s="50"/>
      <c r="BHU168" s="50"/>
      <c r="BHV168" s="50"/>
      <c r="BHW168" s="50"/>
      <c r="BHX168" s="50"/>
      <c r="BHY168" s="50"/>
      <c r="BHZ168" s="50"/>
      <c r="BIA168" s="50"/>
      <c r="BIB168" s="50"/>
      <c r="BIC168" s="50"/>
      <c r="BID168" s="50"/>
      <c r="BIE168" s="50"/>
      <c r="BIF168" s="50"/>
      <c r="BIG168" s="50"/>
      <c r="BIH168" s="50"/>
      <c r="BII168" s="50"/>
      <c r="BIJ168" s="50"/>
      <c r="BIK168" s="50"/>
      <c r="BIL168" s="50"/>
      <c r="BIM168" s="50"/>
      <c r="BIN168" s="50"/>
      <c r="BIO168" s="50"/>
      <c r="BIP168" s="50"/>
      <c r="BIQ168" s="50"/>
      <c r="BIR168" s="50"/>
      <c r="BIS168" s="50"/>
      <c r="BIT168" s="50"/>
      <c r="BIU168" s="50"/>
      <c r="BIV168" s="50"/>
      <c r="BIW168" s="50"/>
      <c r="BIX168" s="50"/>
      <c r="BIY168" s="50"/>
      <c r="BIZ168" s="50"/>
      <c r="BJA168" s="50"/>
      <c r="BJB168" s="50"/>
      <c r="BJC168" s="50"/>
      <c r="BJD168" s="50"/>
      <c r="BJE168" s="50"/>
      <c r="BJF168" s="50"/>
      <c r="BJG168" s="50"/>
      <c r="BJH168" s="50"/>
      <c r="BJI168" s="50"/>
      <c r="BJJ168" s="50"/>
      <c r="BJK168" s="50"/>
      <c r="BJL168" s="50"/>
      <c r="BJM168" s="50"/>
      <c r="BJN168" s="50"/>
      <c r="BJO168" s="50"/>
      <c r="BJP168" s="50"/>
      <c r="BJQ168" s="50"/>
      <c r="BJR168" s="50"/>
      <c r="BJS168" s="50"/>
      <c r="BJT168" s="50"/>
      <c r="BJU168" s="50"/>
      <c r="BJV168" s="50"/>
      <c r="BJW168" s="50"/>
      <c r="BJX168" s="50"/>
      <c r="BJY168" s="50"/>
      <c r="BJZ168" s="50"/>
      <c r="BKA168" s="50"/>
      <c r="BKB168" s="50"/>
      <c r="BKC168" s="50"/>
      <c r="BKD168" s="50"/>
      <c r="BKE168" s="50"/>
      <c r="BKF168" s="50"/>
      <c r="BKG168" s="50"/>
      <c r="BKH168" s="50"/>
      <c r="BKI168" s="50"/>
      <c r="BKJ168" s="50"/>
      <c r="BKK168" s="50"/>
      <c r="BKL168" s="50"/>
      <c r="BKM168" s="50"/>
      <c r="BKN168" s="50"/>
      <c r="BKO168" s="50"/>
      <c r="BKP168" s="50"/>
      <c r="BKQ168" s="50"/>
      <c r="BKR168" s="50"/>
      <c r="BKS168" s="50"/>
      <c r="BKT168" s="50"/>
      <c r="BKU168" s="50"/>
      <c r="BKV168" s="50"/>
      <c r="BKW168" s="50"/>
      <c r="BKX168" s="50"/>
      <c r="BKY168" s="50"/>
      <c r="BKZ168" s="50"/>
      <c r="BLA168" s="50"/>
      <c r="BLB168" s="50"/>
      <c r="BLC168" s="50"/>
      <c r="BLD168" s="50"/>
      <c r="BLE168" s="50"/>
      <c r="BLF168" s="50"/>
      <c r="BLG168" s="50"/>
      <c r="BLH168" s="50"/>
      <c r="BLI168" s="50"/>
      <c r="BLJ168" s="50"/>
      <c r="BLK168" s="50"/>
      <c r="BLL168" s="50"/>
      <c r="BLM168" s="50"/>
      <c r="BLN168" s="50"/>
      <c r="BLO168" s="50"/>
      <c r="BLP168" s="50"/>
      <c r="BLQ168" s="50"/>
      <c r="BLR168" s="50"/>
      <c r="BLS168" s="50"/>
      <c r="BLT168" s="50"/>
      <c r="BLU168" s="50"/>
      <c r="BLV168" s="50"/>
      <c r="BLW168" s="50"/>
      <c r="BLX168" s="50"/>
      <c r="BLY168" s="50"/>
      <c r="BLZ168" s="50"/>
      <c r="BMA168" s="50"/>
      <c r="BMB168" s="50"/>
      <c r="BMC168" s="50"/>
      <c r="BMD168" s="50"/>
      <c r="BME168" s="50"/>
      <c r="BMF168" s="50"/>
      <c r="BMG168" s="50"/>
      <c r="BMH168" s="50"/>
      <c r="BMI168" s="50"/>
      <c r="BMJ168" s="50"/>
      <c r="BMK168" s="50"/>
      <c r="BML168" s="50"/>
      <c r="BMM168" s="50"/>
      <c r="BMN168" s="50"/>
      <c r="BMO168" s="50"/>
      <c r="BMP168" s="50"/>
      <c r="BMQ168" s="50"/>
      <c r="BMR168" s="50"/>
      <c r="BMS168" s="50"/>
      <c r="BMT168" s="50"/>
      <c r="BMU168" s="50"/>
      <c r="BMV168" s="50"/>
      <c r="BMW168" s="50"/>
      <c r="BMX168" s="50"/>
      <c r="BMY168" s="50"/>
      <c r="BMZ168" s="50"/>
      <c r="BNA168" s="50"/>
      <c r="BNB168" s="50"/>
      <c r="BNC168" s="50"/>
      <c r="BND168" s="50"/>
      <c r="BNE168" s="50"/>
      <c r="BNF168" s="50"/>
      <c r="BNG168" s="50"/>
      <c r="BNH168" s="50"/>
      <c r="BNI168" s="50"/>
      <c r="BNJ168" s="50"/>
      <c r="BNK168" s="50"/>
      <c r="BNL168" s="50"/>
      <c r="BNM168" s="50"/>
      <c r="BNN168" s="50"/>
      <c r="BNO168" s="50"/>
      <c r="BNP168" s="50"/>
      <c r="BNQ168" s="50"/>
      <c r="BNR168" s="50"/>
      <c r="BNS168" s="50"/>
      <c r="BNT168" s="50"/>
      <c r="BNU168" s="50"/>
      <c r="BNV168" s="50"/>
      <c r="BNW168" s="50"/>
      <c r="BNX168" s="50"/>
      <c r="BNY168" s="50"/>
      <c r="BNZ168" s="50"/>
      <c r="BOA168" s="50"/>
      <c r="BOB168" s="50"/>
      <c r="BOC168" s="50"/>
      <c r="BOD168" s="50"/>
      <c r="BOE168" s="50"/>
      <c r="BOF168" s="50"/>
      <c r="BOG168" s="50"/>
      <c r="BOH168" s="50"/>
      <c r="BOI168" s="50"/>
      <c r="BOJ168" s="50"/>
      <c r="BOK168" s="50"/>
      <c r="BOL168" s="50"/>
      <c r="BOM168" s="50"/>
      <c r="BON168" s="50"/>
      <c r="BOO168" s="50"/>
      <c r="BOP168" s="50"/>
      <c r="BOQ168" s="50"/>
      <c r="BOR168" s="50"/>
      <c r="BOS168" s="50"/>
      <c r="BOT168" s="50"/>
      <c r="BOU168" s="50"/>
      <c r="BOV168" s="50"/>
      <c r="BOW168" s="50"/>
      <c r="BOX168" s="50"/>
      <c r="BOY168" s="50"/>
      <c r="BOZ168" s="50"/>
      <c r="BPA168" s="50"/>
      <c r="BPB168" s="50"/>
      <c r="BPC168" s="50"/>
      <c r="BPD168" s="50"/>
      <c r="BPE168" s="50"/>
      <c r="BPF168" s="50"/>
      <c r="BPG168" s="50"/>
      <c r="BPH168" s="50"/>
      <c r="BPI168" s="50"/>
      <c r="BPJ168" s="50"/>
      <c r="BPK168" s="50"/>
      <c r="BPL168" s="50"/>
      <c r="BPM168" s="50"/>
      <c r="BPN168" s="50"/>
      <c r="BPO168" s="50"/>
      <c r="BPP168" s="50"/>
      <c r="BPQ168" s="50"/>
      <c r="BPR168" s="50"/>
      <c r="BPS168" s="50"/>
      <c r="BPT168" s="50"/>
      <c r="BPU168" s="50"/>
      <c r="BPV168" s="50"/>
      <c r="BPW168" s="50"/>
      <c r="BPX168" s="50"/>
      <c r="BPZ168" s="50"/>
      <c r="BQB168" s="50"/>
      <c r="BQC168" s="50"/>
      <c r="BQD168" s="50"/>
      <c r="BQE168" s="50"/>
      <c r="BQF168" s="50"/>
      <c r="BQG168" s="50"/>
      <c r="BQH168" s="50"/>
      <c r="BQI168" s="50"/>
      <c r="BQN168" s="50"/>
      <c r="BQO168" s="50"/>
      <c r="BQP168" s="50"/>
      <c r="BQQ168" s="50"/>
      <c r="BQR168" s="50"/>
      <c r="BQS168" s="50"/>
      <c r="BQT168" s="50"/>
      <c r="BQU168" s="50"/>
      <c r="BQV168" s="50"/>
      <c r="BQW168" s="50"/>
      <c r="BQX168" s="50"/>
      <c r="BQY168" s="50"/>
      <c r="BQZ168" s="50"/>
      <c r="BRA168" s="50"/>
      <c r="BRB168" s="50"/>
      <c r="BRC168" s="50"/>
      <c r="BRD168" s="50"/>
      <c r="BRE168" s="50"/>
      <c r="BRF168" s="50"/>
      <c r="BRG168" s="50"/>
      <c r="BRH168" s="50"/>
      <c r="BRI168" s="50"/>
      <c r="BRJ168" s="50"/>
      <c r="BRK168" s="50"/>
      <c r="BRL168" s="50"/>
      <c r="BRM168" s="50"/>
      <c r="BRN168" s="50"/>
      <c r="BRO168" s="50"/>
      <c r="BRP168" s="50"/>
      <c r="BRQ168" s="50"/>
      <c r="BRR168" s="50"/>
      <c r="BRS168" s="50"/>
      <c r="BRT168" s="50"/>
      <c r="BRU168" s="50"/>
      <c r="BRV168" s="50"/>
      <c r="BRW168" s="50"/>
      <c r="BRX168" s="50"/>
      <c r="BRY168" s="50"/>
      <c r="BRZ168" s="50"/>
      <c r="BSA168" s="50"/>
      <c r="BSB168" s="50"/>
      <c r="BSC168" s="50"/>
      <c r="BSD168" s="50"/>
      <c r="BSE168" s="50"/>
      <c r="BSF168" s="50"/>
      <c r="BSG168" s="50"/>
      <c r="BSH168" s="50"/>
      <c r="BSI168" s="50"/>
      <c r="BSJ168" s="50"/>
      <c r="BSK168" s="50"/>
      <c r="BSL168" s="50"/>
      <c r="BSM168" s="50"/>
      <c r="BSN168" s="50"/>
      <c r="BSO168" s="50"/>
      <c r="BSP168" s="50"/>
      <c r="BSQ168" s="50"/>
      <c r="BSR168" s="50"/>
      <c r="BSS168" s="50"/>
      <c r="BST168" s="50"/>
      <c r="BSU168" s="50"/>
      <c r="BSV168" s="50"/>
      <c r="BSW168" s="50"/>
      <c r="BSX168" s="50"/>
      <c r="BSY168" s="50"/>
      <c r="BSZ168" s="50"/>
      <c r="BTA168" s="50"/>
      <c r="BTB168" s="50"/>
      <c r="BTC168" s="50"/>
      <c r="BTD168" s="50"/>
      <c r="BTE168" s="50"/>
      <c r="BTF168" s="50"/>
      <c r="BTG168" s="50"/>
      <c r="BTH168" s="50"/>
      <c r="BTI168" s="50"/>
      <c r="BTJ168" s="50"/>
      <c r="BTK168" s="50"/>
      <c r="BTL168" s="50"/>
      <c r="BTM168" s="50"/>
      <c r="BTN168" s="50"/>
      <c r="BTO168" s="50"/>
      <c r="BTP168" s="50"/>
      <c r="BTQ168" s="50"/>
      <c r="BTR168" s="50"/>
      <c r="BTS168" s="50"/>
      <c r="BTT168" s="50"/>
      <c r="BTU168" s="50"/>
      <c r="BTV168" s="50"/>
      <c r="BTW168" s="50"/>
      <c r="BTX168" s="50"/>
      <c r="BTY168" s="50"/>
      <c r="BTZ168" s="50"/>
      <c r="BUA168" s="50"/>
      <c r="BUB168" s="50"/>
      <c r="BUC168" s="50"/>
      <c r="BUD168" s="50"/>
      <c r="BUE168" s="50"/>
      <c r="BUF168" s="50"/>
      <c r="BUG168" s="50"/>
      <c r="BUH168" s="50"/>
      <c r="BUI168" s="50"/>
      <c r="BUJ168" s="50"/>
      <c r="BUK168" s="50"/>
      <c r="BUL168" s="50"/>
      <c r="BUM168" s="50"/>
      <c r="BUN168" s="50"/>
      <c r="BUO168" s="50"/>
      <c r="BUP168" s="50"/>
      <c r="BUQ168" s="50"/>
      <c r="BUR168" s="50"/>
      <c r="BUS168" s="50"/>
      <c r="BUT168" s="50"/>
      <c r="BUU168" s="50"/>
      <c r="BUV168" s="50"/>
      <c r="BUW168" s="50"/>
      <c r="BUX168" s="50"/>
      <c r="BUY168" s="50"/>
      <c r="BUZ168" s="50"/>
      <c r="BVA168" s="50"/>
      <c r="BVB168" s="50"/>
      <c r="BVC168" s="50"/>
      <c r="BVD168" s="50"/>
      <c r="BVE168" s="50"/>
      <c r="BVF168" s="50"/>
      <c r="BVG168" s="50"/>
      <c r="BVH168" s="50"/>
      <c r="BVI168" s="50"/>
      <c r="BVJ168" s="50"/>
      <c r="BVK168" s="50"/>
      <c r="BVL168" s="50"/>
      <c r="BVM168" s="50"/>
      <c r="BVN168" s="50"/>
      <c r="BVO168" s="50"/>
      <c r="BVP168" s="50"/>
      <c r="BVQ168" s="50"/>
      <c r="BVR168" s="50"/>
      <c r="BVS168" s="50"/>
      <c r="BVT168" s="50"/>
      <c r="BVU168" s="50"/>
      <c r="BVV168" s="50"/>
      <c r="BVW168" s="50"/>
      <c r="BVX168" s="50"/>
      <c r="BVY168" s="50"/>
      <c r="BVZ168" s="50"/>
      <c r="BWA168" s="50"/>
      <c r="BWB168" s="50"/>
      <c r="BWC168" s="50"/>
      <c r="BWD168" s="50"/>
      <c r="BWE168" s="50"/>
      <c r="BWF168" s="50"/>
      <c r="BWG168" s="50"/>
      <c r="BWH168" s="50"/>
      <c r="BWI168" s="50"/>
      <c r="BWJ168" s="50"/>
      <c r="BWK168" s="50"/>
      <c r="BWL168" s="50"/>
      <c r="BWM168" s="50"/>
      <c r="BWN168" s="50"/>
      <c r="BWO168" s="50"/>
      <c r="BWP168" s="50"/>
      <c r="BWQ168" s="50"/>
      <c r="BWR168" s="50"/>
      <c r="BWS168" s="50"/>
      <c r="BWT168" s="50"/>
      <c r="BWU168" s="50"/>
      <c r="BWV168" s="50"/>
      <c r="BWW168" s="50"/>
      <c r="BWX168" s="50"/>
      <c r="BWY168" s="50"/>
      <c r="BWZ168" s="50"/>
      <c r="BXA168" s="50"/>
      <c r="BXB168" s="50"/>
      <c r="BXC168" s="50"/>
      <c r="BXD168" s="50"/>
      <c r="BXE168" s="50"/>
      <c r="BXF168" s="50"/>
      <c r="BXG168" s="50"/>
      <c r="BXH168" s="50"/>
      <c r="BXI168" s="50"/>
      <c r="BXJ168" s="50"/>
      <c r="BXK168" s="50"/>
      <c r="BXL168" s="50"/>
      <c r="BXM168" s="50"/>
      <c r="BXN168" s="50"/>
      <c r="BXO168" s="50"/>
      <c r="BXP168" s="50"/>
      <c r="BXQ168" s="50"/>
      <c r="BXR168" s="50"/>
      <c r="BXS168" s="50"/>
      <c r="BXT168" s="50"/>
      <c r="BXU168" s="50"/>
      <c r="BXV168" s="50"/>
      <c r="BXW168" s="50"/>
      <c r="BXX168" s="50"/>
      <c r="BXY168" s="50"/>
      <c r="BXZ168" s="50"/>
      <c r="BYA168" s="50"/>
      <c r="BYB168" s="50"/>
      <c r="BYC168" s="50"/>
      <c r="BYD168" s="50"/>
      <c r="BYE168" s="50"/>
      <c r="BYF168" s="50"/>
      <c r="BYG168" s="50"/>
      <c r="BYH168" s="50"/>
      <c r="BYI168" s="50"/>
      <c r="BYJ168" s="50"/>
      <c r="BYK168" s="50"/>
      <c r="BYL168" s="50"/>
      <c r="BYM168" s="50"/>
      <c r="BYN168" s="50"/>
      <c r="BYO168" s="50"/>
      <c r="BYP168" s="50"/>
      <c r="BYQ168" s="50"/>
      <c r="BYR168" s="50"/>
      <c r="BYS168" s="50"/>
      <c r="BYT168" s="50"/>
      <c r="BYU168" s="50"/>
      <c r="BYV168" s="50"/>
      <c r="BYW168" s="50"/>
      <c r="BYX168" s="50"/>
      <c r="BYY168" s="50"/>
      <c r="BYZ168" s="50"/>
      <c r="BZA168" s="50"/>
      <c r="BZB168" s="50"/>
      <c r="BZC168" s="50"/>
      <c r="BZD168" s="50"/>
      <c r="BZE168" s="50"/>
      <c r="BZF168" s="50"/>
      <c r="BZG168" s="50"/>
      <c r="BZH168" s="50"/>
      <c r="BZI168" s="50"/>
      <c r="BZJ168" s="50"/>
      <c r="BZK168" s="50"/>
      <c r="BZL168" s="50"/>
      <c r="BZM168" s="50"/>
      <c r="BZN168" s="50"/>
      <c r="BZO168" s="50"/>
      <c r="BZP168" s="50"/>
      <c r="BZQ168" s="50"/>
      <c r="BZR168" s="50"/>
      <c r="BZS168" s="50"/>
      <c r="BZT168" s="50"/>
      <c r="BZV168" s="50"/>
      <c r="BZX168" s="50"/>
      <c r="BZY168" s="50"/>
      <c r="BZZ168" s="50"/>
      <c r="CAA168" s="50"/>
      <c r="CAB168" s="50"/>
      <c r="CAC168" s="50"/>
      <c r="CAD168" s="50"/>
      <c r="CAE168" s="50"/>
      <c r="CAJ168" s="50"/>
      <c r="CAK168" s="50"/>
      <c r="CAL168" s="50"/>
      <c r="CAM168" s="50"/>
      <c r="CAN168" s="50"/>
      <c r="CAO168" s="50"/>
      <c r="CAP168" s="50"/>
      <c r="CAQ168" s="50"/>
      <c r="CAR168" s="50"/>
      <c r="CAS168" s="50"/>
      <c r="CAT168" s="50"/>
      <c r="CAU168" s="50"/>
      <c r="CAV168" s="50"/>
      <c r="CAW168" s="50"/>
      <c r="CAX168" s="50"/>
      <c r="CAY168" s="50"/>
      <c r="CAZ168" s="50"/>
      <c r="CBA168" s="50"/>
      <c r="CBB168" s="50"/>
      <c r="CBC168" s="50"/>
      <c r="CBD168" s="50"/>
      <c r="CBE168" s="50"/>
      <c r="CBF168" s="50"/>
      <c r="CBG168" s="50"/>
      <c r="CBH168" s="50"/>
      <c r="CBI168" s="50"/>
      <c r="CBJ168" s="50"/>
      <c r="CBK168" s="50"/>
      <c r="CBL168" s="50"/>
      <c r="CBM168" s="50"/>
      <c r="CBN168" s="50"/>
      <c r="CBO168" s="50"/>
      <c r="CBP168" s="50"/>
      <c r="CBQ168" s="50"/>
      <c r="CBR168" s="50"/>
      <c r="CBS168" s="50"/>
      <c r="CBT168" s="50"/>
      <c r="CBU168" s="50"/>
      <c r="CBV168" s="50"/>
      <c r="CBW168" s="50"/>
      <c r="CBX168" s="50"/>
      <c r="CBY168" s="50"/>
      <c r="CBZ168" s="50"/>
      <c r="CCA168" s="50"/>
      <c r="CCB168" s="50"/>
      <c r="CCC168" s="50"/>
      <c r="CCD168" s="50"/>
      <c r="CCE168" s="50"/>
      <c r="CCF168" s="50"/>
      <c r="CCG168" s="50"/>
      <c r="CCH168" s="50"/>
      <c r="CCI168" s="50"/>
      <c r="CCJ168" s="50"/>
      <c r="CCK168" s="50"/>
      <c r="CCL168" s="50"/>
      <c r="CCM168" s="50"/>
      <c r="CCN168" s="50"/>
      <c r="CCO168" s="50"/>
      <c r="CCP168" s="50"/>
      <c r="CCQ168" s="50"/>
      <c r="CCR168" s="50"/>
      <c r="CCS168" s="50"/>
      <c r="CCT168" s="50"/>
      <c r="CCU168" s="50"/>
      <c r="CCV168" s="50"/>
      <c r="CCW168" s="50"/>
      <c r="CCX168" s="50"/>
      <c r="CCY168" s="50"/>
      <c r="CCZ168" s="50"/>
      <c r="CDA168" s="50"/>
      <c r="CDB168" s="50"/>
      <c r="CDC168" s="50"/>
      <c r="CDD168" s="50"/>
      <c r="CDE168" s="50"/>
      <c r="CDF168" s="50"/>
      <c r="CDG168" s="50"/>
      <c r="CDH168" s="50"/>
      <c r="CDI168" s="50"/>
      <c r="CDJ168" s="50"/>
      <c r="CDK168" s="50"/>
      <c r="CDL168" s="50"/>
      <c r="CDM168" s="50"/>
      <c r="CDN168" s="50"/>
      <c r="CDO168" s="50"/>
      <c r="CDP168" s="50"/>
      <c r="CDQ168" s="50"/>
      <c r="CDR168" s="50"/>
      <c r="CDS168" s="50"/>
      <c r="CDT168" s="50"/>
      <c r="CDU168" s="50"/>
      <c r="CDV168" s="50"/>
      <c r="CDW168" s="50"/>
      <c r="CDX168" s="50"/>
      <c r="CDY168" s="50"/>
      <c r="CDZ168" s="50"/>
      <c r="CEA168" s="50"/>
      <c r="CEB168" s="50"/>
      <c r="CEC168" s="50"/>
      <c r="CED168" s="50"/>
      <c r="CEE168" s="50"/>
      <c r="CEF168" s="50"/>
      <c r="CEG168" s="50"/>
      <c r="CEH168" s="50"/>
      <c r="CEI168" s="50"/>
      <c r="CEJ168" s="50"/>
      <c r="CEK168" s="50"/>
      <c r="CEL168" s="50"/>
      <c r="CEM168" s="50"/>
      <c r="CEN168" s="50"/>
      <c r="CEO168" s="50"/>
      <c r="CEP168" s="50"/>
      <c r="CEQ168" s="50"/>
      <c r="CER168" s="50"/>
      <c r="CES168" s="50"/>
      <c r="CET168" s="50"/>
      <c r="CEU168" s="50"/>
      <c r="CEV168" s="50"/>
      <c r="CEW168" s="50"/>
      <c r="CEX168" s="50"/>
      <c r="CEY168" s="50"/>
      <c r="CEZ168" s="50"/>
      <c r="CFA168" s="50"/>
      <c r="CFB168" s="50"/>
      <c r="CFC168" s="50"/>
      <c r="CFD168" s="50"/>
      <c r="CFE168" s="50"/>
      <c r="CFF168" s="50"/>
      <c r="CFG168" s="50"/>
      <c r="CFH168" s="50"/>
      <c r="CFI168" s="50"/>
      <c r="CFJ168" s="50"/>
      <c r="CFK168" s="50"/>
      <c r="CFL168" s="50"/>
      <c r="CFM168" s="50"/>
      <c r="CFN168" s="50"/>
      <c r="CFO168" s="50"/>
      <c r="CFP168" s="50"/>
      <c r="CFQ168" s="50"/>
      <c r="CFR168" s="50"/>
      <c r="CFS168" s="50"/>
      <c r="CFT168" s="50"/>
      <c r="CFU168" s="50"/>
      <c r="CFV168" s="50"/>
      <c r="CFW168" s="50"/>
      <c r="CFX168" s="50"/>
      <c r="CFY168" s="50"/>
      <c r="CFZ168" s="50"/>
      <c r="CGA168" s="50"/>
      <c r="CGB168" s="50"/>
      <c r="CGC168" s="50"/>
      <c r="CGD168" s="50"/>
      <c r="CGE168" s="50"/>
      <c r="CGF168" s="50"/>
      <c r="CGG168" s="50"/>
      <c r="CGH168" s="50"/>
      <c r="CGI168" s="50"/>
      <c r="CGJ168" s="50"/>
      <c r="CGK168" s="50"/>
      <c r="CGL168" s="50"/>
      <c r="CGM168" s="50"/>
      <c r="CGN168" s="50"/>
      <c r="CGO168" s="50"/>
      <c r="CGP168" s="50"/>
      <c r="CGQ168" s="50"/>
      <c r="CGR168" s="50"/>
      <c r="CGS168" s="50"/>
      <c r="CGT168" s="50"/>
      <c r="CGU168" s="50"/>
      <c r="CGV168" s="50"/>
      <c r="CGW168" s="50"/>
      <c r="CGX168" s="50"/>
      <c r="CGY168" s="50"/>
      <c r="CGZ168" s="50"/>
      <c r="CHA168" s="50"/>
      <c r="CHB168" s="50"/>
      <c r="CHC168" s="50"/>
      <c r="CHD168" s="50"/>
      <c r="CHE168" s="50"/>
      <c r="CHF168" s="50"/>
      <c r="CHG168" s="50"/>
      <c r="CHH168" s="50"/>
      <c r="CHI168" s="50"/>
      <c r="CHJ168" s="50"/>
      <c r="CHK168" s="50"/>
      <c r="CHL168" s="50"/>
      <c r="CHM168" s="50"/>
      <c r="CHN168" s="50"/>
      <c r="CHO168" s="50"/>
      <c r="CHP168" s="50"/>
      <c r="CHQ168" s="50"/>
      <c r="CHR168" s="50"/>
      <c r="CHS168" s="50"/>
      <c r="CHT168" s="50"/>
      <c r="CHU168" s="50"/>
      <c r="CHV168" s="50"/>
      <c r="CHW168" s="50"/>
      <c r="CHX168" s="50"/>
      <c r="CHY168" s="50"/>
      <c r="CHZ168" s="50"/>
      <c r="CIA168" s="50"/>
      <c r="CIB168" s="50"/>
      <c r="CIC168" s="50"/>
      <c r="CID168" s="50"/>
      <c r="CIE168" s="50"/>
      <c r="CIF168" s="50"/>
      <c r="CIG168" s="50"/>
      <c r="CIH168" s="50"/>
      <c r="CII168" s="50"/>
      <c r="CIJ168" s="50"/>
      <c r="CIK168" s="50"/>
      <c r="CIL168" s="50"/>
      <c r="CIM168" s="50"/>
      <c r="CIN168" s="50"/>
      <c r="CIO168" s="50"/>
      <c r="CIP168" s="50"/>
      <c r="CIQ168" s="50"/>
      <c r="CIR168" s="50"/>
      <c r="CIS168" s="50"/>
      <c r="CIT168" s="50"/>
      <c r="CIU168" s="50"/>
      <c r="CIV168" s="50"/>
      <c r="CIW168" s="50"/>
      <c r="CIX168" s="50"/>
      <c r="CIY168" s="50"/>
      <c r="CIZ168" s="50"/>
      <c r="CJA168" s="50"/>
      <c r="CJB168" s="50"/>
      <c r="CJC168" s="50"/>
      <c r="CJD168" s="50"/>
      <c r="CJE168" s="50"/>
      <c r="CJF168" s="50"/>
      <c r="CJG168" s="50"/>
      <c r="CJH168" s="50"/>
      <c r="CJI168" s="50"/>
      <c r="CJJ168" s="50"/>
      <c r="CJK168" s="50"/>
      <c r="CJL168" s="50"/>
      <c r="CJM168" s="50"/>
      <c r="CJN168" s="50"/>
      <c r="CJO168" s="50"/>
      <c r="CJP168" s="50"/>
      <c r="CJR168" s="50"/>
      <c r="CJT168" s="50"/>
      <c r="CJU168" s="50"/>
      <c r="CJV168" s="50"/>
      <c r="CJW168" s="50"/>
      <c r="CJX168" s="50"/>
      <c r="CJY168" s="50"/>
      <c r="CJZ168" s="50"/>
      <c r="CKA168" s="50"/>
      <c r="CKF168" s="50"/>
      <c r="CKG168" s="50"/>
      <c r="CKH168" s="50"/>
      <c r="CKI168" s="50"/>
      <c r="CKJ168" s="50"/>
      <c r="CKK168" s="50"/>
      <c r="CKL168" s="50"/>
      <c r="CKM168" s="50"/>
      <c r="CKN168" s="50"/>
      <c r="CKO168" s="50"/>
      <c r="CKP168" s="50"/>
      <c r="CKQ168" s="50"/>
      <c r="CKR168" s="50"/>
      <c r="CKS168" s="50"/>
      <c r="CKT168" s="50"/>
      <c r="CKU168" s="50"/>
      <c r="CKV168" s="50"/>
      <c r="CKW168" s="50"/>
      <c r="CKX168" s="50"/>
      <c r="CKY168" s="50"/>
      <c r="CKZ168" s="50"/>
      <c r="CLA168" s="50"/>
      <c r="CLB168" s="50"/>
      <c r="CLC168" s="50"/>
      <c r="CLD168" s="50"/>
      <c r="CLE168" s="50"/>
      <c r="CLF168" s="50"/>
      <c r="CLG168" s="50"/>
      <c r="CLH168" s="50"/>
      <c r="CLI168" s="50"/>
      <c r="CLJ168" s="50"/>
      <c r="CLK168" s="50"/>
      <c r="CLL168" s="50"/>
      <c r="CLM168" s="50"/>
      <c r="CLN168" s="50"/>
      <c r="CLO168" s="50"/>
      <c r="CLP168" s="50"/>
      <c r="CLQ168" s="50"/>
      <c r="CLR168" s="50"/>
      <c r="CLS168" s="50"/>
      <c r="CLT168" s="50"/>
      <c r="CLU168" s="50"/>
      <c r="CLV168" s="50"/>
      <c r="CLW168" s="50"/>
      <c r="CLX168" s="50"/>
      <c r="CLY168" s="50"/>
      <c r="CLZ168" s="50"/>
      <c r="CMA168" s="50"/>
      <c r="CMB168" s="50"/>
      <c r="CMC168" s="50"/>
      <c r="CMD168" s="50"/>
      <c r="CME168" s="50"/>
      <c r="CMF168" s="50"/>
      <c r="CMG168" s="50"/>
      <c r="CMH168" s="50"/>
      <c r="CMI168" s="50"/>
      <c r="CMJ168" s="50"/>
      <c r="CMK168" s="50"/>
      <c r="CML168" s="50"/>
      <c r="CMM168" s="50"/>
      <c r="CMN168" s="50"/>
      <c r="CMO168" s="50"/>
      <c r="CMP168" s="50"/>
      <c r="CMQ168" s="50"/>
      <c r="CMR168" s="50"/>
      <c r="CMS168" s="50"/>
      <c r="CMT168" s="50"/>
      <c r="CMU168" s="50"/>
      <c r="CMV168" s="50"/>
      <c r="CMW168" s="50"/>
      <c r="CMX168" s="50"/>
      <c r="CMY168" s="50"/>
      <c r="CMZ168" s="50"/>
      <c r="CNA168" s="50"/>
      <c r="CNB168" s="50"/>
      <c r="CNC168" s="50"/>
      <c r="CND168" s="50"/>
      <c r="CNE168" s="50"/>
      <c r="CNF168" s="50"/>
      <c r="CNG168" s="50"/>
      <c r="CNH168" s="50"/>
      <c r="CNI168" s="50"/>
      <c r="CNJ168" s="50"/>
      <c r="CNK168" s="50"/>
      <c r="CNL168" s="50"/>
      <c r="CNM168" s="50"/>
      <c r="CNN168" s="50"/>
      <c r="CNO168" s="50"/>
      <c r="CNP168" s="50"/>
      <c r="CNQ168" s="50"/>
      <c r="CNR168" s="50"/>
      <c r="CNS168" s="50"/>
      <c r="CNT168" s="50"/>
      <c r="CNU168" s="50"/>
      <c r="CNV168" s="50"/>
      <c r="CNW168" s="50"/>
      <c r="CNX168" s="50"/>
      <c r="CNY168" s="50"/>
      <c r="CNZ168" s="50"/>
      <c r="COA168" s="50"/>
      <c r="COB168" s="50"/>
      <c r="COC168" s="50"/>
      <c r="COD168" s="50"/>
      <c r="COE168" s="50"/>
      <c r="COF168" s="50"/>
      <c r="COG168" s="50"/>
      <c r="COH168" s="50"/>
      <c r="COI168" s="50"/>
      <c r="COJ168" s="50"/>
      <c r="COK168" s="50"/>
      <c r="COL168" s="50"/>
      <c r="COM168" s="50"/>
      <c r="CON168" s="50"/>
      <c r="COO168" s="50"/>
      <c r="COP168" s="50"/>
      <c r="COQ168" s="50"/>
      <c r="COR168" s="50"/>
      <c r="COS168" s="50"/>
      <c r="COT168" s="50"/>
      <c r="COU168" s="50"/>
      <c r="COV168" s="50"/>
      <c r="COW168" s="50"/>
      <c r="COX168" s="50"/>
      <c r="COY168" s="50"/>
      <c r="COZ168" s="50"/>
      <c r="CPA168" s="50"/>
      <c r="CPB168" s="50"/>
      <c r="CPC168" s="50"/>
      <c r="CPD168" s="50"/>
      <c r="CPE168" s="50"/>
      <c r="CPF168" s="50"/>
      <c r="CPG168" s="50"/>
      <c r="CPH168" s="50"/>
      <c r="CPI168" s="50"/>
      <c r="CPJ168" s="50"/>
      <c r="CPK168" s="50"/>
      <c r="CPL168" s="50"/>
      <c r="CPM168" s="50"/>
      <c r="CPN168" s="50"/>
      <c r="CPO168" s="50"/>
      <c r="CPP168" s="50"/>
      <c r="CPQ168" s="50"/>
      <c r="CPR168" s="50"/>
      <c r="CPS168" s="50"/>
      <c r="CPT168" s="50"/>
      <c r="CPU168" s="50"/>
      <c r="CPV168" s="50"/>
      <c r="CPW168" s="50"/>
      <c r="CPX168" s="50"/>
      <c r="CPY168" s="50"/>
      <c r="CPZ168" s="50"/>
      <c r="CQA168" s="50"/>
      <c r="CQB168" s="50"/>
      <c r="CQC168" s="50"/>
      <c r="CQD168" s="50"/>
      <c r="CQE168" s="50"/>
      <c r="CQF168" s="50"/>
      <c r="CQG168" s="50"/>
      <c r="CQH168" s="50"/>
      <c r="CQI168" s="50"/>
      <c r="CQJ168" s="50"/>
      <c r="CQK168" s="50"/>
      <c r="CQL168" s="50"/>
      <c r="CQM168" s="50"/>
      <c r="CQN168" s="50"/>
      <c r="CQO168" s="50"/>
      <c r="CQP168" s="50"/>
      <c r="CQQ168" s="50"/>
      <c r="CQR168" s="50"/>
      <c r="CQS168" s="50"/>
      <c r="CQT168" s="50"/>
      <c r="CQU168" s="50"/>
      <c r="CQV168" s="50"/>
      <c r="CQW168" s="50"/>
      <c r="CQX168" s="50"/>
      <c r="CQY168" s="50"/>
      <c r="CQZ168" s="50"/>
      <c r="CRA168" s="50"/>
      <c r="CRB168" s="50"/>
      <c r="CRC168" s="50"/>
      <c r="CRD168" s="50"/>
      <c r="CRE168" s="50"/>
      <c r="CRF168" s="50"/>
      <c r="CRG168" s="50"/>
      <c r="CRH168" s="50"/>
      <c r="CRI168" s="50"/>
      <c r="CRJ168" s="50"/>
      <c r="CRK168" s="50"/>
      <c r="CRL168" s="50"/>
      <c r="CRM168" s="50"/>
      <c r="CRN168" s="50"/>
      <c r="CRO168" s="50"/>
      <c r="CRP168" s="50"/>
      <c r="CRQ168" s="50"/>
      <c r="CRR168" s="50"/>
      <c r="CRS168" s="50"/>
      <c r="CRT168" s="50"/>
      <c r="CRU168" s="50"/>
      <c r="CRV168" s="50"/>
      <c r="CRW168" s="50"/>
      <c r="CRX168" s="50"/>
      <c r="CRY168" s="50"/>
      <c r="CRZ168" s="50"/>
      <c r="CSA168" s="50"/>
      <c r="CSB168" s="50"/>
      <c r="CSC168" s="50"/>
      <c r="CSD168" s="50"/>
      <c r="CSE168" s="50"/>
      <c r="CSF168" s="50"/>
      <c r="CSG168" s="50"/>
      <c r="CSH168" s="50"/>
      <c r="CSI168" s="50"/>
      <c r="CSJ168" s="50"/>
      <c r="CSK168" s="50"/>
      <c r="CSL168" s="50"/>
      <c r="CSM168" s="50"/>
      <c r="CSN168" s="50"/>
      <c r="CSO168" s="50"/>
      <c r="CSP168" s="50"/>
      <c r="CSQ168" s="50"/>
      <c r="CSR168" s="50"/>
      <c r="CSS168" s="50"/>
      <c r="CST168" s="50"/>
      <c r="CSU168" s="50"/>
      <c r="CSV168" s="50"/>
      <c r="CSW168" s="50"/>
      <c r="CSX168" s="50"/>
      <c r="CSY168" s="50"/>
      <c r="CSZ168" s="50"/>
      <c r="CTA168" s="50"/>
      <c r="CTB168" s="50"/>
      <c r="CTC168" s="50"/>
      <c r="CTD168" s="50"/>
      <c r="CTE168" s="50"/>
      <c r="CTF168" s="50"/>
      <c r="CTG168" s="50"/>
      <c r="CTH168" s="50"/>
      <c r="CTI168" s="50"/>
      <c r="CTJ168" s="50"/>
      <c r="CTK168" s="50"/>
      <c r="CTL168" s="50"/>
      <c r="CTN168" s="50"/>
      <c r="CTP168" s="50"/>
      <c r="CTQ168" s="50"/>
      <c r="CTR168" s="50"/>
      <c r="CTS168" s="50"/>
      <c r="CTT168" s="50"/>
      <c r="CTU168" s="50"/>
      <c r="CTV168" s="50"/>
      <c r="CTW168" s="50"/>
      <c r="CUB168" s="50"/>
      <c r="CUC168" s="50"/>
      <c r="CUD168" s="50"/>
      <c r="CUE168" s="50"/>
      <c r="CUF168" s="50"/>
      <c r="CUG168" s="50"/>
      <c r="CUH168" s="50"/>
      <c r="CUI168" s="50"/>
      <c r="CUJ168" s="50"/>
      <c r="CUK168" s="50"/>
      <c r="CUL168" s="50"/>
      <c r="CUM168" s="50"/>
      <c r="CUN168" s="50"/>
      <c r="CUO168" s="50"/>
      <c r="CUP168" s="50"/>
      <c r="CUQ168" s="50"/>
      <c r="CUR168" s="50"/>
      <c r="CUS168" s="50"/>
      <c r="CUT168" s="50"/>
      <c r="CUU168" s="50"/>
      <c r="CUV168" s="50"/>
      <c r="CUW168" s="50"/>
      <c r="CUX168" s="50"/>
      <c r="CUY168" s="50"/>
      <c r="CUZ168" s="50"/>
      <c r="CVA168" s="50"/>
      <c r="CVB168" s="50"/>
      <c r="CVC168" s="50"/>
      <c r="CVD168" s="50"/>
      <c r="CVE168" s="50"/>
      <c r="CVF168" s="50"/>
      <c r="CVG168" s="50"/>
      <c r="CVH168" s="50"/>
      <c r="CVI168" s="50"/>
      <c r="CVJ168" s="50"/>
      <c r="CVK168" s="50"/>
      <c r="CVL168" s="50"/>
      <c r="CVM168" s="50"/>
      <c r="CVN168" s="50"/>
      <c r="CVO168" s="50"/>
      <c r="CVP168" s="50"/>
      <c r="CVQ168" s="50"/>
      <c r="CVR168" s="50"/>
      <c r="CVS168" s="50"/>
      <c r="CVT168" s="50"/>
      <c r="CVU168" s="50"/>
      <c r="CVV168" s="50"/>
      <c r="CVW168" s="50"/>
      <c r="CVX168" s="50"/>
      <c r="CVY168" s="50"/>
      <c r="CVZ168" s="50"/>
      <c r="CWA168" s="50"/>
      <c r="CWB168" s="50"/>
      <c r="CWC168" s="50"/>
      <c r="CWD168" s="50"/>
      <c r="CWE168" s="50"/>
      <c r="CWF168" s="50"/>
      <c r="CWG168" s="50"/>
      <c r="CWH168" s="50"/>
      <c r="CWI168" s="50"/>
      <c r="CWJ168" s="50"/>
      <c r="CWK168" s="50"/>
      <c r="CWL168" s="50"/>
      <c r="CWM168" s="50"/>
      <c r="CWN168" s="50"/>
      <c r="CWO168" s="50"/>
      <c r="CWP168" s="50"/>
      <c r="CWQ168" s="50"/>
      <c r="CWR168" s="50"/>
      <c r="CWS168" s="50"/>
      <c r="CWT168" s="50"/>
      <c r="CWU168" s="50"/>
      <c r="CWV168" s="50"/>
      <c r="CWW168" s="50"/>
      <c r="CWX168" s="50"/>
      <c r="CWY168" s="50"/>
      <c r="CWZ168" s="50"/>
      <c r="CXA168" s="50"/>
      <c r="CXB168" s="50"/>
      <c r="CXC168" s="50"/>
      <c r="CXD168" s="50"/>
      <c r="CXE168" s="50"/>
      <c r="CXF168" s="50"/>
      <c r="CXG168" s="50"/>
      <c r="CXH168" s="50"/>
      <c r="CXI168" s="50"/>
      <c r="CXJ168" s="50"/>
      <c r="CXK168" s="50"/>
      <c r="CXL168" s="50"/>
      <c r="CXM168" s="50"/>
      <c r="CXN168" s="50"/>
      <c r="CXO168" s="50"/>
      <c r="CXP168" s="50"/>
      <c r="CXQ168" s="50"/>
      <c r="CXR168" s="50"/>
      <c r="CXS168" s="50"/>
      <c r="CXT168" s="50"/>
      <c r="CXU168" s="50"/>
      <c r="CXV168" s="50"/>
      <c r="CXW168" s="50"/>
      <c r="CXX168" s="50"/>
      <c r="CXY168" s="50"/>
      <c r="CXZ168" s="50"/>
      <c r="CYA168" s="50"/>
      <c r="CYB168" s="50"/>
      <c r="CYC168" s="50"/>
      <c r="CYD168" s="50"/>
      <c r="CYE168" s="50"/>
      <c r="CYF168" s="50"/>
      <c r="CYG168" s="50"/>
      <c r="CYH168" s="50"/>
      <c r="CYI168" s="50"/>
      <c r="CYJ168" s="50"/>
      <c r="CYK168" s="50"/>
      <c r="CYL168" s="50"/>
      <c r="CYM168" s="50"/>
      <c r="CYN168" s="50"/>
      <c r="CYO168" s="50"/>
      <c r="CYP168" s="50"/>
      <c r="CYQ168" s="50"/>
      <c r="CYR168" s="50"/>
      <c r="CYS168" s="50"/>
      <c r="CYT168" s="50"/>
      <c r="CYU168" s="50"/>
      <c r="CYV168" s="50"/>
      <c r="CYW168" s="50"/>
      <c r="CYX168" s="50"/>
      <c r="CYY168" s="50"/>
      <c r="CYZ168" s="50"/>
      <c r="CZA168" s="50"/>
      <c r="CZB168" s="50"/>
      <c r="CZC168" s="50"/>
      <c r="CZD168" s="50"/>
      <c r="CZE168" s="50"/>
      <c r="CZF168" s="50"/>
      <c r="CZG168" s="50"/>
      <c r="CZH168" s="50"/>
      <c r="CZI168" s="50"/>
      <c r="CZJ168" s="50"/>
      <c r="CZK168" s="50"/>
      <c r="CZL168" s="50"/>
      <c r="CZM168" s="50"/>
      <c r="CZN168" s="50"/>
      <c r="CZO168" s="50"/>
      <c r="CZP168" s="50"/>
      <c r="CZQ168" s="50"/>
      <c r="CZR168" s="50"/>
      <c r="CZS168" s="50"/>
      <c r="CZT168" s="50"/>
      <c r="CZU168" s="50"/>
      <c r="CZV168" s="50"/>
      <c r="CZW168" s="50"/>
      <c r="CZX168" s="50"/>
      <c r="CZY168" s="50"/>
      <c r="CZZ168" s="50"/>
      <c r="DAA168" s="50"/>
      <c r="DAB168" s="50"/>
      <c r="DAC168" s="50"/>
      <c r="DAD168" s="50"/>
      <c r="DAE168" s="50"/>
      <c r="DAF168" s="50"/>
      <c r="DAG168" s="50"/>
      <c r="DAH168" s="50"/>
      <c r="DAI168" s="50"/>
      <c r="DAJ168" s="50"/>
      <c r="DAK168" s="50"/>
      <c r="DAL168" s="50"/>
      <c r="DAM168" s="50"/>
      <c r="DAN168" s="50"/>
      <c r="DAO168" s="50"/>
      <c r="DAP168" s="50"/>
      <c r="DAQ168" s="50"/>
      <c r="DAR168" s="50"/>
      <c r="DAS168" s="50"/>
      <c r="DAT168" s="50"/>
      <c r="DAU168" s="50"/>
      <c r="DAV168" s="50"/>
      <c r="DAW168" s="50"/>
      <c r="DAX168" s="50"/>
      <c r="DAY168" s="50"/>
      <c r="DAZ168" s="50"/>
      <c r="DBA168" s="50"/>
      <c r="DBB168" s="50"/>
      <c r="DBC168" s="50"/>
      <c r="DBD168" s="50"/>
      <c r="DBE168" s="50"/>
      <c r="DBF168" s="50"/>
      <c r="DBG168" s="50"/>
      <c r="DBH168" s="50"/>
      <c r="DBI168" s="50"/>
      <c r="DBJ168" s="50"/>
      <c r="DBK168" s="50"/>
      <c r="DBL168" s="50"/>
      <c r="DBM168" s="50"/>
      <c r="DBN168" s="50"/>
      <c r="DBO168" s="50"/>
      <c r="DBP168" s="50"/>
      <c r="DBQ168" s="50"/>
      <c r="DBR168" s="50"/>
      <c r="DBS168" s="50"/>
      <c r="DBT168" s="50"/>
      <c r="DBU168" s="50"/>
      <c r="DBV168" s="50"/>
      <c r="DBW168" s="50"/>
      <c r="DBX168" s="50"/>
      <c r="DBY168" s="50"/>
      <c r="DBZ168" s="50"/>
      <c r="DCA168" s="50"/>
      <c r="DCB168" s="50"/>
      <c r="DCC168" s="50"/>
      <c r="DCD168" s="50"/>
      <c r="DCE168" s="50"/>
      <c r="DCF168" s="50"/>
      <c r="DCG168" s="50"/>
      <c r="DCH168" s="50"/>
      <c r="DCI168" s="50"/>
      <c r="DCJ168" s="50"/>
      <c r="DCK168" s="50"/>
      <c r="DCL168" s="50"/>
      <c r="DCM168" s="50"/>
      <c r="DCN168" s="50"/>
      <c r="DCO168" s="50"/>
      <c r="DCP168" s="50"/>
      <c r="DCQ168" s="50"/>
      <c r="DCR168" s="50"/>
      <c r="DCS168" s="50"/>
      <c r="DCT168" s="50"/>
      <c r="DCU168" s="50"/>
      <c r="DCV168" s="50"/>
      <c r="DCW168" s="50"/>
      <c r="DCX168" s="50"/>
      <c r="DCY168" s="50"/>
      <c r="DCZ168" s="50"/>
      <c r="DDA168" s="50"/>
      <c r="DDB168" s="50"/>
      <c r="DDC168" s="50"/>
      <c r="DDD168" s="50"/>
      <c r="DDE168" s="50"/>
      <c r="DDF168" s="50"/>
      <c r="DDG168" s="50"/>
      <c r="DDH168" s="50"/>
      <c r="DDJ168" s="50"/>
      <c r="DDL168" s="50"/>
      <c r="DDM168" s="50"/>
      <c r="DDN168" s="50"/>
      <c r="DDO168" s="50"/>
      <c r="DDP168" s="50"/>
      <c r="DDQ168" s="50"/>
      <c r="DDR168" s="50"/>
      <c r="DDS168" s="50"/>
      <c r="DDX168" s="50"/>
      <c r="DDY168" s="50"/>
      <c r="DDZ168" s="50"/>
      <c r="DEA168" s="50"/>
      <c r="DEB168" s="50"/>
      <c r="DEC168" s="50"/>
      <c r="DED168" s="50"/>
      <c r="DEE168" s="50"/>
      <c r="DEF168" s="50"/>
      <c r="DEG168" s="50"/>
      <c r="DEH168" s="50"/>
      <c r="DEI168" s="50"/>
      <c r="DEJ168" s="50"/>
      <c r="DEK168" s="50"/>
      <c r="DEL168" s="50"/>
      <c r="DEM168" s="50"/>
      <c r="DEN168" s="50"/>
      <c r="DEO168" s="50"/>
      <c r="DEP168" s="50"/>
      <c r="DEQ168" s="50"/>
      <c r="DER168" s="50"/>
      <c r="DES168" s="50"/>
      <c r="DET168" s="50"/>
      <c r="DEU168" s="50"/>
      <c r="DEV168" s="50"/>
      <c r="DEW168" s="50"/>
      <c r="DEX168" s="50"/>
      <c r="DEY168" s="50"/>
      <c r="DEZ168" s="50"/>
      <c r="DFA168" s="50"/>
      <c r="DFB168" s="50"/>
      <c r="DFC168" s="50"/>
      <c r="DFD168" s="50"/>
      <c r="DFE168" s="50"/>
      <c r="DFF168" s="50"/>
      <c r="DFG168" s="50"/>
      <c r="DFH168" s="50"/>
      <c r="DFI168" s="50"/>
      <c r="DFJ168" s="50"/>
      <c r="DFK168" s="50"/>
      <c r="DFL168" s="50"/>
      <c r="DFM168" s="50"/>
      <c r="DFN168" s="50"/>
      <c r="DFO168" s="50"/>
      <c r="DFP168" s="50"/>
      <c r="DFQ168" s="50"/>
      <c r="DFR168" s="50"/>
      <c r="DFS168" s="50"/>
      <c r="DFT168" s="50"/>
      <c r="DFU168" s="50"/>
      <c r="DFV168" s="50"/>
      <c r="DFW168" s="50"/>
      <c r="DFX168" s="50"/>
      <c r="DFY168" s="50"/>
      <c r="DFZ168" s="50"/>
      <c r="DGA168" s="50"/>
      <c r="DGB168" s="50"/>
      <c r="DGC168" s="50"/>
      <c r="DGD168" s="50"/>
      <c r="DGE168" s="50"/>
      <c r="DGF168" s="50"/>
      <c r="DGG168" s="50"/>
      <c r="DGH168" s="50"/>
      <c r="DGI168" s="50"/>
      <c r="DGJ168" s="50"/>
      <c r="DGK168" s="50"/>
      <c r="DGL168" s="50"/>
      <c r="DGM168" s="50"/>
      <c r="DGN168" s="50"/>
      <c r="DGO168" s="50"/>
      <c r="DGP168" s="50"/>
      <c r="DGQ168" s="50"/>
      <c r="DGR168" s="50"/>
      <c r="DGS168" s="50"/>
      <c r="DGT168" s="50"/>
      <c r="DGU168" s="50"/>
      <c r="DGV168" s="50"/>
      <c r="DGW168" s="50"/>
      <c r="DGX168" s="50"/>
      <c r="DGY168" s="50"/>
      <c r="DGZ168" s="50"/>
      <c r="DHA168" s="50"/>
      <c r="DHB168" s="50"/>
      <c r="DHC168" s="50"/>
      <c r="DHD168" s="50"/>
      <c r="DHE168" s="50"/>
      <c r="DHF168" s="50"/>
      <c r="DHG168" s="50"/>
      <c r="DHH168" s="50"/>
      <c r="DHI168" s="50"/>
      <c r="DHJ168" s="50"/>
      <c r="DHK168" s="50"/>
      <c r="DHL168" s="50"/>
      <c r="DHM168" s="50"/>
      <c r="DHN168" s="50"/>
      <c r="DHO168" s="50"/>
      <c r="DHP168" s="50"/>
      <c r="DHQ168" s="50"/>
      <c r="DHR168" s="50"/>
      <c r="DHS168" s="50"/>
      <c r="DHT168" s="50"/>
      <c r="DHU168" s="50"/>
      <c r="DHV168" s="50"/>
      <c r="DHW168" s="50"/>
      <c r="DHX168" s="50"/>
      <c r="DHY168" s="50"/>
      <c r="DHZ168" s="50"/>
      <c r="DIA168" s="50"/>
      <c r="DIB168" s="50"/>
      <c r="DIC168" s="50"/>
      <c r="DID168" s="50"/>
      <c r="DIE168" s="50"/>
      <c r="DIF168" s="50"/>
      <c r="DIG168" s="50"/>
      <c r="DIH168" s="50"/>
      <c r="DII168" s="50"/>
      <c r="DIJ168" s="50"/>
      <c r="DIK168" s="50"/>
      <c r="DIL168" s="50"/>
      <c r="DIM168" s="50"/>
      <c r="DIN168" s="50"/>
      <c r="DIO168" s="50"/>
      <c r="DIP168" s="50"/>
      <c r="DIQ168" s="50"/>
      <c r="DIR168" s="50"/>
      <c r="DIS168" s="50"/>
      <c r="DIT168" s="50"/>
      <c r="DIU168" s="50"/>
      <c r="DIV168" s="50"/>
      <c r="DIW168" s="50"/>
      <c r="DIX168" s="50"/>
      <c r="DIY168" s="50"/>
      <c r="DIZ168" s="50"/>
      <c r="DJA168" s="50"/>
      <c r="DJB168" s="50"/>
      <c r="DJC168" s="50"/>
      <c r="DJD168" s="50"/>
      <c r="DJE168" s="50"/>
      <c r="DJF168" s="50"/>
      <c r="DJG168" s="50"/>
      <c r="DJH168" s="50"/>
      <c r="DJI168" s="50"/>
      <c r="DJJ168" s="50"/>
      <c r="DJK168" s="50"/>
      <c r="DJL168" s="50"/>
      <c r="DJM168" s="50"/>
      <c r="DJN168" s="50"/>
      <c r="DJO168" s="50"/>
      <c r="DJP168" s="50"/>
      <c r="DJQ168" s="50"/>
      <c r="DJR168" s="50"/>
      <c r="DJS168" s="50"/>
      <c r="DJT168" s="50"/>
      <c r="DJU168" s="50"/>
      <c r="DJV168" s="50"/>
      <c r="DJW168" s="50"/>
      <c r="DJX168" s="50"/>
      <c r="DJY168" s="50"/>
      <c r="DJZ168" s="50"/>
      <c r="DKA168" s="50"/>
      <c r="DKB168" s="50"/>
      <c r="DKC168" s="50"/>
      <c r="DKD168" s="50"/>
      <c r="DKE168" s="50"/>
      <c r="DKF168" s="50"/>
      <c r="DKG168" s="50"/>
      <c r="DKH168" s="50"/>
      <c r="DKI168" s="50"/>
      <c r="DKJ168" s="50"/>
      <c r="DKK168" s="50"/>
      <c r="DKL168" s="50"/>
      <c r="DKM168" s="50"/>
      <c r="DKN168" s="50"/>
      <c r="DKO168" s="50"/>
      <c r="DKP168" s="50"/>
      <c r="DKQ168" s="50"/>
      <c r="DKR168" s="50"/>
      <c r="DKS168" s="50"/>
      <c r="DKT168" s="50"/>
      <c r="DKU168" s="50"/>
      <c r="DKV168" s="50"/>
      <c r="DKW168" s="50"/>
      <c r="DKX168" s="50"/>
      <c r="DKY168" s="50"/>
      <c r="DKZ168" s="50"/>
      <c r="DLA168" s="50"/>
      <c r="DLB168" s="50"/>
      <c r="DLC168" s="50"/>
      <c r="DLD168" s="50"/>
      <c r="DLE168" s="50"/>
      <c r="DLF168" s="50"/>
      <c r="DLG168" s="50"/>
      <c r="DLH168" s="50"/>
      <c r="DLI168" s="50"/>
      <c r="DLJ168" s="50"/>
      <c r="DLK168" s="50"/>
      <c r="DLL168" s="50"/>
      <c r="DLM168" s="50"/>
      <c r="DLN168" s="50"/>
      <c r="DLO168" s="50"/>
      <c r="DLP168" s="50"/>
      <c r="DLQ168" s="50"/>
      <c r="DLR168" s="50"/>
      <c r="DLS168" s="50"/>
      <c r="DLT168" s="50"/>
      <c r="DLU168" s="50"/>
      <c r="DLV168" s="50"/>
      <c r="DLW168" s="50"/>
      <c r="DLX168" s="50"/>
      <c r="DLY168" s="50"/>
      <c r="DLZ168" s="50"/>
      <c r="DMA168" s="50"/>
      <c r="DMB168" s="50"/>
      <c r="DMC168" s="50"/>
      <c r="DMD168" s="50"/>
      <c r="DME168" s="50"/>
      <c r="DMF168" s="50"/>
      <c r="DMG168" s="50"/>
      <c r="DMH168" s="50"/>
      <c r="DMI168" s="50"/>
      <c r="DMJ168" s="50"/>
      <c r="DMK168" s="50"/>
      <c r="DML168" s="50"/>
      <c r="DMM168" s="50"/>
      <c r="DMN168" s="50"/>
      <c r="DMO168" s="50"/>
      <c r="DMP168" s="50"/>
      <c r="DMQ168" s="50"/>
      <c r="DMR168" s="50"/>
      <c r="DMS168" s="50"/>
      <c r="DMT168" s="50"/>
      <c r="DMU168" s="50"/>
      <c r="DMV168" s="50"/>
      <c r="DMW168" s="50"/>
      <c r="DMX168" s="50"/>
      <c r="DMY168" s="50"/>
      <c r="DMZ168" s="50"/>
      <c r="DNA168" s="50"/>
      <c r="DNB168" s="50"/>
      <c r="DNC168" s="50"/>
      <c r="DND168" s="50"/>
      <c r="DNF168" s="50"/>
      <c r="DNH168" s="50"/>
      <c r="DNI168" s="50"/>
      <c r="DNJ168" s="50"/>
      <c r="DNK168" s="50"/>
      <c r="DNL168" s="50"/>
      <c r="DNM168" s="50"/>
      <c r="DNN168" s="50"/>
      <c r="DNO168" s="50"/>
      <c r="DNT168" s="50"/>
      <c r="DNU168" s="50"/>
      <c r="DNV168" s="50"/>
      <c r="DNW168" s="50"/>
      <c r="DNX168" s="50"/>
      <c r="DNY168" s="50"/>
      <c r="DNZ168" s="50"/>
      <c r="DOA168" s="50"/>
      <c r="DOB168" s="50"/>
      <c r="DOC168" s="50"/>
      <c r="DOD168" s="50"/>
      <c r="DOE168" s="50"/>
      <c r="DOF168" s="50"/>
      <c r="DOG168" s="50"/>
      <c r="DOH168" s="50"/>
      <c r="DOI168" s="50"/>
      <c r="DOJ168" s="50"/>
      <c r="DOK168" s="50"/>
      <c r="DOL168" s="50"/>
      <c r="DOM168" s="50"/>
      <c r="DON168" s="50"/>
      <c r="DOO168" s="50"/>
      <c r="DOP168" s="50"/>
      <c r="DOQ168" s="50"/>
      <c r="DOR168" s="50"/>
      <c r="DOS168" s="50"/>
      <c r="DOT168" s="50"/>
      <c r="DOU168" s="50"/>
      <c r="DOV168" s="50"/>
      <c r="DOW168" s="50"/>
      <c r="DOX168" s="50"/>
      <c r="DOY168" s="50"/>
      <c r="DOZ168" s="50"/>
      <c r="DPA168" s="50"/>
      <c r="DPB168" s="50"/>
      <c r="DPC168" s="50"/>
      <c r="DPD168" s="50"/>
      <c r="DPE168" s="50"/>
      <c r="DPF168" s="50"/>
      <c r="DPG168" s="50"/>
      <c r="DPH168" s="50"/>
      <c r="DPI168" s="50"/>
      <c r="DPJ168" s="50"/>
      <c r="DPK168" s="50"/>
      <c r="DPL168" s="50"/>
      <c r="DPM168" s="50"/>
      <c r="DPN168" s="50"/>
      <c r="DPO168" s="50"/>
      <c r="DPP168" s="50"/>
      <c r="DPQ168" s="50"/>
      <c r="DPR168" s="50"/>
      <c r="DPS168" s="50"/>
      <c r="DPT168" s="50"/>
      <c r="DPU168" s="50"/>
      <c r="DPV168" s="50"/>
      <c r="DPW168" s="50"/>
      <c r="DPX168" s="50"/>
      <c r="DPY168" s="50"/>
      <c r="DPZ168" s="50"/>
      <c r="DQA168" s="50"/>
      <c r="DQB168" s="50"/>
      <c r="DQC168" s="50"/>
      <c r="DQD168" s="50"/>
      <c r="DQE168" s="50"/>
      <c r="DQF168" s="50"/>
      <c r="DQG168" s="50"/>
      <c r="DQH168" s="50"/>
      <c r="DQI168" s="50"/>
      <c r="DQJ168" s="50"/>
      <c r="DQK168" s="50"/>
      <c r="DQL168" s="50"/>
      <c r="DQM168" s="50"/>
      <c r="DQN168" s="50"/>
      <c r="DQO168" s="50"/>
      <c r="DQP168" s="50"/>
      <c r="DQQ168" s="50"/>
      <c r="DQR168" s="50"/>
      <c r="DQS168" s="50"/>
      <c r="DQT168" s="50"/>
      <c r="DQU168" s="50"/>
      <c r="DQV168" s="50"/>
      <c r="DQW168" s="50"/>
      <c r="DQX168" s="50"/>
      <c r="DQY168" s="50"/>
      <c r="DQZ168" s="50"/>
      <c r="DRA168" s="50"/>
      <c r="DRB168" s="50"/>
      <c r="DRC168" s="50"/>
      <c r="DRD168" s="50"/>
      <c r="DRE168" s="50"/>
      <c r="DRF168" s="50"/>
      <c r="DRG168" s="50"/>
      <c r="DRH168" s="50"/>
      <c r="DRI168" s="50"/>
      <c r="DRJ168" s="50"/>
      <c r="DRK168" s="50"/>
      <c r="DRL168" s="50"/>
      <c r="DRM168" s="50"/>
      <c r="DRN168" s="50"/>
      <c r="DRO168" s="50"/>
      <c r="DRP168" s="50"/>
      <c r="DRQ168" s="50"/>
      <c r="DRR168" s="50"/>
      <c r="DRS168" s="50"/>
      <c r="DRT168" s="50"/>
      <c r="DRU168" s="50"/>
      <c r="DRV168" s="50"/>
      <c r="DRW168" s="50"/>
      <c r="DRX168" s="50"/>
      <c r="DRY168" s="50"/>
      <c r="DRZ168" s="50"/>
      <c r="DSA168" s="50"/>
      <c r="DSB168" s="50"/>
      <c r="DSC168" s="50"/>
      <c r="DSD168" s="50"/>
      <c r="DSE168" s="50"/>
      <c r="DSF168" s="50"/>
      <c r="DSG168" s="50"/>
      <c r="DSH168" s="50"/>
      <c r="DSI168" s="50"/>
      <c r="DSJ168" s="50"/>
      <c r="DSK168" s="50"/>
      <c r="DSL168" s="50"/>
      <c r="DSM168" s="50"/>
      <c r="DSN168" s="50"/>
      <c r="DSO168" s="50"/>
      <c r="DSP168" s="50"/>
      <c r="DSQ168" s="50"/>
      <c r="DSR168" s="50"/>
      <c r="DSS168" s="50"/>
      <c r="DST168" s="50"/>
      <c r="DSU168" s="50"/>
      <c r="DSV168" s="50"/>
      <c r="DSW168" s="50"/>
      <c r="DSX168" s="50"/>
      <c r="DSY168" s="50"/>
      <c r="DSZ168" s="50"/>
      <c r="DTA168" s="50"/>
      <c r="DTB168" s="50"/>
      <c r="DTC168" s="50"/>
      <c r="DTD168" s="50"/>
      <c r="DTE168" s="50"/>
      <c r="DTF168" s="50"/>
      <c r="DTG168" s="50"/>
      <c r="DTH168" s="50"/>
      <c r="DTI168" s="50"/>
      <c r="DTJ168" s="50"/>
      <c r="DTK168" s="50"/>
      <c r="DTL168" s="50"/>
      <c r="DTM168" s="50"/>
      <c r="DTN168" s="50"/>
      <c r="DTO168" s="50"/>
      <c r="DTP168" s="50"/>
      <c r="DTQ168" s="50"/>
      <c r="DTR168" s="50"/>
      <c r="DTS168" s="50"/>
      <c r="DTT168" s="50"/>
      <c r="DTU168" s="50"/>
      <c r="DTV168" s="50"/>
      <c r="DTW168" s="50"/>
      <c r="DTX168" s="50"/>
      <c r="DTY168" s="50"/>
      <c r="DTZ168" s="50"/>
      <c r="DUA168" s="50"/>
      <c r="DUB168" s="50"/>
      <c r="DUC168" s="50"/>
      <c r="DUD168" s="50"/>
      <c r="DUE168" s="50"/>
      <c r="DUF168" s="50"/>
      <c r="DUG168" s="50"/>
      <c r="DUH168" s="50"/>
      <c r="DUI168" s="50"/>
      <c r="DUJ168" s="50"/>
      <c r="DUK168" s="50"/>
      <c r="DUL168" s="50"/>
      <c r="DUM168" s="50"/>
      <c r="DUN168" s="50"/>
      <c r="DUO168" s="50"/>
      <c r="DUP168" s="50"/>
      <c r="DUQ168" s="50"/>
      <c r="DUR168" s="50"/>
      <c r="DUS168" s="50"/>
      <c r="DUT168" s="50"/>
      <c r="DUU168" s="50"/>
      <c r="DUV168" s="50"/>
      <c r="DUW168" s="50"/>
      <c r="DUX168" s="50"/>
      <c r="DUY168" s="50"/>
      <c r="DUZ168" s="50"/>
      <c r="DVA168" s="50"/>
      <c r="DVB168" s="50"/>
      <c r="DVC168" s="50"/>
      <c r="DVD168" s="50"/>
      <c r="DVE168" s="50"/>
      <c r="DVF168" s="50"/>
      <c r="DVG168" s="50"/>
      <c r="DVH168" s="50"/>
      <c r="DVI168" s="50"/>
      <c r="DVJ168" s="50"/>
      <c r="DVK168" s="50"/>
      <c r="DVL168" s="50"/>
      <c r="DVM168" s="50"/>
      <c r="DVN168" s="50"/>
      <c r="DVO168" s="50"/>
      <c r="DVP168" s="50"/>
      <c r="DVQ168" s="50"/>
      <c r="DVR168" s="50"/>
      <c r="DVS168" s="50"/>
      <c r="DVT168" s="50"/>
      <c r="DVU168" s="50"/>
      <c r="DVV168" s="50"/>
      <c r="DVW168" s="50"/>
      <c r="DVX168" s="50"/>
      <c r="DVY168" s="50"/>
      <c r="DVZ168" s="50"/>
      <c r="DWA168" s="50"/>
      <c r="DWB168" s="50"/>
      <c r="DWC168" s="50"/>
      <c r="DWD168" s="50"/>
      <c r="DWE168" s="50"/>
      <c r="DWF168" s="50"/>
      <c r="DWG168" s="50"/>
      <c r="DWH168" s="50"/>
      <c r="DWI168" s="50"/>
      <c r="DWJ168" s="50"/>
      <c r="DWK168" s="50"/>
      <c r="DWL168" s="50"/>
      <c r="DWM168" s="50"/>
      <c r="DWN168" s="50"/>
      <c r="DWO168" s="50"/>
      <c r="DWP168" s="50"/>
      <c r="DWQ168" s="50"/>
      <c r="DWR168" s="50"/>
      <c r="DWS168" s="50"/>
      <c r="DWT168" s="50"/>
      <c r="DWU168" s="50"/>
      <c r="DWV168" s="50"/>
      <c r="DWW168" s="50"/>
      <c r="DWX168" s="50"/>
      <c r="DWY168" s="50"/>
      <c r="DWZ168" s="50"/>
      <c r="DXB168" s="50"/>
      <c r="DXD168" s="50"/>
      <c r="DXE168" s="50"/>
      <c r="DXF168" s="50"/>
      <c r="DXG168" s="50"/>
      <c r="DXH168" s="50"/>
      <c r="DXI168" s="50"/>
      <c r="DXJ168" s="50"/>
      <c r="DXK168" s="50"/>
      <c r="DXP168" s="50"/>
      <c r="DXQ168" s="50"/>
      <c r="DXR168" s="50"/>
      <c r="DXS168" s="50"/>
      <c r="DXT168" s="50"/>
      <c r="DXU168" s="50"/>
      <c r="DXV168" s="50"/>
      <c r="DXW168" s="50"/>
      <c r="DXX168" s="50"/>
      <c r="DXY168" s="50"/>
      <c r="DXZ168" s="50"/>
      <c r="DYA168" s="50"/>
      <c r="DYB168" s="50"/>
      <c r="DYC168" s="50"/>
      <c r="DYD168" s="50"/>
      <c r="DYE168" s="50"/>
      <c r="DYF168" s="50"/>
      <c r="DYG168" s="50"/>
      <c r="DYH168" s="50"/>
      <c r="DYI168" s="50"/>
      <c r="DYJ168" s="50"/>
      <c r="DYK168" s="50"/>
      <c r="DYL168" s="50"/>
      <c r="DYM168" s="50"/>
      <c r="DYN168" s="50"/>
      <c r="DYO168" s="50"/>
      <c r="DYP168" s="50"/>
      <c r="DYQ168" s="50"/>
      <c r="DYR168" s="50"/>
      <c r="DYS168" s="50"/>
      <c r="DYT168" s="50"/>
      <c r="DYU168" s="50"/>
      <c r="DYV168" s="50"/>
      <c r="DYW168" s="50"/>
      <c r="DYX168" s="50"/>
      <c r="DYY168" s="50"/>
      <c r="DYZ168" s="50"/>
      <c r="DZA168" s="50"/>
      <c r="DZB168" s="50"/>
      <c r="DZC168" s="50"/>
      <c r="DZD168" s="50"/>
      <c r="DZE168" s="50"/>
      <c r="DZF168" s="50"/>
      <c r="DZG168" s="50"/>
      <c r="DZH168" s="50"/>
      <c r="DZI168" s="50"/>
      <c r="DZJ168" s="50"/>
      <c r="DZK168" s="50"/>
      <c r="DZL168" s="50"/>
      <c r="DZM168" s="50"/>
      <c r="DZN168" s="50"/>
      <c r="DZO168" s="50"/>
      <c r="DZP168" s="50"/>
      <c r="DZQ168" s="50"/>
      <c r="DZR168" s="50"/>
      <c r="DZS168" s="50"/>
      <c r="DZT168" s="50"/>
      <c r="DZU168" s="50"/>
      <c r="DZV168" s="50"/>
      <c r="DZW168" s="50"/>
      <c r="DZX168" s="50"/>
      <c r="DZY168" s="50"/>
      <c r="DZZ168" s="50"/>
      <c r="EAA168" s="50"/>
      <c r="EAB168" s="50"/>
      <c r="EAC168" s="50"/>
      <c r="EAD168" s="50"/>
      <c r="EAE168" s="50"/>
      <c r="EAF168" s="50"/>
      <c r="EAG168" s="50"/>
      <c r="EAH168" s="50"/>
      <c r="EAI168" s="50"/>
      <c r="EAJ168" s="50"/>
      <c r="EAK168" s="50"/>
      <c r="EAL168" s="50"/>
      <c r="EAM168" s="50"/>
      <c r="EAN168" s="50"/>
      <c r="EAO168" s="50"/>
      <c r="EAP168" s="50"/>
      <c r="EAQ168" s="50"/>
      <c r="EAR168" s="50"/>
      <c r="EAS168" s="50"/>
      <c r="EAT168" s="50"/>
      <c r="EAU168" s="50"/>
      <c r="EAV168" s="50"/>
      <c r="EAW168" s="50"/>
      <c r="EAX168" s="50"/>
      <c r="EAY168" s="50"/>
      <c r="EAZ168" s="50"/>
      <c r="EBA168" s="50"/>
      <c r="EBB168" s="50"/>
      <c r="EBC168" s="50"/>
      <c r="EBD168" s="50"/>
      <c r="EBE168" s="50"/>
      <c r="EBF168" s="50"/>
      <c r="EBG168" s="50"/>
      <c r="EBH168" s="50"/>
      <c r="EBI168" s="50"/>
      <c r="EBJ168" s="50"/>
      <c r="EBK168" s="50"/>
      <c r="EBL168" s="50"/>
      <c r="EBM168" s="50"/>
      <c r="EBN168" s="50"/>
      <c r="EBO168" s="50"/>
      <c r="EBP168" s="50"/>
      <c r="EBQ168" s="50"/>
      <c r="EBR168" s="50"/>
      <c r="EBS168" s="50"/>
      <c r="EBT168" s="50"/>
      <c r="EBU168" s="50"/>
      <c r="EBV168" s="50"/>
      <c r="EBW168" s="50"/>
      <c r="EBX168" s="50"/>
      <c r="EBY168" s="50"/>
      <c r="EBZ168" s="50"/>
      <c r="ECA168" s="50"/>
      <c r="ECB168" s="50"/>
      <c r="ECC168" s="50"/>
      <c r="ECD168" s="50"/>
      <c r="ECE168" s="50"/>
      <c r="ECF168" s="50"/>
      <c r="ECG168" s="50"/>
      <c r="ECH168" s="50"/>
      <c r="ECI168" s="50"/>
      <c r="ECJ168" s="50"/>
      <c r="ECK168" s="50"/>
      <c r="ECL168" s="50"/>
      <c r="ECM168" s="50"/>
      <c r="ECN168" s="50"/>
      <c r="ECO168" s="50"/>
      <c r="ECP168" s="50"/>
      <c r="ECQ168" s="50"/>
      <c r="ECR168" s="50"/>
      <c r="ECS168" s="50"/>
      <c r="ECT168" s="50"/>
      <c r="ECU168" s="50"/>
      <c r="ECV168" s="50"/>
      <c r="ECW168" s="50"/>
      <c r="ECX168" s="50"/>
      <c r="ECY168" s="50"/>
      <c r="ECZ168" s="50"/>
      <c r="EDA168" s="50"/>
      <c r="EDB168" s="50"/>
      <c r="EDC168" s="50"/>
      <c r="EDD168" s="50"/>
      <c r="EDE168" s="50"/>
      <c r="EDF168" s="50"/>
      <c r="EDG168" s="50"/>
      <c r="EDH168" s="50"/>
      <c r="EDI168" s="50"/>
      <c r="EDJ168" s="50"/>
      <c r="EDK168" s="50"/>
      <c r="EDL168" s="50"/>
      <c r="EDM168" s="50"/>
      <c r="EDN168" s="50"/>
      <c r="EDO168" s="50"/>
      <c r="EDP168" s="50"/>
      <c r="EDQ168" s="50"/>
      <c r="EDR168" s="50"/>
      <c r="EDS168" s="50"/>
      <c r="EDT168" s="50"/>
      <c r="EDU168" s="50"/>
      <c r="EDV168" s="50"/>
      <c r="EDW168" s="50"/>
      <c r="EDX168" s="50"/>
      <c r="EDY168" s="50"/>
      <c r="EDZ168" s="50"/>
      <c r="EEA168" s="50"/>
      <c r="EEB168" s="50"/>
      <c r="EEC168" s="50"/>
      <c r="EED168" s="50"/>
      <c r="EEE168" s="50"/>
      <c r="EEF168" s="50"/>
      <c r="EEG168" s="50"/>
      <c r="EEH168" s="50"/>
      <c r="EEI168" s="50"/>
      <c r="EEJ168" s="50"/>
      <c r="EEK168" s="50"/>
      <c r="EEL168" s="50"/>
      <c r="EEM168" s="50"/>
      <c r="EEN168" s="50"/>
      <c r="EEO168" s="50"/>
      <c r="EEP168" s="50"/>
      <c r="EEQ168" s="50"/>
      <c r="EER168" s="50"/>
      <c r="EES168" s="50"/>
      <c r="EET168" s="50"/>
      <c r="EEU168" s="50"/>
      <c r="EEV168" s="50"/>
      <c r="EEW168" s="50"/>
      <c r="EEX168" s="50"/>
      <c r="EEY168" s="50"/>
      <c r="EEZ168" s="50"/>
      <c r="EFA168" s="50"/>
      <c r="EFB168" s="50"/>
      <c r="EFC168" s="50"/>
      <c r="EFD168" s="50"/>
      <c r="EFE168" s="50"/>
      <c r="EFF168" s="50"/>
      <c r="EFG168" s="50"/>
      <c r="EFH168" s="50"/>
      <c r="EFI168" s="50"/>
      <c r="EFJ168" s="50"/>
      <c r="EFK168" s="50"/>
      <c r="EFL168" s="50"/>
      <c r="EFM168" s="50"/>
      <c r="EFN168" s="50"/>
      <c r="EFO168" s="50"/>
      <c r="EFP168" s="50"/>
      <c r="EFQ168" s="50"/>
      <c r="EFR168" s="50"/>
      <c r="EFS168" s="50"/>
      <c r="EFT168" s="50"/>
      <c r="EFU168" s="50"/>
      <c r="EFV168" s="50"/>
      <c r="EFW168" s="50"/>
      <c r="EFX168" s="50"/>
      <c r="EFY168" s="50"/>
      <c r="EFZ168" s="50"/>
      <c r="EGA168" s="50"/>
      <c r="EGB168" s="50"/>
      <c r="EGC168" s="50"/>
      <c r="EGD168" s="50"/>
      <c r="EGE168" s="50"/>
      <c r="EGF168" s="50"/>
      <c r="EGG168" s="50"/>
      <c r="EGH168" s="50"/>
      <c r="EGI168" s="50"/>
      <c r="EGJ168" s="50"/>
      <c r="EGK168" s="50"/>
      <c r="EGL168" s="50"/>
      <c r="EGM168" s="50"/>
      <c r="EGN168" s="50"/>
      <c r="EGO168" s="50"/>
      <c r="EGP168" s="50"/>
      <c r="EGQ168" s="50"/>
      <c r="EGR168" s="50"/>
      <c r="EGS168" s="50"/>
      <c r="EGT168" s="50"/>
      <c r="EGU168" s="50"/>
      <c r="EGV168" s="50"/>
      <c r="EGX168" s="50"/>
      <c r="EGZ168" s="50"/>
      <c r="EHA168" s="50"/>
      <c r="EHB168" s="50"/>
      <c r="EHC168" s="50"/>
      <c r="EHD168" s="50"/>
      <c r="EHE168" s="50"/>
      <c r="EHF168" s="50"/>
      <c r="EHG168" s="50"/>
      <c r="EHL168" s="50"/>
      <c r="EHM168" s="50"/>
      <c r="EHN168" s="50"/>
      <c r="EHO168" s="50"/>
      <c r="EHP168" s="50"/>
      <c r="EHQ168" s="50"/>
      <c r="EHR168" s="50"/>
      <c r="EHS168" s="50"/>
      <c r="EHT168" s="50"/>
      <c r="EHU168" s="50"/>
      <c r="EHV168" s="50"/>
      <c r="EHW168" s="50"/>
      <c r="EHX168" s="50"/>
      <c r="EHY168" s="50"/>
      <c r="EHZ168" s="50"/>
      <c r="EIA168" s="50"/>
      <c r="EIB168" s="50"/>
      <c r="EIC168" s="50"/>
      <c r="EID168" s="50"/>
      <c r="EIE168" s="50"/>
      <c r="EIF168" s="50"/>
      <c r="EIG168" s="50"/>
      <c r="EIH168" s="50"/>
      <c r="EII168" s="50"/>
      <c r="EIJ168" s="50"/>
      <c r="EIK168" s="50"/>
      <c r="EIL168" s="50"/>
      <c r="EIM168" s="50"/>
      <c r="EIN168" s="50"/>
      <c r="EIO168" s="50"/>
      <c r="EIP168" s="50"/>
      <c r="EIQ168" s="50"/>
      <c r="EIR168" s="50"/>
      <c r="EIS168" s="50"/>
      <c r="EIT168" s="50"/>
      <c r="EIU168" s="50"/>
      <c r="EIV168" s="50"/>
      <c r="EIW168" s="50"/>
      <c r="EIX168" s="50"/>
      <c r="EIY168" s="50"/>
      <c r="EIZ168" s="50"/>
      <c r="EJA168" s="50"/>
      <c r="EJB168" s="50"/>
      <c r="EJC168" s="50"/>
      <c r="EJD168" s="50"/>
      <c r="EJE168" s="50"/>
      <c r="EJF168" s="50"/>
      <c r="EJG168" s="50"/>
      <c r="EJH168" s="50"/>
      <c r="EJI168" s="50"/>
      <c r="EJJ168" s="50"/>
      <c r="EJK168" s="50"/>
      <c r="EJL168" s="50"/>
      <c r="EJM168" s="50"/>
      <c r="EJN168" s="50"/>
      <c r="EJO168" s="50"/>
      <c r="EJP168" s="50"/>
      <c r="EJQ168" s="50"/>
      <c r="EJR168" s="50"/>
      <c r="EJS168" s="50"/>
      <c r="EJT168" s="50"/>
      <c r="EJU168" s="50"/>
      <c r="EJV168" s="50"/>
      <c r="EJW168" s="50"/>
      <c r="EJX168" s="50"/>
      <c r="EJY168" s="50"/>
      <c r="EJZ168" s="50"/>
      <c r="EKA168" s="50"/>
      <c r="EKB168" s="50"/>
      <c r="EKC168" s="50"/>
      <c r="EKD168" s="50"/>
      <c r="EKE168" s="50"/>
      <c r="EKF168" s="50"/>
      <c r="EKG168" s="50"/>
      <c r="EKH168" s="50"/>
      <c r="EKI168" s="50"/>
      <c r="EKJ168" s="50"/>
      <c r="EKK168" s="50"/>
      <c r="EKL168" s="50"/>
      <c r="EKM168" s="50"/>
      <c r="EKN168" s="50"/>
      <c r="EKO168" s="50"/>
      <c r="EKP168" s="50"/>
      <c r="EKQ168" s="50"/>
      <c r="EKR168" s="50"/>
      <c r="EKS168" s="50"/>
      <c r="EKT168" s="50"/>
      <c r="EKU168" s="50"/>
      <c r="EKV168" s="50"/>
      <c r="EKW168" s="50"/>
      <c r="EKX168" s="50"/>
      <c r="EKY168" s="50"/>
      <c r="EKZ168" s="50"/>
      <c r="ELA168" s="50"/>
      <c r="ELB168" s="50"/>
      <c r="ELC168" s="50"/>
      <c r="ELD168" s="50"/>
      <c r="ELE168" s="50"/>
      <c r="ELF168" s="50"/>
      <c r="ELG168" s="50"/>
      <c r="ELH168" s="50"/>
      <c r="ELI168" s="50"/>
      <c r="ELJ168" s="50"/>
      <c r="ELK168" s="50"/>
      <c r="ELL168" s="50"/>
      <c r="ELM168" s="50"/>
      <c r="ELN168" s="50"/>
      <c r="ELO168" s="50"/>
      <c r="ELP168" s="50"/>
      <c r="ELQ168" s="50"/>
      <c r="ELR168" s="50"/>
      <c r="ELS168" s="50"/>
      <c r="ELT168" s="50"/>
      <c r="ELU168" s="50"/>
      <c r="ELV168" s="50"/>
      <c r="ELW168" s="50"/>
      <c r="ELX168" s="50"/>
      <c r="ELY168" s="50"/>
      <c r="ELZ168" s="50"/>
      <c r="EMA168" s="50"/>
      <c r="EMB168" s="50"/>
      <c r="EMC168" s="50"/>
      <c r="EMD168" s="50"/>
      <c r="EME168" s="50"/>
      <c r="EMF168" s="50"/>
      <c r="EMG168" s="50"/>
      <c r="EMH168" s="50"/>
      <c r="EMI168" s="50"/>
      <c r="EMJ168" s="50"/>
      <c r="EMK168" s="50"/>
      <c r="EML168" s="50"/>
      <c r="EMM168" s="50"/>
      <c r="EMN168" s="50"/>
      <c r="EMO168" s="50"/>
      <c r="EMP168" s="50"/>
      <c r="EMQ168" s="50"/>
      <c r="EMR168" s="50"/>
      <c r="EMS168" s="50"/>
      <c r="EMT168" s="50"/>
      <c r="EMU168" s="50"/>
      <c r="EMV168" s="50"/>
      <c r="EMW168" s="50"/>
      <c r="EMX168" s="50"/>
      <c r="EMY168" s="50"/>
      <c r="EMZ168" s="50"/>
      <c r="ENA168" s="50"/>
      <c r="ENB168" s="50"/>
      <c r="ENC168" s="50"/>
      <c r="END168" s="50"/>
      <c r="ENE168" s="50"/>
      <c r="ENF168" s="50"/>
      <c r="ENG168" s="50"/>
      <c r="ENH168" s="50"/>
      <c r="ENI168" s="50"/>
      <c r="ENJ168" s="50"/>
      <c r="ENK168" s="50"/>
      <c r="ENL168" s="50"/>
      <c r="ENM168" s="50"/>
      <c r="ENN168" s="50"/>
      <c r="ENO168" s="50"/>
      <c r="ENP168" s="50"/>
      <c r="ENQ168" s="50"/>
      <c r="ENR168" s="50"/>
      <c r="ENS168" s="50"/>
      <c r="ENT168" s="50"/>
      <c r="ENU168" s="50"/>
      <c r="ENV168" s="50"/>
      <c r="ENW168" s="50"/>
      <c r="ENX168" s="50"/>
      <c r="ENY168" s="50"/>
      <c r="ENZ168" s="50"/>
      <c r="EOA168" s="50"/>
      <c r="EOB168" s="50"/>
      <c r="EOC168" s="50"/>
      <c r="EOD168" s="50"/>
      <c r="EOE168" s="50"/>
      <c r="EOF168" s="50"/>
      <c r="EOG168" s="50"/>
      <c r="EOH168" s="50"/>
      <c r="EOI168" s="50"/>
      <c r="EOJ168" s="50"/>
      <c r="EOK168" s="50"/>
      <c r="EOL168" s="50"/>
      <c r="EOM168" s="50"/>
      <c r="EON168" s="50"/>
      <c r="EOO168" s="50"/>
      <c r="EOP168" s="50"/>
      <c r="EOQ168" s="50"/>
      <c r="EOR168" s="50"/>
      <c r="EOS168" s="50"/>
      <c r="EOT168" s="50"/>
      <c r="EOU168" s="50"/>
      <c r="EOV168" s="50"/>
      <c r="EOW168" s="50"/>
      <c r="EOX168" s="50"/>
      <c r="EOY168" s="50"/>
      <c r="EOZ168" s="50"/>
      <c r="EPA168" s="50"/>
      <c r="EPB168" s="50"/>
      <c r="EPC168" s="50"/>
      <c r="EPD168" s="50"/>
      <c r="EPE168" s="50"/>
      <c r="EPF168" s="50"/>
      <c r="EPG168" s="50"/>
      <c r="EPH168" s="50"/>
      <c r="EPI168" s="50"/>
      <c r="EPJ168" s="50"/>
      <c r="EPK168" s="50"/>
      <c r="EPL168" s="50"/>
      <c r="EPM168" s="50"/>
      <c r="EPN168" s="50"/>
      <c r="EPO168" s="50"/>
      <c r="EPP168" s="50"/>
      <c r="EPQ168" s="50"/>
      <c r="EPR168" s="50"/>
      <c r="EPS168" s="50"/>
      <c r="EPT168" s="50"/>
      <c r="EPU168" s="50"/>
      <c r="EPV168" s="50"/>
      <c r="EPW168" s="50"/>
      <c r="EPX168" s="50"/>
      <c r="EPY168" s="50"/>
      <c r="EPZ168" s="50"/>
      <c r="EQA168" s="50"/>
      <c r="EQB168" s="50"/>
      <c r="EQC168" s="50"/>
      <c r="EQD168" s="50"/>
      <c r="EQE168" s="50"/>
      <c r="EQF168" s="50"/>
      <c r="EQG168" s="50"/>
      <c r="EQH168" s="50"/>
      <c r="EQI168" s="50"/>
      <c r="EQJ168" s="50"/>
      <c r="EQK168" s="50"/>
      <c r="EQL168" s="50"/>
      <c r="EQM168" s="50"/>
      <c r="EQN168" s="50"/>
      <c r="EQO168" s="50"/>
      <c r="EQP168" s="50"/>
      <c r="EQQ168" s="50"/>
      <c r="EQR168" s="50"/>
      <c r="EQT168" s="50"/>
      <c r="EQV168" s="50"/>
      <c r="EQW168" s="50"/>
      <c r="EQX168" s="50"/>
      <c r="EQY168" s="50"/>
      <c r="EQZ168" s="50"/>
      <c r="ERA168" s="50"/>
      <c r="ERB168" s="50"/>
      <c r="ERC168" s="50"/>
      <c r="ERH168" s="50"/>
      <c r="ERI168" s="50"/>
      <c r="ERJ168" s="50"/>
      <c r="ERK168" s="50"/>
      <c r="ERL168" s="50"/>
      <c r="ERM168" s="50"/>
      <c r="ERN168" s="50"/>
      <c r="ERO168" s="50"/>
      <c r="ERP168" s="50"/>
      <c r="ERQ168" s="50"/>
      <c r="ERR168" s="50"/>
      <c r="ERS168" s="50"/>
      <c r="ERT168" s="50"/>
      <c r="ERU168" s="50"/>
      <c r="ERV168" s="50"/>
      <c r="ERW168" s="50"/>
      <c r="ERX168" s="50"/>
      <c r="ERY168" s="50"/>
      <c r="ERZ168" s="50"/>
      <c r="ESA168" s="50"/>
      <c r="ESB168" s="50"/>
      <c r="ESC168" s="50"/>
      <c r="ESD168" s="50"/>
      <c r="ESE168" s="50"/>
      <c r="ESF168" s="50"/>
      <c r="ESG168" s="50"/>
      <c r="ESH168" s="50"/>
      <c r="ESI168" s="50"/>
      <c r="ESJ168" s="50"/>
      <c r="ESK168" s="50"/>
      <c r="ESL168" s="50"/>
      <c r="ESM168" s="50"/>
      <c r="ESN168" s="50"/>
      <c r="ESO168" s="50"/>
      <c r="ESP168" s="50"/>
      <c r="ESQ168" s="50"/>
      <c r="ESR168" s="50"/>
      <c r="ESS168" s="50"/>
      <c r="EST168" s="50"/>
      <c r="ESU168" s="50"/>
      <c r="ESV168" s="50"/>
      <c r="ESW168" s="50"/>
      <c r="ESX168" s="50"/>
      <c r="ESY168" s="50"/>
      <c r="ESZ168" s="50"/>
      <c r="ETA168" s="50"/>
      <c r="ETB168" s="50"/>
      <c r="ETC168" s="50"/>
      <c r="ETD168" s="50"/>
      <c r="ETE168" s="50"/>
      <c r="ETF168" s="50"/>
      <c r="ETG168" s="50"/>
      <c r="ETH168" s="50"/>
      <c r="ETI168" s="50"/>
      <c r="ETJ168" s="50"/>
      <c r="ETK168" s="50"/>
      <c r="ETL168" s="50"/>
      <c r="ETM168" s="50"/>
      <c r="ETN168" s="50"/>
      <c r="ETO168" s="50"/>
      <c r="ETP168" s="50"/>
      <c r="ETQ168" s="50"/>
      <c r="ETR168" s="50"/>
      <c r="ETS168" s="50"/>
      <c r="ETT168" s="50"/>
      <c r="ETU168" s="50"/>
      <c r="ETV168" s="50"/>
      <c r="ETW168" s="50"/>
      <c r="ETX168" s="50"/>
      <c r="ETY168" s="50"/>
      <c r="ETZ168" s="50"/>
      <c r="EUA168" s="50"/>
      <c r="EUB168" s="50"/>
      <c r="EUC168" s="50"/>
      <c r="EUD168" s="50"/>
      <c r="EUE168" s="50"/>
      <c r="EUF168" s="50"/>
      <c r="EUG168" s="50"/>
      <c r="EUH168" s="50"/>
      <c r="EUI168" s="50"/>
      <c r="EUJ168" s="50"/>
      <c r="EUK168" s="50"/>
      <c r="EUL168" s="50"/>
      <c r="EUM168" s="50"/>
      <c r="EUN168" s="50"/>
      <c r="EUO168" s="50"/>
      <c r="EUP168" s="50"/>
      <c r="EUQ168" s="50"/>
      <c r="EUR168" s="50"/>
      <c r="EUS168" s="50"/>
      <c r="EUT168" s="50"/>
      <c r="EUU168" s="50"/>
      <c r="EUV168" s="50"/>
      <c r="EUW168" s="50"/>
      <c r="EUX168" s="50"/>
      <c r="EUY168" s="50"/>
      <c r="EUZ168" s="50"/>
      <c r="EVA168" s="50"/>
      <c r="EVB168" s="50"/>
      <c r="EVC168" s="50"/>
      <c r="EVD168" s="50"/>
      <c r="EVE168" s="50"/>
      <c r="EVF168" s="50"/>
      <c r="EVG168" s="50"/>
      <c r="EVH168" s="50"/>
      <c r="EVI168" s="50"/>
      <c r="EVJ168" s="50"/>
      <c r="EVK168" s="50"/>
      <c r="EVL168" s="50"/>
      <c r="EVM168" s="50"/>
      <c r="EVN168" s="50"/>
      <c r="EVO168" s="50"/>
      <c r="EVP168" s="50"/>
      <c r="EVQ168" s="50"/>
      <c r="EVR168" s="50"/>
      <c r="EVS168" s="50"/>
      <c r="EVT168" s="50"/>
      <c r="EVU168" s="50"/>
      <c r="EVV168" s="50"/>
      <c r="EVW168" s="50"/>
      <c r="EVX168" s="50"/>
      <c r="EVY168" s="50"/>
      <c r="EVZ168" s="50"/>
      <c r="EWA168" s="50"/>
      <c r="EWB168" s="50"/>
      <c r="EWC168" s="50"/>
      <c r="EWD168" s="50"/>
      <c r="EWE168" s="50"/>
      <c r="EWF168" s="50"/>
      <c r="EWG168" s="50"/>
      <c r="EWH168" s="50"/>
      <c r="EWI168" s="50"/>
      <c r="EWJ168" s="50"/>
      <c r="EWK168" s="50"/>
      <c r="EWL168" s="50"/>
      <c r="EWM168" s="50"/>
      <c r="EWN168" s="50"/>
      <c r="EWO168" s="50"/>
      <c r="EWP168" s="50"/>
      <c r="EWQ168" s="50"/>
      <c r="EWR168" s="50"/>
      <c r="EWS168" s="50"/>
      <c r="EWT168" s="50"/>
      <c r="EWU168" s="50"/>
      <c r="EWV168" s="50"/>
      <c r="EWW168" s="50"/>
      <c r="EWX168" s="50"/>
      <c r="EWY168" s="50"/>
      <c r="EWZ168" s="50"/>
      <c r="EXA168" s="50"/>
      <c r="EXB168" s="50"/>
      <c r="EXC168" s="50"/>
      <c r="EXD168" s="50"/>
      <c r="EXE168" s="50"/>
      <c r="EXF168" s="50"/>
      <c r="EXG168" s="50"/>
      <c r="EXH168" s="50"/>
      <c r="EXI168" s="50"/>
      <c r="EXJ168" s="50"/>
      <c r="EXK168" s="50"/>
      <c r="EXL168" s="50"/>
      <c r="EXM168" s="50"/>
      <c r="EXN168" s="50"/>
      <c r="EXO168" s="50"/>
      <c r="EXP168" s="50"/>
      <c r="EXQ168" s="50"/>
      <c r="EXR168" s="50"/>
      <c r="EXS168" s="50"/>
      <c r="EXT168" s="50"/>
      <c r="EXU168" s="50"/>
      <c r="EXV168" s="50"/>
      <c r="EXW168" s="50"/>
      <c r="EXX168" s="50"/>
      <c r="EXY168" s="50"/>
      <c r="EXZ168" s="50"/>
      <c r="EYA168" s="50"/>
      <c r="EYB168" s="50"/>
      <c r="EYC168" s="50"/>
      <c r="EYD168" s="50"/>
      <c r="EYE168" s="50"/>
      <c r="EYF168" s="50"/>
      <c r="EYG168" s="50"/>
      <c r="EYH168" s="50"/>
      <c r="EYI168" s="50"/>
      <c r="EYJ168" s="50"/>
      <c r="EYK168" s="50"/>
      <c r="EYL168" s="50"/>
      <c r="EYM168" s="50"/>
      <c r="EYN168" s="50"/>
      <c r="EYO168" s="50"/>
      <c r="EYP168" s="50"/>
      <c r="EYQ168" s="50"/>
      <c r="EYR168" s="50"/>
      <c r="EYS168" s="50"/>
      <c r="EYT168" s="50"/>
      <c r="EYU168" s="50"/>
      <c r="EYV168" s="50"/>
      <c r="EYW168" s="50"/>
      <c r="EYX168" s="50"/>
      <c r="EYY168" s="50"/>
      <c r="EYZ168" s="50"/>
      <c r="EZA168" s="50"/>
      <c r="EZB168" s="50"/>
      <c r="EZC168" s="50"/>
      <c r="EZD168" s="50"/>
      <c r="EZE168" s="50"/>
      <c r="EZF168" s="50"/>
      <c r="EZG168" s="50"/>
      <c r="EZH168" s="50"/>
      <c r="EZI168" s="50"/>
      <c r="EZJ168" s="50"/>
      <c r="EZK168" s="50"/>
      <c r="EZL168" s="50"/>
      <c r="EZM168" s="50"/>
      <c r="EZN168" s="50"/>
      <c r="EZO168" s="50"/>
      <c r="EZP168" s="50"/>
      <c r="EZQ168" s="50"/>
      <c r="EZR168" s="50"/>
      <c r="EZS168" s="50"/>
      <c r="EZT168" s="50"/>
      <c r="EZU168" s="50"/>
      <c r="EZV168" s="50"/>
      <c r="EZW168" s="50"/>
      <c r="EZX168" s="50"/>
      <c r="EZY168" s="50"/>
      <c r="EZZ168" s="50"/>
      <c r="FAA168" s="50"/>
      <c r="FAB168" s="50"/>
      <c r="FAC168" s="50"/>
      <c r="FAD168" s="50"/>
      <c r="FAE168" s="50"/>
      <c r="FAF168" s="50"/>
      <c r="FAG168" s="50"/>
      <c r="FAH168" s="50"/>
      <c r="FAI168" s="50"/>
      <c r="FAJ168" s="50"/>
      <c r="FAK168" s="50"/>
      <c r="FAL168" s="50"/>
      <c r="FAM168" s="50"/>
      <c r="FAN168" s="50"/>
      <c r="FAP168" s="50"/>
      <c r="FAR168" s="50"/>
      <c r="FAS168" s="50"/>
      <c r="FAT168" s="50"/>
      <c r="FAU168" s="50"/>
      <c r="FAV168" s="50"/>
      <c r="FAW168" s="50"/>
      <c r="FAX168" s="50"/>
      <c r="FAY168" s="50"/>
      <c r="FBD168" s="50"/>
      <c r="FBE168" s="50"/>
      <c r="FBF168" s="50"/>
      <c r="FBG168" s="50"/>
      <c r="FBH168" s="50"/>
      <c r="FBI168" s="50"/>
      <c r="FBJ168" s="50"/>
      <c r="FBK168" s="50"/>
      <c r="FBL168" s="50"/>
      <c r="FBM168" s="50"/>
      <c r="FBN168" s="50"/>
      <c r="FBO168" s="50"/>
      <c r="FBP168" s="50"/>
      <c r="FBQ168" s="50"/>
      <c r="FBR168" s="50"/>
      <c r="FBS168" s="50"/>
      <c r="FBT168" s="50"/>
      <c r="FBU168" s="50"/>
      <c r="FBV168" s="50"/>
      <c r="FBW168" s="50"/>
      <c r="FBX168" s="50"/>
      <c r="FBY168" s="50"/>
      <c r="FBZ168" s="50"/>
      <c r="FCA168" s="50"/>
      <c r="FCB168" s="50"/>
      <c r="FCC168" s="50"/>
      <c r="FCD168" s="50"/>
      <c r="FCE168" s="50"/>
      <c r="FCF168" s="50"/>
      <c r="FCG168" s="50"/>
      <c r="FCH168" s="50"/>
      <c r="FCI168" s="50"/>
      <c r="FCJ168" s="50"/>
      <c r="FCK168" s="50"/>
      <c r="FCL168" s="50"/>
      <c r="FCM168" s="50"/>
      <c r="FCN168" s="50"/>
      <c r="FCO168" s="50"/>
      <c r="FCP168" s="50"/>
      <c r="FCQ168" s="50"/>
      <c r="FCR168" s="50"/>
      <c r="FCS168" s="50"/>
      <c r="FCT168" s="50"/>
      <c r="FCU168" s="50"/>
      <c r="FCV168" s="50"/>
      <c r="FCW168" s="50"/>
      <c r="FCX168" s="50"/>
      <c r="FCY168" s="50"/>
      <c r="FCZ168" s="50"/>
      <c r="FDA168" s="50"/>
      <c r="FDB168" s="50"/>
      <c r="FDC168" s="50"/>
      <c r="FDD168" s="50"/>
      <c r="FDE168" s="50"/>
      <c r="FDF168" s="50"/>
      <c r="FDG168" s="50"/>
      <c r="FDH168" s="50"/>
      <c r="FDI168" s="50"/>
      <c r="FDJ168" s="50"/>
      <c r="FDK168" s="50"/>
      <c r="FDL168" s="50"/>
      <c r="FDM168" s="50"/>
      <c r="FDN168" s="50"/>
      <c r="FDO168" s="50"/>
      <c r="FDP168" s="50"/>
      <c r="FDQ168" s="50"/>
      <c r="FDR168" s="50"/>
      <c r="FDS168" s="50"/>
      <c r="FDT168" s="50"/>
      <c r="FDU168" s="50"/>
      <c r="FDV168" s="50"/>
      <c r="FDW168" s="50"/>
      <c r="FDX168" s="50"/>
      <c r="FDY168" s="50"/>
      <c r="FDZ168" s="50"/>
      <c r="FEA168" s="50"/>
      <c r="FEB168" s="50"/>
      <c r="FEC168" s="50"/>
      <c r="FED168" s="50"/>
      <c r="FEE168" s="50"/>
      <c r="FEF168" s="50"/>
      <c r="FEG168" s="50"/>
      <c r="FEH168" s="50"/>
      <c r="FEI168" s="50"/>
      <c r="FEJ168" s="50"/>
      <c r="FEK168" s="50"/>
      <c r="FEL168" s="50"/>
      <c r="FEM168" s="50"/>
      <c r="FEN168" s="50"/>
      <c r="FEO168" s="50"/>
      <c r="FEP168" s="50"/>
      <c r="FEQ168" s="50"/>
      <c r="FER168" s="50"/>
      <c r="FES168" s="50"/>
      <c r="FET168" s="50"/>
      <c r="FEU168" s="50"/>
      <c r="FEV168" s="50"/>
      <c r="FEW168" s="50"/>
      <c r="FEX168" s="50"/>
      <c r="FEY168" s="50"/>
      <c r="FEZ168" s="50"/>
      <c r="FFA168" s="50"/>
      <c r="FFB168" s="50"/>
      <c r="FFC168" s="50"/>
      <c r="FFD168" s="50"/>
      <c r="FFE168" s="50"/>
      <c r="FFF168" s="50"/>
      <c r="FFG168" s="50"/>
      <c r="FFH168" s="50"/>
      <c r="FFI168" s="50"/>
      <c r="FFJ168" s="50"/>
      <c r="FFK168" s="50"/>
      <c r="FFL168" s="50"/>
      <c r="FFM168" s="50"/>
      <c r="FFN168" s="50"/>
      <c r="FFO168" s="50"/>
      <c r="FFP168" s="50"/>
      <c r="FFQ168" s="50"/>
      <c r="FFR168" s="50"/>
      <c r="FFS168" s="50"/>
      <c r="FFT168" s="50"/>
      <c r="FFU168" s="50"/>
      <c r="FFV168" s="50"/>
      <c r="FFW168" s="50"/>
      <c r="FFX168" s="50"/>
      <c r="FFY168" s="50"/>
      <c r="FFZ168" s="50"/>
      <c r="FGA168" s="50"/>
      <c r="FGB168" s="50"/>
      <c r="FGC168" s="50"/>
      <c r="FGD168" s="50"/>
      <c r="FGE168" s="50"/>
      <c r="FGF168" s="50"/>
      <c r="FGG168" s="50"/>
      <c r="FGH168" s="50"/>
      <c r="FGI168" s="50"/>
      <c r="FGJ168" s="50"/>
      <c r="FGK168" s="50"/>
      <c r="FGL168" s="50"/>
      <c r="FGM168" s="50"/>
      <c r="FGN168" s="50"/>
      <c r="FGO168" s="50"/>
      <c r="FGP168" s="50"/>
      <c r="FGQ168" s="50"/>
      <c r="FGR168" s="50"/>
      <c r="FGS168" s="50"/>
      <c r="FGT168" s="50"/>
      <c r="FGU168" s="50"/>
      <c r="FGV168" s="50"/>
      <c r="FGW168" s="50"/>
      <c r="FGX168" s="50"/>
      <c r="FGY168" s="50"/>
      <c r="FGZ168" s="50"/>
      <c r="FHA168" s="50"/>
      <c r="FHB168" s="50"/>
      <c r="FHC168" s="50"/>
      <c r="FHD168" s="50"/>
      <c r="FHE168" s="50"/>
      <c r="FHF168" s="50"/>
      <c r="FHG168" s="50"/>
      <c r="FHH168" s="50"/>
      <c r="FHI168" s="50"/>
      <c r="FHJ168" s="50"/>
      <c r="FHK168" s="50"/>
      <c r="FHL168" s="50"/>
      <c r="FHM168" s="50"/>
      <c r="FHN168" s="50"/>
      <c r="FHO168" s="50"/>
      <c r="FHP168" s="50"/>
      <c r="FHQ168" s="50"/>
      <c r="FHR168" s="50"/>
      <c r="FHS168" s="50"/>
      <c r="FHT168" s="50"/>
      <c r="FHU168" s="50"/>
      <c r="FHV168" s="50"/>
      <c r="FHW168" s="50"/>
      <c r="FHX168" s="50"/>
      <c r="FHY168" s="50"/>
      <c r="FHZ168" s="50"/>
      <c r="FIA168" s="50"/>
      <c r="FIB168" s="50"/>
      <c r="FIC168" s="50"/>
      <c r="FID168" s="50"/>
      <c r="FIE168" s="50"/>
      <c r="FIF168" s="50"/>
      <c r="FIG168" s="50"/>
      <c r="FIH168" s="50"/>
      <c r="FII168" s="50"/>
      <c r="FIJ168" s="50"/>
      <c r="FIK168" s="50"/>
      <c r="FIL168" s="50"/>
      <c r="FIM168" s="50"/>
      <c r="FIN168" s="50"/>
      <c r="FIO168" s="50"/>
      <c r="FIP168" s="50"/>
      <c r="FIQ168" s="50"/>
      <c r="FIR168" s="50"/>
      <c r="FIS168" s="50"/>
      <c r="FIT168" s="50"/>
      <c r="FIU168" s="50"/>
      <c r="FIV168" s="50"/>
      <c r="FIW168" s="50"/>
      <c r="FIX168" s="50"/>
      <c r="FIY168" s="50"/>
      <c r="FIZ168" s="50"/>
      <c r="FJA168" s="50"/>
      <c r="FJB168" s="50"/>
      <c r="FJC168" s="50"/>
      <c r="FJD168" s="50"/>
      <c r="FJE168" s="50"/>
      <c r="FJF168" s="50"/>
      <c r="FJG168" s="50"/>
      <c r="FJH168" s="50"/>
      <c r="FJI168" s="50"/>
      <c r="FJJ168" s="50"/>
      <c r="FJK168" s="50"/>
      <c r="FJL168" s="50"/>
      <c r="FJM168" s="50"/>
      <c r="FJN168" s="50"/>
      <c r="FJO168" s="50"/>
      <c r="FJP168" s="50"/>
      <c r="FJQ168" s="50"/>
      <c r="FJR168" s="50"/>
      <c r="FJS168" s="50"/>
      <c r="FJT168" s="50"/>
      <c r="FJU168" s="50"/>
      <c r="FJV168" s="50"/>
      <c r="FJW168" s="50"/>
      <c r="FJX168" s="50"/>
      <c r="FJY168" s="50"/>
      <c r="FJZ168" s="50"/>
      <c r="FKA168" s="50"/>
      <c r="FKB168" s="50"/>
      <c r="FKC168" s="50"/>
      <c r="FKD168" s="50"/>
      <c r="FKE168" s="50"/>
      <c r="FKF168" s="50"/>
      <c r="FKG168" s="50"/>
      <c r="FKH168" s="50"/>
      <c r="FKI168" s="50"/>
      <c r="FKJ168" s="50"/>
      <c r="FKL168" s="50"/>
      <c r="FKN168" s="50"/>
      <c r="FKO168" s="50"/>
      <c r="FKP168" s="50"/>
      <c r="FKQ168" s="50"/>
      <c r="FKR168" s="50"/>
      <c r="FKS168" s="50"/>
      <c r="FKT168" s="50"/>
      <c r="FKU168" s="50"/>
      <c r="FKZ168" s="50"/>
      <c r="FLA168" s="50"/>
      <c r="FLB168" s="50"/>
      <c r="FLC168" s="50"/>
      <c r="FLD168" s="50"/>
      <c r="FLE168" s="50"/>
      <c r="FLF168" s="50"/>
      <c r="FLG168" s="50"/>
      <c r="FLH168" s="50"/>
      <c r="FLI168" s="50"/>
      <c r="FLJ168" s="50"/>
      <c r="FLK168" s="50"/>
      <c r="FLL168" s="50"/>
      <c r="FLM168" s="50"/>
      <c r="FLN168" s="50"/>
      <c r="FLO168" s="50"/>
      <c r="FLP168" s="50"/>
      <c r="FLQ168" s="50"/>
      <c r="FLR168" s="50"/>
      <c r="FLS168" s="50"/>
      <c r="FLT168" s="50"/>
      <c r="FLU168" s="50"/>
      <c r="FLV168" s="50"/>
      <c r="FLW168" s="50"/>
      <c r="FLX168" s="50"/>
      <c r="FLY168" s="50"/>
      <c r="FLZ168" s="50"/>
      <c r="FMA168" s="50"/>
      <c r="FMB168" s="50"/>
      <c r="FMC168" s="50"/>
      <c r="FMD168" s="50"/>
      <c r="FME168" s="50"/>
      <c r="FMF168" s="50"/>
      <c r="FMG168" s="50"/>
      <c r="FMH168" s="50"/>
      <c r="FMI168" s="50"/>
      <c r="FMJ168" s="50"/>
      <c r="FMK168" s="50"/>
      <c r="FML168" s="50"/>
      <c r="FMM168" s="50"/>
      <c r="FMN168" s="50"/>
      <c r="FMO168" s="50"/>
      <c r="FMP168" s="50"/>
      <c r="FMQ168" s="50"/>
      <c r="FMR168" s="50"/>
      <c r="FMS168" s="50"/>
      <c r="FMT168" s="50"/>
      <c r="FMU168" s="50"/>
      <c r="FMV168" s="50"/>
      <c r="FMW168" s="50"/>
      <c r="FMX168" s="50"/>
      <c r="FMY168" s="50"/>
      <c r="FMZ168" s="50"/>
      <c r="FNA168" s="50"/>
      <c r="FNB168" s="50"/>
      <c r="FNC168" s="50"/>
      <c r="FND168" s="50"/>
      <c r="FNE168" s="50"/>
      <c r="FNF168" s="50"/>
      <c r="FNG168" s="50"/>
      <c r="FNH168" s="50"/>
      <c r="FNI168" s="50"/>
      <c r="FNJ168" s="50"/>
      <c r="FNK168" s="50"/>
      <c r="FNL168" s="50"/>
      <c r="FNM168" s="50"/>
      <c r="FNN168" s="50"/>
      <c r="FNO168" s="50"/>
      <c r="FNP168" s="50"/>
      <c r="FNQ168" s="50"/>
      <c r="FNR168" s="50"/>
      <c r="FNS168" s="50"/>
      <c r="FNT168" s="50"/>
      <c r="FNU168" s="50"/>
      <c r="FNV168" s="50"/>
      <c r="FNW168" s="50"/>
      <c r="FNX168" s="50"/>
      <c r="FNY168" s="50"/>
      <c r="FNZ168" s="50"/>
      <c r="FOA168" s="50"/>
      <c r="FOB168" s="50"/>
      <c r="FOC168" s="50"/>
      <c r="FOD168" s="50"/>
      <c r="FOE168" s="50"/>
      <c r="FOF168" s="50"/>
      <c r="FOG168" s="50"/>
      <c r="FOH168" s="50"/>
      <c r="FOI168" s="50"/>
      <c r="FOJ168" s="50"/>
      <c r="FOK168" s="50"/>
      <c r="FOL168" s="50"/>
      <c r="FOM168" s="50"/>
      <c r="FON168" s="50"/>
      <c r="FOO168" s="50"/>
      <c r="FOP168" s="50"/>
      <c r="FOQ168" s="50"/>
      <c r="FOR168" s="50"/>
      <c r="FOS168" s="50"/>
      <c r="FOT168" s="50"/>
      <c r="FOU168" s="50"/>
      <c r="FOV168" s="50"/>
      <c r="FOW168" s="50"/>
      <c r="FOX168" s="50"/>
      <c r="FOY168" s="50"/>
      <c r="FOZ168" s="50"/>
      <c r="FPA168" s="50"/>
      <c r="FPB168" s="50"/>
      <c r="FPC168" s="50"/>
      <c r="FPD168" s="50"/>
      <c r="FPE168" s="50"/>
      <c r="FPF168" s="50"/>
      <c r="FPG168" s="50"/>
      <c r="FPH168" s="50"/>
      <c r="FPI168" s="50"/>
      <c r="FPJ168" s="50"/>
      <c r="FPK168" s="50"/>
      <c r="FPL168" s="50"/>
      <c r="FPM168" s="50"/>
      <c r="FPN168" s="50"/>
      <c r="FPO168" s="50"/>
      <c r="FPP168" s="50"/>
      <c r="FPQ168" s="50"/>
      <c r="FPR168" s="50"/>
      <c r="FPS168" s="50"/>
      <c r="FPT168" s="50"/>
      <c r="FPU168" s="50"/>
      <c r="FPV168" s="50"/>
      <c r="FPW168" s="50"/>
      <c r="FPX168" s="50"/>
      <c r="FPY168" s="50"/>
      <c r="FPZ168" s="50"/>
      <c r="FQA168" s="50"/>
      <c r="FQB168" s="50"/>
      <c r="FQC168" s="50"/>
      <c r="FQD168" s="50"/>
      <c r="FQE168" s="50"/>
      <c r="FQF168" s="50"/>
      <c r="FQG168" s="50"/>
      <c r="FQH168" s="50"/>
      <c r="FQI168" s="50"/>
      <c r="FQJ168" s="50"/>
      <c r="FQK168" s="50"/>
      <c r="FQL168" s="50"/>
      <c r="FQM168" s="50"/>
      <c r="FQN168" s="50"/>
      <c r="FQO168" s="50"/>
      <c r="FQP168" s="50"/>
      <c r="FQQ168" s="50"/>
      <c r="FQR168" s="50"/>
      <c r="FQS168" s="50"/>
      <c r="FQT168" s="50"/>
      <c r="FQU168" s="50"/>
      <c r="FQV168" s="50"/>
      <c r="FQW168" s="50"/>
      <c r="FQX168" s="50"/>
      <c r="FQY168" s="50"/>
      <c r="FQZ168" s="50"/>
      <c r="FRA168" s="50"/>
      <c r="FRB168" s="50"/>
      <c r="FRC168" s="50"/>
      <c r="FRD168" s="50"/>
      <c r="FRE168" s="50"/>
      <c r="FRF168" s="50"/>
      <c r="FRG168" s="50"/>
      <c r="FRH168" s="50"/>
      <c r="FRI168" s="50"/>
      <c r="FRJ168" s="50"/>
      <c r="FRK168" s="50"/>
      <c r="FRL168" s="50"/>
      <c r="FRM168" s="50"/>
      <c r="FRN168" s="50"/>
      <c r="FRO168" s="50"/>
      <c r="FRP168" s="50"/>
      <c r="FRQ168" s="50"/>
      <c r="FRR168" s="50"/>
      <c r="FRS168" s="50"/>
      <c r="FRT168" s="50"/>
      <c r="FRU168" s="50"/>
      <c r="FRV168" s="50"/>
      <c r="FRW168" s="50"/>
      <c r="FRX168" s="50"/>
      <c r="FRY168" s="50"/>
      <c r="FRZ168" s="50"/>
      <c r="FSA168" s="50"/>
      <c r="FSB168" s="50"/>
      <c r="FSC168" s="50"/>
      <c r="FSD168" s="50"/>
      <c r="FSE168" s="50"/>
      <c r="FSF168" s="50"/>
      <c r="FSG168" s="50"/>
      <c r="FSH168" s="50"/>
      <c r="FSI168" s="50"/>
      <c r="FSJ168" s="50"/>
      <c r="FSK168" s="50"/>
      <c r="FSL168" s="50"/>
      <c r="FSM168" s="50"/>
      <c r="FSN168" s="50"/>
      <c r="FSO168" s="50"/>
      <c r="FSP168" s="50"/>
      <c r="FSQ168" s="50"/>
      <c r="FSR168" s="50"/>
      <c r="FSS168" s="50"/>
      <c r="FST168" s="50"/>
      <c r="FSU168" s="50"/>
      <c r="FSV168" s="50"/>
      <c r="FSW168" s="50"/>
      <c r="FSX168" s="50"/>
      <c r="FSY168" s="50"/>
      <c r="FSZ168" s="50"/>
      <c r="FTA168" s="50"/>
      <c r="FTB168" s="50"/>
      <c r="FTC168" s="50"/>
      <c r="FTD168" s="50"/>
      <c r="FTE168" s="50"/>
      <c r="FTF168" s="50"/>
      <c r="FTG168" s="50"/>
      <c r="FTH168" s="50"/>
      <c r="FTI168" s="50"/>
      <c r="FTJ168" s="50"/>
      <c r="FTK168" s="50"/>
      <c r="FTL168" s="50"/>
      <c r="FTM168" s="50"/>
      <c r="FTN168" s="50"/>
      <c r="FTO168" s="50"/>
      <c r="FTP168" s="50"/>
      <c r="FTQ168" s="50"/>
      <c r="FTR168" s="50"/>
      <c r="FTS168" s="50"/>
      <c r="FTT168" s="50"/>
      <c r="FTU168" s="50"/>
      <c r="FTV168" s="50"/>
      <c r="FTW168" s="50"/>
      <c r="FTX168" s="50"/>
      <c r="FTY168" s="50"/>
      <c r="FTZ168" s="50"/>
      <c r="FUA168" s="50"/>
      <c r="FUB168" s="50"/>
      <c r="FUC168" s="50"/>
      <c r="FUD168" s="50"/>
      <c r="FUE168" s="50"/>
      <c r="FUF168" s="50"/>
      <c r="FUH168" s="50"/>
      <c r="FUJ168" s="50"/>
      <c r="FUK168" s="50"/>
      <c r="FUL168" s="50"/>
      <c r="FUM168" s="50"/>
      <c r="FUN168" s="50"/>
      <c r="FUO168" s="50"/>
      <c r="FUP168" s="50"/>
      <c r="FUQ168" s="50"/>
      <c r="FUV168" s="50"/>
      <c r="FUW168" s="50"/>
      <c r="FUX168" s="50"/>
      <c r="FUY168" s="50"/>
      <c r="FUZ168" s="50"/>
      <c r="FVA168" s="50"/>
      <c r="FVB168" s="50"/>
      <c r="FVC168" s="50"/>
      <c r="FVD168" s="50"/>
      <c r="FVE168" s="50"/>
      <c r="FVF168" s="50"/>
      <c r="FVG168" s="50"/>
      <c r="FVH168" s="50"/>
      <c r="FVI168" s="50"/>
      <c r="FVJ168" s="50"/>
      <c r="FVK168" s="50"/>
      <c r="FVL168" s="50"/>
      <c r="FVM168" s="50"/>
      <c r="FVN168" s="50"/>
      <c r="FVO168" s="50"/>
      <c r="FVP168" s="50"/>
      <c r="FVQ168" s="50"/>
      <c r="FVR168" s="50"/>
      <c r="FVS168" s="50"/>
      <c r="FVT168" s="50"/>
      <c r="FVU168" s="50"/>
      <c r="FVV168" s="50"/>
      <c r="FVW168" s="50"/>
      <c r="FVX168" s="50"/>
      <c r="FVY168" s="50"/>
      <c r="FVZ168" s="50"/>
      <c r="FWA168" s="50"/>
      <c r="FWB168" s="50"/>
      <c r="FWC168" s="50"/>
      <c r="FWD168" s="50"/>
      <c r="FWE168" s="50"/>
      <c r="FWF168" s="50"/>
      <c r="FWG168" s="50"/>
      <c r="FWH168" s="50"/>
      <c r="FWI168" s="50"/>
      <c r="FWJ168" s="50"/>
      <c r="FWK168" s="50"/>
      <c r="FWL168" s="50"/>
      <c r="FWM168" s="50"/>
      <c r="FWN168" s="50"/>
      <c r="FWO168" s="50"/>
      <c r="FWP168" s="50"/>
      <c r="FWQ168" s="50"/>
      <c r="FWR168" s="50"/>
      <c r="FWS168" s="50"/>
      <c r="FWT168" s="50"/>
      <c r="FWU168" s="50"/>
      <c r="FWV168" s="50"/>
      <c r="FWW168" s="50"/>
      <c r="FWX168" s="50"/>
      <c r="FWY168" s="50"/>
      <c r="FWZ168" s="50"/>
      <c r="FXA168" s="50"/>
      <c r="FXB168" s="50"/>
      <c r="FXC168" s="50"/>
      <c r="FXD168" s="50"/>
      <c r="FXE168" s="50"/>
      <c r="FXF168" s="50"/>
      <c r="FXG168" s="50"/>
      <c r="FXH168" s="50"/>
      <c r="FXI168" s="50"/>
      <c r="FXJ168" s="50"/>
      <c r="FXK168" s="50"/>
      <c r="FXL168" s="50"/>
      <c r="FXM168" s="50"/>
      <c r="FXN168" s="50"/>
      <c r="FXO168" s="50"/>
      <c r="FXP168" s="50"/>
      <c r="FXQ168" s="50"/>
      <c r="FXR168" s="50"/>
      <c r="FXS168" s="50"/>
      <c r="FXT168" s="50"/>
      <c r="FXU168" s="50"/>
      <c r="FXV168" s="50"/>
      <c r="FXW168" s="50"/>
      <c r="FXX168" s="50"/>
      <c r="FXY168" s="50"/>
      <c r="FXZ168" s="50"/>
      <c r="FYA168" s="50"/>
      <c r="FYB168" s="50"/>
      <c r="FYC168" s="50"/>
      <c r="FYD168" s="50"/>
      <c r="FYE168" s="50"/>
      <c r="FYF168" s="50"/>
      <c r="FYG168" s="50"/>
      <c r="FYH168" s="50"/>
      <c r="FYI168" s="50"/>
      <c r="FYJ168" s="50"/>
      <c r="FYK168" s="50"/>
      <c r="FYL168" s="50"/>
      <c r="FYM168" s="50"/>
      <c r="FYN168" s="50"/>
      <c r="FYO168" s="50"/>
      <c r="FYP168" s="50"/>
      <c r="FYQ168" s="50"/>
      <c r="FYR168" s="50"/>
      <c r="FYS168" s="50"/>
      <c r="FYT168" s="50"/>
      <c r="FYU168" s="50"/>
      <c r="FYV168" s="50"/>
      <c r="FYW168" s="50"/>
      <c r="FYX168" s="50"/>
      <c r="FYY168" s="50"/>
      <c r="FYZ168" s="50"/>
      <c r="FZA168" s="50"/>
      <c r="FZB168" s="50"/>
      <c r="FZC168" s="50"/>
      <c r="FZD168" s="50"/>
      <c r="FZE168" s="50"/>
      <c r="FZF168" s="50"/>
      <c r="FZG168" s="50"/>
      <c r="FZH168" s="50"/>
      <c r="FZI168" s="50"/>
      <c r="FZJ168" s="50"/>
      <c r="FZK168" s="50"/>
      <c r="FZL168" s="50"/>
      <c r="FZM168" s="50"/>
      <c r="FZN168" s="50"/>
      <c r="FZO168" s="50"/>
      <c r="FZP168" s="50"/>
      <c r="FZQ168" s="50"/>
      <c r="FZR168" s="50"/>
      <c r="FZS168" s="50"/>
      <c r="FZT168" s="50"/>
      <c r="FZU168" s="50"/>
      <c r="FZV168" s="50"/>
      <c r="FZW168" s="50"/>
      <c r="FZX168" s="50"/>
      <c r="FZY168" s="50"/>
      <c r="FZZ168" s="50"/>
      <c r="GAA168" s="50"/>
      <c r="GAB168" s="50"/>
      <c r="GAC168" s="50"/>
      <c r="GAD168" s="50"/>
      <c r="GAE168" s="50"/>
      <c r="GAF168" s="50"/>
      <c r="GAG168" s="50"/>
      <c r="GAH168" s="50"/>
      <c r="GAI168" s="50"/>
      <c r="GAJ168" s="50"/>
      <c r="GAK168" s="50"/>
      <c r="GAL168" s="50"/>
      <c r="GAM168" s="50"/>
      <c r="GAN168" s="50"/>
      <c r="GAO168" s="50"/>
      <c r="GAP168" s="50"/>
      <c r="GAQ168" s="50"/>
      <c r="GAR168" s="50"/>
      <c r="GAS168" s="50"/>
      <c r="GAT168" s="50"/>
      <c r="GAU168" s="50"/>
      <c r="GAV168" s="50"/>
      <c r="GAW168" s="50"/>
      <c r="GAX168" s="50"/>
      <c r="GAY168" s="50"/>
      <c r="GAZ168" s="50"/>
      <c r="GBA168" s="50"/>
      <c r="GBB168" s="50"/>
      <c r="GBC168" s="50"/>
      <c r="GBD168" s="50"/>
      <c r="GBE168" s="50"/>
      <c r="GBF168" s="50"/>
      <c r="GBG168" s="50"/>
      <c r="GBH168" s="50"/>
      <c r="GBI168" s="50"/>
      <c r="GBJ168" s="50"/>
      <c r="GBK168" s="50"/>
      <c r="GBL168" s="50"/>
      <c r="GBM168" s="50"/>
      <c r="GBN168" s="50"/>
      <c r="GBO168" s="50"/>
      <c r="GBP168" s="50"/>
      <c r="GBQ168" s="50"/>
      <c r="GBR168" s="50"/>
      <c r="GBS168" s="50"/>
      <c r="GBT168" s="50"/>
      <c r="GBU168" s="50"/>
      <c r="GBV168" s="50"/>
      <c r="GBW168" s="50"/>
      <c r="GBX168" s="50"/>
      <c r="GBY168" s="50"/>
      <c r="GBZ168" s="50"/>
      <c r="GCA168" s="50"/>
      <c r="GCB168" s="50"/>
      <c r="GCC168" s="50"/>
      <c r="GCD168" s="50"/>
      <c r="GCE168" s="50"/>
      <c r="GCF168" s="50"/>
      <c r="GCG168" s="50"/>
      <c r="GCH168" s="50"/>
      <c r="GCI168" s="50"/>
      <c r="GCJ168" s="50"/>
      <c r="GCK168" s="50"/>
      <c r="GCL168" s="50"/>
      <c r="GCM168" s="50"/>
      <c r="GCN168" s="50"/>
      <c r="GCO168" s="50"/>
      <c r="GCP168" s="50"/>
      <c r="GCQ168" s="50"/>
      <c r="GCR168" s="50"/>
      <c r="GCS168" s="50"/>
      <c r="GCT168" s="50"/>
      <c r="GCU168" s="50"/>
      <c r="GCV168" s="50"/>
      <c r="GCW168" s="50"/>
      <c r="GCX168" s="50"/>
      <c r="GCY168" s="50"/>
      <c r="GCZ168" s="50"/>
      <c r="GDA168" s="50"/>
      <c r="GDB168" s="50"/>
      <c r="GDC168" s="50"/>
      <c r="GDD168" s="50"/>
      <c r="GDE168" s="50"/>
      <c r="GDF168" s="50"/>
      <c r="GDG168" s="50"/>
      <c r="GDH168" s="50"/>
      <c r="GDI168" s="50"/>
      <c r="GDJ168" s="50"/>
      <c r="GDK168" s="50"/>
      <c r="GDL168" s="50"/>
      <c r="GDM168" s="50"/>
      <c r="GDN168" s="50"/>
      <c r="GDO168" s="50"/>
      <c r="GDP168" s="50"/>
      <c r="GDQ168" s="50"/>
      <c r="GDR168" s="50"/>
      <c r="GDS168" s="50"/>
      <c r="GDT168" s="50"/>
      <c r="GDU168" s="50"/>
      <c r="GDV168" s="50"/>
      <c r="GDW168" s="50"/>
      <c r="GDX168" s="50"/>
      <c r="GDY168" s="50"/>
      <c r="GDZ168" s="50"/>
      <c r="GEA168" s="50"/>
      <c r="GEB168" s="50"/>
      <c r="GED168" s="50"/>
      <c r="GEF168" s="50"/>
      <c r="GEG168" s="50"/>
      <c r="GEH168" s="50"/>
      <c r="GEI168" s="50"/>
      <c r="GEJ168" s="50"/>
      <c r="GEK168" s="50"/>
      <c r="GEL168" s="50"/>
      <c r="GEM168" s="50"/>
      <c r="GER168" s="50"/>
      <c r="GES168" s="50"/>
      <c r="GET168" s="50"/>
      <c r="GEU168" s="50"/>
      <c r="GEV168" s="50"/>
      <c r="GEW168" s="50"/>
      <c r="GEX168" s="50"/>
      <c r="GEY168" s="50"/>
      <c r="GEZ168" s="50"/>
      <c r="GFA168" s="50"/>
      <c r="GFB168" s="50"/>
      <c r="GFC168" s="50"/>
      <c r="GFD168" s="50"/>
      <c r="GFE168" s="50"/>
      <c r="GFF168" s="50"/>
      <c r="GFG168" s="50"/>
      <c r="GFH168" s="50"/>
      <c r="GFI168" s="50"/>
      <c r="GFJ168" s="50"/>
      <c r="GFK168" s="50"/>
      <c r="GFL168" s="50"/>
      <c r="GFM168" s="50"/>
      <c r="GFN168" s="50"/>
      <c r="GFO168" s="50"/>
      <c r="GFP168" s="50"/>
      <c r="GFQ168" s="50"/>
      <c r="GFR168" s="50"/>
      <c r="GFS168" s="50"/>
      <c r="GFT168" s="50"/>
      <c r="GFU168" s="50"/>
      <c r="GFV168" s="50"/>
      <c r="GFW168" s="50"/>
      <c r="GFX168" s="50"/>
      <c r="GFY168" s="50"/>
      <c r="GFZ168" s="50"/>
      <c r="GGA168" s="50"/>
      <c r="GGB168" s="50"/>
      <c r="GGC168" s="50"/>
      <c r="GGD168" s="50"/>
      <c r="GGE168" s="50"/>
      <c r="GGF168" s="50"/>
      <c r="GGG168" s="50"/>
      <c r="GGH168" s="50"/>
      <c r="GGI168" s="50"/>
      <c r="GGJ168" s="50"/>
      <c r="GGK168" s="50"/>
      <c r="GGL168" s="50"/>
      <c r="GGM168" s="50"/>
      <c r="GGN168" s="50"/>
      <c r="GGO168" s="50"/>
      <c r="GGP168" s="50"/>
      <c r="GGQ168" s="50"/>
      <c r="GGR168" s="50"/>
      <c r="GGS168" s="50"/>
      <c r="GGT168" s="50"/>
      <c r="GGU168" s="50"/>
      <c r="GGV168" s="50"/>
      <c r="GGW168" s="50"/>
      <c r="GGX168" s="50"/>
      <c r="GGY168" s="50"/>
      <c r="GGZ168" s="50"/>
      <c r="GHA168" s="50"/>
      <c r="GHB168" s="50"/>
      <c r="GHC168" s="50"/>
      <c r="GHD168" s="50"/>
      <c r="GHE168" s="50"/>
      <c r="GHF168" s="50"/>
      <c r="GHG168" s="50"/>
      <c r="GHH168" s="50"/>
      <c r="GHI168" s="50"/>
      <c r="GHJ168" s="50"/>
      <c r="GHK168" s="50"/>
      <c r="GHL168" s="50"/>
      <c r="GHM168" s="50"/>
      <c r="GHN168" s="50"/>
      <c r="GHO168" s="50"/>
      <c r="GHP168" s="50"/>
      <c r="GHQ168" s="50"/>
      <c r="GHR168" s="50"/>
      <c r="GHS168" s="50"/>
      <c r="GHT168" s="50"/>
      <c r="GHU168" s="50"/>
      <c r="GHV168" s="50"/>
      <c r="GHW168" s="50"/>
      <c r="GHX168" s="50"/>
      <c r="GHY168" s="50"/>
      <c r="GHZ168" s="50"/>
      <c r="GIA168" s="50"/>
      <c r="GIB168" s="50"/>
      <c r="GIC168" s="50"/>
      <c r="GID168" s="50"/>
      <c r="GIE168" s="50"/>
      <c r="GIF168" s="50"/>
      <c r="GIG168" s="50"/>
      <c r="GIH168" s="50"/>
      <c r="GII168" s="50"/>
      <c r="GIJ168" s="50"/>
      <c r="GIK168" s="50"/>
      <c r="GIL168" s="50"/>
      <c r="GIM168" s="50"/>
      <c r="GIN168" s="50"/>
      <c r="GIO168" s="50"/>
      <c r="GIP168" s="50"/>
      <c r="GIQ168" s="50"/>
      <c r="GIR168" s="50"/>
      <c r="GIS168" s="50"/>
      <c r="GIT168" s="50"/>
      <c r="GIU168" s="50"/>
      <c r="GIV168" s="50"/>
      <c r="GIW168" s="50"/>
      <c r="GIX168" s="50"/>
      <c r="GIY168" s="50"/>
      <c r="GIZ168" s="50"/>
      <c r="GJA168" s="50"/>
      <c r="GJB168" s="50"/>
      <c r="GJC168" s="50"/>
      <c r="GJD168" s="50"/>
      <c r="GJE168" s="50"/>
      <c r="GJF168" s="50"/>
      <c r="GJG168" s="50"/>
      <c r="GJH168" s="50"/>
      <c r="GJI168" s="50"/>
      <c r="GJJ168" s="50"/>
      <c r="GJK168" s="50"/>
      <c r="GJL168" s="50"/>
      <c r="GJM168" s="50"/>
      <c r="GJN168" s="50"/>
      <c r="GJO168" s="50"/>
      <c r="GJP168" s="50"/>
      <c r="GJQ168" s="50"/>
      <c r="GJR168" s="50"/>
      <c r="GJS168" s="50"/>
      <c r="GJT168" s="50"/>
      <c r="GJU168" s="50"/>
      <c r="GJV168" s="50"/>
      <c r="GJW168" s="50"/>
      <c r="GJX168" s="50"/>
      <c r="GJY168" s="50"/>
      <c r="GJZ168" s="50"/>
      <c r="GKA168" s="50"/>
      <c r="GKB168" s="50"/>
      <c r="GKC168" s="50"/>
      <c r="GKD168" s="50"/>
      <c r="GKE168" s="50"/>
      <c r="GKF168" s="50"/>
      <c r="GKG168" s="50"/>
      <c r="GKH168" s="50"/>
      <c r="GKI168" s="50"/>
      <c r="GKJ168" s="50"/>
      <c r="GKK168" s="50"/>
      <c r="GKL168" s="50"/>
      <c r="GKM168" s="50"/>
      <c r="GKN168" s="50"/>
      <c r="GKO168" s="50"/>
      <c r="GKP168" s="50"/>
      <c r="GKQ168" s="50"/>
      <c r="GKR168" s="50"/>
      <c r="GKS168" s="50"/>
      <c r="GKT168" s="50"/>
      <c r="GKU168" s="50"/>
      <c r="GKV168" s="50"/>
      <c r="GKW168" s="50"/>
      <c r="GKX168" s="50"/>
      <c r="GKY168" s="50"/>
      <c r="GKZ168" s="50"/>
      <c r="GLA168" s="50"/>
      <c r="GLB168" s="50"/>
      <c r="GLC168" s="50"/>
      <c r="GLD168" s="50"/>
      <c r="GLE168" s="50"/>
      <c r="GLF168" s="50"/>
      <c r="GLG168" s="50"/>
      <c r="GLH168" s="50"/>
      <c r="GLI168" s="50"/>
      <c r="GLJ168" s="50"/>
      <c r="GLK168" s="50"/>
      <c r="GLL168" s="50"/>
      <c r="GLM168" s="50"/>
      <c r="GLN168" s="50"/>
      <c r="GLO168" s="50"/>
      <c r="GLP168" s="50"/>
      <c r="GLQ168" s="50"/>
      <c r="GLR168" s="50"/>
      <c r="GLS168" s="50"/>
      <c r="GLT168" s="50"/>
      <c r="GLU168" s="50"/>
      <c r="GLV168" s="50"/>
      <c r="GLW168" s="50"/>
      <c r="GLX168" s="50"/>
      <c r="GLY168" s="50"/>
      <c r="GLZ168" s="50"/>
      <c r="GMA168" s="50"/>
      <c r="GMB168" s="50"/>
      <c r="GMC168" s="50"/>
      <c r="GMD168" s="50"/>
      <c r="GME168" s="50"/>
      <c r="GMF168" s="50"/>
      <c r="GMG168" s="50"/>
      <c r="GMH168" s="50"/>
      <c r="GMI168" s="50"/>
      <c r="GMJ168" s="50"/>
      <c r="GMK168" s="50"/>
      <c r="GML168" s="50"/>
      <c r="GMM168" s="50"/>
      <c r="GMN168" s="50"/>
      <c r="GMO168" s="50"/>
      <c r="GMP168" s="50"/>
      <c r="GMQ168" s="50"/>
      <c r="GMR168" s="50"/>
      <c r="GMS168" s="50"/>
      <c r="GMT168" s="50"/>
      <c r="GMU168" s="50"/>
      <c r="GMV168" s="50"/>
      <c r="GMW168" s="50"/>
      <c r="GMX168" s="50"/>
      <c r="GMY168" s="50"/>
      <c r="GMZ168" s="50"/>
      <c r="GNA168" s="50"/>
      <c r="GNB168" s="50"/>
      <c r="GNC168" s="50"/>
      <c r="GND168" s="50"/>
      <c r="GNE168" s="50"/>
      <c r="GNF168" s="50"/>
      <c r="GNG168" s="50"/>
      <c r="GNH168" s="50"/>
      <c r="GNI168" s="50"/>
      <c r="GNJ168" s="50"/>
      <c r="GNK168" s="50"/>
      <c r="GNL168" s="50"/>
      <c r="GNM168" s="50"/>
      <c r="GNN168" s="50"/>
      <c r="GNO168" s="50"/>
      <c r="GNP168" s="50"/>
      <c r="GNQ168" s="50"/>
      <c r="GNR168" s="50"/>
      <c r="GNS168" s="50"/>
      <c r="GNT168" s="50"/>
      <c r="GNU168" s="50"/>
      <c r="GNV168" s="50"/>
      <c r="GNW168" s="50"/>
      <c r="GNX168" s="50"/>
      <c r="GNZ168" s="50"/>
      <c r="GOB168" s="50"/>
      <c r="GOC168" s="50"/>
      <c r="GOD168" s="50"/>
      <c r="GOE168" s="50"/>
      <c r="GOF168" s="50"/>
      <c r="GOG168" s="50"/>
      <c r="GOH168" s="50"/>
      <c r="GOI168" s="50"/>
      <c r="GON168" s="50"/>
      <c r="GOO168" s="50"/>
      <c r="GOP168" s="50"/>
      <c r="GOQ168" s="50"/>
      <c r="GOR168" s="50"/>
      <c r="GOS168" s="50"/>
      <c r="GOT168" s="50"/>
      <c r="GOU168" s="50"/>
      <c r="GOV168" s="50"/>
      <c r="GOW168" s="50"/>
      <c r="GOX168" s="50"/>
      <c r="GOY168" s="50"/>
      <c r="GOZ168" s="50"/>
      <c r="GPA168" s="50"/>
      <c r="GPB168" s="50"/>
      <c r="GPC168" s="50"/>
      <c r="GPD168" s="50"/>
      <c r="GPE168" s="50"/>
      <c r="GPF168" s="50"/>
      <c r="GPG168" s="50"/>
      <c r="GPH168" s="50"/>
      <c r="GPI168" s="50"/>
      <c r="GPJ168" s="50"/>
      <c r="GPK168" s="50"/>
      <c r="GPL168" s="50"/>
      <c r="GPM168" s="50"/>
      <c r="GPN168" s="50"/>
      <c r="GPO168" s="50"/>
      <c r="GPP168" s="50"/>
      <c r="GPQ168" s="50"/>
      <c r="GPR168" s="50"/>
      <c r="GPS168" s="50"/>
      <c r="GPT168" s="50"/>
      <c r="GPU168" s="50"/>
      <c r="GPV168" s="50"/>
      <c r="GPW168" s="50"/>
      <c r="GPX168" s="50"/>
      <c r="GPY168" s="50"/>
      <c r="GPZ168" s="50"/>
      <c r="GQA168" s="50"/>
      <c r="GQB168" s="50"/>
      <c r="GQC168" s="50"/>
      <c r="GQD168" s="50"/>
      <c r="GQE168" s="50"/>
      <c r="GQF168" s="50"/>
      <c r="GQG168" s="50"/>
      <c r="GQH168" s="50"/>
      <c r="GQI168" s="50"/>
      <c r="GQJ168" s="50"/>
      <c r="GQK168" s="50"/>
      <c r="GQL168" s="50"/>
      <c r="GQM168" s="50"/>
      <c r="GQN168" s="50"/>
      <c r="GQO168" s="50"/>
      <c r="GQP168" s="50"/>
      <c r="GQQ168" s="50"/>
      <c r="GQR168" s="50"/>
      <c r="GQS168" s="50"/>
      <c r="GQT168" s="50"/>
      <c r="GQU168" s="50"/>
      <c r="GQV168" s="50"/>
      <c r="GQW168" s="50"/>
      <c r="GQX168" s="50"/>
      <c r="GQY168" s="50"/>
      <c r="GQZ168" s="50"/>
      <c r="GRA168" s="50"/>
      <c r="GRB168" s="50"/>
      <c r="GRC168" s="50"/>
      <c r="GRD168" s="50"/>
      <c r="GRE168" s="50"/>
      <c r="GRF168" s="50"/>
      <c r="GRG168" s="50"/>
      <c r="GRH168" s="50"/>
      <c r="GRI168" s="50"/>
      <c r="GRJ168" s="50"/>
      <c r="GRK168" s="50"/>
      <c r="GRL168" s="50"/>
      <c r="GRM168" s="50"/>
      <c r="GRN168" s="50"/>
      <c r="GRO168" s="50"/>
      <c r="GRP168" s="50"/>
      <c r="GRQ168" s="50"/>
      <c r="GRR168" s="50"/>
      <c r="GRS168" s="50"/>
      <c r="GRT168" s="50"/>
      <c r="GRU168" s="50"/>
      <c r="GRV168" s="50"/>
      <c r="GRW168" s="50"/>
      <c r="GRX168" s="50"/>
      <c r="GRY168" s="50"/>
      <c r="GRZ168" s="50"/>
      <c r="GSA168" s="50"/>
      <c r="GSB168" s="50"/>
      <c r="GSC168" s="50"/>
      <c r="GSD168" s="50"/>
      <c r="GSE168" s="50"/>
      <c r="GSF168" s="50"/>
      <c r="GSG168" s="50"/>
      <c r="GSH168" s="50"/>
      <c r="GSI168" s="50"/>
      <c r="GSJ168" s="50"/>
      <c r="GSK168" s="50"/>
      <c r="GSL168" s="50"/>
      <c r="GSM168" s="50"/>
      <c r="GSN168" s="50"/>
      <c r="GSO168" s="50"/>
      <c r="GSP168" s="50"/>
      <c r="GSQ168" s="50"/>
      <c r="GSR168" s="50"/>
      <c r="GSS168" s="50"/>
      <c r="GST168" s="50"/>
      <c r="GSU168" s="50"/>
      <c r="GSV168" s="50"/>
      <c r="GSW168" s="50"/>
      <c r="GSX168" s="50"/>
      <c r="GSY168" s="50"/>
      <c r="GSZ168" s="50"/>
      <c r="GTA168" s="50"/>
      <c r="GTB168" s="50"/>
      <c r="GTC168" s="50"/>
      <c r="GTD168" s="50"/>
      <c r="GTE168" s="50"/>
      <c r="GTF168" s="50"/>
      <c r="GTG168" s="50"/>
      <c r="GTH168" s="50"/>
      <c r="GTI168" s="50"/>
      <c r="GTJ168" s="50"/>
      <c r="GTK168" s="50"/>
      <c r="GTL168" s="50"/>
      <c r="GTM168" s="50"/>
      <c r="GTN168" s="50"/>
      <c r="GTO168" s="50"/>
      <c r="GTP168" s="50"/>
      <c r="GTQ168" s="50"/>
      <c r="GTR168" s="50"/>
      <c r="GTS168" s="50"/>
      <c r="GTT168" s="50"/>
      <c r="GTU168" s="50"/>
      <c r="GTV168" s="50"/>
      <c r="GTW168" s="50"/>
      <c r="GTX168" s="50"/>
      <c r="GTY168" s="50"/>
      <c r="GTZ168" s="50"/>
      <c r="GUA168" s="50"/>
      <c r="GUB168" s="50"/>
      <c r="GUC168" s="50"/>
      <c r="GUD168" s="50"/>
      <c r="GUE168" s="50"/>
      <c r="GUF168" s="50"/>
      <c r="GUG168" s="50"/>
      <c r="GUH168" s="50"/>
      <c r="GUI168" s="50"/>
      <c r="GUJ168" s="50"/>
      <c r="GUK168" s="50"/>
      <c r="GUL168" s="50"/>
      <c r="GUM168" s="50"/>
      <c r="GUN168" s="50"/>
      <c r="GUO168" s="50"/>
      <c r="GUP168" s="50"/>
      <c r="GUQ168" s="50"/>
      <c r="GUR168" s="50"/>
      <c r="GUS168" s="50"/>
      <c r="GUT168" s="50"/>
      <c r="GUU168" s="50"/>
      <c r="GUV168" s="50"/>
      <c r="GUW168" s="50"/>
      <c r="GUX168" s="50"/>
      <c r="GUY168" s="50"/>
      <c r="GUZ168" s="50"/>
      <c r="GVA168" s="50"/>
      <c r="GVB168" s="50"/>
      <c r="GVC168" s="50"/>
      <c r="GVD168" s="50"/>
      <c r="GVE168" s="50"/>
      <c r="GVF168" s="50"/>
      <c r="GVG168" s="50"/>
      <c r="GVH168" s="50"/>
      <c r="GVI168" s="50"/>
      <c r="GVJ168" s="50"/>
      <c r="GVK168" s="50"/>
      <c r="GVL168" s="50"/>
      <c r="GVM168" s="50"/>
      <c r="GVN168" s="50"/>
      <c r="GVO168" s="50"/>
      <c r="GVP168" s="50"/>
      <c r="GVQ168" s="50"/>
      <c r="GVR168" s="50"/>
      <c r="GVS168" s="50"/>
      <c r="GVT168" s="50"/>
      <c r="GVU168" s="50"/>
      <c r="GVV168" s="50"/>
      <c r="GVW168" s="50"/>
      <c r="GVX168" s="50"/>
      <c r="GVY168" s="50"/>
      <c r="GVZ168" s="50"/>
      <c r="GWA168" s="50"/>
      <c r="GWB168" s="50"/>
      <c r="GWC168" s="50"/>
      <c r="GWD168" s="50"/>
      <c r="GWE168" s="50"/>
      <c r="GWF168" s="50"/>
      <c r="GWG168" s="50"/>
      <c r="GWH168" s="50"/>
      <c r="GWI168" s="50"/>
      <c r="GWJ168" s="50"/>
      <c r="GWK168" s="50"/>
      <c r="GWL168" s="50"/>
      <c r="GWM168" s="50"/>
      <c r="GWN168" s="50"/>
      <c r="GWO168" s="50"/>
      <c r="GWP168" s="50"/>
      <c r="GWQ168" s="50"/>
      <c r="GWR168" s="50"/>
      <c r="GWS168" s="50"/>
      <c r="GWT168" s="50"/>
      <c r="GWU168" s="50"/>
      <c r="GWV168" s="50"/>
      <c r="GWW168" s="50"/>
      <c r="GWX168" s="50"/>
      <c r="GWY168" s="50"/>
      <c r="GWZ168" s="50"/>
      <c r="GXA168" s="50"/>
      <c r="GXB168" s="50"/>
      <c r="GXC168" s="50"/>
      <c r="GXD168" s="50"/>
      <c r="GXE168" s="50"/>
      <c r="GXF168" s="50"/>
      <c r="GXG168" s="50"/>
      <c r="GXH168" s="50"/>
      <c r="GXI168" s="50"/>
      <c r="GXJ168" s="50"/>
      <c r="GXK168" s="50"/>
      <c r="GXL168" s="50"/>
      <c r="GXM168" s="50"/>
      <c r="GXN168" s="50"/>
      <c r="GXO168" s="50"/>
      <c r="GXP168" s="50"/>
      <c r="GXQ168" s="50"/>
      <c r="GXR168" s="50"/>
      <c r="GXS168" s="50"/>
      <c r="GXT168" s="50"/>
      <c r="GXV168" s="50"/>
      <c r="GXX168" s="50"/>
      <c r="GXY168" s="50"/>
      <c r="GXZ168" s="50"/>
      <c r="GYA168" s="50"/>
      <c r="GYB168" s="50"/>
      <c r="GYC168" s="50"/>
      <c r="GYD168" s="50"/>
      <c r="GYE168" s="50"/>
      <c r="GYJ168" s="50"/>
      <c r="GYK168" s="50"/>
      <c r="GYL168" s="50"/>
      <c r="GYM168" s="50"/>
      <c r="GYN168" s="50"/>
      <c r="GYO168" s="50"/>
      <c r="GYP168" s="50"/>
      <c r="GYQ168" s="50"/>
      <c r="GYR168" s="50"/>
      <c r="GYS168" s="50"/>
      <c r="GYT168" s="50"/>
      <c r="GYU168" s="50"/>
      <c r="GYV168" s="50"/>
      <c r="GYW168" s="50"/>
      <c r="GYX168" s="50"/>
      <c r="GYY168" s="50"/>
      <c r="GYZ168" s="50"/>
      <c r="GZA168" s="50"/>
      <c r="GZB168" s="50"/>
      <c r="GZC168" s="50"/>
      <c r="GZD168" s="50"/>
      <c r="GZE168" s="50"/>
      <c r="GZF168" s="50"/>
      <c r="GZG168" s="50"/>
      <c r="GZH168" s="50"/>
      <c r="GZI168" s="50"/>
      <c r="GZJ168" s="50"/>
      <c r="GZK168" s="50"/>
      <c r="GZL168" s="50"/>
      <c r="GZM168" s="50"/>
      <c r="GZN168" s="50"/>
      <c r="GZO168" s="50"/>
      <c r="GZP168" s="50"/>
      <c r="GZQ168" s="50"/>
      <c r="GZR168" s="50"/>
      <c r="GZS168" s="50"/>
      <c r="GZT168" s="50"/>
      <c r="GZU168" s="50"/>
      <c r="GZV168" s="50"/>
      <c r="GZW168" s="50"/>
      <c r="GZX168" s="50"/>
      <c r="GZY168" s="50"/>
      <c r="GZZ168" s="50"/>
      <c r="HAA168" s="50"/>
      <c r="HAB168" s="50"/>
      <c r="HAC168" s="50"/>
      <c r="HAD168" s="50"/>
      <c r="HAE168" s="50"/>
      <c r="HAF168" s="50"/>
      <c r="HAG168" s="50"/>
      <c r="HAH168" s="50"/>
      <c r="HAI168" s="50"/>
      <c r="HAJ168" s="50"/>
      <c r="HAK168" s="50"/>
      <c r="HAL168" s="50"/>
      <c r="HAM168" s="50"/>
      <c r="HAN168" s="50"/>
      <c r="HAO168" s="50"/>
      <c r="HAP168" s="50"/>
      <c r="HAQ168" s="50"/>
      <c r="HAR168" s="50"/>
      <c r="HAS168" s="50"/>
      <c r="HAT168" s="50"/>
      <c r="HAU168" s="50"/>
      <c r="HAV168" s="50"/>
      <c r="HAW168" s="50"/>
      <c r="HAX168" s="50"/>
      <c r="HAY168" s="50"/>
      <c r="HAZ168" s="50"/>
      <c r="HBA168" s="50"/>
      <c r="HBB168" s="50"/>
      <c r="HBC168" s="50"/>
      <c r="HBD168" s="50"/>
      <c r="HBE168" s="50"/>
      <c r="HBF168" s="50"/>
      <c r="HBG168" s="50"/>
      <c r="HBH168" s="50"/>
      <c r="HBI168" s="50"/>
      <c r="HBJ168" s="50"/>
      <c r="HBK168" s="50"/>
      <c r="HBL168" s="50"/>
      <c r="HBM168" s="50"/>
      <c r="HBN168" s="50"/>
      <c r="HBO168" s="50"/>
      <c r="HBP168" s="50"/>
      <c r="HBQ168" s="50"/>
      <c r="HBR168" s="50"/>
      <c r="HBS168" s="50"/>
      <c r="HBT168" s="50"/>
      <c r="HBU168" s="50"/>
      <c r="HBV168" s="50"/>
      <c r="HBW168" s="50"/>
      <c r="HBX168" s="50"/>
      <c r="HBY168" s="50"/>
      <c r="HBZ168" s="50"/>
      <c r="HCA168" s="50"/>
      <c r="HCB168" s="50"/>
      <c r="HCC168" s="50"/>
      <c r="HCD168" s="50"/>
      <c r="HCE168" s="50"/>
      <c r="HCF168" s="50"/>
      <c r="HCG168" s="50"/>
      <c r="HCH168" s="50"/>
      <c r="HCI168" s="50"/>
      <c r="HCJ168" s="50"/>
      <c r="HCK168" s="50"/>
      <c r="HCL168" s="50"/>
      <c r="HCM168" s="50"/>
      <c r="HCN168" s="50"/>
      <c r="HCO168" s="50"/>
      <c r="HCP168" s="50"/>
      <c r="HCQ168" s="50"/>
      <c r="HCR168" s="50"/>
      <c r="HCS168" s="50"/>
      <c r="HCT168" s="50"/>
      <c r="HCU168" s="50"/>
      <c r="HCV168" s="50"/>
      <c r="HCW168" s="50"/>
      <c r="HCX168" s="50"/>
      <c r="HCY168" s="50"/>
      <c r="HCZ168" s="50"/>
      <c r="HDA168" s="50"/>
      <c r="HDB168" s="50"/>
      <c r="HDC168" s="50"/>
      <c r="HDD168" s="50"/>
      <c r="HDE168" s="50"/>
      <c r="HDF168" s="50"/>
      <c r="HDG168" s="50"/>
      <c r="HDH168" s="50"/>
      <c r="HDI168" s="50"/>
      <c r="HDJ168" s="50"/>
      <c r="HDK168" s="50"/>
      <c r="HDL168" s="50"/>
      <c r="HDM168" s="50"/>
      <c r="HDN168" s="50"/>
      <c r="HDO168" s="50"/>
      <c r="HDP168" s="50"/>
      <c r="HDQ168" s="50"/>
      <c r="HDR168" s="50"/>
      <c r="HDS168" s="50"/>
      <c r="HDT168" s="50"/>
      <c r="HDU168" s="50"/>
      <c r="HDV168" s="50"/>
      <c r="HDW168" s="50"/>
      <c r="HDX168" s="50"/>
      <c r="HDY168" s="50"/>
      <c r="HDZ168" s="50"/>
      <c r="HEA168" s="50"/>
      <c r="HEB168" s="50"/>
      <c r="HEC168" s="50"/>
      <c r="HED168" s="50"/>
      <c r="HEE168" s="50"/>
      <c r="HEF168" s="50"/>
      <c r="HEG168" s="50"/>
      <c r="HEH168" s="50"/>
      <c r="HEI168" s="50"/>
      <c r="HEJ168" s="50"/>
      <c r="HEK168" s="50"/>
      <c r="HEL168" s="50"/>
      <c r="HEM168" s="50"/>
      <c r="HEN168" s="50"/>
      <c r="HEO168" s="50"/>
      <c r="HEP168" s="50"/>
      <c r="HEQ168" s="50"/>
      <c r="HER168" s="50"/>
      <c r="HES168" s="50"/>
      <c r="HET168" s="50"/>
      <c r="HEU168" s="50"/>
      <c r="HEV168" s="50"/>
      <c r="HEW168" s="50"/>
      <c r="HEX168" s="50"/>
      <c r="HEY168" s="50"/>
      <c r="HEZ168" s="50"/>
      <c r="HFA168" s="50"/>
      <c r="HFB168" s="50"/>
      <c r="HFC168" s="50"/>
      <c r="HFD168" s="50"/>
      <c r="HFE168" s="50"/>
      <c r="HFF168" s="50"/>
      <c r="HFG168" s="50"/>
      <c r="HFH168" s="50"/>
      <c r="HFI168" s="50"/>
      <c r="HFJ168" s="50"/>
      <c r="HFK168" s="50"/>
      <c r="HFL168" s="50"/>
      <c r="HFM168" s="50"/>
      <c r="HFN168" s="50"/>
      <c r="HFO168" s="50"/>
      <c r="HFP168" s="50"/>
      <c r="HFQ168" s="50"/>
      <c r="HFR168" s="50"/>
      <c r="HFS168" s="50"/>
      <c r="HFT168" s="50"/>
      <c r="HFU168" s="50"/>
      <c r="HFV168" s="50"/>
      <c r="HFW168" s="50"/>
      <c r="HFX168" s="50"/>
      <c r="HFY168" s="50"/>
      <c r="HFZ168" s="50"/>
      <c r="HGA168" s="50"/>
      <c r="HGB168" s="50"/>
      <c r="HGC168" s="50"/>
      <c r="HGD168" s="50"/>
      <c r="HGE168" s="50"/>
      <c r="HGF168" s="50"/>
      <c r="HGG168" s="50"/>
      <c r="HGH168" s="50"/>
      <c r="HGI168" s="50"/>
      <c r="HGJ168" s="50"/>
      <c r="HGK168" s="50"/>
      <c r="HGL168" s="50"/>
      <c r="HGM168" s="50"/>
      <c r="HGN168" s="50"/>
      <c r="HGO168" s="50"/>
      <c r="HGP168" s="50"/>
      <c r="HGQ168" s="50"/>
      <c r="HGR168" s="50"/>
      <c r="HGS168" s="50"/>
      <c r="HGT168" s="50"/>
      <c r="HGU168" s="50"/>
      <c r="HGV168" s="50"/>
      <c r="HGW168" s="50"/>
      <c r="HGX168" s="50"/>
      <c r="HGY168" s="50"/>
      <c r="HGZ168" s="50"/>
      <c r="HHA168" s="50"/>
      <c r="HHB168" s="50"/>
      <c r="HHC168" s="50"/>
      <c r="HHD168" s="50"/>
      <c r="HHE168" s="50"/>
      <c r="HHF168" s="50"/>
      <c r="HHG168" s="50"/>
      <c r="HHH168" s="50"/>
      <c r="HHI168" s="50"/>
      <c r="HHJ168" s="50"/>
      <c r="HHK168" s="50"/>
      <c r="HHL168" s="50"/>
      <c r="HHM168" s="50"/>
      <c r="HHN168" s="50"/>
      <c r="HHO168" s="50"/>
      <c r="HHP168" s="50"/>
      <c r="HHR168" s="50"/>
      <c r="HHT168" s="50"/>
      <c r="HHU168" s="50"/>
      <c r="HHV168" s="50"/>
      <c r="HHW168" s="50"/>
      <c r="HHX168" s="50"/>
      <c r="HHY168" s="50"/>
      <c r="HHZ168" s="50"/>
      <c r="HIA168" s="50"/>
      <c r="HIF168" s="50"/>
      <c r="HIG168" s="50"/>
      <c r="HIH168" s="50"/>
      <c r="HII168" s="50"/>
      <c r="HIJ168" s="50"/>
      <c r="HIK168" s="50"/>
      <c r="HIL168" s="50"/>
      <c r="HIM168" s="50"/>
      <c r="HIN168" s="50"/>
      <c r="HIO168" s="50"/>
      <c r="HIP168" s="50"/>
      <c r="HIQ168" s="50"/>
      <c r="HIR168" s="50"/>
      <c r="HIS168" s="50"/>
      <c r="HIT168" s="50"/>
      <c r="HIU168" s="50"/>
      <c r="HIV168" s="50"/>
      <c r="HIW168" s="50"/>
      <c r="HIX168" s="50"/>
      <c r="HIY168" s="50"/>
      <c r="HIZ168" s="50"/>
      <c r="HJA168" s="50"/>
      <c r="HJB168" s="50"/>
      <c r="HJC168" s="50"/>
      <c r="HJD168" s="50"/>
      <c r="HJE168" s="50"/>
      <c r="HJF168" s="50"/>
      <c r="HJG168" s="50"/>
      <c r="HJH168" s="50"/>
      <c r="HJI168" s="50"/>
      <c r="HJJ168" s="50"/>
      <c r="HJK168" s="50"/>
      <c r="HJL168" s="50"/>
      <c r="HJM168" s="50"/>
      <c r="HJN168" s="50"/>
      <c r="HJO168" s="50"/>
      <c r="HJP168" s="50"/>
      <c r="HJQ168" s="50"/>
      <c r="HJR168" s="50"/>
      <c r="HJS168" s="50"/>
      <c r="HJT168" s="50"/>
      <c r="HJU168" s="50"/>
      <c r="HJV168" s="50"/>
      <c r="HJW168" s="50"/>
      <c r="HJX168" s="50"/>
      <c r="HJY168" s="50"/>
      <c r="HJZ168" s="50"/>
      <c r="HKA168" s="50"/>
      <c r="HKB168" s="50"/>
      <c r="HKC168" s="50"/>
      <c r="HKD168" s="50"/>
      <c r="HKE168" s="50"/>
      <c r="HKF168" s="50"/>
      <c r="HKG168" s="50"/>
      <c r="HKH168" s="50"/>
      <c r="HKI168" s="50"/>
      <c r="HKJ168" s="50"/>
      <c r="HKK168" s="50"/>
      <c r="HKL168" s="50"/>
      <c r="HKM168" s="50"/>
      <c r="HKN168" s="50"/>
      <c r="HKO168" s="50"/>
      <c r="HKP168" s="50"/>
      <c r="HKQ168" s="50"/>
      <c r="HKR168" s="50"/>
      <c r="HKS168" s="50"/>
      <c r="HKT168" s="50"/>
      <c r="HKU168" s="50"/>
      <c r="HKV168" s="50"/>
      <c r="HKW168" s="50"/>
      <c r="HKX168" s="50"/>
      <c r="HKY168" s="50"/>
      <c r="HKZ168" s="50"/>
      <c r="HLA168" s="50"/>
      <c r="HLB168" s="50"/>
      <c r="HLC168" s="50"/>
      <c r="HLD168" s="50"/>
      <c r="HLE168" s="50"/>
      <c r="HLF168" s="50"/>
      <c r="HLG168" s="50"/>
      <c r="HLH168" s="50"/>
      <c r="HLI168" s="50"/>
      <c r="HLJ168" s="50"/>
      <c r="HLK168" s="50"/>
      <c r="HLL168" s="50"/>
      <c r="HLM168" s="50"/>
      <c r="HLN168" s="50"/>
      <c r="HLO168" s="50"/>
      <c r="HLP168" s="50"/>
      <c r="HLQ168" s="50"/>
      <c r="HLR168" s="50"/>
      <c r="HLS168" s="50"/>
      <c r="HLT168" s="50"/>
      <c r="HLU168" s="50"/>
      <c r="HLV168" s="50"/>
      <c r="HLW168" s="50"/>
      <c r="HLX168" s="50"/>
      <c r="HLY168" s="50"/>
      <c r="HLZ168" s="50"/>
      <c r="HMA168" s="50"/>
      <c r="HMB168" s="50"/>
      <c r="HMC168" s="50"/>
      <c r="HMD168" s="50"/>
      <c r="HME168" s="50"/>
      <c r="HMF168" s="50"/>
      <c r="HMG168" s="50"/>
      <c r="HMH168" s="50"/>
      <c r="HMI168" s="50"/>
      <c r="HMJ168" s="50"/>
      <c r="HMK168" s="50"/>
      <c r="HML168" s="50"/>
      <c r="HMM168" s="50"/>
      <c r="HMN168" s="50"/>
      <c r="HMO168" s="50"/>
      <c r="HMP168" s="50"/>
      <c r="HMQ168" s="50"/>
      <c r="HMR168" s="50"/>
      <c r="HMS168" s="50"/>
      <c r="HMT168" s="50"/>
      <c r="HMU168" s="50"/>
      <c r="HMV168" s="50"/>
      <c r="HMW168" s="50"/>
      <c r="HMX168" s="50"/>
      <c r="HMY168" s="50"/>
      <c r="HMZ168" s="50"/>
      <c r="HNA168" s="50"/>
      <c r="HNB168" s="50"/>
      <c r="HNC168" s="50"/>
      <c r="HND168" s="50"/>
      <c r="HNE168" s="50"/>
      <c r="HNF168" s="50"/>
      <c r="HNG168" s="50"/>
      <c r="HNH168" s="50"/>
      <c r="HNI168" s="50"/>
      <c r="HNJ168" s="50"/>
      <c r="HNK168" s="50"/>
      <c r="HNL168" s="50"/>
      <c r="HNM168" s="50"/>
      <c r="HNN168" s="50"/>
      <c r="HNO168" s="50"/>
      <c r="HNP168" s="50"/>
      <c r="HNQ168" s="50"/>
      <c r="HNR168" s="50"/>
      <c r="HNS168" s="50"/>
      <c r="HNT168" s="50"/>
      <c r="HNU168" s="50"/>
      <c r="HNV168" s="50"/>
      <c r="HNW168" s="50"/>
      <c r="HNX168" s="50"/>
      <c r="HNY168" s="50"/>
      <c r="HNZ168" s="50"/>
      <c r="HOA168" s="50"/>
      <c r="HOB168" s="50"/>
      <c r="HOC168" s="50"/>
      <c r="HOD168" s="50"/>
      <c r="HOE168" s="50"/>
      <c r="HOF168" s="50"/>
      <c r="HOG168" s="50"/>
      <c r="HOH168" s="50"/>
      <c r="HOI168" s="50"/>
      <c r="HOJ168" s="50"/>
      <c r="HOK168" s="50"/>
      <c r="HOL168" s="50"/>
      <c r="HOM168" s="50"/>
      <c r="HON168" s="50"/>
      <c r="HOO168" s="50"/>
      <c r="HOP168" s="50"/>
      <c r="HOQ168" s="50"/>
      <c r="HOR168" s="50"/>
      <c r="HOS168" s="50"/>
      <c r="HOT168" s="50"/>
      <c r="HOU168" s="50"/>
      <c r="HOV168" s="50"/>
      <c r="HOW168" s="50"/>
      <c r="HOX168" s="50"/>
      <c r="HOY168" s="50"/>
      <c r="HOZ168" s="50"/>
      <c r="HPA168" s="50"/>
      <c r="HPB168" s="50"/>
      <c r="HPC168" s="50"/>
      <c r="HPD168" s="50"/>
      <c r="HPE168" s="50"/>
      <c r="HPF168" s="50"/>
      <c r="HPG168" s="50"/>
      <c r="HPH168" s="50"/>
      <c r="HPI168" s="50"/>
      <c r="HPJ168" s="50"/>
      <c r="HPK168" s="50"/>
      <c r="HPL168" s="50"/>
      <c r="HPM168" s="50"/>
      <c r="HPN168" s="50"/>
      <c r="HPO168" s="50"/>
      <c r="HPP168" s="50"/>
      <c r="HPQ168" s="50"/>
      <c r="HPR168" s="50"/>
      <c r="HPS168" s="50"/>
      <c r="HPT168" s="50"/>
      <c r="HPU168" s="50"/>
      <c r="HPV168" s="50"/>
      <c r="HPW168" s="50"/>
      <c r="HPX168" s="50"/>
      <c r="HPY168" s="50"/>
      <c r="HPZ168" s="50"/>
      <c r="HQA168" s="50"/>
      <c r="HQB168" s="50"/>
      <c r="HQC168" s="50"/>
      <c r="HQD168" s="50"/>
      <c r="HQE168" s="50"/>
      <c r="HQF168" s="50"/>
      <c r="HQG168" s="50"/>
      <c r="HQH168" s="50"/>
      <c r="HQI168" s="50"/>
      <c r="HQJ168" s="50"/>
      <c r="HQK168" s="50"/>
      <c r="HQL168" s="50"/>
      <c r="HQM168" s="50"/>
      <c r="HQN168" s="50"/>
      <c r="HQO168" s="50"/>
      <c r="HQP168" s="50"/>
      <c r="HQQ168" s="50"/>
      <c r="HQR168" s="50"/>
      <c r="HQS168" s="50"/>
      <c r="HQT168" s="50"/>
      <c r="HQU168" s="50"/>
      <c r="HQV168" s="50"/>
      <c r="HQW168" s="50"/>
      <c r="HQX168" s="50"/>
      <c r="HQY168" s="50"/>
      <c r="HQZ168" s="50"/>
      <c r="HRA168" s="50"/>
      <c r="HRB168" s="50"/>
      <c r="HRC168" s="50"/>
      <c r="HRD168" s="50"/>
      <c r="HRE168" s="50"/>
      <c r="HRF168" s="50"/>
      <c r="HRG168" s="50"/>
      <c r="HRH168" s="50"/>
      <c r="HRI168" s="50"/>
      <c r="HRJ168" s="50"/>
      <c r="HRK168" s="50"/>
      <c r="HRL168" s="50"/>
      <c r="HRN168" s="50"/>
      <c r="HRP168" s="50"/>
      <c r="HRQ168" s="50"/>
      <c r="HRR168" s="50"/>
      <c r="HRS168" s="50"/>
      <c r="HRT168" s="50"/>
      <c r="HRU168" s="50"/>
      <c r="HRV168" s="50"/>
      <c r="HRW168" s="50"/>
      <c r="HSB168" s="50"/>
      <c r="HSC168" s="50"/>
      <c r="HSD168" s="50"/>
      <c r="HSE168" s="50"/>
      <c r="HSF168" s="50"/>
      <c r="HSG168" s="50"/>
      <c r="HSH168" s="50"/>
      <c r="HSI168" s="50"/>
      <c r="HSJ168" s="50"/>
      <c r="HSK168" s="50"/>
      <c r="HSL168" s="50"/>
      <c r="HSM168" s="50"/>
      <c r="HSN168" s="50"/>
      <c r="HSO168" s="50"/>
      <c r="HSP168" s="50"/>
      <c r="HSQ168" s="50"/>
      <c r="HSR168" s="50"/>
      <c r="HSS168" s="50"/>
      <c r="HST168" s="50"/>
      <c r="HSU168" s="50"/>
      <c r="HSV168" s="50"/>
      <c r="HSW168" s="50"/>
      <c r="HSX168" s="50"/>
      <c r="HSY168" s="50"/>
      <c r="HSZ168" s="50"/>
      <c r="HTA168" s="50"/>
      <c r="HTB168" s="50"/>
      <c r="HTC168" s="50"/>
      <c r="HTD168" s="50"/>
      <c r="HTE168" s="50"/>
      <c r="HTF168" s="50"/>
      <c r="HTG168" s="50"/>
      <c r="HTH168" s="50"/>
      <c r="HTI168" s="50"/>
      <c r="HTJ168" s="50"/>
      <c r="HTK168" s="50"/>
      <c r="HTL168" s="50"/>
      <c r="HTM168" s="50"/>
      <c r="HTN168" s="50"/>
      <c r="HTO168" s="50"/>
      <c r="HTP168" s="50"/>
      <c r="HTQ168" s="50"/>
      <c r="HTR168" s="50"/>
      <c r="HTS168" s="50"/>
      <c r="HTT168" s="50"/>
      <c r="HTU168" s="50"/>
      <c r="HTV168" s="50"/>
      <c r="HTW168" s="50"/>
      <c r="HTX168" s="50"/>
      <c r="HTY168" s="50"/>
      <c r="HTZ168" s="50"/>
      <c r="HUA168" s="50"/>
      <c r="HUB168" s="50"/>
      <c r="HUC168" s="50"/>
      <c r="HUD168" s="50"/>
      <c r="HUE168" s="50"/>
      <c r="HUF168" s="50"/>
      <c r="HUG168" s="50"/>
      <c r="HUH168" s="50"/>
      <c r="HUI168" s="50"/>
      <c r="HUJ168" s="50"/>
      <c r="HUK168" s="50"/>
      <c r="HUL168" s="50"/>
      <c r="HUM168" s="50"/>
      <c r="HUN168" s="50"/>
      <c r="HUO168" s="50"/>
      <c r="HUP168" s="50"/>
      <c r="HUQ168" s="50"/>
      <c r="HUR168" s="50"/>
      <c r="HUS168" s="50"/>
      <c r="HUT168" s="50"/>
      <c r="HUU168" s="50"/>
      <c r="HUV168" s="50"/>
      <c r="HUW168" s="50"/>
      <c r="HUX168" s="50"/>
      <c r="HUY168" s="50"/>
      <c r="HUZ168" s="50"/>
      <c r="HVA168" s="50"/>
      <c r="HVB168" s="50"/>
      <c r="HVC168" s="50"/>
      <c r="HVD168" s="50"/>
      <c r="HVE168" s="50"/>
      <c r="HVF168" s="50"/>
      <c r="HVG168" s="50"/>
      <c r="HVH168" s="50"/>
      <c r="HVI168" s="50"/>
      <c r="HVJ168" s="50"/>
      <c r="HVK168" s="50"/>
      <c r="HVL168" s="50"/>
      <c r="HVM168" s="50"/>
      <c r="HVN168" s="50"/>
      <c r="HVO168" s="50"/>
      <c r="HVP168" s="50"/>
      <c r="HVQ168" s="50"/>
      <c r="HVR168" s="50"/>
      <c r="HVS168" s="50"/>
      <c r="HVT168" s="50"/>
      <c r="HVU168" s="50"/>
      <c r="HVV168" s="50"/>
      <c r="HVW168" s="50"/>
      <c r="HVX168" s="50"/>
      <c r="HVY168" s="50"/>
      <c r="HVZ168" s="50"/>
      <c r="HWA168" s="50"/>
      <c r="HWB168" s="50"/>
      <c r="HWC168" s="50"/>
      <c r="HWD168" s="50"/>
      <c r="HWE168" s="50"/>
      <c r="HWF168" s="50"/>
      <c r="HWG168" s="50"/>
      <c r="HWH168" s="50"/>
      <c r="HWI168" s="50"/>
      <c r="HWJ168" s="50"/>
      <c r="HWK168" s="50"/>
      <c r="HWL168" s="50"/>
      <c r="HWM168" s="50"/>
      <c r="HWN168" s="50"/>
      <c r="HWO168" s="50"/>
      <c r="HWP168" s="50"/>
      <c r="HWQ168" s="50"/>
      <c r="HWR168" s="50"/>
      <c r="HWS168" s="50"/>
      <c r="HWT168" s="50"/>
      <c r="HWU168" s="50"/>
      <c r="HWV168" s="50"/>
      <c r="HWW168" s="50"/>
      <c r="HWX168" s="50"/>
      <c r="HWY168" s="50"/>
      <c r="HWZ168" s="50"/>
      <c r="HXA168" s="50"/>
      <c r="HXB168" s="50"/>
      <c r="HXC168" s="50"/>
      <c r="HXD168" s="50"/>
      <c r="HXE168" s="50"/>
      <c r="HXF168" s="50"/>
      <c r="HXG168" s="50"/>
      <c r="HXH168" s="50"/>
      <c r="HXI168" s="50"/>
      <c r="HXJ168" s="50"/>
      <c r="HXK168" s="50"/>
      <c r="HXL168" s="50"/>
      <c r="HXM168" s="50"/>
      <c r="HXN168" s="50"/>
      <c r="HXO168" s="50"/>
      <c r="HXP168" s="50"/>
      <c r="HXQ168" s="50"/>
      <c r="HXR168" s="50"/>
      <c r="HXS168" s="50"/>
      <c r="HXT168" s="50"/>
      <c r="HXU168" s="50"/>
      <c r="HXV168" s="50"/>
      <c r="HXW168" s="50"/>
      <c r="HXX168" s="50"/>
      <c r="HXY168" s="50"/>
      <c r="HXZ168" s="50"/>
      <c r="HYA168" s="50"/>
      <c r="HYB168" s="50"/>
      <c r="HYC168" s="50"/>
      <c r="HYD168" s="50"/>
      <c r="HYE168" s="50"/>
      <c r="HYF168" s="50"/>
      <c r="HYG168" s="50"/>
      <c r="HYH168" s="50"/>
      <c r="HYI168" s="50"/>
      <c r="HYJ168" s="50"/>
      <c r="HYK168" s="50"/>
      <c r="HYL168" s="50"/>
      <c r="HYM168" s="50"/>
      <c r="HYN168" s="50"/>
      <c r="HYO168" s="50"/>
      <c r="HYP168" s="50"/>
      <c r="HYQ168" s="50"/>
      <c r="HYR168" s="50"/>
      <c r="HYS168" s="50"/>
      <c r="HYT168" s="50"/>
      <c r="HYU168" s="50"/>
      <c r="HYV168" s="50"/>
      <c r="HYW168" s="50"/>
      <c r="HYX168" s="50"/>
      <c r="HYY168" s="50"/>
      <c r="HYZ168" s="50"/>
      <c r="HZA168" s="50"/>
      <c r="HZB168" s="50"/>
      <c r="HZC168" s="50"/>
      <c r="HZD168" s="50"/>
      <c r="HZE168" s="50"/>
      <c r="HZF168" s="50"/>
      <c r="HZG168" s="50"/>
      <c r="HZH168" s="50"/>
      <c r="HZI168" s="50"/>
      <c r="HZJ168" s="50"/>
      <c r="HZK168" s="50"/>
      <c r="HZL168" s="50"/>
      <c r="HZM168" s="50"/>
      <c r="HZN168" s="50"/>
      <c r="HZO168" s="50"/>
      <c r="HZP168" s="50"/>
      <c r="HZQ168" s="50"/>
      <c r="HZR168" s="50"/>
      <c r="HZS168" s="50"/>
      <c r="HZT168" s="50"/>
      <c r="HZU168" s="50"/>
      <c r="HZV168" s="50"/>
      <c r="HZW168" s="50"/>
      <c r="HZX168" s="50"/>
      <c r="HZY168" s="50"/>
      <c r="HZZ168" s="50"/>
      <c r="IAA168" s="50"/>
      <c r="IAB168" s="50"/>
      <c r="IAC168" s="50"/>
      <c r="IAD168" s="50"/>
      <c r="IAE168" s="50"/>
      <c r="IAF168" s="50"/>
      <c r="IAG168" s="50"/>
      <c r="IAH168" s="50"/>
      <c r="IAI168" s="50"/>
      <c r="IAJ168" s="50"/>
      <c r="IAK168" s="50"/>
      <c r="IAL168" s="50"/>
      <c r="IAM168" s="50"/>
      <c r="IAN168" s="50"/>
      <c r="IAO168" s="50"/>
      <c r="IAP168" s="50"/>
      <c r="IAQ168" s="50"/>
      <c r="IAR168" s="50"/>
      <c r="IAS168" s="50"/>
      <c r="IAT168" s="50"/>
      <c r="IAU168" s="50"/>
      <c r="IAV168" s="50"/>
      <c r="IAW168" s="50"/>
      <c r="IAX168" s="50"/>
      <c r="IAY168" s="50"/>
      <c r="IAZ168" s="50"/>
      <c r="IBA168" s="50"/>
      <c r="IBB168" s="50"/>
      <c r="IBC168" s="50"/>
      <c r="IBD168" s="50"/>
      <c r="IBE168" s="50"/>
      <c r="IBF168" s="50"/>
      <c r="IBG168" s="50"/>
      <c r="IBH168" s="50"/>
      <c r="IBJ168" s="50"/>
      <c r="IBL168" s="50"/>
      <c r="IBM168" s="50"/>
      <c r="IBN168" s="50"/>
      <c r="IBO168" s="50"/>
      <c r="IBP168" s="50"/>
      <c r="IBQ168" s="50"/>
      <c r="IBR168" s="50"/>
      <c r="IBS168" s="50"/>
      <c r="IBX168" s="50"/>
      <c r="IBY168" s="50"/>
      <c r="IBZ168" s="50"/>
      <c r="ICA168" s="50"/>
      <c r="ICB168" s="50"/>
      <c r="ICC168" s="50"/>
      <c r="ICD168" s="50"/>
      <c r="ICE168" s="50"/>
      <c r="ICF168" s="50"/>
      <c r="ICG168" s="50"/>
      <c r="ICH168" s="50"/>
      <c r="ICI168" s="50"/>
      <c r="ICJ168" s="50"/>
      <c r="ICK168" s="50"/>
      <c r="ICL168" s="50"/>
      <c r="ICM168" s="50"/>
      <c r="ICN168" s="50"/>
      <c r="ICO168" s="50"/>
      <c r="ICP168" s="50"/>
      <c r="ICQ168" s="50"/>
      <c r="ICR168" s="50"/>
      <c r="ICS168" s="50"/>
      <c r="ICT168" s="50"/>
      <c r="ICU168" s="50"/>
      <c r="ICV168" s="50"/>
      <c r="ICW168" s="50"/>
      <c r="ICX168" s="50"/>
      <c r="ICY168" s="50"/>
      <c r="ICZ168" s="50"/>
      <c r="IDA168" s="50"/>
      <c r="IDB168" s="50"/>
      <c r="IDC168" s="50"/>
      <c r="IDD168" s="50"/>
      <c r="IDE168" s="50"/>
      <c r="IDF168" s="50"/>
      <c r="IDG168" s="50"/>
      <c r="IDH168" s="50"/>
      <c r="IDI168" s="50"/>
      <c r="IDJ168" s="50"/>
      <c r="IDK168" s="50"/>
      <c r="IDL168" s="50"/>
      <c r="IDM168" s="50"/>
      <c r="IDN168" s="50"/>
      <c r="IDO168" s="50"/>
      <c r="IDP168" s="50"/>
      <c r="IDQ168" s="50"/>
      <c r="IDR168" s="50"/>
      <c r="IDS168" s="50"/>
      <c r="IDT168" s="50"/>
      <c r="IDU168" s="50"/>
      <c r="IDV168" s="50"/>
      <c r="IDW168" s="50"/>
      <c r="IDX168" s="50"/>
      <c r="IDY168" s="50"/>
      <c r="IDZ168" s="50"/>
      <c r="IEA168" s="50"/>
      <c r="IEB168" s="50"/>
      <c r="IEC168" s="50"/>
      <c r="IED168" s="50"/>
      <c r="IEE168" s="50"/>
      <c r="IEF168" s="50"/>
      <c r="IEG168" s="50"/>
      <c r="IEH168" s="50"/>
      <c r="IEI168" s="50"/>
      <c r="IEJ168" s="50"/>
      <c r="IEK168" s="50"/>
      <c r="IEL168" s="50"/>
      <c r="IEM168" s="50"/>
      <c r="IEN168" s="50"/>
      <c r="IEO168" s="50"/>
      <c r="IEP168" s="50"/>
      <c r="IEQ168" s="50"/>
      <c r="IER168" s="50"/>
      <c r="IES168" s="50"/>
      <c r="IET168" s="50"/>
      <c r="IEU168" s="50"/>
      <c r="IEV168" s="50"/>
      <c r="IEW168" s="50"/>
      <c r="IEX168" s="50"/>
      <c r="IEY168" s="50"/>
      <c r="IEZ168" s="50"/>
      <c r="IFA168" s="50"/>
      <c r="IFB168" s="50"/>
      <c r="IFC168" s="50"/>
      <c r="IFD168" s="50"/>
      <c r="IFE168" s="50"/>
      <c r="IFF168" s="50"/>
      <c r="IFG168" s="50"/>
      <c r="IFH168" s="50"/>
      <c r="IFI168" s="50"/>
      <c r="IFJ168" s="50"/>
      <c r="IFK168" s="50"/>
      <c r="IFL168" s="50"/>
      <c r="IFM168" s="50"/>
      <c r="IFN168" s="50"/>
      <c r="IFO168" s="50"/>
      <c r="IFP168" s="50"/>
      <c r="IFQ168" s="50"/>
      <c r="IFR168" s="50"/>
      <c r="IFS168" s="50"/>
      <c r="IFT168" s="50"/>
      <c r="IFU168" s="50"/>
      <c r="IFV168" s="50"/>
      <c r="IFW168" s="50"/>
      <c r="IFX168" s="50"/>
      <c r="IFY168" s="50"/>
      <c r="IFZ168" s="50"/>
      <c r="IGA168" s="50"/>
      <c r="IGB168" s="50"/>
      <c r="IGC168" s="50"/>
      <c r="IGD168" s="50"/>
      <c r="IGE168" s="50"/>
      <c r="IGF168" s="50"/>
      <c r="IGG168" s="50"/>
      <c r="IGH168" s="50"/>
      <c r="IGI168" s="50"/>
      <c r="IGJ168" s="50"/>
      <c r="IGK168" s="50"/>
      <c r="IGL168" s="50"/>
      <c r="IGM168" s="50"/>
      <c r="IGN168" s="50"/>
      <c r="IGO168" s="50"/>
      <c r="IGP168" s="50"/>
      <c r="IGQ168" s="50"/>
      <c r="IGR168" s="50"/>
      <c r="IGS168" s="50"/>
      <c r="IGT168" s="50"/>
      <c r="IGU168" s="50"/>
      <c r="IGV168" s="50"/>
      <c r="IGW168" s="50"/>
      <c r="IGX168" s="50"/>
      <c r="IGY168" s="50"/>
      <c r="IGZ168" s="50"/>
      <c r="IHA168" s="50"/>
      <c r="IHB168" s="50"/>
      <c r="IHC168" s="50"/>
      <c r="IHD168" s="50"/>
      <c r="IHE168" s="50"/>
      <c r="IHF168" s="50"/>
      <c r="IHG168" s="50"/>
      <c r="IHH168" s="50"/>
      <c r="IHI168" s="50"/>
      <c r="IHJ168" s="50"/>
      <c r="IHK168" s="50"/>
      <c r="IHL168" s="50"/>
      <c r="IHM168" s="50"/>
      <c r="IHN168" s="50"/>
      <c r="IHO168" s="50"/>
      <c r="IHP168" s="50"/>
      <c r="IHQ168" s="50"/>
      <c r="IHR168" s="50"/>
      <c r="IHS168" s="50"/>
      <c r="IHT168" s="50"/>
      <c r="IHU168" s="50"/>
      <c r="IHV168" s="50"/>
      <c r="IHW168" s="50"/>
      <c r="IHX168" s="50"/>
      <c r="IHY168" s="50"/>
      <c r="IHZ168" s="50"/>
      <c r="IIA168" s="50"/>
      <c r="IIB168" s="50"/>
      <c r="IIC168" s="50"/>
      <c r="IID168" s="50"/>
      <c r="IIE168" s="50"/>
      <c r="IIF168" s="50"/>
      <c r="IIG168" s="50"/>
      <c r="IIH168" s="50"/>
      <c r="III168" s="50"/>
      <c r="IIJ168" s="50"/>
      <c r="IIK168" s="50"/>
      <c r="IIL168" s="50"/>
      <c r="IIM168" s="50"/>
      <c r="IIN168" s="50"/>
      <c r="IIO168" s="50"/>
      <c r="IIP168" s="50"/>
      <c r="IIQ168" s="50"/>
      <c r="IIR168" s="50"/>
      <c r="IIS168" s="50"/>
      <c r="IIT168" s="50"/>
      <c r="IIU168" s="50"/>
      <c r="IIV168" s="50"/>
      <c r="IIW168" s="50"/>
      <c r="IIX168" s="50"/>
      <c r="IIY168" s="50"/>
      <c r="IIZ168" s="50"/>
      <c r="IJA168" s="50"/>
      <c r="IJB168" s="50"/>
      <c r="IJC168" s="50"/>
      <c r="IJD168" s="50"/>
      <c r="IJE168" s="50"/>
      <c r="IJF168" s="50"/>
      <c r="IJG168" s="50"/>
      <c r="IJH168" s="50"/>
      <c r="IJI168" s="50"/>
      <c r="IJJ168" s="50"/>
      <c r="IJK168" s="50"/>
      <c r="IJL168" s="50"/>
      <c r="IJM168" s="50"/>
      <c r="IJN168" s="50"/>
      <c r="IJO168" s="50"/>
      <c r="IJP168" s="50"/>
      <c r="IJQ168" s="50"/>
      <c r="IJR168" s="50"/>
      <c r="IJS168" s="50"/>
      <c r="IJT168" s="50"/>
      <c r="IJU168" s="50"/>
      <c r="IJV168" s="50"/>
      <c r="IJW168" s="50"/>
      <c r="IJX168" s="50"/>
      <c r="IJY168" s="50"/>
      <c r="IJZ168" s="50"/>
      <c r="IKA168" s="50"/>
      <c r="IKB168" s="50"/>
      <c r="IKC168" s="50"/>
      <c r="IKD168" s="50"/>
      <c r="IKE168" s="50"/>
      <c r="IKF168" s="50"/>
      <c r="IKG168" s="50"/>
      <c r="IKH168" s="50"/>
      <c r="IKI168" s="50"/>
      <c r="IKJ168" s="50"/>
      <c r="IKK168" s="50"/>
      <c r="IKL168" s="50"/>
      <c r="IKM168" s="50"/>
      <c r="IKN168" s="50"/>
      <c r="IKO168" s="50"/>
      <c r="IKP168" s="50"/>
      <c r="IKQ168" s="50"/>
      <c r="IKR168" s="50"/>
      <c r="IKS168" s="50"/>
      <c r="IKT168" s="50"/>
      <c r="IKU168" s="50"/>
      <c r="IKV168" s="50"/>
      <c r="IKW168" s="50"/>
      <c r="IKX168" s="50"/>
      <c r="IKY168" s="50"/>
      <c r="IKZ168" s="50"/>
      <c r="ILA168" s="50"/>
      <c r="ILB168" s="50"/>
      <c r="ILC168" s="50"/>
      <c r="ILD168" s="50"/>
      <c r="ILF168" s="50"/>
      <c r="ILH168" s="50"/>
      <c r="ILI168" s="50"/>
      <c r="ILJ168" s="50"/>
      <c r="ILK168" s="50"/>
      <c r="ILL168" s="50"/>
      <c r="ILM168" s="50"/>
      <c r="ILN168" s="50"/>
      <c r="ILO168" s="50"/>
      <c r="ILT168" s="50"/>
      <c r="ILU168" s="50"/>
      <c r="ILV168" s="50"/>
      <c r="ILW168" s="50"/>
      <c r="ILX168" s="50"/>
      <c r="ILY168" s="50"/>
      <c r="ILZ168" s="50"/>
      <c r="IMA168" s="50"/>
      <c r="IMB168" s="50"/>
      <c r="IMC168" s="50"/>
      <c r="IMD168" s="50"/>
      <c r="IME168" s="50"/>
      <c r="IMF168" s="50"/>
      <c r="IMG168" s="50"/>
      <c r="IMH168" s="50"/>
      <c r="IMI168" s="50"/>
      <c r="IMJ168" s="50"/>
      <c r="IMK168" s="50"/>
      <c r="IML168" s="50"/>
      <c r="IMM168" s="50"/>
      <c r="IMN168" s="50"/>
      <c r="IMO168" s="50"/>
      <c r="IMP168" s="50"/>
      <c r="IMQ168" s="50"/>
      <c r="IMR168" s="50"/>
      <c r="IMS168" s="50"/>
      <c r="IMT168" s="50"/>
      <c r="IMU168" s="50"/>
      <c r="IMV168" s="50"/>
      <c r="IMW168" s="50"/>
      <c r="IMX168" s="50"/>
      <c r="IMY168" s="50"/>
      <c r="IMZ168" s="50"/>
      <c r="INA168" s="50"/>
      <c r="INB168" s="50"/>
      <c r="INC168" s="50"/>
      <c r="IND168" s="50"/>
      <c r="INE168" s="50"/>
      <c r="INF168" s="50"/>
      <c r="ING168" s="50"/>
      <c r="INH168" s="50"/>
      <c r="INI168" s="50"/>
      <c r="INJ168" s="50"/>
      <c r="INK168" s="50"/>
      <c r="INL168" s="50"/>
      <c r="INM168" s="50"/>
      <c r="INN168" s="50"/>
      <c r="INO168" s="50"/>
      <c r="INP168" s="50"/>
      <c r="INQ168" s="50"/>
      <c r="INR168" s="50"/>
      <c r="INS168" s="50"/>
      <c r="INT168" s="50"/>
      <c r="INU168" s="50"/>
      <c r="INV168" s="50"/>
      <c r="INW168" s="50"/>
      <c r="INX168" s="50"/>
      <c r="INY168" s="50"/>
      <c r="INZ168" s="50"/>
      <c r="IOA168" s="50"/>
      <c r="IOB168" s="50"/>
      <c r="IOC168" s="50"/>
      <c r="IOD168" s="50"/>
      <c r="IOE168" s="50"/>
      <c r="IOF168" s="50"/>
      <c r="IOG168" s="50"/>
      <c r="IOH168" s="50"/>
      <c r="IOI168" s="50"/>
      <c r="IOJ168" s="50"/>
      <c r="IOK168" s="50"/>
      <c r="IOL168" s="50"/>
      <c r="IOM168" s="50"/>
      <c r="ION168" s="50"/>
      <c r="IOO168" s="50"/>
      <c r="IOP168" s="50"/>
      <c r="IOQ168" s="50"/>
      <c r="IOR168" s="50"/>
      <c r="IOS168" s="50"/>
      <c r="IOT168" s="50"/>
      <c r="IOU168" s="50"/>
      <c r="IOV168" s="50"/>
      <c r="IOW168" s="50"/>
      <c r="IOX168" s="50"/>
      <c r="IOY168" s="50"/>
      <c r="IOZ168" s="50"/>
      <c r="IPA168" s="50"/>
      <c r="IPB168" s="50"/>
      <c r="IPC168" s="50"/>
      <c r="IPD168" s="50"/>
      <c r="IPE168" s="50"/>
      <c r="IPF168" s="50"/>
      <c r="IPG168" s="50"/>
      <c r="IPH168" s="50"/>
      <c r="IPI168" s="50"/>
      <c r="IPJ168" s="50"/>
      <c r="IPK168" s="50"/>
      <c r="IPL168" s="50"/>
      <c r="IPM168" s="50"/>
      <c r="IPN168" s="50"/>
      <c r="IPO168" s="50"/>
      <c r="IPP168" s="50"/>
      <c r="IPQ168" s="50"/>
      <c r="IPR168" s="50"/>
      <c r="IPS168" s="50"/>
      <c r="IPT168" s="50"/>
      <c r="IPU168" s="50"/>
      <c r="IPV168" s="50"/>
      <c r="IPW168" s="50"/>
      <c r="IPX168" s="50"/>
      <c r="IPY168" s="50"/>
      <c r="IPZ168" s="50"/>
      <c r="IQA168" s="50"/>
      <c r="IQB168" s="50"/>
      <c r="IQC168" s="50"/>
      <c r="IQD168" s="50"/>
      <c r="IQE168" s="50"/>
      <c r="IQF168" s="50"/>
      <c r="IQG168" s="50"/>
      <c r="IQH168" s="50"/>
      <c r="IQI168" s="50"/>
      <c r="IQJ168" s="50"/>
      <c r="IQK168" s="50"/>
      <c r="IQL168" s="50"/>
      <c r="IQM168" s="50"/>
      <c r="IQN168" s="50"/>
      <c r="IQO168" s="50"/>
      <c r="IQP168" s="50"/>
      <c r="IQQ168" s="50"/>
      <c r="IQR168" s="50"/>
      <c r="IQS168" s="50"/>
      <c r="IQT168" s="50"/>
      <c r="IQU168" s="50"/>
      <c r="IQV168" s="50"/>
      <c r="IQW168" s="50"/>
      <c r="IQX168" s="50"/>
      <c r="IQY168" s="50"/>
      <c r="IQZ168" s="50"/>
      <c r="IRA168" s="50"/>
      <c r="IRB168" s="50"/>
      <c r="IRC168" s="50"/>
      <c r="IRD168" s="50"/>
      <c r="IRE168" s="50"/>
      <c r="IRF168" s="50"/>
      <c r="IRG168" s="50"/>
      <c r="IRH168" s="50"/>
      <c r="IRI168" s="50"/>
      <c r="IRJ168" s="50"/>
      <c r="IRK168" s="50"/>
      <c r="IRL168" s="50"/>
      <c r="IRM168" s="50"/>
      <c r="IRN168" s="50"/>
      <c r="IRO168" s="50"/>
      <c r="IRP168" s="50"/>
      <c r="IRQ168" s="50"/>
      <c r="IRR168" s="50"/>
      <c r="IRS168" s="50"/>
      <c r="IRT168" s="50"/>
      <c r="IRU168" s="50"/>
      <c r="IRV168" s="50"/>
      <c r="IRW168" s="50"/>
      <c r="IRX168" s="50"/>
      <c r="IRY168" s="50"/>
      <c r="IRZ168" s="50"/>
      <c r="ISA168" s="50"/>
      <c r="ISB168" s="50"/>
      <c r="ISC168" s="50"/>
      <c r="ISD168" s="50"/>
      <c r="ISE168" s="50"/>
      <c r="ISF168" s="50"/>
      <c r="ISG168" s="50"/>
      <c r="ISH168" s="50"/>
      <c r="ISI168" s="50"/>
      <c r="ISJ168" s="50"/>
      <c r="ISK168" s="50"/>
      <c r="ISL168" s="50"/>
      <c r="ISM168" s="50"/>
      <c r="ISN168" s="50"/>
      <c r="ISO168" s="50"/>
      <c r="ISP168" s="50"/>
      <c r="ISQ168" s="50"/>
      <c r="ISR168" s="50"/>
      <c r="ISS168" s="50"/>
      <c r="IST168" s="50"/>
      <c r="ISU168" s="50"/>
      <c r="ISV168" s="50"/>
      <c r="ISW168" s="50"/>
      <c r="ISX168" s="50"/>
      <c r="ISY168" s="50"/>
      <c r="ISZ168" s="50"/>
      <c r="ITA168" s="50"/>
      <c r="ITB168" s="50"/>
      <c r="ITC168" s="50"/>
      <c r="ITD168" s="50"/>
      <c r="ITE168" s="50"/>
      <c r="ITF168" s="50"/>
      <c r="ITG168" s="50"/>
      <c r="ITH168" s="50"/>
      <c r="ITI168" s="50"/>
      <c r="ITJ168" s="50"/>
      <c r="ITK168" s="50"/>
      <c r="ITL168" s="50"/>
      <c r="ITM168" s="50"/>
      <c r="ITN168" s="50"/>
      <c r="ITO168" s="50"/>
      <c r="ITP168" s="50"/>
      <c r="ITQ168" s="50"/>
      <c r="ITR168" s="50"/>
      <c r="ITS168" s="50"/>
      <c r="ITT168" s="50"/>
      <c r="ITU168" s="50"/>
      <c r="ITV168" s="50"/>
      <c r="ITW168" s="50"/>
      <c r="ITX168" s="50"/>
      <c r="ITY168" s="50"/>
      <c r="ITZ168" s="50"/>
      <c r="IUA168" s="50"/>
      <c r="IUB168" s="50"/>
      <c r="IUC168" s="50"/>
      <c r="IUD168" s="50"/>
      <c r="IUE168" s="50"/>
      <c r="IUF168" s="50"/>
      <c r="IUG168" s="50"/>
      <c r="IUH168" s="50"/>
      <c r="IUI168" s="50"/>
      <c r="IUJ168" s="50"/>
      <c r="IUK168" s="50"/>
      <c r="IUL168" s="50"/>
      <c r="IUM168" s="50"/>
      <c r="IUN168" s="50"/>
      <c r="IUO168" s="50"/>
      <c r="IUP168" s="50"/>
      <c r="IUQ168" s="50"/>
      <c r="IUR168" s="50"/>
      <c r="IUS168" s="50"/>
      <c r="IUT168" s="50"/>
      <c r="IUU168" s="50"/>
      <c r="IUV168" s="50"/>
      <c r="IUW168" s="50"/>
      <c r="IUX168" s="50"/>
      <c r="IUY168" s="50"/>
      <c r="IUZ168" s="50"/>
      <c r="IVB168" s="50"/>
      <c r="IVD168" s="50"/>
      <c r="IVE168" s="50"/>
      <c r="IVF168" s="50"/>
      <c r="IVG168" s="50"/>
      <c r="IVH168" s="50"/>
      <c r="IVI168" s="50"/>
      <c r="IVJ168" s="50"/>
      <c r="IVK168" s="50"/>
      <c r="IVP168" s="50"/>
      <c r="IVQ168" s="50"/>
      <c r="IVR168" s="50"/>
      <c r="IVS168" s="50"/>
      <c r="IVT168" s="50"/>
      <c r="IVU168" s="50"/>
      <c r="IVV168" s="50"/>
      <c r="IVW168" s="50"/>
      <c r="IVX168" s="50"/>
      <c r="IVY168" s="50"/>
      <c r="IVZ168" s="50"/>
      <c r="IWA168" s="50"/>
      <c r="IWB168" s="50"/>
      <c r="IWC168" s="50"/>
      <c r="IWD168" s="50"/>
      <c r="IWE168" s="50"/>
      <c r="IWF168" s="50"/>
      <c r="IWG168" s="50"/>
      <c r="IWH168" s="50"/>
      <c r="IWI168" s="50"/>
      <c r="IWJ168" s="50"/>
      <c r="IWK168" s="50"/>
      <c r="IWL168" s="50"/>
      <c r="IWM168" s="50"/>
      <c r="IWN168" s="50"/>
      <c r="IWO168" s="50"/>
      <c r="IWP168" s="50"/>
      <c r="IWQ168" s="50"/>
      <c r="IWR168" s="50"/>
      <c r="IWS168" s="50"/>
      <c r="IWT168" s="50"/>
      <c r="IWU168" s="50"/>
      <c r="IWV168" s="50"/>
      <c r="IWW168" s="50"/>
      <c r="IWX168" s="50"/>
      <c r="IWY168" s="50"/>
      <c r="IWZ168" s="50"/>
      <c r="IXA168" s="50"/>
      <c r="IXB168" s="50"/>
      <c r="IXC168" s="50"/>
      <c r="IXD168" s="50"/>
      <c r="IXE168" s="50"/>
      <c r="IXF168" s="50"/>
      <c r="IXG168" s="50"/>
      <c r="IXH168" s="50"/>
      <c r="IXI168" s="50"/>
      <c r="IXJ168" s="50"/>
      <c r="IXK168" s="50"/>
      <c r="IXL168" s="50"/>
      <c r="IXM168" s="50"/>
      <c r="IXN168" s="50"/>
      <c r="IXO168" s="50"/>
      <c r="IXP168" s="50"/>
      <c r="IXQ168" s="50"/>
      <c r="IXR168" s="50"/>
      <c r="IXS168" s="50"/>
      <c r="IXT168" s="50"/>
      <c r="IXU168" s="50"/>
      <c r="IXV168" s="50"/>
      <c r="IXW168" s="50"/>
      <c r="IXX168" s="50"/>
      <c r="IXY168" s="50"/>
      <c r="IXZ168" s="50"/>
      <c r="IYA168" s="50"/>
      <c r="IYB168" s="50"/>
      <c r="IYC168" s="50"/>
      <c r="IYD168" s="50"/>
      <c r="IYE168" s="50"/>
      <c r="IYF168" s="50"/>
      <c r="IYG168" s="50"/>
      <c r="IYH168" s="50"/>
      <c r="IYI168" s="50"/>
      <c r="IYJ168" s="50"/>
      <c r="IYK168" s="50"/>
      <c r="IYL168" s="50"/>
      <c r="IYM168" s="50"/>
      <c r="IYN168" s="50"/>
      <c r="IYO168" s="50"/>
      <c r="IYP168" s="50"/>
      <c r="IYQ168" s="50"/>
      <c r="IYR168" s="50"/>
      <c r="IYS168" s="50"/>
      <c r="IYT168" s="50"/>
      <c r="IYU168" s="50"/>
      <c r="IYV168" s="50"/>
      <c r="IYW168" s="50"/>
      <c r="IYX168" s="50"/>
      <c r="IYY168" s="50"/>
      <c r="IYZ168" s="50"/>
      <c r="IZA168" s="50"/>
      <c r="IZB168" s="50"/>
      <c r="IZC168" s="50"/>
      <c r="IZD168" s="50"/>
      <c r="IZE168" s="50"/>
      <c r="IZF168" s="50"/>
      <c r="IZG168" s="50"/>
      <c r="IZH168" s="50"/>
      <c r="IZI168" s="50"/>
      <c r="IZJ168" s="50"/>
      <c r="IZK168" s="50"/>
      <c r="IZL168" s="50"/>
      <c r="IZM168" s="50"/>
      <c r="IZN168" s="50"/>
      <c r="IZO168" s="50"/>
      <c r="IZP168" s="50"/>
      <c r="IZQ168" s="50"/>
      <c r="IZR168" s="50"/>
      <c r="IZS168" s="50"/>
      <c r="IZT168" s="50"/>
      <c r="IZU168" s="50"/>
      <c r="IZV168" s="50"/>
      <c r="IZW168" s="50"/>
      <c r="IZX168" s="50"/>
      <c r="IZY168" s="50"/>
      <c r="IZZ168" s="50"/>
      <c r="JAA168" s="50"/>
      <c r="JAB168" s="50"/>
      <c r="JAC168" s="50"/>
      <c r="JAD168" s="50"/>
      <c r="JAE168" s="50"/>
      <c r="JAF168" s="50"/>
      <c r="JAG168" s="50"/>
      <c r="JAH168" s="50"/>
      <c r="JAI168" s="50"/>
      <c r="JAJ168" s="50"/>
      <c r="JAK168" s="50"/>
      <c r="JAL168" s="50"/>
      <c r="JAM168" s="50"/>
      <c r="JAN168" s="50"/>
      <c r="JAO168" s="50"/>
      <c r="JAP168" s="50"/>
      <c r="JAQ168" s="50"/>
      <c r="JAR168" s="50"/>
      <c r="JAS168" s="50"/>
      <c r="JAT168" s="50"/>
      <c r="JAU168" s="50"/>
      <c r="JAV168" s="50"/>
      <c r="JAW168" s="50"/>
      <c r="JAX168" s="50"/>
      <c r="JAY168" s="50"/>
      <c r="JAZ168" s="50"/>
      <c r="JBA168" s="50"/>
      <c r="JBB168" s="50"/>
      <c r="JBC168" s="50"/>
      <c r="JBD168" s="50"/>
      <c r="JBE168" s="50"/>
      <c r="JBF168" s="50"/>
      <c r="JBG168" s="50"/>
      <c r="JBH168" s="50"/>
      <c r="JBI168" s="50"/>
      <c r="JBJ168" s="50"/>
      <c r="JBK168" s="50"/>
      <c r="JBL168" s="50"/>
      <c r="JBM168" s="50"/>
      <c r="JBN168" s="50"/>
      <c r="JBO168" s="50"/>
      <c r="JBP168" s="50"/>
      <c r="JBQ168" s="50"/>
      <c r="JBR168" s="50"/>
      <c r="JBS168" s="50"/>
      <c r="JBT168" s="50"/>
      <c r="JBU168" s="50"/>
      <c r="JBV168" s="50"/>
      <c r="JBW168" s="50"/>
      <c r="JBX168" s="50"/>
      <c r="JBY168" s="50"/>
      <c r="JBZ168" s="50"/>
      <c r="JCA168" s="50"/>
      <c r="JCB168" s="50"/>
      <c r="JCC168" s="50"/>
      <c r="JCD168" s="50"/>
      <c r="JCE168" s="50"/>
      <c r="JCF168" s="50"/>
      <c r="JCG168" s="50"/>
      <c r="JCH168" s="50"/>
      <c r="JCI168" s="50"/>
      <c r="JCJ168" s="50"/>
      <c r="JCK168" s="50"/>
      <c r="JCL168" s="50"/>
      <c r="JCM168" s="50"/>
      <c r="JCN168" s="50"/>
      <c r="JCO168" s="50"/>
      <c r="JCP168" s="50"/>
      <c r="JCQ168" s="50"/>
      <c r="JCR168" s="50"/>
      <c r="JCS168" s="50"/>
      <c r="JCT168" s="50"/>
      <c r="JCU168" s="50"/>
      <c r="JCV168" s="50"/>
      <c r="JCW168" s="50"/>
      <c r="JCX168" s="50"/>
      <c r="JCY168" s="50"/>
      <c r="JCZ168" s="50"/>
      <c r="JDA168" s="50"/>
      <c r="JDB168" s="50"/>
      <c r="JDC168" s="50"/>
      <c r="JDD168" s="50"/>
      <c r="JDE168" s="50"/>
      <c r="JDF168" s="50"/>
      <c r="JDG168" s="50"/>
      <c r="JDH168" s="50"/>
      <c r="JDI168" s="50"/>
      <c r="JDJ168" s="50"/>
      <c r="JDK168" s="50"/>
      <c r="JDL168" s="50"/>
      <c r="JDM168" s="50"/>
      <c r="JDN168" s="50"/>
      <c r="JDO168" s="50"/>
      <c r="JDP168" s="50"/>
      <c r="JDQ168" s="50"/>
      <c r="JDR168" s="50"/>
      <c r="JDS168" s="50"/>
      <c r="JDT168" s="50"/>
      <c r="JDU168" s="50"/>
      <c r="JDV168" s="50"/>
      <c r="JDW168" s="50"/>
      <c r="JDX168" s="50"/>
      <c r="JDY168" s="50"/>
      <c r="JDZ168" s="50"/>
      <c r="JEA168" s="50"/>
      <c r="JEB168" s="50"/>
      <c r="JEC168" s="50"/>
      <c r="JED168" s="50"/>
      <c r="JEE168" s="50"/>
      <c r="JEF168" s="50"/>
      <c r="JEG168" s="50"/>
      <c r="JEH168" s="50"/>
      <c r="JEI168" s="50"/>
      <c r="JEJ168" s="50"/>
      <c r="JEK168" s="50"/>
      <c r="JEL168" s="50"/>
      <c r="JEM168" s="50"/>
      <c r="JEN168" s="50"/>
      <c r="JEO168" s="50"/>
      <c r="JEP168" s="50"/>
      <c r="JEQ168" s="50"/>
      <c r="JER168" s="50"/>
      <c r="JES168" s="50"/>
      <c r="JET168" s="50"/>
      <c r="JEU168" s="50"/>
      <c r="JEV168" s="50"/>
      <c r="JEX168" s="50"/>
      <c r="JEZ168" s="50"/>
      <c r="JFA168" s="50"/>
      <c r="JFB168" s="50"/>
      <c r="JFC168" s="50"/>
      <c r="JFD168" s="50"/>
      <c r="JFE168" s="50"/>
      <c r="JFF168" s="50"/>
      <c r="JFG168" s="50"/>
      <c r="JFL168" s="50"/>
      <c r="JFM168" s="50"/>
      <c r="JFN168" s="50"/>
      <c r="JFO168" s="50"/>
      <c r="JFP168" s="50"/>
      <c r="JFQ168" s="50"/>
      <c r="JFR168" s="50"/>
      <c r="JFS168" s="50"/>
      <c r="JFT168" s="50"/>
      <c r="JFU168" s="50"/>
      <c r="JFV168" s="50"/>
      <c r="JFW168" s="50"/>
      <c r="JFX168" s="50"/>
      <c r="JFY168" s="50"/>
      <c r="JFZ168" s="50"/>
      <c r="JGA168" s="50"/>
      <c r="JGB168" s="50"/>
      <c r="JGC168" s="50"/>
      <c r="JGD168" s="50"/>
      <c r="JGE168" s="50"/>
      <c r="JGF168" s="50"/>
      <c r="JGG168" s="50"/>
      <c r="JGH168" s="50"/>
      <c r="JGI168" s="50"/>
      <c r="JGJ168" s="50"/>
      <c r="JGK168" s="50"/>
      <c r="JGL168" s="50"/>
      <c r="JGM168" s="50"/>
      <c r="JGN168" s="50"/>
      <c r="JGO168" s="50"/>
      <c r="JGP168" s="50"/>
      <c r="JGQ168" s="50"/>
      <c r="JGR168" s="50"/>
      <c r="JGS168" s="50"/>
      <c r="JGT168" s="50"/>
      <c r="JGU168" s="50"/>
      <c r="JGV168" s="50"/>
      <c r="JGW168" s="50"/>
      <c r="JGX168" s="50"/>
      <c r="JGY168" s="50"/>
      <c r="JGZ168" s="50"/>
      <c r="JHA168" s="50"/>
      <c r="JHB168" s="50"/>
      <c r="JHC168" s="50"/>
      <c r="JHD168" s="50"/>
      <c r="JHE168" s="50"/>
      <c r="JHF168" s="50"/>
      <c r="JHG168" s="50"/>
      <c r="JHH168" s="50"/>
      <c r="JHI168" s="50"/>
      <c r="JHJ168" s="50"/>
      <c r="JHK168" s="50"/>
      <c r="JHL168" s="50"/>
      <c r="JHM168" s="50"/>
      <c r="JHN168" s="50"/>
      <c r="JHO168" s="50"/>
      <c r="JHP168" s="50"/>
      <c r="JHQ168" s="50"/>
      <c r="JHR168" s="50"/>
      <c r="JHS168" s="50"/>
      <c r="JHT168" s="50"/>
      <c r="JHU168" s="50"/>
      <c r="JHV168" s="50"/>
      <c r="JHW168" s="50"/>
      <c r="JHX168" s="50"/>
      <c r="JHY168" s="50"/>
      <c r="JHZ168" s="50"/>
      <c r="JIA168" s="50"/>
      <c r="JIB168" s="50"/>
      <c r="JIC168" s="50"/>
      <c r="JID168" s="50"/>
      <c r="JIE168" s="50"/>
      <c r="JIF168" s="50"/>
      <c r="JIG168" s="50"/>
      <c r="JIH168" s="50"/>
      <c r="JII168" s="50"/>
      <c r="JIJ168" s="50"/>
      <c r="JIK168" s="50"/>
      <c r="JIL168" s="50"/>
      <c r="JIM168" s="50"/>
      <c r="JIN168" s="50"/>
      <c r="JIO168" s="50"/>
      <c r="JIP168" s="50"/>
      <c r="JIQ168" s="50"/>
      <c r="JIR168" s="50"/>
      <c r="JIS168" s="50"/>
      <c r="JIT168" s="50"/>
      <c r="JIU168" s="50"/>
      <c r="JIV168" s="50"/>
      <c r="JIW168" s="50"/>
      <c r="JIX168" s="50"/>
      <c r="JIY168" s="50"/>
      <c r="JIZ168" s="50"/>
      <c r="JJA168" s="50"/>
      <c r="JJB168" s="50"/>
      <c r="JJC168" s="50"/>
      <c r="JJD168" s="50"/>
      <c r="JJE168" s="50"/>
      <c r="JJF168" s="50"/>
      <c r="JJG168" s="50"/>
      <c r="JJH168" s="50"/>
      <c r="JJI168" s="50"/>
      <c r="JJJ168" s="50"/>
      <c r="JJK168" s="50"/>
      <c r="JJL168" s="50"/>
      <c r="JJM168" s="50"/>
      <c r="JJN168" s="50"/>
      <c r="JJO168" s="50"/>
      <c r="JJP168" s="50"/>
      <c r="JJQ168" s="50"/>
      <c r="JJR168" s="50"/>
      <c r="JJS168" s="50"/>
      <c r="JJT168" s="50"/>
      <c r="JJU168" s="50"/>
      <c r="JJV168" s="50"/>
      <c r="JJW168" s="50"/>
      <c r="JJX168" s="50"/>
      <c r="JJY168" s="50"/>
      <c r="JJZ168" s="50"/>
      <c r="JKA168" s="50"/>
      <c r="JKB168" s="50"/>
      <c r="JKC168" s="50"/>
      <c r="JKD168" s="50"/>
      <c r="JKE168" s="50"/>
      <c r="JKF168" s="50"/>
      <c r="JKG168" s="50"/>
      <c r="JKH168" s="50"/>
      <c r="JKI168" s="50"/>
      <c r="JKJ168" s="50"/>
      <c r="JKK168" s="50"/>
      <c r="JKL168" s="50"/>
      <c r="JKM168" s="50"/>
      <c r="JKN168" s="50"/>
      <c r="JKO168" s="50"/>
      <c r="JKP168" s="50"/>
      <c r="JKQ168" s="50"/>
      <c r="JKR168" s="50"/>
      <c r="JKS168" s="50"/>
      <c r="JKT168" s="50"/>
      <c r="JKU168" s="50"/>
      <c r="JKV168" s="50"/>
      <c r="JKW168" s="50"/>
      <c r="JKX168" s="50"/>
      <c r="JKY168" s="50"/>
      <c r="JKZ168" s="50"/>
      <c r="JLA168" s="50"/>
      <c r="JLB168" s="50"/>
      <c r="JLC168" s="50"/>
      <c r="JLD168" s="50"/>
      <c r="JLE168" s="50"/>
      <c r="JLF168" s="50"/>
      <c r="JLG168" s="50"/>
      <c r="JLH168" s="50"/>
      <c r="JLI168" s="50"/>
      <c r="JLJ168" s="50"/>
      <c r="JLK168" s="50"/>
      <c r="JLL168" s="50"/>
      <c r="JLM168" s="50"/>
      <c r="JLN168" s="50"/>
      <c r="JLO168" s="50"/>
      <c r="JLP168" s="50"/>
      <c r="JLQ168" s="50"/>
      <c r="JLR168" s="50"/>
      <c r="JLS168" s="50"/>
      <c r="JLT168" s="50"/>
      <c r="JLU168" s="50"/>
      <c r="JLV168" s="50"/>
      <c r="JLW168" s="50"/>
      <c r="JLX168" s="50"/>
      <c r="JLY168" s="50"/>
      <c r="JLZ168" s="50"/>
      <c r="JMA168" s="50"/>
      <c r="JMB168" s="50"/>
      <c r="JMC168" s="50"/>
      <c r="JMD168" s="50"/>
      <c r="JME168" s="50"/>
      <c r="JMF168" s="50"/>
      <c r="JMG168" s="50"/>
      <c r="JMH168" s="50"/>
      <c r="JMI168" s="50"/>
      <c r="JMJ168" s="50"/>
      <c r="JMK168" s="50"/>
      <c r="JML168" s="50"/>
      <c r="JMM168" s="50"/>
      <c r="JMN168" s="50"/>
      <c r="JMO168" s="50"/>
      <c r="JMP168" s="50"/>
      <c r="JMQ168" s="50"/>
      <c r="JMR168" s="50"/>
      <c r="JMS168" s="50"/>
      <c r="JMT168" s="50"/>
      <c r="JMU168" s="50"/>
      <c r="JMV168" s="50"/>
      <c r="JMW168" s="50"/>
      <c r="JMX168" s="50"/>
      <c r="JMY168" s="50"/>
      <c r="JMZ168" s="50"/>
      <c r="JNA168" s="50"/>
      <c r="JNB168" s="50"/>
      <c r="JNC168" s="50"/>
      <c r="JND168" s="50"/>
      <c r="JNE168" s="50"/>
      <c r="JNF168" s="50"/>
      <c r="JNG168" s="50"/>
      <c r="JNH168" s="50"/>
      <c r="JNI168" s="50"/>
      <c r="JNJ168" s="50"/>
      <c r="JNK168" s="50"/>
      <c r="JNL168" s="50"/>
      <c r="JNM168" s="50"/>
      <c r="JNN168" s="50"/>
      <c r="JNO168" s="50"/>
      <c r="JNP168" s="50"/>
      <c r="JNQ168" s="50"/>
      <c r="JNR168" s="50"/>
      <c r="JNS168" s="50"/>
      <c r="JNT168" s="50"/>
      <c r="JNU168" s="50"/>
      <c r="JNV168" s="50"/>
      <c r="JNW168" s="50"/>
      <c r="JNX168" s="50"/>
      <c r="JNY168" s="50"/>
      <c r="JNZ168" s="50"/>
      <c r="JOA168" s="50"/>
      <c r="JOB168" s="50"/>
      <c r="JOC168" s="50"/>
      <c r="JOD168" s="50"/>
      <c r="JOE168" s="50"/>
      <c r="JOF168" s="50"/>
      <c r="JOG168" s="50"/>
      <c r="JOH168" s="50"/>
      <c r="JOI168" s="50"/>
      <c r="JOJ168" s="50"/>
      <c r="JOK168" s="50"/>
      <c r="JOL168" s="50"/>
      <c r="JOM168" s="50"/>
      <c r="JON168" s="50"/>
      <c r="JOO168" s="50"/>
      <c r="JOP168" s="50"/>
      <c r="JOQ168" s="50"/>
      <c r="JOR168" s="50"/>
      <c r="JOT168" s="50"/>
      <c r="JOV168" s="50"/>
      <c r="JOW168" s="50"/>
      <c r="JOX168" s="50"/>
      <c r="JOY168" s="50"/>
      <c r="JOZ168" s="50"/>
      <c r="JPA168" s="50"/>
      <c r="JPB168" s="50"/>
      <c r="JPC168" s="50"/>
      <c r="JPH168" s="50"/>
      <c r="JPI168" s="50"/>
      <c r="JPJ168" s="50"/>
      <c r="JPK168" s="50"/>
      <c r="JPL168" s="50"/>
      <c r="JPM168" s="50"/>
      <c r="JPN168" s="50"/>
      <c r="JPO168" s="50"/>
      <c r="JPP168" s="50"/>
      <c r="JPQ168" s="50"/>
      <c r="JPR168" s="50"/>
      <c r="JPS168" s="50"/>
      <c r="JPT168" s="50"/>
      <c r="JPU168" s="50"/>
      <c r="JPV168" s="50"/>
      <c r="JPW168" s="50"/>
      <c r="JPX168" s="50"/>
      <c r="JPY168" s="50"/>
      <c r="JPZ168" s="50"/>
      <c r="JQA168" s="50"/>
      <c r="JQB168" s="50"/>
      <c r="JQC168" s="50"/>
      <c r="JQD168" s="50"/>
      <c r="JQE168" s="50"/>
      <c r="JQF168" s="50"/>
      <c r="JQG168" s="50"/>
      <c r="JQH168" s="50"/>
      <c r="JQI168" s="50"/>
      <c r="JQJ168" s="50"/>
      <c r="JQK168" s="50"/>
      <c r="JQL168" s="50"/>
      <c r="JQM168" s="50"/>
      <c r="JQN168" s="50"/>
      <c r="JQO168" s="50"/>
      <c r="JQP168" s="50"/>
      <c r="JQQ168" s="50"/>
      <c r="JQR168" s="50"/>
      <c r="JQS168" s="50"/>
      <c r="JQT168" s="50"/>
      <c r="JQU168" s="50"/>
      <c r="JQV168" s="50"/>
      <c r="JQW168" s="50"/>
      <c r="JQX168" s="50"/>
      <c r="JQY168" s="50"/>
      <c r="JQZ168" s="50"/>
      <c r="JRA168" s="50"/>
      <c r="JRB168" s="50"/>
      <c r="JRC168" s="50"/>
      <c r="JRD168" s="50"/>
      <c r="JRE168" s="50"/>
      <c r="JRF168" s="50"/>
      <c r="JRG168" s="50"/>
      <c r="JRH168" s="50"/>
      <c r="JRI168" s="50"/>
      <c r="JRJ168" s="50"/>
      <c r="JRK168" s="50"/>
      <c r="JRL168" s="50"/>
      <c r="JRM168" s="50"/>
      <c r="JRN168" s="50"/>
      <c r="JRO168" s="50"/>
      <c r="JRP168" s="50"/>
      <c r="JRQ168" s="50"/>
      <c r="JRR168" s="50"/>
      <c r="JRS168" s="50"/>
      <c r="JRT168" s="50"/>
      <c r="JRU168" s="50"/>
      <c r="JRV168" s="50"/>
      <c r="JRW168" s="50"/>
      <c r="JRX168" s="50"/>
      <c r="JRY168" s="50"/>
      <c r="JRZ168" s="50"/>
      <c r="JSA168" s="50"/>
      <c r="JSB168" s="50"/>
      <c r="JSC168" s="50"/>
      <c r="JSD168" s="50"/>
      <c r="JSE168" s="50"/>
      <c r="JSF168" s="50"/>
      <c r="JSG168" s="50"/>
      <c r="JSH168" s="50"/>
      <c r="JSI168" s="50"/>
      <c r="JSJ168" s="50"/>
      <c r="JSK168" s="50"/>
      <c r="JSL168" s="50"/>
      <c r="JSM168" s="50"/>
      <c r="JSN168" s="50"/>
      <c r="JSO168" s="50"/>
      <c r="JSP168" s="50"/>
      <c r="JSQ168" s="50"/>
      <c r="JSR168" s="50"/>
      <c r="JSS168" s="50"/>
      <c r="JST168" s="50"/>
      <c r="JSU168" s="50"/>
      <c r="JSV168" s="50"/>
      <c r="JSW168" s="50"/>
      <c r="JSX168" s="50"/>
      <c r="JSY168" s="50"/>
      <c r="JSZ168" s="50"/>
      <c r="JTA168" s="50"/>
      <c r="JTB168" s="50"/>
      <c r="JTC168" s="50"/>
      <c r="JTD168" s="50"/>
      <c r="JTE168" s="50"/>
      <c r="JTF168" s="50"/>
      <c r="JTG168" s="50"/>
      <c r="JTH168" s="50"/>
      <c r="JTI168" s="50"/>
      <c r="JTJ168" s="50"/>
      <c r="JTK168" s="50"/>
      <c r="JTL168" s="50"/>
      <c r="JTM168" s="50"/>
      <c r="JTN168" s="50"/>
      <c r="JTO168" s="50"/>
      <c r="JTP168" s="50"/>
      <c r="JTQ168" s="50"/>
      <c r="JTR168" s="50"/>
      <c r="JTS168" s="50"/>
      <c r="JTT168" s="50"/>
      <c r="JTU168" s="50"/>
      <c r="JTV168" s="50"/>
      <c r="JTW168" s="50"/>
      <c r="JTX168" s="50"/>
      <c r="JTY168" s="50"/>
      <c r="JTZ168" s="50"/>
      <c r="JUA168" s="50"/>
      <c r="JUB168" s="50"/>
      <c r="JUC168" s="50"/>
      <c r="JUD168" s="50"/>
      <c r="JUE168" s="50"/>
      <c r="JUF168" s="50"/>
      <c r="JUG168" s="50"/>
      <c r="JUH168" s="50"/>
      <c r="JUI168" s="50"/>
      <c r="JUJ168" s="50"/>
      <c r="JUK168" s="50"/>
      <c r="JUL168" s="50"/>
      <c r="JUM168" s="50"/>
      <c r="JUN168" s="50"/>
      <c r="JUO168" s="50"/>
      <c r="JUP168" s="50"/>
      <c r="JUQ168" s="50"/>
      <c r="JUR168" s="50"/>
      <c r="JUS168" s="50"/>
      <c r="JUT168" s="50"/>
      <c r="JUU168" s="50"/>
      <c r="JUV168" s="50"/>
      <c r="JUW168" s="50"/>
      <c r="JUX168" s="50"/>
      <c r="JUY168" s="50"/>
      <c r="JUZ168" s="50"/>
      <c r="JVA168" s="50"/>
      <c r="JVB168" s="50"/>
      <c r="JVC168" s="50"/>
      <c r="JVD168" s="50"/>
      <c r="JVE168" s="50"/>
      <c r="JVF168" s="50"/>
      <c r="JVG168" s="50"/>
      <c r="JVH168" s="50"/>
      <c r="JVI168" s="50"/>
      <c r="JVJ168" s="50"/>
      <c r="JVK168" s="50"/>
      <c r="JVL168" s="50"/>
      <c r="JVM168" s="50"/>
      <c r="JVN168" s="50"/>
      <c r="JVO168" s="50"/>
      <c r="JVP168" s="50"/>
      <c r="JVQ168" s="50"/>
      <c r="JVR168" s="50"/>
      <c r="JVS168" s="50"/>
      <c r="JVT168" s="50"/>
      <c r="JVU168" s="50"/>
      <c r="JVV168" s="50"/>
      <c r="JVW168" s="50"/>
      <c r="JVX168" s="50"/>
      <c r="JVY168" s="50"/>
      <c r="JVZ168" s="50"/>
      <c r="JWA168" s="50"/>
      <c r="JWB168" s="50"/>
      <c r="JWC168" s="50"/>
      <c r="JWD168" s="50"/>
      <c r="JWE168" s="50"/>
      <c r="JWF168" s="50"/>
      <c r="JWG168" s="50"/>
      <c r="JWH168" s="50"/>
      <c r="JWI168" s="50"/>
      <c r="JWJ168" s="50"/>
      <c r="JWK168" s="50"/>
      <c r="JWL168" s="50"/>
      <c r="JWM168" s="50"/>
      <c r="JWN168" s="50"/>
      <c r="JWO168" s="50"/>
      <c r="JWP168" s="50"/>
      <c r="JWQ168" s="50"/>
      <c r="JWR168" s="50"/>
      <c r="JWS168" s="50"/>
      <c r="JWT168" s="50"/>
      <c r="JWU168" s="50"/>
      <c r="JWV168" s="50"/>
      <c r="JWW168" s="50"/>
      <c r="JWX168" s="50"/>
      <c r="JWY168" s="50"/>
      <c r="JWZ168" s="50"/>
      <c r="JXA168" s="50"/>
      <c r="JXB168" s="50"/>
      <c r="JXC168" s="50"/>
      <c r="JXD168" s="50"/>
      <c r="JXE168" s="50"/>
      <c r="JXF168" s="50"/>
      <c r="JXG168" s="50"/>
      <c r="JXH168" s="50"/>
      <c r="JXI168" s="50"/>
      <c r="JXJ168" s="50"/>
      <c r="JXK168" s="50"/>
      <c r="JXL168" s="50"/>
      <c r="JXM168" s="50"/>
      <c r="JXN168" s="50"/>
      <c r="JXO168" s="50"/>
      <c r="JXP168" s="50"/>
      <c r="JXQ168" s="50"/>
      <c r="JXR168" s="50"/>
      <c r="JXS168" s="50"/>
      <c r="JXT168" s="50"/>
      <c r="JXU168" s="50"/>
      <c r="JXV168" s="50"/>
      <c r="JXW168" s="50"/>
      <c r="JXX168" s="50"/>
      <c r="JXY168" s="50"/>
      <c r="JXZ168" s="50"/>
      <c r="JYA168" s="50"/>
      <c r="JYB168" s="50"/>
      <c r="JYC168" s="50"/>
      <c r="JYD168" s="50"/>
      <c r="JYE168" s="50"/>
      <c r="JYF168" s="50"/>
      <c r="JYG168" s="50"/>
      <c r="JYH168" s="50"/>
      <c r="JYI168" s="50"/>
      <c r="JYJ168" s="50"/>
      <c r="JYK168" s="50"/>
      <c r="JYL168" s="50"/>
      <c r="JYM168" s="50"/>
      <c r="JYN168" s="50"/>
      <c r="JYP168" s="50"/>
      <c r="JYR168" s="50"/>
      <c r="JYS168" s="50"/>
      <c r="JYT168" s="50"/>
      <c r="JYU168" s="50"/>
      <c r="JYV168" s="50"/>
      <c r="JYW168" s="50"/>
      <c r="JYX168" s="50"/>
      <c r="JYY168" s="50"/>
      <c r="JZD168" s="50"/>
      <c r="JZE168" s="50"/>
      <c r="JZF168" s="50"/>
      <c r="JZG168" s="50"/>
      <c r="JZH168" s="50"/>
      <c r="JZI168" s="50"/>
      <c r="JZJ168" s="50"/>
      <c r="JZK168" s="50"/>
      <c r="JZL168" s="50"/>
      <c r="JZM168" s="50"/>
      <c r="JZN168" s="50"/>
      <c r="JZO168" s="50"/>
      <c r="JZP168" s="50"/>
      <c r="JZQ168" s="50"/>
      <c r="JZR168" s="50"/>
      <c r="JZS168" s="50"/>
      <c r="JZT168" s="50"/>
      <c r="JZU168" s="50"/>
      <c r="JZV168" s="50"/>
      <c r="JZW168" s="50"/>
      <c r="JZX168" s="50"/>
      <c r="JZY168" s="50"/>
      <c r="JZZ168" s="50"/>
      <c r="KAA168" s="50"/>
      <c r="KAB168" s="50"/>
      <c r="KAC168" s="50"/>
      <c r="KAD168" s="50"/>
      <c r="KAE168" s="50"/>
      <c r="KAF168" s="50"/>
      <c r="KAG168" s="50"/>
      <c r="KAH168" s="50"/>
      <c r="KAI168" s="50"/>
      <c r="KAJ168" s="50"/>
      <c r="KAK168" s="50"/>
      <c r="KAL168" s="50"/>
      <c r="KAM168" s="50"/>
      <c r="KAN168" s="50"/>
      <c r="KAO168" s="50"/>
      <c r="KAP168" s="50"/>
      <c r="KAQ168" s="50"/>
      <c r="KAR168" s="50"/>
      <c r="KAS168" s="50"/>
      <c r="KAT168" s="50"/>
      <c r="KAU168" s="50"/>
      <c r="KAV168" s="50"/>
      <c r="KAW168" s="50"/>
      <c r="KAX168" s="50"/>
      <c r="KAY168" s="50"/>
      <c r="KAZ168" s="50"/>
      <c r="KBA168" s="50"/>
      <c r="KBB168" s="50"/>
      <c r="KBC168" s="50"/>
      <c r="KBD168" s="50"/>
      <c r="KBE168" s="50"/>
      <c r="KBF168" s="50"/>
      <c r="KBG168" s="50"/>
      <c r="KBH168" s="50"/>
      <c r="KBI168" s="50"/>
      <c r="KBJ168" s="50"/>
      <c r="KBK168" s="50"/>
      <c r="KBL168" s="50"/>
      <c r="KBM168" s="50"/>
      <c r="KBN168" s="50"/>
      <c r="KBO168" s="50"/>
      <c r="KBP168" s="50"/>
      <c r="KBQ168" s="50"/>
      <c r="KBR168" s="50"/>
      <c r="KBS168" s="50"/>
      <c r="KBT168" s="50"/>
      <c r="KBU168" s="50"/>
      <c r="KBV168" s="50"/>
      <c r="KBW168" s="50"/>
      <c r="KBX168" s="50"/>
      <c r="KBY168" s="50"/>
      <c r="KBZ168" s="50"/>
      <c r="KCA168" s="50"/>
      <c r="KCB168" s="50"/>
      <c r="KCC168" s="50"/>
      <c r="KCD168" s="50"/>
      <c r="KCE168" s="50"/>
      <c r="KCF168" s="50"/>
      <c r="KCG168" s="50"/>
      <c r="KCH168" s="50"/>
      <c r="KCI168" s="50"/>
      <c r="KCJ168" s="50"/>
      <c r="KCK168" s="50"/>
      <c r="KCL168" s="50"/>
      <c r="KCM168" s="50"/>
      <c r="KCN168" s="50"/>
      <c r="KCO168" s="50"/>
      <c r="KCP168" s="50"/>
      <c r="KCQ168" s="50"/>
      <c r="KCR168" s="50"/>
      <c r="KCS168" s="50"/>
      <c r="KCT168" s="50"/>
      <c r="KCU168" s="50"/>
      <c r="KCV168" s="50"/>
      <c r="KCW168" s="50"/>
      <c r="KCX168" s="50"/>
      <c r="KCY168" s="50"/>
      <c r="KCZ168" s="50"/>
      <c r="KDA168" s="50"/>
      <c r="KDB168" s="50"/>
      <c r="KDC168" s="50"/>
      <c r="KDD168" s="50"/>
      <c r="KDE168" s="50"/>
      <c r="KDF168" s="50"/>
      <c r="KDG168" s="50"/>
      <c r="KDH168" s="50"/>
      <c r="KDI168" s="50"/>
      <c r="KDJ168" s="50"/>
      <c r="KDK168" s="50"/>
      <c r="KDL168" s="50"/>
      <c r="KDM168" s="50"/>
      <c r="KDN168" s="50"/>
      <c r="KDO168" s="50"/>
      <c r="KDP168" s="50"/>
      <c r="KDQ168" s="50"/>
      <c r="KDR168" s="50"/>
      <c r="KDS168" s="50"/>
      <c r="KDT168" s="50"/>
      <c r="KDU168" s="50"/>
      <c r="KDV168" s="50"/>
      <c r="KDW168" s="50"/>
      <c r="KDX168" s="50"/>
      <c r="KDY168" s="50"/>
      <c r="KDZ168" s="50"/>
      <c r="KEA168" s="50"/>
      <c r="KEB168" s="50"/>
      <c r="KEC168" s="50"/>
      <c r="KED168" s="50"/>
      <c r="KEE168" s="50"/>
      <c r="KEF168" s="50"/>
      <c r="KEG168" s="50"/>
      <c r="KEH168" s="50"/>
      <c r="KEI168" s="50"/>
      <c r="KEJ168" s="50"/>
      <c r="KEK168" s="50"/>
      <c r="KEL168" s="50"/>
      <c r="KEM168" s="50"/>
      <c r="KEN168" s="50"/>
      <c r="KEO168" s="50"/>
      <c r="KEP168" s="50"/>
      <c r="KEQ168" s="50"/>
      <c r="KER168" s="50"/>
      <c r="KES168" s="50"/>
      <c r="KET168" s="50"/>
      <c r="KEU168" s="50"/>
      <c r="KEV168" s="50"/>
      <c r="KEW168" s="50"/>
      <c r="KEX168" s="50"/>
      <c r="KEY168" s="50"/>
      <c r="KEZ168" s="50"/>
      <c r="KFA168" s="50"/>
      <c r="KFB168" s="50"/>
      <c r="KFC168" s="50"/>
      <c r="KFD168" s="50"/>
      <c r="KFE168" s="50"/>
      <c r="KFF168" s="50"/>
      <c r="KFG168" s="50"/>
      <c r="KFH168" s="50"/>
      <c r="KFI168" s="50"/>
      <c r="KFJ168" s="50"/>
      <c r="KFK168" s="50"/>
      <c r="KFL168" s="50"/>
      <c r="KFM168" s="50"/>
      <c r="KFN168" s="50"/>
      <c r="KFO168" s="50"/>
      <c r="KFP168" s="50"/>
      <c r="KFQ168" s="50"/>
      <c r="KFR168" s="50"/>
      <c r="KFS168" s="50"/>
      <c r="KFT168" s="50"/>
      <c r="KFU168" s="50"/>
      <c r="KFV168" s="50"/>
      <c r="KFW168" s="50"/>
      <c r="KFX168" s="50"/>
      <c r="KFY168" s="50"/>
      <c r="KFZ168" s="50"/>
      <c r="KGA168" s="50"/>
      <c r="KGB168" s="50"/>
      <c r="KGC168" s="50"/>
      <c r="KGD168" s="50"/>
      <c r="KGE168" s="50"/>
      <c r="KGF168" s="50"/>
      <c r="KGG168" s="50"/>
      <c r="KGH168" s="50"/>
      <c r="KGI168" s="50"/>
      <c r="KGJ168" s="50"/>
      <c r="KGK168" s="50"/>
      <c r="KGL168" s="50"/>
      <c r="KGM168" s="50"/>
      <c r="KGN168" s="50"/>
      <c r="KGO168" s="50"/>
      <c r="KGP168" s="50"/>
      <c r="KGQ168" s="50"/>
      <c r="KGR168" s="50"/>
      <c r="KGS168" s="50"/>
      <c r="KGT168" s="50"/>
      <c r="KGU168" s="50"/>
      <c r="KGV168" s="50"/>
      <c r="KGW168" s="50"/>
      <c r="KGX168" s="50"/>
      <c r="KGY168" s="50"/>
      <c r="KGZ168" s="50"/>
      <c r="KHA168" s="50"/>
      <c r="KHB168" s="50"/>
      <c r="KHC168" s="50"/>
      <c r="KHD168" s="50"/>
      <c r="KHE168" s="50"/>
      <c r="KHF168" s="50"/>
      <c r="KHG168" s="50"/>
      <c r="KHH168" s="50"/>
      <c r="KHI168" s="50"/>
      <c r="KHJ168" s="50"/>
      <c r="KHK168" s="50"/>
      <c r="KHL168" s="50"/>
      <c r="KHM168" s="50"/>
      <c r="KHN168" s="50"/>
      <c r="KHO168" s="50"/>
      <c r="KHP168" s="50"/>
      <c r="KHQ168" s="50"/>
      <c r="KHR168" s="50"/>
      <c r="KHS168" s="50"/>
      <c r="KHT168" s="50"/>
      <c r="KHU168" s="50"/>
      <c r="KHV168" s="50"/>
      <c r="KHW168" s="50"/>
      <c r="KHX168" s="50"/>
      <c r="KHY168" s="50"/>
      <c r="KHZ168" s="50"/>
      <c r="KIA168" s="50"/>
      <c r="KIB168" s="50"/>
      <c r="KIC168" s="50"/>
      <c r="KID168" s="50"/>
      <c r="KIE168" s="50"/>
      <c r="KIF168" s="50"/>
      <c r="KIG168" s="50"/>
      <c r="KIH168" s="50"/>
      <c r="KII168" s="50"/>
      <c r="KIJ168" s="50"/>
      <c r="KIL168" s="50"/>
      <c r="KIN168" s="50"/>
      <c r="KIO168" s="50"/>
      <c r="KIP168" s="50"/>
      <c r="KIQ168" s="50"/>
      <c r="KIR168" s="50"/>
      <c r="KIS168" s="50"/>
      <c r="KIT168" s="50"/>
      <c r="KIU168" s="50"/>
      <c r="KIZ168" s="50"/>
      <c r="KJA168" s="50"/>
      <c r="KJB168" s="50"/>
      <c r="KJC168" s="50"/>
      <c r="KJD168" s="50"/>
      <c r="KJE168" s="50"/>
      <c r="KJF168" s="50"/>
      <c r="KJG168" s="50"/>
      <c r="KJH168" s="50"/>
      <c r="KJI168" s="50"/>
      <c r="KJJ168" s="50"/>
      <c r="KJK168" s="50"/>
      <c r="KJL168" s="50"/>
      <c r="KJM168" s="50"/>
      <c r="KJN168" s="50"/>
      <c r="KJO168" s="50"/>
      <c r="KJP168" s="50"/>
      <c r="KJQ168" s="50"/>
      <c r="KJR168" s="50"/>
      <c r="KJS168" s="50"/>
      <c r="KJT168" s="50"/>
      <c r="KJU168" s="50"/>
      <c r="KJV168" s="50"/>
      <c r="KJW168" s="50"/>
      <c r="KJX168" s="50"/>
      <c r="KJY168" s="50"/>
      <c r="KJZ168" s="50"/>
      <c r="KKA168" s="50"/>
      <c r="KKB168" s="50"/>
      <c r="KKC168" s="50"/>
      <c r="KKD168" s="50"/>
      <c r="KKE168" s="50"/>
      <c r="KKF168" s="50"/>
      <c r="KKG168" s="50"/>
      <c r="KKH168" s="50"/>
      <c r="KKI168" s="50"/>
      <c r="KKJ168" s="50"/>
      <c r="KKK168" s="50"/>
      <c r="KKL168" s="50"/>
      <c r="KKM168" s="50"/>
      <c r="KKN168" s="50"/>
      <c r="KKO168" s="50"/>
      <c r="KKP168" s="50"/>
      <c r="KKQ168" s="50"/>
      <c r="KKR168" s="50"/>
      <c r="KKS168" s="50"/>
      <c r="KKT168" s="50"/>
      <c r="KKU168" s="50"/>
      <c r="KKV168" s="50"/>
      <c r="KKW168" s="50"/>
      <c r="KKX168" s="50"/>
      <c r="KKY168" s="50"/>
      <c r="KKZ168" s="50"/>
      <c r="KLA168" s="50"/>
      <c r="KLB168" s="50"/>
      <c r="KLC168" s="50"/>
      <c r="KLD168" s="50"/>
      <c r="KLE168" s="50"/>
      <c r="KLF168" s="50"/>
      <c r="KLG168" s="50"/>
      <c r="KLH168" s="50"/>
      <c r="KLI168" s="50"/>
      <c r="KLJ168" s="50"/>
      <c r="KLK168" s="50"/>
      <c r="KLL168" s="50"/>
      <c r="KLM168" s="50"/>
      <c r="KLN168" s="50"/>
      <c r="KLO168" s="50"/>
      <c r="KLP168" s="50"/>
      <c r="KLQ168" s="50"/>
      <c r="KLR168" s="50"/>
      <c r="KLS168" s="50"/>
      <c r="KLT168" s="50"/>
      <c r="KLU168" s="50"/>
      <c r="KLV168" s="50"/>
      <c r="KLW168" s="50"/>
      <c r="KLX168" s="50"/>
      <c r="KLY168" s="50"/>
      <c r="KLZ168" s="50"/>
      <c r="KMA168" s="50"/>
      <c r="KMB168" s="50"/>
      <c r="KMC168" s="50"/>
      <c r="KMD168" s="50"/>
      <c r="KME168" s="50"/>
      <c r="KMF168" s="50"/>
      <c r="KMG168" s="50"/>
      <c r="KMH168" s="50"/>
      <c r="KMI168" s="50"/>
      <c r="KMJ168" s="50"/>
      <c r="KMK168" s="50"/>
      <c r="KML168" s="50"/>
      <c r="KMM168" s="50"/>
      <c r="KMN168" s="50"/>
      <c r="KMO168" s="50"/>
      <c r="KMP168" s="50"/>
      <c r="KMQ168" s="50"/>
      <c r="KMR168" s="50"/>
      <c r="KMS168" s="50"/>
      <c r="KMT168" s="50"/>
      <c r="KMU168" s="50"/>
      <c r="KMV168" s="50"/>
      <c r="KMW168" s="50"/>
      <c r="KMX168" s="50"/>
      <c r="KMY168" s="50"/>
      <c r="KMZ168" s="50"/>
      <c r="KNA168" s="50"/>
      <c r="KNB168" s="50"/>
      <c r="KNC168" s="50"/>
      <c r="KND168" s="50"/>
      <c r="KNE168" s="50"/>
      <c r="KNF168" s="50"/>
      <c r="KNG168" s="50"/>
      <c r="KNH168" s="50"/>
      <c r="KNI168" s="50"/>
      <c r="KNJ168" s="50"/>
      <c r="KNK168" s="50"/>
      <c r="KNL168" s="50"/>
      <c r="KNM168" s="50"/>
      <c r="KNN168" s="50"/>
      <c r="KNO168" s="50"/>
      <c r="KNP168" s="50"/>
      <c r="KNQ168" s="50"/>
      <c r="KNR168" s="50"/>
      <c r="KNS168" s="50"/>
      <c r="KNT168" s="50"/>
      <c r="KNU168" s="50"/>
      <c r="KNV168" s="50"/>
      <c r="KNW168" s="50"/>
      <c r="KNX168" s="50"/>
      <c r="KNY168" s="50"/>
      <c r="KNZ168" s="50"/>
      <c r="KOA168" s="50"/>
      <c r="KOB168" s="50"/>
      <c r="KOC168" s="50"/>
      <c r="KOD168" s="50"/>
      <c r="KOE168" s="50"/>
      <c r="KOF168" s="50"/>
      <c r="KOG168" s="50"/>
      <c r="KOH168" s="50"/>
      <c r="KOI168" s="50"/>
      <c r="KOJ168" s="50"/>
      <c r="KOK168" s="50"/>
      <c r="KOL168" s="50"/>
      <c r="KOM168" s="50"/>
      <c r="KON168" s="50"/>
      <c r="KOO168" s="50"/>
      <c r="KOP168" s="50"/>
      <c r="KOQ168" s="50"/>
      <c r="KOR168" s="50"/>
      <c r="KOS168" s="50"/>
      <c r="KOT168" s="50"/>
      <c r="KOU168" s="50"/>
      <c r="KOV168" s="50"/>
      <c r="KOW168" s="50"/>
      <c r="KOX168" s="50"/>
      <c r="KOY168" s="50"/>
      <c r="KOZ168" s="50"/>
      <c r="KPA168" s="50"/>
      <c r="KPB168" s="50"/>
      <c r="KPC168" s="50"/>
      <c r="KPD168" s="50"/>
      <c r="KPE168" s="50"/>
      <c r="KPF168" s="50"/>
      <c r="KPG168" s="50"/>
      <c r="KPH168" s="50"/>
      <c r="KPI168" s="50"/>
      <c r="KPJ168" s="50"/>
      <c r="KPK168" s="50"/>
      <c r="KPL168" s="50"/>
      <c r="KPM168" s="50"/>
      <c r="KPN168" s="50"/>
      <c r="KPO168" s="50"/>
      <c r="KPP168" s="50"/>
      <c r="KPQ168" s="50"/>
      <c r="KPR168" s="50"/>
      <c r="KPS168" s="50"/>
      <c r="KPT168" s="50"/>
      <c r="KPU168" s="50"/>
      <c r="KPV168" s="50"/>
      <c r="KPW168" s="50"/>
      <c r="KPX168" s="50"/>
      <c r="KPY168" s="50"/>
      <c r="KPZ168" s="50"/>
      <c r="KQA168" s="50"/>
      <c r="KQB168" s="50"/>
      <c r="KQC168" s="50"/>
      <c r="KQD168" s="50"/>
      <c r="KQE168" s="50"/>
      <c r="KQF168" s="50"/>
      <c r="KQG168" s="50"/>
      <c r="KQH168" s="50"/>
      <c r="KQI168" s="50"/>
      <c r="KQJ168" s="50"/>
      <c r="KQK168" s="50"/>
      <c r="KQL168" s="50"/>
      <c r="KQM168" s="50"/>
      <c r="KQN168" s="50"/>
      <c r="KQO168" s="50"/>
      <c r="KQP168" s="50"/>
      <c r="KQQ168" s="50"/>
      <c r="KQR168" s="50"/>
      <c r="KQS168" s="50"/>
      <c r="KQT168" s="50"/>
      <c r="KQU168" s="50"/>
      <c r="KQV168" s="50"/>
      <c r="KQW168" s="50"/>
      <c r="KQX168" s="50"/>
      <c r="KQY168" s="50"/>
      <c r="KQZ168" s="50"/>
      <c r="KRA168" s="50"/>
      <c r="KRB168" s="50"/>
      <c r="KRC168" s="50"/>
      <c r="KRD168" s="50"/>
      <c r="KRE168" s="50"/>
      <c r="KRF168" s="50"/>
      <c r="KRG168" s="50"/>
      <c r="KRH168" s="50"/>
      <c r="KRI168" s="50"/>
      <c r="KRJ168" s="50"/>
      <c r="KRK168" s="50"/>
      <c r="KRL168" s="50"/>
      <c r="KRM168" s="50"/>
      <c r="KRN168" s="50"/>
      <c r="KRO168" s="50"/>
      <c r="KRP168" s="50"/>
      <c r="KRQ168" s="50"/>
      <c r="KRR168" s="50"/>
      <c r="KRS168" s="50"/>
      <c r="KRT168" s="50"/>
      <c r="KRU168" s="50"/>
      <c r="KRV168" s="50"/>
      <c r="KRW168" s="50"/>
      <c r="KRX168" s="50"/>
      <c r="KRY168" s="50"/>
      <c r="KRZ168" s="50"/>
      <c r="KSA168" s="50"/>
      <c r="KSB168" s="50"/>
      <c r="KSC168" s="50"/>
      <c r="KSD168" s="50"/>
      <c r="KSE168" s="50"/>
      <c r="KSF168" s="50"/>
      <c r="KSH168" s="50"/>
      <c r="KSJ168" s="50"/>
      <c r="KSK168" s="50"/>
      <c r="KSL168" s="50"/>
      <c r="KSM168" s="50"/>
      <c r="KSN168" s="50"/>
      <c r="KSO168" s="50"/>
      <c r="KSP168" s="50"/>
      <c r="KSQ168" s="50"/>
      <c r="KSV168" s="50"/>
      <c r="KSW168" s="50"/>
      <c r="KSX168" s="50"/>
      <c r="KSY168" s="50"/>
      <c r="KSZ168" s="50"/>
      <c r="KTA168" s="50"/>
      <c r="KTB168" s="50"/>
      <c r="KTC168" s="50"/>
      <c r="KTD168" s="50"/>
      <c r="KTE168" s="50"/>
      <c r="KTF168" s="50"/>
      <c r="KTG168" s="50"/>
      <c r="KTH168" s="50"/>
      <c r="KTI168" s="50"/>
      <c r="KTJ168" s="50"/>
      <c r="KTK168" s="50"/>
      <c r="KTL168" s="50"/>
      <c r="KTM168" s="50"/>
      <c r="KTN168" s="50"/>
      <c r="KTO168" s="50"/>
      <c r="KTP168" s="50"/>
      <c r="KTQ168" s="50"/>
      <c r="KTR168" s="50"/>
      <c r="KTS168" s="50"/>
      <c r="KTT168" s="50"/>
      <c r="KTU168" s="50"/>
      <c r="KTV168" s="50"/>
      <c r="KTW168" s="50"/>
      <c r="KTX168" s="50"/>
      <c r="KTY168" s="50"/>
      <c r="KTZ168" s="50"/>
      <c r="KUA168" s="50"/>
      <c r="KUB168" s="50"/>
      <c r="KUC168" s="50"/>
      <c r="KUD168" s="50"/>
      <c r="KUE168" s="50"/>
      <c r="KUF168" s="50"/>
      <c r="KUG168" s="50"/>
      <c r="KUH168" s="50"/>
      <c r="KUI168" s="50"/>
      <c r="KUJ168" s="50"/>
      <c r="KUK168" s="50"/>
      <c r="KUL168" s="50"/>
      <c r="KUM168" s="50"/>
      <c r="KUN168" s="50"/>
      <c r="KUO168" s="50"/>
      <c r="KUP168" s="50"/>
      <c r="KUQ168" s="50"/>
      <c r="KUR168" s="50"/>
      <c r="KUS168" s="50"/>
      <c r="KUT168" s="50"/>
      <c r="KUU168" s="50"/>
      <c r="KUV168" s="50"/>
      <c r="KUW168" s="50"/>
      <c r="KUX168" s="50"/>
      <c r="KUY168" s="50"/>
      <c r="KUZ168" s="50"/>
      <c r="KVA168" s="50"/>
      <c r="KVB168" s="50"/>
      <c r="KVC168" s="50"/>
      <c r="KVD168" s="50"/>
      <c r="KVE168" s="50"/>
      <c r="KVF168" s="50"/>
      <c r="KVG168" s="50"/>
      <c r="KVH168" s="50"/>
      <c r="KVI168" s="50"/>
      <c r="KVJ168" s="50"/>
      <c r="KVK168" s="50"/>
      <c r="KVL168" s="50"/>
      <c r="KVM168" s="50"/>
      <c r="KVN168" s="50"/>
      <c r="KVO168" s="50"/>
      <c r="KVP168" s="50"/>
      <c r="KVQ168" s="50"/>
      <c r="KVR168" s="50"/>
      <c r="KVS168" s="50"/>
      <c r="KVT168" s="50"/>
      <c r="KVU168" s="50"/>
      <c r="KVV168" s="50"/>
      <c r="KVW168" s="50"/>
      <c r="KVX168" s="50"/>
      <c r="KVY168" s="50"/>
      <c r="KVZ168" s="50"/>
      <c r="KWA168" s="50"/>
      <c r="KWB168" s="50"/>
      <c r="KWC168" s="50"/>
      <c r="KWD168" s="50"/>
      <c r="KWE168" s="50"/>
      <c r="KWF168" s="50"/>
      <c r="KWG168" s="50"/>
      <c r="KWH168" s="50"/>
      <c r="KWI168" s="50"/>
      <c r="KWJ168" s="50"/>
      <c r="KWK168" s="50"/>
      <c r="KWL168" s="50"/>
      <c r="KWM168" s="50"/>
      <c r="KWN168" s="50"/>
      <c r="KWO168" s="50"/>
      <c r="KWP168" s="50"/>
      <c r="KWQ168" s="50"/>
      <c r="KWR168" s="50"/>
      <c r="KWS168" s="50"/>
      <c r="KWT168" s="50"/>
      <c r="KWU168" s="50"/>
      <c r="KWV168" s="50"/>
      <c r="KWW168" s="50"/>
      <c r="KWX168" s="50"/>
      <c r="KWY168" s="50"/>
      <c r="KWZ168" s="50"/>
      <c r="KXA168" s="50"/>
      <c r="KXB168" s="50"/>
      <c r="KXC168" s="50"/>
      <c r="KXD168" s="50"/>
      <c r="KXE168" s="50"/>
      <c r="KXF168" s="50"/>
      <c r="KXG168" s="50"/>
      <c r="KXH168" s="50"/>
      <c r="KXI168" s="50"/>
      <c r="KXJ168" s="50"/>
      <c r="KXK168" s="50"/>
      <c r="KXL168" s="50"/>
      <c r="KXM168" s="50"/>
      <c r="KXN168" s="50"/>
      <c r="KXO168" s="50"/>
      <c r="KXP168" s="50"/>
      <c r="KXQ168" s="50"/>
      <c r="KXR168" s="50"/>
      <c r="KXS168" s="50"/>
      <c r="KXT168" s="50"/>
      <c r="KXU168" s="50"/>
      <c r="KXV168" s="50"/>
      <c r="KXW168" s="50"/>
      <c r="KXX168" s="50"/>
      <c r="KXY168" s="50"/>
      <c r="KXZ168" s="50"/>
      <c r="KYA168" s="50"/>
      <c r="KYB168" s="50"/>
      <c r="KYC168" s="50"/>
      <c r="KYD168" s="50"/>
      <c r="KYE168" s="50"/>
      <c r="KYF168" s="50"/>
      <c r="KYG168" s="50"/>
      <c r="KYH168" s="50"/>
      <c r="KYI168" s="50"/>
      <c r="KYJ168" s="50"/>
      <c r="KYK168" s="50"/>
      <c r="KYL168" s="50"/>
      <c r="KYM168" s="50"/>
      <c r="KYN168" s="50"/>
      <c r="KYO168" s="50"/>
      <c r="KYP168" s="50"/>
      <c r="KYQ168" s="50"/>
      <c r="KYR168" s="50"/>
      <c r="KYS168" s="50"/>
      <c r="KYT168" s="50"/>
      <c r="KYU168" s="50"/>
      <c r="KYV168" s="50"/>
      <c r="KYW168" s="50"/>
      <c r="KYX168" s="50"/>
      <c r="KYY168" s="50"/>
      <c r="KYZ168" s="50"/>
      <c r="KZA168" s="50"/>
      <c r="KZB168" s="50"/>
      <c r="KZC168" s="50"/>
      <c r="KZD168" s="50"/>
      <c r="KZE168" s="50"/>
      <c r="KZF168" s="50"/>
      <c r="KZG168" s="50"/>
      <c r="KZH168" s="50"/>
      <c r="KZI168" s="50"/>
      <c r="KZJ168" s="50"/>
      <c r="KZK168" s="50"/>
      <c r="KZL168" s="50"/>
      <c r="KZM168" s="50"/>
      <c r="KZN168" s="50"/>
      <c r="KZO168" s="50"/>
      <c r="KZP168" s="50"/>
      <c r="KZQ168" s="50"/>
      <c r="KZR168" s="50"/>
      <c r="KZS168" s="50"/>
      <c r="KZT168" s="50"/>
      <c r="KZU168" s="50"/>
      <c r="KZV168" s="50"/>
      <c r="KZW168" s="50"/>
      <c r="KZX168" s="50"/>
      <c r="KZY168" s="50"/>
      <c r="KZZ168" s="50"/>
      <c r="LAA168" s="50"/>
      <c r="LAB168" s="50"/>
      <c r="LAC168" s="50"/>
      <c r="LAD168" s="50"/>
      <c r="LAE168" s="50"/>
      <c r="LAF168" s="50"/>
      <c r="LAG168" s="50"/>
      <c r="LAH168" s="50"/>
      <c r="LAI168" s="50"/>
      <c r="LAJ168" s="50"/>
      <c r="LAK168" s="50"/>
      <c r="LAL168" s="50"/>
      <c r="LAM168" s="50"/>
      <c r="LAN168" s="50"/>
      <c r="LAO168" s="50"/>
      <c r="LAP168" s="50"/>
      <c r="LAQ168" s="50"/>
      <c r="LAR168" s="50"/>
      <c r="LAS168" s="50"/>
      <c r="LAT168" s="50"/>
      <c r="LAU168" s="50"/>
      <c r="LAV168" s="50"/>
      <c r="LAW168" s="50"/>
      <c r="LAX168" s="50"/>
      <c r="LAY168" s="50"/>
      <c r="LAZ168" s="50"/>
      <c r="LBA168" s="50"/>
      <c r="LBB168" s="50"/>
      <c r="LBC168" s="50"/>
      <c r="LBD168" s="50"/>
      <c r="LBE168" s="50"/>
      <c r="LBF168" s="50"/>
      <c r="LBG168" s="50"/>
      <c r="LBH168" s="50"/>
      <c r="LBI168" s="50"/>
      <c r="LBJ168" s="50"/>
      <c r="LBK168" s="50"/>
      <c r="LBL168" s="50"/>
      <c r="LBM168" s="50"/>
      <c r="LBN168" s="50"/>
      <c r="LBO168" s="50"/>
      <c r="LBP168" s="50"/>
      <c r="LBQ168" s="50"/>
      <c r="LBR168" s="50"/>
      <c r="LBS168" s="50"/>
      <c r="LBT168" s="50"/>
      <c r="LBU168" s="50"/>
      <c r="LBV168" s="50"/>
      <c r="LBW168" s="50"/>
      <c r="LBX168" s="50"/>
      <c r="LBY168" s="50"/>
      <c r="LBZ168" s="50"/>
      <c r="LCA168" s="50"/>
      <c r="LCB168" s="50"/>
      <c r="LCD168" s="50"/>
      <c r="LCF168" s="50"/>
      <c r="LCG168" s="50"/>
      <c r="LCH168" s="50"/>
      <c r="LCI168" s="50"/>
      <c r="LCJ168" s="50"/>
      <c r="LCK168" s="50"/>
      <c r="LCL168" s="50"/>
      <c r="LCM168" s="50"/>
      <c r="LCR168" s="50"/>
      <c r="LCS168" s="50"/>
      <c r="LCT168" s="50"/>
      <c r="LCU168" s="50"/>
      <c r="LCV168" s="50"/>
      <c r="LCW168" s="50"/>
      <c r="LCX168" s="50"/>
      <c r="LCY168" s="50"/>
      <c r="LCZ168" s="50"/>
      <c r="LDA168" s="50"/>
      <c r="LDB168" s="50"/>
      <c r="LDC168" s="50"/>
      <c r="LDD168" s="50"/>
      <c r="LDE168" s="50"/>
      <c r="LDF168" s="50"/>
      <c r="LDG168" s="50"/>
      <c r="LDH168" s="50"/>
      <c r="LDI168" s="50"/>
      <c r="LDJ168" s="50"/>
      <c r="LDK168" s="50"/>
      <c r="LDL168" s="50"/>
      <c r="LDM168" s="50"/>
      <c r="LDN168" s="50"/>
      <c r="LDO168" s="50"/>
      <c r="LDP168" s="50"/>
      <c r="LDQ168" s="50"/>
      <c r="LDR168" s="50"/>
      <c r="LDS168" s="50"/>
      <c r="LDT168" s="50"/>
      <c r="LDU168" s="50"/>
      <c r="LDV168" s="50"/>
      <c r="LDW168" s="50"/>
      <c r="LDX168" s="50"/>
      <c r="LDY168" s="50"/>
      <c r="LDZ168" s="50"/>
      <c r="LEA168" s="50"/>
      <c r="LEB168" s="50"/>
      <c r="LEC168" s="50"/>
      <c r="LED168" s="50"/>
      <c r="LEE168" s="50"/>
      <c r="LEF168" s="50"/>
      <c r="LEG168" s="50"/>
      <c r="LEH168" s="50"/>
      <c r="LEI168" s="50"/>
      <c r="LEJ168" s="50"/>
      <c r="LEK168" s="50"/>
      <c r="LEL168" s="50"/>
      <c r="LEM168" s="50"/>
      <c r="LEN168" s="50"/>
      <c r="LEO168" s="50"/>
      <c r="LEP168" s="50"/>
      <c r="LEQ168" s="50"/>
      <c r="LER168" s="50"/>
      <c r="LES168" s="50"/>
      <c r="LET168" s="50"/>
      <c r="LEU168" s="50"/>
      <c r="LEV168" s="50"/>
      <c r="LEW168" s="50"/>
      <c r="LEX168" s="50"/>
      <c r="LEY168" s="50"/>
      <c r="LEZ168" s="50"/>
      <c r="LFA168" s="50"/>
      <c r="LFB168" s="50"/>
      <c r="LFC168" s="50"/>
      <c r="LFD168" s="50"/>
      <c r="LFE168" s="50"/>
      <c r="LFF168" s="50"/>
      <c r="LFG168" s="50"/>
      <c r="LFH168" s="50"/>
      <c r="LFI168" s="50"/>
      <c r="LFJ168" s="50"/>
      <c r="LFK168" s="50"/>
      <c r="LFL168" s="50"/>
      <c r="LFM168" s="50"/>
      <c r="LFN168" s="50"/>
      <c r="LFO168" s="50"/>
      <c r="LFP168" s="50"/>
      <c r="LFQ168" s="50"/>
      <c r="LFR168" s="50"/>
      <c r="LFS168" s="50"/>
      <c r="LFT168" s="50"/>
      <c r="LFU168" s="50"/>
      <c r="LFV168" s="50"/>
      <c r="LFW168" s="50"/>
      <c r="LFX168" s="50"/>
      <c r="LFY168" s="50"/>
      <c r="LFZ168" s="50"/>
      <c r="LGA168" s="50"/>
      <c r="LGB168" s="50"/>
      <c r="LGC168" s="50"/>
      <c r="LGD168" s="50"/>
      <c r="LGE168" s="50"/>
      <c r="LGF168" s="50"/>
      <c r="LGG168" s="50"/>
      <c r="LGH168" s="50"/>
      <c r="LGI168" s="50"/>
      <c r="LGJ168" s="50"/>
      <c r="LGK168" s="50"/>
      <c r="LGL168" s="50"/>
      <c r="LGM168" s="50"/>
      <c r="LGN168" s="50"/>
      <c r="LGO168" s="50"/>
      <c r="LGP168" s="50"/>
      <c r="LGQ168" s="50"/>
      <c r="LGR168" s="50"/>
      <c r="LGS168" s="50"/>
      <c r="LGT168" s="50"/>
      <c r="LGU168" s="50"/>
      <c r="LGV168" s="50"/>
      <c r="LGW168" s="50"/>
      <c r="LGX168" s="50"/>
      <c r="LGY168" s="50"/>
      <c r="LGZ168" s="50"/>
      <c r="LHA168" s="50"/>
      <c r="LHB168" s="50"/>
      <c r="LHC168" s="50"/>
      <c r="LHD168" s="50"/>
      <c r="LHE168" s="50"/>
      <c r="LHF168" s="50"/>
      <c r="LHG168" s="50"/>
      <c r="LHH168" s="50"/>
      <c r="LHI168" s="50"/>
      <c r="LHJ168" s="50"/>
      <c r="LHK168" s="50"/>
      <c r="LHL168" s="50"/>
      <c r="LHM168" s="50"/>
      <c r="LHN168" s="50"/>
      <c r="LHO168" s="50"/>
      <c r="LHP168" s="50"/>
      <c r="LHQ168" s="50"/>
      <c r="LHR168" s="50"/>
      <c r="LHS168" s="50"/>
      <c r="LHT168" s="50"/>
      <c r="LHU168" s="50"/>
      <c r="LHV168" s="50"/>
      <c r="LHW168" s="50"/>
      <c r="LHX168" s="50"/>
      <c r="LHY168" s="50"/>
      <c r="LHZ168" s="50"/>
      <c r="LIA168" s="50"/>
      <c r="LIB168" s="50"/>
      <c r="LIC168" s="50"/>
      <c r="LID168" s="50"/>
      <c r="LIE168" s="50"/>
      <c r="LIF168" s="50"/>
      <c r="LIG168" s="50"/>
      <c r="LIH168" s="50"/>
      <c r="LII168" s="50"/>
      <c r="LIJ168" s="50"/>
      <c r="LIK168" s="50"/>
      <c r="LIL168" s="50"/>
      <c r="LIM168" s="50"/>
      <c r="LIN168" s="50"/>
      <c r="LIO168" s="50"/>
      <c r="LIP168" s="50"/>
      <c r="LIQ168" s="50"/>
      <c r="LIR168" s="50"/>
      <c r="LIS168" s="50"/>
      <c r="LIT168" s="50"/>
      <c r="LIU168" s="50"/>
      <c r="LIV168" s="50"/>
      <c r="LIW168" s="50"/>
      <c r="LIX168" s="50"/>
      <c r="LIY168" s="50"/>
      <c r="LIZ168" s="50"/>
      <c r="LJA168" s="50"/>
      <c r="LJB168" s="50"/>
      <c r="LJC168" s="50"/>
      <c r="LJD168" s="50"/>
      <c r="LJE168" s="50"/>
      <c r="LJF168" s="50"/>
      <c r="LJG168" s="50"/>
      <c r="LJH168" s="50"/>
      <c r="LJI168" s="50"/>
      <c r="LJJ168" s="50"/>
      <c r="LJK168" s="50"/>
      <c r="LJL168" s="50"/>
      <c r="LJM168" s="50"/>
      <c r="LJN168" s="50"/>
      <c r="LJO168" s="50"/>
      <c r="LJP168" s="50"/>
      <c r="LJQ168" s="50"/>
      <c r="LJR168" s="50"/>
      <c r="LJS168" s="50"/>
      <c r="LJT168" s="50"/>
      <c r="LJU168" s="50"/>
      <c r="LJV168" s="50"/>
      <c r="LJW168" s="50"/>
      <c r="LJX168" s="50"/>
      <c r="LJY168" s="50"/>
      <c r="LJZ168" s="50"/>
      <c r="LKA168" s="50"/>
      <c r="LKB168" s="50"/>
      <c r="LKC168" s="50"/>
      <c r="LKD168" s="50"/>
      <c r="LKE168" s="50"/>
      <c r="LKF168" s="50"/>
      <c r="LKG168" s="50"/>
      <c r="LKH168" s="50"/>
      <c r="LKI168" s="50"/>
      <c r="LKJ168" s="50"/>
      <c r="LKK168" s="50"/>
      <c r="LKL168" s="50"/>
      <c r="LKM168" s="50"/>
      <c r="LKN168" s="50"/>
      <c r="LKO168" s="50"/>
      <c r="LKP168" s="50"/>
      <c r="LKQ168" s="50"/>
      <c r="LKR168" s="50"/>
      <c r="LKS168" s="50"/>
      <c r="LKT168" s="50"/>
      <c r="LKU168" s="50"/>
      <c r="LKV168" s="50"/>
      <c r="LKW168" s="50"/>
      <c r="LKX168" s="50"/>
      <c r="LKY168" s="50"/>
      <c r="LKZ168" s="50"/>
      <c r="LLA168" s="50"/>
      <c r="LLB168" s="50"/>
      <c r="LLC168" s="50"/>
      <c r="LLD168" s="50"/>
      <c r="LLE168" s="50"/>
      <c r="LLF168" s="50"/>
      <c r="LLG168" s="50"/>
      <c r="LLH168" s="50"/>
      <c r="LLI168" s="50"/>
      <c r="LLJ168" s="50"/>
      <c r="LLK168" s="50"/>
      <c r="LLL168" s="50"/>
      <c r="LLM168" s="50"/>
      <c r="LLN168" s="50"/>
      <c r="LLO168" s="50"/>
      <c r="LLP168" s="50"/>
      <c r="LLQ168" s="50"/>
      <c r="LLR168" s="50"/>
      <c r="LLS168" s="50"/>
      <c r="LLT168" s="50"/>
      <c r="LLU168" s="50"/>
      <c r="LLV168" s="50"/>
      <c r="LLW168" s="50"/>
      <c r="LLX168" s="50"/>
      <c r="LLZ168" s="50"/>
      <c r="LMB168" s="50"/>
      <c r="LMC168" s="50"/>
      <c r="LMD168" s="50"/>
      <c r="LME168" s="50"/>
      <c r="LMF168" s="50"/>
      <c r="LMG168" s="50"/>
      <c r="LMH168" s="50"/>
      <c r="LMI168" s="50"/>
      <c r="LMN168" s="50"/>
      <c r="LMO168" s="50"/>
      <c r="LMP168" s="50"/>
      <c r="LMQ168" s="50"/>
      <c r="LMR168" s="50"/>
      <c r="LMS168" s="50"/>
      <c r="LMT168" s="50"/>
      <c r="LMU168" s="50"/>
      <c r="LMV168" s="50"/>
      <c r="LMW168" s="50"/>
      <c r="LMX168" s="50"/>
      <c r="LMY168" s="50"/>
      <c r="LMZ168" s="50"/>
      <c r="LNA168" s="50"/>
      <c r="LNB168" s="50"/>
      <c r="LNC168" s="50"/>
      <c r="LND168" s="50"/>
      <c r="LNE168" s="50"/>
      <c r="LNF168" s="50"/>
      <c r="LNG168" s="50"/>
      <c r="LNH168" s="50"/>
      <c r="LNI168" s="50"/>
      <c r="LNJ168" s="50"/>
      <c r="LNK168" s="50"/>
      <c r="LNL168" s="50"/>
      <c r="LNM168" s="50"/>
      <c r="LNN168" s="50"/>
      <c r="LNO168" s="50"/>
      <c r="LNP168" s="50"/>
      <c r="LNQ168" s="50"/>
      <c r="LNR168" s="50"/>
      <c r="LNS168" s="50"/>
      <c r="LNT168" s="50"/>
      <c r="LNU168" s="50"/>
      <c r="LNV168" s="50"/>
      <c r="LNW168" s="50"/>
      <c r="LNX168" s="50"/>
      <c r="LNY168" s="50"/>
      <c r="LNZ168" s="50"/>
      <c r="LOA168" s="50"/>
      <c r="LOB168" s="50"/>
      <c r="LOC168" s="50"/>
      <c r="LOD168" s="50"/>
      <c r="LOE168" s="50"/>
      <c r="LOF168" s="50"/>
      <c r="LOG168" s="50"/>
      <c r="LOH168" s="50"/>
      <c r="LOI168" s="50"/>
      <c r="LOJ168" s="50"/>
      <c r="LOK168" s="50"/>
      <c r="LOL168" s="50"/>
      <c r="LOM168" s="50"/>
      <c r="LON168" s="50"/>
      <c r="LOO168" s="50"/>
      <c r="LOP168" s="50"/>
      <c r="LOQ168" s="50"/>
      <c r="LOR168" s="50"/>
      <c r="LOS168" s="50"/>
      <c r="LOT168" s="50"/>
      <c r="LOU168" s="50"/>
      <c r="LOV168" s="50"/>
      <c r="LOW168" s="50"/>
      <c r="LOX168" s="50"/>
      <c r="LOY168" s="50"/>
      <c r="LOZ168" s="50"/>
      <c r="LPA168" s="50"/>
      <c r="LPB168" s="50"/>
      <c r="LPC168" s="50"/>
      <c r="LPD168" s="50"/>
      <c r="LPE168" s="50"/>
      <c r="LPF168" s="50"/>
      <c r="LPG168" s="50"/>
      <c r="LPH168" s="50"/>
      <c r="LPI168" s="50"/>
      <c r="LPJ168" s="50"/>
      <c r="LPK168" s="50"/>
      <c r="LPL168" s="50"/>
      <c r="LPM168" s="50"/>
      <c r="LPN168" s="50"/>
      <c r="LPO168" s="50"/>
      <c r="LPP168" s="50"/>
      <c r="LPQ168" s="50"/>
      <c r="LPR168" s="50"/>
      <c r="LPS168" s="50"/>
      <c r="LPT168" s="50"/>
      <c r="LPU168" s="50"/>
      <c r="LPV168" s="50"/>
      <c r="LPW168" s="50"/>
      <c r="LPX168" s="50"/>
      <c r="LPY168" s="50"/>
      <c r="LPZ168" s="50"/>
      <c r="LQA168" s="50"/>
      <c r="LQB168" s="50"/>
      <c r="LQC168" s="50"/>
      <c r="LQD168" s="50"/>
      <c r="LQE168" s="50"/>
      <c r="LQF168" s="50"/>
      <c r="LQG168" s="50"/>
      <c r="LQH168" s="50"/>
      <c r="LQI168" s="50"/>
      <c r="LQJ168" s="50"/>
      <c r="LQK168" s="50"/>
      <c r="LQL168" s="50"/>
      <c r="LQM168" s="50"/>
      <c r="LQN168" s="50"/>
      <c r="LQO168" s="50"/>
      <c r="LQP168" s="50"/>
      <c r="LQQ168" s="50"/>
      <c r="LQR168" s="50"/>
      <c r="LQS168" s="50"/>
      <c r="LQT168" s="50"/>
      <c r="LQU168" s="50"/>
      <c r="LQV168" s="50"/>
      <c r="LQW168" s="50"/>
      <c r="LQX168" s="50"/>
      <c r="LQY168" s="50"/>
      <c r="LQZ168" s="50"/>
      <c r="LRA168" s="50"/>
      <c r="LRB168" s="50"/>
      <c r="LRC168" s="50"/>
      <c r="LRD168" s="50"/>
      <c r="LRE168" s="50"/>
      <c r="LRF168" s="50"/>
      <c r="LRG168" s="50"/>
      <c r="LRH168" s="50"/>
      <c r="LRI168" s="50"/>
      <c r="LRJ168" s="50"/>
      <c r="LRK168" s="50"/>
      <c r="LRL168" s="50"/>
      <c r="LRM168" s="50"/>
      <c r="LRN168" s="50"/>
      <c r="LRO168" s="50"/>
      <c r="LRP168" s="50"/>
      <c r="LRQ168" s="50"/>
      <c r="LRR168" s="50"/>
      <c r="LRS168" s="50"/>
      <c r="LRT168" s="50"/>
      <c r="LRU168" s="50"/>
      <c r="LRV168" s="50"/>
      <c r="LRW168" s="50"/>
      <c r="LRX168" s="50"/>
      <c r="LRY168" s="50"/>
      <c r="LRZ168" s="50"/>
      <c r="LSA168" s="50"/>
      <c r="LSB168" s="50"/>
      <c r="LSC168" s="50"/>
      <c r="LSD168" s="50"/>
      <c r="LSE168" s="50"/>
      <c r="LSF168" s="50"/>
      <c r="LSG168" s="50"/>
      <c r="LSH168" s="50"/>
      <c r="LSI168" s="50"/>
      <c r="LSJ168" s="50"/>
      <c r="LSK168" s="50"/>
      <c r="LSL168" s="50"/>
      <c r="LSM168" s="50"/>
      <c r="LSN168" s="50"/>
      <c r="LSO168" s="50"/>
      <c r="LSP168" s="50"/>
      <c r="LSQ168" s="50"/>
      <c r="LSR168" s="50"/>
      <c r="LSS168" s="50"/>
      <c r="LST168" s="50"/>
      <c r="LSU168" s="50"/>
      <c r="LSV168" s="50"/>
      <c r="LSW168" s="50"/>
      <c r="LSX168" s="50"/>
      <c r="LSY168" s="50"/>
      <c r="LSZ168" s="50"/>
      <c r="LTA168" s="50"/>
      <c r="LTB168" s="50"/>
      <c r="LTC168" s="50"/>
      <c r="LTD168" s="50"/>
      <c r="LTE168" s="50"/>
      <c r="LTF168" s="50"/>
      <c r="LTG168" s="50"/>
      <c r="LTH168" s="50"/>
      <c r="LTI168" s="50"/>
      <c r="LTJ168" s="50"/>
      <c r="LTK168" s="50"/>
      <c r="LTL168" s="50"/>
      <c r="LTM168" s="50"/>
      <c r="LTN168" s="50"/>
      <c r="LTO168" s="50"/>
      <c r="LTP168" s="50"/>
      <c r="LTQ168" s="50"/>
      <c r="LTR168" s="50"/>
      <c r="LTS168" s="50"/>
      <c r="LTT168" s="50"/>
      <c r="LTU168" s="50"/>
      <c r="LTV168" s="50"/>
      <c r="LTW168" s="50"/>
      <c r="LTX168" s="50"/>
      <c r="LTY168" s="50"/>
      <c r="LTZ168" s="50"/>
      <c r="LUA168" s="50"/>
      <c r="LUB168" s="50"/>
      <c r="LUC168" s="50"/>
      <c r="LUD168" s="50"/>
      <c r="LUE168" s="50"/>
      <c r="LUF168" s="50"/>
      <c r="LUG168" s="50"/>
      <c r="LUH168" s="50"/>
      <c r="LUI168" s="50"/>
      <c r="LUJ168" s="50"/>
      <c r="LUK168" s="50"/>
      <c r="LUL168" s="50"/>
      <c r="LUM168" s="50"/>
      <c r="LUN168" s="50"/>
      <c r="LUO168" s="50"/>
      <c r="LUP168" s="50"/>
      <c r="LUQ168" s="50"/>
      <c r="LUR168" s="50"/>
      <c r="LUS168" s="50"/>
      <c r="LUT168" s="50"/>
      <c r="LUU168" s="50"/>
      <c r="LUV168" s="50"/>
      <c r="LUW168" s="50"/>
      <c r="LUX168" s="50"/>
      <c r="LUY168" s="50"/>
      <c r="LUZ168" s="50"/>
      <c r="LVA168" s="50"/>
      <c r="LVB168" s="50"/>
      <c r="LVC168" s="50"/>
      <c r="LVD168" s="50"/>
      <c r="LVE168" s="50"/>
      <c r="LVF168" s="50"/>
      <c r="LVG168" s="50"/>
      <c r="LVH168" s="50"/>
      <c r="LVI168" s="50"/>
      <c r="LVJ168" s="50"/>
      <c r="LVK168" s="50"/>
      <c r="LVL168" s="50"/>
      <c r="LVM168" s="50"/>
      <c r="LVN168" s="50"/>
      <c r="LVO168" s="50"/>
      <c r="LVP168" s="50"/>
      <c r="LVQ168" s="50"/>
      <c r="LVR168" s="50"/>
      <c r="LVS168" s="50"/>
      <c r="LVT168" s="50"/>
      <c r="LVV168" s="50"/>
      <c r="LVX168" s="50"/>
      <c r="LVY168" s="50"/>
      <c r="LVZ168" s="50"/>
      <c r="LWA168" s="50"/>
      <c r="LWB168" s="50"/>
      <c r="LWC168" s="50"/>
      <c r="LWD168" s="50"/>
      <c r="LWE168" s="50"/>
      <c r="LWJ168" s="50"/>
      <c r="LWK168" s="50"/>
      <c r="LWL168" s="50"/>
      <c r="LWM168" s="50"/>
      <c r="LWN168" s="50"/>
      <c r="LWO168" s="50"/>
      <c r="LWP168" s="50"/>
      <c r="LWQ168" s="50"/>
      <c r="LWR168" s="50"/>
      <c r="LWS168" s="50"/>
      <c r="LWT168" s="50"/>
      <c r="LWU168" s="50"/>
      <c r="LWV168" s="50"/>
      <c r="LWW168" s="50"/>
      <c r="LWX168" s="50"/>
      <c r="LWY168" s="50"/>
      <c r="LWZ168" s="50"/>
      <c r="LXA168" s="50"/>
      <c r="LXB168" s="50"/>
      <c r="LXC168" s="50"/>
      <c r="LXD168" s="50"/>
      <c r="LXE168" s="50"/>
      <c r="LXF168" s="50"/>
      <c r="LXG168" s="50"/>
      <c r="LXH168" s="50"/>
      <c r="LXI168" s="50"/>
      <c r="LXJ168" s="50"/>
      <c r="LXK168" s="50"/>
      <c r="LXL168" s="50"/>
      <c r="LXM168" s="50"/>
      <c r="LXN168" s="50"/>
      <c r="LXO168" s="50"/>
      <c r="LXP168" s="50"/>
      <c r="LXQ168" s="50"/>
      <c r="LXR168" s="50"/>
      <c r="LXS168" s="50"/>
      <c r="LXT168" s="50"/>
      <c r="LXU168" s="50"/>
      <c r="LXV168" s="50"/>
      <c r="LXW168" s="50"/>
      <c r="LXX168" s="50"/>
      <c r="LXY168" s="50"/>
      <c r="LXZ168" s="50"/>
      <c r="LYA168" s="50"/>
      <c r="LYB168" s="50"/>
      <c r="LYC168" s="50"/>
      <c r="LYD168" s="50"/>
      <c r="LYE168" s="50"/>
      <c r="LYF168" s="50"/>
      <c r="LYG168" s="50"/>
      <c r="LYH168" s="50"/>
      <c r="LYI168" s="50"/>
      <c r="LYJ168" s="50"/>
      <c r="LYK168" s="50"/>
      <c r="LYL168" s="50"/>
      <c r="LYM168" s="50"/>
      <c r="LYN168" s="50"/>
      <c r="LYO168" s="50"/>
      <c r="LYP168" s="50"/>
      <c r="LYQ168" s="50"/>
      <c r="LYR168" s="50"/>
      <c r="LYS168" s="50"/>
      <c r="LYT168" s="50"/>
      <c r="LYU168" s="50"/>
      <c r="LYV168" s="50"/>
      <c r="LYW168" s="50"/>
      <c r="LYX168" s="50"/>
      <c r="LYY168" s="50"/>
      <c r="LYZ168" s="50"/>
      <c r="LZA168" s="50"/>
      <c r="LZB168" s="50"/>
      <c r="LZC168" s="50"/>
      <c r="LZD168" s="50"/>
      <c r="LZE168" s="50"/>
      <c r="LZF168" s="50"/>
      <c r="LZG168" s="50"/>
      <c r="LZH168" s="50"/>
      <c r="LZI168" s="50"/>
      <c r="LZJ168" s="50"/>
      <c r="LZK168" s="50"/>
      <c r="LZL168" s="50"/>
      <c r="LZM168" s="50"/>
      <c r="LZN168" s="50"/>
      <c r="LZO168" s="50"/>
      <c r="LZP168" s="50"/>
      <c r="LZQ168" s="50"/>
      <c r="LZR168" s="50"/>
      <c r="LZS168" s="50"/>
      <c r="LZT168" s="50"/>
      <c r="LZU168" s="50"/>
      <c r="LZV168" s="50"/>
      <c r="LZW168" s="50"/>
      <c r="LZX168" s="50"/>
      <c r="LZY168" s="50"/>
      <c r="LZZ168" s="50"/>
      <c r="MAA168" s="50"/>
      <c r="MAB168" s="50"/>
      <c r="MAC168" s="50"/>
      <c r="MAD168" s="50"/>
      <c r="MAE168" s="50"/>
      <c r="MAF168" s="50"/>
      <c r="MAG168" s="50"/>
      <c r="MAH168" s="50"/>
      <c r="MAI168" s="50"/>
      <c r="MAJ168" s="50"/>
      <c r="MAK168" s="50"/>
      <c r="MAL168" s="50"/>
      <c r="MAM168" s="50"/>
      <c r="MAN168" s="50"/>
      <c r="MAO168" s="50"/>
      <c r="MAP168" s="50"/>
      <c r="MAQ168" s="50"/>
      <c r="MAR168" s="50"/>
      <c r="MAS168" s="50"/>
      <c r="MAT168" s="50"/>
      <c r="MAU168" s="50"/>
      <c r="MAV168" s="50"/>
      <c r="MAW168" s="50"/>
      <c r="MAX168" s="50"/>
      <c r="MAY168" s="50"/>
      <c r="MAZ168" s="50"/>
      <c r="MBA168" s="50"/>
      <c r="MBB168" s="50"/>
      <c r="MBC168" s="50"/>
      <c r="MBD168" s="50"/>
      <c r="MBE168" s="50"/>
      <c r="MBF168" s="50"/>
      <c r="MBG168" s="50"/>
      <c r="MBH168" s="50"/>
      <c r="MBI168" s="50"/>
      <c r="MBJ168" s="50"/>
      <c r="MBK168" s="50"/>
      <c r="MBL168" s="50"/>
      <c r="MBM168" s="50"/>
      <c r="MBN168" s="50"/>
      <c r="MBO168" s="50"/>
      <c r="MBP168" s="50"/>
      <c r="MBQ168" s="50"/>
      <c r="MBR168" s="50"/>
      <c r="MBS168" s="50"/>
      <c r="MBT168" s="50"/>
      <c r="MBU168" s="50"/>
      <c r="MBV168" s="50"/>
      <c r="MBW168" s="50"/>
      <c r="MBX168" s="50"/>
      <c r="MBY168" s="50"/>
      <c r="MBZ168" s="50"/>
      <c r="MCA168" s="50"/>
      <c r="MCB168" s="50"/>
      <c r="MCC168" s="50"/>
      <c r="MCD168" s="50"/>
      <c r="MCE168" s="50"/>
      <c r="MCF168" s="50"/>
      <c r="MCG168" s="50"/>
      <c r="MCH168" s="50"/>
      <c r="MCI168" s="50"/>
      <c r="MCJ168" s="50"/>
      <c r="MCK168" s="50"/>
      <c r="MCL168" s="50"/>
      <c r="MCM168" s="50"/>
      <c r="MCN168" s="50"/>
      <c r="MCO168" s="50"/>
      <c r="MCP168" s="50"/>
      <c r="MCQ168" s="50"/>
      <c r="MCR168" s="50"/>
      <c r="MCS168" s="50"/>
      <c r="MCT168" s="50"/>
      <c r="MCU168" s="50"/>
      <c r="MCV168" s="50"/>
      <c r="MCW168" s="50"/>
      <c r="MCX168" s="50"/>
      <c r="MCY168" s="50"/>
      <c r="MCZ168" s="50"/>
      <c r="MDA168" s="50"/>
      <c r="MDB168" s="50"/>
      <c r="MDC168" s="50"/>
      <c r="MDD168" s="50"/>
      <c r="MDE168" s="50"/>
      <c r="MDF168" s="50"/>
      <c r="MDG168" s="50"/>
      <c r="MDH168" s="50"/>
      <c r="MDI168" s="50"/>
      <c r="MDJ168" s="50"/>
      <c r="MDK168" s="50"/>
      <c r="MDL168" s="50"/>
      <c r="MDM168" s="50"/>
      <c r="MDN168" s="50"/>
      <c r="MDO168" s="50"/>
      <c r="MDP168" s="50"/>
      <c r="MDQ168" s="50"/>
      <c r="MDR168" s="50"/>
      <c r="MDS168" s="50"/>
      <c r="MDT168" s="50"/>
      <c r="MDU168" s="50"/>
      <c r="MDV168" s="50"/>
      <c r="MDW168" s="50"/>
      <c r="MDX168" s="50"/>
      <c r="MDY168" s="50"/>
      <c r="MDZ168" s="50"/>
      <c r="MEA168" s="50"/>
      <c r="MEB168" s="50"/>
      <c r="MEC168" s="50"/>
      <c r="MED168" s="50"/>
      <c r="MEE168" s="50"/>
      <c r="MEF168" s="50"/>
      <c r="MEG168" s="50"/>
      <c r="MEH168" s="50"/>
      <c r="MEI168" s="50"/>
      <c r="MEJ168" s="50"/>
      <c r="MEK168" s="50"/>
      <c r="MEL168" s="50"/>
      <c r="MEM168" s="50"/>
      <c r="MEN168" s="50"/>
      <c r="MEO168" s="50"/>
      <c r="MEP168" s="50"/>
      <c r="MEQ168" s="50"/>
      <c r="MER168" s="50"/>
      <c r="MES168" s="50"/>
      <c r="MET168" s="50"/>
      <c r="MEU168" s="50"/>
      <c r="MEV168" s="50"/>
      <c r="MEW168" s="50"/>
      <c r="MEX168" s="50"/>
      <c r="MEY168" s="50"/>
      <c r="MEZ168" s="50"/>
      <c r="MFA168" s="50"/>
      <c r="MFB168" s="50"/>
      <c r="MFC168" s="50"/>
      <c r="MFD168" s="50"/>
      <c r="MFE168" s="50"/>
      <c r="MFF168" s="50"/>
      <c r="MFG168" s="50"/>
      <c r="MFH168" s="50"/>
      <c r="MFI168" s="50"/>
      <c r="MFJ168" s="50"/>
      <c r="MFK168" s="50"/>
      <c r="MFL168" s="50"/>
      <c r="MFM168" s="50"/>
      <c r="MFN168" s="50"/>
      <c r="MFO168" s="50"/>
      <c r="MFP168" s="50"/>
      <c r="MFR168" s="50"/>
      <c r="MFT168" s="50"/>
      <c r="MFU168" s="50"/>
      <c r="MFV168" s="50"/>
      <c r="MFW168" s="50"/>
      <c r="MFX168" s="50"/>
      <c r="MFY168" s="50"/>
      <c r="MFZ168" s="50"/>
      <c r="MGA168" s="50"/>
      <c r="MGF168" s="50"/>
      <c r="MGG168" s="50"/>
      <c r="MGH168" s="50"/>
      <c r="MGI168" s="50"/>
      <c r="MGJ168" s="50"/>
      <c r="MGK168" s="50"/>
      <c r="MGL168" s="50"/>
      <c r="MGM168" s="50"/>
      <c r="MGN168" s="50"/>
      <c r="MGO168" s="50"/>
      <c r="MGP168" s="50"/>
      <c r="MGQ168" s="50"/>
      <c r="MGR168" s="50"/>
      <c r="MGS168" s="50"/>
      <c r="MGT168" s="50"/>
      <c r="MGU168" s="50"/>
      <c r="MGV168" s="50"/>
      <c r="MGW168" s="50"/>
      <c r="MGX168" s="50"/>
      <c r="MGY168" s="50"/>
      <c r="MGZ168" s="50"/>
      <c r="MHA168" s="50"/>
      <c r="MHB168" s="50"/>
      <c r="MHC168" s="50"/>
      <c r="MHD168" s="50"/>
      <c r="MHE168" s="50"/>
      <c r="MHF168" s="50"/>
      <c r="MHG168" s="50"/>
      <c r="MHH168" s="50"/>
      <c r="MHI168" s="50"/>
      <c r="MHJ168" s="50"/>
      <c r="MHK168" s="50"/>
      <c r="MHL168" s="50"/>
      <c r="MHM168" s="50"/>
      <c r="MHN168" s="50"/>
      <c r="MHO168" s="50"/>
      <c r="MHP168" s="50"/>
      <c r="MHQ168" s="50"/>
      <c r="MHR168" s="50"/>
      <c r="MHS168" s="50"/>
      <c r="MHT168" s="50"/>
      <c r="MHU168" s="50"/>
      <c r="MHV168" s="50"/>
      <c r="MHW168" s="50"/>
      <c r="MHX168" s="50"/>
      <c r="MHY168" s="50"/>
      <c r="MHZ168" s="50"/>
      <c r="MIA168" s="50"/>
      <c r="MIB168" s="50"/>
      <c r="MIC168" s="50"/>
      <c r="MID168" s="50"/>
      <c r="MIE168" s="50"/>
      <c r="MIF168" s="50"/>
      <c r="MIG168" s="50"/>
      <c r="MIH168" s="50"/>
      <c r="MII168" s="50"/>
      <c r="MIJ168" s="50"/>
      <c r="MIK168" s="50"/>
      <c r="MIL168" s="50"/>
      <c r="MIM168" s="50"/>
      <c r="MIN168" s="50"/>
      <c r="MIO168" s="50"/>
      <c r="MIP168" s="50"/>
      <c r="MIQ168" s="50"/>
      <c r="MIR168" s="50"/>
      <c r="MIS168" s="50"/>
      <c r="MIT168" s="50"/>
      <c r="MIU168" s="50"/>
      <c r="MIV168" s="50"/>
      <c r="MIW168" s="50"/>
      <c r="MIX168" s="50"/>
      <c r="MIY168" s="50"/>
      <c r="MIZ168" s="50"/>
      <c r="MJA168" s="50"/>
      <c r="MJB168" s="50"/>
      <c r="MJC168" s="50"/>
      <c r="MJD168" s="50"/>
      <c r="MJE168" s="50"/>
      <c r="MJF168" s="50"/>
      <c r="MJG168" s="50"/>
      <c r="MJH168" s="50"/>
      <c r="MJI168" s="50"/>
      <c r="MJJ168" s="50"/>
      <c r="MJK168" s="50"/>
      <c r="MJL168" s="50"/>
      <c r="MJM168" s="50"/>
      <c r="MJN168" s="50"/>
      <c r="MJO168" s="50"/>
      <c r="MJP168" s="50"/>
      <c r="MJQ168" s="50"/>
      <c r="MJR168" s="50"/>
      <c r="MJS168" s="50"/>
      <c r="MJT168" s="50"/>
      <c r="MJU168" s="50"/>
      <c r="MJV168" s="50"/>
      <c r="MJW168" s="50"/>
      <c r="MJX168" s="50"/>
      <c r="MJY168" s="50"/>
      <c r="MJZ168" s="50"/>
      <c r="MKA168" s="50"/>
      <c r="MKB168" s="50"/>
      <c r="MKC168" s="50"/>
      <c r="MKD168" s="50"/>
      <c r="MKE168" s="50"/>
      <c r="MKF168" s="50"/>
      <c r="MKG168" s="50"/>
      <c r="MKH168" s="50"/>
      <c r="MKI168" s="50"/>
      <c r="MKJ168" s="50"/>
      <c r="MKK168" s="50"/>
      <c r="MKL168" s="50"/>
      <c r="MKM168" s="50"/>
      <c r="MKN168" s="50"/>
      <c r="MKO168" s="50"/>
      <c r="MKP168" s="50"/>
      <c r="MKQ168" s="50"/>
      <c r="MKR168" s="50"/>
      <c r="MKS168" s="50"/>
      <c r="MKT168" s="50"/>
      <c r="MKU168" s="50"/>
      <c r="MKV168" s="50"/>
      <c r="MKW168" s="50"/>
      <c r="MKX168" s="50"/>
      <c r="MKY168" s="50"/>
      <c r="MKZ168" s="50"/>
      <c r="MLA168" s="50"/>
      <c r="MLB168" s="50"/>
      <c r="MLC168" s="50"/>
      <c r="MLD168" s="50"/>
      <c r="MLE168" s="50"/>
      <c r="MLF168" s="50"/>
      <c r="MLG168" s="50"/>
      <c r="MLH168" s="50"/>
      <c r="MLI168" s="50"/>
      <c r="MLJ168" s="50"/>
      <c r="MLK168" s="50"/>
      <c r="MLL168" s="50"/>
      <c r="MLM168" s="50"/>
      <c r="MLN168" s="50"/>
      <c r="MLO168" s="50"/>
      <c r="MLP168" s="50"/>
      <c r="MLQ168" s="50"/>
      <c r="MLR168" s="50"/>
      <c r="MLS168" s="50"/>
      <c r="MLT168" s="50"/>
      <c r="MLU168" s="50"/>
      <c r="MLV168" s="50"/>
      <c r="MLW168" s="50"/>
      <c r="MLX168" s="50"/>
      <c r="MLY168" s="50"/>
      <c r="MLZ168" s="50"/>
      <c r="MMA168" s="50"/>
      <c r="MMB168" s="50"/>
      <c r="MMC168" s="50"/>
      <c r="MMD168" s="50"/>
      <c r="MME168" s="50"/>
      <c r="MMF168" s="50"/>
      <c r="MMG168" s="50"/>
      <c r="MMH168" s="50"/>
      <c r="MMI168" s="50"/>
      <c r="MMJ168" s="50"/>
      <c r="MMK168" s="50"/>
      <c r="MML168" s="50"/>
      <c r="MMM168" s="50"/>
      <c r="MMN168" s="50"/>
      <c r="MMO168" s="50"/>
      <c r="MMP168" s="50"/>
      <c r="MMQ168" s="50"/>
      <c r="MMR168" s="50"/>
      <c r="MMS168" s="50"/>
      <c r="MMT168" s="50"/>
      <c r="MMU168" s="50"/>
      <c r="MMV168" s="50"/>
      <c r="MMW168" s="50"/>
      <c r="MMX168" s="50"/>
      <c r="MMY168" s="50"/>
      <c r="MMZ168" s="50"/>
      <c r="MNA168" s="50"/>
      <c r="MNB168" s="50"/>
      <c r="MNC168" s="50"/>
      <c r="MND168" s="50"/>
      <c r="MNE168" s="50"/>
      <c r="MNF168" s="50"/>
      <c r="MNG168" s="50"/>
      <c r="MNH168" s="50"/>
      <c r="MNI168" s="50"/>
      <c r="MNJ168" s="50"/>
      <c r="MNK168" s="50"/>
      <c r="MNL168" s="50"/>
      <c r="MNM168" s="50"/>
      <c r="MNN168" s="50"/>
      <c r="MNO168" s="50"/>
      <c r="MNP168" s="50"/>
      <c r="MNQ168" s="50"/>
      <c r="MNR168" s="50"/>
      <c r="MNS168" s="50"/>
      <c r="MNT168" s="50"/>
      <c r="MNU168" s="50"/>
      <c r="MNV168" s="50"/>
      <c r="MNW168" s="50"/>
      <c r="MNX168" s="50"/>
      <c r="MNY168" s="50"/>
      <c r="MNZ168" s="50"/>
      <c r="MOA168" s="50"/>
      <c r="MOB168" s="50"/>
      <c r="MOC168" s="50"/>
      <c r="MOD168" s="50"/>
      <c r="MOE168" s="50"/>
      <c r="MOF168" s="50"/>
      <c r="MOG168" s="50"/>
      <c r="MOH168" s="50"/>
      <c r="MOI168" s="50"/>
      <c r="MOJ168" s="50"/>
      <c r="MOK168" s="50"/>
      <c r="MOL168" s="50"/>
      <c r="MOM168" s="50"/>
      <c r="MON168" s="50"/>
      <c r="MOO168" s="50"/>
      <c r="MOP168" s="50"/>
      <c r="MOQ168" s="50"/>
      <c r="MOR168" s="50"/>
      <c r="MOS168" s="50"/>
      <c r="MOT168" s="50"/>
      <c r="MOU168" s="50"/>
      <c r="MOV168" s="50"/>
      <c r="MOW168" s="50"/>
      <c r="MOX168" s="50"/>
      <c r="MOY168" s="50"/>
      <c r="MOZ168" s="50"/>
      <c r="MPA168" s="50"/>
      <c r="MPB168" s="50"/>
      <c r="MPC168" s="50"/>
      <c r="MPD168" s="50"/>
      <c r="MPE168" s="50"/>
      <c r="MPF168" s="50"/>
      <c r="MPG168" s="50"/>
      <c r="MPH168" s="50"/>
      <c r="MPI168" s="50"/>
      <c r="MPJ168" s="50"/>
      <c r="MPK168" s="50"/>
      <c r="MPL168" s="50"/>
      <c r="MPN168" s="50"/>
      <c r="MPP168" s="50"/>
      <c r="MPQ168" s="50"/>
      <c r="MPR168" s="50"/>
      <c r="MPS168" s="50"/>
      <c r="MPT168" s="50"/>
      <c r="MPU168" s="50"/>
      <c r="MPV168" s="50"/>
      <c r="MPW168" s="50"/>
      <c r="MQB168" s="50"/>
      <c r="MQC168" s="50"/>
      <c r="MQD168" s="50"/>
      <c r="MQE168" s="50"/>
      <c r="MQF168" s="50"/>
      <c r="MQG168" s="50"/>
      <c r="MQH168" s="50"/>
      <c r="MQI168" s="50"/>
      <c r="MQJ168" s="50"/>
      <c r="MQK168" s="50"/>
      <c r="MQL168" s="50"/>
      <c r="MQM168" s="50"/>
      <c r="MQN168" s="50"/>
      <c r="MQO168" s="50"/>
      <c r="MQP168" s="50"/>
      <c r="MQQ168" s="50"/>
      <c r="MQR168" s="50"/>
      <c r="MQS168" s="50"/>
      <c r="MQT168" s="50"/>
      <c r="MQU168" s="50"/>
      <c r="MQV168" s="50"/>
      <c r="MQW168" s="50"/>
      <c r="MQX168" s="50"/>
      <c r="MQY168" s="50"/>
      <c r="MQZ168" s="50"/>
      <c r="MRA168" s="50"/>
      <c r="MRB168" s="50"/>
      <c r="MRC168" s="50"/>
      <c r="MRD168" s="50"/>
      <c r="MRE168" s="50"/>
      <c r="MRF168" s="50"/>
      <c r="MRG168" s="50"/>
      <c r="MRH168" s="50"/>
      <c r="MRI168" s="50"/>
      <c r="MRJ168" s="50"/>
      <c r="MRK168" s="50"/>
      <c r="MRL168" s="50"/>
      <c r="MRM168" s="50"/>
      <c r="MRN168" s="50"/>
      <c r="MRO168" s="50"/>
      <c r="MRP168" s="50"/>
      <c r="MRQ168" s="50"/>
      <c r="MRR168" s="50"/>
      <c r="MRS168" s="50"/>
      <c r="MRT168" s="50"/>
      <c r="MRU168" s="50"/>
      <c r="MRV168" s="50"/>
      <c r="MRW168" s="50"/>
      <c r="MRX168" s="50"/>
      <c r="MRY168" s="50"/>
      <c r="MRZ168" s="50"/>
      <c r="MSA168" s="50"/>
      <c r="MSB168" s="50"/>
      <c r="MSC168" s="50"/>
      <c r="MSD168" s="50"/>
      <c r="MSE168" s="50"/>
      <c r="MSF168" s="50"/>
      <c r="MSG168" s="50"/>
      <c r="MSH168" s="50"/>
      <c r="MSI168" s="50"/>
      <c r="MSJ168" s="50"/>
      <c r="MSK168" s="50"/>
      <c r="MSL168" s="50"/>
      <c r="MSM168" s="50"/>
      <c r="MSN168" s="50"/>
      <c r="MSO168" s="50"/>
      <c r="MSP168" s="50"/>
      <c r="MSQ168" s="50"/>
      <c r="MSR168" s="50"/>
      <c r="MSS168" s="50"/>
      <c r="MST168" s="50"/>
      <c r="MSU168" s="50"/>
      <c r="MSV168" s="50"/>
      <c r="MSW168" s="50"/>
      <c r="MSX168" s="50"/>
      <c r="MSY168" s="50"/>
      <c r="MSZ168" s="50"/>
      <c r="MTA168" s="50"/>
      <c r="MTB168" s="50"/>
      <c r="MTC168" s="50"/>
      <c r="MTD168" s="50"/>
      <c r="MTE168" s="50"/>
      <c r="MTF168" s="50"/>
      <c r="MTG168" s="50"/>
      <c r="MTH168" s="50"/>
      <c r="MTI168" s="50"/>
      <c r="MTJ168" s="50"/>
      <c r="MTK168" s="50"/>
      <c r="MTL168" s="50"/>
      <c r="MTM168" s="50"/>
      <c r="MTN168" s="50"/>
      <c r="MTO168" s="50"/>
      <c r="MTP168" s="50"/>
      <c r="MTQ168" s="50"/>
      <c r="MTR168" s="50"/>
      <c r="MTS168" s="50"/>
      <c r="MTT168" s="50"/>
      <c r="MTU168" s="50"/>
      <c r="MTV168" s="50"/>
      <c r="MTW168" s="50"/>
      <c r="MTX168" s="50"/>
      <c r="MTY168" s="50"/>
      <c r="MTZ168" s="50"/>
      <c r="MUA168" s="50"/>
      <c r="MUB168" s="50"/>
      <c r="MUC168" s="50"/>
      <c r="MUD168" s="50"/>
      <c r="MUE168" s="50"/>
      <c r="MUF168" s="50"/>
      <c r="MUG168" s="50"/>
      <c r="MUH168" s="50"/>
      <c r="MUI168" s="50"/>
      <c r="MUJ168" s="50"/>
      <c r="MUK168" s="50"/>
      <c r="MUL168" s="50"/>
      <c r="MUM168" s="50"/>
      <c r="MUN168" s="50"/>
      <c r="MUO168" s="50"/>
      <c r="MUP168" s="50"/>
      <c r="MUQ168" s="50"/>
      <c r="MUR168" s="50"/>
      <c r="MUS168" s="50"/>
      <c r="MUT168" s="50"/>
      <c r="MUU168" s="50"/>
      <c r="MUV168" s="50"/>
      <c r="MUW168" s="50"/>
      <c r="MUX168" s="50"/>
      <c r="MUY168" s="50"/>
      <c r="MUZ168" s="50"/>
      <c r="MVA168" s="50"/>
      <c r="MVB168" s="50"/>
      <c r="MVC168" s="50"/>
      <c r="MVD168" s="50"/>
      <c r="MVE168" s="50"/>
      <c r="MVF168" s="50"/>
      <c r="MVG168" s="50"/>
      <c r="MVH168" s="50"/>
      <c r="MVI168" s="50"/>
      <c r="MVJ168" s="50"/>
      <c r="MVK168" s="50"/>
      <c r="MVL168" s="50"/>
      <c r="MVM168" s="50"/>
      <c r="MVN168" s="50"/>
      <c r="MVO168" s="50"/>
      <c r="MVP168" s="50"/>
      <c r="MVQ168" s="50"/>
      <c r="MVR168" s="50"/>
      <c r="MVS168" s="50"/>
      <c r="MVT168" s="50"/>
      <c r="MVU168" s="50"/>
      <c r="MVV168" s="50"/>
      <c r="MVW168" s="50"/>
      <c r="MVX168" s="50"/>
      <c r="MVY168" s="50"/>
      <c r="MVZ168" s="50"/>
      <c r="MWA168" s="50"/>
      <c r="MWB168" s="50"/>
      <c r="MWC168" s="50"/>
      <c r="MWD168" s="50"/>
      <c r="MWE168" s="50"/>
      <c r="MWF168" s="50"/>
      <c r="MWG168" s="50"/>
      <c r="MWH168" s="50"/>
      <c r="MWI168" s="50"/>
      <c r="MWJ168" s="50"/>
      <c r="MWK168" s="50"/>
      <c r="MWL168" s="50"/>
      <c r="MWM168" s="50"/>
      <c r="MWN168" s="50"/>
      <c r="MWO168" s="50"/>
      <c r="MWP168" s="50"/>
      <c r="MWQ168" s="50"/>
      <c r="MWR168" s="50"/>
      <c r="MWS168" s="50"/>
      <c r="MWT168" s="50"/>
      <c r="MWU168" s="50"/>
      <c r="MWV168" s="50"/>
      <c r="MWW168" s="50"/>
      <c r="MWX168" s="50"/>
      <c r="MWY168" s="50"/>
      <c r="MWZ168" s="50"/>
      <c r="MXA168" s="50"/>
      <c r="MXB168" s="50"/>
      <c r="MXC168" s="50"/>
      <c r="MXD168" s="50"/>
      <c r="MXE168" s="50"/>
      <c r="MXF168" s="50"/>
      <c r="MXG168" s="50"/>
      <c r="MXH168" s="50"/>
      <c r="MXI168" s="50"/>
      <c r="MXJ168" s="50"/>
      <c r="MXK168" s="50"/>
      <c r="MXL168" s="50"/>
      <c r="MXM168" s="50"/>
      <c r="MXN168" s="50"/>
      <c r="MXO168" s="50"/>
      <c r="MXP168" s="50"/>
      <c r="MXQ168" s="50"/>
      <c r="MXR168" s="50"/>
      <c r="MXS168" s="50"/>
      <c r="MXT168" s="50"/>
      <c r="MXU168" s="50"/>
      <c r="MXV168" s="50"/>
      <c r="MXW168" s="50"/>
      <c r="MXX168" s="50"/>
      <c r="MXY168" s="50"/>
      <c r="MXZ168" s="50"/>
      <c r="MYA168" s="50"/>
      <c r="MYB168" s="50"/>
      <c r="MYC168" s="50"/>
      <c r="MYD168" s="50"/>
      <c r="MYE168" s="50"/>
      <c r="MYF168" s="50"/>
      <c r="MYG168" s="50"/>
      <c r="MYH168" s="50"/>
      <c r="MYI168" s="50"/>
      <c r="MYJ168" s="50"/>
      <c r="MYK168" s="50"/>
      <c r="MYL168" s="50"/>
      <c r="MYM168" s="50"/>
      <c r="MYN168" s="50"/>
      <c r="MYO168" s="50"/>
      <c r="MYP168" s="50"/>
      <c r="MYQ168" s="50"/>
      <c r="MYR168" s="50"/>
      <c r="MYS168" s="50"/>
      <c r="MYT168" s="50"/>
      <c r="MYU168" s="50"/>
      <c r="MYV168" s="50"/>
      <c r="MYW168" s="50"/>
      <c r="MYX168" s="50"/>
      <c r="MYY168" s="50"/>
      <c r="MYZ168" s="50"/>
      <c r="MZA168" s="50"/>
      <c r="MZB168" s="50"/>
      <c r="MZC168" s="50"/>
      <c r="MZD168" s="50"/>
      <c r="MZE168" s="50"/>
      <c r="MZF168" s="50"/>
      <c r="MZG168" s="50"/>
      <c r="MZH168" s="50"/>
      <c r="MZJ168" s="50"/>
      <c r="MZL168" s="50"/>
      <c r="MZM168" s="50"/>
      <c r="MZN168" s="50"/>
      <c r="MZO168" s="50"/>
      <c r="MZP168" s="50"/>
      <c r="MZQ168" s="50"/>
      <c r="MZR168" s="50"/>
      <c r="MZS168" s="50"/>
      <c r="MZX168" s="50"/>
      <c r="MZY168" s="50"/>
      <c r="MZZ168" s="50"/>
      <c r="NAA168" s="50"/>
      <c r="NAB168" s="50"/>
      <c r="NAC168" s="50"/>
      <c r="NAD168" s="50"/>
      <c r="NAE168" s="50"/>
      <c r="NAF168" s="50"/>
      <c r="NAG168" s="50"/>
      <c r="NAH168" s="50"/>
      <c r="NAI168" s="50"/>
      <c r="NAJ168" s="50"/>
      <c r="NAK168" s="50"/>
      <c r="NAL168" s="50"/>
      <c r="NAM168" s="50"/>
      <c r="NAN168" s="50"/>
      <c r="NAO168" s="50"/>
      <c r="NAP168" s="50"/>
      <c r="NAQ168" s="50"/>
      <c r="NAR168" s="50"/>
      <c r="NAS168" s="50"/>
      <c r="NAT168" s="50"/>
      <c r="NAU168" s="50"/>
      <c r="NAV168" s="50"/>
      <c r="NAW168" s="50"/>
      <c r="NAX168" s="50"/>
      <c r="NAY168" s="50"/>
      <c r="NAZ168" s="50"/>
      <c r="NBA168" s="50"/>
      <c r="NBB168" s="50"/>
      <c r="NBC168" s="50"/>
      <c r="NBD168" s="50"/>
      <c r="NBE168" s="50"/>
      <c r="NBF168" s="50"/>
      <c r="NBG168" s="50"/>
      <c r="NBH168" s="50"/>
      <c r="NBI168" s="50"/>
      <c r="NBJ168" s="50"/>
      <c r="NBK168" s="50"/>
      <c r="NBL168" s="50"/>
      <c r="NBM168" s="50"/>
      <c r="NBN168" s="50"/>
      <c r="NBO168" s="50"/>
      <c r="NBP168" s="50"/>
      <c r="NBQ168" s="50"/>
      <c r="NBR168" s="50"/>
      <c r="NBS168" s="50"/>
      <c r="NBT168" s="50"/>
      <c r="NBU168" s="50"/>
      <c r="NBV168" s="50"/>
      <c r="NBW168" s="50"/>
      <c r="NBX168" s="50"/>
      <c r="NBY168" s="50"/>
      <c r="NBZ168" s="50"/>
      <c r="NCA168" s="50"/>
      <c r="NCB168" s="50"/>
      <c r="NCC168" s="50"/>
      <c r="NCD168" s="50"/>
      <c r="NCE168" s="50"/>
      <c r="NCF168" s="50"/>
      <c r="NCG168" s="50"/>
      <c r="NCH168" s="50"/>
      <c r="NCI168" s="50"/>
      <c r="NCJ168" s="50"/>
      <c r="NCK168" s="50"/>
      <c r="NCL168" s="50"/>
      <c r="NCM168" s="50"/>
      <c r="NCN168" s="50"/>
      <c r="NCO168" s="50"/>
      <c r="NCP168" s="50"/>
      <c r="NCQ168" s="50"/>
      <c r="NCR168" s="50"/>
      <c r="NCS168" s="50"/>
      <c r="NCT168" s="50"/>
      <c r="NCU168" s="50"/>
      <c r="NCV168" s="50"/>
      <c r="NCW168" s="50"/>
      <c r="NCX168" s="50"/>
      <c r="NCY168" s="50"/>
      <c r="NCZ168" s="50"/>
      <c r="NDA168" s="50"/>
      <c r="NDB168" s="50"/>
      <c r="NDC168" s="50"/>
      <c r="NDD168" s="50"/>
      <c r="NDE168" s="50"/>
      <c r="NDF168" s="50"/>
      <c r="NDG168" s="50"/>
      <c r="NDH168" s="50"/>
      <c r="NDI168" s="50"/>
      <c r="NDJ168" s="50"/>
      <c r="NDK168" s="50"/>
      <c r="NDL168" s="50"/>
      <c r="NDM168" s="50"/>
      <c r="NDN168" s="50"/>
      <c r="NDO168" s="50"/>
      <c r="NDP168" s="50"/>
      <c r="NDQ168" s="50"/>
      <c r="NDR168" s="50"/>
      <c r="NDS168" s="50"/>
      <c r="NDT168" s="50"/>
      <c r="NDU168" s="50"/>
      <c r="NDV168" s="50"/>
      <c r="NDW168" s="50"/>
      <c r="NDX168" s="50"/>
      <c r="NDY168" s="50"/>
      <c r="NDZ168" s="50"/>
      <c r="NEA168" s="50"/>
      <c r="NEB168" s="50"/>
      <c r="NEC168" s="50"/>
      <c r="NED168" s="50"/>
      <c r="NEE168" s="50"/>
      <c r="NEF168" s="50"/>
      <c r="NEG168" s="50"/>
      <c r="NEH168" s="50"/>
      <c r="NEI168" s="50"/>
      <c r="NEJ168" s="50"/>
      <c r="NEK168" s="50"/>
      <c r="NEL168" s="50"/>
      <c r="NEM168" s="50"/>
      <c r="NEN168" s="50"/>
      <c r="NEO168" s="50"/>
      <c r="NEP168" s="50"/>
      <c r="NEQ168" s="50"/>
      <c r="NER168" s="50"/>
      <c r="NES168" s="50"/>
      <c r="NET168" s="50"/>
      <c r="NEU168" s="50"/>
      <c r="NEV168" s="50"/>
      <c r="NEW168" s="50"/>
      <c r="NEX168" s="50"/>
      <c r="NEY168" s="50"/>
      <c r="NEZ168" s="50"/>
      <c r="NFA168" s="50"/>
      <c r="NFB168" s="50"/>
      <c r="NFC168" s="50"/>
      <c r="NFD168" s="50"/>
      <c r="NFE168" s="50"/>
      <c r="NFF168" s="50"/>
      <c r="NFG168" s="50"/>
      <c r="NFH168" s="50"/>
      <c r="NFI168" s="50"/>
      <c r="NFJ168" s="50"/>
      <c r="NFK168" s="50"/>
      <c r="NFL168" s="50"/>
      <c r="NFM168" s="50"/>
      <c r="NFN168" s="50"/>
      <c r="NFO168" s="50"/>
      <c r="NFP168" s="50"/>
      <c r="NFQ168" s="50"/>
      <c r="NFR168" s="50"/>
      <c r="NFS168" s="50"/>
      <c r="NFT168" s="50"/>
      <c r="NFU168" s="50"/>
      <c r="NFV168" s="50"/>
      <c r="NFW168" s="50"/>
      <c r="NFX168" s="50"/>
      <c r="NFY168" s="50"/>
      <c r="NFZ168" s="50"/>
      <c r="NGA168" s="50"/>
      <c r="NGB168" s="50"/>
      <c r="NGC168" s="50"/>
      <c r="NGD168" s="50"/>
      <c r="NGE168" s="50"/>
      <c r="NGF168" s="50"/>
      <c r="NGG168" s="50"/>
      <c r="NGH168" s="50"/>
      <c r="NGI168" s="50"/>
      <c r="NGJ168" s="50"/>
      <c r="NGK168" s="50"/>
      <c r="NGL168" s="50"/>
      <c r="NGM168" s="50"/>
      <c r="NGN168" s="50"/>
      <c r="NGO168" s="50"/>
      <c r="NGP168" s="50"/>
      <c r="NGQ168" s="50"/>
      <c r="NGR168" s="50"/>
      <c r="NGS168" s="50"/>
      <c r="NGT168" s="50"/>
      <c r="NGU168" s="50"/>
      <c r="NGV168" s="50"/>
      <c r="NGW168" s="50"/>
      <c r="NGX168" s="50"/>
      <c r="NGY168" s="50"/>
      <c r="NGZ168" s="50"/>
      <c r="NHA168" s="50"/>
      <c r="NHB168" s="50"/>
      <c r="NHC168" s="50"/>
      <c r="NHD168" s="50"/>
      <c r="NHE168" s="50"/>
      <c r="NHF168" s="50"/>
      <c r="NHG168" s="50"/>
      <c r="NHH168" s="50"/>
      <c r="NHI168" s="50"/>
      <c r="NHJ168" s="50"/>
      <c r="NHK168" s="50"/>
      <c r="NHL168" s="50"/>
      <c r="NHM168" s="50"/>
      <c r="NHN168" s="50"/>
      <c r="NHO168" s="50"/>
      <c r="NHP168" s="50"/>
      <c r="NHQ168" s="50"/>
      <c r="NHR168" s="50"/>
      <c r="NHS168" s="50"/>
      <c r="NHT168" s="50"/>
      <c r="NHU168" s="50"/>
      <c r="NHV168" s="50"/>
      <c r="NHW168" s="50"/>
      <c r="NHX168" s="50"/>
      <c r="NHY168" s="50"/>
      <c r="NHZ168" s="50"/>
      <c r="NIA168" s="50"/>
      <c r="NIB168" s="50"/>
      <c r="NIC168" s="50"/>
      <c r="NID168" s="50"/>
      <c r="NIE168" s="50"/>
      <c r="NIF168" s="50"/>
      <c r="NIG168" s="50"/>
      <c r="NIH168" s="50"/>
      <c r="NII168" s="50"/>
      <c r="NIJ168" s="50"/>
      <c r="NIK168" s="50"/>
      <c r="NIL168" s="50"/>
      <c r="NIM168" s="50"/>
      <c r="NIN168" s="50"/>
      <c r="NIO168" s="50"/>
      <c r="NIP168" s="50"/>
      <c r="NIQ168" s="50"/>
      <c r="NIR168" s="50"/>
      <c r="NIS168" s="50"/>
      <c r="NIT168" s="50"/>
      <c r="NIU168" s="50"/>
      <c r="NIV168" s="50"/>
      <c r="NIW168" s="50"/>
      <c r="NIX168" s="50"/>
      <c r="NIY168" s="50"/>
      <c r="NIZ168" s="50"/>
      <c r="NJA168" s="50"/>
      <c r="NJB168" s="50"/>
      <c r="NJC168" s="50"/>
      <c r="NJD168" s="50"/>
      <c r="NJF168" s="50"/>
      <c r="NJH168" s="50"/>
      <c r="NJI168" s="50"/>
      <c r="NJJ168" s="50"/>
      <c r="NJK168" s="50"/>
      <c r="NJL168" s="50"/>
      <c r="NJM168" s="50"/>
      <c r="NJN168" s="50"/>
      <c r="NJO168" s="50"/>
      <c r="NJT168" s="50"/>
      <c r="NJU168" s="50"/>
      <c r="NJV168" s="50"/>
      <c r="NJW168" s="50"/>
      <c r="NJX168" s="50"/>
      <c r="NJY168" s="50"/>
      <c r="NJZ168" s="50"/>
      <c r="NKA168" s="50"/>
      <c r="NKB168" s="50"/>
      <c r="NKC168" s="50"/>
      <c r="NKD168" s="50"/>
      <c r="NKE168" s="50"/>
      <c r="NKF168" s="50"/>
      <c r="NKG168" s="50"/>
      <c r="NKH168" s="50"/>
      <c r="NKI168" s="50"/>
      <c r="NKJ168" s="50"/>
      <c r="NKK168" s="50"/>
      <c r="NKL168" s="50"/>
      <c r="NKM168" s="50"/>
      <c r="NKN168" s="50"/>
      <c r="NKO168" s="50"/>
      <c r="NKP168" s="50"/>
      <c r="NKQ168" s="50"/>
      <c r="NKR168" s="50"/>
      <c r="NKS168" s="50"/>
      <c r="NKT168" s="50"/>
      <c r="NKU168" s="50"/>
      <c r="NKV168" s="50"/>
      <c r="NKW168" s="50"/>
      <c r="NKX168" s="50"/>
      <c r="NKY168" s="50"/>
      <c r="NKZ168" s="50"/>
      <c r="NLA168" s="50"/>
      <c r="NLB168" s="50"/>
      <c r="NLC168" s="50"/>
      <c r="NLD168" s="50"/>
      <c r="NLE168" s="50"/>
      <c r="NLF168" s="50"/>
      <c r="NLG168" s="50"/>
      <c r="NLH168" s="50"/>
      <c r="NLI168" s="50"/>
      <c r="NLJ168" s="50"/>
      <c r="NLK168" s="50"/>
      <c r="NLL168" s="50"/>
      <c r="NLM168" s="50"/>
      <c r="NLN168" s="50"/>
      <c r="NLO168" s="50"/>
      <c r="NLP168" s="50"/>
      <c r="NLQ168" s="50"/>
      <c r="NLR168" s="50"/>
      <c r="NLS168" s="50"/>
      <c r="NLT168" s="50"/>
      <c r="NLU168" s="50"/>
      <c r="NLV168" s="50"/>
      <c r="NLW168" s="50"/>
      <c r="NLX168" s="50"/>
      <c r="NLY168" s="50"/>
      <c r="NLZ168" s="50"/>
      <c r="NMA168" s="50"/>
      <c r="NMB168" s="50"/>
      <c r="NMC168" s="50"/>
      <c r="NMD168" s="50"/>
      <c r="NME168" s="50"/>
      <c r="NMF168" s="50"/>
      <c r="NMG168" s="50"/>
      <c r="NMH168" s="50"/>
      <c r="NMI168" s="50"/>
      <c r="NMJ168" s="50"/>
      <c r="NMK168" s="50"/>
      <c r="NML168" s="50"/>
      <c r="NMM168" s="50"/>
      <c r="NMN168" s="50"/>
      <c r="NMO168" s="50"/>
      <c r="NMP168" s="50"/>
      <c r="NMQ168" s="50"/>
      <c r="NMR168" s="50"/>
      <c r="NMS168" s="50"/>
      <c r="NMT168" s="50"/>
      <c r="NMU168" s="50"/>
      <c r="NMV168" s="50"/>
      <c r="NMW168" s="50"/>
      <c r="NMX168" s="50"/>
      <c r="NMY168" s="50"/>
      <c r="NMZ168" s="50"/>
      <c r="NNA168" s="50"/>
      <c r="NNB168" s="50"/>
      <c r="NNC168" s="50"/>
      <c r="NND168" s="50"/>
      <c r="NNE168" s="50"/>
      <c r="NNF168" s="50"/>
      <c r="NNG168" s="50"/>
      <c r="NNH168" s="50"/>
      <c r="NNI168" s="50"/>
      <c r="NNJ168" s="50"/>
      <c r="NNK168" s="50"/>
      <c r="NNL168" s="50"/>
      <c r="NNM168" s="50"/>
      <c r="NNN168" s="50"/>
      <c r="NNO168" s="50"/>
      <c r="NNP168" s="50"/>
      <c r="NNQ168" s="50"/>
      <c r="NNR168" s="50"/>
      <c r="NNS168" s="50"/>
      <c r="NNT168" s="50"/>
      <c r="NNU168" s="50"/>
      <c r="NNV168" s="50"/>
      <c r="NNW168" s="50"/>
      <c r="NNX168" s="50"/>
      <c r="NNY168" s="50"/>
      <c r="NNZ168" s="50"/>
      <c r="NOA168" s="50"/>
      <c r="NOB168" s="50"/>
      <c r="NOC168" s="50"/>
      <c r="NOD168" s="50"/>
      <c r="NOE168" s="50"/>
      <c r="NOF168" s="50"/>
      <c r="NOG168" s="50"/>
      <c r="NOH168" s="50"/>
      <c r="NOI168" s="50"/>
      <c r="NOJ168" s="50"/>
      <c r="NOK168" s="50"/>
      <c r="NOL168" s="50"/>
      <c r="NOM168" s="50"/>
      <c r="NON168" s="50"/>
      <c r="NOO168" s="50"/>
      <c r="NOP168" s="50"/>
      <c r="NOQ168" s="50"/>
      <c r="NOR168" s="50"/>
      <c r="NOS168" s="50"/>
      <c r="NOT168" s="50"/>
      <c r="NOU168" s="50"/>
      <c r="NOV168" s="50"/>
      <c r="NOW168" s="50"/>
      <c r="NOX168" s="50"/>
      <c r="NOY168" s="50"/>
      <c r="NOZ168" s="50"/>
      <c r="NPA168" s="50"/>
      <c r="NPB168" s="50"/>
      <c r="NPC168" s="50"/>
      <c r="NPD168" s="50"/>
      <c r="NPE168" s="50"/>
      <c r="NPF168" s="50"/>
      <c r="NPG168" s="50"/>
      <c r="NPH168" s="50"/>
      <c r="NPI168" s="50"/>
      <c r="NPJ168" s="50"/>
      <c r="NPK168" s="50"/>
      <c r="NPL168" s="50"/>
      <c r="NPM168" s="50"/>
      <c r="NPN168" s="50"/>
      <c r="NPO168" s="50"/>
      <c r="NPP168" s="50"/>
      <c r="NPQ168" s="50"/>
      <c r="NPR168" s="50"/>
      <c r="NPS168" s="50"/>
      <c r="NPT168" s="50"/>
      <c r="NPU168" s="50"/>
      <c r="NPV168" s="50"/>
      <c r="NPW168" s="50"/>
      <c r="NPX168" s="50"/>
      <c r="NPY168" s="50"/>
      <c r="NPZ168" s="50"/>
      <c r="NQA168" s="50"/>
      <c r="NQB168" s="50"/>
      <c r="NQC168" s="50"/>
      <c r="NQD168" s="50"/>
      <c r="NQE168" s="50"/>
      <c r="NQF168" s="50"/>
      <c r="NQG168" s="50"/>
      <c r="NQH168" s="50"/>
      <c r="NQI168" s="50"/>
      <c r="NQJ168" s="50"/>
      <c r="NQK168" s="50"/>
      <c r="NQL168" s="50"/>
      <c r="NQM168" s="50"/>
      <c r="NQN168" s="50"/>
      <c r="NQO168" s="50"/>
      <c r="NQP168" s="50"/>
      <c r="NQQ168" s="50"/>
      <c r="NQR168" s="50"/>
      <c r="NQS168" s="50"/>
      <c r="NQT168" s="50"/>
      <c r="NQU168" s="50"/>
      <c r="NQV168" s="50"/>
      <c r="NQW168" s="50"/>
      <c r="NQX168" s="50"/>
      <c r="NQY168" s="50"/>
      <c r="NQZ168" s="50"/>
      <c r="NRA168" s="50"/>
      <c r="NRB168" s="50"/>
      <c r="NRC168" s="50"/>
      <c r="NRD168" s="50"/>
      <c r="NRE168" s="50"/>
      <c r="NRF168" s="50"/>
      <c r="NRG168" s="50"/>
      <c r="NRH168" s="50"/>
      <c r="NRI168" s="50"/>
      <c r="NRJ168" s="50"/>
      <c r="NRK168" s="50"/>
      <c r="NRL168" s="50"/>
      <c r="NRM168" s="50"/>
      <c r="NRN168" s="50"/>
      <c r="NRO168" s="50"/>
      <c r="NRP168" s="50"/>
      <c r="NRQ168" s="50"/>
      <c r="NRR168" s="50"/>
      <c r="NRS168" s="50"/>
      <c r="NRT168" s="50"/>
      <c r="NRU168" s="50"/>
      <c r="NRV168" s="50"/>
      <c r="NRW168" s="50"/>
      <c r="NRX168" s="50"/>
      <c r="NRY168" s="50"/>
      <c r="NRZ168" s="50"/>
      <c r="NSA168" s="50"/>
      <c r="NSB168" s="50"/>
      <c r="NSC168" s="50"/>
      <c r="NSD168" s="50"/>
      <c r="NSE168" s="50"/>
      <c r="NSF168" s="50"/>
      <c r="NSG168" s="50"/>
      <c r="NSH168" s="50"/>
      <c r="NSI168" s="50"/>
      <c r="NSJ168" s="50"/>
      <c r="NSK168" s="50"/>
      <c r="NSL168" s="50"/>
      <c r="NSM168" s="50"/>
      <c r="NSN168" s="50"/>
      <c r="NSO168" s="50"/>
      <c r="NSP168" s="50"/>
      <c r="NSQ168" s="50"/>
      <c r="NSR168" s="50"/>
      <c r="NSS168" s="50"/>
      <c r="NST168" s="50"/>
      <c r="NSU168" s="50"/>
      <c r="NSV168" s="50"/>
      <c r="NSW168" s="50"/>
      <c r="NSX168" s="50"/>
      <c r="NSY168" s="50"/>
      <c r="NSZ168" s="50"/>
      <c r="NTB168" s="50"/>
      <c r="NTD168" s="50"/>
      <c r="NTE168" s="50"/>
      <c r="NTF168" s="50"/>
      <c r="NTG168" s="50"/>
      <c r="NTH168" s="50"/>
      <c r="NTI168" s="50"/>
      <c r="NTJ168" s="50"/>
      <c r="NTK168" s="50"/>
      <c r="NTP168" s="50"/>
      <c r="NTQ168" s="50"/>
      <c r="NTR168" s="50"/>
      <c r="NTS168" s="50"/>
      <c r="NTT168" s="50"/>
      <c r="NTU168" s="50"/>
      <c r="NTV168" s="50"/>
      <c r="NTW168" s="50"/>
      <c r="NTX168" s="50"/>
      <c r="NTY168" s="50"/>
      <c r="NTZ168" s="50"/>
      <c r="NUA168" s="50"/>
      <c r="NUB168" s="50"/>
      <c r="NUC168" s="50"/>
      <c r="NUD168" s="50"/>
      <c r="NUE168" s="50"/>
      <c r="NUF168" s="50"/>
      <c r="NUG168" s="50"/>
      <c r="NUH168" s="50"/>
      <c r="NUI168" s="50"/>
      <c r="NUJ168" s="50"/>
      <c r="NUK168" s="50"/>
      <c r="NUL168" s="50"/>
      <c r="NUM168" s="50"/>
      <c r="NUN168" s="50"/>
      <c r="NUO168" s="50"/>
      <c r="NUP168" s="50"/>
      <c r="NUQ168" s="50"/>
      <c r="NUR168" s="50"/>
      <c r="NUS168" s="50"/>
      <c r="NUT168" s="50"/>
      <c r="NUU168" s="50"/>
      <c r="NUV168" s="50"/>
      <c r="NUW168" s="50"/>
      <c r="NUX168" s="50"/>
      <c r="NUY168" s="50"/>
      <c r="NUZ168" s="50"/>
      <c r="NVA168" s="50"/>
      <c r="NVB168" s="50"/>
      <c r="NVC168" s="50"/>
      <c r="NVD168" s="50"/>
      <c r="NVE168" s="50"/>
      <c r="NVF168" s="50"/>
      <c r="NVG168" s="50"/>
      <c r="NVH168" s="50"/>
      <c r="NVI168" s="50"/>
      <c r="NVJ168" s="50"/>
      <c r="NVK168" s="50"/>
      <c r="NVL168" s="50"/>
      <c r="NVM168" s="50"/>
      <c r="NVN168" s="50"/>
      <c r="NVO168" s="50"/>
      <c r="NVP168" s="50"/>
      <c r="NVQ168" s="50"/>
      <c r="NVR168" s="50"/>
      <c r="NVS168" s="50"/>
      <c r="NVT168" s="50"/>
      <c r="NVU168" s="50"/>
      <c r="NVV168" s="50"/>
      <c r="NVW168" s="50"/>
      <c r="NVX168" s="50"/>
      <c r="NVY168" s="50"/>
      <c r="NVZ168" s="50"/>
      <c r="NWA168" s="50"/>
      <c r="NWB168" s="50"/>
      <c r="NWC168" s="50"/>
      <c r="NWD168" s="50"/>
      <c r="NWE168" s="50"/>
      <c r="NWF168" s="50"/>
      <c r="NWG168" s="50"/>
      <c r="NWH168" s="50"/>
      <c r="NWI168" s="50"/>
      <c r="NWJ168" s="50"/>
      <c r="NWK168" s="50"/>
      <c r="NWL168" s="50"/>
      <c r="NWM168" s="50"/>
      <c r="NWN168" s="50"/>
      <c r="NWO168" s="50"/>
      <c r="NWP168" s="50"/>
      <c r="NWQ168" s="50"/>
      <c r="NWR168" s="50"/>
      <c r="NWS168" s="50"/>
      <c r="NWT168" s="50"/>
      <c r="NWU168" s="50"/>
      <c r="NWV168" s="50"/>
      <c r="NWW168" s="50"/>
      <c r="NWX168" s="50"/>
      <c r="NWY168" s="50"/>
      <c r="NWZ168" s="50"/>
      <c r="NXA168" s="50"/>
      <c r="NXB168" s="50"/>
      <c r="NXC168" s="50"/>
      <c r="NXD168" s="50"/>
      <c r="NXE168" s="50"/>
      <c r="NXF168" s="50"/>
      <c r="NXG168" s="50"/>
      <c r="NXH168" s="50"/>
      <c r="NXI168" s="50"/>
      <c r="NXJ168" s="50"/>
      <c r="NXK168" s="50"/>
      <c r="NXL168" s="50"/>
      <c r="NXM168" s="50"/>
      <c r="NXN168" s="50"/>
      <c r="NXO168" s="50"/>
      <c r="NXP168" s="50"/>
      <c r="NXQ168" s="50"/>
      <c r="NXR168" s="50"/>
      <c r="NXS168" s="50"/>
      <c r="NXT168" s="50"/>
      <c r="NXU168" s="50"/>
      <c r="NXV168" s="50"/>
      <c r="NXW168" s="50"/>
      <c r="NXX168" s="50"/>
      <c r="NXY168" s="50"/>
      <c r="NXZ168" s="50"/>
      <c r="NYA168" s="50"/>
      <c r="NYB168" s="50"/>
      <c r="NYC168" s="50"/>
      <c r="NYD168" s="50"/>
      <c r="NYE168" s="50"/>
      <c r="NYF168" s="50"/>
      <c r="NYG168" s="50"/>
      <c r="NYH168" s="50"/>
      <c r="NYI168" s="50"/>
      <c r="NYJ168" s="50"/>
      <c r="NYK168" s="50"/>
      <c r="NYL168" s="50"/>
      <c r="NYM168" s="50"/>
      <c r="NYN168" s="50"/>
      <c r="NYO168" s="50"/>
      <c r="NYP168" s="50"/>
      <c r="NYQ168" s="50"/>
      <c r="NYR168" s="50"/>
      <c r="NYS168" s="50"/>
      <c r="NYT168" s="50"/>
      <c r="NYU168" s="50"/>
      <c r="NYV168" s="50"/>
      <c r="NYW168" s="50"/>
      <c r="NYX168" s="50"/>
      <c r="NYY168" s="50"/>
      <c r="NYZ168" s="50"/>
      <c r="NZA168" s="50"/>
      <c r="NZB168" s="50"/>
      <c r="NZC168" s="50"/>
      <c r="NZD168" s="50"/>
      <c r="NZE168" s="50"/>
      <c r="NZF168" s="50"/>
      <c r="NZG168" s="50"/>
      <c r="NZH168" s="50"/>
      <c r="NZI168" s="50"/>
      <c r="NZJ168" s="50"/>
      <c r="NZK168" s="50"/>
      <c r="NZL168" s="50"/>
      <c r="NZM168" s="50"/>
      <c r="NZN168" s="50"/>
      <c r="NZO168" s="50"/>
      <c r="NZP168" s="50"/>
      <c r="NZQ168" s="50"/>
      <c r="NZR168" s="50"/>
      <c r="NZS168" s="50"/>
      <c r="NZT168" s="50"/>
      <c r="NZU168" s="50"/>
      <c r="NZV168" s="50"/>
      <c r="NZW168" s="50"/>
      <c r="NZX168" s="50"/>
      <c r="NZY168" s="50"/>
      <c r="NZZ168" s="50"/>
      <c r="OAA168" s="50"/>
      <c r="OAB168" s="50"/>
      <c r="OAC168" s="50"/>
      <c r="OAD168" s="50"/>
      <c r="OAE168" s="50"/>
      <c r="OAF168" s="50"/>
      <c r="OAG168" s="50"/>
      <c r="OAH168" s="50"/>
      <c r="OAI168" s="50"/>
      <c r="OAJ168" s="50"/>
      <c r="OAK168" s="50"/>
      <c r="OAL168" s="50"/>
      <c r="OAM168" s="50"/>
      <c r="OAN168" s="50"/>
      <c r="OAO168" s="50"/>
      <c r="OAP168" s="50"/>
      <c r="OAQ168" s="50"/>
      <c r="OAR168" s="50"/>
      <c r="OAS168" s="50"/>
      <c r="OAT168" s="50"/>
      <c r="OAU168" s="50"/>
      <c r="OAV168" s="50"/>
      <c r="OAW168" s="50"/>
      <c r="OAX168" s="50"/>
      <c r="OAY168" s="50"/>
      <c r="OAZ168" s="50"/>
      <c r="OBA168" s="50"/>
      <c r="OBB168" s="50"/>
      <c r="OBC168" s="50"/>
      <c r="OBD168" s="50"/>
      <c r="OBE168" s="50"/>
      <c r="OBF168" s="50"/>
      <c r="OBG168" s="50"/>
      <c r="OBH168" s="50"/>
      <c r="OBI168" s="50"/>
      <c r="OBJ168" s="50"/>
      <c r="OBK168" s="50"/>
      <c r="OBL168" s="50"/>
      <c r="OBM168" s="50"/>
      <c r="OBN168" s="50"/>
      <c r="OBO168" s="50"/>
      <c r="OBP168" s="50"/>
      <c r="OBQ168" s="50"/>
      <c r="OBR168" s="50"/>
      <c r="OBS168" s="50"/>
      <c r="OBT168" s="50"/>
      <c r="OBU168" s="50"/>
      <c r="OBV168" s="50"/>
      <c r="OBW168" s="50"/>
      <c r="OBX168" s="50"/>
      <c r="OBY168" s="50"/>
      <c r="OBZ168" s="50"/>
      <c r="OCA168" s="50"/>
      <c r="OCB168" s="50"/>
      <c r="OCC168" s="50"/>
      <c r="OCD168" s="50"/>
      <c r="OCE168" s="50"/>
      <c r="OCF168" s="50"/>
      <c r="OCG168" s="50"/>
      <c r="OCH168" s="50"/>
      <c r="OCI168" s="50"/>
      <c r="OCJ168" s="50"/>
      <c r="OCK168" s="50"/>
      <c r="OCL168" s="50"/>
      <c r="OCM168" s="50"/>
      <c r="OCN168" s="50"/>
      <c r="OCO168" s="50"/>
      <c r="OCP168" s="50"/>
      <c r="OCQ168" s="50"/>
      <c r="OCR168" s="50"/>
      <c r="OCS168" s="50"/>
      <c r="OCT168" s="50"/>
      <c r="OCU168" s="50"/>
      <c r="OCV168" s="50"/>
      <c r="OCX168" s="50"/>
      <c r="OCZ168" s="50"/>
      <c r="ODA168" s="50"/>
      <c r="ODB168" s="50"/>
      <c r="ODC168" s="50"/>
      <c r="ODD168" s="50"/>
      <c r="ODE168" s="50"/>
      <c r="ODF168" s="50"/>
      <c r="ODG168" s="50"/>
      <c r="ODL168" s="50"/>
      <c r="ODM168" s="50"/>
      <c r="ODN168" s="50"/>
      <c r="ODO168" s="50"/>
      <c r="ODP168" s="50"/>
      <c r="ODQ168" s="50"/>
      <c r="ODR168" s="50"/>
      <c r="ODS168" s="50"/>
      <c r="ODT168" s="50"/>
      <c r="ODU168" s="50"/>
      <c r="ODV168" s="50"/>
      <c r="ODW168" s="50"/>
      <c r="ODX168" s="50"/>
      <c r="ODY168" s="50"/>
      <c r="ODZ168" s="50"/>
      <c r="OEA168" s="50"/>
      <c r="OEB168" s="50"/>
      <c r="OEC168" s="50"/>
      <c r="OED168" s="50"/>
      <c r="OEE168" s="50"/>
      <c r="OEF168" s="50"/>
      <c r="OEG168" s="50"/>
      <c r="OEH168" s="50"/>
      <c r="OEI168" s="50"/>
      <c r="OEJ168" s="50"/>
      <c r="OEK168" s="50"/>
      <c r="OEL168" s="50"/>
      <c r="OEM168" s="50"/>
      <c r="OEN168" s="50"/>
      <c r="OEO168" s="50"/>
      <c r="OEP168" s="50"/>
      <c r="OEQ168" s="50"/>
      <c r="OER168" s="50"/>
      <c r="OES168" s="50"/>
      <c r="OET168" s="50"/>
      <c r="OEU168" s="50"/>
      <c r="OEV168" s="50"/>
      <c r="OEW168" s="50"/>
      <c r="OEX168" s="50"/>
      <c r="OEY168" s="50"/>
      <c r="OEZ168" s="50"/>
      <c r="OFA168" s="50"/>
      <c r="OFB168" s="50"/>
      <c r="OFC168" s="50"/>
      <c r="OFD168" s="50"/>
      <c r="OFE168" s="50"/>
      <c r="OFF168" s="50"/>
      <c r="OFG168" s="50"/>
      <c r="OFH168" s="50"/>
      <c r="OFI168" s="50"/>
      <c r="OFJ168" s="50"/>
      <c r="OFK168" s="50"/>
      <c r="OFL168" s="50"/>
      <c r="OFM168" s="50"/>
      <c r="OFN168" s="50"/>
      <c r="OFO168" s="50"/>
      <c r="OFP168" s="50"/>
      <c r="OFQ168" s="50"/>
      <c r="OFR168" s="50"/>
      <c r="OFS168" s="50"/>
      <c r="OFT168" s="50"/>
      <c r="OFU168" s="50"/>
      <c r="OFV168" s="50"/>
      <c r="OFW168" s="50"/>
      <c r="OFX168" s="50"/>
      <c r="OFY168" s="50"/>
      <c r="OFZ168" s="50"/>
      <c r="OGA168" s="50"/>
      <c r="OGB168" s="50"/>
      <c r="OGC168" s="50"/>
      <c r="OGD168" s="50"/>
      <c r="OGE168" s="50"/>
      <c r="OGF168" s="50"/>
      <c r="OGG168" s="50"/>
      <c r="OGH168" s="50"/>
      <c r="OGI168" s="50"/>
      <c r="OGJ168" s="50"/>
      <c r="OGK168" s="50"/>
      <c r="OGL168" s="50"/>
      <c r="OGM168" s="50"/>
      <c r="OGN168" s="50"/>
      <c r="OGO168" s="50"/>
      <c r="OGP168" s="50"/>
      <c r="OGQ168" s="50"/>
      <c r="OGR168" s="50"/>
      <c r="OGS168" s="50"/>
      <c r="OGT168" s="50"/>
      <c r="OGU168" s="50"/>
      <c r="OGV168" s="50"/>
      <c r="OGW168" s="50"/>
      <c r="OGX168" s="50"/>
      <c r="OGY168" s="50"/>
      <c r="OGZ168" s="50"/>
      <c r="OHA168" s="50"/>
      <c r="OHB168" s="50"/>
      <c r="OHC168" s="50"/>
      <c r="OHD168" s="50"/>
      <c r="OHE168" s="50"/>
      <c r="OHF168" s="50"/>
      <c r="OHG168" s="50"/>
      <c r="OHH168" s="50"/>
      <c r="OHI168" s="50"/>
      <c r="OHJ168" s="50"/>
      <c r="OHK168" s="50"/>
      <c r="OHL168" s="50"/>
      <c r="OHM168" s="50"/>
      <c r="OHN168" s="50"/>
      <c r="OHO168" s="50"/>
      <c r="OHP168" s="50"/>
      <c r="OHQ168" s="50"/>
      <c r="OHR168" s="50"/>
      <c r="OHS168" s="50"/>
      <c r="OHT168" s="50"/>
      <c r="OHU168" s="50"/>
      <c r="OHV168" s="50"/>
      <c r="OHW168" s="50"/>
      <c r="OHX168" s="50"/>
      <c r="OHY168" s="50"/>
      <c r="OHZ168" s="50"/>
      <c r="OIA168" s="50"/>
      <c r="OIB168" s="50"/>
      <c r="OIC168" s="50"/>
      <c r="OID168" s="50"/>
      <c r="OIE168" s="50"/>
      <c r="OIF168" s="50"/>
      <c r="OIG168" s="50"/>
      <c r="OIH168" s="50"/>
      <c r="OII168" s="50"/>
      <c r="OIJ168" s="50"/>
      <c r="OIK168" s="50"/>
      <c r="OIL168" s="50"/>
      <c r="OIM168" s="50"/>
      <c r="OIN168" s="50"/>
      <c r="OIO168" s="50"/>
      <c r="OIP168" s="50"/>
      <c r="OIQ168" s="50"/>
      <c r="OIR168" s="50"/>
      <c r="OIS168" s="50"/>
      <c r="OIT168" s="50"/>
      <c r="OIU168" s="50"/>
      <c r="OIV168" s="50"/>
      <c r="OIW168" s="50"/>
      <c r="OIX168" s="50"/>
      <c r="OIY168" s="50"/>
      <c r="OIZ168" s="50"/>
      <c r="OJA168" s="50"/>
      <c r="OJB168" s="50"/>
      <c r="OJC168" s="50"/>
      <c r="OJD168" s="50"/>
      <c r="OJE168" s="50"/>
      <c r="OJF168" s="50"/>
      <c r="OJG168" s="50"/>
      <c r="OJH168" s="50"/>
      <c r="OJI168" s="50"/>
      <c r="OJJ168" s="50"/>
      <c r="OJK168" s="50"/>
      <c r="OJL168" s="50"/>
      <c r="OJM168" s="50"/>
      <c r="OJN168" s="50"/>
      <c r="OJO168" s="50"/>
      <c r="OJP168" s="50"/>
      <c r="OJQ168" s="50"/>
      <c r="OJR168" s="50"/>
      <c r="OJS168" s="50"/>
      <c r="OJT168" s="50"/>
      <c r="OJU168" s="50"/>
      <c r="OJV168" s="50"/>
      <c r="OJW168" s="50"/>
      <c r="OJX168" s="50"/>
      <c r="OJY168" s="50"/>
      <c r="OJZ168" s="50"/>
      <c r="OKA168" s="50"/>
      <c r="OKB168" s="50"/>
      <c r="OKC168" s="50"/>
      <c r="OKD168" s="50"/>
      <c r="OKE168" s="50"/>
      <c r="OKF168" s="50"/>
      <c r="OKG168" s="50"/>
      <c r="OKH168" s="50"/>
      <c r="OKI168" s="50"/>
      <c r="OKJ168" s="50"/>
      <c r="OKK168" s="50"/>
      <c r="OKL168" s="50"/>
      <c r="OKM168" s="50"/>
      <c r="OKN168" s="50"/>
      <c r="OKO168" s="50"/>
      <c r="OKP168" s="50"/>
      <c r="OKQ168" s="50"/>
      <c r="OKR168" s="50"/>
      <c r="OKS168" s="50"/>
      <c r="OKT168" s="50"/>
      <c r="OKU168" s="50"/>
      <c r="OKV168" s="50"/>
      <c r="OKW168" s="50"/>
      <c r="OKX168" s="50"/>
      <c r="OKY168" s="50"/>
      <c r="OKZ168" s="50"/>
      <c r="OLA168" s="50"/>
      <c r="OLB168" s="50"/>
      <c r="OLC168" s="50"/>
      <c r="OLD168" s="50"/>
      <c r="OLE168" s="50"/>
      <c r="OLF168" s="50"/>
      <c r="OLG168" s="50"/>
      <c r="OLH168" s="50"/>
      <c r="OLI168" s="50"/>
      <c r="OLJ168" s="50"/>
      <c r="OLK168" s="50"/>
      <c r="OLL168" s="50"/>
      <c r="OLM168" s="50"/>
      <c r="OLN168" s="50"/>
      <c r="OLO168" s="50"/>
      <c r="OLP168" s="50"/>
      <c r="OLQ168" s="50"/>
      <c r="OLR168" s="50"/>
      <c r="OLS168" s="50"/>
      <c r="OLT168" s="50"/>
      <c r="OLU168" s="50"/>
      <c r="OLV168" s="50"/>
      <c r="OLW168" s="50"/>
      <c r="OLX168" s="50"/>
      <c r="OLY168" s="50"/>
      <c r="OLZ168" s="50"/>
      <c r="OMA168" s="50"/>
      <c r="OMB168" s="50"/>
      <c r="OMC168" s="50"/>
      <c r="OMD168" s="50"/>
      <c r="OME168" s="50"/>
      <c r="OMF168" s="50"/>
      <c r="OMG168" s="50"/>
      <c r="OMH168" s="50"/>
      <c r="OMI168" s="50"/>
      <c r="OMJ168" s="50"/>
      <c r="OMK168" s="50"/>
      <c r="OML168" s="50"/>
      <c r="OMM168" s="50"/>
      <c r="OMN168" s="50"/>
      <c r="OMO168" s="50"/>
      <c r="OMP168" s="50"/>
      <c r="OMQ168" s="50"/>
      <c r="OMR168" s="50"/>
      <c r="OMT168" s="50"/>
      <c r="OMV168" s="50"/>
      <c r="OMW168" s="50"/>
      <c r="OMX168" s="50"/>
      <c r="OMY168" s="50"/>
      <c r="OMZ168" s="50"/>
      <c r="ONA168" s="50"/>
      <c r="ONB168" s="50"/>
      <c r="ONC168" s="50"/>
      <c r="ONH168" s="50"/>
      <c r="ONI168" s="50"/>
      <c r="ONJ168" s="50"/>
      <c r="ONK168" s="50"/>
      <c r="ONL168" s="50"/>
      <c r="ONM168" s="50"/>
      <c r="ONN168" s="50"/>
      <c r="ONO168" s="50"/>
      <c r="ONP168" s="50"/>
      <c r="ONQ168" s="50"/>
      <c r="ONR168" s="50"/>
      <c r="ONS168" s="50"/>
      <c r="ONT168" s="50"/>
      <c r="ONU168" s="50"/>
      <c r="ONV168" s="50"/>
      <c r="ONW168" s="50"/>
      <c r="ONX168" s="50"/>
      <c r="ONY168" s="50"/>
      <c r="ONZ168" s="50"/>
      <c r="OOA168" s="50"/>
      <c r="OOB168" s="50"/>
      <c r="OOC168" s="50"/>
      <c r="OOD168" s="50"/>
      <c r="OOE168" s="50"/>
      <c r="OOF168" s="50"/>
      <c r="OOG168" s="50"/>
      <c r="OOH168" s="50"/>
      <c r="OOI168" s="50"/>
      <c r="OOJ168" s="50"/>
      <c r="OOK168" s="50"/>
      <c r="OOL168" s="50"/>
      <c r="OOM168" s="50"/>
      <c r="OON168" s="50"/>
      <c r="OOO168" s="50"/>
      <c r="OOP168" s="50"/>
      <c r="OOQ168" s="50"/>
      <c r="OOR168" s="50"/>
      <c r="OOS168" s="50"/>
      <c r="OOT168" s="50"/>
      <c r="OOU168" s="50"/>
      <c r="OOV168" s="50"/>
      <c r="OOW168" s="50"/>
      <c r="OOX168" s="50"/>
      <c r="OOY168" s="50"/>
      <c r="OOZ168" s="50"/>
      <c r="OPA168" s="50"/>
      <c r="OPB168" s="50"/>
      <c r="OPC168" s="50"/>
      <c r="OPD168" s="50"/>
      <c r="OPE168" s="50"/>
      <c r="OPF168" s="50"/>
      <c r="OPG168" s="50"/>
      <c r="OPH168" s="50"/>
      <c r="OPI168" s="50"/>
      <c r="OPJ168" s="50"/>
      <c r="OPK168" s="50"/>
      <c r="OPL168" s="50"/>
      <c r="OPM168" s="50"/>
      <c r="OPN168" s="50"/>
      <c r="OPO168" s="50"/>
      <c r="OPP168" s="50"/>
      <c r="OPQ168" s="50"/>
      <c r="OPR168" s="50"/>
      <c r="OPS168" s="50"/>
      <c r="OPT168" s="50"/>
      <c r="OPU168" s="50"/>
      <c r="OPV168" s="50"/>
      <c r="OPW168" s="50"/>
      <c r="OPX168" s="50"/>
      <c r="OPY168" s="50"/>
      <c r="OPZ168" s="50"/>
      <c r="OQA168" s="50"/>
      <c r="OQB168" s="50"/>
      <c r="OQC168" s="50"/>
      <c r="OQD168" s="50"/>
      <c r="OQE168" s="50"/>
      <c r="OQF168" s="50"/>
      <c r="OQG168" s="50"/>
      <c r="OQH168" s="50"/>
      <c r="OQI168" s="50"/>
      <c r="OQJ168" s="50"/>
      <c r="OQK168" s="50"/>
      <c r="OQL168" s="50"/>
      <c r="OQM168" s="50"/>
      <c r="OQN168" s="50"/>
      <c r="OQO168" s="50"/>
      <c r="OQP168" s="50"/>
      <c r="OQQ168" s="50"/>
      <c r="OQR168" s="50"/>
      <c r="OQS168" s="50"/>
      <c r="OQT168" s="50"/>
      <c r="OQU168" s="50"/>
      <c r="OQV168" s="50"/>
      <c r="OQW168" s="50"/>
      <c r="OQX168" s="50"/>
      <c r="OQY168" s="50"/>
      <c r="OQZ168" s="50"/>
      <c r="ORA168" s="50"/>
      <c r="ORB168" s="50"/>
      <c r="ORC168" s="50"/>
      <c r="ORD168" s="50"/>
      <c r="ORE168" s="50"/>
      <c r="ORF168" s="50"/>
      <c r="ORG168" s="50"/>
      <c r="ORH168" s="50"/>
      <c r="ORI168" s="50"/>
      <c r="ORJ168" s="50"/>
      <c r="ORK168" s="50"/>
      <c r="ORL168" s="50"/>
      <c r="ORM168" s="50"/>
      <c r="ORN168" s="50"/>
      <c r="ORO168" s="50"/>
      <c r="ORP168" s="50"/>
      <c r="ORQ168" s="50"/>
      <c r="ORR168" s="50"/>
      <c r="ORS168" s="50"/>
      <c r="ORT168" s="50"/>
      <c r="ORU168" s="50"/>
      <c r="ORV168" s="50"/>
      <c r="ORW168" s="50"/>
      <c r="ORX168" s="50"/>
      <c r="ORY168" s="50"/>
      <c r="ORZ168" s="50"/>
      <c r="OSA168" s="50"/>
      <c r="OSB168" s="50"/>
      <c r="OSC168" s="50"/>
      <c r="OSD168" s="50"/>
      <c r="OSE168" s="50"/>
      <c r="OSF168" s="50"/>
      <c r="OSG168" s="50"/>
      <c r="OSH168" s="50"/>
      <c r="OSI168" s="50"/>
      <c r="OSJ168" s="50"/>
      <c r="OSK168" s="50"/>
      <c r="OSL168" s="50"/>
      <c r="OSM168" s="50"/>
      <c r="OSN168" s="50"/>
      <c r="OSO168" s="50"/>
      <c r="OSP168" s="50"/>
      <c r="OSQ168" s="50"/>
      <c r="OSR168" s="50"/>
      <c r="OSS168" s="50"/>
      <c r="OST168" s="50"/>
      <c r="OSU168" s="50"/>
      <c r="OSV168" s="50"/>
      <c r="OSW168" s="50"/>
      <c r="OSX168" s="50"/>
      <c r="OSY168" s="50"/>
      <c r="OSZ168" s="50"/>
      <c r="OTA168" s="50"/>
      <c r="OTB168" s="50"/>
      <c r="OTC168" s="50"/>
      <c r="OTD168" s="50"/>
      <c r="OTE168" s="50"/>
      <c r="OTF168" s="50"/>
      <c r="OTG168" s="50"/>
      <c r="OTH168" s="50"/>
      <c r="OTI168" s="50"/>
      <c r="OTJ168" s="50"/>
      <c r="OTK168" s="50"/>
      <c r="OTL168" s="50"/>
      <c r="OTM168" s="50"/>
      <c r="OTN168" s="50"/>
      <c r="OTO168" s="50"/>
      <c r="OTP168" s="50"/>
      <c r="OTQ168" s="50"/>
      <c r="OTR168" s="50"/>
      <c r="OTS168" s="50"/>
      <c r="OTT168" s="50"/>
      <c r="OTU168" s="50"/>
      <c r="OTV168" s="50"/>
      <c r="OTW168" s="50"/>
      <c r="OTX168" s="50"/>
      <c r="OTY168" s="50"/>
      <c r="OTZ168" s="50"/>
      <c r="OUA168" s="50"/>
      <c r="OUB168" s="50"/>
      <c r="OUC168" s="50"/>
      <c r="OUD168" s="50"/>
      <c r="OUE168" s="50"/>
      <c r="OUF168" s="50"/>
      <c r="OUG168" s="50"/>
      <c r="OUH168" s="50"/>
      <c r="OUI168" s="50"/>
      <c r="OUJ168" s="50"/>
      <c r="OUK168" s="50"/>
      <c r="OUL168" s="50"/>
      <c r="OUM168" s="50"/>
      <c r="OUN168" s="50"/>
      <c r="OUO168" s="50"/>
      <c r="OUP168" s="50"/>
      <c r="OUQ168" s="50"/>
      <c r="OUR168" s="50"/>
      <c r="OUS168" s="50"/>
      <c r="OUT168" s="50"/>
      <c r="OUU168" s="50"/>
      <c r="OUV168" s="50"/>
      <c r="OUW168" s="50"/>
      <c r="OUX168" s="50"/>
      <c r="OUY168" s="50"/>
      <c r="OUZ168" s="50"/>
      <c r="OVA168" s="50"/>
      <c r="OVB168" s="50"/>
      <c r="OVC168" s="50"/>
      <c r="OVD168" s="50"/>
      <c r="OVE168" s="50"/>
      <c r="OVF168" s="50"/>
      <c r="OVG168" s="50"/>
      <c r="OVH168" s="50"/>
      <c r="OVI168" s="50"/>
      <c r="OVJ168" s="50"/>
      <c r="OVK168" s="50"/>
      <c r="OVL168" s="50"/>
      <c r="OVM168" s="50"/>
      <c r="OVN168" s="50"/>
      <c r="OVO168" s="50"/>
      <c r="OVP168" s="50"/>
      <c r="OVQ168" s="50"/>
      <c r="OVR168" s="50"/>
      <c r="OVS168" s="50"/>
      <c r="OVT168" s="50"/>
      <c r="OVU168" s="50"/>
      <c r="OVV168" s="50"/>
      <c r="OVW168" s="50"/>
      <c r="OVX168" s="50"/>
      <c r="OVY168" s="50"/>
      <c r="OVZ168" s="50"/>
      <c r="OWA168" s="50"/>
      <c r="OWB168" s="50"/>
      <c r="OWC168" s="50"/>
      <c r="OWD168" s="50"/>
      <c r="OWE168" s="50"/>
      <c r="OWF168" s="50"/>
      <c r="OWG168" s="50"/>
      <c r="OWH168" s="50"/>
      <c r="OWI168" s="50"/>
      <c r="OWJ168" s="50"/>
      <c r="OWK168" s="50"/>
      <c r="OWL168" s="50"/>
      <c r="OWM168" s="50"/>
      <c r="OWN168" s="50"/>
      <c r="OWP168" s="50"/>
      <c r="OWR168" s="50"/>
      <c r="OWS168" s="50"/>
      <c r="OWT168" s="50"/>
      <c r="OWU168" s="50"/>
      <c r="OWV168" s="50"/>
      <c r="OWW168" s="50"/>
      <c r="OWX168" s="50"/>
      <c r="OWY168" s="50"/>
      <c r="OXD168" s="50"/>
      <c r="OXE168" s="50"/>
      <c r="OXF168" s="50"/>
      <c r="OXG168" s="50"/>
      <c r="OXH168" s="50"/>
      <c r="OXI168" s="50"/>
      <c r="OXJ168" s="50"/>
      <c r="OXK168" s="50"/>
      <c r="OXL168" s="50"/>
      <c r="OXM168" s="50"/>
      <c r="OXN168" s="50"/>
      <c r="OXO168" s="50"/>
      <c r="OXP168" s="50"/>
      <c r="OXQ168" s="50"/>
      <c r="OXR168" s="50"/>
      <c r="OXS168" s="50"/>
      <c r="OXT168" s="50"/>
      <c r="OXU168" s="50"/>
      <c r="OXV168" s="50"/>
      <c r="OXW168" s="50"/>
      <c r="OXX168" s="50"/>
      <c r="OXY168" s="50"/>
      <c r="OXZ168" s="50"/>
      <c r="OYA168" s="50"/>
      <c r="OYB168" s="50"/>
      <c r="OYC168" s="50"/>
      <c r="OYD168" s="50"/>
      <c r="OYE168" s="50"/>
      <c r="OYF168" s="50"/>
      <c r="OYG168" s="50"/>
      <c r="OYH168" s="50"/>
      <c r="OYI168" s="50"/>
      <c r="OYJ168" s="50"/>
      <c r="OYK168" s="50"/>
      <c r="OYL168" s="50"/>
      <c r="OYM168" s="50"/>
      <c r="OYN168" s="50"/>
      <c r="OYO168" s="50"/>
      <c r="OYP168" s="50"/>
      <c r="OYQ168" s="50"/>
      <c r="OYR168" s="50"/>
      <c r="OYS168" s="50"/>
      <c r="OYT168" s="50"/>
      <c r="OYU168" s="50"/>
      <c r="OYV168" s="50"/>
      <c r="OYW168" s="50"/>
      <c r="OYX168" s="50"/>
      <c r="OYY168" s="50"/>
      <c r="OYZ168" s="50"/>
      <c r="OZA168" s="50"/>
      <c r="OZB168" s="50"/>
      <c r="OZC168" s="50"/>
      <c r="OZD168" s="50"/>
      <c r="OZE168" s="50"/>
      <c r="OZF168" s="50"/>
      <c r="OZG168" s="50"/>
      <c r="OZH168" s="50"/>
      <c r="OZI168" s="50"/>
      <c r="OZJ168" s="50"/>
      <c r="OZK168" s="50"/>
      <c r="OZL168" s="50"/>
      <c r="OZM168" s="50"/>
      <c r="OZN168" s="50"/>
      <c r="OZO168" s="50"/>
      <c r="OZP168" s="50"/>
      <c r="OZQ168" s="50"/>
      <c r="OZR168" s="50"/>
      <c r="OZS168" s="50"/>
      <c r="OZT168" s="50"/>
      <c r="OZU168" s="50"/>
      <c r="OZV168" s="50"/>
      <c r="OZW168" s="50"/>
      <c r="OZX168" s="50"/>
      <c r="OZY168" s="50"/>
      <c r="OZZ168" s="50"/>
      <c r="PAA168" s="50"/>
      <c r="PAB168" s="50"/>
      <c r="PAC168" s="50"/>
      <c r="PAD168" s="50"/>
      <c r="PAE168" s="50"/>
      <c r="PAF168" s="50"/>
      <c r="PAG168" s="50"/>
      <c r="PAH168" s="50"/>
      <c r="PAI168" s="50"/>
      <c r="PAJ168" s="50"/>
      <c r="PAK168" s="50"/>
      <c r="PAL168" s="50"/>
      <c r="PAM168" s="50"/>
      <c r="PAN168" s="50"/>
      <c r="PAO168" s="50"/>
      <c r="PAP168" s="50"/>
      <c r="PAQ168" s="50"/>
      <c r="PAR168" s="50"/>
      <c r="PAS168" s="50"/>
      <c r="PAT168" s="50"/>
      <c r="PAU168" s="50"/>
      <c r="PAV168" s="50"/>
      <c r="PAW168" s="50"/>
      <c r="PAX168" s="50"/>
      <c r="PAY168" s="50"/>
      <c r="PAZ168" s="50"/>
      <c r="PBA168" s="50"/>
      <c r="PBB168" s="50"/>
      <c r="PBC168" s="50"/>
      <c r="PBD168" s="50"/>
      <c r="PBE168" s="50"/>
      <c r="PBF168" s="50"/>
      <c r="PBG168" s="50"/>
      <c r="PBH168" s="50"/>
      <c r="PBI168" s="50"/>
      <c r="PBJ168" s="50"/>
      <c r="PBK168" s="50"/>
      <c r="PBL168" s="50"/>
      <c r="PBM168" s="50"/>
      <c r="PBN168" s="50"/>
      <c r="PBO168" s="50"/>
      <c r="PBP168" s="50"/>
      <c r="PBQ168" s="50"/>
      <c r="PBR168" s="50"/>
      <c r="PBS168" s="50"/>
      <c r="PBT168" s="50"/>
      <c r="PBU168" s="50"/>
      <c r="PBV168" s="50"/>
      <c r="PBW168" s="50"/>
      <c r="PBX168" s="50"/>
      <c r="PBY168" s="50"/>
      <c r="PBZ168" s="50"/>
      <c r="PCA168" s="50"/>
      <c r="PCB168" s="50"/>
      <c r="PCC168" s="50"/>
      <c r="PCD168" s="50"/>
      <c r="PCE168" s="50"/>
      <c r="PCF168" s="50"/>
      <c r="PCG168" s="50"/>
      <c r="PCH168" s="50"/>
      <c r="PCI168" s="50"/>
      <c r="PCJ168" s="50"/>
      <c r="PCK168" s="50"/>
      <c r="PCL168" s="50"/>
      <c r="PCM168" s="50"/>
      <c r="PCN168" s="50"/>
      <c r="PCO168" s="50"/>
      <c r="PCP168" s="50"/>
      <c r="PCQ168" s="50"/>
      <c r="PCR168" s="50"/>
      <c r="PCS168" s="50"/>
      <c r="PCT168" s="50"/>
      <c r="PCU168" s="50"/>
      <c r="PCV168" s="50"/>
      <c r="PCW168" s="50"/>
      <c r="PCX168" s="50"/>
      <c r="PCY168" s="50"/>
      <c r="PCZ168" s="50"/>
      <c r="PDA168" s="50"/>
      <c r="PDB168" s="50"/>
      <c r="PDC168" s="50"/>
      <c r="PDD168" s="50"/>
      <c r="PDE168" s="50"/>
      <c r="PDF168" s="50"/>
      <c r="PDG168" s="50"/>
      <c r="PDH168" s="50"/>
      <c r="PDI168" s="50"/>
      <c r="PDJ168" s="50"/>
      <c r="PDK168" s="50"/>
      <c r="PDL168" s="50"/>
      <c r="PDM168" s="50"/>
      <c r="PDN168" s="50"/>
      <c r="PDO168" s="50"/>
      <c r="PDP168" s="50"/>
      <c r="PDQ168" s="50"/>
      <c r="PDR168" s="50"/>
      <c r="PDS168" s="50"/>
      <c r="PDT168" s="50"/>
      <c r="PDU168" s="50"/>
      <c r="PDV168" s="50"/>
      <c r="PDW168" s="50"/>
      <c r="PDX168" s="50"/>
      <c r="PDY168" s="50"/>
      <c r="PDZ168" s="50"/>
      <c r="PEA168" s="50"/>
      <c r="PEB168" s="50"/>
      <c r="PEC168" s="50"/>
      <c r="PED168" s="50"/>
      <c r="PEE168" s="50"/>
      <c r="PEF168" s="50"/>
      <c r="PEG168" s="50"/>
      <c r="PEH168" s="50"/>
      <c r="PEI168" s="50"/>
      <c r="PEJ168" s="50"/>
      <c r="PEK168" s="50"/>
      <c r="PEL168" s="50"/>
      <c r="PEM168" s="50"/>
      <c r="PEN168" s="50"/>
      <c r="PEO168" s="50"/>
      <c r="PEP168" s="50"/>
      <c r="PEQ168" s="50"/>
      <c r="PER168" s="50"/>
      <c r="PES168" s="50"/>
      <c r="PET168" s="50"/>
      <c r="PEU168" s="50"/>
      <c r="PEV168" s="50"/>
      <c r="PEW168" s="50"/>
      <c r="PEX168" s="50"/>
      <c r="PEY168" s="50"/>
      <c r="PEZ168" s="50"/>
      <c r="PFA168" s="50"/>
      <c r="PFB168" s="50"/>
      <c r="PFC168" s="50"/>
      <c r="PFD168" s="50"/>
      <c r="PFE168" s="50"/>
      <c r="PFF168" s="50"/>
      <c r="PFG168" s="50"/>
      <c r="PFH168" s="50"/>
      <c r="PFI168" s="50"/>
      <c r="PFJ168" s="50"/>
      <c r="PFK168" s="50"/>
      <c r="PFL168" s="50"/>
      <c r="PFM168" s="50"/>
      <c r="PFN168" s="50"/>
      <c r="PFO168" s="50"/>
      <c r="PFP168" s="50"/>
      <c r="PFQ168" s="50"/>
      <c r="PFR168" s="50"/>
      <c r="PFS168" s="50"/>
      <c r="PFT168" s="50"/>
      <c r="PFU168" s="50"/>
      <c r="PFV168" s="50"/>
      <c r="PFW168" s="50"/>
      <c r="PFX168" s="50"/>
      <c r="PFY168" s="50"/>
      <c r="PFZ168" s="50"/>
      <c r="PGA168" s="50"/>
      <c r="PGB168" s="50"/>
      <c r="PGC168" s="50"/>
      <c r="PGD168" s="50"/>
      <c r="PGE168" s="50"/>
      <c r="PGF168" s="50"/>
      <c r="PGG168" s="50"/>
      <c r="PGH168" s="50"/>
      <c r="PGI168" s="50"/>
      <c r="PGJ168" s="50"/>
      <c r="PGL168" s="50"/>
      <c r="PGN168" s="50"/>
      <c r="PGO168" s="50"/>
      <c r="PGP168" s="50"/>
      <c r="PGQ168" s="50"/>
      <c r="PGR168" s="50"/>
      <c r="PGS168" s="50"/>
      <c r="PGT168" s="50"/>
      <c r="PGU168" s="50"/>
      <c r="PGZ168" s="50"/>
      <c r="PHA168" s="50"/>
      <c r="PHB168" s="50"/>
      <c r="PHC168" s="50"/>
      <c r="PHD168" s="50"/>
      <c r="PHE168" s="50"/>
      <c r="PHF168" s="50"/>
      <c r="PHG168" s="50"/>
      <c r="PHH168" s="50"/>
      <c r="PHI168" s="50"/>
      <c r="PHJ168" s="50"/>
      <c r="PHK168" s="50"/>
      <c r="PHL168" s="50"/>
      <c r="PHM168" s="50"/>
      <c r="PHN168" s="50"/>
      <c r="PHO168" s="50"/>
      <c r="PHP168" s="50"/>
      <c r="PHQ168" s="50"/>
      <c r="PHR168" s="50"/>
      <c r="PHS168" s="50"/>
      <c r="PHT168" s="50"/>
      <c r="PHU168" s="50"/>
      <c r="PHV168" s="50"/>
      <c r="PHW168" s="50"/>
      <c r="PHX168" s="50"/>
      <c r="PHY168" s="50"/>
      <c r="PHZ168" s="50"/>
      <c r="PIA168" s="50"/>
      <c r="PIB168" s="50"/>
      <c r="PIC168" s="50"/>
      <c r="PID168" s="50"/>
      <c r="PIE168" s="50"/>
      <c r="PIF168" s="50"/>
      <c r="PIG168" s="50"/>
      <c r="PIH168" s="50"/>
      <c r="PII168" s="50"/>
      <c r="PIJ168" s="50"/>
      <c r="PIK168" s="50"/>
      <c r="PIL168" s="50"/>
      <c r="PIM168" s="50"/>
      <c r="PIN168" s="50"/>
      <c r="PIO168" s="50"/>
      <c r="PIP168" s="50"/>
      <c r="PIQ168" s="50"/>
      <c r="PIR168" s="50"/>
      <c r="PIS168" s="50"/>
      <c r="PIT168" s="50"/>
      <c r="PIU168" s="50"/>
      <c r="PIV168" s="50"/>
      <c r="PIW168" s="50"/>
      <c r="PIX168" s="50"/>
      <c r="PIY168" s="50"/>
      <c r="PIZ168" s="50"/>
      <c r="PJA168" s="50"/>
      <c r="PJB168" s="50"/>
      <c r="PJC168" s="50"/>
      <c r="PJD168" s="50"/>
      <c r="PJE168" s="50"/>
      <c r="PJF168" s="50"/>
      <c r="PJG168" s="50"/>
      <c r="PJH168" s="50"/>
      <c r="PJI168" s="50"/>
      <c r="PJJ168" s="50"/>
      <c r="PJK168" s="50"/>
      <c r="PJL168" s="50"/>
      <c r="PJM168" s="50"/>
      <c r="PJN168" s="50"/>
      <c r="PJO168" s="50"/>
      <c r="PJP168" s="50"/>
      <c r="PJQ168" s="50"/>
      <c r="PJR168" s="50"/>
      <c r="PJS168" s="50"/>
      <c r="PJT168" s="50"/>
      <c r="PJU168" s="50"/>
      <c r="PJV168" s="50"/>
      <c r="PJW168" s="50"/>
      <c r="PJX168" s="50"/>
      <c r="PJY168" s="50"/>
      <c r="PJZ168" s="50"/>
      <c r="PKA168" s="50"/>
      <c r="PKB168" s="50"/>
      <c r="PKC168" s="50"/>
      <c r="PKD168" s="50"/>
      <c r="PKE168" s="50"/>
      <c r="PKF168" s="50"/>
      <c r="PKG168" s="50"/>
      <c r="PKH168" s="50"/>
      <c r="PKI168" s="50"/>
      <c r="PKJ168" s="50"/>
      <c r="PKK168" s="50"/>
      <c r="PKL168" s="50"/>
      <c r="PKM168" s="50"/>
      <c r="PKN168" s="50"/>
      <c r="PKO168" s="50"/>
      <c r="PKP168" s="50"/>
      <c r="PKQ168" s="50"/>
      <c r="PKR168" s="50"/>
      <c r="PKS168" s="50"/>
      <c r="PKT168" s="50"/>
      <c r="PKU168" s="50"/>
      <c r="PKV168" s="50"/>
      <c r="PKW168" s="50"/>
      <c r="PKX168" s="50"/>
      <c r="PKY168" s="50"/>
      <c r="PKZ168" s="50"/>
      <c r="PLA168" s="50"/>
      <c r="PLB168" s="50"/>
      <c r="PLC168" s="50"/>
      <c r="PLD168" s="50"/>
      <c r="PLE168" s="50"/>
      <c r="PLF168" s="50"/>
      <c r="PLG168" s="50"/>
      <c r="PLH168" s="50"/>
      <c r="PLI168" s="50"/>
      <c r="PLJ168" s="50"/>
      <c r="PLK168" s="50"/>
      <c r="PLL168" s="50"/>
      <c r="PLM168" s="50"/>
      <c r="PLN168" s="50"/>
      <c r="PLO168" s="50"/>
      <c r="PLP168" s="50"/>
      <c r="PLQ168" s="50"/>
      <c r="PLR168" s="50"/>
      <c r="PLS168" s="50"/>
      <c r="PLT168" s="50"/>
      <c r="PLU168" s="50"/>
      <c r="PLV168" s="50"/>
      <c r="PLW168" s="50"/>
      <c r="PLX168" s="50"/>
      <c r="PLY168" s="50"/>
      <c r="PLZ168" s="50"/>
      <c r="PMA168" s="50"/>
      <c r="PMB168" s="50"/>
      <c r="PMC168" s="50"/>
      <c r="PMD168" s="50"/>
      <c r="PME168" s="50"/>
      <c r="PMF168" s="50"/>
      <c r="PMG168" s="50"/>
      <c r="PMH168" s="50"/>
      <c r="PMI168" s="50"/>
      <c r="PMJ168" s="50"/>
      <c r="PMK168" s="50"/>
      <c r="PML168" s="50"/>
      <c r="PMM168" s="50"/>
      <c r="PMN168" s="50"/>
      <c r="PMO168" s="50"/>
      <c r="PMP168" s="50"/>
      <c r="PMQ168" s="50"/>
      <c r="PMR168" s="50"/>
      <c r="PMS168" s="50"/>
      <c r="PMT168" s="50"/>
      <c r="PMU168" s="50"/>
      <c r="PMV168" s="50"/>
      <c r="PMW168" s="50"/>
      <c r="PMX168" s="50"/>
      <c r="PMY168" s="50"/>
      <c r="PMZ168" s="50"/>
      <c r="PNA168" s="50"/>
      <c r="PNB168" s="50"/>
      <c r="PNC168" s="50"/>
      <c r="PND168" s="50"/>
      <c r="PNE168" s="50"/>
      <c r="PNF168" s="50"/>
      <c r="PNG168" s="50"/>
      <c r="PNH168" s="50"/>
      <c r="PNI168" s="50"/>
      <c r="PNJ168" s="50"/>
      <c r="PNK168" s="50"/>
      <c r="PNL168" s="50"/>
      <c r="PNM168" s="50"/>
      <c r="PNN168" s="50"/>
      <c r="PNO168" s="50"/>
      <c r="PNP168" s="50"/>
      <c r="PNQ168" s="50"/>
      <c r="PNR168" s="50"/>
      <c r="PNS168" s="50"/>
      <c r="PNT168" s="50"/>
      <c r="PNU168" s="50"/>
      <c r="PNV168" s="50"/>
      <c r="PNW168" s="50"/>
      <c r="PNX168" s="50"/>
      <c r="PNY168" s="50"/>
      <c r="PNZ168" s="50"/>
      <c r="POA168" s="50"/>
      <c r="POB168" s="50"/>
      <c r="POC168" s="50"/>
      <c r="POD168" s="50"/>
      <c r="POE168" s="50"/>
      <c r="POF168" s="50"/>
      <c r="POG168" s="50"/>
      <c r="POH168" s="50"/>
      <c r="POI168" s="50"/>
      <c r="POJ168" s="50"/>
      <c r="POK168" s="50"/>
      <c r="POL168" s="50"/>
      <c r="POM168" s="50"/>
      <c r="PON168" s="50"/>
      <c r="POO168" s="50"/>
      <c r="POP168" s="50"/>
      <c r="POQ168" s="50"/>
      <c r="POR168" s="50"/>
      <c r="POS168" s="50"/>
      <c r="POT168" s="50"/>
      <c r="POU168" s="50"/>
      <c r="POV168" s="50"/>
      <c r="POW168" s="50"/>
      <c r="POX168" s="50"/>
      <c r="POY168" s="50"/>
      <c r="POZ168" s="50"/>
      <c r="PPA168" s="50"/>
      <c r="PPB168" s="50"/>
      <c r="PPC168" s="50"/>
      <c r="PPD168" s="50"/>
      <c r="PPE168" s="50"/>
      <c r="PPF168" s="50"/>
      <c r="PPG168" s="50"/>
      <c r="PPH168" s="50"/>
      <c r="PPI168" s="50"/>
      <c r="PPJ168" s="50"/>
      <c r="PPK168" s="50"/>
      <c r="PPL168" s="50"/>
      <c r="PPM168" s="50"/>
      <c r="PPN168" s="50"/>
      <c r="PPO168" s="50"/>
      <c r="PPP168" s="50"/>
      <c r="PPQ168" s="50"/>
      <c r="PPR168" s="50"/>
      <c r="PPS168" s="50"/>
      <c r="PPT168" s="50"/>
      <c r="PPU168" s="50"/>
      <c r="PPV168" s="50"/>
      <c r="PPW168" s="50"/>
      <c r="PPX168" s="50"/>
      <c r="PPY168" s="50"/>
      <c r="PPZ168" s="50"/>
      <c r="PQA168" s="50"/>
      <c r="PQB168" s="50"/>
      <c r="PQC168" s="50"/>
      <c r="PQD168" s="50"/>
      <c r="PQE168" s="50"/>
      <c r="PQF168" s="50"/>
      <c r="PQH168" s="50"/>
      <c r="PQJ168" s="50"/>
      <c r="PQK168" s="50"/>
      <c r="PQL168" s="50"/>
      <c r="PQM168" s="50"/>
      <c r="PQN168" s="50"/>
      <c r="PQO168" s="50"/>
      <c r="PQP168" s="50"/>
      <c r="PQQ168" s="50"/>
      <c r="PQV168" s="50"/>
      <c r="PQW168" s="50"/>
      <c r="PQX168" s="50"/>
      <c r="PQY168" s="50"/>
      <c r="PQZ168" s="50"/>
      <c r="PRA168" s="50"/>
      <c r="PRB168" s="50"/>
      <c r="PRC168" s="50"/>
      <c r="PRD168" s="50"/>
      <c r="PRE168" s="50"/>
      <c r="PRF168" s="50"/>
      <c r="PRG168" s="50"/>
      <c r="PRH168" s="50"/>
      <c r="PRI168" s="50"/>
      <c r="PRJ168" s="50"/>
      <c r="PRK168" s="50"/>
      <c r="PRL168" s="50"/>
      <c r="PRM168" s="50"/>
      <c r="PRN168" s="50"/>
      <c r="PRO168" s="50"/>
      <c r="PRP168" s="50"/>
      <c r="PRQ168" s="50"/>
      <c r="PRR168" s="50"/>
      <c r="PRS168" s="50"/>
      <c r="PRT168" s="50"/>
      <c r="PRU168" s="50"/>
      <c r="PRV168" s="50"/>
      <c r="PRW168" s="50"/>
      <c r="PRX168" s="50"/>
      <c r="PRY168" s="50"/>
      <c r="PRZ168" s="50"/>
      <c r="PSA168" s="50"/>
      <c r="PSB168" s="50"/>
      <c r="PSC168" s="50"/>
      <c r="PSD168" s="50"/>
      <c r="PSE168" s="50"/>
      <c r="PSF168" s="50"/>
      <c r="PSG168" s="50"/>
      <c r="PSH168" s="50"/>
      <c r="PSI168" s="50"/>
      <c r="PSJ168" s="50"/>
      <c r="PSK168" s="50"/>
      <c r="PSL168" s="50"/>
      <c r="PSM168" s="50"/>
      <c r="PSN168" s="50"/>
      <c r="PSO168" s="50"/>
      <c r="PSP168" s="50"/>
      <c r="PSQ168" s="50"/>
      <c r="PSR168" s="50"/>
      <c r="PSS168" s="50"/>
      <c r="PST168" s="50"/>
      <c r="PSU168" s="50"/>
      <c r="PSV168" s="50"/>
      <c r="PSW168" s="50"/>
      <c r="PSX168" s="50"/>
      <c r="PSY168" s="50"/>
      <c r="PSZ168" s="50"/>
      <c r="PTA168" s="50"/>
      <c r="PTB168" s="50"/>
      <c r="PTC168" s="50"/>
      <c r="PTD168" s="50"/>
      <c r="PTE168" s="50"/>
      <c r="PTF168" s="50"/>
      <c r="PTG168" s="50"/>
      <c r="PTH168" s="50"/>
      <c r="PTI168" s="50"/>
      <c r="PTJ168" s="50"/>
      <c r="PTK168" s="50"/>
      <c r="PTL168" s="50"/>
      <c r="PTM168" s="50"/>
      <c r="PTN168" s="50"/>
      <c r="PTO168" s="50"/>
      <c r="PTP168" s="50"/>
      <c r="PTQ168" s="50"/>
      <c r="PTR168" s="50"/>
      <c r="PTS168" s="50"/>
      <c r="PTT168" s="50"/>
      <c r="PTU168" s="50"/>
      <c r="PTV168" s="50"/>
      <c r="PTW168" s="50"/>
      <c r="PTX168" s="50"/>
      <c r="PTY168" s="50"/>
      <c r="PTZ168" s="50"/>
      <c r="PUA168" s="50"/>
      <c r="PUB168" s="50"/>
      <c r="PUC168" s="50"/>
      <c r="PUD168" s="50"/>
      <c r="PUE168" s="50"/>
      <c r="PUF168" s="50"/>
      <c r="PUG168" s="50"/>
      <c r="PUH168" s="50"/>
      <c r="PUI168" s="50"/>
      <c r="PUJ168" s="50"/>
      <c r="PUK168" s="50"/>
      <c r="PUL168" s="50"/>
      <c r="PUM168" s="50"/>
      <c r="PUN168" s="50"/>
      <c r="PUO168" s="50"/>
      <c r="PUP168" s="50"/>
      <c r="PUQ168" s="50"/>
      <c r="PUR168" s="50"/>
      <c r="PUS168" s="50"/>
      <c r="PUT168" s="50"/>
      <c r="PUU168" s="50"/>
      <c r="PUV168" s="50"/>
      <c r="PUW168" s="50"/>
      <c r="PUX168" s="50"/>
      <c r="PUY168" s="50"/>
      <c r="PUZ168" s="50"/>
      <c r="PVA168" s="50"/>
      <c r="PVB168" s="50"/>
      <c r="PVC168" s="50"/>
      <c r="PVD168" s="50"/>
      <c r="PVE168" s="50"/>
      <c r="PVF168" s="50"/>
      <c r="PVG168" s="50"/>
      <c r="PVH168" s="50"/>
      <c r="PVI168" s="50"/>
      <c r="PVJ168" s="50"/>
      <c r="PVK168" s="50"/>
      <c r="PVL168" s="50"/>
      <c r="PVM168" s="50"/>
      <c r="PVN168" s="50"/>
      <c r="PVO168" s="50"/>
      <c r="PVP168" s="50"/>
      <c r="PVQ168" s="50"/>
      <c r="PVR168" s="50"/>
      <c r="PVS168" s="50"/>
      <c r="PVT168" s="50"/>
      <c r="PVU168" s="50"/>
      <c r="PVV168" s="50"/>
      <c r="PVW168" s="50"/>
      <c r="PVX168" s="50"/>
      <c r="PVY168" s="50"/>
      <c r="PVZ168" s="50"/>
      <c r="PWA168" s="50"/>
      <c r="PWB168" s="50"/>
      <c r="PWC168" s="50"/>
      <c r="PWD168" s="50"/>
      <c r="PWE168" s="50"/>
      <c r="PWF168" s="50"/>
      <c r="PWG168" s="50"/>
      <c r="PWH168" s="50"/>
      <c r="PWI168" s="50"/>
      <c r="PWJ168" s="50"/>
      <c r="PWK168" s="50"/>
      <c r="PWL168" s="50"/>
      <c r="PWM168" s="50"/>
      <c r="PWN168" s="50"/>
      <c r="PWO168" s="50"/>
      <c r="PWP168" s="50"/>
      <c r="PWQ168" s="50"/>
      <c r="PWR168" s="50"/>
      <c r="PWS168" s="50"/>
      <c r="PWT168" s="50"/>
      <c r="PWU168" s="50"/>
      <c r="PWV168" s="50"/>
      <c r="PWW168" s="50"/>
      <c r="PWX168" s="50"/>
      <c r="PWY168" s="50"/>
      <c r="PWZ168" s="50"/>
      <c r="PXA168" s="50"/>
      <c r="PXB168" s="50"/>
      <c r="PXC168" s="50"/>
      <c r="PXD168" s="50"/>
      <c r="PXE168" s="50"/>
      <c r="PXF168" s="50"/>
      <c r="PXG168" s="50"/>
      <c r="PXH168" s="50"/>
      <c r="PXI168" s="50"/>
      <c r="PXJ168" s="50"/>
      <c r="PXK168" s="50"/>
      <c r="PXL168" s="50"/>
      <c r="PXM168" s="50"/>
      <c r="PXN168" s="50"/>
      <c r="PXO168" s="50"/>
      <c r="PXP168" s="50"/>
      <c r="PXQ168" s="50"/>
      <c r="PXR168" s="50"/>
      <c r="PXS168" s="50"/>
      <c r="PXT168" s="50"/>
      <c r="PXU168" s="50"/>
      <c r="PXV168" s="50"/>
      <c r="PXW168" s="50"/>
      <c r="PXX168" s="50"/>
      <c r="PXY168" s="50"/>
      <c r="PXZ168" s="50"/>
      <c r="PYA168" s="50"/>
      <c r="PYB168" s="50"/>
      <c r="PYC168" s="50"/>
      <c r="PYD168" s="50"/>
      <c r="PYE168" s="50"/>
      <c r="PYF168" s="50"/>
      <c r="PYG168" s="50"/>
      <c r="PYH168" s="50"/>
      <c r="PYI168" s="50"/>
      <c r="PYJ168" s="50"/>
      <c r="PYK168" s="50"/>
      <c r="PYL168" s="50"/>
      <c r="PYM168" s="50"/>
      <c r="PYN168" s="50"/>
      <c r="PYO168" s="50"/>
      <c r="PYP168" s="50"/>
      <c r="PYQ168" s="50"/>
      <c r="PYR168" s="50"/>
      <c r="PYS168" s="50"/>
      <c r="PYT168" s="50"/>
      <c r="PYU168" s="50"/>
      <c r="PYV168" s="50"/>
      <c r="PYW168" s="50"/>
      <c r="PYX168" s="50"/>
      <c r="PYY168" s="50"/>
      <c r="PYZ168" s="50"/>
      <c r="PZA168" s="50"/>
      <c r="PZB168" s="50"/>
      <c r="PZC168" s="50"/>
      <c r="PZD168" s="50"/>
      <c r="PZE168" s="50"/>
      <c r="PZF168" s="50"/>
      <c r="PZG168" s="50"/>
      <c r="PZH168" s="50"/>
      <c r="PZI168" s="50"/>
      <c r="PZJ168" s="50"/>
      <c r="PZK168" s="50"/>
      <c r="PZL168" s="50"/>
      <c r="PZM168" s="50"/>
      <c r="PZN168" s="50"/>
      <c r="PZO168" s="50"/>
      <c r="PZP168" s="50"/>
      <c r="PZQ168" s="50"/>
      <c r="PZR168" s="50"/>
      <c r="PZS168" s="50"/>
      <c r="PZT168" s="50"/>
      <c r="PZU168" s="50"/>
      <c r="PZV168" s="50"/>
      <c r="PZW168" s="50"/>
      <c r="PZX168" s="50"/>
      <c r="PZY168" s="50"/>
      <c r="PZZ168" s="50"/>
      <c r="QAA168" s="50"/>
      <c r="QAB168" s="50"/>
      <c r="QAD168" s="50"/>
      <c r="QAF168" s="50"/>
      <c r="QAG168" s="50"/>
      <c r="QAH168" s="50"/>
      <c r="QAI168" s="50"/>
      <c r="QAJ168" s="50"/>
      <c r="QAK168" s="50"/>
      <c r="QAL168" s="50"/>
      <c r="QAM168" s="50"/>
      <c r="QAR168" s="50"/>
      <c r="QAS168" s="50"/>
      <c r="QAT168" s="50"/>
      <c r="QAU168" s="50"/>
      <c r="QAV168" s="50"/>
      <c r="QAW168" s="50"/>
      <c r="QAX168" s="50"/>
      <c r="QAY168" s="50"/>
      <c r="QAZ168" s="50"/>
      <c r="QBA168" s="50"/>
      <c r="QBB168" s="50"/>
      <c r="QBC168" s="50"/>
      <c r="QBD168" s="50"/>
      <c r="QBE168" s="50"/>
      <c r="QBF168" s="50"/>
      <c r="QBG168" s="50"/>
      <c r="QBH168" s="50"/>
      <c r="QBI168" s="50"/>
      <c r="QBJ168" s="50"/>
      <c r="QBK168" s="50"/>
      <c r="QBL168" s="50"/>
      <c r="QBM168" s="50"/>
      <c r="QBN168" s="50"/>
      <c r="QBO168" s="50"/>
      <c r="QBP168" s="50"/>
      <c r="QBQ168" s="50"/>
      <c r="QBR168" s="50"/>
      <c r="QBS168" s="50"/>
      <c r="QBT168" s="50"/>
      <c r="QBU168" s="50"/>
      <c r="QBV168" s="50"/>
      <c r="QBW168" s="50"/>
      <c r="QBX168" s="50"/>
      <c r="QBY168" s="50"/>
      <c r="QBZ168" s="50"/>
      <c r="QCA168" s="50"/>
      <c r="QCB168" s="50"/>
      <c r="QCC168" s="50"/>
      <c r="QCD168" s="50"/>
      <c r="QCE168" s="50"/>
      <c r="QCF168" s="50"/>
      <c r="QCG168" s="50"/>
      <c r="QCH168" s="50"/>
      <c r="QCI168" s="50"/>
      <c r="QCJ168" s="50"/>
      <c r="QCK168" s="50"/>
      <c r="QCL168" s="50"/>
      <c r="QCM168" s="50"/>
      <c r="QCN168" s="50"/>
      <c r="QCO168" s="50"/>
      <c r="QCP168" s="50"/>
      <c r="QCQ168" s="50"/>
      <c r="QCR168" s="50"/>
      <c r="QCS168" s="50"/>
      <c r="QCT168" s="50"/>
      <c r="QCU168" s="50"/>
      <c r="QCV168" s="50"/>
      <c r="QCW168" s="50"/>
      <c r="QCX168" s="50"/>
      <c r="QCY168" s="50"/>
      <c r="QCZ168" s="50"/>
      <c r="QDA168" s="50"/>
      <c r="QDB168" s="50"/>
      <c r="QDC168" s="50"/>
      <c r="QDD168" s="50"/>
      <c r="QDE168" s="50"/>
      <c r="QDF168" s="50"/>
      <c r="QDG168" s="50"/>
      <c r="QDH168" s="50"/>
      <c r="QDI168" s="50"/>
      <c r="QDJ168" s="50"/>
      <c r="QDK168" s="50"/>
      <c r="QDL168" s="50"/>
      <c r="QDM168" s="50"/>
      <c r="QDN168" s="50"/>
      <c r="QDO168" s="50"/>
      <c r="QDP168" s="50"/>
      <c r="QDQ168" s="50"/>
      <c r="QDR168" s="50"/>
      <c r="QDS168" s="50"/>
      <c r="QDT168" s="50"/>
      <c r="QDU168" s="50"/>
      <c r="QDV168" s="50"/>
      <c r="QDW168" s="50"/>
      <c r="QDX168" s="50"/>
      <c r="QDY168" s="50"/>
      <c r="QDZ168" s="50"/>
      <c r="QEA168" s="50"/>
      <c r="QEB168" s="50"/>
      <c r="QEC168" s="50"/>
      <c r="QED168" s="50"/>
      <c r="QEE168" s="50"/>
      <c r="QEF168" s="50"/>
      <c r="QEG168" s="50"/>
      <c r="QEH168" s="50"/>
      <c r="QEI168" s="50"/>
      <c r="QEJ168" s="50"/>
      <c r="QEK168" s="50"/>
      <c r="QEL168" s="50"/>
      <c r="QEM168" s="50"/>
      <c r="QEN168" s="50"/>
      <c r="QEO168" s="50"/>
      <c r="QEP168" s="50"/>
      <c r="QEQ168" s="50"/>
      <c r="QER168" s="50"/>
      <c r="QES168" s="50"/>
      <c r="QET168" s="50"/>
      <c r="QEU168" s="50"/>
      <c r="QEV168" s="50"/>
      <c r="QEW168" s="50"/>
      <c r="QEX168" s="50"/>
      <c r="QEY168" s="50"/>
      <c r="QEZ168" s="50"/>
      <c r="QFA168" s="50"/>
      <c r="QFB168" s="50"/>
      <c r="QFC168" s="50"/>
      <c r="QFD168" s="50"/>
      <c r="QFE168" s="50"/>
      <c r="QFF168" s="50"/>
      <c r="QFG168" s="50"/>
      <c r="QFH168" s="50"/>
      <c r="QFI168" s="50"/>
      <c r="QFJ168" s="50"/>
      <c r="QFK168" s="50"/>
      <c r="QFL168" s="50"/>
      <c r="QFM168" s="50"/>
      <c r="QFN168" s="50"/>
      <c r="QFO168" s="50"/>
      <c r="QFP168" s="50"/>
      <c r="QFQ168" s="50"/>
      <c r="QFR168" s="50"/>
      <c r="QFS168" s="50"/>
      <c r="QFT168" s="50"/>
      <c r="QFU168" s="50"/>
      <c r="QFV168" s="50"/>
      <c r="QFW168" s="50"/>
      <c r="QFX168" s="50"/>
      <c r="QFY168" s="50"/>
      <c r="QFZ168" s="50"/>
      <c r="QGA168" s="50"/>
      <c r="QGB168" s="50"/>
      <c r="QGC168" s="50"/>
      <c r="QGD168" s="50"/>
      <c r="QGE168" s="50"/>
      <c r="QGF168" s="50"/>
      <c r="QGG168" s="50"/>
      <c r="QGH168" s="50"/>
      <c r="QGI168" s="50"/>
      <c r="QGJ168" s="50"/>
      <c r="QGK168" s="50"/>
      <c r="QGL168" s="50"/>
      <c r="QGM168" s="50"/>
      <c r="QGN168" s="50"/>
      <c r="QGO168" s="50"/>
      <c r="QGP168" s="50"/>
      <c r="QGQ168" s="50"/>
      <c r="QGR168" s="50"/>
      <c r="QGS168" s="50"/>
      <c r="QGT168" s="50"/>
      <c r="QGU168" s="50"/>
      <c r="QGV168" s="50"/>
      <c r="QGW168" s="50"/>
      <c r="QGX168" s="50"/>
      <c r="QGY168" s="50"/>
      <c r="QGZ168" s="50"/>
      <c r="QHA168" s="50"/>
      <c r="QHB168" s="50"/>
      <c r="QHC168" s="50"/>
      <c r="QHD168" s="50"/>
      <c r="QHE168" s="50"/>
      <c r="QHF168" s="50"/>
      <c r="QHG168" s="50"/>
      <c r="QHH168" s="50"/>
      <c r="QHI168" s="50"/>
      <c r="QHJ168" s="50"/>
      <c r="QHK168" s="50"/>
      <c r="QHL168" s="50"/>
      <c r="QHM168" s="50"/>
      <c r="QHN168" s="50"/>
      <c r="QHO168" s="50"/>
      <c r="QHP168" s="50"/>
      <c r="QHQ168" s="50"/>
      <c r="QHR168" s="50"/>
      <c r="QHS168" s="50"/>
      <c r="QHT168" s="50"/>
      <c r="QHU168" s="50"/>
      <c r="QHV168" s="50"/>
      <c r="QHW168" s="50"/>
      <c r="QHX168" s="50"/>
      <c r="QHY168" s="50"/>
      <c r="QHZ168" s="50"/>
      <c r="QIA168" s="50"/>
      <c r="QIB168" s="50"/>
      <c r="QIC168" s="50"/>
      <c r="QID168" s="50"/>
      <c r="QIE168" s="50"/>
      <c r="QIF168" s="50"/>
      <c r="QIG168" s="50"/>
      <c r="QIH168" s="50"/>
      <c r="QII168" s="50"/>
      <c r="QIJ168" s="50"/>
      <c r="QIK168" s="50"/>
      <c r="QIL168" s="50"/>
      <c r="QIM168" s="50"/>
      <c r="QIN168" s="50"/>
      <c r="QIO168" s="50"/>
      <c r="QIP168" s="50"/>
      <c r="QIQ168" s="50"/>
      <c r="QIR168" s="50"/>
      <c r="QIS168" s="50"/>
      <c r="QIT168" s="50"/>
      <c r="QIU168" s="50"/>
      <c r="QIV168" s="50"/>
      <c r="QIW168" s="50"/>
      <c r="QIX168" s="50"/>
      <c r="QIY168" s="50"/>
      <c r="QIZ168" s="50"/>
      <c r="QJA168" s="50"/>
      <c r="QJB168" s="50"/>
      <c r="QJC168" s="50"/>
      <c r="QJD168" s="50"/>
      <c r="QJE168" s="50"/>
      <c r="QJF168" s="50"/>
      <c r="QJG168" s="50"/>
      <c r="QJH168" s="50"/>
      <c r="QJI168" s="50"/>
      <c r="QJJ168" s="50"/>
      <c r="QJK168" s="50"/>
      <c r="QJL168" s="50"/>
      <c r="QJM168" s="50"/>
      <c r="QJN168" s="50"/>
      <c r="QJO168" s="50"/>
      <c r="QJP168" s="50"/>
      <c r="QJQ168" s="50"/>
      <c r="QJR168" s="50"/>
      <c r="QJS168" s="50"/>
      <c r="QJT168" s="50"/>
      <c r="QJU168" s="50"/>
      <c r="QJV168" s="50"/>
      <c r="QJW168" s="50"/>
      <c r="QJX168" s="50"/>
      <c r="QJZ168" s="50"/>
      <c r="QKB168" s="50"/>
      <c r="QKC168" s="50"/>
      <c r="QKD168" s="50"/>
      <c r="QKE168" s="50"/>
      <c r="QKF168" s="50"/>
      <c r="QKG168" s="50"/>
      <c r="QKH168" s="50"/>
      <c r="QKI168" s="50"/>
      <c r="QKN168" s="50"/>
      <c r="QKO168" s="50"/>
      <c r="QKP168" s="50"/>
      <c r="QKQ168" s="50"/>
      <c r="QKR168" s="50"/>
      <c r="QKS168" s="50"/>
      <c r="QKT168" s="50"/>
      <c r="QKU168" s="50"/>
      <c r="QKV168" s="50"/>
      <c r="QKW168" s="50"/>
      <c r="QKX168" s="50"/>
      <c r="QKY168" s="50"/>
      <c r="QKZ168" s="50"/>
      <c r="QLA168" s="50"/>
      <c r="QLB168" s="50"/>
      <c r="QLC168" s="50"/>
      <c r="QLD168" s="50"/>
      <c r="QLE168" s="50"/>
      <c r="QLF168" s="50"/>
      <c r="QLG168" s="50"/>
      <c r="QLH168" s="50"/>
      <c r="QLI168" s="50"/>
      <c r="QLJ168" s="50"/>
      <c r="QLK168" s="50"/>
      <c r="QLL168" s="50"/>
      <c r="QLM168" s="50"/>
      <c r="QLN168" s="50"/>
      <c r="QLO168" s="50"/>
      <c r="QLP168" s="50"/>
      <c r="QLQ168" s="50"/>
      <c r="QLR168" s="50"/>
      <c r="QLS168" s="50"/>
      <c r="QLT168" s="50"/>
      <c r="QLU168" s="50"/>
      <c r="QLV168" s="50"/>
      <c r="QLW168" s="50"/>
      <c r="QLX168" s="50"/>
      <c r="QLY168" s="50"/>
      <c r="QLZ168" s="50"/>
      <c r="QMA168" s="50"/>
      <c r="QMB168" s="50"/>
      <c r="QMC168" s="50"/>
      <c r="QMD168" s="50"/>
      <c r="QME168" s="50"/>
      <c r="QMF168" s="50"/>
      <c r="QMG168" s="50"/>
      <c r="QMH168" s="50"/>
      <c r="QMI168" s="50"/>
      <c r="QMJ168" s="50"/>
      <c r="QMK168" s="50"/>
      <c r="QML168" s="50"/>
      <c r="QMM168" s="50"/>
      <c r="QMN168" s="50"/>
      <c r="QMO168" s="50"/>
      <c r="QMP168" s="50"/>
      <c r="QMQ168" s="50"/>
      <c r="QMR168" s="50"/>
      <c r="QMS168" s="50"/>
      <c r="QMT168" s="50"/>
      <c r="QMU168" s="50"/>
      <c r="QMV168" s="50"/>
      <c r="QMW168" s="50"/>
      <c r="QMX168" s="50"/>
      <c r="QMY168" s="50"/>
      <c r="QMZ168" s="50"/>
      <c r="QNA168" s="50"/>
      <c r="QNB168" s="50"/>
      <c r="QNC168" s="50"/>
      <c r="QND168" s="50"/>
      <c r="QNE168" s="50"/>
      <c r="QNF168" s="50"/>
      <c r="QNG168" s="50"/>
      <c r="QNH168" s="50"/>
      <c r="QNI168" s="50"/>
      <c r="QNJ168" s="50"/>
      <c r="QNK168" s="50"/>
      <c r="QNL168" s="50"/>
      <c r="QNM168" s="50"/>
      <c r="QNN168" s="50"/>
      <c r="QNO168" s="50"/>
      <c r="QNP168" s="50"/>
      <c r="QNQ168" s="50"/>
      <c r="QNR168" s="50"/>
      <c r="QNS168" s="50"/>
      <c r="QNT168" s="50"/>
      <c r="QNU168" s="50"/>
      <c r="QNV168" s="50"/>
      <c r="QNW168" s="50"/>
      <c r="QNX168" s="50"/>
      <c r="QNY168" s="50"/>
      <c r="QNZ168" s="50"/>
      <c r="QOA168" s="50"/>
      <c r="QOB168" s="50"/>
      <c r="QOC168" s="50"/>
      <c r="QOD168" s="50"/>
      <c r="QOE168" s="50"/>
      <c r="QOF168" s="50"/>
      <c r="QOG168" s="50"/>
      <c r="QOH168" s="50"/>
      <c r="QOI168" s="50"/>
      <c r="QOJ168" s="50"/>
      <c r="QOK168" s="50"/>
      <c r="QOL168" s="50"/>
      <c r="QOM168" s="50"/>
      <c r="QON168" s="50"/>
      <c r="QOO168" s="50"/>
      <c r="QOP168" s="50"/>
      <c r="QOQ168" s="50"/>
      <c r="QOR168" s="50"/>
      <c r="QOS168" s="50"/>
      <c r="QOT168" s="50"/>
      <c r="QOU168" s="50"/>
      <c r="QOV168" s="50"/>
      <c r="QOW168" s="50"/>
      <c r="QOX168" s="50"/>
      <c r="QOY168" s="50"/>
      <c r="QOZ168" s="50"/>
      <c r="QPA168" s="50"/>
      <c r="QPB168" s="50"/>
      <c r="QPC168" s="50"/>
      <c r="QPD168" s="50"/>
      <c r="QPE168" s="50"/>
      <c r="QPF168" s="50"/>
      <c r="QPG168" s="50"/>
      <c r="QPH168" s="50"/>
      <c r="QPI168" s="50"/>
      <c r="QPJ168" s="50"/>
      <c r="QPK168" s="50"/>
      <c r="QPL168" s="50"/>
      <c r="QPM168" s="50"/>
      <c r="QPN168" s="50"/>
      <c r="QPO168" s="50"/>
      <c r="QPP168" s="50"/>
      <c r="QPQ168" s="50"/>
      <c r="QPR168" s="50"/>
      <c r="QPS168" s="50"/>
      <c r="QPT168" s="50"/>
      <c r="QPU168" s="50"/>
      <c r="QPV168" s="50"/>
      <c r="QPW168" s="50"/>
      <c r="QPX168" s="50"/>
      <c r="QPY168" s="50"/>
      <c r="QPZ168" s="50"/>
      <c r="QQA168" s="50"/>
      <c r="QQB168" s="50"/>
      <c r="QQC168" s="50"/>
      <c r="QQD168" s="50"/>
      <c r="QQE168" s="50"/>
      <c r="QQF168" s="50"/>
      <c r="QQG168" s="50"/>
      <c r="QQH168" s="50"/>
      <c r="QQI168" s="50"/>
      <c r="QQJ168" s="50"/>
      <c r="QQK168" s="50"/>
      <c r="QQL168" s="50"/>
      <c r="QQM168" s="50"/>
      <c r="QQN168" s="50"/>
      <c r="QQO168" s="50"/>
      <c r="QQP168" s="50"/>
      <c r="QQQ168" s="50"/>
      <c r="QQR168" s="50"/>
      <c r="QQS168" s="50"/>
      <c r="QQT168" s="50"/>
      <c r="QQU168" s="50"/>
      <c r="QQV168" s="50"/>
      <c r="QQW168" s="50"/>
      <c r="QQX168" s="50"/>
      <c r="QQY168" s="50"/>
      <c r="QQZ168" s="50"/>
      <c r="QRA168" s="50"/>
      <c r="QRB168" s="50"/>
      <c r="QRC168" s="50"/>
      <c r="QRD168" s="50"/>
      <c r="QRE168" s="50"/>
      <c r="QRF168" s="50"/>
      <c r="QRG168" s="50"/>
      <c r="QRH168" s="50"/>
      <c r="QRI168" s="50"/>
      <c r="QRJ168" s="50"/>
      <c r="QRK168" s="50"/>
      <c r="QRL168" s="50"/>
      <c r="QRM168" s="50"/>
      <c r="QRN168" s="50"/>
      <c r="QRO168" s="50"/>
      <c r="QRP168" s="50"/>
      <c r="QRQ168" s="50"/>
      <c r="QRR168" s="50"/>
      <c r="QRS168" s="50"/>
      <c r="QRT168" s="50"/>
      <c r="QRU168" s="50"/>
      <c r="QRV168" s="50"/>
      <c r="QRW168" s="50"/>
      <c r="QRX168" s="50"/>
      <c r="QRY168" s="50"/>
      <c r="QRZ168" s="50"/>
      <c r="QSA168" s="50"/>
      <c r="QSB168" s="50"/>
      <c r="QSC168" s="50"/>
      <c r="QSD168" s="50"/>
      <c r="QSE168" s="50"/>
      <c r="QSF168" s="50"/>
      <c r="QSG168" s="50"/>
      <c r="QSH168" s="50"/>
      <c r="QSI168" s="50"/>
      <c r="QSJ168" s="50"/>
      <c r="QSK168" s="50"/>
      <c r="QSL168" s="50"/>
      <c r="QSM168" s="50"/>
      <c r="QSN168" s="50"/>
      <c r="QSO168" s="50"/>
      <c r="QSP168" s="50"/>
      <c r="QSQ168" s="50"/>
      <c r="QSR168" s="50"/>
      <c r="QSS168" s="50"/>
      <c r="QST168" s="50"/>
      <c r="QSU168" s="50"/>
      <c r="QSV168" s="50"/>
      <c r="QSW168" s="50"/>
      <c r="QSX168" s="50"/>
      <c r="QSY168" s="50"/>
      <c r="QSZ168" s="50"/>
      <c r="QTA168" s="50"/>
      <c r="QTB168" s="50"/>
      <c r="QTC168" s="50"/>
      <c r="QTD168" s="50"/>
      <c r="QTE168" s="50"/>
      <c r="QTF168" s="50"/>
      <c r="QTG168" s="50"/>
      <c r="QTH168" s="50"/>
      <c r="QTI168" s="50"/>
      <c r="QTJ168" s="50"/>
      <c r="QTK168" s="50"/>
      <c r="QTL168" s="50"/>
      <c r="QTM168" s="50"/>
      <c r="QTN168" s="50"/>
      <c r="QTO168" s="50"/>
      <c r="QTP168" s="50"/>
      <c r="QTQ168" s="50"/>
      <c r="QTR168" s="50"/>
      <c r="QTS168" s="50"/>
      <c r="QTT168" s="50"/>
      <c r="QTV168" s="50"/>
      <c r="QTX168" s="50"/>
      <c r="QTY168" s="50"/>
      <c r="QTZ168" s="50"/>
      <c r="QUA168" s="50"/>
      <c r="QUB168" s="50"/>
      <c r="QUC168" s="50"/>
      <c r="QUD168" s="50"/>
      <c r="QUE168" s="50"/>
      <c r="QUJ168" s="50"/>
      <c r="QUK168" s="50"/>
      <c r="QUL168" s="50"/>
      <c r="QUM168" s="50"/>
      <c r="QUN168" s="50"/>
      <c r="QUO168" s="50"/>
      <c r="QUP168" s="50"/>
      <c r="QUQ168" s="50"/>
      <c r="QUR168" s="50"/>
      <c r="QUS168" s="50"/>
      <c r="QUT168" s="50"/>
      <c r="QUU168" s="50"/>
      <c r="QUV168" s="50"/>
      <c r="QUW168" s="50"/>
      <c r="QUX168" s="50"/>
      <c r="QUY168" s="50"/>
      <c r="QUZ168" s="50"/>
      <c r="QVA168" s="50"/>
      <c r="QVB168" s="50"/>
      <c r="QVC168" s="50"/>
      <c r="QVD168" s="50"/>
      <c r="QVE168" s="50"/>
      <c r="QVF168" s="50"/>
      <c r="QVG168" s="50"/>
      <c r="QVH168" s="50"/>
      <c r="QVI168" s="50"/>
      <c r="QVJ168" s="50"/>
      <c r="QVK168" s="50"/>
      <c r="QVL168" s="50"/>
      <c r="QVM168" s="50"/>
      <c r="QVN168" s="50"/>
      <c r="QVO168" s="50"/>
      <c r="QVP168" s="50"/>
      <c r="QVQ168" s="50"/>
      <c r="QVR168" s="50"/>
      <c r="QVS168" s="50"/>
      <c r="QVT168" s="50"/>
      <c r="QVU168" s="50"/>
      <c r="QVV168" s="50"/>
      <c r="QVW168" s="50"/>
      <c r="QVX168" s="50"/>
      <c r="QVY168" s="50"/>
      <c r="QVZ168" s="50"/>
      <c r="QWA168" s="50"/>
      <c r="QWB168" s="50"/>
      <c r="QWC168" s="50"/>
      <c r="QWD168" s="50"/>
      <c r="QWE168" s="50"/>
      <c r="QWF168" s="50"/>
      <c r="QWG168" s="50"/>
      <c r="QWH168" s="50"/>
      <c r="QWI168" s="50"/>
      <c r="QWJ168" s="50"/>
      <c r="QWK168" s="50"/>
      <c r="QWL168" s="50"/>
      <c r="QWM168" s="50"/>
      <c r="QWN168" s="50"/>
      <c r="QWO168" s="50"/>
      <c r="QWP168" s="50"/>
      <c r="QWQ168" s="50"/>
      <c r="QWR168" s="50"/>
      <c r="QWS168" s="50"/>
      <c r="QWT168" s="50"/>
      <c r="QWU168" s="50"/>
      <c r="QWV168" s="50"/>
      <c r="QWW168" s="50"/>
      <c r="QWX168" s="50"/>
      <c r="QWY168" s="50"/>
      <c r="QWZ168" s="50"/>
      <c r="QXA168" s="50"/>
      <c r="QXB168" s="50"/>
      <c r="QXC168" s="50"/>
      <c r="QXD168" s="50"/>
      <c r="QXE168" s="50"/>
      <c r="QXF168" s="50"/>
      <c r="QXG168" s="50"/>
      <c r="QXH168" s="50"/>
      <c r="QXI168" s="50"/>
      <c r="QXJ168" s="50"/>
      <c r="QXK168" s="50"/>
      <c r="QXL168" s="50"/>
      <c r="QXM168" s="50"/>
      <c r="QXN168" s="50"/>
      <c r="QXO168" s="50"/>
      <c r="QXP168" s="50"/>
      <c r="QXQ168" s="50"/>
      <c r="QXR168" s="50"/>
      <c r="QXS168" s="50"/>
      <c r="QXT168" s="50"/>
      <c r="QXU168" s="50"/>
      <c r="QXV168" s="50"/>
      <c r="QXW168" s="50"/>
      <c r="QXX168" s="50"/>
      <c r="QXY168" s="50"/>
      <c r="QXZ168" s="50"/>
      <c r="QYA168" s="50"/>
      <c r="QYB168" s="50"/>
      <c r="QYC168" s="50"/>
      <c r="QYD168" s="50"/>
      <c r="QYE168" s="50"/>
      <c r="QYF168" s="50"/>
      <c r="QYG168" s="50"/>
      <c r="QYH168" s="50"/>
      <c r="QYI168" s="50"/>
      <c r="QYJ168" s="50"/>
      <c r="QYK168" s="50"/>
      <c r="QYL168" s="50"/>
      <c r="QYM168" s="50"/>
      <c r="QYN168" s="50"/>
      <c r="QYO168" s="50"/>
      <c r="QYP168" s="50"/>
      <c r="QYQ168" s="50"/>
      <c r="QYR168" s="50"/>
      <c r="QYS168" s="50"/>
      <c r="QYT168" s="50"/>
      <c r="QYU168" s="50"/>
      <c r="QYV168" s="50"/>
      <c r="QYW168" s="50"/>
      <c r="QYX168" s="50"/>
      <c r="QYY168" s="50"/>
      <c r="QYZ168" s="50"/>
      <c r="QZA168" s="50"/>
      <c r="QZB168" s="50"/>
      <c r="QZC168" s="50"/>
      <c r="QZD168" s="50"/>
      <c r="QZE168" s="50"/>
      <c r="QZF168" s="50"/>
      <c r="QZG168" s="50"/>
      <c r="QZH168" s="50"/>
      <c r="QZI168" s="50"/>
      <c r="QZJ168" s="50"/>
      <c r="QZK168" s="50"/>
      <c r="QZL168" s="50"/>
      <c r="QZM168" s="50"/>
      <c r="QZN168" s="50"/>
      <c r="QZO168" s="50"/>
      <c r="QZP168" s="50"/>
      <c r="QZQ168" s="50"/>
      <c r="QZR168" s="50"/>
      <c r="QZS168" s="50"/>
      <c r="QZT168" s="50"/>
      <c r="QZU168" s="50"/>
      <c r="QZV168" s="50"/>
      <c r="QZW168" s="50"/>
      <c r="QZX168" s="50"/>
      <c r="QZY168" s="50"/>
      <c r="QZZ168" s="50"/>
      <c r="RAA168" s="50"/>
      <c r="RAB168" s="50"/>
      <c r="RAC168" s="50"/>
      <c r="RAD168" s="50"/>
      <c r="RAE168" s="50"/>
      <c r="RAF168" s="50"/>
      <c r="RAG168" s="50"/>
      <c r="RAH168" s="50"/>
      <c r="RAI168" s="50"/>
      <c r="RAJ168" s="50"/>
      <c r="RAK168" s="50"/>
      <c r="RAL168" s="50"/>
      <c r="RAM168" s="50"/>
      <c r="RAN168" s="50"/>
      <c r="RAO168" s="50"/>
      <c r="RAP168" s="50"/>
      <c r="RAQ168" s="50"/>
      <c r="RAR168" s="50"/>
      <c r="RAS168" s="50"/>
      <c r="RAT168" s="50"/>
      <c r="RAU168" s="50"/>
      <c r="RAV168" s="50"/>
      <c r="RAW168" s="50"/>
      <c r="RAX168" s="50"/>
      <c r="RAY168" s="50"/>
      <c r="RAZ168" s="50"/>
      <c r="RBA168" s="50"/>
      <c r="RBB168" s="50"/>
      <c r="RBC168" s="50"/>
      <c r="RBD168" s="50"/>
      <c r="RBE168" s="50"/>
      <c r="RBF168" s="50"/>
      <c r="RBG168" s="50"/>
      <c r="RBH168" s="50"/>
      <c r="RBI168" s="50"/>
      <c r="RBJ168" s="50"/>
      <c r="RBK168" s="50"/>
      <c r="RBL168" s="50"/>
      <c r="RBM168" s="50"/>
      <c r="RBN168" s="50"/>
      <c r="RBO168" s="50"/>
      <c r="RBP168" s="50"/>
      <c r="RBQ168" s="50"/>
      <c r="RBR168" s="50"/>
      <c r="RBS168" s="50"/>
      <c r="RBT168" s="50"/>
      <c r="RBU168" s="50"/>
      <c r="RBV168" s="50"/>
      <c r="RBW168" s="50"/>
      <c r="RBX168" s="50"/>
      <c r="RBY168" s="50"/>
      <c r="RBZ168" s="50"/>
      <c r="RCA168" s="50"/>
      <c r="RCB168" s="50"/>
      <c r="RCC168" s="50"/>
      <c r="RCD168" s="50"/>
      <c r="RCE168" s="50"/>
      <c r="RCF168" s="50"/>
      <c r="RCG168" s="50"/>
      <c r="RCH168" s="50"/>
      <c r="RCI168" s="50"/>
      <c r="RCJ168" s="50"/>
      <c r="RCK168" s="50"/>
      <c r="RCL168" s="50"/>
      <c r="RCM168" s="50"/>
      <c r="RCN168" s="50"/>
      <c r="RCO168" s="50"/>
      <c r="RCP168" s="50"/>
      <c r="RCQ168" s="50"/>
      <c r="RCR168" s="50"/>
      <c r="RCS168" s="50"/>
      <c r="RCT168" s="50"/>
      <c r="RCU168" s="50"/>
      <c r="RCV168" s="50"/>
      <c r="RCW168" s="50"/>
      <c r="RCX168" s="50"/>
      <c r="RCY168" s="50"/>
      <c r="RCZ168" s="50"/>
      <c r="RDA168" s="50"/>
      <c r="RDB168" s="50"/>
      <c r="RDC168" s="50"/>
      <c r="RDD168" s="50"/>
      <c r="RDE168" s="50"/>
      <c r="RDF168" s="50"/>
      <c r="RDG168" s="50"/>
      <c r="RDH168" s="50"/>
      <c r="RDI168" s="50"/>
      <c r="RDJ168" s="50"/>
      <c r="RDK168" s="50"/>
      <c r="RDL168" s="50"/>
      <c r="RDM168" s="50"/>
      <c r="RDN168" s="50"/>
      <c r="RDO168" s="50"/>
      <c r="RDP168" s="50"/>
      <c r="RDR168" s="50"/>
      <c r="RDT168" s="50"/>
      <c r="RDU168" s="50"/>
      <c r="RDV168" s="50"/>
      <c r="RDW168" s="50"/>
      <c r="RDX168" s="50"/>
      <c r="RDY168" s="50"/>
      <c r="RDZ168" s="50"/>
      <c r="REA168" s="50"/>
      <c r="REF168" s="50"/>
      <c r="REG168" s="50"/>
      <c r="REH168" s="50"/>
      <c r="REI168" s="50"/>
      <c r="REJ168" s="50"/>
      <c r="REK168" s="50"/>
      <c r="REL168" s="50"/>
      <c r="REM168" s="50"/>
      <c r="REN168" s="50"/>
      <c r="REO168" s="50"/>
      <c r="REP168" s="50"/>
      <c r="REQ168" s="50"/>
      <c r="RER168" s="50"/>
      <c r="RES168" s="50"/>
      <c r="RET168" s="50"/>
      <c r="REU168" s="50"/>
      <c r="REV168" s="50"/>
      <c r="REW168" s="50"/>
      <c r="REX168" s="50"/>
      <c r="REY168" s="50"/>
      <c r="REZ168" s="50"/>
      <c r="RFA168" s="50"/>
      <c r="RFB168" s="50"/>
      <c r="RFC168" s="50"/>
      <c r="RFD168" s="50"/>
      <c r="RFE168" s="50"/>
      <c r="RFF168" s="50"/>
      <c r="RFG168" s="50"/>
      <c r="RFH168" s="50"/>
      <c r="RFI168" s="50"/>
      <c r="RFJ168" s="50"/>
      <c r="RFK168" s="50"/>
      <c r="RFL168" s="50"/>
      <c r="RFM168" s="50"/>
      <c r="RFN168" s="50"/>
      <c r="RFO168" s="50"/>
      <c r="RFP168" s="50"/>
      <c r="RFQ168" s="50"/>
      <c r="RFR168" s="50"/>
      <c r="RFS168" s="50"/>
      <c r="RFT168" s="50"/>
      <c r="RFU168" s="50"/>
      <c r="RFV168" s="50"/>
      <c r="RFW168" s="50"/>
      <c r="RFX168" s="50"/>
      <c r="RFY168" s="50"/>
      <c r="RFZ168" s="50"/>
      <c r="RGA168" s="50"/>
      <c r="RGB168" s="50"/>
      <c r="RGC168" s="50"/>
      <c r="RGD168" s="50"/>
      <c r="RGE168" s="50"/>
      <c r="RGF168" s="50"/>
      <c r="RGG168" s="50"/>
      <c r="RGH168" s="50"/>
      <c r="RGI168" s="50"/>
      <c r="RGJ168" s="50"/>
      <c r="RGK168" s="50"/>
      <c r="RGL168" s="50"/>
      <c r="RGM168" s="50"/>
      <c r="RGN168" s="50"/>
      <c r="RGO168" s="50"/>
      <c r="RGP168" s="50"/>
      <c r="RGQ168" s="50"/>
      <c r="RGR168" s="50"/>
      <c r="RGS168" s="50"/>
      <c r="RGT168" s="50"/>
      <c r="RGU168" s="50"/>
      <c r="RGV168" s="50"/>
      <c r="RGW168" s="50"/>
      <c r="RGX168" s="50"/>
      <c r="RGY168" s="50"/>
      <c r="RGZ168" s="50"/>
      <c r="RHA168" s="50"/>
      <c r="RHB168" s="50"/>
      <c r="RHC168" s="50"/>
      <c r="RHD168" s="50"/>
      <c r="RHE168" s="50"/>
      <c r="RHF168" s="50"/>
      <c r="RHG168" s="50"/>
      <c r="RHH168" s="50"/>
      <c r="RHI168" s="50"/>
      <c r="RHJ168" s="50"/>
      <c r="RHK168" s="50"/>
      <c r="RHL168" s="50"/>
      <c r="RHM168" s="50"/>
      <c r="RHN168" s="50"/>
      <c r="RHO168" s="50"/>
      <c r="RHP168" s="50"/>
      <c r="RHQ168" s="50"/>
      <c r="RHR168" s="50"/>
      <c r="RHS168" s="50"/>
      <c r="RHT168" s="50"/>
      <c r="RHU168" s="50"/>
      <c r="RHV168" s="50"/>
      <c r="RHW168" s="50"/>
      <c r="RHX168" s="50"/>
      <c r="RHY168" s="50"/>
      <c r="RHZ168" s="50"/>
      <c r="RIA168" s="50"/>
      <c r="RIB168" s="50"/>
      <c r="RIC168" s="50"/>
      <c r="RID168" s="50"/>
      <c r="RIE168" s="50"/>
      <c r="RIF168" s="50"/>
      <c r="RIG168" s="50"/>
      <c r="RIH168" s="50"/>
      <c r="RII168" s="50"/>
      <c r="RIJ168" s="50"/>
      <c r="RIK168" s="50"/>
      <c r="RIL168" s="50"/>
      <c r="RIM168" s="50"/>
      <c r="RIN168" s="50"/>
      <c r="RIO168" s="50"/>
      <c r="RIP168" s="50"/>
      <c r="RIQ168" s="50"/>
      <c r="RIR168" s="50"/>
      <c r="RIS168" s="50"/>
      <c r="RIT168" s="50"/>
      <c r="RIU168" s="50"/>
      <c r="RIV168" s="50"/>
      <c r="RIW168" s="50"/>
      <c r="RIX168" s="50"/>
      <c r="RIY168" s="50"/>
      <c r="RIZ168" s="50"/>
      <c r="RJA168" s="50"/>
      <c r="RJB168" s="50"/>
      <c r="RJC168" s="50"/>
      <c r="RJD168" s="50"/>
      <c r="RJE168" s="50"/>
      <c r="RJF168" s="50"/>
      <c r="RJG168" s="50"/>
      <c r="RJH168" s="50"/>
      <c r="RJI168" s="50"/>
      <c r="RJJ168" s="50"/>
      <c r="RJK168" s="50"/>
      <c r="RJL168" s="50"/>
      <c r="RJM168" s="50"/>
      <c r="RJN168" s="50"/>
      <c r="RJO168" s="50"/>
      <c r="RJP168" s="50"/>
      <c r="RJQ168" s="50"/>
      <c r="RJR168" s="50"/>
      <c r="RJS168" s="50"/>
      <c r="RJT168" s="50"/>
      <c r="RJU168" s="50"/>
      <c r="RJV168" s="50"/>
      <c r="RJW168" s="50"/>
      <c r="RJX168" s="50"/>
      <c r="RJY168" s="50"/>
      <c r="RJZ168" s="50"/>
      <c r="RKA168" s="50"/>
      <c r="RKB168" s="50"/>
      <c r="RKC168" s="50"/>
      <c r="RKD168" s="50"/>
      <c r="RKE168" s="50"/>
      <c r="RKF168" s="50"/>
      <c r="RKG168" s="50"/>
      <c r="RKH168" s="50"/>
      <c r="RKI168" s="50"/>
      <c r="RKJ168" s="50"/>
      <c r="RKK168" s="50"/>
      <c r="RKL168" s="50"/>
      <c r="RKM168" s="50"/>
      <c r="RKN168" s="50"/>
      <c r="RKO168" s="50"/>
      <c r="RKP168" s="50"/>
      <c r="RKQ168" s="50"/>
      <c r="RKR168" s="50"/>
      <c r="RKS168" s="50"/>
      <c r="RKT168" s="50"/>
      <c r="RKU168" s="50"/>
      <c r="RKV168" s="50"/>
      <c r="RKW168" s="50"/>
      <c r="RKX168" s="50"/>
      <c r="RKY168" s="50"/>
      <c r="RKZ168" s="50"/>
      <c r="RLA168" s="50"/>
      <c r="RLB168" s="50"/>
      <c r="RLC168" s="50"/>
      <c r="RLD168" s="50"/>
      <c r="RLE168" s="50"/>
      <c r="RLF168" s="50"/>
      <c r="RLG168" s="50"/>
      <c r="RLH168" s="50"/>
      <c r="RLI168" s="50"/>
      <c r="RLJ168" s="50"/>
      <c r="RLK168" s="50"/>
      <c r="RLL168" s="50"/>
      <c r="RLM168" s="50"/>
      <c r="RLN168" s="50"/>
      <c r="RLO168" s="50"/>
      <c r="RLP168" s="50"/>
      <c r="RLQ168" s="50"/>
      <c r="RLR168" s="50"/>
      <c r="RLS168" s="50"/>
      <c r="RLT168" s="50"/>
      <c r="RLU168" s="50"/>
      <c r="RLV168" s="50"/>
      <c r="RLW168" s="50"/>
      <c r="RLX168" s="50"/>
      <c r="RLY168" s="50"/>
      <c r="RLZ168" s="50"/>
      <c r="RMA168" s="50"/>
      <c r="RMB168" s="50"/>
      <c r="RMC168" s="50"/>
      <c r="RMD168" s="50"/>
      <c r="RME168" s="50"/>
      <c r="RMF168" s="50"/>
      <c r="RMG168" s="50"/>
      <c r="RMH168" s="50"/>
      <c r="RMI168" s="50"/>
      <c r="RMJ168" s="50"/>
      <c r="RMK168" s="50"/>
      <c r="RML168" s="50"/>
      <c r="RMM168" s="50"/>
      <c r="RMN168" s="50"/>
      <c r="RMO168" s="50"/>
      <c r="RMP168" s="50"/>
      <c r="RMQ168" s="50"/>
      <c r="RMR168" s="50"/>
      <c r="RMS168" s="50"/>
      <c r="RMT168" s="50"/>
      <c r="RMU168" s="50"/>
      <c r="RMV168" s="50"/>
      <c r="RMW168" s="50"/>
      <c r="RMX168" s="50"/>
      <c r="RMY168" s="50"/>
      <c r="RMZ168" s="50"/>
      <c r="RNA168" s="50"/>
      <c r="RNB168" s="50"/>
      <c r="RNC168" s="50"/>
      <c r="RND168" s="50"/>
      <c r="RNE168" s="50"/>
      <c r="RNF168" s="50"/>
      <c r="RNG168" s="50"/>
      <c r="RNH168" s="50"/>
      <c r="RNI168" s="50"/>
      <c r="RNJ168" s="50"/>
      <c r="RNK168" s="50"/>
      <c r="RNL168" s="50"/>
      <c r="RNN168" s="50"/>
      <c r="RNP168" s="50"/>
      <c r="RNQ168" s="50"/>
      <c r="RNR168" s="50"/>
      <c r="RNS168" s="50"/>
      <c r="RNT168" s="50"/>
      <c r="RNU168" s="50"/>
      <c r="RNV168" s="50"/>
      <c r="RNW168" s="50"/>
      <c r="ROB168" s="50"/>
      <c r="ROC168" s="50"/>
      <c r="ROD168" s="50"/>
      <c r="ROE168" s="50"/>
      <c r="ROF168" s="50"/>
      <c r="ROG168" s="50"/>
      <c r="ROH168" s="50"/>
      <c r="ROI168" s="50"/>
      <c r="ROJ168" s="50"/>
      <c r="ROK168" s="50"/>
      <c r="ROL168" s="50"/>
      <c r="ROM168" s="50"/>
      <c r="RON168" s="50"/>
      <c r="ROO168" s="50"/>
      <c r="ROP168" s="50"/>
      <c r="ROQ168" s="50"/>
      <c r="ROR168" s="50"/>
      <c r="ROS168" s="50"/>
      <c r="ROT168" s="50"/>
      <c r="ROU168" s="50"/>
      <c r="ROV168" s="50"/>
      <c r="ROW168" s="50"/>
      <c r="ROX168" s="50"/>
      <c r="ROY168" s="50"/>
      <c r="ROZ168" s="50"/>
      <c r="RPA168" s="50"/>
      <c r="RPB168" s="50"/>
      <c r="RPC168" s="50"/>
      <c r="RPD168" s="50"/>
      <c r="RPE168" s="50"/>
      <c r="RPF168" s="50"/>
      <c r="RPG168" s="50"/>
      <c r="RPH168" s="50"/>
      <c r="RPI168" s="50"/>
      <c r="RPJ168" s="50"/>
      <c r="RPK168" s="50"/>
      <c r="RPL168" s="50"/>
      <c r="RPM168" s="50"/>
      <c r="RPN168" s="50"/>
      <c r="RPO168" s="50"/>
      <c r="RPP168" s="50"/>
      <c r="RPQ168" s="50"/>
      <c r="RPR168" s="50"/>
      <c r="RPS168" s="50"/>
      <c r="RPT168" s="50"/>
      <c r="RPU168" s="50"/>
      <c r="RPV168" s="50"/>
      <c r="RPW168" s="50"/>
      <c r="RPX168" s="50"/>
      <c r="RPY168" s="50"/>
      <c r="RPZ168" s="50"/>
      <c r="RQA168" s="50"/>
      <c r="RQB168" s="50"/>
      <c r="RQC168" s="50"/>
      <c r="RQD168" s="50"/>
      <c r="RQE168" s="50"/>
      <c r="RQF168" s="50"/>
      <c r="RQG168" s="50"/>
      <c r="RQH168" s="50"/>
      <c r="RQI168" s="50"/>
      <c r="RQJ168" s="50"/>
      <c r="RQK168" s="50"/>
      <c r="RQL168" s="50"/>
      <c r="RQM168" s="50"/>
      <c r="RQN168" s="50"/>
      <c r="RQO168" s="50"/>
      <c r="RQP168" s="50"/>
      <c r="RQQ168" s="50"/>
      <c r="RQR168" s="50"/>
      <c r="RQS168" s="50"/>
      <c r="RQT168" s="50"/>
      <c r="RQU168" s="50"/>
      <c r="RQV168" s="50"/>
      <c r="RQW168" s="50"/>
      <c r="RQX168" s="50"/>
      <c r="RQY168" s="50"/>
      <c r="RQZ168" s="50"/>
      <c r="RRA168" s="50"/>
      <c r="RRB168" s="50"/>
      <c r="RRC168" s="50"/>
      <c r="RRD168" s="50"/>
      <c r="RRE168" s="50"/>
      <c r="RRF168" s="50"/>
      <c r="RRG168" s="50"/>
      <c r="RRH168" s="50"/>
      <c r="RRI168" s="50"/>
      <c r="RRJ168" s="50"/>
      <c r="RRK168" s="50"/>
      <c r="RRL168" s="50"/>
      <c r="RRM168" s="50"/>
      <c r="RRN168" s="50"/>
      <c r="RRO168" s="50"/>
      <c r="RRP168" s="50"/>
      <c r="RRQ168" s="50"/>
      <c r="RRR168" s="50"/>
      <c r="RRS168" s="50"/>
      <c r="RRT168" s="50"/>
      <c r="RRU168" s="50"/>
      <c r="RRV168" s="50"/>
      <c r="RRW168" s="50"/>
      <c r="RRX168" s="50"/>
      <c r="RRY168" s="50"/>
      <c r="RRZ168" s="50"/>
      <c r="RSA168" s="50"/>
      <c r="RSB168" s="50"/>
      <c r="RSC168" s="50"/>
      <c r="RSD168" s="50"/>
      <c r="RSE168" s="50"/>
      <c r="RSF168" s="50"/>
      <c r="RSG168" s="50"/>
      <c r="RSH168" s="50"/>
      <c r="RSI168" s="50"/>
      <c r="RSJ168" s="50"/>
      <c r="RSK168" s="50"/>
      <c r="RSL168" s="50"/>
      <c r="RSM168" s="50"/>
      <c r="RSN168" s="50"/>
      <c r="RSO168" s="50"/>
      <c r="RSP168" s="50"/>
      <c r="RSQ168" s="50"/>
      <c r="RSR168" s="50"/>
      <c r="RSS168" s="50"/>
      <c r="RST168" s="50"/>
      <c r="RSU168" s="50"/>
      <c r="RSV168" s="50"/>
      <c r="RSW168" s="50"/>
      <c r="RSX168" s="50"/>
      <c r="RSY168" s="50"/>
      <c r="RSZ168" s="50"/>
      <c r="RTA168" s="50"/>
      <c r="RTB168" s="50"/>
      <c r="RTC168" s="50"/>
      <c r="RTD168" s="50"/>
      <c r="RTE168" s="50"/>
      <c r="RTF168" s="50"/>
      <c r="RTG168" s="50"/>
      <c r="RTH168" s="50"/>
      <c r="RTI168" s="50"/>
      <c r="RTJ168" s="50"/>
      <c r="RTK168" s="50"/>
      <c r="RTL168" s="50"/>
      <c r="RTM168" s="50"/>
      <c r="RTN168" s="50"/>
      <c r="RTO168" s="50"/>
      <c r="RTP168" s="50"/>
      <c r="RTQ168" s="50"/>
      <c r="RTR168" s="50"/>
      <c r="RTS168" s="50"/>
      <c r="RTT168" s="50"/>
      <c r="RTU168" s="50"/>
      <c r="RTV168" s="50"/>
      <c r="RTW168" s="50"/>
      <c r="RTX168" s="50"/>
      <c r="RTY168" s="50"/>
      <c r="RTZ168" s="50"/>
      <c r="RUA168" s="50"/>
      <c r="RUB168" s="50"/>
      <c r="RUC168" s="50"/>
      <c r="RUD168" s="50"/>
      <c r="RUE168" s="50"/>
      <c r="RUF168" s="50"/>
      <c r="RUG168" s="50"/>
      <c r="RUH168" s="50"/>
      <c r="RUI168" s="50"/>
      <c r="RUJ168" s="50"/>
      <c r="RUK168" s="50"/>
      <c r="RUL168" s="50"/>
      <c r="RUM168" s="50"/>
      <c r="RUN168" s="50"/>
      <c r="RUO168" s="50"/>
      <c r="RUP168" s="50"/>
      <c r="RUQ168" s="50"/>
      <c r="RUR168" s="50"/>
      <c r="RUS168" s="50"/>
      <c r="RUT168" s="50"/>
      <c r="RUU168" s="50"/>
      <c r="RUV168" s="50"/>
      <c r="RUW168" s="50"/>
      <c r="RUX168" s="50"/>
      <c r="RUY168" s="50"/>
      <c r="RUZ168" s="50"/>
      <c r="RVA168" s="50"/>
      <c r="RVB168" s="50"/>
      <c r="RVC168" s="50"/>
      <c r="RVD168" s="50"/>
      <c r="RVE168" s="50"/>
      <c r="RVF168" s="50"/>
      <c r="RVG168" s="50"/>
      <c r="RVH168" s="50"/>
      <c r="RVI168" s="50"/>
      <c r="RVJ168" s="50"/>
      <c r="RVK168" s="50"/>
      <c r="RVL168" s="50"/>
      <c r="RVM168" s="50"/>
      <c r="RVN168" s="50"/>
      <c r="RVO168" s="50"/>
      <c r="RVP168" s="50"/>
      <c r="RVQ168" s="50"/>
      <c r="RVR168" s="50"/>
      <c r="RVS168" s="50"/>
      <c r="RVT168" s="50"/>
      <c r="RVU168" s="50"/>
      <c r="RVV168" s="50"/>
      <c r="RVW168" s="50"/>
      <c r="RVX168" s="50"/>
      <c r="RVY168" s="50"/>
      <c r="RVZ168" s="50"/>
      <c r="RWA168" s="50"/>
      <c r="RWB168" s="50"/>
      <c r="RWC168" s="50"/>
      <c r="RWD168" s="50"/>
      <c r="RWE168" s="50"/>
      <c r="RWF168" s="50"/>
      <c r="RWG168" s="50"/>
      <c r="RWH168" s="50"/>
      <c r="RWI168" s="50"/>
      <c r="RWJ168" s="50"/>
      <c r="RWK168" s="50"/>
      <c r="RWL168" s="50"/>
      <c r="RWM168" s="50"/>
      <c r="RWN168" s="50"/>
      <c r="RWO168" s="50"/>
      <c r="RWP168" s="50"/>
      <c r="RWQ168" s="50"/>
      <c r="RWR168" s="50"/>
      <c r="RWS168" s="50"/>
      <c r="RWT168" s="50"/>
      <c r="RWU168" s="50"/>
      <c r="RWV168" s="50"/>
      <c r="RWW168" s="50"/>
      <c r="RWX168" s="50"/>
      <c r="RWY168" s="50"/>
      <c r="RWZ168" s="50"/>
      <c r="RXA168" s="50"/>
      <c r="RXB168" s="50"/>
      <c r="RXC168" s="50"/>
      <c r="RXD168" s="50"/>
      <c r="RXE168" s="50"/>
      <c r="RXF168" s="50"/>
      <c r="RXG168" s="50"/>
      <c r="RXH168" s="50"/>
      <c r="RXJ168" s="50"/>
      <c r="RXL168" s="50"/>
      <c r="RXM168" s="50"/>
      <c r="RXN168" s="50"/>
      <c r="RXO168" s="50"/>
      <c r="RXP168" s="50"/>
      <c r="RXQ168" s="50"/>
      <c r="RXR168" s="50"/>
      <c r="RXS168" s="50"/>
      <c r="RXX168" s="50"/>
      <c r="RXY168" s="50"/>
      <c r="RXZ168" s="50"/>
      <c r="RYA168" s="50"/>
      <c r="RYB168" s="50"/>
      <c r="RYC168" s="50"/>
      <c r="RYD168" s="50"/>
      <c r="RYE168" s="50"/>
      <c r="RYF168" s="50"/>
      <c r="RYG168" s="50"/>
      <c r="RYH168" s="50"/>
      <c r="RYI168" s="50"/>
      <c r="RYJ168" s="50"/>
      <c r="RYK168" s="50"/>
      <c r="RYL168" s="50"/>
      <c r="RYM168" s="50"/>
      <c r="RYN168" s="50"/>
      <c r="RYO168" s="50"/>
      <c r="RYP168" s="50"/>
      <c r="RYQ168" s="50"/>
      <c r="RYR168" s="50"/>
      <c r="RYS168" s="50"/>
      <c r="RYT168" s="50"/>
      <c r="RYU168" s="50"/>
      <c r="RYV168" s="50"/>
      <c r="RYW168" s="50"/>
      <c r="RYX168" s="50"/>
      <c r="RYY168" s="50"/>
      <c r="RYZ168" s="50"/>
      <c r="RZA168" s="50"/>
      <c r="RZB168" s="50"/>
      <c r="RZC168" s="50"/>
      <c r="RZD168" s="50"/>
      <c r="RZE168" s="50"/>
      <c r="RZF168" s="50"/>
      <c r="RZG168" s="50"/>
      <c r="RZH168" s="50"/>
      <c r="RZI168" s="50"/>
      <c r="RZJ168" s="50"/>
      <c r="RZK168" s="50"/>
      <c r="RZL168" s="50"/>
      <c r="RZM168" s="50"/>
      <c r="RZN168" s="50"/>
      <c r="RZO168" s="50"/>
      <c r="RZP168" s="50"/>
      <c r="RZQ168" s="50"/>
      <c r="RZR168" s="50"/>
      <c r="RZS168" s="50"/>
      <c r="RZT168" s="50"/>
      <c r="RZU168" s="50"/>
      <c r="RZV168" s="50"/>
      <c r="RZW168" s="50"/>
      <c r="RZX168" s="50"/>
      <c r="RZY168" s="50"/>
      <c r="RZZ168" s="50"/>
      <c r="SAA168" s="50"/>
      <c r="SAB168" s="50"/>
      <c r="SAC168" s="50"/>
      <c r="SAD168" s="50"/>
      <c r="SAE168" s="50"/>
      <c r="SAF168" s="50"/>
      <c r="SAG168" s="50"/>
      <c r="SAH168" s="50"/>
      <c r="SAI168" s="50"/>
      <c r="SAJ168" s="50"/>
      <c r="SAK168" s="50"/>
      <c r="SAL168" s="50"/>
      <c r="SAM168" s="50"/>
      <c r="SAN168" s="50"/>
      <c r="SAO168" s="50"/>
      <c r="SAP168" s="50"/>
      <c r="SAQ168" s="50"/>
      <c r="SAR168" s="50"/>
      <c r="SAS168" s="50"/>
      <c r="SAT168" s="50"/>
      <c r="SAU168" s="50"/>
      <c r="SAV168" s="50"/>
      <c r="SAW168" s="50"/>
      <c r="SAX168" s="50"/>
      <c r="SAY168" s="50"/>
      <c r="SAZ168" s="50"/>
      <c r="SBA168" s="50"/>
      <c r="SBB168" s="50"/>
      <c r="SBC168" s="50"/>
      <c r="SBD168" s="50"/>
      <c r="SBE168" s="50"/>
      <c r="SBF168" s="50"/>
      <c r="SBG168" s="50"/>
      <c r="SBH168" s="50"/>
      <c r="SBI168" s="50"/>
      <c r="SBJ168" s="50"/>
      <c r="SBK168" s="50"/>
      <c r="SBL168" s="50"/>
      <c r="SBM168" s="50"/>
      <c r="SBN168" s="50"/>
      <c r="SBO168" s="50"/>
      <c r="SBP168" s="50"/>
      <c r="SBQ168" s="50"/>
      <c r="SBR168" s="50"/>
      <c r="SBS168" s="50"/>
      <c r="SBT168" s="50"/>
      <c r="SBU168" s="50"/>
      <c r="SBV168" s="50"/>
      <c r="SBW168" s="50"/>
      <c r="SBX168" s="50"/>
      <c r="SBY168" s="50"/>
      <c r="SBZ168" s="50"/>
      <c r="SCA168" s="50"/>
      <c r="SCB168" s="50"/>
      <c r="SCC168" s="50"/>
      <c r="SCD168" s="50"/>
      <c r="SCE168" s="50"/>
      <c r="SCF168" s="50"/>
      <c r="SCG168" s="50"/>
      <c r="SCH168" s="50"/>
      <c r="SCI168" s="50"/>
      <c r="SCJ168" s="50"/>
      <c r="SCK168" s="50"/>
      <c r="SCL168" s="50"/>
      <c r="SCM168" s="50"/>
      <c r="SCN168" s="50"/>
      <c r="SCO168" s="50"/>
      <c r="SCP168" s="50"/>
      <c r="SCQ168" s="50"/>
      <c r="SCR168" s="50"/>
      <c r="SCS168" s="50"/>
      <c r="SCT168" s="50"/>
      <c r="SCU168" s="50"/>
      <c r="SCV168" s="50"/>
      <c r="SCW168" s="50"/>
      <c r="SCX168" s="50"/>
      <c r="SCY168" s="50"/>
      <c r="SCZ168" s="50"/>
      <c r="SDA168" s="50"/>
      <c r="SDB168" s="50"/>
      <c r="SDC168" s="50"/>
      <c r="SDD168" s="50"/>
      <c r="SDE168" s="50"/>
      <c r="SDF168" s="50"/>
      <c r="SDG168" s="50"/>
      <c r="SDH168" s="50"/>
      <c r="SDI168" s="50"/>
      <c r="SDJ168" s="50"/>
      <c r="SDK168" s="50"/>
      <c r="SDL168" s="50"/>
      <c r="SDM168" s="50"/>
      <c r="SDN168" s="50"/>
      <c r="SDO168" s="50"/>
      <c r="SDP168" s="50"/>
      <c r="SDQ168" s="50"/>
      <c r="SDR168" s="50"/>
      <c r="SDS168" s="50"/>
      <c r="SDT168" s="50"/>
      <c r="SDU168" s="50"/>
      <c r="SDV168" s="50"/>
      <c r="SDW168" s="50"/>
      <c r="SDX168" s="50"/>
      <c r="SDY168" s="50"/>
      <c r="SDZ168" s="50"/>
      <c r="SEA168" s="50"/>
      <c r="SEB168" s="50"/>
      <c r="SEC168" s="50"/>
      <c r="SED168" s="50"/>
      <c r="SEE168" s="50"/>
      <c r="SEF168" s="50"/>
      <c r="SEG168" s="50"/>
      <c r="SEH168" s="50"/>
      <c r="SEI168" s="50"/>
      <c r="SEJ168" s="50"/>
      <c r="SEK168" s="50"/>
      <c r="SEL168" s="50"/>
      <c r="SEM168" s="50"/>
      <c r="SEN168" s="50"/>
      <c r="SEO168" s="50"/>
      <c r="SEP168" s="50"/>
      <c r="SEQ168" s="50"/>
      <c r="SER168" s="50"/>
      <c r="SES168" s="50"/>
      <c r="SET168" s="50"/>
      <c r="SEU168" s="50"/>
      <c r="SEV168" s="50"/>
      <c r="SEW168" s="50"/>
      <c r="SEX168" s="50"/>
      <c r="SEY168" s="50"/>
      <c r="SEZ168" s="50"/>
      <c r="SFA168" s="50"/>
      <c r="SFB168" s="50"/>
      <c r="SFC168" s="50"/>
      <c r="SFD168" s="50"/>
      <c r="SFE168" s="50"/>
      <c r="SFF168" s="50"/>
      <c r="SFG168" s="50"/>
      <c r="SFH168" s="50"/>
      <c r="SFI168" s="50"/>
      <c r="SFJ168" s="50"/>
      <c r="SFK168" s="50"/>
      <c r="SFL168" s="50"/>
      <c r="SFM168" s="50"/>
      <c r="SFN168" s="50"/>
      <c r="SFO168" s="50"/>
      <c r="SFP168" s="50"/>
      <c r="SFQ168" s="50"/>
      <c r="SFR168" s="50"/>
      <c r="SFS168" s="50"/>
      <c r="SFT168" s="50"/>
      <c r="SFU168" s="50"/>
      <c r="SFV168" s="50"/>
      <c r="SFW168" s="50"/>
      <c r="SFX168" s="50"/>
      <c r="SFY168" s="50"/>
      <c r="SFZ168" s="50"/>
      <c r="SGA168" s="50"/>
      <c r="SGB168" s="50"/>
      <c r="SGC168" s="50"/>
      <c r="SGD168" s="50"/>
      <c r="SGE168" s="50"/>
      <c r="SGF168" s="50"/>
      <c r="SGG168" s="50"/>
      <c r="SGH168" s="50"/>
      <c r="SGI168" s="50"/>
      <c r="SGJ168" s="50"/>
      <c r="SGK168" s="50"/>
      <c r="SGL168" s="50"/>
      <c r="SGM168" s="50"/>
      <c r="SGN168" s="50"/>
      <c r="SGO168" s="50"/>
      <c r="SGP168" s="50"/>
      <c r="SGQ168" s="50"/>
      <c r="SGR168" s="50"/>
      <c r="SGS168" s="50"/>
      <c r="SGT168" s="50"/>
      <c r="SGU168" s="50"/>
      <c r="SGV168" s="50"/>
      <c r="SGW168" s="50"/>
      <c r="SGX168" s="50"/>
      <c r="SGY168" s="50"/>
      <c r="SGZ168" s="50"/>
      <c r="SHA168" s="50"/>
      <c r="SHB168" s="50"/>
      <c r="SHC168" s="50"/>
      <c r="SHD168" s="50"/>
      <c r="SHF168" s="50"/>
      <c r="SHH168" s="50"/>
      <c r="SHI168" s="50"/>
      <c r="SHJ168" s="50"/>
      <c r="SHK168" s="50"/>
      <c r="SHL168" s="50"/>
      <c r="SHM168" s="50"/>
      <c r="SHN168" s="50"/>
      <c r="SHO168" s="50"/>
      <c r="SHT168" s="50"/>
      <c r="SHU168" s="50"/>
      <c r="SHV168" s="50"/>
      <c r="SHW168" s="50"/>
      <c r="SHX168" s="50"/>
      <c r="SHY168" s="50"/>
      <c r="SHZ168" s="50"/>
      <c r="SIA168" s="50"/>
      <c r="SIB168" s="50"/>
      <c r="SIC168" s="50"/>
      <c r="SID168" s="50"/>
      <c r="SIE168" s="50"/>
      <c r="SIF168" s="50"/>
      <c r="SIG168" s="50"/>
      <c r="SIH168" s="50"/>
      <c r="SII168" s="50"/>
      <c r="SIJ168" s="50"/>
      <c r="SIK168" s="50"/>
      <c r="SIL168" s="50"/>
      <c r="SIM168" s="50"/>
      <c r="SIN168" s="50"/>
      <c r="SIO168" s="50"/>
      <c r="SIP168" s="50"/>
      <c r="SIQ168" s="50"/>
      <c r="SIR168" s="50"/>
      <c r="SIS168" s="50"/>
      <c r="SIT168" s="50"/>
      <c r="SIU168" s="50"/>
      <c r="SIV168" s="50"/>
      <c r="SIW168" s="50"/>
      <c r="SIX168" s="50"/>
      <c r="SIY168" s="50"/>
      <c r="SIZ168" s="50"/>
      <c r="SJA168" s="50"/>
      <c r="SJB168" s="50"/>
      <c r="SJC168" s="50"/>
      <c r="SJD168" s="50"/>
      <c r="SJE168" s="50"/>
      <c r="SJF168" s="50"/>
      <c r="SJG168" s="50"/>
      <c r="SJH168" s="50"/>
      <c r="SJI168" s="50"/>
      <c r="SJJ168" s="50"/>
      <c r="SJK168" s="50"/>
      <c r="SJL168" s="50"/>
      <c r="SJM168" s="50"/>
      <c r="SJN168" s="50"/>
      <c r="SJO168" s="50"/>
      <c r="SJP168" s="50"/>
      <c r="SJQ168" s="50"/>
      <c r="SJR168" s="50"/>
      <c r="SJS168" s="50"/>
      <c r="SJT168" s="50"/>
      <c r="SJU168" s="50"/>
      <c r="SJV168" s="50"/>
      <c r="SJW168" s="50"/>
      <c r="SJX168" s="50"/>
      <c r="SJY168" s="50"/>
      <c r="SJZ168" s="50"/>
      <c r="SKA168" s="50"/>
      <c r="SKB168" s="50"/>
      <c r="SKC168" s="50"/>
      <c r="SKD168" s="50"/>
      <c r="SKE168" s="50"/>
      <c r="SKF168" s="50"/>
      <c r="SKG168" s="50"/>
      <c r="SKH168" s="50"/>
      <c r="SKI168" s="50"/>
      <c r="SKJ168" s="50"/>
      <c r="SKK168" s="50"/>
      <c r="SKL168" s="50"/>
      <c r="SKM168" s="50"/>
      <c r="SKN168" s="50"/>
      <c r="SKO168" s="50"/>
      <c r="SKP168" s="50"/>
      <c r="SKQ168" s="50"/>
      <c r="SKR168" s="50"/>
      <c r="SKS168" s="50"/>
      <c r="SKT168" s="50"/>
      <c r="SKU168" s="50"/>
      <c r="SKV168" s="50"/>
      <c r="SKW168" s="50"/>
      <c r="SKX168" s="50"/>
      <c r="SKY168" s="50"/>
      <c r="SKZ168" s="50"/>
      <c r="SLA168" s="50"/>
      <c r="SLB168" s="50"/>
      <c r="SLC168" s="50"/>
      <c r="SLD168" s="50"/>
      <c r="SLE168" s="50"/>
      <c r="SLF168" s="50"/>
      <c r="SLG168" s="50"/>
      <c r="SLH168" s="50"/>
      <c r="SLI168" s="50"/>
      <c r="SLJ168" s="50"/>
      <c r="SLK168" s="50"/>
      <c r="SLL168" s="50"/>
      <c r="SLM168" s="50"/>
      <c r="SLN168" s="50"/>
      <c r="SLO168" s="50"/>
      <c r="SLP168" s="50"/>
      <c r="SLQ168" s="50"/>
      <c r="SLR168" s="50"/>
      <c r="SLS168" s="50"/>
      <c r="SLT168" s="50"/>
      <c r="SLU168" s="50"/>
      <c r="SLV168" s="50"/>
      <c r="SLW168" s="50"/>
      <c r="SLX168" s="50"/>
      <c r="SLY168" s="50"/>
      <c r="SLZ168" s="50"/>
      <c r="SMA168" s="50"/>
      <c r="SMB168" s="50"/>
      <c r="SMC168" s="50"/>
      <c r="SMD168" s="50"/>
      <c r="SME168" s="50"/>
      <c r="SMF168" s="50"/>
      <c r="SMG168" s="50"/>
      <c r="SMH168" s="50"/>
      <c r="SMI168" s="50"/>
      <c r="SMJ168" s="50"/>
      <c r="SMK168" s="50"/>
      <c r="SML168" s="50"/>
      <c r="SMM168" s="50"/>
      <c r="SMN168" s="50"/>
      <c r="SMO168" s="50"/>
      <c r="SMP168" s="50"/>
      <c r="SMQ168" s="50"/>
      <c r="SMR168" s="50"/>
      <c r="SMS168" s="50"/>
      <c r="SMT168" s="50"/>
      <c r="SMU168" s="50"/>
      <c r="SMV168" s="50"/>
      <c r="SMW168" s="50"/>
      <c r="SMX168" s="50"/>
      <c r="SMY168" s="50"/>
      <c r="SMZ168" s="50"/>
      <c r="SNA168" s="50"/>
      <c r="SNB168" s="50"/>
      <c r="SNC168" s="50"/>
      <c r="SND168" s="50"/>
      <c r="SNE168" s="50"/>
      <c r="SNF168" s="50"/>
      <c r="SNG168" s="50"/>
      <c r="SNH168" s="50"/>
      <c r="SNI168" s="50"/>
      <c r="SNJ168" s="50"/>
      <c r="SNK168" s="50"/>
      <c r="SNL168" s="50"/>
      <c r="SNM168" s="50"/>
      <c r="SNN168" s="50"/>
      <c r="SNO168" s="50"/>
      <c r="SNP168" s="50"/>
      <c r="SNQ168" s="50"/>
      <c r="SNR168" s="50"/>
      <c r="SNS168" s="50"/>
      <c r="SNT168" s="50"/>
      <c r="SNU168" s="50"/>
      <c r="SNV168" s="50"/>
      <c r="SNW168" s="50"/>
      <c r="SNX168" s="50"/>
      <c r="SNY168" s="50"/>
      <c r="SNZ168" s="50"/>
      <c r="SOA168" s="50"/>
      <c r="SOB168" s="50"/>
      <c r="SOC168" s="50"/>
      <c r="SOD168" s="50"/>
      <c r="SOE168" s="50"/>
      <c r="SOF168" s="50"/>
      <c r="SOG168" s="50"/>
      <c r="SOH168" s="50"/>
      <c r="SOI168" s="50"/>
      <c r="SOJ168" s="50"/>
      <c r="SOK168" s="50"/>
      <c r="SOL168" s="50"/>
      <c r="SOM168" s="50"/>
      <c r="SON168" s="50"/>
      <c r="SOO168" s="50"/>
      <c r="SOP168" s="50"/>
      <c r="SOQ168" s="50"/>
      <c r="SOR168" s="50"/>
      <c r="SOS168" s="50"/>
      <c r="SOT168" s="50"/>
      <c r="SOU168" s="50"/>
      <c r="SOV168" s="50"/>
      <c r="SOW168" s="50"/>
      <c r="SOX168" s="50"/>
      <c r="SOY168" s="50"/>
      <c r="SOZ168" s="50"/>
      <c r="SPA168" s="50"/>
      <c r="SPB168" s="50"/>
      <c r="SPC168" s="50"/>
      <c r="SPD168" s="50"/>
      <c r="SPE168" s="50"/>
      <c r="SPF168" s="50"/>
      <c r="SPG168" s="50"/>
      <c r="SPH168" s="50"/>
      <c r="SPI168" s="50"/>
      <c r="SPJ168" s="50"/>
      <c r="SPK168" s="50"/>
      <c r="SPL168" s="50"/>
      <c r="SPM168" s="50"/>
      <c r="SPN168" s="50"/>
      <c r="SPO168" s="50"/>
      <c r="SPP168" s="50"/>
      <c r="SPQ168" s="50"/>
      <c r="SPR168" s="50"/>
      <c r="SPS168" s="50"/>
      <c r="SPT168" s="50"/>
      <c r="SPU168" s="50"/>
      <c r="SPV168" s="50"/>
      <c r="SPW168" s="50"/>
      <c r="SPX168" s="50"/>
      <c r="SPY168" s="50"/>
      <c r="SPZ168" s="50"/>
      <c r="SQA168" s="50"/>
      <c r="SQB168" s="50"/>
      <c r="SQC168" s="50"/>
      <c r="SQD168" s="50"/>
      <c r="SQE168" s="50"/>
      <c r="SQF168" s="50"/>
      <c r="SQG168" s="50"/>
      <c r="SQH168" s="50"/>
      <c r="SQI168" s="50"/>
      <c r="SQJ168" s="50"/>
      <c r="SQK168" s="50"/>
      <c r="SQL168" s="50"/>
      <c r="SQM168" s="50"/>
      <c r="SQN168" s="50"/>
      <c r="SQO168" s="50"/>
      <c r="SQP168" s="50"/>
      <c r="SQQ168" s="50"/>
      <c r="SQR168" s="50"/>
      <c r="SQS168" s="50"/>
      <c r="SQT168" s="50"/>
      <c r="SQU168" s="50"/>
      <c r="SQV168" s="50"/>
      <c r="SQW168" s="50"/>
      <c r="SQX168" s="50"/>
      <c r="SQY168" s="50"/>
      <c r="SQZ168" s="50"/>
      <c r="SRB168" s="50"/>
      <c r="SRD168" s="50"/>
      <c r="SRE168" s="50"/>
      <c r="SRF168" s="50"/>
      <c r="SRG168" s="50"/>
      <c r="SRH168" s="50"/>
      <c r="SRI168" s="50"/>
      <c r="SRJ168" s="50"/>
      <c r="SRK168" s="50"/>
      <c r="SRP168" s="50"/>
      <c r="SRQ168" s="50"/>
      <c r="SRR168" s="50"/>
      <c r="SRS168" s="50"/>
      <c r="SRT168" s="50"/>
      <c r="SRU168" s="50"/>
      <c r="SRV168" s="50"/>
      <c r="SRW168" s="50"/>
      <c r="SRX168" s="50"/>
      <c r="SRY168" s="50"/>
      <c r="SRZ168" s="50"/>
      <c r="SSA168" s="50"/>
      <c r="SSB168" s="50"/>
      <c r="SSC168" s="50"/>
      <c r="SSD168" s="50"/>
      <c r="SSE168" s="50"/>
      <c r="SSF168" s="50"/>
      <c r="SSG168" s="50"/>
      <c r="SSH168" s="50"/>
      <c r="SSI168" s="50"/>
      <c r="SSJ168" s="50"/>
      <c r="SSK168" s="50"/>
      <c r="SSL168" s="50"/>
      <c r="SSM168" s="50"/>
      <c r="SSN168" s="50"/>
      <c r="SSO168" s="50"/>
      <c r="SSP168" s="50"/>
      <c r="SSQ168" s="50"/>
      <c r="SSR168" s="50"/>
      <c r="SSS168" s="50"/>
      <c r="SST168" s="50"/>
      <c r="SSU168" s="50"/>
      <c r="SSV168" s="50"/>
      <c r="SSW168" s="50"/>
      <c r="SSX168" s="50"/>
      <c r="SSY168" s="50"/>
      <c r="SSZ168" s="50"/>
      <c r="STA168" s="50"/>
      <c r="STB168" s="50"/>
      <c r="STC168" s="50"/>
      <c r="STD168" s="50"/>
      <c r="STE168" s="50"/>
      <c r="STF168" s="50"/>
      <c r="STG168" s="50"/>
      <c r="STH168" s="50"/>
      <c r="STI168" s="50"/>
      <c r="STJ168" s="50"/>
      <c r="STK168" s="50"/>
      <c r="STL168" s="50"/>
      <c r="STM168" s="50"/>
      <c r="STN168" s="50"/>
      <c r="STO168" s="50"/>
      <c r="STP168" s="50"/>
      <c r="STQ168" s="50"/>
      <c r="STR168" s="50"/>
      <c r="STS168" s="50"/>
      <c r="STT168" s="50"/>
      <c r="STU168" s="50"/>
      <c r="STV168" s="50"/>
      <c r="STW168" s="50"/>
      <c r="STX168" s="50"/>
      <c r="STY168" s="50"/>
      <c r="STZ168" s="50"/>
      <c r="SUA168" s="50"/>
      <c r="SUB168" s="50"/>
      <c r="SUC168" s="50"/>
      <c r="SUD168" s="50"/>
      <c r="SUE168" s="50"/>
      <c r="SUF168" s="50"/>
      <c r="SUG168" s="50"/>
      <c r="SUH168" s="50"/>
      <c r="SUI168" s="50"/>
      <c r="SUJ168" s="50"/>
      <c r="SUK168" s="50"/>
      <c r="SUL168" s="50"/>
      <c r="SUM168" s="50"/>
      <c r="SUN168" s="50"/>
      <c r="SUO168" s="50"/>
      <c r="SUP168" s="50"/>
      <c r="SUQ168" s="50"/>
      <c r="SUR168" s="50"/>
      <c r="SUS168" s="50"/>
      <c r="SUT168" s="50"/>
      <c r="SUU168" s="50"/>
      <c r="SUV168" s="50"/>
      <c r="SUW168" s="50"/>
      <c r="SUX168" s="50"/>
      <c r="SUY168" s="50"/>
      <c r="SUZ168" s="50"/>
      <c r="SVA168" s="50"/>
      <c r="SVB168" s="50"/>
      <c r="SVC168" s="50"/>
      <c r="SVD168" s="50"/>
      <c r="SVE168" s="50"/>
      <c r="SVF168" s="50"/>
      <c r="SVG168" s="50"/>
      <c r="SVH168" s="50"/>
      <c r="SVI168" s="50"/>
      <c r="SVJ168" s="50"/>
      <c r="SVK168" s="50"/>
      <c r="SVL168" s="50"/>
      <c r="SVM168" s="50"/>
      <c r="SVN168" s="50"/>
      <c r="SVO168" s="50"/>
      <c r="SVP168" s="50"/>
      <c r="SVQ168" s="50"/>
      <c r="SVR168" s="50"/>
      <c r="SVS168" s="50"/>
      <c r="SVT168" s="50"/>
      <c r="SVU168" s="50"/>
      <c r="SVV168" s="50"/>
      <c r="SVW168" s="50"/>
      <c r="SVX168" s="50"/>
      <c r="SVY168" s="50"/>
      <c r="SVZ168" s="50"/>
      <c r="SWA168" s="50"/>
      <c r="SWB168" s="50"/>
      <c r="SWC168" s="50"/>
      <c r="SWD168" s="50"/>
      <c r="SWE168" s="50"/>
      <c r="SWF168" s="50"/>
      <c r="SWG168" s="50"/>
      <c r="SWH168" s="50"/>
      <c r="SWI168" s="50"/>
      <c r="SWJ168" s="50"/>
      <c r="SWK168" s="50"/>
      <c r="SWL168" s="50"/>
      <c r="SWM168" s="50"/>
      <c r="SWN168" s="50"/>
      <c r="SWO168" s="50"/>
      <c r="SWP168" s="50"/>
      <c r="SWQ168" s="50"/>
      <c r="SWR168" s="50"/>
      <c r="SWS168" s="50"/>
      <c r="SWT168" s="50"/>
      <c r="SWU168" s="50"/>
      <c r="SWV168" s="50"/>
      <c r="SWW168" s="50"/>
      <c r="SWX168" s="50"/>
      <c r="SWY168" s="50"/>
      <c r="SWZ168" s="50"/>
      <c r="SXA168" s="50"/>
      <c r="SXB168" s="50"/>
      <c r="SXC168" s="50"/>
      <c r="SXD168" s="50"/>
      <c r="SXE168" s="50"/>
      <c r="SXF168" s="50"/>
      <c r="SXG168" s="50"/>
      <c r="SXH168" s="50"/>
      <c r="SXI168" s="50"/>
      <c r="SXJ168" s="50"/>
      <c r="SXK168" s="50"/>
      <c r="SXL168" s="50"/>
      <c r="SXM168" s="50"/>
      <c r="SXN168" s="50"/>
      <c r="SXO168" s="50"/>
      <c r="SXP168" s="50"/>
      <c r="SXQ168" s="50"/>
      <c r="SXR168" s="50"/>
      <c r="SXS168" s="50"/>
      <c r="SXT168" s="50"/>
      <c r="SXU168" s="50"/>
      <c r="SXV168" s="50"/>
      <c r="SXW168" s="50"/>
      <c r="SXX168" s="50"/>
      <c r="SXY168" s="50"/>
      <c r="SXZ168" s="50"/>
      <c r="SYA168" s="50"/>
      <c r="SYB168" s="50"/>
      <c r="SYC168" s="50"/>
      <c r="SYD168" s="50"/>
      <c r="SYE168" s="50"/>
      <c r="SYF168" s="50"/>
      <c r="SYG168" s="50"/>
      <c r="SYH168" s="50"/>
      <c r="SYI168" s="50"/>
      <c r="SYJ168" s="50"/>
      <c r="SYK168" s="50"/>
      <c r="SYL168" s="50"/>
      <c r="SYM168" s="50"/>
      <c r="SYN168" s="50"/>
      <c r="SYO168" s="50"/>
      <c r="SYP168" s="50"/>
      <c r="SYQ168" s="50"/>
      <c r="SYR168" s="50"/>
      <c r="SYS168" s="50"/>
      <c r="SYT168" s="50"/>
      <c r="SYU168" s="50"/>
      <c r="SYV168" s="50"/>
      <c r="SYW168" s="50"/>
      <c r="SYX168" s="50"/>
      <c r="SYY168" s="50"/>
      <c r="SYZ168" s="50"/>
      <c r="SZA168" s="50"/>
      <c r="SZB168" s="50"/>
      <c r="SZC168" s="50"/>
      <c r="SZD168" s="50"/>
      <c r="SZE168" s="50"/>
      <c r="SZF168" s="50"/>
      <c r="SZG168" s="50"/>
      <c r="SZH168" s="50"/>
      <c r="SZI168" s="50"/>
      <c r="SZJ168" s="50"/>
      <c r="SZK168" s="50"/>
      <c r="SZL168" s="50"/>
      <c r="SZM168" s="50"/>
      <c r="SZN168" s="50"/>
      <c r="SZO168" s="50"/>
      <c r="SZP168" s="50"/>
      <c r="SZQ168" s="50"/>
      <c r="SZR168" s="50"/>
      <c r="SZS168" s="50"/>
      <c r="SZT168" s="50"/>
      <c r="SZU168" s="50"/>
      <c r="SZV168" s="50"/>
      <c r="SZW168" s="50"/>
      <c r="SZX168" s="50"/>
      <c r="SZY168" s="50"/>
      <c r="SZZ168" s="50"/>
      <c r="TAA168" s="50"/>
      <c r="TAB168" s="50"/>
      <c r="TAC168" s="50"/>
      <c r="TAD168" s="50"/>
      <c r="TAE168" s="50"/>
      <c r="TAF168" s="50"/>
      <c r="TAG168" s="50"/>
      <c r="TAH168" s="50"/>
      <c r="TAI168" s="50"/>
      <c r="TAJ168" s="50"/>
      <c r="TAK168" s="50"/>
      <c r="TAL168" s="50"/>
      <c r="TAM168" s="50"/>
      <c r="TAN168" s="50"/>
      <c r="TAO168" s="50"/>
      <c r="TAP168" s="50"/>
      <c r="TAQ168" s="50"/>
      <c r="TAR168" s="50"/>
      <c r="TAS168" s="50"/>
      <c r="TAT168" s="50"/>
      <c r="TAU168" s="50"/>
      <c r="TAV168" s="50"/>
      <c r="TAX168" s="50"/>
      <c r="TAZ168" s="50"/>
      <c r="TBA168" s="50"/>
      <c r="TBB168" s="50"/>
      <c r="TBC168" s="50"/>
      <c r="TBD168" s="50"/>
      <c r="TBE168" s="50"/>
      <c r="TBF168" s="50"/>
      <c r="TBG168" s="50"/>
      <c r="TBL168" s="50"/>
      <c r="TBM168" s="50"/>
      <c r="TBN168" s="50"/>
      <c r="TBO168" s="50"/>
      <c r="TBP168" s="50"/>
      <c r="TBQ168" s="50"/>
      <c r="TBR168" s="50"/>
      <c r="TBS168" s="50"/>
      <c r="TBT168" s="50"/>
      <c r="TBU168" s="50"/>
      <c r="TBV168" s="50"/>
      <c r="TBW168" s="50"/>
      <c r="TBX168" s="50"/>
      <c r="TBY168" s="50"/>
      <c r="TBZ168" s="50"/>
      <c r="TCA168" s="50"/>
      <c r="TCB168" s="50"/>
      <c r="TCC168" s="50"/>
      <c r="TCD168" s="50"/>
      <c r="TCE168" s="50"/>
      <c r="TCF168" s="50"/>
      <c r="TCG168" s="50"/>
      <c r="TCH168" s="50"/>
      <c r="TCI168" s="50"/>
      <c r="TCJ168" s="50"/>
      <c r="TCK168" s="50"/>
      <c r="TCL168" s="50"/>
      <c r="TCM168" s="50"/>
      <c r="TCN168" s="50"/>
      <c r="TCO168" s="50"/>
      <c r="TCP168" s="50"/>
      <c r="TCQ168" s="50"/>
      <c r="TCR168" s="50"/>
      <c r="TCS168" s="50"/>
      <c r="TCT168" s="50"/>
      <c r="TCU168" s="50"/>
      <c r="TCV168" s="50"/>
      <c r="TCW168" s="50"/>
      <c r="TCX168" s="50"/>
      <c r="TCY168" s="50"/>
      <c r="TCZ168" s="50"/>
      <c r="TDA168" s="50"/>
      <c r="TDB168" s="50"/>
      <c r="TDC168" s="50"/>
      <c r="TDD168" s="50"/>
      <c r="TDE168" s="50"/>
      <c r="TDF168" s="50"/>
      <c r="TDG168" s="50"/>
      <c r="TDH168" s="50"/>
      <c r="TDI168" s="50"/>
      <c r="TDJ168" s="50"/>
      <c r="TDK168" s="50"/>
      <c r="TDL168" s="50"/>
      <c r="TDM168" s="50"/>
      <c r="TDN168" s="50"/>
      <c r="TDO168" s="50"/>
      <c r="TDP168" s="50"/>
      <c r="TDQ168" s="50"/>
      <c r="TDR168" s="50"/>
      <c r="TDS168" s="50"/>
      <c r="TDT168" s="50"/>
      <c r="TDU168" s="50"/>
      <c r="TDV168" s="50"/>
      <c r="TDW168" s="50"/>
      <c r="TDX168" s="50"/>
      <c r="TDY168" s="50"/>
      <c r="TDZ168" s="50"/>
      <c r="TEA168" s="50"/>
      <c r="TEB168" s="50"/>
      <c r="TEC168" s="50"/>
      <c r="TED168" s="50"/>
      <c r="TEE168" s="50"/>
      <c r="TEF168" s="50"/>
      <c r="TEG168" s="50"/>
      <c r="TEH168" s="50"/>
      <c r="TEI168" s="50"/>
      <c r="TEJ168" s="50"/>
      <c r="TEK168" s="50"/>
      <c r="TEL168" s="50"/>
      <c r="TEM168" s="50"/>
      <c r="TEN168" s="50"/>
      <c r="TEO168" s="50"/>
      <c r="TEP168" s="50"/>
      <c r="TEQ168" s="50"/>
      <c r="TER168" s="50"/>
      <c r="TES168" s="50"/>
      <c r="TET168" s="50"/>
      <c r="TEU168" s="50"/>
      <c r="TEV168" s="50"/>
      <c r="TEW168" s="50"/>
      <c r="TEX168" s="50"/>
      <c r="TEY168" s="50"/>
      <c r="TEZ168" s="50"/>
      <c r="TFA168" s="50"/>
      <c r="TFB168" s="50"/>
      <c r="TFC168" s="50"/>
      <c r="TFD168" s="50"/>
      <c r="TFE168" s="50"/>
      <c r="TFF168" s="50"/>
      <c r="TFG168" s="50"/>
      <c r="TFH168" s="50"/>
      <c r="TFI168" s="50"/>
      <c r="TFJ168" s="50"/>
      <c r="TFK168" s="50"/>
      <c r="TFL168" s="50"/>
      <c r="TFM168" s="50"/>
      <c r="TFN168" s="50"/>
      <c r="TFO168" s="50"/>
      <c r="TFP168" s="50"/>
      <c r="TFQ168" s="50"/>
      <c r="TFR168" s="50"/>
      <c r="TFS168" s="50"/>
      <c r="TFT168" s="50"/>
      <c r="TFU168" s="50"/>
      <c r="TFV168" s="50"/>
      <c r="TFW168" s="50"/>
      <c r="TFX168" s="50"/>
      <c r="TFY168" s="50"/>
      <c r="TFZ168" s="50"/>
      <c r="TGA168" s="50"/>
      <c r="TGB168" s="50"/>
      <c r="TGC168" s="50"/>
      <c r="TGD168" s="50"/>
      <c r="TGE168" s="50"/>
      <c r="TGF168" s="50"/>
      <c r="TGG168" s="50"/>
      <c r="TGH168" s="50"/>
      <c r="TGI168" s="50"/>
      <c r="TGJ168" s="50"/>
      <c r="TGK168" s="50"/>
      <c r="TGL168" s="50"/>
      <c r="TGM168" s="50"/>
      <c r="TGN168" s="50"/>
      <c r="TGO168" s="50"/>
      <c r="TGP168" s="50"/>
      <c r="TGQ168" s="50"/>
      <c r="TGR168" s="50"/>
      <c r="TGS168" s="50"/>
      <c r="TGT168" s="50"/>
      <c r="TGU168" s="50"/>
      <c r="TGV168" s="50"/>
      <c r="TGW168" s="50"/>
      <c r="TGX168" s="50"/>
      <c r="TGY168" s="50"/>
      <c r="TGZ168" s="50"/>
      <c r="THA168" s="50"/>
      <c r="THB168" s="50"/>
      <c r="THC168" s="50"/>
      <c r="THD168" s="50"/>
      <c r="THE168" s="50"/>
      <c r="THF168" s="50"/>
      <c r="THG168" s="50"/>
      <c r="THH168" s="50"/>
      <c r="THI168" s="50"/>
      <c r="THJ168" s="50"/>
      <c r="THK168" s="50"/>
      <c r="THL168" s="50"/>
      <c r="THM168" s="50"/>
      <c r="THN168" s="50"/>
      <c r="THO168" s="50"/>
      <c r="THP168" s="50"/>
      <c r="THQ168" s="50"/>
      <c r="THR168" s="50"/>
      <c r="THS168" s="50"/>
      <c r="THT168" s="50"/>
      <c r="THU168" s="50"/>
      <c r="THV168" s="50"/>
      <c r="THW168" s="50"/>
      <c r="THX168" s="50"/>
      <c r="THY168" s="50"/>
      <c r="THZ168" s="50"/>
      <c r="TIA168" s="50"/>
      <c r="TIB168" s="50"/>
      <c r="TIC168" s="50"/>
      <c r="TID168" s="50"/>
      <c r="TIE168" s="50"/>
      <c r="TIF168" s="50"/>
      <c r="TIG168" s="50"/>
      <c r="TIH168" s="50"/>
      <c r="TII168" s="50"/>
      <c r="TIJ168" s="50"/>
      <c r="TIK168" s="50"/>
      <c r="TIL168" s="50"/>
      <c r="TIM168" s="50"/>
      <c r="TIN168" s="50"/>
      <c r="TIO168" s="50"/>
      <c r="TIP168" s="50"/>
      <c r="TIQ168" s="50"/>
      <c r="TIR168" s="50"/>
      <c r="TIS168" s="50"/>
      <c r="TIT168" s="50"/>
      <c r="TIU168" s="50"/>
      <c r="TIV168" s="50"/>
      <c r="TIW168" s="50"/>
      <c r="TIX168" s="50"/>
      <c r="TIY168" s="50"/>
      <c r="TIZ168" s="50"/>
      <c r="TJA168" s="50"/>
      <c r="TJB168" s="50"/>
      <c r="TJC168" s="50"/>
      <c r="TJD168" s="50"/>
      <c r="TJE168" s="50"/>
      <c r="TJF168" s="50"/>
      <c r="TJG168" s="50"/>
      <c r="TJH168" s="50"/>
      <c r="TJI168" s="50"/>
      <c r="TJJ168" s="50"/>
      <c r="TJK168" s="50"/>
      <c r="TJL168" s="50"/>
      <c r="TJM168" s="50"/>
      <c r="TJN168" s="50"/>
      <c r="TJO168" s="50"/>
      <c r="TJP168" s="50"/>
      <c r="TJQ168" s="50"/>
      <c r="TJR168" s="50"/>
      <c r="TJS168" s="50"/>
      <c r="TJT168" s="50"/>
      <c r="TJU168" s="50"/>
      <c r="TJV168" s="50"/>
      <c r="TJW168" s="50"/>
      <c r="TJX168" s="50"/>
      <c r="TJY168" s="50"/>
      <c r="TJZ168" s="50"/>
      <c r="TKA168" s="50"/>
      <c r="TKB168" s="50"/>
      <c r="TKC168" s="50"/>
      <c r="TKD168" s="50"/>
      <c r="TKE168" s="50"/>
      <c r="TKF168" s="50"/>
      <c r="TKG168" s="50"/>
      <c r="TKH168" s="50"/>
      <c r="TKI168" s="50"/>
      <c r="TKJ168" s="50"/>
      <c r="TKK168" s="50"/>
      <c r="TKL168" s="50"/>
      <c r="TKM168" s="50"/>
      <c r="TKN168" s="50"/>
      <c r="TKO168" s="50"/>
      <c r="TKP168" s="50"/>
      <c r="TKQ168" s="50"/>
      <c r="TKR168" s="50"/>
      <c r="TKT168" s="50"/>
      <c r="TKV168" s="50"/>
      <c r="TKW168" s="50"/>
      <c r="TKX168" s="50"/>
      <c r="TKY168" s="50"/>
      <c r="TKZ168" s="50"/>
      <c r="TLA168" s="50"/>
      <c r="TLB168" s="50"/>
      <c r="TLC168" s="50"/>
      <c r="TLH168" s="50"/>
      <c r="TLI168" s="50"/>
      <c r="TLJ168" s="50"/>
      <c r="TLK168" s="50"/>
      <c r="TLL168" s="50"/>
      <c r="TLM168" s="50"/>
      <c r="TLN168" s="50"/>
      <c r="TLO168" s="50"/>
      <c r="TLP168" s="50"/>
      <c r="TLQ168" s="50"/>
      <c r="TLR168" s="50"/>
      <c r="TLS168" s="50"/>
      <c r="TLT168" s="50"/>
      <c r="TLU168" s="50"/>
      <c r="TLV168" s="50"/>
      <c r="TLW168" s="50"/>
      <c r="TLX168" s="50"/>
      <c r="TLY168" s="50"/>
      <c r="TLZ168" s="50"/>
      <c r="TMA168" s="50"/>
      <c r="TMB168" s="50"/>
      <c r="TMC168" s="50"/>
      <c r="TMD168" s="50"/>
      <c r="TME168" s="50"/>
      <c r="TMF168" s="50"/>
      <c r="TMG168" s="50"/>
      <c r="TMH168" s="50"/>
      <c r="TMI168" s="50"/>
      <c r="TMJ168" s="50"/>
      <c r="TMK168" s="50"/>
      <c r="TML168" s="50"/>
      <c r="TMM168" s="50"/>
      <c r="TMN168" s="50"/>
      <c r="TMO168" s="50"/>
      <c r="TMP168" s="50"/>
      <c r="TMQ168" s="50"/>
      <c r="TMR168" s="50"/>
      <c r="TMS168" s="50"/>
      <c r="TMT168" s="50"/>
      <c r="TMU168" s="50"/>
      <c r="TMV168" s="50"/>
      <c r="TMW168" s="50"/>
      <c r="TMX168" s="50"/>
      <c r="TMY168" s="50"/>
      <c r="TMZ168" s="50"/>
      <c r="TNA168" s="50"/>
      <c r="TNB168" s="50"/>
      <c r="TNC168" s="50"/>
      <c r="TND168" s="50"/>
      <c r="TNE168" s="50"/>
      <c r="TNF168" s="50"/>
      <c r="TNG168" s="50"/>
      <c r="TNH168" s="50"/>
      <c r="TNI168" s="50"/>
      <c r="TNJ168" s="50"/>
      <c r="TNK168" s="50"/>
      <c r="TNL168" s="50"/>
      <c r="TNM168" s="50"/>
      <c r="TNN168" s="50"/>
      <c r="TNO168" s="50"/>
      <c r="TNP168" s="50"/>
      <c r="TNQ168" s="50"/>
      <c r="TNR168" s="50"/>
      <c r="TNS168" s="50"/>
      <c r="TNT168" s="50"/>
      <c r="TNU168" s="50"/>
      <c r="TNV168" s="50"/>
      <c r="TNW168" s="50"/>
      <c r="TNX168" s="50"/>
      <c r="TNY168" s="50"/>
      <c r="TNZ168" s="50"/>
      <c r="TOA168" s="50"/>
      <c r="TOB168" s="50"/>
      <c r="TOC168" s="50"/>
      <c r="TOD168" s="50"/>
      <c r="TOE168" s="50"/>
      <c r="TOF168" s="50"/>
      <c r="TOG168" s="50"/>
      <c r="TOH168" s="50"/>
      <c r="TOI168" s="50"/>
      <c r="TOJ168" s="50"/>
      <c r="TOK168" s="50"/>
      <c r="TOL168" s="50"/>
      <c r="TOM168" s="50"/>
      <c r="TON168" s="50"/>
      <c r="TOO168" s="50"/>
      <c r="TOP168" s="50"/>
      <c r="TOQ168" s="50"/>
      <c r="TOR168" s="50"/>
      <c r="TOS168" s="50"/>
      <c r="TOT168" s="50"/>
      <c r="TOU168" s="50"/>
      <c r="TOV168" s="50"/>
      <c r="TOW168" s="50"/>
      <c r="TOX168" s="50"/>
      <c r="TOY168" s="50"/>
      <c r="TOZ168" s="50"/>
      <c r="TPA168" s="50"/>
      <c r="TPB168" s="50"/>
      <c r="TPC168" s="50"/>
      <c r="TPD168" s="50"/>
      <c r="TPE168" s="50"/>
      <c r="TPF168" s="50"/>
      <c r="TPG168" s="50"/>
      <c r="TPH168" s="50"/>
      <c r="TPI168" s="50"/>
      <c r="TPJ168" s="50"/>
      <c r="TPK168" s="50"/>
      <c r="TPL168" s="50"/>
      <c r="TPM168" s="50"/>
      <c r="TPN168" s="50"/>
      <c r="TPO168" s="50"/>
      <c r="TPP168" s="50"/>
      <c r="TPQ168" s="50"/>
      <c r="TPR168" s="50"/>
      <c r="TPS168" s="50"/>
      <c r="TPT168" s="50"/>
      <c r="TPU168" s="50"/>
      <c r="TPV168" s="50"/>
      <c r="TPW168" s="50"/>
      <c r="TPX168" s="50"/>
      <c r="TPY168" s="50"/>
      <c r="TPZ168" s="50"/>
      <c r="TQA168" s="50"/>
      <c r="TQB168" s="50"/>
      <c r="TQC168" s="50"/>
      <c r="TQD168" s="50"/>
      <c r="TQE168" s="50"/>
      <c r="TQF168" s="50"/>
      <c r="TQG168" s="50"/>
      <c r="TQH168" s="50"/>
      <c r="TQI168" s="50"/>
      <c r="TQJ168" s="50"/>
      <c r="TQK168" s="50"/>
      <c r="TQL168" s="50"/>
      <c r="TQM168" s="50"/>
      <c r="TQN168" s="50"/>
      <c r="TQO168" s="50"/>
      <c r="TQP168" s="50"/>
      <c r="TQQ168" s="50"/>
      <c r="TQR168" s="50"/>
      <c r="TQS168" s="50"/>
      <c r="TQT168" s="50"/>
      <c r="TQU168" s="50"/>
      <c r="TQV168" s="50"/>
      <c r="TQW168" s="50"/>
      <c r="TQX168" s="50"/>
      <c r="TQY168" s="50"/>
      <c r="TQZ168" s="50"/>
      <c r="TRA168" s="50"/>
      <c r="TRB168" s="50"/>
      <c r="TRC168" s="50"/>
      <c r="TRD168" s="50"/>
      <c r="TRE168" s="50"/>
      <c r="TRF168" s="50"/>
      <c r="TRG168" s="50"/>
      <c r="TRH168" s="50"/>
      <c r="TRI168" s="50"/>
      <c r="TRJ168" s="50"/>
      <c r="TRK168" s="50"/>
      <c r="TRL168" s="50"/>
      <c r="TRM168" s="50"/>
      <c r="TRN168" s="50"/>
      <c r="TRO168" s="50"/>
      <c r="TRP168" s="50"/>
      <c r="TRQ168" s="50"/>
      <c r="TRR168" s="50"/>
      <c r="TRS168" s="50"/>
      <c r="TRT168" s="50"/>
      <c r="TRU168" s="50"/>
      <c r="TRV168" s="50"/>
      <c r="TRW168" s="50"/>
      <c r="TRX168" s="50"/>
      <c r="TRY168" s="50"/>
      <c r="TRZ168" s="50"/>
      <c r="TSA168" s="50"/>
      <c r="TSB168" s="50"/>
      <c r="TSC168" s="50"/>
      <c r="TSD168" s="50"/>
      <c r="TSE168" s="50"/>
      <c r="TSF168" s="50"/>
      <c r="TSG168" s="50"/>
      <c r="TSH168" s="50"/>
      <c r="TSI168" s="50"/>
      <c r="TSJ168" s="50"/>
      <c r="TSK168" s="50"/>
      <c r="TSL168" s="50"/>
      <c r="TSM168" s="50"/>
      <c r="TSN168" s="50"/>
      <c r="TSO168" s="50"/>
      <c r="TSP168" s="50"/>
      <c r="TSQ168" s="50"/>
      <c r="TSR168" s="50"/>
      <c r="TSS168" s="50"/>
      <c r="TST168" s="50"/>
      <c r="TSU168" s="50"/>
      <c r="TSV168" s="50"/>
      <c r="TSW168" s="50"/>
      <c r="TSX168" s="50"/>
      <c r="TSY168" s="50"/>
      <c r="TSZ168" s="50"/>
      <c r="TTA168" s="50"/>
      <c r="TTB168" s="50"/>
      <c r="TTC168" s="50"/>
      <c r="TTD168" s="50"/>
      <c r="TTE168" s="50"/>
      <c r="TTF168" s="50"/>
      <c r="TTG168" s="50"/>
      <c r="TTH168" s="50"/>
      <c r="TTI168" s="50"/>
      <c r="TTJ168" s="50"/>
      <c r="TTK168" s="50"/>
      <c r="TTL168" s="50"/>
      <c r="TTM168" s="50"/>
      <c r="TTN168" s="50"/>
      <c r="TTO168" s="50"/>
      <c r="TTP168" s="50"/>
      <c r="TTQ168" s="50"/>
      <c r="TTR168" s="50"/>
      <c r="TTS168" s="50"/>
      <c r="TTT168" s="50"/>
      <c r="TTU168" s="50"/>
      <c r="TTV168" s="50"/>
      <c r="TTW168" s="50"/>
      <c r="TTX168" s="50"/>
      <c r="TTY168" s="50"/>
      <c r="TTZ168" s="50"/>
      <c r="TUA168" s="50"/>
      <c r="TUB168" s="50"/>
      <c r="TUC168" s="50"/>
      <c r="TUD168" s="50"/>
      <c r="TUE168" s="50"/>
      <c r="TUF168" s="50"/>
      <c r="TUG168" s="50"/>
      <c r="TUH168" s="50"/>
      <c r="TUI168" s="50"/>
      <c r="TUJ168" s="50"/>
      <c r="TUK168" s="50"/>
      <c r="TUL168" s="50"/>
      <c r="TUM168" s="50"/>
      <c r="TUN168" s="50"/>
      <c r="TUP168" s="50"/>
      <c r="TUR168" s="50"/>
      <c r="TUS168" s="50"/>
      <c r="TUT168" s="50"/>
      <c r="TUU168" s="50"/>
      <c r="TUV168" s="50"/>
      <c r="TUW168" s="50"/>
      <c r="TUX168" s="50"/>
      <c r="TUY168" s="50"/>
      <c r="TVD168" s="50"/>
      <c r="TVE168" s="50"/>
      <c r="TVF168" s="50"/>
      <c r="TVG168" s="50"/>
      <c r="TVH168" s="50"/>
      <c r="TVI168" s="50"/>
      <c r="TVJ168" s="50"/>
      <c r="TVK168" s="50"/>
      <c r="TVL168" s="50"/>
      <c r="TVM168" s="50"/>
      <c r="TVN168" s="50"/>
      <c r="TVO168" s="50"/>
      <c r="TVP168" s="50"/>
      <c r="TVQ168" s="50"/>
      <c r="TVR168" s="50"/>
      <c r="TVS168" s="50"/>
      <c r="TVT168" s="50"/>
      <c r="TVU168" s="50"/>
      <c r="TVV168" s="50"/>
      <c r="TVW168" s="50"/>
      <c r="TVX168" s="50"/>
      <c r="TVY168" s="50"/>
      <c r="TVZ168" s="50"/>
      <c r="TWA168" s="50"/>
      <c r="TWB168" s="50"/>
      <c r="TWC168" s="50"/>
      <c r="TWD168" s="50"/>
      <c r="TWE168" s="50"/>
      <c r="TWF168" s="50"/>
      <c r="TWG168" s="50"/>
      <c r="TWH168" s="50"/>
      <c r="TWI168" s="50"/>
      <c r="TWJ168" s="50"/>
      <c r="TWK168" s="50"/>
      <c r="TWL168" s="50"/>
      <c r="TWM168" s="50"/>
      <c r="TWN168" s="50"/>
      <c r="TWO168" s="50"/>
      <c r="TWP168" s="50"/>
      <c r="TWQ168" s="50"/>
      <c r="TWR168" s="50"/>
      <c r="TWS168" s="50"/>
      <c r="TWT168" s="50"/>
      <c r="TWU168" s="50"/>
      <c r="TWV168" s="50"/>
      <c r="TWW168" s="50"/>
      <c r="TWX168" s="50"/>
      <c r="TWY168" s="50"/>
      <c r="TWZ168" s="50"/>
      <c r="TXA168" s="50"/>
      <c r="TXB168" s="50"/>
      <c r="TXC168" s="50"/>
      <c r="TXD168" s="50"/>
      <c r="TXE168" s="50"/>
      <c r="TXF168" s="50"/>
      <c r="TXG168" s="50"/>
      <c r="TXH168" s="50"/>
      <c r="TXI168" s="50"/>
      <c r="TXJ168" s="50"/>
      <c r="TXK168" s="50"/>
      <c r="TXL168" s="50"/>
      <c r="TXM168" s="50"/>
      <c r="TXN168" s="50"/>
      <c r="TXO168" s="50"/>
      <c r="TXP168" s="50"/>
      <c r="TXQ168" s="50"/>
      <c r="TXR168" s="50"/>
      <c r="TXS168" s="50"/>
      <c r="TXT168" s="50"/>
      <c r="TXU168" s="50"/>
      <c r="TXV168" s="50"/>
      <c r="TXW168" s="50"/>
      <c r="TXX168" s="50"/>
      <c r="TXY168" s="50"/>
      <c r="TXZ168" s="50"/>
      <c r="TYA168" s="50"/>
      <c r="TYB168" s="50"/>
      <c r="TYC168" s="50"/>
      <c r="TYD168" s="50"/>
      <c r="TYE168" s="50"/>
      <c r="TYF168" s="50"/>
      <c r="TYG168" s="50"/>
      <c r="TYH168" s="50"/>
      <c r="TYI168" s="50"/>
      <c r="TYJ168" s="50"/>
      <c r="TYK168" s="50"/>
      <c r="TYL168" s="50"/>
      <c r="TYM168" s="50"/>
      <c r="TYN168" s="50"/>
      <c r="TYO168" s="50"/>
      <c r="TYP168" s="50"/>
      <c r="TYQ168" s="50"/>
      <c r="TYR168" s="50"/>
      <c r="TYS168" s="50"/>
      <c r="TYT168" s="50"/>
      <c r="TYU168" s="50"/>
      <c r="TYV168" s="50"/>
      <c r="TYW168" s="50"/>
      <c r="TYX168" s="50"/>
      <c r="TYY168" s="50"/>
      <c r="TYZ168" s="50"/>
      <c r="TZA168" s="50"/>
      <c r="TZB168" s="50"/>
      <c r="TZC168" s="50"/>
      <c r="TZD168" s="50"/>
      <c r="TZE168" s="50"/>
      <c r="TZF168" s="50"/>
      <c r="TZG168" s="50"/>
      <c r="TZH168" s="50"/>
      <c r="TZI168" s="50"/>
      <c r="TZJ168" s="50"/>
      <c r="TZK168" s="50"/>
      <c r="TZL168" s="50"/>
      <c r="TZM168" s="50"/>
      <c r="TZN168" s="50"/>
      <c r="TZO168" s="50"/>
      <c r="TZP168" s="50"/>
      <c r="TZQ168" s="50"/>
      <c r="TZR168" s="50"/>
      <c r="TZS168" s="50"/>
      <c r="TZT168" s="50"/>
      <c r="TZU168" s="50"/>
      <c r="TZV168" s="50"/>
      <c r="TZW168" s="50"/>
      <c r="TZX168" s="50"/>
      <c r="TZY168" s="50"/>
      <c r="TZZ168" s="50"/>
      <c r="UAA168" s="50"/>
      <c r="UAB168" s="50"/>
      <c r="UAC168" s="50"/>
      <c r="UAD168" s="50"/>
      <c r="UAE168" s="50"/>
      <c r="UAF168" s="50"/>
      <c r="UAG168" s="50"/>
      <c r="UAH168" s="50"/>
      <c r="UAI168" s="50"/>
      <c r="UAJ168" s="50"/>
      <c r="UAK168" s="50"/>
      <c r="UAL168" s="50"/>
      <c r="UAM168" s="50"/>
      <c r="UAN168" s="50"/>
      <c r="UAO168" s="50"/>
      <c r="UAP168" s="50"/>
      <c r="UAQ168" s="50"/>
      <c r="UAR168" s="50"/>
      <c r="UAS168" s="50"/>
      <c r="UAT168" s="50"/>
      <c r="UAU168" s="50"/>
      <c r="UAV168" s="50"/>
      <c r="UAW168" s="50"/>
      <c r="UAX168" s="50"/>
      <c r="UAY168" s="50"/>
      <c r="UAZ168" s="50"/>
      <c r="UBA168" s="50"/>
      <c r="UBB168" s="50"/>
      <c r="UBC168" s="50"/>
      <c r="UBD168" s="50"/>
      <c r="UBE168" s="50"/>
      <c r="UBF168" s="50"/>
      <c r="UBG168" s="50"/>
      <c r="UBH168" s="50"/>
      <c r="UBI168" s="50"/>
      <c r="UBJ168" s="50"/>
      <c r="UBK168" s="50"/>
      <c r="UBL168" s="50"/>
      <c r="UBM168" s="50"/>
      <c r="UBN168" s="50"/>
      <c r="UBO168" s="50"/>
      <c r="UBP168" s="50"/>
      <c r="UBQ168" s="50"/>
      <c r="UBR168" s="50"/>
      <c r="UBS168" s="50"/>
      <c r="UBT168" s="50"/>
      <c r="UBU168" s="50"/>
      <c r="UBV168" s="50"/>
      <c r="UBW168" s="50"/>
      <c r="UBX168" s="50"/>
      <c r="UBY168" s="50"/>
      <c r="UBZ168" s="50"/>
      <c r="UCA168" s="50"/>
      <c r="UCB168" s="50"/>
      <c r="UCC168" s="50"/>
      <c r="UCD168" s="50"/>
      <c r="UCE168" s="50"/>
      <c r="UCF168" s="50"/>
      <c r="UCG168" s="50"/>
      <c r="UCH168" s="50"/>
      <c r="UCI168" s="50"/>
      <c r="UCJ168" s="50"/>
      <c r="UCK168" s="50"/>
      <c r="UCL168" s="50"/>
      <c r="UCM168" s="50"/>
      <c r="UCN168" s="50"/>
      <c r="UCO168" s="50"/>
      <c r="UCP168" s="50"/>
      <c r="UCQ168" s="50"/>
      <c r="UCR168" s="50"/>
      <c r="UCS168" s="50"/>
      <c r="UCT168" s="50"/>
      <c r="UCU168" s="50"/>
      <c r="UCV168" s="50"/>
      <c r="UCW168" s="50"/>
      <c r="UCX168" s="50"/>
      <c r="UCY168" s="50"/>
      <c r="UCZ168" s="50"/>
      <c r="UDA168" s="50"/>
      <c r="UDB168" s="50"/>
      <c r="UDC168" s="50"/>
      <c r="UDD168" s="50"/>
      <c r="UDE168" s="50"/>
      <c r="UDF168" s="50"/>
      <c r="UDG168" s="50"/>
      <c r="UDH168" s="50"/>
      <c r="UDI168" s="50"/>
      <c r="UDJ168" s="50"/>
      <c r="UDK168" s="50"/>
      <c r="UDL168" s="50"/>
      <c r="UDM168" s="50"/>
      <c r="UDN168" s="50"/>
      <c r="UDO168" s="50"/>
      <c r="UDP168" s="50"/>
      <c r="UDQ168" s="50"/>
      <c r="UDR168" s="50"/>
      <c r="UDS168" s="50"/>
      <c r="UDT168" s="50"/>
      <c r="UDU168" s="50"/>
      <c r="UDV168" s="50"/>
      <c r="UDW168" s="50"/>
      <c r="UDX168" s="50"/>
      <c r="UDY168" s="50"/>
      <c r="UDZ168" s="50"/>
      <c r="UEA168" s="50"/>
      <c r="UEB168" s="50"/>
      <c r="UEC168" s="50"/>
      <c r="UED168" s="50"/>
      <c r="UEE168" s="50"/>
      <c r="UEF168" s="50"/>
      <c r="UEG168" s="50"/>
      <c r="UEH168" s="50"/>
      <c r="UEI168" s="50"/>
      <c r="UEJ168" s="50"/>
      <c r="UEL168" s="50"/>
      <c r="UEN168" s="50"/>
      <c r="UEO168" s="50"/>
      <c r="UEP168" s="50"/>
      <c r="UEQ168" s="50"/>
      <c r="UER168" s="50"/>
      <c r="UES168" s="50"/>
      <c r="UET168" s="50"/>
      <c r="UEU168" s="50"/>
      <c r="UEZ168" s="50"/>
      <c r="UFA168" s="50"/>
      <c r="UFB168" s="50"/>
      <c r="UFC168" s="50"/>
      <c r="UFD168" s="50"/>
      <c r="UFE168" s="50"/>
      <c r="UFF168" s="50"/>
      <c r="UFG168" s="50"/>
      <c r="UFH168" s="50"/>
      <c r="UFI168" s="50"/>
      <c r="UFJ168" s="50"/>
      <c r="UFK168" s="50"/>
      <c r="UFL168" s="50"/>
      <c r="UFM168" s="50"/>
      <c r="UFN168" s="50"/>
      <c r="UFO168" s="50"/>
      <c r="UFP168" s="50"/>
      <c r="UFQ168" s="50"/>
      <c r="UFR168" s="50"/>
      <c r="UFS168" s="50"/>
      <c r="UFT168" s="50"/>
      <c r="UFU168" s="50"/>
      <c r="UFV168" s="50"/>
      <c r="UFW168" s="50"/>
      <c r="UFX168" s="50"/>
      <c r="UFY168" s="50"/>
      <c r="UFZ168" s="50"/>
      <c r="UGA168" s="50"/>
      <c r="UGB168" s="50"/>
      <c r="UGC168" s="50"/>
      <c r="UGD168" s="50"/>
      <c r="UGE168" s="50"/>
      <c r="UGF168" s="50"/>
      <c r="UGG168" s="50"/>
      <c r="UGH168" s="50"/>
      <c r="UGI168" s="50"/>
      <c r="UGJ168" s="50"/>
      <c r="UGK168" s="50"/>
      <c r="UGL168" s="50"/>
      <c r="UGM168" s="50"/>
      <c r="UGN168" s="50"/>
      <c r="UGO168" s="50"/>
      <c r="UGP168" s="50"/>
      <c r="UGQ168" s="50"/>
      <c r="UGR168" s="50"/>
      <c r="UGS168" s="50"/>
      <c r="UGT168" s="50"/>
      <c r="UGU168" s="50"/>
      <c r="UGV168" s="50"/>
      <c r="UGW168" s="50"/>
      <c r="UGX168" s="50"/>
      <c r="UGY168" s="50"/>
      <c r="UGZ168" s="50"/>
      <c r="UHA168" s="50"/>
      <c r="UHB168" s="50"/>
      <c r="UHC168" s="50"/>
      <c r="UHD168" s="50"/>
      <c r="UHE168" s="50"/>
      <c r="UHF168" s="50"/>
      <c r="UHG168" s="50"/>
      <c r="UHH168" s="50"/>
      <c r="UHI168" s="50"/>
      <c r="UHJ168" s="50"/>
      <c r="UHK168" s="50"/>
      <c r="UHL168" s="50"/>
      <c r="UHM168" s="50"/>
      <c r="UHN168" s="50"/>
      <c r="UHO168" s="50"/>
      <c r="UHP168" s="50"/>
      <c r="UHQ168" s="50"/>
      <c r="UHR168" s="50"/>
      <c r="UHS168" s="50"/>
      <c r="UHT168" s="50"/>
      <c r="UHU168" s="50"/>
      <c r="UHV168" s="50"/>
      <c r="UHW168" s="50"/>
      <c r="UHX168" s="50"/>
      <c r="UHY168" s="50"/>
      <c r="UHZ168" s="50"/>
      <c r="UIA168" s="50"/>
      <c r="UIB168" s="50"/>
      <c r="UIC168" s="50"/>
      <c r="UID168" s="50"/>
      <c r="UIE168" s="50"/>
      <c r="UIF168" s="50"/>
      <c r="UIG168" s="50"/>
      <c r="UIH168" s="50"/>
      <c r="UII168" s="50"/>
      <c r="UIJ168" s="50"/>
      <c r="UIK168" s="50"/>
      <c r="UIL168" s="50"/>
      <c r="UIM168" s="50"/>
      <c r="UIN168" s="50"/>
      <c r="UIO168" s="50"/>
      <c r="UIP168" s="50"/>
      <c r="UIQ168" s="50"/>
      <c r="UIR168" s="50"/>
      <c r="UIS168" s="50"/>
      <c r="UIT168" s="50"/>
      <c r="UIU168" s="50"/>
      <c r="UIV168" s="50"/>
      <c r="UIW168" s="50"/>
      <c r="UIX168" s="50"/>
      <c r="UIY168" s="50"/>
      <c r="UIZ168" s="50"/>
      <c r="UJA168" s="50"/>
      <c r="UJB168" s="50"/>
      <c r="UJC168" s="50"/>
      <c r="UJD168" s="50"/>
      <c r="UJE168" s="50"/>
      <c r="UJF168" s="50"/>
      <c r="UJG168" s="50"/>
      <c r="UJH168" s="50"/>
      <c r="UJI168" s="50"/>
      <c r="UJJ168" s="50"/>
      <c r="UJK168" s="50"/>
      <c r="UJL168" s="50"/>
      <c r="UJM168" s="50"/>
      <c r="UJN168" s="50"/>
      <c r="UJO168" s="50"/>
      <c r="UJP168" s="50"/>
      <c r="UJQ168" s="50"/>
      <c r="UJR168" s="50"/>
      <c r="UJS168" s="50"/>
      <c r="UJT168" s="50"/>
      <c r="UJU168" s="50"/>
      <c r="UJV168" s="50"/>
      <c r="UJW168" s="50"/>
      <c r="UJX168" s="50"/>
      <c r="UJY168" s="50"/>
      <c r="UJZ168" s="50"/>
      <c r="UKA168" s="50"/>
      <c r="UKB168" s="50"/>
      <c r="UKC168" s="50"/>
      <c r="UKD168" s="50"/>
      <c r="UKE168" s="50"/>
      <c r="UKF168" s="50"/>
      <c r="UKG168" s="50"/>
      <c r="UKH168" s="50"/>
      <c r="UKI168" s="50"/>
      <c r="UKJ168" s="50"/>
      <c r="UKK168" s="50"/>
      <c r="UKL168" s="50"/>
      <c r="UKM168" s="50"/>
      <c r="UKN168" s="50"/>
      <c r="UKO168" s="50"/>
      <c r="UKP168" s="50"/>
      <c r="UKQ168" s="50"/>
      <c r="UKR168" s="50"/>
      <c r="UKS168" s="50"/>
      <c r="UKT168" s="50"/>
      <c r="UKU168" s="50"/>
      <c r="UKV168" s="50"/>
      <c r="UKW168" s="50"/>
      <c r="UKX168" s="50"/>
      <c r="UKY168" s="50"/>
      <c r="UKZ168" s="50"/>
      <c r="ULA168" s="50"/>
      <c r="ULB168" s="50"/>
      <c r="ULC168" s="50"/>
      <c r="ULD168" s="50"/>
      <c r="ULE168" s="50"/>
      <c r="ULF168" s="50"/>
      <c r="ULG168" s="50"/>
      <c r="ULH168" s="50"/>
      <c r="ULI168" s="50"/>
      <c r="ULJ168" s="50"/>
      <c r="ULK168" s="50"/>
      <c r="ULL168" s="50"/>
      <c r="ULM168" s="50"/>
      <c r="ULN168" s="50"/>
      <c r="ULO168" s="50"/>
      <c r="ULP168" s="50"/>
      <c r="ULQ168" s="50"/>
      <c r="ULR168" s="50"/>
      <c r="ULS168" s="50"/>
      <c r="ULT168" s="50"/>
      <c r="ULU168" s="50"/>
      <c r="ULV168" s="50"/>
      <c r="ULW168" s="50"/>
      <c r="ULX168" s="50"/>
      <c r="ULY168" s="50"/>
      <c r="ULZ168" s="50"/>
      <c r="UMA168" s="50"/>
      <c r="UMB168" s="50"/>
      <c r="UMC168" s="50"/>
      <c r="UMD168" s="50"/>
      <c r="UME168" s="50"/>
      <c r="UMF168" s="50"/>
      <c r="UMG168" s="50"/>
      <c r="UMH168" s="50"/>
      <c r="UMI168" s="50"/>
      <c r="UMJ168" s="50"/>
      <c r="UMK168" s="50"/>
      <c r="UML168" s="50"/>
      <c r="UMM168" s="50"/>
      <c r="UMN168" s="50"/>
      <c r="UMO168" s="50"/>
      <c r="UMP168" s="50"/>
      <c r="UMQ168" s="50"/>
      <c r="UMR168" s="50"/>
      <c r="UMS168" s="50"/>
      <c r="UMT168" s="50"/>
      <c r="UMU168" s="50"/>
      <c r="UMV168" s="50"/>
      <c r="UMW168" s="50"/>
      <c r="UMX168" s="50"/>
      <c r="UMY168" s="50"/>
      <c r="UMZ168" s="50"/>
      <c r="UNA168" s="50"/>
      <c r="UNB168" s="50"/>
      <c r="UNC168" s="50"/>
      <c r="UND168" s="50"/>
      <c r="UNE168" s="50"/>
      <c r="UNF168" s="50"/>
      <c r="UNG168" s="50"/>
      <c r="UNH168" s="50"/>
      <c r="UNI168" s="50"/>
      <c r="UNJ168" s="50"/>
      <c r="UNK168" s="50"/>
      <c r="UNL168" s="50"/>
      <c r="UNM168" s="50"/>
      <c r="UNN168" s="50"/>
      <c r="UNO168" s="50"/>
      <c r="UNP168" s="50"/>
      <c r="UNQ168" s="50"/>
      <c r="UNR168" s="50"/>
      <c r="UNS168" s="50"/>
      <c r="UNT168" s="50"/>
      <c r="UNU168" s="50"/>
      <c r="UNV168" s="50"/>
      <c r="UNW168" s="50"/>
      <c r="UNX168" s="50"/>
      <c r="UNY168" s="50"/>
      <c r="UNZ168" s="50"/>
      <c r="UOA168" s="50"/>
      <c r="UOB168" s="50"/>
      <c r="UOC168" s="50"/>
      <c r="UOD168" s="50"/>
      <c r="UOE168" s="50"/>
      <c r="UOF168" s="50"/>
      <c r="UOH168" s="50"/>
      <c r="UOJ168" s="50"/>
      <c r="UOK168" s="50"/>
      <c r="UOL168" s="50"/>
      <c r="UOM168" s="50"/>
      <c r="UON168" s="50"/>
      <c r="UOO168" s="50"/>
      <c r="UOP168" s="50"/>
      <c r="UOQ168" s="50"/>
      <c r="UOV168" s="50"/>
      <c r="UOW168" s="50"/>
      <c r="UOX168" s="50"/>
      <c r="UOY168" s="50"/>
      <c r="UOZ168" s="50"/>
      <c r="UPA168" s="50"/>
      <c r="UPB168" s="50"/>
      <c r="UPC168" s="50"/>
      <c r="UPD168" s="50"/>
      <c r="UPE168" s="50"/>
      <c r="UPF168" s="50"/>
      <c r="UPG168" s="50"/>
      <c r="UPH168" s="50"/>
      <c r="UPI168" s="50"/>
      <c r="UPJ168" s="50"/>
      <c r="UPK168" s="50"/>
      <c r="UPL168" s="50"/>
      <c r="UPM168" s="50"/>
      <c r="UPN168" s="50"/>
      <c r="UPO168" s="50"/>
      <c r="UPP168" s="50"/>
      <c r="UPQ168" s="50"/>
      <c r="UPR168" s="50"/>
      <c r="UPS168" s="50"/>
      <c r="UPT168" s="50"/>
      <c r="UPU168" s="50"/>
      <c r="UPV168" s="50"/>
      <c r="UPW168" s="50"/>
      <c r="UPX168" s="50"/>
      <c r="UPY168" s="50"/>
      <c r="UPZ168" s="50"/>
      <c r="UQA168" s="50"/>
      <c r="UQB168" s="50"/>
      <c r="UQC168" s="50"/>
      <c r="UQD168" s="50"/>
      <c r="UQE168" s="50"/>
      <c r="UQF168" s="50"/>
      <c r="UQG168" s="50"/>
      <c r="UQH168" s="50"/>
      <c r="UQI168" s="50"/>
      <c r="UQJ168" s="50"/>
      <c r="UQK168" s="50"/>
      <c r="UQL168" s="50"/>
      <c r="UQM168" s="50"/>
      <c r="UQN168" s="50"/>
      <c r="UQO168" s="50"/>
      <c r="UQP168" s="50"/>
      <c r="UQQ168" s="50"/>
      <c r="UQR168" s="50"/>
      <c r="UQS168" s="50"/>
      <c r="UQT168" s="50"/>
      <c r="UQU168" s="50"/>
      <c r="UQV168" s="50"/>
      <c r="UQW168" s="50"/>
      <c r="UQX168" s="50"/>
      <c r="UQY168" s="50"/>
      <c r="UQZ168" s="50"/>
      <c r="URA168" s="50"/>
      <c r="URB168" s="50"/>
      <c r="URC168" s="50"/>
      <c r="URD168" s="50"/>
      <c r="URE168" s="50"/>
      <c r="URF168" s="50"/>
      <c r="URG168" s="50"/>
      <c r="URH168" s="50"/>
      <c r="URI168" s="50"/>
      <c r="URJ168" s="50"/>
      <c r="URK168" s="50"/>
      <c r="URL168" s="50"/>
      <c r="URM168" s="50"/>
      <c r="URN168" s="50"/>
      <c r="URO168" s="50"/>
      <c r="URP168" s="50"/>
      <c r="URQ168" s="50"/>
      <c r="URR168" s="50"/>
      <c r="URS168" s="50"/>
      <c r="URT168" s="50"/>
      <c r="URU168" s="50"/>
      <c r="URV168" s="50"/>
      <c r="URW168" s="50"/>
      <c r="URX168" s="50"/>
      <c r="URY168" s="50"/>
      <c r="URZ168" s="50"/>
      <c r="USA168" s="50"/>
      <c r="USB168" s="50"/>
      <c r="USC168" s="50"/>
      <c r="USD168" s="50"/>
      <c r="USE168" s="50"/>
      <c r="USF168" s="50"/>
      <c r="USG168" s="50"/>
      <c r="USH168" s="50"/>
      <c r="USI168" s="50"/>
      <c r="USJ168" s="50"/>
      <c r="USK168" s="50"/>
      <c r="USL168" s="50"/>
      <c r="USM168" s="50"/>
      <c r="USN168" s="50"/>
      <c r="USO168" s="50"/>
      <c r="USP168" s="50"/>
      <c r="USQ168" s="50"/>
      <c r="USR168" s="50"/>
      <c r="USS168" s="50"/>
      <c r="UST168" s="50"/>
      <c r="USU168" s="50"/>
      <c r="USV168" s="50"/>
      <c r="USW168" s="50"/>
      <c r="USX168" s="50"/>
      <c r="USY168" s="50"/>
      <c r="USZ168" s="50"/>
      <c r="UTA168" s="50"/>
      <c r="UTB168" s="50"/>
      <c r="UTC168" s="50"/>
      <c r="UTD168" s="50"/>
      <c r="UTE168" s="50"/>
      <c r="UTF168" s="50"/>
      <c r="UTG168" s="50"/>
      <c r="UTH168" s="50"/>
      <c r="UTI168" s="50"/>
      <c r="UTJ168" s="50"/>
      <c r="UTK168" s="50"/>
      <c r="UTL168" s="50"/>
      <c r="UTM168" s="50"/>
      <c r="UTN168" s="50"/>
      <c r="UTO168" s="50"/>
      <c r="UTP168" s="50"/>
      <c r="UTQ168" s="50"/>
      <c r="UTR168" s="50"/>
      <c r="UTS168" s="50"/>
      <c r="UTT168" s="50"/>
      <c r="UTU168" s="50"/>
      <c r="UTV168" s="50"/>
      <c r="UTW168" s="50"/>
      <c r="UTX168" s="50"/>
      <c r="UTY168" s="50"/>
      <c r="UTZ168" s="50"/>
      <c r="UUA168" s="50"/>
      <c r="UUB168" s="50"/>
      <c r="UUC168" s="50"/>
      <c r="UUD168" s="50"/>
      <c r="UUE168" s="50"/>
      <c r="UUF168" s="50"/>
      <c r="UUG168" s="50"/>
      <c r="UUH168" s="50"/>
      <c r="UUI168" s="50"/>
      <c r="UUJ168" s="50"/>
      <c r="UUK168" s="50"/>
      <c r="UUL168" s="50"/>
      <c r="UUM168" s="50"/>
      <c r="UUN168" s="50"/>
      <c r="UUO168" s="50"/>
      <c r="UUP168" s="50"/>
      <c r="UUQ168" s="50"/>
      <c r="UUR168" s="50"/>
      <c r="UUS168" s="50"/>
      <c r="UUT168" s="50"/>
      <c r="UUU168" s="50"/>
      <c r="UUV168" s="50"/>
      <c r="UUW168" s="50"/>
      <c r="UUX168" s="50"/>
      <c r="UUY168" s="50"/>
      <c r="UUZ168" s="50"/>
      <c r="UVA168" s="50"/>
      <c r="UVB168" s="50"/>
      <c r="UVC168" s="50"/>
      <c r="UVD168" s="50"/>
      <c r="UVE168" s="50"/>
      <c r="UVF168" s="50"/>
      <c r="UVG168" s="50"/>
      <c r="UVH168" s="50"/>
      <c r="UVI168" s="50"/>
      <c r="UVJ168" s="50"/>
      <c r="UVK168" s="50"/>
      <c r="UVL168" s="50"/>
      <c r="UVM168" s="50"/>
      <c r="UVN168" s="50"/>
      <c r="UVO168" s="50"/>
      <c r="UVP168" s="50"/>
      <c r="UVQ168" s="50"/>
      <c r="UVR168" s="50"/>
      <c r="UVS168" s="50"/>
      <c r="UVT168" s="50"/>
      <c r="UVU168" s="50"/>
      <c r="UVV168" s="50"/>
      <c r="UVW168" s="50"/>
      <c r="UVX168" s="50"/>
      <c r="UVY168" s="50"/>
      <c r="UVZ168" s="50"/>
      <c r="UWA168" s="50"/>
      <c r="UWB168" s="50"/>
      <c r="UWC168" s="50"/>
      <c r="UWD168" s="50"/>
      <c r="UWE168" s="50"/>
      <c r="UWF168" s="50"/>
      <c r="UWG168" s="50"/>
      <c r="UWH168" s="50"/>
      <c r="UWI168" s="50"/>
      <c r="UWJ168" s="50"/>
      <c r="UWK168" s="50"/>
      <c r="UWL168" s="50"/>
      <c r="UWM168" s="50"/>
      <c r="UWN168" s="50"/>
      <c r="UWO168" s="50"/>
      <c r="UWP168" s="50"/>
      <c r="UWQ168" s="50"/>
      <c r="UWR168" s="50"/>
      <c r="UWS168" s="50"/>
      <c r="UWT168" s="50"/>
      <c r="UWU168" s="50"/>
      <c r="UWV168" s="50"/>
      <c r="UWW168" s="50"/>
      <c r="UWX168" s="50"/>
      <c r="UWY168" s="50"/>
      <c r="UWZ168" s="50"/>
      <c r="UXA168" s="50"/>
      <c r="UXB168" s="50"/>
      <c r="UXC168" s="50"/>
      <c r="UXD168" s="50"/>
      <c r="UXE168" s="50"/>
      <c r="UXF168" s="50"/>
      <c r="UXG168" s="50"/>
      <c r="UXH168" s="50"/>
      <c r="UXI168" s="50"/>
      <c r="UXJ168" s="50"/>
      <c r="UXK168" s="50"/>
      <c r="UXL168" s="50"/>
      <c r="UXM168" s="50"/>
      <c r="UXN168" s="50"/>
      <c r="UXO168" s="50"/>
      <c r="UXP168" s="50"/>
      <c r="UXQ168" s="50"/>
      <c r="UXR168" s="50"/>
      <c r="UXS168" s="50"/>
      <c r="UXT168" s="50"/>
      <c r="UXU168" s="50"/>
      <c r="UXV168" s="50"/>
      <c r="UXW168" s="50"/>
      <c r="UXX168" s="50"/>
      <c r="UXY168" s="50"/>
      <c r="UXZ168" s="50"/>
      <c r="UYA168" s="50"/>
      <c r="UYB168" s="50"/>
      <c r="UYD168" s="50"/>
      <c r="UYF168" s="50"/>
      <c r="UYG168" s="50"/>
      <c r="UYH168" s="50"/>
      <c r="UYI168" s="50"/>
      <c r="UYJ168" s="50"/>
      <c r="UYK168" s="50"/>
      <c r="UYL168" s="50"/>
      <c r="UYM168" s="50"/>
      <c r="UYR168" s="50"/>
      <c r="UYS168" s="50"/>
      <c r="UYT168" s="50"/>
      <c r="UYU168" s="50"/>
      <c r="UYV168" s="50"/>
      <c r="UYW168" s="50"/>
      <c r="UYX168" s="50"/>
      <c r="UYY168" s="50"/>
      <c r="UYZ168" s="50"/>
      <c r="UZA168" s="50"/>
      <c r="UZB168" s="50"/>
      <c r="UZC168" s="50"/>
      <c r="UZD168" s="50"/>
      <c r="UZE168" s="50"/>
      <c r="UZF168" s="50"/>
      <c r="UZG168" s="50"/>
      <c r="UZH168" s="50"/>
      <c r="UZI168" s="50"/>
      <c r="UZJ168" s="50"/>
      <c r="UZK168" s="50"/>
      <c r="UZL168" s="50"/>
      <c r="UZM168" s="50"/>
      <c r="UZN168" s="50"/>
      <c r="UZO168" s="50"/>
      <c r="UZP168" s="50"/>
      <c r="UZQ168" s="50"/>
      <c r="UZR168" s="50"/>
      <c r="UZS168" s="50"/>
      <c r="UZT168" s="50"/>
      <c r="UZU168" s="50"/>
      <c r="UZV168" s="50"/>
      <c r="UZW168" s="50"/>
      <c r="UZX168" s="50"/>
      <c r="UZY168" s="50"/>
      <c r="UZZ168" s="50"/>
      <c r="VAA168" s="50"/>
      <c r="VAB168" s="50"/>
      <c r="VAC168" s="50"/>
      <c r="VAD168" s="50"/>
      <c r="VAE168" s="50"/>
      <c r="VAF168" s="50"/>
      <c r="VAG168" s="50"/>
      <c r="VAH168" s="50"/>
      <c r="VAI168" s="50"/>
      <c r="VAJ168" s="50"/>
      <c r="VAK168" s="50"/>
      <c r="VAL168" s="50"/>
      <c r="VAM168" s="50"/>
      <c r="VAN168" s="50"/>
      <c r="VAO168" s="50"/>
      <c r="VAP168" s="50"/>
      <c r="VAQ168" s="50"/>
      <c r="VAR168" s="50"/>
      <c r="VAS168" s="50"/>
      <c r="VAT168" s="50"/>
      <c r="VAU168" s="50"/>
      <c r="VAV168" s="50"/>
      <c r="VAW168" s="50"/>
      <c r="VAX168" s="50"/>
      <c r="VAY168" s="50"/>
      <c r="VAZ168" s="50"/>
      <c r="VBA168" s="50"/>
      <c r="VBB168" s="50"/>
      <c r="VBC168" s="50"/>
      <c r="VBD168" s="50"/>
      <c r="VBE168" s="50"/>
      <c r="VBF168" s="50"/>
      <c r="VBG168" s="50"/>
      <c r="VBH168" s="50"/>
      <c r="VBI168" s="50"/>
      <c r="VBJ168" s="50"/>
      <c r="VBK168" s="50"/>
      <c r="VBL168" s="50"/>
      <c r="VBM168" s="50"/>
      <c r="VBN168" s="50"/>
      <c r="VBO168" s="50"/>
      <c r="VBP168" s="50"/>
      <c r="VBQ168" s="50"/>
      <c r="VBR168" s="50"/>
      <c r="VBS168" s="50"/>
      <c r="VBT168" s="50"/>
      <c r="VBU168" s="50"/>
      <c r="VBV168" s="50"/>
      <c r="VBW168" s="50"/>
      <c r="VBX168" s="50"/>
      <c r="VBY168" s="50"/>
      <c r="VBZ168" s="50"/>
      <c r="VCA168" s="50"/>
      <c r="VCB168" s="50"/>
      <c r="VCC168" s="50"/>
      <c r="VCD168" s="50"/>
      <c r="VCE168" s="50"/>
      <c r="VCF168" s="50"/>
      <c r="VCG168" s="50"/>
      <c r="VCH168" s="50"/>
      <c r="VCI168" s="50"/>
      <c r="VCJ168" s="50"/>
      <c r="VCK168" s="50"/>
      <c r="VCL168" s="50"/>
      <c r="VCM168" s="50"/>
      <c r="VCN168" s="50"/>
      <c r="VCO168" s="50"/>
      <c r="VCP168" s="50"/>
      <c r="VCQ168" s="50"/>
      <c r="VCR168" s="50"/>
      <c r="VCS168" s="50"/>
      <c r="VCT168" s="50"/>
      <c r="VCU168" s="50"/>
      <c r="VCV168" s="50"/>
      <c r="VCW168" s="50"/>
      <c r="VCX168" s="50"/>
      <c r="VCY168" s="50"/>
      <c r="VCZ168" s="50"/>
      <c r="VDA168" s="50"/>
      <c r="VDB168" s="50"/>
      <c r="VDC168" s="50"/>
      <c r="VDD168" s="50"/>
      <c r="VDE168" s="50"/>
      <c r="VDF168" s="50"/>
      <c r="VDG168" s="50"/>
      <c r="VDH168" s="50"/>
      <c r="VDI168" s="50"/>
      <c r="VDJ168" s="50"/>
      <c r="VDK168" s="50"/>
      <c r="VDL168" s="50"/>
      <c r="VDM168" s="50"/>
      <c r="VDN168" s="50"/>
      <c r="VDO168" s="50"/>
      <c r="VDP168" s="50"/>
      <c r="VDQ168" s="50"/>
      <c r="VDR168" s="50"/>
      <c r="VDS168" s="50"/>
      <c r="VDT168" s="50"/>
      <c r="VDU168" s="50"/>
      <c r="VDV168" s="50"/>
      <c r="VDW168" s="50"/>
      <c r="VDX168" s="50"/>
      <c r="VDY168" s="50"/>
      <c r="VDZ168" s="50"/>
      <c r="VEA168" s="50"/>
      <c r="VEB168" s="50"/>
      <c r="VEC168" s="50"/>
      <c r="VED168" s="50"/>
      <c r="VEE168" s="50"/>
      <c r="VEF168" s="50"/>
      <c r="VEG168" s="50"/>
      <c r="VEH168" s="50"/>
      <c r="VEI168" s="50"/>
      <c r="VEJ168" s="50"/>
      <c r="VEK168" s="50"/>
      <c r="VEL168" s="50"/>
      <c r="VEM168" s="50"/>
      <c r="VEN168" s="50"/>
      <c r="VEO168" s="50"/>
      <c r="VEP168" s="50"/>
      <c r="VEQ168" s="50"/>
      <c r="VER168" s="50"/>
      <c r="VES168" s="50"/>
      <c r="VET168" s="50"/>
      <c r="VEU168" s="50"/>
      <c r="VEV168" s="50"/>
      <c r="VEW168" s="50"/>
      <c r="VEX168" s="50"/>
      <c r="VEY168" s="50"/>
      <c r="VEZ168" s="50"/>
      <c r="VFA168" s="50"/>
      <c r="VFB168" s="50"/>
      <c r="VFC168" s="50"/>
      <c r="VFD168" s="50"/>
      <c r="VFE168" s="50"/>
      <c r="VFF168" s="50"/>
      <c r="VFG168" s="50"/>
      <c r="VFH168" s="50"/>
      <c r="VFI168" s="50"/>
      <c r="VFJ168" s="50"/>
      <c r="VFK168" s="50"/>
      <c r="VFL168" s="50"/>
      <c r="VFM168" s="50"/>
      <c r="VFN168" s="50"/>
      <c r="VFO168" s="50"/>
      <c r="VFP168" s="50"/>
      <c r="VFQ168" s="50"/>
      <c r="VFR168" s="50"/>
      <c r="VFS168" s="50"/>
      <c r="VFT168" s="50"/>
      <c r="VFU168" s="50"/>
      <c r="VFV168" s="50"/>
      <c r="VFW168" s="50"/>
      <c r="VFX168" s="50"/>
      <c r="VFY168" s="50"/>
      <c r="VFZ168" s="50"/>
      <c r="VGA168" s="50"/>
      <c r="VGB168" s="50"/>
      <c r="VGC168" s="50"/>
      <c r="VGD168" s="50"/>
      <c r="VGE168" s="50"/>
      <c r="VGF168" s="50"/>
      <c r="VGG168" s="50"/>
      <c r="VGH168" s="50"/>
      <c r="VGI168" s="50"/>
      <c r="VGJ168" s="50"/>
      <c r="VGK168" s="50"/>
      <c r="VGL168" s="50"/>
      <c r="VGM168" s="50"/>
      <c r="VGN168" s="50"/>
      <c r="VGO168" s="50"/>
      <c r="VGP168" s="50"/>
      <c r="VGQ168" s="50"/>
      <c r="VGR168" s="50"/>
      <c r="VGS168" s="50"/>
      <c r="VGT168" s="50"/>
      <c r="VGU168" s="50"/>
      <c r="VGV168" s="50"/>
      <c r="VGW168" s="50"/>
      <c r="VGX168" s="50"/>
      <c r="VGY168" s="50"/>
      <c r="VGZ168" s="50"/>
      <c r="VHA168" s="50"/>
      <c r="VHB168" s="50"/>
      <c r="VHC168" s="50"/>
      <c r="VHD168" s="50"/>
      <c r="VHE168" s="50"/>
      <c r="VHF168" s="50"/>
      <c r="VHG168" s="50"/>
      <c r="VHH168" s="50"/>
      <c r="VHI168" s="50"/>
      <c r="VHJ168" s="50"/>
      <c r="VHK168" s="50"/>
      <c r="VHL168" s="50"/>
      <c r="VHM168" s="50"/>
      <c r="VHN168" s="50"/>
      <c r="VHO168" s="50"/>
      <c r="VHP168" s="50"/>
      <c r="VHQ168" s="50"/>
      <c r="VHR168" s="50"/>
      <c r="VHS168" s="50"/>
      <c r="VHT168" s="50"/>
      <c r="VHU168" s="50"/>
      <c r="VHV168" s="50"/>
      <c r="VHW168" s="50"/>
      <c r="VHX168" s="50"/>
      <c r="VHZ168" s="50"/>
      <c r="VIB168" s="50"/>
      <c r="VIC168" s="50"/>
      <c r="VID168" s="50"/>
      <c r="VIE168" s="50"/>
      <c r="VIF168" s="50"/>
      <c r="VIG168" s="50"/>
      <c r="VIH168" s="50"/>
      <c r="VII168" s="50"/>
      <c r="VIN168" s="50"/>
      <c r="VIO168" s="50"/>
      <c r="VIP168" s="50"/>
      <c r="VIQ168" s="50"/>
      <c r="VIR168" s="50"/>
      <c r="VIS168" s="50"/>
      <c r="VIT168" s="50"/>
      <c r="VIU168" s="50"/>
      <c r="VIV168" s="50"/>
      <c r="VIW168" s="50"/>
      <c r="VIX168" s="50"/>
      <c r="VIY168" s="50"/>
      <c r="VIZ168" s="50"/>
      <c r="VJA168" s="50"/>
      <c r="VJB168" s="50"/>
      <c r="VJC168" s="50"/>
      <c r="VJD168" s="50"/>
      <c r="VJE168" s="50"/>
      <c r="VJF168" s="50"/>
      <c r="VJG168" s="50"/>
      <c r="VJH168" s="50"/>
      <c r="VJI168" s="50"/>
      <c r="VJJ168" s="50"/>
      <c r="VJK168" s="50"/>
      <c r="VJL168" s="50"/>
      <c r="VJM168" s="50"/>
      <c r="VJN168" s="50"/>
      <c r="VJO168" s="50"/>
      <c r="VJP168" s="50"/>
      <c r="VJQ168" s="50"/>
      <c r="VJR168" s="50"/>
      <c r="VJS168" s="50"/>
      <c r="VJT168" s="50"/>
      <c r="VJU168" s="50"/>
      <c r="VJV168" s="50"/>
      <c r="VJW168" s="50"/>
      <c r="VJX168" s="50"/>
      <c r="VJY168" s="50"/>
      <c r="VJZ168" s="50"/>
      <c r="VKA168" s="50"/>
      <c r="VKB168" s="50"/>
      <c r="VKC168" s="50"/>
      <c r="VKD168" s="50"/>
      <c r="VKE168" s="50"/>
      <c r="VKF168" s="50"/>
      <c r="VKG168" s="50"/>
      <c r="VKH168" s="50"/>
      <c r="VKI168" s="50"/>
      <c r="VKJ168" s="50"/>
      <c r="VKK168" s="50"/>
      <c r="VKL168" s="50"/>
      <c r="VKM168" s="50"/>
      <c r="VKN168" s="50"/>
      <c r="VKO168" s="50"/>
      <c r="VKP168" s="50"/>
      <c r="VKQ168" s="50"/>
      <c r="VKR168" s="50"/>
      <c r="VKS168" s="50"/>
      <c r="VKT168" s="50"/>
      <c r="VKU168" s="50"/>
      <c r="VKV168" s="50"/>
      <c r="VKW168" s="50"/>
      <c r="VKX168" s="50"/>
      <c r="VKY168" s="50"/>
      <c r="VKZ168" s="50"/>
      <c r="VLA168" s="50"/>
      <c r="VLB168" s="50"/>
      <c r="VLC168" s="50"/>
      <c r="VLD168" s="50"/>
      <c r="VLE168" s="50"/>
      <c r="VLF168" s="50"/>
      <c r="VLG168" s="50"/>
      <c r="VLH168" s="50"/>
      <c r="VLI168" s="50"/>
      <c r="VLJ168" s="50"/>
      <c r="VLK168" s="50"/>
      <c r="VLL168" s="50"/>
      <c r="VLM168" s="50"/>
      <c r="VLN168" s="50"/>
      <c r="VLO168" s="50"/>
      <c r="VLP168" s="50"/>
      <c r="VLQ168" s="50"/>
      <c r="VLR168" s="50"/>
      <c r="VLS168" s="50"/>
      <c r="VLT168" s="50"/>
      <c r="VLU168" s="50"/>
      <c r="VLV168" s="50"/>
      <c r="VLW168" s="50"/>
      <c r="VLX168" s="50"/>
      <c r="VLY168" s="50"/>
      <c r="VLZ168" s="50"/>
      <c r="VMA168" s="50"/>
      <c r="VMB168" s="50"/>
      <c r="VMC168" s="50"/>
      <c r="VMD168" s="50"/>
      <c r="VME168" s="50"/>
      <c r="VMF168" s="50"/>
      <c r="VMG168" s="50"/>
      <c r="VMH168" s="50"/>
      <c r="VMI168" s="50"/>
      <c r="VMJ168" s="50"/>
      <c r="VMK168" s="50"/>
      <c r="VML168" s="50"/>
      <c r="VMM168" s="50"/>
      <c r="VMN168" s="50"/>
      <c r="VMO168" s="50"/>
      <c r="VMP168" s="50"/>
      <c r="VMQ168" s="50"/>
      <c r="VMR168" s="50"/>
      <c r="VMS168" s="50"/>
      <c r="VMT168" s="50"/>
      <c r="VMU168" s="50"/>
      <c r="VMV168" s="50"/>
      <c r="VMW168" s="50"/>
      <c r="VMX168" s="50"/>
      <c r="VMY168" s="50"/>
      <c r="VMZ168" s="50"/>
      <c r="VNA168" s="50"/>
      <c r="VNB168" s="50"/>
      <c r="VNC168" s="50"/>
      <c r="VND168" s="50"/>
      <c r="VNE168" s="50"/>
      <c r="VNF168" s="50"/>
      <c r="VNG168" s="50"/>
      <c r="VNH168" s="50"/>
      <c r="VNI168" s="50"/>
      <c r="VNJ168" s="50"/>
      <c r="VNK168" s="50"/>
      <c r="VNL168" s="50"/>
      <c r="VNM168" s="50"/>
      <c r="VNN168" s="50"/>
      <c r="VNO168" s="50"/>
      <c r="VNP168" s="50"/>
      <c r="VNQ168" s="50"/>
      <c r="VNR168" s="50"/>
      <c r="VNS168" s="50"/>
      <c r="VNT168" s="50"/>
      <c r="VNU168" s="50"/>
      <c r="VNV168" s="50"/>
      <c r="VNW168" s="50"/>
      <c r="VNX168" s="50"/>
      <c r="VNY168" s="50"/>
      <c r="VNZ168" s="50"/>
      <c r="VOA168" s="50"/>
      <c r="VOB168" s="50"/>
      <c r="VOC168" s="50"/>
      <c r="VOD168" s="50"/>
      <c r="VOE168" s="50"/>
      <c r="VOF168" s="50"/>
      <c r="VOG168" s="50"/>
      <c r="VOH168" s="50"/>
      <c r="VOI168" s="50"/>
      <c r="VOJ168" s="50"/>
      <c r="VOK168" s="50"/>
      <c r="VOL168" s="50"/>
      <c r="VOM168" s="50"/>
      <c r="VON168" s="50"/>
      <c r="VOO168" s="50"/>
      <c r="VOP168" s="50"/>
      <c r="VOQ168" s="50"/>
      <c r="VOR168" s="50"/>
      <c r="VOS168" s="50"/>
      <c r="VOT168" s="50"/>
      <c r="VOU168" s="50"/>
      <c r="VOV168" s="50"/>
      <c r="VOW168" s="50"/>
      <c r="VOX168" s="50"/>
      <c r="VOY168" s="50"/>
      <c r="VOZ168" s="50"/>
      <c r="VPA168" s="50"/>
      <c r="VPB168" s="50"/>
      <c r="VPC168" s="50"/>
      <c r="VPD168" s="50"/>
      <c r="VPE168" s="50"/>
      <c r="VPF168" s="50"/>
      <c r="VPG168" s="50"/>
      <c r="VPH168" s="50"/>
      <c r="VPI168" s="50"/>
      <c r="VPJ168" s="50"/>
      <c r="VPK168" s="50"/>
      <c r="VPL168" s="50"/>
      <c r="VPM168" s="50"/>
      <c r="VPN168" s="50"/>
      <c r="VPO168" s="50"/>
      <c r="VPP168" s="50"/>
      <c r="VPQ168" s="50"/>
      <c r="VPR168" s="50"/>
      <c r="VPS168" s="50"/>
      <c r="VPT168" s="50"/>
      <c r="VPU168" s="50"/>
      <c r="VPV168" s="50"/>
      <c r="VPW168" s="50"/>
      <c r="VPX168" s="50"/>
      <c r="VPY168" s="50"/>
      <c r="VPZ168" s="50"/>
      <c r="VQA168" s="50"/>
      <c r="VQB168" s="50"/>
      <c r="VQC168" s="50"/>
      <c r="VQD168" s="50"/>
      <c r="VQE168" s="50"/>
      <c r="VQF168" s="50"/>
      <c r="VQG168" s="50"/>
      <c r="VQH168" s="50"/>
      <c r="VQI168" s="50"/>
      <c r="VQJ168" s="50"/>
      <c r="VQK168" s="50"/>
      <c r="VQL168" s="50"/>
      <c r="VQM168" s="50"/>
      <c r="VQN168" s="50"/>
      <c r="VQO168" s="50"/>
      <c r="VQP168" s="50"/>
      <c r="VQQ168" s="50"/>
      <c r="VQR168" s="50"/>
      <c r="VQS168" s="50"/>
      <c r="VQT168" s="50"/>
      <c r="VQU168" s="50"/>
      <c r="VQV168" s="50"/>
      <c r="VQW168" s="50"/>
      <c r="VQX168" s="50"/>
      <c r="VQY168" s="50"/>
      <c r="VQZ168" s="50"/>
      <c r="VRA168" s="50"/>
      <c r="VRB168" s="50"/>
      <c r="VRC168" s="50"/>
      <c r="VRD168" s="50"/>
      <c r="VRE168" s="50"/>
      <c r="VRF168" s="50"/>
      <c r="VRG168" s="50"/>
      <c r="VRH168" s="50"/>
      <c r="VRI168" s="50"/>
      <c r="VRJ168" s="50"/>
      <c r="VRK168" s="50"/>
      <c r="VRL168" s="50"/>
      <c r="VRM168" s="50"/>
      <c r="VRN168" s="50"/>
      <c r="VRO168" s="50"/>
      <c r="VRP168" s="50"/>
      <c r="VRQ168" s="50"/>
      <c r="VRR168" s="50"/>
      <c r="VRS168" s="50"/>
      <c r="VRT168" s="50"/>
      <c r="VRV168" s="50"/>
      <c r="VRX168" s="50"/>
      <c r="VRY168" s="50"/>
      <c r="VRZ168" s="50"/>
      <c r="VSA168" s="50"/>
      <c r="VSB168" s="50"/>
      <c r="VSC168" s="50"/>
      <c r="VSD168" s="50"/>
      <c r="VSE168" s="50"/>
      <c r="VSJ168" s="50"/>
      <c r="VSK168" s="50"/>
      <c r="VSL168" s="50"/>
      <c r="VSM168" s="50"/>
      <c r="VSN168" s="50"/>
      <c r="VSO168" s="50"/>
      <c r="VSP168" s="50"/>
      <c r="VSQ168" s="50"/>
      <c r="VSR168" s="50"/>
      <c r="VSS168" s="50"/>
      <c r="VST168" s="50"/>
      <c r="VSU168" s="50"/>
      <c r="VSV168" s="50"/>
      <c r="VSW168" s="50"/>
      <c r="VSX168" s="50"/>
      <c r="VSY168" s="50"/>
      <c r="VSZ168" s="50"/>
      <c r="VTA168" s="50"/>
      <c r="VTB168" s="50"/>
      <c r="VTC168" s="50"/>
      <c r="VTD168" s="50"/>
      <c r="VTE168" s="50"/>
      <c r="VTF168" s="50"/>
      <c r="VTG168" s="50"/>
      <c r="VTH168" s="50"/>
      <c r="VTI168" s="50"/>
      <c r="VTJ168" s="50"/>
      <c r="VTK168" s="50"/>
      <c r="VTL168" s="50"/>
      <c r="VTM168" s="50"/>
      <c r="VTN168" s="50"/>
      <c r="VTO168" s="50"/>
      <c r="VTP168" s="50"/>
      <c r="VTQ168" s="50"/>
      <c r="VTR168" s="50"/>
      <c r="VTS168" s="50"/>
      <c r="VTT168" s="50"/>
      <c r="VTU168" s="50"/>
      <c r="VTV168" s="50"/>
      <c r="VTW168" s="50"/>
      <c r="VTX168" s="50"/>
      <c r="VTY168" s="50"/>
      <c r="VTZ168" s="50"/>
      <c r="VUA168" s="50"/>
      <c r="VUB168" s="50"/>
      <c r="VUC168" s="50"/>
      <c r="VUD168" s="50"/>
      <c r="VUE168" s="50"/>
      <c r="VUF168" s="50"/>
      <c r="VUG168" s="50"/>
      <c r="VUH168" s="50"/>
      <c r="VUI168" s="50"/>
      <c r="VUJ168" s="50"/>
      <c r="VUK168" s="50"/>
      <c r="VUL168" s="50"/>
      <c r="VUM168" s="50"/>
      <c r="VUN168" s="50"/>
      <c r="VUO168" s="50"/>
      <c r="VUP168" s="50"/>
      <c r="VUQ168" s="50"/>
      <c r="VUR168" s="50"/>
      <c r="VUS168" s="50"/>
      <c r="VUT168" s="50"/>
      <c r="VUU168" s="50"/>
      <c r="VUV168" s="50"/>
      <c r="VUW168" s="50"/>
      <c r="VUX168" s="50"/>
      <c r="VUY168" s="50"/>
      <c r="VUZ168" s="50"/>
      <c r="VVA168" s="50"/>
      <c r="VVB168" s="50"/>
      <c r="VVC168" s="50"/>
      <c r="VVD168" s="50"/>
      <c r="VVE168" s="50"/>
      <c r="VVF168" s="50"/>
      <c r="VVG168" s="50"/>
      <c r="VVH168" s="50"/>
      <c r="VVI168" s="50"/>
      <c r="VVJ168" s="50"/>
      <c r="VVK168" s="50"/>
      <c r="VVL168" s="50"/>
      <c r="VVM168" s="50"/>
      <c r="VVN168" s="50"/>
      <c r="VVO168" s="50"/>
      <c r="VVP168" s="50"/>
      <c r="VVQ168" s="50"/>
      <c r="VVR168" s="50"/>
      <c r="VVS168" s="50"/>
      <c r="VVT168" s="50"/>
      <c r="VVU168" s="50"/>
      <c r="VVV168" s="50"/>
      <c r="VVW168" s="50"/>
      <c r="VVX168" s="50"/>
      <c r="VVY168" s="50"/>
      <c r="VVZ168" s="50"/>
      <c r="VWA168" s="50"/>
      <c r="VWB168" s="50"/>
      <c r="VWC168" s="50"/>
      <c r="VWD168" s="50"/>
      <c r="VWE168" s="50"/>
      <c r="VWF168" s="50"/>
      <c r="VWG168" s="50"/>
      <c r="VWH168" s="50"/>
      <c r="VWI168" s="50"/>
      <c r="VWJ168" s="50"/>
      <c r="VWK168" s="50"/>
      <c r="VWL168" s="50"/>
      <c r="VWM168" s="50"/>
      <c r="VWN168" s="50"/>
      <c r="VWO168" s="50"/>
      <c r="VWP168" s="50"/>
      <c r="VWQ168" s="50"/>
      <c r="VWR168" s="50"/>
      <c r="VWS168" s="50"/>
      <c r="VWT168" s="50"/>
      <c r="VWU168" s="50"/>
      <c r="VWV168" s="50"/>
      <c r="VWW168" s="50"/>
      <c r="VWX168" s="50"/>
      <c r="VWY168" s="50"/>
      <c r="VWZ168" s="50"/>
      <c r="VXA168" s="50"/>
      <c r="VXB168" s="50"/>
      <c r="VXC168" s="50"/>
      <c r="VXD168" s="50"/>
      <c r="VXE168" s="50"/>
      <c r="VXF168" s="50"/>
      <c r="VXG168" s="50"/>
      <c r="VXH168" s="50"/>
      <c r="VXI168" s="50"/>
      <c r="VXJ168" s="50"/>
      <c r="VXK168" s="50"/>
      <c r="VXL168" s="50"/>
      <c r="VXM168" s="50"/>
      <c r="VXN168" s="50"/>
      <c r="VXO168" s="50"/>
      <c r="VXP168" s="50"/>
      <c r="VXQ168" s="50"/>
      <c r="VXR168" s="50"/>
      <c r="VXS168" s="50"/>
      <c r="VXT168" s="50"/>
      <c r="VXU168" s="50"/>
      <c r="VXV168" s="50"/>
      <c r="VXW168" s="50"/>
      <c r="VXX168" s="50"/>
      <c r="VXY168" s="50"/>
      <c r="VXZ168" s="50"/>
      <c r="VYA168" s="50"/>
      <c r="VYB168" s="50"/>
      <c r="VYC168" s="50"/>
      <c r="VYD168" s="50"/>
      <c r="VYE168" s="50"/>
      <c r="VYF168" s="50"/>
      <c r="VYG168" s="50"/>
      <c r="VYH168" s="50"/>
      <c r="VYI168" s="50"/>
      <c r="VYJ168" s="50"/>
      <c r="VYK168" s="50"/>
      <c r="VYL168" s="50"/>
      <c r="VYM168" s="50"/>
      <c r="VYN168" s="50"/>
      <c r="VYO168" s="50"/>
      <c r="VYP168" s="50"/>
      <c r="VYQ168" s="50"/>
      <c r="VYR168" s="50"/>
      <c r="VYS168" s="50"/>
      <c r="VYT168" s="50"/>
      <c r="VYU168" s="50"/>
      <c r="VYV168" s="50"/>
      <c r="VYW168" s="50"/>
      <c r="VYX168" s="50"/>
      <c r="VYY168" s="50"/>
      <c r="VYZ168" s="50"/>
      <c r="VZA168" s="50"/>
      <c r="VZB168" s="50"/>
      <c r="VZC168" s="50"/>
      <c r="VZD168" s="50"/>
      <c r="VZE168" s="50"/>
      <c r="VZF168" s="50"/>
      <c r="VZG168" s="50"/>
      <c r="VZH168" s="50"/>
      <c r="VZI168" s="50"/>
      <c r="VZJ168" s="50"/>
      <c r="VZK168" s="50"/>
      <c r="VZL168" s="50"/>
      <c r="VZM168" s="50"/>
      <c r="VZN168" s="50"/>
      <c r="VZO168" s="50"/>
      <c r="VZP168" s="50"/>
      <c r="VZQ168" s="50"/>
      <c r="VZR168" s="50"/>
      <c r="VZS168" s="50"/>
      <c r="VZT168" s="50"/>
      <c r="VZU168" s="50"/>
      <c r="VZV168" s="50"/>
      <c r="VZW168" s="50"/>
      <c r="VZX168" s="50"/>
      <c r="VZY168" s="50"/>
      <c r="VZZ168" s="50"/>
      <c r="WAA168" s="50"/>
      <c r="WAB168" s="50"/>
      <c r="WAC168" s="50"/>
      <c r="WAD168" s="50"/>
      <c r="WAE168" s="50"/>
      <c r="WAF168" s="50"/>
      <c r="WAG168" s="50"/>
      <c r="WAH168" s="50"/>
      <c r="WAI168" s="50"/>
      <c r="WAJ168" s="50"/>
      <c r="WAK168" s="50"/>
      <c r="WAL168" s="50"/>
      <c r="WAM168" s="50"/>
      <c r="WAN168" s="50"/>
      <c r="WAO168" s="50"/>
      <c r="WAP168" s="50"/>
      <c r="WAQ168" s="50"/>
      <c r="WAR168" s="50"/>
      <c r="WAS168" s="50"/>
      <c r="WAT168" s="50"/>
      <c r="WAU168" s="50"/>
      <c r="WAV168" s="50"/>
      <c r="WAW168" s="50"/>
      <c r="WAX168" s="50"/>
      <c r="WAY168" s="50"/>
      <c r="WAZ168" s="50"/>
      <c r="WBA168" s="50"/>
      <c r="WBB168" s="50"/>
      <c r="WBC168" s="50"/>
      <c r="WBD168" s="50"/>
      <c r="WBE168" s="50"/>
      <c r="WBF168" s="50"/>
      <c r="WBG168" s="50"/>
      <c r="WBH168" s="50"/>
      <c r="WBI168" s="50"/>
      <c r="WBJ168" s="50"/>
      <c r="WBK168" s="50"/>
      <c r="WBL168" s="50"/>
      <c r="WBM168" s="50"/>
      <c r="WBN168" s="50"/>
      <c r="WBO168" s="50"/>
      <c r="WBP168" s="50"/>
      <c r="WBR168" s="50"/>
      <c r="WBT168" s="50"/>
      <c r="WBU168" s="50"/>
      <c r="WBV168" s="50"/>
      <c r="WBW168" s="50"/>
      <c r="WBX168" s="50"/>
      <c r="WBY168" s="50"/>
      <c r="WBZ168" s="50"/>
      <c r="WCA168" s="50"/>
      <c r="WCF168" s="50"/>
      <c r="WCG168" s="50"/>
      <c r="WCH168" s="50"/>
      <c r="WCI168" s="50"/>
      <c r="WCJ168" s="50"/>
      <c r="WCK168" s="50"/>
      <c r="WCL168" s="50"/>
      <c r="WCM168" s="50"/>
      <c r="WCN168" s="50"/>
      <c r="WCO168" s="50"/>
      <c r="WCP168" s="50"/>
      <c r="WCQ168" s="50"/>
      <c r="WCR168" s="50"/>
      <c r="WCS168" s="50"/>
      <c r="WCT168" s="50"/>
      <c r="WCU168" s="50"/>
      <c r="WCV168" s="50"/>
      <c r="WCW168" s="50"/>
      <c r="WCX168" s="50"/>
      <c r="WCY168" s="50"/>
      <c r="WCZ168" s="50"/>
      <c r="WDA168" s="50"/>
      <c r="WDB168" s="50"/>
      <c r="WDC168" s="50"/>
      <c r="WDD168" s="50"/>
      <c r="WDE168" s="50"/>
      <c r="WDF168" s="50"/>
      <c r="WDG168" s="50"/>
      <c r="WDH168" s="50"/>
      <c r="WDI168" s="50"/>
      <c r="WDJ168" s="50"/>
      <c r="WDK168" s="50"/>
      <c r="WDL168" s="50"/>
      <c r="WDM168" s="50"/>
      <c r="WDN168" s="50"/>
      <c r="WDO168" s="50"/>
      <c r="WDP168" s="50"/>
      <c r="WDQ168" s="50"/>
      <c r="WDR168" s="50"/>
      <c r="WDS168" s="50"/>
      <c r="WDT168" s="50"/>
      <c r="WDU168" s="50"/>
      <c r="WDV168" s="50"/>
      <c r="WDW168" s="50"/>
      <c r="WDX168" s="50"/>
      <c r="WDY168" s="50"/>
      <c r="WDZ168" s="50"/>
      <c r="WEA168" s="50"/>
      <c r="WEB168" s="50"/>
      <c r="WEC168" s="50"/>
      <c r="WED168" s="50"/>
      <c r="WEE168" s="50"/>
      <c r="WEF168" s="50"/>
      <c r="WEG168" s="50"/>
      <c r="WEH168" s="50"/>
      <c r="WEI168" s="50"/>
      <c r="WEJ168" s="50"/>
      <c r="WEK168" s="50"/>
      <c r="WEL168" s="50"/>
      <c r="WEM168" s="50"/>
      <c r="WEN168" s="50"/>
      <c r="WEO168" s="50"/>
      <c r="WEP168" s="50"/>
      <c r="WEQ168" s="50"/>
      <c r="WER168" s="50"/>
      <c r="WES168" s="50"/>
      <c r="WET168" s="50"/>
      <c r="WEU168" s="50"/>
      <c r="WEV168" s="50"/>
      <c r="WEW168" s="50"/>
      <c r="WEX168" s="50"/>
      <c r="WEY168" s="50"/>
      <c r="WEZ168" s="50"/>
      <c r="WFA168" s="50"/>
      <c r="WFB168" s="50"/>
      <c r="WFC168" s="50"/>
      <c r="WFD168" s="50"/>
      <c r="WFE168" s="50"/>
      <c r="WFF168" s="50"/>
      <c r="WFG168" s="50"/>
      <c r="WFH168" s="50"/>
      <c r="WFI168" s="50"/>
      <c r="WFJ168" s="50"/>
      <c r="WFK168" s="50"/>
      <c r="WFL168" s="50"/>
      <c r="WFM168" s="50"/>
      <c r="WFN168" s="50"/>
      <c r="WFO168" s="50"/>
      <c r="WFP168" s="50"/>
      <c r="WFQ168" s="50"/>
      <c r="WFR168" s="50"/>
      <c r="WFS168" s="50"/>
      <c r="WFT168" s="50"/>
      <c r="WFU168" s="50"/>
      <c r="WFV168" s="50"/>
      <c r="WFW168" s="50"/>
      <c r="WFX168" s="50"/>
      <c r="WFY168" s="50"/>
      <c r="WFZ168" s="50"/>
      <c r="WGA168" s="50"/>
      <c r="WGB168" s="50"/>
      <c r="WGC168" s="50"/>
      <c r="WGD168" s="50"/>
      <c r="WGE168" s="50"/>
      <c r="WGF168" s="50"/>
      <c r="WGG168" s="50"/>
      <c r="WGH168" s="50"/>
      <c r="WGI168" s="50"/>
      <c r="WGJ168" s="50"/>
      <c r="WGK168" s="50"/>
      <c r="WGL168" s="50"/>
      <c r="WGM168" s="50"/>
      <c r="WGN168" s="50"/>
      <c r="WGO168" s="50"/>
      <c r="WGP168" s="50"/>
      <c r="WGQ168" s="50"/>
      <c r="WGR168" s="50"/>
      <c r="WGS168" s="50"/>
      <c r="WGT168" s="50"/>
      <c r="WGU168" s="50"/>
      <c r="WGV168" s="50"/>
      <c r="WGW168" s="50"/>
      <c r="WGX168" s="50"/>
      <c r="WGY168" s="50"/>
      <c r="WGZ168" s="50"/>
      <c r="WHA168" s="50"/>
      <c r="WHB168" s="50"/>
      <c r="WHC168" s="50"/>
      <c r="WHD168" s="50"/>
      <c r="WHE168" s="50"/>
      <c r="WHF168" s="50"/>
      <c r="WHG168" s="50"/>
      <c r="WHH168" s="50"/>
      <c r="WHI168" s="50"/>
      <c r="WHJ168" s="50"/>
      <c r="WHK168" s="50"/>
      <c r="WHL168" s="50"/>
      <c r="WHM168" s="50"/>
      <c r="WHN168" s="50"/>
      <c r="WHO168" s="50"/>
      <c r="WHP168" s="50"/>
      <c r="WHQ168" s="50"/>
      <c r="WHR168" s="50"/>
      <c r="WHS168" s="50"/>
      <c r="WHT168" s="50"/>
      <c r="WHU168" s="50"/>
      <c r="WHV168" s="50"/>
      <c r="WHW168" s="50"/>
      <c r="WHX168" s="50"/>
      <c r="WHY168" s="50"/>
      <c r="WHZ168" s="50"/>
      <c r="WIA168" s="50"/>
      <c r="WIB168" s="50"/>
      <c r="WIC168" s="50"/>
      <c r="WID168" s="50"/>
      <c r="WIE168" s="50"/>
      <c r="WIF168" s="50"/>
      <c r="WIG168" s="50"/>
      <c r="WIH168" s="50"/>
      <c r="WII168" s="50"/>
      <c r="WIJ168" s="50"/>
      <c r="WIK168" s="50"/>
      <c r="WIL168" s="50"/>
      <c r="WIM168" s="50"/>
      <c r="WIN168" s="50"/>
      <c r="WIO168" s="50"/>
      <c r="WIP168" s="50"/>
      <c r="WIQ168" s="50"/>
      <c r="WIR168" s="50"/>
      <c r="WIS168" s="50"/>
      <c r="WIT168" s="50"/>
      <c r="WIU168" s="50"/>
      <c r="WIV168" s="50"/>
      <c r="WIW168" s="50"/>
      <c r="WIX168" s="50"/>
      <c r="WIY168" s="50"/>
      <c r="WIZ168" s="50"/>
      <c r="WJA168" s="50"/>
      <c r="WJB168" s="50"/>
      <c r="WJC168" s="50"/>
      <c r="WJD168" s="50"/>
      <c r="WJE168" s="50"/>
      <c r="WJF168" s="50"/>
      <c r="WJG168" s="50"/>
      <c r="WJH168" s="50"/>
      <c r="WJI168" s="50"/>
      <c r="WJJ168" s="50"/>
      <c r="WJK168" s="50"/>
      <c r="WJL168" s="50"/>
      <c r="WJM168" s="50"/>
      <c r="WJN168" s="50"/>
      <c r="WJO168" s="50"/>
      <c r="WJP168" s="50"/>
      <c r="WJQ168" s="50"/>
      <c r="WJR168" s="50"/>
      <c r="WJS168" s="50"/>
      <c r="WJT168" s="50"/>
      <c r="WJU168" s="50"/>
      <c r="WJV168" s="50"/>
      <c r="WJW168" s="50"/>
      <c r="WJX168" s="50"/>
      <c r="WJY168" s="50"/>
      <c r="WJZ168" s="50"/>
      <c r="WKA168" s="50"/>
      <c r="WKB168" s="50"/>
      <c r="WKC168" s="50"/>
      <c r="WKD168" s="50"/>
      <c r="WKE168" s="50"/>
      <c r="WKF168" s="50"/>
      <c r="WKG168" s="50"/>
      <c r="WKH168" s="50"/>
      <c r="WKI168" s="50"/>
      <c r="WKJ168" s="50"/>
      <c r="WKK168" s="50"/>
      <c r="WKL168" s="50"/>
      <c r="WKM168" s="50"/>
      <c r="WKN168" s="50"/>
      <c r="WKO168" s="50"/>
      <c r="WKP168" s="50"/>
      <c r="WKQ168" s="50"/>
      <c r="WKR168" s="50"/>
      <c r="WKS168" s="50"/>
      <c r="WKT168" s="50"/>
      <c r="WKU168" s="50"/>
      <c r="WKV168" s="50"/>
      <c r="WKW168" s="50"/>
      <c r="WKX168" s="50"/>
      <c r="WKY168" s="50"/>
      <c r="WKZ168" s="50"/>
      <c r="WLA168" s="50"/>
      <c r="WLB168" s="50"/>
      <c r="WLC168" s="50"/>
      <c r="WLD168" s="50"/>
      <c r="WLE168" s="50"/>
      <c r="WLF168" s="50"/>
      <c r="WLG168" s="50"/>
      <c r="WLH168" s="50"/>
      <c r="WLI168" s="50"/>
      <c r="WLJ168" s="50"/>
      <c r="WLK168" s="50"/>
      <c r="WLL168" s="50"/>
      <c r="WLN168" s="50"/>
      <c r="WLP168" s="50"/>
      <c r="WLQ168" s="50"/>
      <c r="WLR168" s="50"/>
      <c r="WLS168" s="50"/>
      <c r="WLT168" s="50"/>
      <c r="WLU168" s="50"/>
      <c r="WLV168" s="50"/>
      <c r="WLW168" s="50"/>
      <c r="WMB168" s="50"/>
      <c r="WMC168" s="50"/>
      <c r="WMD168" s="50"/>
      <c r="WME168" s="50"/>
      <c r="WMF168" s="50"/>
      <c r="WMG168" s="50"/>
      <c r="WMH168" s="50"/>
      <c r="WMI168" s="50"/>
      <c r="WMJ168" s="50"/>
      <c r="WMK168" s="50"/>
      <c r="WML168" s="50"/>
      <c r="WMM168" s="50"/>
      <c r="WMN168" s="50"/>
      <c r="WMO168" s="50"/>
      <c r="WMP168" s="50"/>
      <c r="WMQ168" s="50"/>
      <c r="WMR168" s="50"/>
      <c r="WMS168" s="50"/>
      <c r="WMT168" s="50"/>
      <c r="WMU168" s="50"/>
      <c r="WMV168" s="50"/>
      <c r="WMW168" s="50"/>
      <c r="WMX168" s="50"/>
      <c r="WMY168" s="50"/>
      <c r="WMZ168" s="50"/>
      <c r="WNA168" s="50"/>
      <c r="WNB168" s="50"/>
      <c r="WNC168" s="50"/>
      <c r="WND168" s="50"/>
      <c r="WNE168" s="50"/>
      <c r="WNF168" s="50"/>
      <c r="WNG168" s="50"/>
      <c r="WNH168" s="50"/>
      <c r="WNI168" s="50"/>
      <c r="WNJ168" s="50"/>
      <c r="WNK168" s="50"/>
      <c r="WNL168" s="50"/>
      <c r="WNM168" s="50"/>
      <c r="WNN168" s="50"/>
      <c r="WNO168" s="50"/>
      <c r="WNP168" s="50"/>
      <c r="WNQ168" s="50"/>
      <c r="WNR168" s="50"/>
      <c r="WNS168" s="50"/>
      <c r="WNT168" s="50"/>
      <c r="WNU168" s="50"/>
      <c r="WNV168" s="50"/>
      <c r="WNW168" s="50"/>
      <c r="WNX168" s="50"/>
      <c r="WNY168" s="50"/>
      <c r="WNZ168" s="50"/>
      <c r="WOA168" s="50"/>
      <c r="WOB168" s="50"/>
      <c r="WOC168" s="50"/>
      <c r="WOD168" s="50"/>
      <c r="WOE168" s="50"/>
      <c r="WOF168" s="50"/>
      <c r="WOG168" s="50"/>
      <c r="WOH168" s="50"/>
      <c r="WOI168" s="50"/>
      <c r="WOJ168" s="50"/>
      <c r="WOK168" s="50"/>
      <c r="WOL168" s="50"/>
      <c r="WOM168" s="50"/>
      <c r="WON168" s="50"/>
      <c r="WOO168" s="50"/>
      <c r="WOP168" s="50"/>
      <c r="WOQ168" s="50"/>
      <c r="WOR168" s="50"/>
      <c r="WOS168" s="50"/>
      <c r="WOT168" s="50"/>
      <c r="WOU168" s="50"/>
      <c r="WOV168" s="50"/>
      <c r="WOW168" s="50"/>
      <c r="WOX168" s="50"/>
      <c r="WOY168" s="50"/>
      <c r="WOZ168" s="50"/>
      <c r="WPA168" s="50"/>
      <c r="WPB168" s="50"/>
      <c r="WPC168" s="50"/>
      <c r="WPD168" s="50"/>
      <c r="WPE168" s="50"/>
      <c r="WPF168" s="50"/>
      <c r="WPG168" s="50"/>
      <c r="WPH168" s="50"/>
      <c r="WPI168" s="50"/>
      <c r="WPJ168" s="50"/>
      <c r="WPK168" s="50"/>
      <c r="WPL168" s="50"/>
      <c r="WPM168" s="50"/>
      <c r="WPN168" s="50"/>
      <c r="WPO168" s="50"/>
      <c r="WPP168" s="50"/>
      <c r="WPQ168" s="50"/>
      <c r="WPR168" s="50"/>
      <c r="WPS168" s="50"/>
      <c r="WPT168" s="50"/>
      <c r="WPU168" s="50"/>
      <c r="WPV168" s="50"/>
      <c r="WPW168" s="50"/>
      <c r="WPX168" s="50"/>
      <c r="WPY168" s="50"/>
      <c r="WPZ168" s="50"/>
      <c r="WQA168" s="50"/>
      <c r="WQB168" s="50"/>
      <c r="WQC168" s="50"/>
      <c r="WQD168" s="50"/>
      <c r="WQE168" s="50"/>
      <c r="WQF168" s="50"/>
      <c r="WQG168" s="50"/>
      <c r="WQH168" s="50"/>
      <c r="WQI168" s="50"/>
      <c r="WQJ168" s="50"/>
      <c r="WQK168" s="50"/>
      <c r="WQL168" s="50"/>
      <c r="WQM168" s="50"/>
      <c r="WQN168" s="50"/>
      <c r="WQO168" s="50"/>
      <c r="WQP168" s="50"/>
      <c r="WQQ168" s="50"/>
      <c r="WQR168" s="50"/>
      <c r="WQS168" s="50"/>
      <c r="WQT168" s="50"/>
      <c r="WQU168" s="50"/>
      <c r="WQV168" s="50"/>
      <c r="WQW168" s="50"/>
      <c r="WQX168" s="50"/>
      <c r="WQY168" s="50"/>
      <c r="WQZ168" s="50"/>
      <c r="WRA168" s="50"/>
      <c r="WRB168" s="50"/>
      <c r="WRC168" s="50"/>
      <c r="WRD168" s="50"/>
      <c r="WRE168" s="50"/>
      <c r="WRF168" s="50"/>
      <c r="WRG168" s="50"/>
      <c r="WRH168" s="50"/>
      <c r="WRI168" s="50"/>
      <c r="WRJ168" s="50"/>
      <c r="WRK168" s="50"/>
      <c r="WRL168" s="50"/>
      <c r="WRM168" s="50"/>
      <c r="WRN168" s="50"/>
      <c r="WRO168" s="50"/>
      <c r="WRP168" s="50"/>
      <c r="WRQ168" s="50"/>
      <c r="WRR168" s="50"/>
      <c r="WRS168" s="50"/>
      <c r="WRT168" s="50"/>
      <c r="WRU168" s="50"/>
      <c r="WRV168" s="50"/>
      <c r="WRW168" s="50"/>
      <c r="WRX168" s="50"/>
      <c r="WRY168" s="50"/>
      <c r="WRZ168" s="50"/>
      <c r="WSA168" s="50"/>
      <c r="WSB168" s="50"/>
      <c r="WSC168" s="50"/>
      <c r="WSD168" s="50"/>
      <c r="WSE168" s="50"/>
      <c r="WSF168" s="50"/>
      <c r="WSG168" s="50"/>
      <c r="WSH168" s="50"/>
      <c r="WSI168" s="50"/>
      <c r="WSJ168" s="50"/>
      <c r="WSK168" s="50"/>
      <c r="WSL168" s="50"/>
      <c r="WSM168" s="50"/>
      <c r="WSN168" s="50"/>
      <c r="WSO168" s="50"/>
      <c r="WSP168" s="50"/>
      <c r="WSQ168" s="50"/>
      <c r="WSR168" s="50"/>
      <c r="WSS168" s="50"/>
      <c r="WST168" s="50"/>
      <c r="WSU168" s="50"/>
      <c r="WSV168" s="50"/>
      <c r="WSW168" s="50"/>
      <c r="WSX168" s="50"/>
      <c r="WSY168" s="50"/>
      <c r="WSZ168" s="50"/>
      <c r="WTA168" s="50"/>
      <c r="WTB168" s="50"/>
      <c r="WTC168" s="50"/>
      <c r="WTD168" s="50"/>
      <c r="WTE168" s="50"/>
      <c r="WTF168" s="50"/>
      <c r="WTG168" s="50"/>
      <c r="WTH168" s="50"/>
      <c r="WTI168" s="50"/>
      <c r="WTJ168" s="50"/>
      <c r="WTK168" s="50"/>
      <c r="WTL168" s="50"/>
      <c r="WTM168" s="50"/>
      <c r="WTN168" s="50"/>
      <c r="WTO168" s="50"/>
      <c r="WTP168" s="50"/>
      <c r="WTQ168" s="50"/>
      <c r="WTR168" s="50"/>
      <c r="WTS168" s="50"/>
      <c r="WTT168" s="50"/>
      <c r="WTU168" s="50"/>
      <c r="WTV168" s="50"/>
      <c r="WTW168" s="50"/>
      <c r="WTX168" s="50"/>
      <c r="WTY168" s="50"/>
      <c r="WTZ168" s="50"/>
      <c r="WUA168" s="50"/>
      <c r="WUB168" s="50"/>
      <c r="WUC168" s="50"/>
      <c r="WUD168" s="50"/>
      <c r="WUE168" s="50"/>
      <c r="WUF168" s="50"/>
      <c r="WUG168" s="50"/>
      <c r="WUH168" s="50"/>
      <c r="WUI168" s="50"/>
      <c r="WUJ168" s="50"/>
      <c r="WUK168" s="50"/>
      <c r="WUL168" s="50"/>
      <c r="WUM168" s="50"/>
      <c r="WUN168" s="50"/>
      <c r="WUO168" s="50"/>
      <c r="WUP168" s="50"/>
      <c r="WUQ168" s="50"/>
      <c r="WUR168" s="50"/>
      <c r="WUS168" s="50"/>
      <c r="WUT168" s="50"/>
      <c r="WUU168" s="50"/>
      <c r="WUV168" s="50"/>
      <c r="WUW168" s="50"/>
      <c r="WUX168" s="50"/>
      <c r="WUY168" s="50"/>
      <c r="WUZ168" s="50"/>
      <c r="WVA168" s="50"/>
      <c r="WVB168" s="50"/>
      <c r="WVC168" s="50"/>
      <c r="WVD168" s="50"/>
      <c r="WVE168" s="50"/>
      <c r="WVF168" s="50"/>
      <c r="WVG168" s="50"/>
      <c r="WVH168" s="50"/>
      <c r="WVJ168" s="50"/>
      <c r="WVL168" s="50"/>
      <c r="WVM168" s="50"/>
      <c r="WVN168" s="50"/>
      <c r="WVO168" s="50"/>
      <c r="WVP168" s="50"/>
      <c r="WVQ168" s="50"/>
      <c r="WVR168" s="50"/>
      <c r="WVS168" s="50"/>
      <c r="WVX168" s="50"/>
      <c r="WVY168" s="50"/>
      <c r="WVZ168" s="50"/>
      <c r="WWA168" s="50"/>
      <c r="WWB168" s="50"/>
      <c r="WWC168" s="50"/>
      <c r="WWD168" s="50"/>
      <c r="WWE168" s="50"/>
      <c r="WWF168" s="50"/>
      <c r="WWG168" s="50"/>
      <c r="WWH168" s="50"/>
      <c r="WWI168" s="50"/>
      <c r="WWJ168" s="50"/>
      <c r="WWK168" s="50"/>
      <c r="WWL168" s="50"/>
      <c r="WWM168" s="50"/>
      <c r="WWN168" s="50"/>
      <c r="WWO168" s="50"/>
      <c r="WWP168" s="50"/>
      <c r="WWQ168" s="50"/>
      <c r="WWR168" s="50"/>
      <c r="WWS168" s="50"/>
      <c r="WWT168" s="50"/>
      <c r="WWU168" s="50"/>
      <c r="WWV168" s="50"/>
      <c r="WWW168" s="50"/>
      <c r="WWX168" s="50"/>
      <c r="WWY168" s="50"/>
      <c r="WWZ168" s="50"/>
      <c r="WXA168" s="50"/>
      <c r="WXB168" s="50"/>
      <c r="WXC168" s="50"/>
      <c r="WXD168" s="50"/>
      <c r="WXE168" s="50"/>
      <c r="WXF168" s="50"/>
      <c r="WXG168" s="50"/>
      <c r="WXH168" s="50"/>
      <c r="WXI168" s="50"/>
      <c r="WXJ168" s="50"/>
      <c r="WXK168" s="50"/>
      <c r="WXL168" s="50"/>
      <c r="WXM168" s="50"/>
      <c r="WXN168" s="50"/>
      <c r="WXO168" s="50"/>
      <c r="WXP168" s="50"/>
      <c r="WXQ168" s="50"/>
      <c r="WXR168" s="50"/>
      <c r="WXS168" s="50"/>
      <c r="WXT168" s="50"/>
      <c r="WXU168" s="50"/>
      <c r="WXV168" s="50"/>
      <c r="WXW168" s="50"/>
      <c r="WXX168" s="50"/>
      <c r="WXY168" s="50"/>
      <c r="WXZ168" s="50"/>
      <c r="WYA168" s="50"/>
      <c r="WYB168" s="50"/>
      <c r="WYC168" s="50"/>
      <c r="WYD168" s="50"/>
      <c r="WYE168" s="50"/>
      <c r="WYF168" s="50"/>
      <c r="WYG168" s="50"/>
      <c r="WYH168" s="50"/>
      <c r="WYI168" s="50"/>
      <c r="WYJ168" s="50"/>
      <c r="WYK168" s="50"/>
      <c r="WYL168" s="50"/>
      <c r="WYM168" s="50"/>
      <c r="WYN168" s="50"/>
      <c r="WYO168" s="50"/>
      <c r="WYP168" s="50"/>
      <c r="WYQ168" s="50"/>
      <c r="WYR168" s="50"/>
      <c r="WYS168" s="50"/>
      <c r="WYT168" s="50"/>
      <c r="WYU168" s="50"/>
      <c r="WYV168" s="50"/>
      <c r="WYW168" s="50"/>
      <c r="WYX168" s="50"/>
      <c r="WYY168" s="50"/>
      <c r="WYZ168" s="50"/>
      <c r="WZA168" s="50"/>
      <c r="WZB168" s="50"/>
      <c r="WZC168" s="50"/>
      <c r="WZD168" s="50"/>
      <c r="WZE168" s="50"/>
      <c r="WZF168" s="50"/>
      <c r="WZG168" s="50"/>
      <c r="WZH168" s="50"/>
      <c r="WZI168" s="50"/>
      <c r="WZJ168" s="50"/>
      <c r="WZK168" s="50"/>
      <c r="WZL168" s="50"/>
      <c r="WZM168" s="50"/>
      <c r="WZN168" s="50"/>
      <c r="WZO168" s="50"/>
      <c r="WZP168" s="50"/>
      <c r="WZQ168" s="50"/>
      <c r="WZR168" s="50"/>
      <c r="WZS168" s="50"/>
      <c r="WZT168" s="50"/>
      <c r="WZU168" s="50"/>
      <c r="WZV168" s="50"/>
      <c r="WZW168" s="50"/>
      <c r="WZX168" s="50"/>
      <c r="WZY168" s="50"/>
      <c r="WZZ168" s="50"/>
      <c r="XAA168" s="50"/>
      <c r="XAB168" s="50"/>
      <c r="XAC168" s="50"/>
      <c r="XAD168" s="50"/>
      <c r="XAE168" s="50"/>
      <c r="XAF168" s="50"/>
      <c r="XAG168" s="50"/>
      <c r="XAH168" s="50"/>
      <c r="XAI168" s="50"/>
      <c r="XAJ168" s="50"/>
      <c r="XAK168" s="50"/>
      <c r="XAL168" s="50"/>
      <c r="XAM168" s="50"/>
      <c r="XAN168" s="50"/>
      <c r="XAO168" s="50"/>
      <c r="XAP168" s="50"/>
      <c r="XAQ168" s="50"/>
      <c r="XAR168" s="50"/>
      <c r="XAS168" s="50"/>
      <c r="XAT168" s="50"/>
      <c r="XAU168" s="50"/>
      <c r="XAV168" s="50"/>
      <c r="XAW168" s="50"/>
      <c r="XAX168" s="50"/>
      <c r="XAY168" s="50"/>
      <c r="XAZ168" s="50"/>
      <c r="XBA168" s="50"/>
      <c r="XBB168" s="50"/>
      <c r="XBC168" s="50"/>
      <c r="XBD168" s="50"/>
      <c r="XBE168" s="50"/>
      <c r="XBF168" s="50"/>
      <c r="XBG168" s="50"/>
      <c r="XBH168" s="50"/>
      <c r="XBI168" s="50"/>
      <c r="XBJ168" s="50"/>
      <c r="XBK168" s="50"/>
      <c r="XBL168" s="50"/>
      <c r="XBM168" s="50"/>
      <c r="XBN168" s="50"/>
      <c r="XBO168" s="50"/>
      <c r="XBP168" s="50"/>
      <c r="XBQ168" s="50"/>
      <c r="XBR168" s="50"/>
      <c r="XBS168" s="50"/>
      <c r="XBT168" s="50"/>
      <c r="XBU168" s="50"/>
      <c r="XBV168" s="50"/>
      <c r="XBW168" s="50"/>
      <c r="XBX168" s="50"/>
      <c r="XBY168" s="50"/>
      <c r="XBZ168" s="50"/>
      <c r="XCA168" s="50"/>
      <c r="XCB168" s="50"/>
      <c r="XCC168" s="50"/>
      <c r="XCD168" s="50"/>
      <c r="XCE168" s="50"/>
      <c r="XCF168" s="50"/>
      <c r="XCG168" s="50"/>
      <c r="XCH168" s="50"/>
      <c r="XCI168" s="50"/>
      <c r="XCJ168" s="50"/>
      <c r="XCK168" s="50"/>
      <c r="XCL168" s="50"/>
      <c r="XCM168" s="50"/>
      <c r="XCN168" s="50"/>
      <c r="XCO168" s="50"/>
      <c r="XCP168" s="50"/>
      <c r="XCQ168" s="50"/>
      <c r="XCR168" s="50"/>
      <c r="XCS168" s="50"/>
      <c r="XCT168" s="50"/>
      <c r="XCU168" s="50"/>
      <c r="XCV168" s="50"/>
      <c r="XCW168" s="50"/>
      <c r="XCX168" s="50"/>
      <c r="XCY168" s="50"/>
      <c r="XCZ168" s="50"/>
      <c r="XDA168" s="50"/>
      <c r="XDB168" s="50"/>
      <c r="XDC168" s="50"/>
      <c r="XDD168" s="50"/>
      <c r="XDE168" s="50"/>
      <c r="XDF168" s="50"/>
      <c r="XDG168" s="50"/>
      <c r="XDH168" s="50"/>
      <c r="XDI168" s="50"/>
      <c r="XDJ168" s="50"/>
      <c r="XDK168" s="50"/>
      <c r="XDL168" s="50"/>
      <c r="XDM168" s="50"/>
      <c r="XDN168" s="50"/>
      <c r="XDO168" s="50"/>
      <c r="XDP168" s="50"/>
      <c r="XDQ168" s="50"/>
      <c r="XDR168" s="50"/>
      <c r="XDS168" s="50"/>
      <c r="XDT168" s="50"/>
      <c r="XDU168" s="50"/>
      <c r="XDV168" s="50"/>
      <c r="XDW168" s="50"/>
      <c r="XDX168" s="50"/>
      <c r="XDY168" s="50"/>
      <c r="XDZ168" s="50"/>
      <c r="XEA168" s="50"/>
      <c r="XEB168" s="50"/>
      <c r="XEC168" s="50"/>
      <c r="XED168" s="50"/>
      <c r="XEE168" s="50"/>
      <c r="XEF168" s="50"/>
      <c r="XEG168" s="50"/>
      <c r="XEH168" s="50"/>
      <c r="XEI168" s="50"/>
      <c r="XEJ168" s="50"/>
      <c r="XEK168" s="50"/>
      <c r="XEL168" s="50"/>
      <c r="XEM168" s="50"/>
      <c r="XEN168" s="50"/>
      <c r="XEO168" s="50"/>
      <c r="XEP168" s="50"/>
      <c r="XEQ168" s="50"/>
      <c r="XER168" s="50"/>
      <c r="XES168" s="50"/>
      <c r="XET168" s="50"/>
      <c r="XEU168" s="50"/>
      <c r="XEV168" s="50"/>
      <c r="XEW168" s="50"/>
      <c r="XEX168" s="50"/>
      <c r="XEY168" s="50"/>
      <c r="XEZ168" s="50"/>
      <c r="XFA168" s="50"/>
      <c r="XFB168" s="50"/>
      <c r="XFC168" s="50"/>
      <c r="XFD168" s="50"/>
    </row>
    <row r="169" ht="16.5" hidden="1" customHeight="1" spans="1:16384">
      <c r="A169" s="29" t="s">
        <v>353</v>
      </c>
      <c r="B169" s="46"/>
      <c r="C169" s="46"/>
      <c r="D169" s="46"/>
      <c r="E169" s="47"/>
      <c r="F169" s="46"/>
      <c r="G169" s="48"/>
      <c r="H169" s="49"/>
      <c r="I169" s="30"/>
      <c r="J169" s="48"/>
      <c r="K169" s="47"/>
      <c r="L169" s="50"/>
      <c r="Q169" s="43"/>
      <c r="R169" s="30"/>
      <c r="S169" s="30"/>
      <c r="T169" s="42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  <c r="BH169" s="50"/>
      <c r="BI169" s="50"/>
      <c r="BJ169" s="50"/>
      <c r="BK169" s="50"/>
      <c r="BL169" s="50"/>
      <c r="BM169" s="50"/>
      <c r="BN169" s="50"/>
      <c r="BO169" s="50"/>
      <c r="BP169" s="50"/>
      <c r="BQ169" s="50"/>
      <c r="BR169" s="50"/>
      <c r="BS169" s="50"/>
      <c r="BT169" s="50"/>
      <c r="BU169" s="50"/>
      <c r="BV169" s="50"/>
      <c r="BW169" s="50"/>
      <c r="BX169" s="50"/>
      <c r="BY169" s="50"/>
      <c r="BZ169" s="50"/>
      <c r="CA169" s="50"/>
      <c r="CB169" s="50"/>
      <c r="CC169" s="50"/>
      <c r="CD169" s="50"/>
      <c r="CE169" s="50"/>
      <c r="CF169" s="50"/>
      <c r="CG169" s="50"/>
      <c r="CH169" s="50"/>
      <c r="CI169" s="50"/>
      <c r="CJ169" s="50"/>
      <c r="CK169" s="50"/>
      <c r="CL169" s="50"/>
      <c r="CM169" s="50"/>
      <c r="CN169" s="50"/>
      <c r="CO169" s="50"/>
      <c r="CP169" s="50"/>
      <c r="CQ169" s="50"/>
      <c r="CR169" s="50"/>
      <c r="CS169" s="50"/>
      <c r="CT169" s="50"/>
      <c r="CU169" s="50"/>
      <c r="CV169" s="50"/>
      <c r="CW169" s="50"/>
      <c r="CX169" s="50"/>
      <c r="CY169" s="50"/>
      <c r="CZ169" s="50"/>
      <c r="DA169" s="50"/>
      <c r="DB169" s="50"/>
      <c r="DC169" s="50"/>
      <c r="DD169" s="50"/>
      <c r="DE169" s="50"/>
      <c r="DF169" s="50"/>
      <c r="DG169" s="50"/>
      <c r="DH169" s="50"/>
      <c r="DI169" s="50"/>
      <c r="DJ169" s="50"/>
      <c r="DK169" s="50"/>
      <c r="DL169" s="50"/>
      <c r="DM169" s="50"/>
      <c r="DN169" s="50"/>
      <c r="DO169" s="50"/>
      <c r="DP169" s="50"/>
      <c r="DQ169" s="50"/>
      <c r="DR169" s="50"/>
      <c r="DS169" s="50"/>
      <c r="DT169" s="50"/>
      <c r="DU169" s="50"/>
      <c r="DV169" s="50"/>
      <c r="DW169" s="50"/>
      <c r="DX169" s="50"/>
      <c r="DY169" s="50"/>
      <c r="DZ169" s="50"/>
      <c r="EA169" s="50"/>
      <c r="EB169" s="50"/>
      <c r="EC169" s="50"/>
      <c r="ED169" s="50"/>
      <c r="EE169" s="50"/>
      <c r="EF169" s="50"/>
      <c r="EG169" s="50"/>
      <c r="EH169" s="50"/>
      <c r="EI169" s="50"/>
      <c r="EJ169" s="50"/>
      <c r="EK169" s="50"/>
      <c r="EL169" s="50"/>
      <c r="EM169" s="50"/>
      <c r="EN169" s="50"/>
      <c r="EO169" s="50"/>
      <c r="EP169" s="50"/>
      <c r="EQ169" s="50"/>
      <c r="ER169" s="50"/>
      <c r="ES169" s="50"/>
      <c r="ET169" s="50"/>
      <c r="EU169" s="50"/>
      <c r="EV169" s="50"/>
      <c r="EW169" s="50"/>
      <c r="EX169" s="50"/>
      <c r="EY169" s="50"/>
      <c r="EZ169" s="50"/>
      <c r="FA169" s="50"/>
      <c r="FB169" s="50"/>
      <c r="FC169" s="50"/>
      <c r="FD169" s="50"/>
      <c r="FE169" s="50"/>
      <c r="FF169" s="50"/>
      <c r="FG169" s="50"/>
      <c r="FH169" s="50"/>
      <c r="FI169" s="50"/>
      <c r="FJ169" s="50"/>
      <c r="FK169" s="50"/>
      <c r="FL169" s="50"/>
      <c r="FM169" s="50"/>
      <c r="FN169" s="50"/>
      <c r="FO169" s="50"/>
      <c r="FP169" s="50"/>
      <c r="FQ169" s="50"/>
      <c r="FR169" s="50"/>
      <c r="FS169" s="50"/>
      <c r="FT169" s="50"/>
      <c r="FU169" s="50"/>
      <c r="FV169" s="50"/>
      <c r="FW169" s="50"/>
      <c r="FX169" s="50"/>
      <c r="FY169" s="50"/>
      <c r="FZ169" s="50"/>
      <c r="GA169" s="50"/>
      <c r="GB169" s="50"/>
      <c r="GC169" s="50"/>
      <c r="GD169" s="50"/>
      <c r="GE169" s="50"/>
      <c r="GF169" s="50"/>
      <c r="GG169" s="50"/>
      <c r="GH169" s="50"/>
      <c r="GI169" s="50"/>
      <c r="GJ169" s="50"/>
      <c r="GK169" s="50"/>
      <c r="GL169" s="50"/>
      <c r="GM169" s="50"/>
      <c r="GN169" s="50"/>
      <c r="GO169" s="50"/>
      <c r="GP169" s="50"/>
      <c r="GQ169" s="50"/>
      <c r="GR169" s="50"/>
      <c r="GS169" s="50"/>
      <c r="GT169" s="50"/>
      <c r="GU169" s="50"/>
      <c r="GV169" s="50"/>
      <c r="GW169" s="50"/>
      <c r="GX169" s="50"/>
      <c r="GY169" s="50"/>
      <c r="GZ169" s="50"/>
      <c r="HA169" s="50"/>
      <c r="HB169" s="50"/>
      <c r="HC169" s="50"/>
      <c r="HD169" s="50"/>
      <c r="HE169" s="50"/>
      <c r="HF169" s="50"/>
      <c r="HG169" s="50"/>
      <c r="HH169" s="50"/>
      <c r="HI169" s="50"/>
      <c r="HJ169" s="50"/>
      <c r="HK169" s="50"/>
      <c r="HL169" s="50"/>
      <c r="HM169" s="50"/>
      <c r="HN169" s="50"/>
      <c r="HO169" s="50"/>
      <c r="HP169" s="50"/>
      <c r="HQ169" s="50"/>
      <c r="HR169" s="50"/>
      <c r="HS169" s="50"/>
      <c r="HT169" s="50"/>
      <c r="HU169" s="50"/>
      <c r="HV169" s="50"/>
      <c r="HW169" s="50"/>
      <c r="HX169" s="50"/>
      <c r="HY169" s="50"/>
      <c r="HZ169" s="50"/>
      <c r="IA169" s="50"/>
      <c r="IB169" s="50"/>
      <c r="IC169" s="50"/>
      <c r="ID169" s="50"/>
      <c r="IE169" s="50"/>
      <c r="IF169" s="50"/>
      <c r="IG169" s="50"/>
      <c r="IH169" s="50"/>
      <c r="II169" s="50"/>
      <c r="IJ169" s="50"/>
      <c r="IK169" s="50"/>
      <c r="IL169" s="50"/>
      <c r="IM169" s="50"/>
      <c r="IN169" s="50"/>
      <c r="IO169" s="50"/>
      <c r="IP169" s="50"/>
      <c r="IQ169" s="50"/>
      <c r="IR169" s="50"/>
      <c r="IS169" s="50"/>
      <c r="IT169" s="50"/>
      <c r="IU169" s="50"/>
      <c r="IV169" s="50"/>
      <c r="IX169" s="50"/>
      <c r="IZ169" s="50"/>
      <c r="JA169" s="50"/>
      <c r="JB169" s="50"/>
      <c r="JC169" s="50"/>
      <c r="JD169" s="50"/>
      <c r="JE169" s="50"/>
      <c r="JF169" s="50"/>
      <c r="JG169" s="50"/>
      <c r="JL169" s="50"/>
      <c r="JM169" s="50"/>
      <c r="JN169" s="50"/>
      <c r="JO169" s="50"/>
      <c r="JP169" s="50"/>
      <c r="JQ169" s="50"/>
      <c r="JR169" s="50"/>
      <c r="JS169" s="50"/>
      <c r="JT169" s="50"/>
      <c r="JU169" s="50"/>
      <c r="JV169" s="50"/>
      <c r="JW169" s="50"/>
      <c r="JX169" s="50"/>
      <c r="JY169" s="50"/>
      <c r="JZ169" s="50"/>
      <c r="KA169" s="50"/>
      <c r="KB169" s="50"/>
      <c r="KC169" s="50"/>
      <c r="KD169" s="50"/>
      <c r="KE169" s="50"/>
      <c r="KF169" s="50"/>
      <c r="KG169" s="50"/>
      <c r="KH169" s="50"/>
      <c r="KI169" s="50"/>
      <c r="KJ169" s="50"/>
      <c r="KK169" s="50"/>
      <c r="KL169" s="50"/>
      <c r="KM169" s="50"/>
      <c r="KN169" s="50"/>
      <c r="KO169" s="50"/>
      <c r="KP169" s="50"/>
      <c r="KQ169" s="50"/>
      <c r="KR169" s="50"/>
      <c r="KS169" s="50"/>
      <c r="KT169" s="50"/>
      <c r="KU169" s="50"/>
      <c r="KV169" s="50"/>
      <c r="KW169" s="50"/>
      <c r="KX169" s="50"/>
      <c r="KY169" s="50"/>
      <c r="KZ169" s="50"/>
      <c r="LA169" s="50"/>
      <c r="LB169" s="50"/>
      <c r="LC169" s="50"/>
      <c r="LD169" s="50"/>
      <c r="LE169" s="50"/>
      <c r="LF169" s="50"/>
      <c r="LG169" s="50"/>
      <c r="LH169" s="50"/>
      <c r="LI169" s="50"/>
      <c r="LJ169" s="50"/>
      <c r="LK169" s="50"/>
      <c r="LL169" s="50"/>
      <c r="LM169" s="50"/>
      <c r="LN169" s="50"/>
      <c r="LO169" s="50"/>
      <c r="LP169" s="50"/>
      <c r="LQ169" s="50"/>
      <c r="LR169" s="50"/>
      <c r="LS169" s="50"/>
      <c r="LT169" s="50"/>
      <c r="LU169" s="50"/>
      <c r="LV169" s="50"/>
      <c r="LW169" s="50"/>
      <c r="LX169" s="50"/>
      <c r="LY169" s="50"/>
      <c r="LZ169" s="50"/>
      <c r="MA169" s="50"/>
      <c r="MB169" s="50"/>
      <c r="MC169" s="50"/>
      <c r="MD169" s="50"/>
      <c r="ME169" s="50"/>
      <c r="MF169" s="50"/>
      <c r="MG169" s="50"/>
      <c r="MH169" s="50"/>
      <c r="MI169" s="50"/>
      <c r="MJ169" s="50"/>
      <c r="MK169" s="50"/>
      <c r="ML169" s="50"/>
      <c r="MM169" s="50"/>
      <c r="MN169" s="50"/>
      <c r="MO169" s="50"/>
      <c r="MP169" s="50"/>
      <c r="MQ169" s="50"/>
      <c r="MR169" s="50"/>
      <c r="MS169" s="50"/>
      <c r="MT169" s="50"/>
      <c r="MU169" s="50"/>
      <c r="MV169" s="50"/>
      <c r="MW169" s="50"/>
      <c r="MX169" s="50"/>
      <c r="MY169" s="50"/>
      <c r="MZ169" s="50"/>
      <c r="NA169" s="50"/>
      <c r="NB169" s="50"/>
      <c r="NC169" s="50"/>
      <c r="ND169" s="50"/>
      <c r="NE169" s="50"/>
      <c r="NF169" s="50"/>
      <c r="NG169" s="50"/>
      <c r="NH169" s="50"/>
      <c r="NI169" s="50"/>
      <c r="NJ169" s="50"/>
      <c r="NK169" s="50"/>
      <c r="NL169" s="50"/>
      <c r="NM169" s="50"/>
      <c r="NN169" s="50"/>
      <c r="NO169" s="50"/>
      <c r="NP169" s="50"/>
      <c r="NQ169" s="50"/>
      <c r="NR169" s="50"/>
      <c r="NS169" s="50"/>
      <c r="NT169" s="50"/>
      <c r="NU169" s="50"/>
      <c r="NV169" s="50"/>
      <c r="NW169" s="50"/>
      <c r="NX169" s="50"/>
      <c r="NY169" s="50"/>
      <c r="NZ169" s="50"/>
      <c r="OA169" s="50"/>
      <c r="OB169" s="50"/>
      <c r="OC169" s="50"/>
      <c r="OD169" s="50"/>
      <c r="OE169" s="50"/>
      <c r="OF169" s="50"/>
      <c r="OG169" s="50"/>
      <c r="OH169" s="50"/>
      <c r="OI169" s="50"/>
      <c r="OJ169" s="50"/>
      <c r="OK169" s="50"/>
      <c r="OL169" s="50"/>
      <c r="OM169" s="50"/>
      <c r="ON169" s="50"/>
      <c r="OO169" s="50"/>
      <c r="OP169" s="50"/>
      <c r="OQ169" s="50"/>
      <c r="OR169" s="50"/>
      <c r="OS169" s="50"/>
      <c r="OT169" s="50"/>
      <c r="OU169" s="50"/>
      <c r="OV169" s="50"/>
      <c r="OW169" s="50"/>
      <c r="OX169" s="50"/>
      <c r="OY169" s="50"/>
      <c r="OZ169" s="50"/>
      <c r="PA169" s="50"/>
      <c r="PB169" s="50"/>
      <c r="PC169" s="50"/>
      <c r="PD169" s="50"/>
      <c r="PE169" s="50"/>
      <c r="PF169" s="50"/>
      <c r="PG169" s="50"/>
      <c r="PH169" s="50"/>
      <c r="PI169" s="50"/>
      <c r="PJ169" s="50"/>
      <c r="PK169" s="50"/>
      <c r="PL169" s="50"/>
      <c r="PM169" s="50"/>
      <c r="PN169" s="50"/>
      <c r="PO169" s="50"/>
      <c r="PP169" s="50"/>
      <c r="PQ169" s="50"/>
      <c r="PR169" s="50"/>
      <c r="PS169" s="50"/>
      <c r="PT169" s="50"/>
      <c r="PU169" s="50"/>
      <c r="PV169" s="50"/>
      <c r="PW169" s="50"/>
      <c r="PX169" s="50"/>
      <c r="PY169" s="50"/>
      <c r="PZ169" s="50"/>
      <c r="QA169" s="50"/>
      <c r="QB169" s="50"/>
      <c r="QC169" s="50"/>
      <c r="QD169" s="50"/>
      <c r="QE169" s="50"/>
      <c r="QF169" s="50"/>
      <c r="QG169" s="50"/>
      <c r="QH169" s="50"/>
      <c r="QI169" s="50"/>
      <c r="QJ169" s="50"/>
      <c r="QK169" s="50"/>
      <c r="QL169" s="50"/>
      <c r="QM169" s="50"/>
      <c r="QN169" s="50"/>
      <c r="QO169" s="50"/>
      <c r="QP169" s="50"/>
      <c r="QQ169" s="50"/>
      <c r="QR169" s="50"/>
      <c r="QS169" s="50"/>
      <c r="QT169" s="50"/>
      <c r="QU169" s="50"/>
      <c r="QV169" s="50"/>
      <c r="QW169" s="50"/>
      <c r="QX169" s="50"/>
      <c r="QY169" s="50"/>
      <c r="QZ169" s="50"/>
      <c r="RA169" s="50"/>
      <c r="RB169" s="50"/>
      <c r="RC169" s="50"/>
      <c r="RD169" s="50"/>
      <c r="RE169" s="50"/>
      <c r="RF169" s="50"/>
      <c r="RG169" s="50"/>
      <c r="RH169" s="50"/>
      <c r="RI169" s="50"/>
      <c r="RJ169" s="50"/>
      <c r="RK169" s="50"/>
      <c r="RL169" s="50"/>
      <c r="RM169" s="50"/>
      <c r="RN169" s="50"/>
      <c r="RO169" s="50"/>
      <c r="RP169" s="50"/>
      <c r="RQ169" s="50"/>
      <c r="RR169" s="50"/>
      <c r="RS169" s="50"/>
      <c r="RT169" s="50"/>
      <c r="RU169" s="50"/>
      <c r="RV169" s="50"/>
      <c r="RW169" s="50"/>
      <c r="RX169" s="50"/>
      <c r="RY169" s="50"/>
      <c r="RZ169" s="50"/>
      <c r="SA169" s="50"/>
      <c r="SB169" s="50"/>
      <c r="SC169" s="50"/>
      <c r="SD169" s="50"/>
      <c r="SE169" s="50"/>
      <c r="SF169" s="50"/>
      <c r="SG169" s="50"/>
      <c r="SH169" s="50"/>
      <c r="SI169" s="50"/>
      <c r="SJ169" s="50"/>
      <c r="SK169" s="50"/>
      <c r="SL169" s="50"/>
      <c r="SM169" s="50"/>
      <c r="SN169" s="50"/>
      <c r="SO169" s="50"/>
      <c r="SP169" s="50"/>
      <c r="SQ169" s="50"/>
      <c r="SR169" s="50"/>
      <c r="ST169" s="50"/>
      <c r="SV169" s="50"/>
      <c r="SW169" s="50"/>
      <c r="SX169" s="50"/>
      <c r="SY169" s="50"/>
      <c r="SZ169" s="50"/>
      <c r="TA169" s="50"/>
      <c r="TB169" s="50"/>
      <c r="TC169" s="50"/>
      <c r="TH169" s="50"/>
      <c r="TI169" s="50"/>
      <c r="TJ169" s="50"/>
      <c r="TK169" s="50"/>
      <c r="TL169" s="50"/>
      <c r="TM169" s="50"/>
      <c r="TN169" s="50"/>
      <c r="TO169" s="50"/>
      <c r="TP169" s="50"/>
      <c r="TQ169" s="50"/>
      <c r="TR169" s="50"/>
      <c r="TS169" s="50"/>
      <c r="TT169" s="50"/>
      <c r="TU169" s="50"/>
      <c r="TV169" s="50"/>
      <c r="TW169" s="50"/>
      <c r="TX169" s="50"/>
      <c r="TY169" s="50"/>
      <c r="TZ169" s="50"/>
      <c r="UA169" s="50"/>
      <c r="UB169" s="50"/>
      <c r="UC169" s="50"/>
      <c r="UD169" s="50"/>
      <c r="UE169" s="50"/>
      <c r="UF169" s="50"/>
      <c r="UG169" s="50"/>
      <c r="UH169" s="50"/>
      <c r="UI169" s="50"/>
      <c r="UJ169" s="50"/>
      <c r="UK169" s="50"/>
      <c r="UL169" s="50"/>
      <c r="UM169" s="50"/>
      <c r="UN169" s="50"/>
      <c r="UO169" s="50"/>
      <c r="UP169" s="50"/>
      <c r="UQ169" s="50"/>
      <c r="UR169" s="50"/>
      <c r="US169" s="50"/>
      <c r="UT169" s="50"/>
      <c r="UU169" s="50"/>
      <c r="UV169" s="50"/>
      <c r="UW169" s="50"/>
      <c r="UX169" s="50"/>
      <c r="UY169" s="50"/>
      <c r="UZ169" s="50"/>
      <c r="VA169" s="50"/>
      <c r="VB169" s="50"/>
      <c r="VC169" s="50"/>
      <c r="VD169" s="50"/>
      <c r="VE169" s="50"/>
      <c r="VF169" s="50"/>
      <c r="VG169" s="50"/>
      <c r="VH169" s="50"/>
      <c r="VI169" s="50"/>
      <c r="VJ169" s="50"/>
      <c r="VK169" s="50"/>
      <c r="VL169" s="50"/>
      <c r="VM169" s="50"/>
      <c r="VN169" s="50"/>
      <c r="VO169" s="50"/>
      <c r="VP169" s="50"/>
      <c r="VQ169" s="50"/>
      <c r="VR169" s="50"/>
      <c r="VS169" s="50"/>
      <c r="VT169" s="50"/>
      <c r="VU169" s="50"/>
      <c r="VV169" s="50"/>
      <c r="VW169" s="50"/>
      <c r="VX169" s="50"/>
      <c r="VY169" s="50"/>
      <c r="VZ169" s="50"/>
      <c r="WA169" s="50"/>
      <c r="WB169" s="50"/>
      <c r="WC169" s="50"/>
      <c r="WD169" s="50"/>
      <c r="WE169" s="50"/>
      <c r="WF169" s="50"/>
      <c r="WG169" s="50"/>
      <c r="WH169" s="50"/>
      <c r="WI169" s="50"/>
      <c r="WJ169" s="50"/>
      <c r="WK169" s="50"/>
      <c r="WL169" s="50"/>
      <c r="WM169" s="50"/>
      <c r="WN169" s="50"/>
      <c r="WO169" s="50"/>
      <c r="WP169" s="50"/>
      <c r="WQ169" s="50"/>
      <c r="WR169" s="50"/>
      <c r="WS169" s="50"/>
      <c r="WT169" s="50"/>
      <c r="WU169" s="50"/>
      <c r="WV169" s="50"/>
      <c r="WW169" s="50"/>
      <c r="WX169" s="50"/>
      <c r="WY169" s="50"/>
      <c r="WZ169" s="50"/>
      <c r="XA169" s="50"/>
      <c r="XB169" s="50"/>
      <c r="XC169" s="50"/>
      <c r="XD169" s="50"/>
      <c r="XE169" s="50"/>
      <c r="XF169" s="50"/>
      <c r="XG169" s="50"/>
      <c r="XH169" s="50"/>
      <c r="XI169" s="50"/>
      <c r="XJ169" s="50"/>
      <c r="XK169" s="50"/>
      <c r="XL169" s="50"/>
      <c r="XM169" s="50"/>
      <c r="XN169" s="50"/>
      <c r="XO169" s="50"/>
      <c r="XP169" s="50"/>
      <c r="XQ169" s="50"/>
      <c r="XR169" s="50"/>
      <c r="XS169" s="50"/>
      <c r="XT169" s="50"/>
      <c r="XU169" s="50"/>
      <c r="XV169" s="50"/>
      <c r="XW169" s="50"/>
      <c r="XX169" s="50"/>
      <c r="XY169" s="50"/>
      <c r="XZ169" s="50"/>
      <c r="YA169" s="50"/>
      <c r="YB169" s="50"/>
      <c r="YC169" s="50"/>
      <c r="YD169" s="50"/>
      <c r="YE169" s="50"/>
      <c r="YF169" s="50"/>
      <c r="YG169" s="50"/>
      <c r="YH169" s="50"/>
      <c r="YI169" s="50"/>
      <c r="YJ169" s="50"/>
      <c r="YK169" s="50"/>
      <c r="YL169" s="50"/>
      <c r="YM169" s="50"/>
      <c r="YN169" s="50"/>
      <c r="YO169" s="50"/>
      <c r="YP169" s="50"/>
      <c r="YQ169" s="50"/>
      <c r="YR169" s="50"/>
      <c r="YS169" s="50"/>
      <c r="YT169" s="50"/>
      <c r="YU169" s="50"/>
      <c r="YV169" s="50"/>
      <c r="YW169" s="50"/>
      <c r="YX169" s="50"/>
      <c r="YY169" s="50"/>
      <c r="YZ169" s="50"/>
      <c r="ZA169" s="50"/>
      <c r="ZB169" s="50"/>
      <c r="ZC169" s="50"/>
      <c r="ZD169" s="50"/>
      <c r="ZE169" s="50"/>
      <c r="ZF169" s="50"/>
      <c r="ZG169" s="50"/>
      <c r="ZH169" s="50"/>
      <c r="ZI169" s="50"/>
      <c r="ZJ169" s="50"/>
      <c r="ZK169" s="50"/>
      <c r="ZL169" s="50"/>
      <c r="ZM169" s="50"/>
      <c r="ZN169" s="50"/>
      <c r="ZO169" s="50"/>
      <c r="ZP169" s="50"/>
      <c r="ZQ169" s="50"/>
      <c r="ZR169" s="50"/>
      <c r="ZS169" s="50"/>
      <c r="ZT169" s="50"/>
      <c r="ZU169" s="50"/>
      <c r="ZV169" s="50"/>
      <c r="ZW169" s="50"/>
      <c r="ZX169" s="50"/>
      <c r="ZY169" s="50"/>
      <c r="ZZ169" s="50"/>
      <c r="AAA169" s="50"/>
      <c r="AAB169" s="50"/>
      <c r="AAC169" s="50"/>
      <c r="AAD169" s="50"/>
      <c r="AAE169" s="50"/>
      <c r="AAF169" s="50"/>
      <c r="AAG169" s="50"/>
      <c r="AAH169" s="50"/>
      <c r="AAI169" s="50"/>
      <c r="AAJ169" s="50"/>
      <c r="AAK169" s="50"/>
      <c r="AAL169" s="50"/>
      <c r="AAM169" s="50"/>
      <c r="AAN169" s="50"/>
      <c r="AAO169" s="50"/>
      <c r="AAP169" s="50"/>
      <c r="AAQ169" s="50"/>
      <c r="AAR169" s="50"/>
      <c r="AAS169" s="50"/>
      <c r="AAT169" s="50"/>
      <c r="AAU169" s="50"/>
      <c r="AAV169" s="50"/>
      <c r="AAW169" s="50"/>
      <c r="AAX169" s="50"/>
      <c r="AAY169" s="50"/>
      <c r="AAZ169" s="50"/>
      <c r="ABA169" s="50"/>
      <c r="ABB169" s="50"/>
      <c r="ABC169" s="50"/>
      <c r="ABD169" s="50"/>
      <c r="ABE169" s="50"/>
      <c r="ABF169" s="50"/>
      <c r="ABG169" s="50"/>
      <c r="ABH169" s="50"/>
      <c r="ABI169" s="50"/>
      <c r="ABJ169" s="50"/>
      <c r="ABK169" s="50"/>
      <c r="ABL169" s="50"/>
      <c r="ABM169" s="50"/>
      <c r="ABN169" s="50"/>
      <c r="ABO169" s="50"/>
      <c r="ABP169" s="50"/>
      <c r="ABQ169" s="50"/>
      <c r="ABR169" s="50"/>
      <c r="ABS169" s="50"/>
      <c r="ABT169" s="50"/>
      <c r="ABU169" s="50"/>
      <c r="ABV169" s="50"/>
      <c r="ABW169" s="50"/>
      <c r="ABX169" s="50"/>
      <c r="ABY169" s="50"/>
      <c r="ABZ169" s="50"/>
      <c r="ACA169" s="50"/>
      <c r="ACB169" s="50"/>
      <c r="ACC169" s="50"/>
      <c r="ACD169" s="50"/>
      <c r="ACE169" s="50"/>
      <c r="ACF169" s="50"/>
      <c r="ACG169" s="50"/>
      <c r="ACH169" s="50"/>
      <c r="ACI169" s="50"/>
      <c r="ACJ169" s="50"/>
      <c r="ACK169" s="50"/>
      <c r="ACL169" s="50"/>
      <c r="ACM169" s="50"/>
      <c r="ACN169" s="50"/>
      <c r="ACP169" s="50"/>
      <c r="ACR169" s="50"/>
      <c r="ACS169" s="50"/>
      <c r="ACT169" s="50"/>
      <c r="ACU169" s="50"/>
      <c r="ACV169" s="50"/>
      <c r="ACW169" s="50"/>
      <c r="ACX169" s="50"/>
      <c r="ACY169" s="50"/>
      <c r="ADD169" s="50"/>
      <c r="ADE169" s="50"/>
      <c r="ADF169" s="50"/>
      <c r="ADG169" s="50"/>
      <c r="ADH169" s="50"/>
      <c r="ADI169" s="50"/>
      <c r="ADJ169" s="50"/>
      <c r="ADK169" s="50"/>
      <c r="ADL169" s="50"/>
      <c r="ADM169" s="50"/>
      <c r="ADN169" s="50"/>
      <c r="ADO169" s="50"/>
      <c r="ADP169" s="50"/>
      <c r="ADQ169" s="50"/>
      <c r="ADR169" s="50"/>
      <c r="ADS169" s="50"/>
      <c r="ADT169" s="50"/>
      <c r="ADU169" s="50"/>
      <c r="ADV169" s="50"/>
      <c r="ADW169" s="50"/>
      <c r="ADX169" s="50"/>
      <c r="ADY169" s="50"/>
      <c r="ADZ169" s="50"/>
      <c r="AEA169" s="50"/>
      <c r="AEB169" s="50"/>
      <c r="AEC169" s="50"/>
      <c r="AED169" s="50"/>
      <c r="AEE169" s="50"/>
      <c r="AEF169" s="50"/>
      <c r="AEG169" s="50"/>
      <c r="AEH169" s="50"/>
      <c r="AEI169" s="50"/>
      <c r="AEJ169" s="50"/>
      <c r="AEK169" s="50"/>
      <c r="AEL169" s="50"/>
      <c r="AEM169" s="50"/>
      <c r="AEN169" s="50"/>
      <c r="AEO169" s="50"/>
      <c r="AEP169" s="50"/>
      <c r="AEQ169" s="50"/>
      <c r="AER169" s="50"/>
      <c r="AES169" s="50"/>
      <c r="AET169" s="50"/>
      <c r="AEU169" s="50"/>
      <c r="AEV169" s="50"/>
      <c r="AEW169" s="50"/>
      <c r="AEX169" s="50"/>
      <c r="AEY169" s="50"/>
      <c r="AEZ169" s="50"/>
      <c r="AFA169" s="50"/>
      <c r="AFB169" s="50"/>
      <c r="AFC169" s="50"/>
      <c r="AFD169" s="50"/>
      <c r="AFE169" s="50"/>
      <c r="AFF169" s="50"/>
      <c r="AFG169" s="50"/>
      <c r="AFH169" s="50"/>
      <c r="AFI169" s="50"/>
      <c r="AFJ169" s="50"/>
      <c r="AFK169" s="50"/>
      <c r="AFL169" s="50"/>
      <c r="AFM169" s="50"/>
      <c r="AFN169" s="50"/>
      <c r="AFO169" s="50"/>
      <c r="AFP169" s="50"/>
      <c r="AFQ169" s="50"/>
      <c r="AFR169" s="50"/>
      <c r="AFS169" s="50"/>
      <c r="AFT169" s="50"/>
      <c r="AFU169" s="50"/>
      <c r="AFV169" s="50"/>
      <c r="AFW169" s="50"/>
      <c r="AFX169" s="50"/>
      <c r="AFY169" s="50"/>
      <c r="AFZ169" s="50"/>
      <c r="AGA169" s="50"/>
      <c r="AGB169" s="50"/>
      <c r="AGC169" s="50"/>
      <c r="AGD169" s="50"/>
      <c r="AGE169" s="50"/>
      <c r="AGF169" s="50"/>
      <c r="AGG169" s="50"/>
      <c r="AGH169" s="50"/>
      <c r="AGI169" s="50"/>
      <c r="AGJ169" s="50"/>
      <c r="AGK169" s="50"/>
      <c r="AGL169" s="50"/>
      <c r="AGM169" s="50"/>
      <c r="AGN169" s="50"/>
      <c r="AGO169" s="50"/>
      <c r="AGP169" s="50"/>
      <c r="AGQ169" s="50"/>
      <c r="AGR169" s="50"/>
      <c r="AGS169" s="50"/>
      <c r="AGT169" s="50"/>
      <c r="AGU169" s="50"/>
      <c r="AGV169" s="50"/>
      <c r="AGW169" s="50"/>
      <c r="AGX169" s="50"/>
      <c r="AGY169" s="50"/>
      <c r="AGZ169" s="50"/>
      <c r="AHA169" s="50"/>
      <c r="AHB169" s="50"/>
      <c r="AHC169" s="50"/>
      <c r="AHD169" s="50"/>
      <c r="AHE169" s="50"/>
      <c r="AHF169" s="50"/>
      <c r="AHG169" s="50"/>
      <c r="AHH169" s="50"/>
      <c r="AHI169" s="50"/>
      <c r="AHJ169" s="50"/>
      <c r="AHK169" s="50"/>
      <c r="AHL169" s="50"/>
      <c r="AHM169" s="50"/>
      <c r="AHN169" s="50"/>
      <c r="AHO169" s="50"/>
      <c r="AHP169" s="50"/>
      <c r="AHQ169" s="50"/>
      <c r="AHR169" s="50"/>
      <c r="AHS169" s="50"/>
      <c r="AHT169" s="50"/>
      <c r="AHU169" s="50"/>
      <c r="AHV169" s="50"/>
      <c r="AHW169" s="50"/>
      <c r="AHX169" s="50"/>
      <c r="AHY169" s="50"/>
      <c r="AHZ169" s="50"/>
      <c r="AIA169" s="50"/>
      <c r="AIB169" s="50"/>
      <c r="AIC169" s="50"/>
      <c r="AID169" s="50"/>
      <c r="AIE169" s="50"/>
      <c r="AIF169" s="50"/>
      <c r="AIG169" s="50"/>
      <c r="AIH169" s="50"/>
      <c r="AII169" s="50"/>
      <c r="AIJ169" s="50"/>
      <c r="AIK169" s="50"/>
      <c r="AIL169" s="50"/>
      <c r="AIM169" s="50"/>
      <c r="AIN169" s="50"/>
      <c r="AIO169" s="50"/>
      <c r="AIP169" s="50"/>
      <c r="AIQ169" s="50"/>
      <c r="AIR169" s="50"/>
      <c r="AIS169" s="50"/>
      <c r="AIT169" s="50"/>
      <c r="AIU169" s="50"/>
      <c r="AIV169" s="50"/>
      <c r="AIW169" s="50"/>
      <c r="AIX169" s="50"/>
      <c r="AIY169" s="50"/>
      <c r="AIZ169" s="50"/>
      <c r="AJA169" s="50"/>
      <c r="AJB169" s="50"/>
      <c r="AJC169" s="50"/>
      <c r="AJD169" s="50"/>
      <c r="AJE169" s="50"/>
      <c r="AJF169" s="50"/>
      <c r="AJG169" s="50"/>
      <c r="AJH169" s="50"/>
      <c r="AJI169" s="50"/>
      <c r="AJJ169" s="50"/>
      <c r="AJK169" s="50"/>
      <c r="AJL169" s="50"/>
      <c r="AJM169" s="50"/>
      <c r="AJN169" s="50"/>
      <c r="AJO169" s="50"/>
      <c r="AJP169" s="50"/>
      <c r="AJQ169" s="50"/>
      <c r="AJR169" s="50"/>
      <c r="AJS169" s="50"/>
      <c r="AJT169" s="50"/>
      <c r="AJU169" s="50"/>
      <c r="AJV169" s="50"/>
      <c r="AJW169" s="50"/>
      <c r="AJX169" s="50"/>
      <c r="AJY169" s="50"/>
      <c r="AJZ169" s="50"/>
      <c r="AKA169" s="50"/>
      <c r="AKB169" s="50"/>
      <c r="AKC169" s="50"/>
      <c r="AKD169" s="50"/>
      <c r="AKE169" s="50"/>
      <c r="AKF169" s="50"/>
      <c r="AKG169" s="50"/>
      <c r="AKH169" s="50"/>
      <c r="AKI169" s="50"/>
      <c r="AKJ169" s="50"/>
      <c r="AKK169" s="50"/>
      <c r="AKL169" s="50"/>
      <c r="AKM169" s="50"/>
      <c r="AKN169" s="50"/>
      <c r="AKO169" s="50"/>
      <c r="AKP169" s="50"/>
      <c r="AKQ169" s="50"/>
      <c r="AKR169" s="50"/>
      <c r="AKS169" s="50"/>
      <c r="AKT169" s="50"/>
      <c r="AKU169" s="50"/>
      <c r="AKV169" s="50"/>
      <c r="AKW169" s="50"/>
      <c r="AKX169" s="50"/>
      <c r="AKY169" s="50"/>
      <c r="AKZ169" s="50"/>
      <c r="ALA169" s="50"/>
      <c r="ALB169" s="50"/>
      <c r="ALC169" s="50"/>
      <c r="ALD169" s="50"/>
      <c r="ALE169" s="50"/>
      <c r="ALF169" s="50"/>
      <c r="ALG169" s="50"/>
      <c r="ALH169" s="50"/>
      <c r="ALI169" s="50"/>
      <c r="ALJ169" s="50"/>
      <c r="ALK169" s="50"/>
      <c r="ALL169" s="50"/>
      <c r="ALM169" s="50"/>
      <c r="ALN169" s="50"/>
      <c r="ALO169" s="50"/>
      <c r="ALP169" s="50"/>
      <c r="ALQ169" s="50"/>
      <c r="ALR169" s="50"/>
      <c r="ALS169" s="50"/>
      <c r="ALT169" s="50"/>
      <c r="ALU169" s="50"/>
      <c r="ALV169" s="50"/>
      <c r="ALW169" s="50"/>
      <c r="ALX169" s="50"/>
      <c r="ALY169" s="50"/>
      <c r="ALZ169" s="50"/>
      <c r="AMA169" s="50"/>
      <c r="AMB169" s="50"/>
      <c r="AMC169" s="50"/>
      <c r="AMD169" s="50"/>
      <c r="AME169" s="50"/>
      <c r="AMF169" s="50"/>
      <c r="AMG169" s="50"/>
      <c r="AMH169" s="50"/>
      <c r="AMI169" s="50"/>
      <c r="AMJ169" s="50"/>
      <c r="AML169" s="50"/>
      <c r="AMN169" s="50"/>
      <c r="AMO169" s="50"/>
      <c r="AMP169" s="50"/>
      <c r="AMQ169" s="50"/>
      <c r="AMR169" s="50"/>
      <c r="AMS169" s="50"/>
      <c r="AMT169" s="50"/>
      <c r="AMU169" s="50"/>
      <c r="AMZ169" s="50"/>
      <c r="ANA169" s="50"/>
      <c r="ANB169" s="50"/>
      <c r="ANC169" s="50"/>
      <c r="AND169" s="50"/>
      <c r="ANE169" s="50"/>
      <c r="ANF169" s="50"/>
      <c r="ANG169" s="50"/>
      <c r="ANH169" s="50"/>
      <c r="ANI169" s="50"/>
      <c r="ANJ169" s="50"/>
      <c r="ANK169" s="50"/>
      <c r="ANL169" s="50"/>
      <c r="ANM169" s="50"/>
      <c r="ANN169" s="50"/>
      <c r="ANO169" s="50"/>
      <c r="ANP169" s="50"/>
      <c r="ANQ169" s="50"/>
      <c r="ANR169" s="50"/>
      <c r="ANS169" s="50"/>
      <c r="ANT169" s="50"/>
      <c r="ANU169" s="50"/>
      <c r="ANV169" s="50"/>
      <c r="ANW169" s="50"/>
      <c r="ANX169" s="50"/>
      <c r="ANY169" s="50"/>
      <c r="ANZ169" s="50"/>
      <c r="AOA169" s="50"/>
      <c r="AOB169" s="50"/>
      <c r="AOC169" s="50"/>
      <c r="AOD169" s="50"/>
      <c r="AOE169" s="50"/>
      <c r="AOF169" s="50"/>
      <c r="AOG169" s="50"/>
      <c r="AOH169" s="50"/>
      <c r="AOI169" s="50"/>
      <c r="AOJ169" s="50"/>
      <c r="AOK169" s="50"/>
      <c r="AOL169" s="50"/>
      <c r="AOM169" s="50"/>
      <c r="AON169" s="50"/>
      <c r="AOO169" s="50"/>
      <c r="AOP169" s="50"/>
      <c r="AOQ169" s="50"/>
      <c r="AOR169" s="50"/>
      <c r="AOS169" s="50"/>
      <c r="AOT169" s="50"/>
      <c r="AOU169" s="50"/>
      <c r="AOV169" s="50"/>
      <c r="AOW169" s="50"/>
      <c r="AOX169" s="50"/>
      <c r="AOY169" s="50"/>
      <c r="AOZ169" s="50"/>
      <c r="APA169" s="50"/>
      <c r="APB169" s="50"/>
      <c r="APC169" s="50"/>
      <c r="APD169" s="50"/>
      <c r="APE169" s="50"/>
      <c r="APF169" s="50"/>
      <c r="APG169" s="50"/>
      <c r="APH169" s="50"/>
      <c r="API169" s="50"/>
      <c r="APJ169" s="50"/>
      <c r="APK169" s="50"/>
      <c r="APL169" s="50"/>
      <c r="APM169" s="50"/>
      <c r="APN169" s="50"/>
      <c r="APO169" s="50"/>
      <c r="APP169" s="50"/>
      <c r="APQ169" s="50"/>
      <c r="APR169" s="50"/>
      <c r="APS169" s="50"/>
      <c r="APT169" s="50"/>
      <c r="APU169" s="50"/>
      <c r="APV169" s="50"/>
      <c r="APW169" s="50"/>
      <c r="APX169" s="50"/>
      <c r="APY169" s="50"/>
      <c r="APZ169" s="50"/>
      <c r="AQA169" s="50"/>
      <c r="AQB169" s="50"/>
      <c r="AQC169" s="50"/>
      <c r="AQD169" s="50"/>
      <c r="AQE169" s="50"/>
      <c r="AQF169" s="50"/>
      <c r="AQG169" s="50"/>
      <c r="AQH169" s="50"/>
      <c r="AQI169" s="50"/>
      <c r="AQJ169" s="50"/>
      <c r="AQK169" s="50"/>
      <c r="AQL169" s="50"/>
      <c r="AQM169" s="50"/>
      <c r="AQN169" s="50"/>
      <c r="AQO169" s="50"/>
      <c r="AQP169" s="50"/>
      <c r="AQQ169" s="50"/>
      <c r="AQR169" s="50"/>
      <c r="AQS169" s="50"/>
      <c r="AQT169" s="50"/>
      <c r="AQU169" s="50"/>
      <c r="AQV169" s="50"/>
      <c r="AQW169" s="50"/>
      <c r="AQX169" s="50"/>
      <c r="AQY169" s="50"/>
      <c r="AQZ169" s="50"/>
      <c r="ARA169" s="50"/>
      <c r="ARB169" s="50"/>
      <c r="ARC169" s="50"/>
      <c r="ARD169" s="50"/>
      <c r="ARE169" s="50"/>
      <c r="ARF169" s="50"/>
      <c r="ARG169" s="50"/>
      <c r="ARH169" s="50"/>
      <c r="ARI169" s="50"/>
      <c r="ARJ169" s="50"/>
      <c r="ARK169" s="50"/>
      <c r="ARL169" s="50"/>
      <c r="ARM169" s="50"/>
      <c r="ARN169" s="50"/>
      <c r="ARO169" s="50"/>
      <c r="ARP169" s="50"/>
      <c r="ARQ169" s="50"/>
      <c r="ARR169" s="50"/>
      <c r="ARS169" s="50"/>
      <c r="ART169" s="50"/>
      <c r="ARU169" s="50"/>
      <c r="ARV169" s="50"/>
      <c r="ARW169" s="50"/>
      <c r="ARX169" s="50"/>
      <c r="ARY169" s="50"/>
      <c r="ARZ169" s="50"/>
      <c r="ASA169" s="50"/>
      <c r="ASB169" s="50"/>
      <c r="ASC169" s="50"/>
      <c r="ASD169" s="50"/>
      <c r="ASE169" s="50"/>
      <c r="ASF169" s="50"/>
      <c r="ASG169" s="50"/>
      <c r="ASH169" s="50"/>
      <c r="ASI169" s="50"/>
      <c r="ASJ169" s="50"/>
      <c r="ASK169" s="50"/>
      <c r="ASL169" s="50"/>
      <c r="ASM169" s="50"/>
      <c r="ASN169" s="50"/>
      <c r="ASO169" s="50"/>
      <c r="ASP169" s="50"/>
      <c r="ASQ169" s="50"/>
      <c r="ASR169" s="50"/>
      <c r="ASS169" s="50"/>
      <c r="AST169" s="50"/>
      <c r="ASU169" s="50"/>
      <c r="ASV169" s="50"/>
      <c r="ASW169" s="50"/>
      <c r="ASX169" s="50"/>
      <c r="ASY169" s="50"/>
      <c r="ASZ169" s="50"/>
      <c r="ATA169" s="50"/>
      <c r="ATB169" s="50"/>
      <c r="ATC169" s="50"/>
      <c r="ATD169" s="50"/>
      <c r="ATE169" s="50"/>
      <c r="ATF169" s="50"/>
      <c r="ATG169" s="50"/>
      <c r="ATH169" s="50"/>
      <c r="ATI169" s="50"/>
      <c r="ATJ169" s="50"/>
      <c r="ATK169" s="50"/>
      <c r="ATL169" s="50"/>
      <c r="ATM169" s="50"/>
      <c r="ATN169" s="50"/>
      <c r="ATO169" s="50"/>
      <c r="ATP169" s="50"/>
      <c r="ATQ169" s="50"/>
      <c r="ATR169" s="50"/>
      <c r="ATS169" s="50"/>
      <c r="ATT169" s="50"/>
      <c r="ATU169" s="50"/>
      <c r="ATV169" s="50"/>
      <c r="ATW169" s="50"/>
      <c r="ATX169" s="50"/>
      <c r="ATY169" s="50"/>
      <c r="ATZ169" s="50"/>
      <c r="AUA169" s="50"/>
      <c r="AUB169" s="50"/>
      <c r="AUC169" s="50"/>
      <c r="AUD169" s="50"/>
      <c r="AUE169" s="50"/>
      <c r="AUF169" s="50"/>
      <c r="AUG169" s="50"/>
      <c r="AUH169" s="50"/>
      <c r="AUI169" s="50"/>
      <c r="AUJ169" s="50"/>
      <c r="AUK169" s="50"/>
      <c r="AUL169" s="50"/>
      <c r="AUM169" s="50"/>
      <c r="AUN169" s="50"/>
      <c r="AUO169" s="50"/>
      <c r="AUP169" s="50"/>
      <c r="AUQ169" s="50"/>
      <c r="AUR169" s="50"/>
      <c r="AUS169" s="50"/>
      <c r="AUT169" s="50"/>
      <c r="AUU169" s="50"/>
      <c r="AUV169" s="50"/>
      <c r="AUW169" s="50"/>
      <c r="AUX169" s="50"/>
      <c r="AUY169" s="50"/>
      <c r="AUZ169" s="50"/>
      <c r="AVA169" s="50"/>
      <c r="AVB169" s="50"/>
      <c r="AVC169" s="50"/>
      <c r="AVD169" s="50"/>
      <c r="AVE169" s="50"/>
      <c r="AVF169" s="50"/>
      <c r="AVG169" s="50"/>
      <c r="AVH169" s="50"/>
      <c r="AVI169" s="50"/>
      <c r="AVJ169" s="50"/>
      <c r="AVK169" s="50"/>
      <c r="AVL169" s="50"/>
      <c r="AVM169" s="50"/>
      <c r="AVN169" s="50"/>
      <c r="AVO169" s="50"/>
      <c r="AVP169" s="50"/>
      <c r="AVQ169" s="50"/>
      <c r="AVR169" s="50"/>
      <c r="AVS169" s="50"/>
      <c r="AVT169" s="50"/>
      <c r="AVU169" s="50"/>
      <c r="AVV169" s="50"/>
      <c r="AVW169" s="50"/>
      <c r="AVX169" s="50"/>
      <c r="AVY169" s="50"/>
      <c r="AVZ169" s="50"/>
      <c r="AWA169" s="50"/>
      <c r="AWB169" s="50"/>
      <c r="AWC169" s="50"/>
      <c r="AWD169" s="50"/>
      <c r="AWE169" s="50"/>
      <c r="AWF169" s="50"/>
      <c r="AWH169" s="50"/>
      <c r="AWJ169" s="50"/>
      <c r="AWK169" s="50"/>
      <c r="AWL169" s="50"/>
      <c r="AWM169" s="50"/>
      <c r="AWN169" s="50"/>
      <c r="AWO169" s="50"/>
      <c r="AWP169" s="50"/>
      <c r="AWQ169" s="50"/>
      <c r="AWV169" s="50"/>
      <c r="AWW169" s="50"/>
      <c r="AWX169" s="50"/>
      <c r="AWY169" s="50"/>
      <c r="AWZ169" s="50"/>
      <c r="AXA169" s="50"/>
      <c r="AXB169" s="50"/>
      <c r="AXC169" s="50"/>
      <c r="AXD169" s="50"/>
      <c r="AXE169" s="50"/>
      <c r="AXF169" s="50"/>
      <c r="AXG169" s="50"/>
      <c r="AXH169" s="50"/>
      <c r="AXI169" s="50"/>
      <c r="AXJ169" s="50"/>
      <c r="AXK169" s="50"/>
      <c r="AXL169" s="50"/>
      <c r="AXM169" s="50"/>
      <c r="AXN169" s="50"/>
      <c r="AXO169" s="50"/>
      <c r="AXP169" s="50"/>
      <c r="AXQ169" s="50"/>
      <c r="AXR169" s="50"/>
      <c r="AXS169" s="50"/>
      <c r="AXT169" s="50"/>
      <c r="AXU169" s="50"/>
      <c r="AXV169" s="50"/>
      <c r="AXW169" s="50"/>
      <c r="AXX169" s="50"/>
      <c r="AXY169" s="50"/>
      <c r="AXZ169" s="50"/>
      <c r="AYA169" s="50"/>
      <c r="AYB169" s="50"/>
      <c r="AYC169" s="50"/>
      <c r="AYD169" s="50"/>
      <c r="AYE169" s="50"/>
      <c r="AYF169" s="50"/>
      <c r="AYG169" s="50"/>
      <c r="AYH169" s="50"/>
      <c r="AYI169" s="50"/>
      <c r="AYJ169" s="50"/>
      <c r="AYK169" s="50"/>
      <c r="AYL169" s="50"/>
      <c r="AYM169" s="50"/>
      <c r="AYN169" s="50"/>
      <c r="AYO169" s="50"/>
      <c r="AYP169" s="50"/>
      <c r="AYQ169" s="50"/>
      <c r="AYR169" s="50"/>
      <c r="AYS169" s="50"/>
      <c r="AYT169" s="50"/>
      <c r="AYU169" s="50"/>
      <c r="AYV169" s="50"/>
      <c r="AYW169" s="50"/>
      <c r="AYX169" s="50"/>
      <c r="AYY169" s="50"/>
      <c r="AYZ169" s="50"/>
      <c r="AZA169" s="50"/>
      <c r="AZB169" s="50"/>
      <c r="AZC169" s="50"/>
      <c r="AZD169" s="50"/>
      <c r="AZE169" s="50"/>
      <c r="AZF169" s="50"/>
      <c r="AZG169" s="50"/>
      <c r="AZH169" s="50"/>
      <c r="AZI169" s="50"/>
      <c r="AZJ169" s="50"/>
      <c r="AZK169" s="50"/>
      <c r="AZL169" s="50"/>
      <c r="AZM169" s="50"/>
      <c r="AZN169" s="50"/>
      <c r="AZO169" s="50"/>
      <c r="AZP169" s="50"/>
      <c r="AZQ169" s="50"/>
      <c r="AZR169" s="50"/>
      <c r="AZS169" s="50"/>
      <c r="AZT169" s="50"/>
      <c r="AZU169" s="50"/>
      <c r="AZV169" s="50"/>
      <c r="AZW169" s="50"/>
      <c r="AZX169" s="50"/>
      <c r="AZY169" s="50"/>
      <c r="AZZ169" s="50"/>
      <c r="BAA169" s="50"/>
      <c r="BAB169" s="50"/>
      <c r="BAC169" s="50"/>
      <c r="BAD169" s="50"/>
      <c r="BAE169" s="50"/>
      <c r="BAF169" s="50"/>
      <c r="BAG169" s="50"/>
      <c r="BAH169" s="50"/>
      <c r="BAI169" s="50"/>
      <c r="BAJ169" s="50"/>
      <c r="BAK169" s="50"/>
      <c r="BAL169" s="50"/>
      <c r="BAM169" s="50"/>
      <c r="BAN169" s="50"/>
      <c r="BAO169" s="50"/>
      <c r="BAP169" s="50"/>
      <c r="BAQ169" s="50"/>
      <c r="BAR169" s="50"/>
      <c r="BAS169" s="50"/>
      <c r="BAT169" s="50"/>
      <c r="BAU169" s="50"/>
      <c r="BAV169" s="50"/>
      <c r="BAW169" s="50"/>
      <c r="BAX169" s="50"/>
      <c r="BAY169" s="50"/>
      <c r="BAZ169" s="50"/>
      <c r="BBA169" s="50"/>
      <c r="BBB169" s="50"/>
      <c r="BBC169" s="50"/>
      <c r="BBD169" s="50"/>
      <c r="BBE169" s="50"/>
      <c r="BBF169" s="50"/>
      <c r="BBG169" s="50"/>
      <c r="BBH169" s="50"/>
      <c r="BBI169" s="50"/>
      <c r="BBJ169" s="50"/>
      <c r="BBK169" s="50"/>
      <c r="BBL169" s="50"/>
      <c r="BBM169" s="50"/>
      <c r="BBN169" s="50"/>
      <c r="BBO169" s="50"/>
      <c r="BBP169" s="50"/>
      <c r="BBQ169" s="50"/>
      <c r="BBR169" s="50"/>
      <c r="BBS169" s="50"/>
      <c r="BBT169" s="50"/>
      <c r="BBU169" s="50"/>
      <c r="BBV169" s="50"/>
      <c r="BBW169" s="50"/>
      <c r="BBX169" s="50"/>
      <c r="BBY169" s="50"/>
      <c r="BBZ169" s="50"/>
      <c r="BCA169" s="50"/>
      <c r="BCB169" s="50"/>
      <c r="BCC169" s="50"/>
      <c r="BCD169" s="50"/>
      <c r="BCE169" s="50"/>
      <c r="BCF169" s="50"/>
      <c r="BCG169" s="50"/>
      <c r="BCH169" s="50"/>
      <c r="BCI169" s="50"/>
      <c r="BCJ169" s="50"/>
      <c r="BCK169" s="50"/>
      <c r="BCL169" s="50"/>
      <c r="BCM169" s="50"/>
      <c r="BCN169" s="50"/>
      <c r="BCO169" s="50"/>
      <c r="BCP169" s="50"/>
      <c r="BCQ169" s="50"/>
      <c r="BCR169" s="50"/>
      <c r="BCS169" s="50"/>
      <c r="BCT169" s="50"/>
      <c r="BCU169" s="50"/>
      <c r="BCV169" s="50"/>
      <c r="BCW169" s="50"/>
      <c r="BCX169" s="50"/>
      <c r="BCY169" s="50"/>
      <c r="BCZ169" s="50"/>
      <c r="BDA169" s="50"/>
      <c r="BDB169" s="50"/>
      <c r="BDC169" s="50"/>
      <c r="BDD169" s="50"/>
      <c r="BDE169" s="50"/>
      <c r="BDF169" s="50"/>
      <c r="BDG169" s="50"/>
      <c r="BDH169" s="50"/>
      <c r="BDI169" s="50"/>
      <c r="BDJ169" s="50"/>
      <c r="BDK169" s="50"/>
      <c r="BDL169" s="50"/>
      <c r="BDM169" s="50"/>
      <c r="BDN169" s="50"/>
      <c r="BDO169" s="50"/>
      <c r="BDP169" s="50"/>
      <c r="BDQ169" s="50"/>
      <c r="BDR169" s="50"/>
      <c r="BDS169" s="50"/>
      <c r="BDT169" s="50"/>
      <c r="BDU169" s="50"/>
      <c r="BDV169" s="50"/>
      <c r="BDW169" s="50"/>
      <c r="BDX169" s="50"/>
      <c r="BDY169" s="50"/>
      <c r="BDZ169" s="50"/>
      <c r="BEA169" s="50"/>
      <c r="BEB169" s="50"/>
      <c r="BEC169" s="50"/>
      <c r="BED169" s="50"/>
      <c r="BEE169" s="50"/>
      <c r="BEF169" s="50"/>
      <c r="BEG169" s="50"/>
      <c r="BEH169" s="50"/>
      <c r="BEI169" s="50"/>
      <c r="BEJ169" s="50"/>
      <c r="BEK169" s="50"/>
      <c r="BEL169" s="50"/>
      <c r="BEM169" s="50"/>
      <c r="BEN169" s="50"/>
      <c r="BEO169" s="50"/>
      <c r="BEP169" s="50"/>
      <c r="BEQ169" s="50"/>
      <c r="BER169" s="50"/>
      <c r="BES169" s="50"/>
      <c r="BET169" s="50"/>
      <c r="BEU169" s="50"/>
      <c r="BEV169" s="50"/>
      <c r="BEW169" s="50"/>
      <c r="BEX169" s="50"/>
      <c r="BEY169" s="50"/>
      <c r="BEZ169" s="50"/>
      <c r="BFA169" s="50"/>
      <c r="BFB169" s="50"/>
      <c r="BFC169" s="50"/>
      <c r="BFD169" s="50"/>
      <c r="BFE169" s="50"/>
      <c r="BFF169" s="50"/>
      <c r="BFG169" s="50"/>
      <c r="BFH169" s="50"/>
      <c r="BFI169" s="50"/>
      <c r="BFJ169" s="50"/>
      <c r="BFK169" s="50"/>
      <c r="BFL169" s="50"/>
      <c r="BFM169" s="50"/>
      <c r="BFN169" s="50"/>
      <c r="BFO169" s="50"/>
      <c r="BFP169" s="50"/>
      <c r="BFQ169" s="50"/>
      <c r="BFR169" s="50"/>
      <c r="BFS169" s="50"/>
      <c r="BFT169" s="50"/>
      <c r="BFU169" s="50"/>
      <c r="BFV169" s="50"/>
      <c r="BFW169" s="50"/>
      <c r="BFX169" s="50"/>
      <c r="BFY169" s="50"/>
      <c r="BFZ169" s="50"/>
      <c r="BGA169" s="50"/>
      <c r="BGB169" s="50"/>
      <c r="BGD169" s="50"/>
      <c r="BGF169" s="50"/>
      <c r="BGG169" s="50"/>
      <c r="BGH169" s="50"/>
      <c r="BGI169" s="50"/>
      <c r="BGJ169" s="50"/>
      <c r="BGK169" s="50"/>
      <c r="BGL169" s="50"/>
      <c r="BGM169" s="50"/>
      <c r="BGR169" s="50"/>
      <c r="BGS169" s="50"/>
      <c r="BGT169" s="50"/>
      <c r="BGU169" s="50"/>
      <c r="BGV169" s="50"/>
      <c r="BGW169" s="50"/>
      <c r="BGX169" s="50"/>
      <c r="BGY169" s="50"/>
      <c r="BGZ169" s="50"/>
      <c r="BHA169" s="50"/>
      <c r="BHB169" s="50"/>
      <c r="BHC169" s="50"/>
      <c r="BHD169" s="50"/>
      <c r="BHE169" s="50"/>
      <c r="BHF169" s="50"/>
      <c r="BHG169" s="50"/>
      <c r="BHH169" s="50"/>
      <c r="BHI169" s="50"/>
      <c r="BHJ169" s="50"/>
      <c r="BHK169" s="50"/>
      <c r="BHL169" s="50"/>
      <c r="BHM169" s="50"/>
      <c r="BHN169" s="50"/>
      <c r="BHO169" s="50"/>
      <c r="BHP169" s="50"/>
      <c r="BHQ169" s="50"/>
      <c r="BHR169" s="50"/>
      <c r="BHS169" s="50"/>
      <c r="BHT169" s="50"/>
      <c r="BHU169" s="50"/>
      <c r="BHV169" s="50"/>
      <c r="BHW169" s="50"/>
      <c r="BHX169" s="50"/>
      <c r="BHY169" s="50"/>
      <c r="BHZ169" s="50"/>
      <c r="BIA169" s="50"/>
      <c r="BIB169" s="50"/>
      <c r="BIC169" s="50"/>
      <c r="BID169" s="50"/>
      <c r="BIE169" s="50"/>
      <c r="BIF169" s="50"/>
      <c r="BIG169" s="50"/>
      <c r="BIH169" s="50"/>
      <c r="BII169" s="50"/>
      <c r="BIJ169" s="50"/>
      <c r="BIK169" s="50"/>
      <c r="BIL169" s="50"/>
      <c r="BIM169" s="50"/>
      <c r="BIN169" s="50"/>
      <c r="BIO169" s="50"/>
      <c r="BIP169" s="50"/>
      <c r="BIQ169" s="50"/>
      <c r="BIR169" s="50"/>
      <c r="BIS169" s="50"/>
      <c r="BIT169" s="50"/>
      <c r="BIU169" s="50"/>
      <c r="BIV169" s="50"/>
      <c r="BIW169" s="50"/>
      <c r="BIX169" s="50"/>
      <c r="BIY169" s="50"/>
      <c r="BIZ169" s="50"/>
      <c r="BJA169" s="50"/>
      <c r="BJB169" s="50"/>
      <c r="BJC169" s="50"/>
      <c r="BJD169" s="50"/>
      <c r="BJE169" s="50"/>
      <c r="BJF169" s="50"/>
      <c r="BJG169" s="50"/>
      <c r="BJH169" s="50"/>
      <c r="BJI169" s="50"/>
      <c r="BJJ169" s="50"/>
      <c r="BJK169" s="50"/>
      <c r="BJL169" s="50"/>
      <c r="BJM169" s="50"/>
      <c r="BJN169" s="50"/>
      <c r="BJO169" s="50"/>
      <c r="BJP169" s="50"/>
      <c r="BJQ169" s="50"/>
      <c r="BJR169" s="50"/>
      <c r="BJS169" s="50"/>
      <c r="BJT169" s="50"/>
      <c r="BJU169" s="50"/>
      <c r="BJV169" s="50"/>
      <c r="BJW169" s="50"/>
      <c r="BJX169" s="50"/>
      <c r="BJY169" s="50"/>
      <c r="BJZ169" s="50"/>
      <c r="BKA169" s="50"/>
      <c r="BKB169" s="50"/>
      <c r="BKC169" s="50"/>
      <c r="BKD169" s="50"/>
      <c r="BKE169" s="50"/>
      <c r="BKF169" s="50"/>
      <c r="BKG169" s="50"/>
      <c r="BKH169" s="50"/>
      <c r="BKI169" s="50"/>
      <c r="BKJ169" s="50"/>
      <c r="BKK169" s="50"/>
      <c r="BKL169" s="50"/>
      <c r="BKM169" s="50"/>
      <c r="BKN169" s="50"/>
      <c r="BKO169" s="50"/>
      <c r="BKP169" s="50"/>
      <c r="BKQ169" s="50"/>
      <c r="BKR169" s="50"/>
      <c r="BKS169" s="50"/>
      <c r="BKT169" s="50"/>
      <c r="BKU169" s="50"/>
      <c r="BKV169" s="50"/>
      <c r="BKW169" s="50"/>
      <c r="BKX169" s="50"/>
      <c r="BKY169" s="50"/>
      <c r="BKZ169" s="50"/>
      <c r="BLA169" s="50"/>
      <c r="BLB169" s="50"/>
      <c r="BLC169" s="50"/>
      <c r="BLD169" s="50"/>
      <c r="BLE169" s="50"/>
      <c r="BLF169" s="50"/>
      <c r="BLG169" s="50"/>
      <c r="BLH169" s="50"/>
      <c r="BLI169" s="50"/>
      <c r="BLJ169" s="50"/>
      <c r="BLK169" s="50"/>
      <c r="BLL169" s="50"/>
      <c r="BLM169" s="50"/>
      <c r="BLN169" s="50"/>
      <c r="BLO169" s="50"/>
      <c r="BLP169" s="50"/>
      <c r="BLQ169" s="50"/>
      <c r="BLR169" s="50"/>
      <c r="BLS169" s="50"/>
      <c r="BLT169" s="50"/>
      <c r="BLU169" s="50"/>
      <c r="BLV169" s="50"/>
      <c r="BLW169" s="50"/>
      <c r="BLX169" s="50"/>
      <c r="BLY169" s="50"/>
      <c r="BLZ169" s="50"/>
      <c r="BMA169" s="50"/>
      <c r="BMB169" s="50"/>
      <c r="BMC169" s="50"/>
      <c r="BMD169" s="50"/>
      <c r="BME169" s="50"/>
      <c r="BMF169" s="50"/>
      <c r="BMG169" s="50"/>
      <c r="BMH169" s="50"/>
      <c r="BMI169" s="50"/>
      <c r="BMJ169" s="50"/>
      <c r="BMK169" s="50"/>
      <c r="BML169" s="50"/>
      <c r="BMM169" s="50"/>
      <c r="BMN169" s="50"/>
      <c r="BMO169" s="50"/>
      <c r="BMP169" s="50"/>
      <c r="BMQ169" s="50"/>
      <c r="BMR169" s="50"/>
      <c r="BMS169" s="50"/>
      <c r="BMT169" s="50"/>
      <c r="BMU169" s="50"/>
      <c r="BMV169" s="50"/>
      <c r="BMW169" s="50"/>
      <c r="BMX169" s="50"/>
      <c r="BMY169" s="50"/>
      <c r="BMZ169" s="50"/>
      <c r="BNA169" s="50"/>
      <c r="BNB169" s="50"/>
      <c r="BNC169" s="50"/>
      <c r="BND169" s="50"/>
      <c r="BNE169" s="50"/>
      <c r="BNF169" s="50"/>
      <c r="BNG169" s="50"/>
      <c r="BNH169" s="50"/>
      <c r="BNI169" s="50"/>
      <c r="BNJ169" s="50"/>
      <c r="BNK169" s="50"/>
      <c r="BNL169" s="50"/>
      <c r="BNM169" s="50"/>
      <c r="BNN169" s="50"/>
      <c r="BNO169" s="50"/>
      <c r="BNP169" s="50"/>
      <c r="BNQ169" s="50"/>
      <c r="BNR169" s="50"/>
      <c r="BNS169" s="50"/>
      <c r="BNT169" s="50"/>
      <c r="BNU169" s="50"/>
      <c r="BNV169" s="50"/>
      <c r="BNW169" s="50"/>
      <c r="BNX169" s="50"/>
      <c r="BNY169" s="50"/>
      <c r="BNZ169" s="50"/>
      <c r="BOA169" s="50"/>
      <c r="BOB169" s="50"/>
      <c r="BOC169" s="50"/>
      <c r="BOD169" s="50"/>
      <c r="BOE169" s="50"/>
      <c r="BOF169" s="50"/>
      <c r="BOG169" s="50"/>
      <c r="BOH169" s="50"/>
      <c r="BOI169" s="50"/>
      <c r="BOJ169" s="50"/>
      <c r="BOK169" s="50"/>
      <c r="BOL169" s="50"/>
      <c r="BOM169" s="50"/>
      <c r="BON169" s="50"/>
      <c r="BOO169" s="50"/>
      <c r="BOP169" s="50"/>
      <c r="BOQ169" s="50"/>
      <c r="BOR169" s="50"/>
      <c r="BOS169" s="50"/>
      <c r="BOT169" s="50"/>
      <c r="BOU169" s="50"/>
      <c r="BOV169" s="50"/>
      <c r="BOW169" s="50"/>
      <c r="BOX169" s="50"/>
      <c r="BOY169" s="50"/>
      <c r="BOZ169" s="50"/>
      <c r="BPA169" s="50"/>
      <c r="BPB169" s="50"/>
      <c r="BPC169" s="50"/>
      <c r="BPD169" s="50"/>
      <c r="BPE169" s="50"/>
      <c r="BPF169" s="50"/>
      <c r="BPG169" s="50"/>
      <c r="BPH169" s="50"/>
      <c r="BPI169" s="50"/>
      <c r="BPJ169" s="50"/>
      <c r="BPK169" s="50"/>
      <c r="BPL169" s="50"/>
      <c r="BPM169" s="50"/>
      <c r="BPN169" s="50"/>
      <c r="BPO169" s="50"/>
      <c r="BPP169" s="50"/>
      <c r="BPQ169" s="50"/>
      <c r="BPR169" s="50"/>
      <c r="BPS169" s="50"/>
      <c r="BPT169" s="50"/>
      <c r="BPU169" s="50"/>
      <c r="BPV169" s="50"/>
      <c r="BPW169" s="50"/>
      <c r="BPX169" s="50"/>
      <c r="BPZ169" s="50"/>
      <c r="BQB169" s="50"/>
      <c r="BQC169" s="50"/>
      <c r="BQD169" s="50"/>
      <c r="BQE169" s="50"/>
      <c r="BQF169" s="50"/>
      <c r="BQG169" s="50"/>
      <c r="BQH169" s="50"/>
      <c r="BQI169" s="50"/>
      <c r="BQN169" s="50"/>
      <c r="BQO169" s="50"/>
      <c r="BQP169" s="50"/>
      <c r="BQQ169" s="50"/>
      <c r="BQR169" s="50"/>
      <c r="BQS169" s="50"/>
      <c r="BQT169" s="50"/>
      <c r="BQU169" s="50"/>
      <c r="BQV169" s="50"/>
      <c r="BQW169" s="50"/>
      <c r="BQX169" s="50"/>
      <c r="BQY169" s="50"/>
      <c r="BQZ169" s="50"/>
      <c r="BRA169" s="50"/>
      <c r="BRB169" s="50"/>
      <c r="BRC169" s="50"/>
      <c r="BRD169" s="50"/>
      <c r="BRE169" s="50"/>
      <c r="BRF169" s="50"/>
      <c r="BRG169" s="50"/>
      <c r="BRH169" s="50"/>
      <c r="BRI169" s="50"/>
      <c r="BRJ169" s="50"/>
      <c r="BRK169" s="50"/>
      <c r="BRL169" s="50"/>
      <c r="BRM169" s="50"/>
      <c r="BRN169" s="50"/>
      <c r="BRO169" s="50"/>
      <c r="BRP169" s="50"/>
      <c r="BRQ169" s="50"/>
      <c r="BRR169" s="50"/>
      <c r="BRS169" s="50"/>
      <c r="BRT169" s="50"/>
      <c r="BRU169" s="50"/>
      <c r="BRV169" s="50"/>
      <c r="BRW169" s="50"/>
      <c r="BRX169" s="50"/>
      <c r="BRY169" s="50"/>
      <c r="BRZ169" s="50"/>
      <c r="BSA169" s="50"/>
      <c r="BSB169" s="50"/>
      <c r="BSC169" s="50"/>
      <c r="BSD169" s="50"/>
      <c r="BSE169" s="50"/>
      <c r="BSF169" s="50"/>
      <c r="BSG169" s="50"/>
      <c r="BSH169" s="50"/>
      <c r="BSI169" s="50"/>
      <c r="BSJ169" s="50"/>
      <c r="BSK169" s="50"/>
      <c r="BSL169" s="50"/>
      <c r="BSM169" s="50"/>
      <c r="BSN169" s="50"/>
      <c r="BSO169" s="50"/>
      <c r="BSP169" s="50"/>
      <c r="BSQ169" s="50"/>
      <c r="BSR169" s="50"/>
      <c r="BSS169" s="50"/>
      <c r="BST169" s="50"/>
      <c r="BSU169" s="50"/>
      <c r="BSV169" s="50"/>
      <c r="BSW169" s="50"/>
      <c r="BSX169" s="50"/>
      <c r="BSY169" s="50"/>
      <c r="BSZ169" s="50"/>
      <c r="BTA169" s="50"/>
      <c r="BTB169" s="50"/>
      <c r="BTC169" s="50"/>
      <c r="BTD169" s="50"/>
      <c r="BTE169" s="50"/>
      <c r="BTF169" s="50"/>
      <c r="BTG169" s="50"/>
      <c r="BTH169" s="50"/>
      <c r="BTI169" s="50"/>
      <c r="BTJ169" s="50"/>
      <c r="BTK169" s="50"/>
      <c r="BTL169" s="50"/>
      <c r="BTM169" s="50"/>
      <c r="BTN169" s="50"/>
      <c r="BTO169" s="50"/>
      <c r="BTP169" s="50"/>
      <c r="BTQ169" s="50"/>
      <c r="BTR169" s="50"/>
      <c r="BTS169" s="50"/>
      <c r="BTT169" s="50"/>
      <c r="BTU169" s="50"/>
      <c r="BTV169" s="50"/>
      <c r="BTW169" s="50"/>
      <c r="BTX169" s="50"/>
      <c r="BTY169" s="50"/>
      <c r="BTZ169" s="50"/>
      <c r="BUA169" s="50"/>
      <c r="BUB169" s="50"/>
      <c r="BUC169" s="50"/>
      <c r="BUD169" s="50"/>
      <c r="BUE169" s="50"/>
      <c r="BUF169" s="50"/>
      <c r="BUG169" s="50"/>
      <c r="BUH169" s="50"/>
      <c r="BUI169" s="50"/>
      <c r="BUJ169" s="50"/>
      <c r="BUK169" s="50"/>
      <c r="BUL169" s="50"/>
      <c r="BUM169" s="50"/>
      <c r="BUN169" s="50"/>
      <c r="BUO169" s="50"/>
      <c r="BUP169" s="50"/>
      <c r="BUQ169" s="50"/>
      <c r="BUR169" s="50"/>
      <c r="BUS169" s="50"/>
      <c r="BUT169" s="50"/>
      <c r="BUU169" s="50"/>
      <c r="BUV169" s="50"/>
      <c r="BUW169" s="50"/>
      <c r="BUX169" s="50"/>
      <c r="BUY169" s="50"/>
      <c r="BUZ169" s="50"/>
      <c r="BVA169" s="50"/>
      <c r="BVB169" s="50"/>
      <c r="BVC169" s="50"/>
      <c r="BVD169" s="50"/>
      <c r="BVE169" s="50"/>
      <c r="BVF169" s="50"/>
      <c r="BVG169" s="50"/>
      <c r="BVH169" s="50"/>
      <c r="BVI169" s="50"/>
      <c r="BVJ169" s="50"/>
      <c r="BVK169" s="50"/>
      <c r="BVL169" s="50"/>
      <c r="BVM169" s="50"/>
      <c r="BVN169" s="50"/>
      <c r="BVO169" s="50"/>
      <c r="BVP169" s="50"/>
      <c r="BVQ169" s="50"/>
      <c r="BVR169" s="50"/>
      <c r="BVS169" s="50"/>
      <c r="BVT169" s="50"/>
      <c r="BVU169" s="50"/>
      <c r="BVV169" s="50"/>
      <c r="BVW169" s="50"/>
      <c r="BVX169" s="50"/>
      <c r="BVY169" s="50"/>
      <c r="BVZ169" s="50"/>
      <c r="BWA169" s="50"/>
      <c r="BWB169" s="50"/>
      <c r="BWC169" s="50"/>
      <c r="BWD169" s="50"/>
      <c r="BWE169" s="50"/>
      <c r="BWF169" s="50"/>
      <c r="BWG169" s="50"/>
      <c r="BWH169" s="50"/>
      <c r="BWI169" s="50"/>
      <c r="BWJ169" s="50"/>
      <c r="BWK169" s="50"/>
      <c r="BWL169" s="50"/>
      <c r="BWM169" s="50"/>
      <c r="BWN169" s="50"/>
      <c r="BWO169" s="50"/>
      <c r="BWP169" s="50"/>
      <c r="BWQ169" s="50"/>
      <c r="BWR169" s="50"/>
      <c r="BWS169" s="50"/>
      <c r="BWT169" s="50"/>
      <c r="BWU169" s="50"/>
      <c r="BWV169" s="50"/>
      <c r="BWW169" s="50"/>
      <c r="BWX169" s="50"/>
      <c r="BWY169" s="50"/>
      <c r="BWZ169" s="50"/>
      <c r="BXA169" s="50"/>
      <c r="BXB169" s="50"/>
      <c r="BXC169" s="50"/>
      <c r="BXD169" s="50"/>
      <c r="BXE169" s="50"/>
      <c r="BXF169" s="50"/>
      <c r="BXG169" s="50"/>
      <c r="BXH169" s="50"/>
      <c r="BXI169" s="50"/>
      <c r="BXJ169" s="50"/>
      <c r="BXK169" s="50"/>
      <c r="BXL169" s="50"/>
      <c r="BXM169" s="50"/>
      <c r="BXN169" s="50"/>
      <c r="BXO169" s="50"/>
      <c r="BXP169" s="50"/>
      <c r="BXQ169" s="50"/>
      <c r="BXR169" s="50"/>
      <c r="BXS169" s="50"/>
      <c r="BXT169" s="50"/>
      <c r="BXU169" s="50"/>
      <c r="BXV169" s="50"/>
      <c r="BXW169" s="50"/>
      <c r="BXX169" s="50"/>
      <c r="BXY169" s="50"/>
      <c r="BXZ169" s="50"/>
      <c r="BYA169" s="50"/>
      <c r="BYB169" s="50"/>
      <c r="BYC169" s="50"/>
      <c r="BYD169" s="50"/>
      <c r="BYE169" s="50"/>
      <c r="BYF169" s="50"/>
      <c r="BYG169" s="50"/>
      <c r="BYH169" s="50"/>
      <c r="BYI169" s="50"/>
      <c r="BYJ169" s="50"/>
      <c r="BYK169" s="50"/>
      <c r="BYL169" s="50"/>
      <c r="BYM169" s="50"/>
      <c r="BYN169" s="50"/>
      <c r="BYO169" s="50"/>
      <c r="BYP169" s="50"/>
      <c r="BYQ169" s="50"/>
      <c r="BYR169" s="50"/>
      <c r="BYS169" s="50"/>
      <c r="BYT169" s="50"/>
      <c r="BYU169" s="50"/>
      <c r="BYV169" s="50"/>
      <c r="BYW169" s="50"/>
      <c r="BYX169" s="50"/>
      <c r="BYY169" s="50"/>
      <c r="BYZ169" s="50"/>
      <c r="BZA169" s="50"/>
      <c r="BZB169" s="50"/>
      <c r="BZC169" s="50"/>
      <c r="BZD169" s="50"/>
      <c r="BZE169" s="50"/>
      <c r="BZF169" s="50"/>
      <c r="BZG169" s="50"/>
      <c r="BZH169" s="50"/>
      <c r="BZI169" s="50"/>
      <c r="BZJ169" s="50"/>
      <c r="BZK169" s="50"/>
      <c r="BZL169" s="50"/>
      <c r="BZM169" s="50"/>
      <c r="BZN169" s="50"/>
      <c r="BZO169" s="50"/>
      <c r="BZP169" s="50"/>
      <c r="BZQ169" s="50"/>
      <c r="BZR169" s="50"/>
      <c r="BZS169" s="50"/>
      <c r="BZT169" s="50"/>
      <c r="BZV169" s="50"/>
      <c r="BZX169" s="50"/>
      <c r="BZY169" s="50"/>
      <c r="BZZ169" s="50"/>
      <c r="CAA169" s="50"/>
      <c r="CAB169" s="50"/>
      <c r="CAC169" s="50"/>
      <c r="CAD169" s="50"/>
      <c r="CAE169" s="50"/>
      <c r="CAJ169" s="50"/>
      <c r="CAK169" s="50"/>
      <c r="CAL169" s="50"/>
      <c r="CAM169" s="50"/>
      <c r="CAN169" s="50"/>
      <c r="CAO169" s="50"/>
      <c r="CAP169" s="50"/>
      <c r="CAQ169" s="50"/>
      <c r="CAR169" s="50"/>
      <c r="CAS169" s="50"/>
      <c r="CAT169" s="50"/>
      <c r="CAU169" s="50"/>
      <c r="CAV169" s="50"/>
      <c r="CAW169" s="50"/>
      <c r="CAX169" s="50"/>
      <c r="CAY169" s="50"/>
      <c r="CAZ169" s="50"/>
      <c r="CBA169" s="50"/>
      <c r="CBB169" s="50"/>
      <c r="CBC169" s="50"/>
      <c r="CBD169" s="50"/>
      <c r="CBE169" s="50"/>
      <c r="CBF169" s="50"/>
      <c r="CBG169" s="50"/>
      <c r="CBH169" s="50"/>
      <c r="CBI169" s="50"/>
      <c r="CBJ169" s="50"/>
      <c r="CBK169" s="50"/>
      <c r="CBL169" s="50"/>
      <c r="CBM169" s="50"/>
      <c r="CBN169" s="50"/>
      <c r="CBO169" s="50"/>
      <c r="CBP169" s="50"/>
      <c r="CBQ169" s="50"/>
      <c r="CBR169" s="50"/>
      <c r="CBS169" s="50"/>
      <c r="CBT169" s="50"/>
      <c r="CBU169" s="50"/>
      <c r="CBV169" s="50"/>
      <c r="CBW169" s="50"/>
      <c r="CBX169" s="50"/>
      <c r="CBY169" s="50"/>
      <c r="CBZ169" s="50"/>
      <c r="CCA169" s="50"/>
      <c r="CCB169" s="50"/>
      <c r="CCC169" s="50"/>
      <c r="CCD169" s="50"/>
      <c r="CCE169" s="50"/>
      <c r="CCF169" s="50"/>
      <c r="CCG169" s="50"/>
      <c r="CCH169" s="50"/>
      <c r="CCI169" s="50"/>
      <c r="CCJ169" s="50"/>
      <c r="CCK169" s="50"/>
      <c r="CCL169" s="50"/>
      <c r="CCM169" s="50"/>
      <c r="CCN169" s="50"/>
      <c r="CCO169" s="50"/>
      <c r="CCP169" s="50"/>
      <c r="CCQ169" s="50"/>
      <c r="CCR169" s="50"/>
      <c r="CCS169" s="50"/>
      <c r="CCT169" s="50"/>
      <c r="CCU169" s="50"/>
      <c r="CCV169" s="50"/>
      <c r="CCW169" s="50"/>
      <c r="CCX169" s="50"/>
      <c r="CCY169" s="50"/>
      <c r="CCZ169" s="50"/>
      <c r="CDA169" s="50"/>
      <c r="CDB169" s="50"/>
      <c r="CDC169" s="50"/>
      <c r="CDD169" s="50"/>
      <c r="CDE169" s="50"/>
      <c r="CDF169" s="50"/>
      <c r="CDG169" s="50"/>
      <c r="CDH169" s="50"/>
      <c r="CDI169" s="50"/>
      <c r="CDJ169" s="50"/>
      <c r="CDK169" s="50"/>
      <c r="CDL169" s="50"/>
      <c r="CDM169" s="50"/>
      <c r="CDN169" s="50"/>
      <c r="CDO169" s="50"/>
      <c r="CDP169" s="50"/>
      <c r="CDQ169" s="50"/>
      <c r="CDR169" s="50"/>
      <c r="CDS169" s="50"/>
      <c r="CDT169" s="50"/>
      <c r="CDU169" s="50"/>
      <c r="CDV169" s="50"/>
      <c r="CDW169" s="50"/>
      <c r="CDX169" s="50"/>
      <c r="CDY169" s="50"/>
      <c r="CDZ169" s="50"/>
      <c r="CEA169" s="50"/>
      <c r="CEB169" s="50"/>
      <c r="CEC169" s="50"/>
      <c r="CED169" s="50"/>
      <c r="CEE169" s="50"/>
      <c r="CEF169" s="50"/>
      <c r="CEG169" s="50"/>
      <c r="CEH169" s="50"/>
      <c r="CEI169" s="50"/>
      <c r="CEJ169" s="50"/>
      <c r="CEK169" s="50"/>
      <c r="CEL169" s="50"/>
      <c r="CEM169" s="50"/>
      <c r="CEN169" s="50"/>
      <c r="CEO169" s="50"/>
      <c r="CEP169" s="50"/>
      <c r="CEQ169" s="50"/>
      <c r="CER169" s="50"/>
      <c r="CES169" s="50"/>
      <c r="CET169" s="50"/>
      <c r="CEU169" s="50"/>
      <c r="CEV169" s="50"/>
      <c r="CEW169" s="50"/>
      <c r="CEX169" s="50"/>
      <c r="CEY169" s="50"/>
      <c r="CEZ169" s="50"/>
      <c r="CFA169" s="50"/>
      <c r="CFB169" s="50"/>
      <c r="CFC169" s="50"/>
      <c r="CFD169" s="50"/>
      <c r="CFE169" s="50"/>
      <c r="CFF169" s="50"/>
      <c r="CFG169" s="50"/>
      <c r="CFH169" s="50"/>
      <c r="CFI169" s="50"/>
      <c r="CFJ169" s="50"/>
      <c r="CFK169" s="50"/>
      <c r="CFL169" s="50"/>
      <c r="CFM169" s="50"/>
      <c r="CFN169" s="50"/>
      <c r="CFO169" s="50"/>
      <c r="CFP169" s="50"/>
      <c r="CFQ169" s="50"/>
      <c r="CFR169" s="50"/>
      <c r="CFS169" s="50"/>
      <c r="CFT169" s="50"/>
      <c r="CFU169" s="50"/>
      <c r="CFV169" s="50"/>
      <c r="CFW169" s="50"/>
      <c r="CFX169" s="50"/>
      <c r="CFY169" s="50"/>
      <c r="CFZ169" s="50"/>
      <c r="CGA169" s="50"/>
      <c r="CGB169" s="50"/>
      <c r="CGC169" s="50"/>
      <c r="CGD169" s="50"/>
      <c r="CGE169" s="50"/>
      <c r="CGF169" s="50"/>
      <c r="CGG169" s="50"/>
      <c r="CGH169" s="50"/>
      <c r="CGI169" s="50"/>
      <c r="CGJ169" s="50"/>
      <c r="CGK169" s="50"/>
      <c r="CGL169" s="50"/>
      <c r="CGM169" s="50"/>
      <c r="CGN169" s="50"/>
      <c r="CGO169" s="50"/>
      <c r="CGP169" s="50"/>
      <c r="CGQ169" s="50"/>
      <c r="CGR169" s="50"/>
      <c r="CGS169" s="50"/>
      <c r="CGT169" s="50"/>
      <c r="CGU169" s="50"/>
      <c r="CGV169" s="50"/>
      <c r="CGW169" s="50"/>
      <c r="CGX169" s="50"/>
      <c r="CGY169" s="50"/>
      <c r="CGZ169" s="50"/>
      <c r="CHA169" s="50"/>
      <c r="CHB169" s="50"/>
      <c r="CHC169" s="50"/>
      <c r="CHD169" s="50"/>
      <c r="CHE169" s="50"/>
      <c r="CHF169" s="50"/>
      <c r="CHG169" s="50"/>
      <c r="CHH169" s="50"/>
      <c r="CHI169" s="50"/>
      <c r="CHJ169" s="50"/>
      <c r="CHK169" s="50"/>
      <c r="CHL169" s="50"/>
      <c r="CHM169" s="50"/>
      <c r="CHN169" s="50"/>
      <c r="CHO169" s="50"/>
      <c r="CHP169" s="50"/>
      <c r="CHQ169" s="50"/>
      <c r="CHR169" s="50"/>
      <c r="CHS169" s="50"/>
      <c r="CHT169" s="50"/>
      <c r="CHU169" s="50"/>
      <c r="CHV169" s="50"/>
      <c r="CHW169" s="50"/>
      <c r="CHX169" s="50"/>
      <c r="CHY169" s="50"/>
      <c r="CHZ169" s="50"/>
      <c r="CIA169" s="50"/>
      <c r="CIB169" s="50"/>
      <c r="CIC169" s="50"/>
      <c r="CID169" s="50"/>
      <c r="CIE169" s="50"/>
      <c r="CIF169" s="50"/>
      <c r="CIG169" s="50"/>
      <c r="CIH169" s="50"/>
      <c r="CII169" s="50"/>
      <c r="CIJ169" s="50"/>
      <c r="CIK169" s="50"/>
      <c r="CIL169" s="50"/>
      <c r="CIM169" s="50"/>
      <c r="CIN169" s="50"/>
      <c r="CIO169" s="50"/>
      <c r="CIP169" s="50"/>
      <c r="CIQ169" s="50"/>
      <c r="CIR169" s="50"/>
      <c r="CIS169" s="50"/>
      <c r="CIT169" s="50"/>
      <c r="CIU169" s="50"/>
      <c r="CIV169" s="50"/>
      <c r="CIW169" s="50"/>
      <c r="CIX169" s="50"/>
      <c r="CIY169" s="50"/>
      <c r="CIZ169" s="50"/>
      <c r="CJA169" s="50"/>
      <c r="CJB169" s="50"/>
      <c r="CJC169" s="50"/>
      <c r="CJD169" s="50"/>
      <c r="CJE169" s="50"/>
      <c r="CJF169" s="50"/>
      <c r="CJG169" s="50"/>
      <c r="CJH169" s="50"/>
      <c r="CJI169" s="50"/>
      <c r="CJJ169" s="50"/>
      <c r="CJK169" s="50"/>
      <c r="CJL169" s="50"/>
      <c r="CJM169" s="50"/>
      <c r="CJN169" s="50"/>
      <c r="CJO169" s="50"/>
      <c r="CJP169" s="50"/>
      <c r="CJR169" s="50"/>
      <c r="CJT169" s="50"/>
      <c r="CJU169" s="50"/>
      <c r="CJV169" s="50"/>
      <c r="CJW169" s="50"/>
      <c r="CJX169" s="50"/>
      <c r="CJY169" s="50"/>
      <c r="CJZ169" s="50"/>
      <c r="CKA169" s="50"/>
      <c r="CKF169" s="50"/>
      <c r="CKG169" s="50"/>
      <c r="CKH169" s="50"/>
      <c r="CKI169" s="50"/>
      <c r="CKJ169" s="50"/>
      <c r="CKK169" s="50"/>
      <c r="CKL169" s="50"/>
      <c r="CKM169" s="50"/>
      <c r="CKN169" s="50"/>
      <c r="CKO169" s="50"/>
      <c r="CKP169" s="50"/>
      <c r="CKQ169" s="50"/>
      <c r="CKR169" s="50"/>
      <c r="CKS169" s="50"/>
      <c r="CKT169" s="50"/>
      <c r="CKU169" s="50"/>
      <c r="CKV169" s="50"/>
      <c r="CKW169" s="50"/>
      <c r="CKX169" s="50"/>
      <c r="CKY169" s="50"/>
      <c r="CKZ169" s="50"/>
      <c r="CLA169" s="50"/>
      <c r="CLB169" s="50"/>
      <c r="CLC169" s="50"/>
      <c r="CLD169" s="50"/>
      <c r="CLE169" s="50"/>
      <c r="CLF169" s="50"/>
      <c r="CLG169" s="50"/>
      <c r="CLH169" s="50"/>
      <c r="CLI169" s="50"/>
      <c r="CLJ169" s="50"/>
      <c r="CLK169" s="50"/>
      <c r="CLL169" s="50"/>
      <c r="CLM169" s="50"/>
      <c r="CLN169" s="50"/>
      <c r="CLO169" s="50"/>
      <c r="CLP169" s="50"/>
      <c r="CLQ169" s="50"/>
      <c r="CLR169" s="50"/>
      <c r="CLS169" s="50"/>
      <c r="CLT169" s="50"/>
      <c r="CLU169" s="50"/>
      <c r="CLV169" s="50"/>
      <c r="CLW169" s="50"/>
      <c r="CLX169" s="50"/>
      <c r="CLY169" s="50"/>
      <c r="CLZ169" s="50"/>
      <c r="CMA169" s="50"/>
      <c r="CMB169" s="50"/>
      <c r="CMC169" s="50"/>
      <c r="CMD169" s="50"/>
      <c r="CME169" s="50"/>
      <c r="CMF169" s="50"/>
      <c r="CMG169" s="50"/>
      <c r="CMH169" s="50"/>
      <c r="CMI169" s="50"/>
      <c r="CMJ169" s="50"/>
      <c r="CMK169" s="50"/>
      <c r="CML169" s="50"/>
      <c r="CMM169" s="50"/>
      <c r="CMN169" s="50"/>
      <c r="CMO169" s="50"/>
      <c r="CMP169" s="50"/>
      <c r="CMQ169" s="50"/>
      <c r="CMR169" s="50"/>
      <c r="CMS169" s="50"/>
      <c r="CMT169" s="50"/>
      <c r="CMU169" s="50"/>
      <c r="CMV169" s="50"/>
      <c r="CMW169" s="50"/>
      <c r="CMX169" s="50"/>
      <c r="CMY169" s="50"/>
      <c r="CMZ169" s="50"/>
      <c r="CNA169" s="50"/>
      <c r="CNB169" s="50"/>
      <c r="CNC169" s="50"/>
      <c r="CND169" s="50"/>
      <c r="CNE169" s="50"/>
      <c r="CNF169" s="50"/>
      <c r="CNG169" s="50"/>
      <c r="CNH169" s="50"/>
      <c r="CNI169" s="50"/>
      <c r="CNJ169" s="50"/>
      <c r="CNK169" s="50"/>
      <c r="CNL169" s="50"/>
      <c r="CNM169" s="50"/>
      <c r="CNN169" s="50"/>
      <c r="CNO169" s="50"/>
      <c r="CNP169" s="50"/>
      <c r="CNQ169" s="50"/>
      <c r="CNR169" s="50"/>
      <c r="CNS169" s="50"/>
      <c r="CNT169" s="50"/>
      <c r="CNU169" s="50"/>
      <c r="CNV169" s="50"/>
      <c r="CNW169" s="50"/>
      <c r="CNX169" s="50"/>
      <c r="CNY169" s="50"/>
      <c r="CNZ169" s="50"/>
      <c r="COA169" s="50"/>
      <c r="COB169" s="50"/>
      <c r="COC169" s="50"/>
      <c r="COD169" s="50"/>
      <c r="COE169" s="50"/>
      <c r="COF169" s="50"/>
      <c r="COG169" s="50"/>
      <c r="COH169" s="50"/>
      <c r="COI169" s="50"/>
      <c r="COJ169" s="50"/>
      <c r="COK169" s="50"/>
      <c r="COL169" s="50"/>
      <c r="COM169" s="50"/>
      <c r="CON169" s="50"/>
      <c r="COO169" s="50"/>
      <c r="COP169" s="50"/>
      <c r="COQ169" s="50"/>
      <c r="COR169" s="50"/>
      <c r="COS169" s="50"/>
      <c r="COT169" s="50"/>
      <c r="COU169" s="50"/>
      <c r="COV169" s="50"/>
      <c r="COW169" s="50"/>
      <c r="COX169" s="50"/>
      <c r="COY169" s="50"/>
      <c r="COZ169" s="50"/>
      <c r="CPA169" s="50"/>
      <c r="CPB169" s="50"/>
      <c r="CPC169" s="50"/>
      <c r="CPD169" s="50"/>
      <c r="CPE169" s="50"/>
      <c r="CPF169" s="50"/>
      <c r="CPG169" s="50"/>
      <c r="CPH169" s="50"/>
      <c r="CPI169" s="50"/>
      <c r="CPJ169" s="50"/>
      <c r="CPK169" s="50"/>
      <c r="CPL169" s="50"/>
      <c r="CPM169" s="50"/>
      <c r="CPN169" s="50"/>
      <c r="CPO169" s="50"/>
      <c r="CPP169" s="50"/>
      <c r="CPQ169" s="50"/>
      <c r="CPR169" s="50"/>
      <c r="CPS169" s="50"/>
      <c r="CPT169" s="50"/>
      <c r="CPU169" s="50"/>
      <c r="CPV169" s="50"/>
      <c r="CPW169" s="50"/>
      <c r="CPX169" s="50"/>
      <c r="CPY169" s="50"/>
      <c r="CPZ169" s="50"/>
      <c r="CQA169" s="50"/>
      <c r="CQB169" s="50"/>
      <c r="CQC169" s="50"/>
      <c r="CQD169" s="50"/>
      <c r="CQE169" s="50"/>
      <c r="CQF169" s="50"/>
      <c r="CQG169" s="50"/>
      <c r="CQH169" s="50"/>
      <c r="CQI169" s="50"/>
      <c r="CQJ169" s="50"/>
      <c r="CQK169" s="50"/>
      <c r="CQL169" s="50"/>
      <c r="CQM169" s="50"/>
      <c r="CQN169" s="50"/>
      <c r="CQO169" s="50"/>
      <c r="CQP169" s="50"/>
      <c r="CQQ169" s="50"/>
      <c r="CQR169" s="50"/>
      <c r="CQS169" s="50"/>
      <c r="CQT169" s="50"/>
      <c r="CQU169" s="50"/>
      <c r="CQV169" s="50"/>
      <c r="CQW169" s="50"/>
      <c r="CQX169" s="50"/>
      <c r="CQY169" s="50"/>
      <c r="CQZ169" s="50"/>
      <c r="CRA169" s="50"/>
      <c r="CRB169" s="50"/>
      <c r="CRC169" s="50"/>
      <c r="CRD169" s="50"/>
      <c r="CRE169" s="50"/>
      <c r="CRF169" s="50"/>
      <c r="CRG169" s="50"/>
      <c r="CRH169" s="50"/>
      <c r="CRI169" s="50"/>
      <c r="CRJ169" s="50"/>
      <c r="CRK169" s="50"/>
      <c r="CRL169" s="50"/>
      <c r="CRM169" s="50"/>
      <c r="CRN169" s="50"/>
      <c r="CRO169" s="50"/>
      <c r="CRP169" s="50"/>
      <c r="CRQ169" s="50"/>
      <c r="CRR169" s="50"/>
      <c r="CRS169" s="50"/>
      <c r="CRT169" s="50"/>
      <c r="CRU169" s="50"/>
      <c r="CRV169" s="50"/>
      <c r="CRW169" s="50"/>
      <c r="CRX169" s="50"/>
      <c r="CRY169" s="50"/>
      <c r="CRZ169" s="50"/>
      <c r="CSA169" s="50"/>
      <c r="CSB169" s="50"/>
      <c r="CSC169" s="50"/>
      <c r="CSD169" s="50"/>
      <c r="CSE169" s="50"/>
      <c r="CSF169" s="50"/>
      <c r="CSG169" s="50"/>
      <c r="CSH169" s="50"/>
      <c r="CSI169" s="50"/>
      <c r="CSJ169" s="50"/>
      <c r="CSK169" s="50"/>
      <c r="CSL169" s="50"/>
      <c r="CSM169" s="50"/>
      <c r="CSN169" s="50"/>
      <c r="CSO169" s="50"/>
      <c r="CSP169" s="50"/>
      <c r="CSQ169" s="50"/>
      <c r="CSR169" s="50"/>
      <c r="CSS169" s="50"/>
      <c r="CST169" s="50"/>
      <c r="CSU169" s="50"/>
      <c r="CSV169" s="50"/>
      <c r="CSW169" s="50"/>
      <c r="CSX169" s="50"/>
      <c r="CSY169" s="50"/>
      <c r="CSZ169" s="50"/>
      <c r="CTA169" s="50"/>
      <c r="CTB169" s="50"/>
      <c r="CTC169" s="50"/>
      <c r="CTD169" s="50"/>
      <c r="CTE169" s="50"/>
      <c r="CTF169" s="50"/>
      <c r="CTG169" s="50"/>
      <c r="CTH169" s="50"/>
      <c r="CTI169" s="50"/>
      <c r="CTJ169" s="50"/>
      <c r="CTK169" s="50"/>
      <c r="CTL169" s="50"/>
      <c r="CTN169" s="50"/>
      <c r="CTP169" s="50"/>
      <c r="CTQ169" s="50"/>
      <c r="CTR169" s="50"/>
      <c r="CTS169" s="50"/>
      <c r="CTT169" s="50"/>
      <c r="CTU169" s="50"/>
      <c r="CTV169" s="50"/>
      <c r="CTW169" s="50"/>
      <c r="CUB169" s="50"/>
      <c r="CUC169" s="50"/>
      <c r="CUD169" s="50"/>
      <c r="CUE169" s="50"/>
      <c r="CUF169" s="50"/>
      <c r="CUG169" s="50"/>
      <c r="CUH169" s="50"/>
      <c r="CUI169" s="50"/>
      <c r="CUJ169" s="50"/>
      <c r="CUK169" s="50"/>
      <c r="CUL169" s="50"/>
      <c r="CUM169" s="50"/>
      <c r="CUN169" s="50"/>
      <c r="CUO169" s="50"/>
      <c r="CUP169" s="50"/>
      <c r="CUQ169" s="50"/>
      <c r="CUR169" s="50"/>
      <c r="CUS169" s="50"/>
      <c r="CUT169" s="50"/>
      <c r="CUU169" s="50"/>
      <c r="CUV169" s="50"/>
      <c r="CUW169" s="50"/>
      <c r="CUX169" s="50"/>
      <c r="CUY169" s="50"/>
      <c r="CUZ169" s="50"/>
      <c r="CVA169" s="50"/>
      <c r="CVB169" s="50"/>
      <c r="CVC169" s="50"/>
      <c r="CVD169" s="50"/>
      <c r="CVE169" s="50"/>
      <c r="CVF169" s="50"/>
      <c r="CVG169" s="50"/>
      <c r="CVH169" s="50"/>
      <c r="CVI169" s="50"/>
      <c r="CVJ169" s="50"/>
      <c r="CVK169" s="50"/>
      <c r="CVL169" s="50"/>
      <c r="CVM169" s="50"/>
      <c r="CVN169" s="50"/>
      <c r="CVO169" s="50"/>
      <c r="CVP169" s="50"/>
      <c r="CVQ169" s="50"/>
      <c r="CVR169" s="50"/>
      <c r="CVS169" s="50"/>
      <c r="CVT169" s="50"/>
      <c r="CVU169" s="50"/>
      <c r="CVV169" s="50"/>
      <c r="CVW169" s="50"/>
      <c r="CVX169" s="50"/>
      <c r="CVY169" s="50"/>
      <c r="CVZ169" s="50"/>
      <c r="CWA169" s="50"/>
      <c r="CWB169" s="50"/>
      <c r="CWC169" s="50"/>
      <c r="CWD169" s="50"/>
      <c r="CWE169" s="50"/>
      <c r="CWF169" s="50"/>
      <c r="CWG169" s="50"/>
      <c r="CWH169" s="50"/>
      <c r="CWI169" s="50"/>
      <c r="CWJ169" s="50"/>
      <c r="CWK169" s="50"/>
      <c r="CWL169" s="50"/>
      <c r="CWM169" s="50"/>
      <c r="CWN169" s="50"/>
      <c r="CWO169" s="50"/>
      <c r="CWP169" s="50"/>
      <c r="CWQ169" s="50"/>
      <c r="CWR169" s="50"/>
      <c r="CWS169" s="50"/>
      <c r="CWT169" s="50"/>
      <c r="CWU169" s="50"/>
      <c r="CWV169" s="50"/>
      <c r="CWW169" s="50"/>
      <c r="CWX169" s="50"/>
      <c r="CWY169" s="50"/>
      <c r="CWZ169" s="50"/>
      <c r="CXA169" s="50"/>
      <c r="CXB169" s="50"/>
      <c r="CXC169" s="50"/>
      <c r="CXD169" s="50"/>
      <c r="CXE169" s="50"/>
      <c r="CXF169" s="50"/>
      <c r="CXG169" s="50"/>
      <c r="CXH169" s="50"/>
      <c r="CXI169" s="50"/>
      <c r="CXJ169" s="50"/>
      <c r="CXK169" s="50"/>
      <c r="CXL169" s="50"/>
      <c r="CXM169" s="50"/>
      <c r="CXN169" s="50"/>
      <c r="CXO169" s="50"/>
      <c r="CXP169" s="50"/>
      <c r="CXQ169" s="50"/>
      <c r="CXR169" s="50"/>
      <c r="CXS169" s="50"/>
      <c r="CXT169" s="50"/>
      <c r="CXU169" s="50"/>
      <c r="CXV169" s="50"/>
      <c r="CXW169" s="50"/>
      <c r="CXX169" s="50"/>
      <c r="CXY169" s="50"/>
      <c r="CXZ169" s="50"/>
      <c r="CYA169" s="50"/>
      <c r="CYB169" s="50"/>
      <c r="CYC169" s="50"/>
      <c r="CYD169" s="50"/>
      <c r="CYE169" s="50"/>
      <c r="CYF169" s="50"/>
      <c r="CYG169" s="50"/>
      <c r="CYH169" s="50"/>
      <c r="CYI169" s="50"/>
      <c r="CYJ169" s="50"/>
      <c r="CYK169" s="50"/>
      <c r="CYL169" s="50"/>
      <c r="CYM169" s="50"/>
      <c r="CYN169" s="50"/>
      <c r="CYO169" s="50"/>
      <c r="CYP169" s="50"/>
      <c r="CYQ169" s="50"/>
      <c r="CYR169" s="50"/>
      <c r="CYS169" s="50"/>
      <c r="CYT169" s="50"/>
      <c r="CYU169" s="50"/>
      <c r="CYV169" s="50"/>
      <c r="CYW169" s="50"/>
      <c r="CYX169" s="50"/>
      <c r="CYY169" s="50"/>
      <c r="CYZ169" s="50"/>
      <c r="CZA169" s="50"/>
      <c r="CZB169" s="50"/>
      <c r="CZC169" s="50"/>
      <c r="CZD169" s="50"/>
      <c r="CZE169" s="50"/>
      <c r="CZF169" s="50"/>
      <c r="CZG169" s="50"/>
      <c r="CZH169" s="50"/>
      <c r="CZI169" s="50"/>
      <c r="CZJ169" s="50"/>
      <c r="CZK169" s="50"/>
      <c r="CZL169" s="50"/>
      <c r="CZM169" s="50"/>
      <c r="CZN169" s="50"/>
      <c r="CZO169" s="50"/>
      <c r="CZP169" s="50"/>
      <c r="CZQ169" s="50"/>
      <c r="CZR169" s="50"/>
      <c r="CZS169" s="50"/>
      <c r="CZT169" s="50"/>
      <c r="CZU169" s="50"/>
      <c r="CZV169" s="50"/>
      <c r="CZW169" s="50"/>
      <c r="CZX169" s="50"/>
      <c r="CZY169" s="50"/>
      <c r="CZZ169" s="50"/>
      <c r="DAA169" s="50"/>
      <c r="DAB169" s="50"/>
      <c r="DAC169" s="50"/>
      <c r="DAD169" s="50"/>
      <c r="DAE169" s="50"/>
      <c r="DAF169" s="50"/>
      <c r="DAG169" s="50"/>
      <c r="DAH169" s="50"/>
      <c r="DAI169" s="50"/>
      <c r="DAJ169" s="50"/>
      <c r="DAK169" s="50"/>
      <c r="DAL169" s="50"/>
      <c r="DAM169" s="50"/>
      <c r="DAN169" s="50"/>
      <c r="DAO169" s="50"/>
      <c r="DAP169" s="50"/>
      <c r="DAQ169" s="50"/>
      <c r="DAR169" s="50"/>
      <c r="DAS169" s="50"/>
      <c r="DAT169" s="50"/>
      <c r="DAU169" s="50"/>
      <c r="DAV169" s="50"/>
      <c r="DAW169" s="50"/>
      <c r="DAX169" s="50"/>
      <c r="DAY169" s="50"/>
      <c r="DAZ169" s="50"/>
      <c r="DBA169" s="50"/>
      <c r="DBB169" s="50"/>
      <c r="DBC169" s="50"/>
      <c r="DBD169" s="50"/>
      <c r="DBE169" s="50"/>
      <c r="DBF169" s="50"/>
      <c r="DBG169" s="50"/>
      <c r="DBH169" s="50"/>
      <c r="DBI169" s="50"/>
      <c r="DBJ169" s="50"/>
      <c r="DBK169" s="50"/>
      <c r="DBL169" s="50"/>
      <c r="DBM169" s="50"/>
      <c r="DBN169" s="50"/>
      <c r="DBO169" s="50"/>
      <c r="DBP169" s="50"/>
      <c r="DBQ169" s="50"/>
      <c r="DBR169" s="50"/>
      <c r="DBS169" s="50"/>
      <c r="DBT169" s="50"/>
      <c r="DBU169" s="50"/>
      <c r="DBV169" s="50"/>
      <c r="DBW169" s="50"/>
      <c r="DBX169" s="50"/>
      <c r="DBY169" s="50"/>
      <c r="DBZ169" s="50"/>
      <c r="DCA169" s="50"/>
      <c r="DCB169" s="50"/>
      <c r="DCC169" s="50"/>
      <c r="DCD169" s="50"/>
      <c r="DCE169" s="50"/>
      <c r="DCF169" s="50"/>
      <c r="DCG169" s="50"/>
      <c r="DCH169" s="50"/>
      <c r="DCI169" s="50"/>
      <c r="DCJ169" s="50"/>
      <c r="DCK169" s="50"/>
      <c r="DCL169" s="50"/>
      <c r="DCM169" s="50"/>
      <c r="DCN169" s="50"/>
      <c r="DCO169" s="50"/>
      <c r="DCP169" s="50"/>
      <c r="DCQ169" s="50"/>
      <c r="DCR169" s="50"/>
      <c r="DCS169" s="50"/>
      <c r="DCT169" s="50"/>
      <c r="DCU169" s="50"/>
      <c r="DCV169" s="50"/>
      <c r="DCW169" s="50"/>
      <c r="DCX169" s="50"/>
      <c r="DCY169" s="50"/>
      <c r="DCZ169" s="50"/>
      <c r="DDA169" s="50"/>
      <c r="DDB169" s="50"/>
      <c r="DDC169" s="50"/>
      <c r="DDD169" s="50"/>
      <c r="DDE169" s="50"/>
      <c r="DDF169" s="50"/>
      <c r="DDG169" s="50"/>
      <c r="DDH169" s="50"/>
      <c r="DDJ169" s="50"/>
      <c r="DDL169" s="50"/>
      <c r="DDM169" s="50"/>
      <c r="DDN169" s="50"/>
      <c r="DDO169" s="50"/>
      <c r="DDP169" s="50"/>
      <c r="DDQ169" s="50"/>
      <c r="DDR169" s="50"/>
      <c r="DDS169" s="50"/>
      <c r="DDX169" s="50"/>
      <c r="DDY169" s="50"/>
      <c r="DDZ169" s="50"/>
      <c r="DEA169" s="50"/>
      <c r="DEB169" s="50"/>
      <c r="DEC169" s="50"/>
      <c r="DED169" s="50"/>
      <c r="DEE169" s="50"/>
      <c r="DEF169" s="50"/>
      <c r="DEG169" s="50"/>
      <c r="DEH169" s="50"/>
      <c r="DEI169" s="50"/>
      <c r="DEJ169" s="50"/>
      <c r="DEK169" s="50"/>
      <c r="DEL169" s="50"/>
      <c r="DEM169" s="50"/>
      <c r="DEN169" s="50"/>
      <c r="DEO169" s="50"/>
      <c r="DEP169" s="50"/>
      <c r="DEQ169" s="50"/>
      <c r="DER169" s="50"/>
      <c r="DES169" s="50"/>
      <c r="DET169" s="50"/>
      <c r="DEU169" s="50"/>
      <c r="DEV169" s="50"/>
      <c r="DEW169" s="50"/>
      <c r="DEX169" s="50"/>
      <c r="DEY169" s="50"/>
      <c r="DEZ169" s="50"/>
      <c r="DFA169" s="50"/>
      <c r="DFB169" s="50"/>
      <c r="DFC169" s="50"/>
      <c r="DFD169" s="50"/>
      <c r="DFE169" s="50"/>
      <c r="DFF169" s="50"/>
      <c r="DFG169" s="50"/>
      <c r="DFH169" s="50"/>
      <c r="DFI169" s="50"/>
      <c r="DFJ169" s="50"/>
      <c r="DFK169" s="50"/>
      <c r="DFL169" s="50"/>
      <c r="DFM169" s="50"/>
      <c r="DFN169" s="50"/>
      <c r="DFO169" s="50"/>
      <c r="DFP169" s="50"/>
      <c r="DFQ169" s="50"/>
      <c r="DFR169" s="50"/>
      <c r="DFS169" s="50"/>
      <c r="DFT169" s="50"/>
      <c r="DFU169" s="50"/>
      <c r="DFV169" s="50"/>
      <c r="DFW169" s="50"/>
      <c r="DFX169" s="50"/>
      <c r="DFY169" s="50"/>
      <c r="DFZ169" s="50"/>
      <c r="DGA169" s="50"/>
      <c r="DGB169" s="50"/>
      <c r="DGC169" s="50"/>
      <c r="DGD169" s="50"/>
      <c r="DGE169" s="50"/>
      <c r="DGF169" s="50"/>
      <c r="DGG169" s="50"/>
      <c r="DGH169" s="50"/>
      <c r="DGI169" s="50"/>
      <c r="DGJ169" s="50"/>
      <c r="DGK169" s="50"/>
      <c r="DGL169" s="50"/>
      <c r="DGM169" s="50"/>
      <c r="DGN169" s="50"/>
      <c r="DGO169" s="50"/>
      <c r="DGP169" s="50"/>
      <c r="DGQ169" s="50"/>
      <c r="DGR169" s="50"/>
      <c r="DGS169" s="50"/>
      <c r="DGT169" s="50"/>
      <c r="DGU169" s="50"/>
      <c r="DGV169" s="50"/>
      <c r="DGW169" s="50"/>
      <c r="DGX169" s="50"/>
      <c r="DGY169" s="50"/>
      <c r="DGZ169" s="50"/>
      <c r="DHA169" s="50"/>
      <c r="DHB169" s="50"/>
      <c r="DHC169" s="50"/>
      <c r="DHD169" s="50"/>
      <c r="DHE169" s="50"/>
      <c r="DHF169" s="50"/>
      <c r="DHG169" s="50"/>
      <c r="DHH169" s="50"/>
      <c r="DHI169" s="50"/>
      <c r="DHJ169" s="50"/>
      <c r="DHK169" s="50"/>
      <c r="DHL169" s="50"/>
      <c r="DHM169" s="50"/>
      <c r="DHN169" s="50"/>
      <c r="DHO169" s="50"/>
      <c r="DHP169" s="50"/>
      <c r="DHQ169" s="50"/>
      <c r="DHR169" s="50"/>
      <c r="DHS169" s="50"/>
      <c r="DHT169" s="50"/>
      <c r="DHU169" s="50"/>
      <c r="DHV169" s="50"/>
      <c r="DHW169" s="50"/>
      <c r="DHX169" s="50"/>
      <c r="DHY169" s="50"/>
      <c r="DHZ169" s="50"/>
      <c r="DIA169" s="50"/>
      <c r="DIB169" s="50"/>
      <c r="DIC169" s="50"/>
      <c r="DID169" s="50"/>
      <c r="DIE169" s="50"/>
      <c r="DIF169" s="50"/>
      <c r="DIG169" s="50"/>
      <c r="DIH169" s="50"/>
      <c r="DII169" s="50"/>
      <c r="DIJ169" s="50"/>
      <c r="DIK169" s="50"/>
      <c r="DIL169" s="50"/>
      <c r="DIM169" s="50"/>
      <c r="DIN169" s="50"/>
      <c r="DIO169" s="50"/>
      <c r="DIP169" s="50"/>
      <c r="DIQ169" s="50"/>
      <c r="DIR169" s="50"/>
      <c r="DIS169" s="50"/>
      <c r="DIT169" s="50"/>
      <c r="DIU169" s="50"/>
      <c r="DIV169" s="50"/>
      <c r="DIW169" s="50"/>
      <c r="DIX169" s="50"/>
      <c r="DIY169" s="50"/>
      <c r="DIZ169" s="50"/>
      <c r="DJA169" s="50"/>
      <c r="DJB169" s="50"/>
      <c r="DJC169" s="50"/>
      <c r="DJD169" s="50"/>
      <c r="DJE169" s="50"/>
      <c r="DJF169" s="50"/>
      <c r="DJG169" s="50"/>
      <c r="DJH169" s="50"/>
      <c r="DJI169" s="50"/>
      <c r="DJJ169" s="50"/>
      <c r="DJK169" s="50"/>
      <c r="DJL169" s="50"/>
      <c r="DJM169" s="50"/>
      <c r="DJN169" s="50"/>
      <c r="DJO169" s="50"/>
      <c r="DJP169" s="50"/>
      <c r="DJQ169" s="50"/>
      <c r="DJR169" s="50"/>
      <c r="DJS169" s="50"/>
      <c r="DJT169" s="50"/>
      <c r="DJU169" s="50"/>
      <c r="DJV169" s="50"/>
      <c r="DJW169" s="50"/>
      <c r="DJX169" s="50"/>
      <c r="DJY169" s="50"/>
      <c r="DJZ169" s="50"/>
      <c r="DKA169" s="50"/>
      <c r="DKB169" s="50"/>
      <c r="DKC169" s="50"/>
      <c r="DKD169" s="50"/>
      <c r="DKE169" s="50"/>
      <c r="DKF169" s="50"/>
      <c r="DKG169" s="50"/>
      <c r="DKH169" s="50"/>
      <c r="DKI169" s="50"/>
      <c r="DKJ169" s="50"/>
      <c r="DKK169" s="50"/>
      <c r="DKL169" s="50"/>
      <c r="DKM169" s="50"/>
      <c r="DKN169" s="50"/>
      <c r="DKO169" s="50"/>
      <c r="DKP169" s="50"/>
      <c r="DKQ169" s="50"/>
      <c r="DKR169" s="50"/>
      <c r="DKS169" s="50"/>
      <c r="DKT169" s="50"/>
      <c r="DKU169" s="50"/>
      <c r="DKV169" s="50"/>
      <c r="DKW169" s="50"/>
      <c r="DKX169" s="50"/>
      <c r="DKY169" s="50"/>
      <c r="DKZ169" s="50"/>
      <c r="DLA169" s="50"/>
      <c r="DLB169" s="50"/>
      <c r="DLC169" s="50"/>
      <c r="DLD169" s="50"/>
      <c r="DLE169" s="50"/>
      <c r="DLF169" s="50"/>
      <c r="DLG169" s="50"/>
      <c r="DLH169" s="50"/>
      <c r="DLI169" s="50"/>
      <c r="DLJ169" s="50"/>
      <c r="DLK169" s="50"/>
      <c r="DLL169" s="50"/>
      <c r="DLM169" s="50"/>
      <c r="DLN169" s="50"/>
      <c r="DLO169" s="50"/>
      <c r="DLP169" s="50"/>
      <c r="DLQ169" s="50"/>
      <c r="DLR169" s="50"/>
      <c r="DLS169" s="50"/>
      <c r="DLT169" s="50"/>
      <c r="DLU169" s="50"/>
      <c r="DLV169" s="50"/>
      <c r="DLW169" s="50"/>
      <c r="DLX169" s="50"/>
      <c r="DLY169" s="50"/>
      <c r="DLZ169" s="50"/>
      <c r="DMA169" s="50"/>
      <c r="DMB169" s="50"/>
      <c r="DMC169" s="50"/>
      <c r="DMD169" s="50"/>
      <c r="DME169" s="50"/>
      <c r="DMF169" s="50"/>
      <c r="DMG169" s="50"/>
      <c r="DMH169" s="50"/>
      <c r="DMI169" s="50"/>
      <c r="DMJ169" s="50"/>
      <c r="DMK169" s="50"/>
      <c r="DML169" s="50"/>
      <c r="DMM169" s="50"/>
      <c r="DMN169" s="50"/>
      <c r="DMO169" s="50"/>
      <c r="DMP169" s="50"/>
      <c r="DMQ169" s="50"/>
      <c r="DMR169" s="50"/>
      <c r="DMS169" s="50"/>
      <c r="DMT169" s="50"/>
      <c r="DMU169" s="50"/>
      <c r="DMV169" s="50"/>
      <c r="DMW169" s="50"/>
      <c r="DMX169" s="50"/>
      <c r="DMY169" s="50"/>
      <c r="DMZ169" s="50"/>
      <c r="DNA169" s="50"/>
      <c r="DNB169" s="50"/>
      <c r="DNC169" s="50"/>
      <c r="DND169" s="50"/>
      <c r="DNF169" s="50"/>
      <c r="DNH169" s="50"/>
      <c r="DNI169" s="50"/>
      <c r="DNJ169" s="50"/>
      <c r="DNK169" s="50"/>
      <c r="DNL169" s="50"/>
      <c r="DNM169" s="50"/>
      <c r="DNN169" s="50"/>
      <c r="DNO169" s="50"/>
      <c r="DNT169" s="50"/>
      <c r="DNU169" s="50"/>
      <c r="DNV169" s="50"/>
      <c r="DNW169" s="50"/>
      <c r="DNX169" s="50"/>
      <c r="DNY169" s="50"/>
      <c r="DNZ169" s="50"/>
      <c r="DOA169" s="50"/>
      <c r="DOB169" s="50"/>
      <c r="DOC169" s="50"/>
      <c r="DOD169" s="50"/>
      <c r="DOE169" s="50"/>
      <c r="DOF169" s="50"/>
      <c r="DOG169" s="50"/>
      <c r="DOH169" s="50"/>
      <c r="DOI169" s="50"/>
      <c r="DOJ169" s="50"/>
      <c r="DOK169" s="50"/>
      <c r="DOL169" s="50"/>
      <c r="DOM169" s="50"/>
      <c r="DON169" s="50"/>
      <c r="DOO169" s="50"/>
      <c r="DOP169" s="50"/>
      <c r="DOQ169" s="50"/>
      <c r="DOR169" s="50"/>
      <c r="DOS169" s="50"/>
      <c r="DOT169" s="50"/>
      <c r="DOU169" s="50"/>
      <c r="DOV169" s="50"/>
      <c r="DOW169" s="50"/>
      <c r="DOX169" s="50"/>
      <c r="DOY169" s="50"/>
      <c r="DOZ169" s="50"/>
      <c r="DPA169" s="50"/>
      <c r="DPB169" s="50"/>
      <c r="DPC169" s="50"/>
      <c r="DPD169" s="50"/>
      <c r="DPE169" s="50"/>
      <c r="DPF169" s="50"/>
      <c r="DPG169" s="50"/>
      <c r="DPH169" s="50"/>
      <c r="DPI169" s="50"/>
      <c r="DPJ169" s="50"/>
      <c r="DPK169" s="50"/>
      <c r="DPL169" s="50"/>
      <c r="DPM169" s="50"/>
      <c r="DPN169" s="50"/>
      <c r="DPO169" s="50"/>
      <c r="DPP169" s="50"/>
      <c r="DPQ169" s="50"/>
      <c r="DPR169" s="50"/>
      <c r="DPS169" s="50"/>
      <c r="DPT169" s="50"/>
      <c r="DPU169" s="50"/>
      <c r="DPV169" s="50"/>
      <c r="DPW169" s="50"/>
      <c r="DPX169" s="50"/>
      <c r="DPY169" s="50"/>
      <c r="DPZ169" s="50"/>
      <c r="DQA169" s="50"/>
      <c r="DQB169" s="50"/>
      <c r="DQC169" s="50"/>
      <c r="DQD169" s="50"/>
      <c r="DQE169" s="50"/>
      <c r="DQF169" s="50"/>
      <c r="DQG169" s="50"/>
      <c r="DQH169" s="50"/>
      <c r="DQI169" s="50"/>
      <c r="DQJ169" s="50"/>
      <c r="DQK169" s="50"/>
      <c r="DQL169" s="50"/>
      <c r="DQM169" s="50"/>
      <c r="DQN169" s="50"/>
      <c r="DQO169" s="50"/>
      <c r="DQP169" s="50"/>
      <c r="DQQ169" s="50"/>
      <c r="DQR169" s="50"/>
      <c r="DQS169" s="50"/>
      <c r="DQT169" s="50"/>
      <c r="DQU169" s="50"/>
      <c r="DQV169" s="50"/>
      <c r="DQW169" s="50"/>
      <c r="DQX169" s="50"/>
      <c r="DQY169" s="50"/>
      <c r="DQZ169" s="50"/>
      <c r="DRA169" s="50"/>
      <c r="DRB169" s="50"/>
      <c r="DRC169" s="50"/>
      <c r="DRD169" s="50"/>
      <c r="DRE169" s="50"/>
      <c r="DRF169" s="50"/>
      <c r="DRG169" s="50"/>
      <c r="DRH169" s="50"/>
      <c r="DRI169" s="50"/>
      <c r="DRJ169" s="50"/>
      <c r="DRK169" s="50"/>
      <c r="DRL169" s="50"/>
      <c r="DRM169" s="50"/>
      <c r="DRN169" s="50"/>
      <c r="DRO169" s="50"/>
      <c r="DRP169" s="50"/>
      <c r="DRQ169" s="50"/>
      <c r="DRR169" s="50"/>
      <c r="DRS169" s="50"/>
      <c r="DRT169" s="50"/>
      <c r="DRU169" s="50"/>
      <c r="DRV169" s="50"/>
      <c r="DRW169" s="50"/>
      <c r="DRX169" s="50"/>
      <c r="DRY169" s="50"/>
      <c r="DRZ169" s="50"/>
      <c r="DSA169" s="50"/>
      <c r="DSB169" s="50"/>
      <c r="DSC169" s="50"/>
      <c r="DSD169" s="50"/>
      <c r="DSE169" s="50"/>
      <c r="DSF169" s="50"/>
      <c r="DSG169" s="50"/>
      <c r="DSH169" s="50"/>
      <c r="DSI169" s="50"/>
      <c r="DSJ169" s="50"/>
      <c r="DSK169" s="50"/>
      <c r="DSL169" s="50"/>
      <c r="DSM169" s="50"/>
      <c r="DSN169" s="50"/>
      <c r="DSO169" s="50"/>
      <c r="DSP169" s="50"/>
      <c r="DSQ169" s="50"/>
      <c r="DSR169" s="50"/>
      <c r="DSS169" s="50"/>
      <c r="DST169" s="50"/>
      <c r="DSU169" s="50"/>
      <c r="DSV169" s="50"/>
      <c r="DSW169" s="50"/>
      <c r="DSX169" s="50"/>
      <c r="DSY169" s="50"/>
      <c r="DSZ169" s="50"/>
      <c r="DTA169" s="50"/>
      <c r="DTB169" s="50"/>
      <c r="DTC169" s="50"/>
      <c r="DTD169" s="50"/>
      <c r="DTE169" s="50"/>
      <c r="DTF169" s="50"/>
      <c r="DTG169" s="50"/>
      <c r="DTH169" s="50"/>
      <c r="DTI169" s="50"/>
      <c r="DTJ169" s="50"/>
      <c r="DTK169" s="50"/>
      <c r="DTL169" s="50"/>
      <c r="DTM169" s="50"/>
      <c r="DTN169" s="50"/>
      <c r="DTO169" s="50"/>
      <c r="DTP169" s="50"/>
      <c r="DTQ169" s="50"/>
      <c r="DTR169" s="50"/>
      <c r="DTS169" s="50"/>
      <c r="DTT169" s="50"/>
      <c r="DTU169" s="50"/>
      <c r="DTV169" s="50"/>
      <c r="DTW169" s="50"/>
      <c r="DTX169" s="50"/>
      <c r="DTY169" s="50"/>
      <c r="DTZ169" s="50"/>
      <c r="DUA169" s="50"/>
      <c r="DUB169" s="50"/>
      <c r="DUC169" s="50"/>
      <c r="DUD169" s="50"/>
      <c r="DUE169" s="50"/>
      <c r="DUF169" s="50"/>
      <c r="DUG169" s="50"/>
      <c r="DUH169" s="50"/>
      <c r="DUI169" s="50"/>
      <c r="DUJ169" s="50"/>
      <c r="DUK169" s="50"/>
      <c r="DUL169" s="50"/>
      <c r="DUM169" s="50"/>
      <c r="DUN169" s="50"/>
      <c r="DUO169" s="50"/>
      <c r="DUP169" s="50"/>
      <c r="DUQ169" s="50"/>
      <c r="DUR169" s="50"/>
      <c r="DUS169" s="50"/>
      <c r="DUT169" s="50"/>
      <c r="DUU169" s="50"/>
      <c r="DUV169" s="50"/>
      <c r="DUW169" s="50"/>
      <c r="DUX169" s="50"/>
      <c r="DUY169" s="50"/>
      <c r="DUZ169" s="50"/>
      <c r="DVA169" s="50"/>
      <c r="DVB169" s="50"/>
      <c r="DVC169" s="50"/>
      <c r="DVD169" s="50"/>
      <c r="DVE169" s="50"/>
      <c r="DVF169" s="50"/>
      <c r="DVG169" s="50"/>
      <c r="DVH169" s="50"/>
      <c r="DVI169" s="50"/>
      <c r="DVJ169" s="50"/>
      <c r="DVK169" s="50"/>
      <c r="DVL169" s="50"/>
      <c r="DVM169" s="50"/>
      <c r="DVN169" s="50"/>
      <c r="DVO169" s="50"/>
      <c r="DVP169" s="50"/>
      <c r="DVQ169" s="50"/>
      <c r="DVR169" s="50"/>
      <c r="DVS169" s="50"/>
      <c r="DVT169" s="50"/>
      <c r="DVU169" s="50"/>
      <c r="DVV169" s="50"/>
      <c r="DVW169" s="50"/>
      <c r="DVX169" s="50"/>
      <c r="DVY169" s="50"/>
      <c r="DVZ169" s="50"/>
      <c r="DWA169" s="50"/>
      <c r="DWB169" s="50"/>
      <c r="DWC169" s="50"/>
      <c r="DWD169" s="50"/>
      <c r="DWE169" s="50"/>
      <c r="DWF169" s="50"/>
      <c r="DWG169" s="50"/>
      <c r="DWH169" s="50"/>
      <c r="DWI169" s="50"/>
      <c r="DWJ169" s="50"/>
      <c r="DWK169" s="50"/>
      <c r="DWL169" s="50"/>
      <c r="DWM169" s="50"/>
      <c r="DWN169" s="50"/>
      <c r="DWO169" s="50"/>
      <c r="DWP169" s="50"/>
      <c r="DWQ169" s="50"/>
      <c r="DWR169" s="50"/>
      <c r="DWS169" s="50"/>
      <c r="DWT169" s="50"/>
      <c r="DWU169" s="50"/>
      <c r="DWV169" s="50"/>
      <c r="DWW169" s="50"/>
      <c r="DWX169" s="50"/>
      <c r="DWY169" s="50"/>
      <c r="DWZ169" s="50"/>
      <c r="DXB169" s="50"/>
      <c r="DXD169" s="50"/>
      <c r="DXE169" s="50"/>
      <c r="DXF169" s="50"/>
      <c r="DXG169" s="50"/>
      <c r="DXH169" s="50"/>
      <c r="DXI169" s="50"/>
      <c r="DXJ169" s="50"/>
      <c r="DXK169" s="50"/>
      <c r="DXP169" s="50"/>
      <c r="DXQ169" s="50"/>
      <c r="DXR169" s="50"/>
      <c r="DXS169" s="50"/>
      <c r="DXT169" s="50"/>
      <c r="DXU169" s="50"/>
      <c r="DXV169" s="50"/>
      <c r="DXW169" s="50"/>
      <c r="DXX169" s="50"/>
      <c r="DXY169" s="50"/>
      <c r="DXZ169" s="50"/>
      <c r="DYA169" s="50"/>
      <c r="DYB169" s="50"/>
      <c r="DYC169" s="50"/>
      <c r="DYD169" s="50"/>
      <c r="DYE169" s="50"/>
      <c r="DYF169" s="50"/>
      <c r="DYG169" s="50"/>
      <c r="DYH169" s="50"/>
      <c r="DYI169" s="50"/>
      <c r="DYJ169" s="50"/>
      <c r="DYK169" s="50"/>
      <c r="DYL169" s="50"/>
      <c r="DYM169" s="50"/>
      <c r="DYN169" s="50"/>
      <c r="DYO169" s="50"/>
      <c r="DYP169" s="50"/>
      <c r="DYQ169" s="50"/>
      <c r="DYR169" s="50"/>
      <c r="DYS169" s="50"/>
      <c r="DYT169" s="50"/>
      <c r="DYU169" s="50"/>
      <c r="DYV169" s="50"/>
      <c r="DYW169" s="50"/>
      <c r="DYX169" s="50"/>
      <c r="DYY169" s="50"/>
      <c r="DYZ169" s="50"/>
      <c r="DZA169" s="50"/>
      <c r="DZB169" s="50"/>
      <c r="DZC169" s="50"/>
      <c r="DZD169" s="50"/>
      <c r="DZE169" s="50"/>
      <c r="DZF169" s="50"/>
      <c r="DZG169" s="50"/>
      <c r="DZH169" s="50"/>
      <c r="DZI169" s="50"/>
      <c r="DZJ169" s="50"/>
      <c r="DZK169" s="50"/>
      <c r="DZL169" s="50"/>
      <c r="DZM169" s="50"/>
      <c r="DZN169" s="50"/>
      <c r="DZO169" s="50"/>
      <c r="DZP169" s="50"/>
      <c r="DZQ169" s="50"/>
      <c r="DZR169" s="50"/>
      <c r="DZS169" s="50"/>
      <c r="DZT169" s="50"/>
      <c r="DZU169" s="50"/>
      <c r="DZV169" s="50"/>
      <c r="DZW169" s="50"/>
      <c r="DZX169" s="50"/>
      <c r="DZY169" s="50"/>
      <c r="DZZ169" s="50"/>
      <c r="EAA169" s="50"/>
      <c r="EAB169" s="50"/>
      <c r="EAC169" s="50"/>
      <c r="EAD169" s="50"/>
      <c r="EAE169" s="50"/>
      <c r="EAF169" s="50"/>
      <c r="EAG169" s="50"/>
      <c r="EAH169" s="50"/>
      <c r="EAI169" s="50"/>
      <c r="EAJ169" s="50"/>
      <c r="EAK169" s="50"/>
      <c r="EAL169" s="50"/>
      <c r="EAM169" s="50"/>
      <c r="EAN169" s="50"/>
      <c r="EAO169" s="50"/>
      <c r="EAP169" s="50"/>
      <c r="EAQ169" s="50"/>
      <c r="EAR169" s="50"/>
      <c r="EAS169" s="50"/>
      <c r="EAT169" s="50"/>
      <c r="EAU169" s="50"/>
      <c r="EAV169" s="50"/>
      <c r="EAW169" s="50"/>
      <c r="EAX169" s="50"/>
      <c r="EAY169" s="50"/>
      <c r="EAZ169" s="50"/>
      <c r="EBA169" s="50"/>
      <c r="EBB169" s="50"/>
      <c r="EBC169" s="50"/>
      <c r="EBD169" s="50"/>
      <c r="EBE169" s="50"/>
      <c r="EBF169" s="50"/>
      <c r="EBG169" s="50"/>
      <c r="EBH169" s="50"/>
      <c r="EBI169" s="50"/>
      <c r="EBJ169" s="50"/>
      <c r="EBK169" s="50"/>
      <c r="EBL169" s="50"/>
      <c r="EBM169" s="50"/>
      <c r="EBN169" s="50"/>
      <c r="EBO169" s="50"/>
      <c r="EBP169" s="50"/>
      <c r="EBQ169" s="50"/>
      <c r="EBR169" s="50"/>
      <c r="EBS169" s="50"/>
      <c r="EBT169" s="50"/>
      <c r="EBU169" s="50"/>
      <c r="EBV169" s="50"/>
      <c r="EBW169" s="50"/>
      <c r="EBX169" s="50"/>
      <c r="EBY169" s="50"/>
      <c r="EBZ169" s="50"/>
      <c r="ECA169" s="50"/>
      <c r="ECB169" s="50"/>
      <c r="ECC169" s="50"/>
      <c r="ECD169" s="50"/>
      <c r="ECE169" s="50"/>
      <c r="ECF169" s="50"/>
      <c r="ECG169" s="50"/>
      <c r="ECH169" s="50"/>
      <c r="ECI169" s="50"/>
      <c r="ECJ169" s="50"/>
      <c r="ECK169" s="50"/>
      <c r="ECL169" s="50"/>
      <c r="ECM169" s="50"/>
      <c r="ECN169" s="50"/>
      <c r="ECO169" s="50"/>
      <c r="ECP169" s="50"/>
      <c r="ECQ169" s="50"/>
      <c r="ECR169" s="50"/>
      <c r="ECS169" s="50"/>
      <c r="ECT169" s="50"/>
      <c r="ECU169" s="50"/>
      <c r="ECV169" s="50"/>
      <c r="ECW169" s="50"/>
      <c r="ECX169" s="50"/>
      <c r="ECY169" s="50"/>
      <c r="ECZ169" s="50"/>
      <c r="EDA169" s="50"/>
      <c r="EDB169" s="50"/>
      <c r="EDC169" s="50"/>
      <c r="EDD169" s="50"/>
      <c r="EDE169" s="50"/>
      <c r="EDF169" s="50"/>
      <c r="EDG169" s="50"/>
      <c r="EDH169" s="50"/>
      <c r="EDI169" s="50"/>
      <c r="EDJ169" s="50"/>
      <c r="EDK169" s="50"/>
      <c r="EDL169" s="50"/>
      <c r="EDM169" s="50"/>
      <c r="EDN169" s="50"/>
      <c r="EDO169" s="50"/>
      <c r="EDP169" s="50"/>
      <c r="EDQ169" s="50"/>
      <c r="EDR169" s="50"/>
      <c r="EDS169" s="50"/>
      <c r="EDT169" s="50"/>
      <c r="EDU169" s="50"/>
      <c r="EDV169" s="50"/>
      <c r="EDW169" s="50"/>
      <c r="EDX169" s="50"/>
      <c r="EDY169" s="50"/>
      <c r="EDZ169" s="50"/>
      <c r="EEA169" s="50"/>
      <c r="EEB169" s="50"/>
      <c r="EEC169" s="50"/>
      <c r="EED169" s="50"/>
      <c r="EEE169" s="50"/>
      <c r="EEF169" s="50"/>
      <c r="EEG169" s="50"/>
      <c r="EEH169" s="50"/>
      <c r="EEI169" s="50"/>
      <c r="EEJ169" s="50"/>
      <c r="EEK169" s="50"/>
      <c r="EEL169" s="50"/>
      <c r="EEM169" s="50"/>
      <c r="EEN169" s="50"/>
      <c r="EEO169" s="50"/>
      <c r="EEP169" s="50"/>
      <c r="EEQ169" s="50"/>
      <c r="EER169" s="50"/>
      <c r="EES169" s="50"/>
      <c r="EET169" s="50"/>
      <c r="EEU169" s="50"/>
      <c r="EEV169" s="50"/>
      <c r="EEW169" s="50"/>
      <c r="EEX169" s="50"/>
      <c r="EEY169" s="50"/>
      <c r="EEZ169" s="50"/>
      <c r="EFA169" s="50"/>
      <c r="EFB169" s="50"/>
      <c r="EFC169" s="50"/>
      <c r="EFD169" s="50"/>
      <c r="EFE169" s="50"/>
      <c r="EFF169" s="50"/>
      <c r="EFG169" s="50"/>
      <c r="EFH169" s="50"/>
      <c r="EFI169" s="50"/>
      <c r="EFJ169" s="50"/>
      <c r="EFK169" s="50"/>
      <c r="EFL169" s="50"/>
      <c r="EFM169" s="50"/>
      <c r="EFN169" s="50"/>
      <c r="EFO169" s="50"/>
      <c r="EFP169" s="50"/>
      <c r="EFQ169" s="50"/>
      <c r="EFR169" s="50"/>
      <c r="EFS169" s="50"/>
      <c r="EFT169" s="50"/>
      <c r="EFU169" s="50"/>
      <c r="EFV169" s="50"/>
      <c r="EFW169" s="50"/>
      <c r="EFX169" s="50"/>
      <c r="EFY169" s="50"/>
      <c r="EFZ169" s="50"/>
      <c r="EGA169" s="50"/>
      <c r="EGB169" s="50"/>
      <c r="EGC169" s="50"/>
      <c r="EGD169" s="50"/>
      <c r="EGE169" s="50"/>
      <c r="EGF169" s="50"/>
      <c r="EGG169" s="50"/>
      <c r="EGH169" s="50"/>
      <c r="EGI169" s="50"/>
      <c r="EGJ169" s="50"/>
      <c r="EGK169" s="50"/>
      <c r="EGL169" s="50"/>
      <c r="EGM169" s="50"/>
      <c r="EGN169" s="50"/>
      <c r="EGO169" s="50"/>
      <c r="EGP169" s="50"/>
      <c r="EGQ169" s="50"/>
      <c r="EGR169" s="50"/>
      <c r="EGS169" s="50"/>
      <c r="EGT169" s="50"/>
      <c r="EGU169" s="50"/>
      <c r="EGV169" s="50"/>
      <c r="EGX169" s="50"/>
      <c r="EGZ169" s="50"/>
      <c r="EHA169" s="50"/>
      <c r="EHB169" s="50"/>
      <c r="EHC169" s="50"/>
      <c r="EHD169" s="50"/>
      <c r="EHE169" s="50"/>
      <c r="EHF169" s="50"/>
      <c r="EHG169" s="50"/>
      <c r="EHL169" s="50"/>
      <c r="EHM169" s="50"/>
      <c r="EHN169" s="50"/>
      <c r="EHO169" s="50"/>
      <c r="EHP169" s="50"/>
      <c r="EHQ169" s="50"/>
      <c r="EHR169" s="50"/>
      <c r="EHS169" s="50"/>
      <c r="EHT169" s="50"/>
      <c r="EHU169" s="50"/>
      <c r="EHV169" s="50"/>
      <c r="EHW169" s="50"/>
      <c r="EHX169" s="50"/>
      <c r="EHY169" s="50"/>
      <c r="EHZ169" s="50"/>
      <c r="EIA169" s="50"/>
      <c r="EIB169" s="50"/>
      <c r="EIC169" s="50"/>
      <c r="EID169" s="50"/>
      <c r="EIE169" s="50"/>
      <c r="EIF169" s="50"/>
      <c r="EIG169" s="50"/>
      <c r="EIH169" s="50"/>
      <c r="EII169" s="50"/>
      <c r="EIJ169" s="50"/>
      <c r="EIK169" s="50"/>
      <c r="EIL169" s="50"/>
      <c r="EIM169" s="50"/>
      <c r="EIN169" s="50"/>
      <c r="EIO169" s="50"/>
      <c r="EIP169" s="50"/>
      <c r="EIQ169" s="50"/>
      <c r="EIR169" s="50"/>
      <c r="EIS169" s="50"/>
      <c r="EIT169" s="50"/>
      <c r="EIU169" s="50"/>
      <c r="EIV169" s="50"/>
      <c r="EIW169" s="50"/>
      <c r="EIX169" s="50"/>
      <c r="EIY169" s="50"/>
      <c r="EIZ169" s="50"/>
      <c r="EJA169" s="50"/>
      <c r="EJB169" s="50"/>
      <c r="EJC169" s="50"/>
      <c r="EJD169" s="50"/>
      <c r="EJE169" s="50"/>
      <c r="EJF169" s="50"/>
      <c r="EJG169" s="50"/>
      <c r="EJH169" s="50"/>
      <c r="EJI169" s="50"/>
      <c r="EJJ169" s="50"/>
      <c r="EJK169" s="50"/>
      <c r="EJL169" s="50"/>
      <c r="EJM169" s="50"/>
      <c r="EJN169" s="50"/>
      <c r="EJO169" s="50"/>
      <c r="EJP169" s="50"/>
      <c r="EJQ169" s="50"/>
      <c r="EJR169" s="50"/>
      <c r="EJS169" s="50"/>
      <c r="EJT169" s="50"/>
      <c r="EJU169" s="50"/>
      <c r="EJV169" s="50"/>
      <c r="EJW169" s="50"/>
      <c r="EJX169" s="50"/>
      <c r="EJY169" s="50"/>
      <c r="EJZ169" s="50"/>
      <c r="EKA169" s="50"/>
      <c r="EKB169" s="50"/>
      <c r="EKC169" s="50"/>
      <c r="EKD169" s="50"/>
      <c r="EKE169" s="50"/>
      <c r="EKF169" s="50"/>
      <c r="EKG169" s="50"/>
      <c r="EKH169" s="50"/>
      <c r="EKI169" s="50"/>
      <c r="EKJ169" s="50"/>
      <c r="EKK169" s="50"/>
      <c r="EKL169" s="50"/>
      <c r="EKM169" s="50"/>
      <c r="EKN169" s="50"/>
      <c r="EKO169" s="50"/>
      <c r="EKP169" s="50"/>
      <c r="EKQ169" s="50"/>
      <c r="EKR169" s="50"/>
      <c r="EKS169" s="50"/>
      <c r="EKT169" s="50"/>
      <c r="EKU169" s="50"/>
      <c r="EKV169" s="50"/>
      <c r="EKW169" s="50"/>
      <c r="EKX169" s="50"/>
      <c r="EKY169" s="50"/>
      <c r="EKZ169" s="50"/>
      <c r="ELA169" s="50"/>
      <c r="ELB169" s="50"/>
      <c r="ELC169" s="50"/>
      <c r="ELD169" s="50"/>
      <c r="ELE169" s="50"/>
      <c r="ELF169" s="50"/>
      <c r="ELG169" s="50"/>
      <c r="ELH169" s="50"/>
      <c r="ELI169" s="50"/>
      <c r="ELJ169" s="50"/>
      <c r="ELK169" s="50"/>
      <c r="ELL169" s="50"/>
      <c r="ELM169" s="50"/>
      <c r="ELN169" s="50"/>
      <c r="ELO169" s="50"/>
      <c r="ELP169" s="50"/>
      <c r="ELQ169" s="50"/>
      <c r="ELR169" s="50"/>
      <c r="ELS169" s="50"/>
      <c r="ELT169" s="50"/>
      <c r="ELU169" s="50"/>
      <c r="ELV169" s="50"/>
      <c r="ELW169" s="50"/>
      <c r="ELX169" s="50"/>
      <c r="ELY169" s="50"/>
      <c r="ELZ169" s="50"/>
      <c r="EMA169" s="50"/>
      <c r="EMB169" s="50"/>
      <c r="EMC169" s="50"/>
      <c r="EMD169" s="50"/>
      <c r="EME169" s="50"/>
      <c r="EMF169" s="50"/>
      <c r="EMG169" s="50"/>
      <c r="EMH169" s="50"/>
      <c r="EMI169" s="50"/>
      <c r="EMJ169" s="50"/>
      <c r="EMK169" s="50"/>
      <c r="EML169" s="50"/>
      <c r="EMM169" s="50"/>
      <c r="EMN169" s="50"/>
      <c r="EMO169" s="50"/>
      <c r="EMP169" s="50"/>
      <c r="EMQ169" s="50"/>
      <c r="EMR169" s="50"/>
      <c r="EMS169" s="50"/>
      <c r="EMT169" s="50"/>
      <c r="EMU169" s="50"/>
      <c r="EMV169" s="50"/>
      <c r="EMW169" s="50"/>
      <c r="EMX169" s="50"/>
      <c r="EMY169" s="50"/>
      <c r="EMZ169" s="50"/>
      <c r="ENA169" s="50"/>
      <c r="ENB169" s="50"/>
      <c r="ENC169" s="50"/>
      <c r="END169" s="50"/>
      <c r="ENE169" s="50"/>
      <c r="ENF169" s="50"/>
      <c r="ENG169" s="50"/>
      <c r="ENH169" s="50"/>
      <c r="ENI169" s="50"/>
      <c r="ENJ169" s="50"/>
      <c r="ENK169" s="50"/>
      <c r="ENL169" s="50"/>
      <c r="ENM169" s="50"/>
      <c r="ENN169" s="50"/>
      <c r="ENO169" s="50"/>
      <c r="ENP169" s="50"/>
      <c r="ENQ169" s="50"/>
      <c r="ENR169" s="50"/>
      <c r="ENS169" s="50"/>
      <c r="ENT169" s="50"/>
      <c r="ENU169" s="50"/>
      <c r="ENV169" s="50"/>
      <c r="ENW169" s="50"/>
      <c r="ENX169" s="50"/>
      <c r="ENY169" s="50"/>
      <c r="ENZ169" s="50"/>
      <c r="EOA169" s="50"/>
      <c r="EOB169" s="50"/>
      <c r="EOC169" s="50"/>
      <c r="EOD169" s="50"/>
      <c r="EOE169" s="50"/>
      <c r="EOF169" s="50"/>
      <c r="EOG169" s="50"/>
      <c r="EOH169" s="50"/>
      <c r="EOI169" s="50"/>
      <c r="EOJ169" s="50"/>
      <c r="EOK169" s="50"/>
      <c r="EOL169" s="50"/>
      <c r="EOM169" s="50"/>
      <c r="EON169" s="50"/>
      <c r="EOO169" s="50"/>
      <c r="EOP169" s="50"/>
      <c r="EOQ169" s="50"/>
      <c r="EOR169" s="50"/>
      <c r="EOS169" s="50"/>
      <c r="EOT169" s="50"/>
      <c r="EOU169" s="50"/>
      <c r="EOV169" s="50"/>
      <c r="EOW169" s="50"/>
      <c r="EOX169" s="50"/>
      <c r="EOY169" s="50"/>
      <c r="EOZ169" s="50"/>
      <c r="EPA169" s="50"/>
      <c r="EPB169" s="50"/>
      <c r="EPC169" s="50"/>
      <c r="EPD169" s="50"/>
      <c r="EPE169" s="50"/>
      <c r="EPF169" s="50"/>
      <c r="EPG169" s="50"/>
      <c r="EPH169" s="50"/>
      <c r="EPI169" s="50"/>
      <c r="EPJ169" s="50"/>
      <c r="EPK169" s="50"/>
      <c r="EPL169" s="50"/>
      <c r="EPM169" s="50"/>
      <c r="EPN169" s="50"/>
      <c r="EPO169" s="50"/>
      <c r="EPP169" s="50"/>
      <c r="EPQ169" s="50"/>
      <c r="EPR169" s="50"/>
      <c r="EPS169" s="50"/>
      <c r="EPT169" s="50"/>
      <c r="EPU169" s="50"/>
      <c r="EPV169" s="50"/>
      <c r="EPW169" s="50"/>
      <c r="EPX169" s="50"/>
      <c r="EPY169" s="50"/>
      <c r="EPZ169" s="50"/>
      <c r="EQA169" s="50"/>
      <c r="EQB169" s="50"/>
      <c r="EQC169" s="50"/>
      <c r="EQD169" s="50"/>
      <c r="EQE169" s="50"/>
      <c r="EQF169" s="50"/>
      <c r="EQG169" s="50"/>
      <c r="EQH169" s="50"/>
      <c r="EQI169" s="50"/>
      <c r="EQJ169" s="50"/>
      <c r="EQK169" s="50"/>
      <c r="EQL169" s="50"/>
      <c r="EQM169" s="50"/>
      <c r="EQN169" s="50"/>
      <c r="EQO169" s="50"/>
      <c r="EQP169" s="50"/>
      <c r="EQQ169" s="50"/>
      <c r="EQR169" s="50"/>
      <c r="EQT169" s="50"/>
      <c r="EQV169" s="50"/>
      <c r="EQW169" s="50"/>
      <c r="EQX169" s="50"/>
      <c r="EQY169" s="50"/>
      <c r="EQZ169" s="50"/>
      <c r="ERA169" s="50"/>
      <c r="ERB169" s="50"/>
      <c r="ERC169" s="50"/>
      <c r="ERH169" s="50"/>
      <c r="ERI169" s="50"/>
      <c r="ERJ169" s="50"/>
      <c r="ERK169" s="50"/>
      <c r="ERL169" s="50"/>
      <c r="ERM169" s="50"/>
      <c r="ERN169" s="50"/>
      <c r="ERO169" s="50"/>
      <c r="ERP169" s="50"/>
      <c r="ERQ169" s="50"/>
      <c r="ERR169" s="50"/>
      <c r="ERS169" s="50"/>
      <c r="ERT169" s="50"/>
      <c r="ERU169" s="50"/>
      <c r="ERV169" s="50"/>
      <c r="ERW169" s="50"/>
      <c r="ERX169" s="50"/>
      <c r="ERY169" s="50"/>
      <c r="ERZ169" s="50"/>
      <c r="ESA169" s="50"/>
      <c r="ESB169" s="50"/>
      <c r="ESC169" s="50"/>
      <c r="ESD169" s="50"/>
      <c r="ESE169" s="50"/>
      <c r="ESF169" s="50"/>
      <c r="ESG169" s="50"/>
      <c r="ESH169" s="50"/>
      <c r="ESI169" s="50"/>
      <c r="ESJ169" s="50"/>
      <c r="ESK169" s="50"/>
      <c r="ESL169" s="50"/>
      <c r="ESM169" s="50"/>
      <c r="ESN169" s="50"/>
      <c r="ESO169" s="50"/>
      <c r="ESP169" s="50"/>
      <c r="ESQ169" s="50"/>
      <c r="ESR169" s="50"/>
      <c r="ESS169" s="50"/>
      <c r="EST169" s="50"/>
      <c r="ESU169" s="50"/>
      <c r="ESV169" s="50"/>
      <c r="ESW169" s="50"/>
      <c r="ESX169" s="50"/>
      <c r="ESY169" s="50"/>
      <c r="ESZ169" s="50"/>
      <c r="ETA169" s="50"/>
      <c r="ETB169" s="50"/>
      <c r="ETC169" s="50"/>
      <c r="ETD169" s="50"/>
      <c r="ETE169" s="50"/>
      <c r="ETF169" s="50"/>
      <c r="ETG169" s="50"/>
      <c r="ETH169" s="50"/>
      <c r="ETI169" s="50"/>
      <c r="ETJ169" s="50"/>
      <c r="ETK169" s="50"/>
      <c r="ETL169" s="50"/>
      <c r="ETM169" s="50"/>
      <c r="ETN169" s="50"/>
      <c r="ETO169" s="50"/>
      <c r="ETP169" s="50"/>
      <c r="ETQ169" s="50"/>
      <c r="ETR169" s="50"/>
      <c r="ETS169" s="50"/>
      <c r="ETT169" s="50"/>
      <c r="ETU169" s="50"/>
      <c r="ETV169" s="50"/>
      <c r="ETW169" s="50"/>
      <c r="ETX169" s="50"/>
      <c r="ETY169" s="50"/>
      <c r="ETZ169" s="50"/>
      <c r="EUA169" s="50"/>
      <c r="EUB169" s="50"/>
      <c r="EUC169" s="50"/>
      <c r="EUD169" s="50"/>
      <c r="EUE169" s="50"/>
      <c r="EUF169" s="50"/>
      <c r="EUG169" s="50"/>
      <c r="EUH169" s="50"/>
      <c r="EUI169" s="50"/>
      <c r="EUJ169" s="50"/>
      <c r="EUK169" s="50"/>
      <c r="EUL169" s="50"/>
      <c r="EUM169" s="50"/>
      <c r="EUN169" s="50"/>
      <c r="EUO169" s="50"/>
      <c r="EUP169" s="50"/>
      <c r="EUQ169" s="50"/>
      <c r="EUR169" s="50"/>
      <c r="EUS169" s="50"/>
      <c r="EUT169" s="50"/>
      <c r="EUU169" s="50"/>
      <c r="EUV169" s="50"/>
      <c r="EUW169" s="50"/>
      <c r="EUX169" s="50"/>
      <c r="EUY169" s="50"/>
      <c r="EUZ169" s="50"/>
      <c r="EVA169" s="50"/>
      <c r="EVB169" s="50"/>
      <c r="EVC169" s="50"/>
      <c r="EVD169" s="50"/>
      <c r="EVE169" s="50"/>
      <c r="EVF169" s="50"/>
      <c r="EVG169" s="50"/>
      <c r="EVH169" s="50"/>
      <c r="EVI169" s="50"/>
      <c r="EVJ169" s="50"/>
      <c r="EVK169" s="50"/>
      <c r="EVL169" s="50"/>
      <c r="EVM169" s="50"/>
      <c r="EVN169" s="50"/>
      <c r="EVO169" s="50"/>
      <c r="EVP169" s="50"/>
      <c r="EVQ169" s="50"/>
      <c r="EVR169" s="50"/>
      <c r="EVS169" s="50"/>
      <c r="EVT169" s="50"/>
      <c r="EVU169" s="50"/>
      <c r="EVV169" s="50"/>
      <c r="EVW169" s="50"/>
      <c r="EVX169" s="50"/>
      <c r="EVY169" s="50"/>
      <c r="EVZ169" s="50"/>
      <c r="EWA169" s="50"/>
      <c r="EWB169" s="50"/>
      <c r="EWC169" s="50"/>
      <c r="EWD169" s="50"/>
      <c r="EWE169" s="50"/>
      <c r="EWF169" s="50"/>
      <c r="EWG169" s="50"/>
      <c r="EWH169" s="50"/>
      <c r="EWI169" s="50"/>
      <c r="EWJ169" s="50"/>
      <c r="EWK169" s="50"/>
      <c r="EWL169" s="50"/>
      <c r="EWM169" s="50"/>
      <c r="EWN169" s="50"/>
      <c r="EWO169" s="50"/>
      <c r="EWP169" s="50"/>
      <c r="EWQ169" s="50"/>
      <c r="EWR169" s="50"/>
      <c r="EWS169" s="50"/>
      <c r="EWT169" s="50"/>
      <c r="EWU169" s="50"/>
      <c r="EWV169" s="50"/>
      <c r="EWW169" s="50"/>
      <c r="EWX169" s="50"/>
      <c r="EWY169" s="50"/>
      <c r="EWZ169" s="50"/>
      <c r="EXA169" s="50"/>
      <c r="EXB169" s="50"/>
      <c r="EXC169" s="50"/>
      <c r="EXD169" s="50"/>
      <c r="EXE169" s="50"/>
      <c r="EXF169" s="50"/>
      <c r="EXG169" s="50"/>
      <c r="EXH169" s="50"/>
      <c r="EXI169" s="50"/>
      <c r="EXJ169" s="50"/>
      <c r="EXK169" s="50"/>
      <c r="EXL169" s="50"/>
      <c r="EXM169" s="50"/>
      <c r="EXN169" s="50"/>
      <c r="EXO169" s="50"/>
      <c r="EXP169" s="50"/>
      <c r="EXQ169" s="50"/>
      <c r="EXR169" s="50"/>
      <c r="EXS169" s="50"/>
      <c r="EXT169" s="50"/>
      <c r="EXU169" s="50"/>
      <c r="EXV169" s="50"/>
      <c r="EXW169" s="50"/>
      <c r="EXX169" s="50"/>
      <c r="EXY169" s="50"/>
      <c r="EXZ169" s="50"/>
      <c r="EYA169" s="50"/>
      <c r="EYB169" s="50"/>
      <c r="EYC169" s="50"/>
      <c r="EYD169" s="50"/>
      <c r="EYE169" s="50"/>
      <c r="EYF169" s="50"/>
      <c r="EYG169" s="50"/>
      <c r="EYH169" s="50"/>
      <c r="EYI169" s="50"/>
      <c r="EYJ169" s="50"/>
      <c r="EYK169" s="50"/>
      <c r="EYL169" s="50"/>
      <c r="EYM169" s="50"/>
      <c r="EYN169" s="50"/>
      <c r="EYO169" s="50"/>
      <c r="EYP169" s="50"/>
      <c r="EYQ169" s="50"/>
      <c r="EYR169" s="50"/>
      <c r="EYS169" s="50"/>
      <c r="EYT169" s="50"/>
      <c r="EYU169" s="50"/>
      <c r="EYV169" s="50"/>
      <c r="EYW169" s="50"/>
      <c r="EYX169" s="50"/>
      <c r="EYY169" s="50"/>
      <c r="EYZ169" s="50"/>
      <c r="EZA169" s="50"/>
      <c r="EZB169" s="50"/>
      <c r="EZC169" s="50"/>
      <c r="EZD169" s="50"/>
      <c r="EZE169" s="50"/>
      <c r="EZF169" s="50"/>
      <c r="EZG169" s="50"/>
      <c r="EZH169" s="50"/>
      <c r="EZI169" s="50"/>
      <c r="EZJ169" s="50"/>
      <c r="EZK169" s="50"/>
      <c r="EZL169" s="50"/>
      <c r="EZM169" s="50"/>
      <c r="EZN169" s="50"/>
      <c r="EZO169" s="50"/>
      <c r="EZP169" s="50"/>
      <c r="EZQ169" s="50"/>
      <c r="EZR169" s="50"/>
      <c r="EZS169" s="50"/>
      <c r="EZT169" s="50"/>
      <c r="EZU169" s="50"/>
      <c r="EZV169" s="50"/>
      <c r="EZW169" s="50"/>
      <c r="EZX169" s="50"/>
      <c r="EZY169" s="50"/>
      <c r="EZZ169" s="50"/>
      <c r="FAA169" s="50"/>
      <c r="FAB169" s="50"/>
      <c r="FAC169" s="50"/>
      <c r="FAD169" s="50"/>
      <c r="FAE169" s="50"/>
      <c r="FAF169" s="50"/>
      <c r="FAG169" s="50"/>
      <c r="FAH169" s="50"/>
      <c r="FAI169" s="50"/>
      <c r="FAJ169" s="50"/>
      <c r="FAK169" s="50"/>
      <c r="FAL169" s="50"/>
      <c r="FAM169" s="50"/>
      <c r="FAN169" s="50"/>
      <c r="FAP169" s="50"/>
      <c r="FAR169" s="50"/>
      <c r="FAS169" s="50"/>
      <c r="FAT169" s="50"/>
      <c r="FAU169" s="50"/>
      <c r="FAV169" s="50"/>
      <c r="FAW169" s="50"/>
      <c r="FAX169" s="50"/>
      <c r="FAY169" s="50"/>
      <c r="FBD169" s="50"/>
      <c r="FBE169" s="50"/>
      <c r="FBF169" s="50"/>
      <c r="FBG169" s="50"/>
      <c r="FBH169" s="50"/>
      <c r="FBI169" s="50"/>
      <c r="FBJ169" s="50"/>
      <c r="FBK169" s="50"/>
      <c r="FBL169" s="50"/>
      <c r="FBM169" s="50"/>
      <c r="FBN169" s="50"/>
      <c r="FBO169" s="50"/>
      <c r="FBP169" s="50"/>
      <c r="FBQ169" s="50"/>
      <c r="FBR169" s="50"/>
      <c r="FBS169" s="50"/>
      <c r="FBT169" s="50"/>
      <c r="FBU169" s="50"/>
      <c r="FBV169" s="50"/>
      <c r="FBW169" s="50"/>
      <c r="FBX169" s="50"/>
      <c r="FBY169" s="50"/>
      <c r="FBZ169" s="50"/>
      <c r="FCA169" s="50"/>
      <c r="FCB169" s="50"/>
      <c r="FCC169" s="50"/>
      <c r="FCD169" s="50"/>
      <c r="FCE169" s="50"/>
      <c r="FCF169" s="50"/>
      <c r="FCG169" s="50"/>
      <c r="FCH169" s="50"/>
      <c r="FCI169" s="50"/>
      <c r="FCJ169" s="50"/>
      <c r="FCK169" s="50"/>
      <c r="FCL169" s="50"/>
      <c r="FCM169" s="50"/>
      <c r="FCN169" s="50"/>
      <c r="FCO169" s="50"/>
      <c r="FCP169" s="50"/>
      <c r="FCQ169" s="50"/>
      <c r="FCR169" s="50"/>
      <c r="FCS169" s="50"/>
      <c r="FCT169" s="50"/>
      <c r="FCU169" s="50"/>
      <c r="FCV169" s="50"/>
      <c r="FCW169" s="50"/>
      <c r="FCX169" s="50"/>
      <c r="FCY169" s="50"/>
      <c r="FCZ169" s="50"/>
      <c r="FDA169" s="50"/>
      <c r="FDB169" s="50"/>
      <c r="FDC169" s="50"/>
      <c r="FDD169" s="50"/>
      <c r="FDE169" s="50"/>
      <c r="FDF169" s="50"/>
      <c r="FDG169" s="50"/>
      <c r="FDH169" s="50"/>
      <c r="FDI169" s="50"/>
      <c r="FDJ169" s="50"/>
      <c r="FDK169" s="50"/>
      <c r="FDL169" s="50"/>
      <c r="FDM169" s="50"/>
      <c r="FDN169" s="50"/>
      <c r="FDO169" s="50"/>
      <c r="FDP169" s="50"/>
      <c r="FDQ169" s="50"/>
      <c r="FDR169" s="50"/>
      <c r="FDS169" s="50"/>
      <c r="FDT169" s="50"/>
      <c r="FDU169" s="50"/>
      <c r="FDV169" s="50"/>
      <c r="FDW169" s="50"/>
      <c r="FDX169" s="50"/>
      <c r="FDY169" s="50"/>
      <c r="FDZ169" s="50"/>
      <c r="FEA169" s="50"/>
      <c r="FEB169" s="50"/>
      <c r="FEC169" s="50"/>
      <c r="FED169" s="50"/>
      <c r="FEE169" s="50"/>
      <c r="FEF169" s="50"/>
      <c r="FEG169" s="50"/>
      <c r="FEH169" s="50"/>
      <c r="FEI169" s="50"/>
      <c r="FEJ169" s="50"/>
      <c r="FEK169" s="50"/>
      <c r="FEL169" s="50"/>
      <c r="FEM169" s="50"/>
      <c r="FEN169" s="50"/>
      <c r="FEO169" s="50"/>
      <c r="FEP169" s="50"/>
      <c r="FEQ169" s="50"/>
      <c r="FER169" s="50"/>
      <c r="FES169" s="50"/>
      <c r="FET169" s="50"/>
      <c r="FEU169" s="50"/>
      <c r="FEV169" s="50"/>
      <c r="FEW169" s="50"/>
      <c r="FEX169" s="50"/>
      <c r="FEY169" s="50"/>
      <c r="FEZ169" s="50"/>
      <c r="FFA169" s="50"/>
      <c r="FFB169" s="50"/>
      <c r="FFC169" s="50"/>
      <c r="FFD169" s="50"/>
      <c r="FFE169" s="50"/>
      <c r="FFF169" s="50"/>
      <c r="FFG169" s="50"/>
      <c r="FFH169" s="50"/>
      <c r="FFI169" s="50"/>
      <c r="FFJ169" s="50"/>
      <c r="FFK169" s="50"/>
      <c r="FFL169" s="50"/>
      <c r="FFM169" s="50"/>
      <c r="FFN169" s="50"/>
      <c r="FFO169" s="50"/>
      <c r="FFP169" s="50"/>
      <c r="FFQ169" s="50"/>
      <c r="FFR169" s="50"/>
      <c r="FFS169" s="50"/>
      <c r="FFT169" s="50"/>
      <c r="FFU169" s="50"/>
      <c r="FFV169" s="50"/>
      <c r="FFW169" s="50"/>
      <c r="FFX169" s="50"/>
      <c r="FFY169" s="50"/>
      <c r="FFZ169" s="50"/>
      <c r="FGA169" s="50"/>
      <c r="FGB169" s="50"/>
      <c r="FGC169" s="50"/>
      <c r="FGD169" s="50"/>
      <c r="FGE169" s="50"/>
      <c r="FGF169" s="50"/>
      <c r="FGG169" s="50"/>
      <c r="FGH169" s="50"/>
      <c r="FGI169" s="50"/>
      <c r="FGJ169" s="50"/>
      <c r="FGK169" s="50"/>
      <c r="FGL169" s="50"/>
      <c r="FGM169" s="50"/>
      <c r="FGN169" s="50"/>
      <c r="FGO169" s="50"/>
      <c r="FGP169" s="50"/>
      <c r="FGQ169" s="50"/>
      <c r="FGR169" s="50"/>
      <c r="FGS169" s="50"/>
      <c r="FGT169" s="50"/>
      <c r="FGU169" s="50"/>
      <c r="FGV169" s="50"/>
      <c r="FGW169" s="50"/>
      <c r="FGX169" s="50"/>
      <c r="FGY169" s="50"/>
      <c r="FGZ169" s="50"/>
      <c r="FHA169" s="50"/>
      <c r="FHB169" s="50"/>
      <c r="FHC169" s="50"/>
      <c r="FHD169" s="50"/>
      <c r="FHE169" s="50"/>
      <c r="FHF169" s="50"/>
      <c r="FHG169" s="50"/>
      <c r="FHH169" s="50"/>
      <c r="FHI169" s="50"/>
      <c r="FHJ169" s="50"/>
      <c r="FHK169" s="50"/>
      <c r="FHL169" s="50"/>
      <c r="FHM169" s="50"/>
      <c r="FHN169" s="50"/>
      <c r="FHO169" s="50"/>
      <c r="FHP169" s="50"/>
      <c r="FHQ169" s="50"/>
      <c r="FHR169" s="50"/>
      <c r="FHS169" s="50"/>
      <c r="FHT169" s="50"/>
      <c r="FHU169" s="50"/>
      <c r="FHV169" s="50"/>
      <c r="FHW169" s="50"/>
      <c r="FHX169" s="50"/>
      <c r="FHY169" s="50"/>
      <c r="FHZ169" s="50"/>
      <c r="FIA169" s="50"/>
      <c r="FIB169" s="50"/>
      <c r="FIC169" s="50"/>
      <c r="FID169" s="50"/>
      <c r="FIE169" s="50"/>
      <c r="FIF169" s="50"/>
      <c r="FIG169" s="50"/>
      <c r="FIH169" s="50"/>
      <c r="FII169" s="50"/>
      <c r="FIJ169" s="50"/>
      <c r="FIK169" s="50"/>
      <c r="FIL169" s="50"/>
      <c r="FIM169" s="50"/>
      <c r="FIN169" s="50"/>
      <c r="FIO169" s="50"/>
      <c r="FIP169" s="50"/>
      <c r="FIQ169" s="50"/>
      <c r="FIR169" s="50"/>
      <c r="FIS169" s="50"/>
      <c r="FIT169" s="50"/>
      <c r="FIU169" s="50"/>
      <c r="FIV169" s="50"/>
      <c r="FIW169" s="50"/>
      <c r="FIX169" s="50"/>
      <c r="FIY169" s="50"/>
      <c r="FIZ169" s="50"/>
      <c r="FJA169" s="50"/>
      <c r="FJB169" s="50"/>
      <c r="FJC169" s="50"/>
      <c r="FJD169" s="50"/>
      <c r="FJE169" s="50"/>
      <c r="FJF169" s="50"/>
      <c r="FJG169" s="50"/>
      <c r="FJH169" s="50"/>
      <c r="FJI169" s="50"/>
      <c r="FJJ169" s="50"/>
      <c r="FJK169" s="50"/>
      <c r="FJL169" s="50"/>
      <c r="FJM169" s="50"/>
      <c r="FJN169" s="50"/>
      <c r="FJO169" s="50"/>
      <c r="FJP169" s="50"/>
      <c r="FJQ169" s="50"/>
      <c r="FJR169" s="50"/>
      <c r="FJS169" s="50"/>
      <c r="FJT169" s="50"/>
      <c r="FJU169" s="50"/>
      <c r="FJV169" s="50"/>
      <c r="FJW169" s="50"/>
      <c r="FJX169" s="50"/>
      <c r="FJY169" s="50"/>
      <c r="FJZ169" s="50"/>
      <c r="FKA169" s="50"/>
      <c r="FKB169" s="50"/>
      <c r="FKC169" s="50"/>
      <c r="FKD169" s="50"/>
      <c r="FKE169" s="50"/>
      <c r="FKF169" s="50"/>
      <c r="FKG169" s="50"/>
      <c r="FKH169" s="50"/>
      <c r="FKI169" s="50"/>
      <c r="FKJ169" s="50"/>
      <c r="FKL169" s="50"/>
      <c r="FKN169" s="50"/>
      <c r="FKO169" s="50"/>
      <c r="FKP169" s="50"/>
      <c r="FKQ169" s="50"/>
      <c r="FKR169" s="50"/>
      <c r="FKS169" s="50"/>
      <c r="FKT169" s="50"/>
      <c r="FKU169" s="50"/>
      <c r="FKZ169" s="50"/>
      <c r="FLA169" s="50"/>
      <c r="FLB169" s="50"/>
      <c r="FLC169" s="50"/>
      <c r="FLD169" s="50"/>
      <c r="FLE169" s="50"/>
      <c r="FLF169" s="50"/>
      <c r="FLG169" s="50"/>
      <c r="FLH169" s="50"/>
      <c r="FLI169" s="50"/>
      <c r="FLJ169" s="50"/>
      <c r="FLK169" s="50"/>
      <c r="FLL169" s="50"/>
      <c r="FLM169" s="50"/>
      <c r="FLN169" s="50"/>
      <c r="FLO169" s="50"/>
      <c r="FLP169" s="50"/>
      <c r="FLQ169" s="50"/>
      <c r="FLR169" s="50"/>
      <c r="FLS169" s="50"/>
      <c r="FLT169" s="50"/>
      <c r="FLU169" s="50"/>
      <c r="FLV169" s="50"/>
      <c r="FLW169" s="50"/>
      <c r="FLX169" s="50"/>
      <c r="FLY169" s="50"/>
      <c r="FLZ169" s="50"/>
      <c r="FMA169" s="50"/>
      <c r="FMB169" s="50"/>
      <c r="FMC169" s="50"/>
      <c r="FMD169" s="50"/>
      <c r="FME169" s="50"/>
      <c r="FMF169" s="50"/>
      <c r="FMG169" s="50"/>
      <c r="FMH169" s="50"/>
      <c r="FMI169" s="50"/>
      <c r="FMJ169" s="50"/>
      <c r="FMK169" s="50"/>
      <c r="FML169" s="50"/>
      <c r="FMM169" s="50"/>
      <c r="FMN169" s="50"/>
      <c r="FMO169" s="50"/>
      <c r="FMP169" s="50"/>
      <c r="FMQ169" s="50"/>
      <c r="FMR169" s="50"/>
      <c r="FMS169" s="50"/>
      <c r="FMT169" s="50"/>
      <c r="FMU169" s="50"/>
      <c r="FMV169" s="50"/>
      <c r="FMW169" s="50"/>
      <c r="FMX169" s="50"/>
      <c r="FMY169" s="50"/>
      <c r="FMZ169" s="50"/>
      <c r="FNA169" s="50"/>
      <c r="FNB169" s="50"/>
      <c r="FNC169" s="50"/>
      <c r="FND169" s="50"/>
      <c r="FNE169" s="50"/>
      <c r="FNF169" s="50"/>
      <c r="FNG169" s="50"/>
      <c r="FNH169" s="50"/>
      <c r="FNI169" s="50"/>
      <c r="FNJ169" s="50"/>
      <c r="FNK169" s="50"/>
      <c r="FNL169" s="50"/>
      <c r="FNM169" s="50"/>
      <c r="FNN169" s="50"/>
      <c r="FNO169" s="50"/>
      <c r="FNP169" s="50"/>
      <c r="FNQ169" s="50"/>
      <c r="FNR169" s="50"/>
      <c r="FNS169" s="50"/>
      <c r="FNT169" s="50"/>
      <c r="FNU169" s="50"/>
      <c r="FNV169" s="50"/>
      <c r="FNW169" s="50"/>
      <c r="FNX169" s="50"/>
      <c r="FNY169" s="50"/>
      <c r="FNZ169" s="50"/>
      <c r="FOA169" s="50"/>
      <c r="FOB169" s="50"/>
      <c r="FOC169" s="50"/>
      <c r="FOD169" s="50"/>
      <c r="FOE169" s="50"/>
      <c r="FOF169" s="50"/>
      <c r="FOG169" s="50"/>
      <c r="FOH169" s="50"/>
      <c r="FOI169" s="50"/>
      <c r="FOJ169" s="50"/>
      <c r="FOK169" s="50"/>
      <c r="FOL169" s="50"/>
      <c r="FOM169" s="50"/>
      <c r="FON169" s="50"/>
      <c r="FOO169" s="50"/>
      <c r="FOP169" s="50"/>
      <c r="FOQ169" s="50"/>
      <c r="FOR169" s="50"/>
      <c r="FOS169" s="50"/>
      <c r="FOT169" s="50"/>
      <c r="FOU169" s="50"/>
      <c r="FOV169" s="50"/>
      <c r="FOW169" s="50"/>
      <c r="FOX169" s="50"/>
      <c r="FOY169" s="50"/>
      <c r="FOZ169" s="50"/>
      <c r="FPA169" s="50"/>
      <c r="FPB169" s="50"/>
      <c r="FPC169" s="50"/>
      <c r="FPD169" s="50"/>
      <c r="FPE169" s="50"/>
      <c r="FPF169" s="50"/>
      <c r="FPG169" s="50"/>
      <c r="FPH169" s="50"/>
      <c r="FPI169" s="50"/>
      <c r="FPJ169" s="50"/>
      <c r="FPK169" s="50"/>
      <c r="FPL169" s="50"/>
      <c r="FPM169" s="50"/>
      <c r="FPN169" s="50"/>
      <c r="FPO169" s="50"/>
      <c r="FPP169" s="50"/>
      <c r="FPQ169" s="50"/>
      <c r="FPR169" s="50"/>
      <c r="FPS169" s="50"/>
      <c r="FPT169" s="50"/>
      <c r="FPU169" s="50"/>
      <c r="FPV169" s="50"/>
      <c r="FPW169" s="50"/>
      <c r="FPX169" s="50"/>
      <c r="FPY169" s="50"/>
      <c r="FPZ169" s="50"/>
      <c r="FQA169" s="50"/>
      <c r="FQB169" s="50"/>
      <c r="FQC169" s="50"/>
      <c r="FQD169" s="50"/>
      <c r="FQE169" s="50"/>
      <c r="FQF169" s="50"/>
      <c r="FQG169" s="50"/>
      <c r="FQH169" s="50"/>
      <c r="FQI169" s="50"/>
      <c r="FQJ169" s="50"/>
      <c r="FQK169" s="50"/>
      <c r="FQL169" s="50"/>
      <c r="FQM169" s="50"/>
      <c r="FQN169" s="50"/>
      <c r="FQO169" s="50"/>
      <c r="FQP169" s="50"/>
      <c r="FQQ169" s="50"/>
      <c r="FQR169" s="50"/>
      <c r="FQS169" s="50"/>
      <c r="FQT169" s="50"/>
      <c r="FQU169" s="50"/>
      <c r="FQV169" s="50"/>
      <c r="FQW169" s="50"/>
      <c r="FQX169" s="50"/>
      <c r="FQY169" s="50"/>
      <c r="FQZ169" s="50"/>
      <c r="FRA169" s="50"/>
      <c r="FRB169" s="50"/>
      <c r="FRC169" s="50"/>
      <c r="FRD169" s="50"/>
      <c r="FRE169" s="50"/>
      <c r="FRF169" s="50"/>
      <c r="FRG169" s="50"/>
      <c r="FRH169" s="50"/>
      <c r="FRI169" s="50"/>
      <c r="FRJ169" s="50"/>
      <c r="FRK169" s="50"/>
      <c r="FRL169" s="50"/>
      <c r="FRM169" s="50"/>
      <c r="FRN169" s="50"/>
      <c r="FRO169" s="50"/>
      <c r="FRP169" s="50"/>
      <c r="FRQ169" s="50"/>
      <c r="FRR169" s="50"/>
      <c r="FRS169" s="50"/>
      <c r="FRT169" s="50"/>
      <c r="FRU169" s="50"/>
      <c r="FRV169" s="50"/>
      <c r="FRW169" s="50"/>
      <c r="FRX169" s="50"/>
      <c r="FRY169" s="50"/>
      <c r="FRZ169" s="50"/>
      <c r="FSA169" s="50"/>
      <c r="FSB169" s="50"/>
      <c r="FSC169" s="50"/>
      <c r="FSD169" s="50"/>
      <c r="FSE169" s="50"/>
      <c r="FSF169" s="50"/>
      <c r="FSG169" s="50"/>
      <c r="FSH169" s="50"/>
      <c r="FSI169" s="50"/>
      <c r="FSJ169" s="50"/>
      <c r="FSK169" s="50"/>
      <c r="FSL169" s="50"/>
      <c r="FSM169" s="50"/>
      <c r="FSN169" s="50"/>
      <c r="FSO169" s="50"/>
      <c r="FSP169" s="50"/>
      <c r="FSQ169" s="50"/>
      <c r="FSR169" s="50"/>
      <c r="FSS169" s="50"/>
      <c r="FST169" s="50"/>
      <c r="FSU169" s="50"/>
      <c r="FSV169" s="50"/>
      <c r="FSW169" s="50"/>
      <c r="FSX169" s="50"/>
      <c r="FSY169" s="50"/>
      <c r="FSZ169" s="50"/>
      <c r="FTA169" s="50"/>
      <c r="FTB169" s="50"/>
      <c r="FTC169" s="50"/>
      <c r="FTD169" s="50"/>
      <c r="FTE169" s="50"/>
      <c r="FTF169" s="50"/>
      <c r="FTG169" s="50"/>
      <c r="FTH169" s="50"/>
      <c r="FTI169" s="50"/>
      <c r="FTJ169" s="50"/>
      <c r="FTK169" s="50"/>
      <c r="FTL169" s="50"/>
      <c r="FTM169" s="50"/>
      <c r="FTN169" s="50"/>
      <c r="FTO169" s="50"/>
      <c r="FTP169" s="50"/>
      <c r="FTQ169" s="50"/>
      <c r="FTR169" s="50"/>
      <c r="FTS169" s="50"/>
      <c r="FTT169" s="50"/>
      <c r="FTU169" s="50"/>
      <c r="FTV169" s="50"/>
      <c r="FTW169" s="50"/>
      <c r="FTX169" s="50"/>
      <c r="FTY169" s="50"/>
      <c r="FTZ169" s="50"/>
      <c r="FUA169" s="50"/>
      <c r="FUB169" s="50"/>
      <c r="FUC169" s="50"/>
      <c r="FUD169" s="50"/>
      <c r="FUE169" s="50"/>
      <c r="FUF169" s="50"/>
      <c r="FUH169" s="50"/>
      <c r="FUJ169" s="50"/>
      <c r="FUK169" s="50"/>
      <c r="FUL169" s="50"/>
      <c r="FUM169" s="50"/>
      <c r="FUN169" s="50"/>
      <c r="FUO169" s="50"/>
      <c r="FUP169" s="50"/>
      <c r="FUQ169" s="50"/>
      <c r="FUV169" s="50"/>
      <c r="FUW169" s="50"/>
      <c r="FUX169" s="50"/>
      <c r="FUY169" s="50"/>
      <c r="FUZ169" s="50"/>
      <c r="FVA169" s="50"/>
      <c r="FVB169" s="50"/>
      <c r="FVC169" s="50"/>
      <c r="FVD169" s="50"/>
      <c r="FVE169" s="50"/>
      <c r="FVF169" s="50"/>
      <c r="FVG169" s="50"/>
      <c r="FVH169" s="50"/>
      <c r="FVI169" s="50"/>
      <c r="FVJ169" s="50"/>
      <c r="FVK169" s="50"/>
      <c r="FVL169" s="50"/>
      <c r="FVM169" s="50"/>
      <c r="FVN169" s="50"/>
      <c r="FVO169" s="50"/>
      <c r="FVP169" s="50"/>
      <c r="FVQ169" s="50"/>
      <c r="FVR169" s="50"/>
      <c r="FVS169" s="50"/>
      <c r="FVT169" s="50"/>
      <c r="FVU169" s="50"/>
      <c r="FVV169" s="50"/>
      <c r="FVW169" s="50"/>
      <c r="FVX169" s="50"/>
      <c r="FVY169" s="50"/>
      <c r="FVZ169" s="50"/>
      <c r="FWA169" s="50"/>
      <c r="FWB169" s="50"/>
      <c r="FWC169" s="50"/>
      <c r="FWD169" s="50"/>
      <c r="FWE169" s="50"/>
      <c r="FWF169" s="50"/>
      <c r="FWG169" s="50"/>
      <c r="FWH169" s="50"/>
      <c r="FWI169" s="50"/>
      <c r="FWJ169" s="50"/>
      <c r="FWK169" s="50"/>
      <c r="FWL169" s="50"/>
      <c r="FWM169" s="50"/>
      <c r="FWN169" s="50"/>
      <c r="FWO169" s="50"/>
      <c r="FWP169" s="50"/>
      <c r="FWQ169" s="50"/>
      <c r="FWR169" s="50"/>
      <c r="FWS169" s="50"/>
      <c r="FWT169" s="50"/>
      <c r="FWU169" s="50"/>
      <c r="FWV169" s="50"/>
      <c r="FWW169" s="50"/>
      <c r="FWX169" s="50"/>
      <c r="FWY169" s="50"/>
      <c r="FWZ169" s="50"/>
      <c r="FXA169" s="50"/>
      <c r="FXB169" s="50"/>
      <c r="FXC169" s="50"/>
      <c r="FXD169" s="50"/>
      <c r="FXE169" s="50"/>
      <c r="FXF169" s="50"/>
      <c r="FXG169" s="50"/>
      <c r="FXH169" s="50"/>
      <c r="FXI169" s="50"/>
      <c r="FXJ169" s="50"/>
      <c r="FXK169" s="50"/>
      <c r="FXL169" s="50"/>
      <c r="FXM169" s="50"/>
      <c r="FXN169" s="50"/>
      <c r="FXO169" s="50"/>
      <c r="FXP169" s="50"/>
      <c r="FXQ169" s="50"/>
      <c r="FXR169" s="50"/>
      <c r="FXS169" s="50"/>
      <c r="FXT169" s="50"/>
      <c r="FXU169" s="50"/>
      <c r="FXV169" s="50"/>
      <c r="FXW169" s="50"/>
      <c r="FXX169" s="50"/>
      <c r="FXY169" s="50"/>
      <c r="FXZ169" s="50"/>
      <c r="FYA169" s="50"/>
      <c r="FYB169" s="50"/>
      <c r="FYC169" s="50"/>
      <c r="FYD169" s="50"/>
      <c r="FYE169" s="50"/>
      <c r="FYF169" s="50"/>
      <c r="FYG169" s="50"/>
      <c r="FYH169" s="50"/>
      <c r="FYI169" s="50"/>
      <c r="FYJ169" s="50"/>
      <c r="FYK169" s="50"/>
      <c r="FYL169" s="50"/>
      <c r="FYM169" s="50"/>
      <c r="FYN169" s="50"/>
      <c r="FYO169" s="50"/>
      <c r="FYP169" s="50"/>
      <c r="FYQ169" s="50"/>
      <c r="FYR169" s="50"/>
      <c r="FYS169" s="50"/>
      <c r="FYT169" s="50"/>
      <c r="FYU169" s="50"/>
      <c r="FYV169" s="50"/>
      <c r="FYW169" s="50"/>
      <c r="FYX169" s="50"/>
      <c r="FYY169" s="50"/>
      <c r="FYZ169" s="50"/>
      <c r="FZA169" s="50"/>
      <c r="FZB169" s="50"/>
      <c r="FZC169" s="50"/>
      <c r="FZD169" s="50"/>
      <c r="FZE169" s="50"/>
      <c r="FZF169" s="50"/>
      <c r="FZG169" s="50"/>
      <c r="FZH169" s="50"/>
      <c r="FZI169" s="50"/>
      <c r="FZJ169" s="50"/>
      <c r="FZK169" s="50"/>
      <c r="FZL169" s="50"/>
      <c r="FZM169" s="50"/>
      <c r="FZN169" s="50"/>
      <c r="FZO169" s="50"/>
      <c r="FZP169" s="50"/>
      <c r="FZQ169" s="50"/>
      <c r="FZR169" s="50"/>
      <c r="FZS169" s="50"/>
      <c r="FZT169" s="50"/>
      <c r="FZU169" s="50"/>
      <c r="FZV169" s="50"/>
      <c r="FZW169" s="50"/>
      <c r="FZX169" s="50"/>
      <c r="FZY169" s="50"/>
      <c r="FZZ169" s="50"/>
      <c r="GAA169" s="50"/>
      <c r="GAB169" s="50"/>
      <c r="GAC169" s="50"/>
      <c r="GAD169" s="50"/>
      <c r="GAE169" s="50"/>
      <c r="GAF169" s="50"/>
      <c r="GAG169" s="50"/>
      <c r="GAH169" s="50"/>
      <c r="GAI169" s="50"/>
      <c r="GAJ169" s="50"/>
      <c r="GAK169" s="50"/>
      <c r="GAL169" s="50"/>
      <c r="GAM169" s="50"/>
      <c r="GAN169" s="50"/>
      <c r="GAO169" s="50"/>
      <c r="GAP169" s="50"/>
      <c r="GAQ169" s="50"/>
      <c r="GAR169" s="50"/>
      <c r="GAS169" s="50"/>
      <c r="GAT169" s="50"/>
      <c r="GAU169" s="50"/>
      <c r="GAV169" s="50"/>
      <c r="GAW169" s="50"/>
      <c r="GAX169" s="50"/>
      <c r="GAY169" s="50"/>
      <c r="GAZ169" s="50"/>
      <c r="GBA169" s="50"/>
      <c r="GBB169" s="50"/>
      <c r="GBC169" s="50"/>
      <c r="GBD169" s="50"/>
      <c r="GBE169" s="50"/>
      <c r="GBF169" s="50"/>
      <c r="GBG169" s="50"/>
      <c r="GBH169" s="50"/>
      <c r="GBI169" s="50"/>
      <c r="GBJ169" s="50"/>
      <c r="GBK169" s="50"/>
      <c r="GBL169" s="50"/>
      <c r="GBM169" s="50"/>
      <c r="GBN169" s="50"/>
      <c r="GBO169" s="50"/>
      <c r="GBP169" s="50"/>
      <c r="GBQ169" s="50"/>
      <c r="GBR169" s="50"/>
      <c r="GBS169" s="50"/>
      <c r="GBT169" s="50"/>
      <c r="GBU169" s="50"/>
      <c r="GBV169" s="50"/>
      <c r="GBW169" s="50"/>
      <c r="GBX169" s="50"/>
      <c r="GBY169" s="50"/>
      <c r="GBZ169" s="50"/>
      <c r="GCA169" s="50"/>
      <c r="GCB169" s="50"/>
      <c r="GCC169" s="50"/>
      <c r="GCD169" s="50"/>
      <c r="GCE169" s="50"/>
      <c r="GCF169" s="50"/>
      <c r="GCG169" s="50"/>
      <c r="GCH169" s="50"/>
      <c r="GCI169" s="50"/>
      <c r="GCJ169" s="50"/>
      <c r="GCK169" s="50"/>
      <c r="GCL169" s="50"/>
      <c r="GCM169" s="50"/>
      <c r="GCN169" s="50"/>
      <c r="GCO169" s="50"/>
      <c r="GCP169" s="50"/>
      <c r="GCQ169" s="50"/>
      <c r="GCR169" s="50"/>
      <c r="GCS169" s="50"/>
      <c r="GCT169" s="50"/>
      <c r="GCU169" s="50"/>
      <c r="GCV169" s="50"/>
      <c r="GCW169" s="50"/>
      <c r="GCX169" s="50"/>
      <c r="GCY169" s="50"/>
      <c r="GCZ169" s="50"/>
      <c r="GDA169" s="50"/>
      <c r="GDB169" s="50"/>
      <c r="GDC169" s="50"/>
      <c r="GDD169" s="50"/>
      <c r="GDE169" s="50"/>
      <c r="GDF169" s="50"/>
      <c r="GDG169" s="50"/>
      <c r="GDH169" s="50"/>
      <c r="GDI169" s="50"/>
      <c r="GDJ169" s="50"/>
      <c r="GDK169" s="50"/>
      <c r="GDL169" s="50"/>
      <c r="GDM169" s="50"/>
      <c r="GDN169" s="50"/>
      <c r="GDO169" s="50"/>
      <c r="GDP169" s="50"/>
      <c r="GDQ169" s="50"/>
      <c r="GDR169" s="50"/>
      <c r="GDS169" s="50"/>
      <c r="GDT169" s="50"/>
      <c r="GDU169" s="50"/>
      <c r="GDV169" s="50"/>
      <c r="GDW169" s="50"/>
      <c r="GDX169" s="50"/>
      <c r="GDY169" s="50"/>
      <c r="GDZ169" s="50"/>
      <c r="GEA169" s="50"/>
      <c r="GEB169" s="50"/>
      <c r="GED169" s="50"/>
      <c r="GEF169" s="50"/>
      <c r="GEG169" s="50"/>
      <c r="GEH169" s="50"/>
      <c r="GEI169" s="50"/>
      <c r="GEJ169" s="50"/>
      <c r="GEK169" s="50"/>
      <c r="GEL169" s="50"/>
      <c r="GEM169" s="50"/>
      <c r="GER169" s="50"/>
      <c r="GES169" s="50"/>
      <c r="GET169" s="50"/>
      <c r="GEU169" s="50"/>
      <c r="GEV169" s="50"/>
      <c r="GEW169" s="50"/>
      <c r="GEX169" s="50"/>
      <c r="GEY169" s="50"/>
      <c r="GEZ169" s="50"/>
      <c r="GFA169" s="50"/>
      <c r="GFB169" s="50"/>
      <c r="GFC169" s="50"/>
      <c r="GFD169" s="50"/>
      <c r="GFE169" s="50"/>
      <c r="GFF169" s="50"/>
      <c r="GFG169" s="50"/>
      <c r="GFH169" s="50"/>
      <c r="GFI169" s="50"/>
      <c r="GFJ169" s="50"/>
      <c r="GFK169" s="50"/>
      <c r="GFL169" s="50"/>
      <c r="GFM169" s="50"/>
      <c r="GFN169" s="50"/>
      <c r="GFO169" s="50"/>
      <c r="GFP169" s="50"/>
      <c r="GFQ169" s="50"/>
      <c r="GFR169" s="50"/>
      <c r="GFS169" s="50"/>
      <c r="GFT169" s="50"/>
      <c r="GFU169" s="50"/>
      <c r="GFV169" s="50"/>
      <c r="GFW169" s="50"/>
      <c r="GFX169" s="50"/>
      <c r="GFY169" s="50"/>
      <c r="GFZ169" s="50"/>
      <c r="GGA169" s="50"/>
      <c r="GGB169" s="50"/>
      <c r="GGC169" s="50"/>
      <c r="GGD169" s="50"/>
      <c r="GGE169" s="50"/>
      <c r="GGF169" s="50"/>
      <c r="GGG169" s="50"/>
      <c r="GGH169" s="50"/>
      <c r="GGI169" s="50"/>
      <c r="GGJ169" s="50"/>
      <c r="GGK169" s="50"/>
      <c r="GGL169" s="50"/>
      <c r="GGM169" s="50"/>
      <c r="GGN169" s="50"/>
      <c r="GGO169" s="50"/>
      <c r="GGP169" s="50"/>
      <c r="GGQ169" s="50"/>
      <c r="GGR169" s="50"/>
      <c r="GGS169" s="50"/>
      <c r="GGT169" s="50"/>
      <c r="GGU169" s="50"/>
      <c r="GGV169" s="50"/>
      <c r="GGW169" s="50"/>
      <c r="GGX169" s="50"/>
      <c r="GGY169" s="50"/>
      <c r="GGZ169" s="50"/>
      <c r="GHA169" s="50"/>
      <c r="GHB169" s="50"/>
      <c r="GHC169" s="50"/>
      <c r="GHD169" s="50"/>
      <c r="GHE169" s="50"/>
      <c r="GHF169" s="50"/>
      <c r="GHG169" s="50"/>
      <c r="GHH169" s="50"/>
      <c r="GHI169" s="50"/>
      <c r="GHJ169" s="50"/>
      <c r="GHK169" s="50"/>
      <c r="GHL169" s="50"/>
      <c r="GHM169" s="50"/>
      <c r="GHN169" s="50"/>
      <c r="GHO169" s="50"/>
      <c r="GHP169" s="50"/>
      <c r="GHQ169" s="50"/>
      <c r="GHR169" s="50"/>
      <c r="GHS169" s="50"/>
      <c r="GHT169" s="50"/>
      <c r="GHU169" s="50"/>
      <c r="GHV169" s="50"/>
      <c r="GHW169" s="50"/>
      <c r="GHX169" s="50"/>
      <c r="GHY169" s="50"/>
      <c r="GHZ169" s="50"/>
      <c r="GIA169" s="50"/>
      <c r="GIB169" s="50"/>
      <c r="GIC169" s="50"/>
      <c r="GID169" s="50"/>
      <c r="GIE169" s="50"/>
      <c r="GIF169" s="50"/>
      <c r="GIG169" s="50"/>
      <c r="GIH169" s="50"/>
      <c r="GII169" s="50"/>
      <c r="GIJ169" s="50"/>
      <c r="GIK169" s="50"/>
      <c r="GIL169" s="50"/>
      <c r="GIM169" s="50"/>
      <c r="GIN169" s="50"/>
      <c r="GIO169" s="50"/>
      <c r="GIP169" s="50"/>
      <c r="GIQ169" s="50"/>
      <c r="GIR169" s="50"/>
      <c r="GIS169" s="50"/>
      <c r="GIT169" s="50"/>
      <c r="GIU169" s="50"/>
      <c r="GIV169" s="50"/>
      <c r="GIW169" s="50"/>
      <c r="GIX169" s="50"/>
      <c r="GIY169" s="50"/>
      <c r="GIZ169" s="50"/>
      <c r="GJA169" s="50"/>
      <c r="GJB169" s="50"/>
      <c r="GJC169" s="50"/>
      <c r="GJD169" s="50"/>
      <c r="GJE169" s="50"/>
      <c r="GJF169" s="50"/>
      <c r="GJG169" s="50"/>
      <c r="GJH169" s="50"/>
      <c r="GJI169" s="50"/>
      <c r="GJJ169" s="50"/>
      <c r="GJK169" s="50"/>
      <c r="GJL169" s="50"/>
      <c r="GJM169" s="50"/>
      <c r="GJN169" s="50"/>
      <c r="GJO169" s="50"/>
      <c r="GJP169" s="50"/>
      <c r="GJQ169" s="50"/>
      <c r="GJR169" s="50"/>
      <c r="GJS169" s="50"/>
      <c r="GJT169" s="50"/>
      <c r="GJU169" s="50"/>
      <c r="GJV169" s="50"/>
      <c r="GJW169" s="50"/>
      <c r="GJX169" s="50"/>
      <c r="GJY169" s="50"/>
      <c r="GJZ169" s="50"/>
      <c r="GKA169" s="50"/>
      <c r="GKB169" s="50"/>
      <c r="GKC169" s="50"/>
      <c r="GKD169" s="50"/>
      <c r="GKE169" s="50"/>
      <c r="GKF169" s="50"/>
      <c r="GKG169" s="50"/>
      <c r="GKH169" s="50"/>
      <c r="GKI169" s="50"/>
      <c r="GKJ169" s="50"/>
      <c r="GKK169" s="50"/>
      <c r="GKL169" s="50"/>
      <c r="GKM169" s="50"/>
      <c r="GKN169" s="50"/>
      <c r="GKO169" s="50"/>
      <c r="GKP169" s="50"/>
      <c r="GKQ169" s="50"/>
      <c r="GKR169" s="50"/>
      <c r="GKS169" s="50"/>
      <c r="GKT169" s="50"/>
      <c r="GKU169" s="50"/>
      <c r="GKV169" s="50"/>
      <c r="GKW169" s="50"/>
      <c r="GKX169" s="50"/>
      <c r="GKY169" s="50"/>
      <c r="GKZ169" s="50"/>
      <c r="GLA169" s="50"/>
      <c r="GLB169" s="50"/>
      <c r="GLC169" s="50"/>
      <c r="GLD169" s="50"/>
      <c r="GLE169" s="50"/>
      <c r="GLF169" s="50"/>
      <c r="GLG169" s="50"/>
      <c r="GLH169" s="50"/>
      <c r="GLI169" s="50"/>
      <c r="GLJ169" s="50"/>
      <c r="GLK169" s="50"/>
      <c r="GLL169" s="50"/>
      <c r="GLM169" s="50"/>
      <c r="GLN169" s="50"/>
      <c r="GLO169" s="50"/>
      <c r="GLP169" s="50"/>
      <c r="GLQ169" s="50"/>
      <c r="GLR169" s="50"/>
      <c r="GLS169" s="50"/>
      <c r="GLT169" s="50"/>
      <c r="GLU169" s="50"/>
      <c r="GLV169" s="50"/>
      <c r="GLW169" s="50"/>
      <c r="GLX169" s="50"/>
      <c r="GLY169" s="50"/>
      <c r="GLZ169" s="50"/>
      <c r="GMA169" s="50"/>
      <c r="GMB169" s="50"/>
      <c r="GMC169" s="50"/>
      <c r="GMD169" s="50"/>
      <c r="GME169" s="50"/>
      <c r="GMF169" s="50"/>
      <c r="GMG169" s="50"/>
      <c r="GMH169" s="50"/>
      <c r="GMI169" s="50"/>
      <c r="GMJ169" s="50"/>
      <c r="GMK169" s="50"/>
      <c r="GML169" s="50"/>
      <c r="GMM169" s="50"/>
      <c r="GMN169" s="50"/>
      <c r="GMO169" s="50"/>
      <c r="GMP169" s="50"/>
      <c r="GMQ169" s="50"/>
      <c r="GMR169" s="50"/>
      <c r="GMS169" s="50"/>
      <c r="GMT169" s="50"/>
      <c r="GMU169" s="50"/>
      <c r="GMV169" s="50"/>
      <c r="GMW169" s="50"/>
      <c r="GMX169" s="50"/>
      <c r="GMY169" s="50"/>
      <c r="GMZ169" s="50"/>
      <c r="GNA169" s="50"/>
      <c r="GNB169" s="50"/>
      <c r="GNC169" s="50"/>
      <c r="GND169" s="50"/>
      <c r="GNE169" s="50"/>
      <c r="GNF169" s="50"/>
      <c r="GNG169" s="50"/>
      <c r="GNH169" s="50"/>
      <c r="GNI169" s="50"/>
      <c r="GNJ169" s="50"/>
      <c r="GNK169" s="50"/>
      <c r="GNL169" s="50"/>
      <c r="GNM169" s="50"/>
      <c r="GNN169" s="50"/>
      <c r="GNO169" s="50"/>
      <c r="GNP169" s="50"/>
      <c r="GNQ169" s="50"/>
      <c r="GNR169" s="50"/>
      <c r="GNS169" s="50"/>
      <c r="GNT169" s="50"/>
      <c r="GNU169" s="50"/>
      <c r="GNV169" s="50"/>
      <c r="GNW169" s="50"/>
      <c r="GNX169" s="50"/>
      <c r="GNZ169" s="50"/>
      <c r="GOB169" s="50"/>
      <c r="GOC169" s="50"/>
      <c r="GOD169" s="50"/>
      <c r="GOE169" s="50"/>
      <c r="GOF169" s="50"/>
      <c r="GOG169" s="50"/>
      <c r="GOH169" s="50"/>
      <c r="GOI169" s="50"/>
      <c r="GON169" s="50"/>
      <c r="GOO169" s="50"/>
      <c r="GOP169" s="50"/>
      <c r="GOQ169" s="50"/>
      <c r="GOR169" s="50"/>
      <c r="GOS169" s="50"/>
      <c r="GOT169" s="50"/>
      <c r="GOU169" s="50"/>
      <c r="GOV169" s="50"/>
      <c r="GOW169" s="50"/>
      <c r="GOX169" s="50"/>
      <c r="GOY169" s="50"/>
      <c r="GOZ169" s="50"/>
      <c r="GPA169" s="50"/>
      <c r="GPB169" s="50"/>
      <c r="GPC169" s="50"/>
      <c r="GPD169" s="50"/>
      <c r="GPE169" s="50"/>
      <c r="GPF169" s="50"/>
      <c r="GPG169" s="50"/>
      <c r="GPH169" s="50"/>
      <c r="GPI169" s="50"/>
      <c r="GPJ169" s="50"/>
      <c r="GPK169" s="50"/>
      <c r="GPL169" s="50"/>
      <c r="GPM169" s="50"/>
      <c r="GPN169" s="50"/>
      <c r="GPO169" s="50"/>
      <c r="GPP169" s="50"/>
      <c r="GPQ169" s="50"/>
      <c r="GPR169" s="50"/>
      <c r="GPS169" s="50"/>
      <c r="GPT169" s="50"/>
      <c r="GPU169" s="50"/>
      <c r="GPV169" s="50"/>
      <c r="GPW169" s="50"/>
      <c r="GPX169" s="50"/>
      <c r="GPY169" s="50"/>
      <c r="GPZ169" s="50"/>
      <c r="GQA169" s="50"/>
      <c r="GQB169" s="50"/>
      <c r="GQC169" s="50"/>
      <c r="GQD169" s="50"/>
      <c r="GQE169" s="50"/>
      <c r="GQF169" s="50"/>
      <c r="GQG169" s="50"/>
      <c r="GQH169" s="50"/>
      <c r="GQI169" s="50"/>
      <c r="GQJ169" s="50"/>
      <c r="GQK169" s="50"/>
      <c r="GQL169" s="50"/>
      <c r="GQM169" s="50"/>
      <c r="GQN169" s="50"/>
      <c r="GQO169" s="50"/>
      <c r="GQP169" s="50"/>
      <c r="GQQ169" s="50"/>
      <c r="GQR169" s="50"/>
      <c r="GQS169" s="50"/>
      <c r="GQT169" s="50"/>
      <c r="GQU169" s="50"/>
      <c r="GQV169" s="50"/>
      <c r="GQW169" s="50"/>
      <c r="GQX169" s="50"/>
      <c r="GQY169" s="50"/>
      <c r="GQZ169" s="50"/>
      <c r="GRA169" s="50"/>
      <c r="GRB169" s="50"/>
      <c r="GRC169" s="50"/>
      <c r="GRD169" s="50"/>
      <c r="GRE169" s="50"/>
      <c r="GRF169" s="50"/>
      <c r="GRG169" s="50"/>
      <c r="GRH169" s="50"/>
      <c r="GRI169" s="50"/>
      <c r="GRJ169" s="50"/>
      <c r="GRK169" s="50"/>
      <c r="GRL169" s="50"/>
      <c r="GRM169" s="50"/>
      <c r="GRN169" s="50"/>
      <c r="GRO169" s="50"/>
      <c r="GRP169" s="50"/>
      <c r="GRQ169" s="50"/>
      <c r="GRR169" s="50"/>
      <c r="GRS169" s="50"/>
      <c r="GRT169" s="50"/>
      <c r="GRU169" s="50"/>
      <c r="GRV169" s="50"/>
      <c r="GRW169" s="50"/>
      <c r="GRX169" s="50"/>
      <c r="GRY169" s="50"/>
      <c r="GRZ169" s="50"/>
      <c r="GSA169" s="50"/>
      <c r="GSB169" s="50"/>
      <c r="GSC169" s="50"/>
      <c r="GSD169" s="50"/>
      <c r="GSE169" s="50"/>
      <c r="GSF169" s="50"/>
      <c r="GSG169" s="50"/>
      <c r="GSH169" s="50"/>
      <c r="GSI169" s="50"/>
      <c r="GSJ169" s="50"/>
      <c r="GSK169" s="50"/>
      <c r="GSL169" s="50"/>
      <c r="GSM169" s="50"/>
      <c r="GSN169" s="50"/>
      <c r="GSO169" s="50"/>
      <c r="GSP169" s="50"/>
      <c r="GSQ169" s="50"/>
      <c r="GSR169" s="50"/>
      <c r="GSS169" s="50"/>
      <c r="GST169" s="50"/>
      <c r="GSU169" s="50"/>
      <c r="GSV169" s="50"/>
      <c r="GSW169" s="50"/>
      <c r="GSX169" s="50"/>
      <c r="GSY169" s="50"/>
      <c r="GSZ169" s="50"/>
      <c r="GTA169" s="50"/>
      <c r="GTB169" s="50"/>
      <c r="GTC169" s="50"/>
      <c r="GTD169" s="50"/>
      <c r="GTE169" s="50"/>
      <c r="GTF169" s="50"/>
      <c r="GTG169" s="50"/>
      <c r="GTH169" s="50"/>
      <c r="GTI169" s="50"/>
      <c r="GTJ169" s="50"/>
      <c r="GTK169" s="50"/>
      <c r="GTL169" s="50"/>
      <c r="GTM169" s="50"/>
      <c r="GTN169" s="50"/>
      <c r="GTO169" s="50"/>
      <c r="GTP169" s="50"/>
      <c r="GTQ169" s="50"/>
      <c r="GTR169" s="50"/>
      <c r="GTS169" s="50"/>
      <c r="GTT169" s="50"/>
      <c r="GTU169" s="50"/>
      <c r="GTV169" s="50"/>
      <c r="GTW169" s="50"/>
      <c r="GTX169" s="50"/>
      <c r="GTY169" s="50"/>
      <c r="GTZ169" s="50"/>
      <c r="GUA169" s="50"/>
      <c r="GUB169" s="50"/>
      <c r="GUC169" s="50"/>
      <c r="GUD169" s="50"/>
      <c r="GUE169" s="50"/>
      <c r="GUF169" s="50"/>
      <c r="GUG169" s="50"/>
      <c r="GUH169" s="50"/>
      <c r="GUI169" s="50"/>
      <c r="GUJ169" s="50"/>
      <c r="GUK169" s="50"/>
      <c r="GUL169" s="50"/>
      <c r="GUM169" s="50"/>
      <c r="GUN169" s="50"/>
      <c r="GUO169" s="50"/>
      <c r="GUP169" s="50"/>
      <c r="GUQ169" s="50"/>
      <c r="GUR169" s="50"/>
      <c r="GUS169" s="50"/>
      <c r="GUT169" s="50"/>
      <c r="GUU169" s="50"/>
      <c r="GUV169" s="50"/>
      <c r="GUW169" s="50"/>
      <c r="GUX169" s="50"/>
      <c r="GUY169" s="50"/>
      <c r="GUZ169" s="50"/>
      <c r="GVA169" s="50"/>
      <c r="GVB169" s="50"/>
      <c r="GVC169" s="50"/>
      <c r="GVD169" s="50"/>
      <c r="GVE169" s="50"/>
      <c r="GVF169" s="50"/>
      <c r="GVG169" s="50"/>
      <c r="GVH169" s="50"/>
      <c r="GVI169" s="50"/>
      <c r="GVJ169" s="50"/>
      <c r="GVK169" s="50"/>
      <c r="GVL169" s="50"/>
      <c r="GVM169" s="50"/>
      <c r="GVN169" s="50"/>
      <c r="GVO169" s="50"/>
      <c r="GVP169" s="50"/>
      <c r="GVQ169" s="50"/>
      <c r="GVR169" s="50"/>
      <c r="GVS169" s="50"/>
      <c r="GVT169" s="50"/>
      <c r="GVU169" s="50"/>
      <c r="GVV169" s="50"/>
      <c r="GVW169" s="50"/>
      <c r="GVX169" s="50"/>
      <c r="GVY169" s="50"/>
      <c r="GVZ169" s="50"/>
      <c r="GWA169" s="50"/>
      <c r="GWB169" s="50"/>
      <c r="GWC169" s="50"/>
      <c r="GWD169" s="50"/>
      <c r="GWE169" s="50"/>
      <c r="GWF169" s="50"/>
      <c r="GWG169" s="50"/>
      <c r="GWH169" s="50"/>
      <c r="GWI169" s="50"/>
      <c r="GWJ169" s="50"/>
      <c r="GWK169" s="50"/>
      <c r="GWL169" s="50"/>
      <c r="GWM169" s="50"/>
      <c r="GWN169" s="50"/>
      <c r="GWO169" s="50"/>
      <c r="GWP169" s="50"/>
      <c r="GWQ169" s="50"/>
      <c r="GWR169" s="50"/>
      <c r="GWS169" s="50"/>
      <c r="GWT169" s="50"/>
      <c r="GWU169" s="50"/>
      <c r="GWV169" s="50"/>
      <c r="GWW169" s="50"/>
      <c r="GWX169" s="50"/>
      <c r="GWY169" s="50"/>
      <c r="GWZ169" s="50"/>
      <c r="GXA169" s="50"/>
      <c r="GXB169" s="50"/>
      <c r="GXC169" s="50"/>
      <c r="GXD169" s="50"/>
      <c r="GXE169" s="50"/>
      <c r="GXF169" s="50"/>
      <c r="GXG169" s="50"/>
      <c r="GXH169" s="50"/>
      <c r="GXI169" s="50"/>
      <c r="GXJ169" s="50"/>
      <c r="GXK169" s="50"/>
      <c r="GXL169" s="50"/>
      <c r="GXM169" s="50"/>
      <c r="GXN169" s="50"/>
      <c r="GXO169" s="50"/>
      <c r="GXP169" s="50"/>
      <c r="GXQ169" s="50"/>
      <c r="GXR169" s="50"/>
      <c r="GXS169" s="50"/>
      <c r="GXT169" s="50"/>
      <c r="GXV169" s="50"/>
      <c r="GXX169" s="50"/>
      <c r="GXY169" s="50"/>
      <c r="GXZ169" s="50"/>
      <c r="GYA169" s="50"/>
      <c r="GYB169" s="50"/>
      <c r="GYC169" s="50"/>
      <c r="GYD169" s="50"/>
      <c r="GYE169" s="50"/>
      <c r="GYJ169" s="50"/>
      <c r="GYK169" s="50"/>
      <c r="GYL169" s="50"/>
      <c r="GYM169" s="50"/>
      <c r="GYN169" s="50"/>
      <c r="GYO169" s="50"/>
      <c r="GYP169" s="50"/>
      <c r="GYQ169" s="50"/>
      <c r="GYR169" s="50"/>
      <c r="GYS169" s="50"/>
      <c r="GYT169" s="50"/>
      <c r="GYU169" s="50"/>
      <c r="GYV169" s="50"/>
      <c r="GYW169" s="50"/>
      <c r="GYX169" s="50"/>
      <c r="GYY169" s="50"/>
      <c r="GYZ169" s="50"/>
      <c r="GZA169" s="50"/>
      <c r="GZB169" s="50"/>
      <c r="GZC169" s="50"/>
      <c r="GZD169" s="50"/>
      <c r="GZE169" s="50"/>
      <c r="GZF169" s="50"/>
      <c r="GZG169" s="50"/>
      <c r="GZH169" s="50"/>
      <c r="GZI169" s="50"/>
      <c r="GZJ169" s="50"/>
      <c r="GZK169" s="50"/>
      <c r="GZL169" s="50"/>
      <c r="GZM169" s="50"/>
      <c r="GZN169" s="50"/>
      <c r="GZO169" s="50"/>
      <c r="GZP169" s="50"/>
      <c r="GZQ169" s="50"/>
      <c r="GZR169" s="50"/>
      <c r="GZS169" s="50"/>
      <c r="GZT169" s="50"/>
      <c r="GZU169" s="50"/>
      <c r="GZV169" s="50"/>
      <c r="GZW169" s="50"/>
      <c r="GZX169" s="50"/>
      <c r="GZY169" s="50"/>
      <c r="GZZ169" s="50"/>
      <c r="HAA169" s="50"/>
      <c r="HAB169" s="50"/>
      <c r="HAC169" s="50"/>
      <c r="HAD169" s="50"/>
      <c r="HAE169" s="50"/>
      <c r="HAF169" s="50"/>
      <c r="HAG169" s="50"/>
      <c r="HAH169" s="50"/>
      <c r="HAI169" s="50"/>
      <c r="HAJ169" s="50"/>
      <c r="HAK169" s="50"/>
      <c r="HAL169" s="50"/>
      <c r="HAM169" s="50"/>
      <c r="HAN169" s="50"/>
      <c r="HAO169" s="50"/>
      <c r="HAP169" s="50"/>
      <c r="HAQ169" s="50"/>
      <c r="HAR169" s="50"/>
      <c r="HAS169" s="50"/>
      <c r="HAT169" s="50"/>
      <c r="HAU169" s="50"/>
      <c r="HAV169" s="50"/>
      <c r="HAW169" s="50"/>
      <c r="HAX169" s="50"/>
      <c r="HAY169" s="50"/>
      <c r="HAZ169" s="50"/>
      <c r="HBA169" s="50"/>
      <c r="HBB169" s="50"/>
      <c r="HBC169" s="50"/>
      <c r="HBD169" s="50"/>
      <c r="HBE169" s="50"/>
      <c r="HBF169" s="50"/>
      <c r="HBG169" s="50"/>
      <c r="HBH169" s="50"/>
      <c r="HBI169" s="50"/>
      <c r="HBJ169" s="50"/>
      <c r="HBK169" s="50"/>
      <c r="HBL169" s="50"/>
      <c r="HBM169" s="50"/>
      <c r="HBN169" s="50"/>
      <c r="HBO169" s="50"/>
      <c r="HBP169" s="50"/>
      <c r="HBQ169" s="50"/>
      <c r="HBR169" s="50"/>
      <c r="HBS169" s="50"/>
      <c r="HBT169" s="50"/>
      <c r="HBU169" s="50"/>
      <c r="HBV169" s="50"/>
      <c r="HBW169" s="50"/>
      <c r="HBX169" s="50"/>
      <c r="HBY169" s="50"/>
      <c r="HBZ169" s="50"/>
      <c r="HCA169" s="50"/>
      <c r="HCB169" s="50"/>
      <c r="HCC169" s="50"/>
      <c r="HCD169" s="50"/>
      <c r="HCE169" s="50"/>
      <c r="HCF169" s="50"/>
      <c r="HCG169" s="50"/>
      <c r="HCH169" s="50"/>
      <c r="HCI169" s="50"/>
      <c r="HCJ169" s="50"/>
      <c r="HCK169" s="50"/>
      <c r="HCL169" s="50"/>
      <c r="HCM169" s="50"/>
      <c r="HCN169" s="50"/>
      <c r="HCO169" s="50"/>
      <c r="HCP169" s="50"/>
      <c r="HCQ169" s="50"/>
      <c r="HCR169" s="50"/>
      <c r="HCS169" s="50"/>
      <c r="HCT169" s="50"/>
      <c r="HCU169" s="50"/>
      <c r="HCV169" s="50"/>
      <c r="HCW169" s="50"/>
      <c r="HCX169" s="50"/>
      <c r="HCY169" s="50"/>
      <c r="HCZ169" s="50"/>
      <c r="HDA169" s="50"/>
      <c r="HDB169" s="50"/>
      <c r="HDC169" s="50"/>
      <c r="HDD169" s="50"/>
      <c r="HDE169" s="50"/>
      <c r="HDF169" s="50"/>
      <c r="HDG169" s="50"/>
      <c r="HDH169" s="50"/>
      <c r="HDI169" s="50"/>
      <c r="HDJ169" s="50"/>
      <c r="HDK169" s="50"/>
      <c r="HDL169" s="50"/>
      <c r="HDM169" s="50"/>
      <c r="HDN169" s="50"/>
      <c r="HDO169" s="50"/>
      <c r="HDP169" s="50"/>
      <c r="HDQ169" s="50"/>
      <c r="HDR169" s="50"/>
      <c r="HDS169" s="50"/>
      <c r="HDT169" s="50"/>
      <c r="HDU169" s="50"/>
      <c r="HDV169" s="50"/>
      <c r="HDW169" s="50"/>
      <c r="HDX169" s="50"/>
      <c r="HDY169" s="50"/>
      <c r="HDZ169" s="50"/>
      <c r="HEA169" s="50"/>
      <c r="HEB169" s="50"/>
      <c r="HEC169" s="50"/>
      <c r="HED169" s="50"/>
      <c r="HEE169" s="50"/>
      <c r="HEF169" s="50"/>
      <c r="HEG169" s="50"/>
      <c r="HEH169" s="50"/>
      <c r="HEI169" s="50"/>
      <c r="HEJ169" s="50"/>
      <c r="HEK169" s="50"/>
      <c r="HEL169" s="50"/>
      <c r="HEM169" s="50"/>
      <c r="HEN169" s="50"/>
      <c r="HEO169" s="50"/>
      <c r="HEP169" s="50"/>
      <c r="HEQ169" s="50"/>
      <c r="HER169" s="50"/>
      <c r="HES169" s="50"/>
      <c r="HET169" s="50"/>
      <c r="HEU169" s="50"/>
      <c r="HEV169" s="50"/>
      <c r="HEW169" s="50"/>
      <c r="HEX169" s="50"/>
      <c r="HEY169" s="50"/>
      <c r="HEZ169" s="50"/>
      <c r="HFA169" s="50"/>
      <c r="HFB169" s="50"/>
      <c r="HFC169" s="50"/>
      <c r="HFD169" s="50"/>
      <c r="HFE169" s="50"/>
      <c r="HFF169" s="50"/>
      <c r="HFG169" s="50"/>
      <c r="HFH169" s="50"/>
      <c r="HFI169" s="50"/>
      <c r="HFJ169" s="50"/>
      <c r="HFK169" s="50"/>
      <c r="HFL169" s="50"/>
      <c r="HFM169" s="50"/>
      <c r="HFN169" s="50"/>
      <c r="HFO169" s="50"/>
      <c r="HFP169" s="50"/>
      <c r="HFQ169" s="50"/>
      <c r="HFR169" s="50"/>
      <c r="HFS169" s="50"/>
      <c r="HFT169" s="50"/>
      <c r="HFU169" s="50"/>
      <c r="HFV169" s="50"/>
      <c r="HFW169" s="50"/>
      <c r="HFX169" s="50"/>
      <c r="HFY169" s="50"/>
      <c r="HFZ169" s="50"/>
      <c r="HGA169" s="50"/>
      <c r="HGB169" s="50"/>
      <c r="HGC169" s="50"/>
      <c r="HGD169" s="50"/>
      <c r="HGE169" s="50"/>
      <c r="HGF169" s="50"/>
      <c r="HGG169" s="50"/>
      <c r="HGH169" s="50"/>
      <c r="HGI169" s="50"/>
      <c r="HGJ169" s="50"/>
      <c r="HGK169" s="50"/>
      <c r="HGL169" s="50"/>
      <c r="HGM169" s="50"/>
      <c r="HGN169" s="50"/>
      <c r="HGO169" s="50"/>
      <c r="HGP169" s="50"/>
      <c r="HGQ169" s="50"/>
      <c r="HGR169" s="50"/>
      <c r="HGS169" s="50"/>
      <c r="HGT169" s="50"/>
      <c r="HGU169" s="50"/>
      <c r="HGV169" s="50"/>
      <c r="HGW169" s="50"/>
      <c r="HGX169" s="50"/>
      <c r="HGY169" s="50"/>
      <c r="HGZ169" s="50"/>
      <c r="HHA169" s="50"/>
      <c r="HHB169" s="50"/>
      <c r="HHC169" s="50"/>
      <c r="HHD169" s="50"/>
      <c r="HHE169" s="50"/>
      <c r="HHF169" s="50"/>
      <c r="HHG169" s="50"/>
      <c r="HHH169" s="50"/>
      <c r="HHI169" s="50"/>
      <c r="HHJ169" s="50"/>
      <c r="HHK169" s="50"/>
      <c r="HHL169" s="50"/>
      <c r="HHM169" s="50"/>
      <c r="HHN169" s="50"/>
      <c r="HHO169" s="50"/>
      <c r="HHP169" s="50"/>
      <c r="HHR169" s="50"/>
      <c r="HHT169" s="50"/>
      <c r="HHU169" s="50"/>
      <c r="HHV169" s="50"/>
      <c r="HHW169" s="50"/>
      <c r="HHX169" s="50"/>
      <c r="HHY169" s="50"/>
      <c r="HHZ169" s="50"/>
      <c r="HIA169" s="50"/>
      <c r="HIF169" s="50"/>
      <c r="HIG169" s="50"/>
      <c r="HIH169" s="50"/>
      <c r="HII169" s="50"/>
      <c r="HIJ169" s="50"/>
      <c r="HIK169" s="50"/>
      <c r="HIL169" s="50"/>
      <c r="HIM169" s="50"/>
      <c r="HIN169" s="50"/>
      <c r="HIO169" s="50"/>
      <c r="HIP169" s="50"/>
      <c r="HIQ169" s="50"/>
      <c r="HIR169" s="50"/>
      <c r="HIS169" s="50"/>
      <c r="HIT169" s="50"/>
      <c r="HIU169" s="50"/>
      <c r="HIV169" s="50"/>
      <c r="HIW169" s="50"/>
      <c r="HIX169" s="50"/>
      <c r="HIY169" s="50"/>
      <c r="HIZ169" s="50"/>
      <c r="HJA169" s="50"/>
      <c r="HJB169" s="50"/>
      <c r="HJC169" s="50"/>
      <c r="HJD169" s="50"/>
      <c r="HJE169" s="50"/>
      <c r="HJF169" s="50"/>
      <c r="HJG169" s="50"/>
      <c r="HJH169" s="50"/>
      <c r="HJI169" s="50"/>
      <c r="HJJ169" s="50"/>
      <c r="HJK169" s="50"/>
      <c r="HJL169" s="50"/>
      <c r="HJM169" s="50"/>
      <c r="HJN169" s="50"/>
      <c r="HJO169" s="50"/>
      <c r="HJP169" s="50"/>
      <c r="HJQ169" s="50"/>
      <c r="HJR169" s="50"/>
      <c r="HJS169" s="50"/>
      <c r="HJT169" s="50"/>
      <c r="HJU169" s="50"/>
      <c r="HJV169" s="50"/>
      <c r="HJW169" s="50"/>
      <c r="HJX169" s="50"/>
      <c r="HJY169" s="50"/>
      <c r="HJZ169" s="50"/>
      <c r="HKA169" s="50"/>
      <c r="HKB169" s="50"/>
      <c r="HKC169" s="50"/>
      <c r="HKD169" s="50"/>
      <c r="HKE169" s="50"/>
      <c r="HKF169" s="50"/>
      <c r="HKG169" s="50"/>
      <c r="HKH169" s="50"/>
      <c r="HKI169" s="50"/>
      <c r="HKJ169" s="50"/>
      <c r="HKK169" s="50"/>
      <c r="HKL169" s="50"/>
      <c r="HKM169" s="50"/>
      <c r="HKN169" s="50"/>
      <c r="HKO169" s="50"/>
      <c r="HKP169" s="50"/>
      <c r="HKQ169" s="50"/>
      <c r="HKR169" s="50"/>
      <c r="HKS169" s="50"/>
      <c r="HKT169" s="50"/>
      <c r="HKU169" s="50"/>
      <c r="HKV169" s="50"/>
      <c r="HKW169" s="50"/>
      <c r="HKX169" s="50"/>
      <c r="HKY169" s="50"/>
      <c r="HKZ169" s="50"/>
      <c r="HLA169" s="50"/>
      <c r="HLB169" s="50"/>
      <c r="HLC169" s="50"/>
      <c r="HLD169" s="50"/>
      <c r="HLE169" s="50"/>
      <c r="HLF169" s="50"/>
      <c r="HLG169" s="50"/>
      <c r="HLH169" s="50"/>
      <c r="HLI169" s="50"/>
      <c r="HLJ169" s="50"/>
      <c r="HLK169" s="50"/>
      <c r="HLL169" s="50"/>
      <c r="HLM169" s="50"/>
      <c r="HLN169" s="50"/>
      <c r="HLO169" s="50"/>
      <c r="HLP169" s="50"/>
      <c r="HLQ169" s="50"/>
      <c r="HLR169" s="50"/>
      <c r="HLS169" s="50"/>
      <c r="HLT169" s="50"/>
      <c r="HLU169" s="50"/>
      <c r="HLV169" s="50"/>
      <c r="HLW169" s="50"/>
      <c r="HLX169" s="50"/>
      <c r="HLY169" s="50"/>
      <c r="HLZ169" s="50"/>
      <c r="HMA169" s="50"/>
      <c r="HMB169" s="50"/>
      <c r="HMC169" s="50"/>
      <c r="HMD169" s="50"/>
      <c r="HME169" s="50"/>
      <c r="HMF169" s="50"/>
      <c r="HMG169" s="50"/>
      <c r="HMH169" s="50"/>
      <c r="HMI169" s="50"/>
      <c r="HMJ169" s="50"/>
      <c r="HMK169" s="50"/>
      <c r="HML169" s="50"/>
      <c r="HMM169" s="50"/>
      <c r="HMN169" s="50"/>
      <c r="HMO169" s="50"/>
      <c r="HMP169" s="50"/>
      <c r="HMQ169" s="50"/>
      <c r="HMR169" s="50"/>
      <c r="HMS169" s="50"/>
      <c r="HMT169" s="50"/>
      <c r="HMU169" s="50"/>
      <c r="HMV169" s="50"/>
      <c r="HMW169" s="50"/>
      <c r="HMX169" s="50"/>
      <c r="HMY169" s="50"/>
      <c r="HMZ169" s="50"/>
      <c r="HNA169" s="50"/>
      <c r="HNB169" s="50"/>
      <c r="HNC169" s="50"/>
      <c r="HND169" s="50"/>
      <c r="HNE169" s="50"/>
      <c r="HNF169" s="50"/>
      <c r="HNG169" s="50"/>
      <c r="HNH169" s="50"/>
      <c r="HNI169" s="50"/>
      <c r="HNJ169" s="50"/>
      <c r="HNK169" s="50"/>
      <c r="HNL169" s="50"/>
      <c r="HNM169" s="50"/>
      <c r="HNN169" s="50"/>
      <c r="HNO169" s="50"/>
      <c r="HNP169" s="50"/>
      <c r="HNQ169" s="50"/>
      <c r="HNR169" s="50"/>
      <c r="HNS169" s="50"/>
      <c r="HNT169" s="50"/>
      <c r="HNU169" s="50"/>
      <c r="HNV169" s="50"/>
      <c r="HNW169" s="50"/>
      <c r="HNX169" s="50"/>
      <c r="HNY169" s="50"/>
      <c r="HNZ169" s="50"/>
      <c r="HOA169" s="50"/>
      <c r="HOB169" s="50"/>
      <c r="HOC169" s="50"/>
      <c r="HOD169" s="50"/>
      <c r="HOE169" s="50"/>
      <c r="HOF169" s="50"/>
      <c r="HOG169" s="50"/>
      <c r="HOH169" s="50"/>
      <c r="HOI169" s="50"/>
      <c r="HOJ169" s="50"/>
      <c r="HOK169" s="50"/>
      <c r="HOL169" s="50"/>
      <c r="HOM169" s="50"/>
      <c r="HON169" s="50"/>
      <c r="HOO169" s="50"/>
      <c r="HOP169" s="50"/>
      <c r="HOQ169" s="50"/>
      <c r="HOR169" s="50"/>
      <c r="HOS169" s="50"/>
      <c r="HOT169" s="50"/>
      <c r="HOU169" s="50"/>
      <c r="HOV169" s="50"/>
      <c r="HOW169" s="50"/>
      <c r="HOX169" s="50"/>
      <c r="HOY169" s="50"/>
      <c r="HOZ169" s="50"/>
      <c r="HPA169" s="50"/>
      <c r="HPB169" s="50"/>
      <c r="HPC169" s="50"/>
      <c r="HPD169" s="50"/>
      <c r="HPE169" s="50"/>
      <c r="HPF169" s="50"/>
      <c r="HPG169" s="50"/>
      <c r="HPH169" s="50"/>
      <c r="HPI169" s="50"/>
      <c r="HPJ169" s="50"/>
      <c r="HPK169" s="50"/>
      <c r="HPL169" s="50"/>
      <c r="HPM169" s="50"/>
      <c r="HPN169" s="50"/>
      <c r="HPO169" s="50"/>
      <c r="HPP169" s="50"/>
      <c r="HPQ169" s="50"/>
      <c r="HPR169" s="50"/>
      <c r="HPS169" s="50"/>
      <c r="HPT169" s="50"/>
      <c r="HPU169" s="50"/>
      <c r="HPV169" s="50"/>
      <c r="HPW169" s="50"/>
      <c r="HPX169" s="50"/>
      <c r="HPY169" s="50"/>
      <c r="HPZ169" s="50"/>
      <c r="HQA169" s="50"/>
      <c r="HQB169" s="50"/>
      <c r="HQC169" s="50"/>
      <c r="HQD169" s="50"/>
      <c r="HQE169" s="50"/>
      <c r="HQF169" s="50"/>
      <c r="HQG169" s="50"/>
      <c r="HQH169" s="50"/>
      <c r="HQI169" s="50"/>
      <c r="HQJ169" s="50"/>
      <c r="HQK169" s="50"/>
      <c r="HQL169" s="50"/>
      <c r="HQM169" s="50"/>
      <c r="HQN169" s="50"/>
      <c r="HQO169" s="50"/>
      <c r="HQP169" s="50"/>
      <c r="HQQ169" s="50"/>
      <c r="HQR169" s="50"/>
      <c r="HQS169" s="50"/>
      <c r="HQT169" s="50"/>
      <c r="HQU169" s="50"/>
      <c r="HQV169" s="50"/>
      <c r="HQW169" s="50"/>
      <c r="HQX169" s="50"/>
      <c r="HQY169" s="50"/>
      <c r="HQZ169" s="50"/>
      <c r="HRA169" s="50"/>
      <c r="HRB169" s="50"/>
      <c r="HRC169" s="50"/>
      <c r="HRD169" s="50"/>
      <c r="HRE169" s="50"/>
      <c r="HRF169" s="50"/>
      <c r="HRG169" s="50"/>
      <c r="HRH169" s="50"/>
      <c r="HRI169" s="50"/>
      <c r="HRJ169" s="50"/>
      <c r="HRK169" s="50"/>
      <c r="HRL169" s="50"/>
      <c r="HRN169" s="50"/>
      <c r="HRP169" s="50"/>
      <c r="HRQ169" s="50"/>
      <c r="HRR169" s="50"/>
      <c r="HRS169" s="50"/>
      <c r="HRT169" s="50"/>
      <c r="HRU169" s="50"/>
      <c r="HRV169" s="50"/>
      <c r="HRW169" s="50"/>
      <c r="HSB169" s="50"/>
      <c r="HSC169" s="50"/>
      <c r="HSD169" s="50"/>
      <c r="HSE169" s="50"/>
      <c r="HSF169" s="50"/>
      <c r="HSG169" s="50"/>
      <c r="HSH169" s="50"/>
      <c r="HSI169" s="50"/>
      <c r="HSJ169" s="50"/>
      <c r="HSK169" s="50"/>
      <c r="HSL169" s="50"/>
      <c r="HSM169" s="50"/>
      <c r="HSN169" s="50"/>
      <c r="HSO169" s="50"/>
      <c r="HSP169" s="50"/>
      <c r="HSQ169" s="50"/>
      <c r="HSR169" s="50"/>
      <c r="HSS169" s="50"/>
      <c r="HST169" s="50"/>
      <c r="HSU169" s="50"/>
      <c r="HSV169" s="50"/>
      <c r="HSW169" s="50"/>
      <c r="HSX169" s="50"/>
      <c r="HSY169" s="50"/>
      <c r="HSZ169" s="50"/>
      <c r="HTA169" s="50"/>
      <c r="HTB169" s="50"/>
      <c r="HTC169" s="50"/>
      <c r="HTD169" s="50"/>
      <c r="HTE169" s="50"/>
      <c r="HTF169" s="50"/>
      <c r="HTG169" s="50"/>
      <c r="HTH169" s="50"/>
      <c r="HTI169" s="50"/>
      <c r="HTJ169" s="50"/>
      <c r="HTK169" s="50"/>
      <c r="HTL169" s="50"/>
      <c r="HTM169" s="50"/>
      <c r="HTN169" s="50"/>
      <c r="HTO169" s="50"/>
      <c r="HTP169" s="50"/>
      <c r="HTQ169" s="50"/>
      <c r="HTR169" s="50"/>
      <c r="HTS169" s="50"/>
      <c r="HTT169" s="50"/>
      <c r="HTU169" s="50"/>
      <c r="HTV169" s="50"/>
      <c r="HTW169" s="50"/>
      <c r="HTX169" s="50"/>
      <c r="HTY169" s="50"/>
      <c r="HTZ169" s="50"/>
      <c r="HUA169" s="50"/>
      <c r="HUB169" s="50"/>
      <c r="HUC169" s="50"/>
      <c r="HUD169" s="50"/>
      <c r="HUE169" s="50"/>
      <c r="HUF169" s="50"/>
      <c r="HUG169" s="50"/>
      <c r="HUH169" s="50"/>
      <c r="HUI169" s="50"/>
      <c r="HUJ169" s="50"/>
      <c r="HUK169" s="50"/>
      <c r="HUL169" s="50"/>
      <c r="HUM169" s="50"/>
      <c r="HUN169" s="50"/>
      <c r="HUO169" s="50"/>
      <c r="HUP169" s="50"/>
      <c r="HUQ169" s="50"/>
      <c r="HUR169" s="50"/>
      <c r="HUS169" s="50"/>
      <c r="HUT169" s="50"/>
      <c r="HUU169" s="50"/>
      <c r="HUV169" s="50"/>
      <c r="HUW169" s="50"/>
      <c r="HUX169" s="50"/>
      <c r="HUY169" s="50"/>
      <c r="HUZ169" s="50"/>
      <c r="HVA169" s="50"/>
      <c r="HVB169" s="50"/>
      <c r="HVC169" s="50"/>
      <c r="HVD169" s="50"/>
      <c r="HVE169" s="50"/>
      <c r="HVF169" s="50"/>
      <c r="HVG169" s="50"/>
      <c r="HVH169" s="50"/>
      <c r="HVI169" s="50"/>
      <c r="HVJ169" s="50"/>
      <c r="HVK169" s="50"/>
      <c r="HVL169" s="50"/>
      <c r="HVM169" s="50"/>
      <c r="HVN169" s="50"/>
      <c r="HVO169" s="50"/>
      <c r="HVP169" s="50"/>
      <c r="HVQ169" s="50"/>
      <c r="HVR169" s="50"/>
      <c r="HVS169" s="50"/>
      <c r="HVT169" s="50"/>
      <c r="HVU169" s="50"/>
      <c r="HVV169" s="50"/>
      <c r="HVW169" s="50"/>
      <c r="HVX169" s="50"/>
      <c r="HVY169" s="50"/>
      <c r="HVZ169" s="50"/>
      <c r="HWA169" s="50"/>
      <c r="HWB169" s="50"/>
      <c r="HWC169" s="50"/>
      <c r="HWD169" s="50"/>
      <c r="HWE169" s="50"/>
      <c r="HWF169" s="50"/>
      <c r="HWG169" s="50"/>
      <c r="HWH169" s="50"/>
      <c r="HWI169" s="50"/>
      <c r="HWJ169" s="50"/>
      <c r="HWK169" s="50"/>
      <c r="HWL169" s="50"/>
      <c r="HWM169" s="50"/>
      <c r="HWN169" s="50"/>
      <c r="HWO169" s="50"/>
      <c r="HWP169" s="50"/>
      <c r="HWQ169" s="50"/>
      <c r="HWR169" s="50"/>
      <c r="HWS169" s="50"/>
      <c r="HWT169" s="50"/>
      <c r="HWU169" s="50"/>
      <c r="HWV169" s="50"/>
      <c r="HWW169" s="50"/>
      <c r="HWX169" s="50"/>
      <c r="HWY169" s="50"/>
      <c r="HWZ169" s="50"/>
      <c r="HXA169" s="50"/>
      <c r="HXB169" s="50"/>
      <c r="HXC169" s="50"/>
      <c r="HXD169" s="50"/>
      <c r="HXE169" s="50"/>
      <c r="HXF169" s="50"/>
      <c r="HXG169" s="50"/>
      <c r="HXH169" s="50"/>
      <c r="HXI169" s="50"/>
      <c r="HXJ169" s="50"/>
      <c r="HXK169" s="50"/>
      <c r="HXL169" s="50"/>
      <c r="HXM169" s="50"/>
      <c r="HXN169" s="50"/>
      <c r="HXO169" s="50"/>
      <c r="HXP169" s="50"/>
      <c r="HXQ169" s="50"/>
      <c r="HXR169" s="50"/>
      <c r="HXS169" s="50"/>
      <c r="HXT169" s="50"/>
      <c r="HXU169" s="50"/>
      <c r="HXV169" s="50"/>
      <c r="HXW169" s="50"/>
      <c r="HXX169" s="50"/>
      <c r="HXY169" s="50"/>
      <c r="HXZ169" s="50"/>
      <c r="HYA169" s="50"/>
      <c r="HYB169" s="50"/>
      <c r="HYC169" s="50"/>
      <c r="HYD169" s="50"/>
      <c r="HYE169" s="50"/>
      <c r="HYF169" s="50"/>
      <c r="HYG169" s="50"/>
      <c r="HYH169" s="50"/>
      <c r="HYI169" s="50"/>
      <c r="HYJ169" s="50"/>
      <c r="HYK169" s="50"/>
      <c r="HYL169" s="50"/>
      <c r="HYM169" s="50"/>
      <c r="HYN169" s="50"/>
      <c r="HYO169" s="50"/>
      <c r="HYP169" s="50"/>
      <c r="HYQ169" s="50"/>
      <c r="HYR169" s="50"/>
      <c r="HYS169" s="50"/>
      <c r="HYT169" s="50"/>
      <c r="HYU169" s="50"/>
      <c r="HYV169" s="50"/>
      <c r="HYW169" s="50"/>
      <c r="HYX169" s="50"/>
      <c r="HYY169" s="50"/>
      <c r="HYZ169" s="50"/>
      <c r="HZA169" s="50"/>
      <c r="HZB169" s="50"/>
      <c r="HZC169" s="50"/>
      <c r="HZD169" s="50"/>
      <c r="HZE169" s="50"/>
      <c r="HZF169" s="50"/>
      <c r="HZG169" s="50"/>
      <c r="HZH169" s="50"/>
      <c r="HZI169" s="50"/>
      <c r="HZJ169" s="50"/>
      <c r="HZK169" s="50"/>
      <c r="HZL169" s="50"/>
      <c r="HZM169" s="50"/>
      <c r="HZN169" s="50"/>
      <c r="HZO169" s="50"/>
      <c r="HZP169" s="50"/>
      <c r="HZQ169" s="50"/>
      <c r="HZR169" s="50"/>
      <c r="HZS169" s="50"/>
      <c r="HZT169" s="50"/>
      <c r="HZU169" s="50"/>
      <c r="HZV169" s="50"/>
      <c r="HZW169" s="50"/>
      <c r="HZX169" s="50"/>
      <c r="HZY169" s="50"/>
      <c r="HZZ169" s="50"/>
      <c r="IAA169" s="50"/>
      <c r="IAB169" s="50"/>
      <c r="IAC169" s="50"/>
      <c r="IAD169" s="50"/>
      <c r="IAE169" s="50"/>
      <c r="IAF169" s="50"/>
      <c r="IAG169" s="50"/>
      <c r="IAH169" s="50"/>
      <c r="IAI169" s="50"/>
      <c r="IAJ169" s="50"/>
      <c r="IAK169" s="50"/>
      <c r="IAL169" s="50"/>
      <c r="IAM169" s="50"/>
      <c r="IAN169" s="50"/>
      <c r="IAO169" s="50"/>
      <c r="IAP169" s="50"/>
      <c r="IAQ169" s="50"/>
      <c r="IAR169" s="50"/>
      <c r="IAS169" s="50"/>
      <c r="IAT169" s="50"/>
      <c r="IAU169" s="50"/>
      <c r="IAV169" s="50"/>
      <c r="IAW169" s="50"/>
      <c r="IAX169" s="50"/>
      <c r="IAY169" s="50"/>
      <c r="IAZ169" s="50"/>
      <c r="IBA169" s="50"/>
      <c r="IBB169" s="50"/>
      <c r="IBC169" s="50"/>
      <c r="IBD169" s="50"/>
      <c r="IBE169" s="50"/>
      <c r="IBF169" s="50"/>
      <c r="IBG169" s="50"/>
      <c r="IBH169" s="50"/>
      <c r="IBJ169" s="50"/>
      <c r="IBL169" s="50"/>
      <c r="IBM169" s="50"/>
      <c r="IBN169" s="50"/>
      <c r="IBO169" s="50"/>
      <c r="IBP169" s="50"/>
      <c r="IBQ169" s="50"/>
      <c r="IBR169" s="50"/>
      <c r="IBS169" s="50"/>
      <c r="IBX169" s="50"/>
      <c r="IBY169" s="50"/>
      <c r="IBZ169" s="50"/>
      <c r="ICA169" s="50"/>
      <c r="ICB169" s="50"/>
      <c r="ICC169" s="50"/>
      <c r="ICD169" s="50"/>
      <c r="ICE169" s="50"/>
      <c r="ICF169" s="50"/>
      <c r="ICG169" s="50"/>
      <c r="ICH169" s="50"/>
      <c r="ICI169" s="50"/>
      <c r="ICJ169" s="50"/>
      <c r="ICK169" s="50"/>
      <c r="ICL169" s="50"/>
      <c r="ICM169" s="50"/>
      <c r="ICN169" s="50"/>
      <c r="ICO169" s="50"/>
      <c r="ICP169" s="50"/>
      <c r="ICQ169" s="50"/>
      <c r="ICR169" s="50"/>
      <c r="ICS169" s="50"/>
      <c r="ICT169" s="50"/>
      <c r="ICU169" s="50"/>
      <c r="ICV169" s="50"/>
      <c r="ICW169" s="50"/>
      <c r="ICX169" s="50"/>
      <c r="ICY169" s="50"/>
      <c r="ICZ169" s="50"/>
      <c r="IDA169" s="50"/>
      <c r="IDB169" s="50"/>
      <c r="IDC169" s="50"/>
      <c r="IDD169" s="50"/>
      <c r="IDE169" s="50"/>
      <c r="IDF169" s="50"/>
      <c r="IDG169" s="50"/>
      <c r="IDH169" s="50"/>
      <c r="IDI169" s="50"/>
      <c r="IDJ169" s="50"/>
      <c r="IDK169" s="50"/>
      <c r="IDL169" s="50"/>
      <c r="IDM169" s="50"/>
      <c r="IDN169" s="50"/>
      <c r="IDO169" s="50"/>
      <c r="IDP169" s="50"/>
      <c r="IDQ169" s="50"/>
      <c r="IDR169" s="50"/>
      <c r="IDS169" s="50"/>
      <c r="IDT169" s="50"/>
      <c r="IDU169" s="50"/>
      <c r="IDV169" s="50"/>
      <c r="IDW169" s="50"/>
      <c r="IDX169" s="50"/>
      <c r="IDY169" s="50"/>
      <c r="IDZ169" s="50"/>
      <c r="IEA169" s="50"/>
      <c r="IEB169" s="50"/>
      <c r="IEC169" s="50"/>
      <c r="IED169" s="50"/>
      <c r="IEE169" s="50"/>
      <c r="IEF169" s="50"/>
      <c r="IEG169" s="50"/>
      <c r="IEH169" s="50"/>
      <c r="IEI169" s="50"/>
      <c r="IEJ169" s="50"/>
      <c r="IEK169" s="50"/>
      <c r="IEL169" s="50"/>
      <c r="IEM169" s="50"/>
      <c r="IEN169" s="50"/>
      <c r="IEO169" s="50"/>
      <c r="IEP169" s="50"/>
      <c r="IEQ169" s="50"/>
      <c r="IER169" s="50"/>
      <c r="IES169" s="50"/>
      <c r="IET169" s="50"/>
      <c r="IEU169" s="50"/>
      <c r="IEV169" s="50"/>
      <c r="IEW169" s="50"/>
      <c r="IEX169" s="50"/>
      <c r="IEY169" s="50"/>
      <c r="IEZ169" s="50"/>
      <c r="IFA169" s="50"/>
      <c r="IFB169" s="50"/>
      <c r="IFC169" s="50"/>
      <c r="IFD169" s="50"/>
      <c r="IFE169" s="50"/>
      <c r="IFF169" s="50"/>
      <c r="IFG169" s="50"/>
      <c r="IFH169" s="50"/>
      <c r="IFI169" s="50"/>
      <c r="IFJ169" s="50"/>
      <c r="IFK169" s="50"/>
      <c r="IFL169" s="50"/>
      <c r="IFM169" s="50"/>
      <c r="IFN169" s="50"/>
      <c r="IFO169" s="50"/>
      <c r="IFP169" s="50"/>
      <c r="IFQ169" s="50"/>
      <c r="IFR169" s="50"/>
      <c r="IFS169" s="50"/>
      <c r="IFT169" s="50"/>
      <c r="IFU169" s="50"/>
      <c r="IFV169" s="50"/>
      <c r="IFW169" s="50"/>
      <c r="IFX169" s="50"/>
      <c r="IFY169" s="50"/>
      <c r="IFZ169" s="50"/>
      <c r="IGA169" s="50"/>
      <c r="IGB169" s="50"/>
      <c r="IGC169" s="50"/>
      <c r="IGD169" s="50"/>
      <c r="IGE169" s="50"/>
      <c r="IGF169" s="50"/>
      <c r="IGG169" s="50"/>
      <c r="IGH169" s="50"/>
      <c r="IGI169" s="50"/>
      <c r="IGJ169" s="50"/>
      <c r="IGK169" s="50"/>
      <c r="IGL169" s="50"/>
      <c r="IGM169" s="50"/>
      <c r="IGN169" s="50"/>
      <c r="IGO169" s="50"/>
      <c r="IGP169" s="50"/>
      <c r="IGQ169" s="50"/>
      <c r="IGR169" s="50"/>
      <c r="IGS169" s="50"/>
      <c r="IGT169" s="50"/>
      <c r="IGU169" s="50"/>
      <c r="IGV169" s="50"/>
      <c r="IGW169" s="50"/>
      <c r="IGX169" s="50"/>
      <c r="IGY169" s="50"/>
      <c r="IGZ169" s="50"/>
      <c r="IHA169" s="50"/>
      <c r="IHB169" s="50"/>
      <c r="IHC169" s="50"/>
      <c r="IHD169" s="50"/>
      <c r="IHE169" s="50"/>
      <c r="IHF169" s="50"/>
      <c r="IHG169" s="50"/>
      <c r="IHH169" s="50"/>
      <c r="IHI169" s="50"/>
      <c r="IHJ169" s="50"/>
      <c r="IHK169" s="50"/>
      <c r="IHL169" s="50"/>
      <c r="IHM169" s="50"/>
      <c r="IHN169" s="50"/>
      <c r="IHO169" s="50"/>
      <c r="IHP169" s="50"/>
      <c r="IHQ169" s="50"/>
      <c r="IHR169" s="50"/>
      <c r="IHS169" s="50"/>
      <c r="IHT169" s="50"/>
      <c r="IHU169" s="50"/>
      <c r="IHV169" s="50"/>
      <c r="IHW169" s="50"/>
      <c r="IHX169" s="50"/>
      <c r="IHY169" s="50"/>
      <c r="IHZ169" s="50"/>
      <c r="IIA169" s="50"/>
      <c r="IIB169" s="50"/>
      <c r="IIC169" s="50"/>
      <c r="IID169" s="50"/>
      <c r="IIE169" s="50"/>
      <c r="IIF169" s="50"/>
      <c r="IIG169" s="50"/>
      <c r="IIH169" s="50"/>
      <c r="III169" s="50"/>
      <c r="IIJ169" s="50"/>
      <c r="IIK169" s="50"/>
      <c r="IIL169" s="50"/>
      <c r="IIM169" s="50"/>
      <c r="IIN169" s="50"/>
      <c r="IIO169" s="50"/>
      <c r="IIP169" s="50"/>
      <c r="IIQ169" s="50"/>
      <c r="IIR169" s="50"/>
      <c r="IIS169" s="50"/>
      <c r="IIT169" s="50"/>
      <c r="IIU169" s="50"/>
      <c r="IIV169" s="50"/>
      <c r="IIW169" s="50"/>
      <c r="IIX169" s="50"/>
      <c r="IIY169" s="50"/>
      <c r="IIZ169" s="50"/>
      <c r="IJA169" s="50"/>
      <c r="IJB169" s="50"/>
      <c r="IJC169" s="50"/>
      <c r="IJD169" s="50"/>
      <c r="IJE169" s="50"/>
      <c r="IJF169" s="50"/>
      <c r="IJG169" s="50"/>
      <c r="IJH169" s="50"/>
      <c r="IJI169" s="50"/>
      <c r="IJJ169" s="50"/>
      <c r="IJK169" s="50"/>
      <c r="IJL169" s="50"/>
      <c r="IJM169" s="50"/>
      <c r="IJN169" s="50"/>
      <c r="IJO169" s="50"/>
      <c r="IJP169" s="50"/>
      <c r="IJQ169" s="50"/>
      <c r="IJR169" s="50"/>
      <c r="IJS169" s="50"/>
      <c r="IJT169" s="50"/>
      <c r="IJU169" s="50"/>
      <c r="IJV169" s="50"/>
      <c r="IJW169" s="50"/>
      <c r="IJX169" s="50"/>
      <c r="IJY169" s="50"/>
      <c r="IJZ169" s="50"/>
      <c r="IKA169" s="50"/>
      <c r="IKB169" s="50"/>
      <c r="IKC169" s="50"/>
      <c r="IKD169" s="50"/>
      <c r="IKE169" s="50"/>
      <c r="IKF169" s="50"/>
      <c r="IKG169" s="50"/>
      <c r="IKH169" s="50"/>
      <c r="IKI169" s="50"/>
      <c r="IKJ169" s="50"/>
      <c r="IKK169" s="50"/>
      <c r="IKL169" s="50"/>
      <c r="IKM169" s="50"/>
      <c r="IKN169" s="50"/>
      <c r="IKO169" s="50"/>
      <c r="IKP169" s="50"/>
      <c r="IKQ169" s="50"/>
      <c r="IKR169" s="50"/>
      <c r="IKS169" s="50"/>
      <c r="IKT169" s="50"/>
      <c r="IKU169" s="50"/>
      <c r="IKV169" s="50"/>
      <c r="IKW169" s="50"/>
      <c r="IKX169" s="50"/>
      <c r="IKY169" s="50"/>
      <c r="IKZ169" s="50"/>
      <c r="ILA169" s="50"/>
      <c r="ILB169" s="50"/>
      <c r="ILC169" s="50"/>
      <c r="ILD169" s="50"/>
      <c r="ILF169" s="50"/>
      <c r="ILH169" s="50"/>
      <c r="ILI169" s="50"/>
      <c r="ILJ169" s="50"/>
      <c r="ILK169" s="50"/>
      <c r="ILL169" s="50"/>
      <c r="ILM169" s="50"/>
      <c r="ILN169" s="50"/>
      <c r="ILO169" s="50"/>
      <c r="ILT169" s="50"/>
      <c r="ILU169" s="50"/>
      <c r="ILV169" s="50"/>
      <c r="ILW169" s="50"/>
      <c r="ILX169" s="50"/>
      <c r="ILY169" s="50"/>
      <c r="ILZ169" s="50"/>
      <c r="IMA169" s="50"/>
      <c r="IMB169" s="50"/>
      <c r="IMC169" s="50"/>
      <c r="IMD169" s="50"/>
      <c r="IME169" s="50"/>
      <c r="IMF169" s="50"/>
      <c r="IMG169" s="50"/>
      <c r="IMH169" s="50"/>
      <c r="IMI169" s="50"/>
      <c r="IMJ169" s="50"/>
      <c r="IMK169" s="50"/>
      <c r="IML169" s="50"/>
      <c r="IMM169" s="50"/>
      <c r="IMN169" s="50"/>
      <c r="IMO169" s="50"/>
      <c r="IMP169" s="50"/>
      <c r="IMQ169" s="50"/>
      <c r="IMR169" s="50"/>
      <c r="IMS169" s="50"/>
      <c r="IMT169" s="50"/>
      <c r="IMU169" s="50"/>
      <c r="IMV169" s="50"/>
      <c r="IMW169" s="50"/>
      <c r="IMX169" s="50"/>
      <c r="IMY169" s="50"/>
      <c r="IMZ169" s="50"/>
      <c r="INA169" s="50"/>
      <c r="INB169" s="50"/>
      <c r="INC169" s="50"/>
      <c r="IND169" s="50"/>
      <c r="INE169" s="50"/>
      <c r="INF169" s="50"/>
      <c r="ING169" s="50"/>
      <c r="INH169" s="50"/>
      <c r="INI169" s="50"/>
      <c r="INJ169" s="50"/>
      <c r="INK169" s="50"/>
      <c r="INL169" s="50"/>
      <c r="INM169" s="50"/>
      <c r="INN169" s="50"/>
      <c r="INO169" s="50"/>
      <c r="INP169" s="50"/>
      <c r="INQ169" s="50"/>
      <c r="INR169" s="50"/>
      <c r="INS169" s="50"/>
      <c r="INT169" s="50"/>
      <c r="INU169" s="50"/>
      <c r="INV169" s="50"/>
      <c r="INW169" s="50"/>
      <c r="INX169" s="50"/>
      <c r="INY169" s="50"/>
      <c r="INZ169" s="50"/>
      <c r="IOA169" s="50"/>
      <c r="IOB169" s="50"/>
      <c r="IOC169" s="50"/>
      <c r="IOD169" s="50"/>
      <c r="IOE169" s="50"/>
      <c r="IOF169" s="50"/>
      <c r="IOG169" s="50"/>
      <c r="IOH169" s="50"/>
      <c r="IOI169" s="50"/>
      <c r="IOJ169" s="50"/>
      <c r="IOK169" s="50"/>
      <c r="IOL169" s="50"/>
      <c r="IOM169" s="50"/>
      <c r="ION169" s="50"/>
      <c r="IOO169" s="50"/>
      <c r="IOP169" s="50"/>
      <c r="IOQ169" s="50"/>
      <c r="IOR169" s="50"/>
      <c r="IOS169" s="50"/>
      <c r="IOT169" s="50"/>
      <c r="IOU169" s="50"/>
      <c r="IOV169" s="50"/>
      <c r="IOW169" s="50"/>
      <c r="IOX169" s="50"/>
      <c r="IOY169" s="50"/>
      <c r="IOZ169" s="50"/>
      <c r="IPA169" s="50"/>
      <c r="IPB169" s="50"/>
      <c r="IPC169" s="50"/>
      <c r="IPD169" s="50"/>
      <c r="IPE169" s="50"/>
      <c r="IPF169" s="50"/>
      <c r="IPG169" s="50"/>
      <c r="IPH169" s="50"/>
      <c r="IPI169" s="50"/>
      <c r="IPJ169" s="50"/>
      <c r="IPK169" s="50"/>
      <c r="IPL169" s="50"/>
      <c r="IPM169" s="50"/>
      <c r="IPN169" s="50"/>
      <c r="IPO169" s="50"/>
      <c r="IPP169" s="50"/>
      <c r="IPQ169" s="50"/>
      <c r="IPR169" s="50"/>
      <c r="IPS169" s="50"/>
      <c r="IPT169" s="50"/>
      <c r="IPU169" s="50"/>
      <c r="IPV169" s="50"/>
      <c r="IPW169" s="50"/>
      <c r="IPX169" s="50"/>
      <c r="IPY169" s="50"/>
      <c r="IPZ169" s="50"/>
      <c r="IQA169" s="50"/>
      <c r="IQB169" s="50"/>
      <c r="IQC169" s="50"/>
      <c r="IQD169" s="50"/>
      <c r="IQE169" s="50"/>
      <c r="IQF169" s="50"/>
      <c r="IQG169" s="50"/>
      <c r="IQH169" s="50"/>
      <c r="IQI169" s="50"/>
      <c r="IQJ169" s="50"/>
      <c r="IQK169" s="50"/>
      <c r="IQL169" s="50"/>
      <c r="IQM169" s="50"/>
      <c r="IQN169" s="50"/>
      <c r="IQO169" s="50"/>
      <c r="IQP169" s="50"/>
      <c r="IQQ169" s="50"/>
      <c r="IQR169" s="50"/>
      <c r="IQS169" s="50"/>
      <c r="IQT169" s="50"/>
      <c r="IQU169" s="50"/>
      <c r="IQV169" s="50"/>
      <c r="IQW169" s="50"/>
      <c r="IQX169" s="50"/>
      <c r="IQY169" s="50"/>
      <c r="IQZ169" s="50"/>
      <c r="IRA169" s="50"/>
      <c r="IRB169" s="50"/>
      <c r="IRC169" s="50"/>
      <c r="IRD169" s="50"/>
      <c r="IRE169" s="50"/>
      <c r="IRF169" s="50"/>
      <c r="IRG169" s="50"/>
      <c r="IRH169" s="50"/>
      <c r="IRI169" s="50"/>
      <c r="IRJ169" s="50"/>
      <c r="IRK169" s="50"/>
      <c r="IRL169" s="50"/>
      <c r="IRM169" s="50"/>
      <c r="IRN169" s="50"/>
      <c r="IRO169" s="50"/>
      <c r="IRP169" s="50"/>
      <c r="IRQ169" s="50"/>
      <c r="IRR169" s="50"/>
      <c r="IRS169" s="50"/>
      <c r="IRT169" s="50"/>
      <c r="IRU169" s="50"/>
      <c r="IRV169" s="50"/>
      <c r="IRW169" s="50"/>
      <c r="IRX169" s="50"/>
      <c r="IRY169" s="50"/>
      <c r="IRZ169" s="50"/>
      <c r="ISA169" s="50"/>
      <c r="ISB169" s="50"/>
      <c r="ISC169" s="50"/>
      <c r="ISD169" s="50"/>
      <c r="ISE169" s="50"/>
      <c r="ISF169" s="50"/>
      <c r="ISG169" s="50"/>
      <c r="ISH169" s="50"/>
      <c r="ISI169" s="50"/>
      <c r="ISJ169" s="50"/>
      <c r="ISK169" s="50"/>
      <c r="ISL169" s="50"/>
      <c r="ISM169" s="50"/>
      <c r="ISN169" s="50"/>
      <c r="ISO169" s="50"/>
      <c r="ISP169" s="50"/>
      <c r="ISQ169" s="50"/>
      <c r="ISR169" s="50"/>
      <c r="ISS169" s="50"/>
      <c r="IST169" s="50"/>
      <c r="ISU169" s="50"/>
      <c r="ISV169" s="50"/>
      <c r="ISW169" s="50"/>
      <c r="ISX169" s="50"/>
      <c r="ISY169" s="50"/>
      <c r="ISZ169" s="50"/>
      <c r="ITA169" s="50"/>
      <c r="ITB169" s="50"/>
      <c r="ITC169" s="50"/>
      <c r="ITD169" s="50"/>
      <c r="ITE169" s="50"/>
      <c r="ITF169" s="50"/>
      <c r="ITG169" s="50"/>
      <c r="ITH169" s="50"/>
      <c r="ITI169" s="50"/>
      <c r="ITJ169" s="50"/>
      <c r="ITK169" s="50"/>
      <c r="ITL169" s="50"/>
      <c r="ITM169" s="50"/>
      <c r="ITN169" s="50"/>
      <c r="ITO169" s="50"/>
      <c r="ITP169" s="50"/>
      <c r="ITQ169" s="50"/>
      <c r="ITR169" s="50"/>
      <c r="ITS169" s="50"/>
      <c r="ITT169" s="50"/>
      <c r="ITU169" s="50"/>
      <c r="ITV169" s="50"/>
      <c r="ITW169" s="50"/>
      <c r="ITX169" s="50"/>
      <c r="ITY169" s="50"/>
      <c r="ITZ169" s="50"/>
      <c r="IUA169" s="50"/>
      <c r="IUB169" s="50"/>
      <c r="IUC169" s="50"/>
      <c r="IUD169" s="50"/>
      <c r="IUE169" s="50"/>
      <c r="IUF169" s="50"/>
      <c r="IUG169" s="50"/>
      <c r="IUH169" s="50"/>
      <c r="IUI169" s="50"/>
      <c r="IUJ169" s="50"/>
      <c r="IUK169" s="50"/>
      <c r="IUL169" s="50"/>
      <c r="IUM169" s="50"/>
      <c r="IUN169" s="50"/>
      <c r="IUO169" s="50"/>
      <c r="IUP169" s="50"/>
      <c r="IUQ169" s="50"/>
      <c r="IUR169" s="50"/>
      <c r="IUS169" s="50"/>
      <c r="IUT169" s="50"/>
      <c r="IUU169" s="50"/>
      <c r="IUV169" s="50"/>
      <c r="IUW169" s="50"/>
      <c r="IUX169" s="50"/>
      <c r="IUY169" s="50"/>
      <c r="IUZ169" s="50"/>
      <c r="IVB169" s="50"/>
      <c r="IVD169" s="50"/>
      <c r="IVE169" s="50"/>
      <c r="IVF169" s="50"/>
      <c r="IVG169" s="50"/>
      <c r="IVH169" s="50"/>
      <c r="IVI169" s="50"/>
      <c r="IVJ169" s="50"/>
      <c r="IVK169" s="50"/>
      <c r="IVP169" s="50"/>
      <c r="IVQ169" s="50"/>
      <c r="IVR169" s="50"/>
      <c r="IVS169" s="50"/>
      <c r="IVT169" s="50"/>
      <c r="IVU169" s="50"/>
      <c r="IVV169" s="50"/>
      <c r="IVW169" s="50"/>
      <c r="IVX169" s="50"/>
      <c r="IVY169" s="50"/>
      <c r="IVZ169" s="50"/>
      <c r="IWA169" s="50"/>
      <c r="IWB169" s="50"/>
      <c r="IWC169" s="50"/>
      <c r="IWD169" s="50"/>
      <c r="IWE169" s="50"/>
      <c r="IWF169" s="50"/>
      <c r="IWG169" s="50"/>
      <c r="IWH169" s="50"/>
      <c r="IWI169" s="50"/>
      <c r="IWJ169" s="50"/>
      <c r="IWK169" s="50"/>
      <c r="IWL169" s="50"/>
      <c r="IWM169" s="50"/>
      <c r="IWN169" s="50"/>
      <c r="IWO169" s="50"/>
      <c r="IWP169" s="50"/>
      <c r="IWQ169" s="50"/>
      <c r="IWR169" s="50"/>
      <c r="IWS169" s="50"/>
      <c r="IWT169" s="50"/>
      <c r="IWU169" s="50"/>
      <c r="IWV169" s="50"/>
      <c r="IWW169" s="50"/>
      <c r="IWX169" s="50"/>
      <c r="IWY169" s="50"/>
      <c r="IWZ169" s="50"/>
      <c r="IXA169" s="50"/>
      <c r="IXB169" s="50"/>
      <c r="IXC169" s="50"/>
      <c r="IXD169" s="50"/>
      <c r="IXE169" s="50"/>
      <c r="IXF169" s="50"/>
      <c r="IXG169" s="50"/>
      <c r="IXH169" s="50"/>
      <c r="IXI169" s="50"/>
      <c r="IXJ169" s="50"/>
      <c r="IXK169" s="50"/>
      <c r="IXL169" s="50"/>
      <c r="IXM169" s="50"/>
      <c r="IXN169" s="50"/>
      <c r="IXO169" s="50"/>
      <c r="IXP169" s="50"/>
      <c r="IXQ169" s="50"/>
      <c r="IXR169" s="50"/>
      <c r="IXS169" s="50"/>
      <c r="IXT169" s="50"/>
      <c r="IXU169" s="50"/>
      <c r="IXV169" s="50"/>
      <c r="IXW169" s="50"/>
      <c r="IXX169" s="50"/>
      <c r="IXY169" s="50"/>
      <c r="IXZ169" s="50"/>
      <c r="IYA169" s="50"/>
      <c r="IYB169" s="50"/>
      <c r="IYC169" s="50"/>
      <c r="IYD169" s="50"/>
      <c r="IYE169" s="50"/>
      <c r="IYF169" s="50"/>
      <c r="IYG169" s="50"/>
      <c r="IYH169" s="50"/>
      <c r="IYI169" s="50"/>
      <c r="IYJ169" s="50"/>
      <c r="IYK169" s="50"/>
      <c r="IYL169" s="50"/>
      <c r="IYM169" s="50"/>
      <c r="IYN169" s="50"/>
      <c r="IYO169" s="50"/>
      <c r="IYP169" s="50"/>
      <c r="IYQ169" s="50"/>
      <c r="IYR169" s="50"/>
      <c r="IYS169" s="50"/>
      <c r="IYT169" s="50"/>
      <c r="IYU169" s="50"/>
      <c r="IYV169" s="50"/>
      <c r="IYW169" s="50"/>
      <c r="IYX169" s="50"/>
      <c r="IYY169" s="50"/>
      <c r="IYZ169" s="50"/>
      <c r="IZA169" s="50"/>
      <c r="IZB169" s="50"/>
      <c r="IZC169" s="50"/>
      <c r="IZD169" s="50"/>
      <c r="IZE169" s="50"/>
      <c r="IZF169" s="50"/>
      <c r="IZG169" s="50"/>
      <c r="IZH169" s="50"/>
      <c r="IZI169" s="50"/>
      <c r="IZJ169" s="50"/>
      <c r="IZK169" s="50"/>
      <c r="IZL169" s="50"/>
      <c r="IZM169" s="50"/>
      <c r="IZN169" s="50"/>
      <c r="IZO169" s="50"/>
      <c r="IZP169" s="50"/>
      <c r="IZQ169" s="50"/>
      <c r="IZR169" s="50"/>
      <c r="IZS169" s="50"/>
      <c r="IZT169" s="50"/>
      <c r="IZU169" s="50"/>
      <c r="IZV169" s="50"/>
      <c r="IZW169" s="50"/>
      <c r="IZX169" s="50"/>
      <c r="IZY169" s="50"/>
      <c r="IZZ169" s="50"/>
      <c r="JAA169" s="50"/>
      <c r="JAB169" s="50"/>
      <c r="JAC169" s="50"/>
      <c r="JAD169" s="50"/>
      <c r="JAE169" s="50"/>
      <c r="JAF169" s="50"/>
      <c r="JAG169" s="50"/>
      <c r="JAH169" s="50"/>
      <c r="JAI169" s="50"/>
      <c r="JAJ169" s="50"/>
      <c r="JAK169" s="50"/>
      <c r="JAL169" s="50"/>
      <c r="JAM169" s="50"/>
      <c r="JAN169" s="50"/>
      <c r="JAO169" s="50"/>
      <c r="JAP169" s="50"/>
      <c r="JAQ169" s="50"/>
      <c r="JAR169" s="50"/>
      <c r="JAS169" s="50"/>
      <c r="JAT169" s="50"/>
      <c r="JAU169" s="50"/>
      <c r="JAV169" s="50"/>
      <c r="JAW169" s="50"/>
      <c r="JAX169" s="50"/>
      <c r="JAY169" s="50"/>
      <c r="JAZ169" s="50"/>
      <c r="JBA169" s="50"/>
      <c r="JBB169" s="50"/>
      <c r="JBC169" s="50"/>
      <c r="JBD169" s="50"/>
      <c r="JBE169" s="50"/>
      <c r="JBF169" s="50"/>
      <c r="JBG169" s="50"/>
      <c r="JBH169" s="50"/>
      <c r="JBI169" s="50"/>
      <c r="JBJ169" s="50"/>
      <c r="JBK169" s="50"/>
      <c r="JBL169" s="50"/>
      <c r="JBM169" s="50"/>
      <c r="JBN169" s="50"/>
      <c r="JBO169" s="50"/>
      <c r="JBP169" s="50"/>
      <c r="JBQ169" s="50"/>
      <c r="JBR169" s="50"/>
      <c r="JBS169" s="50"/>
      <c r="JBT169" s="50"/>
      <c r="JBU169" s="50"/>
      <c r="JBV169" s="50"/>
      <c r="JBW169" s="50"/>
      <c r="JBX169" s="50"/>
      <c r="JBY169" s="50"/>
      <c r="JBZ169" s="50"/>
      <c r="JCA169" s="50"/>
      <c r="JCB169" s="50"/>
      <c r="JCC169" s="50"/>
      <c r="JCD169" s="50"/>
      <c r="JCE169" s="50"/>
      <c r="JCF169" s="50"/>
      <c r="JCG169" s="50"/>
      <c r="JCH169" s="50"/>
      <c r="JCI169" s="50"/>
      <c r="JCJ169" s="50"/>
      <c r="JCK169" s="50"/>
      <c r="JCL169" s="50"/>
      <c r="JCM169" s="50"/>
      <c r="JCN169" s="50"/>
      <c r="JCO169" s="50"/>
      <c r="JCP169" s="50"/>
      <c r="JCQ169" s="50"/>
      <c r="JCR169" s="50"/>
      <c r="JCS169" s="50"/>
      <c r="JCT169" s="50"/>
      <c r="JCU169" s="50"/>
      <c r="JCV169" s="50"/>
      <c r="JCW169" s="50"/>
      <c r="JCX169" s="50"/>
      <c r="JCY169" s="50"/>
      <c r="JCZ169" s="50"/>
      <c r="JDA169" s="50"/>
      <c r="JDB169" s="50"/>
      <c r="JDC169" s="50"/>
      <c r="JDD169" s="50"/>
      <c r="JDE169" s="50"/>
      <c r="JDF169" s="50"/>
      <c r="JDG169" s="50"/>
      <c r="JDH169" s="50"/>
      <c r="JDI169" s="50"/>
      <c r="JDJ169" s="50"/>
      <c r="JDK169" s="50"/>
      <c r="JDL169" s="50"/>
      <c r="JDM169" s="50"/>
      <c r="JDN169" s="50"/>
      <c r="JDO169" s="50"/>
      <c r="JDP169" s="50"/>
      <c r="JDQ169" s="50"/>
      <c r="JDR169" s="50"/>
      <c r="JDS169" s="50"/>
      <c r="JDT169" s="50"/>
      <c r="JDU169" s="50"/>
      <c r="JDV169" s="50"/>
      <c r="JDW169" s="50"/>
      <c r="JDX169" s="50"/>
      <c r="JDY169" s="50"/>
      <c r="JDZ169" s="50"/>
      <c r="JEA169" s="50"/>
      <c r="JEB169" s="50"/>
      <c r="JEC169" s="50"/>
      <c r="JED169" s="50"/>
      <c r="JEE169" s="50"/>
      <c r="JEF169" s="50"/>
      <c r="JEG169" s="50"/>
      <c r="JEH169" s="50"/>
      <c r="JEI169" s="50"/>
      <c r="JEJ169" s="50"/>
      <c r="JEK169" s="50"/>
      <c r="JEL169" s="50"/>
      <c r="JEM169" s="50"/>
      <c r="JEN169" s="50"/>
      <c r="JEO169" s="50"/>
      <c r="JEP169" s="50"/>
      <c r="JEQ169" s="50"/>
      <c r="JER169" s="50"/>
      <c r="JES169" s="50"/>
      <c r="JET169" s="50"/>
      <c r="JEU169" s="50"/>
      <c r="JEV169" s="50"/>
      <c r="JEX169" s="50"/>
      <c r="JEZ169" s="50"/>
      <c r="JFA169" s="50"/>
      <c r="JFB169" s="50"/>
      <c r="JFC169" s="50"/>
      <c r="JFD169" s="50"/>
      <c r="JFE169" s="50"/>
      <c r="JFF169" s="50"/>
      <c r="JFG169" s="50"/>
      <c r="JFL169" s="50"/>
      <c r="JFM169" s="50"/>
      <c r="JFN169" s="50"/>
      <c r="JFO169" s="50"/>
      <c r="JFP169" s="50"/>
      <c r="JFQ169" s="50"/>
      <c r="JFR169" s="50"/>
      <c r="JFS169" s="50"/>
      <c r="JFT169" s="50"/>
      <c r="JFU169" s="50"/>
      <c r="JFV169" s="50"/>
      <c r="JFW169" s="50"/>
      <c r="JFX169" s="50"/>
      <c r="JFY169" s="50"/>
      <c r="JFZ169" s="50"/>
      <c r="JGA169" s="50"/>
      <c r="JGB169" s="50"/>
      <c r="JGC169" s="50"/>
      <c r="JGD169" s="50"/>
      <c r="JGE169" s="50"/>
      <c r="JGF169" s="50"/>
      <c r="JGG169" s="50"/>
      <c r="JGH169" s="50"/>
      <c r="JGI169" s="50"/>
      <c r="JGJ169" s="50"/>
      <c r="JGK169" s="50"/>
      <c r="JGL169" s="50"/>
      <c r="JGM169" s="50"/>
      <c r="JGN169" s="50"/>
      <c r="JGO169" s="50"/>
      <c r="JGP169" s="50"/>
      <c r="JGQ169" s="50"/>
      <c r="JGR169" s="50"/>
      <c r="JGS169" s="50"/>
      <c r="JGT169" s="50"/>
      <c r="JGU169" s="50"/>
      <c r="JGV169" s="50"/>
      <c r="JGW169" s="50"/>
      <c r="JGX169" s="50"/>
      <c r="JGY169" s="50"/>
      <c r="JGZ169" s="50"/>
      <c r="JHA169" s="50"/>
      <c r="JHB169" s="50"/>
      <c r="JHC169" s="50"/>
      <c r="JHD169" s="50"/>
      <c r="JHE169" s="50"/>
      <c r="JHF169" s="50"/>
      <c r="JHG169" s="50"/>
      <c r="JHH169" s="50"/>
      <c r="JHI169" s="50"/>
      <c r="JHJ169" s="50"/>
      <c r="JHK169" s="50"/>
      <c r="JHL169" s="50"/>
      <c r="JHM169" s="50"/>
      <c r="JHN169" s="50"/>
      <c r="JHO169" s="50"/>
      <c r="JHP169" s="50"/>
      <c r="JHQ169" s="50"/>
      <c r="JHR169" s="50"/>
      <c r="JHS169" s="50"/>
      <c r="JHT169" s="50"/>
      <c r="JHU169" s="50"/>
      <c r="JHV169" s="50"/>
      <c r="JHW169" s="50"/>
      <c r="JHX169" s="50"/>
      <c r="JHY169" s="50"/>
      <c r="JHZ169" s="50"/>
      <c r="JIA169" s="50"/>
      <c r="JIB169" s="50"/>
      <c r="JIC169" s="50"/>
      <c r="JID169" s="50"/>
      <c r="JIE169" s="50"/>
      <c r="JIF169" s="50"/>
      <c r="JIG169" s="50"/>
      <c r="JIH169" s="50"/>
      <c r="JII169" s="50"/>
      <c r="JIJ169" s="50"/>
      <c r="JIK169" s="50"/>
      <c r="JIL169" s="50"/>
      <c r="JIM169" s="50"/>
      <c r="JIN169" s="50"/>
      <c r="JIO169" s="50"/>
      <c r="JIP169" s="50"/>
      <c r="JIQ169" s="50"/>
      <c r="JIR169" s="50"/>
      <c r="JIS169" s="50"/>
      <c r="JIT169" s="50"/>
      <c r="JIU169" s="50"/>
      <c r="JIV169" s="50"/>
      <c r="JIW169" s="50"/>
      <c r="JIX169" s="50"/>
      <c r="JIY169" s="50"/>
      <c r="JIZ169" s="50"/>
      <c r="JJA169" s="50"/>
      <c r="JJB169" s="50"/>
      <c r="JJC169" s="50"/>
      <c r="JJD169" s="50"/>
      <c r="JJE169" s="50"/>
      <c r="JJF169" s="50"/>
      <c r="JJG169" s="50"/>
      <c r="JJH169" s="50"/>
      <c r="JJI169" s="50"/>
      <c r="JJJ169" s="50"/>
      <c r="JJK169" s="50"/>
      <c r="JJL169" s="50"/>
      <c r="JJM169" s="50"/>
      <c r="JJN169" s="50"/>
      <c r="JJO169" s="50"/>
      <c r="JJP169" s="50"/>
      <c r="JJQ169" s="50"/>
      <c r="JJR169" s="50"/>
      <c r="JJS169" s="50"/>
      <c r="JJT169" s="50"/>
      <c r="JJU169" s="50"/>
      <c r="JJV169" s="50"/>
      <c r="JJW169" s="50"/>
      <c r="JJX169" s="50"/>
      <c r="JJY169" s="50"/>
      <c r="JJZ169" s="50"/>
      <c r="JKA169" s="50"/>
      <c r="JKB169" s="50"/>
      <c r="JKC169" s="50"/>
      <c r="JKD169" s="50"/>
      <c r="JKE169" s="50"/>
      <c r="JKF169" s="50"/>
      <c r="JKG169" s="50"/>
      <c r="JKH169" s="50"/>
      <c r="JKI169" s="50"/>
      <c r="JKJ169" s="50"/>
      <c r="JKK169" s="50"/>
      <c r="JKL169" s="50"/>
      <c r="JKM169" s="50"/>
      <c r="JKN169" s="50"/>
      <c r="JKO169" s="50"/>
      <c r="JKP169" s="50"/>
      <c r="JKQ169" s="50"/>
      <c r="JKR169" s="50"/>
      <c r="JKS169" s="50"/>
      <c r="JKT169" s="50"/>
      <c r="JKU169" s="50"/>
      <c r="JKV169" s="50"/>
      <c r="JKW169" s="50"/>
      <c r="JKX169" s="50"/>
      <c r="JKY169" s="50"/>
      <c r="JKZ169" s="50"/>
      <c r="JLA169" s="50"/>
      <c r="JLB169" s="50"/>
      <c r="JLC169" s="50"/>
      <c r="JLD169" s="50"/>
      <c r="JLE169" s="50"/>
      <c r="JLF169" s="50"/>
      <c r="JLG169" s="50"/>
      <c r="JLH169" s="50"/>
      <c r="JLI169" s="50"/>
      <c r="JLJ169" s="50"/>
      <c r="JLK169" s="50"/>
      <c r="JLL169" s="50"/>
      <c r="JLM169" s="50"/>
      <c r="JLN169" s="50"/>
      <c r="JLO169" s="50"/>
      <c r="JLP169" s="50"/>
      <c r="JLQ169" s="50"/>
      <c r="JLR169" s="50"/>
      <c r="JLS169" s="50"/>
      <c r="JLT169" s="50"/>
      <c r="JLU169" s="50"/>
      <c r="JLV169" s="50"/>
      <c r="JLW169" s="50"/>
      <c r="JLX169" s="50"/>
      <c r="JLY169" s="50"/>
      <c r="JLZ169" s="50"/>
      <c r="JMA169" s="50"/>
      <c r="JMB169" s="50"/>
      <c r="JMC169" s="50"/>
      <c r="JMD169" s="50"/>
      <c r="JME169" s="50"/>
      <c r="JMF169" s="50"/>
      <c r="JMG169" s="50"/>
      <c r="JMH169" s="50"/>
      <c r="JMI169" s="50"/>
      <c r="JMJ169" s="50"/>
      <c r="JMK169" s="50"/>
      <c r="JML169" s="50"/>
      <c r="JMM169" s="50"/>
      <c r="JMN169" s="50"/>
      <c r="JMO169" s="50"/>
      <c r="JMP169" s="50"/>
      <c r="JMQ169" s="50"/>
      <c r="JMR169" s="50"/>
      <c r="JMS169" s="50"/>
      <c r="JMT169" s="50"/>
      <c r="JMU169" s="50"/>
      <c r="JMV169" s="50"/>
      <c r="JMW169" s="50"/>
      <c r="JMX169" s="50"/>
      <c r="JMY169" s="50"/>
      <c r="JMZ169" s="50"/>
      <c r="JNA169" s="50"/>
      <c r="JNB169" s="50"/>
      <c r="JNC169" s="50"/>
      <c r="JND169" s="50"/>
      <c r="JNE169" s="50"/>
      <c r="JNF169" s="50"/>
      <c r="JNG169" s="50"/>
      <c r="JNH169" s="50"/>
      <c r="JNI169" s="50"/>
      <c r="JNJ169" s="50"/>
      <c r="JNK169" s="50"/>
      <c r="JNL169" s="50"/>
      <c r="JNM169" s="50"/>
      <c r="JNN169" s="50"/>
      <c r="JNO169" s="50"/>
      <c r="JNP169" s="50"/>
      <c r="JNQ169" s="50"/>
      <c r="JNR169" s="50"/>
      <c r="JNS169" s="50"/>
      <c r="JNT169" s="50"/>
      <c r="JNU169" s="50"/>
      <c r="JNV169" s="50"/>
      <c r="JNW169" s="50"/>
      <c r="JNX169" s="50"/>
      <c r="JNY169" s="50"/>
      <c r="JNZ169" s="50"/>
      <c r="JOA169" s="50"/>
      <c r="JOB169" s="50"/>
      <c r="JOC169" s="50"/>
      <c r="JOD169" s="50"/>
      <c r="JOE169" s="50"/>
      <c r="JOF169" s="50"/>
      <c r="JOG169" s="50"/>
      <c r="JOH169" s="50"/>
      <c r="JOI169" s="50"/>
      <c r="JOJ169" s="50"/>
      <c r="JOK169" s="50"/>
      <c r="JOL169" s="50"/>
      <c r="JOM169" s="50"/>
      <c r="JON169" s="50"/>
      <c r="JOO169" s="50"/>
      <c r="JOP169" s="50"/>
      <c r="JOQ169" s="50"/>
      <c r="JOR169" s="50"/>
      <c r="JOT169" s="50"/>
      <c r="JOV169" s="50"/>
      <c r="JOW169" s="50"/>
      <c r="JOX169" s="50"/>
      <c r="JOY169" s="50"/>
      <c r="JOZ169" s="50"/>
      <c r="JPA169" s="50"/>
      <c r="JPB169" s="50"/>
      <c r="JPC169" s="50"/>
      <c r="JPH169" s="50"/>
      <c r="JPI169" s="50"/>
      <c r="JPJ169" s="50"/>
      <c r="JPK169" s="50"/>
      <c r="JPL169" s="50"/>
      <c r="JPM169" s="50"/>
      <c r="JPN169" s="50"/>
      <c r="JPO169" s="50"/>
      <c r="JPP169" s="50"/>
      <c r="JPQ169" s="50"/>
      <c r="JPR169" s="50"/>
      <c r="JPS169" s="50"/>
      <c r="JPT169" s="50"/>
      <c r="JPU169" s="50"/>
      <c r="JPV169" s="50"/>
      <c r="JPW169" s="50"/>
      <c r="JPX169" s="50"/>
      <c r="JPY169" s="50"/>
      <c r="JPZ169" s="50"/>
      <c r="JQA169" s="50"/>
      <c r="JQB169" s="50"/>
      <c r="JQC169" s="50"/>
      <c r="JQD169" s="50"/>
      <c r="JQE169" s="50"/>
      <c r="JQF169" s="50"/>
      <c r="JQG169" s="50"/>
      <c r="JQH169" s="50"/>
      <c r="JQI169" s="50"/>
      <c r="JQJ169" s="50"/>
      <c r="JQK169" s="50"/>
      <c r="JQL169" s="50"/>
      <c r="JQM169" s="50"/>
      <c r="JQN169" s="50"/>
      <c r="JQO169" s="50"/>
      <c r="JQP169" s="50"/>
      <c r="JQQ169" s="50"/>
      <c r="JQR169" s="50"/>
      <c r="JQS169" s="50"/>
      <c r="JQT169" s="50"/>
      <c r="JQU169" s="50"/>
      <c r="JQV169" s="50"/>
      <c r="JQW169" s="50"/>
      <c r="JQX169" s="50"/>
      <c r="JQY169" s="50"/>
      <c r="JQZ169" s="50"/>
      <c r="JRA169" s="50"/>
      <c r="JRB169" s="50"/>
      <c r="JRC169" s="50"/>
      <c r="JRD169" s="50"/>
      <c r="JRE169" s="50"/>
      <c r="JRF169" s="50"/>
      <c r="JRG169" s="50"/>
      <c r="JRH169" s="50"/>
      <c r="JRI169" s="50"/>
      <c r="JRJ169" s="50"/>
      <c r="JRK169" s="50"/>
      <c r="JRL169" s="50"/>
      <c r="JRM169" s="50"/>
      <c r="JRN169" s="50"/>
      <c r="JRO169" s="50"/>
      <c r="JRP169" s="50"/>
      <c r="JRQ169" s="50"/>
      <c r="JRR169" s="50"/>
      <c r="JRS169" s="50"/>
      <c r="JRT169" s="50"/>
      <c r="JRU169" s="50"/>
      <c r="JRV169" s="50"/>
      <c r="JRW169" s="50"/>
      <c r="JRX169" s="50"/>
      <c r="JRY169" s="50"/>
      <c r="JRZ169" s="50"/>
      <c r="JSA169" s="50"/>
      <c r="JSB169" s="50"/>
      <c r="JSC169" s="50"/>
      <c r="JSD169" s="50"/>
      <c r="JSE169" s="50"/>
      <c r="JSF169" s="50"/>
      <c r="JSG169" s="50"/>
      <c r="JSH169" s="50"/>
      <c r="JSI169" s="50"/>
      <c r="JSJ169" s="50"/>
      <c r="JSK169" s="50"/>
      <c r="JSL169" s="50"/>
      <c r="JSM169" s="50"/>
      <c r="JSN169" s="50"/>
      <c r="JSO169" s="50"/>
      <c r="JSP169" s="50"/>
      <c r="JSQ169" s="50"/>
      <c r="JSR169" s="50"/>
      <c r="JSS169" s="50"/>
      <c r="JST169" s="50"/>
      <c r="JSU169" s="50"/>
      <c r="JSV169" s="50"/>
      <c r="JSW169" s="50"/>
      <c r="JSX169" s="50"/>
      <c r="JSY169" s="50"/>
      <c r="JSZ169" s="50"/>
      <c r="JTA169" s="50"/>
      <c r="JTB169" s="50"/>
      <c r="JTC169" s="50"/>
      <c r="JTD169" s="50"/>
      <c r="JTE169" s="50"/>
      <c r="JTF169" s="50"/>
      <c r="JTG169" s="50"/>
      <c r="JTH169" s="50"/>
      <c r="JTI169" s="50"/>
      <c r="JTJ169" s="50"/>
      <c r="JTK169" s="50"/>
      <c r="JTL169" s="50"/>
      <c r="JTM169" s="50"/>
      <c r="JTN169" s="50"/>
      <c r="JTO169" s="50"/>
      <c r="JTP169" s="50"/>
      <c r="JTQ169" s="50"/>
      <c r="JTR169" s="50"/>
      <c r="JTS169" s="50"/>
      <c r="JTT169" s="50"/>
      <c r="JTU169" s="50"/>
      <c r="JTV169" s="50"/>
      <c r="JTW169" s="50"/>
      <c r="JTX169" s="50"/>
      <c r="JTY169" s="50"/>
      <c r="JTZ169" s="50"/>
      <c r="JUA169" s="50"/>
      <c r="JUB169" s="50"/>
      <c r="JUC169" s="50"/>
      <c r="JUD169" s="50"/>
      <c r="JUE169" s="50"/>
      <c r="JUF169" s="50"/>
      <c r="JUG169" s="50"/>
      <c r="JUH169" s="50"/>
      <c r="JUI169" s="50"/>
      <c r="JUJ169" s="50"/>
      <c r="JUK169" s="50"/>
      <c r="JUL169" s="50"/>
      <c r="JUM169" s="50"/>
      <c r="JUN169" s="50"/>
      <c r="JUO169" s="50"/>
      <c r="JUP169" s="50"/>
      <c r="JUQ169" s="50"/>
      <c r="JUR169" s="50"/>
      <c r="JUS169" s="50"/>
      <c r="JUT169" s="50"/>
      <c r="JUU169" s="50"/>
      <c r="JUV169" s="50"/>
      <c r="JUW169" s="50"/>
      <c r="JUX169" s="50"/>
      <c r="JUY169" s="50"/>
      <c r="JUZ169" s="50"/>
      <c r="JVA169" s="50"/>
      <c r="JVB169" s="50"/>
      <c r="JVC169" s="50"/>
      <c r="JVD169" s="50"/>
      <c r="JVE169" s="50"/>
      <c r="JVF169" s="50"/>
      <c r="JVG169" s="50"/>
      <c r="JVH169" s="50"/>
      <c r="JVI169" s="50"/>
      <c r="JVJ169" s="50"/>
      <c r="JVK169" s="50"/>
      <c r="JVL169" s="50"/>
      <c r="JVM169" s="50"/>
      <c r="JVN169" s="50"/>
      <c r="JVO169" s="50"/>
      <c r="JVP169" s="50"/>
      <c r="JVQ169" s="50"/>
      <c r="JVR169" s="50"/>
      <c r="JVS169" s="50"/>
      <c r="JVT169" s="50"/>
      <c r="JVU169" s="50"/>
      <c r="JVV169" s="50"/>
      <c r="JVW169" s="50"/>
      <c r="JVX169" s="50"/>
      <c r="JVY169" s="50"/>
      <c r="JVZ169" s="50"/>
      <c r="JWA169" s="50"/>
      <c r="JWB169" s="50"/>
      <c r="JWC169" s="50"/>
      <c r="JWD169" s="50"/>
      <c r="JWE169" s="50"/>
      <c r="JWF169" s="50"/>
      <c r="JWG169" s="50"/>
      <c r="JWH169" s="50"/>
      <c r="JWI169" s="50"/>
      <c r="JWJ169" s="50"/>
      <c r="JWK169" s="50"/>
      <c r="JWL169" s="50"/>
      <c r="JWM169" s="50"/>
      <c r="JWN169" s="50"/>
      <c r="JWO169" s="50"/>
      <c r="JWP169" s="50"/>
      <c r="JWQ169" s="50"/>
      <c r="JWR169" s="50"/>
      <c r="JWS169" s="50"/>
      <c r="JWT169" s="50"/>
      <c r="JWU169" s="50"/>
      <c r="JWV169" s="50"/>
      <c r="JWW169" s="50"/>
      <c r="JWX169" s="50"/>
      <c r="JWY169" s="50"/>
      <c r="JWZ169" s="50"/>
      <c r="JXA169" s="50"/>
      <c r="JXB169" s="50"/>
      <c r="JXC169" s="50"/>
      <c r="JXD169" s="50"/>
      <c r="JXE169" s="50"/>
      <c r="JXF169" s="50"/>
      <c r="JXG169" s="50"/>
      <c r="JXH169" s="50"/>
      <c r="JXI169" s="50"/>
      <c r="JXJ169" s="50"/>
      <c r="JXK169" s="50"/>
      <c r="JXL169" s="50"/>
      <c r="JXM169" s="50"/>
      <c r="JXN169" s="50"/>
      <c r="JXO169" s="50"/>
      <c r="JXP169" s="50"/>
      <c r="JXQ169" s="50"/>
      <c r="JXR169" s="50"/>
      <c r="JXS169" s="50"/>
      <c r="JXT169" s="50"/>
      <c r="JXU169" s="50"/>
      <c r="JXV169" s="50"/>
      <c r="JXW169" s="50"/>
      <c r="JXX169" s="50"/>
      <c r="JXY169" s="50"/>
      <c r="JXZ169" s="50"/>
      <c r="JYA169" s="50"/>
      <c r="JYB169" s="50"/>
      <c r="JYC169" s="50"/>
      <c r="JYD169" s="50"/>
      <c r="JYE169" s="50"/>
      <c r="JYF169" s="50"/>
      <c r="JYG169" s="50"/>
      <c r="JYH169" s="50"/>
      <c r="JYI169" s="50"/>
      <c r="JYJ169" s="50"/>
      <c r="JYK169" s="50"/>
      <c r="JYL169" s="50"/>
      <c r="JYM169" s="50"/>
      <c r="JYN169" s="50"/>
      <c r="JYP169" s="50"/>
      <c r="JYR169" s="50"/>
      <c r="JYS169" s="50"/>
      <c r="JYT169" s="50"/>
      <c r="JYU169" s="50"/>
      <c r="JYV169" s="50"/>
      <c r="JYW169" s="50"/>
      <c r="JYX169" s="50"/>
      <c r="JYY169" s="50"/>
      <c r="JZD169" s="50"/>
      <c r="JZE169" s="50"/>
      <c r="JZF169" s="50"/>
      <c r="JZG169" s="50"/>
      <c r="JZH169" s="50"/>
      <c r="JZI169" s="50"/>
      <c r="JZJ169" s="50"/>
      <c r="JZK169" s="50"/>
      <c r="JZL169" s="50"/>
      <c r="JZM169" s="50"/>
      <c r="JZN169" s="50"/>
      <c r="JZO169" s="50"/>
      <c r="JZP169" s="50"/>
      <c r="JZQ169" s="50"/>
      <c r="JZR169" s="50"/>
      <c r="JZS169" s="50"/>
      <c r="JZT169" s="50"/>
      <c r="JZU169" s="50"/>
      <c r="JZV169" s="50"/>
      <c r="JZW169" s="50"/>
      <c r="JZX169" s="50"/>
      <c r="JZY169" s="50"/>
      <c r="JZZ169" s="50"/>
      <c r="KAA169" s="50"/>
      <c r="KAB169" s="50"/>
      <c r="KAC169" s="50"/>
      <c r="KAD169" s="50"/>
      <c r="KAE169" s="50"/>
      <c r="KAF169" s="50"/>
      <c r="KAG169" s="50"/>
      <c r="KAH169" s="50"/>
      <c r="KAI169" s="50"/>
      <c r="KAJ169" s="50"/>
      <c r="KAK169" s="50"/>
      <c r="KAL169" s="50"/>
      <c r="KAM169" s="50"/>
      <c r="KAN169" s="50"/>
      <c r="KAO169" s="50"/>
      <c r="KAP169" s="50"/>
      <c r="KAQ169" s="50"/>
      <c r="KAR169" s="50"/>
      <c r="KAS169" s="50"/>
      <c r="KAT169" s="50"/>
      <c r="KAU169" s="50"/>
      <c r="KAV169" s="50"/>
      <c r="KAW169" s="50"/>
      <c r="KAX169" s="50"/>
      <c r="KAY169" s="50"/>
      <c r="KAZ169" s="50"/>
      <c r="KBA169" s="50"/>
      <c r="KBB169" s="50"/>
      <c r="KBC169" s="50"/>
      <c r="KBD169" s="50"/>
      <c r="KBE169" s="50"/>
      <c r="KBF169" s="50"/>
      <c r="KBG169" s="50"/>
      <c r="KBH169" s="50"/>
      <c r="KBI169" s="50"/>
      <c r="KBJ169" s="50"/>
      <c r="KBK169" s="50"/>
      <c r="KBL169" s="50"/>
      <c r="KBM169" s="50"/>
      <c r="KBN169" s="50"/>
      <c r="KBO169" s="50"/>
      <c r="KBP169" s="50"/>
      <c r="KBQ169" s="50"/>
      <c r="KBR169" s="50"/>
      <c r="KBS169" s="50"/>
      <c r="KBT169" s="50"/>
      <c r="KBU169" s="50"/>
      <c r="KBV169" s="50"/>
      <c r="KBW169" s="50"/>
      <c r="KBX169" s="50"/>
      <c r="KBY169" s="50"/>
      <c r="KBZ169" s="50"/>
      <c r="KCA169" s="50"/>
      <c r="KCB169" s="50"/>
      <c r="KCC169" s="50"/>
      <c r="KCD169" s="50"/>
      <c r="KCE169" s="50"/>
      <c r="KCF169" s="50"/>
      <c r="KCG169" s="50"/>
      <c r="KCH169" s="50"/>
      <c r="KCI169" s="50"/>
      <c r="KCJ169" s="50"/>
      <c r="KCK169" s="50"/>
      <c r="KCL169" s="50"/>
      <c r="KCM169" s="50"/>
      <c r="KCN169" s="50"/>
      <c r="KCO169" s="50"/>
      <c r="KCP169" s="50"/>
      <c r="KCQ169" s="50"/>
      <c r="KCR169" s="50"/>
      <c r="KCS169" s="50"/>
      <c r="KCT169" s="50"/>
      <c r="KCU169" s="50"/>
      <c r="KCV169" s="50"/>
      <c r="KCW169" s="50"/>
      <c r="KCX169" s="50"/>
      <c r="KCY169" s="50"/>
      <c r="KCZ169" s="50"/>
      <c r="KDA169" s="50"/>
      <c r="KDB169" s="50"/>
      <c r="KDC169" s="50"/>
      <c r="KDD169" s="50"/>
      <c r="KDE169" s="50"/>
      <c r="KDF169" s="50"/>
      <c r="KDG169" s="50"/>
      <c r="KDH169" s="50"/>
      <c r="KDI169" s="50"/>
      <c r="KDJ169" s="50"/>
      <c r="KDK169" s="50"/>
      <c r="KDL169" s="50"/>
      <c r="KDM169" s="50"/>
      <c r="KDN169" s="50"/>
      <c r="KDO169" s="50"/>
      <c r="KDP169" s="50"/>
      <c r="KDQ169" s="50"/>
      <c r="KDR169" s="50"/>
      <c r="KDS169" s="50"/>
      <c r="KDT169" s="50"/>
      <c r="KDU169" s="50"/>
      <c r="KDV169" s="50"/>
      <c r="KDW169" s="50"/>
      <c r="KDX169" s="50"/>
      <c r="KDY169" s="50"/>
      <c r="KDZ169" s="50"/>
      <c r="KEA169" s="50"/>
      <c r="KEB169" s="50"/>
      <c r="KEC169" s="50"/>
      <c r="KED169" s="50"/>
      <c r="KEE169" s="50"/>
      <c r="KEF169" s="50"/>
      <c r="KEG169" s="50"/>
      <c r="KEH169" s="50"/>
      <c r="KEI169" s="50"/>
      <c r="KEJ169" s="50"/>
      <c r="KEK169" s="50"/>
      <c r="KEL169" s="50"/>
      <c r="KEM169" s="50"/>
      <c r="KEN169" s="50"/>
      <c r="KEO169" s="50"/>
      <c r="KEP169" s="50"/>
      <c r="KEQ169" s="50"/>
      <c r="KER169" s="50"/>
      <c r="KES169" s="50"/>
      <c r="KET169" s="50"/>
      <c r="KEU169" s="50"/>
      <c r="KEV169" s="50"/>
      <c r="KEW169" s="50"/>
      <c r="KEX169" s="50"/>
      <c r="KEY169" s="50"/>
      <c r="KEZ169" s="50"/>
      <c r="KFA169" s="50"/>
      <c r="KFB169" s="50"/>
      <c r="KFC169" s="50"/>
      <c r="KFD169" s="50"/>
      <c r="KFE169" s="50"/>
      <c r="KFF169" s="50"/>
      <c r="KFG169" s="50"/>
      <c r="KFH169" s="50"/>
      <c r="KFI169" s="50"/>
      <c r="KFJ169" s="50"/>
      <c r="KFK169" s="50"/>
      <c r="KFL169" s="50"/>
      <c r="KFM169" s="50"/>
      <c r="KFN169" s="50"/>
      <c r="KFO169" s="50"/>
      <c r="KFP169" s="50"/>
      <c r="KFQ169" s="50"/>
      <c r="KFR169" s="50"/>
      <c r="KFS169" s="50"/>
      <c r="KFT169" s="50"/>
      <c r="KFU169" s="50"/>
      <c r="KFV169" s="50"/>
      <c r="KFW169" s="50"/>
      <c r="KFX169" s="50"/>
      <c r="KFY169" s="50"/>
      <c r="KFZ169" s="50"/>
      <c r="KGA169" s="50"/>
      <c r="KGB169" s="50"/>
      <c r="KGC169" s="50"/>
      <c r="KGD169" s="50"/>
      <c r="KGE169" s="50"/>
      <c r="KGF169" s="50"/>
      <c r="KGG169" s="50"/>
      <c r="KGH169" s="50"/>
      <c r="KGI169" s="50"/>
      <c r="KGJ169" s="50"/>
      <c r="KGK169" s="50"/>
      <c r="KGL169" s="50"/>
      <c r="KGM169" s="50"/>
      <c r="KGN169" s="50"/>
      <c r="KGO169" s="50"/>
      <c r="KGP169" s="50"/>
      <c r="KGQ169" s="50"/>
      <c r="KGR169" s="50"/>
      <c r="KGS169" s="50"/>
      <c r="KGT169" s="50"/>
      <c r="KGU169" s="50"/>
      <c r="KGV169" s="50"/>
      <c r="KGW169" s="50"/>
      <c r="KGX169" s="50"/>
      <c r="KGY169" s="50"/>
      <c r="KGZ169" s="50"/>
      <c r="KHA169" s="50"/>
      <c r="KHB169" s="50"/>
      <c r="KHC169" s="50"/>
      <c r="KHD169" s="50"/>
      <c r="KHE169" s="50"/>
      <c r="KHF169" s="50"/>
      <c r="KHG169" s="50"/>
      <c r="KHH169" s="50"/>
      <c r="KHI169" s="50"/>
      <c r="KHJ169" s="50"/>
      <c r="KHK169" s="50"/>
      <c r="KHL169" s="50"/>
      <c r="KHM169" s="50"/>
      <c r="KHN169" s="50"/>
      <c r="KHO169" s="50"/>
      <c r="KHP169" s="50"/>
      <c r="KHQ169" s="50"/>
      <c r="KHR169" s="50"/>
      <c r="KHS169" s="50"/>
      <c r="KHT169" s="50"/>
      <c r="KHU169" s="50"/>
      <c r="KHV169" s="50"/>
      <c r="KHW169" s="50"/>
      <c r="KHX169" s="50"/>
      <c r="KHY169" s="50"/>
      <c r="KHZ169" s="50"/>
      <c r="KIA169" s="50"/>
      <c r="KIB169" s="50"/>
      <c r="KIC169" s="50"/>
      <c r="KID169" s="50"/>
      <c r="KIE169" s="50"/>
      <c r="KIF169" s="50"/>
      <c r="KIG169" s="50"/>
      <c r="KIH169" s="50"/>
      <c r="KII169" s="50"/>
      <c r="KIJ169" s="50"/>
      <c r="KIL169" s="50"/>
      <c r="KIN169" s="50"/>
      <c r="KIO169" s="50"/>
      <c r="KIP169" s="50"/>
      <c r="KIQ169" s="50"/>
      <c r="KIR169" s="50"/>
      <c r="KIS169" s="50"/>
      <c r="KIT169" s="50"/>
      <c r="KIU169" s="50"/>
      <c r="KIZ169" s="50"/>
      <c r="KJA169" s="50"/>
      <c r="KJB169" s="50"/>
      <c r="KJC169" s="50"/>
      <c r="KJD169" s="50"/>
      <c r="KJE169" s="50"/>
      <c r="KJF169" s="50"/>
      <c r="KJG169" s="50"/>
      <c r="KJH169" s="50"/>
      <c r="KJI169" s="50"/>
      <c r="KJJ169" s="50"/>
      <c r="KJK169" s="50"/>
      <c r="KJL169" s="50"/>
      <c r="KJM169" s="50"/>
      <c r="KJN169" s="50"/>
      <c r="KJO169" s="50"/>
      <c r="KJP169" s="50"/>
      <c r="KJQ169" s="50"/>
      <c r="KJR169" s="50"/>
      <c r="KJS169" s="50"/>
      <c r="KJT169" s="50"/>
      <c r="KJU169" s="50"/>
      <c r="KJV169" s="50"/>
      <c r="KJW169" s="50"/>
      <c r="KJX169" s="50"/>
      <c r="KJY169" s="50"/>
      <c r="KJZ169" s="50"/>
      <c r="KKA169" s="50"/>
      <c r="KKB169" s="50"/>
      <c r="KKC169" s="50"/>
      <c r="KKD169" s="50"/>
      <c r="KKE169" s="50"/>
      <c r="KKF169" s="50"/>
      <c r="KKG169" s="50"/>
      <c r="KKH169" s="50"/>
      <c r="KKI169" s="50"/>
      <c r="KKJ169" s="50"/>
      <c r="KKK169" s="50"/>
      <c r="KKL169" s="50"/>
      <c r="KKM169" s="50"/>
      <c r="KKN169" s="50"/>
      <c r="KKO169" s="50"/>
      <c r="KKP169" s="50"/>
      <c r="KKQ169" s="50"/>
      <c r="KKR169" s="50"/>
      <c r="KKS169" s="50"/>
      <c r="KKT169" s="50"/>
      <c r="KKU169" s="50"/>
      <c r="KKV169" s="50"/>
      <c r="KKW169" s="50"/>
      <c r="KKX169" s="50"/>
      <c r="KKY169" s="50"/>
      <c r="KKZ169" s="50"/>
      <c r="KLA169" s="50"/>
      <c r="KLB169" s="50"/>
      <c r="KLC169" s="50"/>
      <c r="KLD169" s="50"/>
      <c r="KLE169" s="50"/>
      <c r="KLF169" s="50"/>
      <c r="KLG169" s="50"/>
      <c r="KLH169" s="50"/>
      <c r="KLI169" s="50"/>
      <c r="KLJ169" s="50"/>
      <c r="KLK169" s="50"/>
      <c r="KLL169" s="50"/>
      <c r="KLM169" s="50"/>
      <c r="KLN169" s="50"/>
      <c r="KLO169" s="50"/>
      <c r="KLP169" s="50"/>
      <c r="KLQ169" s="50"/>
      <c r="KLR169" s="50"/>
      <c r="KLS169" s="50"/>
      <c r="KLT169" s="50"/>
      <c r="KLU169" s="50"/>
      <c r="KLV169" s="50"/>
      <c r="KLW169" s="50"/>
      <c r="KLX169" s="50"/>
      <c r="KLY169" s="50"/>
      <c r="KLZ169" s="50"/>
      <c r="KMA169" s="50"/>
      <c r="KMB169" s="50"/>
      <c r="KMC169" s="50"/>
      <c r="KMD169" s="50"/>
      <c r="KME169" s="50"/>
      <c r="KMF169" s="50"/>
      <c r="KMG169" s="50"/>
      <c r="KMH169" s="50"/>
      <c r="KMI169" s="50"/>
      <c r="KMJ169" s="50"/>
      <c r="KMK169" s="50"/>
      <c r="KML169" s="50"/>
      <c r="KMM169" s="50"/>
      <c r="KMN169" s="50"/>
      <c r="KMO169" s="50"/>
      <c r="KMP169" s="50"/>
      <c r="KMQ169" s="50"/>
      <c r="KMR169" s="50"/>
      <c r="KMS169" s="50"/>
      <c r="KMT169" s="50"/>
      <c r="KMU169" s="50"/>
      <c r="KMV169" s="50"/>
      <c r="KMW169" s="50"/>
      <c r="KMX169" s="50"/>
      <c r="KMY169" s="50"/>
      <c r="KMZ169" s="50"/>
      <c r="KNA169" s="50"/>
      <c r="KNB169" s="50"/>
      <c r="KNC169" s="50"/>
      <c r="KND169" s="50"/>
      <c r="KNE169" s="50"/>
      <c r="KNF169" s="50"/>
      <c r="KNG169" s="50"/>
      <c r="KNH169" s="50"/>
      <c r="KNI169" s="50"/>
      <c r="KNJ169" s="50"/>
      <c r="KNK169" s="50"/>
      <c r="KNL169" s="50"/>
      <c r="KNM169" s="50"/>
      <c r="KNN169" s="50"/>
      <c r="KNO169" s="50"/>
      <c r="KNP169" s="50"/>
      <c r="KNQ169" s="50"/>
      <c r="KNR169" s="50"/>
      <c r="KNS169" s="50"/>
      <c r="KNT169" s="50"/>
      <c r="KNU169" s="50"/>
      <c r="KNV169" s="50"/>
      <c r="KNW169" s="50"/>
      <c r="KNX169" s="50"/>
      <c r="KNY169" s="50"/>
      <c r="KNZ169" s="50"/>
      <c r="KOA169" s="50"/>
      <c r="KOB169" s="50"/>
      <c r="KOC169" s="50"/>
      <c r="KOD169" s="50"/>
      <c r="KOE169" s="50"/>
      <c r="KOF169" s="50"/>
      <c r="KOG169" s="50"/>
      <c r="KOH169" s="50"/>
      <c r="KOI169" s="50"/>
      <c r="KOJ169" s="50"/>
      <c r="KOK169" s="50"/>
      <c r="KOL169" s="50"/>
      <c r="KOM169" s="50"/>
      <c r="KON169" s="50"/>
      <c r="KOO169" s="50"/>
      <c r="KOP169" s="50"/>
      <c r="KOQ169" s="50"/>
      <c r="KOR169" s="50"/>
      <c r="KOS169" s="50"/>
      <c r="KOT169" s="50"/>
      <c r="KOU169" s="50"/>
      <c r="KOV169" s="50"/>
      <c r="KOW169" s="50"/>
      <c r="KOX169" s="50"/>
      <c r="KOY169" s="50"/>
      <c r="KOZ169" s="50"/>
      <c r="KPA169" s="50"/>
      <c r="KPB169" s="50"/>
      <c r="KPC169" s="50"/>
      <c r="KPD169" s="50"/>
      <c r="KPE169" s="50"/>
      <c r="KPF169" s="50"/>
      <c r="KPG169" s="50"/>
      <c r="KPH169" s="50"/>
      <c r="KPI169" s="50"/>
      <c r="KPJ169" s="50"/>
      <c r="KPK169" s="50"/>
      <c r="KPL169" s="50"/>
      <c r="KPM169" s="50"/>
      <c r="KPN169" s="50"/>
      <c r="KPO169" s="50"/>
      <c r="KPP169" s="50"/>
      <c r="KPQ169" s="50"/>
      <c r="KPR169" s="50"/>
      <c r="KPS169" s="50"/>
      <c r="KPT169" s="50"/>
      <c r="KPU169" s="50"/>
      <c r="KPV169" s="50"/>
      <c r="KPW169" s="50"/>
      <c r="KPX169" s="50"/>
      <c r="KPY169" s="50"/>
      <c r="KPZ169" s="50"/>
      <c r="KQA169" s="50"/>
      <c r="KQB169" s="50"/>
      <c r="KQC169" s="50"/>
      <c r="KQD169" s="50"/>
      <c r="KQE169" s="50"/>
      <c r="KQF169" s="50"/>
      <c r="KQG169" s="50"/>
      <c r="KQH169" s="50"/>
      <c r="KQI169" s="50"/>
      <c r="KQJ169" s="50"/>
      <c r="KQK169" s="50"/>
      <c r="KQL169" s="50"/>
      <c r="KQM169" s="50"/>
      <c r="KQN169" s="50"/>
      <c r="KQO169" s="50"/>
      <c r="KQP169" s="50"/>
      <c r="KQQ169" s="50"/>
      <c r="KQR169" s="50"/>
      <c r="KQS169" s="50"/>
      <c r="KQT169" s="50"/>
      <c r="KQU169" s="50"/>
      <c r="KQV169" s="50"/>
      <c r="KQW169" s="50"/>
      <c r="KQX169" s="50"/>
      <c r="KQY169" s="50"/>
      <c r="KQZ169" s="50"/>
      <c r="KRA169" s="50"/>
      <c r="KRB169" s="50"/>
      <c r="KRC169" s="50"/>
      <c r="KRD169" s="50"/>
      <c r="KRE169" s="50"/>
      <c r="KRF169" s="50"/>
      <c r="KRG169" s="50"/>
      <c r="KRH169" s="50"/>
      <c r="KRI169" s="50"/>
      <c r="KRJ169" s="50"/>
      <c r="KRK169" s="50"/>
      <c r="KRL169" s="50"/>
      <c r="KRM169" s="50"/>
      <c r="KRN169" s="50"/>
      <c r="KRO169" s="50"/>
      <c r="KRP169" s="50"/>
      <c r="KRQ169" s="50"/>
      <c r="KRR169" s="50"/>
      <c r="KRS169" s="50"/>
      <c r="KRT169" s="50"/>
      <c r="KRU169" s="50"/>
      <c r="KRV169" s="50"/>
      <c r="KRW169" s="50"/>
      <c r="KRX169" s="50"/>
      <c r="KRY169" s="50"/>
      <c r="KRZ169" s="50"/>
      <c r="KSA169" s="50"/>
      <c r="KSB169" s="50"/>
      <c r="KSC169" s="50"/>
      <c r="KSD169" s="50"/>
      <c r="KSE169" s="50"/>
      <c r="KSF169" s="50"/>
      <c r="KSH169" s="50"/>
      <c r="KSJ169" s="50"/>
      <c r="KSK169" s="50"/>
      <c r="KSL169" s="50"/>
      <c r="KSM169" s="50"/>
      <c r="KSN169" s="50"/>
      <c r="KSO169" s="50"/>
      <c r="KSP169" s="50"/>
      <c r="KSQ169" s="50"/>
      <c r="KSV169" s="50"/>
      <c r="KSW169" s="50"/>
      <c r="KSX169" s="50"/>
      <c r="KSY169" s="50"/>
      <c r="KSZ169" s="50"/>
      <c r="KTA169" s="50"/>
      <c r="KTB169" s="50"/>
      <c r="KTC169" s="50"/>
      <c r="KTD169" s="50"/>
      <c r="KTE169" s="50"/>
      <c r="KTF169" s="50"/>
      <c r="KTG169" s="50"/>
      <c r="KTH169" s="50"/>
      <c r="KTI169" s="50"/>
      <c r="KTJ169" s="50"/>
      <c r="KTK169" s="50"/>
      <c r="KTL169" s="50"/>
      <c r="KTM169" s="50"/>
      <c r="KTN169" s="50"/>
      <c r="KTO169" s="50"/>
      <c r="KTP169" s="50"/>
      <c r="KTQ169" s="50"/>
      <c r="KTR169" s="50"/>
      <c r="KTS169" s="50"/>
      <c r="KTT169" s="50"/>
      <c r="KTU169" s="50"/>
      <c r="KTV169" s="50"/>
      <c r="KTW169" s="50"/>
      <c r="KTX169" s="50"/>
      <c r="KTY169" s="50"/>
      <c r="KTZ169" s="50"/>
      <c r="KUA169" s="50"/>
      <c r="KUB169" s="50"/>
      <c r="KUC169" s="50"/>
      <c r="KUD169" s="50"/>
      <c r="KUE169" s="50"/>
      <c r="KUF169" s="50"/>
      <c r="KUG169" s="50"/>
      <c r="KUH169" s="50"/>
      <c r="KUI169" s="50"/>
      <c r="KUJ169" s="50"/>
      <c r="KUK169" s="50"/>
      <c r="KUL169" s="50"/>
      <c r="KUM169" s="50"/>
      <c r="KUN169" s="50"/>
      <c r="KUO169" s="50"/>
      <c r="KUP169" s="50"/>
      <c r="KUQ169" s="50"/>
      <c r="KUR169" s="50"/>
      <c r="KUS169" s="50"/>
      <c r="KUT169" s="50"/>
      <c r="KUU169" s="50"/>
      <c r="KUV169" s="50"/>
      <c r="KUW169" s="50"/>
      <c r="KUX169" s="50"/>
      <c r="KUY169" s="50"/>
      <c r="KUZ169" s="50"/>
      <c r="KVA169" s="50"/>
      <c r="KVB169" s="50"/>
      <c r="KVC169" s="50"/>
      <c r="KVD169" s="50"/>
      <c r="KVE169" s="50"/>
      <c r="KVF169" s="50"/>
      <c r="KVG169" s="50"/>
      <c r="KVH169" s="50"/>
      <c r="KVI169" s="50"/>
      <c r="KVJ169" s="50"/>
      <c r="KVK169" s="50"/>
      <c r="KVL169" s="50"/>
      <c r="KVM169" s="50"/>
      <c r="KVN169" s="50"/>
      <c r="KVO169" s="50"/>
      <c r="KVP169" s="50"/>
      <c r="KVQ169" s="50"/>
      <c r="KVR169" s="50"/>
      <c r="KVS169" s="50"/>
      <c r="KVT169" s="50"/>
      <c r="KVU169" s="50"/>
      <c r="KVV169" s="50"/>
      <c r="KVW169" s="50"/>
      <c r="KVX169" s="50"/>
      <c r="KVY169" s="50"/>
      <c r="KVZ169" s="50"/>
      <c r="KWA169" s="50"/>
      <c r="KWB169" s="50"/>
      <c r="KWC169" s="50"/>
      <c r="KWD169" s="50"/>
      <c r="KWE169" s="50"/>
      <c r="KWF169" s="50"/>
      <c r="KWG169" s="50"/>
      <c r="KWH169" s="50"/>
      <c r="KWI169" s="50"/>
      <c r="KWJ169" s="50"/>
      <c r="KWK169" s="50"/>
      <c r="KWL169" s="50"/>
      <c r="KWM169" s="50"/>
      <c r="KWN169" s="50"/>
      <c r="KWO169" s="50"/>
      <c r="KWP169" s="50"/>
      <c r="KWQ169" s="50"/>
      <c r="KWR169" s="50"/>
      <c r="KWS169" s="50"/>
      <c r="KWT169" s="50"/>
      <c r="KWU169" s="50"/>
      <c r="KWV169" s="50"/>
      <c r="KWW169" s="50"/>
      <c r="KWX169" s="50"/>
      <c r="KWY169" s="50"/>
      <c r="KWZ169" s="50"/>
      <c r="KXA169" s="50"/>
      <c r="KXB169" s="50"/>
      <c r="KXC169" s="50"/>
      <c r="KXD169" s="50"/>
      <c r="KXE169" s="50"/>
      <c r="KXF169" s="50"/>
      <c r="KXG169" s="50"/>
      <c r="KXH169" s="50"/>
      <c r="KXI169" s="50"/>
      <c r="KXJ169" s="50"/>
      <c r="KXK169" s="50"/>
      <c r="KXL169" s="50"/>
      <c r="KXM169" s="50"/>
      <c r="KXN169" s="50"/>
      <c r="KXO169" s="50"/>
      <c r="KXP169" s="50"/>
      <c r="KXQ169" s="50"/>
      <c r="KXR169" s="50"/>
      <c r="KXS169" s="50"/>
      <c r="KXT169" s="50"/>
      <c r="KXU169" s="50"/>
      <c r="KXV169" s="50"/>
      <c r="KXW169" s="50"/>
      <c r="KXX169" s="50"/>
      <c r="KXY169" s="50"/>
      <c r="KXZ169" s="50"/>
      <c r="KYA169" s="50"/>
      <c r="KYB169" s="50"/>
      <c r="KYC169" s="50"/>
      <c r="KYD169" s="50"/>
      <c r="KYE169" s="50"/>
      <c r="KYF169" s="50"/>
      <c r="KYG169" s="50"/>
      <c r="KYH169" s="50"/>
      <c r="KYI169" s="50"/>
      <c r="KYJ169" s="50"/>
      <c r="KYK169" s="50"/>
      <c r="KYL169" s="50"/>
      <c r="KYM169" s="50"/>
      <c r="KYN169" s="50"/>
      <c r="KYO169" s="50"/>
      <c r="KYP169" s="50"/>
      <c r="KYQ169" s="50"/>
      <c r="KYR169" s="50"/>
      <c r="KYS169" s="50"/>
      <c r="KYT169" s="50"/>
      <c r="KYU169" s="50"/>
      <c r="KYV169" s="50"/>
      <c r="KYW169" s="50"/>
      <c r="KYX169" s="50"/>
      <c r="KYY169" s="50"/>
      <c r="KYZ169" s="50"/>
      <c r="KZA169" s="50"/>
      <c r="KZB169" s="50"/>
      <c r="KZC169" s="50"/>
      <c r="KZD169" s="50"/>
      <c r="KZE169" s="50"/>
      <c r="KZF169" s="50"/>
      <c r="KZG169" s="50"/>
      <c r="KZH169" s="50"/>
      <c r="KZI169" s="50"/>
      <c r="KZJ169" s="50"/>
      <c r="KZK169" s="50"/>
      <c r="KZL169" s="50"/>
      <c r="KZM169" s="50"/>
      <c r="KZN169" s="50"/>
      <c r="KZO169" s="50"/>
      <c r="KZP169" s="50"/>
      <c r="KZQ169" s="50"/>
      <c r="KZR169" s="50"/>
      <c r="KZS169" s="50"/>
      <c r="KZT169" s="50"/>
      <c r="KZU169" s="50"/>
      <c r="KZV169" s="50"/>
      <c r="KZW169" s="50"/>
      <c r="KZX169" s="50"/>
      <c r="KZY169" s="50"/>
      <c r="KZZ169" s="50"/>
      <c r="LAA169" s="50"/>
      <c r="LAB169" s="50"/>
      <c r="LAC169" s="50"/>
      <c r="LAD169" s="50"/>
      <c r="LAE169" s="50"/>
      <c r="LAF169" s="50"/>
      <c r="LAG169" s="50"/>
      <c r="LAH169" s="50"/>
      <c r="LAI169" s="50"/>
      <c r="LAJ169" s="50"/>
      <c r="LAK169" s="50"/>
      <c r="LAL169" s="50"/>
      <c r="LAM169" s="50"/>
      <c r="LAN169" s="50"/>
      <c r="LAO169" s="50"/>
      <c r="LAP169" s="50"/>
      <c r="LAQ169" s="50"/>
      <c r="LAR169" s="50"/>
      <c r="LAS169" s="50"/>
      <c r="LAT169" s="50"/>
      <c r="LAU169" s="50"/>
      <c r="LAV169" s="50"/>
      <c r="LAW169" s="50"/>
      <c r="LAX169" s="50"/>
      <c r="LAY169" s="50"/>
      <c r="LAZ169" s="50"/>
      <c r="LBA169" s="50"/>
      <c r="LBB169" s="50"/>
      <c r="LBC169" s="50"/>
      <c r="LBD169" s="50"/>
      <c r="LBE169" s="50"/>
      <c r="LBF169" s="50"/>
      <c r="LBG169" s="50"/>
      <c r="LBH169" s="50"/>
      <c r="LBI169" s="50"/>
      <c r="LBJ169" s="50"/>
      <c r="LBK169" s="50"/>
      <c r="LBL169" s="50"/>
      <c r="LBM169" s="50"/>
      <c r="LBN169" s="50"/>
      <c r="LBO169" s="50"/>
      <c r="LBP169" s="50"/>
      <c r="LBQ169" s="50"/>
      <c r="LBR169" s="50"/>
      <c r="LBS169" s="50"/>
      <c r="LBT169" s="50"/>
      <c r="LBU169" s="50"/>
      <c r="LBV169" s="50"/>
      <c r="LBW169" s="50"/>
      <c r="LBX169" s="50"/>
      <c r="LBY169" s="50"/>
      <c r="LBZ169" s="50"/>
      <c r="LCA169" s="50"/>
      <c r="LCB169" s="50"/>
      <c r="LCD169" s="50"/>
      <c r="LCF169" s="50"/>
      <c r="LCG169" s="50"/>
      <c r="LCH169" s="50"/>
      <c r="LCI169" s="50"/>
      <c r="LCJ169" s="50"/>
      <c r="LCK169" s="50"/>
      <c r="LCL169" s="50"/>
      <c r="LCM169" s="50"/>
      <c r="LCR169" s="50"/>
      <c r="LCS169" s="50"/>
      <c r="LCT169" s="50"/>
      <c r="LCU169" s="50"/>
      <c r="LCV169" s="50"/>
      <c r="LCW169" s="50"/>
      <c r="LCX169" s="50"/>
      <c r="LCY169" s="50"/>
      <c r="LCZ169" s="50"/>
      <c r="LDA169" s="50"/>
      <c r="LDB169" s="50"/>
      <c r="LDC169" s="50"/>
      <c r="LDD169" s="50"/>
      <c r="LDE169" s="50"/>
      <c r="LDF169" s="50"/>
      <c r="LDG169" s="50"/>
      <c r="LDH169" s="50"/>
      <c r="LDI169" s="50"/>
      <c r="LDJ169" s="50"/>
      <c r="LDK169" s="50"/>
      <c r="LDL169" s="50"/>
      <c r="LDM169" s="50"/>
      <c r="LDN169" s="50"/>
      <c r="LDO169" s="50"/>
      <c r="LDP169" s="50"/>
      <c r="LDQ169" s="50"/>
      <c r="LDR169" s="50"/>
      <c r="LDS169" s="50"/>
      <c r="LDT169" s="50"/>
      <c r="LDU169" s="50"/>
      <c r="LDV169" s="50"/>
      <c r="LDW169" s="50"/>
      <c r="LDX169" s="50"/>
      <c r="LDY169" s="50"/>
      <c r="LDZ169" s="50"/>
      <c r="LEA169" s="50"/>
      <c r="LEB169" s="50"/>
      <c r="LEC169" s="50"/>
      <c r="LED169" s="50"/>
      <c r="LEE169" s="50"/>
      <c r="LEF169" s="50"/>
      <c r="LEG169" s="50"/>
      <c r="LEH169" s="50"/>
      <c r="LEI169" s="50"/>
      <c r="LEJ169" s="50"/>
      <c r="LEK169" s="50"/>
      <c r="LEL169" s="50"/>
      <c r="LEM169" s="50"/>
      <c r="LEN169" s="50"/>
      <c r="LEO169" s="50"/>
      <c r="LEP169" s="50"/>
      <c r="LEQ169" s="50"/>
      <c r="LER169" s="50"/>
      <c r="LES169" s="50"/>
      <c r="LET169" s="50"/>
      <c r="LEU169" s="50"/>
      <c r="LEV169" s="50"/>
      <c r="LEW169" s="50"/>
      <c r="LEX169" s="50"/>
      <c r="LEY169" s="50"/>
      <c r="LEZ169" s="50"/>
      <c r="LFA169" s="50"/>
      <c r="LFB169" s="50"/>
      <c r="LFC169" s="50"/>
      <c r="LFD169" s="50"/>
      <c r="LFE169" s="50"/>
      <c r="LFF169" s="50"/>
      <c r="LFG169" s="50"/>
      <c r="LFH169" s="50"/>
      <c r="LFI169" s="50"/>
      <c r="LFJ169" s="50"/>
      <c r="LFK169" s="50"/>
      <c r="LFL169" s="50"/>
      <c r="LFM169" s="50"/>
      <c r="LFN169" s="50"/>
      <c r="LFO169" s="50"/>
      <c r="LFP169" s="50"/>
      <c r="LFQ169" s="50"/>
      <c r="LFR169" s="50"/>
      <c r="LFS169" s="50"/>
      <c r="LFT169" s="50"/>
      <c r="LFU169" s="50"/>
      <c r="LFV169" s="50"/>
      <c r="LFW169" s="50"/>
      <c r="LFX169" s="50"/>
      <c r="LFY169" s="50"/>
      <c r="LFZ169" s="50"/>
      <c r="LGA169" s="50"/>
      <c r="LGB169" s="50"/>
      <c r="LGC169" s="50"/>
      <c r="LGD169" s="50"/>
      <c r="LGE169" s="50"/>
      <c r="LGF169" s="50"/>
      <c r="LGG169" s="50"/>
      <c r="LGH169" s="50"/>
      <c r="LGI169" s="50"/>
      <c r="LGJ169" s="50"/>
      <c r="LGK169" s="50"/>
      <c r="LGL169" s="50"/>
      <c r="LGM169" s="50"/>
      <c r="LGN169" s="50"/>
      <c r="LGO169" s="50"/>
      <c r="LGP169" s="50"/>
      <c r="LGQ169" s="50"/>
      <c r="LGR169" s="50"/>
      <c r="LGS169" s="50"/>
      <c r="LGT169" s="50"/>
      <c r="LGU169" s="50"/>
      <c r="LGV169" s="50"/>
      <c r="LGW169" s="50"/>
      <c r="LGX169" s="50"/>
      <c r="LGY169" s="50"/>
      <c r="LGZ169" s="50"/>
      <c r="LHA169" s="50"/>
      <c r="LHB169" s="50"/>
      <c r="LHC169" s="50"/>
      <c r="LHD169" s="50"/>
      <c r="LHE169" s="50"/>
      <c r="LHF169" s="50"/>
      <c r="LHG169" s="50"/>
      <c r="LHH169" s="50"/>
      <c r="LHI169" s="50"/>
      <c r="LHJ169" s="50"/>
      <c r="LHK169" s="50"/>
      <c r="LHL169" s="50"/>
      <c r="LHM169" s="50"/>
      <c r="LHN169" s="50"/>
      <c r="LHO169" s="50"/>
      <c r="LHP169" s="50"/>
      <c r="LHQ169" s="50"/>
      <c r="LHR169" s="50"/>
      <c r="LHS169" s="50"/>
      <c r="LHT169" s="50"/>
      <c r="LHU169" s="50"/>
      <c r="LHV169" s="50"/>
      <c r="LHW169" s="50"/>
      <c r="LHX169" s="50"/>
      <c r="LHY169" s="50"/>
      <c r="LHZ169" s="50"/>
      <c r="LIA169" s="50"/>
      <c r="LIB169" s="50"/>
      <c r="LIC169" s="50"/>
      <c r="LID169" s="50"/>
      <c r="LIE169" s="50"/>
      <c r="LIF169" s="50"/>
      <c r="LIG169" s="50"/>
      <c r="LIH169" s="50"/>
      <c r="LII169" s="50"/>
      <c r="LIJ169" s="50"/>
      <c r="LIK169" s="50"/>
      <c r="LIL169" s="50"/>
      <c r="LIM169" s="50"/>
      <c r="LIN169" s="50"/>
      <c r="LIO169" s="50"/>
      <c r="LIP169" s="50"/>
      <c r="LIQ169" s="50"/>
      <c r="LIR169" s="50"/>
      <c r="LIS169" s="50"/>
      <c r="LIT169" s="50"/>
      <c r="LIU169" s="50"/>
      <c r="LIV169" s="50"/>
      <c r="LIW169" s="50"/>
      <c r="LIX169" s="50"/>
      <c r="LIY169" s="50"/>
      <c r="LIZ169" s="50"/>
      <c r="LJA169" s="50"/>
      <c r="LJB169" s="50"/>
      <c r="LJC169" s="50"/>
      <c r="LJD169" s="50"/>
      <c r="LJE169" s="50"/>
      <c r="LJF169" s="50"/>
      <c r="LJG169" s="50"/>
      <c r="LJH169" s="50"/>
      <c r="LJI169" s="50"/>
      <c r="LJJ169" s="50"/>
      <c r="LJK169" s="50"/>
      <c r="LJL169" s="50"/>
      <c r="LJM169" s="50"/>
      <c r="LJN169" s="50"/>
      <c r="LJO169" s="50"/>
      <c r="LJP169" s="50"/>
      <c r="LJQ169" s="50"/>
      <c r="LJR169" s="50"/>
      <c r="LJS169" s="50"/>
      <c r="LJT169" s="50"/>
      <c r="LJU169" s="50"/>
      <c r="LJV169" s="50"/>
      <c r="LJW169" s="50"/>
      <c r="LJX169" s="50"/>
      <c r="LJY169" s="50"/>
      <c r="LJZ169" s="50"/>
      <c r="LKA169" s="50"/>
      <c r="LKB169" s="50"/>
      <c r="LKC169" s="50"/>
      <c r="LKD169" s="50"/>
      <c r="LKE169" s="50"/>
      <c r="LKF169" s="50"/>
      <c r="LKG169" s="50"/>
      <c r="LKH169" s="50"/>
      <c r="LKI169" s="50"/>
      <c r="LKJ169" s="50"/>
      <c r="LKK169" s="50"/>
      <c r="LKL169" s="50"/>
      <c r="LKM169" s="50"/>
      <c r="LKN169" s="50"/>
      <c r="LKO169" s="50"/>
      <c r="LKP169" s="50"/>
      <c r="LKQ169" s="50"/>
      <c r="LKR169" s="50"/>
      <c r="LKS169" s="50"/>
      <c r="LKT169" s="50"/>
      <c r="LKU169" s="50"/>
      <c r="LKV169" s="50"/>
      <c r="LKW169" s="50"/>
      <c r="LKX169" s="50"/>
      <c r="LKY169" s="50"/>
      <c r="LKZ169" s="50"/>
      <c r="LLA169" s="50"/>
      <c r="LLB169" s="50"/>
      <c r="LLC169" s="50"/>
      <c r="LLD169" s="50"/>
      <c r="LLE169" s="50"/>
      <c r="LLF169" s="50"/>
      <c r="LLG169" s="50"/>
      <c r="LLH169" s="50"/>
      <c r="LLI169" s="50"/>
      <c r="LLJ169" s="50"/>
      <c r="LLK169" s="50"/>
      <c r="LLL169" s="50"/>
      <c r="LLM169" s="50"/>
      <c r="LLN169" s="50"/>
      <c r="LLO169" s="50"/>
      <c r="LLP169" s="50"/>
      <c r="LLQ169" s="50"/>
      <c r="LLR169" s="50"/>
      <c r="LLS169" s="50"/>
      <c r="LLT169" s="50"/>
      <c r="LLU169" s="50"/>
      <c r="LLV169" s="50"/>
      <c r="LLW169" s="50"/>
      <c r="LLX169" s="50"/>
      <c r="LLZ169" s="50"/>
      <c r="LMB169" s="50"/>
      <c r="LMC169" s="50"/>
      <c r="LMD169" s="50"/>
      <c r="LME169" s="50"/>
      <c r="LMF169" s="50"/>
      <c r="LMG169" s="50"/>
      <c r="LMH169" s="50"/>
      <c r="LMI169" s="50"/>
      <c r="LMN169" s="50"/>
      <c r="LMO169" s="50"/>
      <c r="LMP169" s="50"/>
      <c r="LMQ169" s="50"/>
      <c r="LMR169" s="50"/>
      <c r="LMS169" s="50"/>
      <c r="LMT169" s="50"/>
      <c r="LMU169" s="50"/>
      <c r="LMV169" s="50"/>
      <c r="LMW169" s="50"/>
      <c r="LMX169" s="50"/>
      <c r="LMY169" s="50"/>
      <c r="LMZ169" s="50"/>
      <c r="LNA169" s="50"/>
      <c r="LNB169" s="50"/>
      <c r="LNC169" s="50"/>
      <c r="LND169" s="50"/>
      <c r="LNE169" s="50"/>
      <c r="LNF169" s="50"/>
      <c r="LNG169" s="50"/>
      <c r="LNH169" s="50"/>
      <c r="LNI169" s="50"/>
      <c r="LNJ169" s="50"/>
      <c r="LNK169" s="50"/>
      <c r="LNL169" s="50"/>
      <c r="LNM169" s="50"/>
      <c r="LNN169" s="50"/>
      <c r="LNO169" s="50"/>
      <c r="LNP169" s="50"/>
      <c r="LNQ169" s="50"/>
      <c r="LNR169" s="50"/>
      <c r="LNS169" s="50"/>
      <c r="LNT169" s="50"/>
      <c r="LNU169" s="50"/>
      <c r="LNV169" s="50"/>
      <c r="LNW169" s="50"/>
      <c r="LNX169" s="50"/>
      <c r="LNY169" s="50"/>
      <c r="LNZ169" s="50"/>
      <c r="LOA169" s="50"/>
      <c r="LOB169" s="50"/>
      <c r="LOC169" s="50"/>
      <c r="LOD169" s="50"/>
      <c r="LOE169" s="50"/>
      <c r="LOF169" s="50"/>
      <c r="LOG169" s="50"/>
      <c r="LOH169" s="50"/>
      <c r="LOI169" s="50"/>
      <c r="LOJ169" s="50"/>
      <c r="LOK169" s="50"/>
      <c r="LOL169" s="50"/>
      <c r="LOM169" s="50"/>
      <c r="LON169" s="50"/>
      <c r="LOO169" s="50"/>
      <c r="LOP169" s="50"/>
      <c r="LOQ169" s="50"/>
      <c r="LOR169" s="50"/>
      <c r="LOS169" s="50"/>
      <c r="LOT169" s="50"/>
      <c r="LOU169" s="50"/>
      <c r="LOV169" s="50"/>
      <c r="LOW169" s="50"/>
      <c r="LOX169" s="50"/>
      <c r="LOY169" s="50"/>
      <c r="LOZ169" s="50"/>
      <c r="LPA169" s="50"/>
      <c r="LPB169" s="50"/>
      <c r="LPC169" s="50"/>
      <c r="LPD169" s="50"/>
      <c r="LPE169" s="50"/>
      <c r="LPF169" s="50"/>
      <c r="LPG169" s="50"/>
      <c r="LPH169" s="50"/>
      <c r="LPI169" s="50"/>
      <c r="LPJ169" s="50"/>
      <c r="LPK169" s="50"/>
      <c r="LPL169" s="50"/>
      <c r="LPM169" s="50"/>
      <c r="LPN169" s="50"/>
      <c r="LPO169" s="50"/>
      <c r="LPP169" s="50"/>
      <c r="LPQ169" s="50"/>
      <c r="LPR169" s="50"/>
      <c r="LPS169" s="50"/>
      <c r="LPT169" s="50"/>
      <c r="LPU169" s="50"/>
      <c r="LPV169" s="50"/>
      <c r="LPW169" s="50"/>
      <c r="LPX169" s="50"/>
      <c r="LPY169" s="50"/>
      <c r="LPZ169" s="50"/>
      <c r="LQA169" s="50"/>
      <c r="LQB169" s="50"/>
      <c r="LQC169" s="50"/>
      <c r="LQD169" s="50"/>
      <c r="LQE169" s="50"/>
      <c r="LQF169" s="50"/>
      <c r="LQG169" s="50"/>
      <c r="LQH169" s="50"/>
      <c r="LQI169" s="50"/>
      <c r="LQJ169" s="50"/>
      <c r="LQK169" s="50"/>
      <c r="LQL169" s="50"/>
      <c r="LQM169" s="50"/>
      <c r="LQN169" s="50"/>
      <c r="LQO169" s="50"/>
      <c r="LQP169" s="50"/>
      <c r="LQQ169" s="50"/>
      <c r="LQR169" s="50"/>
      <c r="LQS169" s="50"/>
      <c r="LQT169" s="50"/>
      <c r="LQU169" s="50"/>
      <c r="LQV169" s="50"/>
      <c r="LQW169" s="50"/>
      <c r="LQX169" s="50"/>
      <c r="LQY169" s="50"/>
      <c r="LQZ169" s="50"/>
      <c r="LRA169" s="50"/>
      <c r="LRB169" s="50"/>
      <c r="LRC169" s="50"/>
      <c r="LRD169" s="50"/>
      <c r="LRE169" s="50"/>
      <c r="LRF169" s="50"/>
      <c r="LRG169" s="50"/>
      <c r="LRH169" s="50"/>
      <c r="LRI169" s="50"/>
      <c r="LRJ169" s="50"/>
      <c r="LRK169" s="50"/>
      <c r="LRL169" s="50"/>
      <c r="LRM169" s="50"/>
      <c r="LRN169" s="50"/>
      <c r="LRO169" s="50"/>
      <c r="LRP169" s="50"/>
      <c r="LRQ169" s="50"/>
      <c r="LRR169" s="50"/>
      <c r="LRS169" s="50"/>
      <c r="LRT169" s="50"/>
      <c r="LRU169" s="50"/>
      <c r="LRV169" s="50"/>
      <c r="LRW169" s="50"/>
      <c r="LRX169" s="50"/>
      <c r="LRY169" s="50"/>
      <c r="LRZ169" s="50"/>
      <c r="LSA169" s="50"/>
      <c r="LSB169" s="50"/>
      <c r="LSC169" s="50"/>
      <c r="LSD169" s="50"/>
      <c r="LSE169" s="50"/>
      <c r="LSF169" s="50"/>
      <c r="LSG169" s="50"/>
      <c r="LSH169" s="50"/>
      <c r="LSI169" s="50"/>
      <c r="LSJ169" s="50"/>
      <c r="LSK169" s="50"/>
      <c r="LSL169" s="50"/>
      <c r="LSM169" s="50"/>
      <c r="LSN169" s="50"/>
      <c r="LSO169" s="50"/>
      <c r="LSP169" s="50"/>
      <c r="LSQ169" s="50"/>
      <c r="LSR169" s="50"/>
      <c r="LSS169" s="50"/>
      <c r="LST169" s="50"/>
      <c r="LSU169" s="50"/>
      <c r="LSV169" s="50"/>
      <c r="LSW169" s="50"/>
      <c r="LSX169" s="50"/>
      <c r="LSY169" s="50"/>
      <c r="LSZ169" s="50"/>
      <c r="LTA169" s="50"/>
      <c r="LTB169" s="50"/>
      <c r="LTC169" s="50"/>
      <c r="LTD169" s="50"/>
      <c r="LTE169" s="50"/>
      <c r="LTF169" s="50"/>
      <c r="LTG169" s="50"/>
      <c r="LTH169" s="50"/>
      <c r="LTI169" s="50"/>
      <c r="LTJ169" s="50"/>
      <c r="LTK169" s="50"/>
      <c r="LTL169" s="50"/>
      <c r="LTM169" s="50"/>
      <c r="LTN169" s="50"/>
      <c r="LTO169" s="50"/>
      <c r="LTP169" s="50"/>
      <c r="LTQ169" s="50"/>
      <c r="LTR169" s="50"/>
      <c r="LTS169" s="50"/>
      <c r="LTT169" s="50"/>
      <c r="LTU169" s="50"/>
      <c r="LTV169" s="50"/>
      <c r="LTW169" s="50"/>
      <c r="LTX169" s="50"/>
      <c r="LTY169" s="50"/>
      <c r="LTZ169" s="50"/>
      <c r="LUA169" s="50"/>
      <c r="LUB169" s="50"/>
      <c r="LUC169" s="50"/>
      <c r="LUD169" s="50"/>
      <c r="LUE169" s="50"/>
      <c r="LUF169" s="50"/>
      <c r="LUG169" s="50"/>
      <c r="LUH169" s="50"/>
      <c r="LUI169" s="50"/>
      <c r="LUJ169" s="50"/>
      <c r="LUK169" s="50"/>
      <c r="LUL169" s="50"/>
      <c r="LUM169" s="50"/>
      <c r="LUN169" s="50"/>
      <c r="LUO169" s="50"/>
      <c r="LUP169" s="50"/>
      <c r="LUQ169" s="50"/>
      <c r="LUR169" s="50"/>
      <c r="LUS169" s="50"/>
      <c r="LUT169" s="50"/>
      <c r="LUU169" s="50"/>
      <c r="LUV169" s="50"/>
      <c r="LUW169" s="50"/>
      <c r="LUX169" s="50"/>
      <c r="LUY169" s="50"/>
      <c r="LUZ169" s="50"/>
      <c r="LVA169" s="50"/>
      <c r="LVB169" s="50"/>
      <c r="LVC169" s="50"/>
      <c r="LVD169" s="50"/>
      <c r="LVE169" s="50"/>
      <c r="LVF169" s="50"/>
      <c r="LVG169" s="50"/>
      <c r="LVH169" s="50"/>
      <c r="LVI169" s="50"/>
      <c r="LVJ169" s="50"/>
      <c r="LVK169" s="50"/>
      <c r="LVL169" s="50"/>
      <c r="LVM169" s="50"/>
      <c r="LVN169" s="50"/>
      <c r="LVO169" s="50"/>
      <c r="LVP169" s="50"/>
      <c r="LVQ169" s="50"/>
      <c r="LVR169" s="50"/>
      <c r="LVS169" s="50"/>
      <c r="LVT169" s="50"/>
      <c r="LVV169" s="50"/>
      <c r="LVX169" s="50"/>
      <c r="LVY169" s="50"/>
      <c r="LVZ169" s="50"/>
      <c r="LWA169" s="50"/>
      <c r="LWB169" s="50"/>
      <c r="LWC169" s="50"/>
      <c r="LWD169" s="50"/>
      <c r="LWE169" s="50"/>
      <c r="LWJ169" s="50"/>
      <c r="LWK169" s="50"/>
      <c r="LWL169" s="50"/>
      <c r="LWM169" s="50"/>
      <c r="LWN169" s="50"/>
      <c r="LWO169" s="50"/>
      <c r="LWP169" s="50"/>
      <c r="LWQ169" s="50"/>
      <c r="LWR169" s="50"/>
      <c r="LWS169" s="50"/>
      <c r="LWT169" s="50"/>
      <c r="LWU169" s="50"/>
      <c r="LWV169" s="50"/>
      <c r="LWW169" s="50"/>
      <c r="LWX169" s="50"/>
      <c r="LWY169" s="50"/>
      <c r="LWZ169" s="50"/>
      <c r="LXA169" s="50"/>
      <c r="LXB169" s="50"/>
      <c r="LXC169" s="50"/>
      <c r="LXD169" s="50"/>
      <c r="LXE169" s="50"/>
      <c r="LXF169" s="50"/>
      <c r="LXG169" s="50"/>
      <c r="LXH169" s="50"/>
      <c r="LXI169" s="50"/>
      <c r="LXJ169" s="50"/>
      <c r="LXK169" s="50"/>
      <c r="LXL169" s="50"/>
      <c r="LXM169" s="50"/>
      <c r="LXN169" s="50"/>
      <c r="LXO169" s="50"/>
      <c r="LXP169" s="50"/>
      <c r="LXQ169" s="50"/>
      <c r="LXR169" s="50"/>
      <c r="LXS169" s="50"/>
      <c r="LXT169" s="50"/>
      <c r="LXU169" s="50"/>
      <c r="LXV169" s="50"/>
      <c r="LXW169" s="50"/>
      <c r="LXX169" s="50"/>
      <c r="LXY169" s="50"/>
      <c r="LXZ169" s="50"/>
      <c r="LYA169" s="50"/>
      <c r="LYB169" s="50"/>
      <c r="LYC169" s="50"/>
      <c r="LYD169" s="50"/>
      <c r="LYE169" s="50"/>
      <c r="LYF169" s="50"/>
      <c r="LYG169" s="50"/>
      <c r="LYH169" s="50"/>
      <c r="LYI169" s="50"/>
      <c r="LYJ169" s="50"/>
      <c r="LYK169" s="50"/>
      <c r="LYL169" s="50"/>
      <c r="LYM169" s="50"/>
      <c r="LYN169" s="50"/>
      <c r="LYO169" s="50"/>
      <c r="LYP169" s="50"/>
      <c r="LYQ169" s="50"/>
      <c r="LYR169" s="50"/>
      <c r="LYS169" s="50"/>
      <c r="LYT169" s="50"/>
      <c r="LYU169" s="50"/>
      <c r="LYV169" s="50"/>
      <c r="LYW169" s="50"/>
      <c r="LYX169" s="50"/>
      <c r="LYY169" s="50"/>
      <c r="LYZ169" s="50"/>
      <c r="LZA169" s="50"/>
      <c r="LZB169" s="50"/>
      <c r="LZC169" s="50"/>
      <c r="LZD169" s="50"/>
      <c r="LZE169" s="50"/>
      <c r="LZF169" s="50"/>
      <c r="LZG169" s="50"/>
      <c r="LZH169" s="50"/>
      <c r="LZI169" s="50"/>
      <c r="LZJ169" s="50"/>
      <c r="LZK169" s="50"/>
      <c r="LZL169" s="50"/>
      <c r="LZM169" s="50"/>
      <c r="LZN169" s="50"/>
      <c r="LZO169" s="50"/>
      <c r="LZP169" s="50"/>
      <c r="LZQ169" s="50"/>
      <c r="LZR169" s="50"/>
      <c r="LZS169" s="50"/>
      <c r="LZT169" s="50"/>
      <c r="LZU169" s="50"/>
      <c r="LZV169" s="50"/>
      <c r="LZW169" s="50"/>
      <c r="LZX169" s="50"/>
      <c r="LZY169" s="50"/>
      <c r="LZZ169" s="50"/>
      <c r="MAA169" s="50"/>
      <c r="MAB169" s="50"/>
      <c r="MAC169" s="50"/>
      <c r="MAD169" s="50"/>
      <c r="MAE169" s="50"/>
      <c r="MAF169" s="50"/>
      <c r="MAG169" s="50"/>
      <c r="MAH169" s="50"/>
      <c r="MAI169" s="50"/>
      <c r="MAJ169" s="50"/>
      <c r="MAK169" s="50"/>
      <c r="MAL169" s="50"/>
      <c r="MAM169" s="50"/>
      <c r="MAN169" s="50"/>
      <c r="MAO169" s="50"/>
      <c r="MAP169" s="50"/>
      <c r="MAQ169" s="50"/>
      <c r="MAR169" s="50"/>
      <c r="MAS169" s="50"/>
      <c r="MAT169" s="50"/>
      <c r="MAU169" s="50"/>
      <c r="MAV169" s="50"/>
      <c r="MAW169" s="50"/>
      <c r="MAX169" s="50"/>
      <c r="MAY169" s="50"/>
      <c r="MAZ169" s="50"/>
      <c r="MBA169" s="50"/>
      <c r="MBB169" s="50"/>
      <c r="MBC169" s="50"/>
      <c r="MBD169" s="50"/>
      <c r="MBE169" s="50"/>
      <c r="MBF169" s="50"/>
      <c r="MBG169" s="50"/>
      <c r="MBH169" s="50"/>
      <c r="MBI169" s="50"/>
      <c r="MBJ169" s="50"/>
      <c r="MBK169" s="50"/>
      <c r="MBL169" s="50"/>
      <c r="MBM169" s="50"/>
      <c r="MBN169" s="50"/>
      <c r="MBO169" s="50"/>
      <c r="MBP169" s="50"/>
      <c r="MBQ169" s="50"/>
      <c r="MBR169" s="50"/>
      <c r="MBS169" s="50"/>
      <c r="MBT169" s="50"/>
      <c r="MBU169" s="50"/>
      <c r="MBV169" s="50"/>
      <c r="MBW169" s="50"/>
      <c r="MBX169" s="50"/>
      <c r="MBY169" s="50"/>
      <c r="MBZ169" s="50"/>
      <c r="MCA169" s="50"/>
      <c r="MCB169" s="50"/>
      <c r="MCC169" s="50"/>
      <c r="MCD169" s="50"/>
      <c r="MCE169" s="50"/>
      <c r="MCF169" s="50"/>
      <c r="MCG169" s="50"/>
      <c r="MCH169" s="50"/>
      <c r="MCI169" s="50"/>
      <c r="MCJ169" s="50"/>
      <c r="MCK169" s="50"/>
      <c r="MCL169" s="50"/>
      <c r="MCM169" s="50"/>
      <c r="MCN169" s="50"/>
      <c r="MCO169" s="50"/>
      <c r="MCP169" s="50"/>
      <c r="MCQ169" s="50"/>
      <c r="MCR169" s="50"/>
      <c r="MCS169" s="50"/>
      <c r="MCT169" s="50"/>
      <c r="MCU169" s="50"/>
      <c r="MCV169" s="50"/>
      <c r="MCW169" s="50"/>
      <c r="MCX169" s="50"/>
      <c r="MCY169" s="50"/>
      <c r="MCZ169" s="50"/>
      <c r="MDA169" s="50"/>
      <c r="MDB169" s="50"/>
      <c r="MDC169" s="50"/>
      <c r="MDD169" s="50"/>
      <c r="MDE169" s="50"/>
      <c r="MDF169" s="50"/>
      <c r="MDG169" s="50"/>
      <c r="MDH169" s="50"/>
      <c r="MDI169" s="50"/>
      <c r="MDJ169" s="50"/>
      <c r="MDK169" s="50"/>
      <c r="MDL169" s="50"/>
      <c r="MDM169" s="50"/>
      <c r="MDN169" s="50"/>
      <c r="MDO169" s="50"/>
      <c r="MDP169" s="50"/>
      <c r="MDQ169" s="50"/>
      <c r="MDR169" s="50"/>
      <c r="MDS169" s="50"/>
      <c r="MDT169" s="50"/>
      <c r="MDU169" s="50"/>
      <c r="MDV169" s="50"/>
      <c r="MDW169" s="50"/>
      <c r="MDX169" s="50"/>
      <c r="MDY169" s="50"/>
      <c r="MDZ169" s="50"/>
      <c r="MEA169" s="50"/>
      <c r="MEB169" s="50"/>
      <c r="MEC169" s="50"/>
      <c r="MED169" s="50"/>
      <c r="MEE169" s="50"/>
      <c r="MEF169" s="50"/>
      <c r="MEG169" s="50"/>
      <c r="MEH169" s="50"/>
      <c r="MEI169" s="50"/>
      <c r="MEJ169" s="50"/>
      <c r="MEK169" s="50"/>
      <c r="MEL169" s="50"/>
      <c r="MEM169" s="50"/>
      <c r="MEN169" s="50"/>
      <c r="MEO169" s="50"/>
      <c r="MEP169" s="50"/>
      <c r="MEQ169" s="50"/>
      <c r="MER169" s="50"/>
      <c r="MES169" s="50"/>
      <c r="MET169" s="50"/>
      <c r="MEU169" s="50"/>
      <c r="MEV169" s="50"/>
      <c r="MEW169" s="50"/>
      <c r="MEX169" s="50"/>
      <c r="MEY169" s="50"/>
      <c r="MEZ169" s="50"/>
      <c r="MFA169" s="50"/>
      <c r="MFB169" s="50"/>
      <c r="MFC169" s="50"/>
      <c r="MFD169" s="50"/>
      <c r="MFE169" s="50"/>
      <c r="MFF169" s="50"/>
      <c r="MFG169" s="50"/>
      <c r="MFH169" s="50"/>
      <c r="MFI169" s="50"/>
      <c r="MFJ169" s="50"/>
      <c r="MFK169" s="50"/>
      <c r="MFL169" s="50"/>
      <c r="MFM169" s="50"/>
      <c r="MFN169" s="50"/>
      <c r="MFO169" s="50"/>
      <c r="MFP169" s="50"/>
      <c r="MFR169" s="50"/>
      <c r="MFT169" s="50"/>
      <c r="MFU169" s="50"/>
      <c r="MFV169" s="50"/>
      <c r="MFW169" s="50"/>
      <c r="MFX169" s="50"/>
      <c r="MFY169" s="50"/>
      <c r="MFZ169" s="50"/>
      <c r="MGA169" s="50"/>
      <c r="MGF169" s="50"/>
      <c r="MGG169" s="50"/>
      <c r="MGH169" s="50"/>
      <c r="MGI169" s="50"/>
      <c r="MGJ169" s="50"/>
      <c r="MGK169" s="50"/>
      <c r="MGL169" s="50"/>
      <c r="MGM169" s="50"/>
      <c r="MGN169" s="50"/>
      <c r="MGO169" s="50"/>
      <c r="MGP169" s="50"/>
      <c r="MGQ169" s="50"/>
      <c r="MGR169" s="50"/>
      <c r="MGS169" s="50"/>
      <c r="MGT169" s="50"/>
      <c r="MGU169" s="50"/>
      <c r="MGV169" s="50"/>
      <c r="MGW169" s="50"/>
      <c r="MGX169" s="50"/>
      <c r="MGY169" s="50"/>
      <c r="MGZ169" s="50"/>
      <c r="MHA169" s="50"/>
      <c r="MHB169" s="50"/>
      <c r="MHC169" s="50"/>
      <c r="MHD169" s="50"/>
      <c r="MHE169" s="50"/>
      <c r="MHF169" s="50"/>
      <c r="MHG169" s="50"/>
      <c r="MHH169" s="50"/>
      <c r="MHI169" s="50"/>
      <c r="MHJ169" s="50"/>
      <c r="MHK169" s="50"/>
      <c r="MHL169" s="50"/>
      <c r="MHM169" s="50"/>
      <c r="MHN169" s="50"/>
      <c r="MHO169" s="50"/>
      <c r="MHP169" s="50"/>
      <c r="MHQ169" s="50"/>
      <c r="MHR169" s="50"/>
      <c r="MHS169" s="50"/>
      <c r="MHT169" s="50"/>
      <c r="MHU169" s="50"/>
      <c r="MHV169" s="50"/>
      <c r="MHW169" s="50"/>
      <c r="MHX169" s="50"/>
      <c r="MHY169" s="50"/>
      <c r="MHZ169" s="50"/>
      <c r="MIA169" s="50"/>
      <c r="MIB169" s="50"/>
      <c r="MIC169" s="50"/>
      <c r="MID169" s="50"/>
      <c r="MIE169" s="50"/>
      <c r="MIF169" s="50"/>
      <c r="MIG169" s="50"/>
      <c r="MIH169" s="50"/>
      <c r="MII169" s="50"/>
      <c r="MIJ169" s="50"/>
      <c r="MIK169" s="50"/>
      <c r="MIL169" s="50"/>
      <c r="MIM169" s="50"/>
      <c r="MIN169" s="50"/>
      <c r="MIO169" s="50"/>
      <c r="MIP169" s="50"/>
      <c r="MIQ169" s="50"/>
      <c r="MIR169" s="50"/>
      <c r="MIS169" s="50"/>
      <c r="MIT169" s="50"/>
      <c r="MIU169" s="50"/>
      <c r="MIV169" s="50"/>
      <c r="MIW169" s="50"/>
      <c r="MIX169" s="50"/>
      <c r="MIY169" s="50"/>
      <c r="MIZ169" s="50"/>
      <c r="MJA169" s="50"/>
      <c r="MJB169" s="50"/>
      <c r="MJC169" s="50"/>
      <c r="MJD169" s="50"/>
      <c r="MJE169" s="50"/>
      <c r="MJF169" s="50"/>
      <c r="MJG169" s="50"/>
      <c r="MJH169" s="50"/>
      <c r="MJI169" s="50"/>
      <c r="MJJ169" s="50"/>
      <c r="MJK169" s="50"/>
      <c r="MJL169" s="50"/>
      <c r="MJM169" s="50"/>
      <c r="MJN169" s="50"/>
      <c r="MJO169" s="50"/>
      <c r="MJP169" s="50"/>
      <c r="MJQ169" s="50"/>
      <c r="MJR169" s="50"/>
      <c r="MJS169" s="50"/>
      <c r="MJT169" s="50"/>
      <c r="MJU169" s="50"/>
      <c r="MJV169" s="50"/>
      <c r="MJW169" s="50"/>
      <c r="MJX169" s="50"/>
      <c r="MJY169" s="50"/>
      <c r="MJZ169" s="50"/>
      <c r="MKA169" s="50"/>
      <c r="MKB169" s="50"/>
      <c r="MKC169" s="50"/>
      <c r="MKD169" s="50"/>
      <c r="MKE169" s="50"/>
      <c r="MKF169" s="50"/>
      <c r="MKG169" s="50"/>
      <c r="MKH169" s="50"/>
      <c r="MKI169" s="50"/>
      <c r="MKJ169" s="50"/>
      <c r="MKK169" s="50"/>
      <c r="MKL169" s="50"/>
      <c r="MKM169" s="50"/>
      <c r="MKN169" s="50"/>
      <c r="MKO169" s="50"/>
      <c r="MKP169" s="50"/>
      <c r="MKQ169" s="50"/>
      <c r="MKR169" s="50"/>
      <c r="MKS169" s="50"/>
      <c r="MKT169" s="50"/>
      <c r="MKU169" s="50"/>
      <c r="MKV169" s="50"/>
      <c r="MKW169" s="50"/>
      <c r="MKX169" s="50"/>
      <c r="MKY169" s="50"/>
      <c r="MKZ169" s="50"/>
      <c r="MLA169" s="50"/>
      <c r="MLB169" s="50"/>
      <c r="MLC169" s="50"/>
      <c r="MLD169" s="50"/>
      <c r="MLE169" s="50"/>
      <c r="MLF169" s="50"/>
      <c r="MLG169" s="50"/>
      <c r="MLH169" s="50"/>
      <c r="MLI169" s="50"/>
      <c r="MLJ169" s="50"/>
      <c r="MLK169" s="50"/>
      <c r="MLL169" s="50"/>
      <c r="MLM169" s="50"/>
      <c r="MLN169" s="50"/>
      <c r="MLO169" s="50"/>
      <c r="MLP169" s="50"/>
      <c r="MLQ169" s="50"/>
      <c r="MLR169" s="50"/>
      <c r="MLS169" s="50"/>
      <c r="MLT169" s="50"/>
      <c r="MLU169" s="50"/>
      <c r="MLV169" s="50"/>
      <c r="MLW169" s="50"/>
      <c r="MLX169" s="50"/>
      <c r="MLY169" s="50"/>
      <c r="MLZ169" s="50"/>
      <c r="MMA169" s="50"/>
      <c r="MMB169" s="50"/>
      <c r="MMC169" s="50"/>
      <c r="MMD169" s="50"/>
      <c r="MME169" s="50"/>
      <c r="MMF169" s="50"/>
      <c r="MMG169" s="50"/>
      <c r="MMH169" s="50"/>
      <c r="MMI169" s="50"/>
      <c r="MMJ169" s="50"/>
      <c r="MMK169" s="50"/>
      <c r="MML169" s="50"/>
      <c r="MMM169" s="50"/>
      <c r="MMN169" s="50"/>
      <c r="MMO169" s="50"/>
      <c r="MMP169" s="50"/>
      <c r="MMQ169" s="50"/>
      <c r="MMR169" s="50"/>
      <c r="MMS169" s="50"/>
      <c r="MMT169" s="50"/>
      <c r="MMU169" s="50"/>
      <c r="MMV169" s="50"/>
      <c r="MMW169" s="50"/>
      <c r="MMX169" s="50"/>
      <c r="MMY169" s="50"/>
      <c r="MMZ169" s="50"/>
      <c r="MNA169" s="50"/>
      <c r="MNB169" s="50"/>
      <c r="MNC169" s="50"/>
      <c r="MND169" s="50"/>
      <c r="MNE169" s="50"/>
      <c r="MNF169" s="50"/>
      <c r="MNG169" s="50"/>
      <c r="MNH169" s="50"/>
      <c r="MNI169" s="50"/>
      <c r="MNJ169" s="50"/>
      <c r="MNK169" s="50"/>
      <c r="MNL169" s="50"/>
      <c r="MNM169" s="50"/>
      <c r="MNN169" s="50"/>
      <c r="MNO169" s="50"/>
      <c r="MNP169" s="50"/>
      <c r="MNQ169" s="50"/>
      <c r="MNR169" s="50"/>
      <c r="MNS169" s="50"/>
      <c r="MNT169" s="50"/>
      <c r="MNU169" s="50"/>
      <c r="MNV169" s="50"/>
      <c r="MNW169" s="50"/>
      <c r="MNX169" s="50"/>
      <c r="MNY169" s="50"/>
      <c r="MNZ169" s="50"/>
      <c r="MOA169" s="50"/>
      <c r="MOB169" s="50"/>
      <c r="MOC169" s="50"/>
      <c r="MOD169" s="50"/>
      <c r="MOE169" s="50"/>
      <c r="MOF169" s="50"/>
      <c r="MOG169" s="50"/>
      <c r="MOH169" s="50"/>
      <c r="MOI169" s="50"/>
      <c r="MOJ169" s="50"/>
      <c r="MOK169" s="50"/>
      <c r="MOL169" s="50"/>
      <c r="MOM169" s="50"/>
      <c r="MON169" s="50"/>
      <c r="MOO169" s="50"/>
      <c r="MOP169" s="50"/>
      <c r="MOQ169" s="50"/>
      <c r="MOR169" s="50"/>
      <c r="MOS169" s="50"/>
      <c r="MOT169" s="50"/>
      <c r="MOU169" s="50"/>
      <c r="MOV169" s="50"/>
      <c r="MOW169" s="50"/>
      <c r="MOX169" s="50"/>
      <c r="MOY169" s="50"/>
      <c r="MOZ169" s="50"/>
      <c r="MPA169" s="50"/>
      <c r="MPB169" s="50"/>
      <c r="MPC169" s="50"/>
      <c r="MPD169" s="50"/>
      <c r="MPE169" s="50"/>
      <c r="MPF169" s="50"/>
      <c r="MPG169" s="50"/>
      <c r="MPH169" s="50"/>
      <c r="MPI169" s="50"/>
      <c r="MPJ169" s="50"/>
      <c r="MPK169" s="50"/>
      <c r="MPL169" s="50"/>
      <c r="MPN169" s="50"/>
      <c r="MPP169" s="50"/>
      <c r="MPQ169" s="50"/>
      <c r="MPR169" s="50"/>
      <c r="MPS169" s="50"/>
      <c r="MPT169" s="50"/>
      <c r="MPU169" s="50"/>
      <c r="MPV169" s="50"/>
      <c r="MPW169" s="50"/>
      <c r="MQB169" s="50"/>
      <c r="MQC169" s="50"/>
      <c r="MQD169" s="50"/>
      <c r="MQE169" s="50"/>
      <c r="MQF169" s="50"/>
      <c r="MQG169" s="50"/>
      <c r="MQH169" s="50"/>
      <c r="MQI169" s="50"/>
      <c r="MQJ169" s="50"/>
      <c r="MQK169" s="50"/>
      <c r="MQL169" s="50"/>
      <c r="MQM169" s="50"/>
      <c r="MQN169" s="50"/>
      <c r="MQO169" s="50"/>
      <c r="MQP169" s="50"/>
      <c r="MQQ169" s="50"/>
      <c r="MQR169" s="50"/>
      <c r="MQS169" s="50"/>
      <c r="MQT169" s="50"/>
      <c r="MQU169" s="50"/>
      <c r="MQV169" s="50"/>
      <c r="MQW169" s="50"/>
      <c r="MQX169" s="50"/>
      <c r="MQY169" s="50"/>
      <c r="MQZ169" s="50"/>
      <c r="MRA169" s="50"/>
      <c r="MRB169" s="50"/>
      <c r="MRC169" s="50"/>
      <c r="MRD169" s="50"/>
      <c r="MRE169" s="50"/>
      <c r="MRF169" s="50"/>
      <c r="MRG169" s="50"/>
      <c r="MRH169" s="50"/>
      <c r="MRI169" s="50"/>
      <c r="MRJ169" s="50"/>
      <c r="MRK169" s="50"/>
      <c r="MRL169" s="50"/>
      <c r="MRM169" s="50"/>
      <c r="MRN169" s="50"/>
      <c r="MRO169" s="50"/>
      <c r="MRP169" s="50"/>
      <c r="MRQ169" s="50"/>
      <c r="MRR169" s="50"/>
      <c r="MRS169" s="50"/>
      <c r="MRT169" s="50"/>
      <c r="MRU169" s="50"/>
      <c r="MRV169" s="50"/>
      <c r="MRW169" s="50"/>
      <c r="MRX169" s="50"/>
      <c r="MRY169" s="50"/>
      <c r="MRZ169" s="50"/>
      <c r="MSA169" s="50"/>
      <c r="MSB169" s="50"/>
      <c r="MSC169" s="50"/>
      <c r="MSD169" s="50"/>
      <c r="MSE169" s="50"/>
      <c r="MSF169" s="50"/>
      <c r="MSG169" s="50"/>
      <c r="MSH169" s="50"/>
      <c r="MSI169" s="50"/>
      <c r="MSJ169" s="50"/>
      <c r="MSK169" s="50"/>
      <c r="MSL169" s="50"/>
      <c r="MSM169" s="50"/>
      <c r="MSN169" s="50"/>
      <c r="MSO169" s="50"/>
      <c r="MSP169" s="50"/>
      <c r="MSQ169" s="50"/>
      <c r="MSR169" s="50"/>
      <c r="MSS169" s="50"/>
      <c r="MST169" s="50"/>
      <c r="MSU169" s="50"/>
      <c r="MSV169" s="50"/>
      <c r="MSW169" s="50"/>
      <c r="MSX169" s="50"/>
      <c r="MSY169" s="50"/>
      <c r="MSZ169" s="50"/>
      <c r="MTA169" s="50"/>
      <c r="MTB169" s="50"/>
      <c r="MTC169" s="50"/>
      <c r="MTD169" s="50"/>
      <c r="MTE169" s="50"/>
      <c r="MTF169" s="50"/>
      <c r="MTG169" s="50"/>
      <c r="MTH169" s="50"/>
      <c r="MTI169" s="50"/>
      <c r="MTJ169" s="50"/>
      <c r="MTK169" s="50"/>
      <c r="MTL169" s="50"/>
      <c r="MTM169" s="50"/>
      <c r="MTN169" s="50"/>
      <c r="MTO169" s="50"/>
      <c r="MTP169" s="50"/>
      <c r="MTQ169" s="50"/>
      <c r="MTR169" s="50"/>
      <c r="MTS169" s="50"/>
      <c r="MTT169" s="50"/>
      <c r="MTU169" s="50"/>
      <c r="MTV169" s="50"/>
      <c r="MTW169" s="50"/>
      <c r="MTX169" s="50"/>
      <c r="MTY169" s="50"/>
      <c r="MTZ169" s="50"/>
      <c r="MUA169" s="50"/>
      <c r="MUB169" s="50"/>
      <c r="MUC169" s="50"/>
      <c r="MUD169" s="50"/>
      <c r="MUE169" s="50"/>
      <c r="MUF169" s="50"/>
      <c r="MUG169" s="50"/>
      <c r="MUH169" s="50"/>
      <c r="MUI169" s="50"/>
      <c r="MUJ169" s="50"/>
      <c r="MUK169" s="50"/>
      <c r="MUL169" s="50"/>
      <c r="MUM169" s="50"/>
      <c r="MUN169" s="50"/>
      <c r="MUO169" s="50"/>
      <c r="MUP169" s="50"/>
      <c r="MUQ169" s="50"/>
      <c r="MUR169" s="50"/>
      <c r="MUS169" s="50"/>
      <c r="MUT169" s="50"/>
      <c r="MUU169" s="50"/>
      <c r="MUV169" s="50"/>
      <c r="MUW169" s="50"/>
      <c r="MUX169" s="50"/>
      <c r="MUY169" s="50"/>
      <c r="MUZ169" s="50"/>
      <c r="MVA169" s="50"/>
      <c r="MVB169" s="50"/>
      <c r="MVC169" s="50"/>
      <c r="MVD169" s="50"/>
      <c r="MVE169" s="50"/>
      <c r="MVF169" s="50"/>
      <c r="MVG169" s="50"/>
      <c r="MVH169" s="50"/>
      <c r="MVI169" s="50"/>
      <c r="MVJ169" s="50"/>
      <c r="MVK169" s="50"/>
      <c r="MVL169" s="50"/>
      <c r="MVM169" s="50"/>
      <c r="MVN169" s="50"/>
      <c r="MVO169" s="50"/>
      <c r="MVP169" s="50"/>
      <c r="MVQ169" s="50"/>
      <c r="MVR169" s="50"/>
      <c r="MVS169" s="50"/>
      <c r="MVT169" s="50"/>
      <c r="MVU169" s="50"/>
      <c r="MVV169" s="50"/>
      <c r="MVW169" s="50"/>
      <c r="MVX169" s="50"/>
      <c r="MVY169" s="50"/>
      <c r="MVZ169" s="50"/>
      <c r="MWA169" s="50"/>
      <c r="MWB169" s="50"/>
      <c r="MWC169" s="50"/>
      <c r="MWD169" s="50"/>
      <c r="MWE169" s="50"/>
      <c r="MWF169" s="50"/>
      <c r="MWG169" s="50"/>
      <c r="MWH169" s="50"/>
      <c r="MWI169" s="50"/>
      <c r="MWJ169" s="50"/>
      <c r="MWK169" s="50"/>
      <c r="MWL169" s="50"/>
      <c r="MWM169" s="50"/>
      <c r="MWN169" s="50"/>
      <c r="MWO169" s="50"/>
      <c r="MWP169" s="50"/>
      <c r="MWQ169" s="50"/>
      <c r="MWR169" s="50"/>
      <c r="MWS169" s="50"/>
      <c r="MWT169" s="50"/>
      <c r="MWU169" s="50"/>
      <c r="MWV169" s="50"/>
      <c r="MWW169" s="50"/>
      <c r="MWX169" s="50"/>
      <c r="MWY169" s="50"/>
      <c r="MWZ169" s="50"/>
      <c r="MXA169" s="50"/>
      <c r="MXB169" s="50"/>
      <c r="MXC169" s="50"/>
      <c r="MXD169" s="50"/>
      <c r="MXE169" s="50"/>
      <c r="MXF169" s="50"/>
      <c r="MXG169" s="50"/>
      <c r="MXH169" s="50"/>
      <c r="MXI169" s="50"/>
      <c r="MXJ169" s="50"/>
      <c r="MXK169" s="50"/>
      <c r="MXL169" s="50"/>
      <c r="MXM169" s="50"/>
      <c r="MXN169" s="50"/>
      <c r="MXO169" s="50"/>
      <c r="MXP169" s="50"/>
      <c r="MXQ169" s="50"/>
      <c r="MXR169" s="50"/>
      <c r="MXS169" s="50"/>
      <c r="MXT169" s="50"/>
      <c r="MXU169" s="50"/>
      <c r="MXV169" s="50"/>
      <c r="MXW169" s="50"/>
      <c r="MXX169" s="50"/>
      <c r="MXY169" s="50"/>
      <c r="MXZ169" s="50"/>
      <c r="MYA169" s="50"/>
      <c r="MYB169" s="50"/>
      <c r="MYC169" s="50"/>
      <c r="MYD169" s="50"/>
      <c r="MYE169" s="50"/>
      <c r="MYF169" s="50"/>
      <c r="MYG169" s="50"/>
      <c r="MYH169" s="50"/>
      <c r="MYI169" s="50"/>
      <c r="MYJ169" s="50"/>
      <c r="MYK169" s="50"/>
      <c r="MYL169" s="50"/>
      <c r="MYM169" s="50"/>
      <c r="MYN169" s="50"/>
      <c r="MYO169" s="50"/>
      <c r="MYP169" s="50"/>
      <c r="MYQ169" s="50"/>
      <c r="MYR169" s="50"/>
      <c r="MYS169" s="50"/>
      <c r="MYT169" s="50"/>
      <c r="MYU169" s="50"/>
      <c r="MYV169" s="50"/>
      <c r="MYW169" s="50"/>
      <c r="MYX169" s="50"/>
      <c r="MYY169" s="50"/>
      <c r="MYZ169" s="50"/>
      <c r="MZA169" s="50"/>
      <c r="MZB169" s="50"/>
      <c r="MZC169" s="50"/>
      <c r="MZD169" s="50"/>
      <c r="MZE169" s="50"/>
      <c r="MZF169" s="50"/>
      <c r="MZG169" s="50"/>
      <c r="MZH169" s="50"/>
      <c r="MZJ169" s="50"/>
      <c r="MZL169" s="50"/>
      <c r="MZM169" s="50"/>
      <c r="MZN169" s="50"/>
      <c r="MZO169" s="50"/>
      <c r="MZP169" s="50"/>
      <c r="MZQ169" s="50"/>
      <c r="MZR169" s="50"/>
      <c r="MZS169" s="50"/>
      <c r="MZX169" s="50"/>
      <c r="MZY169" s="50"/>
      <c r="MZZ169" s="50"/>
      <c r="NAA169" s="50"/>
      <c r="NAB169" s="50"/>
      <c r="NAC169" s="50"/>
      <c r="NAD169" s="50"/>
      <c r="NAE169" s="50"/>
      <c r="NAF169" s="50"/>
      <c r="NAG169" s="50"/>
      <c r="NAH169" s="50"/>
      <c r="NAI169" s="50"/>
      <c r="NAJ169" s="50"/>
      <c r="NAK169" s="50"/>
      <c r="NAL169" s="50"/>
      <c r="NAM169" s="50"/>
      <c r="NAN169" s="50"/>
      <c r="NAO169" s="50"/>
      <c r="NAP169" s="50"/>
      <c r="NAQ169" s="50"/>
      <c r="NAR169" s="50"/>
      <c r="NAS169" s="50"/>
      <c r="NAT169" s="50"/>
      <c r="NAU169" s="50"/>
      <c r="NAV169" s="50"/>
      <c r="NAW169" s="50"/>
      <c r="NAX169" s="50"/>
      <c r="NAY169" s="50"/>
      <c r="NAZ169" s="50"/>
      <c r="NBA169" s="50"/>
      <c r="NBB169" s="50"/>
      <c r="NBC169" s="50"/>
      <c r="NBD169" s="50"/>
      <c r="NBE169" s="50"/>
      <c r="NBF169" s="50"/>
      <c r="NBG169" s="50"/>
      <c r="NBH169" s="50"/>
      <c r="NBI169" s="50"/>
      <c r="NBJ169" s="50"/>
      <c r="NBK169" s="50"/>
      <c r="NBL169" s="50"/>
      <c r="NBM169" s="50"/>
      <c r="NBN169" s="50"/>
      <c r="NBO169" s="50"/>
      <c r="NBP169" s="50"/>
      <c r="NBQ169" s="50"/>
      <c r="NBR169" s="50"/>
      <c r="NBS169" s="50"/>
      <c r="NBT169" s="50"/>
      <c r="NBU169" s="50"/>
      <c r="NBV169" s="50"/>
      <c r="NBW169" s="50"/>
      <c r="NBX169" s="50"/>
      <c r="NBY169" s="50"/>
      <c r="NBZ169" s="50"/>
      <c r="NCA169" s="50"/>
      <c r="NCB169" s="50"/>
      <c r="NCC169" s="50"/>
      <c r="NCD169" s="50"/>
      <c r="NCE169" s="50"/>
      <c r="NCF169" s="50"/>
      <c r="NCG169" s="50"/>
      <c r="NCH169" s="50"/>
      <c r="NCI169" s="50"/>
      <c r="NCJ169" s="50"/>
      <c r="NCK169" s="50"/>
      <c r="NCL169" s="50"/>
      <c r="NCM169" s="50"/>
      <c r="NCN169" s="50"/>
      <c r="NCO169" s="50"/>
      <c r="NCP169" s="50"/>
      <c r="NCQ169" s="50"/>
      <c r="NCR169" s="50"/>
      <c r="NCS169" s="50"/>
      <c r="NCT169" s="50"/>
      <c r="NCU169" s="50"/>
      <c r="NCV169" s="50"/>
      <c r="NCW169" s="50"/>
      <c r="NCX169" s="50"/>
      <c r="NCY169" s="50"/>
      <c r="NCZ169" s="50"/>
      <c r="NDA169" s="50"/>
      <c r="NDB169" s="50"/>
      <c r="NDC169" s="50"/>
      <c r="NDD169" s="50"/>
      <c r="NDE169" s="50"/>
      <c r="NDF169" s="50"/>
      <c r="NDG169" s="50"/>
      <c r="NDH169" s="50"/>
      <c r="NDI169" s="50"/>
      <c r="NDJ169" s="50"/>
      <c r="NDK169" s="50"/>
      <c r="NDL169" s="50"/>
      <c r="NDM169" s="50"/>
      <c r="NDN169" s="50"/>
      <c r="NDO169" s="50"/>
      <c r="NDP169" s="50"/>
      <c r="NDQ169" s="50"/>
      <c r="NDR169" s="50"/>
      <c r="NDS169" s="50"/>
      <c r="NDT169" s="50"/>
      <c r="NDU169" s="50"/>
      <c r="NDV169" s="50"/>
      <c r="NDW169" s="50"/>
      <c r="NDX169" s="50"/>
      <c r="NDY169" s="50"/>
      <c r="NDZ169" s="50"/>
      <c r="NEA169" s="50"/>
      <c r="NEB169" s="50"/>
      <c r="NEC169" s="50"/>
      <c r="NED169" s="50"/>
      <c r="NEE169" s="50"/>
      <c r="NEF169" s="50"/>
      <c r="NEG169" s="50"/>
      <c r="NEH169" s="50"/>
      <c r="NEI169" s="50"/>
      <c r="NEJ169" s="50"/>
      <c r="NEK169" s="50"/>
      <c r="NEL169" s="50"/>
      <c r="NEM169" s="50"/>
      <c r="NEN169" s="50"/>
      <c r="NEO169" s="50"/>
      <c r="NEP169" s="50"/>
      <c r="NEQ169" s="50"/>
      <c r="NER169" s="50"/>
      <c r="NES169" s="50"/>
      <c r="NET169" s="50"/>
      <c r="NEU169" s="50"/>
      <c r="NEV169" s="50"/>
      <c r="NEW169" s="50"/>
      <c r="NEX169" s="50"/>
      <c r="NEY169" s="50"/>
      <c r="NEZ169" s="50"/>
      <c r="NFA169" s="50"/>
      <c r="NFB169" s="50"/>
      <c r="NFC169" s="50"/>
      <c r="NFD169" s="50"/>
      <c r="NFE169" s="50"/>
      <c r="NFF169" s="50"/>
      <c r="NFG169" s="50"/>
      <c r="NFH169" s="50"/>
      <c r="NFI169" s="50"/>
      <c r="NFJ169" s="50"/>
      <c r="NFK169" s="50"/>
      <c r="NFL169" s="50"/>
      <c r="NFM169" s="50"/>
      <c r="NFN169" s="50"/>
      <c r="NFO169" s="50"/>
      <c r="NFP169" s="50"/>
      <c r="NFQ169" s="50"/>
      <c r="NFR169" s="50"/>
      <c r="NFS169" s="50"/>
      <c r="NFT169" s="50"/>
      <c r="NFU169" s="50"/>
      <c r="NFV169" s="50"/>
      <c r="NFW169" s="50"/>
      <c r="NFX169" s="50"/>
      <c r="NFY169" s="50"/>
      <c r="NFZ169" s="50"/>
      <c r="NGA169" s="50"/>
      <c r="NGB169" s="50"/>
      <c r="NGC169" s="50"/>
      <c r="NGD169" s="50"/>
      <c r="NGE169" s="50"/>
      <c r="NGF169" s="50"/>
      <c r="NGG169" s="50"/>
      <c r="NGH169" s="50"/>
      <c r="NGI169" s="50"/>
      <c r="NGJ169" s="50"/>
      <c r="NGK169" s="50"/>
      <c r="NGL169" s="50"/>
      <c r="NGM169" s="50"/>
      <c r="NGN169" s="50"/>
      <c r="NGO169" s="50"/>
      <c r="NGP169" s="50"/>
      <c r="NGQ169" s="50"/>
      <c r="NGR169" s="50"/>
      <c r="NGS169" s="50"/>
      <c r="NGT169" s="50"/>
      <c r="NGU169" s="50"/>
      <c r="NGV169" s="50"/>
      <c r="NGW169" s="50"/>
      <c r="NGX169" s="50"/>
      <c r="NGY169" s="50"/>
      <c r="NGZ169" s="50"/>
      <c r="NHA169" s="50"/>
      <c r="NHB169" s="50"/>
      <c r="NHC169" s="50"/>
      <c r="NHD169" s="50"/>
      <c r="NHE169" s="50"/>
      <c r="NHF169" s="50"/>
      <c r="NHG169" s="50"/>
      <c r="NHH169" s="50"/>
      <c r="NHI169" s="50"/>
      <c r="NHJ169" s="50"/>
      <c r="NHK169" s="50"/>
      <c r="NHL169" s="50"/>
      <c r="NHM169" s="50"/>
      <c r="NHN169" s="50"/>
      <c r="NHO169" s="50"/>
      <c r="NHP169" s="50"/>
      <c r="NHQ169" s="50"/>
      <c r="NHR169" s="50"/>
      <c r="NHS169" s="50"/>
      <c r="NHT169" s="50"/>
      <c r="NHU169" s="50"/>
      <c r="NHV169" s="50"/>
      <c r="NHW169" s="50"/>
      <c r="NHX169" s="50"/>
      <c r="NHY169" s="50"/>
      <c r="NHZ169" s="50"/>
      <c r="NIA169" s="50"/>
      <c r="NIB169" s="50"/>
      <c r="NIC169" s="50"/>
      <c r="NID169" s="50"/>
      <c r="NIE169" s="50"/>
      <c r="NIF169" s="50"/>
      <c r="NIG169" s="50"/>
      <c r="NIH169" s="50"/>
      <c r="NII169" s="50"/>
      <c r="NIJ169" s="50"/>
      <c r="NIK169" s="50"/>
      <c r="NIL169" s="50"/>
      <c r="NIM169" s="50"/>
      <c r="NIN169" s="50"/>
      <c r="NIO169" s="50"/>
      <c r="NIP169" s="50"/>
      <c r="NIQ169" s="50"/>
      <c r="NIR169" s="50"/>
      <c r="NIS169" s="50"/>
      <c r="NIT169" s="50"/>
      <c r="NIU169" s="50"/>
      <c r="NIV169" s="50"/>
      <c r="NIW169" s="50"/>
      <c r="NIX169" s="50"/>
      <c r="NIY169" s="50"/>
      <c r="NIZ169" s="50"/>
      <c r="NJA169" s="50"/>
      <c r="NJB169" s="50"/>
      <c r="NJC169" s="50"/>
      <c r="NJD169" s="50"/>
      <c r="NJF169" s="50"/>
      <c r="NJH169" s="50"/>
      <c r="NJI169" s="50"/>
      <c r="NJJ169" s="50"/>
      <c r="NJK169" s="50"/>
      <c r="NJL169" s="50"/>
      <c r="NJM169" s="50"/>
      <c r="NJN169" s="50"/>
      <c r="NJO169" s="50"/>
      <c r="NJT169" s="50"/>
      <c r="NJU169" s="50"/>
      <c r="NJV169" s="50"/>
      <c r="NJW169" s="50"/>
      <c r="NJX169" s="50"/>
      <c r="NJY169" s="50"/>
      <c r="NJZ169" s="50"/>
      <c r="NKA169" s="50"/>
      <c r="NKB169" s="50"/>
      <c r="NKC169" s="50"/>
      <c r="NKD169" s="50"/>
      <c r="NKE169" s="50"/>
      <c r="NKF169" s="50"/>
      <c r="NKG169" s="50"/>
      <c r="NKH169" s="50"/>
      <c r="NKI169" s="50"/>
      <c r="NKJ169" s="50"/>
      <c r="NKK169" s="50"/>
      <c r="NKL169" s="50"/>
      <c r="NKM169" s="50"/>
      <c r="NKN169" s="50"/>
      <c r="NKO169" s="50"/>
      <c r="NKP169" s="50"/>
      <c r="NKQ169" s="50"/>
      <c r="NKR169" s="50"/>
      <c r="NKS169" s="50"/>
      <c r="NKT169" s="50"/>
      <c r="NKU169" s="50"/>
      <c r="NKV169" s="50"/>
      <c r="NKW169" s="50"/>
      <c r="NKX169" s="50"/>
      <c r="NKY169" s="50"/>
      <c r="NKZ169" s="50"/>
      <c r="NLA169" s="50"/>
      <c r="NLB169" s="50"/>
      <c r="NLC169" s="50"/>
      <c r="NLD169" s="50"/>
      <c r="NLE169" s="50"/>
      <c r="NLF169" s="50"/>
      <c r="NLG169" s="50"/>
      <c r="NLH169" s="50"/>
      <c r="NLI169" s="50"/>
      <c r="NLJ169" s="50"/>
      <c r="NLK169" s="50"/>
      <c r="NLL169" s="50"/>
      <c r="NLM169" s="50"/>
      <c r="NLN169" s="50"/>
      <c r="NLO169" s="50"/>
      <c r="NLP169" s="50"/>
      <c r="NLQ169" s="50"/>
      <c r="NLR169" s="50"/>
      <c r="NLS169" s="50"/>
      <c r="NLT169" s="50"/>
      <c r="NLU169" s="50"/>
      <c r="NLV169" s="50"/>
      <c r="NLW169" s="50"/>
      <c r="NLX169" s="50"/>
      <c r="NLY169" s="50"/>
      <c r="NLZ169" s="50"/>
      <c r="NMA169" s="50"/>
      <c r="NMB169" s="50"/>
      <c r="NMC169" s="50"/>
      <c r="NMD169" s="50"/>
      <c r="NME169" s="50"/>
      <c r="NMF169" s="50"/>
      <c r="NMG169" s="50"/>
      <c r="NMH169" s="50"/>
      <c r="NMI169" s="50"/>
      <c r="NMJ169" s="50"/>
      <c r="NMK169" s="50"/>
      <c r="NML169" s="50"/>
      <c r="NMM169" s="50"/>
      <c r="NMN169" s="50"/>
      <c r="NMO169" s="50"/>
      <c r="NMP169" s="50"/>
      <c r="NMQ169" s="50"/>
      <c r="NMR169" s="50"/>
      <c r="NMS169" s="50"/>
      <c r="NMT169" s="50"/>
      <c r="NMU169" s="50"/>
      <c r="NMV169" s="50"/>
      <c r="NMW169" s="50"/>
      <c r="NMX169" s="50"/>
      <c r="NMY169" s="50"/>
      <c r="NMZ169" s="50"/>
      <c r="NNA169" s="50"/>
      <c r="NNB169" s="50"/>
      <c r="NNC169" s="50"/>
      <c r="NND169" s="50"/>
      <c r="NNE169" s="50"/>
      <c r="NNF169" s="50"/>
      <c r="NNG169" s="50"/>
      <c r="NNH169" s="50"/>
      <c r="NNI169" s="50"/>
      <c r="NNJ169" s="50"/>
      <c r="NNK169" s="50"/>
      <c r="NNL169" s="50"/>
      <c r="NNM169" s="50"/>
      <c r="NNN169" s="50"/>
      <c r="NNO169" s="50"/>
      <c r="NNP169" s="50"/>
      <c r="NNQ169" s="50"/>
      <c r="NNR169" s="50"/>
      <c r="NNS169" s="50"/>
      <c r="NNT169" s="50"/>
      <c r="NNU169" s="50"/>
      <c r="NNV169" s="50"/>
      <c r="NNW169" s="50"/>
      <c r="NNX169" s="50"/>
      <c r="NNY169" s="50"/>
      <c r="NNZ169" s="50"/>
      <c r="NOA169" s="50"/>
      <c r="NOB169" s="50"/>
      <c r="NOC169" s="50"/>
      <c r="NOD169" s="50"/>
      <c r="NOE169" s="50"/>
      <c r="NOF169" s="50"/>
      <c r="NOG169" s="50"/>
      <c r="NOH169" s="50"/>
      <c r="NOI169" s="50"/>
      <c r="NOJ169" s="50"/>
      <c r="NOK169" s="50"/>
      <c r="NOL169" s="50"/>
      <c r="NOM169" s="50"/>
      <c r="NON169" s="50"/>
      <c r="NOO169" s="50"/>
      <c r="NOP169" s="50"/>
      <c r="NOQ169" s="50"/>
      <c r="NOR169" s="50"/>
      <c r="NOS169" s="50"/>
      <c r="NOT169" s="50"/>
      <c r="NOU169" s="50"/>
      <c r="NOV169" s="50"/>
      <c r="NOW169" s="50"/>
      <c r="NOX169" s="50"/>
      <c r="NOY169" s="50"/>
      <c r="NOZ169" s="50"/>
      <c r="NPA169" s="50"/>
      <c r="NPB169" s="50"/>
      <c r="NPC169" s="50"/>
      <c r="NPD169" s="50"/>
      <c r="NPE169" s="50"/>
      <c r="NPF169" s="50"/>
      <c r="NPG169" s="50"/>
      <c r="NPH169" s="50"/>
      <c r="NPI169" s="50"/>
      <c r="NPJ169" s="50"/>
      <c r="NPK169" s="50"/>
      <c r="NPL169" s="50"/>
      <c r="NPM169" s="50"/>
      <c r="NPN169" s="50"/>
      <c r="NPO169" s="50"/>
      <c r="NPP169" s="50"/>
      <c r="NPQ169" s="50"/>
      <c r="NPR169" s="50"/>
      <c r="NPS169" s="50"/>
      <c r="NPT169" s="50"/>
      <c r="NPU169" s="50"/>
      <c r="NPV169" s="50"/>
      <c r="NPW169" s="50"/>
      <c r="NPX169" s="50"/>
      <c r="NPY169" s="50"/>
      <c r="NPZ169" s="50"/>
      <c r="NQA169" s="50"/>
      <c r="NQB169" s="50"/>
      <c r="NQC169" s="50"/>
      <c r="NQD169" s="50"/>
      <c r="NQE169" s="50"/>
      <c r="NQF169" s="50"/>
      <c r="NQG169" s="50"/>
      <c r="NQH169" s="50"/>
      <c r="NQI169" s="50"/>
      <c r="NQJ169" s="50"/>
      <c r="NQK169" s="50"/>
      <c r="NQL169" s="50"/>
      <c r="NQM169" s="50"/>
      <c r="NQN169" s="50"/>
      <c r="NQO169" s="50"/>
      <c r="NQP169" s="50"/>
      <c r="NQQ169" s="50"/>
      <c r="NQR169" s="50"/>
      <c r="NQS169" s="50"/>
      <c r="NQT169" s="50"/>
      <c r="NQU169" s="50"/>
      <c r="NQV169" s="50"/>
      <c r="NQW169" s="50"/>
      <c r="NQX169" s="50"/>
      <c r="NQY169" s="50"/>
      <c r="NQZ169" s="50"/>
      <c r="NRA169" s="50"/>
      <c r="NRB169" s="50"/>
      <c r="NRC169" s="50"/>
      <c r="NRD169" s="50"/>
      <c r="NRE169" s="50"/>
      <c r="NRF169" s="50"/>
      <c r="NRG169" s="50"/>
      <c r="NRH169" s="50"/>
      <c r="NRI169" s="50"/>
      <c r="NRJ169" s="50"/>
      <c r="NRK169" s="50"/>
      <c r="NRL169" s="50"/>
      <c r="NRM169" s="50"/>
      <c r="NRN169" s="50"/>
      <c r="NRO169" s="50"/>
      <c r="NRP169" s="50"/>
      <c r="NRQ169" s="50"/>
      <c r="NRR169" s="50"/>
      <c r="NRS169" s="50"/>
      <c r="NRT169" s="50"/>
      <c r="NRU169" s="50"/>
      <c r="NRV169" s="50"/>
      <c r="NRW169" s="50"/>
      <c r="NRX169" s="50"/>
      <c r="NRY169" s="50"/>
      <c r="NRZ169" s="50"/>
      <c r="NSA169" s="50"/>
      <c r="NSB169" s="50"/>
      <c r="NSC169" s="50"/>
      <c r="NSD169" s="50"/>
      <c r="NSE169" s="50"/>
      <c r="NSF169" s="50"/>
      <c r="NSG169" s="50"/>
      <c r="NSH169" s="50"/>
      <c r="NSI169" s="50"/>
      <c r="NSJ169" s="50"/>
      <c r="NSK169" s="50"/>
      <c r="NSL169" s="50"/>
      <c r="NSM169" s="50"/>
      <c r="NSN169" s="50"/>
      <c r="NSO169" s="50"/>
      <c r="NSP169" s="50"/>
      <c r="NSQ169" s="50"/>
      <c r="NSR169" s="50"/>
      <c r="NSS169" s="50"/>
      <c r="NST169" s="50"/>
      <c r="NSU169" s="50"/>
      <c r="NSV169" s="50"/>
      <c r="NSW169" s="50"/>
      <c r="NSX169" s="50"/>
      <c r="NSY169" s="50"/>
      <c r="NSZ169" s="50"/>
      <c r="NTB169" s="50"/>
      <c r="NTD169" s="50"/>
      <c r="NTE169" s="50"/>
      <c r="NTF169" s="50"/>
      <c r="NTG169" s="50"/>
      <c r="NTH169" s="50"/>
      <c r="NTI169" s="50"/>
      <c r="NTJ169" s="50"/>
      <c r="NTK169" s="50"/>
      <c r="NTP169" s="50"/>
      <c r="NTQ169" s="50"/>
      <c r="NTR169" s="50"/>
      <c r="NTS169" s="50"/>
      <c r="NTT169" s="50"/>
      <c r="NTU169" s="50"/>
      <c r="NTV169" s="50"/>
      <c r="NTW169" s="50"/>
      <c r="NTX169" s="50"/>
      <c r="NTY169" s="50"/>
      <c r="NTZ169" s="50"/>
      <c r="NUA169" s="50"/>
      <c r="NUB169" s="50"/>
      <c r="NUC169" s="50"/>
      <c r="NUD169" s="50"/>
      <c r="NUE169" s="50"/>
      <c r="NUF169" s="50"/>
      <c r="NUG169" s="50"/>
      <c r="NUH169" s="50"/>
      <c r="NUI169" s="50"/>
      <c r="NUJ169" s="50"/>
      <c r="NUK169" s="50"/>
      <c r="NUL169" s="50"/>
      <c r="NUM169" s="50"/>
      <c r="NUN169" s="50"/>
      <c r="NUO169" s="50"/>
      <c r="NUP169" s="50"/>
      <c r="NUQ169" s="50"/>
      <c r="NUR169" s="50"/>
      <c r="NUS169" s="50"/>
      <c r="NUT169" s="50"/>
      <c r="NUU169" s="50"/>
      <c r="NUV169" s="50"/>
      <c r="NUW169" s="50"/>
      <c r="NUX169" s="50"/>
      <c r="NUY169" s="50"/>
      <c r="NUZ169" s="50"/>
      <c r="NVA169" s="50"/>
      <c r="NVB169" s="50"/>
      <c r="NVC169" s="50"/>
      <c r="NVD169" s="50"/>
      <c r="NVE169" s="50"/>
      <c r="NVF169" s="50"/>
      <c r="NVG169" s="50"/>
      <c r="NVH169" s="50"/>
      <c r="NVI169" s="50"/>
      <c r="NVJ169" s="50"/>
      <c r="NVK169" s="50"/>
      <c r="NVL169" s="50"/>
      <c r="NVM169" s="50"/>
      <c r="NVN169" s="50"/>
      <c r="NVO169" s="50"/>
      <c r="NVP169" s="50"/>
      <c r="NVQ169" s="50"/>
      <c r="NVR169" s="50"/>
      <c r="NVS169" s="50"/>
      <c r="NVT169" s="50"/>
      <c r="NVU169" s="50"/>
      <c r="NVV169" s="50"/>
      <c r="NVW169" s="50"/>
      <c r="NVX169" s="50"/>
      <c r="NVY169" s="50"/>
      <c r="NVZ169" s="50"/>
      <c r="NWA169" s="50"/>
      <c r="NWB169" s="50"/>
      <c r="NWC169" s="50"/>
      <c r="NWD169" s="50"/>
      <c r="NWE169" s="50"/>
      <c r="NWF169" s="50"/>
      <c r="NWG169" s="50"/>
      <c r="NWH169" s="50"/>
      <c r="NWI169" s="50"/>
      <c r="NWJ169" s="50"/>
      <c r="NWK169" s="50"/>
      <c r="NWL169" s="50"/>
      <c r="NWM169" s="50"/>
      <c r="NWN169" s="50"/>
      <c r="NWO169" s="50"/>
      <c r="NWP169" s="50"/>
      <c r="NWQ169" s="50"/>
      <c r="NWR169" s="50"/>
      <c r="NWS169" s="50"/>
      <c r="NWT169" s="50"/>
      <c r="NWU169" s="50"/>
      <c r="NWV169" s="50"/>
      <c r="NWW169" s="50"/>
      <c r="NWX169" s="50"/>
      <c r="NWY169" s="50"/>
      <c r="NWZ169" s="50"/>
      <c r="NXA169" s="50"/>
      <c r="NXB169" s="50"/>
      <c r="NXC169" s="50"/>
      <c r="NXD169" s="50"/>
      <c r="NXE169" s="50"/>
      <c r="NXF169" s="50"/>
      <c r="NXG169" s="50"/>
      <c r="NXH169" s="50"/>
      <c r="NXI169" s="50"/>
      <c r="NXJ169" s="50"/>
      <c r="NXK169" s="50"/>
      <c r="NXL169" s="50"/>
      <c r="NXM169" s="50"/>
      <c r="NXN169" s="50"/>
      <c r="NXO169" s="50"/>
      <c r="NXP169" s="50"/>
      <c r="NXQ169" s="50"/>
      <c r="NXR169" s="50"/>
      <c r="NXS169" s="50"/>
      <c r="NXT169" s="50"/>
      <c r="NXU169" s="50"/>
      <c r="NXV169" s="50"/>
      <c r="NXW169" s="50"/>
      <c r="NXX169" s="50"/>
      <c r="NXY169" s="50"/>
      <c r="NXZ169" s="50"/>
      <c r="NYA169" s="50"/>
      <c r="NYB169" s="50"/>
      <c r="NYC169" s="50"/>
      <c r="NYD169" s="50"/>
      <c r="NYE169" s="50"/>
      <c r="NYF169" s="50"/>
      <c r="NYG169" s="50"/>
      <c r="NYH169" s="50"/>
      <c r="NYI169" s="50"/>
      <c r="NYJ169" s="50"/>
      <c r="NYK169" s="50"/>
      <c r="NYL169" s="50"/>
      <c r="NYM169" s="50"/>
      <c r="NYN169" s="50"/>
      <c r="NYO169" s="50"/>
      <c r="NYP169" s="50"/>
      <c r="NYQ169" s="50"/>
      <c r="NYR169" s="50"/>
      <c r="NYS169" s="50"/>
      <c r="NYT169" s="50"/>
      <c r="NYU169" s="50"/>
      <c r="NYV169" s="50"/>
      <c r="NYW169" s="50"/>
      <c r="NYX169" s="50"/>
      <c r="NYY169" s="50"/>
      <c r="NYZ169" s="50"/>
      <c r="NZA169" s="50"/>
      <c r="NZB169" s="50"/>
      <c r="NZC169" s="50"/>
      <c r="NZD169" s="50"/>
      <c r="NZE169" s="50"/>
      <c r="NZF169" s="50"/>
      <c r="NZG169" s="50"/>
      <c r="NZH169" s="50"/>
      <c r="NZI169" s="50"/>
      <c r="NZJ169" s="50"/>
      <c r="NZK169" s="50"/>
      <c r="NZL169" s="50"/>
      <c r="NZM169" s="50"/>
      <c r="NZN169" s="50"/>
      <c r="NZO169" s="50"/>
      <c r="NZP169" s="50"/>
      <c r="NZQ169" s="50"/>
      <c r="NZR169" s="50"/>
      <c r="NZS169" s="50"/>
      <c r="NZT169" s="50"/>
      <c r="NZU169" s="50"/>
      <c r="NZV169" s="50"/>
      <c r="NZW169" s="50"/>
      <c r="NZX169" s="50"/>
      <c r="NZY169" s="50"/>
      <c r="NZZ169" s="50"/>
      <c r="OAA169" s="50"/>
      <c r="OAB169" s="50"/>
      <c r="OAC169" s="50"/>
      <c r="OAD169" s="50"/>
      <c r="OAE169" s="50"/>
      <c r="OAF169" s="50"/>
      <c r="OAG169" s="50"/>
      <c r="OAH169" s="50"/>
      <c r="OAI169" s="50"/>
      <c r="OAJ169" s="50"/>
      <c r="OAK169" s="50"/>
      <c r="OAL169" s="50"/>
      <c r="OAM169" s="50"/>
      <c r="OAN169" s="50"/>
      <c r="OAO169" s="50"/>
      <c r="OAP169" s="50"/>
      <c r="OAQ169" s="50"/>
      <c r="OAR169" s="50"/>
      <c r="OAS169" s="50"/>
      <c r="OAT169" s="50"/>
      <c r="OAU169" s="50"/>
      <c r="OAV169" s="50"/>
      <c r="OAW169" s="50"/>
      <c r="OAX169" s="50"/>
      <c r="OAY169" s="50"/>
      <c r="OAZ169" s="50"/>
      <c r="OBA169" s="50"/>
      <c r="OBB169" s="50"/>
      <c r="OBC169" s="50"/>
      <c r="OBD169" s="50"/>
      <c r="OBE169" s="50"/>
      <c r="OBF169" s="50"/>
      <c r="OBG169" s="50"/>
      <c r="OBH169" s="50"/>
      <c r="OBI169" s="50"/>
      <c r="OBJ169" s="50"/>
      <c r="OBK169" s="50"/>
      <c r="OBL169" s="50"/>
      <c r="OBM169" s="50"/>
      <c r="OBN169" s="50"/>
      <c r="OBO169" s="50"/>
      <c r="OBP169" s="50"/>
      <c r="OBQ169" s="50"/>
      <c r="OBR169" s="50"/>
      <c r="OBS169" s="50"/>
      <c r="OBT169" s="50"/>
      <c r="OBU169" s="50"/>
      <c r="OBV169" s="50"/>
      <c r="OBW169" s="50"/>
      <c r="OBX169" s="50"/>
      <c r="OBY169" s="50"/>
      <c r="OBZ169" s="50"/>
      <c r="OCA169" s="50"/>
      <c r="OCB169" s="50"/>
      <c r="OCC169" s="50"/>
      <c r="OCD169" s="50"/>
      <c r="OCE169" s="50"/>
      <c r="OCF169" s="50"/>
      <c r="OCG169" s="50"/>
      <c r="OCH169" s="50"/>
      <c r="OCI169" s="50"/>
      <c r="OCJ169" s="50"/>
      <c r="OCK169" s="50"/>
      <c r="OCL169" s="50"/>
      <c r="OCM169" s="50"/>
      <c r="OCN169" s="50"/>
      <c r="OCO169" s="50"/>
      <c r="OCP169" s="50"/>
      <c r="OCQ169" s="50"/>
      <c r="OCR169" s="50"/>
      <c r="OCS169" s="50"/>
      <c r="OCT169" s="50"/>
      <c r="OCU169" s="50"/>
      <c r="OCV169" s="50"/>
      <c r="OCX169" s="50"/>
      <c r="OCZ169" s="50"/>
      <c r="ODA169" s="50"/>
      <c r="ODB169" s="50"/>
      <c r="ODC169" s="50"/>
      <c r="ODD169" s="50"/>
      <c r="ODE169" s="50"/>
      <c r="ODF169" s="50"/>
      <c r="ODG169" s="50"/>
      <c r="ODL169" s="50"/>
      <c r="ODM169" s="50"/>
      <c r="ODN169" s="50"/>
      <c r="ODO169" s="50"/>
      <c r="ODP169" s="50"/>
      <c r="ODQ169" s="50"/>
      <c r="ODR169" s="50"/>
      <c r="ODS169" s="50"/>
      <c r="ODT169" s="50"/>
      <c r="ODU169" s="50"/>
      <c r="ODV169" s="50"/>
      <c r="ODW169" s="50"/>
      <c r="ODX169" s="50"/>
      <c r="ODY169" s="50"/>
      <c r="ODZ169" s="50"/>
      <c r="OEA169" s="50"/>
      <c r="OEB169" s="50"/>
      <c r="OEC169" s="50"/>
      <c r="OED169" s="50"/>
      <c r="OEE169" s="50"/>
      <c r="OEF169" s="50"/>
      <c r="OEG169" s="50"/>
      <c r="OEH169" s="50"/>
      <c r="OEI169" s="50"/>
      <c r="OEJ169" s="50"/>
      <c r="OEK169" s="50"/>
      <c r="OEL169" s="50"/>
      <c r="OEM169" s="50"/>
      <c r="OEN169" s="50"/>
      <c r="OEO169" s="50"/>
      <c r="OEP169" s="50"/>
      <c r="OEQ169" s="50"/>
      <c r="OER169" s="50"/>
      <c r="OES169" s="50"/>
      <c r="OET169" s="50"/>
      <c r="OEU169" s="50"/>
      <c r="OEV169" s="50"/>
      <c r="OEW169" s="50"/>
      <c r="OEX169" s="50"/>
      <c r="OEY169" s="50"/>
      <c r="OEZ169" s="50"/>
      <c r="OFA169" s="50"/>
      <c r="OFB169" s="50"/>
      <c r="OFC169" s="50"/>
      <c r="OFD169" s="50"/>
      <c r="OFE169" s="50"/>
      <c r="OFF169" s="50"/>
      <c r="OFG169" s="50"/>
      <c r="OFH169" s="50"/>
      <c r="OFI169" s="50"/>
      <c r="OFJ169" s="50"/>
      <c r="OFK169" s="50"/>
      <c r="OFL169" s="50"/>
      <c r="OFM169" s="50"/>
      <c r="OFN169" s="50"/>
      <c r="OFO169" s="50"/>
      <c r="OFP169" s="50"/>
      <c r="OFQ169" s="50"/>
      <c r="OFR169" s="50"/>
      <c r="OFS169" s="50"/>
      <c r="OFT169" s="50"/>
      <c r="OFU169" s="50"/>
      <c r="OFV169" s="50"/>
      <c r="OFW169" s="50"/>
      <c r="OFX169" s="50"/>
      <c r="OFY169" s="50"/>
      <c r="OFZ169" s="50"/>
      <c r="OGA169" s="50"/>
      <c r="OGB169" s="50"/>
      <c r="OGC169" s="50"/>
      <c r="OGD169" s="50"/>
      <c r="OGE169" s="50"/>
      <c r="OGF169" s="50"/>
      <c r="OGG169" s="50"/>
      <c r="OGH169" s="50"/>
      <c r="OGI169" s="50"/>
      <c r="OGJ169" s="50"/>
      <c r="OGK169" s="50"/>
      <c r="OGL169" s="50"/>
      <c r="OGM169" s="50"/>
      <c r="OGN169" s="50"/>
      <c r="OGO169" s="50"/>
      <c r="OGP169" s="50"/>
      <c r="OGQ169" s="50"/>
      <c r="OGR169" s="50"/>
      <c r="OGS169" s="50"/>
      <c r="OGT169" s="50"/>
      <c r="OGU169" s="50"/>
      <c r="OGV169" s="50"/>
      <c r="OGW169" s="50"/>
      <c r="OGX169" s="50"/>
      <c r="OGY169" s="50"/>
      <c r="OGZ169" s="50"/>
      <c r="OHA169" s="50"/>
      <c r="OHB169" s="50"/>
      <c r="OHC169" s="50"/>
      <c r="OHD169" s="50"/>
      <c r="OHE169" s="50"/>
      <c r="OHF169" s="50"/>
      <c r="OHG169" s="50"/>
      <c r="OHH169" s="50"/>
      <c r="OHI169" s="50"/>
      <c r="OHJ169" s="50"/>
      <c r="OHK169" s="50"/>
      <c r="OHL169" s="50"/>
      <c r="OHM169" s="50"/>
      <c r="OHN169" s="50"/>
      <c r="OHO169" s="50"/>
      <c r="OHP169" s="50"/>
      <c r="OHQ169" s="50"/>
      <c r="OHR169" s="50"/>
      <c r="OHS169" s="50"/>
      <c r="OHT169" s="50"/>
      <c r="OHU169" s="50"/>
      <c r="OHV169" s="50"/>
      <c r="OHW169" s="50"/>
      <c r="OHX169" s="50"/>
      <c r="OHY169" s="50"/>
      <c r="OHZ169" s="50"/>
      <c r="OIA169" s="50"/>
      <c r="OIB169" s="50"/>
      <c r="OIC169" s="50"/>
      <c r="OID169" s="50"/>
      <c r="OIE169" s="50"/>
      <c r="OIF169" s="50"/>
      <c r="OIG169" s="50"/>
      <c r="OIH169" s="50"/>
      <c r="OII169" s="50"/>
      <c r="OIJ169" s="50"/>
      <c r="OIK169" s="50"/>
      <c r="OIL169" s="50"/>
      <c r="OIM169" s="50"/>
      <c r="OIN169" s="50"/>
      <c r="OIO169" s="50"/>
      <c r="OIP169" s="50"/>
      <c r="OIQ169" s="50"/>
      <c r="OIR169" s="50"/>
      <c r="OIS169" s="50"/>
      <c r="OIT169" s="50"/>
      <c r="OIU169" s="50"/>
      <c r="OIV169" s="50"/>
      <c r="OIW169" s="50"/>
      <c r="OIX169" s="50"/>
      <c r="OIY169" s="50"/>
      <c r="OIZ169" s="50"/>
      <c r="OJA169" s="50"/>
      <c r="OJB169" s="50"/>
      <c r="OJC169" s="50"/>
      <c r="OJD169" s="50"/>
      <c r="OJE169" s="50"/>
      <c r="OJF169" s="50"/>
      <c r="OJG169" s="50"/>
      <c r="OJH169" s="50"/>
      <c r="OJI169" s="50"/>
      <c r="OJJ169" s="50"/>
      <c r="OJK169" s="50"/>
      <c r="OJL169" s="50"/>
      <c r="OJM169" s="50"/>
      <c r="OJN169" s="50"/>
      <c r="OJO169" s="50"/>
      <c r="OJP169" s="50"/>
      <c r="OJQ169" s="50"/>
      <c r="OJR169" s="50"/>
      <c r="OJS169" s="50"/>
      <c r="OJT169" s="50"/>
      <c r="OJU169" s="50"/>
      <c r="OJV169" s="50"/>
      <c r="OJW169" s="50"/>
      <c r="OJX169" s="50"/>
      <c r="OJY169" s="50"/>
      <c r="OJZ169" s="50"/>
      <c r="OKA169" s="50"/>
      <c r="OKB169" s="50"/>
      <c r="OKC169" s="50"/>
      <c r="OKD169" s="50"/>
      <c r="OKE169" s="50"/>
      <c r="OKF169" s="50"/>
      <c r="OKG169" s="50"/>
      <c r="OKH169" s="50"/>
      <c r="OKI169" s="50"/>
      <c r="OKJ169" s="50"/>
      <c r="OKK169" s="50"/>
      <c r="OKL169" s="50"/>
      <c r="OKM169" s="50"/>
      <c r="OKN169" s="50"/>
      <c r="OKO169" s="50"/>
      <c r="OKP169" s="50"/>
      <c r="OKQ169" s="50"/>
      <c r="OKR169" s="50"/>
      <c r="OKS169" s="50"/>
      <c r="OKT169" s="50"/>
      <c r="OKU169" s="50"/>
      <c r="OKV169" s="50"/>
      <c r="OKW169" s="50"/>
      <c r="OKX169" s="50"/>
      <c r="OKY169" s="50"/>
      <c r="OKZ169" s="50"/>
      <c r="OLA169" s="50"/>
      <c r="OLB169" s="50"/>
      <c r="OLC169" s="50"/>
      <c r="OLD169" s="50"/>
      <c r="OLE169" s="50"/>
      <c r="OLF169" s="50"/>
      <c r="OLG169" s="50"/>
      <c r="OLH169" s="50"/>
      <c r="OLI169" s="50"/>
      <c r="OLJ169" s="50"/>
      <c r="OLK169" s="50"/>
      <c r="OLL169" s="50"/>
      <c r="OLM169" s="50"/>
      <c r="OLN169" s="50"/>
      <c r="OLO169" s="50"/>
      <c r="OLP169" s="50"/>
      <c r="OLQ169" s="50"/>
      <c r="OLR169" s="50"/>
      <c r="OLS169" s="50"/>
      <c r="OLT169" s="50"/>
      <c r="OLU169" s="50"/>
      <c r="OLV169" s="50"/>
      <c r="OLW169" s="50"/>
      <c r="OLX169" s="50"/>
      <c r="OLY169" s="50"/>
      <c r="OLZ169" s="50"/>
      <c r="OMA169" s="50"/>
      <c r="OMB169" s="50"/>
      <c r="OMC169" s="50"/>
      <c r="OMD169" s="50"/>
      <c r="OME169" s="50"/>
      <c r="OMF169" s="50"/>
      <c r="OMG169" s="50"/>
      <c r="OMH169" s="50"/>
      <c r="OMI169" s="50"/>
      <c r="OMJ169" s="50"/>
      <c r="OMK169" s="50"/>
      <c r="OML169" s="50"/>
      <c r="OMM169" s="50"/>
      <c r="OMN169" s="50"/>
      <c r="OMO169" s="50"/>
      <c r="OMP169" s="50"/>
      <c r="OMQ169" s="50"/>
      <c r="OMR169" s="50"/>
      <c r="OMT169" s="50"/>
      <c r="OMV169" s="50"/>
      <c r="OMW169" s="50"/>
      <c r="OMX169" s="50"/>
      <c r="OMY169" s="50"/>
      <c r="OMZ169" s="50"/>
      <c r="ONA169" s="50"/>
      <c r="ONB169" s="50"/>
      <c r="ONC169" s="50"/>
      <c r="ONH169" s="50"/>
      <c r="ONI169" s="50"/>
      <c r="ONJ169" s="50"/>
      <c r="ONK169" s="50"/>
      <c r="ONL169" s="50"/>
      <c r="ONM169" s="50"/>
      <c r="ONN169" s="50"/>
      <c r="ONO169" s="50"/>
      <c r="ONP169" s="50"/>
      <c r="ONQ169" s="50"/>
      <c r="ONR169" s="50"/>
      <c r="ONS169" s="50"/>
      <c r="ONT169" s="50"/>
      <c r="ONU169" s="50"/>
      <c r="ONV169" s="50"/>
      <c r="ONW169" s="50"/>
      <c r="ONX169" s="50"/>
      <c r="ONY169" s="50"/>
      <c r="ONZ169" s="50"/>
      <c r="OOA169" s="50"/>
      <c r="OOB169" s="50"/>
      <c r="OOC169" s="50"/>
      <c r="OOD169" s="50"/>
      <c r="OOE169" s="50"/>
      <c r="OOF169" s="50"/>
      <c r="OOG169" s="50"/>
      <c r="OOH169" s="50"/>
      <c r="OOI169" s="50"/>
      <c r="OOJ169" s="50"/>
      <c r="OOK169" s="50"/>
      <c r="OOL169" s="50"/>
      <c r="OOM169" s="50"/>
      <c r="OON169" s="50"/>
      <c r="OOO169" s="50"/>
      <c r="OOP169" s="50"/>
      <c r="OOQ169" s="50"/>
      <c r="OOR169" s="50"/>
      <c r="OOS169" s="50"/>
      <c r="OOT169" s="50"/>
      <c r="OOU169" s="50"/>
      <c r="OOV169" s="50"/>
      <c r="OOW169" s="50"/>
      <c r="OOX169" s="50"/>
      <c r="OOY169" s="50"/>
      <c r="OOZ169" s="50"/>
      <c r="OPA169" s="50"/>
      <c r="OPB169" s="50"/>
      <c r="OPC169" s="50"/>
      <c r="OPD169" s="50"/>
      <c r="OPE169" s="50"/>
      <c r="OPF169" s="50"/>
      <c r="OPG169" s="50"/>
      <c r="OPH169" s="50"/>
      <c r="OPI169" s="50"/>
      <c r="OPJ169" s="50"/>
      <c r="OPK169" s="50"/>
      <c r="OPL169" s="50"/>
      <c r="OPM169" s="50"/>
      <c r="OPN169" s="50"/>
      <c r="OPO169" s="50"/>
      <c r="OPP169" s="50"/>
      <c r="OPQ169" s="50"/>
      <c r="OPR169" s="50"/>
      <c r="OPS169" s="50"/>
      <c r="OPT169" s="50"/>
      <c r="OPU169" s="50"/>
      <c r="OPV169" s="50"/>
      <c r="OPW169" s="50"/>
      <c r="OPX169" s="50"/>
      <c r="OPY169" s="50"/>
      <c r="OPZ169" s="50"/>
      <c r="OQA169" s="50"/>
      <c r="OQB169" s="50"/>
      <c r="OQC169" s="50"/>
      <c r="OQD169" s="50"/>
      <c r="OQE169" s="50"/>
      <c r="OQF169" s="50"/>
      <c r="OQG169" s="50"/>
      <c r="OQH169" s="50"/>
      <c r="OQI169" s="50"/>
      <c r="OQJ169" s="50"/>
      <c r="OQK169" s="50"/>
      <c r="OQL169" s="50"/>
      <c r="OQM169" s="50"/>
      <c r="OQN169" s="50"/>
      <c r="OQO169" s="50"/>
      <c r="OQP169" s="50"/>
      <c r="OQQ169" s="50"/>
      <c r="OQR169" s="50"/>
      <c r="OQS169" s="50"/>
      <c r="OQT169" s="50"/>
      <c r="OQU169" s="50"/>
      <c r="OQV169" s="50"/>
      <c r="OQW169" s="50"/>
      <c r="OQX169" s="50"/>
      <c r="OQY169" s="50"/>
      <c r="OQZ169" s="50"/>
      <c r="ORA169" s="50"/>
      <c r="ORB169" s="50"/>
      <c r="ORC169" s="50"/>
      <c r="ORD169" s="50"/>
      <c r="ORE169" s="50"/>
      <c r="ORF169" s="50"/>
      <c r="ORG169" s="50"/>
      <c r="ORH169" s="50"/>
      <c r="ORI169" s="50"/>
      <c r="ORJ169" s="50"/>
      <c r="ORK169" s="50"/>
      <c r="ORL169" s="50"/>
      <c r="ORM169" s="50"/>
      <c r="ORN169" s="50"/>
      <c r="ORO169" s="50"/>
      <c r="ORP169" s="50"/>
      <c r="ORQ169" s="50"/>
      <c r="ORR169" s="50"/>
      <c r="ORS169" s="50"/>
      <c r="ORT169" s="50"/>
      <c r="ORU169" s="50"/>
      <c r="ORV169" s="50"/>
      <c r="ORW169" s="50"/>
      <c r="ORX169" s="50"/>
      <c r="ORY169" s="50"/>
      <c r="ORZ169" s="50"/>
      <c r="OSA169" s="50"/>
      <c r="OSB169" s="50"/>
      <c r="OSC169" s="50"/>
      <c r="OSD169" s="50"/>
      <c r="OSE169" s="50"/>
      <c r="OSF169" s="50"/>
      <c r="OSG169" s="50"/>
      <c r="OSH169" s="50"/>
      <c r="OSI169" s="50"/>
      <c r="OSJ169" s="50"/>
      <c r="OSK169" s="50"/>
      <c r="OSL169" s="50"/>
      <c r="OSM169" s="50"/>
      <c r="OSN169" s="50"/>
      <c r="OSO169" s="50"/>
      <c r="OSP169" s="50"/>
      <c r="OSQ169" s="50"/>
      <c r="OSR169" s="50"/>
      <c r="OSS169" s="50"/>
      <c r="OST169" s="50"/>
      <c r="OSU169" s="50"/>
      <c r="OSV169" s="50"/>
      <c r="OSW169" s="50"/>
      <c r="OSX169" s="50"/>
      <c r="OSY169" s="50"/>
      <c r="OSZ169" s="50"/>
      <c r="OTA169" s="50"/>
      <c r="OTB169" s="50"/>
      <c r="OTC169" s="50"/>
      <c r="OTD169" s="50"/>
      <c r="OTE169" s="50"/>
      <c r="OTF169" s="50"/>
      <c r="OTG169" s="50"/>
      <c r="OTH169" s="50"/>
      <c r="OTI169" s="50"/>
      <c r="OTJ169" s="50"/>
      <c r="OTK169" s="50"/>
      <c r="OTL169" s="50"/>
      <c r="OTM169" s="50"/>
      <c r="OTN169" s="50"/>
      <c r="OTO169" s="50"/>
      <c r="OTP169" s="50"/>
      <c r="OTQ169" s="50"/>
      <c r="OTR169" s="50"/>
      <c r="OTS169" s="50"/>
      <c r="OTT169" s="50"/>
      <c r="OTU169" s="50"/>
      <c r="OTV169" s="50"/>
      <c r="OTW169" s="50"/>
      <c r="OTX169" s="50"/>
      <c r="OTY169" s="50"/>
      <c r="OTZ169" s="50"/>
      <c r="OUA169" s="50"/>
      <c r="OUB169" s="50"/>
      <c r="OUC169" s="50"/>
      <c r="OUD169" s="50"/>
      <c r="OUE169" s="50"/>
      <c r="OUF169" s="50"/>
      <c r="OUG169" s="50"/>
      <c r="OUH169" s="50"/>
      <c r="OUI169" s="50"/>
      <c r="OUJ169" s="50"/>
      <c r="OUK169" s="50"/>
      <c r="OUL169" s="50"/>
      <c r="OUM169" s="50"/>
      <c r="OUN169" s="50"/>
      <c r="OUO169" s="50"/>
      <c r="OUP169" s="50"/>
      <c r="OUQ169" s="50"/>
      <c r="OUR169" s="50"/>
      <c r="OUS169" s="50"/>
      <c r="OUT169" s="50"/>
      <c r="OUU169" s="50"/>
      <c r="OUV169" s="50"/>
      <c r="OUW169" s="50"/>
      <c r="OUX169" s="50"/>
      <c r="OUY169" s="50"/>
      <c r="OUZ169" s="50"/>
      <c r="OVA169" s="50"/>
      <c r="OVB169" s="50"/>
      <c r="OVC169" s="50"/>
      <c r="OVD169" s="50"/>
      <c r="OVE169" s="50"/>
      <c r="OVF169" s="50"/>
      <c r="OVG169" s="50"/>
      <c r="OVH169" s="50"/>
      <c r="OVI169" s="50"/>
      <c r="OVJ169" s="50"/>
      <c r="OVK169" s="50"/>
      <c r="OVL169" s="50"/>
      <c r="OVM169" s="50"/>
      <c r="OVN169" s="50"/>
      <c r="OVO169" s="50"/>
      <c r="OVP169" s="50"/>
      <c r="OVQ169" s="50"/>
      <c r="OVR169" s="50"/>
      <c r="OVS169" s="50"/>
      <c r="OVT169" s="50"/>
      <c r="OVU169" s="50"/>
      <c r="OVV169" s="50"/>
      <c r="OVW169" s="50"/>
      <c r="OVX169" s="50"/>
      <c r="OVY169" s="50"/>
      <c r="OVZ169" s="50"/>
      <c r="OWA169" s="50"/>
      <c r="OWB169" s="50"/>
      <c r="OWC169" s="50"/>
      <c r="OWD169" s="50"/>
      <c r="OWE169" s="50"/>
      <c r="OWF169" s="50"/>
      <c r="OWG169" s="50"/>
      <c r="OWH169" s="50"/>
      <c r="OWI169" s="50"/>
      <c r="OWJ169" s="50"/>
      <c r="OWK169" s="50"/>
      <c r="OWL169" s="50"/>
      <c r="OWM169" s="50"/>
      <c r="OWN169" s="50"/>
      <c r="OWP169" s="50"/>
      <c r="OWR169" s="50"/>
      <c r="OWS169" s="50"/>
      <c r="OWT169" s="50"/>
      <c r="OWU169" s="50"/>
      <c r="OWV169" s="50"/>
      <c r="OWW169" s="50"/>
      <c r="OWX169" s="50"/>
      <c r="OWY169" s="50"/>
      <c r="OXD169" s="50"/>
      <c r="OXE169" s="50"/>
      <c r="OXF169" s="50"/>
      <c r="OXG169" s="50"/>
      <c r="OXH169" s="50"/>
      <c r="OXI169" s="50"/>
      <c r="OXJ169" s="50"/>
      <c r="OXK169" s="50"/>
      <c r="OXL169" s="50"/>
      <c r="OXM169" s="50"/>
      <c r="OXN169" s="50"/>
      <c r="OXO169" s="50"/>
      <c r="OXP169" s="50"/>
      <c r="OXQ169" s="50"/>
      <c r="OXR169" s="50"/>
      <c r="OXS169" s="50"/>
      <c r="OXT169" s="50"/>
      <c r="OXU169" s="50"/>
      <c r="OXV169" s="50"/>
      <c r="OXW169" s="50"/>
      <c r="OXX169" s="50"/>
      <c r="OXY169" s="50"/>
      <c r="OXZ169" s="50"/>
      <c r="OYA169" s="50"/>
      <c r="OYB169" s="50"/>
      <c r="OYC169" s="50"/>
      <c r="OYD169" s="50"/>
      <c r="OYE169" s="50"/>
      <c r="OYF169" s="50"/>
      <c r="OYG169" s="50"/>
      <c r="OYH169" s="50"/>
      <c r="OYI169" s="50"/>
      <c r="OYJ169" s="50"/>
      <c r="OYK169" s="50"/>
      <c r="OYL169" s="50"/>
      <c r="OYM169" s="50"/>
      <c r="OYN169" s="50"/>
      <c r="OYO169" s="50"/>
      <c r="OYP169" s="50"/>
      <c r="OYQ169" s="50"/>
      <c r="OYR169" s="50"/>
      <c r="OYS169" s="50"/>
      <c r="OYT169" s="50"/>
      <c r="OYU169" s="50"/>
      <c r="OYV169" s="50"/>
      <c r="OYW169" s="50"/>
      <c r="OYX169" s="50"/>
      <c r="OYY169" s="50"/>
      <c r="OYZ169" s="50"/>
      <c r="OZA169" s="50"/>
      <c r="OZB169" s="50"/>
      <c r="OZC169" s="50"/>
      <c r="OZD169" s="50"/>
      <c r="OZE169" s="50"/>
      <c r="OZF169" s="50"/>
      <c r="OZG169" s="50"/>
      <c r="OZH169" s="50"/>
      <c r="OZI169" s="50"/>
      <c r="OZJ169" s="50"/>
      <c r="OZK169" s="50"/>
      <c r="OZL169" s="50"/>
      <c r="OZM169" s="50"/>
      <c r="OZN169" s="50"/>
      <c r="OZO169" s="50"/>
      <c r="OZP169" s="50"/>
      <c r="OZQ169" s="50"/>
      <c r="OZR169" s="50"/>
      <c r="OZS169" s="50"/>
      <c r="OZT169" s="50"/>
      <c r="OZU169" s="50"/>
      <c r="OZV169" s="50"/>
      <c r="OZW169" s="50"/>
      <c r="OZX169" s="50"/>
      <c r="OZY169" s="50"/>
      <c r="OZZ169" s="50"/>
      <c r="PAA169" s="50"/>
      <c r="PAB169" s="50"/>
      <c r="PAC169" s="50"/>
      <c r="PAD169" s="50"/>
      <c r="PAE169" s="50"/>
      <c r="PAF169" s="50"/>
      <c r="PAG169" s="50"/>
      <c r="PAH169" s="50"/>
      <c r="PAI169" s="50"/>
      <c r="PAJ169" s="50"/>
      <c r="PAK169" s="50"/>
      <c r="PAL169" s="50"/>
      <c r="PAM169" s="50"/>
      <c r="PAN169" s="50"/>
      <c r="PAO169" s="50"/>
      <c r="PAP169" s="50"/>
      <c r="PAQ169" s="50"/>
      <c r="PAR169" s="50"/>
      <c r="PAS169" s="50"/>
      <c r="PAT169" s="50"/>
      <c r="PAU169" s="50"/>
      <c r="PAV169" s="50"/>
      <c r="PAW169" s="50"/>
      <c r="PAX169" s="50"/>
      <c r="PAY169" s="50"/>
      <c r="PAZ169" s="50"/>
      <c r="PBA169" s="50"/>
      <c r="PBB169" s="50"/>
      <c r="PBC169" s="50"/>
      <c r="PBD169" s="50"/>
      <c r="PBE169" s="50"/>
      <c r="PBF169" s="50"/>
      <c r="PBG169" s="50"/>
      <c r="PBH169" s="50"/>
      <c r="PBI169" s="50"/>
      <c r="PBJ169" s="50"/>
      <c r="PBK169" s="50"/>
      <c r="PBL169" s="50"/>
      <c r="PBM169" s="50"/>
      <c r="PBN169" s="50"/>
      <c r="PBO169" s="50"/>
      <c r="PBP169" s="50"/>
      <c r="PBQ169" s="50"/>
      <c r="PBR169" s="50"/>
      <c r="PBS169" s="50"/>
      <c r="PBT169" s="50"/>
      <c r="PBU169" s="50"/>
      <c r="PBV169" s="50"/>
      <c r="PBW169" s="50"/>
      <c r="PBX169" s="50"/>
      <c r="PBY169" s="50"/>
      <c r="PBZ169" s="50"/>
      <c r="PCA169" s="50"/>
      <c r="PCB169" s="50"/>
      <c r="PCC169" s="50"/>
      <c r="PCD169" s="50"/>
      <c r="PCE169" s="50"/>
      <c r="PCF169" s="50"/>
      <c r="PCG169" s="50"/>
      <c r="PCH169" s="50"/>
      <c r="PCI169" s="50"/>
      <c r="PCJ169" s="50"/>
      <c r="PCK169" s="50"/>
      <c r="PCL169" s="50"/>
      <c r="PCM169" s="50"/>
      <c r="PCN169" s="50"/>
      <c r="PCO169" s="50"/>
      <c r="PCP169" s="50"/>
      <c r="PCQ169" s="50"/>
      <c r="PCR169" s="50"/>
      <c r="PCS169" s="50"/>
      <c r="PCT169" s="50"/>
      <c r="PCU169" s="50"/>
      <c r="PCV169" s="50"/>
      <c r="PCW169" s="50"/>
      <c r="PCX169" s="50"/>
      <c r="PCY169" s="50"/>
      <c r="PCZ169" s="50"/>
      <c r="PDA169" s="50"/>
      <c r="PDB169" s="50"/>
      <c r="PDC169" s="50"/>
      <c r="PDD169" s="50"/>
      <c r="PDE169" s="50"/>
      <c r="PDF169" s="50"/>
      <c r="PDG169" s="50"/>
      <c r="PDH169" s="50"/>
      <c r="PDI169" s="50"/>
      <c r="PDJ169" s="50"/>
      <c r="PDK169" s="50"/>
      <c r="PDL169" s="50"/>
      <c r="PDM169" s="50"/>
      <c r="PDN169" s="50"/>
      <c r="PDO169" s="50"/>
      <c r="PDP169" s="50"/>
      <c r="PDQ169" s="50"/>
      <c r="PDR169" s="50"/>
      <c r="PDS169" s="50"/>
      <c r="PDT169" s="50"/>
      <c r="PDU169" s="50"/>
      <c r="PDV169" s="50"/>
      <c r="PDW169" s="50"/>
      <c r="PDX169" s="50"/>
      <c r="PDY169" s="50"/>
      <c r="PDZ169" s="50"/>
      <c r="PEA169" s="50"/>
      <c r="PEB169" s="50"/>
      <c r="PEC169" s="50"/>
      <c r="PED169" s="50"/>
      <c r="PEE169" s="50"/>
      <c r="PEF169" s="50"/>
      <c r="PEG169" s="50"/>
      <c r="PEH169" s="50"/>
      <c r="PEI169" s="50"/>
      <c r="PEJ169" s="50"/>
      <c r="PEK169" s="50"/>
      <c r="PEL169" s="50"/>
      <c r="PEM169" s="50"/>
      <c r="PEN169" s="50"/>
      <c r="PEO169" s="50"/>
      <c r="PEP169" s="50"/>
      <c r="PEQ169" s="50"/>
      <c r="PER169" s="50"/>
      <c r="PES169" s="50"/>
      <c r="PET169" s="50"/>
      <c r="PEU169" s="50"/>
      <c r="PEV169" s="50"/>
      <c r="PEW169" s="50"/>
      <c r="PEX169" s="50"/>
      <c r="PEY169" s="50"/>
      <c r="PEZ169" s="50"/>
      <c r="PFA169" s="50"/>
      <c r="PFB169" s="50"/>
      <c r="PFC169" s="50"/>
      <c r="PFD169" s="50"/>
      <c r="PFE169" s="50"/>
      <c r="PFF169" s="50"/>
      <c r="PFG169" s="50"/>
      <c r="PFH169" s="50"/>
      <c r="PFI169" s="50"/>
      <c r="PFJ169" s="50"/>
      <c r="PFK169" s="50"/>
      <c r="PFL169" s="50"/>
      <c r="PFM169" s="50"/>
      <c r="PFN169" s="50"/>
      <c r="PFO169" s="50"/>
      <c r="PFP169" s="50"/>
      <c r="PFQ169" s="50"/>
      <c r="PFR169" s="50"/>
      <c r="PFS169" s="50"/>
      <c r="PFT169" s="50"/>
      <c r="PFU169" s="50"/>
      <c r="PFV169" s="50"/>
      <c r="PFW169" s="50"/>
      <c r="PFX169" s="50"/>
      <c r="PFY169" s="50"/>
      <c r="PFZ169" s="50"/>
      <c r="PGA169" s="50"/>
      <c r="PGB169" s="50"/>
      <c r="PGC169" s="50"/>
      <c r="PGD169" s="50"/>
      <c r="PGE169" s="50"/>
      <c r="PGF169" s="50"/>
      <c r="PGG169" s="50"/>
      <c r="PGH169" s="50"/>
      <c r="PGI169" s="50"/>
      <c r="PGJ169" s="50"/>
      <c r="PGL169" s="50"/>
      <c r="PGN169" s="50"/>
      <c r="PGO169" s="50"/>
      <c r="PGP169" s="50"/>
      <c r="PGQ169" s="50"/>
      <c r="PGR169" s="50"/>
      <c r="PGS169" s="50"/>
      <c r="PGT169" s="50"/>
      <c r="PGU169" s="50"/>
      <c r="PGZ169" s="50"/>
      <c r="PHA169" s="50"/>
      <c r="PHB169" s="50"/>
      <c r="PHC169" s="50"/>
      <c r="PHD169" s="50"/>
      <c r="PHE169" s="50"/>
      <c r="PHF169" s="50"/>
      <c r="PHG169" s="50"/>
      <c r="PHH169" s="50"/>
      <c r="PHI169" s="50"/>
      <c r="PHJ169" s="50"/>
      <c r="PHK169" s="50"/>
      <c r="PHL169" s="50"/>
      <c r="PHM169" s="50"/>
      <c r="PHN169" s="50"/>
      <c r="PHO169" s="50"/>
      <c r="PHP169" s="50"/>
      <c r="PHQ169" s="50"/>
      <c r="PHR169" s="50"/>
      <c r="PHS169" s="50"/>
      <c r="PHT169" s="50"/>
      <c r="PHU169" s="50"/>
      <c r="PHV169" s="50"/>
      <c r="PHW169" s="50"/>
      <c r="PHX169" s="50"/>
      <c r="PHY169" s="50"/>
      <c r="PHZ169" s="50"/>
      <c r="PIA169" s="50"/>
      <c r="PIB169" s="50"/>
      <c r="PIC169" s="50"/>
      <c r="PID169" s="50"/>
      <c r="PIE169" s="50"/>
      <c r="PIF169" s="50"/>
      <c r="PIG169" s="50"/>
      <c r="PIH169" s="50"/>
      <c r="PII169" s="50"/>
      <c r="PIJ169" s="50"/>
      <c r="PIK169" s="50"/>
      <c r="PIL169" s="50"/>
      <c r="PIM169" s="50"/>
      <c r="PIN169" s="50"/>
      <c r="PIO169" s="50"/>
      <c r="PIP169" s="50"/>
      <c r="PIQ169" s="50"/>
      <c r="PIR169" s="50"/>
      <c r="PIS169" s="50"/>
      <c r="PIT169" s="50"/>
      <c r="PIU169" s="50"/>
      <c r="PIV169" s="50"/>
      <c r="PIW169" s="50"/>
      <c r="PIX169" s="50"/>
      <c r="PIY169" s="50"/>
      <c r="PIZ169" s="50"/>
      <c r="PJA169" s="50"/>
      <c r="PJB169" s="50"/>
      <c r="PJC169" s="50"/>
      <c r="PJD169" s="50"/>
      <c r="PJE169" s="50"/>
      <c r="PJF169" s="50"/>
      <c r="PJG169" s="50"/>
      <c r="PJH169" s="50"/>
      <c r="PJI169" s="50"/>
      <c r="PJJ169" s="50"/>
      <c r="PJK169" s="50"/>
      <c r="PJL169" s="50"/>
      <c r="PJM169" s="50"/>
      <c r="PJN169" s="50"/>
      <c r="PJO169" s="50"/>
      <c r="PJP169" s="50"/>
      <c r="PJQ169" s="50"/>
      <c r="PJR169" s="50"/>
      <c r="PJS169" s="50"/>
      <c r="PJT169" s="50"/>
      <c r="PJU169" s="50"/>
      <c r="PJV169" s="50"/>
      <c r="PJW169" s="50"/>
      <c r="PJX169" s="50"/>
      <c r="PJY169" s="50"/>
      <c r="PJZ169" s="50"/>
      <c r="PKA169" s="50"/>
      <c r="PKB169" s="50"/>
      <c r="PKC169" s="50"/>
      <c r="PKD169" s="50"/>
      <c r="PKE169" s="50"/>
      <c r="PKF169" s="50"/>
      <c r="PKG169" s="50"/>
      <c r="PKH169" s="50"/>
      <c r="PKI169" s="50"/>
      <c r="PKJ169" s="50"/>
      <c r="PKK169" s="50"/>
      <c r="PKL169" s="50"/>
      <c r="PKM169" s="50"/>
      <c r="PKN169" s="50"/>
      <c r="PKO169" s="50"/>
      <c r="PKP169" s="50"/>
      <c r="PKQ169" s="50"/>
      <c r="PKR169" s="50"/>
      <c r="PKS169" s="50"/>
      <c r="PKT169" s="50"/>
      <c r="PKU169" s="50"/>
      <c r="PKV169" s="50"/>
      <c r="PKW169" s="50"/>
      <c r="PKX169" s="50"/>
      <c r="PKY169" s="50"/>
      <c r="PKZ169" s="50"/>
      <c r="PLA169" s="50"/>
      <c r="PLB169" s="50"/>
      <c r="PLC169" s="50"/>
      <c r="PLD169" s="50"/>
      <c r="PLE169" s="50"/>
      <c r="PLF169" s="50"/>
      <c r="PLG169" s="50"/>
      <c r="PLH169" s="50"/>
      <c r="PLI169" s="50"/>
      <c r="PLJ169" s="50"/>
      <c r="PLK169" s="50"/>
      <c r="PLL169" s="50"/>
      <c r="PLM169" s="50"/>
      <c r="PLN169" s="50"/>
      <c r="PLO169" s="50"/>
      <c r="PLP169" s="50"/>
      <c r="PLQ169" s="50"/>
      <c r="PLR169" s="50"/>
      <c r="PLS169" s="50"/>
      <c r="PLT169" s="50"/>
      <c r="PLU169" s="50"/>
      <c r="PLV169" s="50"/>
      <c r="PLW169" s="50"/>
      <c r="PLX169" s="50"/>
      <c r="PLY169" s="50"/>
      <c r="PLZ169" s="50"/>
      <c r="PMA169" s="50"/>
      <c r="PMB169" s="50"/>
      <c r="PMC169" s="50"/>
      <c r="PMD169" s="50"/>
      <c r="PME169" s="50"/>
      <c r="PMF169" s="50"/>
      <c r="PMG169" s="50"/>
      <c r="PMH169" s="50"/>
      <c r="PMI169" s="50"/>
      <c r="PMJ169" s="50"/>
      <c r="PMK169" s="50"/>
      <c r="PML169" s="50"/>
      <c r="PMM169" s="50"/>
      <c r="PMN169" s="50"/>
      <c r="PMO169" s="50"/>
      <c r="PMP169" s="50"/>
      <c r="PMQ169" s="50"/>
      <c r="PMR169" s="50"/>
      <c r="PMS169" s="50"/>
      <c r="PMT169" s="50"/>
      <c r="PMU169" s="50"/>
      <c r="PMV169" s="50"/>
      <c r="PMW169" s="50"/>
      <c r="PMX169" s="50"/>
      <c r="PMY169" s="50"/>
      <c r="PMZ169" s="50"/>
      <c r="PNA169" s="50"/>
      <c r="PNB169" s="50"/>
      <c r="PNC169" s="50"/>
      <c r="PND169" s="50"/>
      <c r="PNE169" s="50"/>
      <c r="PNF169" s="50"/>
      <c r="PNG169" s="50"/>
      <c r="PNH169" s="50"/>
      <c r="PNI169" s="50"/>
      <c r="PNJ169" s="50"/>
      <c r="PNK169" s="50"/>
      <c r="PNL169" s="50"/>
      <c r="PNM169" s="50"/>
      <c r="PNN169" s="50"/>
      <c r="PNO169" s="50"/>
      <c r="PNP169" s="50"/>
      <c r="PNQ169" s="50"/>
      <c r="PNR169" s="50"/>
      <c r="PNS169" s="50"/>
      <c r="PNT169" s="50"/>
      <c r="PNU169" s="50"/>
      <c r="PNV169" s="50"/>
      <c r="PNW169" s="50"/>
      <c r="PNX169" s="50"/>
      <c r="PNY169" s="50"/>
      <c r="PNZ169" s="50"/>
      <c r="POA169" s="50"/>
      <c r="POB169" s="50"/>
      <c r="POC169" s="50"/>
      <c r="POD169" s="50"/>
      <c r="POE169" s="50"/>
      <c r="POF169" s="50"/>
      <c r="POG169" s="50"/>
      <c r="POH169" s="50"/>
      <c r="POI169" s="50"/>
      <c r="POJ169" s="50"/>
      <c r="POK169" s="50"/>
      <c r="POL169" s="50"/>
      <c r="POM169" s="50"/>
      <c r="PON169" s="50"/>
      <c r="POO169" s="50"/>
      <c r="POP169" s="50"/>
      <c r="POQ169" s="50"/>
      <c r="POR169" s="50"/>
      <c r="POS169" s="50"/>
      <c r="POT169" s="50"/>
      <c r="POU169" s="50"/>
      <c r="POV169" s="50"/>
      <c r="POW169" s="50"/>
      <c r="POX169" s="50"/>
      <c r="POY169" s="50"/>
      <c r="POZ169" s="50"/>
      <c r="PPA169" s="50"/>
      <c r="PPB169" s="50"/>
      <c r="PPC169" s="50"/>
      <c r="PPD169" s="50"/>
      <c r="PPE169" s="50"/>
      <c r="PPF169" s="50"/>
      <c r="PPG169" s="50"/>
      <c r="PPH169" s="50"/>
      <c r="PPI169" s="50"/>
      <c r="PPJ169" s="50"/>
      <c r="PPK169" s="50"/>
      <c r="PPL169" s="50"/>
      <c r="PPM169" s="50"/>
      <c r="PPN169" s="50"/>
      <c r="PPO169" s="50"/>
      <c r="PPP169" s="50"/>
      <c r="PPQ169" s="50"/>
      <c r="PPR169" s="50"/>
      <c r="PPS169" s="50"/>
      <c r="PPT169" s="50"/>
      <c r="PPU169" s="50"/>
      <c r="PPV169" s="50"/>
      <c r="PPW169" s="50"/>
      <c r="PPX169" s="50"/>
      <c r="PPY169" s="50"/>
      <c r="PPZ169" s="50"/>
      <c r="PQA169" s="50"/>
      <c r="PQB169" s="50"/>
      <c r="PQC169" s="50"/>
      <c r="PQD169" s="50"/>
      <c r="PQE169" s="50"/>
      <c r="PQF169" s="50"/>
      <c r="PQH169" s="50"/>
      <c r="PQJ169" s="50"/>
      <c r="PQK169" s="50"/>
      <c r="PQL169" s="50"/>
      <c r="PQM169" s="50"/>
      <c r="PQN169" s="50"/>
      <c r="PQO169" s="50"/>
      <c r="PQP169" s="50"/>
      <c r="PQQ169" s="50"/>
      <c r="PQV169" s="50"/>
      <c r="PQW169" s="50"/>
      <c r="PQX169" s="50"/>
      <c r="PQY169" s="50"/>
      <c r="PQZ169" s="50"/>
      <c r="PRA169" s="50"/>
      <c r="PRB169" s="50"/>
      <c r="PRC169" s="50"/>
      <c r="PRD169" s="50"/>
      <c r="PRE169" s="50"/>
      <c r="PRF169" s="50"/>
      <c r="PRG169" s="50"/>
      <c r="PRH169" s="50"/>
      <c r="PRI169" s="50"/>
      <c r="PRJ169" s="50"/>
      <c r="PRK169" s="50"/>
      <c r="PRL169" s="50"/>
      <c r="PRM169" s="50"/>
      <c r="PRN169" s="50"/>
      <c r="PRO169" s="50"/>
      <c r="PRP169" s="50"/>
      <c r="PRQ169" s="50"/>
      <c r="PRR169" s="50"/>
      <c r="PRS169" s="50"/>
      <c r="PRT169" s="50"/>
      <c r="PRU169" s="50"/>
      <c r="PRV169" s="50"/>
      <c r="PRW169" s="50"/>
      <c r="PRX169" s="50"/>
      <c r="PRY169" s="50"/>
      <c r="PRZ169" s="50"/>
      <c r="PSA169" s="50"/>
      <c r="PSB169" s="50"/>
      <c r="PSC169" s="50"/>
      <c r="PSD169" s="50"/>
      <c r="PSE169" s="50"/>
      <c r="PSF169" s="50"/>
      <c r="PSG169" s="50"/>
      <c r="PSH169" s="50"/>
      <c r="PSI169" s="50"/>
      <c r="PSJ169" s="50"/>
      <c r="PSK169" s="50"/>
      <c r="PSL169" s="50"/>
      <c r="PSM169" s="50"/>
      <c r="PSN169" s="50"/>
      <c r="PSO169" s="50"/>
      <c r="PSP169" s="50"/>
      <c r="PSQ169" s="50"/>
      <c r="PSR169" s="50"/>
      <c r="PSS169" s="50"/>
      <c r="PST169" s="50"/>
      <c r="PSU169" s="50"/>
      <c r="PSV169" s="50"/>
      <c r="PSW169" s="50"/>
      <c r="PSX169" s="50"/>
      <c r="PSY169" s="50"/>
      <c r="PSZ169" s="50"/>
      <c r="PTA169" s="50"/>
      <c r="PTB169" s="50"/>
      <c r="PTC169" s="50"/>
      <c r="PTD169" s="50"/>
      <c r="PTE169" s="50"/>
      <c r="PTF169" s="50"/>
      <c r="PTG169" s="50"/>
      <c r="PTH169" s="50"/>
      <c r="PTI169" s="50"/>
      <c r="PTJ169" s="50"/>
      <c r="PTK169" s="50"/>
      <c r="PTL169" s="50"/>
      <c r="PTM169" s="50"/>
      <c r="PTN169" s="50"/>
      <c r="PTO169" s="50"/>
      <c r="PTP169" s="50"/>
      <c r="PTQ169" s="50"/>
      <c r="PTR169" s="50"/>
      <c r="PTS169" s="50"/>
      <c r="PTT169" s="50"/>
      <c r="PTU169" s="50"/>
      <c r="PTV169" s="50"/>
      <c r="PTW169" s="50"/>
      <c r="PTX169" s="50"/>
      <c r="PTY169" s="50"/>
      <c r="PTZ169" s="50"/>
      <c r="PUA169" s="50"/>
      <c r="PUB169" s="50"/>
      <c r="PUC169" s="50"/>
      <c r="PUD169" s="50"/>
      <c r="PUE169" s="50"/>
      <c r="PUF169" s="50"/>
      <c r="PUG169" s="50"/>
      <c r="PUH169" s="50"/>
      <c r="PUI169" s="50"/>
      <c r="PUJ169" s="50"/>
      <c r="PUK169" s="50"/>
      <c r="PUL169" s="50"/>
      <c r="PUM169" s="50"/>
      <c r="PUN169" s="50"/>
      <c r="PUO169" s="50"/>
      <c r="PUP169" s="50"/>
      <c r="PUQ169" s="50"/>
      <c r="PUR169" s="50"/>
      <c r="PUS169" s="50"/>
      <c r="PUT169" s="50"/>
      <c r="PUU169" s="50"/>
      <c r="PUV169" s="50"/>
      <c r="PUW169" s="50"/>
      <c r="PUX169" s="50"/>
      <c r="PUY169" s="50"/>
      <c r="PUZ169" s="50"/>
      <c r="PVA169" s="50"/>
      <c r="PVB169" s="50"/>
      <c r="PVC169" s="50"/>
      <c r="PVD169" s="50"/>
      <c r="PVE169" s="50"/>
      <c r="PVF169" s="50"/>
      <c r="PVG169" s="50"/>
      <c r="PVH169" s="50"/>
      <c r="PVI169" s="50"/>
      <c r="PVJ169" s="50"/>
      <c r="PVK169" s="50"/>
      <c r="PVL169" s="50"/>
      <c r="PVM169" s="50"/>
      <c r="PVN169" s="50"/>
      <c r="PVO169" s="50"/>
      <c r="PVP169" s="50"/>
      <c r="PVQ169" s="50"/>
      <c r="PVR169" s="50"/>
      <c r="PVS169" s="50"/>
      <c r="PVT169" s="50"/>
      <c r="PVU169" s="50"/>
      <c r="PVV169" s="50"/>
      <c r="PVW169" s="50"/>
      <c r="PVX169" s="50"/>
      <c r="PVY169" s="50"/>
      <c r="PVZ169" s="50"/>
      <c r="PWA169" s="50"/>
      <c r="PWB169" s="50"/>
      <c r="PWC169" s="50"/>
      <c r="PWD169" s="50"/>
      <c r="PWE169" s="50"/>
      <c r="PWF169" s="50"/>
      <c r="PWG169" s="50"/>
      <c r="PWH169" s="50"/>
      <c r="PWI169" s="50"/>
      <c r="PWJ169" s="50"/>
      <c r="PWK169" s="50"/>
      <c r="PWL169" s="50"/>
      <c r="PWM169" s="50"/>
      <c r="PWN169" s="50"/>
      <c r="PWO169" s="50"/>
      <c r="PWP169" s="50"/>
      <c r="PWQ169" s="50"/>
      <c r="PWR169" s="50"/>
      <c r="PWS169" s="50"/>
      <c r="PWT169" s="50"/>
      <c r="PWU169" s="50"/>
      <c r="PWV169" s="50"/>
      <c r="PWW169" s="50"/>
      <c r="PWX169" s="50"/>
      <c r="PWY169" s="50"/>
      <c r="PWZ169" s="50"/>
      <c r="PXA169" s="50"/>
      <c r="PXB169" s="50"/>
      <c r="PXC169" s="50"/>
      <c r="PXD169" s="50"/>
      <c r="PXE169" s="50"/>
      <c r="PXF169" s="50"/>
      <c r="PXG169" s="50"/>
      <c r="PXH169" s="50"/>
      <c r="PXI169" s="50"/>
      <c r="PXJ169" s="50"/>
      <c r="PXK169" s="50"/>
      <c r="PXL169" s="50"/>
      <c r="PXM169" s="50"/>
      <c r="PXN169" s="50"/>
      <c r="PXO169" s="50"/>
      <c r="PXP169" s="50"/>
      <c r="PXQ169" s="50"/>
      <c r="PXR169" s="50"/>
      <c r="PXS169" s="50"/>
      <c r="PXT169" s="50"/>
      <c r="PXU169" s="50"/>
      <c r="PXV169" s="50"/>
      <c r="PXW169" s="50"/>
      <c r="PXX169" s="50"/>
      <c r="PXY169" s="50"/>
      <c r="PXZ169" s="50"/>
      <c r="PYA169" s="50"/>
      <c r="PYB169" s="50"/>
      <c r="PYC169" s="50"/>
      <c r="PYD169" s="50"/>
      <c r="PYE169" s="50"/>
      <c r="PYF169" s="50"/>
      <c r="PYG169" s="50"/>
      <c r="PYH169" s="50"/>
      <c r="PYI169" s="50"/>
      <c r="PYJ169" s="50"/>
      <c r="PYK169" s="50"/>
      <c r="PYL169" s="50"/>
      <c r="PYM169" s="50"/>
      <c r="PYN169" s="50"/>
      <c r="PYO169" s="50"/>
      <c r="PYP169" s="50"/>
      <c r="PYQ169" s="50"/>
      <c r="PYR169" s="50"/>
      <c r="PYS169" s="50"/>
      <c r="PYT169" s="50"/>
      <c r="PYU169" s="50"/>
      <c r="PYV169" s="50"/>
      <c r="PYW169" s="50"/>
      <c r="PYX169" s="50"/>
      <c r="PYY169" s="50"/>
      <c r="PYZ169" s="50"/>
      <c r="PZA169" s="50"/>
      <c r="PZB169" s="50"/>
      <c r="PZC169" s="50"/>
      <c r="PZD169" s="50"/>
      <c r="PZE169" s="50"/>
      <c r="PZF169" s="50"/>
      <c r="PZG169" s="50"/>
      <c r="PZH169" s="50"/>
      <c r="PZI169" s="50"/>
      <c r="PZJ169" s="50"/>
      <c r="PZK169" s="50"/>
      <c r="PZL169" s="50"/>
      <c r="PZM169" s="50"/>
      <c r="PZN169" s="50"/>
      <c r="PZO169" s="50"/>
      <c r="PZP169" s="50"/>
      <c r="PZQ169" s="50"/>
      <c r="PZR169" s="50"/>
      <c r="PZS169" s="50"/>
      <c r="PZT169" s="50"/>
      <c r="PZU169" s="50"/>
      <c r="PZV169" s="50"/>
      <c r="PZW169" s="50"/>
      <c r="PZX169" s="50"/>
      <c r="PZY169" s="50"/>
      <c r="PZZ169" s="50"/>
      <c r="QAA169" s="50"/>
      <c r="QAB169" s="50"/>
      <c r="QAD169" s="50"/>
      <c r="QAF169" s="50"/>
      <c r="QAG169" s="50"/>
      <c r="QAH169" s="50"/>
      <c r="QAI169" s="50"/>
      <c r="QAJ169" s="50"/>
      <c r="QAK169" s="50"/>
      <c r="QAL169" s="50"/>
      <c r="QAM169" s="50"/>
      <c r="QAR169" s="50"/>
      <c r="QAS169" s="50"/>
      <c r="QAT169" s="50"/>
      <c r="QAU169" s="50"/>
      <c r="QAV169" s="50"/>
      <c r="QAW169" s="50"/>
      <c r="QAX169" s="50"/>
      <c r="QAY169" s="50"/>
      <c r="QAZ169" s="50"/>
      <c r="QBA169" s="50"/>
      <c r="QBB169" s="50"/>
      <c r="QBC169" s="50"/>
      <c r="QBD169" s="50"/>
      <c r="QBE169" s="50"/>
      <c r="QBF169" s="50"/>
      <c r="QBG169" s="50"/>
      <c r="QBH169" s="50"/>
      <c r="QBI169" s="50"/>
      <c r="QBJ169" s="50"/>
      <c r="QBK169" s="50"/>
      <c r="QBL169" s="50"/>
      <c r="QBM169" s="50"/>
      <c r="QBN169" s="50"/>
      <c r="QBO169" s="50"/>
      <c r="QBP169" s="50"/>
      <c r="QBQ169" s="50"/>
      <c r="QBR169" s="50"/>
      <c r="QBS169" s="50"/>
      <c r="QBT169" s="50"/>
      <c r="QBU169" s="50"/>
      <c r="QBV169" s="50"/>
      <c r="QBW169" s="50"/>
      <c r="QBX169" s="50"/>
      <c r="QBY169" s="50"/>
      <c r="QBZ169" s="50"/>
      <c r="QCA169" s="50"/>
      <c r="QCB169" s="50"/>
      <c r="QCC169" s="50"/>
      <c r="QCD169" s="50"/>
      <c r="QCE169" s="50"/>
      <c r="QCF169" s="50"/>
      <c r="QCG169" s="50"/>
      <c r="QCH169" s="50"/>
      <c r="QCI169" s="50"/>
      <c r="QCJ169" s="50"/>
      <c r="QCK169" s="50"/>
      <c r="QCL169" s="50"/>
      <c r="QCM169" s="50"/>
      <c r="QCN169" s="50"/>
      <c r="QCO169" s="50"/>
      <c r="QCP169" s="50"/>
      <c r="QCQ169" s="50"/>
      <c r="QCR169" s="50"/>
      <c r="QCS169" s="50"/>
      <c r="QCT169" s="50"/>
      <c r="QCU169" s="50"/>
      <c r="QCV169" s="50"/>
      <c r="QCW169" s="50"/>
      <c r="QCX169" s="50"/>
      <c r="QCY169" s="50"/>
      <c r="QCZ169" s="50"/>
      <c r="QDA169" s="50"/>
      <c r="QDB169" s="50"/>
      <c r="QDC169" s="50"/>
      <c r="QDD169" s="50"/>
      <c r="QDE169" s="50"/>
      <c r="QDF169" s="50"/>
      <c r="QDG169" s="50"/>
      <c r="QDH169" s="50"/>
      <c r="QDI169" s="50"/>
      <c r="QDJ169" s="50"/>
      <c r="QDK169" s="50"/>
      <c r="QDL169" s="50"/>
      <c r="QDM169" s="50"/>
      <c r="QDN169" s="50"/>
      <c r="QDO169" s="50"/>
      <c r="QDP169" s="50"/>
      <c r="QDQ169" s="50"/>
      <c r="QDR169" s="50"/>
      <c r="QDS169" s="50"/>
      <c r="QDT169" s="50"/>
      <c r="QDU169" s="50"/>
      <c r="QDV169" s="50"/>
      <c r="QDW169" s="50"/>
      <c r="QDX169" s="50"/>
      <c r="QDY169" s="50"/>
      <c r="QDZ169" s="50"/>
      <c r="QEA169" s="50"/>
      <c r="QEB169" s="50"/>
      <c r="QEC169" s="50"/>
      <c r="QED169" s="50"/>
      <c r="QEE169" s="50"/>
      <c r="QEF169" s="50"/>
      <c r="QEG169" s="50"/>
      <c r="QEH169" s="50"/>
      <c r="QEI169" s="50"/>
      <c r="QEJ169" s="50"/>
      <c r="QEK169" s="50"/>
      <c r="QEL169" s="50"/>
      <c r="QEM169" s="50"/>
      <c r="QEN169" s="50"/>
      <c r="QEO169" s="50"/>
      <c r="QEP169" s="50"/>
      <c r="QEQ169" s="50"/>
      <c r="QER169" s="50"/>
      <c r="QES169" s="50"/>
      <c r="QET169" s="50"/>
      <c r="QEU169" s="50"/>
      <c r="QEV169" s="50"/>
      <c r="QEW169" s="50"/>
      <c r="QEX169" s="50"/>
      <c r="QEY169" s="50"/>
      <c r="QEZ169" s="50"/>
      <c r="QFA169" s="50"/>
      <c r="QFB169" s="50"/>
      <c r="QFC169" s="50"/>
      <c r="QFD169" s="50"/>
      <c r="QFE169" s="50"/>
      <c r="QFF169" s="50"/>
      <c r="QFG169" s="50"/>
      <c r="QFH169" s="50"/>
      <c r="QFI169" s="50"/>
      <c r="QFJ169" s="50"/>
      <c r="QFK169" s="50"/>
      <c r="QFL169" s="50"/>
      <c r="QFM169" s="50"/>
      <c r="QFN169" s="50"/>
      <c r="QFO169" s="50"/>
      <c r="QFP169" s="50"/>
      <c r="QFQ169" s="50"/>
      <c r="QFR169" s="50"/>
      <c r="QFS169" s="50"/>
      <c r="QFT169" s="50"/>
      <c r="QFU169" s="50"/>
      <c r="QFV169" s="50"/>
      <c r="QFW169" s="50"/>
      <c r="QFX169" s="50"/>
      <c r="QFY169" s="50"/>
      <c r="QFZ169" s="50"/>
      <c r="QGA169" s="50"/>
      <c r="QGB169" s="50"/>
      <c r="QGC169" s="50"/>
      <c r="QGD169" s="50"/>
      <c r="QGE169" s="50"/>
      <c r="QGF169" s="50"/>
      <c r="QGG169" s="50"/>
      <c r="QGH169" s="50"/>
      <c r="QGI169" s="50"/>
      <c r="QGJ169" s="50"/>
      <c r="QGK169" s="50"/>
      <c r="QGL169" s="50"/>
      <c r="QGM169" s="50"/>
      <c r="QGN169" s="50"/>
      <c r="QGO169" s="50"/>
      <c r="QGP169" s="50"/>
      <c r="QGQ169" s="50"/>
      <c r="QGR169" s="50"/>
      <c r="QGS169" s="50"/>
      <c r="QGT169" s="50"/>
      <c r="QGU169" s="50"/>
      <c r="QGV169" s="50"/>
      <c r="QGW169" s="50"/>
      <c r="QGX169" s="50"/>
      <c r="QGY169" s="50"/>
      <c r="QGZ169" s="50"/>
      <c r="QHA169" s="50"/>
      <c r="QHB169" s="50"/>
      <c r="QHC169" s="50"/>
      <c r="QHD169" s="50"/>
      <c r="QHE169" s="50"/>
      <c r="QHF169" s="50"/>
      <c r="QHG169" s="50"/>
      <c r="QHH169" s="50"/>
      <c r="QHI169" s="50"/>
      <c r="QHJ169" s="50"/>
      <c r="QHK169" s="50"/>
      <c r="QHL169" s="50"/>
      <c r="QHM169" s="50"/>
      <c r="QHN169" s="50"/>
      <c r="QHO169" s="50"/>
      <c r="QHP169" s="50"/>
      <c r="QHQ169" s="50"/>
      <c r="QHR169" s="50"/>
      <c r="QHS169" s="50"/>
      <c r="QHT169" s="50"/>
      <c r="QHU169" s="50"/>
      <c r="QHV169" s="50"/>
      <c r="QHW169" s="50"/>
      <c r="QHX169" s="50"/>
      <c r="QHY169" s="50"/>
      <c r="QHZ169" s="50"/>
      <c r="QIA169" s="50"/>
      <c r="QIB169" s="50"/>
      <c r="QIC169" s="50"/>
      <c r="QID169" s="50"/>
      <c r="QIE169" s="50"/>
      <c r="QIF169" s="50"/>
      <c r="QIG169" s="50"/>
      <c r="QIH169" s="50"/>
      <c r="QII169" s="50"/>
      <c r="QIJ169" s="50"/>
      <c r="QIK169" s="50"/>
      <c r="QIL169" s="50"/>
      <c r="QIM169" s="50"/>
      <c r="QIN169" s="50"/>
      <c r="QIO169" s="50"/>
      <c r="QIP169" s="50"/>
      <c r="QIQ169" s="50"/>
      <c r="QIR169" s="50"/>
      <c r="QIS169" s="50"/>
      <c r="QIT169" s="50"/>
      <c r="QIU169" s="50"/>
      <c r="QIV169" s="50"/>
      <c r="QIW169" s="50"/>
      <c r="QIX169" s="50"/>
      <c r="QIY169" s="50"/>
      <c r="QIZ169" s="50"/>
      <c r="QJA169" s="50"/>
      <c r="QJB169" s="50"/>
      <c r="QJC169" s="50"/>
      <c r="QJD169" s="50"/>
      <c r="QJE169" s="50"/>
      <c r="QJF169" s="50"/>
      <c r="QJG169" s="50"/>
      <c r="QJH169" s="50"/>
      <c r="QJI169" s="50"/>
      <c r="QJJ169" s="50"/>
      <c r="QJK169" s="50"/>
      <c r="QJL169" s="50"/>
      <c r="QJM169" s="50"/>
      <c r="QJN169" s="50"/>
      <c r="QJO169" s="50"/>
      <c r="QJP169" s="50"/>
      <c r="QJQ169" s="50"/>
      <c r="QJR169" s="50"/>
      <c r="QJS169" s="50"/>
      <c r="QJT169" s="50"/>
      <c r="QJU169" s="50"/>
      <c r="QJV169" s="50"/>
      <c r="QJW169" s="50"/>
      <c r="QJX169" s="50"/>
      <c r="QJZ169" s="50"/>
      <c r="QKB169" s="50"/>
      <c r="QKC169" s="50"/>
      <c r="QKD169" s="50"/>
      <c r="QKE169" s="50"/>
      <c r="QKF169" s="50"/>
      <c r="QKG169" s="50"/>
      <c r="QKH169" s="50"/>
      <c r="QKI169" s="50"/>
      <c r="QKN169" s="50"/>
      <c r="QKO169" s="50"/>
      <c r="QKP169" s="50"/>
      <c r="QKQ169" s="50"/>
      <c r="QKR169" s="50"/>
      <c r="QKS169" s="50"/>
      <c r="QKT169" s="50"/>
      <c r="QKU169" s="50"/>
      <c r="QKV169" s="50"/>
      <c r="QKW169" s="50"/>
      <c r="QKX169" s="50"/>
      <c r="QKY169" s="50"/>
      <c r="QKZ169" s="50"/>
      <c r="QLA169" s="50"/>
      <c r="QLB169" s="50"/>
      <c r="QLC169" s="50"/>
      <c r="QLD169" s="50"/>
      <c r="QLE169" s="50"/>
      <c r="QLF169" s="50"/>
      <c r="QLG169" s="50"/>
      <c r="QLH169" s="50"/>
      <c r="QLI169" s="50"/>
      <c r="QLJ169" s="50"/>
      <c r="QLK169" s="50"/>
      <c r="QLL169" s="50"/>
      <c r="QLM169" s="50"/>
      <c r="QLN169" s="50"/>
      <c r="QLO169" s="50"/>
      <c r="QLP169" s="50"/>
      <c r="QLQ169" s="50"/>
      <c r="QLR169" s="50"/>
      <c r="QLS169" s="50"/>
      <c r="QLT169" s="50"/>
      <c r="QLU169" s="50"/>
      <c r="QLV169" s="50"/>
      <c r="QLW169" s="50"/>
      <c r="QLX169" s="50"/>
      <c r="QLY169" s="50"/>
      <c r="QLZ169" s="50"/>
      <c r="QMA169" s="50"/>
      <c r="QMB169" s="50"/>
      <c r="QMC169" s="50"/>
      <c r="QMD169" s="50"/>
      <c r="QME169" s="50"/>
      <c r="QMF169" s="50"/>
      <c r="QMG169" s="50"/>
      <c r="QMH169" s="50"/>
      <c r="QMI169" s="50"/>
      <c r="QMJ169" s="50"/>
      <c r="QMK169" s="50"/>
      <c r="QML169" s="50"/>
      <c r="QMM169" s="50"/>
      <c r="QMN169" s="50"/>
      <c r="QMO169" s="50"/>
      <c r="QMP169" s="50"/>
      <c r="QMQ169" s="50"/>
      <c r="QMR169" s="50"/>
      <c r="QMS169" s="50"/>
      <c r="QMT169" s="50"/>
      <c r="QMU169" s="50"/>
      <c r="QMV169" s="50"/>
      <c r="QMW169" s="50"/>
      <c r="QMX169" s="50"/>
      <c r="QMY169" s="50"/>
      <c r="QMZ169" s="50"/>
      <c r="QNA169" s="50"/>
      <c r="QNB169" s="50"/>
      <c r="QNC169" s="50"/>
      <c r="QND169" s="50"/>
      <c r="QNE169" s="50"/>
      <c r="QNF169" s="50"/>
      <c r="QNG169" s="50"/>
      <c r="QNH169" s="50"/>
      <c r="QNI169" s="50"/>
      <c r="QNJ169" s="50"/>
      <c r="QNK169" s="50"/>
      <c r="QNL169" s="50"/>
      <c r="QNM169" s="50"/>
      <c r="QNN169" s="50"/>
      <c r="QNO169" s="50"/>
      <c r="QNP169" s="50"/>
      <c r="QNQ169" s="50"/>
      <c r="QNR169" s="50"/>
      <c r="QNS169" s="50"/>
      <c r="QNT169" s="50"/>
      <c r="QNU169" s="50"/>
      <c r="QNV169" s="50"/>
      <c r="QNW169" s="50"/>
      <c r="QNX169" s="50"/>
      <c r="QNY169" s="50"/>
      <c r="QNZ169" s="50"/>
      <c r="QOA169" s="50"/>
      <c r="QOB169" s="50"/>
      <c r="QOC169" s="50"/>
      <c r="QOD169" s="50"/>
      <c r="QOE169" s="50"/>
      <c r="QOF169" s="50"/>
      <c r="QOG169" s="50"/>
      <c r="QOH169" s="50"/>
      <c r="QOI169" s="50"/>
      <c r="QOJ169" s="50"/>
      <c r="QOK169" s="50"/>
      <c r="QOL169" s="50"/>
      <c r="QOM169" s="50"/>
      <c r="QON169" s="50"/>
      <c r="QOO169" s="50"/>
      <c r="QOP169" s="50"/>
      <c r="QOQ169" s="50"/>
      <c r="QOR169" s="50"/>
      <c r="QOS169" s="50"/>
      <c r="QOT169" s="50"/>
      <c r="QOU169" s="50"/>
      <c r="QOV169" s="50"/>
      <c r="QOW169" s="50"/>
      <c r="QOX169" s="50"/>
      <c r="QOY169" s="50"/>
      <c r="QOZ169" s="50"/>
      <c r="QPA169" s="50"/>
      <c r="QPB169" s="50"/>
      <c r="QPC169" s="50"/>
      <c r="QPD169" s="50"/>
      <c r="QPE169" s="50"/>
      <c r="QPF169" s="50"/>
      <c r="QPG169" s="50"/>
      <c r="QPH169" s="50"/>
      <c r="QPI169" s="50"/>
      <c r="QPJ169" s="50"/>
      <c r="QPK169" s="50"/>
      <c r="QPL169" s="50"/>
      <c r="QPM169" s="50"/>
      <c r="QPN169" s="50"/>
      <c r="QPO169" s="50"/>
      <c r="QPP169" s="50"/>
      <c r="QPQ169" s="50"/>
      <c r="QPR169" s="50"/>
      <c r="QPS169" s="50"/>
      <c r="QPT169" s="50"/>
      <c r="QPU169" s="50"/>
      <c r="QPV169" s="50"/>
      <c r="QPW169" s="50"/>
      <c r="QPX169" s="50"/>
      <c r="QPY169" s="50"/>
      <c r="QPZ169" s="50"/>
      <c r="QQA169" s="50"/>
      <c r="QQB169" s="50"/>
      <c r="QQC169" s="50"/>
      <c r="QQD169" s="50"/>
      <c r="QQE169" s="50"/>
      <c r="QQF169" s="50"/>
      <c r="QQG169" s="50"/>
      <c r="QQH169" s="50"/>
      <c r="QQI169" s="50"/>
      <c r="QQJ169" s="50"/>
      <c r="QQK169" s="50"/>
      <c r="QQL169" s="50"/>
      <c r="QQM169" s="50"/>
      <c r="QQN169" s="50"/>
      <c r="QQO169" s="50"/>
      <c r="QQP169" s="50"/>
      <c r="QQQ169" s="50"/>
      <c r="QQR169" s="50"/>
      <c r="QQS169" s="50"/>
      <c r="QQT169" s="50"/>
      <c r="QQU169" s="50"/>
      <c r="QQV169" s="50"/>
      <c r="QQW169" s="50"/>
      <c r="QQX169" s="50"/>
      <c r="QQY169" s="50"/>
      <c r="QQZ169" s="50"/>
      <c r="QRA169" s="50"/>
      <c r="QRB169" s="50"/>
      <c r="QRC169" s="50"/>
      <c r="QRD169" s="50"/>
      <c r="QRE169" s="50"/>
      <c r="QRF169" s="50"/>
      <c r="QRG169" s="50"/>
      <c r="QRH169" s="50"/>
      <c r="QRI169" s="50"/>
      <c r="QRJ169" s="50"/>
      <c r="QRK169" s="50"/>
      <c r="QRL169" s="50"/>
      <c r="QRM169" s="50"/>
      <c r="QRN169" s="50"/>
      <c r="QRO169" s="50"/>
      <c r="QRP169" s="50"/>
      <c r="QRQ169" s="50"/>
      <c r="QRR169" s="50"/>
      <c r="QRS169" s="50"/>
      <c r="QRT169" s="50"/>
      <c r="QRU169" s="50"/>
      <c r="QRV169" s="50"/>
      <c r="QRW169" s="50"/>
      <c r="QRX169" s="50"/>
      <c r="QRY169" s="50"/>
      <c r="QRZ169" s="50"/>
      <c r="QSA169" s="50"/>
      <c r="QSB169" s="50"/>
      <c r="QSC169" s="50"/>
      <c r="QSD169" s="50"/>
      <c r="QSE169" s="50"/>
      <c r="QSF169" s="50"/>
      <c r="QSG169" s="50"/>
      <c r="QSH169" s="50"/>
      <c r="QSI169" s="50"/>
      <c r="QSJ169" s="50"/>
      <c r="QSK169" s="50"/>
      <c r="QSL169" s="50"/>
      <c r="QSM169" s="50"/>
      <c r="QSN169" s="50"/>
      <c r="QSO169" s="50"/>
      <c r="QSP169" s="50"/>
      <c r="QSQ169" s="50"/>
      <c r="QSR169" s="50"/>
      <c r="QSS169" s="50"/>
      <c r="QST169" s="50"/>
      <c r="QSU169" s="50"/>
      <c r="QSV169" s="50"/>
      <c r="QSW169" s="50"/>
      <c r="QSX169" s="50"/>
      <c r="QSY169" s="50"/>
      <c r="QSZ169" s="50"/>
      <c r="QTA169" s="50"/>
      <c r="QTB169" s="50"/>
      <c r="QTC169" s="50"/>
      <c r="QTD169" s="50"/>
      <c r="QTE169" s="50"/>
      <c r="QTF169" s="50"/>
      <c r="QTG169" s="50"/>
      <c r="QTH169" s="50"/>
      <c r="QTI169" s="50"/>
      <c r="QTJ169" s="50"/>
      <c r="QTK169" s="50"/>
      <c r="QTL169" s="50"/>
      <c r="QTM169" s="50"/>
      <c r="QTN169" s="50"/>
      <c r="QTO169" s="50"/>
      <c r="QTP169" s="50"/>
      <c r="QTQ169" s="50"/>
      <c r="QTR169" s="50"/>
      <c r="QTS169" s="50"/>
      <c r="QTT169" s="50"/>
      <c r="QTV169" s="50"/>
      <c r="QTX169" s="50"/>
      <c r="QTY169" s="50"/>
      <c r="QTZ169" s="50"/>
      <c r="QUA169" s="50"/>
      <c r="QUB169" s="50"/>
      <c r="QUC169" s="50"/>
      <c r="QUD169" s="50"/>
      <c r="QUE169" s="50"/>
      <c r="QUJ169" s="50"/>
      <c r="QUK169" s="50"/>
      <c r="QUL169" s="50"/>
      <c r="QUM169" s="50"/>
      <c r="QUN169" s="50"/>
      <c r="QUO169" s="50"/>
      <c r="QUP169" s="50"/>
      <c r="QUQ169" s="50"/>
      <c r="QUR169" s="50"/>
      <c r="QUS169" s="50"/>
      <c r="QUT169" s="50"/>
      <c r="QUU169" s="50"/>
      <c r="QUV169" s="50"/>
      <c r="QUW169" s="50"/>
      <c r="QUX169" s="50"/>
      <c r="QUY169" s="50"/>
      <c r="QUZ169" s="50"/>
      <c r="QVA169" s="50"/>
      <c r="QVB169" s="50"/>
      <c r="QVC169" s="50"/>
      <c r="QVD169" s="50"/>
      <c r="QVE169" s="50"/>
      <c r="QVF169" s="50"/>
      <c r="QVG169" s="50"/>
      <c r="QVH169" s="50"/>
      <c r="QVI169" s="50"/>
      <c r="QVJ169" s="50"/>
      <c r="QVK169" s="50"/>
      <c r="QVL169" s="50"/>
      <c r="QVM169" s="50"/>
      <c r="QVN169" s="50"/>
      <c r="QVO169" s="50"/>
      <c r="QVP169" s="50"/>
      <c r="QVQ169" s="50"/>
      <c r="QVR169" s="50"/>
      <c r="QVS169" s="50"/>
      <c r="QVT169" s="50"/>
      <c r="QVU169" s="50"/>
      <c r="QVV169" s="50"/>
      <c r="QVW169" s="50"/>
      <c r="QVX169" s="50"/>
      <c r="QVY169" s="50"/>
      <c r="QVZ169" s="50"/>
      <c r="QWA169" s="50"/>
      <c r="QWB169" s="50"/>
      <c r="QWC169" s="50"/>
      <c r="QWD169" s="50"/>
      <c r="QWE169" s="50"/>
      <c r="QWF169" s="50"/>
      <c r="QWG169" s="50"/>
      <c r="QWH169" s="50"/>
      <c r="QWI169" s="50"/>
      <c r="QWJ169" s="50"/>
      <c r="QWK169" s="50"/>
      <c r="QWL169" s="50"/>
      <c r="QWM169" s="50"/>
      <c r="QWN169" s="50"/>
      <c r="QWO169" s="50"/>
      <c r="QWP169" s="50"/>
      <c r="QWQ169" s="50"/>
      <c r="QWR169" s="50"/>
      <c r="QWS169" s="50"/>
      <c r="QWT169" s="50"/>
      <c r="QWU169" s="50"/>
      <c r="QWV169" s="50"/>
      <c r="QWW169" s="50"/>
      <c r="QWX169" s="50"/>
      <c r="QWY169" s="50"/>
      <c r="QWZ169" s="50"/>
      <c r="QXA169" s="50"/>
      <c r="QXB169" s="50"/>
      <c r="QXC169" s="50"/>
      <c r="QXD169" s="50"/>
      <c r="QXE169" s="50"/>
      <c r="QXF169" s="50"/>
      <c r="QXG169" s="50"/>
      <c r="QXH169" s="50"/>
      <c r="QXI169" s="50"/>
      <c r="QXJ169" s="50"/>
      <c r="QXK169" s="50"/>
      <c r="QXL169" s="50"/>
      <c r="QXM169" s="50"/>
      <c r="QXN169" s="50"/>
      <c r="QXO169" s="50"/>
      <c r="QXP169" s="50"/>
      <c r="QXQ169" s="50"/>
      <c r="QXR169" s="50"/>
      <c r="QXS169" s="50"/>
      <c r="QXT169" s="50"/>
      <c r="QXU169" s="50"/>
      <c r="QXV169" s="50"/>
      <c r="QXW169" s="50"/>
      <c r="QXX169" s="50"/>
      <c r="QXY169" s="50"/>
      <c r="QXZ169" s="50"/>
      <c r="QYA169" s="50"/>
      <c r="QYB169" s="50"/>
      <c r="QYC169" s="50"/>
      <c r="QYD169" s="50"/>
      <c r="QYE169" s="50"/>
      <c r="QYF169" s="50"/>
      <c r="QYG169" s="50"/>
      <c r="QYH169" s="50"/>
      <c r="QYI169" s="50"/>
      <c r="QYJ169" s="50"/>
      <c r="QYK169" s="50"/>
      <c r="QYL169" s="50"/>
      <c r="QYM169" s="50"/>
      <c r="QYN169" s="50"/>
      <c r="QYO169" s="50"/>
      <c r="QYP169" s="50"/>
      <c r="QYQ169" s="50"/>
      <c r="QYR169" s="50"/>
      <c r="QYS169" s="50"/>
      <c r="QYT169" s="50"/>
      <c r="QYU169" s="50"/>
      <c r="QYV169" s="50"/>
      <c r="QYW169" s="50"/>
      <c r="QYX169" s="50"/>
      <c r="QYY169" s="50"/>
      <c r="QYZ169" s="50"/>
      <c r="QZA169" s="50"/>
      <c r="QZB169" s="50"/>
      <c r="QZC169" s="50"/>
      <c r="QZD169" s="50"/>
      <c r="QZE169" s="50"/>
      <c r="QZF169" s="50"/>
      <c r="QZG169" s="50"/>
      <c r="QZH169" s="50"/>
      <c r="QZI169" s="50"/>
      <c r="QZJ169" s="50"/>
      <c r="QZK169" s="50"/>
      <c r="QZL169" s="50"/>
      <c r="QZM169" s="50"/>
      <c r="QZN169" s="50"/>
      <c r="QZO169" s="50"/>
      <c r="QZP169" s="50"/>
      <c r="QZQ169" s="50"/>
      <c r="QZR169" s="50"/>
      <c r="QZS169" s="50"/>
      <c r="QZT169" s="50"/>
      <c r="QZU169" s="50"/>
      <c r="QZV169" s="50"/>
      <c r="QZW169" s="50"/>
      <c r="QZX169" s="50"/>
      <c r="QZY169" s="50"/>
      <c r="QZZ169" s="50"/>
      <c r="RAA169" s="50"/>
      <c r="RAB169" s="50"/>
      <c r="RAC169" s="50"/>
      <c r="RAD169" s="50"/>
      <c r="RAE169" s="50"/>
      <c r="RAF169" s="50"/>
      <c r="RAG169" s="50"/>
      <c r="RAH169" s="50"/>
      <c r="RAI169" s="50"/>
      <c r="RAJ169" s="50"/>
      <c r="RAK169" s="50"/>
      <c r="RAL169" s="50"/>
      <c r="RAM169" s="50"/>
      <c r="RAN169" s="50"/>
      <c r="RAO169" s="50"/>
      <c r="RAP169" s="50"/>
      <c r="RAQ169" s="50"/>
      <c r="RAR169" s="50"/>
      <c r="RAS169" s="50"/>
      <c r="RAT169" s="50"/>
      <c r="RAU169" s="50"/>
      <c r="RAV169" s="50"/>
      <c r="RAW169" s="50"/>
      <c r="RAX169" s="50"/>
      <c r="RAY169" s="50"/>
      <c r="RAZ169" s="50"/>
      <c r="RBA169" s="50"/>
      <c r="RBB169" s="50"/>
      <c r="RBC169" s="50"/>
      <c r="RBD169" s="50"/>
      <c r="RBE169" s="50"/>
      <c r="RBF169" s="50"/>
      <c r="RBG169" s="50"/>
      <c r="RBH169" s="50"/>
      <c r="RBI169" s="50"/>
      <c r="RBJ169" s="50"/>
      <c r="RBK169" s="50"/>
      <c r="RBL169" s="50"/>
      <c r="RBM169" s="50"/>
      <c r="RBN169" s="50"/>
      <c r="RBO169" s="50"/>
      <c r="RBP169" s="50"/>
      <c r="RBQ169" s="50"/>
      <c r="RBR169" s="50"/>
      <c r="RBS169" s="50"/>
      <c r="RBT169" s="50"/>
      <c r="RBU169" s="50"/>
      <c r="RBV169" s="50"/>
      <c r="RBW169" s="50"/>
      <c r="RBX169" s="50"/>
      <c r="RBY169" s="50"/>
      <c r="RBZ169" s="50"/>
      <c r="RCA169" s="50"/>
      <c r="RCB169" s="50"/>
      <c r="RCC169" s="50"/>
      <c r="RCD169" s="50"/>
      <c r="RCE169" s="50"/>
      <c r="RCF169" s="50"/>
      <c r="RCG169" s="50"/>
      <c r="RCH169" s="50"/>
      <c r="RCI169" s="50"/>
      <c r="RCJ169" s="50"/>
      <c r="RCK169" s="50"/>
      <c r="RCL169" s="50"/>
      <c r="RCM169" s="50"/>
      <c r="RCN169" s="50"/>
      <c r="RCO169" s="50"/>
      <c r="RCP169" s="50"/>
      <c r="RCQ169" s="50"/>
      <c r="RCR169" s="50"/>
      <c r="RCS169" s="50"/>
      <c r="RCT169" s="50"/>
      <c r="RCU169" s="50"/>
      <c r="RCV169" s="50"/>
      <c r="RCW169" s="50"/>
      <c r="RCX169" s="50"/>
      <c r="RCY169" s="50"/>
      <c r="RCZ169" s="50"/>
      <c r="RDA169" s="50"/>
      <c r="RDB169" s="50"/>
      <c r="RDC169" s="50"/>
      <c r="RDD169" s="50"/>
      <c r="RDE169" s="50"/>
      <c r="RDF169" s="50"/>
      <c r="RDG169" s="50"/>
      <c r="RDH169" s="50"/>
      <c r="RDI169" s="50"/>
      <c r="RDJ169" s="50"/>
      <c r="RDK169" s="50"/>
      <c r="RDL169" s="50"/>
      <c r="RDM169" s="50"/>
      <c r="RDN169" s="50"/>
      <c r="RDO169" s="50"/>
      <c r="RDP169" s="50"/>
      <c r="RDR169" s="50"/>
      <c r="RDT169" s="50"/>
      <c r="RDU169" s="50"/>
      <c r="RDV169" s="50"/>
      <c r="RDW169" s="50"/>
      <c r="RDX169" s="50"/>
      <c r="RDY169" s="50"/>
      <c r="RDZ169" s="50"/>
      <c r="REA169" s="50"/>
      <c r="REF169" s="50"/>
      <c r="REG169" s="50"/>
      <c r="REH169" s="50"/>
      <c r="REI169" s="50"/>
      <c r="REJ169" s="50"/>
      <c r="REK169" s="50"/>
      <c r="REL169" s="50"/>
      <c r="REM169" s="50"/>
      <c r="REN169" s="50"/>
      <c r="REO169" s="50"/>
      <c r="REP169" s="50"/>
      <c r="REQ169" s="50"/>
      <c r="RER169" s="50"/>
      <c r="RES169" s="50"/>
      <c r="RET169" s="50"/>
      <c r="REU169" s="50"/>
      <c r="REV169" s="50"/>
      <c r="REW169" s="50"/>
      <c r="REX169" s="50"/>
      <c r="REY169" s="50"/>
      <c r="REZ169" s="50"/>
      <c r="RFA169" s="50"/>
      <c r="RFB169" s="50"/>
      <c r="RFC169" s="50"/>
      <c r="RFD169" s="50"/>
      <c r="RFE169" s="50"/>
      <c r="RFF169" s="50"/>
      <c r="RFG169" s="50"/>
      <c r="RFH169" s="50"/>
      <c r="RFI169" s="50"/>
      <c r="RFJ169" s="50"/>
      <c r="RFK169" s="50"/>
      <c r="RFL169" s="50"/>
      <c r="RFM169" s="50"/>
      <c r="RFN169" s="50"/>
      <c r="RFO169" s="50"/>
      <c r="RFP169" s="50"/>
      <c r="RFQ169" s="50"/>
      <c r="RFR169" s="50"/>
      <c r="RFS169" s="50"/>
      <c r="RFT169" s="50"/>
      <c r="RFU169" s="50"/>
      <c r="RFV169" s="50"/>
      <c r="RFW169" s="50"/>
      <c r="RFX169" s="50"/>
      <c r="RFY169" s="50"/>
      <c r="RFZ169" s="50"/>
      <c r="RGA169" s="50"/>
      <c r="RGB169" s="50"/>
      <c r="RGC169" s="50"/>
      <c r="RGD169" s="50"/>
      <c r="RGE169" s="50"/>
      <c r="RGF169" s="50"/>
      <c r="RGG169" s="50"/>
      <c r="RGH169" s="50"/>
      <c r="RGI169" s="50"/>
      <c r="RGJ169" s="50"/>
      <c r="RGK169" s="50"/>
      <c r="RGL169" s="50"/>
      <c r="RGM169" s="50"/>
      <c r="RGN169" s="50"/>
      <c r="RGO169" s="50"/>
      <c r="RGP169" s="50"/>
      <c r="RGQ169" s="50"/>
      <c r="RGR169" s="50"/>
      <c r="RGS169" s="50"/>
      <c r="RGT169" s="50"/>
      <c r="RGU169" s="50"/>
      <c r="RGV169" s="50"/>
      <c r="RGW169" s="50"/>
      <c r="RGX169" s="50"/>
      <c r="RGY169" s="50"/>
      <c r="RGZ169" s="50"/>
      <c r="RHA169" s="50"/>
      <c r="RHB169" s="50"/>
      <c r="RHC169" s="50"/>
      <c r="RHD169" s="50"/>
      <c r="RHE169" s="50"/>
      <c r="RHF169" s="50"/>
      <c r="RHG169" s="50"/>
      <c r="RHH169" s="50"/>
      <c r="RHI169" s="50"/>
      <c r="RHJ169" s="50"/>
      <c r="RHK169" s="50"/>
      <c r="RHL169" s="50"/>
      <c r="RHM169" s="50"/>
      <c r="RHN169" s="50"/>
      <c r="RHO169" s="50"/>
      <c r="RHP169" s="50"/>
      <c r="RHQ169" s="50"/>
      <c r="RHR169" s="50"/>
      <c r="RHS169" s="50"/>
      <c r="RHT169" s="50"/>
      <c r="RHU169" s="50"/>
      <c r="RHV169" s="50"/>
      <c r="RHW169" s="50"/>
      <c r="RHX169" s="50"/>
      <c r="RHY169" s="50"/>
      <c r="RHZ169" s="50"/>
      <c r="RIA169" s="50"/>
      <c r="RIB169" s="50"/>
      <c r="RIC169" s="50"/>
      <c r="RID169" s="50"/>
      <c r="RIE169" s="50"/>
      <c r="RIF169" s="50"/>
      <c r="RIG169" s="50"/>
      <c r="RIH169" s="50"/>
      <c r="RII169" s="50"/>
      <c r="RIJ169" s="50"/>
      <c r="RIK169" s="50"/>
      <c r="RIL169" s="50"/>
      <c r="RIM169" s="50"/>
      <c r="RIN169" s="50"/>
      <c r="RIO169" s="50"/>
      <c r="RIP169" s="50"/>
      <c r="RIQ169" s="50"/>
      <c r="RIR169" s="50"/>
      <c r="RIS169" s="50"/>
      <c r="RIT169" s="50"/>
      <c r="RIU169" s="50"/>
      <c r="RIV169" s="50"/>
      <c r="RIW169" s="50"/>
      <c r="RIX169" s="50"/>
      <c r="RIY169" s="50"/>
      <c r="RIZ169" s="50"/>
      <c r="RJA169" s="50"/>
      <c r="RJB169" s="50"/>
      <c r="RJC169" s="50"/>
      <c r="RJD169" s="50"/>
      <c r="RJE169" s="50"/>
      <c r="RJF169" s="50"/>
      <c r="RJG169" s="50"/>
      <c r="RJH169" s="50"/>
      <c r="RJI169" s="50"/>
      <c r="RJJ169" s="50"/>
      <c r="RJK169" s="50"/>
      <c r="RJL169" s="50"/>
      <c r="RJM169" s="50"/>
      <c r="RJN169" s="50"/>
      <c r="RJO169" s="50"/>
      <c r="RJP169" s="50"/>
      <c r="RJQ169" s="50"/>
      <c r="RJR169" s="50"/>
      <c r="RJS169" s="50"/>
      <c r="RJT169" s="50"/>
      <c r="RJU169" s="50"/>
      <c r="RJV169" s="50"/>
      <c r="RJW169" s="50"/>
      <c r="RJX169" s="50"/>
      <c r="RJY169" s="50"/>
      <c r="RJZ169" s="50"/>
      <c r="RKA169" s="50"/>
      <c r="RKB169" s="50"/>
      <c r="RKC169" s="50"/>
      <c r="RKD169" s="50"/>
      <c r="RKE169" s="50"/>
      <c r="RKF169" s="50"/>
      <c r="RKG169" s="50"/>
      <c r="RKH169" s="50"/>
      <c r="RKI169" s="50"/>
      <c r="RKJ169" s="50"/>
      <c r="RKK169" s="50"/>
      <c r="RKL169" s="50"/>
      <c r="RKM169" s="50"/>
      <c r="RKN169" s="50"/>
      <c r="RKO169" s="50"/>
      <c r="RKP169" s="50"/>
      <c r="RKQ169" s="50"/>
      <c r="RKR169" s="50"/>
      <c r="RKS169" s="50"/>
      <c r="RKT169" s="50"/>
      <c r="RKU169" s="50"/>
      <c r="RKV169" s="50"/>
      <c r="RKW169" s="50"/>
      <c r="RKX169" s="50"/>
      <c r="RKY169" s="50"/>
      <c r="RKZ169" s="50"/>
      <c r="RLA169" s="50"/>
      <c r="RLB169" s="50"/>
      <c r="RLC169" s="50"/>
      <c r="RLD169" s="50"/>
      <c r="RLE169" s="50"/>
      <c r="RLF169" s="50"/>
      <c r="RLG169" s="50"/>
      <c r="RLH169" s="50"/>
      <c r="RLI169" s="50"/>
      <c r="RLJ169" s="50"/>
      <c r="RLK169" s="50"/>
      <c r="RLL169" s="50"/>
      <c r="RLM169" s="50"/>
      <c r="RLN169" s="50"/>
      <c r="RLO169" s="50"/>
      <c r="RLP169" s="50"/>
      <c r="RLQ169" s="50"/>
      <c r="RLR169" s="50"/>
      <c r="RLS169" s="50"/>
      <c r="RLT169" s="50"/>
      <c r="RLU169" s="50"/>
      <c r="RLV169" s="50"/>
      <c r="RLW169" s="50"/>
      <c r="RLX169" s="50"/>
      <c r="RLY169" s="50"/>
      <c r="RLZ169" s="50"/>
      <c r="RMA169" s="50"/>
      <c r="RMB169" s="50"/>
      <c r="RMC169" s="50"/>
      <c r="RMD169" s="50"/>
      <c r="RME169" s="50"/>
      <c r="RMF169" s="50"/>
      <c r="RMG169" s="50"/>
      <c r="RMH169" s="50"/>
      <c r="RMI169" s="50"/>
      <c r="RMJ169" s="50"/>
      <c r="RMK169" s="50"/>
      <c r="RML169" s="50"/>
      <c r="RMM169" s="50"/>
      <c r="RMN169" s="50"/>
      <c r="RMO169" s="50"/>
      <c r="RMP169" s="50"/>
      <c r="RMQ169" s="50"/>
      <c r="RMR169" s="50"/>
      <c r="RMS169" s="50"/>
      <c r="RMT169" s="50"/>
      <c r="RMU169" s="50"/>
      <c r="RMV169" s="50"/>
      <c r="RMW169" s="50"/>
      <c r="RMX169" s="50"/>
      <c r="RMY169" s="50"/>
      <c r="RMZ169" s="50"/>
      <c r="RNA169" s="50"/>
      <c r="RNB169" s="50"/>
      <c r="RNC169" s="50"/>
      <c r="RND169" s="50"/>
      <c r="RNE169" s="50"/>
      <c r="RNF169" s="50"/>
      <c r="RNG169" s="50"/>
      <c r="RNH169" s="50"/>
      <c r="RNI169" s="50"/>
      <c r="RNJ169" s="50"/>
      <c r="RNK169" s="50"/>
      <c r="RNL169" s="50"/>
      <c r="RNN169" s="50"/>
      <c r="RNP169" s="50"/>
      <c r="RNQ169" s="50"/>
      <c r="RNR169" s="50"/>
      <c r="RNS169" s="50"/>
      <c r="RNT169" s="50"/>
      <c r="RNU169" s="50"/>
      <c r="RNV169" s="50"/>
      <c r="RNW169" s="50"/>
      <c r="ROB169" s="50"/>
      <c r="ROC169" s="50"/>
      <c r="ROD169" s="50"/>
      <c r="ROE169" s="50"/>
      <c r="ROF169" s="50"/>
      <c r="ROG169" s="50"/>
      <c r="ROH169" s="50"/>
      <c r="ROI169" s="50"/>
      <c r="ROJ169" s="50"/>
      <c r="ROK169" s="50"/>
      <c r="ROL169" s="50"/>
      <c r="ROM169" s="50"/>
      <c r="RON169" s="50"/>
      <c r="ROO169" s="50"/>
      <c r="ROP169" s="50"/>
      <c r="ROQ169" s="50"/>
      <c r="ROR169" s="50"/>
      <c r="ROS169" s="50"/>
      <c r="ROT169" s="50"/>
      <c r="ROU169" s="50"/>
      <c r="ROV169" s="50"/>
      <c r="ROW169" s="50"/>
      <c r="ROX169" s="50"/>
      <c r="ROY169" s="50"/>
      <c r="ROZ169" s="50"/>
      <c r="RPA169" s="50"/>
      <c r="RPB169" s="50"/>
      <c r="RPC169" s="50"/>
      <c r="RPD169" s="50"/>
      <c r="RPE169" s="50"/>
      <c r="RPF169" s="50"/>
      <c r="RPG169" s="50"/>
      <c r="RPH169" s="50"/>
      <c r="RPI169" s="50"/>
      <c r="RPJ169" s="50"/>
      <c r="RPK169" s="50"/>
      <c r="RPL169" s="50"/>
      <c r="RPM169" s="50"/>
      <c r="RPN169" s="50"/>
      <c r="RPO169" s="50"/>
      <c r="RPP169" s="50"/>
      <c r="RPQ169" s="50"/>
      <c r="RPR169" s="50"/>
      <c r="RPS169" s="50"/>
      <c r="RPT169" s="50"/>
      <c r="RPU169" s="50"/>
      <c r="RPV169" s="50"/>
      <c r="RPW169" s="50"/>
      <c r="RPX169" s="50"/>
      <c r="RPY169" s="50"/>
      <c r="RPZ169" s="50"/>
      <c r="RQA169" s="50"/>
      <c r="RQB169" s="50"/>
      <c r="RQC169" s="50"/>
      <c r="RQD169" s="50"/>
      <c r="RQE169" s="50"/>
      <c r="RQF169" s="50"/>
      <c r="RQG169" s="50"/>
      <c r="RQH169" s="50"/>
      <c r="RQI169" s="50"/>
      <c r="RQJ169" s="50"/>
      <c r="RQK169" s="50"/>
      <c r="RQL169" s="50"/>
      <c r="RQM169" s="50"/>
      <c r="RQN169" s="50"/>
      <c r="RQO169" s="50"/>
      <c r="RQP169" s="50"/>
      <c r="RQQ169" s="50"/>
      <c r="RQR169" s="50"/>
      <c r="RQS169" s="50"/>
      <c r="RQT169" s="50"/>
      <c r="RQU169" s="50"/>
      <c r="RQV169" s="50"/>
      <c r="RQW169" s="50"/>
      <c r="RQX169" s="50"/>
      <c r="RQY169" s="50"/>
      <c r="RQZ169" s="50"/>
      <c r="RRA169" s="50"/>
      <c r="RRB169" s="50"/>
      <c r="RRC169" s="50"/>
      <c r="RRD169" s="50"/>
      <c r="RRE169" s="50"/>
      <c r="RRF169" s="50"/>
      <c r="RRG169" s="50"/>
      <c r="RRH169" s="50"/>
      <c r="RRI169" s="50"/>
      <c r="RRJ169" s="50"/>
      <c r="RRK169" s="50"/>
      <c r="RRL169" s="50"/>
      <c r="RRM169" s="50"/>
      <c r="RRN169" s="50"/>
      <c r="RRO169" s="50"/>
      <c r="RRP169" s="50"/>
      <c r="RRQ169" s="50"/>
      <c r="RRR169" s="50"/>
      <c r="RRS169" s="50"/>
      <c r="RRT169" s="50"/>
      <c r="RRU169" s="50"/>
      <c r="RRV169" s="50"/>
      <c r="RRW169" s="50"/>
      <c r="RRX169" s="50"/>
      <c r="RRY169" s="50"/>
      <c r="RRZ169" s="50"/>
      <c r="RSA169" s="50"/>
      <c r="RSB169" s="50"/>
      <c r="RSC169" s="50"/>
      <c r="RSD169" s="50"/>
      <c r="RSE169" s="50"/>
      <c r="RSF169" s="50"/>
      <c r="RSG169" s="50"/>
      <c r="RSH169" s="50"/>
      <c r="RSI169" s="50"/>
      <c r="RSJ169" s="50"/>
      <c r="RSK169" s="50"/>
      <c r="RSL169" s="50"/>
      <c r="RSM169" s="50"/>
      <c r="RSN169" s="50"/>
      <c r="RSO169" s="50"/>
      <c r="RSP169" s="50"/>
      <c r="RSQ169" s="50"/>
      <c r="RSR169" s="50"/>
      <c r="RSS169" s="50"/>
      <c r="RST169" s="50"/>
      <c r="RSU169" s="50"/>
      <c r="RSV169" s="50"/>
      <c r="RSW169" s="50"/>
      <c r="RSX169" s="50"/>
      <c r="RSY169" s="50"/>
      <c r="RSZ169" s="50"/>
      <c r="RTA169" s="50"/>
      <c r="RTB169" s="50"/>
      <c r="RTC169" s="50"/>
      <c r="RTD169" s="50"/>
      <c r="RTE169" s="50"/>
      <c r="RTF169" s="50"/>
      <c r="RTG169" s="50"/>
      <c r="RTH169" s="50"/>
      <c r="RTI169" s="50"/>
      <c r="RTJ169" s="50"/>
      <c r="RTK169" s="50"/>
      <c r="RTL169" s="50"/>
      <c r="RTM169" s="50"/>
      <c r="RTN169" s="50"/>
      <c r="RTO169" s="50"/>
      <c r="RTP169" s="50"/>
      <c r="RTQ169" s="50"/>
      <c r="RTR169" s="50"/>
      <c r="RTS169" s="50"/>
      <c r="RTT169" s="50"/>
      <c r="RTU169" s="50"/>
      <c r="RTV169" s="50"/>
      <c r="RTW169" s="50"/>
      <c r="RTX169" s="50"/>
      <c r="RTY169" s="50"/>
      <c r="RTZ169" s="50"/>
      <c r="RUA169" s="50"/>
      <c r="RUB169" s="50"/>
      <c r="RUC169" s="50"/>
      <c r="RUD169" s="50"/>
      <c r="RUE169" s="50"/>
      <c r="RUF169" s="50"/>
      <c r="RUG169" s="50"/>
      <c r="RUH169" s="50"/>
      <c r="RUI169" s="50"/>
      <c r="RUJ169" s="50"/>
      <c r="RUK169" s="50"/>
      <c r="RUL169" s="50"/>
      <c r="RUM169" s="50"/>
      <c r="RUN169" s="50"/>
      <c r="RUO169" s="50"/>
      <c r="RUP169" s="50"/>
      <c r="RUQ169" s="50"/>
      <c r="RUR169" s="50"/>
      <c r="RUS169" s="50"/>
      <c r="RUT169" s="50"/>
      <c r="RUU169" s="50"/>
      <c r="RUV169" s="50"/>
      <c r="RUW169" s="50"/>
      <c r="RUX169" s="50"/>
      <c r="RUY169" s="50"/>
      <c r="RUZ169" s="50"/>
      <c r="RVA169" s="50"/>
      <c r="RVB169" s="50"/>
      <c r="RVC169" s="50"/>
      <c r="RVD169" s="50"/>
      <c r="RVE169" s="50"/>
      <c r="RVF169" s="50"/>
      <c r="RVG169" s="50"/>
      <c r="RVH169" s="50"/>
      <c r="RVI169" s="50"/>
      <c r="RVJ169" s="50"/>
      <c r="RVK169" s="50"/>
      <c r="RVL169" s="50"/>
      <c r="RVM169" s="50"/>
      <c r="RVN169" s="50"/>
      <c r="RVO169" s="50"/>
      <c r="RVP169" s="50"/>
      <c r="RVQ169" s="50"/>
      <c r="RVR169" s="50"/>
      <c r="RVS169" s="50"/>
      <c r="RVT169" s="50"/>
      <c r="RVU169" s="50"/>
      <c r="RVV169" s="50"/>
      <c r="RVW169" s="50"/>
      <c r="RVX169" s="50"/>
      <c r="RVY169" s="50"/>
      <c r="RVZ169" s="50"/>
      <c r="RWA169" s="50"/>
      <c r="RWB169" s="50"/>
      <c r="RWC169" s="50"/>
      <c r="RWD169" s="50"/>
      <c r="RWE169" s="50"/>
      <c r="RWF169" s="50"/>
      <c r="RWG169" s="50"/>
      <c r="RWH169" s="50"/>
      <c r="RWI169" s="50"/>
      <c r="RWJ169" s="50"/>
      <c r="RWK169" s="50"/>
      <c r="RWL169" s="50"/>
      <c r="RWM169" s="50"/>
      <c r="RWN169" s="50"/>
      <c r="RWO169" s="50"/>
      <c r="RWP169" s="50"/>
      <c r="RWQ169" s="50"/>
      <c r="RWR169" s="50"/>
      <c r="RWS169" s="50"/>
      <c r="RWT169" s="50"/>
      <c r="RWU169" s="50"/>
      <c r="RWV169" s="50"/>
      <c r="RWW169" s="50"/>
      <c r="RWX169" s="50"/>
      <c r="RWY169" s="50"/>
      <c r="RWZ169" s="50"/>
      <c r="RXA169" s="50"/>
      <c r="RXB169" s="50"/>
      <c r="RXC169" s="50"/>
      <c r="RXD169" s="50"/>
      <c r="RXE169" s="50"/>
      <c r="RXF169" s="50"/>
      <c r="RXG169" s="50"/>
      <c r="RXH169" s="50"/>
      <c r="RXJ169" s="50"/>
      <c r="RXL169" s="50"/>
      <c r="RXM169" s="50"/>
      <c r="RXN169" s="50"/>
      <c r="RXO169" s="50"/>
      <c r="RXP169" s="50"/>
      <c r="RXQ169" s="50"/>
      <c r="RXR169" s="50"/>
      <c r="RXS169" s="50"/>
      <c r="RXX169" s="50"/>
      <c r="RXY169" s="50"/>
      <c r="RXZ169" s="50"/>
      <c r="RYA169" s="50"/>
      <c r="RYB169" s="50"/>
      <c r="RYC169" s="50"/>
      <c r="RYD169" s="50"/>
      <c r="RYE169" s="50"/>
      <c r="RYF169" s="50"/>
      <c r="RYG169" s="50"/>
      <c r="RYH169" s="50"/>
      <c r="RYI169" s="50"/>
      <c r="RYJ169" s="50"/>
      <c r="RYK169" s="50"/>
      <c r="RYL169" s="50"/>
      <c r="RYM169" s="50"/>
      <c r="RYN169" s="50"/>
      <c r="RYO169" s="50"/>
      <c r="RYP169" s="50"/>
      <c r="RYQ169" s="50"/>
      <c r="RYR169" s="50"/>
      <c r="RYS169" s="50"/>
      <c r="RYT169" s="50"/>
      <c r="RYU169" s="50"/>
      <c r="RYV169" s="50"/>
      <c r="RYW169" s="50"/>
      <c r="RYX169" s="50"/>
      <c r="RYY169" s="50"/>
      <c r="RYZ169" s="50"/>
      <c r="RZA169" s="50"/>
      <c r="RZB169" s="50"/>
      <c r="RZC169" s="50"/>
      <c r="RZD169" s="50"/>
      <c r="RZE169" s="50"/>
      <c r="RZF169" s="50"/>
      <c r="RZG169" s="50"/>
      <c r="RZH169" s="50"/>
      <c r="RZI169" s="50"/>
      <c r="RZJ169" s="50"/>
      <c r="RZK169" s="50"/>
      <c r="RZL169" s="50"/>
      <c r="RZM169" s="50"/>
      <c r="RZN169" s="50"/>
      <c r="RZO169" s="50"/>
      <c r="RZP169" s="50"/>
      <c r="RZQ169" s="50"/>
      <c r="RZR169" s="50"/>
      <c r="RZS169" s="50"/>
      <c r="RZT169" s="50"/>
      <c r="RZU169" s="50"/>
      <c r="RZV169" s="50"/>
      <c r="RZW169" s="50"/>
      <c r="RZX169" s="50"/>
      <c r="RZY169" s="50"/>
      <c r="RZZ169" s="50"/>
      <c r="SAA169" s="50"/>
      <c r="SAB169" s="50"/>
      <c r="SAC169" s="50"/>
      <c r="SAD169" s="50"/>
      <c r="SAE169" s="50"/>
      <c r="SAF169" s="50"/>
      <c r="SAG169" s="50"/>
      <c r="SAH169" s="50"/>
      <c r="SAI169" s="50"/>
      <c r="SAJ169" s="50"/>
      <c r="SAK169" s="50"/>
      <c r="SAL169" s="50"/>
      <c r="SAM169" s="50"/>
      <c r="SAN169" s="50"/>
      <c r="SAO169" s="50"/>
      <c r="SAP169" s="50"/>
      <c r="SAQ169" s="50"/>
      <c r="SAR169" s="50"/>
      <c r="SAS169" s="50"/>
      <c r="SAT169" s="50"/>
      <c r="SAU169" s="50"/>
      <c r="SAV169" s="50"/>
      <c r="SAW169" s="50"/>
      <c r="SAX169" s="50"/>
      <c r="SAY169" s="50"/>
      <c r="SAZ169" s="50"/>
      <c r="SBA169" s="50"/>
      <c r="SBB169" s="50"/>
      <c r="SBC169" s="50"/>
      <c r="SBD169" s="50"/>
      <c r="SBE169" s="50"/>
      <c r="SBF169" s="50"/>
      <c r="SBG169" s="50"/>
      <c r="SBH169" s="50"/>
      <c r="SBI169" s="50"/>
      <c r="SBJ169" s="50"/>
      <c r="SBK169" s="50"/>
      <c r="SBL169" s="50"/>
      <c r="SBM169" s="50"/>
      <c r="SBN169" s="50"/>
      <c r="SBO169" s="50"/>
      <c r="SBP169" s="50"/>
      <c r="SBQ169" s="50"/>
      <c r="SBR169" s="50"/>
      <c r="SBS169" s="50"/>
      <c r="SBT169" s="50"/>
      <c r="SBU169" s="50"/>
      <c r="SBV169" s="50"/>
      <c r="SBW169" s="50"/>
      <c r="SBX169" s="50"/>
      <c r="SBY169" s="50"/>
      <c r="SBZ169" s="50"/>
      <c r="SCA169" s="50"/>
      <c r="SCB169" s="50"/>
      <c r="SCC169" s="50"/>
      <c r="SCD169" s="50"/>
      <c r="SCE169" s="50"/>
      <c r="SCF169" s="50"/>
      <c r="SCG169" s="50"/>
      <c r="SCH169" s="50"/>
      <c r="SCI169" s="50"/>
      <c r="SCJ169" s="50"/>
      <c r="SCK169" s="50"/>
      <c r="SCL169" s="50"/>
      <c r="SCM169" s="50"/>
      <c r="SCN169" s="50"/>
      <c r="SCO169" s="50"/>
      <c r="SCP169" s="50"/>
      <c r="SCQ169" s="50"/>
      <c r="SCR169" s="50"/>
      <c r="SCS169" s="50"/>
      <c r="SCT169" s="50"/>
      <c r="SCU169" s="50"/>
      <c r="SCV169" s="50"/>
      <c r="SCW169" s="50"/>
      <c r="SCX169" s="50"/>
      <c r="SCY169" s="50"/>
      <c r="SCZ169" s="50"/>
      <c r="SDA169" s="50"/>
      <c r="SDB169" s="50"/>
      <c r="SDC169" s="50"/>
      <c r="SDD169" s="50"/>
      <c r="SDE169" s="50"/>
      <c r="SDF169" s="50"/>
      <c r="SDG169" s="50"/>
      <c r="SDH169" s="50"/>
      <c r="SDI169" s="50"/>
      <c r="SDJ169" s="50"/>
      <c r="SDK169" s="50"/>
      <c r="SDL169" s="50"/>
      <c r="SDM169" s="50"/>
      <c r="SDN169" s="50"/>
      <c r="SDO169" s="50"/>
      <c r="SDP169" s="50"/>
      <c r="SDQ169" s="50"/>
      <c r="SDR169" s="50"/>
      <c r="SDS169" s="50"/>
      <c r="SDT169" s="50"/>
      <c r="SDU169" s="50"/>
      <c r="SDV169" s="50"/>
      <c r="SDW169" s="50"/>
      <c r="SDX169" s="50"/>
      <c r="SDY169" s="50"/>
      <c r="SDZ169" s="50"/>
      <c r="SEA169" s="50"/>
      <c r="SEB169" s="50"/>
      <c r="SEC169" s="50"/>
      <c r="SED169" s="50"/>
      <c r="SEE169" s="50"/>
      <c r="SEF169" s="50"/>
      <c r="SEG169" s="50"/>
      <c r="SEH169" s="50"/>
      <c r="SEI169" s="50"/>
      <c r="SEJ169" s="50"/>
      <c r="SEK169" s="50"/>
      <c r="SEL169" s="50"/>
      <c r="SEM169" s="50"/>
      <c r="SEN169" s="50"/>
      <c r="SEO169" s="50"/>
      <c r="SEP169" s="50"/>
      <c r="SEQ169" s="50"/>
      <c r="SER169" s="50"/>
      <c r="SES169" s="50"/>
      <c r="SET169" s="50"/>
      <c r="SEU169" s="50"/>
      <c r="SEV169" s="50"/>
      <c r="SEW169" s="50"/>
      <c r="SEX169" s="50"/>
      <c r="SEY169" s="50"/>
      <c r="SEZ169" s="50"/>
      <c r="SFA169" s="50"/>
      <c r="SFB169" s="50"/>
      <c r="SFC169" s="50"/>
      <c r="SFD169" s="50"/>
      <c r="SFE169" s="50"/>
      <c r="SFF169" s="50"/>
      <c r="SFG169" s="50"/>
      <c r="SFH169" s="50"/>
      <c r="SFI169" s="50"/>
      <c r="SFJ169" s="50"/>
      <c r="SFK169" s="50"/>
      <c r="SFL169" s="50"/>
      <c r="SFM169" s="50"/>
      <c r="SFN169" s="50"/>
      <c r="SFO169" s="50"/>
      <c r="SFP169" s="50"/>
      <c r="SFQ169" s="50"/>
      <c r="SFR169" s="50"/>
      <c r="SFS169" s="50"/>
      <c r="SFT169" s="50"/>
      <c r="SFU169" s="50"/>
      <c r="SFV169" s="50"/>
      <c r="SFW169" s="50"/>
      <c r="SFX169" s="50"/>
      <c r="SFY169" s="50"/>
      <c r="SFZ169" s="50"/>
      <c r="SGA169" s="50"/>
      <c r="SGB169" s="50"/>
      <c r="SGC169" s="50"/>
      <c r="SGD169" s="50"/>
      <c r="SGE169" s="50"/>
      <c r="SGF169" s="50"/>
      <c r="SGG169" s="50"/>
      <c r="SGH169" s="50"/>
      <c r="SGI169" s="50"/>
      <c r="SGJ169" s="50"/>
      <c r="SGK169" s="50"/>
      <c r="SGL169" s="50"/>
      <c r="SGM169" s="50"/>
      <c r="SGN169" s="50"/>
      <c r="SGO169" s="50"/>
      <c r="SGP169" s="50"/>
      <c r="SGQ169" s="50"/>
      <c r="SGR169" s="50"/>
      <c r="SGS169" s="50"/>
      <c r="SGT169" s="50"/>
      <c r="SGU169" s="50"/>
      <c r="SGV169" s="50"/>
      <c r="SGW169" s="50"/>
      <c r="SGX169" s="50"/>
      <c r="SGY169" s="50"/>
      <c r="SGZ169" s="50"/>
      <c r="SHA169" s="50"/>
      <c r="SHB169" s="50"/>
      <c r="SHC169" s="50"/>
      <c r="SHD169" s="50"/>
      <c r="SHF169" s="50"/>
      <c r="SHH169" s="50"/>
      <c r="SHI169" s="50"/>
      <c r="SHJ169" s="50"/>
      <c r="SHK169" s="50"/>
      <c r="SHL169" s="50"/>
      <c r="SHM169" s="50"/>
      <c r="SHN169" s="50"/>
      <c r="SHO169" s="50"/>
      <c r="SHT169" s="50"/>
      <c r="SHU169" s="50"/>
      <c r="SHV169" s="50"/>
      <c r="SHW169" s="50"/>
      <c r="SHX169" s="50"/>
      <c r="SHY169" s="50"/>
      <c r="SHZ169" s="50"/>
      <c r="SIA169" s="50"/>
      <c r="SIB169" s="50"/>
      <c r="SIC169" s="50"/>
      <c r="SID169" s="50"/>
      <c r="SIE169" s="50"/>
      <c r="SIF169" s="50"/>
      <c r="SIG169" s="50"/>
      <c r="SIH169" s="50"/>
      <c r="SII169" s="50"/>
      <c r="SIJ169" s="50"/>
      <c r="SIK169" s="50"/>
      <c r="SIL169" s="50"/>
      <c r="SIM169" s="50"/>
      <c r="SIN169" s="50"/>
      <c r="SIO169" s="50"/>
      <c r="SIP169" s="50"/>
      <c r="SIQ169" s="50"/>
      <c r="SIR169" s="50"/>
      <c r="SIS169" s="50"/>
      <c r="SIT169" s="50"/>
      <c r="SIU169" s="50"/>
      <c r="SIV169" s="50"/>
      <c r="SIW169" s="50"/>
      <c r="SIX169" s="50"/>
      <c r="SIY169" s="50"/>
      <c r="SIZ169" s="50"/>
      <c r="SJA169" s="50"/>
      <c r="SJB169" s="50"/>
      <c r="SJC169" s="50"/>
      <c r="SJD169" s="50"/>
      <c r="SJE169" s="50"/>
      <c r="SJF169" s="50"/>
      <c r="SJG169" s="50"/>
      <c r="SJH169" s="50"/>
      <c r="SJI169" s="50"/>
      <c r="SJJ169" s="50"/>
      <c r="SJK169" s="50"/>
      <c r="SJL169" s="50"/>
      <c r="SJM169" s="50"/>
      <c r="SJN169" s="50"/>
      <c r="SJO169" s="50"/>
      <c r="SJP169" s="50"/>
      <c r="SJQ169" s="50"/>
      <c r="SJR169" s="50"/>
      <c r="SJS169" s="50"/>
      <c r="SJT169" s="50"/>
      <c r="SJU169" s="50"/>
      <c r="SJV169" s="50"/>
      <c r="SJW169" s="50"/>
      <c r="SJX169" s="50"/>
      <c r="SJY169" s="50"/>
      <c r="SJZ169" s="50"/>
      <c r="SKA169" s="50"/>
      <c r="SKB169" s="50"/>
      <c r="SKC169" s="50"/>
      <c r="SKD169" s="50"/>
      <c r="SKE169" s="50"/>
      <c r="SKF169" s="50"/>
      <c r="SKG169" s="50"/>
      <c r="SKH169" s="50"/>
      <c r="SKI169" s="50"/>
      <c r="SKJ169" s="50"/>
      <c r="SKK169" s="50"/>
      <c r="SKL169" s="50"/>
      <c r="SKM169" s="50"/>
      <c r="SKN169" s="50"/>
      <c r="SKO169" s="50"/>
      <c r="SKP169" s="50"/>
      <c r="SKQ169" s="50"/>
      <c r="SKR169" s="50"/>
      <c r="SKS169" s="50"/>
      <c r="SKT169" s="50"/>
      <c r="SKU169" s="50"/>
      <c r="SKV169" s="50"/>
      <c r="SKW169" s="50"/>
      <c r="SKX169" s="50"/>
      <c r="SKY169" s="50"/>
      <c r="SKZ169" s="50"/>
      <c r="SLA169" s="50"/>
      <c r="SLB169" s="50"/>
      <c r="SLC169" s="50"/>
      <c r="SLD169" s="50"/>
      <c r="SLE169" s="50"/>
      <c r="SLF169" s="50"/>
      <c r="SLG169" s="50"/>
      <c r="SLH169" s="50"/>
      <c r="SLI169" s="50"/>
      <c r="SLJ169" s="50"/>
      <c r="SLK169" s="50"/>
      <c r="SLL169" s="50"/>
      <c r="SLM169" s="50"/>
      <c r="SLN169" s="50"/>
      <c r="SLO169" s="50"/>
      <c r="SLP169" s="50"/>
      <c r="SLQ169" s="50"/>
      <c r="SLR169" s="50"/>
      <c r="SLS169" s="50"/>
      <c r="SLT169" s="50"/>
      <c r="SLU169" s="50"/>
      <c r="SLV169" s="50"/>
      <c r="SLW169" s="50"/>
      <c r="SLX169" s="50"/>
      <c r="SLY169" s="50"/>
      <c r="SLZ169" s="50"/>
      <c r="SMA169" s="50"/>
      <c r="SMB169" s="50"/>
      <c r="SMC169" s="50"/>
      <c r="SMD169" s="50"/>
      <c r="SME169" s="50"/>
      <c r="SMF169" s="50"/>
      <c r="SMG169" s="50"/>
      <c r="SMH169" s="50"/>
      <c r="SMI169" s="50"/>
      <c r="SMJ169" s="50"/>
      <c r="SMK169" s="50"/>
      <c r="SML169" s="50"/>
      <c r="SMM169" s="50"/>
      <c r="SMN169" s="50"/>
      <c r="SMO169" s="50"/>
      <c r="SMP169" s="50"/>
      <c r="SMQ169" s="50"/>
      <c r="SMR169" s="50"/>
      <c r="SMS169" s="50"/>
      <c r="SMT169" s="50"/>
      <c r="SMU169" s="50"/>
      <c r="SMV169" s="50"/>
      <c r="SMW169" s="50"/>
      <c r="SMX169" s="50"/>
      <c r="SMY169" s="50"/>
      <c r="SMZ169" s="50"/>
      <c r="SNA169" s="50"/>
      <c r="SNB169" s="50"/>
      <c r="SNC169" s="50"/>
      <c r="SND169" s="50"/>
      <c r="SNE169" s="50"/>
      <c r="SNF169" s="50"/>
      <c r="SNG169" s="50"/>
      <c r="SNH169" s="50"/>
      <c r="SNI169" s="50"/>
      <c r="SNJ169" s="50"/>
      <c r="SNK169" s="50"/>
      <c r="SNL169" s="50"/>
      <c r="SNM169" s="50"/>
      <c r="SNN169" s="50"/>
      <c r="SNO169" s="50"/>
      <c r="SNP169" s="50"/>
      <c r="SNQ169" s="50"/>
      <c r="SNR169" s="50"/>
      <c r="SNS169" s="50"/>
      <c r="SNT169" s="50"/>
      <c r="SNU169" s="50"/>
      <c r="SNV169" s="50"/>
      <c r="SNW169" s="50"/>
      <c r="SNX169" s="50"/>
      <c r="SNY169" s="50"/>
      <c r="SNZ169" s="50"/>
      <c r="SOA169" s="50"/>
      <c r="SOB169" s="50"/>
      <c r="SOC169" s="50"/>
      <c r="SOD169" s="50"/>
      <c r="SOE169" s="50"/>
      <c r="SOF169" s="50"/>
      <c r="SOG169" s="50"/>
      <c r="SOH169" s="50"/>
      <c r="SOI169" s="50"/>
      <c r="SOJ169" s="50"/>
      <c r="SOK169" s="50"/>
      <c r="SOL169" s="50"/>
      <c r="SOM169" s="50"/>
      <c r="SON169" s="50"/>
      <c r="SOO169" s="50"/>
      <c r="SOP169" s="50"/>
      <c r="SOQ169" s="50"/>
      <c r="SOR169" s="50"/>
      <c r="SOS169" s="50"/>
      <c r="SOT169" s="50"/>
      <c r="SOU169" s="50"/>
      <c r="SOV169" s="50"/>
      <c r="SOW169" s="50"/>
      <c r="SOX169" s="50"/>
      <c r="SOY169" s="50"/>
      <c r="SOZ169" s="50"/>
      <c r="SPA169" s="50"/>
      <c r="SPB169" s="50"/>
      <c r="SPC169" s="50"/>
      <c r="SPD169" s="50"/>
      <c r="SPE169" s="50"/>
      <c r="SPF169" s="50"/>
      <c r="SPG169" s="50"/>
      <c r="SPH169" s="50"/>
      <c r="SPI169" s="50"/>
      <c r="SPJ169" s="50"/>
      <c r="SPK169" s="50"/>
      <c r="SPL169" s="50"/>
      <c r="SPM169" s="50"/>
      <c r="SPN169" s="50"/>
      <c r="SPO169" s="50"/>
      <c r="SPP169" s="50"/>
      <c r="SPQ169" s="50"/>
      <c r="SPR169" s="50"/>
      <c r="SPS169" s="50"/>
      <c r="SPT169" s="50"/>
      <c r="SPU169" s="50"/>
      <c r="SPV169" s="50"/>
      <c r="SPW169" s="50"/>
      <c r="SPX169" s="50"/>
      <c r="SPY169" s="50"/>
      <c r="SPZ169" s="50"/>
      <c r="SQA169" s="50"/>
      <c r="SQB169" s="50"/>
      <c r="SQC169" s="50"/>
      <c r="SQD169" s="50"/>
      <c r="SQE169" s="50"/>
      <c r="SQF169" s="50"/>
      <c r="SQG169" s="50"/>
      <c r="SQH169" s="50"/>
      <c r="SQI169" s="50"/>
      <c r="SQJ169" s="50"/>
      <c r="SQK169" s="50"/>
      <c r="SQL169" s="50"/>
      <c r="SQM169" s="50"/>
      <c r="SQN169" s="50"/>
      <c r="SQO169" s="50"/>
      <c r="SQP169" s="50"/>
      <c r="SQQ169" s="50"/>
      <c r="SQR169" s="50"/>
      <c r="SQS169" s="50"/>
      <c r="SQT169" s="50"/>
      <c r="SQU169" s="50"/>
      <c r="SQV169" s="50"/>
      <c r="SQW169" s="50"/>
      <c r="SQX169" s="50"/>
      <c r="SQY169" s="50"/>
      <c r="SQZ169" s="50"/>
      <c r="SRB169" s="50"/>
      <c r="SRD169" s="50"/>
      <c r="SRE169" s="50"/>
      <c r="SRF169" s="50"/>
      <c r="SRG169" s="50"/>
      <c r="SRH169" s="50"/>
      <c r="SRI169" s="50"/>
      <c r="SRJ169" s="50"/>
      <c r="SRK169" s="50"/>
      <c r="SRP169" s="50"/>
      <c r="SRQ169" s="50"/>
      <c r="SRR169" s="50"/>
      <c r="SRS169" s="50"/>
      <c r="SRT169" s="50"/>
      <c r="SRU169" s="50"/>
      <c r="SRV169" s="50"/>
      <c r="SRW169" s="50"/>
      <c r="SRX169" s="50"/>
      <c r="SRY169" s="50"/>
      <c r="SRZ169" s="50"/>
      <c r="SSA169" s="50"/>
      <c r="SSB169" s="50"/>
      <c r="SSC169" s="50"/>
      <c r="SSD169" s="50"/>
      <c r="SSE169" s="50"/>
      <c r="SSF169" s="50"/>
      <c r="SSG169" s="50"/>
      <c r="SSH169" s="50"/>
      <c r="SSI169" s="50"/>
      <c r="SSJ169" s="50"/>
      <c r="SSK169" s="50"/>
      <c r="SSL169" s="50"/>
      <c r="SSM169" s="50"/>
      <c r="SSN169" s="50"/>
      <c r="SSO169" s="50"/>
      <c r="SSP169" s="50"/>
      <c r="SSQ169" s="50"/>
      <c r="SSR169" s="50"/>
      <c r="SSS169" s="50"/>
      <c r="SST169" s="50"/>
      <c r="SSU169" s="50"/>
      <c r="SSV169" s="50"/>
      <c r="SSW169" s="50"/>
      <c r="SSX169" s="50"/>
      <c r="SSY169" s="50"/>
      <c r="SSZ169" s="50"/>
      <c r="STA169" s="50"/>
      <c r="STB169" s="50"/>
      <c r="STC169" s="50"/>
      <c r="STD169" s="50"/>
      <c r="STE169" s="50"/>
      <c r="STF169" s="50"/>
      <c r="STG169" s="50"/>
      <c r="STH169" s="50"/>
      <c r="STI169" s="50"/>
      <c r="STJ169" s="50"/>
      <c r="STK169" s="50"/>
      <c r="STL169" s="50"/>
      <c r="STM169" s="50"/>
      <c r="STN169" s="50"/>
      <c r="STO169" s="50"/>
      <c r="STP169" s="50"/>
      <c r="STQ169" s="50"/>
      <c r="STR169" s="50"/>
      <c r="STS169" s="50"/>
      <c r="STT169" s="50"/>
      <c r="STU169" s="50"/>
      <c r="STV169" s="50"/>
      <c r="STW169" s="50"/>
      <c r="STX169" s="50"/>
      <c r="STY169" s="50"/>
      <c r="STZ169" s="50"/>
      <c r="SUA169" s="50"/>
      <c r="SUB169" s="50"/>
      <c r="SUC169" s="50"/>
      <c r="SUD169" s="50"/>
      <c r="SUE169" s="50"/>
      <c r="SUF169" s="50"/>
      <c r="SUG169" s="50"/>
      <c r="SUH169" s="50"/>
      <c r="SUI169" s="50"/>
      <c r="SUJ169" s="50"/>
      <c r="SUK169" s="50"/>
      <c r="SUL169" s="50"/>
      <c r="SUM169" s="50"/>
      <c r="SUN169" s="50"/>
      <c r="SUO169" s="50"/>
      <c r="SUP169" s="50"/>
      <c r="SUQ169" s="50"/>
      <c r="SUR169" s="50"/>
      <c r="SUS169" s="50"/>
      <c r="SUT169" s="50"/>
      <c r="SUU169" s="50"/>
      <c r="SUV169" s="50"/>
      <c r="SUW169" s="50"/>
      <c r="SUX169" s="50"/>
      <c r="SUY169" s="50"/>
      <c r="SUZ169" s="50"/>
      <c r="SVA169" s="50"/>
      <c r="SVB169" s="50"/>
      <c r="SVC169" s="50"/>
      <c r="SVD169" s="50"/>
      <c r="SVE169" s="50"/>
      <c r="SVF169" s="50"/>
      <c r="SVG169" s="50"/>
      <c r="SVH169" s="50"/>
      <c r="SVI169" s="50"/>
      <c r="SVJ169" s="50"/>
      <c r="SVK169" s="50"/>
      <c r="SVL169" s="50"/>
      <c r="SVM169" s="50"/>
      <c r="SVN169" s="50"/>
      <c r="SVO169" s="50"/>
      <c r="SVP169" s="50"/>
      <c r="SVQ169" s="50"/>
      <c r="SVR169" s="50"/>
      <c r="SVS169" s="50"/>
      <c r="SVT169" s="50"/>
      <c r="SVU169" s="50"/>
      <c r="SVV169" s="50"/>
      <c r="SVW169" s="50"/>
      <c r="SVX169" s="50"/>
      <c r="SVY169" s="50"/>
      <c r="SVZ169" s="50"/>
      <c r="SWA169" s="50"/>
      <c r="SWB169" s="50"/>
      <c r="SWC169" s="50"/>
      <c r="SWD169" s="50"/>
      <c r="SWE169" s="50"/>
      <c r="SWF169" s="50"/>
      <c r="SWG169" s="50"/>
      <c r="SWH169" s="50"/>
      <c r="SWI169" s="50"/>
      <c r="SWJ169" s="50"/>
      <c r="SWK169" s="50"/>
      <c r="SWL169" s="50"/>
      <c r="SWM169" s="50"/>
      <c r="SWN169" s="50"/>
      <c r="SWO169" s="50"/>
      <c r="SWP169" s="50"/>
      <c r="SWQ169" s="50"/>
      <c r="SWR169" s="50"/>
      <c r="SWS169" s="50"/>
      <c r="SWT169" s="50"/>
      <c r="SWU169" s="50"/>
      <c r="SWV169" s="50"/>
      <c r="SWW169" s="50"/>
      <c r="SWX169" s="50"/>
      <c r="SWY169" s="50"/>
      <c r="SWZ169" s="50"/>
      <c r="SXA169" s="50"/>
      <c r="SXB169" s="50"/>
      <c r="SXC169" s="50"/>
      <c r="SXD169" s="50"/>
      <c r="SXE169" s="50"/>
      <c r="SXF169" s="50"/>
      <c r="SXG169" s="50"/>
      <c r="SXH169" s="50"/>
      <c r="SXI169" s="50"/>
      <c r="SXJ169" s="50"/>
      <c r="SXK169" s="50"/>
      <c r="SXL169" s="50"/>
      <c r="SXM169" s="50"/>
      <c r="SXN169" s="50"/>
      <c r="SXO169" s="50"/>
      <c r="SXP169" s="50"/>
      <c r="SXQ169" s="50"/>
      <c r="SXR169" s="50"/>
      <c r="SXS169" s="50"/>
      <c r="SXT169" s="50"/>
      <c r="SXU169" s="50"/>
      <c r="SXV169" s="50"/>
      <c r="SXW169" s="50"/>
      <c r="SXX169" s="50"/>
      <c r="SXY169" s="50"/>
      <c r="SXZ169" s="50"/>
      <c r="SYA169" s="50"/>
      <c r="SYB169" s="50"/>
      <c r="SYC169" s="50"/>
      <c r="SYD169" s="50"/>
      <c r="SYE169" s="50"/>
      <c r="SYF169" s="50"/>
      <c r="SYG169" s="50"/>
      <c r="SYH169" s="50"/>
      <c r="SYI169" s="50"/>
      <c r="SYJ169" s="50"/>
      <c r="SYK169" s="50"/>
      <c r="SYL169" s="50"/>
      <c r="SYM169" s="50"/>
      <c r="SYN169" s="50"/>
      <c r="SYO169" s="50"/>
      <c r="SYP169" s="50"/>
      <c r="SYQ169" s="50"/>
      <c r="SYR169" s="50"/>
      <c r="SYS169" s="50"/>
      <c r="SYT169" s="50"/>
      <c r="SYU169" s="50"/>
      <c r="SYV169" s="50"/>
      <c r="SYW169" s="50"/>
      <c r="SYX169" s="50"/>
      <c r="SYY169" s="50"/>
      <c r="SYZ169" s="50"/>
      <c r="SZA169" s="50"/>
      <c r="SZB169" s="50"/>
      <c r="SZC169" s="50"/>
      <c r="SZD169" s="50"/>
      <c r="SZE169" s="50"/>
      <c r="SZF169" s="50"/>
      <c r="SZG169" s="50"/>
      <c r="SZH169" s="50"/>
      <c r="SZI169" s="50"/>
      <c r="SZJ169" s="50"/>
      <c r="SZK169" s="50"/>
      <c r="SZL169" s="50"/>
      <c r="SZM169" s="50"/>
      <c r="SZN169" s="50"/>
      <c r="SZO169" s="50"/>
      <c r="SZP169" s="50"/>
      <c r="SZQ169" s="50"/>
      <c r="SZR169" s="50"/>
      <c r="SZS169" s="50"/>
      <c r="SZT169" s="50"/>
      <c r="SZU169" s="50"/>
      <c r="SZV169" s="50"/>
      <c r="SZW169" s="50"/>
      <c r="SZX169" s="50"/>
      <c r="SZY169" s="50"/>
      <c r="SZZ169" s="50"/>
      <c r="TAA169" s="50"/>
      <c r="TAB169" s="50"/>
      <c r="TAC169" s="50"/>
      <c r="TAD169" s="50"/>
      <c r="TAE169" s="50"/>
      <c r="TAF169" s="50"/>
      <c r="TAG169" s="50"/>
      <c r="TAH169" s="50"/>
      <c r="TAI169" s="50"/>
      <c r="TAJ169" s="50"/>
      <c r="TAK169" s="50"/>
      <c r="TAL169" s="50"/>
      <c r="TAM169" s="50"/>
      <c r="TAN169" s="50"/>
      <c r="TAO169" s="50"/>
      <c r="TAP169" s="50"/>
      <c r="TAQ169" s="50"/>
      <c r="TAR169" s="50"/>
      <c r="TAS169" s="50"/>
      <c r="TAT169" s="50"/>
      <c r="TAU169" s="50"/>
      <c r="TAV169" s="50"/>
      <c r="TAX169" s="50"/>
      <c r="TAZ169" s="50"/>
      <c r="TBA169" s="50"/>
      <c r="TBB169" s="50"/>
      <c r="TBC169" s="50"/>
      <c r="TBD169" s="50"/>
      <c r="TBE169" s="50"/>
      <c r="TBF169" s="50"/>
      <c r="TBG169" s="50"/>
      <c r="TBL169" s="50"/>
      <c r="TBM169" s="50"/>
      <c r="TBN169" s="50"/>
      <c r="TBO169" s="50"/>
      <c r="TBP169" s="50"/>
      <c r="TBQ169" s="50"/>
      <c r="TBR169" s="50"/>
      <c r="TBS169" s="50"/>
      <c r="TBT169" s="50"/>
      <c r="TBU169" s="50"/>
      <c r="TBV169" s="50"/>
      <c r="TBW169" s="50"/>
      <c r="TBX169" s="50"/>
      <c r="TBY169" s="50"/>
      <c r="TBZ169" s="50"/>
      <c r="TCA169" s="50"/>
      <c r="TCB169" s="50"/>
      <c r="TCC169" s="50"/>
      <c r="TCD169" s="50"/>
      <c r="TCE169" s="50"/>
      <c r="TCF169" s="50"/>
      <c r="TCG169" s="50"/>
      <c r="TCH169" s="50"/>
      <c r="TCI169" s="50"/>
      <c r="TCJ169" s="50"/>
      <c r="TCK169" s="50"/>
      <c r="TCL169" s="50"/>
      <c r="TCM169" s="50"/>
      <c r="TCN169" s="50"/>
      <c r="TCO169" s="50"/>
      <c r="TCP169" s="50"/>
      <c r="TCQ169" s="50"/>
      <c r="TCR169" s="50"/>
      <c r="TCS169" s="50"/>
      <c r="TCT169" s="50"/>
      <c r="TCU169" s="50"/>
      <c r="TCV169" s="50"/>
      <c r="TCW169" s="50"/>
      <c r="TCX169" s="50"/>
      <c r="TCY169" s="50"/>
      <c r="TCZ169" s="50"/>
      <c r="TDA169" s="50"/>
      <c r="TDB169" s="50"/>
      <c r="TDC169" s="50"/>
      <c r="TDD169" s="50"/>
      <c r="TDE169" s="50"/>
      <c r="TDF169" s="50"/>
      <c r="TDG169" s="50"/>
      <c r="TDH169" s="50"/>
      <c r="TDI169" s="50"/>
      <c r="TDJ169" s="50"/>
      <c r="TDK169" s="50"/>
      <c r="TDL169" s="50"/>
      <c r="TDM169" s="50"/>
      <c r="TDN169" s="50"/>
      <c r="TDO169" s="50"/>
      <c r="TDP169" s="50"/>
      <c r="TDQ169" s="50"/>
      <c r="TDR169" s="50"/>
      <c r="TDS169" s="50"/>
      <c r="TDT169" s="50"/>
      <c r="TDU169" s="50"/>
      <c r="TDV169" s="50"/>
      <c r="TDW169" s="50"/>
      <c r="TDX169" s="50"/>
      <c r="TDY169" s="50"/>
      <c r="TDZ169" s="50"/>
      <c r="TEA169" s="50"/>
      <c r="TEB169" s="50"/>
      <c r="TEC169" s="50"/>
      <c r="TED169" s="50"/>
      <c r="TEE169" s="50"/>
      <c r="TEF169" s="50"/>
      <c r="TEG169" s="50"/>
      <c r="TEH169" s="50"/>
      <c r="TEI169" s="50"/>
      <c r="TEJ169" s="50"/>
      <c r="TEK169" s="50"/>
      <c r="TEL169" s="50"/>
      <c r="TEM169" s="50"/>
      <c r="TEN169" s="50"/>
      <c r="TEO169" s="50"/>
      <c r="TEP169" s="50"/>
      <c r="TEQ169" s="50"/>
      <c r="TER169" s="50"/>
      <c r="TES169" s="50"/>
      <c r="TET169" s="50"/>
      <c r="TEU169" s="50"/>
      <c r="TEV169" s="50"/>
      <c r="TEW169" s="50"/>
      <c r="TEX169" s="50"/>
      <c r="TEY169" s="50"/>
      <c r="TEZ169" s="50"/>
      <c r="TFA169" s="50"/>
      <c r="TFB169" s="50"/>
      <c r="TFC169" s="50"/>
      <c r="TFD169" s="50"/>
      <c r="TFE169" s="50"/>
      <c r="TFF169" s="50"/>
      <c r="TFG169" s="50"/>
      <c r="TFH169" s="50"/>
      <c r="TFI169" s="50"/>
      <c r="TFJ169" s="50"/>
      <c r="TFK169" s="50"/>
      <c r="TFL169" s="50"/>
      <c r="TFM169" s="50"/>
      <c r="TFN169" s="50"/>
      <c r="TFO169" s="50"/>
      <c r="TFP169" s="50"/>
      <c r="TFQ169" s="50"/>
      <c r="TFR169" s="50"/>
      <c r="TFS169" s="50"/>
      <c r="TFT169" s="50"/>
      <c r="TFU169" s="50"/>
      <c r="TFV169" s="50"/>
      <c r="TFW169" s="50"/>
      <c r="TFX169" s="50"/>
      <c r="TFY169" s="50"/>
      <c r="TFZ169" s="50"/>
      <c r="TGA169" s="50"/>
      <c r="TGB169" s="50"/>
      <c r="TGC169" s="50"/>
      <c r="TGD169" s="50"/>
      <c r="TGE169" s="50"/>
      <c r="TGF169" s="50"/>
      <c r="TGG169" s="50"/>
      <c r="TGH169" s="50"/>
      <c r="TGI169" s="50"/>
      <c r="TGJ169" s="50"/>
      <c r="TGK169" s="50"/>
      <c r="TGL169" s="50"/>
      <c r="TGM169" s="50"/>
      <c r="TGN169" s="50"/>
      <c r="TGO169" s="50"/>
      <c r="TGP169" s="50"/>
      <c r="TGQ169" s="50"/>
      <c r="TGR169" s="50"/>
      <c r="TGS169" s="50"/>
      <c r="TGT169" s="50"/>
      <c r="TGU169" s="50"/>
      <c r="TGV169" s="50"/>
      <c r="TGW169" s="50"/>
      <c r="TGX169" s="50"/>
      <c r="TGY169" s="50"/>
      <c r="TGZ169" s="50"/>
      <c r="THA169" s="50"/>
      <c r="THB169" s="50"/>
      <c r="THC169" s="50"/>
      <c r="THD169" s="50"/>
      <c r="THE169" s="50"/>
      <c r="THF169" s="50"/>
      <c r="THG169" s="50"/>
      <c r="THH169" s="50"/>
      <c r="THI169" s="50"/>
      <c r="THJ169" s="50"/>
      <c r="THK169" s="50"/>
      <c r="THL169" s="50"/>
      <c r="THM169" s="50"/>
      <c r="THN169" s="50"/>
      <c r="THO169" s="50"/>
      <c r="THP169" s="50"/>
      <c r="THQ169" s="50"/>
      <c r="THR169" s="50"/>
      <c r="THS169" s="50"/>
      <c r="THT169" s="50"/>
      <c r="THU169" s="50"/>
      <c r="THV169" s="50"/>
      <c r="THW169" s="50"/>
      <c r="THX169" s="50"/>
      <c r="THY169" s="50"/>
      <c r="THZ169" s="50"/>
      <c r="TIA169" s="50"/>
      <c r="TIB169" s="50"/>
      <c r="TIC169" s="50"/>
      <c r="TID169" s="50"/>
      <c r="TIE169" s="50"/>
      <c r="TIF169" s="50"/>
      <c r="TIG169" s="50"/>
      <c r="TIH169" s="50"/>
      <c r="TII169" s="50"/>
      <c r="TIJ169" s="50"/>
      <c r="TIK169" s="50"/>
      <c r="TIL169" s="50"/>
      <c r="TIM169" s="50"/>
      <c r="TIN169" s="50"/>
      <c r="TIO169" s="50"/>
      <c r="TIP169" s="50"/>
      <c r="TIQ169" s="50"/>
      <c r="TIR169" s="50"/>
      <c r="TIS169" s="50"/>
      <c r="TIT169" s="50"/>
      <c r="TIU169" s="50"/>
      <c r="TIV169" s="50"/>
      <c r="TIW169" s="50"/>
      <c r="TIX169" s="50"/>
      <c r="TIY169" s="50"/>
      <c r="TIZ169" s="50"/>
      <c r="TJA169" s="50"/>
      <c r="TJB169" s="50"/>
      <c r="TJC169" s="50"/>
      <c r="TJD169" s="50"/>
      <c r="TJE169" s="50"/>
      <c r="TJF169" s="50"/>
      <c r="TJG169" s="50"/>
      <c r="TJH169" s="50"/>
      <c r="TJI169" s="50"/>
      <c r="TJJ169" s="50"/>
      <c r="TJK169" s="50"/>
      <c r="TJL169" s="50"/>
      <c r="TJM169" s="50"/>
      <c r="TJN169" s="50"/>
      <c r="TJO169" s="50"/>
      <c r="TJP169" s="50"/>
      <c r="TJQ169" s="50"/>
      <c r="TJR169" s="50"/>
      <c r="TJS169" s="50"/>
      <c r="TJT169" s="50"/>
      <c r="TJU169" s="50"/>
      <c r="TJV169" s="50"/>
      <c r="TJW169" s="50"/>
      <c r="TJX169" s="50"/>
      <c r="TJY169" s="50"/>
      <c r="TJZ169" s="50"/>
      <c r="TKA169" s="50"/>
      <c r="TKB169" s="50"/>
      <c r="TKC169" s="50"/>
      <c r="TKD169" s="50"/>
      <c r="TKE169" s="50"/>
      <c r="TKF169" s="50"/>
      <c r="TKG169" s="50"/>
      <c r="TKH169" s="50"/>
      <c r="TKI169" s="50"/>
      <c r="TKJ169" s="50"/>
      <c r="TKK169" s="50"/>
      <c r="TKL169" s="50"/>
      <c r="TKM169" s="50"/>
      <c r="TKN169" s="50"/>
      <c r="TKO169" s="50"/>
      <c r="TKP169" s="50"/>
      <c r="TKQ169" s="50"/>
      <c r="TKR169" s="50"/>
      <c r="TKT169" s="50"/>
      <c r="TKV169" s="50"/>
      <c r="TKW169" s="50"/>
      <c r="TKX169" s="50"/>
      <c r="TKY169" s="50"/>
      <c r="TKZ169" s="50"/>
      <c r="TLA169" s="50"/>
      <c r="TLB169" s="50"/>
      <c r="TLC169" s="50"/>
      <c r="TLH169" s="50"/>
      <c r="TLI169" s="50"/>
      <c r="TLJ169" s="50"/>
      <c r="TLK169" s="50"/>
      <c r="TLL169" s="50"/>
      <c r="TLM169" s="50"/>
      <c r="TLN169" s="50"/>
      <c r="TLO169" s="50"/>
      <c r="TLP169" s="50"/>
      <c r="TLQ169" s="50"/>
      <c r="TLR169" s="50"/>
      <c r="TLS169" s="50"/>
      <c r="TLT169" s="50"/>
      <c r="TLU169" s="50"/>
      <c r="TLV169" s="50"/>
      <c r="TLW169" s="50"/>
      <c r="TLX169" s="50"/>
      <c r="TLY169" s="50"/>
      <c r="TLZ169" s="50"/>
      <c r="TMA169" s="50"/>
      <c r="TMB169" s="50"/>
      <c r="TMC169" s="50"/>
      <c r="TMD169" s="50"/>
      <c r="TME169" s="50"/>
      <c r="TMF169" s="50"/>
      <c r="TMG169" s="50"/>
      <c r="TMH169" s="50"/>
      <c r="TMI169" s="50"/>
      <c r="TMJ169" s="50"/>
      <c r="TMK169" s="50"/>
      <c r="TML169" s="50"/>
      <c r="TMM169" s="50"/>
      <c r="TMN169" s="50"/>
      <c r="TMO169" s="50"/>
      <c r="TMP169" s="50"/>
      <c r="TMQ169" s="50"/>
      <c r="TMR169" s="50"/>
      <c r="TMS169" s="50"/>
      <c r="TMT169" s="50"/>
      <c r="TMU169" s="50"/>
      <c r="TMV169" s="50"/>
      <c r="TMW169" s="50"/>
      <c r="TMX169" s="50"/>
      <c r="TMY169" s="50"/>
      <c r="TMZ169" s="50"/>
      <c r="TNA169" s="50"/>
      <c r="TNB169" s="50"/>
      <c r="TNC169" s="50"/>
      <c r="TND169" s="50"/>
      <c r="TNE169" s="50"/>
      <c r="TNF169" s="50"/>
      <c r="TNG169" s="50"/>
      <c r="TNH169" s="50"/>
      <c r="TNI169" s="50"/>
      <c r="TNJ169" s="50"/>
      <c r="TNK169" s="50"/>
      <c r="TNL169" s="50"/>
      <c r="TNM169" s="50"/>
      <c r="TNN169" s="50"/>
      <c r="TNO169" s="50"/>
      <c r="TNP169" s="50"/>
      <c r="TNQ169" s="50"/>
      <c r="TNR169" s="50"/>
      <c r="TNS169" s="50"/>
      <c r="TNT169" s="50"/>
      <c r="TNU169" s="50"/>
      <c r="TNV169" s="50"/>
      <c r="TNW169" s="50"/>
      <c r="TNX169" s="50"/>
      <c r="TNY169" s="50"/>
      <c r="TNZ169" s="50"/>
      <c r="TOA169" s="50"/>
      <c r="TOB169" s="50"/>
      <c r="TOC169" s="50"/>
      <c r="TOD169" s="50"/>
      <c r="TOE169" s="50"/>
      <c r="TOF169" s="50"/>
      <c r="TOG169" s="50"/>
      <c r="TOH169" s="50"/>
      <c r="TOI169" s="50"/>
      <c r="TOJ169" s="50"/>
      <c r="TOK169" s="50"/>
      <c r="TOL169" s="50"/>
      <c r="TOM169" s="50"/>
      <c r="TON169" s="50"/>
      <c r="TOO169" s="50"/>
      <c r="TOP169" s="50"/>
      <c r="TOQ169" s="50"/>
      <c r="TOR169" s="50"/>
      <c r="TOS169" s="50"/>
      <c r="TOT169" s="50"/>
      <c r="TOU169" s="50"/>
      <c r="TOV169" s="50"/>
      <c r="TOW169" s="50"/>
      <c r="TOX169" s="50"/>
      <c r="TOY169" s="50"/>
      <c r="TOZ169" s="50"/>
      <c r="TPA169" s="50"/>
      <c r="TPB169" s="50"/>
      <c r="TPC169" s="50"/>
      <c r="TPD169" s="50"/>
      <c r="TPE169" s="50"/>
      <c r="TPF169" s="50"/>
      <c r="TPG169" s="50"/>
      <c r="TPH169" s="50"/>
      <c r="TPI169" s="50"/>
      <c r="TPJ169" s="50"/>
      <c r="TPK169" s="50"/>
      <c r="TPL169" s="50"/>
      <c r="TPM169" s="50"/>
      <c r="TPN169" s="50"/>
      <c r="TPO169" s="50"/>
      <c r="TPP169" s="50"/>
      <c r="TPQ169" s="50"/>
      <c r="TPR169" s="50"/>
      <c r="TPS169" s="50"/>
      <c r="TPT169" s="50"/>
      <c r="TPU169" s="50"/>
      <c r="TPV169" s="50"/>
      <c r="TPW169" s="50"/>
      <c r="TPX169" s="50"/>
      <c r="TPY169" s="50"/>
      <c r="TPZ169" s="50"/>
      <c r="TQA169" s="50"/>
      <c r="TQB169" s="50"/>
      <c r="TQC169" s="50"/>
      <c r="TQD169" s="50"/>
      <c r="TQE169" s="50"/>
      <c r="TQF169" s="50"/>
      <c r="TQG169" s="50"/>
      <c r="TQH169" s="50"/>
      <c r="TQI169" s="50"/>
      <c r="TQJ169" s="50"/>
      <c r="TQK169" s="50"/>
      <c r="TQL169" s="50"/>
      <c r="TQM169" s="50"/>
      <c r="TQN169" s="50"/>
      <c r="TQO169" s="50"/>
      <c r="TQP169" s="50"/>
      <c r="TQQ169" s="50"/>
      <c r="TQR169" s="50"/>
      <c r="TQS169" s="50"/>
      <c r="TQT169" s="50"/>
      <c r="TQU169" s="50"/>
      <c r="TQV169" s="50"/>
      <c r="TQW169" s="50"/>
      <c r="TQX169" s="50"/>
      <c r="TQY169" s="50"/>
      <c r="TQZ169" s="50"/>
      <c r="TRA169" s="50"/>
      <c r="TRB169" s="50"/>
      <c r="TRC169" s="50"/>
      <c r="TRD169" s="50"/>
      <c r="TRE169" s="50"/>
      <c r="TRF169" s="50"/>
      <c r="TRG169" s="50"/>
      <c r="TRH169" s="50"/>
      <c r="TRI169" s="50"/>
      <c r="TRJ169" s="50"/>
      <c r="TRK169" s="50"/>
      <c r="TRL169" s="50"/>
      <c r="TRM169" s="50"/>
      <c r="TRN169" s="50"/>
      <c r="TRO169" s="50"/>
      <c r="TRP169" s="50"/>
      <c r="TRQ169" s="50"/>
      <c r="TRR169" s="50"/>
      <c r="TRS169" s="50"/>
      <c r="TRT169" s="50"/>
      <c r="TRU169" s="50"/>
      <c r="TRV169" s="50"/>
      <c r="TRW169" s="50"/>
      <c r="TRX169" s="50"/>
      <c r="TRY169" s="50"/>
      <c r="TRZ169" s="50"/>
      <c r="TSA169" s="50"/>
      <c r="TSB169" s="50"/>
      <c r="TSC169" s="50"/>
      <c r="TSD169" s="50"/>
      <c r="TSE169" s="50"/>
      <c r="TSF169" s="50"/>
      <c r="TSG169" s="50"/>
      <c r="TSH169" s="50"/>
      <c r="TSI169" s="50"/>
      <c r="TSJ169" s="50"/>
      <c r="TSK169" s="50"/>
      <c r="TSL169" s="50"/>
      <c r="TSM169" s="50"/>
      <c r="TSN169" s="50"/>
      <c r="TSO169" s="50"/>
      <c r="TSP169" s="50"/>
      <c r="TSQ169" s="50"/>
      <c r="TSR169" s="50"/>
      <c r="TSS169" s="50"/>
      <c r="TST169" s="50"/>
      <c r="TSU169" s="50"/>
      <c r="TSV169" s="50"/>
      <c r="TSW169" s="50"/>
      <c r="TSX169" s="50"/>
      <c r="TSY169" s="50"/>
      <c r="TSZ169" s="50"/>
      <c r="TTA169" s="50"/>
      <c r="TTB169" s="50"/>
      <c r="TTC169" s="50"/>
      <c r="TTD169" s="50"/>
      <c r="TTE169" s="50"/>
      <c r="TTF169" s="50"/>
      <c r="TTG169" s="50"/>
      <c r="TTH169" s="50"/>
      <c r="TTI169" s="50"/>
      <c r="TTJ169" s="50"/>
      <c r="TTK169" s="50"/>
      <c r="TTL169" s="50"/>
      <c r="TTM169" s="50"/>
      <c r="TTN169" s="50"/>
      <c r="TTO169" s="50"/>
      <c r="TTP169" s="50"/>
      <c r="TTQ169" s="50"/>
      <c r="TTR169" s="50"/>
      <c r="TTS169" s="50"/>
      <c r="TTT169" s="50"/>
      <c r="TTU169" s="50"/>
      <c r="TTV169" s="50"/>
      <c r="TTW169" s="50"/>
      <c r="TTX169" s="50"/>
      <c r="TTY169" s="50"/>
      <c r="TTZ169" s="50"/>
      <c r="TUA169" s="50"/>
      <c r="TUB169" s="50"/>
      <c r="TUC169" s="50"/>
      <c r="TUD169" s="50"/>
      <c r="TUE169" s="50"/>
      <c r="TUF169" s="50"/>
      <c r="TUG169" s="50"/>
      <c r="TUH169" s="50"/>
      <c r="TUI169" s="50"/>
      <c r="TUJ169" s="50"/>
      <c r="TUK169" s="50"/>
      <c r="TUL169" s="50"/>
      <c r="TUM169" s="50"/>
      <c r="TUN169" s="50"/>
      <c r="TUP169" s="50"/>
      <c r="TUR169" s="50"/>
      <c r="TUS169" s="50"/>
      <c r="TUT169" s="50"/>
      <c r="TUU169" s="50"/>
      <c r="TUV169" s="50"/>
      <c r="TUW169" s="50"/>
      <c r="TUX169" s="50"/>
      <c r="TUY169" s="50"/>
      <c r="TVD169" s="50"/>
      <c r="TVE169" s="50"/>
      <c r="TVF169" s="50"/>
      <c r="TVG169" s="50"/>
      <c r="TVH169" s="50"/>
      <c r="TVI169" s="50"/>
      <c r="TVJ169" s="50"/>
      <c r="TVK169" s="50"/>
      <c r="TVL169" s="50"/>
      <c r="TVM169" s="50"/>
      <c r="TVN169" s="50"/>
      <c r="TVO169" s="50"/>
      <c r="TVP169" s="50"/>
      <c r="TVQ169" s="50"/>
      <c r="TVR169" s="50"/>
      <c r="TVS169" s="50"/>
      <c r="TVT169" s="50"/>
      <c r="TVU169" s="50"/>
      <c r="TVV169" s="50"/>
      <c r="TVW169" s="50"/>
      <c r="TVX169" s="50"/>
      <c r="TVY169" s="50"/>
      <c r="TVZ169" s="50"/>
      <c r="TWA169" s="50"/>
      <c r="TWB169" s="50"/>
      <c r="TWC169" s="50"/>
      <c r="TWD169" s="50"/>
      <c r="TWE169" s="50"/>
      <c r="TWF169" s="50"/>
      <c r="TWG169" s="50"/>
      <c r="TWH169" s="50"/>
      <c r="TWI169" s="50"/>
      <c r="TWJ169" s="50"/>
      <c r="TWK169" s="50"/>
      <c r="TWL169" s="50"/>
      <c r="TWM169" s="50"/>
      <c r="TWN169" s="50"/>
      <c r="TWO169" s="50"/>
      <c r="TWP169" s="50"/>
      <c r="TWQ169" s="50"/>
      <c r="TWR169" s="50"/>
      <c r="TWS169" s="50"/>
      <c r="TWT169" s="50"/>
      <c r="TWU169" s="50"/>
      <c r="TWV169" s="50"/>
      <c r="TWW169" s="50"/>
      <c r="TWX169" s="50"/>
      <c r="TWY169" s="50"/>
      <c r="TWZ169" s="50"/>
      <c r="TXA169" s="50"/>
      <c r="TXB169" s="50"/>
      <c r="TXC169" s="50"/>
      <c r="TXD169" s="50"/>
      <c r="TXE169" s="50"/>
      <c r="TXF169" s="50"/>
      <c r="TXG169" s="50"/>
      <c r="TXH169" s="50"/>
      <c r="TXI169" s="50"/>
      <c r="TXJ169" s="50"/>
      <c r="TXK169" s="50"/>
      <c r="TXL169" s="50"/>
      <c r="TXM169" s="50"/>
      <c r="TXN169" s="50"/>
      <c r="TXO169" s="50"/>
      <c r="TXP169" s="50"/>
      <c r="TXQ169" s="50"/>
      <c r="TXR169" s="50"/>
      <c r="TXS169" s="50"/>
      <c r="TXT169" s="50"/>
      <c r="TXU169" s="50"/>
      <c r="TXV169" s="50"/>
      <c r="TXW169" s="50"/>
      <c r="TXX169" s="50"/>
      <c r="TXY169" s="50"/>
      <c r="TXZ169" s="50"/>
      <c r="TYA169" s="50"/>
      <c r="TYB169" s="50"/>
      <c r="TYC169" s="50"/>
      <c r="TYD169" s="50"/>
      <c r="TYE169" s="50"/>
      <c r="TYF169" s="50"/>
      <c r="TYG169" s="50"/>
      <c r="TYH169" s="50"/>
      <c r="TYI169" s="50"/>
      <c r="TYJ169" s="50"/>
      <c r="TYK169" s="50"/>
      <c r="TYL169" s="50"/>
      <c r="TYM169" s="50"/>
      <c r="TYN169" s="50"/>
      <c r="TYO169" s="50"/>
      <c r="TYP169" s="50"/>
      <c r="TYQ169" s="50"/>
      <c r="TYR169" s="50"/>
      <c r="TYS169" s="50"/>
      <c r="TYT169" s="50"/>
      <c r="TYU169" s="50"/>
      <c r="TYV169" s="50"/>
      <c r="TYW169" s="50"/>
      <c r="TYX169" s="50"/>
      <c r="TYY169" s="50"/>
      <c r="TYZ169" s="50"/>
      <c r="TZA169" s="50"/>
      <c r="TZB169" s="50"/>
      <c r="TZC169" s="50"/>
      <c r="TZD169" s="50"/>
      <c r="TZE169" s="50"/>
      <c r="TZF169" s="50"/>
      <c r="TZG169" s="50"/>
      <c r="TZH169" s="50"/>
      <c r="TZI169" s="50"/>
      <c r="TZJ169" s="50"/>
      <c r="TZK169" s="50"/>
      <c r="TZL169" s="50"/>
      <c r="TZM169" s="50"/>
      <c r="TZN169" s="50"/>
      <c r="TZO169" s="50"/>
      <c r="TZP169" s="50"/>
      <c r="TZQ169" s="50"/>
      <c r="TZR169" s="50"/>
      <c r="TZS169" s="50"/>
      <c r="TZT169" s="50"/>
      <c r="TZU169" s="50"/>
      <c r="TZV169" s="50"/>
      <c r="TZW169" s="50"/>
      <c r="TZX169" s="50"/>
      <c r="TZY169" s="50"/>
      <c r="TZZ169" s="50"/>
      <c r="UAA169" s="50"/>
      <c r="UAB169" s="50"/>
      <c r="UAC169" s="50"/>
      <c r="UAD169" s="50"/>
      <c r="UAE169" s="50"/>
      <c r="UAF169" s="50"/>
      <c r="UAG169" s="50"/>
      <c r="UAH169" s="50"/>
      <c r="UAI169" s="50"/>
      <c r="UAJ169" s="50"/>
      <c r="UAK169" s="50"/>
      <c r="UAL169" s="50"/>
      <c r="UAM169" s="50"/>
      <c r="UAN169" s="50"/>
      <c r="UAO169" s="50"/>
      <c r="UAP169" s="50"/>
      <c r="UAQ169" s="50"/>
      <c r="UAR169" s="50"/>
      <c r="UAS169" s="50"/>
      <c r="UAT169" s="50"/>
      <c r="UAU169" s="50"/>
      <c r="UAV169" s="50"/>
      <c r="UAW169" s="50"/>
      <c r="UAX169" s="50"/>
      <c r="UAY169" s="50"/>
      <c r="UAZ169" s="50"/>
      <c r="UBA169" s="50"/>
      <c r="UBB169" s="50"/>
      <c r="UBC169" s="50"/>
      <c r="UBD169" s="50"/>
      <c r="UBE169" s="50"/>
      <c r="UBF169" s="50"/>
      <c r="UBG169" s="50"/>
      <c r="UBH169" s="50"/>
      <c r="UBI169" s="50"/>
      <c r="UBJ169" s="50"/>
      <c r="UBK169" s="50"/>
      <c r="UBL169" s="50"/>
      <c r="UBM169" s="50"/>
      <c r="UBN169" s="50"/>
      <c r="UBO169" s="50"/>
      <c r="UBP169" s="50"/>
      <c r="UBQ169" s="50"/>
      <c r="UBR169" s="50"/>
      <c r="UBS169" s="50"/>
      <c r="UBT169" s="50"/>
      <c r="UBU169" s="50"/>
      <c r="UBV169" s="50"/>
      <c r="UBW169" s="50"/>
      <c r="UBX169" s="50"/>
      <c r="UBY169" s="50"/>
      <c r="UBZ169" s="50"/>
      <c r="UCA169" s="50"/>
      <c r="UCB169" s="50"/>
      <c r="UCC169" s="50"/>
      <c r="UCD169" s="50"/>
      <c r="UCE169" s="50"/>
      <c r="UCF169" s="50"/>
      <c r="UCG169" s="50"/>
      <c r="UCH169" s="50"/>
      <c r="UCI169" s="50"/>
      <c r="UCJ169" s="50"/>
      <c r="UCK169" s="50"/>
      <c r="UCL169" s="50"/>
      <c r="UCM169" s="50"/>
      <c r="UCN169" s="50"/>
      <c r="UCO169" s="50"/>
      <c r="UCP169" s="50"/>
      <c r="UCQ169" s="50"/>
      <c r="UCR169" s="50"/>
      <c r="UCS169" s="50"/>
      <c r="UCT169" s="50"/>
      <c r="UCU169" s="50"/>
      <c r="UCV169" s="50"/>
      <c r="UCW169" s="50"/>
      <c r="UCX169" s="50"/>
      <c r="UCY169" s="50"/>
      <c r="UCZ169" s="50"/>
      <c r="UDA169" s="50"/>
      <c r="UDB169" s="50"/>
      <c r="UDC169" s="50"/>
      <c r="UDD169" s="50"/>
      <c r="UDE169" s="50"/>
      <c r="UDF169" s="50"/>
      <c r="UDG169" s="50"/>
      <c r="UDH169" s="50"/>
      <c r="UDI169" s="50"/>
      <c r="UDJ169" s="50"/>
      <c r="UDK169" s="50"/>
      <c r="UDL169" s="50"/>
      <c r="UDM169" s="50"/>
      <c r="UDN169" s="50"/>
      <c r="UDO169" s="50"/>
      <c r="UDP169" s="50"/>
      <c r="UDQ169" s="50"/>
      <c r="UDR169" s="50"/>
      <c r="UDS169" s="50"/>
      <c r="UDT169" s="50"/>
      <c r="UDU169" s="50"/>
      <c r="UDV169" s="50"/>
      <c r="UDW169" s="50"/>
      <c r="UDX169" s="50"/>
      <c r="UDY169" s="50"/>
      <c r="UDZ169" s="50"/>
      <c r="UEA169" s="50"/>
      <c r="UEB169" s="50"/>
      <c r="UEC169" s="50"/>
      <c r="UED169" s="50"/>
      <c r="UEE169" s="50"/>
      <c r="UEF169" s="50"/>
      <c r="UEG169" s="50"/>
      <c r="UEH169" s="50"/>
      <c r="UEI169" s="50"/>
      <c r="UEJ169" s="50"/>
      <c r="UEL169" s="50"/>
      <c r="UEN169" s="50"/>
      <c r="UEO169" s="50"/>
      <c r="UEP169" s="50"/>
      <c r="UEQ169" s="50"/>
      <c r="UER169" s="50"/>
      <c r="UES169" s="50"/>
      <c r="UET169" s="50"/>
      <c r="UEU169" s="50"/>
      <c r="UEZ169" s="50"/>
      <c r="UFA169" s="50"/>
      <c r="UFB169" s="50"/>
      <c r="UFC169" s="50"/>
      <c r="UFD169" s="50"/>
      <c r="UFE169" s="50"/>
      <c r="UFF169" s="50"/>
      <c r="UFG169" s="50"/>
      <c r="UFH169" s="50"/>
      <c r="UFI169" s="50"/>
      <c r="UFJ169" s="50"/>
      <c r="UFK169" s="50"/>
      <c r="UFL169" s="50"/>
      <c r="UFM169" s="50"/>
      <c r="UFN169" s="50"/>
      <c r="UFO169" s="50"/>
      <c r="UFP169" s="50"/>
      <c r="UFQ169" s="50"/>
      <c r="UFR169" s="50"/>
      <c r="UFS169" s="50"/>
      <c r="UFT169" s="50"/>
      <c r="UFU169" s="50"/>
      <c r="UFV169" s="50"/>
      <c r="UFW169" s="50"/>
      <c r="UFX169" s="50"/>
      <c r="UFY169" s="50"/>
      <c r="UFZ169" s="50"/>
      <c r="UGA169" s="50"/>
      <c r="UGB169" s="50"/>
      <c r="UGC169" s="50"/>
      <c r="UGD169" s="50"/>
      <c r="UGE169" s="50"/>
      <c r="UGF169" s="50"/>
      <c r="UGG169" s="50"/>
      <c r="UGH169" s="50"/>
      <c r="UGI169" s="50"/>
      <c r="UGJ169" s="50"/>
      <c r="UGK169" s="50"/>
      <c r="UGL169" s="50"/>
      <c r="UGM169" s="50"/>
      <c r="UGN169" s="50"/>
      <c r="UGO169" s="50"/>
      <c r="UGP169" s="50"/>
      <c r="UGQ169" s="50"/>
      <c r="UGR169" s="50"/>
      <c r="UGS169" s="50"/>
      <c r="UGT169" s="50"/>
      <c r="UGU169" s="50"/>
      <c r="UGV169" s="50"/>
      <c r="UGW169" s="50"/>
      <c r="UGX169" s="50"/>
      <c r="UGY169" s="50"/>
      <c r="UGZ169" s="50"/>
      <c r="UHA169" s="50"/>
      <c r="UHB169" s="50"/>
      <c r="UHC169" s="50"/>
      <c r="UHD169" s="50"/>
      <c r="UHE169" s="50"/>
      <c r="UHF169" s="50"/>
      <c r="UHG169" s="50"/>
      <c r="UHH169" s="50"/>
      <c r="UHI169" s="50"/>
      <c r="UHJ169" s="50"/>
      <c r="UHK169" s="50"/>
      <c r="UHL169" s="50"/>
      <c r="UHM169" s="50"/>
      <c r="UHN169" s="50"/>
      <c r="UHO169" s="50"/>
      <c r="UHP169" s="50"/>
      <c r="UHQ169" s="50"/>
      <c r="UHR169" s="50"/>
      <c r="UHS169" s="50"/>
      <c r="UHT169" s="50"/>
      <c r="UHU169" s="50"/>
      <c r="UHV169" s="50"/>
      <c r="UHW169" s="50"/>
      <c r="UHX169" s="50"/>
      <c r="UHY169" s="50"/>
      <c r="UHZ169" s="50"/>
      <c r="UIA169" s="50"/>
      <c r="UIB169" s="50"/>
      <c r="UIC169" s="50"/>
      <c r="UID169" s="50"/>
      <c r="UIE169" s="50"/>
      <c r="UIF169" s="50"/>
      <c r="UIG169" s="50"/>
      <c r="UIH169" s="50"/>
      <c r="UII169" s="50"/>
      <c r="UIJ169" s="50"/>
      <c r="UIK169" s="50"/>
      <c r="UIL169" s="50"/>
      <c r="UIM169" s="50"/>
      <c r="UIN169" s="50"/>
      <c r="UIO169" s="50"/>
      <c r="UIP169" s="50"/>
      <c r="UIQ169" s="50"/>
      <c r="UIR169" s="50"/>
      <c r="UIS169" s="50"/>
      <c r="UIT169" s="50"/>
      <c r="UIU169" s="50"/>
      <c r="UIV169" s="50"/>
      <c r="UIW169" s="50"/>
      <c r="UIX169" s="50"/>
      <c r="UIY169" s="50"/>
      <c r="UIZ169" s="50"/>
      <c r="UJA169" s="50"/>
      <c r="UJB169" s="50"/>
      <c r="UJC169" s="50"/>
      <c r="UJD169" s="50"/>
      <c r="UJE169" s="50"/>
      <c r="UJF169" s="50"/>
      <c r="UJG169" s="50"/>
      <c r="UJH169" s="50"/>
      <c r="UJI169" s="50"/>
      <c r="UJJ169" s="50"/>
      <c r="UJK169" s="50"/>
      <c r="UJL169" s="50"/>
      <c r="UJM169" s="50"/>
      <c r="UJN169" s="50"/>
      <c r="UJO169" s="50"/>
      <c r="UJP169" s="50"/>
      <c r="UJQ169" s="50"/>
      <c r="UJR169" s="50"/>
      <c r="UJS169" s="50"/>
      <c r="UJT169" s="50"/>
      <c r="UJU169" s="50"/>
      <c r="UJV169" s="50"/>
      <c r="UJW169" s="50"/>
      <c r="UJX169" s="50"/>
      <c r="UJY169" s="50"/>
      <c r="UJZ169" s="50"/>
      <c r="UKA169" s="50"/>
      <c r="UKB169" s="50"/>
      <c r="UKC169" s="50"/>
      <c r="UKD169" s="50"/>
      <c r="UKE169" s="50"/>
      <c r="UKF169" s="50"/>
      <c r="UKG169" s="50"/>
      <c r="UKH169" s="50"/>
      <c r="UKI169" s="50"/>
      <c r="UKJ169" s="50"/>
      <c r="UKK169" s="50"/>
      <c r="UKL169" s="50"/>
      <c r="UKM169" s="50"/>
      <c r="UKN169" s="50"/>
      <c r="UKO169" s="50"/>
      <c r="UKP169" s="50"/>
      <c r="UKQ169" s="50"/>
      <c r="UKR169" s="50"/>
      <c r="UKS169" s="50"/>
      <c r="UKT169" s="50"/>
      <c r="UKU169" s="50"/>
      <c r="UKV169" s="50"/>
      <c r="UKW169" s="50"/>
      <c r="UKX169" s="50"/>
      <c r="UKY169" s="50"/>
      <c r="UKZ169" s="50"/>
      <c r="ULA169" s="50"/>
      <c r="ULB169" s="50"/>
      <c r="ULC169" s="50"/>
      <c r="ULD169" s="50"/>
      <c r="ULE169" s="50"/>
      <c r="ULF169" s="50"/>
      <c r="ULG169" s="50"/>
      <c r="ULH169" s="50"/>
      <c r="ULI169" s="50"/>
      <c r="ULJ169" s="50"/>
      <c r="ULK169" s="50"/>
      <c r="ULL169" s="50"/>
      <c r="ULM169" s="50"/>
      <c r="ULN169" s="50"/>
      <c r="ULO169" s="50"/>
      <c r="ULP169" s="50"/>
      <c r="ULQ169" s="50"/>
      <c r="ULR169" s="50"/>
      <c r="ULS169" s="50"/>
      <c r="ULT169" s="50"/>
      <c r="ULU169" s="50"/>
      <c r="ULV169" s="50"/>
      <c r="ULW169" s="50"/>
      <c r="ULX169" s="50"/>
      <c r="ULY169" s="50"/>
      <c r="ULZ169" s="50"/>
      <c r="UMA169" s="50"/>
      <c r="UMB169" s="50"/>
      <c r="UMC169" s="50"/>
      <c r="UMD169" s="50"/>
      <c r="UME169" s="50"/>
      <c r="UMF169" s="50"/>
      <c r="UMG169" s="50"/>
      <c r="UMH169" s="50"/>
      <c r="UMI169" s="50"/>
      <c r="UMJ169" s="50"/>
      <c r="UMK169" s="50"/>
      <c r="UML169" s="50"/>
      <c r="UMM169" s="50"/>
      <c r="UMN169" s="50"/>
      <c r="UMO169" s="50"/>
      <c r="UMP169" s="50"/>
      <c r="UMQ169" s="50"/>
      <c r="UMR169" s="50"/>
      <c r="UMS169" s="50"/>
      <c r="UMT169" s="50"/>
      <c r="UMU169" s="50"/>
      <c r="UMV169" s="50"/>
      <c r="UMW169" s="50"/>
      <c r="UMX169" s="50"/>
      <c r="UMY169" s="50"/>
      <c r="UMZ169" s="50"/>
      <c r="UNA169" s="50"/>
      <c r="UNB169" s="50"/>
      <c r="UNC169" s="50"/>
      <c r="UND169" s="50"/>
      <c r="UNE169" s="50"/>
      <c r="UNF169" s="50"/>
      <c r="UNG169" s="50"/>
      <c r="UNH169" s="50"/>
      <c r="UNI169" s="50"/>
      <c r="UNJ169" s="50"/>
      <c r="UNK169" s="50"/>
      <c r="UNL169" s="50"/>
      <c r="UNM169" s="50"/>
      <c r="UNN169" s="50"/>
      <c r="UNO169" s="50"/>
      <c r="UNP169" s="50"/>
      <c r="UNQ169" s="50"/>
      <c r="UNR169" s="50"/>
      <c r="UNS169" s="50"/>
      <c r="UNT169" s="50"/>
      <c r="UNU169" s="50"/>
      <c r="UNV169" s="50"/>
      <c r="UNW169" s="50"/>
      <c r="UNX169" s="50"/>
      <c r="UNY169" s="50"/>
      <c r="UNZ169" s="50"/>
      <c r="UOA169" s="50"/>
      <c r="UOB169" s="50"/>
      <c r="UOC169" s="50"/>
      <c r="UOD169" s="50"/>
      <c r="UOE169" s="50"/>
      <c r="UOF169" s="50"/>
      <c r="UOH169" s="50"/>
      <c r="UOJ169" s="50"/>
      <c r="UOK169" s="50"/>
      <c r="UOL169" s="50"/>
      <c r="UOM169" s="50"/>
      <c r="UON169" s="50"/>
      <c r="UOO169" s="50"/>
      <c r="UOP169" s="50"/>
      <c r="UOQ169" s="50"/>
      <c r="UOV169" s="50"/>
      <c r="UOW169" s="50"/>
      <c r="UOX169" s="50"/>
      <c r="UOY169" s="50"/>
      <c r="UOZ169" s="50"/>
      <c r="UPA169" s="50"/>
      <c r="UPB169" s="50"/>
      <c r="UPC169" s="50"/>
      <c r="UPD169" s="50"/>
      <c r="UPE169" s="50"/>
      <c r="UPF169" s="50"/>
      <c r="UPG169" s="50"/>
      <c r="UPH169" s="50"/>
      <c r="UPI169" s="50"/>
      <c r="UPJ169" s="50"/>
      <c r="UPK169" s="50"/>
      <c r="UPL169" s="50"/>
      <c r="UPM169" s="50"/>
      <c r="UPN169" s="50"/>
      <c r="UPO169" s="50"/>
      <c r="UPP169" s="50"/>
      <c r="UPQ169" s="50"/>
      <c r="UPR169" s="50"/>
      <c r="UPS169" s="50"/>
      <c r="UPT169" s="50"/>
      <c r="UPU169" s="50"/>
      <c r="UPV169" s="50"/>
      <c r="UPW169" s="50"/>
      <c r="UPX169" s="50"/>
      <c r="UPY169" s="50"/>
      <c r="UPZ169" s="50"/>
      <c r="UQA169" s="50"/>
      <c r="UQB169" s="50"/>
      <c r="UQC169" s="50"/>
      <c r="UQD169" s="50"/>
      <c r="UQE169" s="50"/>
      <c r="UQF169" s="50"/>
      <c r="UQG169" s="50"/>
      <c r="UQH169" s="50"/>
      <c r="UQI169" s="50"/>
      <c r="UQJ169" s="50"/>
      <c r="UQK169" s="50"/>
      <c r="UQL169" s="50"/>
      <c r="UQM169" s="50"/>
      <c r="UQN169" s="50"/>
      <c r="UQO169" s="50"/>
      <c r="UQP169" s="50"/>
      <c r="UQQ169" s="50"/>
      <c r="UQR169" s="50"/>
      <c r="UQS169" s="50"/>
      <c r="UQT169" s="50"/>
      <c r="UQU169" s="50"/>
      <c r="UQV169" s="50"/>
      <c r="UQW169" s="50"/>
      <c r="UQX169" s="50"/>
      <c r="UQY169" s="50"/>
      <c r="UQZ169" s="50"/>
      <c r="URA169" s="50"/>
      <c r="URB169" s="50"/>
      <c r="URC169" s="50"/>
      <c r="URD169" s="50"/>
      <c r="URE169" s="50"/>
      <c r="URF169" s="50"/>
      <c r="URG169" s="50"/>
      <c r="URH169" s="50"/>
      <c r="URI169" s="50"/>
      <c r="URJ169" s="50"/>
      <c r="URK169" s="50"/>
      <c r="URL169" s="50"/>
      <c r="URM169" s="50"/>
      <c r="URN169" s="50"/>
      <c r="URO169" s="50"/>
      <c r="URP169" s="50"/>
      <c r="URQ169" s="50"/>
      <c r="URR169" s="50"/>
      <c r="URS169" s="50"/>
      <c r="URT169" s="50"/>
      <c r="URU169" s="50"/>
      <c r="URV169" s="50"/>
      <c r="URW169" s="50"/>
      <c r="URX169" s="50"/>
      <c r="URY169" s="50"/>
      <c r="URZ169" s="50"/>
      <c r="USA169" s="50"/>
      <c r="USB169" s="50"/>
      <c r="USC169" s="50"/>
      <c r="USD169" s="50"/>
      <c r="USE169" s="50"/>
      <c r="USF169" s="50"/>
      <c r="USG169" s="50"/>
      <c r="USH169" s="50"/>
      <c r="USI169" s="50"/>
      <c r="USJ169" s="50"/>
      <c r="USK169" s="50"/>
      <c r="USL169" s="50"/>
      <c r="USM169" s="50"/>
      <c r="USN169" s="50"/>
      <c r="USO169" s="50"/>
      <c r="USP169" s="50"/>
      <c r="USQ169" s="50"/>
      <c r="USR169" s="50"/>
      <c r="USS169" s="50"/>
      <c r="UST169" s="50"/>
      <c r="USU169" s="50"/>
      <c r="USV169" s="50"/>
      <c r="USW169" s="50"/>
      <c r="USX169" s="50"/>
      <c r="USY169" s="50"/>
      <c r="USZ169" s="50"/>
      <c r="UTA169" s="50"/>
      <c r="UTB169" s="50"/>
      <c r="UTC169" s="50"/>
      <c r="UTD169" s="50"/>
      <c r="UTE169" s="50"/>
      <c r="UTF169" s="50"/>
      <c r="UTG169" s="50"/>
      <c r="UTH169" s="50"/>
      <c r="UTI169" s="50"/>
      <c r="UTJ169" s="50"/>
      <c r="UTK169" s="50"/>
      <c r="UTL169" s="50"/>
      <c r="UTM169" s="50"/>
      <c r="UTN169" s="50"/>
      <c r="UTO169" s="50"/>
      <c r="UTP169" s="50"/>
      <c r="UTQ169" s="50"/>
      <c r="UTR169" s="50"/>
      <c r="UTS169" s="50"/>
      <c r="UTT169" s="50"/>
      <c r="UTU169" s="50"/>
      <c r="UTV169" s="50"/>
      <c r="UTW169" s="50"/>
      <c r="UTX169" s="50"/>
      <c r="UTY169" s="50"/>
      <c r="UTZ169" s="50"/>
      <c r="UUA169" s="50"/>
      <c r="UUB169" s="50"/>
      <c r="UUC169" s="50"/>
      <c r="UUD169" s="50"/>
      <c r="UUE169" s="50"/>
      <c r="UUF169" s="50"/>
      <c r="UUG169" s="50"/>
      <c r="UUH169" s="50"/>
      <c r="UUI169" s="50"/>
      <c r="UUJ169" s="50"/>
      <c r="UUK169" s="50"/>
      <c r="UUL169" s="50"/>
      <c r="UUM169" s="50"/>
      <c r="UUN169" s="50"/>
      <c r="UUO169" s="50"/>
      <c r="UUP169" s="50"/>
      <c r="UUQ169" s="50"/>
      <c r="UUR169" s="50"/>
      <c r="UUS169" s="50"/>
      <c r="UUT169" s="50"/>
      <c r="UUU169" s="50"/>
      <c r="UUV169" s="50"/>
      <c r="UUW169" s="50"/>
      <c r="UUX169" s="50"/>
      <c r="UUY169" s="50"/>
      <c r="UUZ169" s="50"/>
      <c r="UVA169" s="50"/>
      <c r="UVB169" s="50"/>
      <c r="UVC169" s="50"/>
      <c r="UVD169" s="50"/>
      <c r="UVE169" s="50"/>
      <c r="UVF169" s="50"/>
      <c r="UVG169" s="50"/>
      <c r="UVH169" s="50"/>
      <c r="UVI169" s="50"/>
      <c r="UVJ169" s="50"/>
      <c r="UVK169" s="50"/>
      <c r="UVL169" s="50"/>
      <c r="UVM169" s="50"/>
      <c r="UVN169" s="50"/>
      <c r="UVO169" s="50"/>
      <c r="UVP169" s="50"/>
      <c r="UVQ169" s="50"/>
      <c r="UVR169" s="50"/>
      <c r="UVS169" s="50"/>
      <c r="UVT169" s="50"/>
      <c r="UVU169" s="50"/>
      <c r="UVV169" s="50"/>
      <c r="UVW169" s="50"/>
      <c r="UVX169" s="50"/>
      <c r="UVY169" s="50"/>
      <c r="UVZ169" s="50"/>
      <c r="UWA169" s="50"/>
      <c r="UWB169" s="50"/>
      <c r="UWC169" s="50"/>
      <c r="UWD169" s="50"/>
      <c r="UWE169" s="50"/>
      <c r="UWF169" s="50"/>
      <c r="UWG169" s="50"/>
      <c r="UWH169" s="50"/>
      <c r="UWI169" s="50"/>
      <c r="UWJ169" s="50"/>
      <c r="UWK169" s="50"/>
      <c r="UWL169" s="50"/>
      <c r="UWM169" s="50"/>
      <c r="UWN169" s="50"/>
      <c r="UWO169" s="50"/>
      <c r="UWP169" s="50"/>
      <c r="UWQ169" s="50"/>
      <c r="UWR169" s="50"/>
      <c r="UWS169" s="50"/>
      <c r="UWT169" s="50"/>
      <c r="UWU169" s="50"/>
      <c r="UWV169" s="50"/>
      <c r="UWW169" s="50"/>
      <c r="UWX169" s="50"/>
      <c r="UWY169" s="50"/>
      <c r="UWZ169" s="50"/>
      <c r="UXA169" s="50"/>
      <c r="UXB169" s="50"/>
      <c r="UXC169" s="50"/>
      <c r="UXD169" s="50"/>
      <c r="UXE169" s="50"/>
      <c r="UXF169" s="50"/>
      <c r="UXG169" s="50"/>
      <c r="UXH169" s="50"/>
      <c r="UXI169" s="50"/>
      <c r="UXJ169" s="50"/>
      <c r="UXK169" s="50"/>
      <c r="UXL169" s="50"/>
      <c r="UXM169" s="50"/>
      <c r="UXN169" s="50"/>
      <c r="UXO169" s="50"/>
      <c r="UXP169" s="50"/>
      <c r="UXQ169" s="50"/>
      <c r="UXR169" s="50"/>
      <c r="UXS169" s="50"/>
      <c r="UXT169" s="50"/>
      <c r="UXU169" s="50"/>
      <c r="UXV169" s="50"/>
      <c r="UXW169" s="50"/>
      <c r="UXX169" s="50"/>
      <c r="UXY169" s="50"/>
      <c r="UXZ169" s="50"/>
      <c r="UYA169" s="50"/>
      <c r="UYB169" s="50"/>
      <c r="UYD169" s="50"/>
      <c r="UYF169" s="50"/>
      <c r="UYG169" s="50"/>
      <c r="UYH169" s="50"/>
      <c r="UYI169" s="50"/>
      <c r="UYJ169" s="50"/>
      <c r="UYK169" s="50"/>
      <c r="UYL169" s="50"/>
      <c r="UYM169" s="50"/>
      <c r="UYR169" s="50"/>
      <c r="UYS169" s="50"/>
      <c r="UYT169" s="50"/>
      <c r="UYU169" s="50"/>
      <c r="UYV169" s="50"/>
      <c r="UYW169" s="50"/>
      <c r="UYX169" s="50"/>
      <c r="UYY169" s="50"/>
      <c r="UYZ169" s="50"/>
      <c r="UZA169" s="50"/>
      <c r="UZB169" s="50"/>
      <c r="UZC169" s="50"/>
      <c r="UZD169" s="50"/>
      <c r="UZE169" s="50"/>
      <c r="UZF169" s="50"/>
      <c r="UZG169" s="50"/>
      <c r="UZH169" s="50"/>
      <c r="UZI169" s="50"/>
      <c r="UZJ169" s="50"/>
      <c r="UZK169" s="50"/>
      <c r="UZL169" s="50"/>
      <c r="UZM169" s="50"/>
      <c r="UZN169" s="50"/>
      <c r="UZO169" s="50"/>
      <c r="UZP169" s="50"/>
      <c r="UZQ169" s="50"/>
      <c r="UZR169" s="50"/>
      <c r="UZS169" s="50"/>
      <c r="UZT169" s="50"/>
      <c r="UZU169" s="50"/>
      <c r="UZV169" s="50"/>
      <c r="UZW169" s="50"/>
      <c r="UZX169" s="50"/>
      <c r="UZY169" s="50"/>
      <c r="UZZ169" s="50"/>
      <c r="VAA169" s="50"/>
      <c r="VAB169" s="50"/>
      <c r="VAC169" s="50"/>
      <c r="VAD169" s="50"/>
      <c r="VAE169" s="50"/>
      <c r="VAF169" s="50"/>
      <c r="VAG169" s="50"/>
      <c r="VAH169" s="50"/>
      <c r="VAI169" s="50"/>
      <c r="VAJ169" s="50"/>
      <c r="VAK169" s="50"/>
      <c r="VAL169" s="50"/>
      <c r="VAM169" s="50"/>
      <c r="VAN169" s="50"/>
      <c r="VAO169" s="50"/>
      <c r="VAP169" s="50"/>
      <c r="VAQ169" s="50"/>
      <c r="VAR169" s="50"/>
      <c r="VAS169" s="50"/>
      <c r="VAT169" s="50"/>
      <c r="VAU169" s="50"/>
      <c r="VAV169" s="50"/>
      <c r="VAW169" s="50"/>
      <c r="VAX169" s="50"/>
      <c r="VAY169" s="50"/>
      <c r="VAZ169" s="50"/>
      <c r="VBA169" s="50"/>
      <c r="VBB169" s="50"/>
      <c r="VBC169" s="50"/>
      <c r="VBD169" s="50"/>
      <c r="VBE169" s="50"/>
      <c r="VBF169" s="50"/>
      <c r="VBG169" s="50"/>
      <c r="VBH169" s="50"/>
      <c r="VBI169" s="50"/>
      <c r="VBJ169" s="50"/>
      <c r="VBK169" s="50"/>
      <c r="VBL169" s="50"/>
      <c r="VBM169" s="50"/>
      <c r="VBN169" s="50"/>
      <c r="VBO169" s="50"/>
      <c r="VBP169" s="50"/>
      <c r="VBQ169" s="50"/>
      <c r="VBR169" s="50"/>
      <c r="VBS169" s="50"/>
      <c r="VBT169" s="50"/>
      <c r="VBU169" s="50"/>
      <c r="VBV169" s="50"/>
      <c r="VBW169" s="50"/>
      <c r="VBX169" s="50"/>
      <c r="VBY169" s="50"/>
      <c r="VBZ169" s="50"/>
      <c r="VCA169" s="50"/>
      <c r="VCB169" s="50"/>
      <c r="VCC169" s="50"/>
      <c r="VCD169" s="50"/>
      <c r="VCE169" s="50"/>
      <c r="VCF169" s="50"/>
      <c r="VCG169" s="50"/>
      <c r="VCH169" s="50"/>
      <c r="VCI169" s="50"/>
      <c r="VCJ169" s="50"/>
      <c r="VCK169" s="50"/>
      <c r="VCL169" s="50"/>
      <c r="VCM169" s="50"/>
      <c r="VCN169" s="50"/>
      <c r="VCO169" s="50"/>
      <c r="VCP169" s="50"/>
      <c r="VCQ169" s="50"/>
      <c r="VCR169" s="50"/>
      <c r="VCS169" s="50"/>
      <c r="VCT169" s="50"/>
      <c r="VCU169" s="50"/>
      <c r="VCV169" s="50"/>
      <c r="VCW169" s="50"/>
      <c r="VCX169" s="50"/>
      <c r="VCY169" s="50"/>
      <c r="VCZ169" s="50"/>
      <c r="VDA169" s="50"/>
      <c r="VDB169" s="50"/>
      <c r="VDC169" s="50"/>
      <c r="VDD169" s="50"/>
      <c r="VDE169" s="50"/>
      <c r="VDF169" s="50"/>
      <c r="VDG169" s="50"/>
      <c r="VDH169" s="50"/>
      <c r="VDI169" s="50"/>
      <c r="VDJ169" s="50"/>
      <c r="VDK169" s="50"/>
      <c r="VDL169" s="50"/>
      <c r="VDM169" s="50"/>
      <c r="VDN169" s="50"/>
      <c r="VDO169" s="50"/>
      <c r="VDP169" s="50"/>
      <c r="VDQ169" s="50"/>
      <c r="VDR169" s="50"/>
      <c r="VDS169" s="50"/>
      <c r="VDT169" s="50"/>
      <c r="VDU169" s="50"/>
      <c r="VDV169" s="50"/>
      <c r="VDW169" s="50"/>
      <c r="VDX169" s="50"/>
      <c r="VDY169" s="50"/>
      <c r="VDZ169" s="50"/>
      <c r="VEA169" s="50"/>
      <c r="VEB169" s="50"/>
      <c r="VEC169" s="50"/>
      <c r="VED169" s="50"/>
      <c r="VEE169" s="50"/>
      <c r="VEF169" s="50"/>
      <c r="VEG169" s="50"/>
      <c r="VEH169" s="50"/>
      <c r="VEI169" s="50"/>
      <c r="VEJ169" s="50"/>
      <c r="VEK169" s="50"/>
      <c r="VEL169" s="50"/>
      <c r="VEM169" s="50"/>
      <c r="VEN169" s="50"/>
      <c r="VEO169" s="50"/>
      <c r="VEP169" s="50"/>
      <c r="VEQ169" s="50"/>
      <c r="VER169" s="50"/>
      <c r="VES169" s="50"/>
      <c r="VET169" s="50"/>
      <c r="VEU169" s="50"/>
      <c r="VEV169" s="50"/>
      <c r="VEW169" s="50"/>
      <c r="VEX169" s="50"/>
      <c r="VEY169" s="50"/>
      <c r="VEZ169" s="50"/>
      <c r="VFA169" s="50"/>
      <c r="VFB169" s="50"/>
      <c r="VFC169" s="50"/>
      <c r="VFD169" s="50"/>
      <c r="VFE169" s="50"/>
      <c r="VFF169" s="50"/>
      <c r="VFG169" s="50"/>
      <c r="VFH169" s="50"/>
      <c r="VFI169" s="50"/>
      <c r="VFJ169" s="50"/>
      <c r="VFK169" s="50"/>
      <c r="VFL169" s="50"/>
      <c r="VFM169" s="50"/>
      <c r="VFN169" s="50"/>
      <c r="VFO169" s="50"/>
      <c r="VFP169" s="50"/>
      <c r="VFQ169" s="50"/>
      <c r="VFR169" s="50"/>
      <c r="VFS169" s="50"/>
      <c r="VFT169" s="50"/>
      <c r="VFU169" s="50"/>
      <c r="VFV169" s="50"/>
      <c r="VFW169" s="50"/>
      <c r="VFX169" s="50"/>
      <c r="VFY169" s="50"/>
      <c r="VFZ169" s="50"/>
      <c r="VGA169" s="50"/>
      <c r="VGB169" s="50"/>
      <c r="VGC169" s="50"/>
      <c r="VGD169" s="50"/>
      <c r="VGE169" s="50"/>
      <c r="VGF169" s="50"/>
      <c r="VGG169" s="50"/>
      <c r="VGH169" s="50"/>
      <c r="VGI169" s="50"/>
      <c r="VGJ169" s="50"/>
      <c r="VGK169" s="50"/>
      <c r="VGL169" s="50"/>
      <c r="VGM169" s="50"/>
      <c r="VGN169" s="50"/>
      <c r="VGO169" s="50"/>
      <c r="VGP169" s="50"/>
      <c r="VGQ169" s="50"/>
      <c r="VGR169" s="50"/>
      <c r="VGS169" s="50"/>
      <c r="VGT169" s="50"/>
      <c r="VGU169" s="50"/>
      <c r="VGV169" s="50"/>
      <c r="VGW169" s="50"/>
      <c r="VGX169" s="50"/>
      <c r="VGY169" s="50"/>
      <c r="VGZ169" s="50"/>
      <c r="VHA169" s="50"/>
      <c r="VHB169" s="50"/>
      <c r="VHC169" s="50"/>
      <c r="VHD169" s="50"/>
      <c r="VHE169" s="50"/>
      <c r="VHF169" s="50"/>
      <c r="VHG169" s="50"/>
      <c r="VHH169" s="50"/>
      <c r="VHI169" s="50"/>
      <c r="VHJ169" s="50"/>
      <c r="VHK169" s="50"/>
      <c r="VHL169" s="50"/>
      <c r="VHM169" s="50"/>
      <c r="VHN169" s="50"/>
      <c r="VHO169" s="50"/>
      <c r="VHP169" s="50"/>
      <c r="VHQ169" s="50"/>
      <c r="VHR169" s="50"/>
      <c r="VHS169" s="50"/>
      <c r="VHT169" s="50"/>
      <c r="VHU169" s="50"/>
      <c r="VHV169" s="50"/>
      <c r="VHW169" s="50"/>
      <c r="VHX169" s="50"/>
      <c r="VHZ169" s="50"/>
      <c r="VIB169" s="50"/>
      <c r="VIC169" s="50"/>
      <c r="VID169" s="50"/>
      <c r="VIE169" s="50"/>
      <c r="VIF169" s="50"/>
      <c r="VIG169" s="50"/>
      <c r="VIH169" s="50"/>
      <c r="VII169" s="50"/>
      <c r="VIN169" s="50"/>
      <c r="VIO169" s="50"/>
      <c r="VIP169" s="50"/>
      <c r="VIQ169" s="50"/>
      <c r="VIR169" s="50"/>
      <c r="VIS169" s="50"/>
      <c r="VIT169" s="50"/>
      <c r="VIU169" s="50"/>
      <c r="VIV169" s="50"/>
      <c r="VIW169" s="50"/>
      <c r="VIX169" s="50"/>
      <c r="VIY169" s="50"/>
      <c r="VIZ169" s="50"/>
      <c r="VJA169" s="50"/>
      <c r="VJB169" s="50"/>
      <c r="VJC169" s="50"/>
      <c r="VJD169" s="50"/>
      <c r="VJE169" s="50"/>
      <c r="VJF169" s="50"/>
      <c r="VJG169" s="50"/>
      <c r="VJH169" s="50"/>
      <c r="VJI169" s="50"/>
      <c r="VJJ169" s="50"/>
      <c r="VJK169" s="50"/>
      <c r="VJL169" s="50"/>
      <c r="VJM169" s="50"/>
      <c r="VJN169" s="50"/>
      <c r="VJO169" s="50"/>
      <c r="VJP169" s="50"/>
      <c r="VJQ169" s="50"/>
      <c r="VJR169" s="50"/>
      <c r="VJS169" s="50"/>
      <c r="VJT169" s="50"/>
      <c r="VJU169" s="50"/>
      <c r="VJV169" s="50"/>
      <c r="VJW169" s="50"/>
      <c r="VJX169" s="50"/>
      <c r="VJY169" s="50"/>
      <c r="VJZ169" s="50"/>
      <c r="VKA169" s="50"/>
      <c r="VKB169" s="50"/>
      <c r="VKC169" s="50"/>
      <c r="VKD169" s="50"/>
      <c r="VKE169" s="50"/>
      <c r="VKF169" s="50"/>
      <c r="VKG169" s="50"/>
      <c r="VKH169" s="50"/>
      <c r="VKI169" s="50"/>
      <c r="VKJ169" s="50"/>
      <c r="VKK169" s="50"/>
      <c r="VKL169" s="50"/>
      <c r="VKM169" s="50"/>
      <c r="VKN169" s="50"/>
      <c r="VKO169" s="50"/>
      <c r="VKP169" s="50"/>
      <c r="VKQ169" s="50"/>
      <c r="VKR169" s="50"/>
      <c r="VKS169" s="50"/>
      <c r="VKT169" s="50"/>
      <c r="VKU169" s="50"/>
      <c r="VKV169" s="50"/>
      <c r="VKW169" s="50"/>
      <c r="VKX169" s="50"/>
      <c r="VKY169" s="50"/>
      <c r="VKZ169" s="50"/>
      <c r="VLA169" s="50"/>
      <c r="VLB169" s="50"/>
      <c r="VLC169" s="50"/>
      <c r="VLD169" s="50"/>
      <c r="VLE169" s="50"/>
      <c r="VLF169" s="50"/>
      <c r="VLG169" s="50"/>
      <c r="VLH169" s="50"/>
      <c r="VLI169" s="50"/>
      <c r="VLJ169" s="50"/>
      <c r="VLK169" s="50"/>
      <c r="VLL169" s="50"/>
      <c r="VLM169" s="50"/>
      <c r="VLN169" s="50"/>
      <c r="VLO169" s="50"/>
      <c r="VLP169" s="50"/>
      <c r="VLQ169" s="50"/>
      <c r="VLR169" s="50"/>
      <c r="VLS169" s="50"/>
      <c r="VLT169" s="50"/>
      <c r="VLU169" s="50"/>
      <c r="VLV169" s="50"/>
      <c r="VLW169" s="50"/>
      <c r="VLX169" s="50"/>
      <c r="VLY169" s="50"/>
      <c r="VLZ169" s="50"/>
      <c r="VMA169" s="50"/>
      <c r="VMB169" s="50"/>
      <c r="VMC169" s="50"/>
      <c r="VMD169" s="50"/>
      <c r="VME169" s="50"/>
      <c r="VMF169" s="50"/>
      <c r="VMG169" s="50"/>
      <c r="VMH169" s="50"/>
      <c r="VMI169" s="50"/>
      <c r="VMJ169" s="50"/>
      <c r="VMK169" s="50"/>
      <c r="VML169" s="50"/>
      <c r="VMM169" s="50"/>
      <c r="VMN169" s="50"/>
      <c r="VMO169" s="50"/>
      <c r="VMP169" s="50"/>
      <c r="VMQ169" s="50"/>
      <c r="VMR169" s="50"/>
      <c r="VMS169" s="50"/>
      <c r="VMT169" s="50"/>
      <c r="VMU169" s="50"/>
      <c r="VMV169" s="50"/>
      <c r="VMW169" s="50"/>
      <c r="VMX169" s="50"/>
      <c r="VMY169" s="50"/>
      <c r="VMZ169" s="50"/>
      <c r="VNA169" s="50"/>
      <c r="VNB169" s="50"/>
      <c r="VNC169" s="50"/>
      <c r="VND169" s="50"/>
      <c r="VNE169" s="50"/>
      <c r="VNF169" s="50"/>
      <c r="VNG169" s="50"/>
      <c r="VNH169" s="50"/>
      <c r="VNI169" s="50"/>
      <c r="VNJ169" s="50"/>
      <c r="VNK169" s="50"/>
      <c r="VNL169" s="50"/>
      <c r="VNM169" s="50"/>
      <c r="VNN169" s="50"/>
      <c r="VNO169" s="50"/>
      <c r="VNP169" s="50"/>
      <c r="VNQ169" s="50"/>
      <c r="VNR169" s="50"/>
      <c r="VNS169" s="50"/>
      <c r="VNT169" s="50"/>
      <c r="VNU169" s="50"/>
      <c r="VNV169" s="50"/>
      <c r="VNW169" s="50"/>
      <c r="VNX169" s="50"/>
      <c r="VNY169" s="50"/>
      <c r="VNZ169" s="50"/>
      <c r="VOA169" s="50"/>
      <c r="VOB169" s="50"/>
      <c r="VOC169" s="50"/>
      <c r="VOD169" s="50"/>
      <c r="VOE169" s="50"/>
      <c r="VOF169" s="50"/>
      <c r="VOG169" s="50"/>
      <c r="VOH169" s="50"/>
      <c r="VOI169" s="50"/>
      <c r="VOJ169" s="50"/>
      <c r="VOK169" s="50"/>
      <c r="VOL169" s="50"/>
      <c r="VOM169" s="50"/>
      <c r="VON169" s="50"/>
      <c r="VOO169" s="50"/>
      <c r="VOP169" s="50"/>
      <c r="VOQ169" s="50"/>
      <c r="VOR169" s="50"/>
      <c r="VOS169" s="50"/>
      <c r="VOT169" s="50"/>
      <c r="VOU169" s="50"/>
      <c r="VOV169" s="50"/>
      <c r="VOW169" s="50"/>
      <c r="VOX169" s="50"/>
      <c r="VOY169" s="50"/>
      <c r="VOZ169" s="50"/>
      <c r="VPA169" s="50"/>
      <c r="VPB169" s="50"/>
      <c r="VPC169" s="50"/>
      <c r="VPD169" s="50"/>
      <c r="VPE169" s="50"/>
      <c r="VPF169" s="50"/>
      <c r="VPG169" s="50"/>
      <c r="VPH169" s="50"/>
      <c r="VPI169" s="50"/>
      <c r="VPJ169" s="50"/>
      <c r="VPK169" s="50"/>
      <c r="VPL169" s="50"/>
      <c r="VPM169" s="50"/>
      <c r="VPN169" s="50"/>
      <c r="VPO169" s="50"/>
      <c r="VPP169" s="50"/>
      <c r="VPQ169" s="50"/>
      <c r="VPR169" s="50"/>
      <c r="VPS169" s="50"/>
      <c r="VPT169" s="50"/>
      <c r="VPU169" s="50"/>
      <c r="VPV169" s="50"/>
      <c r="VPW169" s="50"/>
      <c r="VPX169" s="50"/>
      <c r="VPY169" s="50"/>
      <c r="VPZ169" s="50"/>
      <c r="VQA169" s="50"/>
      <c r="VQB169" s="50"/>
      <c r="VQC169" s="50"/>
      <c r="VQD169" s="50"/>
      <c r="VQE169" s="50"/>
      <c r="VQF169" s="50"/>
      <c r="VQG169" s="50"/>
      <c r="VQH169" s="50"/>
      <c r="VQI169" s="50"/>
      <c r="VQJ169" s="50"/>
      <c r="VQK169" s="50"/>
      <c r="VQL169" s="50"/>
      <c r="VQM169" s="50"/>
      <c r="VQN169" s="50"/>
      <c r="VQO169" s="50"/>
      <c r="VQP169" s="50"/>
      <c r="VQQ169" s="50"/>
      <c r="VQR169" s="50"/>
      <c r="VQS169" s="50"/>
      <c r="VQT169" s="50"/>
      <c r="VQU169" s="50"/>
      <c r="VQV169" s="50"/>
      <c r="VQW169" s="50"/>
      <c r="VQX169" s="50"/>
      <c r="VQY169" s="50"/>
      <c r="VQZ169" s="50"/>
      <c r="VRA169" s="50"/>
      <c r="VRB169" s="50"/>
      <c r="VRC169" s="50"/>
      <c r="VRD169" s="50"/>
      <c r="VRE169" s="50"/>
      <c r="VRF169" s="50"/>
      <c r="VRG169" s="50"/>
      <c r="VRH169" s="50"/>
      <c r="VRI169" s="50"/>
      <c r="VRJ169" s="50"/>
      <c r="VRK169" s="50"/>
      <c r="VRL169" s="50"/>
      <c r="VRM169" s="50"/>
      <c r="VRN169" s="50"/>
      <c r="VRO169" s="50"/>
      <c r="VRP169" s="50"/>
      <c r="VRQ169" s="50"/>
      <c r="VRR169" s="50"/>
      <c r="VRS169" s="50"/>
      <c r="VRT169" s="50"/>
      <c r="VRV169" s="50"/>
      <c r="VRX169" s="50"/>
      <c r="VRY169" s="50"/>
      <c r="VRZ169" s="50"/>
      <c r="VSA169" s="50"/>
      <c r="VSB169" s="50"/>
      <c r="VSC169" s="50"/>
      <c r="VSD169" s="50"/>
      <c r="VSE169" s="50"/>
      <c r="VSJ169" s="50"/>
      <c r="VSK169" s="50"/>
      <c r="VSL169" s="50"/>
      <c r="VSM169" s="50"/>
      <c r="VSN169" s="50"/>
      <c r="VSO169" s="50"/>
      <c r="VSP169" s="50"/>
      <c r="VSQ169" s="50"/>
      <c r="VSR169" s="50"/>
      <c r="VSS169" s="50"/>
      <c r="VST169" s="50"/>
      <c r="VSU169" s="50"/>
      <c r="VSV169" s="50"/>
      <c r="VSW169" s="50"/>
      <c r="VSX169" s="50"/>
      <c r="VSY169" s="50"/>
      <c r="VSZ169" s="50"/>
      <c r="VTA169" s="50"/>
      <c r="VTB169" s="50"/>
      <c r="VTC169" s="50"/>
      <c r="VTD169" s="50"/>
      <c r="VTE169" s="50"/>
      <c r="VTF169" s="50"/>
      <c r="VTG169" s="50"/>
      <c r="VTH169" s="50"/>
      <c r="VTI169" s="50"/>
      <c r="VTJ169" s="50"/>
      <c r="VTK169" s="50"/>
      <c r="VTL169" s="50"/>
      <c r="VTM169" s="50"/>
      <c r="VTN169" s="50"/>
      <c r="VTO169" s="50"/>
      <c r="VTP169" s="50"/>
      <c r="VTQ169" s="50"/>
      <c r="VTR169" s="50"/>
      <c r="VTS169" s="50"/>
      <c r="VTT169" s="50"/>
      <c r="VTU169" s="50"/>
      <c r="VTV169" s="50"/>
      <c r="VTW169" s="50"/>
      <c r="VTX169" s="50"/>
      <c r="VTY169" s="50"/>
      <c r="VTZ169" s="50"/>
      <c r="VUA169" s="50"/>
      <c r="VUB169" s="50"/>
      <c r="VUC169" s="50"/>
      <c r="VUD169" s="50"/>
      <c r="VUE169" s="50"/>
      <c r="VUF169" s="50"/>
      <c r="VUG169" s="50"/>
      <c r="VUH169" s="50"/>
      <c r="VUI169" s="50"/>
      <c r="VUJ169" s="50"/>
      <c r="VUK169" s="50"/>
      <c r="VUL169" s="50"/>
      <c r="VUM169" s="50"/>
      <c r="VUN169" s="50"/>
      <c r="VUO169" s="50"/>
      <c r="VUP169" s="50"/>
      <c r="VUQ169" s="50"/>
      <c r="VUR169" s="50"/>
      <c r="VUS169" s="50"/>
      <c r="VUT169" s="50"/>
      <c r="VUU169" s="50"/>
      <c r="VUV169" s="50"/>
      <c r="VUW169" s="50"/>
      <c r="VUX169" s="50"/>
      <c r="VUY169" s="50"/>
      <c r="VUZ169" s="50"/>
      <c r="VVA169" s="50"/>
      <c r="VVB169" s="50"/>
      <c r="VVC169" s="50"/>
      <c r="VVD169" s="50"/>
      <c r="VVE169" s="50"/>
      <c r="VVF169" s="50"/>
      <c r="VVG169" s="50"/>
      <c r="VVH169" s="50"/>
      <c r="VVI169" s="50"/>
      <c r="VVJ169" s="50"/>
      <c r="VVK169" s="50"/>
      <c r="VVL169" s="50"/>
      <c r="VVM169" s="50"/>
      <c r="VVN169" s="50"/>
      <c r="VVO169" s="50"/>
      <c r="VVP169" s="50"/>
      <c r="VVQ169" s="50"/>
      <c r="VVR169" s="50"/>
      <c r="VVS169" s="50"/>
      <c r="VVT169" s="50"/>
      <c r="VVU169" s="50"/>
      <c r="VVV169" s="50"/>
      <c r="VVW169" s="50"/>
      <c r="VVX169" s="50"/>
      <c r="VVY169" s="50"/>
      <c r="VVZ169" s="50"/>
      <c r="VWA169" s="50"/>
      <c r="VWB169" s="50"/>
      <c r="VWC169" s="50"/>
      <c r="VWD169" s="50"/>
      <c r="VWE169" s="50"/>
      <c r="VWF169" s="50"/>
      <c r="VWG169" s="50"/>
      <c r="VWH169" s="50"/>
      <c r="VWI169" s="50"/>
      <c r="VWJ169" s="50"/>
      <c r="VWK169" s="50"/>
      <c r="VWL169" s="50"/>
      <c r="VWM169" s="50"/>
      <c r="VWN169" s="50"/>
      <c r="VWO169" s="50"/>
      <c r="VWP169" s="50"/>
      <c r="VWQ169" s="50"/>
      <c r="VWR169" s="50"/>
      <c r="VWS169" s="50"/>
      <c r="VWT169" s="50"/>
      <c r="VWU169" s="50"/>
      <c r="VWV169" s="50"/>
      <c r="VWW169" s="50"/>
      <c r="VWX169" s="50"/>
      <c r="VWY169" s="50"/>
      <c r="VWZ169" s="50"/>
      <c r="VXA169" s="50"/>
      <c r="VXB169" s="50"/>
      <c r="VXC169" s="50"/>
      <c r="VXD169" s="50"/>
      <c r="VXE169" s="50"/>
      <c r="VXF169" s="50"/>
      <c r="VXG169" s="50"/>
      <c r="VXH169" s="50"/>
      <c r="VXI169" s="50"/>
      <c r="VXJ169" s="50"/>
      <c r="VXK169" s="50"/>
      <c r="VXL169" s="50"/>
      <c r="VXM169" s="50"/>
      <c r="VXN169" s="50"/>
      <c r="VXO169" s="50"/>
      <c r="VXP169" s="50"/>
      <c r="VXQ169" s="50"/>
      <c r="VXR169" s="50"/>
      <c r="VXS169" s="50"/>
      <c r="VXT169" s="50"/>
      <c r="VXU169" s="50"/>
      <c r="VXV169" s="50"/>
      <c r="VXW169" s="50"/>
      <c r="VXX169" s="50"/>
      <c r="VXY169" s="50"/>
      <c r="VXZ169" s="50"/>
      <c r="VYA169" s="50"/>
      <c r="VYB169" s="50"/>
      <c r="VYC169" s="50"/>
      <c r="VYD169" s="50"/>
      <c r="VYE169" s="50"/>
      <c r="VYF169" s="50"/>
      <c r="VYG169" s="50"/>
      <c r="VYH169" s="50"/>
      <c r="VYI169" s="50"/>
      <c r="VYJ169" s="50"/>
      <c r="VYK169" s="50"/>
      <c r="VYL169" s="50"/>
      <c r="VYM169" s="50"/>
      <c r="VYN169" s="50"/>
      <c r="VYO169" s="50"/>
      <c r="VYP169" s="50"/>
      <c r="VYQ169" s="50"/>
      <c r="VYR169" s="50"/>
      <c r="VYS169" s="50"/>
      <c r="VYT169" s="50"/>
      <c r="VYU169" s="50"/>
      <c r="VYV169" s="50"/>
      <c r="VYW169" s="50"/>
      <c r="VYX169" s="50"/>
      <c r="VYY169" s="50"/>
      <c r="VYZ169" s="50"/>
      <c r="VZA169" s="50"/>
      <c r="VZB169" s="50"/>
      <c r="VZC169" s="50"/>
      <c r="VZD169" s="50"/>
      <c r="VZE169" s="50"/>
      <c r="VZF169" s="50"/>
      <c r="VZG169" s="50"/>
      <c r="VZH169" s="50"/>
      <c r="VZI169" s="50"/>
      <c r="VZJ169" s="50"/>
      <c r="VZK169" s="50"/>
      <c r="VZL169" s="50"/>
      <c r="VZM169" s="50"/>
      <c r="VZN169" s="50"/>
      <c r="VZO169" s="50"/>
      <c r="VZP169" s="50"/>
      <c r="VZQ169" s="50"/>
      <c r="VZR169" s="50"/>
      <c r="VZS169" s="50"/>
      <c r="VZT169" s="50"/>
      <c r="VZU169" s="50"/>
      <c r="VZV169" s="50"/>
      <c r="VZW169" s="50"/>
      <c r="VZX169" s="50"/>
      <c r="VZY169" s="50"/>
      <c r="VZZ169" s="50"/>
      <c r="WAA169" s="50"/>
      <c r="WAB169" s="50"/>
      <c r="WAC169" s="50"/>
      <c r="WAD169" s="50"/>
      <c r="WAE169" s="50"/>
      <c r="WAF169" s="50"/>
      <c r="WAG169" s="50"/>
      <c r="WAH169" s="50"/>
      <c r="WAI169" s="50"/>
      <c r="WAJ169" s="50"/>
      <c r="WAK169" s="50"/>
      <c r="WAL169" s="50"/>
      <c r="WAM169" s="50"/>
      <c r="WAN169" s="50"/>
      <c r="WAO169" s="50"/>
      <c r="WAP169" s="50"/>
      <c r="WAQ169" s="50"/>
      <c r="WAR169" s="50"/>
      <c r="WAS169" s="50"/>
      <c r="WAT169" s="50"/>
      <c r="WAU169" s="50"/>
      <c r="WAV169" s="50"/>
      <c r="WAW169" s="50"/>
      <c r="WAX169" s="50"/>
      <c r="WAY169" s="50"/>
      <c r="WAZ169" s="50"/>
      <c r="WBA169" s="50"/>
      <c r="WBB169" s="50"/>
      <c r="WBC169" s="50"/>
      <c r="WBD169" s="50"/>
      <c r="WBE169" s="50"/>
      <c r="WBF169" s="50"/>
      <c r="WBG169" s="50"/>
      <c r="WBH169" s="50"/>
      <c r="WBI169" s="50"/>
      <c r="WBJ169" s="50"/>
      <c r="WBK169" s="50"/>
      <c r="WBL169" s="50"/>
      <c r="WBM169" s="50"/>
      <c r="WBN169" s="50"/>
      <c r="WBO169" s="50"/>
      <c r="WBP169" s="50"/>
      <c r="WBR169" s="50"/>
      <c r="WBT169" s="50"/>
      <c r="WBU169" s="50"/>
      <c r="WBV169" s="50"/>
      <c r="WBW169" s="50"/>
      <c r="WBX169" s="50"/>
      <c r="WBY169" s="50"/>
      <c r="WBZ169" s="50"/>
      <c r="WCA169" s="50"/>
      <c r="WCF169" s="50"/>
      <c r="WCG169" s="50"/>
      <c r="WCH169" s="50"/>
      <c r="WCI169" s="50"/>
      <c r="WCJ169" s="50"/>
      <c r="WCK169" s="50"/>
      <c r="WCL169" s="50"/>
      <c r="WCM169" s="50"/>
      <c r="WCN169" s="50"/>
      <c r="WCO169" s="50"/>
      <c r="WCP169" s="50"/>
      <c r="WCQ169" s="50"/>
      <c r="WCR169" s="50"/>
      <c r="WCS169" s="50"/>
      <c r="WCT169" s="50"/>
      <c r="WCU169" s="50"/>
      <c r="WCV169" s="50"/>
      <c r="WCW169" s="50"/>
      <c r="WCX169" s="50"/>
      <c r="WCY169" s="50"/>
      <c r="WCZ169" s="50"/>
      <c r="WDA169" s="50"/>
      <c r="WDB169" s="50"/>
      <c r="WDC169" s="50"/>
      <c r="WDD169" s="50"/>
      <c r="WDE169" s="50"/>
      <c r="WDF169" s="50"/>
      <c r="WDG169" s="50"/>
      <c r="WDH169" s="50"/>
      <c r="WDI169" s="50"/>
      <c r="WDJ169" s="50"/>
      <c r="WDK169" s="50"/>
      <c r="WDL169" s="50"/>
      <c r="WDM169" s="50"/>
      <c r="WDN169" s="50"/>
      <c r="WDO169" s="50"/>
      <c r="WDP169" s="50"/>
      <c r="WDQ169" s="50"/>
      <c r="WDR169" s="50"/>
      <c r="WDS169" s="50"/>
      <c r="WDT169" s="50"/>
      <c r="WDU169" s="50"/>
      <c r="WDV169" s="50"/>
      <c r="WDW169" s="50"/>
      <c r="WDX169" s="50"/>
      <c r="WDY169" s="50"/>
      <c r="WDZ169" s="50"/>
      <c r="WEA169" s="50"/>
      <c r="WEB169" s="50"/>
      <c r="WEC169" s="50"/>
      <c r="WED169" s="50"/>
      <c r="WEE169" s="50"/>
      <c r="WEF169" s="50"/>
      <c r="WEG169" s="50"/>
      <c r="WEH169" s="50"/>
      <c r="WEI169" s="50"/>
      <c r="WEJ169" s="50"/>
      <c r="WEK169" s="50"/>
      <c r="WEL169" s="50"/>
      <c r="WEM169" s="50"/>
      <c r="WEN169" s="50"/>
      <c r="WEO169" s="50"/>
      <c r="WEP169" s="50"/>
      <c r="WEQ169" s="50"/>
      <c r="WER169" s="50"/>
      <c r="WES169" s="50"/>
      <c r="WET169" s="50"/>
      <c r="WEU169" s="50"/>
      <c r="WEV169" s="50"/>
      <c r="WEW169" s="50"/>
      <c r="WEX169" s="50"/>
      <c r="WEY169" s="50"/>
      <c r="WEZ169" s="50"/>
      <c r="WFA169" s="50"/>
      <c r="WFB169" s="50"/>
      <c r="WFC169" s="50"/>
      <c r="WFD169" s="50"/>
      <c r="WFE169" s="50"/>
      <c r="WFF169" s="50"/>
      <c r="WFG169" s="50"/>
      <c r="WFH169" s="50"/>
      <c r="WFI169" s="50"/>
      <c r="WFJ169" s="50"/>
      <c r="WFK169" s="50"/>
      <c r="WFL169" s="50"/>
      <c r="WFM169" s="50"/>
      <c r="WFN169" s="50"/>
      <c r="WFO169" s="50"/>
      <c r="WFP169" s="50"/>
      <c r="WFQ169" s="50"/>
      <c r="WFR169" s="50"/>
      <c r="WFS169" s="50"/>
      <c r="WFT169" s="50"/>
      <c r="WFU169" s="50"/>
      <c r="WFV169" s="50"/>
      <c r="WFW169" s="50"/>
      <c r="WFX169" s="50"/>
      <c r="WFY169" s="50"/>
      <c r="WFZ169" s="50"/>
      <c r="WGA169" s="50"/>
      <c r="WGB169" s="50"/>
      <c r="WGC169" s="50"/>
      <c r="WGD169" s="50"/>
      <c r="WGE169" s="50"/>
      <c r="WGF169" s="50"/>
      <c r="WGG169" s="50"/>
      <c r="WGH169" s="50"/>
      <c r="WGI169" s="50"/>
      <c r="WGJ169" s="50"/>
      <c r="WGK169" s="50"/>
      <c r="WGL169" s="50"/>
      <c r="WGM169" s="50"/>
      <c r="WGN169" s="50"/>
      <c r="WGO169" s="50"/>
      <c r="WGP169" s="50"/>
      <c r="WGQ169" s="50"/>
      <c r="WGR169" s="50"/>
      <c r="WGS169" s="50"/>
      <c r="WGT169" s="50"/>
      <c r="WGU169" s="50"/>
      <c r="WGV169" s="50"/>
      <c r="WGW169" s="50"/>
      <c r="WGX169" s="50"/>
      <c r="WGY169" s="50"/>
      <c r="WGZ169" s="50"/>
      <c r="WHA169" s="50"/>
      <c r="WHB169" s="50"/>
      <c r="WHC169" s="50"/>
      <c r="WHD169" s="50"/>
      <c r="WHE169" s="50"/>
      <c r="WHF169" s="50"/>
      <c r="WHG169" s="50"/>
      <c r="WHH169" s="50"/>
      <c r="WHI169" s="50"/>
      <c r="WHJ169" s="50"/>
      <c r="WHK169" s="50"/>
      <c r="WHL169" s="50"/>
      <c r="WHM169" s="50"/>
      <c r="WHN169" s="50"/>
      <c r="WHO169" s="50"/>
      <c r="WHP169" s="50"/>
      <c r="WHQ169" s="50"/>
      <c r="WHR169" s="50"/>
      <c r="WHS169" s="50"/>
      <c r="WHT169" s="50"/>
      <c r="WHU169" s="50"/>
      <c r="WHV169" s="50"/>
      <c r="WHW169" s="50"/>
      <c r="WHX169" s="50"/>
      <c r="WHY169" s="50"/>
      <c r="WHZ169" s="50"/>
      <c r="WIA169" s="50"/>
      <c r="WIB169" s="50"/>
      <c r="WIC169" s="50"/>
      <c r="WID169" s="50"/>
      <c r="WIE169" s="50"/>
      <c r="WIF169" s="50"/>
      <c r="WIG169" s="50"/>
      <c r="WIH169" s="50"/>
      <c r="WII169" s="50"/>
      <c r="WIJ169" s="50"/>
      <c r="WIK169" s="50"/>
      <c r="WIL169" s="50"/>
      <c r="WIM169" s="50"/>
      <c r="WIN169" s="50"/>
      <c r="WIO169" s="50"/>
      <c r="WIP169" s="50"/>
      <c r="WIQ169" s="50"/>
      <c r="WIR169" s="50"/>
      <c r="WIS169" s="50"/>
      <c r="WIT169" s="50"/>
      <c r="WIU169" s="50"/>
      <c r="WIV169" s="50"/>
      <c r="WIW169" s="50"/>
      <c r="WIX169" s="50"/>
      <c r="WIY169" s="50"/>
      <c r="WIZ169" s="50"/>
      <c r="WJA169" s="50"/>
      <c r="WJB169" s="50"/>
      <c r="WJC169" s="50"/>
      <c r="WJD169" s="50"/>
      <c r="WJE169" s="50"/>
      <c r="WJF169" s="50"/>
      <c r="WJG169" s="50"/>
      <c r="WJH169" s="50"/>
      <c r="WJI169" s="50"/>
      <c r="WJJ169" s="50"/>
      <c r="WJK169" s="50"/>
      <c r="WJL169" s="50"/>
      <c r="WJM169" s="50"/>
      <c r="WJN169" s="50"/>
      <c r="WJO169" s="50"/>
      <c r="WJP169" s="50"/>
      <c r="WJQ169" s="50"/>
      <c r="WJR169" s="50"/>
      <c r="WJS169" s="50"/>
      <c r="WJT169" s="50"/>
      <c r="WJU169" s="50"/>
      <c r="WJV169" s="50"/>
      <c r="WJW169" s="50"/>
      <c r="WJX169" s="50"/>
      <c r="WJY169" s="50"/>
      <c r="WJZ169" s="50"/>
      <c r="WKA169" s="50"/>
      <c r="WKB169" s="50"/>
      <c r="WKC169" s="50"/>
      <c r="WKD169" s="50"/>
      <c r="WKE169" s="50"/>
      <c r="WKF169" s="50"/>
      <c r="WKG169" s="50"/>
      <c r="WKH169" s="50"/>
      <c r="WKI169" s="50"/>
      <c r="WKJ169" s="50"/>
      <c r="WKK169" s="50"/>
      <c r="WKL169" s="50"/>
      <c r="WKM169" s="50"/>
      <c r="WKN169" s="50"/>
      <c r="WKO169" s="50"/>
      <c r="WKP169" s="50"/>
      <c r="WKQ169" s="50"/>
      <c r="WKR169" s="50"/>
      <c r="WKS169" s="50"/>
      <c r="WKT169" s="50"/>
      <c r="WKU169" s="50"/>
      <c r="WKV169" s="50"/>
      <c r="WKW169" s="50"/>
      <c r="WKX169" s="50"/>
      <c r="WKY169" s="50"/>
      <c r="WKZ169" s="50"/>
      <c r="WLA169" s="50"/>
      <c r="WLB169" s="50"/>
      <c r="WLC169" s="50"/>
      <c r="WLD169" s="50"/>
      <c r="WLE169" s="50"/>
      <c r="WLF169" s="50"/>
      <c r="WLG169" s="50"/>
      <c r="WLH169" s="50"/>
      <c r="WLI169" s="50"/>
      <c r="WLJ169" s="50"/>
      <c r="WLK169" s="50"/>
      <c r="WLL169" s="50"/>
      <c r="WLN169" s="50"/>
      <c r="WLP169" s="50"/>
      <c r="WLQ169" s="50"/>
      <c r="WLR169" s="50"/>
      <c r="WLS169" s="50"/>
      <c r="WLT169" s="50"/>
      <c r="WLU169" s="50"/>
      <c r="WLV169" s="50"/>
      <c r="WLW169" s="50"/>
      <c r="WMB169" s="50"/>
      <c r="WMC169" s="50"/>
      <c r="WMD169" s="50"/>
      <c r="WME169" s="50"/>
      <c r="WMF169" s="50"/>
      <c r="WMG169" s="50"/>
      <c r="WMH169" s="50"/>
      <c r="WMI169" s="50"/>
      <c r="WMJ169" s="50"/>
      <c r="WMK169" s="50"/>
      <c r="WML169" s="50"/>
      <c r="WMM169" s="50"/>
      <c r="WMN169" s="50"/>
      <c r="WMO169" s="50"/>
      <c r="WMP169" s="50"/>
      <c r="WMQ169" s="50"/>
      <c r="WMR169" s="50"/>
      <c r="WMS169" s="50"/>
      <c r="WMT169" s="50"/>
      <c r="WMU169" s="50"/>
      <c r="WMV169" s="50"/>
      <c r="WMW169" s="50"/>
      <c r="WMX169" s="50"/>
      <c r="WMY169" s="50"/>
      <c r="WMZ169" s="50"/>
      <c r="WNA169" s="50"/>
      <c r="WNB169" s="50"/>
      <c r="WNC169" s="50"/>
      <c r="WND169" s="50"/>
      <c r="WNE169" s="50"/>
      <c r="WNF169" s="50"/>
      <c r="WNG169" s="50"/>
      <c r="WNH169" s="50"/>
      <c r="WNI169" s="50"/>
      <c r="WNJ169" s="50"/>
      <c r="WNK169" s="50"/>
      <c r="WNL169" s="50"/>
      <c r="WNM169" s="50"/>
      <c r="WNN169" s="50"/>
      <c r="WNO169" s="50"/>
      <c r="WNP169" s="50"/>
      <c r="WNQ169" s="50"/>
      <c r="WNR169" s="50"/>
      <c r="WNS169" s="50"/>
      <c r="WNT169" s="50"/>
      <c r="WNU169" s="50"/>
      <c r="WNV169" s="50"/>
      <c r="WNW169" s="50"/>
      <c r="WNX169" s="50"/>
      <c r="WNY169" s="50"/>
      <c r="WNZ169" s="50"/>
      <c r="WOA169" s="50"/>
      <c r="WOB169" s="50"/>
      <c r="WOC169" s="50"/>
      <c r="WOD169" s="50"/>
      <c r="WOE169" s="50"/>
      <c r="WOF169" s="50"/>
      <c r="WOG169" s="50"/>
      <c r="WOH169" s="50"/>
      <c r="WOI169" s="50"/>
      <c r="WOJ169" s="50"/>
      <c r="WOK169" s="50"/>
      <c r="WOL169" s="50"/>
      <c r="WOM169" s="50"/>
      <c r="WON169" s="50"/>
      <c r="WOO169" s="50"/>
      <c r="WOP169" s="50"/>
      <c r="WOQ169" s="50"/>
      <c r="WOR169" s="50"/>
      <c r="WOS169" s="50"/>
      <c r="WOT169" s="50"/>
      <c r="WOU169" s="50"/>
      <c r="WOV169" s="50"/>
      <c r="WOW169" s="50"/>
      <c r="WOX169" s="50"/>
      <c r="WOY169" s="50"/>
      <c r="WOZ169" s="50"/>
      <c r="WPA169" s="50"/>
      <c r="WPB169" s="50"/>
      <c r="WPC169" s="50"/>
      <c r="WPD169" s="50"/>
      <c r="WPE169" s="50"/>
      <c r="WPF169" s="50"/>
      <c r="WPG169" s="50"/>
      <c r="WPH169" s="50"/>
      <c r="WPI169" s="50"/>
      <c r="WPJ169" s="50"/>
      <c r="WPK169" s="50"/>
      <c r="WPL169" s="50"/>
      <c r="WPM169" s="50"/>
      <c r="WPN169" s="50"/>
      <c r="WPO169" s="50"/>
      <c r="WPP169" s="50"/>
      <c r="WPQ169" s="50"/>
      <c r="WPR169" s="50"/>
      <c r="WPS169" s="50"/>
      <c r="WPT169" s="50"/>
      <c r="WPU169" s="50"/>
      <c r="WPV169" s="50"/>
      <c r="WPW169" s="50"/>
      <c r="WPX169" s="50"/>
      <c r="WPY169" s="50"/>
      <c r="WPZ169" s="50"/>
      <c r="WQA169" s="50"/>
      <c r="WQB169" s="50"/>
      <c r="WQC169" s="50"/>
      <c r="WQD169" s="50"/>
      <c r="WQE169" s="50"/>
      <c r="WQF169" s="50"/>
      <c r="WQG169" s="50"/>
      <c r="WQH169" s="50"/>
      <c r="WQI169" s="50"/>
      <c r="WQJ169" s="50"/>
      <c r="WQK169" s="50"/>
      <c r="WQL169" s="50"/>
      <c r="WQM169" s="50"/>
      <c r="WQN169" s="50"/>
      <c r="WQO169" s="50"/>
      <c r="WQP169" s="50"/>
      <c r="WQQ169" s="50"/>
      <c r="WQR169" s="50"/>
      <c r="WQS169" s="50"/>
      <c r="WQT169" s="50"/>
      <c r="WQU169" s="50"/>
      <c r="WQV169" s="50"/>
      <c r="WQW169" s="50"/>
      <c r="WQX169" s="50"/>
      <c r="WQY169" s="50"/>
      <c r="WQZ169" s="50"/>
      <c r="WRA169" s="50"/>
      <c r="WRB169" s="50"/>
      <c r="WRC169" s="50"/>
      <c r="WRD169" s="50"/>
      <c r="WRE169" s="50"/>
      <c r="WRF169" s="50"/>
      <c r="WRG169" s="50"/>
      <c r="WRH169" s="50"/>
      <c r="WRI169" s="50"/>
      <c r="WRJ169" s="50"/>
      <c r="WRK169" s="50"/>
      <c r="WRL169" s="50"/>
      <c r="WRM169" s="50"/>
      <c r="WRN169" s="50"/>
      <c r="WRO169" s="50"/>
      <c r="WRP169" s="50"/>
      <c r="WRQ169" s="50"/>
      <c r="WRR169" s="50"/>
      <c r="WRS169" s="50"/>
      <c r="WRT169" s="50"/>
      <c r="WRU169" s="50"/>
      <c r="WRV169" s="50"/>
      <c r="WRW169" s="50"/>
      <c r="WRX169" s="50"/>
      <c r="WRY169" s="50"/>
      <c r="WRZ169" s="50"/>
      <c r="WSA169" s="50"/>
      <c r="WSB169" s="50"/>
      <c r="WSC169" s="50"/>
      <c r="WSD169" s="50"/>
      <c r="WSE169" s="50"/>
      <c r="WSF169" s="50"/>
      <c r="WSG169" s="50"/>
      <c r="WSH169" s="50"/>
      <c r="WSI169" s="50"/>
      <c r="WSJ169" s="50"/>
      <c r="WSK169" s="50"/>
      <c r="WSL169" s="50"/>
      <c r="WSM169" s="50"/>
      <c r="WSN169" s="50"/>
      <c r="WSO169" s="50"/>
      <c r="WSP169" s="50"/>
      <c r="WSQ169" s="50"/>
      <c r="WSR169" s="50"/>
      <c r="WSS169" s="50"/>
      <c r="WST169" s="50"/>
      <c r="WSU169" s="50"/>
      <c r="WSV169" s="50"/>
      <c r="WSW169" s="50"/>
      <c r="WSX169" s="50"/>
      <c r="WSY169" s="50"/>
      <c r="WSZ169" s="50"/>
      <c r="WTA169" s="50"/>
      <c r="WTB169" s="50"/>
      <c r="WTC169" s="50"/>
      <c r="WTD169" s="50"/>
      <c r="WTE169" s="50"/>
      <c r="WTF169" s="50"/>
      <c r="WTG169" s="50"/>
      <c r="WTH169" s="50"/>
      <c r="WTI169" s="50"/>
      <c r="WTJ169" s="50"/>
      <c r="WTK169" s="50"/>
      <c r="WTL169" s="50"/>
      <c r="WTM169" s="50"/>
      <c r="WTN169" s="50"/>
      <c r="WTO169" s="50"/>
      <c r="WTP169" s="50"/>
      <c r="WTQ169" s="50"/>
      <c r="WTR169" s="50"/>
      <c r="WTS169" s="50"/>
      <c r="WTT169" s="50"/>
      <c r="WTU169" s="50"/>
      <c r="WTV169" s="50"/>
      <c r="WTW169" s="50"/>
      <c r="WTX169" s="50"/>
      <c r="WTY169" s="50"/>
      <c r="WTZ169" s="50"/>
      <c r="WUA169" s="50"/>
      <c r="WUB169" s="50"/>
      <c r="WUC169" s="50"/>
      <c r="WUD169" s="50"/>
      <c r="WUE169" s="50"/>
      <c r="WUF169" s="50"/>
      <c r="WUG169" s="50"/>
      <c r="WUH169" s="50"/>
      <c r="WUI169" s="50"/>
      <c r="WUJ169" s="50"/>
      <c r="WUK169" s="50"/>
      <c r="WUL169" s="50"/>
      <c r="WUM169" s="50"/>
      <c r="WUN169" s="50"/>
      <c r="WUO169" s="50"/>
      <c r="WUP169" s="50"/>
      <c r="WUQ169" s="50"/>
      <c r="WUR169" s="50"/>
      <c r="WUS169" s="50"/>
      <c r="WUT169" s="50"/>
      <c r="WUU169" s="50"/>
      <c r="WUV169" s="50"/>
      <c r="WUW169" s="50"/>
      <c r="WUX169" s="50"/>
      <c r="WUY169" s="50"/>
      <c r="WUZ169" s="50"/>
      <c r="WVA169" s="50"/>
      <c r="WVB169" s="50"/>
      <c r="WVC169" s="50"/>
      <c r="WVD169" s="50"/>
      <c r="WVE169" s="50"/>
      <c r="WVF169" s="50"/>
      <c r="WVG169" s="50"/>
      <c r="WVH169" s="50"/>
      <c r="WVJ169" s="50"/>
      <c r="WVL169" s="50"/>
      <c r="WVM169" s="50"/>
      <c r="WVN169" s="50"/>
      <c r="WVO169" s="50"/>
      <c r="WVP169" s="50"/>
      <c r="WVQ169" s="50"/>
      <c r="WVR169" s="50"/>
      <c r="WVS169" s="50"/>
      <c r="WVX169" s="50"/>
      <c r="WVY169" s="50"/>
      <c r="WVZ169" s="50"/>
      <c r="WWA169" s="50"/>
      <c r="WWB169" s="50"/>
      <c r="WWC169" s="50"/>
      <c r="WWD169" s="50"/>
      <c r="WWE169" s="50"/>
      <c r="WWF169" s="50"/>
      <c r="WWG169" s="50"/>
      <c r="WWH169" s="50"/>
      <c r="WWI169" s="50"/>
      <c r="WWJ169" s="50"/>
      <c r="WWK169" s="50"/>
      <c r="WWL169" s="50"/>
      <c r="WWM169" s="50"/>
      <c r="WWN169" s="50"/>
      <c r="WWO169" s="50"/>
      <c r="WWP169" s="50"/>
      <c r="WWQ169" s="50"/>
      <c r="WWR169" s="50"/>
      <c r="WWS169" s="50"/>
      <c r="WWT169" s="50"/>
      <c r="WWU169" s="50"/>
      <c r="WWV169" s="50"/>
      <c r="WWW169" s="50"/>
      <c r="WWX169" s="50"/>
      <c r="WWY169" s="50"/>
      <c r="WWZ169" s="50"/>
      <c r="WXA169" s="50"/>
      <c r="WXB169" s="50"/>
      <c r="WXC169" s="50"/>
      <c r="WXD169" s="50"/>
      <c r="WXE169" s="50"/>
      <c r="WXF169" s="50"/>
      <c r="WXG169" s="50"/>
      <c r="WXH169" s="50"/>
      <c r="WXI169" s="50"/>
      <c r="WXJ169" s="50"/>
      <c r="WXK169" s="50"/>
      <c r="WXL169" s="50"/>
      <c r="WXM169" s="50"/>
      <c r="WXN169" s="50"/>
      <c r="WXO169" s="50"/>
      <c r="WXP169" s="50"/>
      <c r="WXQ169" s="50"/>
      <c r="WXR169" s="50"/>
      <c r="WXS169" s="50"/>
      <c r="WXT169" s="50"/>
      <c r="WXU169" s="50"/>
      <c r="WXV169" s="50"/>
      <c r="WXW169" s="50"/>
      <c r="WXX169" s="50"/>
      <c r="WXY169" s="50"/>
      <c r="WXZ169" s="50"/>
      <c r="WYA169" s="50"/>
      <c r="WYB169" s="50"/>
      <c r="WYC169" s="50"/>
      <c r="WYD169" s="50"/>
      <c r="WYE169" s="50"/>
      <c r="WYF169" s="50"/>
      <c r="WYG169" s="50"/>
      <c r="WYH169" s="50"/>
      <c r="WYI169" s="50"/>
      <c r="WYJ169" s="50"/>
      <c r="WYK169" s="50"/>
      <c r="WYL169" s="50"/>
      <c r="WYM169" s="50"/>
      <c r="WYN169" s="50"/>
      <c r="WYO169" s="50"/>
      <c r="WYP169" s="50"/>
      <c r="WYQ169" s="50"/>
      <c r="WYR169" s="50"/>
      <c r="WYS169" s="50"/>
      <c r="WYT169" s="50"/>
      <c r="WYU169" s="50"/>
      <c r="WYV169" s="50"/>
      <c r="WYW169" s="50"/>
      <c r="WYX169" s="50"/>
      <c r="WYY169" s="50"/>
      <c r="WYZ169" s="50"/>
      <c r="WZA169" s="50"/>
      <c r="WZB169" s="50"/>
      <c r="WZC169" s="50"/>
      <c r="WZD169" s="50"/>
      <c r="WZE169" s="50"/>
      <c r="WZF169" s="50"/>
      <c r="WZG169" s="50"/>
      <c r="WZH169" s="50"/>
      <c r="WZI169" s="50"/>
      <c r="WZJ169" s="50"/>
      <c r="WZK169" s="50"/>
      <c r="WZL169" s="50"/>
      <c r="WZM169" s="50"/>
      <c r="WZN169" s="50"/>
      <c r="WZO169" s="50"/>
      <c r="WZP169" s="50"/>
      <c r="WZQ169" s="50"/>
      <c r="WZR169" s="50"/>
      <c r="WZS169" s="50"/>
      <c r="WZT169" s="50"/>
      <c r="WZU169" s="50"/>
      <c r="WZV169" s="50"/>
      <c r="WZW169" s="50"/>
      <c r="WZX169" s="50"/>
      <c r="WZY169" s="50"/>
      <c r="WZZ169" s="50"/>
      <c r="XAA169" s="50"/>
      <c r="XAB169" s="50"/>
      <c r="XAC169" s="50"/>
      <c r="XAD169" s="50"/>
      <c r="XAE169" s="50"/>
      <c r="XAF169" s="50"/>
      <c r="XAG169" s="50"/>
      <c r="XAH169" s="50"/>
      <c r="XAI169" s="50"/>
      <c r="XAJ169" s="50"/>
      <c r="XAK169" s="50"/>
      <c r="XAL169" s="50"/>
      <c r="XAM169" s="50"/>
      <c r="XAN169" s="50"/>
      <c r="XAO169" s="50"/>
      <c r="XAP169" s="50"/>
      <c r="XAQ169" s="50"/>
      <c r="XAR169" s="50"/>
      <c r="XAS169" s="50"/>
      <c r="XAT169" s="50"/>
      <c r="XAU169" s="50"/>
      <c r="XAV169" s="50"/>
      <c r="XAW169" s="50"/>
      <c r="XAX169" s="50"/>
      <c r="XAY169" s="50"/>
      <c r="XAZ169" s="50"/>
      <c r="XBA169" s="50"/>
      <c r="XBB169" s="50"/>
      <c r="XBC169" s="50"/>
      <c r="XBD169" s="50"/>
      <c r="XBE169" s="50"/>
      <c r="XBF169" s="50"/>
      <c r="XBG169" s="50"/>
      <c r="XBH169" s="50"/>
      <c r="XBI169" s="50"/>
      <c r="XBJ169" s="50"/>
      <c r="XBK169" s="50"/>
      <c r="XBL169" s="50"/>
      <c r="XBM169" s="50"/>
      <c r="XBN169" s="50"/>
      <c r="XBO169" s="50"/>
      <c r="XBP169" s="50"/>
      <c r="XBQ169" s="50"/>
      <c r="XBR169" s="50"/>
      <c r="XBS169" s="50"/>
      <c r="XBT169" s="50"/>
      <c r="XBU169" s="50"/>
      <c r="XBV169" s="50"/>
      <c r="XBW169" s="50"/>
      <c r="XBX169" s="50"/>
      <c r="XBY169" s="50"/>
      <c r="XBZ169" s="50"/>
      <c r="XCA169" s="50"/>
      <c r="XCB169" s="50"/>
      <c r="XCC169" s="50"/>
      <c r="XCD169" s="50"/>
      <c r="XCE169" s="50"/>
      <c r="XCF169" s="50"/>
      <c r="XCG169" s="50"/>
      <c r="XCH169" s="50"/>
      <c r="XCI169" s="50"/>
      <c r="XCJ169" s="50"/>
      <c r="XCK169" s="50"/>
      <c r="XCL169" s="50"/>
      <c r="XCM169" s="50"/>
      <c r="XCN169" s="50"/>
      <c r="XCO169" s="50"/>
      <c r="XCP169" s="50"/>
      <c r="XCQ169" s="50"/>
      <c r="XCR169" s="50"/>
      <c r="XCS169" s="50"/>
      <c r="XCT169" s="50"/>
      <c r="XCU169" s="50"/>
      <c r="XCV169" s="50"/>
      <c r="XCW169" s="50"/>
      <c r="XCX169" s="50"/>
      <c r="XCY169" s="50"/>
      <c r="XCZ169" s="50"/>
      <c r="XDA169" s="50"/>
      <c r="XDB169" s="50"/>
      <c r="XDC169" s="50"/>
      <c r="XDD169" s="50"/>
      <c r="XDE169" s="50"/>
      <c r="XDF169" s="50"/>
      <c r="XDG169" s="50"/>
      <c r="XDH169" s="50"/>
      <c r="XDI169" s="50"/>
      <c r="XDJ169" s="50"/>
      <c r="XDK169" s="50"/>
      <c r="XDL169" s="50"/>
      <c r="XDM169" s="50"/>
      <c r="XDN169" s="50"/>
      <c r="XDO169" s="50"/>
      <c r="XDP169" s="50"/>
      <c r="XDQ169" s="50"/>
      <c r="XDR169" s="50"/>
      <c r="XDS169" s="50"/>
      <c r="XDT169" s="50"/>
      <c r="XDU169" s="50"/>
      <c r="XDV169" s="50"/>
      <c r="XDW169" s="50"/>
      <c r="XDX169" s="50"/>
      <c r="XDY169" s="50"/>
      <c r="XDZ169" s="50"/>
      <c r="XEA169" s="50"/>
      <c r="XEB169" s="50"/>
      <c r="XEC169" s="50"/>
      <c r="XED169" s="50"/>
      <c r="XEE169" s="50"/>
      <c r="XEF169" s="50"/>
      <c r="XEG169" s="50"/>
      <c r="XEH169" s="50"/>
      <c r="XEI169" s="50"/>
      <c r="XEJ169" s="50"/>
      <c r="XEK169" s="50"/>
      <c r="XEL169" s="50"/>
      <c r="XEM169" s="50"/>
      <c r="XEN169" s="50"/>
      <c r="XEO169" s="50"/>
      <c r="XEP169" s="50"/>
      <c r="XEQ169" s="50"/>
      <c r="XER169" s="50"/>
      <c r="XES169" s="50"/>
      <c r="XET169" s="50"/>
      <c r="XEU169" s="50"/>
      <c r="XEV169" s="50"/>
      <c r="XEW169" s="50"/>
      <c r="XEX169" s="50"/>
      <c r="XEY169" s="50"/>
      <c r="XEZ169" s="50"/>
      <c r="XFA169" s="50"/>
      <c r="XFB169" s="50"/>
      <c r="XFC169" s="50"/>
      <c r="XFD169" s="50"/>
    </row>
    <row r="170" ht="16.5" hidden="1" customHeight="1" spans="1:16384">
      <c r="A170" s="29" t="s">
        <v>354</v>
      </c>
      <c r="B170" s="46"/>
      <c r="C170" s="46"/>
      <c r="D170" s="46"/>
      <c r="E170" s="47"/>
      <c r="F170" s="46"/>
      <c r="G170" s="48"/>
      <c r="H170" s="49"/>
      <c r="I170" s="30"/>
      <c r="J170" s="48"/>
      <c r="K170" s="47"/>
      <c r="L170" s="50"/>
      <c r="Q170" s="43"/>
      <c r="R170" s="30"/>
      <c r="S170" s="30"/>
      <c r="T170" s="42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0"/>
      <c r="BI170" s="50"/>
      <c r="BJ170" s="50"/>
      <c r="BK170" s="50"/>
      <c r="BL170" s="50"/>
      <c r="BM170" s="50"/>
      <c r="BN170" s="50"/>
      <c r="BO170" s="50"/>
      <c r="BP170" s="50"/>
      <c r="BQ170" s="50"/>
      <c r="BR170" s="50"/>
      <c r="BS170" s="50"/>
      <c r="BT170" s="50"/>
      <c r="BU170" s="50"/>
      <c r="BV170" s="50"/>
      <c r="BW170" s="50"/>
      <c r="BX170" s="50"/>
      <c r="BY170" s="50"/>
      <c r="BZ170" s="50"/>
      <c r="CA170" s="50"/>
      <c r="CB170" s="50"/>
      <c r="CC170" s="50"/>
      <c r="CD170" s="50"/>
      <c r="CE170" s="50"/>
      <c r="CF170" s="50"/>
      <c r="CG170" s="50"/>
      <c r="CH170" s="50"/>
      <c r="CI170" s="50"/>
      <c r="CJ170" s="50"/>
      <c r="CK170" s="50"/>
      <c r="CL170" s="50"/>
      <c r="CM170" s="50"/>
      <c r="CN170" s="50"/>
      <c r="CO170" s="50"/>
      <c r="CP170" s="50"/>
      <c r="CQ170" s="50"/>
      <c r="CR170" s="50"/>
      <c r="CS170" s="50"/>
      <c r="CT170" s="50"/>
      <c r="CU170" s="50"/>
      <c r="CV170" s="50"/>
      <c r="CW170" s="50"/>
      <c r="CX170" s="50"/>
      <c r="CY170" s="50"/>
      <c r="CZ170" s="50"/>
      <c r="DA170" s="50"/>
      <c r="DB170" s="50"/>
      <c r="DC170" s="50"/>
      <c r="DD170" s="50"/>
      <c r="DE170" s="50"/>
      <c r="DF170" s="50"/>
      <c r="DG170" s="50"/>
      <c r="DH170" s="50"/>
      <c r="DI170" s="50"/>
      <c r="DJ170" s="50"/>
      <c r="DK170" s="50"/>
      <c r="DL170" s="50"/>
      <c r="DM170" s="50"/>
      <c r="DN170" s="50"/>
      <c r="DO170" s="50"/>
      <c r="DP170" s="50"/>
      <c r="DQ170" s="50"/>
      <c r="DR170" s="50"/>
      <c r="DS170" s="50"/>
      <c r="DT170" s="50"/>
      <c r="DU170" s="50"/>
      <c r="DV170" s="50"/>
      <c r="DW170" s="50"/>
      <c r="DX170" s="50"/>
      <c r="DY170" s="50"/>
      <c r="DZ170" s="50"/>
      <c r="EA170" s="50"/>
      <c r="EB170" s="50"/>
      <c r="EC170" s="50"/>
      <c r="ED170" s="50"/>
      <c r="EE170" s="50"/>
      <c r="EF170" s="50"/>
      <c r="EG170" s="50"/>
      <c r="EH170" s="50"/>
      <c r="EI170" s="50"/>
      <c r="EJ170" s="50"/>
      <c r="EK170" s="50"/>
      <c r="EL170" s="50"/>
      <c r="EM170" s="50"/>
      <c r="EN170" s="50"/>
      <c r="EO170" s="50"/>
      <c r="EP170" s="50"/>
      <c r="EQ170" s="50"/>
      <c r="ER170" s="50"/>
      <c r="ES170" s="50"/>
      <c r="ET170" s="50"/>
      <c r="EU170" s="50"/>
      <c r="EV170" s="50"/>
      <c r="EW170" s="50"/>
      <c r="EX170" s="50"/>
      <c r="EY170" s="50"/>
      <c r="EZ170" s="50"/>
      <c r="FA170" s="50"/>
      <c r="FB170" s="50"/>
      <c r="FC170" s="50"/>
      <c r="FD170" s="50"/>
      <c r="FE170" s="50"/>
      <c r="FF170" s="50"/>
      <c r="FG170" s="50"/>
      <c r="FH170" s="50"/>
      <c r="FI170" s="50"/>
      <c r="FJ170" s="50"/>
      <c r="FK170" s="50"/>
      <c r="FL170" s="50"/>
      <c r="FM170" s="50"/>
      <c r="FN170" s="50"/>
      <c r="FO170" s="50"/>
      <c r="FP170" s="50"/>
      <c r="FQ170" s="50"/>
      <c r="FR170" s="50"/>
      <c r="FS170" s="50"/>
      <c r="FT170" s="50"/>
      <c r="FU170" s="50"/>
      <c r="FV170" s="50"/>
      <c r="FW170" s="50"/>
      <c r="FX170" s="50"/>
      <c r="FY170" s="50"/>
      <c r="FZ170" s="50"/>
      <c r="GA170" s="50"/>
      <c r="GB170" s="50"/>
      <c r="GC170" s="50"/>
      <c r="GD170" s="50"/>
      <c r="GE170" s="50"/>
      <c r="GF170" s="50"/>
      <c r="GG170" s="50"/>
      <c r="GH170" s="50"/>
      <c r="GI170" s="50"/>
      <c r="GJ170" s="50"/>
      <c r="GK170" s="50"/>
      <c r="GL170" s="50"/>
      <c r="GM170" s="50"/>
      <c r="GN170" s="50"/>
      <c r="GO170" s="50"/>
      <c r="GP170" s="50"/>
      <c r="GQ170" s="50"/>
      <c r="GR170" s="50"/>
      <c r="GS170" s="50"/>
      <c r="GT170" s="50"/>
      <c r="GU170" s="50"/>
      <c r="GV170" s="50"/>
      <c r="GW170" s="50"/>
      <c r="GX170" s="50"/>
      <c r="GY170" s="50"/>
      <c r="GZ170" s="50"/>
      <c r="HA170" s="50"/>
      <c r="HB170" s="50"/>
      <c r="HC170" s="50"/>
      <c r="HD170" s="50"/>
      <c r="HE170" s="50"/>
      <c r="HF170" s="50"/>
      <c r="HG170" s="50"/>
      <c r="HH170" s="50"/>
      <c r="HI170" s="50"/>
      <c r="HJ170" s="50"/>
      <c r="HK170" s="50"/>
      <c r="HL170" s="50"/>
      <c r="HM170" s="50"/>
      <c r="HN170" s="50"/>
      <c r="HO170" s="50"/>
      <c r="HP170" s="50"/>
      <c r="HQ170" s="50"/>
      <c r="HR170" s="50"/>
      <c r="HS170" s="50"/>
      <c r="HT170" s="50"/>
      <c r="HU170" s="50"/>
      <c r="HV170" s="50"/>
      <c r="HW170" s="50"/>
      <c r="HX170" s="50"/>
      <c r="HY170" s="50"/>
      <c r="HZ170" s="50"/>
      <c r="IA170" s="50"/>
      <c r="IB170" s="50"/>
      <c r="IC170" s="50"/>
      <c r="ID170" s="50"/>
      <c r="IE170" s="50"/>
      <c r="IF170" s="50"/>
      <c r="IG170" s="50"/>
      <c r="IH170" s="50"/>
      <c r="II170" s="50"/>
      <c r="IJ170" s="50"/>
      <c r="IK170" s="50"/>
      <c r="IL170" s="50"/>
      <c r="IM170" s="50"/>
      <c r="IN170" s="50"/>
      <c r="IO170" s="50"/>
      <c r="IP170" s="50"/>
      <c r="IQ170" s="50"/>
      <c r="IR170" s="50"/>
      <c r="IS170" s="50"/>
      <c r="IT170" s="50"/>
      <c r="IU170" s="50"/>
      <c r="IV170" s="50"/>
      <c r="IX170" s="50"/>
      <c r="IZ170" s="50"/>
      <c r="JA170" s="50"/>
      <c r="JB170" s="50"/>
      <c r="JC170" s="50"/>
      <c r="JD170" s="50"/>
      <c r="JE170" s="50"/>
      <c r="JF170" s="50"/>
      <c r="JG170" s="50"/>
      <c r="JL170" s="50"/>
      <c r="JM170" s="50"/>
      <c r="JN170" s="50"/>
      <c r="JO170" s="50"/>
      <c r="JP170" s="50"/>
      <c r="JQ170" s="50"/>
      <c r="JR170" s="50"/>
      <c r="JS170" s="50"/>
      <c r="JT170" s="50"/>
      <c r="JU170" s="50"/>
      <c r="JV170" s="50"/>
      <c r="JW170" s="50"/>
      <c r="JX170" s="50"/>
      <c r="JY170" s="50"/>
      <c r="JZ170" s="50"/>
      <c r="KA170" s="50"/>
      <c r="KB170" s="50"/>
      <c r="KC170" s="50"/>
      <c r="KD170" s="50"/>
      <c r="KE170" s="50"/>
      <c r="KF170" s="50"/>
      <c r="KG170" s="50"/>
      <c r="KH170" s="50"/>
      <c r="KI170" s="50"/>
      <c r="KJ170" s="50"/>
      <c r="KK170" s="50"/>
      <c r="KL170" s="50"/>
      <c r="KM170" s="50"/>
      <c r="KN170" s="50"/>
      <c r="KO170" s="50"/>
      <c r="KP170" s="50"/>
      <c r="KQ170" s="50"/>
      <c r="KR170" s="50"/>
      <c r="KS170" s="50"/>
      <c r="KT170" s="50"/>
      <c r="KU170" s="50"/>
      <c r="KV170" s="50"/>
      <c r="KW170" s="50"/>
      <c r="KX170" s="50"/>
      <c r="KY170" s="50"/>
      <c r="KZ170" s="50"/>
      <c r="LA170" s="50"/>
      <c r="LB170" s="50"/>
      <c r="LC170" s="50"/>
      <c r="LD170" s="50"/>
      <c r="LE170" s="50"/>
      <c r="LF170" s="50"/>
      <c r="LG170" s="50"/>
      <c r="LH170" s="50"/>
      <c r="LI170" s="50"/>
      <c r="LJ170" s="50"/>
      <c r="LK170" s="50"/>
      <c r="LL170" s="50"/>
      <c r="LM170" s="50"/>
      <c r="LN170" s="50"/>
      <c r="LO170" s="50"/>
      <c r="LP170" s="50"/>
      <c r="LQ170" s="50"/>
      <c r="LR170" s="50"/>
      <c r="LS170" s="50"/>
      <c r="LT170" s="50"/>
      <c r="LU170" s="50"/>
      <c r="LV170" s="50"/>
      <c r="LW170" s="50"/>
      <c r="LX170" s="50"/>
      <c r="LY170" s="50"/>
      <c r="LZ170" s="50"/>
      <c r="MA170" s="50"/>
      <c r="MB170" s="50"/>
      <c r="MC170" s="50"/>
      <c r="MD170" s="50"/>
      <c r="ME170" s="50"/>
      <c r="MF170" s="50"/>
      <c r="MG170" s="50"/>
      <c r="MH170" s="50"/>
      <c r="MI170" s="50"/>
      <c r="MJ170" s="50"/>
      <c r="MK170" s="50"/>
      <c r="ML170" s="50"/>
      <c r="MM170" s="50"/>
      <c r="MN170" s="50"/>
      <c r="MO170" s="50"/>
      <c r="MP170" s="50"/>
      <c r="MQ170" s="50"/>
      <c r="MR170" s="50"/>
      <c r="MS170" s="50"/>
      <c r="MT170" s="50"/>
      <c r="MU170" s="50"/>
      <c r="MV170" s="50"/>
      <c r="MW170" s="50"/>
      <c r="MX170" s="50"/>
      <c r="MY170" s="50"/>
      <c r="MZ170" s="50"/>
      <c r="NA170" s="50"/>
      <c r="NB170" s="50"/>
      <c r="NC170" s="50"/>
      <c r="ND170" s="50"/>
      <c r="NE170" s="50"/>
      <c r="NF170" s="50"/>
      <c r="NG170" s="50"/>
      <c r="NH170" s="50"/>
      <c r="NI170" s="50"/>
      <c r="NJ170" s="50"/>
      <c r="NK170" s="50"/>
      <c r="NL170" s="50"/>
      <c r="NM170" s="50"/>
      <c r="NN170" s="50"/>
      <c r="NO170" s="50"/>
      <c r="NP170" s="50"/>
      <c r="NQ170" s="50"/>
      <c r="NR170" s="50"/>
      <c r="NS170" s="50"/>
      <c r="NT170" s="50"/>
      <c r="NU170" s="50"/>
      <c r="NV170" s="50"/>
      <c r="NW170" s="50"/>
      <c r="NX170" s="50"/>
      <c r="NY170" s="50"/>
      <c r="NZ170" s="50"/>
      <c r="OA170" s="50"/>
      <c r="OB170" s="50"/>
      <c r="OC170" s="50"/>
      <c r="OD170" s="50"/>
      <c r="OE170" s="50"/>
      <c r="OF170" s="50"/>
      <c r="OG170" s="50"/>
      <c r="OH170" s="50"/>
      <c r="OI170" s="50"/>
      <c r="OJ170" s="50"/>
      <c r="OK170" s="50"/>
      <c r="OL170" s="50"/>
      <c r="OM170" s="50"/>
      <c r="ON170" s="50"/>
      <c r="OO170" s="50"/>
      <c r="OP170" s="50"/>
      <c r="OQ170" s="50"/>
      <c r="OR170" s="50"/>
      <c r="OS170" s="50"/>
      <c r="OT170" s="50"/>
      <c r="OU170" s="50"/>
      <c r="OV170" s="50"/>
      <c r="OW170" s="50"/>
      <c r="OX170" s="50"/>
      <c r="OY170" s="50"/>
      <c r="OZ170" s="50"/>
      <c r="PA170" s="50"/>
      <c r="PB170" s="50"/>
      <c r="PC170" s="50"/>
      <c r="PD170" s="50"/>
      <c r="PE170" s="50"/>
      <c r="PF170" s="50"/>
      <c r="PG170" s="50"/>
      <c r="PH170" s="50"/>
      <c r="PI170" s="50"/>
      <c r="PJ170" s="50"/>
      <c r="PK170" s="50"/>
      <c r="PL170" s="50"/>
      <c r="PM170" s="50"/>
      <c r="PN170" s="50"/>
      <c r="PO170" s="50"/>
      <c r="PP170" s="50"/>
      <c r="PQ170" s="50"/>
      <c r="PR170" s="50"/>
      <c r="PS170" s="50"/>
      <c r="PT170" s="50"/>
      <c r="PU170" s="50"/>
      <c r="PV170" s="50"/>
      <c r="PW170" s="50"/>
      <c r="PX170" s="50"/>
      <c r="PY170" s="50"/>
      <c r="PZ170" s="50"/>
      <c r="QA170" s="50"/>
      <c r="QB170" s="50"/>
      <c r="QC170" s="50"/>
      <c r="QD170" s="50"/>
      <c r="QE170" s="50"/>
      <c r="QF170" s="50"/>
      <c r="QG170" s="50"/>
      <c r="QH170" s="50"/>
      <c r="QI170" s="50"/>
      <c r="QJ170" s="50"/>
      <c r="QK170" s="50"/>
      <c r="QL170" s="50"/>
      <c r="QM170" s="50"/>
      <c r="QN170" s="50"/>
      <c r="QO170" s="50"/>
      <c r="QP170" s="50"/>
      <c r="QQ170" s="50"/>
      <c r="QR170" s="50"/>
      <c r="QS170" s="50"/>
      <c r="QT170" s="50"/>
      <c r="QU170" s="50"/>
      <c r="QV170" s="50"/>
      <c r="QW170" s="50"/>
      <c r="QX170" s="50"/>
      <c r="QY170" s="50"/>
      <c r="QZ170" s="50"/>
      <c r="RA170" s="50"/>
      <c r="RB170" s="50"/>
      <c r="RC170" s="50"/>
      <c r="RD170" s="50"/>
      <c r="RE170" s="50"/>
      <c r="RF170" s="50"/>
      <c r="RG170" s="50"/>
      <c r="RH170" s="50"/>
      <c r="RI170" s="50"/>
      <c r="RJ170" s="50"/>
      <c r="RK170" s="50"/>
      <c r="RL170" s="50"/>
      <c r="RM170" s="50"/>
      <c r="RN170" s="50"/>
      <c r="RO170" s="50"/>
      <c r="RP170" s="50"/>
      <c r="RQ170" s="50"/>
      <c r="RR170" s="50"/>
      <c r="RS170" s="50"/>
      <c r="RT170" s="50"/>
      <c r="RU170" s="50"/>
      <c r="RV170" s="50"/>
      <c r="RW170" s="50"/>
      <c r="RX170" s="50"/>
      <c r="RY170" s="50"/>
      <c r="RZ170" s="50"/>
      <c r="SA170" s="50"/>
      <c r="SB170" s="50"/>
      <c r="SC170" s="50"/>
      <c r="SD170" s="50"/>
      <c r="SE170" s="50"/>
      <c r="SF170" s="50"/>
      <c r="SG170" s="50"/>
      <c r="SH170" s="50"/>
      <c r="SI170" s="50"/>
      <c r="SJ170" s="50"/>
      <c r="SK170" s="50"/>
      <c r="SL170" s="50"/>
      <c r="SM170" s="50"/>
      <c r="SN170" s="50"/>
      <c r="SO170" s="50"/>
      <c r="SP170" s="50"/>
      <c r="SQ170" s="50"/>
      <c r="SR170" s="50"/>
      <c r="ST170" s="50"/>
      <c r="SV170" s="50"/>
      <c r="SW170" s="50"/>
      <c r="SX170" s="50"/>
      <c r="SY170" s="50"/>
      <c r="SZ170" s="50"/>
      <c r="TA170" s="50"/>
      <c r="TB170" s="50"/>
      <c r="TC170" s="50"/>
      <c r="TH170" s="50"/>
      <c r="TI170" s="50"/>
      <c r="TJ170" s="50"/>
      <c r="TK170" s="50"/>
      <c r="TL170" s="50"/>
      <c r="TM170" s="50"/>
      <c r="TN170" s="50"/>
      <c r="TO170" s="50"/>
      <c r="TP170" s="50"/>
      <c r="TQ170" s="50"/>
      <c r="TR170" s="50"/>
      <c r="TS170" s="50"/>
      <c r="TT170" s="50"/>
      <c r="TU170" s="50"/>
      <c r="TV170" s="50"/>
      <c r="TW170" s="50"/>
      <c r="TX170" s="50"/>
      <c r="TY170" s="50"/>
      <c r="TZ170" s="50"/>
      <c r="UA170" s="50"/>
      <c r="UB170" s="50"/>
      <c r="UC170" s="50"/>
      <c r="UD170" s="50"/>
      <c r="UE170" s="50"/>
      <c r="UF170" s="50"/>
      <c r="UG170" s="50"/>
      <c r="UH170" s="50"/>
      <c r="UI170" s="50"/>
      <c r="UJ170" s="50"/>
      <c r="UK170" s="50"/>
      <c r="UL170" s="50"/>
      <c r="UM170" s="50"/>
      <c r="UN170" s="50"/>
      <c r="UO170" s="50"/>
      <c r="UP170" s="50"/>
      <c r="UQ170" s="50"/>
      <c r="UR170" s="50"/>
      <c r="US170" s="50"/>
      <c r="UT170" s="50"/>
      <c r="UU170" s="50"/>
      <c r="UV170" s="50"/>
      <c r="UW170" s="50"/>
      <c r="UX170" s="50"/>
      <c r="UY170" s="50"/>
      <c r="UZ170" s="50"/>
      <c r="VA170" s="50"/>
      <c r="VB170" s="50"/>
      <c r="VC170" s="50"/>
      <c r="VD170" s="50"/>
      <c r="VE170" s="50"/>
      <c r="VF170" s="50"/>
      <c r="VG170" s="50"/>
      <c r="VH170" s="50"/>
      <c r="VI170" s="50"/>
      <c r="VJ170" s="50"/>
      <c r="VK170" s="50"/>
      <c r="VL170" s="50"/>
      <c r="VM170" s="50"/>
      <c r="VN170" s="50"/>
      <c r="VO170" s="50"/>
      <c r="VP170" s="50"/>
      <c r="VQ170" s="50"/>
      <c r="VR170" s="50"/>
      <c r="VS170" s="50"/>
      <c r="VT170" s="50"/>
      <c r="VU170" s="50"/>
      <c r="VV170" s="50"/>
      <c r="VW170" s="50"/>
      <c r="VX170" s="50"/>
      <c r="VY170" s="50"/>
      <c r="VZ170" s="50"/>
      <c r="WA170" s="50"/>
      <c r="WB170" s="50"/>
      <c r="WC170" s="50"/>
      <c r="WD170" s="50"/>
      <c r="WE170" s="50"/>
      <c r="WF170" s="50"/>
      <c r="WG170" s="50"/>
      <c r="WH170" s="50"/>
      <c r="WI170" s="50"/>
      <c r="WJ170" s="50"/>
      <c r="WK170" s="50"/>
      <c r="WL170" s="50"/>
      <c r="WM170" s="50"/>
      <c r="WN170" s="50"/>
      <c r="WO170" s="50"/>
      <c r="WP170" s="50"/>
      <c r="WQ170" s="50"/>
      <c r="WR170" s="50"/>
      <c r="WS170" s="50"/>
      <c r="WT170" s="50"/>
      <c r="WU170" s="50"/>
      <c r="WV170" s="50"/>
      <c r="WW170" s="50"/>
      <c r="WX170" s="50"/>
      <c r="WY170" s="50"/>
      <c r="WZ170" s="50"/>
      <c r="XA170" s="50"/>
      <c r="XB170" s="50"/>
      <c r="XC170" s="50"/>
      <c r="XD170" s="50"/>
      <c r="XE170" s="50"/>
      <c r="XF170" s="50"/>
      <c r="XG170" s="50"/>
      <c r="XH170" s="50"/>
      <c r="XI170" s="50"/>
      <c r="XJ170" s="50"/>
      <c r="XK170" s="50"/>
      <c r="XL170" s="50"/>
      <c r="XM170" s="50"/>
      <c r="XN170" s="50"/>
      <c r="XO170" s="50"/>
      <c r="XP170" s="50"/>
      <c r="XQ170" s="50"/>
      <c r="XR170" s="50"/>
      <c r="XS170" s="50"/>
      <c r="XT170" s="50"/>
      <c r="XU170" s="50"/>
      <c r="XV170" s="50"/>
      <c r="XW170" s="50"/>
      <c r="XX170" s="50"/>
      <c r="XY170" s="50"/>
      <c r="XZ170" s="50"/>
      <c r="YA170" s="50"/>
      <c r="YB170" s="50"/>
      <c r="YC170" s="50"/>
      <c r="YD170" s="50"/>
      <c r="YE170" s="50"/>
      <c r="YF170" s="50"/>
      <c r="YG170" s="50"/>
      <c r="YH170" s="50"/>
      <c r="YI170" s="50"/>
      <c r="YJ170" s="50"/>
      <c r="YK170" s="50"/>
      <c r="YL170" s="50"/>
      <c r="YM170" s="50"/>
      <c r="YN170" s="50"/>
      <c r="YO170" s="50"/>
      <c r="YP170" s="50"/>
      <c r="YQ170" s="50"/>
      <c r="YR170" s="50"/>
      <c r="YS170" s="50"/>
      <c r="YT170" s="50"/>
      <c r="YU170" s="50"/>
      <c r="YV170" s="50"/>
      <c r="YW170" s="50"/>
      <c r="YX170" s="50"/>
      <c r="YY170" s="50"/>
      <c r="YZ170" s="50"/>
      <c r="ZA170" s="50"/>
      <c r="ZB170" s="50"/>
      <c r="ZC170" s="50"/>
      <c r="ZD170" s="50"/>
      <c r="ZE170" s="50"/>
      <c r="ZF170" s="50"/>
      <c r="ZG170" s="50"/>
      <c r="ZH170" s="50"/>
      <c r="ZI170" s="50"/>
      <c r="ZJ170" s="50"/>
      <c r="ZK170" s="50"/>
      <c r="ZL170" s="50"/>
      <c r="ZM170" s="50"/>
      <c r="ZN170" s="50"/>
      <c r="ZO170" s="50"/>
      <c r="ZP170" s="50"/>
      <c r="ZQ170" s="50"/>
      <c r="ZR170" s="50"/>
      <c r="ZS170" s="50"/>
      <c r="ZT170" s="50"/>
      <c r="ZU170" s="50"/>
      <c r="ZV170" s="50"/>
      <c r="ZW170" s="50"/>
      <c r="ZX170" s="50"/>
      <c r="ZY170" s="50"/>
      <c r="ZZ170" s="50"/>
      <c r="AAA170" s="50"/>
      <c r="AAB170" s="50"/>
      <c r="AAC170" s="50"/>
      <c r="AAD170" s="50"/>
      <c r="AAE170" s="50"/>
      <c r="AAF170" s="50"/>
      <c r="AAG170" s="50"/>
      <c r="AAH170" s="50"/>
      <c r="AAI170" s="50"/>
      <c r="AAJ170" s="50"/>
      <c r="AAK170" s="50"/>
      <c r="AAL170" s="50"/>
      <c r="AAM170" s="50"/>
      <c r="AAN170" s="50"/>
      <c r="AAO170" s="50"/>
      <c r="AAP170" s="50"/>
      <c r="AAQ170" s="50"/>
      <c r="AAR170" s="50"/>
      <c r="AAS170" s="50"/>
      <c r="AAT170" s="50"/>
      <c r="AAU170" s="50"/>
      <c r="AAV170" s="50"/>
      <c r="AAW170" s="50"/>
      <c r="AAX170" s="50"/>
      <c r="AAY170" s="50"/>
      <c r="AAZ170" s="50"/>
      <c r="ABA170" s="50"/>
      <c r="ABB170" s="50"/>
      <c r="ABC170" s="50"/>
      <c r="ABD170" s="50"/>
      <c r="ABE170" s="50"/>
      <c r="ABF170" s="50"/>
      <c r="ABG170" s="50"/>
      <c r="ABH170" s="50"/>
      <c r="ABI170" s="50"/>
      <c r="ABJ170" s="50"/>
      <c r="ABK170" s="50"/>
      <c r="ABL170" s="50"/>
      <c r="ABM170" s="50"/>
      <c r="ABN170" s="50"/>
      <c r="ABO170" s="50"/>
      <c r="ABP170" s="50"/>
      <c r="ABQ170" s="50"/>
      <c r="ABR170" s="50"/>
      <c r="ABS170" s="50"/>
      <c r="ABT170" s="50"/>
      <c r="ABU170" s="50"/>
      <c r="ABV170" s="50"/>
      <c r="ABW170" s="50"/>
      <c r="ABX170" s="50"/>
      <c r="ABY170" s="50"/>
      <c r="ABZ170" s="50"/>
      <c r="ACA170" s="50"/>
      <c r="ACB170" s="50"/>
      <c r="ACC170" s="50"/>
      <c r="ACD170" s="50"/>
      <c r="ACE170" s="50"/>
      <c r="ACF170" s="50"/>
      <c r="ACG170" s="50"/>
      <c r="ACH170" s="50"/>
      <c r="ACI170" s="50"/>
      <c r="ACJ170" s="50"/>
      <c r="ACK170" s="50"/>
      <c r="ACL170" s="50"/>
      <c r="ACM170" s="50"/>
      <c r="ACN170" s="50"/>
      <c r="ACP170" s="50"/>
      <c r="ACR170" s="50"/>
      <c r="ACS170" s="50"/>
      <c r="ACT170" s="50"/>
      <c r="ACU170" s="50"/>
      <c r="ACV170" s="50"/>
      <c r="ACW170" s="50"/>
      <c r="ACX170" s="50"/>
      <c r="ACY170" s="50"/>
      <c r="ADD170" s="50"/>
      <c r="ADE170" s="50"/>
      <c r="ADF170" s="50"/>
      <c r="ADG170" s="50"/>
      <c r="ADH170" s="50"/>
      <c r="ADI170" s="50"/>
      <c r="ADJ170" s="50"/>
      <c r="ADK170" s="50"/>
      <c r="ADL170" s="50"/>
      <c r="ADM170" s="50"/>
      <c r="ADN170" s="50"/>
      <c r="ADO170" s="50"/>
      <c r="ADP170" s="50"/>
      <c r="ADQ170" s="50"/>
      <c r="ADR170" s="50"/>
      <c r="ADS170" s="50"/>
      <c r="ADT170" s="50"/>
      <c r="ADU170" s="50"/>
      <c r="ADV170" s="50"/>
      <c r="ADW170" s="50"/>
      <c r="ADX170" s="50"/>
      <c r="ADY170" s="50"/>
      <c r="ADZ170" s="50"/>
      <c r="AEA170" s="50"/>
      <c r="AEB170" s="50"/>
      <c r="AEC170" s="50"/>
      <c r="AED170" s="50"/>
      <c r="AEE170" s="50"/>
      <c r="AEF170" s="50"/>
      <c r="AEG170" s="50"/>
      <c r="AEH170" s="50"/>
      <c r="AEI170" s="50"/>
      <c r="AEJ170" s="50"/>
      <c r="AEK170" s="50"/>
      <c r="AEL170" s="50"/>
      <c r="AEM170" s="50"/>
      <c r="AEN170" s="50"/>
      <c r="AEO170" s="50"/>
      <c r="AEP170" s="50"/>
      <c r="AEQ170" s="50"/>
      <c r="AER170" s="50"/>
      <c r="AES170" s="50"/>
      <c r="AET170" s="50"/>
      <c r="AEU170" s="50"/>
      <c r="AEV170" s="50"/>
      <c r="AEW170" s="50"/>
      <c r="AEX170" s="50"/>
      <c r="AEY170" s="50"/>
      <c r="AEZ170" s="50"/>
      <c r="AFA170" s="50"/>
      <c r="AFB170" s="50"/>
      <c r="AFC170" s="50"/>
      <c r="AFD170" s="50"/>
      <c r="AFE170" s="50"/>
      <c r="AFF170" s="50"/>
      <c r="AFG170" s="50"/>
      <c r="AFH170" s="50"/>
      <c r="AFI170" s="50"/>
      <c r="AFJ170" s="50"/>
      <c r="AFK170" s="50"/>
      <c r="AFL170" s="50"/>
      <c r="AFM170" s="50"/>
      <c r="AFN170" s="50"/>
      <c r="AFO170" s="50"/>
      <c r="AFP170" s="50"/>
      <c r="AFQ170" s="50"/>
      <c r="AFR170" s="50"/>
      <c r="AFS170" s="50"/>
      <c r="AFT170" s="50"/>
      <c r="AFU170" s="50"/>
      <c r="AFV170" s="50"/>
      <c r="AFW170" s="50"/>
      <c r="AFX170" s="50"/>
      <c r="AFY170" s="50"/>
      <c r="AFZ170" s="50"/>
      <c r="AGA170" s="50"/>
      <c r="AGB170" s="50"/>
      <c r="AGC170" s="50"/>
      <c r="AGD170" s="50"/>
      <c r="AGE170" s="50"/>
      <c r="AGF170" s="50"/>
      <c r="AGG170" s="50"/>
      <c r="AGH170" s="50"/>
      <c r="AGI170" s="50"/>
      <c r="AGJ170" s="50"/>
      <c r="AGK170" s="50"/>
      <c r="AGL170" s="50"/>
      <c r="AGM170" s="50"/>
      <c r="AGN170" s="50"/>
      <c r="AGO170" s="50"/>
      <c r="AGP170" s="50"/>
      <c r="AGQ170" s="50"/>
      <c r="AGR170" s="50"/>
      <c r="AGS170" s="50"/>
      <c r="AGT170" s="50"/>
      <c r="AGU170" s="50"/>
      <c r="AGV170" s="50"/>
      <c r="AGW170" s="50"/>
      <c r="AGX170" s="50"/>
      <c r="AGY170" s="50"/>
      <c r="AGZ170" s="50"/>
      <c r="AHA170" s="50"/>
      <c r="AHB170" s="50"/>
      <c r="AHC170" s="50"/>
      <c r="AHD170" s="50"/>
      <c r="AHE170" s="50"/>
      <c r="AHF170" s="50"/>
      <c r="AHG170" s="50"/>
      <c r="AHH170" s="50"/>
      <c r="AHI170" s="50"/>
      <c r="AHJ170" s="50"/>
      <c r="AHK170" s="50"/>
      <c r="AHL170" s="50"/>
      <c r="AHM170" s="50"/>
      <c r="AHN170" s="50"/>
      <c r="AHO170" s="50"/>
      <c r="AHP170" s="50"/>
      <c r="AHQ170" s="50"/>
      <c r="AHR170" s="50"/>
      <c r="AHS170" s="50"/>
      <c r="AHT170" s="50"/>
      <c r="AHU170" s="50"/>
      <c r="AHV170" s="50"/>
      <c r="AHW170" s="50"/>
      <c r="AHX170" s="50"/>
      <c r="AHY170" s="50"/>
      <c r="AHZ170" s="50"/>
      <c r="AIA170" s="50"/>
      <c r="AIB170" s="50"/>
      <c r="AIC170" s="50"/>
      <c r="AID170" s="50"/>
      <c r="AIE170" s="50"/>
      <c r="AIF170" s="50"/>
      <c r="AIG170" s="50"/>
      <c r="AIH170" s="50"/>
      <c r="AII170" s="50"/>
      <c r="AIJ170" s="50"/>
      <c r="AIK170" s="50"/>
      <c r="AIL170" s="50"/>
      <c r="AIM170" s="50"/>
      <c r="AIN170" s="50"/>
      <c r="AIO170" s="50"/>
      <c r="AIP170" s="50"/>
      <c r="AIQ170" s="50"/>
      <c r="AIR170" s="50"/>
      <c r="AIS170" s="50"/>
      <c r="AIT170" s="50"/>
      <c r="AIU170" s="50"/>
      <c r="AIV170" s="50"/>
      <c r="AIW170" s="50"/>
      <c r="AIX170" s="50"/>
      <c r="AIY170" s="50"/>
      <c r="AIZ170" s="50"/>
      <c r="AJA170" s="50"/>
      <c r="AJB170" s="50"/>
      <c r="AJC170" s="50"/>
      <c r="AJD170" s="50"/>
      <c r="AJE170" s="50"/>
      <c r="AJF170" s="50"/>
      <c r="AJG170" s="50"/>
      <c r="AJH170" s="50"/>
      <c r="AJI170" s="50"/>
      <c r="AJJ170" s="50"/>
      <c r="AJK170" s="50"/>
      <c r="AJL170" s="50"/>
      <c r="AJM170" s="50"/>
      <c r="AJN170" s="50"/>
      <c r="AJO170" s="50"/>
      <c r="AJP170" s="50"/>
      <c r="AJQ170" s="50"/>
      <c r="AJR170" s="50"/>
      <c r="AJS170" s="50"/>
      <c r="AJT170" s="50"/>
      <c r="AJU170" s="50"/>
      <c r="AJV170" s="50"/>
      <c r="AJW170" s="50"/>
      <c r="AJX170" s="50"/>
      <c r="AJY170" s="50"/>
      <c r="AJZ170" s="50"/>
      <c r="AKA170" s="50"/>
      <c r="AKB170" s="50"/>
      <c r="AKC170" s="50"/>
      <c r="AKD170" s="50"/>
      <c r="AKE170" s="50"/>
      <c r="AKF170" s="50"/>
      <c r="AKG170" s="50"/>
      <c r="AKH170" s="50"/>
      <c r="AKI170" s="50"/>
      <c r="AKJ170" s="50"/>
      <c r="AKK170" s="50"/>
      <c r="AKL170" s="50"/>
      <c r="AKM170" s="50"/>
      <c r="AKN170" s="50"/>
      <c r="AKO170" s="50"/>
      <c r="AKP170" s="50"/>
      <c r="AKQ170" s="50"/>
      <c r="AKR170" s="50"/>
      <c r="AKS170" s="50"/>
      <c r="AKT170" s="50"/>
      <c r="AKU170" s="50"/>
      <c r="AKV170" s="50"/>
      <c r="AKW170" s="50"/>
      <c r="AKX170" s="50"/>
      <c r="AKY170" s="50"/>
      <c r="AKZ170" s="50"/>
      <c r="ALA170" s="50"/>
      <c r="ALB170" s="50"/>
      <c r="ALC170" s="50"/>
      <c r="ALD170" s="50"/>
      <c r="ALE170" s="50"/>
      <c r="ALF170" s="50"/>
      <c r="ALG170" s="50"/>
      <c r="ALH170" s="50"/>
      <c r="ALI170" s="50"/>
      <c r="ALJ170" s="50"/>
      <c r="ALK170" s="50"/>
      <c r="ALL170" s="50"/>
      <c r="ALM170" s="50"/>
      <c r="ALN170" s="50"/>
      <c r="ALO170" s="50"/>
      <c r="ALP170" s="50"/>
      <c r="ALQ170" s="50"/>
      <c r="ALR170" s="50"/>
      <c r="ALS170" s="50"/>
      <c r="ALT170" s="50"/>
      <c r="ALU170" s="50"/>
      <c r="ALV170" s="50"/>
      <c r="ALW170" s="50"/>
      <c r="ALX170" s="50"/>
      <c r="ALY170" s="50"/>
      <c r="ALZ170" s="50"/>
      <c r="AMA170" s="50"/>
      <c r="AMB170" s="50"/>
      <c r="AMC170" s="50"/>
      <c r="AMD170" s="50"/>
      <c r="AME170" s="50"/>
      <c r="AMF170" s="50"/>
      <c r="AMG170" s="50"/>
      <c r="AMH170" s="50"/>
      <c r="AMI170" s="50"/>
      <c r="AMJ170" s="50"/>
      <c r="AML170" s="50"/>
      <c r="AMN170" s="50"/>
      <c r="AMO170" s="50"/>
      <c r="AMP170" s="50"/>
      <c r="AMQ170" s="50"/>
      <c r="AMR170" s="50"/>
      <c r="AMS170" s="50"/>
      <c r="AMT170" s="50"/>
      <c r="AMU170" s="50"/>
      <c r="AMZ170" s="50"/>
      <c r="ANA170" s="50"/>
      <c r="ANB170" s="50"/>
      <c r="ANC170" s="50"/>
      <c r="AND170" s="50"/>
      <c r="ANE170" s="50"/>
      <c r="ANF170" s="50"/>
      <c r="ANG170" s="50"/>
      <c r="ANH170" s="50"/>
      <c r="ANI170" s="50"/>
      <c r="ANJ170" s="50"/>
      <c r="ANK170" s="50"/>
      <c r="ANL170" s="50"/>
      <c r="ANM170" s="50"/>
      <c r="ANN170" s="50"/>
      <c r="ANO170" s="50"/>
      <c r="ANP170" s="50"/>
      <c r="ANQ170" s="50"/>
      <c r="ANR170" s="50"/>
      <c r="ANS170" s="50"/>
      <c r="ANT170" s="50"/>
      <c r="ANU170" s="50"/>
      <c r="ANV170" s="50"/>
      <c r="ANW170" s="50"/>
      <c r="ANX170" s="50"/>
      <c r="ANY170" s="50"/>
      <c r="ANZ170" s="50"/>
      <c r="AOA170" s="50"/>
      <c r="AOB170" s="50"/>
      <c r="AOC170" s="50"/>
      <c r="AOD170" s="50"/>
      <c r="AOE170" s="50"/>
      <c r="AOF170" s="50"/>
      <c r="AOG170" s="50"/>
      <c r="AOH170" s="50"/>
      <c r="AOI170" s="50"/>
      <c r="AOJ170" s="50"/>
      <c r="AOK170" s="50"/>
      <c r="AOL170" s="50"/>
      <c r="AOM170" s="50"/>
      <c r="AON170" s="50"/>
      <c r="AOO170" s="50"/>
      <c r="AOP170" s="50"/>
      <c r="AOQ170" s="50"/>
      <c r="AOR170" s="50"/>
      <c r="AOS170" s="50"/>
      <c r="AOT170" s="50"/>
      <c r="AOU170" s="50"/>
      <c r="AOV170" s="50"/>
      <c r="AOW170" s="50"/>
      <c r="AOX170" s="50"/>
      <c r="AOY170" s="50"/>
      <c r="AOZ170" s="50"/>
      <c r="APA170" s="50"/>
      <c r="APB170" s="50"/>
      <c r="APC170" s="50"/>
      <c r="APD170" s="50"/>
      <c r="APE170" s="50"/>
      <c r="APF170" s="50"/>
      <c r="APG170" s="50"/>
      <c r="APH170" s="50"/>
      <c r="API170" s="50"/>
      <c r="APJ170" s="50"/>
      <c r="APK170" s="50"/>
      <c r="APL170" s="50"/>
      <c r="APM170" s="50"/>
      <c r="APN170" s="50"/>
      <c r="APO170" s="50"/>
      <c r="APP170" s="50"/>
      <c r="APQ170" s="50"/>
      <c r="APR170" s="50"/>
      <c r="APS170" s="50"/>
      <c r="APT170" s="50"/>
      <c r="APU170" s="50"/>
      <c r="APV170" s="50"/>
      <c r="APW170" s="50"/>
      <c r="APX170" s="50"/>
      <c r="APY170" s="50"/>
      <c r="APZ170" s="50"/>
      <c r="AQA170" s="50"/>
      <c r="AQB170" s="50"/>
      <c r="AQC170" s="50"/>
      <c r="AQD170" s="50"/>
      <c r="AQE170" s="50"/>
      <c r="AQF170" s="50"/>
      <c r="AQG170" s="50"/>
      <c r="AQH170" s="50"/>
      <c r="AQI170" s="50"/>
      <c r="AQJ170" s="50"/>
      <c r="AQK170" s="50"/>
      <c r="AQL170" s="50"/>
      <c r="AQM170" s="50"/>
      <c r="AQN170" s="50"/>
      <c r="AQO170" s="50"/>
      <c r="AQP170" s="50"/>
      <c r="AQQ170" s="50"/>
      <c r="AQR170" s="50"/>
      <c r="AQS170" s="50"/>
      <c r="AQT170" s="50"/>
      <c r="AQU170" s="50"/>
      <c r="AQV170" s="50"/>
      <c r="AQW170" s="50"/>
      <c r="AQX170" s="50"/>
      <c r="AQY170" s="50"/>
      <c r="AQZ170" s="50"/>
      <c r="ARA170" s="50"/>
      <c r="ARB170" s="50"/>
      <c r="ARC170" s="50"/>
      <c r="ARD170" s="50"/>
      <c r="ARE170" s="50"/>
      <c r="ARF170" s="50"/>
      <c r="ARG170" s="50"/>
      <c r="ARH170" s="50"/>
      <c r="ARI170" s="50"/>
      <c r="ARJ170" s="50"/>
      <c r="ARK170" s="50"/>
      <c r="ARL170" s="50"/>
      <c r="ARM170" s="50"/>
      <c r="ARN170" s="50"/>
      <c r="ARO170" s="50"/>
      <c r="ARP170" s="50"/>
      <c r="ARQ170" s="50"/>
      <c r="ARR170" s="50"/>
      <c r="ARS170" s="50"/>
      <c r="ART170" s="50"/>
      <c r="ARU170" s="50"/>
      <c r="ARV170" s="50"/>
      <c r="ARW170" s="50"/>
      <c r="ARX170" s="50"/>
      <c r="ARY170" s="50"/>
      <c r="ARZ170" s="50"/>
      <c r="ASA170" s="50"/>
      <c r="ASB170" s="50"/>
      <c r="ASC170" s="50"/>
      <c r="ASD170" s="50"/>
      <c r="ASE170" s="50"/>
      <c r="ASF170" s="50"/>
      <c r="ASG170" s="50"/>
      <c r="ASH170" s="50"/>
      <c r="ASI170" s="50"/>
      <c r="ASJ170" s="50"/>
      <c r="ASK170" s="50"/>
      <c r="ASL170" s="50"/>
      <c r="ASM170" s="50"/>
      <c r="ASN170" s="50"/>
      <c r="ASO170" s="50"/>
      <c r="ASP170" s="50"/>
      <c r="ASQ170" s="50"/>
      <c r="ASR170" s="50"/>
      <c r="ASS170" s="50"/>
      <c r="AST170" s="50"/>
      <c r="ASU170" s="50"/>
      <c r="ASV170" s="50"/>
      <c r="ASW170" s="50"/>
      <c r="ASX170" s="50"/>
      <c r="ASY170" s="50"/>
      <c r="ASZ170" s="50"/>
      <c r="ATA170" s="50"/>
      <c r="ATB170" s="50"/>
      <c r="ATC170" s="50"/>
      <c r="ATD170" s="50"/>
      <c r="ATE170" s="50"/>
      <c r="ATF170" s="50"/>
      <c r="ATG170" s="50"/>
      <c r="ATH170" s="50"/>
      <c r="ATI170" s="50"/>
      <c r="ATJ170" s="50"/>
      <c r="ATK170" s="50"/>
      <c r="ATL170" s="50"/>
      <c r="ATM170" s="50"/>
      <c r="ATN170" s="50"/>
      <c r="ATO170" s="50"/>
      <c r="ATP170" s="50"/>
      <c r="ATQ170" s="50"/>
      <c r="ATR170" s="50"/>
      <c r="ATS170" s="50"/>
      <c r="ATT170" s="50"/>
      <c r="ATU170" s="50"/>
      <c r="ATV170" s="50"/>
      <c r="ATW170" s="50"/>
      <c r="ATX170" s="50"/>
      <c r="ATY170" s="50"/>
      <c r="ATZ170" s="50"/>
      <c r="AUA170" s="50"/>
      <c r="AUB170" s="50"/>
      <c r="AUC170" s="50"/>
      <c r="AUD170" s="50"/>
      <c r="AUE170" s="50"/>
      <c r="AUF170" s="50"/>
      <c r="AUG170" s="50"/>
      <c r="AUH170" s="50"/>
      <c r="AUI170" s="50"/>
      <c r="AUJ170" s="50"/>
      <c r="AUK170" s="50"/>
      <c r="AUL170" s="50"/>
      <c r="AUM170" s="50"/>
      <c r="AUN170" s="50"/>
      <c r="AUO170" s="50"/>
      <c r="AUP170" s="50"/>
      <c r="AUQ170" s="50"/>
      <c r="AUR170" s="50"/>
      <c r="AUS170" s="50"/>
      <c r="AUT170" s="50"/>
      <c r="AUU170" s="50"/>
      <c r="AUV170" s="50"/>
      <c r="AUW170" s="50"/>
      <c r="AUX170" s="50"/>
      <c r="AUY170" s="50"/>
      <c r="AUZ170" s="50"/>
      <c r="AVA170" s="50"/>
      <c r="AVB170" s="50"/>
      <c r="AVC170" s="50"/>
      <c r="AVD170" s="50"/>
      <c r="AVE170" s="50"/>
      <c r="AVF170" s="50"/>
      <c r="AVG170" s="50"/>
      <c r="AVH170" s="50"/>
      <c r="AVI170" s="50"/>
      <c r="AVJ170" s="50"/>
      <c r="AVK170" s="50"/>
      <c r="AVL170" s="50"/>
      <c r="AVM170" s="50"/>
      <c r="AVN170" s="50"/>
      <c r="AVO170" s="50"/>
      <c r="AVP170" s="50"/>
      <c r="AVQ170" s="50"/>
      <c r="AVR170" s="50"/>
      <c r="AVS170" s="50"/>
      <c r="AVT170" s="50"/>
      <c r="AVU170" s="50"/>
      <c r="AVV170" s="50"/>
      <c r="AVW170" s="50"/>
      <c r="AVX170" s="50"/>
      <c r="AVY170" s="50"/>
      <c r="AVZ170" s="50"/>
      <c r="AWA170" s="50"/>
      <c r="AWB170" s="50"/>
      <c r="AWC170" s="50"/>
      <c r="AWD170" s="50"/>
      <c r="AWE170" s="50"/>
      <c r="AWF170" s="50"/>
      <c r="AWH170" s="50"/>
      <c r="AWJ170" s="50"/>
      <c r="AWK170" s="50"/>
      <c r="AWL170" s="50"/>
      <c r="AWM170" s="50"/>
      <c r="AWN170" s="50"/>
      <c r="AWO170" s="50"/>
      <c r="AWP170" s="50"/>
      <c r="AWQ170" s="50"/>
      <c r="AWV170" s="50"/>
      <c r="AWW170" s="50"/>
      <c r="AWX170" s="50"/>
      <c r="AWY170" s="50"/>
      <c r="AWZ170" s="50"/>
      <c r="AXA170" s="50"/>
      <c r="AXB170" s="50"/>
      <c r="AXC170" s="50"/>
      <c r="AXD170" s="50"/>
      <c r="AXE170" s="50"/>
      <c r="AXF170" s="50"/>
      <c r="AXG170" s="50"/>
      <c r="AXH170" s="50"/>
      <c r="AXI170" s="50"/>
      <c r="AXJ170" s="50"/>
      <c r="AXK170" s="50"/>
      <c r="AXL170" s="50"/>
      <c r="AXM170" s="50"/>
      <c r="AXN170" s="50"/>
      <c r="AXO170" s="50"/>
      <c r="AXP170" s="50"/>
      <c r="AXQ170" s="50"/>
      <c r="AXR170" s="50"/>
      <c r="AXS170" s="50"/>
      <c r="AXT170" s="50"/>
      <c r="AXU170" s="50"/>
      <c r="AXV170" s="50"/>
      <c r="AXW170" s="50"/>
      <c r="AXX170" s="50"/>
      <c r="AXY170" s="50"/>
      <c r="AXZ170" s="50"/>
      <c r="AYA170" s="50"/>
      <c r="AYB170" s="50"/>
      <c r="AYC170" s="50"/>
      <c r="AYD170" s="50"/>
      <c r="AYE170" s="50"/>
      <c r="AYF170" s="50"/>
      <c r="AYG170" s="50"/>
      <c r="AYH170" s="50"/>
      <c r="AYI170" s="50"/>
      <c r="AYJ170" s="50"/>
      <c r="AYK170" s="50"/>
      <c r="AYL170" s="50"/>
      <c r="AYM170" s="50"/>
      <c r="AYN170" s="50"/>
      <c r="AYO170" s="50"/>
      <c r="AYP170" s="50"/>
      <c r="AYQ170" s="50"/>
      <c r="AYR170" s="50"/>
      <c r="AYS170" s="50"/>
      <c r="AYT170" s="50"/>
      <c r="AYU170" s="50"/>
      <c r="AYV170" s="50"/>
      <c r="AYW170" s="50"/>
      <c r="AYX170" s="50"/>
      <c r="AYY170" s="50"/>
      <c r="AYZ170" s="50"/>
      <c r="AZA170" s="50"/>
      <c r="AZB170" s="50"/>
      <c r="AZC170" s="50"/>
      <c r="AZD170" s="50"/>
      <c r="AZE170" s="50"/>
      <c r="AZF170" s="50"/>
      <c r="AZG170" s="50"/>
      <c r="AZH170" s="50"/>
      <c r="AZI170" s="50"/>
      <c r="AZJ170" s="50"/>
      <c r="AZK170" s="50"/>
      <c r="AZL170" s="50"/>
      <c r="AZM170" s="50"/>
      <c r="AZN170" s="50"/>
      <c r="AZO170" s="50"/>
      <c r="AZP170" s="50"/>
      <c r="AZQ170" s="50"/>
      <c r="AZR170" s="50"/>
      <c r="AZS170" s="50"/>
      <c r="AZT170" s="50"/>
      <c r="AZU170" s="50"/>
      <c r="AZV170" s="50"/>
      <c r="AZW170" s="50"/>
      <c r="AZX170" s="50"/>
      <c r="AZY170" s="50"/>
      <c r="AZZ170" s="50"/>
      <c r="BAA170" s="50"/>
      <c r="BAB170" s="50"/>
      <c r="BAC170" s="50"/>
      <c r="BAD170" s="50"/>
      <c r="BAE170" s="50"/>
      <c r="BAF170" s="50"/>
      <c r="BAG170" s="50"/>
      <c r="BAH170" s="50"/>
      <c r="BAI170" s="50"/>
      <c r="BAJ170" s="50"/>
      <c r="BAK170" s="50"/>
      <c r="BAL170" s="50"/>
      <c r="BAM170" s="50"/>
      <c r="BAN170" s="50"/>
      <c r="BAO170" s="50"/>
      <c r="BAP170" s="50"/>
      <c r="BAQ170" s="50"/>
      <c r="BAR170" s="50"/>
      <c r="BAS170" s="50"/>
      <c r="BAT170" s="50"/>
      <c r="BAU170" s="50"/>
      <c r="BAV170" s="50"/>
      <c r="BAW170" s="50"/>
      <c r="BAX170" s="50"/>
      <c r="BAY170" s="50"/>
      <c r="BAZ170" s="50"/>
      <c r="BBA170" s="50"/>
      <c r="BBB170" s="50"/>
      <c r="BBC170" s="50"/>
      <c r="BBD170" s="50"/>
      <c r="BBE170" s="50"/>
      <c r="BBF170" s="50"/>
      <c r="BBG170" s="50"/>
      <c r="BBH170" s="50"/>
      <c r="BBI170" s="50"/>
      <c r="BBJ170" s="50"/>
      <c r="BBK170" s="50"/>
      <c r="BBL170" s="50"/>
      <c r="BBM170" s="50"/>
      <c r="BBN170" s="50"/>
      <c r="BBO170" s="50"/>
      <c r="BBP170" s="50"/>
      <c r="BBQ170" s="50"/>
      <c r="BBR170" s="50"/>
      <c r="BBS170" s="50"/>
      <c r="BBT170" s="50"/>
      <c r="BBU170" s="50"/>
      <c r="BBV170" s="50"/>
      <c r="BBW170" s="50"/>
      <c r="BBX170" s="50"/>
      <c r="BBY170" s="50"/>
      <c r="BBZ170" s="50"/>
      <c r="BCA170" s="50"/>
      <c r="BCB170" s="50"/>
      <c r="BCC170" s="50"/>
      <c r="BCD170" s="50"/>
      <c r="BCE170" s="50"/>
      <c r="BCF170" s="50"/>
      <c r="BCG170" s="50"/>
      <c r="BCH170" s="50"/>
      <c r="BCI170" s="50"/>
      <c r="BCJ170" s="50"/>
      <c r="BCK170" s="50"/>
      <c r="BCL170" s="50"/>
      <c r="BCM170" s="50"/>
      <c r="BCN170" s="50"/>
      <c r="BCO170" s="50"/>
      <c r="BCP170" s="50"/>
      <c r="BCQ170" s="50"/>
      <c r="BCR170" s="50"/>
      <c r="BCS170" s="50"/>
      <c r="BCT170" s="50"/>
      <c r="BCU170" s="50"/>
      <c r="BCV170" s="50"/>
      <c r="BCW170" s="50"/>
      <c r="BCX170" s="50"/>
      <c r="BCY170" s="50"/>
      <c r="BCZ170" s="50"/>
      <c r="BDA170" s="50"/>
      <c r="BDB170" s="50"/>
      <c r="BDC170" s="50"/>
      <c r="BDD170" s="50"/>
      <c r="BDE170" s="50"/>
      <c r="BDF170" s="50"/>
      <c r="BDG170" s="50"/>
      <c r="BDH170" s="50"/>
      <c r="BDI170" s="50"/>
      <c r="BDJ170" s="50"/>
      <c r="BDK170" s="50"/>
      <c r="BDL170" s="50"/>
      <c r="BDM170" s="50"/>
      <c r="BDN170" s="50"/>
      <c r="BDO170" s="50"/>
      <c r="BDP170" s="50"/>
      <c r="BDQ170" s="50"/>
      <c r="BDR170" s="50"/>
      <c r="BDS170" s="50"/>
      <c r="BDT170" s="50"/>
      <c r="BDU170" s="50"/>
      <c r="BDV170" s="50"/>
      <c r="BDW170" s="50"/>
      <c r="BDX170" s="50"/>
      <c r="BDY170" s="50"/>
      <c r="BDZ170" s="50"/>
      <c r="BEA170" s="50"/>
      <c r="BEB170" s="50"/>
      <c r="BEC170" s="50"/>
      <c r="BED170" s="50"/>
      <c r="BEE170" s="50"/>
      <c r="BEF170" s="50"/>
      <c r="BEG170" s="50"/>
      <c r="BEH170" s="50"/>
      <c r="BEI170" s="50"/>
      <c r="BEJ170" s="50"/>
      <c r="BEK170" s="50"/>
      <c r="BEL170" s="50"/>
      <c r="BEM170" s="50"/>
      <c r="BEN170" s="50"/>
      <c r="BEO170" s="50"/>
      <c r="BEP170" s="50"/>
      <c r="BEQ170" s="50"/>
      <c r="BER170" s="50"/>
      <c r="BES170" s="50"/>
      <c r="BET170" s="50"/>
      <c r="BEU170" s="50"/>
      <c r="BEV170" s="50"/>
      <c r="BEW170" s="50"/>
      <c r="BEX170" s="50"/>
      <c r="BEY170" s="50"/>
      <c r="BEZ170" s="50"/>
      <c r="BFA170" s="50"/>
      <c r="BFB170" s="50"/>
      <c r="BFC170" s="50"/>
      <c r="BFD170" s="50"/>
      <c r="BFE170" s="50"/>
      <c r="BFF170" s="50"/>
      <c r="BFG170" s="50"/>
      <c r="BFH170" s="50"/>
      <c r="BFI170" s="50"/>
      <c r="BFJ170" s="50"/>
      <c r="BFK170" s="50"/>
      <c r="BFL170" s="50"/>
      <c r="BFM170" s="50"/>
      <c r="BFN170" s="50"/>
      <c r="BFO170" s="50"/>
      <c r="BFP170" s="50"/>
      <c r="BFQ170" s="50"/>
      <c r="BFR170" s="50"/>
      <c r="BFS170" s="50"/>
      <c r="BFT170" s="50"/>
      <c r="BFU170" s="50"/>
      <c r="BFV170" s="50"/>
      <c r="BFW170" s="50"/>
      <c r="BFX170" s="50"/>
      <c r="BFY170" s="50"/>
      <c r="BFZ170" s="50"/>
      <c r="BGA170" s="50"/>
      <c r="BGB170" s="50"/>
      <c r="BGD170" s="50"/>
      <c r="BGF170" s="50"/>
      <c r="BGG170" s="50"/>
      <c r="BGH170" s="50"/>
      <c r="BGI170" s="50"/>
      <c r="BGJ170" s="50"/>
      <c r="BGK170" s="50"/>
      <c r="BGL170" s="50"/>
      <c r="BGM170" s="50"/>
      <c r="BGR170" s="50"/>
      <c r="BGS170" s="50"/>
      <c r="BGT170" s="50"/>
      <c r="BGU170" s="50"/>
      <c r="BGV170" s="50"/>
      <c r="BGW170" s="50"/>
      <c r="BGX170" s="50"/>
      <c r="BGY170" s="50"/>
      <c r="BGZ170" s="50"/>
      <c r="BHA170" s="50"/>
      <c r="BHB170" s="50"/>
      <c r="BHC170" s="50"/>
      <c r="BHD170" s="50"/>
      <c r="BHE170" s="50"/>
      <c r="BHF170" s="50"/>
      <c r="BHG170" s="50"/>
      <c r="BHH170" s="50"/>
      <c r="BHI170" s="50"/>
      <c r="BHJ170" s="50"/>
      <c r="BHK170" s="50"/>
      <c r="BHL170" s="50"/>
      <c r="BHM170" s="50"/>
      <c r="BHN170" s="50"/>
      <c r="BHO170" s="50"/>
      <c r="BHP170" s="50"/>
      <c r="BHQ170" s="50"/>
      <c r="BHR170" s="50"/>
      <c r="BHS170" s="50"/>
      <c r="BHT170" s="50"/>
      <c r="BHU170" s="50"/>
      <c r="BHV170" s="50"/>
      <c r="BHW170" s="50"/>
      <c r="BHX170" s="50"/>
      <c r="BHY170" s="50"/>
      <c r="BHZ170" s="50"/>
      <c r="BIA170" s="50"/>
      <c r="BIB170" s="50"/>
      <c r="BIC170" s="50"/>
      <c r="BID170" s="50"/>
      <c r="BIE170" s="50"/>
      <c r="BIF170" s="50"/>
      <c r="BIG170" s="50"/>
      <c r="BIH170" s="50"/>
      <c r="BII170" s="50"/>
      <c r="BIJ170" s="50"/>
      <c r="BIK170" s="50"/>
      <c r="BIL170" s="50"/>
      <c r="BIM170" s="50"/>
      <c r="BIN170" s="50"/>
      <c r="BIO170" s="50"/>
      <c r="BIP170" s="50"/>
      <c r="BIQ170" s="50"/>
      <c r="BIR170" s="50"/>
      <c r="BIS170" s="50"/>
      <c r="BIT170" s="50"/>
      <c r="BIU170" s="50"/>
      <c r="BIV170" s="50"/>
      <c r="BIW170" s="50"/>
      <c r="BIX170" s="50"/>
      <c r="BIY170" s="50"/>
      <c r="BIZ170" s="50"/>
      <c r="BJA170" s="50"/>
      <c r="BJB170" s="50"/>
      <c r="BJC170" s="50"/>
      <c r="BJD170" s="50"/>
      <c r="BJE170" s="50"/>
      <c r="BJF170" s="50"/>
      <c r="BJG170" s="50"/>
      <c r="BJH170" s="50"/>
      <c r="BJI170" s="50"/>
      <c r="BJJ170" s="50"/>
      <c r="BJK170" s="50"/>
      <c r="BJL170" s="50"/>
      <c r="BJM170" s="50"/>
      <c r="BJN170" s="50"/>
      <c r="BJO170" s="50"/>
      <c r="BJP170" s="50"/>
      <c r="BJQ170" s="50"/>
      <c r="BJR170" s="50"/>
      <c r="BJS170" s="50"/>
      <c r="BJT170" s="50"/>
      <c r="BJU170" s="50"/>
      <c r="BJV170" s="50"/>
      <c r="BJW170" s="50"/>
      <c r="BJX170" s="50"/>
      <c r="BJY170" s="50"/>
      <c r="BJZ170" s="50"/>
      <c r="BKA170" s="50"/>
      <c r="BKB170" s="50"/>
      <c r="BKC170" s="50"/>
      <c r="BKD170" s="50"/>
      <c r="BKE170" s="50"/>
      <c r="BKF170" s="50"/>
      <c r="BKG170" s="50"/>
      <c r="BKH170" s="50"/>
      <c r="BKI170" s="50"/>
      <c r="BKJ170" s="50"/>
      <c r="BKK170" s="50"/>
      <c r="BKL170" s="50"/>
      <c r="BKM170" s="50"/>
      <c r="BKN170" s="50"/>
      <c r="BKO170" s="50"/>
      <c r="BKP170" s="50"/>
      <c r="BKQ170" s="50"/>
      <c r="BKR170" s="50"/>
      <c r="BKS170" s="50"/>
      <c r="BKT170" s="50"/>
      <c r="BKU170" s="50"/>
      <c r="BKV170" s="50"/>
      <c r="BKW170" s="50"/>
      <c r="BKX170" s="50"/>
      <c r="BKY170" s="50"/>
      <c r="BKZ170" s="50"/>
      <c r="BLA170" s="50"/>
      <c r="BLB170" s="50"/>
      <c r="BLC170" s="50"/>
      <c r="BLD170" s="50"/>
      <c r="BLE170" s="50"/>
      <c r="BLF170" s="50"/>
      <c r="BLG170" s="50"/>
      <c r="BLH170" s="50"/>
      <c r="BLI170" s="50"/>
      <c r="BLJ170" s="50"/>
      <c r="BLK170" s="50"/>
      <c r="BLL170" s="50"/>
      <c r="BLM170" s="50"/>
      <c r="BLN170" s="50"/>
      <c r="BLO170" s="50"/>
      <c r="BLP170" s="50"/>
      <c r="BLQ170" s="50"/>
      <c r="BLR170" s="50"/>
      <c r="BLS170" s="50"/>
      <c r="BLT170" s="50"/>
      <c r="BLU170" s="50"/>
      <c r="BLV170" s="50"/>
      <c r="BLW170" s="50"/>
      <c r="BLX170" s="50"/>
      <c r="BLY170" s="50"/>
      <c r="BLZ170" s="50"/>
      <c r="BMA170" s="50"/>
      <c r="BMB170" s="50"/>
      <c r="BMC170" s="50"/>
      <c r="BMD170" s="50"/>
      <c r="BME170" s="50"/>
      <c r="BMF170" s="50"/>
      <c r="BMG170" s="50"/>
      <c r="BMH170" s="50"/>
      <c r="BMI170" s="50"/>
      <c r="BMJ170" s="50"/>
      <c r="BMK170" s="50"/>
      <c r="BML170" s="50"/>
      <c r="BMM170" s="50"/>
      <c r="BMN170" s="50"/>
      <c r="BMO170" s="50"/>
      <c r="BMP170" s="50"/>
      <c r="BMQ170" s="50"/>
      <c r="BMR170" s="50"/>
      <c r="BMS170" s="50"/>
      <c r="BMT170" s="50"/>
      <c r="BMU170" s="50"/>
      <c r="BMV170" s="50"/>
      <c r="BMW170" s="50"/>
      <c r="BMX170" s="50"/>
      <c r="BMY170" s="50"/>
      <c r="BMZ170" s="50"/>
      <c r="BNA170" s="50"/>
      <c r="BNB170" s="50"/>
      <c r="BNC170" s="50"/>
      <c r="BND170" s="50"/>
      <c r="BNE170" s="50"/>
      <c r="BNF170" s="50"/>
      <c r="BNG170" s="50"/>
      <c r="BNH170" s="50"/>
      <c r="BNI170" s="50"/>
      <c r="BNJ170" s="50"/>
      <c r="BNK170" s="50"/>
      <c r="BNL170" s="50"/>
      <c r="BNM170" s="50"/>
      <c r="BNN170" s="50"/>
      <c r="BNO170" s="50"/>
      <c r="BNP170" s="50"/>
      <c r="BNQ170" s="50"/>
      <c r="BNR170" s="50"/>
      <c r="BNS170" s="50"/>
      <c r="BNT170" s="50"/>
      <c r="BNU170" s="50"/>
      <c r="BNV170" s="50"/>
      <c r="BNW170" s="50"/>
      <c r="BNX170" s="50"/>
      <c r="BNY170" s="50"/>
      <c r="BNZ170" s="50"/>
      <c r="BOA170" s="50"/>
      <c r="BOB170" s="50"/>
      <c r="BOC170" s="50"/>
      <c r="BOD170" s="50"/>
      <c r="BOE170" s="50"/>
      <c r="BOF170" s="50"/>
      <c r="BOG170" s="50"/>
      <c r="BOH170" s="50"/>
      <c r="BOI170" s="50"/>
      <c r="BOJ170" s="50"/>
      <c r="BOK170" s="50"/>
      <c r="BOL170" s="50"/>
      <c r="BOM170" s="50"/>
      <c r="BON170" s="50"/>
      <c r="BOO170" s="50"/>
      <c r="BOP170" s="50"/>
      <c r="BOQ170" s="50"/>
      <c r="BOR170" s="50"/>
      <c r="BOS170" s="50"/>
      <c r="BOT170" s="50"/>
      <c r="BOU170" s="50"/>
      <c r="BOV170" s="50"/>
      <c r="BOW170" s="50"/>
      <c r="BOX170" s="50"/>
      <c r="BOY170" s="50"/>
      <c r="BOZ170" s="50"/>
      <c r="BPA170" s="50"/>
      <c r="BPB170" s="50"/>
      <c r="BPC170" s="50"/>
      <c r="BPD170" s="50"/>
      <c r="BPE170" s="50"/>
      <c r="BPF170" s="50"/>
      <c r="BPG170" s="50"/>
      <c r="BPH170" s="50"/>
      <c r="BPI170" s="50"/>
      <c r="BPJ170" s="50"/>
      <c r="BPK170" s="50"/>
      <c r="BPL170" s="50"/>
      <c r="BPM170" s="50"/>
      <c r="BPN170" s="50"/>
      <c r="BPO170" s="50"/>
      <c r="BPP170" s="50"/>
      <c r="BPQ170" s="50"/>
      <c r="BPR170" s="50"/>
      <c r="BPS170" s="50"/>
      <c r="BPT170" s="50"/>
      <c r="BPU170" s="50"/>
      <c r="BPV170" s="50"/>
      <c r="BPW170" s="50"/>
      <c r="BPX170" s="50"/>
      <c r="BPZ170" s="50"/>
      <c r="BQB170" s="50"/>
      <c r="BQC170" s="50"/>
      <c r="BQD170" s="50"/>
      <c r="BQE170" s="50"/>
      <c r="BQF170" s="50"/>
      <c r="BQG170" s="50"/>
      <c r="BQH170" s="50"/>
      <c r="BQI170" s="50"/>
      <c r="BQN170" s="50"/>
      <c r="BQO170" s="50"/>
      <c r="BQP170" s="50"/>
      <c r="BQQ170" s="50"/>
      <c r="BQR170" s="50"/>
      <c r="BQS170" s="50"/>
      <c r="BQT170" s="50"/>
      <c r="BQU170" s="50"/>
      <c r="BQV170" s="50"/>
      <c r="BQW170" s="50"/>
      <c r="BQX170" s="50"/>
      <c r="BQY170" s="50"/>
      <c r="BQZ170" s="50"/>
      <c r="BRA170" s="50"/>
      <c r="BRB170" s="50"/>
      <c r="BRC170" s="50"/>
      <c r="BRD170" s="50"/>
      <c r="BRE170" s="50"/>
      <c r="BRF170" s="50"/>
      <c r="BRG170" s="50"/>
      <c r="BRH170" s="50"/>
      <c r="BRI170" s="50"/>
      <c r="BRJ170" s="50"/>
      <c r="BRK170" s="50"/>
      <c r="BRL170" s="50"/>
      <c r="BRM170" s="50"/>
      <c r="BRN170" s="50"/>
      <c r="BRO170" s="50"/>
      <c r="BRP170" s="50"/>
      <c r="BRQ170" s="50"/>
      <c r="BRR170" s="50"/>
      <c r="BRS170" s="50"/>
      <c r="BRT170" s="50"/>
      <c r="BRU170" s="50"/>
      <c r="BRV170" s="50"/>
      <c r="BRW170" s="50"/>
      <c r="BRX170" s="50"/>
      <c r="BRY170" s="50"/>
      <c r="BRZ170" s="50"/>
      <c r="BSA170" s="50"/>
      <c r="BSB170" s="50"/>
      <c r="BSC170" s="50"/>
      <c r="BSD170" s="50"/>
      <c r="BSE170" s="50"/>
      <c r="BSF170" s="50"/>
      <c r="BSG170" s="50"/>
      <c r="BSH170" s="50"/>
      <c r="BSI170" s="50"/>
      <c r="BSJ170" s="50"/>
      <c r="BSK170" s="50"/>
      <c r="BSL170" s="50"/>
      <c r="BSM170" s="50"/>
      <c r="BSN170" s="50"/>
      <c r="BSO170" s="50"/>
      <c r="BSP170" s="50"/>
      <c r="BSQ170" s="50"/>
      <c r="BSR170" s="50"/>
      <c r="BSS170" s="50"/>
      <c r="BST170" s="50"/>
      <c r="BSU170" s="50"/>
      <c r="BSV170" s="50"/>
      <c r="BSW170" s="50"/>
      <c r="BSX170" s="50"/>
      <c r="BSY170" s="50"/>
      <c r="BSZ170" s="50"/>
      <c r="BTA170" s="50"/>
      <c r="BTB170" s="50"/>
      <c r="BTC170" s="50"/>
      <c r="BTD170" s="50"/>
      <c r="BTE170" s="50"/>
      <c r="BTF170" s="50"/>
      <c r="BTG170" s="50"/>
      <c r="BTH170" s="50"/>
      <c r="BTI170" s="50"/>
      <c r="BTJ170" s="50"/>
      <c r="BTK170" s="50"/>
      <c r="BTL170" s="50"/>
      <c r="BTM170" s="50"/>
      <c r="BTN170" s="50"/>
      <c r="BTO170" s="50"/>
      <c r="BTP170" s="50"/>
      <c r="BTQ170" s="50"/>
      <c r="BTR170" s="50"/>
      <c r="BTS170" s="50"/>
      <c r="BTT170" s="50"/>
      <c r="BTU170" s="50"/>
      <c r="BTV170" s="50"/>
      <c r="BTW170" s="50"/>
      <c r="BTX170" s="50"/>
      <c r="BTY170" s="50"/>
      <c r="BTZ170" s="50"/>
      <c r="BUA170" s="50"/>
      <c r="BUB170" s="50"/>
      <c r="BUC170" s="50"/>
      <c r="BUD170" s="50"/>
      <c r="BUE170" s="50"/>
      <c r="BUF170" s="50"/>
      <c r="BUG170" s="50"/>
      <c r="BUH170" s="50"/>
      <c r="BUI170" s="50"/>
      <c r="BUJ170" s="50"/>
      <c r="BUK170" s="50"/>
      <c r="BUL170" s="50"/>
      <c r="BUM170" s="50"/>
      <c r="BUN170" s="50"/>
      <c r="BUO170" s="50"/>
      <c r="BUP170" s="50"/>
      <c r="BUQ170" s="50"/>
      <c r="BUR170" s="50"/>
      <c r="BUS170" s="50"/>
      <c r="BUT170" s="50"/>
      <c r="BUU170" s="50"/>
      <c r="BUV170" s="50"/>
      <c r="BUW170" s="50"/>
      <c r="BUX170" s="50"/>
      <c r="BUY170" s="50"/>
      <c r="BUZ170" s="50"/>
      <c r="BVA170" s="50"/>
      <c r="BVB170" s="50"/>
      <c r="BVC170" s="50"/>
      <c r="BVD170" s="50"/>
      <c r="BVE170" s="50"/>
      <c r="BVF170" s="50"/>
      <c r="BVG170" s="50"/>
      <c r="BVH170" s="50"/>
      <c r="BVI170" s="50"/>
      <c r="BVJ170" s="50"/>
      <c r="BVK170" s="50"/>
      <c r="BVL170" s="50"/>
      <c r="BVM170" s="50"/>
      <c r="BVN170" s="50"/>
      <c r="BVO170" s="50"/>
      <c r="BVP170" s="50"/>
      <c r="BVQ170" s="50"/>
      <c r="BVR170" s="50"/>
      <c r="BVS170" s="50"/>
      <c r="BVT170" s="50"/>
      <c r="BVU170" s="50"/>
      <c r="BVV170" s="50"/>
      <c r="BVW170" s="50"/>
      <c r="BVX170" s="50"/>
      <c r="BVY170" s="50"/>
      <c r="BVZ170" s="50"/>
      <c r="BWA170" s="50"/>
      <c r="BWB170" s="50"/>
      <c r="BWC170" s="50"/>
      <c r="BWD170" s="50"/>
      <c r="BWE170" s="50"/>
      <c r="BWF170" s="50"/>
      <c r="BWG170" s="50"/>
      <c r="BWH170" s="50"/>
      <c r="BWI170" s="50"/>
      <c r="BWJ170" s="50"/>
      <c r="BWK170" s="50"/>
      <c r="BWL170" s="50"/>
      <c r="BWM170" s="50"/>
      <c r="BWN170" s="50"/>
      <c r="BWO170" s="50"/>
      <c r="BWP170" s="50"/>
      <c r="BWQ170" s="50"/>
      <c r="BWR170" s="50"/>
      <c r="BWS170" s="50"/>
      <c r="BWT170" s="50"/>
      <c r="BWU170" s="50"/>
      <c r="BWV170" s="50"/>
      <c r="BWW170" s="50"/>
      <c r="BWX170" s="50"/>
      <c r="BWY170" s="50"/>
      <c r="BWZ170" s="50"/>
      <c r="BXA170" s="50"/>
      <c r="BXB170" s="50"/>
      <c r="BXC170" s="50"/>
      <c r="BXD170" s="50"/>
      <c r="BXE170" s="50"/>
      <c r="BXF170" s="50"/>
      <c r="BXG170" s="50"/>
      <c r="BXH170" s="50"/>
      <c r="BXI170" s="50"/>
      <c r="BXJ170" s="50"/>
      <c r="BXK170" s="50"/>
      <c r="BXL170" s="50"/>
      <c r="BXM170" s="50"/>
      <c r="BXN170" s="50"/>
      <c r="BXO170" s="50"/>
      <c r="BXP170" s="50"/>
      <c r="BXQ170" s="50"/>
      <c r="BXR170" s="50"/>
      <c r="BXS170" s="50"/>
      <c r="BXT170" s="50"/>
      <c r="BXU170" s="50"/>
      <c r="BXV170" s="50"/>
      <c r="BXW170" s="50"/>
      <c r="BXX170" s="50"/>
      <c r="BXY170" s="50"/>
      <c r="BXZ170" s="50"/>
      <c r="BYA170" s="50"/>
      <c r="BYB170" s="50"/>
      <c r="BYC170" s="50"/>
      <c r="BYD170" s="50"/>
      <c r="BYE170" s="50"/>
      <c r="BYF170" s="50"/>
      <c r="BYG170" s="50"/>
      <c r="BYH170" s="50"/>
      <c r="BYI170" s="50"/>
      <c r="BYJ170" s="50"/>
      <c r="BYK170" s="50"/>
      <c r="BYL170" s="50"/>
      <c r="BYM170" s="50"/>
      <c r="BYN170" s="50"/>
      <c r="BYO170" s="50"/>
      <c r="BYP170" s="50"/>
      <c r="BYQ170" s="50"/>
      <c r="BYR170" s="50"/>
      <c r="BYS170" s="50"/>
      <c r="BYT170" s="50"/>
      <c r="BYU170" s="50"/>
      <c r="BYV170" s="50"/>
      <c r="BYW170" s="50"/>
      <c r="BYX170" s="50"/>
      <c r="BYY170" s="50"/>
      <c r="BYZ170" s="50"/>
      <c r="BZA170" s="50"/>
      <c r="BZB170" s="50"/>
      <c r="BZC170" s="50"/>
      <c r="BZD170" s="50"/>
      <c r="BZE170" s="50"/>
      <c r="BZF170" s="50"/>
      <c r="BZG170" s="50"/>
      <c r="BZH170" s="50"/>
      <c r="BZI170" s="50"/>
      <c r="BZJ170" s="50"/>
      <c r="BZK170" s="50"/>
      <c r="BZL170" s="50"/>
      <c r="BZM170" s="50"/>
      <c r="BZN170" s="50"/>
      <c r="BZO170" s="50"/>
      <c r="BZP170" s="50"/>
      <c r="BZQ170" s="50"/>
      <c r="BZR170" s="50"/>
      <c r="BZS170" s="50"/>
      <c r="BZT170" s="50"/>
      <c r="BZV170" s="50"/>
      <c r="BZX170" s="50"/>
      <c r="BZY170" s="50"/>
      <c r="BZZ170" s="50"/>
      <c r="CAA170" s="50"/>
      <c r="CAB170" s="50"/>
      <c r="CAC170" s="50"/>
      <c r="CAD170" s="50"/>
      <c r="CAE170" s="50"/>
      <c r="CAJ170" s="50"/>
      <c r="CAK170" s="50"/>
      <c r="CAL170" s="50"/>
      <c r="CAM170" s="50"/>
      <c r="CAN170" s="50"/>
      <c r="CAO170" s="50"/>
      <c r="CAP170" s="50"/>
      <c r="CAQ170" s="50"/>
      <c r="CAR170" s="50"/>
      <c r="CAS170" s="50"/>
      <c r="CAT170" s="50"/>
      <c r="CAU170" s="50"/>
      <c r="CAV170" s="50"/>
      <c r="CAW170" s="50"/>
      <c r="CAX170" s="50"/>
      <c r="CAY170" s="50"/>
      <c r="CAZ170" s="50"/>
      <c r="CBA170" s="50"/>
      <c r="CBB170" s="50"/>
      <c r="CBC170" s="50"/>
      <c r="CBD170" s="50"/>
      <c r="CBE170" s="50"/>
      <c r="CBF170" s="50"/>
      <c r="CBG170" s="50"/>
      <c r="CBH170" s="50"/>
      <c r="CBI170" s="50"/>
      <c r="CBJ170" s="50"/>
      <c r="CBK170" s="50"/>
      <c r="CBL170" s="50"/>
      <c r="CBM170" s="50"/>
      <c r="CBN170" s="50"/>
      <c r="CBO170" s="50"/>
      <c r="CBP170" s="50"/>
      <c r="CBQ170" s="50"/>
      <c r="CBR170" s="50"/>
      <c r="CBS170" s="50"/>
      <c r="CBT170" s="50"/>
      <c r="CBU170" s="50"/>
      <c r="CBV170" s="50"/>
      <c r="CBW170" s="50"/>
      <c r="CBX170" s="50"/>
      <c r="CBY170" s="50"/>
      <c r="CBZ170" s="50"/>
      <c r="CCA170" s="50"/>
      <c r="CCB170" s="50"/>
      <c r="CCC170" s="50"/>
      <c r="CCD170" s="50"/>
      <c r="CCE170" s="50"/>
      <c r="CCF170" s="50"/>
      <c r="CCG170" s="50"/>
      <c r="CCH170" s="50"/>
      <c r="CCI170" s="50"/>
      <c r="CCJ170" s="50"/>
      <c r="CCK170" s="50"/>
      <c r="CCL170" s="50"/>
      <c r="CCM170" s="50"/>
      <c r="CCN170" s="50"/>
      <c r="CCO170" s="50"/>
      <c r="CCP170" s="50"/>
      <c r="CCQ170" s="50"/>
      <c r="CCR170" s="50"/>
      <c r="CCS170" s="50"/>
      <c r="CCT170" s="50"/>
      <c r="CCU170" s="50"/>
      <c r="CCV170" s="50"/>
      <c r="CCW170" s="50"/>
      <c r="CCX170" s="50"/>
      <c r="CCY170" s="50"/>
      <c r="CCZ170" s="50"/>
      <c r="CDA170" s="50"/>
      <c r="CDB170" s="50"/>
      <c r="CDC170" s="50"/>
      <c r="CDD170" s="50"/>
      <c r="CDE170" s="50"/>
      <c r="CDF170" s="50"/>
      <c r="CDG170" s="50"/>
      <c r="CDH170" s="50"/>
      <c r="CDI170" s="50"/>
      <c r="CDJ170" s="50"/>
      <c r="CDK170" s="50"/>
      <c r="CDL170" s="50"/>
      <c r="CDM170" s="50"/>
      <c r="CDN170" s="50"/>
      <c r="CDO170" s="50"/>
      <c r="CDP170" s="50"/>
      <c r="CDQ170" s="50"/>
      <c r="CDR170" s="50"/>
      <c r="CDS170" s="50"/>
      <c r="CDT170" s="50"/>
      <c r="CDU170" s="50"/>
      <c r="CDV170" s="50"/>
      <c r="CDW170" s="50"/>
      <c r="CDX170" s="50"/>
      <c r="CDY170" s="50"/>
      <c r="CDZ170" s="50"/>
      <c r="CEA170" s="50"/>
      <c r="CEB170" s="50"/>
      <c r="CEC170" s="50"/>
      <c r="CED170" s="50"/>
      <c r="CEE170" s="50"/>
      <c r="CEF170" s="50"/>
      <c r="CEG170" s="50"/>
      <c r="CEH170" s="50"/>
      <c r="CEI170" s="50"/>
      <c r="CEJ170" s="50"/>
      <c r="CEK170" s="50"/>
      <c r="CEL170" s="50"/>
      <c r="CEM170" s="50"/>
      <c r="CEN170" s="50"/>
      <c r="CEO170" s="50"/>
      <c r="CEP170" s="50"/>
      <c r="CEQ170" s="50"/>
      <c r="CER170" s="50"/>
      <c r="CES170" s="50"/>
      <c r="CET170" s="50"/>
      <c r="CEU170" s="50"/>
      <c r="CEV170" s="50"/>
      <c r="CEW170" s="50"/>
      <c r="CEX170" s="50"/>
      <c r="CEY170" s="50"/>
      <c r="CEZ170" s="50"/>
      <c r="CFA170" s="50"/>
      <c r="CFB170" s="50"/>
      <c r="CFC170" s="50"/>
      <c r="CFD170" s="50"/>
      <c r="CFE170" s="50"/>
      <c r="CFF170" s="50"/>
      <c r="CFG170" s="50"/>
      <c r="CFH170" s="50"/>
      <c r="CFI170" s="50"/>
      <c r="CFJ170" s="50"/>
      <c r="CFK170" s="50"/>
      <c r="CFL170" s="50"/>
      <c r="CFM170" s="50"/>
      <c r="CFN170" s="50"/>
      <c r="CFO170" s="50"/>
      <c r="CFP170" s="50"/>
      <c r="CFQ170" s="50"/>
      <c r="CFR170" s="50"/>
      <c r="CFS170" s="50"/>
      <c r="CFT170" s="50"/>
      <c r="CFU170" s="50"/>
      <c r="CFV170" s="50"/>
      <c r="CFW170" s="50"/>
      <c r="CFX170" s="50"/>
      <c r="CFY170" s="50"/>
      <c r="CFZ170" s="50"/>
      <c r="CGA170" s="50"/>
      <c r="CGB170" s="50"/>
      <c r="CGC170" s="50"/>
      <c r="CGD170" s="50"/>
      <c r="CGE170" s="50"/>
      <c r="CGF170" s="50"/>
      <c r="CGG170" s="50"/>
      <c r="CGH170" s="50"/>
      <c r="CGI170" s="50"/>
      <c r="CGJ170" s="50"/>
      <c r="CGK170" s="50"/>
      <c r="CGL170" s="50"/>
      <c r="CGM170" s="50"/>
      <c r="CGN170" s="50"/>
      <c r="CGO170" s="50"/>
      <c r="CGP170" s="50"/>
      <c r="CGQ170" s="50"/>
      <c r="CGR170" s="50"/>
      <c r="CGS170" s="50"/>
      <c r="CGT170" s="50"/>
      <c r="CGU170" s="50"/>
      <c r="CGV170" s="50"/>
      <c r="CGW170" s="50"/>
      <c r="CGX170" s="50"/>
      <c r="CGY170" s="50"/>
      <c r="CGZ170" s="50"/>
      <c r="CHA170" s="50"/>
      <c r="CHB170" s="50"/>
      <c r="CHC170" s="50"/>
      <c r="CHD170" s="50"/>
      <c r="CHE170" s="50"/>
      <c r="CHF170" s="50"/>
      <c r="CHG170" s="50"/>
      <c r="CHH170" s="50"/>
      <c r="CHI170" s="50"/>
      <c r="CHJ170" s="50"/>
      <c r="CHK170" s="50"/>
      <c r="CHL170" s="50"/>
      <c r="CHM170" s="50"/>
      <c r="CHN170" s="50"/>
      <c r="CHO170" s="50"/>
      <c r="CHP170" s="50"/>
      <c r="CHQ170" s="50"/>
      <c r="CHR170" s="50"/>
      <c r="CHS170" s="50"/>
      <c r="CHT170" s="50"/>
      <c r="CHU170" s="50"/>
      <c r="CHV170" s="50"/>
      <c r="CHW170" s="50"/>
      <c r="CHX170" s="50"/>
      <c r="CHY170" s="50"/>
      <c r="CHZ170" s="50"/>
      <c r="CIA170" s="50"/>
      <c r="CIB170" s="50"/>
      <c r="CIC170" s="50"/>
      <c r="CID170" s="50"/>
      <c r="CIE170" s="50"/>
      <c r="CIF170" s="50"/>
      <c r="CIG170" s="50"/>
      <c r="CIH170" s="50"/>
      <c r="CII170" s="50"/>
      <c r="CIJ170" s="50"/>
      <c r="CIK170" s="50"/>
      <c r="CIL170" s="50"/>
      <c r="CIM170" s="50"/>
      <c r="CIN170" s="50"/>
      <c r="CIO170" s="50"/>
      <c r="CIP170" s="50"/>
      <c r="CIQ170" s="50"/>
      <c r="CIR170" s="50"/>
      <c r="CIS170" s="50"/>
      <c r="CIT170" s="50"/>
      <c r="CIU170" s="50"/>
      <c r="CIV170" s="50"/>
      <c r="CIW170" s="50"/>
      <c r="CIX170" s="50"/>
      <c r="CIY170" s="50"/>
      <c r="CIZ170" s="50"/>
      <c r="CJA170" s="50"/>
      <c r="CJB170" s="50"/>
      <c r="CJC170" s="50"/>
      <c r="CJD170" s="50"/>
      <c r="CJE170" s="50"/>
      <c r="CJF170" s="50"/>
      <c r="CJG170" s="50"/>
      <c r="CJH170" s="50"/>
      <c r="CJI170" s="50"/>
      <c r="CJJ170" s="50"/>
      <c r="CJK170" s="50"/>
      <c r="CJL170" s="50"/>
      <c r="CJM170" s="50"/>
      <c r="CJN170" s="50"/>
      <c r="CJO170" s="50"/>
      <c r="CJP170" s="50"/>
      <c r="CJR170" s="50"/>
      <c r="CJT170" s="50"/>
      <c r="CJU170" s="50"/>
      <c r="CJV170" s="50"/>
      <c r="CJW170" s="50"/>
      <c r="CJX170" s="50"/>
      <c r="CJY170" s="50"/>
      <c r="CJZ170" s="50"/>
      <c r="CKA170" s="50"/>
      <c r="CKF170" s="50"/>
      <c r="CKG170" s="50"/>
      <c r="CKH170" s="50"/>
      <c r="CKI170" s="50"/>
      <c r="CKJ170" s="50"/>
      <c r="CKK170" s="50"/>
      <c r="CKL170" s="50"/>
      <c r="CKM170" s="50"/>
      <c r="CKN170" s="50"/>
      <c r="CKO170" s="50"/>
      <c r="CKP170" s="50"/>
      <c r="CKQ170" s="50"/>
      <c r="CKR170" s="50"/>
      <c r="CKS170" s="50"/>
      <c r="CKT170" s="50"/>
      <c r="CKU170" s="50"/>
      <c r="CKV170" s="50"/>
      <c r="CKW170" s="50"/>
      <c r="CKX170" s="50"/>
      <c r="CKY170" s="50"/>
      <c r="CKZ170" s="50"/>
      <c r="CLA170" s="50"/>
      <c r="CLB170" s="50"/>
      <c r="CLC170" s="50"/>
      <c r="CLD170" s="50"/>
      <c r="CLE170" s="50"/>
      <c r="CLF170" s="50"/>
      <c r="CLG170" s="50"/>
      <c r="CLH170" s="50"/>
      <c r="CLI170" s="50"/>
      <c r="CLJ170" s="50"/>
      <c r="CLK170" s="50"/>
      <c r="CLL170" s="50"/>
      <c r="CLM170" s="50"/>
      <c r="CLN170" s="50"/>
      <c r="CLO170" s="50"/>
      <c r="CLP170" s="50"/>
      <c r="CLQ170" s="50"/>
      <c r="CLR170" s="50"/>
      <c r="CLS170" s="50"/>
      <c r="CLT170" s="50"/>
      <c r="CLU170" s="50"/>
      <c r="CLV170" s="50"/>
      <c r="CLW170" s="50"/>
      <c r="CLX170" s="50"/>
      <c r="CLY170" s="50"/>
      <c r="CLZ170" s="50"/>
      <c r="CMA170" s="50"/>
      <c r="CMB170" s="50"/>
      <c r="CMC170" s="50"/>
      <c r="CMD170" s="50"/>
      <c r="CME170" s="50"/>
      <c r="CMF170" s="50"/>
      <c r="CMG170" s="50"/>
      <c r="CMH170" s="50"/>
      <c r="CMI170" s="50"/>
      <c r="CMJ170" s="50"/>
      <c r="CMK170" s="50"/>
      <c r="CML170" s="50"/>
      <c r="CMM170" s="50"/>
      <c r="CMN170" s="50"/>
      <c r="CMO170" s="50"/>
      <c r="CMP170" s="50"/>
      <c r="CMQ170" s="50"/>
      <c r="CMR170" s="50"/>
      <c r="CMS170" s="50"/>
      <c r="CMT170" s="50"/>
      <c r="CMU170" s="50"/>
      <c r="CMV170" s="50"/>
      <c r="CMW170" s="50"/>
      <c r="CMX170" s="50"/>
      <c r="CMY170" s="50"/>
      <c r="CMZ170" s="50"/>
      <c r="CNA170" s="50"/>
      <c r="CNB170" s="50"/>
      <c r="CNC170" s="50"/>
      <c r="CND170" s="50"/>
      <c r="CNE170" s="50"/>
      <c r="CNF170" s="50"/>
      <c r="CNG170" s="50"/>
      <c r="CNH170" s="50"/>
      <c r="CNI170" s="50"/>
      <c r="CNJ170" s="50"/>
      <c r="CNK170" s="50"/>
      <c r="CNL170" s="50"/>
      <c r="CNM170" s="50"/>
      <c r="CNN170" s="50"/>
      <c r="CNO170" s="50"/>
      <c r="CNP170" s="50"/>
      <c r="CNQ170" s="50"/>
      <c r="CNR170" s="50"/>
      <c r="CNS170" s="50"/>
      <c r="CNT170" s="50"/>
      <c r="CNU170" s="50"/>
      <c r="CNV170" s="50"/>
      <c r="CNW170" s="50"/>
      <c r="CNX170" s="50"/>
      <c r="CNY170" s="50"/>
      <c r="CNZ170" s="50"/>
      <c r="COA170" s="50"/>
      <c r="COB170" s="50"/>
      <c r="COC170" s="50"/>
      <c r="COD170" s="50"/>
      <c r="COE170" s="50"/>
      <c r="COF170" s="50"/>
      <c r="COG170" s="50"/>
      <c r="COH170" s="50"/>
      <c r="COI170" s="50"/>
      <c r="COJ170" s="50"/>
      <c r="COK170" s="50"/>
      <c r="COL170" s="50"/>
      <c r="COM170" s="50"/>
      <c r="CON170" s="50"/>
      <c r="COO170" s="50"/>
      <c r="COP170" s="50"/>
      <c r="COQ170" s="50"/>
      <c r="COR170" s="50"/>
      <c r="COS170" s="50"/>
      <c r="COT170" s="50"/>
      <c r="COU170" s="50"/>
      <c r="COV170" s="50"/>
      <c r="COW170" s="50"/>
      <c r="COX170" s="50"/>
      <c r="COY170" s="50"/>
      <c r="COZ170" s="50"/>
      <c r="CPA170" s="50"/>
      <c r="CPB170" s="50"/>
      <c r="CPC170" s="50"/>
      <c r="CPD170" s="50"/>
      <c r="CPE170" s="50"/>
      <c r="CPF170" s="50"/>
      <c r="CPG170" s="50"/>
      <c r="CPH170" s="50"/>
      <c r="CPI170" s="50"/>
      <c r="CPJ170" s="50"/>
      <c r="CPK170" s="50"/>
      <c r="CPL170" s="50"/>
      <c r="CPM170" s="50"/>
      <c r="CPN170" s="50"/>
      <c r="CPO170" s="50"/>
      <c r="CPP170" s="50"/>
      <c r="CPQ170" s="50"/>
      <c r="CPR170" s="50"/>
      <c r="CPS170" s="50"/>
      <c r="CPT170" s="50"/>
      <c r="CPU170" s="50"/>
      <c r="CPV170" s="50"/>
      <c r="CPW170" s="50"/>
      <c r="CPX170" s="50"/>
      <c r="CPY170" s="50"/>
      <c r="CPZ170" s="50"/>
      <c r="CQA170" s="50"/>
      <c r="CQB170" s="50"/>
      <c r="CQC170" s="50"/>
      <c r="CQD170" s="50"/>
      <c r="CQE170" s="50"/>
      <c r="CQF170" s="50"/>
      <c r="CQG170" s="50"/>
      <c r="CQH170" s="50"/>
      <c r="CQI170" s="50"/>
      <c r="CQJ170" s="50"/>
      <c r="CQK170" s="50"/>
      <c r="CQL170" s="50"/>
      <c r="CQM170" s="50"/>
      <c r="CQN170" s="50"/>
      <c r="CQO170" s="50"/>
      <c r="CQP170" s="50"/>
      <c r="CQQ170" s="50"/>
      <c r="CQR170" s="50"/>
      <c r="CQS170" s="50"/>
      <c r="CQT170" s="50"/>
      <c r="CQU170" s="50"/>
      <c r="CQV170" s="50"/>
      <c r="CQW170" s="50"/>
      <c r="CQX170" s="50"/>
      <c r="CQY170" s="50"/>
      <c r="CQZ170" s="50"/>
      <c r="CRA170" s="50"/>
      <c r="CRB170" s="50"/>
      <c r="CRC170" s="50"/>
      <c r="CRD170" s="50"/>
      <c r="CRE170" s="50"/>
      <c r="CRF170" s="50"/>
      <c r="CRG170" s="50"/>
      <c r="CRH170" s="50"/>
      <c r="CRI170" s="50"/>
      <c r="CRJ170" s="50"/>
      <c r="CRK170" s="50"/>
      <c r="CRL170" s="50"/>
      <c r="CRM170" s="50"/>
      <c r="CRN170" s="50"/>
      <c r="CRO170" s="50"/>
      <c r="CRP170" s="50"/>
      <c r="CRQ170" s="50"/>
      <c r="CRR170" s="50"/>
      <c r="CRS170" s="50"/>
      <c r="CRT170" s="50"/>
      <c r="CRU170" s="50"/>
      <c r="CRV170" s="50"/>
      <c r="CRW170" s="50"/>
      <c r="CRX170" s="50"/>
      <c r="CRY170" s="50"/>
      <c r="CRZ170" s="50"/>
      <c r="CSA170" s="50"/>
      <c r="CSB170" s="50"/>
      <c r="CSC170" s="50"/>
      <c r="CSD170" s="50"/>
      <c r="CSE170" s="50"/>
      <c r="CSF170" s="50"/>
      <c r="CSG170" s="50"/>
      <c r="CSH170" s="50"/>
      <c r="CSI170" s="50"/>
      <c r="CSJ170" s="50"/>
      <c r="CSK170" s="50"/>
      <c r="CSL170" s="50"/>
      <c r="CSM170" s="50"/>
      <c r="CSN170" s="50"/>
      <c r="CSO170" s="50"/>
      <c r="CSP170" s="50"/>
      <c r="CSQ170" s="50"/>
      <c r="CSR170" s="50"/>
      <c r="CSS170" s="50"/>
      <c r="CST170" s="50"/>
      <c r="CSU170" s="50"/>
      <c r="CSV170" s="50"/>
      <c r="CSW170" s="50"/>
      <c r="CSX170" s="50"/>
      <c r="CSY170" s="50"/>
      <c r="CSZ170" s="50"/>
      <c r="CTA170" s="50"/>
      <c r="CTB170" s="50"/>
      <c r="CTC170" s="50"/>
      <c r="CTD170" s="50"/>
      <c r="CTE170" s="50"/>
      <c r="CTF170" s="50"/>
      <c r="CTG170" s="50"/>
      <c r="CTH170" s="50"/>
      <c r="CTI170" s="50"/>
      <c r="CTJ170" s="50"/>
      <c r="CTK170" s="50"/>
      <c r="CTL170" s="50"/>
      <c r="CTN170" s="50"/>
      <c r="CTP170" s="50"/>
      <c r="CTQ170" s="50"/>
      <c r="CTR170" s="50"/>
      <c r="CTS170" s="50"/>
      <c r="CTT170" s="50"/>
      <c r="CTU170" s="50"/>
      <c r="CTV170" s="50"/>
      <c r="CTW170" s="50"/>
      <c r="CUB170" s="50"/>
      <c r="CUC170" s="50"/>
      <c r="CUD170" s="50"/>
      <c r="CUE170" s="50"/>
      <c r="CUF170" s="50"/>
      <c r="CUG170" s="50"/>
      <c r="CUH170" s="50"/>
      <c r="CUI170" s="50"/>
      <c r="CUJ170" s="50"/>
      <c r="CUK170" s="50"/>
      <c r="CUL170" s="50"/>
      <c r="CUM170" s="50"/>
      <c r="CUN170" s="50"/>
      <c r="CUO170" s="50"/>
      <c r="CUP170" s="50"/>
      <c r="CUQ170" s="50"/>
      <c r="CUR170" s="50"/>
      <c r="CUS170" s="50"/>
      <c r="CUT170" s="50"/>
      <c r="CUU170" s="50"/>
      <c r="CUV170" s="50"/>
      <c r="CUW170" s="50"/>
      <c r="CUX170" s="50"/>
      <c r="CUY170" s="50"/>
      <c r="CUZ170" s="50"/>
      <c r="CVA170" s="50"/>
      <c r="CVB170" s="50"/>
      <c r="CVC170" s="50"/>
      <c r="CVD170" s="50"/>
      <c r="CVE170" s="50"/>
      <c r="CVF170" s="50"/>
      <c r="CVG170" s="50"/>
      <c r="CVH170" s="50"/>
      <c r="CVI170" s="50"/>
      <c r="CVJ170" s="50"/>
      <c r="CVK170" s="50"/>
      <c r="CVL170" s="50"/>
      <c r="CVM170" s="50"/>
      <c r="CVN170" s="50"/>
      <c r="CVO170" s="50"/>
      <c r="CVP170" s="50"/>
      <c r="CVQ170" s="50"/>
      <c r="CVR170" s="50"/>
      <c r="CVS170" s="50"/>
      <c r="CVT170" s="50"/>
      <c r="CVU170" s="50"/>
      <c r="CVV170" s="50"/>
      <c r="CVW170" s="50"/>
      <c r="CVX170" s="50"/>
      <c r="CVY170" s="50"/>
      <c r="CVZ170" s="50"/>
      <c r="CWA170" s="50"/>
      <c r="CWB170" s="50"/>
      <c r="CWC170" s="50"/>
      <c r="CWD170" s="50"/>
      <c r="CWE170" s="50"/>
      <c r="CWF170" s="50"/>
      <c r="CWG170" s="50"/>
      <c r="CWH170" s="50"/>
      <c r="CWI170" s="50"/>
      <c r="CWJ170" s="50"/>
      <c r="CWK170" s="50"/>
      <c r="CWL170" s="50"/>
      <c r="CWM170" s="50"/>
      <c r="CWN170" s="50"/>
      <c r="CWO170" s="50"/>
      <c r="CWP170" s="50"/>
      <c r="CWQ170" s="50"/>
      <c r="CWR170" s="50"/>
      <c r="CWS170" s="50"/>
      <c r="CWT170" s="50"/>
      <c r="CWU170" s="50"/>
      <c r="CWV170" s="50"/>
      <c r="CWW170" s="50"/>
      <c r="CWX170" s="50"/>
      <c r="CWY170" s="50"/>
      <c r="CWZ170" s="50"/>
      <c r="CXA170" s="50"/>
      <c r="CXB170" s="50"/>
      <c r="CXC170" s="50"/>
      <c r="CXD170" s="50"/>
      <c r="CXE170" s="50"/>
      <c r="CXF170" s="50"/>
      <c r="CXG170" s="50"/>
      <c r="CXH170" s="50"/>
      <c r="CXI170" s="50"/>
      <c r="CXJ170" s="50"/>
      <c r="CXK170" s="50"/>
      <c r="CXL170" s="50"/>
      <c r="CXM170" s="50"/>
      <c r="CXN170" s="50"/>
      <c r="CXO170" s="50"/>
      <c r="CXP170" s="50"/>
      <c r="CXQ170" s="50"/>
      <c r="CXR170" s="50"/>
      <c r="CXS170" s="50"/>
      <c r="CXT170" s="50"/>
      <c r="CXU170" s="50"/>
      <c r="CXV170" s="50"/>
      <c r="CXW170" s="50"/>
      <c r="CXX170" s="50"/>
      <c r="CXY170" s="50"/>
      <c r="CXZ170" s="50"/>
      <c r="CYA170" s="50"/>
      <c r="CYB170" s="50"/>
      <c r="CYC170" s="50"/>
      <c r="CYD170" s="50"/>
      <c r="CYE170" s="50"/>
      <c r="CYF170" s="50"/>
      <c r="CYG170" s="50"/>
      <c r="CYH170" s="50"/>
      <c r="CYI170" s="50"/>
      <c r="CYJ170" s="50"/>
      <c r="CYK170" s="50"/>
      <c r="CYL170" s="50"/>
      <c r="CYM170" s="50"/>
      <c r="CYN170" s="50"/>
      <c r="CYO170" s="50"/>
      <c r="CYP170" s="50"/>
      <c r="CYQ170" s="50"/>
      <c r="CYR170" s="50"/>
      <c r="CYS170" s="50"/>
      <c r="CYT170" s="50"/>
      <c r="CYU170" s="50"/>
      <c r="CYV170" s="50"/>
      <c r="CYW170" s="50"/>
      <c r="CYX170" s="50"/>
      <c r="CYY170" s="50"/>
      <c r="CYZ170" s="50"/>
      <c r="CZA170" s="50"/>
      <c r="CZB170" s="50"/>
      <c r="CZC170" s="50"/>
      <c r="CZD170" s="50"/>
      <c r="CZE170" s="50"/>
      <c r="CZF170" s="50"/>
      <c r="CZG170" s="50"/>
      <c r="CZH170" s="50"/>
      <c r="CZI170" s="50"/>
      <c r="CZJ170" s="50"/>
      <c r="CZK170" s="50"/>
      <c r="CZL170" s="50"/>
      <c r="CZM170" s="50"/>
      <c r="CZN170" s="50"/>
      <c r="CZO170" s="50"/>
      <c r="CZP170" s="50"/>
      <c r="CZQ170" s="50"/>
      <c r="CZR170" s="50"/>
      <c r="CZS170" s="50"/>
      <c r="CZT170" s="50"/>
      <c r="CZU170" s="50"/>
      <c r="CZV170" s="50"/>
      <c r="CZW170" s="50"/>
      <c r="CZX170" s="50"/>
      <c r="CZY170" s="50"/>
      <c r="CZZ170" s="50"/>
      <c r="DAA170" s="50"/>
      <c r="DAB170" s="50"/>
      <c r="DAC170" s="50"/>
      <c r="DAD170" s="50"/>
      <c r="DAE170" s="50"/>
      <c r="DAF170" s="50"/>
      <c r="DAG170" s="50"/>
      <c r="DAH170" s="50"/>
      <c r="DAI170" s="50"/>
      <c r="DAJ170" s="50"/>
      <c r="DAK170" s="50"/>
      <c r="DAL170" s="50"/>
      <c r="DAM170" s="50"/>
      <c r="DAN170" s="50"/>
      <c r="DAO170" s="50"/>
      <c r="DAP170" s="50"/>
      <c r="DAQ170" s="50"/>
      <c r="DAR170" s="50"/>
      <c r="DAS170" s="50"/>
      <c r="DAT170" s="50"/>
      <c r="DAU170" s="50"/>
      <c r="DAV170" s="50"/>
      <c r="DAW170" s="50"/>
      <c r="DAX170" s="50"/>
      <c r="DAY170" s="50"/>
      <c r="DAZ170" s="50"/>
      <c r="DBA170" s="50"/>
      <c r="DBB170" s="50"/>
      <c r="DBC170" s="50"/>
      <c r="DBD170" s="50"/>
      <c r="DBE170" s="50"/>
      <c r="DBF170" s="50"/>
      <c r="DBG170" s="50"/>
      <c r="DBH170" s="50"/>
      <c r="DBI170" s="50"/>
      <c r="DBJ170" s="50"/>
      <c r="DBK170" s="50"/>
      <c r="DBL170" s="50"/>
      <c r="DBM170" s="50"/>
      <c r="DBN170" s="50"/>
      <c r="DBO170" s="50"/>
      <c r="DBP170" s="50"/>
      <c r="DBQ170" s="50"/>
      <c r="DBR170" s="50"/>
      <c r="DBS170" s="50"/>
      <c r="DBT170" s="50"/>
      <c r="DBU170" s="50"/>
      <c r="DBV170" s="50"/>
      <c r="DBW170" s="50"/>
      <c r="DBX170" s="50"/>
      <c r="DBY170" s="50"/>
      <c r="DBZ170" s="50"/>
      <c r="DCA170" s="50"/>
      <c r="DCB170" s="50"/>
      <c r="DCC170" s="50"/>
      <c r="DCD170" s="50"/>
      <c r="DCE170" s="50"/>
      <c r="DCF170" s="50"/>
      <c r="DCG170" s="50"/>
      <c r="DCH170" s="50"/>
      <c r="DCI170" s="50"/>
      <c r="DCJ170" s="50"/>
      <c r="DCK170" s="50"/>
      <c r="DCL170" s="50"/>
      <c r="DCM170" s="50"/>
      <c r="DCN170" s="50"/>
      <c r="DCO170" s="50"/>
      <c r="DCP170" s="50"/>
      <c r="DCQ170" s="50"/>
      <c r="DCR170" s="50"/>
      <c r="DCS170" s="50"/>
      <c r="DCT170" s="50"/>
      <c r="DCU170" s="50"/>
      <c r="DCV170" s="50"/>
      <c r="DCW170" s="50"/>
      <c r="DCX170" s="50"/>
      <c r="DCY170" s="50"/>
      <c r="DCZ170" s="50"/>
      <c r="DDA170" s="50"/>
      <c r="DDB170" s="50"/>
      <c r="DDC170" s="50"/>
      <c r="DDD170" s="50"/>
      <c r="DDE170" s="50"/>
      <c r="DDF170" s="50"/>
      <c r="DDG170" s="50"/>
      <c r="DDH170" s="50"/>
      <c r="DDJ170" s="50"/>
      <c r="DDL170" s="50"/>
      <c r="DDM170" s="50"/>
      <c r="DDN170" s="50"/>
      <c r="DDO170" s="50"/>
      <c r="DDP170" s="50"/>
      <c r="DDQ170" s="50"/>
      <c r="DDR170" s="50"/>
      <c r="DDS170" s="50"/>
      <c r="DDX170" s="50"/>
      <c r="DDY170" s="50"/>
      <c r="DDZ170" s="50"/>
      <c r="DEA170" s="50"/>
      <c r="DEB170" s="50"/>
      <c r="DEC170" s="50"/>
      <c r="DED170" s="50"/>
      <c r="DEE170" s="50"/>
      <c r="DEF170" s="50"/>
      <c r="DEG170" s="50"/>
      <c r="DEH170" s="50"/>
      <c r="DEI170" s="50"/>
      <c r="DEJ170" s="50"/>
      <c r="DEK170" s="50"/>
      <c r="DEL170" s="50"/>
      <c r="DEM170" s="50"/>
      <c r="DEN170" s="50"/>
      <c r="DEO170" s="50"/>
      <c r="DEP170" s="50"/>
      <c r="DEQ170" s="50"/>
      <c r="DER170" s="50"/>
      <c r="DES170" s="50"/>
      <c r="DET170" s="50"/>
      <c r="DEU170" s="50"/>
      <c r="DEV170" s="50"/>
      <c r="DEW170" s="50"/>
      <c r="DEX170" s="50"/>
      <c r="DEY170" s="50"/>
      <c r="DEZ170" s="50"/>
      <c r="DFA170" s="50"/>
      <c r="DFB170" s="50"/>
      <c r="DFC170" s="50"/>
      <c r="DFD170" s="50"/>
      <c r="DFE170" s="50"/>
      <c r="DFF170" s="50"/>
      <c r="DFG170" s="50"/>
      <c r="DFH170" s="50"/>
      <c r="DFI170" s="50"/>
      <c r="DFJ170" s="50"/>
      <c r="DFK170" s="50"/>
      <c r="DFL170" s="50"/>
      <c r="DFM170" s="50"/>
      <c r="DFN170" s="50"/>
      <c r="DFO170" s="50"/>
      <c r="DFP170" s="50"/>
      <c r="DFQ170" s="50"/>
      <c r="DFR170" s="50"/>
      <c r="DFS170" s="50"/>
      <c r="DFT170" s="50"/>
      <c r="DFU170" s="50"/>
      <c r="DFV170" s="50"/>
      <c r="DFW170" s="50"/>
      <c r="DFX170" s="50"/>
      <c r="DFY170" s="50"/>
      <c r="DFZ170" s="50"/>
      <c r="DGA170" s="50"/>
      <c r="DGB170" s="50"/>
      <c r="DGC170" s="50"/>
      <c r="DGD170" s="50"/>
      <c r="DGE170" s="50"/>
      <c r="DGF170" s="50"/>
      <c r="DGG170" s="50"/>
      <c r="DGH170" s="50"/>
      <c r="DGI170" s="50"/>
      <c r="DGJ170" s="50"/>
      <c r="DGK170" s="50"/>
      <c r="DGL170" s="50"/>
      <c r="DGM170" s="50"/>
      <c r="DGN170" s="50"/>
      <c r="DGO170" s="50"/>
      <c r="DGP170" s="50"/>
      <c r="DGQ170" s="50"/>
      <c r="DGR170" s="50"/>
      <c r="DGS170" s="50"/>
      <c r="DGT170" s="50"/>
      <c r="DGU170" s="50"/>
      <c r="DGV170" s="50"/>
      <c r="DGW170" s="50"/>
      <c r="DGX170" s="50"/>
      <c r="DGY170" s="50"/>
      <c r="DGZ170" s="50"/>
      <c r="DHA170" s="50"/>
      <c r="DHB170" s="50"/>
      <c r="DHC170" s="50"/>
      <c r="DHD170" s="50"/>
      <c r="DHE170" s="50"/>
      <c r="DHF170" s="50"/>
      <c r="DHG170" s="50"/>
      <c r="DHH170" s="50"/>
      <c r="DHI170" s="50"/>
      <c r="DHJ170" s="50"/>
      <c r="DHK170" s="50"/>
      <c r="DHL170" s="50"/>
      <c r="DHM170" s="50"/>
      <c r="DHN170" s="50"/>
      <c r="DHO170" s="50"/>
      <c r="DHP170" s="50"/>
      <c r="DHQ170" s="50"/>
      <c r="DHR170" s="50"/>
      <c r="DHS170" s="50"/>
      <c r="DHT170" s="50"/>
      <c r="DHU170" s="50"/>
      <c r="DHV170" s="50"/>
      <c r="DHW170" s="50"/>
      <c r="DHX170" s="50"/>
      <c r="DHY170" s="50"/>
      <c r="DHZ170" s="50"/>
      <c r="DIA170" s="50"/>
      <c r="DIB170" s="50"/>
      <c r="DIC170" s="50"/>
      <c r="DID170" s="50"/>
      <c r="DIE170" s="50"/>
      <c r="DIF170" s="50"/>
      <c r="DIG170" s="50"/>
      <c r="DIH170" s="50"/>
      <c r="DII170" s="50"/>
      <c r="DIJ170" s="50"/>
      <c r="DIK170" s="50"/>
      <c r="DIL170" s="50"/>
      <c r="DIM170" s="50"/>
      <c r="DIN170" s="50"/>
      <c r="DIO170" s="50"/>
      <c r="DIP170" s="50"/>
      <c r="DIQ170" s="50"/>
      <c r="DIR170" s="50"/>
      <c r="DIS170" s="50"/>
      <c r="DIT170" s="50"/>
      <c r="DIU170" s="50"/>
      <c r="DIV170" s="50"/>
      <c r="DIW170" s="50"/>
      <c r="DIX170" s="50"/>
      <c r="DIY170" s="50"/>
      <c r="DIZ170" s="50"/>
      <c r="DJA170" s="50"/>
      <c r="DJB170" s="50"/>
      <c r="DJC170" s="50"/>
      <c r="DJD170" s="50"/>
      <c r="DJE170" s="50"/>
      <c r="DJF170" s="50"/>
      <c r="DJG170" s="50"/>
      <c r="DJH170" s="50"/>
      <c r="DJI170" s="50"/>
      <c r="DJJ170" s="50"/>
      <c r="DJK170" s="50"/>
      <c r="DJL170" s="50"/>
      <c r="DJM170" s="50"/>
      <c r="DJN170" s="50"/>
      <c r="DJO170" s="50"/>
      <c r="DJP170" s="50"/>
      <c r="DJQ170" s="50"/>
      <c r="DJR170" s="50"/>
      <c r="DJS170" s="50"/>
      <c r="DJT170" s="50"/>
      <c r="DJU170" s="50"/>
      <c r="DJV170" s="50"/>
      <c r="DJW170" s="50"/>
      <c r="DJX170" s="50"/>
      <c r="DJY170" s="50"/>
      <c r="DJZ170" s="50"/>
      <c r="DKA170" s="50"/>
      <c r="DKB170" s="50"/>
      <c r="DKC170" s="50"/>
      <c r="DKD170" s="50"/>
      <c r="DKE170" s="50"/>
      <c r="DKF170" s="50"/>
      <c r="DKG170" s="50"/>
      <c r="DKH170" s="50"/>
      <c r="DKI170" s="50"/>
      <c r="DKJ170" s="50"/>
      <c r="DKK170" s="50"/>
      <c r="DKL170" s="50"/>
      <c r="DKM170" s="50"/>
      <c r="DKN170" s="50"/>
      <c r="DKO170" s="50"/>
      <c r="DKP170" s="50"/>
      <c r="DKQ170" s="50"/>
      <c r="DKR170" s="50"/>
      <c r="DKS170" s="50"/>
      <c r="DKT170" s="50"/>
      <c r="DKU170" s="50"/>
      <c r="DKV170" s="50"/>
      <c r="DKW170" s="50"/>
      <c r="DKX170" s="50"/>
      <c r="DKY170" s="50"/>
      <c r="DKZ170" s="50"/>
      <c r="DLA170" s="50"/>
      <c r="DLB170" s="50"/>
      <c r="DLC170" s="50"/>
      <c r="DLD170" s="50"/>
      <c r="DLE170" s="50"/>
      <c r="DLF170" s="50"/>
      <c r="DLG170" s="50"/>
      <c r="DLH170" s="50"/>
      <c r="DLI170" s="50"/>
      <c r="DLJ170" s="50"/>
      <c r="DLK170" s="50"/>
      <c r="DLL170" s="50"/>
      <c r="DLM170" s="50"/>
      <c r="DLN170" s="50"/>
      <c r="DLO170" s="50"/>
      <c r="DLP170" s="50"/>
      <c r="DLQ170" s="50"/>
      <c r="DLR170" s="50"/>
      <c r="DLS170" s="50"/>
      <c r="DLT170" s="50"/>
      <c r="DLU170" s="50"/>
      <c r="DLV170" s="50"/>
      <c r="DLW170" s="50"/>
      <c r="DLX170" s="50"/>
      <c r="DLY170" s="50"/>
      <c r="DLZ170" s="50"/>
      <c r="DMA170" s="50"/>
      <c r="DMB170" s="50"/>
      <c r="DMC170" s="50"/>
      <c r="DMD170" s="50"/>
      <c r="DME170" s="50"/>
      <c r="DMF170" s="50"/>
      <c r="DMG170" s="50"/>
      <c r="DMH170" s="50"/>
      <c r="DMI170" s="50"/>
      <c r="DMJ170" s="50"/>
      <c r="DMK170" s="50"/>
      <c r="DML170" s="50"/>
      <c r="DMM170" s="50"/>
      <c r="DMN170" s="50"/>
      <c r="DMO170" s="50"/>
      <c r="DMP170" s="50"/>
      <c r="DMQ170" s="50"/>
      <c r="DMR170" s="50"/>
      <c r="DMS170" s="50"/>
      <c r="DMT170" s="50"/>
      <c r="DMU170" s="50"/>
      <c r="DMV170" s="50"/>
      <c r="DMW170" s="50"/>
      <c r="DMX170" s="50"/>
      <c r="DMY170" s="50"/>
      <c r="DMZ170" s="50"/>
      <c r="DNA170" s="50"/>
      <c r="DNB170" s="50"/>
      <c r="DNC170" s="50"/>
      <c r="DND170" s="50"/>
      <c r="DNF170" s="50"/>
      <c r="DNH170" s="50"/>
      <c r="DNI170" s="50"/>
      <c r="DNJ170" s="50"/>
      <c r="DNK170" s="50"/>
      <c r="DNL170" s="50"/>
      <c r="DNM170" s="50"/>
      <c r="DNN170" s="50"/>
      <c r="DNO170" s="50"/>
      <c r="DNT170" s="50"/>
      <c r="DNU170" s="50"/>
      <c r="DNV170" s="50"/>
      <c r="DNW170" s="50"/>
      <c r="DNX170" s="50"/>
      <c r="DNY170" s="50"/>
      <c r="DNZ170" s="50"/>
      <c r="DOA170" s="50"/>
      <c r="DOB170" s="50"/>
      <c r="DOC170" s="50"/>
      <c r="DOD170" s="50"/>
      <c r="DOE170" s="50"/>
      <c r="DOF170" s="50"/>
      <c r="DOG170" s="50"/>
      <c r="DOH170" s="50"/>
      <c r="DOI170" s="50"/>
      <c r="DOJ170" s="50"/>
      <c r="DOK170" s="50"/>
      <c r="DOL170" s="50"/>
      <c r="DOM170" s="50"/>
      <c r="DON170" s="50"/>
      <c r="DOO170" s="50"/>
      <c r="DOP170" s="50"/>
      <c r="DOQ170" s="50"/>
      <c r="DOR170" s="50"/>
      <c r="DOS170" s="50"/>
      <c r="DOT170" s="50"/>
      <c r="DOU170" s="50"/>
      <c r="DOV170" s="50"/>
      <c r="DOW170" s="50"/>
      <c r="DOX170" s="50"/>
      <c r="DOY170" s="50"/>
      <c r="DOZ170" s="50"/>
      <c r="DPA170" s="50"/>
      <c r="DPB170" s="50"/>
      <c r="DPC170" s="50"/>
      <c r="DPD170" s="50"/>
      <c r="DPE170" s="50"/>
      <c r="DPF170" s="50"/>
      <c r="DPG170" s="50"/>
      <c r="DPH170" s="50"/>
      <c r="DPI170" s="50"/>
      <c r="DPJ170" s="50"/>
      <c r="DPK170" s="50"/>
      <c r="DPL170" s="50"/>
      <c r="DPM170" s="50"/>
      <c r="DPN170" s="50"/>
      <c r="DPO170" s="50"/>
      <c r="DPP170" s="50"/>
      <c r="DPQ170" s="50"/>
      <c r="DPR170" s="50"/>
      <c r="DPS170" s="50"/>
      <c r="DPT170" s="50"/>
      <c r="DPU170" s="50"/>
      <c r="DPV170" s="50"/>
      <c r="DPW170" s="50"/>
      <c r="DPX170" s="50"/>
      <c r="DPY170" s="50"/>
      <c r="DPZ170" s="50"/>
      <c r="DQA170" s="50"/>
      <c r="DQB170" s="50"/>
      <c r="DQC170" s="50"/>
      <c r="DQD170" s="50"/>
      <c r="DQE170" s="50"/>
      <c r="DQF170" s="50"/>
      <c r="DQG170" s="50"/>
      <c r="DQH170" s="50"/>
      <c r="DQI170" s="50"/>
      <c r="DQJ170" s="50"/>
      <c r="DQK170" s="50"/>
      <c r="DQL170" s="50"/>
      <c r="DQM170" s="50"/>
      <c r="DQN170" s="50"/>
      <c r="DQO170" s="50"/>
      <c r="DQP170" s="50"/>
      <c r="DQQ170" s="50"/>
      <c r="DQR170" s="50"/>
      <c r="DQS170" s="50"/>
      <c r="DQT170" s="50"/>
      <c r="DQU170" s="50"/>
      <c r="DQV170" s="50"/>
      <c r="DQW170" s="50"/>
      <c r="DQX170" s="50"/>
      <c r="DQY170" s="50"/>
      <c r="DQZ170" s="50"/>
      <c r="DRA170" s="50"/>
      <c r="DRB170" s="50"/>
      <c r="DRC170" s="50"/>
      <c r="DRD170" s="50"/>
      <c r="DRE170" s="50"/>
      <c r="DRF170" s="50"/>
      <c r="DRG170" s="50"/>
      <c r="DRH170" s="50"/>
      <c r="DRI170" s="50"/>
      <c r="DRJ170" s="50"/>
      <c r="DRK170" s="50"/>
      <c r="DRL170" s="50"/>
      <c r="DRM170" s="50"/>
      <c r="DRN170" s="50"/>
      <c r="DRO170" s="50"/>
      <c r="DRP170" s="50"/>
      <c r="DRQ170" s="50"/>
      <c r="DRR170" s="50"/>
      <c r="DRS170" s="50"/>
      <c r="DRT170" s="50"/>
      <c r="DRU170" s="50"/>
      <c r="DRV170" s="50"/>
      <c r="DRW170" s="50"/>
      <c r="DRX170" s="50"/>
      <c r="DRY170" s="50"/>
      <c r="DRZ170" s="50"/>
      <c r="DSA170" s="50"/>
      <c r="DSB170" s="50"/>
      <c r="DSC170" s="50"/>
      <c r="DSD170" s="50"/>
      <c r="DSE170" s="50"/>
      <c r="DSF170" s="50"/>
      <c r="DSG170" s="50"/>
      <c r="DSH170" s="50"/>
      <c r="DSI170" s="50"/>
      <c r="DSJ170" s="50"/>
      <c r="DSK170" s="50"/>
      <c r="DSL170" s="50"/>
      <c r="DSM170" s="50"/>
      <c r="DSN170" s="50"/>
      <c r="DSO170" s="50"/>
      <c r="DSP170" s="50"/>
      <c r="DSQ170" s="50"/>
      <c r="DSR170" s="50"/>
      <c r="DSS170" s="50"/>
      <c r="DST170" s="50"/>
      <c r="DSU170" s="50"/>
      <c r="DSV170" s="50"/>
      <c r="DSW170" s="50"/>
      <c r="DSX170" s="50"/>
      <c r="DSY170" s="50"/>
      <c r="DSZ170" s="50"/>
      <c r="DTA170" s="50"/>
      <c r="DTB170" s="50"/>
      <c r="DTC170" s="50"/>
      <c r="DTD170" s="50"/>
      <c r="DTE170" s="50"/>
      <c r="DTF170" s="50"/>
      <c r="DTG170" s="50"/>
      <c r="DTH170" s="50"/>
      <c r="DTI170" s="50"/>
      <c r="DTJ170" s="50"/>
      <c r="DTK170" s="50"/>
      <c r="DTL170" s="50"/>
      <c r="DTM170" s="50"/>
      <c r="DTN170" s="50"/>
      <c r="DTO170" s="50"/>
      <c r="DTP170" s="50"/>
      <c r="DTQ170" s="50"/>
      <c r="DTR170" s="50"/>
      <c r="DTS170" s="50"/>
      <c r="DTT170" s="50"/>
      <c r="DTU170" s="50"/>
      <c r="DTV170" s="50"/>
      <c r="DTW170" s="50"/>
      <c r="DTX170" s="50"/>
      <c r="DTY170" s="50"/>
      <c r="DTZ170" s="50"/>
      <c r="DUA170" s="50"/>
      <c r="DUB170" s="50"/>
      <c r="DUC170" s="50"/>
      <c r="DUD170" s="50"/>
      <c r="DUE170" s="50"/>
      <c r="DUF170" s="50"/>
      <c r="DUG170" s="50"/>
      <c r="DUH170" s="50"/>
      <c r="DUI170" s="50"/>
      <c r="DUJ170" s="50"/>
      <c r="DUK170" s="50"/>
      <c r="DUL170" s="50"/>
      <c r="DUM170" s="50"/>
      <c r="DUN170" s="50"/>
      <c r="DUO170" s="50"/>
      <c r="DUP170" s="50"/>
      <c r="DUQ170" s="50"/>
      <c r="DUR170" s="50"/>
      <c r="DUS170" s="50"/>
      <c r="DUT170" s="50"/>
      <c r="DUU170" s="50"/>
      <c r="DUV170" s="50"/>
      <c r="DUW170" s="50"/>
      <c r="DUX170" s="50"/>
      <c r="DUY170" s="50"/>
      <c r="DUZ170" s="50"/>
      <c r="DVA170" s="50"/>
      <c r="DVB170" s="50"/>
      <c r="DVC170" s="50"/>
      <c r="DVD170" s="50"/>
      <c r="DVE170" s="50"/>
      <c r="DVF170" s="50"/>
      <c r="DVG170" s="50"/>
      <c r="DVH170" s="50"/>
      <c r="DVI170" s="50"/>
      <c r="DVJ170" s="50"/>
      <c r="DVK170" s="50"/>
      <c r="DVL170" s="50"/>
      <c r="DVM170" s="50"/>
      <c r="DVN170" s="50"/>
      <c r="DVO170" s="50"/>
      <c r="DVP170" s="50"/>
      <c r="DVQ170" s="50"/>
      <c r="DVR170" s="50"/>
      <c r="DVS170" s="50"/>
      <c r="DVT170" s="50"/>
      <c r="DVU170" s="50"/>
      <c r="DVV170" s="50"/>
      <c r="DVW170" s="50"/>
      <c r="DVX170" s="50"/>
      <c r="DVY170" s="50"/>
      <c r="DVZ170" s="50"/>
      <c r="DWA170" s="50"/>
      <c r="DWB170" s="50"/>
      <c r="DWC170" s="50"/>
      <c r="DWD170" s="50"/>
      <c r="DWE170" s="50"/>
      <c r="DWF170" s="50"/>
      <c r="DWG170" s="50"/>
      <c r="DWH170" s="50"/>
      <c r="DWI170" s="50"/>
      <c r="DWJ170" s="50"/>
      <c r="DWK170" s="50"/>
      <c r="DWL170" s="50"/>
      <c r="DWM170" s="50"/>
      <c r="DWN170" s="50"/>
      <c r="DWO170" s="50"/>
      <c r="DWP170" s="50"/>
      <c r="DWQ170" s="50"/>
      <c r="DWR170" s="50"/>
      <c r="DWS170" s="50"/>
      <c r="DWT170" s="50"/>
      <c r="DWU170" s="50"/>
      <c r="DWV170" s="50"/>
      <c r="DWW170" s="50"/>
      <c r="DWX170" s="50"/>
      <c r="DWY170" s="50"/>
      <c r="DWZ170" s="50"/>
      <c r="DXB170" s="50"/>
      <c r="DXD170" s="50"/>
      <c r="DXE170" s="50"/>
      <c r="DXF170" s="50"/>
      <c r="DXG170" s="50"/>
      <c r="DXH170" s="50"/>
      <c r="DXI170" s="50"/>
      <c r="DXJ170" s="50"/>
      <c r="DXK170" s="50"/>
      <c r="DXP170" s="50"/>
      <c r="DXQ170" s="50"/>
      <c r="DXR170" s="50"/>
      <c r="DXS170" s="50"/>
      <c r="DXT170" s="50"/>
      <c r="DXU170" s="50"/>
      <c r="DXV170" s="50"/>
      <c r="DXW170" s="50"/>
      <c r="DXX170" s="50"/>
      <c r="DXY170" s="50"/>
      <c r="DXZ170" s="50"/>
      <c r="DYA170" s="50"/>
      <c r="DYB170" s="50"/>
      <c r="DYC170" s="50"/>
      <c r="DYD170" s="50"/>
      <c r="DYE170" s="50"/>
      <c r="DYF170" s="50"/>
      <c r="DYG170" s="50"/>
      <c r="DYH170" s="50"/>
      <c r="DYI170" s="50"/>
      <c r="DYJ170" s="50"/>
      <c r="DYK170" s="50"/>
      <c r="DYL170" s="50"/>
      <c r="DYM170" s="50"/>
      <c r="DYN170" s="50"/>
      <c r="DYO170" s="50"/>
      <c r="DYP170" s="50"/>
      <c r="DYQ170" s="50"/>
      <c r="DYR170" s="50"/>
      <c r="DYS170" s="50"/>
      <c r="DYT170" s="50"/>
      <c r="DYU170" s="50"/>
      <c r="DYV170" s="50"/>
      <c r="DYW170" s="50"/>
      <c r="DYX170" s="50"/>
      <c r="DYY170" s="50"/>
      <c r="DYZ170" s="50"/>
      <c r="DZA170" s="50"/>
      <c r="DZB170" s="50"/>
      <c r="DZC170" s="50"/>
      <c r="DZD170" s="50"/>
      <c r="DZE170" s="50"/>
      <c r="DZF170" s="50"/>
      <c r="DZG170" s="50"/>
      <c r="DZH170" s="50"/>
      <c r="DZI170" s="50"/>
      <c r="DZJ170" s="50"/>
      <c r="DZK170" s="50"/>
      <c r="DZL170" s="50"/>
      <c r="DZM170" s="50"/>
      <c r="DZN170" s="50"/>
      <c r="DZO170" s="50"/>
      <c r="DZP170" s="50"/>
      <c r="DZQ170" s="50"/>
      <c r="DZR170" s="50"/>
      <c r="DZS170" s="50"/>
      <c r="DZT170" s="50"/>
      <c r="DZU170" s="50"/>
      <c r="DZV170" s="50"/>
      <c r="DZW170" s="50"/>
      <c r="DZX170" s="50"/>
      <c r="DZY170" s="50"/>
      <c r="DZZ170" s="50"/>
      <c r="EAA170" s="50"/>
      <c r="EAB170" s="50"/>
      <c r="EAC170" s="50"/>
      <c r="EAD170" s="50"/>
      <c r="EAE170" s="50"/>
      <c r="EAF170" s="50"/>
      <c r="EAG170" s="50"/>
      <c r="EAH170" s="50"/>
      <c r="EAI170" s="50"/>
      <c r="EAJ170" s="50"/>
      <c r="EAK170" s="50"/>
      <c r="EAL170" s="50"/>
      <c r="EAM170" s="50"/>
      <c r="EAN170" s="50"/>
      <c r="EAO170" s="50"/>
      <c r="EAP170" s="50"/>
      <c r="EAQ170" s="50"/>
      <c r="EAR170" s="50"/>
      <c r="EAS170" s="50"/>
      <c r="EAT170" s="50"/>
      <c r="EAU170" s="50"/>
      <c r="EAV170" s="50"/>
      <c r="EAW170" s="50"/>
      <c r="EAX170" s="50"/>
      <c r="EAY170" s="50"/>
      <c r="EAZ170" s="50"/>
      <c r="EBA170" s="50"/>
      <c r="EBB170" s="50"/>
      <c r="EBC170" s="50"/>
      <c r="EBD170" s="50"/>
      <c r="EBE170" s="50"/>
      <c r="EBF170" s="50"/>
      <c r="EBG170" s="50"/>
      <c r="EBH170" s="50"/>
      <c r="EBI170" s="50"/>
      <c r="EBJ170" s="50"/>
      <c r="EBK170" s="50"/>
      <c r="EBL170" s="50"/>
      <c r="EBM170" s="50"/>
      <c r="EBN170" s="50"/>
      <c r="EBO170" s="50"/>
      <c r="EBP170" s="50"/>
      <c r="EBQ170" s="50"/>
      <c r="EBR170" s="50"/>
      <c r="EBS170" s="50"/>
      <c r="EBT170" s="50"/>
      <c r="EBU170" s="50"/>
      <c r="EBV170" s="50"/>
      <c r="EBW170" s="50"/>
      <c r="EBX170" s="50"/>
      <c r="EBY170" s="50"/>
      <c r="EBZ170" s="50"/>
      <c r="ECA170" s="50"/>
      <c r="ECB170" s="50"/>
      <c r="ECC170" s="50"/>
      <c r="ECD170" s="50"/>
      <c r="ECE170" s="50"/>
      <c r="ECF170" s="50"/>
      <c r="ECG170" s="50"/>
      <c r="ECH170" s="50"/>
      <c r="ECI170" s="50"/>
      <c r="ECJ170" s="50"/>
      <c r="ECK170" s="50"/>
      <c r="ECL170" s="50"/>
      <c r="ECM170" s="50"/>
      <c r="ECN170" s="50"/>
      <c r="ECO170" s="50"/>
      <c r="ECP170" s="50"/>
      <c r="ECQ170" s="50"/>
      <c r="ECR170" s="50"/>
      <c r="ECS170" s="50"/>
      <c r="ECT170" s="50"/>
      <c r="ECU170" s="50"/>
      <c r="ECV170" s="50"/>
      <c r="ECW170" s="50"/>
      <c r="ECX170" s="50"/>
      <c r="ECY170" s="50"/>
      <c r="ECZ170" s="50"/>
      <c r="EDA170" s="50"/>
      <c r="EDB170" s="50"/>
      <c r="EDC170" s="50"/>
      <c r="EDD170" s="50"/>
      <c r="EDE170" s="50"/>
      <c r="EDF170" s="50"/>
      <c r="EDG170" s="50"/>
      <c r="EDH170" s="50"/>
      <c r="EDI170" s="50"/>
      <c r="EDJ170" s="50"/>
      <c r="EDK170" s="50"/>
      <c r="EDL170" s="50"/>
      <c r="EDM170" s="50"/>
      <c r="EDN170" s="50"/>
      <c r="EDO170" s="50"/>
      <c r="EDP170" s="50"/>
      <c r="EDQ170" s="50"/>
      <c r="EDR170" s="50"/>
      <c r="EDS170" s="50"/>
      <c r="EDT170" s="50"/>
      <c r="EDU170" s="50"/>
      <c r="EDV170" s="50"/>
      <c r="EDW170" s="50"/>
      <c r="EDX170" s="50"/>
      <c r="EDY170" s="50"/>
      <c r="EDZ170" s="50"/>
      <c r="EEA170" s="50"/>
      <c r="EEB170" s="50"/>
      <c r="EEC170" s="50"/>
      <c r="EED170" s="50"/>
      <c r="EEE170" s="50"/>
      <c r="EEF170" s="50"/>
      <c r="EEG170" s="50"/>
      <c r="EEH170" s="50"/>
      <c r="EEI170" s="50"/>
      <c r="EEJ170" s="50"/>
      <c r="EEK170" s="50"/>
      <c r="EEL170" s="50"/>
      <c r="EEM170" s="50"/>
      <c r="EEN170" s="50"/>
      <c r="EEO170" s="50"/>
      <c r="EEP170" s="50"/>
      <c r="EEQ170" s="50"/>
      <c r="EER170" s="50"/>
      <c r="EES170" s="50"/>
      <c r="EET170" s="50"/>
      <c r="EEU170" s="50"/>
      <c r="EEV170" s="50"/>
      <c r="EEW170" s="50"/>
      <c r="EEX170" s="50"/>
      <c r="EEY170" s="50"/>
      <c r="EEZ170" s="50"/>
      <c r="EFA170" s="50"/>
      <c r="EFB170" s="50"/>
      <c r="EFC170" s="50"/>
      <c r="EFD170" s="50"/>
      <c r="EFE170" s="50"/>
      <c r="EFF170" s="50"/>
      <c r="EFG170" s="50"/>
      <c r="EFH170" s="50"/>
      <c r="EFI170" s="50"/>
      <c r="EFJ170" s="50"/>
      <c r="EFK170" s="50"/>
      <c r="EFL170" s="50"/>
      <c r="EFM170" s="50"/>
      <c r="EFN170" s="50"/>
      <c r="EFO170" s="50"/>
      <c r="EFP170" s="50"/>
      <c r="EFQ170" s="50"/>
      <c r="EFR170" s="50"/>
      <c r="EFS170" s="50"/>
      <c r="EFT170" s="50"/>
      <c r="EFU170" s="50"/>
      <c r="EFV170" s="50"/>
      <c r="EFW170" s="50"/>
      <c r="EFX170" s="50"/>
      <c r="EFY170" s="50"/>
      <c r="EFZ170" s="50"/>
      <c r="EGA170" s="50"/>
      <c r="EGB170" s="50"/>
      <c r="EGC170" s="50"/>
      <c r="EGD170" s="50"/>
      <c r="EGE170" s="50"/>
      <c r="EGF170" s="50"/>
      <c r="EGG170" s="50"/>
      <c r="EGH170" s="50"/>
      <c r="EGI170" s="50"/>
      <c r="EGJ170" s="50"/>
      <c r="EGK170" s="50"/>
      <c r="EGL170" s="50"/>
      <c r="EGM170" s="50"/>
      <c r="EGN170" s="50"/>
      <c r="EGO170" s="50"/>
      <c r="EGP170" s="50"/>
      <c r="EGQ170" s="50"/>
      <c r="EGR170" s="50"/>
      <c r="EGS170" s="50"/>
      <c r="EGT170" s="50"/>
      <c r="EGU170" s="50"/>
      <c r="EGV170" s="50"/>
      <c r="EGX170" s="50"/>
      <c r="EGZ170" s="50"/>
      <c r="EHA170" s="50"/>
      <c r="EHB170" s="50"/>
      <c r="EHC170" s="50"/>
      <c r="EHD170" s="50"/>
      <c r="EHE170" s="50"/>
      <c r="EHF170" s="50"/>
      <c r="EHG170" s="50"/>
      <c r="EHL170" s="50"/>
      <c r="EHM170" s="50"/>
      <c r="EHN170" s="50"/>
      <c r="EHO170" s="50"/>
      <c r="EHP170" s="50"/>
      <c r="EHQ170" s="50"/>
      <c r="EHR170" s="50"/>
      <c r="EHS170" s="50"/>
      <c r="EHT170" s="50"/>
      <c r="EHU170" s="50"/>
      <c r="EHV170" s="50"/>
      <c r="EHW170" s="50"/>
      <c r="EHX170" s="50"/>
      <c r="EHY170" s="50"/>
      <c r="EHZ170" s="50"/>
      <c r="EIA170" s="50"/>
      <c r="EIB170" s="50"/>
      <c r="EIC170" s="50"/>
      <c r="EID170" s="50"/>
      <c r="EIE170" s="50"/>
      <c r="EIF170" s="50"/>
      <c r="EIG170" s="50"/>
      <c r="EIH170" s="50"/>
      <c r="EII170" s="50"/>
      <c r="EIJ170" s="50"/>
      <c r="EIK170" s="50"/>
      <c r="EIL170" s="50"/>
      <c r="EIM170" s="50"/>
      <c r="EIN170" s="50"/>
      <c r="EIO170" s="50"/>
      <c r="EIP170" s="50"/>
      <c r="EIQ170" s="50"/>
      <c r="EIR170" s="50"/>
      <c r="EIS170" s="50"/>
      <c r="EIT170" s="50"/>
      <c r="EIU170" s="50"/>
      <c r="EIV170" s="50"/>
      <c r="EIW170" s="50"/>
      <c r="EIX170" s="50"/>
      <c r="EIY170" s="50"/>
      <c r="EIZ170" s="50"/>
      <c r="EJA170" s="50"/>
      <c r="EJB170" s="50"/>
      <c r="EJC170" s="50"/>
      <c r="EJD170" s="50"/>
      <c r="EJE170" s="50"/>
      <c r="EJF170" s="50"/>
      <c r="EJG170" s="50"/>
      <c r="EJH170" s="50"/>
      <c r="EJI170" s="50"/>
      <c r="EJJ170" s="50"/>
      <c r="EJK170" s="50"/>
      <c r="EJL170" s="50"/>
      <c r="EJM170" s="50"/>
      <c r="EJN170" s="50"/>
      <c r="EJO170" s="50"/>
      <c r="EJP170" s="50"/>
      <c r="EJQ170" s="50"/>
      <c r="EJR170" s="50"/>
      <c r="EJS170" s="50"/>
      <c r="EJT170" s="50"/>
      <c r="EJU170" s="50"/>
      <c r="EJV170" s="50"/>
      <c r="EJW170" s="50"/>
      <c r="EJX170" s="50"/>
      <c r="EJY170" s="50"/>
      <c r="EJZ170" s="50"/>
      <c r="EKA170" s="50"/>
      <c r="EKB170" s="50"/>
      <c r="EKC170" s="50"/>
      <c r="EKD170" s="50"/>
      <c r="EKE170" s="50"/>
      <c r="EKF170" s="50"/>
      <c r="EKG170" s="50"/>
      <c r="EKH170" s="50"/>
      <c r="EKI170" s="50"/>
      <c r="EKJ170" s="50"/>
      <c r="EKK170" s="50"/>
      <c r="EKL170" s="50"/>
      <c r="EKM170" s="50"/>
      <c r="EKN170" s="50"/>
      <c r="EKO170" s="50"/>
      <c r="EKP170" s="50"/>
      <c r="EKQ170" s="50"/>
      <c r="EKR170" s="50"/>
      <c r="EKS170" s="50"/>
      <c r="EKT170" s="50"/>
      <c r="EKU170" s="50"/>
      <c r="EKV170" s="50"/>
      <c r="EKW170" s="50"/>
      <c r="EKX170" s="50"/>
      <c r="EKY170" s="50"/>
      <c r="EKZ170" s="50"/>
      <c r="ELA170" s="50"/>
      <c r="ELB170" s="50"/>
      <c r="ELC170" s="50"/>
      <c r="ELD170" s="50"/>
      <c r="ELE170" s="50"/>
      <c r="ELF170" s="50"/>
      <c r="ELG170" s="50"/>
      <c r="ELH170" s="50"/>
      <c r="ELI170" s="50"/>
      <c r="ELJ170" s="50"/>
      <c r="ELK170" s="50"/>
      <c r="ELL170" s="50"/>
      <c r="ELM170" s="50"/>
      <c r="ELN170" s="50"/>
      <c r="ELO170" s="50"/>
      <c r="ELP170" s="50"/>
      <c r="ELQ170" s="50"/>
      <c r="ELR170" s="50"/>
      <c r="ELS170" s="50"/>
      <c r="ELT170" s="50"/>
      <c r="ELU170" s="50"/>
      <c r="ELV170" s="50"/>
      <c r="ELW170" s="50"/>
      <c r="ELX170" s="50"/>
      <c r="ELY170" s="50"/>
      <c r="ELZ170" s="50"/>
      <c r="EMA170" s="50"/>
      <c r="EMB170" s="50"/>
      <c r="EMC170" s="50"/>
      <c r="EMD170" s="50"/>
      <c r="EME170" s="50"/>
      <c r="EMF170" s="50"/>
      <c r="EMG170" s="50"/>
      <c r="EMH170" s="50"/>
      <c r="EMI170" s="50"/>
      <c r="EMJ170" s="50"/>
      <c r="EMK170" s="50"/>
      <c r="EML170" s="50"/>
      <c r="EMM170" s="50"/>
      <c r="EMN170" s="50"/>
      <c r="EMO170" s="50"/>
      <c r="EMP170" s="50"/>
      <c r="EMQ170" s="50"/>
      <c r="EMR170" s="50"/>
      <c r="EMS170" s="50"/>
      <c r="EMT170" s="50"/>
      <c r="EMU170" s="50"/>
      <c r="EMV170" s="50"/>
      <c r="EMW170" s="50"/>
      <c r="EMX170" s="50"/>
      <c r="EMY170" s="50"/>
      <c r="EMZ170" s="50"/>
      <c r="ENA170" s="50"/>
      <c r="ENB170" s="50"/>
      <c r="ENC170" s="50"/>
      <c r="END170" s="50"/>
      <c r="ENE170" s="50"/>
      <c r="ENF170" s="50"/>
      <c r="ENG170" s="50"/>
      <c r="ENH170" s="50"/>
      <c r="ENI170" s="50"/>
      <c r="ENJ170" s="50"/>
      <c r="ENK170" s="50"/>
      <c r="ENL170" s="50"/>
      <c r="ENM170" s="50"/>
      <c r="ENN170" s="50"/>
      <c r="ENO170" s="50"/>
      <c r="ENP170" s="50"/>
      <c r="ENQ170" s="50"/>
      <c r="ENR170" s="50"/>
      <c r="ENS170" s="50"/>
      <c r="ENT170" s="50"/>
      <c r="ENU170" s="50"/>
      <c r="ENV170" s="50"/>
      <c r="ENW170" s="50"/>
      <c r="ENX170" s="50"/>
      <c r="ENY170" s="50"/>
      <c r="ENZ170" s="50"/>
      <c r="EOA170" s="50"/>
      <c r="EOB170" s="50"/>
      <c r="EOC170" s="50"/>
      <c r="EOD170" s="50"/>
      <c r="EOE170" s="50"/>
      <c r="EOF170" s="50"/>
      <c r="EOG170" s="50"/>
      <c r="EOH170" s="50"/>
      <c r="EOI170" s="50"/>
      <c r="EOJ170" s="50"/>
      <c r="EOK170" s="50"/>
      <c r="EOL170" s="50"/>
      <c r="EOM170" s="50"/>
      <c r="EON170" s="50"/>
      <c r="EOO170" s="50"/>
      <c r="EOP170" s="50"/>
      <c r="EOQ170" s="50"/>
      <c r="EOR170" s="50"/>
      <c r="EOS170" s="50"/>
      <c r="EOT170" s="50"/>
      <c r="EOU170" s="50"/>
      <c r="EOV170" s="50"/>
      <c r="EOW170" s="50"/>
      <c r="EOX170" s="50"/>
      <c r="EOY170" s="50"/>
      <c r="EOZ170" s="50"/>
      <c r="EPA170" s="50"/>
      <c r="EPB170" s="50"/>
      <c r="EPC170" s="50"/>
      <c r="EPD170" s="50"/>
      <c r="EPE170" s="50"/>
      <c r="EPF170" s="50"/>
      <c r="EPG170" s="50"/>
      <c r="EPH170" s="50"/>
      <c r="EPI170" s="50"/>
      <c r="EPJ170" s="50"/>
      <c r="EPK170" s="50"/>
      <c r="EPL170" s="50"/>
      <c r="EPM170" s="50"/>
      <c r="EPN170" s="50"/>
      <c r="EPO170" s="50"/>
      <c r="EPP170" s="50"/>
      <c r="EPQ170" s="50"/>
      <c r="EPR170" s="50"/>
      <c r="EPS170" s="50"/>
      <c r="EPT170" s="50"/>
      <c r="EPU170" s="50"/>
      <c r="EPV170" s="50"/>
      <c r="EPW170" s="50"/>
      <c r="EPX170" s="50"/>
      <c r="EPY170" s="50"/>
      <c r="EPZ170" s="50"/>
      <c r="EQA170" s="50"/>
      <c r="EQB170" s="50"/>
      <c r="EQC170" s="50"/>
      <c r="EQD170" s="50"/>
      <c r="EQE170" s="50"/>
      <c r="EQF170" s="50"/>
      <c r="EQG170" s="50"/>
      <c r="EQH170" s="50"/>
      <c r="EQI170" s="50"/>
      <c r="EQJ170" s="50"/>
      <c r="EQK170" s="50"/>
      <c r="EQL170" s="50"/>
      <c r="EQM170" s="50"/>
      <c r="EQN170" s="50"/>
      <c r="EQO170" s="50"/>
      <c r="EQP170" s="50"/>
      <c r="EQQ170" s="50"/>
      <c r="EQR170" s="50"/>
      <c r="EQT170" s="50"/>
      <c r="EQV170" s="50"/>
      <c r="EQW170" s="50"/>
      <c r="EQX170" s="50"/>
      <c r="EQY170" s="50"/>
      <c r="EQZ170" s="50"/>
      <c r="ERA170" s="50"/>
      <c r="ERB170" s="50"/>
      <c r="ERC170" s="50"/>
      <c r="ERH170" s="50"/>
      <c r="ERI170" s="50"/>
      <c r="ERJ170" s="50"/>
      <c r="ERK170" s="50"/>
      <c r="ERL170" s="50"/>
      <c r="ERM170" s="50"/>
      <c r="ERN170" s="50"/>
      <c r="ERO170" s="50"/>
      <c r="ERP170" s="50"/>
      <c r="ERQ170" s="50"/>
      <c r="ERR170" s="50"/>
      <c r="ERS170" s="50"/>
      <c r="ERT170" s="50"/>
      <c r="ERU170" s="50"/>
      <c r="ERV170" s="50"/>
      <c r="ERW170" s="50"/>
      <c r="ERX170" s="50"/>
      <c r="ERY170" s="50"/>
      <c r="ERZ170" s="50"/>
      <c r="ESA170" s="50"/>
      <c r="ESB170" s="50"/>
      <c r="ESC170" s="50"/>
      <c r="ESD170" s="50"/>
      <c r="ESE170" s="50"/>
      <c r="ESF170" s="50"/>
      <c r="ESG170" s="50"/>
      <c r="ESH170" s="50"/>
      <c r="ESI170" s="50"/>
      <c r="ESJ170" s="50"/>
      <c r="ESK170" s="50"/>
      <c r="ESL170" s="50"/>
      <c r="ESM170" s="50"/>
      <c r="ESN170" s="50"/>
      <c r="ESO170" s="50"/>
      <c r="ESP170" s="50"/>
      <c r="ESQ170" s="50"/>
      <c r="ESR170" s="50"/>
      <c r="ESS170" s="50"/>
      <c r="EST170" s="50"/>
      <c r="ESU170" s="50"/>
      <c r="ESV170" s="50"/>
      <c r="ESW170" s="50"/>
      <c r="ESX170" s="50"/>
      <c r="ESY170" s="50"/>
      <c r="ESZ170" s="50"/>
      <c r="ETA170" s="50"/>
      <c r="ETB170" s="50"/>
      <c r="ETC170" s="50"/>
      <c r="ETD170" s="50"/>
      <c r="ETE170" s="50"/>
      <c r="ETF170" s="50"/>
      <c r="ETG170" s="50"/>
      <c r="ETH170" s="50"/>
      <c r="ETI170" s="50"/>
      <c r="ETJ170" s="50"/>
      <c r="ETK170" s="50"/>
      <c r="ETL170" s="50"/>
      <c r="ETM170" s="50"/>
      <c r="ETN170" s="50"/>
      <c r="ETO170" s="50"/>
      <c r="ETP170" s="50"/>
      <c r="ETQ170" s="50"/>
      <c r="ETR170" s="50"/>
      <c r="ETS170" s="50"/>
      <c r="ETT170" s="50"/>
      <c r="ETU170" s="50"/>
      <c r="ETV170" s="50"/>
      <c r="ETW170" s="50"/>
      <c r="ETX170" s="50"/>
      <c r="ETY170" s="50"/>
      <c r="ETZ170" s="50"/>
      <c r="EUA170" s="50"/>
      <c r="EUB170" s="50"/>
      <c r="EUC170" s="50"/>
      <c r="EUD170" s="50"/>
      <c r="EUE170" s="50"/>
      <c r="EUF170" s="50"/>
      <c r="EUG170" s="50"/>
      <c r="EUH170" s="50"/>
      <c r="EUI170" s="50"/>
      <c r="EUJ170" s="50"/>
      <c r="EUK170" s="50"/>
      <c r="EUL170" s="50"/>
      <c r="EUM170" s="50"/>
      <c r="EUN170" s="50"/>
      <c r="EUO170" s="50"/>
      <c r="EUP170" s="50"/>
      <c r="EUQ170" s="50"/>
      <c r="EUR170" s="50"/>
      <c r="EUS170" s="50"/>
      <c r="EUT170" s="50"/>
      <c r="EUU170" s="50"/>
      <c r="EUV170" s="50"/>
      <c r="EUW170" s="50"/>
      <c r="EUX170" s="50"/>
      <c r="EUY170" s="50"/>
      <c r="EUZ170" s="50"/>
      <c r="EVA170" s="50"/>
      <c r="EVB170" s="50"/>
      <c r="EVC170" s="50"/>
      <c r="EVD170" s="50"/>
      <c r="EVE170" s="50"/>
      <c r="EVF170" s="50"/>
      <c r="EVG170" s="50"/>
      <c r="EVH170" s="50"/>
      <c r="EVI170" s="50"/>
      <c r="EVJ170" s="50"/>
      <c r="EVK170" s="50"/>
      <c r="EVL170" s="50"/>
      <c r="EVM170" s="50"/>
      <c r="EVN170" s="50"/>
      <c r="EVO170" s="50"/>
      <c r="EVP170" s="50"/>
      <c r="EVQ170" s="50"/>
      <c r="EVR170" s="50"/>
      <c r="EVS170" s="50"/>
      <c r="EVT170" s="50"/>
      <c r="EVU170" s="50"/>
      <c r="EVV170" s="50"/>
      <c r="EVW170" s="50"/>
      <c r="EVX170" s="50"/>
      <c r="EVY170" s="50"/>
      <c r="EVZ170" s="50"/>
      <c r="EWA170" s="50"/>
      <c r="EWB170" s="50"/>
      <c r="EWC170" s="50"/>
      <c r="EWD170" s="50"/>
      <c r="EWE170" s="50"/>
      <c r="EWF170" s="50"/>
      <c r="EWG170" s="50"/>
      <c r="EWH170" s="50"/>
      <c r="EWI170" s="50"/>
      <c r="EWJ170" s="50"/>
      <c r="EWK170" s="50"/>
      <c r="EWL170" s="50"/>
      <c r="EWM170" s="50"/>
      <c r="EWN170" s="50"/>
      <c r="EWO170" s="50"/>
      <c r="EWP170" s="50"/>
      <c r="EWQ170" s="50"/>
      <c r="EWR170" s="50"/>
      <c r="EWS170" s="50"/>
      <c r="EWT170" s="50"/>
      <c r="EWU170" s="50"/>
      <c r="EWV170" s="50"/>
      <c r="EWW170" s="50"/>
      <c r="EWX170" s="50"/>
      <c r="EWY170" s="50"/>
      <c r="EWZ170" s="50"/>
      <c r="EXA170" s="50"/>
      <c r="EXB170" s="50"/>
      <c r="EXC170" s="50"/>
      <c r="EXD170" s="50"/>
      <c r="EXE170" s="50"/>
      <c r="EXF170" s="50"/>
      <c r="EXG170" s="50"/>
      <c r="EXH170" s="50"/>
      <c r="EXI170" s="50"/>
      <c r="EXJ170" s="50"/>
      <c r="EXK170" s="50"/>
      <c r="EXL170" s="50"/>
      <c r="EXM170" s="50"/>
      <c r="EXN170" s="50"/>
      <c r="EXO170" s="50"/>
      <c r="EXP170" s="50"/>
      <c r="EXQ170" s="50"/>
      <c r="EXR170" s="50"/>
      <c r="EXS170" s="50"/>
      <c r="EXT170" s="50"/>
      <c r="EXU170" s="50"/>
      <c r="EXV170" s="50"/>
      <c r="EXW170" s="50"/>
      <c r="EXX170" s="50"/>
      <c r="EXY170" s="50"/>
      <c r="EXZ170" s="50"/>
      <c r="EYA170" s="50"/>
      <c r="EYB170" s="50"/>
      <c r="EYC170" s="50"/>
      <c r="EYD170" s="50"/>
      <c r="EYE170" s="50"/>
      <c r="EYF170" s="50"/>
      <c r="EYG170" s="50"/>
      <c r="EYH170" s="50"/>
      <c r="EYI170" s="50"/>
      <c r="EYJ170" s="50"/>
      <c r="EYK170" s="50"/>
      <c r="EYL170" s="50"/>
      <c r="EYM170" s="50"/>
      <c r="EYN170" s="50"/>
      <c r="EYO170" s="50"/>
      <c r="EYP170" s="50"/>
      <c r="EYQ170" s="50"/>
      <c r="EYR170" s="50"/>
      <c r="EYS170" s="50"/>
      <c r="EYT170" s="50"/>
      <c r="EYU170" s="50"/>
      <c r="EYV170" s="50"/>
      <c r="EYW170" s="50"/>
      <c r="EYX170" s="50"/>
      <c r="EYY170" s="50"/>
      <c r="EYZ170" s="50"/>
      <c r="EZA170" s="50"/>
      <c r="EZB170" s="50"/>
      <c r="EZC170" s="50"/>
      <c r="EZD170" s="50"/>
      <c r="EZE170" s="50"/>
      <c r="EZF170" s="50"/>
      <c r="EZG170" s="50"/>
      <c r="EZH170" s="50"/>
      <c r="EZI170" s="50"/>
      <c r="EZJ170" s="50"/>
      <c r="EZK170" s="50"/>
      <c r="EZL170" s="50"/>
      <c r="EZM170" s="50"/>
      <c r="EZN170" s="50"/>
      <c r="EZO170" s="50"/>
      <c r="EZP170" s="50"/>
      <c r="EZQ170" s="50"/>
      <c r="EZR170" s="50"/>
      <c r="EZS170" s="50"/>
      <c r="EZT170" s="50"/>
      <c r="EZU170" s="50"/>
      <c r="EZV170" s="50"/>
      <c r="EZW170" s="50"/>
      <c r="EZX170" s="50"/>
      <c r="EZY170" s="50"/>
      <c r="EZZ170" s="50"/>
      <c r="FAA170" s="50"/>
      <c r="FAB170" s="50"/>
      <c r="FAC170" s="50"/>
      <c r="FAD170" s="50"/>
      <c r="FAE170" s="50"/>
      <c r="FAF170" s="50"/>
      <c r="FAG170" s="50"/>
      <c r="FAH170" s="50"/>
      <c r="FAI170" s="50"/>
      <c r="FAJ170" s="50"/>
      <c r="FAK170" s="50"/>
      <c r="FAL170" s="50"/>
      <c r="FAM170" s="50"/>
      <c r="FAN170" s="50"/>
      <c r="FAP170" s="50"/>
      <c r="FAR170" s="50"/>
      <c r="FAS170" s="50"/>
      <c r="FAT170" s="50"/>
      <c r="FAU170" s="50"/>
      <c r="FAV170" s="50"/>
      <c r="FAW170" s="50"/>
      <c r="FAX170" s="50"/>
      <c r="FAY170" s="50"/>
      <c r="FBD170" s="50"/>
      <c r="FBE170" s="50"/>
      <c r="FBF170" s="50"/>
      <c r="FBG170" s="50"/>
      <c r="FBH170" s="50"/>
      <c r="FBI170" s="50"/>
      <c r="FBJ170" s="50"/>
      <c r="FBK170" s="50"/>
      <c r="FBL170" s="50"/>
      <c r="FBM170" s="50"/>
      <c r="FBN170" s="50"/>
      <c r="FBO170" s="50"/>
      <c r="FBP170" s="50"/>
      <c r="FBQ170" s="50"/>
      <c r="FBR170" s="50"/>
      <c r="FBS170" s="50"/>
      <c r="FBT170" s="50"/>
      <c r="FBU170" s="50"/>
      <c r="FBV170" s="50"/>
      <c r="FBW170" s="50"/>
      <c r="FBX170" s="50"/>
      <c r="FBY170" s="50"/>
      <c r="FBZ170" s="50"/>
      <c r="FCA170" s="50"/>
      <c r="FCB170" s="50"/>
      <c r="FCC170" s="50"/>
      <c r="FCD170" s="50"/>
      <c r="FCE170" s="50"/>
      <c r="FCF170" s="50"/>
      <c r="FCG170" s="50"/>
      <c r="FCH170" s="50"/>
      <c r="FCI170" s="50"/>
      <c r="FCJ170" s="50"/>
      <c r="FCK170" s="50"/>
      <c r="FCL170" s="50"/>
      <c r="FCM170" s="50"/>
      <c r="FCN170" s="50"/>
      <c r="FCO170" s="50"/>
      <c r="FCP170" s="50"/>
      <c r="FCQ170" s="50"/>
      <c r="FCR170" s="50"/>
      <c r="FCS170" s="50"/>
      <c r="FCT170" s="50"/>
      <c r="FCU170" s="50"/>
      <c r="FCV170" s="50"/>
      <c r="FCW170" s="50"/>
      <c r="FCX170" s="50"/>
      <c r="FCY170" s="50"/>
      <c r="FCZ170" s="50"/>
      <c r="FDA170" s="50"/>
      <c r="FDB170" s="50"/>
      <c r="FDC170" s="50"/>
      <c r="FDD170" s="50"/>
      <c r="FDE170" s="50"/>
      <c r="FDF170" s="50"/>
      <c r="FDG170" s="50"/>
      <c r="FDH170" s="50"/>
      <c r="FDI170" s="50"/>
      <c r="FDJ170" s="50"/>
      <c r="FDK170" s="50"/>
      <c r="FDL170" s="50"/>
      <c r="FDM170" s="50"/>
      <c r="FDN170" s="50"/>
      <c r="FDO170" s="50"/>
      <c r="FDP170" s="50"/>
      <c r="FDQ170" s="50"/>
      <c r="FDR170" s="50"/>
      <c r="FDS170" s="50"/>
      <c r="FDT170" s="50"/>
      <c r="FDU170" s="50"/>
      <c r="FDV170" s="50"/>
      <c r="FDW170" s="50"/>
      <c r="FDX170" s="50"/>
      <c r="FDY170" s="50"/>
      <c r="FDZ170" s="50"/>
      <c r="FEA170" s="50"/>
      <c r="FEB170" s="50"/>
      <c r="FEC170" s="50"/>
      <c r="FED170" s="50"/>
      <c r="FEE170" s="50"/>
      <c r="FEF170" s="50"/>
      <c r="FEG170" s="50"/>
      <c r="FEH170" s="50"/>
      <c r="FEI170" s="50"/>
      <c r="FEJ170" s="50"/>
      <c r="FEK170" s="50"/>
      <c r="FEL170" s="50"/>
      <c r="FEM170" s="50"/>
      <c r="FEN170" s="50"/>
      <c r="FEO170" s="50"/>
      <c r="FEP170" s="50"/>
      <c r="FEQ170" s="50"/>
      <c r="FER170" s="50"/>
      <c r="FES170" s="50"/>
      <c r="FET170" s="50"/>
      <c r="FEU170" s="50"/>
      <c r="FEV170" s="50"/>
      <c r="FEW170" s="50"/>
      <c r="FEX170" s="50"/>
      <c r="FEY170" s="50"/>
      <c r="FEZ170" s="50"/>
      <c r="FFA170" s="50"/>
      <c r="FFB170" s="50"/>
      <c r="FFC170" s="50"/>
      <c r="FFD170" s="50"/>
      <c r="FFE170" s="50"/>
      <c r="FFF170" s="50"/>
      <c r="FFG170" s="50"/>
      <c r="FFH170" s="50"/>
      <c r="FFI170" s="50"/>
      <c r="FFJ170" s="50"/>
      <c r="FFK170" s="50"/>
      <c r="FFL170" s="50"/>
      <c r="FFM170" s="50"/>
      <c r="FFN170" s="50"/>
      <c r="FFO170" s="50"/>
      <c r="FFP170" s="50"/>
      <c r="FFQ170" s="50"/>
      <c r="FFR170" s="50"/>
      <c r="FFS170" s="50"/>
      <c r="FFT170" s="50"/>
      <c r="FFU170" s="50"/>
      <c r="FFV170" s="50"/>
      <c r="FFW170" s="50"/>
      <c r="FFX170" s="50"/>
      <c r="FFY170" s="50"/>
      <c r="FFZ170" s="50"/>
      <c r="FGA170" s="50"/>
      <c r="FGB170" s="50"/>
      <c r="FGC170" s="50"/>
      <c r="FGD170" s="50"/>
      <c r="FGE170" s="50"/>
      <c r="FGF170" s="50"/>
      <c r="FGG170" s="50"/>
      <c r="FGH170" s="50"/>
      <c r="FGI170" s="50"/>
      <c r="FGJ170" s="50"/>
      <c r="FGK170" s="50"/>
      <c r="FGL170" s="50"/>
      <c r="FGM170" s="50"/>
      <c r="FGN170" s="50"/>
      <c r="FGO170" s="50"/>
      <c r="FGP170" s="50"/>
      <c r="FGQ170" s="50"/>
      <c r="FGR170" s="50"/>
      <c r="FGS170" s="50"/>
      <c r="FGT170" s="50"/>
      <c r="FGU170" s="50"/>
      <c r="FGV170" s="50"/>
      <c r="FGW170" s="50"/>
      <c r="FGX170" s="50"/>
      <c r="FGY170" s="50"/>
      <c r="FGZ170" s="50"/>
      <c r="FHA170" s="50"/>
      <c r="FHB170" s="50"/>
      <c r="FHC170" s="50"/>
      <c r="FHD170" s="50"/>
      <c r="FHE170" s="50"/>
      <c r="FHF170" s="50"/>
      <c r="FHG170" s="50"/>
      <c r="FHH170" s="50"/>
      <c r="FHI170" s="50"/>
      <c r="FHJ170" s="50"/>
      <c r="FHK170" s="50"/>
      <c r="FHL170" s="50"/>
      <c r="FHM170" s="50"/>
      <c r="FHN170" s="50"/>
      <c r="FHO170" s="50"/>
      <c r="FHP170" s="50"/>
      <c r="FHQ170" s="50"/>
      <c r="FHR170" s="50"/>
      <c r="FHS170" s="50"/>
      <c r="FHT170" s="50"/>
      <c r="FHU170" s="50"/>
      <c r="FHV170" s="50"/>
      <c r="FHW170" s="50"/>
      <c r="FHX170" s="50"/>
      <c r="FHY170" s="50"/>
      <c r="FHZ170" s="50"/>
      <c r="FIA170" s="50"/>
      <c r="FIB170" s="50"/>
      <c r="FIC170" s="50"/>
      <c r="FID170" s="50"/>
      <c r="FIE170" s="50"/>
      <c r="FIF170" s="50"/>
      <c r="FIG170" s="50"/>
      <c r="FIH170" s="50"/>
      <c r="FII170" s="50"/>
      <c r="FIJ170" s="50"/>
      <c r="FIK170" s="50"/>
      <c r="FIL170" s="50"/>
      <c r="FIM170" s="50"/>
      <c r="FIN170" s="50"/>
      <c r="FIO170" s="50"/>
      <c r="FIP170" s="50"/>
      <c r="FIQ170" s="50"/>
      <c r="FIR170" s="50"/>
      <c r="FIS170" s="50"/>
      <c r="FIT170" s="50"/>
      <c r="FIU170" s="50"/>
      <c r="FIV170" s="50"/>
      <c r="FIW170" s="50"/>
      <c r="FIX170" s="50"/>
      <c r="FIY170" s="50"/>
      <c r="FIZ170" s="50"/>
      <c r="FJA170" s="50"/>
      <c r="FJB170" s="50"/>
      <c r="FJC170" s="50"/>
      <c r="FJD170" s="50"/>
      <c r="FJE170" s="50"/>
      <c r="FJF170" s="50"/>
      <c r="FJG170" s="50"/>
      <c r="FJH170" s="50"/>
      <c r="FJI170" s="50"/>
      <c r="FJJ170" s="50"/>
      <c r="FJK170" s="50"/>
      <c r="FJL170" s="50"/>
      <c r="FJM170" s="50"/>
      <c r="FJN170" s="50"/>
      <c r="FJO170" s="50"/>
      <c r="FJP170" s="50"/>
      <c r="FJQ170" s="50"/>
      <c r="FJR170" s="50"/>
      <c r="FJS170" s="50"/>
      <c r="FJT170" s="50"/>
      <c r="FJU170" s="50"/>
      <c r="FJV170" s="50"/>
      <c r="FJW170" s="50"/>
      <c r="FJX170" s="50"/>
      <c r="FJY170" s="50"/>
      <c r="FJZ170" s="50"/>
      <c r="FKA170" s="50"/>
      <c r="FKB170" s="50"/>
      <c r="FKC170" s="50"/>
      <c r="FKD170" s="50"/>
      <c r="FKE170" s="50"/>
      <c r="FKF170" s="50"/>
      <c r="FKG170" s="50"/>
      <c r="FKH170" s="50"/>
      <c r="FKI170" s="50"/>
      <c r="FKJ170" s="50"/>
      <c r="FKL170" s="50"/>
      <c r="FKN170" s="50"/>
      <c r="FKO170" s="50"/>
      <c r="FKP170" s="50"/>
      <c r="FKQ170" s="50"/>
      <c r="FKR170" s="50"/>
      <c r="FKS170" s="50"/>
      <c r="FKT170" s="50"/>
      <c r="FKU170" s="50"/>
      <c r="FKZ170" s="50"/>
      <c r="FLA170" s="50"/>
      <c r="FLB170" s="50"/>
      <c r="FLC170" s="50"/>
      <c r="FLD170" s="50"/>
      <c r="FLE170" s="50"/>
      <c r="FLF170" s="50"/>
      <c r="FLG170" s="50"/>
      <c r="FLH170" s="50"/>
      <c r="FLI170" s="50"/>
      <c r="FLJ170" s="50"/>
      <c r="FLK170" s="50"/>
      <c r="FLL170" s="50"/>
      <c r="FLM170" s="50"/>
      <c r="FLN170" s="50"/>
      <c r="FLO170" s="50"/>
      <c r="FLP170" s="50"/>
      <c r="FLQ170" s="50"/>
      <c r="FLR170" s="50"/>
      <c r="FLS170" s="50"/>
      <c r="FLT170" s="50"/>
      <c r="FLU170" s="50"/>
      <c r="FLV170" s="50"/>
      <c r="FLW170" s="50"/>
      <c r="FLX170" s="50"/>
      <c r="FLY170" s="50"/>
      <c r="FLZ170" s="50"/>
      <c r="FMA170" s="50"/>
      <c r="FMB170" s="50"/>
      <c r="FMC170" s="50"/>
      <c r="FMD170" s="50"/>
      <c r="FME170" s="50"/>
      <c r="FMF170" s="50"/>
      <c r="FMG170" s="50"/>
      <c r="FMH170" s="50"/>
      <c r="FMI170" s="50"/>
      <c r="FMJ170" s="50"/>
      <c r="FMK170" s="50"/>
      <c r="FML170" s="50"/>
      <c r="FMM170" s="50"/>
      <c r="FMN170" s="50"/>
      <c r="FMO170" s="50"/>
      <c r="FMP170" s="50"/>
      <c r="FMQ170" s="50"/>
      <c r="FMR170" s="50"/>
      <c r="FMS170" s="50"/>
      <c r="FMT170" s="50"/>
      <c r="FMU170" s="50"/>
      <c r="FMV170" s="50"/>
      <c r="FMW170" s="50"/>
      <c r="FMX170" s="50"/>
      <c r="FMY170" s="50"/>
      <c r="FMZ170" s="50"/>
      <c r="FNA170" s="50"/>
      <c r="FNB170" s="50"/>
      <c r="FNC170" s="50"/>
      <c r="FND170" s="50"/>
      <c r="FNE170" s="50"/>
      <c r="FNF170" s="50"/>
      <c r="FNG170" s="50"/>
      <c r="FNH170" s="50"/>
      <c r="FNI170" s="50"/>
      <c r="FNJ170" s="50"/>
      <c r="FNK170" s="50"/>
      <c r="FNL170" s="50"/>
      <c r="FNM170" s="50"/>
      <c r="FNN170" s="50"/>
      <c r="FNO170" s="50"/>
      <c r="FNP170" s="50"/>
      <c r="FNQ170" s="50"/>
      <c r="FNR170" s="50"/>
      <c r="FNS170" s="50"/>
      <c r="FNT170" s="50"/>
      <c r="FNU170" s="50"/>
      <c r="FNV170" s="50"/>
      <c r="FNW170" s="50"/>
      <c r="FNX170" s="50"/>
      <c r="FNY170" s="50"/>
      <c r="FNZ170" s="50"/>
      <c r="FOA170" s="50"/>
      <c r="FOB170" s="50"/>
      <c r="FOC170" s="50"/>
      <c r="FOD170" s="50"/>
      <c r="FOE170" s="50"/>
      <c r="FOF170" s="50"/>
      <c r="FOG170" s="50"/>
      <c r="FOH170" s="50"/>
      <c r="FOI170" s="50"/>
      <c r="FOJ170" s="50"/>
      <c r="FOK170" s="50"/>
      <c r="FOL170" s="50"/>
      <c r="FOM170" s="50"/>
      <c r="FON170" s="50"/>
      <c r="FOO170" s="50"/>
      <c r="FOP170" s="50"/>
      <c r="FOQ170" s="50"/>
      <c r="FOR170" s="50"/>
      <c r="FOS170" s="50"/>
      <c r="FOT170" s="50"/>
      <c r="FOU170" s="50"/>
      <c r="FOV170" s="50"/>
      <c r="FOW170" s="50"/>
      <c r="FOX170" s="50"/>
      <c r="FOY170" s="50"/>
      <c r="FOZ170" s="50"/>
      <c r="FPA170" s="50"/>
      <c r="FPB170" s="50"/>
      <c r="FPC170" s="50"/>
      <c r="FPD170" s="50"/>
      <c r="FPE170" s="50"/>
      <c r="FPF170" s="50"/>
      <c r="FPG170" s="50"/>
      <c r="FPH170" s="50"/>
      <c r="FPI170" s="50"/>
      <c r="FPJ170" s="50"/>
      <c r="FPK170" s="50"/>
      <c r="FPL170" s="50"/>
      <c r="FPM170" s="50"/>
      <c r="FPN170" s="50"/>
      <c r="FPO170" s="50"/>
      <c r="FPP170" s="50"/>
      <c r="FPQ170" s="50"/>
      <c r="FPR170" s="50"/>
      <c r="FPS170" s="50"/>
      <c r="FPT170" s="50"/>
      <c r="FPU170" s="50"/>
      <c r="FPV170" s="50"/>
      <c r="FPW170" s="50"/>
      <c r="FPX170" s="50"/>
      <c r="FPY170" s="50"/>
      <c r="FPZ170" s="50"/>
      <c r="FQA170" s="50"/>
      <c r="FQB170" s="50"/>
      <c r="FQC170" s="50"/>
      <c r="FQD170" s="50"/>
      <c r="FQE170" s="50"/>
      <c r="FQF170" s="50"/>
      <c r="FQG170" s="50"/>
      <c r="FQH170" s="50"/>
      <c r="FQI170" s="50"/>
      <c r="FQJ170" s="50"/>
      <c r="FQK170" s="50"/>
      <c r="FQL170" s="50"/>
      <c r="FQM170" s="50"/>
      <c r="FQN170" s="50"/>
      <c r="FQO170" s="50"/>
      <c r="FQP170" s="50"/>
      <c r="FQQ170" s="50"/>
      <c r="FQR170" s="50"/>
      <c r="FQS170" s="50"/>
      <c r="FQT170" s="50"/>
      <c r="FQU170" s="50"/>
      <c r="FQV170" s="50"/>
      <c r="FQW170" s="50"/>
      <c r="FQX170" s="50"/>
      <c r="FQY170" s="50"/>
      <c r="FQZ170" s="50"/>
      <c r="FRA170" s="50"/>
      <c r="FRB170" s="50"/>
      <c r="FRC170" s="50"/>
      <c r="FRD170" s="50"/>
      <c r="FRE170" s="50"/>
      <c r="FRF170" s="50"/>
      <c r="FRG170" s="50"/>
      <c r="FRH170" s="50"/>
      <c r="FRI170" s="50"/>
      <c r="FRJ170" s="50"/>
      <c r="FRK170" s="50"/>
      <c r="FRL170" s="50"/>
      <c r="FRM170" s="50"/>
      <c r="FRN170" s="50"/>
      <c r="FRO170" s="50"/>
      <c r="FRP170" s="50"/>
      <c r="FRQ170" s="50"/>
      <c r="FRR170" s="50"/>
      <c r="FRS170" s="50"/>
      <c r="FRT170" s="50"/>
      <c r="FRU170" s="50"/>
      <c r="FRV170" s="50"/>
      <c r="FRW170" s="50"/>
      <c r="FRX170" s="50"/>
      <c r="FRY170" s="50"/>
      <c r="FRZ170" s="50"/>
      <c r="FSA170" s="50"/>
      <c r="FSB170" s="50"/>
      <c r="FSC170" s="50"/>
      <c r="FSD170" s="50"/>
      <c r="FSE170" s="50"/>
      <c r="FSF170" s="50"/>
      <c r="FSG170" s="50"/>
      <c r="FSH170" s="50"/>
      <c r="FSI170" s="50"/>
      <c r="FSJ170" s="50"/>
      <c r="FSK170" s="50"/>
      <c r="FSL170" s="50"/>
      <c r="FSM170" s="50"/>
      <c r="FSN170" s="50"/>
      <c r="FSO170" s="50"/>
      <c r="FSP170" s="50"/>
      <c r="FSQ170" s="50"/>
      <c r="FSR170" s="50"/>
      <c r="FSS170" s="50"/>
      <c r="FST170" s="50"/>
      <c r="FSU170" s="50"/>
      <c r="FSV170" s="50"/>
      <c r="FSW170" s="50"/>
      <c r="FSX170" s="50"/>
      <c r="FSY170" s="50"/>
      <c r="FSZ170" s="50"/>
      <c r="FTA170" s="50"/>
      <c r="FTB170" s="50"/>
      <c r="FTC170" s="50"/>
      <c r="FTD170" s="50"/>
      <c r="FTE170" s="50"/>
      <c r="FTF170" s="50"/>
      <c r="FTG170" s="50"/>
      <c r="FTH170" s="50"/>
      <c r="FTI170" s="50"/>
      <c r="FTJ170" s="50"/>
      <c r="FTK170" s="50"/>
      <c r="FTL170" s="50"/>
      <c r="FTM170" s="50"/>
      <c r="FTN170" s="50"/>
      <c r="FTO170" s="50"/>
      <c r="FTP170" s="50"/>
      <c r="FTQ170" s="50"/>
      <c r="FTR170" s="50"/>
      <c r="FTS170" s="50"/>
      <c r="FTT170" s="50"/>
      <c r="FTU170" s="50"/>
      <c r="FTV170" s="50"/>
      <c r="FTW170" s="50"/>
      <c r="FTX170" s="50"/>
      <c r="FTY170" s="50"/>
      <c r="FTZ170" s="50"/>
      <c r="FUA170" s="50"/>
      <c r="FUB170" s="50"/>
      <c r="FUC170" s="50"/>
      <c r="FUD170" s="50"/>
      <c r="FUE170" s="50"/>
      <c r="FUF170" s="50"/>
      <c r="FUH170" s="50"/>
      <c r="FUJ170" s="50"/>
      <c r="FUK170" s="50"/>
      <c r="FUL170" s="50"/>
      <c r="FUM170" s="50"/>
      <c r="FUN170" s="50"/>
      <c r="FUO170" s="50"/>
      <c r="FUP170" s="50"/>
      <c r="FUQ170" s="50"/>
      <c r="FUV170" s="50"/>
      <c r="FUW170" s="50"/>
      <c r="FUX170" s="50"/>
      <c r="FUY170" s="50"/>
      <c r="FUZ170" s="50"/>
      <c r="FVA170" s="50"/>
      <c r="FVB170" s="50"/>
      <c r="FVC170" s="50"/>
      <c r="FVD170" s="50"/>
      <c r="FVE170" s="50"/>
      <c r="FVF170" s="50"/>
      <c r="FVG170" s="50"/>
      <c r="FVH170" s="50"/>
      <c r="FVI170" s="50"/>
      <c r="FVJ170" s="50"/>
      <c r="FVK170" s="50"/>
      <c r="FVL170" s="50"/>
      <c r="FVM170" s="50"/>
      <c r="FVN170" s="50"/>
      <c r="FVO170" s="50"/>
      <c r="FVP170" s="50"/>
      <c r="FVQ170" s="50"/>
      <c r="FVR170" s="50"/>
      <c r="FVS170" s="50"/>
      <c r="FVT170" s="50"/>
      <c r="FVU170" s="50"/>
      <c r="FVV170" s="50"/>
      <c r="FVW170" s="50"/>
      <c r="FVX170" s="50"/>
      <c r="FVY170" s="50"/>
      <c r="FVZ170" s="50"/>
      <c r="FWA170" s="50"/>
      <c r="FWB170" s="50"/>
      <c r="FWC170" s="50"/>
      <c r="FWD170" s="50"/>
      <c r="FWE170" s="50"/>
      <c r="FWF170" s="50"/>
      <c r="FWG170" s="50"/>
      <c r="FWH170" s="50"/>
      <c r="FWI170" s="50"/>
      <c r="FWJ170" s="50"/>
      <c r="FWK170" s="50"/>
      <c r="FWL170" s="50"/>
      <c r="FWM170" s="50"/>
      <c r="FWN170" s="50"/>
      <c r="FWO170" s="50"/>
      <c r="FWP170" s="50"/>
      <c r="FWQ170" s="50"/>
      <c r="FWR170" s="50"/>
      <c r="FWS170" s="50"/>
      <c r="FWT170" s="50"/>
      <c r="FWU170" s="50"/>
      <c r="FWV170" s="50"/>
      <c r="FWW170" s="50"/>
      <c r="FWX170" s="50"/>
      <c r="FWY170" s="50"/>
      <c r="FWZ170" s="50"/>
      <c r="FXA170" s="50"/>
      <c r="FXB170" s="50"/>
      <c r="FXC170" s="50"/>
      <c r="FXD170" s="50"/>
      <c r="FXE170" s="50"/>
      <c r="FXF170" s="50"/>
      <c r="FXG170" s="50"/>
      <c r="FXH170" s="50"/>
      <c r="FXI170" s="50"/>
      <c r="FXJ170" s="50"/>
      <c r="FXK170" s="50"/>
      <c r="FXL170" s="50"/>
      <c r="FXM170" s="50"/>
      <c r="FXN170" s="50"/>
      <c r="FXO170" s="50"/>
      <c r="FXP170" s="50"/>
      <c r="FXQ170" s="50"/>
      <c r="FXR170" s="50"/>
      <c r="FXS170" s="50"/>
      <c r="FXT170" s="50"/>
      <c r="FXU170" s="50"/>
      <c r="FXV170" s="50"/>
      <c r="FXW170" s="50"/>
      <c r="FXX170" s="50"/>
      <c r="FXY170" s="50"/>
      <c r="FXZ170" s="50"/>
      <c r="FYA170" s="50"/>
      <c r="FYB170" s="50"/>
      <c r="FYC170" s="50"/>
      <c r="FYD170" s="50"/>
      <c r="FYE170" s="50"/>
      <c r="FYF170" s="50"/>
      <c r="FYG170" s="50"/>
      <c r="FYH170" s="50"/>
      <c r="FYI170" s="50"/>
      <c r="FYJ170" s="50"/>
      <c r="FYK170" s="50"/>
      <c r="FYL170" s="50"/>
      <c r="FYM170" s="50"/>
      <c r="FYN170" s="50"/>
      <c r="FYO170" s="50"/>
      <c r="FYP170" s="50"/>
      <c r="FYQ170" s="50"/>
      <c r="FYR170" s="50"/>
      <c r="FYS170" s="50"/>
      <c r="FYT170" s="50"/>
      <c r="FYU170" s="50"/>
      <c r="FYV170" s="50"/>
      <c r="FYW170" s="50"/>
      <c r="FYX170" s="50"/>
      <c r="FYY170" s="50"/>
      <c r="FYZ170" s="50"/>
      <c r="FZA170" s="50"/>
      <c r="FZB170" s="50"/>
      <c r="FZC170" s="50"/>
      <c r="FZD170" s="50"/>
      <c r="FZE170" s="50"/>
      <c r="FZF170" s="50"/>
      <c r="FZG170" s="50"/>
      <c r="FZH170" s="50"/>
      <c r="FZI170" s="50"/>
      <c r="FZJ170" s="50"/>
      <c r="FZK170" s="50"/>
      <c r="FZL170" s="50"/>
      <c r="FZM170" s="50"/>
      <c r="FZN170" s="50"/>
      <c r="FZO170" s="50"/>
      <c r="FZP170" s="50"/>
      <c r="FZQ170" s="50"/>
      <c r="FZR170" s="50"/>
      <c r="FZS170" s="50"/>
      <c r="FZT170" s="50"/>
      <c r="FZU170" s="50"/>
      <c r="FZV170" s="50"/>
      <c r="FZW170" s="50"/>
      <c r="FZX170" s="50"/>
      <c r="FZY170" s="50"/>
      <c r="FZZ170" s="50"/>
      <c r="GAA170" s="50"/>
      <c r="GAB170" s="50"/>
      <c r="GAC170" s="50"/>
      <c r="GAD170" s="50"/>
      <c r="GAE170" s="50"/>
      <c r="GAF170" s="50"/>
      <c r="GAG170" s="50"/>
      <c r="GAH170" s="50"/>
      <c r="GAI170" s="50"/>
      <c r="GAJ170" s="50"/>
      <c r="GAK170" s="50"/>
      <c r="GAL170" s="50"/>
      <c r="GAM170" s="50"/>
      <c r="GAN170" s="50"/>
      <c r="GAO170" s="50"/>
      <c r="GAP170" s="50"/>
      <c r="GAQ170" s="50"/>
      <c r="GAR170" s="50"/>
      <c r="GAS170" s="50"/>
      <c r="GAT170" s="50"/>
      <c r="GAU170" s="50"/>
      <c r="GAV170" s="50"/>
      <c r="GAW170" s="50"/>
      <c r="GAX170" s="50"/>
      <c r="GAY170" s="50"/>
      <c r="GAZ170" s="50"/>
      <c r="GBA170" s="50"/>
      <c r="GBB170" s="50"/>
      <c r="GBC170" s="50"/>
      <c r="GBD170" s="50"/>
      <c r="GBE170" s="50"/>
      <c r="GBF170" s="50"/>
      <c r="GBG170" s="50"/>
      <c r="GBH170" s="50"/>
      <c r="GBI170" s="50"/>
      <c r="GBJ170" s="50"/>
      <c r="GBK170" s="50"/>
      <c r="GBL170" s="50"/>
      <c r="GBM170" s="50"/>
      <c r="GBN170" s="50"/>
      <c r="GBO170" s="50"/>
      <c r="GBP170" s="50"/>
      <c r="GBQ170" s="50"/>
      <c r="GBR170" s="50"/>
      <c r="GBS170" s="50"/>
      <c r="GBT170" s="50"/>
      <c r="GBU170" s="50"/>
      <c r="GBV170" s="50"/>
      <c r="GBW170" s="50"/>
      <c r="GBX170" s="50"/>
      <c r="GBY170" s="50"/>
      <c r="GBZ170" s="50"/>
      <c r="GCA170" s="50"/>
      <c r="GCB170" s="50"/>
      <c r="GCC170" s="50"/>
      <c r="GCD170" s="50"/>
      <c r="GCE170" s="50"/>
      <c r="GCF170" s="50"/>
      <c r="GCG170" s="50"/>
      <c r="GCH170" s="50"/>
      <c r="GCI170" s="50"/>
      <c r="GCJ170" s="50"/>
      <c r="GCK170" s="50"/>
      <c r="GCL170" s="50"/>
      <c r="GCM170" s="50"/>
      <c r="GCN170" s="50"/>
      <c r="GCO170" s="50"/>
      <c r="GCP170" s="50"/>
      <c r="GCQ170" s="50"/>
      <c r="GCR170" s="50"/>
      <c r="GCS170" s="50"/>
      <c r="GCT170" s="50"/>
      <c r="GCU170" s="50"/>
      <c r="GCV170" s="50"/>
      <c r="GCW170" s="50"/>
      <c r="GCX170" s="50"/>
      <c r="GCY170" s="50"/>
      <c r="GCZ170" s="50"/>
      <c r="GDA170" s="50"/>
      <c r="GDB170" s="50"/>
      <c r="GDC170" s="50"/>
      <c r="GDD170" s="50"/>
      <c r="GDE170" s="50"/>
      <c r="GDF170" s="50"/>
      <c r="GDG170" s="50"/>
      <c r="GDH170" s="50"/>
      <c r="GDI170" s="50"/>
      <c r="GDJ170" s="50"/>
      <c r="GDK170" s="50"/>
      <c r="GDL170" s="50"/>
      <c r="GDM170" s="50"/>
      <c r="GDN170" s="50"/>
      <c r="GDO170" s="50"/>
      <c r="GDP170" s="50"/>
      <c r="GDQ170" s="50"/>
      <c r="GDR170" s="50"/>
      <c r="GDS170" s="50"/>
      <c r="GDT170" s="50"/>
      <c r="GDU170" s="50"/>
      <c r="GDV170" s="50"/>
      <c r="GDW170" s="50"/>
      <c r="GDX170" s="50"/>
      <c r="GDY170" s="50"/>
      <c r="GDZ170" s="50"/>
      <c r="GEA170" s="50"/>
      <c r="GEB170" s="50"/>
      <c r="GED170" s="50"/>
      <c r="GEF170" s="50"/>
      <c r="GEG170" s="50"/>
      <c r="GEH170" s="50"/>
      <c r="GEI170" s="50"/>
      <c r="GEJ170" s="50"/>
      <c r="GEK170" s="50"/>
      <c r="GEL170" s="50"/>
      <c r="GEM170" s="50"/>
      <c r="GER170" s="50"/>
      <c r="GES170" s="50"/>
      <c r="GET170" s="50"/>
      <c r="GEU170" s="50"/>
      <c r="GEV170" s="50"/>
      <c r="GEW170" s="50"/>
      <c r="GEX170" s="50"/>
      <c r="GEY170" s="50"/>
      <c r="GEZ170" s="50"/>
      <c r="GFA170" s="50"/>
      <c r="GFB170" s="50"/>
      <c r="GFC170" s="50"/>
      <c r="GFD170" s="50"/>
      <c r="GFE170" s="50"/>
      <c r="GFF170" s="50"/>
      <c r="GFG170" s="50"/>
      <c r="GFH170" s="50"/>
      <c r="GFI170" s="50"/>
      <c r="GFJ170" s="50"/>
      <c r="GFK170" s="50"/>
      <c r="GFL170" s="50"/>
      <c r="GFM170" s="50"/>
      <c r="GFN170" s="50"/>
      <c r="GFO170" s="50"/>
      <c r="GFP170" s="50"/>
      <c r="GFQ170" s="50"/>
      <c r="GFR170" s="50"/>
      <c r="GFS170" s="50"/>
      <c r="GFT170" s="50"/>
      <c r="GFU170" s="50"/>
      <c r="GFV170" s="50"/>
      <c r="GFW170" s="50"/>
      <c r="GFX170" s="50"/>
      <c r="GFY170" s="50"/>
      <c r="GFZ170" s="50"/>
      <c r="GGA170" s="50"/>
      <c r="GGB170" s="50"/>
      <c r="GGC170" s="50"/>
      <c r="GGD170" s="50"/>
      <c r="GGE170" s="50"/>
      <c r="GGF170" s="50"/>
      <c r="GGG170" s="50"/>
      <c r="GGH170" s="50"/>
      <c r="GGI170" s="50"/>
      <c r="GGJ170" s="50"/>
      <c r="GGK170" s="50"/>
      <c r="GGL170" s="50"/>
      <c r="GGM170" s="50"/>
      <c r="GGN170" s="50"/>
      <c r="GGO170" s="50"/>
      <c r="GGP170" s="50"/>
      <c r="GGQ170" s="50"/>
      <c r="GGR170" s="50"/>
      <c r="GGS170" s="50"/>
      <c r="GGT170" s="50"/>
      <c r="GGU170" s="50"/>
      <c r="GGV170" s="50"/>
      <c r="GGW170" s="50"/>
      <c r="GGX170" s="50"/>
      <c r="GGY170" s="50"/>
      <c r="GGZ170" s="50"/>
      <c r="GHA170" s="50"/>
      <c r="GHB170" s="50"/>
      <c r="GHC170" s="50"/>
      <c r="GHD170" s="50"/>
      <c r="GHE170" s="50"/>
      <c r="GHF170" s="50"/>
      <c r="GHG170" s="50"/>
      <c r="GHH170" s="50"/>
      <c r="GHI170" s="50"/>
      <c r="GHJ170" s="50"/>
      <c r="GHK170" s="50"/>
      <c r="GHL170" s="50"/>
      <c r="GHM170" s="50"/>
      <c r="GHN170" s="50"/>
      <c r="GHO170" s="50"/>
      <c r="GHP170" s="50"/>
      <c r="GHQ170" s="50"/>
      <c r="GHR170" s="50"/>
      <c r="GHS170" s="50"/>
      <c r="GHT170" s="50"/>
      <c r="GHU170" s="50"/>
      <c r="GHV170" s="50"/>
      <c r="GHW170" s="50"/>
      <c r="GHX170" s="50"/>
      <c r="GHY170" s="50"/>
      <c r="GHZ170" s="50"/>
      <c r="GIA170" s="50"/>
      <c r="GIB170" s="50"/>
      <c r="GIC170" s="50"/>
      <c r="GID170" s="50"/>
      <c r="GIE170" s="50"/>
      <c r="GIF170" s="50"/>
      <c r="GIG170" s="50"/>
      <c r="GIH170" s="50"/>
      <c r="GII170" s="50"/>
      <c r="GIJ170" s="50"/>
      <c r="GIK170" s="50"/>
      <c r="GIL170" s="50"/>
      <c r="GIM170" s="50"/>
      <c r="GIN170" s="50"/>
      <c r="GIO170" s="50"/>
      <c r="GIP170" s="50"/>
      <c r="GIQ170" s="50"/>
      <c r="GIR170" s="50"/>
      <c r="GIS170" s="50"/>
      <c r="GIT170" s="50"/>
      <c r="GIU170" s="50"/>
      <c r="GIV170" s="50"/>
      <c r="GIW170" s="50"/>
      <c r="GIX170" s="50"/>
      <c r="GIY170" s="50"/>
      <c r="GIZ170" s="50"/>
      <c r="GJA170" s="50"/>
      <c r="GJB170" s="50"/>
      <c r="GJC170" s="50"/>
      <c r="GJD170" s="50"/>
      <c r="GJE170" s="50"/>
      <c r="GJF170" s="50"/>
      <c r="GJG170" s="50"/>
      <c r="GJH170" s="50"/>
      <c r="GJI170" s="50"/>
      <c r="GJJ170" s="50"/>
      <c r="GJK170" s="50"/>
      <c r="GJL170" s="50"/>
      <c r="GJM170" s="50"/>
      <c r="GJN170" s="50"/>
      <c r="GJO170" s="50"/>
      <c r="GJP170" s="50"/>
      <c r="GJQ170" s="50"/>
      <c r="GJR170" s="50"/>
      <c r="GJS170" s="50"/>
      <c r="GJT170" s="50"/>
      <c r="GJU170" s="50"/>
      <c r="GJV170" s="50"/>
      <c r="GJW170" s="50"/>
      <c r="GJX170" s="50"/>
      <c r="GJY170" s="50"/>
      <c r="GJZ170" s="50"/>
      <c r="GKA170" s="50"/>
      <c r="GKB170" s="50"/>
      <c r="GKC170" s="50"/>
      <c r="GKD170" s="50"/>
      <c r="GKE170" s="50"/>
      <c r="GKF170" s="50"/>
      <c r="GKG170" s="50"/>
      <c r="GKH170" s="50"/>
      <c r="GKI170" s="50"/>
      <c r="GKJ170" s="50"/>
      <c r="GKK170" s="50"/>
      <c r="GKL170" s="50"/>
      <c r="GKM170" s="50"/>
      <c r="GKN170" s="50"/>
      <c r="GKO170" s="50"/>
      <c r="GKP170" s="50"/>
      <c r="GKQ170" s="50"/>
      <c r="GKR170" s="50"/>
      <c r="GKS170" s="50"/>
      <c r="GKT170" s="50"/>
      <c r="GKU170" s="50"/>
      <c r="GKV170" s="50"/>
      <c r="GKW170" s="50"/>
      <c r="GKX170" s="50"/>
      <c r="GKY170" s="50"/>
      <c r="GKZ170" s="50"/>
      <c r="GLA170" s="50"/>
      <c r="GLB170" s="50"/>
      <c r="GLC170" s="50"/>
      <c r="GLD170" s="50"/>
      <c r="GLE170" s="50"/>
      <c r="GLF170" s="50"/>
      <c r="GLG170" s="50"/>
      <c r="GLH170" s="50"/>
      <c r="GLI170" s="50"/>
      <c r="GLJ170" s="50"/>
      <c r="GLK170" s="50"/>
      <c r="GLL170" s="50"/>
      <c r="GLM170" s="50"/>
      <c r="GLN170" s="50"/>
      <c r="GLO170" s="50"/>
      <c r="GLP170" s="50"/>
      <c r="GLQ170" s="50"/>
      <c r="GLR170" s="50"/>
      <c r="GLS170" s="50"/>
      <c r="GLT170" s="50"/>
      <c r="GLU170" s="50"/>
      <c r="GLV170" s="50"/>
      <c r="GLW170" s="50"/>
      <c r="GLX170" s="50"/>
      <c r="GLY170" s="50"/>
      <c r="GLZ170" s="50"/>
      <c r="GMA170" s="50"/>
      <c r="GMB170" s="50"/>
      <c r="GMC170" s="50"/>
      <c r="GMD170" s="50"/>
      <c r="GME170" s="50"/>
      <c r="GMF170" s="50"/>
      <c r="GMG170" s="50"/>
      <c r="GMH170" s="50"/>
      <c r="GMI170" s="50"/>
      <c r="GMJ170" s="50"/>
      <c r="GMK170" s="50"/>
      <c r="GML170" s="50"/>
      <c r="GMM170" s="50"/>
      <c r="GMN170" s="50"/>
      <c r="GMO170" s="50"/>
      <c r="GMP170" s="50"/>
      <c r="GMQ170" s="50"/>
      <c r="GMR170" s="50"/>
      <c r="GMS170" s="50"/>
      <c r="GMT170" s="50"/>
      <c r="GMU170" s="50"/>
      <c r="GMV170" s="50"/>
      <c r="GMW170" s="50"/>
      <c r="GMX170" s="50"/>
      <c r="GMY170" s="50"/>
      <c r="GMZ170" s="50"/>
      <c r="GNA170" s="50"/>
      <c r="GNB170" s="50"/>
      <c r="GNC170" s="50"/>
      <c r="GND170" s="50"/>
      <c r="GNE170" s="50"/>
      <c r="GNF170" s="50"/>
      <c r="GNG170" s="50"/>
      <c r="GNH170" s="50"/>
      <c r="GNI170" s="50"/>
      <c r="GNJ170" s="50"/>
      <c r="GNK170" s="50"/>
      <c r="GNL170" s="50"/>
      <c r="GNM170" s="50"/>
      <c r="GNN170" s="50"/>
      <c r="GNO170" s="50"/>
      <c r="GNP170" s="50"/>
      <c r="GNQ170" s="50"/>
      <c r="GNR170" s="50"/>
      <c r="GNS170" s="50"/>
      <c r="GNT170" s="50"/>
      <c r="GNU170" s="50"/>
      <c r="GNV170" s="50"/>
      <c r="GNW170" s="50"/>
      <c r="GNX170" s="50"/>
      <c r="GNZ170" s="50"/>
      <c r="GOB170" s="50"/>
      <c r="GOC170" s="50"/>
      <c r="GOD170" s="50"/>
      <c r="GOE170" s="50"/>
      <c r="GOF170" s="50"/>
      <c r="GOG170" s="50"/>
      <c r="GOH170" s="50"/>
      <c r="GOI170" s="50"/>
      <c r="GON170" s="50"/>
      <c r="GOO170" s="50"/>
      <c r="GOP170" s="50"/>
      <c r="GOQ170" s="50"/>
      <c r="GOR170" s="50"/>
      <c r="GOS170" s="50"/>
      <c r="GOT170" s="50"/>
      <c r="GOU170" s="50"/>
      <c r="GOV170" s="50"/>
      <c r="GOW170" s="50"/>
      <c r="GOX170" s="50"/>
      <c r="GOY170" s="50"/>
      <c r="GOZ170" s="50"/>
      <c r="GPA170" s="50"/>
      <c r="GPB170" s="50"/>
      <c r="GPC170" s="50"/>
      <c r="GPD170" s="50"/>
      <c r="GPE170" s="50"/>
      <c r="GPF170" s="50"/>
      <c r="GPG170" s="50"/>
      <c r="GPH170" s="50"/>
      <c r="GPI170" s="50"/>
      <c r="GPJ170" s="50"/>
      <c r="GPK170" s="50"/>
      <c r="GPL170" s="50"/>
      <c r="GPM170" s="50"/>
      <c r="GPN170" s="50"/>
      <c r="GPO170" s="50"/>
      <c r="GPP170" s="50"/>
      <c r="GPQ170" s="50"/>
      <c r="GPR170" s="50"/>
      <c r="GPS170" s="50"/>
      <c r="GPT170" s="50"/>
      <c r="GPU170" s="50"/>
      <c r="GPV170" s="50"/>
      <c r="GPW170" s="50"/>
      <c r="GPX170" s="50"/>
      <c r="GPY170" s="50"/>
      <c r="GPZ170" s="50"/>
      <c r="GQA170" s="50"/>
      <c r="GQB170" s="50"/>
      <c r="GQC170" s="50"/>
      <c r="GQD170" s="50"/>
      <c r="GQE170" s="50"/>
      <c r="GQF170" s="50"/>
      <c r="GQG170" s="50"/>
      <c r="GQH170" s="50"/>
      <c r="GQI170" s="50"/>
      <c r="GQJ170" s="50"/>
      <c r="GQK170" s="50"/>
      <c r="GQL170" s="50"/>
      <c r="GQM170" s="50"/>
      <c r="GQN170" s="50"/>
      <c r="GQO170" s="50"/>
      <c r="GQP170" s="50"/>
      <c r="GQQ170" s="50"/>
      <c r="GQR170" s="50"/>
      <c r="GQS170" s="50"/>
      <c r="GQT170" s="50"/>
      <c r="GQU170" s="50"/>
      <c r="GQV170" s="50"/>
      <c r="GQW170" s="50"/>
      <c r="GQX170" s="50"/>
      <c r="GQY170" s="50"/>
      <c r="GQZ170" s="50"/>
      <c r="GRA170" s="50"/>
      <c r="GRB170" s="50"/>
      <c r="GRC170" s="50"/>
      <c r="GRD170" s="50"/>
      <c r="GRE170" s="50"/>
      <c r="GRF170" s="50"/>
      <c r="GRG170" s="50"/>
      <c r="GRH170" s="50"/>
      <c r="GRI170" s="50"/>
      <c r="GRJ170" s="50"/>
      <c r="GRK170" s="50"/>
      <c r="GRL170" s="50"/>
      <c r="GRM170" s="50"/>
      <c r="GRN170" s="50"/>
      <c r="GRO170" s="50"/>
      <c r="GRP170" s="50"/>
      <c r="GRQ170" s="50"/>
      <c r="GRR170" s="50"/>
      <c r="GRS170" s="50"/>
      <c r="GRT170" s="50"/>
      <c r="GRU170" s="50"/>
      <c r="GRV170" s="50"/>
      <c r="GRW170" s="50"/>
      <c r="GRX170" s="50"/>
      <c r="GRY170" s="50"/>
      <c r="GRZ170" s="50"/>
      <c r="GSA170" s="50"/>
      <c r="GSB170" s="50"/>
      <c r="GSC170" s="50"/>
      <c r="GSD170" s="50"/>
      <c r="GSE170" s="50"/>
      <c r="GSF170" s="50"/>
      <c r="GSG170" s="50"/>
      <c r="GSH170" s="50"/>
      <c r="GSI170" s="50"/>
      <c r="GSJ170" s="50"/>
      <c r="GSK170" s="50"/>
      <c r="GSL170" s="50"/>
      <c r="GSM170" s="50"/>
      <c r="GSN170" s="50"/>
      <c r="GSO170" s="50"/>
      <c r="GSP170" s="50"/>
      <c r="GSQ170" s="50"/>
      <c r="GSR170" s="50"/>
      <c r="GSS170" s="50"/>
      <c r="GST170" s="50"/>
      <c r="GSU170" s="50"/>
      <c r="GSV170" s="50"/>
      <c r="GSW170" s="50"/>
      <c r="GSX170" s="50"/>
      <c r="GSY170" s="50"/>
      <c r="GSZ170" s="50"/>
      <c r="GTA170" s="50"/>
      <c r="GTB170" s="50"/>
      <c r="GTC170" s="50"/>
      <c r="GTD170" s="50"/>
      <c r="GTE170" s="50"/>
      <c r="GTF170" s="50"/>
      <c r="GTG170" s="50"/>
      <c r="GTH170" s="50"/>
      <c r="GTI170" s="50"/>
      <c r="GTJ170" s="50"/>
      <c r="GTK170" s="50"/>
      <c r="GTL170" s="50"/>
      <c r="GTM170" s="50"/>
      <c r="GTN170" s="50"/>
      <c r="GTO170" s="50"/>
      <c r="GTP170" s="50"/>
      <c r="GTQ170" s="50"/>
      <c r="GTR170" s="50"/>
      <c r="GTS170" s="50"/>
      <c r="GTT170" s="50"/>
      <c r="GTU170" s="50"/>
      <c r="GTV170" s="50"/>
      <c r="GTW170" s="50"/>
      <c r="GTX170" s="50"/>
      <c r="GTY170" s="50"/>
      <c r="GTZ170" s="50"/>
      <c r="GUA170" s="50"/>
      <c r="GUB170" s="50"/>
      <c r="GUC170" s="50"/>
      <c r="GUD170" s="50"/>
      <c r="GUE170" s="50"/>
      <c r="GUF170" s="50"/>
      <c r="GUG170" s="50"/>
      <c r="GUH170" s="50"/>
      <c r="GUI170" s="50"/>
      <c r="GUJ170" s="50"/>
      <c r="GUK170" s="50"/>
      <c r="GUL170" s="50"/>
      <c r="GUM170" s="50"/>
      <c r="GUN170" s="50"/>
      <c r="GUO170" s="50"/>
      <c r="GUP170" s="50"/>
      <c r="GUQ170" s="50"/>
      <c r="GUR170" s="50"/>
      <c r="GUS170" s="50"/>
      <c r="GUT170" s="50"/>
      <c r="GUU170" s="50"/>
      <c r="GUV170" s="50"/>
      <c r="GUW170" s="50"/>
      <c r="GUX170" s="50"/>
      <c r="GUY170" s="50"/>
      <c r="GUZ170" s="50"/>
      <c r="GVA170" s="50"/>
      <c r="GVB170" s="50"/>
      <c r="GVC170" s="50"/>
      <c r="GVD170" s="50"/>
      <c r="GVE170" s="50"/>
      <c r="GVF170" s="50"/>
      <c r="GVG170" s="50"/>
      <c r="GVH170" s="50"/>
      <c r="GVI170" s="50"/>
      <c r="GVJ170" s="50"/>
      <c r="GVK170" s="50"/>
      <c r="GVL170" s="50"/>
      <c r="GVM170" s="50"/>
      <c r="GVN170" s="50"/>
      <c r="GVO170" s="50"/>
      <c r="GVP170" s="50"/>
      <c r="GVQ170" s="50"/>
      <c r="GVR170" s="50"/>
      <c r="GVS170" s="50"/>
      <c r="GVT170" s="50"/>
      <c r="GVU170" s="50"/>
      <c r="GVV170" s="50"/>
      <c r="GVW170" s="50"/>
      <c r="GVX170" s="50"/>
      <c r="GVY170" s="50"/>
      <c r="GVZ170" s="50"/>
      <c r="GWA170" s="50"/>
      <c r="GWB170" s="50"/>
      <c r="GWC170" s="50"/>
      <c r="GWD170" s="50"/>
      <c r="GWE170" s="50"/>
      <c r="GWF170" s="50"/>
      <c r="GWG170" s="50"/>
      <c r="GWH170" s="50"/>
      <c r="GWI170" s="50"/>
      <c r="GWJ170" s="50"/>
      <c r="GWK170" s="50"/>
      <c r="GWL170" s="50"/>
      <c r="GWM170" s="50"/>
      <c r="GWN170" s="50"/>
      <c r="GWO170" s="50"/>
      <c r="GWP170" s="50"/>
      <c r="GWQ170" s="50"/>
      <c r="GWR170" s="50"/>
      <c r="GWS170" s="50"/>
      <c r="GWT170" s="50"/>
      <c r="GWU170" s="50"/>
      <c r="GWV170" s="50"/>
      <c r="GWW170" s="50"/>
      <c r="GWX170" s="50"/>
      <c r="GWY170" s="50"/>
      <c r="GWZ170" s="50"/>
      <c r="GXA170" s="50"/>
      <c r="GXB170" s="50"/>
      <c r="GXC170" s="50"/>
      <c r="GXD170" s="50"/>
      <c r="GXE170" s="50"/>
      <c r="GXF170" s="50"/>
      <c r="GXG170" s="50"/>
      <c r="GXH170" s="50"/>
      <c r="GXI170" s="50"/>
      <c r="GXJ170" s="50"/>
      <c r="GXK170" s="50"/>
      <c r="GXL170" s="50"/>
      <c r="GXM170" s="50"/>
      <c r="GXN170" s="50"/>
      <c r="GXO170" s="50"/>
      <c r="GXP170" s="50"/>
      <c r="GXQ170" s="50"/>
      <c r="GXR170" s="50"/>
      <c r="GXS170" s="50"/>
      <c r="GXT170" s="50"/>
      <c r="GXV170" s="50"/>
      <c r="GXX170" s="50"/>
      <c r="GXY170" s="50"/>
      <c r="GXZ170" s="50"/>
      <c r="GYA170" s="50"/>
      <c r="GYB170" s="50"/>
      <c r="GYC170" s="50"/>
      <c r="GYD170" s="50"/>
      <c r="GYE170" s="50"/>
      <c r="GYJ170" s="50"/>
      <c r="GYK170" s="50"/>
      <c r="GYL170" s="50"/>
      <c r="GYM170" s="50"/>
      <c r="GYN170" s="50"/>
      <c r="GYO170" s="50"/>
      <c r="GYP170" s="50"/>
      <c r="GYQ170" s="50"/>
      <c r="GYR170" s="50"/>
      <c r="GYS170" s="50"/>
      <c r="GYT170" s="50"/>
      <c r="GYU170" s="50"/>
      <c r="GYV170" s="50"/>
      <c r="GYW170" s="50"/>
      <c r="GYX170" s="50"/>
      <c r="GYY170" s="50"/>
      <c r="GYZ170" s="50"/>
      <c r="GZA170" s="50"/>
      <c r="GZB170" s="50"/>
      <c r="GZC170" s="50"/>
      <c r="GZD170" s="50"/>
      <c r="GZE170" s="50"/>
      <c r="GZF170" s="50"/>
      <c r="GZG170" s="50"/>
      <c r="GZH170" s="50"/>
      <c r="GZI170" s="50"/>
      <c r="GZJ170" s="50"/>
      <c r="GZK170" s="50"/>
      <c r="GZL170" s="50"/>
      <c r="GZM170" s="50"/>
      <c r="GZN170" s="50"/>
      <c r="GZO170" s="50"/>
      <c r="GZP170" s="50"/>
      <c r="GZQ170" s="50"/>
      <c r="GZR170" s="50"/>
      <c r="GZS170" s="50"/>
      <c r="GZT170" s="50"/>
      <c r="GZU170" s="50"/>
      <c r="GZV170" s="50"/>
      <c r="GZW170" s="50"/>
      <c r="GZX170" s="50"/>
      <c r="GZY170" s="50"/>
      <c r="GZZ170" s="50"/>
      <c r="HAA170" s="50"/>
      <c r="HAB170" s="50"/>
      <c r="HAC170" s="50"/>
      <c r="HAD170" s="50"/>
      <c r="HAE170" s="50"/>
      <c r="HAF170" s="50"/>
      <c r="HAG170" s="50"/>
      <c r="HAH170" s="50"/>
      <c r="HAI170" s="50"/>
      <c r="HAJ170" s="50"/>
      <c r="HAK170" s="50"/>
      <c r="HAL170" s="50"/>
      <c r="HAM170" s="50"/>
      <c r="HAN170" s="50"/>
      <c r="HAO170" s="50"/>
      <c r="HAP170" s="50"/>
      <c r="HAQ170" s="50"/>
      <c r="HAR170" s="50"/>
      <c r="HAS170" s="50"/>
      <c r="HAT170" s="50"/>
      <c r="HAU170" s="50"/>
      <c r="HAV170" s="50"/>
      <c r="HAW170" s="50"/>
      <c r="HAX170" s="50"/>
      <c r="HAY170" s="50"/>
      <c r="HAZ170" s="50"/>
      <c r="HBA170" s="50"/>
      <c r="HBB170" s="50"/>
      <c r="HBC170" s="50"/>
      <c r="HBD170" s="50"/>
      <c r="HBE170" s="50"/>
      <c r="HBF170" s="50"/>
      <c r="HBG170" s="50"/>
      <c r="HBH170" s="50"/>
      <c r="HBI170" s="50"/>
      <c r="HBJ170" s="50"/>
      <c r="HBK170" s="50"/>
      <c r="HBL170" s="50"/>
      <c r="HBM170" s="50"/>
      <c r="HBN170" s="50"/>
      <c r="HBO170" s="50"/>
      <c r="HBP170" s="50"/>
      <c r="HBQ170" s="50"/>
      <c r="HBR170" s="50"/>
      <c r="HBS170" s="50"/>
      <c r="HBT170" s="50"/>
      <c r="HBU170" s="50"/>
      <c r="HBV170" s="50"/>
      <c r="HBW170" s="50"/>
      <c r="HBX170" s="50"/>
      <c r="HBY170" s="50"/>
      <c r="HBZ170" s="50"/>
      <c r="HCA170" s="50"/>
      <c r="HCB170" s="50"/>
      <c r="HCC170" s="50"/>
      <c r="HCD170" s="50"/>
      <c r="HCE170" s="50"/>
      <c r="HCF170" s="50"/>
      <c r="HCG170" s="50"/>
      <c r="HCH170" s="50"/>
      <c r="HCI170" s="50"/>
      <c r="HCJ170" s="50"/>
      <c r="HCK170" s="50"/>
      <c r="HCL170" s="50"/>
      <c r="HCM170" s="50"/>
      <c r="HCN170" s="50"/>
      <c r="HCO170" s="50"/>
      <c r="HCP170" s="50"/>
      <c r="HCQ170" s="50"/>
      <c r="HCR170" s="50"/>
      <c r="HCS170" s="50"/>
      <c r="HCT170" s="50"/>
      <c r="HCU170" s="50"/>
      <c r="HCV170" s="50"/>
      <c r="HCW170" s="50"/>
      <c r="HCX170" s="50"/>
      <c r="HCY170" s="50"/>
      <c r="HCZ170" s="50"/>
      <c r="HDA170" s="50"/>
      <c r="HDB170" s="50"/>
      <c r="HDC170" s="50"/>
      <c r="HDD170" s="50"/>
      <c r="HDE170" s="50"/>
      <c r="HDF170" s="50"/>
      <c r="HDG170" s="50"/>
      <c r="HDH170" s="50"/>
      <c r="HDI170" s="50"/>
      <c r="HDJ170" s="50"/>
      <c r="HDK170" s="50"/>
      <c r="HDL170" s="50"/>
      <c r="HDM170" s="50"/>
      <c r="HDN170" s="50"/>
      <c r="HDO170" s="50"/>
      <c r="HDP170" s="50"/>
      <c r="HDQ170" s="50"/>
      <c r="HDR170" s="50"/>
      <c r="HDS170" s="50"/>
      <c r="HDT170" s="50"/>
      <c r="HDU170" s="50"/>
      <c r="HDV170" s="50"/>
      <c r="HDW170" s="50"/>
      <c r="HDX170" s="50"/>
      <c r="HDY170" s="50"/>
      <c r="HDZ170" s="50"/>
      <c r="HEA170" s="50"/>
      <c r="HEB170" s="50"/>
      <c r="HEC170" s="50"/>
      <c r="HED170" s="50"/>
      <c r="HEE170" s="50"/>
      <c r="HEF170" s="50"/>
      <c r="HEG170" s="50"/>
      <c r="HEH170" s="50"/>
      <c r="HEI170" s="50"/>
      <c r="HEJ170" s="50"/>
      <c r="HEK170" s="50"/>
      <c r="HEL170" s="50"/>
      <c r="HEM170" s="50"/>
      <c r="HEN170" s="50"/>
      <c r="HEO170" s="50"/>
      <c r="HEP170" s="50"/>
      <c r="HEQ170" s="50"/>
      <c r="HER170" s="50"/>
      <c r="HES170" s="50"/>
      <c r="HET170" s="50"/>
      <c r="HEU170" s="50"/>
      <c r="HEV170" s="50"/>
      <c r="HEW170" s="50"/>
      <c r="HEX170" s="50"/>
      <c r="HEY170" s="50"/>
      <c r="HEZ170" s="50"/>
      <c r="HFA170" s="50"/>
      <c r="HFB170" s="50"/>
      <c r="HFC170" s="50"/>
      <c r="HFD170" s="50"/>
      <c r="HFE170" s="50"/>
      <c r="HFF170" s="50"/>
      <c r="HFG170" s="50"/>
      <c r="HFH170" s="50"/>
      <c r="HFI170" s="50"/>
      <c r="HFJ170" s="50"/>
      <c r="HFK170" s="50"/>
      <c r="HFL170" s="50"/>
      <c r="HFM170" s="50"/>
      <c r="HFN170" s="50"/>
      <c r="HFO170" s="50"/>
      <c r="HFP170" s="50"/>
      <c r="HFQ170" s="50"/>
      <c r="HFR170" s="50"/>
      <c r="HFS170" s="50"/>
      <c r="HFT170" s="50"/>
      <c r="HFU170" s="50"/>
      <c r="HFV170" s="50"/>
      <c r="HFW170" s="50"/>
      <c r="HFX170" s="50"/>
      <c r="HFY170" s="50"/>
      <c r="HFZ170" s="50"/>
      <c r="HGA170" s="50"/>
      <c r="HGB170" s="50"/>
      <c r="HGC170" s="50"/>
      <c r="HGD170" s="50"/>
      <c r="HGE170" s="50"/>
      <c r="HGF170" s="50"/>
      <c r="HGG170" s="50"/>
      <c r="HGH170" s="50"/>
      <c r="HGI170" s="50"/>
      <c r="HGJ170" s="50"/>
      <c r="HGK170" s="50"/>
      <c r="HGL170" s="50"/>
      <c r="HGM170" s="50"/>
      <c r="HGN170" s="50"/>
      <c r="HGO170" s="50"/>
      <c r="HGP170" s="50"/>
      <c r="HGQ170" s="50"/>
      <c r="HGR170" s="50"/>
      <c r="HGS170" s="50"/>
      <c r="HGT170" s="50"/>
      <c r="HGU170" s="50"/>
      <c r="HGV170" s="50"/>
      <c r="HGW170" s="50"/>
      <c r="HGX170" s="50"/>
      <c r="HGY170" s="50"/>
      <c r="HGZ170" s="50"/>
      <c r="HHA170" s="50"/>
      <c r="HHB170" s="50"/>
      <c r="HHC170" s="50"/>
      <c r="HHD170" s="50"/>
      <c r="HHE170" s="50"/>
      <c r="HHF170" s="50"/>
      <c r="HHG170" s="50"/>
      <c r="HHH170" s="50"/>
      <c r="HHI170" s="50"/>
      <c r="HHJ170" s="50"/>
      <c r="HHK170" s="50"/>
      <c r="HHL170" s="50"/>
      <c r="HHM170" s="50"/>
      <c r="HHN170" s="50"/>
      <c r="HHO170" s="50"/>
      <c r="HHP170" s="50"/>
      <c r="HHR170" s="50"/>
      <c r="HHT170" s="50"/>
      <c r="HHU170" s="50"/>
      <c r="HHV170" s="50"/>
      <c r="HHW170" s="50"/>
      <c r="HHX170" s="50"/>
      <c r="HHY170" s="50"/>
      <c r="HHZ170" s="50"/>
      <c r="HIA170" s="50"/>
      <c r="HIF170" s="50"/>
      <c r="HIG170" s="50"/>
      <c r="HIH170" s="50"/>
      <c r="HII170" s="50"/>
      <c r="HIJ170" s="50"/>
      <c r="HIK170" s="50"/>
      <c r="HIL170" s="50"/>
      <c r="HIM170" s="50"/>
      <c r="HIN170" s="50"/>
      <c r="HIO170" s="50"/>
      <c r="HIP170" s="50"/>
      <c r="HIQ170" s="50"/>
      <c r="HIR170" s="50"/>
      <c r="HIS170" s="50"/>
      <c r="HIT170" s="50"/>
      <c r="HIU170" s="50"/>
      <c r="HIV170" s="50"/>
      <c r="HIW170" s="50"/>
      <c r="HIX170" s="50"/>
      <c r="HIY170" s="50"/>
      <c r="HIZ170" s="50"/>
      <c r="HJA170" s="50"/>
      <c r="HJB170" s="50"/>
      <c r="HJC170" s="50"/>
      <c r="HJD170" s="50"/>
      <c r="HJE170" s="50"/>
      <c r="HJF170" s="50"/>
      <c r="HJG170" s="50"/>
      <c r="HJH170" s="50"/>
      <c r="HJI170" s="50"/>
      <c r="HJJ170" s="50"/>
      <c r="HJK170" s="50"/>
      <c r="HJL170" s="50"/>
      <c r="HJM170" s="50"/>
      <c r="HJN170" s="50"/>
      <c r="HJO170" s="50"/>
      <c r="HJP170" s="50"/>
      <c r="HJQ170" s="50"/>
      <c r="HJR170" s="50"/>
      <c r="HJS170" s="50"/>
      <c r="HJT170" s="50"/>
      <c r="HJU170" s="50"/>
      <c r="HJV170" s="50"/>
      <c r="HJW170" s="50"/>
      <c r="HJX170" s="50"/>
      <c r="HJY170" s="50"/>
      <c r="HJZ170" s="50"/>
      <c r="HKA170" s="50"/>
      <c r="HKB170" s="50"/>
      <c r="HKC170" s="50"/>
      <c r="HKD170" s="50"/>
      <c r="HKE170" s="50"/>
      <c r="HKF170" s="50"/>
      <c r="HKG170" s="50"/>
      <c r="HKH170" s="50"/>
      <c r="HKI170" s="50"/>
      <c r="HKJ170" s="50"/>
      <c r="HKK170" s="50"/>
      <c r="HKL170" s="50"/>
      <c r="HKM170" s="50"/>
      <c r="HKN170" s="50"/>
      <c r="HKO170" s="50"/>
      <c r="HKP170" s="50"/>
      <c r="HKQ170" s="50"/>
      <c r="HKR170" s="50"/>
      <c r="HKS170" s="50"/>
      <c r="HKT170" s="50"/>
      <c r="HKU170" s="50"/>
      <c r="HKV170" s="50"/>
      <c r="HKW170" s="50"/>
      <c r="HKX170" s="50"/>
      <c r="HKY170" s="50"/>
      <c r="HKZ170" s="50"/>
      <c r="HLA170" s="50"/>
      <c r="HLB170" s="50"/>
      <c r="HLC170" s="50"/>
      <c r="HLD170" s="50"/>
      <c r="HLE170" s="50"/>
      <c r="HLF170" s="50"/>
      <c r="HLG170" s="50"/>
      <c r="HLH170" s="50"/>
      <c r="HLI170" s="50"/>
      <c r="HLJ170" s="50"/>
      <c r="HLK170" s="50"/>
      <c r="HLL170" s="50"/>
      <c r="HLM170" s="50"/>
      <c r="HLN170" s="50"/>
      <c r="HLO170" s="50"/>
      <c r="HLP170" s="50"/>
      <c r="HLQ170" s="50"/>
      <c r="HLR170" s="50"/>
      <c r="HLS170" s="50"/>
      <c r="HLT170" s="50"/>
      <c r="HLU170" s="50"/>
      <c r="HLV170" s="50"/>
      <c r="HLW170" s="50"/>
      <c r="HLX170" s="50"/>
      <c r="HLY170" s="50"/>
      <c r="HLZ170" s="50"/>
      <c r="HMA170" s="50"/>
      <c r="HMB170" s="50"/>
      <c r="HMC170" s="50"/>
      <c r="HMD170" s="50"/>
      <c r="HME170" s="50"/>
      <c r="HMF170" s="50"/>
      <c r="HMG170" s="50"/>
      <c r="HMH170" s="50"/>
      <c r="HMI170" s="50"/>
      <c r="HMJ170" s="50"/>
      <c r="HMK170" s="50"/>
      <c r="HML170" s="50"/>
      <c r="HMM170" s="50"/>
      <c r="HMN170" s="50"/>
      <c r="HMO170" s="50"/>
      <c r="HMP170" s="50"/>
      <c r="HMQ170" s="50"/>
      <c r="HMR170" s="50"/>
      <c r="HMS170" s="50"/>
      <c r="HMT170" s="50"/>
      <c r="HMU170" s="50"/>
      <c r="HMV170" s="50"/>
      <c r="HMW170" s="50"/>
      <c r="HMX170" s="50"/>
      <c r="HMY170" s="50"/>
      <c r="HMZ170" s="50"/>
      <c r="HNA170" s="50"/>
      <c r="HNB170" s="50"/>
      <c r="HNC170" s="50"/>
      <c r="HND170" s="50"/>
      <c r="HNE170" s="50"/>
      <c r="HNF170" s="50"/>
      <c r="HNG170" s="50"/>
      <c r="HNH170" s="50"/>
      <c r="HNI170" s="50"/>
      <c r="HNJ170" s="50"/>
      <c r="HNK170" s="50"/>
      <c r="HNL170" s="50"/>
      <c r="HNM170" s="50"/>
      <c r="HNN170" s="50"/>
      <c r="HNO170" s="50"/>
      <c r="HNP170" s="50"/>
      <c r="HNQ170" s="50"/>
      <c r="HNR170" s="50"/>
      <c r="HNS170" s="50"/>
      <c r="HNT170" s="50"/>
      <c r="HNU170" s="50"/>
      <c r="HNV170" s="50"/>
      <c r="HNW170" s="50"/>
      <c r="HNX170" s="50"/>
      <c r="HNY170" s="50"/>
      <c r="HNZ170" s="50"/>
      <c r="HOA170" s="50"/>
      <c r="HOB170" s="50"/>
      <c r="HOC170" s="50"/>
      <c r="HOD170" s="50"/>
      <c r="HOE170" s="50"/>
      <c r="HOF170" s="50"/>
      <c r="HOG170" s="50"/>
      <c r="HOH170" s="50"/>
      <c r="HOI170" s="50"/>
      <c r="HOJ170" s="50"/>
      <c r="HOK170" s="50"/>
      <c r="HOL170" s="50"/>
      <c r="HOM170" s="50"/>
      <c r="HON170" s="50"/>
      <c r="HOO170" s="50"/>
      <c r="HOP170" s="50"/>
      <c r="HOQ170" s="50"/>
      <c r="HOR170" s="50"/>
      <c r="HOS170" s="50"/>
      <c r="HOT170" s="50"/>
      <c r="HOU170" s="50"/>
      <c r="HOV170" s="50"/>
      <c r="HOW170" s="50"/>
      <c r="HOX170" s="50"/>
      <c r="HOY170" s="50"/>
      <c r="HOZ170" s="50"/>
      <c r="HPA170" s="50"/>
      <c r="HPB170" s="50"/>
      <c r="HPC170" s="50"/>
      <c r="HPD170" s="50"/>
      <c r="HPE170" s="50"/>
      <c r="HPF170" s="50"/>
      <c r="HPG170" s="50"/>
      <c r="HPH170" s="50"/>
      <c r="HPI170" s="50"/>
      <c r="HPJ170" s="50"/>
      <c r="HPK170" s="50"/>
      <c r="HPL170" s="50"/>
      <c r="HPM170" s="50"/>
      <c r="HPN170" s="50"/>
      <c r="HPO170" s="50"/>
      <c r="HPP170" s="50"/>
      <c r="HPQ170" s="50"/>
      <c r="HPR170" s="50"/>
      <c r="HPS170" s="50"/>
      <c r="HPT170" s="50"/>
      <c r="HPU170" s="50"/>
      <c r="HPV170" s="50"/>
      <c r="HPW170" s="50"/>
      <c r="HPX170" s="50"/>
      <c r="HPY170" s="50"/>
      <c r="HPZ170" s="50"/>
      <c r="HQA170" s="50"/>
      <c r="HQB170" s="50"/>
      <c r="HQC170" s="50"/>
      <c r="HQD170" s="50"/>
      <c r="HQE170" s="50"/>
      <c r="HQF170" s="50"/>
      <c r="HQG170" s="50"/>
      <c r="HQH170" s="50"/>
      <c r="HQI170" s="50"/>
      <c r="HQJ170" s="50"/>
      <c r="HQK170" s="50"/>
      <c r="HQL170" s="50"/>
      <c r="HQM170" s="50"/>
      <c r="HQN170" s="50"/>
      <c r="HQO170" s="50"/>
      <c r="HQP170" s="50"/>
      <c r="HQQ170" s="50"/>
      <c r="HQR170" s="50"/>
      <c r="HQS170" s="50"/>
      <c r="HQT170" s="50"/>
      <c r="HQU170" s="50"/>
      <c r="HQV170" s="50"/>
      <c r="HQW170" s="50"/>
      <c r="HQX170" s="50"/>
      <c r="HQY170" s="50"/>
      <c r="HQZ170" s="50"/>
      <c r="HRA170" s="50"/>
      <c r="HRB170" s="50"/>
      <c r="HRC170" s="50"/>
      <c r="HRD170" s="50"/>
      <c r="HRE170" s="50"/>
      <c r="HRF170" s="50"/>
      <c r="HRG170" s="50"/>
      <c r="HRH170" s="50"/>
      <c r="HRI170" s="50"/>
      <c r="HRJ170" s="50"/>
      <c r="HRK170" s="50"/>
      <c r="HRL170" s="50"/>
      <c r="HRN170" s="50"/>
      <c r="HRP170" s="50"/>
      <c r="HRQ170" s="50"/>
      <c r="HRR170" s="50"/>
      <c r="HRS170" s="50"/>
      <c r="HRT170" s="50"/>
      <c r="HRU170" s="50"/>
      <c r="HRV170" s="50"/>
      <c r="HRW170" s="50"/>
      <c r="HSB170" s="50"/>
      <c r="HSC170" s="50"/>
      <c r="HSD170" s="50"/>
      <c r="HSE170" s="50"/>
      <c r="HSF170" s="50"/>
      <c r="HSG170" s="50"/>
      <c r="HSH170" s="50"/>
      <c r="HSI170" s="50"/>
      <c r="HSJ170" s="50"/>
      <c r="HSK170" s="50"/>
      <c r="HSL170" s="50"/>
      <c r="HSM170" s="50"/>
      <c r="HSN170" s="50"/>
      <c r="HSO170" s="50"/>
      <c r="HSP170" s="50"/>
      <c r="HSQ170" s="50"/>
      <c r="HSR170" s="50"/>
      <c r="HSS170" s="50"/>
      <c r="HST170" s="50"/>
      <c r="HSU170" s="50"/>
      <c r="HSV170" s="50"/>
      <c r="HSW170" s="50"/>
      <c r="HSX170" s="50"/>
      <c r="HSY170" s="50"/>
      <c r="HSZ170" s="50"/>
      <c r="HTA170" s="50"/>
      <c r="HTB170" s="50"/>
      <c r="HTC170" s="50"/>
      <c r="HTD170" s="50"/>
      <c r="HTE170" s="50"/>
      <c r="HTF170" s="50"/>
      <c r="HTG170" s="50"/>
      <c r="HTH170" s="50"/>
      <c r="HTI170" s="50"/>
      <c r="HTJ170" s="50"/>
      <c r="HTK170" s="50"/>
      <c r="HTL170" s="50"/>
      <c r="HTM170" s="50"/>
      <c r="HTN170" s="50"/>
      <c r="HTO170" s="50"/>
      <c r="HTP170" s="50"/>
      <c r="HTQ170" s="50"/>
      <c r="HTR170" s="50"/>
      <c r="HTS170" s="50"/>
      <c r="HTT170" s="50"/>
      <c r="HTU170" s="50"/>
      <c r="HTV170" s="50"/>
      <c r="HTW170" s="50"/>
      <c r="HTX170" s="50"/>
      <c r="HTY170" s="50"/>
      <c r="HTZ170" s="50"/>
      <c r="HUA170" s="50"/>
      <c r="HUB170" s="50"/>
      <c r="HUC170" s="50"/>
      <c r="HUD170" s="50"/>
      <c r="HUE170" s="50"/>
      <c r="HUF170" s="50"/>
      <c r="HUG170" s="50"/>
      <c r="HUH170" s="50"/>
      <c r="HUI170" s="50"/>
      <c r="HUJ170" s="50"/>
      <c r="HUK170" s="50"/>
      <c r="HUL170" s="50"/>
      <c r="HUM170" s="50"/>
      <c r="HUN170" s="50"/>
      <c r="HUO170" s="50"/>
      <c r="HUP170" s="50"/>
      <c r="HUQ170" s="50"/>
      <c r="HUR170" s="50"/>
      <c r="HUS170" s="50"/>
      <c r="HUT170" s="50"/>
      <c r="HUU170" s="50"/>
      <c r="HUV170" s="50"/>
      <c r="HUW170" s="50"/>
      <c r="HUX170" s="50"/>
      <c r="HUY170" s="50"/>
      <c r="HUZ170" s="50"/>
      <c r="HVA170" s="50"/>
      <c r="HVB170" s="50"/>
      <c r="HVC170" s="50"/>
      <c r="HVD170" s="50"/>
      <c r="HVE170" s="50"/>
      <c r="HVF170" s="50"/>
      <c r="HVG170" s="50"/>
      <c r="HVH170" s="50"/>
      <c r="HVI170" s="50"/>
      <c r="HVJ170" s="50"/>
      <c r="HVK170" s="50"/>
      <c r="HVL170" s="50"/>
      <c r="HVM170" s="50"/>
      <c r="HVN170" s="50"/>
      <c r="HVO170" s="50"/>
      <c r="HVP170" s="50"/>
      <c r="HVQ170" s="50"/>
      <c r="HVR170" s="50"/>
      <c r="HVS170" s="50"/>
      <c r="HVT170" s="50"/>
      <c r="HVU170" s="50"/>
      <c r="HVV170" s="50"/>
      <c r="HVW170" s="50"/>
      <c r="HVX170" s="50"/>
      <c r="HVY170" s="50"/>
      <c r="HVZ170" s="50"/>
      <c r="HWA170" s="50"/>
      <c r="HWB170" s="50"/>
      <c r="HWC170" s="50"/>
      <c r="HWD170" s="50"/>
      <c r="HWE170" s="50"/>
      <c r="HWF170" s="50"/>
      <c r="HWG170" s="50"/>
      <c r="HWH170" s="50"/>
      <c r="HWI170" s="50"/>
      <c r="HWJ170" s="50"/>
      <c r="HWK170" s="50"/>
      <c r="HWL170" s="50"/>
      <c r="HWM170" s="50"/>
      <c r="HWN170" s="50"/>
      <c r="HWO170" s="50"/>
      <c r="HWP170" s="50"/>
      <c r="HWQ170" s="50"/>
      <c r="HWR170" s="50"/>
      <c r="HWS170" s="50"/>
      <c r="HWT170" s="50"/>
      <c r="HWU170" s="50"/>
      <c r="HWV170" s="50"/>
      <c r="HWW170" s="50"/>
      <c r="HWX170" s="50"/>
      <c r="HWY170" s="50"/>
      <c r="HWZ170" s="50"/>
      <c r="HXA170" s="50"/>
      <c r="HXB170" s="50"/>
      <c r="HXC170" s="50"/>
      <c r="HXD170" s="50"/>
      <c r="HXE170" s="50"/>
      <c r="HXF170" s="50"/>
      <c r="HXG170" s="50"/>
      <c r="HXH170" s="50"/>
      <c r="HXI170" s="50"/>
      <c r="HXJ170" s="50"/>
      <c r="HXK170" s="50"/>
      <c r="HXL170" s="50"/>
      <c r="HXM170" s="50"/>
      <c r="HXN170" s="50"/>
      <c r="HXO170" s="50"/>
      <c r="HXP170" s="50"/>
      <c r="HXQ170" s="50"/>
      <c r="HXR170" s="50"/>
      <c r="HXS170" s="50"/>
      <c r="HXT170" s="50"/>
      <c r="HXU170" s="50"/>
      <c r="HXV170" s="50"/>
      <c r="HXW170" s="50"/>
      <c r="HXX170" s="50"/>
      <c r="HXY170" s="50"/>
      <c r="HXZ170" s="50"/>
      <c r="HYA170" s="50"/>
      <c r="HYB170" s="50"/>
      <c r="HYC170" s="50"/>
      <c r="HYD170" s="50"/>
      <c r="HYE170" s="50"/>
      <c r="HYF170" s="50"/>
      <c r="HYG170" s="50"/>
      <c r="HYH170" s="50"/>
      <c r="HYI170" s="50"/>
      <c r="HYJ170" s="50"/>
      <c r="HYK170" s="50"/>
      <c r="HYL170" s="50"/>
      <c r="HYM170" s="50"/>
      <c r="HYN170" s="50"/>
      <c r="HYO170" s="50"/>
      <c r="HYP170" s="50"/>
      <c r="HYQ170" s="50"/>
      <c r="HYR170" s="50"/>
      <c r="HYS170" s="50"/>
      <c r="HYT170" s="50"/>
      <c r="HYU170" s="50"/>
      <c r="HYV170" s="50"/>
      <c r="HYW170" s="50"/>
      <c r="HYX170" s="50"/>
      <c r="HYY170" s="50"/>
      <c r="HYZ170" s="50"/>
      <c r="HZA170" s="50"/>
      <c r="HZB170" s="50"/>
      <c r="HZC170" s="50"/>
      <c r="HZD170" s="50"/>
      <c r="HZE170" s="50"/>
      <c r="HZF170" s="50"/>
      <c r="HZG170" s="50"/>
      <c r="HZH170" s="50"/>
      <c r="HZI170" s="50"/>
      <c r="HZJ170" s="50"/>
      <c r="HZK170" s="50"/>
      <c r="HZL170" s="50"/>
      <c r="HZM170" s="50"/>
      <c r="HZN170" s="50"/>
      <c r="HZO170" s="50"/>
      <c r="HZP170" s="50"/>
      <c r="HZQ170" s="50"/>
      <c r="HZR170" s="50"/>
      <c r="HZS170" s="50"/>
      <c r="HZT170" s="50"/>
      <c r="HZU170" s="50"/>
      <c r="HZV170" s="50"/>
      <c r="HZW170" s="50"/>
      <c r="HZX170" s="50"/>
      <c r="HZY170" s="50"/>
      <c r="HZZ170" s="50"/>
      <c r="IAA170" s="50"/>
      <c r="IAB170" s="50"/>
      <c r="IAC170" s="50"/>
      <c r="IAD170" s="50"/>
      <c r="IAE170" s="50"/>
      <c r="IAF170" s="50"/>
      <c r="IAG170" s="50"/>
      <c r="IAH170" s="50"/>
      <c r="IAI170" s="50"/>
      <c r="IAJ170" s="50"/>
      <c r="IAK170" s="50"/>
      <c r="IAL170" s="50"/>
      <c r="IAM170" s="50"/>
      <c r="IAN170" s="50"/>
      <c r="IAO170" s="50"/>
      <c r="IAP170" s="50"/>
      <c r="IAQ170" s="50"/>
      <c r="IAR170" s="50"/>
      <c r="IAS170" s="50"/>
      <c r="IAT170" s="50"/>
      <c r="IAU170" s="50"/>
      <c r="IAV170" s="50"/>
      <c r="IAW170" s="50"/>
      <c r="IAX170" s="50"/>
      <c r="IAY170" s="50"/>
      <c r="IAZ170" s="50"/>
      <c r="IBA170" s="50"/>
      <c r="IBB170" s="50"/>
      <c r="IBC170" s="50"/>
      <c r="IBD170" s="50"/>
      <c r="IBE170" s="50"/>
      <c r="IBF170" s="50"/>
      <c r="IBG170" s="50"/>
      <c r="IBH170" s="50"/>
      <c r="IBJ170" s="50"/>
      <c r="IBL170" s="50"/>
      <c r="IBM170" s="50"/>
      <c r="IBN170" s="50"/>
      <c r="IBO170" s="50"/>
      <c r="IBP170" s="50"/>
      <c r="IBQ170" s="50"/>
      <c r="IBR170" s="50"/>
      <c r="IBS170" s="50"/>
      <c r="IBX170" s="50"/>
      <c r="IBY170" s="50"/>
      <c r="IBZ170" s="50"/>
      <c r="ICA170" s="50"/>
      <c r="ICB170" s="50"/>
      <c r="ICC170" s="50"/>
      <c r="ICD170" s="50"/>
      <c r="ICE170" s="50"/>
      <c r="ICF170" s="50"/>
      <c r="ICG170" s="50"/>
      <c r="ICH170" s="50"/>
      <c r="ICI170" s="50"/>
      <c r="ICJ170" s="50"/>
      <c r="ICK170" s="50"/>
      <c r="ICL170" s="50"/>
      <c r="ICM170" s="50"/>
      <c r="ICN170" s="50"/>
      <c r="ICO170" s="50"/>
      <c r="ICP170" s="50"/>
      <c r="ICQ170" s="50"/>
      <c r="ICR170" s="50"/>
      <c r="ICS170" s="50"/>
      <c r="ICT170" s="50"/>
      <c r="ICU170" s="50"/>
      <c r="ICV170" s="50"/>
      <c r="ICW170" s="50"/>
      <c r="ICX170" s="50"/>
      <c r="ICY170" s="50"/>
      <c r="ICZ170" s="50"/>
      <c r="IDA170" s="50"/>
      <c r="IDB170" s="50"/>
      <c r="IDC170" s="50"/>
      <c r="IDD170" s="50"/>
      <c r="IDE170" s="50"/>
      <c r="IDF170" s="50"/>
      <c r="IDG170" s="50"/>
      <c r="IDH170" s="50"/>
      <c r="IDI170" s="50"/>
      <c r="IDJ170" s="50"/>
      <c r="IDK170" s="50"/>
      <c r="IDL170" s="50"/>
      <c r="IDM170" s="50"/>
      <c r="IDN170" s="50"/>
      <c r="IDO170" s="50"/>
      <c r="IDP170" s="50"/>
      <c r="IDQ170" s="50"/>
      <c r="IDR170" s="50"/>
      <c r="IDS170" s="50"/>
      <c r="IDT170" s="50"/>
      <c r="IDU170" s="50"/>
      <c r="IDV170" s="50"/>
      <c r="IDW170" s="50"/>
      <c r="IDX170" s="50"/>
      <c r="IDY170" s="50"/>
      <c r="IDZ170" s="50"/>
      <c r="IEA170" s="50"/>
      <c r="IEB170" s="50"/>
      <c r="IEC170" s="50"/>
      <c r="IED170" s="50"/>
      <c r="IEE170" s="50"/>
      <c r="IEF170" s="50"/>
      <c r="IEG170" s="50"/>
      <c r="IEH170" s="50"/>
      <c r="IEI170" s="50"/>
      <c r="IEJ170" s="50"/>
      <c r="IEK170" s="50"/>
      <c r="IEL170" s="50"/>
      <c r="IEM170" s="50"/>
      <c r="IEN170" s="50"/>
      <c r="IEO170" s="50"/>
      <c r="IEP170" s="50"/>
      <c r="IEQ170" s="50"/>
      <c r="IER170" s="50"/>
      <c r="IES170" s="50"/>
      <c r="IET170" s="50"/>
      <c r="IEU170" s="50"/>
      <c r="IEV170" s="50"/>
      <c r="IEW170" s="50"/>
      <c r="IEX170" s="50"/>
      <c r="IEY170" s="50"/>
      <c r="IEZ170" s="50"/>
      <c r="IFA170" s="50"/>
      <c r="IFB170" s="50"/>
      <c r="IFC170" s="50"/>
      <c r="IFD170" s="50"/>
      <c r="IFE170" s="50"/>
      <c r="IFF170" s="50"/>
      <c r="IFG170" s="50"/>
      <c r="IFH170" s="50"/>
      <c r="IFI170" s="50"/>
      <c r="IFJ170" s="50"/>
      <c r="IFK170" s="50"/>
      <c r="IFL170" s="50"/>
      <c r="IFM170" s="50"/>
      <c r="IFN170" s="50"/>
      <c r="IFO170" s="50"/>
      <c r="IFP170" s="50"/>
      <c r="IFQ170" s="50"/>
      <c r="IFR170" s="50"/>
      <c r="IFS170" s="50"/>
      <c r="IFT170" s="50"/>
      <c r="IFU170" s="50"/>
      <c r="IFV170" s="50"/>
      <c r="IFW170" s="50"/>
      <c r="IFX170" s="50"/>
      <c r="IFY170" s="50"/>
      <c r="IFZ170" s="50"/>
      <c r="IGA170" s="50"/>
      <c r="IGB170" s="50"/>
      <c r="IGC170" s="50"/>
      <c r="IGD170" s="50"/>
      <c r="IGE170" s="50"/>
      <c r="IGF170" s="50"/>
      <c r="IGG170" s="50"/>
      <c r="IGH170" s="50"/>
      <c r="IGI170" s="50"/>
      <c r="IGJ170" s="50"/>
      <c r="IGK170" s="50"/>
      <c r="IGL170" s="50"/>
      <c r="IGM170" s="50"/>
      <c r="IGN170" s="50"/>
      <c r="IGO170" s="50"/>
      <c r="IGP170" s="50"/>
      <c r="IGQ170" s="50"/>
      <c r="IGR170" s="50"/>
      <c r="IGS170" s="50"/>
      <c r="IGT170" s="50"/>
      <c r="IGU170" s="50"/>
      <c r="IGV170" s="50"/>
      <c r="IGW170" s="50"/>
      <c r="IGX170" s="50"/>
      <c r="IGY170" s="50"/>
      <c r="IGZ170" s="50"/>
      <c r="IHA170" s="50"/>
      <c r="IHB170" s="50"/>
      <c r="IHC170" s="50"/>
      <c r="IHD170" s="50"/>
      <c r="IHE170" s="50"/>
      <c r="IHF170" s="50"/>
      <c r="IHG170" s="50"/>
      <c r="IHH170" s="50"/>
      <c r="IHI170" s="50"/>
      <c r="IHJ170" s="50"/>
      <c r="IHK170" s="50"/>
      <c r="IHL170" s="50"/>
      <c r="IHM170" s="50"/>
      <c r="IHN170" s="50"/>
      <c r="IHO170" s="50"/>
      <c r="IHP170" s="50"/>
      <c r="IHQ170" s="50"/>
      <c r="IHR170" s="50"/>
      <c r="IHS170" s="50"/>
      <c r="IHT170" s="50"/>
      <c r="IHU170" s="50"/>
      <c r="IHV170" s="50"/>
      <c r="IHW170" s="50"/>
      <c r="IHX170" s="50"/>
      <c r="IHY170" s="50"/>
      <c r="IHZ170" s="50"/>
      <c r="IIA170" s="50"/>
      <c r="IIB170" s="50"/>
      <c r="IIC170" s="50"/>
      <c r="IID170" s="50"/>
      <c r="IIE170" s="50"/>
      <c r="IIF170" s="50"/>
      <c r="IIG170" s="50"/>
      <c r="IIH170" s="50"/>
      <c r="III170" s="50"/>
      <c r="IIJ170" s="50"/>
      <c r="IIK170" s="50"/>
      <c r="IIL170" s="50"/>
      <c r="IIM170" s="50"/>
      <c r="IIN170" s="50"/>
      <c r="IIO170" s="50"/>
      <c r="IIP170" s="50"/>
      <c r="IIQ170" s="50"/>
      <c r="IIR170" s="50"/>
      <c r="IIS170" s="50"/>
      <c r="IIT170" s="50"/>
      <c r="IIU170" s="50"/>
      <c r="IIV170" s="50"/>
      <c r="IIW170" s="50"/>
      <c r="IIX170" s="50"/>
      <c r="IIY170" s="50"/>
      <c r="IIZ170" s="50"/>
      <c r="IJA170" s="50"/>
      <c r="IJB170" s="50"/>
      <c r="IJC170" s="50"/>
      <c r="IJD170" s="50"/>
      <c r="IJE170" s="50"/>
      <c r="IJF170" s="50"/>
      <c r="IJG170" s="50"/>
      <c r="IJH170" s="50"/>
      <c r="IJI170" s="50"/>
      <c r="IJJ170" s="50"/>
      <c r="IJK170" s="50"/>
      <c r="IJL170" s="50"/>
      <c r="IJM170" s="50"/>
      <c r="IJN170" s="50"/>
      <c r="IJO170" s="50"/>
      <c r="IJP170" s="50"/>
      <c r="IJQ170" s="50"/>
      <c r="IJR170" s="50"/>
      <c r="IJS170" s="50"/>
      <c r="IJT170" s="50"/>
      <c r="IJU170" s="50"/>
      <c r="IJV170" s="50"/>
      <c r="IJW170" s="50"/>
      <c r="IJX170" s="50"/>
      <c r="IJY170" s="50"/>
      <c r="IJZ170" s="50"/>
      <c r="IKA170" s="50"/>
      <c r="IKB170" s="50"/>
      <c r="IKC170" s="50"/>
      <c r="IKD170" s="50"/>
      <c r="IKE170" s="50"/>
      <c r="IKF170" s="50"/>
      <c r="IKG170" s="50"/>
      <c r="IKH170" s="50"/>
      <c r="IKI170" s="50"/>
      <c r="IKJ170" s="50"/>
      <c r="IKK170" s="50"/>
      <c r="IKL170" s="50"/>
      <c r="IKM170" s="50"/>
      <c r="IKN170" s="50"/>
      <c r="IKO170" s="50"/>
      <c r="IKP170" s="50"/>
      <c r="IKQ170" s="50"/>
      <c r="IKR170" s="50"/>
      <c r="IKS170" s="50"/>
      <c r="IKT170" s="50"/>
      <c r="IKU170" s="50"/>
      <c r="IKV170" s="50"/>
      <c r="IKW170" s="50"/>
      <c r="IKX170" s="50"/>
      <c r="IKY170" s="50"/>
      <c r="IKZ170" s="50"/>
      <c r="ILA170" s="50"/>
      <c r="ILB170" s="50"/>
      <c r="ILC170" s="50"/>
      <c r="ILD170" s="50"/>
      <c r="ILF170" s="50"/>
      <c r="ILH170" s="50"/>
      <c r="ILI170" s="50"/>
      <c r="ILJ170" s="50"/>
      <c r="ILK170" s="50"/>
      <c r="ILL170" s="50"/>
      <c r="ILM170" s="50"/>
      <c r="ILN170" s="50"/>
      <c r="ILO170" s="50"/>
      <c r="ILT170" s="50"/>
      <c r="ILU170" s="50"/>
      <c r="ILV170" s="50"/>
      <c r="ILW170" s="50"/>
      <c r="ILX170" s="50"/>
      <c r="ILY170" s="50"/>
      <c r="ILZ170" s="50"/>
      <c r="IMA170" s="50"/>
      <c r="IMB170" s="50"/>
      <c r="IMC170" s="50"/>
      <c r="IMD170" s="50"/>
      <c r="IME170" s="50"/>
      <c r="IMF170" s="50"/>
      <c r="IMG170" s="50"/>
      <c r="IMH170" s="50"/>
      <c r="IMI170" s="50"/>
      <c r="IMJ170" s="50"/>
      <c r="IMK170" s="50"/>
      <c r="IML170" s="50"/>
      <c r="IMM170" s="50"/>
      <c r="IMN170" s="50"/>
      <c r="IMO170" s="50"/>
      <c r="IMP170" s="50"/>
      <c r="IMQ170" s="50"/>
      <c r="IMR170" s="50"/>
      <c r="IMS170" s="50"/>
      <c r="IMT170" s="50"/>
      <c r="IMU170" s="50"/>
      <c r="IMV170" s="50"/>
      <c r="IMW170" s="50"/>
      <c r="IMX170" s="50"/>
      <c r="IMY170" s="50"/>
      <c r="IMZ170" s="50"/>
      <c r="INA170" s="50"/>
      <c r="INB170" s="50"/>
      <c r="INC170" s="50"/>
      <c r="IND170" s="50"/>
      <c r="INE170" s="50"/>
      <c r="INF170" s="50"/>
      <c r="ING170" s="50"/>
      <c r="INH170" s="50"/>
      <c r="INI170" s="50"/>
      <c r="INJ170" s="50"/>
      <c r="INK170" s="50"/>
      <c r="INL170" s="50"/>
      <c r="INM170" s="50"/>
      <c r="INN170" s="50"/>
      <c r="INO170" s="50"/>
      <c r="INP170" s="50"/>
      <c r="INQ170" s="50"/>
      <c r="INR170" s="50"/>
      <c r="INS170" s="50"/>
      <c r="INT170" s="50"/>
      <c r="INU170" s="50"/>
      <c r="INV170" s="50"/>
      <c r="INW170" s="50"/>
      <c r="INX170" s="50"/>
      <c r="INY170" s="50"/>
      <c r="INZ170" s="50"/>
      <c r="IOA170" s="50"/>
      <c r="IOB170" s="50"/>
      <c r="IOC170" s="50"/>
      <c r="IOD170" s="50"/>
      <c r="IOE170" s="50"/>
      <c r="IOF170" s="50"/>
      <c r="IOG170" s="50"/>
      <c r="IOH170" s="50"/>
      <c r="IOI170" s="50"/>
      <c r="IOJ170" s="50"/>
      <c r="IOK170" s="50"/>
      <c r="IOL170" s="50"/>
      <c r="IOM170" s="50"/>
      <c r="ION170" s="50"/>
      <c r="IOO170" s="50"/>
      <c r="IOP170" s="50"/>
      <c r="IOQ170" s="50"/>
      <c r="IOR170" s="50"/>
      <c r="IOS170" s="50"/>
      <c r="IOT170" s="50"/>
      <c r="IOU170" s="50"/>
      <c r="IOV170" s="50"/>
      <c r="IOW170" s="50"/>
      <c r="IOX170" s="50"/>
      <c r="IOY170" s="50"/>
      <c r="IOZ170" s="50"/>
      <c r="IPA170" s="50"/>
      <c r="IPB170" s="50"/>
      <c r="IPC170" s="50"/>
      <c r="IPD170" s="50"/>
      <c r="IPE170" s="50"/>
      <c r="IPF170" s="50"/>
      <c r="IPG170" s="50"/>
      <c r="IPH170" s="50"/>
      <c r="IPI170" s="50"/>
      <c r="IPJ170" s="50"/>
      <c r="IPK170" s="50"/>
      <c r="IPL170" s="50"/>
      <c r="IPM170" s="50"/>
      <c r="IPN170" s="50"/>
      <c r="IPO170" s="50"/>
      <c r="IPP170" s="50"/>
      <c r="IPQ170" s="50"/>
      <c r="IPR170" s="50"/>
      <c r="IPS170" s="50"/>
      <c r="IPT170" s="50"/>
      <c r="IPU170" s="50"/>
      <c r="IPV170" s="50"/>
      <c r="IPW170" s="50"/>
      <c r="IPX170" s="50"/>
      <c r="IPY170" s="50"/>
      <c r="IPZ170" s="50"/>
      <c r="IQA170" s="50"/>
      <c r="IQB170" s="50"/>
      <c r="IQC170" s="50"/>
      <c r="IQD170" s="50"/>
      <c r="IQE170" s="50"/>
      <c r="IQF170" s="50"/>
      <c r="IQG170" s="50"/>
      <c r="IQH170" s="50"/>
      <c r="IQI170" s="50"/>
      <c r="IQJ170" s="50"/>
      <c r="IQK170" s="50"/>
      <c r="IQL170" s="50"/>
      <c r="IQM170" s="50"/>
      <c r="IQN170" s="50"/>
      <c r="IQO170" s="50"/>
      <c r="IQP170" s="50"/>
      <c r="IQQ170" s="50"/>
      <c r="IQR170" s="50"/>
      <c r="IQS170" s="50"/>
      <c r="IQT170" s="50"/>
      <c r="IQU170" s="50"/>
      <c r="IQV170" s="50"/>
      <c r="IQW170" s="50"/>
      <c r="IQX170" s="50"/>
      <c r="IQY170" s="50"/>
      <c r="IQZ170" s="50"/>
      <c r="IRA170" s="50"/>
      <c r="IRB170" s="50"/>
      <c r="IRC170" s="50"/>
      <c r="IRD170" s="50"/>
      <c r="IRE170" s="50"/>
      <c r="IRF170" s="50"/>
      <c r="IRG170" s="50"/>
      <c r="IRH170" s="50"/>
      <c r="IRI170" s="50"/>
      <c r="IRJ170" s="50"/>
      <c r="IRK170" s="50"/>
      <c r="IRL170" s="50"/>
      <c r="IRM170" s="50"/>
      <c r="IRN170" s="50"/>
      <c r="IRO170" s="50"/>
      <c r="IRP170" s="50"/>
      <c r="IRQ170" s="50"/>
      <c r="IRR170" s="50"/>
      <c r="IRS170" s="50"/>
      <c r="IRT170" s="50"/>
      <c r="IRU170" s="50"/>
      <c r="IRV170" s="50"/>
      <c r="IRW170" s="50"/>
      <c r="IRX170" s="50"/>
      <c r="IRY170" s="50"/>
      <c r="IRZ170" s="50"/>
      <c r="ISA170" s="50"/>
      <c r="ISB170" s="50"/>
      <c r="ISC170" s="50"/>
      <c r="ISD170" s="50"/>
      <c r="ISE170" s="50"/>
      <c r="ISF170" s="50"/>
      <c r="ISG170" s="50"/>
      <c r="ISH170" s="50"/>
      <c r="ISI170" s="50"/>
      <c r="ISJ170" s="50"/>
      <c r="ISK170" s="50"/>
      <c r="ISL170" s="50"/>
      <c r="ISM170" s="50"/>
      <c r="ISN170" s="50"/>
      <c r="ISO170" s="50"/>
      <c r="ISP170" s="50"/>
      <c r="ISQ170" s="50"/>
      <c r="ISR170" s="50"/>
      <c r="ISS170" s="50"/>
      <c r="IST170" s="50"/>
      <c r="ISU170" s="50"/>
      <c r="ISV170" s="50"/>
      <c r="ISW170" s="50"/>
      <c r="ISX170" s="50"/>
      <c r="ISY170" s="50"/>
      <c r="ISZ170" s="50"/>
      <c r="ITA170" s="50"/>
      <c r="ITB170" s="50"/>
      <c r="ITC170" s="50"/>
      <c r="ITD170" s="50"/>
      <c r="ITE170" s="50"/>
      <c r="ITF170" s="50"/>
      <c r="ITG170" s="50"/>
      <c r="ITH170" s="50"/>
      <c r="ITI170" s="50"/>
      <c r="ITJ170" s="50"/>
      <c r="ITK170" s="50"/>
      <c r="ITL170" s="50"/>
      <c r="ITM170" s="50"/>
      <c r="ITN170" s="50"/>
      <c r="ITO170" s="50"/>
      <c r="ITP170" s="50"/>
      <c r="ITQ170" s="50"/>
      <c r="ITR170" s="50"/>
      <c r="ITS170" s="50"/>
      <c r="ITT170" s="50"/>
      <c r="ITU170" s="50"/>
      <c r="ITV170" s="50"/>
      <c r="ITW170" s="50"/>
      <c r="ITX170" s="50"/>
      <c r="ITY170" s="50"/>
      <c r="ITZ170" s="50"/>
      <c r="IUA170" s="50"/>
      <c r="IUB170" s="50"/>
      <c r="IUC170" s="50"/>
      <c r="IUD170" s="50"/>
      <c r="IUE170" s="50"/>
      <c r="IUF170" s="50"/>
      <c r="IUG170" s="50"/>
      <c r="IUH170" s="50"/>
      <c r="IUI170" s="50"/>
      <c r="IUJ170" s="50"/>
      <c r="IUK170" s="50"/>
      <c r="IUL170" s="50"/>
      <c r="IUM170" s="50"/>
      <c r="IUN170" s="50"/>
      <c r="IUO170" s="50"/>
      <c r="IUP170" s="50"/>
      <c r="IUQ170" s="50"/>
      <c r="IUR170" s="50"/>
      <c r="IUS170" s="50"/>
      <c r="IUT170" s="50"/>
      <c r="IUU170" s="50"/>
      <c r="IUV170" s="50"/>
      <c r="IUW170" s="50"/>
      <c r="IUX170" s="50"/>
      <c r="IUY170" s="50"/>
      <c r="IUZ170" s="50"/>
      <c r="IVB170" s="50"/>
      <c r="IVD170" s="50"/>
      <c r="IVE170" s="50"/>
      <c r="IVF170" s="50"/>
      <c r="IVG170" s="50"/>
      <c r="IVH170" s="50"/>
      <c r="IVI170" s="50"/>
      <c r="IVJ170" s="50"/>
      <c r="IVK170" s="50"/>
      <c r="IVP170" s="50"/>
      <c r="IVQ170" s="50"/>
      <c r="IVR170" s="50"/>
      <c r="IVS170" s="50"/>
      <c r="IVT170" s="50"/>
      <c r="IVU170" s="50"/>
      <c r="IVV170" s="50"/>
      <c r="IVW170" s="50"/>
      <c r="IVX170" s="50"/>
      <c r="IVY170" s="50"/>
      <c r="IVZ170" s="50"/>
      <c r="IWA170" s="50"/>
      <c r="IWB170" s="50"/>
      <c r="IWC170" s="50"/>
      <c r="IWD170" s="50"/>
      <c r="IWE170" s="50"/>
      <c r="IWF170" s="50"/>
      <c r="IWG170" s="50"/>
      <c r="IWH170" s="50"/>
      <c r="IWI170" s="50"/>
      <c r="IWJ170" s="50"/>
      <c r="IWK170" s="50"/>
      <c r="IWL170" s="50"/>
      <c r="IWM170" s="50"/>
      <c r="IWN170" s="50"/>
      <c r="IWO170" s="50"/>
      <c r="IWP170" s="50"/>
      <c r="IWQ170" s="50"/>
      <c r="IWR170" s="50"/>
      <c r="IWS170" s="50"/>
      <c r="IWT170" s="50"/>
      <c r="IWU170" s="50"/>
      <c r="IWV170" s="50"/>
      <c r="IWW170" s="50"/>
      <c r="IWX170" s="50"/>
      <c r="IWY170" s="50"/>
      <c r="IWZ170" s="50"/>
      <c r="IXA170" s="50"/>
      <c r="IXB170" s="50"/>
      <c r="IXC170" s="50"/>
      <c r="IXD170" s="50"/>
      <c r="IXE170" s="50"/>
      <c r="IXF170" s="50"/>
      <c r="IXG170" s="50"/>
      <c r="IXH170" s="50"/>
      <c r="IXI170" s="50"/>
      <c r="IXJ170" s="50"/>
      <c r="IXK170" s="50"/>
      <c r="IXL170" s="50"/>
      <c r="IXM170" s="50"/>
      <c r="IXN170" s="50"/>
      <c r="IXO170" s="50"/>
      <c r="IXP170" s="50"/>
      <c r="IXQ170" s="50"/>
      <c r="IXR170" s="50"/>
      <c r="IXS170" s="50"/>
      <c r="IXT170" s="50"/>
      <c r="IXU170" s="50"/>
      <c r="IXV170" s="50"/>
      <c r="IXW170" s="50"/>
      <c r="IXX170" s="50"/>
      <c r="IXY170" s="50"/>
      <c r="IXZ170" s="50"/>
      <c r="IYA170" s="50"/>
      <c r="IYB170" s="50"/>
      <c r="IYC170" s="50"/>
      <c r="IYD170" s="50"/>
      <c r="IYE170" s="50"/>
      <c r="IYF170" s="50"/>
      <c r="IYG170" s="50"/>
      <c r="IYH170" s="50"/>
      <c r="IYI170" s="50"/>
      <c r="IYJ170" s="50"/>
      <c r="IYK170" s="50"/>
      <c r="IYL170" s="50"/>
      <c r="IYM170" s="50"/>
      <c r="IYN170" s="50"/>
      <c r="IYO170" s="50"/>
      <c r="IYP170" s="50"/>
      <c r="IYQ170" s="50"/>
      <c r="IYR170" s="50"/>
      <c r="IYS170" s="50"/>
      <c r="IYT170" s="50"/>
      <c r="IYU170" s="50"/>
      <c r="IYV170" s="50"/>
      <c r="IYW170" s="50"/>
      <c r="IYX170" s="50"/>
      <c r="IYY170" s="50"/>
      <c r="IYZ170" s="50"/>
      <c r="IZA170" s="50"/>
      <c r="IZB170" s="50"/>
      <c r="IZC170" s="50"/>
      <c r="IZD170" s="50"/>
      <c r="IZE170" s="50"/>
      <c r="IZF170" s="50"/>
      <c r="IZG170" s="50"/>
      <c r="IZH170" s="50"/>
      <c r="IZI170" s="50"/>
      <c r="IZJ170" s="50"/>
      <c r="IZK170" s="50"/>
      <c r="IZL170" s="50"/>
      <c r="IZM170" s="50"/>
      <c r="IZN170" s="50"/>
      <c r="IZO170" s="50"/>
      <c r="IZP170" s="50"/>
      <c r="IZQ170" s="50"/>
      <c r="IZR170" s="50"/>
      <c r="IZS170" s="50"/>
      <c r="IZT170" s="50"/>
      <c r="IZU170" s="50"/>
      <c r="IZV170" s="50"/>
      <c r="IZW170" s="50"/>
      <c r="IZX170" s="50"/>
      <c r="IZY170" s="50"/>
      <c r="IZZ170" s="50"/>
      <c r="JAA170" s="50"/>
      <c r="JAB170" s="50"/>
      <c r="JAC170" s="50"/>
      <c r="JAD170" s="50"/>
      <c r="JAE170" s="50"/>
      <c r="JAF170" s="50"/>
      <c r="JAG170" s="50"/>
      <c r="JAH170" s="50"/>
      <c r="JAI170" s="50"/>
      <c r="JAJ170" s="50"/>
      <c r="JAK170" s="50"/>
      <c r="JAL170" s="50"/>
      <c r="JAM170" s="50"/>
      <c r="JAN170" s="50"/>
      <c r="JAO170" s="50"/>
      <c r="JAP170" s="50"/>
      <c r="JAQ170" s="50"/>
      <c r="JAR170" s="50"/>
      <c r="JAS170" s="50"/>
      <c r="JAT170" s="50"/>
      <c r="JAU170" s="50"/>
      <c r="JAV170" s="50"/>
      <c r="JAW170" s="50"/>
      <c r="JAX170" s="50"/>
      <c r="JAY170" s="50"/>
      <c r="JAZ170" s="50"/>
      <c r="JBA170" s="50"/>
      <c r="JBB170" s="50"/>
      <c r="JBC170" s="50"/>
      <c r="JBD170" s="50"/>
      <c r="JBE170" s="50"/>
      <c r="JBF170" s="50"/>
      <c r="JBG170" s="50"/>
      <c r="JBH170" s="50"/>
      <c r="JBI170" s="50"/>
      <c r="JBJ170" s="50"/>
      <c r="JBK170" s="50"/>
      <c r="JBL170" s="50"/>
      <c r="JBM170" s="50"/>
      <c r="JBN170" s="50"/>
      <c r="JBO170" s="50"/>
      <c r="JBP170" s="50"/>
      <c r="JBQ170" s="50"/>
      <c r="JBR170" s="50"/>
      <c r="JBS170" s="50"/>
      <c r="JBT170" s="50"/>
      <c r="JBU170" s="50"/>
      <c r="JBV170" s="50"/>
      <c r="JBW170" s="50"/>
      <c r="JBX170" s="50"/>
      <c r="JBY170" s="50"/>
      <c r="JBZ170" s="50"/>
      <c r="JCA170" s="50"/>
      <c r="JCB170" s="50"/>
      <c r="JCC170" s="50"/>
      <c r="JCD170" s="50"/>
      <c r="JCE170" s="50"/>
      <c r="JCF170" s="50"/>
      <c r="JCG170" s="50"/>
      <c r="JCH170" s="50"/>
      <c r="JCI170" s="50"/>
      <c r="JCJ170" s="50"/>
      <c r="JCK170" s="50"/>
      <c r="JCL170" s="50"/>
      <c r="JCM170" s="50"/>
      <c r="JCN170" s="50"/>
      <c r="JCO170" s="50"/>
      <c r="JCP170" s="50"/>
      <c r="JCQ170" s="50"/>
      <c r="JCR170" s="50"/>
      <c r="JCS170" s="50"/>
      <c r="JCT170" s="50"/>
      <c r="JCU170" s="50"/>
      <c r="JCV170" s="50"/>
      <c r="JCW170" s="50"/>
      <c r="JCX170" s="50"/>
      <c r="JCY170" s="50"/>
      <c r="JCZ170" s="50"/>
      <c r="JDA170" s="50"/>
      <c r="JDB170" s="50"/>
      <c r="JDC170" s="50"/>
      <c r="JDD170" s="50"/>
      <c r="JDE170" s="50"/>
      <c r="JDF170" s="50"/>
      <c r="JDG170" s="50"/>
      <c r="JDH170" s="50"/>
      <c r="JDI170" s="50"/>
      <c r="JDJ170" s="50"/>
      <c r="JDK170" s="50"/>
      <c r="JDL170" s="50"/>
      <c r="JDM170" s="50"/>
      <c r="JDN170" s="50"/>
      <c r="JDO170" s="50"/>
      <c r="JDP170" s="50"/>
      <c r="JDQ170" s="50"/>
      <c r="JDR170" s="50"/>
      <c r="JDS170" s="50"/>
      <c r="JDT170" s="50"/>
      <c r="JDU170" s="50"/>
      <c r="JDV170" s="50"/>
      <c r="JDW170" s="50"/>
      <c r="JDX170" s="50"/>
      <c r="JDY170" s="50"/>
      <c r="JDZ170" s="50"/>
      <c r="JEA170" s="50"/>
      <c r="JEB170" s="50"/>
      <c r="JEC170" s="50"/>
      <c r="JED170" s="50"/>
      <c r="JEE170" s="50"/>
      <c r="JEF170" s="50"/>
      <c r="JEG170" s="50"/>
      <c r="JEH170" s="50"/>
      <c r="JEI170" s="50"/>
      <c r="JEJ170" s="50"/>
      <c r="JEK170" s="50"/>
      <c r="JEL170" s="50"/>
      <c r="JEM170" s="50"/>
      <c r="JEN170" s="50"/>
      <c r="JEO170" s="50"/>
      <c r="JEP170" s="50"/>
      <c r="JEQ170" s="50"/>
      <c r="JER170" s="50"/>
      <c r="JES170" s="50"/>
      <c r="JET170" s="50"/>
      <c r="JEU170" s="50"/>
      <c r="JEV170" s="50"/>
      <c r="JEX170" s="50"/>
      <c r="JEZ170" s="50"/>
      <c r="JFA170" s="50"/>
      <c r="JFB170" s="50"/>
      <c r="JFC170" s="50"/>
      <c r="JFD170" s="50"/>
      <c r="JFE170" s="50"/>
      <c r="JFF170" s="50"/>
      <c r="JFG170" s="50"/>
      <c r="JFL170" s="50"/>
      <c r="JFM170" s="50"/>
      <c r="JFN170" s="50"/>
      <c r="JFO170" s="50"/>
      <c r="JFP170" s="50"/>
      <c r="JFQ170" s="50"/>
      <c r="JFR170" s="50"/>
      <c r="JFS170" s="50"/>
      <c r="JFT170" s="50"/>
      <c r="JFU170" s="50"/>
      <c r="JFV170" s="50"/>
      <c r="JFW170" s="50"/>
      <c r="JFX170" s="50"/>
      <c r="JFY170" s="50"/>
      <c r="JFZ170" s="50"/>
      <c r="JGA170" s="50"/>
      <c r="JGB170" s="50"/>
      <c r="JGC170" s="50"/>
      <c r="JGD170" s="50"/>
      <c r="JGE170" s="50"/>
      <c r="JGF170" s="50"/>
      <c r="JGG170" s="50"/>
      <c r="JGH170" s="50"/>
      <c r="JGI170" s="50"/>
      <c r="JGJ170" s="50"/>
      <c r="JGK170" s="50"/>
      <c r="JGL170" s="50"/>
      <c r="JGM170" s="50"/>
      <c r="JGN170" s="50"/>
      <c r="JGO170" s="50"/>
      <c r="JGP170" s="50"/>
      <c r="JGQ170" s="50"/>
      <c r="JGR170" s="50"/>
      <c r="JGS170" s="50"/>
      <c r="JGT170" s="50"/>
      <c r="JGU170" s="50"/>
      <c r="JGV170" s="50"/>
      <c r="JGW170" s="50"/>
      <c r="JGX170" s="50"/>
      <c r="JGY170" s="50"/>
      <c r="JGZ170" s="50"/>
      <c r="JHA170" s="50"/>
      <c r="JHB170" s="50"/>
      <c r="JHC170" s="50"/>
      <c r="JHD170" s="50"/>
      <c r="JHE170" s="50"/>
      <c r="JHF170" s="50"/>
      <c r="JHG170" s="50"/>
      <c r="JHH170" s="50"/>
      <c r="JHI170" s="50"/>
      <c r="JHJ170" s="50"/>
      <c r="JHK170" s="50"/>
      <c r="JHL170" s="50"/>
      <c r="JHM170" s="50"/>
      <c r="JHN170" s="50"/>
      <c r="JHO170" s="50"/>
      <c r="JHP170" s="50"/>
      <c r="JHQ170" s="50"/>
      <c r="JHR170" s="50"/>
      <c r="JHS170" s="50"/>
      <c r="JHT170" s="50"/>
      <c r="JHU170" s="50"/>
      <c r="JHV170" s="50"/>
      <c r="JHW170" s="50"/>
      <c r="JHX170" s="50"/>
      <c r="JHY170" s="50"/>
      <c r="JHZ170" s="50"/>
      <c r="JIA170" s="50"/>
      <c r="JIB170" s="50"/>
      <c r="JIC170" s="50"/>
      <c r="JID170" s="50"/>
      <c r="JIE170" s="50"/>
      <c r="JIF170" s="50"/>
      <c r="JIG170" s="50"/>
      <c r="JIH170" s="50"/>
      <c r="JII170" s="50"/>
      <c r="JIJ170" s="50"/>
      <c r="JIK170" s="50"/>
      <c r="JIL170" s="50"/>
      <c r="JIM170" s="50"/>
      <c r="JIN170" s="50"/>
      <c r="JIO170" s="50"/>
      <c r="JIP170" s="50"/>
      <c r="JIQ170" s="50"/>
      <c r="JIR170" s="50"/>
      <c r="JIS170" s="50"/>
      <c r="JIT170" s="50"/>
      <c r="JIU170" s="50"/>
      <c r="JIV170" s="50"/>
      <c r="JIW170" s="50"/>
      <c r="JIX170" s="50"/>
      <c r="JIY170" s="50"/>
      <c r="JIZ170" s="50"/>
      <c r="JJA170" s="50"/>
      <c r="JJB170" s="50"/>
      <c r="JJC170" s="50"/>
      <c r="JJD170" s="50"/>
      <c r="JJE170" s="50"/>
      <c r="JJF170" s="50"/>
      <c r="JJG170" s="50"/>
      <c r="JJH170" s="50"/>
      <c r="JJI170" s="50"/>
      <c r="JJJ170" s="50"/>
      <c r="JJK170" s="50"/>
      <c r="JJL170" s="50"/>
      <c r="JJM170" s="50"/>
      <c r="JJN170" s="50"/>
      <c r="JJO170" s="50"/>
      <c r="JJP170" s="50"/>
      <c r="JJQ170" s="50"/>
      <c r="JJR170" s="50"/>
      <c r="JJS170" s="50"/>
      <c r="JJT170" s="50"/>
      <c r="JJU170" s="50"/>
      <c r="JJV170" s="50"/>
      <c r="JJW170" s="50"/>
      <c r="JJX170" s="50"/>
      <c r="JJY170" s="50"/>
      <c r="JJZ170" s="50"/>
      <c r="JKA170" s="50"/>
      <c r="JKB170" s="50"/>
      <c r="JKC170" s="50"/>
      <c r="JKD170" s="50"/>
      <c r="JKE170" s="50"/>
      <c r="JKF170" s="50"/>
      <c r="JKG170" s="50"/>
      <c r="JKH170" s="50"/>
      <c r="JKI170" s="50"/>
      <c r="JKJ170" s="50"/>
      <c r="JKK170" s="50"/>
      <c r="JKL170" s="50"/>
      <c r="JKM170" s="50"/>
      <c r="JKN170" s="50"/>
      <c r="JKO170" s="50"/>
      <c r="JKP170" s="50"/>
      <c r="JKQ170" s="50"/>
      <c r="JKR170" s="50"/>
      <c r="JKS170" s="50"/>
      <c r="JKT170" s="50"/>
      <c r="JKU170" s="50"/>
      <c r="JKV170" s="50"/>
      <c r="JKW170" s="50"/>
      <c r="JKX170" s="50"/>
      <c r="JKY170" s="50"/>
      <c r="JKZ170" s="50"/>
      <c r="JLA170" s="50"/>
      <c r="JLB170" s="50"/>
      <c r="JLC170" s="50"/>
      <c r="JLD170" s="50"/>
      <c r="JLE170" s="50"/>
      <c r="JLF170" s="50"/>
      <c r="JLG170" s="50"/>
      <c r="JLH170" s="50"/>
      <c r="JLI170" s="50"/>
      <c r="JLJ170" s="50"/>
      <c r="JLK170" s="50"/>
      <c r="JLL170" s="50"/>
      <c r="JLM170" s="50"/>
      <c r="JLN170" s="50"/>
      <c r="JLO170" s="50"/>
      <c r="JLP170" s="50"/>
      <c r="JLQ170" s="50"/>
      <c r="JLR170" s="50"/>
      <c r="JLS170" s="50"/>
      <c r="JLT170" s="50"/>
      <c r="JLU170" s="50"/>
      <c r="JLV170" s="50"/>
      <c r="JLW170" s="50"/>
      <c r="JLX170" s="50"/>
      <c r="JLY170" s="50"/>
      <c r="JLZ170" s="50"/>
      <c r="JMA170" s="50"/>
      <c r="JMB170" s="50"/>
      <c r="JMC170" s="50"/>
      <c r="JMD170" s="50"/>
      <c r="JME170" s="50"/>
      <c r="JMF170" s="50"/>
      <c r="JMG170" s="50"/>
      <c r="JMH170" s="50"/>
      <c r="JMI170" s="50"/>
      <c r="JMJ170" s="50"/>
      <c r="JMK170" s="50"/>
      <c r="JML170" s="50"/>
      <c r="JMM170" s="50"/>
      <c r="JMN170" s="50"/>
      <c r="JMO170" s="50"/>
      <c r="JMP170" s="50"/>
      <c r="JMQ170" s="50"/>
      <c r="JMR170" s="50"/>
      <c r="JMS170" s="50"/>
      <c r="JMT170" s="50"/>
      <c r="JMU170" s="50"/>
      <c r="JMV170" s="50"/>
      <c r="JMW170" s="50"/>
      <c r="JMX170" s="50"/>
      <c r="JMY170" s="50"/>
      <c r="JMZ170" s="50"/>
      <c r="JNA170" s="50"/>
      <c r="JNB170" s="50"/>
      <c r="JNC170" s="50"/>
      <c r="JND170" s="50"/>
      <c r="JNE170" s="50"/>
      <c r="JNF170" s="50"/>
      <c r="JNG170" s="50"/>
      <c r="JNH170" s="50"/>
      <c r="JNI170" s="50"/>
      <c r="JNJ170" s="50"/>
      <c r="JNK170" s="50"/>
      <c r="JNL170" s="50"/>
      <c r="JNM170" s="50"/>
      <c r="JNN170" s="50"/>
      <c r="JNO170" s="50"/>
      <c r="JNP170" s="50"/>
      <c r="JNQ170" s="50"/>
      <c r="JNR170" s="50"/>
      <c r="JNS170" s="50"/>
      <c r="JNT170" s="50"/>
      <c r="JNU170" s="50"/>
      <c r="JNV170" s="50"/>
      <c r="JNW170" s="50"/>
      <c r="JNX170" s="50"/>
      <c r="JNY170" s="50"/>
      <c r="JNZ170" s="50"/>
      <c r="JOA170" s="50"/>
      <c r="JOB170" s="50"/>
      <c r="JOC170" s="50"/>
      <c r="JOD170" s="50"/>
      <c r="JOE170" s="50"/>
      <c r="JOF170" s="50"/>
      <c r="JOG170" s="50"/>
      <c r="JOH170" s="50"/>
      <c r="JOI170" s="50"/>
      <c r="JOJ170" s="50"/>
      <c r="JOK170" s="50"/>
      <c r="JOL170" s="50"/>
      <c r="JOM170" s="50"/>
      <c r="JON170" s="50"/>
      <c r="JOO170" s="50"/>
      <c r="JOP170" s="50"/>
      <c r="JOQ170" s="50"/>
      <c r="JOR170" s="50"/>
      <c r="JOT170" s="50"/>
      <c r="JOV170" s="50"/>
      <c r="JOW170" s="50"/>
      <c r="JOX170" s="50"/>
      <c r="JOY170" s="50"/>
      <c r="JOZ170" s="50"/>
      <c r="JPA170" s="50"/>
      <c r="JPB170" s="50"/>
      <c r="JPC170" s="50"/>
      <c r="JPH170" s="50"/>
      <c r="JPI170" s="50"/>
      <c r="JPJ170" s="50"/>
      <c r="JPK170" s="50"/>
      <c r="JPL170" s="50"/>
      <c r="JPM170" s="50"/>
      <c r="JPN170" s="50"/>
      <c r="JPO170" s="50"/>
      <c r="JPP170" s="50"/>
      <c r="JPQ170" s="50"/>
      <c r="JPR170" s="50"/>
      <c r="JPS170" s="50"/>
      <c r="JPT170" s="50"/>
      <c r="JPU170" s="50"/>
      <c r="JPV170" s="50"/>
      <c r="JPW170" s="50"/>
      <c r="JPX170" s="50"/>
      <c r="JPY170" s="50"/>
      <c r="JPZ170" s="50"/>
      <c r="JQA170" s="50"/>
      <c r="JQB170" s="50"/>
      <c r="JQC170" s="50"/>
      <c r="JQD170" s="50"/>
      <c r="JQE170" s="50"/>
      <c r="JQF170" s="50"/>
      <c r="JQG170" s="50"/>
      <c r="JQH170" s="50"/>
      <c r="JQI170" s="50"/>
      <c r="JQJ170" s="50"/>
      <c r="JQK170" s="50"/>
      <c r="JQL170" s="50"/>
      <c r="JQM170" s="50"/>
      <c r="JQN170" s="50"/>
      <c r="JQO170" s="50"/>
      <c r="JQP170" s="50"/>
      <c r="JQQ170" s="50"/>
      <c r="JQR170" s="50"/>
      <c r="JQS170" s="50"/>
      <c r="JQT170" s="50"/>
      <c r="JQU170" s="50"/>
      <c r="JQV170" s="50"/>
      <c r="JQW170" s="50"/>
      <c r="JQX170" s="50"/>
      <c r="JQY170" s="50"/>
      <c r="JQZ170" s="50"/>
      <c r="JRA170" s="50"/>
      <c r="JRB170" s="50"/>
      <c r="JRC170" s="50"/>
      <c r="JRD170" s="50"/>
      <c r="JRE170" s="50"/>
      <c r="JRF170" s="50"/>
      <c r="JRG170" s="50"/>
      <c r="JRH170" s="50"/>
      <c r="JRI170" s="50"/>
      <c r="JRJ170" s="50"/>
      <c r="JRK170" s="50"/>
      <c r="JRL170" s="50"/>
      <c r="JRM170" s="50"/>
      <c r="JRN170" s="50"/>
      <c r="JRO170" s="50"/>
      <c r="JRP170" s="50"/>
      <c r="JRQ170" s="50"/>
      <c r="JRR170" s="50"/>
      <c r="JRS170" s="50"/>
      <c r="JRT170" s="50"/>
      <c r="JRU170" s="50"/>
      <c r="JRV170" s="50"/>
      <c r="JRW170" s="50"/>
      <c r="JRX170" s="50"/>
      <c r="JRY170" s="50"/>
      <c r="JRZ170" s="50"/>
      <c r="JSA170" s="50"/>
      <c r="JSB170" s="50"/>
      <c r="JSC170" s="50"/>
      <c r="JSD170" s="50"/>
      <c r="JSE170" s="50"/>
      <c r="JSF170" s="50"/>
      <c r="JSG170" s="50"/>
      <c r="JSH170" s="50"/>
      <c r="JSI170" s="50"/>
      <c r="JSJ170" s="50"/>
      <c r="JSK170" s="50"/>
      <c r="JSL170" s="50"/>
      <c r="JSM170" s="50"/>
      <c r="JSN170" s="50"/>
      <c r="JSO170" s="50"/>
      <c r="JSP170" s="50"/>
      <c r="JSQ170" s="50"/>
      <c r="JSR170" s="50"/>
      <c r="JSS170" s="50"/>
      <c r="JST170" s="50"/>
      <c r="JSU170" s="50"/>
      <c r="JSV170" s="50"/>
      <c r="JSW170" s="50"/>
      <c r="JSX170" s="50"/>
      <c r="JSY170" s="50"/>
      <c r="JSZ170" s="50"/>
      <c r="JTA170" s="50"/>
      <c r="JTB170" s="50"/>
      <c r="JTC170" s="50"/>
      <c r="JTD170" s="50"/>
      <c r="JTE170" s="50"/>
      <c r="JTF170" s="50"/>
      <c r="JTG170" s="50"/>
      <c r="JTH170" s="50"/>
      <c r="JTI170" s="50"/>
      <c r="JTJ170" s="50"/>
      <c r="JTK170" s="50"/>
      <c r="JTL170" s="50"/>
      <c r="JTM170" s="50"/>
      <c r="JTN170" s="50"/>
      <c r="JTO170" s="50"/>
      <c r="JTP170" s="50"/>
      <c r="JTQ170" s="50"/>
      <c r="JTR170" s="50"/>
      <c r="JTS170" s="50"/>
      <c r="JTT170" s="50"/>
      <c r="JTU170" s="50"/>
      <c r="JTV170" s="50"/>
      <c r="JTW170" s="50"/>
      <c r="JTX170" s="50"/>
      <c r="JTY170" s="50"/>
      <c r="JTZ170" s="50"/>
      <c r="JUA170" s="50"/>
      <c r="JUB170" s="50"/>
      <c r="JUC170" s="50"/>
      <c r="JUD170" s="50"/>
      <c r="JUE170" s="50"/>
      <c r="JUF170" s="50"/>
      <c r="JUG170" s="50"/>
      <c r="JUH170" s="50"/>
      <c r="JUI170" s="50"/>
      <c r="JUJ170" s="50"/>
      <c r="JUK170" s="50"/>
      <c r="JUL170" s="50"/>
      <c r="JUM170" s="50"/>
      <c r="JUN170" s="50"/>
      <c r="JUO170" s="50"/>
      <c r="JUP170" s="50"/>
      <c r="JUQ170" s="50"/>
      <c r="JUR170" s="50"/>
      <c r="JUS170" s="50"/>
      <c r="JUT170" s="50"/>
      <c r="JUU170" s="50"/>
      <c r="JUV170" s="50"/>
      <c r="JUW170" s="50"/>
      <c r="JUX170" s="50"/>
      <c r="JUY170" s="50"/>
      <c r="JUZ170" s="50"/>
      <c r="JVA170" s="50"/>
      <c r="JVB170" s="50"/>
      <c r="JVC170" s="50"/>
      <c r="JVD170" s="50"/>
      <c r="JVE170" s="50"/>
      <c r="JVF170" s="50"/>
      <c r="JVG170" s="50"/>
      <c r="JVH170" s="50"/>
      <c r="JVI170" s="50"/>
      <c r="JVJ170" s="50"/>
      <c r="JVK170" s="50"/>
      <c r="JVL170" s="50"/>
      <c r="JVM170" s="50"/>
      <c r="JVN170" s="50"/>
      <c r="JVO170" s="50"/>
      <c r="JVP170" s="50"/>
      <c r="JVQ170" s="50"/>
      <c r="JVR170" s="50"/>
      <c r="JVS170" s="50"/>
      <c r="JVT170" s="50"/>
      <c r="JVU170" s="50"/>
      <c r="JVV170" s="50"/>
      <c r="JVW170" s="50"/>
      <c r="JVX170" s="50"/>
      <c r="JVY170" s="50"/>
      <c r="JVZ170" s="50"/>
      <c r="JWA170" s="50"/>
      <c r="JWB170" s="50"/>
      <c r="JWC170" s="50"/>
      <c r="JWD170" s="50"/>
      <c r="JWE170" s="50"/>
      <c r="JWF170" s="50"/>
      <c r="JWG170" s="50"/>
      <c r="JWH170" s="50"/>
      <c r="JWI170" s="50"/>
      <c r="JWJ170" s="50"/>
      <c r="JWK170" s="50"/>
      <c r="JWL170" s="50"/>
      <c r="JWM170" s="50"/>
      <c r="JWN170" s="50"/>
      <c r="JWO170" s="50"/>
      <c r="JWP170" s="50"/>
      <c r="JWQ170" s="50"/>
      <c r="JWR170" s="50"/>
      <c r="JWS170" s="50"/>
      <c r="JWT170" s="50"/>
      <c r="JWU170" s="50"/>
      <c r="JWV170" s="50"/>
      <c r="JWW170" s="50"/>
      <c r="JWX170" s="50"/>
      <c r="JWY170" s="50"/>
      <c r="JWZ170" s="50"/>
      <c r="JXA170" s="50"/>
      <c r="JXB170" s="50"/>
      <c r="JXC170" s="50"/>
      <c r="JXD170" s="50"/>
      <c r="JXE170" s="50"/>
      <c r="JXF170" s="50"/>
      <c r="JXG170" s="50"/>
      <c r="JXH170" s="50"/>
      <c r="JXI170" s="50"/>
      <c r="JXJ170" s="50"/>
      <c r="JXK170" s="50"/>
      <c r="JXL170" s="50"/>
      <c r="JXM170" s="50"/>
      <c r="JXN170" s="50"/>
      <c r="JXO170" s="50"/>
      <c r="JXP170" s="50"/>
      <c r="JXQ170" s="50"/>
      <c r="JXR170" s="50"/>
      <c r="JXS170" s="50"/>
      <c r="JXT170" s="50"/>
      <c r="JXU170" s="50"/>
      <c r="JXV170" s="50"/>
      <c r="JXW170" s="50"/>
      <c r="JXX170" s="50"/>
      <c r="JXY170" s="50"/>
      <c r="JXZ170" s="50"/>
      <c r="JYA170" s="50"/>
      <c r="JYB170" s="50"/>
      <c r="JYC170" s="50"/>
      <c r="JYD170" s="50"/>
      <c r="JYE170" s="50"/>
      <c r="JYF170" s="50"/>
      <c r="JYG170" s="50"/>
      <c r="JYH170" s="50"/>
      <c r="JYI170" s="50"/>
      <c r="JYJ170" s="50"/>
      <c r="JYK170" s="50"/>
      <c r="JYL170" s="50"/>
      <c r="JYM170" s="50"/>
      <c r="JYN170" s="50"/>
      <c r="JYP170" s="50"/>
      <c r="JYR170" s="50"/>
      <c r="JYS170" s="50"/>
      <c r="JYT170" s="50"/>
      <c r="JYU170" s="50"/>
      <c r="JYV170" s="50"/>
      <c r="JYW170" s="50"/>
      <c r="JYX170" s="50"/>
      <c r="JYY170" s="50"/>
      <c r="JZD170" s="50"/>
      <c r="JZE170" s="50"/>
      <c r="JZF170" s="50"/>
      <c r="JZG170" s="50"/>
      <c r="JZH170" s="50"/>
      <c r="JZI170" s="50"/>
      <c r="JZJ170" s="50"/>
      <c r="JZK170" s="50"/>
      <c r="JZL170" s="50"/>
      <c r="JZM170" s="50"/>
      <c r="JZN170" s="50"/>
      <c r="JZO170" s="50"/>
      <c r="JZP170" s="50"/>
      <c r="JZQ170" s="50"/>
      <c r="JZR170" s="50"/>
      <c r="JZS170" s="50"/>
      <c r="JZT170" s="50"/>
      <c r="JZU170" s="50"/>
      <c r="JZV170" s="50"/>
      <c r="JZW170" s="50"/>
      <c r="JZX170" s="50"/>
      <c r="JZY170" s="50"/>
      <c r="JZZ170" s="50"/>
      <c r="KAA170" s="50"/>
      <c r="KAB170" s="50"/>
      <c r="KAC170" s="50"/>
      <c r="KAD170" s="50"/>
      <c r="KAE170" s="50"/>
      <c r="KAF170" s="50"/>
      <c r="KAG170" s="50"/>
      <c r="KAH170" s="50"/>
      <c r="KAI170" s="50"/>
      <c r="KAJ170" s="50"/>
      <c r="KAK170" s="50"/>
      <c r="KAL170" s="50"/>
      <c r="KAM170" s="50"/>
      <c r="KAN170" s="50"/>
      <c r="KAO170" s="50"/>
      <c r="KAP170" s="50"/>
      <c r="KAQ170" s="50"/>
      <c r="KAR170" s="50"/>
      <c r="KAS170" s="50"/>
      <c r="KAT170" s="50"/>
      <c r="KAU170" s="50"/>
      <c r="KAV170" s="50"/>
      <c r="KAW170" s="50"/>
      <c r="KAX170" s="50"/>
      <c r="KAY170" s="50"/>
      <c r="KAZ170" s="50"/>
      <c r="KBA170" s="50"/>
      <c r="KBB170" s="50"/>
      <c r="KBC170" s="50"/>
      <c r="KBD170" s="50"/>
      <c r="KBE170" s="50"/>
      <c r="KBF170" s="50"/>
      <c r="KBG170" s="50"/>
      <c r="KBH170" s="50"/>
      <c r="KBI170" s="50"/>
      <c r="KBJ170" s="50"/>
      <c r="KBK170" s="50"/>
      <c r="KBL170" s="50"/>
      <c r="KBM170" s="50"/>
      <c r="KBN170" s="50"/>
      <c r="KBO170" s="50"/>
      <c r="KBP170" s="50"/>
      <c r="KBQ170" s="50"/>
      <c r="KBR170" s="50"/>
      <c r="KBS170" s="50"/>
      <c r="KBT170" s="50"/>
      <c r="KBU170" s="50"/>
      <c r="KBV170" s="50"/>
      <c r="KBW170" s="50"/>
      <c r="KBX170" s="50"/>
      <c r="KBY170" s="50"/>
      <c r="KBZ170" s="50"/>
      <c r="KCA170" s="50"/>
      <c r="KCB170" s="50"/>
      <c r="KCC170" s="50"/>
      <c r="KCD170" s="50"/>
      <c r="KCE170" s="50"/>
      <c r="KCF170" s="50"/>
      <c r="KCG170" s="50"/>
      <c r="KCH170" s="50"/>
      <c r="KCI170" s="50"/>
      <c r="KCJ170" s="50"/>
      <c r="KCK170" s="50"/>
      <c r="KCL170" s="50"/>
      <c r="KCM170" s="50"/>
      <c r="KCN170" s="50"/>
      <c r="KCO170" s="50"/>
      <c r="KCP170" s="50"/>
      <c r="KCQ170" s="50"/>
      <c r="KCR170" s="50"/>
      <c r="KCS170" s="50"/>
      <c r="KCT170" s="50"/>
      <c r="KCU170" s="50"/>
      <c r="KCV170" s="50"/>
      <c r="KCW170" s="50"/>
      <c r="KCX170" s="50"/>
      <c r="KCY170" s="50"/>
      <c r="KCZ170" s="50"/>
      <c r="KDA170" s="50"/>
      <c r="KDB170" s="50"/>
      <c r="KDC170" s="50"/>
      <c r="KDD170" s="50"/>
      <c r="KDE170" s="50"/>
      <c r="KDF170" s="50"/>
      <c r="KDG170" s="50"/>
      <c r="KDH170" s="50"/>
      <c r="KDI170" s="50"/>
      <c r="KDJ170" s="50"/>
      <c r="KDK170" s="50"/>
      <c r="KDL170" s="50"/>
      <c r="KDM170" s="50"/>
      <c r="KDN170" s="50"/>
      <c r="KDO170" s="50"/>
      <c r="KDP170" s="50"/>
      <c r="KDQ170" s="50"/>
      <c r="KDR170" s="50"/>
      <c r="KDS170" s="50"/>
      <c r="KDT170" s="50"/>
      <c r="KDU170" s="50"/>
      <c r="KDV170" s="50"/>
      <c r="KDW170" s="50"/>
      <c r="KDX170" s="50"/>
      <c r="KDY170" s="50"/>
      <c r="KDZ170" s="50"/>
      <c r="KEA170" s="50"/>
      <c r="KEB170" s="50"/>
      <c r="KEC170" s="50"/>
      <c r="KED170" s="50"/>
      <c r="KEE170" s="50"/>
      <c r="KEF170" s="50"/>
      <c r="KEG170" s="50"/>
      <c r="KEH170" s="50"/>
      <c r="KEI170" s="50"/>
      <c r="KEJ170" s="50"/>
      <c r="KEK170" s="50"/>
      <c r="KEL170" s="50"/>
      <c r="KEM170" s="50"/>
      <c r="KEN170" s="50"/>
      <c r="KEO170" s="50"/>
      <c r="KEP170" s="50"/>
      <c r="KEQ170" s="50"/>
      <c r="KER170" s="50"/>
      <c r="KES170" s="50"/>
      <c r="KET170" s="50"/>
      <c r="KEU170" s="50"/>
      <c r="KEV170" s="50"/>
      <c r="KEW170" s="50"/>
      <c r="KEX170" s="50"/>
      <c r="KEY170" s="50"/>
      <c r="KEZ170" s="50"/>
      <c r="KFA170" s="50"/>
      <c r="KFB170" s="50"/>
      <c r="KFC170" s="50"/>
      <c r="KFD170" s="50"/>
      <c r="KFE170" s="50"/>
      <c r="KFF170" s="50"/>
      <c r="KFG170" s="50"/>
      <c r="KFH170" s="50"/>
      <c r="KFI170" s="50"/>
      <c r="KFJ170" s="50"/>
      <c r="KFK170" s="50"/>
      <c r="KFL170" s="50"/>
      <c r="KFM170" s="50"/>
      <c r="KFN170" s="50"/>
      <c r="KFO170" s="50"/>
      <c r="KFP170" s="50"/>
      <c r="KFQ170" s="50"/>
      <c r="KFR170" s="50"/>
      <c r="KFS170" s="50"/>
      <c r="KFT170" s="50"/>
      <c r="KFU170" s="50"/>
      <c r="KFV170" s="50"/>
      <c r="KFW170" s="50"/>
      <c r="KFX170" s="50"/>
      <c r="KFY170" s="50"/>
      <c r="KFZ170" s="50"/>
      <c r="KGA170" s="50"/>
      <c r="KGB170" s="50"/>
      <c r="KGC170" s="50"/>
      <c r="KGD170" s="50"/>
      <c r="KGE170" s="50"/>
      <c r="KGF170" s="50"/>
      <c r="KGG170" s="50"/>
      <c r="KGH170" s="50"/>
      <c r="KGI170" s="50"/>
      <c r="KGJ170" s="50"/>
      <c r="KGK170" s="50"/>
      <c r="KGL170" s="50"/>
      <c r="KGM170" s="50"/>
      <c r="KGN170" s="50"/>
      <c r="KGO170" s="50"/>
      <c r="KGP170" s="50"/>
      <c r="KGQ170" s="50"/>
      <c r="KGR170" s="50"/>
      <c r="KGS170" s="50"/>
      <c r="KGT170" s="50"/>
      <c r="KGU170" s="50"/>
      <c r="KGV170" s="50"/>
      <c r="KGW170" s="50"/>
      <c r="KGX170" s="50"/>
      <c r="KGY170" s="50"/>
      <c r="KGZ170" s="50"/>
      <c r="KHA170" s="50"/>
      <c r="KHB170" s="50"/>
      <c r="KHC170" s="50"/>
      <c r="KHD170" s="50"/>
      <c r="KHE170" s="50"/>
      <c r="KHF170" s="50"/>
      <c r="KHG170" s="50"/>
      <c r="KHH170" s="50"/>
      <c r="KHI170" s="50"/>
      <c r="KHJ170" s="50"/>
      <c r="KHK170" s="50"/>
      <c r="KHL170" s="50"/>
      <c r="KHM170" s="50"/>
      <c r="KHN170" s="50"/>
      <c r="KHO170" s="50"/>
      <c r="KHP170" s="50"/>
      <c r="KHQ170" s="50"/>
      <c r="KHR170" s="50"/>
      <c r="KHS170" s="50"/>
      <c r="KHT170" s="50"/>
      <c r="KHU170" s="50"/>
      <c r="KHV170" s="50"/>
      <c r="KHW170" s="50"/>
      <c r="KHX170" s="50"/>
      <c r="KHY170" s="50"/>
      <c r="KHZ170" s="50"/>
      <c r="KIA170" s="50"/>
      <c r="KIB170" s="50"/>
      <c r="KIC170" s="50"/>
      <c r="KID170" s="50"/>
      <c r="KIE170" s="50"/>
      <c r="KIF170" s="50"/>
      <c r="KIG170" s="50"/>
      <c r="KIH170" s="50"/>
      <c r="KII170" s="50"/>
      <c r="KIJ170" s="50"/>
      <c r="KIL170" s="50"/>
      <c r="KIN170" s="50"/>
      <c r="KIO170" s="50"/>
      <c r="KIP170" s="50"/>
      <c r="KIQ170" s="50"/>
      <c r="KIR170" s="50"/>
      <c r="KIS170" s="50"/>
      <c r="KIT170" s="50"/>
      <c r="KIU170" s="50"/>
      <c r="KIZ170" s="50"/>
      <c r="KJA170" s="50"/>
      <c r="KJB170" s="50"/>
      <c r="KJC170" s="50"/>
      <c r="KJD170" s="50"/>
      <c r="KJE170" s="50"/>
      <c r="KJF170" s="50"/>
      <c r="KJG170" s="50"/>
      <c r="KJH170" s="50"/>
      <c r="KJI170" s="50"/>
      <c r="KJJ170" s="50"/>
      <c r="KJK170" s="50"/>
      <c r="KJL170" s="50"/>
      <c r="KJM170" s="50"/>
      <c r="KJN170" s="50"/>
      <c r="KJO170" s="50"/>
      <c r="KJP170" s="50"/>
      <c r="KJQ170" s="50"/>
      <c r="KJR170" s="50"/>
      <c r="KJS170" s="50"/>
      <c r="KJT170" s="50"/>
      <c r="KJU170" s="50"/>
      <c r="KJV170" s="50"/>
      <c r="KJW170" s="50"/>
      <c r="KJX170" s="50"/>
      <c r="KJY170" s="50"/>
      <c r="KJZ170" s="50"/>
      <c r="KKA170" s="50"/>
      <c r="KKB170" s="50"/>
      <c r="KKC170" s="50"/>
      <c r="KKD170" s="50"/>
      <c r="KKE170" s="50"/>
      <c r="KKF170" s="50"/>
      <c r="KKG170" s="50"/>
      <c r="KKH170" s="50"/>
      <c r="KKI170" s="50"/>
      <c r="KKJ170" s="50"/>
      <c r="KKK170" s="50"/>
      <c r="KKL170" s="50"/>
      <c r="KKM170" s="50"/>
      <c r="KKN170" s="50"/>
      <c r="KKO170" s="50"/>
      <c r="KKP170" s="50"/>
      <c r="KKQ170" s="50"/>
      <c r="KKR170" s="50"/>
      <c r="KKS170" s="50"/>
      <c r="KKT170" s="50"/>
      <c r="KKU170" s="50"/>
      <c r="KKV170" s="50"/>
      <c r="KKW170" s="50"/>
      <c r="KKX170" s="50"/>
      <c r="KKY170" s="50"/>
      <c r="KKZ170" s="50"/>
      <c r="KLA170" s="50"/>
      <c r="KLB170" s="50"/>
      <c r="KLC170" s="50"/>
      <c r="KLD170" s="50"/>
      <c r="KLE170" s="50"/>
      <c r="KLF170" s="50"/>
      <c r="KLG170" s="50"/>
      <c r="KLH170" s="50"/>
      <c r="KLI170" s="50"/>
      <c r="KLJ170" s="50"/>
      <c r="KLK170" s="50"/>
      <c r="KLL170" s="50"/>
      <c r="KLM170" s="50"/>
      <c r="KLN170" s="50"/>
      <c r="KLO170" s="50"/>
      <c r="KLP170" s="50"/>
      <c r="KLQ170" s="50"/>
      <c r="KLR170" s="50"/>
      <c r="KLS170" s="50"/>
      <c r="KLT170" s="50"/>
      <c r="KLU170" s="50"/>
      <c r="KLV170" s="50"/>
      <c r="KLW170" s="50"/>
      <c r="KLX170" s="50"/>
      <c r="KLY170" s="50"/>
      <c r="KLZ170" s="50"/>
      <c r="KMA170" s="50"/>
      <c r="KMB170" s="50"/>
      <c r="KMC170" s="50"/>
      <c r="KMD170" s="50"/>
      <c r="KME170" s="50"/>
      <c r="KMF170" s="50"/>
      <c r="KMG170" s="50"/>
      <c r="KMH170" s="50"/>
      <c r="KMI170" s="50"/>
      <c r="KMJ170" s="50"/>
      <c r="KMK170" s="50"/>
      <c r="KML170" s="50"/>
      <c r="KMM170" s="50"/>
      <c r="KMN170" s="50"/>
      <c r="KMO170" s="50"/>
      <c r="KMP170" s="50"/>
      <c r="KMQ170" s="50"/>
      <c r="KMR170" s="50"/>
      <c r="KMS170" s="50"/>
      <c r="KMT170" s="50"/>
      <c r="KMU170" s="50"/>
      <c r="KMV170" s="50"/>
      <c r="KMW170" s="50"/>
      <c r="KMX170" s="50"/>
      <c r="KMY170" s="50"/>
      <c r="KMZ170" s="50"/>
      <c r="KNA170" s="50"/>
      <c r="KNB170" s="50"/>
      <c r="KNC170" s="50"/>
      <c r="KND170" s="50"/>
      <c r="KNE170" s="50"/>
      <c r="KNF170" s="50"/>
      <c r="KNG170" s="50"/>
      <c r="KNH170" s="50"/>
      <c r="KNI170" s="50"/>
      <c r="KNJ170" s="50"/>
      <c r="KNK170" s="50"/>
      <c r="KNL170" s="50"/>
      <c r="KNM170" s="50"/>
      <c r="KNN170" s="50"/>
      <c r="KNO170" s="50"/>
      <c r="KNP170" s="50"/>
      <c r="KNQ170" s="50"/>
      <c r="KNR170" s="50"/>
      <c r="KNS170" s="50"/>
      <c r="KNT170" s="50"/>
      <c r="KNU170" s="50"/>
      <c r="KNV170" s="50"/>
      <c r="KNW170" s="50"/>
      <c r="KNX170" s="50"/>
      <c r="KNY170" s="50"/>
      <c r="KNZ170" s="50"/>
      <c r="KOA170" s="50"/>
      <c r="KOB170" s="50"/>
      <c r="KOC170" s="50"/>
      <c r="KOD170" s="50"/>
      <c r="KOE170" s="50"/>
      <c r="KOF170" s="50"/>
      <c r="KOG170" s="50"/>
      <c r="KOH170" s="50"/>
      <c r="KOI170" s="50"/>
      <c r="KOJ170" s="50"/>
      <c r="KOK170" s="50"/>
      <c r="KOL170" s="50"/>
      <c r="KOM170" s="50"/>
      <c r="KON170" s="50"/>
      <c r="KOO170" s="50"/>
      <c r="KOP170" s="50"/>
      <c r="KOQ170" s="50"/>
      <c r="KOR170" s="50"/>
      <c r="KOS170" s="50"/>
      <c r="KOT170" s="50"/>
      <c r="KOU170" s="50"/>
      <c r="KOV170" s="50"/>
      <c r="KOW170" s="50"/>
      <c r="KOX170" s="50"/>
      <c r="KOY170" s="50"/>
      <c r="KOZ170" s="50"/>
      <c r="KPA170" s="50"/>
      <c r="KPB170" s="50"/>
      <c r="KPC170" s="50"/>
      <c r="KPD170" s="50"/>
      <c r="KPE170" s="50"/>
      <c r="KPF170" s="50"/>
      <c r="KPG170" s="50"/>
      <c r="KPH170" s="50"/>
      <c r="KPI170" s="50"/>
      <c r="KPJ170" s="50"/>
      <c r="KPK170" s="50"/>
      <c r="KPL170" s="50"/>
      <c r="KPM170" s="50"/>
      <c r="KPN170" s="50"/>
      <c r="KPO170" s="50"/>
      <c r="KPP170" s="50"/>
      <c r="KPQ170" s="50"/>
      <c r="KPR170" s="50"/>
      <c r="KPS170" s="50"/>
      <c r="KPT170" s="50"/>
      <c r="KPU170" s="50"/>
      <c r="KPV170" s="50"/>
      <c r="KPW170" s="50"/>
      <c r="KPX170" s="50"/>
      <c r="KPY170" s="50"/>
      <c r="KPZ170" s="50"/>
      <c r="KQA170" s="50"/>
      <c r="KQB170" s="50"/>
      <c r="KQC170" s="50"/>
      <c r="KQD170" s="50"/>
      <c r="KQE170" s="50"/>
      <c r="KQF170" s="50"/>
      <c r="KQG170" s="50"/>
      <c r="KQH170" s="50"/>
      <c r="KQI170" s="50"/>
      <c r="KQJ170" s="50"/>
      <c r="KQK170" s="50"/>
      <c r="KQL170" s="50"/>
      <c r="KQM170" s="50"/>
      <c r="KQN170" s="50"/>
      <c r="KQO170" s="50"/>
      <c r="KQP170" s="50"/>
      <c r="KQQ170" s="50"/>
      <c r="KQR170" s="50"/>
      <c r="KQS170" s="50"/>
      <c r="KQT170" s="50"/>
      <c r="KQU170" s="50"/>
      <c r="KQV170" s="50"/>
      <c r="KQW170" s="50"/>
      <c r="KQX170" s="50"/>
      <c r="KQY170" s="50"/>
      <c r="KQZ170" s="50"/>
      <c r="KRA170" s="50"/>
      <c r="KRB170" s="50"/>
      <c r="KRC170" s="50"/>
      <c r="KRD170" s="50"/>
      <c r="KRE170" s="50"/>
      <c r="KRF170" s="50"/>
      <c r="KRG170" s="50"/>
      <c r="KRH170" s="50"/>
      <c r="KRI170" s="50"/>
      <c r="KRJ170" s="50"/>
      <c r="KRK170" s="50"/>
      <c r="KRL170" s="50"/>
      <c r="KRM170" s="50"/>
      <c r="KRN170" s="50"/>
      <c r="KRO170" s="50"/>
      <c r="KRP170" s="50"/>
      <c r="KRQ170" s="50"/>
      <c r="KRR170" s="50"/>
      <c r="KRS170" s="50"/>
      <c r="KRT170" s="50"/>
      <c r="KRU170" s="50"/>
      <c r="KRV170" s="50"/>
      <c r="KRW170" s="50"/>
      <c r="KRX170" s="50"/>
      <c r="KRY170" s="50"/>
      <c r="KRZ170" s="50"/>
      <c r="KSA170" s="50"/>
      <c r="KSB170" s="50"/>
      <c r="KSC170" s="50"/>
      <c r="KSD170" s="50"/>
      <c r="KSE170" s="50"/>
      <c r="KSF170" s="50"/>
      <c r="KSH170" s="50"/>
      <c r="KSJ170" s="50"/>
      <c r="KSK170" s="50"/>
      <c r="KSL170" s="50"/>
      <c r="KSM170" s="50"/>
      <c r="KSN170" s="50"/>
      <c r="KSO170" s="50"/>
      <c r="KSP170" s="50"/>
      <c r="KSQ170" s="50"/>
      <c r="KSV170" s="50"/>
      <c r="KSW170" s="50"/>
      <c r="KSX170" s="50"/>
      <c r="KSY170" s="50"/>
      <c r="KSZ170" s="50"/>
      <c r="KTA170" s="50"/>
      <c r="KTB170" s="50"/>
      <c r="KTC170" s="50"/>
      <c r="KTD170" s="50"/>
      <c r="KTE170" s="50"/>
      <c r="KTF170" s="50"/>
      <c r="KTG170" s="50"/>
      <c r="KTH170" s="50"/>
      <c r="KTI170" s="50"/>
      <c r="KTJ170" s="50"/>
      <c r="KTK170" s="50"/>
      <c r="KTL170" s="50"/>
      <c r="KTM170" s="50"/>
      <c r="KTN170" s="50"/>
      <c r="KTO170" s="50"/>
      <c r="KTP170" s="50"/>
      <c r="KTQ170" s="50"/>
      <c r="KTR170" s="50"/>
      <c r="KTS170" s="50"/>
      <c r="KTT170" s="50"/>
      <c r="KTU170" s="50"/>
      <c r="KTV170" s="50"/>
      <c r="KTW170" s="50"/>
      <c r="KTX170" s="50"/>
      <c r="KTY170" s="50"/>
      <c r="KTZ170" s="50"/>
      <c r="KUA170" s="50"/>
      <c r="KUB170" s="50"/>
      <c r="KUC170" s="50"/>
      <c r="KUD170" s="50"/>
      <c r="KUE170" s="50"/>
      <c r="KUF170" s="50"/>
      <c r="KUG170" s="50"/>
      <c r="KUH170" s="50"/>
      <c r="KUI170" s="50"/>
      <c r="KUJ170" s="50"/>
      <c r="KUK170" s="50"/>
      <c r="KUL170" s="50"/>
      <c r="KUM170" s="50"/>
      <c r="KUN170" s="50"/>
      <c r="KUO170" s="50"/>
      <c r="KUP170" s="50"/>
      <c r="KUQ170" s="50"/>
      <c r="KUR170" s="50"/>
      <c r="KUS170" s="50"/>
      <c r="KUT170" s="50"/>
      <c r="KUU170" s="50"/>
      <c r="KUV170" s="50"/>
      <c r="KUW170" s="50"/>
      <c r="KUX170" s="50"/>
      <c r="KUY170" s="50"/>
      <c r="KUZ170" s="50"/>
      <c r="KVA170" s="50"/>
      <c r="KVB170" s="50"/>
      <c r="KVC170" s="50"/>
      <c r="KVD170" s="50"/>
      <c r="KVE170" s="50"/>
      <c r="KVF170" s="50"/>
      <c r="KVG170" s="50"/>
      <c r="KVH170" s="50"/>
      <c r="KVI170" s="50"/>
      <c r="KVJ170" s="50"/>
      <c r="KVK170" s="50"/>
      <c r="KVL170" s="50"/>
      <c r="KVM170" s="50"/>
      <c r="KVN170" s="50"/>
      <c r="KVO170" s="50"/>
      <c r="KVP170" s="50"/>
      <c r="KVQ170" s="50"/>
      <c r="KVR170" s="50"/>
      <c r="KVS170" s="50"/>
      <c r="KVT170" s="50"/>
      <c r="KVU170" s="50"/>
      <c r="KVV170" s="50"/>
      <c r="KVW170" s="50"/>
      <c r="KVX170" s="50"/>
      <c r="KVY170" s="50"/>
      <c r="KVZ170" s="50"/>
      <c r="KWA170" s="50"/>
      <c r="KWB170" s="50"/>
      <c r="KWC170" s="50"/>
      <c r="KWD170" s="50"/>
      <c r="KWE170" s="50"/>
      <c r="KWF170" s="50"/>
      <c r="KWG170" s="50"/>
      <c r="KWH170" s="50"/>
      <c r="KWI170" s="50"/>
      <c r="KWJ170" s="50"/>
      <c r="KWK170" s="50"/>
      <c r="KWL170" s="50"/>
      <c r="KWM170" s="50"/>
      <c r="KWN170" s="50"/>
      <c r="KWO170" s="50"/>
      <c r="KWP170" s="50"/>
      <c r="KWQ170" s="50"/>
      <c r="KWR170" s="50"/>
      <c r="KWS170" s="50"/>
      <c r="KWT170" s="50"/>
      <c r="KWU170" s="50"/>
      <c r="KWV170" s="50"/>
      <c r="KWW170" s="50"/>
      <c r="KWX170" s="50"/>
      <c r="KWY170" s="50"/>
      <c r="KWZ170" s="50"/>
      <c r="KXA170" s="50"/>
      <c r="KXB170" s="50"/>
      <c r="KXC170" s="50"/>
      <c r="KXD170" s="50"/>
      <c r="KXE170" s="50"/>
      <c r="KXF170" s="50"/>
      <c r="KXG170" s="50"/>
      <c r="KXH170" s="50"/>
      <c r="KXI170" s="50"/>
      <c r="KXJ170" s="50"/>
      <c r="KXK170" s="50"/>
      <c r="KXL170" s="50"/>
      <c r="KXM170" s="50"/>
      <c r="KXN170" s="50"/>
      <c r="KXO170" s="50"/>
      <c r="KXP170" s="50"/>
      <c r="KXQ170" s="50"/>
      <c r="KXR170" s="50"/>
      <c r="KXS170" s="50"/>
      <c r="KXT170" s="50"/>
      <c r="KXU170" s="50"/>
      <c r="KXV170" s="50"/>
      <c r="KXW170" s="50"/>
      <c r="KXX170" s="50"/>
      <c r="KXY170" s="50"/>
      <c r="KXZ170" s="50"/>
      <c r="KYA170" s="50"/>
      <c r="KYB170" s="50"/>
      <c r="KYC170" s="50"/>
      <c r="KYD170" s="50"/>
      <c r="KYE170" s="50"/>
      <c r="KYF170" s="50"/>
      <c r="KYG170" s="50"/>
      <c r="KYH170" s="50"/>
      <c r="KYI170" s="50"/>
      <c r="KYJ170" s="50"/>
      <c r="KYK170" s="50"/>
      <c r="KYL170" s="50"/>
      <c r="KYM170" s="50"/>
      <c r="KYN170" s="50"/>
      <c r="KYO170" s="50"/>
      <c r="KYP170" s="50"/>
      <c r="KYQ170" s="50"/>
      <c r="KYR170" s="50"/>
      <c r="KYS170" s="50"/>
      <c r="KYT170" s="50"/>
      <c r="KYU170" s="50"/>
      <c r="KYV170" s="50"/>
      <c r="KYW170" s="50"/>
      <c r="KYX170" s="50"/>
      <c r="KYY170" s="50"/>
      <c r="KYZ170" s="50"/>
      <c r="KZA170" s="50"/>
      <c r="KZB170" s="50"/>
      <c r="KZC170" s="50"/>
      <c r="KZD170" s="50"/>
      <c r="KZE170" s="50"/>
      <c r="KZF170" s="50"/>
      <c r="KZG170" s="50"/>
      <c r="KZH170" s="50"/>
      <c r="KZI170" s="50"/>
      <c r="KZJ170" s="50"/>
      <c r="KZK170" s="50"/>
      <c r="KZL170" s="50"/>
      <c r="KZM170" s="50"/>
      <c r="KZN170" s="50"/>
      <c r="KZO170" s="50"/>
      <c r="KZP170" s="50"/>
      <c r="KZQ170" s="50"/>
      <c r="KZR170" s="50"/>
      <c r="KZS170" s="50"/>
      <c r="KZT170" s="50"/>
      <c r="KZU170" s="50"/>
      <c r="KZV170" s="50"/>
      <c r="KZW170" s="50"/>
      <c r="KZX170" s="50"/>
      <c r="KZY170" s="50"/>
      <c r="KZZ170" s="50"/>
      <c r="LAA170" s="50"/>
      <c r="LAB170" s="50"/>
      <c r="LAC170" s="50"/>
      <c r="LAD170" s="50"/>
      <c r="LAE170" s="50"/>
      <c r="LAF170" s="50"/>
      <c r="LAG170" s="50"/>
      <c r="LAH170" s="50"/>
      <c r="LAI170" s="50"/>
      <c r="LAJ170" s="50"/>
      <c r="LAK170" s="50"/>
      <c r="LAL170" s="50"/>
      <c r="LAM170" s="50"/>
      <c r="LAN170" s="50"/>
      <c r="LAO170" s="50"/>
      <c r="LAP170" s="50"/>
      <c r="LAQ170" s="50"/>
      <c r="LAR170" s="50"/>
      <c r="LAS170" s="50"/>
      <c r="LAT170" s="50"/>
      <c r="LAU170" s="50"/>
      <c r="LAV170" s="50"/>
      <c r="LAW170" s="50"/>
      <c r="LAX170" s="50"/>
      <c r="LAY170" s="50"/>
      <c r="LAZ170" s="50"/>
      <c r="LBA170" s="50"/>
      <c r="LBB170" s="50"/>
      <c r="LBC170" s="50"/>
      <c r="LBD170" s="50"/>
      <c r="LBE170" s="50"/>
      <c r="LBF170" s="50"/>
      <c r="LBG170" s="50"/>
      <c r="LBH170" s="50"/>
      <c r="LBI170" s="50"/>
      <c r="LBJ170" s="50"/>
      <c r="LBK170" s="50"/>
      <c r="LBL170" s="50"/>
      <c r="LBM170" s="50"/>
      <c r="LBN170" s="50"/>
      <c r="LBO170" s="50"/>
      <c r="LBP170" s="50"/>
      <c r="LBQ170" s="50"/>
      <c r="LBR170" s="50"/>
      <c r="LBS170" s="50"/>
      <c r="LBT170" s="50"/>
      <c r="LBU170" s="50"/>
      <c r="LBV170" s="50"/>
      <c r="LBW170" s="50"/>
      <c r="LBX170" s="50"/>
      <c r="LBY170" s="50"/>
      <c r="LBZ170" s="50"/>
      <c r="LCA170" s="50"/>
      <c r="LCB170" s="50"/>
      <c r="LCD170" s="50"/>
      <c r="LCF170" s="50"/>
      <c r="LCG170" s="50"/>
      <c r="LCH170" s="50"/>
      <c r="LCI170" s="50"/>
      <c r="LCJ170" s="50"/>
      <c r="LCK170" s="50"/>
      <c r="LCL170" s="50"/>
      <c r="LCM170" s="50"/>
      <c r="LCR170" s="50"/>
      <c r="LCS170" s="50"/>
      <c r="LCT170" s="50"/>
      <c r="LCU170" s="50"/>
      <c r="LCV170" s="50"/>
      <c r="LCW170" s="50"/>
      <c r="LCX170" s="50"/>
      <c r="LCY170" s="50"/>
      <c r="LCZ170" s="50"/>
      <c r="LDA170" s="50"/>
      <c r="LDB170" s="50"/>
      <c r="LDC170" s="50"/>
      <c r="LDD170" s="50"/>
      <c r="LDE170" s="50"/>
      <c r="LDF170" s="50"/>
      <c r="LDG170" s="50"/>
      <c r="LDH170" s="50"/>
      <c r="LDI170" s="50"/>
      <c r="LDJ170" s="50"/>
      <c r="LDK170" s="50"/>
      <c r="LDL170" s="50"/>
      <c r="LDM170" s="50"/>
      <c r="LDN170" s="50"/>
      <c r="LDO170" s="50"/>
      <c r="LDP170" s="50"/>
      <c r="LDQ170" s="50"/>
      <c r="LDR170" s="50"/>
      <c r="LDS170" s="50"/>
      <c r="LDT170" s="50"/>
      <c r="LDU170" s="50"/>
      <c r="LDV170" s="50"/>
      <c r="LDW170" s="50"/>
      <c r="LDX170" s="50"/>
      <c r="LDY170" s="50"/>
      <c r="LDZ170" s="50"/>
      <c r="LEA170" s="50"/>
      <c r="LEB170" s="50"/>
      <c r="LEC170" s="50"/>
      <c r="LED170" s="50"/>
      <c r="LEE170" s="50"/>
      <c r="LEF170" s="50"/>
      <c r="LEG170" s="50"/>
      <c r="LEH170" s="50"/>
      <c r="LEI170" s="50"/>
      <c r="LEJ170" s="50"/>
      <c r="LEK170" s="50"/>
      <c r="LEL170" s="50"/>
      <c r="LEM170" s="50"/>
      <c r="LEN170" s="50"/>
      <c r="LEO170" s="50"/>
      <c r="LEP170" s="50"/>
      <c r="LEQ170" s="50"/>
      <c r="LER170" s="50"/>
      <c r="LES170" s="50"/>
      <c r="LET170" s="50"/>
      <c r="LEU170" s="50"/>
      <c r="LEV170" s="50"/>
      <c r="LEW170" s="50"/>
      <c r="LEX170" s="50"/>
      <c r="LEY170" s="50"/>
      <c r="LEZ170" s="50"/>
      <c r="LFA170" s="50"/>
      <c r="LFB170" s="50"/>
      <c r="LFC170" s="50"/>
      <c r="LFD170" s="50"/>
      <c r="LFE170" s="50"/>
      <c r="LFF170" s="50"/>
      <c r="LFG170" s="50"/>
      <c r="LFH170" s="50"/>
      <c r="LFI170" s="50"/>
      <c r="LFJ170" s="50"/>
      <c r="LFK170" s="50"/>
      <c r="LFL170" s="50"/>
      <c r="LFM170" s="50"/>
      <c r="LFN170" s="50"/>
      <c r="LFO170" s="50"/>
      <c r="LFP170" s="50"/>
      <c r="LFQ170" s="50"/>
      <c r="LFR170" s="50"/>
      <c r="LFS170" s="50"/>
      <c r="LFT170" s="50"/>
      <c r="LFU170" s="50"/>
      <c r="LFV170" s="50"/>
      <c r="LFW170" s="50"/>
      <c r="LFX170" s="50"/>
      <c r="LFY170" s="50"/>
      <c r="LFZ170" s="50"/>
      <c r="LGA170" s="50"/>
      <c r="LGB170" s="50"/>
      <c r="LGC170" s="50"/>
      <c r="LGD170" s="50"/>
      <c r="LGE170" s="50"/>
      <c r="LGF170" s="50"/>
      <c r="LGG170" s="50"/>
      <c r="LGH170" s="50"/>
      <c r="LGI170" s="50"/>
      <c r="LGJ170" s="50"/>
      <c r="LGK170" s="50"/>
      <c r="LGL170" s="50"/>
      <c r="LGM170" s="50"/>
      <c r="LGN170" s="50"/>
      <c r="LGO170" s="50"/>
      <c r="LGP170" s="50"/>
      <c r="LGQ170" s="50"/>
      <c r="LGR170" s="50"/>
      <c r="LGS170" s="50"/>
      <c r="LGT170" s="50"/>
      <c r="LGU170" s="50"/>
      <c r="LGV170" s="50"/>
      <c r="LGW170" s="50"/>
      <c r="LGX170" s="50"/>
      <c r="LGY170" s="50"/>
      <c r="LGZ170" s="50"/>
      <c r="LHA170" s="50"/>
      <c r="LHB170" s="50"/>
      <c r="LHC170" s="50"/>
      <c r="LHD170" s="50"/>
      <c r="LHE170" s="50"/>
      <c r="LHF170" s="50"/>
      <c r="LHG170" s="50"/>
      <c r="LHH170" s="50"/>
      <c r="LHI170" s="50"/>
      <c r="LHJ170" s="50"/>
      <c r="LHK170" s="50"/>
      <c r="LHL170" s="50"/>
      <c r="LHM170" s="50"/>
      <c r="LHN170" s="50"/>
      <c r="LHO170" s="50"/>
      <c r="LHP170" s="50"/>
      <c r="LHQ170" s="50"/>
      <c r="LHR170" s="50"/>
      <c r="LHS170" s="50"/>
      <c r="LHT170" s="50"/>
      <c r="LHU170" s="50"/>
      <c r="LHV170" s="50"/>
      <c r="LHW170" s="50"/>
      <c r="LHX170" s="50"/>
      <c r="LHY170" s="50"/>
      <c r="LHZ170" s="50"/>
      <c r="LIA170" s="50"/>
      <c r="LIB170" s="50"/>
      <c r="LIC170" s="50"/>
      <c r="LID170" s="50"/>
      <c r="LIE170" s="50"/>
      <c r="LIF170" s="50"/>
      <c r="LIG170" s="50"/>
      <c r="LIH170" s="50"/>
      <c r="LII170" s="50"/>
      <c r="LIJ170" s="50"/>
      <c r="LIK170" s="50"/>
      <c r="LIL170" s="50"/>
      <c r="LIM170" s="50"/>
      <c r="LIN170" s="50"/>
      <c r="LIO170" s="50"/>
      <c r="LIP170" s="50"/>
      <c r="LIQ170" s="50"/>
      <c r="LIR170" s="50"/>
      <c r="LIS170" s="50"/>
      <c r="LIT170" s="50"/>
      <c r="LIU170" s="50"/>
      <c r="LIV170" s="50"/>
      <c r="LIW170" s="50"/>
      <c r="LIX170" s="50"/>
      <c r="LIY170" s="50"/>
      <c r="LIZ170" s="50"/>
      <c r="LJA170" s="50"/>
      <c r="LJB170" s="50"/>
      <c r="LJC170" s="50"/>
      <c r="LJD170" s="50"/>
      <c r="LJE170" s="50"/>
      <c r="LJF170" s="50"/>
      <c r="LJG170" s="50"/>
      <c r="LJH170" s="50"/>
      <c r="LJI170" s="50"/>
      <c r="LJJ170" s="50"/>
      <c r="LJK170" s="50"/>
      <c r="LJL170" s="50"/>
      <c r="LJM170" s="50"/>
      <c r="LJN170" s="50"/>
      <c r="LJO170" s="50"/>
      <c r="LJP170" s="50"/>
      <c r="LJQ170" s="50"/>
      <c r="LJR170" s="50"/>
      <c r="LJS170" s="50"/>
      <c r="LJT170" s="50"/>
      <c r="LJU170" s="50"/>
      <c r="LJV170" s="50"/>
      <c r="LJW170" s="50"/>
      <c r="LJX170" s="50"/>
      <c r="LJY170" s="50"/>
      <c r="LJZ170" s="50"/>
      <c r="LKA170" s="50"/>
      <c r="LKB170" s="50"/>
      <c r="LKC170" s="50"/>
      <c r="LKD170" s="50"/>
      <c r="LKE170" s="50"/>
      <c r="LKF170" s="50"/>
      <c r="LKG170" s="50"/>
      <c r="LKH170" s="50"/>
      <c r="LKI170" s="50"/>
      <c r="LKJ170" s="50"/>
      <c r="LKK170" s="50"/>
      <c r="LKL170" s="50"/>
      <c r="LKM170" s="50"/>
      <c r="LKN170" s="50"/>
      <c r="LKO170" s="50"/>
      <c r="LKP170" s="50"/>
      <c r="LKQ170" s="50"/>
      <c r="LKR170" s="50"/>
      <c r="LKS170" s="50"/>
      <c r="LKT170" s="50"/>
      <c r="LKU170" s="50"/>
      <c r="LKV170" s="50"/>
      <c r="LKW170" s="50"/>
      <c r="LKX170" s="50"/>
      <c r="LKY170" s="50"/>
      <c r="LKZ170" s="50"/>
      <c r="LLA170" s="50"/>
      <c r="LLB170" s="50"/>
      <c r="LLC170" s="50"/>
      <c r="LLD170" s="50"/>
      <c r="LLE170" s="50"/>
      <c r="LLF170" s="50"/>
      <c r="LLG170" s="50"/>
      <c r="LLH170" s="50"/>
      <c r="LLI170" s="50"/>
      <c r="LLJ170" s="50"/>
      <c r="LLK170" s="50"/>
      <c r="LLL170" s="50"/>
      <c r="LLM170" s="50"/>
      <c r="LLN170" s="50"/>
      <c r="LLO170" s="50"/>
      <c r="LLP170" s="50"/>
      <c r="LLQ170" s="50"/>
      <c r="LLR170" s="50"/>
      <c r="LLS170" s="50"/>
      <c r="LLT170" s="50"/>
      <c r="LLU170" s="50"/>
      <c r="LLV170" s="50"/>
      <c r="LLW170" s="50"/>
      <c r="LLX170" s="50"/>
      <c r="LLZ170" s="50"/>
      <c r="LMB170" s="50"/>
      <c r="LMC170" s="50"/>
      <c r="LMD170" s="50"/>
      <c r="LME170" s="50"/>
      <c r="LMF170" s="50"/>
      <c r="LMG170" s="50"/>
      <c r="LMH170" s="50"/>
      <c r="LMI170" s="50"/>
      <c r="LMN170" s="50"/>
      <c r="LMO170" s="50"/>
      <c r="LMP170" s="50"/>
      <c r="LMQ170" s="50"/>
      <c r="LMR170" s="50"/>
      <c r="LMS170" s="50"/>
      <c r="LMT170" s="50"/>
      <c r="LMU170" s="50"/>
      <c r="LMV170" s="50"/>
      <c r="LMW170" s="50"/>
      <c r="LMX170" s="50"/>
      <c r="LMY170" s="50"/>
      <c r="LMZ170" s="50"/>
      <c r="LNA170" s="50"/>
      <c r="LNB170" s="50"/>
      <c r="LNC170" s="50"/>
      <c r="LND170" s="50"/>
      <c r="LNE170" s="50"/>
      <c r="LNF170" s="50"/>
      <c r="LNG170" s="50"/>
      <c r="LNH170" s="50"/>
      <c r="LNI170" s="50"/>
      <c r="LNJ170" s="50"/>
      <c r="LNK170" s="50"/>
      <c r="LNL170" s="50"/>
      <c r="LNM170" s="50"/>
      <c r="LNN170" s="50"/>
      <c r="LNO170" s="50"/>
      <c r="LNP170" s="50"/>
      <c r="LNQ170" s="50"/>
      <c r="LNR170" s="50"/>
      <c r="LNS170" s="50"/>
      <c r="LNT170" s="50"/>
      <c r="LNU170" s="50"/>
      <c r="LNV170" s="50"/>
      <c r="LNW170" s="50"/>
      <c r="LNX170" s="50"/>
      <c r="LNY170" s="50"/>
      <c r="LNZ170" s="50"/>
      <c r="LOA170" s="50"/>
      <c r="LOB170" s="50"/>
      <c r="LOC170" s="50"/>
      <c r="LOD170" s="50"/>
      <c r="LOE170" s="50"/>
      <c r="LOF170" s="50"/>
      <c r="LOG170" s="50"/>
      <c r="LOH170" s="50"/>
      <c r="LOI170" s="50"/>
      <c r="LOJ170" s="50"/>
      <c r="LOK170" s="50"/>
      <c r="LOL170" s="50"/>
      <c r="LOM170" s="50"/>
      <c r="LON170" s="50"/>
      <c r="LOO170" s="50"/>
      <c r="LOP170" s="50"/>
      <c r="LOQ170" s="50"/>
      <c r="LOR170" s="50"/>
      <c r="LOS170" s="50"/>
      <c r="LOT170" s="50"/>
      <c r="LOU170" s="50"/>
      <c r="LOV170" s="50"/>
      <c r="LOW170" s="50"/>
      <c r="LOX170" s="50"/>
      <c r="LOY170" s="50"/>
      <c r="LOZ170" s="50"/>
      <c r="LPA170" s="50"/>
      <c r="LPB170" s="50"/>
      <c r="LPC170" s="50"/>
      <c r="LPD170" s="50"/>
      <c r="LPE170" s="50"/>
      <c r="LPF170" s="50"/>
      <c r="LPG170" s="50"/>
      <c r="LPH170" s="50"/>
      <c r="LPI170" s="50"/>
      <c r="LPJ170" s="50"/>
      <c r="LPK170" s="50"/>
      <c r="LPL170" s="50"/>
      <c r="LPM170" s="50"/>
      <c r="LPN170" s="50"/>
      <c r="LPO170" s="50"/>
      <c r="LPP170" s="50"/>
      <c r="LPQ170" s="50"/>
      <c r="LPR170" s="50"/>
      <c r="LPS170" s="50"/>
      <c r="LPT170" s="50"/>
      <c r="LPU170" s="50"/>
      <c r="LPV170" s="50"/>
      <c r="LPW170" s="50"/>
      <c r="LPX170" s="50"/>
      <c r="LPY170" s="50"/>
      <c r="LPZ170" s="50"/>
      <c r="LQA170" s="50"/>
      <c r="LQB170" s="50"/>
      <c r="LQC170" s="50"/>
      <c r="LQD170" s="50"/>
      <c r="LQE170" s="50"/>
      <c r="LQF170" s="50"/>
      <c r="LQG170" s="50"/>
      <c r="LQH170" s="50"/>
      <c r="LQI170" s="50"/>
      <c r="LQJ170" s="50"/>
      <c r="LQK170" s="50"/>
      <c r="LQL170" s="50"/>
      <c r="LQM170" s="50"/>
      <c r="LQN170" s="50"/>
      <c r="LQO170" s="50"/>
      <c r="LQP170" s="50"/>
      <c r="LQQ170" s="50"/>
      <c r="LQR170" s="50"/>
      <c r="LQS170" s="50"/>
      <c r="LQT170" s="50"/>
      <c r="LQU170" s="50"/>
      <c r="LQV170" s="50"/>
      <c r="LQW170" s="50"/>
      <c r="LQX170" s="50"/>
      <c r="LQY170" s="50"/>
      <c r="LQZ170" s="50"/>
      <c r="LRA170" s="50"/>
      <c r="LRB170" s="50"/>
      <c r="LRC170" s="50"/>
      <c r="LRD170" s="50"/>
      <c r="LRE170" s="50"/>
      <c r="LRF170" s="50"/>
      <c r="LRG170" s="50"/>
      <c r="LRH170" s="50"/>
      <c r="LRI170" s="50"/>
      <c r="LRJ170" s="50"/>
      <c r="LRK170" s="50"/>
      <c r="LRL170" s="50"/>
      <c r="LRM170" s="50"/>
      <c r="LRN170" s="50"/>
      <c r="LRO170" s="50"/>
      <c r="LRP170" s="50"/>
      <c r="LRQ170" s="50"/>
      <c r="LRR170" s="50"/>
      <c r="LRS170" s="50"/>
      <c r="LRT170" s="50"/>
      <c r="LRU170" s="50"/>
      <c r="LRV170" s="50"/>
      <c r="LRW170" s="50"/>
      <c r="LRX170" s="50"/>
      <c r="LRY170" s="50"/>
      <c r="LRZ170" s="50"/>
      <c r="LSA170" s="50"/>
      <c r="LSB170" s="50"/>
      <c r="LSC170" s="50"/>
      <c r="LSD170" s="50"/>
      <c r="LSE170" s="50"/>
      <c r="LSF170" s="50"/>
      <c r="LSG170" s="50"/>
      <c r="LSH170" s="50"/>
      <c r="LSI170" s="50"/>
      <c r="LSJ170" s="50"/>
      <c r="LSK170" s="50"/>
      <c r="LSL170" s="50"/>
      <c r="LSM170" s="50"/>
      <c r="LSN170" s="50"/>
      <c r="LSO170" s="50"/>
      <c r="LSP170" s="50"/>
      <c r="LSQ170" s="50"/>
      <c r="LSR170" s="50"/>
      <c r="LSS170" s="50"/>
      <c r="LST170" s="50"/>
      <c r="LSU170" s="50"/>
      <c r="LSV170" s="50"/>
      <c r="LSW170" s="50"/>
      <c r="LSX170" s="50"/>
      <c r="LSY170" s="50"/>
      <c r="LSZ170" s="50"/>
      <c r="LTA170" s="50"/>
      <c r="LTB170" s="50"/>
      <c r="LTC170" s="50"/>
      <c r="LTD170" s="50"/>
      <c r="LTE170" s="50"/>
      <c r="LTF170" s="50"/>
      <c r="LTG170" s="50"/>
      <c r="LTH170" s="50"/>
      <c r="LTI170" s="50"/>
      <c r="LTJ170" s="50"/>
      <c r="LTK170" s="50"/>
      <c r="LTL170" s="50"/>
      <c r="LTM170" s="50"/>
      <c r="LTN170" s="50"/>
      <c r="LTO170" s="50"/>
      <c r="LTP170" s="50"/>
      <c r="LTQ170" s="50"/>
      <c r="LTR170" s="50"/>
      <c r="LTS170" s="50"/>
      <c r="LTT170" s="50"/>
      <c r="LTU170" s="50"/>
      <c r="LTV170" s="50"/>
      <c r="LTW170" s="50"/>
      <c r="LTX170" s="50"/>
      <c r="LTY170" s="50"/>
      <c r="LTZ170" s="50"/>
      <c r="LUA170" s="50"/>
      <c r="LUB170" s="50"/>
      <c r="LUC170" s="50"/>
      <c r="LUD170" s="50"/>
      <c r="LUE170" s="50"/>
      <c r="LUF170" s="50"/>
      <c r="LUG170" s="50"/>
      <c r="LUH170" s="50"/>
      <c r="LUI170" s="50"/>
      <c r="LUJ170" s="50"/>
      <c r="LUK170" s="50"/>
      <c r="LUL170" s="50"/>
      <c r="LUM170" s="50"/>
      <c r="LUN170" s="50"/>
      <c r="LUO170" s="50"/>
      <c r="LUP170" s="50"/>
      <c r="LUQ170" s="50"/>
      <c r="LUR170" s="50"/>
      <c r="LUS170" s="50"/>
      <c r="LUT170" s="50"/>
      <c r="LUU170" s="50"/>
      <c r="LUV170" s="50"/>
      <c r="LUW170" s="50"/>
      <c r="LUX170" s="50"/>
      <c r="LUY170" s="50"/>
      <c r="LUZ170" s="50"/>
      <c r="LVA170" s="50"/>
      <c r="LVB170" s="50"/>
      <c r="LVC170" s="50"/>
      <c r="LVD170" s="50"/>
      <c r="LVE170" s="50"/>
      <c r="LVF170" s="50"/>
      <c r="LVG170" s="50"/>
      <c r="LVH170" s="50"/>
      <c r="LVI170" s="50"/>
      <c r="LVJ170" s="50"/>
      <c r="LVK170" s="50"/>
      <c r="LVL170" s="50"/>
      <c r="LVM170" s="50"/>
      <c r="LVN170" s="50"/>
      <c r="LVO170" s="50"/>
      <c r="LVP170" s="50"/>
      <c r="LVQ170" s="50"/>
      <c r="LVR170" s="50"/>
      <c r="LVS170" s="50"/>
      <c r="LVT170" s="50"/>
      <c r="LVV170" s="50"/>
      <c r="LVX170" s="50"/>
      <c r="LVY170" s="50"/>
      <c r="LVZ170" s="50"/>
      <c r="LWA170" s="50"/>
      <c r="LWB170" s="50"/>
      <c r="LWC170" s="50"/>
      <c r="LWD170" s="50"/>
      <c r="LWE170" s="50"/>
      <c r="LWJ170" s="50"/>
      <c r="LWK170" s="50"/>
      <c r="LWL170" s="50"/>
      <c r="LWM170" s="50"/>
      <c r="LWN170" s="50"/>
      <c r="LWO170" s="50"/>
      <c r="LWP170" s="50"/>
      <c r="LWQ170" s="50"/>
      <c r="LWR170" s="50"/>
      <c r="LWS170" s="50"/>
      <c r="LWT170" s="50"/>
      <c r="LWU170" s="50"/>
      <c r="LWV170" s="50"/>
      <c r="LWW170" s="50"/>
      <c r="LWX170" s="50"/>
      <c r="LWY170" s="50"/>
      <c r="LWZ170" s="50"/>
      <c r="LXA170" s="50"/>
      <c r="LXB170" s="50"/>
      <c r="LXC170" s="50"/>
      <c r="LXD170" s="50"/>
      <c r="LXE170" s="50"/>
      <c r="LXF170" s="50"/>
      <c r="LXG170" s="50"/>
      <c r="LXH170" s="50"/>
      <c r="LXI170" s="50"/>
      <c r="LXJ170" s="50"/>
      <c r="LXK170" s="50"/>
      <c r="LXL170" s="50"/>
      <c r="LXM170" s="50"/>
      <c r="LXN170" s="50"/>
      <c r="LXO170" s="50"/>
      <c r="LXP170" s="50"/>
      <c r="LXQ170" s="50"/>
      <c r="LXR170" s="50"/>
      <c r="LXS170" s="50"/>
      <c r="LXT170" s="50"/>
      <c r="LXU170" s="50"/>
      <c r="LXV170" s="50"/>
      <c r="LXW170" s="50"/>
      <c r="LXX170" s="50"/>
      <c r="LXY170" s="50"/>
      <c r="LXZ170" s="50"/>
      <c r="LYA170" s="50"/>
      <c r="LYB170" s="50"/>
      <c r="LYC170" s="50"/>
      <c r="LYD170" s="50"/>
      <c r="LYE170" s="50"/>
      <c r="LYF170" s="50"/>
      <c r="LYG170" s="50"/>
      <c r="LYH170" s="50"/>
      <c r="LYI170" s="50"/>
      <c r="LYJ170" s="50"/>
      <c r="LYK170" s="50"/>
      <c r="LYL170" s="50"/>
      <c r="LYM170" s="50"/>
      <c r="LYN170" s="50"/>
      <c r="LYO170" s="50"/>
      <c r="LYP170" s="50"/>
      <c r="LYQ170" s="50"/>
      <c r="LYR170" s="50"/>
      <c r="LYS170" s="50"/>
      <c r="LYT170" s="50"/>
      <c r="LYU170" s="50"/>
      <c r="LYV170" s="50"/>
      <c r="LYW170" s="50"/>
      <c r="LYX170" s="50"/>
      <c r="LYY170" s="50"/>
      <c r="LYZ170" s="50"/>
      <c r="LZA170" s="50"/>
      <c r="LZB170" s="50"/>
      <c r="LZC170" s="50"/>
      <c r="LZD170" s="50"/>
      <c r="LZE170" s="50"/>
      <c r="LZF170" s="50"/>
      <c r="LZG170" s="50"/>
      <c r="LZH170" s="50"/>
      <c r="LZI170" s="50"/>
      <c r="LZJ170" s="50"/>
      <c r="LZK170" s="50"/>
      <c r="LZL170" s="50"/>
      <c r="LZM170" s="50"/>
      <c r="LZN170" s="50"/>
      <c r="LZO170" s="50"/>
      <c r="LZP170" s="50"/>
      <c r="LZQ170" s="50"/>
      <c r="LZR170" s="50"/>
      <c r="LZS170" s="50"/>
      <c r="LZT170" s="50"/>
      <c r="LZU170" s="50"/>
      <c r="LZV170" s="50"/>
      <c r="LZW170" s="50"/>
      <c r="LZX170" s="50"/>
      <c r="LZY170" s="50"/>
      <c r="LZZ170" s="50"/>
      <c r="MAA170" s="50"/>
      <c r="MAB170" s="50"/>
      <c r="MAC170" s="50"/>
      <c r="MAD170" s="50"/>
      <c r="MAE170" s="50"/>
      <c r="MAF170" s="50"/>
      <c r="MAG170" s="50"/>
      <c r="MAH170" s="50"/>
      <c r="MAI170" s="50"/>
      <c r="MAJ170" s="50"/>
      <c r="MAK170" s="50"/>
      <c r="MAL170" s="50"/>
      <c r="MAM170" s="50"/>
      <c r="MAN170" s="50"/>
      <c r="MAO170" s="50"/>
      <c r="MAP170" s="50"/>
      <c r="MAQ170" s="50"/>
      <c r="MAR170" s="50"/>
      <c r="MAS170" s="50"/>
      <c r="MAT170" s="50"/>
      <c r="MAU170" s="50"/>
      <c r="MAV170" s="50"/>
      <c r="MAW170" s="50"/>
      <c r="MAX170" s="50"/>
      <c r="MAY170" s="50"/>
      <c r="MAZ170" s="50"/>
      <c r="MBA170" s="50"/>
      <c r="MBB170" s="50"/>
      <c r="MBC170" s="50"/>
      <c r="MBD170" s="50"/>
      <c r="MBE170" s="50"/>
      <c r="MBF170" s="50"/>
      <c r="MBG170" s="50"/>
      <c r="MBH170" s="50"/>
      <c r="MBI170" s="50"/>
      <c r="MBJ170" s="50"/>
      <c r="MBK170" s="50"/>
      <c r="MBL170" s="50"/>
      <c r="MBM170" s="50"/>
      <c r="MBN170" s="50"/>
      <c r="MBO170" s="50"/>
      <c r="MBP170" s="50"/>
      <c r="MBQ170" s="50"/>
      <c r="MBR170" s="50"/>
      <c r="MBS170" s="50"/>
      <c r="MBT170" s="50"/>
      <c r="MBU170" s="50"/>
      <c r="MBV170" s="50"/>
      <c r="MBW170" s="50"/>
      <c r="MBX170" s="50"/>
      <c r="MBY170" s="50"/>
      <c r="MBZ170" s="50"/>
      <c r="MCA170" s="50"/>
      <c r="MCB170" s="50"/>
      <c r="MCC170" s="50"/>
      <c r="MCD170" s="50"/>
      <c r="MCE170" s="50"/>
      <c r="MCF170" s="50"/>
      <c r="MCG170" s="50"/>
      <c r="MCH170" s="50"/>
      <c r="MCI170" s="50"/>
      <c r="MCJ170" s="50"/>
      <c r="MCK170" s="50"/>
      <c r="MCL170" s="50"/>
      <c r="MCM170" s="50"/>
      <c r="MCN170" s="50"/>
      <c r="MCO170" s="50"/>
      <c r="MCP170" s="50"/>
      <c r="MCQ170" s="50"/>
      <c r="MCR170" s="50"/>
      <c r="MCS170" s="50"/>
      <c r="MCT170" s="50"/>
      <c r="MCU170" s="50"/>
      <c r="MCV170" s="50"/>
      <c r="MCW170" s="50"/>
      <c r="MCX170" s="50"/>
      <c r="MCY170" s="50"/>
      <c r="MCZ170" s="50"/>
      <c r="MDA170" s="50"/>
      <c r="MDB170" s="50"/>
      <c r="MDC170" s="50"/>
      <c r="MDD170" s="50"/>
      <c r="MDE170" s="50"/>
      <c r="MDF170" s="50"/>
      <c r="MDG170" s="50"/>
      <c r="MDH170" s="50"/>
      <c r="MDI170" s="50"/>
      <c r="MDJ170" s="50"/>
      <c r="MDK170" s="50"/>
      <c r="MDL170" s="50"/>
      <c r="MDM170" s="50"/>
      <c r="MDN170" s="50"/>
      <c r="MDO170" s="50"/>
      <c r="MDP170" s="50"/>
      <c r="MDQ170" s="50"/>
      <c r="MDR170" s="50"/>
      <c r="MDS170" s="50"/>
      <c r="MDT170" s="50"/>
      <c r="MDU170" s="50"/>
      <c r="MDV170" s="50"/>
      <c r="MDW170" s="50"/>
      <c r="MDX170" s="50"/>
      <c r="MDY170" s="50"/>
      <c r="MDZ170" s="50"/>
      <c r="MEA170" s="50"/>
      <c r="MEB170" s="50"/>
      <c r="MEC170" s="50"/>
      <c r="MED170" s="50"/>
      <c r="MEE170" s="50"/>
      <c r="MEF170" s="50"/>
      <c r="MEG170" s="50"/>
      <c r="MEH170" s="50"/>
      <c r="MEI170" s="50"/>
      <c r="MEJ170" s="50"/>
      <c r="MEK170" s="50"/>
      <c r="MEL170" s="50"/>
      <c r="MEM170" s="50"/>
      <c r="MEN170" s="50"/>
      <c r="MEO170" s="50"/>
      <c r="MEP170" s="50"/>
      <c r="MEQ170" s="50"/>
      <c r="MER170" s="50"/>
      <c r="MES170" s="50"/>
      <c r="MET170" s="50"/>
      <c r="MEU170" s="50"/>
      <c r="MEV170" s="50"/>
      <c r="MEW170" s="50"/>
      <c r="MEX170" s="50"/>
      <c r="MEY170" s="50"/>
      <c r="MEZ170" s="50"/>
      <c r="MFA170" s="50"/>
      <c r="MFB170" s="50"/>
      <c r="MFC170" s="50"/>
      <c r="MFD170" s="50"/>
      <c r="MFE170" s="50"/>
      <c r="MFF170" s="50"/>
      <c r="MFG170" s="50"/>
      <c r="MFH170" s="50"/>
      <c r="MFI170" s="50"/>
      <c r="MFJ170" s="50"/>
      <c r="MFK170" s="50"/>
      <c r="MFL170" s="50"/>
      <c r="MFM170" s="50"/>
      <c r="MFN170" s="50"/>
      <c r="MFO170" s="50"/>
      <c r="MFP170" s="50"/>
      <c r="MFR170" s="50"/>
      <c r="MFT170" s="50"/>
      <c r="MFU170" s="50"/>
      <c r="MFV170" s="50"/>
      <c r="MFW170" s="50"/>
      <c r="MFX170" s="50"/>
      <c r="MFY170" s="50"/>
      <c r="MFZ170" s="50"/>
      <c r="MGA170" s="50"/>
      <c r="MGF170" s="50"/>
      <c r="MGG170" s="50"/>
      <c r="MGH170" s="50"/>
      <c r="MGI170" s="50"/>
      <c r="MGJ170" s="50"/>
      <c r="MGK170" s="50"/>
      <c r="MGL170" s="50"/>
      <c r="MGM170" s="50"/>
      <c r="MGN170" s="50"/>
      <c r="MGO170" s="50"/>
      <c r="MGP170" s="50"/>
      <c r="MGQ170" s="50"/>
      <c r="MGR170" s="50"/>
      <c r="MGS170" s="50"/>
      <c r="MGT170" s="50"/>
      <c r="MGU170" s="50"/>
      <c r="MGV170" s="50"/>
      <c r="MGW170" s="50"/>
      <c r="MGX170" s="50"/>
      <c r="MGY170" s="50"/>
      <c r="MGZ170" s="50"/>
      <c r="MHA170" s="50"/>
      <c r="MHB170" s="50"/>
      <c r="MHC170" s="50"/>
      <c r="MHD170" s="50"/>
      <c r="MHE170" s="50"/>
      <c r="MHF170" s="50"/>
      <c r="MHG170" s="50"/>
      <c r="MHH170" s="50"/>
      <c r="MHI170" s="50"/>
      <c r="MHJ170" s="50"/>
      <c r="MHK170" s="50"/>
      <c r="MHL170" s="50"/>
      <c r="MHM170" s="50"/>
      <c r="MHN170" s="50"/>
      <c r="MHO170" s="50"/>
      <c r="MHP170" s="50"/>
      <c r="MHQ170" s="50"/>
      <c r="MHR170" s="50"/>
      <c r="MHS170" s="50"/>
      <c r="MHT170" s="50"/>
      <c r="MHU170" s="50"/>
      <c r="MHV170" s="50"/>
      <c r="MHW170" s="50"/>
      <c r="MHX170" s="50"/>
      <c r="MHY170" s="50"/>
      <c r="MHZ170" s="50"/>
      <c r="MIA170" s="50"/>
      <c r="MIB170" s="50"/>
      <c r="MIC170" s="50"/>
      <c r="MID170" s="50"/>
      <c r="MIE170" s="50"/>
      <c r="MIF170" s="50"/>
      <c r="MIG170" s="50"/>
      <c r="MIH170" s="50"/>
      <c r="MII170" s="50"/>
      <c r="MIJ170" s="50"/>
      <c r="MIK170" s="50"/>
      <c r="MIL170" s="50"/>
      <c r="MIM170" s="50"/>
      <c r="MIN170" s="50"/>
      <c r="MIO170" s="50"/>
      <c r="MIP170" s="50"/>
      <c r="MIQ170" s="50"/>
      <c r="MIR170" s="50"/>
      <c r="MIS170" s="50"/>
      <c r="MIT170" s="50"/>
      <c r="MIU170" s="50"/>
      <c r="MIV170" s="50"/>
      <c r="MIW170" s="50"/>
      <c r="MIX170" s="50"/>
      <c r="MIY170" s="50"/>
      <c r="MIZ170" s="50"/>
      <c r="MJA170" s="50"/>
      <c r="MJB170" s="50"/>
      <c r="MJC170" s="50"/>
      <c r="MJD170" s="50"/>
      <c r="MJE170" s="50"/>
      <c r="MJF170" s="50"/>
      <c r="MJG170" s="50"/>
      <c r="MJH170" s="50"/>
      <c r="MJI170" s="50"/>
      <c r="MJJ170" s="50"/>
      <c r="MJK170" s="50"/>
      <c r="MJL170" s="50"/>
      <c r="MJM170" s="50"/>
      <c r="MJN170" s="50"/>
      <c r="MJO170" s="50"/>
      <c r="MJP170" s="50"/>
      <c r="MJQ170" s="50"/>
      <c r="MJR170" s="50"/>
      <c r="MJS170" s="50"/>
      <c r="MJT170" s="50"/>
      <c r="MJU170" s="50"/>
      <c r="MJV170" s="50"/>
      <c r="MJW170" s="50"/>
      <c r="MJX170" s="50"/>
      <c r="MJY170" s="50"/>
      <c r="MJZ170" s="50"/>
      <c r="MKA170" s="50"/>
      <c r="MKB170" s="50"/>
      <c r="MKC170" s="50"/>
      <c r="MKD170" s="50"/>
      <c r="MKE170" s="50"/>
      <c r="MKF170" s="50"/>
      <c r="MKG170" s="50"/>
      <c r="MKH170" s="50"/>
      <c r="MKI170" s="50"/>
      <c r="MKJ170" s="50"/>
      <c r="MKK170" s="50"/>
      <c r="MKL170" s="50"/>
      <c r="MKM170" s="50"/>
      <c r="MKN170" s="50"/>
      <c r="MKO170" s="50"/>
      <c r="MKP170" s="50"/>
      <c r="MKQ170" s="50"/>
      <c r="MKR170" s="50"/>
      <c r="MKS170" s="50"/>
      <c r="MKT170" s="50"/>
      <c r="MKU170" s="50"/>
      <c r="MKV170" s="50"/>
      <c r="MKW170" s="50"/>
      <c r="MKX170" s="50"/>
      <c r="MKY170" s="50"/>
      <c r="MKZ170" s="50"/>
      <c r="MLA170" s="50"/>
      <c r="MLB170" s="50"/>
      <c r="MLC170" s="50"/>
      <c r="MLD170" s="50"/>
      <c r="MLE170" s="50"/>
      <c r="MLF170" s="50"/>
      <c r="MLG170" s="50"/>
      <c r="MLH170" s="50"/>
      <c r="MLI170" s="50"/>
      <c r="MLJ170" s="50"/>
      <c r="MLK170" s="50"/>
      <c r="MLL170" s="50"/>
      <c r="MLM170" s="50"/>
      <c r="MLN170" s="50"/>
      <c r="MLO170" s="50"/>
      <c r="MLP170" s="50"/>
      <c r="MLQ170" s="50"/>
      <c r="MLR170" s="50"/>
      <c r="MLS170" s="50"/>
      <c r="MLT170" s="50"/>
      <c r="MLU170" s="50"/>
      <c r="MLV170" s="50"/>
      <c r="MLW170" s="50"/>
      <c r="MLX170" s="50"/>
      <c r="MLY170" s="50"/>
      <c r="MLZ170" s="50"/>
      <c r="MMA170" s="50"/>
      <c r="MMB170" s="50"/>
      <c r="MMC170" s="50"/>
      <c r="MMD170" s="50"/>
      <c r="MME170" s="50"/>
      <c r="MMF170" s="50"/>
      <c r="MMG170" s="50"/>
      <c r="MMH170" s="50"/>
      <c r="MMI170" s="50"/>
      <c r="MMJ170" s="50"/>
      <c r="MMK170" s="50"/>
      <c r="MML170" s="50"/>
      <c r="MMM170" s="50"/>
      <c r="MMN170" s="50"/>
      <c r="MMO170" s="50"/>
      <c r="MMP170" s="50"/>
      <c r="MMQ170" s="50"/>
      <c r="MMR170" s="50"/>
      <c r="MMS170" s="50"/>
      <c r="MMT170" s="50"/>
      <c r="MMU170" s="50"/>
      <c r="MMV170" s="50"/>
      <c r="MMW170" s="50"/>
      <c r="MMX170" s="50"/>
      <c r="MMY170" s="50"/>
      <c r="MMZ170" s="50"/>
      <c r="MNA170" s="50"/>
      <c r="MNB170" s="50"/>
      <c r="MNC170" s="50"/>
      <c r="MND170" s="50"/>
      <c r="MNE170" s="50"/>
      <c r="MNF170" s="50"/>
      <c r="MNG170" s="50"/>
      <c r="MNH170" s="50"/>
      <c r="MNI170" s="50"/>
      <c r="MNJ170" s="50"/>
      <c r="MNK170" s="50"/>
      <c r="MNL170" s="50"/>
      <c r="MNM170" s="50"/>
      <c r="MNN170" s="50"/>
      <c r="MNO170" s="50"/>
      <c r="MNP170" s="50"/>
      <c r="MNQ170" s="50"/>
      <c r="MNR170" s="50"/>
      <c r="MNS170" s="50"/>
      <c r="MNT170" s="50"/>
      <c r="MNU170" s="50"/>
      <c r="MNV170" s="50"/>
      <c r="MNW170" s="50"/>
      <c r="MNX170" s="50"/>
      <c r="MNY170" s="50"/>
      <c r="MNZ170" s="50"/>
      <c r="MOA170" s="50"/>
      <c r="MOB170" s="50"/>
      <c r="MOC170" s="50"/>
      <c r="MOD170" s="50"/>
      <c r="MOE170" s="50"/>
      <c r="MOF170" s="50"/>
      <c r="MOG170" s="50"/>
      <c r="MOH170" s="50"/>
      <c r="MOI170" s="50"/>
      <c r="MOJ170" s="50"/>
      <c r="MOK170" s="50"/>
      <c r="MOL170" s="50"/>
      <c r="MOM170" s="50"/>
      <c r="MON170" s="50"/>
      <c r="MOO170" s="50"/>
      <c r="MOP170" s="50"/>
      <c r="MOQ170" s="50"/>
      <c r="MOR170" s="50"/>
      <c r="MOS170" s="50"/>
      <c r="MOT170" s="50"/>
      <c r="MOU170" s="50"/>
      <c r="MOV170" s="50"/>
      <c r="MOW170" s="50"/>
      <c r="MOX170" s="50"/>
      <c r="MOY170" s="50"/>
      <c r="MOZ170" s="50"/>
      <c r="MPA170" s="50"/>
      <c r="MPB170" s="50"/>
      <c r="MPC170" s="50"/>
      <c r="MPD170" s="50"/>
      <c r="MPE170" s="50"/>
      <c r="MPF170" s="50"/>
      <c r="MPG170" s="50"/>
      <c r="MPH170" s="50"/>
      <c r="MPI170" s="50"/>
      <c r="MPJ170" s="50"/>
      <c r="MPK170" s="50"/>
      <c r="MPL170" s="50"/>
      <c r="MPN170" s="50"/>
      <c r="MPP170" s="50"/>
      <c r="MPQ170" s="50"/>
      <c r="MPR170" s="50"/>
      <c r="MPS170" s="50"/>
      <c r="MPT170" s="50"/>
      <c r="MPU170" s="50"/>
      <c r="MPV170" s="50"/>
      <c r="MPW170" s="50"/>
      <c r="MQB170" s="50"/>
      <c r="MQC170" s="50"/>
      <c r="MQD170" s="50"/>
      <c r="MQE170" s="50"/>
      <c r="MQF170" s="50"/>
      <c r="MQG170" s="50"/>
      <c r="MQH170" s="50"/>
      <c r="MQI170" s="50"/>
      <c r="MQJ170" s="50"/>
      <c r="MQK170" s="50"/>
      <c r="MQL170" s="50"/>
      <c r="MQM170" s="50"/>
      <c r="MQN170" s="50"/>
      <c r="MQO170" s="50"/>
      <c r="MQP170" s="50"/>
      <c r="MQQ170" s="50"/>
      <c r="MQR170" s="50"/>
      <c r="MQS170" s="50"/>
      <c r="MQT170" s="50"/>
      <c r="MQU170" s="50"/>
      <c r="MQV170" s="50"/>
      <c r="MQW170" s="50"/>
      <c r="MQX170" s="50"/>
      <c r="MQY170" s="50"/>
      <c r="MQZ170" s="50"/>
      <c r="MRA170" s="50"/>
      <c r="MRB170" s="50"/>
      <c r="MRC170" s="50"/>
      <c r="MRD170" s="50"/>
      <c r="MRE170" s="50"/>
      <c r="MRF170" s="50"/>
      <c r="MRG170" s="50"/>
      <c r="MRH170" s="50"/>
      <c r="MRI170" s="50"/>
      <c r="MRJ170" s="50"/>
      <c r="MRK170" s="50"/>
      <c r="MRL170" s="50"/>
      <c r="MRM170" s="50"/>
      <c r="MRN170" s="50"/>
      <c r="MRO170" s="50"/>
      <c r="MRP170" s="50"/>
      <c r="MRQ170" s="50"/>
      <c r="MRR170" s="50"/>
      <c r="MRS170" s="50"/>
      <c r="MRT170" s="50"/>
      <c r="MRU170" s="50"/>
      <c r="MRV170" s="50"/>
      <c r="MRW170" s="50"/>
      <c r="MRX170" s="50"/>
      <c r="MRY170" s="50"/>
      <c r="MRZ170" s="50"/>
      <c r="MSA170" s="50"/>
      <c r="MSB170" s="50"/>
      <c r="MSC170" s="50"/>
      <c r="MSD170" s="50"/>
      <c r="MSE170" s="50"/>
      <c r="MSF170" s="50"/>
      <c r="MSG170" s="50"/>
      <c r="MSH170" s="50"/>
      <c r="MSI170" s="50"/>
      <c r="MSJ170" s="50"/>
      <c r="MSK170" s="50"/>
      <c r="MSL170" s="50"/>
      <c r="MSM170" s="50"/>
      <c r="MSN170" s="50"/>
      <c r="MSO170" s="50"/>
      <c r="MSP170" s="50"/>
      <c r="MSQ170" s="50"/>
      <c r="MSR170" s="50"/>
      <c r="MSS170" s="50"/>
      <c r="MST170" s="50"/>
      <c r="MSU170" s="50"/>
      <c r="MSV170" s="50"/>
      <c r="MSW170" s="50"/>
      <c r="MSX170" s="50"/>
      <c r="MSY170" s="50"/>
      <c r="MSZ170" s="50"/>
      <c r="MTA170" s="50"/>
      <c r="MTB170" s="50"/>
      <c r="MTC170" s="50"/>
      <c r="MTD170" s="50"/>
      <c r="MTE170" s="50"/>
      <c r="MTF170" s="50"/>
      <c r="MTG170" s="50"/>
      <c r="MTH170" s="50"/>
      <c r="MTI170" s="50"/>
      <c r="MTJ170" s="50"/>
      <c r="MTK170" s="50"/>
      <c r="MTL170" s="50"/>
      <c r="MTM170" s="50"/>
      <c r="MTN170" s="50"/>
      <c r="MTO170" s="50"/>
      <c r="MTP170" s="50"/>
      <c r="MTQ170" s="50"/>
      <c r="MTR170" s="50"/>
      <c r="MTS170" s="50"/>
      <c r="MTT170" s="50"/>
      <c r="MTU170" s="50"/>
      <c r="MTV170" s="50"/>
      <c r="MTW170" s="50"/>
      <c r="MTX170" s="50"/>
      <c r="MTY170" s="50"/>
      <c r="MTZ170" s="50"/>
      <c r="MUA170" s="50"/>
      <c r="MUB170" s="50"/>
      <c r="MUC170" s="50"/>
      <c r="MUD170" s="50"/>
      <c r="MUE170" s="50"/>
      <c r="MUF170" s="50"/>
      <c r="MUG170" s="50"/>
      <c r="MUH170" s="50"/>
      <c r="MUI170" s="50"/>
      <c r="MUJ170" s="50"/>
      <c r="MUK170" s="50"/>
      <c r="MUL170" s="50"/>
      <c r="MUM170" s="50"/>
      <c r="MUN170" s="50"/>
      <c r="MUO170" s="50"/>
      <c r="MUP170" s="50"/>
      <c r="MUQ170" s="50"/>
      <c r="MUR170" s="50"/>
      <c r="MUS170" s="50"/>
      <c r="MUT170" s="50"/>
      <c r="MUU170" s="50"/>
      <c r="MUV170" s="50"/>
      <c r="MUW170" s="50"/>
      <c r="MUX170" s="50"/>
      <c r="MUY170" s="50"/>
      <c r="MUZ170" s="50"/>
      <c r="MVA170" s="50"/>
      <c r="MVB170" s="50"/>
      <c r="MVC170" s="50"/>
      <c r="MVD170" s="50"/>
      <c r="MVE170" s="50"/>
      <c r="MVF170" s="50"/>
      <c r="MVG170" s="50"/>
      <c r="MVH170" s="50"/>
      <c r="MVI170" s="50"/>
      <c r="MVJ170" s="50"/>
      <c r="MVK170" s="50"/>
      <c r="MVL170" s="50"/>
      <c r="MVM170" s="50"/>
      <c r="MVN170" s="50"/>
      <c r="MVO170" s="50"/>
      <c r="MVP170" s="50"/>
      <c r="MVQ170" s="50"/>
      <c r="MVR170" s="50"/>
      <c r="MVS170" s="50"/>
      <c r="MVT170" s="50"/>
      <c r="MVU170" s="50"/>
      <c r="MVV170" s="50"/>
      <c r="MVW170" s="50"/>
      <c r="MVX170" s="50"/>
      <c r="MVY170" s="50"/>
      <c r="MVZ170" s="50"/>
      <c r="MWA170" s="50"/>
      <c r="MWB170" s="50"/>
      <c r="MWC170" s="50"/>
      <c r="MWD170" s="50"/>
      <c r="MWE170" s="50"/>
      <c r="MWF170" s="50"/>
      <c r="MWG170" s="50"/>
      <c r="MWH170" s="50"/>
      <c r="MWI170" s="50"/>
      <c r="MWJ170" s="50"/>
      <c r="MWK170" s="50"/>
      <c r="MWL170" s="50"/>
      <c r="MWM170" s="50"/>
      <c r="MWN170" s="50"/>
      <c r="MWO170" s="50"/>
      <c r="MWP170" s="50"/>
      <c r="MWQ170" s="50"/>
      <c r="MWR170" s="50"/>
      <c r="MWS170" s="50"/>
      <c r="MWT170" s="50"/>
      <c r="MWU170" s="50"/>
      <c r="MWV170" s="50"/>
      <c r="MWW170" s="50"/>
      <c r="MWX170" s="50"/>
      <c r="MWY170" s="50"/>
      <c r="MWZ170" s="50"/>
      <c r="MXA170" s="50"/>
      <c r="MXB170" s="50"/>
      <c r="MXC170" s="50"/>
      <c r="MXD170" s="50"/>
      <c r="MXE170" s="50"/>
      <c r="MXF170" s="50"/>
      <c r="MXG170" s="50"/>
      <c r="MXH170" s="50"/>
      <c r="MXI170" s="50"/>
      <c r="MXJ170" s="50"/>
      <c r="MXK170" s="50"/>
      <c r="MXL170" s="50"/>
      <c r="MXM170" s="50"/>
      <c r="MXN170" s="50"/>
      <c r="MXO170" s="50"/>
      <c r="MXP170" s="50"/>
      <c r="MXQ170" s="50"/>
      <c r="MXR170" s="50"/>
      <c r="MXS170" s="50"/>
      <c r="MXT170" s="50"/>
      <c r="MXU170" s="50"/>
      <c r="MXV170" s="50"/>
      <c r="MXW170" s="50"/>
      <c r="MXX170" s="50"/>
      <c r="MXY170" s="50"/>
      <c r="MXZ170" s="50"/>
      <c r="MYA170" s="50"/>
      <c r="MYB170" s="50"/>
      <c r="MYC170" s="50"/>
      <c r="MYD170" s="50"/>
      <c r="MYE170" s="50"/>
      <c r="MYF170" s="50"/>
      <c r="MYG170" s="50"/>
      <c r="MYH170" s="50"/>
      <c r="MYI170" s="50"/>
      <c r="MYJ170" s="50"/>
      <c r="MYK170" s="50"/>
      <c r="MYL170" s="50"/>
      <c r="MYM170" s="50"/>
      <c r="MYN170" s="50"/>
      <c r="MYO170" s="50"/>
      <c r="MYP170" s="50"/>
      <c r="MYQ170" s="50"/>
      <c r="MYR170" s="50"/>
      <c r="MYS170" s="50"/>
      <c r="MYT170" s="50"/>
      <c r="MYU170" s="50"/>
      <c r="MYV170" s="50"/>
      <c r="MYW170" s="50"/>
      <c r="MYX170" s="50"/>
      <c r="MYY170" s="50"/>
      <c r="MYZ170" s="50"/>
      <c r="MZA170" s="50"/>
      <c r="MZB170" s="50"/>
      <c r="MZC170" s="50"/>
      <c r="MZD170" s="50"/>
      <c r="MZE170" s="50"/>
      <c r="MZF170" s="50"/>
      <c r="MZG170" s="50"/>
      <c r="MZH170" s="50"/>
      <c r="MZJ170" s="50"/>
      <c r="MZL170" s="50"/>
      <c r="MZM170" s="50"/>
      <c r="MZN170" s="50"/>
      <c r="MZO170" s="50"/>
      <c r="MZP170" s="50"/>
      <c r="MZQ170" s="50"/>
      <c r="MZR170" s="50"/>
      <c r="MZS170" s="50"/>
      <c r="MZX170" s="50"/>
      <c r="MZY170" s="50"/>
      <c r="MZZ170" s="50"/>
      <c r="NAA170" s="50"/>
      <c r="NAB170" s="50"/>
      <c r="NAC170" s="50"/>
      <c r="NAD170" s="50"/>
      <c r="NAE170" s="50"/>
      <c r="NAF170" s="50"/>
      <c r="NAG170" s="50"/>
      <c r="NAH170" s="50"/>
      <c r="NAI170" s="50"/>
      <c r="NAJ170" s="50"/>
      <c r="NAK170" s="50"/>
      <c r="NAL170" s="50"/>
      <c r="NAM170" s="50"/>
      <c r="NAN170" s="50"/>
      <c r="NAO170" s="50"/>
      <c r="NAP170" s="50"/>
      <c r="NAQ170" s="50"/>
      <c r="NAR170" s="50"/>
      <c r="NAS170" s="50"/>
      <c r="NAT170" s="50"/>
      <c r="NAU170" s="50"/>
      <c r="NAV170" s="50"/>
      <c r="NAW170" s="50"/>
      <c r="NAX170" s="50"/>
      <c r="NAY170" s="50"/>
      <c r="NAZ170" s="50"/>
      <c r="NBA170" s="50"/>
      <c r="NBB170" s="50"/>
      <c r="NBC170" s="50"/>
      <c r="NBD170" s="50"/>
      <c r="NBE170" s="50"/>
      <c r="NBF170" s="50"/>
      <c r="NBG170" s="50"/>
      <c r="NBH170" s="50"/>
      <c r="NBI170" s="50"/>
      <c r="NBJ170" s="50"/>
      <c r="NBK170" s="50"/>
      <c r="NBL170" s="50"/>
      <c r="NBM170" s="50"/>
      <c r="NBN170" s="50"/>
      <c r="NBO170" s="50"/>
      <c r="NBP170" s="50"/>
      <c r="NBQ170" s="50"/>
      <c r="NBR170" s="50"/>
      <c r="NBS170" s="50"/>
      <c r="NBT170" s="50"/>
      <c r="NBU170" s="50"/>
      <c r="NBV170" s="50"/>
      <c r="NBW170" s="50"/>
      <c r="NBX170" s="50"/>
      <c r="NBY170" s="50"/>
      <c r="NBZ170" s="50"/>
      <c r="NCA170" s="50"/>
      <c r="NCB170" s="50"/>
      <c r="NCC170" s="50"/>
      <c r="NCD170" s="50"/>
      <c r="NCE170" s="50"/>
      <c r="NCF170" s="50"/>
      <c r="NCG170" s="50"/>
      <c r="NCH170" s="50"/>
      <c r="NCI170" s="50"/>
      <c r="NCJ170" s="50"/>
      <c r="NCK170" s="50"/>
      <c r="NCL170" s="50"/>
      <c r="NCM170" s="50"/>
      <c r="NCN170" s="50"/>
      <c r="NCO170" s="50"/>
      <c r="NCP170" s="50"/>
      <c r="NCQ170" s="50"/>
      <c r="NCR170" s="50"/>
      <c r="NCS170" s="50"/>
      <c r="NCT170" s="50"/>
      <c r="NCU170" s="50"/>
      <c r="NCV170" s="50"/>
      <c r="NCW170" s="50"/>
      <c r="NCX170" s="50"/>
      <c r="NCY170" s="50"/>
      <c r="NCZ170" s="50"/>
      <c r="NDA170" s="50"/>
      <c r="NDB170" s="50"/>
      <c r="NDC170" s="50"/>
      <c r="NDD170" s="50"/>
      <c r="NDE170" s="50"/>
      <c r="NDF170" s="50"/>
      <c r="NDG170" s="50"/>
      <c r="NDH170" s="50"/>
      <c r="NDI170" s="50"/>
      <c r="NDJ170" s="50"/>
      <c r="NDK170" s="50"/>
      <c r="NDL170" s="50"/>
      <c r="NDM170" s="50"/>
      <c r="NDN170" s="50"/>
      <c r="NDO170" s="50"/>
      <c r="NDP170" s="50"/>
      <c r="NDQ170" s="50"/>
      <c r="NDR170" s="50"/>
      <c r="NDS170" s="50"/>
      <c r="NDT170" s="50"/>
      <c r="NDU170" s="50"/>
      <c r="NDV170" s="50"/>
      <c r="NDW170" s="50"/>
      <c r="NDX170" s="50"/>
      <c r="NDY170" s="50"/>
      <c r="NDZ170" s="50"/>
      <c r="NEA170" s="50"/>
      <c r="NEB170" s="50"/>
      <c r="NEC170" s="50"/>
      <c r="NED170" s="50"/>
      <c r="NEE170" s="50"/>
      <c r="NEF170" s="50"/>
      <c r="NEG170" s="50"/>
      <c r="NEH170" s="50"/>
      <c r="NEI170" s="50"/>
      <c r="NEJ170" s="50"/>
      <c r="NEK170" s="50"/>
      <c r="NEL170" s="50"/>
      <c r="NEM170" s="50"/>
      <c r="NEN170" s="50"/>
      <c r="NEO170" s="50"/>
      <c r="NEP170" s="50"/>
      <c r="NEQ170" s="50"/>
      <c r="NER170" s="50"/>
      <c r="NES170" s="50"/>
      <c r="NET170" s="50"/>
      <c r="NEU170" s="50"/>
      <c r="NEV170" s="50"/>
      <c r="NEW170" s="50"/>
      <c r="NEX170" s="50"/>
      <c r="NEY170" s="50"/>
      <c r="NEZ170" s="50"/>
      <c r="NFA170" s="50"/>
      <c r="NFB170" s="50"/>
      <c r="NFC170" s="50"/>
      <c r="NFD170" s="50"/>
      <c r="NFE170" s="50"/>
      <c r="NFF170" s="50"/>
      <c r="NFG170" s="50"/>
      <c r="NFH170" s="50"/>
      <c r="NFI170" s="50"/>
      <c r="NFJ170" s="50"/>
      <c r="NFK170" s="50"/>
      <c r="NFL170" s="50"/>
      <c r="NFM170" s="50"/>
      <c r="NFN170" s="50"/>
      <c r="NFO170" s="50"/>
      <c r="NFP170" s="50"/>
      <c r="NFQ170" s="50"/>
      <c r="NFR170" s="50"/>
      <c r="NFS170" s="50"/>
      <c r="NFT170" s="50"/>
      <c r="NFU170" s="50"/>
      <c r="NFV170" s="50"/>
      <c r="NFW170" s="50"/>
      <c r="NFX170" s="50"/>
      <c r="NFY170" s="50"/>
      <c r="NFZ170" s="50"/>
      <c r="NGA170" s="50"/>
      <c r="NGB170" s="50"/>
      <c r="NGC170" s="50"/>
      <c r="NGD170" s="50"/>
      <c r="NGE170" s="50"/>
      <c r="NGF170" s="50"/>
      <c r="NGG170" s="50"/>
      <c r="NGH170" s="50"/>
      <c r="NGI170" s="50"/>
      <c r="NGJ170" s="50"/>
      <c r="NGK170" s="50"/>
      <c r="NGL170" s="50"/>
      <c r="NGM170" s="50"/>
      <c r="NGN170" s="50"/>
      <c r="NGO170" s="50"/>
      <c r="NGP170" s="50"/>
      <c r="NGQ170" s="50"/>
      <c r="NGR170" s="50"/>
      <c r="NGS170" s="50"/>
      <c r="NGT170" s="50"/>
      <c r="NGU170" s="50"/>
      <c r="NGV170" s="50"/>
      <c r="NGW170" s="50"/>
      <c r="NGX170" s="50"/>
      <c r="NGY170" s="50"/>
      <c r="NGZ170" s="50"/>
      <c r="NHA170" s="50"/>
      <c r="NHB170" s="50"/>
      <c r="NHC170" s="50"/>
      <c r="NHD170" s="50"/>
      <c r="NHE170" s="50"/>
      <c r="NHF170" s="50"/>
      <c r="NHG170" s="50"/>
      <c r="NHH170" s="50"/>
      <c r="NHI170" s="50"/>
      <c r="NHJ170" s="50"/>
      <c r="NHK170" s="50"/>
      <c r="NHL170" s="50"/>
      <c r="NHM170" s="50"/>
      <c r="NHN170" s="50"/>
      <c r="NHO170" s="50"/>
      <c r="NHP170" s="50"/>
      <c r="NHQ170" s="50"/>
      <c r="NHR170" s="50"/>
      <c r="NHS170" s="50"/>
      <c r="NHT170" s="50"/>
      <c r="NHU170" s="50"/>
      <c r="NHV170" s="50"/>
      <c r="NHW170" s="50"/>
      <c r="NHX170" s="50"/>
      <c r="NHY170" s="50"/>
      <c r="NHZ170" s="50"/>
      <c r="NIA170" s="50"/>
      <c r="NIB170" s="50"/>
      <c r="NIC170" s="50"/>
      <c r="NID170" s="50"/>
      <c r="NIE170" s="50"/>
      <c r="NIF170" s="50"/>
      <c r="NIG170" s="50"/>
      <c r="NIH170" s="50"/>
      <c r="NII170" s="50"/>
      <c r="NIJ170" s="50"/>
      <c r="NIK170" s="50"/>
      <c r="NIL170" s="50"/>
      <c r="NIM170" s="50"/>
      <c r="NIN170" s="50"/>
      <c r="NIO170" s="50"/>
      <c r="NIP170" s="50"/>
      <c r="NIQ170" s="50"/>
      <c r="NIR170" s="50"/>
      <c r="NIS170" s="50"/>
      <c r="NIT170" s="50"/>
      <c r="NIU170" s="50"/>
      <c r="NIV170" s="50"/>
      <c r="NIW170" s="50"/>
      <c r="NIX170" s="50"/>
      <c r="NIY170" s="50"/>
      <c r="NIZ170" s="50"/>
      <c r="NJA170" s="50"/>
      <c r="NJB170" s="50"/>
      <c r="NJC170" s="50"/>
      <c r="NJD170" s="50"/>
      <c r="NJF170" s="50"/>
      <c r="NJH170" s="50"/>
      <c r="NJI170" s="50"/>
      <c r="NJJ170" s="50"/>
      <c r="NJK170" s="50"/>
      <c r="NJL170" s="50"/>
      <c r="NJM170" s="50"/>
      <c r="NJN170" s="50"/>
      <c r="NJO170" s="50"/>
      <c r="NJT170" s="50"/>
      <c r="NJU170" s="50"/>
      <c r="NJV170" s="50"/>
      <c r="NJW170" s="50"/>
      <c r="NJX170" s="50"/>
      <c r="NJY170" s="50"/>
      <c r="NJZ170" s="50"/>
      <c r="NKA170" s="50"/>
      <c r="NKB170" s="50"/>
      <c r="NKC170" s="50"/>
      <c r="NKD170" s="50"/>
      <c r="NKE170" s="50"/>
      <c r="NKF170" s="50"/>
      <c r="NKG170" s="50"/>
      <c r="NKH170" s="50"/>
      <c r="NKI170" s="50"/>
      <c r="NKJ170" s="50"/>
      <c r="NKK170" s="50"/>
      <c r="NKL170" s="50"/>
      <c r="NKM170" s="50"/>
      <c r="NKN170" s="50"/>
      <c r="NKO170" s="50"/>
      <c r="NKP170" s="50"/>
      <c r="NKQ170" s="50"/>
      <c r="NKR170" s="50"/>
      <c r="NKS170" s="50"/>
      <c r="NKT170" s="50"/>
      <c r="NKU170" s="50"/>
      <c r="NKV170" s="50"/>
      <c r="NKW170" s="50"/>
      <c r="NKX170" s="50"/>
      <c r="NKY170" s="50"/>
      <c r="NKZ170" s="50"/>
      <c r="NLA170" s="50"/>
      <c r="NLB170" s="50"/>
      <c r="NLC170" s="50"/>
      <c r="NLD170" s="50"/>
      <c r="NLE170" s="50"/>
      <c r="NLF170" s="50"/>
      <c r="NLG170" s="50"/>
      <c r="NLH170" s="50"/>
      <c r="NLI170" s="50"/>
      <c r="NLJ170" s="50"/>
      <c r="NLK170" s="50"/>
      <c r="NLL170" s="50"/>
      <c r="NLM170" s="50"/>
      <c r="NLN170" s="50"/>
      <c r="NLO170" s="50"/>
      <c r="NLP170" s="50"/>
      <c r="NLQ170" s="50"/>
      <c r="NLR170" s="50"/>
      <c r="NLS170" s="50"/>
      <c r="NLT170" s="50"/>
      <c r="NLU170" s="50"/>
      <c r="NLV170" s="50"/>
      <c r="NLW170" s="50"/>
      <c r="NLX170" s="50"/>
      <c r="NLY170" s="50"/>
      <c r="NLZ170" s="50"/>
      <c r="NMA170" s="50"/>
      <c r="NMB170" s="50"/>
      <c r="NMC170" s="50"/>
      <c r="NMD170" s="50"/>
      <c r="NME170" s="50"/>
      <c r="NMF170" s="50"/>
      <c r="NMG170" s="50"/>
      <c r="NMH170" s="50"/>
      <c r="NMI170" s="50"/>
      <c r="NMJ170" s="50"/>
      <c r="NMK170" s="50"/>
      <c r="NML170" s="50"/>
      <c r="NMM170" s="50"/>
      <c r="NMN170" s="50"/>
      <c r="NMO170" s="50"/>
      <c r="NMP170" s="50"/>
      <c r="NMQ170" s="50"/>
      <c r="NMR170" s="50"/>
      <c r="NMS170" s="50"/>
      <c r="NMT170" s="50"/>
      <c r="NMU170" s="50"/>
      <c r="NMV170" s="50"/>
      <c r="NMW170" s="50"/>
      <c r="NMX170" s="50"/>
      <c r="NMY170" s="50"/>
      <c r="NMZ170" s="50"/>
      <c r="NNA170" s="50"/>
      <c r="NNB170" s="50"/>
      <c r="NNC170" s="50"/>
      <c r="NND170" s="50"/>
      <c r="NNE170" s="50"/>
      <c r="NNF170" s="50"/>
      <c r="NNG170" s="50"/>
      <c r="NNH170" s="50"/>
      <c r="NNI170" s="50"/>
      <c r="NNJ170" s="50"/>
      <c r="NNK170" s="50"/>
      <c r="NNL170" s="50"/>
      <c r="NNM170" s="50"/>
      <c r="NNN170" s="50"/>
      <c r="NNO170" s="50"/>
      <c r="NNP170" s="50"/>
      <c r="NNQ170" s="50"/>
      <c r="NNR170" s="50"/>
      <c r="NNS170" s="50"/>
      <c r="NNT170" s="50"/>
      <c r="NNU170" s="50"/>
      <c r="NNV170" s="50"/>
      <c r="NNW170" s="50"/>
      <c r="NNX170" s="50"/>
      <c r="NNY170" s="50"/>
      <c r="NNZ170" s="50"/>
      <c r="NOA170" s="50"/>
      <c r="NOB170" s="50"/>
      <c r="NOC170" s="50"/>
      <c r="NOD170" s="50"/>
      <c r="NOE170" s="50"/>
      <c r="NOF170" s="50"/>
      <c r="NOG170" s="50"/>
      <c r="NOH170" s="50"/>
      <c r="NOI170" s="50"/>
      <c r="NOJ170" s="50"/>
      <c r="NOK170" s="50"/>
      <c r="NOL170" s="50"/>
      <c r="NOM170" s="50"/>
      <c r="NON170" s="50"/>
      <c r="NOO170" s="50"/>
      <c r="NOP170" s="50"/>
      <c r="NOQ170" s="50"/>
      <c r="NOR170" s="50"/>
      <c r="NOS170" s="50"/>
      <c r="NOT170" s="50"/>
      <c r="NOU170" s="50"/>
      <c r="NOV170" s="50"/>
      <c r="NOW170" s="50"/>
      <c r="NOX170" s="50"/>
      <c r="NOY170" s="50"/>
      <c r="NOZ170" s="50"/>
      <c r="NPA170" s="50"/>
      <c r="NPB170" s="50"/>
      <c r="NPC170" s="50"/>
      <c r="NPD170" s="50"/>
      <c r="NPE170" s="50"/>
      <c r="NPF170" s="50"/>
      <c r="NPG170" s="50"/>
      <c r="NPH170" s="50"/>
      <c r="NPI170" s="50"/>
      <c r="NPJ170" s="50"/>
      <c r="NPK170" s="50"/>
      <c r="NPL170" s="50"/>
      <c r="NPM170" s="50"/>
      <c r="NPN170" s="50"/>
      <c r="NPO170" s="50"/>
      <c r="NPP170" s="50"/>
      <c r="NPQ170" s="50"/>
      <c r="NPR170" s="50"/>
      <c r="NPS170" s="50"/>
      <c r="NPT170" s="50"/>
      <c r="NPU170" s="50"/>
      <c r="NPV170" s="50"/>
      <c r="NPW170" s="50"/>
      <c r="NPX170" s="50"/>
      <c r="NPY170" s="50"/>
      <c r="NPZ170" s="50"/>
      <c r="NQA170" s="50"/>
      <c r="NQB170" s="50"/>
      <c r="NQC170" s="50"/>
      <c r="NQD170" s="50"/>
      <c r="NQE170" s="50"/>
      <c r="NQF170" s="50"/>
      <c r="NQG170" s="50"/>
      <c r="NQH170" s="50"/>
      <c r="NQI170" s="50"/>
      <c r="NQJ170" s="50"/>
      <c r="NQK170" s="50"/>
      <c r="NQL170" s="50"/>
      <c r="NQM170" s="50"/>
      <c r="NQN170" s="50"/>
      <c r="NQO170" s="50"/>
      <c r="NQP170" s="50"/>
      <c r="NQQ170" s="50"/>
      <c r="NQR170" s="50"/>
      <c r="NQS170" s="50"/>
      <c r="NQT170" s="50"/>
      <c r="NQU170" s="50"/>
      <c r="NQV170" s="50"/>
      <c r="NQW170" s="50"/>
      <c r="NQX170" s="50"/>
      <c r="NQY170" s="50"/>
      <c r="NQZ170" s="50"/>
      <c r="NRA170" s="50"/>
      <c r="NRB170" s="50"/>
      <c r="NRC170" s="50"/>
      <c r="NRD170" s="50"/>
      <c r="NRE170" s="50"/>
      <c r="NRF170" s="50"/>
      <c r="NRG170" s="50"/>
      <c r="NRH170" s="50"/>
      <c r="NRI170" s="50"/>
      <c r="NRJ170" s="50"/>
      <c r="NRK170" s="50"/>
      <c r="NRL170" s="50"/>
      <c r="NRM170" s="50"/>
      <c r="NRN170" s="50"/>
      <c r="NRO170" s="50"/>
      <c r="NRP170" s="50"/>
      <c r="NRQ170" s="50"/>
      <c r="NRR170" s="50"/>
      <c r="NRS170" s="50"/>
      <c r="NRT170" s="50"/>
      <c r="NRU170" s="50"/>
      <c r="NRV170" s="50"/>
      <c r="NRW170" s="50"/>
      <c r="NRX170" s="50"/>
      <c r="NRY170" s="50"/>
      <c r="NRZ170" s="50"/>
      <c r="NSA170" s="50"/>
      <c r="NSB170" s="50"/>
      <c r="NSC170" s="50"/>
      <c r="NSD170" s="50"/>
      <c r="NSE170" s="50"/>
      <c r="NSF170" s="50"/>
      <c r="NSG170" s="50"/>
      <c r="NSH170" s="50"/>
      <c r="NSI170" s="50"/>
      <c r="NSJ170" s="50"/>
      <c r="NSK170" s="50"/>
      <c r="NSL170" s="50"/>
      <c r="NSM170" s="50"/>
      <c r="NSN170" s="50"/>
      <c r="NSO170" s="50"/>
      <c r="NSP170" s="50"/>
      <c r="NSQ170" s="50"/>
      <c r="NSR170" s="50"/>
      <c r="NSS170" s="50"/>
      <c r="NST170" s="50"/>
      <c r="NSU170" s="50"/>
      <c r="NSV170" s="50"/>
      <c r="NSW170" s="50"/>
      <c r="NSX170" s="50"/>
      <c r="NSY170" s="50"/>
      <c r="NSZ170" s="50"/>
      <c r="NTB170" s="50"/>
      <c r="NTD170" s="50"/>
      <c r="NTE170" s="50"/>
      <c r="NTF170" s="50"/>
      <c r="NTG170" s="50"/>
      <c r="NTH170" s="50"/>
      <c r="NTI170" s="50"/>
      <c r="NTJ170" s="50"/>
      <c r="NTK170" s="50"/>
      <c r="NTP170" s="50"/>
      <c r="NTQ170" s="50"/>
      <c r="NTR170" s="50"/>
      <c r="NTS170" s="50"/>
      <c r="NTT170" s="50"/>
      <c r="NTU170" s="50"/>
      <c r="NTV170" s="50"/>
      <c r="NTW170" s="50"/>
      <c r="NTX170" s="50"/>
      <c r="NTY170" s="50"/>
      <c r="NTZ170" s="50"/>
      <c r="NUA170" s="50"/>
      <c r="NUB170" s="50"/>
      <c r="NUC170" s="50"/>
      <c r="NUD170" s="50"/>
      <c r="NUE170" s="50"/>
      <c r="NUF170" s="50"/>
      <c r="NUG170" s="50"/>
      <c r="NUH170" s="50"/>
      <c r="NUI170" s="50"/>
      <c r="NUJ170" s="50"/>
      <c r="NUK170" s="50"/>
      <c r="NUL170" s="50"/>
      <c r="NUM170" s="50"/>
      <c r="NUN170" s="50"/>
      <c r="NUO170" s="50"/>
      <c r="NUP170" s="50"/>
      <c r="NUQ170" s="50"/>
      <c r="NUR170" s="50"/>
      <c r="NUS170" s="50"/>
      <c r="NUT170" s="50"/>
      <c r="NUU170" s="50"/>
      <c r="NUV170" s="50"/>
      <c r="NUW170" s="50"/>
      <c r="NUX170" s="50"/>
      <c r="NUY170" s="50"/>
      <c r="NUZ170" s="50"/>
      <c r="NVA170" s="50"/>
      <c r="NVB170" s="50"/>
      <c r="NVC170" s="50"/>
      <c r="NVD170" s="50"/>
      <c r="NVE170" s="50"/>
      <c r="NVF170" s="50"/>
      <c r="NVG170" s="50"/>
      <c r="NVH170" s="50"/>
      <c r="NVI170" s="50"/>
      <c r="NVJ170" s="50"/>
      <c r="NVK170" s="50"/>
      <c r="NVL170" s="50"/>
      <c r="NVM170" s="50"/>
      <c r="NVN170" s="50"/>
      <c r="NVO170" s="50"/>
      <c r="NVP170" s="50"/>
      <c r="NVQ170" s="50"/>
      <c r="NVR170" s="50"/>
      <c r="NVS170" s="50"/>
      <c r="NVT170" s="50"/>
      <c r="NVU170" s="50"/>
      <c r="NVV170" s="50"/>
      <c r="NVW170" s="50"/>
      <c r="NVX170" s="50"/>
      <c r="NVY170" s="50"/>
      <c r="NVZ170" s="50"/>
      <c r="NWA170" s="50"/>
      <c r="NWB170" s="50"/>
      <c r="NWC170" s="50"/>
      <c r="NWD170" s="50"/>
      <c r="NWE170" s="50"/>
      <c r="NWF170" s="50"/>
      <c r="NWG170" s="50"/>
      <c r="NWH170" s="50"/>
      <c r="NWI170" s="50"/>
      <c r="NWJ170" s="50"/>
      <c r="NWK170" s="50"/>
      <c r="NWL170" s="50"/>
      <c r="NWM170" s="50"/>
      <c r="NWN170" s="50"/>
      <c r="NWO170" s="50"/>
      <c r="NWP170" s="50"/>
      <c r="NWQ170" s="50"/>
      <c r="NWR170" s="50"/>
      <c r="NWS170" s="50"/>
      <c r="NWT170" s="50"/>
      <c r="NWU170" s="50"/>
      <c r="NWV170" s="50"/>
      <c r="NWW170" s="50"/>
      <c r="NWX170" s="50"/>
      <c r="NWY170" s="50"/>
      <c r="NWZ170" s="50"/>
      <c r="NXA170" s="50"/>
      <c r="NXB170" s="50"/>
      <c r="NXC170" s="50"/>
      <c r="NXD170" s="50"/>
      <c r="NXE170" s="50"/>
      <c r="NXF170" s="50"/>
      <c r="NXG170" s="50"/>
      <c r="NXH170" s="50"/>
      <c r="NXI170" s="50"/>
      <c r="NXJ170" s="50"/>
      <c r="NXK170" s="50"/>
      <c r="NXL170" s="50"/>
      <c r="NXM170" s="50"/>
      <c r="NXN170" s="50"/>
      <c r="NXO170" s="50"/>
      <c r="NXP170" s="50"/>
      <c r="NXQ170" s="50"/>
      <c r="NXR170" s="50"/>
      <c r="NXS170" s="50"/>
      <c r="NXT170" s="50"/>
      <c r="NXU170" s="50"/>
      <c r="NXV170" s="50"/>
      <c r="NXW170" s="50"/>
      <c r="NXX170" s="50"/>
      <c r="NXY170" s="50"/>
      <c r="NXZ170" s="50"/>
      <c r="NYA170" s="50"/>
      <c r="NYB170" s="50"/>
      <c r="NYC170" s="50"/>
      <c r="NYD170" s="50"/>
      <c r="NYE170" s="50"/>
      <c r="NYF170" s="50"/>
      <c r="NYG170" s="50"/>
      <c r="NYH170" s="50"/>
      <c r="NYI170" s="50"/>
      <c r="NYJ170" s="50"/>
      <c r="NYK170" s="50"/>
      <c r="NYL170" s="50"/>
      <c r="NYM170" s="50"/>
      <c r="NYN170" s="50"/>
      <c r="NYO170" s="50"/>
      <c r="NYP170" s="50"/>
      <c r="NYQ170" s="50"/>
      <c r="NYR170" s="50"/>
      <c r="NYS170" s="50"/>
      <c r="NYT170" s="50"/>
      <c r="NYU170" s="50"/>
      <c r="NYV170" s="50"/>
      <c r="NYW170" s="50"/>
      <c r="NYX170" s="50"/>
      <c r="NYY170" s="50"/>
      <c r="NYZ170" s="50"/>
      <c r="NZA170" s="50"/>
      <c r="NZB170" s="50"/>
      <c r="NZC170" s="50"/>
      <c r="NZD170" s="50"/>
      <c r="NZE170" s="50"/>
      <c r="NZF170" s="50"/>
      <c r="NZG170" s="50"/>
      <c r="NZH170" s="50"/>
      <c r="NZI170" s="50"/>
      <c r="NZJ170" s="50"/>
      <c r="NZK170" s="50"/>
      <c r="NZL170" s="50"/>
      <c r="NZM170" s="50"/>
      <c r="NZN170" s="50"/>
      <c r="NZO170" s="50"/>
      <c r="NZP170" s="50"/>
      <c r="NZQ170" s="50"/>
      <c r="NZR170" s="50"/>
      <c r="NZS170" s="50"/>
      <c r="NZT170" s="50"/>
      <c r="NZU170" s="50"/>
      <c r="NZV170" s="50"/>
      <c r="NZW170" s="50"/>
      <c r="NZX170" s="50"/>
      <c r="NZY170" s="50"/>
      <c r="NZZ170" s="50"/>
      <c r="OAA170" s="50"/>
      <c r="OAB170" s="50"/>
      <c r="OAC170" s="50"/>
      <c r="OAD170" s="50"/>
      <c r="OAE170" s="50"/>
      <c r="OAF170" s="50"/>
      <c r="OAG170" s="50"/>
      <c r="OAH170" s="50"/>
      <c r="OAI170" s="50"/>
      <c r="OAJ170" s="50"/>
      <c r="OAK170" s="50"/>
      <c r="OAL170" s="50"/>
      <c r="OAM170" s="50"/>
      <c r="OAN170" s="50"/>
      <c r="OAO170" s="50"/>
      <c r="OAP170" s="50"/>
      <c r="OAQ170" s="50"/>
      <c r="OAR170" s="50"/>
      <c r="OAS170" s="50"/>
      <c r="OAT170" s="50"/>
      <c r="OAU170" s="50"/>
      <c r="OAV170" s="50"/>
      <c r="OAW170" s="50"/>
      <c r="OAX170" s="50"/>
      <c r="OAY170" s="50"/>
      <c r="OAZ170" s="50"/>
      <c r="OBA170" s="50"/>
      <c r="OBB170" s="50"/>
      <c r="OBC170" s="50"/>
      <c r="OBD170" s="50"/>
      <c r="OBE170" s="50"/>
      <c r="OBF170" s="50"/>
      <c r="OBG170" s="50"/>
      <c r="OBH170" s="50"/>
      <c r="OBI170" s="50"/>
      <c r="OBJ170" s="50"/>
      <c r="OBK170" s="50"/>
      <c r="OBL170" s="50"/>
      <c r="OBM170" s="50"/>
      <c r="OBN170" s="50"/>
      <c r="OBO170" s="50"/>
      <c r="OBP170" s="50"/>
      <c r="OBQ170" s="50"/>
      <c r="OBR170" s="50"/>
      <c r="OBS170" s="50"/>
      <c r="OBT170" s="50"/>
      <c r="OBU170" s="50"/>
      <c r="OBV170" s="50"/>
      <c r="OBW170" s="50"/>
      <c r="OBX170" s="50"/>
      <c r="OBY170" s="50"/>
      <c r="OBZ170" s="50"/>
      <c r="OCA170" s="50"/>
      <c r="OCB170" s="50"/>
      <c r="OCC170" s="50"/>
      <c r="OCD170" s="50"/>
      <c r="OCE170" s="50"/>
      <c r="OCF170" s="50"/>
      <c r="OCG170" s="50"/>
      <c r="OCH170" s="50"/>
      <c r="OCI170" s="50"/>
      <c r="OCJ170" s="50"/>
      <c r="OCK170" s="50"/>
      <c r="OCL170" s="50"/>
      <c r="OCM170" s="50"/>
      <c r="OCN170" s="50"/>
      <c r="OCO170" s="50"/>
      <c r="OCP170" s="50"/>
      <c r="OCQ170" s="50"/>
      <c r="OCR170" s="50"/>
      <c r="OCS170" s="50"/>
      <c r="OCT170" s="50"/>
      <c r="OCU170" s="50"/>
      <c r="OCV170" s="50"/>
      <c r="OCX170" s="50"/>
      <c r="OCZ170" s="50"/>
      <c r="ODA170" s="50"/>
      <c r="ODB170" s="50"/>
      <c r="ODC170" s="50"/>
      <c r="ODD170" s="50"/>
      <c r="ODE170" s="50"/>
      <c r="ODF170" s="50"/>
      <c r="ODG170" s="50"/>
      <c r="ODL170" s="50"/>
      <c r="ODM170" s="50"/>
      <c r="ODN170" s="50"/>
      <c r="ODO170" s="50"/>
      <c r="ODP170" s="50"/>
      <c r="ODQ170" s="50"/>
      <c r="ODR170" s="50"/>
      <c r="ODS170" s="50"/>
      <c r="ODT170" s="50"/>
      <c r="ODU170" s="50"/>
      <c r="ODV170" s="50"/>
      <c r="ODW170" s="50"/>
      <c r="ODX170" s="50"/>
      <c r="ODY170" s="50"/>
      <c r="ODZ170" s="50"/>
      <c r="OEA170" s="50"/>
      <c r="OEB170" s="50"/>
      <c r="OEC170" s="50"/>
      <c r="OED170" s="50"/>
      <c r="OEE170" s="50"/>
      <c r="OEF170" s="50"/>
      <c r="OEG170" s="50"/>
      <c r="OEH170" s="50"/>
      <c r="OEI170" s="50"/>
      <c r="OEJ170" s="50"/>
      <c r="OEK170" s="50"/>
      <c r="OEL170" s="50"/>
      <c r="OEM170" s="50"/>
      <c r="OEN170" s="50"/>
      <c r="OEO170" s="50"/>
      <c r="OEP170" s="50"/>
      <c r="OEQ170" s="50"/>
      <c r="OER170" s="50"/>
      <c r="OES170" s="50"/>
      <c r="OET170" s="50"/>
      <c r="OEU170" s="50"/>
      <c r="OEV170" s="50"/>
      <c r="OEW170" s="50"/>
      <c r="OEX170" s="50"/>
      <c r="OEY170" s="50"/>
      <c r="OEZ170" s="50"/>
      <c r="OFA170" s="50"/>
      <c r="OFB170" s="50"/>
      <c r="OFC170" s="50"/>
      <c r="OFD170" s="50"/>
      <c r="OFE170" s="50"/>
      <c r="OFF170" s="50"/>
      <c r="OFG170" s="50"/>
      <c r="OFH170" s="50"/>
      <c r="OFI170" s="50"/>
      <c r="OFJ170" s="50"/>
      <c r="OFK170" s="50"/>
      <c r="OFL170" s="50"/>
      <c r="OFM170" s="50"/>
      <c r="OFN170" s="50"/>
      <c r="OFO170" s="50"/>
      <c r="OFP170" s="50"/>
      <c r="OFQ170" s="50"/>
      <c r="OFR170" s="50"/>
      <c r="OFS170" s="50"/>
      <c r="OFT170" s="50"/>
      <c r="OFU170" s="50"/>
      <c r="OFV170" s="50"/>
      <c r="OFW170" s="50"/>
      <c r="OFX170" s="50"/>
      <c r="OFY170" s="50"/>
      <c r="OFZ170" s="50"/>
      <c r="OGA170" s="50"/>
      <c r="OGB170" s="50"/>
      <c r="OGC170" s="50"/>
      <c r="OGD170" s="50"/>
      <c r="OGE170" s="50"/>
      <c r="OGF170" s="50"/>
      <c r="OGG170" s="50"/>
      <c r="OGH170" s="50"/>
      <c r="OGI170" s="50"/>
      <c r="OGJ170" s="50"/>
      <c r="OGK170" s="50"/>
      <c r="OGL170" s="50"/>
      <c r="OGM170" s="50"/>
      <c r="OGN170" s="50"/>
      <c r="OGO170" s="50"/>
      <c r="OGP170" s="50"/>
      <c r="OGQ170" s="50"/>
      <c r="OGR170" s="50"/>
      <c r="OGS170" s="50"/>
      <c r="OGT170" s="50"/>
      <c r="OGU170" s="50"/>
      <c r="OGV170" s="50"/>
      <c r="OGW170" s="50"/>
      <c r="OGX170" s="50"/>
      <c r="OGY170" s="50"/>
      <c r="OGZ170" s="50"/>
      <c r="OHA170" s="50"/>
      <c r="OHB170" s="50"/>
      <c r="OHC170" s="50"/>
      <c r="OHD170" s="50"/>
      <c r="OHE170" s="50"/>
      <c r="OHF170" s="50"/>
      <c r="OHG170" s="50"/>
      <c r="OHH170" s="50"/>
      <c r="OHI170" s="50"/>
      <c r="OHJ170" s="50"/>
      <c r="OHK170" s="50"/>
      <c r="OHL170" s="50"/>
      <c r="OHM170" s="50"/>
      <c r="OHN170" s="50"/>
      <c r="OHO170" s="50"/>
      <c r="OHP170" s="50"/>
      <c r="OHQ170" s="50"/>
      <c r="OHR170" s="50"/>
      <c r="OHS170" s="50"/>
      <c r="OHT170" s="50"/>
      <c r="OHU170" s="50"/>
      <c r="OHV170" s="50"/>
      <c r="OHW170" s="50"/>
      <c r="OHX170" s="50"/>
      <c r="OHY170" s="50"/>
      <c r="OHZ170" s="50"/>
      <c r="OIA170" s="50"/>
      <c r="OIB170" s="50"/>
      <c r="OIC170" s="50"/>
      <c r="OID170" s="50"/>
      <c r="OIE170" s="50"/>
      <c r="OIF170" s="50"/>
      <c r="OIG170" s="50"/>
      <c r="OIH170" s="50"/>
      <c r="OII170" s="50"/>
      <c r="OIJ170" s="50"/>
      <c r="OIK170" s="50"/>
      <c r="OIL170" s="50"/>
      <c r="OIM170" s="50"/>
      <c r="OIN170" s="50"/>
      <c r="OIO170" s="50"/>
      <c r="OIP170" s="50"/>
      <c r="OIQ170" s="50"/>
      <c r="OIR170" s="50"/>
      <c r="OIS170" s="50"/>
      <c r="OIT170" s="50"/>
      <c r="OIU170" s="50"/>
      <c r="OIV170" s="50"/>
      <c r="OIW170" s="50"/>
      <c r="OIX170" s="50"/>
      <c r="OIY170" s="50"/>
      <c r="OIZ170" s="50"/>
      <c r="OJA170" s="50"/>
      <c r="OJB170" s="50"/>
      <c r="OJC170" s="50"/>
      <c r="OJD170" s="50"/>
      <c r="OJE170" s="50"/>
      <c r="OJF170" s="50"/>
      <c r="OJG170" s="50"/>
      <c r="OJH170" s="50"/>
      <c r="OJI170" s="50"/>
      <c r="OJJ170" s="50"/>
      <c r="OJK170" s="50"/>
      <c r="OJL170" s="50"/>
      <c r="OJM170" s="50"/>
      <c r="OJN170" s="50"/>
      <c r="OJO170" s="50"/>
      <c r="OJP170" s="50"/>
      <c r="OJQ170" s="50"/>
      <c r="OJR170" s="50"/>
      <c r="OJS170" s="50"/>
      <c r="OJT170" s="50"/>
      <c r="OJU170" s="50"/>
      <c r="OJV170" s="50"/>
      <c r="OJW170" s="50"/>
      <c r="OJX170" s="50"/>
      <c r="OJY170" s="50"/>
      <c r="OJZ170" s="50"/>
      <c r="OKA170" s="50"/>
      <c r="OKB170" s="50"/>
      <c r="OKC170" s="50"/>
      <c r="OKD170" s="50"/>
      <c r="OKE170" s="50"/>
      <c r="OKF170" s="50"/>
      <c r="OKG170" s="50"/>
      <c r="OKH170" s="50"/>
      <c r="OKI170" s="50"/>
      <c r="OKJ170" s="50"/>
      <c r="OKK170" s="50"/>
      <c r="OKL170" s="50"/>
      <c r="OKM170" s="50"/>
      <c r="OKN170" s="50"/>
      <c r="OKO170" s="50"/>
      <c r="OKP170" s="50"/>
      <c r="OKQ170" s="50"/>
      <c r="OKR170" s="50"/>
      <c r="OKS170" s="50"/>
      <c r="OKT170" s="50"/>
      <c r="OKU170" s="50"/>
      <c r="OKV170" s="50"/>
      <c r="OKW170" s="50"/>
      <c r="OKX170" s="50"/>
      <c r="OKY170" s="50"/>
      <c r="OKZ170" s="50"/>
      <c r="OLA170" s="50"/>
      <c r="OLB170" s="50"/>
      <c r="OLC170" s="50"/>
      <c r="OLD170" s="50"/>
      <c r="OLE170" s="50"/>
      <c r="OLF170" s="50"/>
      <c r="OLG170" s="50"/>
      <c r="OLH170" s="50"/>
      <c r="OLI170" s="50"/>
      <c r="OLJ170" s="50"/>
      <c r="OLK170" s="50"/>
      <c r="OLL170" s="50"/>
      <c r="OLM170" s="50"/>
      <c r="OLN170" s="50"/>
      <c r="OLO170" s="50"/>
      <c r="OLP170" s="50"/>
      <c r="OLQ170" s="50"/>
      <c r="OLR170" s="50"/>
      <c r="OLS170" s="50"/>
      <c r="OLT170" s="50"/>
      <c r="OLU170" s="50"/>
      <c r="OLV170" s="50"/>
      <c r="OLW170" s="50"/>
      <c r="OLX170" s="50"/>
      <c r="OLY170" s="50"/>
      <c r="OLZ170" s="50"/>
      <c r="OMA170" s="50"/>
      <c r="OMB170" s="50"/>
      <c r="OMC170" s="50"/>
      <c r="OMD170" s="50"/>
      <c r="OME170" s="50"/>
      <c r="OMF170" s="50"/>
      <c r="OMG170" s="50"/>
      <c r="OMH170" s="50"/>
      <c r="OMI170" s="50"/>
      <c r="OMJ170" s="50"/>
      <c r="OMK170" s="50"/>
      <c r="OML170" s="50"/>
      <c r="OMM170" s="50"/>
      <c r="OMN170" s="50"/>
      <c r="OMO170" s="50"/>
      <c r="OMP170" s="50"/>
      <c r="OMQ170" s="50"/>
      <c r="OMR170" s="50"/>
      <c r="OMT170" s="50"/>
      <c r="OMV170" s="50"/>
      <c r="OMW170" s="50"/>
      <c r="OMX170" s="50"/>
      <c r="OMY170" s="50"/>
      <c r="OMZ170" s="50"/>
      <c r="ONA170" s="50"/>
      <c r="ONB170" s="50"/>
      <c r="ONC170" s="50"/>
      <c r="ONH170" s="50"/>
      <c r="ONI170" s="50"/>
      <c r="ONJ170" s="50"/>
      <c r="ONK170" s="50"/>
      <c r="ONL170" s="50"/>
      <c r="ONM170" s="50"/>
      <c r="ONN170" s="50"/>
      <c r="ONO170" s="50"/>
      <c r="ONP170" s="50"/>
      <c r="ONQ170" s="50"/>
      <c r="ONR170" s="50"/>
      <c r="ONS170" s="50"/>
      <c r="ONT170" s="50"/>
      <c r="ONU170" s="50"/>
      <c r="ONV170" s="50"/>
      <c r="ONW170" s="50"/>
      <c r="ONX170" s="50"/>
      <c r="ONY170" s="50"/>
      <c r="ONZ170" s="50"/>
      <c r="OOA170" s="50"/>
      <c r="OOB170" s="50"/>
      <c r="OOC170" s="50"/>
      <c r="OOD170" s="50"/>
      <c r="OOE170" s="50"/>
      <c r="OOF170" s="50"/>
      <c r="OOG170" s="50"/>
      <c r="OOH170" s="50"/>
      <c r="OOI170" s="50"/>
      <c r="OOJ170" s="50"/>
      <c r="OOK170" s="50"/>
      <c r="OOL170" s="50"/>
      <c r="OOM170" s="50"/>
      <c r="OON170" s="50"/>
      <c r="OOO170" s="50"/>
      <c r="OOP170" s="50"/>
      <c r="OOQ170" s="50"/>
      <c r="OOR170" s="50"/>
      <c r="OOS170" s="50"/>
      <c r="OOT170" s="50"/>
      <c r="OOU170" s="50"/>
      <c r="OOV170" s="50"/>
      <c r="OOW170" s="50"/>
      <c r="OOX170" s="50"/>
      <c r="OOY170" s="50"/>
      <c r="OOZ170" s="50"/>
      <c r="OPA170" s="50"/>
      <c r="OPB170" s="50"/>
      <c r="OPC170" s="50"/>
      <c r="OPD170" s="50"/>
      <c r="OPE170" s="50"/>
      <c r="OPF170" s="50"/>
      <c r="OPG170" s="50"/>
      <c r="OPH170" s="50"/>
      <c r="OPI170" s="50"/>
      <c r="OPJ170" s="50"/>
      <c r="OPK170" s="50"/>
      <c r="OPL170" s="50"/>
      <c r="OPM170" s="50"/>
      <c r="OPN170" s="50"/>
      <c r="OPO170" s="50"/>
      <c r="OPP170" s="50"/>
      <c r="OPQ170" s="50"/>
      <c r="OPR170" s="50"/>
      <c r="OPS170" s="50"/>
      <c r="OPT170" s="50"/>
      <c r="OPU170" s="50"/>
      <c r="OPV170" s="50"/>
      <c r="OPW170" s="50"/>
      <c r="OPX170" s="50"/>
      <c r="OPY170" s="50"/>
      <c r="OPZ170" s="50"/>
      <c r="OQA170" s="50"/>
      <c r="OQB170" s="50"/>
      <c r="OQC170" s="50"/>
      <c r="OQD170" s="50"/>
      <c r="OQE170" s="50"/>
      <c r="OQF170" s="50"/>
      <c r="OQG170" s="50"/>
      <c r="OQH170" s="50"/>
      <c r="OQI170" s="50"/>
      <c r="OQJ170" s="50"/>
      <c r="OQK170" s="50"/>
      <c r="OQL170" s="50"/>
      <c r="OQM170" s="50"/>
      <c r="OQN170" s="50"/>
      <c r="OQO170" s="50"/>
      <c r="OQP170" s="50"/>
      <c r="OQQ170" s="50"/>
      <c r="OQR170" s="50"/>
      <c r="OQS170" s="50"/>
      <c r="OQT170" s="50"/>
      <c r="OQU170" s="50"/>
      <c r="OQV170" s="50"/>
      <c r="OQW170" s="50"/>
      <c r="OQX170" s="50"/>
      <c r="OQY170" s="50"/>
      <c r="OQZ170" s="50"/>
      <c r="ORA170" s="50"/>
      <c r="ORB170" s="50"/>
      <c r="ORC170" s="50"/>
      <c r="ORD170" s="50"/>
      <c r="ORE170" s="50"/>
      <c r="ORF170" s="50"/>
      <c r="ORG170" s="50"/>
      <c r="ORH170" s="50"/>
      <c r="ORI170" s="50"/>
      <c r="ORJ170" s="50"/>
      <c r="ORK170" s="50"/>
      <c r="ORL170" s="50"/>
      <c r="ORM170" s="50"/>
      <c r="ORN170" s="50"/>
      <c r="ORO170" s="50"/>
      <c r="ORP170" s="50"/>
      <c r="ORQ170" s="50"/>
      <c r="ORR170" s="50"/>
      <c r="ORS170" s="50"/>
      <c r="ORT170" s="50"/>
      <c r="ORU170" s="50"/>
      <c r="ORV170" s="50"/>
      <c r="ORW170" s="50"/>
      <c r="ORX170" s="50"/>
      <c r="ORY170" s="50"/>
      <c r="ORZ170" s="50"/>
      <c r="OSA170" s="50"/>
      <c r="OSB170" s="50"/>
      <c r="OSC170" s="50"/>
      <c r="OSD170" s="50"/>
      <c r="OSE170" s="50"/>
      <c r="OSF170" s="50"/>
      <c r="OSG170" s="50"/>
      <c r="OSH170" s="50"/>
      <c r="OSI170" s="50"/>
      <c r="OSJ170" s="50"/>
      <c r="OSK170" s="50"/>
      <c r="OSL170" s="50"/>
      <c r="OSM170" s="50"/>
      <c r="OSN170" s="50"/>
      <c r="OSO170" s="50"/>
      <c r="OSP170" s="50"/>
      <c r="OSQ170" s="50"/>
      <c r="OSR170" s="50"/>
      <c r="OSS170" s="50"/>
      <c r="OST170" s="50"/>
      <c r="OSU170" s="50"/>
      <c r="OSV170" s="50"/>
      <c r="OSW170" s="50"/>
      <c r="OSX170" s="50"/>
      <c r="OSY170" s="50"/>
      <c r="OSZ170" s="50"/>
      <c r="OTA170" s="50"/>
      <c r="OTB170" s="50"/>
      <c r="OTC170" s="50"/>
      <c r="OTD170" s="50"/>
      <c r="OTE170" s="50"/>
      <c r="OTF170" s="50"/>
      <c r="OTG170" s="50"/>
      <c r="OTH170" s="50"/>
      <c r="OTI170" s="50"/>
      <c r="OTJ170" s="50"/>
      <c r="OTK170" s="50"/>
      <c r="OTL170" s="50"/>
      <c r="OTM170" s="50"/>
      <c r="OTN170" s="50"/>
      <c r="OTO170" s="50"/>
      <c r="OTP170" s="50"/>
      <c r="OTQ170" s="50"/>
      <c r="OTR170" s="50"/>
      <c r="OTS170" s="50"/>
      <c r="OTT170" s="50"/>
      <c r="OTU170" s="50"/>
      <c r="OTV170" s="50"/>
      <c r="OTW170" s="50"/>
      <c r="OTX170" s="50"/>
      <c r="OTY170" s="50"/>
      <c r="OTZ170" s="50"/>
      <c r="OUA170" s="50"/>
      <c r="OUB170" s="50"/>
      <c r="OUC170" s="50"/>
      <c r="OUD170" s="50"/>
      <c r="OUE170" s="50"/>
      <c r="OUF170" s="50"/>
      <c r="OUG170" s="50"/>
      <c r="OUH170" s="50"/>
      <c r="OUI170" s="50"/>
      <c r="OUJ170" s="50"/>
      <c r="OUK170" s="50"/>
      <c r="OUL170" s="50"/>
      <c r="OUM170" s="50"/>
      <c r="OUN170" s="50"/>
      <c r="OUO170" s="50"/>
      <c r="OUP170" s="50"/>
      <c r="OUQ170" s="50"/>
      <c r="OUR170" s="50"/>
      <c r="OUS170" s="50"/>
      <c r="OUT170" s="50"/>
      <c r="OUU170" s="50"/>
      <c r="OUV170" s="50"/>
      <c r="OUW170" s="50"/>
      <c r="OUX170" s="50"/>
      <c r="OUY170" s="50"/>
      <c r="OUZ170" s="50"/>
      <c r="OVA170" s="50"/>
      <c r="OVB170" s="50"/>
      <c r="OVC170" s="50"/>
      <c r="OVD170" s="50"/>
      <c r="OVE170" s="50"/>
      <c r="OVF170" s="50"/>
      <c r="OVG170" s="50"/>
      <c r="OVH170" s="50"/>
      <c r="OVI170" s="50"/>
      <c r="OVJ170" s="50"/>
      <c r="OVK170" s="50"/>
      <c r="OVL170" s="50"/>
      <c r="OVM170" s="50"/>
      <c r="OVN170" s="50"/>
      <c r="OVO170" s="50"/>
      <c r="OVP170" s="50"/>
      <c r="OVQ170" s="50"/>
      <c r="OVR170" s="50"/>
      <c r="OVS170" s="50"/>
      <c r="OVT170" s="50"/>
      <c r="OVU170" s="50"/>
      <c r="OVV170" s="50"/>
      <c r="OVW170" s="50"/>
      <c r="OVX170" s="50"/>
      <c r="OVY170" s="50"/>
      <c r="OVZ170" s="50"/>
      <c r="OWA170" s="50"/>
      <c r="OWB170" s="50"/>
      <c r="OWC170" s="50"/>
      <c r="OWD170" s="50"/>
      <c r="OWE170" s="50"/>
      <c r="OWF170" s="50"/>
      <c r="OWG170" s="50"/>
      <c r="OWH170" s="50"/>
      <c r="OWI170" s="50"/>
      <c r="OWJ170" s="50"/>
      <c r="OWK170" s="50"/>
      <c r="OWL170" s="50"/>
      <c r="OWM170" s="50"/>
      <c r="OWN170" s="50"/>
      <c r="OWP170" s="50"/>
      <c r="OWR170" s="50"/>
      <c r="OWS170" s="50"/>
      <c r="OWT170" s="50"/>
      <c r="OWU170" s="50"/>
      <c r="OWV170" s="50"/>
      <c r="OWW170" s="50"/>
      <c r="OWX170" s="50"/>
      <c r="OWY170" s="50"/>
      <c r="OXD170" s="50"/>
      <c r="OXE170" s="50"/>
      <c r="OXF170" s="50"/>
      <c r="OXG170" s="50"/>
      <c r="OXH170" s="50"/>
      <c r="OXI170" s="50"/>
      <c r="OXJ170" s="50"/>
      <c r="OXK170" s="50"/>
      <c r="OXL170" s="50"/>
      <c r="OXM170" s="50"/>
      <c r="OXN170" s="50"/>
      <c r="OXO170" s="50"/>
      <c r="OXP170" s="50"/>
      <c r="OXQ170" s="50"/>
      <c r="OXR170" s="50"/>
      <c r="OXS170" s="50"/>
      <c r="OXT170" s="50"/>
      <c r="OXU170" s="50"/>
      <c r="OXV170" s="50"/>
      <c r="OXW170" s="50"/>
      <c r="OXX170" s="50"/>
      <c r="OXY170" s="50"/>
      <c r="OXZ170" s="50"/>
      <c r="OYA170" s="50"/>
      <c r="OYB170" s="50"/>
      <c r="OYC170" s="50"/>
      <c r="OYD170" s="50"/>
      <c r="OYE170" s="50"/>
      <c r="OYF170" s="50"/>
      <c r="OYG170" s="50"/>
      <c r="OYH170" s="50"/>
      <c r="OYI170" s="50"/>
      <c r="OYJ170" s="50"/>
      <c r="OYK170" s="50"/>
      <c r="OYL170" s="50"/>
      <c r="OYM170" s="50"/>
      <c r="OYN170" s="50"/>
      <c r="OYO170" s="50"/>
      <c r="OYP170" s="50"/>
      <c r="OYQ170" s="50"/>
      <c r="OYR170" s="50"/>
      <c r="OYS170" s="50"/>
      <c r="OYT170" s="50"/>
      <c r="OYU170" s="50"/>
      <c r="OYV170" s="50"/>
      <c r="OYW170" s="50"/>
      <c r="OYX170" s="50"/>
      <c r="OYY170" s="50"/>
      <c r="OYZ170" s="50"/>
      <c r="OZA170" s="50"/>
      <c r="OZB170" s="50"/>
      <c r="OZC170" s="50"/>
      <c r="OZD170" s="50"/>
      <c r="OZE170" s="50"/>
      <c r="OZF170" s="50"/>
      <c r="OZG170" s="50"/>
      <c r="OZH170" s="50"/>
      <c r="OZI170" s="50"/>
      <c r="OZJ170" s="50"/>
      <c r="OZK170" s="50"/>
      <c r="OZL170" s="50"/>
      <c r="OZM170" s="50"/>
      <c r="OZN170" s="50"/>
      <c r="OZO170" s="50"/>
      <c r="OZP170" s="50"/>
      <c r="OZQ170" s="50"/>
      <c r="OZR170" s="50"/>
      <c r="OZS170" s="50"/>
      <c r="OZT170" s="50"/>
      <c r="OZU170" s="50"/>
      <c r="OZV170" s="50"/>
      <c r="OZW170" s="50"/>
      <c r="OZX170" s="50"/>
      <c r="OZY170" s="50"/>
      <c r="OZZ170" s="50"/>
      <c r="PAA170" s="50"/>
      <c r="PAB170" s="50"/>
      <c r="PAC170" s="50"/>
      <c r="PAD170" s="50"/>
      <c r="PAE170" s="50"/>
      <c r="PAF170" s="50"/>
      <c r="PAG170" s="50"/>
      <c r="PAH170" s="50"/>
      <c r="PAI170" s="50"/>
      <c r="PAJ170" s="50"/>
      <c r="PAK170" s="50"/>
      <c r="PAL170" s="50"/>
      <c r="PAM170" s="50"/>
      <c r="PAN170" s="50"/>
      <c r="PAO170" s="50"/>
      <c r="PAP170" s="50"/>
      <c r="PAQ170" s="50"/>
      <c r="PAR170" s="50"/>
      <c r="PAS170" s="50"/>
      <c r="PAT170" s="50"/>
      <c r="PAU170" s="50"/>
      <c r="PAV170" s="50"/>
      <c r="PAW170" s="50"/>
      <c r="PAX170" s="50"/>
      <c r="PAY170" s="50"/>
      <c r="PAZ170" s="50"/>
      <c r="PBA170" s="50"/>
      <c r="PBB170" s="50"/>
      <c r="PBC170" s="50"/>
      <c r="PBD170" s="50"/>
      <c r="PBE170" s="50"/>
      <c r="PBF170" s="50"/>
      <c r="PBG170" s="50"/>
      <c r="PBH170" s="50"/>
      <c r="PBI170" s="50"/>
      <c r="PBJ170" s="50"/>
      <c r="PBK170" s="50"/>
      <c r="PBL170" s="50"/>
      <c r="PBM170" s="50"/>
      <c r="PBN170" s="50"/>
      <c r="PBO170" s="50"/>
      <c r="PBP170" s="50"/>
      <c r="PBQ170" s="50"/>
      <c r="PBR170" s="50"/>
      <c r="PBS170" s="50"/>
      <c r="PBT170" s="50"/>
      <c r="PBU170" s="50"/>
      <c r="PBV170" s="50"/>
      <c r="PBW170" s="50"/>
      <c r="PBX170" s="50"/>
      <c r="PBY170" s="50"/>
      <c r="PBZ170" s="50"/>
      <c r="PCA170" s="50"/>
      <c r="PCB170" s="50"/>
      <c r="PCC170" s="50"/>
      <c r="PCD170" s="50"/>
      <c r="PCE170" s="50"/>
      <c r="PCF170" s="50"/>
      <c r="PCG170" s="50"/>
      <c r="PCH170" s="50"/>
      <c r="PCI170" s="50"/>
      <c r="PCJ170" s="50"/>
      <c r="PCK170" s="50"/>
      <c r="PCL170" s="50"/>
      <c r="PCM170" s="50"/>
      <c r="PCN170" s="50"/>
      <c r="PCO170" s="50"/>
      <c r="PCP170" s="50"/>
      <c r="PCQ170" s="50"/>
      <c r="PCR170" s="50"/>
      <c r="PCS170" s="50"/>
      <c r="PCT170" s="50"/>
      <c r="PCU170" s="50"/>
      <c r="PCV170" s="50"/>
      <c r="PCW170" s="50"/>
      <c r="PCX170" s="50"/>
      <c r="PCY170" s="50"/>
      <c r="PCZ170" s="50"/>
      <c r="PDA170" s="50"/>
      <c r="PDB170" s="50"/>
      <c r="PDC170" s="50"/>
      <c r="PDD170" s="50"/>
      <c r="PDE170" s="50"/>
      <c r="PDF170" s="50"/>
      <c r="PDG170" s="50"/>
      <c r="PDH170" s="50"/>
      <c r="PDI170" s="50"/>
      <c r="PDJ170" s="50"/>
      <c r="PDK170" s="50"/>
      <c r="PDL170" s="50"/>
      <c r="PDM170" s="50"/>
      <c r="PDN170" s="50"/>
      <c r="PDO170" s="50"/>
      <c r="PDP170" s="50"/>
      <c r="PDQ170" s="50"/>
      <c r="PDR170" s="50"/>
      <c r="PDS170" s="50"/>
      <c r="PDT170" s="50"/>
      <c r="PDU170" s="50"/>
      <c r="PDV170" s="50"/>
      <c r="PDW170" s="50"/>
      <c r="PDX170" s="50"/>
      <c r="PDY170" s="50"/>
      <c r="PDZ170" s="50"/>
      <c r="PEA170" s="50"/>
      <c r="PEB170" s="50"/>
      <c r="PEC170" s="50"/>
      <c r="PED170" s="50"/>
      <c r="PEE170" s="50"/>
      <c r="PEF170" s="50"/>
      <c r="PEG170" s="50"/>
      <c r="PEH170" s="50"/>
      <c r="PEI170" s="50"/>
      <c r="PEJ170" s="50"/>
      <c r="PEK170" s="50"/>
      <c r="PEL170" s="50"/>
      <c r="PEM170" s="50"/>
      <c r="PEN170" s="50"/>
      <c r="PEO170" s="50"/>
      <c r="PEP170" s="50"/>
      <c r="PEQ170" s="50"/>
      <c r="PER170" s="50"/>
      <c r="PES170" s="50"/>
      <c r="PET170" s="50"/>
      <c r="PEU170" s="50"/>
      <c r="PEV170" s="50"/>
      <c r="PEW170" s="50"/>
      <c r="PEX170" s="50"/>
      <c r="PEY170" s="50"/>
      <c r="PEZ170" s="50"/>
      <c r="PFA170" s="50"/>
      <c r="PFB170" s="50"/>
      <c r="PFC170" s="50"/>
      <c r="PFD170" s="50"/>
      <c r="PFE170" s="50"/>
      <c r="PFF170" s="50"/>
      <c r="PFG170" s="50"/>
      <c r="PFH170" s="50"/>
      <c r="PFI170" s="50"/>
      <c r="PFJ170" s="50"/>
      <c r="PFK170" s="50"/>
      <c r="PFL170" s="50"/>
      <c r="PFM170" s="50"/>
      <c r="PFN170" s="50"/>
      <c r="PFO170" s="50"/>
      <c r="PFP170" s="50"/>
      <c r="PFQ170" s="50"/>
      <c r="PFR170" s="50"/>
      <c r="PFS170" s="50"/>
      <c r="PFT170" s="50"/>
      <c r="PFU170" s="50"/>
      <c r="PFV170" s="50"/>
      <c r="PFW170" s="50"/>
      <c r="PFX170" s="50"/>
      <c r="PFY170" s="50"/>
      <c r="PFZ170" s="50"/>
      <c r="PGA170" s="50"/>
      <c r="PGB170" s="50"/>
      <c r="PGC170" s="50"/>
      <c r="PGD170" s="50"/>
      <c r="PGE170" s="50"/>
      <c r="PGF170" s="50"/>
      <c r="PGG170" s="50"/>
      <c r="PGH170" s="50"/>
      <c r="PGI170" s="50"/>
      <c r="PGJ170" s="50"/>
      <c r="PGL170" s="50"/>
      <c r="PGN170" s="50"/>
      <c r="PGO170" s="50"/>
      <c r="PGP170" s="50"/>
      <c r="PGQ170" s="50"/>
      <c r="PGR170" s="50"/>
      <c r="PGS170" s="50"/>
      <c r="PGT170" s="50"/>
      <c r="PGU170" s="50"/>
      <c r="PGZ170" s="50"/>
      <c r="PHA170" s="50"/>
      <c r="PHB170" s="50"/>
      <c r="PHC170" s="50"/>
      <c r="PHD170" s="50"/>
      <c r="PHE170" s="50"/>
      <c r="PHF170" s="50"/>
      <c r="PHG170" s="50"/>
      <c r="PHH170" s="50"/>
      <c r="PHI170" s="50"/>
      <c r="PHJ170" s="50"/>
      <c r="PHK170" s="50"/>
      <c r="PHL170" s="50"/>
      <c r="PHM170" s="50"/>
      <c r="PHN170" s="50"/>
      <c r="PHO170" s="50"/>
      <c r="PHP170" s="50"/>
      <c r="PHQ170" s="50"/>
      <c r="PHR170" s="50"/>
      <c r="PHS170" s="50"/>
      <c r="PHT170" s="50"/>
      <c r="PHU170" s="50"/>
      <c r="PHV170" s="50"/>
      <c r="PHW170" s="50"/>
      <c r="PHX170" s="50"/>
      <c r="PHY170" s="50"/>
      <c r="PHZ170" s="50"/>
      <c r="PIA170" s="50"/>
      <c r="PIB170" s="50"/>
      <c r="PIC170" s="50"/>
      <c r="PID170" s="50"/>
      <c r="PIE170" s="50"/>
      <c r="PIF170" s="50"/>
      <c r="PIG170" s="50"/>
      <c r="PIH170" s="50"/>
      <c r="PII170" s="50"/>
      <c r="PIJ170" s="50"/>
      <c r="PIK170" s="50"/>
      <c r="PIL170" s="50"/>
      <c r="PIM170" s="50"/>
      <c r="PIN170" s="50"/>
      <c r="PIO170" s="50"/>
      <c r="PIP170" s="50"/>
      <c r="PIQ170" s="50"/>
      <c r="PIR170" s="50"/>
      <c r="PIS170" s="50"/>
      <c r="PIT170" s="50"/>
      <c r="PIU170" s="50"/>
      <c r="PIV170" s="50"/>
      <c r="PIW170" s="50"/>
      <c r="PIX170" s="50"/>
      <c r="PIY170" s="50"/>
      <c r="PIZ170" s="50"/>
      <c r="PJA170" s="50"/>
      <c r="PJB170" s="50"/>
      <c r="PJC170" s="50"/>
      <c r="PJD170" s="50"/>
      <c r="PJE170" s="50"/>
      <c r="PJF170" s="50"/>
      <c r="PJG170" s="50"/>
      <c r="PJH170" s="50"/>
      <c r="PJI170" s="50"/>
      <c r="PJJ170" s="50"/>
      <c r="PJK170" s="50"/>
      <c r="PJL170" s="50"/>
      <c r="PJM170" s="50"/>
      <c r="PJN170" s="50"/>
      <c r="PJO170" s="50"/>
      <c r="PJP170" s="50"/>
      <c r="PJQ170" s="50"/>
      <c r="PJR170" s="50"/>
      <c r="PJS170" s="50"/>
      <c r="PJT170" s="50"/>
      <c r="PJU170" s="50"/>
      <c r="PJV170" s="50"/>
      <c r="PJW170" s="50"/>
      <c r="PJX170" s="50"/>
      <c r="PJY170" s="50"/>
      <c r="PJZ170" s="50"/>
      <c r="PKA170" s="50"/>
      <c r="PKB170" s="50"/>
      <c r="PKC170" s="50"/>
      <c r="PKD170" s="50"/>
      <c r="PKE170" s="50"/>
      <c r="PKF170" s="50"/>
      <c r="PKG170" s="50"/>
      <c r="PKH170" s="50"/>
      <c r="PKI170" s="50"/>
      <c r="PKJ170" s="50"/>
      <c r="PKK170" s="50"/>
      <c r="PKL170" s="50"/>
      <c r="PKM170" s="50"/>
      <c r="PKN170" s="50"/>
      <c r="PKO170" s="50"/>
      <c r="PKP170" s="50"/>
      <c r="PKQ170" s="50"/>
      <c r="PKR170" s="50"/>
      <c r="PKS170" s="50"/>
      <c r="PKT170" s="50"/>
      <c r="PKU170" s="50"/>
      <c r="PKV170" s="50"/>
      <c r="PKW170" s="50"/>
      <c r="PKX170" s="50"/>
      <c r="PKY170" s="50"/>
      <c r="PKZ170" s="50"/>
      <c r="PLA170" s="50"/>
      <c r="PLB170" s="50"/>
      <c r="PLC170" s="50"/>
      <c r="PLD170" s="50"/>
      <c r="PLE170" s="50"/>
      <c r="PLF170" s="50"/>
      <c r="PLG170" s="50"/>
      <c r="PLH170" s="50"/>
      <c r="PLI170" s="50"/>
      <c r="PLJ170" s="50"/>
      <c r="PLK170" s="50"/>
      <c r="PLL170" s="50"/>
      <c r="PLM170" s="50"/>
      <c r="PLN170" s="50"/>
      <c r="PLO170" s="50"/>
      <c r="PLP170" s="50"/>
      <c r="PLQ170" s="50"/>
      <c r="PLR170" s="50"/>
      <c r="PLS170" s="50"/>
      <c r="PLT170" s="50"/>
      <c r="PLU170" s="50"/>
      <c r="PLV170" s="50"/>
      <c r="PLW170" s="50"/>
      <c r="PLX170" s="50"/>
      <c r="PLY170" s="50"/>
      <c r="PLZ170" s="50"/>
      <c r="PMA170" s="50"/>
      <c r="PMB170" s="50"/>
      <c r="PMC170" s="50"/>
      <c r="PMD170" s="50"/>
      <c r="PME170" s="50"/>
      <c r="PMF170" s="50"/>
      <c r="PMG170" s="50"/>
      <c r="PMH170" s="50"/>
      <c r="PMI170" s="50"/>
      <c r="PMJ170" s="50"/>
      <c r="PMK170" s="50"/>
      <c r="PML170" s="50"/>
      <c r="PMM170" s="50"/>
      <c r="PMN170" s="50"/>
      <c r="PMO170" s="50"/>
      <c r="PMP170" s="50"/>
      <c r="PMQ170" s="50"/>
      <c r="PMR170" s="50"/>
      <c r="PMS170" s="50"/>
      <c r="PMT170" s="50"/>
      <c r="PMU170" s="50"/>
      <c r="PMV170" s="50"/>
      <c r="PMW170" s="50"/>
      <c r="PMX170" s="50"/>
      <c r="PMY170" s="50"/>
      <c r="PMZ170" s="50"/>
      <c r="PNA170" s="50"/>
      <c r="PNB170" s="50"/>
      <c r="PNC170" s="50"/>
      <c r="PND170" s="50"/>
      <c r="PNE170" s="50"/>
      <c r="PNF170" s="50"/>
      <c r="PNG170" s="50"/>
      <c r="PNH170" s="50"/>
      <c r="PNI170" s="50"/>
      <c r="PNJ170" s="50"/>
      <c r="PNK170" s="50"/>
      <c r="PNL170" s="50"/>
      <c r="PNM170" s="50"/>
      <c r="PNN170" s="50"/>
      <c r="PNO170" s="50"/>
      <c r="PNP170" s="50"/>
      <c r="PNQ170" s="50"/>
      <c r="PNR170" s="50"/>
      <c r="PNS170" s="50"/>
      <c r="PNT170" s="50"/>
      <c r="PNU170" s="50"/>
      <c r="PNV170" s="50"/>
      <c r="PNW170" s="50"/>
      <c r="PNX170" s="50"/>
      <c r="PNY170" s="50"/>
      <c r="PNZ170" s="50"/>
      <c r="POA170" s="50"/>
      <c r="POB170" s="50"/>
      <c r="POC170" s="50"/>
      <c r="POD170" s="50"/>
      <c r="POE170" s="50"/>
      <c r="POF170" s="50"/>
      <c r="POG170" s="50"/>
      <c r="POH170" s="50"/>
      <c r="POI170" s="50"/>
      <c r="POJ170" s="50"/>
      <c r="POK170" s="50"/>
      <c r="POL170" s="50"/>
      <c r="POM170" s="50"/>
      <c r="PON170" s="50"/>
      <c r="POO170" s="50"/>
      <c r="POP170" s="50"/>
      <c r="POQ170" s="50"/>
      <c r="POR170" s="50"/>
      <c r="POS170" s="50"/>
      <c r="POT170" s="50"/>
      <c r="POU170" s="50"/>
      <c r="POV170" s="50"/>
      <c r="POW170" s="50"/>
      <c r="POX170" s="50"/>
      <c r="POY170" s="50"/>
      <c r="POZ170" s="50"/>
      <c r="PPA170" s="50"/>
      <c r="PPB170" s="50"/>
      <c r="PPC170" s="50"/>
      <c r="PPD170" s="50"/>
      <c r="PPE170" s="50"/>
      <c r="PPF170" s="50"/>
      <c r="PPG170" s="50"/>
      <c r="PPH170" s="50"/>
      <c r="PPI170" s="50"/>
      <c r="PPJ170" s="50"/>
      <c r="PPK170" s="50"/>
      <c r="PPL170" s="50"/>
      <c r="PPM170" s="50"/>
      <c r="PPN170" s="50"/>
      <c r="PPO170" s="50"/>
      <c r="PPP170" s="50"/>
      <c r="PPQ170" s="50"/>
      <c r="PPR170" s="50"/>
      <c r="PPS170" s="50"/>
      <c r="PPT170" s="50"/>
      <c r="PPU170" s="50"/>
      <c r="PPV170" s="50"/>
      <c r="PPW170" s="50"/>
      <c r="PPX170" s="50"/>
      <c r="PPY170" s="50"/>
      <c r="PPZ170" s="50"/>
      <c r="PQA170" s="50"/>
      <c r="PQB170" s="50"/>
      <c r="PQC170" s="50"/>
      <c r="PQD170" s="50"/>
      <c r="PQE170" s="50"/>
      <c r="PQF170" s="50"/>
      <c r="PQH170" s="50"/>
      <c r="PQJ170" s="50"/>
      <c r="PQK170" s="50"/>
      <c r="PQL170" s="50"/>
      <c r="PQM170" s="50"/>
      <c r="PQN170" s="50"/>
      <c r="PQO170" s="50"/>
      <c r="PQP170" s="50"/>
      <c r="PQQ170" s="50"/>
      <c r="PQV170" s="50"/>
      <c r="PQW170" s="50"/>
      <c r="PQX170" s="50"/>
      <c r="PQY170" s="50"/>
      <c r="PQZ170" s="50"/>
      <c r="PRA170" s="50"/>
      <c r="PRB170" s="50"/>
      <c r="PRC170" s="50"/>
      <c r="PRD170" s="50"/>
      <c r="PRE170" s="50"/>
      <c r="PRF170" s="50"/>
      <c r="PRG170" s="50"/>
      <c r="PRH170" s="50"/>
      <c r="PRI170" s="50"/>
      <c r="PRJ170" s="50"/>
      <c r="PRK170" s="50"/>
      <c r="PRL170" s="50"/>
      <c r="PRM170" s="50"/>
      <c r="PRN170" s="50"/>
      <c r="PRO170" s="50"/>
      <c r="PRP170" s="50"/>
      <c r="PRQ170" s="50"/>
      <c r="PRR170" s="50"/>
      <c r="PRS170" s="50"/>
      <c r="PRT170" s="50"/>
      <c r="PRU170" s="50"/>
      <c r="PRV170" s="50"/>
      <c r="PRW170" s="50"/>
      <c r="PRX170" s="50"/>
      <c r="PRY170" s="50"/>
      <c r="PRZ170" s="50"/>
      <c r="PSA170" s="50"/>
      <c r="PSB170" s="50"/>
      <c r="PSC170" s="50"/>
      <c r="PSD170" s="50"/>
      <c r="PSE170" s="50"/>
      <c r="PSF170" s="50"/>
      <c r="PSG170" s="50"/>
      <c r="PSH170" s="50"/>
      <c r="PSI170" s="50"/>
      <c r="PSJ170" s="50"/>
      <c r="PSK170" s="50"/>
      <c r="PSL170" s="50"/>
      <c r="PSM170" s="50"/>
      <c r="PSN170" s="50"/>
      <c r="PSO170" s="50"/>
      <c r="PSP170" s="50"/>
      <c r="PSQ170" s="50"/>
      <c r="PSR170" s="50"/>
      <c r="PSS170" s="50"/>
      <c r="PST170" s="50"/>
      <c r="PSU170" s="50"/>
      <c r="PSV170" s="50"/>
      <c r="PSW170" s="50"/>
      <c r="PSX170" s="50"/>
      <c r="PSY170" s="50"/>
      <c r="PSZ170" s="50"/>
      <c r="PTA170" s="50"/>
      <c r="PTB170" s="50"/>
      <c r="PTC170" s="50"/>
      <c r="PTD170" s="50"/>
      <c r="PTE170" s="50"/>
      <c r="PTF170" s="50"/>
      <c r="PTG170" s="50"/>
      <c r="PTH170" s="50"/>
      <c r="PTI170" s="50"/>
      <c r="PTJ170" s="50"/>
      <c r="PTK170" s="50"/>
      <c r="PTL170" s="50"/>
      <c r="PTM170" s="50"/>
      <c r="PTN170" s="50"/>
      <c r="PTO170" s="50"/>
      <c r="PTP170" s="50"/>
      <c r="PTQ170" s="50"/>
      <c r="PTR170" s="50"/>
      <c r="PTS170" s="50"/>
      <c r="PTT170" s="50"/>
      <c r="PTU170" s="50"/>
      <c r="PTV170" s="50"/>
      <c r="PTW170" s="50"/>
      <c r="PTX170" s="50"/>
      <c r="PTY170" s="50"/>
      <c r="PTZ170" s="50"/>
      <c r="PUA170" s="50"/>
      <c r="PUB170" s="50"/>
      <c r="PUC170" s="50"/>
      <c r="PUD170" s="50"/>
      <c r="PUE170" s="50"/>
      <c r="PUF170" s="50"/>
      <c r="PUG170" s="50"/>
      <c r="PUH170" s="50"/>
      <c r="PUI170" s="50"/>
      <c r="PUJ170" s="50"/>
      <c r="PUK170" s="50"/>
      <c r="PUL170" s="50"/>
      <c r="PUM170" s="50"/>
      <c r="PUN170" s="50"/>
      <c r="PUO170" s="50"/>
      <c r="PUP170" s="50"/>
      <c r="PUQ170" s="50"/>
      <c r="PUR170" s="50"/>
      <c r="PUS170" s="50"/>
      <c r="PUT170" s="50"/>
      <c r="PUU170" s="50"/>
      <c r="PUV170" s="50"/>
      <c r="PUW170" s="50"/>
      <c r="PUX170" s="50"/>
      <c r="PUY170" s="50"/>
      <c r="PUZ170" s="50"/>
      <c r="PVA170" s="50"/>
      <c r="PVB170" s="50"/>
      <c r="PVC170" s="50"/>
      <c r="PVD170" s="50"/>
      <c r="PVE170" s="50"/>
      <c r="PVF170" s="50"/>
      <c r="PVG170" s="50"/>
      <c r="PVH170" s="50"/>
      <c r="PVI170" s="50"/>
      <c r="PVJ170" s="50"/>
      <c r="PVK170" s="50"/>
      <c r="PVL170" s="50"/>
      <c r="PVM170" s="50"/>
      <c r="PVN170" s="50"/>
      <c r="PVO170" s="50"/>
      <c r="PVP170" s="50"/>
      <c r="PVQ170" s="50"/>
      <c r="PVR170" s="50"/>
      <c r="PVS170" s="50"/>
      <c r="PVT170" s="50"/>
      <c r="PVU170" s="50"/>
      <c r="PVV170" s="50"/>
      <c r="PVW170" s="50"/>
      <c r="PVX170" s="50"/>
      <c r="PVY170" s="50"/>
      <c r="PVZ170" s="50"/>
      <c r="PWA170" s="50"/>
      <c r="PWB170" s="50"/>
      <c r="PWC170" s="50"/>
      <c r="PWD170" s="50"/>
      <c r="PWE170" s="50"/>
      <c r="PWF170" s="50"/>
      <c r="PWG170" s="50"/>
      <c r="PWH170" s="50"/>
      <c r="PWI170" s="50"/>
      <c r="PWJ170" s="50"/>
      <c r="PWK170" s="50"/>
      <c r="PWL170" s="50"/>
      <c r="PWM170" s="50"/>
      <c r="PWN170" s="50"/>
      <c r="PWO170" s="50"/>
      <c r="PWP170" s="50"/>
      <c r="PWQ170" s="50"/>
      <c r="PWR170" s="50"/>
      <c r="PWS170" s="50"/>
      <c r="PWT170" s="50"/>
      <c r="PWU170" s="50"/>
      <c r="PWV170" s="50"/>
      <c r="PWW170" s="50"/>
      <c r="PWX170" s="50"/>
      <c r="PWY170" s="50"/>
      <c r="PWZ170" s="50"/>
      <c r="PXA170" s="50"/>
      <c r="PXB170" s="50"/>
      <c r="PXC170" s="50"/>
      <c r="PXD170" s="50"/>
      <c r="PXE170" s="50"/>
      <c r="PXF170" s="50"/>
      <c r="PXG170" s="50"/>
      <c r="PXH170" s="50"/>
      <c r="PXI170" s="50"/>
      <c r="PXJ170" s="50"/>
      <c r="PXK170" s="50"/>
      <c r="PXL170" s="50"/>
      <c r="PXM170" s="50"/>
      <c r="PXN170" s="50"/>
      <c r="PXO170" s="50"/>
      <c r="PXP170" s="50"/>
      <c r="PXQ170" s="50"/>
      <c r="PXR170" s="50"/>
      <c r="PXS170" s="50"/>
      <c r="PXT170" s="50"/>
      <c r="PXU170" s="50"/>
      <c r="PXV170" s="50"/>
      <c r="PXW170" s="50"/>
      <c r="PXX170" s="50"/>
      <c r="PXY170" s="50"/>
      <c r="PXZ170" s="50"/>
      <c r="PYA170" s="50"/>
      <c r="PYB170" s="50"/>
      <c r="PYC170" s="50"/>
      <c r="PYD170" s="50"/>
      <c r="PYE170" s="50"/>
      <c r="PYF170" s="50"/>
      <c r="PYG170" s="50"/>
      <c r="PYH170" s="50"/>
      <c r="PYI170" s="50"/>
      <c r="PYJ170" s="50"/>
      <c r="PYK170" s="50"/>
      <c r="PYL170" s="50"/>
      <c r="PYM170" s="50"/>
      <c r="PYN170" s="50"/>
      <c r="PYO170" s="50"/>
      <c r="PYP170" s="50"/>
      <c r="PYQ170" s="50"/>
      <c r="PYR170" s="50"/>
      <c r="PYS170" s="50"/>
      <c r="PYT170" s="50"/>
      <c r="PYU170" s="50"/>
      <c r="PYV170" s="50"/>
      <c r="PYW170" s="50"/>
      <c r="PYX170" s="50"/>
      <c r="PYY170" s="50"/>
      <c r="PYZ170" s="50"/>
      <c r="PZA170" s="50"/>
      <c r="PZB170" s="50"/>
      <c r="PZC170" s="50"/>
      <c r="PZD170" s="50"/>
      <c r="PZE170" s="50"/>
      <c r="PZF170" s="50"/>
      <c r="PZG170" s="50"/>
      <c r="PZH170" s="50"/>
      <c r="PZI170" s="50"/>
      <c r="PZJ170" s="50"/>
      <c r="PZK170" s="50"/>
      <c r="PZL170" s="50"/>
      <c r="PZM170" s="50"/>
      <c r="PZN170" s="50"/>
      <c r="PZO170" s="50"/>
      <c r="PZP170" s="50"/>
      <c r="PZQ170" s="50"/>
      <c r="PZR170" s="50"/>
      <c r="PZS170" s="50"/>
      <c r="PZT170" s="50"/>
      <c r="PZU170" s="50"/>
      <c r="PZV170" s="50"/>
      <c r="PZW170" s="50"/>
      <c r="PZX170" s="50"/>
      <c r="PZY170" s="50"/>
      <c r="PZZ170" s="50"/>
      <c r="QAA170" s="50"/>
      <c r="QAB170" s="50"/>
      <c r="QAD170" s="50"/>
      <c r="QAF170" s="50"/>
      <c r="QAG170" s="50"/>
      <c r="QAH170" s="50"/>
      <c r="QAI170" s="50"/>
      <c r="QAJ170" s="50"/>
      <c r="QAK170" s="50"/>
      <c r="QAL170" s="50"/>
      <c r="QAM170" s="50"/>
      <c r="QAR170" s="50"/>
      <c r="QAS170" s="50"/>
      <c r="QAT170" s="50"/>
      <c r="QAU170" s="50"/>
      <c r="QAV170" s="50"/>
      <c r="QAW170" s="50"/>
      <c r="QAX170" s="50"/>
      <c r="QAY170" s="50"/>
      <c r="QAZ170" s="50"/>
      <c r="QBA170" s="50"/>
      <c r="QBB170" s="50"/>
      <c r="QBC170" s="50"/>
      <c r="QBD170" s="50"/>
      <c r="QBE170" s="50"/>
      <c r="QBF170" s="50"/>
      <c r="QBG170" s="50"/>
      <c r="QBH170" s="50"/>
      <c r="QBI170" s="50"/>
      <c r="QBJ170" s="50"/>
      <c r="QBK170" s="50"/>
      <c r="QBL170" s="50"/>
      <c r="QBM170" s="50"/>
      <c r="QBN170" s="50"/>
      <c r="QBO170" s="50"/>
      <c r="QBP170" s="50"/>
      <c r="QBQ170" s="50"/>
      <c r="QBR170" s="50"/>
      <c r="QBS170" s="50"/>
      <c r="QBT170" s="50"/>
      <c r="QBU170" s="50"/>
      <c r="QBV170" s="50"/>
      <c r="QBW170" s="50"/>
      <c r="QBX170" s="50"/>
      <c r="QBY170" s="50"/>
      <c r="QBZ170" s="50"/>
      <c r="QCA170" s="50"/>
      <c r="QCB170" s="50"/>
      <c r="QCC170" s="50"/>
      <c r="QCD170" s="50"/>
      <c r="QCE170" s="50"/>
      <c r="QCF170" s="50"/>
      <c r="QCG170" s="50"/>
      <c r="QCH170" s="50"/>
      <c r="QCI170" s="50"/>
      <c r="QCJ170" s="50"/>
      <c r="QCK170" s="50"/>
      <c r="QCL170" s="50"/>
      <c r="QCM170" s="50"/>
      <c r="QCN170" s="50"/>
      <c r="QCO170" s="50"/>
      <c r="QCP170" s="50"/>
      <c r="QCQ170" s="50"/>
      <c r="QCR170" s="50"/>
      <c r="QCS170" s="50"/>
      <c r="QCT170" s="50"/>
      <c r="QCU170" s="50"/>
      <c r="QCV170" s="50"/>
      <c r="QCW170" s="50"/>
      <c r="QCX170" s="50"/>
      <c r="QCY170" s="50"/>
      <c r="QCZ170" s="50"/>
      <c r="QDA170" s="50"/>
      <c r="QDB170" s="50"/>
      <c r="QDC170" s="50"/>
      <c r="QDD170" s="50"/>
      <c r="QDE170" s="50"/>
      <c r="QDF170" s="50"/>
      <c r="QDG170" s="50"/>
      <c r="QDH170" s="50"/>
      <c r="QDI170" s="50"/>
      <c r="QDJ170" s="50"/>
      <c r="QDK170" s="50"/>
      <c r="QDL170" s="50"/>
      <c r="QDM170" s="50"/>
      <c r="QDN170" s="50"/>
      <c r="QDO170" s="50"/>
      <c r="QDP170" s="50"/>
      <c r="QDQ170" s="50"/>
      <c r="QDR170" s="50"/>
      <c r="QDS170" s="50"/>
      <c r="QDT170" s="50"/>
      <c r="QDU170" s="50"/>
      <c r="QDV170" s="50"/>
      <c r="QDW170" s="50"/>
      <c r="QDX170" s="50"/>
      <c r="QDY170" s="50"/>
      <c r="QDZ170" s="50"/>
      <c r="QEA170" s="50"/>
      <c r="QEB170" s="50"/>
      <c r="QEC170" s="50"/>
      <c r="QED170" s="50"/>
      <c r="QEE170" s="50"/>
      <c r="QEF170" s="50"/>
      <c r="QEG170" s="50"/>
      <c r="QEH170" s="50"/>
      <c r="QEI170" s="50"/>
      <c r="QEJ170" s="50"/>
      <c r="QEK170" s="50"/>
      <c r="QEL170" s="50"/>
      <c r="QEM170" s="50"/>
      <c r="QEN170" s="50"/>
      <c r="QEO170" s="50"/>
      <c r="QEP170" s="50"/>
      <c r="QEQ170" s="50"/>
      <c r="QER170" s="50"/>
      <c r="QES170" s="50"/>
      <c r="QET170" s="50"/>
      <c r="QEU170" s="50"/>
      <c r="QEV170" s="50"/>
      <c r="QEW170" s="50"/>
      <c r="QEX170" s="50"/>
      <c r="QEY170" s="50"/>
      <c r="QEZ170" s="50"/>
      <c r="QFA170" s="50"/>
      <c r="QFB170" s="50"/>
      <c r="QFC170" s="50"/>
      <c r="QFD170" s="50"/>
      <c r="QFE170" s="50"/>
      <c r="QFF170" s="50"/>
      <c r="QFG170" s="50"/>
      <c r="QFH170" s="50"/>
      <c r="QFI170" s="50"/>
      <c r="QFJ170" s="50"/>
      <c r="QFK170" s="50"/>
      <c r="QFL170" s="50"/>
      <c r="QFM170" s="50"/>
      <c r="QFN170" s="50"/>
      <c r="QFO170" s="50"/>
      <c r="QFP170" s="50"/>
      <c r="QFQ170" s="50"/>
      <c r="QFR170" s="50"/>
      <c r="QFS170" s="50"/>
      <c r="QFT170" s="50"/>
      <c r="QFU170" s="50"/>
      <c r="QFV170" s="50"/>
      <c r="QFW170" s="50"/>
      <c r="QFX170" s="50"/>
      <c r="QFY170" s="50"/>
      <c r="QFZ170" s="50"/>
      <c r="QGA170" s="50"/>
      <c r="QGB170" s="50"/>
      <c r="QGC170" s="50"/>
      <c r="QGD170" s="50"/>
      <c r="QGE170" s="50"/>
      <c r="QGF170" s="50"/>
      <c r="QGG170" s="50"/>
      <c r="QGH170" s="50"/>
      <c r="QGI170" s="50"/>
      <c r="QGJ170" s="50"/>
      <c r="QGK170" s="50"/>
      <c r="QGL170" s="50"/>
      <c r="QGM170" s="50"/>
      <c r="QGN170" s="50"/>
      <c r="QGO170" s="50"/>
      <c r="QGP170" s="50"/>
      <c r="QGQ170" s="50"/>
      <c r="QGR170" s="50"/>
      <c r="QGS170" s="50"/>
      <c r="QGT170" s="50"/>
      <c r="QGU170" s="50"/>
      <c r="QGV170" s="50"/>
      <c r="QGW170" s="50"/>
      <c r="QGX170" s="50"/>
      <c r="QGY170" s="50"/>
      <c r="QGZ170" s="50"/>
      <c r="QHA170" s="50"/>
      <c r="QHB170" s="50"/>
      <c r="QHC170" s="50"/>
      <c r="QHD170" s="50"/>
      <c r="QHE170" s="50"/>
      <c r="QHF170" s="50"/>
      <c r="QHG170" s="50"/>
      <c r="QHH170" s="50"/>
      <c r="QHI170" s="50"/>
      <c r="QHJ170" s="50"/>
      <c r="QHK170" s="50"/>
      <c r="QHL170" s="50"/>
      <c r="QHM170" s="50"/>
      <c r="QHN170" s="50"/>
      <c r="QHO170" s="50"/>
      <c r="QHP170" s="50"/>
      <c r="QHQ170" s="50"/>
      <c r="QHR170" s="50"/>
      <c r="QHS170" s="50"/>
      <c r="QHT170" s="50"/>
      <c r="QHU170" s="50"/>
      <c r="QHV170" s="50"/>
      <c r="QHW170" s="50"/>
      <c r="QHX170" s="50"/>
      <c r="QHY170" s="50"/>
      <c r="QHZ170" s="50"/>
      <c r="QIA170" s="50"/>
      <c r="QIB170" s="50"/>
      <c r="QIC170" s="50"/>
      <c r="QID170" s="50"/>
      <c r="QIE170" s="50"/>
      <c r="QIF170" s="50"/>
      <c r="QIG170" s="50"/>
      <c r="QIH170" s="50"/>
      <c r="QII170" s="50"/>
      <c r="QIJ170" s="50"/>
      <c r="QIK170" s="50"/>
      <c r="QIL170" s="50"/>
      <c r="QIM170" s="50"/>
      <c r="QIN170" s="50"/>
      <c r="QIO170" s="50"/>
      <c r="QIP170" s="50"/>
      <c r="QIQ170" s="50"/>
      <c r="QIR170" s="50"/>
      <c r="QIS170" s="50"/>
      <c r="QIT170" s="50"/>
      <c r="QIU170" s="50"/>
      <c r="QIV170" s="50"/>
      <c r="QIW170" s="50"/>
      <c r="QIX170" s="50"/>
      <c r="QIY170" s="50"/>
      <c r="QIZ170" s="50"/>
      <c r="QJA170" s="50"/>
      <c r="QJB170" s="50"/>
      <c r="QJC170" s="50"/>
      <c r="QJD170" s="50"/>
      <c r="QJE170" s="50"/>
      <c r="QJF170" s="50"/>
      <c r="QJG170" s="50"/>
      <c r="QJH170" s="50"/>
      <c r="QJI170" s="50"/>
      <c r="QJJ170" s="50"/>
      <c r="QJK170" s="50"/>
      <c r="QJL170" s="50"/>
      <c r="QJM170" s="50"/>
      <c r="QJN170" s="50"/>
      <c r="QJO170" s="50"/>
      <c r="QJP170" s="50"/>
      <c r="QJQ170" s="50"/>
      <c r="QJR170" s="50"/>
      <c r="QJS170" s="50"/>
      <c r="QJT170" s="50"/>
      <c r="QJU170" s="50"/>
      <c r="QJV170" s="50"/>
      <c r="QJW170" s="50"/>
      <c r="QJX170" s="50"/>
      <c r="QJZ170" s="50"/>
      <c r="QKB170" s="50"/>
      <c r="QKC170" s="50"/>
      <c r="QKD170" s="50"/>
      <c r="QKE170" s="50"/>
      <c r="QKF170" s="50"/>
      <c r="QKG170" s="50"/>
      <c r="QKH170" s="50"/>
      <c r="QKI170" s="50"/>
      <c r="QKN170" s="50"/>
      <c r="QKO170" s="50"/>
      <c r="QKP170" s="50"/>
      <c r="QKQ170" s="50"/>
      <c r="QKR170" s="50"/>
      <c r="QKS170" s="50"/>
      <c r="QKT170" s="50"/>
      <c r="QKU170" s="50"/>
      <c r="QKV170" s="50"/>
      <c r="QKW170" s="50"/>
      <c r="QKX170" s="50"/>
      <c r="QKY170" s="50"/>
      <c r="QKZ170" s="50"/>
      <c r="QLA170" s="50"/>
      <c r="QLB170" s="50"/>
      <c r="QLC170" s="50"/>
      <c r="QLD170" s="50"/>
      <c r="QLE170" s="50"/>
      <c r="QLF170" s="50"/>
      <c r="QLG170" s="50"/>
      <c r="QLH170" s="50"/>
      <c r="QLI170" s="50"/>
      <c r="QLJ170" s="50"/>
      <c r="QLK170" s="50"/>
      <c r="QLL170" s="50"/>
      <c r="QLM170" s="50"/>
      <c r="QLN170" s="50"/>
      <c r="QLO170" s="50"/>
      <c r="QLP170" s="50"/>
      <c r="QLQ170" s="50"/>
      <c r="QLR170" s="50"/>
      <c r="QLS170" s="50"/>
      <c r="QLT170" s="50"/>
      <c r="QLU170" s="50"/>
      <c r="QLV170" s="50"/>
      <c r="QLW170" s="50"/>
      <c r="QLX170" s="50"/>
      <c r="QLY170" s="50"/>
      <c r="QLZ170" s="50"/>
      <c r="QMA170" s="50"/>
      <c r="QMB170" s="50"/>
      <c r="QMC170" s="50"/>
      <c r="QMD170" s="50"/>
      <c r="QME170" s="50"/>
      <c r="QMF170" s="50"/>
      <c r="QMG170" s="50"/>
      <c r="QMH170" s="50"/>
      <c r="QMI170" s="50"/>
      <c r="QMJ170" s="50"/>
      <c r="QMK170" s="50"/>
      <c r="QML170" s="50"/>
      <c r="QMM170" s="50"/>
      <c r="QMN170" s="50"/>
      <c r="QMO170" s="50"/>
      <c r="QMP170" s="50"/>
      <c r="QMQ170" s="50"/>
      <c r="QMR170" s="50"/>
      <c r="QMS170" s="50"/>
      <c r="QMT170" s="50"/>
      <c r="QMU170" s="50"/>
      <c r="QMV170" s="50"/>
      <c r="QMW170" s="50"/>
      <c r="QMX170" s="50"/>
      <c r="QMY170" s="50"/>
      <c r="QMZ170" s="50"/>
      <c r="QNA170" s="50"/>
      <c r="QNB170" s="50"/>
      <c r="QNC170" s="50"/>
      <c r="QND170" s="50"/>
      <c r="QNE170" s="50"/>
      <c r="QNF170" s="50"/>
      <c r="QNG170" s="50"/>
      <c r="QNH170" s="50"/>
      <c r="QNI170" s="50"/>
      <c r="QNJ170" s="50"/>
      <c r="QNK170" s="50"/>
      <c r="QNL170" s="50"/>
      <c r="QNM170" s="50"/>
      <c r="QNN170" s="50"/>
      <c r="QNO170" s="50"/>
      <c r="QNP170" s="50"/>
      <c r="QNQ170" s="50"/>
      <c r="QNR170" s="50"/>
      <c r="QNS170" s="50"/>
      <c r="QNT170" s="50"/>
      <c r="QNU170" s="50"/>
      <c r="QNV170" s="50"/>
      <c r="QNW170" s="50"/>
      <c r="QNX170" s="50"/>
      <c r="QNY170" s="50"/>
      <c r="QNZ170" s="50"/>
      <c r="QOA170" s="50"/>
      <c r="QOB170" s="50"/>
      <c r="QOC170" s="50"/>
      <c r="QOD170" s="50"/>
      <c r="QOE170" s="50"/>
      <c r="QOF170" s="50"/>
      <c r="QOG170" s="50"/>
      <c r="QOH170" s="50"/>
      <c r="QOI170" s="50"/>
      <c r="QOJ170" s="50"/>
      <c r="QOK170" s="50"/>
      <c r="QOL170" s="50"/>
      <c r="QOM170" s="50"/>
      <c r="QON170" s="50"/>
      <c r="QOO170" s="50"/>
      <c r="QOP170" s="50"/>
      <c r="QOQ170" s="50"/>
      <c r="QOR170" s="50"/>
      <c r="QOS170" s="50"/>
      <c r="QOT170" s="50"/>
      <c r="QOU170" s="50"/>
      <c r="QOV170" s="50"/>
      <c r="QOW170" s="50"/>
      <c r="QOX170" s="50"/>
      <c r="QOY170" s="50"/>
      <c r="QOZ170" s="50"/>
      <c r="QPA170" s="50"/>
      <c r="QPB170" s="50"/>
      <c r="QPC170" s="50"/>
      <c r="QPD170" s="50"/>
      <c r="QPE170" s="50"/>
      <c r="QPF170" s="50"/>
      <c r="QPG170" s="50"/>
      <c r="QPH170" s="50"/>
      <c r="QPI170" s="50"/>
      <c r="QPJ170" s="50"/>
      <c r="QPK170" s="50"/>
      <c r="QPL170" s="50"/>
      <c r="QPM170" s="50"/>
      <c r="QPN170" s="50"/>
      <c r="QPO170" s="50"/>
      <c r="QPP170" s="50"/>
      <c r="QPQ170" s="50"/>
      <c r="QPR170" s="50"/>
      <c r="QPS170" s="50"/>
      <c r="QPT170" s="50"/>
      <c r="QPU170" s="50"/>
      <c r="QPV170" s="50"/>
      <c r="QPW170" s="50"/>
      <c r="QPX170" s="50"/>
      <c r="QPY170" s="50"/>
      <c r="QPZ170" s="50"/>
      <c r="QQA170" s="50"/>
      <c r="QQB170" s="50"/>
      <c r="QQC170" s="50"/>
      <c r="QQD170" s="50"/>
      <c r="QQE170" s="50"/>
      <c r="QQF170" s="50"/>
      <c r="QQG170" s="50"/>
      <c r="QQH170" s="50"/>
      <c r="QQI170" s="50"/>
      <c r="QQJ170" s="50"/>
      <c r="QQK170" s="50"/>
      <c r="QQL170" s="50"/>
      <c r="QQM170" s="50"/>
      <c r="QQN170" s="50"/>
      <c r="QQO170" s="50"/>
      <c r="QQP170" s="50"/>
      <c r="QQQ170" s="50"/>
      <c r="QQR170" s="50"/>
      <c r="QQS170" s="50"/>
      <c r="QQT170" s="50"/>
      <c r="QQU170" s="50"/>
      <c r="QQV170" s="50"/>
      <c r="QQW170" s="50"/>
      <c r="QQX170" s="50"/>
      <c r="QQY170" s="50"/>
      <c r="QQZ170" s="50"/>
      <c r="QRA170" s="50"/>
      <c r="QRB170" s="50"/>
      <c r="QRC170" s="50"/>
      <c r="QRD170" s="50"/>
      <c r="QRE170" s="50"/>
      <c r="QRF170" s="50"/>
      <c r="QRG170" s="50"/>
      <c r="QRH170" s="50"/>
      <c r="QRI170" s="50"/>
      <c r="QRJ170" s="50"/>
      <c r="QRK170" s="50"/>
      <c r="QRL170" s="50"/>
      <c r="QRM170" s="50"/>
      <c r="QRN170" s="50"/>
      <c r="QRO170" s="50"/>
      <c r="QRP170" s="50"/>
      <c r="QRQ170" s="50"/>
      <c r="QRR170" s="50"/>
      <c r="QRS170" s="50"/>
      <c r="QRT170" s="50"/>
      <c r="QRU170" s="50"/>
      <c r="QRV170" s="50"/>
      <c r="QRW170" s="50"/>
      <c r="QRX170" s="50"/>
      <c r="QRY170" s="50"/>
      <c r="QRZ170" s="50"/>
      <c r="QSA170" s="50"/>
      <c r="QSB170" s="50"/>
      <c r="QSC170" s="50"/>
      <c r="QSD170" s="50"/>
      <c r="QSE170" s="50"/>
      <c r="QSF170" s="50"/>
      <c r="QSG170" s="50"/>
      <c r="QSH170" s="50"/>
      <c r="QSI170" s="50"/>
      <c r="QSJ170" s="50"/>
      <c r="QSK170" s="50"/>
      <c r="QSL170" s="50"/>
      <c r="QSM170" s="50"/>
      <c r="QSN170" s="50"/>
      <c r="QSO170" s="50"/>
      <c r="QSP170" s="50"/>
      <c r="QSQ170" s="50"/>
      <c r="QSR170" s="50"/>
      <c r="QSS170" s="50"/>
      <c r="QST170" s="50"/>
      <c r="QSU170" s="50"/>
      <c r="QSV170" s="50"/>
      <c r="QSW170" s="50"/>
      <c r="QSX170" s="50"/>
      <c r="QSY170" s="50"/>
      <c r="QSZ170" s="50"/>
      <c r="QTA170" s="50"/>
      <c r="QTB170" s="50"/>
      <c r="QTC170" s="50"/>
      <c r="QTD170" s="50"/>
      <c r="QTE170" s="50"/>
      <c r="QTF170" s="50"/>
      <c r="QTG170" s="50"/>
      <c r="QTH170" s="50"/>
      <c r="QTI170" s="50"/>
      <c r="QTJ170" s="50"/>
      <c r="QTK170" s="50"/>
      <c r="QTL170" s="50"/>
      <c r="QTM170" s="50"/>
      <c r="QTN170" s="50"/>
      <c r="QTO170" s="50"/>
      <c r="QTP170" s="50"/>
      <c r="QTQ170" s="50"/>
      <c r="QTR170" s="50"/>
      <c r="QTS170" s="50"/>
      <c r="QTT170" s="50"/>
      <c r="QTV170" s="50"/>
      <c r="QTX170" s="50"/>
      <c r="QTY170" s="50"/>
      <c r="QTZ170" s="50"/>
      <c r="QUA170" s="50"/>
      <c r="QUB170" s="50"/>
      <c r="QUC170" s="50"/>
      <c r="QUD170" s="50"/>
      <c r="QUE170" s="50"/>
      <c r="QUJ170" s="50"/>
      <c r="QUK170" s="50"/>
      <c r="QUL170" s="50"/>
      <c r="QUM170" s="50"/>
      <c r="QUN170" s="50"/>
      <c r="QUO170" s="50"/>
      <c r="QUP170" s="50"/>
      <c r="QUQ170" s="50"/>
      <c r="QUR170" s="50"/>
      <c r="QUS170" s="50"/>
      <c r="QUT170" s="50"/>
      <c r="QUU170" s="50"/>
      <c r="QUV170" s="50"/>
      <c r="QUW170" s="50"/>
      <c r="QUX170" s="50"/>
      <c r="QUY170" s="50"/>
      <c r="QUZ170" s="50"/>
      <c r="QVA170" s="50"/>
      <c r="QVB170" s="50"/>
      <c r="QVC170" s="50"/>
      <c r="QVD170" s="50"/>
      <c r="QVE170" s="50"/>
      <c r="QVF170" s="50"/>
      <c r="QVG170" s="50"/>
      <c r="QVH170" s="50"/>
      <c r="QVI170" s="50"/>
      <c r="QVJ170" s="50"/>
      <c r="QVK170" s="50"/>
      <c r="QVL170" s="50"/>
      <c r="QVM170" s="50"/>
      <c r="QVN170" s="50"/>
      <c r="QVO170" s="50"/>
      <c r="QVP170" s="50"/>
      <c r="QVQ170" s="50"/>
      <c r="QVR170" s="50"/>
      <c r="QVS170" s="50"/>
      <c r="QVT170" s="50"/>
      <c r="QVU170" s="50"/>
      <c r="QVV170" s="50"/>
      <c r="QVW170" s="50"/>
      <c r="QVX170" s="50"/>
      <c r="QVY170" s="50"/>
      <c r="QVZ170" s="50"/>
      <c r="QWA170" s="50"/>
      <c r="QWB170" s="50"/>
      <c r="QWC170" s="50"/>
      <c r="QWD170" s="50"/>
      <c r="QWE170" s="50"/>
      <c r="QWF170" s="50"/>
      <c r="QWG170" s="50"/>
      <c r="QWH170" s="50"/>
      <c r="QWI170" s="50"/>
      <c r="QWJ170" s="50"/>
      <c r="QWK170" s="50"/>
      <c r="QWL170" s="50"/>
      <c r="QWM170" s="50"/>
      <c r="QWN170" s="50"/>
      <c r="QWO170" s="50"/>
      <c r="QWP170" s="50"/>
      <c r="QWQ170" s="50"/>
      <c r="QWR170" s="50"/>
      <c r="QWS170" s="50"/>
      <c r="QWT170" s="50"/>
      <c r="QWU170" s="50"/>
      <c r="QWV170" s="50"/>
      <c r="QWW170" s="50"/>
      <c r="QWX170" s="50"/>
      <c r="QWY170" s="50"/>
      <c r="QWZ170" s="50"/>
      <c r="QXA170" s="50"/>
      <c r="QXB170" s="50"/>
      <c r="QXC170" s="50"/>
      <c r="QXD170" s="50"/>
      <c r="QXE170" s="50"/>
      <c r="QXF170" s="50"/>
      <c r="QXG170" s="50"/>
      <c r="QXH170" s="50"/>
      <c r="QXI170" s="50"/>
      <c r="QXJ170" s="50"/>
      <c r="QXK170" s="50"/>
      <c r="QXL170" s="50"/>
      <c r="QXM170" s="50"/>
      <c r="QXN170" s="50"/>
      <c r="QXO170" s="50"/>
      <c r="QXP170" s="50"/>
      <c r="QXQ170" s="50"/>
      <c r="QXR170" s="50"/>
      <c r="QXS170" s="50"/>
      <c r="QXT170" s="50"/>
      <c r="QXU170" s="50"/>
      <c r="QXV170" s="50"/>
      <c r="QXW170" s="50"/>
      <c r="QXX170" s="50"/>
      <c r="QXY170" s="50"/>
      <c r="QXZ170" s="50"/>
      <c r="QYA170" s="50"/>
      <c r="QYB170" s="50"/>
      <c r="QYC170" s="50"/>
      <c r="QYD170" s="50"/>
      <c r="QYE170" s="50"/>
      <c r="QYF170" s="50"/>
      <c r="QYG170" s="50"/>
      <c r="QYH170" s="50"/>
      <c r="QYI170" s="50"/>
      <c r="QYJ170" s="50"/>
      <c r="QYK170" s="50"/>
      <c r="QYL170" s="50"/>
      <c r="QYM170" s="50"/>
      <c r="QYN170" s="50"/>
      <c r="QYO170" s="50"/>
      <c r="QYP170" s="50"/>
      <c r="QYQ170" s="50"/>
      <c r="QYR170" s="50"/>
      <c r="QYS170" s="50"/>
      <c r="QYT170" s="50"/>
      <c r="QYU170" s="50"/>
      <c r="QYV170" s="50"/>
      <c r="QYW170" s="50"/>
      <c r="QYX170" s="50"/>
      <c r="QYY170" s="50"/>
      <c r="QYZ170" s="50"/>
      <c r="QZA170" s="50"/>
      <c r="QZB170" s="50"/>
      <c r="QZC170" s="50"/>
      <c r="QZD170" s="50"/>
      <c r="QZE170" s="50"/>
      <c r="QZF170" s="50"/>
      <c r="QZG170" s="50"/>
      <c r="QZH170" s="50"/>
      <c r="QZI170" s="50"/>
      <c r="QZJ170" s="50"/>
      <c r="QZK170" s="50"/>
      <c r="QZL170" s="50"/>
      <c r="QZM170" s="50"/>
      <c r="QZN170" s="50"/>
      <c r="QZO170" s="50"/>
      <c r="QZP170" s="50"/>
      <c r="QZQ170" s="50"/>
      <c r="QZR170" s="50"/>
      <c r="QZS170" s="50"/>
      <c r="QZT170" s="50"/>
      <c r="QZU170" s="50"/>
      <c r="QZV170" s="50"/>
      <c r="QZW170" s="50"/>
      <c r="QZX170" s="50"/>
      <c r="QZY170" s="50"/>
      <c r="QZZ170" s="50"/>
      <c r="RAA170" s="50"/>
      <c r="RAB170" s="50"/>
      <c r="RAC170" s="50"/>
      <c r="RAD170" s="50"/>
      <c r="RAE170" s="50"/>
      <c r="RAF170" s="50"/>
      <c r="RAG170" s="50"/>
      <c r="RAH170" s="50"/>
      <c r="RAI170" s="50"/>
      <c r="RAJ170" s="50"/>
      <c r="RAK170" s="50"/>
      <c r="RAL170" s="50"/>
      <c r="RAM170" s="50"/>
      <c r="RAN170" s="50"/>
      <c r="RAO170" s="50"/>
      <c r="RAP170" s="50"/>
      <c r="RAQ170" s="50"/>
      <c r="RAR170" s="50"/>
      <c r="RAS170" s="50"/>
      <c r="RAT170" s="50"/>
      <c r="RAU170" s="50"/>
      <c r="RAV170" s="50"/>
      <c r="RAW170" s="50"/>
      <c r="RAX170" s="50"/>
      <c r="RAY170" s="50"/>
      <c r="RAZ170" s="50"/>
      <c r="RBA170" s="50"/>
      <c r="RBB170" s="50"/>
      <c r="RBC170" s="50"/>
      <c r="RBD170" s="50"/>
      <c r="RBE170" s="50"/>
      <c r="RBF170" s="50"/>
      <c r="RBG170" s="50"/>
      <c r="RBH170" s="50"/>
      <c r="RBI170" s="50"/>
      <c r="RBJ170" s="50"/>
      <c r="RBK170" s="50"/>
      <c r="RBL170" s="50"/>
      <c r="RBM170" s="50"/>
      <c r="RBN170" s="50"/>
      <c r="RBO170" s="50"/>
      <c r="RBP170" s="50"/>
      <c r="RBQ170" s="50"/>
      <c r="RBR170" s="50"/>
      <c r="RBS170" s="50"/>
      <c r="RBT170" s="50"/>
      <c r="RBU170" s="50"/>
      <c r="RBV170" s="50"/>
      <c r="RBW170" s="50"/>
      <c r="RBX170" s="50"/>
      <c r="RBY170" s="50"/>
      <c r="RBZ170" s="50"/>
      <c r="RCA170" s="50"/>
      <c r="RCB170" s="50"/>
      <c r="RCC170" s="50"/>
      <c r="RCD170" s="50"/>
      <c r="RCE170" s="50"/>
      <c r="RCF170" s="50"/>
      <c r="RCG170" s="50"/>
      <c r="RCH170" s="50"/>
      <c r="RCI170" s="50"/>
      <c r="RCJ170" s="50"/>
      <c r="RCK170" s="50"/>
      <c r="RCL170" s="50"/>
      <c r="RCM170" s="50"/>
      <c r="RCN170" s="50"/>
      <c r="RCO170" s="50"/>
      <c r="RCP170" s="50"/>
      <c r="RCQ170" s="50"/>
      <c r="RCR170" s="50"/>
      <c r="RCS170" s="50"/>
      <c r="RCT170" s="50"/>
      <c r="RCU170" s="50"/>
      <c r="RCV170" s="50"/>
      <c r="RCW170" s="50"/>
      <c r="RCX170" s="50"/>
      <c r="RCY170" s="50"/>
      <c r="RCZ170" s="50"/>
      <c r="RDA170" s="50"/>
      <c r="RDB170" s="50"/>
      <c r="RDC170" s="50"/>
      <c r="RDD170" s="50"/>
      <c r="RDE170" s="50"/>
      <c r="RDF170" s="50"/>
      <c r="RDG170" s="50"/>
      <c r="RDH170" s="50"/>
      <c r="RDI170" s="50"/>
      <c r="RDJ170" s="50"/>
      <c r="RDK170" s="50"/>
      <c r="RDL170" s="50"/>
      <c r="RDM170" s="50"/>
      <c r="RDN170" s="50"/>
      <c r="RDO170" s="50"/>
      <c r="RDP170" s="50"/>
      <c r="RDR170" s="50"/>
      <c r="RDT170" s="50"/>
      <c r="RDU170" s="50"/>
      <c r="RDV170" s="50"/>
      <c r="RDW170" s="50"/>
      <c r="RDX170" s="50"/>
      <c r="RDY170" s="50"/>
      <c r="RDZ170" s="50"/>
      <c r="REA170" s="50"/>
      <c r="REF170" s="50"/>
      <c r="REG170" s="50"/>
      <c r="REH170" s="50"/>
      <c r="REI170" s="50"/>
      <c r="REJ170" s="50"/>
      <c r="REK170" s="50"/>
      <c r="REL170" s="50"/>
      <c r="REM170" s="50"/>
      <c r="REN170" s="50"/>
      <c r="REO170" s="50"/>
      <c r="REP170" s="50"/>
      <c r="REQ170" s="50"/>
      <c r="RER170" s="50"/>
      <c r="RES170" s="50"/>
      <c r="RET170" s="50"/>
      <c r="REU170" s="50"/>
      <c r="REV170" s="50"/>
      <c r="REW170" s="50"/>
      <c r="REX170" s="50"/>
      <c r="REY170" s="50"/>
      <c r="REZ170" s="50"/>
      <c r="RFA170" s="50"/>
      <c r="RFB170" s="50"/>
      <c r="RFC170" s="50"/>
      <c r="RFD170" s="50"/>
      <c r="RFE170" s="50"/>
      <c r="RFF170" s="50"/>
      <c r="RFG170" s="50"/>
      <c r="RFH170" s="50"/>
      <c r="RFI170" s="50"/>
      <c r="RFJ170" s="50"/>
      <c r="RFK170" s="50"/>
      <c r="RFL170" s="50"/>
      <c r="RFM170" s="50"/>
      <c r="RFN170" s="50"/>
      <c r="RFO170" s="50"/>
      <c r="RFP170" s="50"/>
      <c r="RFQ170" s="50"/>
      <c r="RFR170" s="50"/>
      <c r="RFS170" s="50"/>
      <c r="RFT170" s="50"/>
      <c r="RFU170" s="50"/>
      <c r="RFV170" s="50"/>
      <c r="RFW170" s="50"/>
      <c r="RFX170" s="50"/>
      <c r="RFY170" s="50"/>
      <c r="RFZ170" s="50"/>
      <c r="RGA170" s="50"/>
      <c r="RGB170" s="50"/>
      <c r="RGC170" s="50"/>
      <c r="RGD170" s="50"/>
      <c r="RGE170" s="50"/>
      <c r="RGF170" s="50"/>
      <c r="RGG170" s="50"/>
      <c r="RGH170" s="50"/>
      <c r="RGI170" s="50"/>
      <c r="RGJ170" s="50"/>
      <c r="RGK170" s="50"/>
      <c r="RGL170" s="50"/>
      <c r="RGM170" s="50"/>
      <c r="RGN170" s="50"/>
      <c r="RGO170" s="50"/>
      <c r="RGP170" s="50"/>
      <c r="RGQ170" s="50"/>
      <c r="RGR170" s="50"/>
      <c r="RGS170" s="50"/>
      <c r="RGT170" s="50"/>
      <c r="RGU170" s="50"/>
      <c r="RGV170" s="50"/>
      <c r="RGW170" s="50"/>
      <c r="RGX170" s="50"/>
      <c r="RGY170" s="50"/>
      <c r="RGZ170" s="50"/>
      <c r="RHA170" s="50"/>
      <c r="RHB170" s="50"/>
      <c r="RHC170" s="50"/>
      <c r="RHD170" s="50"/>
      <c r="RHE170" s="50"/>
      <c r="RHF170" s="50"/>
      <c r="RHG170" s="50"/>
      <c r="RHH170" s="50"/>
      <c r="RHI170" s="50"/>
      <c r="RHJ170" s="50"/>
      <c r="RHK170" s="50"/>
      <c r="RHL170" s="50"/>
      <c r="RHM170" s="50"/>
      <c r="RHN170" s="50"/>
      <c r="RHO170" s="50"/>
      <c r="RHP170" s="50"/>
      <c r="RHQ170" s="50"/>
      <c r="RHR170" s="50"/>
      <c r="RHS170" s="50"/>
      <c r="RHT170" s="50"/>
      <c r="RHU170" s="50"/>
      <c r="RHV170" s="50"/>
      <c r="RHW170" s="50"/>
      <c r="RHX170" s="50"/>
      <c r="RHY170" s="50"/>
      <c r="RHZ170" s="50"/>
      <c r="RIA170" s="50"/>
      <c r="RIB170" s="50"/>
      <c r="RIC170" s="50"/>
      <c r="RID170" s="50"/>
      <c r="RIE170" s="50"/>
      <c r="RIF170" s="50"/>
      <c r="RIG170" s="50"/>
      <c r="RIH170" s="50"/>
      <c r="RII170" s="50"/>
      <c r="RIJ170" s="50"/>
      <c r="RIK170" s="50"/>
      <c r="RIL170" s="50"/>
      <c r="RIM170" s="50"/>
      <c r="RIN170" s="50"/>
      <c r="RIO170" s="50"/>
      <c r="RIP170" s="50"/>
      <c r="RIQ170" s="50"/>
      <c r="RIR170" s="50"/>
      <c r="RIS170" s="50"/>
      <c r="RIT170" s="50"/>
      <c r="RIU170" s="50"/>
      <c r="RIV170" s="50"/>
      <c r="RIW170" s="50"/>
      <c r="RIX170" s="50"/>
      <c r="RIY170" s="50"/>
      <c r="RIZ170" s="50"/>
      <c r="RJA170" s="50"/>
      <c r="RJB170" s="50"/>
      <c r="RJC170" s="50"/>
      <c r="RJD170" s="50"/>
      <c r="RJE170" s="50"/>
      <c r="RJF170" s="50"/>
      <c r="RJG170" s="50"/>
      <c r="RJH170" s="50"/>
      <c r="RJI170" s="50"/>
      <c r="RJJ170" s="50"/>
      <c r="RJK170" s="50"/>
      <c r="RJL170" s="50"/>
      <c r="RJM170" s="50"/>
      <c r="RJN170" s="50"/>
      <c r="RJO170" s="50"/>
      <c r="RJP170" s="50"/>
      <c r="RJQ170" s="50"/>
      <c r="RJR170" s="50"/>
      <c r="RJS170" s="50"/>
      <c r="RJT170" s="50"/>
      <c r="RJU170" s="50"/>
      <c r="RJV170" s="50"/>
      <c r="RJW170" s="50"/>
      <c r="RJX170" s="50"/>
      <c r="RJY170" s="50"/>
      <c r="RJZ170" s="50"/>
      <c r="RKA170" s="50"/>
      <c r="RKB170" s="50"/>
      <c r="RKC170" s="50"/>
      <c r="RKD170" s="50"/>
      <c r="RKE170" s="50"/>
      <c r="RKF170" s="50"/>
      <c r="RKG170" s="50"/>
      <c r="RKH170" s="50"/>
      <c r="RKI170" s="50"/>
      <c r="RKJ170" s="50"/>
      <c r="RKK170" s="50"/>
      <c r="RKL170" s="50"/>
      <c r="RKM170" s="50"/>
      <c r="RKN170" s="50"/>
      <c r="RKO170" s="50"/>
      <c r="RKP170" s="50"/>
      <c r="RKQ170" s="50"/>
      <c r="RKR170" s="50"/>
      <c r="RKS170" s="50"/>
      <c r="RKT170" s="50"/>
      <c r="RKU170" s="50"/>
      <c r="RKV170" s="50"/>
      <c r="RKW170" s="50"/>
      <c r="RKX170" s="50"/>
      <c r="RKY170" s="50"/>
      <c r="RKZ170" s="50"/>
      <c r="RLA170" s="50"/>
      <c r="RLB170" s="50"/>
      <c r="RLC170" s="50"/>
      <c r="RLD170" s="50"/>
      <c r="RLE170" s="50"/>
      <c r="RLF170" s="50"/>
      <c r="RLG170" s="50"/>
      <c r="RLH170" s="50"/>
      <c r="RLI170" s="50"/>
      <c r="RLJ170" s="50"/>
      <c r="RLK170" s="50"/>
      <c r="RLL170" s="50"/>
      <c r="RLM170" s="50"/>
      <c r="RLN170" s="50"/>
      <c r="RLO170" s="50"/>
      <c r="RLP170" s="50"/>
      <c r="RLQ170" s="50"/>
      <c r="RLR170" s="50"/>
      <c r="RLS170" s="50"/>
      <c r="RLT170" s="50"/>
      <c r="RLU170" s="50"/>
      <c r="RLV170" s="50"/>
      <c r="RLW170" s="50"/>
      <c r="RLX170" s="50"/>
      <c r="RLY170" s="50"/>
      <c r="RLZ170" s="50"/>
      <c r="RMA170" s="50"/>
      <c r="RMB170" s="50"/>
      <c r="RMC170" s="50"/>
      <c r="RMD170" s="50"/>
      <c r="RME170" s="50"/>
      <c r="RMF170" s="50"/>
      <c r="RMG170" s="50"/>
      <c r="RMH170" s="50"/>
      <c r="RMI170" s="50"/>
      <c r="RMJ170" s="50"/>
      <c r="RMK170" s="50"/>
      <c r="RML170" s="50"/>
      <c r="RMM170" s="50"/>
      <c r="RMN170" s="50"/>
      <c r="RMO170" s="50"/>
      <c r="RMP170" s="50"/>
      <c r="RMQ170" s="50"/>
      <c r="RMR170" s="50"/>
      <c r="RMS170" s="50"/>
      <c r="RMT170" s="50"/>
      <c r="RMU170" s="50"/>
      <c r="RMV170" s="50"/>
      <c r="RMW170" s="50"/>
      <c r="RMX170" s="50"/>
      <c r="RMY170" s="50"/>
      <c r="RMZ170" s="50"/>
      <c r="RNA170" s="50"/>
      <c r="RNB170" s="50"/>
      <c r="RNC170" s="50"/>
      <c r="RND170" s="50"/>
      <c r="RNE170" s="50"/>
      <c r="RNF170" s="50"/>
      <c r="RNG170" s="50"/>
      <c r="RNH170" s="50"/>
      <c r="RNI170" s="50"/>
      <c r="RNJ170" s="50"/>
      <c r="RNK170" s="50"/>
      <c r="RNL170" s="50"/>
      <c r="RNN170" s="50"/>
      <c r="RNP170" s="50"/>
      <c r="RNQ170" s="50"/>
      <c r="RNR170" s="50"/>
      <c r="RNS170" s="50"/>
      <c r="RNT170" s="50"/>
      <c r="RNU170" s="50"/>
      <c r="RNV170" s="50"/>
      <c r="RNW170" s="50"/>
      <c r="ROB170" s="50"/>
      <c r="ROC170" s="50"/>
      <c r="ROD170" s="50"/>
      <c r="ROE170" s="50"/>
      <c r="ROF170" s="50"/>
      <c r="ROG170" s="50"/>
      <c r="ROH170" s="50"/>
      <c r="ROI170" s="50"/>
      <c r="ROJ170" s="50"/>
      <c r="ROK170" s="50"/>
      <c r="ROL170" s="50"/>
      <c r="ROM170" s="50"/>
      <c r="RON170" s="50"/>
      <c r="ROO170" s="50"/>
      <c r="ROP170" s="50"/>
      <c r="ROQ170" s="50"/>
      <c r="ROR170" s="50"/>
      <c r="ROS170" s="50"/>
      <c r="ROT170" s="50"/>
      <c r="ROU170" s="50"/>
      <c r="ROV170" s="50"/>
      <c r="ROW170" s="50"/>
      <c r="ROX170" s="50"/>
      <c r="ROY170" s="50"/>
      <c r="ROZ170" s="50"/>
      <c r="RPA170" s="50"/>
      <c r="RPB170" s="50"/>
      <c r="RPC170" s="50"/>
      <c r="RPD170" s="50"/>
      <c r="RPE170" s="50"/>
      <c r="RPF170" s="50"/>
      <c r="RPG170" s="50"/>
      <c r="RPH170" s="50"/>
      <c r="RPI170" s="50"/>
      <c r="RPJ170" s="50"/>
      <c r="RPK170" s="50"/>
      <c r="RPL170" s="50"/>
      <c r="RPM170" s="50"/>
      <c r="RPN170" s="50"/>
      <c r="RPO170" s="50"/>
      <c r="RPP170" s="50"/>
      <c r="RPQ170" s="50"/>
      <c r="RPR170" s="50"/>
      <c r="RPS170" s="50"/>
      <c r="RPT170" s="50"/>
      <c r="RPU170" s="50"/>
      <c r="RPV170" s="50"/>
      <c r="RPW170" s="50"/>
      <c r="RPX170" s="50"/>
      <c r="RPY170" s="50"/>
      <c r="RPZ170" s="50"/>
      <c r="RQA170" s="50"/>
      <c r="RQB170" s="50"/>
      <c r="RQC170" s="50"/>
      <c r="RQD170" s="50"/>
      <c r="RQE170" s="50"/>
      <c r="RQF170" s="50"/>
      <c r="RQG170" s="50"/>
      <c r="RQH170" s="50"/>
      <c r="RQI170" s="50"/>
      <c r="RQJ170" s="50"/>
      <c r="RQK170" s="50"/>
      <c r="RQL170" s="50"/>
      <c r="RQM170" s="50"/>
      <c r="RQN170" s="50"/>
      <c r="RQO170" s="50"/>
      <c r="RQP170" s="50"/>
      <c r="RQQ170" s="50"/>
      <c r="RQR170" s="50"/>
      <c r="RQS170" s="50"/>
      <c r="RQT170" s="50"/>
      <c r="RQU170" s="50"/>
      <c r="RQV170" s="50"/>
      <c r="RQW170" s="50"/>
      <c r="RQX170" s="50"/>
      <c r="RQY170" s="50"/>
      <c r="RQZ170" s="50"/>
      <c r="RRA170" s="50"/>
      <c r="RRB170" s="50"/>
      <c r="RRC170" s="50"/>
      <c r="RRD170" s="50"/>
      <c r="RRE170" s="50"/>
      <c r="RRF170" s="50"/>
      <c r="RRG170" s="50"/>
      <c r="RRH170" s="50"/>
      <c r="RRI170" s="50"/>
      <c r="RRJ170" s="50"/>
      <c r="RRK170" s="50"/>
      <c r="RRL170" s="50"/>
      <c r="RRM170" s="50"/>
      <c r="RRN170" s="50"/>
      <c r="RRO170" s="50"/>
      <c r="RRP170" s="50"/>
      <c r="RRQ170" s="50"/>
      <c r="RRR170" s="50"/>
      <c r="RRS170" s="50"/>
      <c r="RRT170" s="50"/>
      <c r="RRU170" s="50"/>
      <c r="RRV170" s="50"/>
      <c r="RRW170" s="50"/>
      <c r="RRX170" s="50"/>
      <c r="RRY170" s="50"/>
      <c r="RRZ170" s="50"/>
      <c r="RSA170" s="50"/>
      <c r="RSB170" s="50"/>
      <c r="RSC170" s="50"/>
      <c r="RSD170" s="50"/>
      <c r="RSE170" s="50"/>
      <c r="RSF170" s="50"/>
      <c r="RSG170" s="50"/>
      <c r="RSH170" s="50"/>
      <c r="RSI170" s="50"/>
      <c r="RSJ170" s="50"/>
      <c r="RSK170" s="50"/>
      <c r="RSL170" s="50"/>
      <c r="RSM170" s="50"/>
      <c r="RSN170" s="50"/>
      <c r="RSO170" s="50"/>
      <c r="RSP170" s="50"/>
      <c r="RSQ170" s="50"/>
      <c r="RSR170" s="50"/>
      <c r="RSS170" s="50"/>
      <c r="RST170" s="50"/>
      <c r="RSU170" s="50"/>
      <c r="RSV170" s="50"/>
      <c r="RSW170" s="50"/>
      <c r="RSX170" s="50"/>
      <c r="RSY170" s="50"/>
      <c r="RSZ170" s="50"/>
      <c r="RTA170" s="50"/>
      <c r="RTB170" s="50"/>
      <c r="RTC170" s="50"/>
      <c r="RTD170" s="50"/>
      <c r="RTE170" s="50"/>
      <c r="RTF170" s="50"/>
      <c r="RTG170" s="50"/>
      <c r="RTH170" s="50"/>
      <c r="RTI170" s="50"/>
      <c r="RTJ170" s="50"/>
      <c r="RTK170" s="50"/>
      <c r="RTL170" s="50"/>
      <c r="RTM170" s="50"/>
      <c r="RTN170" s="50"/>
      <c r="RTO170" s="50"/>
      <c r="RTP170" s="50"/>
      <c r="RTQ170" s="50"/>
      <c r="RTR170" s="50"/>
      <c r="RTS170" s="50"/>
      <c r="RTT170" s="50"/>
      <c r="RTU170" s="50"/>
      <c r="RTV170" s="50"/>
      <c r="RTW170" s="50"/>
      <c r="RTX170" s="50"/>
      <c r="RTY170" s="50"/>
      <c r="RTZ170" s="50"/>
      <c r="RUA170" s="50"/>
      <c r="RUB170" s="50"/>
      <c r="RUC170" s="50"/>
      <c r="RUD170" s="50"/>
      <c r="RUE170" s="50"/>
      <c r="RUF170" s="50"/>
      <c r="RUG170" s="50"/>
      <c r="RUH170" s="50"/>
      <c r="RUI170" s="50"/>
      <c r="RUJ170" s="50"/>
      <c r="RUK170" s="50"/>
      <c r="RUL170" s="50"/>
      <c r="RUM170" s="50"/>
      <c r="RUN170" s="50"/>
      <c r="RUO170" s="50"/>
      <c r="RUP170" s="50"/>
      <c r="RUQ170" s="50"/>
      <c r="RUR170" s="50"/>
      <c r="RUS170" s="50"/>
      <c r="RUT170" s="50"/>
      <c r="RUU170" s="50"/>
      <c r="RUV170" s="50"/>
      <c r="RUW170" s="50"/>
      <c r="RUX170" s="50"/>
      <c r="RUY170" s="50"/>
      <c r="RUZ170" s="50"/>
      <c r="RVA170" s="50"/>
      <c r="RVB170" s="50"/>
      <c r="RVC170" s="50"/>
      <c r="RVD170" s="50"/>
      <c r="RVE170" s="50"/>
      <c r="RVF170" s="50"/>
      <c r="RVG170" s="50"/>
      <c r="RVH170" s="50"/>
      <c r="RVI170" s="50"/>
      <c r="RVJ170" s="50"/>
      <c r="RVK170" s="50"/>
      <c r="RVL170" s="50"/>
      <c r="RVM170" s="50"/>
      <c r="RVN170" s="50"/>
      <c r="RVO170" s="50"/>
      <c r="RVP170" s="50"/>
      <c r="RVQ170" s="50"/>
      <c r="RVR170" s="50"/>
      <c r="RVS170" s="50"/>
      <c r="RVT170" s="50"/>
      <c r="RVU170" s="50"/>
      <c r="RVV170" s="50"/>
      <c r="RVW170" s="50"/>
      <c r="RVX170" s="50"/>
      <c r="RVY170" s="50"/>
      <c r="RVZ170" s="50"/>
      <c r="RWA170" s="50"/>
      <c r="RWB170" s="50"/>
      <c r="RWC170" s="50"/>
      <c r="RWD170" s="50"/>
      <c r="RWE170" s="50"/>
      <c r="RWF170" s="50"/>
      <c r="RWG170" s="50"/>
      <c r="RWH170" s="50"/>
      <c r="RWI170" s="50"/>
      <c r="RWJ170" s="50"/>
      <c r="RWK170" s="50"/>
      <c r="RWL170" s="50"/>
      <c r="RWM170" s="50"/>
      <c r="RWN170" s="50"/>
      <c r="RWO170" s="50"/>
      <c r="RWP170" s="50"/>
      <c r="RWQ170" s="50"/>
      <c r="RWR170" s="50"/>
      <c r="RWS170" s="50"/>
      <c r="RWT170" s="50"/>
      <c r="RWU170" s="50"/>
      <c r="RWV170" s="50"/>
      <c r="RWW170" s="50"/>
      <c r="RWX170" s="50"/>
      <c r="RWY170" s="50"/>
      <c r="RWZ170" s="50"/>
      <c r="RXA170" s="50"/>
      <c r="RXB170" s="50"/>
      <c r="RXC170" s="50"/>
      <c r="RXD170" s="50"/>
      <c r="RXE170" s="50"/>
      <c r="RXF170" s="50"/>
      <c r="RXG170" s="50"/>
      <c r="RXH170" s="50"/>
      <c r="RXJ170" s="50"/>
      <c r="RXL170" s="50"/>
      <c r="RXM170" s="50"/>
      <c r="RXN170" s="50"/>
      <c r="RXO170" s="50"/>
      <c r="RXP170" s="50"/>
      <c r="RXQ170" s="50"/>
      <c r="RXR170" s="50"/>
      <c r="RXS170" s="50"/>
      <c r="RXX170" s="50"/>
      <c r="RXY170" s="50"/>
      <c r="RXZ170" s="50"/>
      <c r="RYA170" s="50"/>
      <c r="RYB170" s="50"/>
      <c r="RYC170" s="50"/>
      <c r="RYD170" s="50"/>
      <c r="RYE170" s="50"/>
      <c r="RYF170" s="50"/>
      <c r="RYG170" s="50"/>
      <c r="RYH170" s="50"/>
      <c r="RYI170" s="50"/>
      <c r="RYJ170" s="50"/>
      <c r="RYK170" s="50"/>
      <c r="RYL170" s="50"/>
      <c r="RYM170" s="50"/>
      <c r="RYN170" s="50"/>
      <c r="RYO170" s="50"/>
      <c r="RYP170" s="50"/>
      <c r="RYQ170" s="50"/>
      <c r="RYR170" s="50"/>
      <c r="RYS170" s="50"/>
      <c r="RYT170" s="50"/>
      <c r="RYU170" s="50"/>
      <c r="RYV170" s="50"/>
      <c r="RYW170" s="50"/>
      <c r="RYX170" s="50"/>
      <c r="RYY170" s="50"/>
      <c r="RYZ170" s="50"/>
      <c r="RZA170" s="50"/>
      <c r="RZB170" s="50"/>
      <c r="RZC170" s="50"/>
      <c r="RZD170" s="50"/>
      <c r="RZE170" s="50"/>
      <c r="RZF170" s="50"/>
      <c r="RZG170" s="50"/>
      <c r="RZH170" s="50"/>
      <c r="RZI170" s="50"/>
      <c r="RZJ170" s="50"/>
      <c r="RZK170" s="50"/>
      <c r="RZL170" s="50"/>
      <c r="RZM170" s="50"/>
      <c r="RZN170" s="50"/>
      <c r="RZO170" s="50"/>
      <c r="RZP170" s="50"/>
      <c r="RZQ170" s="50"/>
      <c r="RZR170" s="50"/>
      <c r="RZS170" s="50"/>
      <c r="RZT170" s="50"/>
      <c r="RZU170" s="50"/>
      <c r="RZV170" s="50"/>
      <c r="RZW170" s="50"/>
      <c r="RZX170" s="50"/>
      <c r="RZY170" s="50"/>
      <c r="RZZ170" s="50"/>
      <c r="SAA170" s="50"/>
      <c r="SAB170" s="50"/>
      <c r="SAC170" s="50"/>
      <c r="SAD170" s="50"/>
      <c r="SAE170" s="50"/>
      <c r="SAF170" s="50"/>
      <c r="SAG170" s="50"/>
      <c r="SAH170" s="50"/>
      <c r="SAI170" s="50"/>
      <c r="SAJ170" s="50"/>
      <c r="SAK170" s="50"/>
      <c r="SAL170" s="50"/>
      <c r="SAM170" s="50"/>
      <c r="SAN170" s="50"/>
      <c r="SAO170" s="50"/>
      <c r="SAP170" s="50"/>
      <c r="SAQ170" s="50"/>
      <c r="SAR170" s="50"/>
      <c r="SAS170" s="50"/>
      <c r="SAT170" s="50"/>
      <c r="SAU170" s="50"/>
      <c r="SAV170" s="50"/>
      <c r="SAW170" s="50"/>
      <c r="SAX170" s="50"/>
      <c r="SAY170" s="50"/>
      <c r="SAZ170" s="50"/>
      <c r="SBA170" s="50"/>
      <c r="SBB170" s="50"/>
      <c r="SBC170" s="50"/>
      <c r="SBD170" s="50"/>
      <c r="SBE170" s="50"/>
      <c r="SBF170" s="50"/>
      <c r="SBG170" s="50"/>
      <c r="SBH170" s="50"/>
      <c r="SBI170" s="50"/>
      <c r="SBJ170" s="50"/>
      <c r="SBK170" s="50"/>
      <c r="SBL170" s="50"/>
      <c r="SBM170" s="50"/>
      <c r="SBN170" s="50"/>
      <c r="SBO170" s="50"/>
      <c r="SBP170" s="50"/>
      <c r="SBQ170" s="50"/>
      <c r="SBR170" s="50"/>
      <c r="SBS170" s="50"/>
      <c r="SBT170" s="50"/>
      <c r="SBU170" s="50"/>
      <c r="SBV170" s="50"/>
      <c r="SBW170" s="50"/>
      <c r="SBX170" s="50"/>
      <c r="SBY170" s="50"/>
      <c r="SBZ170" s="50"/>
      <c r="SCA170" s="50"/>
      <c r="SCB170" s="50"/>
      <c r="SCC170" s="50"/>
      <c r="SCD170" s="50"/>
      <c r="SCE170" s="50"/>
      <c r="SCF170" s="50"/>
      <c r="SCG170" s="50"/>
      <c r="SCH170" s="50"/>
      <c r="SCI170" s="50"/>
      <c r="SCJ170" s="50"/>
      <c r="SCK170" s="50"/>
      <c r="SCL170" s="50"/>
      <c r="SCM170" s="50"/>
      <c r="SCN170" s="50"/>
      <c r="SCO170" s="50"/>
      <c r="SCP170" s="50"/>
      <c r="SCQ170" s="50"/>
      <c r="SCR170" s="50"/>
      <c r="SCS170" s="50"/>
      <c r="SCT170" s="50"/>
      <c r="SCU170" s="50"/>
      <c r="SCV170" s="50"/>
      <c r="SCW170" s="50"/>
      <c r="SCX170" s="50"/>
      <c r="SCY170" s="50"/>
      <c r="SCZ170" s="50"/>
      <c r="SDA170" s="50"/>
      <c r="SDB170" s="50"/>
      <c r="SDC170" s="50"/>
      <c r="SDD170" s="50"/>
      <c r="SDE170" s="50"/>
      <c r="SDF170" s="50"/>
      <c r="SDG170" s="50"/>
      <c r="SDH170" s="50"/>
      <c r="SDI170" s="50"/>
      <c r="SDJ170" s="50"/>
      <c r="SDK170" s="50"/>
      <c r="SDL170" s="50"/>
      <c r="SDM170" s="50"/>
      <c r="SDN170" s="50"/>
      <c r="SDO170" s="50"/>
      <c r="SDP170" s="50"/>
      <c r="SDQ170" s="50"/>
      <c r="SDR170" s="50"/>
      <c r="SDS170" s="50"/>
      <c r="SDT170" s="50"/>
      <c r="SDU170" s="50"/>
      <c r="SDV170" s="50"/>
      <c r="SDW170" s="50"/>
      <c r="SDX170" s="50"/>
      <c r="SDY170" s="50"/>
      <c r="SDZ170" s="50"/>
      <c r="SEA170" s="50"/>
      <c r="SEB170" s="50"/>
      <c r="SEC170" s="50"/>
      <c r="SED170" s="50"/>
      <c r="SEE170" s="50"/>
      <c r="SEF170" s="50"/>
      <c r="SEG170" s="50"/>
      <c r="SEH170" s="50"/>
      <c r="SEI170" s="50"/>
      <c r="SEJ170" s="50"/>
      <c r="SEK170" s="50"/>
      <c r="SEL170" s="50"/>
      <c r="SEM170" s="50"/>
      <c r="SEN170" s="50"/>
      <c r="SEO170" s="50"/>
      <c r="SEP170" s="50"/>
      <c r="SEQ170" s="50"/>
      <c r="SER170" s="50"/>
      <c r="SES170" s="50"/>
      <c r="SET170" s="50"/>
      <c r="SEU170" s="50"/>
      <c r="SEV170" s="50"/>
      <c r="SEW170" s="50"/>
      <c r="SEX170" s="50"/>
      <c r="SEY170" s="50"/>
      <c r="SEZ170" s="50"/>
      <c r="SFA170" s="50"/>
      <c r="SFB170" s="50"/>
      <c r="SFC170" s="50"/>
      <c r="SFD170" s="50"/>
      <c r="SFE170" s="50"/>
      <c r="SFF170" s="50"/>
      <c r="SFG170" s="50"/>
      <c r="SFH170" s="50"/>
      <c r="SFI170" s="50"/>
      <c r="SFJ170" s="50"/>
      <c r="SFK170" s="50"/>
      <c r="SFL170" s="50"/>
      <c r="SFM170" s="50"/>
      <c r="SFN170" s="50"/>
      <c r="SFO170" s="50"/>
      <c r="SFP170" s="50"/>
      <c r="SFQ170" s="50"/>
      <c r="SFR170" s="50"/>
      <c r="SFS170" s="50"/>
      <c r="SFT170" s="50"/>
      <c r="SFU170" s="50"/>
      <c r="SFV170" s="50"/>
      <c r="SFW170" s="50"/>
      <c r="SFX170" s="50"/>
      <c r="SFY170" s="50"/>
      <c r="SFZ170" s="50"/>
      <c r="SGA170" s="50"/>
      <c r="SGB170" s="50"/>
      <c r="SGC170" s="50"/>
      <c r="SGD170" s="50"/>
      <c r="SGE170" s="50"/>
      <c r="SGF170" s="50"/>
      <c r="SGG170" s="50"/>
      <c r="SGH170" s="50"/>
      <c r="SGI170" s="50"/>
      <c r="SGJ170" s="50"/>
      <c r="SGK170" s="50"/>
      <c r="SGL170" s="50"/>
      <c r="SGM170" s="50"/>
      <c r="SGN170" s="50"/>
      <c r="SGO170" s="50"/>
      <c r="SGP170" s="50"/>
      <c r="SGQ170" s="50"/>
      <c r="SGR170" s="50"/>
      <c r="SGS170" s="50"/>
      <c r="SGT170" s="50"/>
      <c r="SGU170" s="50"/>
      <c r="SGV170" s="50"/>
      <c r="SGW170" s="50"/>
      <c r="SGX170" s="50"/>
      <c r="SGY170" s="50"/>
      <c r="SGZ170" s="50"/>
      <c r="SHA170" s="50"/>
      <c r="SHB170" s="50"/>
      <c r="SHC170" s="50"/>
      <c r="SHD170" s="50"/>
      <c r="SHF170" s="50"/>
      <c r="SHH170" s="50"/>
      <c r="SHI170" s="50"/>
      <c r="SHJ170" s="50"/>
      <c r="SHK170" s="50"/>
      <c r="SHL170" s="50"/>
      <c r="SHM170" s="50"/>
      <c r="SHN170" s="50"/>
      <c r="SHO170" s="50"/>
      <c r="SHT170" s="50"/>
      <c r="SHU170" s="50"/>
      <c r="SHV170" s="50"/>
      <c r="SHW170" s="50"/>
      <c r="SHX170" s="50"/>
      <c r="SHY170" s="50"/>
      <c r="SHZ170" s="50"/>
      <c r="SIA170" s="50"/>
      <c r="SIB170" s="50"/>
      <c r="SIC170" s="50"/>
      <c r="SID170" s="50"/>
      <c r="SIE170" s="50"/>
      <c r="SIF170" s="50"/>
      <c r="SIG170" s="50"/>
      <c r="SIH170" s="50"/>
      <c r="SII170" s="50"/>
      <c r="SIJ170" s="50"/>
      <c r="SIK170" s="50"/>
      <c r="SIL170" s="50"/>
      <c r="SIM170" s="50"/>
      <c r="SIN170" s="50"/>
      <c r="SIO170" s="50"/>
      <c r="SIP170" s="50"/>
      <c r="SIQ170" s="50"/>
      <c r="SIR170" s="50"/>
      <c r="SIS170" s="50"/>
      <c r="SIT170" s="50"/>
      <c r="SIU170" s="50"/>
      <c r="SIV170" s="50"/>
      <c r="SIW170" s="50"/>
      <c r="SIX170" s="50"/>
      <c r="SIY170" s="50"/>
      <c r="SIZ170" s="50"/>
      <c r="SJA170" s="50"/>
      <c r="SJB170" s="50"/>
      <c r="SJC170" s="50"/>
      <c r="SJD170" s="50"/>
      <c r="SJE170" s="50"/>
      <c r="SJF170" s="50"/>
      <c r="SJG170" s="50"/>
      <c r="SJH170" s="50"/>
      <c r="SJI170" s="50"/>
      <c r="SJJ170" s="50"/>
      <c r="SJK170" s="50"/>
      <c r="SJL170" s="50"/>
      <c r="SJM170" s="50"/>
      <c r="SJN170" s="50"/>
      <c r="SJO170" s="50"/>
      <c r="SJP170" s="50"/>
      <c r="SJQ170" s="50"/>
      <c r="SJR170" s="50"/>
      <c r="SJS170" s="50"/>
      <c r="SJT170" s="50"/>
      <c r="SJU170" s="50"/>
      <c r="SJV170" s="50"/>
      <c r="SJW170" s="50"/>
      <c r="SJX170" s="50"/>
      <c r="SJY170" s="50"/>
      <c r="SJZ170" s="50"/>
      <c r="SKA170" s="50"/>
      <c r="SKB170" s="50"/>
      <c r="SKC170" s="50"/>
      <c r="SKD170" s="50"/>
      <c r="SKE170" s="50"/>
      <c r="SKF170" s="50"/>
      <c r="SKG170" s="50"/>
      <c r="SKH170" s="50"/>
      <c r="SKI170" s="50"/>
      <c r="SKJ170" s="50"/>
      <c r="SKK170" s="50"/>
      <c r="SKL170" s="50"/>
      <c r="SKM170" s="50"/>
      <c r="SKN170" s="50"/>
      <c r="SKO170" s="50"/>
      <c r="SKP170" s="50"/>
      <c r="SKQ170" s="50"/>
      <c r="SKR170" s="50"/>
      <c r="SKS170" s="50"/>
      <c r="SKT170" s="50"/>
      <c r="SKU170" s="50"/>
      <c r="SKV170" s="50"/>
      <c r="SKW170" s="50"/>
      <c r="SKX170" s="50"/>
      <c r="SKY170" s="50"/>
      <c r="SKZ170" s="50"/>
      <c r="SLA170" s="50"/>
      <c r="SLB170" s="50"/>
      <c r="SLC170" s="50"/>
      <c r="SLD170" s="50"/>
      <c r="SLE170" s="50"/>
      <c r="SLF170" s="50"/>
      <c r="SLG170" s="50"/>
      <c r="SLH170" s="50"/>
      <c r="SLI170" s="50"/>
      <c r="SLJ170" s="50"/>
      <c r="SLK170" s="50"/>
      <c r="SLL170" s="50"/>
      <c r="SLM170" s="50"/>
      <c r="SLN170" s="50"/>
      <c r="SLO170" s="50"/>
      <c r="SLP170" s="50"/>
      <c r="SLQ170" s="50"/>
      <c r="SLR170" s="50"/>
      <c r="SLS170" s="50"/>
      <c r="SLT170" s="50"/>
      <c r="SLU170" s="50"/>
      <c r="SLV170" s="50"/>
      <c r="SLW170" s="50"/>
      <c r="SLX170" s="50"/>
      <c r="SLY170" s="50"/>
      <c r="SLZ170" s="50"/>
      <c r="SMA170" s="50"/>
      <c r="SMB170" s="50"/>
      <c r="SMC170" s="50"/>
      <c r="SMD170" s="50"/>
      <c r="SME170" s="50"/>
      <c r="SMF170" s="50"/>
      <c r="SMG170" s="50"/>
      <c r="SMH170" s="50"/>
      <c r="SMI170" s="50"/>
      <c r="SMJ170" s="50"/>
      <c r="SMK170" s="50"/>
      <c r="SML170" s="50"/>
      <c r="SMM170" s="50"/>
      <c r="SMN170" s="50"/>
      <c r="SMO170" s="50"/>
      <c r="SMP170" s="50"/>
      <c r="SMQ170" s="50"/>
      <c r="SMR170" s="50"/>
      <c r="SMS170" s="50"/>
      <c r="SMT170" s="50"/>
      <c r="SMU170" s="50"/>
      <c r="SMV170" s="50"/>
      <c r="SMW170" s="50"/>
      <c r="SMX170" s="50"/>
      <c r="SMY170" s="50"/>
      <c r="SMZ170" s="50"/>
      <c r="SNA170" s="50"/>
      <c r="SNB170" s="50"/>
      <c r="SNC170" s="50"/>
      <c r="SND170" s="50"/>
      <c r="SNE170" s="50"/>
      <c r="SNF170" s="50"/>
      <c r="SNG170" s="50"/>
      <c r="SNH170" s="50"/>
      <c r="SNI170" s="50"/>
      <c r="SNJ170" s="50"/>
      <c r="SNK170" s="50"/>
      <c r="SNL170" s="50"/>
      <c r="SNM170" s="50"/>
      <c r="SNN170" s="50"/>
      <c r="SNO170" s="50"/>
      <c r="SNP170" s="50"/>
      <c r="SNQ170" s="50"/>
      <c r="SNR170" s="50"/>
      <c r="SNS170" s="50"/>
      <c r="SNT170" s="50"/>
      <c r="SNU170" s="50"/>
      <c r="SNV170" s="50"/>
      <c r="SNW170" s="50"/>
      <c r="SNX170" s="50"/>
      <c r="SNY170" s="50"/>
      <c r="SNZ170" s="50"/>
      <c r="SOA170" s="50"/>
      <c r="SOB170" s="50"/>
      <c r="SOC170" s="50"/>
      <c r="SOD170" s="50"/>
      <c r="SOE170" s="50"/>
      <c r="SOF170" s="50"/>
      <c r="SOG170" s="50"/>
      <c r="SOH170" s="50"/>
      <c r="SOI170" s="50"/>
      <c r="SOJ170" s="50"/>
      <c r="SOK170" s="50"/>
      <c r="SOL170" s="50"/>
      <c r="SOM170" s="50"/>
      <c r="SON170" s="50"/>
      <c r="SOO170" s="50"/>
      <c r="SOP170" s="50"/>
      <c r="SOQ170" s="50"/>
      <c r="SOR170" s="50"/>
      <c r="SOS170" s="50"/>
      <c r="SOT170" s="50"/>
      <c r="SOU170" s="50"/>
      <c r="SOV170" s="50"/>
      <c r="SOW170" s="50"/>
      <c r="SOX170" s="50"/>
      <c r="SOY170" s="50"/>
      <c r="SOZ170" s="50"/>
      <c r="SPA170" s="50"/>
      <c r="SPB170" s="50"/>
      <c r="SPC170" s="50"/>
      <c r="SPD170" s="50"/>
      <c r="SPE170" s="50"/>
      <c r="SPF170" s="50"/>
      <c r="SPG170" s="50"/>
      <c r="SPH170" s="50"/>
      <c r="SPI170" s="50"/>
      <c r="SPJ170" s="50"/>
      <c r="SPK170" s="50"/>
      <c r="SPL170" s="50"/>
      <c r="SPM170" s="50"/>
      <c r="SPN170" s="50"/>
      <c r="SPO170" s="50"/>
      <c r="SPP170" s="50"/>
      <c r="SPQ170" s="50"/>
      <c r="SPR170" s="50"/>
      <c r="SPS170" s="50"/>
      <c r="SPT170" s="50"/>
      <c r="SPU170" s="50"/>
      <c r="SPV170" s="50"/>
      <c r="SPW170" s="50"/>
      <c r="SPX170" s="50"/>
      <c r="SPY170" s="50"/>
      <c r="SPZ170" s="50"/>
      <c r="SQA170" s="50"/>
      <c r="SQB170" s="50"/>
      <c r="SQC170" s="50"/>
      <c r="SQD170" s="50"/>
      <c r="SQE170" s="50"/>
      <c r="SQF170" s="50"/>
      <c r="SQG170" s="50"/>
      <c r="SQH170" s="50"/>
      <c r="SQI170" s="50"/>
      <c r="SQJ170" s="50"/>
      <c r="SQK170" s="50"/>
      <c r="SQL170" s="50"/>
      <c r="SQM170" s="50"/>
      <c r="SQN170" s="50"/>
      <c r="SQO170" s="50"/>
      <c r="SQP170" s="50"/>
      <c r="SQQ170" s="50"/>
      <c r="SQR170" s="50"/>
      <c r="SQS170" s="50"/>
      <c r="SQT170" s="50"/>
      <c r="SQU170" s="50"/>
      <c r="SQV170" s="50"/>
      <c r="SQW170" s="50"/>
      <c r="SQX170" s="50"/>
      <c r="SQY170" s="50"/>
      <c r="SQZ170" s="50"/>
      <c r="SRB170" s="50"/>
      <c r="SRD170" s="50"/>
      <c r="SRE170" s="50"/>
      <c r="SRF170" s="50"/>
      <c r="SRG170" s="50"/>
      <c r="SRH170" s="50"/>
      <c r="SRI170" s="50"/>
      <c r="SRJ170" s="50"/>
      <c r="SRK170" s="50"/>
      <c r="SRP170" s="50"/>
      <c r="SRQ170" s="50"/>
      <c r="SRR170" s="50"/>
      <c r="SRS170" s="50"/>
      <c r="SRT170" s="50"/>
      <c r="SRU170" s="50"/>
      <c r="SRV170" s="50"/>
      <c r="SRW170" s="50"/>
      <c r="SRX170" s="50"/>
      <c r="SRY170" s="50"/>
      <c r="SRZ170" s="50"/>
      <c r="SSA170" s="50"/>
      <c r="SSB170" s="50"/>
      <c r="SSC170" s="50"/>
      <c r="SSD170" s="50"/>
      <c r="SSE170" s="50"/>
      <c r="SSF170" s="50"/>
      <c r="SSG170" s="50"/>
      <c r="SSH170" s="50"/>
      <c r="SSI170" s="50"/>
      <c r="SSJ170" s="50"/>
      <c r="SSK170" s="50"/>
      <c r="SSL170" s="50"/>
      <c r="SSM170" s="50"/>
      <c r="SSN170" s="50"/>
      <c r="SSO170" s="50"/>
      <c r="SSP170" s="50"/>
      <c r="SSQ170" s="50"/>
      <c r="SSR170" s="50"/>
      <c r="SSS170" s="50"/>
      <c r="SST170" s="50"/>
      <c r="SSU170" s="50"/>
      <c r="SSV170" s="50"/>
      <c r="SSW170" s="50"/>
      <c r="SSX170" s="50"/>
      <c r="SSY170" s="50"/>
      <c r="SSZ170" s="50"/>
      <c r="STA170" s="50"/>
      <c r="STB170" s="50"/>
      <c r="STC170" s="50"/>
      <c r="STD170" s="50"/>
      <c r="STE170" s="50"/>
      <c r="STF170" s="50"/>
      <c r="STG170" s="50"/>
      <c r="STH170" s="50"/>
      <c r="STI170" s="50"/>
      <c r="STJ170" s="50"/>
      <c r="STK170" s="50"/>
      <c r="STL170" s="50"/>
      <c r="STM170" s="50"/>
      <c r="STN170" s="50"/>
      <c r="STO170" s="50"/>
      <c r="STP170" s="50"/>
      <c r="STQ170" s="50"/>
      <c r="STR170" s="50"/>
      <c r="STS170" s="50"/>
      <c r="STT170" s="50"/>
      <c r="STU170" s="50"/>
      <c r="STV170" s="50"/>
      <c r="STW170" s="50"/>
      <c r="STX170" s="50"/>
      <c r="STY170" s="50"/>
      <c r="STZ170" s="50"/>
      <c r="SUA170" s="50"/>
      <c r="SUB170" s="50"/>
      <c r="SUC170" s="50"/>
      <c r="SUD170" s="50"/>
      <c r="SUE170" s="50"/>
      <c r="SUF170" s="50"/>
      <c r="SUG170" s="50"/>
      <c r="SUH170" s="50"/>
      <c r="SUI170" s="50"/>
      <c r="SUJ170" s="50"/>
      <c r="SUK170" s="50"/>
      <c r="SUL170" s="50"/>
      <c r="SUM170" s="50"/>
      <c r="SUN170" s="50"/>
      <c r="SUO170" s="50"/>
      <c r="SUP170" s="50"/>
      <c r="SUQ170" s="50"/>
      <c r="SUR170" s="50"/>
      <c r="SUS170" s="50"/>
      <c r="SUT170" s="50"/>
      <c r="SUU170" s="50"/>
      <c r="SUV170" s="50"/>
      <c r="SUW170" s="50"/>
      <c r="SUX170" s="50"/>
      <c r="SUY170" s="50"/>
      <c r="SUZ170" s="50"/>
      <c r="SVA170" s="50"/>
      <c r="SVB170" s="50"/>
      <c r="SVC170" s="50"/>
      <c r="SVD170" s="50"/>
      <c r="SVE170" s="50"/>
      <c r="SVF170" s="50"/>
      <c r="SVG170" s="50"/>
      <c r="SVH170" s="50"/>
      <c r="SVI170" s="50"/>
      <c r="SVJ170" s="50"/>
      <c r="SVK170" s="50"/>
      <c r="SVL170" s="50"/>
      <c r="SVM170" s="50"/>
      <c r="SVN170" s="50"/>
      <c r="SVO170" s="50"/>
      <c r="SVP170" s="50"/>
      <c r="SVQ170" s="50"/>
      <c r="SVR170" s="50"/>
      <c r="SVS170" s="50"/>
      <c r="SVT170" s="50"/>
      <c r="SVU170" s="50"/>
      <c r="SVV170" s="50"/>
      <c r="SVW170" s="50"/>
      <c r="SVX170" s="50"/>
      <c r="SVY170" s="50"/>
      <c r="SVZ170" s="50"/>
      <c r="SWA170" s="50"/>
      <c r="SWB170" s="50"/>
      <c r="SWC170" s="50"/>
      <c r="SWD170" s="50"/>
      <c r="SWE170" s="50"/>
      <c r="SWF170" s="50"/>
      <c r="SWG170" s="50"/>
      <c r="SWH170" s="50"/>
      <c r="SWI170" s="50"/>
      <c r="SWJ170" s="50"/>
      <c r="SWK170" s="50"/>
      <c r="SWL170" s="50"/>
      <c r="SWM170" s="50"/>
      <c r="SWN170" s="50"/>
      <c r="SWO170" s="50"/>
      <c r="SWP170" s="50"/>
      <c r="SWQ170" s="50"/>
      <c r="SWR170" s="50"/>
      <c r="SWS170" s="50"/>
      <c r="SWT170" s="50"/>
      <c r="SWU170" s="50"/>
      <c r="SWV170" s="50"/>
      <c r="SWW170" s="50"/>
      <c r="SWX170" s="50"/>
      <c r="SWY170" s="50"/>
      <c r="SWZ170" s="50"/>
      <c r="SXA170" s="50"/>
      <c r="SXB170" s="50"/>
      <c r="SXC170" s="50"/>
      <c r="SXD170" s="50"/>
      <c r="SXE170" s="50"/>
      <c r="SXF170" s="50"/>
      <c r="SXG170" s="50"/>
      <c r="SXH170" s="50"/>
      <c r="SXI170" s="50"/>
      <c r="SXJ170" s="50"/>
      <c r="SXK170" s="50"/>
      <c r="SXL170" s="50"/>
      <c r="SXM170" s="50"/>
      <c r="SXN170" s="50"/>
      <c r="SXO170" s="50"/>
      <c r="SXP170" s="50"/>
      <c r="SXQ170" s="50"/>
      <c r="SXR170" s="50"/>
      <c r="SXS170" s="50"/>
      <c r="SXT170" s="50"/>
      <c r="SXU170" s="50"/>
      <c r="SXV170" s="50"/>
      <c r="SXW170" s="50"/>
      <c r="SXX170" s="50"/>
      <c r="SXY170" s="50"/>
      <c r="SXZ170" s="50"/>
      <c r="SYA170" s="50"/>
      <c r="SYB170" s="50"/>
      <c r="SYC170" s="50"/>
      <c r="SYD170" s="50"/>
      <c r="SYE170" s="50"/>
      <c r="SYF170" s="50"/>
      <c r="SYG170" s="50"/>
      <c r="SYH170" s="50"/>
      <c r="SYI170" s="50"/>
      <c r="SYJ170" s="50"/>
      <c r="SYK170" s="50"/>
      <c r="SYL170" s="50"/>
      <c r="SYM170" s="50"/>
      <c r="SYN170" s="50"/>
      <c r="SYO170" s="50"/>
      <c r="SYP170" s="50"/>
      <c r="SYQ170" s="50"/>
      <c r="SYR170" s="50"/>
      <c r="SYS170" s="50"/>
      <c r="SYT170" s="50"/>
      <c r="SYU170" s="50"/>
      <c r="SYV170" s="50"/>
      <c r="SYW170" s="50"/>
      <c r="SYX170" s="50"/>
      <c r="SYY170" s="50"/>
      <c r="SYZ170" s="50"/>
      <c r="SZA170" s="50"/>
      <c r="SZB170" s="50"/>
      <c r="SZC170" s="50"/>
      <c r="SZD170" s="50"/>
      <c r="SZE170" s="50"/>
      <c r="SZF170" s="50"/>
      <c r="SZG170" s="50"/>
      <c r="SZH170" s="50"/>
      <c r="SZI170" s="50"/>
      <c r="SZJ170" s="50"/>
      <c r="SZK170" s="50"/>
      <c r="SZL170" s="50"/>
      <c r="SZM170" s="50"/>
      <c r="SZN170" s="50"/>
      <c r="SZO170" s="50"/>
      <c r="SZP170" s="50"/>
      <c r="SZQ170" s="50"/>
      <c r="SZR170" s="50"/>
      <c r="SZS170" s="50"/>
      <c r="SZT170" s="50"/>
      <c r="SZU170" s="50"/>
      <c r="SZV170" s="50"/>
      <c r="SZW170" s="50"/>
      <c r="SZX170" s="50"/>
      <c r="SZY170" s="50"/>
      <c r="SZZ170" s="50"/>
      <c r="TAA170" s="50"/>
      <c r="TAB170" s="50"/>
      <c r="TAC170" s="50"/>
      <c r="TAD170" s="50"/>
      <c r="TAE170" s="50"/>
      <c r="TAF170" s="50"/>
      <c r="TAG170" s="50"/>
      <c r="TAH170" s="50"/>
      <c r="TAI170" s="50"/>
      <c r="TAJ170" s="50"/>
      <c r="TAK170" s="50"/>
      <c r="TAL170" s="50"/>
      <c r="TAM170" s="50"/>
      <c r="TAN170" s="50"/>
      <c r="TAO170" s="50"/>
      <c r="TAP170" s="50"/>
      <c r="TAQ170" s="50"/>
      <c r="TAR170" s="50"/>
      <c r="TAS170" s="50"/>
      <c r="TAT170" s="50"/>
      <c r="TAU170" s="50"/>
      <c r="TAV170" s="50"/>
      <c r="TAX170" s="50"/>
      <c r="TAZ170" s="50"/>
      <c r="TBA170" s="50"/>
      <c r="TBB170" s="50"/>
      <c r="TBC170" s="50"/>
      <c r="TBD170" s="50"/>
      <c r="TBE170" s="50"/>
      <c r="TBF170" s="50"/>
      <c r="TBG170" s="50"/>
      <c r="TBL170" s="50"/>
      <c r="TBM170" s="50"/>
      <c r="TBN170" s="50"/>
      <c r="TBO170" s="50"/>
      <c r="TBP170" s="50"/>
      <c r="TBQ170" s="50"/>
      <c r="TBR170" s="50"/>
      <c r="TBS170" s="50"/>
      <c r="TBT170" s="50"/>
      <c r="TBU170" s="50"/>
      <c r="TBV170" s="50"/>
      <c r="TBW170" s="50"/>
      <c r="TBX170" s="50"/>
      <c r="TBY170" s="50"/>
      <c r="TBZ170" s="50"/>
      <c r="TCA170" s="50"/>
      <c r="TCB170" s="50"/>
      <c r="TCC170" s="50"/>
      <c r="TCD170" s="50"/>
      <c r="TCE170" s="50"/>
      <c r="TCF170" s="50"/>
      <c r="TCG170" s="50"/>
      <c r="TCH170" s="50"/>
      <c r="TCI170" s="50"/>
      <c r="TCJ170" s="50"/>
      <c r="TCK170" s="50"/>
      <c r="TCL170" s="50"/>
      <c r="TCM170" s="50"/>
      <c r="TCN170" s="50"/>
      <c r="TCO170" s="50"/>
      <c r="TCP170" s="50"/>
      <c r="TCQ170" s="50"/>
      <c r="TCR170" s="50"/>
      <c r="TCS170" s="50"/>
      <c r="TCT170" s="50"/>
      <c r="TCU170" s="50"/>
      <c r="TCV170" s="50"/>
      <c r="TCW170" s="50"/>
      <c r="TCX170" s="50"/>
      <c r="TCY170" s="50"/>
      <c r="TCZ170" s="50"/>
      <c r="TDA170" s="50"/>
      <c r="TDB170" s="50"/>
      <c r="TDC170" s="50"/>
      <c r="TDD170" s="50"/>
      <c r="TDE170" s="50"/>
      <c r="TDF170" s="50"/>
      <c r="TDG170" s="50"/>
      <c r="TDH170" s="50"/>
      <c r="TDI170" s="50"/>
      <c r="TDJ170" s="50"/>
      <c r="TDK170" s="50"/>
      <c r="TDL170" s="50"/>
      <c r="TDM170" s="50"/>
      <c r="TDN170" s="50"/>
      <c r="TDO170" s="50"/>
      <c r="TDP170" s="50"/>
      <c r="TDQ170" s="50"/>
      <c r="TDR170" s="50"/>
      <c r="TDS170" s="50"/>
      <c r="TDT170" s="50"/>
      <c r="TDU170" s="50"/>
      <c r="TDV170" s="50"/>
      <c r="TDW170" s="50"/>
      <c r="TDX170" s="50"/>
      <c r="TDY170" s="50"/>
      <c r="TDZ170" s="50"/>
      <c r="TEA170" s="50"/>
      <c r="TEB170" s="50"/>
      <c r="TEC170" s="50"/>
      <c r="TED170" s="50"/>
      <c r="TEE170" s="50"/>
      <c r="TEF170" s="50"/>
      <c r="TEG170" s="50"/>
      <c r="TEH170" s="50"/>
      <c r="TEI170" s="50"/>
      <c r="TEJ170" s="50"/>
      <c r="TEK170" s="50"/>
      <c r="TEL170" s="50"/>
      <c r="TEM170" s="50"/>
      <c r="TEN170" s="50"/>
      <c r="TEO170" s="50"/>
      <c r="TEP170" s="50"/>
      <c r="TEQ170" s="50"/>
      <c r="TER170" s="50"/>
      <c r="TES170" s="50"/>
      <c r="TET170" s="50"/>
      <c r="TEU170" s="50"/>
      <c r="TEV170" s="50"/>
      <c r="TEW170" s="50"/>
      <c r="TEX170" s="50"/>
      <c r="TEY170" s="50"/>
      <c r="TEZ170" s="50"/>
      <c r="TFA170" s="50"/>
      <c r="TFB170" s="50"/>
      <c r="TFC170" s="50"/>
      <c r="TFD170" s="50"/>
      <c r="TFE170" s="50"/>
      <c r="TFF170" s="50"/>
      <c r="TFG170" s="50"/>
      <c r="TFH170" s="50"/>
      <c r="TFI170" s="50"/>
      <c r="TFJ170" s="50"/>
      <c r="TFK170" s="50"/>
      <c r="TFL170" s="50"/>
      <c r="TFM170" s="50"/>
      <c r="TFN170" s="50"/>
      <c r="TFO170" s="50"/>
      <c r="TFP170" s="50"/>
      <c r="TFQ170" s="50"/>
      <c r="TFR170" s="50"/>
      <c r="TFS170" s="50"/>
      <c r="TFT170" s="50"/>
      <c r="TFU170" s="50"/>
      <c r="TFV170" s="50"/>
      <c r="TFW170" s="50"/>
      <c r="TFX170" s="50"/>
      <c r="TFY170" s="50"/>
      <c r="TFZ170" s="50"/>
      <c r="TGA170" s="50"/>
      <c r="TGB170" s="50"/>
      <c r="TGC170" s="50"/>
      <c r="TGD170" s="50"/>
      <c r="TGE170" s="50"/>
      <c r="TGF170" s="50"/>
      <c r="TGG170" s="50"/>
      <c r="TGH170" s="50"/>
      <c r="TGI170" s="50"/>
      <c r="TGJ170" s="50"/>
      <c r="TGK170" s="50"/>
      <c r="TGL170" s="50"/>
      <c r="TGM170" s="50"/>
      <c r="TGN170" s="50"/>
      <c r="TGO170" s="50"/>
      <c r="TGP170" s="50"/>
      <c r="TGQ170" s="50"/>
      <c r="TGR170" s="50"/>
      <c r="TGS170" s="50"/>
      <c r="TGT170" s="50"/>
      <c r="TGU170" s="50"/>
      <c r="TGV170" s="50"/>
      <c r="TGW170" s="50"/>
      <c r="TGX170" s="50"/>
      <c r="TGY170" s="50"/>
      <c r="TGZ170" s="50"/>
      <c r="THA170" s="50"/>
      <c r="THB170" s="50"/>
      <c r="THC170" s="50"/>
      <c r="THD170" s="50"/>
      <c r="THE170" s="50"/>
      <c r="THF170" s="50"/>
      <c r="THG170" s="50"/>
      <c r="THH170" s="50"/>
      <c r="THI170" s="50"/>
      <c r="THJ170" s="50"/>
      <c r="THK170" s="50"/>
      <c r="THL170" s="50"/>
      <c r="THM170" s="50"/>
      <c r="THN170" s="50"/>
      <c r="THO170" s="50"/>
      <c r="THP170" s="50"/>
      <c r="THQ170" s="50"/>
      <c r="THR170" s="50"/>
      <c r="THS170" s="50"/>
      <c r="THT170" s="50"/>
      <c r="THU170" s="50"/>
      <c r="THV170" s="50"/>
      <c r="THW170" s="50"/>
      <c r="THX170" s="50"/>
      <c r="THY170" s="50"/>
      <c r="THZ170" s="50"/>
      <c r="TIA170" s="50"/>
      <c r="TIB170" s="50"/>
      <c r="TIC170" s="50"/>
      <c r="TID170" s="50"/>
      <c r="TIE170" s="50"/>
      <c r="TIF170" s="50"/>
      <c r="TIG170" s="50"/>
      <c r="TIH170" s="50"/>
      <c r="TII170" s="50"/>
      <c r="TIJ170" s="50"/>
      <c r="TIK170" s="50"/>
      <c r="TIL170" s="50"/>
      <c r="TIM170" s="50"/>
      <c r="TIN170" s="50"/>
      <c r="TIO170" s="50"/>
      <c r="TIP170" s="50"/>
      <c r="TIQ170" s="50"/>
      <c r="TIR170" s="50"/>
      <c r="TIS170" s="50"/>
      <c r="TIT170" s="50"/>
      <c r="TIU170" s="50"/>
      <c r="TIV170" s="50"/>
      <c r="TIW170" s="50"/>
      <c r="TIX170" s="50"/>
      <c r="TIY170" s="50"/>
      <c r="TIZ170" s="50"/>
      <c r="TJA170" s="50"/>
      <c r="TJB170" s="50"/>
      <c r="TJC170" s="50"/>
      <c r="TJD170" s="50"/>
      <c r="TJE170" s="50"/>
      <c r="TJF170" s="50"/>
      <c r="TJG170" s="50"/>
      <c r="TJH170" s="50"/>
      <c r="TJI170" s="50"/>
      <c r="TJJ170" s="50"/>
      <c r="TJK170" s="50"/>
      <c r="TJL170" s="50"/>
      <c r="TJM170" s="50"/>
      <c r="TJN170" s="50"/>
      <c r="TJO170" s="50"/>
      <c r="TJP170" s="50"/>
      <c r="TJQ170" s="50"/>
      <c r="TJR170" s="50"/>
      <c r="TJS170" s="50"/>
      <c r="TJT170" s="50"/>
      <c r="TJU170" s="50"/>
      <c r="TJV170" s="50"/>
      <c r="TJW170" s="50"/>
      <c r="TJX170" s="50"/>
      <c r="TJY170" s="50"/>
      <c r="TJZ170" s="50"/>
      <c r="TKA170" s="50"/>
      <c r="TKB170" s="50"/>
      <c r="TKC170" s="50"/>
      <c r="TKD170" s="50"/>
      <c r="TKE170" s="50"/>
      <c r="TKF170" s="50"/>
      <c r="TKG170" s="50"/>
      <c r="TKH170" s="50"/>
      <c r="TKI170" s="50"/>
      <c r="TKJ170" s="50"/>
      <c r="TKK170" s="50"/>
      <c r="TKL170" s="50"/>
      <c r="TKM170" s="50"/>
      <c r="TKN170" s="50"/>
      <c r="TKO170" s="50"/>
      <c r="TKP170" s="50"/>
      <c r="TKQ170" s="50"/>
      <c r="TKR170" s="50"/>
      <c r="TKT170" s="50"/>
      <c r="TKV170" s="50"/>
      <c r="TKW170" s="50"/>
      <c r="TKX170" s="50"/>
      <c r="TKY170" s="50"/>
      <c r="TKZ170" s="50"/>
      <c r="TLA170" s="50"/>
      <c r="TLB170" s="50"/>
      <c r="TLC170" s="50"/>
      <c r="TLH170" s="50"/>
      <c r="TLI170" s="50"/>
      <c r="TLJ170" s="50"/>
      <c r="TLK170" s="50"/>
      <c r="TLL170" s="50"/>
      <c r="TLM170" s="50"/>
      <c r="TLN170" s="50"/>
      <c r="TLO170" s="50"/>
      <c r="TLP170" s="50"/>
      <c r="TLQ170" s="50"/>
      <c r="TLR170" s="50"/>
      <c r="TLS170" s="50"/>
      <c r="TLT170" s="50"/>
      <c r="TLU170" s="50"/>
      <c r="TLV170" s="50"/>
      <c r="TLW170" s="50"/>
      <c r="TLX170" s="50"/>
      <c r="TLY170" s="50"/>
      <c r="TLZ170" s="50"/>
      <c r="TMA170" s="50"/>
      <c r="TMB170" s="50"/>
      <c r="TMC170" s="50"/>
      <c r="TMD170" s="50"/>
      <c r="TME170" s="50"/>
      <c r="TMF170" s="50"/>
      <c r="TMG170" s="50"/>
      <c r="TMH170" s="50"/>
      <c r="TMI170" s="50"/>
      <c r="TMJ170" s="50"/>
      <c r="TMK170" s="50"/>
      <c r="TML170" s="50"/>
      <c r="TMM170" s="50"/>
      <c r="TMN170" s="50"/>
      <c r="TMO170" s="50"/>
      <c r="TMP170" s="50"/>
      <c r="TMQ170" s="50"/>
      <c r="TMR170" s="50"/>
      <c r="TMS170" s="50"/>
      <c r="TMT170" s="50"/>
      <c r="TMU170" s="50"/>
      <c r="TMV170" s="50"/>
      <c r="TMW170" s="50"/>
      <c r="TMX170" s="50"/>
      <c r="TMY170" s="50"/>
      <c r="TMZ170" s="50"/>
      <c r="TNA170" s="50"/>
      <c r="TNB170" s="50"/>
      <c r="TNC170" s="50"/>
      <c r="TND170" s="50"/>
      <c r="TNE170" s="50"/>
      <c r="TNF170" s="50"/>
      <c r="TNG170" s="50"/>
      <c r="TNH170" s="50"/>
      <c r="TNI170" s="50"/>
      <c r="TNJ170" s="50"/>
      <c r="TNK170" s="50"/>
      <c r="TNL170" s="50"/>
      <c r="TNM170" s="50"/>
      <c r="TNN170" s="50"/>
      <c r="TNO170" s="50"/>
      <c r="TNP170" s="50"/>
      <c r="TNQ170" s="50"/>
      <c r="TNR170" s="50"/>
      <c r="TNS170" s="50"/>
      <c r="TNT170" s="50"/>
      <c r="TNU170" s="50"/>
      <c r="TNV170" s="50"/>
      <c r="TNW170" s="50"/>
      <c r="TNX170" s="50"/>
      <c r="TNY170" s="50"/>
      <c r="TNZ170" s="50"/>
      <c r="TOA170" s="50"/>
      <c r="TOB170" s="50"/>
      <c r="TOC170" s="50"/>
      <c r="TOD170" s="50"/>
      <c r="TOE170" s="50"/>
      <c r="TOF170" s="50"/>
      <c r="TOG170" s="50"/>
      <c r="TOH170" s="50"/>
      <c r="TOI170" s="50"/>
      <c r="TOJ170" s="50"/>
      <c r="TOK170" s="50"/>
      <c r="TOL170" s="50"/>
      <c r="TOM170" s="50"/>
      <c r="TON170" s="50"/>
      <c r="TOO170" s="50"/>
      <c r="TOP170" s="50"/>
      <c r="TOQ170" s="50"/>
      <c r="TOR170" s="50"/>
      <c r="TOS170" s="50"/>
      <c r="TOT170" s="50"/>
      <c r="TOU170" s="50"/>
      <c r="TOV170" s="50"/>
      <c r="TOW170" s="50"/>
      <c r="TOX170" s="50"/>
      <c r="TOY170" s="50"/>
      <c r="TOZ170" s="50"/>
      <c r="TPA170" s="50"/>
      <c r="TPB170" s="50"/>
      <c r="TPC170" s="50"/>
      <c r="TPD170" s="50"/>
      <c r="TPE170" s="50"/>
      <c r="TPF170" s="50"/>
      <c r="TPG170" s="50"/>
      <c r="TPH170" s="50"/>
      <c r="TPI170" s="50"/>
      <c r="TPJ170" s="50"/>
      <c r="TPK170" s="50"/>
      <c r="TPL170" s="50"/>
      <c r="TPM170" s="50"/>
      <c r="TPN170" s="50"/>
      <c r="TPO170" s="50"/>
      <c r="TPP170" s="50"/>
      <c r="TPQ170" s="50"/>
      <c r="TPR170" s="50"/>
      <c r="TPS170" s="50"/>
      <c r="TPT170" s="50"/>
      <c r="TPU170" s="50"/>
      <c r="TPV170" s="50"/>
      <c r="TPW170" s="50"/>
      <c r="TPX170" s="50"/>
      <c r="TPY170" s="50"/>
      <c r="TPZ170" s="50"/>
      <c r="TQA170" s="50"/>
      <c r="TQB170" s="50"/>
      <c r="TQC170" s="50"/>
      <c r="TQD170" s="50"/>
      <c r="TQE170" s="50"/>
      <c r="TQF170" s="50"/>
      <c r="TQG170" s="50"/>
      <c r="TQH170" s="50"/>
      <c r="TQI170" s="50"/>
      <c r="TQJ170" s="50"/>
      <c r="TQK170" s="50"/>
      <c r="TQL170" s="50"/>
      <c r="TQM170" s="50"/>
      <c r="TQN170" s="50"/>
      <c r="TQO170" s="50"/>
      <c r="TQP170" s="50"/>
      <c r="TQQ170" s="50"/>
      <c r="TQR170" s="50"/>
      <c r="TQS170" s="50"/>
      <c r="TQT170" s="50"/>
      <c r="TQU170" s="50"/>
      <c r="TQV170" s="50"/>
      <c r="TQW170" s="50"/>
      <c r="TQX170" s="50"/>
      <c r="TQY170" s="50"/>
      <c r="TQZ170" s="50"/>
      <c r="TRA170" s="50"/>
      <c r="TRB170" s="50"/>
      <c r="TRC170" s="50"/>
      <c r="TRD170" s="50"/>
      <c r="TRE170" s="50"/>
      <c r="TRF170" s="50"/>
      <c r="TRG170" s="50"/>
      <c r="TRH170" s="50"/>
      <c r="TRI170" s="50"/>
      <c r="TRJ170" s="50"/>
      <c r="TRK170" s="50"/>
      <c r="TRL170" s="50"/>
      <c r="TRM170" s="50"/>
      <c r="TRN170" s="50"/>
      <c r="TRO170" s="50"/>
      <c r="TRP170" s="50"/>
      <c r="TRQ170" s="50"/>
      <c r="TRR170" s="50"/>
      <c r="TRS170" s="50"/>
      <c r="TRT170" s="50"/>
      <c r="TRU170" s="50"/>
      <c r="TRV170" s="50"/>
      <c r="TRW170" s="50"/>
      <c r="TRX170" s="50"/>
      <c r="TRY170" s="50"/>
      <c r="TRZ170" s="50"/>
      <c r="TSA170" s="50"/>
      <c r="TSB170" s="50"/>
      <c r="TSC170" s="50"/>
      <c r="TSD170" s="50"/>
      <c r="TSE170" s="50"/>
      <c r="TSF170" s="50"/>
      <c r="TSG170" s="50"/>
      <c r="TSH170" s="50"/>
      <c r="TSI170" s="50"/>
      <c r="TSJ170" s="50"/>
      <c r="TSK170" s="50"/>
      <c r="TSL170" s="50"/>
      <c r="TSM170" s="50"/>
      <c r="TSN170" s="50"/>
      <c r="TSO170" s="50"/>
      <c r="TSP170" s="50"/>
      <c r="TSQ170" s="50"/>
      <c r="TSR170" s="50"/>
      <c r="TSS170" s="50"/>
      <c r="TST170" s="50"/>
      <c r="TSU170" s="50"/>
      <c r="TSV170" s="50"/>
      <c r="TSW170" s="50"/>
      <c r="TSX170" s="50"/>
      <c r="TSY170" s="50"/>
      <c r="TSZ170" s="50"/>
      <c r="TTA170" s="50"/>
      <c r="TTB170" s="50"/>
      <c r="TTC170" s="50"/>
      <c r="TTD170" s="50"/>
      <c r="TTE170" s="50"/>
      <c r="TTF170" s="50"/>
      <c r="TTG170" s="50"/>
      <c r="TTH170" s="50"/>
      <c r="TTI170" s="50"/>
      <c r="TTJ170" s="50"/>
      <c r="TTK170" s="50"/>
      <c r="TTL170" s="50"/>
      <c r="TTM170" s="50"/>
      <c r="TTN170" s="50"/>
      <c r="TTO170" s="50"/>
      <c r="TTP170" s="50"/>
      <c r="TTQ170" s="50"/>
      <c r="TTR170" s="50"/>
      <c r="TTS170" s="50"/>
      <c r="TTT170" s="50"/>
      <c r="TTU170" s="50"/>
      <c r="TTV170" s="50"/>
      <c r="TTW170" s="50"/>
      <c r="TTX170" s="50"/>
      <c r="TTY170" s="50"/>
      <c r="TTZ170" s="50"/>
      <c r="TUA170" s="50"/>
      <c r="TUB170" s="50"/>
      <c r="TUC170" s="50"/>
      <c r="TUD170" s="50"/>
      <c r="TUE170" s="50"/>
      <c r="TUF170" s="50"/>
      <c r="TUG170" s="50"/>
      <c r="TUH170" s="50"/>
      <c r="TUI170" s="50"/>
      <c r="TUJ170" s="50"/>
      <c r="TUK170" s="50"/>
      <c r="TUL170" s="50"/>
      <c r="TUM170" s="50"/>
      <c r="TUN170" s="50"/>
      <c r="TUP170" s="50"/>
      <c r="TUR170" s="50"/>
      <c r="TUS170" s="50"/>
      <c r="TUT170" s="50"/>
      <c r="TUU170" s="50"/>
      <c r="TUV170" s="50"/>
      <c r="TUW170" s="50"/>
      <c r="TUX170" s="50"/>
      <c r="TUY170" s="50"/>
      <c r="TVD170" s="50"/>
      <c r="TVE170" s="50"/>
      <c r="TVF170" s="50"/>
      <c r="TVG170" s="50"/>
      <c r="TVH170" s="50"/>
      <c r="TVI170" s="50"/>
      <c r="TVJ170" s="50"/>
      <c r="TVK170" s="50"/>
      <c r="TVL170" s="50"/>
      <c r="TVM170" s="50"/>
      <c r="TVN170" s="50"/>
      <c r="TVO170" s="50"/>
      <c r="TVP170" s="50"/>
      <c r="TVQ170" s="50"/>
      <c r="TVR170" s="50"/>
      <c r="TVS170" s="50"/>
      <c r="TVT170" s="50"/>
      <c r="TVU170" s="50"/>
      <c r="TVV170" s="50"/>
      <c r="TVW170" s="50"/>
      <c r="TVX170" s="50"/>
      <c r="TVY170" s="50"/>
      <c r="TVZ170" s="50"/>
      <c r="TWA170" s="50"/>
      <c r="TWB170" s="50"/>
      <c r="TWC170" s="50"/>
      <c r="TWD170" s="50"/>
      <c r="TWE170" s="50"/>
      <c r="TWF170" s="50"/>
      <c r="TWG170" s="50"/>
      <c r="TWH170" s="50"/>
      <c r="TWI170" s="50"/>
      <c r="TWJ170" s="50"/>
      <c r="TWK170" s="50"/>
      <c r="TWL170" s="50"/>
      <c r="TWM170" s="50"/>
      <c r="TWN170" s="50"/>
      <c r="TWO170" s="50"/>
      <c r="TWP170" s="50"/>
      <c r="TWQ170" s="50"/>
      <c r="TWR170" s="50"/>
      <c r="TWS170" s="50"/>
      <c r="TWT170" s="50"/>
      <c r="TWU170" s="50"/>
      <c r="TWV170" s="50"/>
      <c r="TWW170" s="50"/>
      <c r="TWX170" s="50"/>
      <c r="TWY170" s="50"/>
      <c r="TWZ170" s="50"/>
      <c r="TXA170" s="50"/>
      <c r="TXB170" s="50"/>
      <c r="TXC170" s="50"/>
      <c r="TXD170" s="50"/>
      <c r="TXE170" s="50"/>
      <c r="TXF170" s="50"/>
      <c r="TXG170" s="50"/>
      <c r="TXH170" s="50"/>
      <c r="TXI170" s="50"/>
      <c r="TXJ170" s="50"/>
      <c r="TXK170" s="50"/>
      <c r="TXL170" s="50"/>
      <c r="TXM170" s="50"/>
      <c r="TXN170" s="50"/>
      <c r="TXO170" s="50"/>
      <c r="TXP170" s="50"/>
      <c r="TXQ170" s="50"/>
      <c r="TXR170" s="50"/>
      <c r="TXS170" s="50"/>
      <c r="TXT170" s="50"/>
      <c r="TXU170" s="50"/>
      <c r="TXV170" s="50"/>
      <c r="TXW170" s="50"/>
      <c r="TXX170" s="50"/>
      <c r="TXY170" s="50"/>
      <c r="TXZ170" s="50"/>
      <c r="TYA170" s="50"/>
      <c r="TYB170" s="50"/>
      <c r="TYC170" s="50"/>
      <c r="TYD170" s="50"/>
      <c r="TYE170" s="50"/>
      <c r="TYF170" s="50"/>
      <c r="TYG170" s="50"/>
      <c r="TYH170" s="50"/>
      <c r="TYI170" s="50"/>
      <c r="TYJ170" s="50"/>
      <c r="TYK170" s="50"/>
      <c r="TYL170" s="50"/>
      <c r="TYM170" s="50"/>
      <c r="TYN170" s="50"/>
      <c r="TYO170" s="50"/>
      <c r="TYP170" s="50"/>
      <c r="TYQ170" s="50"/>
      <c r="TYR170" s="50"/>
      <c r="TYS170" s="50"/>
      <c r="TYT170" s="50"/>
      <c r="TYU170" s="50"/>
      <c r="TYV170" s="50"/>
      <c r="TYW170" s="50"/>
      <c r="TYX170" s="50"/>
      <c r="TYY170" s="50"/>
      <c r="TYZ170" s="50"/>
      <c r="TZA170" s="50"/>
      <c r="TZB170" s="50"/>
      <c r="TZC170" s="50"/>
      <c r="TZD170" s="50"/>
      <c r="TZE170" s="50"/>
      <c r="TZF170" s="50"/>
      <c r="TZG170" s="50"/>
      <c r="TZH170" s="50"/>
      <c r="TZI170" s="50"/>
      <c r="TZJ170" s="50"/>
      <c r="TZK170" s="50"/>
      <c r="TZL170" s="50"/>
      <c r="TZM170" s="50"/>
      <c r="TZN170" s="50"/>
      <c r="TZO170" s="50"/>
      <c r="TZP170" s="50"/>
      <c r="TZQ170" s="50"/>
      <c r="TZR170" s="50"/>
      <c r="TZS170" s="50"/>
      <c r="TZT170" s="50"/>
      <c r="TZU170" s="50"/>
      <c r="TZV170" s="50"/>
      <c r="TZW170" s="50"/>
      <c r="TZX170" s="50"/>
      <c r="TZY170" s="50"/>
      <c r="TZZ170" s="50"/>
      <c r="UAA170" s="50"/>
      <c r="UAB170" s="50"/>
      <c r="UAC170" s="50"/>
      <c r="UAD170" s="50"/>
      <c r="UAE170" s="50"/>
      <c r="UAF170" s="50"/>
      <c r="UAG170" s="50"/>
      <c r="UAH170" s="50"/>
      <c r="UAI170" s="50"/>
      <c r="UAJ170" s="50"/>
      <c r="UAK170" s="50"/>
      <c r="UAL170" s="50"/>
      <c r="UAM170" s="50"/>
      <c r="UAN170" s="50"/>
      <c r="UAO170" s="50"/>
      <c r="UAP170" s="50"/>
      <c r="UAQ170" s="50"/>
      <c r="UAR170" s="50"/>
      <c r="UAS170" s="50"/>
      <c r="UAT170" s="50"/>
      <c r="UAU170" s="50"/>
      <c r="UAV170" s="50"/>
      <c r="UAW170" s="50"/>
      <c r="UAX170" s="50"/>
      <c r="UAY170" s="50"/>
      <c r="UAZ170" s="50"/>
      <c r="UBA170" s="50"/>
      <c r="UBB170" s="50"/>
      <c r="UBC170" s="50"/>
      <c r="UBD170" s="50"/>
      <c r="UBE170" s="50"/>
      <c r="UBF170" s="50"/>
      <c r="UBG170" s="50"/>
      <c r="UBH170" s="50"/>
      <c r="UBI170" s="50"/>
      <c r="UBJ170" s="50"/>
      <c r="UBK170" s="50"/>
      <c r="UBL170" s="50"/>
      <c r="UBM170" s="50"/>
      <c r="UBN170" s="50"/>
      <c r="UBO170" s="50"/>
      <c r="UBP170" s="50"/>
      <c r="UBQ170" s="50"/>
      <c r="UBR170" s="50"/>
      <c r="UBS170" s="50"/>
      <c r="UBT170" s="50"/>
      <c r="UBU170" s="50"/>
      <c r="UBV170" s="50"/>
      <c r="UBW170" s="50"/>
      <c r="UBX170" s="50"/>
      <c r="UBY170" s="50"/>
      <c r="UBZ170" s="50"/>
      <c r="UCA170" s="50"/>
      <c r="UCB170" s="50"/>
      <c r="UCC170" s="50"/>
      <c r="UCD170" s="50"/>
      <c r="UCE170" s="50"/>
      <c r="UCF170" s="50"/>
      <c r="UCG170" s="50"/>
      <c r="UCH170" s="50"/>
      <c r="UCI170" s="50"/>
      <c r="UCJ170" s="50"/>
      <c r="UCK170" s="50"/>
      <c r="UCL170" s="50"/>
      <c r="UCM170" s="50"/>
      <c r="UCN170" s="50"/>
      <c r="UCO170" s="50"/>
      <c r="UCP170" s="50"/>
      <c r="UCQ170" s="50"/>
      <c r="UCR170" s="50"/>
      <c r="UCS170" s="50"/>
      <c r="UCT170" s="50"/>
      <c r="UCU170" s="50"/>
      <c r="UCV170" s="50"/>
      <c r="UCW170" s="50"/>
      <c r="UCX170" s="50"/>
      <c r="UCY170" s="50"/>
      <c r="UCZ170" s="50"/>
      <c r="UDA170" s="50"/>
      <c r="UDB170" s="50"/>
      <c r="UDC170" s="50"/>
      <c r="UDD170" s="50"/>
      <c r="UDE170" s="50"/>
      <c r="UDF170" s="50"/>
      <c r="UDG170" s="50"/>
      <c r="UDH170" s="50"/>
      <c r="UDI170" s="50"/>
      <c r="UDJ170" s="50"/>
      <c r="UDK170" s="50"/>
      <c r="UDL170" s="50"/>
      <c r="UDM170" s="50"/>
      <c r="UDN170" s="50"/>
      <c r="UDO170" s="50"/>
      <c r="UDP170" s="50"/>
      <c r="UDQ170" s="50"/>
      <c r="UDR170" s="50"/>
      <c r="UDS170" s="50"/>
      <c r="UDT170" s="50"/>
      <c r="UDU170" s="50"/>
      <c r="UDV170" s="50"/>
      <c r="UDW170" s="50"/>
      <c r="UDX170" s="50"/>
      <c r="UDY170" s="50"/>
      <c r="UDZ170" s="50"/>
      <c r="UEA170" s="50"/>
      <c r="UEB170" s="50"/>
      <c r="UEC170" s="50"/>
      <c r="UED170" s="50"/>
      <c r="UEE170" s="50"/>
      <c r="UEF170" s="50"/>
      <c r="UEG170" s="50"/>
      <c r="UEH170" s="50"/>
      <c r="UEI170" s="50"/>
      <c r="UEJ170" s="50"/>
      <c r="UEL170" s="50"/>
      <c r="UEN170" s="50"/>
      <c r="UEO170" s="50"/>
      <c r="UEP170" s="50"/>
      <c r="UEQ170" s="50"/>
      <c r="UER170" s="50"/>
      <c r="UES170" s="50"/>
      <c r="UET170" s="50"/>
      <c r="UEU170" s="50"/>
      <c r="UEZ170" s="50"/>
      <c r="UFA170" s="50"/>
      <c r="UFB170" s="50"/>
      <c r="UFC170" s="50"/>
      <c r="UFD170" s="50"/>
      <c r="UFE170" s="50"/>
      <c r="UFF170" s="50"/>
      <c r="UFG170" s="50"/>
      <c r="UFH170" s="50"/>
      <c r="UFI170" s="50"/>
      <c r="UFJ170" s="50"/>
      <c r="UFK170" s="50"/>
      <c r="UFL170" s="50"/>
      <c r="UFM170" s="50"/>
      <c r="UFN170" s="50"/>
      <c r="UFO170" s="50"/>
      <c r="UFP170" s="50"/>
      <c r="UFQ170" s="50"/>
      <c r="UFR170" s="50"/>
      <c r="UFS170" s="50"/>
      <c r="UFT170" s="50"/>
      <c r="UFU170" s="50"/>
      <c r="UFV170" s="50"/>
      <c r="UFW170" s="50"/>
      <c r="UFX170" s="50"/>
      <c r="UFY170" s="50"/>
      <c r="UFZ170" s="50"/>
      <c r="UGA170" s="50"/>
      <c r="UGB170" s="50"/>
      <c r="UGC170" s="50"/>
      <c r="UGD170" s="50"/>
      <c r="UGE170" s="50"/>
      <c r="UGF170" s="50"/>
      <c r="UGG170" s="50"/>
      <c r="UGH170" s="50"/>
      <c r="UGI170" s="50"/>
      <c r="UGJ170" s="50"/>
      <c r="UGK170" s="50"/>
      <c r="UGL170" s="50"/>
      <c r="UGM170" s="50"/>
      <c r="UGN170" s="50"/>
      <c r="UGO170" s="50"/>
      <c r="UGP170" s="50"/>
      <c r="UGQ170" s="50"/>
      <c r="UGR170" s="50"/>
      <c r="UGS170" s="50"/>
      <c r="UGT170" s="50"/>
      <c r="UGU170" s="50"/>
      <c r="UGV170" s="50"/>
      <c r="UGW170" s="50"/>
      <c r="UGX170" s="50"/>
      <c r="UGY170" s="50"/>
      <c r="UGZ170" s="50"/>
      <c r="UHA170" s="50"/>
      <c r="UHB170" s="50"/>
      <c r="UHC170" s="50"/>
      <c r="UHD170" s="50"/>
      <c r="UHE170" s="50"/>
      <c r="UHF170" s="50"/>
      <c r="UHG170" s="50"/>
      <c r="UHH170" s="50"/>
      <c r="UHI170" s="50"/>
      <c r="UHJ170" s="50"/>
      <c r="UHK170" s="50"/>
      <c r="UHL170" s="50"/>
      <c r="UHM170" s="50"/>
      <c r="UHN170" s="50"/>
      <c r="UHO170" s="50"/>
      <c r="UHP170" s="50"/>
      <c r="UHQ170" s="50"/>
      <c r="UHR170" s="50"/>
      <c r="UHS170" s="50"/>
      <c r="UHT170" s="50"/>
      <c r="UHU170" s="50"/>
      <c r="UHV170" s="50"/>
      <c r="UHW170" s="50"/>
      <c r="UHX170" s="50"/>
      <c r="UHY170" s="50"/>
      <c r="UHZ170" s="50"/>
      <c r="UIA170" s="50"/>
      <c r="UIB170" s="50"/>
      <c r="UIC170" s="50"/>
      <c r="UID170" s="50"/>
      <c r="UIE170" s="50"/>
      <c r="UIF170" s="50"/>
      <c r="UIG170" s="50"/>
      <c r="UIH170" s="50"/>
      <c r="UII170" s="50"/>
      <c r="UIJ170" s="50"/>
      <c r="UIK170" s="50"/>
      <c r="UIL170" s="50"/>
      <c r="UIM170" s="50"/>
      <c r="UIN170" s="50"/>
      <c r="UIO170" s="50"/>
      <c r="UIP170" s="50"/>
      <c r="UIQ170" s="50"/>
      <c r="UIR170" s="50"/>
      <c r="UIS170" s="50"/>
      <c r="UIT170" s="50"/>
      <c r="UIU170" s="50"/>
      <c r="UIV170" s="50"/>
      <c r="UIW170" s="50"/>
      <c r="UIX170" s="50"/>
      <c r="UIY170" s="50"/>
      <c r="UIZ170" s="50"/>
      <c r="UJA170" s="50"/>
      <c r="UJB170" s="50"/>
      <c r="UJC170" s="50"/>
      <c r="UJD170" s="50"/>
      <c r="UJE170" s="50"/>
      <c r="UJF170" s="50"/>
      <c r="UJG170" s="50"/>
      <c r="UJH170" s="50"/>
      <c r="UJI170" s="50"/>
      <c r="UJJ170" s="50"/>
      <c r="UJK170" s="50"/>
      <c r="UJL170" s="50"/>
      <c r="UJM170" s="50"/>
      <c r="UJN170" s="50"/>
      <c r="UJO170" s="50"/>
      <c r="UJP170" s="50"/>
      <c r="UJQ170" s="50"/>
      <c r="UJR170" s="50"/>
      <c r="UJS170" s="50"/>
      <c r="UJT170" s="50"/>
      <c r="UJU170" s="50"/>
      <c r="UJV170" s="50"/>
      <c r="UJW170" s="50"/>
      <c r="UJX170" s="50"/>
      <c r="UJY170" s="50"/>
      <c r="UJZ170" s="50"/>
      <c r="UKA170" s="50"/>
      <c r="UKB170" s="50"/>
      <c r="UKC170" s="50"/>
      <c r="UKD170" s="50"/>
      <c r="UKE170" s="50"/>
      <c r="UKF170" s="50"/>
      <c r="UKG170" s="50"/>
      <c r="UKH170" s="50"/>
      <c r="UKI170" s="50"/>
      <c r="UKJ170" s="50"/>
      <c r="UKK170" s="50"/>
      <c r="UKL170" s="50"/>
      <c r="UKM170" s="50"/>
      <c r="UKN170" s="50"/>
      <c r="UKO170" s="50"/>
      <c r="UKP170" s="50"/>
      <c r="UKQ170" s="50"/>
      <c r="UKR170" s="50"/>
      <c r="UKS170" s="50"/>
      <c r="UKT170" s="50"/>
      <c r="UKU170" s="50"/>
      <c r="UKV170" s="50"/>
      <c r="UKW170" s="50"/>
      <c r="UKX170" s="50"/>
      <c r="UKY170" s="50"/>
      <c r="UKZ170" s="50"/>
      <c r="ULA170" s="50"/>
      <c r="ULB170" s="50"/>
      <c r="ULC170" s="50"/>
      <c r="ULD170" s="50"/>
      <c r="ULE170" s="50"/>
      <c r="ULF170" s="50"/>
      <c r="ULG170" s="50"/>
      <c r="ULH170" s="50"/>
      <c r="ULI170" s="50"/>
      <c r="ULJ170" s="50"/>
      <c r="ULK170" s="50"/>
      <c r="ULL170" s="50"/>
      <c r="ULM170" s="50"/>
      <c r="ULN170" s="50"/>
      <c r="ULO170" s="50"/>
      <c r="ULP170" s="50"/>
      <c r="ULQ170" s="50"/>
      <c r="ULR170" s="50"/>
      <c r="ULS170" s="50"/>
      <c r="ULT170" s="50"/>
      <c r="ULU170" s="50"/>
      <c r="ULV170" s="50"/>
      <c r="ULW170" s="50"/>
      <c r="ULX170" s="50"/>
      <c r="ULY170" s="50"/>
      <c r="ULZ170" s="50"/>
      <c r="UMA170" s="50"/>
      <c r="UMB170" s="50"/>
      <c r="UMC170" s="50"/>
      <c r="UMD170" s="50"/>
      <c r="UME170" s="50"/>
      <c r="UMF170" s="50"/>
      <c r="UMG170" s="50"/>
      <c r="UMH170" s="50"/>
      <c r="UMI170" s="50"/>
      <c r="UMJ170" s="50"/>
      <c r="UMK170" s="50"/>
      <c r="UML170" s="50"/>
      <c r="UMM170" s="50"/>
      <c r="UMN170" s="50"/>
      <c r="UMO170" s="50"/>
      <c r="UMP170" s="50"/>
      <c r="UMQ170" s="50"/>
      <c r="UMR170" s="50"/>
      <c r="UMS170" s="50"/>
      <c r="UMT170" s="50"/>
      <c r="UMU170" s="50"/>
      <c r="UMV170" s="50"/>
      <c r="UMW170" s="50"/>
      <c r="UMX170" s="50"/>
      <c r="UMY170" s="50"/>
      <c r="UMZ170" s="50"/>
      <c r="UNA170" s="50"/>
      <c r="UNB170" s="50"/>
      <c r="UNC170" s="50"/>
      <c r="UND170" s="50"/>
      <c r="UNE170" s="50"/>
      <c r="UNF170" s="50"/>
      <c r="UNG170" s="50"/>
      <c r="UNH170" s="50"/>
      <c r="UNI170" s="50"/>
      <c r="UNJ170" s="50"/>
      <c r="UNK170" s="50"/>
      <c r="UNL170" s="50"/>
      <c r="UNM170" s="50"/>
      <c r="UNN170" s="50"/>
      <c r="UNO170" s="50"/>
      <c r="UNP170" s="50"/>
      <c r="UNQ170" s="50"/>
      <c r="UNR170" s="50"/>
      <c r="UNS170" s="50"/>
      <c r="UNT170" s="50"/>
      <c r="UNU170" s="50"/>
      <c r="UNV170" s="50"/>
      <c r="UNW170" s="50"/>
      <c r="UNX170" s="50"/>
      <c r="UNY170" s="50"/>
      <c r="UNZ170" s="50"/>
      <c r="UOA170" s="50"/>
      <c r="UOB170" s="50"/>
      <c r="UOC170" s="50"/>
      <c r="UOD170" s="50"/>
      <c r="UOE170" s="50"/>
      <c r="UOF170" s="50"/>
      <c r="UOH170" s="50"/>
      <c r="UOJ170" s="50"/>
      <c r="UOK170" s="50"/>
      <c r="UOL170" s="50"/>
      <c r="UOM170" s="50"/>
      <c r="UON170" s="50"/>
      <c r="UOO170" s="50"/>
      <c r="UOP170" s="50"/>
      <c r="UOQ170" s="50"/>
      <c r="UOV170" s="50"/>
      <c r="UOW170" s="50"/>
      <c r="UOX170" s="50"/>
      <c r="UOY170" s="50"/>
      <c r="UOZ170" s="50"/>
      <c r="UPA170" s="50"/>
      <c r="UPB170" s="50"/>
      <c r="UPC170" s="50"/>
      <c r="UPD170" s="50"/>
      <c r="UPE170" s="50"/>
      <c r="UPF170" s="50"/>
      <c r="UPG170" s="50"/>
      <c r="UPH170" s="50"/>
      <c r="UPI170" s="50"/>
      <c r="UPJ170" s="50"/>
      <c r="UPK170" s="50"/>
      <c r="UPL170" s="50"/>
      <c r="UPM170" s="50"/>
      <c r="UPN170" s="50"/>
      <c r="UPO170" s="50"/>
      <c r="UPP170" s="50"/>
      <c r="UPQ170" s="50"/>
      <c r="UPR170" s="50"/>
      <c r="UPS170" s="50"/>
      <c r="UPT170" s="50"/>
      <c r="UPU170" s="50"/>
      <c r="UPV170" s="50"/>
      <c r="UPW170" s="50"/>
      <c r="UPX170" s="50"/>
      <c r="UPY170" s="50"/>
      <c r="UPZ170" s="50"/>
      <c r="UQA170" s="50"/>
      <c r="UQB170" s="50"/>
      <c r="UQC170" s="50"/>
      <c r="UQD170" s="50"/>
      <c r="UQE170" s="50"/>
      <c r="UQF170" s="50"/>
      <c r="UQG170" s="50"/>
      <c r="UQH170" s="50"/>
      <c r="UQI170" s="50"/>
      <c r="UQJ170" s="50"/>
      <c r="UQK170" s="50"/>
      <c r="UQL170" s="50"/>
      <c r="UQM170" s="50"/>
      <c r="UQN170" s="50"/>
      <c r="UQO170" s="50"/>
      <c r="UQP170" s="50"/>
      <c r="UQQ170" s="50"/>
      <c r="UQR170" s="50"/>
      <c r="UQS170" s="50"/>
      <c r="UQT170" s="50"/>
      <c r="UQU170" s="50"/>
      <c r="UQV170" s="50"/>
      <c r="UQW170" s="50"/>
      <c r="UQX170" s="50"/>
      <c r="UQY170" s="50"/>
      <c r="UQZ170" s="50"/>
      <c r="URA170" s="50"/>
      <c r="URB170" s="50"/>
      <c r="URC170" s="50"/>
      <c r="URD170" s="50"/>
      <c r="URE170" s="50"/>
      <c r="URF170" s="50"/>
      <c r="URG170" s="50"/>
      <c r="URH170" s="50"/>
      <c r="URI170" s="50"/>
      <c r="URJ170" s="50"/>
      <c r="URK170" s="50"/>
      <c r="URL170" s="50"/>
      <c r="URM170" s="50"/>
      <c r="URN170" s="50"/>
      <c r="URO170" s="50"/>
      <c r="URP170" s="50"/>
      <c r="URQ170" s="50"/>
      <c r="URR170" s="50"/>
      <c r="URS170" s="50"/>
      <c r="URT170" s="50"/>
      <c r="URU170" s="50"/>
      <c r="URV170" s="50"/>
      <c r="URW170" s="50"/>
      <c r="URX170" s="50"/>
      <c r="URY170" s="50"/>
      <c r="URZ170" s="50"/>
      <c r="USA170" s="50"/>
      <c r="USB170" s="50"/>
      <c r="USC170" s="50"/>
      <c r="USD170" s="50"/>
      <c r="USE170" s="50"/>
      <c r="USF170" s="50"/>
      <c r="USG170" s="50"/>
      <c r="USH170" s="50"/>
      <c r="USI170" s="50"/>
      <c r="USJ170" s="50"/>
      <c r="USK170" s="50"/>
      <c r="USL170" s="50"/>
      <c r="USM170" s="50"/>
      <c r="USN170" s="50"/>
      <c r="USO170" s="50"/>
      <c r="USP170" s="50"/>
      <c r="USQ170" s="50"/>
      <c r="USR170" s="50"/>
      <c r="USS170" s="50"/>
      <c r="UST170" s="50"/>
      <c r="USU170" s="50"/>
      <c r="USV170" s="50"/>
      <c r="USW170" s="50"/>
      <c r="USX170" s="50"/>
      <c r="USY170" s="50"/>
      <c r="USZ170" s="50"/>
      <c r="UTA170" s="50"/>
      <c r="UTB170" s="50"/>
      <c r="UTC170" s="50"/>
      <c r="UTD170" s="50"/>
      <c r="UTE170" s="50"/>
      <c r="UTF170" s="50"/>
      <c r="UTG170" s="50"/>
      <c r="UTH170" s="50"/>
      <c r="UTI170" s="50"/>
      <c r="UTJ170" s="50"/>
      <c r="UTK170" s="50"/>
      <c r="UTL170" s="50"/>
      <c r="UTM170" s="50"/>
      <c r="UTN170" s="50"/>
      <c r="UTO170" s="50"/>
      <c r="UTP170" s="50"/>
      <c r="UTQ170" s="50"/>
      <c r="UTR170" s="50"/>
      <c r="UTS170" s="50"/>
      <c r="UTT170" s="50"/>
      <c r="UTU170" s="50"/>
      <c r="UTV170" s="50"/>
      <c r="UTW170" s="50"/>
      <c r="UTX170" s="50"/>
      <c r="UTY170" s="50"/>
      <c r="UTZ170" s="50"/>
      <c r="UUA170" s="50"/>
      <c r="UUB170" s="50"/>
      <c r="UUC170" s="50"/>
      <c r="UUD170" s="50"/>
      <c r="UUE170" s="50"/>
      <c r="UUF170" s="50"/>
      <c r="UUG170" s="50"/>
      <c r="UUH170" s="50"/>
      <c r="UUI170" s="50"/>
      <c r="UUJ170" s="50"/>
      <c r="UUK170" s="50"/>
      <c r="UUL170" s="50"/>
      <c r="UUM170" s="50"/>
      <c r="UUN170" s="50"/>
      <c r="UUO170" s="50"/>
      <c r="UUP170" s="50"/>
      <c r="UUQ170" s="50"/>
      <c r="UUR170" s="50"/>
      <c r="UUS170" s="50"/>
      <c r="UUT170" s="50"/>
      <c r="UUU170" s="50"/>
      <c r="UUV170" s="50"/>
      <c r="UUW170" s="50"/>
      <c r="UUX170" s="50"/>
      <c r="UUY170" s="50"/>
      <c r="UUZ170" s="50"/>
      <c r="UVA170" s="50"/>
      <c r="UVB170" s="50"/>
      <c r="UVC170" s="50"/>
      <c r="UVD170" s="50"/>
      <c r="UVE170" s="50"/>
      <c r="UVF170" s="50"/>
      <c r="UVG170" s="50"/>
      <c r="UVH170" s="50"/>
      <c r="UVI170" s="50"/>
      <c r="UVJ170" s="50"/>
      <c r="UVK170" s="50"/>
      <c r="UVL170" s="50"/>
      <c r="UVM170" s="50"/>
      <c r="UVN170" s="50"/>
      <c r="UVO170" s="50"/>
      <c r="UVP170" s="50"/>
      <c r="UVQ170" s="50"/>
      <c r="UVR170" s="50"/>
      <c r="UVS170" s="50"/>
      <c r="UVT170" s="50"/>
      <c r="UVU170" s="50"/>
      <c r="UVV170" s="50"/>
      <c r="UVW170" s="50"/>
      <c r="UVX170" s="50"/>
      <c r="UVY170" s="50"/>
      <c r="UVZ170" s="50"/>
      <c r="UWA170" s="50"/>
      <c r="UWB170" s="50"/>
      <c r="UWC170" s="50"/>
      <c r="UWD170" s="50"/>
      <c r="UWE170" s="50"/>
      <c r="UWF170" s="50"/>
      <c r="UWG170" s="50"/>
      <c r="UWH170" s="50"/>
      <c r="UWI170" s="50"/>
      <c r="UWJ170" s="50"/>
      <c r="UWK170" s="50"/>
      <c r="UWL170" s="50"/>
      <c r="UWM170" s="50"/>
      <c r="UWN170" s="50"/>
      <c r="UWO170" s="50"/>
      <c r="UWP170" s="50"/>
      <c r="UWQ170" s="50"/>
      <c r="UWR170" s="50"/>
      <c r="UWS170" s="50"/>
      <c r="UWT170" s="50"/>
      <c r="UWU170" s="50"/>
      <c r="UWV170" s="50"/>
      <c r="UWW170" s="50"/>
      <c r="UWX170" s="50"/>
      <c r="UWY170" s="50"/>
      <c r="UWZ170" s="50"/>
      <c r="UXA170" s="50"/>
      <c r="UXB170" s="50"/>
      <c r="UXC170" s="50"/>
      <c r="UXD170" s="50"/>
      <c r="UXE170" s="50"/>
      <c r="UXF170" s="50"/>
      <c r="UXG170" s="50"/>
      <c r="UXH170" s="50"/>
      <c r="UXI170" s="50"/>
      <c r="UXJ170" s="50"/>
      <c r="UXK170" s="50"/>
      <c r="UXL170" s="50"/>
      <c r="UXM170" s="50"/>
      <c r="UXN170" s="50"/>
      <c r="UXO170" s="50"/>
      <c r="UXP170" s="50"/>
      <c r="UXQ170" s="50"/>
      <c r="UXR170" s="50"/>
      <c r="UXS170" s="50"/>
      <c r="UXT170" s="50"/>
      <c r="UXU170" s="50"/>
      <c r="UXV170" s="50"/>
      <c r="UXW170" s="50"/>
      <c r="UXX170" s="50"/>
      <c r="UXY170" s="50"/>
      <c r="UXZ170" s="50"/>
      <c r="UYA170" s="50"/>
      <c r="UYB170" s="50"/>
      <c r="UYD170" s="50"/>
      <c r="UYF170" s="50"/>
      <c r="UYG170" s="50"/>
      <c r="UYH170" s="50"/>
      <c r="UYI170" s="50"/>
      <c r="UYJ170" s="50"/>
      <c r="UYK170" s="50"/>
      <c r="UYL170" s="50"/>
      <c r="UYM170" s="50"/>
      <c r="UYR170" s="50"/>
      <c r="UYS170" s="50"/>
      <c r="UYT170" s="50"/>
      <c r="UYU170" s="50"/>
      <c r="UYV170" s="50"/>
      <c r="UYW170" s="50"/>
      <c r="UYX170" s="50"/>
      <c r="UYY170" s="50"/>
      <c r="UYZ170" s="50"/>
      <c r="UZA170" s="50"/>
      <c r="UZB170" s="50"/>
      <c r="UZC170" s="50"/>
      <c r="UZD170" s="50"/>
      <c r="UZE170" s="50"/>
      <c r="UZF170" s="50"/>
      <c r="UZG170" s="50"/>
      <c r="UZH170" s="50"/>
      <c r="UZI170" s="50"/>
      <c r="UZJ170" s="50"/>
      <c r="UZK170" s="50"/>
      <c r="UZL170" s="50"/>
      <c r="UZM170" s="50"/>
      <c r="UZN170" s="50"/>
      <c r="UZO170" s="50"/>
      <c r="UZP170" s="50"/>
      <c r="UZQ170" s="50"/>
      <c r="UZR170" s="50"/>
      <c r="UZS170" s="50"/>
      <c r="UZT170" s="50"/>
      <c r="UZU170" s="50"/>
      <c r="UZV170" s="50"/>
      <c r="UZW170" s="50"/>
      <c r="UZX170" s="50"/>
      <c r="UZY170" s="50"/>
      <c r="UZZ170" s="50"/>
      <c r="VAA170" s="50"/>
      <c r="VAB170" s="50"/>
      <c r="VAC170" s="50"/>
      <c r="VAD170" s="50"/>
      <c r="VAE170" s="50"/>
      <c r="VAF170" s="50"/>
      <c r="VAG170" s="50"/>
      <c r="VAH170" s="50"/>
      <c r="VAI170" s="50"/>
      <c r="VAJ170" s="50"/>
      <c r="VAK170" s="50"/>
      <c r="VAL170" s="50"/>
      <c r="VAM170" s="50"/>
      <c r="VAN170" s="50"/>
      <c r="VAO170" s="50"/>
      <c r="VAP170" s="50"/>
      <c r="VAQ170" s="50"/>
      <c r="VAR170" s="50"/>
      <c r="VAS170" s="50"/>
      <c r="VAT170" s="50"/>
      <c r="VAU170" s="50"/>
      <c r="VAV170" s="50"/>
      <c r="VAW170" s="50"/>
      <c r="VAX170" s="50"/>
      <c r="VAY170" s="50"/>
      <c r="VAZ170" s="50"/>
      <c r="VBA170" s="50"/>
      <c r="VBB170" s="50"/>
      <c r="VBC170" s="50"/>
      <c r="VBD170" s="50"/>
      <c r="VBE170" s="50"/>
      <c r="VBF170" s="50"/>
      <c r="VBG170" s="50"/>
      <c r="VBH170" s="50"/>
      <c r="VBI170" s="50"/>
      <c r="VBJ170" s="50"/>
      <c r="VBK170" s="50"/>
      <c r="VBL170" s="50"/>
      <c r="VBM170" s="50"/>
      <c r="VBN170" s="50"/>
      <c r="VBO170" s="50"/>
      <c r="VBP170" s="50"/>
      <c r="VBQ170" s="50"/>
      <c r="VBR170" s="50"/>
      <c r="VBS170" s="50"/>
      <c r="VBT170" s="50"/>
      <c r="VBU170" s="50"/>
      <c r="VBV170" s="50"/>
      <c r="VBW170" s="50"/>
      <c r="VBX170" s="50"/>
      <c r="VBY170" s="50"/>
      <c r="VBZ170" s="50"/>
      <c r="VCA170" s="50"/>
      <c r="VCB170" s="50"/>
      <c r="VCC170" s="50"/>
      <c r="VCD170" s="50"/>
      <c r="VCE170" s="50"/>
      <c r="VCF170" s="50"/>
      <c r="VCG170" s="50"/>
      <c r="VCH170" s="50"/>
      <c r="VCI170" s="50"/>
      <c r="VCJ170" s="50"/>
      <c r="VCK170" s="50"/>
      <c r="VCL170" s="50"/>
      <c r="VCM170" s="50"/>
      <c r="VCN170" s="50"/>
      <c r="VCO170" s="50"/>
      <c r="VCP170" s="50"/>
      <c r="VCQ170" s="50"/>
      <c r="VCR170" s="50"/>
      <c r="VCS170" s="50"/>
      <c r="VCT170" s="50"/>
      <c r="VCU170" s="50"/>
      <c r="VCV170" s="50"/>
      <c r="VCW170" s="50"/>
      <c r="VCX170" s="50"/>
      <c r="VCY170" s="50"/>
      <c r="VCZ170" s="50"/>
      <c r="VDA170" s="50"/>
      <c r="VDB170" s="50"/>
      <c r="VDC170" s="50"/>
      <c r="VDD170" s="50"/>
      <c r="VDE170" s="50"/>
      <c r="VDF170" s="50"/>
      <c r="VDG170" s="50"/>
      <c r="VDH170" s="50"/>
      <c r="VDI170" s="50"/>
      <c r="VDJ170" s="50"/>
      <c r="VDK170" s="50"/>
      <c r="VDL170" s="50"/>
      <c r="VDM170" s="50"/>
      <c r="VDN170" s="50"/>
      <c r="VDO170" s="50"/>
      <c r="VDP170" s="50"/>
      <c r="VDQ170" s="50"/>
      <c r="VDR170" s="50"/>
      <c r="VDS170" s="50"/>
      <c r="VDT170" s="50"/>
      <c r="VDU170" s="50"/>
      <c r="VDV170" s="50"/>
      <c r="VDW170" s="50"/>
      <c r="VDX170" s="50"/>
      <c r="VDY170" s="50"/>
      <c r="VDZ170" s="50"/>
      <c r="VEA170" s="50"/>
      <c r="VEB170" s="50"/>
      <c r="VEC170" s="50"/>
      <c r="VED170" s="50"/>
      <c r="VEE170" s="50"/>
      <c r="VEF170" s="50"/>
      <c r="VEG170" s="50"/>
      <c r="VEH170" s="50"/>
      <c r="VEI170" s="50"/>
      <c r="VEJ170" s="50"/>
      <c r="VEK170" s="50"/>
      <c r="VEL170" s="50"/>
      <c r="VEM170" s="50"/>
      <c r="VEN170" s="50"/>
      <c r="VEO170" s="50"/>
      <c r="VEP170" s="50"/>
      <c r="VEQ170" s="50"/>
      <c r="VER170" s="50"/>
      <c r="VES170" s="50"/>
      <c r="VET170" s="50"/>
      <c r="VEU170" s="50"/>
      <c r="VEV170" s="50"/>
      <c r="VEW170" s="50"/>
      <c r="VEX170" s="50"/>
      <c r="VEY170" s="50"/>
      <c r="VEZ170" s="50"/>
      <c r="VFA170" s="50"/>
      <c r="VFB170" s="50"/>
      <c r="VFC170" s="50"/>
      <c r="VFD170" s="50"/>
      <c r="VFE170" s="50"/>
      <c r="VFF170" s="50"/>
      <c r="VFG170" s="50"/>
      <c r="VFH170" s="50"/>
      <c r="VFI170" s="50"/>
      <c r="VFJ170" s="50"/>
      <c r="VFK170" s="50"/>
      <c r="VFL170" s="50"/>
      <c r="VFM170" s="50"/>
      <c r="VFN170" s="50"/>
      <c r="VFO170" s="50"/>
      <c r="VFP170" s="50"/>
      <c r="VFQ170" s="50"/>
      <c r="VFR170" s="50"/>
      <c r="VFS170" s="50"/>
      <c r="VFT170" s="50"/>
      <c r="VFU170" s="50"/>
      <c r="VFV170" s="50"/>
      <c r="VFW170" s="50"/>
      <c r="VFX170" s="50"/>
      <c r="VFY170" s="50"/>
      <c r="VFZ170" s="50"/>
      <c r="VGA170" s="50"/>
      <c r="VGB170" s="50"/>
      <c r="VGC170" s="50"/>
      <c r="VGD170" s="50"/>
      <c r="VGE170" s="50"/>
      <c r="VGF170" s="50"/>
      <c r="VGG170" s="50"/>
      <c r="VGH170" s="50"/>
      <c r="VGI170" s="50"/>
      <c r="VGJ170" s="50"/>
      <c r="VGK170" s="50"/>
      <c r="VGL170" s="50"/>
      <c r="VGM170" s="50"/>
      <c r="VGN170" s="50"/>
      <c r="VGO170" s="50"/>
      <c r="VGP170" s="50"/>
      <c r="VGQ170" s="50"/>
      <c r="VGR170" s="50"/>
      <c r="VGS170" s="50"/>
      <c r="VGT170" s="50"/>
      <c r="VGU170" s="50"/>
      <c r="VGV170" s="50"/>
      <c r="VGW170" s="50"/>
      <c r="VGX170" s="50"/>
      <c r="VGY170" s="50"/>
      <c r="VGZ170" s="50"/>
      <c r="VHA170" s="50"/>
      <c r="VHB170" s="50"/>
      <c r="VHC170" s="50"/>
      <c r="VHD170" s="50"/>
      <c r="VHE170" s="50"/>
      <c r="VHF170" s="50"/>
      <c r="VHG170" s="50"/>
      <c r="VHH170" s="50"/>
      <c r="VHI170" s="50"/>
      <c r="VHJ170" s="50"/>
      <c r="VHK170" s="50"/>
      <c r="VHL170" s="50"/>
      <c r="VHM170" s="50"/>
      <c r="VHN170" s="50"/>
      <c r="VHO170" s="50"/>
      <c r="VHP170" s="50"/>
      <c r="VHQ170" s="50"/>
      <c r="VHR170" s="50"/>
      <c r="VHS170" s="50"/>
      <c r="VHT170" s="50"/>
      <c r="VHU170" s="50"/>
      <c r="VHV170" s="50"/>
      <c r="VHW170" s="50"/>
      <c r="VHX170" s="50"/>
      <c r="VHZ170" s="50"/>
      <c r="VIB170" s="50"/>
      <c r="VIC170" s="50"/>
      <c r="VID170" s="50"/>
      <c r="VIE170" s="50"/>
      <c r="VIF170" s="50"/>
      <c r="VIG170" s="50"/>
      <c r="VIH170" s="50"/>
      <c r="VII170" s="50"/>
      <c r="VIN170" s="50"/>
      <c r="VIO170" s="50"/>
      <c r="VIP170" s="50"/>
      <c r="VIQ170" s="50"/>
      <c r="VIR170" s="50"/>
      <c r="VIS170" s="50"/>
      <c r="VIT170" s="50"/>
      <c r="VIU170" s="50"/>
      <c r="VIV170" s="50"/>
      <c r="VIW170" s="50"/>
      <c r="VIX170" s="50"/>
      <c r="VIY170" s="50"/>
      <c r="VIZ170" s="50"/>
      <c r="VJA170" s="50"/>
      <c r="VJB170" s="50"/>
      <c r="VJC170" s="50"/>
      <c r="VJD170" s="50"/>
      <c r="VJE170" s="50"/>
      <c r="VJF170" s="50"/>
      <c r="VJG170" s="50"/>
      <c r="VJH170" s="50"/>
      <c r="VJI170" s="50"/>
      <c r="VJJ170" s="50"/>
      <c r="VJK170" s="50"/>
      <c r="VJL170" s="50"/>
      <c r="VJM170" s="50"/>
      <c r="VJN170" s="50"/>
      <c r="VJO170" s="50"/>
      <c r="VJP170" s="50"/>
      <c r="VJQ170" s="50"/>
      <c r="VJR170" s="50"/>
      <c r="VJS170" s="50"/>
      <c r="VJT170" s="50"/>
      <c r="VJU170" s="50"/>
      <c r="VJV170" s="50"/>
      <c r="VJW170" s="50"/>
      <c r="VJX170" s="50"/>
      <c r="VJY170" s="50"/>
      <c r="VJZ170" s="50"/>
      <c r="VKA170" s="50"/>
      <c r="VKB170" s="50"/>
      <c r="VKC170" s="50"/>
      <c r="VKD170" s="50"/>
      <c r="VKE170" s="50"/>
      <c r="VKF170" s="50"/>
      <c r="VKG170" s="50"/>
      <c r="VKH170" s="50"/>
      <c r="VKI170" s="50"/>
      <c r="VKJ170" s="50"/>
      <c r="VKK170" s="50"/>
      <c r="VKL170" s="50"/>
      <c r="VKM170" s="50"/>
      <c r="VKN170" s="50"/>
      <c r="VKO170" s="50"/>
      <c r="VKP170" s="50"/>
      <c r="VKQ170" s="50"/>
      <c r="VKR170" s="50"/>
      <c r="VKS170" s="50"/>
      <c r="VKT170" s="50"/>
      <c r="VKU170" s="50"/>
      <c r="VKV170" s="50"/>
      <c r="VKW170" s="50"/>
      <c r="VKX170" s="50"/>
      <c r="VKY170" s="50"/>
      <c r="VKZ170" s="50"/>
      <c r="VLA170" s="50"/>
      <c r="VLB170" s="50"/>
      <c r="VLC170" s="50"/>
      <c r="VLD170" s="50"/>
      <c r="VLE170" s="50"/>
      <c r="VLF170" s="50"/>
      <c r="VLG170" s="50"/>
      <c r="VLH170" s="50"/>
      <c r="VLI170" s="50"/>
      <c r="VLJ170" s="50"/>
      <c r="VLK170" s="50"/>
      <c r="VLL170" s="50"/>
      <c r="VLM170" s="50"/>
      <c r="VLN170" s="50"/>
      <c r="VLO170" s="50"/>
      <c r="VLP170" s="50"/>
      <c r="VLQ170" s="50"/>
      <c r="VLR170" s="50"/>
      <c r="VLS170" s="50"/>
      <c r="VLT170" s="50"/>
      <c r="VLU170" s="50"/>
      <c r="VLV170" s="50"/>
      <c r="VLW170" s="50"/>
      <c r="VLX170" s="50"/>
      <c r="VLY170" s="50"/>
      <c r="VLZ170" s="50"/>
      <c r="VMA170" s="50"/>
      <c r="VMB170" s="50"/>
      <c r="VMC170" s="50"/>
      <c r="VMD170" s="50"/>
      <c r="VME170" s="50"/>
      <c r="VMF170" s="50"/>
      <c r="VMG170" s="50"/>
      <c r="VMH170" s="50"/>
      <c r="VMI170" s="50"/>
      <c r="VMJ170" s="50"/>
      <c r="VMK170" s="50"/>
      <c r="VML170" s="50"/>
      <c r="VMM170" s="50"/>
      <c r="VMN170" s="50"/>
      <c r="VMO170" s="50"/>
      <c r="VMP170" s="50"/>
      <c r="VMQ170" s="50"/>
      <c r="VMR170" s="50"/>
      <c r="VMS170" s="50"/>
      <c r="VMT170" s="50"/>
      <c r="VMU170" s="50"/>
      <c r="VMV170" s="50"/>
      <c r="VMW170" s="50"/>
      <c r="VMX170" s="50"/>
      <c r="VMY170" s="50"/>
      <c r="VMZ170" s="50"/>
      <c r="VNA170" s="50"/>
      <c r="VNB170" s="50"/>
      <c r="VNC170" s="50"/>
      <c r="VND170" s="50"/>
      <c r="VNE170" s="50"/>
      <c r="VNF170" s="50"/>
      <c r="VNG170" s="50"/>
      <c r="VNH170" s="50"/>
      <c r="VNI170" s="50"/>
      <c r="VNJ170" s="50"/>
      <c r="VNK170" s="50"/>
      <c r="VNL170" s="50"/>
      <c r="VNM170" s="50"/>
      <c r="VNN170" s="50"/>
      <c r="VNO170" s="50"/>
      <c r="VNP170" s="50"/>
      <c r="VNQ170" s="50"/>
      <c r="VNR170" s="50"/>
      <c r="VNS170" s="50"/>
      <c r="VNT170" s="50"/>
      <c r="VNU170" s="50"/>
      <c r="VNV170" s="50"/>
      <c r="VNW170" s="50"/>
      <c r="VNX170" s="50"/>
      <c r="VNY170" s="50"/>
      <c r="VNZ170" s="50"/>
      <c r="VOA170" s="50"/>
      <c r="VOB170" s="50"/>
      <c r="VOC170" s="50"/>
      <c r="VOD170" s="50"/>
      <c r="VOE170" s="50"/>
      <c r="VOF170" s="50"/>
      <c r="VOG170" s="50"/>
      <c r="VOH170" s="50"/>
      <c r="VOI170" s="50"/>
      <c r="VOJ170" s="50"/>
      <c r="VOK170" s="50"/>
      <c r="VOL170" s="50"/>
      <c r="VOM170" s="50"/>
      <c r="VON170" s="50"/>
      <c r="VOO170" s="50"/>
      <c r="VOP170" s="50"/>
      <c r="VOQ170" s="50"/>
      <c r="VOR170" s="50"/>
      <c r="VOS170" s="50"/>
      <c r="VOT170" s="50"/>
      <c r="VOU170" s="50"/>
      <c r="VOV170" s="50"/>
      <c r="VOW170" s="50"/>
      <c r="VOX170" s="50"/>
      <c r="VOY170" s="50"/>
      <c r="VOZ170" s="50"/>
      <c r="VPA170" s="50"/>
      <c r="VPB170" s="50"/>
      <c r="VPC170" s="50"/>
      <c r="VPD170" s="50"/>
      <c r="VPE170" s="50"/>
      <c r="VPF170" s="50"/>
      <c r="VPG170" s="50"/>
      <c r="VPH170" s="50"/>
      <c r="VPI170" s="50"/>
      <c r="VPJ170" s="50"/>
      <c r="VPK170" s="50"/>
      <c r="VPL170" s="50"/>
      <c r="VPM170" s="50"/>
      <c r="VPN170" s="50"/>
      <c r="VPO170" s="50"/>
      <c r="VPP170" s="50"/>
      <c r="VPQ170" s="50"/>
      <c r="VPR170" s="50"/>
      <c r="VPS170" s="50"/>
      <c r="VPT170" s="50"/>
      <c r="VPU170" s="50"/>
      <c r="VPV170" s="50"/>
      <c r="VPW170" s="50"/>
      <c r="VPX170" s="50"/>
      <c r="VPY170" s="50"/>
      <c r="VPZ170" s="50"/>
      <c r="VQA170" s="50"/>
      <c r="VQB170" s="50"/>
      <c r="VQC170" s="50"/>
      <c r="VQD170" s="50"/>
      <c r="VQE170" s="50"/>
      <c r="VQF170" s="50"/>
      <c r="VQG170" s="50"/>
      <c r="VQH170" s="50"/>
      <c r="VQI170" s="50"/>
      <c r="VQJ170" s="50"/>
      <c r="VQK170" s="50"/>
      <c r="VQL170" s="50"/>
      <c r="VQM170" s="50"/>
      <c r="VQN170" s="50"/>
      <c r="VQO170" s="50"/>
      <c r="VQP170" s="50"/>
      <c r="VQQ170" s="50"/>
      <c r="VQR170" s="50"/>
      <c r="VQS170" s="50"/>
      <c r="VQT170" s="50"/>
      <c r="VQU170" s="50"/>
      <c r="VQV170" s="50"/>
      <c r="VQW170" s="50"/>
      <c r="VQX170" s="50"/>
      <c r="VQY170" s="50"/>
      <c r="VQZ170" s="50"/>
      <c r="VRA170" s="50"/>
      <c r="VRB170" s="50"/>
      <c r="VRC170" s="50"/>
      <c r="VRD170" s="50"/>
      <c r="VRE170" s="50"/>
      <c r="VRF170" s="50"/>
      <c r="VRG170" s="50"/>
      <c r="VRH170" s="50"/>
      <c r="VRI170" s="50"/>
      <c r="VRJ170" s="50"/>
      <c r="VRK170" s="50"/>
      <c r="VRL170" s="50"/>
      <c r="VRM170" s="50"/>
      <c r="VRN170" s="50"/>
      <c r="VRO170" s="50"/>
      <c r="VRP170" s="50"/>
      <c r="VRQ170" s="50"/>
      <c r="VRR170" s="50"/>
      <c r="VRS170" s="50"/>
      <c r="VRT170" s="50"/>
      <c r="VRV170" s="50"/>
      <c r="VRX170" s="50"/>
      <c r="VRY170" s="50"/>
      <c r="VRZ170" s="50"/>
      <c r="VSA170" s="50"/>
      <c r="VSB170" s="50"/>
      <c r="VSC170" s="50"/>
      <c r="VSD170" s="50"/>
      <c r="VSE170" s="50"/>
      <c r="VSJ170" s="50"/>
      <c r="VSK170" s="50"/>
      <c r="VSL170" s="50"/>
      <c r="VSM170" s="50"/>
      <c r="VSN170" s="50"/>
      <c r="VSO170" s="50"/>
      <c r="VSP170" s="50"/>
      <c r="VSQ170" s="50"/>
      <c r="VSR170" s="50"/>
      <c r="VSS170" s="50"/>
      <c r="VST170" s="50"/>
      <c r="VSU170" s="50"/>
      <c r="VSV170" s="50"/>
      <c r="VSW170" s="50"/>
      <c r="VSX170" s="50"/>
      <c r="VSY170" s="50"/>
      <c r="VSZ170" s="50"/>
      <c r="VTA170" s="50"/>
      <c r="VTB170" s="50"/>
      <c r="VTC170" s="50"/>
      <c r="VTD170" s="50"/>
      <c r="VTE170" s="50"/>
      <c r="VTF170" s="50"/>
      <c r="VTG170" s="50"/>
      <c r="VTH170" s="50"/>
      <c r="VTI170" s="50"/>
      <c r="VTJ170" s="50"/>
      <c r="VTK170" s="50"/>
      <c r="VTL170" s="50"/>
      <c r="VTM170" s="50"/>
      <c r="VTN170" s="50"/>
      <c r="VTO170" s="50"/>
      <c r="VTP170" s="50"/>
      <c r="VTQ170" s="50"/>
      <c r="VTR170" s="50"/>
      <c r="VTS170" s="50"/>
      <c r="VTT170" s="50"/>
      <c r="VTU170" s="50"/>
      <c r="VTV170" s="50"/>
      <c r="VTW170" s="50"/>
      <c r="VTX170" s="50"/>
      <c r="VTY170" s="50"/>
      <c r="VTZ170" s="50"/>
      <c r="VUA170" s="50"/>
      <c r="VUB170" s="50"/>
      <c r="VUC170" s="50"/>
      <c r="VUD170" s="50"/>
      <c r="VUE170" s="50"/>
      <c r="VUF170" s="50"/>
      <c r="VUG170" s="50"/>
      <c r="VUH170" s="50"/>
      <c r="VUI170" s="50"/>
      <c r="VUJ170" s="50"/>
      <c r="VUK170" s="50"/>
      <c r="VUL170" s="50"/>
      <c r="VUM170" s="50"/>
      <c r="VUN170" s="50"/>
      <c r="VUO170" s="50"/>
      <c r="VUP170" s="50"/>
      <c r="VUQ170" s="50"/>
      <c r="VUR170" s="50"/>
      <c r="VUS170" s="50"/>
      <c r="VUT170" s="50"/>
      <c r="VUU170" s="50"/>
      <c r="VUV170" s="50"/>
      <c r="VUW170" s="50"/>
      <c r="VUX170" s="50"/>
      <c r="VUY170" s="50"/>
      <c r="VUZ170" s="50"/>
      <c r="VVA170" s="50"/>
      <c r="VVB170" s="50"/>
      <c r="VVC170" s="50"/>
      <c r="VVD170" s="50"/>
      <c r="VVE170" s="50"/>
      <c r="VVF170" s="50"/>
      <c r="VVG170" s="50"/>
      <c r="VVH170" s="50"/>
      <c r="VVI170" s="50"/>
      <c r="VVJ170" s="50"/>
      <c r="VVK170" s="50"/>
      <c r="VVL170" s="50"/>
      <c r="VVM170" s="50"/>
      <c r="VVN170" s="50"/>
      <c r="VVO170" s="50"/>
      <c r="VVP170" s="50"/>
      <c r="VVQ170" s="50"/>
      <c r="VVR170" s="50"/>
      <c r="VVS170" s="50"/>
      <c r="VVT170" s="50"/>
      <c r="VVU170" s="50"/>
      <c r="VVV170" s="50"/>
      <c r="VVW170" s="50"/>
      <c r="VVX170" s="50"/>
      <c r="VVY170" s="50"/>
      <c r="VVZ170" s="50"/>
      <c r="VWA170" s="50"/>
      <c r="VWB170" s="50"/>
      <c r="VWC170" s="50"/>
      <c r="VWD170" s="50"/>
      <c r="VWE170" s="50"/>
      <c r="VWF170" s="50"/>
      <c r="VWG170" s="50"/>
      <c r="VWH170" s="50"/>
      <c r="VWI170" s="50"/>
      <c r="VWJ170" s="50"/>
      <c r="VWK170" s="50"/>
      <c r="VWL170" s="50"/>
      <c r="VWM170" s="50"/>
      <c r="VWN170" s="50"/>
      <c r="VWO170" s="50"/>
      <c r="VWP170" s="50"/>
      <c r="VWQ170" s="50"/>
      <c r="VWR170" s="50"/>
      <c r="VWS170" s="50"/>
      <c r="VWT170" s="50"/>
      <c r="VWU170" s="50"/>
      <c r="VWV170" s="50"/>
      <c r="VWW170" s="50"/>
      <c r="VWX170" s="50"/>
      <c r="VWY170" s="50"/>
      <c r="VWZ170" s="50"/>
      <c r="VXA170" s="50"/>
      <c r="VXB170" s="50"/>
      <c r="VXC170" s="50"/>
      <c r="VXD170" s="50"/>
      <c r="VXE170" s="50"/>
      <c r="VXF170" s="50"/>
      <c r="VXG170" s="50"/>
      <c r="VXH170" s="50"/>
      <c r="VXI170" s="50"/>
      <c r="VXJ170" s="50"/>
      <c r="VXK170" s="50"/>
      <c r="VXL170" s="50"/>
      <c r="VXM170" s="50"/>
      <c r="VXN170" s="50"/>
      <c r="VXO170" s="50"/>
      <c r="VXP170" s="50"/>
      <c r="VXQ170" s="50"/>
      <c r="VXR170" s="50"/>
      <c r="VXS170" s="50"/>
      <c r="VXT170" s="50"/>
      <c r="VXU170" s="50"/>
      <c r="VXV170" s="50"/>
      <c r="VXW170" s="50"/>
      <c r="VXX170" s="50"/>
      <c r="VXY170" s="50"/>
      <c r="VXZ170" s="50"/>
      <c r="VYA170" s="50"/>
      <c r="VYB170" s="50"/>
      <c r="VYC170" s="50"/>
      <c r="VYD170" s="50"/>
      <c r="VYE170" s="50"/>
      <c r="VYF170" s="50"/>
      <c r="VYG170" s="50"/>
      <c r="VYH170" s="50"/>
      <c r="VYI170" s="50"/>
      <c r="VYJ170" s="50"/>
      <c r="VYK170" s="50"/>
      <c r="VYL170" s="50"/>
      <c r="VYM170" s="50"/>
      <c r="VYN170" s="50"/>
      <c r="VYO170" s="50"/>
      <c r="VYP170" s="50"/>
      <c r="VYQ170" s="50"/>
      <c r="VYR170" s="50"/>
      <c r="VYS170" s="50"/>
      <c r="VYT170" s="50"/>
      <c r="VYU170" s="50"/>
      <c r="VYV170" s="50"/>
      <c r="VYW170" s="50"/>
      <c r="VYX170" s="50"/>
      <c r="VYY170" s="50"/>
      <c r="VYZ170" s="50"/>
      <c r="VZA170" s="50"/>
      <c r="VZB170" s="50"/>
      <c r="VZC170" s="50"/>
      <c r="VZD170" s="50"/>
      <c r="VZE170" s="50"/>
      <c r="VZF170" s="50"/>
      <c r="VZG170" s="50"/>
      <c r="VZH170" s="50"/>
      <c r="VZI170" s="50"/>
      <c r="VZJ170" s="50"/>
      <c r="VZK170" s="50"/>
      <c r="VZL170" s="50"/>
      <c r="VZM170" s="50"/>
      <c r="VZN170" s="50"/>
      <c r="VZO170" s="50"/>
      <c r="VZP170" s="50"/>
      <c r="VZQ170" s="50"/>
      <c r="VZR170" s="50"/>
      <c r="VZS170" s="50"/>
      <c r="VZT170" s="50"/>
      <c r="VZU170" s="50"/>
      <c r="VZV170" s="50"/>
      <c r="VZW170" s="50"/>
      <c r="VZX170" s="50"/>
      <c r="VZY170" s="50"/>
      <c r="VZZ170" s="50"/>
      <c r="WAA170" s="50"/>
      <c r="WAB170" s="50"/>
      <c r="WAC170" s="50"/>
      <c r="WAD170" s="50"/>
      <c r="WAE170" s="50"/>
      <c r="WAF170" s="50"/>
      <c r="WAG170" s="50"/>
      <c r="WAH170" s="50"/>
      <c r="WAI170" s="50"/>
      <c r="WAJ170" s="50"/>
      <c r="WAK170" s="50"/>
      <c r="WAL170" s="50"/>
      <c r="WAM170" s="50"/>
      <c r="WAN170" s="50"/>
      <c r="WAO170" s="50"/>
      <c r="WAP170" s="50"/>
      <c r="WAQ170" s="50"/>
      <c r="WAR170" s="50"/>
      <c r="WAS170" s="50"/>
      <c r="WAT170" s="50"/>
      <c r="WAU170" s="50"/>
      <c r="WAV170" s="50"/>
      <c r="WAW170" s="50"/>
      <c r="WAX170" s="50"/>
      <c r="WAY170" s="50"/>
      <c r="WAZ170" s="50"/>
      <c r="WBA170" s="50"/>
      <c r="WBB170" s="50"/>
      <c r="WBC170" s="50"/>
      <c r="WBD170" s="50"/>
      <c r="WBE170" s="50"/>
      <c r="WBF170" s="50"/>
      <c r="WBG170" s="50"/>
      <c r="WBH170" s="50"/>
      <c r="WBI170" s="50"/>
      <c r="WBJ170" s="50"/>
      <c r="WBK170" s="50"/>
      <c r="WBL170" s="50"/>
      <c r="WBM170" s="50"/>
      <c r="WBN170" s="50"/>
      <c r="WBO170" s="50"/>
      <c r="WBP170" s="50"/>
      <c r="WBR170" s="50"/>
      <c r="WBT170" s="50"/>
      <c r="WBU170" s="50"/>
      <c r="WBV170" s="50"/>
      <c r="WBW170" s="50"/>
      <c r="WBX170" s="50"/>
      <c r="WBY170" s="50"/>
      <c r="WBZ170" s="50"/>
      <c r="WCA170" s="50"/>
      <c r="WCF170" s="50"/>
      <c r="WCG170" s="50"/>
      <c r="WCH170" s="50"/>
      <c r="WCI170" s="50"/>
      <c r="WCJ170" s="50"/>
      <c r="WCK170" s="50"/>
      <c r="WCL170" s="50"/>
      <c r="WCM170" s="50"/>
      <c r="WCN170" s="50"/>
      <c r="WCO170" s="50"/>
      <c r="WCP170" s="50"/>
      <c r="WCQ170" s="50"/>
      <c r="WCR170" s="50"/>
      <c r="WCS170" s="50"/>
      <c r="WCT170" s="50"/>
      <c r="WCU170" s="50"/>
      <c r="WCV170" s="50"/>
      <c r="WCW170" s="50"/>
      <c r="WCX170" s="50"/>
      <c r="WCY170" s="50"/>
      <c r="WCZ170" s="50"/>
      <c r="WDA170" s="50"/>
      <c r="WDB170" s="50"/>
      <c r="WDC170" s="50"/>
      <c r="WDD170" s="50"/>
      <c r="WDE170" s="50"/>
      <c r="WDF170" s="50"/>
      <c r="WDG170" s="50"/>
      <c r="WDH170" s="50"/>
      <c r="WDI170" s="50"/>
      <c r="WDJ170" s="50"/>
      <c r="WDK170" s="50"/>
      <c r="WDL170" s="50"/>
      <c r="WDM170" s="50"/>
      <c r="WDN170" s="50"/>
      <c r="WDO170" s="50"/>
      <c r="WDP170" s="50"/>
      <c r="WDQ170" s="50"/>
      <c r="WDR170" s="50"/>
      <c r="WDS170" s="50"/>
      <c r="WDT170" s="50"/>
      <c r="WDU170" s="50"/>
      <c r="WDV170" s="50"/>
      <c r="WDW170" s="50"/>
      <c r="WDX170" s="50"/>
      <c r="WDY170" s="50"/>
      <c r="WDZ170" s="50"/>
      <c r="WEA170" s="50"/>
      <c r="WEB170" s="50"/>
      <c r="WEC170" s="50"/>
      <c r="WED170" s="50"/>
      <c r="WEE170" s="50"/>
      <c r="WEF170" s="50"/>
      <c r="WEG170" s="50"/>
      <c r="WEH170" s="50"/>
      <c r="WEI170" s="50"/>
      <c r="WEJ170" s="50"/>
      <c r="WEK170" s="50"/>
      <c r="WEL170" s="50"/>
      <c r="WEM170" s="50"/>
      <c r="WEN170" s="50"/>
      <c r="WEO170" s="50"/>
      <c r="WEP170" s="50"/>
      <c r="WEQ170" s="50"/>
      <c r="WER170" s="50"/>
      <c r="WES170" s="50"/>
      <c r="WET170" s="50"/>
      <c r="WEU170" s="50"/>
      <c r="WEV170" s="50"/>
      <c r="WEW170" s="50"/>
      <c r="WEX170" s="50"/>
      <c r="WEY170" s="50"/>
      <c r="WEZ170" s="50"/>
      <c r="WFA170" s="50"/>
      <c r="WFB170" s="50"/>
      <c r="WFC170" s="50"/>
      <c r="WFD170" s="50"/>
      <c r="WFE170" s="50"/>
      <c r="WFF170" s="50"/>
      <c r="WFG170" s="50"/>
      <c r="WFH170" s="50"/>
      <c r="WFI170" s="50"/>
      <c r="WFJ170" s="50"/>
      <c r="WFK170" s="50"/>
      <c r="WFL170" s="50"/>
      <c r="WFM170" s="50"/>
      <c r="WFN170" s="50"/>
      <c r="WFO170" s="50"/>
      <c r="WFP170" s="50"/>
      <c r="WFQ170" s="50"/>
      <c r="WFR170" s="50"/>
      <c r="WFS170" s="50"/>
      <c r="WFT170" s="50"/>
      <c r="WFU170" s="50"/>
      <c r="WFV170" s="50"/>
      <c r="WFW170" s="50"/>
      <c r="WFX170" s="50"/>
      <c r="WFY170" s="50"/>
      <c r="WFZ170" s="50"/>
      <c r="WGA170" s="50"/>
      <c r="WGB170" s="50"/>
      <c r="WGC170" s="50"/>
      <c r="WGD170" s="50"/>
      <c r="WGE170" s="50"/>
      <c r="WGF170" s="50"/>
      <c r="WGG170" s="50"/>
      <c r="WGH170" s="50"/>
      <c r="WGI170" s="50"/>
      <c r="WGJ170" s="50"/>
      <c r="WGK170" s="50"/>
      <c r="WGL170" s="50"/>
      <c r="WGM170" s="50"/>
      <c r="WGN170" s="50"/>
      <c r="WGO170" s="50"/>
      <c r="WGP170" s="50"/>
      <c r="WGQ170" s="50"/>
      <c r="WGR170" s="50"/>
      <c r="WGS170" s="50"/>
      <c r="WGT170" s="50"/>
      <c r="WGU170" s="50"/>
      <c r="WGV170" s="50"/>
      <c r="WGW170" s="50"/>
      <c r="WGX170" s="50"/>
      <c r="WGY170" s="50"/>
      <c r="WGZ170" s="50"/>
      <c r="WHA170" s="50"/>
      <c r="WHB170" s="50"/>
      <c r="WHC170" s="50"/>
      <c r="WHD170" s="50"/>
      <c r="WHE170" s="50"/>
      <c r="WHF170" s="50"/>
      <c r="WHG170" s="50"/>
      <c r="WHH170" s="50"/>
      <c r="WHI170" s="50"/>
      <c r="WHJ170" s="50"/>
      <c r="WHK170" s="50"/>
      <c r="WHL170" s="50"/>
      <c r="WHM170" s="50"/>
      <c r="WHN170" s="50"/>
      <c r="WHO170" s="50"/>
      <c r="WHP170" s="50"/>
      <c r="WHQ170" s="50"/>
      <c r="WHR170" s="50"/>
      <c r="WHS170" s="50"/>
      <c r="WHT170" s="50"/>
      <c r="WHU170" s="50"/>
      <c r="WHV170" s="50"/>
      <c r="WHW170" s="50"/>
      <c r="WHX170" s="50"/>
      <c r="WHY170" s="50"/>
      <c r="WHZ170" s="50"/>
      <c r="WIA170" s="50"/>
      <c r="WIB170" s="50"/>
      <c r="WIC170" s="50"/>
      <c r="WID170" s="50"/>
      <c r="WIE170" s="50"/>
      <c r="WIF170" s="50"/>
      <c r="WIG170" s="50"/>
      <c r="WIH170" s="50"/>
      <c r="WII170" s="50"/>
      <c r="WIJ170" s="50"/>
      <c r="WIK170" s="50"/>
      <c r="WIL170" s="50"/>
      <c r="WIM170" s="50"/>
      <c r="WIN170" s="50"/>
      <c r="WIO170" s="50"/>
      <c r="WIP170" s="50"/>
      <c r="WIQ170" s="50"/>
      <c r="WIR170" s="50"/>
      <c r="WIS170" s="50"/>
      <c r="WIT170" s="50"/>
      <c r="WIU170" s="50"/>
      <c r="WIV170" s="50"/>
      <c r="WIW170" s="50"/>
      <c r="WIX170" s="50"/>
      <c r="WIY170" s="50"/>
      <c r="WIZ170" s="50"/>
      <c r="WJA170" s="50"/>
      <c r="WJB170" s="50"/>
      <c r="WJC170" s="50"/>
      <c r="WJD170" s="50"/>
      <c r="WJE170" s="50"/>
      <c r="WJF170" s="50"/>
      <c r="WJG170" s="50"/>
      <c r="WJH170" s="50"/>
      <c r="WJI170" s="50"/>
      <c r="WJJ170" s="50"/>
      <c r="WJK170" s="50"/>
      <c r="WJL170" s="50"/>
      <c r="WJM170" s="50"/>
      <c r="WJN170" s="50"/>
      <c r="WJO170" s="50"/>
      <c r="WJP170" s="50"/>
      <c r="WJQ170" s="50"/>
      <c r="WJR170" s="50"/>
      <c r="WJS170" s="50"/>
      <c r="WJT170" s="50"/>
      <c r="WJU170" s="50"/>
      <c r="WJV170" s="50"/>
      <c r="WJW170" s="50"/>
      <c r="WJX170" s="50"/>
      <c r="WJY170" s="50"/>
      <c r="WJZ170" s="50"/>
      <c r="WKA170" s="50"/>
      <c r="WKB170" s="50"/>
      <c r="WKC170" s="50"/>
      <c r="WKD170" s="50"/>
      <c r="WKE170" s="50"/>
      <c r="WKF170" s="50"/>
      <c r="WKG170" s="50"/>
      <c r="WKH170" s="50"/>
      <c r="WKI170" s="50"/>
      <c r="WKJ170" s="50"/>
      <c r="WKK170" s="50"/>
      <c r="WKL170" s="50"/>
      <c r="WKM170" s="50"/>
      <c r="WKN170" s="50"/>
      <c r="WKO170" s="50"/>
      <c r="WKP170" s="50"/>
      <c r="WKQ170" s="50"/>
      <c r="WKR170" s="50"/>
      <c r="WKS170" s="50"/>
      <c r="WKT170" s="50"/>
      <c r="WKU170" s="50"/>
      <c r="WKV170" s="50"/>
      <c r="WKW170" s="50"/>
      <c r="WKX170" s="50"/>
      <c r="WKY170" s="50"/>
      <c r="WKZ170" s="50"/>
      <c r="WLA170" s="50"/>
      <c r="WLB170" s="50"/>
      <c r="WLC170" s="50"/>
      <c r="WLD170" s="50"/>
      <c r="WLE170" s="50"/>
      <c r="WLF170" s="50"/>
      <c r="WLG170" s="50"/>
      <c r="WLH170" s="50"/>
      <c r="WLI170" s="50"/>
      <c r="WLJ170" s="50"/>
      <c r="WLK170" s="50"/>
      <c r="WLL170" s="50"/>
      <c r="WLN170" s="50"/>
      <c r="WLP170" s="50"/>
      <c r="WLQ170" s="50"/>
      <c r="WLR170" s="50"/>
      <c r="WLS170" s="50"/>
      <c r="WLT170" s="50"/>
      <c r="WLU170" s="50"/>
      <c r="WLV170" s="50"/>
      <c r="WLW170" s="50"/>
      <c r="WMB170" s="50"/>
      <c r="WMC170" s="50"/>
      <c r="WMD170" s="50"/>
      <c r="WME170" s="50"/>
      <c r="WMF170" s="50"/>
      <c r="WMG170" s="50"/>
      <c r="WMH170" s="50"/>
      <c r="WMI170" s="50"/>
      <c r="WMJ170" s="50"/>
      <c r="WMK170" s="50"/>
      <c r="WML170" s="50"/>
      <c r="WMM170" s="50"/>
      <c r="WMN170" s="50"/>
      <c r="WMO170" s="50"/>
      <c r="WMP170" s="50"/>
      <c r="WMQ170" s="50"/>
      <c r="WMR170" s="50"/>
      <c r="WMS170" s="50"/>
      <c r="WMT170" s="50"/>
      <c r="WMU170" s="50"/>
      <c r="WMV170" s="50"/>
      <c r="WMW170" s="50"/>
      <c r="WMX170" s="50"/>
      <c r="WMY170" s="50"/>
      <c r="WMZ170" s="50"/>
      <c r="WNA170" s="50"/>
      <c r="WNB170" s="50"/>
      <c r="WNC170" s="50"/>
      <c r="WND170" s="50"/>
      <c r="WNE170" s="50"/>
      <c r="WNF170" s="50"/>
      <c r="WNG170" s="50"/>
      <c r="WNH170" s="50"/>
      <c r="WNI170" s="50"/>
      <c r="WNJ170" s="50"/>
      <c r="WNK170" s="50"/>
      <c r="WNL170" s="50"/>
      <c r="WNM170" s="50"/>
      <c r="WNN170" s="50"/>
      <c r="WNO170" s="50"/>
      <c r="WNP170" s="50"/>
      <c r="WNQ170" s="50"/>
      <c r="WNR170" s="50"/>
      <c r="WNS170" s="50"/>
      <c r="WNT170" s="50"/>
      <c r="WNU170" s="50"/>
      <c r="WNV170" s="50"/>
      <c r="WNW170" s="50"/>
      <c r="WNX170" s="50"/>
      <c r="WNY170" s="50"/>
      <c r="WNZ170" s="50"/>
      <c r="WOA170" s="50"/>
      <c r="WOB170" s="50"/>
      <c r="WOC170" s="50"/>
      <c r="WOD170" s="50"/>
      <c r="WOE170" s="50"/>
      <c r="WOF170" s="50"/>
      <c r="WOG170" s="50"/>
      <c r="WOH170" s="50"/>
      <c r="WOI170" s="50"/>
      <c r="WOJ170" s="50"/>
      <c r="WOK170" s="50"/>
      <c r="WOL170" s="50"/>
      <c r="WOM170" s="50"/>
      <c r="WON170" s="50"/>
      <c r="WOO170" s="50"/>
      <c r="WOP170" s="50"/>
      <c r="WOQ170" s="50"/>
      <c r="WOR170" s="50"/>
      <c r="WOS170" s="50"/>
      <c r="WOT170" s="50"/>
      <c r="WOU170" s="50"/>
      <c r="WOV170" s="50"/>
      <c r="WOW170" s="50"/>
      <c r="WOX170" s="50"/>
      <c r="WOY170" s="50"/>
      <c r="WOZ170" s="50"/>
      <c r="WPA170" s="50"/>
      <c r="WPB170" s="50"/>
      <c r="WPC170" s="50"/>
      <c r="WPD170" s="50"/>
      <c r="WPE170" s="50"/>
      <c r="WPF170" s="50"/>
      <c r="WPG170" s="50"/>
      <c r="WPH170" s="50"/>
      <c r="WPI170" s="50"/>
      <c r="WPJ170" s="50"/>
      <c r="WPK170" s="50"/>
      <c r="WPL170" s="50"/>
      <c r="WPM170" s="50"/>
      <c r="WPN170" s="50"/>
      <c r="WPO170" s="50"/>
      <c r="WPP170" s="50"/>
      <c r="WPQ170" s="50"/>
      <c r="WPR170" s="50"/>
      <c r="WPS170" s="50"/>
      <c r="WPT170" s="50"/>
      <c r="WPU170" s="50"/>
      <c r="WPV170" s="50"/>
      <c r="WPW170" s="50"/>
      <c r="WPX170" s="50"/>
      <c r="WPY170" s="50"/>
      <c r="WPZ170" s="50"/>
      <c r="WQA170" s="50"/>
      <c r="WQB170" s="50"/>
      <c r="WQC170" s="50"/>
      <c r="WQD170" s="50"/>
      <c r="WQE170" s="50"/>
      <c r="WQF170" s="50"/>
      <c r="WQG170" s="50"/>
      <c r="WQH170" s="50"/>
      <c r="WQI170" s="50"/>
      <c r="WQJ170" s="50"/>
      <c r="WQK170" s="50"/>
      <c r="WQL170" s="50"/>
      <c r="WQM170" s="50"/>
      <c r="WQN170" s="50"/>
      <c r="WQO170" s="50"/>
      <c r="WQP170" s="50"/>
      <c r="WQQ170" s="50"/>
      <c r="WQR170" s="50"/>
      <c r="WQS170" s="50"/>
      <c r="WQT170" s="50"/>
      <c r="WQU170" s="50"/>
      <c r="WQV170" s="50"/>
      <c r="WQW170" s="50"/>
      <c r="WQX170" s="50"/>
      <c r="WQY170" s="50"/>
      <c r="WQZ170" s="50"/>
      <c r="WRA170" s="50"/>
      <c r="WRB170" s="50"/>
      <c r="WRC170" s="50"/>
      <c r="WRD170" s="50"/>
      <c r="WRE170" s="50"/>
      <c r="WRF170" s="50"/>
      <c r="WRG170" s="50"/>
      <c r="WRH170" s="50"/>
      <c r="WRI170" s="50"/>
      <c r="WRJ170" s="50"/>
      <c r="WRK170" s="50"/>
      <c r="WRL170" s="50"/>
      <c r="WRM170" s="50"/>
      <c r="WRN170" s="50"/>
      <c r="WRO170" s="50"/>
      <c r="WRP170" s="50"/>
      <c r="WRQ170" s="50"/>
      <c r="WRR170" s="50"/>
      <c r="WRS170" s="50"/>
      <c r="WRT170" s="50"/>
      <c r="WRU170" s="50"/>
      <c r="WRV170" s="50"/>
      <c r="WRW170" s="50"/>
      <c r="WRX170" s="50"/>
      <c r="WRY170" s="50"/>
      <c r="WRZ170" s="50"/>
      <c r="WSA170" s="50"/>
      <c r="WSB170" s="50"/>
      <c r="WSC170" s="50"/>
      <c r="WSD170" s="50"/>
      <c r="WSE170" s="50"/>
      <c r="WSF170" s="50"/>
      <c r="WSG170" s="50"/>
      <c r="WSH170" s="50"/>
      <c r="WSI170" s="50"/>
      <c r="WSJ170" s="50"/>
      <c r="WSK170" s="50"/>
      <c r="WSL170" s="50"/>
      <c r="WSM170" s="50"/>
      <c r="WSN170" s="50"/>
      <c r="WSO170" s="50"/>
      <c r="WSP170" s="50"/>
      <c r="WSQ170" s="50"/>
      <c r="WSR170" s="50"/>
      <c r="WSS170" s="50"/>
      <c r="WST170" s="50"/>
      <c r="WSU170" s="50"/>
      <c r="WSV170" s="50"/>
      <c r="WSW170" s="50"/>
      <c r="WSX170" s="50"/>
      <c r="WSY170" s="50"/>
      <c r="WSZ170" s="50"/>
      <c r="WTA170" s="50"/>
      <c r="WTB170" s="50"/>
      <c r="WTC170" s="50"/>
      <c r="WTD170" s="50"/>
      <c r="WTE170" s="50"/>
      <c r="WTF170" s="50"/>
      <c r="WTG170" s="50"/>
      <c r="WTH170" s="50"/>
      <c r="WTI170" s="50"/>
      <c r="WTJ170" s="50"/>
      <c r="WTK170" s="50"/>
      <c r="WTL170" s="50"/>
      <c r="WTM170" s="50"/>
      <c r="WTN170" s="50"/>
      <c r="WTO170" s="50"/>
      <c r="WTP170" s="50"/>
      <c r="WTQ170" s="50"/>
      <c r="WTR170" s="50"/>
      <c r="WTS170" s="50"/>
      <c r="WTT170" s="50"/>
      <c r="WTU170" s="50"/>
      <c r="WTV170" s="50"/>
      <c r="WTW170" s="50"/>
      <c r="WTX170" s="50"/>
      <c r="WTY170" s="50"/>
      <c r="WTZ170" s="50"/>
      <c r="WUA170" s="50"/>
      <c r="WUB170" s="50"/>
      <c r="WUC170" s="50"/>
      <c r="WUD170" s="50"/>
      <c r="WUE170" s="50"/>
      <c r="WUF170" s="50"/>
      <c r="WUG170" s="50"/>
      <c r="WUH170" s="50"/>
      <c r="WUI170" s="50"/>
      <c r="WUJ170" s="50"/>
      <c r="WUK170" s="50"/>
      <c r="WUL170" s="50"/>
      <c r="WUM170" s="50"/>
      <c r="WUN170" s="50"/>
      <c r="WUO170" s="50"/>
      <c r="WUP170" s="50"/>
      <c r="WUQ170" s="50"/>
      <c r="WUR170" s="50"/>
      <c r="WUS170" s="50"/>
      <c r="WUT170" s="50"/>
      <c r="WUU170" s="50"/>
      <c r="WUV170" s="50"/>
      <c r="WUW170" s="50"/>
      <c r="WUX170" s="50"/>
      <c r="WUY170" s="50"/>
      <c r="WUZ170" s="50"/>
      <c r="WVA170" s="50"/>
      <c r="WVB170" s="50"/>
      <c r="WVC170" s="50"/>
      <c r="WVD170" s="50"/>
      <c r="WVE170" s="50"/>
      <c r="WVF170" s="50"/>
      <c r="WVG170" s="50"/>
      <c r="WVH170" s="50"/>
      <c r="WVJ170" s="50"/>
      <c r="WVL170" s="50"/>
      <c r="WVM170" s="50"/>
      <c r="WVN170" s="50"/>
      <c r="WVO170" s="50"/>
      <c r="WVP170" s="50"/>
      <c r="WVQ170" s="50"/>
      <c r="WVR170" s="50"/>
      <c r="WVS170" s="50"/>
      <c r="WVX170" s="50"/>
      <c r="WVY170" s="50"/>
      <c r="WVZ170" s="50"/>
      <c r="WWA170" s="50"/>
      <c r="WWB170" s="50"/>
      <c r="WWC170" s="50"/>
      <c r="WWD170" s="50"/>
      <c r="WWE170" s="50"/>
      <c r="WWF170" s="50"/>
      <c r="WWG170" s="50"/>
      <c r="WWH170" s="50"/>
      <c r="WWI170" s="50"/>
      <c r="WWJ170" s="50"/>
      <c r="WWK170" s="50"/>
      <c r="WWL170" s="50"/>
      <c r="WWM170" s="50"/>
      <c r="WWN170" s="50"/>
      <c r="WWO170" s="50"/>
      <c r="WWP170" s="50"/>
      <c r="WWQ170" s="50"/>
      <c r="WWR170" s="50"/>
      <c r="WWS170" s="50"/>
      <c r="WWT170" s="50"/>
      <c r="WWU170" s="50"/>
      <c r="WWV170" s="50"/>
      <c r="WWW170" s="50"/>
      <c r="WWX170" s="50"/>
      <c r="WWY170" s="50"/>
      <c r="WWZ170" s="50"/>
      <c r="WXA170" s="50"/>
      <c r="WXB170" s="50"/>
      <c r="WXC170" s="50"/>
      <c r="WXD170" s="50"/>
      <c r="WXE170" s="50"/>
      <c r="WXF170" s="50"/>
      <c r="WXG170" s="50"/>
      <c r="WXH170" s="50"/>
      <c r="WXI170" s="50"/>
      <c r="WXJ170" s="50"/>
      <c r="WXK170" s="50"/>
      <c r="WXL170" s="50"/>
      <c r="WXM170" s="50"/>
      <c r="WXN170" s="50"/>
      <c r="WXO170" s="50"/>
      <c r="WXP170" s="50"/>
      <c r="WXQ170" s="50"/>
      <c r="WXR170" s="50"/>
      <c r="WXS170" s="50"/>
      <c r="WXT170" s="50"/>
      <c r="WXU170" s="50"/>
      <c r="WXV170" s="50"/>
      <c r="WXW170" s="50"/>
      <c r="WXX170" s="50"/>
      <c r="WXY170" s="50"/>
      <c r="WXZ170" s="50"/>
      <c r="WYA170" s="50"/>
      <c r="WYB170" s="50"/>
      <c r="WYC170" s="50"/>
      <c r="WYD170" s="50"/>
      <c r="WYE170" s="50"/>
      <c r="WYF170" s="50"/>
      <c r="WYG170" s="50"/>
      <c r="WYH170" s="50"/>
      <c r="WYI170" s="50"/>
      <c r="WYJ170" s="50"/>
      <c r="WYK170" s="50"/>
      <c r="WYL170" s="50"/>
      <c r="WYM170" s="50"/>
      <c r="WYN170" s="50"/>
      <c r="WYO170" s="50"/>
      <c r="WYP170" s="50"/>
      <c r="WYQ170" s="50"/>
      <c r="WYR170" s="50"/>
      <c r="WYS170" s="50"/>
      <c r="WYT170" s="50"/>
      <c r="WYU170" s="50"/>
      <c r="WYV170" s="50"/>
      <c r="WYW170" s="50"/>
      <c r="WYX170" s="50"/>
      <c r="WYY170" s="50"/>
      <c r="WYZ170" s="50"/>
      <c r="WZA170" s="50"/>
      <c r="WZB170" s="50"/>
      <c r="WZC170" s="50"/>
      <c r="WZD170" s="50"/>
      <c r="WZE170" s="50"/>
      <c r="WZF170" s="50"/>
      <c r="WZG170" s="50"/>
      <c r="WZH170" s="50"/>
      <c r="WZI170" s="50"/>
      <c r="WZJ170" s="50"/>
      <c r="WZK170" s="50"/>
      <c r="WZL170" s="50"/>
      <c r="WZM170" s="50"/>
      <c r="WZN170" s="50"/>
      <c r="WZO170" s="50"/>
      <c r="WZP170" s="50"/>
      <c r="WZQ170" s="50"/>
      <c r="WZR170" s="50"/>
      <c r="WZS170" s="50"/>
      <c r="WZT170" s="50"/>
      <c r="WZU170" s="50"/>
      <c r="WZV170" s="50"/>
      <c r="WZW170" s="50"/>
      <c r="WZX170" s="50"/>
      <c r="WZY170" s="50"/>
      <c r="WZZ170" s="50"/>
      <c r="XAA170" s="50"/>
      <c r="XAB170" s="50"/>
      <c r="XAC170" s="50"/>
      <c r="XAD170" s="50"/>
      <c r="XAE170" s="50"/>
      <c r="XAF170" s="50"/>
      <c r="XAG170" s="50"/>
      <c r="XAH170" s="50"/>
      <c r="XAI170" s="50"/>
      <c r="XAJ170" s="50"/>
      <c r="XAK170" s="50"/>
      <c r="XAL170" s="50"/>
      <c r="XAM170" s="50"/>
      <c r="XAN170" s="50"/>
      <c r="XAO170" s="50"/>
      <c r="XAP170" s="50"/>
      <c r="XAQ170" s="50"/>
      <c r="XAR170" s="50"/>
      <c r="XAS170" s="50"/>
      <c r="XAT170" s="50"/>
      <c r="XAU170" s="50"/>
      <c r="XAV170" s="50"/>
      <c r="XAW170" s="50"/>
      <c r="XAX170" s="50"/>
      <c r="XAY170" s="50"/>
      <c r="XAZ170" s="50"/>
      <c r="XBA170" s="50"/>
      <c r="XBB170" s="50"/>
      <c r="XBC170" s="50"/>
      <c r="XBD170" s="50"/>
      <c r="XBE170" s="50"/>
      <c r="XBF170" s="50"/>
      <c r="XBG170" s="50"/>
      <c r="XBH170" s="50"/>
      <c r="XBI170" s="50"/>
      <c r="XBJ170" s="50"/>
      <c r="XBK170" s="50"/>
      <c r="XBL170" s="50"/>
      <c r="XBM170" s="50"/>
      <c r="XBN170" s="50"/>
      <c r="XBO170" s="50"/>
      <c r="XBP170" s="50"/>
      <c r="XBQ170" s="50"/>
      <c r="XBR170" s="50"/>
      <c r="XBS170" s="50"/>
      <c r="XBT170" s="50"/>
      <c r="XBU170" s="50"/>
      <c r="XBV170" s="50"/>
      <c r="XBW170" s="50"/>
      <c r="XBX170" s="50"/>
      <c r="XBY170" s="50"/>
      <c r="XBZ170" s="50"/>
      <c r="XCA170" s="50"/>
      <c r="XCB170" s="50"/>
      <c r="XCC170" s="50"/>
      <c r="XCD170" s="50"/>
      <c r="XCE170" s="50"/>
      <c r="XCF170" s="50"/>
      <c r="XCG170" s="50"/>
      <c r="XCH170" s="50"/>
      <c r="XCI170" s="50"/>
      <c r="XCJ170" s="50"/>
      <c r="XCK170" s="50"/>
      <c r="XCL170" s="50"/>
      <c r="XCM170" s="50"/>
      <c r="XCN170" s="50"/>
      <c r="XCO170" s="50"/>
      <c r="XCP170" s="50"/>
      <c r="XCQ170" s="50"/>
      <c r="XCR170" s="50"/>
      <c r="XCS170" s="50"/>
      <c r="XCT170" s="50"/>
      <c r="XCU170" s="50"/>
      <c r="XCV170" s="50"/>
      <c r="XCW170" s="50"/>
      <c r="XCX170" s="50"/>
      <c r="XCY170" s="50"/>
      <c r="XCZ170" s="50"/>
      <c r="XDA170" s="50"/>
      <c r="XDB170" s="50"/>
      <c r="XDC170" s="50"/>
      <c r="XDD170" s="50"/>
      <c r="XDE170" s="50"/>
      <c r="XDF170" s="50"/>
      <c r="XDG170" s="50"/>
      <c r="XDH170" s="50"/>
      <c r="XDI170" s="50"/>
      <c r="XDJ170" s="50"/>
      <c r="XDK170" s="50"/>
      <c r="XDL170" s="50"/>
      <c r="XDM170" s="50"/>
      <c r="XDN170" s="50"/>
      <c r="XDO170" s="50"/>
      <c r="XDP170" s="50"/>
      <c r="XDQ170" s="50"/>
      <c r="XDR170" s="50"/>
      <c r="XDS170" s="50"/>
      <c r="XDT170" s="50"/>
      <c r="XDU170" s="50"/>
      <c r="XDV170" s="50"/>
      <c r="XDW170" s="50"/>
      <c r="XDX170" s="50"/>
      <c r="XDY170" s="50"/>
      <c r="XDZ170" s="50"/>
      <c r="XEA170" s="50"/>
      <c r="XEB170" s="50"/>
      <c r="XEC170" s="50"/>
      <c r="XED170" s="50"/>
      <c r="XEE170" s="50"/>
      <c r="XEF170" s="50"/>
      <c r="XEG170" s="50"/>
      <c r="XEH170" s="50"/>
      <c r="XEI170" s="50"/>
      <c r="XEJ170" s="50"/>
      <c r="XEK170" s="50"/>
      <c r="XEL170" s="50"/>
      <c r="XEM170" s="50"/>
      <c r="XEN170" s="50"/>
      <c r="XEO170" s="50"/>
      <c r="XEP170" s="50"/>
      <c r="XEQ170" s="50"/>
      <c r="XER170" s="50"/>
      <c r="XES170" s="50"/>
      <c r="XET170" s="50"/>
      <c r="XEU170" s="50"/>
      <c r="XEV170" s="50"/>
      <c r="XEW170" s="50"/>
      <c r="XEX170" s="50"/>
      <c r="XEY170" s="50"/>
      <c r="XEZ170" s="50"/>
      <c r="XFA170" s="50"/>
      <c r="XFB170" s="50"/>
      <c r="XFC170" s="50"/>
      <c r="XFD170" s="50"/>
    </row>
    <row r="171" ht="16.5" hidden="1" customHeight="1" spans="1:16384">
      <c r="A171" s="29" t="s">
        <v>361</v>
      </c>
      <c r="B171" s="46"/>
      <c r="C171" s="46"/>
      <c r="D171" s="46"/>
      <c r="E171" s="52"/>
      <c r="F171" s="46"/>
      <c r="G171" s="48"/>
      <c r="H171" s="49"/>
      <c r="I171" s="30"/>
      <c r="J171" s="48"/>
      <c r="K171" s="47"/>
      <c r="L171" s="50"/>
      <c r="Q171" s="43"/>
      <c r="R171" s="30"/>
      <c r="S171" s="30"/>
      <c r="T171" s="42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0"/>
      <c r="BI171" s="50"/>
      <c r="BJ171" s="50"/>
      <c r="BK171" s="50"/>
      <c r="BL171" s="50"/>
      <c r="BM171" s="50"/>
      <c r="BN171" s="50"/>
      <c r="BO171" s="50"/>
      <c r="BP171" s="50"/>
      <c r="BQ171" s="50"/>
      <c r="BR171" s="50"/>
      <c r="BS171" s="50"/>
      <c r="BT171" s="50"/>
      <c r="BU171" s="50"/>
      <c r="BV171" s="50"/>
      <c r="BW171" s="50"/>
      <c r="BX171" s="50"/>
      <c r="BY171" s="50"/>
      <c r="BZ171" s="50"/>
      <c r="CA171" s="50"/>
      <c r="CB171" s="50"/>
      <c r="CC171" s="50"/>
      <c r="CD171" s="50"/>
      <c r="CE171" s="50"/>
      <c r="CF171" s="50"/>
      <c r="CG171" s="50"/>
      <c r="CH171" s="50"/>
      <c r="CI171" s="50"/>
      <c r="CJ171" s="50"/>
      <c r="CK171" s="50"/>
      <c r="CL171" s="50"/>
      <c r="CM171" s="50"/>
      <c r="CN171" s="50"/>
      <c r="CO171" s="50"/>
      <c r="CP171" s="50"/>
      <c r="CQ171" s="50"/>
      <c r="CR171" s="50"/>
      <c r="CS171" s="50"/>
      <c r="CT171" s="50"/>
      <c r="CU171" s="50"/>
      <c r="CV171" s="50"/>
      <c r="CW171" s="50"/>
      <c r="CX171" s="50"/>
      <c r="CY171" s="50"/>
      <c r="CZ171" s="50"/>
      <c r="DA171" s="50"/>
      <c r="DB171" s="50"/>
      <c r="DC171" s="50"/>
      <c r="DD171" s="50"/>
      <c r="DE171" s="50"/>
      <c r="DF171" s="50"/>
      <c r="DG171" s="50"/>
      <c r="DH171" s="50"/>
      <c r="DI171" s="50"/>
      <c r="DJ171" s="50"/>
      <c r="DK171" s="50"/>
      <c r="DL171" s="50"/>
      <c r="DM171" s="50"/>
      <c r="DN171" s="50"/>
      <c r="DO171" s="50"/>
      <c r="DP171" s="50"/>
      <c r="DQ171" s="50"/>
      <c r="DR171" s="50"/>
      <c r="DS171" s="50"/>
      <c r="DT171" s="50"/>
      <c r="DU171" s="50"/>
      <c r="DV171" s="50"/>
      <c r="DW171" s="50"/>
      <c r="DX171" s="50"/>
      <c r="DY171" s="50"/>
      <c r="DZ171" s="50"/>
      <c r="EA171" s="50"/>
      <c r="EB171" s="50"/>
      <c r="EC171" s="50"/>
      <c r="ED171" s="50"/>
      <c r="EE171" s="50"/>
      <c r="EF171" s="50"/>
      <c r="EG171" s="50"/>
      <c r="EH171" s="50"/>
      <c r="EI171" s="50"/>
      <c r="EJ171" s="50"/>
      <c r="EK171" s="50"/>
      <c r="EL171" s="50"/>
      <c r="EM171" s="50"/>
      <c r="EN171" s="50"/>
      <c r="EO171" s="50"/>
      <c r="EP171" s="50"/>
      <c r="EQ171" s="50"/>
      <c r="ER171" s="50"/>
      <c r="ES171" s="50"/>
      <c r="ET171" s="50"/>
      <c r="EU171" s="50"/>
      <c r="EV171" s="50"/>
      <c r="EW171" s="50"/>
      <c r="EX171" s="50"/>
      <c r="EY171" s="50"/>
      <c r="EZ171" s="50"/>
      <c r="FA171" s="50"/>
      <c r="FB171" s="50"/>
      <c r="FC171" s="50"/>
      <c r="FD171" s="50"/>
      <c r="FE171" s="50"/>
      <c r="FF171" s="50"/>
      <c r="FG171" s="50"/>
      <c r="FH171" s="50"/>
      <c r="FI171" s="50"/>
      <c r="FJ171" s="50"/>
      <c r="FK171" s="50"/>
      <c r="FL171" s="50"/>
      <c r="FM171" s="50"/>
      <c r="FN171" s="50"/>
      <c r="FO171" s="50"/>
      <c r="FP171" s="50"/>
      <c r="FQ171" s="50"/>
      <c r="FR171" s="50"/>
      <c r="FS171" s="50"/>
      <c r="FT171" s="50"/>
      <c r="FU171" s="50"/>
      <c r="FV171" s="50"/>
      <c r="FW171" s="50"/>
      <c r="FX171" s="50"/>
      <c r="FY171" s="50"/>
      <c r="FZ171" s="50"/>
      <c r="GA171" s="50"/>
      <c r="GB171" s="50"/>
      <c r="GC171" s="50"/>
      <c r="GD171" s="50"/>
      <c r="GE171" s="50"/>
      <c r="GF171" s="50"/>
      <c r="GG171" s="50"/>
      <c r="GH171" s="50"/>
      <c r="GI171" s="50"/>
      <c r="GJ171" s="50"/>
      <c r="GK171" s="50"/>
      <c r="GL171" s="50"/>
      <c r="GM171" s="50"/>
      <c r="GN171" s="50"/>
      <c r="GO171" s="50"/>
      <c r="GP171" s="50"/>
      <c r="GQ171" s="50"/>
      <c r="GR171" s="50"/>
      <c r="GS171" s="50"/>
      <c r="GT171" s="50"/>
      <c r="GU171" s="50"/>
      <c r="GV171" s="50"/>
      <c r="GW171" s="50"/>
      <c r="GX171" s="50"/>
      <c r="GY171" s="50"/>
      <c r="GZ171" s="50"/>
      <c r="HA171" s="50"/>
      <c r="HB171" s="50"/>
      <c r="HC171" s="50"/>
      <c r="HD171" s="50"/>
      <c r="HE171" s="50"/>
      <c r="HF171" s="50"/>
      <c r="HG171" s="50"/>
      <c r="HH171" s="50"/>
      <c r="HI171" s="50"/>
      <c r="HJ171" s="50"/>
      <c r="HK171" s="50"/>
      <c r="HL171" s="50"/>
      <c r="HM171" s="50"/>
      <c r="HN171" s="50"/>
      <c r="HO171" s="50"/>
      <c r="HP171" s="50"/>
      <c r="HQ171" s="50"/>
      <c r="HR171" s="50"/>
      <c r="HS171" s="50"/>
      <c r="HT171" s="50"/>
      <c r="HU171" s="50"/>
      <c r="HV171" s="50"/>
      <c r="HW171" s="50"/>
      <c r="HX171" s="50"/>
      <c r="HY171" s="50"/>
      <c r="HZ171" s="50"/>
      <c r="IA171" s="50"/>
      <c r="IB171" s="50"/>
      <c r="IC171" s="50"/>
      <c r="ID171" s="50"/>
      <c r="IE171" s="50"/>
      <c r="IF171" s="50"/>
      <c r="IG171" s="50"/>
      <c r="IH171" s="50"/>
      <c r="II171" s="50"/>
      <c r="IJ171" s="50"/>
      <c r="IK171" s="50"/>
      <c r="IL171" s="50"/>
      <c r="IM171" s="50"/>
      <c r="IN171" s="50"/>
      <c r="IO171" s="50"/>
      <c r="IP171" s="50"/>
      <c r="IQ171" s="50"/>
      <c r="IR171" s="50"/>
      <c r="IS171" s="50"/>
      <c r="IT171" s="50"/>
      <c r="IU171" s="50"/>
      <c r="IV171" s="50"/>
      <c r="IX171" s="50"/>
      <c r="IZ171" s="50"/>
      <c r="JA171" s="50"/>
      <c r="JB171" s="50"/>
      <c r="JC171" s="50"/>
      <c r="JD171" s="50"/>
      <c r="JE171" s="50"/>
      <c r="JF171" s="50"/>
      <c r="JG171" s="50"/>
      <c r="JL171" s="50"/>
      <c r="JM171" s="50"/>
      <c r="JN171" s="50"/>
      <c r="JO171" s="50"/>
      <c r="JP171" s="50"/>
      <c r="JQ171" s="50"/>
      <c r="JR171" s="50"/>
      <c r="JS171" s="50"/>
      <c r="JT171" s="50"/>
      <c r="JU171" s="50"/>
      <c r="JV171" s="50"/>
      <c r="JW171" s="50"/>
      <c r="JX171" s="50"/>
      <c r="JY171" s="50"/>
      <c r="JZ171" s="50"/>
      <c r="KA171" s="50"/>
      <c r="KB171" s="50"/>
      <c r="KC171" s="50"/>
      <c r="KD171" s="50"/>
      <c r="KE171" s="50"/>
      <c r="KF171" s="50"/>
      <c r="KG171" s="50"/>
      <c r="KH171" s="50"/>
      <c r="KI171" s="50"/>
      <c r="KJ171" s="50"/>
      <c r="KK171" s="50"/>
      <c r="KL171" s="50"/>
      <c r="KM171" s="50"/>
      <c r="KN171" s="50"/>
      <c r="KO171" s="50"/>
      <c r="KP171" s="50"/>
      <c r="KQ171" s="50"/>
      <c r="KR171" s="50"/>
      <c r="KS171" s="50"/>
      <c r="KT171" s="50"/>
      <c r="KU171" s="50"/>
      <c r="KV171" s="50"/>
      <c r="KW171" s="50"/>
      <c r="KX171" s="50"/>
      <c r="KY171" s="50"/>
      <c r="KZ171" s="50"/>
      <c r="LA171" s="50"/>
      <c r="LB171" s="50"/>
      <c r="LC171" s="50"/>
      <c r="LD171" s="50"/>
      <c r="LE171" s="50"/>
      <c r="LF171" s="50"/>
      <c r="LG171" s="50"/>
      <c r="LH171" s="50"/>
      <c r="LI171" s="50"/>
      <c r="LJ171" s="50"/>
      <c r="LK171" s="50"/>
      <c r="LL171" s="50"/>
      <c r="LM171" s="50"/>
      <c r="LN171" s="50"/>
      <c r="LO171" s="50"/>
      <c r="LP171" s="50"/>
      <c r="LQ171" s="50"/>
      <c r="LR171" s="50"/>
      <c r="LS171" s="50"/>
      <c r="LT171" s="50"/>
      <c r="LU171" s="50"/>
      <c r="LV171" s="50"/>
      <c r="LW171" s="50"/>
      <c r="LX171" s="50"/>
      <c r="LY171" s="50"/>
      <c r="LZ171" s="50"/>
      <c r="MA171" s="50"/>
      <c r="MB171" s="50"/>
      <c r="MC171" s="50"/>
      <c r="MD171" s="50"/>
      <c r="ME171" s="50"/>
      <c r="MF171" s="50"/>
      <c r="MG171" s="50"/>
      <c r="MH171" s="50"/>
      <c r="MI171" s="50"/>
      <c r="MJ171" s="50"/>
      <c r="MK171" s="50"/>
      <c r="ML171" s="50"/>
      <c r="MM171" s="50"/>
      <c r="MN171" s="50"/>
      <c r="MO171" s="50"/>
      <c r="MP171" s="50"/>
      <c r="MQ171" s="50"/>
      <c r="MR171" s="50"/>
      <c r="MS171" s="50"/>
      <c r="MT171" s="50"/>
      <c r="MU171" s="50"/>
      <c r="MV171" s="50"/>
      <c r="MW171" s="50"/>
      <c r="MX171" s="50"/>
      <c r="MY171" s="50"/>
      <c r="MZ171" s="50"/>
      <c r="NA171" s="50"/>
      <c r="NB171" s="50"/>
      <c r="NC171" s="50"/>
      <c r="ND171" s="50"/>
      <c r="NE171" s="50"/>
      <c r="NF171" s="50"/>
      <c r="NG171" s="50"/>
      <c r="NH171" s="50"/>
      <c r="NI171" s="50"/>
      <c r="NJ171" s="50"/>
      <c r="NK171" s="50"/>
      <c r="NL171" s="50"/>
      <c r="NM171" s="50"/>
      <c r="NN171" s="50"/>
      <c r="NO171" s="50"/>
      <c r="NP171" s="50"/>
      <c r="NQ171" s="50"/>
      <c r="NR171" s="50"/>
      <c r="NS171" s="50"/>
      <c r="NT171" s="50"/>
      <c r="NU171" s="50"/>
      <c r="NV171" s="50"/>
      <c r="NW171" s="50"/>
      <c r="NX171" s="50"/>
      <c r="NY171" s="50"/>
      <c r="NZ171" s="50"/>
      <c r="OA171" s="50"/>
      <c r="OB171" s="50"/>
      <c r="OC171" s="50"/>
      <c r="OD171" s="50"/>
      <c r="OE171" s="50"/>
      <c r="OF171" s="50"/>
      <c r="OG171" s="50"/>
      <c r="OH171" s="50"/>
      <c r="OI171" s="50"/>
      <c r="OJ171" s="50"/>
      <c r="OK171" s="50"/>
      <c r="OL171" s="50"/>
      <c r="OM171" s="50"/>
      <c r="ON171" s="50"/>
      <c r="OO171" s="50"/>
      <c r="OP171" s="50"/>
      <c r="OQ171" s="50"/>
      <c r="OR171" s="50"/>
      <c r="OS171" s="50"/>
      <c r="OT171" s="50"/>
      <c r="OU171" s="50"/>
      <c r="OV171" s="50"/>
      <c r="OW171" s="50"/>
      <c r="OX171" s="50"/>
      <c r="OY171" s="50"/>
      <c r="OZ171" s="50"/>
      <c r="PA171" s="50"/>
      <c r="PB171" s="50"/>
      <c r="PC171" s="50"/>
      <c r="PD171" s="50"/>
      <c r="PE171" s="50"/>
      <c r="PF171" s="50"/>
      <c r="PG171" s="50"/>
      <c r="PH171" s="50"/>
      <c r="PI171" s="50"/>
      <c r="PJ171" s="50"/>
      <c r="PK171" s="50"/>
      <c r="PL171" s="50"/>
      <c r="PM171" s="50"/>
      <c r="PN171" s="50"/>
      <c r="PO171" s="50"/>
      <c r="PP171" s="50"/>
      <c r="PQ171" s="50"/>
      <c r="PR171" s="50"/>
      <c r="PS171" s="50"/>
      <c r="PT171" s="50"/>
      <c r="PU171" s="50"/>
      <c r="PV171" s="50"/>
      <c r="PW171" s="50"/>
      <c r="PX171" s="50"/>
      <c r="PY171" s="50"/>
      <c r="PZ171" s="50"/>
      <c r="QA171" s="50"/>
      <c r="QB171" s="50"/>
      <c r="QC171" s="50"/>
      <c r="QD171" s="50"/>
      <c r="QE171" s="50"/>
      <c r="QF171" s="50"/>
      <c r="QG171" s="50"/>
      <c r="QH171" s="50"/>
      <c r="QI171" s="50"/>
      <c r="QJ171" s="50"/>
      <c r="QK171" s="50"/>
      <c r="QL171" s="50"/>
      <c r="QM171" s="50"/>
      <c r="QN171" s="50"/>
      <c r="QO171" s="50"/>
      <c r="QP171" s="50"/>
      <c r="QQ171" s="50"/>
      <c r="QR171" s="50"/>
      <c r="QS171" s="50"/>
      <c r="QT171" s="50"/>
      <c r="QU171" s="50"/>
      <c r="QV171" s="50"/>
      <c r="QW171" s="50"/>
      <c r="QX171" s="50"/>
      <c r="QY171" s="50"/>
      <c r="QZ171" s="50"/>
      <c r="RA171" s="50"/>
      <c r="RB171" s="50"/>
      <c r="RC171" s="50"/>
      <c r="RD171" s="50"/>
      <c r="RE171" s="50"/>
      <c r="RF171" s="50"/>
      <c r="RG171" s="50"/>
      <c r="RH171" s="50"/>
      <c r="RI171" s="50"/>
      <c r="RJ171" s="50"/>
      <c r="RK171" s="50"/>
      <c r="RL171" s="50"/>
      <c r="RM171" s="50"/>
      <c r="RN171" s="50"/>
      <c r="RO171" s="50"/>
      <c r="RP171" s="50"/>
      <c r="RQ171" s="50"/>
      <c r="RR171" s="50"/>
      <c r="RS171" s="50"/>
      <c r="RT171" s="50"/>
      <c r="RU171" s="50"/>
      <c r="RV171" s="50"/>
      <c r="RW171" s="50"/>
      <c r="RX171" s="50"/>
      <c r="RY171" s="50"/>
      <c r="RZ171" s="50"/>
      <c r="SA171" s="50"/>
      <c r="SB171" s="50"/>
      <c r="SC171" s="50"/>
      <c r="SD171" s="50"/>
      <c r="SE171" s="50"/>
      <c r="SF171" s="50"/>
      <c r="SG171" s="50"/>
      <c r="SH171" s="50"/>
      <c r="SI171" s="50"/>
      <c r="SJ171" s="50"/>
      <c r="SK171" s="50"/>
      <c r="SL171" s="50"/>
      <c r="SM171" s="50"/>
      <c r="SN171" s="50"/>
      <c r="SO171" s="50"/>
      <c r="SP171" s="50"/>
      <c r="SQ171" s="50"/>
      <c r="SR171" s="50"/>
      <c r="ST171" s="50"/>
      <c r="SV171" s="50"/>
      <c r="SW171" s="50"/>
      <c r="SX171" s="50"/>
      <c r="SY171" s="50"/>
      <c r="SZ171" s="50"/>
      <c r="TA171" s="50"/>
      <c r="TB171" s="50"/>
      <c r="TC171" s="50"/>
      <c r="TH171" s="50"/>
      <c r="TI171" s="50"/>
      <c r="TJ171" s="50"/>
      <c r="TK171" s="50"/>
      <c r="TL171" s="50"/>
      <c r="TM171" s="50"/>
      <c r="TN171" s="50"/>
      <c r="TO171" s="50"/>
      <c r="TP171" s="50"/>
      <c r="TQ171" s="50"/>
      <c r="TR171" s="50"/>
      <c r="TS171" s="50"/>
      <c r="TT171" s="50"/>
      <c r="TU171" s="50"/>
      <c r="TV171" s="50"/>
      <c r="TW171" s="50"/>
      <c r="TX171" s="50"/>
      <c r="TY171" s="50"/>
      <c r="TZ171" s="50"/>
      <c r="UA171" s="50"/>
      <c r="UB171" s="50"/>
      <c r="UC171" s="50"/>
      <c r="UD171" s="50"/>
      <c r="UE171" s="50"/>
      <c r="UF171" s="50"/>
      <c r="UG171" s="50"/>
      <c r="UH171" s="50"/>
      <c r="UI171" s="50"/>
      <c r="UJ171" s="50"/>
      <c r="UK171" s="50"/>
      <c r="UL171" s="50"/>
      <c r="UM171" s="50"/>
      <c r="UN171" s="50"/>
      <c r="UO171" s="50"/>
      <c r="UP171" s="50"/>
      <c r="UQ171" s="50"/>
      <c r="UR171" s="50"/>
      <c r="US171" s="50"/>
      <c r="UT171" s="50"/>
      <c r="UU171" s="50"/>
      <c r="UV171" s="50"/>
      <c r="UW171" s="50"/>
      <c r="UX171" s="50"/>
      <c r="UY171" s="50"/>
      <c r="UZ171" s="50"/>
      <c r="VA171" s="50"/>
      <c r="VB171" s="50"/>
      <c r="VC171" s="50"/>
      <c r="VD171" s="50"/>
      <c r="VE171" s="50"/>
      <c r="VF171" s="50"/>
      <c r="VG171" s="50"/>
      <c r="VH171" s="50"/>
      <c r="VI171" s="50"/>
      <c r="VJ171" s="50"/>
      <c r="VK171" s="50"/>
      <c r="VL171" s="50"/>
      <c r="VM171" s="50"/>
      <c r="VN171" s="50"/>
      <c r="VO171" s="50"/>
      <c r="VP171" s="50"/>
      <c r="VQ171" s="50"/>
      <c r="VR171" s="50"/>
      <c r="VS171" s="50"/>
      <c r="VT171" s="50"/>
      <c r="VU171" s="50"/>
      <c r="VV171" s="50"/>
      <c r="VW171" s="50"/>
      <c r="VX171" s="50"/>
      <c r="VY171" s="50"/>
      <c r="VZ171" s="50"/>
      <c r="WA171" s="50"/>
      <c r="WB171" s="50"/>
      <c r="WC171" s="50"/>
      <c r="WD171" s="50"/>
      <c r="WE171" s="50"/>
      <c r="WF171" s="50"/>
      <c r="WG171" s="50"/>
      <c r="WH171" s="50"/>
      <c r="WI171" s="50"/>
      <c r="WJ171" s="50"/>
      <c r="WK171" s="50"/>
      <c r="WL171" s="50"/>
      <c r="WM171" s="50"/>
      <c r="WN171" s="50"/>
      <c r="WO171" s="50"/>
      <c r="WP171" s="50"/>
      <c r="WQ171" s="50"/>
      <c r="WR171" s="50"/>
      <c r="WS171" s="50"/>
      <c r="WT171" s="50"/>
      <c r="WU171" s="50"/>
      <c r="WV171" s="50"/>
      <c r="WW171" s="50"/>
      <c r="WX171" s="50"/>
      <c r="WY171" s="50"/>
      <c r="WZ171" s="50"/>
      <c r="XA171" s="50"/>
      <c r="XB171" s="50"/>
      <c r="XC171" s="50"/>
      <c r="XD171" s="50"/>
      <c r="XE171" s="50"/>
      <c r="XF171" s="50"/>
      <c r="XG171" s="50"/>
      <c r="XH171" s="50"/>
      <c r="XI171" s="50"/>
      <c r="XJ171" s="50"/>
      <c r="XK171" s="50"/>
      <c r="XL171" s="50"/>
      <c r="XM171" s="50"/>
      <c r="XN171" s="50"/>
      <c r="XO171" s="50"/>
      <c r="XP171" s="50"/>
      <c r="XQ171" s="50"/>
      <c r="XR171" s="50"/>
      <c r="XS171" s="50"/>
      <c r="XT171" s="50"/>
      <c r="XU171" s="50"/>
      <c r="XV171" s="50"/>
      <c r="XW171" s="50"/>
      <c r="XX171" s="50"/>
      <c r="XY171" s="50"/>
      <c r="XZ171" s="50"/>
      <c r="YA171" s="50"/>
      <c r="YB171" s="50"/>
      <c r="YC171" s="50"/>
      <c r="YD171" s="50"/>
      <c r="YE171" s="50"/>
      <c r="YF171" s="50"/>
      <c r="YG171" s="50"/>
      <c r="YH171" s="50"/>
      <c r="YI171" s="50"/>
      <c r="YJ171" s="50"/>
      <c r="YK171" s="50"/>
      <c r="YL171" s="50"/>
      <c r="YM171" s="50"/>
      <c r="YN171" s="50"/>
      <c r="YO171" s="50"/>
      <c r="YP171" s="50"/>
      <c r="YQ171" s="50"/>
      <c r="YR171" s="50"/>
      <c r="YS171" s="50"/>
      <c r="YT171" s="50"/>
      <c r="YU171" s="50"/>
      <c r="YV171" s="50"/>
      <c r="YW171" s="50"/>
      <c r="YX171" s="50"/>
      <c r="YY171" s="50"/>
      <c r="YZ171" s="50"/>
      <c r="ZA171" s="50"/>
      <c r="ZB171" s="50"/>
      <c r="ZC171" s="50"/>
      <c r="ZD171" s="50"/>
      <c r="ZE171" s="50"/>
      <c r="ZF171" s="50"/>
      <c r="ZG171" s="50"/>
      <c r="ZH171" s="50"/>
      <c r="ZI171" s="50"/>
      <c r="ZJ171" s="50"/>
      <c r="ZK171" s="50"/>
      <c r="ZL171" s="50"/>
      <c r="ZM171" s="50"/>
      <c r="ZN171" s="50"/>
      <c r="ZO171" s="50"/>
      <c r="ZP171" s="50"/>
      <c r="ZQ171" s="50"/>
      <c r="ZR171" s="50"/>
      <c r="ZS171" s="50"/>
      <c r="ZT171" s="50"/>
      <c r="ZU171" s="50"/>
      <c r="ZV171" s="50"/>
      <c r="ZW171" s="50"/>
      <c r="ZX171" s="50"/>
      <c r="ZY171" s="50"/>
      <c r="ZZ171" s="50"/>
      <c r="AAA171" s="50"/>
      <c r="AAB171" s="50"/>
      <c r="AAC171" s="50"/>
      <c r="AAD171" s="50"/>
      <c r="AAE171" s="50"/>
      <c r="AAF171" s="50"/>
      <c r="AAG171" s="50"/>
      <c r="AAH171" s="50"/>
      <c r="AAI171" s="50"/>
      <c r="AAJ171" s="50"/>
      <c r="AAK171" s="50"/>
      <c r="AAL171" s="50"/>
      <c r="AAM171" s="50"/>
      <c r="AAN171" s="50"/>
      <c r="AAO171" s="50"/>
      <c r="AAP171" s="50"/>
      <c r="AAQ171" s="50"/>
      <c r="AAR171" s="50"/>
      <c r="AAS171" s="50"/>
      <c r="AAT171" s="50"/>
      <c r="AAU171" s="50"/>
      <c r="AAV171" s="50"/>
      <c r="AAW171" s="50"/>
      <c r="AAX171" s="50"/>
      <c r="AAY171" s="50"/>
      <c r="AAZ171" s="50"/>
      <c r="ABA171" s="50"/>
      <c r="ABB171" s="50"/>
      <c r="ABC171" s="50"/>
      <c r="ABD171" s="50"/>
      <c r="ABE171" s="50"/>
      <c r="ABF171" s="50"/>
      <c r="ABG171" s="50"/>
      <c r="ABH171" s="50"/>
      <c r="ABI171" s="50"/>
      <c r="ABJ171" s="50"/>
      <c r="ABK171" s="50"/>
      <c r="ABL171" s="50"/>
      <c r="ABM171" s="50"/>
      <c r="ABN171" s="50"/>
      <c r="ABO171" s="50"/>
      <c r="ABP171" s="50"/>
      <c r="ABQ171" s="50"/>
      <c r="ABR171" s="50"/>
      <c r="ABS171" s="50"/>
      <c r="ABT171" s="50"/>
      <c r="ABU171" s="50"/>
      <c r="ABV171" s="50"/>
      <c r="ABW171" s="50"/>
      <c r="ABX171" s="50"/>
      <c r="ABY171" s="50"/>
      <c r="ABZ171" s="50"/>
      <c r="ACA171" s="50"/>
      <c r="ACB171" s="50"/>
      <c r="ACC171" s="50"/>
      <c r="ACD171" s="50"/>
      <c r="ACE171" s="50"/>
      <c r="ACF171" s="50"/>
      <c r="ACG171" s="50"/>
      <c r="ACH171" s="50"/>
      <c r="ACI171" s="50"/>
      <c r="ACJ171" s="50"/>
      <c r="ACK171" s="50"/>
      <c r="ACL171" s="50"/>
      <c r="ACM171" s="50"/>
      <c r="ACN171" s="50"/>
      <c r="ACP171" s="50"/>
      <c r="ACR171" s="50"/>
      <c r="ACS171" s="50"/>
      <c r="ACT171" s="50"/>
      <c r="ACU171" s="50"/>
      <c r="ACV171" s="50"/>
      <c r="ACW171" s="50"/>
      <c r="ACX171" s="50"/>
      <c r="ACY171" s="50"/>
      <c r="ADD171" s="50"/>
      <c r="ADE171" s="50"/>
      <c r="ADF171" s="50"/>
      <c r="ADG171" s="50"/>
      <c r="ADH171" s="50"/>
      <c r="ADI171" s="50"/>
      <c r="ADJ171" s="50"/>
      <c r="ADK171" s="50"/>
      <c r="ADL171" s="50"/>
      <c r="ADM171" s="50"/>
      <c r="ADN171" s="50"/>
      <c r="ADO171" s="50"/>
      <c r="ADP171" s="50"/>
      <c r="ADQ171" s="50"/>
      <c r="ADR171" s="50"/>
      <c r="ADS171" s="50"/>
      <c r="ADT171" s="50"/>
      <c r="ADU171" s="50"/>
      <c r="ADV171" s="50"/>
      <c r="ADW171" s="50"/>
      <c r="ADX171" s="50"/>
      <c r="ADY171" s="50"/>
      <c r="ADZ171" s="50"/>
      <c r="AEA171" s="50"/>
      <c r="AEB171" s="50"/>
      <c r="AEC171" s="50"/>
      <c r="AED171" s="50"/>
      <c r="AEE171" s="50"/>
      <c r="AEF171" s="50"/>
      <c r="AEG171" s="50"/>
      <c r="AEH171" s="50"/>
      <c r="AEI171" s="50"/>
      <c r="AEJ171" s="50"/>
      <c r="AEK171" s="50"/>
      <c r="AEL171" s="50"/>
      <c r="AEM171" s="50"/>
      <c r="AEN171" s="50"/>
      <c r="AEO171" s="50"/>
      <c r="AEP171" s="50"/>
      <c r="AEQ171" s="50"/>
      <c r="AER171" s="50"/>
      <c r="AES171" s="50"/>
      <c r="AET171" s="50"/>
      <c r="AEU171" s="50"/>
      <c r="AEV171" s="50"/>
      <c r="AEW171" s="50"/>
      <c r="AEX171" s="50"/>
      <c r="AEY171" s="50"/>
      <c r="AEZ171" s="50"/>
      <c r="AFA171" s="50"/>
      <c r="AFB171" s="50"/>
      <c r="AFC171" s="50"/>
      <c r="AFD171" s="50"/>
      <c r="AFE171" s="50"/>
      <c r="AFF171" s="50"/>
      <c r="AFG171" s="50"/>
      <c r="AFH171" s="50"/>
      <c r="AFI171" s="50"/>
      <c r="AFJ171" s="50"/>
      <c r="AFK171" s="50"/>
      <c r="AFL171" s="50"/>
      <c r="AFM171" s="50"/>
      <c r="AFN171" s="50"/>
      <c r="AFO171" s="50"/>
      <c r="AFP171" s="50"/>
      <c r="AFQ171" s="50"/>
      <c r="AFR171" s="50"/>
      <c r="AFS171" s="50"/>
      <c r="AFT171" s="50"/>
      <c r="AFU171" s="50"/>
      <c r="AFV171" s="50"/>
      <c r="AFW171" s="50"/>
      <c r="AFX171" s="50"/>
      <c r="AFY171" s="50"/>
      <c r="AFZ171" s="50"/>
      <c r="AGA171" s="50"/>
      <c r="AGB171" s="50"/>
      <c r="AGC171" s="50"/>
      <c r="AGD171" s="50"/>
      <c r="AGE171" s="50"/>
      <c r="AGF171" s="50"/>
      <c r="AGG171" s="50"/>
      <c r="AGH171" s="50"/>
      <c r="AGI171" s="50"/>
      <c r="AGJ171" s="50"/>
      <c r="AGK171" s="50"/>
      <c r="AGL171" s="50"/>
      <c r="AGM171" s="50"/>
      <c r="AGN171" s="50"/>
      <c r="AGO171" s="50"/>
      <c r="AGP171" s="50"/>
      <c r="AGQ171" s="50"/>
      <c r="AGR171" s="50"/>
      <c r="AGS171" s="50"/>
      <c r="AGT171" s="50"/>
      <c r="AGU171" s="50"/>
      <c r="AGV171" s="50"/>
      <c r="AGW171" s="50"/>
      <c r="AGX171" s="50"/>
      <c r="AGY171" s="50"/>
      <c r="AGZ171" s="50"/>
      <c r="AHA171" s="50"/>
      <c r="AHB171" s="50"/>
      <c r="AHC171" s="50"/>
      <c r="AHD171" s="50"/>
      <c r="AHE171" s="50"/>
      <c r="AHF171" s="50"/>
      <c r="AHG171" s="50"/>
      <c r="AHH171" s="50"/>
      <c r="AHI171" s="50"/>
      <c r="AHJ171" s="50"/>
      <c r="AHK171" s="50"/>
      <c r="AHL171" s="50"/>
      <c r="AHM171" s="50"/>
      <c r="AHN171" s="50"/>
      <c r="AHO171" s="50"/>
      <c r="AHP171" s="50"/>
      <c r="AHQ171" s="50"/>
      <c r="AHR171" s="50"/>
      <c r="AHS171" s="50"/>
      <c r="AHT171" s="50"/>
      <c r="AHU171" s="50"/>
      <c r="AHV171" s="50"/>
      <c r="AHW171" s="50"/>
      <c r="AHX171" s="50"/>
      <c r="AHY171" s="50"/>
      <c r="AHZ171" s="50"/>
      <c r="AIA171" s="50"/>
      <c r="AIB171" s="50"/>
      <c r="AIC171" s="50"/>
      <c r="AID171" s="50"/>
      <c r="AIE171" s="50"/>
      <c r="AIF171" s="50"/>
      <c r="AIG171" s="50"/>
      <c r="AIH171" s="50"/>
      <c r="AII171" s="50"/>
      <c r="AIJ171" s="50"/>
      <c r="AIK171" s="50"/>
      <c r="AIL171" s="50"/>
      <c r="AIM171" s="50"/>
      <c r="AIN171" s="50"/>
      <c r="AIO171" s="50"/>
      <c r="AIP171" s="50"/>
      <c r="AIQ171" s="50"/>
      <c r="AIR171" s="50"/>
      <c r="AIS171" s="50"/>
      <c r="AIT171" s="50"/>
      <c r="AIU171" s="50"/>
      <c r="AIV171" s="50"/>
      <c r="AIW171" s="50"/>
      <c r="AIX171" s="50"/>
      <c r="AIY171" s="50"/>
      <c r="AIZ171" s="50"/>
      <c r="AJA171" s="50"/>
      <c r="AJB171" s="50"/>
      <c r="AJC171" s="50"/>
      <c r="AJD171" s="50"/>
      <c r="AJE171" s="50"/>
      <c r="AJF171" s="50"/>
      <c r="AJG171" s="50"/>
      <c r="AJH171" s="50"/>
      <c r="AJI171" s="50"/>
      <c r="AJJ171" s="50"/>
      <c r="AJK171" s="50"/>
      <c r="AJL171" s="50"/>
      <c r="AJM171" s="50"/>
      <c r="AJN171" s="50"/>
      <c r="AJO171" s="50"/>
      <c r="AJP171" s="50"/>
      <c r="AJQ171" s="50"/>
      <c r="AJR171" s="50"/>
      <c r="AJS171" s="50"/>
      <c r="AJT171" s="50"/>
      <c r="AJU171" s="50"/>
      <c r="AJV171" s="50"/>
      <c r="AJW171" s="50"/>
      <c r="AJX171" s="50"/>
      <c r="AJY171" s="50"/>
      <c r="AJZ171" s="50"/>
      <c r="AKA171" s="50"/>
      <c r="AKB171" s="50"/>
      <c r="AKC171" s="50"/>
      <c r="AKD171" s="50"/>
      <c r="AKE171" s="50"/>
      <c r="AKF171" s="50"/>
      <c r="AKG171" s="50"/>
      <c r="AKH171" s="50"/>
      <c r="AKI171" s="50"/>
      <c r="AKJ171" s="50"/>
      <c r="AKK171" s="50"/>
      <c r="AKL171" s="50"/>
      <c r="AKM171" s="50"/>
      <c r="AKN171" s="50"/>
      <c r="AKO171" s="50"/>
      <c r="AKP171" s="50"/>
      <c r="AKQ171" s="50"/>
      <c r="AKR171" s="50"/>
      <c r="AKS171" s="50"/>
      <c r="AKT171" s="50"/>
      <c r="AKU171" s="50"/>
      <c r="AKV171" s="50"/>
      <c r="AKW171" s="50"/>
      <c r="AKX171" s="50"/>
      <c r="AKY171" s="50"/>
      <c r="AKZ171" s="50"/>
      <c r="ALA171" s="50"/>
      <c r="ALB171" s="50"/>
      <c r="ALC171" s="50"/>
      <c r="ALD171" s="50"/>
      <c r="ALE171" s="50"/>
      <c r="ALF171" s="50"/>
      <c r="ALG171" s="50"/>
      <c r="ALH171" s="50"/>
      <c r="ALI171" s="50"/>
      <c r="ALJ171" s="50"/>
      <c r="ALK171" s="50"/>
      <c r="ALL171" s="50"/>
      <c r="ALM171" s="50"/>
      <c r="ALN171" s="50"/>
      <c r="ALO171" s="50"/>
      <c r="ALP171" s="50"/>
      <c r="ALQ171" s="50"/>
      <c r="ALR171" s="50"/>
      <c r="ALS171" s="50"/>
      <c r="ALT171" s="50"/>
      <c r="ALU171" s="50"/>
      <c r="ALV171" s="50"/>
      <c r="ALW171" s="50"/>
      <c r="ALX171" s="50"/>
      <c r="ALY171" s="50"/>
      <c r="ALZ171" s="50"/>
      <c r="AMA171" s="50"/>
      <c r="AMB171" s="50"/>
      <c r="AMC171" s="50"/>
      <c r="AMD171" s="50"/>
      <c r="AME171" s="50"/>
      <c r="AMF171" s="50"/>
      <c r="AMG171" s="50"/>
      <c r="AMH171" s="50"/>
      <c r="AMI171" s="50"/>
      <c r="AMJ171" s="50"/>
      <c r="AML171" s="50"/>
      <c r="AMN171" s="50"/>
      <c r="AMO171" s="50"/>
      <c r="AMP171" s="50"/>
      <c r="AMQ171" s="50"/>
      <c r="AMR171" s="50"/>
      <c r="AMS171" s="50"/>
      <c r="AMT171" s="50"/>
      <c r="AMU171" s="50"/>
      <c r="AMZ171" s="50"/>
      <c r="ANA171" s="50"/>
      <c r="ANB171" s="50"/>
      <c r="ANC171" s="50"/>
      <c r="AND171" s="50"/>
      <c r="ANE171" s="50"/>
      <c r="ANF171" s="50"/>
      <c r="ANG171" s="50"/>
      <c r="ANH171" s="50"/>
      <c r="ANI171" s="50"/>
      <c r="ANJ171" s="50"/>
      <c r="ANK171" s="50"/>
      <c r="ANL171" s="50"/>
      <c r="ANM171" s="50"/>
      <c r="ANN171" s="50"/>
      <c r="ANO171" s="50"/>
      <c r="ANP171" s="50"/>
      <c r="ANQ171" s="50"/>
      <c r="ANR171" s="50"/>
      <c r="ANS171" s="50"/>
      <c r="ANT171" s="50"/>
      <c r="ANU171" s="50"/>
      <c r="ANV171" s="50"/>
      <c r="ANW171" s="50"/>
      <c r="ANX171" s="50"/>
      <c r="ANY171" s="50"/>
      <c r="ANZ171" s="50"/>
      <c r="AOA171" s="50"/>
      <c r="AOB171" s="50"/>
      <c r="AOC171" s="50"/>
      <c r="AOD171" s="50"/>
      <c r="AOE171" s="50"/>
      <c r="AOF171" s="50"/>
      <c r="AOG171" s="50"/>
      <c r="AOH171" s="50"/>
      <c r="AOI171" s="50"/>
      <c r="AOJ171" s="50"/>
      <c r="AOK171" s="50"/>
      <c r="AOL171" s="50"/>
      <c r="AOM171" s="50"/>
      <c r="AON171" s="50"/>
      <c r="AOO171" s="50"/>
      <c r="AOP171" s="50"/>
      <c r="AOQ171" s="50"/>
      <c r="AOR171" s="50"/>
      <c r="AOS171" s="50"/>
      <c r="AOT171" s="50"/>
      <c r="AOU171" s="50"/>
      <c r="AOV171" s="50"/>
      <c r="AOW171" s="50"/>
      <c r="AOX171" s="50"/>
      <c r="AOY171" s="50"/>
      <c r="AOZ171" s="50"/>
      <c r="APA171" s="50"/>
      <c r="APB171" s="50"/>
      <c r="APC171" s="50"/>
      <c r="APD171" s="50"/>
      <c r="APE171" s="50"/>
      <c r="APF171" s="50"/>
      <c r="APG171" s="50"/>
      <c r="APH171" s="50"/>
      <c r="API171" s="50"/>
      <c r="APJ171" s="50"/>
      <c r="APK171" s="50"/>
      <c r="APL171" s="50"/>
      <c r="APM171" s="50"/>
      <c r="APN171" s="50"/>
      <c r="APO171" s="50"/>
      <c r="APP171" s="50"/>
      <c r="APQ171" s="50"/>
      <c r="APR171" s="50"/>
      <c r="APS171" s="50"/>
      <c r="APT171" s="50"/>
      <c r="APU171" s="50"/>
      <c r="APV171" s="50"/>
      <c r="APW171" s="50"/>
      <c r="APX171" s="50"/>
      <c r="APY171" s="50"/>
      <c r="APZ171" s="50"/>
      <c r="AQA171" s="50"/>
      <c r="AQB171" s="50"/>
      <c r="AQC171" s="50"/>
      <c r="AQD171" s="50"/>
      <c r="AQE171" s="50"/>
      <c r="AQF171" s="50"/>
      <c r="AQG171" s="50"/>
      <c r="AQH171" s="50"/>
      <c r="AQI171" s="50"/>
      <c r="AQJ171" s="50"/>
      <c r="AQK171" s="50"/>
      <c r="AQL171" s="50"/>
      <c r="AQM171" s="50"/>
      <c r="AQN171" s="50"/>
      <c r="AQO171" s="50"/>
      <c r="AQP171" s="50"/>
      <c r="AQQ171" s="50"/>
      <c r="AQR171" s="50"/>
      <c r="AQS171" s="50"/>
      <c r="AQT171" s="50"/>
      <c r="AQU171" s="50"/>
      <c r="AQV171" s="50"/>
      <c r="AQW171" s="50"/>
      <c r="AQX171" s="50"/>
      <c r="AQY171" s="50"/>
      <c r="AQZ171" s="50"/>
      <c r="ARA171" s="50"/>
      <c r="ARB171" s="50"/>
      <c r="ARC171" s="50"/>
      <c r="ARD171" s="50"/>
      <c r="ARE171" s="50"/>
      <c r="ARF171" s="50"/>
      <c r="ARG171" s="50"/>
      <c r="ARH171" s="50"/>
      <c r="ARI171" s="50"/>
      <c r="ARJ171" s="50"/>
      <c r="ARK171" s="50"/>
      <c r="ARL171" s="50"/>
      <c r="ARM171" s="50"/>
      <c r="ARN171" s="50"/>
      <c r="ARO171" s="50"/>
      <c r="ARP171" s="50"/>
      <c r="ARQ171" s="50"/>
      <c r="ARR171" s="50"/>
      <c r="ARS171" s="50"/>
      <c r="ART171" s="50"/>
      <c r="ARU171" s="50"/>
      <c r="ARV171" s="50"/>
      <c r="ARW171" s="50"/>
      <c r="ARX171" s="50"/>
      <c r="ARY171" s="50"/>
      <c r="ARZ171" s="50"/>
      <c r="ASA171" s="50"/>
      <c r="ASB171" s="50"/>
      <c r="ASC171" s="50"/>
      <c r="ASD171" s="50"/>
      <c r="ASE171" s="50"/>
      <c r="ASF171" s="50"/>
      <c r="ASG171" s="50"/>
      <c r="ASH171" s="50"/>
      <c r="ASI171" s="50"/>
      <c r="ASJ171" s="50"/>
      <c r="ASK171" s="50"/>
      <c r="ASL171" s="50"/>
      <c r="ASM171" s="50"/>
      <c r="ASN171" s="50"/>
      <c r="ASO171" s="50"/>
      <c r="ASP171" s="50"/>
      <c r="ASQ171" s="50"/>
      <c r="ASR171" s="50"/>
      <c r="ASS171" s="50"/>
      <c r="AST171" s="50"/>
      <c r="ASU171" s="50"/>
      <c r="ASV171" s="50"/>
      <c r="ASW171" s="50"/>
      <c r="ASX171" s="50"/>
      <c r="ASY171" s="50"/>
      <c r="ASZ171" s="50"/>
      <c r="ATA171" s="50"/>
      <c r="ATB171" s="50"/>
      <c r="ATC171" s="50"/>
      <c r="ATD171" s="50"/>
      <c r="ATE171" s="50"/>
      <c r="ATF171" s="50"/>
      <c r="ATG171" s="50"/>
      <c r="ATH171" s="50"/>
      <c r="ATI171" s="50"/>
      <c r="ATJ171" s="50"/>
      <c r="ATK171" s="50"/>
      <c r="ATL171" s="50"/>
      <c r="ATM171" s="50"/>
      <c r="ATN171" s="50"/>
      <c r="ATO171" s="50"/>
      <c r="ATP171" s="50"/>
      <c r="ATQ171" s="50"/>
      <c r="ATR171" s="50"/>
      <c r="ATS171" s="50"/>
      <c r="ATT171" s="50"/>
      <c r="ATU171" s="50"/>
      <c r="ATV171" s="50"/>
      <c r="ATW171" s="50"/>
      <c r="ATX171" s="50"/>
      <c r="ATY171" s="50"/>
      <c r="ATZ171" s="50"/>
      <c r="AUA171" s="50"/>
      <c r="AUB171" s="50"/>
      <c r="AUC171" s="50"/>
      <c r="AUD171" s="50"/>
      <c r="AUE171" s="50"/>
      <c r="AUF171" s="50"/>
      <c r="AUG171" s="50"/>
      <c r="AUH171" s="50"/>
      <c r="AUI171" s="50"/>
      <c r="AUJ171" s="50"/>
      <c r="AUK171" s="50"/>
      <c r="AUL171" s="50"/>
      <c r="AUM171" s="50"/>
      <c r="AUN171" s="50"/>
      <c r="AUO171" s="50"/>
      <c r="AUP171" s="50"/>
      <c r="AUQ171" s="50"/>
      <c r="AUR171" s="50"/>
      <c r="AUS171" s="50"/>
      <c r="AUT171" s="50"/>
      <c r="AUU171" s="50"/>
      <c r="AUV171" s="50"/>
      <c r="AUW171" s="50"/>
      <c r="AUX171" s="50"/>
      <c r="AUY171" s="50"/>
      <c r="AUZ171" s="50"/>
      <c r="AVA171" s="50"/>
      <c r="AVB171" s="50"/>
      <c r="AVC171" s="50"/>
      <c r="AVD171" s="50"/>
      <c r="AVE171" s="50"/>
      <c r="AVF171" s="50"/>
      <c r="AVG171" s="50"/>
      <c r="AVH171" s="50"/>
      <c r="AVI171" s="50"/>
      <c r="AVJ171" s="50"/>
      <c r="AVK171" s="50"/>
      <c r="AVL171" s="50"/>
      <c r="AVM171" s="50"/>
      <c r="AVN171" s="50"/>
      <c r="AVO171" s="50"/>
      <c r="AVP171" s="50"/>
      <c r="AVQ171" s="50"/>
      <c r="AVR171" s="50"/>
      <c r="AVS171" s="50"/>
      <c r="AVT171" s="50"/>
      <c r="AVU171" s="50"/>
      <c r="AVV171" s="50"/>
      <c r="AVW171" s="50"/>
      <c r="AVX171" s="50"/>
      <c r="AVY171" s="50"/>
      <c r="AVZ171" s="50"/>
      <c r="AWA171" s="50"/>
      <c r="AWB171" s="50"/>
      <c r="AWC171" s="50"/>
      <c r="AWD171" s="50"/>
      <c r="AWE171" s="50"/>
      <c r="AWF171" s="50"/>
      <c r="AWH171" s="50"/>
      <c r="AWJ171" s="50"/>
      <c r="AWK171" s="50"/>
      <c r="AWL171" s="50"/>
      <c r="AWM171" s="50"/>
      <c r="AWN171" s="50"/>
      <c r="AWO171" s="50"/>
      <c r="AWP171" s="50"/>
      <c r="AWQ171" s="50"/>
      <c r="AWV171" s="50"/>
      <c r="AWW171" s="50"/>
      <c r="AWX171" s="50"/>
      <c r="AWY171" s="50"/>
      <c r="AWZ171" s="50"/>
      <c r="AXA171" s="50"/>
      <c r="AXB171" s="50"/>
      <c r="AXC171" s="50"/>
      <c r="AXD171" s="50"/>
      <c r="AXE171" s="50"/>
      <c r="AXF171" s="50"/>
      <c r="AXG171" s="50"/>
      <c r="AXH171" s="50"/>
      <c r="AXI171" s="50"/>
      <c r="AXJ171" s="50"/>
      <c r="AXK171" s="50"/>
      <c r="AXL171" s="50"/>
      <c r="AXM171" s="50"/>
      <c r="AXN171" s="50"/>
      <c r="AXO171" s="50"/>
      <c r="AXP171" s="50"/>
      <c r="AXQ171" s="50"/>
      <c r="AXR171" s="50"/>
      <c r="AXS171" s="50"/>
      <c r="AXT171" s="50"/>
      <c r="AXU171" s="50"/>
      <c r="AXV171" s="50"/>
      <c r="AXW171" s="50"/>
      <c r="AXX171" s="50"/>
      <c r="AXY171" s="50"/>
      <c r="AXZ171" s="50"/>
      <c r="AYA171" s="50"/>
      <c r="AYB171" s="50"/>
      <c r="AYC171" s="50"/>
      <c r="AYD171" s="50"/>
      <c r="AYE171" s="50"/>
      <c r="AYF171" s="50"/>
      <c r="AYG171" s="50"/>
      <c r="AYH171" s="50"/>
      <c r="AYI171" s="50"/>
      <c r="AYJ171" s="50"/>
      <c r="AYK171" s="50"/>
      <c r="AYL171" s="50"/>
      <c r="AYM171" s="50"/>
      <c r="AYN171" s="50"/>
      <c r="AYO171" s="50"/>
      <c r="AYP171" s="50"/>
      <c r="AYQ171" s="50"/>
      <c r="AYR171" s="50"/>
      <c r="AYS171" s="50"/>
      <c r="AYT171" s="50"/>
      <c r="AYU171" s="50"/>
      <c r="AYV171" s="50"/>
      <c r="AYW171" s="50"/>
      <c r="AYX171" s="50"/>
      <c r="AYY171" s="50"/>
      <c r="AYZ171" s="50"/>
      <c r="AZA171" s="50"/>
      <c r="AZB171" s="50"/>
      <c r="AZC171" s="50"/>
      <c r="AZD171" s="50"/>
      <c r="AZE171" s="50"/>
      <c r="AZF171" s="50"/>
      <c r="AZG171" s="50"/>
      <c r="AZH171" s="50"/>
      <c r="AZI171" s="50"/>
      <c r="AZJ171" s="50"/>
      <c r="AZK171" s="50"/>
      <c r="AZL171" s="50"/>
      <c r="AZM171" s="50"/>
      <c r="AZN171" s="50"/>
      <c r="AZO171" s="50"/>
      <c r="AZP171" s="50"/>
      <c r="AZQ171" s="50"/>
      <c r="AZR171" s="50"/>
      <c r="AZS171" s="50"/>
      <c r="AZT171" s="50"/>
      <c r="AZU171" s="50"/>
      <c r="AZV171" s="50"/>
      <c r="AZW171" s="50"/>
      <c r="AZX171" s="50"/>
      <c r="AZY171" s="50"/>
      <c r="AZZ171" s="50"/>
      <c r="BAA171" s="50"/>
      <c r="BAB171" s="50"/>
      <c r="BAC171" s="50"/>
      <c r="BAD171" s="50"/>
      <c r="BAE171" s="50"/>
      <c r="BAF171" s="50"/>
      <c r="BAG171" s="50"/>
      <c r="BAH171" s="50"/>
      <c r="BAI171" s="50"/>
      <c r="BAJ171" s="50"/>
      <c r="BAK171" s="50"/>
      <c r="BAL171" s="50"/>
      <c r="BAM171" s="50"/>
      <c r="BAN171" s="50"/>
      <c r="BAO171" s="50"/>
      <c r="BAP171" s="50"/>
      <c r="BAQ171" s="50"/>
      <c r="BAR171" s="50"/>
      <c r="BAS171" s="50"/>
      <c r="BAT171" s="50"/>
      <c r="BAU171" s="50"/>
      <c r="BAV171" s="50"/>
      <c r="BAW171" s="50"/>
      <c r="BAX171" s="50"/>
      <c r="BAY171" s="50"/>
      <c r="BAZ171" s="50"/>
      <c r="BBA171" s="50"/>
      <c r="BBB171" s="50"/>
      <c r="BBC171" s="50"/>
      <c r="BBD171" s="50"/>
      <c r="BBE171" s="50"/>
      <c r="BBF171" s="50"/>
      <c r="BBG171" s="50"/>
      <c r="BBH171" s="50"/>
      <c r="BBI171" s="50"/>
      <c r="BBJ171" s="50"/>
      <c r="BBK171" s="50"/>
      <c r="BBL171" s="50"/>
      <c r="BBM171" s="50"/>
      <c r="BBN171" s="50"/>
      <c r="BBO171" s="50"/>
      <c r="BBP171" s="50"/>
      <c r="BBQ171" s="50"/>
      <c r="BBR171" s="50"/>
      <c r="BBS171" s="50"/>
      <c r="BBT171" s="50"/>
      <c r="BBU171" s="50"/>
      <c r="BBV171" s="50"/>
      <c r="BBW171" s="50"/>
      <c r="BBX171" s="50"/>
      <c r="BBY171" s="50"/>
      <c r="BBZ171" s="50"/>
      <c r="BCA171" s="50"/>
      <c r="BCB171" s="50"/>
      <c r="BCC171" s="50"/>
      <c r="BCD171" s="50"/>
      <c r="BCE171" s="50"/>
      <c r="BCF171" s="50"/>
      <c r="BCG171" s="50"/>
      <c r="BCH171" s="50"/>
      <c r="BCI171" s="50"/>
      <c r="BCJ171" s="50"/>
      <c r="BCK171" s="50"/>
      <c r="BCL171" s="50"/>
      <c r="BCM171" s="50"/>
      <c r="BCN171" s="50"/>
      <c r="BCO171" s="50"/>
      <c r="BCP171" s="50"/>
      <c r="BCQ171" s="50"/>
      <c r="BCR171" s="50"/>
      <c r="BCS171" s="50"/>
      <c r="BCT171" s="50"/>
      <c r="BCU171" s="50"/>
      <c r="BCV171" s="50"/>
      <c r="BCW171" s="50"/>
      <c r="BCX171" s="50"/>
      <c r="BCY171" s="50"/>
      <c r="BCZ171" s="50"/>
      <c r="BDA171" s="50"/>
      <c r="BDB171" s="50"/>
      <c r="BDC171" s="50"/>
      <c r="BDD171" s="50"/>
      <c r="BDE171" s="50"/>
      <c r="BDF171" s="50"/>
      <c r="BDG171" s="50"/>
      <c r="BDH171" s="50"/>
      <c r="BDI171" s="50"/>
      <c r="BDJ171" s="50"/>
      <c r="BDK171" s="50"/>
      <c r="BDL171" s="50"/>
      <c r="BDM171" s="50"/>
      <c r="BDN171" s="50"/>
      <c r="BDO171" s="50"/>
      <c r="BDP171" s="50"/>
      <c r="BDQ171" s="50"/>
      <c r="BDR171" s="50"/>
      <c r="BDS171" s="50"/>
      <c r="BDT171" s="50"/>
      <c r="BDU171" s="50"/>
      <c r="BDV171" s="50"/>
      <c r="BDW171" s="50"/>
      <c r="BDX171" s="50"/>
      <c r="BDY171" s="50"/>
      <c r="BDZ171" s="50"/>
      <c r="BEA171" s="50"/>
      <c r="BEB171" s="50"/>
      <c r="BEC171" s="50"/>
      <c r="BED171" s="50"/>
      <c r="BEE171" s="50"/>
      <c r="BEF171" s="50"/>
      <c r="BEG171" s="50"/>
      <c r="BEH171" s="50"/>
      <c r="BEI171" s="50"/>
      <c r="BEJ171" s="50"/>
      <c r="BEK171" s="50"/>
      <c r="BEL171" s="50"/>
      <c r="BEM171" s="50"/>
      <c r="BEN171" s="50"/>
      <c r="BEO171" s="50"/>
      <c r="BEP171" s="50"/>
      <c r="BEQ171" s="50"/>
      <c r="BER171" s="50"/>
      <c r="BES171" s="50"/>
      <c r="BET171" s="50"/>
      <c r="BEU171" s="50"/>
      <c r="BEV171" s="50"/>
      <c r="BEW171" s="50"/>
      <c r="BEX171" s="50"/>
      <c r="BEY171" s="50"/>
      <c r="BEZ171" s="50"/>
      <c r="BFA171" s="50"/>
      <c r="BFB171" s="50"/>
      <c r="BFC171" s="50"/>
      <c r="BFD171" s="50"/>
      <c r="BFE171" s="50"/>
      <c r="BFF171" s="50"/>
      <c r="BFG171" s="50"/>
      <c r="BFH171" s="50"/>
      <c r="BFI171" s="50"/>
      <c r="BFJ171" s="50"/>
      <c r="BFK171" s="50"/>
      <c r="BFL171" s="50"/>
      <c r="BFM171" s="50"/>
      <c r="BFN171" s="50"/>
      <c r="BFO171" s="50"/>
      <c r="BFP171" s="50"/>
      <c r="BFQ171" s="50"/>
      <c r="BFR171" s="50"/>
      <c r="BFS171" s="50"/>
      <c r="BFT171" s="50"/>
      <c r="BFU171" s="50"/>
      <c r="BFV171" s="50"/>
      <c r="BFW171" s="50"/>
      <c r="BFX171" s="50"/>
      <c r="BFY171" s="50"/>
      <c r="BFZ171" s="50"/>
      <c r="BGA171" s="50"/>
      <c r="BGB171" s="50"/>
      <c r="BGD171" s="50"/>
      <c r="BGF171" s="50"/>
      <c r="BGG171" s="50"/>
      <c r="BGH171" s="50"/>
      <c r="BGI171" s="50"/>
      <c r="BGJ171" s="50"/>
      <c r="BGK171" s="50"/>
      <c r="BGL171" s="50"/>
      <c r="BGM171" s="50"/>
      <c r="BGR171" s="50"/>
      <c r="BGS171" s="50"/>
      <c r="BGT171" s="50"/>
      <c r="BGU171" s="50"/>
      <c r="BGV171" s="50"/>
      <c r="BGW171" s="50"/>
      <c r="BGX171" s="50"/>
      <c r="BGY171" s="50"/>
      <c r="BGZ171" s="50"/>
      <c r="BHA171" s="50"/>
      <c r="BHB171" s="50"/>
      <c r="BHC171" s="50"/>
      <c r="BHD171" s="50"/>
      <c r="BHE171" s="50"/>
      <c r="BHF171" s="50"/>
      <c r="BHG171" s="50"/>
      <c r="BHH171" s="50"/>
      <c r="BHI171" s="50"/>
      <c r="BHJ171" s="50"/>
      <c r="BHK171" s="50"/>
      <c r="BHL171" s="50"/>
      <c r="BHM171" s="50"/>
      <c r="BHN171" s="50"/>
      <c r="BHO171" s="50"/>
      <c r="BHP171" s="50"/>
      <c r="BHQ171" s="50"/>
      <c r="BHR171" s="50"/>
      <c r="BHS171" s="50"/>
      <c r="BHT171" s="50"/>
      <c r="BHU171" s="50"/>
      <c r="BHV171" s="50"/>
      <c r="BHW171" s="50"/>
      <c r="BHX171" s="50"/>
      <c r="BHY171" s="50"/>
      <c r="BHZ171" s="50"/>
      <c r="BIA171" s="50"/>
      <c r="BIB171" s="50"/>
      <c r="BIC171" s="50"/>
      <c r="BID171" s="50"/>
      <c r="BIE171" s="50"/>
      <c r="BIF171" s="50"/>
      <c r="BIG171" s="50"/>
      <c r="BIH171" s="50"/>
      <c r="BII171" s="50"/>
      <c r="BIJ171" s="50"/>
      <c r="BIK171" s="50"/>
      <c r="BIL171" s="50"/>
      <c r="BIM171" s="50"/>
      <c r="BIN171" s="50"/>
      <c r="BIO171" s="50"/>
      <c r="BIP171" s="50"/>
      <c r="BIQ171" s="50"/>
      <c r="BIR171" s="50"/>
      <c r="BIS171" s="50"/>
      <c r="BIT171" s="50"/>
      <c r="BIU171" s="50"/>
      <c r="BIV171" s="50"/>
      <c r="BIW171" s="50"/>
      <c r="BIX171" s="50"/>
      <c r="BIY171" s="50"/>
      <c r="BIZ171" s="50"/>
      <c r="BJA171" s="50"/>
      <c r="BJB171" s="50"/>
      <c r="BJC171" s="50"/>
      <c r="BJD171" s="50"/>
      <c r="BJE171" s="50"/>
      <c r="BJF171" s="50"/>
      <c r="BJG171" s="50"/>
      <c r="BJH171" s="50"/>
      <c r="BJI171" s="50"/>
      <c r="BJJ171" s="50"/>
      <c r="BJK171" s="50"/>
      <c r="BJL171" s="50"/>
      <c r="BJM171" s="50"/>
      <c r="BJN171" s="50"/>
      <c r="BJO171" s="50"/>
      <c r="BJP171" s="50"/>
      <c r="BJQ171" s="50"/>
      <c r="BJR171" s="50"/>
      <c r="BJS171" s="50"/>
      <c r="BJT171" s="50"/>
      <c r="BJU171" s="50"/>
      <c r="BJV171" s="50"/>
      <c r="BJW171" s="50"/>
      <c r="BJX171" s="50"/>
      <c r="BJY171" s="50"/>
      <c r="BJZ171" s="50"/>
      <c r="BKA171" s="50"/>
      <c r="BKB171" s="50"/>
      <c r="BKC171" s="50"/>
      <c r="BKD171" s="50"/>
      <c r="BKE171" s="50"/>
      <c r="BKF171" s="50"/>
      <c r="BKG171" s="50"/>
      <c r="BKH171" s="50"/>
      <c r="BKI171" s="50"/>
      <c r="BKJ171" s="50"/>
      <c r="BKK171" s="50"/>
      <c r="BKL171" s="50"/>
      <c r="BKM171" s="50"/>
      <c r="BKN171" s="50"/>
      <c r="BKO171" s="50"/>
      <c r="BKP171" s="50"/>
      <c r="BKQ171" s="50"/>
      <c r="BKR171" s="50"/>
      <c r="BKS171" s="50"/>
      <c r="BKT171" s="50"/>
      <c r="BKU171" s="50"/>
      <c r="BKV171" s="50"/>
      <c r="BKW171" s="50"/>
      <c r="BKX171" s="50"/>
      <c r="BKY171" s="50"/>
      <c r="BKZ171" s="50"/>
      <c r="BLA171" s="50"/>
      <c r="BLB171" s="50"/>
      <c r="BLC171" s="50"/>
      <c r="BLD171" s="50"/>
      <c r="BLE171" s="50"/>
      <c r="BLF171" s="50"/>
      <c r="BLG171" s="50"/>
      <c r="BLH171" s="50"/>
      <c r="BLI171" s="50"/>
      <c r="BLJ171" s="50"/>
      <c r="BLK171" s="50"/>
      <c r="BLL171" s="50"/>
      <c r="BLM171" s="50"/>
      <c r="BLN171" s="50"/>
      <c r="BLO171" s="50"/>
      <c r="BLP171" s="50"/>
      <c r="BLQ171" s="50"/>
      <c r="BLR171" s="50"/>
      <c r="BLS171" s="50"/>
      <c r="BLT171" s="50"/>
      <c r="BLU171" s="50"/>
      <c r="BLV171" s="50"/>
      <c r="BLW171" s="50"/>
      <c r="BLX171" s="50"/>
      <c r="BLY171" s="50"/>
      <c r="BLZ171" s="50"/>
      <c r="BMA171" s="50"/>
      <c r="BMB171" s="50"/>
      <c r="BMC171" s="50"/>
      <c r="BMD171" s="50"/>
      <c r="BME171" s="50"/>
      <c r="BMF171" s="50"/>
      <c r="BMG171" s="50"/>
      <c r="BMH171" s="50"/>
      <c r="BMI171" s="50"/>
      <c r="BMJ171" s="50"/>
      <c r="BMK171" s="50"/>
      <c r="BML171" s="50"/>
      <c r="BMM171" s="50"/>
      <c r="BMN171" s="50"/>
      <c r="BMO171" s="50"/>
      <c r="BMP171" s="50"/>
      <c r="BMQ171" s="50"/>
      <c r="BMR171" s="50"/>
      <c r="BMS171" s="50"/>
      <c r="BMT171" s="50"/>
      <c r="BMU171" s="50"/>
      <c r="BMV171" s="50"/>
      <c r="BMW171" s="50"/>
      <c r="BMX171" s="50"/>
      <c r="BMY171" s="50"/>
      <c r="BMZ171" s="50"/>
      <c r="BNA171" s="50"/>
      <c r="BNB171" s="50"/>
      <c r="BNC171" s="50"/>
      <c r="BND171" s="50"/>
      <c r="BNE171" s="50"/>
      <c r="BNF171" s="50"/>
      <c r="BNG171" s="50"/>
      <c r="BNH171" s="50"/>
      <c r="BNI171" s="50"/>
      <c r="BNJ171" s="50"/>
      <c r="BNK171" s="50"/>
      <c r="BNL171" s="50"/>
      <c r="BNM171" s="50"/>
      <c r="BNN171" s="50"/>
      <c r="BNO171" s="50"/>
      <c r="BNP171" s="50"/>
      <c r="BNQ171" s="50"/>
      <c r="BNR171" s="50"/>
      <c r="BNS171" s="50"/>
      <c r="BNT171" s="50"/>
      <c r="BNU171" s="50"/>
      <c r="BNV171" s="50"/>
      <c r="BNW171" s="50"/>
      <c r="BNX171" s="50"/>
      <c r="BNY171" s="50"/>
      <c r="BNZ171" s="50"/>
      <c r="BOA171" s="50"/>
      <c r="BOB171" s="50"/>
      <c r="BOC171" s="50"/>
      <c r="BOD171" s="50"/>
      <c r="BOE171" s="50"/>
      <c r="BOF171" s="50"/>
      <c r="BOG171" s="50"/>
      <c r="BOH171" s="50"/>
      <c r="BOI171" s="50"/>
      <c r="BOJ171" s="50"/>
      <c r="BOK171" s="50"/>
      <c r="BOL171" s="50"/>
      <c r="BOM171" s="50"/>
      <c r="BON171" s="50"/>
      <c r="BOO171" s="50"/>
      <c r="BOP171" s="50"/>
      <c r="BOQ171" s="50"/>
      <c r="BOR171" s="50"/>
      <c r="BOS171" s="50"/>
      <c r="BOT171" s="50"/>
      <c r="BOU171" s="50"/>
      <c r="BOV171" s="50"/>
      <c r="BOW171" s="50"/>
      <c r="BOX171" s="50"/>
      <c r="BOY171" s="50"/>
      <c r="BOZ171" s="50"/>
      <c r="BPA171" s="50"/>
      <c r="BPB171" s="50"/>
      <c r="BPC171" s="50"/>
      <c r="BPD171" s="50"/>
      <c r="BPE171" s="50"/>
      <c r="BPF171" s="50"/>
      <c r="BPG171" s="50"/>
      <c r="BPH171" s="50"/>
      <c r="BPI171" s="50"/>
      <c r="BPJ171" s="50"/>
      <c r="BPK171" s="50"/>
      <c r="BPL171" s="50"/>
      <c r="BPM171" s="50"/>
      <c r="BPN171" s="50"/>
      <c r="BPO171" s="50"/>
      <c r="BPP171" s="50"/>
      <c r="BPQ171" s="50"/>
      <c r="BPR171" s="50"/>
      <c r="BPS171" s="50"/>
      <c r="BPT171" s="50"/>
      <c r="BPU171" s="50"/>
      <c r="BPV171" s="50"/>
      <c r="BPW171" s="50"/>
      <c r="BPX171" s="50"/>
      <c r="BPZ171" s="50"/>
      <c r="BQB171" s="50"/>
      <c r="BQC171" s="50"/>
      <c r="BQD171" s="50"/>
      <c r="BQE171" s="50"/>
      <c r="BQF171" s="50"/>
      <c r="BQG171" s="50"/>
      <c r="BQH171" s="50"/>
      <c r="BQI171" s="50"/>
      <c r="BQN171" s="50"/>
      <c r="BQO171" s="50"/>
      <c r="BQP171" s="50"/>
      <c r="BQQ171" s="50"/>
      <c r="BQR171" s="50"/>
      <c r="BQS171" s="50"/>
      <c r="BQT171" s="50"/>
      <c r="BQU171" s="50"/>
      <c r="BQV171" s="50"/>
      <c r="BQW171" s="50"/>
      <c r="BQX171" s="50"/>
      <c r="BQY171" s="50"/>
      <c r="BQZ171" s="50"/>
      <c r="BRA171" s="50"/>
      <c r="BRB171" s="50"/>
      <c r="BRC171" s="50"/>
      <c r="BRD171" s="50"/>
      <c r="BRE171" s="50"/>
      <c r="BRF171" s="50"/>
      <c r="BRG171" s="50"/>
      <c r="BRH171" s="50"/>
      <c r="BRI171" s="50"/>
      <c r="BRJ171" s="50"/>
      <c r="BRK171" s="50"/>
      <c r="BRL171" s="50"/>
      <c r="BRM171" s="50"/>
      <c r="BRN171" s="50"/>
      <c r="BRO171" s="50"/>
      <c r="BRP171" s="50"/>
      <c r="BRQ171" s="50"/>
      <c r="BRR171" s="50"/>
      <c r="BRS171" s="50"/>
      <c r="BRT171" s="50"/>
      <c r="BRU171" s="50"/>
      <c r="BRV171" s="50"/>
      <c r="BRW171" s="50"/>
      <c r="BRX171" s="50"/>
      <c r="BRY171" s="50"/>
      <c r="BRZ171" s="50"/>
      <c r="BSA171" s="50"/>
      <c r="BSB171" s="50"/>
      <c r="BSC171" s="50"/>
      <c r="BSD171" s="50"/>
      <c r="BSE171" s="50"/>
      <c r="BSF171" s="50"/>
      <c r="BSG171" s="50"/>
      <c r="BSH171" s="50"/>
      <c r="BSI171" s="50"/>
      <c r="BSJ171" s="50"/>
      <c r="BSK171" s="50"/>
      <c r="BSL171" s="50"/>
      <c r="BSM171" s="50"/>
      <c r="BSN171" s="50"/>
      <c r="BSO171" s="50"/>
      <c r="BSP171" s="50"/>
      <c r="BSQ171" s="50"/>
      <c r="BSR171" s="50"/>
      <c r="BSS171" s="50"/>
      <c r="BST171" s="50"/>
      <c r="BSU171" s="50"/>
      <c r="BSV171" s="50"/>
      <c r="BSW171" s="50"/>
      <c r="BSX171" s="50"/>
      <c r="BSY171" s="50"/>
      <c r="BSZ171" s="50"/>
      <c r="BTA171" s="50"/>
      <c r="BTB171" s="50"/>
      <c r="BTC171" s="50"/>
      <c r="BTD171" s="50"/>
      <c r="BTE171" s="50"/>
      <c r="BTF171" s="50"/>
      <c r="BTG171" s="50"/>
      <c r="BTH171" s="50"/>
      <c r="BTI171" s="50"/>
      <c r="BTJ171" s="50"/>
      <c r="BTK171" s="50"/>
      <c r="BTL171" s="50"/>
      <c r="BTM171" s="50"/>
      <c r="BTN171" s="50"/>
      <c r="BTO171" s="50"/>
      <c r="BTP171" s="50"/>
      <c r="BTQ171" s="50"/>
      <c r="BTR171" s="50"/>
      <c r="BTS171" s="50"/>
      <c r="BTT171" s="50"/>
      <c r="BTU171" s="50"/>
      <c r="BTV171" s="50"/>
      <c r="BTW171" s="50"/>
      <c r="BTX171" s="50"/>
      <c r="BTY171" s="50"/>
      <c r="BTZ171" s="50"/>
      <c r="BUA171" s="50"/>
      <c r="BUB171" s="50"/>
      <c r="BUC171" s="50"/>
      <c r="BUD171" s="50"/>
      <c r="BUE171" s="50"/>
      <c r="BUF171" s="50"/>
      <c r="BUG171" s="50"/>
      <c r="BUH171" s="50"/>
      <c r="BUI171" s="50"/>
      <c r="BUJ171" s="50"/>
      <c r="BUK171" s="50"/>
      <c r="BUL171" s="50"/>
      <c r="BUM171" s="50"/>
      <c r="BUN171" s="50"/>
      <c r="BUO171" s="50"/>
      <c r="BUP171" s="50"/>
      <c r="BUQ171" s="50"/>
      <c r="BUR171" s="50"/>
      <c r="BUS171" s="50"/>
      <c r="BUT171" s="50"/>
      <c r="BUU171" s="50"/>
      <c r="BUV171" s="50"/>
      <c r="BUW171" s="50"/>
      <c r="BUX171" s="50"/>
      <c r="BUY171" s="50"/>
      <c r="BUZ171" s="50"/>
      <c r="BVA171" s="50"/>
      <c r="BVB171" s="50"/>
      <c r="BVC171" s="50"/>
      <c r="BVD171" s="50"/>
      <c r="BVE171" s="50"/>
      <c r="BVF171" s="50"/>
      <c r="BVG171" s="50"/>
      <c r="BVH171" s="50"/>
      <c r="BVI171" s="50"/>
      <c r="BVJ171" s="50"/>
      <c r="BVK171" s="50"/>
      <c r="BVL171" s="50"/>
      <c r="BVM171" s="50"/>
      <c r="BVN171" s="50"/>
      <c r="BVO171" s="50"/>
      <c r="BVP171" s="50"/>
      <c r="BVQ171" s="50"/>
      <c r="BVR171" s="50"/>
      <c r="BVS171" s="50"/>
      <c r="BVT171" s="50"/>
      <c r="BVU171" s="50"/>
      <c r="BVV171" s="50"/>
      <c r="BVW171" s="50"/>
      <c r="BVX171" s="50"/>
      <c r="BVY171" s="50"/>
      <c r="BVZ171" s="50"/>
      <c r="BWA171" s="50"/>
      <c r="BWB171" s="50"/>
      <c r="BWC171" s="50"/>
      <c r="BWD171" s="50"/>
      <c r="BWE171" s="50"/>
      <c r="BWF171" s="50"/>
      <c r="BWG171" s="50"/>
      <c r="BWH171" s="50"/>
      <c r="BWI171" s="50"/>
      <c r="BWJ171" s="50"/>
      <c r="BWK171" s="50"/>
      <c r="BWL171" s="50"/>
      <c r="BWM171" s="50"/>
      <c r="BWN171" s="50"/>
      <c r="BWO171" s="50"/>
      <c r="BWP171" s="50"/>
      <c r="BWQ171" s="50"/>
      <c r="BWR171" s="50"/>
      <c r="BWS171" s="50"/>
      <c r="BWT171" s="50"/>
      <c r="BWU171" s="50"/>
      <c r="BWV171" s="50"/>
      <c r="BWW171" s="50"/>
      <c r="BWX171" s="50"/>
      <c r="BWY171" s="50"/>
      <c r="BWZ171" s="50"/>
      <c r="BXA171" s="50"/>
      <c r="BXB171" s="50"/>
      <c r="BXC171" s="50"/>
      <c r="BXD171" s="50"/>
      <c r="BXE171" s="50"/>
      <c r="BXF171" s="50"/>
      <c r="BXG171" s="50"/>
      <c r="BXH171" s="50"/>
      <c r="BXI171" s="50"/>
      <c r="BXJ171" s="50"/>
      <c r="BXK171" s="50"/>
      <c r="BXL171" s="50"/>
      <c r="BXM171" s="50"/>
      <c r="BXN171" s="50"/>
      <c r="BXO171" s="50"/>
      <c r="BXP171" s="50"/>
      <c r="BXQ171" s="50"/>
      <c r="BXR171" s="50"/>
      <c r="BXS171" s="50"/>
      <c r="BXT171" s="50"/>
      <c r="BXU171" s="50"/>
      <c r="BXV171" s="50"/>
      <c r="BXW171" s="50"/>
      <c r="BXX171" s="50"/>
      <c r="BXY171" s="50"/>
      <c r="BXZ171" s="50"/>
      <c r="BYA171" s="50"/>
      <c r="BYB171" s="50"/>
      <c r="BYC171" s="50"/>
      <c r="BYD171" s="50"/>
      <c r="BYE171" s="50"/>
      <c r="BYF171" s="50"/>
      <c r="BYG171" s="50"/>
      <c r="BYH171" s="50"/>
      <c r="BYI171" s="50"/>
      <c r="BYJ171" s="50"/>
      <c r="BYK171" s="50"/>
      <c r="BYL171" s="50"/>
      <c r="BYM171" s="50"/>
      <c r="BYN171" s="50"/>
      <c r="BYO171" s="50"/>
      <c r="BYP171" s="50"/>
      <c r="BYQ171" s="50"/>
      <c r="BYR171" s="50"/>
      <c r="BYS171" s="50"/>
      <c r="BYT171" s="50"/>
      <c r="BYU171" s="50"/>
      <c r="BYV171" s="50"/>
      <c r="BYW171" s="50"/>
      <c r="BYX171" s="50"/>
      <c r="BYY171" s="50"/>
      <c r="BYZ171" s="50"/>
      <c r="BZA171" s="50"/>
      <c r="BZB171" s="50"/>
      <c r="BZC171" s="50"/>
      <c r="BZD171" s="50"/>
      <c r="BZE171" s="50"/>
      <c r="BZF171" s="50"/>
      <c r="BZG171" s="50"/>
      <c r="BZH171" s="50"/>
      <c r="BZI171" s="50"/>
      <c r="BZJ171" s="50"/>
      <c r="BZK171" s="50"/>
      <c r="BZL171" s="50"/>
      <c r="BZM171" s="50"/>
      <c r="BZN171" s="50"/>
      <c r="BZO171" s="50"/>
      <c r="BZP171" s="50"/>
      <c r="BZQ171" s="50"/>
      <c r="BZR171" s="50"/>
      <c r="BZS171" s="50"/>
      <c r="BZT171" s="50"/>
      <c r="BZV171" s="50"/>
      <c r="BZX171" s="50"/>
      <c r="BZY171" s="50"/>
      <c r="BZZ171" s="50"/>
      <c r="CAA171" s="50"/>
      <c r="CAB171" s="50"/>
      <c r="CAC171" s="50"/>
      <c r="CAD171" s="50"/>
      <c r="CAE171" s="50"/>
      <c r="CAJ171" s="50"/>
      <c r="CAK171" s="50"/>
      <c r="CAL171" s="50"/>
      <c r="CAM171" s="50"/>
      <c r="CAN171" s="50"/>
      <c r="CAO171" s="50"/>
      <c r="CAP171" s="50"/>
      <c r="CAQ171" s="50"/>
      <c r="CAR171" s="50"/>
      <c r="CAS171" s="50"/>
      <c r="CAT171" s="50"/>
      <c r="CAU171" s="50"/>
      <c r="CAV171" s="50"/>
      <c r="CAW171" s="50"/>
      <c r="CAX171" s="50"/>
      <c r="CAY171" s="50"/>
      <c r="CAZ171" s="50"/>
      <c r="CBA171" s="50"/>
      <c r="CBB171" s="50"/>
      <c r="CBC171" s="50"/>
      <c r="CBD171" s="50"/>
      <c r="CBE171" s="50"/>
      <c r="CBF171" s="50"/>
      <c r="CBG171" s="50"/>
      <c r="CBH171" s="50"/>
      <c r="CBI171" s="50"/>
      <c r="CBJ171" s="50"/>
      <c r="CBK171" s="50"/>
      <c r="CBL171" s="50"/>
      <c r="CBM171" s="50"/>
      <c r="CBN171" s="50"/>
      <c r="CBO171" s="50"/>
      <c r="CBP171" s="50"/>
      <c r="CBQ171" s="50"/>
      <c r="CBR171" s="50"/>
      <c r="CBS171" s="50"/>
      <c r="CBT171" s="50"/>
      <c r="CBU171" s="50"/>
      <c r="CBV171" s="50"/>
      <c r="CBW171" s="50"/>
      <c r="CBX171" s="50"/>
      <c r="CBY171" s="50"/>
      <c r="CBZ171" s="50"/>
      <c r="CCA171" s="50"/>
      <c r="CCB171" s="50"/>
      <c r="CCC171" s="50"/>
      <c r="CCD171" s="50"/>
      <c r="CCE171" s="50"/>
      <c r="CCF171" s="50"/>
      <c r="CCG171" s="50"/>
      <c r="CCH171" s="50"/>
      <c r="CCI171" s="50"/>
      <c r="CCJ171" s="50"/>
      <c r="CCK171" s="50"/>
      <c r="CCL171" s="50"/>
      <c r="CCM171" s="50"/>
      <c r="CCN171" s="50"/>
      <c r="CCO171" s="50"/>
      <c r="CCP171" s="50"/>
      <c r="CCQ171" s="50"/>
      <c r="CCR171" s="50"/>
      <c r="CCS171" s="50"/>
      <c r="CCT171" s="50"/>
      <c r="CCU171" s="50"/>
      <c r="CCV171" s="50"/>
      <c r="CCW171" s="50"/>
      <c r="CCX171" s="50"/>
      <c r="CCY171" s="50"/>
      <c r="CCZ171" s="50"/>
      <c r="CDA171" s="50"/>
      <c r="CDB171" s="50"/>
      <c r="CDC171" s="50"/>
      <c r="CDD171" s="50"/>
      <c r="CDE171" s="50"/>
      <c r="CDF171" s="50"/>
      <c r="CDG171" s="50"/>
      <c r="CDH171" s="50"/>
      <c r="CDI171" s="50"/>
      <c r="CDJ171" s="50"/>
      <c r="CDK171" s="50"/>
      <c r="CDL171" s="50"/>
      <c r="CDM171" s="50"/>
      <c r="CDN171" s="50"/>
      <c r="CDO171" s="50"/>
      <c r="CDP171" s="50"/>
      <c r="CDQ171" s="50"/>
      <c r="CDR171" s="50"/>
      <c r="CDS171" s="50"/>
      <c r="CDT171" s="50"/>
      <c r="CDU171" s="50"/>
      <c r="CDV171" s="50"/>
      <c r="CDW171" s="50"/>
      <c r="CDX171" s="50"/>
      <c r="CDY171" s="50"/>
      <c r="CDZ171" s="50"/>
      <c r="CEA171" s="50"/>
      <c r="CEB171" s="50"/>
      <c r="CEC171" s="50"/>
      <c r="CED171" s="50"/>
      <c r="CEE171" s="50"/>
      <c r="CEF171" s="50"/>
      <c r="CEG171" s="50"/>
      <c r="CEH171" s="50"/>
      <c r="CEI171" s="50"/>
      <c r="CEJ171" s="50"/>
      <c r="CEK171" s="50"/>
      <c r="CEL171" s="50"/>
      <c r="CEM171" s="50"/>
      <c r="CEN171" s="50"/>
      <c r="CEO171" s="50"/>
      <c r="CEP171" s="50"/>
      <c r="CEQ171" s="50"/>
      <c r="CER171" s="50"/>
      <c r="CES171" s="50"/>
      <c r="CET171" s="50"/>
      <c r="CEU171" s="50"/>
      <c r="CEV171" s="50"/>
      <c r="CEW171" s="50"/>
      <c r="CEX171" s="50"/>
      <c r="CEY171" s="50"/>
      <c r="CEZ171" s="50"/>
      <c r="CFA171" s="50"/>
      <c r="CFB171" s="50"/>
      <c r="CFC171" s="50"/>
      <c r="CFD171" s="50"/>
      <c r="CFE171" s="50"/>
      <c r="CFF171" s="50"/>
      <c r="CFG171" s="50"/>
      <c r="CFH171" s="50"/>
      <c r="CFI171" s="50"/>
      <c r="CFJ171" s="50"/>
      <c r="CFK171" s="50"/>
      <c r="CFL171" s="50"/>
      <c r="CFM171" s="50"/>
      <c r="CFN171" s="50"/>
      <c r="CFO171" s="50"/>
      <c r="CFP171" s="50"/>
      <c r="CFQ171" s="50"/>
      <c r="CFR171" s="50"/>
      <c r="CFS171" s="50"/>
      <c r="CFT171" s="50"/>
      <c r="CFU171" s="50"/>
      <c r="CFV171" s="50"/>
      <c r="CFW171" s="50"/>
      <c r="CFX171" s="50"/>
      <c r="CFY171" s="50"/>
      <c r="CFZ171" s="50"/>
      <c r="CGA171" s="50"/>
      <c r="CGB171" s="50"/>
      <c r="CGC171" s="50"/>
      <c r="CGD171" s="50"/>
      <c r="CGE171" s="50"/>
      <c r="CGF171" s="50"/>
      <c r="CGG171" s="50"/>
      <c r="CGH171" s="50"/>
      <c r="CGI171" s="50"/>
      <c r="CGJ171" s="50"/>
      <c r="CGK171" s="50"/>
      <c r="CGL171" s="50"/>
      <c r="CGM171" s="50"/>
      <c r="CGN171" s="50"/>
      <c r="CGO171" s="50"/>
      <c r="CGP171" s="50"/>
      <c r="CGQ171" s="50"/>
      <c r="CGR171" s="50"/>
      <c r="CGS171" s="50"/>
      <c r="CGT171" s="50"/>
      <c r="CGU171" s="50"/>
      <c r="CGV171" s="50"/>
      <c r="CGW171" s="50"/>
      <c r="CGX171" s="50"/>
      <c r="CGY171" s="50"/>
      <c r="CGZ171" s="50"/>
      <c r="CHA171" s="50"/>
      <c r="CHB171" s="50"/>
      <c r="CHC171" s="50"/>
      <c r="CHD171" s="50"/>
      <c r="CHE171" s="50"/>
      <c r="CHF171" s="50"/>
      <c r="CHG171" s="50"/>
      <c r="CHH171" s="50"/>
      <c r="CHI171" s="50"/>
      <c r="CHJ171" s="50"/>
      <c r="CHK171" s="50"/>
      <c r="CHL171" s="50"/>
      <c r="CHM171" s="50"/>
      <c r="CHN171" s="50"/>
      <c r="CHO171" s="50"/>
      <c r="CHP171" s="50"/>
      <c r="CHQ171" s="50"/>
      <c r="CHR171" s="50"/>
      <c r="CHS171" s="50"/>
      <c r="CHT171" s="50"/>
      <c r="CHU171" s="50"/>
      <c r="CHV171" s="50"/>
      <c r="CHW171" s="50"/>
      <c r="CHX171" s="50"/>
      <c r="CHY171" s="50"/>
      <c r="CHZ171" s="50"/>
      <c r="CIA171" s="50"/>
      <c r="CIB171" s="50"/>
      <c r="CIC171" s="50"/>
      <c r="CID171" s="50"/>
      <c r="CIE171" s="50"/>
      <c r="CIF171" s="50"/>
      <c r="CIG171" s="50"/>
      <c r="CIH171" s="50"/>
      <c r="CII171" s="50"/>
      <c r="CIJ171" s="50"/>
      <c r="CIK171" s="50"/>
      <c r="CIL171" s="50"/>
      <c r="CIM171" s="50"/>
      <c r="CIN171" s="50"/>
      <c r="CIO171" s="50"/>
      <c r="CIP171" s="50"/>
      <c r="CIQ171" s="50"/>
      <c r="CIR171" s="50"/>
      <c r="CIS171" s="50"/>
      <c r="CIT171" s="50"/>
      <c r="CIU171" s="50"/>
      <c r="CIV171" s="50"/>
      <c r="CIW171" s="50"/>
      <c r="CIX171" s="50"/>
      <c r="CIY171" s="50"/>
      <c r="CIZ171" s="50"/>
      <c r="CJA171" s="50"/>
      <c r="CJB171" s="50"/>
      <c r="CJC171" s="50"/>
      <c r="CJD171" s="50"/>
      <c r="CJE171" s="50"/>
      <c r="CJF171" s="50"/>
      <c r="CJG171" s="50"/>
      <c r="CJH171" s="50"/>
      <c r="CJI171" s="50"/>
      <c r="CJJ171" s="50"/>
      <c r="CJK171" s="50"/>
      <c r="CJL171" s="50"/>
      <c r="CJM171" s="50"/>
      <c r="CJN171" s="50"/>
      <c r="CJO171" s="50"/>
      <c r="CJP171" s="50"/>
      <c r="CJR171" s="50"/>
      <c r="CJT171" s="50"/>
      <c r="CJU171" s="50"/>
      <c r="CJV171" s="50"/>
      <c r="CJW171" s="50"/>
      <c r="CJX171" s="50"/>
      <c r="CJY171" s="50"/>
      <c r="CJZ171" s="50"/>
      <c r="CKA171" s="50"/>
      <c r="CKF171" s="50"/>
      <c r="CKG171" s="50"/>
      <c r="CKH171" s="50"/>
      <c r="CKI171" s="50"/>
      <c r="CKJ171" s="50"/>
      <c r="CKK171" s="50"/>
      <c r="CKL171" s="50"/>
      <c r="CKM171" s="50"/>
      <c r="CKN171" s="50"/>
      <c r="CKO171" s="50"/>
      <c r="CKP171" s="50"/>
      <c r="CKQ171" s="50"/>
      <c r="CKR171" s="50"/>
      <c r="CKS171" s="50"/>
      <c r="CKT171" s="50"/>
      <c r="CKU171" s="50"/>
      <c r="CKV171" s="50"/>
      <c r="CKW171" s="50"/>
      <c r="CKX171" s="50"/>
      <c r="CKY171" s="50"/>
      <c r="CKZ171" s="50"/>
      <c r="CLA171" s="50"/>
      <c r="CLB171" s="50"/>
      <c r="CLC171" s="50"/>
      <c r="CLD171" s="50"/>
      <c r="CLE171" s="50"/>
      <c r="CLF171" s="50"/>
      <c r="CLG171" s="50"/>
      <c r="CLH171" s="50"/>
      <c r="CLI171" s="50"/>
      <c r="CLJ171" s="50"/>
      <c r="CLK171" s="50"/>
      <c r="CLL171" s="50"/>
      <c r="CLM171" s="50"/>
      <c r="CLN171" s="50"/>
      <c r="CLO171" s="50"/>
      <c r="CLP171" s="50"/>
      <c r="CLQ171" s="50"/>
      <c r="CLR171" s="50"/>
      <c r="CLS171" s="50"/>
      <c r="CLT171" s="50"/>
      <c r="CLU171" s="50"/>
      <c r="CLV171" s="50"/>
      <c r="CLW171" s="50"/>
      <c r="CLX171" s="50"/>
      <c r="CLY171" s="50"/>
      <c r="CLZ171" s="50"/>
      <c r="CMA171" s="50"/>
      <c r="CMB171" s="50"/>
      <c r="CMC171" s="50"/>
      <c r="CMD171" s="50"/>
      <c r="CME171" s="50"/>
      <c r="CMF171" s="50"/>
      <c r="CMG171" s="50"/>
      <c r="CMH171" s="50"/>
      <c r="CMI171" s="50"/>
      <c r="CMJ171" s="50"/>
      <c r="CMK171" s="50"/>
      <c r="CML171" s="50"/>
      <c r="CMM171" s="50"/>
      <c r="CMN171" s="50"/>
      <c r="CMO171" s="50"/>
      <c r="CMP171" s="50"/>
      <c r="CMQ171" s="50"/>
      <c r="CMR171" s="50"/>
      <c r="CMS171" s="50"/>
      <c r="CMT171" s="50"/>
      <c r="CMU171" s="50"/>
      <c r="CMV171" s="50"/>
      <c r="CMW171" s="50"/>
      <c r="CMX171" s="50"/>
      <c r="CMY171" s="50"/>
      <c r="CMZ171" s="50"/>
      <c r="CNA171" s="50"/>
      <c r="CNB171" s="50"/>
      <c r="CNC171" s="50"/>
      <c r="CND171" s="50"/>
      <c r="CNE171" s="50"/>
      <c r="CNF171" s="50"/>
      <c r="CNG171" s="50"/>
      <c r="CNH171" s="50"/>
      <c r="CNI171" s="50"/>
      <c r="CNJ171" s="50"/>
      <c r="CNK171" s="50"/>
      <c r="CNL171" s="50"/>
      <c r="CNM171" s="50"/>
      <c r="CNN171" s="50"/>
      <c r="CNO171" s="50"/>
      <c r="CNP171" s="50"/>
      <c r="CNQ171" s="50"/>
      <c r="CNR171" s="50"/>
      <c r="CNS171" s="50"/>
      <c r="CNT171" s="50"/>
      <c r="CNU171" s="50"/>
      <c r="CNV171" s="50"/>
      <c r="CNW171" s="50"/>
      <c r="CNX171" s="50"/>
      <c r="CNY171" s="50"/>
      <c r="CNZ171" s="50"/>
      <c r="COA171" s="50"/>
      <c r="COB171" s="50"/>
      <c r="COC171" s="50"/>
      <c r="COD171" s="50"/>
      <c r="COE171" s="50"/>
      <c r="COF171" s="50"/>
      <c r="COG171" s="50"/>
      <c r="COH171" s="50"/>
      <c r="COI171" s="50"/>
      <c r="COJ171" s="50"/>
      <c r="COK171" s="50"/>
      <c r="COL171" s="50"/>
      <c r="COM171" s="50"/>
      <c r="CON171" s="50"/>
      <c r="COO171" s="50"/>
      <c r="COP171" s="50"/>
      <c r="COQ171" s="50"/>
      <c r="COR171" s="50"/>
      <c r="COS171" s="50"/>
      <c r="COT171" s="50"/>
      <c r="COU171" s="50"/>
      <c r="COV171" s="50"/>
      <c r="COW171" s="50"/>
      <c r="COX171" s="50"/>
      <c r="COY171" s="50"/>
      <c r="COZ171" s="50"/>
      <c r="CPA171" s="50"/>
      <c r="CPB171" s="50"/>
      <c r="CPC171" s="50"/>
      <c r="CPD171" s="50"/>
      <c r="CPE171" s="50"/>
      <c r="CPF171" s="50"/>
      <c r="CPG171" s="50"/>
      <c r="CPH171" s="50"/>
      <c r="CPI171" s="50"/>
      <c r="CPJ171" s="50"/>
      <c r="CPK171" s="50"/>
      <c r="CPL171" s="50"/>
      <c r="CPM171" s="50"/>
      <c r="CPN171" s="50"/>
      <c r="CPO171" s="50"/>
      <c r="CPP171" s="50"/>
      <c r="CPQ171" s="50"/>
      <c r="CPR171" s="50"/>
      <c r="CPS171" s="50"/>
      <c r="CPT171" s="50"/>
      <c r="CPU171" s="50"/>
      <c r="CPV171" s="50"/>
      <c r="CPW171" s="50"/>
      <c r="CPX171" s="50"/>
      <c r="CPY171" s="50"/>
      <c r="CPZ171" s="50"/>
      <c r="CQA171" s="50"/>
      <c r="CQB171" s="50"/>
      <c r="CQC171" s="50"/>
      <c r="CQD171" s="50"/>
      <c r="CQE171" s="50"/>
      <c r="CQF171" s="50"/>
      <c r="CQG171" s="50"/>
      <c r="CQH171" s="50"/>
      <c r="CQI171" s="50"/>
      <c r="CQJ171" s="50"/>
      <c r="CQK171" s="50"/>
      <c r="CQL171" s="50"/>
      <c r="CQM171" s="50"/>
      <c r="CQN171" s="50"/>
      <c r="CQO171" s="50"/>
      <c r="CQP171" s="50"/>
      <c r="CQQ171" s="50"/>
      <c r="CQR171" s="50"/>
      <c r="CQS171" s="50"/>
      <c r="CQT171" s="50"/>
      <c r="CQU171" s="50"/>
      <c r="CQV171" s="50"/>
      <c r="CQW171" s="50"/>
      <c r="CQX171" s="50"/>
      <c r="CQY171" s="50"/>
      <c r="CQZ171" s="50"/>
      <c r="CRA171" s="50"/>
      <c r="CRB171" s="50"/>
      <c r="CRC171" s="50"/>
      <c r="CRD171" s="50"/>
      <c r="CRE171" s="50"/>
      <c r="CRF171" s="50"/>
      <c r="CRG171" s="50"/>
      <c r="CRH171" s="50"/>
      <c r="CRI171" s="50"/>
      <c r="CRJ171" s="50"/>
      <c r="CRK171" s="50"/>
      <c r="CRL171" s="50"/>
      <c r="CRM171" s="50"/>
      <c r="CRN171" s="50"/>
      <c r="CRO171" s="50"/>
      <c r="CRP171" s="50"/>
      <c r="CRQ171" s="50"/>
      <c r="CRR171" s="50"/>
      <c r="CRS171" s="50"/>
      <c r="CRT171" s="50"/>
      <c r="CRU171" s="50"/>
      <c r="CRV171" s="50"/>
      <c r="CRW171" s="50"/>
      <c r="CRX171" s="50"/>
      <c r="CRY171" s="50"/>
      <c r="CRZ171" s="50"/>
      <c r="CSA171" s="50"/>
      <c r="CSB171" s="50"/>
      <c r="CSC171" s="50"/>
      <c r="CSD171" s="50"/>
      <c r="CSE171" s="50"/>
      <c r="CSF171" s="50"/>
      <c r="CSG171" s="50"/>
      <c r="CSH171" s="50"/>
      <c r="CSI171" s="50"/>
      <c r="CSJ171" s="50"/>
      <c r="CSK171" s="50"/>
      <c r="CSL171" s="50"/>
      <c r="CSM171" s="50"/>
      <c r="CSN171" s="50"/>
      <c r="CSO171" s="50"/>
      <c r="CSP171" s="50"/>
      <c r="CSQ171" s="50"/>
      <c r="CSR171" s="50"/>
      <c r="CSS171" s="50"/>
      <c r="CST171" s="50"/>
      <c r="CSU171" s="50"/>
      <c r="CSV171" s="50"/>
      <c r="CSW171" s="50"/>
      <c r="CSX171" s="50"/>
      <c r="CSY171" s="50"/>
      <c r="CSZ171" s="50"/>
      <c r="CTA171" s="50"/>
      <c r="CTB171" s="50"/>
      <c r="CTC171" s="50"/>
      <c r="CTD171" s="50"/>
      <c r="CTE171" s="50"/>
      <c r="CTF171" s="50"/>
      <c r="CTG171" s="50"/>
      <c r="CTH171" s="50"/>
      <c r="CTI171" s="50"/>
      <c r="CTJ171" s="50"/>
      <c r="CTK171" s="50"/>
      <c r="CTL171" s="50"/>
      <c r="CTN171" s="50"/>
      <c r="CTP171" s="50"/>
      <c r="CTQ171" s="50"/>
      <c r="CTR171" s="50"/>
      <c r="CTS171" s="50"/>
      <c r="CTT171" s="50"/>
      <c r="CTU171" s="50"/>
      <c r="CTV171" s="50"/>
      <c r="CTW171" s="50"/>
      <c r="CUB171" s="50"/>
      <c r="CUC171" s="50"/>
      <c r="CUD171" s="50"/>
      <c r="CUE171" s="50"/>
      <c r="CUF171" s="50"/>
      <c r="CUG171" s="50"/>
      <c r="CUH171" s="50"/>
      <c r="CUI171" s="50"/>
      <c r="CUJ171" s="50"/>
      <c r="CUK171" s="50"/>
      <c r="CUL171" s="50"/>
      <c r="CUM171" s="50"/>
      <c r="CUN171" s="50"/>
      <c r="CUO171" s="50"/>
      <c r="CUP171" s="50"/>
      <c r="CUQ171" s="50"/>
      <c r="CUR171" s="50"/>
      <c r="CUS171" s="50"/>
      <c r="CUT171" s="50"/>
      <c r="CUU171" s="50"/>
      <c r="CUV171" s="50"/>
      <c r="CUW171" s="50"/>
      <c r="CUX171" s="50"/>
      <c r="CUY171" s="50"/>
      <c r="CUZ171" s="50"/>
      <c r="CVA171" s="50"/>
      <c r="CVB171" s="50"/>
      <c r="CVC171" s="50"/>
      <c r="CVD171" s="50"/>
      <c r="CVE171" s="50"/>
      <c r="CVF171" s="50"/>
      <c r="CVG171" s="50"/>
      <c r="CVH171" s="50"/>
      <c r="CVI171" s="50"/>
      <c r="CVJ171" s="50"/>
      <c r="CVK171" s="50"/>
      <c r="CVL171" s="50"/>
      <c r="CVM171" s="50"/>
      <c r="CVN171" s="50"/>
      <c r="CVO171" s="50"/>
      <c r="CVP171" s="50"/>
      <c r="CVQ171" s="50"/>
      <c r="CVR171" s="50"/>
      <c r="CVS171" s="50"/>
      <c r="CVT171" s="50"/>
      <c r="CVU171" s="50"/>
      <c r="CVV171" s="50"/>
      <c r="CVW171" s="50"/>
      <c r="CVX171" s="50"/>
      <c r="CVY171" s="50"/>
      <c r="CVZ171" s="50"/>
      <c r="CWA171" s="50"/>
      <c r="CWB171" s="50"/>
      <c r="CWC171" s="50"/>
      <c r="CWD171" s="50"/>
      <c r="CWE171" s="50"/>
      <c r="CWF171" s="50"/>
      <c r="CWG171" s="50"/>
      <c r="CWH171" s="50"/>
      <c r="CWI171" s="50"/>
      <c r="CWJ171" s="50"/>
      <c r="CWK171" s="50"/>
      <c r="CWL171" s="50"/>
      <c r="CWM171" s="50"/>
      <c r="CWN171" s="50"/>
      <c r="CWO171" s="50"/>
      <c r="CWP171" s="50"/>
      <c r="CWQ171" s="50"/>
      <c r="CWR171" s="50"/>
      <c r="CWS171" s="50"/>
      <c r="CWT171" s="50"/>
      <c r="CWU171" s="50"/>
      <c r="CWV171" s="50"/>
      <c r="CWW171" s="50"/>
      <c r="CWX171" s="50"/>
      <c r="CWY171" s="50"/>
      <c r="CWZ171" s="50"/>
      <c r="CXA171" s="50"/>
      <c r="CXB171" s="50"/>
      <c r="CXC171" s="50"/>
      <c r="CXD171" s="50"/>
      <c r="CXE171" s="50"/>
      <c r="CXF171" s="50"/>
      <c r="CXG171" s="50"/>
      <c r="CXH171" s="50"/>
      <c r="CXI171" s="50"/>
      <c r="CXJ171" s="50"/>
      <c r="CXK171" s="50"/>
      <c r="CXL171" s="50"/>
      <c r="CXM171" s="50"/>
      <c r="CXN171" s="50"/>
      <c r="CXO171" s="50"/>
      <c r="CXP171" s="50"/>
      <c r="CXQ171" s="50"/>
      <c r="CXR171" s="50"/>
      <c r="CXS171" s="50"/>
      <c r="CXT171" s="50"/>
      <c r="CXU171" s="50"/>
      <c r="CXV171" s="50"/>
      <c r="CXW171" s="50"/>
      <c r="CXX171" s="50"/>
      <c r="CXY171" s="50"/>
      <c r="CXZ171" s="50"/>
      <c r="CYA171" s="50"/>
      <c r="CYB171" s="50"/>
      <c r="CYC171" s="50"/>
      <c r="CYD171" s="50"/>
      <c r="CYE171" s="50"/>
      <c r="CYF171" s="50"/>
      <c r="CYG171" s="50"/>
      <c r="CYH171" s="50"/>
      <c r="CYI171" s="50"/>
      <c r="CYJ171" s="50"/>
      <c r="CYK171" s="50"/>
      <c r="CYL171" s="50"/>
      <c r="CYM171" s="50"/>
      <c r="CYN171" s="50"/>
      <c r="CYO171" s="50"/>
      <c r="CYP171" s="50"/>
      <c r="CYQ171" s="50"/>
      <c r="CYR171" s="50"/>
      <c r="CYS171" s="50"/>
      <c r="CYT171" s="50"/>
      <c r="CYU171" s="50"/>
      <c r="CYV171" s="50"/>
      <c r="CYW171" s="50"/>
      <c r="CYX171" s="50"/>
      <c r="CYY171" s="50"/>
      <c r="CYZ171" s="50"/>
      <c r="CZA171" s="50"/>
      <c r="CZB171" s="50"/>
      <c r="CZC171" s="50"/>
      <c r="CZD171" s="50"/>
      <c r="CZE171" s="50"/>
      <c r="CZF171" s="50"/>
      <c r="CZG171" s="50"/>
      <c r="CZH171" s="50"/>
      <c r="CZI171" s="50"/>
      <c r="CZJ171" s="50"/>
      <c r="CZK171" s="50"/>
      <c r="CZL171" s="50"/>
      <c r="CZM171" s="50"/>
      <c r="CZN171" s="50"/>
      <c r="CZO171" s="50"/>
      <c r="CZP171" s="50"/>
      <c r="CZQ171" s="50"/>
      <c r="CZR171" s="50"/>
      <c r="CZS171" s="50"/>
      <c r="CZT171" s="50"/>
      <c r="CZU171" s="50"/>
      <c r="CZV171" s="50"/>
      <c r="CZW171" s="50"/>
      <c r="CZX171" s="50"/>
      <c r="CZY171" s="50"/>
      <c r="CZZ171" s="50"/>
      <c r="DAA171" s="50"/>
      <c r="DAB171" s="50"/>
      <c r="DAC171" s="50"/>
      <c r="DAD171" s="50"/>
      <c r="DAE171" s="50"/>
      <c r="DAF171" s="50"/>
      <c r="DAG171" s="50"/>
      <c r="DAH171" s="50"/>
      <c r="DAI171" s="50"/>
      <c r="DAJ171" s="50"/>
      <c r="DAK171" s="50"/>
      <c r="DAL171" s="50"/>
      <c r="DAM171" s="50"/>
      <c r="DAN171" s="50"/>
      <c r="DAO171" s="50"/>
      <c r="DAP171" s="50"/>
      <c r="DAQ171" s="50"/>
      <c r="DAR171" s="50"/>
      <c r="DAS171" s="50"/>
      <c r="DAT171" s="50"/>
      <c r="DAU171" s="50"/>
      <c r="DAV171" s="50"/>
      <c r="DAW171" s="50"/>
      <c r="DAX171" s="50"/>
      <c r="DAY171" s="50"/>
      <c r="DAZ171" s="50"/>
      <c r="DBA171" s="50"/>
      <c r="DBB171" s="50"/>
      <c r="DBC171" s="50"/>
      <c r="DBD171" s="50"/>
      <c r="DBE171" s="50"/>
      <c r="DBF171" s="50"/>
      <c r="DBG171" s="50"/>
      <c r="DBH171" s="50"/>
      <c r="DBI171" s="50"/>
      <c r="DBJ171" s="50"/>
      <c r="DBK171" s="50"/>
      <c r="DBL171" s="50"/>
      <c r="DBM171" s="50"/>
      <c r="DBN171" s="50"/>
      <c r="DBO171" s="50"/>
      <c r="DBP171" s="50"/>
      <c r="DBQ171" s="50"/>
      <c r="DBR171" s="50"/>
      <c r="DBS171" s="50"/>
      <c r="DBT171" s="50"/>
      <c r="DBU171" s="50"/>
      <c r="DBV171" s="50"/>
      <c r="DBW171" s="50"/>
      <c r="DBX171" s="50"/>
      <c r="DBY171" s="50"/>
      <c r="DBZ171" s="50"/>
      <c r="DCA171" s="50"/>
      <c r="DCB171" s="50"/>
      <c r="DCC171" s="50"/>
      <c r="DCD171" s="50"/>
      <c r="DCE171" s="50"/>
      <c r="DCF171" s="50"/>
      <c r="DCG171" s="50"/>
      <c r="DCH171" s="50"/>
      <c r="DCI171" s="50"/>
      <c r="DCJ171" s="50"/>
      <c r="DCK171" s="50"/>
      <c r="DCL171" s="50"/>
      <c r="DCM171" s="50"/>
      <c r="DCN171" s="50"/>
      <c r="DCO171" s="50"/>
      <c r="DCP171" s="50"/>
      <c r="DCQ171" s="50"/>
      <c r="DCR171" s="50"/>
      <c r="DCS171" s="50"/>
      <c r="DCT171" s="50"/>
      <c r="DCU171" s="50"/>
      <c r="DCV171" s="50"/>
      <c r="DCW171" s="50"/>
      <c r="DCX171" s="50"/>
      <c r="DCY171" s="50"/>
      <c r="DCZ171" s="50"/>
      <c r="DDA171" s="50"/>
      <c r="DDB171" s="50"/>
      <c r="DDC171" s="50"/>
      <c r="DDD171" s="50"/>
      <c r="DDE171" s="50"/>
      <c r="DDF171" s="50"/>
      <c r="DDG171" s="50"/>
      <c r="DDH171" s="50"/>
      <c r="DDJ171" s="50"/>
      <c r="DDL171" s="50"/>
      <c r="DDM171" s="50"/>
      <c r="DDN171" s="50"/>
      <c r="DDO171" s="50"/>
      <c r="DDP171" s="50"/>
      <c r="DDQ171" s="50"/>
      <c r="DDR171" s="50"/>
      <c r="DDS171" s="50"/>
      <c r="DDX171" s="50"/>
      <c r="DDY171" s="50"/>
      <c r="DDZ171" s="50"/>
      <c r="DEA171" s="50"/>
      <c r="DEB171" s="50"/>
      <c r="DEC171" s="50"/>
      <c r="DED171" s="50"/>
      <c r="DEE171" s="50"/>
      <c r="DEF171" s="50"/>
      <c r="DEG171" s="50"/>
      <c r="DEH171" s="50"/>
      <c r="DEI171" s="50"/>
      <c r="DEJ171" s="50"/>
      <c r="DEK171" s="50"/>
      <c r="DEL171" s="50"/>
      <c r="DEM171" s="50"/>
      <c r="DEN171" s="50"/>
      <c r="DEO171" s="50"/>
      <c r="DEP171" s="50"/>
      <c r="DEQ171" s="50"/>
      <c r="DER171" s="50"/>
      <c r="DES171" s="50"/>
      <c r="DET171" s="50"/>
      <c r="DEU171" s="50"/>
      <c r="DEV171" s="50"/>
      <c r="DEW171" s="50"/>
      <c r="DEX171" s="50"/>
      <c r="DEY171" s="50"/>
      <c r="DEZ171" s="50"/>
      <c r="DFA171" s="50"/>
      <c r="DFB171" s="50"/>
      <c r="DFC171" s="50"/>
      <c r="DFD171" s="50"/>
      <c r="DFE171" s="50"/>
      <c r="DFF171" s="50"/>
      <c r="DFG171" s="50"/>
      <c r="DFH171" s="50"/>
      <c r="DFI171" s="50"/>
      <c r="DFJ171" s="50"/>
      <c r="DFK171" s="50"/>
      <c r="DFL171" s="50"/>
      <c r="DFM171" s="50"/>
      <c r="DFN171" s="50"/>
      <c r="DFO171" s="50"/>
      <c r="DFP171" s="50"/>
      <c r="DFQ171" s="50"/>
      <c r="DFR171" s="50"/>
      <c r="DFS171" s="50"/>
      <c r="DFT171" s="50"/>
      <c r="DFU171" s="50"/>
      <c r="DFV171" s="50"/>
      <c r="DFW171" s="50"/>
      <c r="DFX171" s="50"/>
      <c r="DFY171" s="50"/>
      <c r="DFZ171" s="50"/>
      <c r="DGA171" s="50"/>
      <c r="DGB171" s="50"/>
      <c r="DGC171" s="50"/>
      <c r="DGD171" s="50"/>
      <c r="DGE171" s="50"/>
      <c r="DGF171" s="50"/>
      <c r="DGG171" s="50"/>
      <c r="DGH171" s="50"/>
      <c r="DGI171" s="50"/>
      <c r="DGJ171" s="50"/>
      <c r="DGK171" s="50"/>
      <c r="DGL171" s="50"/>
      <c r="DGM171" s="50"/>
      <c r="DGN171" s="50"/>
      <c r="DGO171" s="50"/>
      <c r="DGP171" s="50"/>
      <c r="DGQ171" s="50"/>
      <c r="DGR171" s="50"/>
      <c r="DGS171" s="50"/>
      <c r="DGT171" s="50"/>
      <c r="DGU171" s="50"/>
      <c r="DGV171" s="50"/>
      <c r="DGW171" s="50"/>
      <c r="DGX171" s="50"/>
      <c r="DGY171" s="50"/>
      <c r="DGZ171" s="50"/>
      <c r="DHA171" s="50"/>
      <c r="DHB171" s="50"/>
      <c r="DHC171" s="50"/>
      <c r="DHD171" s="50"/>
      <c r="DHE171" s="50"/>
      <c r="DHF171" s="50"/>
      <c r="DHG171" s="50"/>
      <c r="DHH171" s="50"/>
      <c r="DHI171" s="50"/>
      <c r="DHJ171" s="50"/>
      <c r="DHK171" s="50"/>
      <c r="DHL171" s="50"/>
      <c r="DHM171" s="50"/>
      <c r="DHN171" s="50"/>
      <c r="DHO171" s="50"/>
      <c r="DHP171" s="50"/>
      <c r="DHQ171" s="50"/>
      <c r="DHR171" s="50"/>
      <c r="DHS171" s="50"/>
      <c r="DHT171" s="50"/>
      <c r="DHU171" s="50"/>
      <c r="DHV171" s="50"/>
      <c r="DHW171" s="50"/>
      <c r="DHX171" s="50"/>
      <c r="DHY171" s="50"/>
      <c r="DHZ171" s="50"/>
      <c r="DIA171" s="50"/>
      <c r="DIB171" s="50"/>
      <c r="DIC171" s="50"/>
      <c r="DID171" s="50"/>
      <c r="DIE171" s="50"/>
      <c r="DIF171" s="50"/>
      <c r="DIG171" s="50"/>
      <c r="DIH171" s="50"/>
      <c r="DII171" s="50"/>
      <c r="DIJ171" s="50"/>
      <c r="DIK171" s="50"/>
      <c r="DIL171" s="50"/>
      <c r="DIM171" s="50"/>
      <c r="DIN171" s="50"/>
      <c r="DIO171" s="50"/>
      <c r="DIP171" s="50"/>
      <c r="DIQ171" s="50"/>
      <c r="DIR171" s="50"/>
      <c r="DIS171" s="50"/>
      <c r="DIT171" s="50"/>
      <c r="DIU171" s="50"/>
      <c r="DIV171" s="50"/>
      <c r="DIW171" s="50"/>
      <c r="DIX171" s="50"/>
      <c r="DIY171" s="50"/>
      <c r="DIZ171" s="50"/>
      <c r="DJA171" s="50"/>
      <c r="DJB171" s="50"/>
      <c r="DJC171" s="50"/>
      <c r="DJD171" s="50"/>
      <c r="DJE171" s="50"/>
      <c r="DJF171" s="50"/>
      <c r="DJG171" s="50"/>
      <c r="DJH171" s="50"/>
      <c r="DJI171" s="50"/>
      <c r="DJJ171" s="50"/>
      <c r="DJK171" s="50"/>
      <c r="DJL171" s="50"/>
      <c r="DJM171" s="50"/>
      <c r="DJN171" s="50"/>
      <c r="DJO171" s="50"/>
      <c r="DJP171" s="50"/>
      <c r="DJQ171" s="50"/>
      <c r="DJR171" s="50"/>
      <c r="DJS171" s="50"/>
      <c r="DJT171" s="50"/>
      <c r="DJU171" s="50"/>
      <c r="DJV171" s="50"/>
      <c r="DJW171" s="50"/>
      <c r="DJX171" s="50"/>
      <c r="DJY171" s="50"/>
      <c r="DJZ171" s="50"/>
      <c r="DKA171" s="50"/>
      <c r="DKB171" s="50"/>
      <c r="DKC171" s="50"/>
      <c r="DKD171" s="50"/>
      <c r="DKE171" s="50"/>
      <c r="DKF171" s="50"/>
      <c r="DKG171" s="50"/>
      <c r="DKH171" s="50"/>
      <c r="DKI171" s="50"/>
      <c r="DKJ171" s="50"/>
      <c r="DKK171" s="50"/>
      <c r="DKL171" s="50"/>
      <c r="DKM171" s="50"/>
      <c r="DKN171" s="50"/>
      <c r="DKO171" s="50"/>
      <c r="DKP171" s="50"/>
      <c r="DKQ171" s="50"/>
      <c r="DKR171" s="50"/>
      <c r="DKS171" s="50"/>
      <c r="DKT171" s="50"/>
      <c r="DKU171" s="50"/>
      <c r="DKV171" s="50"/>
      <c r="DKW171" s="50"/>
      <c r="DKX171" s="50"/>
      <c r="DKY171" s="50"/>
      <c r="DKZ171" s="50"/>
      <c r="DLA171" s="50"/>
      <c r="DLB171" s="50"/>
      <c r="DLC171" s="50"/>
      <c r="DLD171" s="50"/>
      <c r="DLE171" s="50"/>
      <c r="DLF171" s="50"/>
      <c r="DLG171" s="50"/>
      <c r="DLH171" s="50"/>
      <c r="DLI171" s="50"/>
      <c r="DLJ171" s="50"/>
      <c r="DLK171" s="50"/>
      <c r="DLL171" s="50"/>
      <c r="DLM171" s="50"/>
      <c r="DLN171" s="50"/>
      <c r="DLO171" s="50"/>
      <c r="DLP171" s="50"/>
      <c r="DLQ171" s="50"/>
      <c r="DLR171" s="50"/>
      <c r="DLS171" s="50"/>
      <c r="DLT171" s="50"/>
      <c r="DLU171" s="50"/>
      <c r="DLV171" s="50"/>
      <c r="DLW171" s="50"/>
      <c r="DLX171" s="50"/>
      <c r="DLY171" s="50"/>
      <c r="DLZ171" s="50"/>
      <c r="DMA171" s="50"/>
      <c r="DMB171" s="50"/>
      <c r="DMC171" s="50"/>
      <c r="DMD171" s="50"/>
      <c r="DME171" s="50"/>
      <c r="DMF171" s="50"/>
      <c r="DMG171" s="50"/>
      <c r="DMH171" s="50"/>
      <c r="DMI171" s="50"/>
      <c r="DMJ171" s="50"/>
      <c r="DMK171" s="50"/>
      <c r="DML171" s="50"/>
      <c r="DMM171" s="50"/>
      <c r="DMN171" s="50"/>
      <c r="DMO171" s="50"/>
      <c r="DMP171" s="50"/>
      <c r="DMQ171" s="50"/>
      <c r="DMR171" s="50"/>
      <c r="DMS171" s="50"/>
      <c r="DMT171" s="50"/>
      <c r="DMU171" s="50"/>
      <c r="DMV171" s="50"/>
      <c r="DMW171" s="50"/>
      <c r="DMX171" s="50"/>
      <c r="DMY171" s="50"/>
      <c r="DMZ171" s="50"/>
      <c r="DNA171" s="50"/>
      <c r="DNB171" s="50"/>
      <c r="DNC171" s="50"/>
      <c r="DND171" s="50"/>
      <c r="DNF171" s="50"/>
      <c r="DNH171" s="50"/>
      <c r="DNI171" s="50"/>
      <c r="DNJ171" s="50"/>
      <c r="DNK171" s="50"/>
      <c r="DNL171" s="50"/>
      <c r="DNM171" s="50"/>
      <c r="DNN171" s="50"/>
      <c r="DNO171" s="50"/>
      <c r="DNT171" s="50"/>
      <c r="DNU171" s="50"/>
      <c r="DNV171" s="50"/>
      <c r="DNW171" s="50"/>
      <c r="DNX171" s="50"/>
      <c r="DNY171" s="50"/>
      <c r="DNZ171" s="50"/>
      <c r="DOA171" s="50"/>
      <c r="DOB171" s="50"/>
      <c r="DOC171" s="50"/>
      <c r="DOD171" s="50"/>
      <c r="DOE171" s="50"/>
      <c r="DOF171" s="50"/>
      <c r="DOG171" s="50"/>
      <c r="DOH171" s="50"/>
      <c r="DOI171" s="50"/>
      <c r="DOJ171" s="50"/>
      <c r="DOK171" s="50"/>
      <c r="DOL171" s="50"/>
      <c r="DOM171" s="50"/>
      <c r="DON171" s="50"/>
      <c r="DOO171" s="50"/>
      <c r="DOP171" s="50"/>
      <c r="DOQ171" s="50"/>
      <c r="DOR171" s="50"/>
      <c r="DOS171" s="50"/>
      <c r="DOT171" s="50"/>
      <c r="DOU171" s="50"/>
      <c r="DOV171" s="50"/>
      <c r="DOW171" s="50"/>
      <c r="DOX171" s="50"/>
      <c r="DOY171" s="50"/>
      <c r="DOZ171" s="50"/>
      <c r="DPA171" s="50"/>
      <c r="DPB171" s="50"/>
      <c r="DPC171" s="50"/>
      <c r="DPD171" s="50"/>
      <c r="DPE171" s="50"/>
      <c r="DPF171" s="50"/>
      <c r="DPG171" s="50"/>
      <c r="DPH171" s="50"/>
      <c r="DPI171" s="50"/>
      <c r="DPJ171" s="50"/>
      <c r="DPK171" s="50"/>
      <c r="DPL171" s="50"/>
      <c r="DPM171" s="50"/>
      <c r="DPN171" s="50"/>
      <c r="DPO171" s="50"/>
      <c r="DPP171" s="50"/>
      <c r="DPQ171" s="50"/>
      <c r="DPR171" s="50"/>
      <c r="DPS171" s="50"/>
      <c r="DPT171" s="50"/>
      <c r="DPU171" s="50"/>
      <c r="DPV171" s="50"/>
      <c r="DPW171" s="50"/>
      <c r="DPX171" s="50"/>
      <c r="DPY171" s="50"/>
      <c r="DPZ171" s="50"/>
      <c r="DQA171" s="50"/>
      <c r="DQB171" s="50"/>
      <c r="DQC171" s="50"/>
      <c r="DQD171" s="50"/>
      <c r="DQE171" s="50"/>
      <c r="DQF171" s="50"/>
      <c r="DQG171" s="50"/>
      <c r="DQH171" s="50"/>
      <c r="DQI171" s="50"/>
      <c r="DQJ171" s="50"/>
      <c r="DQK171" s="50"/>
      <c r="DQL171" s="50"/>
      <c r="DQM171" s="50"/>
      <c r="DQN171" s="50"/>
      <c r="DQO171" s="50"/>
      <c r="DQP171" s="50"/>
      <c r="DQQ171" s="50"/>
      <c r="DQR171" s="50"/>
      <c r="DQS171" s="50"/>
      <c r="DQT171" s="50"/>
      <c r="DQU171" s="50"/>
      <c r="DQV171" s="50"/>
      <c r="DQW171" s="50"/>
      <c r="DQX171" s="50"/>
      <c r="DQY171" s="50"/>
      <c r="DQZ171" s="50"/>
      <c r="DRA171" s="50"/>
      <c r="DRB171" s="50"/>
      <c r="DRC171" s="50"/>
      <c r="DRD171" s="50"/>
      <c r="DRE171" s="50"/>
      <c r="DRF171" s="50"/>
      <c r="DRG171" s="50"/>
      <c r="DRH171" s="50"/>
      <c r="DRI171" s="50"/>
      <c r="DRJ171" s="50"/>
      <c r="DRK171" s="50"/>
      <c r="DRL171" s="50"/>
      <c r="DRM171" s="50"/>
      <c r="DRN171" s="50"/>
      <c r="DRO171" s="50"/>
      <c r="DRP171" s="50"/>
      <c r="DRQ171" s="50"/>
      <c r="DRR171" s="50"/>
      <c r="DRS171" s="50"/>
      <c r="DRT171" s="50"/>
      <c r="DRU171" s="50"/>
      <c r="DRV171" s="50"/>
      <c r="DRW171" s="50"/>
      <c r="DRX171" s="50"/>
      <c r="DRY171" s="50"/>
      <c r="DRZ171" s="50"/>
      <c r="DSA171" s="50"/>
      <c r="DSB171" s="50"/>
      <c r="DSC171" s="50"/>
      <c r="DSD171" s="50"/>
      <c r="DSE171" s="50"/>
      <c r="DSF171" s="50"/>
      <c r="DSG171" s="50"/>
      <c r="DSH171" s="50"/>
      <c r="DSI171" s="50"/>
      <c r="DSJ171" s="50"/>
      <c r="DSK171" s="50"/>
      <c r="DSL171" s="50"/>
      <c r="DSM171" s="50"/>
      <c r="DSN171" s="50"/>
      <c r="DSO171" s="50"/>
      <c r="DSP171" s="50"/>
      <c r="DSQ171" s="50"/>
      <c r="DSR171" s="50"/>
      <c r="DSS171" s="50"/>
      <c r="DST171" s="50"/>
      <c r="DSU171" s="50"/>
      <c r="DSV171" s="50"/>
      <c r="DSW171" s="50"/>
      <c r="DSX171" s="50"/>
      <c r="DSY171" s="50"/>
      <c r="DSZ171" s="50"/>
      <c r="DTA171" s="50"/>
      <c r="DTB171" s="50"/>
      <c r="DTC171" s="50"/>
      <c r="DTD171" s="50"/>
      <c r="DTE171" s="50"/>
      <c r="DTF171" s="50"/>
      <c r="DTG171" s="50"/>
      <c r="DTH171" s="50"/>
      <c r="DTI171" s="50"/>
      <c r="DTJ171" s="50"/>
      <c r="DTK171" s="50"/>
      <c r="DTL171" s="50"/>
      <c r="DTM171" s="50"/>
      <c r="DTN171" s="50"/>
      <c r="DTO171" s="50"/>
      <c r="DTP171" s="50"/>
      <c r="DTQ171" s="50"/>
      <c r="DTR171" s="50"/>
      <c r="DTS171" s="50"/>
      <c r="DTT171" s="50"/>
      <c r="DTU171" s="50"/>
      <c r="DTV171" s="50"/>
      <c r="DTW171" s="50"/>
      <c r="DTX171" s="50"/>
      <c r="DTY171" s="50"/>
      <c r="DTZ171" s="50"/>
      <c r="DUA171" s="50"/>
      <c r="DUB171" s="50"/>
      <c r="DUC171" s="50"/>
      <c r="DUD171" s="50"/>
      <c r="DUE171" s="50"/>
      <c r="DUF171" s="50"/>
      <c r="DUG171" s="50"/>
      <c r="DUH171" s="50"/>
      <c r="DUI171" s="50"/>
      <c r="DUJ171" s="50"/>
      <c r="DUK171" s="50"/>
      <c r="DUL171" s="50"/>
      <c r="DUM171" s="50"/>
      <c r="DUN171" s="50"/>
      <c r="DUO171" s="50"/>
      <c r="DUP171" s="50"/>
      <c r="DUQ171" s="50"/>
      <c r="DUR171" s="50"/>
      <c r="DUS171" s="50"/>
      <c r="DUT171" s="50"/>
      <c r="DUU171" s="50"/>
      <c r="DUV171" s="50"/>
      <c r="DUW171" s="50"/>
      <c r="DUX171" s="50"/>
      <c r="DUY171" s="50"/>
      <c r="DUZ171" s="50"/>
      <c r="DVA171" s="50"/>
      <c r="DVB171" s="50"/>
      <c r="DVC171" s="50"/>
      <c r="DVD171" s="50"/>
      <c r="DVE171" s="50"/>
      <c r="DVF171" s="50"/>
      <c r="DVG171" s="50"/>
      <c r="DVH171" s="50"/>
      <c r="DVI171" s="50"/>
      <c r="DVJ171" s="50"/>
      <c r="DVK171" s="50"/>
      <c r="DVL171" s="50"/>
      <c r="DVM171" s="50"/>
      <c r="DVN171" s="50"/>
      <c r="DVO171" s="50"/>
      <c r="DVP171" s="50"/>
      <c r="DVQ171" s="50"/>
      <c r="DVR171" s="50"/>
      <c r="DVS171" s="50"/>
      <c r="DVT171" s="50"/>
      <c r="DVU171" s="50"/>
      <c r="DVV171" s="50"/>
      <c r="DVW171" s="50"/>
      <c r="DVX171" s="50"/>
      <c r="DVY171" s="50"/>
      <c r="DVZ171" s="50"/>
      <c r="DWA171" s="50"/>
      <c r="DWB171" s="50"/>
      <c r="DWC171" s="50"/>
      <c r="DWD171" s="50"/>
      <c r="DWE171" s="50"/>
      <c r="DWF171" s="50"/>
      <c r="DWG171" s="50"/>
      <c r="DWH171" s="50"/>
      <c r="DWI171" s="50"/>
      <c r="DWJ171" s="50"/>
      <c r="DWK171" s="50"/>
      <c r="DWL171" s="50"/>
      <c r="DWM171" s="50"/>
      <c r="DWN171" s="50"/>
      <c r="DWO171" s="50"/>
      <c r="DWP171" s="50"/>
      <c r="DWQ171" s="50"/>
      <c r="DWR171" s="50"/>
      <c r="DWS171" s="50"/>
      <c r="DWT171" s="50"/>
      <c r="DWU171" s="50"/>
      <c r="DWV171" s="50"/>
      <c r="DWW171" s="50"/>
      <c r="DWX171" s="50"/>
      <c r="DWY171" s="50"/>
      <c r="DWZ171" s="50"/>
      <c r="DXB171" s="50"/>
      <c r="DXD171" s="50"/>
      <c r="DXE171" s="50"/>
      <c r="DXF171" s="50"/>
      <c r="DXG171" s="50"/>
      <c r="DXH171" s="50"/>
      <c r="DXI171" s="50"/>
      <c r="DXJ171" s="50"/>
      <c r="DXK171" s="50"/>
      <c r="DXP171" s="50"/>
      <c r="DXQ171" s="50"/>
      <c r="DXR171" s="50"/>
      <c r="DXS171" s="50"/>
      <c r="DXT171" s="50"/>
      <c r="DXU171" s="50"/>
      <c r="DXV171" s="50"/>
      <c r="DXW171" s="50"/>
      <c r="DXX171" s="50"/>
      <c r="DXY171" s="50"/>
      <c r="DXZ171" s="50"/>
      <c r="DYA171" s="50"/>
      <c r="DYB171" s="50"/>
      <c r="DYC171" s="50"/>
      <c r="DYD171" s="50"/>
      <c r="DYE171" s="50"/>
      <c r="DYF171" s="50"/>
      <c r="DYG171" s="50"/>
      <c r="DYH171" s="50"/>
      <c r="DYI171" s="50"/>
      <c r="DYJ171" s="50"/>
      <c r="DYK171" s="50"/>
      <c r="DYL171" s="50"/>
      <c r="DYM171" s="50"/>
      <c r="DYN171" s="50"/>
      <c r="DYO171" s="50"/>
      <c r="DYP171" s="50"/>
      <c r="DYQ171" s="50"/>
      <c r="DYR171" s="50"/>
      <c r="DYS171" s="50"/>
      <c r="DYT171" s="50"/>
      <c r="DYU171" s="50"/>
      <c r="DYV171" s="50"/>
      <c r="DYW171" s="50"/>
      <c r="DYX171" s="50"/>
      <c r="DYY171" s="50"/>
      <c r="DYZ171" s="50"/>
      <c r="DZA171" s="50"/>
      <c r="DZB171" s="50"/>
      <c r="DZC171" s="50"/>
      <c r="DZD171" s="50"/>
      <c r="DZE171" s="50"/>
      <c r="DZF171" s="50"/>
      <c r="DZG171" s="50"/>
      <c r="DZH171" s="50"/>
      <c r="DZI171" s="50"/>
      <c r="DZJ171" s="50"/>
      <c r="DZK171" s="50"/>
      <c r="DZL171" s="50"/>
      <c r="DZM171" s="50"/>
      <c r="DZN171" s="50"/>
      <c r="DZO171" s="50"/>
      <c r="DZP171" s="50"/>
      <c r="DZQ171" s="50"/>
      <c r="DZR171" s="50"/>
      <c r="DZS171" s="50"/>
      <c r="DZT171" s="50"/>
      <c r="DZU171" s="50"/>
      <c r="DZV171" s="50"/>
      <c r="DZW171" s="50"/>
      <c r="DZX171" s="50"/>
      <c r="DZY171" s="50"/>
      <c r="DZZ171" s="50"/>
      <c r="EAA171" s="50"/>
      <c r="EAB171" s="50"/>
      <c r="EAC171" s="50"/>
      <c r="EAD171" s="50"/>
      <c r="EAE171" s="50"/>
      <c r="EAF171" s="50"/>
      <c r="EAG171" s="50"/>
      <c r="EAH171" s="50"/>
      <c r="EAI171" s="50"/>
      <c r="EAJ171" s="50"/>
      <c r="EAK171" s="50"/>
      <c r="EAL171" s="50"/>
      <c r="EAM171" s="50"/>
      <c r="EAN171" s="50"/>
      <c r="EAO171" s="50"/>
      <c r="EAP171" s="50"/>
      <c r="EAQ171" s="50"/>
      <c r="EAR171" s="50"/>
      <c r="EAS171" s="50"/>
      <c r="EAT171" s="50"/>
      <c r="EAU171" s="50"/>
      <c r="EAV171" s="50"/>
      <c r="EAW171" s="50"/>
      <c r="EAX171" s="50"/>
      <c r="EAY171" s="50"/>
      <c r="EAZ171" s="50"/>
      <c r="EBA171" s="50"/>
      <c r="EBB171" s="50"/>
      <c r="EBC171" s="50"/>
      <c r="EBD171" s="50"/>
      <c r="EBE171" s="50"/>
      <c r="EBF171" s="50"/>
      <c r="EBG171" s="50"/>
      <c r="EBH171" s="50"/>
      <c r="EBI171" s="50"/>
      <c r="EBJ171" s="50"/>
      <c r="EBK171" s="50"/>
      <c r="EBL171" s="50"/>
      <c r="EBM171" s="50"/>
      <c r="EBN171" s="50"/>
      <c r="EBO171" s="50"/>
      <c r="EBP171" s="50"/>
      <c r="EBQ171" s="50"/>
      <c r="EBR171" s="50"/>
      <c r="EBS171" s="50"/>
      <c r="EBT171" s="50"/>
      <c r="EBU171" s="50"/>
      <c r="EBV171" s="50"/>
      <c r="EBW171" s="50"/>
      <c r="EBX171" s="50"/>
      <c r="EBY171" s="50"/>
      <c r="EBZ171" s="50"/>
      <c r="ECA171" s="50"/>
      <c r="ECB171" s="50"/>
      <c r="ECC171" s="50"/>
      <c r="ECD171" s="50"/>
      <c r="ECE171" s="50"/>
      <c r="ECF171" s="50"/>
      <c r="ECG171" s="50"/>
      <c r="ECH171" s="50"/>
      <c r="ECI171" s="50"/>
      <c r="ECJ171" s="50"/>
      <c r="ECK171" s="50"/>
      <c r="ECL171" s="50"/>
      <c r="ECM171" s="50"/>
      <c r="ECN171" s="50"/>
      <c r="ECO171" s="50"/>
      <c r="ECP171" s="50"/>
      <c r="ECQ171" s="50"/>
      <c r="ECR171" s="50"/>
      <c r="ECS171" s="50"/>
      <c r="ECT171" s="50"/>
      <c r="ECU171" s="50"/>
      <c r="ECV171" s="50"/>
      <c r="ECW171" s="50"/>
      <c r="ECX171" s="50"/>
      <c r="ECY171" s="50"/>
      <c r="ECZ171" s="50"/>
      <c r="EDA171" s="50"/>
      <c r="EDB171" s="50"/>
      <c r="EDC171" s="50"/>
      <c r="EDD171" s="50"/>
      <c r="EDE171" s="50"/>
      <c r="EDF171" s="50"/>
      <c r="EDG171" s="50"/>
      <c r="EDH171" s="50"/>
      <c r="EDI171" s="50"/>
      <c r="EDJ171" s="50"/>
      <c r="EDK171" s="50"/>
      <c r="EDL171" s="50"/>
      <c r="EDM171" s="50"/>
      <c r="EDN171" s="50"/>
      <c r="EDO171" s="50"/>
      <c r="EDP171" s="50"/>
      <c r="EDQ171" s="50"/>
      <c r="EDR171" s="50"/>
      <c r="EDS171" s="50"/>
      <c r="EDT171" s="50"/>
      <c r="EDU171" s="50"/>
      <c r="EDV171" s="50"/>
      <c r="EDW171" s="50"/>
      <c r="EDX171" s="50"/>
      <c r="EDY171" s="50"/>
      <c r="EDZ171" s="50"/>
      <c r="EEA171" s="50"/>
      <c r="EEB171" s="50"/>
      <c r="EEC171" s="50"/>
      <c r="EED171" s="50"/>
      <c r="EEE171" s="50"/>
      <c r="EEF171" s="50"/>
      <c r="EEG171" s="50"/>
      <c r="EEH171" s="50"/>
      <c r="EEI171" s="50"/>
      <c r="EEJ171" s="50"/>
      <c r="EEK171" s="50"/>
      <c r="EEL171" s="50"/>
      <c r="EEM171" s="50"/>
      <c r="EEN171" s="50"/>
      <c r="EEO171" s="50"/>
      <c r="EEP171" s="50"/>
      <c r="EEQ171" s="50"/>
      <c r="EER171" s="50"/>
      <c r="EES171" s="50"/>
      <c r="EET171" s="50"/>
      <c r="EEU171" s="50"/>
      <c r="EEV171" s="50"/>
      <c r="EEW171" s="50"/>
      <c r="EEX171" s="50"/>
      <c r="EEY171" s="50"/>
      <c r="EEZ171" s="50"/>
      <c r="EFA171" s="50"/>
      <c r="EFB171" s="50"/>
      <c r="EFC171" s="50"/>
      <c r="EFD171" s="50"/>
      <c r="EFE171" s="50"/>
      <c r="EFF171" s="50"/>
      <c r="EFG171" s="50"/>
      <c r="EFH171" s="50"/>
      <c r="EFI171" s="50"/>
      <c r="EFJ171" s="50"/>
      <c r="EFK171" s="50"/>
      <c r="EFL171" s="50"/>
      <c r="EFM171" s="50"/>
      <c r="EFN171" s="50"/>
      <c r="EFO171" s="50"/>
      <c r="EFP171" s="50"/>
      <c r="EFQ171" s="50"/>
      <c r="EFR171" s="50"/>
      <c r="EFS171" s="50"/>
      <c r="EFT171" s="50"/>
      <c r="EFU171" s="50"/>
      <c r="EFV171" s="50"/>
      <c r="EFW171" s="50"/>
      <c r="EFX171" s="50"/>
      <c r="EFY171" s="50"/>
      <c r="EFZ171" s="50"/>
      <c r="EGA171" s="50"/>
      <c r="EGB171" s="50"/>
      <c r="EGC171" s="50"/>
      <c r="EGD171" s="50"/>
      <c r="EGE171" s="50"/>
      <c r="EGF171" s="50"/>
      <c r="EGG171" s="50"/>
      <c r="EGH171" s="50"/>
      <c r="EGI171" s="50"/>
      <c r="EGJ171" s="50"/>
      <c r="EGK171" s="50"/>
      <c r="EGL171" s="50"/>
      <c r="EGM171" s="50"/>
      <c r="EGN171" s="50"/>
      <c r="EGO171" s="50"/>
      <c r="EGP171" s="50"/>
      <c r="EGQ171" s="50"/>
      <c r="EGR171" s="50"/>
      <c r="EGS171" s="50"/>
      <c r="EGT171" s="50"/>
      <c r="EGU171" s="50"/>
      <c r="EGV171" s="50"/>
      <c r="EGX171" s="50"/>
      <c r="EGZ171" s="50"/>
      <c r="EHA171" s="50"/>
      <c r="EHB171" s="50"/>
      <c r="EHC171" s="50"/>
      <c r="EHD171" s="50"/>
      <c r="EHE171" s="50"/>
      <c r="EHF171" s="50"/>
      <c r="EHG171" s="50"/>
      <c r="EHL171" s="50"/>
      <c r="EHM171" s="50"/>
      <c r="EHN171" s="50"/>
      <c r="EHO171" s="50"/>
      <c r="EHP171" s="50"/>
      <c r="EHQ171" s="50"/>
      <c r="EHR171" s="50"/>
      <c r="EHS171" s="50"/>
      <c r="EHT171" s="50"/>
      <c r="EHU171" s="50"/>
      <c r="EHV171" s="50"/>
      <c r="EHW171" s="50"/>
      <c r="EHX171" s="50"/>
      <c r="EHY171" s="50"/>
      <c r="EHZ171" s="50"/>
      <c r="EIA171" s="50"/>
      <c r="EIB171" s="50"/>
      <c r="EIC171" s="50"/>
      <c r="EID171" s="50"/>
      <c r="EIE171" s="50"/>
      <c r="EIF171" s="50"/>
      <c r="EIG171" s="50"/>
      <c r="EIH171" s="50"/>
      <c r="EII171" s="50"/>
      <c r="EIJ171" s="50"/>
      <c r="EIK171" s="50"/>
      <c r="EIL171" s="50"/>
      <c r="EIM171" s="50"/>
      <c r="EIN171" s="50"/>
      <c r="EIO171" s="50"/>
      <c r="EIP171" s="50"/>
      <c r="EIQ171" s="50"/>
      <c r="EIR171" s="50"/>
      <c r="EIS171" s="50"/>
      <c r="EIT171" s="50"/>
      <c r="EIU171" s="50"/>
      <c r="EIV171" s="50"/>
      <c r="EIW171" s="50"/>
      <c r="EIX171" s="50"/>
      <c r="EIY171" s="50"/>
      <c r="EIZ171" s="50"/>
      <c r="EJA171" s="50"/>
      <c r="EJB171" s="50"/>
      <c r="EJC171" s="50"/>
      <c r="EJD171" s="50"/>
      <c r="EJE171" s="50"/>
      <c r="EJF171" s="50"/>
      <c r="EJG171" s="50"/>
      <c r="EJH171" s="50"/>
      <c r="EJI171" s="50"/>
      <c r="EJJ171" s="50"/>
      <c r="EJK171" s="50"/>
      <c r="EJL171" s="50"/>
      <c r="EJM171" s="50"/>
      <c r="EJN171" s="50"/>
      <c r="EJO171" s="50"/>
      <c r="EJP171" s="50"/>
      <c r="EJQ171" s="50"/>
      <c r="EJR171" s="50"/>
      <c r="EJS171" s="50"/>
      <c r="EJT171" s="50"/>
      <c r="EJU171" s="50"/>
      <c r="EJV171" s="50"/>
      <c r="EJW171" s="50"/>
      <c r="EJX171" s="50"/>
      <c r="EJY171" s="50"/>
      <c r="EJZ171" s="50"/>
      <c r="EKA171" s="50"/>
      <c r="EKB171" s="50"/>
      <c r="EKC171" s="50"/>
      <c r="EKD171" s="50"/>
      <c r="EKE171" s="50"/>
      <c r="EKF171" s="50"/>
      <c r="EKG171" s="50"/>
      <c r="EKH171" s="50"/>
      <c r="EKI171" s="50"/>
      <c r="EKJ171" s="50"/>
      <c r="EKK171" s="50"/>
      <c r="EKL171" s="50"/>
      <c r="EKM171" s="50"/>
      <c r="EKN171" s="50"/>
      <c r="EKO171" s="50"/>
      <c r="EKP171" s="50"/>
      <c r="EKQ171" s="50"/>
      <c r="EKR171" s="50"/>
      <c r="EKS171" s="50"/>
      <c r="EKT171" s="50"/>
      <c r="EKU171" s="50"/>
      <c r="EKV171" s="50"/>
      <c r="EKW171" s="50"/>
      <c r="EKX171" s="50"/>
      <c r="EKY171" s="50"/>
      <c r="EKZ171" s="50"/>
      <c r="ELA171" s="50"/>
      <c r="ELB171" s="50"/>
      <c r="ELC171" s="50"/>
      <c r="ELD171" s="50"/>
      <c r="ELE171" s="50"/>
      <c r="ELF171" s="50"/>
      <c r="ELG171" s="50"/>
      <c r="ELH171" s="50"/>
      <c r="ELI171" s="50"/>
      <c r="ELJ171" s="50"/>
      <c r="ELK171" s="50"/>
      <c r="ELL171" s="50"/>
      <c r="ELM171" s="50"/>
      <c r="ELN171" s="50"/>
      <c r="ELO171" s="50"/>
      <c r="ELP171" s="50"/>
      <c r="ELQ171" s="50"/>
      <c r="ELR171" s="50"/>
      <c r="ELS171" s="50"/>
      <c r="ELT171" s="50"/>
      <c r="ELU171" s="50"/>
      <c r="ELV171" s="50"/>
      <c r="ELW171" s="50"/>
      <c r="ELX171" s="50"/>
      <c r="ELY171" s="50"/>
      <c r="ELZ171" s="50"/>
      <c r="EMA171" s="50"/>
      <c r="EMB171" s="50"/>
      <c r="EMC171" s="50"/>
      <c r="EMD171" s="50"/>
      <c r="EME171" s="50"/>
      <c r="EMF171" s="50"/>
      <c r="EMG171" s="50"/>
      <c r="EMH171" s="50"/>
      <c r="EMI171" s="50"/>
      <c r="EMJ171" s="50"/>
      <c r="EMK171" s="50"/>
      <c r="EML171" s="50"/>
      <c r="EMM171" s="50"/>
      <c r="EMN171" s="50"/>
      <c r="EMO171" s="50"/>
      <c r="EMP171" s="50"/>
      <c r="EMQ171" s="50"/>
      <c r="EMR171" s="50"/>
      <c r="EMS171" s="50"/>
      <c r="EMT171" s="50"/>
      <c r="EMU171" s="50"/>
      <c r="EMV171" s="50"/>
      <c r="EMW171" s="50"/>
      <c r="EMX171" s="50"/>
      <c r="EMY171" s="50"/>
      <c r="EMZ171" s="50"/>
      <c r="ENA171" s="50"/>
      <c r="ENB171" s="50"/>
      <c r="ENC171" s="50"/>
      <c r="END171" s="50"/>
      <c r="ENE171" s="50"/>
      <c r="ENF171" s="50"/>
      <c r="ENG171" s="50"/>
      <c r="ENH171" s="50"/>
      <c r="ENI171" s="50"/>
      <c r="ENJ171" s="50"/>
      <c r="ENK171" s="50"/>
      <c r="ENL171" s="50"/>
      <c r="ENM171" s="50"/>
      <c r="ENN171" s="50"/>
      <c r="ENO171" s="50"/>
      <c r="ENP171" s="50"/>
      <c r="ENQ171" s="50"/>
      <c r="ENR171" s="50"/>
      <c r="ENS171" s="50"/>
      <c r="ENT171" s="50"/>
      <c r="ENU171" s="50"/>
      <c r="ENV171" s="50"/>
      <c r="ENW171" s="50"/>
      <c r="ENX171" s="50"/>
      <c r="ENY171" s="50"/>
      <c r="ENZ171" s="50"/>
      <c r="EOA171" s="50"/>
      <c r="EOB171" s="50"/>
      <c r="EOC171" s="50"/>
      <c r="EOD171" s="50"/>
      <c r="EOE171" s="50"/>
      <c r="EOF171" s="50"/>
      <c r="EOG171" s="50"/>
      <c r="EOH171" s="50"/>
      <c r="EOI171" s="50"/>
      <c r="EOJ171" s="50"/>
      <c r="EOK171" s="50"/>
      <c r="EOL171" s="50"/>
      <c r="EOM171" s="50"/>
      <c r="EON171" s="50"/>
      <c r="EOO171" s="50"/>
      <c r="EOP171" s="50"/>
      <c r="EOQ171" s="50"/>
      <c r="EOR171" s="50"/>
      <c r="EOS171" s="50"/>
      <c r="EOT171" s="50"/>
      <c r="EOU171" s="50"/>
      <c r="EOV171" s="50"/>
      <c r="EOW171" s="50"/>
      <c r="EOX171" s="50"/>
      <c r="EOY171" s="50"/>
      <c r="EOZ171" s="50"/>
      <c r="EPA171" s="50"/>
      <c r="EPB171" s="50"/>
      <c r="EPC171" s="50"/>
      <c r="EPD171" s="50"/>
      <c r="EPE171" s="50"/>
      <c r="EPF171" s="50"/>
      <c r="EPG171" s="50"/>
      <c r="EPH171" s="50"/>
      <c r="EPI171" s="50"/>
      <c r="EPJ171" s="50"/>
      <c r="EPK171" s="50"/>
      <c r="EPL171" s="50"/>
      <c r="EPM171" s="50"/>
      <c r="EPN171" s="50"/>
      <c r="EPO171" s="50"/>
      <c r="EPP171" s="50"/>
      <c r="EPQ171" s="50"/>
      <c r="EPR171" s="50"/>
      <c r="EPS171" s="50"/>
      <c r="EPT171" s="50"/>
      <c r="EPU171" s="50"/>
      <c r="EPV171" s="50"/>
      <c r="EPW171" s="50"/>
      <c r="EPX171" s="50"/>
      <c r="EPY171" s="50"/>
      <c r="EPZ171" s="50"/>
      <c r="EQA171" s="50"/>
      <c r="EQB171" s="50"/>
      <c r="EQC171" s="50"/>
      <c r="EQD171" s="50"/>
      <c r="EQE171" s="50"/>
      <c r="EQF171" s="50"/>
      <c r="EQG171" s="50"/>
      <c r="EQH171" s="50"/>
      <c r="EQI171" s="50"/>
      <c r="EQJ171" s="50"/>
      <c r="EQK171" s="50"/>
      <c r="EQL171" s="50"/>
      <c r="EQM171" s="50"/>
      <c r="EQN171" s="50"/>
      <c r="EQO171" s="50"/>
      <c r="EQP171" s="50"/>
      <c r="EQQ171" s="50"/>
      <c r="EQR171" s="50"/>
      <c r="EQT171" s="50"/>
      <c r="EQV171" s="50"/>
      <c r="EQW171" s="50"/>
      <c r="EQX171" s="50"/>
      <c r="EQY171" s="50"/>
      <c r="EQZ171" s="50"/>
      <c r="ERA171" s="50"/>
      <c r="ERB171" s="50"/>
      <c r="ERC171" s="50"/>
      <c r="ERH171" s="50"/>
      <c r="ERI171" s="50"/>
      <c r="ERJ171" s="50"/>
      <c r="ERK171" s="50"/>
      <c r="ERL171" s="50"/>
      <c r="ERM171" s="50"/>
      <c r="ERN171" s="50"/>
      <c r="ERO171" s="50"/>
      <c r="ERP171" s="50"/>
      <c r="ERQ171" s="50"/>
      <c r="ERR171" s="50"/>
      <c r="ERS171" s="50"/>
      <c r="ERT171" s="50"/>
      <c r="ERU171" s="50"/>
      <c r="ERV171" s="50"/>
      <c r="ERW171" s="50"/>
      <c r="ERX171" s="50"/>
      <c r="ERY171" s="50"/>
      <c r="ERZ171" s="50"/>
      <c r="ESA171" s="50"/>
      <c r="ESB171" s="50"/>
      <c r="ESC171" s="50"/>
      <c r="ESD171" s="50"/>
      <c r="ESE171" s="50"/>
      <c r="ESF171" s="50"/>
      <c r="ESG171" s="50"/>
      <c r="ESH171" s="50"/>
      <c r="ESI171" s="50"/>
      <c r="ESJ171" s="50"/>
      <c r="ESK171" s="50"/>
      <c r="ESL171" s="50"/>
      <c r="ESM171" s="50"/>
      <c r="ESN171" s="50"/>
      <c r="ESO171" s="50"/>
      <c r="ESP171" s="50"/>
      <c r="ESQ171" s="50"/>
      <c r="ESR171" s="50"/>
      <c r="ESS171" s="50"/>
      <c r="EST171" s="50"/>
      <c r="ESU171" s="50"/>
      <c r="ESV171" s="50"/>
      <c r="ESW171" s="50"/>
      <c r="ESX171" s="50"/>
      <c r="ESY171" s="50"/>
      <c r="ESZ171" s="50"/>
      <c r="ETA171" s="50"/>
      <c r="ETB171" s="50"/>
      <c r="ETC171" s="50"/>
      <c r="ETD171" s="50"/>
      <c r="ETE171" s="50"/>
      <c r="ETF171" s="50"/>
      <c r="ETG171" s="50"/>
      <c r="ETH171" s="50"/>
      <c r="ETI171" s="50"/>
      <c r="ETJ171" s="50"/>
      <c r="ETK171" s="50"/>
      <c r="ETL171" s="50"/>
      <c r="ETM171" s="50"/>
      <c r="ETN171" s="50"/>
      <c r="ETO171" s="50"/>
      <c r="ETP171" s="50"/>
      <c r="ETQ171" s="50"/>
      <c r="ETR171" s="50"/>
      <c r="ETS171" s="50"/>
      <c r="ETT171" s="50"/>
      <c r="ETU171" s="50"/>
      <c r="ETV171" s="50"/>
      <c r="ETW171" s="50"/>
      <c r="ETX171" s="50"/>
      <c r="ETY171" s="50"/>
      <c r="ETZ171" s="50"/>
      <c r="EUA171" s="50"/>
      <c r="EUB171" s="50"/>
      <c r="EUC171" s="50"/>
      <c r="EUD171" s="50"/>
      <c r="EUE171" s="50"/>
      <c r="EUF171" s="50"/>
      <c r="EUG171" s="50"/>
      <c r="EUH171" s="50"/>
      <c r="EUI171" s="50"/>
      <c r="EUJ171" s="50"/>
      <c r="EUK171" s="50"/>
      <c r="EUL171" s="50"/>
      <c r="EUM171" s="50"/>
      <c r="EUN171" s="50"/>
      <c r="EUO171" s="50"/>
      <c r="EUP171" s="50"/>
      <c r="EUQ171" s="50"/>
      <c r="EUR171" s="50"/>
      <c r="EUS171" s="50"/>
      <c r="EUT171" s="50"/>
      <c r="EUU171" s="50"/>
      <c r="EUV171" s="50"/>
      <c r="EUW171" s="50"/>
      <c r="EUX171" s="50"/>
      <c r="EUY171" s="50"/>
      <c r="EUZ171" s="50"/>
      <c r="EVA171" s="50"/>
      <c r="EVB171" s="50"/>
      <c r="EVC171" s="50"/>
      <c r="EVD171" s="50"/>
      <c r="EVE171" s="50"/>
      <c r="EVF171" s="50"/>
      <c r="EVG171" s="50"/>
      <c r="EVH171" s="50"/>
      <c r="EVI171" s="50"/>
      <c r="EVJ171" s="50"/>
      <c r="EVK171" s="50"/>
      <c r="EVL171" s="50"/>
      <c r="EVM171" s="50"/>
      <c r="EVN171" s="50"/>
      <c r="EVO171" s="50"/>
      <c r="EVP171" s="50"/>
      <c r="EVQ171" s="50"/>
      <c r="EVR171" s="50"/>
      <c r="EVS171" s="50"/>
      <c r="EVT171" s="50"/>
      <c r="EVU171" s="50"/>
      <c r="EVV171" s="50"/>
      <c r="EVW171" s="50"/>
      <c r="EVX171" s="50"/>
      <c r="EVY171" s="50"/>
      <c r="EVZ171" s="50"/>
      <c r="EWA171" s="50"/>
      <c r="EWB171" s="50"/>
      <c r="EWC171" s="50"/>
      <c r="EWD171" s="50"/>
      <c r="EWE171" s="50"/>
      <c r="EWF171" s="50"/>
      <c r="EWG171" s="50"/>
      <c r="EWH171" s="50"/>
      <c r="EWI171" s="50"/>
      <c r="EWJ171" s="50"/>
      <c r="EWK171" s="50"/>
      <c r="EWL171" s="50"/>
      <c r="EWM171" s="50"/>
      <c r="EWN171" s="50"/>
      <c r="EWO171" s="50"/>
      <c r="EWP171" s="50"/>
      <c r="EWQ171" s="50"/>
      <c r="EWR171" s="50"/>
      <c r="EWS171" s="50"/>
      <c r="EWT171" s="50"/>
      <c r="EWU171" s="50"/>
      <c r="EWV171" s="50"/>
      <c r="EWW171" s="50"/>
      <c r="EWX171" s="50"/>
      <c r="EWY171" s="50"/>
      <c r="EWZ171" s="50"/>
      <c r="EXA171" s="50"/>
      <c r="EXB171" s="50"/>
      <c r="EXC171" s="50"/>
      <c r="EXD171" s="50"/>
      <c r="EXE171" s="50"/>
      <c r="EXF171" s="50"/>
      <c r="EXG171" s="50"/>
      <c r="EXH171" s="50"/>
      <c r="EXI171" s="50"/>
      <c r="EXJ171" s="50"/>
      <c r="EXK171" s="50"/>
      <c r="EXL171" s="50"/>
      <c r="EXM171" s="50"/>
      <c r="EXN171" s="50"/>
      <c r="EXO171" s="50"/>
      <c r="EXP171" s="50"/>
      <c r="EXQ171" s="50"/>
      <c r="EXR171" s="50"/>
      <c r="EXS171" s="50"/>
      <c r="EXT171" s="50"/>
      <c r="EXU171" s="50"/>
      <c r="EXV171" s="50"/>
      <c r="EXW171" s="50"/>
      <c r="EXX171" s="50"/>
      <c r="EXY171" s="50"/>
      <c r="EXZ171" s="50"/>
      <c r="EYA171" s="50"/>
      <c r="EYB171" s="50"/>
      <c r="EYC171" s="50"/>
      <c r="EYD171" s="50"/>
      <c r="EYE171" s="50"/>
      <c r="EYF171" s="50"/>
      <c r="EYG171" s="50"/>
      <c r="EYH171" s="50"/>
      <c r="EYI171" s="50"/>
      <c r="EYJ171" s="50"/>
      <c r="EYK171" s="50"/>
      <c r="EYL171" s="50"/>
      <c r="EYM171" s="50"/>
      <c r="EYN171" s="50"/>
      <c r="EYO171" s="50"/>
      <c r="EYP171" s="50"/>
      <c r="EYQ171" s="50"/>
      <c r="EYR171" s="50"/>
      <c r="EYS171" s="50"/>
      <c r="EYT171" s="50"/>
      <c r="EYU171" s="50"/>
      <c r="EYV171" s="50"/>
      <c r="EYW171" s="50"/>
      <c r="EYX171" s="50"/>
      <c r="EYY171" s="50"/>
      <c r="EYZ171" s="50"/>
      <c r="EZA171" s="50"/>
      <c r="EZB171" s="50"/>
      <c r="EZC171" s="50"/>
      <c r="EZD171" s="50"/>
      <c r="EZE171" s="50"/>
      <c r="EZF171" s="50"/>
      <c r="EZG171" s="50"/>
      <c r="EZH171" s="50"/>
      <c r="EZI171" s="50"/>
      <c r="EZJ171" s="50"/>
      <c r="EZK171" s="50"/>
      <c r="EZL171" s="50"/>
      <c r="EZM171" s="50"/>
      <c r="EZN171" s="50"/>
      <c r="EZO171" s="50"/>
      <c r="EZP171" s="50"/>
      <c r="EZQ171" s="50"/>
      <c r="EZR171" s="50"/>
      <c r="EZS171" s="50"/>
      <c r="EZT171" s="50"/>
      <c r="EZU171" s="50"/>
      <c r="EZV171" s="50"/>
      <c r="EZW171" s="50"/>
      <c r="EZX171" s="50"/>
      <c r="EZY171" s="50"/>
      <c r="EZZ171" s="50"/>
      <c r="FAA171" s="50"/>
      <c r="FAB171" s="50"/>
      <c r="FAC171" s="50"/>
      <c r="FAD171" s="50"/>
      <c r="FAE171" s="50"/>
      <c r="FAF171" s="50"/>
      <c r="FAG171" s="50"/>
      <c r="FAH171" s="50"/>
      <c r="FAI171" s="50"/>
      <c r="FAJ171" s="50"/>
      <c r="FAK171" s="50"/>
      <c r="FAL171" s="50"/>
      <c r="FAM171" s="50"/>
      <c r="FAN171" s="50"/>
      <c r="FAP171" s="50"/>
      <c r="FAR171" s="50"/>
      <c r="FAS171" s="50"/>
      <c r="FAT171" s="50"/>
      <c r="FAU171" s="50"/>
      <c r="FAV171" s="50"/>
      <c r="FAW171" s="50"/>
      <c r="FAX171" s="50"/>
      <c r="FAY171" s="50"/>
      <c r="FBD171" s="50"/>
      <c r="FBE171" s="50"/>
      <c r="FBF171" s="50"/>
      <c r="FBG171" s="50"/>
      <c r="FBH171" s="50"/>
      <c r="FBI171" s="50"/>
      <c r="FBJ171" s="50"/>
      <c r="FBK171" s="50"/>
      <c r="FBL171" s="50"/>
      <c r="FBM171" s="50"/>
      <c r="FBN171" s="50"/>
      <c r="FBO171" s="50"/>
      <c r="FBP171" s="50"/>
      <c r="FBQ171" s="50"/>
      <c r="FBR171" s="50"/>
      <c r="FBS171" s="50"/>
      <c r="FBT171" s="50"/>
      <c r="FBU171" s="50"/>
      <c r="FBV171" s="50"/>
      <c r="FBW171" s="50"/>
      <c r="FBX171" s="50"/>
      <c r="FBY171" s="50"/>
      <c r="FBZ171" s="50"/>
      <c r="FCA171" s="50"/>
      <c r="FCB171" s="50"/>
      <c r="FCC171" s="50"/>
      <c r="FCD171" s="50"/>
      <c r="FCE171" s="50"/>
      <c r="FCF171" s="50"/>
      <c r="FCG171" s="50"/>
      <c r="FCH171" s="50"/>
      <c r="FCI171" s="50"/>
      <c r="FCJ171" s="50"/>
      <c r="FCK171" s="50"/>
      <c r="FCL171" s="50"/>
      <c r="FCM171" s="50"/>
      <c r="FCN171" s="50"/>
      <c r="FCO171" s="50"/>
      <c r="FCP171" s="50"/>
      <c r="FCQ171" s="50"/>
      <c r="FCR171" s="50"/>
      <c r="FCS171" s="50"/>
      <c r="FCT171" s="50"/>
      <c r="FCU171" s="50"/>
      <c r="FCV171" s="50"/>
      <c r="FCW171" s="50"/>
      <c r="FCX171" s="50"/>
      <c r="FCY171" s="50"/>
      <c r="FCZ171" s="50"/>
      <c r="FDA171" s="50"/>
      <c r="FDB171" s="50"/>
      <c r="FDC171" s="50"/>
      <c r="FDD171" s="50"/>
      <c r="FDE171" s="50"/>
      <c r="FDF171" s="50"/>
      <c r="FDG171" s="50"/>
      <c r="FDH171" s="50"/>
      <c r="FDI171" s="50"/>
      <c r="FDJ171" s="50"/>
      <c r="FDK171" s="50"/>
      <c r="FDL171" s="50"/>
      <c r="FDM171" s="50"/>
      <c r="FDN171" s="50"/>
      <c r="FDO171" s="50"/>
      <c r="FDP171" s="50"/>
      <c r="FDQ171" s="50"/>
      <c r="FDR171" s="50"/>
      <c r="FDS171" s="50"/>
      <c r="FDT171" s="50"/>
      <c r="FDU171" s="50"/>
      <c r="FDV171" s="50"/>
      <c r="FDW171" s="50"/>
      <c r="FDX171" s="50"/>
      <c r="FDY171" s="50"/>
      <c r="FDZ171" s="50"/>
      <c r="FEA171" s="50"/>
      <c r="FEB171" s="50"/>
      <c r="FEC171" s="50"/>
      <c r="FED171" s="50"/>
      <c r="FEE171" s="50"/>
      <c r="FEF171" s="50"/>
      <c r="FEG171" s="50"/>
      <c r="FEH171" s="50"/>
      <c r="FEI171" s="50"/>
      <c r="FEJ171" s="50"/>
      <c r="FEK171" s="50"/>
      <c r="FEL171" s="50"/>
      <c r="FEM171" s="50"/>
      <c r="FEN171" s="50"/>
      <c r="FEO171" s="50"/>
      <c r="FEP171" s="50"/>
      <c r="FEQ171" s="50"/>
      <c r="FER171" s="50"/>
      <c r="FES171" s="50"/>
      <c r="FET171" s="50"/>
      <c r="FEU171" s="50"/>
      <c r="FEV171" s="50"/>
      <c r="FEW171" s="50"/>
      <c r="FEX171" s="50"/>
      <c r="FEY171" s="50"/>
      <c r="FEZ171" s="50"/>
      <c r="FFA171" s="50"/>
      <c r="FFB171" s="50"/>
      <c r="FFC171" s="50"/>
      <c r="FFD171" s="50"/>
      <c r="FFE171" s="50"/>
      <c r="FFF171" s="50"/>
      <c r="FFG171" s="50"/>
      <c r="FFH171" s="50"/>
      <c r="FFI171" s="50"/>
      <c r="FFJ171" s="50"/>
      <c r="FFK171" s="50"/>
      <c r="FFL171" s="50"/>
      <c r="FFM171" s="50"/>
      <c r="FFN171" s="50"/>
      <c r="FFO171" s="50"/>
      <c r="FFP171" s="50"/>
      <c r="FFQ171" s="50"/>
      <c r="FFR171" s="50"/>
      <c r="FFS171" s="50"/>
      <c r="FFT171" s="50"/>
      <c r="FFU171" s="50"/>
      <c r="FFV171" s="50"/>
      <c r="FFW171" s="50"/>
      <c r="FFX171" s="50"/>
      <c r="FFY171" s="50"/>
      <c r="FFZ171" s="50"/>
      <c r="FGA171" s="50"/>
      <c r="FGB171" s="50"/>
      <c r="FGC171" s="50"/>
      <c r="FGD171" s="50"/>
      <c r="FGE171" s="50"/>
      <c r="FGF171" s="50"/>
      <c r="FGG171" s="50"/>
      <c r="FGH171" s="50"/>
      <c r="FGI171" s="50"/>
      <c r="FGJ171" s="50"/>
      <c r="FGK171" s="50"/>
      <c r="FGL171" s="50"/>
      <c r="FGM171" s="50"/>
      <c r="FGN171" s="50"/>
      <c r="FGO171" s="50"/>
      <c r="FGP171" s="50"/>
      <c r="FGQ171" s="50"/>
      <c r="FGR171" s="50"/>
      <c r="FGS171" s="50"/>
      <c r="FGT171" s="50"/>
      <c r="FGU171" s="50"/>
      <c r="FGV171" s="50"/>
      <c r="FGW171" s="50"/>
      <c r="FGX171" s="50"/>
      <c r="FGY171" s="50"/>
      <c r="FGZ171" s="50"/>
      <c r="FHA171" s="50"/>
      <c r="FHB171" s="50"/>
      <c r="FHC171" s="50"/>
      <c r="FHD171" s="50"/>
      <c r="FHE171" s="50"/>
      <c r="FHF171" s="50"/>
      <c r="FHG171" s="50"/>
      <c r="FHH171" s="50"/>
      <c r="FHI171" s="50"/>
      <c r="FHJ171" s="50"/>
      <c r="FHK171" s="50"/>
      <c r="FHL171" s="50"/>
      <c r="FHM171" s="50"/>
      <c r="FHN171" s="50"/>
      <c r="FHO171" s="50"/>
      <c r="FHP171" s="50"/>
      <c r="FHQ171" s="50"/>
      <c r="FHR171" s="50"/>
      <c r="FHS171" s="50"/>
      <c r="FHT171" s="50"/>
      <c r="FHU171" s="50"/>
      <c r="FHV171" s="50"/>
      <c r="FHW171" s="50"/>
      <c r="FHX171" s="50"/>
      <c r="FHY171" s="50"/>
      <c r="FHZ171" s="50"/>
      <c r="FIA171" s="50"/>
      <c r="FIB171" s="50"/>
      <c r="FIC171" s="50"/>
      <c r="FID171" s="50"/>
      <c r="FIE171" s="50"/>
      <c r="FIF171" s="50"/>
      <c r="FIG171" s="50"/>
      <c r="FIH171" s="50"/>
      <c r="FII171" s="50"/>
      <c r="FIJ171" s="50"/>
      <c r="FIK171" s="50"/>
      <c r="FIL171" s="50"/>
      <c r="FIM171" s="50"/>
      <c r="FIN171" s="50"/>
      <c r="FIO171" s="50"/>
      <c r="FIP171" s="50"/>
      <c r="FIQ171" s="50"/>
      <c r="FIR171" s="50"/>
      <c r="FIS171" s="50"/>
      <c r="FIT171" s="50"/>
      <c r="FIU171" s="50"/>
      <c r="FIV171" s="50"/>
      <c r="FIW171" s="50"/>
      <c r="FIX171" s="50"/>
      <c r="FIY171" s="50"/>
      <c r="FIZ171" s="50"/>
      <c r="FJA171" s="50"/>
      <c r="FJB171" s="50"/>
      <c r="FJC171" s="50"/>
      <c r="FJD171" s="50"/>
      <c r="FJE171" s="50"/>
      <c r="FJF171" s="50"/>
      <c r="FJG171" s="50"/>
      <c r="FJH171" s="50"/>
      <c r="FJI171" s="50"/>
      <c r="FJJ171" s="50"/>
      <c r="FJK171" s="50"/>
      <c r="FJL171" s="50"/>
      <c r="FJM171" s="50"/>
      <c r="FJN171" s="50"/>
      <c r="FJO171" s="50"/>
      <c r="FJP171" s="50"/>
      <c r="FJQ171" s="50"/>
      <c r="FJR171" s="50"/>
      <c r="FJS171" s="50"/>
      <c r="FJT171" s="50"/>
      <c r="FJU171" s="50"/>
      <c r="FJV171" s="50"/>
      <c r="FJW171" s="50"/>
      <c r="FJX171" s="50"/>
      <c r="FJY171" s="50"/>
      <c r="FJZ171" s="50"/>
      <c r="FKA171" s="50"/>
      <c r="FKB171" s="50"/>
      <c r="FKC171" s="50"/>
      <c r="FKD171" s="50"/>
      <c r="FKE171" s="50"/>
      <c r="FKF171" s="50"/>
      <c r="FKG171" s="50"/>
      <c r="FKH171" s="50"/>
      <c r="FKI171" s="50"/>
      <c r="FKJ171" s="50"/>
      <c r="FKL171" s="50"/>
      <c r="FKN171" s="50"/>
      <c r="FKO171" s="50"/>
      <c r="FKP171" s="50"/>
      <c r="FKQ171" s="50"/>
      <c r="FKR171" s="50"/>
      <c r="FKS171" s="50"/>
      <c r="FKT171" s="50"/>
      <c r="FKU171" s="50"/>
      <c r="FKZ171" s="50"/>
      <c r="FLA171" s="50"/>
      <c r="FLB171" s="50"/>
      <c r="FLC171" s="50"/>
      <c r="FLD171" s="50"/>
      <c r="FLE171" s="50"/>
      <c r="FLF171" s="50"/>
      <c r="FLG171" s="50"/>
      <c r="FLH171" s="50"/>
      <c r="FLI171" s="50"/>
      <c r="FLJ171" s="50"/>
      <c r="FLK171" s="50"/>
      <c r="FLL171" s="50"/>
      <c r="FLM171" s="50"/>
      <c r="FLN171" s="50"/>
      <c r="FLO171" s="50"/>
      <c r="FLP171" s="50"/>
      <c r="FLQ171" s="50"/>
      <c r="FLR171" s="50"/>
      <c r="FLS171" s="50"/>
      <c r="FLT171" s="50"/>
      <c r="FLU171" s="50"/>
      <c r="FLV171" s="50"/>
      <c r="FLW171" s="50"/>
      <c r="FLX171" s="50"/>
      <c r="FLY171" s="50"/>
      <c r="FLZ171" s="50"/>
      <c r="FMA171" s="50"/>
      <c r="FMB171" s="50"/>
      <c r="FMC171" s="50"/>
      <c r="FMD171" s="50"/>
      <c r="FME171" s="50"/>
      <c r="FMF171" s="50"/>
      <c r="FMG171" s="50"/>
      <c r="FMH171" s="50"/>
      <c r="FMI171" s="50"/>
      <c r="FMJ171" s="50"/>
      <c r="FMK171" s="50"/>
      <c r="FML171" s="50"/>
      <c r="FMM171" s="50"/>
      <c r="FMN171" s="50"/>
      <c r="FMO171" s="50"/>
      <c r="FMP171" s="50"/>
      <c r="FMQ171" s="50"/>
      <c r="FMR171" s="50"/>
      <c r="FMS171" s="50"/>
      <c r="FMT171" s="50"/>
      <c r="FMU171" s="50"/>
      <c r="FMV171" s="50"/>
      <c r="FMW171" s="50"/>
      <c r="FMX171" s="50"/>
      <c r="FMY171" s="50"/>
      <c r="FMZ171" s="50"/>
      <c r="FNA171" s="50"/>
      <c r="FNB171" s="50"/>
      <c r="FNC171" s="50"/>
      <c r="FND171" s="50"/>
      <c r="FNE171" s="50"/>
      <c r="FNF171" s="50"/>
      <c r="FNG171" s="50"/>
      <c r="FNH171" s="50"/>
      <c r="FNI171" s="50"/>
      <c r="FNJ171" s="50"/>
      <c r="FNK171" s="50"/>
      <c r="FNL171" s="50"/>
      <c r="FNM171" s="50"/>
      <c r="FNN171" s="50"/>
      <c r="FNO171" s="50"/>
      <c r="FNP171" s="50"/>
      <c r="FNQ171" s="50"/>
      <c r="FNR171" s="50"/>
      <c r="FNS171" s="50"/>
      <c r="FNT171" s="50"/>
      <c r="FNU171" s="50"/>
      <c r="FNV171" s="50"/>
      <c r="FNW171" s="50"/>
      <c r="FNX171" s="50"/>
      <c r="FNY171" s="50"/>
      <c r="FNZ171" s="50"/>
      <c r="FOA171" s="50"/>
      <c r="FOB171" s="50"/>
      <c r="FOC171" s="50"/>
      <c r="FOD171" s="50"/>
      <c r="FOE171" s="50"/>
      <c r="FOF171" s="50"/>
      <c r="FOG171" s="50"/>
      <c r="FOH171" s="50"/>
      <c r="FOI171" s="50"/>
      <c r="FOJ171" s="50"/>
      <c r="FOK171" s="50"/>
      <c r="FOL171" s="50"/>
      <c r="FOM171" s="50"/>
      <c r="FON171" s="50"/>
      <c r="FOO171" s="50"/>
      <c r="FOP171" s="50"/>
      <c r="FOQ171" s="50"/>
      <c r="FOR171" s="50"/>
      <c r="FOS171" s="50"/>
      <c r="FOT171" s="50"/>
      <c r="FOU171" s="50"/>
      <c r="FOV171" s="50"/>
      <c r="FOW171" s="50"/>
      <c r="FOX171" s="50"/>
      <c r="FOY171" s="50"/>
      <c r="FOZ171" s="50"/>
      <c r="FPA171" s="50"/>
      <c r="FPB171" s="50"/>
      <c r="FPC171" s="50"/>
      <c r="FPD171" s="50"/>
      <c r="FPE171" s="50"/>
      <c r="FPF171" s="50"/>
      <c r="FPG171" s="50"/>
      <c r="FPH171" s="50"/>
      <c r="FPI171" s="50"/>
      <c r="FPJ171" s="50"/>
      <c r="FPK171" s="50"/>
      <c r="FPL171" s="50"/>
      <c r="FPM171" s="50"/>
      <c r="FPN171" s="50"/>
      <c r="FPO171" s="50"/>
      <c r="FPP171" s="50"/>
      <c r="FPQ171" s="50"/>
      <c r="FPR171" s="50"/>
      <c r="FPS171" s="50"/>
      <c r="FPT171" s="50"/>
      <c r="FPU171" s="50"/>
      <c r="FPV171" s="50"/>
      <c r="FPW171" s="50"/>
      <c r="FPX171" s="50"/>
      <c r="FPY171" s="50"/>
      <c r="FPZ171" s="50"/>
      <c r="FQA171" s="50"/>
      <c r="FQB171" s="50"/>
      <c r="FQC171" s="50"/>
      <c r="FQD171" s="50"/>
      <c r="FQE171" s="50"/>
      <c r="FQF171" s="50"/>
      <c r="FQG171" s="50"/>
      <c r="FQH171" s="50"/>
      <c r="FQI171" s="50"/>
      <c r="FQJ171" s="50"/>
      <c r="FQK171" s="50"/>
      <c r="FQL171" s="50"/>
      <c r="FQM171" s="50"/>
      <c r="FQN171" s="50"/>
      <c r="FQO171" s="50"/>
      <c r="FQP171" s="50"/>
      <c r="FQQ171" s="50"/>
      <c r="FQR171" s="50"/>
      <c r="FQS171" s="50"/>
      <c r="FQT171" s="50"/>
      <c r="FQU171" s="50"/>
      <c r="FQV171" s="50"/>
      <c r="FQW171" s="50"/>
      <c r="FQX171" s="50"/>
      <c r="FQY171" s="50"/>
      <c r="FQZ171" s="50"/>
      <c r="FRA171" s="50"/>
      <c r="FRB171" s="50"/>
      <c r="FRC171" s="50"/>
      <c r="FRD171" s="50"/>
      <c r="FRE171" s="50"/>
      <c r="FRF171" s="50"/>
      <c r="FRG171" s="50"/>
      <c r="FRH171" s="50"/>
      <c r="FRI171" s="50"/>
      <c r="FRJ171" s="50"/>
      <c r="FRK171" s="50"/>
      <c r="FRL171" s="50"/>
      <c r="FRM171" s="50"/>
      <c r="FRN171" s="50"/>
      <c r="FRO171" s="50"/>
      <c r="FRP171" s="50"/>
      <c r="FRQ171" s="50"/>
      <c r="FRR171" s="50"/>
      <c r="FRS171" s="50"/>
      <c r="FRT171" s="50"/>
      <c r="FRU171" s="50"/>
      <c r="FRV171" s="50"/>
      <c r="FRW171" s="50"/>
      <c r="FRX171" s="50"/>
      <c r="FRY171" s="50"/>
      <c r="FRZ171" s="50"/>
      <c r="FSA171" s="50"/>
      <c r="FSB171" s="50"/>
      <c r="FSC171" s="50"/>
      <c r="FSD171" s="50"/>
      <c r="FSE171" s="50"/>
      <c r="FSF171" s="50"/>
      <c r="FSG171" s="50"/>
      <c r="FSH171" s="50"/>
      <c r="FSI171" s="50"/>
      <c r="FSJ171" s="50"/>
      <c r="FSK171" s="50"/>
      <c r="FSL171" s="50"/>
      <c r="FSM171" s="50"/>
      <c r="FSN171" s="50"/>
      <c r="FSO171" s="50"/>
      <c r="FSP171" s="50"/>
      <c r="FSQ171" s="50"/>
      <c r="FSR171" s="50"/>
      <c r="FSS171" s="50"/>
      <c r="FST171" s="50"/>
      <c r="FSU171" s="50"/>
      <c r="FSV171" s="50"/>
      <c r="FSW171" s="50"/>
      <c r="FSX171" s="50"/>
      <c r="FSY171" s="50"/>
      <c r="FSZ171" s="50"/>
      <c r="FTA171" s="50"/>
      <c r="FTB171" s="50"/>
      <c r="FTC171" s="50"/>
      <c r="FTD171" s="50"/>
      <c r="FTE171" s="50"/>
      <c r="FTF171" s="50"/>
      <c r="FTG171" s="50"/>
      <c r="FTH171" s="50"/>
      <c r="FTI171" s="50"/>
      <c r="FTJ171" s="50"/>
      <c r="FTK171" s="50"/>
      <c r="FTL171" s="50"/>
      <c r="FTM171" s="50"/>
      <c r="FTN171" s="50"/>
      <c r="FTO171" s="50"/>
      <c r="FTP171" s="50"/>
      <c r="FTQ171" s="50"/>
      <c r="FTR171" s="50"/>
      <c r="FTS171" s="50"/>
      <c r="FTT171" s="50"/>
      <c r="FTU171" s="50"/>
      <c r="FTV171" s="50"/>
      <c r="FTW171" s="50"/>
      <c r="FTX171" s="50"/>
      <c r="FTY171" s="50"/>
      <c r="FTZ171" s="50"/>
      <c r="FUA171" s="50"/>
      <c r="FUB171" s="50"/>
      <c r="FUC171" s="50"/>
      <c r="FUD171" s="50"/>
      <c r="FUE171" s="50"/>
      <c r="FUF171" s="50"/>
      <c r="FUH171" s="50"/>
      <c r="FUJ171" s="50"/>
      <c r="FUK171" s="50"/>
      <c r="FUL171" s="50"/>
      <c r="FUM171" s="50"/>
      <c r="FUN171" s="50"/>
      <c r="FUO171" s="50"/>
      <c r="FUP171" s="50"/>
      <c r="FUQ171" s="50"/>
      <c r="FUV171" s="50"/>
      <c r="FUW171" s="50"/>
      <c r="FUX171" s="50"/>
      <c r="FUY171" s="50"/>
      <c r="FUZ171" s="50"/>
      <c r="FVA171" s="50"/>
      <c r="FVB171" s="50"/>
      <c r="FVC171" s="50"/>
      <c r="FVD171" s="50"/>
      <c r="FVE171" s="50"/>
      <c r="FVF171" s="50"/>
      <c r="FVG171" s="50"/>
      <c r="FVH171" s="50"/>
      <c r="FVI171" s="50"/>
      <c r="FVJ171" s="50"/>
      <c r="FVK171" s="50"/>
      <c r="FVL171" s="50"/>
      <c r="FVM171" s="50"/>
      <c r="FVN171" s="50"/>
      <c r="FVO171" s="50"/>
      <c r="FVP171" s="50"/>
      <c r="FVQ171" s="50"/>
      <c r="FVR171" s="50"/>
      <c r="FVS171" s="50"/>
      <c r="FVT171" s="50"/>
      <c r="FVU171" s="50"/>
      <c r="FVV171" s="50"/>
      <c r="FVW171" s="50"/>
      <c r="FVX171" s="50"/>
      <c r="FVY171" s="50"/>
      <c r="FVZ171" s="50"/>
      <c r="FWA171" s="50"/>
      <c r="FWB171" s="50"/>
      <c r="FWC171" s="50"/>
      <c r="FWD171" s="50"/>
      <c r="FWE171" s="50"/>
      <c r="FWF171" s="50"/>
      <c r="FWG171" s="50"/>
      <c r="FWH171" s="50"/>
      <c r="FWI171" s="50"/>
      <c r="FWJ171" s="50"/>
      <c r="FWK171" s="50"/>
      <c r="FWL171" s="50"/>
      <c r="FWM171" s="50"/>
      <c r="FWN171" s="50"/>
      <c r="FWO171" s="50"/>
      <c r="FWP171" s="50"/>
      <c r="FWQ171" s="50"/>
      <c r="FWR171" s="50"/>
      <c r="FWS171" s="50"/>
      <c r="FWT171" s="50"/>
      <c r="FWU171" s="50"/>
      <c r="FWV171" s="50"/>
      <c r="FWW171" s="50"/>
      <c r="FWX171" s="50"/>
      <c r="FWY171" s="50"/>
      <c r="FWZ171" s="50"/>
      <c r="FXA171" s="50"/>
      <c r="FXB171" s="50"/>
      <c r="FXC171" s="50"/>
      <c r="FXD171" s="50"/>
      <c r="FXE171" s="50"/>
      <c r="FXF171" s="50"/>
      <c r="FXG171" s="50"/>
      <c r="FXH171" s="50"/>
      <c r="FXI171" s="50"/>
      <c r="FXJ171" s="50"/>
      <c r="FXK171" s="50"/>
      <c r="FXL171" s="50"/>
      <c r="FXM171" s="50"/>
      <c r="FXN171" s="50"/>
      <c r="FXO171" s="50"/>
      <c r="FXP171" s="50"/>
      <c r="FXQ171" s="50"/>
      <c r="FXR171" s="50"/>
      <c r="FXS171" s="50"/>
      <c r="FXT171" s="50"/>
      <c r="FXU171" s="50"/>
      <c r="FXV171" s="50"/>
      <c r="FXW171" s="50"/>
      <c r="FXX171" s="50"/>
      <c r="FXY171" s="50"/>
      <c r="FXZ171" s="50"/>
      <c r="FYA171" s="50"/>
      <c r="FYB171" s="50"/>
      <c r="FYC171" s="50"/>
      <c r="FYD171" s="50"/>
      <c r="FYE171" s="50"/>
      <c r="FYF171" s="50"/>
      <c r="FYG171" s="50"/>
      <c r="FYH171" s="50"/>
      <c r="FYI171" s="50"/>
      <c r="FYJ171" s="50"/>
      <c r="FYK171" s="50"/>
      <c r="FYL171" s="50"/>
      <c r="FYM171" s="50"/>
      <c r="FYN171" s="50"/>
      <c r="FYO171" s="50"/>
      <c r="FYP171" s="50"/>
      <c r="FYQ171" s="50"/>
      <c r="FYR171" s="50"/>
      <c r="FYS171" s="50"/>
      <c r="FYT171" s="50"/>
      <c r="FYU171" s="50"/>
      <c r="FYV171" s="50"/>
      <c r="FYW171" s="50"/>
      <c r="FYX171" s="50"/>
      <c r="FYY171" s="50"/>
      <c r="FYZ171" s="50"/>
      <c r="FZA171" s="50"/>
      <c r="FZB171" s="50"/>
      <c r="FZC171" s="50"/>
      <c r="FZD171" s="50"/>
      <c r="FZE171" s="50"/>
      <c r="FZF171" s="50"/>
      <c r="FZG171" s="50"/>
      <c r="FZH171" s="50"/>
      <c r="FZI171" s="50"/>
      <c r="FZJ171" s="50"/>
      <c r="FZK171" s="50"/>
      <c r="FZL171" s="50"/>
      <c r="FZM171" s="50"/>
      <c r="FZN171" s="50"/>
      <c r="FZO171" s="50"/>
      <c r="FZP171" s="50"/>
      <c r="FZQ171" s="50"/>
      <c r="FZR171" s="50"/>
      <c r="FZS171" s="50"/>
      <c r="FZT171" s="50"/>
      <c r="FZU171" s="50"/>
      <c r="FZV171" s="50"/>
      <c r="FZW171" s="50"/>
      <c r="FZX171" s="50"/>
      <c r="FZY171" s="50"/>
      <c r="FZZ171" s="50"/>
      <c r="GAA171" s="50"/>
      <c r="GAB171" s="50"/>
      <c r="GAC171" s="50"/>
      <c r="GAD171" s="50"/>
      <c r="GAE171" s="50"/>
      <c r="GAF171" s="50"/>
      <c r="GAG171" s="50"/>
      <c r="GAH171" s="50"/>
      <c r="GAI171" s="50"/>
      <c r="GAJ171" s="50"/>
      <c r="GAK171" s="50"/>
      <c r="GAL171" s="50"/>
      <c r="GAM171" s="50"/>
      <c r="GAN171" s="50"/>
      <c r="GAO171" s="50"/>
      <c r="GAP171" s="50"/>
      <c r="GAQ171" s="50"/>
      <c r="GAR171" s="50"/>
      <c r="GAS171" s="50"/>
      <c r="GAT171" s="50"/>
      <c r="GAU171" s="50"/>
      <c r="GAV171" s="50"/>
      <c r="GAW171" s="50"/>
      <c r="GAX171" s="50"/>
      <c r="GAY171" s="50"/>
      <c r="GAZ171" s="50"/>
      <c r="GBA171" s="50"/>
      <c r="GBB171" s="50"/>
      <c r="GBC171" s="50"/>
      <c r="GBD171" s="50"/>
      <c r="GBE171" s="50"/>
      <c r="GBF171" s="50"/>
      <c r="GBG171" s="50"/>
      <c r="GBH171" s="50"/>
      <c r="GBI171" s="50"/>
      <c r="GBJ171" s="50"/>
      <c r="GBK171" s="50"/>
      <c r="GBL171" s="50"/>
      <c r="GBM171" s="50"/>
      <c r="GBN171" s="50"/>
      <c r="GBO171" s="50"/>
      <c r="GBP171" s="50"/>
      <c r="GBQ171" s="50"/>
      <c r="GBR171" s="50"/>
      <c r="GBS171" s="50"/>
      <c r="GBT171" s="50"/>
      <c r="GBU171" s="50"/>
      <c r="GBV171" s="50"/>
      <c r="GBW171" s="50"/>
      <c r="GBX171" s="50"/>
      <c r="GBY171" s="50"/>
      <c r="GBZ171" s="50"/>
      <c r="GCA171" s="50"/>
      <c r="GCB171" s="50"/>
      <c r="GCC171" s="50"/>
      <c r="GCD171" s="50"/>
      <c r="GCE171" s="50"/>
      <c r="GCF171" s="50"/>
      <c r="GCG171" s="50"/>
      <c r="GCH171" s="50"/>
      <c r="GCI171" s="50"/>
      <c r="GCJ171" s="50"/>
      <c r="GCK171" s="50"/>
      <c r="GCL171" s="50"/>
      <c r="GCM171" s="50"/>
      <c r="GCN171" s="50"/>
      <c r="GCO171" s="50"/>
      <c r="GCP171" s="50"/>
      <c r="GCQ171" s="50"/>
      <c r="GCR171" s="50"/>
      <c r="GCS171" s="50"/>
      <c r="GCT171" s="50"/>
      <c r="GCU171" s="50"/>
      <c r="GCV171" s="50"/>
      <c r="GCW171" s="50"/>
      <c r="GCX171" s="50"/>
      <c r="GCY171" s="50"/>
      <c r="GCZ171" s="50"/>
      <c r="GDA171" s="50"/>
      <c r="GDB171" s="50"/>
      <c r="GDC171" s="50"/>
      <c r="GDD171" s="50"/>
      <c r="GDE171" s="50"/>
      <c r="GDF171" s="50"/>
      <c r="GDG171" s="50"/>
      <c r="GDH171" s="50"/>
      <c r="GDI171" s="50"/>
      <c r="GDJ171" s="50"/>
      <c r="GDK171" s="50"/>
      <c r="GDL171" s="50"/>
      <c r="GDM171" s="50"/>
      <c r="GDN171" s="50"/>
      <c r="GDO171" s="50"/>
      <c r="GDP171" s="50"/>
      <c r="GDQ171" s="50"/>
      <c r="GDR171" s="50"/>
      <c r="GDS171" s="50"/>
      <c r="GDT171" s="50"/>
      <c r="GDU171" s="50"/>
      <c r="GDV171" s="50"/>
      <c r="GDW171" s="50"/>
      <c r="GDX171" s="50"/>
      <c r="GDY171" s="50"/>
      <c r="GDZ171" s="50"/>
      <c r="GEA171" s="50"/>
      <c r="GEB171" s="50"/>
      <c r="GED171" s="50"/>
      <c r="GEF171" s="50"/>
      <c r="GEG171" s="50"/>
      <c r="GEH171" s="50"/>
      <c r="GEI171" s="50"/>
      <c r="GEJ171" s="50"/>
      <c r="GEK171" s="50"/>
      <c r="GEL171" s="50"/>
      <c r="GEM171" s="50"/>
      <c r="GER171" s="50"/>
      <c r="GES171" s="50"/>
      <c r="GET171" s="50"/>
      <c r="GEU171" s="50"/>
      <c r="GEV171" s="50"/>
      <c r="GEW171" s="50"/>
      <c r="GEX171" s="50"/>
      <c r="GEY171" s="50"/>
      <c r="GEZ171" s="50"/>
      <c r="GFA171" s="50"/>
      <c r="GFB171" s="50"/>
      <c r="GFC171" s="50"/>
      <c r="GFD171" s="50"/>
      <c r="GFE171" s="50"/>
      <c r="GFF171" s="50"/>
      <c r="GFG171" s="50"/>
      <c r="GFH171" s="50"/>
      <c r="GFI171" s="50"/>
      <c r="GFJ171" s="50"/>
      <c r="GFK171" s="50"/>
      <c r="GFL171" s="50"/>
      <c r="GFM171" s="50"/>
      <c r="GFN171" s="50"/>
      <c r="GFO171" s="50"/>
      <c r="GFP171" s="50"/>
      <c r="GFQ171" s="50"/>
      <c r="GFR171" s="50"/>
      <c r="GFS171" s="50"/>
      <c r="GFT171" s="50"/>
      <c r="GFU171" s="50"/>
      <c r="GFV171" s="50"/>
      <c r="GFW171" s="50"/>
      <c r="GFX171" s="50"/>
      <c r="GFY171" s="50"/>
      <c r="GFZ171" s="50"/>
      <c r="GGA171" s="50"/>
      <c r="GGB171" s="50"/>
      <c r="GGC171" s="50"/>
      <c r="GGD171" s="50"/>
      <c r="GGE171" s="50"/>
      <c r="GGF171" s="50"/>
      <c r="GGG171" s="50"/>
      <c r="GGH171" s="50"/>
      <c r="GGI171" s="50"/>
      <c r="GGJ171" s="50"/>
      <c r="GGK171" s="50"/>
      <c r="GGL171" s="50"/>
      <c r="GGM171" s="50"/>
      <c r="GGN171" s="50"/>
      <c r="GGO171" s="50"/>
      <c r="GGP171" s="50"/>
      <c r="GGQ171" s="50"/>
      <c r="GGR171" s="50"/>
      <c r="GGS171" s="50"/>
      <c r="GGT171" s="50"/>
      <c r="GGU171" s="50"/>
      <c r="GGV171" s="50"/>
      <c r="GGW171" s="50"/>
      <c r="GGX171" s="50"/>
      <c r="GGY171" s="50"/>
      <c r="GGZ171" s="50"/>
      <c r="GHA171" s="50"/>
      <c r="GHB171" s="50"/>
      <c r="GHC171" s="50"/>
      <c r="GHD171" s="50"/>
      <c r="GHE171" s="50"/>
      <c r="GHF171" s="50"/>
      <c r="GHG171" s="50"/>
      <c r="GHH171" s="50"/>
      <c r="GHI171" s="50"/>
      <c r="GHJ171" s="50"/>
      <c r="GHK171" s="50"/>
      <c r="GHL171" s="50"/>
      <c r="GHM171" s="50"/>
      <c r="GHN171" s="50"/>
      <c r="GHO171" s="50"/>
      <c r="GHP171" s="50"/>
      <c r="GHQ171" s="50"/>
      <c r="GHR171" s="50"/>
      <c r="GHS171" s="50"/>
      <c r="GHT171" s="50"/>
      <c r="GHU171" s="50"/>
      <c r="GHV171" s="50"/>
      <c r="GHW171" s="50"/>
      <c r="GHX171" s="50"/>
      <c r="GHY171" s="50"/>
      <c r="GHZ171" s="50"/>
      <c r="GIA171" s="50"/>
      <c r="GIB171" s="50"/>
      <c r="GIC171" s="50"/>
      <c r="GID171" s="50"/>
      <c r="GIE171" s="50"/>
      <c r="GIF171" s="50"/>
      <c r="GIG171" s="50"/>
      <c r="GIH171" s="50"/>
      <c r="GII171" s="50"/>
      <c r="GIJ171" s="50"/>
      <c r="GIK171" s="50"/>
      <c r="GIL171" s="50"/>
      <c r="GIM171" s="50"/>
      <c r="GIN171" s="50"/>
      <c r="GIO171" s="50"/>
      <c r="GIP171" s="50"/>
      <c r="GIQ171" s="50"/>
      <c r="GIR171" s="50"/>
      <c r="GIS171" s="50"/>
      <c r="GIT171" s="50"/>
      <c r="GIU171" s="50"/>
      <c r="GIV171" s="50"/>
      <c r="GIW171" s="50"/>
      <c r="GIX171" s="50"/>
      <c r="GIY171" s="50"/>
      <c r="GIZ171" s="50"/>
      <c r="GJA171" s="50"/>
      <c r="GJB171" s="50"/>
      <c r="GJC171" s="50"/>
      <c r="GJD171" s="50"/>
      <c r="GJE171" s="50"/>
      <c r="GJF171" s="50"/>
      <c r="GJG171" s="50"/>
      <c r="GJH171" s="50"/>
      <c r="GJI171" s="50"/>
      <c r="GJJ171" s="50"/>
      <c r="GJK171" s="50"/>
      <c r="GJL171" s="50"/>
      <c r="GJM171" s="50"/>
      <c r="GJN171" s="50"/>
      <c r="GJO171" s="50"/>
      <c r="GJP171" s="50"/>
      <c r="GJQ171" s="50"/>
      <c r="GJR171" s="50"/>
      <c r="GJS171" s="50"/>
      <c r="GJT171" s="50"/>
      <c r="GJU171" s="50"/>
      <c r="GJV171" s="50"/>
      <c r="GJW171" s="50"/>
      <c r="GJX171" s="50"/>
      <c r="GJY171" s="50"/>
      <c r="GJZ171" s="50"/>
      <c r="GKA171" s="50"/>
      <c r="GKB171" s="50"/>
      <c r="GKC171" s="50"/>
      <c r="GKD171" s="50"/>
      <c r="GKE171" s="50"/>
      <c r="GKF171" s="50"/>
      <c r="GKG171" s="50"/>
      <c r="GKH171" s="50"/>
      <c r="GKI171" s="50"/>
      <c r="GKJ171" s="50"/>
      <c r="GKK171" s="50"/>
      <c r="GKL171" s="50"/>
      <c r="GKM171" s="50"/>
      <c r="GKN171" s="50"/>
      <c r="GKO171" s="50"/>
      <c r="GKP171" s="50"/>
      <c r="GKQ171" s="50"/>
      <c r="GKR171" s="50"/>
      <c r="GKS171" s="50"/>
      <c r="GKT171" s="50"/>
      <c r="GKU171" s="50"/>
      <c r="GKV171" s="50"/>
      <c r="GKW171" s="50"/>
      <c r="GKX171" s="50"/>
      <c r="GKY171" s="50"/>
      <c r="GKZ171" s="50"/>
      <c r="GLA171" s="50"/>
      <c r="GLB171" s="50"/>
      <c r="GLC171" s="50"/>
      <c r="GLD171" s="50"/>
      <c r="GLE171" s="50"/>
      <c r="GLF171" s="50"/>
      <c r="GLG171" s="50"/>
      <c r="GLH171" s="50"/>
      <c r="GLI171" s="50"/>
      <c r="GLJ171" s="50"/>
      <c r="GLK171" s="50"/>
      <c r="GLL171" s="50"/>
      <c r="GLM171" s="50"/>
      <c r="GLN171" s="50"/>
      <c r="GLO171" s="50"/>
      <c r="GLP171" s="50"/>
      <c r="GLQ171" s="50"/>
      <c r="GLR171" s="50"/>
      <c r="GLS171" s="50"/>
      <c r="GLT171" s="50"/>
      <c r="GLU171" s="50"/>
      <c r="GLV171" s="50"/>
      <c r="GLW171" s="50"/>
      <c r="GLX171" s="50"/>
      <c r="GLY171" s="50"/>
      <c r="GLZ171" s="50"/>
      <c r="GMA171" s="50"/>
      <c r="GMB171" s="50"/>
      <c r="GMC171" s="50"/>
      <c r="GMD171" s="50"/>
      <c r="GME171" s="50"/>
      <c r="GMF171" s="50"/>
      <c r="GMG171" s="50"/>
      <c r="GMH171" s="50"/>
      <c r="GMI171" s="50"/>
      <c r="GMJ171" s="50"/>
      <c r="GMK171" s="50"/>
      <c r="GML171" s="50"/>
      <c r="GMM171" s="50"/>
      <c r="GMN171" s="50"/>
      <c r="GMO171" s="50"/>
      <c r="GMP171" s="50"/>
      <c r="GMQ171" s="50"/>
      <c r="GMR171" s="50"/>
      <c r="GMS171" s="50"/>
      <c r="GMT171" s="50"/>
      <c r="GMU171" s="50"/>
      <c r="GMV171" s="50"/>
      <c r="GMW171" s="50"/>
      <c r="GMX171" s="50"/>
      <c r="GMY171" s="50"/>
      <c r="GMZ171" s="50"/>
      <c r="GNA171" s="50"/>
      <c r="GNB171" s="50"/>
      <c r="GNC171" s="50"/>
      <c r="GND171" s="50"/>
      <c r="GNE171" s="50"/>
      <c r="GNF171" s="50"/>
      <c r="GNG171" s="50"/>
      <c r="GNH171" s="50"/>
      <c r="GNI171" s="50"/>
      <c r="GNJ171" s="50"/>
      <c r="GNK171" s="50"/>
      <c r="GNL171" s="50"/>
      <c r="GNM171" s="50"/>
      <c r="GNN171" s="50"/>
      <c r="GNO171" s="50"/>
      <c r="GNP171" s="50"/>
      <c r="GNQ171" s="50"/>
      <c r="GNR171" s="50"/>
      <c r="GNS171" s="50"/>
      <c r="GNT171" s="50"/>
      <c r="GNU171" s="50"/>
      <c r="GNV171" s="50"/>
      <c r="GNW171" s="50"/>
      <c r="GNX171" s="50"/>
      <c r="GNZ171" s="50"/>
      <c r="GOB171" s="50"/>
      <c r="GOC171" s="50"/>
      <c r="GOD171" s="50"/>
      <c r="GOE171" s="50"/>
      <c r="GOF171" s="50"/>
      <c r="GOG171" s="50"/>
      <c r="GOH171" s="50"/>
      <c r="GOI171" s="50"/>
      <c r="GON171" s="50"/>
      <c r="GOO171" s="50"/>
      <c r="GOP171" s="50"/>
      <c r="GOQ171" s="50"/>
      <c r="GOR171" s="50"/>
      <c r="GOS171" s="50"/>
      <c r="GOT171" s="50"/>
      <c r="GOU171" s="50"/>
      <c r="GOV171" s="50"/>
      <c r="GOW171" s="50"/>
      <c r="GOX171" s="50"/>
      <c r="GOY171" s="50"/>
      <c r="GOZ171" s="50"/>
      <c r="GPA171" s="50"/>
      <c r="GPB171" s="50"/>
      <c r="GPC171" s="50"/>
      <c r="GPD171" s="50"/>
      <c r="GPE171" s="50"/>
      <c r="GPF171" s="50"/>
      <c r="GPG171" s="50"/>
      <c r="GPH171" s="50"/>
      <c r="GPI171" s="50"/>
      <c r="GPJ171" s="50"/>
      <c r="GPK171" s="50"/>
      <c r="GPL171" s="50"/>
      <c r="GPM171" s="50"/>
      <c r="GPN171" s="50"/>
      <c r="GPO171" s="50"/>
      <c r="GPP171" s="50"/>
      <c r="GPQ171" s="50"/>
      <c r="GPR171" s="50"/>
      <c r="GPS171" s="50"/>
      <c r="GPT171" s="50"/>
      <c r="GPU171" s="50"/>
      <c r="GPV171" s="50"/>
      <c r="GPW171" s="50"/>
      <c r="GPX171" s="50"/>
      <c r="GPY171" s="50"/>
      <c r="GPZ171" s="50"/>
      <c r="GQA171" s="50"/>
      <c r="GQB171" s="50"/>
      <c r="GQC171" s="50"/>
      <c r="GQD171" s="50"/>
      <c r="GQE171" s="50"/>
      <c r="GQF171" s="50"/>
      <c r="GQG171" s="50"/>
      <c r="GQH171" s="50"/>
      <c r="GQI171" s="50"/>
      <c r="GQJ171" s="50"/>
      <c r="GQK171" s="50"/>
      <c r="GQL171" s="50"/>
      <c r="GQM171" s="50"/>
      <c r="GQN171" s="50"/>
      <c r="GQO171" s="50"/>
      <c r="GQP171" s="50"/>
      <c r="GQQ171" s="50"/>
      <c r="GQR171" s="50"/>
      <c r="GQS171" s="50"/>
      <c r="GQT171" s="50"/>
      <c r="GQU171" s="50"/>
      <c r="GQV171" s="50"/>
      <c r="GQW171" s="50"/>
      <c r="GQX171" s="50"/>
      <c r="GQY171" s="50"/>
      <c r="GQZ171" s="50"/>
      <c r="GRA171" s="50"/>
      <c r="GRB171" s="50"/>
      <c r="GRC171" s="50"/>
      <c r="GRD171" s="50"/>
      <c r="GRE171" s="50"/>
      <c r="GRF171" s="50"/>
      <c r="GRG171" s="50"/>
      <c r="GRH171" s="50"/>
      <c r="GRI171" s="50"/>
      <c r="GRJ171" s="50"/>
      <c r="GRK171" s="50"/>
      <c r="GRL171" s="50"/>
      <c r="GRM171" s="50"/>
      <c r="GRN171" s="50"/>
      <c r="GRO171" s="50"/>
      <c r="GRP171" s="50"/>
      <c r="GRQ171" s="50"/>
      <c r="GRR171" s="50"/>
      <c r="GRS171" s="50"/>
      <c r="GRT171" s="50"/>
      <c r="GRU171" s="50"/>
      <c r="GRV171" s="50"/>
      <c r="GRW171" s="50"/>
      <c r="GRX171" s="50"/>
      <c r="GRY171" s="50"/>
      <c r="GRZ171" s="50"/>
      <c r="GSA171" s="50"/>
      <c r="GSB171" s="50"/>
      <c r="GSC171" s="50"/>
      <c r="GSD171" s="50"/>
      <c r="GSE171" s="50"/>
      <c r="GSF171" s="50"/>
      <c r="GSG171" s="50"/>
      <c r="GSH171" s="50"/>
      <c r="GSI171" s="50"/>
      <c r="GSJ171" s="50"/>
      <c r="GSK171" s="50"/>
      <c r="GSL171" s="50"/>
      <c r="GSM171" s="50"/>
      <c r="GSN171" s="50"/>
      <c r="GSO171" s="50"/>
      <c r="GSP171" s="50"/>
      <c r="GSQ171" s="50"/>
      <c r="GSR171" s="50"/>
      <c r="GSS171" s="50"/>
      <c r="GST171" s="50"/>
      <c r="GSU171" s="50"/>
      <c r="GSV171" s="50"/>
      <c r="GSW171" s="50"/>
      <c r="GSX171" s="50"/>
      <c r="GSY171" s="50"/>
      <c r="GSZ171" s="50"/>
      <c r="GTA171" s="50"/>
      <c r="GTB171" s="50"/>
      <c r="GTC171" s="50"/>
      <c r="GTD171" s="50"/>
      <c r="GTE171" s="50"/>
      <c r="GTF171" s="50"/>
      <c r="GTG171" s="50"/>
      <c r="GTH171" s="50"/>
      <c r="GTI171" s="50"/>
      <c r="GTJ171" s="50"/>
      <c r="GTK171" s="50"/>
      <c r="GTL171" s="50"/>
      <c r="GTM171" s="50"/>
      <c r="GTN171" s="50"/>
      <c r="GTO171" s="50"/>
      <c r="GTP171" s="50"/>
      <c r="GTQ171" s="50"/>
      <c r="GTR171" s="50"/>
      <c r="GTS171" s="50"/>
      <c r="GTT171" s="50"/>
      <c r="GTU171" s="50"/>
      <c r="GTV171" s="50"/>
      <c r="GTW171" s="50"/>
      <c r="GTX171" s="50"/>
      <c r="GTY171" s="50"/>
      <c r="GTZ171" s="50"/>
      <c r="GUA171" s="50"/>
      <c r="GUB171" s="50"/>
      <c r="GUC171" s="50"/>
      <c r="GUD171" s="50"/>
      <c r="GUE171" s="50"/>
      <c r="GUF171" s="50"/>
      <c r="GUG171" s="50"/>
      <c r="GUH171" s="50"/>
      <c r="GUI171" s="50"/>
      <c r="GUJ171" s="50"/>
      <c r="GUK171" s="50"/>
      <c r="GUL171" s="50"/>
      <c r="GUM171" s="50"/>
      <c r="GUN171" s="50"/>
      <c r="GUO171" s="50"/>
      <c r="GUP171" s="50"/>
      <c r="GUQ171" s="50"/>
      <c r="GUR171" s="50"/>
      <c r="GUS171" s="50"/>
      <c r="GUT171" s="50"/>
      <c r="GUU171" s="50"/>
      <c r="GUV171" s="50"/>
      <c r="GUW171" s="50"/>
      <c r="GUX171" s="50"/>
      <c r="GUY171" s="50"/>
      <c r="GUZ171" s="50"/>
      <c r="GVA171" s="50"/>
      <c r="GVB171" s="50"/>
      <c r="GVC171" s="50"/>
      <c r="GVD171" s="50"/>
      <c r="GVE171" s="50"/>
      <c r="GVF171" s="50"/>
      <c r="GVG171" s="50"/>
      <c r="GVH171" s="50"/>
      <c r="GVI171" s="50"/>
      <c r="GVJ171" s="50"/>
      <c r="GVK171" s="50"/>
      <c r="GVL171" s="50"/>
      <c r="GVM171" s="50"/>
      <c r="GVN171" s="50"/>
      <c r="GVO171" s="50"/>
      <c r="GVP171" s="50"/>
      <c r="GVQ171" s="50"/>
      <c r="GVR171" s="50"/>
      <c r="GVS171" s="50"/>
      <c r="GVT171" s="50"/>
      <c r="GVU171" s="50"/>
      <c r="GVV171" s="50"/>
      <c r="GVW171" s="50"/>
      <c r="GVX171" s="50"/>
      <c r="GVY171" s="50"/>
      <c r="GVZ171" s="50"/>
      <c r="GWA171" s="50"/>
      <c r="GWB171" s="50"/>
      <c r="GWC171" s="50"/>
      <c r="GWD171" s="50"/>
      <c r="GWE171" s="50"/>
      <c r="GWF171" s="50"/>
      <c r="GWG171" s="50"/>
      <c r="GWH171" s="50"/>
      <c r="GWI171" s="50"/>
      <c r="GWJ171" s="50"/>
      <c r="GWK171" s="50"/>
      <c r="GWL171" s="50"/>
      <c r="GWM171" s="50"/>
      <c r="GWN171" s="50"/>
      <c r="GWO171" s="50"/>
      <c r="GWP171" s="50"/>
      <c r="GWQ171" s="50"/>
      <c r="GWR171" s="50"/>
      <c r="GWS171" s="50"/>
      <c r="GWT171" s="50"/>
      <c r="GWU171" s="50"/>
      <c r="GWV171" s="50"/>
      <c r="GWW171" s="50"/>
      <c r="GWX171" s="50"/>
      <c r="GWY171" s="50"/>
      <c r="GWZ171" s="50"/>
      <c r="GXA171" s="50"/>
      <c r="GXB171" s="50"/>
      <c r="GXC171" s="50"/>
      <c r="GXD171" s="50"/>
      <c r="GXE171" s="50"/>
      <c r="GXF171" s="50"/>
      <c r="GXG171" s="50"/>
      <c r="GXH171" s="50"/>
      <c r="GXI171" s="50"/>
      <c r="GXJ171" s="50"/>
      <c r="GXK171" s="50"/>
      <c r="GXL171" s="50"/>
      <c r="GXM171" s="50"/>
      <c r="GXN171" s="50"/>
      <c r="GXO171" s="50"/>
      <c r="GXP171" s="50"/>
      <c r="GXQ171" s="50"/>
      <c r="GXR171" s="50"/>
      <c r="GXS171" s="50"/>
      <c r="GXT171" s="50"/>
      <c r="GXV171" s="50"/>
      <c r="GXX171" s="50"/>
      <c r="GXY171" s="50"/>
      <c r="GXZ171" s="50"/>
      <c r="GYA171" s="50"/>
      <c r="GYB171" s="50"/>
      <c r="GYC171" s="50"/>
      <c r="GYD171" s="50"/>
      <c r="GYE171" s="50"/>
      <c r="GYJ171" s="50"/>
      <c r="GYK171" s="50"/>
      <c r="GYL171" s="50"/>
      <c r="GYM171" s="50"/>
      <c r="GYN171" s="50"/>
      <c r="GYO171" s="50"/>
      <c r="GYP171" s="50"/>
      <c r="GYQ171" s="50"/>
      <c r="GYR171" s="50"/>
      <c r="GYS171" s="50"/>
      <c r="GYT171" s="50"/>
      <c r="GYU171" s="50"/>
      <c r="GYV171" s="50"/>
      <c r="GYW171" s="50"/>
      <c r="GYX171" s="50"/>
      <c r="GYY171" s="50"/>
      <c r="GYZ171" s="50"/>
      <c r="GZA171" s="50"/>
      <c r="GZB171" s="50"/>
      <c r="GZC171" s="50"/>
      <c r="GZD171" s="50"/>
      <c r="GZE171" s="50"/>
      <c r="GZF171" s="50"/>
      <c r="GZG171" s="50"/>
      <c r="GZH171" s="50"/>
      <c r="GZI171" s="50"/>
      <c r="GZJ171" s="50"/>
      <c r="GZK171" s="50"/>
      <c r="GZL171" s="50"/>
      <c r="GZM171" s="50"/>
      <c r="GZN171" s="50"/>
      <c r="GZO171" s="50"/>
      <c r="GZP171" s="50"/>
      <c r="GZQ171" s="50"/>
      <c r="GZR171" s="50"/>
      <c r="GZS171" s="50"/>
      <c r="GZT171" s="50"/>
      <c r="GZU171" s="50"/>
      <c r="GZV171" s="50"/>
      <c r="GZW171" s="50"/>
      <c r="GZX171" s="50"/>
      <c r="GZY171" s="50"/>
      <c r="GZZ171" s="50"/>
      <c r="HAA171" s="50"/>
      <c r="HAB171" s="50"/>
      <c r="HAC171" s="50"/>
      <c r="HAD171" s="50"/>
      <c r="HAE171" s="50"/>
      <c r="HAF171" s="50"/>
      <c r="HAG171" s="50"/>
      <c r="HAH171" s="50"/>
      <c r="HAI171" s="50"/>
      <c r="HAJ171" s="50"/>
      <c r="HAK171" s="50"/>
      <c r="HAL171" s="50"/>
      <c r="HAM171" s="50"/>
      <c r="HAN171" s="50"/>
      <c r="HAO171" s="50"/>
      <c r="HAP171" s="50"/>
      <c r="HAQ171" s="50"/>
      <c r="HAR171" s="50"/>
      <c r="HAS171" s="50"/>
      <c r="HAT171" s="50"/>
      <c r="HAU171" s="50"/>
      <c r="HAV171" s="50"/>
      <c r="HAW171" s="50"/>
      <c r="HAX171" s="50"/>
      <c r="HAY171" s="50"/>
      <c r="HAZ171" s="50"/>
      <c r="HBA171" s="50"/>
      <c r="HBB171" s="50"/>
      <c r="HBC171" s="50"/>
      <c r="HBD171" s="50"/>
      <c r="HBE171" s="50"/>
      <c r="HBF171" s="50"/>
      <c r="HBG171" s="50"/>
      <c r="HBH171" s="50"/>
      <c r="HBI171" s="50"/>
      <c r="HBJ171" s="50"/>
      <c r="HBK171" s="50"/>
      <c r="HBL171" s="50"/>
      <c r="HBM171" s="50"/>
      <c r="HBN171" s="50"/>
      <c r="HBO171" s="50"/>
      <c r="HBP171" s="50"/>
      <c r="HBQ171" s="50"/>
      <c r="HBR171" s="50"/>
      <c r="HBS171" s="50"/>
      <c r="HBT171" s="50"/>
      <c r="HBU171" s="50"/>
      <c r="HBV171" s="50"/>
      <c r="HBW171" s="50"/>
      <c r="HBX171" s="50"/>
      <c r="HBY171" s="50"/>
      <c r="HBZ171" s="50"/>
      <c r="HCA171" s="50"/>
      <c r="HCB171" s="50"/>
      <c r="HCC171" s="50"/>
      <c r="HCD171" s="50"/>
      <c r="HCE171" s="50"/>
      <c r="HCF171" s="50"/>
      <c r="HCG171" s="50"/>
      <c r="HCH171" s="50"/>
      <c r="HCI171" s="50"/>
      <c r="HCJ171" s="50"/>
      <c r="HCK171" s="50"/>
      <c r="HCL171" s="50"/>
      <c r="HCM171" s="50"/>
      <c r="HCN171" s="50"/>
      <c r="HCO171" s="50"/>
      <c r="HCP171" s="50"/>
      <c r="HCQ171" s="50"/>
      <c r="HCR171" s="50"/>
      <c r="HCS171" s="50"/>
      <c r="HCT171" s="50"/>
      <c r="HCU171" s="50"/>
      <c r="HCV171" s="50"/>
      <c r="HCW171" s="50"/>
      <c r="HCX171" s="50"/>
      <c r="HCY171" s="50"/>
      <c r="HCZ171" s="50"/>
      <c r="HDA171" s="50"/>
      <c r="HDB171" s="50"/>
      <c r="HDC171" s="50"/>
      <c r="HDD171" s="50"/>
      <c r="HDE171" s="50"/>
      <c r="HDF171" s="50"/>
      <c r="HDG171" s="50"/>
      <c r="HDH171" s="50"/>
      <c r="HDI171" s="50"/>
      <c r="HDJ171" s="50"/>
      <c r="HDK171" s="50"/>
      <c r="HDL171" s="50"/>
      <c r="HDM171" s="50"/>
      <c r="HDN171" s="50"/>
      <c r="HDO171" s="50"/>
      <c r="HDP171" s="50"/>
      <c r="HDQ171" s="50"/>
      <c r="HDR171" s="50"/>
      <c r="HDS171" s="50"/>
      <c r="HDT171" s="50"/>
      <c r="HDU171" s="50"/>
      <c r="HDV171" s="50"/>
      <c r="HDW171" s="50"/>
      <c r="HDX171" s="50"/>
      <c r="HDY171" s="50"/>
      <c r="HDZ171" s="50"/>
      <c r="HEA171" s="50"/>
      <c r="HEB171" s="50"/>
      <c r="HEC171" s="50"/>
      <c r="HED171" s="50"/>
      <c r="HEE171" s="50"/>
      <c r="HEF171" s="50"/>
      <c r="HEG171" s="50"/>
      <c r="HEH171" s="50"/>
      <c r="HEI171" s="50"/>
      <c r="HEJ171" s="50"/>
      <c r="HEK171" s="50"/>
      <c r="HEL171" s="50"/>
      <c r="HEM171" s="50"/>
      <c r="HEN171" s="50"/>
      <c r="HEO171" s="50"/>
      <c r="HEP171" s="50"/>
      <c r="HEQ171" s="50"/>
      <c r="HER171" s="50"/>
      <c r="HES171" s="50"/>
      <c r="HET171" s="50"/>
      <c r="HEU171" s="50"/>
      <c r="HEV171" s="50"/>
      <c r="HEW171" s="50"/>
      <c r="HEX171" s="50"/>
      <c r="HEY171" s="50"/>
      <c r="HEZ171" s="50"/>
      <c r="HFA171" s="50"/>
      <c r="HFB171" s="50"/>
      <c r="HFC171" s="50"/>
      <c r="HFD171" s="50"/>
      <c r="HFE171" s="50"/>
      <c r="HFF171" s="50"/>
      <c r="HFG171" s="50"/>
      <c r="HFH171" s="50"/>
      <c r="HFI171" s="50"/>
      <c r="HFJ171" s="50"/>
      <c r="HFK171" s="50"/>
      <c r="HFL171" s="50"/>
      <c r="HFM171" s="50"/>
      <c r="HFN171" s="50"/>
      <c r="HFO171" s="50"/>
      <c r="HFP171" s="50"/>
      <c r="HFQ171" s="50"/>
      <c r="HFR171" s="50"/>
      <c r="HFS171" s="50"/>
      <c r="HFT171" s="50"/>
      <c r="HFU171" s="50"/>
      <c r="HFV171" s="50"/>
      <c r="HFW171" s="50"/>
      <c r="HFX171" s="50"/>
      <c r="HFY171" s="50"/>
      <c r="HFZ171" s="50"/>
      <c r="HGA171" s="50"/>
      <c r="HGB171" s="50"/>
      <c r="HGC171" s="50"/>
      <c r="HGD171" s="50"/>
      <c r="HGE171" s="50"/>
      <c r="HGF171" s="50"/>
      <c r="HGG171" s="50"/>
      <c r="HGH171" s="50"/>
      <c r="HGI171" s="50"/>
      <c r="HGJ171" s="50"/>
      <c r="HGK171" s="50"/>
      <c r="HGL171" s="50"/>
      <c r="HGM171" s="50"/>
      <c r="HGN171" s="50"/>
      <c r="HGO171" s="50"/>
      <c r="HGP171" s="50"/>
      <c r="HGQ171" s="50"/>
      <c r="HGR171" s="50"/>
      <c r="HGS171" s="50"/>
      <c r="HGT171" s="50"/>
      <c r="HGU171" s="50"/>
      <c r="HGV171" s="50"/>
      <c r="HGW171" s="50"/>
      <c r="HGX171" s="50"/>
      <c r="HGY171" s="50"/>
      <c r="HGZ171" s="50"/>
      <c r="HHA171" s="50"/>
      <c r="HHB171" s="50"/>
      <c r="HHC171" s="50"/>
      <c r="HHD171" s="50"/>
      <c r="HHE171" s="50"/>
      <c r="HHF171" s="50"/>
      <c r="HHG171" s="50"/>
      <c r="HHH171" s="50"/>
      <c r="HHI171" s="50"/>
      <c r="HHJ171" s="50"/>
      <c r="HHK171" s="50"/>
      <c r="HHL171" s="50"/>
      <c r="HHM171" s="50"/>
      <c r="HHN171" s="50"/>
      <c r="HHO171" s="50"/>
      <c r="HHP171" s="50"/>
      <c r="HHR171" s="50"/>
      <c r="HHT171" s="50"/>
      <c r="HHU171" s="50"/>
      <c r="HHV171" s="50"/>
      <c r="HHW171" s="50"/>
      <c r="HHX171" s="50"/>
      <c r="HHY171" s="50"/>
      <c r="HHZ171" s="50"/>
      <c r="HIA171" s="50"/>
      <c r="HIF171" s="50"/>
      <c r="HIG171" s="50"/>
      <c r="HIH171" s="50"/>
      <c r="HII171" s="50"/>
      <c r="HIJ171" s="50"/>
      <c r="HIK171" s="50"/>
      <c r="HIL171" s="50"/>
      <c r="HIM171" s="50"/>
      <c r="HIN171" s="50"/>
      <c r="HIO171" s="50"/>
      <c r="HIP171" s="50"/>
      <c r="HIQ171" s="50"/>
      <c r="HIR171" s="50"/>
      <c r="HIS171" s="50"/>
      <c r="HIT171" s="50"/>
      <c r="HIU171" s="50"/>
      <c r="HIV171" s="50"/>
      <c r="HIW171" s="50"/>
      <c r="HIX171" s="50"/>
      <c r="HIY171" s="50"/>
      <c r="HIZ171" s="50"/>
      <c r="HJA171" s="50"/>
      <c r="HJB171" s="50"/>
      <c r="HJC171" s="50"/>
      <c r="HJD171" s="50"/>
      <c r="HJE171" s="50"/>
      <c r="HJF171" s="50"/>
      <c r="HJG171" s="50"/>
      <c r="HJH171" s="50"/>
      <c r="HJI171" s="50"/>
      <c r="HJJ171" s="50"/>
      <c r="HJK171" s="50"/>
      <c r="HJL171" s="50"/>
      <c r="HJM171" s="50"/>
      <c r="HJN171" s="50"/>
      <c r="HJO171" s="50"/>
      <c r="HJP171" s="50"/>
      <c r="HJQ171" s="50"/>
      <c r="HJR171" s="50"/>
      <c r="HJS171" s="50"/>
      <c r="HJT171" s="50"/>
      <c r="HJU171" s="50"/>
      <c r="HJV171" s="50"/>
      <c r="HJW171" s="50"/>
      <c r="HJX171" s="50"/>
      <c r="HJY171" s="50"/>
      <c r="HJZ171" s="50"/>
      <c r="HKA171" s="50"/>
      <c r="HKB171" s="50"/>
      <c r="HKC171" s="50"/>
      <c r="HKD171" s="50"/>
      <c r="HKE171" s="50"/>
      <c r="HKF171" s="50"/>
      <c r="HKG171" s="50"/>
      <c r="HKH171" s="50"/>
      <c r="HKI171" s="50"/>
      <c r="HKJ171" s="50"/>
      <c r="HKK171" s="50"/>
      <c r="HKL171" s="50"/>
      <c r="HKM171" s="50"/>
      <c r="HKN171" s="50"/>
      <c r="HKO171" s="50"/>
      <c r="HKP171" s="50"/>
      <c r="HKQ171" s="50"/>
      <c r="HKR171" s="50"/>
      <c r="HKS171" s="50"/>
      <c r="HKT171" s="50"/>
      <c r="HKU171" s="50"/>
      <c r="HKV171" s="50"/>
      <c r="HKW171" s="50"/>
      <c r="HKX171" s="50"/>
      <c r="HKY171" s="50"/>
      <c r="HKZ171" s="50"/>
      <c r="HLA171" s="50"/>
      <c r="HLB171" s="50"/>
      <c r="HLC171" s="50"/>
      <c r="HLD171" s="50"/>
      <c r="HLE171" s="50"/>
      <c r="HLF171" s="50"/>
      <c r="HLG171" s="50"/>
      <c r="HLH171" s="50"/>
      <c r="HLI171" s="50"/>
      <c r="HLJ171" s="50"/>
      <c r="HLK171" s="50"/>
      <c r="HLL171" s="50"/>
      <c r="HLM171" s="50"/>
      <c r="HLN171" s="50"/>
      <c r="HLO171" s="50"/>
      <c r="HLP171" s="50"/>
      <c r="HLQ171" s="50"/>
      <c r="HLR171" s="50"/>
      <c r="HLS171" s="50"/>
      <c r="HLT171" s="50"/>
      <c r="HLU171" s="50"/>
      <c r="HLV171" s="50"/>
      <c r="HLW171" s="50"/>
      <c r="HLX171" s="50"/>
      <c r="HLY171" s="50"/>
      <c r="HLZ171" s="50"/>
      <c r="HMA171" s="50"/>
      <c r="HMB171" s="50"/>
      <c r="HMC171" s="50"/>
      <c r="HMD171" s="50"/>
      <c r="HME171" s="50"/>
      <c r="HMF171" s="50"/>
      <c r="HMG171" s="50"/>
      <c r="HMH171" s="50"/>
      <c r="HMI171" s="50"/>
      <c r="HMJ171" s="50"/>
      <c r="HMK171" s="50"/>
      <c r="HML171" s="50"/>
      <c r="HMM171" s="50"/>
      <c r="HMN171" s="50"/>
      <c r="HMO171" s="50"/>
      <c r="HMP171" s="50"/>
      <c r="HMQ171" s="50"/>
      <c r="HMR171" s="50"/>
      <c r="HMS171" s="50"/>
      <c r="HMT171" s="50"/>
      <c r="HMU171" s="50"/>
      <c r="HMV171" s="50"/>
      <c r="HMW171" s="50"/>
      <c r="HMX171" s="50"/>
      <c r="HMY171" s="50"/>
      <c r="HMZ171" s="50"/>
      <c r="HNA171" s="50"/>
      <c r="HNB171" s="50"/>
      <c r="HNC171" s="50"/>
      <c r="HND171" s="50"/>
      <c r="HNE171" s="50"/>
      <c r="HNF171" s="50"/>
      <c r="HNG171" s="50"/>
      <c r="HNH171" s="50"/>
      <c r="HNI171" s="50"/>
      <c r="HNJ171" s="50"/>
      <c r="HNK171" s="50"/>
      <c r="HNL171" s="50"/>
      <c r="HNM171" s="50"/>
      <c r="HNN171" s="50"/>
      <c r="HNO171" s="50"/>
      <c r="HNP171" s="50"/>
      <c r="HNQ171" s="50"/>
      <c r="HNR171" s="50"/>
      <c r="HNS171" s="50"/>
      <c r="HNT171" s="50"/>
      <c r="HNU171" s="50"/>
      <c r="HNV171" s="50"/>
      <c r="HNW171" s="50"/>
      <c r="HNX171" s="50"/>
      <c r="HNY171" s="50"/>
      <c r="HNZ171" s="50"/>
      <c r="HOA171" s="50"/>
      <c r="HOB171" s="50"/>
      <c r="HOC171" s="50"/>
      <c r="HOD171" s="50"/>
      <c r="HOE171" s="50"/>
      <c r="HOF171" s="50"/>
      <c r="HOG171" s="50"/>
      <c r="HOH171" s="50"/>
      <c r="HOI171" s="50"/>
      <c r="HOJ171" s="50"/>
      <c r="HOK171" s="50"/>
      <c r="HOL171" s="50"/>
      <c r="HOM171" s="50"/>
      <c r="HON171" s="50"/>
      <c r="HOO171" s="50"/>
      <c r="HOP171" s="50"/>
      <c r="HOQ171" s="50"/>
      <c r="HOR171" s="50"/>
      <c r="HOS171" s="50"/>
      <c r="HOT171" s="50"/>
      <c r="HOU171" s="50"/>
      <c r="HOV171" s="50"/>
      <c r="HOW171" s="50"/>
      <c r="HOX171" s="50"/>
      <c r="HOY171" s="50"/>
      <c r="HOZ171" s="50"/>
      <c r="HPA171" s="50"/>
      <c r="HPB171" s="50"/>
      <c r="HPC171" s="50"/>
      <c r="HPD171" s="50"/>
      <c r="HPE171" s="50"/>
      <c r="HPF171" s="50"/>
      <c r="HPG171" s="50"/>
      <c r="HPH171" s="50"/>
      <c r="HPI171" s="50"/>
      <c r="HPJ171" s="50"/>
      <c r="HPK171" s="50"/>
      <c r="HPL171" s="50"/>
      <c r="HPM171" s="50"/>
      <c r="HPN171" s="50"/>
      <c r="HPO171" s="50"/>
      <c r="HPP171" s="50"/>
      <c r="HPQ171" s="50"/>
      <c r="HPR171" s="50"/>
      <c r="HPS171" s="50"/>
      <c r="HPT171" s="50"/>
      <c r="HPU171" s="50"/>
      <c r="HPV171" s="50"/>
      <c r="HPW171" s="50"/>
      <c r="HPX171" s="50"/>
      <c r="HPY171" s="50"/>
      <c r="HPZ171" s="50"/>
      <c r="HQA171" s="50"/>
      <c r="HQB171" s="50"/>
      <c r="HQC171" s="50"/>
      <c r="HQD171" s="50"/>
      <c r="HQE171" s="50"/>
      <c r="HQF171" s="50"/>
      <c r="HQG171" s="50"/>
      <c r="HQH171" s="50"/>
      <c r="HQI171" s="50"/>
      <c r="HQJ171" s="50"/>
      <c r="HQK171" s="50"/>
      <c r="HQL171" s="50"/>
      <c r="HQM171" s="50"/>
      <c r="HQN171" s="50"/>
      <c r="HQO171" s="50"/>
      <c r="HQP171" s="50"/>
      <c r="HQQ171" s="50"/>
      <c r="HQR171" s="50"/>
      <c r="HQS171" s="50"/>
      <c r="HQT171" s="50"/>
      <c r="HQU171" s="50"/>
      <c r="HQV171" s="50"/>
      <c r="HQW171" s="50"/>
      <c r="HQX171" s="50"/>
      <c r="HQY171" s="50"/>
      <c r="HQZ171" s="50"/>
      <c r="HRA171" s="50"/>
      <c r="HRB171" s="50"/>
      <c r="HRC171" s="50"/>
      <c r="HRD171" s="50"/>
      <c r="HRE171" s="50"/>
      <c r="HRF171" s="50"/>
      <c r="HRG171" s="50"/>
      <c r="HRH171" s="50"/>
      <c r="HRI171" s="50"/>
      <c r="HRJ171" s="50"/>
      <c r="HRK171" s="50"/>
      <c r="HRL171" s="50"/>
      <c r="HRN171" s="50"/>
      <c r="HRP171" s="50"/>
      <c r="HRQ171" s="50"/>
      <c r="HRR171" s="50"/>
      <c r="HRS171" s="50"/>
      <c r="HRT171" s="50"/>
      <c r="HRU171" s="50"/>
      <c r="HRV171" s="50"/>
      <c r="HRW171" s="50"/>
      <c r="HSB171" s="50"/>
      <c r="HSC171" s="50"/>
      <c r="HSD171" s="50"/>
      <c r="HSE171" s="50"/>
      <c r="HSF171" s="50"/>
      <c r="HSG171" s="50"/>
      <c r="HSH171" s="50"/>
      <c r="HSI171" s="50"/>
      <c r="HSJ171" s="50"/>
      <c r="HSK171" s="50"/>
      <c r="HSL171" s="50"/>
      <c r="HSM171" s="50"/>
      <c r="HSN171" s="50"/>
      <c r="HSO171" s="50"/>
      <c r="HSP171" s="50"/>
      <c r="HSQ171" s="50"/>
      <c r="HSR171" s="50"/>
      <c r="HSS171" s="50"/>
      <c r="HST171" s="50"/>
      <c r="HSU171" s="50"/>
      <c r="HSV171" s="50"/>
      <c r="HSW171" s="50"/>
      <c r="HSX171" s="50"/>
      <c r="HSY171" s="50"/>
      <c r="HSZ171" s="50"/>
      <c r="HTA171" s="50"/>
      <c r="HTB171" s="50"/>
      <c r="HTC171" s="50"/>
      <c r="HTD171" s="50"/>
      <c r="HTE171" s="50"/>
      <c r="HTF171" s="50"/>
      <c r="HTG171" s="50"/>
      <c r="HTH171" s="50"/>
      <c r="HTI171" s="50"/>
      <c r="HTJ171" s="50"/>
      <c r="HTK171" s="50"/>
      <c r="HTL171" s="50"/>
      <c r="HTM171" s="50"/>
      <c r="HTN171" s="50"/>
      <c r="HTO171" s="50"/>
      <c r="HTP171" s="50"/>
      <c r="HTQ171" s="50"/>
      <c r="HTR171" s="50"/>
      <c r="HTS171" s="50"/>
      <c r="HTT171" s="50"/>
      <c r="HTU171" s="50"/>
      <c r="HTV171" s="50"/>
      <c r="HTW171" s="50"/>
      <c r="HTX171" s="50"/>
      <c r="HTY171" s="50"/>
      <c r="HTZ171" s="50"/>
      <c r="HUA171" s="50"/>
      <c r="HUB171" s="50"/>
      <c r="HUC171" s="50"/>
      <c r="HUD171" s="50"/>
      <c r="HUE171" s="50"/>
      <c r="HUF171" s="50"/>
      <c r="HUG171" s="50"/>
      <c r="HUH171" s="50"/>
      <c r="HUI171" s="50"/>
      <c r="HUJ171" s="50"/>
      <c r="HUK171" s="50"/>
      <c r="HUL171" s="50"/>
      <c r="HUM171" s="50"/>
      <c r="HUN171" s="50"/>
      <c r="HUO171" s="50"/>
      <c r="HUP171" s="50"/>
      <c r="HUQ171" s="50"/>
      <c r="HUR171" s="50"/>
      <c r="HUS171" s="50"/>
      <c r="HUT171" s="50"/>
      <c r="HUU171" s="50"/>
      <c r="HUV171" s="50"/>
      <c r="HUW171" s="50"/>
      <c r="HUX171" s="50"/>
      <c r="HUY171" s="50"/>
      <c r="HUZ171" s="50"/>
      <c r="HVA171" s="50"/>
      <c r="HVB171" s="50"/>
      <c r="HVC171" s="50"/>
      <c r="HVD171" s="50"/>
      <c r="HVE171" s="50"/>
      <c r="HVF171" s="50"/>
      <c r="HVG171" s="50"/>
      <c r="HVH171" s="50"/>
      <c r="HVI171" s="50"/>
      <c r="HVJ171" s="50"/>
      <c r="HVK171" s="50"/>
      <c r="HVL171" s="50"/>
      <c r="HVM171" s="50"/>
      <c r="HVN171" s="50"/>
      <c r="HVO171" s="50"/>
      <c r="HVP171" s="50"/>
      <c r="HVQ171" s="50"/>
      <c r="HVR171" s="50"/>
      <c r="HVS171" s="50"/>
      <c r="HVT171" s="50"/>
      <c r="HVU171" s="50"/>
      <c r="HVV171" s="50"/>
      <c r="HVW171" s="50"/>
      <c r="HVX171" s="50"/>
      <c r="HVY171" s="50"/>
      <c r="HVZ171" s="50"/>
      <c r="HWA171" s="50"/>
      <c r="HWB171" s="50"/>
      <c r="HWC171" s="50"/>
      <c r="HWD171" s="50"/>
      <c r="HWE171" s="50"/>
      <c r="HWF171" s="50"/>
      <c r="HWG171" s="50"/>
      <c r="HWH171" s="50"/>
      <c r="HWI171" s="50"/>
      <c r="HWJ171" s="50"/>
      <c r="HWK171" s="50"/>
      <c r="HWL171" s="50"/>
      <c r="HWM171" s="50"/>
      <c r="HWN171" s="50"/>
      <c r="HWO171" s="50"/>
      <c r="HWP171" s="50"/>
      <c r="HWQ171" s="50"/>
      <c r="HWR171" s="50"/>
      <c r="HWS171" s="50"/>
      <c r="HWT171" s="50"/>
      <c r="HWU171" s="50"/>
      <c r="HWV171" s="50"/>
      <c r="HWW171" s="50"/>
      <c r="HWX171" s="50"/>
      <c r="HWY171" s="50"/>
      <c r="HWZ171" s="50"/>
      <c r="HXA171" s="50"/>
      <c r="HXB171" s="50"/>
      <c r="HXC171" s="50"/>
      <c r="HXD171" s="50"/>
      <c r="HXE171" s="50"/>
      <c r="HXF171" s="50"/>
      <c r="HXG171" s="50"/>
      <c r="HXH171" s="50"/>
      <c r="HXI171" s="50"/>
      <c r="HXJ171" s="50"/>
      <c r="HXK171" s="50"/>
      <c r="HXL171" s="50"/>
      <c r="HXM171" s="50"/>
      <c r="HXN171" s="50"/>
      <c r="HXO171" s="50"/>
      <c r="HXP171" s="50"/>
      <c r="HXQ171" s="50"/>
      <c r="HXR171" s="50"/>
      <c r="HXS171" s="50"/>
      <c r="HXT171" s="50"/>
      <c r="HXU171" s="50"/>
      <c r="HXV171" s="50"/>
      <c r="HXW171" s="50"/>
      <c r="HXX171" s="50"/>
      <c r="HXY171" s="50"/>
      <c r="HXZ171" s="50"/>
      <c r="HYA171" s="50"/>
      <c r="HYB171" s="50"/>
      <c r="HYC171" s="50"/>
      <c r="HYD171" s="50"/>
      <c r="HYE171" s="50"/>
      <c r="HYF171" s="50"/>
      <c r="HYG171" s="50"/>
      <c r="HYH171" s="50"/>
      <c r="HYI171" s="50"/>
      <c r="HYJ171" s="50"/>
      <c r="HYK171" s="50"/>
      <c r="HYL171" s="50"/>
      <c r="HYM171" s="50"/>
      <c r="HYN171" s="50"/>
      <c r="HYO171" s="50"/>
      <c r="HYP171" s="50"/>
      <c r="HYQ171" s="50"/>
      <c r="HYR171" s="50"/>
      <c r="HYS171" s="50"/>
      <c r="HYT171" s="50"/>
      <c r="HYU171" s="50"/>
      <c r="HYV171" s="50"/>
      <c r="HYW171" s="50"/>
      <c r="HYX171" s="50"/>
      <c r="HYY171" s="50"/>
      <c r="HYZ171" s="50"/>
      <c r="HZA171" s="50"/>
      <c r="HZB171" s="50"/>
      <c r="HZC171" s="50"/>
      <c r="HZD171" s="50"/>
      <c r="HZE171" s="50"/>
      <c r="HZF171" s="50"/>
      <c r="HZG171" s="50"/>
      <c r="HZH171" s="50"/>
      <c r="HZI171" s="50"/>
      <c r="HZJ171" s="50"/>
      <c r="HZK171" s="50"/>
      <c r="HZL171" s="50"/>
      <c r="HZM171" s="50"/>
      <c r="HZN171" s="50"/>
      <c r="HZO171" s="50"/>
      <c r="HZP171" s="50"/>
      <c r="HZQ171" s="50"/>
      <c r="HZR171" s="50"/>
      <c r="HZS171" s="50"/>
      <c r="HZT171" s="50"/>
      <c r="HZU171" s="50"/>
      <c r="HZV171" s="50"/>
      <c r="HZW171" s="50"/>
      <c r="HZX171" s="50"/>
      <c r="HZY171" s="50"/>
      <c r="HZZ171" s="50"/>
      <c r="IAA171" s="50"/>
      <c r="IAB171" s="50"/>
      <c r="IAC171" s="50"/>
      <c r="IAD171" s="50"/>
      <c r="IAE171" s="50"/>
      <c r="IAF171" s="50"/>
      <c r="IAG171" s="50"/>
      <c r="IAH171" s="50"/>
      <c r="IAI171" s="50"/>
      <c r="IAJ171" s="50"/>
      <c r="IAK171" s="50"/>
      <c r="IAL171" s="50"/>
      <c r="IAM171" s="50"/>
      <c r="IAN171" s="50"/>
      <c r="IAO171" s="50"/>
      <c r="IAP171" s="50"/>
      <c r="IAQ171" s="50"/>
      <c r="IAR171" s="50"/>
      <c r="IAS171" s="50"/>
      <c r="IAT171" s="50"/>
      <c r="IAU171" s="50"/>
      <c r="IAV171" s="50"/>
      <c r="IAW171" s="50"/>
      <c r="IAX171" s="50"/>
      <c r="IAY171" s="50"/>
      <c r="IAZ171" s="50"/>
      <c r="IBA171" s="50"/>
      <c r="IBB171" s="50"/>
      <c r="IBC171" s="50"/>
      <c r="IBD171" s="50"/>
      <c r="IBE171" s="50"/>
      <c r="IBF171" s="50"/>
      <c r="IBG171" s="50"/>
      <c r="IBH171" s="50"/>
      <c r="IBJ171" s="50"/>
      <c r="IBL171" s="50"/>
      <c r="IBM171" s="50"/>
      <c r="IBN171" s="50"/>
      <c r="IBO171" s="50"/>
      <c r="IBP171" s="50"/>
      <c r="IBQ171" s="50"/>
      <c r="IBR171" s="50"/>
      <c r="IBS171" s="50"/>
      <c r="IBX171" s="50"/>
      <c r="IBY171" s="50"/>
      <c r="IBZ171" s="50"/>
      <c r="ICA171" s="50"/>
      <c r="ICB171" s="50"/>
      <c r="ICC171" s="50"/>
      <c r="ICD171" s="50"/>
      <c r="ICE171" s="50"/>
      <c r="ICF171" s="50"/>
      <c r="ICG171" s="50"/>
      <c r="ICH171" s="50"/>
      <c r="ICI171" s="50"/>
      <c r="ICJ171" s="50"/>
      <c r="ICK171" s="50"/>
      <c r="ICL171" s="50"/>
      <c r="ICM171" s="50"/>
      <c r="ICN171" s="50"/>
      <c r="ICO171" s="50"/>
      <c r="ICP171" s="50"/>
      <c r="ICQ171" s="50"/>
      <c r="ICR171" s="50"/>
      <c r="ICS171" s="50"/>
      <c r="ICT171" s="50"/>
      <c r="ICU171" s="50"/>
      <c r="ICV171" s="50"/>
      <c r="ICW171" s="50"/>
      <c r="ICX171" s="50"/>
      <c r="ICY171" s="50"/>
      <c r="ICZ171" s="50"/>
      <c r="IDA171" s="50"/>
      <c r="IDB171" s="50"/>
      <c r="IDC171" s="50"/>
      <c r="IDD171" s="50"/>
      <c r="IDE171" s="50"/>
      <c r="IDF171" s="50"/>
      <c r="IDG171" s="50"/>
      <c r="IDH171" s="50"/>
      <c r="IDI171" s="50"/>
      <c r="IDJ171" s="50"/>
      <c r="IDK171" s="50"/>
      <c r="IDL171" s="50"/>
      <c r="IDM171" s="50"/>
      <c r="IDN171" s="50"/>
      <c r="IDO171" s="50"/>
      <c r="IDP171" s="50"/>
      <c r="IDQ171" s="50"/>
      <c r="IDR171" s="50"/>
      <c r="IDS171" s="50"/>
      <c r="IDT171" s="50"/>
      <c r="IDU171" s="50"/>
      <c r="IDV171" s="50"/>
      <c r="IDW171" s="50"/>
      <c r="IDX171" s="50"/>
      <c r="IDY171" s="50"/>
      <c r="IDZ171" s="50"/>
      <c r="IEA171" s="50"/>
      <c r="IEB171" s="50"/>
      <c r="IEC171" s="50"/>
      <c r="IED171" s="50"/>
      <c r="IEE171" s="50"/>
      <c r="IEF171" s="50"/>
      <c r="IEG171" s="50"/>
      <c r="IEH171" s="50"/>
      <c r="IEI171" s="50"/>
      <c r="IEJ171" s="50"/>
      <c r="IEK171" s="50"/>
      <c r="IEL171" s="50"/>
      <c r="IEM171" s="50"/>
      <c r="IEN171" s="50"/>
      <c r="IEO171" s="50"/>
      <c r="IEP171" s="50"/>
      <c r="IEQ171" s="50"/>
      <c r="IER171" s="50"/>
      <c r="IES171" s="50"/>
      <c r="IET171" s="50"/>
      <c r="IEU171" s="50"/>
      <c r="IEV171" s="50"/>
      <c r="IEW171" s="50"/>
      <c r="IEX171" s="50"/>
      <c r="IEY171" s="50"/>
      <c r="IEZ171" s="50"/>
      <c r="IFA171" s="50"/>
      <c r="IFB171" s="50"/>
      <c r="IFC171" s="50"/>
      <c r="IFD171" s="50"/>
      <c r="IFE171" s="50"/>
      <c r="IFF171" s="50"/>
      <c r="IFG171" s="50"/>
      <c r="IFH171" s="50"/>
      <c r="IFI171" s="50"/>
      <c r="IFJ171" s="50"/>
      <c r="IFK171" s="50"/>
      <c r="IFL171" s="50"/>
      <c r="IFM171" s="50"/>
      <c r="IFN171" s="50"/>
      <c r="IFO171" s="50"/>
      <c r="IFP171" s="50"/>
      <c r="IFQ171" s="50"/>
      <c r="IFR171" s="50"/>
      <c r="IFS171" s="50"/>
      <c r="IFT171" s="50"/>
      <c r="IFU171" s="50"/>
      <c r="IFV171" s="50"/>
      <c r="IFW171" s="50"/>
      <c r="IFX171" s="50"/>
      <c r="IFY171" s="50"/>
      <c r="IFZ171" s="50"/>
      <c r="IGA171" s="50"/>
      <c r="IGB171" s="50"/>
      <c r="IGC171" s="50"/>
      <c r="IGD171" s="50"/>
      <c r="IGE171" s="50"/>
      <c r="IGF171" s="50"/>
      <c r="IGG171" s="50"/>
      <c r="IGH171" s="50"/>
      <c r="IGI171" s="50"/>
      <c r="IGJ171" s="50"/>
      <c r="IGK171" s="50"/>
      <c r="IGL171" s="50"/>
      <c r="IGM171" s="50"/>
      <c r="IGN171" s="50"/>
      <c r="IGO171" s="50"/>
      <c r="IGP171" s="50"/>
      <c r="IGQ171" s="50"/>
      <c r="IGR171" s="50"/>
      <c r="IGS171" s="50"/>
      <c r="IGT171" s="50"/>
      <c r="IGU171" s="50"/>
      <c r="IGV171" s="50"/>
      <c r="IGW171" s="50"/>
      <c r="IGX171" s="50"/>
      <c r="IGY171" s="50"/>
      <c r="IGZ171" s="50"/>
      <c r="IHA171" s="50"/>
      <c r="IHB171" s="50"/>
      <c r="IHC171" s="50"/>
      <c r="IHD171" s="50"/>
      <c r="IHE171" s="50"/>
      <c r="IHF171" s="50"/>
      <c r="IHG171" s="50"/>
      <c r="IHH171" s="50"/>
      <c r="IHI171" s="50"/>
      <c r="IHJ171" s="50"/>
      <c r="IHK171" s="50"/>
      <c r="IHL171" s="50"/>
      <c r="IHM171" s="50"/>
      <c r="IHN171" s="50"/>
      <c r="IHO171" s="50"/>
      <c r="IHP171" s="50"/>
      <c r="IHQ171" s="50"/>
      <c r="IHR171" s="50"/>
      <c r="IHS171" s="50"/>
      <c r="IHT171" s="50"/>
      <c r="IHU171" s="50"/>
      <c r="IHV171" s="50"/>
      <c r="IHW171" s="50"/>
      <c r="IHX171" s="50"/>
      <c r="IHY171" s="50"/>
      <c r="IHZ171" s="50"/>
      <c r="IIA171" s="50"/>
      <c r="IIB171" s="50"/>
      <c r="IIC171" s="50"/>
      <c r="IID171" s="50"/>
      <c r="IIE171" s="50"/>
      <c r="IIF171" s="50"/>
      <c r="IIG171" s="50"/>
      <c r="IIH171" s="50"/>
      <c r="III171" s="50"/>
      <c r="IIJ171" s="50"/>
      <c r="IIK171" s="50"/>
      <c r="IIL171" s="50"/>
      <c r="IIM171" s="50"/>
      <c r="IIN171" s="50"/>
      <c r="IIO171" s="50"/>
      <c r="IIP171" s="50"/>
      <c r="IIQ171" s="50"/>
      <c r="IIR171" s="50"/>
      <c r="IIS171" s="50"/>
      <c r="IIT171" s="50"/>
      <c r="IIU171" s="50"/>
      <c r="IIV171" s="50"/>
      <c r="IIW171" s="50"/>
      <c r="IIX171" s="50"/>
      <c r="IIY171" s="50"/>
      <c r="IIZ171" s="50"/>
      <c r="IJA171" s="50"/>
      <c r="IJB171" s="50"/>
      <c r="IJC171" s="50"/>
      <c r="IJD171" s="50"/>
      <c r="IJE171" s="50"/>
      <c r="IJF171" s="50"/>
      <c r="IJG171" s="50"/>
      <c r="IJH171" s="50"/>
      <c r="IJI171" s="50"/>
      <c r="IJJ171" s="50"/>
      <c r="IJK171" s="50"/>
      <c r="IJL171" s="50"/>
      <c r="IJM171" s="50"/>
      <c r="IJN171" s="50"/>
      <c r="IJO171" s="50"/>
      <c r="IJP171" s="50"/>
      <c r="IJQ171" s="50"/>
      <c r="IJR171" s="50"/>
      <c r="IJS171" s="50"/>
      <c r="IJT171" s="50"/>
      <c r="IJU171" s="50"/>
      <c r="IJV171" s="50"/>
      <c r="IJW171" s="50"/>
      <c r="IJX171" s="50"/>
      <c r="IJY171" s="50"/>
      <c r="IJZ171" s="50"/>
      <c r="IKA171" s="50"/>
      <c r="IKB171" s="50"/>
      <c r="IKC171" s="50"/>
      <c r="IKD171" s="50"/>
      <c r="IKE171" s="50"/>
      <c r="IKF171" s="50"/>
      <c r="IKG171" s="50"/>
      <c r="IKH171" s="50"/>
      <c r="IKI171" s="50"/>
      <c r="IKJ171" s="50"/>
      <c r="IKK171" s="50"/>
      <c r="IKL171" s="50"/>
      <c r="IKM171" s="50"/>
      <c r="IKN171" s="50"/>
      <c r="IKO171" s="50"/>
      <c r="IKP171" s="50"/>
      <c r="IKQ171" s="50"/>
      <c r="IKR171" s="50"/>
      <c r="IKS171" s="50"/>
      <c r="IKT171" s="50"/>
      <c r="IKU171" s="50"/>
      <c r="IKV171" s="50"/>
      <c r="IKW171" s="50"/>
      <c r="IKX171" s="50"/>
      <c r="IKY171" s="50"/>
      <c r="IKZ171" s="50"/>
      <c r="ILA171" s="50"/>
      <c r="ILB171" s="50"/>
      <c r="ILC171" s="50"/>
      <c r="ILD171" s="50"/>
      <c r="ILF171" s="50"/>
      <c r="ILH171" s="50"/>
      <c r="ILI171" s="50"/>
      <c r="ILJ171" s="50"/>
      <c r="ILK171" s="50"/>
      <c r="ILL171" s="50"/>
      <c r="ILM171" s="50"/>
      <c r="ILN171" s="50"/>
      <c r="ILO171" s="50"/>
      <c r="ILT171" s="50"/>
      <c r="ILU171" s="50"/>
      <c r="ILV171" s="50"/>
      <c r="ILW171" s="50"/>
      <c r="ILX171" s="50"/>
      <c r="ILY171" s="50"/>
      <c r="ILZ171" s="50"/>
      <c r="IMA171" s="50"/>
      <c r="IMB171" s="50"/>
      <c r="IMC171" s="50"/>
      <c r="IMD171" s="50"/>
      <c r="IME171" s="50"/>
      <c r="IMF171" s="50"/>
      <c r="IMG171" s="50"/>
      <c r="IMH171" s="50"/>
      <c r="IMI171" s="50"/>
      <c r="IMJ171" s="50"/>
      <c r="IMK171" s="50"/>
      <c r="IML171" s="50"/>
      <c r="IMM171" s="50"/>
      <c r="IMN171" s="50"/>
      <c r="IMO171" s="50"/>
      <c r="IMP171" s="50"/>
      <c r="IMQ171" s="50"/>
      <c r="IMR171" s="50"/>
      <c r="IMS171" s="50"/>
      <c r="IMT171" s="50"/>
      <c r="IMU171" s="50"/>
      <c r="IMV171" s="50"/>
      <c r="IMW171" s="50"/>
      <c r="IMX171" s="50"/>
      <c r="IMY171" s="50"/>
      <c r="IMZ171" s="50"/>
      <c r="INA171" s="50"/>
      <c r="INB171" s="50"/>
      <c r="INC171" s="50"/>
      <c r="IND171" s="50"/>
      <c r="INE171" s="50"/>
      <c r="INF171" s="50"/>
      <c r="ING171" s="50"/>
      <c r="INH171" s="50"/>
      <c r="INI171" s="50"/>
      <c r="INJ171" s="50"/>
      <c r="INK171" s="50"/>
      <c r="INL171" s="50"/>
      <c r="INM171" s="50"/>
      <c r="INN171" s="50"/>
      <c r="INO171" s="50"/>
      <c r="INP171" s="50"/>
      <c r="INQ171" s="50"/>
      <c r="INR171" s="50"/>
      <c r="INS171" s="50"/>
      <c r="INT171" s="50"/>
      <c r="INU171" s="50"/>
      <c r="INV171" s="50"/>
      <c r="INW171" s="50"/>
      <c r="INX171" s="50"/>
      <c r="INY171" s="50"/>
      <c r="INZ171" s="50"/>
      <c r="IOA171" s="50"/>
      <c r="IOB171" s="50"/>
      <c r="IOC171" s="50"/>
      <c r="IOD171" s="50"/>
      <c r="IOE171" s="50"/>
      <c r="IOF171" s="50"/>
      <c r="IOG171" s="50"/>
      <c r="IOH171" s="50"/>
      <c r="IOI171" s="50"/>
      <c r="IOJ171" s="50"/>
      <c r="IOK171" s="50"/>
      <c r="IOL171" s="50"/>
      <c r="IOM171" s="50"/>
      <c r="ION171" s="50"/>
      <c r="IOO171" s="50"/>
      <c r="IOP171" s="50"/>
      <c r="IOQ171" s="50"/>
      <c r="IOR171" s="50"/>
      <c r="IOS171" s="50"/>
      <c r="IOT171" s="50"/>
      <c r="IOU171" s="50"/>
      <c r="IOV171" s="50"/>
      <c r="IOW171" s="50"/>
      <c r="IOX171" s="50"/>
      <c r="IOY171" s="50"/>
      <c r="IOZ171" s="50"/>
      <c r="IPA171" s="50"/>
      <c r="IPB171" s="50"/>
      <c r="IPC171" s="50"/>
      <c r="IPD171" s="50"/>
      <c r="IPE171" s="50"/>
      <c r="IPF171" s="50"/>
      <c r="IPG171" s="50"/>
      <c r="IPH171" s="50"/>
      <c r="IPI171" s="50"/>
      <c r="IPJ171" s="50"/>
      <c r="IPK171" s="50"/>
      <c r="IPL171" s="50"/>
      <c r="IPM171" s="50"/>
      <c r="IPN171" s="50"/>
      <c r="IPO171" s="50"/>
      <c r="IPP171" s="50"/>
      <c r="IPQ171" s="50"/>
      <c r="IPR171" s="50"/>
      <c r="IPS171" s="50"/>
      <c r="IPT171" s="50"/>
      <c r="IPU171" s="50"/>
      <c r="IPV171" s="50"/>
      <c r="IPW171" s="50"/>
      <c r="IPX171" s="50"/>
      <c r="IPY171" s="50"/>
      <c r="IPZ171" s="50"/>
      <c r="IQA171" s="50"/>
      <c r="IQB171" s="50"/>
      <c r="IQC171" s="50"/>
      <c r="IQD171" s="50"/>
      <c r="IQE171" s="50"/>
      <c r="IQF171" s="50"/>
      <c r="IQG171" s="50"/>
      <c r="IQH171" s="50"/>
      <c r="IQI171" s="50"/>
      <c r="IQJ171" s="50"/>
      <c r="IQK171" s="50"/>
      <c r="IQL171" s="50"/>
      <c r="IQM171" s="50"/>
      <c r="IQN171" s="50"/>
      <c r="IQO171" s="50"/>
      <c r="IQP171" s="50"/>
      <c r="IQQ171" s="50"/>
      <c r="IQR171" s="50"/>
      <c r="IQS171" s="50"/>
      <c r="IQT171" s="50"/>
      <c r="IQU171" s="50"/>
      <c r="IQV171" s="50"/>
      <c r="IQW171" s="50"/>
      <c r="IQX171" s="50"/>
      <c r="IQY171" s="50"/>
      <c r="IQZ171" s="50"/>
      <c r="IRA171" s="50"/>
      <c r="IRB171" s="50"/>
      <c r="IRC171" s="50"/>
      <c r="IRD171" s="50"/>
      <c r="IRE171" s="50"/>
      <c r="IRF171" s="50"/>
      <c r="IRG171" s="50"/>
      <c r="IRH171" s="50"/>
      <c r="IRI171" s="50"/>
      <c r="IRJ171" s="50"/>
      <c r="IRK171" s="50"/>
      <c r="IRL171" s="50"/>
      <c r="IRM171" s="50"/>
      <c r="IRN171" s="50"/>
      <c r="IRO171" s="50"/>
      <c r="IRP171" s="50"/>
      <c r="IRQ171" s="50"/>
      <c r="IRR171" s="50"/>
      <c r="IRS171" s="50"/>
      <c r="IRT171" s="50"/>
      <c r="IRU171" s="50"/>
      <c r="IRV171" s="50"/>
      <c r="IRW171" s="50"/>
      <c r="IRX171" s="50"/>
      <c r="IRY171" s="50"/>
      <c r="IRZ171" s="50"/>
      <c r="ISA171" s="50"/>
      <c r="ISB171" s="50"/>
      <c r="ISC171" s="50"/>
      <c r="ISD171" s="50"/>
      <c r="ISE171" s="50"/>
      <c r="ISF171" s="50"/>
      <c r="ISG171" s="50"/>
      <c r="ISH171" s="50"/>
      <c r="ISI171" s="50"/>
      <c r="ISJ171" s="50"/>
      <c r="ISK171" s="50"/>
      <c r="ISL171" s="50"/>
      <c r="ISM171" s="50"/>
      <c r="ISN171" s="50"/>
      <c r="ISO171" s="50"/>
      <c r="ISP171" s="50"/>
      <c r="ISQ171" s="50"/>
      <c r="ISR171" s="50"/>
      <c r="ISS171" s="50"/>
      <c r="IST171" s="50"/>
      <c r="ISU171" s="50"/>
      <c r="ISV171" s="50"/>
      <c r="ISW171" s="50"/>
      <c r="ISX171" s="50"/>
      <c r="ISY171" s="50"/>
      <c r="ISZ171" s="50"/>
      <c r="ITA171" s="50"/>
      <c r="ITB171" s="50"/>
      <c r="ITC171" s="50"/>
      <c r="ITD171" s="50"/>
      <c r="ITE171" s="50"/>
      <c r="ITF171" s="50"/>
      <c r="ITG171" s="50"/>
      <c r="ITH171" s="50"/>
      <c r="ITI171" s="50"/>
      <c r="ITJ171" s="50"/>
      <c r="ITK171" s="50"/>
      <c r="ITL171" s="50"/>
      <c r="ITM171" s="50"/>
      <c r="ITN171" s="50"/>
      <c r="ITO171" s="50"/>
      <c r="ITP171" s="50"/>
      <c r="ITQ171" s="50"/>
      <c r="ITR171" s="50"/>
      <c r="ITS171" s="50"/>
      <c r="ITT171" s="50"/>
      <c r="ITU171" s="50"/>
      <c r="ITV171" s="50"/>
      <c r="ITW171" s="50"/>
      <c r="ITX171" s="50"/>
      <c r="ITY171" s="50"/>
      <c r="ITZ171" s="50"/>
      <c r="IUA171" s="50"/>
      <c r="IUB171" s="50"/>
      <c r="IUC171" s="50"/>
      <c r="IUD171" s="50"/>
      <c r="IUE171" s="50"/>
      <c r="IUF171" s="50"/>
      <c r="IUG171" s="50"/>
      <c r="IUH171" s="50"/>
      <c r="IUI171" s="50"/>
      <c r="IUJ171" s="50"/>
      <c r="IUK171" s="50"/>
      <c r="IUL171" s="50"/>
      <c r="IUM171" s="50"/>
      <c r="IUN171" s="50"/>
      <c r="IUO171" s="50"/>
      <c r="IUP171" s="50"/>
      <c r="IUQ171" s="50"/>
      <c r="IUR171" s="50"/>
      <c r="IUS171" s="50"/>
      <c r="IUT171" s="50"/>
      <c r="IUU171" s="50"/>
      <c r="IUV171" s="50"/>
      <c r="IUW171" s="50"/>
      <c r="IUX171" s="50"/>
      <c r="IUY171" s="50"/>
      <c r="IUZ171" s="50"/>
      <c r="IVB171" s="50"/>
      <c r="IVD171" s="50"/>
      <c r="IVE171" s="50"/>
      <c r="IVF171" s="50"/>
      <c r="IVG171" s="50"/>
      <c r="IVH171" s="50"/>
      <c r="IVI171" s="50"/>
      <c r="IVJ171" s="50"/>
      <c r="IVK171" s="50"/>
      <c r="IVP171" s="50"/>
      <c r="IVQ171" s="50"/>
      <c r="IVR171" s="50"/>
      <c r="IVS171" s="50"/>
      <c r="IVT171" s="50"/>
      <c r="IVU171" s="50"/>
      <c r="IVV171" s="50"/>
      <c r="IVW171" s="50"/>
      <c r="IVX171" s="50"/>
      <c r="IVY171" s="50"/>
      <c r="IVZ171" s="50"/>
      <c r="IWA171" s="50"/>
      <c r="IWB171" s="50"/>
      <c r="IWC171" s="50"/>
      <c r="IWD171" s="50"/>
      <c r="IWE171" s="50"/>
      <c r="IWF171" s="50"/>
      <c r="IWG171" s="50"/>
      <c r="IWH171" s="50"/>
      <c r="IWI171" s="50"/>
      <c r="IWJ171" s="50"/>
      <c r="IWK171" s="50"/>
      <c r="IWL171" s="50"/>
      <c r="IWM171" s="50"/>
      <c r="IWN171" s="50"/>
      <c r="IWO171" s="50"/>
      <c r="IWP171" s="50"/>
      <c r="IWQ171" s="50"/>
      <c r="IWR171" s="50"/>
      <c r="IWS171" s="50"/>
      <c r="IWT171" s="50"/>
      <c r="IWU171" s="50"/>
      <c r="IWV171" s="50"/>
      <c r="IWW171" s="50"/>
      <c r="IWX171" s="50"/>
      <c r="IWY171" s="50"/>
      <c r="IWZ171" s="50"/>
      <c r="IXA171" s="50"/>
      <c r="IXB171" s="50"/>
      <c r="IXC171" s="50"/>
      <c r="IXD171" s="50"/>
      <c r="IXE171" s="50"/>
      <c r="IXF171" s="50"/>
      <c r="IXG171" s="50"/>
      <c r="IXH171" s="50"/>
      <c r="IXI171" s="50"/>
      <c r="IXJ171" s="50"/>
      <c r="IXK171" s="50"/>
      <c r="IXL171" s="50"/>
      <c r="IXM171" s="50"/>
      <c r="IXN171" s="50"/>
      <c r="IXO171" s="50"/>
      <c r="IXP171" s="50"/>
      <c r="IXQ171" s="50"/>
      <c r="IXR171" s="50"/>
      <c r="IXS171" s="50"/>
      <c r="IXT171" s="50"/>
      <c r="IXU171" s="50"/>
      <c r="IXV171" s="50"/>
      <c r="IXW171" s="50"/>
      <c r="IXX171" s="50"/>
      <c r="IXY171" s="50"/>
      <c r="IXZ171" s="50"/>
      <c r="IYA171" s="50"/>
      <c r="IYB171" s="50"/>
      <c r="IYC171" s="50"/>
      <c r="IYD171" s="50"/>
      <c r="IYE171" s="50"/>
      <c r="IYF171" s="50"/>
      <c r="IYG171" s="50"/>
      <c r="IYH171" s="50"/>
      <c r="IYI171" s="50"/>
      <c r="IYJ171" s="50"/>
      <c r="IYK171" s="50"/>
      <c r="IYL171" s="50"/>
      <c r="IYM171" s="50"/>
      <c r="IYN171" s="50"/>
      <c r="IYO171" s="50"/>
      <c r="IYP171" s="50"/>
      <c r="IYQ171" s="50"/>
      <c r="IYR171" s="50"/>
      <c r="IYS171" s="50"/>
      <c r="IYT171" s="50"/>
      <c r="IYU171" s="50"/>
      <c r="IYV171" s="50"/>
      <c r="IYW171" s="50"/>
      <c r="IYX171" s="50"/>
      <c r="IYY171" s="50"/>
      <c r="IYZ171" s="50"/>
      <c r="IZA171" s="50"/>
      <c r="IZB171" s="50"/>
      <c r="IZC171" s="50"/>
      <c r="IZD171" s="50"/>
      <c r="IZE171" s="50"/>
      <c r="IZF171" s="50"/>
      <c r="IZG171" s="50"/>
      <c r="IZH171" s="50"/>
      <c r="IZI171" s="50"/>
      <c r="IZJ171" s="50"/>
      <c r="IZK171" s="50"/>
      <c r="IZL171" s="50"/>
      <c r="IZM171" s="50"/>
      <c r="IZN171" s="50"/>
      <c r="IZO171" s="50"/>
      <c r="IZP171" s="50"/>
      <c r="IZQ171" s="50"/>
      <c r="IZR171" s="50"/>
      <c r="IZS171" s="50"/>
      <c r="IZT171" s="50"/>
      <c r="IZU171" s="50"/>
      <c r="IZV171" s="50"/>
      <c r="IZW171" s="50"/>
      <c r="IZX171" s="50"/>
      <c r="IZY171" s="50"/>
      <c r="IZZ171" s="50"/>
      <c r="JAA171" s="50"/>
      <c r="JAB171" s="50"/>
      <c r="JAC171" s="50"/>
      <c r="JAD171" s="50"/>
      <c r="JAE171" s="50"/>
      <c r="JAF171" s="50"/>
      <c r="JAG171" s="50"/>
      <c r="JAH171" s="50"/>
      <c r="JAI171" s="50"/>
      <c r="JAJ171" s="50"/>
      <c r="JAK171" s="50"/>
      <c r="JAL171" s="50"/>
      <c r="JAM171" s="50"/>
      <c r="JAN171" s="50"/>
      <c r="JAO171" s="50"/>
      <c r="JAP171" s="50"/>
      <c r="JAQ171" s="50"/>
      <c r="JAR171" s="50"/>
      <c r="JAS171" s="50"/>
      <c r="JAT171" s="50"/>
      <c r="JAU171" s="50"/>
      <c r="JAV171" s="50"/>
      <c r="JAW171" s="50"/>
      <c r="JAX171" s="50"/>
      <c r="JAY171" s="50"/>
      <c r="JAZ171" s="50"/>
      <c r="JBA171" s="50"/>
      <c r="JBB171" s="50"/>
      <c r="JBC171" s="50"/>
      <c r="JBD171" s="50"/>
      <c r="JBE171" s="50"/>
      <c r="JBF171" s="50"/>
      <c r="JBG171" s="50"/>
      <c r="JBH171" s="50"/>
      <c r="JBI171" s="50"/>
      <c r="JBJ171" s="50"/>
      <c r="JBK171" s="50"/>
      <c r="JBL171" s="50"/>
      <c r="JBM171" s="50"/>
      <c r="JBN171" s="50"/>
      <c r="JBO171" s="50"/>
      <c r="JBP171" s="50"/>
      <c r="JBQ171" s="50"/>
      <c r="JBR171" s="50"/>
      <c r="JBS171" s="50"/>
      <c r="JBT171" s="50"/>
      <c r="JBU171" s="50"/>
      <c r="JBV171" s="50"/>
      <c r="JBW171" s="50"/>
      <c r="JBX171" s="50"/>
      <c r="JBY171" s="50"/>
      <c r="JBZ171" s="50"/>
      <c r="JCA171" s="50"/>
      <c r="JCB171" s="50"/>
      <c r="JCC171" s="50"/>
      <c r="JCD171" s="50"/>
      <c r="JCE171" s="50"/>
      <c r="JCF171" s="50"/>
      <c r="JCG171" s="50"/>
      <c r="JCH171" s="50"/>
      <c r="JCI171" s="50"/>
      <c r="JCJ171" s="50"/>
      <c r="JCK171" s="50"/>
      <c r="JCL171" s="50"/>
      <c r="JCM171" s="50"/>
      <c r="JCN171" s="50"/>
      <c r="JCO171" s="50"/>
      <c r="JCP171" s="50"/>
      <c r="JCQ171" s="50"/>
      <c r="JCR171" s="50"/>
      <c r="JCS171" s="50"/>
      <c r="JCT171" s="50"/>
      <c r="JCU171" s="50"/>
      <c r="JCV171" s="50"/>
      <c r="JCW171" s="50"/>
      <c r="JCX171" s="50"/>
      <c r="JCY171" s="50"/>
      <c r="JCZ171" s="50"/>
      <c r="JDA171" s="50"/>
      <c r="JDB171" s="50"/>
      <c r="JDC171" s="50"/>
      <c r="JDD171" s="50"/>
      <c r="JDE171" s="50"/>
      <c r="JDF171" s="50"/>
      <c r="JDG171" s="50"/>
      <c r="JDH171" s="50"/>
      <c r="JDI171" s="50"/>
      <c r="JDJ171" s="50"/>
      <c r="JDK171" s="50"/>
      <c r="JDL171" s="50"/>
      <c r="JDM171" s="50"/>
      <c r="JDN171" s="50"/>
      <c r="JDO171" s="50"/>
      <c r="JDP171" s="50"/>
      <c r="JDQ171" s="50"/>
      <c r="JDR171" s="50"/>
      <c r="JDS171" s="50"/>
      <c r="JDT171" s="50"/>
      <c r="JDU171" s="50"/>
      <c r="JDV171" s="50"/>
      <c r="JDW171" s="50"/>
      <c r="JDX171" s="50"/>
      <c r="JDY171" s="50"/>
      <c r="JDZ171" s="50"/>
      <c r="JEA171" s="50"/>
      <c r="JEB171" s="50"/>
      <c r="JEC171" s="50"/>
      <c r="JED171" s="50"/>
      <c r="JEE171" s="50"/>
      <c r="JEF171" s="50"/>
      <c r="JEG171" s="50"/>
      <c r="JEH171" s="50"/>
      <c r="JEI171" s="50"/>
      <c r="JEJ171" s="50"/>
      <c r="JEK171" s="50"/>
      <c r="JEL171" s="50"/>
      <c r="JEM171" s="50"/>
      <c r="JEN171" s="50"/>
      <c r="JEO171" s="50"/>
      <c r="JEP171" s="50"/>
      <c r="JEQ171" s="50"/>
      <c r="JER171" s="50"/>
      <c r="JES171" s="50"/>
      <c r="JET171" s="50"/>
      <c r="JEU171" s="50"/>
      <c r="JEV171" s="50"/>
      <c r="JEX171" s="50"/>
      <c r="JEZ171" s="50"/>
      <c r="JFA171" s="50"/>
      <c r="JFB171" s="50"/>
      <c r="JFC171" s="50"/>
      <c r="JFD171" s="50"/>
      <c r="JFE171" s="50"/>
      <c r="JFF171" s="50"/>
      <c r="JFG171" s="50"/>
      <c r="JFL171" s="50"/>
      <c r="JFM171" s="50"/>
      <c r="JFN171" s="50"/>
      <c r="JFO171" s="50"/>
      <c r="JFP171" s="50"/>
      <c r="JFQ171" s="50"/>
      <c r="JFR171" s="50"/>
      <c r="JFS171" s="50"/>
      <c r="JFT171" s="50"/>
      <c r="JFU171" s="50"/>
      <c r="JFV171" s="50"/>
      <c r="JFW171" s="50"/>
      <c r="JFX171" s="50"/>
      <c r="JFY171" s="50"/>
      <c r="JFZ171" s="50"/>
      <c r="JGA171" s="50"/>
      <c r="JGB171" s="50"/>
      <c r="JGC171" s="50"/>
      <c r="JGD171" s="50"/>
      <c r="JGE171" s="50"/>
      <c r="JGF171" s="50"/>
      <c r="JGG171" s="50"/>
      <c r="JGH171" s="50"/>
      <c r="JGI171" s="50"/>
      <c r="JGJ171" s="50"/>
      <c r="JGK171" s="50"/>
      <c r="JGL171" s="50"/>
      <c r="JGM171" s="50"/>
      <c r="JGN171" s="50"/>
      <c r="JGO171" s="50"/>
      <c r="JGP171" s="50"/>
      <c r="JGQ171" s="50"/>
      <c r="JGR171" s="50"/>
      <c r="JGS171" s="50"/>
      <c r="JGT171" s="50"/>
      <c r="JGU171" s="50"/>
      <c r="JGV171" s="50"/>
      <c r="JGW171" s="50"/>
      <c r="JGX171" s="50"/>
      <c r="JGY171" s="50"/>
      <c r="JGZ171" s="50"/>
      <c r="JHA171" s="50"/>
      <c r="JHB171" s="50"/>
      <c r="JHC171" s="50"/>
      <c r="JHD171" s="50"/>
      <c r="JHE171" s="50"/>
      <c r="JHF171" s="50"/>
      <c r="JHG171" s="50"/>
      <c r="JHH171" s="50"/>
      <c r="JHI171" s="50"/>
      <c r="JHJ171" s="50"/>
      <c r="JHK171" s="50"/>
      <c r="JHL171" s="50"/>
      <c r="JHM171" s="50"/>
      <c r="JHN171" s="50"/>
      <c r="JHO171" s="50"/>
      <c r="JHP171" s="50"/>
      <c r="JHQ171" s="50"/>
      <c r="JHR171" s="50"/>
      <c r="JHS171" s="50"/>
      <c r="JHT171" s="50"/>
      <c r="JHU171" s="50"/>
      <c r="JHV171" s="50"/>
      <c r="JHW171" s="50"/>
      <c r="JHX171" s="50"/>
      <c r="JHY171" s="50"/>
      <c r="JHZ171" s="50"/>
      <c r="JIA171" s="50"/>
      <c r="JIB171" s="50"/>
      <c r="JIC171" s="50"/>
      <c r="JID171" s="50"/>
      <c r="JIE171" s="50"/>
      <c r="JIF171" s="50"/>
      <c r="JIG171" s="50"/>
      <c r="JIH171" s="50"/>
      <c r="JII171" s="50"/>
      <c r="JIJ171" s="50"/>
      <c r="JIK171" s="50"/>
      <c r="JIL171" s="50"/>
      <c r="JIM171" s="50"/>
      <c r="JIN171" s="50"/>
      <c r="JIO171" s="50"/>
      <c r="JIP171" s="50"/>
      <c r="JIQ171" s="50"/>
      <c r="JIR171" s="50"/>
      <c r="JIS171" s="50"/>
      <c r="JIT171" s="50"/>
      <c r="JIU171" s="50"/>
      <c r="JIV171" s="50"/>
      <c r="JIW171" s="50"/>
      <c r="JIX171" s="50"/>
      <c r="JIY171" s="50"/>
      <c r="JIZ171" s="50"/>
      <c r="JJA171" s="50"/>
      <c r="JJB171" s="50"/>
      <c r="JJC171" s="50"/>
      <c r="JJD171" s="50"/>
      <c r="JJE171" s="50"/>
      <c r="JJF171" s="50"/>
      <c r="JJG171" s="50"/>
      <c r="JJH171" s="50"/>
      <c r="JJI171" s="50"/>
      <c r="JJJ171" s="50"/>
      <c r="JJK171" s="50"/>
      <c r="JJL171" s="50"/>
      <c r="JJM171" s="50"/>
      <c r="JJN171" s="50"/>
      <c r="JJO171" s="50"/>
      <c r="JJP171" s="50"/>
      <c r="JJQ171" s="50"/>
      <c r="JJR171" s="50"/>
      <c r="JJS171" s="50"/>
      <c r="JJT171" s="50"/>
      <c r="JJU171" s="50"/>
      <c r="JJV171" s="50"/>
      <c r="JJW171" s="50"/>
      <c r="JJX171" s="50"/>
      <c r="JJY171" s="50"/>
      <c r="JJZ171" s="50"/>
      <c r="JKA171" s="50"/>
      <c r="JKB171" s="50"/>
      <c r="JKC171" s="50"/>
      <c r="JKD171" s="50"/>
      <c r="JKE171" s="50"/>
      <c r="JKF171" s="50"/>
      <c r="JKG171" s="50"/>
      <c r="JKH171" s="50"/>
      <c r="JKI171" s="50"/>
      <c r="JKJ171" s="50"/>
      <c r="JKK171" s="50"/>
      <c r="JKL171" s="50"/>
      <c r="JKM171" s="50"/>
      <c r="JKN171" s="50"/>
      <c r="JKO171" s="50"/>
      <c r="JKP171" s="50"/>
      <c r="JKQ171" s="50"/>
      <c r="JKR171" s="50"/>
      <c r="JKS171" s="50"/>
      <c r="JKT171" s="50"/>
      <c r="JKU171" s="50"/>
      <c r="JKV171" s="50"/>
      <c r="JKW171" s="50"/>
      <c r="JKX171" s="50"/>
      <c r="JKY171" s="50"/>
      <c r="JKZ171" s="50"/>
      <c r="JLA171" s="50"/>
      <c r="JLB171" s="50"/>
      <c r="JLC171" s="50"/>
      <c r="JLD171" s="50"/>
      <c r="JLE171" s="50"/>
      <c r="JLF171" s="50"/>
      <c r="JLG171" s="50"/>
      <c r="JLH171" s="50"/>
      <c r="JLI171" s="50"/>
      <c r="JLJ171" s="50"/>
      <c r="JLK171" s="50"/>
      <c r="JLL171" s="50"/>
      <c r="JLM171" s="50"/>
      <c r="JLN171" s="50"/>
      <c r="JLO171" s="50"/>
      <c r="JLP171" s="50"/>
      <c r="JLQ171" s="50"/>
      <c r="JLR171" s="50"/>
      <c r="JLS171" s="50"/>
      <c r="JLT171" s="50"/>
      <c r="JLU171" s="50"/>
      <c r="JLV171" s="50"/>
      <c r="JLW171" s="50"/>
      <c r="JLX171" s="50"/>
      <c r="JLY171" s="50"/>
      <c r="JLZ171" s="50"/>
      <c r="JMA171" s="50"/>
      <c r="JMB171" s="50"/>
      <c r="JMC171" s="50"/>
      <c r="JMD171" s="50"/>
      <c r="JME171" s="50"/>
      <c r="JMF171" s="50"/>
      <c r="JMG171" s="50"/>
      <c r="JMH171" s="50"/>
      <c r="JMI171" s="50"/>
      <c r="JMJ171" s="50"/>
      <c r="JMK171" s="50"/>
      <c r="JML171" s="50"/>
      <c r="JMM171" s="50"/>
      <c r="JMN171" s="50"/>
      <c r="JMO171" s="50"/>
      <c r="JMP171" s="50"/>
      <c r="JMQ171" s="50"/>
      <c r="JMR171" s="50"/>
      <c r="JMS171" s="50"/>
      <c r="JMT171" s="50"/>
      <c r="JMU171" s="50"/>
      <c r="JMV171" s="50"/>
      <c r="JMW171" s="50"/>
      <c r="JMX171" s="50"/>
      <c r="JMY171" s="50"/>
      <c r="JMZ171" s="50"/>
      <c r="JNA171" s="50"/>
      <c r="JNB171" s="50"/>
      <c r="JNC171" s="50"/>
      <c r="JND171" s="50"/>
      <c r="JNE171" s="50"/>
      <c r="JNF171" s="50"/>
      <c r="JNG171" s="50"/>
      <c r="JNH171" s="50"/>
      <c r="JNI171" s="50"/>
      <c r="JNJ171" s="50"/>
      <c r="JNK171" s="50"/>
      <c r="JNL171" s="50"/>
      <c r="JNM171" s="50"/>
      <c r="JNN171" s="50"/>
      <c r="JNO171" s="50"/>
      <c r="JNP171" s="50"/>
      <c r="JNQ171" s="50"/>
      <c r="JNR171" s="50"/>
      <c r="JNS171" s="50"/>
      <c r="JNT171" s="50"/>
      <c r="JNU171" s="50"/>
      <c r="JNV171" s="50"/>
      <c r="JNW171" s="50"/>
      <c r="JNX171" s="50"/>
      <c r="JNY171" s="50"/>
      <c r="JNZ171" s="50"/>
      <c r="JOA171" s="50"/>
      <c r="JOB171" s="50"/>
      <c r="JOC171" s="50"/>
      <c r="JOD171" s="50"/>
      <c r="JOE171" s="50"/>
      <c r="JOF171" s="50"/>
      <c r="JOG171" s="50"/>
      <c r="JOH171" s="50"/>
      <c r="JOI171" s="50"/>
      <c r="JOJ171" s="50"/>
      <c r="JOK171" s="50"/>
      <c r="JOL171" s="50"/>
      <c r="JOM171" s="50"/>
      <c r="JON171" s="50"/>
      <c r="JOO171" s="50"/>
      <c r="JOP171" s="50"/>
      <c r="JOQ171" s="50"/>
      <c r="JOR171" s="50"/>
      <c r="JOT171" s="50"/>
      <c r="JOV171" s="50"/>
      <c r="JOW171" s="50"/>
      <c r="JOX171" s="50"/>
      <c r="JOY171" s="50"/>
      <c r="JOZ171" s="50"/>
      <c r="JPA171" s="50"/>
      <c r="JPB171" s="50"/>
      <c r="JPC171" s="50"/>
      <c r="JPH171" s="50"/>
      <c r="JPI171" s="50"/>
      <c r="JPJ171" s="50"/>
      <c r="JPK171" s="50"/>
      <c r="JPL171" s="50"/>
      <c r="JPM171" s="50"/>
      <c r="JPN171" s="50"/>
      <c r="JPO171" s="50"/>
      <c r="JPP171" s="50"/>
      <c r="JPQ171" s="50"/>
      <c r="JPR171" s="50"/>
      <c r="JPS171" s="50"/>
      <c r="JPT171" s="50"/>
      <c r="JPU171" s="50"/>
      <c r="JPV171" s="50"/>
      <c r="JPW171" s="50"/>
      <c r="JPX171" s="50"/>
      <c r="JPY171" s="50"/>
      <c r="JPZ171" s="50"/>
      <c r="JQA171" s="50"/>
      <c r="JQB171" s="50"/>
      <c r="JQC171" s="50"/>
      <c r="JQD171" s="50"/>
      <c r="JQE171" s="50"/>
      <c r="JQF171" s="50"/>
      <c r="JQG171" s="50"/>
      <c r="JQH171" s="50"/>
      <c r="JQI171" s="50"/>
      <c r="JQJ171" s="50"/>
      <c r="JQK171" s="50"/>
      <c r="JQL171" s="50"/>
      <c r="JQM171" s="50"/>
      <c r="JQN171" s="50"/>
      <c r="JQO171" s="50"/>
      <c r="JQP171" s="50"/>
      <c r="JQQ171" s="50"/>
      <c r="JQR171" s="50"/>
      <c r="JQS171" s="50"/>
      <c r="JQT171" s="50"/>
      <c r="JQU171" s="50"/>
      <c r="JQV171" s="50"/>
      <c r="JQW171" s="50"/>
      <c r="JQX171" s="50"/>
      <c r="JQY171" s="50"/>
      <c r="JQZ171" s="50"/>
      <c r="JRA171" s="50"/>
      <c r="JRB171" s="50"/>
      <c r="JRC171" s="50"/>
      <c r="JRD171" s="50"/>
      <c r="JRE171" s="50"/>
      <c r="JRF171" s="50"/>
      <c r="JRG171" s="50"/>
      <c r="JRH171" s="50"/>
      <c r="JRI171" s="50"/>
      <c r="JRJ171" s="50"/>
      <c r="JRK171" s="50"/>
      <c r="JRL171" s="50"/>
      <c r="JRM171" s="50"/>
      <c r="JRN171" s="50"/>
      <c r="JRO171" s="50"/>
      <c r="JRP171" s="50"/>
      <c r="JRQ171" s="50"/>
      <c r="JRR171" s="50"/>
      <c r="JRS171" s="50"/>
      <c r="JRT171" s="50"/>
      <c r="JRU171" s="50"/>
      <c r="JRV171" s="50"/>
      <c r="JRW171" s="50"/>
      <c r="JRX171" s="50"/>
      <c r="JRY171" s="50"/>
      <c r="JRZ171" s="50"/>
      <c r="JSA171" s="50"/>
      <c r="JSB171" s="50"/>
      <c r="JSC171" s="50"/>
      <c r="JSD171" s="50"/>
      <c r="JSE171" s="50"/>
      <c r="JSF171" s="50"/>
      <c r="JSG171" s="50"/>
      <c r="JSH171" s="50"/>
      <c r="JSI171" s="50"/>
      <c r="JSJ171" s="50"/>
      <c r="JSK171" s="50"/>
      <c r="JSL171" s="50"/>
      <c r="JSM171" s="50"/>
      <c r="JSN171" s="50"/>
      <c r="JSO171" s="50"/>
      <c r="JSP171" s="50"/>
      <c r="JSQ171" s="50"/>
      <c r="JSR171" s="50"/>
      <c r="JSS171" s="50"/>
      <c r="JST171" s="50"/>
      <c r="JSU171" s="50"/>
      <c r="JSV171" s="50"/>
      <c r="JSW171" s="50"/>
      <c r="JSX171" s="50"/>
      <c r="JSY171" s="50"/>
      <c r="JSZ171" s="50"/>
      <c r="JTA171" s="50"/>
      <c r="JTB171" s="50"/>
      <c r="JTC171" s="50"/>
      <c r="JTD171" s="50"/>
      <c r="JTE171" s="50"/>
      <c r="JTF171" s="50"/>
      <c r="JTG171" s="50"/>
      <c r="JTH171" s="50"/>
      <c r="JTI171" s="50"/>
      <c r="JTJ171" s="50"/>
      <c r="JTK171" s="50"/>
      <c r="JTL171" s="50"/>
      <c r="JTM171" s="50"/>
      <c r="JTN171" s="50"/>
      <c r="JTO171" s="50"/>
      <c r="JTP171" s="50"/>
      <c r="JTQ171" s="50"/>
      <c r="JTR171" s="50"/>
      <c r="JTS171" s="50"/>
      <c r="JTT171" s="50"/>
      <c r="JTU171" s="50"/>
      <c r="JTV171" s="50"/>
      <c r="JTW171" s="50"/>
      <c r="JTX171" s="50"/>
      <c r="JTY171" s="50"/>
      <c r="JTZ171" s="50"/>
      <c r="JUA171" s="50"/>
      <c r="JUB171" s="50"/>
      <c r="JUC171" s="50"/>
      <c r="JUD171" s="50"/>
      <c r="JUE171" s="50"/>
      <c r="JUF171" s="50"/>
      <c r="JUG171" s="50"/>
      <c r="JUH171" s="50"/>
      <c r="JUI171" s="50"/>
      <c r="JUJ171" s="50"/>
      <c r="JUK171" s="50"/>
      <c r="JUL171" s="50"/>
      <c r="JUM171" s="50"/>
      <c r="JUN171" s="50"/>
      <c r="JUO171" s="50"/>
      <c r="JUP171" s="50"/>
      <c r="JUQ171" s="50"/>
      <c r="JUR171" s="50"/>
      <c r="JUS171" s="50"/>
      <c r="JUT171" s="50"/>
      <c r="JUU171" s="50"/>
      <c r="JUV171" s="50"/>
      <c r="JUW171" s="50"/>
      <c r="JUX171" s="50"/>
      <c r="JUY171" s="50"/>
      <c r="JUZ171" s="50"/>
      <c r="JVA171" s="50"/>
      <c r="JVB171" s="50"/>
      <c r="JVC171" s="50"/>
      <c r="JVD171" s="50"/>
      <c r="JVE171" s="50"/>
      <c r="JVF171" s="50"/>
      <c r="JVG171" s="50"/>
      <c r="JVH171" s="50"/>
      <c r="JVI171" s="50"/>
      <c r="JVJ171" s="50"/>
      <c r="JVK171" s="50"/>
      <c r="JVL171" s="50"/>
      <c r="JVM171" s="50"/>
      <c r="JVN171" s="50"/>
      <c r="JVO171" s="50"/>
      <c r="JVP171" s="50"/>
      <c r="JVQ171" s="50"/>
      <c r="JVR171" s="50"/>
      <c r="JVS171" s="50"/>
      <c r="JVT171" s="50"/>
      <c r="JVU171" s="50"/>
      <c r="JVV171" s="50"/>
      <c r="JVW171" s="50"/>
      <c r="JVX171" s="50"/>
      <c r="JVY171" s="50"/>
      <c r="JVZ171" s="50"/>
      <c r="JWA171" s="50"/>
      <c r="JWB171" s="50"/>
      <c r="JWC171" s="50"/>
      <c r="JWD171" s="50"/>
      <c r="JWE171" s="50"/>
      <c r="JWF171" s="50"/>
      <c r="JWG171" s="50"/>
      <c r="JWH171" s="50"/>
      <c r="JWI171" s="50"/>
      <c r="JWJ171" s="50"/>
      <c r="JWK171" s="50"/>
      <c r="JWL171" s="50"/>
      <c r="JWM171" s="50"/>
      <c r="JWN171" s="50"/>
      <c r="JWO171" s="50"/>
      <c r="JWP171" s="50"/>
      <c r="JWQ171" s="50"/>
      <c r="JWR171" s="50"/>
      <c r="JWS171" s="50"/>
      <c r="JWT171" s="50"/>
      <c r="JWU171" s="50"/>
      <c r="JWV171" s="50"/>
      <c r="JWW171" s="50"/>
      <c r="JWX171" s="50"/>
      <c r="JWY171" s="50"/>
      <c r="JWZ171" s="50"/>
      <c r="JXA171" s="50"/>
      <c r="JXB171" s="50"/>
      <c r="JXC171" s="50"/>
      <c r="JXD171" s="50"/>
      <c r="JXE171" s="50"/>
      <c r="JXF171" s="50"/>
      <c r="JXG171" s="50"/>
      <c r="JXH171" s="50"/>
      <c r="JXI171" s="50"/>
      <c r="JXJ171" s="50"/>
      <c r="JXK171" s="50"/>
      <c r="JXL171" s="50"/>
      <c r="JXM171" s="50"/>
      <c r="JXN171" s="50"/>
      <c r="JXO171" s="50"/>
      <c r="JXP171" s="50"/>
      <c r="JXQ171" s="50"/>
      <c r="JXR171" s="50"/>
      <c r="JXS171" s="50"/>
      <c r="JXT171" s="50"/>
      <c r="JXU171" s="50"/>
      <c r="JXV171" s="50"/>
      <c r="JXW171" s="50"/>
      <c r="JXX171" s="50"/>
      <c r="JXY171" s="50"/>
      <c r="JXZ171" s="50"/>
      <c r="JYA171" s="50"/>
      <c r="JYB171" s="50"/>
      <c r="JYC171" s="50"/>
      <c r="JYD171" s="50"/>
      <c r="JYE171" s="50"/>
      <c r="JYF171" s="50"/>
      <c r="JYG171" s="50"/>
      <c r="JYH171" s="50"/>
      <c r="JYI171" s="50"/>
      <c r="JYJ171" s="50"/>
      <c r="JYK171" s="50"/>
      <c r="JYL171" s="50"/>
      <c r="JYM171" s="50"/>
      <c r="JYN171" s="50"/>
      <c r="JYP171" s="50"/>
      <c r="JYR171" s="50"/>
      <c r="JYS171" s="50"/>
      <c r="JYT171" s="50"/>
      <c r="JYU171" s="50"/>
      <c r="JYV171" s="50"/>
      <c r="JYW171" s="50"/>
      <c r="JYX171" s="50"/>
      <c r="JYY171" s="50"/>
      <c r="JZD171" s="50"/>
      <c r="JZE171" s="50"/>
      <c r="JZF171" s="50"/>
      <c r="JZG171" s="50"/>
      <c r="JZH171" s="50"/>
      <c r="JZI171" s="50"/>
      <c r="JZJ171" s="50"/>
      <c r="JZK171" s="50"/>
      <c r="JZL171" s="50"/>
      <c r="JZM171" s="50"/>
      <c r="JZN171" s="50"/>
      <c r="JZO171" s="50"/>
      <c r="JZP171" s="50"/>
      <c r="JZQ171" s="50"/>
      <c r="JZR171" s="50"/>
      <c r="JZS171" s="50"/>
      <c r="JZT171" s="50"/>
      <c r="JZU171" s="50"/>
      <c r="JZV171" s="50"/>
      <c r="JZW171" s="50"/>
      <c r="JZX171" s="50"/>
      <c r="JZY171" s="50"/>
      <c r="JZZ171" s="50"/>
      <c r="KAA171" s="50"/>
      <c r="KAB171" s="50"/>
      <c r="KAC171" s="50"/>
      <c r="KAD171" s="50"/>
      <c r="KAE171" s="50"/>
      <c r="KAF171" s="50"/>
      <c r="KAG171" s="50"/>
      <c r="KAH171" s="50"/>
      <c r="KAI171" s="50"/>
      <c r="KAJ171" s="50"/>
      <c r="KAK171" s="50"/>
      <c r="KAL171" s="50"/>
      <c r="KAM171" s="50"/>
      <c r="KAN171" s="50"/>
      <c r="KAO171" s="50"/>
      <c r="KAP171" s="50"/>
      <c r="KAQ171" s="50"/>
      <c r="KAR171" s="50"/>
      <c r="KAS171" s="50"/>
      <c r="KAT171" s="50"/>
      <c r="KAU171" s="50"/>
      <c r="KAV171" s="50"/>
      <c r="KAW171" s="50"/>
      <c r="KAX171" s="50"/>
      <c r="KAY171" s="50"/>
      <c r="KAZ171" s="50"/>
      <c r="KBA171" s="50"/>
      <c r="KBB171" s="50"/>
      <c r="KBC171" s="50"/>
      <c r="KBD171" s="50"/>
      <c r="KBE171" s="50"/>
      <c r="KBF171" s="50"/>
      <c r="KBG171" s="50"/>
      <c r="KBH171" s="50"/>
      <c r="KBI171" s="50"/>
      <c r="KBJ171" s="50"/>
      <c r="KBK171" s="50"/>
      <c r="KBL171" s="50"/>
      <c r="KBM171" s="50"/>
      <c r="KBN171" s="50"/>
      <c r="KBO171" s="50"/>
      <c r="KBP171" s="50"/>
      <c r="KBQ171" s="50"/>
      <c r="KBR171" s="50"/>
      <c r="KBS171" s="50"/>
      <c r="KBT171" s="50"/>
      <c r="KBU171" s="50"/>
      <c r="KBV171" s="50"/>
      <c r="KBW171" s="50"/>
      <c r="KBX171" s="50"/>
      <c r="KBY171" s="50"/>
      <c r="KBZ171" s="50"/>
      <c r="KCA171" s="50"/>
      <c r="KCB171" s="50"/>
      <c r="KCC171" s="50"/>
      <c r="KCD171" s="50"/>
      <c r="KCE171" s="50"/>
      <c r="KCF171" s="50"/>
      <c r="KCG171" s="50"/>
      <c r="KCH171" s="50"/>
      <c r="KCI171" s="50"/>
      <c r="KCJ171" s="50"/>
      <c r="KCK171" s="50"/>
      <c r="KCL171" s="50"/>
      <c r="KCM171" s="50"/>
      <c r="KCN171" s="50"/>
      <c r="KCO171" s="50"/>
      <c r="KCP171" s="50"/>
      <c r="KCQ171" s="50"/>
      <c r="KCR171" s="50"/>
      <c r="KCS171" s="50"/>
      <c r="KCT171" s="50"/>
      <c r="KCU171" s="50"/>
      <c r="KCV171" s="50"/>
      <c r="KCW171" s="50"/>
      <c r="KCX171" s="50"/>
      <c r="KCY171" s="50"/>
      <c r="KCZ171" s="50"/>
      <c r="KDA171" s="50"/>
      <c r="KDB171" s="50"/>
      <c r="KDC171" s="50"/>
      <c r="KDD171" s="50"/>
      <c r="KDE171" s="50"/>
      <c r="KDF171" s="50"/>
      <c r="KDG171" s="50"/>
      <c r="KDH171" s="50"/>
      <c r="KDI171" s="50"/>
      <c r="KDJ171" s="50"/>
      <c r="KDK171" s="50"/>
      <c r="KDL171" s="50"/>
      <c r="KDM171" s="50"/>
      <c r="KDN171" s="50"/>
      <c r="KDO171" s="50"/>
      <c r="KDP171" s="50"/>
      <c r="KDQ171" s="50"/>
      <c r="KDR171" s="50"/>
      <c r="KDS171" s="50"/>
      <c r="KDT171" s="50"/>
      <c r="KDU171" s="50"/>
      <c r="KDV171" s="50"/>
      <c r="KDW171" s="50"/>
      <c r="KDX171" s="50"/>
      <c r="KDY171" s="50"/>
      <c r="KDZ171" s="50"/>
      <c r="KEA171" s="50"/>
      <c r="KEB171" s="50"/>
      <c r="KEC171" s="50"/>
      <c r="KED171" s="50"/>
      <c r="KEE171" s="50"/>
      <c r="KEF171" s="50"/>
      <c r="KEG171" s="50"/>
      <c r="KEH171" s="50"/>
      <c r="KEI171" s="50"/>
      <c r="KEJ171" s="50"/>
      <c r="KEK171" s="50"/>
      <c r="KEL171" s="50"/>
      <c r="KEM171" s="50"/>
      <c r="KEN171" s="50"/>
      <c r="KEO171" s="50"/>
      <c r="KEP171" s="50"/>
      <c r="KEQ171" s="50"/>
      <c r="KER171" s="50"/>
      <c r="KES171" s="50"/>
      <c r="KET171" s="50"/>
      <c r="KEU171" s="50"/>
      <c r="KEV171" s="50"/>
      <c r="KEW171" s="50"/>
      <c r="KEX171" s="50"/>
      <c r="KEY171" s="50"/>
      <c r="KEZ171" s="50"/>
      <c r="KFA171" s="50"/>
      <c r="KFB171" s="50"/>
      <c r="KFC171" s="50"/>
      <c r="KFD171" s="50"/>
      <c r="KFE171" s="50"/>
      <c r="KFF171" s="50"/>
      <c r="KFG171" s="50"/>
      <c r="KFH171" s="50"/>
      <c r="KFI171" s="50"/>
      <c r="KFJ171" s="50"/>
      <c r="KFK171" s="50"/>
      <c r="KFL171" s="50"/>
      <c r="KFM171" s="50"/>
      <c r="KFN171" s="50"/>
      <c r="KFO171" s="50"/>
      <c r="KFP171" s="50"/>
      <c r="KFQ171" s="50"/>
      <c r="KFR171" s="50"/>
      <c r="KFS171" s="50"/>
      <c r="KFT171" s="50"/>
      <c r="KFU171" s="50"/>
      <c r="KFV171" s="50"/>
      <c r="KFW171" s="50"/>
      <c r="KFX171" s="50"/>
      <c r="KFY171" s="50"/>
      <c r="KFZ171" s="50"/>
      <c r="KGA171" s="50"/>
      <c r="KGB171" s="50"/>
      <c r="KGC171" s="50"/>
      <c r="KGD171" s="50"/>
      <c r="KGE171" s="50"/>
      <c r="KGF171" s="50"/>
      <c r="KGG171" s="50"/>
      <c r="KGH171" s="50"/>
      <c r="KGI171" s="50"/>
      <c r="KGJ171" s="50"/>
      <c r="KGK171" s="50"/>
      <c r="KGL171" s="50"/>
      <c r="KGM171" s="50"/>
      <c r="KGN171" s="50"/>
      <c r="KGO171" s="50"/>
      <c r="KGP171" s="50"/>
      <c r="KGQ171" s="50"/>
      <c r="KGR171" s="50"/>
      <c r="KGS171" s="50"/>
      <c r="KGT171" s="50"/>
      <c r="KGU171" s="50"/>
      <c r="KGV171" s="50"/>
      <c r="KGW171" s="50"/>
      <c r="KGX171" s="50"/>
      <c r="KGY171" s="50"/>
      <c r="KGZ171" s="50"/>
      <c r="KHA171" s="50"/>
      <c r="KHB171" s="50"/>
      <c r="KHC171" s="50"/>
      <c r="KHD171" s="50"/>
      <c r="KHE171" s="50"/>
      <c r="KHF171" s="50"/>
      <c r="KHG171" s="50"/>
      <c r="KHH171" s="50"/>
      <c r="KHI171" s="50"/>
      <c r="KHJ171" s="50"/>
      <c r="KHK171" s="50"/>
      <c r="KHL171" s="50"/>
      <c r="KHM171" s="50"/>
      <c r="KHN171" s="50"/>
      <c r="KHO171" s="50"/>
      <c r="KHP171" s="50"/>
      <c r="KHQ171" s="50"/>
      <c r="KHR171" s="50"/>
      <c r="KHS171" s="50"/>
      <c r="KHT171" s="50"/>
      <c r="KHU171" s="50"/>
      <c r="KHV171" s="50"/>
      <c r="KHW171" s="50"/>
      <c r="KHX171" s="50"/>
      <c r="KHY171" s="50"/>
      <c r="KHZ171" s="50"/>
      <c r="KIA171" s="50"/>
      <c r="KIB171" s="50"/>
      <c r="KIC171" s="50"/>
      <c r="KID171" s="50"/>
      <c r="KIE171" s="50"/>
      <c r="KIF171" s="50"/>
      <c r="KIG171" s="50"/>
      <c r="KIH171" s="50"/>
      <c r="KII171" s="50"/>
      <c r="KIJ171" s="50"/>
      <c r="KIL171" s="50"/>
      <c r="KIN171" s="50"/>
      <c r="KIO171" s="50"/>
      <c r="KIP171" s="50"/>
      <c r="KIQ171" s="50"/>
      <c r="KIR171" s="50"/>
      <c r="KIS171" s="50"/>
      <c r="KIT171" s="50"/>
      <c r="KIU171" s="50"/>
      <c r="KIZ171" s="50"/>
      <c r="KJA171" s="50"/>
      <c r="KJB171" s="50"/>
      <c r="KJC171" s="50"/>
      <c r="KJD171" s="50"/>
      <c r="KJE171" s="50"/>
      <c r="KJF171" s="50"/>
      <c r="KJG171" s="50"/>
      <c r="KJH171" s="50"/>
      <c r="KJI171" s="50"/>
      <c r="KJJ171" s="50"/>
      <c r="KJK171" s="50"/>
      <c r="KJL171" s="50"/>
      <c r="KJM171" s="50"/>
      <c r="KJN171" s="50"/>
      <c r="KJO171" s="50"/>
      <c r="KJP171" s="50"/>
      <c r="KJQ171" s="50"/>
      <c r="KJR171" s="50"/>
      <c r="KJS171" s="50"/>
      <c r="KJT171" s="50"/>
      <c r="KJU171" s="50"/>
      <c r="KJV171" s="50"/>
      <c r="KJW171" s="50"/>
      <c r="KJX171" s="50"/>
      <c r="KJY171" s="50"/>
      <c r="KJZ171" s="50"/>
      <c r="KKA171" s="50"/>
      <c r="KKB171" s="50"/>
      <c r="KKC171" s="50"/>
      <c r="KKD171" s="50"/>
      <c r="KKE171" s="50"/>
      <c r="KKF171" s="50"/>
      <c r="KKG171" s="50"/>
      <c r="KKH171" s="50"/>
      <c r="KKI171" s="50"/>
      <c r="KKJ171" s="50"/>
      <c r="KKK171" s="50"/>
      <c r="KKL171" s="50"/>
      <c r="KKM171" s="50"/>
      <c r="KKN171" s="50"/>
      <c r="KKO171" s="50"/>
      <c r="KKP171" s="50"/>
      <c r="KKQ171" s="50"/>
      <c r="KKR171" s="50"/>
      <c r="KKS171" s="50"/>
      <c r="KKT171" s="50"/>
      <c r="KKU171" s="50"/>
      <c r="KKV171" s="50"/>
      <c r="KKW171" s="50"/>
      <c r="KKX171" s="50"/>
      <c r="KKY171" s="50"/>
      <c r="KKZ171" s="50"/>
      <c r="KLA171" s="50"/>
      <c r="KLB171" s="50"/>
      <c r="KLC171" s="50"/>
      <c r="KLD171" s="50"/>
      <c r="KLE171" s="50"/>
      <c r="KLF171" s="50"/>
      <c r="KLG171" s="50"/>
      <c r="KLH171" s="50"/>
      <c r="KLI171" s="50"/>
      <c r="KLJ171" s="50"/>
      <c r="KLK171" s="50"/>
      <c r="KLL171" s="50"/>
      <c r="KLM171" s="50"/>
      <c r="KLN171" s="50"/>
      <c r="KLO171" s="50"/>
      <c r="KLP171" s="50"/>
      <c r="KLQ171" s="50"/>
      <c r="KLR171" s="50"/>
      <c r="KLS171" s="50"/>
      <c r="KLT171" s="50"/>
      <c r="KLU171" s="50"/>
      <c r="KLV171" s="50"/>
      <c r="KLW171" s="50"/>
      <c r="KLX171" s="50"/>
      <c r="KLY171" s="50"/>
      <c r="KLZ171" s="50"/>
      <c r="KMA171" s="50"/>
      <c r="KMB171" s="50"/>
      <c r="KMC171" s="50"/>
      <c r="KMD171" s="50"/>
      <c r="KME171" s="50"/>
      <c r="KMF171" s="50"/>
      <c r="KMG171" s="50"/>
      <c r="KMH171" s="50"/>
      <c r="KMI171" s="50"/>
      <c r="KMJ171" s="50"/>
      <c r="KMK171" s="50"/>
      <c r="KML171" s="50"/>
      <c r="KMM171" s="50"/>
      <c r="KMN171" s="50"/>
      <c r="KMO171" s="50"/>
      <c r="KMP171" s="50"/>
      <c r="KMQ171" s="50"/>
      <c r="KMR171" s="50"/>
      <c r="KMS171" s="50"/>
      <c r="KMT171" s="50"/>
      <c r="KMU171" s="50"/>
      <c r="KMV171" s="50"/>
      <c r="KMW171" s="50"/>
      <c r="KMX171" s="50"/>
      <c r="KMY171" s="50"/>
      <c r="KMZ171" s="50"/>
      <c r="KNA171" s="50"/>
      <c r="KNB171" s="50"/>
      <c r="KNC171" s="50"/>
      <c r="KND171" s="50"/>
      <c r="KNE171" s="50"/>
      <c r="KNF171" s="50"/>
      <c r="KNG171" s="50"/>
      <c r="KNH171" s="50"/>
      <c r="KNI171" s="50"/>
      <c r="KNJ171" s="50"/>
      <c r="KNK171" s="50"/>
      <c r="KNL171" s="50"/>
      <c r="KNM171" s="50"/>
      <c r="KNN171" s="50"/>
      <c r="KNO171" s="50"/>
      <c r="KNP171" s="50"/>
      <c r="KNQ171" s="50"/>
      <c r="KNR171" s="50"/>
      <c r="KNS171" s="50"/>
      <c r="KNT171" s="50"/>
      <c r="KNU171" s="50"/>
      <c r="KNV171" s="50"/>
      <c r="KNW171" s="50"/>
      <c r="KNX171" s="50"/>
      <c r="KNY171" s="50"/>
      <c r="KNZ171" s="50"/>
      <c r="KOA171" s="50"/>
      <c r="KOB171" s="50"/>
      <c r="KOC171" s="50"/>
      <c r="KOD171" s="50"/>
      <c r="KOE171" s="50"/>
      <c r="KOF171" s="50"/>
      <c r="KOG171" s="50"/>
      <c r="KOH171" s="50"/>
      <c r="KOI171" s="50"/>
      <c r="KOJ171" s="50"/>
      <c r="KOK171" s="50"/>
      <c r="KOL171" s="50"/>
      <c r="KOM171" s="50"/>
      <c r="KON171" s="50"/>
      <c r="KOO171" s="50"/>
      <c r="KOP171" s="50"/>
      <c r="KOQ171" s="50"/>
      <c r="KOR171" s="50"/>
      <c r="KOS171" s="50"/>
      <c r="KOT171" s="50"/>
      <c r="KOU171" s="50"/>
      <c r="KOV171" s="50"/>
      <c r="KOW171" s="50"/>
      <c r="KOX171" s="50"/>
      <c r="KOY171" s="50"/>
      <c r="KOZ171" s="50"/>
      <c r="KPA171" s="50"/>
      <c r="KPB171" s="50"/>
      <c r="KPC171" s="50"/>
      <c r="KPD171" s="50"/>
      <c r="KPE171" s="50"/>
      <c r="KPF171" s="50"/>
      <c r="KPG171" s="50"/>
      <c r="KPH171" s="50"/>
      <c r="KPI171" s="50"/>
      <c r="KPJ171" s="50"/>
      <c r="KPK171" s="50"/>
      <c r="KPL171" s="50"/>
      <c r="KPM171" s="50"/>
      <c r="KPN171" s="50"/>
      <c r="KPO171" s="50"/>
      <c r="KPP171" s="50"/>
      <c r="KPQ171" s="50"/>
      <c r="KPR171" s="50"/>
      <c r="KPS171" s="50"/>
      <c r="KPT171" s="50"/>
      <c r="KPU171" s="50"/>
      <c r="KPV171" s="50"/>
      <c r="KPW171" s="50"/>
      <c r="KPX171" s="50"/>
      <c r="KPY171" s="50"/>
      <c r="KPZ171" s="50"/>
      <c r="KQA171" s="50"/>
      <c r="KQB171" s="50"/>
      <c r="KQC171" s="50"/>
      <c r="KQD171" s="50"/>
      <c r="KQE171" s="50"/>
      <c r="KQF171" s="50"/>
      <c r="KQG171" s="50"/>
      <c r="KQH171" s="50"/>
      <c r="KQI171" s="50"/>
      <c r="KQJ171" s="50"/>
      <c r="KQK171" s="50"/>
      <c r="KQL171" s="50"/>
      <c r="KQM171" s="50"/>
      <c r="KQN171" s="50"/>
      <c r="KQO171" s="50"/>
      <c r="KQP171" s="50"/>
      <c r="KQQ171" s="50"/>
      <c r="KQR171" s="50"/>
      <c r="KQS171" s="50"/>
      <c r="KQT171" s="50"/>
      <c r="KQU171" s="50"/>
      <c r="KQV171" s="50"/>
      <c r="KQW171" s="50"/>
      <c r="KQX171" s="50"/>
      <c r="KQY171" s="50"/>
      <c r="KQZ171" s="50"/>
      <c r="KRA171" s="50"/>
      <c r="KRB171" s="50"/>
      <c r="KRC171" s="50"/>
      <c r="KRD171" s="50"/>
      <c r="KRE171" s="50"/>
      <c r="KRF171" s="50"/>
      <c r="KRG171" s="50"/>
      <c r="KRH171" s="50"/>
      <c r="KRI171" s="50"/>
      <c r="KRJ171" s="50"/>
      <c r="KRK171" s="50"/>
      <c r="KRL171" s="50"/>
      <c r="KRM171" s="50"/>
      <c r="KRN171" s="50"/>
      <c r="KRO171" s="50"/>
      <c r="KRP171" s="50"/>
      <c r="KRQ171" s="50"/>
      <c r="KRR171" s="50"/>
      <c r="KRS171" s="50"/>
      <c r="KRT171" s="50"/>
      <c r="KRU171" s="50"/>
      <c r="KRV171" s="50"/>
      <c r="KRW171" s="50"/>
      <c r="KRX171" s="50"/>
      <c r="KRY171" s="50"/>
      <c r="KRZ171" s="50"/>
      <c r="KSA171" s="50"/>
      <c r="KSB171" s="50"/>
      <c r="KSC171" s="50"/>
      <c r="KSD171" s="50"/>
      <c r="KSE171" s="50"/>
      <c r="KSF171" s="50"/>
      <c r="KSH171" s="50"/>
      <c r="KSJ171" s="50"/>
      <c r="KSK171" s="50"/>
      <c r="KSL171" s="50"/>
      <c r="KSM171" s="50"/>
      <c r="KSN171" s="50"/>
      <c r="KSO171" s="50"/>
      <c r="KSP171" s="50"/>
      <c r="KSQ171" s="50"/>
      <c r="KSV171" s="50"/>
      <c r="KSW171" s="50"/>
      <c r="KSX171" s="50"/>
      <c r="KSY171" s="50"/>
      <c r="KSZ171" s="50"/>
      <c r="KTA171" s="50"/>
      <c r="KTB171" s="50"/>
      <c r="KTC171" s="50"/>
      <c r="KTD171" s="50"/>
      <c r="KTE171" s="50"/>
      <c r="KTF171" s="50"/>
      <c r="KTG171" s="50"/>
      <c r="KTH171" s="50"/>
      <c r="KTI171" s="50"/>
      <c r="KTJ171" s="50"/>
      <c r="KTK171" s="50"/>
      <c r="KTL171" s="50"/>
      <c r="KTM171" s="50"/>
      <c r="KTN171" s="50"/>
      <c r="KTO171" s="50"/>
      <c r="KTP171" s="50"/>
      <c r="KTQ171" s="50"/>
      <c r="KTR171" s="50"/>
      <c r="KTS171" s="50"/>
      <c r="KTT171" s="50"/>
      <c r="KTU171" s="50"/>
      <c r="KTV171" s="50"/>
      <c r="KTW171" s="50"/>
      <c r="KTX171" s="50"/>
      <c r="KTY171" s="50"/>
      <c r="KTZ171" s="50"/>
      <c r="KUA171" s="50"/>
      <c r="KUB171" s="50"/>
      <c r="KUC171" s="50"/>
      <c r="KUD171" s="50"/>
      <c r="KUE171" s="50"/>
      <c r="KUF171" s="50"/>
      <c r="KUG171" s="50"/>
      <c r="KUH171" s="50"/>
      <c r="KUI171" s="50"/>
      <c r="KUJ171" s="50"/>
      <c r="KUK171" s="50"/>
      <c r="KUL171" s="50"/>
      <c r="KUM171" s="50"/>
      <c r="KUN171" s="50"/>
      <c r="KUO171" s="50"/>
      <c r="KUP171" s="50"/>
      <c r="KUQ171" s="50"/>
      <c r="KUR171" s="50"/>
      <c r="KUS171" s="50"/>
      <c r="KUT171" s="50"/>
      <c r="KUU171" s="50"/>
      <c r="KUV171" s="50"/>
      <c r="KUW171" s="50"/>
      <c r="KUX171" s="50"/>
      <c r="KUY171" s="50"/>
      <c r="KUZ171" s="50"/>
      <c r="KVA171" s="50"/>
      <c r="KVB171" s="50"/>
      <c r="KVC171" s="50"/>
      <c r="KVD171" s="50"/>
      <c r="KVE171" s="50"/>
      <c r="KVF171" s="50"/>
      <c r="KVG171" s="50"/>
      <c r="KVH171" s="50"/>
      <c r="KVI171" s="50"/>
      <c r="KVJ171" s="50"/>
      <c r="KVK171" s="50"/>
      <c r="KVL171" s="50"/>
      <c r="KVM171" s="50"/>
      <c r="KVN171" s="50"/>
      <c r="KVO171" s="50"/>
      <c r="KVP171" s="50"/>
      <c r="KVQ171" s="50"/>
      <c r="KVR171" s="50"/>
      <c r="KVS171" s="50"/>
      <c r="KVT171" s="50"/>
      <c r="KVU171" s="50"/>
      <c r="KVV171" s="50"/>
      <c r="KVW171" s="50"/>
      <c r="KVX171" s="50"/>
      <c r="KVY171" s="50"/>
      <c r="KVZ171" s="50"/>
      <c r="KWA171" s="50"/>
      <c r="KWB171" s="50"/>
      <c r="KWC171" s="50"/>
      <c r="KWD171" s="50"/>
      <c r="KWE171" s="50"/>
      <c r="KWF171" s="50"/>
      <c r="KWG171" s="50"/>
      <c r="KWH171" s="50"/>
      <c r="KWI171" s="50"/>
      <c r="KWJ171" s="50"/>
      <c r="KWK171" s="50"/>
      <c r="KWL171" s="50"/>
      <c r="KWM171" s="50"/>
      <c r="KWN171" s="50"/>
      <c r="KWO171" s="50"/>
      <c r="KWP171" s="50"/>
      <c r="KWQ171" s="50"/>
      <c r="KWR171" s="50"/>
      <c r="KWS171" s="50"/>
      <c r="KWT171" s="50"/>
      <c r="KWU171" s="50"/>
      <c r="KWV171" s="50"/>
      <c r="KWW171" s="50"/>
      <c r="KWX171" s="50"/>
      <c r="KWY171" s="50"/>
      <c r="KWZ171" s="50"/>
      <c r="KXA171" s="50"/>
      <c r="KXB171" s="50"/>
      <c r="KXC171" s="50"/>
      <c r="KXD171" s="50"/>
      <c r="KXE171" s="50"/>
      <c r="KXF171" s="50"/>
      <c r="KXG171" s="50"/>
      <c r="KXH171" s="50"/>
      <c r="KXI171" s="50"/>
      <c r="KXJ171" s="50"/>
      <c r="KXK171" s="50"/>
      <c r="KXL171" s="50"/>
      <c r="KXM171" s="50"/>
      <c r="KXN171" s="50"/>
      <c r="KXO171" s="50"/>
      <c r="KXP171" s="50"/>
      <c r="KXQ171" s="50"/>
      <c r="KXR171" s="50"/>
      <c r="KXS171" s="50"/>
      <c r="KXT171" s="50"/>
      <c r="KXU171" s="50"/>
      <c r="KXV171" s="50"/>
      <c r="KXW171" s="50"/>
      <c r="KXX171" s="50"/>
      <c r="KXY171" s="50"/>
      <c r="KXZ171" s="50"/>
      <c r="KYA171" s="50"/>
      <c r="KYB171" s="50"/>
      <c r="KYC171" s="50"/>
      <c r="KYD171" s="50"/>
      <c r="KYE171" s="50"/>
      <c r="KYF171" s="50"/>
      <c r="KYG171" s="50"/>
      <c r="KYH171" s="50"/>
      <c r="KYI171" s="50"/>
      <c r="KYJ171" s="50"/>
      <c r="KYK171" s="50"/>
      <c r="KYL171" s="50"/>
      <c r="KYM171" s="50"/>
      <c r="KYN171" s="50"/>
      <c r="KYO171" s="50"/>
      <c r="KYP171" s="50"/>
      <c r="KYQ171" s="50"/>
      <c r="KYR171" s="50"/>
      <c r="KYS171" s="50"/>
      <c r="KYT171" s="50"/>
      <c r="KYU171" s="50"/>
      <c r="KYV171" s="50"/>
      <c r="KYW171" s="50"/>
      <c r="KYX171" s="50"/>
      <c r="KYY171" s="50"/>
      <c r="KYZ171" s="50"/>
      <c r="KZA171" s="50"/>
      <c r="KZB171" s="50"/>
      <c r="KZC171" s="50"/>
      <c r="KZD171" s="50"/>
      <c r="KZE171" s="50"/>
      <c r="KZF171" s="50"/>
      <c r="KZG171" s="50"/>
      <c r="KZH171" s="50"/>
      <c r="KZI171" s="50"/>
      <c r="KZJ171" s="50"/>
      <c r="KZK171" s="50"/>
      <c r="KZL171" s="50"/>
      <c r="KZM171" s="50"/>
      <c r="KZN171" s="50"/>
      <c r="KZO171" s="50"/>
      <c r="KZP171" s="50"/>
      <c r="KZQ171" s="50"/>
      <c r="KZR171" s="50"/>
      <c r="KZS171" s="50"/>
      <c r="KZT171" s="50"/>
      <c r="KZU171" s="50"/>
      <c r="KZV171" s="50"/>
      <c r="KZW171" s="50"/>
      <c r="KZX171" s="50"/>
      <c r="KZY171" s="50"/>
      <c r="KZZ171" s="50"/>
      <c r="LAA171" s="50"/>
      <c r="LAB171" s="50"/>
      <c r="LAC171" s="50"/>
      <c r="LAD171" s="50"/>
      <c r="LAE171" s="50"/>
      <c r="LAF171" s="50"/>
      <c r="LAG171" s="50"/>
      <c r="LAH171" s="50"/>
      <c r="LAI171" s="50"/>
      <c r="LAJ171" s="50"/>
      <c r="LAK171" s="50"/>
      <c r="LAL171" s="50"/>
      <c r="LAM171" s="50"/>
      <c r="LAN171" s="50"/>
      <c r="LAO171" s="50"/>
      <c r="LAP171" s="50"/>
      <c r="LAQ171" s="50"/>
      <c r="LAR171" s="50"/>
      <c r="LAS171" s="50"/>
      <c r="LAT171" s="50"/>
      <c r="LAU171" s="50"/>
      <c r="LAV171" s="50"/>
      <c r="LAW171" s="50"/>
      <c r="LAX171" s="50"/>
      <c r="LAY171" s="50"/>
      <c r="LAZ171" s="50"/>
      <c r="LBA171" s="50"/>
      <c r="LBB171" s="50"/>
      <c r="LBC171" s="50"/>
      <c r="LBD171" s="50"/>
      <c r="LBE171" s="50"/>
      <c r="LBF171" s="50"/>
      <c r="LBG171" s="50"/>
      <c r="LBH171" s="50"/>
      <c r="LBI171" s="50"/>
      <c r="LBJ171" s="50"/>
      <c r="LBK171" s="50"/>
      <c r="LBL171" s="50"/>
      <c r="LBM171" s="50"/>
      <c r="LBN171" s="50"/>
      <c r="LBO171" s="50"/>
      <c r="LBP171" s="50"/>
      <c r="LBQ171" s="50"/>
      <c r="LBR171" s="50"/>
      <c r="LBS171" s="50"/>
      <c r="LBT171" s="50"/>
      <c r="LBU171" s="50"/>
      <c r="LBV171" s="50"/>
      <c r="LBW171" s="50"/>
      <c r="LBX171" s="50"/>
      <c r="LBY171" s="50"/>
      <c r="LBZ171" s="50"/>
      <c r="LCA171" s="50"/>
      <c r="LCB171" s="50"/>
      <c r="LCD171" s="50"/>
      <c r="LCF171" s="50"/>
      <c r="LCG171" s="50"/>
      <c r="LCH171" s="50"/>
      <c r="LCI171" s="50"/>
      <c r="LCJ171" s="50"/>
      <c r="LCK171" s="50"/>
      <c r="LCL171" s="50"/>
      <c r="LCM171" s="50"/>
      <c r="LCR171" s="50"/>
      <c r="LCS171" s="50"/>
      <c r="LCT171" s="50"/>
      <c r="LCU171" s="50"/>
      <c r="LCV171" s="50"/>
      <c r="LCW171" s="50"/>
      <c r="LCX171" s="50"/>
      <c r="LCY171" s="50"/>
      <c r="LCZ171" s="50"/>
      <c r="LDA171" s="50"/>
      <c r="LDB171" s="50"/>
      <c r="LDC171" s="50"/>
      <c r="LDD171" s="50"/>
      <c r="LDE171" s="50"/>
      <c r="LDF171" s="50"/>
      <c r="LDG171" s="50"/>
      <c r="LDH171" s="50"/>
      <c r="LDI171" s="50"/>
      <c r="LDJ171" s="50"/>
      <c r="LDK171" s="50"/>
      <c r="LDL171" s="50"/>
      <c r="LDM171" s="50"/>
      <c r="LDN171" s="50"/>
      <c r="LDO171" s="50"/>
      <c r="LDP171" s="50"/>
      <c r="LDQ171" s="50"/>
      <c r="LDR171" s="50"/>
      <c r="LDS171" s="50"/>
      <c r="LDT171" s="50"/>
      <c r="LDU171" s="50"/>
      <c r="LDV171" s="50"/>
      <c r="LDW171" s="50"/>
      <c r="LDX171" s="50"/>
      <c r="LDY171" s="50"/>
      <c r="LDZ171" s="50"/>
      <c r="LEA171" s="50"/>
      <c r="LEB171" s="50"/>
      <c r="LEC171" s="50"/>
      <c r="LED171" s="50"/>
      <c r="LEE171" s="50"/>
      <c r="LEF171" s="50"/>
      <c r="LEG171" s="50"/>
      <c r="LEH171" s="50"/>
      <c r="LEI171" s="50"/>
      <c r="LEJ171" s="50"/>
      <c r="LEK171" s="50"/>
      <c r="LEL171" s="50"/>
      <c r="LEM171" s="50"/>
      <c r="LEN171" s="50"/>
      <c r="LEO171" s="50"/>
      <c r="LEP171" s="50"/>
      <c r="LEQ171" s="50"/>
      <c r="LER171" s="50"/>
      <c r="LES171" s="50"/>
      <c r="LET171" s="50"/>
      <c r="LEU171" s="50"/>
      <c r="LEV171" s="50"/>
      <c r="LEW171" s="50"/>
      <c r="LEX171" s="50"/>
      <c r="LEY171" s="50"/>
      <c r="LEZ171" s="50"/>
      <c r="LFA171" s="50"/>
      <c r="LFB171" s="50"/>
      <c r="LFC171" s="50"/>
      <c r="LFD171" s="50"/>
      <c r="LFE171" s="50"/>
      <c r="LFF171" s="50"/>
      <c r="LFG171" s="50"/>
      <c r="LFH171" s="50"/>
      <c r="LFI171" s="50"/>
      <c r="LFJ171" s="50"/>
      <c r="LFK171" s="50"/>
      <c r="LFL171" s="50"/>
      <c r="LFM171" s="50"/>
      <c r="LFN171" s="50"/>
      <c r="LFO171" s="50"/>
      <c r="LFP171" s="50"/>
      <c r="LFQ171" s="50"/>
      <c r="LFR171" s="50"/>
      <c r="LFS171" s="50"/>
      <c r="LFT171" s="50"/>
      <c r="LFU171" s="50"/>
      <c r="LFV171" s="50"/>
      <c r="LFW171" s="50"/>
      <c r="LFX171" s="50"/>
      <c r="LFY171" s="50"/>
      <c r="LFZ171" s="50"/>
      <c r="LGA171" s="50"/>
      <c r="LGB171" s="50"/>
      <c r="LGC171" s="50"/>
      <c r="LGD171" s="50"/>
      <c r="LGE171" s="50"/>
      <c r="LGF171" s="50"/>
      <c r="LGG171" s="50"/>
      <c r="LGH171" s="50"/>
      <c r="LGI171" s="50"/>
      <c r="LGJ171" s="50"/>
      <c r="LGK171" s="50"/>
      <c r="LGL171" s="50"/>
      <c r="LGM171" s="50"/>
      <c r="LGN171" s="50"/>
      <c r="LGO171" s="50"/>
      <c r="LGP171" s="50"/>
      <c r="LGQ171" s="50"/>
      <c r="LGR171" s="50"/>
      <c r="LGS171" s="50"/>
      <c r="LGT171" s="50"/>
      <c r="LGU171" s="50"/>
      <c r="LGV171" s="50"/>
      <c r="LGW171" s="50"/>
      <c r="LGX171" s="50"/>
      <c r="LGY171" s="50"/>
      <c r="LGZ171" s="50"/>
      <c r="LHA171" s="50"/>
      <c r="LHB171" s="50"/>
      <c r="LHC171" s="50"/>
      <c r="LHD171" s="50"/>
      <c r="LHE171" s="50"/>
      <c r="LHF171" s="50"/>
      <c r="LHG171" s="50"/>
      <c r="LHH171" s="50"/>
      <c r="LHI171" s="50"/>
      <c r="LHJ171" s="50"/>
      <c r="LHK171" s="50"/>
      <c r="LHL171" s="50"/>
      <c r="LHM171" s="50"/>
      <c r="LHN171" s="50"/>
      <c r="LHO171" s="50"/>
      <c r="LHP171" s="50"/>
      <c r="LHQ171" s="50"/>
      <c r="LHR171" s="50"/>
      <c r="LHS171" s="50"/>
      <c r="LHT171" s="50"/>
      <c r="LHU171" s="50"/>
      <c r="LHV171" s="50"/>
      <c r="LHW171" s="50"/>
      <c r="LHX171" s="50"/>
      <c r="LHY171" s="50"/>
      <c r="LHZ171" s="50"/>
      <c r="LIA171" s="50"/>
      <c r="LIB171" s="50"/>
      <c r="LIC171" s="50"/>
      <c r="LID171" s="50"/>
      <c r="LIE171" s="50"/>
      <c r="LIF171" s="50"/>
      <c r="LIG171" s="50"/>
      <c r="LIH171" s="50"/>
      <c r="LII171" s="50"/>
      <c r="LIJ171" s="50"/>
      <c r="LIK171" s="50"/>
      <c r="LIL171" s="50"/>
      <c r="LIM171" s="50"/>
      <c r="LIN171" s="50"/>
      <c r="LIO171" s="50"/>
      <c r="LIP171" s="50"/>
      <c r="LIQ171" s="50"/>
      <c r="LIR171" s="50"/>
      <c r="LIS171" s="50"/>
      <c r="LIT171" s="50"/>
      <c r="LIU171" s="50"/>
      <c r="LIV171" s="50"/>
      <c r="LIW171" s="50"/>
      <c r="LIX171" s="50"/>
      <c r="LIY171" s="50"/>
      <c r="LIZ171" s="50"/>
      <c r="LJA171" s="50"/>
      <c r="LJB171" s="50"/>
      <c r="LJC171" s="50"/>
      <c r="LJD171" s="50"/>
      <c r="LJE171" s="50"/>
      <c r="LJF171" s="50"/>
      <c r="LJG171" s="50"/>
      <c r="LJH171" s="50"/>
      <c r="LJI171" s="50"/>
      <c r="LJJ171" s="50"/>
      <c r="LJK171" s="50"/>
      <c r="LJL171" s="50"/>
      <c r="LJM171" s="50"/>
      <c r="LJN171" s="50"/>
      <c r="LJO171" s="50"/>
      <c r="LJP171" s="50"/>
      <c r="LJQ171" s="50"/>
      <c r="LJR171" s="50"/>
      <c r="LJS171" s="50"/>
      <c r="LJT171" s="50"/>
      <c r="LJU171" s="50"/>
      <c r="LJV171" s="50"/>
      <c r="LJW171" s="50"/>
      <c r="LJX171" s="50"/>
      <c r="LJY171" s="50"/>
      <c r="LJZ171" s="50"/>
      <c r="LKA171" s="50"/>
      <c r="LKB171" s="50"/>
      <c r="LKC171" s="50"/>
      <c r="LKD171" s="50"/>
      <c r="LKE171" s="50"/>
      <c r="LKF171" s="50"/>
      <c r="LKG171" s="50"/>
      <c r="LKH171" s="50"/>
      <c r="LKI171" s="50"/>
      <c r="LKJ171" s="50"/>
      <c r="LKK171" s="50"/>
      <c r="LKL171" s="50"/>
      <c r="LKM171" s="50"/>
      <c r="LKN171" s="50"/>
      <c r="LKO171" s="50"/>
      <c r="LKP171" s="50"/>
      <c r="LKQ171" s="50"/>
      <c r="LKR171" s="50"/>
      <c r="LKS171" s="50"/>
      <c r="LKT171" s="50"/>
      <c r="LKU171" s="50"/>
      <c r="LKV171" s="50"/>
      <c r="LKW171" s="50"/>
      <c r="LKX171" s="50"/>
      <c r="LKY171" s="50"/>
      <c r="LKZ171" s="50"/>
      <c r="LLA171" s="50"/>
      <c r="LLB171" s="50"/>
      <c r="LLC171" s="50"/>
      <c r="LLD171" s="50"/>
      <c r="LLE171" s="50"/>
      <c r="LLF171" s="50"/>
      <c r="LLG171" s="50"/>
      <c r="LLH171" s="50"/>
      <c r="LLI171" s="50"/>
      <c r="LLJ171" s="50"/>
      <c r="LLK171" s="50"/>
      <c r="LLL171" s="50"/>
      <c r="LLM171" s="50"/>
      <c r="LLN171" s="50"/>
      <c r="LLO171" s="50"/>
      <c r="LLP171" s="50"/>
      <c r="LLQ171" s="50"/>
      <c r="LLR171" s="50"/>
      <c r="LLS171" s="50"/>
      <c r="LLT171" s="50"/>
      <c r="LLU171" s="50"/>
      <c r="LLV171" s="50"/>
      <c r="LLW171" s="50"/>
      <c r="LLX171" s="50"/>
      <c r="LLZ171" s="50"/>
      <c r="LMB171" s="50"/>
      <c r="LMC171" s="50"/>
      <c r="LMD171" s="50"/>
      <c r="LME171" s="50"/>
      <c r="LMF171" s="50"/>
      <c r="LMG171" s="50"/>
      <c r="LMH171" s="50"/>
      <c r="LMI171" s="50"/>
      <c r="LMN171" s="50"/>
      <c r="LMO171" s="50"/>
      <c r="LMP171" s="50"/>
      <c r="LMQ171" s="50"/>
      <c r="LMR171" s="50"/>
      <c r="LMS171" s="50"/>
      <c r="LMT171" s="50"/>
      <c r="LMU171" s="50"/>
      <c r="LMV171" s="50"/>
      <c r="LMW171" s="50"/>
      <c r="LMX171" s="50"/>
      <c r="LMY171" s="50"/>
      <c r="LMZ171" s="50"/>
      <c r="LNA171" s="50"/>
      <c r="LNB171" s="50"/>
      <c r="LNC171" s="50"/>
      <c r="LND171" s="50"/>
      <c r="LNE171" s="50"/>
      <c r="LNF171" s="50"/>
      <c r="LNG171" s="50"/>
      <c r="LNH171" s="50"/>
      <c r="LNI171" s="50"/>
      <c r="LNJ171" s="50"/>
      <c r="LNK171" s="50"/>
      <c r="LNL171" s="50"/>
      <c r="LNM171" s="50"/>
      <c r="LNN171" s="50"/>
      <c r="LNO171" s="50"/>
      <c r="LNP171" s="50"/>
      <c r="LNQ171" s="50"/>
      <c r="LNR171" s="50"/>
      <c r="LNS171" s="50"/>
      <c r="LNT171" s="50"/>
      <c r="LNU171" s="50"/>
      <c r="LNV171" s="50"/>
      <c r="LNW171" s="50"/>
      <c r="LNX171" s="50"/>
      <c r="LNY171" s="50"/>
      <c r="LNZ171" s="50"/>
      <c r="LOA171" s="50"/>
      <c r="LOB171" s="50"/>
      <c r="LOC171" s="50"/>
      <c r="LOD171" s="50"/>
      <c r="LOE171" s="50"/>
      <c r="LOF171" s="50"/>
      <c r="LOG171" s="50"/>
      <c r="LOH171" s="50"/>
      <c r="LOI171" s="50"/>
      <c r="LOJ171" s="50"/>
      <c r="LOK171" s="50"/>
      <c r="LOL171" s="50"/>
      <c r="LOM171" s="50"/>
      <c r="LON171" s="50"/>
      <c r="LOO171" s="50"/>
      <c r="LOP171" s="50"/>
      <c r="LOQ171" s="50"/>
      <c r="LOR171" s="50"/>
      <c r="LOS171" s="50"/>
      <c r="LOT171" s="50"/>
      <c r="LOU171" s="50"/>
      <c r="LOV171" s="50"/>
      <c r="LOW171" s="50"/>
      <c r="LOX171" s="50"/>
      <c r="LOY171" s="50"/>
      <c r="LOZ171" s="50"/>
      <c r="LPA171" s="50"/>
      <c r="LPB171" s="50"/>
      <c r="LPC171" s="50"/>
      <c r="LPD171" s="50"/>
      <c r="LPE171" s="50"/>
      <c r="LPF171" s="50"/>
      <c r="LPG171" s="50"/>
      <c r="LPH171" s="50"/>
      <c r="LPI171" s="50"/>
      <c r="LPJ171" s="50"/>
      <c r="LPK171" s="50"/>
      <c r="LPL171" s="50"/>
      <c r="LPM171" s="50"/>
      <c r="LPN171" s="50"/>
      <c r="LPO171" s="50"/>
      <c r="LPP171" s="50"/>
      <c r="LPQ171" s="50"/>
      <c r="LPR171" s="50"/>
      <c r="LPS171" s="50"/>
      <c r="LPT171" s="50"/>
      <c r="LPU171" s="50"/>
      <c r="LPV171" s="50"/>
      <c r="LPW171" s="50"/>
      <c r="LPX171" s="50"/>
      <c r="LPY171" s="50"/>
      <c r="LPZ171" s="50"/>
      <c r="LQA171" s="50"/>
      <c r="LQB171" s="50"/>
      <c r="LQC171" s="50"/>
      <c r="LQD171" s="50"/>
      <c r="LQE171" s="50"/>
      <c r="LQF171" s="50"/>
      <c r="LQG171" s="50"/>
      <c r="LQH171" s="50"/>
      <c r="LQI171" s="50"/>
      <c r="LQJ171" s="50"/>
      <c r="LQK171" s="50"/>
      <c r="LQL171" s="50"/>
      <c r="LQM171" s="50"/>
      <c r="LQN171" s="50"/>
      <c r="LQO171" s="50"/>
      <c r="LQP171" s="50"/>
      <c r="LQQ171" s="50"/>
      <c r="LQR171" s="50"/>
      <c r="LQS171" s="50"/>
      <c r="LQT171" s="50"/>
      <c r="LQU171" s="50"/>
      <c r="LQV171" s="50"/>
      <c r="LQW171" s="50"/>
      <c r="LQX171" s="50"/>
      <c r="LQY171" s="50"/>
      <c r="LQZ171" s="50"/>
      <c r="LRA171" s="50"/>
      <c r="LRB171" s="50"/>
      <c r="LRC171" s="50"/>
      <c r="LRD171" s="50"/>
      <c r="LRE171" s="50"/>
      <c r="LRF171" s="50"/>
      <c r="LRG171" s="50"/>
      <c r="LRH171" s="50"/>
      <c r="LRI171" s="50"/>
      <c r="LRJ171" s="50"/>
      <c r="LRK171" s="50"/>
      <c r="LRL171" s="50"/>
      <c r="LRM171" s="50"/>
      <c r="LRN171" s="50"/>
      <c r="LRO171" s="50"/>
      <c r="LRP171" s="50"/>
      <c r="LRQ171" s="50"/>
      <c r="LRR171" s="50"/>
      <c r="LRS171" s="50"/>
      <c r="LRT171" s="50"/>
      <c r="LRU171" s="50"/>
      <c r="LRV171" s="50"/>
      <c r="LRW171" s="50"/>
      <c r="LRX171" s="50"/>
      <c r="LRY171" s="50"/>
      <c r="LRZ171" s="50"/>
      <c r="LSA171" s="50"/>
      <c r="LSB171" s="50"/>
      <c r="LSC171" s="50"/>
      <c r="LSD171" s="50"/>
      <c r="LSE171" s="50"/>
      <c r="LSF171" s="50"/>
      <c r="LSG171" s="50"/>
      <c r="LSH171" s="50"/>
      <c r="LSI171" s="50"/>
      <c r="LSJ171" s="50"/>
      <c r="LSK171" s="50"/>
      <c r="LSL171" s="50"/>
      <c r="LSM171" s="50"/>
      <c r="LSN171" s="50"/>
      <c r="LSO171" s="50"/>
      <c r="LSP171" s="50"/>
      <c r="LSQ171" s="50"/>
      <c r="LSR171" s="50"/>
      <c r="LSS171" s="50"/>
      <c r="LST171" s="50"/>
      <c r="LSU171" s="50"/>
      <c r="LSV171" s="50"/>
      <c r="LSW171" s="50"/>
      <c r="LSX171" s="50"/>
      <c r="LSY171" s="50"/>
      <c r="LSZ171" s="50"/>
      <c r="LTA171" s="50"/>
      <c r="LTB171" s="50"/>
      <c r="LTC171" s="50"/>
      <c r="LTD171" s="50"/>
      <c r="LTE171" s="50"/>
      <c r="LTF171" s="50"/>
      <c r="LTG171" s="50"/>
      <c r="LTH171" s="50"/>
      <c r="LTI171" s="50"/>
      <c r="LTJ171" s="50"/>
      <c r="LTK171" s="50"/>
      <c r="LTL171" s="50"/>
      <c r="LTM171" s="50"/>
      <c r="LTN171" s="50"/>
      <c r="LTO171" s="50"/>
      <c r="LTP171" s="50"/>
      <c r="LTQ171" s="50"/>
      <c r="LTR171" s="50"/>
      <c r="LTS171" s="50"/>
      <c r="LTT171" s="50"/>
      <c r="LTU171" s="50"/>
      <c r="LTV171" s="50"/>
      <c r="LTW171" s="50"/>
      <c r="LTX171" s="50"/>
      <c r="LTY171" s="50"/>
      <c r="LTZ171" s="50"/>
      <c r="LUA171" s="50"/>
      <c r="LUB171" s="50"/>
      <c r="LUC171" s="50"/>
      <c r="LUD171" s="50"/>
      <c r="LUE171" s="50"/>
      <c r="LUF171" s="50"/>
      <c r="LUG171" s="50"/>
      <c r="LUH171" s="50"/>
      <c r="LUI171" s="50"/>
      <c r="LUJ171" s="50"/>
      <c r="LUK171" s="50"/>
      <c r="LUL171" s="50"/>
      <c r="LUM171" s="50"/>
      <c r="LUN171" s="50"/>
      <c r="LUO171" s="50"/>
      <c r="LUP171" s="50"/>
      <c r="LUQ171" s="50"/>
      <c r="LUR171" s="50"/>
      <c r="LUS171" s="50"/>
      <c r="LUT171" s="50"/>
      <c r="LUU171" s="50"/>
      <c r="LUV171" s="50"/>
      <c r="LUW171" s="50"/>
      <c r="LUX171" s="50"/>
      <c r="LUY171" s="50"/>
      <c r="LUZ171" s="50"/>
      <c r="LVA171" s="50"/>
      <c r="LVB171" s="50"/>
      <c r="LVC171" s="50"/>
      <c r="LVD171" s="50"/>
      <c r="LVE171" s="50"/>
      <c r="LVF171" s="50"/>
      <c r="LVG171" s="50"/>
      <c r="LVH171" s="50"/>
      <c r="LVI171" s="50"/>
      <c r="LVJ171" s="50"/>
      <c r="LVK171" s="50"/>
      <c r="LVL171" s="50"/>
      <c r="LVM171" s="50"/>
      <c r="LVN171" s="50"/>
      <c r="LVO171" s="50"/>
      <c r="LVP171" s="50"/>
      <c r="LVQ171" s="50"/>
      <c r="LVR171" s="50"/>
      <c r="LVS171" s="50"/>
      <c r="LVT171" s="50"/>
      <c r="LVV171" s="50"/>
      <c r="LVX171" s="50"/>
      <c r="LVY171" s="50"/>
      <c r="LVZ171" s="50"/>
      <c r="LWA171" s="50"/>
      <c r="LWB171" s="50"/>
      <c r="LWC171" s="50"/>
      <c r="LWD171" s="50"/>
      <c r="LWE171" s="50"/>
      <c r="LWJ171" s="50"/>
      <c r="LWK171" s="50"/>
      <c r="LWL171" s="50"/>
      <c r="LWM171" s="50"/>
      <c r="LWN171" s="50"/>
      <c r="LWO171" s="50"/>
      <c r="LWP171" s="50"/>
      <c r="LWQ171" s="50"/>
      <c r="LWR171" s="50"/>
      <c r="LWS171" s="50"/>
      <c r="LWT171" s="50"/>
      <c r="LWU171" s="50"/>
      <c r="LWV171" s="50"/>
      <c r="LWW171" s="50"/>
      <c r="LWX171" s="50"/>
      <c r="LWY171" s="50"/>
      <c r="LWZ171" s="50"/>
      <c r="LXA171" s="50"/>
      <c r="LXB171" s="50"/>
      <c r="LXC171" s="50"/>
      <c r="LXD171" s="50"/>
      <c r="LXE171" s="50"/>
      <c r="LXF171" s="50"/>
      <c r="LXG171" s="50"/>
      <c r="LXH171" s="50"/>
      <c r="LXI171" s="50"/>
      <c r="LXJ171" s="50"/>
      <c r="LXK171" s="50"/>
      <c r="LXL171" s="50"/>
      <c r="LXM171" s="50"/>
      <c r="LXN171" s="50"/>
      <c r="LXO171" s="50"/>
      <c r="LXP171" s="50"/>
      <c r="LXQ171" s="50"/>
      <c r="LXR171" s="50"/>
      <c r="LXS171" s="50"/>
      <c r="LXT171" s="50"/>
      <c r="LXU171" s="50"/>
      <c r="LXV171" s="50"/>
      <c r="LXW171" s="50"/>
      <c r="LXX171" s="50"/>
      <c r="LXY171" s="50"/>
      <c r="LXZ171" s="50"/>
      <c r="LYA171" s="50"/>
      <c r="LYB171" s="50"/>
      <c r="LYC171" s="50"/>
      <c r="LYD171" s="50"/>
      <c r="LYE171" s="50"/>
      <c r="LYF171" s="50"/>
      <c r="LYG171" s="50"/>
      <c r="LYH171" s="50"/>
      <c r="LYI171" s="50"/>
      <c r="LYJ171" s="50"/>
      <c r="LYK171" s="50"/>
      <c r="LYL171" s="50"/>
      <c r="LYM171" s="50"/>
      <c r="LYN171" s="50"/>
      <c r="LYO171" s="50"/>
      <c r="LYP171" s="50"/>
      <c r="LYQ171" s="50"/>
      <c r="LYR171" s="50"/>
      <c r="LYS171" s="50"/>
      <c r="LYT171" s="50"/>
      <c r="LYU171" s="50"/>
      <c r="LYV171" s="50"/>
      <c r="LYW171" s="50"/>
      <c r="LYX171" s="50"/>
      <c r="LYY171" s="50"/>
      <c r="LYZ171" s="50"/>
      <c r="LZA171" s="50"/>
      <c r="LZB171" s="50"/>
      <c r="LZC171" s="50"/>
      <c r="LZD171" s="50"/>
      <c r="LZE171" s="50"/>
      <c r="LZF171" s="50"/>
      <c r="LZG171" s="50"/>
      <c r="LZH171" s="50"/>
      <c r="LZI171" s="50"/>
      <c r="LZJ171" s="50"/>
      <c r="LZK171" s="50"/>
      <c r="LZL171" s="50"/>
      <c r="LZM171" s="50"/>
      <c r="LZN171" s="50"/>
      <c r="LZO171" s="50"/>
      <c r="LZP171" s="50"/>
      <c r="LZQ171" s="50"/>
      <c r="LZR171" s="50"/>
      <c r="LZS171" s="50"/>
      <c r="LZT171" s="50"/>
      <c r="LZU171" s="50"/>
      <c r="LZV171" s="50"/>
      <c r="LZW171" s="50"/>
      <c r="LZX171" s="50"/>
      <c r="LZY171" s="50"/>
      <c r="LZZ171" s="50"/>
      <c r="MAA171" s="50"/>
      <c r="MAB171" s="50"/>
      <c r="MAC171" s="50"/>
      <c r="MAD171" s="50"/>
      <c r="MAE171" s="50"/>
      <c r="MAF171" s="50"/>
      <c r="MAG171" s="50"/>
      <c r="MAH171" s="50"/>
      <c r="MAI171" s="50"/>
      <c r="MAJ171" s="50"/>
      <c r="MAK171" s="50"/>
      <c r="MAL171" s="50"/>
      <c r="MAM171" s="50"/>
      <c r="MAN171" s="50"/>
      <c r="MAO171" s="50"/>
      <c r="MAP171" s="50"/>
      <c r="MAQ171" s="50"/>
      <c r="MAR171" s="50"/>
      <c r="MAS171" s="50"/>
      <c r="MAT171" s="50"/>
      <c r="MAU171" s="50"/>
      <c r="MAV171" s="50"/>
      <c r="MAW171" s="50"/>
      <c r="MAX171" s="50"/>
      <c r="MAY171" s="50"/>
      <c r="MAZ171" s="50"/>
      <c r="MBA171" s="50"/>
      <c r="MBB171" s="50"/>
      <c r="MBC171" s="50"/>
      <c r="MBD171" s="50"/>
      <c r="MBE171" s="50"/>
      <c r="MBF171" s="50"/>
      <c r="MBG171" s="50"/>
      <c r="MBH171" s="50"/>
      <c r="MBI171" s="50"/>
      <c r="MBJ171" s="50"/>
      <c r="MBK171" s="50"/>
      <c r="MBL171" s="50"/>
      <c r="MBM171" s="50"/>
      <c r="MBN171" s="50"/>
      <c r="MBO171" s="50"/>
      <c r="MBP171" s="50"/>
      <c r="MBQ171" s="50"/>
      <c r="MBR171" s="50"/>
      <c r="MBS171" s="50"/>
      <c r="MBT171" s="50"/>
      <c r="MBU171" s="50"/>
      <c r="MBV171" s="50"/>
      <c r="MBW171" s="50"/>
      <c r="MBX171" s="50"/>
      <c r="MBY171" s="50"/>
      <c r="MBZ171" s="50"/>
      <c r="MCA171" s="50"/>
      <c r="MCB171" s="50"/>
      <c r="MCC171" s="50"/>
      <c r="MCD171" s="50"/>
      <c r="MCE171" s="50"/>
      <c r="MCF171" s="50"/>
      <c r="MCG171" s="50"/>
      <c r="MCH171" s="50"/>
      <c r="MCI171" s="50"/>
      <c r="MCJ171" s="50"/>
      <c r="MCK171" s="50"/>
      <c r="MCL171" s="50"/>
      <c r="MCM171" s="50"/>
      <c r="MCN171" s="50"/>
      <c r="MCO171" s="50"/>
      <c r="MCP171" s="50"/>
      <c r="MCQ171" s="50"/>
      <c r="MCR171" s="50"/>
      <c r="MCS171" s="50"/>
      <c r="MCT171" s="50"/>
      <c r="MCU171" s="50"/>
      <c r="MCV171" s="50"/>
      <c r="MCW171" s="50"/>
      <c r="MCX171" s="50"/>
      <c r="MCY171" s="50"/>
      <c r="MCZ171" s="50"/>
      <c r="MDA171" s="50"/>
      <c r="MDB171" s="50"/>
      <c r="MDC171" s="50"/>
      <c r="MDD171" s="50"/>
      <c r="MDE171" s="50"/>
      <c r="MDF171" s="50"/>
      <c r="MDG171" s="50"/>
      <c r="MDH171" s="50"/>
      <c r="MDI171" s="50"/>
      <c r="MDJ171" s="50"/>
      <c r="MDK171" s="50"/>
      <c r="MDL171" s="50"/>
      <c r="MDM171" s="50"/>
      <c r="MDN171" s="50"/>
      <c r="MDO171" s="50"/>
      <c r="MDP171" s="50"/>
      <c r="MDQ171" s="50"/>
      <c r="MDR171" s="50"/>
      <c r="MDS171" s="50"/>
      <c r="MDT171" s="50"/>
      <c r="MDU171" s="50"/>
      <c r="MDV171" s="50"/>
      <c r="MDW171" s="50"/>
      <c r="MDX171" s="50"/>
      <c r="MDY171" s="50"/>
      <c r="MDZ171" s="50"/>
      <c r="MEA171" s="50"/>
      <c r="MEB171" s="50"/>
      <c r="MEC171" s="50"/>
      <c r="MED171" s="50"/>
      <c r="MEE171" s="50"/>
      <c r="MEF171" s="50"/>
      <c r="MEG171" s="50"/>
      <c r="MEH171" s="50"/>
      <c r="MEI171" s="50"/>
      <c r="MEJ171" s="50"/>
      <c r="MEK171" s="50"/>
      <c r="MEL171" s="50"/>
      <c r="MEM171" s="50"/>
      <c r="MEN171" s="50"/>
      <c r="MEO171" s="50"/>
      <c r="MEP171" s="50"/>
      <c r="MEQ171" s="50"/>
      <c r="MER171" s="50"/>
      <c r="MES171" s="50"/>
      <c r="MET171" s="50"/>
      <c r="MEU171" s="50"/>
      <c r="MEV171" s="50"/>
      <c r="MEW171" s="50"/>
      <c r="MEX171" s="50"/>
      <c r="MEY171" s="50"/>
      <c r="MEZ171" s="50"/>
      <c r="MFA171" s="50"/>
      <c r="MFB171" s="50"/>
      <c r="MFC171" s="50"/>
      <c r="MFD171" s="50"/>
      <c r="MFE171" s="50"/>
      <c r="MFF171" s="50"/>
      <c r="MFG171" s="50"/>
      <c r="MFH171" s="50"/>
      <c r="MFI171" s="50"/>
      <c r="MFJ171" s="50"/>
      <c r="MFK171" s="50"/>
      <c r="MFL171" s="50"/>
      <c r="MFM171" s="50"/>
      <c r="MFN171" s="50"/>
      <c r="MFO171" s="50"/>
      <c r="MFP171" s="50"/>
      <c r="MFR171" s="50"/>
      <c r="MFT171" s="50"/>
      <c r="MFU171" s="50"/>
      <c r="MFV171" s="50"/>
      <c r="MFW171" s="50"/>
      <c r="MFX171" s="50"/>
      <c r="MFY171" s="50"/>
      <c r="MFZ171" s="50"/>
      <c r="MGA171" s="50"/>
      <c r="MGF171" s="50"/>
      <c r="MGG171" s="50"/>
      <c r="MGH171" s="50"/>
      <c r="MGI171" s="50"/>
      <c r="MGJ171" s="50"/>
      <c r="MGK171" s="50"/>
      <c r="MGL171" s="50"/>
      <c r="MGM171" s="50"/>
      <c r="MGN171" s="50"/>
      <c r="MGO171" s="50"/>
      <c r="MGP171" s="50"/>
      <c r="MGQ171" s="50"/>
      <c r="MGR171" s="50"/>
      <c r="MGS171" s="50"/>
      <c r="MGT171" s="50"/>
      <c r="MGU171" s="50"/>
      <c r="MGV171" s="50"/>
      <c r="MGW171" s="50"/>
      <c r="MGX171" s="50"/>
      <c r="MGY171" s="50"/>
      <c r="MGZ171" s="50"/>
      <c r="MHA171" s="50"/>
      <c r="MHB171" s="50"/>
      <c r="MHC171" s="50"/>
      <c r="MHD171" s="50"/>
      <c r="MHE171" s="50"/>
      <c r="MHF171" s="50"/>
      <c r="MHG171" s="50"/>
      <c r="MHH171" s="50"/>
      <c r="MHI171" s="50"/>
      <c r="MHJ171" s="50"/>
      <c r="MHK171" s="50"/>
      <c r="MHL171" s="50"/>
      <c r="MHM171" s="50"/>
      <c r="MHN171" s="50"/>
      <c r="MHO171" s="50"/>
      <c r="MHP171" s="50"/>
      <c r="MHQ171" s="50"/>
      <c r="MHR171" s="50"/>
      <c r="MHS171" s="50"/>
      <c r="MHT171" s="50"/>
      <c r="MHU171" s="50"/>
      <c r="MHV171" s="50"/>
      <c r="MHW171" s="50"/>
      <c r="MHX171" s="50"/>
      <c r="MHY171" s="50"/>
      <c r="MHZ171" s="50"/>
      <c r="MIA171" s="50"/>
      <c r="MIB171" s="50"/>
      <c r="MIC171" s="50"/>
      <c r="MID171" s="50"/>
      <c r="MIE171" s="50"/>
      <c r="MIF171" s="50"/>
      <c r="MIG171" s="50"/>
      <c r="MIH171" s="50"/>
      <c r="MII171" s="50"/>
      <c r="MIJ171" s="50"/>
      <c r="MIK171" s="50"/>
      <c r="MIL171" s="50"/>
      <c r="MIM171" s="50"/>
      <c r="MIN171" s="50"/>
      <c r="MIO171" s="50"/>
      <c r="MIP171" s="50"/>
      <c r="MIQ171" s="50"/>
      <c r="MIR171" s="50"/>
      <c r="MIS171" s="50"/>
      <c r="MIT171" s="50"/>
      <c r="MIU171" s="50"/>
      <c r="MIV171" s="50"/>
      <c r="MIW171" s="50"/>
      <c r="MIX171" s="50"/>
      <c r="MIY171" s="50"/>
      <c r="MIZ171" s="50"/>
      <c r="MJA171" s="50"/>
      <c r="MJB171" s="50"/>
      <c r="MJC171" s="50"/>
      <c r="MJD171" s="50"/>
      <c r="MJE171" s="50"/>
      <c r="MJF171" s="50"/>
      <c r="MJG171" s="50"/>
      <c r="MJH171" s="50"/>
      <c r="MJI171" s="50"/>
      <c r="MJJ171" s="50"/>
      <c r="MJK171" s="50"/>
      <c r="MJL171" s="50"/>
      <c r="MJM171" s="50"/>
      <c r="MJN171" s="50"/>
      <c r="MJO171" s="50"/>
      <c r="MJP171" s="50"/>
      <c r="MJQ171" s="50"/>
      <c r="MJR171" s="50"/>
      <c r="MJS171" s="50"/>
      <c r="MJT171" s="50"/>
      <c r="MJU171" s="50"/>
      <c r="MJV171" s="50"/>
      <c r="MJW171" s="50"/>
      <c r="MJX171" s="50"/>
      <c r="MJY171" s="50"/>
      <c r="MJZ171" s="50"/>
      <c r="MKA171" s="50"/>
      <c r="MKB171" s="50"/>
      <c r="MKC171" s="50"/>
      <c r="MKD171" s="50"/>
      <c r="MKE171" s="50"/>
      <c r="MKF171" s="50"/>
      <c r="MKG171" s="50"/>
      <c r="MKH171" s="50"/>
      <c r="MKI171" s="50"/>
      <c r="MKJ171" s="50"/>
      <c r="MKK171" s="50"/>
      <c r="MKL171" s="50"/>
      <c r="MKM171" s="50"/>
      <c r="MKN171" s="50"/>
      <c r="MKO171" s="50"/>
      <c r="MKP171" s="50"/>
      <c r="MKQ171" s="50"/>
      <c r="MKR171" s="50"/>
      <c r="MKS171" s="50"/>
      <c r="MKT171" s="50"/>
      <c r="MKU171" s="50"/>
      <c r="MKV171" s="50"/>
      <c r="MKW171" s="50"/>
      <c r="MKX171" s="50"/>
      <c r="MKY171" s="50"/>
      <c r="MKZ171" s="50"/>
      <c r="MLA171" s="50"/>
      <c r="MLB171" s="50"/>
      <c r="MLC171" s="50"/>
      <c r="MLD171" s="50"/>
      <c r="MLE171" s="50"/>
      <c r="MLF171" s="50"/>
      <c r="MLG171" s="50"/>
      <c r="MLH171" s="50"/>
      <c r="MLI171" s="50"/>
      <c r="MLJ171" s="50"/>
      <c r="MLK171" s="50"/>
      <c r="MLL171" s="50"/>
      <c r="MLM171" s="50"/>
      <c r="MLN171" s="50"/>
      <c r="MLO171" s="50"/>
      <c r="MLP171" s="50"/>
      <c r="MLQ171" s="50"/>
      <c r="MLR171" s="50"/>
      <c r="MLS171" s="50"/>
      <c r="MLT171" s="50"/>
      <c r="MLU171" s="50"/>
      <c r="MLV171" s="50"/>
      <c r="MLW171" s="50"/>
      <c r="MLX171" s="50"/>
      <c r="MLY171" s="50"/>
      <c r="MLZ171" s="50"/>
      <c r="MMA171" s="50"/>
      <c r="MMB171" s="50"/>
      <c r="MMC171" s="50"/>
      <c r="MMD171" s="50"/>
      <c r="MME171" s="50"/>
      <c r="MMF171" s="50"/>
      <c r="MMG171" s="50"/>
      <c r="MMH171" s="50"/>
      <c r="MMI171" s="50"/>
      <c r="MMJ171" s="50"/>
      <c r="MMK171" s="50"/>
      <c r="MML171" s="50"/>
      <c r="MMM171" s="50"/>
      <c r="MMN171" s="50"/>
      <c r="MMO171" s="50"/>
      <c r="MMP171" s="50"/>
      <c r="MMQ171" s="50"/>
      <c r="MMR171" s="50"/>
      <c r="MMS171" s="50"/>
      <c r="MMT171" s="50"/>
      <c r="MMU171" s="50"/>
      <c r="MMV171" s="50"/>
      <c r="MMW171" s="50"/>
      <c r="MMX171" s="50"/>
      <c r="MMY171" s="50"/>
      <c r="MMZ171" s="50"/>
      <c r="MNA171" s="50"/>
      <c r="MNB171" s="50"/>
      <c r="MNC171" s="50"/>
      <c r="MND171" s="50"/>
      <c r="MNE171" s="50"/>
      <c r="MNF171" s="50"/>
      <c r="MNG171" s="50"/>
      <c r="MNH171" s="50"/>
      <c r="MNI171" s="50"/>
      <c r="MNJ171" s="50"/>
      <c r="MNK171" s="50"/>
      <c r="MNL171" s="50"/>
      <c r="MNM171" s="50"/>
      <c r="MNN171" s="50"/>
      <c r="MNO171" s="50"/>
      <c r="MNP171" s="50"/>
      <c r="MNQ171" s="50"/>
      <c r="MNR171" s="50"/>
      <c r="MNS171" s="50"/>
      <c r="MNT171" s="50"/>
      <c r="MNU171" s="50"/>
      <c r="MNV171" s="50"/>
      <c r="MNW171" s="50"/>
      <c r="MNX171" s="50"/>
      <c r="MNY171" s="50"/>
      <c r="MNZ171" s="50"/>
      <c r="MOA171" s="50"/>
      <c r="MOB171" s="50"/>
      <c r="MOC171" s="50"/>
      <c r="MOD171" s="50"/>
      <c r="MOE171" s="50"/>
      <c r="MOF171" s="50"/>
      <c r="MOG171" s="50"/>
      <c r="MOH171" s="50"/>
      <c r="MOI171" s="50"/>
      <c r="MOJ171" s="50"/>
      <c r="MOK171" s="50"/>
      <c r="MOL171" s="50"/>
      <c r="MOM171" s="50"/>
      <c r="MON171" s="50"/>
      <c r="MOO171" s="50"/>
      <c r="MOP171" s="50"/>
      <c r="MOQ171" s="50"/>
      <c r="MOR171" s="50"/>
      <c r="MOS171" s="50"/>
      <c r="MOT171" s="50"/>
      <c r="MOU171" s="50"/>
      <c r="MOV171" s="50"/>
      <c r="MOW171" s="50"/>
      <c r="MOX171" s="50"/>
      <c r="MOY171" s="50"/>
      <c r="MOZ171" s="50"/>
      <c r="MPA171" s="50"/>
      <c r="MPB171" s="50"/>
      <c r="MPC171" s="50"/>
      <c r="MPD171" s="50"/>
      <c r="MPE171" s="50"/>
      <c r="MPF171" s="50"/>
      <c r="MPG171" s="50"/>
      <c r="MPH171" s="50"/>
      <c r="MPI171" s="50"/>
      <c r="MPJ171" s="50"/>
      <c r="MPK171" s="50"/>
      <c r="MPL171" s="50"/>
      <c r="MPN171" s="50"/>
      <c r="MPP171" s="50"/>
      <c r="MPQ171" s="50"/>
      <c r="MPR171" s="50"/>
      <c r="MPS171" s="50"/>
      <c r="MPT171" s="50"/>
      <c r="MPU171" s="50"/>
      <c r="MPV171" s="50"/>
      <c r="MPW171" s="50"/>
      <c r="MQB171" s="50"/>
      <c r="MQC171" s="50"/>
      <c r="MQD171" s="50"/>
      <c r="MQE171" s="50"/>
      <c r="MQF171" s="50"/>
      <c r="MQG171" s="50"/>
      <c r="MQH171" s="50"/>
      <c r="MQI171" s="50"/>
      <c r="MQJ171" s="50"/>
      <c r="MQK171" s="50"/>
      <c r="MQL171" s="50"/>
      <c r="MQM171" s="50"/>
      <c r="MQN171" s="50"/>
      <c r="MQO171" s="50"/>
      <c r="MQP171" s="50"/>
      <c r="MQQ171" s="50"/>
      <c r="MQR171" s="50"/>
      <c r="MQS171" s="50"/>
      <c r="MQT171" s="50"/>
      <c r="MQU171" s="50"/>
      <c r="MQV171" s="50"/>
      <c r="MQW171" s="50"/>
      <c r="MQX171" s="50"/>
      <c r="MQY171" s="50"/>
      <c r="MQZ171" s="50"/>
      <c r="MRA171" s="50"/>
      <c r="MRB171" s="50"/>
      <c r="MRC171" s="50"/>
      <c r="MRD171" s="50"/>
      <c r="MRE171" s="50"/>
      <c r="MRF171" s="50"/>
      <c r="MRG171" s="50"/>
      <c r="MRH171" s="50"/>
      <c r="MRI171" s="50"/>
      <c r="MRJ171" s="50"/>
      <c r="MRK171" s="50"/>
      <c r="MRL171" s="50"/>
      <c r="MRM171" s="50"/>
      <c r="MRN171" s="50"/>
      <c r="MRO171" s="50"/>
      <c r="MRP171" s="50"/>
      <c r="MRQ171" s="50"/>
      <c r="MRR171" s="50"/>
      <c r="MRS171" s="50"/>
      <c r="MRT171" s="50"/>
      <c r="MRU171" s="50"/>
      <c r="MRV171" s="50"/>
      <c r="MRW171" s="50"/>
      <c r="MRX171" s="50"/>
      <c r="MRY171" s="50"/>
      <c r="MRZ171" s="50"/>
      <c r="MSA171" s="50"/>
      <c r="MSB171" s="50"/>
      <c r="MSC171" s="50"/>
      <c r="MSD171" s="50"/>
      <c r="MSE171" s="50"/>
      <c r="MSF171" s="50"/>
      <c r="MSG171" s="50"/>
      <c r="MSH171" s="50"/>
      <c r="MSI171" s="50"/>
      <c r="MSJ171" s="50"/>
      <c r="MSK171" s="50"/>
      <c r="MSL171" s="50"/>
      <c r="MSM171" s="50"/>
      <c r="MSN171" s="50"/>
      <c r="MSO171" s="50"/>
      <c r="MSP171" s="50"/>
      <c r="MSQ171" s="50"/>
      <c r="MSR171" s="50"/>
      <c r="MSS171" s="50"/>
      <c r="MST171" s="50"/>
      <c r="MSU171" s="50"/>
      <c r="MSV171" s="50"/>
      <c r="MSW171" s="50"/>
      <c r="MSX171" s="50"/>
      <c r="MSY171" s="50"/>
      <c r="MSZ171" s="50"/>
      <c r="MTA171" s="50"/>
      <c r="MTB171" s="50"/>
      <c r="MTC171" s="50"/>
      <c r="MTD171" s="50"/>
      <c r="MTE171" s="50"/>
      <c r="MTF171" s="50"/>
      <c r="MTG171" s="50"/>
      <c r="MTH171" s="50"/>
      <c r="MTI171" s="50"/>
      <c r="MTJ171" s="50"/>
      <c r="MTK171" s="50"/>
      <c r="MTL171" s="50"/>
      <c r="MTM171" s="50"/>
      <c r="MTN171" s="50"/>
      <c r="MTO171" s="50"/>
      <c r="MTP171" s="50"/>
      <c r="MTQ171" s="50"/>
      <c r="MTR171" s="50"/>
      <c r="MTS171" s="50"/>
      <c r="MTT171" s="50"/>
      <c r="MTU171" s="50"/>
      <c r="MTV171" s="50"/>
      <c r="MTW171" s="50"/>
      <c r="MTX171" s="50"/>
      <c r="MTY171" s="50"/>
      <c r="MTZ171" s="50"/>
      <c r="MUA171" s="50"/>
      <c r="MUB171" s="50"/>
      <c r="MUC171" s="50"/>
      <c r="MUD171" s="50"/>
      <c r="MUE171" s="50"/>
      <c r="MUF171" s="50"/>
      <c r="MUG171" s="50"/>
      <c r="MUH171" s="50"/>
      <c r="MUI171" s="50"/>
      <c r="MUJ171" s="50"/>
      <c r="MUK171" s="50"/>
      <c r="MUL171" s="50"/>
      <c r="MUM171" s="50"/>
      <c r="MUN171" s="50"/>
      <c r="MUO171" s="50"/>
      <c r="MUP171" s="50"/>
      <c r="MUQ171" s="50"/>
      <c r="MUR171" s="50"/>
      <c r="MUS171" s="50"/>
      <c r="MUT171" s="50"/>
      <c r="MUU171" s="50"/>
      <c r="MUV171" s="50"/>
      <c r="MUW171" s="50"/>
      <c r="MUX171" s="50"/>
      <c r="MUY171" s="50"/>
      <c r="MUZ171" s="50"/>
      <c r="MVA171" s="50"/>
      <c r="MVB171" s="50"/>
      <c r="MVC171" s="50"/>
      <c r="MVD171" s="50"/>
      <c r="MVE171" s="50"/>
      <c r="MVF171" s="50"/>
      <c r="MVG171" s="50"/>
      <c r="MVH171" s="50"/>
      <c r="MVI171" s="50"/>
      <c r="MVJ171" s="50"/>
      <c r="MVK171" s="50"/>
      <c r="MVL171" s="50"/>
      <c r="MVM171" s="50"/>
      <c r="MVN171" s="50"/>
      <c r="MVO171" s="50"/>
      <c r="MVP171" s="50"/>
      <c r="MVQ171" s="50"/>
      <c r="MVR171" s="50"/>
      <c r="MVS171" s="50"/>
      <c r="MVT171" s="50"/>
      <c r="MVU171" s="50"/>
      <c r="MVV171" s="50"/>
      <c r="MVW171" s="50"/>
      <c r="MVX171" s="50"/>
      <c r="MVY171" s="50"/>
      <c r="MVZ171" s="50"/>
      <c r="MWA171" s="50"/>
      <c r="MWB171" s="50"/>
      <c r="MWC171" s="50"/>
      <c r="MWD171" s="50"/>
      <c r="MWE171" s="50"/>
      <c r="MWF171" s="50"/>
      <c r="MWG171" s="50"/>
      <c r="MWH171" s="50"/>
      <c r="MWI171" s="50"/>
      <c r="MWJ171" s="50"/>
      <c r="MWK171" s="50"/>
      <c r="MWL171" s="50"/>
      <c r="MWM171" s="50"/>
      <c r="MWN171" s="50"/>
      <c r="MWO171" s="50"/>
      <c r="MWP171" s="50"/>
      <c r="MWQ171" s="50"/>
      <c r="MWR171" s="50"/>
      <c r="MWS171" s="50"/>
      <c r="MWT171" s="50"/>
      <c r="MWU171" s="50"/>
      <c r="MWV171" s="50"/>
      <c r="MWW171" s="50"/>
      <c r="MWX171" s="50"/>
      <c r="MWY171" s="50"/>
      <c r="MWZ171" s="50"/>
      <c r="MXA171" s="50"/>
      <c r="MXB171" s="50"/>
      <c r="MXC171" s="50"/>
      <c r="MXD171" s="50"/>
      <c r="MXE171" s="50"/>
      <c r="MXF171" s="50"/>
      <c r="MXG171" s="50"/>
      <c r="MXH171" s="50"/>
      <c r="MXI171" s="50"/>
      <c r="MXJ171" s="50"/>
      <c r="MXK171" s="50"/>
      <c r="MXL171" s="50"/>
      <c r="MXM171" s="50"/>
      <c r="MXN171" s="50"/>
      <c r="MXO171" s="50"/>
      <c r="MXP171" s="50"/>
      <c r="MXQ171" s="50"/>
      <c r="MXR171" s="50"/>
      <c r="MXS171" s="50"/>
      <c r="MXT171" s="50"/>
      <c r="MXU171" s="50"/>
      <c r="MXV171" s="50"/>
      <c r="MXW171" s="50"/>
      <c r="MXX171" s="50"/>
      <c r="MXY171" s="50"/>
      <c r="MXZ171" s="50"/>
      <c r="MYA171" s="50"/>
      <c r="MYB171" s="50"/>
      <c r="MYC171" s="50"/>
      <c r="MYD171" s="50"/>
      <c r="MYE171" s="50"/>
      <c r="MYF171" s="50"/>
      <c r="MYG171" s="50"/>
      <c r="MYH171" s="50"/>
      <c r="MYI171" s="50"/>
      <c r="MYJ171" s="50"/>
      <c r="MYK171" s="50"/>
      <c r="MYL171" s="50"/>
      <c r="MYM171" s="50"/>
      <c r="MYN171" s="50"/>
      <c r="MYO171" s="50"/>
      <c r="MYP171" s="50"/>
      <c r="MYQ171" s="50"/>
      <c r="MYR171" s="50"/>
      <c r="MYS171" s="50"/>
      <c r="MYT171" s="50"/>
      <c r="MYU171" s="50"/>
      <c r="MYV171" s="50"/>
      <c r="MYW171" s="50"/>
      <c r="MYX171" s="50"/>
      <c r="MYY171" s="50"/>
      <c r="MYZ171" s="50"/>
      <c r="MZA171" s="50"/>
      <c r="MZB171" s="50"/>
      <c r="MZC171" s="50"/>
      <c r="MZD171" s="50"/>
      <c r="MZE171" s="50"/>
      <c r="MZF171" s="50"/>
      <c r="MZG171" s="50"/>
      <c r="MZH171" s="50"/>
      <c r="MZJ171" s="50"/>
      <c r="MZL171" s="50"/>
      <c r="MZM171" s="50"/>
      <c r="MZN171" s="50"/>
      <c r="MZO171" s="50"/>
      <c r="MZP171" s="50"/>
      <c r="MZQ171" s="50"/>
      <c r="MZR171" s="50"/>
      <c r="MZS171" s="50"/>
      <c r="MZX171" s="50"/>
      <c r="MZY171" s="50"/>
      <c r="MZZ171" s="50"/>
      <c r="NAA171" s="50"/>
      <c r="NAB171" s="50"/>
      <c r="NAC171" s="50"/>
      <c r="NAD171" s="50"/>
      <c r="NAE171" s="50"/>
      <c r="NAF171" s="50"/>
      <c r="NAG171" s="50"/>
      <c r="NAH171" s="50"/>
      <c r="NAI171" s="50"/>
      <c r="NAJ171" s="50"/>
      <c r="NAK171" s="50"/>
      <c r="NAL171" s="50"/>
      <c r="NAM171" s="50"/>
      <c r="NAN171" s="50"/>
      <c r="NAO171" s="50"/>
      <c r="NAP171" s="50"/>
      <c r="NAQ171" s="50"/>
      <c r="NAR171" s="50"/>
      <c r="NAS171" s="50"/>
      <c r="NAT171" s="50"/>
      <c r="NAU171" s="50"/>
      <c r="NAV171" s="50"/>
      <c r="NAW171" s="50"/>
      <c r="NAX171" s="50"/>
      <c r="NAY171" s="50"/>
      <c r="NAZ171" s="50"/>
      <c r="NBA171" s="50"/>
      <c r="NBB171" s="50"/>
      <c r="NBC171" s="50"/>
      <c r="NBD171" s="50"/>
      <c r="NBE171" s="50"/>
      <c r="NBF171" s="50"/>
      <c r="NBG171" s="50"/>
      <c r="NBH171" s="50"/>
      <c r="NBI171" s="50"/>
      <c r="NBJ171" s="50"/>
      <c r="NBK171" s="50"/>
      <c r="NBL171" s="50"/>
      <c r="NBM171" s="50"/>
      <c r="NBN171" s="50"/>
      <c r="NBO171" s="50"/>
      <c r="NBP171" s="50"/>
      <c r="NBQ171" s="50"/>
      <c r="NBR171" s="50"/>
      <c r="NBS171" s="50"/>
      <c r="NBT171" s="50"/>
      <c r="NBU171" s="50"/>
      <c r="NBV171" s="50"/>
      <c r="NBW171" s="50"/>
      <c r="NBX171" s="50"/>
      <c r="NBY171" s="50"/>
      <c r="NBZ171" s="50"/>
      <c r="NCA171" s="50"/>
      <c r="NCB171" s="50"/>
      <c r="NCC171" s="50"/>
      <c r="NCD171" s="50"/>
      <c r="NCE171" s="50"/>
      <c r="NCF171" s="50"/>
      <c r="NCG171" s="50"/>
      <c r="NCH171" s="50"/>
      <c r="NCI171" s="50"/>
      <c r="NCJ171" s="50"/>
      <c r="NCK171" s="50"/>
      <c r="NCL171" s="50"/>
      <c r="NCM171" s="50"/>
      <c r="NCN171" s="50"/>
      <c r="NCO171" s="50"/>
      <c r="NCP171" s="50"/>
      <c r="NCQ171" s="50"/>
      <c r="NCR171" s="50"/>
      <c r="NCS171" s="50"/>
      <c r="NCT171" s="50"/>
      <c r="NCU171" s="50"/>
      <c r="NCV171" s="50"/>
      <c r="NCW171" s="50"/>
      <c r="NCX171" s="50"/>
      <c r="NCY171" s="50"/>
      <c r="NCZ171" s="50"/>
      <c r="NDA171" s="50"/>
      <c r="NDB171" s="50"/>
      <c r="NDC171" s="50"/>
      <c r="NDD171" s="50"/>
      <c r="NDE171" s="50"/>
      <c r="NDF171" s="50"/>
      <c r="NDG171" s="50"/>
      <c r="NDH171" s="50"/>
      <c r="NDI171" s="50"/>
      <c r="NDJ171" s="50"/>
      <c r="NDK171" s="50"/>
      <c r="NDL171" s="50"/>
      <c r="NDM171" s="50"/>
      <c r="NDN171" s="50"/>
      <c r="NDO171" s="50"/>
      <c r="NDP171" s="50"/>
      <c r="NDQ171" s="50"/>
      <c r="NDR171" s="50"/>
      <c r="NDS171" s="50"/>
      <c r="NDT171" s="50"/>
      <c r="NDU171" s="50"/>
      <c r="NDV171" s="50"/>
      <c r="NDW171" s="50"/>
      <c r="NDX171" s="50"/>
      <c r="NDY171" s="50"/>
      <c r="NDZ171" s="50"/>
      <c r="NEA171" s="50"/>
      <c r="NEB171" s="50"/>
      <c r="NEC171" s="50"/>
      <c r="NED171" s="50"/>
      <c r="NEE171" s="50"/>
      <c r="NEF171" s="50"/>
      <c r="NEG171" s="50"/>
      <c r="NEH171" s="50"/>
      <c r="NEI171" s="50"/>
      <c r="NEJ171" s="50"/>
      <c r="NEK171" s="50"/>
      <c r="NEL171" s="50"/>
      <c r="NEM171" s="50"/>
      <c r="NEN171" s="50"/>
      <c r="NEO171" s="50"/>
      <c r="NEP171" s="50"/>
      <c r="NEQ171" s="50"/>
      <c r="NER171" s="50"/>
      <c r="NES171" s="50"/>
      <c r="NET171" s="50"/>
      <c r="NEU171" s="50"/>
      <c r="NEV171" s="50"/>
      <c r="NEW171" s="50"/>
      <c r="NEX171" s="50"/>
      <c r="NEY171" s="50"/>
      <c r="NEZ171" s="50"/>
      <c r="NFA171" s="50"/>
      <c r="NFB171" s="50"/>
      <c r="NFC171" s="50"/>
      <c r="NFD171" s="50"/>
      <c r="NFE171" s="50"/>
      <c r="NFF171" s="50"/>
      <c r="NFG171" s="50"/>
      <c r="NFH171" s="50"/>
      <c r="NFI171" s="50"/>
      <c r="NFJ171" s="50"/>
      <c r="NFK171" s="50"/>
      <c r="NFL171" s="50"/>
      <c r="NFM171" s="50"/>
      <c r="NFN171" s="50"/>
      <c r="NFO171" s="50"/>
      <c r="NFP171" s="50"/>
      <c r="NFQ171" s="50"/>
      <c r="NFR171" s="50"/>
      <c r="NFS171" s="50"/>
      <c r="NFT171" s="50"/>
      <c r="NFU171" s="50"/>
      <c r="NFV171" s="50"/>
      <c r="NFW171" s="50"/>
      <c r="NFX171" s="50"/>
      <c r="NFY171" s="50"/>
      <c r="NFZ171" s="50"/>
      <c r="NGA171" s="50"/>
      <c r="NGB171" s="50"/>
      <c r="NGC171" s="50"/>
      <c r="NGD171" s="50"/>
      <c r="NGE171" s="50"/>
      <c r="NGF171" s="50"/>
      <c r="NGG171" s="50"/>
      <c r="NGH171" s="50"/>
      <c r="NGI171" s="50"/>
      <c r="NGJ171" s="50"/>
      <c r="NGK171" s="50"/>
      <c r="NGL171" s="50"/>
      <c r="NGM171" s="50"/>
      <c r="NGN171" s="50"/>
      <c r="NGO171" s="50"/>
      <c r="NGP171" s="50"/>
      <c r="NGQ171" s="50"/>
      <c r="NGR171" s="50"/>
      <c r="NGS171" s="50"/>
      <c r="NGT171" s="50"/>
      <c r="NGU171" s="50"/>
      <c r="NGV171" s="50"/>
      <c r="NGW171" s="50"/>
      <c r="NGX171" s="50"/>
      <c r="NGY171" s="50"/>
      <c r="NGZ171" s="50"/>
      <c r="NHA171" s="50"/>
      <c r="NHB171" s="50"/>
      <c r="NHC171" s="50"/>
      <c r="NHD171" s="50"/>
      <c r="NHE171" s="50"/>
      <c r="NHF171" s="50"/>
      <c r="NHG171" s="50"/>
      <c r="NHH171" s="50"/>
      <c r="NHI171" s="50"/>
      <c r="NHJ171" s="50"/>
      <c r="NHK171" s="50"/>
      <c r="NHL171" s="50"/>
      <c r="NHM171" s="50"/>
      <c r="NHN171" s="50"/>
      <c r="NHO171" s="50"/>
      <c r="NHP171" s="50"/>
      <c r="NHQ171" s="50"/>
      <c r="NHR171" s="50"/>
      <c r="NHS171" s="50"/>
      <c r="NHT171" s="50"/>
      <c r="NHU171" s="50"/>
      <c r="NHV171" s="50"/>
      <c r="NHW171" s="50"/>
      <c r="NHX171" s="50"/>
      <c r="NHY171" s="50"/>
      <c r="NHZ171" s="50"/>
      <c r="NIA171" s="50"/>
      <c r="NIB171" s="50"/>
      <c r="NIC171" s="50"/>
      <c r="NID171" s="50"/>
      <c r="NIE171" s="50"/>
      <c r="NIF171" s="50"/>
      <c r="NIG171" s="50"/>
      <c r="NIH171" s="50"/>
      <c r="NII171" s="50"/>
      <c r="NIJ171" s="50"/>
      <c r="NIK171" s="50"/>
      <c r="NIL171" s="50"/>
      <c r="NIM171" s="50"/>
      <c r="NIN171" s="50"/>
      <c r="NIO171" s="50"/>
      <c r="NIP171" s="50"/>
      <c r="NIQ171" s="50"/>
      <c r="NIR171" s="50"/>
      <c r="NIS171" s="50"/>
      <c r="NIT171" s="50"/>
      <c r="NIU171" s="50"/>
      <c r="NIV171" s="50"/>
      <c r="NIW171" s="50"/>
      <c r="NIX171" s="50"/>
      <c r="NIY171" s="50"/>
      <c r="NIZ171" s="50"/>
      <c r="NJA171" s="50"/>
      <c r="NJB171" s="50"/>
      <c r="NJC171" s="50"/>
      <c r="NJD171" s="50"/>
      <c r="NJF171" s="50"/>
      <c r="NJH171" s="50"/>
      <c r="NJI171" s="50"/>
      <c r="NJJ171" s="50"/>
      <c r="NJK171" s="50"/>
      <c r="NJL171" s="50"/>
      <c r="NJM171" s="50"/>
      <c r="NJN171" s="50"/>
      <c r="NJO171" s="50"/>
      <c r="NJT171" s="50"/>
      <c r="NJU171" s="50"/>
      <c r="NJV171" s="50"/>
      <c r="NJW171" s="50"/>
      <c r="NJX171" s="50"/>
      <c r="NJY171" s="50"/>
      <c r="NJZ171" s="50"/>
      <c r="NKA171" s="50"/>
      <c r="NKB171" s="50"/>
      <c r="NKC171" s="50"/>
      <c r="NKD171" s="50"/>
      <c r="NKE171" s="50"/>
      <c r="NKF171" s="50"/>
      <c r="NKG171" s="50"/>
      <c r="NKH171" s="50"/>
      <c r="NKI171" s="50"/>
      <c r="NKJ171" s="50"/>
      <c r="NKK171" s="50"/>
      <c r="NKL171" s="50"/>
      <c r="NKM171" s="50"/>
      <c r="NKN171" s="50"/>
      <c r="NKO171" s="50"/>
      <c r="NKP171" s="50"/>
      <c r="NKQ171" s="50"/>
      <c r="NKR171" s="50"/>
      <c r="NKS171" s="50"/>
      <c r="NKT171" s="50"/>
      <c r="NKU171" s="50"/>
      <c r="NKV171" s="50"/>
      <c r="NKW171" s="50"/>
      <c r="NKX171" s="50"/>
      <c r="NKY171" s="50"/>
      <c r="NKZ171" s="50"/>
      <c r="NLA171" s="50"/>
      <c r="NLB171" s="50"/>
      <c r="NLC171" s="50"/>
      <c r="NLD171" s="50"/>
      <c r="NLE171" s="50"/>
      <c r="NLF171" s="50"/>
      <c r="NLG171" s="50"/>
      <c r="NLH171" s="50"/>
      <c r="NLI171" s="50"/>
      <c r="NLJ171" s="50"/>
      <c r="NLK171" s="50"/>
      <c r="NLL171" s="50"/>
      <c r="NLM171" s="50"/>
      <c r="NLN171" s="50"/>
      <c r="NLO171" s="50"/>
      <c r="NLP171" s="50"/>
      <c r="NLQ171" s="50"/>
      <c r="NLR171" s="50"/>
      <c r="NLS171" s="50"/>
      <c r="NLT171" s="50"/>
      <c r="NLU171" s="50"/>
      <c r="NLV171" s="50"/>
      <c r="NLW171" s="50"/>
      <c r="NLX171" s="50"/>
      <c r="NLY171" s="50"/>
      <c r="NLZ171" s="50"/>
      <c r="NMA171" s="50"/>
      <c r="NMB171" s="50"/>
      <c r="NMC171" s="50"/>
      <c r="NMD171" s="50"/>
      <c r="NME171" s="50"/>
      <c r="NMF171" s="50"/>
      <c r="NMG171" s="50"/>
      <c r="NMH171" s="50"/>
      <c r="NMI171" s="50"/>
      <c r="NMJ171" s="50"/>
      <c r="NMK171" s="50"/>
      <c r="NML171" s="50"/>
      <c r="NMM171" s="50"/>
      <c r="NMN171" s="50"/>
      <c r="NMO171" s="50"/>
      <c r="NMP171" s="50"/>
      <c r="NMQ171" s="50"/>
      <c r="NMR171" s="50"/>
      <c r="NMS171" s="50"/>
      <c r="NMT171" s="50"/>
      <c r="NMU171" s="50"/>
      <c r="NMV171" s="50"/>
      <c r="NMW171" s="50"/>
      <c r="NMX171" s="50"/>
      <c r="NMY171" s="50"/>
      <c r="NMZ171" s="50"/>
      <c r="NNA171" s="50"/>
      <c r="NNB171" s="50"/>
      <c r="NNC171" s="50"/>
      <c r="NND171" s="50"/>
      <c r="NNE171" s="50"/>
      <c r="NNF171" s="50"/>
      <c r="NNG171" s="50"/>
      <c r="NNH171" s="50"/>
      <c r="NNI171" s="50"/>
      <c r="NNJ171" s="50"/>
      <c r="NNK171" s="50"/>
      <c r="NNL171" s="50"/>
      <c r="NNM171" s="50"/>
      <c r="NNN171" s="50"/>
      <c r="NNO171" s="50"/>
      <c r="NNP171" s="50"/>
      <c r="NNQ171" s="50"/>
      <c r="NNR171" s="50"/>
      <c r="NNS171" s="50"/>
      <c r="NNT171" s="50"/>
      <c r="NNU171" s="50"/>
      <c r="NNV171" s="50"/>
      <c r="NNW171" s="50"/>
      <c r="NNX171" s="50"/>
      <c r="NNY171" s="50"/>
      <c r="NNZ171" s="50"/>
      <c r="NOA171" s="50"/>
      <c r="NOB171" s="50"/>
      <c r="NOC171" s="50"/>
      <c r="NOD171" s="50"/>
      <c r="NOE171" s="50"/>
      <c r="NOF171" s="50"/>
      <c r="NOG171" s="50"/>
      <c r="NOH171" s="50"/>
      <c r="NOI171" s="50"/>
      <c r="NOJ171" s="50"/>
      <c r="NOK171" s="50"/>
      <c r="NOL171" s="50"/>
      <c r="NOM171" s="50"/>
      <c r="NON171" s="50"/>
      <c r="NOO171" s="50"/>
      <c r="NOP171" s="50"/>
      <c r="NOQ171" s="50"/>
      <c r="NOR171" s="50"/>
      <c r="NOS171" s="50"/>
      <c r="NOT171" s="50"/>
      <c r="NOU171" s="50"/>
      <c r="NOV171" s="50"/>
      <c r="NOW171" s="50"/>
      <c r="NOX171" s="50"/>
      <c r="NOY171" s="50"/>
      <c r="NOZ171" s="50"/>
      <c r="NPA171" s="50"/>
      <c r="NPB171" s="50"/>
      <c r="NPC171" s="50"/>
      <c r="NPD171" s="50"/>
      <c r="NPE171" s="50"/>
      <c r="NPF171" s="50"/>
      <c r="NPG171" s="50"/>
      <c r="NPH171" s="50"/>
      <c r="NPI171" s="50"/>
      <c r="NPJ171" s="50"/>
      <c r="NPK171" s="50"/>
      <c r="NPL171" s="50"/>
      <c r="NPM171" s="50"/>
      <c r="NPN171" s="50"/>
      <c r="NPO171" s="50"/>
      <c r="NPP171" s="50"/>
      <c r="NPQ171" s="50"/>
      <c r="NPR171" s="50"/>
      <c r="NPS171" s="50"/>
      <c r="NPT171" s="50"/>
      <c r="NPU171" s="50"/>
      <c r="NPV171" s="50"/>
      <c r="NPW171" s="50"/>
      <c r="NPX171" s="50"/>
      <c r="NPY171" s="50"/>
      <c r="NPZ171" s="50"/>
      <c r="NQA171" s="50"/>
      <c r="NQB171" s="50"/>
      <c r="NQC171" s="50"/>
      <c r="NQD171" s="50"/>
      <c r="NQE171" s="50"/>
      <c r="NQF171" s="50"/>
      <c r="NQG171" s="50"/>
      <c r="NQH171" s="50"/>
      <c r="NQI171" s="50"/>
      <c r="NQJ171" s="50"/>
      <c r="NQK171" s="50"/>
      <c r="NQL171" s="50"/>
      <c r="NQM171" s="50"/>
      <c r="NQN171" s="50"/>
      <c r="NQO171" s="50"/>
      <c r="NQP171" s="50"/>
      <c r="NQQ171" s="50"/>
      <c r="NQR171" s="50"/>
      <c r="NQS171" s="50"/>
      <c r="NQT171" s="50"/>
      <c r="NQU171" s="50"/>
      <c r="NQV171" s="50"/>
      <c r="NQW171" s="50"/>
      <c r="NQX171" s="50"/>
      <c r="NQY171" s="50"/>
      <c r="NQZ171" s="50"/>
      <c r="NRA171" s="50"/>
      <c r="NRB171" s="50"/>
      <c r="NRC171" s="50"/>
      <c r="NRD171" s="50"/>
      <c r="NRE171" s="50"/>
      <c r="NRF171" s="50"/>
      <c r="NRG171" s="50"/>
      <c r="NRH171" s="50"/>
      <c r="NRI171" s="50"/>
      <c r="NRJ171" s="50"/>
      <c r="NRK171" s="50"/>
      <c r="NRL171" s="50"/>
      <c r="NRM171" s="50"/>
      <c r="NRN171" s="50"/>
      <c r="NRO171" s="50"/>
      <c r="NRP171" s="50"/>
      <c r="NRQ171" s="50"/>
      <c r="NRR171" s="50"/>
      <c r="NRS171" s="50"/>
      <c r="NRT171" s="50"/>
      <c r="NRU171" s="50"/>
      <c r="NRV171" s="50"/>
      <c r="NRW171" s="50"/>
      <c r="NRX171" s="50"/>
      <c r="NRY171" s="50"/>
      <c r="NRZ171" s="50"/>
      <c r="NSA171" s="50"/>
      <c r="NSB171" s="50"/>
      <c r="NSC171" s="50"/>
      <c r="NSD171" s="50"/>
      <c r="NSE171" s="50"/>
      <c r="NSF171" s="50"/>
      <c r="NSG171" s="50"/>
      <c r="NSH171" s="50"/>
      <c r="NSI171" s="50"/>
      <c r="NSJ171" s="50"/>
      <c r="NSK171" s="50"/>
      <c r="NSL171" s="50"/>
      <c r="NSM171" s="50"/>
      <c r="NSN171" s="50"/>
      <c r="NSO171" s="50"/>
      <c r="NSP171" s="50"/>
      <c r="NSQ171" s="50"/>
      <c r="NSR171" s="50"/>
      <c r="NSS171" s="50"/>
      <c r="NST171" s="50"/>
      <c r="NSU171" s="50"/>
      <c r="NSV171" s="50"/>
      <c r="NSW171" s="50"/>
      <c r="NSX171" s="50"/>
      <c r="NSY171" s="50"/>
      <c r="NSZ171" s="50"/>
      <c r="NTB171" s="50"/>
      <c r="NTD171" s="50"/>
      <c r="NTE171" s="50"/>
      <c r="NTF171" s="50"/>
      <c r="NTG171" s="50"/>
      <c r="NTH171" s="50"/>
      <c r="NTI171" s="50"/>
      <c r="NTJ171" s="50"/>
      <c r="NTK171" s="50"/>
      <c r="NTP171" s="50"/>
      <c r="NTQ171" s="50"/>
      <c r="NTR171" s="50"/>
      <c r="NTS171" s="50"/>
      <c r="NTT171" s="50"/>
      <c r="NTU171" s="50"/>
      <c r="NTV171" s="50"/>
      <c r="NTW171" s="50"/>
      <c r="NTX171" s="50"/>
      <c r="NTY171" s="50"/>
      <c r="NTZ171" s="50"/>
      <c r="NUA171" s="50"/>
      <c r="NUB171" s="50"/>
      <c r="NUC171" s="50"/>
      <c r="NUD171" s="50"/>
      <c r="NUE171" s="50"/>
      <c r="NUF171" s="50"/>
      <c r="NUG171" s="50"/>
      <c r="NUH171" s="50"/>
      <c r="NUI171" s="50"/>
      <c r="NUJ171" s="50"/>
      <c r="NUK171" s="50"/>
      <c r="NUL171" s="50"/>
      <c r="NUM171" s="50"/>
      <c r="NUN171" s="50"/>
      <c r="NUO171" s="50"/>
      <c r="NUP171" s="50"/>
      <c r="NUQ171" s="50"/>
      <c r="NUR171" s="50"/>
      <c r="NUS171" s="50"/>
      <c r="NUT171" s="50"/>
      <c r="NUU171" s="50"/>
      <c r="NUV171" s="50"/>
      <c r="NUW171" s="50"/>
      <c r="NUX171" s="50"/>
      <c r="NUY171" s="50"/>
      <c r="NUZ171" s="50"/>
      <c r="NVA171" s="50"/>
      <c r="NVB171" s="50"/>
      <c r="NVC171" s="50"/>
      <c r="NVD171" s="50"/>
      <c r="NVE171" s="50"/>
      <c r="NVF171" s="50"/>
      <c r="NVG171" s="50"/>
      <c r="NVH171" s="50"/>
      <c r="NVI171" s="50"/>
      <c r="NVJ171" s="50"/>
      <c r="NVK171" s="50"/>
      <c r="NVL171" s="50"/>
      <c r="NVM171" s="50"/>
      <c r="NVN171" s="50"/>
      <c r="NVO171" s="50"/>
      <c r="NVP171" s="50"/>
      <c r="NVQ171" s="50"/>
      <c r="NVR171" s="50"/>
      <c r="NVS171" s="50"/>
      <c r="NVT171" s="50"/>
      <c r="NVU171" s="50"/>
      <c r="NVV171" s="50"/>
      <c r="NVW171" s="50"/>
      <c r="NVX171" s="50"/>
      <c r="NVY171" s="50"/>
      <c r="NVZ171" s="50"/>
      <c r="NWA171" s="50"/>
      <c r="NWB171" s="50"/>
      <c r="NWC171" s="50"/>
      <c r="NWD171" s="50"/>
      <c r="NWE171" s="50"/>
      <c r="NWF171" s="50"/>
      <c r="NWG171" s="50"/>
      <c r="NWH171" s="50"/>
      <c r="NWI171" s="50"/>
      <c r="NWJ171" s="50"/>
      <c r="NWK171" s="50"/>
      <c r="NWL171" s="50"/>
      <c r="NWM171" s="50"/>
      <c r="NWN171" s="50"/>
      <c r="NWO171" s="50"/>
      <c r="NWP171" s="50"/>
      <c r="NWQ171" s="50"/>
      <c r="NWR171" s="50"/>
      <c r="NWS171" s="50"/>
      <c r="NWT171" s="50"/>
      <c r="NWU171" s="50"/>
      <c r="NWV171" s="50"/>
      <c r="NWW171" s="50"/>
      <c r="NWX171" s="50"/>
      <c r="NWY171" s="50"/>
      <c r="NWZ171" s="50"/>
      <c r="NXA171" s="50"/>
      <c r="NXB171" s="50"/>
      <c r="NXC171" s="50"/>
      <c r="NXD171" s="50"/>
      <c r="NXE171" s="50"/>
      <c r="NXF171" s="50"/>
      <c r="NXG171" s="50"/>
      <c r="NXH171" s="50"/>
      <c r="NXI171" s="50"/>
      <c r="NXJ171" s="50"/>
      <c r="NXK171" s="50"/>
      <c r="NXL171" s="50"/>
      <c r="NXM171" s="50"/>
      <c r="NXN171" s="50"/>
      <c r="NXO171" s="50"/>
      <c r="NXP171" s="50"/>
      <c r="NXQ171" s="50"/>
      <c r="NXR171" s="50"/>
      <c r="NXS171" s="50"/>
      <c r="NXT171" s="50"/>
      <c r="NXU171" s="50"/>
      <c r="NXV171" s="50"/>
      <c r="NXW171" s="50"/>
      <c r="NXX171" s="50"/>
      <c r="NXY171" s="50"/>
      <c r="NXZ171" s="50"/>
      <c r="NYA171" s="50"/>
      <c r="NYB171" s="50"/>
      <c r="NYC171" s="50"/>
      <c r="NYD171" s="50"/>
      <c r="NYE171" s="50"/>
      <c r="NYF171" s="50"/>
      <c r="NYG171" s="50"/>
      <c r="NYH171" s="50"/>
      <c r="NYI171" s="50"/>
      <c r="NYJ171" s="50"/>
      <c r="NYK171" s="50"/>
      <c r="NYL171" s="50"/>
      <c r="NYM171" s="50"/>
      <c r="NYN171" s="50"/>
      <c r="NYO171" s="50"/>
      <c r="NYP171" s="50"/>
      <c r="NYQ171" s="50"/>
      <c r="NYR171" s="50"/>
      <c r="NYS171" s="50"/>
      <c r="NYT171" s="50"/>
      <c r="NYU171" s="50"/>
      <c r="NYV171" s="50"/>
      <c r="NYW171" s="50"/>
      <c r="NYX171" s="50"/>
      <c r="NYY171" s="50"/>
      <c r="NYZ171" s="50"/>
      <c r="NZA171" s="50"/>
      <c r="NZB171" s="50"/>
      <c r="NZC171" s="50"/>
      <c r="NZD171" s="50"/>
      <c r="NZE171" s="50"/>
      <c r="NZF171" s="50"/>
      <c r="NZG171" s="50"/>
      <c r="NZH171" s="50"/>
      <c r="NZI171" s="50"/>
      <c r="NZJ171" s="50"/>
      <c r="NZK171" s="50"/>
      <c r="NZL171" s="50"/>
      <c r="NZM171" s="50"/>
      <c r="NZN171" s="50"/>
      <c r="NZO171" s="50"/>
      <c r="NZP171" s="50"/>
      <c r="NZQ171" s="50"/>
      <c r="NZR171" s="50"/>
      <c r="NZS171" s="50"/>
      <c r="NZT171" s="50"/>
      <c r="NZU171" s="50"/>
      <c r="NZV171" s="50"/>
      <c r="NZW171" s="50"/>
      <c r="NZX171" s="50"/>
      <c r="NZY171" s="50"/>
      <c r="NZZ171" s="50"/>
      <c r="OAA171" s="50"/>
      <c r="OAB171" s="50"/>
      <c r="OAC171" s="50"/>
      <c r="OAD171" s="50"/>
      <c r="OAE171" s="50"/>
      <c r="OAF171" s="50"/>
      <c r="OAG171" s="50"/>
      <c r="OAH171" s="50"/>
      <c r="OAI171" s="50"/>
      <c r="OAJ171" s="50"/>
      <c r="OAK171" s="50"/>
      <c r="OAL171" s="50"/>
      <c r="OAM171" s="50"/>
      <c r="OAN171" s="50"/>
      <c r="OAO171" s="50"/>
      <c r="OAP171" s="50"/>
      <c r="OAQ171" s="50"/>
      <c r="OAR171" s="50"/>
      <c r="OAS171" s="50"/>
      <c r="OAT171" s="50"/>
      <c r="OAU171" s="50"/>
      <c r="OAV171" s="50"/>
      <c r="OAW171" s="50"/>
      <c r="OAX171" s="50"/>
      <c r="OAY171" s="50"/>
      <c r="OAZ171" s="50"/>
      <c r="OBA171" s="50"/>
      <c r="OBB171" s="50"/>
      <c r="OBC171" s="50"/>
      <c r="OBD171" s="50"/>
      <c r="OBE171" s="50"/>
      <c r="OBF171" s="50"/>
      <c r="OBG171" s="50"/>
      <c r="OBH171" s="50"/>
      <c r="OBI171" s="50"/>
      <c r="OBJ171" s="50"/>
      <c r="OBK171" s="50"/>
      <c r="OBL171" s="50"/>
      <c r="OBM171" s="50"/>
      <c r="OBN171" s="50"/>
      <c r="OBO171" s="50"/>
      <c r="OBP171" s="50"/>
      <c r="OBQ171" s="50"/>
      <c r="OBR171" s="50"/>
      <c r="OBS171" s="50"/>
      <c r="OBT171" s="50"/>
      <c r="OBU171" s="50"/>
      <c r="OBV171" s="50"/>
      <c r="OBW171" s="50"/>
      <c r="OBX171" s="50"/>
      <c r="OBY171" s="50"/>
      <c r="OBZ171" s="50"/>
      <c r="OCA171" s="50"/>
      <c r="OCB171" s="50"/>
      <c r="OCC171" s="50"/>
      <c r="OCD171" s="50"/>
      <c r="OCE171" s="50"/>
      <c r="OCF171" s="50"/>
      <c r="OCG171" s="50"/>
      <c r="OCH171" s="50"/>
      <c r="OCI171" s="50"/>
      <c r="OCJ171" s="50"/>
      <c r="OCK171" s="50"/>
      <c r="OCL171" s="50"/>
      <c r="OCM171" s="50"/>
      <c r="OCN171" s="50"/>
      <c r="OCO171" s="50"/>
      <c r="OCP171" s="50"/>
      <c r="OCQ171" s="50"/>
      <c r="OCR171" s="50"/>
      <c r="OCS171" s="50"/>
      <c r="OCT171" s="50"/>
      <c r="OCU171" s="50"/>
      <c r="OCV171" s="50"/>
      <c r="OCX171" s="50"/>
      <c r="OCZ171" s="50"/>
      <c r="ODA171" s="50"/>
      <c r="ODB171" s="50"/>
      <c r="ODC171" s="50"/>
      <c r="ODD171" s="50"/>
      <c r="ODE171" s="50"/>
      <c r="ODF171" s="50"/>
      <c r="ODG171" s="50"/>
      <c r="ODL171" s="50"/>
      <c r="ODM171" s="50"/>
      <c r="ODN171" s="50"/>
      <c r="ODO171" s="50"/>
      <c r="ODP171" s="50"/>
      <c r="ODQ171" s="50"/>
      <c r="ODR171" s="50"/>
      <c r="ODS171" s="50"/>
      <c r="ODT171" s="50"/>
      <c r="ODU171" s="50"/>
      <c r="ODV171" s="50"/>
      <c r="ODW171" s="50"/>
      <c r="ODX171" s="50"/>
      <c r="ODY171" s="50"/>
      <c r="ODZ171" s="50"/>
      <c r="OEA171" s="50"/>
      <c r="OEB171" s="50"/>
      <c r="OEC171" s="50"/>
      <c r="OED171" s="50"/>
      <c r="OEE171" s="50"/>
      <c r="OEF171" s="50"/>
      <c r="OEG171" s="50"/>
      <c r="OEH171" s="50"/>
      <c r="OEI171" s="50"/>
      <c r="OEJ171" s="50"/>
      <c r="OEK171" s="50"/>
      <c r="OEL171" s="50"/>
      <c r="OEM171" s="50"/>
      <c r="OEN171" s="50"/>
      <c r="OEO171" s="50"/>
      <c r="OEP171" s="50"/>
      <c r="OEQ171" s="50"/>
      <c r="OER171" s="50"/>
      <c r="OES171" s="50"/>
      <c r="OET171" s="50"/>
      <c r="OEU171" s="50"/>
      <c r="OEV171" s="50"/>
      <c r="OEW171" s="50"/>
      <c r="OEX171" s="50"/>
      <c r="OEY171" s="50"/>
      <c r="OEZ171" s="50"/>
      <c r="OFA171" s="50"/>
      <c r="OFB171" s="50"/>
      <c r="OFC171" s="50"/>
      <c r="OFD171" s="50"/>
      <c r="OFE171" s="50"/>
      <c r="OFF171" s="50"/>
      <c r="OFG171" s="50"/>
      <c r="OFH171" s="50"/>
      <c r="OFI171" s="50"/>
      <c r="OFJ171" s="50"/>
      <c r="OFK171" s="50"/>
      <c r="OFL171" s="50"/>
      <c r="OFM171" s="50"/>
      <c r="OFN171" s="50"/>
      <c r="OFO171" s="50"/>
      <c r="OFP171" s="50"/>
      <c r="OFQ171" s="50"/>
      <c r="OFR171" s="50"/>
      <c r="OFS171" s="50"/>
      <c r="OFT171" s="50"/>
      <c r="OFU171" s="50"/>
      <c r="OFV171" s="50"/>
      <c r="OFW171" s="50"/>
      <c r="OFX171" s="50"/>
      <c r="OFY171" s="50"/>
      <c r="OFZ171" s="50"/>
      <c r="OGA171" s="50"/>
      <c r="OGB171" s="50"/>
      <c r="OGC171" s="50"/>
      <c r="OGD171" s="50"/>
      <c r="OGE171" s="50"/>
      <c r="OGF171" s="50"/>
      <c r="OGG171" s="50"/>
      <c r="OGH171" s="50"/>
      <c r="OGI171" s="50"/>
      <c r="OGJ171" s="50"/>
      <c r="OGK171" s="50"/>
      <c r="OGL171" s="50"/>
      <c r="OGM171" s="50"/>
      <c r="OGN171" s="50"/>
      <c r="OGO171" s="50"/>
      <c r="OGP171" s="50"/>
      <c r="OGQ171" s="50"/>
      <c r="OGR171" s="50"/>
      <c r="OGS171" s="50"/>
      <c r="OGT171" s="50"/>
      <c r="OGU171" s="50"/>
      <c r="OGV171" s="50"/>
      <c r="OGW171" s="50"/>
      <c r="OGX171" s="50"/>
      <c r="OGY171" s="50"/>
      <c r="OGZ171" s="50"/>
      <c r="OHA171" s="50"/>
      <c r="OHB171" s="50"/>
      <c r="OHC171" s="50"/>
      <c r="OHD171" s="50"/>
      <c r="OHE171" s="50"/>
      <c r="OHF171" s="50"/>
      <c r="OHG171" s="50"/>
      <c r="OHH171" s="50"/>
      <c r="OHI171" s="50"/>
      <c r="OHJ171" s="50"/>
      <c r="OHK171" s="50"/>
      <c r="OHL171" s="50"/>
      <c r="OHM171" s="50"/>
      <c r="OHN171" s="50"/>
      <c r="OHO171" s="50"/>
      <c r="OHP171" s="50"/>
      <c r="OHQ171" s="50"/>
      <c r="OHR171" s="50"/>
      <c r="OHS171" s="50"/>
      <c r="OHT171" s="50"/>
      <c r="OHU171" s="50"/>
      <c r="OHV171" s="50"/>
      <c r="OHW171" s="50"/>
      <c r="OHX171" s="50"/>
      <c r="OHY171" s="50"/>
      <c r="OHZ171" s="50"/>
      <c r="OIA171" s="50"/>
      <c r="OIB171" s="50"/>
      <c r="OIC171" s="50"/>
      <c r="OID171" s="50"/>
      <c r="OIE171" s="50"/>
      <c r="OIF171" s="50"/>
      <c r="OIG171" s="50"/>
      <c r="OIH171" s="50"/>
      <c r="OII171" s="50"/>
      <c r="OIJ171" s="50"/>
      <c r="OIK171" s="50"/>
      <c r="OIL171" s="50"/>
      <c r="OIM171" s="50"/>
      <c r="OIN171" s="50"/>
      <c r="OIO171" s="50"/>
      <c r="OIP171" s="50"/>
      <c r="OIQ171" s="50"/>
      <c r="OIR171" s="50"/>
      <c r="OIS171" s="50"/>
      <c r="OIT171" s="50"/>
      <c r="OIU171" s="50"/>
      <c r="OIV171" s="50"/>
      <c r="OIW171" s="50"/>
      <c r="OIX171" s="50"/>
      <c r="OIY171" s="50"/>
      <c r="OIZ171" s="50"/>
      <c r="OJA171" s="50"/>
      <c r="OJB171" s="50"/>
      <c r="OJC171" s="50"/>
      <c r="OJD171" s="50"/>
      <c r="OJE171" s="50"/>
      <c r="OJF171" s="50"/>
      <c r="OJG171" s="50"/>
      <c r="OJH171" s="50"/>
      <c r="OJI171" s="50"/>
      <c r="OJJ171" s="50"/>
      <c r="OJK171" s="50"/>
      <c r="OJL171" s="50"/>
      <c r="OJM171" s="50"/>
      <c r="OJN171" s="50"/>
      <c r="OJO171" s="50"/>
      <c r="OJP171" s="50"/>
      <c r="OJQ171" s="50"/>
      <c r="OJR171" s="50"/>
      <c r="OJS171" s="50"/>
      <c r="OJT171" s="50"/>
      <c r="OJU171" s="50"/>
      <c r="OJV171" s="50"/>
      <c r="OJW171" s="50"/>
      <c r="OJX171" s="50"/>
      <c r="OJY171" s="50"/>
      <c r="OJZ171" s="50"/>
      <c r="OKA171" s="50"/>
      <c r="OKB171" s="50"/>
      <c r="OKC171" s="50"/>
      <c r="OKD171" s="50"/>
      <c r="OKE171" s="50"/>
      <c r="OKF171" s="50"/>
      <c r="OKG171" s="50"/>
      <c r="OKH171" s="50"/>
      <c r="OKI171" s="50"/>
      <c r="OKJ171" s="50"/>
      <c r="OKK171" s="50"/>
      <c r="OKL171" s="50"/>
      <c r="OKM171" s="50"/>
      <c r="OKN171" s="50"/>
      <c r="OKO171" s="50"/>
      <c r="OKP171" s="50"/>
      <c r="OKQ171" s="50"/>
      <c r="OKR171" s="50"/>
      <c r="OKS171" s="50"/>
      <c r="OKT171" s="50"/>
      <c r="OKU171" s="50"/>
      <c r="OKV171" s="50"/>
      <c r="OKW171" s="50"/>
      <c r="OKX171" s="50"/>
      <c r="OKY171" s="50"/>
      <c r="OKZ171" s="50"/>
      <c r="OLA171" s="50"/>
      <c r="OLB171" s="50"/>
      <c r="OLC171" s="50"/>
      <c r="OLD171" s="50"/>
      <c r="OLE171" s="50"/>
      <c r="OLF171" s="50"/>
      <c r="OLG171" s="50"/>
      <c r="OLH171" s="50"/>
      <c r="OLI171" s="50"/>
      <c r="OLJ171" s="50"/>
      <c r="OLK171" s="50"/>
      <c r="OLL171" s="50"/>
      <c r="OLM171" s="50"/>
      <c r="OLN171" s="50"/>
      <c r="OLO171" s="50"/>
      <c r="OLP171" s="50"/>
      <c r="OLQ171" s="50"/>
      <c r="OLR171" s="50"/>
      <c r="OLS171" s="50"/>
      <c r="OLT171" s="50"/>
      <c r="OLU171" s="50"/>
      <c r="OLV171" s="50"/>
      <c r="OLW171" s="50"/>
      <c r="OLX171" s="50"/>
      <c r="OLY171" s="50"/>
      <c r="OLZ171" s="50"/>
      <c r="OMA171" s="50"/>
      <c r="OMB171" s="50"/>
      <c r="OMC171" s="50"/>
      <c r="OMD171" s="50"/>
      <c r="OME171" s="50"/>
      <c r="OMF171" s="50"/>
      <c r="OMG171" s="50"/>
      <c r="OMH171" s="50"/>
      <c r="OMI171" s="50"/>
      <c r="OMJ171" s="50"/>
      <c r="OMK171" s="50"/>
      <c r="OML171" s="50"/>
      <c r="OMM171" s="50"/>
      <c r="OMN171" s="50"/>
      <c r="OMO171" s="50"/>
      <c r="OMP171" s="50"/>
      <c r="OMQ171" s="50"/>
      <c r="OMR171" s="50"/>
      <c r="OMT171" s="50"/>
      <c r="OMV171" s="50"/>
      <c r="OMW171" s="50"/>
      <c r="OMX171" s="50"/>
      <c r="OMY171" s="50"/>
      <c r="OMZ171" s="50"/>
      <c r="ONA171" s="50"/>
      <c r="ONB171" s="50"/>
      <c r="ONC171" s="50"/>
      <c r="ONH171" s="50"/>
      <c r="ONI171" s="50"/>
      <c r="ONJ171" s="50"/>
      <c r="ONK171" s="50"/>
      <c r="ONL171" s="50"/>
      <c r="ONM171" s="50"/>
      <c r="ONN171" s="50"/>
      <c r="ONO171" s="50"/>
      <c r="ONP171" s="50"/>
      <c r="ONQ171" s="50"/>
      <c r="ONR171" s="50"/>
      <c r="ONS171" s="50"/>
      <c r="ONT171" s="50"/>
      <c r="ONU171" s="50"/>
      <c r="ONV171" s="50"/>
      <c r="ONW171" s="50"/>
      <c r="ONX171" s="50"/>
      <c r="ONY171" s="50"/>
      <c r="ONZ171" s="50"/>
      <c r="OOA171" s="50"/>
      <c r="OOB171" s="50"/>
      <c r="OOC171" s="50"/>
      <c r="OOD171" s="50"/>
      <c r="OOE171" s="50"/>
      <c r="OOF171" s="50"/>
      <c r="OOG171" s="50"/>
      <c r="OOH171" s="50"/>
      <c r="OOI171" s="50"/>
      <c r="OOJ171" s="50"/>
      <c r="OOK171" s="50"/>
      <c r="OOL171" s="50"/>
      <c r="OOM171" s="50"/>
      <c r="OON171" s="50"/>
      <c r="OOO171" s="50"/>
      <c r="OOP171" s="50"/>
      <c r="OOQ171" s="50"/>
      <c r="OOR171" s="50"/>
      <c r="OOS171" s="50"/>
      <c r="OOT171" s="50"/>
      <c r="OOU171" s="50"/>
      <c r="OOV171" s="50"/>
      <c r="OOW171" s="50"/>
      <c r="OOX171" s="50"/>
      <c r="OOY171" s="50"/>
      <c r="OOZ171" s="50"/>
      <c r="OPA171" s="50"/>
      <c r="OPB171" s="50"/>
      <c r="OPC171" s="50"/>
      <c r="OPD171" s="50"/>
      <c r="OPE171" s="50"/>
      <c r="OPF171" s="50"/>
      <c r="OPG171" s="50"/>
      <c r="OPH171" s="50"/>
      <c r="OPI171" s="50"/>
      <c r="OPJ171" s="50"/>
      <c r="OPK171" s="50"/>
      <c r="OPL171" s="50"/>
      <c r="OPM171" s="50"/>
      <c r="OPN171" s="50"/>
      <c r="OPO171" s="50"/>
      <c r="OPP171" s="50"/>
      <c r="OPQ171" s="50"/>
      <c r="OPR171" s="50"/>
      <c r="OPS171" s="50"/>
      <c r="OPT171" s="50"/>
      <c r="OPU171" s="50"/>
      <c r="OPV171" s="50"/>
      <c r="OPW171" s="50"/>
      <c r="OPX171" s="50"/>
      <c r="OPY171" s="50"/>
      <c r="OPZ171" s="50"/>
      <c r="OQA171" s="50"/>
      <c r="OQB171" s="50"/>
      <c r="OQC171" s="50"/>
      <c r="OQD171" s="50"/>
      <c r="OQE171" s="50"/>
      <c r="OQF171" s="50"/>
      <c r="OQG171" s="50"/>
      <c r="OQH171" s="50"/>
      <c r="OQI171" s="50"/>
      <c r="OQJ171" s="50"/>
      <c r="OQK171" s="50"/>
      <c r="OQL171" s="50"/>
      <c r="OQM171" s="50"/>
      <c r="OQN171" s="50"/>
      <c r="OQO171" s="50"/>
      <c r="OQP171" s="50"/>
      <c r="OQQ171" s="50"/>
      <c r="OQR171" s="50"/>
      <c r="OQS171" s="50"/>
      <c r="OQT171" s="50"/>
      <c r="OQU171" s="50"/>
      <c r="OQV171" s="50"/>
      <c r="OQW171" s="50"/>
      <c r="OQX171" s="50"/>
      <c r="OQY171" s="50"/>
      <c r="OQZ171" s="50"/>
      <c r="ORA171" s="50"/>
      <c r="ORB171" s="50"/>
      <c r="ORC171" s="50"/>
      <c r="ORD171" s="50"/>
      <c r="ORE171" s="50"/>
      <c r="ORF171" s="50"/>
      <c r="ORG171" s="50"/>
      <c r="ORH171" s="50"/>
      <c r="ORI171" s="50"/>
      <c r="ORJ171" s="50"/>
      <c r="ORK171" s="50"/>
      <c r="ORL171" s="50"/>
      <c r="ORM171" s="50"/>
      <c r="ORN171" s="50"/>
      <c r="ORO171" s="50"/>
      <c r="ORP171" s="50"/>
      <c r="ORQ171" s="50"/>
      <c r="ORR171" s="50"/>
      <c r="ORS171" s="50"/>
      <c r="ORT171" s="50"/>
      <c r="ORU171" s="50"/>
      <c r="ORV171" s="50"/>
      <c r="ORW171" s="50"/>
      <c r="ORX171" s="50"/>
      <c r="ORY171" s="50"/>
      <c r="ORZ171" s="50"/>
      <c r="OSA171" s="50"/>
      <c r="OSB171" s="50"/>
      <c r="OSC171" s="50"/>
      <c r="OSD171" s="50"/>
      <c r="OSE171" s="50"/>
      <c r="OSF171" s="50"/>
      <c r="OSG171" s="50"/>
      <c r="OSH171" s="50"/>
      <c r="OSI171" s="50"/>
      <c r="OSJ171" s="50"/>
      <c r="OSK171" s="50"/>
      <c r="OSL171" s="50"/>
      <c r="OSM171" s="50"/>
      <c r="OSN171" s="50"/>
      <c r="OSO171" s="50"/>
      <c r="OSP171" s="50"/>
      <c r="OSQ171" s="50"/>
      <c r="OSR171" s="50"/>
      <c r="OSS171" s="50"/>
      <c r="OST171" s="50"/>
      <c r="OSU171" s="50"/>
      <c r="OSV171" s="50"/>
      <c r="OSW171" s="50"/>
      <c r="OSX171" s="50"/>
      <c r="OSY171" s="50"/>
      <c r="OSZ171" s="50"/>
      <c r="OTA171" s="50"/>
      <c r="OTB171" s="50"/>
      <c r="OTC171" s="50"/>
      <c r="OTD171" s="50"/>
      <c r="OTE171" s="50"/>
      <c r="OTF171" s="50"/>
      <c r="OTG171" s="50"/>
      <c r="OTH171" s="50"/>
      <c r="OTI171" s="50"/>
      <c r="OTJ171" s="50"/>
      <c r="OTK171" s="50"/>
      <c r="OTL171" s="50"/>
      <c r="OTM171" s="50"/>
      <c r="OTN171" s="50"/>
      <c r="OTO171" s="50"/>
      <c r="OTP171" s="50"/>
      <c r="OTQ171" s="50"/>
      <c r="OTR171" s="50"/>
      <c r="OTS171" s="50"/>
      <c r="OTT171" s="50"/>
      <c r="OTU171" s="50"/>
      <c r="OTV171" s="50"/>
      <c r="OTW171" s="50"/>
      <c r="OTX171" s="50"/>
      <c r="OTY171" s="50"/>
      <c r="OTZ171" s="50"/>
      <c r="OUA171" s="50"/>
      <c r="OUB171" s="50"/>
      <c r="OUC171" s="50"/>
      <c r="OUD171" s="50"/>
      <c r="OUE171" s="50"/>
      <c r="OUF171" s="50"/>
      <c r="OUG171" s="50"/>
      <c r="OUH171" s="50"/>
      <c r="OUI171" s="50"/>
      <c r="OUJ171" s="50"/>
      <c r="OUK171" s="50"/>
      <c r="OUL171" s="50"/>
      <c r="OUM171" s="50"/>
      <c r="OUN171" s="50"/>
      <c r="OUO171" s="50"/>
      <c r="OUP171" s="50"/>
      <c r="OUQ171" s="50"/>
      <c r="OUR171" s="50"/>
      <c r="OUS171" s="50"/>
      <c r="OUT171" s="50"/>
      <c r="OUU171" s="50"/>
      <c r="OUV171" s="50"/>
      <c r="OUW171" s="50"/>
      <c r="OUX171" s="50"/>
      <c r="OUY171" s="50"/>
      <c r="OUZ171" s="50"/>
      <c r="OVA171" s="50"/>
      <c r="OVB171" s="50"/>
      <c r="OVC171" s="50"/>
      <c r="OVD171" s="50"/>
      <c r="OVE171" s="50"/>
      <c r="OVF171" s="50"/>
      <c r="OVG171" s="50"/>
      <c r="OVH171" s="50"/>
      <c r="OVI171" s="50"/>
      <c r="OVJ171" s="50"/>
      <c r="OVK171" s="50"/>
      <c r="OVL171" s="50"/>
      <c r="OVM171" s="50"/>
      <c r="OVN171" s="50"/>
      <c r="OVO171" s="50"/>
      <c r="OVP171" s="50"/>
      <c r="OVQ171" s="50"/>
      <c r="OVR171" s="50"/>
      <c r="OVS171" s="50"/>
      <c r="OVT171" s="50"/>
      <c r="OVU171" s="50"/>
      <c r="OVV171" s="50"/>
      <c r="OVW171" s="50"/>
      <c r="OVX171" s="50"/>
      <c r="OVY171" s="50"/>
      <c r="OVZ171" s="50"/>
      <c r="OWA171" s="50"/>
      <c r="OWB171" s="50"/>
      <c r="OWC171" s="50"/>
      <c r="OWD171" s="50"/>
      <c r="OWE171" s="50"/>
      <c r="OWF171" s="50"/>
      <c r="OWG171" s="50"/>
      <c r="OWH171" s="50"/>
      <c r="OWI171" s="50"/>
      <c r="OWJ171" s="50"/>
      <c r="OWK171" s="50"/>
      <c r="OWL171" s="50"/>
      <c r="OWM171" s="50"/>
      <c r="OWN171" s="50"/>
      <c r="OWP171" s="50"/>
      <c r="OWR171" s="50"/>
      <c r="OWS171" s="50"/>
      <c r="OWT171" s="50"/>
      <c r="OWU171" s="50"/>
      <c r="OWV171" s="50"/>
      <c r="OWW171" s="50"/>
      <c r="OWX171" s="50"/>
      <c r="OWY171" s="50"/>
      <c r="OXD171" s="50"/>
      <c r="OXE171" s="50"/>
      <c r="OXF171" s="50"/>
      <c r="OXG171" s="50"/>
      <c r="OXH171" s="50"/>
      <c r="OXI171" s="50"/>
      <c r="OXJ171" s="50"/>
      <c r="OXK171" s="50"/>
      <c r="OXL171" s="50"/>
      <c r="OXM171" s="50"/>
      <c r="OXN171" s="50"/>
      <c r="OXO171" s="50"/>
      <c r="OXP171" s="50"/>
      <c r="OXQ171" s="50"/>
      <c r="OXR171" s="50"/>
      <c r="OXS171" s="50"/>
      <c r="OXT171" s="50"/>
      <c r="OXU171" s="50"/>
      <c r="OXV171" s="50"/>
      <c r="OXW171" s="50"/>
      <c r="OXX171" s="50"/>
      <c r="OXY171" s="50"/>
      <c r="OXZ171" s="50"/>
      <c r="OYA171" s="50"/>
      <c r="OYB171" s="50"/>
      <c r="OYC171" s="50"/>
      <c r="OYD171" s="50"/>
      <c r="OYE171" s="50"/>
      <c r="OYF171" s="50"/>
      <c r="OYG171" s="50"/>
      <c r="OYH171" s="50"/>
      <c r="OYI171" s="50"/>
      <c r="OYJ171" s="50"/>
      <c r="OYK171" s="50"/>
      <c r="OYL171" s="50"/>
      <c r="OYM171" s="50"/>
      <c r="OYN171" s="50"/>
      <c r="OYO171" s="50"/>
      <c r="OYP171" s="50"/>
      <c r="OYQ171" s="50"/>
      <c r="OYR171" s="50"/>
      <c r="OYS171" s="50"/>
      <c r="OYT171" s="50"/>
      <c r="OYU171" s="50"/>
      <c r="OYV171" s="50"/>
      <c r="OYW171" s="50"/>
      <c r="OYX171" s="50"/>
      <c r="OYY171" s="50"/>
      <c r="OYZ171" s="50"/>
      <c r="OZA171" s="50"/>
      <c r="OZB171" s="50"/>
      <c r="OZC171" s="50"/>
      <c r="OZD171" s="50"/>
      <c r="OZE171" s="50"/>
      <c r="OZF171" s="50"/>
      <c r="OZG171" s="50"/>
      <c r="OZH171" s="50"/>
      <c r="OZI171" s="50"/>
      <c r="OZJ171" s="50"/>
      <c r="OZK171" s="50"/>
      <c r="OZL171" s="50"/>
      <c r="OZM171" s="50"/>
      <c r="OZN171" s="50"/>
      <c r="OZO171" s="50"/>
      <c r="OZP171" s="50"/>
      <c r="OZQ171" s="50"/>
      <c r="OZR171" s="50"/>
      <c r="OZS171" s="50"/>
      <c r="OZT171" s="50"/>
      <c r="OZU171" s="50"/>
      <c r="OZV171" s="50"/>
      <c r="OZW171" s="50"/>
      <c r="OZX171" s="50"/>
      <c r="OZY171" s="50"/>
      <c r="OZZ171" s="50"/>
      <c r="PAA171" s="50"/>
      <c r="PAB171" s="50"/>
      <c r="PAC171" s="50"/>
      <c r="PAD171" s="50"/>
      <c r="PAE171" s="50"/>
      <c r="PAF171" s="50"/>
      <c r="PAG171" s="50"/>
      <c r="PAH171" s="50"/>
      <c r="PAI171" s="50"/>
      <c r="PAJ171" s="50"/>
      <c r="PAK171" s="50"/>
      <c r="PAL171" s="50"/>
      <c r="PAM171" s="50"/>
      <c r="PAN171" s="50"/>
      <c r="PAO171" s="50"/>
      <c r="PAP171" s="50"/>
      <c r="PAQ171" s="50"/>
      <c r="PAR171" s="50"/>
      <c r="PAS171" s="50"/>
      <c r="PAT171" s="50"/>
      <c r="PAU171" s="50"/>
      <c r="PAV171" s="50"/>
      <c r="PAW171" s="50"/>
      <c r="PAX171" s="50"/>
      <c r="PAY171" s="50"/>
      <c r="PAZ171" s="50"/>
      <c r="PBA171" s="50"/>
      <c r="PBB171" s="50"/>
      <c r="PBC171" s="50"/>
      <c r="PBD171" s="50"/>
      <c r="PBE171" s="50"/>
      <c r="PBF171" s="50"/>
      <c r="PBG171" s="50"/>
      <c r="PBH171" s="50"/>
      <c r="PBI171" s="50"/>
      <c r="PBJ171" s="50"/>
      <c r="PBK171" s="50"/>
      <c r="PBL171" s="50"/>
      <c r="PBM171" s="50"/>
      <c r="PBN171" s="50"/>
      <c r="PBO171" s="50"/>
      <c r="PBP171" s="50"/>
      <c r="PBQ171" s="50"/>
      <c r="PBR171" s="50"/>
      <c r="PBS171" s="50"/>
      <c r="PBT171" s="50"/>
      <c r="PBU171" s="50"/>
      <c r="PBV171" s="50"/>
      <c r="PBW171" s="50"/>
      <c r="PBX171" s="50"/>
      <c r="PBY171" s="50"/>
      <c r="PBZ171" s="50"/>
      <c r="PCA171" s="50"/>
      <c r="PCB171" s="50"/>
      <c r="PCC171" s="50"/>
      <c r="PCD171" s="50"/>
      <c r="PCE171" s="50"/>
      <c r="PCF171" s="50"/>
      <c r="PCG171" s="50"/>
      <c r="PCH171" s="50"/>
      <c r="PCI171" s="50"/>
      <c r="PCJ171" s="50"/>
      <c r="PCK171" s="50"/>
      <c r="PCL171" s="50"/>
      <c r="PCM171" s="50"/>
      <c r="PCN171" s="50"/>
      <c r="PCO171" s="50"/>
      <c r="PCP171" s="50"/>
      <c r="PCQ171" s="50"/>
      <c r="PCR171" s="50"/>
      <c r="PCS171" s="50"/>
      <c r="PCT171" s="50"/>
      <c r="PCU171" s="50"/>
      <c r="PCV171" s="50"/>
      <c r="PCW171" s="50"/>
      <c r="PCX171" s="50"/>
      <c r="PCY171" s="50"/>
      <c r="PCZ171" s="50"/>
      <c r="PDA171" s="50"/>
      <c r="PDB171" s="50"/>
      <c r="PDC171" s="50"/>
      <c r="PDD171" s="50"/>
      <c r="PDE171" s="50"/>
      <c r="PDF171" s="50"/>
      <c r="PDG171" s="50"/>
      <c r="PDH171" s="50"/>
      <c r="PDI171" s="50"/>
      <c r="PDJ171" s="50"/>
      <c r="PDK171" s="50"/>
      <c r="PDL171" s="50"/>
      <c r="PDM171" s="50"/>
      <c r="PDN171" s="50"/>
      <c r="PDO171" s="50"/>
      <c r="PDP171" s="50"/>
      <c r="PDQ171" s="50"/>
      <c r="PDR171" s="50"/>
      <c r="PDS171" s="50"/>
      <c r="PDT171" s="50"/>
      <c r="PDU171" s="50"/>
      <c r="PDV171" s="50"/>
      <c r="PDW171" s="50"/>
      <c r="PDX171" s="50"/>
      <c r="PDY171" s="50"/>
      <c r="PDZ171" s="50"/>
      <c r="PEA171" s="50"/>
      <c r="PEB171" s="50"/>
      <c r="PEC171" s="50"/>
      <c r="PED171" s="50"/>
      <c r="PEE171" s="50"/>
      <c r="PEF171" s="50"/>
      <c r="PEG171" s="50"/>
      <c r="PEH171" s="50"/>
      <c r="PEI171" s="50"/>
      <c r="PEJ171" s="50"/>
      <c r="PEK171" s="50"/>
      <c r="PEL171" s="50"/>
      <c r="PEM171" s="50"/>
      <c r="PEN171" s="50"/>
      <c r="PEO171" s="50"/>
      <c r="PEP171" s="50"/>
      <c r="PEQ171" s="50"/>
      <c r="PER171" s="50"/>
      <c r="PES171" s="50"/>
      <c r="PET171" s="50"/>
      <c r="PEU171" s="50"/>
      <c r="PEV171" s="50"/>
      <c r="PEW171" s="50"/>
      <c r="PEX171" s="50"/>
      <c r="PEY171" s="50"/>
      <c r="PEZ171" s="50"/>
      <c r="PFA171" s="50"/>
      <c r="PFB171" s="50"/>
      <c r="PFC171" s="50"/>
      <c r="PFD171" s="50"/>
      <c r="PFE171" s="50"/>
      <c r="PFF171" s="50"/>
      <c r="PFG171" s="50"/>
      <c r="PFH171" s="50"/>
      <c r="PFI171" s="50"/>
      <c r="PFJ171" s="50"/>
      <c r="PFK171" s="50"/>
      <c r="PFL171" s="50"/>
      <c r="PFM171" s="50"/>
      <c r="PFN171" s="50"/>
      <c r="PFO171" s="50"/>
      <c r="PFP171" s="50"/>
      <c r="PFQ171" s="50"/>
      <c r="PFR171" s="50"/>
      <c r="PFS171" s="50"/>
      <c r="PFT171" s="50"/>
      <c r="PFU171" s="50"/>
      <c r="PFV171" s="50"/>
      <c r="PFW171" s="50"/>
      <c r="PFX171" s="50"/>
      <c r="PFY171" s="50"/>
      <c r="PFZ171" s="50"/>
      <c r="PGA171" s="50"/>
      <c r="PGB171" s="50"/>
      <c r="PGC171" s="50"/>
      <c r="PGD171" s="50"/>
      <c r="PGE171" s="50"/>
      <c r="PGF171" s="50"/>
      <c r="PGG171" s="50"/>
      <c r="PGH171" s="50"/>
      <c r="PGI171" s="50"/>
      <c r="PGJ171" s="50"/>
      <c r="PGL171" s="50"/>
      <c r="PGN171" s="50"/>
      <c r="PGO171" s="50"/>
      <c r="PGP171" s="50"/>
      <c r="PGQ171" s="50"/>
      <c r="PGR171" s="50"/>
      <c r="PGS171" s="50"/>
      <c r="PGT171" s="50"/>
      <c r="PGU171" s="50"/>
      <c r="PGZ171" s="50"/>
      <c r="PHA171" s="50"/>
      <c r="PHB171" s="50"/>
      <c r="PHC171" s="50"/>
      <c r="PHD171" s="50"/>
      <c r="PHE171" s="50"/>
      <c r="PHF171" s="50"/>
      <c r="PHG171" s="50"/>
      <c r="PHH171" s="50"/>
      <c r="PHI171" s="50"/>
      <c r="PHJ171" s="50"/>
      <c r="PHK171" s="50"/>
      <c r="PHL171" s="50"/>
      <c r="PHM171" s="50"/>
      <c r="PHN171" s="50"/>
      <c r="PHO171" s="50"/>
      <c r="PHP171" s="50"/>
      <c r="PHQ171" s="50"/>
      <c r="PHR171" s="50"/>
      <c r="PHS171" s="50"/>
      <c r="PHT171" s="50"/>
      <c r="PHU171" s="50"/>
      <c r="PHV171" s="50"/>
      <c r="PHW171" s="50"/>
      <c r="PHX171" s="50"/>
      <c r="PHY171" s="50"/>
      <c r="PHZ171" s="50"/>
      <c r="PIA171" s="50"/>
      <c r="PIB171" s="50"/>
      <c r="PIC171" s="50"/>
      <c r="PID171" s="50"/>
      <c r="PIE171" s="50"/>
      <c r="PIF171" s="50"/>
      <c r="PIG171" s="50"/>
      <c r="PIH171" s="50"/>
      <c r="PII171" s="50"/>
      <c r="PIJ171" s="50"/>
      <c r="PIK171" s="50"/>
      <c r="PIL171" s="50"/>
      <c r="PIM171" s="50"/>
      <c r="PIN171" s="50"/>
      <c r="PIO171" s="50"/>
      <c r="PIP171" s="50"/>
      <c r="PIQ171" s="50"/>
      <c r="PIR171" s="50"/>
      <c r="PIS171" s="50"/>
      <c r="PIT171" s="50"/>
      <c r="PIU171" s="50"/>
      <c r="PIV171" s="50"/>
      <c r="PIW171" s="50"/>
      <c r="PIX171" s="50"/>
      <c r="PIY171" s="50"/>
      <c r="PIZ171" s="50"/>
      <c r="PJA171" s="50"/>
      <c r="PJB171" s="50"/>
      <c r="PJC171" s="50"/>
      <c r="PJD171" s="50"/>
      <c r="PJE171" s="50"/>
      <c r="PJF171" s="50"/>
      <c r="PJG171" s="50"/>
      <c r="PJH171" s="50"/>
      <c r="PJI171" s="50"/>
      <c r="PJJ171" s="50"/>
      <c r="PJK171" s="50"/>
      <c r="PJL171" s="50"/>
      <c r="PJM171" s="50"/>
      <c r="PJN171" s="50"/>
      <c r="PJO171" s="50"/>
      <c r="PJP171" s="50"/>
      <c r="PJQ171" s="50"/>
      <c r="PJR171" s="50"/>
      <c r="PJS171" s="50"/>
      <c r="PJT171" s="50"/>
      <c r="PJU171" s="50"/>
      <c r="PJV171" s="50"/>
      <c r="PJW171" s="50"/>
      <c r="PJX171" s="50"/>
      <c r="PJY171" s="50"/>
      <c r="PJZ171" s="50"/>
      <c r="PKA171" s="50"/>
      <c r="PKB171" s="50"/>
      <c r="PKC171" s="50"/>
      <c r="PKD171" s="50"/>
      <c r="PKE171" s="50"/>
      <c r="PKF171" s="50"/>
      <c r="PKG171" s="50"/>
      <c r="PKH171" s="50"/>
      <c r="PKI171" s="50"/>
      <c r="PKJ171" s="50"/>
      <c r="PKK171" s="50"/>
      <c r="PKL171" s="50"/>
      <c r="PKM171" s="50"/>
      <c r="PKN171" s="50"/>
      <c r="PKO171" s="50"/>
      <c r="PKP171" s="50"/>
      <c r="PKQ171" s="50"/>
      <c r="PKR171" s="50"/>
      <c r="PKS171" s="50"/>
      <c r="PKT171" s="50"/>
      <c r="PKU171" s="50"/>
      <c r="PKV171" s="50"/>
      <c r="PKW171" s="50"/>
      <c r="PKX171" s="50"/>
      <c r="PKY171" s="50"/>
      <c r="PKZ171" s="50"/>
      <c r="PLA171" s="50"/>
      <c r="PLB171" s="50"/>
      <c r="PLC171" s="50"/>
      <c r="PLD171" s="50"/>
      <c r="PLE171" s="50"/>
      <c r="PLF171" s="50"/>
      <c r="PLG171" s="50"/>
      <c r="PLH171" s="50"/>
      <c r="PLI171" s="50"/>
      <c r="PLJ171" s="50"/>
      <c r="PLK171" s="50"/>
      <c r="PLL171" s="50"/>
      <c r="PLM171" s="50"/>
      <c r="PLN171" s="50"/>
      <c r="PLO171" s="50"/>
      <c r="PLP171" s="50"/>
      <c r="PLQ171" s="50"/>
      <c r="PLR171" s="50"/>
      <c r="PLS171" s="50"/>
      <c r="PLT171" s="50"/>
      <c r="PLU171" s="50"/>
      <c r="PLV171" s="50"/>
      <c r="PLW171" s="50"/>
      <c r="PLX171" s="50"/>
      <c r="PLY171" s="50"/>
      <c r="PLZ171" s="50"/>
      <c r="PMA171" s="50"/>
      <c r="PMB171" s="50"/>
      <c r="PMC171" s="50"/>
      <c r="PMD171" s="50"/>
      <c r="PME171" s="50"/>
      <c r="PMF171" s="50"/>
      <c r="PMG171" s="50"/>
      <c r="PMH171" s="50"/>
      <c r="PMI171" s="50"/>
      <c r="PMJ171" s="50"/>
      <c r="PMK171" s="50"/>
      <c r="PML171" s="50"/>
      <c r="PMM171" s="50"/>
      <c r="PMN171" s="50"/>
      <c r="PMO171" s="50"/>
      <c r="PMP171" s="50"/>
      <c r="PMQ171" s="50"/>
      <c r="PMR171" s="50"/>
      <c r="PMS171" s="50"/>
      <c r="PMT171" s="50"/>
      <c r="PMU171" s="50"/>
      <c r="PMV171" s="50"/>
      <c r="PMW171" s="50"/>
      <c r="PMX171" s="50"/>
      <c r="PMY171" s="50"/>
      <c r="PMZ171" s="50"/>
      <c r="PNA171" s="50"/>
      <c r="PNB171" s="50"/>
      <c r="PNC171" s="50"/>
      <c r="PND171" s="50"/>
      <c r="PNE171" s="50"/>
      <c r="PNF171" s="50"/>
      <c r="PNG171" s="50"/>
      <c r="PNH171" s="50"/>
      <c r="PNI171" s="50"/>
      <c r="PNJ171" s="50"/>
      <c r="PNK171" s="50"/>
      <c r="PNL171" s="50"/>
      <c r="PNM171" s="50"/>
      <c r="PNN171" s="50"/>
      <c r="PNO171" s="50"/>
      <c r="PNP171" s="50"/>
      <c r="PNQ171" s="50"/>
      <c r="PNR171" s="50"/>
      <c r="PNS171" s="50"/>
      <c r="PNT171" s="50"/>
      <c r="PNU171" s="50"/>
      <c r="PNV171" s="50"/>
      <c r="PNW171" s="50"/>
      <c r="PNX171" s="50"/>
      <c r="PNY171" s="50"/>
      <c r="PNZ171" s="50"/>
      <c r="POA171" s="50"/>
      <c r="POB171" s="50"/>
      <c r="POC171" s="50"/>
      <c r="POD171" s="50"/>
      <c r="POE171" s="50"/>
      <c r="POF171" s="50"/>
      <c r="POG171" s="50"/>
      <c r="POH171" s="50"/>
      <c r="POI171" s="50"/>
      <c r="POJ171" s="50"/>
      <c r="POK171" s="50"/>
      <c r="POL171" s="50"/>
      <c r="POM171" s="50"/>
      <c r="PON171" s="50"/>
      <c r="POO171" s="50"/>
      <c r="POP171" s="50"/>
      <c r="POQ171" s="50"/>
      <c r="POR171" s="50"/>
      <c r="POS171" s="50"/>
      <c r="POT171" s="50"/>
      <c r="POU171" s="50"/>
      <c r="POV171" s="50"/>
      <c r="POW171" s="50"/>
      <c r="POX171" s="50"/>
      <c r="POY171" s="50"/>
      <c r="POZ171" s="50"/>
      <c r="PPA171" s="50"/>
      <c r="PPB171" s="50"/>
      <c r="PPC171" s="50"/>
      <c r="PPD171" s="50"/>
      <c r="PPE171" s="50"/>
      <c r="PPF171" s="50"/>
      <c r="PPG171" s="50"/>
      <c r="PPH171" s="50"/>
      <c r="PPI171" s="50"/>
      <c r="PPJ171" s="50"/>
      <c r="PPK171" s="50"/>
      <c r="PPL171" s="50"/>
      <c r="PPM171" s="50"/>
      <c r="PPN171" s="50"/>
      <c r="PPO171" s="50"/>
      <c r="PPP171" s="50"/>
      <c r="PPQ171" s="50"/>
      <c r="PPR171" s="50"/>
      <c r="PPS171" s="50"/>
      <c r="PPT171" s="50"/>
      <c r="PPU171" s="50"/>
      <c r="PPV171" s="50"/>
      <c r="PPW171" s="50"/>
      <c r="PPX171" s="50"/>
      <c r="PPY171" s="50"/>
      <c r="PPZ171" s="50"/>
      <c r="PQA171" s="50"/>
      <c r="PQB171" s="50"/>
      <c r="PQC171" s="50"/>
      <c r="PQD171" s="50"/>
      <c r="PQE171" s="50"/>
      <c r="PQF171" s="50"/>
      <c r="PQH171" s="50"/>
      <c r="PQJ171" s="50"/>
      <c r="PQK171" s="50"/>
      <c r="PQL171" s="50"/>
      <c r="PQM171" s="50"/>
      <c r="PQN171" s="50"/>
      <c r="PQO171" s="50"/>
      <c r="PQP171" s="50"/>
      <c r="PQQ171" s="50"/>
      <c r="PQV171" s="50"/>
      <c r="PQW171" s="50"/>
      <c r="PQX171" s="50"/>
      <c r="PQY171" s="50"/>
      <c r="PQZ171" s="50"/>
      <c r="PRA171" s="50"/>
      <c r="PRB171" s="50"/>
      <c r="PRC171" s="50"/>
      <c r="PRD171" s="50"/>
      <c r="PRE171" s="50"/>
      <c r="PRF171" s="50"/>
      <c r="PRG171" s="50"/>
      <c r="PRH171" s="50"/>
      <c r="PRI171" s="50"/>
      <c r="PRJ171" s="50"/>
      <c r="PRK171" s="50"/>
      <c r="PRL171" s="50"/>
      <c r="PRM171" s="50"/>
      <c r="PRN171" s="50"/>
      <c r="PRO171" s="50"/>
      <c r="PRP171" s="50"/>
      <c r="PRQ171" s="50"/>
      <c r="PRR171" s="50"/>
      <c r="PRS171" s="50"/>
      <c r="PRT171" s="50"/>
      <c r="PRU171" s="50"/>
      <c r="PRV171" s="50"/>
      <c r="PRW171" s="50"/>
      <c r="PRX171" s="50"/>
      <c r="PRY171" s="50"/>
      <c r="PRZ171" s="50"/>
      <c r="PSA171" s="50"/>
      <c r="PSB171" s="50"/>
      <c r="PSC171" s="50"/>
      <c r="PSD171" s="50"/>
      <c r="PSE171" s="50"/>
      <c r="PSF171" s="50"/>
      <c r="PSG171" s="50"/>
      <c r="PSH171" s="50"/>
      <c r="PSI171" s="50"/>
      <c r="PSJ171" s="50"/>
      <c r="PSK171" s="50"/>
      <c r="PSL171" s="50"/>
      <c r="PSM171" s="50"/>
      <c r="PSN171" s="50"/>
      <c r="PSO171" s="50"/>
      <c r="PSP171" s="50"/>
      <c r="PSQ171" s="50"/>
      <c r="PSR171" s="50"/>
      <c r="PSS171" s="50"/>
      <c r="PST171" s="50"/>
      <c r="PSU171" s="50"/>
      <c r="PSV171" s="50"/>
      <c r="PSW171" s="50"/>
      <c r="PSX171" s="50"/>
      <c r="PSY171" s="50"/>
      <c r="PSZ171" s="50"/>
      <c r="PTA171" s="50"/>
      <c r="PTB171" s="50"/>
      <c r="PTC171" s="50"/>
      <c r="PTD171" s="50"/>
      <c r="PTE171" s="50"/>
      <c r="PTF171" s="50"/>
      <c r="PTG171" s="50"/>
      <c r="PTH171" s="50"/>
      <c r="PTI171" s="50"/>
      <c r="PTJ171" s="50"/>
      <c r="PTK171" s="50"/>
      <c r="PTL171" s="50"/>
      <c r="PTM171" s="50"/>
      <c r="PTN171" s="50"/>
      <c r="PTO171" s="50"/>
      <c r="PTP171" s="50"/>
      <c r="PTQ171" s="50"/>
      <c r="PTR171" s="50"/>
      <c r="PTS171" s="50"/>
      <c r="PTT171" s="50"/>
      <c r="PTU171" s="50"/>
      <c r="PTV171" s="50"/>
      <c r="PTW171" s="50"/>
      <c r="PTX171" s="50"/>
      <c r="PTY171" s="50"/>
      <c r="PTZ171" s="50"/>
      <c r="PUA171" s="50"/>
      <c r="PUB171" s="50"/>
      <c r="PUC171" s="50"/>
      <c r="PUD171" s="50"/>
      <c r="PUE171" s="50"/>
      <c r="PUF171" s="50"/>
      <c r="PUG171" s="50"/>
      <c r="PUH171" s="50"/>
      <c r="PUI171" s="50"/>
      <c r="PUJ171" s="50"/>
      <c r="PUK171" s="50"/>
      <c r="PUL171" s="50"/>
      <c r="PUM171" s="50"/>
      <c r="PUN171" s="50"/>
      <c r="PUO171" s="50"/>
      <c r="PUP171" s="50"/>
      <c r="PUQ171" s="50"/>
      <c r="PUR171" s="50"/>
      <c r="PUS171" s="50"/>
      <c r="PUT171" s="50"/>
      <c r="PUU171" s="50"/>
      <c r="PUV171" s="50"/>
      <c r="PUW171" s="50"/>
      <c r="PUX171" s="50"/>
      <c r="PUY171" s="50"/>
      <c r="PUZ171" s="50"/>
      <c r="PVA171" s="50"/>
      <c r="PVB171" s="50"/>
      <c r="PVC171" s="50"/>
      <c r="PVD171" s="50"/>
      <c r="PVE171" s="50"/>
      <c r="PVF171" s="50"/>
      <c r="PVG171" s="50"/>
      <c r="PVH171" s="50"/>
      <c r="PVI171" s="50"/>
      <c r="PVJ171" s="50"/>
      <c r="PVK171" s="50"/>
      <c r="PVL171" s="50"/>
      <c r="PVM171" s="50"/>
      <c r="PVN171" s="50"/>
      <c r="PVO171" s="50"/>
      <c r="PVP171" s="50"/>
      <c r="PVQ171" s="50"/>
      <c r="PVR171" s="50"/>
      <c r="PVS171" s="50"/>
      <c r="PVT171" s="50"/>
      <c r="PVU171" s="50"/>
      <c r="PVV171" s="50"/>
      <c r="PVW171" s="50"/>
      <c r="PVX171" s="50"/>
      <c r="PVY171" s="50"/>
      <c r="PVZ171" s="50"/>
      <c r="PWA171" s="50"/>
      <c r="PWB171" s="50"/>
      <c r="PWC171" s="50"/>
      <c r="PWD171" s="50"/>
      <c r="PWE171" s="50"/>
      <c r="PWF171" s="50"/>
      <c r="PWG171" s="50"/>
      <c r="PWH171" s="50"/>
      <c r="PWI171" s="50"/>
      <c r="PWJ171" s="50"/>
      <c r="PWK171" s="50"/>
      <c r="PWL171" s="50"/>
      <c r="PWM171" s="50"/>
      <c r="PWN171" s="50"/>
      <c r="PWO171" s="50"/>
      <c r="PWP171" s="50"/>
      <c r="PWQ171" s="50"/>
      <c r="PWR171" s="50"/>
      <c r="PWS171" s="50"/>
      <c r="PWT171" s="50"/>
      <c r="PWU171" s="50"/>
      <c r="PWV171" s="50"/>
      <c r="PWW171" s="50"/>
      <c r="PWX171" s="50"/>
      <c r="PWY171" s="50"/>
      <c r="PWZ171" s="50"/>
      <c r="PXA171" s="50"/>
      <c r="PXB171" s="50"/>
      <c r="PXC171" s="50"/>
      <c r="PXD171" s="50"/>
      <c r="PXE171" s="50"/>
      <c r="PXF171" s="50"/>
      <c r="PXG171" s="50"/>
      <c r="PXH171" s="50"/>
      <c r="PXI171" s="50"/>
      <c r="PXJ171" s="50"/>
      <c r="PXK171" s="50"/>
      <c r="PXL171" s="50"/>
      <c r="PXM171" s="50"/>
      <c r="PXN171" s="50"/>
      <c r="PXO171" s="50"/>
      <c r="PXP171" s="50"/>
      <c r="PXQ171" s="50"/>
      <c r="PXR171" s="50"/>
      <c r="PXS171" s="50"/>
      <c r="PXT171" s="50"/>
      <c r="PXU171" s="50"/>
      <c r="PXV171" s="50"/>
      <c r="PXW171" s="50"/>
      <c r="PXX171" s="50"/>
      <c r="PXY171" s="50"/>
      <c r="PXZ171" s="50"/>
      <c r="PYA171" s="50"/>
      <c r="PYB171" s="50"/>
      <c r="PYC171" s="50"/>
      <c r="PYD171" s="50"/>
      <c r="PYE171" s="50"/>
      <c r="PYF171" s="50"/>
      <c r="PYG171" s="50"/>
      <c r="PYH171" s="50"/>
      <c r="PYI171" s="50"/>
      <c r="PYJ171" s="50"/>
      <c r="PYK171" s="50"/>
      <c r="PYL171" s="50"/>
      <c r="PYM171" s="50"/>
      <c r="PYN171" s="50"/>
      <c r="PYO171" s="50"/>
      <c r="PYP171" s="50"/>
      <c r="PYQ171" s="50"/>
      <c r="PYR171" s="50"/>
      <c r="PYS171" s="50"/>
      <c r="PYT171" s="50"/>
      <c r="PYU171" s="50"/>
      <c r="PYV171" s="50"/>
      <c r="PYW171" s="50"/>
      <c r="PYX171" s="50"/>
      <c r="PYY171" s="50"/>
      <c r="PYZ171" s="50"/>
      <c r="PZA171" s="50"/>
      <c r="PZB171" s="50"/>
      <c r="PZC171" s="50"/>
      <c r="PZD171" s="50"/>
      <c r="PZE171" s="50"/>
      <c r="PZF171" s="50"/>
      <c r="PZG171" s="50"/>
      <c r="PZH171" s="50"/>
      <c r="PZI171" s="50"/>
      <c r="PZJ171" s="50"/>
      <c r="PZK171" s="50"/>
      <c r="PZL171" s="50"/>
      <c r="PZM171" s="50"/>
      <c r="PZN171" s="50"/>
      <c r="PZO171" s="50"/>
      <c r="PZP171" s="50"/>
      <c r="PZQ171" s="50"/>
      <c r="PZR171" s="50"/>
      <c r="PZS171" s="50"/>
      <c r="PZT171" s="50"/>
      <c r="PZU171" s="50"/>
      <c r="PZV171" s="50"/>
      <c r="PZW171" s="50"/>
      <c r="PZX171" s="50"/>
      <c r="PZY171" s="50"/>
      <c r="PZZ171" s="50"/>
      <c r="QAA171" s="50"/>
      <c r="QAB171" s="50"/>
      <c r="QAD171" s="50"/>
      <c r="QAF171" s="50"/>
      <c r="QAG171" s="50"/>
      <c r="QAH171" s="50"/>
      <c r="QAI171" s="50"/>
      <c r="QAJ171" s="50"/>
      <c r="QAK171" s="50"/>
      <c r="QAL171" s="50"/>
      <c r="QAM171" s="50"/>
      <c r="QAR171" s="50"/>
      <c r="QAS171" s="50"/>
      <c r="QAT171" s="50"/>
      <c r="QAU171" s="50"/>
      <c r="QAV171" s="50"/>
      <c r="QAW171" s="50"/>
      <c r="QAX171" s="50"/>
      <c r="QAY171" s="50"/>
      <c r="QAZ171" s="50"/>
      <c r="QBA171" s="50"/>
      <c r="QBB171" s="50"/>
      <c r="QBC171" s="50"/>
      <c r="QBD171" s="50"/>
      <c r="QBE171" s="50"/>
      <c r="QBF171" s="50"/>
      <c r="QBG171" s="50"/>
      <c r="QBH171" s="50"/>
      <c r="QBI171" s="50"/>
      <c r="QBJ171" s="50"/>
      <c r="QBK171" s="50"/>
      <c r="QBL171" s="50"/>
      <c r="QBM171" s="50"/>
      <c r="QBN171" s="50"/>
      <c r="QBO171" s="50"/>
      <c r="QBP171" s="50"/>
      <c r="QBQ171" s="50"/>
      <c r="QBR171" s="50"/>
      <c r="QBS171" s="50"/>
      <c r="QBT171" s="50"/>
      <c r="QBU171" s="50"/>
      <c r="QBV171" s="50"/>
      <c r="QBW171" s="50"/>
      <c r="QBX171" s="50"/>
      <c r="QBY171" s="50"/>
      <c r="QBZ171" s="50"/>
      <c r="QCA171" s="50"/>
      <c r="QCB171" s="50"/>
      <c r="QCC171" s="50"/>
      <c r="QCD171" s="50"/>
      <c r="QCE171" s="50"/>
      <c r="QCF171" s="50"/>
      <c r="QCG171" s="50"/>
      <c r="QCH171" s="50"/>
      <c r="QCI171" s="50"/>
      <c r="QCJ171" s="50"/>
      <c r="QCK171" s="50"/>
      <c r="QCL171" s="50"/>
      <c r="QCM171" s="50"/>
      <c r="QCN171" s="50"/>
      <c r="QCO171" s="50"/>
      <c r="QCP171" s="50"/>
      <c r="QCQ171" s="50"/>
      <c r="QCR171" s="50"/>
      <c r="QCS171" s="50"/>
      <c r="QCT171" s="50"/>
      <c r="QCU171" s="50"/>
      <c r="QCV171" s="50"/>
      <c r="QCW171" s="50"/>
      <c r="QCX171" s="50"/>
      <c r="QCY171" s="50"/>
      <c r="QCZ171" s="50"/>
      <c r="QDA171" s="50"/>
      <c r="QDB171" s="50"/>
      <c r="QDC171" s="50"/>
      <c r="QDD171" s="50"/>
      <c r="QDE171" s="50"/>
      <c r="QDF171" s="50"/>
      <c r="QDG171" s="50"/>
      <c r="QDH171" s="50"/>
      <c r="QDI171" s="50"/>
      <c r="QDJ171" s="50"/>
      <c r="QDK171" s="50"/>
      <c r="QDL171" s="50"/>
      <c r="QDM171" s="50"/>
      <c r="QDN171" s="50"/>
      <c r="QDO171" s="50"/>
      <c r="QDP171" s="50"/>
      <c r="QDQ171" s="50"/>
      <c r="QDR171" s="50"/>
      <c r="QDS171" s="50"/>
      <c r="QDT171" s="50"/>
      <c r="QDU171" s="50"/>
      <c r="QDV171" s="50"/>
      <c r="QDW171" s="50"/>
      <c r="QDX171" s="50"/>
      <c r="QDY171" s="50"/>
      <c r="QDZ171" s="50"/>
      <c r="QEA171" s="50"/>
      <c r="QEB171" s="50"/>
      <c r="QEC171" s="50"/>
      <c r="QED171" s="50"/>
      <c r="QEE171" s="50"/>
      <c r="QEF171" s="50"/>
      <c r="QEG171" s="50"/>
      <c r="QEH171" s="50"/>
      <c r="QEI171" s="50"/>
      <c r="QEJ171" s="50"/>
      <c r="QEK171" s="50"/>
      <c r="QEL171" s="50"/>
      <c r="QEM171" s="50"/>
      <c r="QEN171" s="50"/>
      <c r="QEO171" s="50"/>
      <c r="QEP171" s="50"/>
      <c r="QEQ171" s="50"/>
      <c r="QER171" s="50"/>
      <c r="QES171" s="50"/>
      <c r="QET171" s="50"/>
      <c r="QEU171" s="50"/>
      <c r="QEV171" s="50"/>
      <c r="QEW171" s="50"/>
      <c r="QEX171" s="50"/>
      <c r="QEY171" s="50"/>
      <c r="QEZ171" s="50"/>
      <c r="QFA171" s="50"/>
      <c r="QFB171" s="50"/>
      <c r="QFC171" s="50"/>
      <c r="QFD171" s="50"/>
      <c r="QFE171" s="50"/>
      <c r="QFF171" s="50"/>
      <c r="QFG171" s="50"/>
      <c r="QFH171" s="50"/>
      <c r="QFI171" s="50"/>
      <c r="QFJ171" s="50"/>
      <c r="QFK171" s="50"/>
      <c r="QFL171" s="50"/>
      <c r="QFM171" s="50"/>
      <c r="QFN171" s="50"/>
      <c r="QFO171" s="50"/>
      <c r="QFP171" s="50"/>
      <c r="QFQ171" s="50"/>
      <c r="QFR171" s="50"/>
      <c r="QFS171" s="50"/>
      <c r="QFT171" s="50"/>
      <c r="QFU171" s="50"/>
      <c r="QFV171" s="50"/>
      <c r="QFW171" s="50"/>
      <c r="QFX171" s="50"/>
      <c r="QFY171" s="50"/>
      <c r="QFZ171" s="50"/>
      <c r="QGA171" s="50"/>
      <c r="QGB171" s="50"/>
      <c r="QGC171" s="50"/>
      <c r="QGD171" s="50"/>
      <c r="QGE171" s="50"/>
      <c r="QGF171" s="50"/>
      <c r="QGG171" s="50"/>
      <c r="QGH171" s="50"/>
      <c r="QGI171" s="50"/>
      <c r="QGJ171" s="50"/>
      <c r="QGK171" s="50"/>
      <c r="QGL171" s="50"/>
      <c r="QGM171" s="50"/>
      <c r="QGN171" s="50"/>
      <c r="QGO171" s="50"/>
      <c r="QGP171" s="50"/>
      <c r="QGQ171" s="50"/>
      <c r="QGR171" s="50"/>
      <c r="QGS171" s="50"/>
      <c r="QGT171" s="50"/>
      <c r="QGU171" s="50"/>
      <c r="QGV171" s="50"/>
      <c r="QGW171" s="50"/>
      <c r="QGX171" s="50"/>
      <c r="QGY171" s="50"/>
      <c r="QGZ171" s="50"/>
      <c r="QHA171" s="50"/>
      <c r="QHB171" s="50"/>
      <c r="QHC171" s="50"/>
      <c r="QHD171" s="50"/>
      <c r="QHE171" s="50"/>
      <c r="QHF171" s="50"/>
      <c r="QHG171" s="50"/>
      <c r="QHH171" s="50"/>
      <c r="QHI171" s="50"/>
      <c r="QHJ171" s="50"/>
      <c r="QHK171" s="50"/>
      <c r="QHL171" s="50"/>
      <c r="QHM171" s="50"/>
      <c r="QHN171" s="50"/>
      <c r="QHO171" s="50"/>
      <c r="QHP171" s="50"/>
      <c r="QHQ171" s="50"/>
      <c r="QHR171" s="50"/>
      <c r="QHS171" s="50"/>
      <c r="QHT171" s="50"/>
      <c r="QHU171" s="50"/>
      <c r="QHV171" s="50"/>
      <c r="QHW171" s="50"/>
      <c r="QHX171" s="50"/>
      <c r="QHY171" s="50"/>
      <c r="QHZ171" s="50"/>
      <c r="QIA171" s="50"/>
      <c r="QIB171" s="50"/>
      <c r="QIC171" s="50"/>
      <c r="QID171" s="50"/>
      <c r="QIE171" s="50"/>
      <c r="QIF171" s="50"/>
      <c r="QIG171" s="50"/>
      <c r="QIH171" s="50"/>
      <c r="QII171" s="50"/>
      <c r="QIJ171" s="50"/>
      <c r="QIK171" s="50"/>
      <c r="QIL171" s="50"/>
      <c r="QIM171" s="50"/>
      <c r="QIN171" s="50"/>
      <c r="QIO171" s="50"/>
      <c r="QIP171" s="50"/>
      <c r="QIQ171" s="50"/>
      <c r="QIR171" s="50"/>
      <c r="QIS171" s="50"/>
      <c r="QIT171" s="50"/>
      <c r="QIU171" s="50"/>
      <c r="QIV171" s="50"/>
      <c r="QIW171" s="50"/>
      <c r="QIX171" s="50"/>
      <c r="QIY171" s="50"/>
      <c r="QIZ171" s="50"/>
      <c r="QJA171" s="50"/>
      <c r="QJB171" s="50"/>
      <c r="QJC171" s="50"/>
      <c r="QJD171" s="50"/>
      <c r="QJE171" s="50"/>
      <c r="QJF171" s="50"/>
      <c r="QJG171" s="50"/>
      <c r="QJH171" s="50"/>
      <c r="QJI171" s="50"/>
      <c r="QJJ171" s="50"/>
      <c r="QJK171" s="50"/>
      <c r="QJL171" s="50"/>
      <c r="QJM171" s="50"/>
      <c r="QJN171" s="50"/>
      <c r="QJO171" s="50"/>
      <c r="QJP171" s="50"/>
      <c r="QJQ171" s="50"/>
      <c r="QJR171" s="50"/>
      <c r="QJS171" s="50"/>
      <c r="QJT171" s="50"/>
      <c r="QJU171" s="50"/>
      <c r="QJV171" s="50"/>
      <c r="QJW171" s="50"/>
      <c r="QJX171" s="50"/>
      <c r="QJZ171" s="50"/>
      <c r="QKB171" s="50"/>
      <c r="QKC171" s="50"/>
      <c r="QKD171" s="50"/>
      <c r="QKE171" s="50"/>
      <c r="QKF171" s="50"/>
      <c r="QKG171" s="50"/>
      <c r="QKH171" s="50"/>
      <c r="QKI171" s="50"/>
      <c r="QKN171" s="50"/>
      <c r="QKO171" s="50"/>
      <c r="QKP171" s="50"/>
      <c r="QKQ171" s="50"/>
      <c r="QKR171" s="50"/>
      <c r="QKS171" s="50"/>
      <c r="QKT171" s="50"/>
      <c r="QKU171" s="50"/>
      <c r="QKV171" s="50"/>
      <c r="QKW171" s="50"/>
      <c r="QKX171" s="50"/>
      <c r="QKY171" s="50"/>
      <c r="QKZ171" s="50"/>
      <c r="QLA171" s="50"/>
      <c r="QLB171" s="50"/>
      <c r="QLC171" s="50"/>
      <c r="QLD171" s="50"/>
      <c r="QLE171" s="50"/>
      <c r="QLF171" s="50"/>
      <c r="QLG171" s="50"/>
      <c r="QLH171" s="50"/>
      <c r="QLI171" s="50"/>
      <c r="QLJ171" s="50"/>
      <c r="QLK171" s="50"/>
      <c r="QLL171" s="50"/>
      <c r="QLM171" s="50"/>
      <c r="QLN171" s="50"/>
      <c r="QLO171" s="50"/>
      <c r="QLP171" s="50"/>
      <c r="QLQ171" s="50"/>
      <c r="QLR171" s="50"/>
      <c r="QLS171" s="50"/>
      <c r="QLT171" s="50"/>
      <c r="QLU171" s="50"/>
      <c r="QLV171" s="50"/>
      <c r="QLW171" s="50"/>
      <c r="QLX171" s="50"/>
      <c r="QLY171" s="50"/>
      <c r="QLZ171" s="50"/>
      <c r="QMA171" s="50"/>
      <c r="QMB171" s="50"/>
      <c r="QMC171" s="50"/>
      <c r="QMD171" s="50"/>
      <c r="QME171" s="50"/>
      <c r="QMF171" s="50"/>
      <c r="QMG171" s="50"/>
      <c r="QMH171" s="50"/>
      <c r="QMI171" s="50"/>
      <c r="QMJ171" s="50"/>
      <c r="QMK171" s="50"/>
      <c r="QML171" s="50"/>
      <c r="QMM171" s="50"/>
      <c r="QMN171" s="50"/>
      <c r="QMO171" s="50"/>
      <c r="QMP171" s="50"/>
      <c r="QMQ171" s="50"/>
      <c r="QMR171" s="50"/>
      <c r="QMS171" s="50"/>
      <c r="QMT171" s="50"/>
      <c r="QMU171" s="50"/>
      <c r="QMV171" s="50"/>
      <c r="QMW171" s="50"/>
      <c r="QMX171" s="50"/>
      <c r="QMY171" s="50"/>
      <c r="QMZ171" s="50"/>
      <c r="QNA171" s="50"/>
      <c r="QNB171" s="50"/>
      <c r="QNC171" s="50"/>
      <c r="QND171" s="50"/>
      <c r="QNE171" s="50"/>
      <c r="QNF171" s="50"/>
      <c r="QNG171" s="50"/>
      <c r="QNH171" s="50"/>
      <c r="QNI171" s="50"/>
      <c r="QNJ171" s="50"/>
      <c r="QNK171" s="50"/>
      <c r="QNL171" s="50"/>
      <c r="QNM171" s="50"/>
      <c r="QNN171" s="50"/>
      <c r="QNO171" s="50"/>
      <c r="QNP171" s="50"/>
      <c r="QNQ171" s="50"/>
      <c r="QNR171" s="50"/>
      <c r="QNS171" s="50"/>
      <c r="QNT171" s="50"/>
      <c r="QNU171" s="50"/>
      <c r="QNV171" s="50"/>
      <c r="QNW171" s="50"/>
      <c r="QNX171" s="50"/>
      <c r="QNY171" s="50"/>
      <c r="QNZ171" s="50"/>
      <c r="QOA171" s="50"/>
      <c r="QOB171" s="50"/>
      <c r="QOC171" s="50"/>
      <c r="QOD171" s="50"/>
      <c r="QOE171" s="50"/>
      <c r="QOF171" s="50"/>
      <c r="QOG171" s="50"/>
      <c r="QOH171" s="50"/>
      <c r="QOI171" s="50"/>
      <c r="QOJ171" s="50"/>
      <c r="QOK171" s="50"/>
      <c r="QOL171" s="50"/>
      <c r="QOM171" s="50"/>
      <c r="QON171" s="50"/>
      <c r="QOO171" s="50"/>
      <c r="QOP171" s="50"/>
      <c r="QOQ171" s="50"/>
      <c r="QOR171" s="50"/>
      <c r="QOS171" s="50"/>
      <c r="QOT171" s="50"/>
      <c r="QOU171" s="50"/>
      <c r="QOV171" s="50"/>
      <c r="QOW171" s="50"/>
      <c r="QOX171" s="50"/>
      <c r="QOY171" s="50"/>
      <c r="QOZ171" s="50"/>
      <c r="QPA171" s="50"/>
      <c r="QPB171" s="50"/>
      <c r="QPC171" s="50"/>
      <c r="QPD171" s="50"/>
      <c r="QPE171" s="50"/>
      <c r="QPF171" s="50"/>
      <c r="QPG171" s="50"/>
      <c r="QPH171" s="50"/>
      <c r="QPI171" s="50"/>
      <c r="QPJ171" s="50"/>
      <c r="QPK171" s="50"/>
      <c r="QPL171" s="50"/>
      <c r="QPM171" s="50"/>
      <c r="QPN171" s="50"/>
      <c r="QPO171" s="50"/>
      <c r="QPP171" s="50"/>
      <c r="QPQ171" s="50"/>
      <c r="QPR171" s="50"/>
      <c r="QPS171" s="50"/>
      <c r="QPT171" s="50"/>
      <c r="QPU171" s="50"/>
      <c r="QPV171" s="50"/>
      <c r="QPW171" s="50"/>
      <c r="QPX171" s="50"/>
      <c r="QPY171" s="50"/>
      <c r="QPZ171" s="50"/>
      <c r="QQA171" s="50"/>
      <c r="QQB171" s="50"/>
      <c r="QQC171" s="50"/>
      <c r="QQD171" s="50"/>
      <c r="QQE171" s="50"/>
      <c r="QQF171" s="50"/>
      <c r="QQG171" s="50"/>
      <c r="QQH171" s="50"/>
      <c r="QQI171" s="50"/>
      <c r="QQJ171" s="50"/>
      <c r="QQK171" s="50"/>
      <c r="QQL171" s="50"/>
      <c r="QQM171" s="50"/>
      <c r="QQN171" s="50"/>
      <c r="QQO171" s="50"/>
      <c r="QQP171" s="50"/>
      <c r="QQQ171" s="50"/>
      <c r="QQR171" s="50"/>
      <c r="QQS171" s="50"/>
      <c r="QQT171" s="50"/>
      <c r="QQU171" s="50"/>
      <c r="QQV171" s="50"/>
      <c r="QQW171" s="50"/>
      <c r="QQX171" s="50"/>
      <c r="QQY171" s="50"/>
      <c r="QQZ171" s="50"/>
      <c r="QRA171" s="50"/>
      <c r="QRB171" s="50"/>
      <c r="QRC171" s="50"/>
      <c r="QRD171" s="50"/>
      <c r="QRE171" s="50"/>
      <c r="QRF171" s="50"/>
      <c r="QRG171" s="50"/>
      <c r="QRH171" s="50"/>
      <c r="QRI171" s="50"/>
      <c r="QRJ171" s="50"/>
      <c r="QRK171" s="50"/>
      <c r="QRL171" s="50"/>
      <c r="QRM171" s="50"/>
      <c r="QRN171" s="50"/>
      <c r="QRO171" s="50"/>
      <c r="QRP171" s="50"/>
      <c r="QRQ171" s="50"/>
      <c r="QRR171" s="50"/>
      <c r="QRS171" s="50"/>
      <c r="QRT171" s="50"/>
      <c r="QRU171" s="50"/>
      <c r="QRV171" s="50"/>
      <c r="QRW171" s="50"/>
      <c r="QRX171" s="50"/>
      <c r="QRY171" s="50"/>
      <c r="QRZ171" s="50"/>
      <c r="QSA171" s="50"/>
      <c r="QSB171" s="50"/>
      <c r="QSC171" s="50"/>
      <c r="QSD171" s="50"/>
      <c r="QSE171" s="50"/>
      <c r="QSF171" s="50"/>
      <c r="QSG171" s="50"/>
      <c r="QSH171" s="50"/>
      <c r="QSI171" s="50"/>
      <c r="QSJ171" s="50"/>
      <c r="QSK171" s="50"/>
      <c r="QSL171" s="50"/>
      <c r="QSM171" s="50"/>
      <c r="QSN171" s="50"/>
      <c r="QSO171" s="50"/>
      <c r="QSP171" s="50"/>
      <c r="QSQ171" s="50"/>
      <c r="QSR171" s="50"/>
      <c r="QSS171" s="50"/>
      <c r="QST171" s="50"/>
      <c r="QSU171" s="50"/>
      <c r="QSV171" s="50"/>
      <c r="QSW171" s="50"/>
      <c r="QSX171" s="50"/>
      <c r="QSY171" s="50"/>
      <c r="QSZ171" s="50"/>
      <c r="QTA171" s="50"/>
      <c r="QTB171" s="50"/>
      <c r="QTC171" s="50"/>
      <c r="QTD171" s="50"/>
      <c r="QTE171" s="50"/>
      <c r="QTF171" s="50"/>
      <c r="QTG171" s="50"/>
      <c r="QTH171" s="50"/>
      <c r="QTI171" s="50"/>
      <c r="QTJ171" s="50"/>
      <c r="QTK171" s="50"/>
      <c r="QTL171" s="50"/>
      <c r="QTM171" s="50"/>
      <c r="QTN171" s="50"/>
      <c r="QTO171" s="50"/>
      <c r="QTP171" s="50"/>
      <c r="QTQ171" s="50"/>
      <c r="QTR171" s="50"/>
      <c r="QTS171" s="50"/>
      <c r="QTT171" s="50"/>
      <c r="QTV171" s="50"/>
      <c r="QTX171" s="50"/>
      <c r="QTY171" s="50"/>
      <c r="QTZ171" s="50"/>
      <c r="QUA171" s="50"/>
      <c r="QUB171" s="50"/>
      <c r="QUC171" s="50"/>
      <c r="QUD171" s="50"/>
      <c r="QUE171" s="50"/>
      <c r="QUJ171" s="50"/>
      <c r="QUK171" s="50"/>
      <c r="QUL171" s="50"/>
      <c r="QUM171" s="50"/>
      <c r="QUN171" s="50"/>
      <c r="QUO171" s="50"/>
      <c r="QUP171" s="50"/>
      <c r="QUQ171" s="50"/>
      <c r="QUR171" s="50"/>
      <c r="QUS171" s="50"/>
      <c r="QUT171" s="50"/>
      <c r="QUU171" s="50"/>
      <c r="QUV171" s="50"/>
      <c r="QUW171" s="50"/>
      <c r="QUX171" s="50"/>
      <c r="QUY171" s="50"/>
      <c r="QUZ171" s="50"/>
      <c r="QVA171" s="50"/>
      <c r="QVB171" s="50"/>
      <c r="QVC171" s="50"/>
      <c r="QVD171" s="50"/>
      <c r="QVE171" s="50"/>
      <c r="QVF171" s="50"/>
      <c r="QVG171" s="50"/>
      <c r="QVH171" s="50"/>
      <c r="QVI171" s="50"/>
      <c r="QVJ171" s="50"/>
      <c r="QVK171" s="50"/>
      <c r="QVL171" s="50"/>
      <c r="QVM171" s="50"/>
      <c r="QVN171" s="50"/>
      <c r="QVO171" s="50"/>
      <c r="QVP171" s="50"/>
      <c r="QVQ171" s="50"/>
      <c r="QVR171" s="50"/>
      <c r="QVS171" s="50"/>
      <c r="QVT171" s="50"/>
      <c r="QVU171" s="50"/>
      <c r="QVV171" s="50"/>
      <c r="QVW171" s="50"/>
      <c r="QVX171" s="50"/>
      <c r="QVY171" s="50"/>
      <c r="QVZ171" s="50"/>
      <c r="QWA171" s="50"/>
      <c r="QWB171" s="50"/>
      <c r="QWC171" s="50"/>
      <c r="QWD171" s="50"/>
      <c r="QWE171" s="50"/>
      <c r="QWF171" s="50"/>
      <c r="QWG171" s="50"/>
      <c r="QWH171" s="50"/>
      <c r="QWI171" s="50"/>
      <c r="QWJ171" s="50"/>
      <c r="QWK171" s="50"/>
      <c r="QWL171" s="50"/>
      <c r="QWM171" s="50"/>
      <c r="QWN171" s="50"/>
      <c r="QWO171" s="50"/>
      <c r="QWP171" s="50"/>
      <c r="QWQ171" s="50"/>
      <c r="QWR171" s="50"/>
      <c r="QWS171" s="50"/>
      <c r="QWT171" s="50"/>
      <c r="QWU171" s="50"/>
      <c r="QWV171" s="50"/>
      <c r="QWW171" s="50"/>
      <c r="QWX171" s="50"/>
      <c r="QWY171" s="50"/>
      <c r="QWZ171" s="50"/>
      <c r="QXA171" s="50"/>
      <c r="QXB171" s="50"/>
      <c r="QXC171" s="50"/>
      <c r="QXD171" s="50"/>
      <c r="QXE171" s="50"/>
      <c r="QXF171" s="50"/>
      <c r="QXG171" s="50"/>
      <c r="QXH171" s="50"/>
      <c r="QXI171" s="50"/>
      <c r="QXJ171" s="50"/>
      <c r="QXK171" s="50"/>
      <c r="QXL171" s="50"/>
      <c r="QXM171" s="50"/>
      <c r="QXN171" s="50"/>
      <c r="QXO171" s="50"/>
      <c r="QXP171" s="50"/>
      <c r="QXQ171" s="50"/>
      <c r="QXR171" s="50"/>
      <c r="QXS171" s="50"/>
      <c r="QXT171" s="50"/>
      <c r="QXU171" s="50"/>
      <c r="QXV171" s="50"/>
      <c r="QXW171" s="50"/>
      <c r="QXX171" s="50"/>
      <c r="QXY171" s="50"/>
      <c r="QXZ171" s="50"/>
      <c r="QYA171" s="50"/>
      <c r="QYB171" s="50"/>
      <c r="QYC171" s="50"/>
      <c r="QYD171" s="50"/>
      <c r="QYE171" s="50"/>
      <c r="QYF171" s="50"/>
      <c r="QYG171" s="50"/>
      <c r="QYH171" s="50"/>
      <c r="QYI171" s="50"/>
      <c r="QYJ171" s="50"/>
      <c r="QYK171" s="50"/>
      <c r="QYL171" s="50"/>
      <c r="QYM171" s="50"/>
      <c r="QYN171" s="50"/>
      <c r="QYO171" s="50"/>
      <c r="QYP171" s="50"/>
      <c r="QYQ171" s="50"/>
      <c r="QYR171" s="50"/>
      <c r="QYS171" s="50"/>
      <c r="QYT171" s="50"/>
      <c r="QYU171" s="50"/>
      <c r="QYV171" s="50"/>
      <c r="QYW171" s="50"/>
      <c r="QYX171" s="50"/>
      <c r="QYY171" s="50"/>
      <c r="QYZ171" s="50"/>
      <c r="QZA171" s="50"/>
      <c r="QZB171" s="50"/>
      <c r="QZC171" s="50"/>
      <c r="QZD171" s="50"/>
      <c r="QZE171" s="50"/>
      <c r="QZF171" s="50"/>
      <c r="QZG171" s="50"/>
      <c r="QZH171" s="50"/>
      <c r="QZI171" s="50"/>
      <c r="QZJ171" s="50"/>
      <c r="QZK171" s="50"/>
      <c r="QZL171" s="50"/>
      <c r="QZM171" s="50"/>
      <c r="QZN171" s="50"/>
      <c r="QZO171" s="50"/>
      <c r="QZP171" s="50"/>
      <c r="QZQ171" s="50"/>
      <c r="QZR171" s="50"/>
      <c r="QZS171" s="50"/>
      <c r="QZT171" s="50"/>
      <c r="QZU171" s="50"/>
      <c r="QZV171" s="50"/>
      <c r="QZW171" s="50"/>
      <c r="QZX171" s="50"/>
      <c r="QZY171" s="50"/>
      <c r="QZZ171" s="50"/>
      <c r="RAA171" s="50"/>
      <c r="RAB171" s="50"/>
      <c r="RAC171" s="50"/>
      <c r="RAD171" s="50"/>
      <c r="RAE171" s="50"/>
      <c r="RAF171" s="50"/>
      <c r="RAG171" s="50"/>
      <c r="RAH171" s="50"/>
      <c r="RAI171" s="50"/>
      <c r="RAJ171" s="50"/>
      <c r="RAK171" s="50"/>
      <c r="RAL171" s="50"/>
      <c r="RAM171" s="50"/>
      <c r="RAN171" s="50"/>
      <c r="RAO171" s="50"/>
      <c r="RAP171" s="50"/>
      <c r="RAQ171" s="50"/>
      <c r="RAR171" s="50"/>
      <c r="RAS171" s="50"/>
      <c r="RAT171" s="50"/>
      <c r="RAU171" s="50"/>
      <c r="RAV171" s="50"/>
      <c r="RAW171" s="50"/>
      <c r="RAX171" s="50"/>
      <c r="RAY171" s="50"/>
      <c r="RAZ171" s="50"/>
      <c r="RBA171" s="50"/>
      <c r="RBB171" s="50"/>
      <c r="RBC171" s="50"/>
      <c r="RBD171" s="50"/>
      <c r="RBE171" s="50"/>
      <c r="RBF171" s="50"/>
      <c r="RBG171" s="50"/>
      <c r="RBH171" s="50"/>
      <c r="RBI171" s="50"/>
      <c r="RBJ171" s="50"/>
      <c r="RBK171" s="50"/>
      <c r="RBL171" s="50"/>
      <c r="RBM171" s="50"/>
      <c r="RBN171" s="50"/>
      <c r="RBO171" s="50"/>
      <c r="RBP171" s="50"/>
      <c r="RBQ171" s="50"/>
      <c r="RBR171" s="50"/>
      <c r="RBS171" s="50"/>
      <c r="RBT171" s="50"/>
      <c r="RBU171" s="50"/>
      <c r="RBV171" s="50"/>
      <c r="RBW171" s="50"/>
      <c r="RBX171" s="50"/>
      <c r="RBY171" s="50"/>
      <c r="RBZ171" s="50"/>
      <c r="RCA171" s="50"/>
      <c r="RCB171" s="50"/>
      <c r="RCC171" s="50"/>
      <c r="RCD171" s="50"/>
      <c r="RCE171" s="50"/>
      <c r="RCF171" s="50"/>
      <c r="RCG171" s="50"/>
      <c r="RCH171" s="50"/>
      <c r="RCI171" s="50"/>
      <c r="RCJ171" s="50"/>
      <c r="RCK171" s="50"/>
      <c r="RCL171" s="50"/>
      <c r="RCM171" s="50"/>
      <c r="RCN171" s="50"/>
      <c r="RCO171" s="50"/>
      <c r="RCP171" s="50"/>
      <c r="RCQ171" s="50"/>
      <c r="RCR171" s="50"/>
      <c r="RCS171" s="50"/>
      <c r="RCT171" s="50"/>
      <c r="RCU171" s="50"/>
      <c r="RCV171" s="50"/>
      <c r="RCW171" s="50"/>
      <c r="RCX171" s="50"/>
      <c r="RCY171" s="50"/>
      <c r="RCZ171" s="50"/>
      <c r="RDA171" s="50"/>
      <c r="RDB171" s="50"/>
      <c r="RDC171" s="50"/>
      <c r="RDD171" s="50"/>
      <c r="RDE171" s="50"/>
      <c r="RDF171" s="50"/>
      <c r="RDG171" s="50"/>
      <c r="RDH171" s="50"/>
      <c r="RDI171" s="50"/>
      <c r="RDJ171" s="50"/>
      <c r="RDK171" s="50"/>
      <c r="RDL171" s="50"/>
      <c r="RDM171" s="50"/>
      <c r="RDN171" s="50"/>
      <c r="RDO171" s="50"/>
      <c r="RDP171" s="50"/>
      <c r="RDR171" s="50"/>
      <c r="RDT171" s="50"/>
      <c r="RDU171" s="50"/>
      <c r="RDV171" s="50"/>
      <c r="RDW171" s="50"/>
      <c r="RDX171" s="50"/>
      <c r="RDY171" s="50"/>
      <c r="RDZ171" s="50"/>
      <c r="REA171" s="50"/>
      <c r="REF171" s="50"/>
      <c r="REG171" s="50"/>
      <c r="REH171" s="50"/>
      <c r="REI171" s="50"/>
      <c r="REJ171" s="50"/>
      <c r="REK171" s="50"/>
      <c r="REL171" s="50"/>
      <c r="REM171" s="50"/>
      <c r="REN171" s="50"/>
      <c r="REO171" s="50"/>
      <c r="REP171" s="50"/>
      <c r="REQ171" s="50"/>
      <c r="RER171" s="50"/>
      <c r="RES171" s="50"/>
      <c r="RET171" s="50"/>
      <c r="REU171" s="50"/>
      <c r="REV171" s="50"/>
      <c r="REW171" s="50"/>
      <c r="REX171" s="50"/>
      <c r="REY171" s="50"/>
      <c r="REZ171" s="50"/>
      <c r="RFA171" s="50"/>
      <c r="RFB171" s="50"/>
      <c r="RFC171" s="50"/>
      <c r="RFD171" s="50"/>
      <c r="RFE171" s="50"/>
      <c r="RFF171" s="50"/>
      <c r="RFG171" s="50"/>
      <c r="RFH171" s="50"/>
      <c r="RFI171" s="50"/>
      <c r="RFJ171" s="50"/>
      <c r="RFK171" s="50"/>
      <c r="RFL171" s="50"/>
      <c r="RFM171" s="50"/>
      <c r="RFN171" s="50"/>
      <c r="RFO171" s="50"/>
      <c r="RFP171" s="50"/>
      <c r="RFQ171" s="50"/>
      <c r="RFR171" s="50"/>
      <c r="RFS171" s="50"/>
      <c r="RFT171" s="50"/>
      <c r="RFU171" s="50"/>
      <c r="RFV171" s="50"/>
      <c r="RFW171" s="50"/>
      <c r="RFX171" s="50"/>
      <c r="RFY171" s="50"/>
      <c r="RFZ171" s="50"/>
      <c r="RGA171" s="50"/>
      <c r="RGB171" s="50"/>
      <c r="RGC171" s="50"/>
      <c r="RGD171" s="50"/>
      <c r="RGE171" s="50"/>
      <c r="RGF171" s="50"/>
      <c r="RGG171" s="50"/>
      <c r="RGH171" s="50"/>
      <c r="RGI171" s="50"/>
      <c r="RGJ171" s="50"/>
      <c r="RGK171" s="50"/>
      <c r="RGL171" s="50"/>
      <c r="RGM171" s="50"/>
      <c r="RGN171" s="50"/>
      <c r="RGO171" s="50"/>
      <c r="RGP171" s="50"/>
      <c r="RGQ171" s="50"/>
      <c r="RGR171" s="50"/>
      <c r="RGS171" s="50"/>
      <c r="RGT171" s="50"/>
      <c r="RGU171" s="50"/>
      <c r="RGV171" s="50"/>
      <c r="RGW171" s="50"/>
      <c r="RGX171" s="50"/>
      <c r="RGY171" s="50"/>
      <c r="RGZ171" s="50"/>
      <c r="RHA171" s="50"/>
      <c r="RHB171" s="50"/>
      <c r="RHC171" s="50"/>
      <c r="RHD171" s="50"/>
      <c r="RHE171" s="50"/>
      <c r="RHF171" s="50"/>
      <c r="RHG171" s="50"/>
      <c r="RHH171" s="50"/>
      <c r="RHI171" s="50"/>
      <c r="RHJ171" s="50"/>
      <c r="RHK171" s="50"/>
      <c r="RHL171" s="50"/>
      <c r="RHM171" s="50"/>
      <c r="RHN171" s="50"/>
      <c r="RHO171" s="50"/>
      <c r="RHP171" s="50"/>
      <c r="RHQ171" s="50"/>
      <c r="RHR171" s="50"/>
      <c r="RHS171" s="50"/>
      <c r="RHT171" s="50"/>
      <c r="RHU171" s="50"/>
      <c r="RHV171" s="50"/>
      <c r="RHW171" s="50"/>
      <c r="RHX171" s="50"/>
      <c r="RHY171" s="50"/>
      <c r="RHZ171" s="50"/>
      <c r="RIA171" s="50"/>
      <c r="RIB171" s="50"/>
      <c r="RIC171" s="50"/>
      <c r="RID171" s="50"/>
      <c r="RIE171" s="50"/>
      <c r="RIF171" s="50"/>
      <c r="RIG171" s="50"/>
      <c r="RIH171" s="50"/>
      <c r="RII171" s="50"/>
      <c r="RIJ171" s="50"/>
      <c r="RIK171" s="50"/>
      <c r="RIL171" s="50"/>
      <c r="RIM171" s="50"/>
      <c r="RIN171" s="50"/>
      <c r="RIO171" s="50"/>
      <c r="RIP171" s="50"/>
      <c r="RIQ171" s="50"/>
      <c r="RIR171" s="50"/>
      <c r="RIS171" s="50"/>
      <c r="RIT171" s="50"/>
      <c r="RIU171" s="50"/>
      <c r="RIV171" s="50"/>
      <c r="RIW171" s="50"/>
      <c r="RIX171" s="50"/>
      <c r="RIY171" s="50"/>
      <c r="RIZ171" s="50"/>
      <c r="RJA171" s="50"/>
      <c r="RJB171" s="50"/>
      <c r="RJC171" s="50"/>
      <c r="RJD171" s="50"/>
      <c r="RJE171" s="50"/>
      <c r="RJF171" s="50"/>
      <c r="RJG171" s="50"/>
      <c r="RJH171" s="50"/>
      <c r="RJI171" s="50"/>
      <c r="RJJ171" s="50"/>
      <c r="RJK171" s="50"/>
      <c r="RJL171" s="50"/>
      <c r="RJM171" s="50"/>
      <c r="RJN171" s="50"/>
      <c r="RJO171" s="50"/>
      <c r="RJP171" s="50"/>
      <c r="RJQ171" s="50"/>
      <c r="RJR171" s="50"/>
      <c r="RJS171" s="50"/>
      <c r="RJT171" s="50"/>
      <c r="RJU171" s="50"/>
      <c r="RJV171" s="50"/>
      <c r="RJW171" s="50"/>
      <c r="RJX171" s="50"/>
      <c r="RJY171" s="50"/>
      <c r="RJZ171" s="50"/>
      <c r="RKA171" s="50"/>
      <c r="RKB171" s="50"/>
      <c r="RKC171" s="50"/>
      <c r="RKD171" s="50"/>
      <c r="RKE171" s="50"/>
      <c r="RKF171" s="50"/>
      <c r="RKG171" s="50"/>
      <c r="RKH171" s="50"/>
      <c r="RKI171" s="50"/>
      <c r="RKJ171" s="50"/>
      <c r="RKK171" s="50"/>
      <c r="RKL171" s="50"/>
      <c r="RKM171" s="50"/>
      <c r="RKN171" s="50"/>
      <c r="RKO171" s="50"/>
      <c r="RKP171" s="50"/>
      <c r="RKQ171" s="50"/>
      <c r="RKR171" s="50"/>
      <c r="RKS171" s="50"/>
      <c r="RKT171" s="50"/>
      <c r="RKU171" s="50"/>
      <c r="RKV171" s="50"/>
      <c r="RKW171" s="50"/>
      <c r="RKX171" s="50"/>
      <c r="RKY171" s="50"/>
      <c r="RKZ171" s="50"/>
      <c r="RLA171" s="50"/>
      <c r="RLB171" s="50"/>
      <c r="RLC171" s="50"/>
      <c r="RLD171" s="50"/>
      <c r="RLE171" s="50"/>
      <c r="RLF171" s="50"/>
      <c r="RLG171" s="50"/>
      <c r="RLH171" s="50"/>
      <c r="RLI171" s="50"/>
      <c r="RLJ171" s="50"/>
      <c r="RLK171" s="50"/>
      <c r="RLL171" s="50"/>
      <c r="RLM171" s="50"/>
      <c r="RLN171" s="50"/>
      <c r="RLO171" s="50"/>
      <c r="RLP171" s="50"/>
      <c r="RLQ171" s="50"/>
      <c r="RLR171" s="50"/>
      <c r="RLS171" s="50"/>
      <c r="RLT171" s="50"/>
      <c r="RLU171" s="50"/>
      <c r="RLV171" s="50"/>
      <c r="RLW171" s="50"/>
      <c r="RLX171" s="50"/>
      <c r="RLY171" s="50"/>
      <c r="RLZ171" s="50"/>
      <c r="RMA171" s="50"/>
      <c r="RMB171" s="50"/>
      <c r="RMC171" s="50"/>
      <c r="RMD171" s="50"/>
      <c r="RME171" s="50"/>
      <c r="RMF171" s="50"/>
      <c r="RMG171" s="50"/>
      <c r="RMH171" s="50"/>
      <c r="RMI171" s="50"/>
      <c r="RMJ171" s="50"/>
      <c r="RMK171" s="50"/>
      <c r="RML171" s="50"/>
      <c r="RMM171" s="50"/>
      <c r="RMN171" s="50"/>
      <c r="RMO171" s="50"/>
      <c r="RMP171" s="50"/>
      <c r="RMQ171" s="50"/>
      <c r="RMR171" s="50"/>
      <c r="RMS171" s="50"/>
      <c r="RMT171" s="50"/>
      <c r="RMU171" s="50"/>
      <c r="RMV171" s="50"/>
      <c r="RMW171" s="50"/>
      <c r="RMX171" s="50"/>
      <c r="RMY171" s="50"/>
      <c r="RMZ171" s="50"/>
      <c r="RNA171" s="50"/>
      <c r="RNB171" s="50"/>
      <c r="RNC171" s="50"/>
      <c r="RND171" s="50"/>
      <c r="RNE171" s="50"/>
      <c r="RNF171" s="50"/>
      <c r="RNG171" s="50"/>
      <c r="RNH171" s="50"/>
      <c r="RNI171" s="50"/>
      <c r="RNJ171" s="50"/>
      <c r="RNK171" s="50"/>
      <c r="RNL171" s="50"/>
      <c r="RNN171" s="50"/>
      <c r="RNP171" s="50"/>
      <c r="RNQ171" s="50"/>
      <c r="RNR171" s="50"/>
      <c r="RNS171" s="50"/>
      <c r="RNT171" s="50"/>
      <c r="RNU171" s="50"/>
      <c r="RNV171" s="50"/>
      <c r="RNW171" s="50"/>
      <c r="ROB171" s="50"/>
      <c r="ROC171" s="50"/>
      <c r="ROD171" s="50"/>
      <c r="ROE171" s="50"/>
      <c r="ROF171" s="50"/>
      <c r="ROG171" s="50"/>
      <c r="ROH171" s="50"/>
      <c r="ROI171" s="50"/>
      <c r="ROJ171" s="50"/>
      <c r="ROK171" s="50"/>
      <c r="ROL171" s="50"/>
      <c r="ROM171" s="50"/>
      <c r="RON171" s="50"/>
      <c r="ROO171" s="50"/>
      <c r="ROP171" s="50"/>
      <c r="ROQ171" s="50"/>
      <c r="ROR171" s="50"/>
      <c r="ROS171" s="50"/>
      <c r="ROT171" s="50"/>
      <c r="ROU171" s="50"/>
      <c r="ROV171" s="50"/>
      <c r="ROW171" s="50"/>
      <c r="ROX171" s="50"/>
      <c r="ROY171" s="50"/>
      <c r="ROZ171" s="50"/>
      <c r="RPA171" s="50"/>
      <c r="RPB171" s="50"/>
      <c r="RPC171" s="50"/>
      <c r="RPD171" s="50"/>
      <c r="RPE171" s="50"/>
      <c r="RPF171" s="50"/>
      <c r="RPG171" s="50"/>
      <c r="RPH171" s="50"/>
      <c r="RPI171" s="50"/>
      <c r="RPJ171" s="50"/>
      <c r="RPK171" s="50"/>
      <c r="RPL171" s="50"/>
      <c r="RPM171" s="50"/>
      <c r="RPN171" s="50"/>
      <c r="RPO171" s="50"/>
      <c r="RPP171" s="50"/>
      <c r="RPQ171" s="50"/>
      <c r="RPR171" s="50"/>
      <c r="RPS171" s="50"/>
      <c r="RPT171" s="50"/>
      <c r="RPU171" s="50"/>
      <c r="RPV171" s="50"/>
      <c r="RPW171" s="50"/>
      <c r="RPX171" s="50"/>
      <c r="RPY171" s="50"/>
      <c r="RPZ171" s="50"/>
      <c r="RQA171" s="50"/>
      <c r="RQB171" s="50"/>
      <c r="RQC171" s="50"/>
      <c r="RQD171" s="50"/>
      <c r="RQE171" s="50"/>
      <c r="RQF171" s="50"/>
      <c r="RQG171" s="50"/>
      <c r="RQH171" s="50"/>
      <c r="RQI171" s="50"/>
      <c r="RQJ171" s="50"/>
      <c r="RQK171" s="50"/>
      <c r="RQL171" s="50"/>
      <c r="RQM171" s="50"/>
      <c r="RQN171" s="50"/>
      <c r="RQO171" s="50"/>
      <c r="RQP171" s="50"/>
      <c r="RQQ171" s="50"/>
      <c r="RQR171" s="50"/>
      <c r="RQS171" s="50"/>
      <c r="RQT171" s="50"/>
      <c r="RQU171" s="50"/>
      <c r="RQV171" s="50"/>
      <c r="RQW171" s="50"/>
      <c r="RQX171" s="50"/>
      <c r="RQY171" s="50"/>
      <c r="RQZ171" s="50"/>
      <c r="RRA171" s="50"/>
      <c r="RRB171" s="50"/>
      <c r="RRC171" s="50"/>
      <c r="RRD171" s="50"/>
      <c r="RRE171" s="50"/>
      <c r="RRF171" s="50"/>
      <c r="RRG171" s="50"/>
      <c r="RRH171" s="50"/>
      <c r="RRI171" s="50"/>
      <c r="RRJ171" s="50"/>
      <c r="RRK171" s="50"/>
      <c r="RRL171" s="50"/>
      <c r="RRM171" s="50"/>
      <c r="RRN171" s="50"/>
      <c r="RRO171" s="50"/>
      <c r="RRP171" s="50"/>
      <c r="RRQ171" s="50"/>
      <c r="RRR171" s="50"/>
      <c r="RRS171" s="50"/>
      <c r="RRT171" s="50"/>
      <c r="RRU171" s="50"/>
      <c r="RRV171" s="50"/>
      <c r="RRW171" s="50"/>
      <c r="RRX171" s="50"/>
      <c r="RRY171" s="50"/>
      <c r="RRZ171" s="50"/>
      <c r="RSA171" s="50"/>
      <c r="RSB171" s="50"/>
      <c r="RSC171" s="50"/>
      <c r="RSD171" s="50"/>
      <c r="RSE171" s="50"/>
      <c r="RSF171" s="50"/>
      <c r="RSG171" s="50"/>
      <c r="RSH171" s="50"/>
      <c r="RSI171" s="50"/>
      <c r="RSJ171" s="50"/>
      <c r="RSK171" s="50"/>
      <c r="RSL171" s="50"/>
      <c r="RSM171" s="50"/>
      <c r="RSN171" s="50"/>
      <c r="RSO171" s="50"/>
      <c r="RSP171" s="50"/>
      <c r="RSQ171" s="50"/>
      <c r="RSR171" s="50"/>
      <c r="RSS171" s="50"/>
      <c r="RST171" s="50"/>
      <c r="RSU171" s="50"/>
      <c r="RSV171" s="50"/>
      <c r="RSW171" s="50"/>
      <c r="RSX171" s="50"/>
      <c r="RSY171" s="50"/>
      <c r="RSZ171" s="50"/>
      <c r="RTA171" s="50"/>
      <c r="RTB171" s="50"/>
      <c r="RTC171" s="50"/>
      <c r="RTD171" s="50"/>
      <c r="RTE171" s="50"/>
      <c r="RTF171" s="50"/>
      <c r="RTG171" s="50"/>
      <c r="RTH171" s="50"/>
      <c r="RTI171" s="50"/>
      <c r="RTJ171" s="50"/>
      <c r="RTK171" s="50"/>
      <c r="RTL171" s="50"/>
      <c r="RTM171" s="50"/>
      <c r="RTN171" s="50"/>
      <c r="RTO171" s="50"/>
      <c r="RTP171" s="50"/>
      <c r="RTQ171" s="50"/>
      <c r="RTR171" s="50"/>
      <c r="RTS171" s="50"/>
      <c r="RTT171" s="50"/>
      <c r="RTU171" s="50"/>
      <c r="RTV171" s="50"/>
      <c r="RTW171" s="50"/>
      <c r="RTX171" s="50"/>
      <c r="RTY171" s="50"/>
      <c r="RTZ171" s="50"/>
      <c r="RUA171" s="50"/>
      <c r="RUB171" s="50"/>
      <c r="RUC171" s="50"/>
      <c r="RUD171" s="50"/>
      <c r="RUE171" s="50"/>
      <c r="RUF171" s="50"/>
      <c r="RUG171" s="50"/>
      <c r="RUH171" s="50"/>
      <c r="RUI171" s="50"/>
      <c r="RUJ171" s="50"/>
      <c r="RUK171" s="50"/>
      <c r="RUL171" s="50"/>
      <c r="RUM171" s="50"/>
      <c r="RUN171" s="50"/>
      <c r="RUO171" s="50"/>
      <c r="RUP171" s="50"/>
      <c r="RUQ171" s="50"/>
      <c r="RUR171" s="50"/>
      <c r="RUS171" s="50"/>
      <c r="RUT171" s="50"/>
      <c r="RUU171" s="50"/>
      <c r="RUV171" s="50"/>
      <c r="RUW171" s="50"/>
      <c r="RUX171" s="50"/>
      <c r="RUY171" s="50"/>
      <c r="RUZ171" s="50"/>
      <c r="RVA171" s="50"/>
      <c r="RVB171" s="50"/>
      <c r="RVC171" s="50"/>
      <c r="RVD171" s="50"/>
      <c r="RVE171" s="50"/>
      <c r="RVF171" s="50"/>
      <c r="RVG171" s="50"/>
      <c r="RVH171" s="50"/>
      <c r="RVI171" s="50"/>
      <c r="RVJ171" s="50"/>
      <c r="RVK171" s="50"/>
      <c r="RVL171" s="50"/>
      <c r="RVM171" s="50"/>
      <c r="RVN171" s="50"/>
      <c r="RVO171" s="50"/>
      <c r="RVP171" s="50"/>
      <c r="RVQ171" s="50"/>
      <c r="RVR171" s="50"/>
      <c r="RVS171" s="50"/>
      <c r="RVT171" s="50"/>
      <c r="RVU171" s="50"/>
      <c r="RVV171" s="50"/>
      <c r="RVW171" s="50"/>
      <c r="RVX171" s="50"/>
      <c r="RVY171" s="50"/>
      <c r="RVZ171" s="50"/>
      <c r="RWA171" s="50"/>
      <c r="RWB171" s="50"/>
      <c r="RWC171" s="50"/>
      <c r="RWD171" s="50"/>
      <c r="RWE171" s="50"/>
      <c r="RWF171" s="50"/>
      <c r="RWG171" s="50"/>
      <c r="RWH171" s="50"/>
      <c r="RWI171" s="50"/>
      <c r="RWJ171" s="50"/>
      <c r="RWK171" s="50"/>
      <c r="RWL171" s="50"/>
      <c r="RWM171" s="50"/>
      <c r="RWN171" s="50"/>
      <c r="RWO171" s="50"/>
      <c r="RWP171" s="50"/>
      <c r="RWQ171" s="50"/>
      <c r="RWR171" s="50"/>
      <c r="RWS171" s="50"/>
      <c r="RWT171" s="50"/>
      <c r="RWU171" s="50"/>
      <c r="RWV171" s="50"/>
      <c r="RWW171" s="50"/>
      <c r="RWX171" s="50"/>
      <c r="RWY171" s="50"/>
      <c r="RWZ171" s="50"/>
      <c r="RXA171" s="50"/>
      <c r="RXB171" s="50"/>
      <c r="RXC171" s="50"/>
      <c r="RXD171" s="50"/>
      <c r="RXE171" s="50"/>
      <c r="RXF171" s="50"/>
      <c r="RXG171" s="50"/>
      <c r="RXH171" s="50"/>
      <c r="RXJ171" s="50"/>
      <c r="RXL171" s="50"/>
      <c r="RXM171" s="50"/>
      <c r="RXN171" s="50"/>
      <c r="RXO171" s="50"/>
      <c r="RXP171" s="50"/>
      <c r="RXQ171" s="50"/>
      <c r="RXR171" s="50"/>
      <c r="RXS171" s="50"/>
      <c r="RXX171" s="50"/>
      <c r="RXY171" s="50"/>
      <c r="RXZ171" s="50"/>
      <c r="RYA171" s="50"/>
      <c r="RYB171" s="50"/>
      <c r="RYC171" s="50"/>
      <c r="RYD171" s="50"/>
      <c r="RYE171" s="50"/>
      <c r="RYF171" s="50"/>
      <c r="RYG171" s="50"/>
      <c r="RYH171" s="50"/>
      <c r="RYI171" s="50"/>
      <c r="RYJ171" s="50"/>
      <c r="RYK171" s="50"/>
      <c r="RYL171" s="50"/>
      <c r="RYM171" s="50"/>
      <c r="RYN171" s="50"/>
      <c r="RYO171" s="50"/>
      <c r="RYP171" s="50"/>
      <c r="RYQ171" s="50"/>
      <c r="RYR171" s="50"/>
      <c r="RYS171" s="50"/>
      <c r="RYT171" s="50"/>
      <c r="RYU171" s="50"/>
      <c r="RYV171" s="50"/>
      <c r="RYW171" s="50"/>
      <c r="RYX171" s="50"/>
      <c r="RYY171" s="50"/>
      <c r="RYZ171" s="50"/>
      <c r="RZA171" s="50"/>
      <c r="RZB171" s="50"/>
      <c r="RZC171" s="50"/>
      <c r="RZD171" s="50"/>
      <c r="RZE171" s="50"/>
      <c r="RZF171" s="50"/>
      <c r="RZG171" s="50"/>
      <c r="RZH171" s="50"/>
      <c r="RZI171" s="50"/>
      <c r="RZJ171" s="50"/>
      <c r="RZK171" s="50"/>
      <c r="RZL171" s="50"/>
      <c r="RZM171" s="50"/>
      <c r="RZN171" s="50"/>
      <c r="RZO171" s="50"/>
      <c r="RZP171" s="50"/>
      <c r="RZQ171" s="50"/>
      <c r="RZR171" s="50"/>
      <c r="RZS171" s="50"/>
      <c r="RZT171" s="50"/>
      <c r="RZU171" s="50"/>
      <c r="RZV171" s="50"/>
      <c r="RZW171" s="50"/>
      <c r="RZX171" s="50"/>
      <c r="RZY171" s="50"/>
      <c r="RZZ171" s="50"/>
      <c r="SAA171" s="50"/>
      <c r="SAB171" s="50"/>
      <c r="SAC171" s="50"/>
      <c r="SAD171" s="50"/>
      <c r="SAE171" s="50"/>
      <c r="SAF171" s="50"/>
      <c r="SAG171" s="50"/>
      <c r="SAH171" s="50"/>
      <c r="SAI171" s="50"/>
      <c r="SAJ171" s="50"/>
      <c r="SAK171" s="50"/>
      <c r="SAL171" s="50"/>
      <c r="SAM171" s="50"/>
      <c r="SAN171" s="50"/>
      <c r="SAO171" s="50"/>
      <c r="SAP171" s="50"/>
      <c r="SAQ171" s="50"/>
      <c r="SAR171" s="50"/>
      <c r="SAS171" s="50"/>
      <c r="SAT171" s="50"/>
      <c r="SAU171" s="50"/>
      <c r="SAV171" s="50"/>
      <c r="SAW171" s="50"/>
      <c r="SAX171" s="50"/>
      <c r="SAY171" s="50"/>
      <c r="SAZ171" s="50"/>
      <c r="SBA171" s="50"/>
      <c r="SBB171" s="50"/>
      <c r="SBC171" s="50"/>
      <c r="SBD171" s="50"/>
      <c r="SBE171" s="50"/>
      <c r="SBF171" s="50"/>
      <c r="SBG171" s="50"/>
      <c r="SBH171" s="50"/>
      <c r="SBI171" s="50"/>
      <c r="SBJ171" s="50"/>
      <c r="SBK171" s="50"/>
      <c r="SBL171" s="50"/>
      <c r="SBM171" s="50"/>
      <c r="SBN171" s="50"/>
      <c r="SBO171" s="50"/>
      <c r="SBP171" s="50"/>
      <c r="SBQ171" s="50"/>
      <c r="SBR171" s="50"/>
      <c r="SBS171" s="50"/>
      <c r="SBT171" s="50"/>
      <c r="SBU171" s="50"/>
      <c r="SBV171" s="50"/>
      <c r="SBW171" s="50"/>
      <c r="SBX171" s="50"/>
      <c r="SBY171" s="50"/>
      <c r="SBZ171" s="50"/>
      <c r="SCA171" s="50"/>
      <c r="SCB171" s="50"/>
      <c r="SCC171" s="50"/>
      <c r="SCD171" s="50"/>
      <c r="SCE171" s="50"/>
      <c r="SCF171" s="50"/>
      <c r="SCG171" s="50"/>
      <c r="SCH171" s="50"/>
      <c r="SCI171" s="50"/>
      <c r="SCJ171" s="50"/>
      <c r="SCK171" s="50"/>
      <c r="SCL171" s="50"/>
      <c r="SCM171" s="50"/>
      <c r="SCN171" s="50"/>
      <c r="SCO171" s="50"/>
      <c r="SCP171" s="50"/>
      <c r="SCQ171" s="50"/>
      <c r="SCR171" s="50"/>
      <c r="SCS171" s="50"/>
      <c r="SCT171" s="50"/>
      <c r="SCU171" s="50"/>
      <c r="SCV171" s="50"/>
      <c r="SCW171" s="50"/>
      <c r="SCX171" s="50"/>
      <c r="SCY171" s="50"/>
      <c r="SCZ171" s="50"/>
      <c r="SDA171" s="50"/>
      <c r="SDB171" s="50"/>
      <c r="SDC171" s="50"/>
      <c r="SDD171" s="50"/>
      <c r="SDE171" s="50"/>
      <c r="SDF171" s="50"/>
      <c r="SDG171" s="50"/>
      <c r="SDH171" s="50"/>
      <c r="SDI171" s="50"/>
      <c r="SDJ171" s="50"/>
      <c r="SDK171" s="50"/>
      <c r="SDL171" s="50"/>
      <c r="SDM171" s="50"/>
      <c r="SDN171" s="50"/>
      <c r="SDO171" s="50"/>
      <c r="SDP171" s="50"/>
      <c r="SDQ171" s="50"/>
      <c r="SDR171" s="50"/>
      <c r="SDS171" s="50"/>
      <c r="SDT171" s="50"/>
      <c r="SDU171" s="50"/>
      <c r="SDV171" s="50"/>
      <c r="SDW171" s="50"/>
      <c r="SDX171" s="50"/>
      <c r="SDY171" s="50"/>
      <c r="SDZ171" s="50"/>
      <c r="SEA171" s="50"/>
      <c r="SEB171" s="50"/>
      <c r="SEC171" s="50"/>
      <c r="SED171" s="50"/>
      <c r="SEE171" s="50"/>
      <c r="SEF171" s="50"/>
      <c r="SEG171" s="50"/>
      <c r="SEH171" s="50"/>
      <c r="SEI171" s="50"/>
      <c r="SEJ171" s="50"/>
      <c r="SEK171" s="50"/>
      <c r="SEL171" s="50"/>
      <c r="SEM171" s="50"/>
      <c r="SEN171" s="50"/>
      <c r="SEO171" s="50"/>
      <c r="SEP171" s="50"/>
      <c r="SEQ171" s="50"/>
      <c r="SER171" s="50"/>
      <c r="SES171" s="50"/>
      <c r="SET171" s="50"/>
      <c r="SEU171" s="50"/>
      <c r="SEV171" s="50"/>
      <c r="SEW171" s="50"/>
      <c r="SEX171" s="50"/>
      <c r="SEY171" s="50"/>
      <c r="SEZ171" s="50"/>
      <c r="SFA171" s="50"/>
      <c r="SFB171" s="50"/>
      <c r="SFC171" s="50"/>
      <c r="SFD171" s="50"/>
      <c r="SFE171" s="50"/>
      <c r="SFF171" s="50"/>
      <c r="SFG171" s="50"/>
      <c r="SFH171" s="50"/>
      <c r="SFI171" s="50"/>
      <c r="SFJ171" s="50"/>
      <c r="SFK171" s="50"/>
      <c r="SFL171" s="50"/>
      <c r="SFM171" s="50"/>
      <c r="SFN171" s="50"/>
      <c r="SFO171" s="50"/>
      <c r="SFP171" s="50"/>
      <c r="SFQ171" s="50"/>
      <c r="SFR171" s="50"/>
      <c r="SFS171" s="50"/>
      <c r="SFT171" s="50"/>
      <c r="SFU171" s="50"/>
      <c r="SFV171" s="50"/>
      <c r="SFW171" s="50"/>
      <c r="SFX171" s="50"/>
      <c r="SFY171" s="50"/>
      <c r="SFZ171" s="50"/>
      <c r="SGA171" s="50"/>
      <c r="SGB171" s="50"/>
      <c r="SGC171" s="50"/>
      <c r="SGD171" s="50"/>
      <c r="SGE171" s="50"/>
      <c r="SGF171" s="50"/>
      <c r="SGG171" s="50"/>
      <c r="SGH171" s="50"/>
      <c r="SGI171" s="50"/>
      <c r="SGJ171" s="50"/>
      <c r="SGK171" s="50"/>
      <c r="SGL171" s="50"/>
      <c r="SGM171" s="50"/>
      <c r="SGN171" s="50"/>
      <c r="SGO171" s="50"/>
      <c r="SGP171" s="50"/>
      <c r="SGQ171" s="50"/>
      <c r="SGR171" s="50"/>
      <c r="SGS171" s="50"/>
      <c r="SGT171" s="50"/>
      <c r="SGU171" s="50"/>
      <c r="SGV171" s="50"/>
      <c r="SGW171" s="50"/>
      <c r="SGX171" s="50"/>
      <c r="SGY171" s="50"/>
      <c r="SGZ171" s="50"/>
      <c r="SHA171" s="50"/>
      <c r="SHB171" s="50"/>
      <c r="SHC171" s="50"/>
      <c r="SHD171" s="50"/>
      <c r="SHF171" s="50"/>
      <c r="SHH171" s="50"/>
      <c r="SHI171" s="50"/>
      <c r="SHJ171" s="50"/>
      <c r="SHK171" s="50"/>
      <c r="SHL171" s="50"/>
      <c r="SHM171" s="50"/>
      <c r="SHN171" s="50"/>
      <c r="SHO171" s="50"/>
      <c r="SHT171" s="50"/>
      <c r="SHU171" s="50"/>
      <c r="SHV171" s="50"/>
      <c r="SHW171" s="50"/>
      <c r="SHX171" s="50"/>
      <c r="SHY171" s="50"/>
      <c r="SHZ171" s="50"/>
      <c r="SIA171" s="50"/>
      <c r="SIB171" s="50"/>
      <c r="SIC171" s="50"/>
      <c r="SID171" s="50"/>
      <c r="SIE171" s="50"/>
      <c r="SIF171" s="50"/>
      <c r="SIG171" s="50"/>
      <c r="SIH171" s="50"/>
      <c r="SII171" s="50"/>
      <c r="SIJ171" s="50"/>
      <c r="SIK171" s="50"/>
      <c r="SIL171" s="50"/>
      <c r="SIM171" s="50"/>
      <c r="SIN171" s="50"/>
      <c r="SIO171" s="50"/>
      <c r="SIP171" s="50"/>
      <c r="SIQ171" s="50"/>
      <c r="SIR171" s="50"/>
      <c r="SIS171" s="50"/>
      <c r="SIT171" s="50"/>
      <c r="SIU171" s="50"/>
      <c r="SIV171" s="50"/>
      <c r="SIW171" s="50"/>
      <c r="SIX171" s="50"/>
      <c r="SIY171" s="50"/>
      <c r="SIZ171" s="50"/>
      <c r="SJA171" s="50"/>
      <c r="SJB171" s="50"/>
      <c r="SJC171" s="50"/>
      <c r="SJD171" s="50"/>
      <c r="SJE171" s="50"/>
      <c r="SJF171" s="50"/>
      <c r="SJG171" s="50"/>
      <c r="SJH171" s="50"/>
      <c r="SJI171" s="50"/>
      <c r="SJJ171" s="50"/>
      <c r="SJK171" s="50"/>
      <c r="SJL171" s="50"/>
      <c r="SJM171" s="50"/>
      <c r="SJN171" s="50"/>
      <c r="SJO171" s="50"/>
      <c r="SJP171" s="50"/>
      <c r="SJQ171" s="50"/>
      <c r="SJR171" s="50"/>
      <c r="SJS171" s="50"/>
      <c r="SJT171" s="50"/>
      <c r="SJU171" s="50"/>
      <c r="SJV171" s="50"/>
      <c r="SJW171" s="50"/>
      <c r="SJX171" s="50"/>
      <c r="SJY171" s="50"/>
      <c r="SJZ171" s="50"/>
      <c r="SKA171" s="50"/>
      <c r="SKB171" s="50"/>
      <c r="SKC171" s="50"/>
      <c r="SKD171" s="50"/>
      <c r="SKE171" s="50"/>
      <c r="SKF171" s="50"/>
      <c r="SKG171" s="50"/>
      <c r="SKH171" s="50"/>
      <c r="SKI171" s="50"/>
      <c r="SKJ171" s="50"/>
      <c r="SKK171" s="50"/>
      <c r="SKL171" s="50"/>
      <c r="SKM171" s="50"/>
      <c r="SKN171" s="50"/>
      <c r="SKO171" s="50"/>
      <c r="SKP171" s="50"/>
      <c r="SKQ171" s="50"/>
      <c r="SKR171" s="50"/>
      <c r="SKS171" s="50"/>
      <c r="SKT171" s="50"/>
      <c r="SKU171" s="50"/>
      <c r="SKV171" s="50"/>
      <c r="SKW171" s="50"/>
      <c r="SKX171" s="50"/>
      <c r="SKY171" s="50"/>
      <c r="SKZ171" s="50"/>
      <c r="SLA171" s="50"/>
      <c r="SLB171" s="50"/>
      <c r="SLC171" s="50"/>
      <c r="SLD171" s="50"/>
      <c r="SLE171" s="50"/>
      <c r="SLF171" s="50"/>
      <c r="SLG171" s="50"/>
      <c r="SLH171" s="50"/>
      <c r="SLI171" s="50"/>
      <c r="SLJ171" s="50"/>
      <c r="SLK171" s="50"/>
      <c r="SLL171" s="50"/>
      <c r="SLM171" s="50"/>
      <c r="SLN171" s="50"/>
      <c r="SLO171" s="50"/>
      <c r="SLP171" s="50"/>
      <c r="SLQ171" s="50"/>
      <c r="SLR171" s="50"/>
      <c r="SLS171" s="50"/>
      <c r="SLT171" s="50"/>
      <c r="SLU171" s="50"/>
      <c r="SLV171" s="50"/>
      <c r="SLW171" s="50"/>
      <c r="SLX171" s="50"/>
      <c r="SLY171" s="50"/>
      <c r="SLZ171" s="50"/>
      <c r="SMA171" s="50"/>
      <c r="SMB171" s="50"/>
      <c r="SMC171" s="50"/>
      <c r="SMD171" s="50"/>
      <c r="SME171" s="50"/>
      <c r="SMF171" s="50"/>
      <c r="SMG171" s="50"/>
      <c r="SMH171" s="50"/>
      <c r="SMI171" s="50"/>
      <c r="SMJ171" s="50"/>
      <c r="SMK171" s="50"/>
      <c r="SML171" s="50"/>
      <c r="SMM171" s="50"/>
      <c r="SMN171" s="50"/>
      <c r="SMO171" s="50"/>
      <c r="SMP171" s="50"/>
      <c r="SMQ171" s="50"/>
      <c r="SMR171" s="50"/>
      <c r="SMS171" s="50"/>
      <c r="SMT171" s="50"/>
      <c r="SMU171" s="50"/>
      <c r="SMV171" s="50"/>
      <c r="SMW171" s="50"/>
      <c r="SMX171" s="50"/>
      <c r="SMY171" s="50"/>
      <c r="SMZ171" s="50"/>
      <c r="SNA171" s="50"/>
      <c r="SNB171" s="50"/>
      <c r="SNC171" s="50"/>
      <c r="SND171" s="50"/>
      <c r="SNE171" s="50"/>
      <c r="SNF171" s="50"/>
      <c r="SNG171" s="50"/>
      <c r="SNH171" s="50"/>
      <c r="SNI171" s="50"/>
      <c r="SNJ171" s="50"/>
      <c r="SNK171" s="50"/>
      <c r="SNL171" s="50"/>
      <c r="SNM171" s="50"/>
      <c r="SNN171" s="50"/>
      <c r="SNO171" s="50"/>
      <c r="SNP171" s="50"/>
      <c r="SNQ171" s="50"/>
      <c r="SNR171" s="50"/>
      <c r="SNS171" s="50"/>
      <c r="SNT171" s="50"/>
      <c r="SNU171" s="50"/>
      <c r="SNV171" s="50"/>
      <c r="SNW171" s="50"/>
      <c r="SNX171" s="50"/>
      <c r="SNY171" s="50"/>
      <c r="SNZ171" s="50"/>
      <c r="SOA171" s="50"/>
      <c r="SOB171" s="50"/>
      <c r="SOC171" s="50"/>
      <c r="SOD171" s="50"/>
      <c r="SOE171" s="50"/>
      <c r="SOF171" s="50"/>
      <c r="SOG171" s="50"/>
      <c r="SOH171" s="50"/>
      <c r="SOI171" s="50"/>
      <c r="SOJ171" s="50"/>
      <c r="SOK171" s="50"/>
      <c r="SOL171" s="50"/>
      <c r="SOM171" s="50"/>
      <c r="SON171" s="50"/>
      <c r="SOO171" s="50"/>
      <c r="SOP171" s="50"/>
      <c r="SOQ171" s="50"/>
      <c r="SOR171" s="50"/>
      <c r="SOS171" s="50"/>
      <c r="SOT171" s="50"/>
      <c r="SOU171" s="50"/>
      <c r="SOV171" s="50"/>
      <c r="SOW171" s="50"/>
      <c r="SOX171" s="50"/>
      <c r="SOY171" s="50"/>
      <c r="SOZ171" s="50"/>
      <c r="SPA171" s="50"/>
      <c r="SPB171" s="50"/>
      <c r="SPC171" s="50"/>
      <c r="SPD171" s="50"/>
      <c r="SPE171" s="50"/>
      <c r="SPF171" s="50"/>
      <c r="SPG171" s="50"/>
      <c r="SPH171" s="50"/>
      <c r="SPI171" s="50"/>
      <c r="SPJ171" s="50"/>
      <c r="SPK171" s="50"/>
      <c r="SPL171" s="50"/>
      <c r="SPM171" s="50"/>
      <c r="SPN171" s="50"/>
      <c r="SPO171" s="50"/>
      <c r="SPP171" s="50"/>
      <c r="SPQ171" s="50"/>
      <c r="SPR171" s="50"/>
      <c r="SPS171" s="50"/>
      <c r="SPT171" s="50"/>
      <c r="SPU171" s="50"/>
      <c r="SPV171" s="50"/>
      <c r="SPW171" s="50"/>
      <c r="SPX171" s="50"/>
      <c r="SPY171" s="50"/>
      <c r="SPZ171" s="50"/>
      <c r="SQA171" s="50"/>
      <c r="SQB171" s="50"/>
      <c r="SQC171" s="50"/>
      <c r="SQD171" s="50"/>
      <c r="SQE171" s="50"/>
      <c r="SQF171" s="50"/>
      <c r="SQG171" s="50"/>
      <c r="SQH171" s="50"/>
      <c r="SQI171" s="50"/>
      <c r="SQJ171" s="50"/>
      <c r="SQK171" s="50"/>
      <c r="SQL171" s="50"/>
      <c r="SQM171" s="50"/>
      <c r="SQN171" s="50"/>
      <c r="SQO171" s="50"/>
      <c r="SQP171" s="50"/>
      <c r="SQQ171" s="50"/>
      <c r="SQR171" s="50"/>
      <c r="SQS171" s="50"/>
      <c r="SQT171" s="50"/>
      <c r="SQU171" s="50"/>
      <c r="SQV171" s="50"/>
      <c r="SQW171" s="50"/>
      <c r="SQX171" s="50"/>
      <c r="SQY171" s="50"/>
      <c r="SQZ171" s="50"/>
      <c r="SRB171" s="50"/>
      <c r="SRD171" s="50"/>
      <c r="SRE171" s="50"/>
      <c r="SRF171" s="50"/>
      <c r="SRG171" s="50"/>
      <c r="SRH171" s="50"/>
      <c r="SRI171" s="50"/>
      <c r="SRJ171" s="50"/>
      <c r="SRK171" s="50"/>
      <c r="SRP171" s="50"/>
      <c r="SRQ171" s="50"/>
      <c r="SRR171" s="50"/>
      <c r="SRS171" s="50"/>
      <c r="SRT171" s="50"/>
      <c r="SRU171" s="50"/>
      <c r="SRV171" s="50"/>
      <c r="SRW171" s="50"/>
      <c r="SRX171" s="50"/>
      <c r="SRY171" s="50"/>
      <c r="SRZ171" s="50"/>
      <c r="SSA171" s="50"/>
      <c r="SSB171" s="50"/>
      <c r="SSC171" s="50"/>
      <c r="SSD171" s="50"/>
      <c r="SSE171" s="50"/>
      <c r="SSF171" s="50"/>
      <c r="SSG171" s="50"/>
      <c r="SSH171" s="50"/>
      <c r="SSI171" s="50"/>
      <c r="SSJ171" s="50"/>
      <c r="SSK171" s="50"/>
      <c r="SSL171" s="50"/>
      <c r="SSM171" s="50"/>
      <c r="SSN171" s="50"/>
      <c r="SSO171" s="50"/>
      <c r="SSP171" s="50"/>
      <c r="SSQ171" s="50"/>
      <c r="SSR171" s="50"/>
      <c r="SSS171" s="50"/>
      <c r="SST171" s="50"/>
      <c r="SSU171" s="50"/>
      <c r="SSV171" s="50"/>
      <c r="SSW171" s="50"/>
      <c r="SSX171" s="50"/>
      <c r="SSY171" s="50"/>
      <c r="SSZ171" s="50"/>
      <c r="STA171" s="50"/>
      <c r="STB171" s="50"/>
      <c r="STC171" s="50"/>
      <c r="STD171" s="50"/>
      <c r="STE171" s="50"/>
      <c r="STF171" s="50"/>
      <c r="STG171" s="50"/>
      <c r="STH171" s="50"/>
      <c r="STI171" s="50"/>
      <c r="STJ171" s="50"/>
      <c r="STK171" s="50"/>
      <c r="STL171" s="50"/>
      <c r="STM171" s="50"/>
      <c r="STN171" s="50"/>
      <c r="STO171" s="50"/>
      <c r="STP171" s="50"/>
      <c r="STQ171" s="50"/>
      <c r="STR171" s="50"/>
      <c r="STS171" s="50"/>
      <c r="STT171" s="50"/>
      <c r="STU171" s="50"/>
      <c r="STV171" s="50"/>
      <c r="STW171" s="50"/>
      <c r="STX171" s="50"/>
      <c r="STY171" s="50"/>
      <c r="STZ171" s="50"/>
      <c r="SUA171" s="50"/>
      <c r="SUB171" s="50"/>
      <c r="SUC171" s="50"/>
      <c r="SUD171" s="50"/>
      <c r="SUE171" s="50"/>
      <c r="SUF171" s="50"/>
      <c r="SUG171" s="50"/>
      <c r="SUH171" s="50"/>
      <c r="SUI171" s="50"/>
      <c r="SUJ171" s="50"/>
      <c r="SUK171" s="50"/>
      <c r="SUL171" s="50"/>
      <c r="SUM171" s="50"/>
      <c r="SUN171" s="50"/>
      <c r="SUO171" s="50"/>
      <c r="SUP171" s="50"/>
      <c r="SUQ171" s="50"/>
      <c r="SUR171" s="50"/>
      <c r="SUS171" s="50"/>
      <c r="SUT171" s="50"/>
      <c r="SUU171" s="50"/>
      <c r="SUV171" s="50"/>
      <c r="SUW171" s="50"/>
      <c r="SUX171" s="50"/>
      <c r="SUY171" s="50"/>
      <c r="SUZ171" s="50"/>
      <c r="SVA171" s="50"/>
      <c r="SVB171" s="50"/>
      <c r="SVC171" s="50"/>
      <c r="SVD171" s="50"/>
      <c r="SVE171" s="50"/>
      <c r="SVF171" s="50"/>
      <c r="SVG171" s="50"/>
      <c r="SVH171" s="50"/>
      <c r="SVI171" s="50"/>
      <c r="SVJ171" s="50"/>
      <c r="SVK171" s="50"/>
      <c r="SVL171" s="50"/>
      <c r="SVM171" s="50"/>
      <c r="SVN171" s="50"/>
      <c r="SVO171" s="50"/>
      <c r="SVP171" s="50"/>
      <c r="SVQ171" s="50"/>
      <c r="SVR171" s="50"/>
      <c r="SVS171" s="50"/>
      <c r="SVT171" s="50"/>
      <c r="SVU171" s="50"/>
      <c r="SVV171" s="50"/>
      <c r="SVW171" s="50"/>
      <c r="SVX171" s="50"/>
      <c r="SVY171" s="50"/>
      <c r="SVZ171" s="50"/>
      <c r="SWA171" s="50"/>
      <c r="SWB171" s="50"/>
      <c r="SWC171" s="50"/>
      <c r="SWD171" s="50"/>
      <c r="SWE171" s="50"/>
      <c r="SWF171" s="50"/>
      <c r="SWG171" s="50"/>
      <c r="SWH171" s="50"/>
      <c r="SWI171" s="50"/>
      <c r="SWJ171" s="50"/>
      <c r="SWK171" s="50"/>
      <c r="SWL171" s="50"/>
      <c r="SWM171" s="50"/>
      <c r="SWN171" s="50"/>
      <c r="SWO171" s="50"/>
      <c r="SWP171" s="50"/>
      <c r="SWQ171" s="50"/>
      <c r="SWR171" s="50"/>
      <c r="SWS171" s="50"/>
      <c r="SWT171" s="50"/>
      <c r="SWU171" s="50"/>
      <c r="SWV171" s="50"/>
      <c r="SWW171" s="50"/>
      <c r="SWX171" s="50"/>
      <c r="SWY171" s="50"/>
      <c r="SWZ171" s="50"/>
      <c r="SXA171" s="50"/>
      <c r="SXB171" s="50"/>
      <c r="SXC171" s="50"/>
      <c r="SXD171" s="50"/>
      <c r="SXE171" s="50"/>
      <c r="SXF171" s="50"/>
      <c r="SXG171" s="50"/>
      <c r="SXH171" s="50"/>
      <c r="SXI171" s="50"/>
      <c r="SXJ171" s="50"/>
      <c r="SXK171" s="50"/>
      <c r="SXL171" s="50"/>
      <c r="SXM171" s="50"/>
      <c r="SXN171" s="50"/>
      <c r="SXO171" s="50"/>
      <c r="SXP171" s="50"/>
      <c r="SXQ171" s="50"/>
      <c r="SXR171" s="50"/>
      <c r="SXS171" s="50"/>
      <c r="SXT171" s="50"/>
      <c r="SXU171" s="50"/>
      <c r="SXV171" s="50"/>
      <c r="SXW171" s="50"/>
      <c r="SXX171" s="50"/>
      <c r="SXY171" s="50"/>
      <c r="SXZ171" s="50"/>
      <c r="SYA171" s="50"/>
      <c r="SYB171" s="50"/>
      <c r="SYC171" s="50"/>
      <c r="SYD171" s="50"/>
      <c r="SYE171" s="50"/>
      <c r="SYF171" s="50"/>
      <c r="SYG171" s="50"/>
      <c r="SYH171" s="50"/>
      <c r="SYI171" s="50"/>
      <c r="SYJ171" s="50"/>
      <c r="SYK171" s="50"/>
      <c r="SYL171" s="50"/>
      <c r="SYM171" s="50"/>
      <c r="SYN171" s="50"/>
      <c r="SYO171" s="50"/>
      <c r="SYP171" s="50"/>
      <c r="SYQ171" s="50"/>
      <c r="SYR171" s="50"/>
      <c r="SYS171" s="50"/>
      <c r="SYT171" s="50"/>
      <c r="SYU171" s="50"/>
      <c r="SYV171" s="50"/>
      <c r="SYW171" s="50"/>
      <c r="SYX171" s="50"/>
      <c r="SYY171" s="50"/>
      <c r="SYZ171" s="50"/>
      <c r="SZA171" s="50"/>
      <c r="SZB171" s="50"/>
      <c r="SZC171" s="50"/>
      <c r="SZD171" s="50"/>
      <c r="SZE171" s="50"/>
      <c r="SZF171" s="50"/>
      <c r="SZG171" s="50"/>
      <c r="SZH171" s="50"/>
      <c r="SZI171" s="50"/>
      <c r="SZJ171" s="50"/>
      <c r="SZK171" s="50"/>
      <c r="SZL171" s="50"/>
      <c r="SZM171" s="50"/>
      <c r="SZN171" s="50"/>
      <c r="SZO171" s="50"/>
      <c r="SZP171" s="50"/>
      <c r="SZQ171" s="50"/>
      <c r="SZR171" s="50"/>
      <c r="SZS171" s="50"/>
      <c r="SZT171" s="50"/>
      <c r="SZU171" s="50"/>
      <c r="SZV171" s="50"/>
      <c r="SZW171" s="50"/>
      <c r="SZX171" s="50"/>
      <c r="SZY171" s="50"/>
      <c r="SZZ171" s="50"/>
      <c r="TAA171" s="50"/>
      <c r="TAB171" s="50"/>
      <c r="TAC171" s="50"/>
      <c r="TAD171" s="50"/>
      <c r="TAE171" s="50"/>
      <c r="TAF171" s="50"/>
      <c r="TAG171" s="50"/>
      <c r="TAH171" s="50"/>
      <c r="TAI171" s="50"/>
      <c r="TAJ171" s="50"/>
      <c r="TAK171" s="50"/>
      <c r="TAL171" s="50"/>
      <c r="TAM171" s="50"/>
      <c r="TAN171" s="50"/>
      <c r="TAO171" s="50"/>
      <c r="TAP171" s="50"/>
      <c r="TAQ171" s="50"/>
      <c r="TAR171" s="50"/>
      <c r="TAS171" s="50"/>
      <c r="TAT171" s="50"/>
      <c r="TAU171" s="50"/>
      <c r="TAV171" s="50"/>
      <c r="TAX171" s="50"/>
      <c r="TAZ171" s="50"/>
      <c r="TBA171" s="50"/>
      <c r="TBB171" s="50"/>
      <c r="TBC171" s="50"/>
      <c r="TBD171" s="50"/>
      <c r="TBE171" s="50"/>
      <c r="TBF171" s="50"/>
      <c r="TBG171" s="50"/>
      <c r="TBL171" s="50"/>
      <c r="TBM171" s="50"/>
      <c r="TBN171" s="50"/>
      <c r="TBO171" s="50"/>
      <c r="TBP171" s="50"/>
      <c r="TBQ171" s="50"/>
      <c r="TBR171" s="50"/>
      <c r="TBS171" s="50"/>
      <c r="TBT171" s="50"/>
      <c r="TBU171" s="50"/>
      <c r="TBV171" s="50"/>
      <c r="TBW171" s="50"/>
      <c r="TBX171" s="50"/>
      <c r="TBY171" s="50"/>
      <c r="TBZ171" s="50"/>
      <c r="TCA171" s="50"/>
      <c r="TCB171" s="50"/>
      <c r="TCC171" s="50"/>
      <c r="TCD171" s="50"/>
      <c r="TCE171" s="50"/>
      <c r="TCF171" s="50"/>
      <c r="TCG171" s="50"/>
      <c r="TCH171" s="50"/>
      <c r="TCI171" s="50"/>
      <c r="TCJ171" s="50"/>
      <c r="TCK171" s="50"/>
      <c r="TCL171" s="50"/>
      <c r="TCM171" s="50"/>
      <c r="TCN171" s="50"/>
      <c r="TCO171" s="50"/>
      <c r="TCP171" s="50"/>
      <c r="TCQ171" s="50"/>
      <c r="TCR171" s="50"/>
      <c r="TCS171" s="50"/>
      <c r="TCT171" s="50"/>
      <c r="TCU171" s="50"/>
      <c r="TCV171" s="50"/>
      <c r="TCW171" s="50"/>
      <c r="TCX171" s="50"/>
      <c r="TCY171" s="50"/>
      <c r="TCZ171" s="50"/>
      <c r="TDA171" s="50"/>
      <c r="TDB171" s="50"/>
      <c r="TDC171" s="50"/>
      <c r="TDD171" s="50"/>
      <c r="TDE171" s="50"/>
      <c r="TDF171" s="50"/>
      <c r="TDG171" s="50"/>
      <c r="TDH171" s="50"/>
      <c r="TDI171" s="50"/>
      <c r="TDJ171" s="50"/>
      <c r="TDK171" s="50"/>
      <c r="TDL171" s="50"/>
      <c r="TDM171" s="50"/>
      <c r="TDN171" s="50"/>
      <c r="TDO171" s="50"/>
      <c r="TDP171" s="50"/>
      <c r="TDQ171" s="50"/>
      <c r="TDR171" s="50"/>
      <c r="TDS171" s="50"/>
      <c r="TDT171" s="50"/>
      <c r="TDU171" s="50"/>
      <c r="TDV171" s="50"/>
      <c r="TDW171" s="50"/>
      <c r="TDX171" s="50"/>
      <c r="TDY171" s="50"/>
      <c r="TDZ171" s="50"/>
      <c r="TEA171" s="50"/>
      <c r="TEB171" s="50"/>
      <c r="TEC171" s="50"/>
      <c r="TED171" s="50"/>
      <c r="TEE171" s="50"/>
      <c r="TEF171" s="50"/>
      <c r="TEG171" s="50"/>
      <c r="TEH171" s="50"/>
      <c r="TEI171" s="50"/>
      <c r="TEJ171" s="50"/>
      <c r="TEK171" s="50"/>
      <c r="TEL171" s="50"/>
      <c r="TEM171" s="50"/>
      <c r="TEN171" s="50"/>
      <c r="TEO171" s="50"/>
      <c r="TEP171" s="50"/>
      <c r="TEQ171" s="50"/>
      <c r="TER171" s="50"/>
      <c r="TES171" s="50"/>
      <c r="TET171" s="50"/>
      <c r="TEU171" s="50"/>
      <c r="TEV171" s="50"/>
      <c r="TEW171" s="50"/>
      <c r="TEX171" s="50"/>
      <c r="TEY171" s="50"/>
      <c r="TEZ171" s="50"/>
      <c r="TFA171" s="50"/>
      <c r="TFB171" s="50"/>
      <c r="TFC171" s="50"/>
      <c r="TFD171" s="50"/>
      <c r="TFE171" s="50"/>
      <c r="TFF171" s="50"/>
      <c r="TFG171" s="50"/>
      <c r="TFH171" s="50"/>
      <c r="TFI171" s="50"/>
      <c r="TFJ171" s="50"/>
      <c r="TFK171" s="50"/>
      <c r="TFL171" s="50"/>
      <c r="TFM171" s="50"/>
      <c r="TFN171" s="50"/>
      <c r="TFO171" s="50"/>
      <c r="TFP171" s="50"/>
      <c r="TFQ171" s="50"/>
      <c r="TFR171" s="50"/>
      <c r="TFS171" s="50"/>
      <c r="TFT171" s="50"/>
      <c r="TFU171" s="50"/>
      <c r="TFV171" s="50"/>
      <c r="TFW171" s="50"/>
      <c r="TFX171" s="50"/>
      <c r="TFY171" s="50"/>
      <c r="TFZ171" s="50"/>
      <c r="TGA171" s="50"/>
      <c r="TGB171" s="50"/>
      <c r="TGC171" s="50"/>
      <c r="TGD171" s="50"/>
      <c r="TGE171" s="50"/>
      <c r="TGF171" s="50"/>
      <c r="TGG171" s="50"/>
      <c r="TGH171" s="50"/>
      <c r="TGI171" s="50"/>
      <c r="TGJ171" s="50"/>
      <c r="TGK171" s="50"/>
      <c r="TGL171" s="50"/>
      <c r="TGM171" s="50"/>
      <c r="TGN171" s="50"/>
      <c r="TGO171" s="50"/>
      <c r="TGP171" s="50"/>
      <c r="TGQ171" s="50"/>
      <c r="TGR171" s="50"/>
      <c r="TGS171" s="50"/>
      <c r="TGT171" s="50"/>
      <c r="TGU171" s="50"/>
      <c r="TGV171" s="50"/>
      <c r="TGW171" s="50"/>
      <c r="TGX171" s="50"/>
      <c r="TGY171" s="50"/>
      <c r="TGZ171" s="50"/>
      <c r="THA171" s="50"/>
      <c r="THB171" s="50"/>
      <c r="THC171" s="50"/>
      <c r="THD171" s="50"/>
      <c r="THE171" s="50"/>
      <c r="THF171" s="50"/>
      <c r="THG171" s="50"/>
      <c r="THH171" s="50"/>
      <c r="THI171" s="50"/>
      <c r="THJ171" s="50"/>
      <c r="THK171" s="50"/>
      <c r="THL171" s="50"/>
      <c r="THM171" s="50"/>
      <c r="THN171" s="50"/>
      <c r="THO171" s="50"/>
      <c r="THP171" s="50"/>
      <c r="THQ171" s="50"/>
      <c r="THR171" s="50"/>
      <c r="THS171" s="50"/>
      <c r="THT171" s="50"/>
      <c r="THU171" s="50"/>
      <c r="THV171" s="50"/>
      <c r="THW171" s="50"/>
      <c r="THX171" s="50"/>
      <c r="THY171" s="50"/>
      <c r="THZ171" s="50"/>
      <c r="TIA171" s="50"/>
      <c r="TIB171" s="50"/>
      <c r="TIC171" s="50"/>
      <c r="TID171" s="50"/>
      <c r="TIE171" s="50"/>
      <c r="TIF171" s="50"/>
      <c r="TIG171" s="50"/>
      <c r="TIH171" s="50"/>
      <c r="TII171" s="50"/>
      <c r="TIJ171" s="50"/>
      <c r="TIK171" s="50"/>
      <c r="TIL171" s="50"/>
      <c r="TIM171" s="50"/>
      <c r="TIN171" s="50"/>
      <c r="TIO171" s="50"/>
      <c r="TIP171" s="50"/>
      <c r="TIQ171" s="50"/>
      <c r="TIR171" s="50"/>
      <c r="TIS171" s="50"/>
      <c r="TIT171" s="50"/>
      <c r="TIU171" s="50"/>
      <c r="TIV171" s="50"/>
      <c r="TIW171" s="50"/>
      <c r="TIX171" s="50"/>
      <c r="TIY171" s="50"/>
      <c r="TIZ171" s="50"/>
      <c r="TJA171" s="50"/>
      <c r="TJB171" s="50"/>
      <c r="TJC171" s="50"/>
      <c r="TJD171" s="50"/>
      <c r="TJE171" s="50"/>
      <c r="TJF171" s="50"/>
      <c r="TJG171" s="50"/>
      <c r="TJH171" s="50"/>
      <c r="TJI171" s="50"/>
      <c r="TJJ171" s="50"/>
      <c r="TJK171" s="50"/>
      <c r="TJL171" s="50"/>
      <c r="TJM171" s="50"/>
      <c r="TJN171" s="50"/>
      <c r="TJO171" s="50"/>
      <c r="TJP171" s="50"/>
      <c r="TJQ171" s="50"/>
      <c r="TJR171" s="50"/>
      <c r="TJS171" s="50"/>
      <c r="TJT171" s="50"/>
      <c r="TJU171" s="50"/>
      <c r="TJV171" s="50"/>
      <c r="TJW171" s="50"/>
      <c r="TJX171" s="50"/>
      <c r="TJY171" s="50"/>
      <c r="TJZ171" s="50"/>
      <c r="TKA171" s="50"/>
      <c r="TKB171" s="50"/>
      <c r="TKC171" s="50"/>
      <c r="TKD171" s="50"/>
      <c r="TKE171" s="50"/>
      <c r="TKF171" s="50"/>
      <c r="TKG171" s="50"/>
      <c r="TKH171" s="50"/>
      <c r="TKI171" s="50"/>
      <c r="TKJ171" s="50"/>
      <c r="TKK171" s="50"/>
      <c r="TKL171" s="50"/>
      <c r="TKM171" s="50"/>
      <c r="TKN171" s="50"/>
      <c r="TKO171" s="50"/>
      <c r="TKP171" s="50"/>
      <c r="TKQ171" s="50"/>
      <c r="TKR171" s="50"/>
      <c r="TKT171" s="50"/>
      <c r="TKV171" s="50"/>
      <c r="TKW171" s="50"/>
      <c r="TKX171" s="50"/>
      <c r="TKY171" s="50"/>
      <c r="TKZ171" s="50"/>
      <c r="TLA171" s="50"/>
      <c r="TLB171" s="50"/>
      <c r="TLC171" s="50"/>
      <c r="TLH171" s="50"/>
      <c r="TLI171" s="50"/>
      <c r="TLJ171" s="50"/>
      <c r="TLK171" s="50"/>
      <c r="TLL171" s="50"/>
      <c r="TLM171" s="50"/>
      <c r="TLN171" s="50"/>
      <c r="TLO171" s="50"/>
      <c r="TLP171" s="50"/>
      <c r="TLQ171" s="50"/>
      <c r="TLR171" s="50"/>
      <c r="TLS171" s="50"/>
      <c r="TLT171" s="50"/>
      <c r="TLU171" s="50"/>
      <c r="TLV171" s="50"/>
      <c r="TLW171" s="50"/>
      <c r="TLX171" s="50"/>
      <c r="TLY171" s="50"/>
      <c r="TLZ171" s="50"/>
      <c r="TMA171" s="50"/>
      <c r="TMB171" s="50"/>
      <c r="TMC171" s="50"/>
      <c r="TMD171" s="50"/>
      <c r="TME171" s="50"/>
      <c r="TMF171" s="50"/>
      <c r="TMG171" s="50"/>
      <c r="TMH171" s="50"/>
      <c r="TMI171" s="50"/>
      <c r="TMJ171" s="50"/>
      <c r="TMK171" s="50"/>
      <c r="TML171" s="50"/>
      <c r="TMM171" s="50"/>
      <c r="TMN171" s="50"/>
      <c r="TMO171" s="50"/>
      <c r="TMP171" s="50"/>
      <c r="TMQ171" s="50"/>
      <c r="TMR171" s="50"/>
      <c r="TMS171" s="50"/>
      <c r="TMT171" s="50"/>
      <c r="TMU171" s="50"/>
      <c r="TMV171" s="50"/>
      <c r="TMW171" s="50"/>
      <c r="TMX171" s="50"/>
      <c r="TMY171" s="50"/>
      <c r="TMZ171" s="50"/>
      <c r="TNA171" s="50"/>
      <c r="TNB171" s="50"/>
      <c r="TNC171" s="50"/>
      <c r="TND171" s="50"/>
      <c r="TNE171" s="50"/>
      <c r="TNF171" s="50"/>
      <c r="TNG171" s="50"/>
      <c r="TNH171" s="50"/>
      <c r="TNI171" s="50"/>
      <c r="TNJ171" s="50"/>
      <c r="TNK171" s="50"/>
      <c r="TNL171" s="50"/>
      <c r="TNM171" s="50"/>
      <c r="TNN171" s="50"/>
      <c r="TNO171" s="50"/>
      <c r="TNP171" s="50"/>
      <c r="TNQ171" s="50"/>
      <c r="TNR171" s="50"/>
      <c r="TNS171" s="50"/>
      <c r="TNT171" s="50"/>
      <c r="TNU171" s="50"/>
      <c r="TNV171" s="50"/>
      <c r="TNW171" s="50"/>
      <c r="TNX171" s="50"/>
      <c r="TNY171" s="50"/>
      <c r="TNZ171" s="50"/>
      <c r="TOA171" s="50"/>
      <c r="TOB171" s="50"/>
      <c r="TOC171" s="50"/>
      <c r="TOD171" s="50"/>
      <c r="TOE171" s="50"/>
      <c r="TOF171" s="50"/>
      <c r="TOG171" s="50"/>
      <c r="TOH171" s="50"/>
      <c r="TOI171" s="50"/>
      <c r="TOJ171" s="50"/>
      <c r="TOK171" s="50"/>
      <c r="TOL171" s="50"/>
      <c r="TOM171" s="50"/>
      <c r="TON171" s="50"/>
      <c r="TOO171" s="50"/>
      <c r="TOP171" s="50"/>
      <c r="TOQ171" s="50"/>
      <c r="TOR171" s="50"/>
      <c r="TOS171" s="50"/>
      <c r="TOT171" s="50"/>
      <c r="TOU171" s="50"/>
      <c r="TOV171" s="50"/>
      <c r="TOW171" s="50"/>
      <c r="TOX171" s="50"/>
      <c r="TOY171" s="50"/>
      <c r="TOZ171" s="50"/>
      <c r="TPA171" s="50"/>
      <c r="TPB171" s="50"/>
      <c r="TPC171" s="50"/>
      <c r="TPD171" s="50"/>
      <c r="TPE171" s="50"/>
      <c r="TPF171" s="50"/>
      <c r="TPG171" s="50"/>
      <c r="TPH171" s="50"/>
      <c r="TPI171" s="50"/>
      <c r="TPJ171" s="50"/>
      <c r="TPK171" s="50"/>
      <c r="TPL171" s="50"/>
      <c r="TPM171" s="50"/>
      <c r="TPN171" s="50"/>
      <c r="TPO171" s="50"/>
      <c r="TPP171" s="50"/>
      <c r="TPQ171" s="50"/>
      <c r="TPR171" s="50"/>
      <c r="TPS171" s="50"/>
      <c r="TPT171" s="50"/>
      <c r="TPU171" s="50"/>
      <c r="TPV171" s="50"/>
      <c r="TPW171" s="50"/>
      <c r="TPX171" s="50"/>
      <c r="TPY171" s="50"/>
      <c r="TPZ171" s="50"/>
      <c r="TQA171" s="50"/>
      <c r="TQB171" s="50"/>
      <c r="TQC171" s="50"/>
      <c r="TQD171" s="50"/>
      <c r="TQE171" s="50"/>
      <c r="TQF171" s="50"/>
      <c r="TQG171" s="50"/>
      <c r="TQH171" s="50"/>
      <c r="TQI171" s="50"/>
      <c r="TQJ171" s="50"/>
      <c r="TQK171" s="50"/>
      <c r="TQL171" s="50"/>
      <c r="TQM171" s="50"/>
      <c r="TQN171" s="50"/>
      <c r="TQO171" s="50"/>
      <c r="TQP171" s="50"/>
      <c r="TQQ171" s="50"/>
      <c r="TQR171" s="50"/>
      <c r="TQS171" s="50"/>
      <c r="TQT171" s="50"/>
      <c r="TQU171" s="50"/>
      <c r="TQV171" s="50"/>
      <c r="TQW171" s="50"/>
      <c r="TQX171" s="50"/>
      <c r="TQY171" s="50"/>
      <c r="TQZ171" s="50"/>
      <c r="TRA171" s="50"/>
      <c r="TRB171" s="50"/>
      <c r="TRC171" s="50"/>
      <c r="TRD171" s="50"/>
      <c r="TRE171" s="50"/>
      <c r="TRF171" s="50"/>
      <c r="TRG171" s="50"/>
      <c r="TRH171" s="50"/>
      <c r="TRI171" s="50"/>
      <c r="TRJ171" s="50"/>
      <c r="TRK171" s="50"/>
      <c r="TRL171" s="50"/>
      <c r="TRM171" s="50"/>
      <c r="TRN171" s="50"/>
      <c r="TRO171" s="50"/>
      <c r="TRP171" s="50"/>
      <c r="TRQ171" s="50"/>
      <c r="TRR171" s="50"/>
      <c r="TRS171" s="50"/>
      <c r="TRT171" s="50"/>
      <c r="TRU171" s="50"/>
      <c r="TRV171" s="50"/>
      <c r="TRW171" s="50"/>
      <c r="TRX171" s="50"/>
      <c r="TRY171" s="50"/>
      <c r="TRZ171" s="50"/>
      <c r="TSA171" s="50"/>
      <c r="TSB171" s="50"/>
      <c r="TSC171" s="50"/>
      <c r="TSD171" s="50"/>
      <c r="TSE171" s="50"/>
      <c r="TSF171" s="50"/>
      <c r="TSG171" s="50"/>
      <c r="TSH171" s="50"/>
      <c r="TSI171" s="50"/>
      <c r="TSJ171" s="50"/>
      <c r="TSK171" s="50"/>
      <c r="TSL171" s="50"/>
      <c r="TSM171" s="50"/>
      <c r="TSN171" s="50"/>
      <c r="TSO171" s="50"/>
      <c r="TSP171" s="50"/>
      <c r="TSQ171" s="50"/>
      <c r="TSR171" s="50"/>
      <c r="TSS171" s="50"/>
      <c r="TST171" s="50"/>
      <c r="TSU171" s="50"/>
      <c r="TSV171" s="50"/>
      <c r="TSW171" s="50"/>
      <c r="TSX171" s="50"/>
      <c r="TSY171" s="50"/>
      <c r="TSZ171" s="50"/>
      <c r="TTA171" s="50"/>
      <c r="TTB171" s="50"/>
      <c r="TTC171" s="50"/>
      <c r="TTD171" s="50"/>
      <c r="TTE171" s="50"/>
      <c r="TTF171" s="50"/>
      <c r="TTG171" s="50"/>
      <c r="TTH171" s="50"/>
      <c r="TTI171" s="50"/>
      <c r="TTJ171" s="50"/>
      <c r="TTK171" s="50"/>
      <c r="TTL171" s="50"/>
      <c r="TTM171" s="50"/>
      <c r="TTN171" s="50"/>
      <c r="TTO171" s="50"/>
      <c r="TTP171" s="50"/>
      <c r="TTQ171" s="50"/>
      <c r="TTR171" s="50"/>
      <c r="TTS171" s="50"/>
      <c r="TTT171" s="50"/>
      <c r="TTU171" s="50"/>
      <c r="TTV171" s="50"/>
      <c r="TTW171" s="50"/>
      <c r="TTX171" s="50"/>
      <c r="TTY171" s="50"/>
      <c r="TTZ171" s="50"/>
      <c r="TUA171" s="50"/>
      <c r="TUB171" s="50"/>
      <c r="TUC171" s="50"/>
      <c r="TUD171" s="50"/>
      <c r="TUE171" s="50"/>
      <c r="TUF171" s="50"/>
      <c r="TUG171" s="50"/>
      <c r="TUH171" s="50"/>
      <c r="TUI171" s="50"/>
      <c r="TUJ171" s="50"/>
      <c r="TUK171" s="50"/>
      <c r="TUL171" s="50"/>
      <c r="TUM171" s="50"/>
      <c r="TUN171" s="50"/>
      <c r="TUP171" s="50"/>
      <c r="TUR171" s="50"/>
      <c r="TUS171" s="50"/>
      <c r="TUT171" s="50"/>
      <c r="TUU171" s="50"/>
      <c r="TUV171" s="50"/>
      <c r="TUW171" s="50"/>
      <c r="TUX171" s="50"/>
      <c r="TUY171" s="50"/>
      <c r="TVD171" s="50"/>
      <c r="TVE171" s="50"/>
      <c r="TVF171" s="50"/>
      <c r="TVG171" s="50"/>
      <c r="TVH171" s="50"/>
      <c r="TVI171" s="50"/>
      <c r="TVJ171" s="50"/>
      <c r="TVK171" s="50"/>
      <c r="TVL171" s="50"/>
      <c r="TVM171" s="50"/>
      <c r="TVN171" s="50"/>
      <c r="TVO171" s="50"/>
      <c r="TVP171" s="50"/>
      <c r="TVQ171" s="50"/>
      <c r="TVR171" s="50"/>
      <c r="TVS171" s="50"/>
      <c r="TVT171" s="50"/>
      <c r="TVU171" s="50"/>
      <c r="TVV171" s="50"/>
      <c r="TVW171" s="50"/>
      <c r="TVX171" s="50"/>
      <c r="TVY171" s="50"/>
      <c r="TVZ171" s="50"/>
      <c r="TWA171" s="50"/>
      <c r="TWB171" s="50"/>
      <c r="TWC171" s="50"/>
      <c r="TWD171" s="50"/>
      <c r="TWE171" s="50"/>
      <c r="TWF171" s="50"/>
      <c r="TWG171" s="50"/>
      <c r="TWH171" s="50"/>
      <c r="TWI171" s="50"/>
      <c r="TWJ171" s="50"/>
      <c r="TWK171" s="50"/>
      <c r="TWL171" s="50"/>
      <c r="TWM171" s="50"/>
      <c r="TWN171" s="50"/>
      <c r="TWO171" s="50"/>
      <c r="TWP171" s="50"/>
      <c r="TWQ171" s="50"/>
      <c r="TWR171" s="50"/>
      <c r="TWS171" s="50"/>
      <c r="TWT171" s="50"/>
      <c r="TWU171" s="50"/>
      <c r="TWV171" s="50"/>
      <c r="TWW171" s="50"/>
      <c r="TWX171" s="50"/>
      <c r="TWY171" s="50"/>
      <c r="TWZ171" s="50"/>
      <c r="TXA171" s="50"/>
      <c r="TXB171" s="50"/>
      <c r="TXC171" s="50"/>
      <c r="TXD171" s="50"/>
      <c r="TXE171" s="50"/>
      <c r="TXF171" s="50"/>
      <c r="TXG171" s="50"/>
      <c r="TXH171" s="50"/>
      <c r="TXI171" s="50"/>
      <c r="TXJ171" s="50"/>
      <c r="TXK171" s="50"/>
      <c r="TXL171" s="50"/>
      <c r="TXM171" s="50"/>
      <c r="TXN171" s="50"/>
      <c r="TXO171" s="50"/>
      <c r="TXP171" s="50"/>
      <c r="TXQ171" s="50"/>
      <c r="TXR171" s="50"/>
      <c r="TXS171" s="50"/>
      <c r="TXT171" s="50"/>
      <c r="TXU171" s="50"/>
      <c r="TXV171" s="50"/>
      <c r="TXW171" s="50"/>
      <c r="TXX171" s="50"/>
      <c r="TXY171" s="50"/>
      <c r="TXZ171" s="50"/>
      <c r="TYA171" s="50"/>
      <c r="TYB171" s="50"/>
      <c r="TYC171" s="50"/>
      <c r="TYD171" s="50"/>
      <c r="TYE171" s="50"/>
      <c r="TYF171" s="50"/>
      <c r="TYG171" s="50"/>
      <c r="TYH171" s="50"/>
      <c r="TYI171" s="50"/>
      <c r="TYJ171" s="50"/>
      <c r="TYK171" s="50"/>
      <c r="TYL171" s="50"/>
      <c r="TYM171" s="50"/>
      <c r="TYN171" s="50"/>
      <c r="TYO171" s="50"/>
      <c r="TYP171" s="50"/>
      <c r="TYQ171" s="50"/>
      <c r="TYR171" s="50"/>
      <c r="TYS171" s="50"/>
      <c r="TYT171" s="50"/>
      <c r="TYU171" s="50"/>
      <c r="TYV171" s="50"/>
      <c r="TYW171" s="50"/>
      <c r="TYX171" s="50"/>
      <c r="TYY171" s="50"/>
      <c r="TYZ171" s="50"/>
      <c r="TZA171" s="50"/>
      <c r="TZB171" s="50"/>
      <c r="TZC171" s="50"/>
      <c r="TZD171" s="50"/>
      <c r="TZE171" s="50"/>
      <c r="TZF171" s="50"/>
      <c r="TZG171" s="50"/>
      <c r="TZH171" s="50"/>
      <c r="TZI171" s="50"/>
      <c r="TZJ171" s="50"/>
      <c r="TZK171" s="50"/>
      <c r="TZL171" s="50"/>
      <c r="TZM171" s="50"/>
      <c r="TZN171" s="50"/>
      <c r="TZO171" s="50"/>
      <c r="TZP171" s="50"/>
      <c r="TZQ171" s="50"/>
      <c r="TZR171" s="50"/>
      <c r="TZS171" s="50"/>
      <c r="TZT171" s="50"/>
      <c r="TZU171" s="50"/>
      <c r="TZV171" s="50"/>
      <c r="TZW171" s="50"/>
      <c r="TZX171" s="50"/>
      <c r="TZY171" s="50"/>
      <c r="TZZ171" s="50"/>
      <c r="UAA171" s="50"/>
      <c r="UAB171" s="50"/>
      <c r="UAC171" s="50"/>
      <c r="UAD171" s="50"/>
      <c r="UAE171" s="50"/>
      <c r="UAF171" s="50"/>
      <c r="UAG171" s="50"/>
      <c r="UAH171" s="50"/>
      <c r="UAI171" s="50"/>
      <c r="UAJ171" s="50"/>
      <c r="UAK171" s="50"/>
      <c r="UAL171" s="50"/>
      <c r="UAM171" s="50"/>
      <c r="UAN171" s="50"/>
      <c r="UAO171" s="50"/>
      <c r="UAP171" s="50"/>
      <c r="UAQ171" s="50"/>
      <c r="UAR171" s="50"/>
      <c r="UAS171" s="50"/>
      <c r="UAT171" s="50"/>
      <c r="UAU171" s="50"/>
      <c r="UAV171" s="50"/>
      <c r="UAW171" s="50"/>
      <c r="UAX171" s="50"/>
      <c r="UAY171" s="50"/>
      <c r="UAZ171" s="50"/>
      <c r="UBA171" s="50"/>
      <c r="UBB171" s="50"/>
      <c r="UBC171" s="50"/>
      <c r="UBD171" s="50"/>
      <c r="UBE171" s="50"/>
      <c r="UBF171" s="50"/>
      <c r="UBG171" s="50"/>
      <c r="UBH171" s="50"/>
      <c r="UBI171" s="50"/>
      <c r="UBJ171" s="50"/>
      <c r="UBK171" s="50"/>
      <c r="UBL171" s="50"/>
      <c r="UBM171" s="50"/>
      <c r="UBN171" s="50"/>
      <c r="UBO171" s="50"/>
      <c r="UBP171" s="50"/>
      <c r="UBQ171" s="50"/>
      <c r="UBR171" s="50"/>
      <c r="UBS171" s="50"/>
      <c r="UBT171" s="50"/>
      <c r="UBU171" s="50"/>
      <c r="UBV171" s="50"/>
      <c r="UBW171" s="50"/>
      <c r="UBX171" s="50"/>
      <c r="UBY171" s="50"/>
      <c r="UBZ171" s="50"/>
      <c r="UCA171" s="50"/>
      <c r="UCB171" s="50"/>
      <c r="UCC171" s="50"/>
      <c r="UCD171" s="50"/>
      <c r="UCE171" s="50"/>
      <c r="UCF171" s="50"/>
      <c r="UCG171" s="50"/>
      <c r="UCH171" s="50"/>
      <c r="UCI171" s="50"/>
      <c r="UCJ171" s="50"/>
      <c r="UCK171" s="50"/>
      <c r="UCL171" s="50"/>
      <c r="UCM171" s="50"/>
      <c r="UCN171" s="50"/>
      <c r="UCO171" s="50"/>
      <c r="UCP171" s="50"/>
      <c r="UCQ171" s="50"/>
      <c r="UCR171" s="50"/>
      <c r="UCS171" s="50"/>
      <c r="UCT171" s="50"/>
      <c r="UCU171" s="50"/>
      <c r="UCV171" s="50"/>
      <c r="UCW171" s="50"/>
      <c r="UCX171" s="50"/>
      <c r="UCY171" s="50"/>
      <c r="UCZ171" s="50"/>
      <c r="UDA171" s="50"/>
      <c r="UDB171" s="50"/>
      <c r="UDC171" s="50"/>
      <c r="UDD171" s="50"/>
      <c r="UDE171" s="50"/>
      <c r="UDF171" s="50"/>
      <c r="UDG171" s="50"/>
      <c r="UDH171" s="50"/>
      <c r="UDI171" s="50"/>
      <c r="UDJ171" s="50"/>
      <c r="UDK171" s="50"/>
      <c r="UDL171" s="50"/>
      <c r="UDM171" s="50"/>
      <c r="UDN171" s="50"/>
      <c r="UDO171" s="50"/>
      <c r="UDP171" s="50"/>
      <c r="UDQ171" s="50"/>
      <c r="UDR171" s="50"/>
      <c r="UDS171" s="50"/>
      <c r="UDT171" s="50"/>
      <c r="UDU171" s="50"/>
      <c r="UDV171" s="50"/>
      <c r="UDW171" s="50"/>
      <c r="UDX171" s="50"/>
      <c r="UDY171" s="50"/>
      <c r="UDZ171" s="50"/>
      <c r="UEA171" s="50"/>
      <c r="UEB171" s="50"/>
      <c r="UEC171" s="50"/>
      <c r="UED171" s="50"/>
      <c r="UEE171" s="50"/>
      <c r="UEF171" s="50"/>
      <c r="UEG171" s="50"/>
      <c r="UEH171" s="50"/>
      <c r="UEI171" s="50"/>
      <c r="UEJ171" s="50"/>
      <c r="UEL171" s="50"/>
      <c r="UEN171" s="50"/>
      <c r="UEO171" s="50"/>
      <c r="UEP171" s="50"/>
      <c r="UEQ171" s="50"/>
      <c r="UER171" s="50"/>
      <c r="UES171" s="50"/>
      <c r="UET171" s="50"/>
      <c r="UEU171" s="50"/>
      <c r="UEZ171" s="50"/>
      <c r="UFA171" s="50"/>
      <c r="UFB171" s="50"/>
      <c r="UFC171" s="50"/>
      <c r="UFD171" s="50"/>
      <c r="UFE171" s="50"/>
      <c r="UFF171" s="50"/>
      <c r="UFG171" s="50"/>
      <c r="UFH171" s="50"/>
      <c r="UFI171" s="50"/>
      <c r="UFJ171" s="50"/>
      <c r="UFK171" s="50"/>
      <c r="UFL171" s="50"/>
      <c r="UFM171" s="50"/>
      <c r="UFN171" s="50"/>
      <c r="UFO171" s="50"/>
      <c r="UFP171" s="50"/>
      <c r="UFQ171" s="50"/>
      <c r="UFR171" s="50"/>
      <c r="UFS171" s="50"/>
      <c r="UFT171" s="50"/>
      <c r="UFU171" s="50"/>
      <c r="UFV171" s="50"/>
      <c r="UFW171" s="50"/>
      <c r="UFX171" s="50"/>
      <c r="UFY171" s="50"/>
      <c r="UFZ171" s="50"/>
      <c r="UGA171" s="50"/>
      <c r="UGB171" s="50"/>
      <c r="UGC171" s="50"/>
      <c r="UGD171" s="50"/>
      <c r="UGE171" s="50"/>
      <c r="UGF171" s="50"/>
      <c r="UGG171" s="50"/>
      <c r="UGH171" s="50"/>
      <c r="UGI171" s="50"/>
      <c r="UGJ171" s="50"/>
      <c r="UGK171" s="50"/>
      <c r="UGL171" s="50"/>
      <c r="UGM171" s="50"/>
      <c r="UGN171" s="50"/>
      <c r="UGO171" s="50"/>
      <c r="UGP171" s="50"/>
      <c r="UGQ171" s="50"/>
      <c r="UGR171" s="50"/>
      <c r="UGS171" s="50"/>
      <c r="UGT171" s="50"/>
      <c r="UGU171" s="50"/>
      <c r="UGV171" s="50"/>
      <c r="UGW171" s="50"/>
      <c r="UGX171" s="50"/>
      <c r="UGY171" s="50"/>
      <c r="UGZ171" s="50"/>
      <c r="UHA171" s="50"/>
      <c r="UHB171" s="50"/>
      <c r="UHC171" s="50"/>
      <c r="UHD171" s="50"/>
      <c r="UHE171" s="50"/>
      <c r="UHF171" s="50"/>
      <c r="UHG171" s="50"/>
      <c r="UHH171" s="50"/>
      <c r="UHI171" s="50"/>
      <c r="UHJ171" s="50"/>
      <c r="UHK171" s="50"/>
      <c r="UHL171" s="50"/>
      <c r="UHM171" s="50"/>
      <c r="UHN171" s="50"/>
      <c r="UHO171" s="50"/>
      <c r="UHP171" s="50"/>
      <c r="UHQ171" s="50"/>
      <c r="UHR171" s="50"/>
      <c r="UHS171" s="50"/>
      <c r="UHT171" s="50"/>
      <c r="UHU171" s="50"/>
      <c r="UHV171" s="50"/>
      <c r="UHW171" s="50"/>
      <c r="UHX171" s="50"/>
      <c r="UHY171" s="50"/>
      <c r="UHZ171" s="50"/>
      <c r="UIA171" s="50"/>
      <c r="UIB171" s="50"/>
      <c r="UIC171" s="50"/>
      <c r="UID171" s="50"/>
      <c r="UIE171" s="50"/>
      <c r="UIF171" s="50"/>
      <c r="UIG171" s="50"/>
      <c r="UIH171" s="50"/>
      <c r="UII171" s="50"/>
      <c r="UIJ171" s="50"/>
      <c r="UIK171" s="50"/>
      <c r="UIL171" s="50"/>
      <c r="UIM171" s="50"/>
      <c r="UIN171" s="50"/>
      <c r="UIO171" s="50"/>
      <c r="UIP171" s="50"/>
      <c r="UIQ171" s="50"/>
      <c r="UIR171" s="50"/>
      <c r="UIS171" s="50"/>
      <c r="UIT171" s="50"/>
      <c r="UIU171" s="50"/>
      <c r="UIV171" s="50"/>
      <c r="UIW171" s="50"/>
      <c r="UIX171" s="50"/>
      <c r="UIY171" s="50"/>
      <c r="UIZ171" s="50"/>
      <c r="UJA171" s="50"/>
      <c r="UJB171" s="50"/>
      <c r="UJC171" s="50"/>
      <c r="UJD171" s="50"/>
      <c r="UJE171" s="50"/>
      <c r="UJF171" s="50"/>
      <c r="UJG171" s="50"/>
      <c r="UJH171" s="50"/>
      <c r="UJI171" s="50"/>
      <c r="UJJ171" s="50"/>
      <c r="UJK171" s="50"/>
      <c r="UJL171" s="50"/>
      <c r="UJM171" s="50"/>
      <c r="UJN171" s="50"/>
      <c r="UJO171" s="50"/>
      <c r="UJP171" s="50"/>
      <c r="UJQ171" s="50"/>
      <c r="UJR171" s="50"/>
      <c r="UJS171" s="50"/>
      <c r="UJT171" s="50"/>
      <c r="UJU171" s="50"/>
      <c r="UJV171" s="50"/>
      <c r="UJW171" s="50"/>
      <c r="UJX171" s="50"/>
      <c r="UJY171" s="50"/>
      <c r="UJZ171" s="50"/>
      <c r="UKA171" s="50"/>
      <c r="UKB171" s="50"/>
      <c r="UKC171" s="50"/>
      <c r="UKD171" s="50"/>
      <c r="UKE171" s="50"/>
      <c r="UKF171" s="50"/>
      <c r="UKG171" s="50"/>
      <c r="UKH171" s="50"/>
      <c r="UKI171" s="50"/>
      <c r="UKJ171" s="50"/>
      <c r="UKK171" s="50"/>
      <c r="UKL171" s="50"/>
      <c r="UKM171" s="50"/>
      <c r="UKN171" s="50"/>
      <c r="UKO171" s="50"/>
      <c r="UKP171" s="50"/>
      <c r="UKQ171" s="50"/>
      <c r="UKR171" s="50"/>
      <c r="UKS171" s="50"/>
      <c r="UKT171" s="50"/>
      <c r="UKU171" s="50"/>
      <c r="UKV171" s="50"/>
      <c r="UKW171" s="50"/>
      <c r="UKX171" s="50"/>
      <c r="UKY171" s="50"/>
      <c r="UKZ171" s="50"/>
      <c r="ULA171" s="50"/>
      <c r="ULB171" s="50"/>
      <c r="ULC171" s="50"/>
      <c r="ULD171" s="50"/>
      <c r="ULE171" s="50"/>
      <c r="ULF171" s="50"/>
      <c r="ULG171" s="50"/>
      <c r="ULH171" s="50"/>
      <c r="ULI171" s="50"/>
      <c r="ULJ171" s="50"/>
      <c r="ULK171" s="50"/>
      <c r="ULL171" s="50"/>
      <c r="ULM171" s="50"/>
      <c r="ULN171" s="50"/>
      <c r="ULO171" s="50"/>
      <c r="ULP171" s="50"/>
      <c r="ULQ171" s="50"/>
      <c r="ULR171" s="50"/>
      <c r="ULS171" s="50"/>
      <c r="ULT171" s="50"/>
      <c r="ULU171" s="50"/>
      <c r="ULV171" s="50"/>
      <c r="ULW171" s="50"/>
      <c r="ULX171" s="50"/>
      <c r="ULY171" s="50"/>
      <c r="ULZ171" s="50"/>
      <c r="UMA171" s="50"/>
      <c r="UMB171" s="50"/>
      <c r="UMC171" s="50"/>
      <c r="UMD171" s="50"/>
      <c r="UME171" s="50"/>
      <c r="UMF171" s="50"/>
      <c r="UMG171" s="50"/>
      <c r="UMH171" s="50"/>
      <c r="UMI171" s="50"/>
      <c r="UMJ171" s="50"/>
      <c r="UMK171" s="50"/>
      <c r="UML171" s="50"/>
      <c r="UMM171" s="50"/>
      <c r="UMN171" s="50"/>
      <c r="UMO171" s="50"/>
      <c r="UMP171" s="50"/>
      <c r="UMQ171" s="50"/>
      <c r="UMR171" s="50"/>
      <c r="UMS171" s="50"/>
      <c r="UMT171" s="50"/>
      <c r="UMU171" s="50"/>
      <c r="UMV171" s="50"/>
      <c r="UMW171" s="50"/>
      <c r="UMX171" s="50"/>
      <c r="UMY171" s="50"/>
      <c r="UMZ171" s="50"/>
      <c r="UNA171" s="50"/>
      <c r="UNB171" s="50"/>
      <c r="UNC171" s="50"/>
      <c r="UND171" s="50"/>
      <c r="UNE171" s="50"/>
      <c r="UNF171" s="50"/>
      <c r="UNG171" s="50"/>
      <c r="UNH171" s="50"/>
      <c r="UNI171" s="50"/>
      <c r="UNJ171" s="50"/>
      <c r="UNK171" s="50"/>
      <c r="UNL171" s="50"/>
      <c r="UNM171" s="50"/>
      <c r="UNN171" s="50"/>
      <c r="UNO171" s="50"/>
      <c r="UNP171" s="50"/>
      <c r="UNQ171" s="50"/>
      <c r="UNR171" s="50"/>
      <c r="UNS171" s="50"/>
      <c r="UNT171" s="50"/>
      <c r="UNU171" s="50"/>
      <c r="UNV171" s="50"/>
      <c r="UNW171" s="50"/>
      <c r="UNX171" s="50"/>
      <c r="UNY171" s="50"/>
      <c r="UNZ171" s="50"/>
      <c r="UOA171" s="50"/>
      <c r="UOB171" s="50"/>
      <c r="UOC171" s="50"/>
      <c r="UOD171" s="50"/>
      <c r="UOE171" s="50"/>
      <c r="UOF171" s="50"/>
      <c r="UOH171" s="50"/>
      <c r="UOJ171" s="50"/>
      <c r="UOK171" s="50"/>
      <c r="UOL171" s="50"/>
      <c r="UOM171" s="50"/>
      <c r="UON171" s="50"/>
      <c r="UOO171" s="50"/>
      <c r="UOP171" s="50"/>
      <c r="UOQ171" s="50"/>
      <c r="UOV171" s="50"/>
      <c r="UOW171" s="50"/>
      <c r="UOX171" s="50"/>
      <c r="UOY171" s="50"/>
      <c r="UOZ171" s="50"/>
      <c r="UPA171" s="50"/>
      <c r="UPB171" s="50"/>
      <c r="UPC171" s="50"/>
      <c r="UPD171" s="50"/>
      <c r="UPE171" s="50"/>
      <c r="UPF171" s="50"/>
      <c r="UPG171" s="50"/>
      <c r="UPH171" s="50"/>
      <c r="UPI171" s="50"/>
      <c r="UPJ171" s="50"/>
      <c r="UPK171" s="50"/>
      <c r="UPL171" s="50"/>
      <c r="UPM171" s="50"/>
      <c r="UPN171" s="50"/>
      <c r="UPO171" s="50"/>
      <c r="UPP171" s="50"/>
      <c r="UPQ171" s="50"/>
      <c r="UPR171" s="50"/>
      <c r="UPS171" s="50"/>
      <c r="UPT171" s="50"/>
      <c r="UPU171" s="50"/>
      <c r="UPV171" s="50"/>
      <c r="UPW171" s="50"/>
      <c r="UPX171" s="50"/>
      <c r="UPY171" s="50"/>
      <c r="UPZ171" s="50"/>
      <c r="UQA171" s="50"/>
      <c r="UQB171" s="50"/>
      <c r="UQC171" s="50"/>
      <c r="UQD171" s="50"/>
      <c r="UQE171" s="50"/>
      <c r="UQF171" s="50"/>
      <c r="UQG171" s="50"/>
      <c r="UQH171" s="50"/>
      <c r="UQI171" s="50"/>
      <c r="UQJ171" s="50"/>
      <c r="UQK171" s="50"/>
      <c r="UQL171" s="50"/>
      <c r="UQM171" s="50"/>
      <c r="UQN171" s="50"/>
      <c r="UQO171" s="50"/>
      <c r="UQP171" s="50"/>
      <c r="UQQ171" s="50"/>
      <c r="UQR171" s="50"/>
      <c r="UQS171" s="50"/>
      <c r="UQT171" s="50"/>
      <c r="UQU171" s="50"/>
      <c r="UQV171" s="50"/>
      <c r="UQW171" s="50"/>
      <c r="UQX171" s="50"/>
      <c r="UQY171" s="50"/>
      <c r="UQZ171" s="50"/>
      <c r="URA171" s="50"/>
      <c r="URB171" s="50"/>
      <c r="URC171" s="50"/>
      <c r="URD171" s="50"/>
      <c r="URE171" s="50"/>
      <c r="URF171" s="50"/>
      <c r="URG171" s="50"/>
      <c r="URH171" s="50"/>
      <c r="URI171" s="50"/>
      <c r="URJ171" s="50"/>
      <c r="URK171" s="50"/>
      <c r="URL171" s="50"/>
      <c r="URM171" s="50"/>
      <c r="URN171" s="50"/>
      <c r="URO171" s="50"/>
      <c r="URP171" s="50"/>
      <c r="URQ171" s="50"/>
      <c r="URR171" s="50"/>
      <c r="URS171" s="50"/>
      <c r="URT171" s="50"/>
      <c r="URU171" s="50"/>
      <c r="URV171" s="50"/>
      <c r="URW171" s="50"/>
      <c r="URX171" s="50"/>
      <c r="URY171" s="50"/>
      <c r="URZ171" s="50"/>
      <c r="USA171" s="50"/>
      <c r="USB171" s="50"/>
      <c r="USC171" s="50"/>
      <c r="USD171" s="50"/>
      <c r="USE171" s="50"/>
      <c r="USF171" s="50"/>
      <c r="USG171" s="50"/>
      <c r="USH171" s="50"/>
      <c r="USI171" s="50"/>
      <c r="USJ171" s="50"/>
      <c r="USK171" s="50"/>
      <c r="USL171" s="50"/>
      <c r="USM171" s="50"/>
      <c r="USN171" s="50"/>
      <c r="USO171" s="50"/>
      <c r="USP171" s="50"/>
      <c r="USQ171" s="50"/>
      <c r="USR171" s="50"/>
      <c r="USS171" s="50"/>
      <c r="UST171" s="50"/>
      <c r="USU171" s="50"/>
      <c r="USV171" s="50"/>
      <c r="USW171" s="50"/>
      <c r="USX171" s="50"/>
      <c r="USY171" s="50"/>
      <c r="USZ171" s="50"/>
      <c r="UTA171" s="50"/>
      <c r="UTB171" s="50"/>
      <c r="UTC171" s="50"/>
      <c r="UTD171" s="50"/>
      <c r="UTE171" s="50"/>
      <c r="UTF171" s="50"/>
      <c r="UTG171" s="50"/>
      <c r="UTH171" s="50"/>
      <c r="UTI171" s="50"/>
      <c r="UTJ171" s="50"/>
      <c r="UTK171" s="50"/>
      <c r="UTL171" s="50"/>
      <c r="UTM171" s="50"/>
      <c r="UTN171" s="50"/>
      <c r="UTO171" s="50"/>
      <c r="UTP171" s="50"/>
      <c r="UTQ171" s="50"/>
      <c r="UTR171" s="50"/>
      <c r="UTS171" s="50"/>
      <c r="UTT171" s="50"/>
      <c r="UTU171" s="50"/>
      <c r="UTV171" s="50"/>
      <c r="UTW171" s="50"/>
      <c r="UTX171" s="50"/>
      <c r="UTY171" s="50"/>
      <c r="UTZ171" s="50"/>
      <c r="UUA171" s="50"/>
      <c r="UUB171" s="50"/>
      <c r="UUC171" s="50"/>
      <c r="UUD171" s="50"/>
      <c r="UUE171" s="50"/>
      <c r="UUF171" s="50"/>
      <c r="UUG171" s="50"/>
      <c r="UUH171" s="50"/>
      <c r="UUI171" s="50"/>
      <c r="UUJ171" s="50"/>
      <c r="UUK171" s="50"/>
      <c r="UUL171" s="50"/>
      <c r="UUM171" s="50"/>
      <c r="UUN171" s="50"/>
      <c r="UUO171" s="50"/>
      <c r="UUP171" s="50"/>
      <c r="UUQ171" s="50"/>
      <c r="UUR171" s="50"/>
      <c r="UUS171" s="50"/>
      <c r="UUT171" s="50"/>
      <c r="UUU171" s="50"/>
      <c r="UUV171" s="50"/>
      <c r="UUW171" s="50"/>
      <c r="UUX171" s="50"/>
      <c r="UUY171" s="50"/>
      <c r="UUZ171" s="50"/>
      <c r="UVA171" s="50"/>
      <c r="UVB171" s="50"/>
      <c r="UVC171" s="50"/>
      <c r="UVD171" s="50"/>
      <c r="UVE171" s="50"/>
      <c r="UVF171" s="50"/>
      <c r="UVG171" s="50"/>
      <c r="UVH171" s="50"/>
      <c r="UVI171" s="50"/>
      <c r="UVJ171" s="50"/>
      <c r="UVK171" s="50"/>
      <c r="UVL171" s="50"/>
      <c r="UVM171" s="50"/>
      <c r="UVN171" s="50"/>
      <c r="UVO171" s="50"/>
      <c r="UVP171" s="50"/>
      <c r="UVQ171" s="50"/>
      <c r="UVR171" s="50"/>
      <c r="UVS171" s="50"/>
      <c r="UVT171" s="50"/>
      <c r="UVU171" s="50"/>
      <c r="UVV171" s="50"/>
      <c r="UVW171" s="50"/>
      <c r="UVX171" s="50"/>
      <c r="UVY171" s="50"/>
      <c r="UVZ171" s="50"/>
      <c r="UWA171" s="50"/>
      <c r="UWB171" s="50"/>
      <c r="UWC171" s="50"/>
      <c r="UWD171" s="50"/>
      <c r="UWE171" s="50"/>
      <c r="UWF171" s="50"/>
      <c r="UWG171" s="50"/>
      <c r="UWH171" s="50"/>
      <c r="UWI171" s="50"/>
      <c r="UWJ171" s="50"/>
      <c r="UWK171" s="50"/>
      <c r="UWL171" s="50"/>
      <c r="UWM171" s="50"/>
      <c r="UWN171" s="50"/>
      <c r="UWO171" s="50"/>
      <c r="UWP171" s="50"/>
      <c r="UWQ171" s="50"/>
      <c r="UWR171" s="50"/>
      <c r="UWS171" s="50"/>
      <c r="UWT171" s="50"/>
      <c r="UWU171" s="50"/>
      <c r="UWV171" s="50"/>
      <c r="UWW171" s="50"/>
      <c r="UWX171" s="50"/>
      <c r="UWY171" s="50"/>
      <c r="UWZ171" s="50"/>
      <c r="UXA171" s="50"/>
      <c r="UXB171" s="50"/>
      <c r="UXC171" s="50"/>
      <c r="UXD171" s="50"/>
      <c r="UXE171" s="50"/>
      <c r="UXF171" s="50"/>
      <c r="UXG171" s="50"/>
      <c r="UXH171" s="50"/>
      <c r="UXI171" s="50"/>
      <c r="UXJ171" s="50"/>
      <c r="UXK171" s="50"/>
      <c r="UXL171" s="50"/>
      <c r="UXM171" s="50"/>
      <c r="UXN171" s="50"/>
      <c r="UXO171" s="50"/>
      <c r="UXP171" s="50"/>
      <c r="UXQ171" s="50"/>
      <c r="UXR171" s="50"/>
      <c r="UXS171" s="50"/>
      <c r="UXT171" s="50"/>
      <c r="UXU171" s="50"/>
      <c r="UXV171" s="50"/>
      <c r="UXW171" s="50"/>
      <c r="UXX171" s="50"/>
      <c r="UXY171" s="50"/>
      <c r="UXZ171" s="50"/>
      <c r="UYA171" s="50"/>
      <c r="UYB171" s="50"/>
      <c r="UYD171" s="50"/>
      <c r="UYF171" s="50"/>
      <c r="UYG171" s="50"/>
      <c r="UYH171" s="50"/>
      <c r="UYI171" s="50"/>
      <c r="UYJ171" s="50"/>
      <c r="UYK171" s="50"/>
      <c r="UYL171" s="50"/>
      <c r="UYM171" s="50"/>
      <c r="UYR171" s="50"/>
      <c r="UYS171" s="50"/>
      <c r="UYT171" s="50"/>
      <c r="UYU171" s="50"/>
      <c r="UYV171" s="50"/>
      <c r="UYW171" s="50"/>
      <c r="UYX171" s="50"/>
      <c r="UYY171" s="50"/>
      <c r="UYZ171" s="50"/>
      <c r="UZA171" s="50"/>
      <c r="UZB171" s="50"/>
      <c r="UZC171" s="50"/>
      <c r="UZD171" s="50"/>
      <c r="UZE171" s="50"/>
      <c r="UZF171" s="50"/>
      <c r="UZG171" s="50"/>
      <c r="UZH171" s="50"/>
      <c r="UZI171" s="50"/>
      <c r="UZJ171" s="50"/>
      <c r="UZK171" s="50"/>
      <c r="UZL171" s="50"/>
      <c r="UZM171" s="50"/>
      <c r="UZN171" s="50"/>
      <c r="UZO171" s="50"/>
      <c r="UZP171" s="50"/>
      <c r="UZQ171" s="50"/>
      <c r="UZR171" s="50"/>
      <c r="UZS171" s="50"/>
      <c r="UZT171" s="50"/>
      <c r="UZU171" s="50"/>
      <c r="UZV171" s="50"/>
      <c r="UZW171" s="50"/>
      <c r="UZX171" s="50"/>
      <c r="UZY171" s="50"/>
      <c r="UZZ171" s="50"/>
      <c r="VAA171" s="50"/>
      <c r="VAB171" s="50"/>
      <c r="VAC171" s="50"/>
      <c r="VAD171" s="50"/>
      <c r="VAE171" s="50"/>
      <c r="VAF171" s="50"/>
      <c r="VAG171" s="50"/>
      <c r="VAH171" s="50"/>
      <c r="VAI171" s="50"/>
      <c r="VAJ171" s="50"/>
      <c r="VAK171" s="50"/>
      <c r="VAL171" s="50"/>
      <c r="VAM171" s="50"/>
      <c r="VAN171" s="50"/>
      <c r="VAO171" s="50"/>
      <c r="VAP171" s="50"/>
      <c r="VAQ171" s="50"/>
      <c r="VAR171" s="50"/>
      <c r="VAS171" s="50"/>
      <c r="VAT171" s="50"/>
      <c r="VAU171" s="50"/>
      <c r="VAV171" s="50"/>
      <c r="VAW171" s="50"/>
      <c r="VAX171" s="50"/>
      <c r="VAY171" s="50"/>
      <c r="VAZ171" s="50"/>
      <c r="VBA171" s="50"/>
      <c r="VBB171" s="50"/>
      <c r="VBC171" s="50"/>
      <c r="VBD171" s="50"/>
      <c r="VBE171" s="50"/>
      <c r="VBF171" s="50"/>
      <c r="VBG171" s="50"/>
      <c r="VBH171" s="50"/>
      <c r="VBI171" s="50"/>
      <c r="VBJ171" s="50"/>
      <c r="VBK171" s="50"/>
      <c r="VBL171" s="50"/>
      <c r="VBM171" s="50"/>
      <c r="VBN171" s="50"/>
      <c r="VBO171" s="50"/>
      <c r="VBP171" s="50"/>
      <c r="VBQ171" s="50"/>
      <c r="VBR171" s="50"/>
      <c r="VBS171" s="50"/>
      <c r="VBT171" s="50"/>
      <c r="VBU171" s="50"/>
      <c r="VBV171" s="50"/>
      <c r="VBW171" s="50"/>
      <c r="VBX171" s="50"/>
      <c r="VBY171" s="50"/>
      <c r="VBZ171" s="50"/>
      <c r="VCA171" s="50"/>
      <c r="VCB171" s="50"/>
      <c r="VCC171" s="50"/>
      <c r="VCD171" s="50"/>
      <c r="VCE171" s="50"/>
      <c r="VCF171" s="50"/>
      <c r="VCG171" s="50"/>
      <c r="VCH171" s="50"/>
      <c r="VCI171" s="50"/>
      <c r="VCJ171" s="50"/>
      <c r="VCK171" s="50"/>
      <c r="VCL171" s="50"/>
      <c r="VCM171" s="50"/>
      <c r="VCN171" s="50"/>
      <c r="VCO171" s="50"/>
      <c r="VCP171" s="50"/>
      <c r="VCQ171" s="50"/>
      <c r="VCR171" s="50"/>
      <c r="VCS171" s="50"/>
      <c r="VCT171" s="50"/>
      <c r="VCU171" s="50"/>
      <c r="VCV171" s="50"/>
      <c r="VCW171" s="50"/>
      <c r="VCX171" s="50"/>
      <c r="VCY171" s="50"/>
      <c r="VCZ171" s="50"/>
      <c r="VDA171" s="50"/>
      <c r="VDB171" s="50"/>
      <c r="VDC171" s="50"/>
      <c r="VDD171" s="50"/>
      <c r="VDE171" s="50"/>
      <c r="VDF171" s="50"/>
      <c r="VDG171" s="50"/>
      <c r="VDH171" s="50"/>
      <c r="VDI171" s="50"/>
      <c r="VDJ171" s="50"/>
      <c r="VDK171" s="50"/>
      <c r="VDL171" s="50"/>
      <c r="VDM171" s="50"/>
      <c r="VDN171" s="50"/>
      <c r="VDO171" s="50"/>
      <c r="VDP171" s="50"/>
      <c r="VDQ171" s="50"/>
      <c r="VDR171" s="50"/>
      <c r="VDS171" s="50"/>
      <c r="VDT171" s="50"/>
      <c r="VDU171" s="50"/>
      <c r="VDV171" s="50"/>
      <c r="VDW171" s="50"/>
      <c r="VDX171" s="50"/>
      <c r="VDY171" s="50"/>
      <c r="VDZ171" s="50"/>
      <c r="VEA171" s="50"/>
      <c r="VEB171" s="50"/>
      <c r="VEC171" s="50"/>
      <c r="VED171" s="50"/>
      <c r="VEE171" s="50"/>
      <c r="VEF171" s="50"/>
      <c r="VEG171" s="50"/>
      <c r="VEH171" s="50"/>
      <c r="VEI171" s="50"/>
      <c r="VEJ171" s="50"/>
      <c r="VEK171" s="50"/>
      <c r="VEL171" s="50"/>
      <c r="VEM171" s="50"/>
      <c r="VEN171" s="50"/>
      <c r="VEO171" s="50"/>
      <c r="VEP171" s="50"/>
      <c r="VEQ171" s="50"/>
      <c r="VER171" s="50"/>
      <c r="VES171" s="50"/>
      <c r="VET171" s="50"/>
      <c r="VEU171" s="50"/>
      <c r="VEV171" s="50"/>
      <c r="VEW171" s="50"/>
      <c r="VEX171" s="50"/>
      <c r="VEY171" s="50"/>
      <c r="VEZ171" s="50"/>
      <c r="VFA171" s="50"/>
      <c r="VFB171" s="50"/>
      <c r="VFC171" s="50"/>
      <c r="VFD171" s="50"/>
      <c r="VFE171" s="50"/>
      <c r="VFF171" s="50"/>
      <c r="VFG171" s="50"/>
      <c r="VFH171" s="50"/>
      <c r="VFI171" s="50"/>
      <c r="VFJ171" s="50"/>
      <c r="VFK171" s="50"/>
      <c r="VFL171" s="50"/>
      <c r="VFM171" s="50"/>
      <c r="VFN171" s="50"/>
      <c r="VFO171" s="50"/>
      <c r="VFP171" s="50"/>
      <c r="VFQ171" s="50"/>
      <c r="VFR171" s="50"/>
      <c r="VFS171" s="50"/>
      <c r="VFT171" s="50"/>
      <c r="VFU171" s="50"/>
      <c r="VFV171" s="50"/>
      <c r="VFW171" s="50"/>
      <c r="VFX171" s="50"/>
      <c r="VFY171" s="50"/>
      <c r="VFZ171" s="50"/>
      <c r="VGA171" s="50"/>
      <c r="VGB171" s="50"/>
      <c r="VGC171" s="50"/>
      <c r="VGD171" s="50"/>
      <c r="VGE171" s="50"/>
      <c r="VGF171" s="50"/>
      <c r="VGG171" s="50"/>
      <c r="VGH171" s="50"/>
      <c r="VGI171" s="50"/>
      <c r="VGJ171" s="50"/>
      <c r="VGK171" s="50"/>
      <c r="VGL171" s="50"/>
      <c r="VGM171" s="50"/>
      <c r="VGN171" s="50"/>
      <c r="VGO171" s="50"/>
      <c r="VGP171" s="50"/>
      <c r="VGQ171" s="50"/>
      <c r="VGR171" s="50"/>
      <c r="VGS171" s="50"/>
      <c r="VGT171" s="50"/>
      <c r="VGU171" s="50"/>
      <c r="VGV171" s="50"/>
      <c r="VGW171" s="50"/>
      <c r="VGX171" s="50"/>
      <c r="VGY171" s="50"/>
      <c r="VGZ171" s="50"/>
      <c r="VHA171" s="50"/>
      <c r="VHB171" s="50"/>
      <c r="VHC171" s="50"/>
      <c r="VHD171" s="50"/>
      <c r="VHE171" s="50"/>
      <c r="VHF171" s="50"/>
      <c r="VHG171" s="50"/>
      <c r="VHH171" s="50"/>
      <c r="VHI171" s="50"/>
      <c r="VHJ171" s="50"/>
      <c r="VHK171" s="50"/>
      <c r="VHL171" s="50"/>
      <c r="VHM171" s="50"/>
      <c r="VHN171" s="50"/>
      <c r="VHO171" s="50"/>
      <c r="VHP171" s="50"/>
      <c r="VHQ171" s="50"/>
      <c r="VHR171" s="50"/>
      <c r="VHS171" s="50"/>
      <c r="VHT171" s="50"/>
      <c r="VHU171" s="50"/>
      <c r="VHV171" s="50"/>
      <c r="VHW171" s="50"/>
      <c r="VHX171" s="50"/>
      <c r="VHZ171" s="50"/>
      <c r="VIB171" s="50"/>
      <c r="VIC171" s="50"/>
      <c r="VID171" s="50"/>
      <c r="VIE171" s="50"/>
      <c r="VIF171" s="50"/>
      <c r="VIG171" s="50"/>
      <c r="VIH171" s="50"/>
      <c r="VII171" s="50"/>
      <c r="VIN171" s="50"/>
      <c r="VIO171" s="50"/>
      <c r="VIP171" s="50"/>
      <c r="VIQ171" s="50"/>
      <c r="VIR171" s="50"/>
      <c r="VIS171" s="50"/>
      <c r="VIT171" s="50"/>
      <c r="VIU171" s="50"/>
      <c r="VIV171" s="50"/>
      <c r="VIW171" s="50"/>
      <c r="VIX171" s="50"/>
      <c r="VIY171" s="50"/>
      <c r="VIZ171" s="50"/>
      <c r="VJA171" s="50"/>
      <c r="VJB171" s="50"/>
      <c r="VJC171" s="50"/>
      <c r="VJD171" s="50"/>
      <c r="VJE171" s="50"/>
      <c r="VJF171" s="50"/>
      <c r="VJG171" s="50"/>
      <c r="VJH171" s="50"/>
      <c r="VJI171" s="50"/>
      <c r="VJJ171" s="50"/>
      <c r="VJK171" s="50"/>
      <c r="VJL171" s="50"/>
      <c r="VJM171" s="50"/>
      <c r="VJN171" s="50"/>
      <c r="VJO171" s="50"/>
      <c r="VJP171" s="50"/>
      <c r="VJQ171" s="50"/>
      <c r="VJR171" s="50"/>
      <c r="VJS171" s="50"/>
      <c r="VJT171" s="50"/>
      <c r="VJU171" s="50"/>
      <c r="VJV171" s="50"/>
      <c r="VJW171" s="50"/>
      <c r="VJX171" s="50"/>
      <c r="VJY171" s="50"/>
      <c r="VJZ171" s="50"/>
      <c r="VKA171" s="50"/>
      <c r="VKB171" s="50"/>
      <c r="VKC171" s="50"/>
      <c r="VKD171" s="50"/>
      <c r="VKE171" s="50"/>
      <c r="VKF171" s="50"/>
      <c r="VKG171" s="50"/>
      <c r="VKH171" s="50"/>
      <c r="VKI171" s="50"/>
      <c r="VKJ171" s="50"/>
      <c r="VKK171" s="50"/>
      <c r="VKL171" s="50"/>
      <c r="VKM171" s="50"/>
      <c r="VKN171" s="50"/>
      <c r="VKO171" s="50"/>
      <c r="VKP171" s="50"/>
      <c r="VKQ171" s="50"/>
      <c r="VKR171" s="50"/>
      <c r="VKS171" s="50"/>
      <c r="VKT171" s="50"/>
      <c r="VKU171" s="50"/>
      <c r="VKV171" s="50"/>
      <c r="VKW171" s="50"/>
      <c r="VKX171" s="50"/>
      <c r="VKY171" s="50"/>
      <c r="VKZ171" s="50"/>
      <c r="VLA171" s="50"/>
      <c r="VLB171" s="50"/>
      <c r="VLC171" s="50"/>
      <c r="VLD171" s="50"/>
      <c r="VLE171" s="50"/>
      <c r="VLF171" s="50"/>
      <c r="VLG171" s="50"/>
      <c r="VLH171" s="50"/>
      <c r="VLI171" s="50"/>
      <c r="VLJ171" s="50"/>
      <c r="VLK171" s="50"/>
      <c r="VLL171" s="50"/>
      <c r="VLM171" s="50"/>
      <c r="VLN171" s="50"/>
      <c r="VLO171" s="50"/>
      <c r="VLP171" s="50"/>
      <c r="VLQ171" s="50"/>
      <c r="VLR171" s="50"/>
      <c r="VLS171" s="50"/>
      <c r="VLT171" s="50"/>
      <c r="VLU171" s="50"/>
      <c r="VLV171" s="50"/>
      <c r="VLW171" s="50"/>
      <c r="VLX171" s="50"/>
      <c r="VLY171" s="50"/>
      <c r="VLZ171" s="50"/>
      <c r="VMA171" s="50"/>
      <c r="VMB171" s="50"/>
      <c r="VMC171" s="50"/>
      <c r="VMD171" s="50"/>
      <c r="VME171" s="50"/>
      <c r="VMF171" s="50"/>
      <c r="VMG171" s="50"/>
      <c r="VMH171" s="50"/>
      <c r="VMI171" s="50"/>
      <c r="VMJ171" s="50"/>
      <c r="VMK171" s="50"/>
      <c r="VML171" s="50"/>
      <c r="VMM171" s="50"/>
      <c r="VMN171" s="50"/>
      <c r="VMO171" s="50"/>
      <c r="VMP171" s="50"/>
      <c r="VMQ171" s="50"/>
      <c r="VMR171" s="50"/>
      <c r="VMS171" s="50"/>
      <c r="VMT171" s="50"/>
      <c r="VMU171" s="50"/>
      <c r="VMV171" s="50"/>
      <c r="VMW171" s="50"/>
      <c r="VMX171" s="50"/>
      <c r="VMY171" s="50"/>
      <c r="VMZ171" s="50"/>
      <c r="VNA171" s="50"/>
      <c r="VNB171" s="50"/>
      <c r="VNC171" s="50"/>
      <c r="VND171" s="50"/>
      <c r="VNE171" s="50"/>
      <c r="VNF171" s="50"/>
      <c r="VNG171" s="50"/>
      <c r="VNH171" s="50"/>
      <c r="VNI171" s="50"/>
      <c r="VNJ171" s="50"/>
      <c r="VNK171" s="50"/>
      <c r="VNL171" s="50"/>
      <c r="VNM171" s="50"/>
      <c r="VNN171" s="50"/>
      <c r="VNO171" s="50"/>
      <c r="VNP171" s="50"/>
      <c r="VNQ171" s="50"/>
      <c r="VNR171" s="50"/>
      <c r="VNS171" s="50"/>
      <c r="VNT171" s="50"/>
      <c r="VNU171" s="50"/>
      <c r="VNV171" s="50"/>
      <c r="VNW171" s="50"/>
      <c r="VNX171" s="50"/>
      <c r="VNY171" s="50"/>
      <c r="VNZ171" s="50"/>
      <c r="VOA171" s="50"/>
      <c r="VOB171" s="50"/>
      <c r="VOC171" s="50"/>
      <c r="VOD171" s="50"/>
      <c r="VOE171" s="50"/>
      <c r="VOF171" s="50"/>
      <c r="VOG171" s="50"/>
      <c r="VOH171" s="50"/>
      <c r="VOI171" s="50"/>
      <c r="VOJ171" s="50"/>
      <c r="VOK171" s="50"/>
      <c r="VOL171" s="50"/>
      <c r="VOM171" s="50"/>
      <c r="VON171" s="50"/>
      <c r="VOO171" s="50"/>
      <c r="VOP171" s="50"/>
      <c r="VOQ171" s="50"/>
      <c r="VOR171" s="50"/>
      <c r="VOS171" s="50"/>
      <c r="VOT171" s="50"/>
      <c r="VOU171" s="50"/>
      <c r="VOV171" s="50"/>
      <c r="VOW171" s="50"/>
      <c r="VOX171" s="50"/>
      <c r="VOY171" s="50"/>
      <c r="VOZ171" s="50"/>
      <c r="VPA171" s="50"/>
      <c r="VPB171" s="50"/>
      <c r="VPC171" s="50"/>
      <c r="VPD171" s="50"/>
      <c r="VPE171" s="50"/>
      <c r="VPF171" s="50"/>
      <c r="VPG171" s="50"/>
      <c r="VPH171" s="50"/>
      <c r="VPI171" s="50"/>
      <c r="VPJ171" s="50"/>
      <c r="VPK171" s="50"/>
      <c r="VPL171" s="50"/>
      <c r="VPM171" s="50"/>
      <c r="VPN171" s="50"/>
      <c r="VPO171" s="50"/>
      <c r="VPP171" s="50"/>
      <c r="VPQ171" s="50"/>
      <c r="VPR171" s="50"/>
      <c r="VPS171" s="50"/>
      <c r="VPT171" s="50"/>
      <c r="VPU171" s="50"/>
      <c r="VPV171" s="50"/>
      <c r="VPW171" s="50"/>
      <c r="VPX171" s="50"/>
      <c r="VPY171" s="50"/>
      <c r="VPZ171" s="50"/>
      <c r="VQA171" s="50"/>
      <c r="VQB171" s="50"/>
      <c r="VQC171" s="50"/>
      <c r="VQD171" s="50"/>
      <c r="VQE171" s="50"/>
      <c r="VQF171" s="50"/>
      <c r="VQG171" s="50"/>
      <c r="VQH171" s="50"/>
      <c r="VQI171" s="50"/>
      <c r="VQJ171" s="50"/>
      <c r="VQK171" s="50"/>
      <c r="VQL171" s="50"/>
      <c r="VQM171" s="50"/>
      <c r="VQN171" s="50"/>
      <c r="VQO171" s="50"/>
      <c r="VQP171" s="50"/>
      <c r="VQQ171" s="50"/>
      <c r="VQR171" s="50"/>
      <c r="VQS171" s="50"/>
      <c r="VQT171" s="50"/>
      <c r="VQU171" s="50"/>
      <c r="VQV171" s="50"/>
      <c r="VQW171" s="50"/>
      <c r="VQX171" s="50"/>
      <c r="VQY171" s="50"/>
      <c r="VQZ171" s="50"/>
      <c r="VRA171" s="50"/>
      <c r="VRB171" s="50"/>
      <c r="VRC171" s="50"/>
      <c r="VRD171" s="50"/>
      <c r="VRE171" s="50"/>
      <c r="VRF171" s="50"/>
      <c r="VRG171" s="50"/>
      <c r="VRH171" s="50"/>
      <c r="VRI171" s="50"/>
      <c r="VRJ171" s="50"/>
      <c r="VRK171" s="50"/>
      <c r="VRL171" s="50"/>
      <c r="VRM171" s="50"/>
      <c r="VRN171" s="50"/>
      <c r="VRO171" s="50"/>
      <c r="VRP171" s="50"/>
      <c r="VRQ171" s="50"/>
      <c r="VRR171" s="50"/>
      <c r="VRS171" s="50"/>
      <c r="VRT171" s="50"/>
      <c r="VRV171" s="50"/>
      <c r="VRX171" s="50"/>
      <c r="VRY171" s="50"/>
      <c r="VRZ171" s="50"/>
      <c r="VSA171" s="50"/>
      <c r="VSB171" s="50"/>
      <c r="VSC171" s="50"/>
      <c r="VSD171" s="50"/>
      <c r="VSE171" s="50"/>
      <c r="VSJ171" s="50"/>
      <c r="VSK171" s="50"/>
      <c r="VSL171" s="50"/>
      <c r="VSM171" s="50"/>
      <c r="VSN171" s="50"/>
      <c r="VSO171" s="50"/>
      <c r="VSP171" s="50"/>
      <c r="VSQ171" s="50"/>
      <c r="VSR171" s="50"/>
      <c r="VSS171" s="50"/>
      <c r="VST171" s="50"/>
      <c r="VSU171" s="50"/>
      <c r="VSV171" s="50"/>
      <c r="VSW171" s="50"/>
      <c r="VSX171" s="50"/>
      <c r="VSY171" s="50"/>
      <c r="VSZ171" s="50"/>
      <c r="VTA171" s="50"/>
      <c r="VTB171" s="50"/>
      <c r="VTC171" s="50"/>
      <c r="VTD171" s="50"/>
      <c r="VTE171" s="50"/>
      <c r="VTF171" s="50"/>
      <c r="VTG171" s="50"/>
      <c r="VTH171" s="50"/>
      <c r="VTI171" s="50"/>
      <c r="VTJ171" s="50"/>
      <c r="VTK171" s="50"/>
      <c r="VTL171" s="50"/>
      <c r="VTM171" s="50"/>
      <c r="VTN171" s="50"/>
      <c r="VTO171" s="50"/>
      <c r="VTP171" s="50"/>
      <c r="VTQ171" s="50"/>
      <c r="VTR171" s="50"/>
      <c r="VTS171" s="50"/>
      <c r="VTT171" s="50"/>
      <c r="VTU171" s="50"/>
      <c r="VTV171" s="50"/>
      <c r="VTW171" s="50"/>
      <c r="VTX171" s="50"/>
      <c r="VTY171" s="50"/>
      <c r="VTZ171" s="50"/>
      <c r="VUA171" s="50"/>
      <c r="VUB171" s="50"/>
      <c r="VUC171" s="50"/>
      <c r="VUD171" s="50"/>
      <c r="VUE171" s="50"/>
      <c r="VUF171" s="50"/>
      <c r="VUG171" s="50"/>
      <c r="VUH171" s="50"/>
      <c r="VUI171" s="50"/>
      <c r="VUJ171" s="50"/>
      <c r="VUK171" s="50"/>
      <c r="VUL171" s="50"/>
      <c r="VUM171" s="50"/>
      <c r="VUN171" s="50"/>
      <c r="VUO171" s="50"/>
      <c r="VUP171" s="50"/>
      <c r="VUQ171" s="50"/>
      <c r="VUR171" s="50"/>
      <c r="VUS171" s="50"/>
      <c r="VUT171" s="50"/>
      <c r="VUU171" s="50"/>
      <c r="VUV171" s="50"/>
      <c r="VUW171" s="50"/>
      <c r="VUX171" s="50"/>
      <c r="VUY171" s="50"/>
      <c r="VUZ171" s="50"/>
      <c r="VVA171" s="50"/>
      <c r="VVB171" s="50"/>
      <c r="VVC171" s="50"/>
      <c r="VVD171" s="50"/>
      <c r="VVE171" s="50"/>
      <c r="VVF171" s="50"/>
      <c r="VVG171" s="50"/>
      <c r="VVH171" s="50"/>
      <c r="VVI171" s="50"/>
      <c r="VVJ171" s="50"/>
      <c r="VVK171" s="50"/>
      <c r="VVL171" s="50"/>
      <c r="VVM171" s="50"/>
      <c r="VVN171" s="50"/>
      <c r="VVO171" s="50"/>
      <c r="VVP171" s="50"/>
      <c r="VVQ171" s="50"/>
      <c r="VVR171" s="50"/>
      <c r="VVS171" s="50"/>
      <c r="VVT171" s="50"/>
      <c r="VVU171" s="50"/>
      <c r="VVV171" s="50"/>
      <c r="VVW171" s="50"/>
      <c r="VVX171" s="50"/>
      <c r="VVY171" s="50"/>
      <c r="VVZ171" s="50"/>
      <c r="VWA171" s="50"/>
      <c r="VWB171" s="50"/>
      <c r="VWC171" s="50"/>
      <c r="VWD171" s="50"/>
      <c r="VWE171" s="50"/>
      <c r="VWF171" s="50"/>
      <c r="VWG171" s="50"/>
      <c r="VWH171" s="50"/>
      <c r="VWI171" s="50"/>
      <c r="VWJ171" s="50"/>
      <c r="VWK171" s="50"/>
      <c r="VWL171" s="50"/>
      <c r="VWM171" s="50"/>
      <c r="VWN171" s="50"/>
      <c r="VWO171" s="50"/>
      <c r="VWP171" s="50"/>
      <c r="VWQ171" s="50"/>
      <c r="VWR171" s="50"/>
      <c r="VWS171" s="50"/>
      <c r="VWT171" s="50"/>
      <c r="VWU171" s="50"/>
      <c r="VWV171" s="50"/>
      <c r="VWW171" s="50"/>
      <c r="VWX171" s="50"/>
      <c r="VWY171" s="50"/>
      <c r="VWZ171" s="50"/>
      <c r="VXA171" s="50"/>
      <c r="VXB171" s="50"/>
      <c r="VXC171" s="50"/>
      <c r="VXD171" s="50"/>
      <c r="VXE171" s="50"/>
      <c r="VXF171" s="50"/>
      <c r="VXG171" s="50"/>
      <c r="VXH171" s="50"/>
      <c r="VXI171" s="50"/>
      <c r="VXJ171" s="50"/>
      <c r="VXK171" s="50"/>
      <c r="VXL171" s="50"/>
      <c r="VXM171" s="50"/>
      <c r="VXN171" s="50"/>
      <c r="VXO171" s="50"/>
      <c r="VXP171" s="50"/>
      <c r="VXQ171" s="50"/>
      <c r="VXR171" s="50"/>
      <c r="VXS171" s="50"/>
      <c r="VXT171" s="50"/>
      <c r="VXU171" s="50"/>
      <c r="VXV171" s="50"/>
      <c r="VXW171" s="50"/>
      <c r="VXX171" s="50"/>
      <c r="VXY171" s="50"/>
      <c r="VXZ171" s="50"/>
      <c r="VYA171" s="50"/>
      <c r="VYB171" s="50"/>
      <c r="VYC171" s="50"/>
      <c r="VYD171" s="50"/>
      <c r="VYE171" s="50"/>
      <c r="VYF171" s="50"/>
      <c r="VYG171" s="50"/>
      <c r="VYH171" s="50"/>
      <c r="VYI171" s="50"/>
      <c r="VYJ171" s="50"/>
      <c r="VYK171" s="50"/>
      <c r="VYL171" s="50"/>
      <c r="VYM171" s="50"/>
      <c r="VYN171" s="50"/>
      <c r="VYO171" s="50"/>
      <c r="VYP171" s="50"/>
      <c r="VYQ171" s="50"/>
      <c r="VYR171" s="50"/>
      <c r="VYS171" s="50"/>
      <c r="VYT171" s="50"/>
      <c r="VYU171" s="50"/>
      <c r="VYV171" s="50"/>
      <c r="VYW171" s="50"/>
      <c r="VYX171" s="50"/>
      <c r="VYY171" s="50"/>
      <c r="VYZ171" s="50"/>
      <c r="VZA171" s="50"/>
      <c r="VZB171" s="50"/>
      <c r="VZC171" s="50"/>
      <c r="VZD171" s="50"/>
      <c r="VZE171" s="50"/>
      <c r="VZF171" s="50"/>
      <c r="VZG171" s="50"/>
      <c r="VZH171" s="50"/>
      <c r="VZI171" s="50"/>
      <c r="VZJ171" s="50"/>
      <c r="VZK171" s="50"/>
      <c r="VZL171" s="50"/>
      <c r="VZM171" s="50"/>
      <c r="VZN171" s="50"/>
      <c r="VZO171" s="50"/>
      <c r="VZP171" s="50"/>
      <c r="VZQ171" s="50"/>
      <c r="VZR171" s="50"/>
      <c r="VZS171" s="50"/>
      <c r="VZT171" s="50"/>
      <c r="VZU171" s="50"/>
      <c r="VZV171" s="50"/>
      <c r="VZW171" s="50"/>
      <c r="VZX171" s="50"/>
      <c r="VZY171" s="50"/>
      <c r="VZZ171" s="50"/>
      <c r="WAA171" s="50"/>
      <c r="WAB171" s="50"/>
      <c r="WAC171" s="50"/>
      <c r="WAD171" s="50"/>
      <c r="WAE171" s="50"/>
      <c r="WAF171" s="50"/>
      <c r="WAG171" s="50"/>
      <c r="WAH171" s="50"/>
      <c r="WAI171" s="50"/>
      <c r="WAJ171" s="50"/>
      <c r="WAK171" s="50"/>
      <c r="WAL171" s="50"/>
      <c r="WAM171" s="50"/>
      <c r="WAN171" s="50"/>
      <c r="WAO171" s="50"/>
      <c r="WAP171" s="50"/>
      <c r="WAQ171" s="50"/>
      <c r="WAR171" s="50"/>
      <c r="WAS171" s="50"/>
      <c r="WAT171" s="50"/>
      <c r="WAU171" s="50"/>
      <c r="WAV171" s="50"/>
      <c r="WAW171" s="50"/>
      <c r="WAX171" s="50"/>
      <c r="WAY171" s="50"/>
      <c r="WAZ171" s="50"/>
      <c r="WBA171" s="50"/>
      <c r="WBB171" s="50"/>
      <c r="WBC171" s="50"/>
      <c r="WBD171" s="50"/>
      <c r="WBE171" s="50"/>
      <c r="WBF171" s="50"/>
      <c r="WBG171" s="50"/>
      <c r="WBH171" s="50"/>
      <c r="WBI171" s="50"/>
      <c r="WBJ171" s="50"/>
      <c r="WBK171" s="50"/>
      <c r="WBL171" s="50"/>
      <c r="WBM171" s="50"/>
      <c r="WBN171" s="50"/>
      <c r="WBO171" s="50"/>
      <c r="WBP171" s="50"/>
      <c r="WBR171" s="50"/>
      <c r="WBT171" s="50"/>
      <c r="WBU171" s="50"/>
      <c r="WBV171" s="50"/>
      <c r="WBW171" s="50"/>
      <c r="WBX171" s="50"/>
      <c r="WBY171" s="50"/>
      <c r="WBZ171" s="50"/>
      <c r="WCA171" s="50"/>
      <c r="WCF171" s="50"/>
      <c r="WCG171" s="50"/>
      <c r="WCH171" s="50"/>
      <c r="WCI171" s="50"/>
      <c r="WCJ171" s="50"/>
      <c r="WCK171" s="50"/>
      <c r="WCL171" s="50"/>
      <c r="WCM171" s="50"/>
      <c r="WCN171" s="50"/>
      <c r="WCO171" s="50"/>
      <c r="WCP171" s="50"/>
      <c r="WCQ171" s="50"/>
      <c r="WCR171" s="50"/>
      <c r="WCS171" s="50"/>
      <c r="WCT171" s="50"/>
      <c r="WCU171" s="50"/>
      <c r="WCV171" s="50"/>
      <c r="WCW171" s="50"/>
      <c r="WCX171" s="50"/>
      <c r="WCY171" s="50"/>
      <c r="WCZ171" s="50"/>
      <c r="WDA171" s="50"/>
      <c r="WDB171" s="50"/>
      <c r="WDC171" s="50"/>
      <c r="WDD171" s="50"/>
      <c r="WDE171" s="50"/>
      <c r="WDF171" s="50"/>
      <c r="WDG171" s="50"/>
      <c r="WDH171" s="50"/>
      <c r="WDI171" s="50"/>
      <c r="WDJ171" s="50"/>
      <c r="WDK171" s="50"/>
      <c r="WDL171" s="50"/>
      <c r="WDM171" s="50"/>
      <c r="WDN171" s="50"/>
      <c r="WDO171" s="50"/>
      <c r="WDP171" s="50"/>
      <c r="WDQ171" s="50"/>
      <c r="WDR171" s="50"/>
      <c r="WDS171" s="50"/>
      <c r="WDT171" s="50"/>
      <c r="WDU171" s="50"/>
      <c r="WDV171" s="50"/>
      <c r="WDW171" s="50"/>
      <c r="WDX171" s="50"/>
      <c r="WDY171" s="50"/>
      <c r="WDZ171" s="50"/>
      <c r="WEA171" s="50"/>
      <c r="WEB171" s="50"/>
      <c r="WEC171" s="50"/>
      <c r="WED171" s="50"/>
      <c r="WEE171" s="50"/>
      <c r="WEF171" s="50"/>
      <c r="WEG171" s="50"/>
      <c r="WEH171" s="50"/>
      <c r="WEI171" s="50"/>
      <c r="WEJ171" s="50"/>
      <c r="WEK171" s="50"/>
      <c r="WEL171" s="50"/>
      <c r="WEM171" s="50"/>
      <c r="WEN171" s="50"/>
      <c r="WEO171" s="50"/>
      <c r="WEP171" s="50"/>
      <c r="WEQ171" s="50"/>
      <c r="WER171" s="50"/>
      <c r="WES171" s="50"/>
      <c r="WET171" s="50"/>
      <c r="WEU171" s="50"/>
      <c r="WEV171" s="50"/>
      <c r="WEW171" s="50"/>
      <c r="WEX171" s="50"/>
      <c r="WEY171" s="50"/>
      <c r="WEZ171" s="50"/>
      <c r="WFA171" s="50"/>
      <c r="WFB171" s="50"/>
      <c r="WFC171" s="50"/>
      <c r="WFD171" s="50"/>
      <c r="WFE171" s="50"/>
      <c r="WFF171" s="50"/>
      <c r="WFG171" s="50"/>
      <c r="WFH171" s="50"/>
      <c r="WFI171" s="50"/>
      <c r="WFJ171" s="50"/>
      <c r="WFK171" s="50"/>
      <c r="WFL171" s="50"/>
      <c r="WFM171" s="50"/>
      <c r="WFN171" s="50"/>
      <c r="WFO171" s="50"/>
      <c r="WFP171" s="50"/>
      <c r="WFQ171" s="50"/>
      <c r="WFR171" s="50"/>
      <c r="WFS171" s="50"/>
      <c r="WFT171" s="50"/>
      <c r="WFU171" s="50"/>
      <c r="WFV171" s="50"/>
      <c r="WFW171" s="50"/>
      <c r="WFX171" s="50"/>
      <c r="WFY171" s="50"/>
      <c r="WFZ171" s="50"/>
      <c r="WGA171" s="50"/>
      <c r="WGB171" s="50"/>
      <c r="WGC171" s="50"/>
      <c r="WGD171" s="50"/>
      <c r="WGE171" s="50"/>
      <c r="WGF171" s="50"/>
      <c r="WGG171" s="50"/>
      <c r="WGH171" s="50"/>
      <c r="WGI171" s="50"/>
      <c r="WGJ171" s="50"/>
      <c r="WGK171" s="50"/>
      <c r="WGL171" s="50"/>
      <c r="WGM171" s="50"/>
      <c r="WGN171" s="50"/>
      <c r="WGO171" s="50"/>
      <c r="WGP171" s="50"/>
      <c r="WGQ171" s="50"/>
      <c r="WGR171" s="50"/>
      <c r="WGS171" s="50"/>
      <c r="WGT171" s="50"/>
      <c r="WGU171" s="50"/>
      <c r="WGV171" s="50"/>
      <c r="WGW171" s="50"/>
      <c r="WGX171" s="50"/>
      <c r="WGY171" s="50"/>
      <c r="WGZ171" s="50"/>
      <c r="WHA171" s="50"/>
      <c r="WHB171" s="50"/>
      <c r="WHC171" s="50"/>
      <c r="WHD171" s="50"/>
      <c r="WHE171" s="50"/>
      <c r="WHF171" s="50"/>
      <c r="WHG171" s="50"/>
      <c r="WHH171" s="50"/>
      <c r="WHI171" s="50"/>
      <c r="WHJ171" s="50"/>
      <c r="WHK171" s="50"/>
      <c r="WHL171" s="50"/>
      <c r="WHM171" s="50"/>
      <c r="WHN171" s="50"/>
      <c r="WHO171" s="50"/>
      <c r="WHP171" s="50"/>
      <c r="WHQ171" s="50"/>
      <c r="WHR171" s="50"/>
      <c r="WHS171" s="50"/>
      <c r="WHT171" s="50"/>
      <c r="WHU171" s="50"/>
      <c r="WHV171" s="50"/>
      <c r="WHW171" s="50"/>
      <c r="WHX171" s="50"/>
      <c r="WHY171" s="50"/>
      <c r="WHZ171" s="50"/>
      <c r="WIA171" s="50"/>
      <c r="WIB171" s="50"/>
      <c r="WIC171" s="50"/>
      <c r="WID171" s="50"/>
      <c r="WIE171" s="50"/>
      <c r="WIF171" s="50"/>
      <c r="WIG171" s="50"/>
      <c r="WIH171" s="50"/>
      <c r="WII171" s="50"/>
      <c r="WIJ171" s="50"/>
      <c r="WIK171" s="50"/>
      <c r="WIL171" s="50"/>
      <c r="WIM171" s="50"/>
      <c r="WIN171" s="50"/>
      <c r="WIO171" s="50"/>
      <c r="WIP171" s="50"/>
      <c r="WIQ171" s="50"/>
      <c r="WIR171" s="50"/>
      <c r="WIS171" s="50"/>
      <c r="WIT171" s="50"/>
      <c r="WIU171" s="50"/>
      <c r="WIV171" s="50"/>
      <c r="WIW171" s="50"/>
      <c r="WIX171" s="50"/>
      <c r="WIY171" s="50"/>
      <c r="WIZ171" s="50"/>
      <c r="WJA171" s="50"/>
      <c r="WJB171" s="50"/>
      <c r="WJC171" s="50"/>
      <c r="WJD171" s="50"/>
      <c r="WJE171" s="50"/>
      <c r="WJF171" s="50"/>
      <c r="WJG171" s="50"/>
      <c r="WJH171" s="50"/>
      <c r="WJI171" s="50"/>
      <c r="WJJ171" s="50"/>
      <c r="WJK171" s="50"/>
      <c r="WJL171" s="50"/>
      <c r="WJM171" s="50"/>
      <c r="WJN171" s="50"/>
      <c r="WJO171" s="50"/>
      <c r="WJP171" s="50"/>
      <c r="WJQ171" s="50"/>
      <c r="WJR171" s="50"/>
      <c r="WJS171" s="50"/>
      <c r="WJT171" s="50"/>
      <c r="WJU171" s="50"/>
      <c r="WJV171" s="50"/>
      <c r="WJW171" s="50"/>
      <c r="WJX171" s="50"/>
      <c r="WJY171" s="50"/>
      <c r="WJZ171" s="50"/>
      <c r="WKA171" s="50"/>
      <c r="WKB171" s="50"/>
      <c r="WKC171" s="50"/>
      <c r="WKD171" s="50"/>
      <c r="WKE171" s="50"/>
      <c r="WKF171" s="50"/>
      <c r="WKG171" s="50"/>
      <c r="WKH171" s="50"/>
      <c r="WKI171" s="50"/>
      <c r="WKJ171" s="50"/>
      <c r="WKK171" s="50"/>
      <c r="WKL171" s="50"/>
      <c r="WKM171" s="50"/>
      <c r="WKN171" s="50"/>
      <c r="WKO171" s="50"/>
      <c r="WKP171" s="50"/>
      <c r="WKQ171" s="50"/>
      <c r="WKR171" s="50"/>
      <c r="WKS171" s="50"/>
      <c r="WKT171" s="50"/>
      <c r="WKU171" s="50"/>
      <c r="WKV171" s="50"/>
      <c r="WKW171" s="50"/>
      <c r="WKX171" s="50"/>
      <c r="WKY171" s="50"/>
      <c r="WKZ171" s="50"/>
      <c r="WLA171" s="50"/>
      <c r="WLB171" s="50"/>
      <c r="WLC171" s="50"/>
      <c r="WLD171" s="50"/>
      <c r="WLE171" s="50"/>
      <c r="WLF171" s="50"/>
      <c r="WLG171" s="50"/>
      <c r="WLH171" s="50"/>
      <c r="WLI171" s="50"/>
      <c r="WLJ171" s="50"/>
      <c r="WLK171" s="50"/>
      <c r="WLL171" s="50"/>
      <c r="WLN171" s="50"/>
      <c r="WLP171" s="50"/>
      <c r="WLQ171" s="50"/>
      <c r="WLR171" s="50"/>
      <c r="WLS171" s="50"/>
      <c r="WLT171" s="50"/>
      <c r="WLU171" s="50"/>
      <c r="WLV171" s="50"/>
      <c r="WLW171" s="50"/>
      <c r="WMB171" s="50"/>
      <c r="WMC171" s="50"/>
      <c r="WMD171" s="50"/>
      <c r="WME171" s="50"/>
      <c r="WMF171" s="50"/>
      <c r="WMG171" s="50"/>
      <c r="WMH171" s="50"/>
      <c r="WMI171" s="50"/>
      <c r="WMJ171" s="50"/>
      <c r="WMK171" s="50"/>
      <c r="WML171" s="50"/>
      <c r="WMM171" s="50"/>
      <c r="WMN171" s="50"/>
      <c r="WMO171" s="50"/>
      <c r="WMP171" s="50"/>
      <c r="WMQ171" s="50"/>
      <c r="WMR171" s="50"/>
      <c r="WMS171" s="50"/>
      <c r="WMT171" s="50"/>
      <c r="WMU171" s="50"/>
      <c r="WMV171" s="50"/>
      <c r="WMW171" s="50"/>
      <c r="WMX171" s="50"/>
      <c r="WMY171" s="50"/>
      <c r="WMZ171" s="50"/>
      <c r="WNA171" s="50"/>
      <c r="WNB171" s="50"/>
      <c r="WNC171" s="50"/>
      <c r="WND171" s="50"/>
      <c r="WNE171" s="50"/>
      <c r="WNF171" s="50"/>
      <c r="WNG171" s="50"/>
      <c r="WNH171" s="50"/>
      <c r="WNI171" s="50"/>
      <c r="WNJ171" s="50"/>
      <c r="WNK171" s="50"/>
      <c r="WNL171" s="50"/>
      <c r="WNM171" s="50"/>
      <c r="WNN171" s="50"/>
      <c r="WNO171" s="50"/>
      <c r="WNP171" s="50"/>
      <c r="WNQ171" s="50"/>
      <c r="WNR171" s="50"/>
      <c r="WNS171" s="50"/>
      <c r="WNT171" s="50"/>
      <c r="WNU171" s="50"/>
      <c r="WNV171" s="50"/>
      <c r="WNW171" s="50"/>
      <c r="WNX171" s="50"/>
      <c r="WNY171" s="50"/>
      <c r="WNZ171" s="50"/>
      <c r="WOA171" s="50"/>
      <c r="WOB171" s="50"/>
      <c r="WOC171" s="50"/>
      <c r="WOD171" s="50"/>
      <c r="WOE171" s="50"/>
      <c r="WOF171" s="50"/>
      <c r="WOG171" s="50"/>
      <c r="WOH171" s="50"/>
      <c r="WOI171" s="50"/>
      <c r="WOJ171" s="50"/>
      <c r="WOK171" s="50"/>
      <c r="WOL171" s="50"/>
      <c r="WOM171" s="50"/>
      <c r="WON171" s="50"/>
      <c r="WOO171" s="50"/>
      <c r="WOP171" s="50"/>
      <c r="WOQ171" s="50"/>
      <c r="WOR171" s="50"/>
      <c r="WOS171" s="50"/>
      <c r="WOT171" s="50"/>
      <c r="WOU171" s="50"/>
      <c r="WOV171" s="50"/>
      <c r="WOW171" s="50"/>
      <c r="WOX171" s="50"/>
      <c r="WOY171" s="50"/>
      <c r="WOZ171" s="50"/>
      <c r="WPA171" s="50"/>
      <c r="WPB171" s="50"/>
      <c r="WPC171" s="50"/>
      <c r="WPD171" s="50"/>
      <c r="WPE171" s="50"/>
      <c r="WPF171" s="50"/>
      <c r="WPG171" s="50"/>
      <c r="WPH171" s="50"/>
      <c r="WPI171" s="50"/>
      <c r="WPJ171" s="50"/>
      <c r="WPK171" s="50"/>
      <c r="WPL171" s="50"/>
      <c r="WPM171" s="50"/>
      <c r="WPN171" s="50"/>
      <c r="WPO171" s="50"/>
      <c r="WPP171" s="50"/>
      <c r="WPQ171" s="50"/>
      <c r="WPR171" s="50"/>
      <c r="WPS171" s="50"/>
      <c r="WPT171" s="50"/>
      <c r="WPU171" s="50"/>
      <c r="WPV171" s="50"/>
      <c r="WPW171" s="50"/>
      <c r="WPX171" s="50"/>
      <c r="WPY171" s="50"/>
      <c r="WPZ171" s="50"/>
      <c r="WQA171" s="50"/>
      <c r="WQB171" s="50"/>
      <c r="WQC171" s="50"/>
      <c r="WQD171" s="50"/>
      <c r="WQE171" s="50"/>
      <c r="WQF171" s="50"/>
      <c r="WQG171" s="50"/>
      <c r="WQH171" s="50"/>
      <c r="WQI171" s="50"/>
      <c r="WQJ171" s="50"/>
      <c r="WQK171" s="50"/>
      <c r="WQL171" s="50"/>
      <c r="WQM171" s="50"/>
      <c r="WQN171" s="50"/>
      <c r="WQO171" s="50"/>
      <c r="WQP171" s="50"/>
      <c r="WQQ171" s="50"/>
      <c r="WQR171" s="50"/>
      <c r="WQS171" s="50"/>
      <c r="WQT171" s="50"/>
      <c r="WQU171" s="50"/>
      <c r="WQV171" s="50"/>
      <c r="WQW171" s="50"/>
      <c r="WQX171" s="50"/>
      <c r="WQY171" s="50"/>
      <c r="WQZ171" s="50"/>
      <c r="WRA171" s="50"/>
      <c r="WRB171" s="50"/>
      <c r="WRC171" s="50"/>
      <c r="WRD171" s="50"/>
      <c r="WRE171" s="50"/>
      <c r="WRF171" s="50"/>
      <c r="WRG171" s="50"/>
      <c r="WRH171" s="50"/>
      <c r="WRI171" s="50"/>
      <c r="WRJ171" s="50"/>
      <c r="WRK171" s="50"/>
      <c r="WRL171" s="50"/>
      <c r="WRM171" s="50"/>
      <c r="WRN171" s="50"/>
      <c r="WRO171" s="50"/>
      <c r="WRP171" s="50"/>
      <c r="WRQ171" s="50"/>
      <c r="WRR171" s="50"/>
      <c r="WRS171" s="50"/>
      <c r="WRT171" s="50"/>
      <c r="WRU171" s="50"/>
      <c r="WRV171" s="50"/>
      <c r="WRW171" s="50"/>
      <c r="WRX171" s="50"/>
      <c r="WRY171" s="50"/>
      <c r="WRZ171" s="50"/>
      <c r="WSA171" s="50"/>
      <c r="WSB171" s="50"/>
      <c r="WSC171" s="50"/>
      <c r="WSD171" s="50"/>
      <c r="WSE171" s="50"/>
      <c r="WSF171" s="50"/>
      <c r="WSG171" s="50"/>
      <c r="WSH171" s="50"/>
      <c r="WSI171" s="50"/>
      <c r="WSJ171" s="50"/>
      <c r="WSK171" s="50"/>
      <c r="WSL171" s="50"/>
      <c r="WSM171" s="50"/>
      <c r="WSN171" s="50"/>
      <c r="WSO171" s="50"/>
      <c r="WSP171" s="50"/>
      <c r="WSQ171" s="50"/>
      <c r="WSR171" s="50"/>
      <c r="WSS171" s="50"/>
      <c r="WST171" s="50"/>
      <c r="WSU171" s="50"/>
      <c r="WSV171" s="50"/>
      <c r="WSW171" s="50"/>
      <c r="WSX171" s="50"/>
      <c r="WSY171" s="50"/>
      <c r="WSZ171" s="50"/>
      <c r="WTA171" s="50"/>
      <c r="WTB171" s="50"/>
      <c r="WTC171" s="50"/>
      <c r="WTD171" s="50"/>
      <c r="WTE171" s="50"/>
      <c r="WTF171" s="50"/>
      <c r="WTG171" s="50"/>
      <c r="WTH171" s="50"/>
      <c r="WTI171" s="50"/>
      <c r="WTJ171" s="50"/>
      <c r="WTK171" s="50"/>
      <c r="WTL171" s="50"/>
      <c r="WTM171" s="50"/>
      <c r="WTN171" s="50"/>
      <c r="WTO171" s="50"/>
      <c r="WTP171" s="50"/>
      <c r="WTQ171" s="50"/>
      <c r="WTR171" s="50"/>
      <c r="WTS171" s="50"/>
      <c r="WTT171" s="50"/>
      <c r="WTU171" s="50"/>
      <c r="WTV171" s="50"/>
      <c r="WTW171" s="50"/>
      <c r="WTX171" s="50"/>
      <c r="WTY171" s="50"/>
      <c r="WTZ171" s="50"/>
      <c r="WUA171" s="50"/>
      <c r="WUB171" s="50"/>
      <c r="WUC171" s="50"/>
      <c r="WUD171" s="50"/>
      <c r="WUE171" s="50"/>
      <c r="WUF171" s="50"/>
      <c r="WUG171" s="50"/>
      <c r="WUH171" s="50"/>
      <c r="WUI171" s="50"/>
      <c r="WUJ171" s="50"/>
      <c r="WUK171" s="50"/>
      <c r="WUL171" s="50"/>
      <c r="WUM171" s="50"/>
      <c r="WUN171" s="50"/>
      <c r="WUO171" s="50"/>
      <c r="WUP171" s="50"/>
      <c r="WUQ171" s="50"/>
      <c r="WUR171" s="50"/>
      <c r="WUS171" s="50"/>
      <c r="WUT171" s="50"/>
      <c r="WUU171" s="50"/>
      <c r="WUV171" s="50"/>
      <c r="WUW171" s="50"/>
      <c r="WUX171" s="50"/>
      <c r="WUY171" s="50"/>
      <c r="WUZ171" s="50"/>
      <c r="WVA171" s="50"/>
      <c r="WVB171" s="50"/>
      <c r="WVC171" s="50"/>
      <c r="WVD171" s="50"/>
      <c r="WVE171" s="50"/>
      <c r="WVF171" s="50"/>
      <c r="WVG171" s="50"/>
      <c r="WVH171" s="50"/>
      <c r="WVJ171" s="50"/>
      <c r="WVL171" s="50"/>
      <c r="WVM171" s="50"/>
      <c r="WVN171" s="50"/>
      <c r="WVO171" s="50"/>
      <c r="WVP171" s="50"/>
      <c r="WVQ171" s="50"/>
      <c r="WVR171" s="50"/>
      <c r="WVS171" s="50"/>
      <c r="WVX171" s="50"/>
      <c r="WVY171" s="50"/>
      <c r="WVZ171" s="50"/>
      <c r="WWA171" s="50"/>
      <c r="WWB171" s="50"/>
      <c r="WWC171" s="50"/>
      <c r="WWD171" s="50"/>
      <c r="WWE171" s="50"/>
      <c r="WWF171" s="50"/>
      <c r="WWG171" s="50"/>
      <c r="WWH171" s="50"/>
      <c r="WWI171" s="50"/>
      <c r="WWJ171" s="50"/>
      <c r="WWK171" s="50"/>
      <c r="WWL171" s="50"/>
      <c r="WWM171" s="50"/>
      <c r="WWN171" s="50"/>
      <c r="WWO171" s="50"/>
      <c r="WWP171" s="50"/>
      <c r="WWQ171" s="50"/>
      <c r="WWR171" s="50"/>
      <c r="WWS171" s="50"/>
      <c r="WWT171" s="50"/>
      <c r="WWU171" s="50"/>
      <c r="WWV171" s="50"/>
      <c r="WWW171" s="50"/>
      <c r="WWX171" s="50"/>
      <c r="WWY171" s="50"/>
      <c r="WWZ171" s="50"/>
      <c r="WXA171" s="50"/>
      <c r="WXB171" s="50"/>
      <c r="WXC171" s="50"/>
      <c r="WXD171" s="50"/>
      <c r="WXE171" s="50"/>
      <c r="WXF171" s="50"/>
      <c r="WXG171" s="50"/>
      <c r="WXH171" s="50"/>
      <c r="WXI171" s="50"/>
      <c r="WXJ171" s="50"/>
      <c r="WXK171" s="50"/>
      <c r="WXL171" s="50"/>
      <c r="WXM171" s="50"/>
      <c r="WXN171" s="50"/>
      <c r="WXO171" s="50"/>
      <c r="WXP171" s="50"/>
      <c r="WXQ171" s="50"/>
      <c r="WXR171" s="50"/>
      <c r="WXS171" s="50"/>
      <c r="WXT171" s="50"/>
      <c r="WXU171" s="50"/>
      <c r="WXV171" s="50"/>
      <c r="WXW171" s="50"/>
      <c r="WXX171" s="50"/>
      <c r="WXY171" s="50"/>
      <c r="WXZ171" s="50"/>
      <c r="WYA171" s="50"/>
      <c r="WYB171" s="50"/>
      <c r="WYC171" s="50"/>
      <c r="WYD171" s="50"/>
      <c r="WYE171" s="50"/>
      <c r="WYF171" s="50"/>
      <c r="WYG171" s="50"/>
      <c r="WYH171" s="50"/>
      <c r="WYI171" s="50"/>
      <c r="WYJ171" s="50"/>
      <c r="WYK171" s="50"/>
      <c r="WYL171" s="50"/>
      <c r="WYM171" s="50"/>
      <c r="WYN171" s="50"/>
      <c r="WYO171" s="50"/>
      <c r="WYP171" s="50"/>
      <c r="WYQ171" s="50"/>
      <c r="WYR171" s="50"/>
      <c r="WYS171" s="50"/>
      <c r="WYT171" s="50"/>
      <c r="WYU171" s="50"/>
      <c r="WYV171" s="50"/>
      <c r="WYW171" s="50"/>
      <c r="WYX171" s="50"/>
      <c r="WYY171" s="50"/>
      <c r="WYZ171" s="50"/>
      <c r="WZA171" s="50"/>
      <c r="WZB171" s="50"/>
      <c r="WZC171" s="50"/>
      <c r="WZD171" s="50"/>
      <c r="WZE171" s="50"/>
      <c r="WZF171" s="50"/>
      <c r="WZG171" s="50"/>
      <c r="WZH171" s="50"/>
      <c r="WZI171" s="50"/>
      <c r="WZJ171" s="50"/>
      <c r="WZK171" s="50"/>
      <c r="WZL171" s="50"/>
      <c r="WZM171" s="50"/>
      <c r="WZN171" s="50"/>
      <c r="WZO171" s="50"/>
      <c r="WZP171" s="50"/>
      <c r="WZQ171" s="50"/>
      <c r="WZR171" s="50"/>
      <c r="WZS171" s="50"/>
      <c r="WZT171" s="50"/>
      <c r="WZU171" s="50"/>
      <c r="WZV171" s="50"/>
      <c r="WZW171" s="50"/>
      <c r="WZX171" s="50"/>
      <c r="WZY171" s="50"/>
      <c r="WZZ171" s="50"/>
      <c r="XAA171" s="50"/>
      <c r="XAB171" s="50"/>
      <c r="XAC171" s="50"/>
      <c r="XAD171" s="50"/>
      <c r="XAE171" s="50"/>
      <c r="XAF171" s="50"/>
      <c r="XAG171" s="50"/>
      <c r="XAH171" s="50"/>
      <c r="XAI171" s="50"/>
      <c r="XAJ171" s="50"/>
      <c r="XAK171" s="50"/>
      <c r="XAL171" s="50"/>
      <c r="XAM171" s="50"/>
      <c r="XAN171" s="50"/>
      <c r="XAO171" s="50"/>
      <c r="XAP171" s="50"/>
      <c r="XAQ171" s="50"/>
      <c r="XAR171" s="50"/>
      <c r="XAS171" s="50"/>
      <c r="XAT171" s="50"/>
      <c r="XAU171" s="50"/>
      <c r="XAV171" s="50"/>
      <c r="XAW171" s="50"/>
      <c r="XAX171" s="50"/>
      <c r="XAY171" s="50"/>
      <c r="XAZ171" s="50"/>
      <c r="XBA171" s="50"/>
      <c r="XBB171" s="50"/>
      <c r="XBC171" s="50"/>
      <c r="XBD171" s="50"/>
      <c r="XBE171" s="50"/>
      <c r="XBF171" s="50"/>
      <c r="XBG171" s="50"/>
      <c r="XBH171" s="50"/>
      <c r="XBI171" s="50"/>
      <c r="XBJ171" s="50"/>
      <c r="XBK171" s="50"/>
      <c r="XBL171" s="50"/>
      <c r="XBM171" s="50"/>
      <c r="XBN171" s="50"/>
      <c r="XBO171" s="50"/>
      <c r="XBP171" s="50"/>
      <c r="XBQ171" s="50"/>
      <c r="XBR171" s="50"/>
      <c r="XBS171" s="50"/>
      <c r="XBT171" s="50"/>
      <c r="XBU171" s="50"/>
      <c r="XBV171" s="50"/>
      <c r="XBW171" s="50"/>
      <c r="XBX171" s="50"/>
      <c r="XBY171" s="50"/>
      <c r="XBZ171" s="50"/>
      <c r="XCA171" s="50"/>
      <c r="XCB171" s="50"/>
      <c r="XCC171" s="50"/>
      <c r="XCD171" s="50"/>
      <c r="XCE171" s="50"/>
      <c r="XCF171" s="50"/>
      <c r="XCG171" s="50"/>
      <c r="XCH171" s="50"/>
      <c r="XCI171" s="50"/>
      <c r="XCJ171" s="50"/>
      <c r="XCK171" s="50"/>
      <c r="XCL171" s="50"/>
      <c r="XCM171" s="50"/>
      <c r="XCN171" s="50"/>
      <c r="XCO171" s="50"/>
      <c r="XCP171" s="50"/>
      <c r="XCQ171" s="50"/>
      <c r="XCR171" s="50"/>
      <c r="XCS171" s="50"/>
      <c r="XCT171" s="50"/>
      <c r="XCU171" s="50"/>
      <c r="XCV171" s="50"/>
      <c r="XCW171" s="50"/>
      <c r="XCX171" s="50"/>
      <c r="XCY171" s="50"/>
      <c r="XCZ171" s="50"/>
      <c r="XDA171" s="50"/>
      <c r="XDB171" s="50"/>
      <c r="XDC171" s="50"/>
      <c r="XDD171" s="50"/>
      <c r="XDE171" s="50"/>
      <c r="XDF171" s="50"/>
      <c r="XDG171" s="50"/>
      <c r="XDH171" s="50"/>
      <c r="XDI171" s="50"/>
      <c r="XDJ171" s="50"/>
      <c r="XDK171" s="50"/>
      <c r="XDL171" s="50"/>
      <c r="XDM171" s="50"/>
      <c r="XDN171" s="50"/>
      <c r="XDO171" s="50"/>
      <c r="XDP171" s="50"/>
      <c r="XDQ171" s="50"/>
      <c r="XDR171" s="50"/>
      <c r="XDS171" s="50"/>
      <c r="XDT171" s="50"/>
      <c r="XDU171" s="50"/>
      <c r="XDV171" s="50"/>
      <c r="XDW171" s="50"/>
      <c r="XDX171" s="50"/>
      <c r="XDY171" s="50"/>
      <c r="XDZ171" s="50"/>
      <c r="XEA171" s="50"/>
      <c r="XEB171" s="50"/>
      <c r="XEC171" s="50"/>
      <c r="XED171" s="50"/>
      <c r="XEE171" s="50"/>
      <c r="XEF171" s="50"/>
      <c r="XEG171" s="50"/>
      <c r="XEH171" s="50"/>
      <c r="XEI171" s="50"/>
      <c r="XEJ171" s="50"/>
      <c r="XEK171" s="50"/>
      <c r="XEL171" s="50"/>
      <c r="XEM171" s="50"/>
      <c r="XEN171" s="50"/>
      <c r="XEO171" s="50"/>
      <c r="XEP171" s="50"/>
      <c r="XEQ171" s="50"/>
      <c r="XER171" s="50"/>
      <c r="XES171" s="50"/>
      <c r="XET171" s="50"/>
      <c r="XEU171" s="50"/>
      <c r="XEV171" s="50"/>
      <c r="XEW171" s="50"/>
      <c r="XEX171" s="50"/>
      <c r="XEY171" s="50"/>
      <c r="XEZ171" s="50"/>
      <c r="XFA171" s="50"/>
      <c r="XFB171" s="50"/>
      <c r="XFC171" s="50"/>
      <c r="XFD171" s="50"/>
    </row>
    <row r="172" ht="16.5" hidden="1" customHeight="1" spans="1:16384">
      <c r="A172" s="45" t="s">
        <v>422</v>
      </c>
      <c r="B172" s="46"/>
      <c r="C172" s="46"/>
      <c r="D172" s="46"/>
      <c r="E172" s="52"/>
      <c r="F172" s="46"/>
      <c r="G172" s="48"/>
      <c r="H172" s="49"/>
      <c r="I172" s="30"/>
      <c r="J172" s="48"/>
      <c r="K172" s="47"/>
      <c r="L172" s="50"/>
      <c r="Q172" s="43"/>
      <c r="R172" s="30"/>
      <c r="S172" s="30"/>
      <c r="T172" s="42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0"/>
      <c r="BI172" s="50"/>
      <c r="BJ172" s="50"/>
      <c r="BK172" s="50"/>
      <c r="BL172" s="50"/>
      <c r="BM172" s="50"/>
      <c r="BN172" s="50"/>
      <c r="BO172" s="50"/>
      <c r="BP172" s="50"/>
      <c r="BQ172" s="50"/>
      <c r="BR172" s="50"/>
      <c r="BS172" s="50"/>
      <c r="BT172" s="50"/>
      <c r="BU172" s="50"/>
      <c r="BV172" s="50"/>
      <c r="BW172" s="50"/>
      <c r="BX172" s="50"/>
      <c r="BY172" s="50"/>
      <c r="BZ172" s="50"/>
      <c r="CA172" s="50"/>
      <c r="CB172" s="50"/>
      <c r="CC172" s="50"/>
      <c r="CD172" s="50"/>
      <c r="CE172" s="50"/>
      <c r="CF172" s="50"/>
      <c r="CG172" s="50"/>
      <c r="CH172" s="50"/>
      <c r="CI172" s="50"/>
      <c r="CJ172" s="50"/>
      <c r="CK172" s="50"/>
      <c r="CL172" s="50"/>
      <c r="CM172" s="50"/>
      <c r="CN172" s="50"/>
      <c r="CO172" s="50"/>
      <c r="CP172" s="50"/>
      <c r="CQ172" s="50"/>
      <c r="CR172" s="50"/>
      <c r="CS172" s="50"/>
      <c r="CT172" s="50"/>
      <c r="CU172" s="50"/>
      <c r="CV172" s="50"/>
      <c r="CW172" s="50"/>
      <c r="CX172" s="50"/>
      <c r="CY172" s="50"/>
      <c r="CZ172" s="50"/>
      <c r="DA172" s="50"/>
      <c r="DB172" s="50"/>
      <c r="DC172" s="50"/>
      <c r="DD172" s="50"/>
      <c r="DE172" s="50"/>
      <c r="DF172" s="50"/>
      <c r="DG172" s="50"/>
      <c r="DH172" s="50"/>
      <c r="DI172" s="50"/>
      <c r="DJ172" s="50"/>
      <c r="DK172" s="50"/>
      <c r="DL172" s="50"/>
      <c r="DM172" s="50"/>
      <c r="DN172" s="50"/>
      <c r="DO172" s="50"/>
      <c r="DP172" s="50"/>
      <c r="DQ172" s="50"/>
      <c r="DR172" s="50"/>
      <c r="DS172" s="50"/>
      <c r="DT172" s="50"/>
      <c r="DU172" s="50"/>
      <c r="DV172" s="50"/>
      <c r="DW172" s="50"/>
      <c r="DX172" s="50"/>
      <c r="DY172" s="50"/>
      <c r="DZ172" s="50"/>
      <c r="EA172" s="50"/>
      <c r="EB172" s="50"/>
      <c r="EC172" s="50"/>
      <c r="ED172" s="50"/>
      <c r="EE172" s="50"/>
      <c r="EF172" s="50"/>
      <c r="EG172" s="50"/>
      <c r="EH172" s="50"/>
      <c r="EI172" s="50"/>
      <c r="EJ172" s="50"/>
      <c r="EK172" s="50"/>
      <c r="EL172" s="50"/>
      <c r="EM172" s="50"/>
      <c r="EN172" s="50"/>
      <c r="EO172" s="50"/>
      <c r="EP172" s="50"/>
      <c r="EQ172" s="50"/>
      <c r="ER172" s="50"/>
      <c r="ES172" s="50"/>
      <c r="ET172" s="50"/>
      <c r="EU172" s="50"/>
      <c r="EV172" s="50"/>
      <c r="EW172" s="50"/>
      <c r="EX172" s="50"/>
      <c r="EY172" s="50"/>
      <c r="EZ172" s="50"/>
      <c r="FA172" s="50"/>
      <c r="FB172" s="50"/>
      <c r="FC172" s="50"/>
      <c r="FD172" s="50"/>
      <c r="FE172" s="50"/>
      <c r="FF172" s="50"/>
      <c r="FG172" s="50"/>
      <c r="FH172" s="50"/>
      <c r="FI172" s="50"/>
      <c r="FJ172" s="50"/>
      <c r="FK172" s="50"/>
      <c r="FL172" s="50"/>
      <c r="FM172" s="50"/>
      <c r="FN172" s="50"/>
      <c r="FO172" s="50"/>
      <c r="FP172" s="50"/>
      <c r="FQ172" s="50"/>
      <c r="FR172" s="50"/>
      <c r="FS172" s="50"/>
      <c r="FT172" s="50"/>
      <c r="FU172" s="50"/>
      <c r="FV172" s="50"/>
      <c r="FW172" s="50"/>
      <c r="FX172" s="50"/>
      <c r="FY172" s="50"/>
      <c r="FZ172" s="50"/>
      <c r="GA172" s="50"/>
      <c r="GB172" s="50"/>
      <c r="GC172" s="50"/>
      <c r="GD172" s="50"/>
      <c r="GE172" s="50"/>
      <c r="GF172" s="50"/>
      <c r="GG172" s="50"/>
      <c r="GH172" s="50"/>
      <c r="GI172" s="50"/>
      <c r="GJ172" s="50"/>
      <c r="GK172" s="50"/>
      <c r="GL172" s="50"/>
      <c r="GM172" s="50"/>
      <c r="GN172" s="50"/>
      <c r="GO172" s="50"/>
      <c r="GP172" s="50"/>
      <c r="GQ172" s="50"/>
      <c r="GR172" s="50"/>
      <c r="GS172" s="50"/>
      <c r="GT172" s="50"/>
      <c r="GU172" s="50"/>
      <c r="GV172" s="50"/>
      <c r="GW172" s="50"/>
      <c r="GX172" s="50"/>
      <c r="GY172" s="50"/>
      <c r="GZ172" s="50"/>
      <c r="HA172" s="50"/>
      <c r="HB172" s="50"/>
      <c r="HC172" s="50"/>
      <c r="HD172" s="50"/>
      <c r="HE172" s="50"/>
      <c r="HF172" s="50"/>
      <c r="HG172" s="50"/>
      <c r="HH172" s="50"/>
      <c r="HI172" s="50"/>
      <c r="HJ172" s="50"/>
      <c r="HK172" s="50"/>
      <c r="HL172" s="50"/>
      <c r="HM172" s="50"/>
      <c r="HN172" s="50"/>
      <c r="HO172" s="50"/>
      <c r="HP172" s="50"/>
      <c r="HQ172" s="50"/>
      <c r="HR172" s="50"/>
      <c r="HS172" s="50"/>
      <c r="HT172" s="50"/>
      <c r="HU172" s="50"/>
      <c r="HV172" s="50"/>
      <c r="HW172" s="50"/>
      <c r="HX172" s="50"/>
      <c r="HY172" s="50"/>
      <c r="HZ172" s="50"/>
      <c r="IA172" s="50"/>
      <c r="IB172" s="50"/>
      <c r="IC172" s="50"/>
      <c r="ID172" s="50"/>
      <c r="IE172" s="50"/>
      <c r="IF172" s="50"/>
      <c r="IG172" s="50"/>
      <c r="IH172" s="50"/>
      <c r="II172" s="50"/>
      <c r="IJ172" s="50"/>
      <c r="IK172" s="50"/>
      <c r="IL172" s="50"/>
      <c r="IM172" s="50"/>
      <c r="IN172" s="50"/>
      <c r="IO172" s="50"/>
      <c r="IP172" s="50"/>
      <c r="IQ172" s="50"/>
      <c r="IR172" s="50"/>
      <c r="IS172" s="50"/>
      <c r="IT172" s="50"/>
      <c r="IU172" s="50"/>
      <c r="IV172" s="50"/>
      <c r="IX172" s="50"/>
      <c r="IZ172" s="50"/>
      <c r="JA172" s="50"/>
      <c r="JB172" s="50"/>
      <c r="JC172" s="50"/>
      <c r="JD172" s="50"/>
      <c r="JE172" s="50"/>
      <c r="JF172" s="50"/>
      <c r="JG172" s="50"/>
      <c r="JL172" s="50"/>
      <c r="JM172" s="50"/>
      <c r="JN172" s="50"/>
      <c r="JO172" s="50"/>
      <c r="JP172" s="50"/>
      <c r="JQ172" s="50"/>
      <c r="JR172" s="50"/>
      <c r="JS172" s="50"/>
      <c r="JT172" s="50"/>
      <c r="JU172" s="50"/>
      <c r="JV172" s="50"/>
      <c r="JW172" s="50"/>
      <c r="JX172" s="50"/>
      <c r="JY172" s="50"/>
      <c r="JZ172" s="50"/>
      <c r="KA172" s="50"/>
      <c r="KB172" s="50"/>
      <c r="KC172" s="50"/>
      <c r="KD172" s="50"/>
      <c r="KE172" s="50"/>
      <c r="KF172" s="50"/>
      <c r="KG172" s="50"/>
      <c r="KH172" s="50"/>
      <c r="KI172" s="50"/>
      <c r="KJ172" s="50"/>
      <c r="KK172" s="50"/>
      <c r="KL172" s="50"/>
      <c r="KM172" s="50"/>
      <c r="KN172" s="50"/>
      <c r="KO172" s="50"/>
      <c r="KP172" s="50"/>
      <c r="KQ172" s="50"/>
      <c r="KR172" s="50"/>
      <c r="KS172" s="50"/>
      <c r="KT172" s="50"/>
      <c r="KU172" s="50"/>
      <c r="KV172" s="50"/>
      <c r="KW172" s="50"/>
      <c r="KX172" s="50"/>
      <c r="KY172" s="50"/>
      <c r="KZ172" s="50"/>
      <c r="LA172" s="50"/>
      <c r="LB172" s="50"/>
      <c r="LC172" s="50"/>
      <c r="LD172" s="50"/>
      <c r="LE172" s="50"/>
      <c r="LF172" s="50"/>
      <c r="LG172" s="50"/>
      <c r="LH172" s="50"/>
      <c r="LI172" s="50"/>
      <c r="LJ172" s="50"/>
      <c r="LK172" s="50"/>
      <c r="LL172" s="50"/>
      <c r="LM172" s="50"/>
      <c r="LN172" s="50"/>
      <c r="LO172" s="50"/>
      <c r="LP172" s="50"/>
      <c r="LQ172" s="50"/>
      <c r="LR172" s="50"/>
      <c r="LS172" s="50"/>
      <c r="LT172" s="50"/>
      <c r="LU172" s="50"/>
      <c r="LV172" s="50"/>
      <c r="LW172" s="50"/>
      <c r="LX172" s="50"/>
      <c r="LY172" s="50"/>
      <c r="LZ172" s="50"/>
      <c r="MA172" s="50"/>
      <c r="MB172" s="50"/>
      <c r="MC172" s="50"/>
      <c r="MD172" s="50"/>
      <c r="ME172" s="50"/>
      <c r="MF172" s="50"/>
      <c r="MG172" s="50"/>
      <c r="MH172" s="50"/>
      <c r="MI172" s="50"/>
      <c r="MJ172" s="50"/>
      <c r="MK172" s="50"/>
      <c r="ML172" s="50"/>
      <c r="MM172" s="50"/>
      <c r="MN172" s="50"/>
      <c r="MO172" s="50"/>
      <c r="MP172" s="50"/>
      <c r="MQ172" s="50"/>
      <c r="MR172" s="50"/>
      <c r="MS172" s="50"/>
      <c r="MT172" s="50"/>
      <c r="MU172" s="50"/>
      <c r="MV172" s="50"/>
      <c r="MW172" s="50"/>
      <c r="MX172" s="50"/>
      <c r="MY172" s="50"/>
      <c r="MZ172" s="50"/>
      <c r="NA172" s="50"/>
      <c r="NB172" s="50"/>
      <c r="NC172" s="50"/>
      <c r="ND172" s="50"/>
      <c r="NE172" s="50"/>
      <c r="NF172" s="50"/>
      <c r="NG172" s="50"/>
      <c r="NH172" s="50"/>
      <c r="NI172" s="50"/>
      <c r="NJ172" s="50"/>
      <c r="NK172" s="50"/>
      <c r="NL172" s="50"/>
      <c r="NM172" s="50"/>
      <c r="NN172" s="50"/>
      <c r="NO172" s="50"/>
      <c r="NP172" s="50"/>
      <c r="NQ172" s="50"/>
      <c r="NR172" s="50"/>
      <c r="NS172" s="50"/>
      <c r="NT172" s="50"/>
      <c r="NU172" s="50"/>
      <c r="NV172" s="50"/>
      <c r="NW172" s="50"/>
      <c r="NX172" s="50"/>
      <c r="NY172" s="50"/>
      <c r="NZ172" s="50"/>
      <c r="OA172" s="50"/>
      <c r="OB172" s="50"/>
      <c r="OC172" s="50"/>
      <c r="OD172" s="50"/>
      <c r="OE172" s="50"/>
      <c r="OF172" s="50"/>
      <c r="OG172" s="50"/>
      <c r="OH172" s="50"/>
      <c r="OI172" s="50"/>
      <c r="OJ172" s="50"/>
      <c r="OK172" s="50"/>
      <c r="OL172" s="50"/>
      <c r="OM172" s="50"/>
      <c r="ON172" s="50"/>
      <c r="OO172" s="50"/>
      <c r="OP172" s="50"/>
      <c r="OQ172" s="50"/>
      <c r="OR172" s="50"/>
      <c r="OS172" s="50"/>
      <c r="OT172" s="50"/>
      <c r="OU172" s="50"/>
      <c r="OV172" s="50"/>
      <c r="OW172" s="50"/>
      <c r="OX172" s="50"/>
      <c r="OY172" s="50"/>
      <c r="OZ172" s="50"/>
      <c r="PA172" s="50"/>
      <c r="PB172" s="50"/>
      <c r="PC172" s="50"/>
      <c r="PD172" s="50"/>
      <c r="PE172" s="50"/>
      <c r="PF172" s="50"/>
      <c r="PG172" s="50"/>
      <c r="PH172" s="50"/>
      <c r="PI172" s="50"/>
      <c r="PJ172" s="50"/>
      <c r="PK172" s="50"/>
      <c r="PL172" s="50"/>
      <c r="PM172" s="50"/>
      <c r="PN172" s="50"/>
      <c r="PO172" s="50"/>
      <c r="PP172" s="50"/>
      <c r="PQ172" s="50"/>
      <c r="PR172" s="50"/>
      <c r="PS172" s="50"/>
      <c r="PT172" s="50"/>
      <c r="PU172" s="50"/>
      <c r="PV172" s="50"/>
      <c r="PW172" s="50"/>
      <c r="PX172" s="50"/>
      <c r="PY172" s="50"/>
      <c r="PZ172" s="50"/>
      <c r="QA172" s="50"/>
      <c r="QB172" s="50"/>
      <c r="QC172" s="50"/>
      <c r="QD172" s="50"/>
      <c r="QE172" s="50"/>
      <c r="QF172" s="50"/>
      <c r="QG172" s="50"/>
      <c r="QH172" s="50"/>
      <c r="QI172" s="50"/>
      <c r="QJ172" s="50"/>
      <c r="QK172" s="50"/>
      <c r="QL172" s="50"/>
      <c r="QM172" s="50"/>
      <c r="QN172" s="50"/>
      <c r="QO172" s="50"/>
      <c r="QP172" s="50"/>
      <c r="QQ172" s="50"/>
      <c r="QR172" s="50"/>
      <c r="QS172" s="50"/>
      <c r="QT172" s="50"/>
      <c r="QU172" s="50"/>
      <c r="QV172" s="50"/>
      <c r="QW172" s="50"/>
      <c r="QX172" s="50"/>
      <c r="QY172" s="50"/>
      <c r="QZ172" s="50"/>
      <c r="RA172" s="50"/>
      <c r="RB172" s="50"/>
      <c r="RC172" s="50"/>
      <c r="RD172" s="50"/>
      <c r="RE172" s="50"/>
      <c r="RF172" s="50"/>
      <c r="RG172" s="50"/>
      <c r="RH172" s="50"/>
      <c r="RI172" s="50"/>
      <c r="RJ172" s="50"/>
      <c r="RK172" s="50"/>
      <c r="RL172" s="50"/>
      <c r="RM172" s="50"/>
      <c r="RN172" s="50"/>
      <c r="RO172" s="50"/>
      <c r="RP172" s="50"/>
      <c r="RQ172" s="50"/>
      <c r="RR172" s="50"/>
      <c r="RS172" s="50"/>
      <c r="RT172" s="50"/>
      <c r="RU172" s="50"/>
      <c r="RV172" s="50"/>
      <c r="RW172" s="50"/>
      <c r="RX172" s="50"/>
      <c r="RY172" s="50"/>
      <c r="RZ172" s="50"/>
      <c r="SA172" s="50"/>
      <c r="SB172" s="50"/>
      <c r="SC172" s="50"/>
      <c r="SD172" s="50"/>
      <c r="SE172" s="50"/>
      <c r="SF172" s="50"/>
      <c r="SG172" s="50"/>
      <c r="SH172" s="50"/>
      <c r="SI172" s="50"/>
      <c r="SJ172" s="50"/>
      <c r="SK172" s="50"/>
      <c r="SL172" s="50"/>
      <c r="SM172" s="50"/>
      <c r="SN172" s="50"/>
      <c r="SO172" s="50"/>
      <c r="SP172" s="50"/>
      <c r="SQ172" s="50"/>
      <c r="SR172" s="50"/>
      <c r="ST172" s="50"/>
      <c r="SV172" s="50"/>
      <c r="SW172" s="50"/>
      <c r="SX172" s="50"/>
      <c r="SY172" s="50"/>
      <c r="SZ172" s="50"/>
      <c r="TA172" s="50"/>
      <c r="TB172" s="50"/>
      <c r="TC172" s="50"/>
      <c r="TH172" s="50"/>
      <c r="TI172" s="50"/>
      <c r="TJ172" s="50"/>
      <c r="TK172" s="50"/>
      <c r="TL172" s="50"/>
      <c r="TM172" s="50"/>
      <c r="TN172" s="50"/>
      <c r="TO172" s="50"/>
      <c r="TP172" s="50"/>
      <c r="TQ172" s="50"/>
      <c r="TR172" s="50"/>
      <c r="TS172" s="50"/>
      <c r="TT172" s="50"/>
      <c r="TU172" s="50"/>
      <c r="TV172" s="50"/>
      <c r="TW172" s="50"/>
      <c r="TX172" s="50"/>
      <c r="TY172" s="50"/>
      <c r="TZ172" s="50"/>
      <c r="UA172" s="50"/>
      <c r="UB172" s="50"/>
      <c r="UC172" s="50"/>
      <c r="UD172" s="50"/>
      <c r="UE172" s="50"/>
      <c r="UF172" s="50"/>
      <c r="UG172" s="50"/>
      <c r="UH172" s="50"/>
      <c r="UI172" s="50"/>
      <c r="UJ172" s="50"/>
      <c r="UK172" s="50"/>
      <c r="UL172" s="50"/>
      <c r="UM172" s="50"/>
      <c r="UN172" s="50"/>
      <c r="UO172" s="50"/>
      <c r="UP172" s="50"/>
      <c r="UQ172" s="50"/>
      <c r="UR172" s="50"/>
      <c r="US172" s="50"/>
      <c r="UT172" s="50"/>
      <c r="UU172" s="50"/>
      <c r="UV172" s="50"/>
      <c r="UW172" s="50"/>
      <c r="UX172" s="50"/>
      <c r="UY172" s="50"/>
      <c r="UZ172" s="50"/>
      <c r="VA172" s="50"/>
      <c r="VB172" s="50"/>
      <c r="VC172" s="50"/>
      <c r="VD172" s="50"/>
      <c r="VE172" s="50"/>
      <c r="VF172" s="50"/>
      <c r="VG172" s="50"/>
      <c r="VH172" s="50"/>
      <c r="VI172" s="50"/>
      <c r="VJ172" s="50"/>
      <c r="VK172" s="50"/>
      <c r="VL172" s="50"/>
      <c r="VM172" s="50"/>
      <c r="VN172" s="50"/>
      <c r="VO172" s="50"/>
      <c r="VP172" s="50"/>
      <c r="VQ172" s="50"/>
      <c r="VR172" s="50"/>
      <c r="VS172" s="50"/>
      <c r="VT172" s="50"/>
      <c r="VU172" s="50"/>
      <c r="VV172" s="50"/>
      <c r="VW172" s="50"/>
      <c r="VX172" s="50"/>
      <c r="VY172" s="50"/>
      <c r="VZ172" s="50"/>
      <c r="WA172" s="50"/>
      <c r="WB172" s="50"/>
      <c r="WC172" s="50"/>
      <c r="WD172" s="50"/>
      <c r="WE172" s="50"/>
      <c r="WF172" s="50"/>
      <c r="WG172" s="50"/>
      <c r="WH172" s="50"/>
      <c r="WI172" s="50"/>
      <c r="WJ172" s="50"/>
      <c r="WK172" s="50"/>
      <c r="WL172" s="50"/>
      <c r="WM172" s="50"/>
      <c r="WN172" s="50"/>
      <c r="WO172" s="50"/>
      <c r="WP172" s="50"/>
      <c r="WQ172" s="50"/>
      <c r="WR172" s="50"/>
      <c r="WS172" s="50"/>
      <c r="WT172" s="50"/>
      <c r="WU172" s="50"/>
      <c r="WV172" s="50"/>
      <c r="WW172" s="50"/>
      <c r="WX172" s="50"/>
      <c r="WY172" s="50"/>
      <c r="WZ172" s="50"/>
      <c r="XA172" s="50"/>
      <c r="XB172" s="50"/>
      <c r="XC172" s="50"/>
      <c r="XD172" s="50"/>
      <c r="XE172" s="50"/>
      <c r="XF172" s="50"/>
      <c r="XG172" s="50"/>
      <c r="XH172" s="50"/>
      <c r="XI172" s="50"/>
      <c r="XJ172" s="50"/>
      <c r="XK172" s="50"/>
      <c r="XL172" s="50"/>
      <c r="XM172" s="50"/>
      <c r="XN172" s="50"/>
      <c r="XO172" s="50"/>
      <c r="XP172" s="50"/>
      <c r="XQ172" s="50"/>
      <c r="XR172" s="50"/>
      <c r="XS172" s="50"/>
      <c r="XT172" s="50"/>
      <c r="XU172" s="50"/>
      <c r="XV172" s="50"/>
      <c r="XW172" s="50"/>
      <c r="XX172" s="50"/>
      <c r="XY172" s="50"/>
      <c r="XZ172" s="50"/>
      <c r="YA172" s="50"/>
      <c r="YB172" s="50"/>
      <c r="YC172" s="50"/>
      <c r="YD172" s="50"/>
      <c r="YE172" s="50"/>
      <c r="YF172" s="50"/>
      <c r="YG172" s="50"/>
      <c r="YH172" s="50"/>
      <c r="YI172" s="50"/>
      <c r="YJ172" s="50"/>
      <c r="YK172" s="50"/>
      <c r="YL172" s="50"/>
      <c r="YM172" s="50"/>
      <c r="YN172" s="50"/>
      <c r="YO172" s="50"/>
      <c r="YP172" s="50"/>
      <c r="YQ172" s="50"/>
      <c r="YR172" s="50"/>
      <c r="YS172" s="50"/>
      <c r="YT172" s="50"/>
      <c r="YU172" s="50"/>
      <c r="YV172" s="50"/>
      <c r="YW172" s="50"/>
      <c r="YX172" s="50"/>
      <c r="YY172" s="50"/>
      <c r="YZ172" s="50"/>
      <c r="ZA172" s="50"/>
      <c r="ZB172" s="50"/>
      <c r="ZC172" s="50"/>
      <c r="ZD172" s="50"/>
      <c r="ZE172" s="50"/>
      <c r="ZF172" s="50"/>
      <c r="ZG172" s="50"/>
      <c r="ZH172" s="50"/>
      <c r="ZI172" s="50"/>
      <c r="ZJ172" s="50"/>
      <c r="ZK172" s="50"/>
      <c r="ZL172" s="50"/>
      <c r="ZM172" s="50"/>
      <c r="ZN172" s="50"/>
      <c r="ZO172" s="50"/>
      <c r="ZP172" s="50"/>
      <c r="ZQ172" s="50"/>
      <c r="ZR172" s="50"/>
      <c r="ZS172" s="50"/>
      <c r="ZT172" s="50"/>
      <c r="ZU172" s="50"/>
      <c r="ZV172" s="50"/>
      <c r="ZW172" s="50"/>
      <c r="ZX172" s="50"/>
      <c r="ZY172" s="50"/>
      <c r="ZZ172" s="50"/>
      <c r="AAA172" s="50"/>
      <c r="AAB172" s="50"/>
      <c r="AAC172" s="50"/>
      <c r="AAD172" s="50"/>
      <c r="AAE172" s="50"/>
      <c r="AAF172" s="50"/>
      <c r="AAG172" s="50"/>
      <c r="AAH172" s="50"/>
      <c r="AAI172" s="50"/>
      <c r="AAJ172" s="50"/>
      <c r="AAK172" s="50"/>
      <c r="AAL172" s="50"/>
      <c r="AAM172" s="50"/>
      <c r="AAN172" s="50"/>
      <c r="AAO172" s="50"/>
      <c r="AAP172" s="50"/>
      <c r="AAQ172" s="50"/>
      <c r="AAR172" s="50"/>
      <c r="AAS172" s="50"/>
      <c r="AAT172" s="50"/>
      <c r="AAU172" s="50"/>
      <c r="AAV172" s="50"/>
      <c r="AAW172" s="50"/>
      <c r="AAX172" s="50"/>
      <c r="AAY172" s="50"/>
      <c r="AAZ172" s="50"/>
      <c r="ABA172" s="50"/>
      <c r="ABB172" s="50"/>
      <c r="ABC172" s="50"/>
      <c r="ABD172" s="50"/>
      <c r="ABE172" s="50"/>
      <c r="ABF172" s="50"/>
      <c r="ABG172" s="50"/>
      <c r="ABH172" s="50"/>
      <c r="ABI172" s="50"/>
      <c r="ABJ172" s="50"/>
      <c r="ABK172" s="50"/>
      <c r="ABL172" s="50"/>
      <c r="ABM172" s="50"/>
      <c r="ABN172" s="50"/>
      <c r="ABO172" s="50"/>
      <c r="ABP172" s="50"/>
      <c r="ABQ172" s="50"/>
      <c r="ABR172" s="50"/>
      <c r="ABS172" s="50"/>
      <c r="ABT172" s="50"/>
      <c r="ABU172" s="50"/>
      <c r="ABV172" s="50"/>
      <c r="ABW172" s="50"/>
      <c r="ABX172" s="50"/>
      <c r="ABY172" s="50"/>
      <c r="ABZ172" s="50"/>
      <c r="ACA172" s="50"/>
      <c r="ACB172" s="50"/>
      <c r="ACC172" s="50"/>
      <c r="ACD172" s="50"/>
      <c r="ACE172" s="50"/>
      <c r="ACF172" s="50"/>
      <c r="ACG172" s="50"/>
      <c r="ACH172" s="50"/>
      <c r="ACI172" s="50"/>
      <c r="ACJ172" s="50"/>
      <c r="ACK172" s="50"/>
      <c r="ACL172" s="50"/>
      <c r="ACM172" s="50"/>
      <c r="ACN172" s="50"/>
      <c r="ACP172" s="50"/>
      <c r="ACR172" s="50"/>
      <c r="ACS172" s="50"/>
      <c r="ACT172" s="50"/>
      <c r="ACU172" s="50"/>
      <c r="ACV172" s="50"/>
      <c r="ACW172" s="50"/>
      <c r="ACX172" s="50"/>
      <c r="ACY172" s="50"/>
      <c r="ADD172" s="50"/>
      <c r="ADE172" s="50"/>
      <c r="ADF172" s="50"/>
      <c r="ADG172" s="50"/>
      <c r="ADH172" s="50"/>
      <c r="ADI172" s="50"/>
      <c r="ADJ172" s="50"/>
      <c r="ADK172" s="50"/>
      <c r="ADL172" s="50"/>
      <c r="ADM172" s="50"/>
      <c r="ADN172" s="50"/>
      <c r="ADO172" s="50"/>
      <c r="ADP172" s="50"/>
      <c r="ADQ172" s="50"/>
      <c r="ADR172" s="50"/>
      <c r="ADS172" s="50"/>
      <c r="ADT172" s="50"/>
      <c r="ADU172" s="50"/>
      <c r="ADV172" s="50"/>
      <c r="ADW172" s="50"/>
      <c r="ADX172" s="50"/>
      <c r="ADY172" s="50"/>
      <c r="ADZ172" s="50"/>
      <c r="AEA172" s="50"/>
      <c r="AEB172" s="50"/>
      <c r="AEC172" s="50"/>
      <c r="AED172" s="50"/>
      <c r="AEE172" s="50"/>
      <c r="AEF172" s="50"/>
      <c r="AEG172" s="50"/>
      <c r="AEH172" s="50"/>
      <c r="AEI172" s="50"/>
      <c r="AEJ172" s="50"/>
      <c r="AEK172" s="50"/>
      <c r="AEL172" s="50"/>
      <c r="AEM172" s="50"/>
      <c r="AEN172" s="50"/>
      <c r="AEO172" s="50"/>
      <c r="AEP172" s="50"/>
      <c r="AEQ172" s="50"/>
      <c r="AER172" s="50"/>
      <c r="AES172" s="50"/>
      <c r="AET172" s="50"/>
      <c r="AEU172" s="50"/>
      <c r="AEV172" s="50"/>
      <c r="AEW172" s="50"/>
      <c r="AEX172" s="50"/>
      <c r="AEY172" s="50"/>
      <c r="AEZ172" s="50"/>
      <c r="AFA172" s="50"/>
      <c r="AFB172" s="50"/>
      <c r="AFC172" s="50"/>
      <c r="AFD172" s="50"/>
      <c r="AFE172" s="50"/>
      <c r="AFF172" s="50"/>
      <c r="AFG172" s="50"/>
      <c r="AFH172" s="50"/>
      <c r="AFI172" s="50"/>
      <c r="AFJ172" s="50"/>
      <c r="AFK172" s="50"/>
      <c r="AFL172" s="50"/>
      <c r="AFM172" s="50"/>
      <c r="AFN172" s="50"/>
      <c r="AFO172" s="50"/>
      <c r="AFP172" s="50"/>
      <c r="AFQ172" s="50"/>
      <c r="AFR172" s="50"/>
      <c r="AFS172" s="50"/>
      <c r="AFT172" s="50"/>
      <c r="AFU172" s="50"/>
      <c r="AFV172" s="50"/>
      <c r="AFW172" s="50"/>
      <c r="AFX172" s="50"/>
      <c r="AFY172" s="50"/>
      <c r="AFZ172" s="50"/>
      <c r="AGA172" s="50"/>
      <c r="AGB172" s="50"/>
      <c r="AGC172" s="50"/>
      <c r="AGD172" s="50"/>
      <c r="AGE172" s="50"/>
      <c r="AGF172" s="50"/>
      <c r="AGG172" s="50"/>
      <c r="AGH172" s="50"/>
      <c r="AGI172" s="50"/>
      <c r="AGJ172" s="50"/>
      <c r="AGK172" s="50"/>
      <c r="AGL172" s="50"/>
      <c r="AGM172" s="50"/>
      <c r="AGN172" s="50"/>
      <c r="AGO172" s="50"/>
      <c r="AGP172" s="50"/>
      <c r="AGQ172" s="50"/>
      <c r="AGR172" s="50"/>
      <c r="AGS172" s="50"/>
      <c r="AGT172" s="50"/>
      <c r="AGU172" s="50"/>
      <c r="AGV172" s="50"/>
      <c r="AGW172" s="50"/>
      <c r="AGX172" s="50"/>
      <c r="AGY172" s="50"/>
      <c r="AGZ172" s="50"/>
      <c r="AHA172" s="50"/>
      <c r="AHB172" s="50"/>
      <c r="AHC172" s="50"/>
      <c r="AHD172" s="50"/>
      <c r="AHE172" s="50"/>
      <c r="AHF172" s="50"/>
      <c r="AHG172" s="50"/>
      <c r="AHH172" s="50"/>
      <c r="AHI172" s="50"/>
      <c r="AHJ172" s="50"/>
      <c r="AHK172" s="50"/>
      <c r="AHL172" s="50"/>
      <c r="AHM172" s="50"/>
      <c r="AHN172" s="50"/>
      <c r="AHO172" s="50"/>
      <c r="AHP172" s="50"/>
      <c r="AHQ172" s="50"/>
      <c r="AHR172" s="50"/>
      <c r="AHS172" s="50"/>
      <c r="AHT172" s="50"/>
      <c r="AHU172" s="50"/>
      <c r="AHV172" s="50"/>
      <c r="AHW172" s="50"/>
      <c r="AHX172" s="50"/>
      <c r="AHY172" s="50"/>
      <c r="AHZ172" s="50"/>
      <c r="AIA172" s="50"/>
      <c r="AIB172" s="50"/>
      <c r="AIC172" s="50"/>
      <c r="AID172" s="50"/>
      <c r="AIE172" s="50"/>
      <c r="AIF172" s="50"/>
      <c r="AIG172" s="50"/>
      <c r="AIH172" s="50"/>
      <c r="AII172" s="50"/>
      <c r="AIJ172" s="50"/>
      <c r="AIK172" s="50"/>
      <c r="AIL172" s="50"/>
      <c r="AIM172" s="50"/>
      <c r="AIN172" s="50"/>
      <c r="AIO172" s="50"/>
      <c r="AIP172" s="50"/>
      <c r="AIQ172" s="50"/>
      <c r="AIR172" s="50"/>
      <c r="AIS172" s="50"/>
      <c r="AIT172" s="50"/>
      <c r="AIU172" s="50"/>
      <c r="AIV172" s="50"/>
      <c r="AIW172" s="50"/>
      <c r="AIX172" s="50"/>
      <c r="AIY172" s="50"/>
      <c r="AIZ172" s="50"/>
      <c r="AJA172" s="50"/>
      <c r="AJB172" s="50"/>
      <c r="AJC172" s="50"/>
      <c r="AJD172" s="50"/>
      <c r="AJE172" s="50"/>
      <c r="AJF172" s="50"/>
      <c r="AJG172" s="50"/>
      <c r="AJH172" s="50"/>
      <c r="AJI172" s="50"/>
      <c r="AJJ172" s="50"/>
      <c r="AJK172" s="50"/>
      <c r="AJL172" s="50"/>
      <c r="AJM172" s="50"/>
      <c r="AJN172" s="50"/>
      <c r="AJO172" s="50"/>
      <c r="AJP172" s="50"/>
      <c r="AJQ172" s="50"/>
      <c r="AJR172" s="50"/>
      <c r="AJS172" s="50"/>
      <c r="AJT172" s="50"/>
      <c r="AJU172" s="50"/>
      <c r="AJV172" s="50"/>
      <c r="AJW172" s="50"/>
      <c r="AJX172" s="50"/>
      <c r="AJY172" s="50"/>
      <c r="AJZ172" s="50"/>
      <c r="AKA172" s="50"/>
      <c r="AKB172" s="50"/>
      <c r="AKC172" s="50"/>
      <c r="AKD172" s="50"/>
      <c r="AKE172" s="50"/>
      <c r="AKF172" s="50"/>
      <c r="AKG172" s="50"/>
      <c r="AKH172" s="50"/>
      <c r="AKI172" s="50"/>
      <c r="AKJ172" s="50"/>
      <c r="AKK172" s="50"/>
      <c r="AKL172" s="50"/>
      <c r="AKM172" s="50"/>
      <c r="AKN172" s="50"/>
      <c r="AKO172" s="50"/>
      <c r="AKP172" s="50"/>
      <c r="AKQ172" s="50"/>
      <c r="AKR172" s="50"/>
      <c r="AKS172" s="50"/>
      <c r="AKT172" s="50"/>
      <c r="AKU172" s="50"/>
      <c r="AKV172" s="50"/>
      <c r="AKW172" s="50"/>
      <c r="AKX172" s="50"/>
      <c r="AKY172" s="50"/>
      <c r="AKZ172" s="50"/>
      <c r="ALA172" s="50"/>
      <c r="ALB172" s="50"/>
      <c r="ALC172" s="50"/>
      <c r="ALD172" s="50"/>
      <c r="ALE172" s="50"/>
      <c r="ALF172" s="50"/>
      <c r="ALG172" s="50"/>
      <c r="ALH172" s="50"/>
      <c r="ALI172" s="50"/>
      <c r="ALJ172" s="50"/>
      <c r="ALK172" s="50"/>
      <c r="ALL172" s="50"/>
      <c r="ALM172" s="50"/>
      <c r="ALN172" s="50"/>
      <c r="ALO172" s="50"/>
      <c r="ALP172" s="50"/>
      <c r="ALQ172" s="50"/>
      <c r="ALR172" s="50"/>
      <c r="ALS172" s="50"/>
      <c r="ALT172" s="50"/>
      <c r="ALU172" s="50"/>
      <c r="ALV172" s="50"/>
      <c r="ALW172" s="50"/>
      <c r="ALX172" s="50"/>
      <c r="ALY172" s="50"/>
      <c r="ALZ172" s="50"/>
      <c r="AMA172" s="50"/>
      <c r="AMB172" s="50"/>
      <c r="AMC172" s="50"/>
      <c r="AMD172" s="50"/>
      <c r="AME172" s="50"/>
      <c r="AMF172" s="50"/>
      <c r="AMG172" s="50"/>
      <c r="AMH172" s="50"/>
      <c r="AMI172" s="50"/>
      <c r="AMJ172" s="50"/>
      <c r="AML172" s="50"/>
      <c r="AMN172" s="50"/>
      <c r="AMO172" s="50"/>
      <c r="AMP172" s="50"/>
      <c r="AMQ172" s="50"/>
      <c r="AMR172" s="50"/>
      <c r="AMS172" s="50"/>
      <c r="AMT172" s="50"/>
      <c r="AMU172" s="50"/>
      <c r="AMZ172" s="50"/>
      <c r="ANA172" s="50"/>
      <c r="ANB172" s="50"/>
      <c r="ANC172" s="50"/>
      <c r="AND172" s="50"/>
      <c r="ANE172" s="50"/>
      <c r="ANF172" s="50"/>
      <c r="ANG172" s="50"/>
      <c r="ANH172" s="50"/>
      <c r="ANI172" s="50"/>
      <c r="ANJ172" s="50"/>
      <c r="ANK172" s="50"/>
      <c r="ANL172" s="50"/>
      <c r="ANM172" s="50"/>
      <c r="ANN172" s="50"/>
      <c r="ANO172" s="50"/>
      <c r="ANP172" s="50"/>
      <c r="ANQ172" s="50"/>
      <c r="ANR172" s="50"/>
      <c r="ANS172" s="50"/>
      <c r="ANT172" s="50"/>
      <c r="ANU172" s="50"/>
      <c r="ANV172" s="50"/>
      <c r="ANW172" s="50"/>
      <c r="ANX172" s="50"/>
      <c r="ANY172" s="50"/>
      <c r="ANZ172" s="50"/>
      <c r="AOA172" s="50"/>
      <c r="AOB172" s="50"/>
      <c r="AOC172" s="50"/>
      <c r="AOD172" s="50"/>
      <c r="AOE172" s="50"/>
      <c r="AOF172" s="50"/>
      <c r="AOG172" s="50"/>
      <c r="AOH172" s="50"/>
      <c r="AOI172" s="50"/>
      <c r="AOJ172" s="50"/>
      <c r="AOK172" s="50"/>
      <c r="AOL172" s="50"/>
      <c r="AOM172" s="50"/>
      <c r="AON172" s="50"/>
      <c r="AOO172" s="50"/>
      <c r="AOP172" s="50"/>
      <c r="AOQ172" s="50"/>
      <c r="AOR172" s="50"/>
      <c r="AOS172" s="50"/>
      <c r="AOT172" s="50"/>
      <c r="AOU172" s="50"/>
      <c r="AOV172" s="50"/>
      <c r="AOW172" s="50"/>
      <c r="AOX172" s="50"/>
      <c r="AOY172" s="50"/>
      <c r="AOZ172" s="50"/>
      <c r="APA172" s="50"/>
      <c r="APB172" s="50"/>
      <c r="APC172" s="50"/>
      <c r="APD172" s="50"/>
      <c r="APE172" s="50"/>
      <c r="APF172" s="50"/>
      <c r="APG172" s="50"/>
      <c r="APH172" s="50"/>
      <c r="API172" s="50"/>
      <c r="APJ172" s="50"/>
      <c r="APK172" s="50"/>
      <c r="APL172" s="50"/>
      <c r="APM172" s="50"/>
      <c r="APN172" s="50"/>
      <c r="APO172" s="50"/>
      <c r="APP172" s="50"/>
      <c r="APQ172" s="50"/>
      <c r="APR172" s="50"/>
      <c r="APS172" s="50"/>
      <c r="APT172" s="50"/>
      <c r="APU172" s="50"/>
      <c r="APV172" s="50"/>
      <c r="APW172" s="50"/>
      <c r="APX172" s="50"/>
      <c r="APY172" s="50"/>
      <c r="APZ172" s="50"/>
      <c r="AQA172" s="50"/>
      <c r="AQB172" s="50"/>
      <c r="AQC172" s="50"/>
      <c r="AQD172" s="50"/>
      <c r="AQE172" s="50"/>
      <c r="AQF172" s="50"/>
      <c r="AQG172" s="50"/>
      <c r="AQH172" s="50"/>
      <c r="AQI172" s="50"/>
      <c r="AQJ172" s="50"/>
      <c r="AQK172" s="50"/>
      <c r="AQL172" s="50"/>
      <c r="AQM172" s="50"/>
      <c r="AQN172" s="50"/>
      <c r="AQO172" s="50"/>
      <c r="AQP172" s="50"/>
      <c r="AQQ172" s="50"/>
      <c r="AQR172" s="50"/>
      <c r="AQS172" s="50"/>
      <c r="AQT172" s="50"/>
      <c r="AQU172" s="50"/>
      <c r="AQV172" s="50"/>
      <c r="AQW172" s="50"/>
      <c r="AQX172" s="50"/>
      <c r="AQY172" s="50"/>
      <c r="AQZ172" s="50"/>
      <c r="ARA172" s="50"/>
      <c r="ARB172" s="50"/>
      <c r="ARC172" s="50"/>
      <c r="ARD172" s="50"/>
      <c r="ARE172" s="50"/>
      <c r="ARF172" s="50"/>
      <c r="ARG172" s="50"/>
      <c r="ARH172" s="50"/>
      <c r="ARI172" s="50"/>
      <c r="ARJ172" s="50"/>
      <c r="ARK172" s="50"/>
      <c r="ARL172" s="50"/>
      <c r="ARM172" s="50"/>
      <c r="ARN172" s="50"/>
      <c r="ARO172" s="50"/>
      <c r="ARP172" s="50"/>
      <c r="ARQ172" s="50"/>
      <c r="ARR172" s="50"/>
      <c r="ARS172" s="50"/>
      <c r="ART172" s="50"/>
      <c r="ARU172" s="50"/>
      <c r="ARV172" s="50"/>
      <c r="ARW172" s="50"/>
      <c r="ARX172" s="50"/>
      <c r="ARY172" s="50"/>
      <c r="ARZ172" s="50"/>
      <c r="ASA172" s="50"/>
      <c r="ASB172" s="50"/>
      <c r="ASC172" s="50"/>
      <c r="ASD172" s="50"/>
      <c r="ASE172" s="50"/>
      <c r="ASF172" s="50"/>
      <c r="ASG172" s="50"/>
      <c r="ASH172" s="50"/>
      <c r="ASI172" s="50"/>
      <c r="ASJ172" s="50"/>
      <c r="ASK172" s="50"/>
      <c r="ASL172" s="50"/>
      <c r="ASM172" s="50"/>
      <c r="ASN172" s="50"/>
      <c r="ASO172" s="50"/>
      <c r="ASP172" s="50"/>
      <c r="ASQ172" s="50"/>
      <c r="ASR172" s="50"/>
      <c r="ASS172" s="50"/>
      <c r="AST172" s="50"/>
      <c r="ASU172" s="50"/>
      <c r="ASV172" s="50"/>
      <c r="ASW172" s="50"/>
      <c r="ASX172" s="50"/>
      <c r="ASY172" s="50"/>
      <c r="ASZ172" s="50"/>
      <c r="ATA172" s="50"/>
      <c r="ATB172" s="50"/>
      <c r="ATC172" s="50"/>
      <c r="ATD172" s="50"/>
      <c r="ATE172" s="50"/>
      <c r="ATF172" s="50"/>
      <c r="ATG172" s="50"/>
      <c r="ATH172" s="50"/>
      <c r="ATI172" s="50"/>
      <c r="ATJ172" s="50"/>
      <c r="ATK172" s="50"/>
      <c r="ATL172" s="50"/>
      <c r="ATM172" s="50"/>
      <c r="ATN172" s="50"/>
      <c r="ATO172" s="50"/>
      <c r="ATP172" s="50"/>
      <c r="ATQ172" s="50"/>
      <c r="ATR172" s="50"/>
      <c r="ATS172" s="50"/>
      <c r="ATT172" s="50"/>
      <c r="ATU172" s="50"/>
      <c r="ATV172" s="50"/>
      <c r="ATW172" s="50"/>
      <c r="ATX172" s="50"/>
      <c r="ATY172" s="50"/>
      <c r="ATZ172" s="50"/>
      <c r="AUA172" s="50"/>
      <c r="AUB172" s="50"/>
      <c r="AUC172" s="50"/>
      <c r="AUD172" s="50"/>
      <c r="AUE172" s="50"/>
      <c r="AUF172" s="50"/>
      <c r="AUG172" s="50"/>
      <c r="AUH172" s="50"/>
      <c r="AUI172" s="50"/>
      <c r="AUJ172" s="50"/>
      <c r="AUK172" s="50"/>
      <c r="AUL172" s="50"/>
      <c r="AUM172" s="50"/>
      <c r="AUN172" s="50"/>
      <c r="AUO172" s="50"/>
      <c r="AUP172" s="50"/>
      <c r="AUQ172" s="50"/>
      <c r="AUR172" s="50"/>
      <c r="AUS172" s="50"/>
      <c r="AUT172" s="50"/>
      <c r="AUU172" s="50"/>
      <c r="AUV172" s="50"/>
      <c r="AUW172" s="50"/>
      <c r="AUX172" s="50"/>
      <c r="AUY172" s="50"/>
      <c r="AUZ172" s="50"/>
      <c r="AVA172" s="50"/>
      <c r="AVB172" s="50"/>
      <c r="AVC172" s="50"/>
      <c r="AVD172" s="50"/>
      <c r="AVE172" s="50"/>
      <c r="AVF172" s="50"/>
      <c r="AVG172" s="50"/>
      <c r="AVH172" s="50"/>
      <c r="AVI172" s="50"/>
      <c r="AVJ172" s="50"/>
      <c r="AVK172" s="50"/>
      <c r="AVL172" s="50"/>
      <c r="AVM172" s="50"/>
      <c r="AVN172" s="50"/>
      <c r="AVO172" s="50"/>
      <c r="AVP172" s="50"/>
      <c r="AVQ172" s="50"/>
      <c r="AVR172" s="50"/>
      <c r="AVS172" s="50"/>
      <c r="AVT172" s="50"/>
      <c r="AVU172" s="50"/>
      <c r="AVV172" s="50"/>
      <c r="AVW172" s="50"/>
      <c r="AVX172" s="50"/>
      <c r="AVY172" s="50"/>
      <c r="AVZ172" s="50"/>
      <c r="AWA172" s="50"/>
      <c r="AWB172" s="50"/>
      <c r="AWC172" s="50"/>
      <c r="AWD172" s="50"/>
      <c r="AWE172" s="50"/>
      <c r="AWF172" s="50"/>
      <c r="AWH172" s="50"/>
      <c r="AWJ172" s="50"/>
      <c r="AWK172" s="50"/>
      <c r="AWL172" s="50"/>
      <c r="AWM172" s="50"/>
      <c r="AWN172" s="50"/>
      <c r="AWO172" s="50"/>
      <c r="AWP172" s="50"/>
      <c r="AWQ172" s="50"/>
      <c r="AWV172" s="50"/>
      <c r="AWW172" s="50"/>
      <c r="AWX172" s="50"/>
      <c r="AWY172" s="50"/>
      <c r="AWZ172" s="50"/>
      <c r="AXA172" s="50"/>
      <c r="AXB172" s="50"/>
      <c r="AXC172" s="50"/>
      <c r="AXD172" s="50"/>
      <c r="AXE172" s="50"/>
      <c r="AXF172" s="50"/>
      <c r="AXG172" s="50"/>
      <c r="AXH172" s="50"/>
      <c r="AXI172" s="50"/>
      <c r="AXJ172" s="50"/>
      <c r="AXK172" s="50"/>
      <c r="AXL172" s="50"/>
      <c r="AXM172" s="50"/>
      <c r="AXN172" s="50"/>
      <c r="AXO172" s="50"/>
      <c r="AXP172" s="50"/>
      <c r="AXQ172" s="50"/>
      <c r="AXR172" s="50"/>
      <c r="AXS172" s="50"/>
      <c r="AXT172" s="50"/>
      <c r="AXU172" s="50"/>
      <c r="AXV172" s="50"/>
      <c r="AXW172" s="50"/>
      <c r="AXX172" s="50"/>
      <c r="AXY172" s="50"/>
      <c r="AXZ172" s="50"/>
      <c r="AYA172" s="50"/>
      <c r="AYB172" s="50"/>
      <c r="AYC172" s="50"/>
      <c r="AYD172" s="50"/>
      <c r="AYE172" s="50"/>
      <c r="AYF172" s="50"/>
      <c r="AYG172" s="50"/>
      <c r="AYH172" s="50"/>
      <c r="AYI172" s="50"/>
      <c r="AYJ172" s="50"/>
      <c r="AYK172" s="50"/>
      <c r="AYL172" s="50"/>
      <c r="AYM172" s="50"/>
      <c r="AYN172" s="50"/>
      <c r="AYO172" s="50"/>
      <c r="AYP172" s="50"/>
      <c r="AYQ172" s="50"/>
      <c r="AYR172" s="50"/>
      <c r="AYS172" s="50"/>
      <c r="AYT172" s="50"/>
      <c r="AYU172" s="50"/>
      <c r="AYV172" s="50"/>
      <c r="AYW172" s="50"/>
      <c r="AYX172" s="50"/>
      <c r="AYY172" s="50"/>
      <c r="AYZ172" s="50"/>
      <c r="AZA172" s="50"/>
      <c r="AZB172" s="50"/>
      <c r="AZC172" s="50"/>
      <c r="AZD172" s="50"/>
      <c r="AZE172" s="50"/>
      <c r="AZF172" s="50"/>
      <c r="AZG172" s="50"/>
      <c r="AZH172" s="50"/>
      <c r="AZI172" s="50"/>
      <c r="AZJ172" s="50"/>
      <c r="AZK172" s="50"/>
      <c r="AZL172" s="50"/>
      <c r="AZM172" s="50"/>
      <c r="AZN172" s="50"/>
      <c r="AZO172" s="50"/>
      <c r="AZP172" s="50"/>
      <c r="AZQ172" s="50"/>
      <c r="AZR172" s="50"/>
      <c r="AZS172" s="50"/>
      <c r="AZT172" s="50"/>
      <c r="AZU172" s="50"/>
      <c r="AZV172" s="50"/>
      <c r="AZW172" s="50"/>
      <c r="AZX172" s="50"/>
      <c r="AZY172" s="50"/>
      <c r="AZZ172" s="50"/>
      <c r="BAA172" s="50"/>
      <c r="BAB172" s="50"/>
      <c r="BAC172" s="50"/>
      <c r="BAD172" s="50"/>
      <c r="BAE172" s="50"/>
      <c r="BAF172" s="50"/>
      <c r="BAG172" s="50"/>
      <c r="BAH172" s="50"/>
      <c r="BAI172" s="50"/>
      <c r="BAJ172" s="50"/>
      <c r="BAK172" s="50"/>
      <c r="BAL172" s="50"/>
      <c r="BAM172" s="50"/>
      <c r="BAN172" s="50"/>
      <c r="BAO172" s="50"/>
      <c r="BAP172" s="50"/>
      <c r="BAQ172" s="50"/>
      <c r="BAR172" s="50"/>
      <c r="BAS172" s="50"/>
      <c r="BAT172" s="50"/>
      <c r="BAU172" s="50"/>
      <c r="BAV172" s="50"/>
      <c r="BAW172" s="50"/>
      <c r="BAX172" s="50"/>
      <c r="BAY172" s="50"/>
      <c r="BAZ172" s="50"/>
      <c r="BBA172" s="50"/>
      <c r="BBB172" s="50"/>
      <c r="BBC172" s="50"/>
      <c r="BBD172" s="50"/>
      <c r="BBE172" s="50"/>
      <c r="BBF172" s="50"/>
      <c r="BBG172" s="50"/>
      <c r="BBH172" s="50"/>
      <c r="BBI172" s="50"/>
      <c r="BBJ172" s="50"/>
      <c r="BBK172" s="50"/>
      <c r="BBL172" s="50"/>
      <c r="BBM172" s="50"/>
      <c r="BBN172" s="50"/>
      <c r="BBO172" s="50"/>
      <c r="BBP172" s="50"/>
      <c r="BBQ172" s="50"/>
      <c r="BBR172" s="50"/>
      <c r="BBS172" s="50"/>
      <c r="BBT172" s="50"/>
      <c r="BBU172" s="50"/>
      <c r="BBV172" s="50"/>
      <c r="BBW172" s="50"/>
      <c r="BBX172" s="50"/>
      <c r="BBY172" s="50"/>
      <c r="BBZ172" s="50"/>
      <c r="BCA172" s="50"/>
      <c r="BCB172" s="50"/>
      <c r="BCC172" s="50"/>
      <c r="BCD172" s="50"/>
      <c r="BCE172" s="50"/>
      <c r="BCF172" s="50"/>
      <c r="BCG172" s="50"/>
      <c r="BCH172" s="50"/>
      <c r="BCI172" s="50"/>
      <c r="BCJ172" s="50"/>
      <c r="BCK172" s="50"/>
      <c r="BCL172" s="50"/>
      <c r="BCM172" s="50"/>
      <c r="BCN172" s="50"/>
      <c r="BCO172" s="50"/>
      <c r="BCP172" s="50"/>
      <c r="BCQ172" s="50"/>
      <c r="BCR172" s="50"/>
      <c r="BCS172" s="50"/>
      <c r="BCT172" s="50"/>
      <c r="BCU172" s="50"/>
      <c r="BCV172" s="50"/>
      <c r="BCW172" s="50"/>
      <c r="BCX172" s="50"/>
      <c r="BCY172" s="50"/>
      <c r="BCZ172" s="50"/>
      <c r="BDA172" s="50"/>
      <c r="BDB172" s="50"/>
      <c r="BDC172" s="50"/>
      <c r="BDD172" s="50"/>
      <c r="BDE172" s="50"/>
      <c r="BDF172" s="50"/>
      <c r="BDG172" s="50"/>
      <c r="BDH172" s="50"/>
      <c r="BDI172" s="50"/>
      <c r="BDJ172" s="50"/>
      <c r="BDK172" s="50"/>
      <c r="BDL172" s="50"/>
      <c r="BDM172" s="50"/>
      <c r="BDN172" s="50"/>
      <c r="BDO172" s="50"/>
      <c r="BDP172" s="50"/>
      <c r="BDQ172" s="50"/>
      <c r="BDR172" s="50"/>
      <c r="BDS172" s="50"/>
      <c r="BDT172" s="50"/>
      <c r="BDU172" s="50"/>
      <c r="BDV172" s="50"/>
      <c r="BDW172" s="50"/>
      <c r="BDX172" s="50"/>
      <c r="BDY172" s="50"/>
      <c r="BDZ172" s="50"/>
      <c r="BEA172" s="50"/>
      <c r="BEB172" s="50"/>
      <c r="BEC172" s="50"/>
      <c r="BED172" s="50"/>
      <c r="BEE172" s="50"/>
      <c r="BEF172" s="50"/>
      <c r="BEG172" s="50"/>
      <c r="BEH172" s="50"/>
      <c r="BEI172" s="50"/>
      <c r="BEJ172" s="50"/>
      <c r="BEK172" s="50"/>
      <c r="BEL172" s="50"/>
      <c r="BEM172" s="50"/>
      <c r="BEN172" s="50"/>
      <c r="BEO172" s="50"/>
      <c r="BEP172" s="50"/>
      <c r="BEQ172" s="50"/>
      <c r="BER172" s="50"/>
      <c r="BES172" s="50"/>
      <c r="BET172" s="50"/>
      <c r="BEU172" s="50"/>
      <c r="BEV172" s="50"/>
      <c r="BEW172" s="50"/>
      <c r="BEX172" s="50"/>
      <c r="BEY172" s="50"/>
      <c r="BEZ172" s="50"/>
      <c r="BFA172" s="50"/>
      <c r="BFB172" s="50"/>
      <c r="BFC172" s="50"/>
      <c r="BFD172" s="50"/>
      <c r="BFE172" s="50"/>
      <c r="BFF172" s="50"/>
      <c r="BFG172" s="50"/>
      <c r="BFH172" s="50"/>
      <c r="BFI172" s="50"/>
      <c r="BFJ172" s="50"/>
      <c r="BFK172" s="50"/>
      <c r="BFL172" s="50"/>
      <c r="BFM172" s="50"/>
      <c r="BFN172" s="50"/>
      <c r="BFO172" s="50"/>
      <c r="BFP172" s="50"/>
      <c r="BFQ172" s="50"/>
      <c r="BFR172" s="50"/>
      <c r="BFS172" s="50"/>
      <c r="BFT172" s="50"/>
      <c r="BFU172" s="50"/>
      <c r="BFV172" s="50"/>
      <c r="BFW172" s="50"/>
      <c r="BFX172" s="50"/>
      <c r="BFY172" s="50"/>
      <c r="BFZ172" s="50"/>
      <c r="BGA172" s="50"/>
      <c r="BGB172" s="50"/>
      <c r="BGD172" s="50"/>
      <c r="BGF172" s="50"/>
      <c r="BGG172" s="50"/>
      <c r="BGH172" s="50"/>
      <c r="BGI172" s="50"/>
      <c r="BGJ172" s="50"/>
      <c r="BGK172" s="50"/>
      <c r="BGL172" s="50"/>
      <c r="BGM172" s="50"/>
      <c r="BGR172" s="50"/>
      <c r="BGS172" s="50"/>
      <c r="BGT172" s="50"/>
      <c r="BGU172" s="50"/>
      <c r="BGV172" s="50"/>
      <c r="BGW172" s="50"/>
      <c r="BGX172" s="50"/>
      <c r="BGY172" s="50"/>
      <c r="BGZ172" s="50"/>
      <c r="BHA172" s="50"/>
      <c r="BHB172" s="50"/>
      <c r="BHC172" s="50"/>
      <c r="BHD172" s="50"/>
      <c r="BHE172" s="50"/>
      <c r="BHF172" s="50"/>
      <c r="BHG172" s="50"/>
      <c r="BHH172" s="50"/>
      <c r="BHI172" s="50"/>
      <c r="BHJ172" s="50"/>
      <c r="BHK172" s="50"/>
      <c r="BHL172" s="50"/>
      <c r="BHM172" s="50"/>
      <c r="BHN172" s="50"/>
      <c r="BHO172" s="50"/>
      <c r="BHP172" s="50"/>
      <c r="BHQ172" s="50"/>
      <c r="BHR172" s="50"/>
      <c r="BHS172" s="50"/>
      <c r="BHT172" s="50"/>
      <c r="BHU172" s="50"/>
      <c r="BHV172" s="50"/>
      <c r="BHW172" s="50"/>
      <c r="BHX172" s="50"/>
      <c r="BHY172" s="50"/>
      <c r="BHZ172" s="50"/>
      <c r="BIA172" s="50"/>
      <c r="BIB172" s="50"/>
      <c r="BIC172" s="50"/>
      <c r="BID172" s="50"/>
      <c r="BIE172" s="50"/>
      <c r="BIF172" s="50"/>
      <c r="BIG172" s="50"/>
      <c r="BIH172" s="50"/>
      <c r="BII172" s="50"/>
      <c r="BIJ172" s="50"/>
      <c r="BIK172" s="50"/>
      <c r="BIL172" s="50"/>
      <c r="BIM172" s="50"/>
      <c r="BIN172" s="50"/>
      <c r="BIO172" s="50"/>
      <c r="BIP172" s="50"/>
      <c r="BIQ172" s="50"/>
      <c r="BIR172" s="50"/>
      <c r="BIS172" s="50"/>
      <c r="BIT172" s="50"/>
      <c r="BIU172" s="50"/>
      <c r="BIV172" s="50"/>
      <c r="BIW172" s="50"/>
      <c r="BIX172" s="50"/>
      <c r="BIY172" s="50"/>
      <c r="BIZ172" s="50"/>
      <c r="BJA172" s="50"/>
      <c r="BJB172" s="50"/>
      <c r="BJC172" s="50"/>
      <c r="BJD172" s="50"/>
      <c r="BJE172" s="50"/>
      <c r="BJF172" s="50"/>
      <c r="BJG172" s="50"/>
      <c r="BJH172" s="50"/>
      <c r="BJI172" s="50"/>
      <c r="BJJ172" s="50"/>
      <c r="BJK172" s="50"/>
      <c r="BJL172" s="50"/>
      <c r="BJM172" s="50"/>
      <c r="BJN172" s="50"/>
      <c r="BJO172" s="50"/>
      <c r="BJP172" s="50"/>
      <c r="BJQ172" s="50"/>
      <c r="BJR172" s="50"/>
      <c r="BJS172" s="50"/>
      <c r="BJT172" s="50"/>
      <c r="BJU172" s="50"/>
      <c r="BJV172" s="50"/>
      <c r="BJW172" s="50"/>
      <c r="BJX172" s="50"/>
      <c r="BJY172" s="50"/>
      <c r="BJZ172" s="50"/>
      <c r="BKA172" s="50"/>
      <c r="BKB172" s="50"/>
      <c r="BKC172" s="50"/>
      <c r="BKD172" s="50"/>
      <c r="BKE172" s="50"/>
      <c r="BKF172" s="50"/>
      <c r="BKG172" s="50"/>
      <c r="BKH172" s="50"/>
      <c r="BKI172" s="50"/>
      <c r="BKJ172" s="50"/>
      <c r="BKK172" s="50"/>
      <c r="BKL172" s="50"/>
      <c r="BKM172" s="50"/>
      <c r="BKN172" s="50"/>
      <c r="BKO172" s="50"/>
      <c r="BKP172" s="50"/>
      <c r="BKQ172" s="50"/>
      <c r="BKR172" s="50"/>
      <c r="BKS172" s="50"/>
      <c r="BKT172" s="50"/>
      <c r="BKU172" s="50"/>
      <c r="BKV172" s="50"/>
      <c r="BKW172" s="50"/>
      <c r="BKX172" s="50"/>
      <c r="BKY172" s="50"/>
      <c r="BKZ172" s="50"/>
      <c r="BLA172" s="50"/>
      <c r="BLB172" s="50"/>
      <c r="BLC172" s="50"/>
      <c r="BLD172" s="50"/>
      <c r="BLE172" s="50"/>
      <c r="BLF172" s="50"/>
      <c r="BLG172" s="50"/>
      <c r="BLH172" s="50"/>
      <c r="BLI172" s="50"/>
      <c r="BLJ172" s="50"/>
      <c r="BLK172" s="50"/>
      <c r="BLL172" s="50"/>
      <c r="BLM172" s="50"/>
      <c r="BLN172" s="50"/>
      <c r="BLO172" s="50"/>
      <c r="BLP172" s="50"/>
      <c r="BLQ172" s="50"/>
      <c r="BLR172" s="50"/>
      <c r="BLS172" s="50"/>
      <c r="BLT172" s="50"/>
      <c r="BLU172" s="50"/>
      <c r="BLV172" s="50"/>
      <c r="BLW172" s="50"/>
      <c r="BLX172" s="50"/>
      <c r="BLY172" s="50"/>
      <c r="BLZ172" s="50"/>
      <c r="BMA172" s="50"/>
      <c r="BMB172" s="50"/>
      <c r="BMC172" s="50"/>
      <c r="BMD172" s="50"/>
      <c r="BME172" s="50"/>
      <c r="BMF172" s="50"/>
      <c r="BMG172" s="50"/>
      <c r="BMH172" s="50"/>
      <c r="BMI172" s="50"/>
      <c r="BMJ172" s="50"/>
      <c r="BMK172" s="50"/>
      <c r="BML172" s="50"/>
      <c r="BMM172" s="50"/>
      <c r="BMN172" s="50"/>
      <c r="BMO172" s="50"/>
      <c r="BMP172" s="50"/>
      <c r="BMQ172" s="50"/>
      <c r="BMR172" s="50"/>
      <c r="BMS172" s="50"/>
      <c r="BMT172" s="50"/>
      <c r="BMU172" s="50"/>
      <c r="BMV172" s="50"/>
      <c r="BMW172" s="50"/>
      <c r="BMX172" s="50"/>
      <c r="BMY172" s="50"/>
      <c r="BMZ172" s="50"/>
      <c r="BNA172" s="50"/>
      <c r="BNB172" s="50"/>
      <c r="BNC172" s="50"/>
      <c r="BND172" s="50"/>
      <c r="BNE172" s="50"/>
      <c r="BNF172" s="50"/>
      <c r="BNG172" s="50"/>
      <c r="BNH172" s="50"/>
      <c r="BNI172" s="50"/>
      <c r="BNJ172" s="50"/>
      <c r="BNK172" s="50"/>
      <c r="BNL172" s="50"/>
      <c r="BNM172" s="50"/>
      <c r="BNN172" s="50"/>
      <c r="BNO172" s="50"/>
      <c r="BNP172" s="50"/>
      <c r="BNQ172" s="50"/>
      <c r="BNR172" s="50"/>
      <c r="BNS172" s="50"/>
      <c r="BNT172" s="50"/>
      <c r="BNU172" s="50"/>
      <c r="BNV172" s="50"/>
      <c r="BNW172" s="50"/>
      <c r="BNX172" s="50"/>
      <c r="BNY172" s="50"/>
      <c r="BNZ172" s="50"/>
      <c r="BOA172" s="50"/>
      <c r="BOB172" s="50"/>
      <c r="BOC172" s="50"/>
      <c r="BOD172" s="50"/>
      <c r="BOE172" s="50"/>
      <c r="BOF172" s="50"/>
      <c r="BOG172" s="50"/>
      <c r="BOH172" s="50"/>
      <c r="BOI172" s="50"/>
      <c r="BOJ172" s="50"/>
      <c r="BOK172" s="50"/>
      <c r="BOL172" s="50"/>
      <c r="BOM172" s="50"/>
      <c r="BON172" s="50"/>
      <c r="BOO172" s="50"/>
      <c r="BOP172" s="50"/>
      <c r="BOQ172" s="50"/>
      <c r="BOR172" s="50"/>
      <c r="BOS172" s="50"/>
      <c r="BOT172" s="50"/>
      <c r="BOU172" s="50"/>
      <c r="BOV172" s="50"/>
      <c r="BOW172" s="50"/>
      <c r="BOX172" s="50"/>
      <c r="BOY172" s="50"/>
      <c r="BOZ172" s="50"/>
      <c r="BPA172" s="50"/>
      <c r="BPB172" s="50"/>
      <c r="BPC172" s="50"/>
      <c r="BPD172" s="50"/>
      <c r="BPE172" s="50"/>
      <c r="BPF172" s="50"/>
      <c r="BPG172" s="50"/>
      <c r="BPH172" s="50"/>
      <c r="BPI172" s="50"/>
      <c r="BPJ172" s="50"/>
      <c r="BPK172" s="50"/>
      <c r="BPL172" s="50"/>
      <c r="BPM172" s="50"/>
      <c r="BPN172" s="50"/>
      <c r="BPO172" s="50"/>
      <c r="BPP172" s="50"/>
      <c r="BPQ172" s="50"/>
      <c r="BPR172" s="50"/>
      <c r="BPS172" s="50"/>
      <c r="BPT172" s="50"/>
      <c r="BPU172" s="50"/>
      <c r="BPV172" s="50"/>
      <c r="BPW172" s="50"/>
      <c r="BPX172" s="50"/>
      <c r="BPZ172" s="50"/>
      <c r="BQB172" s="50"/>
      <c r="BQC172" s="50"/>
      <c r="BQD172" s="50"/>
      <c r="BQE172" s="50"/>
      <c r="BQF172" s="50"/>
      <c r="BQG172" s="50"/>
      <c r="BQH172" s="50"/>
      <c r="BQI172" s="50"/>
      <c r="BQN172" s="50"/>
      <c r="BQO172" s="50"/>
      <c r="BQP172" s="50"/>
      <c r="BQQ172" s="50"/>
      <c r="BQR172" s="50"/>
      <c r="BQS172" s="50"/>
      <c r="BQT172" s="50"/>
      <c r="BQU172" s="50"/>
      <c r="BQV172" s="50"/>
      <c r="BQW172" s="50"/>
      <c r="BQX172" s="50"/>
      <c r="BQY172" s="50"/>
      <c r="BQZ172" s="50"/>
      <c r="BRA172" s="50"/>
      <c r="BRB172" s="50"/>
      <c r="BRC172" s="50"/>
      <c r="BRD172" s="50"/>
      <c r="BRE172" s="50"/>
      <c r="BRF172" s="50"/>
      <c r="BRG172" s="50"/>
      <c r="BRH172" s="50"/>
      <c r="BRI172" s="50"/>
      <c r="BRJ172" s="50"/>
      <c r="BRK172" s="50"/>
      <c r="BRL172" s="50"/>
      <c r="BRM172" s="50"/>
      <c r="BRN172" s="50"/>
      <c r="BRO172" s="50"/>
      <c r="BRP172" s="50"/>
      <c r="BRQ172" s="50"/>
      <c r="BRR172" s="50"/>
      <c r="BRS172" s="50"/>
      <c r="BRT172" s="50"/>
      <c r="BRU172" s="50"/>
      <c r="BRV172" s="50"/>
      <c r="BRW172" s="50"/>
      <c r="BRX172" s="50"/>
      <c r="BRY172" s="50"/>
      <c r="BRZ172" s="50"/>
      <c r="BSA172" s="50"/>
      <c r="BSB172" s="50"/>
      <c r="BSC172" s="50"/>
      <c r="BSD172" s="50"/>
      <c r="BSE172" s="50"/>
      <c r="BSF172" s="50"/>
      <c r="BSG172" s="50"/>
      <c r="BSH172" s="50"/>
      <c r="BSI172" s="50"/>
      <c r="BSJ172" s="50"/>
      <c r="BSK172" s="50"/>
      <c r="BSL172" s="50"/>
      <c r="BSM172" s="50"/>
      <c r="BSN172" s="50"/>
      <c r="BSO172" s="50"/>
      <c r="BSP172" s="50"/>
      <c r="BSQ172" s="50"/>
      <c r="BSR172" s="50"/>
      <c r="BSS172" s="50"/>
      <c r="BST172" s="50"/>
      <c r="BSU172" s="50"/>
      <c r="BSV172" s="50"/>
      <c r="BSW172" s="50"/>
      <c r="BSX172" s="50"/>
      <c r="BSY172" s="50"/>
      <c r="BSZ172" s="50"/>
      <c r="BTA172" s="50"/>
      <c r="BTB172" s="50"/>
      <c r="BTC172" s="50"/>
      <c r="BTD172" s="50"/>
      <c r="BTE172" s="50"/>
      <c r="BTF172" s="50"/>
      <c r="BTG172" s="50"/>
      <c r="BTH172" s="50"/>
      <c r="BTI172" s="50"/>
      <c r="BTJ172" s="50"/>
      <c r="BTK172" s="50"/>
      <c r="BTL172" s="50"/>
      <c r="BTM172" s="50"/>
      <c r="BTN172" s="50"/>
      <c r="BTO172" s="50"/>
      <c r="BTP172" s="50"/>
      <c r="BTQ172" s="50"/>
      <c r="BTR172" s="50"/>
      <c r="BTS172" s="50"/>
      <c r="BTT172" s="50"/>
      <c r="BTU172" s="50"/>
      <c r="BTV172" s="50"/>
      <c r="BTW172" s="50"/>
      <c r="BTX172" s="50"/>
      <c r="BTY172" s="50"/>
      <c r="BTZ172" s="50"/>
      <c r="BUA172" s="50"/>
      <c r="BUB172" s="50"/>
      <c r="BUC172" s="50"/>
      <c r="BUD172" s="50"/>
      <c r="BUE172" s="50"/>
      <c r="BUF172" s="50"/>
      <c r="BUG172" s="50"/>
      <c r="BUH172" s="50"/>
      <c r="BUI172" s="50"/>
      <c r="BUJ172" s="50"/>
      <c r="BUK172" s="50"/>
      <c r="BUL172" s="50"/>
      <c r="BUM172" s="50"/>
      <c r="BUN172" s="50"/>
      <c r="BUO172" s="50"/>
      <c r="BUP172" s="50"/>
      <c r="BUQ172" s="50"/>
      <c r="BUR172" s="50"/>
      <c r="BUS172" s="50"/>
      <c r="BUT172" s="50"/>
      <c r="BUU172" s="50"/>
      <c r="BUV172" s="50"/>
      <c r="BUW172" s="50"/>
      <c r="BUX172" s="50"/>
      <c r="BUY172" s="50"/>
      <c r="BUZ172" s="50"/>
      <c r="BVA172" s="50"/>
      <c r="BVB172" s="50"/>
      <c r="BVC172" s="50"/>
      <c r="BVD172" s="50"/>
      <c r="BVE172" s="50"/>
      <c r="BVF172" s="50"/>
      <c r="BVG172" s="50"/>
      <c r="BVH172" s="50"/>
      <c r="BVI172" s="50"/>
      <c r="BVJ172" s="50"/>
      <c r="BVK172" s="50"/>
      <c r="BVL172" s="50"/>
      <c r="BVM172" s="50"/>
      <c r="BVN172" s="50"/>
      <c r="BVO172" s="50"/>
      <c r="BVP172" s="50"/>
      <c r="BVQ172" s="50"/>
      <c r="BVR172" s="50"/>
      <c r="BVS172" s="50"/>
      <c r="BVT172" s="50"/>
      <c r="BVU172" s="50"/>
      <c r="BVV172" s="50"/>
      <c r="BVW172" s="50"/>
      <c r="BVX172" s="50"/>
      <c r="BVY172" s="50"/>
      <c r="BVZ172" s="50"/>
      <c r="BWA172" s="50"/>
      <c r="BWB172" s="50"/>
      <c r="BWC172" s="50"/>
      <c r="BWD172" s="50"/>
      <c r="BWE172" s="50"/>
      <c r="BWF172" s="50"/>
      <c r="BWG172" s="50"/>
      <c r="BWH172" s="50"/>
      <c r="BWI172" s="50"/>
      <c r="BWJ172" s="50"/>
      <c r="BWK172" s="50"/>
      <c r="BWL172" s="50"/>
      <c r="BWM172" s="50"/>
      <c r="BWN172" s="50"/>
      <c r="BWO172" s="50"/>
      <c r="BWP172" s="50"/>
      <c r="BWQ172" s="50"/>
      <c r="BWR172" s="50"/>
      <c r="BWS172" s="50"/>
      <c r="BWT172" s="50"/>
      <c r="BWU172" s="50"/>
      <c r="BWV172" s="50"/>
      <c r="BWW172" s="50"/>
      <c r="BWX172" s="50"/>
      <c r="BWY172" s="50"/>
      <c r="BWZ172" s="50"/>
      <c r="BXA172" s="50"/>
      <c r="BXB172" s="50"/>
      <c r="BXC172" s="50"/>
      <c r="BXD172" s="50"/>
      <c r="BXE172" s="50"/>
      <c r="BXF172" s="50"/>
      <c r="BXG172" s="50"/>
      <c r="BXH172" s="50"/>
      <c r="BXI172" s="50"/>
      <c r="BXJ172" s="50"/>
      <c r="BXK172" s="50"/>
      <c r="BXL172" s="50"/>
      <c r="BXM172" s="50"/>
      <c r="BXN172" s="50"/>
      <c r="BXO172" s="50"/>
      <c r="BXP172" s="50"/>
      <c r="BXQ172" s="50"/>
      <c r="BXR172" s="50"/>
      <c r="BXS172" s="50"/>
      <c r="BXT172" s="50"/>
      <c r="BXU172" s="50"/>
      <c r="BXV172" s="50"/>
      <c r="BXW172" s="50"/>
      <c r="BXX172" s="50"/>
      <c r="BXY172" s="50"/>
      <c r="BXZ172" s="50"/>
      <c r="BYA172" s="50"/>
      <c r="BYB172" s="50"/>
      <c r="BYC172" s="50"/>
      <c r="BYD172" s="50"/>
      <c r="BYE172" s="50"/>
      <c r="BYF172" s="50"/>
      <c r="BYG172" s="50"/>
      <c r="BYH172" s="50"/>
      <c r="BYI172" s="50"/>
      <c r="BYJ172" s="50"/>
      <c r="BYK172" s="50"/>
      <c r="BYL172" s="50"/>
      <c r="BYM172" s="50"/>
      <c r="BYN172" s="50"/>
      <c r="BYO172" s="50"/>
      <c r="BYP172" s="50"/>
      <c r="BYQ172" s="50"/>
      <c r="BYR172" s="50"/>
      <c r="BYS172" s="50"/>
      <c r="BYT172" s="50"/>
      <c r="BYU172" s="50"/>
      <c r="BYV172" s="50"/>
      <c r="BYW172" s="50"/>
      <c r="BYX172" s="50"/>
      <c r="BYY172" s="50"/>
      <c r="BYZ172" s="50"/>
      <c r="BZA172" s="50"/>
      <c r="BZB172" s="50"/>
      <c r="BZC172" s="50"/>
      <c r="BZD172" s="50"/>
      <c r="BZE172" s="50"/>
      <c r="BZF172" s="50"/>
      <c r="BZG172" s="50"/>
      <c r="BZH172" s="50"/>
      <c r="BZI172" s="50"/>
      <c r="BZJ172" s="50"/>
      <c r="BZK172" s="50"/>
      <c r="BZL172" s="50"/>
      <c r="BZM172" s="50"/>
      <c r="BZN172" s="50"/>
      <c r="BZO172" s="50"/>
      <c r="BZP172" s="50"/>
      <c r="BZQ172" s="50"/>
      <c r="BZR172" s="50"/>
      <c r="BZS172" s="50"/>
      <c r="BZT172" s="50"/>
      <c r="BZV172" s="50"/>
      <c r="BZX172" s="50"/>
      <c r="BZY172" s="50"/>
      <c r="BZZ172" s="50"/>
      <c r="CAA172" s="50"/>
      <c r="CAB172" s="50"/>
      <c r="CAC172" s="50"/>
      <c r="CAD172" s="50"/>
      <c r="CAE172" s="50"/>
      <c r="CAJ172" s="50"/>
      <c r="CAK172" s="50"/>
      <c r="CAL172" s="50"/>
      <c r="CAM172" s="50"/>
      <c r="CAN172" s="50"/>
      <c r="CAO172" s="50"/>
      <c r="CAP172" s="50"/>
      <c r="CAQ172" s="50"/>
      <c r="CAR172" s="50"/>
      <c r="CAS172" s="50"/>
      <c r="CAT172" s="50"/>
      <c r="CAU172" s="50"/>
      <c r="CAV172" s="50"/>
      <c r="CAW172" s="50"/>
      <c r="CAX172" s="50"/>
      <c r="CAY172" s="50"/>
      <c r="CAZ172" s="50"/>
      <c r="CBA172" s="50"/>
      <c r="CBB172" s="50"/>
      <c r="CBC172" s="50"/>
      <c r="CBD172" s="50"/>
      <c r="CBE172" s="50"/>
      <c r="CBF172" s="50"/>
      <c r="CBG172" s="50"/>
      <c r="CBH172" s="50"/>
      <c r="CBI172" s="50"/>
      <c r="CBJ172" s="50"/>
      <c r="CBK172" s="50"/>
      <c r="CBL172" s="50"/>
      <c r="CBM172" s="50"/>
      <c r="CBN172" s="50"/>
      <c r="CBO172" s="50"/>
      <c r="CBP172" s="50"/>
      <c r="CBQ172" s="50"/>
      <c r="CBR172" s="50"/>
      <c r="CBS172" s="50"/>
      <c r="CBT172" s="50"/>
      <c r="CBU172" s="50"/>
      <c r="CBV172" s="50"/>
      <c r="CBW172" s="50"/>
      <c r="CBX172" s="50"/>
      <c r="CBY172" s="50"/>
      <c r="CBZ172" s="50"/>
      <c r="CCA172" s="50"/>
      <c r="CCB172" s="50"/>
      <c r="CCC172" s="50"/>
      <c r="CCD172" s="50"/>
      <c r="CCE172" s="50"/>
      <c r="CCF172" s="50"/>
      <c r="CCG172" s="50"/>
      <c r="CCH172" s="50"/>
      <c r="CCI172" s="50"/>
      <c r="CCJ172" s="50"/>
      <c r="CCK172" s="50"/>
      <c r="CCL172" s="50"/>
      <c r="CCM172" s="50"/>
      <c r="CCN172" s="50"/>
      <c r="CCO172" s="50"/>
      <c r="CCP172" s="50"/>
      <c r="CCQ172" s="50"/>
      <c r="CCR172" s="50"/>
      <c r="CCS172" s="50"/>
      <c r="CCT172" s="50"/>
      <c r="CCU172" s="50"/>
      <c r="CCV172" s="50"/>
      <c r="CCW172" s="50"/>
      <c r="CCX172" s="50"/>
      <c r="CCY172" s="50"/>
      <c r="CCZ172" s="50"/>
      <c r="CDA172" s="50"/>
      <c r="CDB172" s="50"/>
      <c r="CDC172" s="50"/>
      <c r="CDD172" s="50"/>
      <c r="CDE172" s="50"/>
      <c r="CDF172" s="50"/>
      <c r="CDG172" s="50"/>
      <c r="CDH172" s="50"/>
      <c r="CDI172" s="50"/>
      <c r="CDJ172" s="50"/>
      <c r="CDK172" s="50"/>
      <c r="CDL172" s="50"/>
      <c r="CDM172" s="50"/>
      <c r="CDN172" s="50"/>
      <c r="CDO172" s="50"/>
      <c r="CDP172" s="50"/>
      <c r="CDQ172" s="50"/>
      <c r="CDR172" s="50"/>
      <c r="CDS172" s="50"/>
      <c r="CDT172" s="50"/>
      <c r="CDU172" s="50"/>
      <c r="CDV172" s="50"/>
      <c r="CDW172" s="50"/>
      <c r="CDX172" s="50"/>
      <c r="CDY172" s="50"/>
      <c r="CDZ172" s="50"/>
      <c r="CEA172" s="50"/>
      <c r="CEB172" s="50"/>
      <c r="CEC172" s="50"/>
      <c r="CED172" s="50"/>
      <c r="CEE172" s="50"/>
      <c r="CEF172" s="50"/>
      <c r="CEG172" s="50"/>
      <c r="CEH172" s="50"/>
      <c r="CEI172" s="50"/>
      <c r="CEJ172" s="50"/>
      <c r="CEK172" s="50"/>
      <c r="CEL172" s="50"/>
      <c r="CEM172" s="50"/>
      <c r="CEN172" s="50"/>
      <c r="CEO172" s="50"/>
      <c r="CEP172" s="50"/>
      <c r="CEQ172" s="50"/>
      <c r="CER172" s="50"/>
      <c r="CES172" s="50"/>
      <c r="CET172" s="50"/>
      <c r="CEU172" s="50"/>
      <c r="CEV172" s="50"/>
      <c r="CEW172" s="50"/>
      <c r="CEX172" s="50"/>
      <c r="CEY172" s="50"/>
      <c r="CEZ172" s="50"/>
      <c r="CFA172" s="50"/>
      <c r="CFB172" s="50"/>
      <c r="CFC172" s="50"/>
      <c r="CFD172" s="50"/>
      <c r="CFE172" s="50"/>
      <c r="CFF172" s="50"/>
      <c r="CFG172" s="50"/>
      <c r="CFH172" s="50"/>
      <c r="CFI172" s="50"/>
      <c r="CFJ172" s="50"/>
      <c r="CFK172" s="50"/>
      <c r="CFL172" s="50"/>
      <c r="CFM172" s="50"/>
      <c r="CFN172" s="50"/>
      <c r="CFO172" s="50"/>
      <c r="CFP172" s="50"/>
      <c r="CFQ172" s="50"/>
      <c r="CFR172" s="50"/>
      <c r="CFS172" s="50"/>
      <c r="CFT172" s="50"/>
      <c r="CFU172" s="50"/>
      <c r="CFV172" s="50"/>
      <c r="CFW172" s="50"/>
      <c r="CFX172" s="50"/>
      <c r="CFY172" s="50"/>
      <c r="CFZ172" s="50"/>
      <c r="CGA172" s="50"/>
      <c r="CGB172" s="50"/>
      <c r="CGC172" s="50"/>
      <c r="CGD172" s="50"/>
      <c r="CGE172" s="50"/>
      <c r="CGF172" s="50"/>
      <c r="CGG172" s="50"/>
      <c r="CGH172" s="50"/>
      <c r="CGI172" s="50"/>
      <c r="CGJ172" s="50"/>
      <c r="CGK172" s="50"/>
      <c r="CGL172" s="50"/>
      <c r="CGM172" s="50"/>
      <c r="CGN172" s="50"/>
      <c r="CGO172" s="50"/>
      <c r="CGP172" s="50"/>
      <c r="CGQ172" s="50"/>
      <c r="CGR172" s="50"/>
      <c r="CGS172" s="50"/>
      <c r="CGT172" s="50"/>
      <c r="CGU172" s="50"/>
      <c r="CGV172" s="50"/>
      <c r="CGW172" s="50"/>
      <c r="CGX172" s="50"/>
      <c r="CGY172" s="50"/>
      <c r="CGZ172" s="50"/>
      <c r="CHA172" s="50"/>
      <c r="CHB172" s="50"/>
      <c r="CHC172" s="50"/>
      <c r="CHD172" s="50"/>
      <c r="CHE172" s="50"/>
      <c r="CHF172" s="50"/>
      <c r="CHG172" s="50"/>
      <c r="CHH172" s="50"/>
      <c r="CHI172" s="50"/>
      <c r="CHJ172" s="50"/>
      <c r="CHK172" s="50"/>
      <c r="CHL172" s="50"/>
      <c r="CHM172" s="50"/>
      <c r="CHN172" s="50"/>
      <c r="CHO172" s="50"/>
      <c r="CHP172" s="50"/>
      <c r="CHQ172" s="50"/>
      <c r="CHR172" s="50"/>
      <c r="CHS172" s="50"/>
      <c r="CHT172" s="50"/>
      <c r="CHU172" s="50"/>
      <c r="CHV172" s="50"/>
      <c r="CHW172" s="50"/>
      <c r="CHX172" s="50"/>
      <c r="CHY172" s="50"/>
      <c r="CHZ172" s="50"/>
      <c r="CIA172" s="50"/>
      <c r="CIB172" s="50"/>
      <c r="CIC172" s="50"/>
      <c r="CID172" s="50"/>
      <c r="CIE172" s="50"/>
      <c r="CIF172" s="50"/>
      <c r="CIG172" s="50"/>
      <c r="CIH172" s="50"/>
      <c r="CII172" s="50"/>
      <c r="CIJ172" s="50"/>
      <c r="CIK172" s="50"/>
      <c r="CIL172" s="50"/>
      <c r="CIM172" s="50"/>
      <c r="CIN172" s="50"/>
      <c r="CIO172" s="50"/>
      <c r="CIP172" s="50"/>
      <c r="CIQ172" s="50"/>
      <c r="CIR172" s="50"/>
      <c r="CIS172" s="50"/>
      <c r="CIT172" s="50"/>
      <c r="CIU172" s="50"/>
      <c r="CIV172" s="50"/>
      <c r="CIW172" s="50"/>
      <c r="CIX172" s="50"/>
      <c r="CIY172" s="50"/>
      <c r="CIZ172" s="50"/>
      <c r="CJA172" s="50"/>
      <c r="CJB172" s="50"/>
      <c r="CJC172" s="50"/>
      <c r="CJD172" s="50"/>
      <c r="CJE172" s="50"/>
      <c r="CJF172" s="50"/>
      <c r="CJG172" s="50"/>
      <c r="CJH172" s="50"/>
      <c r="CJI172" s="50"/>
      <c r="CJJ172" s="50"/>
      <c r="CJK172" s="50"/>
      <c r="CJL172" s="50"/>
      <c r="CJM172" s="50"/>
      <c r="CJN172" s="50"/>
      <c r="CJO172" s="50"/>
      <c r="CJP172" s="50"/>
      <c r="CJR172" s="50"/>
      <c r="CJT172" s="50"/>
      <c r="CJU172" s="50"/>
      <c r="CJV172" s="50"/>
      <c r="CJW172" s="50"/>
      <c r="CJX172" s="50"/>
      <c r="CJY172" s="50"/>
      <c r="CJZ172" s="50"/>
      <c r="CKA172" s="50"/>
      <c r="CKF172" s="50"/>
      <c r="CKG172" s="50"/>
      <c r="CKH172" s="50"/>
      <c r="CKI172" s="50"/>
      <c r="CKJ172" s="50"/>
      <c r="CKK172" s="50"/>
      <c r="CKL172" s="50"/>
      <c r="CKM172" s="50"/>
      <c r="CKN172" s="50"/>
      <c r="CKO172" s="50"/>
      <c r="CKP172" s="50"/>
      <c r="CKQ172" s="50"/>
      <c r="CKR172" s="50"/>
      <c r="CKS172" s="50"/>
      <c r="CKT172" s="50"/>
      <c r="CKU172" s="50"/>
      <c r="CKV172" s="50"/>
      <c r="CKW172" s="50"/>
      <c r="CKX172" s="50"/>
      <c r="CKY172" s="50"/>
      <c r="CKZ172" s="50"/>
      <c r="CLA172" s="50"/>
      <c r="CLB172" s="50"/>
      <c r="CLC172" s="50"/>
      <c r="CLD172" s="50"/>
      <c r="CLE172" s="50"/>
      <c r="CLF172" s="50"/>
      <c r="CLG172" s="50"/>
      <c r="CLH172" s="50"/>
      <c r="CLI172" s="50"/>
      <c r="CLJ172" s="50"/>
      <c r="CLK172" s="50"/>
      <c r="CLL172" s="50"/>
      <c r="CLM172" s="50"/>
      <c r="CLN172" s="50"/>
      <c r="CLO172" s="50"/>
      <c r="CLP172" s="50"/>
      <c r="CLQ172" s="50"/>
      <c r="CLR172" s="50"/>
      <c r="CLS172" s="50"/>
      <c r="CLT172" s="50"/>
      <c r="CLU172" s="50"/>
      <c r="CLV172" s="50"/>
      <c r="CLW172" s="50"/>
      <c r="CLX172" s="50"/>
      <c r="CLY172" s="50"/>
      <c r="CLZ172" s="50"/>
      <c r="CMA172" s="50"/>
      <c r="CMB172" s="50"/>
      <c r="CMC172" s="50"/>
      <c r="CMD172" s="50"/>
      <c r="CME172" s="50"/>
      <c r="CMF172" s="50"/>
      <c r="CMG172" s="50"/>
      <c r="CMH172" s="50"/>
      <c r="CMI172" s="50"/>
      <c r="CMJ172" s="50"/>
      <c r="CMK172" s="50"/>
      <c r="CML172" s="50"/>
      <c r="CMM172" s="50"/>
      <c r="CMN172" s="50"/>
      <c r="CMO172" s="50"/>
      <c r="CMP172" s="50"/>
      <c r="CMQ172" s="50"/>
      <c r="CMR172" s="50"/>
      <c r="CMS172" s="50"/>
      <c r="CMT172" s="50"/>
      <c r="CMU172" s="50"/>
      <c r="CMV172" s="50"/>
      <c r="CMW172" s="50"/>
      <c r="CMX172" s="50"/>
      <c r="CMY172" s="50"/>
      <c r="CMZ172" s="50"/>
      <c r="CNA172" s="50"/>
      <c r="CNB172" s="50"/>
      <c r="CNC172" s="50"/>
      <c r="CND172" s="50"/>
      <c r="CNE172" s="50"/>
      <c r="CNF172" s="50"/>
      <c r="CNG172" s="50"/>
      <c r="CNH172" s="50"/>
      <c r="CNI172" s="50"/>
      <c r="CNJ172" s="50"/>
      <c r="CNK172" s="50"/>
      <c r="CNL172" s="50"/>
      <c r="CNM172" s="50"/>
      <c r="CNN172" s="50"/>
      <c r="CNO172" s="50"/>
      <c r="CNP172" s="50"/>
      <c r="CNQ172" s="50"/>
      <c r="CNR172" s="50"/>
      <c r="CNS172" s="50"/>
      <c r="CNT172" s="50"/>
      <c r="CNU172" s="50"/>
      <c r="CNV172" s="50"/>
      <c r="CNW172" s="50"/>
      <c r="CNX172" s="50"/>
      <c r="CNY172" s="50"/>
      <c r="CNZ172" s="50"/>
      <c r="COA172" s="50"/>
      <c r="COB172" s="50"/>
      <c r="COC172" s="50"/>
      <c r="COD172" s="50"/>
      <c r="COE172" s="50"/>
      <c r="COF172" s="50"/>
      <c r="COG172" s="50"/>
      <c r="COH172" s="50"/>
      <c r="COI172" s="50"/>
      <c r="COJ172" s="50"/>
      <c r="COK172" s="50"/>
      <c r="COL172" s="50"/>
      <c r="COM172" s="50"/>
      <c r="CON172" s="50"/>
      <c r="COO172" s="50"/>
      <c r="COP172" s="50"/>
      <c r="COQ172" s="50"/>
      <c r="COR172" s="50"/>
      <c r="COS172" s="50"/>
      <c r="COT172" s="50"/>
      <c r="COU172" s="50"/>
      <c r="COV172" s="50"/>
      <c r="COW172" s="50"/>
      <c r="COX172" s="50"/>
      <c r="COY172" s="50"/>
      <c r="COZ172" s="50"/>
      <c r="CPA172" s="50"/>
      <c r="CPB172" s="50"/>
      <c r="CPC172" s="50"/>
      <c r="CPD172" s="50"/>
      <c r="CPE172" s="50"/>
      <c r="CPF172" s="50"/>
      <c r="CPG172" s="50"/>
      <c r="CPH172" s="50"/>
      <c r="CPI172" s="50"/>
      <c r="CPJ172" s="50"/>
      <c r="CPK172" s="50"/>
      <c r="CPL172" s="50"/>
      <c r="CPM172" s="50"/>
      <c r="CPN172" s="50"/>
      <c r="CPO172" s="50"/>
      <c r="CPP172" s="50"/>
      <c r="CPQ172" s="50"/>
      <c r="CPR172" s="50"/>
      <c r="CPS172" s="50"/>
      <c r="CPT172" s="50"/>
      <c r="CPU172" s="50"/>
      <c r="CPV172" s="50"/>
      <c r="CPW172" s="50"/>
      <c r="CPX172" s="50"/>
      <c r="CPY172" s="50"/>
      <c r="CPZ172" s="50"/>
      <c r="CQA172" s="50"/>
      <c r="CQB172" s="50"/>
      <c r="CQC172" s="50"/>
      <c r="CQD172" s="50"/>
      <c r="CQE172" s="50"/>
      <c r="CQF172" s="50"/>
      <c r="CQG172" s="50"/>
      <c r="CQH172" s="50"/>
      <c r="CQI172" s="50"/>
      <c r="CQJ172" s="50"/>
      <c r="CQK172" s="50"/>
      <c r="CQL172" s="50"/>
      <c r="CQM172" s="50"/>
      <c r="CQN172" s="50"/>
      <c r="CQO172" s="50"/>
      <c r="CQP172" s="50"/>
      <c r="CQQ172" s="50"/>
      <c r="CQR172" s="50"/>
      <c r="CQS172" s="50"/>
      <c r="CQT172" s="50"/>
      <c r="CQU172" s="50"/>
      <c r="CQV172" s="50"/>
      <c r="CQW172" s="50"/>
      <c r="CQX172" s="50"/>
      <c r="CQY172" s="50"/>
      <c r="CQZ172" s="50"/>
      <c r="CRA172" s="50"/>
      <c r="CRB172" s="50"/>
      <c r="CRC172" s="50"/>
      <c r="CRD172" s="50"/>
      <c r="CRE172" s="50"/>
      <c r="CRF172" s="50"/>
      <c r="CRG172" s="50"/>
      <c r="CRH172" s="50"/>
      <c r="CRI172" s="50"/>
      <c r="CRJ172" s="50"/>
      <c r="CRK172" s="50"/>
      <c r="CRL172" s="50"/>
      <c r="CRM172" s="50"/>
      <c r="CRN172" s="50"/>
      <c r="CRO172" s="50"/>
      <c r="CRP172" s="50"/>
      <c r="CRQ172" s="50"/>
      <c r="CRR172" s="50"/>
      <c r="CRS172" s="50"/>
      <c r="CRT172" s="50"/>
      <c r="CRU172" s="50"/>
      <c r="CRV172" s="50"/>
      <c r="CRW172" s="50"/>
      <c r="CRX172" s="50"/>
      <c r="CRY172" s="50"/>
      <c r="CRZ172" s="50"/>
      <c r="CSA172" s="50"/>
      <c r="CSB172" s="50"/>
      <c r="CSC172" s="50"/>
      <c r="CSD172" s="50"/>
      <c r="CSE172" s="50"/>
      <c r="CSF172" s="50"/>
      <c r="CSG172" s="50"/>
      <c r="CSH172" s="50"/>
      <c r="CSI172" s="50"/>
      <c r="CSJ172" s="50"/>
      <c r="CSK172" s="50"/>
      <c r="CSL172" s="50"/>
      <c r="CSM172" s="50"/>
      <c r="CSN172" s="50"/>
      <c r="CSO172" s="50"/>
      <c r="CSP172" s="50"/>
      <c r="CSQ172" s="50"/>
      <c r="CSR172" s="50"/>
      <c r="CSS172" s="50"/>
      <c r="CST172" s="50"/>
      <c r="CSU172" s="50"/>
      <c r="CSV172" s="50"/>
      <c r="CSW172" s="50"/>
      <c r="CSX172" s="50"/>
      <c r="CSY172" s="50"/>
      <c r="CSZ172" s="50"/>
      <c r="CTA172" s="50"/>
      <c r="CTB172" s="50"/>
      <c r="CTC172" s="50"/>
      <c r="CTD172" s="50"/>
      <c r="CTE172" s="50"/>
      <c r="CTF172" s="50"/>
      <c r="CTG172" s="50"/>
      <c r="CTH172" s="50"/>
      <c r="CTI172" s="50"/>
      <c r="CTJ172" s="50"/>
      <c r="CTK172" s="50"/>
      <c r="CTL172" s="50"/>
      <c r="CTN172" s="50"/>
      <c r="CTP172" s="50"/>
      <c r="CTQ172" s="50"/>
      <c r="CTR172" s="50"/>
      <c r="CTS172" s="50"/>
      <c r="CTT172" s="50"/>
      <c r="CTU172" s="50"/>
      <c r="CTV172" s="50"/>
      <c r="CTW172" s="50"/>
      <c r="CUB172" s="50"/>
      <c r="CUC172" s="50"/>
      <c r="CUD172" s="50"/>
      <c r="CUE172" s="50"/>
      <c r="CUF172" s="50"/>
      <c r="CUG172" s="50"/>
      <c r="CUH172" s="50"/>
      <c r="CUI172" s="50"/>
      <c r="CUJ172" s="50"/>
      <c r="CUK172" s="50"/>
      <c r="CUL172" s="50"/>
      <c r="CUM172" s="50"/>
      <c r="CUN172" s="50"/>
      <c r="CUO172" s="50"/>
      <c r="CUP172" s="50"/>
      <c r="CUQ172" s="50"/>
      <c r="CUR172" s="50"/>
      <c r="CUS172" s="50"/>
      <c r="CUT172" s="50"/>
      <c r="CUU172" s="50"/>
      <c r="CUV172" s="50"/>
      <c r="CUW172" s="50"/>
      <c r="CUX172" s="50"/>
      <c r="CUY172" s="50"/>
      <c r="CUZ172" s="50"/>
      <c r="CVA172" s="50"/>
      <c r="CVB172" s="50"/>
      <c r="CVC172" s="50"/>
      <c r="CVD172" s="50"/>
      <c r="CVE172" s="50"/>
      <c r="CVF172" s="50"/>
      <c r="CVG172" s="50"/>
      <c r="CVH172" s="50"/>
      <c r="CVI172" s="50"/>
      <c r="CVJ172" s="50"/>
      <c r="CVK172" s="50"/>
      <c r="CVL172" s="50"/>
      <c r="CVM172" s="50"/>
      <c r="CVN172" s="50"/>
      <c r="CVO172" s="50"/>
      <c r="CVP172" s="50"/>
      <c r="CVQ172" s="50"/>
      <c r="CVR172" s="50"/>
      <c r="CVS172" s="50"/>
      <c r="CVT172" s="50"/>
      <c r="CVU172" s="50"/>
      <c r="CVV172" s="50"/>
      <c r="CVW172" s="50"/>
      <c r="CVX172" s="50"/>
      <c r="CVY172" s="50"/>
      <c r="CVZ172" s="50"/>
      <c r="CWA172" s="50"/>
      <c r="CWB172" s="50"/>
      <c r="CWC172" s="50"/>
      <c r="CWD172" s="50"/>
      <c r="CWE172" s="50"/>
      <c r="CWF172" s="50"/>
      <c r="CWG172" s="50"/>
      <c r="CWH172" s="50"/>
      <c r="CWI172" s="50"/>
      <c r="CWJ172" s="50"/>
      <c r="CWK172" s="50"/>
      <c r="CWL172" s="50"/>
      <c r="CWM172" s="50"/>
      <c r="CWN172" s="50"/>
      <c r="CWO172" s="50"/>
      <c r="CWP172" s="50"/>
      <c r="CWQ172" s="50"/>
      <c r="CWR172" s="50"/>
      <c r="CWS172" s="50"/>
      <c r="CWT172" s="50"/>
      <c r="CWU172" s="50"/>
      <c r="CWV172" s="50"/>
      <c r="CWW172" s="50"/>
      <c r="CWX172" s="50"/>
      <c r="CWY172" s="50"/>
      <c r="CWZ172" s="50"/>
      <c r="CXA172" s="50"/>
      <c r="CXB172" s="50"/>
      <c r="CXC172" s="50"/>
      <c r="CXD172" s="50"/>
      <c r="CXE172" s="50"/>
      <c r="CXF172" s="50"/>
      <c r="CXG172" s="50"/>
      <c r="CXH172" s="50"/>
      <c r="CXI172" s="50"/>
      <c r="CXJ172" s="50"/>
      <c r="CXK172" s="50"/>
      <c r="CXL172" s="50"/>
      <c r="CXM172" s="50"/>
      <c r="CXN172" s="50"/>
      <c r="CXO172" s="50"/>
      <c r="CXP172" s="50"/>
      <c r="CXQ172" s="50"/>
      <c r="CXR172" s="50"/>
      <c r="CXS172" s="50"/>
      <c r="CXT172" s="50"/>
      <c r="CXU172" s="50"/>
      <c r="CXV172" s="50"/>
      <c r="CXW172" s="50"/>
      <c r="CXX172" s="50"/>
      <c r="CXY172" s="50"/>
      <c r="CXZ172" s="50"/>
      <c r="CYA172" s="50"/>
      <c r="CYB172" s="50"/>
      <c r="CYC172" s="50"/>
      <c r="CYD172" s="50"/>
      <c r="CYE172" s="50"/>
      <c r="CYF172" s="50"/>
      <c r="CYG172" s="50"/>
      <c r="CYH172" s="50"/>
      <c r="CYI172" s="50"/>
      <c r="CYJ172" s="50"/>
      <c r="CYK172" s="50"/>
      <c r="CYL172" s="50"/>
      <c r="CYM172" s="50"/>
      <c r="CYN172" s="50"/>
      <c r="CYO172" s="50"/>
      <c r="CYP172" s="50"/>
      <c r="CYQ172" s="50"/>
      <c r="CYR172" s="50"/>
      <c r="CYS172" s="50"/>
      <c r="CYT172" s="50"/>
      <c r="CYU172" s="50"/>
      <c r="CYV172" s="50"/>
      <c r="CYW172" s="50"/>
      <c r="CYX172" s="50"/>
      <c r="CYY172" s="50"/>
      <c r="CYZ172" s="50"/>
      <c r="CZA172" s="50"/>
      <c r="CZB172" s="50"/>
      <c r="CZC172" s="50"/>
      <c r="CZD172" s="50"/>
      <c r="CZE172" s="50"/>
      <c r="CZF172" s="50"/>
      <c r="CZG172" s="50"/>
      <c r="CZH172" s="50"/>
      <c r="CZI172" s="50"/>
      <c r="CZJ172" s="50"/>
      <c r="CZK172" s="50"/>
      <c r="CZL172" s="50"/>
      <c r="CZM172" s="50"/>
      <c r="CZN172" s="50"/>
      <c r="CZO172" s="50"/>
      <c r="CZP172" s="50"/>
      <c r="CZQ172" s="50"/>
      <c r="CZR172" s="50"/>
      <c r="CZS172" s="50"/>
      <c r="CZT172" s="50"/>
      <c r="CZU172" s="50"/>
      <c r="CZV172" s="50"/>
      <c r="CZW172" s="50"/>
      <c r="CZX172" s="50"/>
      <c r="CZY172" s="50"/>
      <c r="CZZ172" s="50"/>
      <c r="DAA172" s="50"/>
      <c r="DAB172" s="50"/>
      <c r="DAC172" s="50"/>
      <c r="DAD172" s="50"/>
      <c r="DAE172" s="50"/>
      <c r="DAF172" s="50"/>
      <c r="DAG172" s="50"/>
      <c r="DAH172" s="50"/>
      <c r="DAI172" s="50"/>
      <c r="DAJ172" s="50"/>
      <c r="DAK172" s="50"/>
      <c r="DAL172" s="50"/>
      <c r="DAM172" s="50"/>
      <c r="DAN172" s="50"/>
      <c r="DAO172" s="50"/>
      <c r="DAP172" s="50"/>
      <c r="DAQ172" s="50"/>
      <c r="DAR172" s="50"/>
      <c r="DAS172" s="50"/>
      <c r="DAT172" s="50"/>
      <c r="DAU172" s="50"/>
      <c r="DAV172" s="50"/>
      <c r="DAW172" s="50"/>
      <c r="DAX172" s="50"/>
      <c r="DAY172" s="50"/>
      <c r="DAZ172" s="50"/>
      <c r="DBA172" s="50"/>
      <c r="DBB172" s="50"/>
      <c r="DBC172" s="50"/>
      <c r="DBD172" s="50"/>
      <c r="DBE172" s="50"/>
      <c r="DBF172" s="50"/>
      <c r="DBG172" s="50"/>
      <c r="DBH172" s="50"/>
      <c r="DBI172" s="50"/>
      <c r="DBJ172" s="50"/>
      <c r="DBK172" s="50"/>
      <c r="DBL172" s="50"/>
      <c r="DBM172" s="50"/>
      <c r="DBN172" s="50"/>
      <c r="DBO172" s="50"/>
      <c r="DBP172" s="50"/>
      <c r="DBQ172" s="50"/>
      <c r="DBR172" s="50"/>
      <c r="DBS172" s="50"/>
      <c r="DBT172" s="50"/>
      <c r="DBU172" s="50"/>
      <c r="DBV172" s="50"/>
      <c r="DBW172" s="50"/>
      <c r="DBX172" s="50"/>
      <c r="DBY172" s="50"/>
      <c r="DBZ172" s="50"/>
      <c r="DCA172" s="50"/>
      <c r="DCB172" s="50"/>
      <c r="DCC172" s="50"/>
      <c r="DCD172" s="50"/>
      <c r="DCE172" s="50"/>
      <c r="DCF172" s="50"/>
      <c r="DCG172" s="50"/>
      <c r="DCH172" s="50"/>
      <c r="DCI172" s="50"/>
      <c r="DCJ172" s="50"/>
      <c r="DCK172" s="50"/>
      <c r="DCL172" s="50"/>
      <c r="DCM172" s="50"/>
      <c r="DCN172" s="50"/>
      <c r="DCO172" s="50"/>
      <c r="DCP172" s="50"/>
      <c r="DCQ172" s="50"/>
      <c r="DCR172" s="50"/>
      <c r="DCS172" s="50"/>
      <c r="DCT172" s="50"/>
      <c r="DCU172" s="50"/>
      <c r="DCV172" s="50"/>
      <c r="DCW172" s="50"/>
      <c r="DCX172" s="50"/>
      <c r="DCY172" s="50"/>
      <c r="DCZ172" s="50"/>
      <c r="DDA172" s="50"/>
      <c r="DDB172" s="50"/>
      <c r="DDC172" s="50"/>
      <c r="DDD172" s="50"/>
      <c r="DDE172" s="50"/>
      <c r="DDF172" s="50"/>
      <c r="DDG172" s="50"/>
      <c r="DDH172" s="50"/>
      <c r="DDJ172" s="50"/>
      <c r="DDL172" s="50"/>
      <c r="DDM172" s="50"/>
      <c r="DDN172" s="50"/>
      <c r="DDO172" s="50"/>
      <c r="DDP172" s="50"/>
      <c r="DDQ172" s="50"/>
      <c r="DDR172" s="50"/>
      <c r="DDS172" s="50"/>
      <c r="DDX172" s="50"/>
      <c r="DDY172" s="50"/>
      <c r="DDZ172" s="50"/>
      <c r="DEA172" s="50"/>
      <c r="DEB172" s="50"/>
      <c r="DEC172" s="50"/>
      <c r="DED172" s="50"/>
      <c r="DEE172" s="50"/>
      <c r="DEF172" s="50"/>
      <c r="DEG172" s="50"/>
      <c r="DEH172" s="50"/>
      <c r="DEI172" s="50"/>
      <c r="DEJ172" s="50"/>
      <c r="DEK172" s="50"/>
      <c r="DEL172" s="50"/>
      <c r="DEM172" s="50"/>
      <c r="DEN172" s="50"/>
      <c r="DEO172" s="50"/>
      <c r="DEP172" s="50"/>
      <c r="DEQ172" s="50"/>
      <c r="DER172" s="50"/>
      <c r="DES172" s="50"/>
      <c r="DET172" s="50"/>
      <c r="DEU172" s="50"/>
      <c r="DEV172" s="50"/>
      <c r="DEW172" s="50"/>
      <c r="DEX172" s="50"/>
      <c r="DEY172" s="50"/>
      <c r="DEZ172" s="50"/>
      <c r="DFA172" s="50"/>
      <c r="DFB172" s="50"/>
      <c r="DFC172" s="50"/>
      <c r="DFD172" s="50"/>
      <c r="DFE172" s="50"/>
      <c r="DFF172" s="50"/>
      <c r="DFG172" s="50"/>
      <c r="DFH172" s="50"/>
      <c r="DFI172" s="50"/>
      <c r="DFJ172" s="50"/>
      <c r="DFK172" s="50"/>
      <c r="DFL172" s="50"/>
      <c r="DFM172" s="50"/>
      <c r="DFN172" s="50"/>
      <c r="DFO172" s="50"/>
      <c r="DFP172" s="50"/>
      <c r="DFQ172" s="50"/>
      <c r="DFR172" s="50"/>
      <c r="DFS172" s="50"/>
      <c r="DFT172" s="50"/>
      <c r="DFU172" s="50"/>
      <c r="DFV172" s="50"/>
      <c r="DFW172" s="50"/>
      <c r="DFX172" s="50"/>
      <c r="DFY172" s="50"/>
      <c r="DFZ172" s="50"/>
      <c r="DGA172" s="50"/>
      <c r="DGB172" s="50"/>
      <c r="DGC172" s="50"/>
      <c r="DGD172" s="50"/>
      <c r="DGE172" s="50"/>
      <c r="DGF172" s="50"/>
      <c r="DGG172" s="50"/>
      <c r="DGH172" s="50"/>
      <c r="DGI172" s="50"/>
      <c r="DGJ172" s="50"/>
      <c r="DGK172" s="50"/>
      <c r="DGL172" s="50"/>
      <c r="DGM172" s="50"/>
      <c r="DGN172" s="50"/>
      <c r="DGO172" s="50"/>
      <c r="DGP172" s="50"/>
      <c r="DGQ172" s="50"/>
      <c r="DGR172" s="50"/>
      <c r="DGS172" s="50"/>
      <c r="DGT172" s="50"/>
      <c r="DGU172" s="50"/>
      <c r="DGV172" s="50"/>
      <c r="DGW172" s="50"/>
      <c r="DGX172" s="50"/>
      <c r="DGY172" s="50"/>
      <c r="DGZ172" s="50"/>
      <c r="DHA172" s="50"/>
      <c r="DHB172" s="50"/>
      <c r="DHC172" s="50"/>
      <c r="DHD172" s="50"/>
      <c r="DHE172" s="50"/>
      <c r="DHF172" s="50"/>
      <c r="DHG172" s="50"/>
      <c r="DHH172" s="50"/>
      <c r="DHI172" s="50"/>
      <c r="DHJ172" s="50"/>
      <c r="DHK172" s="50"/>
      <c r="DHL172" s="50"/>
      <c r="DHM172" s="50"/>
      <c r="DHN172" s="50"/>
      <c r="DHO172" s="50"/>
      <c r="DHP172" s="50"/>
      <c r="DHQ172" s="50"/>
      <c r="DHR172" s="50"/>
      <c r="DHS172" s="50"/>
      <c r="DHT172" s="50"/>
      <c r="DHU172" s="50"/>
      <c r="DHV172" s="50"/>
      <c r="DHW172" s="50"/>
      <c r="DHX172" s="50"/>
      <c r="DHY172" s="50"/>
      <c r="DHZ172" s="50"/>
      <c r="DIA172" s="50"/>
      <c r="DIB172" s="50"/>
      <c r="DIC172" s="50"/>
      <c r="DID172" s="50"/>
      <c r="DIE172" s="50"/>
      <c r="DIF172" s="50"/>
      <c r="DIG172" s="50"/>
      <c r="DIH172" s="50"/>
      <c r="DII172" s="50"/>
      <c r="DIJ172" s="50"/>
      <c r="DIK172" s="50"/>
      <c r="DIL172" s="50"/>
      <c r="DIM172" s="50"/>
      <c r="DIN172" s="50"/>
      <c r="DIO172" s="50"/>
      <c r="DIP172" s="50"/>
      <c r="DIQ172" s="50"/>
      <c r="DIR172" s="50"/>
      <c r="DIS172" s="50"/>
      <c r="DIT172" s="50"/>
      <c r="DIU172" s="50"/>
      <c r="DIV172" s="50"/>
      <c r="DIW172" s="50"/>
      <c r="DIX172" s="50"/>
      <c r="DIY172" s="50"/>
      <c r="DIZ172" s="50"/>
      <c r="DJA172" s="50"/>
      <c r="DJB172" s="50"/>
      <c r="DJC172" s="50"/>
      <c r="DJD172" s="50"/>
      <c r="DJE172" s="50"/>
      <c r="DJF172" s="50"/>
      <c r="DJG172" s="50"/>
      <c r="DJH172" s="50"/>
      <c r="DJI172" s="50"/>
      <c r="DJJ172" s="50"/>
      <c r="DJK172" s="50"/>
      <c r="DJL172" s="50"/>
      <c r="DJM172" s="50"/>
      <c r="DJN172" s="50"/>
      <c r="DJO172" s="50"/>
      <c r="DJP172" s="50"/>
      <c r="DJQ172" s="50"/>
      <c r="DJR172" s="50"/>
      <c r="DJS172" s="50"/>
      <c r="DJT172" s="50"/>
      <c r="DJU172" s="50"/>
      <c r="DJV172" s="50"/>
      <c r="DJW172" s="50"/>
      <c r="DJX172" s="50"/>
      <c r="DJY172" s="50"/>
      <c r="DJZ172" s="50"/>
      <c r="DKA172" s="50"/>
      <c r="DKB172" s="50"/>
      <c r="DKC172" s="50"/>
      <c r="DKD172" s="50"/>
      <c r="DKE172" s="50"/>
      <c r="DKF172" s="50"/>
      <c r="DKG172" s="50"/>
      <c r="DKH172" s="50"/>
      <c r="DKI172" s="50"/>
      <c r="DKJ172" s="50"/>
      <c r="DKK172" s="50"/>
      <c r="DKL172" s="50"/>
      <c r="DKM172" s="50"/>
      <c r="DKN172" s="50"/>
      <c r="DKO172" s="50"/>
      <c r="DKP172" s="50"/>
      <c r="DKQ172" s="50"/>
      <c r="DKR172" s="50"/>
      <c r="DKS172" s="50"/>
      <c r="DKT172" s="50"/>
      <c r="DKU172" s="50"/>
      <c r="DKV172" s="50"/>
      <c r="DKW172" s="50"/>
      <c r="DKX172" s="50"/>
      <c r="DKY172" s="50"/>
      <c r="DKZ172" s="50"/>
      <c r="DLA172" s="50"/>
      <c r="DLB172" s="50"/>
      <c r="DLC172" s="50"/>
      <c r="DLD172" s="50"/>
      <c r="DLE172" s="50"/>
      <c r="DLF172" s="50"/>
      <c r="DLG172" s="50"/>
      <c r="DLH172" s="50"/>
      <c r="DLI172" s="50"/>
      <c r="DLJ172" s="50"/>
      <c r="DLK172" s="50"/>
      <c r="DLL172" s="50"/>
      <c r="DLM172" s="50"/>
      <c r="DLN172" s="50"/>
      <c r="DLO172" s="50"/>
      <c r="DLP172" s="50"/>
      <c r="DLQ172" s="50"/>
      <c r="DLR172" s="50"/>
      <c r="DLS172" s="50"/>
      <c r="DLT172" s="50"/>
      <c r="DLU172" s="50"/>
      <c r="DLV172" s="50"/>
      <c r="DLW172" s="50"/>
      <c r="DLX172" s="50"/>
      <c r="DLY172" s="50"/>
      <c r="DLZ172" s="50"/>
      <c r="DMA172" s="50"/>
      <c r="DMB172" s="50"/>
      <c r="DMC172" s="50"/>
      <c r="DMD172" s="50"/>
      <c r="DME172" s="50"/>
      <c r="DMF172" s="50"/>
      <c r="DMG172" s="50"/>
      <c r="DMH172" s="50"/>
      <c r="DMI172" s="50"/>
      <c r="DMJ172" s="50"/>
      <c r="DMK172" s="50"/>
      <c r="DML172" s="50"/>
      <c r="DMM172" s="50"/>
      <c r="DMN172" s="50"/>
      <c r="DMO172" s="50"/>
      <c r="DMP172" s="50"/>
      <c r="DMQ172" s="50"/>
      <c r="DMR172" s="50"/>
      <c r="DMS172" s="50"/>
      <c r="DMT172" s="50"/>
      <c r="DMU172" s="50"/>
      <c r="DMV172" s="50"/>
      <c r="DMW172" s="50"/>
      <c r="DMX172" s="50"/>
      <c r="DMY172" s="50"/>
      <c r="DMZ172" s="50"/>
      <c r="DNA172" s="50"/>
      <c r="DNB172" s="50"/>
      <c r="DNC172" s="50"/>
      <c r="DND172" s="50"/>
      <c r="DNF172" s="50"/>
      <c r="DNH172" s="50"/>
      <c r="DNI172" s="50"/>
      <c r="DNJ172" s="50"/>
      <c r="DNK172" s="50"/>
      <c r="DNL172" s="50"/>
      <c r="DNM172" s="50"/>
      <c r="DNN172" s="50"/>
      <c r="DNO172" s="50"/>
      <c r="DNT172" s="50"/>
      <c r="DNU172" s="50"/>
      <c r="DNV172" s="50"/>
      <c r="DNW172" s="50"/>
      <c r="DNX172" s="50"/>
      <c r="DNY172" s="50"/>
      <c r="DNZ172" s="50"/>
      <c r="DOA172" s="50"/>
      <c r="DOB172" s="50"/>
      <c r="DOC172" s="50"/>
      <c r="DOD172" s="50"/>
      <c r="DOE172" s="50"/>
      <c r="DOF172" s="50"/>
      <c r="DOG172" s="50"/>
      <c r="DOH172" s="50"/>
      <c r="DOI172" s="50"/>
      <c r="DOJ172" s="50"/>
      <c r="DOK172" s="50"/>
      <c r="DOL172" s="50"/>
      <c r="DOM172" s="50"/>
      <c r="DON172" s="50"/>
      <c r="DOO172" s="50"/>
      <c r="DOP172" s="50"/>
      <c r="DOQ172" s="50"/>
      <c r="DOR172" s="50"/>
      <c r="DOS172" s="50"/>
      <c r="DOT172" s="50"/>
      <c r="DOU172" s="50"/>
      <c r="DOV172" s="50"/>
      <c r="DOW172" s="50"/>
      <c r="DOX172" s="50"/>
      <c r="DOY172" s="50"/>
      <c r="DOZ172" s="50"/>
      <c r="DPA172" s="50"/>
      <c r="DPB172" s="50"/>
      <c r="DPC172" s="50"/>
      <c r="DPD172" s="50"/>
      <c r="DPE172" s="50"/>
      <c r="DPF172" s="50"/>
      <c r="DPG172" s="50"/>
      <c r="DPH172" s="50"/>
      <c r="DPI172" s="50"/>
      <c r="DPJ172" s="50"/>
      <c r="DPK172" s="50"/>
      <c r="DPL172" s="50"/>
      <c r="DPM172" s="50"/>
      <c r="DPN172" s="50"/>
      <c r="DPO172" s="50"/>
      <c r="DPP172" s="50"/>
      <c r="DPQ172" s="50"/>
      <c r="DPR172" s="50"/>
      <c r="DPS172" s="50"/>
      <c r="DPT172" s="50"/>
      <c r="DPU172" s="50"/>
      <c r="DPV172" s="50"/>
      <c r="DPW172" s="50"/>
      <c r="DPX172" s="50"/>
      <c r="DPY172" s="50"/>
      <c r="DPZ172" s="50"/>
      <c r="DQA172" s="50"/>
      <c r="DQB172" s="50"/>
      <c r="DQC172" s="50"/>
      <c r="DQD172" s="50"/>
      <c r="DQE172" s="50"/>
      <c r="DQF172" s="50"/>
      <c r="DQG172" s="50"/>
      <c r="DQH172" s="50"/>
      <c r="DQI172" s="50"/>
      <c r="DQJ172" s="50"/>
      <c r="DQK172" s="50"/>
      <c r="DQL172" s="50"/>
      <c r="DQM172" s="50"/>
      <c r="DQN172" s="50"/>
      <c r="DQO172" s="50"/>
      <c r="DQP172" s="50"/>
      <c r="DQQ172" s="50"/>
      <c r="DQR172" s="50"/>
      <c r="DQS172" s="50"/>
      <c r="DQT172" s="50"/>
      <c r="DQU172" s="50"/>
      <c r="DQV172" s="50"/>
      <c r="DQW172" s="50"/>
      <c r="DQX172" s="50"/>
      <c r="DQY172" s="50"/>
      <c r="DQZ172" s="50"/>
      <c r="DRA172" s="50"/>
      <c r="DRB172" s="50"/>
      <c r="DRC172" s="50"/>
      <c r="DRD172" s="50"/>
      <c r="DRE172" s="50"/>
      <c r="DRF172" s="50"/>
      <c r="DRG172" s="50"/>
      <c r="DRH172" s="50"/>
      <c r="DRI172" s="50"/>
      <c r="DRJ172" s="50"/>
      <c r="DRK172" s="50"/>
      <c r="DRL172" s="50"/>
      <c r="DRM172" s="50"/>
      <c r="DRN172" s="50"/>
      <c r="DRO172" s="50"/>
      <c r="DRP172" s="50"/>
      <c r="DRQ172" s="50"/>
      <c r="DRR172" s="50"/>
      <c r="DRS172" s="50"/>
      <c r="DRT172" s="50"/>
      <c r="DRU172" s="50"/>
      <c r="DRV172" s="50"/>
      <c r="DRW172" s="50"/>
      <c r="DRX172" s="50"/>
      <c r="DRY172" s="50"/>
      <c r="DRZ172" s="50"/>
      <c r="DSA172" s="50"/>
      <c r="DSB172" s="50"/>
      <c r="DSC172" s="50"/>
      <c r="DSD172" s="50"/>
      <c r="DSE172" s="50"/>
      <c r="DSF172" s="50"/>
      <c r="DSG172" s="50"/>
      <c r="DSH172" s="50"/>
      <c r="DSI172" s="50"/>
      <c r="DSJ172" s="50"/>
      <c r="DSK172" s="50"/>
      <c r="DSL172" s="50"/>
      <c r="DSM172" s="50"/>
      <c r="DSN172" s="50"/>
      <c r="DSO172" s="50"/>
      <c r="DSP172" s="50"/>
      <c r="DSQ172" s="50"/>
      <c r="DSR172" s="50"/>
      <c r="DSS172" s="50"/>
      <c r="DST172" s="50"/>
      <c r="DSU172" s="50"/>
      <c r="DSV172" s="50"/>
      <c r="DSW172" s="50"/>
      <c r="DSX172" s="50"/>
      <c r="DSY172" s="50"/>
      <c r="DSZ172" s="50"/>
      <c r="DTA172" s="50"/>
      <c r="DTB172" s="50"/>
      <c r="DTC172" s="50"/>
      <c r="DTD172" s="50"/>
      <c r="DTE172" s="50"/>
      <c r="DTF172" s="50"/>
      <c r="DTG172" s="50"/>
      <c r="DTH172" s="50"/>
      <c r="DTI172" s="50"/>
      <c r="DTJ172" s="50"/>
      <c r="DTK172" s="50"/>
      <c r="DTL172" s="50"/>
      <c r="DTM172" s="50"/>
      <c r="DTN172" s="50"/>
      <c r="DTO172" s="50"/>
      <c r="DTP172" s="50"/>
      <c r="DTQ172" s="50"/>
      <c r="DTR172" s="50"/>
      <c r="DTS172" s="50"/>
      <c r="DTT172" s="50"/>
      <c r="DTU172" s="50"/>
      <c r="DTV172" s="50"/>
      <c r="DTW172" s="50"/>
      <c r="DTX172" s="50"/>
      <c r="DTY172" s="50"/>
      <c r="DTZ172" s="50"/>
      <c r="DUA172" s="50"/>
      <c r="DUB172" s="50"/>
      <c r="DUC172" s="50"/>
      <c r="DUD172" s="50"/>
      <c r="DUE172" s="50"/>
      <c r="DUF172" s="50"/>
      <c r="DUG172" s="50"/>
      <c r="DUH172" s="50"/>
      <c r="DUI172" s="50"/>
      <c r="DUJ172" s="50"/>
      <c r="DUK172" s="50"/>
      <c r="DUL172" s="50"/>
      <c r="DUM172" s="50"/>
      <c r="DUN172" s="50"/>
      <c r="DUO172" s="50"/>
      <c r="DUP172" s="50"/>
      <c r="DUQ172" s="50"/>
      <c r="DUR172" s="50"/>
      <c r="DUS172" s="50"/>
      <c r="DUT172" s="50"/>
      <c r="DUU172" s="50"/>
      <c r="DUV172" s="50"/>
      <c r="DUW172" s="50"/>
      <c r="DUX172" s="50"/>
      <c r="DUY172" s="50"/>
      <c r="DUZ172" s="50"/>
      <c r="DVA172" s="50"/>
      <c r="DVB172" s="50"/>
      <c r="DVC172" s="50"/>
      <c r="DVD172" s="50"/>
      <c r="DVE172" s="50"/>
      <c r="DVF172" s="50"/>
      <c r="DVG172" s="50"/>
      <c r="DVH172" s="50"/>
      <c r="DVI172" s="50"/>
      <c r="DVJ172" s="50"/>
      <c r="DVK172" s="50"/>
      <c r="DVL172" s="50"/>
      <c r="DVM172" s="50"/>
      <c r="DVN172" s="50"/>
      <c r="DVO172" s="50"/>
      <c r="DVP172" s="50"/>
      <c r="DVQ172" s="50"/>
      <c r="DVR172" s="50"/>
      <c r="DVS172" s="50"/>
      <c r="DVT172" s="50"/>
      <c r="DVU172" s="50"/>
      <c r="DVV172" s="50"/>
      <c r="DVW172" s="50"/>
      <c r="DVX172" s="50"/>
      <c r="DVY172" s="50"/>
      <c r="DVZ172" s="50"/>
      <c r="DWA172" s="50"/>
      <c r="DWB172" s="50"/>
      <c r="DWC172" s="50"/>
      <c r="DWD172" s="50"/>
      <c r="DWE172" s="50"/>
      <c r="DWF172" s="50"/>
      <c r="DWG172" s="50"/>
      <c r="DWH172" s="50"/>
      <c r="DWI172" s="50"/>
      <c r="DWJ172" s="50"/>
      <c r="DWK172" s="50"/>
      <c r="DWL172" s="50"/>
      <c r="DWM172" s="50"/>
      <c r="DWN172" s="50"/>
      <c r="DWO172" s="50"/>
      <c r="DWP172" s="50"/>
      <c r="DWQ172" s="50"/>
      <c r="DWR172" s="50"/>
      <c r="DWS172" s="50"/>
      <c r="DWT172" s="50"/>
      <c r="DWU172" s="50"/>
      <c r="DWV172" s="50"/>
      <c r="DWW172" s="50"/>
      <c r="DWX172" s="50"/>
      <c r="DWY172" s="50"/>
      <c r="DWZ172" s="50"/>
      <c r="DXB172" s="50"/>
      <c r="DXD172" s="50"/>
      <c r="DXE172" s="50"/>
      <c r="DXF172" s="50"/>
      <c r="DXG172" s="50"/>
      <c r="DXH172" s="50"/>
      <c r="DXI172" s="50"/>
      <c r="DXJ172" s="50"/>
      <c r="DXK172" s="50"/>
      <c r="DXP172" s="50"/>
      <c r="DXQ172" s="50"/>
      <c r="DXR172" s="50"/>
      <c r="DXS172" s="50"/>
      <c r="DXT172" s="50"/>
      <c r="DXU172" s="50"/>
      <c r="DXV172" s="50"/>
      <c r="DXW172" s="50"/>
      <c r="DXX172" s="50"/>
      <c r="DXY172" s="50"/>
      <c r="DXZ172" s="50"/>
      <c r="DYA172" s="50"/>
      <c r="DYB172" s="50"/>
      <c r="DYC172" s="50"/>
      <c r="DYD172" s="50"/>
      <c r="DYE172" s="50"/>
      <c r="DYF172" s="50"/>
      <c r="DYG172" s="50"/>
      <c r="DYH172" s="50"/>
      <c r="DYI172" s="50"/>
      <c r="DYJ172" s="50"/>
      <c r="DYK172" s="50"/>
      <c r="DYL172" s="50"/>
      <c r="DYM172" s="50"/>
      <c r="DYN172" s="50"/>
      <c r="DYO172" s="50"/>
      <c r="DYP172" s="50"/>
      <c r="DYQ172" s="50"/>
      <c r="DYR172" s="50"/>
      <c r="DYS172" s="50"/>
      <c r="DYT172" s="50"/>
      <c r="DYU172" s="50"/>
      <c r="DYV172" s="50"/>
      <c r="DYW172" s="50"/>
      <c r="DYX172" s="50"/>
      <c r="DYY172" s="50"/>
      <c r="DYZ172" s="50"/>
      <c r="DZA172" s="50"/>
      <c r="DZB172" s="50"/>
      <c r="DZC172" s="50"/>
      <c r="DZD172" s="50"/>
      <c r="DZE172" s="50"/>
      <c r="DZF172" s="50"/>
      <c r="DZG172" s="50"/>
      <c r="DZH172" s="50"/>
      <c r="DZI172" s="50"/>
      <c r="DZJ172" s="50"/>
      <c r="DZK172" s="50"/>
      <c r="DZL172" s="50"/>
      <c r="DZM172" s="50"/>
      <c r="DZN172" s="50"/>
      <c r="DZO172" s="50"/>
      <c r="DZP172" s="50"/>
      <c r="DZQ172" s="50"/>
      <c r="DZR172" s="50"/>
      <c r="DZS172" s="50"/>
      <c r="DZT172" s="50"/>
      <c r="DZU172" s="50"/>
      <c r="DZV172" s="50"/>
      <c r="DZW172" s="50"/>
      <c r="DZX172" s="50"/>
      <c r="DZY172" s="50"/>
      <c r="DZZ172" s="50"/>
      <c r="EAA172" s="50"/>
      <c r="EAB172" s="50"/>
      <c r="EAC172" s="50"/>
      <c r="EAD172" s="50"/>
      <c r="EAE172" s="50"/>
      <c r="EAF172" s="50"/>
      <c r="EAG172" s="50"/>
      <c r="EAH172" s="50"/>
      <c r="EAI172" s="50"/>
      <c r="EAJ172" s="50"/>
      <c r="EAK172" s="50"/>
      <c r="EAL172" s="50"/>
      <c r="EAM172" s="50"/>
      <c r="EAN172" s="50"/>
      <c r="EAO172" s="50"/>
      <c r="EAP172" s="50"/>
      <c r="EAQ172" s="50"/>
      <c r="EAR172" s="50"/>
      <c r="EAS172" s="50"/>
      <c r="EAT172" s="50"/>
      <c r="EAU172" s="50"/>
      <c r="EAV172" s="50"/>
      <c r="EAW172" s="50"/>
      <c r="EAX172" s="50"/>
      <c r="EAY172" s="50"/>
      <c r="EAZ172" s="50"/>
      <c r="EBA172" s="50"/>
      <c r="EBB172" s="50"/>
      <c r="EBC172" s="50"/>
      <c r="EBD172" s="50"/>
      <c r="EBE172" s="50"/>
      <c r="EBF172" s="50"/>
      <c r="EBG172" s="50"/>
      <c r="EBH172" s="50"/>
      <c r="EBI172" s="50"/>
      <c r="EBJ172" s="50"/>
      <c r="EBK172" s="50"/>
      <c r="EBL172" s="50"/>
      <c r="EBM172" s="50"/>
      <c r="EBN172" s="50"/>
      <c r="EBO172" s="50"/>
      <c r="EBP172" s="50"/>
      <c r="EBQ172" s="50"/>
      <c r="EBR172" s="50"/>
      <c r="EBS172" s="50"/>
      <c r="EBT172" s="50"/>
      <c r="EBU172" s="50"/>
      <c r="EBV172" s="50"/>
      <c r="EBW172" s="50"/>
      <c r="EBX172" s="50"/>
      <c r="EBY172" s="50"/>
      <c r="EBZ172" s="50"/>
      <c r="ECA172" s="50"/>
      <c r="ECB172" s="50"/>
      <c r="ECC172" s="50"/>
      <c r="ECD172" s="50"/>
      <c r="ECE172" s="50"/>
      <c r="ECF172" s="50"/>
      <c r="ECG172" s="50"/>
      <c r="ECH172" s="50"/>
      <c r="ECI172" s="50"/>
      <c r="ECJ172" s="50"/>
      <c r="ECK172" s="50"/>
      <c r="ECL172" s="50"/>
      <c r="ECM172" s="50"/>
      <c r="ECN172" s="50"/>
      <c r="ECO172" s="50"/>
      <c r="ECP172" s="50"/>
      <c r="ECQ172" s="50"/>
      <c r="ECR172" s="50"/>
      <c r="ECS172" s="50"/>
      <c r="ECT172" s="50"/>
      <c r="ECU172" s="50"/>
      <c r="ECV172" s="50"/>
      <c r="ECW172" s="50"/>
      <c r="ECX172" s="50"/>
      <c r="ECY172" s="50"/>
      <c r="ECZ172" s="50"/>
      <c r="EDA172" s="50"/>
      <c r="EDB172" s="50"/>
      <c r="EDC172" s="50"/>
      <c r="EDD172" s="50"/>
      <c r="EDE172" s="50"/>
      <c r="EDF172" s="50"/>
      <c r="EDG172" s="50"/>
      <c r="EDH172" s="50"/>
      <c r="EDI172" s="50"/>
      <c r="EDJ172" s="50"/>
      <c r="EDK172" s="50"/>
      <c r="EDL172" s="50"/>
      <c r="EDM172" s="50"/>
      <c r="EDN172" s="50"/>
      <c r="EDO172" s="50"/>
      <c r="EDP172" s="50"/>
      <c r="EDQ172" s="50"/>
      <c r="EDR172" s="50"/>
      <c r="EDS172" s="50"/>
      <c r="EDT172" s="50"/>
      <c r="EDU172" s="50"/>
      <c r="EDV172" s="50"/>
      <c r="EDW172" s="50"/>
      <c r="EDX172" s="50"/>
      <c r="EDY172" s="50"/>
      <c r="EDZ172" s="50"/>
      <c r="EEA172" s="50"/>
      <c r="EEB172" s="50"/>
      <c r="EEC172" s="50"/>
      <c r="EED172" s="50"/>
      <c r="EEE172" s="50"/>
      <c r="EEF172" s="50"/>
      <c r="EEG172" s="50"/>
      <c r="EEH172" s="50"/>
      <c r="EEI172" s="50"/>
      <c r="EEJ172" s="50"/>
      <c r="EEK172" s="50"/>
      <c r="EEL172" s="50"/>
      <c r="EEM172" s="50"/>
      <c r="EEN172" s="50"/>
      <c r="EEO172" s="50"/>
      <c r="EEP172" s="50"/>
      <c r="EEQ172" s="50"/>
      <c r="EER172" s="50"/>
      <c r="EES172" s="50"/>
      <c r="EET172" s="50"/>
      <c r="EEU172" s="50"/>
      <c r="EEV172" s="50"/>
      <c r="EEW172" s="50"/>
      <c r="EEX172" s="50"/>
      <c r="EEY172" s="50"/>
      <c r="EEZ172" s="50"/>
      <c r="EFA172" s="50"/>
      <c r="EFB172" s="50"/>
      <c r="EFC172" s="50"/>
      <c r="EFD172" s="50"/>
      <c r="EFE172" s="50"/>
      <c r="EFF172" s="50"/>
      <c r="EFG172" s="50"/>
      <c r="EFH172" s="50"/>
      <c r="EFI172" s="50"/>
      <c r="EFJ172" s="50"/>
      <c r="EFK172" s="50"/>
      <c r="EFL172" s="50"/>
      <c r="EFM172" s="50"/>
      <c r="EFN172" s="50"/>
      <c r="EFO172" s="50"/>
      <c r="EFP172" s="50"/>
      <c r="EFQ172" s="50"/>
      <c r="EFR172" s="50"/>
      <c r="EFS172" s="50"/>
      <c r="EFT172" s="50"/>
      <c r="EFU172" s="50"/>
      <c r="EFV172" s="50"/>
      <c r="EFW172" s="50"/>
      <c r="EFX172" s="50"/>
      <c r="EFY172" s="50"/>
      <c r="EFZ172" s="50"/>
      <c r="EGA172" s="50"/>
      <c r="EGB172" s="50"/>
      <c r="EGC172" s="50"/>
      <c r="EGD172" s="50"/>
      <c r="EGE172" s="50"/>
      <c r="EGF172" s="50"/>
      <c r="EGG172" s="50"/>
      <c r="EGH172" s="50"/>
      <c r="EGI172" s="50"/>
      <c r="EGJ172" s="50"/>
      <c r="EGK172" s="50"/>
      <c r="EGL172" s="50"/>
      <c r="EGM172" s="50"/>
      <c r="EGN172" s="50"/>
      <c r="EGO172" s="50"/>
      <c r="EGP172" s="50"/>
      <c r="EGQ172" s="50"/>
      <c r="EGR172" s="50"/>
      <c r="EGS172" s="50"/>
      <c r="EGT172" s="50"/>
      <c r="EGU172" s="50"/>
      <c r="EGV172" s="50"/>
      <c r="EGX172" s="50"/>
      <c r="EGZ172" s="50"/>
      <c r="EHA172" s="50"/>
      <c r="EHB172" s="50"/>
      <c r="EHC172" s="50"/>
      <c r="EHD172" s="50"/>
      <c r="EHE172" s="50"/>
      <c r="EHF172" s="50"/>
      <c r="EHG172" s="50"/>
      <c r="EHL172" s="50"/>
      <c r="EHM172" s="50"/>
      <c r="EHN172" s="50"/>
      <c r="EHO172" s="50"/>
      <c r="EHP172" s="50"/>
      <c r="EHQ172" s="50"/>
      <c r="EHR172" s="50"/>
      <c r="EHS172" s="50"/>
      <c r="EHT172" s="50"/>
      <c r="EHU172" s="50"/>
      <c r="EHV172" s="50"/>
      <c r="EHW172" s="50"/>
      <c r="EHX172" s="50"/>
      <c r="EHY172" s="50"/>
      <c r="EHZ172" s="50"/>
      <c r="EIA172" s="50"/>
      <c r="EIB172" s="50"/>
      <c r="EIC172" s="50"/>
      <c r="EID172" s="50"/>
      <c r="EIE172" s="50"/>
      <c r="EIF172" s="50"/>
      <c r="EIG172" s="50"/>
      <c r="EIH172" s="50"/>
      <c r="EII172" s="50"/>
      <c r="EIJ172" s="50"/>
      <c r="EIK172" s="50"/>
      <c r="EIL172" s="50"/>
      <c r="EIM172" s="50"/>
      <c r="EIN172" s="50"/>
      <c r="EIO172" s="50"/>
      <c r="EIP172" s="50"/>
      <c r="EIQ172" s="50"/>
      <c r="EIR172" s="50"/>
      <c r="EIS172" s="50"/>
      <c r="EIT172" s="50"/>
      <c r="EIU172" s="50"/>
      <c r="EIV172" s="50"/>
      <c r="EIW172" s="50"/>
      <c r="EIX172" s="50"/>
      <c r="EIY172" s="50"/>
      <c r="EIZ172" s="50"/>
      <c r="EJA172" s="50"/>
      <c r="EJB172" s="50"/>
      <c r="EJC172" s="50"/>
      <c r="EJD172" s="50"/>
      <c r="EJE172" s="50"/>
      <c r="EJF172" s="50"/>
      <c r="EJG172" s="50"/>
      <c r="EJH172" s="50"/>
      <c r="EJI172" s="50"/>
      <c r="EJJ172" s="50"/>
      <c r="EJK172" s="50"/>
      <c r="EJL172" s="50"/>
      <c r="EJM172" s="50"/>
      <c r="EJN172" s="50"/>
      <c r="EJO172" s="50"/>
      <c r="EJP172" s="50"/>
      <c r="EJQ172" s="50"/>
      <c r="EJR172" s="50"/>
      <c r="EJS172" s="50"/>
      <c r="EJT172" s="50"/>
      <c r="EJU172" s="50"/>
      <c r="EJV172" s="50"/>
      <c r="EJW172" s="50"/>
      <c r="EJX172" s="50"/>
      <c r="EJY172" s="50"/>
      <c r="EJZ172" s="50"/>
      <c r="EKA172" s="50"/>
      <c r="EKB172" s="50"/>
      <c r="EKC172" s="50"/>
      <c r="EKD172" s="50"/>
      <c r="EKE172" s="50"/>
      <c r="EKF172" s="50"/>
      <c r="EKG172" s="50"/>
      <c r="EKH172" s="50"/>
      <c r="EKI172" s="50"/>
      <c r="EKJ172" s="50"/>
      <c r="EKK172" s="50"/>
      <c r="EKL172" s="50"/>
      <c r="EKM172" s="50"/>
      <c r="EKN172" s="50"/>
      <c r="EKO172" s="50"/>
      <c r="EKP172" s="50"/>
      <c r="EKQ172" s="50"/>
      <c r="EKR172" s="50"/>
      <c r="EKS172" s="50"/>
      <c r="EKT172" s="50"/>
      <c r="EKU172" s="50"/>
      <c r="EKV172" s="50"/>
      <c r="EKW172" s="50"/>
      <c r="EKX172" s="50"/>
      <c r="EKY172" s="50"/>
      <c r="EKZ172" s="50"/>
      <c r="ELA172" s="50"/>
      <c r="ELB172" s="50"/>
      <c r="ELC172" s="50"/>
      <c r="ELD172" s="50"/>
      <c r="ELE172" s="50"/>
      <c r="ELF172" s="50"/>
      <c r="ELG172" s="50"/>
      <c r="ELH172" s="50"/>
      <c r="ELI172" s="50"/>
      <c r="ELJ172" s="50"/>
      <c r="ELK172" s="50"/>
      <c r="ELL172" s="50"/>
      <c r="ELM172" s="50"/>
      <c r="ELN172" s="50"/>
      <c r="ELO172" s="50"/>
      <c r="ELP172" s="50"/>
      <c r="ELQ172" s="50"/>
      <c r="ELR172" s="50"/>
      <c r="ELS172" s="50"/>
      <c r="ELT172" s="50"/>
      <c r="ELU172" s="50"/>
      <c r="ELV172" s="50"/>
      <c r="ELW172" s="50"/>
      <c r="ELX172" s="50"/>
      <c r="ELY172" s="50"/>
      <c r="ELZ172" s="50"/>
      <c r="EMA172" s="50"/>
      <c r="EMB172" s="50"/>
      <c r="EMC172" s="50"/>
      <c r="EMD172" s="50"/>
      <c r="EME172" s="50"/>
      <c r="EMF172" s="50"/>
      <c r="EMG172" s="50"/>
      <c r="EMH172" s="50"/>
      <c r="EMI172" s="50"/>
      <c r="EMJ172" s="50"/>
      <c r="EMK172" s="50"/>
      <c r="EML172" s="50"/>
      <c r="EMM172" s="50"/>
      <c r="EMN172" s="50"/>
      <c r="EMO172" s="50"/>
      <c r="EMP172" s="50"/>
      <c r="EMQ172" s="50"/>
      <c r="EMR172" s="50"/>
      <c r="EMS172" s="50"/>
      <c r="EMT172" s="50"/>
      <c r="EMU172" s="50"/>
      <c r="EMV172" s="50"/>
      <c r="EMW172" s="50"/>
      <c r="EMX172" s="50"/>
      <c r="EMY172" s="50"/>
      <c r="EMZ172" s="50"/>
      <c r="ENA172" s="50"/>
      <c r="ENB172" s="50"/>
      <c r="ENC172" s="50"/>
      <c r="END172" s="50"/>
      <c r="ENE172" s="50"/>
      <c r="ENF172" s="50"/>
      <c r="ENG172" s="50"/>
      <c r="ENH172" s="50"/>
      <c r="ENI172" s="50"/>
      <c r="ENJ172" s="50"/>
      <c r="ENK172" s="50"/>
      <c r="ENL172" s="50"/>
      <c r="ENM172" s="50"/>
      <c r="ENN172" s="50"/>
      <c r="ENO172" s="50"/>
      <c r="ENP172" s="50"/>
      <c r="ENQ172" s="50"/>
      <c r="ENR172" s="50"/>
      <c r="ENS172" s="50"/>
      <c r="ENT172" s="50"/>
      <c r="ENU172" s="50"/>
      <c r="ENV172" s="50"/>
      <c r="ENW172" s="50"/>
      <c r="ENX172" s="50"/>
      <c r="ENY172" s="50"/>
      <c r="ENZ172" s="50"/>
      <c r="EOA172" s="50"/>
      <c r="EOB172" s="50"/>
      <c r="EOC172" s="50"/>
      <c r="EOD172" s="50"/>
      <c r="EOE172" s="50"/>
      <c r="EOF172" s="50"/>
      <c r="EOG172" s="50"/>
      <c r="EOH172" s="50"/>
      <c r="EOI172" s="50"/>
      <c r="EOJ172" s="50"/>
      <c r="EOK172" s="50"/>
      <c r="EOL172" s="50"/>
      <c r="EOM172" s="50"/>
      <c r="EON172" s="50"/>
      <c r="EOO172" s="50"/>
      <c r="EOP172" s="50"/>
      <c r="EOQ172" s="50"/>
      <c r="EOR172" s="50"/>
      <c r="EOS172" s="50"/>
      <c r="EOT172" s="50"/>
      <c r="EOU172" s="50"/>
      <c r="EOV172" s="50"/>
      <c r="EOW172" s="50"/>
      <c r="EOX172" s="50"/>
      <c r="EOY172" s="50"/>
      <c r="EOZ172" s="50"/>
      <c r="EPA172" s="50"/>
      <c r="EPB172" s="50"/>
      <c r="EPC172" s="50"/>
      <c r="EPD172" s="50"/>
      <c r="EPE172" s="50"/>
      <c r="EPF172" s="50"/>
      <c r="EPG172" s="50"/>
      <c r="EPH172" s="50"/>
      <c r="EPI172" s="50"/>
      <c r="EPJ172" s="50"/>
      <c r="EPK172" s="50"/>
      <c r="EPL172" s="50"/>
      <c r="EPM172" s="50"/>
      <c r="EPN172" s="50"/>
      <c r="EPO172" s="50"/>
      <c r="EPP172" s="50"/>
      <c r="EPQ172" s="50"/>
      <c r="EPR172" s="50"/>
      <c r="EPS172" s="50"/>
      <c r="EPT172" s="50"/>
      <c r="EPU172" s="50"/>
      <c r="EPV172" s="50"/>
      <c r="EPW172" s="50"/>
      <c r="EPX172" s="50"/>
      <c r="EPY172" s="50"/>
      <c r="EPZ172" s="50"/>
      <c r="EQA172" s="50"/>
      <c r="EQB172" s="50"/>
      <c r="EQC172" s="50"/>
      <c r="EQD172" s="50"/>
      <c r="EQE172" s="50"/>
      <c r="EQF172" s="50"/>
      <c r="EQG172" s="50"/>
      <c r="EQH172" s="50"/>
      <c r="EQI172" s="50"/>
      <c r="EQJ172" s="50"/>
      <c r="EQK172" s="50"/>
      <c r="EQL172" s="50"/>
      <c r="EQM172" s="50"/>
      <c r="EQN172" s="50"/>
      <c r="EQO172" s="50"/>
      <c r="EQP172" s="50"/>
      <c r="EQQ172" s="50"/>
      <c r="EQR172" s="50"/>
      <c r="EQT172" s="50"/>
      <c r="EQV172" s="50"/>
      <c r="EQW172" s="50"/>
      <c r="EQX172" s="50"/>
      <c r="EQY172" s="50"/>
      <c r="EQZ172" s="50"/>
      <c r="ERA172" s="50"/>
      <c r="ERB172" s="50"/>
      <c r="ERC172" s="50"/>
      <c r="ERH172" s="50"/>
      <c r="ERI172" s="50"/>
      <c r="ERJ172" s="50"/>
      <c r="ERK172" s="50"/>
      <c r="ERL172" s="50"/>
      <c r="ERM172" s="50"/>
      <c r="ERN172" s="50"/>
      <c r="ERO172" s="50"/>
      <c r="ERP172" s="50"/>
      <c r="ERQ172" s="50"/>
      <c r="ERR172" s="50"/>
      <c r="ERS172" s="50"/>
      <c r="ERT172" s="50"/>
      <c r="ERU172" s="50"/>
      <c r="ERV172" s="50"/>
      <c r="ERW172" s="50"/>
      <c r="ERX172" s="50"/>
      <c r="ERY172" s="50"/>
      <c r="ERZ172" s="50"/>
      <c r="ESA172" s="50"/>
      <c r="ESB172" s="50"/>
      <c r="ESC172" s="50"/>
      <c r="ESD172" s="50"/>
      <c r="ESE172" s="50"/>
      <c r="ESF172" s="50"/>
      <c r="ESG172" s="50"/>
      <c r="ESH172" s="50"/>
      <c r="ESI172" s="50"/>
      <c r="ESJ172" s="50"/>
      <c r="ESK172" s="50"/>
      <c r="ESL172" s="50"/>
      <c r="ESM172" s="50"/>
      <c r="ESN172" s="50"/>
      <c r="ESO172" s="50"/>
      <c r="ESP172" s="50"/>
      <c r="ESQ172" s="50"/>
      <c r="ESR172" s="50"/>
      <c r="ESS172" s="50"/>
      <c r="EST172" s="50"/>
      <c r="ESU172" s="50"/>
      <c r="ESV172" s="50"/>
      <c r="ESW172" s="50"/>
      <c r="ESX172" s="50"/>
      <c r="ESY172" s="50"/>
      <c r="ESZ172" s="50"/>
      <c r="ETA172" s="50"/>
      <c r="ETB172" s="50"/>
      <c r="ETC172" s="50"/>
      <c r="ETD172" s="50"/>
      <c r="ETE172" s="50"/>
      <c r="ETF172" s="50"/>
      <c r="ETG172" s="50"/>
      <c r="ETH172" s="50"/>
      <c r="ETI172" s="50"/>
      <c r="ETJ172" s="50"/>
      <c r="ETK172" s="50"/>
      <c r="ETL172" s="50"/>
      <c r="ETM172" s="50"/>
      <c r="ETN172" s="50"/>
      <c r="ETO172" s="50"/>
      <c r="ETP172" s="50"/>
      <c r="ETQ172" s="50"/>
      <c r="ETR172" s="50"/>
      <c r="ETS172" s="50"/>
      <c r="ETT172" s="50"/>
      <c r="ETU172" s="50"/>
      <c r="ETV172" s="50"/>
      <c r="ETW172" s="50"/>
      <c r="ETX172" s="50"/>
      <c r="ETY172" s="50"/>
      <c r="ETZ172" s="50"/>
      <c r="EUA172" s="50"/>
      <c r="EUB172" s="50"/>
      <c r="EUC172" s="50"/>
      <c r="EUD172" s="50"/>
      <c r="EUE172" s="50"/>
      <c r="EUF172" s="50"/>
      <c r="EUG172" s="50"/>
      <c r="EUH172" s="50"/>
      <c r="EUI172" s="50"/>
      <c r="EUJ172" s="50"/>
      <c r="EUK172" s="50"/>
      <c r="EUL172" s="50"/>
      <c r="EUM172" s="50"/>
      <c r="EUN172" s="50"/>
      <c r="EUO172" s="50"/>
      <c r="EUP172" s="50"/>
      <c r="EUQ172" s="50"/>
      <c r="EUR172" s="50"/>
      <c r="EUS172" s="50"/>
      <c r="EUT172" s="50"/>
      <c r="EUU172" s="50"/>
      <c r="EUV172" s="50"/>
      <c r="EUW172" s="50"/>
      <c r="EUX172" s="50"/>
      <c r="EUY172" s="50"/>
      <c r="EUZ172" s="50"/>
      <c r="EVA172" s="50"/>
      <c r="EVB172" s="50"/>
      <c r="EVC172" s="50"/>
      <c r="EVD172" s="50"/>
      <c r="EVE172" s="50"/>
      <c r="EVF172" s="50"/>
      <c r="EVG172" s="50"/>
      <c r="EVH172" s="50"/>
      <c r="EVI172" s="50"/>
      <c r="EVJ172" s="50"/>
      <c r="EVK172" s="50"/>
      <c r="EVL172" s="50"/>
      <c r="EVM172" s="50"/>
      <c r="EVN172" s="50"/>
      <c r="EVO172" s="50"/>
      <c r="EVP172" s="50"/>
      <c r="EVQ172" s="50"/>
      <c r="EVR172" s="50"/>
      <c r="EVS172" s="50"/>
      <c r="EVT172" s="50"/>
      <c r="EVU172" s="50"/>
      <c r="EVV172" s="50"/>
      <c r="EVW172" s="50"/>
      <c r="EVX172" s="50"/>
      <c r="EVY172" s="50"/>
      <c r="EVZ172" s="50"/>
      <c r="EWA172" s="50"/>
      <c r="EWB172" s="50"/>
      <c r="EWC172" s="50"/>
      <c r="EWD172" s="50"/>
      <c r="EWE172" s="50"/>
      <c r="EWF172" s="50"/>
      <c r="EWG172" s="50"/>
      <c r="EWH172" s="50"/>
      <c r="EWI172" s="50"/>
      <c r="EWJ172" s="50"/>
      <c r="EWK172" s="50"/>
      <c r="EWL172" s="50"/>
      <c r="EWM172" s="50"/>
      <c r="EWN172" s="50"/>
      <c r="EWO172" s="50"/>
      <c r="EWP172" s="50"/>
      <c r="EWQ172" s="50"/>
      <c r="EWR172" s="50"/>
      <c r="EWS172" s="50"/>
      <c r="EWT172" s="50"/>
      <c r="EWU172" s="50"/>
      <c r="EWV172" s="50"/>
      <c r="EWW172" s="50"/>
      <c r="EWX172" s="50"/>
      <c r="EWY172" s="50"/>
      <c r="EWZ172" s="50"/>
      <c r="EXA172" s="50"/>
      <c r="EXB172" s="50"/>
      <c r="EXC172" s="50"/>
      <c r="EXD172" s="50"/>
      <c r="EXE172" s="50"/>
      <c r="EXF172" s="50"/>
      <c r="EXG172" s="50"/>
      <c r="EXH172" s="50"/>
      <c r="EXI172" s="50"/>
      <c r="EXJ172" s="50"/>
      <c r="EXK172" s="50"/>
      <c r="EXL172" s="50"/>
      <c r="EXM172" s="50"/>
      <c r="EXN172" s="50"/>
      <c r="EXO172" s="50"/>
      <c r="EXP172" s="50"/>
      <c r="EXQ172" s="50"/>
      <c r="EXR172" s="50"/>
      <c r="EXS172" s="50"/>
      <c r="EXT172" s="50"/>
      <c r="EXU172" s="50"/>
      <c r="EXV172" s="50"/>
      <c r="EXW172" s="50"/>
      <c r="EXX172" s="50"/>
      <c r="EXY172" s="50"/>
      <c r="EXZ172" s="50"/>
      <c r="EYA172" s="50"/>
      <c r="EYB172" s="50"/>
      <c r="EYC172" s="50"/>
      <c r="EYD172" s="50"/>
      <c r="EYE172" s="50"/>
      <c r="EYF172" s="50"/>
      <c r="EYG172" s="50"/>
      <c r="EYH172" s="50"/>
      <c r="EYI172" s="50"/>
      <c r="EYJ172" s="50"/>
      <c r="EYK172" s="50"/>
      <c r="EYL172" s="50"/>
      <c r="EYM172" s="50"/>
      <c r="EYN172" s="50"/>
      <c r="EYO172" s="50"/>
      <c r="EYP172" s="50"/>
      <c r="EYQ172" s="50"/>
      <c r="EYR172" s="50"/>
      <c r="EYS172" s="50"/>
      <c r="EYT172" s="50"/>
      <c r="EYU172" s="50"/>
      <c r="EYV172" s="50"/>
      <c r="EYW172" s="50"/>
      <c r="EYX172" s="50"/>
      <c r="EYY172" s="50"/>
      <c r="EYZ172" s="50"/>
      <c r="EZA172" s="50"/>
      <c r="EZB172" s="50"/>
      <c r="EZC172" s="50"/>
      <c r="EZD172" s="50"/>
      <c r="EZE172" s="50"/>
      <c r="EZF172" s="50"/>
      <c r="EZG172" s="50"/>
      <c r="EZH172" s="50"/>
      <c r="EZI172" s="50"/>
      <c r="EZJ172" s="50"/>
      <c r="EZK172" s="50"/>
      <c r="EZL172" s="50"/>
      <c r="EZM172" s="50"/>
      <c r="EZN172" s="50"/>
      <c r="EZO172" s="50"/>
      <c r="EZP172" s="50"/>
      <c r="EZQ172" s="50"/>
      <c r="EZR172" s="50"/>
      <c r="EZS172" s="50"/>
      <c r="EZT172" s="50"/>
      <c r="EZU172" s="50"/>
      <c r="EZV172" s="50"/>
      <c r="EZW172" s="50"/>
      <c r="EZX172" s="50"/>
      <c r="EZY172" s="50"/>
      <c r="EZZ172" s="50"/>
      <c r="FAA172" s="50"/>
      <c r="FAB172" s="50"/>
      <c r="FAC172" s="50"/>
      <c r="FAD172" s="50"/>
      <c r="FAE172" s="50"/>
      <c r="FAF172" s="50"/>
      <c r="FAG172" s="50"/>
      <c r="FAH172" s="50"/>
      <c r="FAI172" s="50"/>
      <c r="FAJ172" s="50"/>
      <c r="FAK172" s="50"/>
      <c r="FAL172" s="50"/>
      <c r="FAM172" s="50"/>
      <c r="FAN172" s="50"/>
      <c r="FAP172" s="50"/>
      <c r="FAR172" s="50"/>
      <c r="FAS172" s="50"/>
      <c r="FAT172" s="50"/>
      <c r="FAU172" s="50"/>
      <c r="FAV172" s="50"/>
      <c r="FAW172" s="50"/>
      <c r="FAX172" s="50"/>
      <c r="FAY172" s="50"/>
      <c r="FBD172" s="50"/>
      <c r="FBE172" s="50"/>
      <c r="FBF172" s="50"/>
      <c r="FBG172" s="50"/>
      <c r="FBH172" s="50"/>
      <c r="FBI172" s="50"/>
      <c r="FBJ172" s="50"/>
      <c r="FBK172" s="50"/>
      <c r="FBL172" s="50"/>
      <c r="FBM172" s="50"/>
      <c r="FBN172" s="50"/>
      <c r="FBO172" s="50"/>
      <c r="FBP172" s="50"/>
      <c r="FBQ172" s="50"/>
      <c r="FBR172" s="50"/>
      <c r="FBS172" s="50"/>
      <c r="FBT172" s="50"/>
      <c r="FBU172" s="50"/>
      <c r="FBV172" s="50"/>
      <c r="FBW172" s="50"/>
      <c r="FBX172" s="50"/>
      <c r="FBY172" s="50"/>
      <c r="FBZ172" s="50"/>
      <c r="FCA172" s="50"/>
      <c r="FCB172" s="50"/>
      <c r="FCC172" s="50"/>
      <c r="FCD172" s="50"/>
      <c r="FCE172" s="50"/>
      <c r="FCF172" s="50"/>
      <c r="FCG172" s="50"/>
      <c r="FCH172" s="50"/>
      <c r="FCI172" s="50"/>
      <c r="FCJ172" s="50"/>
      <c r="FCK172" s="50"/>
      <c r="FCL172" s="50"/>
      <c r="FCM172" s="50"/>
      <c r="FCN172" s="50"/>
      <c r="FCO172" s="50"/>
      <c r="FCP172" s="50"/>
      <c r="FCQ172" s="50"/>
      <c r="FCR172" s="50"/>
      <c r="FCS172" s="50"/>
      <c r="FCT172" s="50"/>
      <c r="FCU172" s="50"/>
      <c r="FCV172" s="50"/>
      <c r="FCW172" s="50"/>
      <c r="FCX172" s="50"/>
      <c r="FCY172" s="50"/>
      <c r="FCZ172" s="50"/>
      <c r="FDA172" s="50"/>
      <c r="FDB172" s="50"/>
      <c r="FDC172" s="50"/>
      <c r="FDD172" s="50"/>
      <c r="FDE172" s="50"/>
      <c r="FDF172" s="50"/>
      <c r="FDG172" s="50"/>
      <c r="FDH172" s="50"/>
      <c r="FDI172" s="50"/>
      <c r="FDJ172" s="50"/>
      <c r="FDK172" s="50"/>
      <c r="FDL172" s="50"/>
      <c r="FDM172" s="50"/>
      <c r="FDN172" s="50"/>
      <c r="FDO172" s="50"/>
      <c r="FDP172" s="50"/>
      <c r="FDQ172" s="50"/>
      <c r="FDR172" s="50"/>
      <c r="FDS172" s="50"/>
      <c r="FDT172" s="50"/>
      <c r="FDU172" s="50"/>
      <c r="FDV172" s="50"/>
      <c r="FDW172" s="50"/>
      <c r="FDX172" s="50"/>
      <c r="FDY172" s="50"/>
      <c r="FDZ172" s="50"/>
      <c r="FEA172" s="50"/>
      <c r="FEB172" s="50"/>
      <c r="FEC172" s="50"/>
      <c r="FED172" s="50"/>
      <c r="FEE172" s="50"/>
      <c r="FEF172" s="50"/>
      <c r="FEG172" s="50"/>
      <c r="FEH172" s="50"/>
      <c r="FEI172" s="50"/>
      <c r="FEJ172" s="50"/>
      <c r="FEK172" s="50"/>
      <c r="FEL172" s="50"/>
      <c r="FEM172" s="50"/>
      <c r="FEN172" s="50"/>
      <c r="FEO172" s="50"/>
      <c r="FEP172" s="50"/>
      <c r="FEQ172" s="50"/>
      <c r="FER172" s="50"/>
      <c r="FES172" s="50"/>
      <c r="FET172" s="50"/>
      <c r="FEU172" s="50"/>
      <c r="FEV172" s="50"/>
      <c r="FEW172" s="50"/>
      <c r="FEX172" s="50"/>
      <c r="FEY172" s="50"/>
      <c r="FEZ172" s="50"/>
      <c r="FFA172" s="50"/>
      <c r="FFB172" s="50"/>
      <c r="FFC172" s="50"/>
      <c r="FFD172" s="50"/>
      <c r="FFE172" s="50"/>
      <c r="FFF172" s="50"/>
      <c r="FFG172" s="50"/>
      <c r="FFH172" s="50"/>
      <c r="FFI172" s="50"/>
      <c r="FFJ172" s="50"/>
      <c r="FFK172" s="50"/>
      <c r="FFL172" s="50"/>
      <c r="FFM172" s="50"/>
      <c r="FFN172" s="50"/>
      <c r="FFO172" s="50"/>
      <c r="FFP172" s="50"/>
      <c r="FFQ172" s="50"/>
      <c r="FFR172" s="50"/>
      <c r="FFS172" s="50"/>
      <c r="FFT172" s="50"/>
      <c r="FFU172" s="50"/>
      <c r="FFV172" s="50"/>
      <c r="FFW172" s="50"/>
      <c r="FFX172" s="50"/>
      <c r="FFY172" s="50"/>
      <c r="FFZ172" s="50"/>
      <c r="FGA172" s="50"/>
      <c r="FGB172" s="50"/>
      <c r="FGC172" s="50"/>
      <c r="FGD172" s="50"/>
      <c r="FGE172" s="50"/>
      <c r="FGF172" s="50"/>
      <c r="FGG172" s="50"/>
      <c r="FGH172" s="50"/>
      <c r="FGI172" s="50"/>
      <c r="FGJ172" s="50"/>
      <c r="FGK172" s="50"/>
      <c r="FGL172" s="50"/>
      <c r="FGM172" s="50"/>
      <c r="FGN172" s="50"/>
      <c r="FGO172" s="50"/>
      <c r="FGP172" s="50"/>
      <c r="FGQ172" s="50"/>
      <c r="FGR172" s="50"/>
      <c r="FGS172" s="50"/>
      <c r="FGT172" s="50"/>
      <c r="FGU172" s="50"/>
      <c r="FGV172" s="50"/>
      <c r="FGW172" s="50"/>
      <c r="FGX172" s="50"/>
      <c r="FGY172" s="50"/>
      <c r="FGZ172" s="50"/>
      <c r="FHA172" s="50"/>
      <c r="FHB172" s="50"/>
      <c r="FHC172" s="50"/>
      <c r="FHD172" s="50"/>
      <c r="FHE172" s="50"/>
      <c r="FHF172" s="50"/>
      <c r="FHG172" s="50"/>
      <c r="FHH172" s="50"/>
      <c r="FHI172" s="50"/>
      <c r="FHJ172" s="50"/>
      <c r="FHK172" s="50"/>
      <c r="FHL172" s="50"/>
      <c r="FHM172" s="50"/>
      <c r="FHN172" s="50"/>
      <c r="FHO172" s="50"/>
      <c r="FHP172" s="50"/>
      <c r="FHQ172" s="50"/>
      <c r="FHR172" s="50"/>
      <c r="FHS172" s="50"/>
      <c r="FHT172" s="50"/>
      <c r="FHU172" s="50"/>
      <c r="FHV172" s="50"/>
      <c r="FHW172" s="50"/>
      <c r="FHX172" s="50"/>
      <c r="FHY172" s="50"/>
      <c r="FHZ172" s="50"/>
      <c r="FIA172" s="50"/>
      <c r="FIB172" s="50"/>
      <c r="FIC172" s="50"/>
      <c r="FID172" s="50"/>
      <c r="FIE172" s="50"/>
      <c r="FIF172" s="50"/>
      <c r="FIG172" s="50"/>
      <c r="FIH172" s="50"/>
      <c r="FII172" s="50"/>
      <c r="FIJ172" s="50"/>
      <c r="FIK172" s="50"/>
      <c r="FIL172" s="50"/>
      <c r="FIM172" s="50"/>
      <c r="FIN172" s="50"/>
      <c r="FIO172" s="50"/>
      <c r="FIP172" s="50"/>
      <c r="FIQ172" s="50"/>
      <c r="FIR172" s="50"/>
      <c r="FIS172" s="50"/>
      <c r="FIT172" s="50"/>
      <c r="FIU172" s="50"/>
      <c r="FIV172" s="50"/>
      <c r="FIW172" s="50"/>
      <c r="FIX172" s="50"/>
      <c r="FIY172" s="50"/>
      <c r="FIZ172" s="50"/>
      <c r="FJA172" s="50"/>
      <c r="FJB172" s="50"/>
      <c r="FJC172" s="50"/>
      <c r="FJD172" s="50"/>
      <c r="FJE172" s="50"/>
      <c r="FJF172" s="50"/>
      <c r="FJG172" s="50"/>
      <c r="FJH172" s="50"/>
      <c r="FJI172" s="50"/>
      <c r="FJJ172" s="50"/>
      <c r="FJK172" s="50"/>
      <c r="FJL172" s="50"/>
      <c r="FJM172" s="50"/>
      <c r="FJN172" s="50"/>
      <c r="FJO172" s="50"/>
      <c r="FJP172" s="50"/>
      <c r="FJQ172" s="50"/>
      <c r="FJR172" s="50"/>
      <c r="FJS172" s="50"/>
      <c r="FJT172" s="50"/>
      <c r="FJU172" s="50"/>
      <c r="FJV172" s="50"/>
      <c r="FJW172" s="50"/>
      <c r="FJX172" s="50"/>
      <c r="FJY172" s="50"/>
      <c r="FJZ172" s="50"/>
      <c r="FKA172" s="50"/>
      <c r="FKB172" s="50"/>
      <c r="FKC172" s="50"/>
      <c r="FKD172" s="50"/>
      <c r="FKE172" s="50"/>
      <c r="FKF172" s="50"/>
      <c r="FKG172" s="50"/>
      <c r="FKH172" s="50"/>
      <c r="FKI172" s="50"/>
      <c r="FKJ172" s="50"/>
      <c r="FKL172" s="50"/>
      <c r="FKN172" s="50"/>
      <c r="FKO172" s="50"/>
      <c r="FKP172" s="50"/>
      <c r="FKQ172" s="50"/>
      <c r="FKR172" s="50"/>
      <c r="FKS172" s="50"/>
      <c r="FKT172" s="50"/>
      <c r="FKU172" s="50"/>
      <c r="FKZ172" s="50"/>
      <c r="FLA172" s="50"/>
      <c r="FLB172" s="50"/>
      <c r="FLC172" s="50"/>
      <c r="FLD172" s="50"/>
      <c r="FLE172" s="50"/>
      <c r="FLF172" s="50"/>
      <c r="FLG172" s="50"/>
      <c r="FLH172" s="50"/>
      <c r="FLI172" s="50"/>
      <c r="FLJ172" s="50"/>
      <c r="FLK172" s="50"/>
      <c r="FLL172" s="50"/>
      <c r="FLM172" s="50"/>
      <c r="FLN172" s="50"/>
      <c r="FLO172" s="50"/>
      <c r="FLP172" s="50"/>
      <c r="FLQ172" s="50"/>
      <c r="FLR172" s="50"/>
      <c r="FLS172" s="50"/>
      <c r="FLT172" s="50"/>
      <c r="FLU172" s="50"/>
      <c r="FLV172" s="50"/>
      <c r="FLW172" s="50"/>
      <c r="FLX172" s="50"/>
      <c r="FLY172" s="50"/>
      <c r="FLZ172" s="50"/>
      <c r="FMA172" s="50"/>
      <c r="FMB172" s="50"/>
      <c r="FMC172" s="50"/>
      <c r="FMD172" s="50"/>
      <c r="FME172" s="50"/>
      <c r="FMF172" s="50"/>
      <c r="FMG172" s="50"/>
      <c r="FMH172" s="50"/>
      <c r="FMI172" s="50"/>
      <c r="FMJ172" s="50"/>
      <c r="FMK172" s="50"/>
      <c r="FML172" s="50"/>
      <c r="FMM172" s="50"/>
      <c r="FMN172" s="50"/>
      <c r="FMO172" s="50"/>
      <c r="FMP172" s="50"/>
      <c r="FMQ172" s="50"/>
      <c r="FMR172" s="50"/>
      <c r="FMS172" s="50"/>
      <c r="FMT172" s="50"/>
      <c r="FMU172" s="50"/>
      <c r="FMV172" s="50"/>
      <c r="FMW172" s="50"/>
      <c r="FMX172" s="50"/>
      <c r="FMY172" s="50"/>
      <c r="FMZ172" s="50"/>
      <c r="FNA172" s="50"/>
      <c r="FNB172" s="50"/>
      <c r="FNC172" s="50"/>
      <c r="FND172" s="50"/>
      <c r="FNE172" s="50"/>
      <c r="FNF172" s="50"/>
      <c r="FNG172" s="50"/>
      <c r="FNH172" s="50"/>
      <c r="FNI172" s="50"/>
      <c r="FNJ172" s="50"/>
      <c r="FNK172" s="50"/>
      <c r="FNL172" s="50"/>
      <c r="FNM172" s="50"/>
      <c r="FNN172" s="50"/>
      <c r="FNO172" s="50"/>
      <c r="FNP172" s="50"/>
      <c r="FNQ172" s="50"/>
      <c r="FNR172" s="50"/>
      <c r="FNS172" s="50"/>
      <c r="FNT172" s="50"/>
      <c r="FNU172" s="50"/>
      <c r="FNV172" s="50"/>
      <c r="FNW172" s="50"/>
      <c r="FNX172" s="50"/>
      <c r="FNY172" s="50"/>
      <c r="FNZ172" s="50"/>
      <c r="FOA172" s="50"/>
      <c r="FOB172" s="50"/>
      <c r="FOC172" s="50"/>
      <c r="FOD172" s="50"/>
      <c r="FOE172" s="50"/>
      <c r="FOF172" s="50"/>
      <c r="FOG172" s="50"/>
      <c r="FOH172" s="50"/>
      <c r="FOI172" s="50"/>
      <c r="FOJ172" s="50"/>
      <c r="FOK172" s="50"/>
      <c r="FOL172" s="50"/>
      <c r="FOM172" s="50"/>
      <c r="FON172" s="50"/>
      <c r="FOO172" s="50"/>
      <c r="FOP172" s="50"/>
      <c r="FOQ172" s="50"/>
      <c r="FOR172" s="50"/>
      <c r="FOS172" s="50"/>
      <c r="FOT172" s="50"/>
      <c r="FOU172" s="50"/>
      <c r="FOV172" s="50"/>
      <c r="FOW172" s="50"/>
      <c r="FOX172" s="50"/>
      <c r="FOY172" s="50"/>
      <c r="FOZ172" s="50"/>
      <c r="FPA172" s="50"/>
      <c r="FPB172" s="50"/>
      <c r="FPC172" s="50"/>
      <c r="FPD172" s="50"/>
      <c r="FPE172" s="50"/>
      <c r="FPF172" s="50"/>
      <c r="FPG172" s="50"/>
      <c r="FPH172" s="50"/>
      <c r="FPI172" s="50"/>
      <c r="FPJ172" s="50"/>
      <c r="FPK172" s="50"/>
      <c r="FPL172" s="50"/>
      <c r="FPM172" s="50"/>
      <c r="FPN172" s="50"/>
      <c r="FPO172" s="50"/>
      <c r="FPP172" s="50"/>
      <c r="FPQ172" s="50"/>
      <c r="FPR172" s="50"/>
      <c r="FPS172" s="50"/>
      <c r="FPT172" s="50"/>
      <c r="FPU172" s="50"/>
      <c r="FPV172" s="50"/>
      <c r="FPW172" s="50"/>
      <c r="FPX172" s="50"/>
      <c r="FPY172" s="50"/>
      <c r="FPZ172" s="50"/>
      <c r="FQA172" s="50"/>
      <c r="FQB172" s="50"/>
      <c r="FQC172" s="50"/>
      <c r="FQD172" s="50"/>
      <c r="FQE172" s="50"/>
      <c r="FQF172" s="50"/>
      <c r="FQG172" s="50"/>
      <c r="FQH172" s="50"/>
      <c r="FQI172" s="50"/>
      <c r="FQJ172" s="50"/>
      <c r="FQK172" s="50"/>
      <c r="FQL172" s="50"/>
      <c r="FQM172" s="50"/>
      <c r="FQN172" s="50"/>
      <c r="FQO172" s="50"/>
      <c r="FQP172" s="50"/>
      <c r="FQQ172" s="50"/>
      <c r="FQR172" s="50"/>
      <c r="FQS172" s="50"/>
      <c r="FQT172" s="50"/>
      <c r="FQU172" s="50"/>
      <c r="FQV172" s="50"/>
      <c r="FQW172" s="50"/>
      <c r="FQX172" s="50"/>
      <c r="FQY172" s="50"/>
      <c r="FQZ172" s="50"/>
      <c r="FRA172" s="50"/>
      <c r="FRB172" s="50"/>
      <c r="FRC172" s="50"/>
      <c r="FRD172" s="50"/>
      <c r="FRE172" s="50"/>
      <c r="FRF172" s="50"/>
      <c r="FRG172" s="50"/>
      <c r="FRH172" s="50"/>
      <c r="FRI172" s="50"/>
      <c r="FRJ172" s="50"/>
      <c r="FRK172" s="50"/>
      <c r="FRL172" s="50"/>
      <c r="FRM172" s="50"/>
      <c r="FRN172" s="50"/>
      <c r="FRO172" s="50"/>
      <c r="FRP172" s="50"/>
      <c r="FRQ172" s="50"/>
      <c r="FRR172" s="50"/>
      <c r="FRS172" s="50"/>
      <c r="FRT172" s="50"/>
      <c r="FRU172" s="50"/>
      <c r="FRV172" s="50"/>
      <c r="FRW172" s="50"/>
      <c r="FRX172" s="50"/>
      <c r="FRY172" s="50"/>
      <c r="FRZ172" s="50"/>
      <c r="FSA172" s="50"/>
      <c r="FSB172" s="50"/>
      <c r="FSC172" s="50"/>
      <c r="FSD172" s="50"/>
      <c r="FSE172" s="50"/>
      <c r="FSF172" s="50"/>
      <c r="FSG172" s="50"/>
      <c r="FSH172" s="50"/>
      <c r="FSI172" s="50"/>
      <c r="FSJ172" s="50"/>
      <c r="FSK172" s="50"/>
      <c r="FSL172" s="50"/>
      <c r="FSM172" s="50"/>
      <c r="FSN172" s="50"/>
      <c r="FSO172" s="50"/>
      <c r="FSP172" s="50"/>
      <c r="FSQ172" s="50"/>
      <c r="FSR172" s="50"/>
      <c r="FSS172" s="50"/>
      <c r="FST172" s="50"/>
      <c r="FSU172" s="50"/>
      <c r="FSV172" s="50"/>
      <c r="FSW172" s="50"/>
      <c r="FSX172" s="50"/>
      <c r="FSY172" s="50"/>
      <c r="FSZ172" s="50"/>
      <c r="FTA172" s="50"/>
      <c r="FTB172" s="50"/>
      <c r="FTC172" s="50"/>
      <c r="FTD172" s="50"/>
      <c r="FTE172" s="50"/>
      <c r="FTF172" s="50"/>
      <c r="FTG172" s="50"/>
      <c r="FTH172" s="50"/>
      <c r="FTI172" s="50"/>
      <c r="FTJ172" s="50"/>
      <c r="FTK172" s="50"/>
      <c r="FTL172" s="50"/>
      <c r="FTM172" s="50"/>
      <c r="FTN172" s="50"/>
      <c r="FTO172" s="50"/>
      <c r="FTP172" s="50"/>
      <c r="FTQ172" s="50"/>
      <c r="FTR172" s="50"/>
      <c r="FTS172" s="50"/>
      <c r="FTT172" s="50"/>
      <c r="FTU172" s="50"/>
      <c r="FTV172" s="50"/>
      <c r="FTW172" s="50"/>
      <c r="FTX172" s="50"/>
      <c r="FTY172" s="50"/>
      <c r="FTZ172" s="50"/>
      <c r="FUA172" s="50"/>
      <c r="FUB172" s="50"/>
      <c r="FUC172" s="50"/>
      <c r="FUD172" s="50"/>
      <c r="FUE172" s="50"/>
      <c r="FUF172" s="50"/>
      <c r="FUH172" s="50"/>
      <c r="FUJ172" s="50"/>
      <c r="FUK172" s="50"/>
      <c r="FUL172" s="50"/>
      <c r="FUM172" s="50"/>
      <c r="FUN172" s="50"/>
      <c r="FUO172" s="50"/>
      <c r="FUP172" s="50"/>
      <c r="FUQ172" s="50"/>
      <c r="FUV172" s="50"/>
      <c r="FUW172" s="50"/>
      <c r="FUX172" s="50"/>
      <c r="FUY172" s="50"/>
      <c r="FUZ172" s="50"/>
      <c r="FVA172" s="50"/>
      <c r="FVB172" s="50"/>
      <c r="FVC172" s="50"/>
      <c r="FVD172" s="50"/>
      <c r="FVE172" s="50"/>
      <c r="FVF172" s="50"/>
      <c r="FVG172" s="50"/>
      <c r="FVH172" s="50"/>
      <c r="FVI172" s="50"/>
      <c r="FVJ172" s="50"/>
      <c r="FVK172" s="50"/>
      <c r="FVL172" s="50"/>
      <c r="FVM172" s="50"/>
      <c r="FVN172" s="50"/>
      <c r="FVO172" s="50"/>
      <c r="FVP172" s="50"/>
      <c r="FVQ172" s="50"/>
      <c r="FVR172" s="50"/>
      <c r="FVS172" s="50"/>
      <c r="FVT172" s="50"/>
      <c r="FVU172" s="50"/>
      <c r="FVV172" s="50"/>
      <c r="FVW172" s="50"/>
      <c r="FVX172" s="50"/>
      <c r="FVY172" s="50"/>
      <c r="FVZ172" s="50"/>
      <c r="FWA172" s="50"/>
      <c r="FWB172" s="50"/>
      <c r="FWC172" s="50"/>
      <c r="FWD172" s="50"/>
      <c r="FWE172" s="50"/>
      <c r="FWF172" s="50"/>
      <c r="FWG172" s="50"/>
      <c r="FWH172" s="50"/>
      <c r="FWI172" s="50"/>
      <c r="FWJ172" s="50"/>
      <c r="FWK172" s="50"/>
      <c r="FWL172" s="50"/>
      <c r="FWM172" s="50"/>
      <c r="FWN172" s="50"/>
      <c r="FWO172" s="50"/>
      <c r="FWP172" s="50"/>
      <c r="FWQ172" s="50"/>
      <c r="FWR172" s="50"/>
      <c r="FWS172" s="50"/>
      <c r="FWT172" s="50"/>
      <c r="FWU172" s="50"/>
      <c r="FWV172" s="50"/>
      <c r="FWW172" s="50"/>
      <c r="FWX172" s="50"/>
      <c r="FWY172" s="50"/>
      <c r="FWZ172" s="50"/>
      <c r="FXA172" s="50"/>
      <c r="FXB172" s="50"/>
      <c r="FXC172" s="50"/>
      <c r="FXD172" s="50"/>
      <c r="FXE172" s="50"/>
      <c r="FXF172" s="50"/>
      <c r="FXG172" s="50"/>
      <c r="FXH172" s="50"/>
      <c r="FXI172" s="50"/>
      <c r="FXJ172" s="50"/>
      <c r="FXK172" s="50"/>
      <c r="FXL172" s="50"/>
      <c r="FXM172" s="50"/>
      <c r="FXN172" s="50"/>
      <c r="FXO172" s="50"/>
      <c r="FXP172" s="50"/>
      <c r="FXQ172" s="50"/>
      <c r="FXR172" s="50"/>
      <c r="FXS172" s="50"/>
      <c r="FXT172" s="50"/>
      <c r="FXU172" s="50"/>
      <c r="FXV172" s="50"/>
      <c r="FXW172" s="50"/>
      <c r="FXX172" s="50"/>
      <c r="FXY172" s="50"/>
      <c r="FXZ172" s="50"/>
      <c r="FYA172" s="50"/>
      <c r="FYB172" s="50"/>
      <c r="FYC172" s="50"/>
      <c r="FYD172" s="50"/>
      <c r="FYE172" s="50"/>
      <c r="FYF172" s="50"/>
      <c r="FYG172" s="50"/>
      <c r="FYH172" s="50"/>
      <c r="FYI172" s="50"/>
      <c r="FYJ172" s="50"/>
      <c r="FYK172" s="50"/>
      <c r="FYL172" s="50"/>
      <c r="FYM172" s="50"/>
      <c r="FYN172" s="50"/>
      <c r="FYO172" s="50"/>
      <c r="FYP172" s="50"/>
      <c r="FYQ172" s="50"/>
      <c r="FYR172" s="50"/>
      <c r="FYS172" s="50"/>
      <c r="FYT172" s="50"/>
      <c r="FYU172" s="50"/>
      <c r="FYV172" s="50"/>
      <c r="FYW172" s="50"/>
      <c r="FYX172" s="50"/>
      <c r="FYY172" s="50"/>
      <c r="FYZ172" s="50"/>
      <c r="FZA172" s="50"/>
      <c r="FZB172" s="50"/>
      <c r="FZC172" s="50"/>
      <c r="FZD172" s="50"/>
      <c r="FZE172" s="50"/>
      <c r="FZF172" s="50"/>
      <c r="FZG172" s="50"/>
      <c r="FZH172" s="50"/>
      <c r="FZI172" s="50"/>
      <c r="FZJ172" s="50"/>
      <c r="FZK172" s="50"/>
      <c r="FZL172" s="50"/>
      <c r="FZM172" s="50"/>
      <c r="FZN172" s="50"/>
      <c r="FZO172" s="50"/>
      <c r="FZP172" s="50"/>
      <c r="FZQ172" s="50"/>
      <c r="FZR172" s="50"/>
      <c r="FZS172" s="50"/>
      <c r="FZT172" s="50"/>
      <c r="FZU172" s="50"/>
      <c r="FZV172" s="50"/>
      <c r="FZW172" s="50"/>
      <c r="FZX172" s="50"/>
      <c r="FZY172" s="50"/>
      <c r="FZZ172" s="50"/>
      <c r="GAA172" s="50"/>
      <c r="GAB172" s="50"/>
      <c r="GAC172" s="50"/>
      <c r="GAD172" s="50"/>
      <c r="GAE172" s="50"/>
      <c r="GAF172" s="50"/>
      <c r="GAG172" s="50"/>
      <c r="GAH172" s="50"/>
      <c r="GAI172" s="50"/>
      <c r="GAJ172" s="50"/>
      <c r="GAK172" s="50"/>
      <c r="GAL172" s="50"/>
      <c r="GAM172" s="50"/>
      <c r="GAN172" s="50"/>
      <c r="GAO172" s="50"/>
      <c r="GAP172" s="50"/>
      <c r="GAQ172" s="50"/>
      <c r="GAR172" s="50"/>
      <c r="GAS172" s="50"/>
      <c r="GAT172" s="50"/>
      <c r="GAU172" s="50"/>
      <c r="GAV172" s="50"/>
      <c r="GAW172" s="50"/>
      <c r="GAX172" s="50"/>
      <c r="GAY172" s="50"/>
      <c r="GAZ172" s="50"/>
      <c r="GBA172" s="50"/>
      <c r="GBB172" s="50"/>
      <c r="GBC172" s="50"/>
      <c r="GBD172" s="50"/>
      <c r="GBE172" s="50"/>
      <c r="GBF172" s="50"/>
      <c r="GBG172" s="50"/>
      <c r="GBH172" s="50"/>
      <c r="GBI172" s="50"/>
      <c r="GBJ172" s="50"/>
      <c r="GBK172" s="50"/>
      <c r="GBL172" s="50"/>
      <c r="GBM172" s="50"/>
      <c r="GBN172" s="50"/>
      <c r="GBO172" s="50"/>
      <c r="GBP172" s="50"/>
      <c r="GBQ172" s="50"/>
      <c r="GBR172" s="50"/>
      <c r="GBS172" s="50"/>
      <c r="GBT172" s="50"/>
      <c r="GBU172" s="50"/>
      <c r="GBV172" s="50"/>
      <c r="GBW172" s="50"/>
      <c r="GBX172" s="50"/>
      <c r="GBY172" s="50"/>
      <c r="GBZ172" s="50"/>
      <c r="GCA172" s="50"/>
      <c r="GCB172" s="50"/>
      <c r="GCC172" s="50"/>
      <c r="GCD172" s="50"/>
      <c r="GCE172" s="50"/>
      <c r="GCF172" s="50"/>
      <c r="GCG172" s="50"/>
      <c r="GCH172" s="50"/>
      <c r="GCI172" s="50"/>
      <c r="GCJ172" s="50"/>
      <c r="GCK172" s="50"/>
      <c r="GCL172" s="50"/>
      <c r="GCM172" s="50"/>
      <c r="GCN172" s="50"/>
      <c r="GCO172" s="50"/>
      <c r="GCP172" s="50"/>
      <c r="GCQ172" s="50"/>
      <c r="GCR172" s="50"/>
      <c r="GCS172" s="50"/>
      <c r="GCT172" s="50"/>
      <c r="GCU172" s="50"/>
      <c r="GCV172" s="50"/>
      <c r="GCW172" s="50"/>
      <c r="GCX172" s="50"/>
      <c r="GCY172" s="50"/>
      <c r="GCZ172" s="50"/>
      <c r="GDA172" s="50"/>
      <c r="GDB172" s="50"/>
      <c r="GDC172" s="50"/>
      <c r="GDD172" s="50"/>
      <c r="GDE172" s="50"/>
      <c r="GDF172" s="50"/>
      <c r="GDG172" s="50"/>
      <c r="GDH172" s="50"/>
      <c r="GDI172" s="50"/>
      <c r="GDJ172" s="50"/>
      <c r="GDK172" s="50"/>
      <c r="GDL172" s="50"/>
      <c r="GDM172" s="50"/>
      <c r="GDN172" s="50"/>
      <c r="GDO172" s="50"/>
      <c r="GDP172" s="50"/>
      <c r="GDQ172" s="50"/>
      <c r="GDR172" s="50"/>
      <c r="GDS172" s="50"/>
      <c r="GDT172" s="50"/>
      <c r="GDU172" s="50"/>
      <c r="GDV172" s="50"/>
      <c r="GDW172" s="50"/>
      <c r="GDX172" s="50"/>
      <c r="GDY172" s="50"/>
      <c r="GDZ172" s="50"/>
      <c r="GEA172" s="50"/>
      <c r="GEB172" s="50"/>
      <c r="GED172" s="50"/>
      <c r="GEF172" s="50"/>
      <c r="GEG172" s="50"/>
      <c r="GEH172" s="50"/>
      <c r="GEI172" s="50"/>
      <c r="GEJ172" s="50"/>
      <c r="GEK172" s="50"/>
      <c r="GEL172" s="50"/>
      <c r="GEM172" s="50"/>
      <c r="GER172" s="50"/>
      <c r="GES172" s="50"/>
      <c r="GET172" s="50"/>
      <c r="GEU172" s="50"/>
      <c r="GEV172" s="50"/>
      <c r="GEW172" s="50"/>
      <c r="GEX172" s="50"/>
      <c r="GEY172" s="50"/>
      <c r="GEZ172" s="50"/>
      <c r="GFA172" s="50"/>
      <c r="GFB172" s="50"/>
      <c r="GFC172" s="50"/>
      <c r="GFD172" s="50"/>
      <c r="GFE172" s="50"/>
      <c r="GFF172" s="50"/>
      <c r="GFG172" s="50"/>
      <c r="GFH172" s="50"/>
      <c r="GFI172" s="50"/>
      <c r="GFJ172" s="50"/>
      <c r="GFK172" s="50"/>
      <c r="GFL172" s="50"/>
      <c r="GFM172" s="50"/>
      <c r="GFN172" s="50"/>
      <c r="GFO172" s="50"/>
      <c r="GFP172" s="50"/>
      <c r="GFQ172" s="50"/>
      <c r="GFR172" s="50"/>
      <c r="GFS172" s="50"/>
      <c r="GFT172" s="50"/>
      <c r="GFU172" s="50"/>
      <c r="GFV172" s="50"/>
      <c r="GFW172" s="50"/>
      <c r="GFX172" s="50"/>
      <c r="GFY172" s="50"/>
      <c r="GFZ172" s="50"/>
      <c r="GGA172" s="50"/>
      <c r="GGB172" s="50"/>
      <c r="GGC172" s="50"/>
      <c r="GGD172" s="50"/>
      <c r="GGE172" s="50"/>
      <c r="GGF172" s="50"/>
      <c r="GGG172" s="50"/>
      <c r="GGH172" s="50"/>
      <c r="GGI172" s="50"/>
      <c r="GGJ172" s="50"/>
      <c r="GGK172" s="50"/>
      <c r="GGL172" s="50"/>
      <c r="GGM172" s="50"/>
      <c r="GGN172" s="50"/>
      <c r="GGO172" s="50"/>
      <c r="GGP172" s="50"/>
      <c r="GGQ172" s="50"/>
      <c r="GGR172" s="50"/>
      <c r="GGS172" s="50"/>
      <c r="GGT172" s="50"/>
      <c r="GGU172" s="50"/>
      <c r="GGV172" s="50"/>
      <c r="GGW172" s="50"/>
      <c r="GGX172" s="50"/>
      <c r="GGY172" s="50"/>
      <c r="GGZ172" s="50"/>
      <c r="GHA172" s="50"/>
      <c r="GHB172" s="50"/>
      <c r="GHC172" s="50"/>
      <c r="GHD172" s="50"/>
      <c r="GHE172" s="50"/>
      <c r="GHF172" s="50"/>
      <c r="GHG172" s="50"/>
      <c r="GHH172" s="50"/>
      <c r="GHI172" s="50"/>
      <c r="GHJ172" s="50"/>
      <c r="GHK172" s="50"/>
      <c r="GHL172" s="50"/>
      <c r="GHM172" s="50"/>
      <c r="GHN172" s="50"/>
      <c r="GHO172" s="50"/>
      <c r="GHP172" s="50"/>
      <c r="GHQ172" s="50"/>
      <c r="GHR172" s="50"/>
      <c r="GHS172" s="50"/>
      <c r="GHT172" s="50"/>
      <c r="GHU172" s="50"/>
      <c r="GHV172" s="50"/>
      <c r="GHW172" s="50"/>
      <c r="GHX172" s="50"/>
      <c r="GHY172" s="50"/>
      <c r="GHZ172" s="50"/>
      <c r="GIA172" s="50"/>
      <c r="GIB172" s="50"/>
      <c r="GIC172" s="50"/>
      <c r="GID172" s="50"/>
      <c r="GIE172" s="50"/>
      <c r="GIF172" s="50"/>
      <c r="GIG172" s="50"/>
      <c r="GIH172" s="50"/>
      <c r="GII172" s="50"/>
      <c r="GIJ172" s="50"/>
      <c r="GIK172" s="50"/>
      <c r="GIL172" s="50"/>
      <c r="GIM172" s="50"/>
      <c r="GIN172" s="50"/>
      <c r="GIO172" s="50"/>
      <c r="GIP172" s="50"/>
      <c r="GIQ172" s="50"/>
      <c r="GIR172" s="50"/>
      <c r="GIS172" s="50"/>
      <c r="GIT172" s="50"/>
      <c r="GIU172" s="50"/>
      <c r="GIV172" s="50"/>
      <c r="GIW172" s="50"/>
      <c r="GIX172" s="50"/>
      <c r="GIY172" s="50"/>
      <c r="GIZ172" s="50"/>
      <c r="GJA172" s="50"/>
      <c r="GJB172" s="50"/>
      <c r="GJC172" s="50"/>
      <c r="GJD172" s="50"/>
      <c r="GJE172" s="50"/>
      <c r="GJF172" s="50"/>
      <c r="GJG172" s="50"/>
      <c r="GJH172" s="50"/>
      <c r="GJI172" s="50"/>
      <c r="GJJ172" s="50"/>
      <c r="GJK172" s="50"/>
      <c r="GJL172" s="50"/>
      <c r="GJM172" s="50"/>
      <c r="GJN172" s="50"/>
      <c r="GJO172" s="50"/>
      <c r="GJP172" s="50"/>
      <c r="GJQ172" s="50"/>
      <c r="GJR172" s="50"/>
      <c r="GJS172" s="50"/>
      <c r="GJT172" s="50"/>
      <c r="GJU172" s="50"/>
      <c r="GJV172" s="50"/>
      <c r="GJW172" s="50"/>
      <c r="GJX172" s="50"/>
      <c r="GJY172" s="50"/>
      <c r="GJZ172" s="50"/>
      <c r="GKA172" s="50"/>
      <c r="GKB172" s="50"/>
      <c r="GKC172" s="50"/>
      <c r="GKD172" s="50"/>
      <c r="GKE172" s="50"/>
      <c r="GKF172" s="50"/>
      <c r="GKG172" s="50"/>
      <c r="GKH172" s="50"/>
      <c r="GKI172" s="50"/>
      <c r="GKJ172" s="50"/>
      <c r="GKK172" s="50"/>
      <c r="GKL172" s="50"/>
      <c r="GKM172" s="50"/>
      <c r="GKN172" s="50"/>
      <c r="GKO172" s="50"/>
      <c r="GKP172" s="50"/>
      <c r="GKQ172" s="50"/>
      <c r="GKR172" s="50"/>
      <c r="GKS172" s="50"/>
      <c r="GKT172" s="50"/>
      <c r="GKU172" s="50"/>
      <c r="GKV172" s="50"/>
      <c r="GKW172" s="50"/>
      <c r="GKX172" s="50"/>
      <c r="GKY172" s="50"/>
      <c r="GKZ172" s="50"/>
      <c r="GLA172" s="50"/>
      <c r="GLB172" s="50"/>
      <c r="GLC172" s="50"/>
      <c r="GLD172" s="50"/>
      <c r="GLE172" s="50"/>
      <c r="GLF172" s="50"/>
      <c r="GLG172" s="50"/>
      <c r="GLH172" s="50"/>
      <c r="GLI172" s="50"/>
      <c r="GLJ172" s="50"/>
      <c r="GLK172" s="50"/>
      <c r="GLL172" s="50"/>
      <c r="GLM172" s="50"/>
      <c r="GLN172" s="50"/>
      <c r="GLO172" s="50"/>
      <c r="GLP172" s="50"/>
      <c r="GLQ172" s="50"/>
      <c r="GLR172" s="50"/>
      <c r="GLS172" s="50"/>
      <c r="GLT172" s="50"/>
      <c r="GLU172" s="50"/>
      <c r="GLV172" s="50"/>
      <c r="GLW172" s="50"/>
      <c r="GLX172" s="50"/>
      <c r="GLY172" s="50"/>
      <c r="GLZ172" s="50"/>
      <c r="GMA172" s="50"/>
      <c r="GMB172" s="50"/>
      <c r="GMC172" s="50"/>
      <c r="GMD172" s="50"/>
      <c r="GME172" s="50"/>
      <c r="GMF172" s="50"/>
      <c r="GMG172" s="50"/>
      <c r="GMH172" s="50"/>
      <c r="GMI172" s="50"/>
      <c r="GMJ172" s="50"/>
      <c r="GMK172" s="50"/>
      <c r="GML172" s="50"/>
      <c r="GMM172" s="50"/>
      <c r="GMN172" s="50"/>
      <c r="GMO172" s="50"/>
      <c r="GMP172" s="50"/>
      <c r="GMQ172" s="50"/>
      <c r="GMR172" s="50"/>
      <c r="GMS172" s="50"/>
      <c r="GMT172" s="50"/>
      <c r="GMU172" s="50"/>
      <c r="GMV172" s="50"/>
      <c r="GMW172" s="50"/>
      <c r="GMX172" s="50"/>
      <c r="GMY172" s="50"/>
      <c r="GMZ172" s="50"/>
      <c r="GNA172" s="50"/>
      <c r="GNB172" s="50"/>
      <c r="GNC172" s="50"/>
      <c r="GND172" s="50"/>
      <c r="GNE172" s="50"/>
      <c r="GNF172" s="50"/>
      <c r="GNG172" s="50"/>
      <c r="GNH172" s="50"/>
      <c r="GNI172" s="50"/>
      <c r="GNJ172" s="50"/>
      <c r="GNK172" s="50"/>
      <c r="GNL172" s="50"/>
      <c r="GNM172" s="50"/>
      <c r="GNN172" s="50"/>
      <c r="GNO172" s="50"/>
      <c r="GNP172" s="50"/>
      <c r="GNQ172" s="50"/>
      <c r="GNR172" s="50"/>
      <c r="GNS172" s="50"/>
      <c r="GNT172" s="50"/>
      <c r="GNU172" s="50"/>
      <c r="GNV172" s="50"/>
      <c r="GNW172" s="50"/>
      <c r="GNX172" s="50"/>
      <c r="GNZ172" s="50"/>
      <c r="GOB172" s="50"/>
      <c r="GOC172" s="50"/>
      <c r="GOD172" s="50"/>
      <c r="GOE172" s="50"/>
      <c r="GOF172" s="50"/>
      <c r="GOG172" s="50"/>
      <c r="GOH172" s="50"/>
      <c r="GOI172" s="50"/>
      <c r="GON172" s="50"/>
      <c r="GOO172" s="50"/>
      <c r="GOP172" s="50"/>
      <c r="GOQ172" s="50"/>
      <c r="GOR172" s="50"/>
      <c r="GOS172" s="50"/>
      <c r="GOT172" s="50"/>
      <c r="GOU172" s="50"/>
      <c r="GOV172" s="50"/>
      <c r="GOW172" s="50"/>
      <c r="GOX172" s="50"/>
      <c r="GOY172" s="50"/>
      <c r="GOZ172" s="50"/>
      <c r="GPA172" s="50"/>
      <c r="GPB172" s="50"/>
      <c r="GPC172" s="50"/>
      <c r="GPD172" s="50"/>
      <c r="GPE172" s="50"/>
      <c r="GPF172" s="50"/>
      <c r="GPG172" s="50"/>
      <c r="GPH172" s="50"/>
      <c r="GPI172" s="50"/>
      <c r="GPJ172" s="50"/>
      <c r="GPK172" s="50"/>
      <c r="GPL172" s="50"/>
      <c r="GPM172" s="50"/>
      <c r="GPN172" s="50"/>
      <c r="GPO172" s="50"/>
      <c r="GPP172" s="50"/>
      <c r="GPQ172" s="50"/>
      <c r="GPR172" s="50"/>
      <c r="GPS172" s="50"/>
      <c r="GPT172" s="50"/>
      <c r="GPU172" s="50"/>
      <c r="GPV172" s="50"/>
      <c r="GPW172" s="50"/>
      <c r="GPX172" s="50"/>
      <c r="GPY172" s="50"/>
      <c r="GPZ172" s="50"/>
      <c r="GQA172" s="50"/>
      <c r="GQB172" s="50"/>
      <c r="GQC172" s="50"/>
      <c r="GQD172" s="50"/>
      <c r="GQE172" s="50"/>
      <c r="GQF172" s="50"/>
      <c r="GQG172" s="50"/>
      <c r="GQH172" s="50"/>
      <c r="GQI172" s="50"/>
      <c r="GQJ172" s="50"/>
      <c r="GQK172" s="50"/>
      <c r="GQL172" s="50"/>
      <c r="GQM172" s="50"/>
      <c r="GQN172" s="50"/>
      <c r="GQO172" s="50"/>
      <c r="GQP172" s="50"/>
      <c r="GQQ172" s="50"/>
      <c r="GQR172" s="50"/>
      <c r="GQS172" s="50"/>
      <c r="GQT172" s="50"/>
      <c r="GQU172" s="50"/>
      <c r="GQV172" s="50"/>
      <c r="GQW172" s="50"/>
      <c r="GQX172" s="50"/>
      <c r="GQY172" s="50"/>
      <c r="GQZ172" s="50"/>
      <c r="GRA172" s="50"/>
      <c r="GRB172" s="50"/>
      <c r="GRC172" s="50"/>
      <c r="GRD172" s="50"/>
      <c r="GRE172" s="50"/>
      <c r="GRF172" s="50"/>
      <c r="GRG172" s="50"/>
      <c r="GRH172" s="50"/>
      <c r="GRI172" s="50"/>
      <c r="GRJ172" s="50"/>
      <c r="GRK172" s="50"/>
      <c r="GRL172" s="50"/>
      <c r="GRM172" s="50"/>
      <c r="GRN172" s="50"/>
      <c r="GRO172" s="50"/>
      <c r="GRP172" s="50"/>
      <c r="GRQ172" s="50"/>
      <c r="GRR172" s="50"/>
      <c r="GRS172" s="50"/>
      <c r="GRT172" s="50"/>
      <c r="GRU172" s="50"/>
      <c r="GRV172" s="50"/>
      <c r="GRW172" s="50"/>
      <c r="GRX172" s="50"/>
      <c r="GRY172" s="50"/>
      <c r="GRZ172" s="50"/>
      <c r="GSA172" s="50"/>
      <c r="GSB172" s="50"/>
      <c r="GSC172" s="50"/>
      <c r="GSD172" s="50"/>
      <c r="GSE172" s="50"/>
      <c r="GSF172" s="50"/>
      <c r="GSG172" s="50"/>
      <c r="GSH172" s="50"/>
      <c r="GSI172" s="50"/>
      <c r="GSJ172" s="50"/>
      <c r="GSK172" s="50"/>
      <c r="GSL172" s="50"/>
      <c r="GSM172" s="50"/>
      <c r="GSN172" s="50"/>
      <c r="GSO172" s="50"/>
      <c r="GSP172" s="50"/>
      <c r="GSQ172" s="50"/>
      <c r="GSR172" s="50"/>
      <c r="GSS172" s="50"/>
      <c r="GST172" s="50"/>
      <c r="GSU172" s="50"/>
      <c r="GSV172" s="50"/>
      <c r="GSW172" s="50"/>
      <c r="GSX172" s="50"/>
      <c r="GSY172" s="50"/>
      <c r="GSZ172" s="50"/>
      <c r="GTA172" s="50"/>
      <c r="GTB172" s="50"/>
      <c r="GTC172" s="50"/>
      <c r="GTD172" s="50"/>
      <c r="GTE172" s="50"/>
      <c r="GTF172" s="50"/>
      <c r="GTG172" s="50"/>
      <c r="GTH172" s="50"/>
      <c r="GTI172" s="50"/>
      <c r="GTJ172" s="50"/>
      <c r="GTK172" s="50"/>
      <c r="GTL172" s="50"/>
      <c r="GTM172" s="50"/>
      <c r="GTN172" s="50"/>
      <c r="GTO172" s="50"/>
      <c r="GTP172" s="50"/>
      <c r="GTQ172" s="50"/>
      <c r="GTR172" s="50"/>
      <c r="GTS172" s="50"/>
      <c r="GTT172" s="50"/>
      <c r="GTU172" s="50"/>
      <c r="GTV172" s="50"/>
      <c r="GTW172" s="50"/>
      <c r="GTX172" s="50"/>
      <c r="GTY172" s="50"/>
      <c r="GTZ172" s="50"/>
      <c r="GUA172" s="50"/>
      <c r="GUB172" s="50"/>
      <c r="GUC172" s="50"/>
      <c r="GUD172" s="50"/>
      <c r="GUE172" s="50"/>
      <c r="GUF172" s="50"/>
      <c r="GUG172" s="50"/>
      <c r="GUH172" s="50"/>
      <c r="GUI172" s="50"/>
      <c r="GUJ172" s="50"/>
      <c r="GUK172" s="50"/>
      <c r="GUL172" s="50"/>
      <c r="GUM172" s="50"/>
      <c r="GUN172" s="50"/>
      <c r="GUO172" s="50"/>
      <c r="GUP172" s="50"/>
      <c r="GUQ172" s="50"/>
      <c r="GUR172" s="50"/>
      <c r="GUS172" s="50"/>
      <c r="GUT172" s="50"/>
      <c r="GUU172" s="50"/>
      <c r="GUV172" s="50"/>
      <c r="GUW172" s="50"/>
      <c r="GUX172" s="50"/>
      <c r="GUY172" s="50"/>
      <c r="GUZ172" s="50"/>
      <c r="GVA172" s="50"/>
      <c r="GVB172" s="50"/>
      <c r="GVC172" s="50"/>
      <c r="GVD172" s="50"/>
      <c r="GVE172" s="50"/>
      <c r="GVF172" s="50"/>
      <c r="GVG172" s="50"/>
      <c r="GVH172" s="50"/>
      <c r="GVI172" s="50"/>
      <c r="GVJ172" s="50"/>
      <c r="GVK172" s="50"/>
      <c r="GVL172" s="50"/>
      <c r="GVM172" s="50"/>
      <c r="GVN172" s="50"/>
      <c r="GVO172" s="50"/>
      <c r="GVP172" s="50"/>
      <c r="GVQ172" s="50"/>
      <c r="GVR172" s="50"/>
      <c r="GVS172" s="50"/>
      <c r="GVT172" s="50"/>
      <c r="GVU172" s="50"/>
      <c r="GVV172" s="50"/>
      <c r="GVW172" s="50"/>
      <c r="GVX172" s="50"/>
      <c r="GVY172" s="50"/>
      <c r="GVZ172" s="50"/>
      <c r="GWA172" s="50"/>
      <c r="GWB172" s="50"/>
      <c r="GWC172" s="50"/>
      <c r="GWD172" s="50"/>
      <c r="GWE172" s="50"/>
      <c r="GWF172" s="50"/>
      <c r="GWG172" s="50"/>
      <c r="GWH172" s="50"/>
      <c r="GWI172" s="50"/>
      <c r="GWJ172" s="50"/>
      <c r="GWK172" s="50"/>
      <c r="GWL172" s="50"/>
      <c r="GWM172" s="50"/>
      <c r="GWN172" s="50"/>
      <c r="GWO172" s="50"/>
      <c r="GWP172" s="50"/>
      <c r="GWQ172" s="50"/>
      <c r="GWR172" s="50"/>
      <c r="GWS172" s="50"/>
      <c r="GWT172" s="50"/>
      <c r="GWU172" s="50"/>
      <c r="GWV172" s="50"/>
      <c r="GWW172" s="50"/>
      <c r="GWX172" s="50"/>
      <c r="GWY172" s="50"/>
      <c r="GWZ172" s="50"/>
      <c r="GXA172" s="50"/>
      <c r="GXB172" s="50"/>
      <c r="GXC172" s="50"/>
      <c r="GXD172" s="50"/>
      <c r="GXE172" s="50"/>
      <c r="GXF172" s="50"/>
      <c r="GXG172" s="50"/>
      <c r="GXH172" s="50"/>
      <c r="GXI172" s="50"/>
      <c r="GXJ172" s="50"/>
      <c r="GXK172" s="50"/>
      <c r="GXL172" s="50"/>
      <c r="GXM172" s="50"/>
      <c r="GXN172" s="50"/>
      <c r="GXO172" s="50"/>
      <c r="GXP172" s="50"/>
      <c r="GXQ172" s="50"/>
      <c r="GXR172" s="50"/>
      <c r="GXS172" s="50"/>
      <c r="GXT172" s="50"/>
      <c r="GXV172" s="50"/>
      <c r="GXX172" s="50"/>
      <c r="GXY172" s="50"/>
      <c r="GXZ172" s="50"/>
      <c r="GYA172" s="50"/>
      <c r="GYB172" s="50"/>
      <c r="GYC172" s="50"/>
      <c r="GYD172" s="50"/>
      <c r="GYE172" s="50"/>
      <c r="GYJ172" s="50"/>
      <c r="GYK172" s="50"/>
      <c r="GYL172" s="50"/>
      <c r="GYM172" s="50"/>
      <c r="GYN172" s="50"/>
      <c r="GYO172" s="50"/>
      <c r="GYP172" s="50"/>
      <c r="GYQ172" s="50"/>
      <c r="GYR172" s="50"/>
      <c r="GYS172" s="50"/>
      <c r="GYT172" s="50"/>
      <c r="GYU172" s="50"/>
      <c r="GYV172" s="50"/>
      <c r="GYW172" s="50"/>
      <c r="GYX172" s="50"/>
      <c r="GYY172" s="50"/>
      <c r="GYZ172" s="50"/>
      <c r="GZA172" s="50"/>
      <c r="GZB172" s="50"/>
      <c r="GZC172" s="50"/>
      <c r="GZD172" s="50"/>
      <c r="GZE172" s="50"/>
      <c r="GZF172" s="50"/>
      <c r="GZG172" s="50"/>
      <c r="GZH172" s="50"/>
      <c r="GZI172" s="50"/>
      <c r="GZJ172" s="50"/>
      <c r="GZK172" s="50"/>
      <c r="GZL172" s="50"/>
      <c r="GZM172" s="50"/>
      <c r="GZN172" s="50"/>
      <c r="GZO172" s="50"/>
      <c r="GZP172" s="50"/>
      <c r="GZQ172" s="50"/>
      <c r="GZR172" s="50"/>
      <c r="GZS172" s="50"/>
      <c r="GZT172" s="50"/>
      <c r="GZU172" s="50"/>
      <c r="GZV172" s="50"/>
      <c r="GZW172" s="50"/>
      <c r="GZX172" s="50"/>
      <c r="GZY172" s="50"/>
      <c r="GZZ172" s="50"/>
      <c r="HAA172" s="50"/>
      <c r="HAB172" s="50"/>
      <c r="HAC172" s="50"/>
      <c r="HAD172" s="50"/>
      <c r="HAE172" s="50"/>
      <c r="HAF172" s="50"/>
      <c r="HAG172" s="50"/>
      <c r="HAH172" s="50"/>
      <c r="HAI172" s="50"/>
      <c r="HAJ172" s="50"/>
      <c r="HAK172" s="50"/>
      <c r="HAL172" s="50"/>
      <c r="HAM172" s="50"/>
      <c r="HAN172" s="50"/>
      <c r="HAO172" s="50"/>
      <c r="HAP172" s="50"/>
      <c r="HAQ172" s="50"/>
      <c r="HAR172" s="50"/>
      <c r="HAS172" s="50"/>
      <c r="HAT172" s="50"/>
      <c r="HAU172" s="50"/>
      <c r="HAV172" s="50"/>
      <c r="HAW172" s="50"/>
      <c r="HAX172" s="50"/>
      <c r="HAY172" s="50"/>
      <c r="HAZ172" s="50"/>
      <c r="HBA172" s="50"/>
      <c r="HBB172" s="50"/>
      <c r="HBC172" s="50"/>
      <c r="HBD172" s="50"/>
      <c r="HBE172" s="50"/>
      <c r="HBF172" s="50"/>
      <c r="HBG172" s="50"/>
      <c r="HBH172" s="50"/>
      <c r="HBI172" s="50"/>
      <c r="HBJ172" s="50"/>
      <c r="HBK172" s="50"/>
      <c r="HBL172" s="50"/>
      <c r="HBM172" s="50"/>
      <c r="HBN172" s="50"/>
      <c r="HBO172" s="50"/>
      <c r="HBP172" s="50"/>
      <c r="HBQ172" s="50"/>
      <c r="HBR172" s="50"/>
      <c r="HBS172" s="50"/>
      <c r="HBT172" s="50"/>
      <c r="HBU172" s="50"/>
      <c r="HBV172" s="50"/>
      <c r="HBW172" s="50"/>
      <c r="HBX172" s="50"/>
      <c r="HBY172" s="50"/>
      <c r="HBZ172" s="50"/>
      <c r="HCA172" s="50"/>
      <c r="HCB172" s="50"/>
      <c r="HCC172" s="50"/>
      <c r="HCD172" s="50"/>
      <c r="HCE172" s="50"/>
      <c r="HCF172" s="50"/>
      <c r="HCG172" s="50"/>
      <c r="HCH172" s="50"/>
      <c r="HCI172" s="50"/>
      <c r="HCJ172" s="50"/>
      <c r="HCK172" s="50"/>
      <c r="HCL172" s="50"/>
      <c r="HCM172" s="50"/>
      <c r="HCN172" s="50"/>
      <c r="HCO172" s="50"/>
      <c r="HCP172" s="50"/>
      <c r="HCQ172" s="50"/>
      <c r="HCR172" s="50"/>
      <c r="HCS172" s="50"/>
      <c r="HCT172" s="50"/>
      <c r="HCU172" s="50"/>
      <c r="HCV172" s="50"/>
      <c r="HCW172" s="50"/>
      <c r="HCX172" s="50"/>
      <c r="HCY172" s="50"/>
      <c r="HCZ172" s="50"/>
      <c r="HDA172" s="50"/>
      <c r="HDB172" s="50"/>
      <c r="HDC172" s="50"/>
      <c r="HDD172" s="50"/>
      <c r="HDE172" s="50"/>
      <c r="HDF172" s="50"/>
      <c r="HDG172" s="50"/>
      <c r="HDH172" s="50"/>
      <c r="HDI172" s="50"/>
      <c r="HDJ172" s="50"/>
      <c r="HDK172" s="50"/>
      <c r="HDL172" s="50"/>
      <c r="HDM172" s="50"/>
      <c r="HDN172" s="50"/>
      <c r="HDO172" s="50"/>
      <c r="HDP172" s="50"/>
      <c r="HDQ172" s="50"/>
      <c r="HDR172" s="50"/>
      <c r="HDS172" s="50"/>
      <c r="HDT172" s="50"/>
      <c r="HDU172" s="50"/>
      <c r="HDV172" s="50"/>
      <c r="HDW172" s="50"/>
      <c r="HDX172" s="50"/>
      <c r="HDY172" s="50"/>
      <c r="HDZ172" s="50"/>
      <c r="HEA172" s="50"/>
      <c r="HEB172" s="50"/>
      <c r="HEC172" s="50"/>
      <c r="HED172" s="50"/>
      <c r="HEE172" s="50"/>
      <c r="HEF172" s="50"/>
      <c r="HEG172" s="50"/>
      <c r="HEH172" s="50"/>
      <c r="HEI172" s="50"/>
      <c r="HEJ172" s="50"/>
      <c r="HEK172" s="50"/>
      <c r="HEL172" s="50"/>
      <c r="HEM172" s="50"/>
      <c r="HEN172" s="50"/>
      <c r="HEO172" s="50"/>
      <c r="HEP172" s="50"/>
      <c r="HEQ172" s="50"/>
      <c r="HER172" s="50"/>
      <c r="HES172" s="50"/>
      <c r="HET172" s="50"/>
      <c r="HEU172" s="50"/>
      <c r="HEV172" s="50"/>
      <c r="HEW172" s="50"/>
      <c r="HEX172" s="50"/>
      <c r="HEY172" s="50"/>
      <c r="HEZ172" s="50"/>
      <c r="HFA172" s="50"/>
      <c r="HFB172" s="50"/>
      <c r="HFC172" s="50"/>
      <c r="HFD172" s="50"/>
      <c r="HFE172" s="50"/>
      <c r="HFF172" s="50"/>
      <c r="HFG172" s="50"/>
      <c r="HFH172" s="50"/>
      <c r="HFI172" s="50"/>
      <c r="HFJ172" s="50"/>
      <c r="HFK172" s="50"/>
      <c r="HFL172" s="50"/>
      <c r="HFM172" s="50"/>
      <c r="HFN172" s="50"/>
      <c r="HFO172" s="50"/>
      <c r="HFP172" s="50"/>
      <c r="HFQ172" s="50"/>
      <c r="HFR172" s="50"/>
      <c r="HFS172" s="50"/>
      <c r="HFT172" s="50"/>
      <c r="HFU172" s="50"/>
      <c r="HFV172" s="50"/>
      <c r="HFW172" s="50"/>
      <c r="HFX172" s="50"/>
      <c r="HFY172" s="50"/>
      <c r="HFZ172" s="50"/>
      <c r="HGA172" s="50"/>
      <c r="HGB172" s="50"/>
      <c r="HGC172" s="50"/>
      <c r="HGD172" s="50"/>
      <c r="HGE172" s="50"/>
      <c r="HGF172" s="50"/>
      <c r="HGG172" s="50"/>
      <c r="HGH172" s="50"/>
      <c r="HGI172" s="50"/>
      <c r="HGJ172" s="50"/>
      <c r="HGK172" s="50"/>
      <c r="HGL172" s="50"/>
      <c r="HGM172" s="50"/>
      <c r="HGN172" s="50"/>
      <c r="HGO172" s="50"/>
      <c r="HGP172" s="50"/>
      <c r="HGQ172" s="50"/>
      <c r="HGR172" s="50"/>
      <c r="HGS172" s="50"/>
      <c r="HGT172" s="50"/>
      <c r="HGU172" s="50"/>
      <c r="HGV172" s="50"/>
      <c r="HGW172" s="50"/>
      <c r="HGX172" s="50"/>
      <c r="HGY172" s="50"/>
      <c r="HGZ172" s="50"/>
      <c r="HHA172" s="50"/>
      <c r="HHB172" s="50"/>
      <c r="HHC172" s="50"/>
      <c r="HHD172" s="50"/>
      <c r="HHE172" s="50"/>
      <c r="HHF172" s="50"/>
      <c r="HHG172" s="50"/>
      <c r="HHH172" s="50"/>
      <c r="HHI172" s="50"/>
      <c r="HHJ172" s="50"/>
      <c r="HHK172" s="50"/>
      <c r="HHL172" s="50"/>
      <c r="HHM172" s="50"/>
      <c r="HHN172" s="50"/>
      <c r="HHO172" s="50"/>
      <c r="HHP172" s="50"/>
      <c r="HHR172" s="50"/>
      <c r="HHT172" s="50"/>
      <c r="HHU172" s="50"/>
      <c r="HHV172" s="50"/>
      <c r="HHW172" s="50"/>
      <c r="HHX172" s="50"/>
      <c r="HHY172" s="50"/>
      <c r="HHZ172" s="50"/>
      <c r="HIA172" s="50"/>
      <c r="HIF172" s="50"/>
      <c r="HIG172" s="50"/>
      <c r="HIH172" s="50"/>
      <c r="HII172" s="50"/>
      <c r="HIJ172" s="50"/>
      <c r="HIK172" s="50"/>
      <c r="HIL172" s="50"/>
      <c r="HIM172" s="50"/>
      <c r="HIN172" s="50"/>
      <c r="HIO172" s="50"/>
      <c r="HIP172" s="50"/>
      <c r="HIQ172" s="50"/>
      <c r="HIR172" s="50"/>
      <c r="HIS172" s="50"/>
      <c r="HIT172" s="50"/>
      <c r="HIU172" s="50"/>
      <c r="HIV172" s="50"/>
      <c r="HIW172" s="50"/>
      <c r="HIX172" s="50"/>
      <c r="HIY172" s="50"/>
      <c r="HIZ172" s="50"/>
      <c r="HJA172" s="50"/>
      <c r="HJB172" s="50"/>
      <c r="HJC172" s="50"/>
      <c r="HJD172" s="50"/>
      <c r="HJE172" s="50"/>
      <c r="HJF172" s="50"/>
      <c r="HJG172" s="50"/>
      <c r="HJH172" s="50"/>
      <c r="HJI172" s="50"/>
      <c r="HJJ172" s="50"/>
      <c r="HJK172" s="50"/>
      <c r="HJL172" s="50"/>
      <c r="HJM172" s="50"/>
      <c r="HJN172" s="50"/>
      <c r="HJO172" s="50"/>
      <c r="HJP172" s="50"/>
      <c r="HJQ172" s="50"/>
      <c r="HJR172" s="50"/>
      <c r="HJS172" s="50"/>
      <c r="HJT172" s="50"/>
      <c r="HJU172" s="50"/>
      <c r="HJV172" s="50"/>
      <c r="HJW172" s="50"/>
      <c r="HJX172" s="50"/>
      <c r="HJY172" s="50"/>
      <c r="HJZ172" s="50"/>
      <c r="HKA172" s="50"/>
      <c r="HKB172" s="50"/>
      <c r="HKC172" s="50"/>
      <c r="HKD172" s="50"/>
      <c r="HKE172" s="50"/>
      <c r="HKF172" s="50"/>
      <c r="HKG172" s="50"/>
      <c r="HKH172" s="50"/>
      <c r="HKI172" s="50"/>
      <c r="HKJ172" s="50"/>
      <c r="HKK172" s="50"/>
      <c r="HKL172" s="50"/>
      <c r="HKM172" s="50"/>
      <c r="HKN172" s="50"/>
      <c r="HKO172" s="50"/>
      <c r="HKP172" s="50"/>
      <c r="HKQ172" s="50"/>
      <c r="HKR172" s="50"/>
      <c r="HKS172" s="50"/>
      <c r="HKT172" s="50"/>
      <c r="HKU172" s="50"/>
      <c r="HKV172" s="50"/>
      <c r="HKW172" s="50"/>
      <c r="HKX172" s="50"/>
      <c r="HKY172" s="50"/>
      <c r="HKZ172" s="50"/>
      <c r="HLA172" s="50"/>
      <c r="HLB172" s="50"/>
      <c r="HLC172" s="50"/>
      <c r="HLD172" s="50"/>
      <c r="HLE172" s="50"/>
      <c r="HLF172" s="50"/>
      <c r="HLG172" s="50"/>
      <c r="HLH172" s="50"/>
      <c r="HLI172" s="50"/>
      <c r="HLJ172" s="50"/>
      <c r="HLK172" s="50"/>
      <c r="HLL172" s="50"/>
      <c r="HLM172" s="50"/>
      <c r="HLN172" s="50"/>
      <c r="HLO172" s="50"/>
      <c r="HLP172" s="50"/>
      <c r="HLQ172" s="50"/>
      <c r="HLR172" s="50"/>
      <c r="HLS172" s="50"/>
      <c r="HLT172" s="50"/>
      <c r="HLU172" s="50"/>
      <c r="HLV172" s="50"/>
      <c r="HLW172" s="50"/>
      <c r="HLX172" s="50"/>
      <c r="HLY172" s="50"/>
      <c r="HLZ172" s="50"/>
      <c r="HMA172" s="50"/>
      <c r="HMB172" s="50"/>
      <c r="HMC172" s="50"/>
      <c r="HMD172" s="50"/>
      <c r="HME172" s="50"/>
      <c r="HMF172" s="50"/>
      <c r="HMG172" s="50"/>
      <c r="HMH172" s="50"/>
      <c r="HMI172" s="50"/>
      <c r="HMJ172" s="50"/>
      <c r="HMK172" s="50"/>
      <c r="HML172" s="50"/>
      <c r="HMM172" s="50"/>
      <c r="HMN172" s="50"/>
      <c r="HMO172" s="50"/>
      <c r="HMP172" s="50"/>
      <c r="HMQ172" s="50"/>
      <c r="HMR172" s="50"/>
      <c r="HMS172" s="50"/>
      <c r="HMT172" s="50"/>
      <c r="HMU172" s="50"/>
      <c r="HMV172" s="50"/>
      <c r="HMW172" s="50"/>
      <c r="HMX172" s="50"/>
      <c r="HMY172" s="50"/>
      <c r="HMZ172" s="50"/>
      <c r="HNA172" s="50"/>
      <c r="HNB172" s="50"/>
      <c r="HNC172" s="50"/>
      <c r="HND172" s="50"/>
      <c r="HNE172" s="50"/>
      <c r="HNF172" s="50"/>
      <c r="HNG172" s="50"/>
      <c r="HNH172" s="50"/>
      <c r="HNI172" s="50"/>
      <c r="HNJ172" s="50"/>
      <c r="HNK172" s="50"/>
      <c r="HNL172" s="50"/>
      <c r="HNM172" s="50"/>
      <c r="HNN172" s="50"/>
      <c r="HNO172" s="50"/>
      <c r="HNP172" s="50"/>
      <c r="HNQ172" s="50"/>
      <c r="HNR172" s="50"/>
      <c r="HNS172" s="50"/>
      <c r="HNT172" s="50"/>
      <c r="HNU172" s="50"/>
      <c r="HNV172" s="50"/>
      <c r="HNW172" s="50"/>
      <c r="HNX172" s="50"/>
      <c r="HNY172" s="50"/>
      <c r="HNZ172" s="50"/>
      <c r="HOA172" s="50"/>
      <c r="HOB172" s="50"/>
      <c r="HOC172" s="50"/>
      <c r="HOD172" s="50"/>
      <c r="HOE172" s="50"/>
      <c r="HOF172" s="50"/>
      <c r="HOG172" s="50"/>
      <c r="HOH172" s="50"/>
      <c r="HOI172" s="50"/>
      <c r="HOJ172" s="50"/>
      <c r="HOK172" s="50"/>
      <c r="HOL172" s="50"/>
      <c r="HOM172" s="50"/>
      <c r="HON172" s="50"/>
      <c r="HOO172" s="50"/>
      <c r="HOP172" s="50"/>
      <c r="HOQ172" s="50"/>
      <c r="HOR172" s="50"/>
      <c r="HOS172" s="50"/>
      <c r="HOT172" s="50"/>
      <c r="HOU172" s="50"/>
      <c r="HOV172" s="50"/>
      <c r="HOW172" s="50"/>
      <c r="HOX172" s="50"/>
      <c r="HOY172" s="50"/>
      <c r="HOZ172" s="50"/>
      <c r="HPA172" s="50"/>
      <c r="HPB172" s="50"/>
      <c r="HPC172" s="50"/>
      <c r="HPD172" s="50"/>
      <c r="HPE172" s="50"/>
      <c r="HPF172" s="50"/>
      <c r="HPG172" s="50"/>
      <c r="HPH172" s="50"/>
      <c r="HPI172" s="50"/>
      <c r="HPJ172" s="50"/>
      <c r="HPK172" s="50"/>
      <c r="HPL172" s="50"/>
      <c r="HPM172" s="50"/>
      <c r="HPN172" s="50"/>
      <c r="HPO172" s="50"/>
      <c r="HPP172" s="50"/>
      <c r="HPQ172" s="50"/>
      <c r="HPR172" s="50"/>
      <c r="HPS172" s="50"/>
      <c r="HPT172" s="50"/>
      <c r="HPU172" s="50"/>
      <c r="HPV172" s="50"/>
      <c r="HPW172" s="50"/>
      <c r="HPX172" s="50"/>
      <c r="HPY172" s="50"/>
      <c r="HPZ172" s="50"/>
      <c r="HQA172" s="50"/>
      <c r="HQB172" s="50"/>
      <c r="HQC172" s="50"/>
      <c r="HQD172" s="50"/>
      <c r="HQE172" s="50"/>
      <c r="HQF172" s="50"/>
      <c r="HQG172" s="50"/>
      <c r="HQH172" s="50"/>
      <c r="HQI172" s="50"/>
      <c r="HQJ172" s="50"/>
      <c r="HQK172" s="50"/>
      <c r="HQL172" s="50"/>
      <c r="HQM172" s="50"/>
      <c r="HQN172" s="50"/>
      <c r="HQO172" s="50"/>
      <c r="HQP172" s="50"/>
      <c r="HQQ172" s="50"/>
      <c r="HQR172" s="50"/>
      <c r="HQS172" s="50"/>
      <c r="HQT172" s="50"/>
      <c r="HQU172" s="50"/>
      <c r="HQV172" s="50"/>
      <c r="HQW172" s="50"/>
      <c r="HQX172" s="50"/>
      <c r="HQY172" s="50"/>
      <c r="HQZ172" s="50"/>
      <c r="HRA172" s="50"/>
      <c r="HRB172" s="50"/>
      <c r="HRC172" s="50"/>
      <c r="HRD172" s="50"/>
      <c r="HRE172" s="50"/>
      <c r="HRF172" s="50"/>
      <c r="HRG172" s="50"/>
      <c r="HRH172" s="50"/>
      <c r="HRI172" s="50"/>
      <c r="HRJ172" s="50"/>
      <c r="HRK172" s="50"/>
      <c r="HRL172" s="50"/>
      <c r="HRN172" s="50"/>
      <c r="HRP172" s="50"/>
      <c r="HRQ172" s="50"/>
      <c r="HRR172" s="50"/>
      <c r="HRS172" s="50"/>
      <c r="HRT172" s="50"/>
      <c r="HRU172" s="50"/>
      <c r="HRV172" s="50"/>
      <c r="HRW172" s="50"/>
      <c r="HSB172" s="50"/>
      <c r="HSC172" s="50"/>
      <c r="HSD172" s="50"/>
      <c r="HSE172" s="50"/>
      <c r="HSF172" s="50"/>
      <c r="HSG172" s="50"/>
      <c r="HSH172" s="50"/>
      <c r="HSI172" s="50"/>
      <c r="HSJ172" s="50"/>
      <c r="HSK172" s="50"/>
      <c r="HSL172" s="50"/>
      <c r="HSM172" s="50"/>
      <c r="HSN172" s="50"/>
      <c r="HSO172" s="50"/>
      <c r="HSP172" s="50"/>
      <c r="HSQ172" s="50"/>
      <c r="HSR172" s="50"/>
      <c r="HSS172" s="50"/>
      <c r="HST172" s="50"/>
      <c r="HSU172" s="50"/>
      <c r="HSV172" s="50"/>
      <c r="HSW172" s="50"/>
      <c r="HSX172" s="50"/>
      <c r="HSY172" s="50"/>
      <c r="HSZ172" s="50"/>
      <c r="HTA172" s="50"/>
      <c r="HTB172" s="50"/>
      <c r="HTC172" s="50"/>
      <c r="HTD172" s="50"/>
      <c r="HTE172" s="50"/>
      <c r="HTF172" s="50"/>
      <c r="HTG172" s="50"/>
      <c r="HTH172" s="50"/>
      <c r="HTI172" s="50"/>
      <c r="HTJ172" s="50"/>
      <c r="HTK172" s="50"/>
      <c r="HTL172" s="50"/>
      <c r="HTM172" s="50"/>
      <c r="HTN172" s="50"/>
      <c r="HTO172" s="50"/>
      <c r="HTP172" s="50"/>
      <c r="HTQ172" s="50"/>
      <c r="HTR172" s="50"/>
      <c r="HTS172" s="50"/>
      <c r="HTT172" s="50"/>
      <c r="HTU172" s="50"/>
      <c r="HTV172" s="50"/>
      <c r="HTW172" s="50"/>
      <c r="HTX172" s="50"/>
      <c r="HTY172" s="50"/>
      <c r="HTZ172" s="50"/>
      <c r="HUA172" s="50"/>
      <c r="HUB172" s="50"/>
      <c r="HUC172" s="50"/>
      <c r="HUD172" s="50"/>
      <c r="HUE172" s="50"/>
      <c r="HUF172" s="50"/>
      <c r="HUG172" s="50"/>
      <c r="HUH172" s="50"/>
      <c r="HUI172" s="50"/>
      <c r="HUJ172" s="50"/>
      <c r="HUK172" s="50"/>
      <c r="HUL172" s="50"/>
      <c r="HUM172" s="50"/>
      <c r="HUN172" s="50"/>
      <c r="HUO172" s="50"/>
      <c r="HUP172" s="50"/>
      <c r="HUQ172" s="50"/>
      <c r="HUR172" s="50"/>
      <c r="HUS172" s="50"/>
      <c r="HUT172" s="50"/>
      <c r="HUU172" s="50"/>
      <c r="HUV172" s="50"/>
      <c r="HUW172" s="50"/>
      <c r="HUX172" s="50"/>
      <c r="HUY172" s="50"/>
      <c r="HUZ172" s="50"/>
      <c r="HVA172" s="50"/>
      <c r="HVB172" s="50"/>
      <c r="HVC172" s="50"/>
      <c r="HVD172" s="50"/>
      <c r="HVE172" s="50"/>
      <c r="HVF172" s="50"/>
      <c r="HVG172" s="50"/>
      <c r="HVH172" s="50"/>
      <c r="HVI172" s="50"/>
      <c r="HVJ172" s="50"/>
      <c r="HVK172" s="50"/>
      <c r="HVL172" s="50"/>
      <c r="HVM172" s="50"/>
      <c r="HVN172" s="50"/>
      <c r="HVO172" s="50"/>
      <c r="HVP172" s="50"/>
      <c r="HVQ172" s="50"/>
      <c r="HVR172" s="50"/>
      <c r="HVS172" s="50"/>
      <c r="HVT172" s="50"/>
      <c r="HVU172" s="50"/>
      <c r="HVV172" s="50"/>
      <c r="HVW172" s="50"/>
      <c r="HVX172" s="50"/>
      <c r="HVY172" s="50"/>
      <c r="HVZ172" s="50"/>
      <c r="HWA172" s="50"/>
      <c r="HWB172" s="50"/>
      <c r="HWC172" s="50"/>
      <c r="HWD172" s="50"/>
      <c r="HWE172" s="50"/>
      <c r="HWF172" s="50"/>
      <c r="HWG172" s="50"/>
      <c r="HWH172" s="50"/>
      <c r="HWI172" s="50"/>
      <c r="HWJ172" s="50"/>
      <c r="HWK172" s="50"/>
      <c r="HWL172" s="50"/>
      <c r="HWM172" s="50"/>
      <c r="HWN172" s="50"/>
      <c r="HWO172" s="50"/>
      <c r="HWP172" s="50"/>
      <c r="HWQ172" s="50"/>
      <c r="HWR172" s="50"/>
      <c r="HWS172" s="50"/>
      <c r="HWT172" s="50"/>
      <c r="HWU172" s="50"/>
      <c r="HWV172" s="50"/>
      <c r="HWW172" s="50"/>
      <c r="HWX172" s="50"/>
      <c r="HWY172" s="50"/>
      <c r="HWZ172" s="50"/>
      <c r="HXA172" s="50"/>
      <c r="HXB172" s="50"/>
      <c r="HXC172" s="50"/>
      <c r="HXD172" s="50"/>
      <c r="HXE172" s="50"/>
      <c r="HXF172" s="50"/>
      <c r="HXG172" s="50"/>
      <c r="HXH172" s="50"/>
      <c r="HXI172" s="50"/>
      <c r="HXJ172" s="50"/>
      <c r="HXK172" s="50"/>
      <c r="HXL172" s="50"/>
      <c r="HXM172" s="50"/>
      <c r="HXN172" s="50"/>
      <c r="HXO172" s="50"/>
      <c r="HXP172" s="50"/>
      <c r="HXQ172" s="50"/>
      <c r="HXR172" s="50"/>
      <c r="HXS172" s="50"/>
      <c r="HXT172" s="50"/>
      <c r="HXU172" s="50"/>
      <c r="HXV172" s="50"/>
      <c r="HXW172" s="50"/>
      <c r="HXX172" s="50"/>
      <c r="HXY172" s="50"/>
      <c r="HXZ172" s="50"/>
      <c r="HYA172" s="50"/>
      <c r="HYB172" s="50"/>
      <c r="HYC172" s="50"/>
      <c r="HYD172" s="50"/>
      <c r="HYE172" s="50"/>
      <c r="HYF172" s="50"/>
      <c r="HYG172" s="50"/>
      <c r="HYH172" s="50"/>
      <c r="HYI172" s="50"/>
      <c r="HYJ172" s="50"/>
      <c r="HYK172" s="50"/>
      <c r="HYL172" s="50"/>
      <c r="HYM172" s="50"/>
      <c r="HYN172" s="50"/>
      <c r="HYO172" s="50"/>
      <c r="HYP172" s="50"/>
      <c r="HYQ172" s="50"/>
      <c r="HYR172" s="50"/>
      <c r="HYS172" s="50"/>
      <c r="HYT172" s="50"/>
      <c r="HYU172" s="50"/>
      <c r="HYV172" s="50"/>
      <c r="HYW172" s="50"/>
      <c r="HYX172" s="50"/>
      <c r="HYY172" s="50"/>
      <c r="HYZ172" s="50"/>
      <c r="HZA172" s="50"/>
      <c r="HZB172" s="50"/>
      <c r="HZC172" s="50"/>
      <c r="HZD172" s="50"/>
      <c r="HZE172" s="50"/>
      <c r="HZF172" s="50"/>
      <c r="HZG172" s="50"/>
      <c r="HZH172" s="50"/>
      <c r="HZI172" s="50"/>
      <c r="HZJ172" s="50"/>
      <c r="HZK172" s="50"/>
      <c r="HZL172" s="50"/>
      <c r="HZM172" s="50"/>
      <c r="HZN172" s="50"/>
      <c r="HZO172" s="50"/>
      <c r="HZP172" s="50"/>
      <c r="HZQ172" s="50"/>
      <c r="HZR172" s="50"/>
      <c r="HZS172" s="50"/>
      <c r="HZT172" s="50"/>
      <c r="HZU172" s="50"/>
      <c r="HZV172" s="50"/>
      <c r="HZW172" s="50"/>
      <c r="HZX172" s="50"/>
      <c r="HZY172" s="50"/>
      <c r="HZZ172" s="50"/>
      <c r="IAA172" s="50"/>
      <c r="IAB172" s="50"/>
      <c r="IAC172" s="50"/>
      <c r="IAD172" s="50"/>
      <c r="IAE172" s="50"/>
      <c r="IAF172" s="50"/>
      <c r="IAG172" s="50"/>
      <c r="IAH172" s="50"/>
      <c r="IAI172" s="50"/>
      <c r="IAJ172" s="50"/>
      <c r="IAK172" s="50"/>
      <c r="IAL172" s="50"/>
      <c r="IAM172" s="50"/>
      <c r="IAN172" s="50"/>
      <c r="IAO172" s="50"/>
      <c r="IAP172" s="50"/>
      <c r="IAQ172" s="50"/>
      <c r="IAR172" s="50"/>
      <c r="IAS172" s="50"/>
      <c r="IAT172" s="50"/>
      <c r="IAU172" s="50"/>
      <c r="IAV172" s="50"/>
      <c r="IAW172" s="50"/>
      <c r="IAX172" s="50"/>
      <c r="IAY172" s="50"/>
      <c r="IAZ172" s="50"/>
      <c r="IBA172" s="50"/>
      <c r="IBB172" s="50"/>
      <c r="IBC172" s="50"/>
      <c r="IBD172" s="50"/>
      <c r="IBE172" s="50"/>
      <c r="IBF172" s="50"/>
      <c r="IBG172" s="50"/>
      <c r="IBH172" s="50"/>
      <c r="IBJ172" s="50"/>
      <c r="IBL172" s="50"/>
      <c r="IBM172" s="50"/>
      <c r="IBN172" s="50"/>
      <c r="IBO172" s="50"/>
      <c r="IBP172" s="50"/>
      <c r="IBQ172" s="50"/>
      <c r="IBR172" s="50"/>
      <c r="IBS172" s="50"/>
      <c r="IBX172" s="50"/>
      <c r="IBY172" s="50"/>
      <c r="IBZ172" s="50"/>
      <c r="ICA172" s="50"/>
      <c r="ICB172" s="50"/>
      <c r="ICC172" s="50"/>
      <c r="ICD172" s="50"/>
      <c r="ICE172" s="50"/>
      <c r="ICF172" s="50"/>
      <c r="ICG172" s="50"/>
      <c r="ICH172" s="50"/>
      <c r="ICI172" s="50"/>
      <c r="ICJ172" s="50"/>
      <c r="ICK172" s="50"/>
      <c r="ICL172" s="50"/>
      <c r="ICM172" s="50"/>
      <c r="ICN172" s="50"/>
      <c r="ICO172" s="50"/>
      <c r="ICP172" s="50"/>
      <c r="ICQ172" s="50"/>
      <c r="ICR172" s="50"/>
      <c r="ICS172" s="50"/>
      <c r="ICT172" s="50"/>
      <c r="ICU172" s="50"/>
      <c r="ICV172" s="50"/>
      <c r="ICW172" s="50"/>
      <c r="ICX172" s="50"/>
      <c r="ICY172" s="50"/>
      <c r="ICZ172" s="50"/>
      <c r="IDA172" s="50"/>
      <c r="IDB172" s="50"/>
      <c r="IDC172" s="50"/>
      <c r="IDD172" s="50"/>
      <c r="IDE172" s="50"/>
      <c r="IDF172" s="50"/>
      <c r="IDG172" s="50"/>
      <c r="IDH172" s="50"/>
      <c r="IDI172" s="50"/>
      <c r="IDJ172" s="50"/>
      <c r="IDK172" s="50"/>
      <c r="IDL172" s="50"/>
      <c r="IDM172" s="50"/>
      <c r="IDN172" s="50"/>
      <c r="IDO172" s="50"/>
      <c r="IDP172" s="50"/>
      <c r="IDQ172" s="50"/>
      <c r="IDR172" s="50"/>
      <c r="IDS172" s="50"/>
      <c r="IDT172" s="50"/>
      <c r="IDU172" s="50"/>
      <c r="IDV172" s="50"/>
      <c r="IDW172" s="50"/>
      <c r="IDX172" s="50"/>
      <c r="IDY172" s="50"/>
      <c r="IDZ172" s="50"/>
      <c r="IEA172" s="50"/>
      <c r="IEB172" s="50"/>
      <c r="IEC172" s="50"/>
      <c r="IED172" s="50"/>
      <c r="IEE172" s="50"/>
      <c r="IEF172" s="50"/>
      <c r="IEG172" s="50"/>
      <c r="IEH172" s="50"/>
      <c r="IEI172" s="50"/>
      <c r="IEJ172" s="50"/>
      <c r="IEK172" s="50"/>
      <c r="IEL172" s="50"/>
      <c r="IEM172" s="50"/>
      <c r="IEN172" s="50"/>
      <c r="IEO172" s="50"/>
      <c r="IEP172" s="50"/>
      <c r="IEQ172" s="50"/>
      <c r="IER172" s="50"/>
      <c r="IES172" s="50"/>
      <c r="IET172" s="50"/>
      <c r="IEU172" s="50"/>
      <c r="IEV172" s="50"/>
      <c r="IEW172" s="50"/>
      <c r="IEX172" s="50"/>
      <c r="IEY172" s="50"/>
      <c r="IEZ172" s="50"/>
      <c r="IFA172" s="50"/>
      <c r="IFB172" s="50"/>
      <c r="IFC172" s="50"/>
      <c r="IFD172" s="50"/>
      <c r="IFE172" s="50"/>
      <c r="IFF172" s="50"/>
      <c r="IFG172" s="50"/>
      <c r="IFH172" s="50"/>
      <c r="IFI172" s="50"/>
      <c r="IFJ172" s="50"/>
      <c r="IFK172" s="50"/>
      <c r="IFL172" s="50"/>
      <c r="IFM172" s="50"/>
      <c r="IFN172" s="50"/>
      <c r="IFO172" s="50"/>
      <c r="IFP172" s="50"/>
      <c r="IFQ172" s="50"/>
      <c r="IFR172" s="50"/>
      <c r="IFS172" s="50"/>
      <c r="IFT172" s="50"/>
      <c r="IFU172" s="50"/>
      <c r="IFV172" s="50"/>
      <c r="IFW172" s="50"/>
      <c r="IFX172" s="50"/>
      <c r="IFY172" s="50"/>
      <c r="IFZ172" s="50"/>
      <c r="IGA172" s="50"/>
      <c r="IGB172" s="50"/>
      <c r="IGC172" s="50"/>
      <c r="IGD172" s="50"/>
      <c r="IGE172" s="50"/>
      <c r="IGF172" s="50"/>
      <c r="IGG172" s="50"/>
      <c r="IGH172" s="50"/>
      <c r="IGI172" s="50"/>
      <c r="IGJ172" s="50"/>
      <c r="IGK172" s="50"/>
      <c r="IGL172" s="50"/>
      <c r="IGM172" s="50"/>
      <c r="IGN172" s="50"/>
      <c r="IGO172" s="50"/>
      <c r="IGP172" s="50"/>
      <c r="IGQ172" s="50"/>
      <c r="IGR172" s="50"/>
      <c r="IGS172" s="50"/>
      <c r="IGT172" s="50"/>
      <c r="IGU172" s="50"/>
      <c r="IGV172" s="50"/>
      <c r="IGW172" s="50"/>
      <c r="IGX172" s="50"/>
      <c r="IGY172" s="50"/>
      <c r="IGZ172" s="50"/>
      <c r="IHA172" s="50"/>
      <c r="IHB172" s="50"/>
      <c r="IHC172" s="50"/>
      <c r="IHD172" s="50"/>
      <c r="IHE172" s="50"/>
      <c r="IHF172" s="50"/>
      <c r="IHG172" s="50"/>
      <c r="IHH172" s="50"/>
      <c r="IHI172" s="50"/>
      <c r="IHJ172" s="50"/>
      <c r="IHK172" s="50"/>
      <c r="IHL172" s="50"/>
      <c r="IHM172" s="50"/>
      <c r="IHN172" s="50"/>
      <c r="IHO172" s="50"/>
      <c r="IHP172" s="50"/>
      <c r="IHQ172" s="50"/>
      <c r="IHR172" s="50"/>
      <c r="IHS172" s="50"/>
      <c r="IHT172" s="50"/>
      <c r="IHU172" s="50"/>
      <c r="IHV172" s="50"/>
      <c r="IHW172" s="50"/>
      <c r="IHX172" s="50"/>
      <c r="IHY172" s="50"/>
      <c r="IHZ172" s="50"/>
      <c r="IIA172" s="50"/>
      <c r="IIB172" s="50"/>
      <c r="IIC172" s="50"/>
      <c r="IID172" s="50"/>
      <c r="IIE172" s="50"/>
      <c r="IIF172" s="50"/>
      <c r="IIG172" s="50"/>
      <c r="IIH172" s="50"/>
      <c r="III172" s="50"/>
      <c r="IIJ172" s="50"/>
      <c r="IIK172" s="50"/>
      <c r="IIL172" s="50"/>
      <c r="IIM172" s="50"/>
      <c r="IIN172" s="50"/>
      <c r="IIO172" s="50"/>
      <c r="IIP172" s="50"/>
      <c r="IIQ172" s="50"/>
      <c r="IIR172" s="50"/>
      <c r="IIS172" s="50"/>
      <c r="IIT172" s="50"/>
      <c r="IIU172" s="50"/>
      <c r="IIV172" s="50"/>
      <c r="IIW172" s="50"/>
      <c r="IIX172" s="50"/>
      <c r="IIY172" s="50"/>
      <c r="IIZ172" s="50"/>
      <c r="IJA172" s="50"/>
      <c r="IJB172" s="50"/>
      <c r="IJC172" s="50"/>
      <c r="IJD172" s="50"/>
      <c r="IJE172" s="50"/>
      <c r="IJF172" s="50"/>
      <c r="IJG172" s="50"/>
      <c r="IJH172" s="50"/>
      <c r="IJI172" s="50"/>
      <c r="IJJ172" s="50"/>
      <c r="IJK172" s="50"/>
      <c r="IJL172" s="50"/>
      <c r="IJM172" s="50"/>
      <c r="IJN172" s="50"/>
      <c r="IJO172" s="50"/>
      <c r="IJP172" s="50"/>
      <c r="IJQ172" s="50"/>
      <c r="IJR172" s="50"/>
      <c r="IJS172" s="50"/>
      <c r="IJT172" s="50"/>
      <c r="IJU172" s="50"/>
      <c r="IJV172" s="50"/>
      <c r="IJW172" s="50"/>
      <c r="IJX172" s="50"/>
      <c r="IJY172" s="50"/>
      <c r="IJZ172" s="50"/>
      <c r="IKA172" s="50"/>
      <c r="IKB172" s="50"/>
      <c r="IKC172" s="50"/>
      <c r="IKD172" s="50"/>
      <c r="IKE172" s="50"/>
      <c r="IKF172" s="50"/>
      <c r="IKG172" s="50"/>
      <c r="IKH172" s="50"/>
      <c r="IKI172" s="50"/>
      <c r="IKJ172" s="50"/>
      <c r="IKK172" s="50"/>
      <c r="IKL172" s="50"/>
      <c r="IKM172" s="50"/>
      <c r="IKN172" s="50"/>
      <c r="IKO172" s="50"/>
      <c r="IKP172" s="50"/>
      <c r="IKQ172" s="50"/>
      <c r="IKR172" s="50"/>
      <c r="IKS172" s="50"/>
      <c r="IKT172" s="50"/>
      <c r="IKU172" s="50"/>
      <c r="IKV172" s="50"/>
      <c r="IKW172" s="50"/>
      <c r="IKX172" s="50"/>
      <c r="IKY172" s="50"/>
      <c r="IKZ172" s="50"/>
      <c r="ILA172" s="50"/>
      <c r="ILB172" s="50"/>
      <c r="ILC172" s="50"/>
      <c r="ILD172" s="50"/>
      <c r="ILF172" s="50"/>
      <c r="ILH172" s="50"/>
      <c r="ILI172" s="50"/>
      <c r="ILJ172" s="50"/>
      <c r="ILK172" s="50"/>
      <c r="ILL172" s="50"/>
      <c r="ILM172" s="50"/>
      <c r="ILN172" s="50"/>
      <c r="ILO172" s="50"/>
      <c r="ILT172" s="50"/>
      <c r="ILU172" s="50"/>
      <c r="ILV172" s="50"/>
      <c r="ILW172" s="50"/>
      <c r="ILX172" s="50"/>
      <c r="ILY172" s="50"/>
      <c r="ILZ172" s="50"/>
      <c r="IMA172" s="50"/>
      <c r="IMB172" s="50"/>
      <c r="IMC172" s="50"/>
      <c r="IMD172" s="50"/>
      <c r="IME172" s="50"/>
      <c r="IMF172" s="50"/>
      <c r="IMG172" s="50"/>
      <c r="IMH172" s="50"/>
      <c r="IMI172" s="50"/>
      <c r="IMJ172" s="50"/>
      <c r="IMK172" s="50"/>
      <c r="IML172" s="50"/>
      <c r="IMM172" s="50"/>
      <c r="IMN172" s="50"/>
      <c r="IMO172" s="50"/>
      <c r="IMP172" s="50"/>
      <c r="IMQ172" s="50"/>
      <c r="IMR172" s="50"/>
      <c r="IMS172" s="50"/>
      <c r="IMT172" s="50"/>
      <c r="IMU172" s="50"/>
      <c r="IMV172" s="50"/>
      <c r="IMW172" s="50"/>
      <c r="IMX172" s="50"/>
      <c r="IMY172" s="50"/>
      <c r="IMZ172" s="50"/>
      <c r="INA172" s="50"/>
      <c r="INB172" s="50"/>
      <c r="INC172" s="50"/>
      <c r="IND172" s="50"/>
      <c r="INE172" s="50"/>
      <c r="INF172" s="50"/>
      <c r="ING172" s="50"/>
      <c r="INH172" s="50"/>
      <c r="INI172" s="50"/>
      <c r="INJ172" s="50"/>
      <c r="INK172" s="50"/>
      <c r="INL172" s="50"/>
      <c r="INM172" s="50"/>
      <c r="INN172" s="50"/>
      <c r="INO172" s="50"/>
      <c r="INP172" s="50"/>
      <c r="INQ172" s="50"/>
      <c r="INR172" s="50"/>
      <c r="INS172" s="50"/>
      <c r="INT172" s="50"/>
      <c r="INU172" s="50"/>
      <c r="INV172" s="50"/>
      <c r="INW172" s="50"/>
      <c r="INX172" s="50"/>
      <c r="INY172" s="50"/>
      <c r="INZ172" s="50"/>
      <c r="IOA172" s="50"/>
      <c r="IOB172" s="50"/>
      <c r="IOC172" s="50"/>
      <c r="IOD172" s="50"/>
      <c r="IOE172" s="50"/>
      <c r="IOF172" s="50"/>
      <c r="IOG172" s="50"/>
      <c r="IOH172" s="50"/>
      <c r="IOI172" s="50"/>
      <c r="IOJ172" s="50"/>
      <c r="IOK172" s="50"/>
      <c r="IOL172" s="50"/>
      <c r="IOM172" s="50"/>
      <c r="ION172" s="50"/>
      <c r="IOO172" s="50"/>
      <c r="IOP172" s="50"/>
      <c r="IOQ172" s="50"/>
      <c r="IOR172" s="50"/>
      <c r="IOS172" s="50"/>
      <c r="IOT172" s="50"/>
      <c r="IOU172" s="50"/>
      <c r="IOV172" s="50"/>
      <c r="IOW172" s="50"/>
      <c r="IOX172" s="50"/>
      <c r="IOY172" s="50"/>
      <c r="IOZ172" s="50"/>
      <c r="IPA172" s="50"/>
      <c r="IPB172" s="50"/>
      <c r="IPC172" s="50"/>
      <c r="IPD172" s="50"/>
      <c r="IPE172" s="50"/>
      <c r="IPF172" s="50"/>
      <c r="IPG172" s="50"/>
      <c r="IPH172" s="50"/>
      <c r="IPI172" s="50"/>
      <c r="IPJ172" s="50"/>
      <c r="IPK172" s="50"/>
      <c r="IPL172" s="50"/>
      <c r="IPM172" s="50"/>
      <c r="IPN172" s="50"/>
      <c r="IPO172" s="50"/>
      <c r="IPP172" s="50"/>
      <c r="IPQ172" s="50"/>
      <c r="IPR172" s="50"/>
      <c r="IPS172" s="50"/>
      <c r="IPT172" s="50"/>
      <c r="IPU172" s="50"/>
      <c r="IPV172" s="50"/>
      <c r="IPW172" s="50"/>
      <c r="IPX172" s="50"/>
      <c r="IPY172" s="50"/>
      <c r="IPZ172" s="50"/>
      <c r="IQA172" s="50"/>
      <c r="IQB172" s="50"/>
      <c r="IQC172" s="50"/>
      <c r="IQD172" s="50"/>
      <c r="IQE172" s="50"/>
      <c r="IQF172" s="50"/>
      <c r="IQG172" s="50"/>
      <c r="IQH172" s="50"/>
      <c r="IQI172" s="50"/>
      <c r="IQJ172" s="50"/>
      <c r="IQK172" s="50"/>
      <c r="IQL172" s="50"/>
      <c r="IQM172" s="50"/>
      <c r="IQN172" s="50"/>
      <c r="IQO172" s="50"/>
      <c r="IQP172" s="50"/>
      <c r="IQQ172" s="50"/>
      <c r="IQR172" s="50"/>
      <c r="IQS172" s="50"/>
      <c r="IQT172" s="50"/>
      <c r="IQU172" s="50"/>
      <c r="IQV172" s="50"/>
      <c r="IQW172" s="50"/>
      <c r="IQX172" s="50"/>
      <c r="IQY172" s="50"/>
      <c r="IQZ172" s="50"/>
      <c r="IRA172" s="50"/>
      <c r="IRB172" s="50"/>
      <c r="IRC172" s="50"/>
      <c r="IRD172" s="50"/>
      <c r="IRE172" s="50"/>
      <c r="IRF172" s="50"/>
      <c r="IRG172" s="50"/>
      <c r="IRH172" s="50"/>
      <c r="IRI172" s="50"/>
      <c r="IRJ172" s="50"/>
      <c r="IRK172" s="50"/>
      <c r="IRL172" s="50"/>
      <c r="IRM172" s="50"/>
      <c r="IRN172" s="50"/>
      <c r="IRO172" s="50"/>
      <c r="IRP172" s="50"/>
      <c r="IRQ172" s="50"/>
      <c r="IRR172" s="50"/>
      <c r="IRS172" s="50"/>
      <c r="IRT172" s="50"/>
      <c r="IRU172" s="50"/>
      <c r="IRV172" s="50"/>
      <c r="IRW172" s="50"/>
      <c r="IRX172" s="50"/>
      <c r="IRY172" s="50"/>
      <c r="IRZ172" s="50"/>
      <c r="ISA172" s="50"/>
      <c r="ISB172" s="50"/>
      <c r="ISC172" s="50"/>
      <c r="ISD172" s="50"/>
      <c r="ISE172" s="50"/>
      <c r="ISF172" s="50"/>
      <c r="ISG172" s="50"/>
      <c r="ISH172" s="50"/>
      <c r="ISI172" s="50"/>
      <c r="ISJ172" s="50"/>
      <c r="ISK172" s="50"/>
      <c r="ISL172" s="50"/>
      <c r="ISM172" s="50"/>
      <c r="ISN172" s="50"/>
      <c r="ISO172" s="50"/>
      <c r="ISP172" s="50"/>
      <c r="ISQ172" s="50"/>
      <c r="ISR172" s="50"/>
      <c r="ISS172" s="50"/>
      <c r="IST172" s="50"/>
      <c r="ISU172" s="50"/>
      <c r="ISV172" s="50"/>
      <c r="ISW172" s="50"/>
      <c r="ISX172" s="50"/>
      <c r="ISY172" s="50"/>
      <c r="ISZ172" s="50"/>
      <c r="ITA172" s="50"/>
      <c r="ITB172" s="50"/>
      <c r="ITC172" s="50"/>
      <c r="ITD172" s="50"/>
      <c r="ITE172" s="50"/>
      <c r="ITF172" s="50"/>
      <c r="ITG172" s="50"/>
      <c r="ITH172" s="50"/>
      <c r="ITI172" s="50"/>
      <c r="ITJ172" s="50"/>
      <c r="ITK172" s="50"/>
      <c r="ITL172" s="50"/>
      <c r="ITM172" s="50"/>
      <c r="ITN172" s="50"/>
      <c r="ITO172" s="50"/>
      <c r="ITP172" s="50"/>
      <c r="ITQ172" s="50"/>
      <c r="ITR172" s="50"/>
      <c r="ITS172" s="50"/>
      <c r="ITT172" s="50"/>
      <c r="ITU172" s="50"/>
      <c r="ITV172" s="50"/>
      <c r="ITW172" s="50"/>
      <c r="ITX172" s="50"/>
      <c r="ITY172" s="50"/>
      <c r="ITZ172" s="50"/>
      <c r="IUA172" s="50"/>
      <c r="IUB172" s="50"/>
      <c r="IUC172" s="50"/>
      <c r="IUD172" s="50"/>
      <c r="IUE172" s="50"/>
      <c r="IUF172" s="50"/>
      <c r="IUG172" s="50"/>
      <c r="IUH172" s="50"/>
      <c r="IUI172" s="50"/>
      <c r="IUJ172" s="50"/>
      <c r="IUK172" s="50"/>
      <c r="IUL172" s="50"/>
      <c r="IUM172" s="50"/>
      <c r="IUN172" s="50"/>
      <c r="IUO172" s="50"/>
      <c r="IUP172" s="50"/>
      <c r="IUQ172" s="50"/>
      <c r="IUR172" s="50"/>
      <c r="IUS172" s="50"/>
      <c r="IUT172" s="50"/>
      <c r="IUU172" s="50"/>
      <c r="IUV172" s="50"/>
      <c r="IUW172" s="50"/>
      <c r="IUX172" s="50"/>
      <c r="IUY172" s="50"/>
      <c r="IUZ172" s="50"/>
      <c r="IVB172" s="50"/>
      <c r="IVD172" s="50"/>
      <c r="IVE172" s="50"/>
      <c r="IVF172" s="50"/>
      <c r="IVG172" s="50"/>
      <c r="IVH172" s="50"/>
      <c r="IVI172" s="50"/>
      <c r="IVJ172" s="50"/>
      <c r="IVK172" s="50"/>
      <c r="IVP172" s="50"/>
      <c r="IVQ172" s="50"/>
      <c r="IVR172" s="50"/>
      <c r="IVS172" s="50"/>
      <c r="IVT172" s="50"/>
      <c r="IVU172" s="50"/>
      <c r="IVV172" s="50"/>
      <c r="IVW172" s="50"/>
      <c r="IVX172" s="50"/>
      <c r="IVY172" s="50"/>
      <c r="IVZ172" s="50"/>
      <c r="IWA172" s="50"/>
      <c r="IWB172" s="50"/>
      <c r="IWC172" s="50"/>
      <c r="IWD172" s="50"/>
      <c r="IWE172" s="50"/>
      <c r="IWF172" s="50"/>
      <c r="IWG172" s="50"/>
      <c r="IWH172" s="50"/>
      <c r="IWI172" s="50"/>
      <c r="IWJ172" s="50"/>
      <c r="IWK172" s="50"/>
      <c r="IWL172" s="50"/>
      <c r="IWM172" s="50"/>
      <c r="IWN172" s="50"/>
      <c r="IWO172" s="50"/>
      <c r="IWP172" s="50"/>
      <c r="IWQ172" s="50"/>
      <c r="IWR172" s="50"/>
      <c r="IWS172" s="50"/>
      <c r="IWT172" s="50"/>
      <c r="IWU172" s="50"/>
      <c r="IWV172" s="50"/>
      <c r="IWW172" s="50"/>
      <c r="IWX172" s="50"/>
      <c r="IWY172" s="50"/>
      <c r="IWZ172" s="50"/>
      <c r="IXA172" s="50"/>
      <c r="IXB172" s="50"/>
      <c r="IXC172" s="50"/>
      <c r="IXD172" s="50"/>
      <c r="IXE172" s="50"/>
      <c r="IXF172" s="50"/>
      <c r="IXG172" s="50"/>
      <c r="IXH172" s="50"/>
      <c r="IXI172" s="50"/>
      <c r="IXJ172" s="50"/>
      <c r="IXK172" s="50"/>
      <c r="IXL172" s="50"/>
      <c r="IXM172" s="50"/>
      <c r="IXN172" s="50"/>
      <c r="IXO172" s="50"/>
      <c r="IXP172" s="50"/>
      <c r="IXQ172" s="50"/>
      <c r="IXR172" s="50"/>
      <c r="IXS172" s="50"/>
      <c r="IXT172" s="50"/>
      <c r="IXU172" s="50"/>
      <c r="IXV172" s="50"/>
      <c r="IXW172" s="50"/>
      <c r="IXX172" s="50"/>
      <c r="IXY172" s="50"/>
      <c r="IXZ172" s="50"/>
      <c r="IYA172" s="50"/>
      <c r="IYB172" s="50"/>
      <c r="IYC172" s="50"/>
      <c r="IYD172" s="50"/>
      <c r="IYE172" s="50"/>
      <c r="IYF172" s="50"/>
      <c r="IYG172" s="50"/>
      <c r="IYH172" s="50"/>
      <c r="IYI172" s="50"/>
      <c r="IYJ172" s="50"/>
      <c r="IYK172" s="50"/>
      <c r="IYL172" s="50"/>
      <c r="IYM172" s="50"/>
      <c r="IYN172" s="50"/>
      <c r="IYO172" s="50"/>
      <c r="IYP172" s="50"/>
      <c r="IYQ172" s="50"/>
      <c r="IYR172" s="50"/>
      <c r="IYS172" s="50"/>
      <c r="IYT172" s="50"/>
      <c r="IYU172" s="50"/>
      <c r="IYV172" s="50"/>
      <c r="IYW172" s="50"/>
      <c r="IYX172" s="50"/>
      <c r="IYY172" s="50"/>
      <c r="IYZ172" s="50"/>
      <c r="IZA172" s="50"/>
      <c r="IZB172" s="50"/>
      <c r="IZC172" s="50"/>
      <c r="IZD172" s="50"/>
      <c r="IZE172" s="50"/>
      <c r="IZF172" s="50"/>
      <c r="IZG172" s="50"/>
      <c r="IZH172" s="50"/>
      <c r="IZI172" s="50"/>
      <c r="IZJ172" s="50"/>
      <c r="IZK172" s="50"/>
      <c r="IZL172" s="50"/>
      <c r="IZM172" s="50"/>
      <c r="IZN172" s="50"/>
      <c r="IZO172" s="50"/>
      <c r="IZP172" s="50"/>
      <c r="IZQ172" s="50"/>
      <c r="IZR172" s="50"/>
      <c r="IZS172" s="50"/>
      <c r="IZT172" s="50"/>
      <c r="IZU172" s="50"/>
      <c r="IZV172" s="50"/>
      <c r="IZW172" s="50"/>
      <c r="IZX172" s="50"/>
      <c r="IZY172" s="50"/>
      <c r="IZZ172" s="50"/>
      <c r="JAA172" s="50"/>
      <c r="JAB172" s="50"/>
      <c r="JAC172" s="50"/>
      <c r="JAD172" s="50"/>
      <c r="JAE172" s="50"/>
      <c r="JAF172" s="50"/>
      <c r="JAG172" s="50"/>
      <c r="JAH172" s="50"/>
      <c r="JAI172" s="50"/>
      <c r="JAJ172" s="50"/>
      <c r="JAK172" s="50"/>
      <c r="JAL172" s="50"/>
      <c r="JAM172" s="50"/>
      <c r="JAN172" s="50"/>
      <c r="JAO172" s="50"/>
      <c r="JAP172" s="50"/>
      <c r="JAQ172" s="50"/>
      <c r="JAR172" s="50"/>
      <c r="JAS172" s="50"/>
      <c r="JAT172" s="50"/>
      <c r="JAU172" s="50"/>
      <c r="JAV172" s="50"/>
      <c r="JAW172" s="50"/>
      <c r="JAX172" s="50"/>
      <c r="JAY172" s="50"/>
      <c r="JAZ172" s="50"/>
      <c r="JBA172" s="50"/>
      <c r="JBB172" s="50"/>
      <c r="JBC172" s="50"/>
      <c r="JBD172" s="50"/>
      <c r="JBE172" s="50"/>
      <c r="JBF172" s="50"/>
      <c r="JBG172" s="50"/>
      <c r="JBH172" s="50"/>
      <c r="JBI172" s="50"/>
      <c r="JBJ172" s="50"/>
      <c r="JBK172" s="50"/>
      <c r="JBL172" s="50"/>
      <c r="JBM172" s="50"/>
      <c r="JBN172" s="50"/>
      <c r="JBO172" s="50"/>
      <c r="JBP172" s="50"/>
      <c r="JBQ172" s="50"/>
      <c r="JBR172" s="50"/>
      <c r="JBS172" s="50"/>
      <c r="JBT172" s="50"/>
      <c r="JBU172" s="50"/>
      <c r="JBV172" s="50"/>
      <c r="JBW172" s="50"/>
      <c r="JBX172" s="50"/>
      <c r="JBY172" s="50"/>
      <c r="JBZ172" s="50"/>
      <c r="JCA172" s="50"/>
      <c r="JCB172" s="50"/>
      <c r="JCC172" s="50"/>
      <c r="JCD172" s="50"/>
      <c r="JCE172" s="50"/>
      <c r="JCF172" s="50"/>
      <c r="JCG172" s="50"/>
      <c r="JCH172" s="50"/>
      <c r="JCI172" s="50"/>
      <c r="JCJ172" s="50"/>
      <c r="JCK172" s="50"/>
      <c r="JCL172" s="50"/>
      <c r="JCM172" s="50"/>
      <c r="JCN172" s="50"/>
      <c r="JCO172" s="50"/>
      <c r="JCP172" s="50"/>
      <c r="JCQ172" s="50"/>
      <c r="JCR172" s="50"/>
      <c r="JCS172" s="50"/>
      <c r="JCT172" s="50"/>
      <c r="JCU172" s="50"/>
      <c r="JCV172" s="50"/>
      <c r="JCW172" s="50"/>
      <c r="JCX172" s="50"/>
      <c r="JCY172" s="50"/>
      <c r="JCZ172" s="50"/>
      <c r="JDA172" s="50"/>
      <c r="JDB172" s="50"/>
      <c r="JDC172" s="50"/>
      <c r="JDD172" s="50"/>
      <c r="JDE172" s="50"/>
      <c r="JDF172" s="50"/>
      <c r="JDG172" s="50"/>
      <c r="JDH172" s="50"/>
      <c r="JDI172" s="50"/>
      <c r="JDJ172" s="50"/>
      <c r="JDK172" s="50"/>
      <c r="JDL172" s="50"/>
      <c r="JDM172" s="50"/>
      <c r="JDN172" s="50"/>
      <c r="JDO172" s="50"/>
      <c r="JDP172" s="50"/>
      <c r="JDQ172" s="50"/>
      <c r="JDR172" s="50"/>
      <c r="JDS172" s="50"/>
      <c r="JDT172" s="50"/>
      <c r="JDU172" s="50"/>
      <c r="JDV172" s="50"/>
      <c r="JDW172" s="50"/>
      <c r="JDX172" s="50"/>
      <c r="JDY172" s="50"/>
      <c r="JDZ172" s="50"/>
      <c r="JEA172" s="50"/>
      <c r="JEB172" s="50"/>
      <c r="JEC172" s="50"/>
      <c r="JED172" s="50"/>
      <c r="JEE172" s="50"/>
      <c r="JEF172" s="50"/>
      <c r="JEG172" s="50"/>
      <c r="JEH172" s="50"/>
      <c r="JEI172" s="50"/>
      <c r="JEJ172" s="50"/>
      <c r="JEK172" s="50"/>
      <c r="JEL172" s="50"/>
      <c r="JEM172" s="50"/>
      <c r="JEN172" s="50"/>
      <c r="JEO172" s="50"/>
      <c r="JEP172" s="50"/>
      <c r="JEQ172" s="50"/>
      <c r="JER172" s="50"/>
      <c r="JES172" s="50"/>
      <c r="JET172" s="50"/>
      <c r="JEU172" s="50"/>
      <c r="JEV172" s="50"/>
      <c r="JEX172" s="50"/>
      <c r="JEZ172" s="50"/>
      <c r="JFA172" s="50"/>
      <c r="JFB172" s="50"/>
      <c r="JFC172" s="50"/>
      <c r="JFD172" s="50"/>
      <c r="JFE172" s="50"/>
      <c r="JFF172" s="50"/>
      <c r="JFG172" s="50"/>
      <c r="JFL172" s="50"/>
      <c r="JFM172" s="50"/>
      <c r="JFN172" s="50"/>
      <c r="JFO172" s="50"/>
      <c r="JFP172" s="50"/>
      <c r="JFQ172" s="50"/>
      <c r="JFR172" s="50"/>
      <c r="JFS172" s="50"/>
      <c r="JFT172" s="50"/>
      <c r="JFU172" s="50"/>
      <c r="JFV172" s="50"/>
      <c r="JFW172" s="50"/>
      <c r="JFX172" s="50"/>
      <c r="JFY172" s="50"/>
      <c r="JFZ172" s="50"/>
      <c r="JGA172" s="50"/>
      <c r="JGB172" s="50"/>
      <c r="JGC172" s="50"/>
      <c r="JGD172" s="50"/>
      <c r="JGE172" s="50"/>
      <c r="JGF172" s="50"/>
      <c r="JGG172" s="50"/>
      <c r="JGH172" s="50"/>
      <c r="JGI172" s="50"/>
      <c r="JGJ172" s="50"/>
      <c r="JGK172" s="50"/>
      <c r="JGL172" s="50"/>
      <c r="JGM172" s="50"/>
      <c r="JGN172" s="50"/>
      <c r="JGO172" s="50"/>
      <c r="JGP172" s="50"/>
      <c r="JGQ172" s="50"/>
      <c r="JGR172" s="50"/>
      <c r="JGS172" s="50"/>
      <c r="JGT172" s="50"/>
      <c r="JGU172" s="50"/>
      <c r="JGV172" s="50"/>
      <c r="JGW172" s="50"/>
      <c r="JGX172" s="50"/>
      <c r="JGY172" s="50"/>
      <c r="JGZ172" s="50"/>
      <c r="JHA172" s="50"/>
      <c r="JHB172" s="50"/>
      <c r="JHC172" s="50"/>
      <c r="JHD172" s="50"/>
      <c r="JHE172" s="50"/>
      <c r="JHF172" s="50"/>
      <c r="JHG172" s="50"/>
      <c r="JHH172" s="50"/>
      <c r="JHI172" s="50"/>
      <c r="JHJ172" s="50"/>
      <c r="JHK172" s="50"/>
      <c r="JHL172" s="50"/>
      <c r="JHM172" s="50"/>
      <c r="JHN172" s="50"/>
      <c r="JHO172" s="50"/>
      <c r="JHP172" s="50"/>
      <c r="JHQ172" s="50"/>
      <c r="JHR172" s="50"/>
      <c r="JHS172" s="50"/>
      <c r="JHT172" s="50"/>
      <c r="JHU172" s="50"/>
      <c r="JHV172" s="50"/>
      <c r="JHW172" s="50"/>
      <c r="JHX172" s="50"/>
      <c r="JHY172" s="50"/>
      <c r="JHZ172" s="50"/>
      <c r="JIA172" s="50"/>
      <c r="JIB172" s="50"/>
      <c r="JIC172" s="50"/>
      <c r="JID172" s="50"/>
      <c r="JIE172" s="50"/>
      <c r="JIF172" s="50"/>
      <c r="JIG172" s="50"/>
      <c r="JIH172" s="50"/>
      <c r="JII172" s="50"/>
      <c r="JIJ172" s="50"/>
      <c r="JIK172" s="50"/>
      <c r="JIL172" s="50"/>
      <c r="JIM172" s="50"/>
      <c r="JIN172" s="50"/>
      <c r="JIO172" s="50"/>
      <c r="JIP172" s="50"/>
      <c r="JIQ172" s="50"/>
      <c r="JIR172" s="50"/>
      <c r="JIS172" s="50"/>
      <c r="JIT172" s="50"/>
      <c r="JIU172" s="50"/>
      <c r="JIV172" s="50"/>
      <c r="JIW172" s="50"/>
      <c r="JIX172" s="50"/>
      <c r="JIY172" s="50"/>
      <c r="JIZ172" s="50"/>
      <c r="JJA172" s="50"/>
      <c r="JJB172" s="50"/>
      <c r="JJC172" s="50"/>
      <c r="JJD172" s="50"/>
      <c r="JJE172" s="50"/>
      <c r="JJF172" s="50"/>
      <c r="JJG172" s="50"/>
      <c r="JJH172" s="50"/>
      <c r="JJI172" s="50"/>
      <c r="JJJ172" s="50"/>
      <c r="JJK172" s="50"/>
      <c r="JJL172" s="50"/>
      <c r="JJM172" s="50"/>
      <c r="JJN172" s="50"/>
      <c r="JJO172" s="50"/>
      <c r="JJP172" s="50"/>
      <c r="JJQ172" s="50"/>
      <c r="JJR172" s="50"/>
      <c r="JJS172" s="50"/>
      <c r="JJT172" s="50"/>
      <c r="JJU172" s="50"/>
      <c r="JJV172" s="50"/>
      <c r="JJW172" s="50"/>
      <c r="JJX172" s="50"/>
      <c r="JJY172" s="50"/>
      <c r="JJZ172" s="50"/>
      <c r="JKA172" s="50"/>
      <c r="JKB172" s="50"/>
      <c r="JKC172" s="50"/>
      <c r="JKD172" s="50"/>
      <c r="JKE172" s="50"/>
      <c r="JKF172" s="50"/>
      <c r="JKG172" s="50"/>
      <c r="JKH172" s="50"/>
      <c r="JKI172" s="50"/>
      <c r="JKJ172" s="50"/>
      <c r="JKK172" s="50"/>
      <c r="JKL172" s="50"/>
      <c r="JKM172" s="50"/>
      <c r="JKN172" s="50"/>
      <c r="JKO172" s="50"/>
      <c r="JKP172" s="50"/>
      <c r="JKQ172" s="50"/>
      <c r="JKR172" s="50"/>
      <c r="JKS172" s="50"/>
      <c r="JKT172" s="50"/>
      <c r="JKU172" s="50"/>
      <c r="JKV172" s="50"/>
      <c r="JKW172" s="50"/>
      <c r="JKX172" s="50"/>
      <c r="JKY172" s="50"/>
      <c r="JKZ172" s="50"/>
      <c r="JLA172" s="50"/>
      <c r="JLB172" s="50"/>
      <c r="JLC172" s="50"/>
      <c r="JLD172" s="50"/>
      <c r="JLE172" s="50"/>
      <c r="JLF172" s="50"/>
      <c r="JLG172" s="50"/>
      <c r="JLH172" s="50"/>
      <c r="JLI172" s="50"/>
      <c r="JLJ172" s="50"/>
      <c r="JLK172" s="50"/>
      <c r="JLL172" s="50"/>
      <c r="JLM172" s="50"/>
      <c r="JLN172" s="50"/>
      <c r="JLO172" s="50"/>
      <c r="JLP172" s="50"/>
      <c r="JLQ172" s="50"/>
      <c r="JLR172" s="50"/>
      <c r="JLS172" s="50"/>
      <c r="JLT172" s="50"/>
      <c r="JLU172" s="50"/>
      <c r="JLV172" s="50"/>
      <c r="JLW172" s="50"/>
      <c r="JLX172" s="50"/>
      <c r="JLY172" s="50"/>
      <c r="JLZ172" s="50"/>
      <c r="JMA172" s="50"/>
      <c r="JMB172" s="50"/>
      <c r="JMC172" s="50"/>
      <c r="JMD172" s="50"/>
      <c r="JME172" s="50"/>
      <c r="JMF172" s="50"/>
      <c r="JMG172" s="50"/>
      <c r="JMH172" s="50"/>
      <c r="JMI172" s="50"/>
      <c r="JMJ172" s="50"/>
      <c r="JMK172" s="50"/>
      <c r="JML172" s="50"/>
      <c r="JMM172" s="50"/>
      <c r="JMN172" s="50"/>
      <c r="JMO172" s="50"/>
      <c r="JMP172" s="50"/>
      <c r="JMQ172" s="50"/>
      <c r="JMR172" s="50"/>
      <c r="JMS172" s="50"/>
      <c r="JMT172" s="50"/>
      <c r="JMU172" s="50"/>
      <c r="JMV172" s="50"/>
      <c r="JMW172" s="50"/>
      <c r="JMX172" s="50"/>
      <c r="JMY172" s="50"/>
      <c r="JMZ172" s="50"/>
      <c r="JNA172" s="50"/>
      <c r="JNB172" s="50"/>
      <c r="JNC172" s="50"/>
      <c r="JND172" s="50"/>
      <c r="JNE172" s="50"/>
      <c r="JNF172" s="50"/>
      <c r="JNG172" s="50"/>
      <c r="JNH172" s="50"/>
      <c r="JNI172" s="50"/>
      <c r="JNJ172" s="50"/>
      <c r="JNK172" s="50"/>
      <c r="JNL172" s="50"/>
      <c r="JNM172" s="50"/>
      <c r="JNN172" s="50"/>
      <c r="JNO172" s="50"/>
      <c r="JNP172" s="50"/>
      <c r="JNQ172" s="50"/>
      <c r="JNR172" s="50"/>
      <c r="JNS172" s="50"/>
      <c r="JNT172" s="50"/>
      <c r="JNU172" s="50"/>
      <c r="JNV172" s="50"/>
      <c r="JNW172" s="50"/>
      <c r="JNX172" s="50"/>
      <c r="JNY172" s="50"/>
      <c r="JNZ172" s="50"/>
      <c r="JOA172" s="50"/>
      <c r="JOB172" s="50"/>
      <c r="JOC172" s="50"/>
      <c r="JOD172" s="50"/>
      <c r="JOE172" s="50"/>
      <c r="JOF172" s="50"/>
      <c r="JOG172" s="50"/>
      <c r="JOH172" s="50"/>
      <c r="JOI172" s="50"/>
      <c r="JOJ172" s="50"/>
      <c r="JOK172" s="50"/>
      <c r="JOL172" s="50"/>
      <c r="JOM172" s="50"/>
      <c r="JON172" s="50"/>
      <c r="JOO172" s="50"/>
      <c r="JOP172" s="50"/>
      <c r="JOQ172" s="50"/>
      <c r="JOR172" s="50"/>
      <c r="JOT172" s="50"/>
      <c r="JOV172" s="50"/>
      <c r="JOW172" s="50"/>
      <c r="JOX172" s="50"/>
      <c r="JOY172" s="50"/>
      <c r="JOZ172" s="50"/>
      <c r="JPA172" s="50"/>
      <c r="JPB172" s="50"/>
      <c r="JPC172" s="50"/>
      <c r="JPH172" s="50"/>
      <c r="JPI172" s="50"/>
      <c r="JPJ172" s="50"/>
      <c r="JPK172" s="50"/>
      <c r="JPL172" s="50"/>
      <c r="JPM172" s="50"/>
      <c r="JPN172" s="50"/>
      <c r="JPO172" s="50"/>
      <c r="JPP172" s="50"/>
      <c r="JPQ172" s="50"/>
      <c r="JPR172" s="50"/>
      <c r="JPS172" s="50"/>
      <c r="JPT172" s="50"/>
      <c r="JPU172" s="50"/>
      <c r="JPV172" s="50"/>
      <c r="JPW172" s="50"/>
      <c r="JPX172" s="50"/>
      <c r="JPY172" s="50"/>
      <c r="JPZ172" s="50"/>
      <c r="JQA172" s="50"/>
      <c r="JQB172" s="50"/>
      <c r="JQC172" s="50"/>
      <c r="JQD172" s="50"/>
      <c r="JQE172" s="50"/>
      <c r="JQF172" s="50"/>
      <c r="JQG172" s="50"/>
      <c r="JQH172" s="50"/>
      <c r="JQI172" s="50"/>
      <c r="JQJ172" s="50"/>
      <c r="JQK172" s="50"/>
      <c r="JQL172" s="50"/>
      <c r="JQM172" s="50"/>
      <c r="JQN172" s="50"/>
      <c r="JQO172" s="50"/>
      <c r="JQP172" s="50"/>
      <c r="JQQ172" s="50"/>
      <c r="JQR172" s="50"/>
      <c r="JQS172" s="50"/>
      <c r="JQT172" s="50"/>
      <c r="JQU172" s="50"/>
      <c r="JQV172" s="50"/>
      <c r="JQW172" s="50"/>
      <c r="JQX172" s="50"/>
      <c r="JQY172" s="50"/>
      <c r="JQZ172" s="50"/>
      <c r="JRA172" s="50"/>
      <c r="JRB172" s="50"/>
      <c r="JRC172" s="50"/>
      <c r="JRD172" s="50"/>
      <c r="JRE172" s="50"/>
      <c r="JRF172" s="50"/>
      <c r="JRG172" s="50"/>
      <c r="JRH172" s="50"/>
      <c r="JRI172" s="50"/>
      <c r="JRJ172" s="50"/>
      <c r="JRK172" s="50"/>
      <c r="JRL172" s="50"/>
      <c r="JRM172" s="50"/>
      <c r="JRN172" s="50"/>
      <c r="JRO172" s="50"/>
      <c r="JRP172" s="50"/>
      <c r="JRQ172" s="50"/>
      <c r="JRR172" s="50"/>
      <c r="JRS172" s="50"/>
      <c r="JRT172" s="50"/>
      <c r="JRU172" s="50"/>
      <c r="JRV172" s="50"/>
      <c r="JRW172" s="50"/>
      <c r="JRX172" s="50"/>
      <c r="JRY172" s="50"/>
      <c r="JRZ172" s="50"/>
      <c r="JSA172" s="50"/>
      <c r="JSB172" s="50"/>
      <c r="JSC172" s="50"/>
      <c r="JSD172" s="50"/>
      <c r="JSE172" s="50"/>
      <c r="JSF172" s="50"/>
      <c r="JSG172" s="50"/>
      <c r="JSH172" s="50"/>
      <c r="JSI172" s="50"/>
      <c r="JSJ172" s="50"/>
      <c r="JSK172" s="50"/>
      <c r="JSL172" s="50"/>
      <c r="JSM172" s="50"/>
      <c r="JSN172" s="50"/>
      <c r="JSO172" s="50"/>
      <c r="JSP172" s="50"/>
      <c r="JSQ172" s="50"/>
      <c r="JSR172" s="50"/>
      <c r="JSS172" s="50"/>
      <c r="JST172" s="50"/>
      <c r="JSU172" s="50"/>
      <c r="JSV172" s="50"/>
      <c r="JSW172" s="50"/>
      <c r="JSX172" s="50"/>
      <c r="JSY172" s="50"/>
      <c r="JSZ172" s="50"/>
      <c r="JTA172" s="50"/>
      <c r="JTB172" s="50"/>
      <c r="JTC172" s="50"/>
      <c r="JTD172" s="50"/>
      <c r="JTE172" s="50"/>
      <c r="JTF172" s="50"/>
      <c r="JTG172" s="50"/>
      <c r="JTH172" s="50"/>
      <c r="JTI172" s="50"/>
      <c r="JTJ172" s="50"/>
      <c r="JTK172" s="50"/>
      <c r="JTL172" s="50"/>
      <c r="JTM172" s="50"/>
      <c r="JTN172" s="50"/>
      <c r="JTO172" s="50"/>
      <c r="JTP172" s="50"/>
      <c r="JTQ172" s="50"/>
      <c r="JTR172" s="50"/>
      <c r="JTS172" s="50"/>
      <c r="JTT172" s="50"/>
      <c r="JTU172" s="50"/>
      <c r="JTV172" s="50"/>
      <c r="JTW172" s="50"/>
      <c r="JTX172" s="50"/>
      <c r="JTY172" s="50"/>
      <c r="JTZ172" s="50"/>
      <c r="JUA172" s="50"/>
      <c r="JUB172" s="50"/>
      <c r="JUC172" s="50"/>
      <c r="JUD172" s="50"/>
      <c r="JUE172" s="50"/>
      <c r="JUF172" s="50"/>
      <c r="JUG172" s="50"/>
      <c r="JUH172" s="50"/>
      <c r="JUI172" s="50"/>
      <c r="JUJ172" s="50"/>
      <c r="JUK172" s="50"/>
      <c r="JUL172" s="50"/>
      <c r="JUM172" s="50"/>
      <c r="JUN172" s="50"/>
      <c r="JUO172" s="50"/>
      <c r="JUP172" s="50"/>
      <c r="JUQ172" s="50"/>
      <c r="JUR172" s="50"/>
      <c r="JUS172" s="50"/>
      <c r="JUT172" s="50"/>
      <c r="JUU172" s="50"/>
      <c r="JUV172" s="50"/>
      <c r="JUW172" s="50"/>
      <c r="JUX172" s="50"/>
      <c r="JUY172" s="50"/>
      <c r="JUZ172" s="50"/>
      <c r="JVA172" s="50"/>
      <c r="JVB172" s="50"/>
      <c r="JVC172" s="50"/>
      <c r="JVD172" s="50"/>
      <c r="JVE172" s="50"/>
      <c r="JVF172" s="50"/>
      <c r="JVG172" s="50"/>
      <c r="JVH172" s="50"/>
      <c r="JVI172" s="50"/>
      <c r="JVJ172" s="50"/>
      <c r="JVK172" s="50"/>
      <c r="JVL172" s="50"/>
      <c r="JVM172" s="50"/>
      <c r="JVN172" s="50"/>
      <c r="JVO172" s="50"/>
      <c r="JVP172" s="50"/>
      <c r="JVQ172" s="50"/>
      <c r="JVR172" s="50"/>
      <c r="JVS172" s="50"/>
      <c r="JVT172" s="50"/>
      <c r="JVU172" s="50"/>
      <c r="JVV172" s="50"/>
      <c r="JVW172" s="50"/>
      <c r="JVX172" s="50"/>
      <c r="JVY172" s="50"/>
      <c r="JVZ172" s="50"/>
      <c r="JWA172" s="50"/>
      <c r="JWB172" s="50"/>
      <c r="JWC172" s="50"/>
      <c r="JWD172" s="50"/>
      <c r="JWE172" s="50"/>
      <c r="JWF172" s="50"/>
      <c r="JWG172" s="50"/>
      <c r="JWH172" s="50"/>
      <c r="JWI172" s="50"/>
      <c r="JWJ172" s="50"/>
      <c r="JWK172" s="50"/>
      <c r="JWL172" s="50"/>
      <c r="JWM172" s="50"/>
      <c r="JWN172" s="50"/>
      <c r="JWO172" s="50"/>
      <c r="JWP172" s="50"/>
      <c r="JWQ172" s="50"/>
      <c r="JWR172" s="50"/>
      <c r="JWS172" s="50"/>
      <c r="JWT172" s="50"/>
      <c r="JWU172" s="50"/>
      <c r="JWV172" s="50"/>
      <c r="JWW172" s="50"/>
      <c r="JWX172" s="50"/>
      <c r="JWY172" s="50"/>
      <c r="JWZ172" s="50"/>
      <c r="JXA172" s="50"/>
      <c r="JXB172" s="50"/>
      <c r="JXC172" s="50"/>
      <c r="JXD172" s="50"/>
      <c r="JXE172" s="50"/>
      <c r="JXF172" s="50"/>
      <c r="JXG172" s="50"/>
      <c r="JXH172" s="50"/>
      <c r="JXI172" s="50"/>
      <c r="JXJ172" s="50"/>
      <c r="JXK172" s="50"/>
      <c r="JXL172" s="50"/>
      <c r="JXM172" s="50"/>
      <c r="JXN172" s="50"/>
      <c r="JXO172" s="50"/>
      <c r="JXP172" s="50"/>
      <c r="JXQ172" s="50"/>
      <c r="JXR172" s="50"/>
      <c r="JXS172" s="50"/>
      <c r="JXT172" s="50"/>
      <c r="JXU172" s="50"/>
      <c r="JXV172" s="50"/>
      <c r="JXW172" s="50"/>
      <c r="JXX172" s="50"/>
      <c r="JXY172" s="50"/>
      <c r="JXZ172" s="50"/>
      <c r="JYA172" s="50"/>
      <c r="JYB172" s="50"/>
      <c r="JYC172" s="50"/>
      <c r="JYD172" s="50"/>
      <c r="JYE172" s="50"/>
      <c r="JYF172" s="50"/>
      <c r="JYG172" s="50"/>
      <c r="JYH172" s="50"/>
      <c r="JYI172" s="50"/>
      <c r="JYJ172" s="50"/>
      <c r="JYK172" s="50"/>
      <c r="JYL172" s="50"/>
      <c r="JYM172" s="50"/>
      <c r="JYN172" s="50"/>
      <c r="JYP172" s="50"/>
      <c r="JYR172" s="50"/>
      <c r="JYS172" s="50"/>
      <c r="JYT172" s="50"/>
      <c r="JYU172" s="50"/>
      <c r="JYV172" s="50"/>
      <c r="JYW172" s="50"/>
      <c r="JYX172" s="50"/>
      <c r="JYY172" s="50"/>
      <c r="JZD172" s="50"/>
      <c r="JZE172" s="50"/>
      <c r="JZF172" s="50"/>
      <c r="JZG172" s="50"/>
      <c r="JZH172" s="50"/>
      <c r="JZI172" s="50"/>
      <c r="JZJ172" s="50"/>
      <c r="JZK172" s="50"/>
      <c r="JZL172" s="50"/>
      <c r="JZM172" s="50"/>
      <c r="JZN172" s="50"/>
      <c r="JZO172" s="50"/>
      <c r="JZP172" s="50"/>
      <c r="JZQ172" s="50"/>
      <c r="JZR172" s="50"/>
      <c r="JZS172" s="50"/>
      <c r="JZT172" s="50"/>
      <c r="JZU172" s="50"/>
      <c r="JZV172" s="50"/>
      <c r="JZW172" s="50"/>
      <c r="JZX172" s="50"/>
      <c r="JZY172" s="50"/>
      <c r="JZZ172" s="50"/>
      <c r="KAA172" s="50"/>
      <c r="KAB172" s="50"/>
      <c r="KAC172" s="50"/>
      <c r="KAD172" s="50"/>
      <c r="KAE172" s="50"/>
      <c r="KAF172" s="50"/>
      <c r="KAG172" s="50"/>
      <c r="KAH172" s="50"/>
      <c r="KAI172" s="50"/>
      <c r="KAJ172" s="50"/>
      <c r="KAK172" s="50"/>
      <c r="KAL172" s="50"/>
      <c r="KAM172" s="50"/>
      <c r="KAN172" s="50"/>
      <c r="KAO172" s="50"/>
      <c r="KAP172" s="50"/>
      <c r="KAQ172" s="50"/>
      <c r="KAR172" s="50"/>
      <c r="KAS172" s="50"/>
      <c r="KAT172" s="50"/>
      <c r="KAU172" s="50"/>
      <c r="KAV172" s="50"/>
      <c r="KAW172" s="50"/>
      <c r="KAX172" s="50"/>
      <c r="KAY172" s="50"/>
      <c r="KAZ172" s="50"/>
      <c r="KBA172" s="50"/>
      <c r="KBB172" s="50"/>
      <c r="KBC172" s="50"/>
      <c r="KBD172" s="50"/>
      <c r="KBE172" s="50"/>
      <c r="KBF172" s="50"/>
      <c r="KBG172" s="50"/>
      <c r="KBH172" s="50"/>
      <c r="KBI172" s="50"/>
      <c r="KBJ172" s="50"/>
      <c r="KBK172" s="50"/>
      <c r="KBL172" s="50"/>
      <c r="KBM172" s="50"/>
      <c r="KBN172" s="50"/>
      <c r="KBO172" s="50"/>
      <c r="KBP172" s="50"/>
      <c r="KBQ172" s="50"/>
      <c r="KBR172" s="50"/>
      <c r="KBS172" s="50"/>
      <c r="KBT172" s="50"/>
      <c r="KBU172" s="50"/>
      <c r="KBV172" s="50"/>
      <c r="KBW172" s="50"/>
      <c r="KBX172" s="50"/>
      <c r="KBY172" s="50"/>
      <c r="KBZ172" s="50"/>
      <c r="KCA172" s="50"/>
      <c r="KCB172" s="50"/>
      <c r="KCC172" s="50"/>
      <c r="KCD172" s="50"/>
      <c r="KCE172" s="50"/>
      <c r="KCF172" s="50"/>
      <c r="KCG172" s="50"/>
      <c r="KCH172" s="50"/>
      <c r="KCI172" s="50"/>
      <c r="KCJ172" s="50"/>
      <c r="KCK172" s="50"/>
      <c r="KCL172" s="50"/>
      <c r="KCM172" s="50"/>
      <c r="KCN172" s="50"/>
      <c r="KCO172" s="50"/>
      <c r="KCP172" s="50"/>
      <c r="KCQ172" s="50"/>
      <c r="KCR172" s="50"/>
      <c r="KCS172" s="50"/>
      <c r="KCT172" s="50"/>
      <c r="KCU172" s="50"/>
      <c r="KCV172" s="50"/>
      <c r="KCW172" s="50"/>
      <c r="KCX172" s="50"/>
      <c r="KCY172" s="50"/>
      <c r="KCZ172" s="50"/>
      <c r="KDA172" s="50"/>
      <c r="KDB172" s="50"/>
      <c r="KDC172" s="50"/>
      <c r="KDD172" s="50"/>
      <c r="KDE172" s="50"/>
      <c r="KDF172" s="50"/>
      <c r="KDG172" s="50"/>
      <c r="KDH172" s="50"/>
      <c r="KDI172" s="50"/>
      <c r="KDJ172" s="50"/>
      <c r="KDK172" s="50"/>
      <c r="KDL172" s="50"/>
      <c r="KDM172" s="50"/>
      <c r="KDN172" s="50"/>
      <c r="KDO172" s="50"/>
      <c r="KDP172" s="50"/>
      <c r="KDQ172" s="50"/>
      <c r="KDR172" s="50"/>
      <c r="KDS172" s="50"/>
      <c r="KDT172" s="50"/>
      <c r="KDU172" s="50"/>
      <c r="KDV172" s="50"/>
      <c r="KDW172" s="50"/>
      <c r="KDX172" s="50"/>
      <c r="KDY172" s="50"/>
      <c r="KDZ172" s="50"/>
      <c r="KEA172" s="50"/>
      <c r="KEB172" s="50"/>
      <c r="KEC172" s="50"/>
      <c r="KED172" s="50"/>
      <c r="KEE172" s="50"/>
      <c r="KEF172" s="50"/>
      <c r="KEG172" s="50"/>
      <c r="KEH172" s="50"/>
      <c r="KEI172" s="50"/>
      <c r="KEJ172" s="50"/>
      <c r="KEK172" s="50"/>
      <c r="KEL172" s="50"/>
      <c r="KEM172" s="50"/>
      <c r="KEN172" s="50"/>
      <c r="KEO172" s="50"/>
      <c r="KEP172" s="50"/>
      <c r="KEQ172" s="50"/>
      <c r="KER172" s="50"/>
      <c r="KES172" s="50"/>
      <c r="KET172" s="50"/>
      <c r="KEU172" s="50"/>
      <c r="KEV172" s="50"/>
      <c r="KEW172" s="50"/>
      <c r="KEX172" s="50"/>
      <c r="KEY172" s="50"/>
      <c r="KEZ172" s="50"/>
      <c r="KFA172" s="50"/>
      <c r="KFB172" s="50"/>
      <c r="KFC172" s="50"/>
      <c r="KFD172" s="50"/>
      <c r="KFE172" s="50"/>
      <c r="KFF172" s="50"/>
      <c r="KFG172" s="50"/>
      <c r="KFH172" s="50"/>
      <c r="KFI172" s="50"/>
      <c r="KFJ172" s="50"/>
      <c r="KFK172" s="50"/>
      <c r="KFL172" s="50"/>
      <c r="KFM172" s="50"/>
      <c r="KFN172" s="50"/>
      <c r="KFO172" s="50"/>
      <c r="KFP172" s="50"/>
      <c r="KFQ172" s="50"/>
      <c r="KFR172" s="50"/>
      <c r="KFS172" s="50"/>
      <c r="KFT172" s="50"/>
      <c r="KFU172" s="50"/>
      <c r="KFV172" s="50"/>
      <c r="KFW172" s="50"/>
      <c r="KFX172" s="50"/>
      <c r="KFY172" s="50"/>
      <c r="KFZ172" s="50"/>
      <c r="KGA172" s="50"/>
      <c r="KGB172" s="50"/>
      <c r="KGC172" s="50"/>
      <c r="KGD172" s="50"/>
      <c r="KGE172" s="50"/>
      <c r="KGF172" s="50"/>
      <c r="KGG172" s="50"/>
      <c r="KGH172" s="50"/>
      <c r="KGI172" s="50"/>
      <c r="KGJ172" s="50"/>
      <c r="KGK172" s="50"/>
      <c r="KGL172" s="50"/>
      <c r="KGM172" s="50"/>
      <c r="KGN172" s="50"/>
      <c r="KGO172" s="50"/>
      <c r="KGP172" s="50"/>
      <c r="KGQ172" s="50"/>
      <c r="KGR172" s="50"/>
      <c r="KGS172" s="50"/>
      <c r="KGT172" s="50"/>
      <c r="KGU172" s="50"/>
      <c r="KGV172" s="50"/>
      <c r="KGW172" s="50"/>
      <c r="KGX172" s="50"/>
      <c r="KGY172" s="50"/>
      <c r="KGZ172" s="50"/>
      <c r="KHA172" s="50"/>
      <c r="KHB172" s="50"/>
      <c r="KHC172" s="50"/>
      <c r="KHD172" s="50"/>
      <c r="KHE172" s="50"/>
      <c r="KHF172" s="50"/>
      <c r="KHG172" s="50"/>
      <c r="KHH172" s="50"/>
      <c r="KHI172" s="50"/>
      <c r="KHJ172" s="50"/>
      <c r="KHK172" s="50"/>
      <c r="KHL172" s="50"/>
      <c r="KHM172" s="50"/>
      <c r="KHN172" s="50"/>
      <c r="KHO172" s="50"/>
      <c r="KHP172" s="50"/>
      <c r="KHQ172" s="50"/>
      <c r="KHR172" s="50"/>
      <c r="KHS172" s="50"/>
      <c r="KHT172" s="50"/>
      <c r="KHU172" s="50"/>
      <c r="KHV172" s="50"/>
      <c r="KHW172" s="50"/>
      <c r="KHX172" s="50"/>
      <c r="KHY172" s="50"/>
      <c r="KHZ172" s="50"/>
      <c r="KIA172" s="50"/>
      <c r="KIB172" s="50"/>
      <c r="KIC172" s="50"/>
      <c r="KID172" s="50"/>
      <c r="KIE172" s="50"/>
      <c r="KIF172" s="50"/>
      <c r="KIG172" s="50"/>
      <c r="KIH172" s="50"/>
      <c r="KII172" s="50"/>
      <c r="KIJ172" s="50"/>
      <c r="KIL172" s="50"/>
      <c r="KIN172" s="50"/>
      <c r="KIO172" s="50"/>
      <c r="KIP172" s="50"/>
      <c r="KIQ172" s="50"/>
      <c r="KIR172" s="50"/>
      <c r="KIS172" s="50"/>
      <c r="KIT172" s="50"/>
      <c r="KIU172" s="50"/>
      <c r="KIZ172" s="50"/>
      <c r="KJA172" s="50"/>
      <c r="KJB172" s="50"/>
      <c r="KJC172" s="50"/>
      <c r="KJD172" s="50"/>
      <c r="KJE172" s="50"/>
      <c r="KJF172" s="50"/>
      <c r="KJG172" s="50"/>
      <c r="KJH172" s="50"/>
      <c r="KJI172" s="50"/>
      <c r="KJJ172" s="50"/>
      <c r="KJK172" s="50"/>
      <c r="KJL172" s="50"/>
      <c r="KJM172" s="50"/>
      <c r="KJN172" s="50"/>
      <c r="KJO172" s="50"/>
      <c r="KJP172" s="50"/>
      <c r="KJQ172" s="50"/>
      <c r="KJR172" s="50"/>
      <c r="KJS172" s="50"/>
      <c r="KJT172" s="50"/>
      <c r="KJU172" s="50"/>
      <c r="KJV172" s="50"/>
      <c r="KJW172" s="50"/>
      <c r="KJX172" s="50"/>
      <c r="KJY172" s="50"/>
      <c r="KJZ172" s="50"/>
      <c r="KKA172" s="50"/>
      <c r="KKB172" s="50"/>
      <c r="KKC172" s="50"/>
      <c r="KKD172" s="50"/>
      <c r="KKE172" s="50"/>
      <c r="KKF172" s="50"/>
      <c r="KKG172" s="50"/>
      <c r="KKH172" s="50"/>
      <c r="KKI172" s="50"/>
      <c r="KKJ172" s="50"/>
      <c r="KKK172" s="50"/>
      <c r="KKL172" s="50"/>
      <c r="KKM172" s="50"/>
      <c r="KKN172" s="50"/>
      <c r="KKO172" s="50"/>
      <c r="KKP172" s="50"/>
      <c r="KKQ172" s="50"/>
      <c r="KKR172" s="50"/>
      <c r="KKS172" s="50"/>
      <c r="KKT172" s="50"/>
      <c r="KKU172" s="50"/>
      <c r="KKV172" s="50"/>
      <c r="KKW172" s="50"/>
      <c r="KKX172" s="50"/>
      <c r="KKY172" s="50"/>
      <c r="KKZ172" s="50"/>
      <c r="KLA172" s="50"/>
      <c r="KLB172" s="50"/>
      <c r="KLC172" s="50"/>
      <c r="KLD172" s="50"/>
      <c r="KLE172" s="50"/>
      <c r="KLF172" s="50"/>
      <c r="KLG172" s="50"/>
      <c r="KLH172" s="50"/>
      <c r="KLI172" s="50"/>
      <c r="KLJ172" s="50"/>
      <c r="KLK172" s="50"/>
      <c r="KLL172" s="50"/>
      <c r="KLM172" s="50"/>
      <c r="KLN172" s="50"/>
      <c r="KLO172" s="50"/>
      <c r="KLP172" s="50"/>
      <c r="KLQ172" s="50"/>
      <c r="KLR172" s="50"/>
      <c r="KLS172" s="50"/>
      <c r="KLT172" s="50"/>
      <c r="KLU172" s="50"/>
      <c r="KLV172" s="50"/>
      <c r="KLW172" s="50"/>
      <c r="KLX172" s="50"/>
      <c r="KLY172" s="50"/>
      <c r="KLZ172" s="50"/>
      <c r="KMA172" s="50"/>
      <c r="KMB172" s="50"/>
      <c r="KMC172" s="50"/>
      <c r="KMD172" s="50"/>
      <c r="KME172" s="50"/>
      <c r="KMF172" s="50"/>
      <c r="KMG172" s="50"/>
      <c r="KMH172" s="50"/>
      <c r="KMI172" s="50"/>
      <c r="KMJ172" s="50"/>
      <c r="KMK172" s="50"/>
      <c r="KML172" s="50"/>
      <c r="KMM172" s="50"/>
      <c r="KMN172" s="50"/>
      <c r="KMO172" s="50"/>
      <c r="KMP172" s="50"/>
      <c r="KMQ172" s="50"/>
      <c r="KMR172" s="50"/>
      <c r="KMS172" s="50"/>
      <c r="KMT172" s="50"/>
      <c r="KMU172" s="50"/>
      <c r="KMV172" s="50"/>
      <c r="KMW172" s="50"/>
      <c r="KMX172" s="50"/>
      <c r="KMY172" s="50"/>
      <c r="KMZ172" s="50"/>
      <c r="KNA172" s="50"/>
      <c r="KNB172" s="50"/>
      <c r="KNC172" s="50"/>
      <c r="KND172" s="50"/>
      <c r="KNE172" s="50"/>
      <c r="KNF172" s="50"/>
      <c r="KNG172" s="50"/>
      <c r="KNH172" s="50"/>
      <c r="KNI172" s="50"/>
      <c r="KNJ172" s="50"/>
      <c r="KNK172" s="50"/>
      <c r="KNL172" s="50"/>
      <c r="KNM172" s="50"/>
      <c r="KNN172" s="50"/>
      <c r="KNO172" s="50"/>
      <c r="KNP172" s="50"/>
      <c r="KNQ172" s="50"/>
      <c r="KNR172" s="50"/>
      <c r="KNS172" s="50"/>
      <c r="KNT172" s="50"/>
      <c r="KNU172" s="50"/>
      <c r="KNV172" s="50"/>
      <c r="KNW172" s="50"/>
      <c r="KNX172" s="50"/>
      <c r="KNY172" s="50"/>
      <c r="KNZ172" s="50"/>
      <c r="KOA172" s="50"/>
      <c r="KOB172" s="50"/>
      <c r="KOC172" s="50"/>
      <c r="KOD172" s="50"/>
      <c r="KOE172" s="50"/>
      <c r="KOF172" s="50"/>
      <c r="KOG172" s="50"/>
      <c r="KOH172" s="50"/>
      <c r="KOI172" s="50"/>
      <c r="KOJ172" s="50"/>
      <c r="KOK172" s="50"/>
      <c r="KOL172" s="50"/>
      <c r="KOM172" s="50"/>
      <c r="KON172" s="50"/>
      <c r="KOO172" s="50"/>
      <c r="KOP172" s="50"/>
      <c r="KOQ172" s="50"/>
      <c r="KOR172" s="50"/>
      <c r="KOS172" s="50"/>
      <c r="KOT172" s="50"/>
      <c r="KOU172" s="50"/>
      <c r="KOV172" s="50"/>
      <c r="KOW172" s="50"/>
      <c r="KOX172" s="50"/>
      <c r="KOY172" s="50"/>
      <c r="KOZ172" s="50"/>
      <c r="KPA172" s="50"/>
      <c r="KPB172" s="50"/>
      <c r="KPC172" s="50"/>
      <c r="KPD172" s="50"/>
      <c r="KPE172" s="50"/>
      <c r="KPF172" s="50"/>
      <c r="KPG172" s="50"/>
      <c r="KPH172" s="50"/>
      <c r="KPI172" s="50"/>
      <c r="KPJ172" s="50"/>
      <c r="KPK172" s="50"/>
      <c r="KPL172" s="50"/>
      <c r="KPM172" s="50"/>
      <c r="KPN172" s="50"/>
      <c r="KPO172" s="50"/>
      <c r="KPP172" s="50"/>
      <c r="KPQ172" s="50"/>
      <c r="KPR172" s="50"/>
      <c r="KPS172" s="50"/>
      <c r="KPT172" s="50"/>
      <c r="KPU172" s="50"/>
      <c r="KPV172" s="50"/>
      <c r="KPW172" s="50"/>
      <c r="KPX172" s="50"/>
      <c r="KPY172" s="50"/>
      <c r="KPZ172" s="50"/>
      <c r="KQA172" s="50"/>
      <c r="KQB172" s="50"/>
      <c r="KQC172" s="50"/>
      <c r="KQD172" s="50"/>
      <c r="KQE172" s="50"/>
      <c r="KQF172" s="50"/>
      <c r="KQG172" s="50"/>
      <c r="KQH172" s="50"/>
      <c r="KQI172" s="50"/>
      <c r="KQJ172" s="50"/>
      <c r="KQK172" s="50"/>
      <c r="KQL172" s="50"/>
      <c r="KQM172" s="50"/>
      <c r="KQN172" s="50"/>
      <c r="KQO172" s="50"/>
      <c r="KQP172" s="50"/>
      <c r="KQQ172" s="50"/>
      <c r="KQR172" s="50"/>
      <c r="KQS172" s="50"/>
      <c r="KQT172" s="50"/>
      <c r="KQU172" s="50"/>
      <c r="KQV172" s="50"/>
      <c r="KQW172" s="50"/>
      <c r="KQX172" s="50"/>
      <c r="KQY172" s="50"/>
      <c r="KQZ172" s="50"/>
      <c r="KRA172" s="50"/>
      <c r="KRB172" s="50"/>
      <c r="KRC172" s="50"/>
      <c r="KRD172" s="50"/>
      <c r="KRE172" s="50"/>
      <c r="KRF172" s="50"/>
      <c r="KRG172" s="50"/>
      <c r="KRH172" s="50"/>
      <c r="KRI172" s="50"/>
      <c r="KRJ172" s="50"/>
      <c r="KRK172" s="50"/>
      <c r="KRL172" s="50"/>
      <c r="KRM172" s="50"/>
      <c r="KRN172" s="50"/>
      <c r="KRO172" s="50"/>
      <c r="KRP172" s="50"/>
      <c r="KRQ172" s="50"/>
      <c r="KRR172" s="50"/>
      <c r="KRS172" s="50"/>
      <c r="KRT172" s="50"/>
      <c r="KRU172" s="50"/>
      <c r="KRV172" s="50"/>
      <c r="KRW172" s="50"/>
      <c r="KRX172" s="50"/>
      <c r="KRY172" s="50"/>
      <c r="KRZ172" s="50"/>
      <c r="KSA172" s="50"/>
      <c r="KSB172" s="50"/>
      <c r="KSC172" s="50"/>
      <c r="KSD172" s="50"/>
      <c r="KSE172" s="50"/>
      <c r="KSF172" s="50"/>
      <c r="KSH172" s="50"/>
      <c r="KSJ172" s="50"/>
      <c r="KSK172" s="50"/>
      <c r="KSL172" s="50"/>
      <c r="KSM172" s="50"/>
      <c r="KSN172" s="50"/>
      <c r="KSO172" s="50"/>
      <c r="KSP172" s="50"/>
      <c r="KSQ172" s="50"/>
      <c r="KSV172" s="50"/>
      <c r="KSW172" s="50"/>
      <c r="KSX172" s="50"/>
      <c r="KSY172" s="50"/>
      <c r="KSZ172" s="50"/>
      <c r="KTA172" s="50"/>
      <c r="KTB172" s="50"/>
      <c r="KTC172" s="50"/>
      <c r="KTD172" s="50"/>
      <c r="KTE172" s="50"/>
      <c r="KTF172" s="50"/>
      <c r="KTG172" s="50"/>
      <c r="KTH172" s="50"/>
      <c r="KTI172" s="50"/>
      <c r="KTJ172" s="50"/>
      <c r="KTK172" s="50"/>
      <c r="KTL172" s="50"/>
      <c r="KTM172" s="50"/>
      <c r="KTN172" s="50"/>
      <c r="KTO172" s="50"/>
      <c r="KTP172" s="50"/>
      <c r="KTQ172" s="50"/>
      <c r="KTR172" s="50"/>
      <c r="KTS172" s="50"/>
      <c r="KTT172" s="50"/>
      <c r="KTU172" s="50"/>
      <c r="KTV172" s="50"/>
      <c r="KTW172" s="50"/>
      <c r="KTX172" s="50"/>
      <c r="KTY172" s="50"/>
      <c r="KTZ172" s="50"/>
      <c r="KUA172" s="50"/>
      <c r="KUB172" s="50"/>
      <c r="KUC172" s="50"/>
      <c r="KUD172" s="50"/>
      <c r="KUE172" s="50"/>
      <c r="KUF172" s="50"/>
      <c r="KUG172" s="50"/>
      <c r="KUH172" s="50"/>
      <c r="KUI172" s="50"/>
      <c r="KUJ172" s="50"/>
      <c r="KUK172" s="50"/>
      <c r="KUL172" s="50"/>
      <c r="KUM172" s="50"/>
      <c r="KUN172" s="50"/>
      <c r="KUO172" s="50"/>
      <c r="KUP172" s="50"/>
      <c r="KUQ172" s="50"/>
      <c r="KUR172" s="50"/>
      <c r="KUS172" s="50"/>
      <c r="KUT172" s="50"/>
      <c r="KUU172" s="50"/>
      <c r="KUV172" s="50"/>
      <c r="KUW172" s="50"/>
      <c r="KUX172" s="50"/>
      <c r="KUY172" s="50"/>
      <c r="KUZ172" s="50"/>
      <c r="KVA172" s="50"/>
      <c r="KVB172" s="50"/>
      <c r="KVC172" s="50"/>
      <c r="KVD172" s="50"/>
      <c r="KVE172" s="50"/>
      <c r="KVF172" s="50"/>
      <c r="KVG172" s="50"/>
      <c r="KVH172" s="50"/>
      <c r="KVI172" s="50"/>
      <c r="KVJ172" s="50"/>
      <c r="KVK172" s="50"/>
      <c r="KVL172" s="50"/>
      <c r="KVM172" s="50"/>
      <c r="KVN172" s="50"/>
      <c r="KVO172" s="50"/>
      <c r="KVP172" s="50"/>
      <c r="KVQ172" s="50"/>
      <c r="KVR172" s="50"/>
      <c r="KVS172" s="50"/>
      <c r="KVT172" s="50"/>
      <c r="KVU172" s="50"/>
      <c r="KVV172" s="50"/>
      <c r="KVW172" s="50"/>
      <c r="KVX172" s="50"/>
      <c r="KVY172" s="50"/>
      <c r="KVZ172" s="50"/>
      <c r="KWA172" s="50"/>
      <c r="KWB172" s="50"/>
      <c r="KWC172" s="50"/>
      <c r="KWD172" s="50"/>
      <c r="KWE172" s="50"/>
      <c r="KWF172" s="50"/>
      <c r="KWG172" s="50"/>
      <c r="KWH172" s="50"/>
      <c r="KWI172" s="50"/>
      <c r="KWJ172" s="50"/>
      <c r="KWK172" s="50"/>
      <c r="KWL172" s="50"/>
      <c r="KWM172" s="50"/>
      <c r="KWN172" s="50"/>
      <c r="KWO172" s="50"/>
      <c r="KWP172" s="50"/>
      <c r="KWQ172" s="50"/>
      <c r="KWR172" s="50"/>
      <c r="KWS172" s="50"/>
      <c r="KWT172" s="50"/>
      <c r="KWU172" s="50"/>
      <c r="KWV172" s="50"/>
      <c r="KWW172" s="50"/>
      <c r="KWX172" s="50"/>
      <c r="KWY172" s="50"/>
      <c r="KWZ172" s="50"/>
      <c r="KXA172" s="50"/>
      <c r="KXB172" s="50"/>
      <c r="KXC172" s="50"/>
      <c r="KXD172" s="50"/>
      <c r="KXE172" s="50"/>
      <c r="KXF172" s="50"/>
      <c r="KXG172" s="50"/>
      <c r="KXH172" s="50"/>
      <c r="KXI172" s="50"/>
      <c r="KXJ172" s="50"/>
      <c r="KXK172" s="50"/>
      <c r="KXL172" s="50"/>
      <c r="KXM172" s="50"/>
      <c r="KXN172" s="50"/>
      <c r="KXO172" s="50"/>
      <c r="KXP172" s="50"/>
      <c r="KXQ172" s="50"/>
      <c r="KXR172" s="50"/>
      <c r="KXS172" s="50"/>
      <c r="KXT172" s="50"/>
      <c r="KXU172" s="50"/>
      <c r="KXV172" s="50"/>
      <c r="KXW172" s="50"/>
      <c r="KXX172" s="50"/>
      <c r="KXY172" s="50"/>
      <c r="KXZ172" s="50"/>
      <c r="KYA172" s="50"/>
      <c r="KYB172" s="50"/>
      <c r="KYC172" s="50"/>
      <c r="KYD172" s="50"/>
      <c r="KYE172" s="50"/>
      <c r="KYF172" s="50"/>
      <c r="KYG172" s="50"/>
      <c r="KYH172" s="50"/>
      <c r="KYI172" s="50"/>
      <c r="KYJ172" s="50"/>
      <c r="KYK172" s="50"/>
      <c r="KYL172" s="50"/>
      <c r="KYM172" s="50"/>
      <c r="KYN172" s="50"/>
      <c r="KYO172" s="50"/>
      <c r="KYP172" s="50"/>
      <c r="KYQ172" s="50"/>
      <c r="KYR172" s="50"/>
      <c r="KYS172" s="50"/>
      <c r="KYT172" s="50"/>
      <c r="KYU172" s="50"/>
      <c r="KYV172" s="50"/>
      <c r="KYW172" s="50"/>
      <c r="KYX172" s="50"/>
      <c r="KYY172" s="50"/>
      <c r="KYZ172" s="50"/>
      <c r="KZA172" s="50"/>
      <c r="KZB172" s="50"/>
      <c r="KZC172" s="50"/>
      <c r="KZD172" s="50"/>
      <c r="KZE172" s="50"/>
      <c r="KZF172" s="50"/>
      <c r="KZG172" s="50"/>
      <c r="KZH172" s="50"/>
      <c r="KZI172" s="50"/>
      <c r="KZJ172" s="50"/>
      <c r="KZK172" s="50"/>
      <c r="KZL172" s="50"/>
      <c r="KZM172" s="50"/>
      <c r="KZN172" s="50"/>
      <c r="KZO172" s="50"/>
      <c r="KZP172" s="50"/>
      <c r="KZQ172" s="50"/>
      <c r="KZR172" s="50"/>
      <c r="KZS172" s="50"/>
      <c r="KZT172" s="50"/>
      <c r="KZU172" s="50"/>
      <c r="KZV172" s="50"/>
      <c r="KZW172" s="50"/>
      <c r="KZX172" s="50"/>
      <c r="KZY172" s="50"/>
      <c r="KZZ172" s="50"/>
      <c r="LAA172" s="50"/>
      <c r="LAB172" s="50"/>
      <c r="LAC172" s="50"/>
      <c r="LAD172" s="50"/>
      <c r="LAE172" s="50"/>
      <c r="LAF172" s="50"/>
      <c r="LAG172" s="50"/>
      <c r="LAH172" s="50"/>
      <c r="LAI172" s="50"/>
      <c r="LAJ172" s="50"/>
      <c r="LAK172" s="50"/>
      <c r="LAL172" s="50"/>
      <c r="LAM172" s="50"/>
      <c r="LAN172" s="50"/>
      <c r="LAO172" s="50"/>
      <c r="LAP172" s="50"/>
      <c r="LAQ172" s="50"/>
      <c r="LAR172" s="50"/>
      <c r="LAS172" s="50"/>
      <c r="LAT172" s="50"/>
      <c r="LAU172" s="50"/>
      <c r="LAV172" s="50"/>
      <c r="LAW172" s="50"/>
      <c r="LAX172" s="50"/>
      <c r="LAY172" s="50"/>
      <c r="LAZ172" s="50"/>
      <c r="LBA172" s="50"/>
      <c r="LBB172" s="50"/>
      <c r="LBC172" s="50"/>
      <c r="LBD172" s="50"/>
      <c r="LBE172" s="50"/>
      <c r="LBF172" s="50"/>
      <c r="LBG172" s="50"/>
      <c r="LBH172" s="50"/>
      <c r="LBI172" s="50"/>
      <c r="LBJ172" s="50"/>
      <c r="LBK172" s="50"/>
      <c r="LBL172" s="50"/>
      <c r="LBM172" s="50"/>
      <c r="LBN172" s="50"/>
      <c r="LBO172" s="50"/>
      <c r="LBP172" s="50"/>
      <c r="LBQ172" s="50"/>
      <c r="LBR172" s="50"/>
      <c r="LBS172" s="50"/>
      <c r="LBT172" s="50"/>
      <c r="LBU172" s="50"/>
      <c r="LBV172" s="50"/>
      <c r="LBW172" s="50"/>
      <c r="LBX172" s="50"/>
      <c r="LBY172" s="50"/>
      <c r="LBZ172" s="50"/>
      <c r="LCA172" s="50"/>
      <c r="LCB172" s="50"/>
      <c r="LCD172" s="50"/>
      <c r="LCF172" s="50"/>
      <c r="LCG172" s="50"/>
      <c r="LCH172" s="50"/>
      <c r="LCI172" s="50"/>
      <c r="LCJ172" s="50"/>
      <c r="LCK172" s="50"/>
      <c r="LCL172" s="50"/>
      <c r="LCM172" s="50"/>
      <c r="LCR172" s="50"/>
      <c r="LCS172" s="50"/>
      <c r="LCT172" s="50"/>
      <c r="LCU172" s="50"/>
      <c r="LCV172" s="50"/>
      <c r="LCW172" s="50"/>
      <c r="LCX172" s="50"/>
      <c r="LCY172" s="50"/>
      <c r="LCZ172" s="50"/>
      <c r="LDA172" s="50"/>
      <c r="LDB172" s="50"/>
      <c r="LDC172" s="50"/>
      <c r="LDD172" s="50"/>
      <c r="LDE172" s="50"/>
      <c r="LDF172" s="50"/>
      <c r="LDG172" s="50"/>
      <c r="LDH172" s="50"/>
      <c r="LDI172" s="50"/>
      <c r="LDJ172" s="50"/>
      <c r="LDK172" s="50"/>
      <c r="LDL172" s="50"/>
      <c r="LDM172" s="50"/>
      <c r="LDN172" s="50"/>
      <c r="LDO172" s="50"/>
      <c r="LDP172" s="50"/>
      <c r="LDQ172" s="50"/>
      <c r="LDR172" s="50"/>
      <c r="LDS172" s="50"/>
      <c r="LDT172" s="50"/>
      <c r="LDU172" s="50"/>
      <c r="LDV172" s="50"/>
      <c r="LDW172" s="50"/>
      <c r="LDX172" s="50"/>
      <c r="LDY172" s="50"/>
      <c r="LDZ172" s="50"/>
      <c r="LEA172" s="50"/>
      <c r="LEB172" s="50"/>
      <c r="LEC172" s="50"/>
      <c r="LED172" s="50"/>
      <c r="LEE172" s="50"/>
      <c r="LEF172" s="50"/>
      <c r="LEG172" s="50"/>
      <c r="LEH172" s="50"/>
      <c r="LEI172" s="50"/>
      <c r="LEJ172" s="50"/>
      <c r="LEK172" s="50"/>
      <c r="LEL172" s="50"/>
      <c r="LEM172" s="50"/>
      <c r="LEN172" s="50"/>
      <c r="LEO172" s="50"/>
      <c r="LEP172" s="50"/>
      <c r="LEQ172" s="50"/>
      <c r="LER172" s="50"/>
      <c r="LES172" s="50"/>
      <c r="LET172" s="50"/>
      <c r="LEU172" s="50"/>
      <c r="LEV172" s="50"/>
      <c r="LEW172" s="50"/>
      <c r="LEX172" s="50"/>
      <c r="LEY172" s="50"/>
      <c r="LEZ172" s="50"/>
      <c r="LFA172" s="50"/>
      <c r="LFB172" s="50"/>
      <c r="LFC172" s="50"/>
      <c r="LFD172" s="50"/>
      <c r="LFE172" s="50"/>
      <c r="LFF172" s="50"/>
      <c r="LFG172" s="50"/>
      <c r="LFH172" s="50"/>
      <c r="LFI172" s="50"/>
      <c r="LFJ172" s="50"/>
      <c r="LFK172" s="50"/>
      <c r="LFL172" s="50"/>
      <c r="LFM172" s="50"/>
      <c r="LFN172" s="50"/>
      <c r="LFO172" s="50"/>
      <c r="LFP172" s="50"/>
      <c r="LFQ172" s="50"/>
      <c r="LFR172" s="50"/>
      <c r="LFS172" s="50"/>
      <c r="LFT172" s="50"/>
      <c r="LFU172" s="50"/>
      <c r="LFV172" s="50"/>
      <c r="LFW172" s="50"/>
      <c r="LFX172" s="50"/>
      <c r="LFY172" s="50"/>
      <c r="LFZ172" s="50"/>
      <c r="LGA172" s="50"/>
      <c r="LGB172" s="50"/>
      <c r="LGC172" s="50"/>
      <c r="LGD172" s="50"/>
      <c r="LGE172" s="50"/>
      <c r="LGF172" s="50"/>
      <c r="LGG172" s="50"/>
      <c r="LGH172" s="50"/>
      <c r="LGI172" s="50"/>
      <c r="LGJ172" s="50"/>
      <c r="LGK172" s="50"/>
      <c r="LGL172" s="50"/>
      <c r="LGM172" s="50"/>
      <c r="LGN172" s="50"/>
      <c r="LGO172" s="50"/>
      <c r="LGP172" s="50"/>
      <c r="LGQ172" s="50"/>
      <c r="LGR172" s="50"/>
      <c r="LGS172" s="50"/>
      <c r="LGT172" s="50"/>
      <c r="LGU172" s="50"/>
      <c r="LGV172" s="50"/>
      <c r="LGW172" s="50"/>
      <c r="LGX172" s="50"/>
      <c r="LGY172" s="50"/>
      <c r="LGZ172" s="50"/>
      <c r="LHA172" s="50"/>
      <c r="LHB172" s="50"/>
      <c r="LHC172" s="50"/>
      <c r="LHD172" s="50"/>
      <c r="LHE172" s="50"/>
      <c r="LHF172" s="50"/>
      <c r="LHG172" s="50"/>
      <c r="LHH172" s="50"/>
      <c r="LHI172" s="50"/>
      <c r="LHJ172" s="50"/>
      <c r="LHK172" s="50"/>
      <c r="LHL172" s="50"/>
      <c r="LHM172" s="50"/>
      <c r="LHN172" s="50"/>
      <c r="LHO172" s="50"/>
      <c r="LHP172" s="50"/>
      <c r="LHQ172" s="50"/>
      <c r="LHR172" s="50"/>
      <c r="LHS172" s="50"/>
      <c r="LHT172" s="50"/>
      <c r="LHU172" s="50"/>
      <c r="LHV172" s="50"/>
      <c r="LHW172" s="50"/>
      <c r="LHX172" s="50"/>
      <c r="LHY172" s="50"/>
      <c r="LHZ172" s="50"/>
      <c r="LIA172" s="50"/>
      <c r="LIB172" s="50"/>
      <c r="LIC172" s="50"/>
      <c r="LID172" s="50"/>
      <c r="LIE172" s="50"/>
      <c r="LIF172" s="50"/>
      <c r="LIG172" s="50"/>
      <c r="LIH172" s="50"/>
      <c r="LII172" s="50"/>
      <c r="LIJ172" s="50"/>
      <c r="LIK172" s="50"/>
      <c r="LIL172" s="50"/>
      <c r="LIM172" s="50"/>
      <c r="LIN172" s="50"/>
      <c r="LIO172" s="50"/>
      <c r="LIP172" s="50"/>
      <c r="LIQ172" s="50"/>
      <c r="LIR172" s="50"/>
      <c r="LIS172" s="50"/>
      <c r="LIT172" s="50"/>
      <c r="LIU172" s="50"/>
      <c r="LIV172" s="50"/>
      <c r="LIW172" s="50"/>
      <c r="LIX172" s="50"/>
      <c r="LIY172" s="50"/>
      <c r="LIZ172" s="50"/>
      <c r="LJA172" s="50"/>
      <c r="LJB172" s="50"/>
      <c r="LJC172" s="50"/>
      <c r="LJD172" s="50"/>
      <c r="LJE172" s="50"/>
      <c r="LJF172" s="50"/>
      <c r="LJG172" s="50"/>
      <c r="LJH172" s="50"/>
      <c r="LJI172" s="50"/>
      <c r="LJJ172" s="50"/>
      <c r="LJK172" s="50"/>
      <c r="LJL172" s="50"/>
      <c r="LJM172" s="50"/>
      <c r="LJN172" s="50"/>
      <c r="LJO172" s="50"/>
      <c r="LJP172" s="50"/>
      <c r="LJQ172" s="50"/>
      <c r="LJR172" s="50"/>
      <c r="LJS172" s="50"/>
      <c r="LJT172" s="50"/>
      <c r="LJU172" s="50"/>
      <c r="LJV172" s="50"/>
      <c r="LJW172" s="50"/>
      <c r="LJX172" s="50"/>
      <c r="LJY172" s="50"/>
      <c r="LJZ172" s="50"/>
      <c r="LKA172" s="50"/>
      <c r="LKB172" s="50"/>
      <c r="LKC172" s="50"/>
      <c r="LKD172" s="50"/>
      <c r="LKE172" s="50"/>
      <c r="LKF172" s="50"/>
      <c r="LKG172" s="50"/>
      <c r="LKH172" s="50"/>
      <c r="LKI172" s="50"/>
      <c r="LKJ172" s="50"/>
      <c r="LKK172" s="50"/>
      <c r="LKL172" s="50"/>
      <c r="LKM172" s="50"/>
      <c r="LKN172" s="50"/>
      <c r="LKO172" s="50"/>
      <c r="LKP172" s="50"/>
      <c r="LKQ172" s="50"/>
      <c r="LKR172" s="50"/>
      <c r="LKS172" s="50"/>
      <c r="LKT172" s="50"/>
      <c r="LKU172" s="50"/>
      <c r="LKV172" s="50"/>
      <c r="LKW172" s="50"/>
      <c r="LKX172" s="50"/>
      <c r="LKY172" s="50"/>
      <c r="LKZ172" s="50"/>
      <c r="LLA172" s="50"/>
      <c r="LLB172" s="50"/>
      <c r="LLC172" s="50"/>
      <c r="LLD172" s="50"/>
      <c r="LLE172" s="50"/>
      <c r="LLF172" s="50"/>
      <c r="LLG172" s="50"/>
      <c r="LLH172" s="50"/>
      <c r="LLI172" s="50"/>
      <c r="LLJ172" s="50"/>
      <c r="LLK172" s="50"/>
      <c r="LLL172" s="50"/>
      <c r="LLM172" s="50"/>
      <c r="LLN172" s="50"/>
      <c r="LLO172" s="50"/>
      <c r="LLP172" s="50"/>
      <c r="LLQ172" s="50"/>
      <c r="LLR172" s="50"/>
      <c r="LLS172" s="50"/>
      <c r="LLT172" s="50"/>
      <c r="LLU172" s="50"/>
      <c r="LLV172" s="50"/>
      <c r="LLW172" s="50"/>
      <c r="LLX172" s="50"/>
      <c r="LLZ172" s="50"/>
      <c r="LMB172" s="50"/>
      <c r="LMC172" s="50"/>
      <c r="LMD172" s="50"/>
      <c r="LME172" s="50"/>
      <c r="LMF172" s="50"/>
      <c r="LMG172" s="50"/>
      <c r="LMH172" s="50"/>
      <c r="LMI172" s="50"/>
      <c r="LMN172" s="50"/>
      <c r="LMO172" s="50"/>
      <c r="LMP172" s="50"/>
      <c r="LMQ172" s="50"/>
      <c r="LMR172" s="50"/>
      <c r="LMS172" s="50"/>
      <c r="LMT172" s="50"/>
      <c r="LMU172" s="50"/>
      <c r="LMV172" s="50"/>
      <c r="LMW172" s="50"/>
      <c r="LMX172" s="50"/>
      <c r="LMY172" s="50"/>
      <c r="LMZ172" s="50"/>
      <c r="LNA172" s="50"/>
      <c r="LNB172" s="50"/>
      <c r="LNC172" s="50"/>
      <c r="LND172" s="50"/>
      <c r="LNE172" s="50"/>
      <c r="LNF172" s="50"/>
      <c r="LNG172" s="50"/>
      <c r="LNH172" s="50"/>
      <c r="LNI172" s="50"/>
      <c r="LNJ172" s="50"/>
      <c r="LNK172" s="50"/>
      <c r="LNL172" s="50"/>
      <c r="LNM172" s="50"/>
      <c r="LNN172" s="50"/>
      <c r="LNO172" s="50"/>
      <c r="LNP172" s="50"/>
      <c r="LNQ172" s="50"/>
      <c r="LNR172" s="50"/>
      <c r="LNS172" s="50"/>
      <c r="LNT172" s="50"/>
      <c r="LNU172" s="50"/>
      <c r="LNV172" s="50"/>
      <c r="LNW172" s="50"/>
      <c r="LNX172" s="50"/>
      <c r="LNY172" s="50"/>
      <c r="LNZ172" s="50"/>
      <c r="LOA172" s="50"/>
      <c r="LOB172" s="50"/>
      <c r="LOC172" s="50"/>
      <c r="LOD172" s="50"/>
      <c r="LOE172" s="50"/>
      <c r="LOF172" s="50"/>
      <c r="LOG172" s="50"/>
      <c r="LOH172" s="50"/>
      <c r="LOI172" s="50"/>
      <c r="LOJ172" s="50"/>
      <c r="LOK172" s="50"/>
      <c r="LOL172" s="50"/>
      <c r="LOM172" s="50"/>
      <c r="LON172" s="50"/>
      <c r="LOO172" s="50"/>
      <c r="LOP172" s="50"/>
      <c r="LOQ172" s="50"/>
      <c r="LOR172" s="50"/>
      <c r="LOS172" s="50"/>
      <c r="LOT172" s="50"/>
      <c r="LOU172" s="50"/>
      <c r="LOV172" s="50"/>
      <c r="LOW172" s="50"/>
      <c r="LOX172" s="50"/>
      <c r="LOY172" s="50"/>
      <c r="LOZ172" s="50"/>
      <c r="LPA172" s="50"/>
      <c r="LPB172" s="50"/>
      <c r="LPC172" s="50"/>
      <c r="LPD172" s="50"/>
      <c r="LPE172" s="50"/>
      <c r="LPF172" s="50"/>
      <c r="LPG172" s="50"/>
      <c r="LPH172" s="50"/>
      <c r="LPI172" s="50"/>
      <c r="LPJ172" s="50"/>
      <c r="LPK172" s="50"/>
      <c r="LPL172" s="50"/>
      <c r="LPM172" s="50"/>
      <c r="LPN172" s="50"/>
      <c r="LPO172" s="50"/>
      <c r="LPP172" s="50"/>
      <c r="LPQ172" s="50"/>
      <c r="LPR172" s="50"/>
      <c r="LPS172" s="50"/>
      <c r="LPT172" s="50"/>
      <c r="LPU172" s="50"/>
      <c r="LPV172" s="50"/>
      <c r="LPW172" s="50"/>
      <c r="LPX172" s="50"/>
      <c r="LPY172" s="50"/>
      <c r="LPZ172" s="50"/>
      <c r="LQA172" s="50"/>
      <c r="LQB172" s="50"/>
      <c r="LQC172" s="50"/>
      <c r="LQD172" s="50"/>
      <c r="LQE172" s="50"/>
      <c r="LQF172" s="50"/>
      <c r="LQG172" s="50"/>
      <c r="LQH172" s="50"/>
      <c r="LQI172" s="50"/>
      <c r="LQJ172" s="50"/>
      <c r="LQK172" s="50"/>
      <c r="LQL172" s="50"/>
      <c r="LQM172" s="50"/>
      <c r="LQN172" s="50"/>
      <c r="LQO172" s="50"/>
      <c r="LQP172" s="50"/>
      <c r="LQQ172" s="50"/>
      <c r="LQR172" s="50"/>
      <c r="LQS172" s="50"/>
      <c r="LQT172" s="50"/>
      <c r="LQU172" s="50"/>
      <c r="LQV172" s="50"/>
      <c r="LQW172" s="50"/>
      <c r="LQX172" s="50"/>
      <c r="LQY172" s="50"/>
      <c r="LQZ172" s="50"/>
      <c r="LRA172" s="50"/>
      <c r="LRB172" s="50"/>
      <c r="LRC172" s="50"/>
      <c r="LRD172" s="50"/>
      <c r="LRE172" s="50"/>
      <c r="LRF172" s="50"/>
      <c r="LRG172" s="50"/>
      <c r="LRH172" s="50"/>
      <c r="LRI172" s="50"/>
      <c r="LRJ172" s="50"/>
      <c r="LRK172" s="50"/>
      <c r="LRL172" s="50"/>
      <c r="LRM172" s="50"/>
      <c r="LRN172" s="50"/>
      <c r="LRO172" s="50"/>
      <c r="LRP172" s="50"/>
      <c r="LRQ172" s="50"/>
      <c r="LRR172" s="50"/>
      <c r="LRS172" s="50"/>
      <c r="LRT172" s="50"/>
      <c r="LRU172" s="50"/>
      <c r="LRV172" s="50"/>
      <c r="LRW172" s="50"/>
      <c r="LRX172" s="50"/>
      <c r="LRY172" s="50"/>
      <c r="LRZ172" s="50"/>
      <c r="LSA172" s="50"/>
      <c r="LSB172" s="50"/>
      <c r="LSC172" s="50"/>
      <c r="LSD172" s="50"/>
      <c r="LSE172" s="50"/>
      <c r="LSF172" s="50"/>
      <c r="LSG172" s="50"/>
      <c r="LSH172" s="50"/>
      <c r="LSI172" s="50"/>
      <c r="LSJ172" s="50"/>
      <c r="LSK172" s="50"/>
      <c r="LSL172" s="50"/>
      <c r="LSM172" s="50"/>
      <c r="LSN172" s="50"/>
      <c r="LSO172" s="50"/>
      <c r="LSP172" s="50"/>
      <c r="LSQ172" s="50"/>
      <c r="LSR172" s="50"/>
      <c r="LSS172" s="50"/>
      <c r="LST172" s="50"/>
      <c r="LSU172" s="50"/>
      <c r="LSV172" s="50"/>
      <c r="LSW172" s="50"/>
      <c r="LSX172" s="50"/>
      <c r="LSY172" s="50"/>
      <c r="LSZ172" s="50"/>
      <c r="LTA172" s="50"/>
      <c r="LTB172" s="50"/>
      <c r="LTC172" s="50"/>
      <c r="LTD172" s="50"/>
      <c r="LTE172" s="50"/>
      <c r="LTF172" s="50"/>
      <c r="LTG172" s="50"/>
      <c r="LTH172" s="50"/>
      <c r="LTI172" s="50"/>
      <c r="LTJ172" s="50"/>
      <c r="LTK172" s="50"/>
      <c r="LTL172" s="50"/>
      <c r="LTM172" s="50"/>
      <c r="LTN172" s="50"/>
      <c r="LTO172" s="50"/>
      <c r="LTP172" s="50"/>
      <c r="LTQ172" s="50"/>
      <c r="LTR172" s="50"/>
      <c r="LTS172" s="50"/>
      <c r="LTT172" s="50"/>
      <c r="LTU172" s="50"/>
      <c r="LTV172" s="50"/>
      <c r="LTW172" s="50"/>
      <c r="LTX172" s="50"/>
      <c r="LTY172" s="50"/>
      <c r="LTZ172" s="50"/>
      <c r="LUA172" s="50"/>
      <c r="LUB172" s="50"/>
      <c r="LUC172" s="50"/>
      <c r="LUD172" s="50"/>
      <c r="LUE172" s="50"/>
      <c r="LUF172" s="50"/>
      <c r="LUG172" s="50"/>
      <c r="LUH172" s="50"/>
      <c r="LUI172" s="50"/>
      <c r="LUJ172" s="50"/>
      <c r="LUK172" s="50"/>
      <c r="LUL172" s="50"/>
      <c r="LUM172" s="50"/>
      <c r="LUN172" s="50"/>
      <c r="LUO172" s="50"/>
      <c r="LUP172" s="50"/>
      <c r="LUQ172" s="50"/>
      <c r="LUR172" s="50"/>
      <c r="LUS172" s="50"/>
      <c r="LUT172" s="50"/>
      <c r="LUU172" s="50"/>
      <c r="LUV172" s="50"/>
      <c r="LUW172" s="50"/>
      <c r="LUX172" s="50"/>
      <c r="LUY172" s="50"/>
      <c r="LUZ172" s="50"/>
      <c r="LVA172" s="50"/>
      <c r="LVB172" s="50"/>
      <c r="LVC172" s="50"/>
      <c r="LVD172" s="50"/>
      <c r="LVE172" s="50"/>
      <c r="LVF172" s="50"/>
      <c r="LVG172" s="50"/>
      <c r="LVH172" s="50"/>
      <c r="LVI172" s="50"/>
      <c r="LVJ172" s="50"/>
      <c r="LVK172" s="50"/>
      <c r="LVL172" s="50"/>
      <c r="LVM172" s="50"/>
      <c r="LVN172" s="50"/>
      <c r="LVO172" s="50"/>
      <c r="LVP172" s="50"/>
      <c r="LVQ172" s="50"/>
      <c r="LVR172" s="50"/>
      <c r="LVS172" s="50"/>
      <c r="LVT172" s="50"/>
      <c r="LVV172" s="50"/>
      <c r="LVX172" s="50"/>
      <c r="LVY172" s="50"/>
      <c r="LVZ172" s="50"/>
      <c r="LWA172" s="50"/>
      <c r="LWB172" s="50"/>
      <c r="LWC172" s="50"/>
      <c r="LWD172" s="50"/>
      <c r="LWE172" s="50"/>
      <c r="LWJ172" s="50"/>
      <c r="LWK172" s="50"/>
      <c r="LWL172" s="50"/>
      <c r="LWM172" s="50"/>
      <c r="LWN172" s="50"/>
      <c r="LWO172" s="50"/>
      <c r="LWP172" s="50"/>
      <c r="LWQ172" s="50"/>
      <c r="LWR172" s="50"/>
      <c r="LWS172" s="50"/>
      <c r="LWT172" s="50"/>
      <c r="LWU172" s="50"/>
      <c r="LWV172" s="50"/>
      <c r="LWW172" s="50"/>
      <c r="LWX172" s="50"/>
      <c r="LWY172" s="50"/>
      <c r="LWZ172" s="50"/>
      <c r="LXA172" s="50"/>
      <c r="LXB172" s="50"/>
      <c r="LXC172" s="50"/>
      <c r="LXD172" s="50"/>
      <c r="LXE172" s="50"/>
      <c r="LXF172" s="50"/>
      <c r="LXG172" s="50"/>
      <c r="LXH172" s="50"/>
      <c r="LXI172" s="50"/>
      <c r="LXJ172" s="50"/>
      <c r="LXK172" s="50"/>
      <c r="LXL172" s="50"/>
      <c r="LXM172" s="50"/>
      <c r="LXN172" s="50"/>
      <c r="LXO172" s="50"/>
      <c r="LXP172" s="50"/>
      <c r="LXQ172" s="50"/>
      <c r="LXR172" s="50"/>
      <c r="LXS172" s="50"/>
      <c r="LXT172" s="50"/>
      <c r="LXU172" s="50"/>
      <c r="LXV172" s="50"/>
      <c r="LXW172" s="50"/>
      <c r="LXX172" s="50"/>
      <c r="LXY172" s="50"/>
      <c r="LXZ172" s="50"/>
      <c r="LYA172" s="50"/>
      <c r="LYB172" s="50"/>
      <c r="LYC172" s="50"/>
      <c r="LYD172" s="50"/>
      <c r="LYE172" s="50"/>
      <c r="LYF172" s="50"/>
      <c r="LYG172" s="50"/>
      <c r="LYH172" s="50"/>
      <c r="LYI172" s="50"/>
      <c r="LYJ172" s="50"/>
      <c r="LYK172" s="50"/>
      <c r="LYL172" s="50"/>
      <c r="LYM172" s="50"/>
      <c r="LYN172" s="50"/>
      <c r="LYO172" s="50"/>
      <c r="LYP172" s="50"/>
      <c r="LYQ172" s="50"/>
      <c r="LYR172" s="50"/>
      <c r="LYS172" s="50"/>
      <c r="LYT172" s="50"/>
      <c r="LYU172" s="50"/>
      <c r="LYV172" s="50"/>
      <c r="LYW172" s="50"/>
      <c r="LYX172" s="50"/>
      <c r="LYY172" s="50"/>
      <c r="LYZ172" s="50"/>
      <c r="LZA172" s="50"/>
      <c r="LZB172" s="50"/>
      <c r="LZC172" s="50"/>
      <c r="LZD172" s="50"/>
      <c r="LZE172" s="50"/>
      <c r="LZF172" s="50"/>
      <c r="LZG172" s="50"/>
      <c r="LZH172" s="50"/>
      <c r="LZI172" s="50"/>
      <c r="LZJ172" s="50"/>
      <c r="LZK172" s="50"/>
      <c r="LZL172" s="50"/>
      <c r="LZM172" s="50"/>
      <c r="LZN172" s="50"/>
      <c r="LZO172" s="50"/>
      <c r="LZP172" s="50"/>
      <c r="LZQ172" s="50"/>
      <c r="LZR172" s="50"/>
      <c r="LZS172" s="50"/>
      <c r="LZT172" s="50"/>
      <c r="LZU172" s="50"/>
      <c r="LZV172" s="50"/>
      <c r="LZW172" s="50"/>
      <c r="LZX172" s="50"/>
      <c r="LZY172" s="50"/>
      <c r="LZZ172" s="50"/>
      <c r="MAA172" s="50"/>
      <c r="MAB172" s="50"/>
      <c r="MAC172" s="50"/>
      <c r="MAD172" s="50"/>
      <c r="MAE172" s="50"/>
      <c r="MAF172" s="50"/>
      <c r="MAG172" s="50"/>
      <c r="MAH172" s="50"/>
      <c r="MAI172" s="50"/>
      <c r="MAJ172" s="50"/>
      <c r="MAK172" s="50"/>
      <c r="MAL172" s="50"/>
      <c r="MAM172" s="50"/>
      <c r="MAN172" s="50"/>
      <c r="MAO172" s="50"/>
      <c r="MAP172" s="50"/>
      <c r="MAQ172" s="50"/>
      <c r="MAR172" s="50"/>
      <c r="MAS172" s="50"/>
      <c r="MAT172" s="50"/>
      <c r="MAU172" s="50"/>
      <c r="MAV172" s="50"/>
      <c r="MAW172" s="50"/>
      <c r="MAX172" s="50"/>
      <c r="MAY172" s="50"/>
      <c r="MAZ172" s="50"/>
      <c r="MBA172" s="50"/>
      <c r="MBB172" s="50"/>
      <c r="MBC172" s="50"/>
      <c r="MBD172" s="50"/>
      <c r="MBE172" s="50"/>
      <c r="MBF172" s="50"/>
      <c r="MBG172" s="50"/>
      <c r="MBH172" s="50"/>
      <c r="MBI172" s="50"/>
      <c r="MBJ172" s="50"/>
      <c r="MBK172" s="50"/>
      <c r="MBL172" s="50"/>
      <c r="MBM172" s="50"/>
      <c r="MBN172" s="50"/>
      <c r="MBO172" s="50"/>
      <c r="MBP172" s="50"/>
      <c r="MBQ172" s="50"/>
      <c r="MBR172" s="50"/>
      <c r="MBS172" s="50"/>
      <c r="MBT172" s="50"/>
      <c r="MBU172" s="50"/>
      <c r="MBV172" s="50"/>
      <c r="MBW172" s="50"/>
      <c r="MBX172" s="50"/>
      <c r="MBY172" s="50"/>
      <c r="MBZ172" s="50"/>
      <c r="MCA172" s="50"/>
      <c r="MCB172" s="50"/>
      <c r="MCC172" s="50"/>
      <c r="MCD172" s="50"/>
      <c r="MCE172" s="50"/>
      <c r="MCF172" s="50"/>
      <c r="MCG172" s="50"/>
      <c r="MCH172" s="50"/>
      <c r="MCI172" s="50"/>
      <c r="MCJ172" s="50"/>
      <c r="MCK172" s="50"/>
      <c r="MCL172" s="50"/>
      <c r="MCM172" s="50"/>
      <c r="MCN172" s="50"/>
      <c r="MCO172" s="50"/>
      <c r="MCP172" s="50"/>
      <c r="MCQ172" s="50"/>
      <c r="MCR172" s="50"/>
      <c r="MCS172" s="50"/>
      <c r="MCT172" s="50"/>
      <c r="MCU172" s="50"/>
      <c r="MCV172" s="50"/>
      <c r="MCW172" s="50"/>
      <c r="MCX172" s="50"/>
      <c r="MCY172" s="50"/>
      <c r="MCZ172" s="50"/>
      <c r="MDA172" s="50"/>
      <c r="MDB172" s="50"/>
      <c r="MDC172" s="50"/>
      <c r="MDD172" s="50"/>
      <c r="MDE172" s="50"/>
      <c r="MDF172" s="50"/>
      <c r="MDG172" s="50"/>
      <c r="MDH172" s="50"/>
      <c r="MDI172" s="50"/>
      <c r="MDJ172" s="50"/>
      <c r="MDK172" s="50"/>
      <c r="MDL172" s="50"/>
      <c r="MDM172" s="50"/>
      <c r="MDN172" s="50"/>
      <c r="MDO172" s="50"/>
      <c r="MDP172" s="50"/>
      <c r="MDQ172" s="50"/>
      <c r="MDR172" s="50"/>
      <c r="MDS172" s="50"/>
      <c r="MDT172" s="50"/>
      <c r="MDU172" s="50"/>
      <c r="MDV172" s="50"/>
      <c r="MDW172" s="50"/>
      <c r="MDX172" s="50"/>
      <c r="MDY172" s="50"/>
      <c r="MDZ172" s="50"/>
      <c r="MEA172" s="50"/>
      <c r="MEB172" s="50"/>
      <c r="MEC172" s="50"/>
      <c r="MED172" s="50"/>
      <c r="MEE172" s="50"/>
      <c r="MEF172" s="50"/>
      <c r="MEG172" s="50"/>
      <c r="MEH172" s="50"/>
      <c r="MEI172" s="50"/>
      <c r="MEJ172" s="50"/>
      <c r="MEK172" s="50"/>
      <c r="MEL172" s="50"/>
      <c r="MEM172" s="50"/>
      <c r="MEN172" s="50"/>
      <c r="MEO172" s="50"/>
      <c r="MEP172" s="50"/>
      <c r="MEQ172" s="50"/>
      <c r="MER172" s="50"/>
      <c r="MES172" s="50"/>
      <c r="MET172" s="50"/>
      <c r="MEU172" s="50"/>
      <c r="MEV172" s="50"/>
      <c r="MEW172" s="50"/>
      <c r="MEX172" s="50"/>
      <c r="MEY172" s="50"/>
      <c r="MEZ172" s="50"/>
      <c r="MFA172" s="50"/>
      <c r="MFB172" s="50"/>
      <c r="MFC172" s="50"/>
      <c r="MFD172" s="50"/>
      <c r="MFE172" s="50"/>
      <c r="MFF172" s="50"/>
      <c r="MFG172" s="50"/>
      <c r="MFH172" s="50"/>
      <c r="MFI172" s="50"/>
      <c r="MFJ172" s="50"/>
      <c r="MFK172" s="50"/>
      <c r="MFL172" s="50"/>
      <c r="MFM172" s="50"/>
      <c r="MFN172" s="50"/>
      <c r="MFO172" s="50"/>
      <c r="MFP172" s="50"/>
      <c r="MFR172" s="50"/>
      <c r="MFT172" s="50"/>
      <c r="MFU172" s="50"/>
      <c r="MFV172" s="50"/>
      <c r="MFW172" s="50"/>
      <c r="MFX172" s="50"/>
      <c r="MFY172" s="50"/>
      <c r="MFZ172" s="50"/>
      <c r="MGA172" s="50"/>
      <c r="MGF172" s="50"/>
      <c r="MGG172" s="50"/>
      <c r="MGH172" s="50"/>
      <c r="MGI172" s="50"/>
      <c r="MGJ172" s="50"/>
      <c r="MGK172" s="50"/>
      <c r="MGL172" s="50"/>
      <c r="MGM172" s="50"/>
      <c r="MGN172" s="50"/>
      <c r="MGO172" s="50"/>
      <c r="MGP172" s="50"/>
      <c r="MGQ172" s="50"/>
      <c r="MGR172" s="50"/>
      <c r="MGS172" s="50"/>
      <c r="MGT172" s="50"/>
      <c r="MGU172" s="50"/>
      <c r="MGV172" s="50"/>
      <c r="MGW172" s="50"/>
      <c r="MGX172" s="50"/>
      <c r="MGY172" s="50"/>
      <c r="MGZ172" s="50"/>
      <c r="MHA172" s="50"/>
      <c r="MHB172" s="50"/>
      <c r="MHC172" s="50"/>
      <c r="MHD172" s="50"/>
      <c r="MHE172" s="50"/>
      <c r="MHF172" s="50"/>
      <c r="MHG172" s="50"/>
      <c r="MHH172" s="50"/>
      <c r="MHI172" s="50"/>
      <c r="MHJ172" s="50"/>
      <c r="MHK172" s="50"/>
      <c r="MHL172" s="50"/>
      <c r="MHM172" s="50"/>
      <c r="MHN172" s="50"/>
      <c r="MHO172" s="50"/>
      <c r="MHP172" s="50"/>
      <c r="MHQ172" s="50"/>
      <c r="MHR172" s="50"/>
      <c r="MHS172" s="50"/>
      <c r="MHT172" s="50"/>
      <c r="MHU172" s="50"/>
      <c r="MHV172" s="50"/>
      <c r="MHW172" s="50"/>
      <c r="MHX172" s="50"/>
      <c r="MHY172" s="50"/>
      <c r="MHZ172" s="50"/>
      <c r="MIA172" s="50"/>
      <c r="MIB172" s="50"/>
      <c r="MIC172" s="50"/>
      <c r="MID172" s="50"/>
      <c r="MIE172" s="50"/>
      <c r="MIF172" s="50"/>
      <c r="MIG172" s="50"/>
      <c r="MIH172" s="50"/>
      <c r="MII172" s="50"/>
      <c r="MIJ172" s="50"/>
      <c r="MIK172" s="50"/>
      <c r="MIL172" s="50"/>
      <c r="MIM172" s="50"/>
      <c r="MIN172" s="50"/>
      <c r="MIO172" s="50"/>
      <c r="MIP172" s="50"/>
      <c r="MIQ172" s="50"/>
      <c r="MIR172" s="50"/>
      <c r="MIS172" s="50"/>
      <c r="MIT172" s="50"/>
      <c r="MIU172" s="50"/>
      <c r="MIV172" s="50"/>
      <c r="MIW172" s="50"/>
      <c r="MIX172" s="50"/>
      <c r="MIY172" s="50"/>
      <c r="MIZ172" s="50"/>
      <c r="MJA172" s="50"/>
      <c r="MJB172" s="50"/>
      <c r="MJC172" s="50"/>
      <c r="MJD172" s="50"/>
      <c r="MJE172" s="50"/>
      <c r="MJF172" s="50"/>
      <c r="MJG172" s="50"/>
      <c r="MJH172" s="50"/>
      <c r="MJI172" s="50"/>
      <c r="MJJ172" s="50"/>
      <c r="MJK172" s="50"/>
      <c r="MJL172" s="50"/>
      <c r="MJM172" s="50"/>
      <c r="MJN172" s="50"/>
      <c r="MJO172" s="50"/>
      <c r="MJP172" s="50"/>
      <c r="MJQ172" s="50"/>
      <c r="MJR172" s="50"/>
      <c r="MJS172" s="50"/>
      <c r="MJT172" s="50"/>
      <c r="MJU172" s="50"/>
      <c r="MJV172" s="50"/>
      <c r="MJW172" s="50"/>
      <c r="MJX172" s="50"/>
      <c r="MJY172" s="50"/>
      <c r="MJZ172" s="50"/>
      <c r="MKA172" s="50"/>
      <c r="MKB172" s="50"/>
      <c r="MKC172" s="50"/>
      <c r="MKD172" s="50"/>
      <c r="MKE172" s="50"/>
      <c r="MKF172" s="50"/>
      <c r="MKG172" s="50"/>
      <c r="MKH172" s="50"/>
      <c r="MKI172" s="50"/>
      <c r="MKJ172" s="50"/>
      <c r="MKK172" s="50"/>
      <c r="MKL172" s="50"/>
      <c r="MKM172" s="50"/>
      <c r="MKN172" s="50"/>
      <c r="MKO172" s="50"/>
      <c r="MKP172" s="50"/>
      <c r="MKQ172" s="50"/>
      <c r="MKR172" s="50"/>
      <c r="MKS172" s="50"/>
      <c r="MKT172" s="50"/>
      <c r="MKU172" s="50"/>
      <c r="MKV172" s="50"/>
      <c r="MKW172" s="50"/>
      <c r="MKX172" s="50"/>
      <c r="MKY172" s="50"/>
      <c r="MKZ172" s="50"/>
      <c r="MLA172" s="50"/>
      <c r="MLB172" s="50"/>
      <c r="MLC172" s="50"/>
      <c r="MLD172" s="50"/>
      <c r="MLE172" s="50"/>
      <c r="MLF172" s="50"/>
      <c r="MLG172" s="50"/>
      <c r="MLH172" s="50"/>
      <c r="MLI172" s="50"/>
      <c r="MLJ172" s="50"/>
      <c r="MLK172" s="50"/>
      <c r="MLL172" s="50"/>
      <c r="MLM172" s="50"/>
      <c r="MLN172" s="50"/>
      <c r="MLO172" s="50"/>
      <c r="MLP172" s="50"/>
      <c r="MLQ172" s="50"/>
      <c r="MLR172" s="50"/>
      <c r="MLS172" s="50"/>
      <c r="MLT172" s="50"/>
      <c r="MLU172" s="50"/>
      <c r="MLV172" s="50"/>
      <c r="MLW172" s="50"/>
      <c r="MLX172" s="50"/>
      <c r="MLY172" s="50"/>
      <c r="MLZ172" s="50"/>
      <c r="MMA172" s="50"/>
      <c r="MMB172" s="50"/>
      <c r="MMC172" s="50"/>
      <c r="MMD172" s="50"/>
      <c r="MME172" s="50"/>
      <c r="MMF172" s="50"/>
      <c r="MMG172" s="50"/>
      <c r="MMH172" s="50"/>
      <c r="MMI172" s="50"/>
      <c r="MMJ172" s="50"/>
      <c r="MMK172" s="50"/>
      <c r="MML172" s="50"/>
      <c r="MMM172" s="50"/>
      <c r="MMN172" s="50"/>
      <c r="MMO172" s="50"/>
      <c r="MMP172" s="50"/>
      <c r="MMQ172" s="50"/>
      <c r="MMR172" s="50"/>
      <c r="MMS172" s="50"/>
      <c r="MMT172" s="50"/>
      <c r="MMU172" s="50"/>
      <c r="MMV172" s="50"/>
      <c r="MMW172" s="50"/>
      <c r="MMX172" s="50"/>
      <c r="MMY172" s="50"/>
      <c r="MMZ172" s="50"/>
      <c r="MNA172" s="50"/>
      <c r="MNB172" s="50"/>
      <c r="MNC172" s="50"/>
      <c r="MND172" s="50"/>
      <c r="MNE172" s="50"/>
      <c r="MNF172" s="50"/>
      <c r="MNG172" s="50"/>
      <c r="MNH172" s="50"/>
      <c r="MNI172" s="50"/>
      <c r="MNJ172" s="50"/>
      <c r="MNK172" s="50"/>
      <c r="MNL172" s="50"/>
      <c r="MNM172" s="50"/>
      <c r="MNN172" s="50"/>
      <c r="MNO172" s="50"/>
      <c r="MNP172" s="50"/>
      <c r="MNQ172" s="50"/>
      <c r="MNR172" s="50"/>
      <c r="MNS172" s="50"/>
      <c r="MNT172" s="50"/>
      <c r="MNU172" s="50"/>
      <c r="MNV172" s="50"/>
      <c r="MNW172" s="50"/>
      <c r="MNX172" s="50"/>
      <c r="MNY172" s="50"/>
      <c r="MNZ172" s="50"/>
      <c r="MOA172" s="50"/>
      <c r="MOB172" s="50"/>
      <c r="MOC172" s="50"/>
      <c r="MOD172" s="50"/>
      <c r="MOE172" s="50"/>
      <c r="MOF172" s="50"/>
      <c r="MOG172" s="50"/>
      <c r="MOH172" s="50"/>
      <c r="MOI172" s="50"/>
      <c r="MOJ172" s="50"/>
      <c r="MOK172" s="50"/>
      <c r="MOL172" s="50"/>
      <c r="MOM172" s="50"/>
      <c r="MON172" s="50"/>
      <c r="MOO172" s="50"/>
      <c r="MOP172" s="50"/>
      <c r="MOQ172" s="50"/>
      <c r="MOR172" s="50"/>
      <c r="MOS172" s="50"/>
      <c r="MOT172" s="50"/>
      <c r="MOU172" s="50"/>
      <c r="MOV172" s="50"/>
      <c r="MOW172" s="50"/>
      <c r="MOX172" s="50"/>
      <c r="MOY172" s="50"/>
      <c r="MOZ172" s="50"/>
      <c r="MPA172" s="50"/>
      <c r="MPB172" s="50"/>
      <c r="MPC172" s="50"/>
      <c r="MPD172" s="50"/>
      <c r="MPE172" s="50"/>
      <c r="MPF172" s="50"/>
      <c r="MPG172" s="50"/>
      <c r="MPH172" s="50"/>
      <c r="MPI172" s="50"/>
      <c r="MPJ172" s="50"/>
      <c r="MPK172" s="50"/>
      <c r="MPL172" s="50"/>
      <c r="MPN172" s="50"/>
      <c r="MPP172" s="50"/>
      <c r="MPQ172" s="50"/>
      <c r="MPR172" s="50"/>
      <c r="MPS172" s="50"/>
      <c r="MPT172" s="50"/>
      <c r="MPU172" s="50"/>
      <c r="MPV172" s="50"/>
      <c r="MPW172" s="50"/>
      <c r="MQB172" s="50"/>
      <c r="MQC172" s="50"/>
      <c r="MQD172" s="50"/>
      <c r="MQE172" s="50"/>
      <c r="MQF172" s="50"/>
      <c r="MQG172" s="50"/>
      <c r="MQH172" s="50"/>
      <c r="MQI172" s="50"/>
      <c r="MQJ172" s="50"/>
      <c r="MQK172" s="50"/>
      <c r="MQL172" s="50"/>
      <c r="MQM172" s="50"/>
      <c r="MQN172" s="50"/>
      <c r="MQO172" s="50"/>
      <c r="MQP172" s="50"/>
      <c r="MQQ172" s="50"/>
      <c r="MQR172" s="50"/>
      <c r="MQS172" s="50"/>
      <c r="MQT172" s="50"/>
      <c r="MQU172" s="50"/>
      <c r="MQV172" s="50"/>
      <c r="MQW172" s="50"/>
      <c r="MQX172" s="50"/>
      <c r="MQY172" s="50"/>
      <c r="MQZ172" s="50"/>
      <c r="MRA172" s="50"/>
      <c r="MRB172" s="50"/>
      <c r="MRC172" s="50"/>
      <c r="MRD172" s="50"/>
      <c r="MRE172" s="50"/>
      <c r="MRF172" s="50"/>
      <c r="MRG172" s="50"/>
      <c r="MRH172" s="50"/>
      <c r="MRI172" s="50"/>
      <c r="MRJ172" s="50"/>
      <c r="MRK172" s="50"/>
      <c r="MRL172" s="50"/>
      <c r="MRM172" s="50"/>
      <c r="MRN172" s="50"/>
      <c r="MRO172" s="50"/>
      <c r="MRP172" s="50"/>
      <c r="MRQ172" s="50"/>
      <c r="MRR172" s="50"/>
      <c r="MRS172" s="50"/>
      <c r="MRT172" s="50"/>
      <c r="MRU172" s="50"/>
      <c r="MRV172" s="50"/>
      <c r="MRW172" s="50"/>
      <c r="MRX172" s="50"/>
      <c r="MRY172" s="50"/>
      <c r="MRZ172" s="50"/>
      <c r="MSA172" s="50"/>
      <c r="MSB172" s="50"/>
      <c r="MSC172" s="50"/>
      <c r="MSD172" s="50"/>
      <c r="MSE172" s="50"/>
      <c r="MSF172" s="50"/>
      <c r="MSG172" s="50"/>
      <c r="MSH172" s="50"/>
      <c r="MSI172" s="50"/>
      <c r="MSJ172" s="50"/>
      <c r="MSK172" s="50"/>
      <c r="MSL172" s="50"/>
      <c r="MSM172" s="50"/>
      <c r="MSN172" s="50"/>
      <c r="MSO172" s="50"/>
      <c r="MSP172" s="50"/>
      <c r="MSQ172" s="50"/>
      <c r="MSR172" s="50"/>
      <c r="MSS172" s="50"/>
      <c r="MST172" s="50"/>
      <c r="MSU172" s="50"/>
      <c r="MSV172" s="50"/>
      <c r="MSW172" s="50"/>
      <c r="MSX172" s="50"/>
      <c r="MSY172" s="50"/>
      <c r="MSZ172" s="50"/>
      <c r="MTA172" s="50"/>
      <c r="MTB172" s="50"/>
      <c r="MTC172" s="50"/>
      <c r="MTD172" s="50"/>
      <c r="MTE172" s="50"/>
      <c r="MTF172" s="50"/>
      <c r="MTG172" s="50"/>
      <c r="MTH172" s="50"/>
      <c r="MTI172" s="50"/>
      <c r="MTJ172" s="50"/>
      <c r="MTK172" s="50"/>
      <c r="MTL172" s="50"/>
      <c r="MTM172" s="50"/>
      <c r="MTN172" s="50"/>
      <c r="MTO172" s="50"/>
      <c r="MTP172" s="50"/>
      <c r="MTQ172" s="50"/>
      <c r="MTR172" s="50"/>
      <c r="MTS172" s="50"/>
      <c r="MTT172" s="50"/>
      <c r="MTU172" s="50"/>
      <c r="MTV172" s="50"/>
      <c r="MTW172" s="50"/>
      <c r="MTX172" s="50"/>
      <c r="MTY172" s="50"/>
      <c r="MTZ172" s="50"/>
      <c r="MUA172" s="50"/>
      <c r="MUB172" s="50"/>
      <c r="MUC172" s="50"/>
      <c r="MUD172" s="50"/>
      <c r="MUE172" s="50"/>
      <c r="MUF172" s="50"/>
      <c r="MUG172" s="50"/>
      <c r="MUH172" s="50"/>
      <c r="MUI172" s="50"/>
      <c r="MUJ172" s="50"/>
      <c r="MUK172" s="50"/>
      <c r="MUL172" s="50"/>
      <c r="MUM172" s="50"/>
      <c r="MUN172" s="50"/>
      <c r="MUO172" s="50"/>
      <c r="MUP172" s="50"/>
      <c r="MUQ172" s="50"/>
      <c r="MUR172" s="50"/>
      <c r="MUS172" s="50"/>
      <c r="MUT172" s="50"/>
      <c r="MUU172" s="50"/>
      <c r="MUV172" s="50"/>
      <c r="MUW172" s="50"/>
      <c r="MUX172" s="50"/>
      <c r="MUY172" s="50"/>
      <c r="MUZ172" s="50"/>
      <c r="MVA172" s="50"/>
      <c r="MVB172" s="50"/>
      <c r="MVC172" s="50"/>
      <c r="MVD172" s="50"/>
      <c r="MVE172" s="50"/>
      <c r="MVF172" s="50"/>
      <c r="MVG172" s="50"/>
      <c r="MVH172" s="50"/>
      <c r="MVI172" s="50"/>
      <c r="MVJ172" s="50"/>
      <c r="MVK172" s="50"/>
      <c r="MVL172" s="50"/>
      <c r="MVM172" s="50"/>
      <c r="MVN172" s="50"/>
      <c r="MVO172" s="50"/>
      <c r="MVP172" s="50"/>
      <c r="MVQ172" s="50"/>
      <c r="MVR172" s="50"/>
      <c r="MVS172" s="50"/>
      <c r="MVT172" s="50"/>
      <c r="MVU172" s="50"/>
      <c r="MVV172" s="50"/>
      <c r="MVW172" s="50"/>
      <c r="MVX172" s="50"/>
      <c r="MVY172" s="50"/>
      <c r="MVZ172" s="50"/>
      <c r="MWA172" s="50"/>
      <c r="MWB172" s="50"/>
      <c r="MWC172" s="50"/>
      <c r="MWD172" s="50"/>
      <c r="MWE172" s="50"/>
      <c r="MWF172" s="50"/>
      <c r="MWG172" s="50"/>
      <c r="MWH172" s="50"/>
      <c r="MWI172" s="50"/>
      <c r="MWJ172" s="50"/>
      <c r="MWK172" s="50"/>
      <c r="MWL172" s="50"/>
      <c r="MWM172" s="50"/>
      <c r="MWN172" s="50"/>
      <c r="MWO172" s="50"/>
      <c r="MWP172" s="50"/>
      <c r="MWQ172" s="50"/>
      <c r="MWR172" s="50"/>
      <c r="MWS172" s="50"/>
      <c r="MWT172" s="50"/>
      <c r="MWU172" s="50"/>
      <c r="MWV172" s="50"/>
      <c r="MWW172" s="50"/>
      <c r="MWX172" s="50"/>
      <c r="MWY172" s="50"/>
      <c r="MWZ172" s="50"/>
      <c r="MXA172" s="50"/>
      <c r="MXB172" s="50"/>
      <c r="MXC172" s="50"/>
      <c r="MXD172" s="50"/>
      <c r="MXE172" s="50"/>
      <c r="MXF172" s="50"/>
      <c r="MXG172" s="50"/>
      <c r="MXH172" s="50"/>
      <c r="MXI172" s="50"/>
      <c r="MXJ172" s="50"/>
      <c r="MXK172" s="50"/>
      <c r="MXL172" s="50"/>
      <c r="MXM172" s="50"/>
      <c r="MXN172" s="50"/>
      <c r="MXO172" s="50"/>
      <c r="MXP172" s="50"/>
      <c r="MXQ172" s="50"/>
      <c r="MXR172" s="50"/>
      <c r="MXS172" s="50"/>
      <c r="MXT172" s="50"/>
      <c r="MXU172" s="50"/>
      <c r="MXV172" s="50"/>
      <c r="MXW172" s="50"/>
      <c r="MXX172" s="50"/>
      <c r="MXY172" s="50"/>
      <c r="MXZ172" s="50"/>
      <c r="MYA172" s="50"/>
      <c r="MYB172" s="50"/>
      <c r="MYC172" s="50"/>
      <c r="MYD172" s="50"/>
      <c r="MYE172" s="50"/>
      <c r="MYF172" s="50"/>
      <c r="MYG172" s="50"/>
      <c r="MYH172" s="50"/>
      <c r="MYI172" s="50"/>
      <c r="MYJ172" s="50"/>
      <c r="MYK172" s="50"/>
      <c r="MYL172" s="50"/>
      <c r="MYM172" s="50"/>
      <c r="MYN172" s="50"/>
      <c r="MYO172" s="50"/>
      <c r="MYP172" s="50"/>
      <c r="MYQ172" s="50"/>
      <c r="MYR172" s="50"/>
      <c r="MYS172" s="50"/>
      <c r="MYT172" s="50"/>
      <c r="MYU172" s="50"/>
      <c r="MYV172" s="50"/>
      <c r="MYW172" s="50"/>
      <c r="MYX172" s="50"/>
      <c r="MYY172" s="50"/>
      <c r="MYZ172" s="50"/>
      <c r="MZA172" s="50"/>
      <c r="MZB172" s="50"/>
      <c r="MZC172" s="50"/>
      <c r="MZD172" s="50"/>
      <c r="MZE172" s="50"/>
      <c r="MZF172" s="50"/>
      <c r="MZG172" s="50"/>
      <c r="MZH172" s="50"/>
      <c r="MZJ172" s="50"/>
      <c r="MZL172" s="50"/>
      <c r="MZM172" s="50"/>
      <c r="MZN172" s="50"/>
      <c r="MZO172" s="50"/>
      <c r="MZP172" s="50"/>
      <c r="MZQ172" s="50"/>
      <c r="MZR172" s="50"/>
      <c r="MZS172" s="50"/>
      <c r="MZX172" s="50"/>
      <c r="MZY172" s="50"/>
      <c r="MZZ172" s="50"/>
      <c r="NAA172" s="50"/>
      <c r="NAB172" s="50"/>
      <c r="NAC172" s="50"/>
      <c r="NAD172" s="50"/>
      <c r="NAE172" s="50"/>
      <c r="NAF172" s="50"/>
      <c r="NAG172" s="50"/>
      <c r="NAH172" s="50"/>
      <c r="NAI172" s="50"/>
      <c r="NAJ172" s="50"/>
      <c r="NAK172" s="50"/>
      <c r="NAL172" s="50"/>
      <c r="NAM172" s="50"/>
      <c r="NAN172" s="50"/>
      <c r="NAO172" s="50"/>
      <c r="NAP172" s="50"/>
      <c r="NAQ172" s="50"/>
      <c r="NAR172" s="50"/>
      <c r="NAS172" s="50"/>
      <c r="NAT172" s="50"/>
      <c r="NAU172" s="50"/>
      <c r="NAV172" s="50"/>
      <c r="NAW172" s="50"/>
      <c r="NAX172" s="50"/>
      <c r="NAY172" s="50"/>
      <c r="NAZ172" s="50"/>
      <c r="NBA172" s="50"/>
      <c r="NBB172" s="50"/>
      <c r="NBC172" s="50"/>
      <c r="NBD172" s="50"/>
      <c r="NBE172" s="50"/>
      <c r="NBF172" s="50"/>
      <c r="NBG172" s="50"/>
      <c r="NBH172" s="50"/>
      <c r="NBI172" s="50"/>
      <c r="NBJ172" s="50"/>
      <c r="NBK172" s="50"/>
      <c r="NBL172" s="50"/>
      <c r="NBM172" s="50"/>
      <c r="NBN172" s="50"/>
      <c r="NBO172" s="50"/>
      <c r="NBP172" s="50"/>
      <c r="NBQ172" s="50"/>
      <c r="NBR172" s="50"/>
      <c r="NBS172" s="50"/>
      <c r="NBT172" s="50"/>
      <c r="NBU172" s="50"/>
      <c r="NBV172" s="50"/>
      <c r="NBW172" s="50"/>
      <c r="NBX172" s="50"/>
      <c r="NBY172" s="50"/>
      <c r="NBZ172" s="50"/>
      <c r="NCA172" s="50"/>
      <c r="NCB172" s="50"/>
      <c r="NCC172" s="50"/>
      <c r="NCD172" s="50"/>
      <c r="NCE172" s="50"/>
      <c r="NCF172" s="50"/>
      <c r="NCG172" s="50"/>
      <c r="NCH172" s="50"/>
      <c r="NCI172" s="50"/>
      <c r="NCJ172" s="50"/>
      <c r="NCK172" s="50"/>
      <c r="NCL172" s="50"/>
      <c r="NCM172" s="50"/>
      <c r="NCN172" s="50"/>
      <c r="NCO172" s="50"/>
      <c r="NCP172" s="50"/>
      <c r="NCQ172" s="50"/>
      <c r="NCR172" s="50"/>
      <c r="NCS172" s="50"/>
      <c r="NCT172" s="50"/>
      <c r="NCU172" s="50"/>
      <c r="NCV172" s="50"/>
      <c r="NCW172" s="50"/>
      <c r="NCX172" s="50"/>
      <c r="NCY172" s="50"/>
      <c r="NCZ172" s="50"/>
      <c r="NDA172" s="50"/>
      <c r="NDB172" s="50"/>
      <c r="NDC172" s="50"/>
      <c r="NDD172" s="50"/>
      <c r="NDE172" s="50"/>
      <c r="NDF172" s="50"/>
      <c r="NDG172" s="50"/>
      <c r="NDH172" s="50"/>
      <c r="NDI172" s="50"/>
      <c r="NDJ172" s="50"/>
      <c r="NDK172" s="50"/>
      <c r="NDL172" s="50"/>
      <c r="NDM172" s="50"/>
      <c r="NDN172" s="50"/>
      <c r="NDO172" s="50"/>
      <c r="NDP172" s="50"/>
      <c r="NDQ172" s="50"/>
      <c r="NDR172" s="50"/>
      <c r="NDS172" s="50"/>
      <c r="NDT172" s="50"/>
      <c r="NDU172" s="50"/>
      <c r="NDV172" s="50"/>
      <c r="NDW172" s="50"/>
      <c r="NDX172" s="50"/>
      <c r="NDY172" s="50"/>
      <c r="NDZ172" s="50"/>
      <c r="NEA172" s="50"/>
      <c r="NEB172" s="50"/>
      <c r="NEC172" s="50"/>
      <c r="NED172" s="50"/>
      <c r="NEE172" s="50"/>
      <c r="NEF172" s="50"/>
      <c r="NEG172" s="50"/>
      <c r="NEH172" s="50"/>
      <c r="NEI172" s="50"/>
      <c r="NEJ172" s="50"/>
      <c r="NEK172" s="50"/>
      <c r="NEL172" s="50"/>
      <c r="NEM172" s="50"/>
      <c r="NEN172" s="50"/>
      <c r="NEO172" s="50"/>
      <c r="NEP172" s="50"/>
      <c r="NEQ172" s="50"/>
      <c r="NER172" s="50"/>
      <c r="NES172" s="50"/>
      <c r="NET172" s="50"/>
      <c r="NEU172" s="50"/>
      <c r="NEV172" s="50"/>
      <c r="NEW172" s="50"/>
      <c r="NEX172" s="50"/>
      <c r="NEY172" s="50"/>
      <c r="NEZ172" s="50"/>
      <c r="NFA172" s="50"/>
      <c r="NFB172" s="50"/>
      <c r="NFC172" s="50"/>
      <c r="NFD172" s="50"/>
      <c r="NFE172" s="50"/>
      <c r="NFF172" s="50"/>
      <c r="NFG172" s="50"/>
      <c r="NFH172" s="50"/>
      <c r="NFI172" s="50"/>
      <c r="NFJ172" s="50"/>
      <c r="NFK172" s="50"/>
      <c r="NFL172" s="50"/>
      <c r="NFM172" s="50"/>
      <c r="NFN172" s="50"/>
      <c r="NFO172" s="50"/>
      <c r="NFP172" s="50"/>
      <c r="NFQ172" s="50"/>
      <c r="NFR172" s="50"/>
      <c r="NFS172" s="50"/>
      <c r="NFT172" s="50"/>
      <c r="NFU172" s="50"/>
      <c r="NFV172" s="50"/>
      <c r="NFW172" s="50"/>
      <c r="NFX172" s="50"/>
      <c r="NFY172" s="50"/>
      <c r="NFZ172" s="50"/>
      <c r="NGA172" s="50"/>
      <c r="NGB172" s="50"/>
      <c r="NGC172" s="50"/>
      <c r="NGD172" s="50"/>
      <c r="NGE172" s="50"/>
      <c r="NGF172" s="50"/>
      <c r="NGG172" s="50"/>
      <c r="NGH172" s="50"/>
      <c r="NGI172" s="50"/>
      <c r="NGJ172" s="50"/>
      <c r="NGK172" s="50"/>
      <c r="NGL172" s="50"/>
      <c r="NGM172" s="50"/>
      <c r="NGN172" s="50"/>
      <c r="NGO172" s="50"/>
      <c r="NGP172" s="50"/>
      <c r="NGQ172" s="50"/>
      <c r="NGR172" s="50"/>
      <c r="NGS172" s="50"/>
      <c r="NGT172" s="50"/>
      <c r="NGU172" s="50"/>
      <c r="NGV172" s="50"/>
      <c r="NGW172" s="50"/>
      <c r="NGX172" s="50"/>
      <c r="NGY172" s="50"/>
      <c r="NGZ172" s="50"/>
      <c r="NHA172" s="50"/>
      <c r="NHB172" s="50"/>
      <c r="NHC172" s="50"/>
      <c r="NHD172" s="50"/>
      <c r="NHE172" s="50"/>
      <c r="NHF172" s="50"/>
      <c r="NHG172" s="50"/>
      <c r="NHH172" s="50"/>
      <c r="NHI172" s="50"/>
      <c r="NHJ172" s="50"/>
      <c r="NHK172" s="50"/>
      <c r="NHL172" s="50"/>
      <c r="NHM172" s="50"/>
      <c r="NHN172" s="50"/>
      <c r="NHO172" s="50"/>
      <c r="NHP172" s="50"/>
      <c r="NHQ172" s="50"/>
      <c r="NHR172" s="50"/>
      <c r="NHS172" s="50"/>
      <c r="NHT172" s="50"/>
      <c r="NHU172" s="50"/>
      <c r="NHV172" s="50"/>
      <c r="NHW172" s="50"/>
      <c r="NHX172" s="50"/>
      <c r="NHY172" s="50"/>
      <c r="NHZ172" s="50"/>
      <c r="NIA172" s="50"/>
      <c r="NIB172" s="50"/>
      <c r="NIC172" s="50"/>
      <c r="NID172" s="50"/>
      <c r="NIE172" s="50"/>
      <c r="NIF172" s="50"/>
      <c r="NIG172" s="50"/>
      <c r="NIH172" s="50"/>
      <c r="NII172" s="50"/>
      <c r="NIJ172" s="50"/>
      <c r="NIK172" s="50"/>
      <c r="NIL172" s="50"/>
      <c r="NIM172" s="50"/>
      <c r="NIN172" s="50"/>
      <c r="NIO172" s="50"/>
      <c r="NIP172" s="50"/>
      <c r="NIQ172" s="50"/>
      <c r="NIR172" s="50"/>
      <c r="NIS172" s="50"/>
      <c r="NIT172" s="50"/>
      <c r="NIU172" s="50"/>
      <c r="NIV172" s="50"/>
      <c r="NIW172" s="50"/>
      <c r="NIX172" s="50"/>
      <c r="NIY172" s="50"/>
      <c r="NIZ172" s="50"/>
      <c r="NJA172" s="50"/>
      <c r="NJB172" s="50"/>
      <c r="NJC172" s="50"/>
      <c r="NJD172" s="50"/>
      <c r="NJF172" s="50"/>
      <c r="NJH172" s="50"/>
      <c r="NJI172" s="50"/>
      <c r="NJJ172" s="50"/>
      <c r="NJK172" s="50"/>
      <c r="NJL172" s="50"/>
      <c r="NJM172" s="50"/>
      <c r="NJN172" s="50"/>
      <c r="NJO172" s="50"/>
      <c r="NJT172" s="50"/>
      <c r="NJU172" s="50"/>
      <c r="NJV172" s="50"/>
      <c r="NJW172" s="50"/>
      <c r="NJX172" s="50"/>
      <c r="NJY172" s="50"/>
      <c r="NJZ172" s="50"/>
      <c r="NKA172" s="50"/>
      <c r="NKB172" s="50"/>
      <c r="NKC172" s="50"/>
      <c r="NKD172" s="50"/>
      <c r="NKE172" s="50"/>
      <c r="NKF172" s="50"/>
      <c r="NKG172" s="50"/>
      <c r="NKH172" s="50"/>
      <c r="NKI172" s="50"/>
      <c r="NKJ172" s="50"/>
      <c r="NKK172" s="50"/>
      <c r="NKL172" s="50"/>
      <c r="NKM172" s="50"/>
      <c r="NKN172" s="50"/>
      <c r="NKO172" s="50"/>
      <c r="NKP172" s="50"/>
      <c r="NKQ172" s="50"/>
      <c r="NKR172" s="50"/>
      <c r="NKS172" s="50"/>
      <c r="NKT172" s="50"/>
      <c r="NKU172" s="50"/>
      <c r="NKV172" s="50"/>
      <c r="NKW172" s="50"/>
      <c r="NKX172" s="50"/>
      <c r="NKY172" s="50"/>
      <c r="NKZ172" s="50"/>
      <c r="NLA172" s="50"/>
      <c r="NLB172" s="50"/>
      <c r="NLC172" s="50"/>
      <c r="NLD172" s="50"/>
      <c r="NLE172" s="50"/>
      <c r="NLF172" s="50"/>
      <c r="NLG172" s="50"/>
      <c r="NLH172" s="50"/>
      <c r="NLI172" s="50"/>
      <c r="NLJ172" s="50"/>
      <c r="NLK172" s="50"/>
      <c r="NLL172" s="50"/>
      <c r="NLM172" s="50"/>
      <c r="NLN172" s="50"/>
      <c r="NLO172" s="50"/>
      <c r="NLP172" s="50"/>
      <c r="NLQ172" s="50"/>
      <c r="NLR172" s="50"/>
      <c r="NLS172" s="50"/>
      <c r="NLT172" s="50"/>
      <c r="NLU172" s="50"/>
      <c r="NLV172" s="50"/>
      <c r="NLW172" s="50"/>
      <c r="NLX172" s="50"/>
      <c r="NLY172" s="50"/>
      <c r="NLZ172" s="50"/>
      <c r="NMA172" s="50"/>
      <c r="NMB172" s="50"/>
      <c r="NMC172" s="50"/>
      <c r="NMD172" s="50"/>
      <c r="NME172" s="50"/>
      <c r="NMF172" s="50"/>
      <c r="NMG172" s="50"/>
      <c r="NMH172" s="50"/>
      <c r="NMI172" s="50"/>
      <c r="NMJ172" s="50"/>
      <c r="NMK172" s="50"/>
      <c r="NML172" s="50"/>
      <c r="NMM172" s="50"/>
      <c r="NMN172" s="50"/>
      <c r="NMO172" s="50"/>
      <c r="NMP172" s="50"/>
      <c r="NMQ172" s="50"/>
      <c r="NMR172" s="50"/>
      <c r="NMS172" s="50"/>
      <c r="NMT172" s="50"/>
      <c r="NMU172" s="50"/>
      <c r="NMV172" s="50"/>
      <c r="NMW172" s="50"/>
      <c r="NMX172" s="50"/>
      <c r="NMY172" s="50"/>
      <c r="NMZ172" s="50"/>
      <c r="NNA172" s="50"/>
      <c r="NNB172" s="50"/>
      <c r="NNC172" s="50"/>
      <c r="NND172" s="50"/>
      <c r="NNE172" s="50"/>
      <c r="NNF172" s="50"/>
      <c r="NNG172" s="50"/>
      <c r="NNH172" s="50"/>
      <c r="NNI172" s="50"/>
      <c r="NNJ172" s="50"/>
      <c r="NNK172" s="50"/>
      <c r="NNL172" s="50"/>
      <c r="NNM172" s="50"/>
      <c r="NNN172" s="50"/>
      <c r="NNO172" s="50"/>
      <c r="NNP172" s="50"/>
      <c r="NNQ172" s="50"/>
      <c r="NNR172" s="50"/>
      <c r="NNS172" s="50"/>
      <c r="NNT172" s="50"/>
      <c r="NNU172" s="50"/>
      <c r="NNV172" s="50"/>
      <c r="NNW172" s="50"/>
      <c r="NNX172" s="50"/>
      <c r="NNY172" s="50"/>
      <c r="NNZ172" s="50"/>
      <c r="NOA172" s="50"/>
      <c r="NOB172" s="50"/>
      <c r="NOC172" s="50"/>
      <c r="NOD172" s="50"/>
      <c r="NOE172" s="50"/>
      <c r="NOF172" s="50"/>
      <c r="NOG172" s="50"/>
      <c r="NOH172" s="50"/>
      <c r="NOI172" s="50"/>
      <c r="NOJ172" s="50"/>
      <c r="NOK172" s="50"/>
      <c r="NOL172" s="50"/>
      <c r="NOM172" s="50"/>
      <c r="NON172" s="50"/>
      <c r="NOO172" s="50"/>
      <c r="NOP172" s="50"/>
      <c r="NOQ172" s="50"/>
      <c r="NOR172" s="50"/>
      <c r="NOS172" s="50"/>
      <c r="NOT172" s="50"/>
      <c r="NOU172" s="50"/>
      <c r="NOV172" s="50"/>
      <c r="NOW172" s="50"/>
      <c r="NOX172" s="50"/>
      <c r="NOY172" s="50"/>
      <c r="NOZ172" s="50"/>
      <c r="NPA172" s="50"/>
      <c r="NPB172" s="50"/>
      <c r="NPC172" s="50"/>
      <c r="NPD172" s="50"/>
      <c r="NPE172" s="50"/>
      <c r="NPF172" s="50"/>
      <c r="NPG172" s="50"/>
      <c r="NPH172" s="50"/>
      <c r="NPI172" s="50"/>
      <c r="NPJ172" s="50"/>
      <c r="NPK172" s="50"/>
      <c r="NPL172" s="50"/>
      <c r="NPM172" s="50"/>
      <c r="NPN172" s="50"/>
      <c r="NPO172" s="50"/>
      <c r="NPP172" s="50"/>
      <c r="NPQ172" s="50"/>
      <c r="NPR172" s="50"/>
      <c r="NPS172" s="50"/>
      <c r="NPT172" s="50"/>
      <c r="NPU172" s="50"/>
      <c r="NPV172" s="50"/>
      <c r="NPW172" s="50"/>
      <c r="NPX172" s="50"/>
      <c r="NPY172" s="50"/>
      <c r="NPZ172" s="50"/>
      <c r="NQA172" s="50"/>
      <c r="NQB172" s="50"/>
      <c r="NQC172" s="50"/>
      <c r="NQD172" s="50"/>
      <c r="NQE172" s="50"/>
      <c r="NQF172" s="50"/>
      <c r="NQG172" s="50"/>
      <c r="NQH172" s="50"/>
      <c r="NQI172" s="50"/>
      <c r="NQJ172" s="50"/>
      <c r="NQK172" s="50"/>
      <c r="NQL172" s="50"/>
      <c r="NQM172" s="50"/>
      <c r="NQN172" s="50"/>
      <c r="NQO172" s="50"/>
      <c r="NQP172" s="50"/>
      <c r="NQQ172" s="50"/>
      <c r="NQR172" s="50"/>
      <c r="NQS172" s="50"/>
      <c r="NQT172" s="50"/>
      <c r="NQU172" s="50"/>
      <c r="NQV172" s="50"/>
      <c r="NQW172" s="50"/>
      <c r="NQX172" s="50"/>
      <c r="NQY172" s="50"/>
      <c r="NQZ172" s="50"/>
      <c r="NRA172" s="50"/>
      <c r="NRB172" s="50"/>
      <c r="NRC172" s="50"/>
      <c r="NRD172" s="50"/>
      <c r="NRE172" s="50"/>
      <c r="NRF172" s="50"/>
      <c r="NRG172" s="50"/>
      <c r="NRH172" s="50"/>
      <c r="NRI172" s="50"/>
      <c r="NRJ172" s="50"/>
      <c r="NRK172" s="50"/>
      <c r="NRL172" s="50"/>
      <c r="NRM172" s="50"/>
      <c r="NRN172" s="50"/>
      <c r="NRO172" s="50"/>
      <c r="NRP172" s="50"/>
      <c r="NRQ172" s="50"/>
      <c r="NRR172" s="50"/>
      <c r="NRS172" s="50"/>
      <c r="NRT172" s="50"/>
      <c r="NRU172" s="50"/>
      <c r="NRV172" s="50"/>
      <c r="NRW172" s="50"/>
      <c r="NRX172" s="50"/>
      <c r="NRY172" s="50"/>
      <c r="NRZ172" s="50"/>
      <c r="NSA172" s="50"/>
      <c r="NSB172" s="50"/>
      <c r="NSC172" s="50"/>
      <c r="NSD172" s="50"/>
      <c r="NSE172" s="50"/>
      <c r="NSF172" s="50"/>
      <c r="NSG172" s="50"/>
      <c r="NSH172" s="50"/>
      <c r="NSI172" s="50"/>
      <c r="NSJ172" s="50"/>
      <c r="NSK172" s="50"/>
      <c r="NSL172" s="50"/>
      <c r="NSM172" s="50"/>
      <c r="NSN172" s="50"/>
      <c r="NSO172" s="50"/>
      <c r="NSP172" s="50"/>
      <c r="NSQ172" s="50"/>
      <c r="NSR172" s="50"/>
      <c r="NSS172" s="50"/>
      <c r="NST172" s="50"/>
      <c r="NSU172" s="50"/>
      <c r="NSV172" s="50"/>
      <c r="NSW172" s="50"/>
      <c r="NSX172" s="50"/>
      <c r="NSY172" s="50"/>
      <c r="NSZ172" s="50"/>
      <c r="NTB172" s="50"/>
      <c r="NTD172" s="50"/>
      <c r="NTE172" s="50"/>
      <c r="NTF172" s="50"/>
      <c r="NTG172" s="50"/>
      <c r="NTH172" s="50"/>
      <c r="NTI172" s="50"/>
      <c r="NTJ172" s="50"/>
      <c r="NTK172" s="50"/>
      <c r="NTP172" s="50"/>
      <c r="NTQ172" s="50"/>
      <c r="NTR172" s="50"/>
      <c r="NTS172" s="50"/>
      <c r="NTT172" s="50"/>
      <c r="NTU172" s="50"/>
      <c r="NTV172" s="50"/>
      <c r="NTW172" s="50"/>
      <c r="NTX172" s="50"/>
      <c r="NTY172" s="50"/>
      <c r="NTZ172" s="50"/>
      <c r="NUA172" s="50"/>
      <c r="NUB172" s="50"/>
      <c r="NUC172" s="50"/>
      <c r="NUD172" s="50"/>
      <c r="NUE172" s="50"/>
      <c r="NUF172" s="50"/>
      <c r="NUG172" s="50"/>
      <c r="NUH172" s="50"/>
      <c r="NUI172" s="50"/>
      <c r="NUJ172" s="50"/>
      <c r="NUK172" s="50"/>
      <c r="NUL172" s="50"/>
      <c r="NUM172" s="50"/>
      <c r="NUN172" s="50"/>
      <c r="NUO172" s="50"/>
      <c r="NUP172" s="50"/>
      <c r="NUQ172" s="50"/>
      <c r="NUR172" s="50"/>
      <c r="NUS172" s="50"/>
      <c r="NUT172" s="50"/>
      <c r="NUU172" s="50"/>
      <c r="NUV172" s="50"/>
      <c r="NUW172" s="50"/>
      <c r="NUX172" s="50"/>
      <c r="NUY172" s="50"/>
      <c r="NUZ172" s="50"/>
      <c r="NVA172" s="50"/>
      <c r="NVB172" s="50"/>
      <c r="NVC172" s="50"/>
      <c r="NVD172" s="50"/>
      <c r="NVE172" s="50"/>
      <c r="NVF172" s="50"/>
      <c r="NVG172" s="50"/>
      <c r="NVH172" s="50"/>
      <c r="NVI172" s="50"/>
      <c r="NVJ172" s="50"/>
      <c r="NVK172" s="50"/>
      <c r="NVL172" s="50"/>
      <c r="NVM172" s="50"/>
      <c r="NVN172" s="50"/>
      <c r="NVO172" s="50"/>
      <c r="NVP172" s="50"/>
      <c r="NVQ172" s="50"/>
      <c r="NVR172" s="50"/>
      <c r="NVS172" s="50"/>
      <c r="NVT172" s="50"/>
      <c r="NVU172" s="50"/>
      <c r="NVV172" s="50"/>
      <c r="NVW172" s="50"/>
      <c r="NVX172" s="50"/>
      <c r="NVY172" s="50"/>
      <c r="NVZ172" s="50"/>
      <c r="NWA172" s="50"/>
      <c r="NWB172" s="50"/>
      <c r="NWC172" s="50"/>
      <c r="NWD172" s="50"/>
      <c r="NWE172" s="50"/>
      <c r="NWF172" s="50"/>
      <c r="NWG172" s="50"/>
      <c r="NWH172" s="50"/>
      <c r="NWI172" s="50"/>
      <c r="NWJ172" s="50"/>
      <c r="NWK172" s="50"/>
      <c r="NWL172" s="50"/>
      <c r="NWM172" s="50"/>
      <c r="NWN172" s="50"/>
      <c r="NWO172" s="50"/>
      <c r="NWP172" s="50"/>
      <c r="NWQ172" s="50"/>
      <c r="NWR172" s="50"/>
      <c r="NWS172" s="50"/>
      <c r="NWT172" s="50"/>
      <c r="NWU172" s="50"/>
      <c r="NWV172" s="50"/>
      <c r="NWW172" s="50"/>
      <c r="NWX172" s="50"/>
      <c r="NWY172" s="50"/>
      <c r="NWZ172" s="50"/>
      <c r="NXA172" s="50"/>
      <c r="NXB172" s="50"/>
      <c r="NXC172" s="50"/>
      <c r="NXD172" s="50"/>
      <c r="NXE172" s="50"/>
      <c r="NXF172" s="50"/>
      <c r="NXG172" s="50"/>
      <c r="NXH172" s="50"/>
      <c r="NXI172" s="50"/>
      <c r="NXJ172" s="50"/>
      <c r="NXK172" s="50"/>
      <c r="NXL172" s="50"/>
      <c r="NXM172" s="50"/>
      <c r="NXN172" s="50"/>
      <c r="NXO172" s="50"/>
      <c r="NXP172" s="50"/>
      <c r="NXQ172" s="50"/>
      <c r="NXR172" s="50"/>
      <c r="NXS172" s="50"/>
      <c r="NXT172" s="50"/>
      <c r="NXU172" s="50"/>
      <c r="NXV172" s="50"/>
      <c r="NXW172" s="50"/>
      <c r="NXX172" s="50"/>
      <c r="NXY172" s="50"/>
      <c r="NXZ172" s="50"/>
      <c r="NYA172" s="50"/>
      <c r="NYB172" s="50"/>
      <c r="NYC172" s="50"/>
      <c r="NYD172" s="50"/>
      <c r="NYE172" s="50"/>
      <c r="NYF172" s="50"/>
      <c r="NYG172" s="50"/>
      <c r="NYH172" s="50"/>
      <c r="NYI172" s="50"/>
      <c r="NYJ172" s="50"/>
      <c r="NYK172" s="50"/>
      <c r="NYL172" s="50"/>
      <c r="NYM172" s="50"/>
      <c r="NYN172" s="50"/>
      <c r="NYO172" s="50"/>
      <c r="NYP172" s="50"/>
      <c r="NYQ172" s="50"/>
      <c r="NYR172" s="50"/>
      <c r="NYS172" s="50"/>
      <c r="NYT172" s="50"/>
      <c r="NYU172" s="50"/>
      <c r="NYV172" s="50"/>
      <c r="NYW172" s="50"/>
      <c r="NYX172" s="50"/>
      <c r="NYY172" s="50"/>
      <c r="NYZ172" s="50"/>
      <c r="NZA172" s="50"/>
      <c r="NZB172" s="50"/>
      <c r="NZC172" s="50"/>
      <c r="NZD172" s="50"/>
      <c r="NZE172" s="50"/>
      <c r="NZF172" s="50"/>
      <c r="NZG172" s="50"/>
      <c r="NZH172" s="50"/>
      <c r="NZI172" s="50"/>
      <c r="NZJ172" s="50"/>
      <c r="NZK172" s="50"/>
      <c r="NZL172" s="50"/>
      <c r="NZM172" s="50"/>
      <c r="NZN172" s="50"/>
      <c r="NZO172" s="50"/>
      <c r="NZP172" s="50"/>
      <c r="NZQ172" s="50"/>
      <c r="NZR172" s="50"/>
      <c r="NZS172" s="50"/>
      <c r="NZT172" s="50"/>
      <c r="NZU172" s="50"/>
      <c r="NZV172" s="50"/>
      <c r="NZW172" s="50"/>
      <c r="NZX172" s="50"/>
      <c r="NZY172" s="50"/>
      <c r="NZZ172" s="50"/>
      <c r="OAA172" s="50"/>
      <c r="OAB172" s="50"/>
      <c r="OAC172" s="50"/>
      <c r="OAD172" s="50"/>
      <c r="OAE172" s="50"/>
      <c r="OAF172" s="50"/>
      <c r="OAG172" s="50"/>
      <c r="OAH172" s="50"/>
      <c r="OAI172" s="50"/>
      <c r="OAJ172" s="50"/>
      <c r="OAK172" s="50"/>
      <c r="OAL172" s="50"/>
      <c r="OAM172" s="50"/>
      <c r="OAN172" s="50"/>
      <c r="OAO172" s="50"/>
      <c r="OAP172" s="50"/>
      <c r="OAQ172" s="50"/>
      <c r="OAR172" s="50"/>
      <c r="OAS172" s="50"/>
      <c r="OAT172" s="50"/>
      <c r="OAU172" s="50"/>
      <c r="OAV172" s="50"/>
      <c r="OAW172" s="50"/>
      <c r="OAX172" s="50"/>
      <c r="OAY172" s="50"/>
      <c r="OAZ172" s="50"/>
      <c r="OBA172" s="50"/>
      <c r="OBB172" s="50"/>
      <c r="OBC172" s="50"/>
      <c r="OBD172" s="50"/>
      <c r="OBE172" s="50"/>
      <c r="OBF172" s="50"/>
      <c r="OBG172" s="50"/>
      <c r="OBH172" s="50"/>
      <c r="OBI172" s="50"/>
      <c r="OBJ172" s="50"/>
      <c r="OBK172" s="50"/>
      <c r="OBL172" s="50"/>
      <c r="OBM172" s="50"/>
      <c r="OBN172" s="50"/>
      <c r="OBO172" s="50"/>
      <c r="OBP172" s="50"/>
      <c r="OBQ172" s="50"/>
      <c r="OBR172" s="50"/>
      <c r="OBS172" s="50"/>
      <c r="OBT172" s="50"/>
      <c r="OBU172" s="50"/>
      <c r="OBV172" s="50"/>
      <c r="OBW172" s="50"/>
      <c r="OBX172" s="50"/>
      <c r="OBY172" s="50"/>
      <c r="OBZ172" s="50"/>
      <c r="OCA172" s="50"/>
      <c r="OCB172" s="50"/>
      <c r="OCC172" s="50"/>
      <c r="OCD172" s="50"/>
      <c r="OCE172" s="50"/>
      <c r="OCF172" s="50"/>
      <c r="OCG172" s="50"/>
      <c r="OCH172" s="50"/>
      <c r="OCI172" s="50"/>
      <c r="OCJ172" s="50"/>
      <c r="OCK172" s="50"/>
      <c r="OCL172" s="50"/>
      <c r="OCM172" s="50"/>
      <c r="OCN172" s="50"/>
      <c r="OCO172" s="50"/>
      <c r="OCP172" s="50"/>
      <c r="OCQ172" s="50"/>
      <c r="OCR172" s="50"/>
      <c r="OCS172" s="50"/>
      <c r="OCT172" s="50"/>
      <c r="OCU172" s="50"/>
      <c r="OCV172" s="50"/>
      <c r="OCX172" s="50"/>
      <c r="OCZ172" s="50"/>
      <c r="ODA172" s="50"/>
      <c r="ODB172" s="50"/>
      <c r="ODC172" s="50"/>
      <c r="ODD172" s="50"/>
      <c r="ODE172" s="50"/>
      <c r="ODF172" s="50"/>
      <c r="ODG172" s="50"/>
      <c r="ODL172" s="50"/>
      <c r="ODM172" s="50"/>
      <c r="ODN172" s="50"/>
      <c r="ODO172" s="50"/>
      <c r="ODP172" s="50"/>
      <c r="ODQ172" s="50"/>
      <c r="ODR172" s="50"/>
      <c r="ODS172" s="50"/>
      <c r="ODT172" s="50"/>
      <c r="ODU172" s="50"/>
      <c r="ODV172" s="50"/>
      <c r="ODW172" s="50"/>
      <c r="ODX172" s="50"/>
      <c r="ODY172" s="50"/>
      <c r="ODZ172" s="50"/>
      <c r="OEA172" s="50"/>
      <c r="OEB172" s="50"/>
      <c r="OEC172" s="50"/>
      <c r="OED172" s="50"/>
      <c r="OEE172" s="50"/>
      <c r="OEF172" s="50"/>
      <c r="OEG172" s="50"/>
      <c r="OEH172" s="50"/>
      <c r="OEI172" s="50"/>
      <c r="OEJ172" s="50"/>
      <c r="OEK172" s="50"/>
      <c r="OEL172" s="50"/>
      <c r="OEM172" s="50"/>
      <c r="OEN172" s="50"/>
      <c r="OEO172" s="50"/>
      <c r="OEP172" s="50"/>
      <c r="OEQ172" s="50"/>
      <c r="OER172" s="50"/>
      <c r="OES172" s="50"/>
      <c r="OET172" s="50"/>
      <c r="OEU172" s="50"/>
      <c r="OEV172" s="50"/>
      <c r="OEW172" s="50"/>
      <c r="OEX172" s="50"/>
      <c r="OEY172" s="50"/>
      <c r="OEZ172" s="50"/>
      <c r="OFA172" s="50"/>
      <c r="OFB172" s="50"/>
      <c r="OFC172" s="50"/>
      <c r="OFD172" s="50"/>
      <c r="OFE172" s="50"/>
      <c r="OFF172" s="50"/>
      <c r="OFG172" s="50"/>
      <c r="OFH172" s="50"/>
      <c r="OFI172" s="50"/>
      <c r="OFJ172" s="50"/>
      <c r="OFK172" s="50"/>
      <c r="OFL172" s="50"/>
      <c r="OFM172" s="50"/>
      <c r="OFN172" s="50"/>
      <c r="OFO172" s="50"/>
      <c r="OFP172" s="50"/>
      <c r="OFQ172" s="50"/>
      <c r="OFR172" s="50"/>
      <c r="OFS172" s="50"/>
      <c r="OFT172" s="50"/>
      <c r="OFU172" s="50"/>
      <c r="OFV172" s="50"/>
      <c r="OFW172" s="50"/>
      <c r="OFX172" s="50"/>
      <c r="OFY172" s="50"/>
      <c r="OFZ172" s="50"/>
      <c r="OGA172" s="50"/>
      <c r="OGB172" s="50"/>
      <c r="OGC172" s="50"/>
      <c r="OGD172" s="50"/>
      <c r="OGE172" s="50"/>
      <c r="OGF172" s="50"/>
      <c r="OGG172" s="50"/>
      <c r="OGH172" s="50"/>
      <c r="OGI172" s="50"/>
      <c r="OGJ172" s="50"/>
      <c r="OGK172" s="50"/>
      <c r="OGL172" s="50"/>
      <c r="OGM172" s="50"/>
      <c r="OGN172" s="50"/>
      <c r="OGO172" s="50"/>
      <c r="OGP172" s="50"/>
      <c r="OGQ172" s="50"/>
      <c r="OGR172" s="50"/>
      <c r="OGS172" s="50"/>
      <c r="OGT172" s="50"/>
      <c r="OGU172" s="50"/>
      <c r="OGV172" s="50"/>
      <c r="OGW172" s="50"/>
      <c r="OGX172" s="50"/>
      <c r="OGY172" s="50"/>
      <c r="OGZ172" s="50"/>
      <c r="OHA172" s="50"/>
      <c r="OHB172" s="50"/>
      <c r="OHC172" s="50"/>
      <c r="OHD172" s="50"/>
      <c r="OHE172" s="50"/>
      <c r="OHF172" s="50"/>
      <c r="OHG172" s="50"/>
      <c r="OHH172" s="50"/>
      <c r="OHI172" s="50"/>
      <c r="OHJ172" s="50"/>
      <c r="OHK172" s="50"/>
      <c r="OHL172" s="50"/>
      <c r="OHM172" s="50"/>
      <c r="OHN172" s="50"/>
      <c r="OHO172" s="50"/>
      <c r="OHP172" s="50"/>
      <c r="OHQ172" s="50"/>
      <c r="OHR172" s="50"/>
      <c r="OHS172" s="50"/>
      <c r="OHT172" s="50"/>
      <c r="OHU172" s="50"/>
      <c r="OHV172" s="50"/>
      <c r="OHW172" s="50"/>
      <c r="OHX172" s="50"/>
      <c r="OHY172" s="50"/>
      <c r="OHZ172" s="50"/>
      <c r="OIA172" s="50"/>
      <c r="OIB172" s="50"/>
      <c r="OIC172" s="50"/>
      <c r="OID172" s="50"/>
      <c r="OIE172" s="50"/>
      <c r="OIF172" s="50"/>
      <c r="OIG172" s="50"/>
      <c r="OIH172" s="50"/>
      <c r="OII172" s="50"/>
      <c r="OIJ172" s="50"/>
      <c r="OIK172" s="50"/>
      <c r="OIL172" s="50"/>
      <c r="OIM172" s="50"/>
      <c r="OIN172" s="50"/>
      <c r="OIO172" s="50"/>
      <c r="OIP172" s="50"/>
      <c r="OIQ172" s="50"/>
      <c r="OIR172" s="50"/>
      <c r="OIS172" s="50"/>
      <c r="OIT172" s="50"/>
      <c r="OIU172" s="50"/>
      <c r="OIV172" s="50"/>
      <c r="OIW172" s="50"/>
      <c r="OIX172" s="50"/>
      <c r="OIY172" s="50"/>
      <c r="OIZ172" s="50"/>
      <c r="OJA172" s="50"/>
      <c r="OJB172" s="50"/>
      <c r="OJC172" s="50"/>
      <c r="OJD172" s="50"/>
      <c r="OJE172" s="50"/>
      <c r="OJF172" s="50"/>
      <c r="OJG172" s="50"/>
      <c r="OJH172" s="50"/>
      <c r="OJI172" s="50"/>
      <c r="OJJ172" s="50"/>
      <c r="OJK172" s="50"/>
      <c r="OJL172" s="50"/>
      <c r="OJM172" s="50"/>
      <c r="OJN172" s="50"/>
      <c r="OJO172" s="50"/>
      <c r="OJP172" s="50"/>
      <c r="OJQ172" s="50"/>
      <c r="OJR172" s="50"/>
      <c r="OJS172" s="50"/>
      <c r="OJT172" s="50"/>
      <c r="OJU172" s="50"/>
      <c r="OJV172" s="50"/>
      <c r="OJW172" s="50"/>
      <c r="OJX172" s="50"/>
      <c r="OJY172" s="50"/>
      <c r="OJZ172" s="50"/>
      <c r="OKA172" s="50"/>
      <c r="OKB172" s="50"/>
      <c r="OKC172" s="50"/>
      <c r="OKD172" s="50"/>
      <c r="OKE172" s="50"/>
      <c r="OKF172" s="50"/>
      <c r="OKG172" s="50"/>
      <c r="OKH172" s="50"/>
      <c r="OKI172" s="50"/>
      <c r="OKJ172" s="50"/>
      <c r="OKK172" s="50"/>
      <c r="OKL172" s="50"/>
      <c r="OKM172" s="50"/>
      <c r="OKN172" s="50"/>
      <c r="OKO172" s="50"/>
      <c r="OKP172" s="50"/>
      <c r="OKQ172" s="50"/>
      <c r="OKR172" s="50"/>
      <c r="OKS172" s="50"/>
      <c r="OKT172" s="50"/>
      <c r="OKU172" s="50"/>
      <c r="OKV172" s="50"/>
      <c r="OKW172" s="50"/>
      <c r="OKX172" s="50"/>
      <c r="OKY172" s="50"/>
      <c r="OKZ172" s="50"/>
      <c r="OLA172" s="50"/>
      <c r="OLB172" s="50"/>
      <c r="OLC172" s="50"/>
      <c r="OLD172" s="50"/>
      <c r="OLE172" s="50"/>
      <c r="OLF172" s="50"/>
      <c r="OLG172" s="50"/>
      <c r="OLH172" s="50"/>
      <c r="OLI172" s="50"/>
      <c r="OLJ172" s="50"/>
      <c r="OLK172" s="50"/>
      <c r="OLL172" s="50"/>
      <c r="OLM172" s="50"/>
      <c r="OLN172" s="50"/>
      <c r="OLO172" s="50"/>
      <c r="OLP172" s="50"/>
      <c r="OLQ172" s="50"/>
      <c r="OLR172" s="50"/>
      <c r="OLS172" s="50"/>
      <c r="OLT172" s="50"/>
      <c r="OLU172" s="50"/>
      <c r="OLV172" s="50"/>
      <c r="OLW172" s="50"/>
      <c r="OLX172" s="50"/>
      <c r="OLY172" s="50"/>
      <c r="OLZ172" s="50"/>
      <c r="OMA172" s="50"/>
      <c r="OMB172" s="50"/>
      <c r="OMC172" s="50"/>
      <c r="OMD172" s="50"/>
      <c r="OME172" s="50"/>
      <c r="OMF172" s="50"/>
      <c r="OMG172" s="50"/>
      <c r="OMH172" s="50"/>
      <c r="OMI172" s="50"/>
      <c r="OMJ172" s="50"/>
      <c r="OMK172" s="50"/>
      <c r="OML172" s="50"/>
      <c r="OMM172" s="50"/>
      <c r="OMN172" s="50"/>
      <c r="OMO172" s="50"/>
      <c r="OMP172" s="50"/>
      <c r="OMQ172" s="50"/>
      <c r="OMR172" s="50"/>
      <c r="OMT172" s="50"/>
      <c r="OMV172" s="50"/>
      <c r="OMW172" s="50"/>
      <c r="OMX172" s="50"/>
      <c r="OMY172" s="50"/>
      <c r="OMZ172" s="50"/>
      <c r="ONA172" s="50"/>
      <c r="ONB172" s="50"/>
      <c r="ONC172" s="50"/>
      <c r="ONH172" s="50"/>
      <c r="ONI172" s="50"/>
      <c r="ONJ172" s="50"/>
      <c r="ONK172" s="50"/>
      <c r="ONL172" s="50"/>
      <c r="ONM172" s="50"/>
      <c r="ONN172" s="50"/>
      <c r="ONO172" s="50"/>
      <c r="ONP172" s="50"/>
      <c r="ONQ172" s="50"/>
      <c r="ONR172" s="50"/>
      <c r="ONS172" s="50"/>
      <c r="ONT172" s="50"/>
      <c r="ONU172" s="50"/>
      <c r="ONV172" s="50"/>
      <c r="ONW172" s="50"/>
      <c r="ONX172" s="50"/>
      <c r="ONY172" s="50"/>
      <c r="ONZ172" s="50"/>
      <c r="OOA172" s="50"/>
      <c r="OOB172" s="50"/>
      <c r="OOC172" s="50"/>
      <c r="OOD172" s="50"/>
      <c r="OOE172" s="50"/>
      <c r="OOF172" s="50"/>
      <c r="OOG172" s="50"/>
      <c r="OOH172" s="50"/>
      <c r="OOI172" s="50"/>
      <c r="OOJ172" s="50"/>
      <c r="OOK172" s="50"/>
      <c r="OOL172" s="50"/>
      <c r="OOM172" s="50"/>
      <c r="OON172" s="50"/>
      <c r="OOO172" s="50"/>
      <c r="OOP172" s="50"/>
      <c r="OOQ172" s="50"/>
      <c r="OOR172" s="50"/>
      <c r="OOS172" s="50"/>
      <c r="OOT172" s="50"/>
      <c r="OOU172" s="50"/>
      <c r="OOV172" s="50"/>
      <c r="OOW172" s="50"/>
      <c r="OOX172" s="50"/>
      <c r="OOY172" s="50"/>
      <c r="OOZ172" s="50"/>
      <c r="OPA172" s="50"/>
      <c r="OPB172" s="50"/>
      <c r="OPC172" s="50"/>
      <c r="OPD172" s="50"/>
      <c r="OPE172" s="50"/>
      <c r="OPF172" s="50"/>
      <c r="OPG172" s="50"/>
      <c r="OPH172" s="50"/>
      <c r="OPI172" s="50"/>
      <c r="OPJ172" s="50"/>
      <c r="OPK172" s="50"/>
      <c r="OPL172" s="50"/>
      <c r="OPM172" s="50"/>
      <c r="OPN172" s="50"/>
      <c r="OPO172" s="50"/>
      <c r="OPP172" s="50"/>
      <c r="OPQ172" s="50"/>
      <c r="OPR172" s="50"/>
      <c r="OPS172" s="50"/>
      <c r="OPT172" s="50"/>
      <c r="OPU172" s="50"/>
      <c r="OPV172" s="50"/>
      <c r="OPW172" s="50"/>
      <c r="OPX172" s="50"/>
      <c r="OPY172" s="50"/>
      <c r="OPZ172" s="50"/>
      <c r="OQA172" s="50"/>
      <c r="OQB172" s="50"/>
      <c r="OQC172" s="50"/>
      <c r="OQD172" s="50"/>
      <c r="OQE172" s="50"/>
      <c r="OQF172" s="50"/>
      <c r="OQG172" s="50"/>
      <c r="OQH172" s="50"/>
      <c r="OQI172" s="50"/>
      <c r="OQJ172" s="50"/>
      <c r="OQK172" s="50"/>
      <c r="OQL172" s="50"/>
      <c r="OQM172" s="50"/>
      <c r="OQN172" s="50"/>
      <c r="OQO172" s="50"/>
      <c r="OQP172" s="50"/>
      <c r="OQQ172" s="50"/>
      <c r="OQR172" s="50"/>
      <c r="OQS172" s="50"/>
      <c r="OQT172" s="50"/>
      <c r="OQU172" s="50"/>
      <c r="OQV172" s="50"/>
      <c r="OQW172" s="50"/>
      <c r="OQX172" s="50"/>
      <c r="OQY172" s="50"/>
      <c r="OQZ172" s="50"/>
      <c r="ORA172" s="50"/>
      <c r="ORB172" s="50"/>
      <c r="ORC172" s="50"/>
      <c r="ORD172" s="50"/>
      <c r="ORE172" s="50"/>
      <c r="ORF172" s="50"/>
      <c r="ORG172" s="50"/>
      <c r="ORH172" s="50"/>
      <c r="ORI172" s="50"/>
      <c r="ORJ172" s="50"/>
      <c r="ORK172" s="50"/>
      <c r="ORL172" s="50"/>
      <c r="ORM172" s="50"/>
      <c r="ORN172" s="50"/>
      <c r="ORO172" s="50"/>
      <c r="ORP172" s="50"/>
      <c r="ORQ172" s="50"/>
      <c r="ORR172" s="50"/>
      <c r="ORS172" s="50"/>
      <c r="ORT172" s="50"/>
      <c r="ORU172" s="50"/>
      <c r="ORV172" s="50"/>
      <c r="ORW172" s="50"/>
      <c r="ORX172" s="50"/>
      <c r="ORY172" s="50"/>
      <c r="ORZ172" s="50"/>
      <c r="OSA172" s="50"/>
      <c r="OSB172" s="50"/>
      <c r="OSC172" s="50"/>
      <c r="OSD172" s="50"/>
      <c r="OSE172" s="50"/>
      <c r="OSF172" s="50"/>
      <c r="OSG172" s="50"/>
      <c r="OSH172" s="50"/>
      <c r="OSI172" s="50"/>
      <c r="OSJ172" s="50"/>
      <c r="OSK172" s="50"/>
      <c r="OSL172" s="50"/>
      <c r="OSM172" s="50"/>
      <c r="OSN172" s="50"/>
      <c r="OSO172" s="50"/>
      <c r="OSP172" s="50"/>
      <c r="OSQ172" s="50"/>
      <c r="OSR172" s="50"/>
      <c r="OSS172" s="50"/>
      <c r="OST172" s="50"/>
      <c r="OSU172" s="50"/>
      <c r="OSV172" s="50"/>
      <c r="OSW172" s="50"/>
      <c r="OSX172" s="50"/>
      <c r="OSY172" s="50"/>
      <c r="OSZ172" s="50"/>
      <c r="OTA172" s="50"/>
      <c r="OTB172" s="50"/>
      <c r="OTC172" s="50"/>
      <c r="OTD172" s="50"/>
      <c r="OTE172" s="50"/>
      <c r="OTF172" s="50"/>
      <c r="OTG172" s="50"/>
      <c r="OTH172" s="50"/>
      <c r="OTI172" s="50"/>
      <c r="OTJ172" s="50"/>
      <c r="OTK172" s="50"/>
      <c r="OTL172" s="50"/>
      <c r="OTM172" s="50"/>
      <c r="OTN172" s="50"/>
      <c r="OTO172" s="50"/>
      <c r="OTP172" s="50"/>
      <c r="OTQ172" s="50"/>
      <c r="OTR172" s="50"/>
      <c r="OTS172" s="50"/>
      <c r="OTT172" s="50"/>
      <c r="OTU172" s="50"/>
      <c r="OTV172" s="50"/>
      <c r="OTW172" s="50"/>
      <c r="OTX172" s="50"/>
      <c r="OTY172" s="50"/>
      <c r="OTZ172" s="50"/>
      <c r="OUA172" s="50"/>
      <c r="OUB172" s="50"/>
      <c r="OUC172" s="50"/>
      <c r="OUD172" s="50"/>
      <c r="OUE172" s="50"/>
      <c r="OUF172" s="50"/>
      <c r="OUG172" s="50"/>
      <c r="OUH172" s="50"/>
      <c r="OUI172" s="50"/>
      <c r="OUJ172" s="50"/>
      <c r="OUK172" s="50"/>
      <c r="OUL172" s="50"/>
      <c r="OUM172" s="50"/>
      <c r="OUN172" s="50"/>
      <c r="OUO172" s="50"/>
      <c r="OUP172" s="50"/>
      <c r="OUQ172" s="50"/>
      <c r="OUR172" s="50"/>
      <c r="OUS172" s="50"/>
      <c r="OUT172" s="50"/>
      <c r="OUU172" s="50"/>
      <c r="OUV172" s="50"/>
      <c r="OUW172" s="50"/>
      <c r="OUX172" s="50"/>
      <c r="OUY172" s="50"/>
      <c r="OUZ172" s="50"/>
      <c r="OVA172" s="50"/>
      <c r="OVB172" s="50"/>
      <c r="OVC172" s="50"/>
      <c r="OVD172" s="50"/>
      <c r="OVE172" s="50"/>
      <c r="OVF172" s="50"/>
      <c r="OVG172" s="50"/>
      <c r="OVH172" s="50"/>
      <c r="OVI172" s="50"/>
      <c r="OVJ172" s="50"/>
      <c r="OVK172" s="50"/>
      <c r="OVL172" s="50"/>
      <c r="OVM172" s="50"/>
      <c r="OVN172" s="50"/>
      <c r="OVO172" s="50"/>
      <c r="OVP172" s="50"/>
      <c r="OVQ172" s="50"/>
      <c r="OVR172" s="50"/>
      <c r="OVS172" s="50"/>
      <c r="OVT172" s="50"/>
      <c r="OVU172" s="50"/>
      <c r="OVV172" s="50"/>
      <c r="OVW172" s="50"/>
      <c r="OVX172" s="50"/>
      <c r="OVY172" s="50"/>
      <c r="OVZ172" s="50"/>
      <c r="OWA172" s="50"/>
      <c r="OWB172" s="50"/>
      <c r="OWC172" s="50"/>
      <c r="OWD172" s="50"/>
      <c r="OWE172" s="50"/>
      <c r="OWF172" s="50"/>
      <c r="OWG172" s="50"/>
      <c r="OWH172" s="50"/>
      <c r="OWI172" s="50"/>
      <c r="OWJ172" s="50"/>
      <c r="OWK172" s="50"/>
      <c r="OWL172" s="50"/>
      <c r="OWM172" s="50"/>
      <c r="OWN172" s="50"/>
      <c r="OWP172" s="50"/>
      <c r="OWR172" s="50"/>
      <c r="OWS172" s="50"/>
      <c r="OWT172" s="50"/>
      <c r="OWU172" s="50"/>
      <c r="OWV172" s="50"/>
      <c r="OWW172" s="50"/>
      <c r="OWX172" s="50"/>
      <c r="OWY172" s="50"/>
      <c r="OXD172" s="50"/>
      <c r="OXE172" s="50"/>
      <c r="OXF172" s="50"/>
      <c r="OXG172" s="50"/>
      <c r="OXH172" s="50"/>
      <c r="OXI172" s="50"/>
      <c r="OXJ172" s="50"/>
      <c r="OXK172" s="50"/>
      <c r="OXL172" s="50"/>
      <c r="OXM172" s="50"/>
      <c r="OXN172" s="50"/>
      <c r="OXO172" s="50"/>
      <c r="OXP172" s="50"/>
      <c r="OXQ172" s="50"/>
      <c r="OXR172" s="50"/>
      <c r="OXS172" s="50"/>
      <c r="OXT172" s="50"/>
      <c r="OXU172" s="50"/>
      <c r="OXV172" s="50"/>
      <c r="OXW172" s="50"/>
      <c r="OXX172" s="50"/>
      <c r="OXY172" s="50"/>
      <c r="OXZ172" s="50"/>
      <c r="OYA172" s="50"/>
      <c r="OYB172" s="50"/>
      <c r="OYC172" s="50"/>
      <c r="OYD172" s="50"/>
      <c r="OYE172" s="50"/>
      <c r="OYF172" s="50"/>
      <c r="OYG172" s="50"/>
      <c r="OYH172" s="50"/>
      <c r="OYI172" s="50"/>
      <c r="OYJ172" s="50"/>
      <c r="OYK172" s="50"/>
      <c r="OYL172" s="50"/>
      <c r="OYM172" s="50"/>
      <c r="OYN172" s="50"/>
      <c r="OYO172" s="50"/>
      <c r="OYP172" s="50"/>
      <c r="OYQ172" s="50"/>
      <c r="OYR172" s="50"/>
      <c r="OYS172" s="50"/>
      <c r="OYT172" s="50"/>
      <c r="OYU172" s="50"/>
      <c r="OYV172" s="50"/>
      <c r="OYW172" s="50"/>
      <c r="OYX172" s="50"/>
      <c r="OYY172" s="50"/>
      <c r="OYZ172" s="50"/>
      <c r="OZA172" s="50"/>
      <c r="OZB172" s="50"/>
      <c r="OZC172" s="50"/>
      <c r="OZD172" s="50"/>
      <c r="OZE172" s="50"/>
      <c r="OZF172" s="50"/>
      <c r="OZG172" s="50"/>
      <c r="OZH172" s="50"/>
      <c r="OZI172" s="50"/>
      <c r="OZJ172" s="50"/>
      <c r="OZK172" s="50"/>
      <c r="OZL172" s="50"/>
      <c r="OZM172" s="50"/>
      <c r="OZN172" s="50"/>
      <c r="OZO172" s="50"/>
      <c r="OZP172" s="50"/>
      <c r="OZQ172" s="50"/>
      <c r="OZR172" s="50"/>
      <c r="OZS172" s="50"/>
      <c r="OZT172" s="50"/>
      <c r="OZU172" s="50"/>
      <c r="OZV172" s="50"/>
      <c r="OZW172" s="50"/>
      <c r="OZX172" s="50"/>
      <c r="OZY172" s="50"/>
      <c r="OZZ172" s="50"/>
      <c r="PAA172" s="50"/>
      <c r="PAB172" s="50"/>
      <c r="PAC172" s="50"/>
      <c r="PAD172" s="50"/>
      <c r="PAE172" s="50"/>
      <c r="PAF172" s="50"/>
      <c r="PAG172" s="50"/>
      <c r="PAH172" s="50"/>
      <c r="PAI172" s="50"/>
      <c r="PAJ172" s="50"/>
      <c r="PAK172" s="50"/>
      <c r="PAL172" s="50"/>
      <c r="PAM172" s="50"/>
      <c r="PAN172" s="50"/>
      <c r="PAO172" s="50"/>
      <c r="PAP172" s="50"/>
      <c r="PAQ172" s="50"/>
      <c r="PAR172" s="50"/>
      <c r="PAS172" s="50"/>
      <c r="PAT172" s="50"/>
      <c r="PAU172" s="50"/>
      <c r="PAV172" s="50"/>
      <c r="PAW172" s="50"/>
      <c r="PAX172" s="50"/>
      <c r="PAY172" s="50"/>
      <c r="PAZ172" s="50"/>
      <c r="PBA172" s="50"/>
      <c r="PBB172" s="50"/>
      <c r="PBC172" s="50"/>
      <c r="PBD172" s="50"/>
      <c r="PBE172" s="50"/>
      <c r="PBF172" s="50"/>
      <c r="PBG172" s="50"/>
      <c r="PBH172" s="50"/>
      <c r="PBI172" s="50"/>
      <c r="PBJ172" s="50"/>
      <c r="PBK172" s="50"/>
      <c r="PBL172" s="50"/>
      <c r="PBM172" s="50"/>
      <c r="PBN172" s="50"/>
      <c r="PBO172" s="50"/>
      <c r="PBP172" s="50"/>
      <c r="PBQ172" s="50"/>
      <c r="PBR172" s="50"/>
      <c r="PBS172" s="50"/>
      <c r="PBT172" s="50"/>
      <c r="PBU172" s="50"/>
      <c r="PBV172" s="50"/>
      <c r="PBW172" s="50"/>
      <c r="PBX172" s="50"/>
      <c r="PBY172" s="50"/>
      <c r="PBZ172" s="50"/>
      <c r="PCA172" s="50"/>
      <c r="PCB172" s="50"/>
      <c r="PCC172" s="50"/>
      <c r="PCD172" s="50"/>
      <c r="PCE172" s="50"/>
      <c r="PCF172" s="50"/>
      <c r="PCG172" s="50"/>
      <c r="PCH172" s="50"/>
      <c r="PCI172" s="50"/>
      <c r="PCJ172" s="50"/>
      <c r="PCK172" s="50"/>
      <c r="PCL172" s="50"/>
      <c r="PCM172" s="50"/>
      <c r="PCN172" s="50"/>
      <c r="PCO172" s="50"/>
      <c r="PCP172" s="50"/>
      <c r="PCQ172" s="50"/>
      <c r="PCR172" s="50"/>
      <c r="PCS172" s="50"/>
      <c r="PCT172" s="50"/>
      <c r="PCU172" s="50"/>
      <c r="PCV172" s="50"/>
      <c r="PCW172" s="50"/>
      <c r="PCX172" s="50"/>
      <c r="PCY172" s="50"/>
      <c r="PCZ172" s="50"/>
      <c r="PDA172" s="50"/>
      <c r="PDB172" s="50"/>
      <c r="PDC172" s="50"/>
      <c r="PDD172" s="50"/>
      <c r="PDE172" s="50"/>
      <c r="PDF172" s="50"/>
      <c r="PDG172" s="50"/>
      <c r="PDH172" s="50"/>
      <c r="PDI172" s="50"/>
      <c r="PDJ172" s="50"/>
      <c r="PDK172" s="50"/>
      <c r="PDL172" s="50"/>
      <c r="PDM172" s="50"/>
      <c r="PDN172" s="50"/>
      <c r="PDO172" s="50"/>
      <c r="PDP172" s="50"/>
      <c r="PDQ172" s="50"/>
      <c r="PDR172" s="50"/>
      <c r="PDS172" s="50"/>
      <c r="PDT172" s="50"/>
      <c r="PDU172" s="50"/>
      <c r="PDV172" s="50"/>
      <c r="PDW172" s="50"/>
      <c r="PDX172" s="50"/>
      <c r="PDY172" s="50"/>
      <c r="PDZ172" s="50"/>
      <c r="PEA172" s="50"/>
      <c r="PEB172" s="50"/>
      <c r="PEC172" s="50"/>
      <c r="PED172" s="50"/>
      <c r="PEE172" s="50"/>
      <c r="PEF172" s="50"/>
      <c r="PEG172" s="50"/>
      <c r="PEH172" s="50"/>
      <c r="PEI172" s="50"/>
      <c r="PEJ172" s="50"/>
      <c r="PEK172" s="50"/>
      <c r="PEL172" s="50"/>
      <c r="PEM172" s="50"/>
      <c r="PEN172" s="50"/>
      <c r="PEO172" s="50"/>
      <c r="PEP172" s="50"/>
      <c r="PEQ172" s="50"/>
      <c r="PER172" s="50"/>
      <c r="PES172" s="50"/>
      <c r="PET172" s="50"/>
      <c r="PEU172" s="50"/>
      <c r="PEV172" s="50"/>
      <c r="PEW172" s="50"/>
      <c r="PEX172" s="50"/>
      <c r="PEY172" s="50"/>
      <c r="PEZ172" s="50"/>
      <c r="PFA172" s="50"/>
      <c r="PFB172" s="50"/>
      <c r="PFC172" s="50"/>
      <c r="PFD172" s="50"/>
      <c r="PFE172" s="50"/>
      <c r="PFF172" s="50"/>
      <c r="PFG172" s="50"/>
      <c r="PFH172" s="50"/>
      <c r="PFI172" s="50"/>
      <c r="PFJ172" s="50"/>
      <c r="PFK172" s="50"/>
      <c r="PFL172" s="50"/>
      <c r="PFM172" s="50"/>
      <c r="PFN172" s="50"/>
      <c r="PFO172" s="50"/>
      <c r="PFP172" s="50"/>
      <c r="PFQ172" s="50"/>
      <c r="PFR172" s="50"/>
      <c r="PFS172" s="50"/>
      <c r="PFT172" s="50"/>
      <c r="PFU172" s="50"/>
      <c r="PFV172" s="50"/>
      <c r="PFW172" s="50"/>
      <c r="PFX172" s="50"/>
      <c r="PFY172" s="50"/>
      <c r="PFZ172" s="50"/>
      <c r="PGA172" s="50"/>
      <c r="PGB172" s="50"/>
      <c r="PGC172" s="50"/>
      <c r="PGD172" s="50"/>
      <c r="PGE172" s="50"/>
      <c r="PGF172" s="50"/>
      <c r="PGG172" s="50"/>
      <c r="PGH172" s="50"/>
      <c r="PGI172" s="50"/>
      <c r="PGJ172" s="50"/>
      <c r="PGL172" s="50"/>
      <c r="PGN172" s="50"/>
      <c r="PGO172" s="50"/>
      <c r="PGP172" s="50"/>
      <c r="PGQ172" s="50"/>
      <c r="PGR172" s="50"/>
      <c r="PGS172" s="50"/>
      <c r="PGT172" s="50"/>
      <c r="PGU172" s="50"/>
      <c r="PGZ172" s="50"/>
      <c r="PHA172" s="50"/>
      <c r="PHB172" s="50"/>
      <c r="PHC172" s="50"/>
      <c r="PHD172" s="50"/>
      <c r="PHE172" s="50"/>
      <c r="PHF172" s="50"/>
      <c r="PHG172" s="50"/>
      <c r="PHH172" s="50"/>
      <c r="PHI172" s="50"/>
      <c r="PHJ172" s="50"/>
      <c r="PHK172" s="50"/>
      <c r="PHL172" s="50"/>
      <c r="PHM172" s="50"/>
      <c r="PHN172" s="50"/>
      <c r="PHO172" s="50"/>
      <c r="PHP172" s="50"/>
      <c r="PHQ172" s="50"/>
      <c r="PHR172" s="50"/>
      <c r="PHS172" s="50"/>
      <c r="PHT172" s="50"/>
      <c r="PHU172" s="50"/>
      <c r="PHV172" s="50"/>
      <c r="PHW172" s="50"/>
      <c r="PHX172" s="50"/>
      <c r="PHY172" s="50"/>
      <c r="PHZ172" s="50"/>
      <c r="PIA172" s="50"/>
      <c r="PIB172" s="50"/>
      <c r="PIC172" s="50"/>
      <c r="PID172" s="50"/>
      <c r="PIE172" s="50"/>
      <c r="PIF172" s="50"/>
      <c r="PIG172" s="50"/>
      <c r="PIH172" s="50"/>
      <c r="PII172" s="50"/>
      <c r="PIJ172" s="50"/>
      <c r="PIK172" s="50"/>
      <c r="PIL172" s="50"/>
      <c r="PIM172" s="50"/>
      <c r="PIN172" s="50"/>
      <c r="PIO172" s="50"/>
      <c r="PIP172" s="50"/>
      <c r="PIQ172" s="50"/>
      <c r="PIR172" s="50"/>
      <c r="PIS172" s="50"/>
      <c r="PIT172" s="50"/>
      <c r="PIU172" s="50"/>
      <c r="PIV172" s="50"/>
      <c r="PIW172" s="50"/>
      <c r="PIX172" s="50"/>
      <c r="PIY172" s="50"/>
      <c r="PIZ172" s="50"/>
      <c r="PJA172" s="50"/>
      <c r="PJB172" s="50"/>
      <c r="PJC172" s="50"/>
      <c r="PJD172" s="50"/>
      <c r="PJE172" s="50"/>
      <c r="PJF172" s="50"/>
      <c r="PJG172" s="50"/>
      <c r="PJH172" s="50"/>
      <c r="PJI172" s="50"/>
      <c r="PJJ172" s="50"/>
      <c r="PJK172" s="50"/>
      <c r="PJL172" s="50"/>
      <c r="PJM172" s="50"/>
      <c r="PJN172" s="50"/>
      <c r="PJO172" s="50"/>
      <c r="PJP172" s="50"/>
      <c r="PJQ172" s="50"/>
      <c r="PJR172" s="50"/>
      <c r="PJS172" s="50"/>
      <c r="PJT172" s="50"/>
      <c r="PJU172" s="50"/>
      <c r="PJV172" s="50"/>
      <c r="PJW172" s="50"/>
      <c r="PJX172" s="50"/>
      <c r="PJY172" s="50"/>
      <c r="PJZ172" s="50"/>
      <c r="PKA172" s="50"/>
      <c r="PKB172" s="50"/>
      <c r="PKC172" s="50"/>
      <c r="PKD172" s="50"/>
      <c r="PKE172" s="50"/>
      <c r="PKF172" s="50"/>
      <c r="PKG172" s="50"/>
      <c r="PKH172" s="50"/>
      <c r="PKI172" s="50"/>
      <c r="PKJ172" s="50"/>
      <c r="PKK172" s="50"/>
      <c r="PKL172" s="50"/>
      <c r="PKM172" s="50"/>
      <c r="PKN172" s="50"/>
      <c r="PKO172" s="50"/>
      <c r="PKP172" s="50"/>
      <c r="PKQ172" s="50"/>
      <c r="PKR172" s="50"/>
      <c r="PKS172" s="50"/>
      <c r="PKT172" s="50"/>
      <c r="PKU172" s="50"/>
      <c r="PKV172" s="50"/>
      <c r="PKW172" s="50"/>
      <c r="PKX172" s="50"/>
      <c r="PKY172" s="50"/>
      <c r="PKZ172" s="50"/>
      <c r="PLA172" s="50"/>
      <c r="PLB172" s="50"/>
      <c r="PLC172" s="50"/>
      <c r="PLD172" s="50"/>
      <c r="PLE172" s="50"/>
      <c r="PLF172" s="50"/>
      <c r="PLG172" s="50"/>
      <c r="PLH172" s="50"/>
      <c r="PLI172" s="50"/>
      <c r="PLJ172" s="50"/>
      <c r="PLK172" s="50"/>
      <c r="PLL172" s="50"/>
      <c r="PLM172" s="50"/>
      <c r="PLN172" s="50"/>
      <c r="PLO172" s="50"/>
      <c r="PLP172" s="50"/>
      <c r="PLQ172" s="50"/>
      <c r="PLR172" s="50"/>
      <c r="PLS172" s="50"/>
      <c r="PLT172" s="50"/>
      <c r="PLU172" s="50"/>
      <c r="PLV172" s="50"/>
      <c r="PLW172" s="50"/>
      <c r="PLX172" s="50"/>
      <c r="PLY172" s="50"/>
      <c r="PLZ172" s="50"/>
      <c r="PMA172" s="50"/>
      <c r="PMB172" s="50"/>
      <c r="PMC172" s="50"/>
      <c r="PMD172" s="50"/>
      <c r="PME172" s="50"/>
      <c r="PMF172" s="50"/>
      <c r="PMG172" s="50"/>
      <c r="PMH172" s="50"/>
      <c r="PMI172" s="50"/>
      <c r="PMJ172" s="50"/>
      <c r="PMK172" s="50"/>
      <c r="PML172" s="50"/>
      <c r="PMM172" s="50"/>
      <c r="PMN172" s="50"/>
      <c r="PMO172" s="50"/>
      <c r="PMP172" s="50"/>
      <c r="PMQ172" s="50"/>
      <c r="PMR172" s="50"/>
      <c r="PMS172" s="50"/>
      <c r="PMT172" s="50"/>
      <c r="PMU172" s="50"/>
      <c r="PMV172" s="50"/>
      <c r="PMW172" s="50"/>
      <c r="PMX172" s="50"/>
      <c r="PMY172" s="50"/>
      <c r="PMZ172" s="50"/>
      <c r="PNA172" s="50"/>
      <c r="PNB172" s="50"/>
      <c r="PNC172" s="50"/>
      <c r="PND172" s="50"/>
      <c r="PNE172" s="50"/>
      <c r="PNF172" s="50"/>
      <c r="PNG172" s="50"/>
      <c r="PNH172" s="50"/>
      <c r="PNI172" s="50"/>
      <c r="PNJ172" s="50"/>
      <c r="PNK172" s="50"/>
      <c r="PNL172" s="50"/>
      <c r="PNM172" s="50"/>
      <c r="PNN172" s="50"/>
      <c r="PNO172" s="50"/>
      <c r="PNP172" s="50"/>
      <c r="PNQ172" s="50"/>
      <c r="PNR172" s="50"/>
      <c r="PNS172" s="50"/>
      <c r="PNT172" s="50"/>
      <c r="PNU172" s="50"/>
      <c r="PNV172" s="50"/>
      <c r="PNW172" s="50"/>
      <c r="PNX172" s="50"/>
      <c r="PNY172" s="50"/>
      <c r="PNZ172" s="50"/>
      <c r="POA172" s="50"/>
      <c r="POB172" s="50"/>
      <c r="POC172" s="50"/>
      <c r="POD172" s="50"/>
      <c r="POE172" s="50"/>
      <c r="POF172" s="50"/>
      <c r="POG172" s="50"/>
      <c r="POH172" s="50"/>
      <c r="POI172" s="50"/>
      <c r="POJ172" s="50"/>
      <c r="POK172" s="50"/>
      <c r="POL172" s="50"/>
      <c r="POM172" s="50"/>
      <c r="PON172" s="50"/>
      <c r="POO172" s="50"/>
      <c r="POP172" s="50"/>
      <c r="POQ172" s="50"/>
      <c r="POR172" s="50"/>
      <c r="POS172" s="50"/>
      <c r="POT172" s="50"/>
      <c r="POU172" s="50"/>
      <c r="POV172" s="50"/>
      <c r="POW172" s="50"/>
      <c r="POX172" s="50"/>
      <c r="POY172" s="50"/>
      <c r="POZ172" s="50"/>
      <c r="PPA172" s="50"/>
      <c r="PPB172" s="50"/>
      <c r="PPC172" s="50"/>
      <c r="PPD172" s="50"/>
      <c r="PPE172" s="50"/>
      <c r="PPF172" s="50"/>
      <c r="PPG172" s="50"/>
      <c r="PPH172" s="50"/>
      <c r="PPI172" s="50"/>
      <c r="PPJ172" s="50"/>
      <c r="PPK172" s="50"/>
      <c r="PPL172" s="50"/>
      <c r="PPM172" s="50"/>
      <c r="PPN172" s="50"/>
      <c r="PPO172" s="50"/>
      <c r="PPP172" s="50"/>
      <c r="PPQ172" s="50"/>
      <c r="PPR172" s="50"/>
      <c r="PPS172" s="50"/>
      <c r="PPT172" s="50"/>
      <c r="PPU172" s="50"/>
      <c r="PPV172" s="50"/>
      <c r="PPW172" s="50"/>
      <c r="PPX172" s="50"/>
      <c r="PPY172" s="50"/>
      <c r="PPZ172" s="50"/>
      <c r="PQA172" s="50"/>
      <c r="PQB172" s="50"/>
      <c r="PQC172" s="50"/>
      <c r="PQD172" s="50"/>
      <c r="PQE172" s="50"/>
      <c r="PQF172" s="50"/>
      <c r="PQH172" s="50"/>
      <c r="PQJ172" s="50"/>
      <c r="PQK172" s="50"/>
      <c r="PQL172" s="50"/>
      <c r="PQM172" s="50"/>
      <c r="PQN172" s="50"/>
      <c r="PQO172" s="50"/>
      <c r="PQP172" s="50"/>
      <c r="PQQ172" s="50"/>
      <c r="PQV172" s="50"/>
      <c r="PQW172" s="50"/>
      <c r="PQX172" s="50"/>
      <c r="PQY172" s="50"/>
      <c r="PQZ172" s="50"/>
      <c r="PRA172" s="50"/>
      <c r="PRB172" s="50"/>
      <c r="PRC172" s="50"/>
      <c r="PRD172" s="50"/>
      <c r="PRE172" s="50"/>
      <c r="PRF172" s="50"/>
      <c r="PRG172" s="50"/>
      <c r="PRH172" s="50"/>
      <c r="PRI172" s="50"/>
      <c r="PRJ172" s="50"/>
      <c r="PRK172" s="50"/>
      <c r="PRL172" s="50"/>
      <c r="PRM172" s="50"/>
      <c r="PRN172" s="50"/>
      <c r="PRO172" s="50"/>
      <c r="PRP172" s="50"/>
      <c r="PRQ172" s="50"/>
      <c r="PRR172" s="50"/>
      <c r="PRS172" s="50"/>
      <c r="PRT172" s="50"/>
      <c r="PRU172" s="50"/>
      <c r="PRV172" s="50"/>
      <c r="PRW172" s="50"/>
      <c r="PRX172" s="50"/>
      <c r="PRY172" s="50"/>
      <c r="PRZ172" s="50"/>
      <c r="PSA172" s="50"/>
      <c r="PSB172" s="50"/>
      <c r="PSC172" s="50"/>
      <c r="PSD172" s="50"/>
      <c r="PSE172" s="50"/>
      <c r="PSF172" s="50"/>
      <c r="PSG172" s="50"/>
      <c r="PSH172" s="50"/>
      <c r="PSI172" s="50"/>
      <c r="PSJ172" s="50"/>
      <c r="PSK172" s="50"/>
      <c r="PSL172" s="50"/>
      <c r="PSM172" s="50"/>
      <c r="PSN172" s="50"/>
      <c r="PSO172" s="50"/>
      <c r="PSP172" s="50"/>
      <c r="PSQ172" s="50"/>
      <c r="PSR172" s="50"/>
      <c r="PSS172" s="50"/>
      <c r="PST172" s="50"/>
      <c r="PSU172" s="50"/>
      <c r="PSV172" s="50"/>
      <c r="PSW172" s="50"/>
      <c r="PSX172" s="50"/>
      <c r="PSY172" s="50"/>
      <c r="PSZ172" s="50"/>
      <c r="PTA172" s="50"/>
      <c r="PTB172" s="50"/>
      <c r="PTC172" s="50"/>
      <c r="PTD172" s="50"/>
      <c r="PTE172" s="50"/>
      <c r="PTF172" s="50"/>
      <c r="PTG172" s="50"/>
      <c r="PTH172" s="50"/>
      <c r="PTI172" s="50"/>
      <c r="PTJ172" s="50"/>
      <c r="PTK172" s="50"/>
      <c r="PTL172" s="50"/>
      <c r="PTM172" s="50"/>
      <c r="PTN172" s="50"/>
      <c r="PTO172" s="50"/>
      <c r="PTP172" s="50"/>
      <c r="PTQ172" s="50"/>
      <c r="PTR172" s="50"/>
      <c r="PTS172" s="50"/>
      <c r="PTT172" s="50"/>
      <c r="PTU172" s="50"/>
      <c r="PTV172" s="50"/>
      <c r="PTW172" s="50"/>
      <c r="PTX172" s="50"/>
      <c r="PTY172" s="50"/>
      <c r="PTZ172" s="50"/>
      <c r="PUA172" s="50"/>
      <c r="PUB172" s="50"/>
      <c r="PUC172" s="50"/>
      <c r="PUD172" s="50"/>
      <c r="PUE172" s="50"/>
      <c r="PUF172" s="50"/>
      <c r="PUG172" s="50"/>
      <c r="PUH172" s="50"/>
      <c r="PUI172" s="50"/>
      <c r="PUJ172" s="50"/>
      <c r="PUK172" s="50"/>
      <c r="PUL172" s="50"/>
      <c r="PUM172" s="50"/>
      <c r="PUN172" s="50"/>
      <c r="PUO172" s="50"/>
      <c r="PUP172" s="50"/>
      <c r="PUQ172" s="50"/>
      <c r="PUR172" s="50"/>
      <c r="PUS172" s="50"/>
      <c r="PUT172" s="50"/>
      <c r="PUU172" s="50"/>
      <c r="PUV172" s="50"/>
      <c r="PUW172" s="50"/>
      <c r="PUX172" s="50"/>
      <c r="PUY172" s="50"/>
      <c r="PUZ172" s="50"/>
      <c r="PVA172" s="50"/>
      <c r="PVB172" s="50"/>
      <c r="PVC172" s="50"/>
      <c r="PVD172" s="50"/>
      <c r="PVE172" s="50"/>
      <c r="PVF172" s="50"/>
      <c r="PVG172" s="50"/>
      <c r="PVH172" s="50"/>
      <c r="PVI172" s="50"/>
      <c r="PVJ172" s="50"/>
      <c r="PVK172" s="50"/>
      <c r="PVL172" s="50"/>
      <c r="PVM172" s="50"/>
      <c r="PVN172" s="50"/>
      <c r="PVO172" s="50"/>
      <c r="PVP172" s="50"/>
      <c r="PVQ172" s="50"/>
      <c r="PVR172" s="50"/>
      <c r="PVS172" s="50"/>
      <c r="PVT172" s="50"/>
      <c r="PVU172" s="50"/>
      <c r="PVV172" s="50"/>
      <c r="PVW172" s="50"/>
      <c r="PVX172" s="50"/>
      <c r="PVY172" s="50"/>
      <c r="PVZ172" s="50"/>
      <c r="PWA172" s="50"/>
      <c r="PWB172" s="50"/>
      <c r="PWC172" s="50"/>
      <c r="PWD172" s="50"/>
      <c r="PWE172" s="50"/>
      <c r="PWF172" s="50"/>
      <c r="PWG172" s="50"/>
      <c r="PWH172" s="50"/>
      <c r="PWI172" s="50"/>
      <c r="PWJ172" s="50"/>
      <c r="PWK172" s="50"/>
      <c r="PWL172" s="50"/>
      <c r="PWM172" s="50"/>
      <c r="PWN172" s="50"/>
      <c r="PWO172" s="50"/>
      <c r="PWP172" s="50"/>
      <c r="PWQ172" s="50"/>
      <c r="PWR172" s="50"/>
      <c r="PWS172" s="50"/>
      <c r="PWT172" s="50"/>
      <c r="PWU172" s="50"/>
      <c r="PWV172" s="50"/>
      <c r="PWW172" s="50"/>
      <c r="PWX172" s="50"/>
      <c r="PWY172" s="50"/>
      <c r="PWZ172" s="50"/>
      <c r="PXA172" s="50"/>
      <c r="PXB172" s="50"/>
      <c r="PXC172" s="50"/>
      <c r="PXD172" s="50"/>
      <c r="PXE172" s="50"/>
      <c r="PXF172" s="50"/>
      <c r="PXG172" s="50"/>
      <c r="PXH172" s="50"/>
      <c r="PXI172" s="50"/>
      <c r="PXJ172" s="50"/>
      <c r="PXK172" s="50"/>
      <c r="PXL172" s="50"/>
      <c r="PXM172" s="50"/>
      <c r="PXN172" s="50"/>
      <c r="PXO172" s="50"/>
      <c r="PXP172" s="50"/>
      <c r="PXQ172" s="50"/>
      <c r="PXR172" s="50"/>
      <c r="PXS172" s="50"/>
      <c r="PXT172" s="50"/>
      <c r="PXU172" s="50"/>
      <c r="PXV172" s="50"/>
      <c r="PXW172" s="50"/>
      <c r="PXX172" s="50"/>
      <c r="PXY172" s="50"/>
      <c r="PXZ172" s="50"/>
      <c r="PYA172" s="50"/>
      <c r="PYB172" s="50"/>
      <c r="PYC172" s="50"/>
      <c r="PYD172" s="50"/>
      <c r="PYE172" s="50"/>
      <c r="PYF172" s="50"/>
      <c r="PYG172" s="50"/>
      <c r="PYH172" s="50"/>
      <c r="PYI172" s="50"/>
      <c r="PYJ172" s="50"/>
      <c r="PYK172" s="50"/>
      <c r="PYL172" s="50"/>
      <c r="PYM172" s="50"/>
      <c r="PYN172" s="50"/>
      <c r="PYO172" s="50"/>
      <c r="PYP172" s="50"/>
      <c r="PYQ172" s="50"/>
      <c r="PYR172" s="50"/>
      <c r="PYS172" s="50"/>
      <c r="PYT172" s="50"/>
      <c r="PYU172" s="50"/>
      <c r="PYV172" s="50"/>
      <c r="PYW172" s="50"/>
      <c r="PYX172" s="50"/>
      <c r="PYY172" s="50"/>
      <c r="PYZ172" s="50"/>
      <c r="PZA172" s="50"/>
      <c r="PZB172" s="50"/>
      <c r="PZC172" s="50"/>
      <c r="PZD172" s="50"/>
      <c r="PZE172" s="50"/>
      <c r="PZF172" s="50"/>
      <c r="PZG172" s="50"/>
      <c r="PZH172" s="50"/>
      <c r="PZI172" s="50"/>
      <c r="PZJ172" s="50"/>
      <c r="PZK172" s="50"/>
      <c r="PZL172" s="50"/>
      <c r="PZM172" s="50"/>
      <c r="PZN172" s="50"/>
      <c r="PZO172" s="50"/>
      <c r="PZP172" s="50"/>
      <c r="PZQ172" s="50"/>
      <c r="PZR172" s="50"/>
      <c r="PZS172" s="50"/>
      <c r="PZT172" s="50"/>
      <c r="PZU172" s="50"/>
      <c r="PZV172" s="50"/>
      <c r="PZW172" s="50"/>
      <c r="PZX172" s="50"/>
      <c r="PZY172" s="50"/>
      <c r="PZZ172" s="50"/>
      <c r="QAA172" s="50"/>
      <c r="QAB172" s="50"/>
      <c r="QAD172" s="50"/>
      <c r="QAF172" s="50"/>
      <c r="QAG172" s="50"/>
      <c r="QAH172" s="50"/>
      <c r="QAI172" s="50"/>
      <c r="QAJ172" s="50"/>
      <c r="QAK172" s="50"/>
      <c r="QAL172" s="50"/>
      <c r="QAM172" s="50"/>
      <c r="QAR172" s="50"/>
      <c r="QAS172" s="50"/>
      <c r="QAT172" s="50"/>
      <c r="QAU172" s="50"/>
      <c r="QAV172" s="50"/>
      <c r="QAW172" s="50"/>
      <c r="QAX172" s="50"/>
      <c r="QAY172" s="50"/>
      <c r="QAZ172" s="50"/>
      <c r="QBA172" s="50"/>
      <c r="QBB172" s="50"/>
      <c r="QBC172" s="50"/>
      <c r="QBD172" s="50"/>
      <c r="QBE172" s="50"/>
      <c r="QBF172" s="50"/>
      <c r="QBG172" s="50"/>
      <c r="QBH172" s="50"/>
      <c r="QBI172" s="50"/>
      <c r="QBJ172" s="50"/>
      <c r="QBK172" s="50"/>
      <c r="QBL172" s="50"/>
      <c r="QBM172" s="50"/>
      <c r="QBN172" s="50"/>
      <c r="QBO172" s="50"/>
      <c r="QBP172" s="50"/>
      <c r="QBQ172" s="50"/>
      <c r="QBR172" s="50"/>
      <c r="QBS172" s="50"/>
      <c r="QBT172" s="50"/>
      <c r="QBU172" s="50"/>
      <c r="QBV172" s="50"/>
      <c r="QBW172" s="50"/>
      <c r="QBX172" s="50"/>
      <c r="QBY172" s="50"/>
      <c r="QBZ172" s="50"/>
      <c r="QCA172" s="50"/>
      <c r="QCB172" s="50"/>
      <c r="QCC172" s="50"/>
      <c r="QCD172" s="50"/>
      <c r="QCE172" s="50"/>
      <c r="QCF172" s="50"/>
      <c r="QCG172" s="50"/>
      <c r="QCH172" s="50"/>
      <c r="QCI172" s="50"/>
      <c r="QCJ172" s="50"/>
      <c r="QCK172" s="50"/>
      <c r="QCL172" s="50"/>
      <c r="QCM172" s="50"/>
      <c r="QCN172" s="50"/>
      <c r="QCO172" s="50"/>
      <c r="QCP172" s="50"/>
      <c r="QCQ172" s="50"/>
      <c r="QCR172" s="50"/>
      <c r="QCS172" s="50"/>
      <c r="QCT172" s="50"/>
      <c r="QCU172" s="50"/>
      <c r="QCV172" s="50"/>
      <c r="QCW172" s="50"/>
      <c r="QCX172" s="50"/>
      <c r="QCY172" s="50"/>
      <c r="QCZ172" s="50"/>
      <c r="QDA172" s="50"/>
      <c r="QDB172" s="50"/>
      <c r="QDC172" s="50"/>
      <c r="QDD172" s="50"/>
      <c r="QDE172" s="50"/>
      <c r="QDF172" s="50"/>
      <c r="QDG172" s="50"/>
      <c r="QDH172" s="50"/>
      <c r="QDI172" s="50"/>
      <c r="QDJ172" s="50"/>
      <c r="QDK172" s="50"/>
      <c r="QDL172" s="50"/>
      <c r="QDM172" s="50"/>
      <c r="QDN172" s="50"/>
      <c r="QDO172" s="50"/>
      <c r="QDP172" s="50"/>
      <c r="QDQ172" s="50"/>
      <c r="QDR172" s="50"/>
      <c r="QDS172" s="50"/>
      <c r="QDT172" s="50"/>
      <c r="QDU172" s="50"/>
      <c r="QDV172" s="50"/>
      <c r="QDW172" s="50"/>
      <c r="QDX172" s="50"/>
      <c r="QDY172" s="50"/>
      <c r="QDZ172" s="50"/>
      <c r="QEA172" s="50"/>
      <c r="QEB172" s="50"/>
      <c r="QEC172" s="50"/>
      <c r="QED172" s="50"/>
      <c r="QEE172" s="50"/>
      <c r="QEF172" s="50"/>
      <c r="QEG172" s="50"/>
      <c r="QEH172" s="50"/>
      <c r="QEI172" s="50"/>
      <c r="QEJ172" s="50"/>
      <c r="QEK172" s="50"/>
      <c r="QEL172" s="50"/>
      <c r="QEM172" s="50"/>
      <c r="QEN172" s="50"/>
      <c r="QEO172" s="50"/>
      <c r="QEP172" s="50"/>
      <c r="QEQ172" s="50"/>
      <c r="QER172" s="50"/>
      <c r="QES172" s="50"/>
      <c r="QET172" s="50"/>
      <c r="QEU172" s="50"/>
      <c r="QEV172" s="50"/>
      <c r="QEW172" s="50"/>
      <c r="QEX172" s="50"/>
      <c r="QEY172" s="50"/>
      <c r="QEZ172" s="50"/>
      <c r="QFA172" s="50"/>
      <c r="QFB172" s="50"/>
      <c r="QFC172" s="50"/>
      <c r="QFD172" s="50"/>
      <c r="QFE172" s="50"/>
      <c r="QFF172" s="50"/>
      <c r="QFG172" s="50"/>
      <c r="QFH172" s="50"/>
      <c r="QFI172" s="50"/>
      <c r="QFJ172" s="50"/>
      <c r="QFK172" s="50"/>
      <c r="QFL172" s="50"/>
      <c r="QFM172" s="50"/>
      <c r="QFN172" s="50"/>
      <c r="QFO172" s="50"/>
      <c r="QFP172" s="50"/>
      <c r="QFQ172" s="50"/>
      <c r="QFR172" s="50"/>
      <c r="QFS172" s="50"/>
      <c r="QFT172" s="50"/>
      <c r="QFU172" s="50"/>
      <c r="QFV172" s="50"/>
      <c r="QFW172" s="50"/>
      <c r="QFX172" s="50"/>
      <c r="QFY172" s="50"/>
      <c r="QFZ172" s="50"/>
      <c r="QGA172" s="50"/>
      <c r="QGB172" s="50"/>
      <c r="QGC172" s="50"/>
      <c r="QGD172" s="50"/>
      <c r="QGE172" s="50"/>
      <c r="QGF172" s="50"/>
      <c r="QGG172" s="50"/>
      <c r="QGH172" s="50"/>
      <c r="QGI172" s="50"/>
      <c r="QGJ172" s="50"/>
      <c r="QGK172" s="50"/>
      <c r="QGL172" s="50"/>
      <c r="QGM172" s="50"/>
      <c r="QGN172" s="50"/>
      <c r="QGO172" s="50"/>
      <c r="QGP172" s="50"/>
      <c r="QGQ172" s="50"/>
      <c r="QGR172" s="50"/>
      <c r="QGS172" s="50"/>
      <c r="QGT172" s="50"/>
      <c r="QGU172" s="50"/>
      <c r="QGV172" s="50"/>
      <c r="QGW172" s="50"/>
      <c r="QGX172" s="50"/>
      <c r="QGY172" s="50"/>
      <c r="QGZ172" s="50"/>
      <c r="QHA172" s="50"/>
      <c r="QHB172" s="50"/>
      <c r="QHC172" s="50"/>
      <c r="QHD172" s="50"/>
      <c r="QHE172" s="50"/>
      <c r="QHF172" s="50"/>
      <c r="QHG172" s="50"/>
      <c r="QHH172" s="50"/>
      <c r="QHI172" s="50"/>
      <c r="QHJ172" s="50"/>
      <c r="QHK172" s="50"/>
      <c r="QHL172" s="50"/>
      <c r="QHM172" s="50"/>
      <c r="QHN172" s="50"/>
      <c r="QHO172" s="50"/>
      <c r="QHP172" s="50"/>
      <c r="QHQ172" s="50"/>
      <c r="QHR172" s="50"/>
      <c r="QHS172" s="50"/>
      <c r="QHT172" s="50"/>
      <c r="QHU172" s="50"/>
      <c r="QHV172" s="50"/>
      <c r="QHW172" s="50"/>
      <c r="QHX172" s="50"/>
      <c r="QHY172" s="50"/>
      <c r="QHZ172" s="50"/>
      <c r="QIA172" s="50"/>
      <c r="QIB172" s="50"/>
      <c r="QIC172" s="50"/>
      <c r="QID172" s="50"/>
      <c r="QIE172" s="50"/>
      <c r="QIF172" s="50"/>
      <c r="QIG172" s="50"/>
      <c r="QIH172" s="50"/>
      <c r="QII172" s="50"/>
      <c r="QIJ172" s="50"/>
      <c r="QIK172" s="50"/>
      <c r="QIL172" s="50"/>
      <c r="QIM172" s="50"/>
      <c r="QIN172" s="50"/>
      <c r="QIO172" s="50"/>
      <c r="QIP172" s="50"/>
      <c r="QIQ172" s="50"/>
      <c r="QIR172" s="50"/>
      <c r="QIS172" s="50"/>
      <c r="QIT172" s="50"/>
      <c r="QIU172" s="50"/>
      <c r="QIV172" s="50"/>
      <c r="QIW172" s="50"/>
      <c r="QIX172" s="50"/>
      <c r="QIY172" s="50"/>
      <c r="QIZ172" s="50"/>
      <c r="QJA172" s="50"/>
      <c r="QJB172" s="50"/>
      <c r="QJC172" s="50"/>
      <c r="QJD172" s="50"/>
      <c r="QJE172" s="50"/>
      <c r="QJF172" s="50"/>
      <c r="QJG172" s="50"/>
      <c r="QJH172" s="50"/>
      <c r="QJI172" s="50"/>
      <c r="QJJ172" s="50"/>
      <c r="QJK172" s="50"/>
      <c r="QJL172" s="50"/>
      <c r="QJM172" s="50"/>
      <c r="QJN172" s="50"/>
      <c r="QJO172" s="50"/>
      <c r="QJP172" s="50"/>
      <c r="QJQ172" s="50"/>
      <c r="QJR172" s="50"/>
      <c r="QJS172" s="50"/>
      <c r="QJT172" s="50"/>
      <c r="QJU172" s="50"/>
      <c r="QJV172" s="50"/>
      <c r="QJW172" s="50"/>
      <c r="QJX172" s="50"/>
      <c r="QJZ172" s="50"/>
      <c r="QKB172" s="50"/>
      <c r="QKC172" s="50"/>
      <c r="QKD172" s="50"/>
      <c r="QKE172" s="50"/>
      <c r="QKF172" s="50"/>
      <c r="QKG172" s="50"/>
      <c r="QKH172" s="50"/>
      <c r="QKI172" s="50"/>
      <c r="QKN172" s="50"/>
      <c r="QKO172" s="50"/>
      <c r="QKP172" s="50"/>
      <c r="QKQ172" s="50"/>
      <c r="QKR172" s="50"/>
      <c r="QKS172" s="50"/>
      <c r="QKT172" s="50"/>
      <c r="QKU172" s="50"/>
      <c r="QKV172" s="50"/>
      <c r="QKW172" s="50"/>
      <c r="QKX172" s="50"/>
      <c r="QKY172" s="50"/>
      <c r="QKZ172" s="50"/>
      <c r="QLA172" s="50"/>
      <c r="QLB172" s="50"/>
      <c r="QLC172" s="50"/>
      <c r="QLD172" s="50"/>
      <c r="QLE172" s="50"/>
      <c r="QLF172" s="50"/>
      <c r="QLG172" s="50"/>
      <c r="QLH172" s="50"/>
      <c r="QLI172" s="50"/>
      <c r="QLJ172" s="50"/>
      <c r="QLK172" s="50"/>
      <c r="QLL172" s="50"/>
      <c r="QLM172" s="50"/>
      <c r="QLN172" s="50"/>
      <c r="QLO172" s="50"/>
      <c r="QLP172" s="50"/>
      <c r="QLQ172" s="50"/>
      <c r="QLR172" s="50"/>
      <c r="QLS172" s="50"/>
      <c r="QLT172" s="50"/>
      <c r="QLU172" s="50"/>
      <c r="QLV172" s="50"/>
      <c r="QLW172" s="50"/>
      <c r="QLX172" s="50"/>
      <c r="QLY172" s="50"/>
      <c r="QLZ172" s="50"/>
      <c r="QMA172" s="50"/>
      <c r="QMB172" s="50"/>
      <c r="QMC172" s="50"/>
      <c r="QMD172" s="50"/>
      <c r="QME172" s="50"/>
      <c r="QMF172" s="50"/>
      <c r="QMG172" s="50"/>
      <c r="QMH172" s="50"/>
      <c r="QMI172" s="50"/>
      <c r="QMJ172" s="50"/>
      <c r="QMK172" s="50"/>
      <c r="QML172" s="50"/>
      <c r="QMM172" s="50"/>
      <c r="QMN172" s="50"/>
      <c r="QMO172" s="50"/>
      <c r="QMP172" s="50"/>
      <c r="QMQ172" s="50"/>
      <c r="QMR172" s="50"/>
      <c r="QMS172" s="50"/>
      <c r="QMT172" s="50"/>
      <c r="QMU172" s="50"/>
      <c r="QMV172" s="50"/>
      <c r="QMW172" s="50"/>
      <c r="QMX172" s="50"/>
      <c r="QMY172" s="50"/>
      <c r="QMZ172" s="50"/>
      <c r="QNA172" s="50"/>
      <c r="QNB172" s="50"/>
      <c r="QNC172" s="50"/>
      <c r="QND172" s="50"/>
      <c r="QNE172" s="50"/>
      <c r="QNF172" s="50"/>
      <c r="QNG172" s="50"/>
      <c r="QNH172" s="50"/>
      <c r="QNI172" s="50"/>
      <c r="QNJ172" s="50"/>
      <c r="QNK172" s="50"/>
      <c r="QNL172" s="50"/>
      <c r="QNM172" s="50"/>
      <c r="QNN172" s="50"/>
      <c r="QNO172" s="50"/>
      <c r="QNP172" s="50"/>
      <c r="QNQ172" s="50"/>
      <c r="QNR172" s="50"/>
      <c r="QNS172" s="50"/>
      <c r="QNT172" s="50"/>
      <c r="QNU172" s="50"/>
      <c r="QNV172" s="50"/>
      <c r="QNW172" s="50"/>
      <c r="QNX172" s="50"/>
      <c r="QNY172" s="50"/>
      <c r="QNZ172" s="50"/>
      <c r="QOA172" s="50"/>
      <c r="QOB172" s="50"/>
      <c r="QOC172" s="50"/>
      <c r="QOD172" s="50"/>
      <c r="QOE172" s="50"/>
      <c r="QOF172" s="50"/>
      <c r="QOG172" s="50"/>
      <c r="QOH172" s="50"/>
      <c r="QOI172" s="50"/>
      <c r="QOJ172" s="50"/>
      <c r="QOK172" s="50"/>
      <c r="QOL172" s="50"/>
      <c r="QOM172" s="50"/>
      <c r="QON172" s="50"/>
      <c r="QOO172" s="50"/>
      <c r="QOP172" s="50"/>
      <c r="QOQ172" s="50"/>
      <c r="QOR172" s="50"/>
      <c r="QOS172" s="50"/>
      <c r="QOT172" s="50"/>
      <c r="QOU172" s="50"/>
      <c r="QOV172" s="50"/>
      <c r="QOW172" s="50"/>
      <c r="QOX172" s="50"/>
      <c r="QOY172" s="50"/>
      <c r="QOZ172" s="50"/>
      <c r="QPA172" s="50"/>
      <c r="QPB172" s="50"/>
      <c r="QPC172" s="50"/>
      <c r="QPD172" s="50"/>
      <c r="QPE172" s="50"/>
      <c r="QPF172" s="50"/>
      <c r="QPG172" s="50"/>
      <c r="QPH172" s="50"/>
      <c r="QPI172" s="50"/>
      <c r="QPJ172" s="50"/>
      <c r="QPK172" s="50"/>
      <c r="QPL172" s="50"/>
      <c r="QPM172" s="50"/>
      <c r="QPN172" s="50"/>
      <c r="QPO172" s="50"/>
      <c r="QPP172" s="50"/>
      <c r="QPQ172" s="50"/>
      <c r="QPR172" s="50"/>
      <c r="QPS172" s="50"/>
      <c r="QPT172" s="50"/>
      <c r="QPU172" s="50"/>
      <c r="QPV172" s="50"/>
      <c r="QPW172" s="50"/>
      <c r="QPX172" s="50"/>
      <c r="QPY172" s="50"/>
      <c r="QPZ172" s="50"/>
      <c r="QQA172" s="50"/>
      <c r="QQB172" s="50"/>
      <c r="QQC172" s="50"/>
      <c r="QQD172" s="50"/>
      <c r="QQE172" s="50"/>
      <c r="QQF172" s="50"/>
      <c r="QQG172" s="50"/>
      <c r="QQH172" s="50"/>
      <c r="QQI172" s="50"/>
      <c r="QQJ172" s="50"/>
      <c r="QQK172" s="50"/>
      <c r="QQL172" s="50"/>
      <c r="QQM172" s="50"/>
      <c r="QQN172" s="50"/>
      <c r="QQO172" s="50"/>
      <c r="QQP172" s="50"/>
      <c r="QQQ172" s="50"/>
      <c r="QQR172" s="50"/>
      <c r="QQS172" s="50"/>
      <c r="QQT172" s="50"/>
      <c r="QQU172" s="50"/>
      <c r="QQV172" s="50"/>
      <c r="QQW172" s="50"/>
      <c r="QQX172" s="50"/>
      <c r="QQY172" s="50"/>
      <c r="QQZ172" s="50"/>
      <c r="QRA172" s="50"/>
      <c r="QRB172" s="50"/>
      <c r="QRC172" s="50"/>
      <c r="QRD172" s="50"/>
      <c r="QRE172" s="50"/>
      <c r="QRF172" s="50"/>
      <c r="QRG172" s="50"/>
      <c r="QRH172" s="50"/>
      <c r="QRI172" s="50"/>
      <c r="QRJ172" s="50"/>
      <c r="QRK172" s="50"/>
      <c r="QRL172" s="50"/>
      <c r="QRM172" s="50"/>
      <c r="QRN172" s="50"/>
      <c r="QRO172" s="50"/>
      <c r="QRP172" s="50"/>
      <c r="QRQ172" s="50"/>
      <c r="QRR172" s="50"/>
      <c r="QRS172" s="50"/>
      <c r="QRT172" s="50"/>
      <c r="QRU172" s="50"/>
      <c r="QRV172" s="50"/>
      <c r="QRW172" s="50"/>
      <c r="QRX172" s="50"/>
      <c r="QRY172" s="50"/>
      <c r="QRZ172" s="50"/>
      <c r="QSA172" s="50"/>
      <c r="QSB172" s="50"/>
      <c r="QSC172" s="50"/>
      <c r="QSD172" s="50"/>
      <c r="QSE172" s="50"/>
      <c r="QSF172" s="50"/>
      <c r="QSG172" s="50"/>
      <c r="QSH172" s="50"/>
      <c r="QSI172" s="50"/>
      <c r="QSJ172" s="50"/>
      <c r="QSK172" s="50"/>
      <c r="QSL172" s="50"/>
      <c r="QSM172" s="50"/>
      <c r="QSN172" s="50"/>
      <c r="QSO172" s="50"/>
      <c r="QSP172" s="50"/>
      <c r="QSQ172" s="50"/>
      <c r="QSR172" s="50"/>
      <c r="QSS172" s="50"/>
      <c r="QST172" s="50"/>
      <c r="QSU172" s="50"/>
      <c r="QSV172" s="50"/>
      <c r="QSW172" s="50"/>
      <c r="QSX172" s="50"/>
      <c r="QSY172" s="50"/>
      <c r="QSZ172" s="50"/>
      <c r="QTA172" s="50"/>
      <c r="QTB172" s="50"/>
      <c r="QTC172" s="50"/>
      <c r="QTD172" s="50"/>
      <c r="QTE172" s="50"/>
      <c r="QTF172" s="50"/>
      <c r="QTG172" s="50"/>
      <c r="QTH172" s="50"/>
      <c r="QTI172" s="50"/>
      <c r="QTJ172" s="50"/>
      <c r="QTK172" s="50"/>
      <c r="QTL172" s="50"/>
      <c r="QTM172" s="50"/>
      <c r="QTN172" s="50"/>
      <c r="QTO172" s="50"/>
      <c r="QTP172" s="50"/>
      <c r="QTQ172" s="50"/>
      <c r="QTR172" s="50"/>
      <c r="QTS172" s="50"/>
      <c r="QTT172" s="50"/>
      <c r="QTV172" s="50"/>
      <c r="QTX172" s="50"/>
      <c r="QTY172" s="50"/>
      <c r="QTZ172" s="50"/>
      <c r="QUA172" s="50"/>
      <c r="QUB172" s="50"/>
      <c r="QUC172" s="50"/>
      <c r="QUD172" s="50"/>
      <c r="QUE172" s="50"/>
      <c r="QUJ172" s="50"/>
      <c r="QUK172" s="50"/>
      <c r="QUL172" s="50"/>
      <c r="QUM172" s="50"/>
      <c r="QUN172" s="50"/>
      <c r="QUO172" s="50"/>
      <c r="QUP172" s="50"/>
      <c r="QUQ172" s="50"/>
      <c r="QUR172" s="50"/>
      <c r="QUS172" s="50"/>
      <c r="QUT172" s="50"/>
      <c r="QUU172" s="50"/>
      <c r="QUV172" s="50"/>
      <c r="QUW172" s="50"/>
      <c r="QUX172" s="50"/>
      <c r="QUY172" s="50"/>
      <c r="QUZ172" s="50"/>
      <c r="QVA172" s="50"/>
      <c r="QVB172" s="50"/>
      <c r="QVC172" s="50"/>
      <c r="QVD172" s="50"/>
      <c r="QVE172" s="50"/>
      <c r="QVF172" s="50"/>
      <c r="QVG172" s="50"/>
      <c r="QVH172" s="50"/>
      <c r="QVI172" s="50"/>
      <c r="QVJ172" s="50"/>
      <c r="QVK172" s="50"/>
      <c r="QVL172" s="50"/>
      <c r="QVM172" s="50"/>
      <c r="QVN172" s="50"/>
      <c r="QVO172" s="50"/>
      <c r="QVP172" s="50"/>
      <c r="QVQ172" s="50"/>
      <c r="QVR172" s="50"/>
      <c r="QVS172" s="50"/>
      <c r="QVT172" s="50"/>
      <c r="QVU172" s="50"/>
      <c r="QVV172" s="50"/>
      <c r="QVW172" s="50"/>
      <c r="QVX172" s="50"/>
      <c r="QVY172" s="50"/>
      <c r="QVZ172" s="50"/>
      <c r="QWA172" s="50"/>
      <c r="QWB172" s="50"/>
      <c r="QWC172" s="50"/>
      <c r="QWD172" s="50"/>
      <c r="QWE172" s="50"/>
      <c r="QWF172" s="50"/>
      <c r="QWG172" s="50"/>
      <c r="QWH172" s="50"/>
      <c r="QWI172" s="50"/>
      <c r="QWJ172" s="50"/>
      <c r="QWK172" s="50"/>
      <c r="QWL172" s="50"/>
      <c r="QWM172" s="50"/>
      <c r="QWN172" s="50"/>
      <c r="QWO172" s="50"/>
      <c r="QWP172" s="50"/>
      <c r="QWQ172" s="50"/>
      <c r="QWR172" s="50"/>
      <c r="QWS172" s="50"/>
      <c r="QWT172" s="50"/>
      <c r="QWU172" s="50"/>
      <c r="QWV172" s="50"/>
      <c r="QWW172" s="50"/>
      <c r="QWX172" s="50"/>
      <c r="QWY172" s="50"/>
      <c r="QWZ172" s="50"/>
      <c r="QXA172" s="50"/>
      <c r="QXB172" s="50"/>
      <c r="QXC172" s="50"/>
      <c r="QXD172" s="50"/>
      <c r="QXE172" s="50"/>
      <c r="QXF172" s="50"/>
      <c r="QXG172" s="50"/>
      <c r="QXH172" s="50"/>
      <c r="QXI172" s="50"/>
      <c r="QXJ172" s="50"/>
      <c r="QXK172" s="50"/>
      <c r="QXL172" s="50"/>
      <c r="QXM172" s="50"/>
      <c r="QXN172" s="50"/>
      <c r="QXO172" s="50"/>
      <c r="QXP172" s="50"/>
      <c r="QXQ172" s="50"/>
      <c r="QXR172" s="50"/>
      <c r="QXS172" s="50"/>
      <c r="QXT172" s="50"/>
      <c r="QXU172" s="50"/>
      <c r="QXV172" s="50"/>
      <c r="QXW172" s="50"/>
      <c r="QXX172" s="50"/>
      <c r="QXY172" s="50"/>
      <c r="QXZ172" s="50"/>
      <c r="QYA172" s="50"/>
      <c r="QYB172" s="50"/>
      <c r="QYC172" s="50"/>
      <c r="QYD172" s="50"/>
      <c r="QYE172" s="50"/>
      <c r="QYF172" s="50"/>
      <c r="QYG172" s="50"/>
      <c r="QYH172" s="50"/>
      <c r="QYI172" s="50"/>
      <c r="QYJ172" s="50"/>
      <c r="QYK172" s="50"/>
      <c r="QYL172" s="50"/>
      <c r="QYM172" s="50"/>
      <c r="QYN172" s="50"/>
      <c r="QYO172" s="50"/>
      <c r="QYP172" s="50"/>
      <c r="QYQ172" s="50"/>
      <c r="QYR172" s="50"/>
      <c r="QYS172" s="50"/>
      <c r="QYT172" s="50"/>
      <c r="QYU172" s="50"/>
      <c r="QYV172" s="50"/>
      <c r="QYW172" s="50"/>
      <c r="QYX172" s="50"/>
      <c r="QYY172" s="50"/>
      <c r="QYZ172" s="50"/>
      <c r="QZA172" s="50"/>
      <c r="QZB172" s="50"/>
      <c r="QZC172" s="50"/>
      <c r="QZD172" s="50"/>
      <c r="QZE172" s="50"/>
      <c r="QZF172" s="50"/>
      <c r="QZG172" s="50"/>
      <c r="QZH172" s="50"/>
      <c r="QZI172" s="50"/>
      <c r="QZJ172" s="50"/>
      <c r="QZK172" s="50"/>
      <c r="QZL172" s="50"/>
      <c r="QZM172" s="50"/>
      <c r="QZN172" s="50"/>
      <c r="QZO172" s="50"/>
      <c r="QZP172" s="50"/>
      <c r="QZQ172" s="50"/>
      <c r="QZR172" s="50"/>
      <c r="QZS172" s="50"/>
      <c r="QZT172" s="50"/>
      <c r="QZU172" s="50"/>
      <c r="QZV172" s="50"/>
      <c r="QZW172" s="50"/>
      <c r="QZX172" s="50"/>
      <c r="QZY172" s="50"/>
      <c r="QZZ172" s="50"/>
      <c r="RAA172" s="50"/>
      <c r="RAB172" s="50"/>
      <c r="RAC172" s="50"/>
      <c r="RAD172" s="50"/>
      <c r="RAE172" s="50"/>
      <c r="RAF172" s="50"/>
      <c r="RAG172" s="50"/>
      <c r="RAH172" s="50"/>
      <c r="RAI172" s="50"/>
      <c r="RAJ172" s="50"/>
      <c r="RAK172" s="50"/>
      <c r="RAL172" s="50"/>
      <c r="RAM172" s="50"/>
      <c r="RAN172" s="50"/>
      <c r="RAO172" s="50"/>
      <c r="RAP172" s="50"/>
      <c r="RAQ172" s="50"/>
      <c r="RAR172" s="50"/>
      <c r="RAS172" s="50"/>
      <c r="RAT172" s="50"/>
      <c r="RAU172" s="50"/>
      <c r="RAV172" s="50"/>
      <c r="RAW172" s="50"/>
      <c r="RAX172" s="50"/>
      <c r="RAY172" s="50"/>
      <c r="RAZ172" s="50"/>
      <c r="RBA172" s="50"/>
      <c r="RBB172" s="50"/>
      <c r="RBC172" s="50"/>
      <c r="RBD172" s="50"/>
      <c r="RBE172" s="50"/>
      <c r="RBF172" s="50"/>
      <c r="RBG172" s="50"/>
      <c r="RBH172" s="50"/>
      <c r="RBI172" s="50"/>
      <c r="RBJ172" s="50"/>
      <c r="RBK172" s="50"/>
      <c r="RBL172" s="50"/>
      <c r="RBM172" s="50"/>
      <c r="RBN172" s="50"/>
      <c r="RBO172" s="50"/>
      <c r="RBP172" s="50"/>
      <c r="RBQ172" s="50"/>
      <c r="RBR172" s="50"/>
      <c r="RBS172" s="50"/>
      <c r="RBT172" s="50"/>
      <c r="RBU172" s="50"/>
      <c r="RBV172" s="50"/>
      <c r="RBW172" s="50"/>
      <c r="RBX172" s="50"/>
      <c r="RBY172" s="50"/>
      <c r="RBZ172" s="50"/>
      <c r="RCA172" s="50"/>
      <c r="RCB172" s="50"/>
      <c r="RCC172" s="50"/>
      <c r="RCD172" s="50"/>
      <c r="RCE172" s="50"/>
      <c r="RCF172" s="50"/>
      <c r="RCG172" s="50"/>
      <c r="RCH172" s="50"/>
      <c r="RCI172" s="50"/>
      <c r="RCJ172" s="50"/>
      <c r="RCK172" s="50"/>
      <c r="RCL172" s="50"/>
      <c r="RCM172" s="50"/>
      <c r="RCN172" s="50"/>
      <c r="RCO172" s="50"/>
      <c r="RCP172" s="50"/>
      <c r="RCQ172" s="50"/>
      <c r="RCR172" s="50"/>
      <c r="RCS172" s="50"/>
      <c r="RCT172" s="50"/>
      <c r="RCU172" s="50"/>
      <c r="RCV172" s="50"/>
      <c r="RCW172" s="50"/>
      <c r="RCX172" s="50"/>
      <c r="RCY172" s="50"/>
      <c r="RCZ172" s="50"/>
      <c r="RDA172" s="50"/>
      <c r="RDB172" s="50"/>
      <c r="RDC172" s="50"/>
      <c r="RDD172" s="50"/>
      <c r="RDE172" s="50"/>
      <c r="RDF172" s="50"/>
      <c r="RDG172" s="50"/>
      <c r="RDH172" s="50"/>
      <c r="RDI172" s="50"/>
      <c r="RDJ172" s="50"/>
      <c r="RDK172" s="50"/>
      <c r="RDL172" s="50"/>
      <c r="RDM172" s="50"/>
      <c r="RDN172" s="50"/>
      <c r="RDO172" s="50"/>
      <c r="RDP172" s="50"/>
      <c r="RDR172" s="50"/>
      <c r="RDT172" s="50"/>
      <c r="RDU172" s="50"/>
      <c r="RDV172" s="50"/>
      <c r="RDW172" s="50"/>
      <c r="RDX172" s="50"/>
      <c r="RDY172" s="50"/>
      <c r="RDZ172" s="50"/>
      <c r="REA172" s="50"/>
      <c r="REF172" s="50"/>
      <c r="REG172" s="50"/>
      <c r="REH172" s="50"/>
      <c r="REI172" s="50"/>
      <c r="REJ172" s="50"/>
      <c r="REK172" s="50"/>
      <c r="REL172" s="50"/>
      <c r="REM172" s="50"/>
      <c r="REN172" s="50"/>
      <c r="REO172" s="50"/>
      <c r="REP172" s="50"/>
      <c r="REQ172" s="50"/>
      <c r="RER172" s="50"/>
      <c r="RES172" s="50"/>
      <c r="RET172" s="50"/>
      <c r="REU172" s="50"/>
      <c r="REV172" s="50"/>
      <c r="REW172" s="50"/>
      <c r="REX172" s="50"/>
      <c r="REY172" s="50"/>
      <c r="REZ172" s="50"/>
      <c r="RFA172" s="50"/>
      <c r="RFB172" s="50"/>
      <c r="RFC172" s="50"/>
      <c r="RFD172" s="50"/>
      <c r="RFE172" s="50"/>
      <c r="RFF172" s="50"/>
      <c r="RFG172" s="50"/>
      <c r="RFH172" s="50"/>
      <c r="RFI172" s="50"/>
      <c r="RFJ172" s="50"/>
      <c r="RFK172" s="50"/>
      <c r="RFL172" s="50"/>
      <c r="RFM172" s="50"/>
      <c r="RFN172" s="50"/>
      <c r="RFO172" s="50"/>
      <c r="RFP172" s="50"/>
      <c r="RFQ172" s="50"/>
      <c r="RFR172" s="50"/>
      <c r="RFS172" s="50"/>
      <c r="RFT172" s="50"/>
      <c r="RFU172" s="50"/>
      <c r="RFV172" s="50"/>
      <c r="RFW172" s="50"/>
      <c r="RFX172" s="50"/>
      <c r="RFY172" s="50"/>
      <c r="RFZ172" s="50"/>
      <c r="RGA172" s="50"/>
      <c r="RGB172" s="50"/>
      <c r="RGC172" s="50"/>
      <c r="RGD172" s="50"/>
      <c r="RGE172" s="50"/>
      <c r="RGF172" s="50"/>
      <c r="RGG172" s="50"/>
      <c r="RGH172" s="50"/>
      <c r="RGI172" s="50"/>
      <c r="RGJ172" s="50"/>
      <c r="RGK172" s="50"/>
      <c r="RGL172" s="50"/>
      <c r="RGM172" s="50"/>
      <c r="RGN172" s="50"/>
      <c r="RGO172" s="50"/>
      <c r="RGP172" s="50"/>
      <c r="RGQ172" s="50"/>
      <c r="RGR172" s="50"/>
      <c r="RGS172" s="50"/>
      <c r="RGT172" s="50"/>
      <c r="RGU172" s="50"/>
      <c r="RGV172" s="50"/>
      <c r="RGW172" s="50"/>
      <c r="RGX172" s="50"/>
      <c r="RGY172" s="50"/>
      <c r="RGZ172" s="50"/>
      <c r="RHA172" s="50"/>
      <c r="RHB172" s="50"/>
      <c r="RHC172" s="50"/>
      <c r="RHD172" s="50"/>
      <c r="RHE172" s="50"/>
      <c r="RHF172" s="50"/>
      <c r="RHG172" s="50"/>
      <c r="RHH172" s="50"/>
      <c r="RHI172" s="50"/>
      <c r="RHJ172" s="50"/>
      <c r="RHK172" s="50"/>
      <c r="RHL172" s="50"/>
      <c r="RHM172" s="50"/>
      <c r="RHN172" s="50"/>
      <c r="RHO172" s="50"/>
      <c r="RHP172" s="50"/>
      <c r="RHQ172" s="50"/>
      <c r="RHR172" s="50"/>
      <c r="RHS172" s="50"/>
      <c r="RHT172" s="50"/>
      <c r="RHU172" s="50"/>
      <c r="RHV172" s="50"/>
      <c r="RHW172" s="50"/>
      <c r="RHX172" s="50"/>
      <c r="RHY172" s="50"/>
      <c r="RHZ172" s="50"/>
      <c r="RIA172" s="50"/>
      <c r="RIB172" s="50"/>
      <c r="RIC172" s="50"/>
      <c r="RID172" s="50"/>
      <c r="RIE172" s="50"/>
      <c r="RIF172" s="50"/>
      <c r="RIG172" s="50"/>
      <c r="RIH172" s="50"/>
      <c r="RII172" s="50"/>
      <c r="RIJ172" s="50"/>
      <c r="RIK172" s="50"/>
      <c r="RIL172" s="50"/>
      <c r="RIM172" s="50"/>
      <c r="RIN172" s="50"/>
      <c r="RIO172" s="50"/>
      <c r="RIP172" s="50"/>
      <c r="RIQ172" s="50"/>
      <c r="RIR172" s="50"/>
      <c r="RIS172" s="50"/>
      <c r="RIT172" s="50"/>
      <c r="RIU172" s="50"/>
      <c r="RIV172" s="50"/>
      <c r="RIW172" s="50"/>
      <c r="RIX172" s="50"/>
      <c r="RIY172" s="50"/>
      <c r="RIZ172" s="50"/>
      <c r="RJA172" s="50"/>
      <c r="RJB172" s="50"/>
      <c r="RJC172" s="50"/>
      <c r="RJD172" s="50"/>
      <c r="RJE172" s="50"/>
      <c r="RJF172" s="50"/>
      <c r="RJG172" s="50"/>
      <c r="RJH172" s="50"/>
      <c r="RJI172" s="50"/>
      <c r="RJJ172" s="50"/>
      <c r="RJK172" s="50"/>
      <c r="RJL172" s="50"/>
      <c r="RJM172" s="50"/>
      <c r="RJN172" s="50"/>
      <c r="RJO172" s="50"/>
      <c r="RJP172" s="50"/>
      <c r="RJQ172" s="50"/>
      <c r="RJR172" s="50"/>
      <c r="RJS172" s="50"/>
      <c r="RJT172" s="50"/>
      <c r="RJU172" s="50"/>
      <c r="RJV172" s="50"/>
      <c r="RJW172" s="50"/>
      <c r="RJX172" s="50"/>
      <c r="RJY172" s="50"/>
      <c r="RJZ172" s="50"/>
      <c r="RKA172" s="50"/>
      <c r="RKB172" s="50"/>
      <c r="RKC172" s="50"/>
      <c r="RKD172" s="50"/>
      <c r="RKE172" s="50"/>
      <c r="RKF172" s="50"/>
      <c r="RKG172" s="50"/>
      <c r="RKH172" s="50"/>
      <c r="RKI172" s="50"/>
      <c r="RKJ172" s="50"/>
      <c r="RKK172" s="50"/>
      <c r="RKL172" s="50"/>
      <c r="RKM172" s="50"/>
      <c r="RKN172" s="50"/>
      <c r="RKO172" s="50"/>
      <c r="RKP172" s="50"/>
      <c r="RKQ172" s="50"/>
      <c r="RKR172" s="50"/>
      <c r="RKS172" s="50"/>
      <c r="RKT172" s="50"/>
      <c r="RKU172" s="50"/>
      <c r="RKV172" s="50"/>
      <c r="RKW172" s="50"/>
      <c r="RKX172" s="50"/>
      <c r="RKY172" s="50"/>
      <c r="RKZ172" s="50"/>
      <c r="RLA172" s="50"/>
      <c r="RLB172" s="50"/>
      <c r="RLC172" s="50"/>
      <c r="RLD172" s="50"/>
      <c r="RLE172" s="50"/>
      <c r="RLF172" s="50"/>
      <c r="RLG172" s="50"/>
      <c r="RLH172" s="50"/>
      <c r="RLI172" s="50"/>
      <c r="RLJ172" s="50"/>
      <c r="RLK172" s="50"/>
      <c r="RLL172" s="50"/>
      <c r="RLM172" s="50"/>
      <c r="RLN172" s="50"/>
      <c r="RLO172" s="50"/>
      <c r="RLP172" s="50"/>
      <c r="RLQ172" s="50"/>
      <c r="RLR172" s="50"/>
      <c r="RLS172" s="50"/>
      <c r="RLT172" s="50"/>
      <c r="RLU172" s="50"/>
      <c r="RLV172" s="50"/>
      <c r="RLW172" s="50"/>
      <c r="RLX172" s="50"/>
      <c r="RLY172" s="50"/>
      <c r="RLZ172" s="50"/>
      <c r="RMA172" s="50"/>
      <c r="RMB172" s="50"/>
      <c r="RMC172" s="50"/>
      <c r="RMD172" s="50"/>
      <c r="RME172" s="50"/>
      <c r="RMF172" s="50"/>
      <c r="RMG172" s="50"/>
      <c r="RMH172" s="50"/>
      <c r="RMI172" s="50"/>
      <c r="RMJ172" s="50"/>
      <c r="RMK172" s="50"/>
      <c r="RML172" s="50"/>
      <c r="RMM172" s="50"/>
      <c r="RMN172" s="50"/>
      <c r="RMO172" s="50"/>
      <c r="RMP172" s="50"/>
      <c r="RMQ172" s="50"/>
      <c r="RMR172" s="50"/>
      <c r="RMS172" s="50"/>
      <c r="RMT172" s="50"/>
      <c r="RMU172" s="50"/>
      <c r="RMV172" s="50"/>
      <c r="RMW172" s="50"/>
      <c r="RMX172" s="50"/>
      <c r="RMY172" s="50"/>
      <c r="RMZ172" s="50"/>
      <c r="RNA172" s="50"/>
      <c r="RNB172" s="50"/>
      <c r="RNC172" s="50"/>
      <c r="RND172" s="50"/>
      <c r="RNE172" s="50"/>
      <c r="RNF172" s="50"/>
      <c r="RNG172" s="50"/>
      <c r="RNH172" s="50"/>
      <c r="RNI172" s="50"/>
      <c r="RNJ172" s="50"/>
      <c r="RNK172" s="50"/>
      <c r="RNL172" s="50"/>
      <c r="RNN172" s="50"/>
      <c r="RNP172" s="50"/>
      <c r="RNQ172" s="50"/>
      <c r="RNR172" s="50"/>
      <c r="RNS172" s="50"/>
      <c r="RNT172" s="50"/>
      <c r="RNU172" s="50"/>
      <c r="RNV172" s="50"/>
      <c r="RNW172" s="50"/>
      <c r="ROB172" s="50"/>
      <c r="ROC172" s="50"/>
      <c r="ROD172" s="50"/>
      <c r="ROE172" s="50"/>
      <c r="ROF172" s="50"/>
      <c r="ROG172" s="50"/>
      <c r="ROH172" s="50"/>
      <c r="ROI172" s="50"/>
      <c r="ROJ172" s="50"/>
      <c r="ROK172" s="50"/>
      <c r="ROL172" s="50"/>
      <c r="ROM172" s="50"/>
      <c r="RON172" s="50"/>
      <c r="ROO172" s="50"/>
      <c r="ROP172" s="50"/>
      <c r="ROQ172" s="50"/>
      <c r="ROR172" s="50"/>
      <c r="ROS172" s="50"/>
      <c r="ROT172" s="50"/>
      <c r="ROU172" s="50"/>
      <c r="ROV172" s="50"/>
      <c r="ROW172" s="50"/>
      <c r="ROX172" s="50"/>
      <c r="ROY172" s="50"/>
      <c r="ROZ172" s="50"/>
      <c r="RPA172" s="50"/>
      <c r="RPB172" s="50"/>
      <c r="RPC172" s="50"/>
      <c r="RPD172" s="50"/>
      <c r="RPE172" s="50"/>
      <c r="RPF172" s="50"/>
      <c r="RPG172" s="50"/>
      <c r="RPH172" s="50"/>
      <c r="RPI172" s="50"/>
      <c r="RPJ172" s="50"/>
      <c r="RPK172" s="50"/>
      <c r="RPL172" s="50"/>
      <c r="RPM172" s="50"/>
      <c r="RPN172" s="50"/>
      <c r="RPO172" s="50"/>
      <c r="RPP172" s="50"/>
      <c r="RPQ172" s="50"/>
      <c r="RPR172" s="50"/>
      <c r="RPS172" s="50"/>
      <c r="RPT172" s="50"/>
      <c r="RPU172" s="50"/>
      <c r="RPV172" s="50"/>
      <c r="RPW172" s="50"/>
      <c r="RPX172" s="50"/>
      <c r="RPY172" s="50"/>
      <c r="RPZ172" s="50"/>
      <c r="RQA172" s="50"/>
      <c r="RQB172" s="50"/>
      <c r="RQC172" s="50"/>
      <c r="RQD172" s="50"/>
      <c r="RQE172" s="50"/>
      <c r="RQF172" s="50"/>
      <c r="RQG172" s="50"/>
      <c r="RQH172" s="50"/>
      <c r="RQI172" s="50"/>
      <c r="RQJ172" s="50"/>
      <c r="RQK172" s="50"/>
      <c r="RQL172" s="50"/>
      <c r="RQM172" s="50"/>
      <c r="RQN172" s="50"/>
      <c r="RQO172" s="50"/>
      <c r="RQP172" s="50"/>
      <c r="RQQ172" s="50"/>
      <c r="RQR172" s="50"/>
      <c r="RQS172" s="50"/>
      <c r="RQT172" s="50"/>
      <c r="RQU172" s="50"/>
      <c r="RQV172" s="50"/>
      <c r="RQW172" s="50"/>
      <c r="RQX172" s="50"/>
      <c r="RQY172" s="50"/>
      <c r="RQZ172" s="50"/>
      <c r="RRA172" s="50"/>
      <c r="RRB172" s="50"/>
      <c r="RRC172" s="50"/>
      <c r="RRD172" s="50"/>
      <c r="RRE172" s="50"/>
      <c r="RRF172" s="50"/>
      <c r="RRG172" s="50"/>
      <c r="RRH172" s="50"/>
      <c r="RRI172" s="50"/>
      <c r="RRJ172" s="50"/>
      <c r="RRK172" s="50"/>
      <c r="RRL172" s="50"/>
      <c r="RRM172" s="50"/>
      <c r="RRN172" s="50"/>
      <c r="RRO172" s="50"/>
      <c r="RRP172" s="50"/>
      <c r="RRQ172" s="50"/>
      <c r="RRR172" s="50"/>
      <c r="RRS172" s="50"/>
      <c r="RRT172" s="50"/>
      <c r="RRU172" s="50"/>
      <c r="RRV172" s="50"/>
      <c r="RRW172" s="50"/>
      <c r="RRX172" s="50"/>
      <c r="RRY172" s="50"/>
      <c r="RRZ172" s="50"/>
      <c r="RSA172" s="50"/>
      <c r="RSB172" s="50"/>
      <c r="RSC172" s="50"/>
      <c r="RSD172" s="50"/>
      <c r="RSE172" s="50"/>
      <c r="RSF172" s="50"/>
      <c r="RSG172" s="50"/>
      <c r="RSH172" s="50"/>
      <c r="RSI172" s="50"/>
      <c r="RSJ172" s="50"/>
      <c r="RSK172" s="50"/>
      <c r="RSL172" s="50"/>
      <c r="RSM172" s="50"/>
      <c r="RSN172" s="50"/>
      <c r="RSO172" s="50"/>
      <c r="RSP172" s="50"/>
      <c r="RSQ172" s="50"/>
      <c r="RSR172" s="50"/>
      <c r="RSS172" s="50"/>
      <c r="RST172" s="50"/>
      <c r="RSU172" s="50"/>
      <c r="RSV172" s="50"/>
      <c r="RSW172" s="50"/>
      <c r="RSX172" s="50"/>
      <c r="RSY172" s="50"/>
      <c r="RSZ172" s="50"/>
      <c r="RTA172" s="50"/>
      <c r="RTB172" s="50"/>
      <c r="RTC172" s="50"/>
      <c r="RTD172" s="50"/>
      <c r="RTE172" s="50"/>
      <c r="RTF172" s="50"/>
      <c r="RTG172" s="50"/>
      <c r="RTH172" s="50"/>
      <c r="RTI172" s="50"/>
      <c r="RTJ172" s="50"/>
      <c r="RTK172" s="50"/>
      <c r="RTL172" s="50"/>
      <c r="RTM172" s="50"/>
      <c r="RTN172" s="50"/>
      <c r="RTO172" s="50"/>
      <c r="RTP172" s="50"/>
      <c r="RTQ172" s="50"/>
      <c r="RTR172" s="50"/>
      <c r="RTS172" s="50"/>
      <c r="RTT172" s="50"/>
      <c r="RTU172" s="50"/>
      <c r="RTV172" s="50"/>
      <c r="RTW172" s="50"/>
      <c r="RTX172" s="50"/>
      <c r="RTY172" s="50"/>
      <c r="RTZ172" s="50"/>
      <c r="RUA172" s="50"/>
      <c r="RUB172" s="50"/>
      <c r="RUC172" s="50"/>
      <c r="RUD172" s="50"/>
      <c r="RUE172" s="50"/>
      <c r="RUF172" s="50"/>
      <c r="RUG172" s="50"/>
      <c r="RUH172" s="50"/>
      <c r="RUI172" s="50"/>
      <c r="RUJ172" s="50"/>
      <c r="RUK172" s="50"/>
      <c r="RUL172" s="50"/>
      <c r="RUM172" s="50"/>
      <c r="RUN172" s="50"/>
      <c r="RUO172" s="50"/>
      <c r="RUP172" s="50"/>
      <c r="RUQ172" s="50"/>
      <c r="RUR172" s="50"/>
      <c r="RUS172" s="50"/>
      <c r="RUT172" s="50"/>
      <c r="RUU172" s="50"/>
      <c r="RUV172" s="50"/>
      <c r="RUW172" s="50"/>
      <c r="RUX172" s="50"/>
      <c r="RUY172" s="50"/>
      <c r="RUZ172" s="50"/>
      <c r="RVA172" s="50"/>
      <c r="RVB172" s="50"/>
      <c r="RVC172" s="50"/>
      <c r="RVD172" s="50"/>
      <c r="RVE172" s="50"/>
      <c r="RVF172" s="50"/>
      <c r="RVG172" s="50"/>
      <c r="RVH172" s="50"/>
      <c r="RVI172" s="50"/>
      <c r="RVJ172" s="50"/>
      <c r="RVK172" s="50"/>
      <c r="RVL172" s="50"/>
      <c r="RVM172" s="50"/>
      <c r="RVN172" s="50"/>
      <c r="RVO172" s="50"/>
      <c r="RVP172" s="50"/>
      <c r="RVQ172" s="50"/>
      <c r="RVR172" s="50"/>
      <c r="RVS172" s="50"/>
      <c r="RVT172" s="50"/>
      <c r="RVU172" s="50"/>
      <c r="RVV172" s="50"/>
      <c r="RVW172" s="50"/>
      <c r="RVX172" s="50"/>
      <c r="RVY172" s="50"/>
      <c r="RVZ172" s="50"/>
      <c r="RWA172" s="50"/>
      <c r="RWB172" s="50"/>
      <c r="RWC172" s="50"/>
      <c r="RWD172" s="50"/>
      <c r="RWE172" s="50"/>
      <c r="RWF172" s="50"/>
      <c r="RWG172" s="50"/>
      <c r="RWH172" s="50"/>
      <c r="RWI172" s="50"/>
      <c r="RWJ172" s="50"/>
      <c r="RWK172" s="50"/>
      <c r="RWL172" s="50"/>
      <c r="RWM172" s="50"/>
      <c r="RWN172" s="50"/>
      <c r="RWO172" s="50"/>
      <c r="RWP172" s="50"/>
      <c r="RWQ172" s="50"/>
      <c r="RWR172" s="50"/>
      <c r="RWS172" s="50"/>
      <c r="RWT172" s="50"/>
      <c r="RWU172" s="50"/>
      <c r="RWV172" s="50"/>
      <c r="RWW172" s="50"/>
      <c r="RWX172" s="50"/>
      <c r="RWY172" s="50"/>
      <c r="RWZ172" s="50"/>
      <c r="RXA172" s="50"/>
      <c r="RXB172" s="50"/>
      <c r="RXC172" s="50"/>
      <c r="RXD172" s="50"/>
      <c r="RXE172" s="50"/>
      <c r="RXF172" s="50"/>
      <c r="RXG172" s="50"/>
      <c r="RXH172" s="50"/>
      <c r="RXJ172" s="50"/>
      <c r="RXL172" s="50"/>
      <c r="RXM172" s="50"/>
      <c r="RXN172" s="50"/>
      <c r="RXO172" s="50"/>
      <c r="RXP172" s="50"/>
      <c r="RXQ172" s="50"/>
      <c r="RXR172" s="50"/>
      <c r="RXS172" s="50"/>
      <c r="RXX172" s="50"/>
      <c r="RXY172" s="50"/>
      <c r="RXZ172" s="50"/>
      <c r="RYA172" s="50"/>
      <c r="RYB172" s="50"/>
      <c r="RYC172" s="50"/>
      <c r="RYD172" s="50"/>
      <c r="RYE172" s="50"/>
      <c r="RYF172" s="50"/>
      <c r="RYG172" s="50"/>
      <c r="RYH172" s="50"/>
      <c r="RYI172" s="50"/>
      <c r="RYJ172" s="50"/>
      <c r="RYK172" s="50"/>
      <c r="RYL172" s="50"/>
      <c r="RYM172" s="50"/>
      <c r="RYN172" s="50"/>
      <c r="RYO172" s="50"/>
      <c r="RYP172" s="50"/>
      <c r="RYQ172" s="50"/>
      <c r="RYR172" s="50"/>
      <c r="RYS172" s="50"/>
      <c r="RYT172" s="50"/>
      <c r="RYU172" s="50"/>
      <c r="RYV172" s="50"/>
      <c r="RYW172" s="50"/>
      <c r="RYX172" s="50"/>
      <c r="RYY172" s="50"/>
      <c r="RYZ172" s="50"/>
      <c r="RZA172" s="50"/>
      <c r="RZB172" s="50"/>
      <c r="RZC172" s="50"/>
      <c r="RZD172" s="50"/>
      <c r="RZE172" s="50"/>
      <c r="RZF172" s="50"/>
      <c r="RZG172" s="50"/>
      <c r="RZH172" s="50"/>
      <c r="RZI172" s="50"/>
      <c r="RZJ172" s="50"/>
      <c r="RZK172" s="50"/>
      <c r="RZL172" s="50"/>
      <c r="RZM172" s="50"/>
      <c r="RZN172" s="50"/>
      <c r="RZO172" s="50"/>
      <c r="RZP172" s="50"/>
      <c r="RZQ172" s="50"/>
      <c r="RZR172" s="50"/>
      <c r="RZS172" s="50"/>
      <c r="RZT172" s="50"/>
      <c r="RZU172" s="50"/>
      <c r="RZV172" s="50"/>
      <c r="RZW172" s="50"/>
      <c r="RZX172" s="50"/>
      <c r="RZY172" s="50"/>
      <c r="RZZ172" s="50"/>
      <c r="SAA172" s="50"/>
      <c r="SAB172" s="50"/>
      <c r="SAC172" s="50"/>
      <c r="SAD172" s="50"/>
      <c r="SAE172" s="50"/>
      <c r="SAF172" s="50"/>
      <c r="SAG172" s="50"/>
      <c r="SAH172" s="50"/>
      <c r="SAI172" s="50"/>
      <c r="SAJ172" s="50"/>
      <c r="SAK172" s="50"/>
      <c r="SAL172" s="50"/>
      <c r="SAM172" s="50"/>
      <c r="SAN172" s="50"/>
      <c r="SAO172" s="50"/>
      <c r="SAP172" s="50"/>
      <c r="SAQ172" s="50"/>
      <c r="SAR172" s="50"/>
      <c r="SAS172" s="50"/>
      <c r="SAT172" s="50"/>
      <c r="SAU172" s="50"/>
      <c r="SAV172" s="50"/>
      <c r="SAW172" s="50"/>
      <c r="SAX172" s="50"/>
      <c r="SAY172" s="50"/>
      <c r="SAZ172" s="50"/>
      <c r="SBA172" s="50"/>
      <c r="SBB172" s="50"/>
      <c r="SBC172" s="50"/>
      <c r="SBD172" s="50"/>
      <c r="SBE172" s="50"/>
      <c r="SBF172" s="50"/>
      <c r="SBG172" s="50"/>
      <c r="SBH172" s="50"/>
      <c r="SBI172" s="50"/>
      <c r="SBJ172" s="50"/>
      <c r="SBK172" s="50"/>
      <c r="SBL172" s="50"/>
      <c r="SBM172" s="50"/>
      <c r="SBN172" s="50"/>
      <c r="SBO172" s="50"/>
      <c r="SBP172" s="50"/>
      <c r="SBQ172" s="50"/>
      <c r="SBR172" s="50"/>
      <c r="SBS172" s="50"/>
      <c r="SBT172" s="50"/>
      <c r="SBU172" s="50"/>
      <c r="SBV172" s="50"/>
      <c r="SBW172" s="50"/>
      <c r="SBX172" s="50"/>
      <c r="SBY172" s="50"/>
      <c r="SBZ172" s="50"/>
      <c r="SCA172" s="50"/>
      <c r="SCB172" s="50"/>
      <c r="SCC172" s="50"/>
      <c r="SCD172" s="50"/>
      <c r="SCE172" s="50"/>
      <c r="SCF172" s="50"/>
      <c r="SCG172" s="50"/>
      <c r="SCH172" s="50"/>
      <c r="SCI172" s="50"/>
      <c r="SCJ172" s="50"/>
      <c r="SCK172" s="50"/>
      <c r="SCL172" s="50"/>
      <c r="SCM172" s="50"/>
      <c r="SCN172" s="50"/>
      <c r="SCO172" s="50"/>
      <c r="SCP172" s="50"/>
      <c r="SCQ172" s="50"/>
      <c r="SCR172" s="50"/>
      <c r="SCS172" s="50"/>
      <c r="SCT172" s="50"/>
      <c r="SCU172" s="50"/>
      <c r="SCV172" s="50"/>
      <c r="SCW172" s="50"/>
      <c r="SCX172" s="50"/>
      <c r="SCY172" s="50"/>
      <c r="SCZ172" s="50"/>
      <c r="SDA172" s="50"/>
      <c r="SDB172" s="50"/>
      <c r="SDC172" s="50"/>
      <c r="SDD172" s="50"/>
      <c r="SDE172" s="50"/>
      <c r="SDF172" s="50"/>
      <c r="SDG172" s="50"/>
      <c r="SDH172" s="50"/>
      <c r="SDI172" s="50"/>
      <c r="SDJ172" s="50"/>
      <c r="SDK172" s="50"/>
      <c r="SDL172" s="50"/>
      <c r="SDM172" s="50"/>
      <c r="SDN172" s="50"/>
      <c r="SDO172" s="50"/>
      <c r="SDP172" s="50"/>
      <c r="SDQ172" s="50"/>
      <c r="SDR172" s="50"/>
      <c r="SDS172" s="50"/>
      <c r="SDT172" s="50"/>
      <c r="SDU172" s="50"/>
      <c r="SDV172" s="50"/>
      <c r="SDW172" s="50"/>
      <c r="SDX172" s="50"/>
      <c r="SDY172" s="50"/>
      <c r="SDZ172" s="50"/>
      <c r="SEA172" s="50"/>
      <c r="SEB172" s="50"/>
      <c r="SEC172" s="50"/>
      <c r="SED172" s="50"/>
      <c r="SEE172" s="50"/>
      <c r="SEF172" s="50"/>
      <c r="SEG172" s="50"/>
      <c r="SEH172" s="50"/>
      <c r="SEI172" s="50"/>
      <c r="SEJ172" s="50"/>
      <c r="SEK172" s="50"/>
      <c r="SEL172" s="50"/>
      <c r="SEM172" s="50"/>
      <c r="SEN172" s="50"/>
      <c r="SEO172" s="50"/>
      <c r="SEP172" s="50"/>
      <c r="SEQ172" s="50"/>
      <c r="SER172" s="50"/>
      <c r="SES172" s="50"/>
      <c r="SET172" s="50"/>
      <c r="SEU172" s="50"/>
      <c r="SEV172" s="50"/>
      <c r="SEW172" s="50"/>
      <c r="SEX172" s="50"/>
      <c r="SEY172" s="50"/>
      <c r="SEZ172" s="50"/>
      <c r="SFA172" s="50"/>
      <c r="SFB172" s="50"/>
      <c r="SFC172" s="50"/>
      <c r="SFD172" s="50"/>
      <c r="SFE172" s="50"/>
      <c r="SFF172" s="50"/>
      <c r="SFG172" s="50"/>
      <c r="SFH172" s="50"/>
      <c r="SFI172" s="50"/>
      <c r="SFJ172" s="50"/>
      <c r="SFK172" s="50"/>
      <c r="SFL172" s="50"/>
      <c r="SFM172" s="50"/>
      <c r="SFN172" s="50"/>
      <c r="SFO172" s="50"/>
      <c r="SFP172" s="50"/>
      <c r="SFQ172" s="50"/>
      <c r="SFR172" s="50"/>
      <c r="SFS172" s="50"/>
      <c r="SFT172" s="50"/>
      <c r="SFU172" s="50"/>
      <c r="SFV172" s="50"/>
      <c r="SFW172" s="50"/>
      <c r="SFX172" s="50"/>
      <c r="SFY172" s="50"/>
      <c r="SFZ172" s="50"/>
      <c r="SGA172" s="50"/>
      <c r="SGB172" s="50"/>
      <c r="SGC172" s="50"/>
      <c r="SGD172" s="50"/>
      <c r="SGE172" s="50"/>
      <c r="SGF172" s="50"/>
      <c r="SGG172" s="50"/>
      <c r="SGH172" s="50"/>
      <c r="SGI172" s="50"/>
      <c r="SGJ172" s="50"/>
      <c r="SGK172" s="50"/>
      <c r="SGL172" s="50"/>
      <c r="SGM172" s="50"/>
      <c r="SGN172" s="50"/>
      <c r="SGO172" s="50"/>
      <c r="SGP172" s="50"/>
      <c r="SGQ172" s="50"/>
      <c r="SGR172" s="50"/>
      <c r="SGS172" s="50"/>
      <c r="SGT172" s="50"/>
      <c r="SGU172" s="50"/>
      <c r="SGV172" s="50"/>
      <c r="SGW172" s="50"/>
      <c r="SGX172" s="50"/>
      <c r="SGY172" s="50"/>
      <c r="SGZ172" s="50"/>
      <c r="SHA172" s="50"/>
      <c r="SHB172" s="50"/>
      <c r="SHC172" s="50"/>
      <c r="SHD172" s="50"/>
      <c r="SHF172" s="50"/>
      <c r="SHH172" s="50"/>
      <c r="SHI172" s="50"/>
      <c r="SHJ172" s="50"/>
      <c r="SHK172" s="50"/>
      <c r="SHL172" s="50"/>
      <c r="SHM172" s="50"/>
      <c r="SHN172" s="50"/>
      <c r="SHO172" s="50"/>
      <c r="SHT172" s="50"/>
      <c r="SHU172" s="50"/>
      <c r="SHV172" s="50"/>
      <c r="SHW172" s="50"/>
      <c r="SHX172" s="50"/>
      <c r="SHY172" s="50"/>
      <c r="SHZ172" s="50"/>
      <c r="SIA172" s="50"/>
      <c r="SIB172" s="50"/>
      <c r="SIC172" s="50"/>
      <c r="SID172" s="50"/>
      <c r="SIE172" s="50"/>
      <c r="SIF172" s="50"/>
      <c r="SIG172" s="50"/>
      <c r="SIH172" s="50"/>
      <c r="SII172" s="50"/>
      <c r="SIJ172" s="50"/>
      <c r="SIK172" s="50"/>
      <c r="SIL172" s="50"/>
      <c r="SIM172" s="50"/>
      <c r="SIN172" s="50"/>
      <c r="SIO172" s="50"/>
      <c r="SIP172" s="50"/>
      <c r="SIQ172" s="50"/>
      <c r="SIR172" s="50"/>
      <c r="SIS172" s="50"/>
      <c r="SIT172" s="50"/>
      <c r="SIU172" s="50"/>
      <c r="SIV172" s="50"/>
      <c r="SIW172" s="50"/>
      <c r="SIX172" s="50"/>
      <c r="SIY172" s="50"/>
      <c r="SIZ172" s="50"/>
      <c r="SJA172" s="50"/>
      <c r="SJB172" s="50"/>
      <c r="SJC172" s="50"/>
      <c r="SJD172" s="50"/>
      <c r="SJE172" s="50"/>
      <c r="SJF172" s="50"/>
      <c r="SJG172" s="50"/>
      <c r="SJH172" s="50"/>
      <c r="SJI172" s="50"/>
      <c r="SJJ172" s="50"/>
      <c r="SJK172" s="50"/>
      <c r="SJL172" s="50"/>
      <c r="SJM172" s="50"/>
      <c r="SJN172" s="50"/>
      <c r="SJO172" s="50"/>
      <c r="SJP172" s="50"/>
      <c r="SJQ172" s="50"/>
      <c r="SJR172" s="50"/>
      <c r="SJS172" s="50"/>
      <c r="SJT172" s="50"/>
      <c r="SJU172" s="50"/>
      <c r="SJV172" s="50"/>
      <c r="SJW172" s="50"/>
      <c r="SJX172" s="50"/>
      <c r="SJY172" s="50"/>
      <c r="SJZ172" s="50"/>
      <c r="SKA172" s="50"/>
      <c r="SKB172" s="50"/>
      <c r="SKC172" s="50"/>
      <c r="SKD172" s="50"/>
      <c r="SKE172" s="50"/>
      <c r="SKF172" s="50"/>
      <c r="SKG172" s="50"/>
      <c r="SKH172" s="50"/>
      <c r="SKI172" s="50"/>
      <c r="SKJ172" s="50"/>
      <c r="SKK172" s="50"/>
      <c r="SKL172" s="50"/>
      <c r="SKM172" s="50"/>
      <c r="SKN172" s="50"/>
      <c r="SKO172" s="50"/>
      <c r="SKP172" s="50"/>
      <c r="SKQ172" s="50"/>
      <c r="SKR172" s="50"/>
      <c r="SKS172" s="50"/>
      <c r="SKT172" s="50"/>
      <c r="SKU172" s="50"/>
      <c r="SKV172" s="50"/>
      <c r="SKW172" s="50"/>
      <c r="SKX172" s="50"/>
      <c r="SKY172" s="50"/>
      <c r="SKZ172" s="50"/>
      <c r="SLA172" s="50"/>
      <c r="SLB172" s="50"/>
      <c r="SLC172" s="50"/>
      <c r="SLD172" s="50"/>
      <c r="SLE172" s="50"/>
      <c r="SLF172" s="50"/>
      <c r="SLG172" s="50"/>
      <c r="SLH172" s="50"/>
      <c r="SLI172" s="50"/>
      <c r="SLJ172" s="50"/>
      <c r="SLK172" s="50"/>
      <c r="SLL172" s="50"/>
      <c r="SLM172" s="50"/>
      <c r="SLN172" s="50"/>
      <c r="SLO172" s="50"/>
      <c r="SLP172" s="50"/>
      <c r="SLQ172" s="50"/>
      <c r="SLR172" s="50"/>
      <c r="SLS172" s="50"/>
      <c r="SLT172" s="50"/>
      <c r="SLU172" s="50"/>
      <c r="SLV172" s="50"/>
      <c r="SLW172" s="50"/>
      <c r="SLX172" s="50"/>
      <c r="SLY172" s="50"/>
      <c r="SLZ172" s="50"/>
      <c r="SMA172" s="50"/>
      <c r="SMB172" s="50"/>
      <c r="SMC172" s="50"/>
      <c r="SMD172" s="50"/>
      <c r="SME172" s="50"/>
      <c r="SMF172" s="50"/>
      <c r="SMG172" s="50"/>
      <c r="SMH172" s="50"/>
      <c r="SMI172" s="50"/>
      <c r="SMJ172" s="50"/>
      <c r="SMK172" s="50"/>
      <c r="SML172" s="50"/>
      <c r="SMM172" s="50"/>
      <c r="SMN172" s="50"/>
      <c r="SMO172" s="50"/>
      <c r="SMP172" s="50"/>
      <c r="SMQ172" s="50"/>
      <c r="SMR172" s="50"/>
      <c r="SMS172" s="50"/>
      <c r="SMT172" s="50"/>
      <c r="SMU172" s="50"/>
      <c r="SMV172" s="50"/>
      <c r="SMW172" s="50"/>
      <c r="SMX172" s="50"/>
      <c r="SMY172" s="50"/>
      <c r="SMZ172" s="50"/>
      <c r="SNA172" s="50"/>
      <c r="SNB172" s="50"/>
      <c r="SNC172" s="50"/>
      <c r="SND172" s="50"/>
      <c r="SNE172" s="50"/>
      <c r="SNF172" s="50"/>
      <c r="SNG172" s="50"/>
      <c r="SNH172" s="50"/>
      <c r="SNI172" s="50"/>
      <c r="SNJ172" s="50"/>
      <c r="SNK172" s="50"/>
      <c r="SNL172" s="50"/>
      <c r="SNM172" s="50"/>
      <c r="SNN172" s="50"/>
      <c r="SNO172" s="50"/>
      <c r="SNP172" s="50"/>
      <c r="SNQ172" s="50"/>
      <c r="SNR172" s="50"/>
      <c r="SNS172" s="50"/>
      <c r="SNT172" s="50"/>
      <c r="SNU172" s="50"/>
      <c r="SNV172" s="50"/>
      <c r="SNW172" s="50"/>
      <c r="SNX172" s="50"/>
      <c r="SNY172" s="50"/>
      <c r="SNZ172" s="50"/>
      <c r="SOA172" s="50"/>
      <c r="SOB172" s="50"/>
      <c r="SOC172" s="50"/>
      <c r="SOD172" s="50"/>
      <c r="SOE172" s="50"/>
      <c r="SOF172" s="50"/>
      <c r="SOG172" s="50"/>
      <c r="SOH172" s="50"/>
      <c r="SOI172" s="50"/>
      <c r="SOJ172" s="50"/>
      <c r="SOK172" s="50"/>
      <c r="SOL172" s="50"/>
      <c r="SOM172" s="50"/>
      <c r="SON172" s="50"/>
      <c r="SOO172" s="50"/>
      <c r="SOP172" s="50"/>
      <c r="SOQ172" s="50"/>
      <c r="SOR172" s="50"/>
      <c r="SOS172" s="50"/>
      <c r="SOT172" s="50"/>
      <c r="SOU172" s="50"/>
      <c r="SOV172" s="50"/>
      <c r="SOW172" s="50"/>
      <c r="SOX172" s="50"/>
      <c r="SOY172" s="50"/>
      <c r="SOZ172" s="50"/>
      <c r="SPA172" s="50"/>
      <c r="SPB172" s="50"/>
      <c r="SPC172" s="50"/>
      <c r="SPD172" s="50"/>
      <c r="SPE172" s="50"/>
      <c r="SPF172" s="50"/>
      <c r="SPG172" s="50"/>
      <c r="SPH172" s="50"/>
      <c r="SPI172" s="50"/>
      <c r="SPJ172" s="50"/>
      <c r="SPK172" s="50"/>
      <c r="SPL172" s="50"/>
      <c r="SPM172" s="50"/>
      <c r="SPN172" s="50"/>
      <c r="SPO172" s="50"/>
      <c r="SPP172" s="50"/>
      <c r="SPQ172" s="50"/>
      <c r="SPR172" s="50"/>
      <c r="SPS172" s="50"/>
      <c r="SPT172" s="50"/>
      <c r="SPU172" s="50"/>
      <c r="SPV172" s="50"/>
      <c r="SPW172" s="50"/>
      <c r="SPX172" s="50"/>
      <c r="SPY172" s="50"/>
      <c r="SPZ172" s="50"/>
      <c r="SQA172" s="50"/>
      <c r="SQB172" s="50"/>
      <c r="SQC172" s="50"/>
      <c r="SQD172" s="50"/>
      <c r="SQE172" s="50"/>
      <c r="SQF172" s="50"/>
      <c r="SQG172" s="50"/>
      <c r="SQH172" s="50"/>
      <c r="SQI172" s="50"/>
      <c r="SQJ172" s="50"/>
      <c r="SQK172" s="50"/>
      <c r="SQL172" s="50"/>
      <c r="SQM172" s="50"/>
      <c r="SQN172" s="50"/>
      <c r="SQO172" s="50"/>
      <c r="SQP172" s="50"/>
      <c r="SQQ172" s="50"/>
      <c r="SQR172" s="50"/>
      <c r="SQS172" s="50"/>
      <c r="SQT172" s="50"/>
      <c r="SQU172" s="50"/>
      <c r="SQV172" s="50"/>
      <c r="SQW172" s="50"/>
      <c r="SQX172" s="50"/>
      <c r="SQY172" s="50"/>
      <c r="SQZ172" s="50"/>
      <c r="SRB172" s="50"/>
      <c r="SRD172" s="50"/>
      <c r="SRE172" s="50"/>
      <c r="SRF172" s="50"/>
      <c r="SRG172" s="50"/>
      <c r="SRH172" s="50"/>
      <c r="SRI172" s="50"/>
      <c r="SRJ172" s="50"/>
      <c r="SRK172" s="50"/>
      <c r="SRP172" s="50"/>
      <c r="SRQ172" s="50"/>
      <c r="SRR172" s="50"/>
      <c r="SRS172" s="50"/>
      <c r="SRT172" s="50"/>
      <c r="SRU172" s="50"/>
      <c r="SRV172" s="50"/>
      <c r="SRW172" s="50"/>
      <c r="SRX172" s="50"/>
      <c r="SRY172" s="50"/>
      <c r="SRZ172" s="50"/>
      <c r="SSA172" s="50"/>
      <c r="SSB172" s="50"/>
      <c r="SSC172" s="50"/>
      <c r="SSD172" s="50"/>
      <c r="SSE172" s="50"/>
      <c r="SSF172" s="50"/>
      <c r="SSG172" s="50"/>
      <c r="SSH172" s="50"/>
      <c r="SSI172" s="50"/>
      <c r="SSJ172" s="50"/>
      <c r="SSK172" s="50"/>
      <c r="SSL172" s="50"/>
      <c r="SSM172" s="50"/>
      <c r="SSN172" s="50"/>
      <c r="SSO172" s="50"/>
      <c r="SSP172" s="50"/>
      <c r="SSQ172" s="50"/>
      <c r="SSR172" s="50"/>
      <c r="SSS172" s="50"/>
      <c r="SST172" s="50"/>
      <c r="SSU172" s="50"/>
      <c r="SSV172" s="50"/>
      <c r="SSW172" s="50"/>
      <c r="SSX172" s="50"/>
      <c r="SSY172" s="50"/>
      <c r="SSZ172" s="50"/>
      <c r="STA172" s="50"/>
      <c r="STB172" s="50"/>
      <c r="STC172" s="50"/>
      <c r="STD172" s="50"/>
      <c r="STE172" s="50"/>
      <c r="STF172" s="50"/>
      <c r="STG172" s="50"/>
      <c r="STH172" s="50"/>
      <c r="STI172" s="50"/>
      <c r="STJ172" s="50"/>
      <c r="STK172" s="50"/>
      <c r="STL172" s="50"/>
      <c r="STM172" s="50"/>
      <c r="STN172" s="50"/>
      <c r="STO172" s="50"/>
      <c r="STP172" s="50"/>
      <c r="STQ172" s="50"/>
      <c r="STR172" s="50"/>
      <c r="STS172" s="50"/>
      <c r="STT172" s="50"/>
      <c r="STU172" s="50"/>
      <c r="STV172" s="50"/>
      <c r="STW172" s="50"/>
      <c r="STX172" s="50"/>
      <c r="STY172" s="50"/>
      <c r="STZ172" s="50"/>
      <c r="SUA172" s="50"/>
      <c r="SUB172" s="50"/>
      <c r="SUC172" s="50"/>
      <c r="SUD172" s="50"/>
      <c r="SUE172" s="50"/>
      <c r="SUF172" s="50"/>
      <c r="SUG172" s="50"/>
      <c r="SUH172" s="50"/>
      <c r="SUI172" s="50"/>
      <c r="SUJ172" s="50"/>
      <c r="SUK172" s="50"/>
      <c r="SUL172" s="50"/>
      <c r="SUM172" s="50"/>
      <c r="SUN172" s="50"/>
      <c r="SUO172" s="50"/>
      <c r="SUP172" s="50"/>
      <c r="SUQ172" s="50"/>
      <c r="SUR172" s="50"/>
      <c r="SUS172" s="50"/>
      <c r="SUT172" s="50"/>
      <c r="SUU172" s="50"/>
      <c r="SUV172" s="50"/>
      <c r="SUW172" s="50"/>
      <c r="SUX172" s="50"/>
      <c r="SUY172" s="50"/>
      <c r="SUZ172" s="50"/>
      <c r="SVA172" s="50"/>
      <c r="SVB172" s="50"/>
      <c r="SVC172" s="50"/>
      <c r="SVD172" s="50"/>
      <c r="SVE172" s="50"/>
      <c r="SVF172" s="50"/>
      <c r="SVG172" s="50"/>
      <c r="SVH172" s="50"/>
      <c r="SVI172" s="50"/>
      <c r="SVJ172" s="50"/>
      <c r="SVK172" s="50"/>
      <c r="SVL172" s="50"/>
      <c r="SVM172" s="50"/>
      <c r="SVN172" s="50"/>
      <c r="SVO172" s="50"/>
      <c r="SVP172" s="50"/>
      <c r="SVQ172" s="50"/>
      <c r="SVR172" s="50"/>
      <c r="SVS172" s="50"/>
      <c r="SVT172" s="50"/>
      <c r="SVU172" s="50"/>
      <c r="SVV172" s="50"/>
      <c r="SVW172" s="50"/>
      <c r="SVX172" s="50"/>
      <c r="SVY172" s="50"/>
      <c r="SVZ172" s="50"/>
      <c r="SWA172" s="50"/>
      <c r="SWB172" s="50"/>
      <c r="SWC172" s="50"/>
      <c r="SWD172" s="50"/>
      <c r="SWE172" s="50"/>
      <c r="SWF172" s="50"/>
      <c r="SWG172" s="50"/>
      <c r="SWH172" s="50"/>
      <c r="SWI172" s="50"/>
      <c r="SWJ172" s="50"/>
      <c r="SWK172" s="50"/>
      <c r="SWL172" s="50"/>
      <c r="SWM172" s="50"/>
      <c r="SWN172" s="50"/>
      <c r="SWO172" s="50"/>
      <c r="SWP172" s="50"/>
      <c r="SWQ172" s="50"/>
      <c r="SWR172" s="50"/>
      <c r="SWS172" s="50"/>
      <c r="SWT172" s="50"/>
      <c r="SWU172" s="50"/>
      <c r="SWV172" s="50"/>
      <c r="SWW172" s="50"/>
      <c r="SWX172" s="50"/>
      <c r="SWY172" s="50"/>
      <c r="SWZ172" s="50"/>
      <c r="SXA172" s="50"/>
      <c r="SXB172" s="50"/>
      <c r="SXC172" s="50"/>
      <c r="SXD172" s="50"/>
      <c r="SXE172" s="50"/>
      <c r="SXF172" s="50"/>
      <c r="SXG172" s="50"/>
      <c r="SXH172" s="50"/>
      <c r="SXI172" s="50"/>
      <c r="SXJ172" s="50"/>
      <c r="SXK172" s="50"/>
      <c r="SXL172" s="50"/>
      <c r="SXM172" s="50"/>
      <c r="SXN172" s="50"/>
      <c r="SXO172" s="50"/>
      <c r="SXP172" s="50"/>
      <c r="SXQ172" s="50"/>
      <c r="SXR172" s="50"/>
      <c r="SXS172" s="50"/>
      <c r="SXT172" s="50"/>
      <c r="SXU172" s="50"/>
      <c r="SXV172" s="50"/>
      <c r="SXW172" s="50"/>
      <c r="SXX172" s="50"/>
      <c r="SXY172" s="50"/>
      <c r="SXZ172" s="50"/>
      <c r="SYA172" s="50"/>
      <c r="SYB172" s="50"/>
      <c r="SYC172" s="50"/>
      <c r="SYD172" s="50"/>
      <c r="SYE172" s="50"/>
      <c r="SYF172" s="50"/>
      <c r="SYG172" s="50"/>
      <c r="SYH172" s="50"/>
      <c r="SYI172" s="50"/>
      <c r="SYJ172" s="50"/>
      <c r="SYK172" s="50"/>
      <c r="SYL172" s="50"/>
      <c r="SYM172" s="50"/>
      <c r="SYN172" s="50"/>
      <c r="SYO172" s="50"/>
      <c r="SYP172" s="50"/>
      <c r="SYQ172" s="50"/>
      <c r="SYR172" s="50"/>
      <c r="SYS172" s="50"/>
      <c r="SYT172" s="50"/>
      <c r="SYU172" s="50"/>
      <c r="SYV172" s="50"/>
      <c r="SYW172" s="50"/>
      <c r="SYX172" s="50"/>
      <c r="SYY172" s="50"/>
      <c r="SYZ172" s="50"/>
      <c r="SZA172" s="50"/>
      <c r="SZB172" s="50"/>
      <c r="SZC172" s="50"/>
      <c r="SZD172" s="50"/>
      <c r="SZE172" s="50"/>
      <c r="SZF172" s="50"/>
      <c r="SZG172" s="50"/>
      <c r="SZH172" s="50"/>
      <c r="SZI172" s="50"/>
      <c r="SZJ172" s="50"/>
      <c r="SZK172" s="50"/>
      <c r="SZL172" s="50"/>
      <c r="SZM172" s="50"/>
      <c r="SZN172" s="50"/>
      <c r="SZO172" s="50"/>
      <c r="SZP172" s="50"/>
      <c r="SZQ172" s="50"/>
      <c r="SZR172" s="50"/>
      <c r="SZS172" s="50"/>
      <c r="SZT172" s="50"/>
      <c r="SZU172" s="50"/>
      <c r="SZV172" s="50"/>
      <c r="SZW172" s="50"/>
      <c r="SZX172" s="50"/>
      <c r="SZY172" s="50"/>
      <c r="SZZ172" s="50"/>
      <c r="TAA172" s="50"/>
      <c r="TAB172" s="50"/>
      <c r="TAC172" s="50"/>
      <c r="TAD172" s="50"/>
      <c r="TAE172" s="50"/>
      <c r="TAF172" s="50"/>
      <c r="TAG172" s="50"/>
      <c r="TAH172" s="50"/>
      <c r="TAI172" s="50"/>
      <c r="TAJ172" s="50"/>
      <c r="TAK172" s="50"/>
      <c r="TAL172" s="50"/>
      <c r="TAM172" s="50"/>
      <c r="TAN172" s="50"/>
      <c r="TAO172" s="50"/>
      <c r="TAP172" s="50"/>
      <c r="TAQ172" s="50"/>
      <c r="TAR172" s="50"/>
      <c r="TAS172" s="50"/>
      <c r="TAT172" s="50"/>
      <c r="TAU172" s="50"/>
      <c r="TAV172" s="50"/>
      <c r="TAX172" s="50"/>
      <c r="TAZ172" s="50"/>
      <c r="TBA172" s="50"/>
      <c r="TBB172" s="50"/>
      <c r="TBC172" s="50"/>
      <c r="TBD172" s="50"/>
      <c r="TBE172" s="50"/>
      <c r="TBF172" s="50"/>
      <c r="TBG172" s="50"/>
      <c r="TBL172" s="50"/>
      <c r="TBM172" s="50"/>
      <c r="TBN172" s="50"/>
      <c r="TBO172" s="50"/>
      <c r="TBP172" s="50"/>
      <c r="TBQ172" s="50"/>
      <c r="TBR172" s="50"/>
      <c r="TBS172" s="50"/>
      <c r="TBT172" s="50"/>
      <c r="TBU172" s="50"/>
      <c r="TBV172" s="50"/>
      <c r="TBW172" s="50"/>
      <c r="TBX172" s="50"/>
      <c r="TBY172" s="50"/>
      <c r="TBZ172" s="50"/>
      <c r="TCA172" s="50"/>
      <c r="TCB172" s="50"/>
      <c r="TCC172" s="50"/>
      <c r="TCD172" s="50"/>
      <c r="TCE172" s="50"/>
      <c r="TCF172" s="50"/>
      <c r="TCG172" s="50"/>
      <c r="TCH172" s="50"/>
      <c r="TCI172" s="50"/>
      <c r="TCJ172" s="50"/>
      <c r="TCK172" s="50"/>
      <c r="TCL172" s="50"/>
      <c r="TCM172" s="50"/>
      <c r="TCN172" s="50"/>
      <c r="TCO172" s="50"/>
      <c r="TCP172" s="50"/>
      <c r="TCQ172" s="50"/>
      <c r="TCR172" s="50"/>
      <c r="TCS172" s="50"/>
      <c r="TCT172" s="50"/>
      <c r="TCU172" s="50"/>
      <c r="TCV172" s="50"/>
      <c r="TCW172" s="50"/>
      <c r="TCX172" s="50"/>
      <c r="TCY172" s="50"/>
      <c r="TCZ172" s="50"/>
      <c r="TDA172" s="50"/>
      <c r="TDB172" s="50"/>
      <c r="TDC172" s="50"/>
      <c r="TDD172" s="50"/>
      <c r="TDE172" s="50"/>
      <c r="TDF172" s="50"/>
      <c r="TDG172" s="50"/>
      <c r="TDH172" s="50"/>
      <c r="TDI172" s="50"/>
      <c r="TDJ172" s="50"/>
      <c r="TDK172" s="50"/>
      <c r="TDL172" s="50"/>
      <c r="TDM172" s="50"/>
      <c r="TDN172" s="50"/>
      <c r="TDO172" s="50"/>
      <c r="TDP172" s="50"/>
      <c r="TDQ172" s="50"/>
      <c r="TDR172" s="50"/>
      <c r="TDS172" s="50"/>
      <c r="TDT172" s="50"/>
      <c r="TDU172" s="50"/>
      <c r="TDV172" s="50"/>
      <c r="TDW172" s="50"/>
      <c r="TDX172" s="50"/>
      <c r="TDY172" s="50"/>
      <c r="TDZ172" s="50"/>
      <c r="TEA172" s="50"/>
      <c r="TEB172" s="50"/>
      <c r="TEC172" s="50"/>
      <c r="TED172" s="50"/>
      <c r="TEE172" s="50"/>
      <c r="TEF172" s="50"/>
      <c r="TEG172" s="50"/>
      <c r="TEH172" s="50"/>
      <c r="TEI172" s="50"/>
      <c r="TEJ172" s="50"/>
      <c r="TEK172" s="50"/>
      <c r="TEL172" s="50"/>
      <c r="TEM172" s="50"/>
      <c r="TEN172" s="50"/>
      <c r="TEO172" s="50"/>
      <c r="TEP172" s="50"/>
      <c r="TEQ172" s="50"/>
      <c r="TER172" s="50"/>
      <c r="TES172" s="50"/>
      <c r="TET172" s="50"/>
      <c r="TEU172" s="50"/>
      <c r="TEV172" s="50"/>
      <c r="TEW172" s="50"/>
      <c r="TEX172" s="50"/>
      <c r="TEY172" s="50"/>
      <c r="TEZ172" s="50"/>
      <c r="TFA172" s="50"/>
      <c r="TFB172" s="50"/>
      <c r="TFC172" s="50"/>
      <c r="TFD172" s="50"/>
      <c r="TFE172" s="50"/>
      <c r="TFF172" s="50"/>
      <c r="TFG172" s="50"/>
      <c r="TFH172" s="50"/>
      <c r="TFI172" s="50"/>
      <c r="TFJ172" s="50"/>
      <c r="TFK172" s="50"/>
      <c r="TFL172" s="50"/>
      <c r="TFM172" s="50"/>
      <c r="TFN172" s="50"/>
      <c r="TFO172" s="50"/>
      <c r="TFP172" s="50"/>
      <c r="TFQ172" s="50"/>
      <c r="TFR172" s="50"/>
      <c r="TFS172" s="50"/>
      <c r="TFT172" s="50"/>
      <c r="TFU172" s="50"/>
      <c r="TFV172" s="50"/>
      <c r="TFW172" s="50"/>
      <c r="TFX172" s="50"/>
      <c r="TFY172" s="50"/>
      <c r="TFZ172" s="50"/>
      <c r="TGA172" s="50"/>
      <c r="TGB172" s="50"/>
      <c r="TGC172" s="50"/>
      <c r="TGD172" s="50"/>
      <c r="TGE172" s="50"/>
      <c r="TGF172" s="50"/>
      <c r="TGG172" s="50"/>
      <c r="TGH172" s="50"/>
      <c r="TGI172" s="50"/>
      <c r="TGJ172" s="50"/>
      <c r="TGK172" s="50"/>
      <c r="TGL172" s="50"/>
      <c r="TGM172" s="50"/>
      <c r="TGN172" s="50"/>
      <c r="TGO172" s="50"/>
      <c r="TGP172" s="50"/>
      <c r="TGQ172" s="50"/>
      <c r="TGR172" s="50"/>
      <c r="TGS172" s="50"/>
      <c r="TGT172" s="50"/>
      <c r="TGU172" s="50"/>
      <c r="TGV172" s="50"/>
      <c r="TGW172" s="50"/>
      <c r="TGX172" s="50"/>
      <c r="TGY172" s="50"/>
      <c r="TGZ172" s="50"/>
      <c r="THA172" s="50"/>
      <c r="THB172" s="50"/>
      <c r="THC172" s="50"/>
      <c r="THD172" s="50"/>
      <c r="THE172" s="50"/>
      <c r="THF172" s="50"/>
      <c r="THG172" s="50"/>
      <c r="THH172" s="50"/>
      <c r="THI172" s="50"/>
      <c r="THJ172" s="50"/>
      <c r="THK172" s="50"/>
      <c r="THL172" s="50"/>
      <c r="THM172" s="50"/>
      <c r="THN172" s="50"/>
      <c r="THO172" s="50"/>
      <c r="THP172" s="50"/>
      <c r="THQ172" s="50"/>
      <c r="THR172" s="50"/>
      <c r="THS172" s="50"/>
      <c r="THT172" s="50"/>
      <c r="THU172" s="50"/>
      <c r="THV172" s="50"/>
      <c r="THW172" s="50"/>
      <c r="THX172" s="50"/>
      <c r="THY172" s="50"/>
      <c r="THZ172" s="50"/>
      <c r="TIA172" s="50"/>
      <c r="TIB172" s="50"/>
      <c r="TIC172" s="50"/>
      <c r="TID172" s="50"/>
      <c r="TIE172" s="50"/>
      <c r="TIF172" s="50"/>
      <c r="TIG172" s="50"/>
      <c r="TIH172" s="50"/>
      <c r="TII172" s="50"/>
      <c r="TIJ172" s="50"/>
      <c r="TIK172" s="50"/>
      <c r="TIL172" s="50"/>
      <c r="TIM172" s="50"/>
      <c r="TIN172" s="50"/>
      <c r="TIO172" s="50"/>
      <c r="TIP172" s="50"/>
      <c r="TIQ172" s="50"/>
      <c r="TIR172" s="50"/>
      <c r="TIS172" s="50"/>
      <c r="TIT172" s="50"/>
      <c r="TIU172" s="50"/>
      <c r="TIV172" s="50"/>
      <c r="TIW172" s="50"/>
      <c r="TIX172" s="50"/>
      <c r="TIY172" s="50"/>
      <c r="TIZ172" s="50"/>
      <c r="TJA172" s="50"/>
      <c r="TJB172" s="50"/>
      <c r="TJC172" s="50"/>
      <c r="TJD172" s="50"/>
      <c r="TJE172" s="50"/>
      <c r="TJF172" s="50"/>
      <c r="TJG172" s="50"/>
      <c r="TJH172" s="50"/>
      <c r="TJI172" s="50"/>
      <c r="TJJ172" s="50"/>
      <c r="TJK172" s="50"/>
      <c r="TJL172" s="50"/>
      <c r="TJM172" s="50"/>
      <c r="TJN172" s="50"/>
      <c r="TJO172" s="50"/>
      <c r="TJP172" s="50"/>
      <c r="TJQ172" s="50"/>
      <c r="TJR172" s="50"/>
      <c r="TJS172" s="50"/>
      <c r="TJT172" s="50"/>
      <c r="TJU172" s="50"/>
      <c r="TJV172" s="50"/>
      <c r="TJW172" s="50"/>
      <c r="TJX172" s="50"/>
      <c r="TJY172" s="50"/>
      <c r="TJZ172" s="50"/>
      <c r="TKA172" s="50"/>
      <c r="TKB172" s="50"/>
      <c r="TKC172" s="50"/>
      <c r="TKD172" s="50"/>
      <c r="TKE172" s="50"/>
      <c r="TKF172" s="50"/>
      <c r="TKG172" s="50"/>
      <c r="TKH172" s="50"/>
      <c r="TKI172" s="50"/>
      <c r="TKJ172" s="50"/>
      <c r="TKK172" s="50"/>
      <c r="TKL172" s="50"/>
      <c r="TKM172" s="50"/>
      <c r="TKN172" s="50"/>
      <c r="TKO172" s="50"/>
      <c r="TKP172" s="50"/>
      <c r="TKQ172" s="50"/>
      <c r="TKR172" s="50"/>
      <c r="TKT172" s="50"/>
      <c r="TKV172" s="50"/>
      <c r="TKW172" s="50"/>
      <c r="TKX172" s="50"/>
      <c r="TKY172" s="50"/>
      <c r="TKZ172" s="50"/>
      <c r="TLA172" s="50"/>
      <c r="TLB172" s="50"/>
      <c r="TLC172" s="50"/>
      <c r="TLH172" s="50"/>
      <c r="TLI172" s="50"/>
      <c r="TLJ172" s="50"/>
      <c r="TLK172" s="50"/>
      <c r="TLL172" s="50"/>
      <c r="TLM172" s="50"/>
      <c r="TLN172" s="50"/>
      <c r="TLO172" s="50"/>
      <c r="TLP172" s="50"/>
      <c r="TLQ172" s="50"/>
      <c r="TLR172" s="50"/>
      <c r="TLS172" s="50"/>
      <c r="TLT172" s="50"/>
      <c r="TLU172" s="50"/>
      <c r="TLV172" s="50"/>
      <c r="TLW172" s="50"/>
      <c r="TLX172" s="50"/>
      <c r="TLY172" s="50"/>
      <c r="TLZ172" s="50"/>
      <c r="TMA172" s="50"/>
      <c r="TMB172" s="50"/>
      <c r="TMC172" s="50"/>
      <c r="TMD172" s="50"/>
      <c r="TME172" s="50"/>
      <c r="TMF172" s="50"/>
      <c r="TMG172" s="50"/>
      <c r="TMH172" s="50"/>
      <c r="TMI172" s="50"/>
      <c r="TMJ172" s="50"/>
      <c r="TMK172" s="50"/>
      <c r="TML172" s="50"/>
      <c r="TMM172" s="50"/>
      <c r="TMN172" s="50"/>
      <c r="TMO172" s="50"/>
      <c r="TMP172" s="50"/>
      <c r="TMQ172" s="50"/>
      <c r="TMR172" s="50"/>
      <c r="TMS172" s="50"/>
      <c r="TMT172" s="50"/>
      <c r="TMU172" s="50"/>
      <c r="TMV172" s="50"/>
      <c r="TMW172" s="50"/>
      <c r="TMX172" s="50"/>
      <c r="TMY172" s="50"/>
      <c r="TMZ172" s="50"/>
      <c r="TNA172" s="50"/>
      <c r="TNB172" s="50"/>
      <c r="TNC172" s="50"/>
      <c r="TND172" s="50"/>
      <c r="TNE172" s="50"/>
      <c r="TNF172" s="50"/>
      <c r="TNG172" s="50"/>
      <c r="TNH172" s="50"/>
      <c r="TNI172" s="50"/>
      <c r="TNJ172" s="50"/>
      <c r="TNK172" s="50"/>
      <c r="TNL172" s="50"/>
      <c r="TNM172" s="50"/>
      <c r="TNN172" s="50"/>
      <c r="TNO172" s="50"/>
      <c r="TNP172" s="50"/>
      <c r="TNQ172" s="50"/>
      <c r="TNR172" s="50"/>
      <c r="TNS172" s="50"/>
      <c r="TNT172" s="50"/>
      <c r="TNU172" s="50"/>
      <c r="TNV172" s="50"/>
      <c r="TNW172" s="50"/>
      <c r="TNX172" s="50"/>
      <c r="TNY172" s="50"/>
      <c r="TNZ172" s="50"/>
      <c r="TOA172" s="50"/>
      <c r="TOB172" s="50"/>
      <c r="TOC172" s="50"/>
      <c r="TOD172" s="50"/>
      <c r="TOE172" s="50"/>
      <c r="TOF172" s="50"/>
      <c r="TOG172" s="50"/>
      <c r="TOH172" s="50"/>
      <c r="TOI172" s="50"/>
      <c r="TOJ172" s="50"/>
      <c r="TOK172" s="50"/>
      <c r="TOL172" s="50"/>
      <c r="TOM172" s="50"/>
      <c r="TON172" s="50"/>
      <c r="TOO172" s="50"/>
      <c r="TOP172" s="50"/>
      <c r="TOQ172" s="50"/>
      <c r="TOR172" s="50"/>
      <c r="TOS172" s="50"/>
      <c r="TOT172" s="50"/>
      <c r="TOU172" s="50"/>
      <c r="TOV172" s="50"/>
      <c r="TOW172" s="50"/>
      <c r="TOX172" s="50"/>
      <c r="TOY172" s="50"/>
      <c r="TOZ172" s="50"/>
      <c r="TPA172" s="50"/>
      <c r="TPB172" s="50"/>
      <c r="TPC172" s="50"/>
      <c r="TPD172" s="50"/>
      <c r="TPE172" s="50"/>
      <c r="TPF172" s="50"/>
      <c r="TPG172" s="50"/>
      <c r="TPH172" s="50"/>
      <c r="TPI172" s="50"/>
      <c r="TPJ172" s="50"/>
      <c r="TPK172" s="50"/>
      <c r="TPL172" s="50"/>
      <c r="TPM172" s="50"/>
      <c r="TPN172" s="50"/>
      <c r="TPO172" s="50"/>
      <c r="TPP172" s="50"/>
      <c r="TPQ172" s="50"/>
      <c r="TPR172" s="50"/>
      <c r="TPS172" s="50"/>
      <c r="TPT172" s="50"/>
      <c r="TPU172" s="50"/>
      <c r="TPV172" s="50"/>
      <c r="TPW172" s="50"/>
      <c r="TPX172" s="50"/>
      <c r="TPY172" s="50"/>
      <c r="TPZ172" s="50"/>
      <c r="TQA172" s="50"/>
      <c r="TQB172" s="50"/>
      <c r="TQC172" s="50"/>
      <c r="TQD172" s="50"/>
      <c r="TQE172" s="50"/>
      <c r="TQF172" s="50"/>
      <c r="TQG172" s="50"/>
      <c r="TQH172" s="50"/>
      <c r="TQI172" s="50"/>
      <c r="TQJ172" s="50"/>
      <c r="TQK172" s="50"/>
      <c r="TQL172" s="50"/>
      <c r="TQM172" s="50"/>
      <c r="TQN172" s="50"/>
      <c r="TQO172" s="50"/>
      <c r="TQP172" s="50"/>
      <c r="TQQ172" s="50"/>
      <c r="TQR172" s="50"/>
      <c r="TQS172" s="50"/>
      <c r="TQT172" s="50"/>
      <c r="TQU172" s="50"/>
      <c r="TQV172" s="50"/>
      <c r="TQW172" s="50"/>
      <c r="TQX172" s="50"/>
      <c r="TQY172" s="50"/>
      <c r="TQZ172" s="50"/>
      <c r="TRA172" s="50"/>
      <c r="TRB172" s="50"/>
      <c r="TRC172" s="50"/>
      <c r="TRD172" s="50"/>
      <c r="TRE172" s="50"/>
      <c r="TRF172" s="50"/>
      <c r="TRG172" s="50"/>
      <c r="TRH172" s="50"/>
      <c r="TRI172" s="50"/>
      <c r="TRJ172" s="50"/>
      <c r="TRK172" s="50"/>
      <c r="TRL172" s="50"/>
      <c r="TRM172" s="50"/>
      <c r="TRN172" s="50"/>
      <c r="TRO172" s="50"/>
      <c r="TRP172" s="50"/>
      <c r="TRQ172" s="50"/>
      <c r="TRR172" s="50"/>
      <c r="TRS172" s="50"/>
      <c r="TRT172" s="50"/>
      <c r="TRU172" s="50"/>
      <c r="TRV172" s="50"/>
      <c r="TRW172" s="50"/>
      <c r="TRX172" s="50"/>
      <c r="TRY172" s="50"/>
      <c r="TRZ172" s="50"/>
      <c r="TSA172" s="50"/>
      <c r="TSB172" s="50"/>
      <c r="TSC172" s="50"/>
      <c r="TSD172" s="50"/>
      <c r="TSE172" s="50"/>
      <c r="TSF172" s="50"/>
      <c r="TSG172" s="50"/>
      <c r="TSH172" s="50"/>
      <c r="TSI172" s="50"/>
      <c r="TSJ172" s="50"/>
      <c r="TSK172" s="50"/>
      <c r="TSL172" s="50"/>
      <c r="TSM172" s="50"/>
      <c r="TSN172" s="50"/>
      <c r="TSO172" s="50"/>
      <c r="TSP172" s="50"/>
      <c r="TSQ172" s="50"/>
      <c r="TSR172" s="50"/>
      <c r="TSS172" s="50"/>
      <c r="TST172" s="50"/>
      <c r="TSU172" s="50"/>
      <c r="TSV172" s="50"/>
      <c r="TSW172" s="50"/>
      <c r="TSX172" s="50"/>
      <c r="TSY172" s="50"/>
      <c r="TSZ172" s="50"/>
      <c r="TTA172" s="50"/>
      <c r="TTB172" s="50"/>
      <c r="TTC172" s="50"/>
      <c r="TTD172" s="50"/>
      <c r="TTE172" s="50"/>
      <c r="TTF172" s="50"/>
      <c r="TTG172" s="50"/>
      <c r="TTH172" s="50"/>
      <c r="TTI172" s="50"/>
      <c r="TTJ172" s="50"/>
      <c r="TTK172" s="50"/>
      <c r="TTL172" s="50"/>
      <c r="TTM172" s="50"/>
      <c r="TTN172" s="50"/>
      <c r="TTO172" s="50"/>
      <c r="TTP172" s="50"/>
      <c r="TTQ172" s="50"/>
      <c r="TTR172" s="50"/>
      <c r="TTS172" s="50"/>
      <c r="TTT172" s="50"/>
      <c r="TTU172" s="50"/>
      <c r="TTV172" s="50"/>
      <c r="TTW172" s="50"/>
      <c r="TTX172" s="50"/>
      <c r="TTY172" s="50"/>
      <c r="TTZ172" s="50"/>
      <c r="TUA172" s="50"/>
      <c r="TUB172" s="50"/>
      <c r="TUC172" s="50"/>
      <c r="TUD172" s="50"/>
      <c r="TUE172" s="50"/>
      <c r="TUF172" s="50"/>
      <c r="TUG172" s="50"/>
      <c r="TUH172" s="50"/>
      <c r="TUI172" s="50"/>
      <c r="TUJ172" s="50"/>
      <c r="TUK172" s="50"/>
      <c r="TUL172" s="50"/>
      <c r="TUM172" s="50"/>
      <c r="TUN172" s="50"/>
      <c r="TUP172" s="50"/>
      <c r="TUR172" s="50"/>
      <c r="TUS172" s="50"/>
      <c r="TUT172" s="50"/>
      <c r="TUU172" s="50"/>
      <c r="TUV172" s="50"/>
      <c r="TUW172" s="50"/>
      <c r="TUX172" s="50"/>
      <c r="TUY172" s="50"/>
      <c r="TVD172" s="50"/>
      <c r="TVE172" s="50"/>
      <c r="TVF172" s="50"/>
      <c r="TVG172" s="50"/>
      <c r="TVH172" s="50"/>
      <c r="TVI172" s="50"/>
      <c r="TVJ172" s="50"/>
      <c r="TVK172" s="50"/>
      <c r="TVL172" s="50"/>
      <c r="TVM172" s="50"/>
      <c r="TVN172" s="50"/>
      <c r="TVO172" s="50"/>
      <c r="TVP172" s="50"/>
      <c r="TVQ172" s="50"/>
      <c r="TVR172" s="50"/>
      <c r="TVS172" s="50"/>
      <c r="TVT172" s="50"/>
      <c r="TVU172" s="50"/>
      <c r="TVV172" s="50"/>
      <c r="TVW172" s="50"/>
      <c r="TVX172" s="50"/>
      <c r="TVY172" s="50"/>
      <c r="TVZ172" s="50"/>
      <c r="TWA172" s="50"/>
      <c r="TWB172" s="50"/>
      <c r="TWC172" s="50"/>
      <c r="TWD172" s="50"/>
      <c r="TWE172" s="50"/>
      <c r="TWF172" s="50"/>
      <c r="TWG172" s="50"/>
      <c r="TWH172" s="50"/>
      <c r="TWI172" s="50"/>
      <c r="TWJ172" s="50"/>
      <c r="TWK172" s="50"/>
      <c r="TWL172" s="50"/>
      <c r="TWM172" s="50"/>
      <c r="TWN172" s="50"/>
      <c r="TWO172" s="50"/>
      <c r="TWP172" s="50"/>
      <c r="TWQ172" s="50"/>
      <c r="TWR172" s="50"/>
      <c r="TWS172" s="50"/>
      <c r="TWT172" s="50"/>
      <c r="TWU172" s="50"/>
      <c r="TWV172" s="50"/>
      <c r="TWW172" s="50"/>
      <c r="TWX172" s="50"/>
      <c r="TWY172" s="50"/>
      <c r="TWZ172" s="50"/>
      <c r="TXA172" s="50"/>
      <c r="TXB172" s="50"/>
      <c r="TXC172" s="50"/>
      <c r="TXD172" s="50"/>
      <c r="TXE172" s="50"/>
      <c r="TXF172" s="50"/>
      <c r="TXG172" s="50"/>
      <c r="TXH172" s="50"/>
      <c r="TXI172" s="50"/>
      <c r="TXJ172" s="50"/>
      <c r="TXK172" s="50"/>
      <c r="TXL172" s="50"/>
      <c r="TXM172" s="50"/>
      <c r="TXN172" s="50"/>
      <c r="TXO172" s="50"/>
      <c r="TXP172" s="50"/>
      <c r="TXQ172" s="50"/>
      <c r="TXR172" s="50"/>
      <c r="TXS172" s="50"/>
      <c r="TXT172" s="50"/>
      <c r="TXU172" s="50"/>
      <c r="TXV172" s="50"/>
      <c r="TXW172" s="50"/>
      <c r="TXX172" s="50"/>
      <c r="TXY172" s="50"/>
      <c r="TXZ172" s="50"/>
      <c r="TYA172" s="50"/>
      <c r="TYB172" s="50"/>
      <c r="TYC172" s="50"/>
      <c r="TYD172" s="50"/>
      <c r="TYE172" s="50"/>
      <c r="TYF172" s="50"/>
      <c r="TYG172" s="50"/>
      <c r="TYH172" s="50"/>
      <c r="TYI172" s="50"/>
      <c r="TYJ172" s="50"/>
      <c r="TYK172" s="50"/>
      <c r="TYL172" s="50"/>
      <c r="TYM172" s="50"/>
      <c r="TYN172" s="50"/>
      <c r="TYO172" s="50"/>
      <c r="TYP172" s="50"/>
      <c r="TYQ172" s="50"/>
      <c r="TYR172" s="50"/>
      <c r="TYS172" s="50"/>
      <c r="TYT172" s="50"/>
      <c r="TYU172" s="50"/>
      <c r="TYV172" s="50"/>
      <c r="TYW172" s="50"/>
      <c r="TYX172" s="50"/>
      <c r="TYY172" s="50"/>
      <c r="TYZ172" s="50"/>
      <c r="TZA172" s="50"/>
      <c r="TZB172" s="50"/>
      <c r="TZC172" s="50"/>
      <c r="TZD172" s="50"/>
      <c r="TZE172" s="50"/>
      <c r="TZF172" s="50"/>
      <c r="TZG172" s="50"/>
      <c r="TZH172" s="50"/>
      <c r="TZI172" s="50"/>
      <c r="TZJ172" s="50"/>
      <c r="TZK172" s="50"/>
      <c r="TZL172" s="50"/>
      <c r="TZM172" s="50"/>
      <c r="TZN172" s="50"/>
      <c r="TZO172" s="50"/>
      <c r="TZP172" s="50"/>
      <c r="TZQ172" s="50"/>
      <c r="TZR172" s="50"/>
      <c r="TZS172" s="50"/>
      <c r="TZT172" s="50"/>
      <c r="TZU172" s="50"/>
      <c r="TZV172" s="50"/>
      <c r="TZW172" s="50"/>
      <c r="TZX172" s="50"/>
      <c r="TZY172" s="50"/>
      <c r="TZZ172" s="50"/>
      <c r="UAA172" s="50"/>
      <c r="UAB172" s="50"/>
      <c r="UAC172" s="50"/>
      <c r="UAD172" s="50"/>
      <c r="UAE172" s="50"/>
      <c r="UAF172" s="50"/>
      <c r="UAG172" s="50"/>
      <c r="UAH172" s="50"/>
      <c r="UAI172" s="50"/>
      <c r="UAJ172" s="50"/>
      <c r="UAK172" s="50"/>
      <c r="UAL172" s="50"/>
      <c r="UAM172" s="50"/>
      <c r="UAN172" s="50"/>
      <c r="UAO172" s="50"/>
      <c r="UAP172" s="50"/>
      <c r="UAQ172" s="50"/>
      <c r="UAR172" s="50"/>
      <c r="UAS172" s="50"/>
      <c r="UAT172" s="50"/>
      <c r="UAU172" s="50"/>
      <c r="UAV172" s="50"/>
      <c r="UAW172" s="50"/>
      <c r="UAX172" s="50"/>
      <c r="UAY172" s="50"/>
      <c r="UAZ172" s="50"/>
      <c r="UBA172" s="50"/>
      <c r="UBB172" s="50"/>
      <c r="UBC172" s="50"/>
      <c r="UBD172" s="50"/>
      <c r="UBE172" s="50"/>
      <c r="UBF172" s="50"/>
      <c r="UBG172" s="50"/>
      <c r="UBH172" s="50"/>
      <c r="UBI172" s="50"/>
      <c r="UBJ172" s="50"/>
      <c r="UBK172" s="50"/>
      <c r="UBL172" s="50"/>
      <c r="UBM172" s="50"/>
      <c r="UBN172" s="50"/>
      <c r="UBO172" s="50"/>
      <c r="UBP172" s="50"/>
      <c r="UBQ172" s="50"/>
      <c r="UBR172" s="50"/>
      <c r="UBS172" s="50"/>
      <c r="UBT172" s="50"/>
      <c r="UBU172" s="50"/>
      <c r="UBV172" s="50"/>
      <c r="UBW172" s="50"/>
      <c r="UBX172" s="50"/>
      <c r="UBY172" s="50"/>
      <c r="UBZ172" s="50"/>
      <c r="UCA172" s="50"/>
      <c r="UCB172" s="50"/>
      <c r="UCC172" s="50"/>
      <c r="UCD172" s="50"/>
      <c r="UCE172" s="50"/>
      <c r="UCF172" s="50"/>
      <c r="UCG172" s="50"/>
      <c r="UCH172" s="50"/>
      <c r="UCI172" s="50"/>
      <c r="UCJ172" s="50"/>
      <c r="UCK172" s="50"/>
      <c r="UCL172" s="50"/>
      <c r="UCM172" s="50"/>
      <c r="UCN172" s="50"/>
      <c r="UCO172" s="50"/>
      <c r="UCP172" s="50"/>
      <c r="UCQ172" s="50"/>
      <c r="UCR172" s="50"/>
      <c r="UCS172" s="50"/>
      <c r="UCT172" s="50"/>
      <c r="UCU172" s="50"/>
      <c r="UCV172" s="50"/>
      <c r="UCW172" s="50"/>
      <c r="UCX172" s="50"/>
      <c r="UCY172" s="50"/>
      <c r="UCZ172" s="50"/>
      <c r="UDA172" s="50"/>
      <c r="UDB172" s="50"/>
      <c r="UDC172" s="50"/>
      <c r="UDD172" s="50"/>
      <c r="UDE172" s="50"/>
      <c r="UDF172" s="50"/>
      <c r="UDG172" s="50"/>
      <c r="UDH172" s="50"/>
      <c r="UDI172" s="50"/>
      <c r="UDJ172" s="50"/>
      <c r="UDK172" s="50"/>
      <c r="UDL172" s="50"/>
      <c r="UDM172" s="50"/>
      <c r="UDN172" s="50"/>
      <c r="UDO172" s="50"/>
      <c r="UDP172" s="50"/>
      <c r="UDQ172" s="50"/>
      <c r="UDR172" s="50"/>
      <c r="UDS172" s="50"/>
      <c r="UDT172" s="50"/>
      <c r="UDU172" s="50"/>
      <c r="UDV172" s="50"/>
      <c r="UDW172" s="50"/>
      <c r="UDX172" s="50"/>
      <c r="UDY172" s="50"/>
      <c r="UDZ172" s="50"/>
      <c r="UEA172" s="50"/>
      <c r="UEB172" s="50"/>
      <c r="UEC172" s="50"/>
      <c r="UED172" s="50"/>
      <c r="UEE172" s="50"/>
      <c r="UEF172" s="50"/>
      <c r="UEG172" s="50"/>
      <c r="UEH172" s="50"/>
      <c r="UEI172" s="50"/>
      <c r="UEJ172" s="50"/>
      <c r="UEL172" s="50"/>
      <c r="UEN172" s="50"/>
      <c r="UEO172" s="50"/>
      <c r="UEP172" s="50"/>
      <c r="UEQ172" s="50"/>
      <c r="UER172" s="50"/>
      <c r="UES172" s="50"/>
      <c r="UET172" s="50"/>
      <c r="UEU172" s="50"/>
      <c r="UEZ172" s="50"/>
      <c r="UFA172" s="50"/>
      <c r="UFB172" s="50"/>
      <c r="UFC172" s="50"/>
      <c r="UFD172" s="50"/>
      <c r="UFE172" s="50"/>
      <c r="UFF172" s="50"/>
      <c r="UFG172" s="50"/>
      <c r="UFH172" s="50"/>
      <c r="UFI172" s="50"/>
      <c r="UFJ172" s="50"/>
      <c r="UFK172" s="50"/>
      <c r="UFL172" s="50"/>
      <c r="UFM172" s="50"/>
      <c r="UFN172" s="50"/>
      <c r="UFO172" s="50"/>
      <c r="UFP172" s="50"/>
      <c r="UFQ172" s="50"/>
      <c r="UFR172" s="50"/>
      <c r="UFS172" s="50"/>
      <c r="UFT172" s="50"/>
      <c r="UFU172" s="50"/>
      <c r="UFV172" s="50"/>
      <c r="UFW172" s="50"/>
      <c r="UFX172" s="50"/>
      <c r="UFY172" s="50"/>
      <c r="UFZ172" s="50"/>
      <c r="UGA172" s="50"/>
      <c r="UGB172" s="50"/>
      <c r="UGC172" s="50"/>
      <c r="UGD172" s="50"/>
      <c r="UGE172" s="50"/>
      <c r="UGF172" s="50"/>
      <c r="UGG172" s="50"/>
      <c r="UGH172" s="50"/>
      <c r="UGI172" s="50"/>
      <c r="UGJ172" s="50"/>
      <c r="UGK172" s="50"/>
      <c r="UGL172" s="50"/>
      <c r="UGM172" s="50"/>
      <c r="UGN172" s="50"/>
      <c r="UGO172" s="50"/>
      <c r="UGP172" s="50"/>
      <c r="UGQ172" s="50"/>
      <c r="UGR172" s="50"/>
      <c r="UGS172" s="50"/>
      <c r="UGT172" s="50"/>
      <c r="UGU172" s="50"/>
      <c r="UGV172" s="50"/>
      <c r="UGW172" s="50"/>
      <c r="UGX172" s="50"/>
      <c r="UGY172" s="50"/>
      <c r="UGZ172" s="50"/>
      <c r="UHA172" s="50"/>
      <c r="UHB172" s="50"/>
      <c r="UHC172" s="50"/>
      <c r="UHD172" s="50"/>
      <c r="UHE172" s="50"/>
      <c r="UHF172" s="50"/>
      <c r="UHG172" s="50"/>
      <c r="UHH172" s="50"/>
      <c r="UHI172" s="50"/>
      <c r="UHJ172" s="50"/>
      <c r="UHK172" s="50"/>
      <c r="UHL172" s="50"/>
      <c r="UHM172" s="50"/>
      <c r="UHN172" s="50"/>
      <c r="UHO172" s="50"/>
      <c r="UHP172" s="50"/>
      <c r="UHQ172" s="50"/>
      <c r="UHR172" s="50"/>
      <c r="UHS172" s="50"/>
      <c r="UHT172" s="50"/>
      <c r="UHU172" s="50"/>
      <c r="UHV172" s="50"/>
      <c r="UHW172" s="50"/>
      <c r="UHX172" s="50"/>
      <c r="UHY172" s="50"/>
      <c r="UHZ172" s="50"/>
      <c r="UIA172" s="50"/>
      <c r="UIB172" s="50"/>
      <c r="UIC172" s="50"/>
      <c r="UID172" s="50"/>
      <c r="UIE172" s="50"/>
      <c r="UIF172" s="50"/>
      <c r="UIG172" s="50"/>
      <c r="UIH172" s="50"/>
      <c r="UII172" s="50"/>
      <c r="UIJ172" s="50"/>
      <c r="UIK172" s="50"/>
      <c r="UIL172" s="50"/>
      <c r="UIM172" s="50"/>
      <c r="UIN172" s="50"/>
      <c r="UIO172" s="50"/>
      <c r="UIP172" s="50"/>
      <c r="UIQ172" s="50"/>
      <c r="UIR172" s="50"/>
      <c r="UIS172" s="50"/>
      <c r="UIT172" s="50"/>
      <c r="UIU172" s="50"/>
      <c r="UIV172" s="50"/>
      <c r="UIW172" s="50"/>
      <c r="UIX172" s="50"/>
      <c r="UIY172" s="50"/>
      <c r="UIZ172" s="50"/>
      <c r="UJA172" s="50"/>
      <c r="UJB172" s="50"/>
      <c r="UJC172" s="50"/>
      <c r="UJD172" s="50"/>
      <c r="UJE172" s="50"/>
      <c r="UJF172" s="50"/>
      <c r="UJG172" s="50"/>
      <c r="UJH172" s="50"/>
      <c r="UJI172" s="50"/>
      <c r="UJJ172" s="50"/>
      <c r="UJK172" s="50"/>
      <c r="UJL172" s="50"/>
      <c r="UJM172" s="50"/>
      <c r="UJN172" s="50"/>
      <c r="UJO172" s="50"/>
      <c r="UJP172" s="50"/>
      <c r="UJQ172" s="50"/>
      <c r="UJR172" s="50"/>
      <c r="UJS172" s="50"/>
      <c r="UJT172" s="50"/>
      <c r="UJU172" s="50"/>
      <c r="UJV172" s="50"/>
      <c r="UJW172" s="50"/>
      <c r="UJX172" s="50"/>
      <c r="UJY172" s="50"/>
      <c r="UJZ172" s="50"/>
      <c r="UKA172" s="50"/>
      <c r="UKB172" s="50"/>
      <c r="UKC172" s="50"/>
      <c r="UKD172" s="50"/>
      <c r="UKE172" s="50"/>
      <c r="UKF172" s="50"/>
      <c r="UKG172" s="50"/>
      <c r="UKH172" s="50"/>
      <c r="UKI172" s="50"/>
      <c r="UKJ172" s="50"/>
      <c r="UKK172" s="50"/>
      <c r="UKL172" s="50"/>
      <c r="UKM172" s="50"/>
      <c r="UKN172" s="50"/>
      <c r="UKO172" s="50"/>
      <c r="UKP172" s="50"/>
      <c r="UKQ172" s="50"/>
      <c r="UKR172" s="50"/>
      <c r="UKS172" s="50"/>
      <c r="UKT172" s="50"/>
      <c r="UKU172" s="50"/>
      <c r="UKV172" s="50"/>
      <c r="UKW172" s="50"/>
      <c r="UKX172" s="50"/>
      <c r="UKY172" s="50"/>
      <c r="UKZ172" s="50"/>
      <c r="ULA172" s="50"/>
      <c r="ULB172" s="50"/>
      <c r="ULC172" s="50"/>
      <c r="ULD172" s="50"/>
      <c r="ULE172" s="50"/>
      <c r="ULF172" s="50"/>
      <c r="ULG172" s="50"/>
      <c r="ULH172" s="50"/>
      <c r="ULI172" s="50"/>
      <c r="ULJ172" s="50"/>
      <c r="ULK172" s="50"/>
      <c r="ULL172" s="50"/>
      <c r="ULM172" s="50"/>
      <c r="ULN172" s="50"/>
      <c r="ULO172" s="50"/>
      <c r="ULP172" s="50"/>
      <c r="ULQ172" s="50"/>
      <c r="ULR172" s="50"/>
      <c r="ULS172" s="50"/>
      <c r="ULT172" s="50"/>
      <c r="ULU172" s="50"/>
      <c r="ULV172" s="50"/>
      <c r="ULW172" s="50"/>
      <c r="ULX172" s="50"/>
      <c r="ULY172" s="50"/>
      <c r="ULZ172" s="50"/>
      <c r="UMA172" s="50"/>
      <c r="UMB172" s="50"/>
      <c r="UMC172" s="50"/>
      <c r="UMD172" s="50"/>
      <c r="UME172" s="50"/>
      <c r="UMF172" s="50"/>
      <c r="UMG172" s="50"/>
      <c r="UMH172" s="50"/>
      <c r="UMI172" s="50"/>
      <c r="UMJ172" s="50"/>
      <c r="UMK172" s="50"/>
      <c r="UML172" s="50"/>
      <c r="UMM172" s="50"/>
      <c r="UMN172" s="50"/>
      <c r="UMO172" s="50"/>
      <c r="UMP172" s="50"/>
      <c r="UMQ172" s="50"/>
      <c r="UMR172" s="50"/>
      <c r="UMS172" s="50"/>
      <c r="UMT172" s="50"/>
      <c r="UMU172" s="50"/>
      <c r="UMV172" s="50"/>
      <c r="UMW172" s="50"/>
      <c r="UMX172" s="50"/>
      <c r="UMY172" s="50"/>
      <c r="UMZ172" s="50"/>
      <c r="UNA172" s="50"/>
      <c r="UNB172" s="50"/>
      <c r="UNC172" s="50"/>
      <c r="UND172" s="50"/>
      <c r="UNE172" s="50"/>
      <c r="UNF172" s="50"/>
      <c r="UNG172" s="50"/>
      <c r="UNH172" s="50"/>
      <c r="UNI172" s="50"/>
      <c r="UNJ172" s="50"/>
      <c r="UNK172" s="50"/>
      <c r="UNL172" s="50"/>
      <c r="UNM172" s="50"/>
      <c r="UNN172" s="50"/>
      <c r="UNO172" s="50"/>
      <c r="UNP172" s="50"/>
      <c r="UNQ172" s="50"/>
      <c r="UNR172" s="50"/>
      <c r="UNS172" s="50"/>
      <c r="UNT172" s="50"/>
      <c r="UNU172" s="50"/>
      <c r="UNV172" s="50"/>
      <c r="UNW172" s="50"/>
      <c r="UNX172" s="50"/>
      <c r="UNY172" s="50"/>
      <c r="UNZ172" s="50"/>
      <c r="UOA172" s="50"/>
      <c r="UOB172" s="50"/>
      <c r="UOC172" s="50"/>
      <c r="UOD172" s="50"/>
      <c r="UOE172" s="50"/>
      <c r="UOF172" s="50"/>
      <c r="UOH172" s="50"/>
      <c r="UOJ172" s="50"/>
      <c r="UOK172" s="50"/>
      <c r="UOL172" s="50"/>
      <c r="UOM172" s="50"/>
      <c r="UON172" s="50"/>
      <c r="UOO172" s="50"/>
      <c r="UOP172" s="50"/>
      <c r="UOQ172" s="50"/>
      <c r="UOV172" s="50"/>
      <c r="UOW172" s="50"/>
      <c r="UOX172" s="50"/>
      <c r="UOY172" s="50"/>
      <c r="UOZ172" s="50"/>
      <c r="UPA172" s="50"/>
      <c r="UPB172" s="50"/>
      <c r="UPC172" s="50"/>
      <c r="UPD172" s="50"/>
      <c r="UPE172" s="50"/>
      <c r="UPF172" s="50"/>
      <c r="UPG172" s="50"/>
      <c r="UPH172" s="50"/>
      <c r="UPI172" s="50"/>
      <c r="UPJ172" s="50"/>
      <c r="UPK172" s="50"/>
      <c r="UPL172" s="50"/>
      <c r="UPM172" s="50"/>
      <c r="UPN172" s="50"/>
      <c r="UPO172" s="50"/>
      <c r="UPP172" s="50"/>
      <c r="UPQ172" s="50"/>
      <c r="UPR172" s="50"/>
      <c r="UPS172" s="50"/>
      <c r="UPT172" s="50"/>
      <c r="UPU172" s="50"/>
      <c r="UPV172" s="50"/>
      <c r="UPW172" s="50"/>
      <c r="UPX172" s="50"/>
      <c r="UPY172" s="50"/>
      <c r="UPZ172" s="50"/>
      <c r="UQA172" s="50"/>
      <c r="UQB172" s="50"/>
      <c r="UQC172" s="50"/>
      <c r="UQD172" s="50"/>
      <c r="UQE172" s="50"/>
      <c r="UQF172" s="50"/>
      <c r="UQG172" s="50"/>
      <c r="UQH172" s="50"/>
      <c r="UQI172" s="50"/>
      <c r="UQJ172" s="50"/>
      <c r="UQK172" s="50"/>
      <c r="UQL172" s="50"/>
      <c r="UQM172" s="50"/>
      <c r="UQN172" s="50"/>
      <c r="UQO172" s="50"/>
      <c r="UQP172" s="50"/>
      <c r="UQQ172" s="50"/>
      <c r="UQR172" s="50"/>
      <c r="UQS172" s="50"/>
      <c r="UQT172" s="50"/>
      <c r="UQU172" s="50"/>
      <c r="UQV172" s="50"/>
      <c r="UQW172" s="50"/>
      <c r="UQX172" s="50"/>
      <c r="UQY172" s="50"/>
      <c r="UQZ172" s="50"/>
      <c r="URA172" s="50"/>
      <c r="URB172" s="50"/>
      <c r="URC172" s="50"/>
      <c r="URD172" s="50"/>
      <c r="URE172" s="50"/>
      <c r="URF172" s="50"/>
      <c r="URG172" s="50"/>
      <c r="URH172" s="50"/>
      <c r="URI172" s="50"/>
      <c r="URJ172" s="50"/>
      <c r="URK172" s="50"/>
      <c r="URL172" s="50"/>
      <c r="URM172" s="50"/>
      <c r="URN172" s="50"/>
      <c r="URO172" s="50"/>
      <c r="URP172" s="50"/>
      <c r="URQ172" s="50"/>
      <c r="URR172" s="50"/>
      <c r="URS172" s="50"/>
      <c r="URT172" s="50"/>
      <c r="URU172" s="50"/>
      <c r="URV172" s="50"/>
      <c r="URW172" s="50"/>
      <c r="URX172" s="50"/>
      <c r="URY172" s="50"/>
      <c r="URZ172" s="50"/>
      <c r="USA172" s="50"/>
      <c r="USB172" s="50"/>
      <c r="USC172" s="50"/>
      <c r="USD172" s="50"/>
      <c r="USE172" s="50"/>
      <c r="USF172" s="50"/>
      <c r="USG172" s="50"/>
      <c r="USH172" s="50"/>
      <c r="USI172" s="50"/>
      <c r="USJ172" s="50"/>
      <c r="USK172" s="50"/>
      <c r="USL172" s="50"/>
      <c r="USM172" s="50"/>
      <c r="USN172" s="50"/>
      <c r="USO172" s="50"/>
      <c r="USP172" s="50"/>
      <c r="USQ172" s="50"/>
      <c r="USR172" s="50"/>
      <c r="USS172" s="50"/>
      <c r="UST172" s="50"/>
      <c r="USU172" s="50"/>
      <c r="USV172" s="50"/>
      <c r="USW172" s="50"/>
      <c r="USX172" s="50"/>
      <c r="USY172" s="50"/>
      <c r="USZ172" s="50"/>
      <c r="UTA172" s="50"/>
      <c r="UTB172" s="50"/>
      <c r="UTC172" s="50"/>
      <c r="UTD172" s="50"/>
      <c r="UTE172" s="50"/>
      <c r="UTF172" s="50"/>
      <c r="UTG172" s="50"/>
      <c r="UTH172" s="50"/>
      <c r="UTI172" s="50"/>
      <c r="UTJ172" s="50"/>
      <c r="UTK172" s="50"/>
      <c r="UTL172" s="50"/>
      <c r="UTM172" s="50"/>
      <c r="UTN172" s="50"/>
      <c r="UTO172" s="50"/>
      <c r="UTP172" s="50"/>
      <c r="UTQ172" s="50"/>
      <c r="UTR172" s="50"/>
      <c r="UTS172" s="50"/>
      <c r="UTT172" s="50"/>
      <c r="UTU172" s="50"/>
      <c r="UTV172" s="50"/>
      <c r="UTW172" s="50"/>
      <c r="UTX172" s="50"/>
      <c r="UTY172" s="50"/>
      <c r="UTZ172" s="50"/>
      <c r="UUA172" s="50"/>
      <c r="UUB172" s="50"/>
      <c r="UUC172" s="50"/>
      <c r="UUD172" s="50"/>
      <c r="UUE172" s="50"/>
      <c r="UUF172" s="50"/>
      <c r="UUG172" s="50"/>
      <c r="UUH172" s="50"/>
      <c r="UUI172" s="50"/>
      <c r="UUJ172" s="50"/>
      <c r="UUK172" s="50"/>
      <c r="UUL172" s="50"/>
      <c r="UUM172" s="50"/>
      <c r="UUN172" s="50"/>
      <c r="UUO172" s="50"/>
      <c r="UUP172" s="50"/>
      <c r="UUQ172" s="50"/>
      <c r="UUR172" s="50"/>
      <c r="UUS172" s="50"/>
      <c r="UUT172" s="50"/>
      <c r="UUU172" s="50"/>
      <c r="UUV172" s="50"/>
      <c r="UUW172" s="50"/>
      <c r="UUX172" s="50"/>
      <c r="UUY172" s="50"/>
      <c r="UUZ172" s="50"/>
      <c r="UVA172" s="50"/>
      <c r="UVB172" s="50"/>
      <c r="UVC172" s="50"/>
      <c r="UVD172" s="50"/>
      <c r="UVE172" s="50"/>
      <c r="UVF172" s="50"/>
      <c r="UVG172" s="50"/>
      <c r="UVH172" s="50"/>
      <c r="UVI172" s="50"/>
      <c r="UVJ172" s="50"/>
      <c r="UVK172" s="50"/>
      <c r="UVL172" s="50"/>
      <c r="UVM172" s="50"/>
      <c r="UVN172" s="50"/>
      <c r="UVO172" s="50"/>
      <c r="UVP172" s="50"/>
      <c r="UVQ172" s="50"/>
      <c r="UVR172" s="50"/>
      <c r="UVS172" s="50"/>
      <c r="UVT172" s="50"/>
      <c r="UVU172" s="50"/>
      <c r="UVV172" s="50"/>
      <c r="UVW172" s="50"/>
      <c r="UVX172" s="50"/>
      <c r="UVY172" s="50"/>
      <c r="UVZ172" s="50"/>
      <c r="UWA172" s="50"/>
      <c r="UWB172" s="50"/>
      <c r="UWC172" s="50"/>
      <c r="UWD172" s="50"/>
      <c r="UWE172" s="50"/>
      <c r="UWF172" s="50"/>
      <c r="UWG172" s="50"/>
      <c r="UWH172" s="50"/>
      <c r="UWI172" s="50"/>
      <c r="UWJ172" s="50"/>
      <c r="UWK172" s="50"/>
      <c r="UWL172" s="50"/>
      <c r="UWM172" s="50"/>
      <c r="UWN172" s="50"/>
      <c r="UWO172" s="50"/>
      <c r="UWP172" s="50"/>
      <c r="UWQ172" s="50"/>
      <c r="UWR172" s="50"/>
      <c r="UWS172" s="50"/>
      <c r="UWT172" s="50"/>
      <c r="UWU172" s="50"/>
      <c r="UWV172" s="50"/>
      <c r="UWW172" s="50"/>
      <c r="UWX172" s="50"/>
      <c r="UWY172" s="50"/>
      <c r="UWZ172" s="50"/>
      <c r="UXA172" s="50"/>
      <c r="UXB172" s="50"/>
      <c r="UXC172" s="50"/>
      <c r="UXD172" s="50"/>
      <c r="UXE172" s="50"/>
      <c r="UXF172" s="50"/>
      <c r="UXG172" s="50"/>
      <c r="UXH172" s="50"/>
      <c r="UXI172" s="50"/>
      <c r="UXJ172" s="50"/>
      <c r="UXK172" s="50"/>
      <c r="UXL172" s="50"/>
      <c r="UXM172" s="50"/>
      <c r="UXN172" s="50"/>
      <c r="UXO172" s="50"/>
      <c r="UXP172" s="50"/>
      <c r="UXQ172" s="50"/>
      <c r="UXR172" s="50"/>
      <c r="UXS172" s="50"/>
      <c r="UXT172" s="50"/>
      <c r="UXU172" s="50"/>
      <c r="UXV172" s="50"/>
      <c r="UXW172" s="50"/>
      <c r="UXX172" s="50"/>
      <c r="UXY172" s="50"/>
      <c r="UXZ172" s="50"/>
      <c r="UYA172" s="50"/>
      <c r="UYB172" s="50"/>
      <c r="UYD172" s="50"/>
      <c r="UYF172" s="50"/>
      <c r="UYG172" s="50"/>
      <c r="UYH172" s="50"/>
      <c r="UYI172" s="50"/>
      <c r="UYJ172" s="50"/>
      <c r="UYK172" s="50"/>
      <c r="UYL172" s="50"/>
      <c r="UYM172" s="50"/>
      <c r="UYR172" s="50"/>
      <c r="UYS172" s="50"/>
      <c r="UYT172" s="50"/>
      <c r="UYU172" s="50"/>
      <c r="UYV172" s="50"/>
      <c r="UYW172" s="50"/>
      <c r="UYX172" s="50"/>
      <c r="UYY172" s="50"/>
      <c r="UYZ172" s="50"/>
      <c r="UZA172" s="50"/>
      <c r="UZB172" s="50"/>
      <c r="UZC172" s="50"/>
      <c r="UZD172" s="50"/>
      <c r="UZE172" s="50"/>
      <c r="UZF172" s="50"/>
      <c r="UZG172" s="50"/>
      <c r="UZH172" s="50"/>
      <c r="UZI172" s="50"/>
      <c r="UZJ172" s="50"/>
      <c r="UZK172" s="50"/>
      <c r="UZL172" s="50"/>
      <c r="UZM172" s="50"/>
      <c r="UZN172" s="50"/>
      <c r="UZO172" s="50"/>
      <c r="UZP172" s="50"/>
      <c r="UZQ172" s="50"/>
      <c r="UZR172" s="50"/>
      <c r="UZS172" s="50"/>
      <c r="UZT172" s="50"/>
      <c r="UZU172" s="50"/>
      <c r="UZV172" s="50"/>
      <c r="UZW172" s="50"/>
      <c r="UZX172" s="50"/>
      <c r="UZY172" s="50"/>
      <c r="UZZ172" s="50"/>
      <c r="VAA172" s="50"/>
      <c r="VAB172" s="50"/>
      <c r="VAC172" s="50"/>
      <c r="VAD172" s="50"/>
      <c r="VAE172" s="50"/>
      <c r="VAF172" s="50"/>
      <c r="VAG172" s="50"/>
      <c r="VAH172" s="50"/>
      <c r="VAI172" s="50"/>
      <c r="VAJ172" s="50"/>
      <c r="VAK172" s="50"/>
      <c r="VAL172" s="50"/>
      <c r="VAM172" s="50"/>
      <c r="VAN172" s="50"/>
      <c r="VAO172" s="50"/>
      <c r="VAP172" s="50"/>
      <c r="VAQ172" s="50"/>
      <c r="VAR172" s="50"/>
      <c r="VAS172" s="50"/>
      <c r="VAT172" s="50"/>
      <c r="VAU172" s="50"/>
      <c r="VAV172" s="50"/>
      <c r="VAW172" s="50"/>
      <c r="VAX172" s="50"/>
      <c r="VAY172" s="50"/>
      <c r="VAZ172" s="50"/>
      <c r="VBA172" s="50"/>
      <c r="VBB172" s="50"/>
      <c r="VBC172" s="50"/>
      <c r="VBD172" s="50"/>
      <c r="VBE172" s="50"/>
      <c r="VBF172" s="50"/>
      <c r="VBG172" s="50"/>
      <c r="VBH172" s="50"/>
      <c r="VBI172" s="50"/>
      <c r="VBJ172" s="50"/>
      <c r="VBK172" s="50"/>
      <c r="VBL172" s="50"/>
      <c r="VBM172" s="50"/>
      <c r="VBN172" s="50"/>
      <c r="VBO172" s="50"/>
      <c r="VBP172" s="50"/>
      <c r="VBQ172" s="50"/>
      <c r="VBR172" s="50"/>
      <c r="VBS172" s="50"/>
      <c r="VBT172" s="50"/>
      <c r="VBU172" s="50"/>
      <c r="VBV172" s="50"/>
      <c r="VBW172" s="50"/>
      <c r="VBX172" s="50"/>
      <c r="VBY172" s="50"/>
      <c r="VBZ172" s="50"/>
      <c r="VCA172" s="50"/>
      <c r="VCB172" s="50"/>
      <c r="VCC172" s="50"/>
      <c r="VCD172" s="50"/>
      <c r="VCE172" s="50"/>
      <c r="VCF172" s="50"/>
      <c r="VCG172" s="50"/>
      <c r="VCH172" s="50"/>
      <c r="VCI172" s="50"/>
      <c r="VCJ172" s="50"/>
      <c r="VCK172" s="50"/>
      <c r="VCL172" s="50"/>
      <c r="VCM172" s="50"/>
      <c r="VCN172" s="50"/>
      <c r="VCO172" s="50"/>
      <c r="VCP172" s="50"/>
      <c r="VCQ172" s="50"/>
      <c r="VCR172" s="50"/>
      <c r="VCS172" s="50"/>
      <c r="VCT172" s="50"/>
      <c r="VCU172" s="50"/>
      <c r="VCV172" s="50"/>
      <c r="VCW172" s="50"/>
      <c r="VCX172" s="50"/>
      <c r="VCY172" s="50"/>
      <c r="VCZ172" s="50"/>
      <c r="VDA172" s="50"/>
      <c r="VDB172" s="50"/>
      <c r="VDC172" s="50"/>
      <c r="VDD172" s="50"/>
      <c r="VDE172" s="50"/>
      <c r="VDF172" s="50"/>
      <c r="VDG172" s="50"/>
      <c r="VDH172" s="50"/>
      <c r="VDI172" s="50"/>
      <c r="VDJ172" s="50"/>
      <c r="VDK172" s="50"/>
      <c r="VDL172" s="50"/>
      <c r="VDM172" s="50"/>
      <c r="VDN172" s="50"/>
      <c r="VDO172" s="50"/>
      <c r="VDP172" s="50"/>
      <c r="VDQ172" s="50"/>
      <c r="VDR172" s="50"/>
      <c r="VDS172" s="50"/>
      <c r="VDT172" s="50"/>
      <c r="VDU172" s="50"/>
      <c r="VDV172" s="50"/>
      <c r="VDW172" s="50"/>
      <c r="VDX172" s="50"/>
      <c r="VDY172" s="50"/>
      <c r="VDZ172" s="50"/>
      <c r="VEA172" s="50"/>
      <c r="VEB172" s="50"/>
      <c r="VEC172" s="50"/>
      <c r="VED172" s="50"/>
      <c r="VEE172" s="50"/>
      <c r="VEF172" s="50"/>
      <c r="VEG172" s="50"/>
      <c r="VEH172" s="50"/>
      <c r="VEI172" s="50"/>
      <c r="VEJ172" s="50"/>
      <c r="VEK172" s="50"/>
      <c r="VEL172" s="50"/>
      <c r="VEM172" s="50"/>
      <c r="VEN172" s="50"/>
      <c r="VEO172" s="50"/>
      <c r="VEP172" s="50"/>
      <c r="VEQ172" s="50"/>
      <c r="VER172" s="50"/>
      <c r="VES172" s="50"/>
      <c r="VET172" s="50"/>
      <c r="VEU172" s="50"/>
      <c r="VEV172" s="50"/>
      <c r="VEW172" s="50"/>
      <c r="VEX172" s="50"/>
      <c r="VEY172" s="50"/>
      <c r="VEZ172" s="50"/>
      <c r="VFA172" s="50"/>
      <c r="VFB172" s="50"/>
      <c r="VFC172" s="50"/>
      <c r="VFD172" s="50"/>
      <c r="VFE172" s="50"/>
      <c r="VFF172" s="50"/>
      <c r="VFG172" s="50"/>
      <c r="VFH172" s="50"/>
      <c r="VFI172" s="50"/>
      <c r="VFJ172" s="50"/>
      <c r="VFK172" s="50"/>
      <c r="VFL172" s="50"/>
      <c r="VFM172" s="50"/>
      <c r="VFN172" s="50"/>
      <c r="VFO172" s="50"/>
      <c r="VFP172" s="50"/>
      <c r="VFQ172" s="50"/>
      <c r="VFR172" s="50"/>
      <c r="VFS172" s="50"/>
      <c r="VFT172" s="50"/>
      <c r="VFU172" s="50"/>
      <c r="VFV172" s="50"/>
      <c r="VFW172" s="50"/>
      <c r="VFX172" s="50"/>
      <c r="VFY172" s="50"/>
      <c r="VFZ172" s="50"/>
      <c r="VGA172" s="50"/>
      <c r="VGB172" s="50"/>
      <c r="VGC172" s="50"/>
      <c r="VGD172" s="50"/>
      <c r="VGE172" s="50"/>
      <c r="VGF172" s="50"/>
      <c r="VGG172" s="50"/>
      <c r="VGH172" s="50"/>
      <c r="VGI172" s="50"/>
      <c r="VGJ172" s="50"/>
      <c r="VGK172" s="50"/>
      <c r="VGL172" s="50"/>
      <c r="VGM172" s="50"/>
      <c r="VGN172" s="50"/>
      <c r="VGO172" s="50"/>
      <c r="VGP172" s="50"/>
      <c r="VGQ172" s="50"/>
      <c r="VGR172" s="50"/>
      <c r="VGS172" s="50"/>
      <c r="VGT172" s="50"/>
      <c r="VGU172" s="50"/>
      <c r="VGV172" s="50"/>
      <c r="VGW172" s="50"/>
      <c r="VGX172" s="50"/>
      <c r="VGY172" s="50"/>
      <c r="VGZ172" s="50"/>
      <c r="VHA172" s="50"/>
      <c r="VHB172" s="50"/>
      <c r="VHC172" s="50"/>
      <c r="VHD172" s="50"/>
      <c r="VHE172" s="50"/>
      <c r="VHF172" s="50"/>
      <c r="VHG172" s="50"/>
      <c r="VHH172" s="50"/>
      <c r="VHI172" s="50"/>
      <c r="VHJ172" s="50"/>
      <c r="VHK172" s="50"/>
      <c r="VHL172" s="50"/>
      <c r="VHM172" s="50"/>
      <c r="VHN172" s="50"/>
      <c r="VHO172" s="50"/>
      <c r="VHP172" s="50"/>
      <c r="VHQ172" s="50"/>
      <c r="VHR172" s="50"/>
      <c r="VHS172" s="50"/>
      <c r="VHT172" s="50"/>
      <c r="VHU172" s="50"/>
      <c r="VHV172" s="50"/>
      <c r="VHW172" s="50"/>
      <c r="VHX172" s="50"/>
      <c r="VHZ172" s="50"/>
      <c r="VIB172" s="50"/>
      <c r="VIC172" s="50"/>
      <c r="VID172" s="50"/>
      <c r="VIE172" s="50"/>
      <c r="VIF172" s="50"/>
      <c r="VIG172" s="50"/>
      <c r="VIH172" s="50"/>
      <c r="VII172" s="50"/>
      <c r="VIN172" s="50"/>
      <c r="VIO172" s="50"/>
      <c r="VIP172" s="50"/>
      <c r="VIQ172" s="50"/>
      <c r="VIR172" s="50"/>
      <c r="VIS172" s="50"/>
      <c r="VIT172" s="50"/>
      <c r="VIU172" s="50"/>
      <c r="VIV172" s="50"/>
      <c r="VIW172" s="50"/>
      <c r="VIX172" s="50"/>
      <c r="VIY172" s="50"/>
      <c r="VIZ172" s="50"/>
      <c r="VJA172" s="50"/>
      <c r="VJB172" s="50"/>
      <c r="VJC172" s="50"/>
      <c r="VJD172" s="50"/>
      <c r="VJE172" s="50"/>
      <c r="VJF172" s="50"/>
      <c r="VJG172" s="50"/>
      <c r="VJH172" s="50"/>
      <c r="VJI172" s="50"/>
      <c r="VJJ172" s="50"/>
      <c r="VJK172" s="50"/>
      <c r="VJL172" s="50"/>
      <c r="VJM172" s="50"/>
      <c r="VJN172" s="50"/>
      <c r="VJO172" s="50"/>
      <c r="VJP172" s="50"/>
      <c r="VJQ172" s="50"/>
      <c r="VJR172" s="50"/>
      <c r="VJS172" s="50"/>
      <c r="VJT172" s="50"/>
      <c r="VJU172" s="50"/>
      <c r="VJV172" s="50"/>
      <c r="VJW172" s="50"/>
      <c r="VJX172" s="50"/>
      <c r="VJY172" s="50"/>
      <c r="VJZ172" s="50"/>
      <c r="VKA172" s="50"/>
      <c r="VKB172" s="50"/>
      <c r="VKC172" s="50"/>
      <c r="VKD172" s="50"/>
      <c r="VKE172" s="50"/>
      <c r="VKF172" s="50"/>
      <c r="VKG172" s="50"/>
      <c r="VKH172" s="50"/>
      <c r="VKI172" s="50"/>
      <c r="VKJ172" s="50"/>
      <c r="VKK172" s="50"/>
      <c r="VKL172" s="50"/>
      <c r="VKM172" s="50"/>
      <c r="VKN172" s="50"/>
      <c r="VKO172" s="50"/>
      <c r="VKP172" s="50"/>
      <c r="VKQ172" s="50"/>
      <c r="VKR172" s="50"/>
      <c r="VKS172" s="50"/>
      <c r="VKT172" s="50"/>
      <c r="VKU172" s="50"/>
      <c r="VKV172" s="50"/>
      <c r="VKW172" s="50"/>
      <c r="VKX172" s="50"/>
      <c r="VKY172" s="50"/>
      <c r="VKZ172" s="50"/>
      <c r="VLA172" s="50"/>
      <c r="VLB172" s="50"/>
      <c r="VLC172" s="50"/>
      <c r="VLD172" s="50"/>
      <c r="VLE172" s="50"/>
      <c r="VLF172" s="50"/>
      <c r="VLG172" s="50"/>
      <c r="VLH172" s="50"/>
      <c r="VLI172" s="50"/>
      <c r="VLJ172" s="50"/>
      <c r="VLK172" s="50"/>
      <c r="VLL172" s="50"/>
      <c r="VLM172" s="50"/>
      <c r="VLN172" s="50"/>
      <c r="VLO172" s="50"/>
      <c r="VLP172" s="50"/>
      <c r="VLQ172" s="50"/>
      <c r="VLR172" s="50"/>
      <c r="VLS172" s="50"/>
      <c r="VLT172" s="50"/>
      <c r="VLU172" s="50"/>
      <c r="VLV172" s="50"/>
      <c r="VLW172" s="50"/>
      <c r="VLX172" s="50"/>
      <c r="VLY172" s="50"/>
      <c r="VLZ172" s="50"/>
      <c r="VMA172" s="50"/>
      <c r="VMB172" s="50"/>
      <c r="VMC172" s="50"/>
      <c r="VMD172" s="50"/>
      <c r="VME172" s="50"/>
      <c r="VMF172" s="50"/>
      <c r="VMG172" s="50"/>
      <c r="VMH172" s="50"/>
      <c r="VMI172" s="50"/>
      <c r="VMJ172" s="50"/>
      <c r="VMK172" s="50"/>
      <c r="VML172" s="50"/>
      <c r="VMM172" s="50"/>
      <c r="VMN172" s="50"/>
      <c r="VMO172" s="50"/>
      <c r="VMP172" s="50"/>
      <c r="VMQ172" s="50"/>
      <c r="VMR172" s="50"/>
      <c r="VMS172" s="50"/>
      <c r="VMT172" s="50"/>
      <c r="VMU172" s="50"/>
      <c r="VMV172" s="50"/>
      <c r="VMW172" s="50"/>
      <c r="VMX172" s="50"/>
      <c r="VMY172" s="50"/>
      <c r="VMZ172" s="50"/>
      <c r="VNA172" s="50"/>
      <c r="VNB172" s="50"/>
      <c r="VNC172" s="50"/>
      <c r="VND172" s="50"/>
      <c r="VNE172" s="50"/>
      <c r="VNF172" s="50"/>
      <c r="VNG172" s="50"/>
      <c r="VNH172" s="50"/>
      <c r="VNI172" s="50"/>
      <c r="VNJ172" s="50"/>
      <c r="VNK172" s="50"/>
      <c r="VNL172" s="50"/>
      <c r="VNM172" s="50"/>
      <c r="VNN172" s="50"/>
      <c r="VNO172" s="50"/>
      <c r="VNP172" s="50"/>
      <c r="VNQ172" s="50"/>
      <c r="VNR172" s="50"/>
      <c r="VNS172" s="50"/>
      <c r="VNT172" s="50"/>
      <c r="VNU172" s="50"/>
      <c r="VNV172" s="50"/>
      <c r="VNW172" s="50"/>
      <c r="VNX172" s="50"/>
      <c r="VNY172" s="50"/>
      <c r="VNZ172" s="50"/>
      <c r="VOA172" s="50"/>
      <c r="VOB172" s="50"/>
      <c r="VOC172" s="50"/>
      <c r="VOD172" s="50"/>
      <c r="VOE172" s="50"/>
      <c r="VOF172" s="50"/>
      <c r="VOG172" s="50"/>
      <c r="VOH172" s="50"/>
      <c r="VOI172" s="50"/>
      <c r="VOJ172" s="50"/>
      <c r="VOK172" s="50"/>
      <c r="VOL172" s="50"/>
      <c r="VOM172" s="50"/>
      <c r="VON172" s="50"/>
      <c r="VOO172" s="50"/>
      <c r="VOP172" s="50"/>
      <c r="VOQ172" s="50"/>
      <c r="VOR172" s="50"/>
      <c r="VOS172" s="50"/>
      <c r="VOT172" s="50"/>
      <c r="VOU172" s="50"/>
      <c r="VOV172" s="50"/>
      <c r="VOW172" s="50"/>
      <c r="VOX172" s="50"/>
      <c r="VOY172" s="50"/>
      <c r="VOZ172" s="50"/>
      <c r="VPA172" s="50"/>
      <c r="VPB172" s="50"/>
      <c r="VPC172" s="50"/>
      <c r="VPD172" s="50"/>
      <c r="VPE172" s="50"/>
      <c r="VPF172" s="50"/>
      <c r="VPG172" s="50"/>
      <c r="VPH172" s="50"/>
      <c r="VPI172" s="50"/>
      <c r="VPJ172" s="50"/>
      <c r="VPK172" s="50"/>
      <c r="VPL172" s="50"/>
      <c r="VPM172" s="50"/>
      <c r="VPN172" s="50"/>
      <c r="VPO172" s="50"/>
      <c r="VPP172" s="50"/>
      <c r="VPQ172" s="50"/>
      <c r="VPR172" s="50"/>
      <c r="VPS172" s="50"/>
      <c r="VPT172" s="50"/>
      <c r="VPU172" s="50"/>
      <c r="VPV172" s="50"/>
      <c r="VPW172" s="50"/>
      <c r="VPX172" s="50"/>
      <c r="VPY172" s="50"/>
      <c r="VPZ172" s="50"/>
      <c r="VQA172" s="50"/>
      <c r="VQB172" s="50"/>
      <c r="VQC172" s="50"/>
      <c r="VQD172" s="50"/>
      <c r="VQE172" s="50"/>
      <c r="VQF172" s="50"/>
      <c r="VQG172" s="50"/>
      <c r="VQH172" s="50"/>
      <c r="VQI172" s="50"/>
      <c r="VQJ172" s="50"/>
      <c r="VQK172" s="50"/>
      <c r="VQL172" s="50"/>
      <c r="VQM172" s="50"/>
      <c r="VQN172" s="50"/>
      <c r="VQO172" s="50"/>
      <c r="VQP172" s="50"/>
      <c r="VQQ172" s="50"/>
      <c r="VQR172" s="50"/>
      <c r="VQS172" s="50"/>
      <c r="VQT172" s="50"/>
      <c r="VQU172" s="50"/>
      <c r="VQV172" s="50"/>
      <c r="VQW172" s="50"/>
      <c r="VQX172" s="50"/>
      <c r="VQY172" s="50"/>
      <c r="VQZ172" s="50"/>
      <c r="VRA172" s="50"/>
      <c r="VRB172" s="50"/>
      <c r="VRC172" s="50"/>
      <c r="VRD172" s="50"/>
      <c r="VRE172" s="50"/>
      <c r="VRF172" s="50"/>
      <c r="VRG172" s="50"/>
      <c r="VRH172" s="50"/>
      <c r="VRI172" s="50"/>
      <c r="VRJ172" s="50"/>
      <c r="VRK172" s="50"/>
      <c r="VRL172" s="50"/>
      <c r="VRM172" s="50"/>
      <c r="VRN172" s="50"/>
      <c r="VRO172" s="50"/>
      <c r="VRP172" s="50"/>
      <c r="VRQ172" s="50"/>
      <c r="VRR172" s="50"/>
      <c r="VRS172" s="50"/>
      <c r="VRT172" s="50"/>
      <c r="VRV172" s="50"/>
      <c r="VRX172" s="50"/>
      <c r="VRY172" s="50"/>
      <c r="VRZ172" s="50"/>
      <c r="VSA172" s="50"/>
      <c r="VSB172" s="50"/>
      <c r="VSC172" s="50"/>
      <c r="VSD172" s="50"/>
      <c r="VSE172" s="50"/>
      <c r="VSJ172" s="50"/>
      <c r="VSK172" s="50"/>
      <c r="VSL172" s="50"/>
      <c r="VSM172" s="50"/>
      <c r="VSN172" s="50"/>
      <c r="VSO172" s="50"/>
      <c r="VSP172" s="50"/>
      <c r="VSQ172" s="50"/>
      <c r="VSR172" s="50"/>
      <c r="VSS172" s="50"/>
      <c r="VST172" s="50"/>
      <c r="VSU172" s="50"/>
      <c r="VSV172" s="50"/>
      <c r="VSW172" s="50"/>
      <c r="VSX172" s="50"/>
      <c r="VSY172" s="50"/>
      <c r="VSZ172" s="50"/>
      <c r="VTA172" s="50"/>
      <c r="VTB172" s="50"/>
      <c r="VTC172" s="50"/>
      <c r="VTD172" s="50"/>
      <c r="VTE172" s="50"/>
      <c r="VTF172" s="50"/>
      <c r="VTG172" s="50"/>
      <c r="VTH172" s="50"/>
      <c r="VTI172" s="50"/>
      <c r="VTJ172" s="50"/>
      <c r="VTK172" s="50"/>
      <c r="VTL172" s="50"/>
      <c r="VTM172" s="50"/>
      <c r="VTN172" s="50"/>
      <c r="VTO172" s="50"/>
      <c r="VTP172" s="50"/>
      <c r="VTQ172" s="50"/>
      <c r="VTR172" s="50"/>
      <c r="VTS172" s="50"/>
      <c r="VTT172" s="50"/>
      <c r="VTU172" s="50"/>
      <c r="VTV172" s="50"/>
      <c r="VTW172" s="50"/>
      <c r="VTX172" s="50"/>
      <c r="VTY172" s="50"/>
      <c r="VTZ172" s="50"/>
      <c r="VUA172" s="50"/>
      <c r="VUB172" s="50"/>
      <c r="VUC172" s="50"/>
      <c r="VUD172" s="50"/>
      <c r="VUE172" s="50"/>
      <c r="VUF172" s="50"/>
      <c r="VUG172" s="50"/>
      <c r="VUH172" s="50"/>
      <c r="VUI172" s="50"/>
      <c r="VUJ172" s="50"/>
      <c r="VUK172" s="50"/>
      <c r="VUL172" s="50"/>
      <c r="VUM172" s="50"/>
      <c r="VUN172" s="50"/>
      <c r="VUO172" s="50"/>
      <c r="VUP172" s="50"/>
      <c r="VUQ172" s="50"/>
      <c r="VUR172" s="50"/>
      <c r="VUS172" s="50"/>
      <c r="VUT172" s="50"/>
      <c r="VUU172" s="50"/>
      <c r="VUV172" s="50"/>
      <c r="VUW172" s="50"/>
      <c r="VUX172" s="50"/>
      <c r="VUY172" s="50"/>
      <c r="VUZ172" s="50"/>
      <c r="VVA172" s="50"/>
      <c r="VVB172" s="50"/>
      <c r="VVC172" s="50"/>
      <c r="VVD172" s="50"/>
      <c r="VVE172" s="50"/>
      <c r="VVF172" s="50"/>
      <c r="VVG172" s="50"/>
      <c r="VVH172" s="50"/>
      <c r="VVI172" s="50"/>
      <c r="VVJ172" s="50"/>
      <c r="VVK172" s="50"/>
      <c r="VVL172" s="50"/>
      <c r="VVM172" s="50"/>
      <c r="VVN172" s="50"/>
      <c r="VVO172" s="50"/>
      <c r="VVP172" s="50"/>
      <c r="VVQ172" s="50"/>
      <c r="VVR172" s="50"/>
      <c r="VVS172" s="50"/>
      <c r="VVT172" s="50"/>
      <c r="VVU172" s="50"/>
      <c r="VVV172" s="50"/>
      <c r="VVW172" s="50"/>
      <c r="VVX172" s="50"/>
      <c r="VVY172" s="50"/>
      <c r="VVZ172" s="50"/>
      <c r="VWA172" s="50"/>
      <c r="VWB172" s="50"/>
      <c r="VWC172" s="50"/>
      <c r="VWD172" s="50"/>
      <c r="VWE172" s="50"/>
      <c r="VWF172" s="50"/>
      <c r="VWG172" s="50"/>
      <c r="VWH172" s="50"/>
      <c r="VWI172" s="50"/>
      <c r="VWJ172" s="50"/>
      <c r="VWK172" s="50"/>
      <c r="VWL172" s="50"/>
      <c r="VWM172" s="50"/>
      <c r="VWN172" s="50"/>
      <c r="VWO172" s="50"/>
      <c r="VWP172" s="50"/>
      <c r="VWQ172" s="50"/>
      <c r="VWR172" s="50"/>
      <c r="VWS172" s="50"/>
      <c r="VWT172" s="50"/>
      <c r="VWU172" s="50"/>
      <c r="VWV172" s="50"/>
      <c r="VWW172" s="50"/>
      <c r="VWX172" s="50"/>
      <c r="VWY172" s="50"/>
      <c r="VWZ172" s="50"/>
      <c r="VXA172" s="50"/>
      <c r="VXB172" s="50"/>
      <c r="VXC172" s="50"/>
      <c r="VXD172" s="50"/>
      <c r="VXE172" s="50"/>
      <c r="VXF172" s="50"/>
      <c r="VXG172" s="50"/>
      <c r="VXH172" s="50"/>
      <c r="VXI172" s="50"/>
      <c r="VXJ172" s="50"/>
      <c r="VXK172" s="50"/>
      <c r="VXL172" s="50"/>
      <c r="VXM172" s="50"/>
      <c r="VXN172" s="50"/>
      <c r="VXO172" s="50"/>
      <c r="VXP172" s="50"/>
      <c r="VXQ172" s="50"/>
      <c r="VXR172" s="50"/>
      <c r="VXS172" s="50"/>
      <c r="VXT172" s="50"/>
      <c r="VXU172" s="50"/>
      <c r="VXV172" s="50"/>
      <c r="VXW172" s="50"/>
      <c r="VXX172" s="50"/>
      <c r="VXY172" s="50"/>
      <c r="VXZ172" s="50"/>
      <c r="VYA172" s="50"/>
      <c r="VYB172" s="50"/>
      <c r="VYC172" s="50"/>
      <c r="VYD172" s="50"/>
      <c r="VYE172" s="50"/>
      <c r="VYF172" s="50"/>
      <c r="VYG172" s="50"/>
      <c r="VYH172" s="50"/>
      <c r="VYI172" s="50"/>
      <c r="VYJ172" s="50"/>
      <c r="VYK172" s="50"/>
      <c r="VYL172" s="50"/>
      <c r="VYM172" s="50"/>
      <c r="VYN172" s="50"/>
      <c r="VYO172" s="50"/>
      <c r="VYP172" s="50"/>
      <c r="VYQ172" s="50"/>
      <c r="VYR172" s="50"/>
      <c r="VYS172" s="50"/>
      <c r="VYT172" s="50"/>
      <c r="VYU172" s="50"/>
      <c r="VYV172" s="50"/>
      <c r="VYW172" s="50"/>
      <c r="VYX172" s="50"/>
      <c r="VYY172" s="50"/>
      <c r="VYZ172" s="50"/>
      <c r="VZA172" s="50"/>
      <c r="VZB172" s="50"/>
      <c r="VZC172" s="50"/>
      <c r="VZD172" s="50"/>
      <c r="VZE172" s="50"/>
      <c r="VZF172" s="50"/>
      <c r="VZG172" s="50"/>
      <c r="VZH172" s="50"/>
      <c r="VZI172" s="50"/>
      <c r="VZJ172" s="50"/>
      <c r="VZK172" s="50"/>
      <c r="VZL172" s="50"/>
      <c r="VZM172" s="50"/>
      <c r="VZN172" s="50"/>
      <c r="VZO172" s="50"/>
      <c r="VZP172" s="50"/>
      <c r="VZQ172" s="50"/>
      <c r="VZR172" s="50"/>
      <c r="VZS172" s="50"/>
      <c r="VZT172" s="50"/>
      <c r="VZU172" s="50"/>
      <c r="VZV172" s="50"/>
      <c r="VZW172" s="50"/>
      <c r="VZX172" s="50"/>
      <c r="VZY172" s="50"/>
      <c r="VZZ172" s="50"/>
      <c r="WAA172" s="50"/>
      <c r="WAB172" s="50"/>
      <c r="WAC172" s="50"/>
      <c r="WAD172" s="50"/>
      <c r="WAE172" s="50"/>
      <c r="WAF172" s="50"/>
      <c r="WAG172" s="50"/>
      <c r="WAH172" s="50"/>
      <c r="WAI172" s="50"/>
      <c r="WAJ172" s="50"/>
      <c r="WAK172" s="50"/>
      <c r="WAL172" s="50"/>
      <c r="WAM172" s="50"/>
      <c r="WAN172" s="50"/>
      <c r="WAO172" s="50"/>
      <c r="WAP172" s="50"/>
      <c r="WAQ172" s="50"/>
      <c r="WAR172" s="50"/>
      <c r="WAS172" s="50"/>
      <c r="WAT172" s="50"/>
      <c r="WAU172" s="50"/>
      <c r="WAV172" s="50"/>
      <c r="WAW172" s="50"/>
      <c r="WAX172" s="50"/>
      <c r="WAY172" s="50"/>
      <c r="WAZ172" s="50"/>
      <c r="WBA172" s="50"/>
      <c r="WBB172" s="50"/>
      <c r="WBC172" s="50"/>
      <c r="WBD172" s="50"/>
      <c r="WBE172" s="50"/>
      <c r="WBF172" s="50"/>
      <c r="WBG172" s="50"/>
      <c r="WBH172" s="50"/>
      <c r="WBI172" s="50"/>
      <c r="WBJ172" s="50"/>
      <c r="WBK172" s="50"/>
      <c r="WBL172" s="50"/>
      <c r="WBM172" s="50"/>
      <c r="WBN172" s="50"/>
      <c r="WBO172" s="50"/>
      <c r="WBP172" s="50"/>
      <c r="WBR172" s="50"/>
      <c r="WBT172" s="50"/>
      <c r="WBU172" s="50"/>
      <c r="WBV172" s="50"/>
      <c r="WBW172" s="50"/>
      <c r="WBX172" s="50"/>
      <c r="WBY172" s="50"/>
      <c r="WBZ172" s="50"/>
      <c r="WCA172" s="50"/>
      <c r="WCF172" s="50"/>
      <c r="WCG172" s="50"/>
      <c r="WCH172" s="50"/>
      <c r="WCI172" s="50"/>
      <c r="WCJ172" s="50"/>
      <c r="WCK172" s="50"/>
      <c r="WCL172" s="50"/>
      <c r="WCM172" s="50"/>
      <c r="WCN172" s="50"/>
      <c r="WCO172" s="50"/>
      <c r="WCP172" s="50"/>
      <c r="WCQ172" s="50"/>
      <c r="WCR172" s="50"/>
      <c r="WCS172" s="50"/>
      <c r="WCT172" s="50"/>
      <c r="WCU172" s="50"/>
      <c r="WCV172" s="50"/>
      <c r="WCW172" s="50"/>
      <c r="WCX172" s="50"/>
      <c r="WCY172" s="50"/>
      <c r="WCZ172" s="50"/>
      <c r="WDA172" s="50"/>
      <c r="WDB172" s="50"/>
      <c r="WDC172" s="50"/>
      <c r="WDD172" s="50"/>
      <c r="WDE172" s="50"/>
      <c r="WDF172" s="50"/>
      <c r="WDG172" s="50"/>
      <c r="WDH172" s="50"/>
      <c r="WDI172" s="50"/>
      <c r="WDJ172" s="50"/>
      <c r="WDK172" s="50"/>
      <c r="WDL172" s="50"/>
      <c r="WDM172" s="50"/>
      <c r="WDN172" s="50"/>
      <c r="WDO172" s="50"/>
      <c r="WDP172" s="50"/>
      <c r="WDQ172" s="50"/>
      <c r="WDR172" s="50"/>
      <c r="WDS172" s="50"/>
      <c r="WDT172" s="50"/>
      <c r="WDU172" s="50"/>
      <c r="WDV172" s="50"/>
      <c r="WDW172" s="50"/>
      <c r="WDX172" s="50"/>
      <c r="WDY172" s="50"/>
      <c r="WDZ172" s="50"/>
      <c r="WEA172" s="50"/>
      <c r="WEB172" s="50"/>
      <c r="WEC172" s="50"/>
      <c r="WED172" s="50"/>
      <c r="WEE172" s="50"/>
      <c r="WEF172" s="50"/>
      <c r="WEG172" s="50"/>
      <c r="WEH172" s="50"/>
      <c r="WEI172" s="50"/>
      <c r="WEJ172" s="50"/>
      <c r="WEK172" s="50"/>
      <c r="WEL172" s="50"/>
      <c r="WEM172" s="50"/>
      <c r="WEN172" s="50"/>
      <c r="WEO172" s="50"/>
      <c r="WEP172" s="50"/>
      <c r="WEQ172" s="50"/>
      <c r="WER172" s="50"/>
      <c r="WES172" s="50"/>
      <c r="WET172" s="50"/>
      <c r="WEU172" s="50"/>
      <c r="WEV172" s="50"/>
      <c r="WEW172" s="50"/>
      <c r="WEX172" s="50"/>
      <c r="WEY172" s="50"/>
      <c r="WEZ172" s="50"/>
      <c r="WFA172" s="50"/>
      <c r="WFB172" s="50"/>
      <c r="WFC172" s="50"/>
      <c r="WFD172" s="50"/>
      <c r="WFE172" s="50"/>
      <c r="WFF172" s="50"/>
      <c r="WFG172" s="50"/>
      <c r="WFH172" s="50"/>
      <c r="WFI172" s="50"/>
      <c r="WFJ172" s="50"/>
      <c r="WFK172" s="50"/>
      <c r="WFL172" s="50"/>
      <c r="WFM172" s="50"/>
      <c r="WFN172" s="50"/>
      <c r="WFO172" s="50"/>
      <c r="WFP172" s="50"/>
      <c r="WFQ172" s="50"/>
      <c r="WFR172" s="50"/>
      <c r="WFS172" s="50"/>
      <c r="WFT172" s="50"/>
      <c r="WFU172" s="50"/>
      <c r="WFV172" s="50"/>
      <c r="WFW172" s="50"/>
      <c r="WFX172" s="50"/>
      <c r="WFY172" s="50"/>
      <c r="WFZ172" s="50"/>
      <c r="WGA172" s="50"/>
      <c r="WGB172" s="50"/>
      <c r="WGC172" s="50"/>
      <c r="WGD172" s="50"/>
      <c r="WGE172" s="50"/>
      <c r="WGF172" s="50"/>
      <c r="WGG172" s="50"/>
      <c r="WGH172" s="50"/>
      <c r="WGI172" s="50"/>
      <c r="WGJ172" s="50"/>
      <c r="WGK172" s="50"/>
      <c r="WGL172" s="50"/>
      <c r="WGM172" s="50"/>
      <c r="WGN172" s="50"/>
      <c r="WGO172" s="50"/>
      <c r="WGP172" s="50"/>
      <c r="WGQ172" s="50"/>
      <c r="WGR172" s="50"/>
      <c r="WGS172" s="50"/>
      <c r="WGT172" s="50"/>
      <c r="WGU172" s="50"/>
      <c r="WGV172" s="50"/>
      <c r="WGW172" s="50"/>
      <c r="WGX172" s="50"/>
      <c r="WGY172" s="50"/>
      <c r="WGZ172" s="50"/>
      <c r="WHA172" s="50"/>
      <c r="WHB172" s="50"/>
      <c r="WHC172" s="50"/>
      <c r="WHD172" s="50"/>
      <c r="WHE172" s="50"/>
      <c r="WHF172" s="50"/>
      <c r="WHG172" s="50"/>
      <c r="WHH172" s="50"/>
      <c r="WHI172" s="50"/>
      <c r="WHJ172" s="50"/>
      <c r="WHK172" s="50"/>
      <c r="WHL172" s="50"/>
      <c r="WHM172" s="50"/>
      <c r="WHN172" s="50"/>
      <c r="WHO172" s="50"/>
      <c r="WHP172" s="50"/>
      <c r="WHQ172" s="50"/>
      <c r="WHR172" s="50"/>
      <c r="WHS172" s="50"/>
      <c r="WHT172" s="50"/>
      <c r="WHU172" s="50"/>
      <c r="WHV172" s="50"/>
      <c r="WHW172" s="50"/>
      <c r="WHX172" s="50"/>
      <c r="WHY172" s="50"/>
      <c r="WHZ172" s="50"/>
      <c r="WIA172" s="50"/>
      <c r="WIB172" s="50"/>
      <c r="WIC172" s="50"/>
      <c r="WID172" s="50"/>
      <c r="WIE172" s="50"/>
      <c r="WIF172" s="50"/>
      <c r="WIG172" s="50"/>
      <c r="WIH172" s="50"/>
      <c r="WII172" s="50"/>
      <c r="WIJ172" s="50"/>
      <c r="WIK172" s="50"/>
      <c r="WIL172" s="50"/>
      <c r="WIM172" s="50"/>
      <c r="WIN172" s="50"/>
      <c r="WIO172" s="50"/>
      <c r="WIP172" s="50"/>
      <c r="WIQ172" s="50"/>
      <c r="WIR172" s="50"/>
      <c r="WIS172" s="50"/>
      <c r="WIT172" s="50"/>
      <c r="WIU172" s="50"/>
      <c r="WIV172" s="50"/>
      <c r="WIW172" s="50"/>
      <c r="WIX172" s="50"/>
      <c r="WIY172" s="50"/>
      <c r="WIZ172" s="50"/>
      <c r="WJA172" s="50"/>
      <c r="WJB172" s="50"/>
      <c r="WJC172" s="50"/>
      <c r="WJD172" s="50"/>
      <c r="WJE172" s="50"/>
      <c r="WJF172" s="50"/>
      <c r="WJG172" s="50"/>
      <c r="WJH172" s="50"/>
      <c r="WJI172" s="50"/>
      <c r="WJJ172" s="50"/>
      <c r="WJK172" s="50"/>
      <c r="WJL172" s="50"/>
      <c r="WJM172" s="50"/>
      <c r="WJN172" s="50"/>
      <c r="WJO172" s="50"/>
      <c r="WJP172" s="50"/>
      <c r="WJQ172" s="50"/>
      <c r="WJR172" s="50"/>
      <c r="WJS172" s="50"/>
      <c r="WJT172" s="50"/>
      <c r="WJU172" s="50"/>
      <c r="WJV172" s="50"/>
      <c r="WJW172" s="50"/>
      <c r="WJX172" s="50"/>
      <c r="WJY172" s="50"/>
      <c r="WJZ172" s="50"/>
      <c r="WKA172" s="50"/>
      <c r="WKB172" s="50"/>
      <c r="WKC172" s="50"/>
      <c r="WKD172" s="50"/>
      <c r="WKE172" s="50"/>
      <c r="WKF172" s="50"/>
      <c r="WKG172" s="50"/>
      <c r="WKH172" s="50"/>
      <c r="WKI172" s="50"/>
      <c r="WKJ172" s="50"/>
      <c r="WKK172" s="50"/>
      <c r="WKL172" s="50"/>
      <c r="WKM172" s="50"/>
      <c r="WKN172" s="50"/>
      <c r="WKO172" s="50"/>
      <c r="WKP172" s="50"/>
      <c r="WKQ172" s="50"/>
      <c r="WKR172" s="50"/>
      <c r="WKS172" s="50"/>
      <c r="WKT172" s="50"/>
      <c r="WKU172" s="50"/>
      <c r="WKV172" s="50"/>
      <c r="WKW172" s="50"/>
      <c r="WKX172" s="50"/>
      <c r="WKY172" s="50"/>
      <c r="WKZ172" s="50"/>
      <c r="WLA172" s="50"/>
      <c r="WLB172" s="50"/>
      <c r="WLC172" s="50"/>
      <c r="WLD172" s="50"/>
      <c r="WLE172" s="50"/>
      <c r="WLF172" s="50"/>
      <c r="WLG172" s="50"/>
      <c r="WLH172" s="50"/>
      <c r="WLI172" s="50"/>
      <c r="WLJ172" s="50"/>
      <c r="WLK172" s="50"/>
      <c r="WLL172" s="50"/>
      <c r="WLN172" s="50"/>
      <c r="WLP172" s="50"/>
      <c r="WLQ172" s="50"/>
      <c r="WLR172" s="50"/>
      <c r="WLS172" s="50"/>
      <c r="WLT172" s="50"/>
      <c r="WLU172" s="50"/>
      <c r="WLV172" s="50"/>
      <c r="WLW172" s="50"/>
      <c r="WMB172" s="50"/>
      <c r="WMC172" s="50"/>
      <c r="WMD172" s="50"/>
      <c r="WME172" s="50"/>
      <c r="WMF172" s="50"/>
      <c r="WMG172" s="50"/>
      <c r="WMH172" s="50"/>
      <c r="WMI172" s="50"/>
      <c r="WMJ172" s="50"/>
      <c r="WMK172" s="50"/>
      <c r="WML172" s="50"/>
      <c r="WMM172" s="50"/>
      <c r="WMN172" s="50"/>
      <c r="WMO172" s="50"/>
      <c r="WMP172" s="50"/>
      <c r="WMQ172" s="50"/>
      <c r="WMR172" s="50"/>
      <c r="WMS172" s="50"/>
      <c r="WMT172" s="50"/>
      <c r="WMU172" s="50"/>
      <c r="WMV172" s="50"/>
      <c r="WMW172" s="50"/>
      <c r="WMX172" s="50"/>
      <c r="WMY172" s="50"/>
      <c r="WMZ172" s="50"/>
      <c r="WNA172" s="50"/>
      <c r="WNB172" s="50"/>
      <c r="WNC172" s="50"/>
      <c r="WND172" s="50"/>
      <c r="WNE172" s="50"/>
      <c r="WNF172" s="50"/>
      <c r="WNG172" s="50"/>
      <c r="WNH172" s="50"/>
      <c r="WNI172" s="50"/>
      <c r="WNJ172" s="50"/>
      <c r="WNK172" s="50"/>
      <c r="WNL172" s="50"/>
      <c r="WNM172" s="50"/>
      <c r="WNN172" s="50"/>
      <c r="WNO172" s="50"/>
      <c r="WNP172" s="50"/>
      <c r="WNQ172" s="50"/>
      <c r="WNR172" s="50"/>
      <c r="WNS172" s="50"/>
      <c r="WNT172" s="50"/>
      <c r="WNU172" s="50"/>
      <c r="WNV172" s="50"/>
      <c r="WNW172" s="50"/>
      <c r="WNX172" s="50"/>
      <c r="WNY172" s="50"/>
      <c r="WNZ172" s="50"/>
      <c r="WOA172" s="50"/>
      <c r="WOB172" s="50"/>
      <c r="WOC172" s="50"/>
      <c r="WOD172" s="50"/>
      <c r="WOE172" s="50"/>
      <c r="WOF172" s="50"/>
      <c r="WOG172" s="50"/>
      <c r="WOH172" s="50"/>
      <c r="WOI172" s="50"/>
      <c r="WOJ172" s="50"/>
      <c r="WOK172" s="50"/>
      <c r="WOL172" s="50"/>
      <c r="WOM172" s="50"/>
      <c r="WON172" s="50"/>
      <c r="WOO172" s="50"/>
      <c r="WOP172" s="50"/>
      <c r="WOQ172" s="50"/>
      <c r="WOR172" s="50"/>
      <c r="WOS172" s="50"/>
      <c r="WOT172" s="50"/>
      <c r="WOU172" s="50"/>
      <c r="WOV172" s="50"/>
      <c r="WOW172" s="50"/>
      <c r="WOX172" s="50"/>
      <c r="WOY172" s="50"/>
      <c r="WOZ172" s="50"/>
      <c r="WPA172" s="50"/>
      <c r="WPB172" s="50"/>
      <c r="WPC172" s="50"/>
      <c r="WPD172" s="50"/>
      <c r="WPE172" s="50"/>
      <c r="WPF172" s="50"/>
      <c r="WPG172" s="50"/>
      <c r="WPH172" s="50"/>
      <c r="WPI172" s="50"/>
      <c r="WPJ172" s="50"/>
      <c r="WPK172" s="50"/>
      <c r="WPL172" s="50"/>
      <c r="WPM172" s="50"/>
      <c r="WPN172" s="50"/>
      <c r="WPO172" s="50"/>
      <c r="WPP172" s="50"/>
      <c r="WPQ172" s="50"/>
      <c r="WPR172" s="50"/>
      <c r="WPS172" s="50"/>
      <c r="WPT172" s="50"/>
      <c r="WPU172" s="50"/>
      <c r="WPV172" s="50"/>
      <c r="WPW172" s="50"/>
      <c r="WPX172" s="50"/>
      <c r="WPY172" s="50"/>
      <c r="WPZ172" s="50"/>
      <c r="WQA172" s="50"/>
      <c r="WQB172" s="50"/>
      <c r="WQC172" s="50"/>
      <c r="WQD172" s="50"/>
      <c r="WQE172" s="50"/>
      <c r="WQF172" s="50"/>
      <c r="WQG172" s="50"/>
      <c r="WQH172" s="50"/>
      <c r="WQI172" s="50"/>
      <c r="WQJ172" s="50"/>
      <c r="WQK172" s="50"/>
      <c r="WQL172" s="50"/>
      <c r="WQM172" s="50"/>
      <c r="WQN172" s="50"/>
      <c r="WQO172" s="50"/>
      <c r="WQP172" s="50"/>
      <c r="WQQ172" s="50"/>
      <c r="WQR172" s="50"/>
      <c r="WQS172" s="50"/>
      <c r="WQT172" s="50"/>
      <c r="WQU172" s="50"/>
      <c r="WQV172" s="50"/>
      <c r="WQW172" s="50"/>
      <c r="WQX172" s="50"/>
      <c r="WQY172" s="50"/>
      <c r="WQZ172" s="50"/>
      <c r="WRA172" s="50"/>
      <c r="WRB172" s="50"/>
      <c r="WRC172" s="50"/>
      <c r="WRD172" s="50"/>
      <c r="WRE172" s="50"/>
      <c r="WRF172" s="50"/>
      <c r="WRG172" s="50"/>
      <c r="WRH172" s="50"/>
      <c r="WRI172" s="50"/>
      <c r="WRJ172" s="50"/>
      <c r="WRK172" s="50"/>
      <c r="WRL172" s="50"/>
      <c r="WRM172" s="50"/>
      <c r="WRN172" s="50"/>
      <c r="WRO172" s="50"/>
      <c r="WRP172" s="50"/>
      <c r="WRQ172" s="50"/>
      <c r="WRR172" s="50"/>
      <c r="WRS172" s="50"/>
      <c r="WRT172" s="50"/>
      <c r="WRU172" s="50"/>
      <c r="WRV172" s="50"/>
      <c r="WRW172" s="50"/>
      <c r="WRX172" s="50"/>
      <c r="WRY172" s="50"/>
      <c r="WRZ172" s="50"/>
      <c r="WSA172" s="50"/>
      <c r="WSB172" s="50"/>
      <c r="WSC172" s="50"/>
      <c r="WSD172" s="50"/>
      <c r="WSE172" s="50"/>
      <c r="WSF172" s="50"/>
      <c r="WSG172" s="50"/>
      <c r="WSH172" s="50"/>
      <c r="WSI172" s="50"/>
      <c r="WSJ172" s="50"/>
      <c r="WSK172" s="50"/>
      <c r="WSL172" s="50"/>
      <c r="WSM172" s="50"/>
      <c r="WSN172" s="50"/>
      <c r="WSO172" s="50"/>
      <c r="WSP172" s="50"/>
      <c r="WSQ172" s="50"/>
      <c r="WSR172" s="50"/>
      <c r="WSS172" s="50"/>
      <c r="WST172" s="50"/>
      <c r="WSU172" s="50"/>
      <c r="WSV172" s="50"/>
      <c r="WSW172" s="50"/>
      <c r="WSX172" s="50"/>
      <c r="WSY172" s="50"/>
      <c r="WSZ172" s="50"/>
      <c r="WTA172" s="50"/>
      <c r="WTB172" s="50"/>
      <c r="WTC172" s="50"/>
      <c r="WTD172" s="50"/>
      <c r="WTE172" s="50"/>
      <c r="WTF172" s="50"/>
      <c r="WTG172" s="50"/>
      <c r="WTH172" s="50"/>
      <c r="WTI172" s="50"/>
      <c r="WTJ172" s="50"/>
      <c r="WTK172" s="50"/>
      <c r="WTL172" s="50"/>
      <c r="WTM172" s="50"/>
      <c r="WTN172" s="50"/>
      <c r="WTO172" s="50"/>
      <c r="WTP172" s="50"/>
      <c r="WTQ172" s="50"/>
      <c r="WTR172" s="50"/>
      <c r="WTS172" s="50"/>
      <c r="WTT172" s="50"/>
      <c r="WTU172" s="50"/>
      <c r="WTV172" s="50"/>
      <c r="WTW172" s="50"/>
      <c r="WTX172" s="50"/>
      <c r="WTY172" s="50"/>
      <c r="WTZ172" s="50"/>
      <c r="WUA172" s="50"/>
      <c r="WUB172" s="50"/>
      <c r="WUC172" s="50"/>
      <c r="WUD172" s="50"/>
      <c r="WUE172" s="50"/>
      <c r="WUF172" s="50"/>
      <c r="WUG172" s="50"/>
      <c r="WUH172" s="50"/>
      <c r="WUI172" s="50"/>
      <c r="WUJ172" s="50"/>
      <c r="WUK172" s="50"/>
      <c r="WUL172" s="50"/>
      <c r="WUM172" s="50"/>
      <c r="WUN172" s="50"/>
      <c r="WUO172" s="50"/>
      <c r="WUP172" s="50"/>
      <c r="WUQ172" s="50"/>
      <c r="WUR172" s="50"/>
      <c r="WUS172" s="50"/>
      <c r="WUT172" s="50"/>
      <c r="WUU172" s="50"/>
      <c r="WUV172" s="50"/>
      <c r="WUW172" s="50"/>
      <c r="WUX172" s="50"/>
      <c r="WUY172" s="50"/>
      <c r="WUZ172" s="50"/>
      <c r="WVA172" s="50"/>
      <c r="WVB172" s="50"/>
      <c r="WVC172" s="50"/>
      <c r="WVD172" s="50"/>
      <c r="WVE172" s="50"/>
      <c r="WVF172" s="50"/>
      <c r="WVG172" s="50"/>
      <c r="WVH172" s="50"/>
      <c r="WVJ172" s="50"/>
      <c r="WVL172" s="50"/>
      <c r="WVM172" s="50"/>
      <c r="WVN172" s="50"/>
      <c r="WVO172" s="50"/>
      <c r="WVP172" s="50"/>
      <c r="WVQ172" s="50"/>
      <c r="WVR172" s="50"/>
      <c r="WVS172" s="50"/>
      <c r="WVX172" s="50"/>
      <c r="WVY172" s="50"/>
      <c r="WVZ172" s="50"/>
      <c r="WWA172" s="50"/>
      <c r="WWB172" s="50"/>
      <c r="WWC172" s="50"/>
      <c r="WWD172" s="50"/>
      <c r="WWE172" s="50"/>
      <c r="WWF172" s="50"/>
      <c r="WWG172" s="50"/>
      <c r="WWH172" s="50"/>
      <c r="WWI172" s="50"/>
      <c r="WWJ172" s="50"/>
      <c r="WWK172" s="50"/>
      <c r="WWL172" s="50"/>
      <c r="WWM172" s="50"/>
      <c r="WWN172" s="50"/>
      <c r="WWO172" s="50"/>
      <c r="WWP172" s="50"/>
      <c r="WWQ172" s="50"/>
      <c r="WWR172" s="50"/>
      <c r="WWS172" s="50"/>
      <c r="WWT172" s="50"/>
      <c r="WWU172" s="50"/>
      <c r="WWV172" s="50"/>
      <c r="WWW172" s="50"/>
      <c r="WWX172" s="50"/>
      <c r="WWY172" s="50"/>
      <c r="WWZ172" s="50"/>
      <c r="WXA172" s="50"/>
      <c r="WXB172" s="50"/>
      <c r="WXC172" s="50"/>
      <c r="WXD172" s="50"/>
      <c r="WXE172" s="50"/>
      <c r="WXF172" s="50"/>
      <c r="WXG172" s="50"/>
      <c r="WXH172" s="50"/>
      <c r="WXI172" s="50"/>
      <c r="WXJ172" s="50"/>
      <c r="WXK172" s="50"/>
      <c r="WXL172" s="50"/>
      <c r="WXM172" s="50"/>
      <c r="WXN172" s="50"/>
      <c r="WXO172" s="50"/>
      <c r="WXP172" s="50"/>
      <c r="WXQ172" s="50"/>
      <c r="WXR172" s="50"/>
      <c r="WXS172" s="50"/>
      <c r="WXT172" s="50"/>
      <c r="WXU172" s="50"/>
      <c r="WXV172" s="50"/>
      <c r="WXW172" s="50"/>
      <c r="WXX172" s="50"/>
      <c r="WXY172" s="50"/>
      <c r="WXZ172" s="50"/>
      <c r="WYA172" s="50"/>
      <c r="WYB172" s="50"/>
      <c r="WYC172" s="50"/>
      <c r="WYD172" s="50"/>
      <c r="WYE172" s="50"/>
      <c r="WYF172" s="50"/>
      <c r="WYG172" s="50"/>
      <c r="WYH172" s="50"/>
      <c r="WYI172" s="50"/>
      <c r="WYJ172" s="50"/>
      <c r="WYK172" s="50"/>
      <c r="WYL172" s="50"/>
      <c r="WYM172" s="50"/>
      <c r="WYN172" s="50"/>
      <c r="WYO172" s="50"/>
      <c r="WYP172" s="50"/>
      <c r="WYQ172" s="50"/>
      <c r="WYR172" s="50"/>
      <c r="WYS172" s="50"/>
      <c r="WYT172" s="50"/>
      <c r="WYU172" s="50"/>
      <c r="WYV172" s="50"/>
      <c r="WYW172" s="50"/>
      <c r="WYX172" s="50"/>
      <c r="WYY172" s="50"/>
      <c r="WYZ172" s="50"/>
      <c r="WZA172" s="50"/>
      <c r="WZB172" s="50"/>
      <c r="WZC172" s="50"/>
      <c r="WZD172" s="50"/>
      <c r="WZE172" s="50"/>
      <c r="WZF172" s="50"/>
      <c r="WZG172" s="50"/>
      <c r="WZH172" s="50"/>
      <c r="WZI172" s="50"/>
      <c r="WZJ172" s="50"/>
      <c r="WZK172" s="50"/>
      <c r="WZL172" s="50"/>
      <c r="WZM172" s="50"/>
      <c r="WZN172" s="50"/>
      <c r="WZO172" s="50"/>
      <c r="WZP172" s="50"/>
      <c r="WZQ172" s="50"/>
      <c r="WZR172" s="50"/>
      <c r="WZS172" s="50"/>
      <c r="WZT172" s="50"/>
      <c r="WZU172" s="50"/>
      <c r="WZV172" s="50"/>
      <c r="WZW172" s="50"/>
      <c r="WZX172" s="50"/>
      <c r="WZY172" s="50"/>
      <c r="WZZ172" s="50"/>
      <c r="XAA172" s="50"/>
      <c r="XAB172" s="50"/>
      <c r="XAC172" s="50"/>
      <c r="XAD172" s="50"/>
      <c r="XAE172" s="50"/>
      <c r="XAF172" s="50"/>
      <c r="XAG172" s="50"/>
      <c r="XAH172" s="50"/>
      <c r="XAI172" s="50"/>
      <c r="XAJ172" s="50"/>
      <c r="XAK172" s="50"/>
      <c r="XAL172" s="50"/>
      <c r="XAM172" s="50"/>
      <c r="XAN172" s="50"/>
      <c r="XAO172" s="50"/>
      <c r="XAP172" s="50"/>
      <c r="XAQ172" s="50"/>
      <c r="XAR172" s="50"/>
      <c r="XAS172" s="50"/>
      <c r="XAT172" s="50"/>
      <c r="XAU172" s="50"/>
      <c r="XAV172" s="50"/>
      <c r="XAW172" s="50"/>
      <c r="XAX172" s="50"/>
      <c r="XAY172" s="50"/>
      <c r="XAZ172" s="50"/>
      <c r="XBA172" s="50"/>
      <c r="XBB172" s="50"/>
      <c r="XBC172" s="50"/>
      <c r="XBD172" s="50"/>
      <c r="XBE172" s="50"/>
      <c r="XBF172" s="50"/>
      <c r="XBG172" s="50"/>
      <c r="XBH172" s="50"/>
      <c r="XBI172" s="50"/>
      <c r="XBJ172" s="50"/>
      <c r="XBK172" s="50"/>
      <c r="XBL172" s="50"/>
      <c r="XBM172" s="50"/>
      <c r="XBN172" s="50"/>
      <c r="XBO172" s="50"/>
      <c r="XBP172" s="50"/>
      <c r="XBQ172" s="50"/>
      <c r="XBR172" s="50"/>
      <c r="XBS172" s="50"/>
      <c r="XBT172" s="50"/>
      <c r="XBU172" s="50"/>
      <c r="XBV172" s="50"/>
      <c r="XBW172" s="50"/>
      <c r="XBX172" s="50"/>
      <c r="XBY172" s="50"/>
      <c r="XBZ172" s="50"/>
      <c r="XCA172" s="50"/>
      <c r="XCB172" s="50"/>
      <c r="XCC172" s="50"/>
      <c r="XCD172" s="50"/>
      <c r="XCE172" s="50"/>
      <c r="XCF172" s="50"/>
      <c r="XCG172" s="50"/>
      <c r="XCH172" s="50"/>
      <c r="XCI172" s="50"/>
      <c r="XCJ172" s="50"/>
      <c r="XCK172" s="50"/>
      <c r="XCL172" s="50"/>
      <c r="XCM172" s="50"/>
      <c r="XCN172" s="50"/>
      <c r="XCO172" s="50"/>
      <c r="XCP172" s="50"/>
      <c r="XCQ172" s="50"/>
      <c r="XCR172" s="50"/>
      <c r="XCS172" s="50"/>
      <c r="XCT172" s="50"/>
      <c r="XCU172" s="50"/>
      <c r="XCV172" s="50"/>
      <c r="XCW172" s="50"/>
      <c r="XCX172" s="50"/>
      <c r="XCY172" s="50"/>
      <c r="XCZ172" s="50"/>
      <c r="XDA172" s="50"/>
      <c r="XDB172" s="50"/>
      <c r="XDC172" s="50"/>
      <c r="XDD172" s="50"/>
      <c r="XDE172" s="50"/>
      <c r="XDF172" s="50"/>
      <c r="XDG172" s="50"/>
      <c r="XDH172" s="50"/>
      <c r="XDI172" s="50"/>
      <c r="XDJ172" s="50"/>
      <c r="XDK172" s="50"/>
      <c r="XDL172" s="50"/>
      <c r="XDM172" s="50"/>
      <c r="XDN172" s="50"/>
      <c r="XDO172" s="50"/>
      <c r="XDP172" s="50"/>
      <c r="XDQ172" s="50"/>
      <c r="XDR172" s="50"/>
      <c r="XDS172" s="50"/>
      <c r="XDT172" s="50"/>
      <c r="XDU172" s="50"/>
      <c r="XDV172" s="50"/>
      <c r="XDW172" s="50"/>
      <c r="XDX172" s="50"/>
      <c r="XDY172" s="50"/>
      <c r="XDZ172" s="50"/>
      <c r="XEA172" s="50"/>
      <c r="XEB172" s="50"/>
      <c r="XEC172" s="50"/>
      <c r="XED172" s="50"/>
      <c r="XEE172" s="50"/>
      <c r="XEF172" s="50"/>
      <c r="XEG172" s="50"/>
      <c r="XEH172" s="50"/>
      <c r="XEI172" s="50"/>
      <c r="XEJ172" s="50"/>
      <c r="XEK172" s="50"/>
      <c r="XEL172" s="50"/>
      <c r="XEM172" s="50"/>
      <c r="XEN172" s="50"/>
      <c r="XEO172" s="50"/>
      <c r="XEP172" s="50"/>
      <c r="XEQ172" s="50"/>
      <c r="XER172" s="50"/>
      <c r="XES172" s="50"/>
      <c r="XET172" s="50"/>
      <c r="XEU172" s="50"/>
      <c r="XEV172" s="50"/>
      <c r="XEW172" s="50"/>
      <c r="XEX172" s="50"/>
      <c r="XEY172" s="50"/>
      <c r="XEZ172" s="50"/>
      <c r="XFA172" s="50"/>
      <c r="XFB172" s="50"/>
      <c r="XFC172" s="50"/>
      <c r="XFD172" s="50"/>
    </row>
    <row r="173" ht="16.5" customHeight="1" spans="1:20">
      <c r="A173" s="45" t="s">
        <v>160</v>
      </c>
      <c r="B173" s="46">
        <v>667.8</v>
      </c>
      <c r="C173" s="46">
        <f>768-50</f>
        <v>718</v>
      </c>
      <c r="D173" s="46">
        <v>692</v>
      </c>
      <c r="E173" s="52">
        <f t="shared" si="9"/>
        <v>96.3788300835655</v>
      </c>
      <c r="F173" s="46">
        <v>525</v>
      </c>
      <c r="G173" s="48">
        <f>D173-F173</f>
        <v>167</v>
      </c>
      <c r="H173" s="49">
        <f t="shared" si="10"/>
        <v>31.8095238095238</v>
      </c>
      <c r="I173" s="46">
        <f>SUM(I174:I178)</f>
        <v>556</v>
      </c>
      <c r="J173" s="48">
        <f>I173-B173</f>
        <v>-111.8</v>
      </c>
      <c r="K173" s="47">
        <f>J173/B173*100</f>
        <v>-16.7415393830488</v>
      </c>
      <c r="Q173" s="43"/>
      <c r="R173" s="30">
        <f>SUM(R174:R176)</f>
        <v>668.62</v>
      </c>
      <c r="S173" s="30">
        <f>SUM(S174:S176)</f>
        <v>0</v>
      </c>
      <c r="T173" s="42">
        <f t="shared" si="11"/>
        <v>668.62</v>
      </c>
    </row>
    <row r="174" ht="16.5" customHeight="1" spans="1:20">
      <c r="A174" s="29" t="s">
        <v>352</v>
      </c>
      <c r="B174" s="30"/>
      <c r="C174" s="30"/>
      <c r="D174" s="30"/>
      <c r="E174" s="53"/>
      <c r="F174" s="30"/>
      <c r="G174" s="27"/>
      <c r="H174" s="28"/>
      <c r="I174" s="30">
        <v>366</v>
      </c>
      <c r="J174" s="27"/>
      <c r="K174" s="31"/>
      <c r="Q174" s="43"/>
      <c r="R174" s="30">
        <v>196.76</v>
      </c>
      <c r="S174" s="30"/>
      <c r="T174" s="42">
        <f t="shared" si="11"/>
        <v>196.76</v>
      </c>
    </row>
    <row r="175" ht="16.5" hidden="1" customHeight="1" spans="1:20">
      <c r="A175" s="29" t="s">
        <v>353</v>
      </c>
      <c r="B175" s="30"/>
      <c r="C175" s="30"/>
      <c r="D175" s="30"/>
      <c r="E175" s="53"/>
      <c r="F175" s="30"/>
      <c r="G175" s="27"/>
      <c r="H175" s="28"/>
      <c r="I175" s="30"/>
      <c r="J175" s="27"/>
      <c r="K175" s="31"/>
      <c r="Q175" s="43"/>
      <c r="R175" s="30">
        <v>70</v>
      </c>
      <c r="S175" s="30"/>
      <c r="T175" s="42">
        <f t="shared" si="11"/>
        <v>70</v>
      </c>
    </row>
    <row r="176" ht="16.5" customHeight="1" spans="1:20">
      <c r="A176" s="29" t="s">
        <v>354</v>
      </c>
      <c r="B176" s="30"/>
      <c r="C176" s="30"/>
      <c r="D176" s="30"/>
      <c r="E176" s="53"/>
      <c r="F176" s="30"/>
      <c r="G176" s="27"/>
      <c r="H176" s="28"/>
      <c r="I176" s="30">
        <v>190</v>
      </c>
      <c r="J176" s="27"/>
      <c r="K176" s="31"/>
      <c r="Q176" s="43"/>
      <c r="R176" s="30">
        <v>401.86</v>
      </c>
      <c r="S176" s="30"/>
      <c r="T176" s="42">
        <f t="shared" si="11"/>
        <v>401.86</v>
      </c>
    </row>
    <row r="177" ht="16.5" hidden="1" customHeight="1" spans="1:20">
      <c r="A177" s="29" t="s">
        <v>361</v>
      </c>
      <c r="B177" s="30"/>
      <c r="C177" s="30"/>
      <c r="D177" s="30"/>
      <c r="E177" s="53"/>
      <c r="F177" s="30"/>
      <c r="G177" s="27"/>
      <c r="H177" s="28"/>
      <c r="I177" s="30"/>
      <c r="J177" s="27"/>
      <c r="K177" s="31"/>
      <c r="Q177" s="43"/>
      <c r="R177" s="30"/>
      <c r="S177" s="30"/>
      <c r="T177" s="42"/>
    </row>
    <row r="178" ht="16.5" hidden="1" customHeight="1" spans="1:20">
      <c r="A178" s="29" t="s">
        <v>423</v>
      </c>
      <c r="B178" s="30"/>
      <c r="C178" s="30"/>
      <c r="D178" s="30"/>
      <c r="E178" s="53"/>
      <c r="F178" s="30"/>
      <c r="G178" s="27"/>
      <c r="H178" s="28"/>
      <c r="I178" s="30"/>
      <c r="J178" s="27"/>
      <c r="K178" s="31"/>
      <c r="Q178" s="43"/>
      <c r="R178" s="30"/>
      <c r="S178" s="30"/>
      <c r="T178" s="42"/>
    </row>
    <row r="179" ht="16.5" customHeight="1" spans="1:16384">
      <c r="A179" s="45" t="s">
        <v>161</v>
      </c>
      <c r="B179" s="54">
        <v>56</v>
      </c>
      <c r="C179" s="54">
        <v>56</v>
      </c>
      <c r="D179" s="54">
        <v>37</v>
      </c>
      <c r="E179" s="55">
        <f>D179/C179*100</f>
        <v>66.0714285714286</v>
      </c>
      <c r="F179" s="46"/>
      <c r="G179" s="51"/>
      <c r="H179" s="49"/>
      <c r="I179" s="46">
        <f>SUM(I180:I185)</f>
        <v>375</v>
      </c>
      <c r="J179" s="51">
        <f>I179-B179</f>
        <v>319</v>
      </c>
      <c r="K179" s="47">
        <f>J179/B179*100</f>
        <v>569.642857142857</v>
      </c>
      <c r="L179" s="50"/>
      <c r="Q179" s="43"/>
      <c r="R179" s="30">
        <v>0</v>
      </c>
      <c r="S179" s="30">
        <v>0</v>
      </c>
      <c r="T179" s="42">
        <f t="shared" si="11"/>
        <v>0</v>
      </c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0"/>
      <c r="BI179" s="50"/>
      <c r="BJ179" s="50"/>
      <c r="BK179" s="50"/>
      <c r="BL179" s="50"/>
      <c r="BM179" s="50"/>
      <c r="BN179" s="50"/>
      <c r="BO179" s="50"/>
      <c r="BP179" s="50"/>
      <c r="BQ179" s="50"/>
      <c r="BR179" s="50"/>
      <c r="BS179" s="50"/>
      <c r="BT179" s="50"/>
      <c r="BU179" s="50"/>
      <c r="BV179" s="50"/>
      <c r="BW179" s="50"/>
      <c r="BX179" s="50"/>
      <c r="BY179" s="50"/>
      <c r="BZ179" s="50"/>
      <c r="CA179" s="50"/>
      <c r="CB179" s="50"/>
      <c r="CC179" s="50"/>
      <c r="CD179" s="50"/>
      <c r="CE179" s="50"/>
      <c r="CF179" s="50"/>
      <c r="CG179" s="50"/>
      <c r="CH179" s="50"/>
      <c r="CI179" s="50"/>
      <c r="CJ179" s="50"/>
      <c r="CK179" s="50"/>
      <c r="CL179" s="50"/>
      <c r="CM179" s="50"/>
      <c r="CN179" s="50"/>
      <c r="CO179" s="50"/>
      <c r="CP179" s="50"/>
      <c r="CQ179" s="50"/>
      <c r="CR179" s="50"/>
      <c r="CS179" s="50"/>
      <c r="CT179" s="50"/>
      <c r="CU179" s="50"/>
      <c r="CV179" s="50"/>
      <c r="CW179" s="50"/>
      <c r="CX179" s="50"/>
      <c r="CY179" s="50"/>
      <c r="CZ179" s="50"/>
      <c r="DA179" s="50"/>
      <c r="DB179" s="50"/>
      <c r="DC179" s="50"/>
      <c r="DD179" s="50"/>
      <c r="DE179" s="50"/>
      <c r="DF179" s="50"/>
      <c r="DG179" s="50"/>
      <c r="DH179" s="50"/>
      <c r="DI179" s="50"/>
      <c r="DJ179" s="50"/>
      <c r="DK179" s="50"/>
      <c r="DL179" s="50"/>
      <c r="DM179" s="50"/>
      <c r="DN179" s="50"/>
      <c r="DO179" s="50"/>
      <c r="DP179" s="50"/>
      <c r="DQ179" s="50"/>
      <c r="DR179" s="50"/>
      <c r="DS179" s="50"/>
      <c r="DT179" s="50"/>
      <c r="DU179" s="50"/>
      <c r="DV179" s="50"/>
      <c r="DW179" s="50"/>
      <c r="DX179" s="50"/>
      <c r="DY179" s="50"/>
      <c r="DZ179" s="50"/>
      <c r="EA179" s="50"/>
      <c r="EB179" s="50"/>
      <c r="EC179" s="50"/>
      <c r="ED179" s="50"/>
      <c r="EE179" s="50"/>
      <c r="EF179" s="50"/>
      <c r="EG179" s="50"/>
      <c r="EH179" s="50"/>
      <c r="EI179" s="50"/>
      <c r="EJ179" s="50"/>
      <c r="EK179" s="50"/>
      <c r="EL179" s="50"/>
      <c r="EM179" s="50"/>
      <c r="EN179" s="50"/>
      <c r="EO179" s="50"/>
      <c r="EP179" s="50"/>
      <c r="EQ179" s="50"/>
      <c r="ER179" s="50"/>
      <c r="ES179" s="50"/>
      <c r="ET179" s="50"/>
      <c r="EU179" s="50"/>
      <c r="EV179" s="50"/>
      <c r="EW179" s="50"/>
      <c r="EX179" s="50"/>
      <c r="EY179" s="50"/>
      <c r="EZ179" s="50"/>
      <c r="FA179" s="50"/>
      <c r="FB179" s="50"/>
      <c r="FC179" s="50"/>
      <c r="FD179" s="50"/>
      <c r="FE179" s="50"/>
      <c r="FF179" s="50"/>
      <c r="FG179" s="50"/>
      <c r="FH179" s="50"/>
      <c r="FI179" s="50"/>
      <c r="FJ179" s="50"/>
      <c r="FK179" s="50"/>
      <c r="FL179" s="50"/>
      <c r="FM179" s="50"/>
      <c r="FN179" s="50"/>
      <c r="FO179" s="50"/>
      <c r="FP179" s="50"/>
      <c r="FQ179" s="50"/>
      <c r="FR179" s="50"/>
      <c r="FS179" s="50"/>
      <c r="FT179" s="50"/>
      <c r="FU179" s="50"/>
      <c r="FV179" s="50"/>
      <c r="FW179" s="50"/>
      <c r="FX179" s="50"/>
      <c r="FY179" s="50"/>
      <c r="FZ179" s="50"/>
      <c r="GA179" s="50"/>
      <c r="GB179" s="50"/>
      <c r="GC179" s="50"/>
      <c r="GD179" s="50"/>
      <c r="GE179" s="50"/>
      <c r="GF179" s="50"/>
      <c r="GG179" s="50"/>
      <c r="GH179" s="50"/>
      <c r="GI179" s="50"/>
      <c r="GJ179" s="50"/>
      <c r="GK179" s="50"/>
      <c r="GL179" s="50"/>
      <c r="GM179" s="50"/>
      <c r="GN179" s="50"/>
      <c r="GO179" s="50"/>
      <c r="GP179" s="50"/>
      <c r="GQ179" s="50"/>
      <c r="GR179" s="50"/>
      <c r="GS179" s="50"/>
      <c r="GT179" s="50"/>
      <c r="GU179" s="50"/>
      <c r="GV179" s="50"/>
      <c r="GW179" s="50"/>
      <c r="GX179" s="50"/>
      <c r="GY179" s="50"/>
      <c r="GZ179" s="50"/>
      <c r="HA179" s="50"/>
      <c r="HB179" s="50"/>
      <c r="HC179" s="50"/>
      <c r="HD179" s="50"/>
      <c r="HE179" s="50"/>
      <c r="HF179" s="50"/>
      <c r="HG179" s="50"/>
      <c r="HH179" s="50"/>
      <c r="HI179" s="50"/>
      <c r="HJ179" s="50"/>
      <c r="HK179" s="50"/>
      <c r="HL179" s="50"/>
      <c r="HM179" s="50"/>
      <c r="HN179" s="50"/>
      <c r="HO179" s="50"/>
      <c r="HP179" s="50"/>
      <c r="HQ179" s="50"/>
      <c r="HR179" s="50"/>
      <c r="HS179" s="50"/>
      <c r="HT179" s="50"/>
      <c r="HU179" s="50"/>
      <c r="HV179" s="50"/>
      <c r="HW179" s="50"/>
      <c r="HX179" s="50"/>
      <c r="HY179" s="50"/>
      <c r="HZ179" s="50"/>
      <c r="IA179" s="50"/>
      <c r="IB179" s="50"/>
      <c r="IC179" s="50"/>
      <c r="ID179" s="50"/>
      <c r="IE179" s="50"/>
      <c r="IF179" s="50"/>
      <c r="IG179" s="50"/>
      <c r="IH179" s="50"/>
      <c r="II179" s="50"/>
      <c r="IJ179" s="50"/>
      <c r="IK179" s="50"/>
      <c r="IL179" s="50"/>
      <c r="IM179" s="50"/>
      <c r="IN179" s="50"/>
      <c r="IO179" s="50"/>
      <c r="IP179" s="50"/>
      <c r="IQ179" s="50"/>
      <c r="IR179" s="50"/>
      <c r="IS179" s="50"/>
      <c r="IT179" s="50"/>
      <c r="IU179" s="50"/>
      <c r="IV179" s="50"/>
      <c r="IX179" s="50"/>
      <c r="IZ179" s="50"/>
      <c r="JA179" s="50"/>
      <c r="JB179" s="50"/>
      <c r="JC179" s="50"/>
      <c r="JD179" s="50"/>
      <c r="JE179" s="50"/>
      <c r="JF179" s="50"/>
      <c r="JG179" s="50"/>
      <c r="JL179" s="50"/>
      <c r="JM179" s="50"/>
      <c r="JN179" s="50"/>
      <c r="JO179" s="50"/>
      <c r="JP179" s="50"/>
      <c r="JQ179" s="50"/>
      <c r="JR179" s="50"/>
      <c r="JS179" s="50"/>
      <c r="JT179" s="50"/>
      <c r="JU179" s="50"/>
      <c r="JV179" s="50"/>
      <c r="JW179" s="50"/>
      <c r="JX179" s="50"/>
      <c r="JY179" s="50"/>
      <c r="JZ179" s="50"/>
      <c r="KA179" s="50"/>
      <c r="KB179" s="50"/>
      <c r="KC179" s="50"/>
      <c r="KD179" s="50"/>
      <c r="KE179" s="50"/>
      <c r="KF179" s="50"/>
      <c r="KG179" s="50"/>
      <c r="KH179" s="50"/>
      <c r="KI179" s="50"/>
      <c r="KJ179" s="50"/>
      <c r="KK179" s="50"/>
      <c r="KL179" s="50"/>
      <c r="KM179" s="50"/>
      <c r="KN179" s="50"/>
      <c r="KO179" s="50"/>
      <c r="KP179" s="50"/>
      <c r="KQ179" s="50"/>
      <c r="KR179" s="50"/>
      <c r="KS179" s="50"/>
      <c r="KT179" s="50"/>
      <c r="KU179" s="50"/>
      <c r="KV179" s="50"/>
      <c r="KW179" s="50"/>
      <c r="KX179" s="50"/>
      <c r="KY179" s="50"/>
      <c r="KZ179" s="50"/>
      <c r="LA179" s="50"/>
      <c r="LB179" s="50"/>
      <c r="LC179" s="50"/>
      <c r="LD179" s="50"/>
      <c r="LE179" s="50"/>
      <c r="LF179" s="50"/>
      <c r="LG179" s="50"/>
      <c r="LH179" s="50"/>
      <c r="LI179" s="50"/>
      <c r="LJ179" s="50"/>
      <c r="LK179" s="50"/>
      <c r="LL179" s="50"/>
      <c r="LM179" s="50"/>
      <c r="LN179" s="50"/>
      <c r="LO179" s="50"/>
      <c r="LP179" s="50"/>
      <c r="LQ179" s="50"/>
      <c r="LR179" s="50"/>
      <c r="LS179" s="50"/>
      <c r="LT179" s="50"/>
      <c r="LU179" s="50"/>
      <c r="LV179" s="50"/>
      <c r="LW179" s="50"/>
      <c r="LX179" s="50"/>
      <c r="LY179" s="50"/>
      <c r="LZ179" s="50"/>
      <c r="MA179" s="50"/>
      <c r="MB179" s="50"/>
      <c r="MC179" s="50"/>
      <c r="MD179" s="50"/>
      <c r="ME179" s="50"/>
      <c r="MF179" s="50"/>
      <c r="MG179" s="50"/>
      <c r="MH179" s="50"/>
      <c r="MI179" s="50"/>
      <c r="MJ179" s="50"/>
      <c r="MK179" s="50"/>
      <c r="ML179" s="50"/>
      <c r="MM179" s="50"/>
      <c r="MN179" s="50"/>
      <c r="MO179" s="50"/>
      <c r="MP179" s="50"/>
      <c r="MQ179" s="50"/>
      <c r="MR179" s="50"/>
      <c r="MS179" s="50"/>
      <c r="MT179" s="50"/>
      <c r="MU179" s="50"/>
      <c r="MV179" s="50"/>
      <c r="MW179" s="50"/>
      <c r="MX179" s="50"/>
      <c r="MY179" s="50"/>
      <c r="MZ179" s="50"/>
      <c r="NA179" s="50"/>
      <c r="NB179" s="50"/>
      <c r="NC179" s="50"/>
      <c r="ND179" s="50"/>
      <c r="NE179" s="50"/>
      <c r="NF179" s="50"/>
      <c r="NG179" s="50"/>
      <c r="NH179" s="50"/>
      <c r="NI179" s="50"/>
      <c r="NJ179" s="50"/>
      <c r="NK179" s="50"/>
      <c r="NL179" s="50"/>
      <c r="NM179" s="50"/>
      <c r="NN179" s="50"/>
      <c r="NO179" s="50"/>
      <c r="NP179" s="50"/>
      <c r="NQ179" s="50"/>
      <c r="NR179" s="50"/>
      <c r="NS179" s="50"/>
      <c r="NT179" s="50"/>
      <c r="NU179" s="50"/>
      <c r="NV179" s="50"/>
      <c r="NW179" s="50"/>
      <c r="NX179" s="50"/>
      <c r="NY179" s="50"/>
      <c r="NZ179" s="50"/>
      <c r="OA179" s="50"/>
      <c r="OB179" s="50"/>
      <c r="OC179" s="50"/>
      <c r="OD179" s="50"/>
      <c r="OE179" s="50"/>
      <c r="OF179" s="50"/>
      <c r="OG179" s="50"/>
      <c r="OH179" s="50"/>
      <c r="OI179" s="50"/>
      <c r="OJ179" s="50"/>
      <c r="OK179" s="50"/>
      <c r="OL179" s="50"/>
      <c r="OM179" s="50"/>
      <c r="ON179" s="50"/>
      <c r="OO179" s="50"/>
      <c r="OP179" s="50"/>
      <c r="OQ179" s="50"/>
      <c r="OR179" s="50"/>
      <c r="OS179" s="50"/>
      <c r="OT179" s="50"/>
      <c r="OU179" s="50"/>
      <c r="OV179" s="50"/>
      <c r="OW179" s="50"/>
      <c r="OX179" s="50"/>
      <c r="OY179" s="50"/>
      <c r="OZ179" s="50"/>
      <c r="PA179" s="50"/>
      <c r="PB179" s="50"/>
      <c r="PC179" s="50"/>
      <c r="PD179" s="50"/>
      <c r="PE179" s="50"/>
      <c r="PF179" s="50"/>
      <c r="PG179" s="50"/>
      <c r="PH179" s="50"/>
      <c r="PI179" s="50"/>
      <c r="PJ179" s="50"/>
      <c r="PK179" s="50"/>
      <c r="PL179" s="50"/>
      <c r="PM179" s="50"/>
      <c r="PN179" s="50"/>
      <c r="PO179" s="50"/>
      <c r="PP179" s="50"/>
      <c r="PQ179" s="50"/>
      <c r="PR179" s="50"/>
      <c r="PS179" s="50"/>
      <c r="PT179" s="50"/>
      <c r="PU179" s="50"/>
      <c r="PV179" s="50"/>
      <c r="PW179" s="50"/>
      <c r="PX179" s="50"/>
      <c r="PY179" s="50"/>
      <c r="PZ179" s="50"/>
      <c r="QA179" s="50"/>
      <c r="QB179" s="50"/>
      <c r="QC179" s="50"/>
      <c r="QD179" s="50"/>
      <c r="QE179" s="50"/>
      <c r="QF179" s="50"/>
      <c r="QG179" s="50"/>
      <c r="QH179" s="50"/>
      <c r="QI179" s="50"/>
      <c r="QJ179" s="50"/>
      <c r="QK179" s="50"/>
      <c r="QL179" s="50"/>
      <c r="QM179" s="50"/>
      <c r="QN179" s="50"/>
      <c r="QO179" s="50"/>
      <c r="QP179" s="50"/>
      <c r="QQ179" s="50"/>
      <c r="QR179" s="50"/>
      <c r="QS179" s="50"/>
      <c r="QT179" s="50"/>
      <c r="QU179" s="50"/>
      <c r="QV179" s="50"/>
      <c r="QW179" s="50"/>
      <c r="QX179" s="50"/>
      <c r="QY179" s="50"/>
      <c r="QZ179" s="50"/>
      <c r="RA179" s="50"/>
      <c r="RB179" s="50"/>
      <c r="RC179" s="50"/>
      <c r="RD179" s="50"/>
      <c r="RE179" s="50"/>
      <c r="RF179" s="50"/>
      <c r="RG179" s="50"/>
      <c r="RH179" s="50"/>
      <c r="RI179" s="50"/>
      <c r="RJ179" s="50"/>
      <c r="RK179" s="50"/>
      <c r="RL179" s="50"/>
      <c r="RM179" s="50"/>
      <c r="RN179" s="50"/>
      <c r="RO179" s="50"/>
      <c r="RP179" s="50"/>
      <c r="RQ179" s="50"/>
      <c r="RR179" s="50"/>
      <c r="RS179" s="50"/>
      <c r="RT179" s="50"/>
      <c r="RU179" s="50"/>
      <c r="RV179" s="50"/>
      <c r="RW179" s="50"/>
      <c r="RX179" s="50"/>
      <c r="RY179" s="50"/>
      <c r="RZ179" s="50"/>
      <c r="SA179" s="50"/>
      <c r="SB179" s="50"/>
      <c r="SC179" s="50"/>
      <c r="SD179" s="50"/>
      <c r="SE179" s="50"/>
      <c r="SF179" s="50"/>
      <c r="SG179" s="50"/>
      <c r="SH179" s="50"/>
      <c r="SI179" s="50"/>
      <c r="SJ179" s="50"/>
      <c r="SK179" s="50"/>
      <c r="SL179" s="50"/>
      <c r="SM179" s="50"/>
      <c r="SN179" s="50"/>
      <c r="SO179" s="50"/>
      <c r="SP179" s="50"/>
      <c r="SQ179" s="50"/>
      <c r="SR179" s="50"/>
      <c r="ST179" s="50"/>
      <c r="SV179" s="50"/>
      <c r="SW179" s="50"/>
      <c r="SX179" s="50"/>
      <c r="SY179" s="50"/>
      <c r="SZ179" s="50"/>
      <c r="TA179" s="50"/>
      <c r="TB179" s="50"/>
      <c r="TC179" s="50"/>
      <c r="TH179" s="50"/>
      <c r="TI179" s="50"/>
      <c r="TJ179" s="50"/>
      <c r="TK179" s="50"/>
      <c r="TL179" s="50"/>
      <c r="TM179" s="50"/>
      <c r="TN179" s="50"/>
      <c r="TO179" s="50"/>
      <c r="TP179" s="50"/>
      <c r="TQ179" s="50"/>
      <c r="TR179" s="50"/>
      <c r="TS179" s="50"/>
      <c r="TT179" s="50"/>
      <c r="TU179" s="50"/>
      <c r="TV179" s="50"/>
      <c r="TW179" s="50"/>
      <c r="TX179" s="50"/>
      <c r="TY179" s="50"/>
      <c r="TZ179" s="50"/>
      <c r="UA179" s="50"/>
      <c r="UB179" s="50"/>
      <c r="UC179" s="50"/>
      <c r="UD179" s="50"/>
      <c r="UE179" s="50"/>
      <c r="UF179" s="50"/>
      <c r="UG179" s="50"/>
      <c r="UH179" s="50"/>
      <c r="UI179" s="50"/>
      <c r="UJ179" s="50"/>
      <c r="UK179" s="50"/>
      <c r="UL179" s="50"/>
      <c r="UM179" s="50"/>
      <c r="UN179" s="50"/>
      <c r="UO179" s="50"/>
      <c r="UP179" s="50"/>
      <c r="UQ179" s="50"/>
      <c r="UR179" s="50"/>
      <c r="US179" s="50"/>
      <c r="UT179" s="50"/>
      <c r="UU179" s="50"/>
      <c r="UV179" s="50"/>
      <c r="UW179" s="50"/>
      <c r="UX179" s="50"/>
      <c r="UY179" s="50"/>
      <c r="UZ179" s="50"/>
      <c r="VA179" s="50"/>
      <c r="VB179" s="50"/>
      <c r="VC179" s="50"/>
      <c r="VD179" s="50"/>
      <c r="VE179" s="50"/>
      <c r="VF179" s="50"/>
      <c r="VG179" s="50"/>
      <c r="VH179" s="50"/>
      <c r="VI179" s="50"/>
      <c r="VJ179" s="50"/>
      <c r="VK179" s="50"/>
      <c r="VL179" s="50"/>
      <c r="VM179" s="50"/>
      <c r="VN179" s="50"/>
      <c r="VO179" s="50"/>
      <c r="VP179" s="50"/>
      <c r="VQ179" s="50"/>
      <c r="VR179" s="50"/>
      <c r="VS179" s="50"/>
      <c r="VT179" s="50"/>
      <c r="VU179" s="50"/>
      <c r="VV179" s="50"/>
      <c r="VW179" s="50"/>
      <c r="VX179" s="50"/>
      <c r="VY179" s="50"/>
      <c r="VZ179" s="50"/>
      <c r="WA179" s="50"/>
      <c r="WB179" s="50"/>
      <c r="WC179" s="50"/>
      <c r="WD179" s="50"/>
      <c r="WE179" s="50"/>
      <c r="WF179" s="50"/>
      <c r="WG179" s="50"/>
      <c r="WH179" s="50"/>
      <c r="WI179" s="50"/>
      <c r="WJ179" s="50"/>
      <c r="WK179" s="50"/>
      <c r="WL179" s="50"/>
      <c r="WM179" s="50"/>
      <c r="WN179" s="50"/>
      <c r="WO179" s="50"/>
      <c r="WP179" s="50"/>
      <c r="WQ179" s="50"/>
      <c r="WR179" s="50"/>
      <c r="WS179" s="50"/>
      <c r="WT179" s="50"/>
      <c r="WU179" s="50"/>
      <c r="WV179" s="50"/>
      <c r="WW179" s="50"/>
      <c r="WX179" s="50"/>
      <c r="WY179" s="50"/>
      <c r="WZ179" s="50"/>
      <c r="XA179" s="50"/>
      <c r="XB179" s="50"/>
      <c r="XC179" s="50"/>
      <c r="XD179" s="50"/>
      <c r="XE179" s="50"/>
      <c r="XF179" s="50"/>
      <c r="XG179" s="50"/>
      <c r="XH179" s="50"/>
      <c r="XI179" s="50"/>
      <c r="XJ179" s="50"/>
      <c r="XK179" s="50"/>
      <c r="XL179" s="50"/>
      <c r="XM179" s="50"/>
      <c r="XN179" s="50"/>
      <c r="XO179" s="50"/>
      <c r="XP179" s="50"/>
      <c r="XQ179" s="50"/>
      <c r="XR179" s="50"/>
      <c r="XS179" s="50"/>
      <c r="XT179" s="50"/>
      <c r="XU179" s="50"/>
      <c r="XV179" s="50"/>
      <c r="XW179" s="50"/>
      <c r="XX179" s="50"/>
      <c r="XY179" s="50"/>
      <c r="XZ179" s="50"/>
      <c r="YA179" s="50"/>
      <c r="YB179" s="50"/>
      <c r="YC179" s="50"/>
      <c r="YD179" s="50"/>
      <c r="YE179" s="50"/>
      <c r="YF179" s="50"/>
      <c r="YG179" s="50"/>
      <c r="YH179" s="50"/>
      <c r="YI179" s="50"/>
      <c r="YJ179" s="50"/>
      <c r="YK179" s="50"/>
      <c r="YL179" s="50"/>
      <c r="YM179" s="50"/>
      <c r="YN179" s="50"/>
      <c r="YO179" s="50"/>
      <c r="YP179" s="50"/>
      <c r="YQ179" s="50"/>
      <c r="YR179" s="50"/>
      <c r="YS179" s="50"/>
      <c r="YT179" s="50"/>
      <c r="YU179" s="50"/>
      <c r="YV179" s="50"/>
      <c r="YW179" s="50"/>
      <c r="YX179" s="50"/>
      <c r="YY179" s="50"/>
      <c r="YZ179" s="50"/>
      <c r="ZA179" s="50"/>
      <c r="ZB179" s="50"/>
      <c r="ZC179" s="50"/>
      <c r="ZD179" s="50"/>
      <c r="ZE179" s="50"/>
      <c r="ZF179" s="50"/>
      <c r="ZG179" s="50"/>
      <c r="ZH179" s="50"/>
      <c r="ZI179" s="50"/>
      <c r="ZJ179" s="50"/>
      <c r="ZK179" s="50"/>
      <c r="ZL179" s="50"/>
      <c r="ZM179" s="50"/>
      <c r="ZN179" s="50"/>
      <c r="ZO179" s="50"/>
      <c r="ZP179" s="50"/>
      <c r="ZQ179" s="50"/>
      <c r="ZR179" s="50"/>
      <c r="ZS179" s="50"/>
      <c r="ZT179" s="50"/>
      <c r="ZU179" s="50"/>
      <c r="ZV179" s="50"/>
      <c r="ZW179" s="50"/>
      <c r="ZX179" s="50"/>
      <c r="ZY179" s="50"/>
      <c r="ZZ179" s="50"/>
      <c r="AAA179" s="50"/>
      <c r="AAB179" s="50"/>
      <c r="AAC179" s="50"/>
      <c r="AAD179" s="50"/>
      <c r="AAE179" s="50"/>
      <c r="AAF179" s="50"/>
      <c r="AAG179" s="50"/>
      <c r="AAH179" s="50"/>
      <c r="AAI179" s="50"/>
      <c r="AAJ179" s="50"/>
      <c r="AAK179" s="50"/>
      <c r="AAL179" s="50"/>
      <c r="AAM179" s="50"/>
      <c r="AAN179" s="50"/>
      <c r="AAO179" s="50"/>
      <c r="AAP179" s="50"/>
      <c r="AAQ179" s="50"/>
      <c r="AAR179" s="50"/>
      <c r="AAS179" s="50"/>
      <c r="AAT179" s="50"/>
      <c r="AAU179" s="50"/>
      <c r="AAV179" s="50"/>
      <c r="AAW179" s="50"/>
      <c r="AAX179" s="50"/>
      <c r="AAY179" s="50"/>
      <c r="AAZ179" s="50"/>
      <c r="ABA179" s="50"/>
      <c r="ABB179" s="50"/>
      <c r="ABC179" s="50"/>
      <c r="ABD179" s="50"/>
      <c r="ABE179" s="50"/>
      <c r="ABF179" s="50"/>
      <c r="ABG179" s="50"/>
      <c r="ABH179" s="50"/>
      <c r="ABI179" s="50"/>
      <c r="ABJ179" s="50"/>
      <c r="ABK179" s="50"/>
      <c r="ABL179" s="50"/>
      <c r="ABM179" s="50"/>
      <c r="ABN179" s="50"/>
      <c r="ABO179" s="50"/>
      <c r="ABP179" s="50"/>
      <c r="ABQ179" s="50"/>
      <c r="ABR179" s="50"/>
      <c r="ABS179" s="50"/>
      <c r="ABT179" s="50"/>
      <c r="ABU179" s="50"/>
      <c r="ABV179" s="50"/>
      <c r="ABW179" s="50"/>
      <c r="ABX179" s="50"/>
      <c r="ABY179" s="50"/>
      <c r="ABZ179" s="50"/>
      <c r="ACA179" s="50"/>
      <c r="ACB179" s="50"/>
      <c r="ACC179" s="50"/>
      <c r="ACD179" s="50"/>
      <c r="ACE179" s="50"/>
      <c r="ACF179" s="50"/>
      <c r="ACG179" s="50"/>
      <c r="ACH179" s="50"/>
      <c r="ACI179" s="50"/>
      <c r="ACJ179" s="50"/>
      <c r="ACK179" s="50"/>
      <c r="ACL179" s="50"/>
      <c r="ACM179" s="50"/>
      <c r="ACN179" s="50"/>
      <c r="ACP179" s="50"/>
      <c r="ACR179" s="50"/>
      <c r="ACS179" s="50"/>
      <c r="ACT179" s="50"/>
      <c r="ACU179" s="50"/>
      <c r="ACV179" s="50"/>
      <c r="ACW179" s="50"/>
      <c r="ACX179" s="50"/>
      <c r="ACY179" s="50"/>
      <c r="ADD179" s="50"/>
      <c r="ADE179" s="50"/>
      <c r="ADF179" s="50"/>
      <c r="ADG179" s="50"/>
      <c r="ADH179" s="50"/>
      <c r="ADI179" s="50"/>
      <c r="ADJ179" s="50"/>
      <c r="ADK179" s="50"/>
      <c r="ADL179" s="50"/>
      <c r="ADM179" s="50"/>
      <c r="ADN179" s="50"/>
      <c r="ADO179" s="50"/>
      <c r="ADP179" s="50"/>
      <c r="ADQ179" s="50"/>
      <c r="ADR179" s="50"/>
      <c r="ADS179" s="50"/>
      <c r="ADT179" s="50"/>
      <c r="ADU179" s="50"/>
      <c r="ADV179" s="50"/>
      <c r="ADW179" s="50"/>
      <c r="ADX179" s="50"/>
      <c r="ADY179" s="50"/>
      <c r="ADZ179" s="50"/>
      <c r="AEA179" s="50"/>
      <c r="AEB179" s="50"/>
      <c r="AEC179" s="50"/>
      <c r="AED179" s="50"/>
      <c r="AEE179" s="50"/>
      <c r="AEF179" s="50"/>
      <c r="AEG179" s="50"/>
      <c r="AEH179" s="50"/>
      <c r="AEI179" s="50"/>
      <c r="AEJ179" s="50"/>
      <c r="AEK179" s="50"/>
      <c r="AEL179" s="50"/>
      <c r="AEM179" s="50"/>
      <c r="AEN179" s="50"/>
      <c r="AEO179" s="50"/>
      <c r="AEP179" s="50"/>
      <c r="AEQ179" s="50"/>
      <c r="AER179" s="50"/>
      <c r="AES179" s="50"/>
      <c r="AET179" s="50"/>
      <c r="AEU179" s="50"/>
      <c r="AEV179" s="50"/>
      <c r="AEW179" s="50"/>
      <c r="AEX179" s="50"/>
      <c r="AEY179" s="50"/>
      <c r="AEZ179" s="50"/>
      <c r="AFA179" s="50"/>
      <c r="AFB179" s="50"/>
      <c r="AFC179" s="50"/>
      <c r="AFD179" s="50"/>
      <c r="AFE179" s="50"/>
      <c r="AFF179" s="50"/>
      <c r="AFG179" s="50"/>
      <c r="AFH179" s="50"/>
      <c r="AFI179" s="50"/>
      <c r="AFJ179" s="50"/>
      <c r="AFK179" s="50"/>
      <c r="AFL179" s="50"/>
      <c r="AFM179" s="50"/>
      <c r="AFN179" s="50"/>
      <c r="AFO179" s="50"/>
      <c r="AFP179" s="50"/>
      <c r="AFQ179" s="50"/>
      <c r="AFR179" s="50"/>
      <c r="AFS179" s="50"/>
      <c r="AFT179" s="50"/>
      <c r="AFU179" s="50"/>
      <c r="AFV179" s="50"/>
      <c r="AFW179" s="50"/>
      <c r="AFX179" s="50"/>
      <c r="AFY179" s="50"/>
      <c r="AFZ179" s="50"/>
      <c r="AGA179" s="50"/>
      <c r="AGB179" s="50"/>
      <c r="AGC179" s="50"/>
      <c r="AGD179" s="50"/>
      <c r="AGE179" s="50"/>
      <c r="AGF179" s="50"/>
      <c r="AGG179" s="50"/>
      <c r="AGH179" s="50"/>
      <c r="AGI179" s="50"/>
      <c r="AGJ179" s="50"/>
      <c r="AGK179" s="50"/>
      <c r="AGL179" s="50"/>
      <c r="AGM179" s="50"/>
      <c r="AGN179" s="50"/>
      <c r="AGO179" s="50"/>
      <c r="AGP179" s="50"/>
      <c r="AGQ179" s="50"/>
      <c r="AGR179" s="50"/>
      <c r="AGS179" s="50"/>
      <c r="AGT179" s="50"/>
      <c r="AGU179" s="50"/>
      <c r="AGV179" s="50"/>
      <c r="AGW179" s="50"/>
      <c r="AGX179" s="50"/>
      <c r="AGY179" s="50"/>
      <c r="AGZ179" s="50"/>
      <c r="AHA179" s="50"/>
      <c r="AHB179" s="50"/>
      <c r="AHC179" s="50"/>
      <c r="AHD179" s="50"/>
      <c r="AHE179" s="50"/>
      <c r="AHF179" s="50"/>
      <c r="AHG179" s="50"/>
      <c r="AHH179" s="50"/>
      <c r="AHI179" s="50"/>
      <c r="AHJ179" s="50"/>
      <c r="AHK179" s="50"/>
      <c r="AHL179" s="50"/>
      <c r="AHM179" s="50"/>
      <c r="AHN179" s="50"/>
      <c r="AHO179" s="50"/>
      <c r="AHP179" s="50"/>
      <c r="AHQ179" s="50"/>
      <c r="AHR179" s="50"/>
      <c r="AHS179" s="50"/>
      <c r="AHT179" s="50"/>
      <c r="AHU179" s="50"/>
      <c r="AHV179" s="50"/>
      <c r="AHW179" s="50"/>
      <c r="AHX179" s="50"/>
      <c r="AHY179" s="50"/>
      <c r="AHZ179" s="50"/>
      <c r="AIA179" s="50"/>
      <c r="AIB179" s="50"/>
      <c r="AIC179" s="50"/>
      <c r="AID179" s="50"/>
      <c r="AIE179" s="50"/>
      <c r="AIF179" s="50"/>
      <c r="AIG179" s="50"/>
      <c r="AIH179" s="50"/>
      <c r="AII179" s="50"/>
      <c r="AIJ179" s="50"/>
      <c r="AIK179" s="50"/>
      <c r="AIL179" s="50"/>
      <c r="AIM179" s="50"/>
      <c r="AIN179" s="50"/>
      <c r="AIO179" s="50"/>
      <c r="AIP179" s="50"/>
      <c r="AIQ179" s="50"/>
      <c r="AIR179" s="50"/>
      <c r="AIS179" s="50"/>
      <c r="AIT179" s="50"/>
      <c r="AIU179" s="50"/>
      <c r="AIV179" s="50"/>
      <c r="AIW179" s="50"/>
      <c r="AIX179" s="50"/>
      <c r="AIY179" s="50"/>
      <c r="AIZ179" s="50"/>
      <c r="AJA179" s="50"/>
      <c r="AJB179" s="50"/>
      <c r="AJC179" s="50"/>
      <c r="AJD179" s="50"/>
      <c r="AJE179" s="50"/>
      <c r="AJF179" s="50"/>
      <c r="AJG179" s="50"/>
      <c r="AJH179" s="50"/>
      <c r="AJI179" s="50"/>
      <c r="AJJ179" s="50"/>
      <c r="AJK179" s="50"/>
      <c r="AJL179" s="50"/>
      <c r="AJM179" s="50"/>
      <c r="AJN179" s="50"/>
      <c r="AJO179" s="50"/>
      <c r="AJP179" s="50"/>
      <c r="AJQ179" s="50"/>
      <c r="AJR179" s="50"/>
      <c r="AJS179" s="50"/>
      <c r="AJT179" s="50"/>
      <c r="AJU179" s="50"/>
      <c r="AJV179" s="50"/>
      <c r="AJW179" s="50"/>
      <c r="AJX179" s="50"/>
      <c r="AJY179" s="50"/>
      <c r="AJZ179" s="50"/>
      <c r="AKA179" s="50"/>
      <c r="AKB179" s="50"/>
      <c r="AKC179" s="50"/>
      <c r="AKD179" s="50"/>
      <c r="AKE179" s="50"/>
      <c r="AKF179" s="50"/>
      <c r="AKG179" s="50"/>
      <c r="AKH179" s="50"/>
      <c r="AKI179" s="50"/>
      <c r="AKJ179" s="50"/>
      <c r="AKK179" s="50"/>
      <c r="AKL179" s="50"/>
      <c r="AKM179" s="50"/>
      <c r="AKN179" s="50"/>
      <c r="AKO179" s="50"/>
      <c r="AKP179" s="50"/>
      <c r="AKQ179" s="50"/>
      <c r="AKR179" s="50"/>
      <c r="AKS179" s="50"/>
      <c r="AKT179" s="50"/>
      <c r="AKU179" s="50"/>
      <c r="AKV179" s="50"/>
      <c r="AKW179" s="50"/>
      <c r="AKX179" s="50"/>
      <c r="AKY179" s="50"/>
      <c r="AKZ179" s="50"/>
      <c r="ALA179" s="50"/>
      <c r="ALB179" s="50"/>
      <c r="ALC179" s="50"/>
      <c r="ALD179" s="50"/>
      <c r="ALE179" s="50"/>
      <c r="ALF179" s="50"/>
      <c r="ALG179" s="50"/>
      <c r="ALH179" s="50"/>
      <c r="ALI179" s="50"/>
      <c r="ALJ179" s="50"/>
      <c r="ALK179" s="50"/>
      <c r="ALL179" s="50"/>
      <c r="ALM179" s="50"/>
      <c r="ALN179" s="50"/>
      <c r="ALO179" s="50"/>
      <c r="ALP179" s="50"/>
      <c r="ALQ179" s="50"/>
      <c r="ALR179" s="50"/>
      <c r="ALS179" s="50"/>
      <c r="ALT179" s="50"/>
      <c r="ALU179" s="50"/>
      <c r="ALV179" s="50"/>
      <c r="ALW179" s="50"/>
      <c r="ALX179" s="50"/>
      <c r="ALY179" s="50"/>
      <c r="ALZ179" s="50"/>
      <c r="AMA179" s="50"/>
      <c r="AMB179" s="50"/>
      <c r="AMC179" s="50"/>
      <c r="AMD179" s="50"/>
      <c r="AME179" s="50"/>
      <c r="AMF179" s="50"/>
      <c r="AMG179" s="50"/>
      <c r="AMH179" s="50"/>
      <c r="AMI179" s="50"/>
      <c r="AMJ179" s="50"/>
      <c r="AML179" s="50"/>
      <c r="AMN179" s="50"/>
      <c r="AMO179" s="50"/>
      <c r="AMP179" s="50"/>
      <c r="AMQ179" s="50"/>
      <c r="AMR179" s="50"/>
      <c r="AMS179" s="50"/>
      <c r="AMT179" s="50"/>
      <c r="AMU179" s="50"/>
      <c r="AMZ179" s="50"/>
      <c r="ANA179" s="50"/>
      <c r="ANB179" s="50"/>
      <c r="ANC179" s="50"/>
      <c r="AND179" s="50"/>
      <c r="ANE179" s="50"/>
      <c r="ANF179" s="50"/>
      <c r="ANG179" s="50"/>
      <c r="ANH179" s="50"/>
      <c r="ANI179" s="50"/>
      <c r="ANJ179" s="50"/>
      <c r="ANK179" s="50"/>
      <c r="ANL179" s="50"/>
      <c r="ANM179" s="50"/>
      <c r="ANN179" s="50"/>
      <c r="ANO179" s="50"/>
      <c r="ANP179" s="50"/>
      <c r="ANQ179" s="50"/>
      <c r="ANR179" s="50"/>
      <c r="ANS179" s="50"/>
      <c r="ANT179" s="50"/>
      <c r="ANU179" s="50"/>
      <c r="ANV179" s="50"/>
      <c r="ANW179" s="50"/>
      <c r="ANX179" s="50"/>
      <c r="ANY179" s="50"/>
      <c r="ANZ179" s="50"/>
      <c r="AOA179" s="50"/>
      <c r="AOB179" s="50"/>
      <c r="AOC179" s="50"/>
      <c r="AOD179" s="50"/>
      <c r="AOE179" s="50"/>
      <c r="AOF179" s="50"/>
      <c r="AOG179" s="50"/>
      <c r="AOH179" s="50"/>
      <c r="AOI179" s="50"/>
      <c r="AOJ179" s="50"/>
      <c r="AOK179" s="50"/>
      <c r="AOL179" s="50"/>
      <c r="AOM179" s="50"/>
      <c r="AON179" s="50"/>
      <c r="AOO179" s="50"/>
      <c r="AOP179" s="50"/>
      <c r="AOQ179" s="50"/>
      <c r="AOR179" s="50"/>
      <c r="AOS179" s="50"/>
      <c r="AOT179" s="50"/>
      <c r="AOU179" s="50"/>
      <c r="AOV179" s="50"/>
      <c r="AOW179" s="50"/>
      <c r="AOX179" s="50"/>
      <c r="AOY179" s="50"/>
      <c r="AOZ179" s="50"/>
      <c r="APA179" s="50"/>
      <c r="APB179" s="50"/>
      <c r="APC179" s="50"/>
      <c r="APD179" s="50"/>
      <c r="APE179" s="50"/>
      <c r="APF179" s="50"/>
      <c r="APG179" s="50"/>
      <c r="APH179" s="50"/>
      <c r="API179" s="50"/>
      <c r="APJ179" s="50"/>
      <c r="APK179" s="50"/>
      <c r="APL179" s="50"/>
      <c r="APM179" s="50"/>
      <c r="APN179" s="50"/>
      <c r="APO179" s="50"/>
      <c r="APP179" s="50"/>
      <c r="APQ179" s="50"/>
      <c r="APR179" s="50"/>
      <c r="APS179" s="50"/>
      <c r="APT179" s="50"/>
      <c r="APU179" s="50"/>
      <c r="APV179" s="50"/>
      <c r="APW179" s="50"/>
      <c r="APX179" s="50"/>
      <c r="APY179" s="50"/>
      <c r="APZ179" s="50"/>
      <c r="AQA179" s="50"/>
      <c r="AQB179" s="50"/>
      <c r="AQC179" s="50"/>
      <c r="AQD179" s="50"/>
      <c r="AQE179" s="50"/>
      <c r="AQF179" s="50"/>
      <c r="AQG179" s="50"/>
      <c r="AQH179" s="50"/>
      <c r="AQI179" s="50"/>
      <c r="AQJ179" s="50"/>
      <c r="AQK179" s="50"/>
      <c r="AQL179" s="50"/>
      <c r="AQM179" s="50"/>
      <c r="AQN179" s="50"/>
      <c r="AQO179" s="50"/>
      <c r="AQP179" s="50"/>
      <c r="AQQ179" s="50"/>
      <c r="AQR179" s="50"/>
      <c r="AQS179" s="50"/>
      <c r="AQT179" s="50"/>
      <c r="AQU179" s="50"/>
      <c r="AQV179" s="50"/>
      <c r="AQW179" s="50"/>
      <c r="AQX179" s="50"/>
      <c r="AQY179" s="50"/>
      <c r="AQZ179" s="50"/>
      <c r="ARA179" s="50"/>
      <c r="ARB179" s="50"/>
      <c r="ARC179" s="50"/>
      <c r="ARD179" s="50"/>
      <c r="ARE179" s="50"/>
      <c r="ARF179" s="50"/>
      <c r="ARG179" s="50"/>
      <c r="ARH179" s="50"/>
      <c r="ARI179" s="50"/>
      <c r="ARJ179" s="50"/>
      <c r="ARK179" s="50"/>
      <c r="ARL179" s="50"/>
      <c r="ARM179" s="50"/>
      <c r="ARN179" s="50"/>
      <c r="ARO179" s="50"/>
      <c r="ARP179" s="50"/>
      <c r="ARQ179" s="50"/>
      <c r="ARR179" s="50"/>
      <c r="ARS179" s="50"/>
      <c r="ART179" s="50"/>
      <c r="ARU179" s="50"/>
      <c r="ARV179" s="50"/>
      <c r="ARW179" s="50"/>
      <c r="ARX179" s="50"/>
      <c r="ARY179" s="50"/>
      <c r="ARZ179" s="50"/>
      <c r="ASA179" s="50"/>
      <c r="ASB179" s="50"/>
      <c r="ASC179" s="50"/>
      <c r="ASD179" s="50"/>
      <c r="ASE179" s="50"/>
      <c r="ASF179" s="50"/>
      <c r="ASG179" s="50"/>
      <c r="ASH179" s="50"/>
      <c r="ASI179" s="50"/>
      <c r="ASJ179" s="50"/>
      <c r="ASK179" s="50"/>
      <c r="ASL179" s="50"/>
      <c r="ASM179" s="50"/>
      <c r="ASN179" s="50"/>
      <c r="ASO179" s="50"/>
      <c r="ASP179" s="50"/>
      <c r="ASQ179" s="50"/>
      <c r="ASR179" s="50"/>
      <c r="ASS179" s="50"/>
      <c r="AST179" s="50"/>
      <c r="ASU179" s="50"/>
      <c r="ASV179" s="50"/>
      <c r="ASW179" s="50"/>
      <c r="ASX179" s="50"/>
      <c r="ASY179" s="50"/>
      <c r="ASZ179" s="50"/>
      <c r="ATA179" s="50"/>
      <c r="ATB179" s="50"/>
      <c r="ATC179" s="50"/>
      <c r="ATD179" s="50"/>
      <c r="ATE179" s="50"/>
      <c r="ATF179" s="50"/>
      <c r="ATG179" s="50"/>
      <c r="ATH179" s="50"/>
      <c r="ATI179" s="50"/>
      <c r="ATJ179" s="50"/>
      <c r="ATK179" s="50"/>
      <c r="ATL179" s="50"/>
      <c r="ATM179" s="50"/>
      <c r="ATN179" s="50"/>
      <c r="ATO179" s="50"/>
      <c r="ATP179" s="50"/>
      <c r="ATQ179" s="50"/>
      <c r="ATR179" s="50"/>
      <c r="ATS179" s="50"/>
      <c r="ATT179" s="50"/>
      <c r="ATU179" s="50"/>
      <c r="ATV179" s="50"/>
      <c r="ATW179" s="50"/>
      <c r="ATX179" s="50"/>
      <c r="ATY179" s="50"/>
      <c r="ATZ179" s="50"/>
      <c r="AUA179" s="50"/>
      <c r="AUB179" s="50"/>
      <c r="AUC179" s="50"/>
      <c r="AUD179" s="50"/>
      <c r="AUE179" s="50"/>
      <c r="AUF179" s="50"/>
      <c r="AUG179" s="50"/>
      <c r="AUH179" s="50"/>
      <c r="AUI179" s="50"/>
      <c r="AUJ179" s="50"/>
      <c r="AUK179" s="50"/>
      <c r="AUL179" s="50"/>
      <c r="AUM179" s="50"/>
      <c r="AUN179" s="50"/>
      <c r="AUO179" s="50"/>
      <c r="AUP179" s="50"/>
      <c r="AUQ179" s="50"/>
      <c r="AUR179" s="50"/>
      <c r="AUS179" s="50"/>
      <c r="AUT179" s="50"/>
      <c r="AUU179" s="50"/>
      <c r="AUV179" s="50"/>
      <c r="AUW179" s="50"/>
      <c r="AUX179" s="50"/>
      <c r="AUY179" s="50"/>
      <c r="AUZ179" s="50"/>
      <c r="AVA179" s="50"/>
      <c r="AVB179" s="50"/>
      <c r="AVC179" s="50"/>
      <c r="AVD179" s="50"/>
      <c r="AVE179" s="50"/>
      <c r="AVF179" s="50"/>
      <c r="AVG179" s="50"/>
      <c r="AVH179" s="50"/>
      <c r="AVI179" s="50"/>
      <c r="AVJ179" s="50"/>
      <c r="AVK179" s="50"/>
      <c r="AVL179" s="50"/>
      <c r="AVM179" s="50"/>
      <c r="AVN179" s="50"/>
      <c r="AVO179" s="50"/>
      <c r="AVP179" s="50"/>
      <c r="AVQ179" s="50"/>
      <c r="AVR179" s="50"/>
      <c r="AVS179" s="50"/>
      <c r="AVT179" s="50"/>
      <c r="AVU179" s="50"/>
      <c r="AVV179" s="50"/>
      <c r="AVW179" s="50"/>
      <c r="AVX179" s="50"/>
      <c r="AVY179" s="50"/>
      <c r="AVZ179" s="50"/>
      <c r="AWA179" s="50"/>
      <c r="AWB179" s="50"/>
      <c r="AWC179" s="50"/>
      <c r="AWD179" s="50"/>
      <c r="AWE179" s="50"/>
      <c r="AWF179" s="50"/>
      <c r="AWH179" s="50"/>
      <c r="AWJ179" s="50"/>
      <c r="AWK179" s="50"/>
      <c r="AWL179" s="50"/>
      <c r="AWM179" s="50"/>
      <c r="AWN179" s="50"/>
      <c r="AWO179" s="50"/>
      <c r="AWP179" s="50"/>
      <c r="AWQ179" s="50"/>
      <c r="AWV179" s="50"/>
      <c r="AWW179" s="50"/>
      <c r="AWX179" s="50"/>
      <c r="AWY179" s="50"/>
      <c r="AWZ179" s="50"/>
      <c r="AXA179" s="50"/>
      <c r="AXB179" s="50"/>
      <c r="AXC179" s="50"/>
      <c r="AXD179" s="50"/>
      <c r="AXE179" s="50"/>
      <c r="AXF179" s="50"/>
      <c r="AXG179" s="50"/>
      <c r="AXH179" s="50"/>
      <c r="AXI179" s="50"/>
      <c r="AXJ179" s="50"/>
      <c r="AXK179" s="50"/>
      <c r="AXL179" s="50"/>
      <c r="AXM179" s="50"/>
      <c r="AXN179" s="50"/>
      <c r="AXO179" s="50"/>
      <c r="AXP179" s="50"/>
      <c r="AXQ179" s="50"/>
      <c r="AXR179" s="50"/>
      <c r="AXS179" s="50"/>
      <c r="AXT179" s="50"/>
      <c r="AXU179" s="50"/>
      <c r="AXV179" s="50"/>
      <c r="AXW179" s="50"/>
      <c r="AXX179" s="50"/>
      <c r="AXY179" s="50"/>
      <c r="AXZ179" s="50"/>
      <c r="AYA179" s="50"/>
      <c r="AYB179" s="50"/>
      <c r="AYC179" s="50"/>
      <c r="AYD179" s="50"/>
      <c r="AYE179" s="50"/>
      <c r="AYF179" s="50"/>
      <c r="AYG179" s="50"/>
      <c r="AYH179" s="50"/>
      <c r="AYI179" s="50"/>
      <c r="AYJ179" s="50"/>
      <c r="AYK179" s="50"/>
      <c r="AYL179" s="50"/>
      <c r="AYM179" s="50"/>
      <c r="AYN179" s="50"/>
      <c r="AYO179" s="50"/>
      <c r="AYP179" s="50"/>
      <c r="AYQ179" s="50"/>
      <c r="AYR179" s="50"/>
      <c r="AYS179" s="50"/>
      <c r="AYT179" s="50"/>
      <c r="AYU179" s="50"/>
      <c r="AYV179" s="50"/>
      <c r="AYW179" s="50"/>
      <c r="AYX179" s="50"/>
      <c r="AYY179" s="50"/>
      <c r="AYZ179" s="50"/>
      <c r="AZA179" s="50"/>
      <c r="AZB179" s="50"/>
      <c r="AZC179" s="50"/>
      <c r="AZD179" s="50"/>
      <c r="AZE179" s="50"/>
      <c r="AZF179" s="50"/>
      <c r="AZG179" s="50"/>
      <c r="AZH179" s="50"/>
      <c r="AZI179" s="50"/>
      <c r="AZJ179" s="50"/>
      <c r="AZK179" s="50"/>
      <c r="AZL179" s="50"/>
      <c r="AZM179" s="50"/>
      <c r="AZN179" s="50"/>
      <c r="AZO179" s="50"/>
      <c r="AZP179" s="50"/>
      <c r="AZQ179" s="50"/>
      <c r="AZR179" s="50"/>
      <c r="AZS179" s="50"/>
      <c r="AZT179" s="50"/>
      <c r="AZU179" s="50"/>
      <c r="AZV179" s="50"/>
      <c r="AZW179" s="50"/>
      <c r="AZX179" s="50"/>
      <c r="AZY179" s="50"/>
      <c r="AZZ179" s="50"/>
      <c r="BAA179" s="50"/>
      <c r="BAB179" s="50"/>
      <c r="BAC179" s="50"/>
      <c r="BAD179" s="50"/>
      <c r="BAE179" s="50"/>
      <c r="BAF179" s="50"/>
      <c r="BAG179" s="50"/>
      <c r="BAH179" s="50"/>
      <c r="BAI179" s="50"/>
      <c r="BAJ179" s="50"/>
      <c r="BAK179" s="50"/>
      <c r="BAL179" s="50"/>
      <c r="BAM179" s="50"/>
      <c r="BAN179" s="50"/>
      <c r="BAO179" s="50"/>
      <c r="BAP179" s="50"/>
      <c r="BAQ179" s="50"/>
      <c r="BAR179" s="50"/>
      <c r="BAS179" s="50"/>
      <c r="BAT179" s="50"/>
      <c r="BAU179" s="50"/>
      <c r="BAV179" s="50"/>
      <c r="BAW179" s="50"/>
      <c r="BAX179" s="50"/>
      <c r="BAY179" s="50"/>
      <c r="BAZ179" s="50"/>
      <c r="BBA179" s="50"/>
      <c r="BBB179" s="50"/>
      <c r="BBC179" s="50"/>
      <c r="BBD179" s="50"/>
      <c r="BBE179" s="50"/>
      <c r="BBF179" s="50"/>
      <c r="BBG179" s="50"/>
      <c r="BBH179" s="50"/>
      <c r="BBI179" s="50"/>
      <c r="BBJ179" s="50"/>
      <c r="BBK179" s="50"/>
      <c r="BBL179" s="50"/>
      <c r="BBM179" s="50"/>
      <c r="BBN179" s="50"/>
      <c r="BBO179" s="50"/>
      <c r="BBP179" s="50"/>
      <c r="BBQ179" s="50"/>
      <c r="BBR179" s="50"/>
      <c r="BBS179" s="50"/>
      <c r="BBT179" s="50"/>
      <c r="BBU179" s="50"/>
      <c r="BBV179" s="50"/>
      <c r="BBW179" s="50"/>
      <c r="BBX179" s="50"/>
      <c r="BBY179" s="50"/>
      <c r="BBZ179" s="50"/>
      <c r="BCA179" s="50"/>
      <c r="BCB179" s="50"/>
      <c r="BCC179" s="50"/>
      <c r="BCD179" s="50"/>
      <c r="BCE179" s="50"/>
      <c r="BCF179" s="50"/>
      <c r="BCG179" s="50"/>
      <c r="BCH179" s="50"/>
      <c r="BCI179" s="50"/>
      <c r="BCJ179" s="50"/>
      <c r="BCK179" s="50"/>
      <c r="BCL179" s="50"/>
      <c r="BCM179" s="50"/>
      <c r="BCN179" s="50"/>
      <c r="BCO179" s="50"/>
      <c r="BCP179" s="50"/>
      <c r="BCQ179" s="50"/>
      <c r="BCR179" s="50"/>
      <c r="BCS179" s="50"/>
      <c r="BCT179" s="50"/>
      <c r="BCU179" s="50"/>
      <c r="BCV179" s="50"/>
      <c r="BCW179" s="50"/>
      <c r="BCX179" s="50"/>
      <c r="BCY179" s="50"/>
      <c r="BCZ179" s="50"/>
      <c r="BDA179" s="50"/>
      <c r="BDB179" s="50"/>
      <c r="BDC179" s="50"/>
      <c r="BDD179" s="50"/>
      <c r="BDE179" s="50"/>
      <c r="BDF179" s="50"/>
      <c r="BDG179" s="50"/>
      <c r="BDH179" s="50"/>
      <c r="BDI179" s="50"/>
      <c r="BDJ179" s="50"/>
      <c r="BDK179" s="50"/>
      <c r="BDL179" s="50"/>
      <c r="BDM179" s="50"/>
      <c r="BDN179" s="50"/>
      <c r="BDO179" s="50"/>
      <c r="BDP179" s="50"/>
      <c r="BDQ179" s="50"/>
      <c r="BDR179" s="50"/>
      <c r="BDS179" s="50"/>
      <c r="BDT179" s="50"/>
      <c r="BDU179" s="50"/>
      <c r="BDV179" s="50"/>
      <c r="BDW179" s="50"/>
      <c r="BDX179" s="50"/>
      <c r="BDY179" s="50"/>
      <c r="BDZ179" s="50"/>
      <c r="BEA179" s="50"/>
      <c r="BEB179" s="50"/>
      <c r="BEC179" s="50"/>
      <c r="BED179" s="50"/>
      <c r="BEE179" s="50"/>
      <c r="BEF179" s="50"/>
      <c r="BEG179" s="50"/>
      <c r="BEH179" s="50"/>
      <c r="BEI179" s="50"/>
      <c r="BEJ179" s="50"/>
      <c r="BEK179" s="50"/>
      <c r="BEL179" s="50"/>
      <c r="BEM179" s="50"/>
      <c r="BEN179" s="50"/>
      <c r="BEO179" s="50"/>
      <c r="BEP179" s="50"/>
      <c r="BEQ179" s="50"/>
      <c r="BER179" s="50"/>
      <c r="BES179" s="50"/>
      <c r="BET179" s="50"/>
      <c r="BEU179" s="50"/>
      <c r="BEV179" s="50"/>
      <c r="BEW179" s="50"/>
      <c r="BEX179" s="50"/>
      <c r="BEY179" s="50"/>
      <c r="BEZ179" s="50"/>
      <c r="BFA179" s="50"/>
      <c r="BFB179" s="50"/>
      <c r="BFC179" s="50"/>
      <c r="BFD179" s="50"/>
      <c r="BFE179" s="50"/>
      <c r="BFF179" s="50"/>
      <c r="BFG179" s="50"/>
      <c r="BFH179" s="50"/>
      <c r="BFI179" s="50"/>
      <c r="BFJ179" s="50"/>
      <c r="BFK179" s="50"/>
      <c r="BFL179" s="50"/>
      <c r="BFM179" s="50"/>
      <c r="BFN179" s="50"/>
      <c r="BFO179" s="50"/>
      <c r="BFP179" s="50"/>
      <c r="BFQ179" s="50"/>
      <c r="BFR179" s="50"/>
      <c r="BFS179" s="50"/>
      <c r="BFT179" s="50"/>
      <c r="BFU179" s="50"/>
      <c r="BFV179" s="50"/>
      <c r="BFW179" s="50"/>
      <c r="BFX179" s="50"/>
      <c r="BFY179" s="50"/>
      <c r="BFZ179" s="50"/>
      <c r="BGA179" s="50"/>
      <c r="BGB179" s="50"/>
      <c r="BGD179" s="50"/>
      <c r="BGF179" s="50"/>
      <c r="BGG179" s="50"/>
      <c r="BGH179" s="50"/>
      <c r="BGI179" s="50"/>
      <c r="BGJ179" s="50"/>
      <c r="BGK179" s="50"/>
      <c r="BGL179" s="50"/>
      <c r="BGM179" s="50"/>
      <c r="BGR179" s="50"/>
      <c r="BGS179" s="50"/>
      <c r="BGT179" s="50"/>
      <c r="BGU179" s="50"/>
      <c r="BGV179" s="50"/>
      <c r="BGW179" s="50"/>
      <c r="BGX179" s="50"/>
      <c r="BGY179" s="50"/>
      <c r="BGZ179" s="50"/>
      <c r="BHA179" s="50"/>
      <c r="BHB179" s="50"/>
      <c r="BHC179" s="50"/>
      <c r="BHD179" s="50"/>
      <c r="BHE179" s="50"/>
      <c r="BHF179" s="50"/>
      <c r="BHG179" s="50"/>
      <c r="BHH179" s="50"/>
      <c r="BHI179" s="50"/>
      <c r="BHJ179" s="50"/>
      <c r="BHK179" s="50"/>
      <c r="BHL179" s="50"/>
      <c r="BHM179" s="50"/>
      <c r="BHN179" s="50"/>
      <c r="BHO179" s="50"/>
      <c r="BHP179" s="50"/>
      <c r="BHQ179" s="50"/>
      <c r="BHR179" s="50"/>
      <c r="BHS179" s="50"/>
      <c r="BHT179" s="50"/>
      <c r="BHU179" s="50"/>
      <c r="BHV179" s="50"/>
      <c r="BHW179" s="50"/>
      <c r="BHX179" s="50"/>
      <c r="BHY179" s="50"/>
      <c r="BHZ179" s="50"/>
      <c r="BIA179" s="50"/>
      <c r="BIB179" s="50"/>
      <c r="BIC179" s="50"/>
      <c r="BID179" s="50"/>
      <c r="BIE179" s="50"/>
      <c r="BIF179" s="50"/>
      <c r="BIG179" s="50"/>
      <c r="BIH179" s="50"/>
      <c r="BII179" s="50"/>
      <c r="BIJ179" s="50"/>
      <c r="BIK179" s="50"/>
      <c r="BIL179" s="50"/>
      <c r="BIM179" s="50"/>
      <c r="BIN179" s="50"/>
      <c r="BIO179" s="50"/>
      <c r="BIP179" s="50"/>
      <c r="BIQ179" s="50"/>
      <c r="BIR179" s="50"/>
      <c r="BIS179" s="50"/>
      <c r="BIT179" s="50"/>
      <c r="BIU179" s="50"/>
      <c r="BIV179" s="50"/>
      <c r="BIW179" s="50"/>
      <c r="BIX179" s="50"/>
      <c r="BIY179" s="50"/>
      <c r="BIZ179" s="50"/>
      <c r="BJA179" s="50"/>
      <c r="BJB179" s="50"/>
      <c r="BJC179" s="50"/>
      <c r="BJD179" s="50"/>
      <c r="BJE179" s="50"/>
      <c r="BJF179" s="50"/>
      <c r="BJG179" s="50"/>
      <c r="BJH179" s="50"/>
      <c r="BJI179" s="50"/>
      <c r="BJJ179" s="50"/>
      <c r="BJK179" s="50"/>
      <c r="BJL179" s="50"/>
      <c r="BJM179" s="50"/>
      <c r="BJN179" s="50"/>
      <c r="BJO179" s="50"/>
      <c r="BJP179" s="50"/>
      <c r="BJQ179" s="50"/>
      <c r="BJR179" s="50"/>
      <c r="BJS179" s="50"/>
      <c r="BJT179" s="50"/>
      <c r="BJU179" s="50"/>
      <c r="BJV179" s="50"/>
      <c r="BJW179" s="50"/>
      <c r="BJX179" s="50"/>
      <c r="BJY179" s="50"/>
      <c r="BJZ179" s="50"/>
      <c r="BKA179" s="50"/>
      <c r="BKB179" s="50"/>
      <c r="BKC179" s="50"/>
      <c r="BKD179" s="50"/>
      <c r="BKE179" s="50"/>
      <c r="BKF179" s="50"/>
      <c r="BKG179" s="50"/>
      <c r="BKH179" s="50"/>
      <c r="BKI179" s="50"/>
      <c r="BKJ179" s="50"/>
      <c r="BKK179" s="50"/>
      <c r="BKL179" s="50"/>
      <c r="BKM179" s="50"/>
      <c r="BKN179" s="50"/>
      <c r="BKO179" s="50"/>
      <c r="BKP179" s="50"/>
      <c r="BKQ179" s="50"/>
      <c r="BKR179" s="50"/>
      <c r="BKS179" s="50"/>
      <c r="BKT179" s="50"/>
      <c r="BKU179" s="50"/>
      <c r="BKV179" s="50"/>
      <c r="BKW179" s="50"/>
      <c r="BKX179" s="50"/>
      <c r="BKY179" s="50"/>
      <c r="BKZ179" s="50"/>
      <c r="BLA179" s="50"/>
      <c r="BLB179" s="50"/>
      <c r="BLC179" s="50"/>
      <c r="BLD179" s="50"/>
      <c r="BLE179" s="50"/>
      <c r="BLF179" s="50"/>
      <c r="BLG179" s="50"/>
      <c r="BLH179" s="50"/>
      <c r="BLI179" s="50"/>
      <c r="BLJ179" s="50"/>
      <c r="BLK179" s="50"/>
      <c r="BLL179" s="50"/>
      <c r="BLM179" s="50"/>
      <c r="BLN179" s="50"/>
      <c r="BLO179" s="50"/>
      <c r="BLP179" s="50"/>
      <c r="BLQ179" s="50"/>
      <c r="BLR179" s="50"/>
      <c r="BLS179" s="50"/>
      <c r="BLT179" s="50"/>
      <c r="BLU179" s="50"/>
      <c r="BLV179" s="50"/>
      <c r="BLW179" s="50"/>
      <c r="BLX179" s="50"/>
      <c r="BLY179" s="50"/>
      <c r="BLZ179" s="50"/>
      <c r="BMA179" s="50"/>
      <c r="BMB179" s="50"/>
      <c r="BMC179" s="50"/>
      <c r="BMD179" s="50"/>
      <c r="BME179" s="50"/>
      <c r="BMF179" s="50"/>
      <c r="BMG179" s="50"/>
      <c r="BMH179" s="50"/>
      <c r="BMI179" s="50"/>
      <c r="BMJ179" s="50"/>
      <c r="BMK179" s="50"/>
      <c r="BML179" s="50"/>
      <c r="BMM179" s="50"/>
      <c r="BMN179" s="50"/>
      <c r="BMO179" s="50"/>
      <c r="BMP179" s="50"/>
      <c r="BMQ179" s="50"/>
      <c r="BMR179" s="50"/>
      <c r="BMS179" s="50"/>
      <c r="BMT179" s="50"/>
      <c r="BMU179" s="50"/>
      <c r="BMV179" s="50"/>
      <c r="BMW179" s="50"/>
      <c r="BMX179" s="50"/>
      <c r="BMY179" s="50"/>
      <c r="BMZ179" s="50"/>
      <c r="BNA179" s="50"/>
      <c r="BNB179" s="50"/>
      <c r="BNC179" s="50"/>
      <c r="BND179" s="50"/>
      <c r="BNE179" s="50"/>
      <c r="BNF179" s="50"/>
      <c r="BNG179" s="50"/>
      <c r="BNH179" s="50"/>
      <c r="BNI179" s="50"/>
      <c r="BNJ179" s="50"/>
      <c r="BNK179" s="50"/>
      <c r="BNL179" s="50"/>
      <c r="BNM179" s="50"/>
      <c r="BNN179" s="50"/>
      <c r="BNO179" s="50"/>
      <c r="BNP179" s="50"/>
      <c r="BNQ179" s="50"/>
      <c r="BNR179" s="50"/>
      <c r="BNS179" s="50"/>
      <c r="BNT179" s="50"/>
      <c r="BNU179" s="50"/>
      <c r="BNV179" s="50"/>
      <c r="BNW179" s="50"/>
      <c r="BNX179" s="50"/>
      <c r="BNY179" s="50"/>
      <c r="BNZ179" s="50"/>
      <c r="BOA179" s="50"/>
      <c r="BOB179" s="50"/>
      <c r="BOC179" s="50"/>
      <c r="BOD179" s="50"/>
      <c r="BOE179" s="50"/>
      <c r="BOF179" s="50"/>
      <c r="BOG179" s="50"/>
      <c r="BOH179" s="50"/>
      <c r="BOI179" s="50"/>
      <c r="BOJ179" s="50"/>
      <c r="BOK179" s="50"/>
      <c r="BOL179" s="50"/>
      <c r="BOM179" s="50"/>
      <c r="BON179" s="50"/>
      <c r="BOO179" s="50"/>
      <c r="BOP179" s="50"/>
      <c r="BOQ179" s="50"/>
      <c r="BOR179" s="50"/>
      <c r="BOS179" s="50"/>
      <c r="BOT179" s="50"/>
      <c r="BOU179" s="50"/>
      <c r="BOV179" s="50"/>
      <c r="BOW179" s="50"/>
      <c r="BOX179" s="50"/>
      <c r="BOY179" s="50"/>
      <c r="BOZ179" s="50"/>
      <c r="BPA179" s="50"/>
      <c r="BPB179" s="50"/>
      <c r="BPC179" s="50"/>
      <c r="BPD179" s="50"/>
      <c r="BPE179" s="50"/>
      <c r="BPF179" s="50"/>
      <c r="BPG179" s="50"/>
      <c r="BPH179" s="50"/>
      <c r="BPI179" s="50"/>
      <c r="BPJ179" s="50"/>
      <c r="BPK179" s="50"/>
      <c r="BPL179" s="50"/>
      <c r="BPM179" s="50"/>
      <c r="BPN179" s="50"/>
      <c r="BPO179" s="50"/>
      <c r="BPP179" s="50"/>
      <c r="BPQ179" s="50"/>
      <c r="BPR179" s="50"/>
      <c r="BPS179" s="50"/>
      <c r="BPT179" s="50"/>
      <c r="BPU179" s="50"/>
      <c r="BPV179" s="50"/>
      <c r="BPW179" s="50"/>
      <c r="BPX179" s="50"/>
      <c r="BPZ179" s="50"/>
      <c r="BQB179" s="50"/>
      <c r="BQC179" s="50"/>
      <c r="BQD179" s="50"/>
      <c r="BQE179" s="50"/>
      <c r="BQF179" s="50"/>
      <c r="BQG179" s="50"/>
      <c r="BQH179" s="50"/>
      <c r="BQI179" s="50"/>
      <c r="BQN179" s="50"/>
      <c r="BQO179" s="50"/>
      <c r="BQP179" s="50"/>
      <c r="BQQ179" s="50"/>
      <c r="BQR179" s="50"/>
      <c r="BQS179" s="50"/>
      <c r="BQT179" s="50"/>
      <c r="BQU179" s="50"/>
      <c r="BQV179" s="50"/>
      <c r="BQW179" s="50"/>
      <c r="BQX179" s="50"/>
      <c r="BQY179" s="50"/>
      <c r="BQZ179" s="50"/>
      <c r="BRA179" s="50"/>
      <c r="BRB179" s="50"/>
      <c r="BRC179" s="50"/>
      <c r="BRD179" s="50"/>
      <c r="BRE179" s="50"/>
      <c r="BRF179" s="50"/>
      <c r="BRG179" s="50"/>
      <c r="BRH179" s="50"/>
      <c r="BRI179" s="50"/>
      <c r="BRJ179" s="50"/>
      <c r="BRK179" s="50"/>
      <c r="BRL179" s="50"/>
      <c r="BRM179" s="50"/>
      <c r="BRN179" s="50"/>
      <c r="BRO179" s="50"/>
      <c r="BRP179" s="50"/>
      <c r="BRQ179" s="50"/>
      <c r="BRR179" s="50"/>
      <c r="BRS179" s="50"/>
      <c r="BRT179" s="50"/>
      <c r="BRU179" s="50"/>
      <c r="BRV179" s="50"/>
      <c r="BRW179" s="50"/>
      <c r="BRX179" s="50"/>
      <c r="BRY179" s="50"/>
      <c r="BRZ179" s="50"/>
      <c r="BSA179" s="50"/>
      <c r="BSB179" s="50"/>
      <c r="BSC179" s="50"/>
      <c r="BSD179" s="50"/>
      <c r="BSE179" s="50"/>
      <c r="BSF179" s="50"/>
      <c r="BSG179" s="50"/>
      <c r="BSH179" s="50"/>
      <c r="BSI179" s="50"/>
      <c r="BSJ179" s="50"/>
      <c r="BSK179" s="50"/>
      <c r="BSL179" s="50"/>
      <c r="BSM179" s="50"/>
      <c r="BSN179" s="50"/>
      <c r="BSO179" s="50"/>
      <c r="BSP179" s="50"/>
      <c r="BSQ179" s="50"/>
      <c r="BSR179" s="50"/>
      <c r="BSS179" s="50"/>
      <c r="BST179" s="50"/>
      <c r="BSU179" s="50"/>
      <c r="BSV179" s="50"/>
      <c r="BSW179" s="50"/>
      <c r="BSX179" s="50"/>
      <c r="BSY179" s="50"/>
      <c r="BSZ179" s="50"/>
      <c r="BTA179" s="50"/>
      <c r="BTB179" s="50"/>
      <c r="BTC179" s="50"/>
      <c r="BTD179" s="50"/>
      <c r="BTE179" s="50"/>
      <c r="BTF179" s="50"/>
      <c r="BTG179" s="50"/>
      <c r="BTH179" s="50"/>
      <c r="BTI179" s="50"/>
      <c r="BTJ179" s="50"/>
      <c r="BTK179" s="50"/>
      <c r="BTL179" s="50"/>
      <c r="BTM179" s="50"/>
      <c r="BTN179" s="50"/>
      <c r="BTO179" s="50"/>
      <c r="BTP179" s="50"/>
      <c r="BTQ179" s="50"/>
      <c r="BTR179" s="50"/>
      <c r="BTS179" s="50"/>
      <c r="BTT179" s="50"/>
      <c r="BTU179" s="50"/>
      <c r="BTV179" s="50"/>
      <c r="BTW179" s="50"/>
      <c r="BTX179" s="50"/>
      <c r="BTY179" s="50"/>
      <c r="BTZ179" s="50"/>
      <c r="BUA179" s="50"/>
      <c r="BUB179" s="50"/>
      <c r="BUC179" s="50"/>
      <c r="BUD179" s="50"/>
      <c r="BUE179" s="50"/>
      <c r="BUF179" s="50"/>
      <c r="BUG179" s="50"/>
      <c r="BUH179" s="50"/>
      <c r="BUI179" s="50"/>
      <c r="BUJ179" s="50"/>
      <c r="BUK179" s="50"/>
      <c r="BUL179" s="50"/>
      <c r="BUM179" s="50"/>
      <c r="BUN179" s="50"/>
      <c r="BUO179" s="50"/>
      <c r="BUP179" s="50"/>
      <c r="BUQ179" s="50"/>
      <c r="BUR179" s="50"/>
      <c r="BUS179" s="50"/>
      <c r="BUT179" s="50"/>
      <c r="BUU179" s="50"/>
      <c r="BUV179" s="50"/>
      <c r="BUW179" s="50"/>
      <c r="BUX179" s="50"/>
      <c r="BUY179" s="50"/>
      <c r="BUZ179" s="50"/>
      <c r="BVA179" s="50"/>
      <c r="BVB179" s="50"/>
      <c r="BVC179" s="50"/>
      <c r="BVD179" s="50"/>
      <c r="BVE179" s="50"/>
      <c r="BVF179" s="50"/>
      <c r="BVG179" s="50"/>
      <c r="BVH179" s="50"/>
      <c r="BVI179" s="50"/>
      <c r="BVJ179" s="50"/>
      <c r="BVK179" s="50"/>
      <c r="BVL179" s="50"/>
      <c r="BVM179" s="50"/>
      <c r="BVN179" s="50"/>
      <c r="BVO179" s="50"/>
      <c r="BVP179" s="50"/>
      <c r="BVQ179" s="50"/>
      <c r="BVR179" s="50"/>
      <c r="BVS179" s="50"/>
      <c r="BVT179" s="50"/>
      <c r="BVU179" s="50"/>
      <c r="BVV179" s="50"/>
      <c r="BVW179" s="50"/>
      <c r="BVX179" s="50"/>
      <c r="BVY179" s="50"/>
      <c r="BVZ179" s="50"/>
      <c r="BWA179" s="50"/>
      <c r="BWB179" s="50"/>
      <c r="BWC179" s="50"/>
      <c r="BWD179" s="50"/>
      <c r="BWE179" s="50"/>
      <c r="BWF179" s="50"/>
      <c r="BWG179" s="50"/>
      <c r="BWH179" s="50"/>
      <c r="BWI179" s="50"/>
      <c r="BWJ179" s="50"/>
      <c r="BWK179" s="50"/>
      <c r="BWL179" s="50"/>
      <c r="BWM179" s="50"/>
      <c r="BWN179" s="50"/>
      <c r="BWO179" s="50"/>
      <c r="BWP179" s="50"/>
      <c r="BWQ179" s="50"/>
      <c r="BWR179" s="50"/>
      <c r="BWS179" s="50"/>
      <c r="BWT179" s="50"/>
      <c r="BWU179" s="50"/>
      <c r="BWV179" s="50"/>
      <c r="BWW179" s="50"/>
      <c r="BWX179" s="50"/>
      <c r="BWY179" s="50"/>
      <c r="BWZ179" s="50"/>
      <c r="BXA179" s="50"/>
      <c r="BXB179" s="50"/>
      <c r="BXC179" s="50"/>
      <c r="BXD179" s="50"/>
      <c r="BXE179" s="50"/>
      <c r="BXF179" s="50"/>
      <c r="BXG179" s="50"/>
      <c r="BXH179" s="50"/>
      <c r="BXI179" s="50"/>
      <c r="BXJ179" s="50"/>
      <c r="BXK179" s="50"/>
      <c r="BXL179" s="50"/>
      <c r="BXM179" s="50"/>
      <c r="BXN179" s="50"/>
      <c r="BXO179" s="50"/>
      <c r="BXP179" s="50"/>
      <c r="BXQ179" s="50"/>
      <c r="BXR179" s="50"/>
      <c r="BXS179" s="50"/>
      <c r="BXT179" s="50"/>
      <c r="BXU179" s="50"/>
      <c r="BXV179" s="50"/>
      <c r="BXW179" s="50"/>
      <c r="BXX179" s="50"/>
      <c r="BXY179" s="50"/>
      <c r="BXZ179" s="50"/>
      <c r="BYA179" s="50"/>
      <c r="BYB179" s="50"/>
      <c r="BYC179" s="50"/>
      <c r="BYD179" s="50"/>
      <c r="BYE179" s="50"/>
      <c r="BYF179" s="50"/>
      <c r="BYG179" s="50"/>
      <c r="BYH179" s="50"/>
      <c r="BYI179" s="50"/>
      <c r="BYJ179" s="50"/>
      <c r="BYK179" s="50"/>
      <c r="BYL179" s="50"/>
      <c r="BYM179" s="50"/>
      <c r="BYN179" s="50"/>
      <c r="BYO179" s="50"/>
      <c r="BYP179" s="50"/>
      <c r="BYQ179" s="50"/>
      <c r="BYR179" s="50"/>
      <c r="BYS179" s="50"/>
      <c r="BYT179" s="50"/>
      <c r="BYU179" s="50"/>
      <c r="BYV179" s="50"/>
      <c r="BYW179" s="50"/>
      <c r="BYX179" s="50"/>
      <c r="BYY179" s="50"/>
      <c r="BYZ179" s="50"/>
      <c r="BZA179" s="50"/>
      <c r="BZB179" s="50"/>
      <c r="BZC179" s="50"/>
      <c r="BZD179" s="50"/>
      <c r="BZE179" s="50"/>
      <c r="BZF179" s="50"/>
      <c r="BZG179" s="50"/>
      <c r="BZH179" s="50"/>
      <c r="BZI179" s="50"/>
      <c r="BZJ179" s="50"/>
      <c r="BZK179" s="50"/>
      <c r="BZL179" s="50"/>
      <c r="BZM179" s="50"/>
      <c r="BZN179" s="50"/>
      <c r="BZO179" s="50"/>
      <c r="BZP179" s="50"/>
      <c r="BZQ179" s="50"/>
      <c r="BZR179" s="50"/>
      <c r="BZS179" s="50"/>
      <c r="BZT179" s="50"/>
      <c r="BZV179" s="50"/>
      <c r="BZX179" s="50"/>
      <c r="BZY179" s="50"/>
      <c r="BZZ179" s="50"/>
      <c r="CAA179" s="50"/>
      <c r="CAB179" s="50"/>
      <c r="CAC179" s="50"/>
      <c r="CAD179" s="50"/>
      <c r="CAE179" s="50"/>
      <c r="CAJ179" s="50"/>
      <c r="CAK179" s="50"/>
      <c r="CAL179" s="50"/>
      <c r="CAM179" s="50"/>
      <c r="CAN179" s="50"/>
      <c r="CAO179" s="50"/>
      <c r="CAP179" s="50"/>
      <c r="CAQ179" s="50"/>
      <c r="CAR179" s="50"/>
      <c r="CAS179" s="50"/>
      <c r="CAT179" s="50"/>
      <c r="CAU179" s="50"/>
      <c r="CAV179" s="50"/>
      <c r="CAW179" s="50"/>
      <c r="CAX179" s="50"/>
      <c r="CAY179" s="50"/>
      <c r="CAZ179" s="50"/>
      <c r="CBA179" s="50"/>
      <c r="CBB179" s="50"/>
      <c r="CBC179" s="50"/>
      <c r="CBD179" s="50"/>
      <c r="CBE179" s="50"/>
      <c r="CBF179" s="50"/>
      <c r="CBG179" s="50"/>
      <c r="CBH179" s="50"/>
      <c r="CBI179" s="50"/>
      <c r="CBJ179" s="50"/>
      <c r="CBK179" s="50"/>
      <c r="CBL179" s="50"/>
      <c r="CBM179" s="50"/>
      <c r="CBN179" s="50"/>
      <c r="CBO179" s="50"/>
      <c r="CBP179" s="50"/>
      <c r="CBQ179" s="50"/>
      <c r="CBR179" s="50"/>
      <c r="CBS179" s="50"/>
      <c r="CBT179" s="50"/>
      <c r="CBU179" s="50"/>
      <c r="CBV179" s="50"/>
      <c r="CBW179" s="50"/>
      <c r="CBX179" s="50"/>
      <c r="CBY179" s="50"/>
      <c r="CBZ179" s="50"/>
      <c r="CCA179" s="50"/>
      <c r="CCB179" s="50"/>
      <c r="CCC179" s="50"/>
      <c r="CCD179" s="50"/>
      <c r="CCE179" s="50"/>
      <c r="CCF179" s="50"/>
      <c r="CCG179" s="50"/>
      <c r="CCH179" s="50"/>
      <c r="CCI179" s="50"/>
      <c r="CCJ179" s="50"/>
      <c r="CCK179" s="50"/>
      <c r="CCL179" s="50"/>
      <c r="CCM179" s="50"/>
      <c r="CCN179" s="50"/>
      <c r="CCO179" s="50"/>
      <c r="CCP179" s="50"/>
      <c r="CCQ179" s="50"/>
      <c r="CCR179" s="50"/>
      <c r="CCS179" s="50"/>
      <c r="CCT179" s="50"/>
      <c r="CCU179" s="50"/>
      <c r="CCV179" s="50"/>
      <c r="CCW179" s="50"/>
      <c r="CCX179" s="50"/>
      <c r="CCY179" s="50"/>
      <c r="CCZ179" s="50"/>
      <c r="CDA179" s="50"/>
      <c r="CDB179" s="50"/>
      <c r="CDC179" s="50"/>
      <c r="CDD179" s="50"/>
      <c r="CDE179" s="50"/>
      <c r="CDF179" s="50"/>
      <c r="CDG179" s="50"/>
      <c r="CDH179" s="50"/>
      <c r="CDI179" s="50"/>
      <c r="CDJ179" s="50"/>
      <c r="CDK179" s="50"/>
      <c r="CDL179" s="50"/>
      <c r="CDM179" s="50"/>
      <c r="CDN179" s="50"/>
      <c r="CDO179" s="50"/>
      <c r="CDP179" s="50"/>
      <c r="CDQ179" s="50"/>
      <c r="CDR179" s="50"/>
      <c r="CDS179" s="50"/>
      <c r="CDT179" s="50"/>
      <c r="CDU179" s="50"/>
      <c r="CDV179" s="50"/>
      <c r="CDW179" s="50"/>
      <c r="CDX179" s="50"/>
      <c r="CDY179" s="50"/>
      <c r="CDZ179" s="50"/>
      <c r="CEA179" s="50"/>
      <c r="CEB179" s="50"/>
      <c r="CEC179" s="50"/>
      <c r="CED179" s="50"/>
      <c r="CEE179" s="50"/>
      <c r="CEF179" s="50"/>
      <c r="CEG179" s="50"/>
      <c r="CEH179" s="50"/>
      <c r="CEI179" s="50"/>
      <c r="CEJ179" s="50"/>
      <c r="CEK179" s="50"/>
      <c r="CEL179" s="50"/>
      <c r="CEM179" s="50"/>
      <c r="CEN179" s="50"/>
      <c r="CEO179" s="50"/>
      <c r="CEP179" s="50"/>
      <c r="CEQ179" s="50"/>
      <c r="CER179" s="50"/>
      <c r="CES179" s="50"/>
      <c r="CET179" s="50"/>
      <c r="CEU179" s="50"/>
      <c r="CEV179" s="50"/>
      <c r="CEW179" s="50"/>
      <c r="CEX179" s="50"/>
      <c r="CEY179" s="50"/>
      <c r="CEZ179" s="50"/>
      <c r="CFA179" s="50"/>
      <c r="CFB179" s="50"/>
      <c r="CFC179" s="50"/>
      <c r="CFD179" s="50"/>
      <c r="CFE179" s="50"/>
      <c r="CFF179" s="50"/>
      <c r="CFG179" s="50"/>
      <c r="CFH179" s="50"/>
      <c r="CFI179" s="50"/>
      <c r="CFJ179" s="50"/>
      <c r="CFK179" s="50"/>
      <c r="CFL179" s="50"/>
      <c r="CFM179" s="50"/>
      <c r="CFN179" s="50"/>
      <c r="CFO179" s="50"/>
      <c r="CFP179" s="50"/>
      <c r="CFQ179" s="50"/>
      <c r="CFR179" s="50"/>
      <c r="CFS179" s="50"/>
      <c r="CFT179" s="50"/>
      <c r="CFU179" s="50"/>
      <c r="CFV179" s="50"/>
      <c r="CFW179" s="50"/>
      <c r="CFX179" s="50"/>
      <c r="CFY179" s="50"/>
      <c r="CFZ179" s="50"/>
      <c r="CGA179" s="50"/>
      <c r="CGB179" s="50"/>
      <c r="CGC179" s="50"/>
      <c r="CGD179" s="50"/>
      <c r="CGE179" s="50"/>
      <c r="CGF179" s="50"/>
      <c r="CGG179" s="50"/>
      <c r="CGH179" s="50"/>
      <c r="CGI179" s="50"/>
      <c r="CGJ179" s="50"/>
      <c r="CGK179" s="50"/>
      <c r="CGL179" s="50"/>
      <c r="CGM179" s="50"/>
      <c r="CGN179" s="50"/>
      <c r="CGO179" s="50"/>
      <c r="CGP179" s="50"/>
      <c r="CGQ179" s="50"/>
      <c r="CGR179" s="50"/>
      <c r="CGS179" s="50"/>
      <c r="CGT179" s="50"/>
      <c r="CGU179" s="50"/>
      <c r="CGV179" s="50"/>
      <c r="CGW179" s="50"/>
      <c r="CGX179" s="50"/>
      <c r="CGY179" s="50"/>
      <c r="CGZ179" s="50"/>
      <c r="CHA179" s="50"/>
      <c r="CHB179" s="50"/>
      <c r="CHC179" s="50"/>
      <c r="CHD179" s="50"/>
      <c r="CHE179" s="50"/>
      <c r="CHF179" s="50"/>
      <c r="CHG179" s="50"/>
      <c r="CHH179" s="50"/>
      <c r="CHI179" s="50"/>
      <c r="CHJ179" s="50"/>
      <c r="CHK179" s="50"/>
      <c r="CHL179" s="50"/>
      <c r="CHM179" s="50"/>
      <c r="CHN179" s="50"/>
      <c r="CHO179" s="50"/>
      <c r="CHP179" s="50"/>
      <c r="CHQ179" s="50"/>
      <c r="CHR179" s="50"/>
      <c r="CHS179" s="50"/>
      <c r="CHT179" s="50"/>
      <c r="CHU179" s="50"/>
      <c r="CHV179" s="50"/>
      <c r="CHW179" s="50"/>
      <c r="CHX179" s="50"/>
      <c r="CHY179" s="50"/>
      <c r="CHZ179" s="50"/>
      <c r="CIA179" s="50"/>
      <c r="CIB179" s="50"/>
      <c r="CIC179" s="50"/>
      <c r="CID179" s="50"/>
      <c r="CIE179" s="50"/>
      <c r="CIF179" s="50"/>
      <c r="CIG179" s="50"/>
      <c r="CIH179" s="50"/>
      <c r="CII179" s="50"/>
      <c r="CIJ179" s="50"/>
      <c r="CIK179" s="50"/>
      <c r="CIL179" s="50"/>
      <c r="CIM179" s="50"/>
      <c r="CIN179" s="50"/>
      <c r="CIO179" s="50"/>
      <c r="CIP179" s="50"/>
      <c r="CIQ179" s="50"/>
      <c r="CIR179" s="50"/>
      <c r="CIS179" s="50"/>
      <c r="CIT179" s="50"/>
      <c r="CIU179" s="50"/>
      <c r="CIV179" s="50"/>
      <c r="CIW179" s="50"/>
      <c r="CIX179" s="50"/>
      <c r="CIY179" s="50"/>
      <c r="CIZ179" s="50"/>
      <c r="CJA179" s="50"/>
      <c r="CJB179" s="50"/>
      <c r="CJC179" s="50"/>
      <c r="CJD179" s="50"/>
      <c r="CJE179" s="50"/>
      <c r="CJF179" s="50"/>
      <c r="CJG179" s="50"/>
      <c r="CJH179" s="50"/>
      <c r="CJI179" s="50"/>
      <c r="CJJ179" s="50"/>
      <c r="CJK179" s="50"/>
      <c r="CJL179" s="50"/>
      <c r="CJM179" s="50"/>
      <c r="CJN179" s="50"/>
      <c r="CJO179" s="50"/>
      <c r="CJP179" s="50"/>
      <c r="CJR179" s="50"/>
      <c r="CJT179" s="50"/>
      <c r="CJU179" s="50"/>
      <c r="CJV179" s="50"/>
      <c r="CJW179" s="50"/>
      <c r="CJX179" s="50"/>
      <c r="CJY179" s="50"/>
      <c r="CJZ179" s="50"/>
      <c r="CKA179" s="50"/>
      <c r="CKF179" s="50"/>
      <c r="CKG179" s="50"/>
      <c r="CKH179" s="50"/>
      <c r="CKI179" s="50"/>
      <c r="CKJ179" s="50"/>
      <c r="CKK179" s="50"/>
      <c r="CKL179" s="50"/>
      <c r="CKM179" s="50"/>
      <c r="CKN179" s="50"/>
      <c r="CKO179" s="50"/>
      <c r="CKP179" s="50"/>
      <c r="CKQ179" s="50"/>
      <c r="CKR179" s="50"/>
      <c r="CKS179" s="50"/>
      <c r="CKT179" s="50"/>
      <c r="CKU179" s="50"/>
      <c r="CKV179" s="50"/>
      <c r="CKW179" s="50"/>
      <c r="CKX179" s="50"/>
      <c r="CKY179" s="50"/>
      <c r="CKZ179" s="50"/>
      <c r="CLA179" s="50"/>
      <c r="CLB179" s="50"/>
      <c r="CLC179" s="50"/>
      <c r="CLD179" s="50"/>
      <c r="CLE179" s="50"/>
      <c r="CLF179" s="50"/>
      <c r="CLG179" s="50"/>
      <c r="CLH179" s="50"/>
      <c r="CLI179" s="50"/>
      <c r="CLJ179" s="50"/>
      <c r="CLK179" s="50"/>
      <c r="CLL179" s="50"/>
      <c r="CLM179" s="50"/>
      <c r="CLN179" s="50"/>
      <c r="CLO179" s="50"/>
      <c r="CLP179" s="50"/>
      <c r="CLQ179" s="50"/>
      <c r="CLR179" s="50"/>
      <c r="CLS179" s="50"/>
      <c r="CLT179" s="50"/>
      <c r="CLU179" s="50"/>
      <c r="CLV179" s="50"/>
      <c r="CLW179" s="50"/>
      <c r="CLX179" s="50"/>
      <c r="CLY179" s="50"/>
      <c r="CLZ179" s="50"/>
      <c r="CMA179" s="50"/>
      <c r="CMB179" s="50"/>
      <c r="CMC179" s="50"/>
      <c r="CMD179" s="50"/>
      <c r="CME179" s="50"/>
      <c r="CMF179" s="50"/>
      <c r="CMG179" s="50"/>
      <c r="CMH179" s="50"/>
      <c r="CMI179" s="50"/>
      <c r="CMJ179" s="50"/>
      <c r="CMK179" s="50"/>
      <c r="CML179" s="50"/>
      <c r="CMM179" s="50"/>
      <c r="CMN179" s="50"/>
      <c r="CMO179" s="50"/>
      <c r="CMP179" s="50"/>
      <c r="CMQ179" s="50"/>
      <c r="CMR179" s="50"/>
      <c r="CMS179" s="50"/>
      <c r="CMT179" s="50"/>
      <c r="CMU179" s="50"/>
      <c r="CMV179" s="50"/>
      <c r="CMW179" s="50"/>
      <c r="CMX179" s="50"/>
      <c r="CMY179" s="50"/>
      <c r="CMZ179" s="50"/>
      <c r="CNA179" s="50"/>
      <c r="CNB179" s="50"/>
      <c r="CNC179" s="50"/>
      <c r="CND179" s="50"/>
      <c r="CNE179" s="50"/>
      <c r="CNF179" s="50"/>
      <c r="CNG179" s="50"/>
      <c r="CNH179" s="50"/>
      <c r="CNI179" s="50"/>
      <c r="CNJ179" s="50"/>
      <c r="CNK179" s="50"/>
      <c r="CNL179" s="50"/>
      <c r="CNM179" s="50"/>
      <c r="CNN179" s="50"/>
      <c r="CNO179" s="50"/>
      <c r="CNP179" s="50"/>
      <c r="CNQ179" s="50"/>
      <c r="CNR179" s="50"/>
      <c r="CNS179" s="50"/>
      <c r="CNT179" s="50"/>
      <c r="CNU179" s="50"/>
      <c r="CNV179" s="50"/>
      <c r="CNW179" s="50"/>
      <c r="CNX179" s="50"/>
      <c r="CNY179" s="50"/>
      <c r="CNZ179" s="50"/>
      <c r="COA179" s="50"/>
      <c r="COB179" s="50"/>
      <c r="COC179" s="50"/>
      <c r="COD179" s="50"/>
      <c r="COE179" s="50"/>
      <c r="COF179" s="50"/>
      <c r="COG179" s="50"/>
      <c r="COH179" s="50"/>
      <c r="COI179" s="50"/>
      <c r="COJ179" s="50"/>
      <c r="COK179" s="50"/>
      <c r="COL179" s="50"/>
      <c r="COM179" s="50"/>
      <c r="CON179" s="50"/>
      <c r="COO179" s="50"/>
      <c r="COP179" s="50"/>
      <c r="COQ179" s="50"/>
      <c r="COR179" s="50"/>
      <c r="COS179" s="50"/>
      <c r="COT179" s="50"/>
      <c r="COU179" s="50"/>
      <c r="COV179" s="50"/>
      <c r="COW179" s="50"/>
      <c r="COX179" s="50"/>
      <c r="COY179" s="50"/>
      <c r="COZ179" s="50"/>
      <c r="CPA179" s="50"/>
      <c r="CPB179" s="50"/>
      <c r="CPC179" s="50"/>
      <c r="CPD179" s="50"/>
      <c r="CPE179" s="50"/>
      <c r="CPF179" s="50"/>
      <c r="CPG179" s="50"/>
      <c r="CPH179" s="50"/>
      <c r="CPI179" s="50"/>
      <c r="CPJ179" s="50"/>
      <c r="CPK179" s="50"/>
      <c r="CPL179" s="50"/>
      <c r="CPM179" s="50"/>
      <c r="CPN179" s="50"/>
      <c r="CPO179" s="50"/>
      <c r="CPP179" s="50"/>
      <c r="CPQ179" s="50"/>
      <c r="CPR179" s="50"/>
      <c r="CPS179" s="50"/>
      <c r="CPT179" s="50"/>
      <c r="CPU179" s="50"/>
      <c r="CPV179" s="50"/>
      <c r="CPW179" s="50"/>
      <c r="CPX179" s="50"/>
      <c r="CPY179" s="50"/>
      <c r="CPZ179" s="50"/>
      <c r="CQA179" s="50"/>
      <c r="CQB179" s="50"/>
      <c r="CQC179" s="50"/>
      <c r="CQD179" s="50"/>
      <c r="CQE179" s="50"/>
      <c r="CQF179" s="50"/>
      <c r="CQG179" s="50"/>
      <c r="CQH179" s="50"/>
      <c r="CQI179" s="50"/>
      <c r="CQJ179" s="50"/>
      <c r="CQK179" s="50"/>
      <c r="CQL179" s="50"/>
      <c r="CQM179" s="50"/>
      <c r="CQN179" s="50"/>
      <c r="CQO179" s="50"/>
      <c r="CQP179" s="50"/>
      <c r="CQQ179" s="50"/>
      <c r="CQR179" s="50"/>
      <c r="CQS179" s="50"/>
      <c r="CQT179" s="50"/>
      <c r="CQU179" s="50"/>
      <c r="CQV179" s="50"/>
      <c r="CQW179" s="50"/>
      <c r="CQX179" s="50"/>
      <c r="CQY179" s="50"/>
      <c r="CQZ179" s="50"/>
      <c r="CRA179" s="50"/>
      <c r="CRB179" s="50"/>
      <c r="CRC179" s="50"/>
      <c r="CRD179" s="50"/>
      <c r="CRE179" s="50"/>
      <c r="CRF179" s="50"/>
      <c r="CRG179" s="50"/>
      <c r="CRH179" s="50"/>
      <c r="CRI179" s="50"/>
      <c r="CRJ179" s="50"/>
      <c r="CRK179" s="50"/>
      <c r="CRL179" s="50"/>
      <c r="CRM179" s="50"/>
      <c r="CRN179" s="50"/>
      <c r="CRO179" s="50"/>
      <c r="CRP179" s="50"/>
      <c r="CRQ179" s="50"/>
      <c r="CRR179" s="50"/>
      <c r="CRS179" s="50"/>
      <c r="CRT179" s="50"/>
      <c r="CRU179" s="50"/>
      <c r="CRV179" s="50"/>
      <c r="CRW179" s="50"/>
      <c r="CRX179" s="50"/>
      <c r="CRY179" s="50"/>
      <c r="CRZ179" s="50"/>
      <c r="CSA179" s="50"/>
      <c r="CSB179" s="50"/>
      <c r="CSC179" s="50"/>
      <c r="CSD179" s="50"/>
      <c r="CSE179" s="50"/>
      <c r="CSF179" s="50"/>
      <c r="CSG179" s="50"/>
      <c r="CSH179" s="50"/>
      <c r="CSI179" s="50"/>
      <c r="CSJ179" s="50"/>
      <c r="CSK179" s="50"/>
      <c r="CSL179" s="50"/>
      <c r="CSM179" s="50"/>
      <c r="CSN179" s="50"/>
      <c r="CSO179" s="50"/>
      <c r="CSP179" s="50"/>
      <c r="CSQ179" s="50"/>
      <c r="CSR179" s="50"/>
      <c r="CSS179" s="50"/>
      <c r="CST179" s="50"/>
      <c r="CSU179" s="50"/>
      <c r="CSV179" s="50"/>
      <c r="CSW179" s="50"/>
      <c r="CSX179" s="50"/>
      <c r="CSY179" s="50"/>
      <c r="CSZ179" s="50"/>
      <c r="CTA179" s="50"/>
      <c r="CTB179" s="50"/>
      <c r="CTC179" s="50"/>
      <c r="CTD179" s="50"/>
      <c r="CTE179" s="50"/>
      <c r="CTF179" s="50"/>
      <c r="CTG179" s="50"/>
      <c r="CTH179" s="50"/>
      <c r="CTI179" s="50"/>
      <c r="CTJ179" s="50"/>
      <c r="CTK179" s="50"/>
      <c r="CTL179" s="50"/>
      <c r="CTN179" s="50"/>
      <c r="CTP179" s="50"/>
      <c r="CTQ179" s="50"/>
      <c r="CTR179" s="50"/>
      <c r="CTS179" s="50"/>
      <c r="CTT179" s="50"/>
      <c r="CTU179" s="50"/>
      <c r="CTV179" s="50"/>
      <c r="CTW179" s="50"/>
      <c r="CUB179" s="50"/>
      <c r="CUC179" s="50"/>
      <c r="CUD179" s="50"/>
      <c r="CUE179" s="50"/>
      <c r="CUF179" s="50"/>
      <c r="CUG179" s="50"/>
      <c r="CUH179" s="50"/>
      <c r="CUI179" s="50"/>
      <c r="CUJ179" s="50"/>
      <c r="CUK179" s="50"/>
      <c r="CUL179" s="50"/>
      <c r="CUM179" s="50"/>
      <c r="CUN179" s="50"/>
      <c r="CUO179" s="50"/>
      <c r="CUP179" s="50"/>
      <c r="CUQ179" s="50"/>
      <c r="CUR179" s="50"/>
      <c r="CUS179" s="50"/>
      <c r="CUT179" s="50"/>
      <c r="CUU179" s="50"/>
      <c r="CUV179" s="50"/>
      <c r="CUW179" s="50"/>
      <c r="CUX179" s="50"/>
      <c r="CUY179" s="50"/>
      <c r="CUZ179" s="50"/>
      <c r="CVA179" s="50"/>
      <c r="CVB179" s="50"/>
      <c r="CVC179" s="50"/>
      <c r="CVD179" s="50"/>
      <c r="CVE179" s="50"/>
      <c r="CVF179" s="50"/>
      <c r="CVG179" s="50"/>
      <c r="CVH179" s="50"/>
      <c r="CVI179" s="50"/>
      <c r="CVJ179" s="50"/>
      <c r="CVK179" s="50"/>
      <c r="CVL179" s="50"/>
      <c r="CVM179" s="50"/>
      <c r="CVN179" s="50"/>
      <c r="CVO179" s="50"/>
      <c r="CVP179" s="50"/>
      <c r="CVQ179" s="50"/>
      <c r="CVR179" s="50"/>
      <c r="CVS179" s="50"/>
      <c r="CVT179" s="50"/>
      <c r="CVU179" s="50"/>
      <c r="CVV179" s="50"/>
      <c r="CVW179" s="50"/>
      <c r="CVX179" s="50"/>
      <c r="CVY179" s="50"/>
      <c r="CVZ179" s="50"/>
      <c r="CWA179" s="50"/>
      <c r="CWB179" s="50"/>
      <c r="CWC179" s="50"/>
      <c r="CWD179" s="50"/>
      <c r="CWE179" s="50"/>
      <c r="CWF179" s="50"/>
      <c r="CWG179" s="50"/>
      <c r="CWH179" s="50"/>
      <c r="CWI179" s="50"/>
      <c r="CWJ179" s="50"/>
      <c r="CWK179" s="50"/>
      <c r="CWL179" s="50"/>
      <c r="CWM179" s="50"/>
      <c r="CWN179" s="50"/>
      <c r="CWO179" s="50"/>
      <c r="CWP179" s="50"/>
      <c r="CWQ179" s="50"/>
      <c r="CWR179" s="50"/>
      <c r="CWS179" s="50"/>
      <c r="CWT179" s="50"/>
      <c r="CWU179" s="50"/>
      <c r="CWV179" s="50"/>
      <c r="CWW179" s="50"/>
      <c r="CWX179" s="50"/>
      <c r="CWY179" s="50"/>
      <c r="CWZ179" s="50"/>
      <c r="CXA179" s="50"/>
      <c r="CXB179" s="50"/>
      <c r="CXC179" s="50"/>
      <c r="CXD179" s="50"/>
      <c r="CXE179" s="50"/>
      <c r="CXF179" s="50"/>
      <c r="CXG179" s="50"/>
      <c r="CXH179" s="50"/>
      <c r="CXI179" s="50"/>
      <c r="CXJ179" s="50"/>
      <c r="CXK179" s="50"/>
      <c r="CXL179" s="50"/>
      <c r="CXM179" s="50"/>
      <c r="CXN179" s="50"/>
      <c r="CXO179" s="50"/>
      <c r="CXP179" s="50"/>
      <c r="CXQ179" s="50"/>
      <c r="CXR179" s="50"/>
      <c r="CXS179" s="50"/>
      <c r="CXT179" s="50"/>
      <c r="CXU179" s="50"/>
      <c r="CXV179" s="50"/>
      <c r="CXW179" s="50"/>
      <c r="CXX179" s="50"/>
      <c r="CXY179" s="50"/>
      <c r="CXZ179" s="50"/>
      <c r="CYA179" s="50"/>
      <c r="CYB179" s="50"/>
      <c r="CYC179" s="50"/>
      <c r="CYD179" s="50"/>
      <c r="CYE179" s="50"/>
      <c r="CYF179" s="50"/>
      <c r="CYG179" s="50"/>
      <c r="CYH179" s="50"/>
      <c r="CYI179" s="50"/>
      <c r="CYJ179" s="50"/>
      <c r="CYK179" s="50"/>
      <c r="CYL179" s="50"/>
      <c r="CYM179" s="50"/>
      <c r="CYN179" s="50"/>
      <c r="CYO179" s="50"/>
      <c r="CYP179" s="50"/>
      <c r="CYQ179" s="50"/>
      <c r="CYR179" s="50"/>
      <c r="CYS179" s="50"/>
      <c r="CYT179" s="50"/>
      <c r="CYU179" s="50"/>
      <c r="CYV179" s="50"/>
      <c r="CYW179" s="50"/>
      <c r="CYX179" s="50"/>
      <c r="CYY179" s="50"/>
      <c r="CYZ179" s="50"/>
      <c r="CZA179" s="50"/>
      <c r="CZB179" s="50"/>
      <c r="CZC179" s="50"/>
      <c r="CZD179" s="50"/>
      <c r="CZE179" s="50"/>
      <c r="CZF179" s="50"/>
      <c r="CZG179" s="50"/>
      <c r="CZH179" s="50"/>
      <c r="CZI179" s="50"/>
      <c r="CZJ179" s="50"/>
      <c r="CZK179" s="50"/>
      <c r="CZL179" s="50"/>
      <c r="CZM179" s="50"/>
      <c r="CZN179" s="50"/>
      <c r="CZO179" s="50"/>
      <c r="CZP179" s="50"/>
      <c r="CZQ179" s="50"/>
      <c r="CZR179" s="50"/>
      <c r="CZS179" s="50"/>
      <c r="CZT179" s="50"/>
      <c r="CZU179" s="50"/>
      <c r="CZV179" s="50"/>
      <c r="CZW179" s="50"/>
      <c r="CZX179" s="50"/>
      <c r="CZY179" s="50"/>
      <c r="CZZ179" s="50"/>
      <c r="DAA179" s="50"/>
      <c r="DAB179" s="50"/>
      <c r="DAC179" s="50"/>
      <c r="DAD179" s="50"/>
      <c r="DAE179" s="50"/>
      <c r="DAF179" s="50"/>
      <c r="DAG179" s="50"/>
      <c r="DAH179" s="50"/>
      <c r="DAI179" s="50"/>
      <c r="DAJ179" s="50"/>
      <c r="DAK179" s="50"/>
      <c r="DAL179" s="50"/>
      <c r="DAM179" s="50"/>
      <c r="DAN179" s="50"/>
      <c r="DAO179" s="50"/>
      <c r="DAP179" s="50"/>
      <c r="DAQ179" s="50"/>
      <c r="DAR179" s="50"/>
      <c r="DAS179" s="50"/>
      <c r="DAT179" s="50"/>
      <c r="DAU179" s="50"/>
      <c r="DAV179" s="50"/>
      <c r="DAW179" s="50"/>
      <c r="DAX179" s="50"/>
      <c r="DAY179" s="50"/>
      <c r="DAZ179" s="50"/>
      <c r="DBA179" s="50"/>
      <c r="DBB179" s="50"/>
      <c r="DBC179" s="50"/>
      <c r="DBD179" s="50"/>
      <c r="DBE179" s="50"/>
      <c r="DBF179" s="50"/>
      <c r="DBG179" s="50"/>
      <c r="DBH179" s="50"/>
      <c r="DBI179" s="50"/>
      <c r="DBJ179" s="50"/>
      <c r="DBK179" s="50"/>
      <c r="DBL179" s="50"/>
      <c r="DBM179" s="50"/>
      <c r="DBN179" s="50"/>
      <c r="DBO179" s="50"/>
      <c r="DBP179" s="50"/>
      <c r="DBQ179" s="50"/>
      <c r="DBR179" s="50"/>
      <c r="DBS179" s="50"/>
      <c r="DBT179" s="50"/>
      <c r="DBU179" s="50"/>
      <c r="DBV179" s="50"/>
      <c r="DBW179" s="50"/>
      <c r="DBX179" s="50"/>
      <c r="DBY179" s="50"/>
      <c r="DBZ179" s="50"/>
      <c r="DCA179" s="50"/>
      <c r="DCB179" s="50"/>
      <c r="DCC179" s="50"/>
      <c r="DCD179" s="50"/>
      <c r="DCE179" s="50"/>
      <c r="DCF179" s="50"/>
      <c r="DCG179" s="50"/>
      <c r="DCH179" s="50"/>
      <c r="DCI179" s="50"/>
      <c r="DCJ179" s="50"/>
      <c r="DCK179" s="50"/>
      <c r="DCL179" s="50"/>
      <c r="DCM179" s="50"/>
      <c r="DCN179" s="50"/>
      <c r="DCO179" s="50"/>
      <c r="DCP179" s="50"/>
      <c r="DCQ179" s="50"/>
      <c r="DCR179" s="50"/>
      <c r="DCS179" s="50"/>
      <c r="DCT179" s="50"/>
      <c r="DCU179" s="50"/>
      <c r="DCV179" s="50"/>
      <c r="DCW179" s="50"/>
      <c r="DCX179" s="50"/>
      <c r="DCY179" s="50"/>
      <c r="DCZ179" s="50"/>
      <c r="DDA179" s="50"/>
      <c r="DDB179" s="50"/>
      <c r="DDC179" s="50"/>
      <c r="DDD179" s="50"/>
      <c r="DDE179" s="50"/>
      <c r="DDF179" s="50"/>
      <c r="DDG179" s="50"/>
      <c r="DDH179" s="50"/>
      <c r="DDJ179" s="50"/>
      <c r="DDL179" s="50"/>
      <c r="DDM179" s="50"/>
      <c r="DDN179" s="50"/>
      <c r="DDO179" s="50"/>
      <c r="DDP179" s="50"/>
      <c r="DDQ179" s="50"/>
      <c r="DDR179" s="50"/>
      <c r="DDS179" s="50"/>
      <c r="DDX179" s="50"/>
      <c r="DDY179" s="50"/>
      <c r="DDZ179" s="50"/>
      <c r="DEA179" s="50"/>
      <c r="DEB179" s="50"/>
      <c r="DEC179" s="50"/>
      <c r="DED179" s="50"/>
      <c r="DEE179" s="50"/>
      <c r="DEF179" s="50"/>
      <c r="DEG179" s="50"/>
      <c r="DEH179" s="50"/>
      <c r="DEI179" s="50"/>
      <c r="DEJ179" s="50"/>
      <c r="DEK179" s="50"/>
      <c r="DEL179" s="50"/>
      <c r="DEM179" s="50"/>
      <c r="DEN179" s="50"/>
      <c r="DEO179" s="50"/>
      <c r="DEP179" s="50"/>
      <c r="DEQ179" s="50"/>
      <c r="DER179" s="50"/>
      <c r="DES179" s="50"/>
      <c r="DET179" s="50"/>
      <c r="DEU179" s="50"/>
      <c r="DEV179" s="50"/>
      <c r="DEW179" s="50"/>
      <c r="DEX179" s="50"/>
      <c r="DEY179" s="50"/>
      <c r="DEZ179" s="50"/>
      <c r="DFA179" s="50"/>
      <c r="DFB179" s="50"/>
      <c r="DFC179" s="50"/>
      <c r="DFD179" s="50"/>
      <c r="DFE179" s="50"/>
      <c r="DFF179" s="50"/>
      <c r="DFG179" s="50"/>
      <c r="DFH179" s="50"/>
      <c r="DFI179" s="50"/>
      <c r="DFJ179" s="50"/>
      <c r="DFK179" s="50"/>
      <c r="DFL179" s="50"/>
      <c r="DFM179" s="50"/>
      <c r="DFN179" s="50"/>
      <c r="DFO179" s="50"/>
      <c r="DFP179" s="50"/>
      <c r="DFQ179" s="50"/>
      <c r="DFR179" s="50"/>
      <c r="DFS179" s="50"/>
      <c r="DFT179" s="50"/>
      <c r="DFU179" s="50"/>
      <c r="DFV179" s="50"/>
      <c r="DFW179" s="50"/>
      <c r="DFX179" s="50"/>
      <c r="DFY179" s="50"/>
      <c r="DFZ179" s="50"/>
      <c r="DGA179" s="50"/>
      <c r="DGB179" s="50"/>
      <c r="DGC179" s="50"/>
      <c r="DGD179" s="50"/>
      <c r="DGE179" s="50"/>
      <c r="DGF179" s="50"/>
      <c r="DGG179" s="50"/>
      <c r="DGH179" s="50"/>
      <c r="DGI179" s="50"/>
      <c r="DGJ179" s="50"/>
      <c r="DGK179" s="50"/>
      <c r="DGL179" s="50"/>
      <c r="DGM179" s="50"/>
      <c r="DGN179" s="50"/>
      <c r="DGO179" s="50"/>
      <c r="DGP179" s="50"/>
      <c r="DGQ179" s="50"/>
      <c r="DGR179" s="50"/>
      <c r="DGS179" s="50"/>
      <c r="DGT179" s="50"/>
      <c r="DGU179" s="50"/>
      <c r="DGV179" s="50"/>
      <c r="DGW179" s="50"/>
      <c r="DGX179" s="50"/>
      <c r="DGY179" s="50"/>
      <c r="DGZ179" s="50"/>
      <c r="DHA179" s="50"/>
      <c r="DHB179" s="50"/>
      <c r="DHC179" s="50"/>
      <c r="DHD179" s="50"/>
      <c r="DHE179" s="50"/>
      <c r="DHF179" s="50"/>
      <c r="DHG179" s="50"/>
      <c r="DHH179" s="50"/>
      <c r="DHI179" s="50"/>
      <c r="DHJ179" s="50"/>
      <c r="DHK179" s="50"/>
      <c r="DHL179" s="50"/>
      <c r="DHM179" s="50"/>
      <c r="DHN179" s="50"/>
      <c r="DHO179" s="50"/>
      <c r="DHP179" s="50"/>
      <c r="DHQ179" s="50"/>
      <c r="DHR179" s="50"/>
      <c r="DHS179" s="50"/>
      <c r="DHT179" s="50"/>
      <c r="DHU179" s="50"/>
      <c r="DHV179" s="50"/>
      <c r="DHW179" s="50"/>
      <c r="DHX179" s="50"/>
      <c r="DHY179" s="50"/>
      <c r="DHZ179" s="50"/>
      <c r="DIA179" s="50"/>
      <c r="DIB179" s="50"/>
      <c r="DIC179" s="50"/>
      <c r="DID179" s="50"/>
      <c r="DIE179" s="50"/>
      <c r="DIF179" s="50"/>
      <c r="DIG179" s="50"/>
      <c r="DIH179" s="50"/>
      <c r="DII179" s="50"/>
      <c r="DIJ179" s="50"/>
      <c r="DIK179" s="50"/>
      <c r="DIL179" s="50"/>
      <c r="DIM179" s="50"/>
      <c r="DIN179" s="50"/>
      <c r="DIO179" s="50"/>
      <c r="DIP179" s="50"/>
      <c r="DIQ179" s="50"/>
      <c r="DIR179" s="50"/>
      <c r="DIS179" s="50"/>
      <c r="DIT179" s="50"/>
      <c r="DIU179" s="50"/>
      <c r="DIV179" s="50"/>
      <c r="DIW179" s="50"/>
      <c r="DIX179" s="50"/>
      <c r="DIY179" s="50"/>
      <c r="DIZ179" s="50"/>
      <c r="DJA179" s="50"/>
      <c r="DJB179" s="50"/>
      <c r="DJC179" s="50"/>
      <c r="DJD179" s="50"/>
      <c r="DJE179" s="50"/>
      <c r="DJF179" s="50"/>
      <c r="DJG179" s="50"/>
      <c r="DJH179" s="50"/>
      <c r="DJI179" s="50"/>
      <c r="DJJ179" s="50"/>
      <c r="DJK179" s="50"/>
      <c r="DJL179" s="50"/>
      <c r="DJM179" s="50"/>
      <c r="DJN179" s="50"/>
      <c r="DJO179" s="50"/>
      <c r="DJP179" s="50"/>
      <c r="DJQ179" s="50"/>
      <c r="DJR179" s="50"/>
      <c r="DJS179" s="50"/>
      <c r="DJT179" s="50"/>
      <c r="DJU179" s="50"/>
      <c r="DJV179" s="50"/>
      <c r="DJW179" s="50"/>
      <c r="DJX179" s="50"/>
      <c r="DJY179" s="50"/>
      <c r="DJZ179" s="50"/>
      <c r="DKA179" s="50"/>
      <c r="DKB179" s="50"/>
      <c r="DKC179" s="50"/>
      <c r="DKD179" s="50"/>
      <c r="DKE179" s="50"/>
      <c r="DKF179" s="50"/>
      <c r="DKG179" s="50"/>
      <c r="DKH179" s="50"/>
      <c r="DKI179" s="50"/>
      <c r="DKJ179" s="50"/>
      <c r="DKK179" s="50"/>
      <c r="DKL179" s="50"/>
      <c r="DKM179" s="50"/>
      <c r="DKN179" s="50"/>
      <c r="DKO179" s="50"/>
      <c r="DKP179" s="50"/>
      <c r="DKQ179" s="50"/>
      <c r="DKR179" s="50"/>
      <c r="DKS179" s="50"/>
      <c r="DKT179" s="50"/>
      <c r="DKU179" s="50"/>
      <c r="DKV179" s="50"/>
      <c r="DKW179" s="50"/>
      <c r="DKX179" s="50"/>
      <c r="DKY179" s="50"/>
      <c r="DKZ179" s="50"/>
      <c r="DLA179" s="50"/>
      <c r="DLB179" s="50"/>
      <c r="DLC179" s="50"/>
      <c r="DLD179" s="50"/>
      <c r="DLE179" s="50"/>
      <c r="DLF179" s="50"/>
      <c r="DLG179" s="50"/>
      <c r="DLH179" s="50"/>
      <c r="DLI179" s="50"/>
      <c r="DLJ179" s="50"/>
      <c r="DLK179" s="50"/>
      <c r="DLL179" s="50"/>
      <c r="DLM179" s="50"/>
      <c r="DLN179" s="50"/>
      <c r="DLO179" s="50"/>
      <c r="DLP179" s="50"/>
      <c r="DLQ179" s="50"/>
      <c r="DLR179" s="50"/>
      <c r="DLS179" s="50"/>
      <c r="DLT179" s="50"/>
      <c r="DLU179" s="50"/>
      <c r="DLV179" s="50"/>
      <c r="DLW179" s="50"/>
      <c r="DLX179" s="50"/>
      <c r="DLY179" s="50"/>
      <c r="DLZ179" s="50"/>
      <c r="DMA179" s="50"/>
      <c r="DMB179" s="50"/>
      <c r="DMC179" s="50"/>
      <c r="DMD179" s="50"/>
      <c r="DME179" s="50"/>
      <c r="DMF179" s="50"/>
      <c r="DMG179" s="50"/>
      <c r="DMH179" s="50"/>
      <c r="DMI179" s="50"/>
      <c r="DMJ179" s="50"/>
      <c r="DMK179" s="50"/>
      <c r="DML179" s="50"/>
      <c r="DMM179" s="50"/>
      <c r="DMN179" s="50"/>
      <c r="DMO179" s="50"/>
      <c r="DMP179" s="50"/>
      <c r="DMQ179" s="50"/>
      <c r="DMR179" s="50"/>
      <c r="DMS179" s="50"/>
      <c r="DMT179" s="50"/>
      <c r="DMU179" s="50"/>
      <c r="DMV179" s="50"/>
      <c r="DMW179" s="50"/>
      <c r="DMX179" s="50"/>
      <c r="DMY179" s="50"/>
      <c r="DMZ179" s="50"/>
      <c r="DNA179" s="50"/>
      <c r="DNB179" s="50"/>
      <c r="DNC179" s="50"/>
      <c r="DND179" s="50"/>
      <c r="DNF179" s="50"/>
      <c r="DNH179" s="50"/>
      <c r="DNI179" s="50"/>
      <c r="DNJ179" s="50"/>
      <c r="DNK179" s="50"/>
      <c r="DNL179" s="50"/>
      <c r="DNM179" s="50"/>
      <c r="DNN179" s="50"/>
      <c r="DNO179" s="50"/>
      <c r="DNT179" s="50"/>
      <c r="DNU179" s="50"/>
      <c r="DNV179" s="50"/>
      <c r="DNW179" s="50"/>
      <c r="DNX179" s="50"/>
      <c r="DNY179" s="50"/>
      <c r="DNZ179" s="50"/>
      <c r="DOA179" s="50"/>
      <c r="DOB179" s="50"/>
      <c r="DOC179" s="50"/>
      <c r="DOD179" s="50"/>
      <c r="DOE179" s="50"/>
      <c r="DOF179" s="50"/>
      <c r="DOG179" s="50"/>
      <c r="DOH179" s="50"/>
      <c r="DOI179" s="50"/>
      <c r="DOJ179" s="50"/>
      <c r="DOK179" s="50"/>
      <c r="DOL179" s="50"/>
      <c r="DOM179" s="50"/>
      <c r="DON179" s="50"/>
      <c r="DOO179" s="50"/>
      <c r="DOP179" s="50"/>
      <c r="DOQ179" s="50"/>
      <c r="DOR179" s="50"/>
      <c r="DOS179" s="50"/>
      <c r="DOT179" s="50"/>
      <c r="DOU179" s="50"/>
      <c r="DOV179" s="50"/>
      <c r="DOW179" s="50"/>
      <c r="DOX179" s="50"/>
      <c r="DOY179" s="50"/>
      <c r="DOZ179" s="50"/>
      <c r="DPA179" s="50"/>
      <c r="DPB179" s="50"/>
      <c r="DPC179" s="50"/>
      <c r="DPD179" s="50"/>
      <c r="DPE179" s="50"/>
      <c r="DPF179" s="50"/>
      <c r="DPG179" s="50"/>
      <c r="DPH179" s="50"/>
      <c r="DPI179" s="50"/>
      <c r="DPJ179" s="50"/>
      <c r="DPK179" s="50"/>
      <c r="DPL179" s="50"/>
      <c r="DPM179" s="50"/>
      <c r="DPN179" s="50"/>
      <c r="DPO179" s="50"/>
      <c r="DPP179" s="50"/>
      <c r="DPQ179" s="50"/>
      <c r="DPR179" s="50"/>
      <c r="DPS179" s="50"/>
      <c r="DPT179" s="50"/>
      <c r="DPU179" s="50"/>
      <c r="DPV179" s="50"/>
      <c r="DPW179" s="50"/>
      <c r="DPX179" s="50"/>
      <c r="DPY179" s="50"/>
      <c r="DPZ179" s="50"/>
      <c r="DQA179" s="50"/>
      <c r="DQB179" s="50"/>
      <c r="DQC179" s="50"/>
      <c r="DQD179" s="50"/>
      <c r="DQE179" s="50"/>
      <c r="DQF179" s="50"/>
      <c r="DQG179" s="50"/>
      <c r="DQH179" s="50"/>
      <c r="DQI179" s="50"/>
      <c r="DQJ179" s="50"/>
      <c r="DQK179" s="50"/>
      <c r="DQL179" s="50"/>
      <c r="DQM179" s="50"/>
      <c r="DQN179" s="50"/>
      <c r="DQO179" s="50"/>
      <c r="DQP179" s="50"/>
      <c r="DQQ179" s="50"/>
      <c r="DQR179" s="50"/>
      <c r="DQS179" s="50"/>
      <c r="DQT179" s="50"/>
      <c r="DQU179" s="50"/>
      <c r="DQV179" s="50"/>
      <c r="DQW179" s="50"/>
      <c r="DQX179" s="50"/>
      <c r="DQY179" s="50"/>
      <c r="DQZ179" s="50"/>
      <c r="DRA179" s="50"/>
      <c r="DRB179" s="50"/>
      <c r="DRC179" s="50"/>
      <c r="DRD179" s="50"/>
      <c r="DRE179" s="50"/>
      <c r="DRF179" s="50"/>
      <c r="DRG179" s="50"/>
      <c r="DRH179" s="50"/>
      <c r="DRI179" s="50"/>
      <c r="DRJ179" s="50"/>
      <c r="DRK179" s="50"/>
      <c r="DRL179" s="50"/>
      <c r="DRM179" s="50"/>
      <c r="DRN179" s="50"/>
      <c r="DRO179" s="50"/>
      <c r="DRP179" s="50"/>
      <c r="DRQ179" s="50"/>
      <c r="DRR179" s="50"/>
      <c r="DRS179" s="50"/>
      <c r="DRT179" s="50"/>
      <c r="DRU179" s="50"/>
      <c r="DRV179" s="50"/>
      <c r="DRW179" s="50"/>
      <c r="DRX179" s="50"/>
      <c r="DRY179" s="50"/>
      <c r="DRZ179" s="50"/>
      <c r="DSA179" s="50"/>
      <c r="DSB179" s="50"/>
      <c r="DSC179" s="50"/>
      <c r="DSD179" s="50"/>
      <c r="DSE179" s="50"/>
      <c r="DSF179" s="50"/>
      <c r="DSG179" s="50"/>
      <c r="DSH179" s="50"/>
      <c r="DSI179" s="50"/>
      <c r="DSJ179" s="50"/>
      <c r="DSK179" s="50"/>
      <c r="DSL179" s="50"/>
      <c r="DSM179" s="50"/>
      <c r="DSN179" s="50"/>
      <c r="DSO179" s="50"/>
      <c r="DSP179" s="50"/>
      <c r="DSQ179" s="50"/>
      <c r="DSR179" s="50"/>
      <c r="DSS179" s="50"/>
      <c r="DST179" s="50"/>
      <c r="DSU179" s="50"/>
      <c r="DSV179" s="50"/>
      <c r="DSW179" s="50"/>
      <c r="DSX179" s="50"/>
      <c r="DSY179" s="50"/>
      <c r="DSZ179" s="50"/>
      <c r="DTA179" s="50"/>
      <c r="DTB179" s="50"/>
      <c r="DTC179" s="50"/>
      <c r="DTD179" s="50"/>
      <c r="DTE179" s="50"/>
      <c r="DTF179" s="50"/>
      <c r="DTG179" s="50"/>
      <c r="DTH179" s="50"/>
      <c r="DTI179" s="50"/>
      <c r="DTJ179" s="50"/>
      <c r="DTK179" s="50"/>
      <c r="DTL179" s="50"/>
      <c r="DTM179" s="50"/>
      <c r="DTN179" s="50"/>
      <c r="DTO179" s="50"/>
      <c r="DTP179" s="50"/>
      <c r="DTQ179" s="50"/>
      <c r="DTR179" s="50"/>
      <c r="DTS179" s="50"/>
      <c r="DTT179" s="50"/>
      <c r="DTU179" s="50"/>
      <c r="DTV179" s="50"/>
      <c r="DTW179" s="50"/>
      <c r="DTX179" s="50"/>
      <c r="DTY179" s="50"/>
      <c r="DTZ179" s="50"/>
      <c r="DUA179" s="50"/>
      <c r="DUB179" s="50"/>
      <c r="DUC179" s="50"/>
      <c r="DUD179" s="50"/>
      <c r="DUE179" s="50"/>
      <c r="DUF179" s="50"/>
      <c r="DUG179" s="50"/>
      <c r="DUH179" s="50"/>
      <c r="DUI179" s="50"/>
      <c r="DUJ179" s="50"/>
      <c r="DUK179" s="50"/>
      <c r="DUL179" s="50"/>
      <c r="DUM179" s="50"/>
      <c r="DUN179" s="50"/>
      <c r="DUO179" s="50"/>
      <c r="DUP179" s="50"/>
      <c r="DUQ179" s="50"/>
      <c r="DUR179" s="50"/>
      <c r="DUS179" s="50"/>
      <c r="DUT179" s="50"/>
      <c r="DUU179" s="50"/>
      <c r="DUV179" s="50"/>
      <c r="DUW179" s="50"/>
      <c r="DUX179" s="50"/>
      <c r="DUY179" s="50"/>
      <c r="DUZ179" s="50"/>
      <c r="DVA179" s="50"/>
      <c r="DVB179" s="50"/>
      <c r="DVC179" s="50"/>
      <c r="DVD179" s="50"/>
      <c r="DVE179" s="50"/>
      <c r="DVF179" s="50"/>
      <c r="DVG179" s="50"/>
      <c r="DVH179" s="50"/>
      <c r="DVI179" s="50"/>
      <c r="DVJ179" s="50"/>
      <c r="DVK179" s="50"/>
      <c r="DVL179" s="50"/>
      <c r="DVM179" s="50"/>
      <c r="DVN179" s="50"/>
      <c r="DVO179" s="50"/>
      <c r="DVP179" s="50"/>
      <c r="DVQ179" s="50"/>
      <c r="DVR179" s="50"/>
      <c r="DVS179" s="50"/>
      <c r="DVT179" s="50"/>
      <c r="DVU179" s="50"/>
      <c r="DVV179" s="50"/>
      <c r="DVW179" s="50"/>
      <c r="DVX179" s="50"/>
      <c r="DVY179" s="50"/>
      <c r="DVZ179" s="50"/>
      <c r="DWA179" s="50"/>
      <c r="DWB179" s="50"/>
      <c r="DWC179" s="50"/>
      <c r="DWD179" s="50"/>
      <c r="DWE179" s="50"/>
      <c r="DWF179" s="50"/>
      <c r="DWG179" s="50"/>
      <c r="DWH179" s="50"/>
      <c r="DWI179" s="50"/>
      <c r="DWJ179" s="50"/>
      <c r="DWK179" s="50"/>
      <c r="DWL179" s="50"/>
      <c r="DWM179" s="50"/>
      <c r="DWN179" s="50"/>
      <c r="DWO179" s="50"/>
      <c r="DWP179" s="50"/>
      <c r="DWQ179" s="50"/>
      <c r="DWR179" s="50"/>
      <c r="DWS179" s="50"/>
      <c r="DWT179" s="50"/>
      <c r="DWU179" s="50"/>
      <c r="DWV179" s="50"/>
      <c r="DWW179" s="50"/>
      <c r="DWX179" s="50"/>
      <c r="DWY179" s="50"/>
      <c r="DWZ179" s="50"/>
      <c r="DXB179" s="50"/>
      <c r="DXD179" s="50"/>
      <c r="DXE179" s="50"/>
      <c r="DXF179" s="50"/>
      <c r="DXG179" s="50"/>
      <c r="DXH179" s="50"/>
      <c r="DXI179" s="50"/>
      <c r="DXJ179" s="50"/>
      <c r="DXK179" s="50"/>
      <c r="DXP179" s="50"/>
      <c r="DXQ179" s="50"/>
      <c r="DXR179" s="50"/>
      <c r="DXS179" s="50"/>
      <c r="DXT179" s="50"/>
      <c r="DXU179" s="50"/>
      <c r="DXV179" s="50"/>
      <c r="DXW179" s="50"/>
      <c r="DXX179" s="50"/>
      <c r="DXY179" s="50"/>
      <c r="DXZ179" s="50"/>
      <c r="DYA179" s="50"/>
      <c r="DYB179" s="50"/>
      <c r="DYC179" s="50"/>
      <c r="DYD179" s="50"/>
      <c r="DYE179" s="50"/>
      <c r="DYF179" s="50"/>
      <c r="DYG179" s="50"/>
      <c r="DYH179" s="50"/>
      <c r="DYI179" s="50"/>
      <c r="DYJ179" s="50"/>
      <c r="DYK179" s="50"/>
      <c r="DYL179" s="50"/>
      <c r="DYM179" s="50"/>
      <c r="DYN179" s="50"/>
      <c r="DYO179" s="50"/>
      <c r="DYP179" s="50"/>
      <c r="DYQ179" s="50"/>
      <c r="DYR179" s="50"/>
      <c r="DYS179" s="50"/>
      <c r="DYT179" s="50"/>
      <c r="DYU179" s="50"/>
      <c r="DYV179" s="50"/>
      <c r="DYW179" s="50"/>
      <c r="DYX179" s="50"/>
      <c r="DYY179" s="50"/>
      <c r="DYZ179" s="50"/>
      <c r="DZA179" s="50"/>
      <c r="DZB179" s="50"/>
      <c r="DZC179" s="50"/>
      <c r="DZD179" s="50"/>
      <c r="DZE179" s="50"/>
      <c r="DZF179" s="50"/>
      <c r="DZG179" s="50"/>
      <c r="DZH179" s="50"/>
      <c r="DZI179" s="50"/>
      <c r="DZJ179" s="50"/>
      <c r="DZK179" s="50"/>
      <c r="DZL179" s="50"/>
      <c r="DZM179" s="50"/>
      <c r="DZN179" s="50"/>
      <c r="DZO179" s="50"/>
      <c r="DZP179" s="50"/>
      <c r="DZQ179" s="50"/>
      <c r="DZR179" s="50"/>
      <c r="DZS179" s="50"/>
      <c r="DZT179" s="50"/>
      <c r="DZU179" s="50"/>
      <c r="DZV179" s="50"/>
      <c r="DZW179" s="50"/>
      <c r="DZX179" s="50"/>
      <c r="DZY179" s="50"/>
      <c r="DZZ179" s="50"/>
      <c r="EAA179" s="50"/>
      <c r="EAB179" s="50"/>
      <c r="EAC179" s="50"/>
      <c r="EAD179" s="50"/>
      <c r="EAE179" s="50"/>
      <c r="EAF179" s="50"/>
      <c r="EAG179" s="50"/>
      <c r="EAH179" s="50"/>
      <c r="EAI179" s="50"/>
      <c r="EAJ179" s="50"/>
      <c r="EAK179" s="50"/>
      <c r="EAL179" s="50"/>
      <c r="EAM179" s="50"/>
      <c r="EAN179" s="50"/>
      <c r="EAO179" s="50"/>
      <c r="EAP179" s="50"/>
      <c r="EAQ179" s="50"/>
      <c r="EAR179" s="50"/>
      <c r="EAS179" s="50"/>
      <c r="EAT179" s="50"/>
      <c r="EAU179" s="50"/>
      <c r="EAV179" s="50"/>
      <c r="EAW179" s="50"/>
      <c r="EAX179" s="50"/>
      <c r="EAY179" s="50"/>
      <c r="EAZ179" s="50"/>
      <c r="EBA179" s="50"/>
      <c r="EBB179" s="50"/>
      <c r="EBC179" s="50"/>
      <c r="EBD179" s="50"/>
      <c r="EBE179" s="50"/>
      <c r="EBF179" s="50"/>
      <c r="EBG179" s="50"/>
      <c r="EBH179" s="50"/>
      <c r="EBI179" s="50"/>
      <c r="EBJ179" s="50"/>
      <c r="EBK179" s="50"/>
      <c r="EBL179" s="50"/>
      <c r="EBM179" s="50"/>
      <c r="EBN179" s="50"/>
      <c r="EBO179" s="50"/>
      <c r="EBP179" s="50"/>
      <c r="EBQ179" s="50"/>
      <c r="EBR179" s="50"/>
      <c r="EBS179" s="50"/>
      <c r="EBT179" s="50"/>
      <c r="EBU179" s="50"/>
      <c r="EBV179" s="50"/>
      <c r="EBW179" s="50"/>
      <c r="EBX179" s="50"/>
      <c r="EBY179" s="50"/>
      <c r="EBZ179" s="50"/>
      <c r="ECA179" s="50"/>
      <c r="ECB179" s="50"/>
      <c r="ECC179" s="50"/>
      <c r="ECD179" s="50"/>
      <c r="ECE179" s="50"/>
      <c r="ECF179" s="50"/>
      <c r="ECG179" s="50"/>
      <c r="ECH179" s="50"/>
      <c r="ECI179" s="50"/>
      <c r="ECJ179" s="50"/>
      <c r="ECK179" s="50"/>
      <c r="ECL179" s="50"/>
      <c r="ECM179" s="50"/>
      <c r="ECN179" s="50"/>
      <c r="ECO179" s="50"/>
      <c r="ECP179" s="50"/>
      <c r="ECQ179" s="50"/>
      <c r="ECR179" s="50"/>
      <c r="ECS179" s="50"/>
      <c r="ECT179" s="50"/>
      <c r="ECU179" s="50"/>
      <c r="ECV179" s="50"/>
      <c r="ECW179" s="50"/>
      <c r="ECX179" s="50"/>
      <c r="ECY179" s="50"/>
      <c r="ECZ179" s="50"/>
      <c r="EDA179" s="50"/>
      <c r="EDB179" s="50"/>
      <c r="EDC179" s="50"/>
      <c r="EDD179" s="50"/>
      <c r="EDE179" s="50"/>
      <c r="EDF179" s="50"/>
      <c r="EDG179" s="50"/>
      <c r="EDH179" s="50"/>
      <c r="EDI179" s="50"/>
      <c r="EDJ179" s="50"/>
      <c r="EDK179" s="50"/>
      <c r="EDL179" s="50"/>
      <c r="EDM179" s="50"/>
      <c r="EDN179" s="50"/>
      <c r="EDO179" s="50"/>
      <c r="EDP179" s="50"/>
      <c r="EDQ179" s="50"/>
      <c r="EDR179" s="50"/>
      <c r="EDS179" s="50"/>
      <c r="EDT179" s="50"/>
      <c r="EDU179" s="50"/>
      <c r="EDV179" s="50"/>
      <c r="EDW179" s="50"/>
      <c r="EDX179" s="50"/>
      <c r="EDY179" s="50"/>
      <c r="EDZ179" s="50"/>
      <c r="EEA179" s="50"/>
      <c r="EEB179" s="50"/>
      <c r="EEC179" s="50"/>
      <c r="EED179" s="50"/>
      <c r="EEE179" s="50"/>
      <c r="EEF179" s="50"/>
      <c r="EEG179" s="50"/>
      <c r="EEH179" s="50"/>
      <c r="EEI179" s="50"/>
      <c r="EEJ179" s="50"/>
      <c r="EEK179" s="50"/>
      <c r="EEL179" s="50"/>
      <c r="EEM179" s="50"/>
      <c r="EEN179" s="50"/>
      <c r="EEO179" s="50"/>
      <c r="EEP179" s="50"/>
      <c r="EEQ179" s="50"/>
      <c r="EER179" s="50"/>
      <c r="EES179" s="50"/>
      <c r="EET179" s="50"/>
      <c r="EEU179" s="50"/>
      <c r="EEV179" s="50"/>
      <c r="EEW179" s="50"/>
      <c r="EEX179" s="50"/>
      <c r="EEY179" s="50"/>
      <c r="EEZ179" s="50"/>
      <c r="EFA179" s="50"/>
      <c r="EFB179" s="50"/>
      <c r="EFC179" s="50"/>
      <c r="EFD179" s="50"/>
      <c r="EFE179" s="50"/>
      <c r="EFF179" s="50"/>
      <c r="EFG179" s="50"/>
      <c r="EFH179" s="50"/>
      <c r="EFI179" s="50"/>
      <c r="EFJ179" s="50"/>
      <c r="EFK179" s="50"/>
      <c r="EFL179" s="50"/>
      <c r="EFM179" s="50"/>
      <c r="EFN179" s="50"/>
      <c r="EFO179" s="50"/>
      <c r="EFP179" s="50"/>
      <c r="EFQ179" s="50"/>
      <c r="EFR179" s="50"/>
      <c r="EFS179" s="50"/>
      <c r="EFT179" s="50"/>
      <c r="EFU179" s="50"/>
      <c r="EFV179" s="50"/>
      <c r="EFW179" s="50"/>
      <c r="EFX179" s="50"/>
      <c r="EFY179" s="50"/>
      <c r="EFZ179" s="50"/>
      <c r="EGA179" s="50"/>
      <c r="EGB179" s="50"/>
      <c r="EGC179" s="50"/>
      <c r="EGD179" s="50"/>
      <c r="EGE179" s="50"/>
      <c r="EGF179" s="50"/>
      <c r="EGG179" s="50"/>
      <c r="EGH179" s="50"/>
      <c r="EGI179" s="50"/>
      <c r="EGJ179" s="50"/>
      <c r="EGK179" s="50"/>
      <c r="EGL179" s="50"/>
      <c r="EGM179" s="50"/>
      <c r="EGN179" s="50"/>
      <c r="EGO179" s="50"/>
      <c r="EGP179" s="50"/>
      <c r="EGQ179" s="50"/>
      <c r="EGR179" s="50"/>
      <c r="EGS179" s="50"/>
      <c r="EGT179" s="50"/>
      <c r="EGU179" s="50"/>
      <c r="EGV179" s="50"/>
      <c r="EGX179" s="50"/>
      <c r="EGZ179" s="50"/>
      <c r="EHA179" s="50"/>
      <c r="EHB179" s="50"/>
      <c r="EHC179" s="50"/>
      <c r="EHD179" s="50"/>
      <c r="EHE179" s="50"/>
      <c r="EHF179" s="50"/>
      <c r="EHG179" s="50"/>
      <c r="EHL179" s="50"/>
      <c r="EHM179" s="50"/>
      <c r="EHN179" s="50"/>
      <c r="EHO179" s="50"/>
      <c r="EHP179" s="50"/>
      <c r="EHQ179" s="50"/>
      <c r="EHR179" s="50"/>
      <c r="EHS179" s="50"/>
      <c r="EHT179" s="50"/>
      <c r="EHU179" s="50"/>
      <c r="EHV179" s="50"/>
      <c r="EHW179" s="50"/>
      <c r="EHX179" s="50"/>
      <c r="EHY179" s="50"/>
      <c r="EHZ179" s="50"/>
      <c r="EIA179" s="50"/>
      <c r="EIB179" s="50"/>
      <c r="EIC179" s="50"/>
      <c r="EID179" s="50"/>
      <c r="EIE179" s="50"/>
      <c r="EIF179" s="50"/>
      <c r="EIG179" s="50"/>
      <c r="EIH179" s="50"/>
      <c r="EII179" s="50"/>
      <c r="EIJ179" s="50"/>
      <c r="EIK179" s="50"/>
      <c r="EIL179" s="50"/>
      <c r="EIM179" s="50"/>
      <c r="EIN179" s="50"/>
      <c r="EIO179" s="50"/>
      <c r="EIP179" s="50"/>
      <c r="EIQ179" s="50"/>
      <c r="EIR179" s="50"/>
      <c r="EIS179" s="50"/>
      <c r="EIT179" s="50"/>
      <c r="EIU179" s="50"/>
      <c r="EIV179" s="50"/>
      <c r="EIW179" s="50"/>
      <c r="EIX179" s="50"/>
      <c r="EIY179" s="50"/>
      <c r="EIZ179" s="50"/>
      <c r="EJA179" s="50"/>
      <c r="EJB179" s="50"/>
      <c r="EJC179" s="50"/>
      <c r="EJD179" s="50"/>
      <c r="EJE179" s="50"/>
      <c r="EJF179" s="50"/>
      <c r="EJG179" s="50"/>
      <c r="EJH179" s="50"/>
      <c r="EJI179" s="50"/>
      <c r="EJJ179" s="50"/>
      <c r="EJK179" s="50"/>
      <c r="EJL179" s="50"/>
      <c r="EJM179" s="50"/>
      <c r="EJN179" s="50"/>
      <c r="EJO179" s="50"/>
      <c r="EJP179" s="50"/>
      <c r="EJQ179" s="50"/>
      <c r="EJR179" s="50"/>
      <c r="EJS179" s="50"/>
      <c r="EJT179" s="50"/>
      <c r="EJU179" s="50"/>
      <c r="EJV179" s="50"/>
      <c r="EJW179" s="50"/>
      <c r="EJX179" s="50"/>
      <c r="EJY179" s="50"/>
      <c r="EJZ179" s="50"/>
      <c r="EKA179" s="50"/>
      <c r="EKB179" s="50"/>
      <c r="EKC179" s="50"/>
      <c r="EKD179" s="50"/>
      <c r="EKE179" s="50"/>
      <c r="EKF179" s="50"/>
      <c r="EKG179" s="50"/>
      <c r="EKH179" s="50"/>
      <c r="EKI179" s="50"/>
      <c r="EKJ179" s="50"/>
      <c r="EKK179" s="50"/>
      <c r="EKL179" s="50"/>
      <c r="EKM179" s="50"/>
      <c r="EKN179" s="50"/>
      <c r="EKO179" s="50"/>
      <c r="EKP179" s="50"/>
      <c r="EKQ179" s="50"/>
      <c r="EKR179" s="50"/>
      <c r="EKS179" s="50"/>
      <c r="EKT179" s="50"/>
      <c r="EKU179" s="50"/>
      <c r="EKV179" s="50"/>
      <c r="EKW179" s="50"/>
      <c r="EKX179" s="50"/>
      <c r="EKY179" s="50"/>
      <c r="EKZ179" s="50"/>
      <c r="ELA179" s="50"/>
      <c r="ELB179" s="50"/>
      <c r="ELC179" s="50"/>
      <c r="ELD179" s="50"/>
      <c r="ELE179" s="50"/>
      <c r="ELF179" s="50"/>
      <c r="ELG179" s="50"/>
      <c r="ELH179" s="50"/>
      <c r="ELI179" s="50"/>
      <c r="ELJ179" s="50"/>
      <c r="ELK179" s="50"/>
      <c r="ELL179" s="50"/>
      <c r="ELM179" s="50"/>
      <c r="ELN179" s="50"/>
      <c r="ELO179" s="50"/>
      <c r="ELP179" s="50"/>
      <c r="ELQ179" s="50"/>
      <c r="ELR179" s="50"/>
      <c r="ELS179" s="50"/>
      <c r="ELT179" s="50"/>
      <c r="ELU179" s="50"/>
      <c r="ELV179" s="50"/>
      <c r="ELW179" s="50"/>
      <c r="ELX179" s="50"/>
      <c r="ELY179" s="50"/>
      <c r="ELZ179" s="50"/>
      <c r="EMA179" s="50"/>
      <c r="EMB179" s="50"/>
      <c r="EMC179" s="50"/>
      <c r="EMD179" s="50"/>
      <c r="EME179" s="50"/>
      <c r="EMF179" s="50"/>
      <c r="EMG179" s="50"/>
      <c r="EMH179" s="50"/>
      <c r="EMI179" s="50"/>
      <c r="EMJ179" s="50"/>
      <c r="EMK179" s="50"/>
      <c r="EML179" s="50"/>
      <c r="EMM179" s="50"/>
      <c r="EMN179" s="50"/>
      <c r="EMO179" s="50"/>
      <c r="EMP179" s="50"/>
      <c r="EMQ179" s="50"/>
      <c r="EMR179" s="50"/>
      <c r="EMS179" s="50"/>
      <c r="EMT179" s="50"/>
      <c r="EMU179" s="50"/>
      <c r="EMV179" s="50"/>
      <c r="EMW179" s="50"/>
      <c r="EMX179" s="50"/>
      <c r="EMY179" s="50"/>
      <c r="EMZ179" s="50"/>
      <c r="ENA179" s="50"/>
      <c r="ENB179" s="50"/>
      <c r="ENC179" s="50"/>
      <c r="END179" s="50"/>
      <c r="ENE179" s="50"/>
      <c r="ENF179" s="50"/>
      <c r="ENG179" s="50"/>
      <c r="ENH179" s="50"/>
      <c r="ENI179" s="50"/>
      <c r="ENJ179" s="50"/>
      <c r="ENK179" s="50"/>
      <c r="ENL179" s="50"/>
      <c r="ENM179" s="50"/>
      <c r="ENN179" s="50"/>
      <c r="ENO179" s="50"/>
      <c r="ENP179" s="50"/>
      <c r="ENQ179" s="50"/>
      <c r="ENR179" s="50"/>
      <c r="ENS179" s="50"/>
      <c r="ENT179" s="50"/>
      <c r="ENU179" s="50"/>
      <c r="ENV179" s="50"/>
      <c r="ENW179" s="50"/>
      <c r="ENX179" s="50"/>
      <c r="ENY179" s="50"/>
      <c r="ENZ179" s="50"/>
      <c r="EOA179" s="50"/>
      <c r="EOB179" s="50"/>
      <c r="EOC179" s="50"/>
      <c r="EOD179" s="50"/>
      <c r="EOE179" s="50"/>
      <c r="EOF179" s="50"/>
      <c r="EOG179" s="50"/>
      <c r="EOH179" s="50"/>
      <c r="EOI179" s="50"/>
      <c r="EOJ179" s="50"/>
      <c r="EOK179" s="50"/>
      <c r="EOL179" s="50"/>
      <c r="EOM179" s="50"/>
      <c r="EON179" s="50"/>
      <c r="EOO179" s="50"/>
      <c r="EOP179" s="50"/>
      <c r="EOQ179" s="50"/>
      <c r="EOR179" s="50"/>
      <c r="EOS179" s="50"/>
      <c r="EOT179" s="50"/>
      <c r="EOU179" s="50"/>
      <c r="EOV179" s="50"/>
      <c r="EOW179" s="50"/>
      <c r="EOX179" s="50"/>
      <c r="EOY179" s="50"/>
      <c r="EOZ179" s="50"/>
      <c r="EPA179" s="50"/>
      <c r="EPB179" s="50"/>
      <c r="EPC179" s="50"/>
      <c r="EPD179" s="50"/>
      <c r="EPE179" s="50"/>
      <c r="EPF179" s="50"/>
      <c r="EPG179" s="50"/>
      <c r="EPH179" s="50"/>
      <c r="EPI179" s="50"/>
      <c r="EPJ179" s="50"/>
      <c r="EPK179" s="50"/>
      <c r="EPL179" s="50"/>
      <c r="EPM179" s="50"/>
      <c r="EPN179" s="50"/>
      <c r="EPO179" s="50"/>
      <c r="EPP179" s="50"/>
      <c r="EPQ179" s="50"/>
      <c r="EPR179" s="50"/>
      <c r="EPS179" s="50"/>
      <c r="EPT179" s="50"/>
      <c r="EPU179" s="50"/>
      <c r="EPV179" s="50"/>
      <c r="EPW179" s="50"/>
      <c r="EPX179" s="50"/>
      <c r="EPY179" s="50"/>
      <c r="EPZ179" s="50"/>
      <c r="EQA179" s="50"/>
      <c r="EQB179" s="50"/>
      <c r="EQC179" s="50"/>
      <c r="EQD179" s="50"/>
      <c r="EQE179" s="50"/>
      <c r="EQF179" s="50"/>
      <c r="EQG179" s="50"/>
      <c r="EQH179" s="50"/>
      <c r="EQI179" s="50"/>
      <c r="EQJ179" s="50"/>
      <c r="EQK179" s="50"/>
      <c r="EQL179" s="50"/>
      <c r="EQM179" s="50"/>
      <c r="EQN179" s="50"/>
      <c r="EQO179" s="50"/>
      <c r="EQP179" s="50"/>
      <c r="EQQ179" s="50"/>
      <c r="EQR179" s="50"/>
      <c r="EQT179" s="50"/>
      <c r="EQV179" s="50"/>
      <c r="EQW179" s="50"/>
      <c r="EQX179" s="50"/>
      <c r="EQY179" s="50"/>
      <c r="EQZ179" s="50"/>
      <c r="ERA179" s="50"/>
      <c r="ERB179" s="50"/>
      <c r="ERC179" s="50"/>
      <c r="ERH179" s="50"/>
      <c r="ERI179" s="50"/>
      <c r="ERJ179" s="50"/>
      <c r="ERK179" s="50"/>
      <c r="ERL179" s="50"/>
      <c r="ERM179" s="50"/>
      <c r="ERN179" s="50"/>
      <c r="ERO179" s="50"/>
      <c r="ERP179" s="50"/>
      <c r="ERQ179" s="50"/>
      <c r="ERR179" s="50"/>
      <c r="ERS179" s="50"/>
      <c r="ERT179" s="50"/>
      <c r="ERU179" s="50"/>
      <c r="ERV179" s="50"/>
      <c r="ERW179" s="50"/>
      <c r="ERX179" s="50"/>
      <c r="ERY179" s="50"/>
      <c r="ERZ179" s="50"/>
      <c r="ESA179" s="50"/>
      <c r="ESB179" s="50"/>
      <c r="ESC179" s="50"/>
      <c r="ESD179" s="50"/>
      <c r="ESE179" s="50"/>
      <c r="ESF179" s="50"/>
      <c r="ESG179" s="50"/>
      <c r="ESH179" s="50"/>
      <c r="ESI179" s="50"/>
      <c r="ESJ179" s="50"/>
      <c r="ESK179" s="50"/>
      <c r="ESL179" s="50"/>
      <c r="ESM179" s="50"/>
      <c r="ESN179" s="50"/>
      <c r="ESO179" s="50"/>
      <c r="ESP179" s="50"/>
      <c r="ESQ179" s="50"/>
      <c r="ESR179" s="50"/>
      <c r="ESS179" s="50"/>
      <c r="EST179" s="50"/>
      <c r="ESU179" s="50"/>
      <c r="ESV179" s="50"/>
      <c r="ESW179" s="50"/>
      <c r="ESX179" s="50"/>
      <c r="ESY179" s="50"/>
      <c r="ESZ179" s="50"/>
      <c r="ETA179" s="50"/>
      <c r="ETB179" s="50"/>
      <c r="ETC179" s="50"/>
      <c r="ETD179" s="50"/>
      <c r="ETE179" s="50"/>
      <c r="ETF179" s="50"/>
      <c r="ETG179" s="50"/>
      <c r="ETH179" s="50"/>
      <c r="ETI179" s="50"/>
      <c r="ETJ179" s="50"/>
      <c r="ETK179" s="50"/>
      <c r="ETL179" s="50"/>
      <c r="ETM179" s="50"/>
      <c r="ETN179" s="50"/>
      <c r="ETO179" s="50"/>
      <c r="ETP179" s="50"/>
      <c r="ETQ179" s="50"/>
      <c r="ETR179" s="50"/>
      <c r="ETS179" s="50"/>
      <c r="ETT179" s="50"/>
      <c r="ETU179" s="50"/>
      <c r="ETV179" s="50"/>
      <c r="ETW179" s="50"/>
      <c r="ETX179" s="50"/>
      <c r="ETY179" s="50"/>
      <c r="ETZ179" s="50"/>
      <c r="EUA179" s="50"/>
      <c r="EUB179" s="50"/>
      <c r="EUC179" s="50"/>
      <c r="EUD179" s="50"/>
      <c r="EUE179" s="50"/>
      <c r="EUF179" s="50"/>
      <c r="EUG179" s="50"/>
      <c r="EUH179" s="50"/>
      <c r="EUI179" s="50"/>
      <c r="EUJ179" s="50"/>
      <c r="EUK179" s="50"/>
      <c r="EUL179" s="50"/>
      <c r="EUM179" s="50"/>
      <c r="EUN179" s="50"/>
      <c r="EUO179" s="50"/>
      <c r="EUP179" s="50"/>
      <c r="EUQ179" s="50"/>
      <c r="EUR179" s="50"/>
      <c r="EUS179" s="50"/>
      <c r="EUT179" s="50"/>
      <c r="EUU179" s="50"/>
      <c r="EUV179" s="50"/>
      <c r="EUW179" s="50"/>
      <c r="EUX179" s="50"/>
      <c r="EUY179" s="50"/>
      <c r="EUZ179" s="50"/>
      <c r="EVA179" s="50"/>
      <c r="EVB179" s="50"/>
      <c r="EVC179" s="50"/>
      <c r="EVD179" s="50"/>
      <c r="EVE179" s="50"/>
      <c r="EVF179" s="50"/>
      <c r="EVG179" s="50"/>
      <c r="EVH179" s="50"/>
      <c r="EVI179" s="50"/>
      <c r="EVJ179" s="50"/>
      <c r="EVK179" s="50"/>
      <c r="EVL179" s="50"/>
      <c r="EVM179" s="50"/>
      <c r="EVN179" s="50"/>
      <c r="EVO179" s="50"/>
      <c r="EVP179" s="50"/>
      <c r="EVQ179" s="50"/>
      <c r="EVR179" s="50"/>
      <c r="EVS179" s="50"/>
      <c r="EVT179" s="50"/>
      <c r="EVU179" s="50"/>
      <c r="EVV179" s="50"/>
      <c r="EVW179" s="50"/>
      <c r="EVX179" s="50"/>
      <c r="EVY179" s="50"/>
      <c r="EVZ179" s="50"/>
      <c r="EWA179" s="50"/>
      <c r="EWB179" s="50"/>
      <c r="EWC179" s="50"/>
      <c r="EWD179" s="50"/>
      <c r="EWE179" s="50"/>
      <c r="EWF179" s="50"/>
      <c r="EWG179" s="50"/>
      <c r="EWH179" s="50"/>
      <c r="EWI179" s="50"/>
      <c r="EWJ179" s="50"/>
      <c r="EWK179" s="50"/>
      <c r="EWL179" s="50"/>
      <c r="EWM179" s="50"/>
      <c r="EWN179" s="50"/>
      <c r="EWO179" s="50"/>
      <c r="EWP179" s="50"/>
      <c r="EWQ179" s="50"/>
      <c r="EWR179" s="50"/>
      <c r="EWS179" s="50"/>
      <c r="EWT179" s="50"/>
      <c r="EWU179" s="50"/>
      <c r="EWV179" s="50"/>
      <c r="EWW179" s="50"/>
      <c r="EWX179" s="50"/>
      <c r="EWY179" s="50"/>
      <c r="EWZ179" s="50"/>
      <c r="EXA179" s="50"/>
      <c r="EXB179" s="50"/>
      <c r="EXC179" s="50"/>
      <c r="EXD179" s="50"/>
      <c r="EXE179" s="50"/>
      <c r="EXF179" s="50"/>
      <c r="EXG179" s="50"/>
      <c r="EXH179" s="50"/>
      <c r="EXI179" s="50"/>
      <c r="EXJ179" s="50"/>
      <c r="EXK179" s="50"/>
      <c r="EXL179" s="50"/>
      <c r="EXM179" s="50"/>
      <c r="EXN179" s="50"/>
      <c r="EXO179" s="50"/>
      <c r="EXP179" s="50"/>
      <c r="EXQ179" s="50"/>
      <c r="EXR179" s="50"/>
      <c r="EXS179" s="50"/>
      <c r="EXT179" s="50"/>
      <c r="EXU179" s="50"/>
      <c r="EXV179" s="50"/>
      <c r="EXW179" s="50"/>
      <c r="EXX179" s="50"/>
      <c r="EXY179" s="50"/>
      <c r="EXZ179" s="50"/>
      <c r="EYA179" s="50"/>
      <c r="EYB179" s="50"/>
      <c r="EYC179" s="50"/>
      <c r="EYD179" s="50"/>
      <c r="EYE179" s="50"/>
      <c r="EYF179" s="50"/>
      <c r="EYG179" s="50"/>
      <c r="EYH179" s="50"/>
      <c r="EYI179" s="50"/>
      <c r="EYJ179" s="50"/>
      <c r="EYK179" s="50"/>
      <c r="EYL179" s="50"/>
      <c r="EYM179" s="50"/>
      <c r="EYN179" s="50"/>
      <c r="EYO179" s="50"/>
      <c r="EYP179" s="50"/>
      <c r="EYQ179" s="50"/>
      <c r="EYR179" s="50"/>
      <c r="EYS179" s="50"/>
      <c r="EYT179" s="50"/>
      <c r="EYU179" s="50"/>
      <c r="EYV179" s="50"/>
      <c r="EYW179" s="50"/>
      <c r="EYX179" s="50"/>
      <c r="EYY179" s="50"/>
      <c r="EYZ179" s="50"/>
      <c r="EZA179" s="50"/>
      <c r="EZB179" s="50"/>
      <c r="EZC179" s="50"/>
      <c r="EZD179" s="50"/>
      <c r="EZE179" s="50"/>
      <c r="EZF179" s="50"/>
      <c r="EZG179" s="50"/>
      <c r="EZH179" s="50"/>
      <c r="EZI179" s="50"/>
      <c r="EZJ179" s="50"/>
      <c r="EZK179" s="50"/>
      <c r="EZL179" s="50"/>
      <c r="EZM179" s="50"/>
      <c r="EZN179" s="50"/>
      <c r="EZO179" s="50"/>
      <c r="EZP179" s="50"/>
      <c r="EZQ179" s="50"/>
      <c r="EZR179" s="50"/>
      <c r="EZS179" s="50"/>
      <c r="EZT179" s="50"/>
      <c r="EZU179" s="50"/>
      <c r="EZV179" s="50"/>
      <c r="EZW179" s="50"/>
      <c r="EZX179" s="50"/>
      <c r="EZY179" s="50"/>
      <c r="EZZ179" s="50"/>
      <c r="FAA179" s="50"/>
      <c r="FAB179" s="50"/>
      <c r="FAC179" s="50"/>
      <c r="FAD179" s="50"/>
      <c r="FAE179" s="50"/>
      <c r="FAF179" s="50"/>
      <c r="FAG179" s="50"/>
      <c r="FAH179" s="50"/>
      <c r="FAI179" s="50"/>
      <c r="FAJ179" s="50"/>
      <c r="FAK179" s="50"/>
      <c r="FAL179" s="50"/>
      <c r="FAM179" s="50"/>
      <c r="FAN179" s="50"/>
      <c r="FAP179" s="50"/>
      <c r="FAR179" s="50"/>
      <c r="FAS179" s="50"/>
      <c r="FAT179" s="50"/>
      <c r="FAU179" s="50"/>
      <c r="FAV179" s="50"/>
      <c r="FAW179" s="50"/>
      <c r="FAX179" s="50"/>
      <c r="FAY179" s="50"/>
      <c r="FBD179" s="50"/>
      <c r="FBE179" s="50"/>
      <c r="FBF179" s="50"/>
      <c r="FBG179" s="50"/>
      <c r="FBH179" s="50"/>
      <c r="FBI179" s="50"/>
      <c r="FBJ179" s="50"/>
      <c r="FBK179" s="50"/>
      <c r="FBL179" s="50"/>
      <c r="FBM179" s="50"/>
      <c r="FBN179" s="50"/>
      <c r="FBO179" s="50"/>
      <c r="FBP179" s="50"/>
      <c r="FBQ179" s="50"/>
      <c r="FBR179" s="50"/>
      <c r="FBS179" s="50"/>
      <c r="FBT179" s="50"/>
      <c r="FBU179" s="50"/>
      <c r="FBV179" s="50"/>
      <c r="FBW179" s="50"/>
      <c r="FBX179" s="50"/>
      <c r="FBY179" s="50"/>
      <c r="FBZ179" s="50"/>
      <c r="FCA179" s="50"/>
      <c r="FCB179" s="50"/>
      <c r="FCC179" s="50"/>
      <c r="FCD179" s="50"/>
      <c r="FCE179" s="50"/>
      <c r="FCF179" s="50"/>
      <c r="FCG179" s="50"/>
      <c r="FCH179" s="50"/>
      <c r="FCI179" s="50"/>
      <c r="FCJ179" s="50"/>
      <c r="FCK179" s="50"/>
      <c r="FCL179" s="50"/>
      <c r="FCM179" s="50"/>
      <c r="FCN179" s="50"/>
      <c r="FCO179" s="50"/>
      <c r="FCP179" s="50"/>
      <c r="FCQ179" s="50"/>
      <c r="FCR179" s="50"/>
      <c r="FCS179" s="50"/>
      <c r="FCT179" s="50"/>
      <c r="FCU179" s="50"/>
      <c r="FCV179" s="50"/>
      <c r="FCW179" s="50"/>
      <c r="FCX179" s="50"/>
      <c r="FCY179" s="50"/>
      <c r="FCZ179" s="50"/>
      <c r="FDA179" s="50"/>
      <c r="FDB179" s="50"/>
      <c r="FDC179" s="50"/>
      <c r="FDD179" s="50"/>
      <c r="FDE179" s="50"/>
      <c r="FDF179" s="50"/>
      <c r="FDG179" s="50"/>
      <c r="FDH179" s="50"/>
      <c r="FDI179" s="50"/>
      <c r="FDJ179" s="50"/>
      <c r="FDK179" s="50"/>
      <c r="FDL179" s="50"/>
      <c r="FDM179" s="50"/>
      <c r="FDN179" s="50"/>
      <c r="FDO179" s="50"/>
      <c r="FDP179" s="50"/>
      <c r="FDQ179" s="50"/>
      <c r="FDR179" s="50"/>
      <c r="FDS179" s="50"/>
      <c r="FDT179" s="50"/>
      <c r="FDU179" s="50"/>
      <c r="FDV179" s="50"/>
      <c r="FDW179" s="50"/>
      <c r="FDX179" s="50"/>
      <c r="FDY179" s="50"/>
      <c r="FDZ179" s="50"/>
      <c r="FEA179" s="50"/>
      <c r="FEB179" s="50"/>
      <c r="FEC179" s="50"/>
      <c r="FED179" s="50"/>
      <c r="FEE179" s="50"/>
      <c r="FEF179" s="50"/>
      <c r="FEG179" s="50"/>
      <c r="FEH179" s="50"/>
      <c r="FEI179" s="50"/>
      <c r="FEJ179" s="50"/>
      <c r="FEK179" s="50"/>
      <c r="FEL179" s="50"/>
      <c r="FEM179" s="50"/>
      <c r="FEN179" s="50"/>
      <c r="FEO179" s="50"/>
      <c r="FEP179" s="50"/>
      <c r="FEQ179" s="50"/>
      <c r="FER179" s="50"/>
      <c r="FES179" s="50"/>
      <c r="FET179" s="50"/>
      <c r="FEU179" s="50"/>
      <c r="FEV179" s="50"/>
      <c r="FEW179" s="50"/>
      <c r="FEX179" s="50"/>
      <c r="FEY179" s="50"/>
      <c r="FEZ179" s="50"/>
      <c r="FFA179" s="50"/>
      <c r="FFB179" s="50"/>
      <c r="FFC179" s="50"/>
      <c r="FFD179" s="50"/>
      <c r="FFE179" s="50"/>
      <c r="FFF179" s="50"/>
      <c r="FFG179" s="50"/>
      <c r="FFH179" s="50"/>
      <c r="FFI179" s="50"/>
      <c r="FFJ179" s="50"/>
      <c r="FFK179" s="50"/>
      <c r="FFL179" s="50"/>
      <c r="FFM179" s="50"/>
      <c r="FFN179" s="50"/>
      <c r="FFO179" s="50"/>
      <c r="FFP179" s="50"/>
      <c r="FFQ179" s="50"/>
      <c r="FFR179" s="50"/>
      <c r="FFS179" s="50"/>
      <c r="FFT179" s="50"/>
      <c r="FFU179" s="50"/>
      <c r="FFV179" s="50"/>
      <c r="FFW179" s="50"/>
      <c r="FFX179" s="50"/>
      <c r="FFY179" s="50"/>
      <c r="FFZ179" s="50"/>
      <c r="FGA179" s="50"/>
      <c r="FGB179" s="50"/>
      <c r="FGC179" s="50"/>
      <c r="FGD179" s="50"/>
      <c r="FGE179" s="50"/>
      <c r="FGF179" s="50"/>
      <c r="FGG179" s="50"/>
      <c r="FGH179" s="50"/>
      <c r="FGI179" s="50"/>
      <c r="FGJ179" s="50"/>
      <c r="FGK179" s="50"/>
      <c r="FGL179" s="50"/>
      <c r="FGM179" s="50"/>
      <c r="FGN179" s="50"/>
      <c r="FGO179" s="50"/>
      <c r="FGP179" s="50"/>
      <c r="FGQ179" s="50"/>
      <c r="FGR179" s="50"/>
      <c r="FGS179" s="50"/>
      <c r="FGT179" s="50"/>
      <c r="FGU179" s="50"/>
      <c r="FGV179" s="50"/>
      <c r="FGW179" s="50"/>
      <c r="FGX179" s="50"/>
      <c r="FGY179" s="50"/>
      <c r="FGZ179" s="50"/>
      <c r="FHA179" s="50"/>
      <c r="FHB179" s="50"/>
      <c r="FHC179" s="50"/>
      <c r="FHD179" s="50"/>
      <c r="FHE179" s="50"/>
      <c r="FHF179" s="50"/>
      <c r="FHG179" s="50"/>
      <c r="FHH179" s="50"/>
      <c r="FHI179" s="50"/>
      <c r="FHJ179" s="50"/>
      <c r="FHK179" s="50"/>
      <c r="FHL179" s="50"/>
      <c r="FHM179" s="50"/>
      <c r="FHN179" s="50"/>
      <c r="FHO179" s="50"/>
      <c r="FHP179" s="50"/>
      <c r="FHQ179" s="50"/>
      <c r="FHR179" s="50"/>
      <c r="FHS179" s="50"/>
      <c r="FHT179" s="50"/>
      <c r="FHU179" s="50"/>
      <c r="FHV179" s="50"/>
      <c r="FHW179" s="50"/>
      <c r="FHX179" s="50"/>
      <c r="FHY179" s="50"/>
      <c r="FHZ179" s="50"/>
      <c r="FIA179" s="50"/>
      <c r="FIB179" s="50"/>
      <c r="FIC179" s="50"/>
      <c r="FID179" s="50"/>
      <c r="FIE179" s="50"/>
      <c r="FIF179" s="50"/>
      <c r="FIG179" s="50"/>
      <c r="FIH179" s="50"/>
      <c r="FII179" s="50"/>
      <c r="FIJ179" s="50"/>
      <c r="FIK179" s="50"/>
      <c r="FIL179" s="50"/>
      <c r="FIM179" s="50"/>
      <c r="FIN179" s="50"/>
      <c r="FIO179" s="50"/>
      <c r="FIP179" s="50"/>
      <c r="FIQ179" s="50"/>
      <c r="FIR179" s="50"/>
      <c r="FIS179" s="50"/>
      <c r="FIT179" s="50"/>
      <c r="FIU179" s="50"/>
      <c r="FIV179" s="50"/>
      <c r="FIW179" s="50"/>
      <c r="FIX179" s="50"/>
      <c r="FIY179" s="50"/>
      <c r="FIZ179" s="50"/>
      <c r="FJA179" s="50"/>
      <c r="FJB179" s="50"/>
      <c r="FJC179" s="50"/>
      <c r="FJD179" s="50"/>
      <c r="FJE179" s="50"/>
      <c r="FJF179" s="50"/>
      <c r="FJG179" s="50"/>
      <c r="FJH179" s="50"/>
      <c r="FJI179" s="50"/>
      <c r="FJJ179" s="50"/>
      <c r="FJK179" s="50"/>
      <c r="FJL179" s="50"/>
      <c r="FJM179" s="50"/>
      <c r="FJN179" s="50"/>
      <c r="FJO179" s="50"/>
      <c r="FJP179" s="50"/>
      <c r="FJQ179" s="50"/>
      <c r="FJR179" s="50"/>
      <c r="FJS179" s="50"/>
      <c r="FJT179" s="50"/>
      <c r="FJU179" s="50"/>
      <c r="FJV179" s="50"/>
      <c r="FJW179" s="50"/>
      <c r="FJX179" s="50"/>
      <c r="FJY179" s="50"/>
      <c r="FJZ179" s="50"/>
      <c r="FKA179" s="50"/>
      <c r="FKB179" s="50"/>
      <c r="FKC179" s="50"/>
      <c r="FKD179" s="50"/>
      <c r="FKE179" s="50"/>
      <c r="FKF179" s="50"/>
      <c r="FKG179" s="50"/>
      <c r="FKH179" s="50"/>
      <c r="FKI179" s="50"/>
      <c r="FKJ179" s="50"/>
      <c r="FKL179" s="50"/>
      <c r="FKN179" s="50"/>
      <c r="FKO179" s="50"/>
      <c r="FKP179" s="50"/>
      <c r="FKQ179" s="50"/>
      <c r="FKR179" s="50"/>
      <c r="FKS179" s="50"/>
      <c r="FKT179" s="50"/>
      <c r="FKU179" s="50"/>
      <c r="FKZ179" s="50"/>
      <c r="FLA179" s="50"/>
      <c r="FLB179" s="50"/>
      <c r="FLC179" s="50"/>
      <c r="FLD179" s="50"/>
      <c r="FLE179" s="50"/>
      <c r="FLF179" s="50"/>
      <c r="FLG179" s="50"/>
      <c r="FLH179" s="50"/>
      <c r="FLI179" s="50"/>
      <c r="FLJ179" s="50"/>
      <c r="FLK179" s="50"/>
      <c r="FLL179" s="50"/>
      <c r="FLM179" s="50"/>
      <c r="FLN179" s="50"/>
      <c r="FLO179" s="50"/>
      <c r="FLP179" s="50"/>
      <c r="FLQ179" s="50"/>
      <c r="FLR179" s="50"/>
      <c r="FLS179" s="50"/>
      <c r="FLT179" s="50"/>
      <c r="FLU179" s="50"/>
      <c r="FLV179" s="50"/>
      <c r="FLW179" s="50"/>
      <c r="FLX179" s="50"/>
      <c r="FLY179" s="50"/>
      <c r="FLZ179" s="50"/>
      <c r="FMA179" s="50"/>
      <c r="FMB179" s="50"/>
      <c r="FMC179" s="50"/>
      <c r="FMD179" s="50"/>
      <c r="FME179" s="50"/>
      <c r="FMF179" s="50"/>
      <c r="FMG179" s="50"/>
      <c r="FMH179" s="50"/>
      <c r="FMI179" s="50"/>
      <c r="FMJ179" s="50"/>
      <c r="FMK179" s="50"/>
      <c r="FML179" s="50"/>
      <c r="FMM179" s="50"/>
      <c r="FMN179" s="50"/>
      <c r="FMO179" s="50"/>
      <c r="FMP179" s="50"/>
      <c r="FMQ179" s="50"/>
      <c r="FMR179" s="50"/>
      <c r="FMS179" s="50"/>
      <c r="FMT179" s="50"/>
      <c r="FMU179" s="50"/>
      <c r="FMV179" s="50"/>
      <c r="FMW179" s="50"/>
      <c r="FMX179" s="50"/>
      <c r="FMY179" s="50"/>
      <c r="FMZ179" s="50"/>
      <c r="FNA179" s="50"/>
      <c r="FNB179" s="50"/>
      <c r="FNC179" s="50"/>
      <c r="FND179" s="50"/>
      <c r="FNE179" s="50"/>
      <c r="FNF179" s="50"/>
      <c r="FNG179" s="50"/>
      <c r="FNH179" s="50"/>
      <c r="FNI179" s="50"/>
      <c r="FNJ179" s="50"/>
      <c r="FNK179" s="50"/>
      <c r="FNL179" s="50"/>
      <c r="FNM179" s="50"/>
      <c r="FNN179" s="50"/>
      <c r="FNO179" s="50"/>
      <c r="FNP179" s="50"/>
      <c r="FNQ179" s="50"/>
      <c r="FNR179" s="50"/>
      <c r="FNS179" s="50"/>
      <c r="FNT179" s="50"/>
      <c r="FNU179" s="50"/>
      <c r="FNV179" s="50"/>
      <c r="FNW179" s="50"/>
      <c r="FNX179" s="50"/>
      <c r="FNY179" s="50"/>
      <c r="FNZ179" s="50"/>
      <c r="FOA179" s="50"/>
      <c r="FOB179" s="50"/>
      <c r="FOC179" s="50"/>
      <c r="FOD179" s="50"/>
      <c r="FOE179" s="50"/>
      <c r="FOF179" s="50"/>
      <c r="FOG179" s="50"/>
      <c r="FOH179" s="50"/>
      <c r="FOI179" s="50"/>
      <c r="FOJ179" s="50"/>
      <c r="FOK179" s="50"/>
      <c r="FOL179" s="50"/>
      <c r="FOM179" s="50"/>
      <c r="FON179" s="50"/>
      <c r="FOO179" s="50"/>
      <c r="FOP179" s="50"/>
      <c r="FOQ179" s="50"/>
      <c r="FOR179" s="50"/>
      <c r="FOS179" s="50"/>
      <c r="FOT179" s="50"/>
      <c r="FOU179" s="50"/>
      <c r="FOV179" s="50"/>
      <c r="FOW179" s="50"/>
      <c r="FOX179" s="50"/>
      <c r="FOY179" s="50"/>
      <c r="FOZ179" s="50"/>
      <c r="FPA179" s="50"/>
      <c r="FPB179" s="50"/>
      <c r="FPC179" s="50"/>
      <c r="FPD179" s="50"/>
      <c r="FPE179" s="50"/>
      <c r="FPF179" s="50"/>
      <c r="FPG179" s="50"/>
      <c r="FPH179" s="50"/>
      <c r="FPI179" s="50"/>
      <c r="FPJ179" s="50"/>
      <c r="FPK179" s="50"/>
      <c r="FPL179" s="50"/>
      <c r="FPM179" s="50"/>
      <c r="FPN179" s="50"/>
      <c r="FPO179" s="50"/>
      <c r="FPP179" s="50"/>
      <c r="FPQ179" s="50"/>
      <c r="FPR179" s="50"/>
      <c r="FPS179" s="50"/>
      <c r="FPT179" s="50"/>
      <c r="FPU179" s="50"/>
      <c r="FPV179" s="50"/>
      <c r="FPW179" s="50"/>
      <c r="FPX179" s="50"/>
      <c r="FPY179" s="50"/>
      <c r="FPZ179" s="50"/>
      <c r="FQA179" s="50"/>
      <c r="FQB179" s="50"/>
      <c r="FQC179" s="50"/>
      <c r="FQD179" s="50"/>
      <c r="FQE179" s="50"/>
      <c r="FQF179" s="50"/>
      <c r="FQG179" s="50"/>
      <c r="FQH179" s="50"/>
      <c r="FQI179" s="50"/>
      <c r="FQJ179" s="50"/>
      <c r="FQK179" s="50"/>
      <c r="FQL179" s="50"/>
      <c r="FQM179" s="50"/>
      <c r="FQN179" s="50"/>
      <c r="FQO179" s="50"/>
      <c r="FQP179" s="50"/>
      <c r="FQQ179" s="50"/>
      <c r="FQR179" s="50"/>
      <c r="FQS179" s="50"/>
      <c r="FQT179" s="50"/>
      <c r="FQU179" s="50"/>
      <c r="FQV179" s="50"/>
      <c r="FQW179" s="50"/>
      <c r="FQX179" s="50"/>
      <c r="FQY179" s="50"/>
      <c r="FQZ179" s="50"/>
      <c r="FRA179" s="50"/>
      <c r="FRB179" s="50"/>
      <c r="FRC179" s="50"/>
      <c r="FRD179" s="50"/>
      <c r="FRE179" s="50"/>
      <c r="FRF179" s="50"/>
      <c r="FRG179" s="50"/>
      <c r="FRH179" s="50"/>
      <c r="FRI179" s="50"/>
      <c r="FRJ179" s="50"/>
      <c r="FRK179" s="50"/>
      <c r="FRL179" s="50"/>
      <c r="FRM179" s="50"/>
      <c r="FRN179" s="50"/>
      <c r="FRO179" s="50"/>
      <c r="FRP179" s="50"/>
      <c r="FRQ179" s="50"/>
      <c r="FRR179" s="50"/>
      <c r="FRS179" s="50"/>
      <c r="FRT179" s="50"/>
      <c r="FRU179" s="50"/>
      <c r="FRV179" s="50"/>
      <c r="FRW179" s="50"/>
      <c r="FRX179" s="50"/>
      <c r="FRY179" s="50"/>
      <c r="FRZ179" s="50"/>
      <c r="FSA179" s="50"/>
      <c r="FSB179" s="50"/>
      <c r="FSC179" s="50"/>
      <c r="FSD179" s="50"/>
      <c r="FSE179" s="50"/>
      <c r="FSF179" s="50"/>
      <c r="FSG179" s="50"/>
      <c r="FSH179" s="50"/>
      <c r="FSI179" s="50"/>
      <c r="FSJ179" s="50"/>
      <c r="FSK179" s="50"/>
      <c r="FSL179" s="50"/>
      <c r="FSM179" s="50"/>
      <c r="FSN179" s="50"/>
      <c r="FSO179" s="50"/>
      <c r="FSP179" s="50"/>
      <c r="FSQ179" s="50"/>
      <c r="FSR179" s="50"/>
      <c r="FSS179" s="50"/>
      <c r="FST179" s="50"/>
      <c r="FSU179" s="50"/>
      <c r="FSV179" s="50"/>
      <c r="FSW179" s="50"/>
      <c r="FSX179" s="50"/>
      <c r="FSY179" s="50"/>
      <c r="FSZ179" s="50"/>
      <c r="FTA179" s="50"/>
      <c r="FTB179" s="50"/>
      <c r="FTC179" s="50"/>
      <c r="FTD179" s="50"/>
      <c r="FTE179" s="50"/>
      <c r="FTF179" s="50"/>
      <c r="FTG179" s="50"/>
      <c r="FTH179" s="50"/>
      <c r="FTI179" s="50"/>
      <c r="FTJ179" s="50"/>
      <c r="FTK179" s="50"/>
      <c r="FTL179" s="50"/>
      <c r="FTM179" s="50"/>
      <c r="FTN179" s="50"/>
      <c r="FTO179" s="50"/>
      <c r="FTP179" s="50"/>
      <c r="FTQ179" s="50"/>
      <c r="FTR179" s="50"/>
      <c r="FTS179" s="50"/>
      <c r="FTT179" s="50"/>
      <c r="FTU179" s="50"/>
      <c r="FTV179" s="50"/>
      <c r="FTW179" s="50"/>
      <c r="FTX179" s="50"/>
      <c r="FTY179" s="50"/>
      <c r="FTZ179" s="50"/>
      <c r="FUA179" s="50"/>
      <c r="FUB179" s="50"/>
      <c r="FUC179" s="50"/>
      <c r="FUD179" s="50"/>
      <c r="FUE179" s="50"/>
      <c r="FUF179" s="50"/>
      <c r="FUH179" s="50"/>
      <c r="FUJ179" s="50"/>
      <c r="FUK179" s="50"/>
      <c r="FUL179" s="50"/>
      <c r="FUM179" s="50"/>
      <c r="FUN179" s="50"/>
      <c r="FUO179" s="50"/>
      <c r="FUP179" s="50"/>
      <c r="FUQ179" s="50"/>
      <c r="FUV179" s="50"/>
      <c r="FUW179" s="50"/>
      <c r="FUX179" s="50"/>
      <c r="FUY179" s="50"/>
      <c r="FUZ179" s="50"/>
      <c r="FVA179" s="50"/>
      <c r="FVB179" s="50"/>
      <c r="FVC179" s="50"/>
      <c r="FVD179" s="50"/>
      <c r="FVE179" s="50"/>
      <c r="FVF179" s="50"/>
      <c r="FVG179" s="50"/>
      <c r="FVH179" s="50"/>
      <c r="FVI179" s="50"/>
      <c r="FVJ179" s="50"/>
      <c r="FVK179" s="50"/>
      <c r="FVL179" s="50"/>
      <c r="FVM179" s="50"/>
      <c r="FVN179" s="50"/>
      <c r="FVO179" s="50"/>
      <c r="FVP179" s="50"/>
      <c r="FVQ179" s="50"/>
      <c r="FVR179" s="50"/>
      <c r="FVS179" s="50"/>
      <c r="FVT179" s="50"/>
      <c r="FVU179" s="50"/>
      <c r="FVV179" s="50"/>
      <c r="FVW179" s="50"/>
      <c r="FVX179" s="50"/>
      <c r="FVY179" s="50"/>
      <c r="FVZ179" s="50"/>
      <c r="FWA179" s="50"/>
      <c r="FWB179" s="50"/>
      <c r="FWC179" s="50"/>
      <c r="FWD179" s="50"/>
      <c r="FWE179" s="50"/>
      <c r="FWF179" s="50"/>
      <c r="FWG179" s="50"/>
      <c r="FWH179" s="50"/>
      <c r="FWI179" s="50"/>
      <c r="FWJ179" s="50"/>
      <c r="FWK179" s="50"/>
      <c r="FWL179" s="50"/>
      <c r="FWM179" s="50"/>
      <c r="FWN179" s="50"/>
      <c r="FWO179" s="50"/>
      <c r="FWP179" s="50"/>
      <c r="FWQ179" s="50"/>
      <c r="FWR179" s="50"/>
      <c r="FWS179" s="50"/>
      <c r="FWT179" s="50"/>
      <c r="FWU179" s="50"/>
      <c r="FWV179" s="50"/>
      <c r="FWW179" s="50"/>
      <c r="FWX179" s="50"/>
      <c r="FWY179" s="50"/>
      <c r="FWZ179" s="50"/>
      <c r="FXA179" s="50"/>
      <c r="FXB179" s="50"/>
      <c r="FXC179" s="50"/>
      <c r="FXD179" s="50"/>
      <c r="FXE179" s="50"/>
      <c r="FXF179" s="50"/>
      <c r="FXG179" s="50"/>
      <c r="FXH179" s="50"/>
      <c r="FXI179" s="50"/>
      <c r="FXJ179" s="50"/>
      <c r="FXK179" s="50"/>
      <c r="FXL179" s="50"/>
      <c r="FXM179" s="50"/>
      <c r="FXN179" s="50"/>
      <c r="FXO179" s="50"/>
      <c r="FXP179" s="50"/>
      <c r="FXQ179" s="50"/>
      <c r="FXR179" s="50"/>
      <c r="FXS179" s="50"/>
      <c r="FXT179" s="50"/>
      <c r="FXU179" s="50"/>
      <c r="FXV179" s="50"/>
      <c r="FXW179" s="50"/>
      <c r="FXX179" s="50"/>
      <c r="FXY179" s="50"/>
      <c r="FXZ179" s="50"/>
      <c r="FYA179" s="50"/>
      <c r="FYB179" s="50"/>
      <c r="FYC179" s="50"/>
      <c r="FYD179" s="50"/>
      <c r="FYE179" s="50"/>
      <c r="FYF179" s="50"/>
      <c r="FYG179" s="50"/>
      <c r="FYH179" s="50"/>
      <c r="FYI179" s="50"/>
      <c r="FYJ179" s="50"/>
      <c r="FYK179" s="50"/>
      <c r="FYL179" s="50"/>
      <c r="FYM179" s="50"/>
      <c r="FYN179" s="50"/>
      <c r="FYO179" s="50"/>
      <c r="FYP179" s="50"/>
      <c r="FYQ179" s="50"/>
      <c r="FYR179" s="50"/>
      <c r="FYS179" s="50"/>
      <c r="FYT179" s="50"/>
      <c r="FYU179" s="50"/>
      <c r="FYV179" s="50"/>
      <c r="FYW179" s="50"/>
      <c r="FYX179" s="50"/>
      <c r="FYY179" s="50"/>
      <c r="FYZ179" s="50"/>
      <c r="FZA179" s="50"/>
      <c r="FZB179" s="50"/>
      <c r="FZC179" s="50"/>
      <c r="FZD179" s="50"/>
      <c r="FZE179" s="50"/>
      <c r="FZF179" s="50"/>
      <c r="FZG179" s="50"/>
      <c r="FZH179" s="50"/>
      <c r="FZI179" s="50"/>
      <c r="FZJ179" s="50"/>
      <c r="FZK179" s="50"/>
      <c r="FZL179" s="50"/>
      <c r="FZM179" s="50"/>
      <c r="FZN179" s="50"/>
      <c r="FZO179" s="50"/>
      <c r="FZP179" s="50"/>
      <c r="FZQ179" s="50"/>
      <c r="FZR179" s="50"/>
      <c r="FZS179" s="50"/>
      <c r="FZT179" s="50"/>
      <c r="FZU179" s="50"/>
      <c r="FZV179" s="50"/>
      <c r="FZW179" s="50"/>
      <c r="FZX179" s="50"/>
      <c r="FZY179" s="50"/>
      <c r="FZZ179" s="50"/>
      <c r="GAA179" s="50"/>
      <c r="GAB179" s="50"/>
      <c r="GAC179" s="50"/>
      <c r="GAD179" s="50"/>
      <c r="GAE179" s="50"/>
      <c r="GAF179" s="50"/>
      <c r="GAG179" s="50"/>
      <c r="GAH179" s="50"/>
      <c r="GAI179" s="50"/>
      <c r="GAJ179" s="50"/>
      <c r="GAK179" s="50"/>
      <c r="GAL179" s="50"/>
      <c r="GAM179" s="50"/>
      <c r="GAN179" s="50"/>
      <c r="GAO179" s="50"/>
      <c r="GAP179" s="50"/>
      <c r="GAQ179" s="50"/>
      <c r="GAR179" s="50"/>
      <c r="GAS179" s="50"/>
      <c r="GAT179" s="50"/>
      <c r="GAU179" s="50"/>
      <c r="GAV179" s="50"/>
      <c r="GAW179" s="50"/>
      <c r="GAX179" s="50"/>
      <c r="GAY179" s="50"/>
      <c r="GAZ179" s="50"/>
      <c r="GBA179" s="50"/>
      <c r="GBB179" s="50"/>
      <c r="GBC179" s="50"/>
      <c r="GBD179" s="50"/>
      <c r="GBE179" s="50"/>
      <c r="GBF179" s="50"/>
      <c r="GBG179" s="50"/>
      <c r="GBH179" s="50"/>
      <c r="GBI179" s="50"/>
      <c r="GBJ179" s="50"/>
      <c r="GBK179" s="50"/>
      <c r="GBL179" s="50"/>
      <c r="GBM179" s="50"/>
      <c r="GBN179" s="50"/>
      <c r="GBO179" s="50"/>
      <c r="GBP179" s="50"/>
      <c r="GBQ179" s="50"/>
      <c r="GBR179" s="50"/>
      <c r="GBS179" s="50"/>
      <c r="GBT179" s="50"/>
      <c r="GBU179" s="50"/>
      <c r="GBV179" s="50"/>
      <c r="GBW179" s="50"/>
      <c r="GBX179" s="50"/>
      <c r="GBY179" s="50"/>
      <c r="GBZ179" s="50"/>
      <c r="GCA179" s="50"/>
      <c r="GCB179" s="50"/>
      <c r="GCC179" s="50"/>
      <c r="GCD179" s="50"/>
      <c r="GCE179" s="50"/>
      <c r="GCF179" s="50"/>
      <c r="GCG179" s="50"/>
      <c r="GCH179" s="50"/>
      <c r="GCI179" s="50"/>
      <c r="GCJ179" s="50"/>
      <c r="GCK179" s="50"/>
      <c r="GCL179" s="50"/>
      <c r="GCM179" s="50"/>
      <c r="GCN179" s="50"/>
      <c r="GCO179" s="50"/>
      <c r="GCP179" s="50"/>
      <c r="GCQ179" s="50"/>
      <c r="GCR179" s="50"/>
      <c r="GCS179" s="50"/>
      <c r="GCT179" s="50"/>
      <c r="GCU179" s="50"/>
      <c r="GCV179" s="50"/>
      <c r="GCW179" s="50"/>
      <c r="GCX179" s="50"/>
      <c r="GCY179" s="50"/>
      <c r="GCZ179" s="50"/>
      <c r="GDA179" s="50"/>
      <c r="GDB179" s="50"/>
      <c r="GDC179" s="50"/>
      <c r="GDD179" s="50"/>
      <c r="GDE179" s="50"/>
      <c r="GDF179" s="50"/>
      <c r="GDG179" s="50"/>
      <c r="GDH179" s="50"/>
      <c r="GDI179" s="50"/>
      <c r="GDJ179" s="50"/>
      <c r="GDK179" s="50"/>
      <c r="GDL179" s="50"/>
      <c r="GDM179" s="50"/>
      <c r="GDN179" s="50"/>
      <c r="GDO179" s="50"/>
      <c r="GDP179" s="50"/>
      <c r="GDQ179" s="50"/>
      <c r="GDR179" s="50"/>
      <c r="GDS179" s="50"/>
      <c r="GDT179" s="50"/>
      <c r="GDU179" s="50"/>
      <c r="GDV179" s="50"/>
      <c r="GDW179" s="50"/>
      <c r="GDX179" s="50"/>
      <c r="GDY179" s="50"/>
      <c r="GDZ179" s="50"/>
      <c r="GEA179" s="50"/>
      <c r="GEB179" s="50"/>
      <c r="GED179" s="50"/>
      <c r="GEF179" s="50"/>
      <c r="GEG179" s="50"/>
      <c r="GEH179" s="50"/>
      <c r="GEI179" s="50"/>
      <c r="GEJ179" s="50"/>
      <c r="GEK179" s="50"/>
      <c r="GEL179" s="50"/>
      <c r="GEM179" s="50"/>
      <c r="GER179" s="50"/>
      <c r="GES179" s="50"/>
      <c r="GET179" s="50"/>
      <c r="GEU179" s="50"/>
      <c r="GEV179" s="50"/>
      <c r="GEW179" s="50"/>
      <c r="GEX179" s="50"/>
      <c r="GEY179" s="50"/>
      <c r="GEZ179" s="50"/>
      <c r="GFA179" s="50"/>
      <c r="GFB179" s="50"/>
      <c r="GFC179" s="50"/>
      <c r="GFD179" s="50"/>
      <c r="GFE179" s="50"/>
      <c r="GFF179" s="50"/>
      <c r="GFG179" s="50"/>
      <c r="GFH179" s="50"/>
      <c r="GFI179" s="50"/>
      <c r="GFJ179" s="50"/>
      <c r="GFK179" s="50"/>
      <c r="GFL179" s="50"/>
      <c r="GFM179" s="50"/>
      <c r="GFN179" s="50"/>
      <c r="GFO179" s="50"/>
      <c r="GFP179" s="50"/>
      <c r="GFQ179" s="50"/>
      <c r="GFR179" s="50"/>
      <c r="GFS179" s="50"/>
      <c r="GFT179" s="50"/>
      <c r="GFU179" s="50"/>
      <c r="GFV179" s="50"/>
      <c r="GFW179" s="50"/>
      <c r="GFX179" s="50"/>
      <c r="GFY179" s="50"/>
      <c r="GFZ179" s="50"/>
      <c r="GGA179" s="50"/>
      <c r="GGB179" s="50"/>
      <c r="GGC179" s="50"/>
      <c r="GGD179" s="50"/>
      <c r="GGE179" s="50"/>
      <c r="GGF179" s="50"/>
      <c r="GGG179" s="50"/>
      <c r="GGH179" s="50"/>
      <c r="GGI179" s="50"/>
      <c r="GGJ179" s="50"/>
      <c r="GGK179" s="50"/>
      <c r="GGL179" s="50"/>
      <c r="GGM179" s="50"/>
      <c r="GGN179" s="50"/>
      <c r="GGO179" s="50"/>
      <c r="GGP179" s="50"/>
      <c r="GGQ179" s="50"/>
      <c r="GGR179" s="50"/>
      <c r="GGS179" s="50"/>
      <c r="GGT179" s="50"/>
      <c r="GGU179" s="50"/>
      <c r="GGV179" s="50"/>
      <c r="GGW179" s="50"/>
      <c r="GGX179" s="50"/>
      <c r="GGY179" s="50"/>
      <c r="GGZ179" s="50"/>
      <c r="GHA179" s="50"/>
      <c r="GHB179" s="50"/>
      <c r="GHC179" s="50"/>
      <c r="GHD179" s="50"/>
      <c r="GHE179" s="50"/>
      <c r="GHF179" s="50"/>
      <c r="GHG179" s="50"/>
      <c r="GHH179" s="50"/>
      <c r="GHI179" s="50"/>
      <c r="GHJ179" s="50"/>
      <c r="GHK179" s="50"/>
      <c r="GHL179" s="50"/>
      <c r="GHM179" s="50"/>
      <c r="GHN179" s="50"/>
      <c r="GHO179" s="50"/>
      <c r="GHP179" s="50"/>
      <c r="GHQ179" s="50"/>
      <c r="GHR179" s="50"/>
      <c r="GHS179" s="50"/>
      <c r="GHT179" s="50"/>
      <c r="GHU179" s="50"/>
      <c r="GHV179" s="50"/>
      <c r="GHW179" s="50"/>
      <c r="GHX179" s="50"/>
      <c r="GHY179" s="50"/>
      <c r="GHZ179" s="50"/>
      <c r="GIA179" s="50"/>
      <c r="GIB179" s="50"/>
      <c r="GIC179" s="50"/>
      <c r="GID179" s="50"/>
      <c r="GIE179" s="50"/>
      <c r="GIF179" s="50"/>
      <c r="GIG179" s="50"/>
      <c r="GIH179" s="50"/>
      <c r="GII179" s="50"/>
      <c r="GIJ179" s="50"/>
      <c r="GIK179" s="50"/>
      <c r="GIL179" s="50"/>
      <c r="GIM179" s="50"/>
      <c r="GIN179" s="50"/>
      <c r="GIO179" s="50"/>
      <c r="GIP179" s="50"/>
      <c r="GIQ179" s="50"/>
      <c r="GIR179" s="50"/>
      <c r="GIS179" s="50"/>
      <c r="GIT179" s="50"/>
      <c r="GIU179" s="50"/>
      <c r="GIV179" s="50"/>
      <c r="GIW179" s="50"/>
      <c r="GIX179" s="50"/>
      <c r="GIY179" s="50"/>
      <c r="GIZ179" s="50"/>
      <c r="GJA179" s="50"/>
      <c r="GJB179" s="50"/>
      <c r="GJC179" s="50"/>
      <c r="GJD179" s="50"/>
      <c r="GJE179" s="50"/>
      <c r="GJF179" s="50"/>
      <c r="GJG179" s="50"/>
      <c r="GJH179" s="50"/>
      <c r="GJI179" s="50"/>
      <c r="GJJ179" s="50"/>
      <c r="GJK179" s="50"/>
      <c r="GJL179" s="50"/>
      <c r="GJM179" s="50"/>
      <c r="GJN179" s="50"/>
      <c r="GJO179" s="50"/>
      <c r="GJP179" s="50"/>
      <c r="GJQ179" s="50"/>
      <c r="GJR179" s="50"/>
      <c r="GJS179" s="50"/>
      <c r="GJT179" s="50"/>
      <c r="GJU179" s="50"/>
      <c r="GJV179" s="50"/>
      <c r="GJW179" s="50"/>
      <c r="GJX179" s="50"/>
      <c r="GJY179" s="50"/>
      <c r="GJZ179" s="50"/>
      <c r="GKA179" s="50"/>
      <c r="GKB179" s="50"/>
      <c r="GKC179" s="50"/>
      <c r="GKD179" s="50"/>
      <c r="GKE179" s="50"/>
      <c r="GKF179" s="50"/>
      <c r="GKG179" s="50"/>
      <c r="GKH179" s="50"/>
      <c r="GKI179" s="50"/>
      <c r="GKJ179" s="50"/>
      <c r="GKK179" s="50"/>
      <c r="GKL179" s="50"/>
      <c r="GKM179" s="50"/>
      <c r="GKN179" s="50"/>
      <c r="GKO179" s="50"/>
      <c r="GKP179" s="50"/>
      <c r="GKQ179" s="50"/>
      <c r="GKR179" s="50"/>
      <c r="GKS179" s="50"/>
      <c r="GKT179" s="50"/>
      <c r="GKU179" s="50"/>
      <c r="GKV179" s="50"/>
      <c r="GKW179" s="50"/>
      <c r="GKX179" s="50"/>
      <c r="GKY179" s="50"/>
      <c r="GKZ179" s="50"/>
      <c r="GLA179" s="50"/>
      <c r="GLB179" s="50"/>
      <c r="GLC179" s="50"/>
      <c r="GLD179" s="50"/>
      <c r="GLE179" s="50"/>
      <c r="GLF179" s="50"/>
      <c r="GLG179" s="50"/>
      <c r="GLH179" s="50"/>
      <c r="GLI179" s="50"/>
      <c r="GLJ179" s="50"/>
      <c r="GLK179" s="50"/>
      <c r="GLL179" s="50"/>
      <c r="GLM179" s="50"/>
      <c r="GLN179" s="50"/>
      <c r="GLO179" s="50"/>
      <c r="GLP179" s="50"/>
      <c r="GLQ179" s="50"/>
      <c r="GLR179" s="50"/>
      <c r="GLS179" s="50"/>
      <c r="GLT179" s="50"/>
      <c r="GLU179" s="50"/>
      <c r="GLV179" s="50"/>
      <c r="GLW179" s="50"/>
      <c r="GLX179" s="50"/>
      <c r="GLY179" s="50"/>
      <c r="GLZ179" s="50"/>
      <c r="GMA179" s="50"/>
      <c r="GMB179" s="50"/>
      <c r="GMC179" s="50"/>
      <c r="GMD179" s="50"/>
      <c r="GME179" s="50"/>
      <c r="GMF179" s="50"/>
      <c r="GMG179" s="50"/>
      <c r="GMH179" s="50"/>
      <c r="GMI179" s="50"/>
      <c r="GMJ179" s="50"/>
      <c r="GMK179" s="50"/>
      <c r="GML179" s="50"/>
      <c r="GMM179" s="50"/>
      <c r="GMN179" s="50"/>
      <c r="GMO179" s="50"/>
      <c r="GMP179" s="50"/>
      <c r="GMQ179" s="50"/>
      <c r="GMR179" s="50"/>
      <c r="GMS179" s="50"/>
      <c r="GMT179" s="50"/>
      <c r="GMU179" s="50"/>
      <c r="GMV179" s="50"/>
      <c r="GMW179" s="50"/>
      <c r="GMX179" s="50"/>
      <c r="GMY179" s="50"/>
      <c r="GMZ179" s="50"/>
      <c r="GNA179" s="50"/>
      <c r="GNB179" s="50"/>
      <c r="GNC179" s="50"/>
      <c r="GND179" s="50"/>
      <c r="GNE179" s="50"/>
      <c r="GNF179" s="50"/>
      <c r="GNG179" s="50"/>
      <c r="GNH179" s="50"/>
      <c r="GNI179" s="50"/>
      <c r="GNJ179" s="50"/>
      <c r="GNK179" s="50"/>
      <c r="GNL179" s="50"/>
      <c r="GNM179" s="50"/>
      <c r="GNN179" s="50"/>
      <c r="GNO179" s="50"/>
      <c r="GNP179" s="50"/>
      <c r="GNQ179" s="50"/>
      <c r="GNR179" s="50"/>
      <c r="GNS179" s="50"/>
      <c r="GNT179" s="50"/>
      <c r="GNU179" s="50"/>
      <c r="GNV179" s="50"/>
      <c r="GNW179" s="50"/>
      <c r="GNX179" s="50"/>
      <c r="GNZ179" s="50"/>
      <c r="GOB179" s="50"/>
      <c r="GOC179" s="50"/>
      <c r="GOD179" s="50"/>
      <c r="GOE179" s="50"/>
      <c r="GOF179" s="50"/>
      <c r="GOG179" s="50"/>
      <c r="GOH179" s="50"/>
      <c r="GOI179" s="50"/>
      <c r="GON179" s="50"/>
      <c r="GOO179" s="50"/>
      <c r="GOP179" s="50"/>
      <c r="GOQ179" s="50"/>
      <c r="GOR179" s="50"/>
      <c r="GOS179" s="50"/>
      <c r="GOT179" s="50"/>
      <c r="GOU179" s="50"/>
      <c r="GOV179" s="50"/>
      <c r="GOW179" s="50"/>
      <c r="GOX179" s="50"/>
      <c r="GOY179" s="50"/>
      <c r="GOZ179" s="50"/>
      <c r="GPA179" s="50"/>
      <c r="GPB179" s="50"/>
      <c r="GPC179" s="50"/>
      <c r="GPD179" s="50"/>
      <c r="GPE179" s="50"/>
      <c r="GPF179" s="50"/>
      <c r="GPG179" s="50"/>
      <c r="GPH179" s="50"/>
      <c r="GPI179" s="50"/>
      <c r="GPJ179" s="50"/>
      <c r="GPK179" s="50"/>
      <c r="GPL179" s="50"/>
      <c r="GPM179" s="50"/>
      <c r="GPN179" s="50"/>
      <c r="GPO179" s="50"/>
      <c r="GPP179" s="50"/>
      <c r="GPQ179" s="50"/>
      <c r="GPR179" s="50"/>
      <c r="GPS179" s="50"/>
      <c r="GPT179" s="50"/>
      <c r="GPU179" s="50"/>
      <c r="GPV179" s="50"/>
      <c r="GPW179" s="50"/>
      <c r="GPX179" s="50"/>
      <c r="GPY179" s="50"/>
      <c r="GPZ179" s="50"/>
      <c r="GQA179" s="50"/>
      <c r="GQB179" s="50"/>
      <c r="GQC179" s="50"/>
      <c r="GQD179" s="50"/>
      <c r="GQE179" s="50"/>
      <c r="GQF179" s="50"/>
      <c r="GQG179" s="50"/>
      <c r="GQH179" s="50"/>
      <c r="GQI179" s="50"/>
      <c r="GQJ179" s="50"/>
      <c r="GQK179" s="50"/>
      <c r="GQL179" s="50"/>
      <c r="GQM179" s="50"/>
      <c r="GQN179" s="50"/>
      <c r="GQO179" s="50"/>
      <c r="GQP179" s="50"/>
      <c r="GQQ179" s="50"/>
      <c r="GQR179" s="50"/>
      <c r="GQS179" s="50"/>
      <c r="GQT179" s="50"/>
      <c r="GQU179" s="50"/>
      <c r="GQV179" s="50"/>
      <c r="GQW179" s="50"/>
      <c r="GQX179" s="50"/>
      <c r="GQY179" s="50"/>
      <c r="GQZ179" s="50"/>
      <c r="GRA179" s="50"/>
      <c r="GRB179" s="50"/>
      <c r="GRC179" s="50"/>
      <c r="GRD179" s="50"/>
      <c r="GRE179" s="50"/>
      <c r="GRF179" s="50"/>
      <c r="GRG179" s="50"/>
      <c r="GRH179" s="50"/>
      <c r="GRI179" s="50"/>
      <c r="GRJ179" s="50"/>
      <c r="GRK179" s="50"/>
      <c r="GRL179" s="50"/>
      <c r="GRM179" s="50"/>
      <c r="GRN179" s="50"/>
      <c r="GRO179" s="50"/>
      <c r="GRP179" s="50"/>
      <c r="GRQ179" s="50"/>
      <c r="GRR179" s="50"/>
      <c r="GRS179" s="50"/>
      <c r="GRT179" s="50"/>
      <c r="GRU179" s="50"/>
      <c r="GRV179" s="50"/>
      <c r="GRW179" s="50"/>
      <c r="GRX179" s="50"/>
      <c r="GRY179" s="50"/>
      <c r="GRZ179" s="50"/>
      <c r="GSA179" s="50"/>
      <c r="GSB179" s="50"/>
      <c r="GSC179" s="50"/>
      <c r="GSD179" s="50"/>
      <c r="GSE179" s="50"/>
      <c r="GSF179" s="50"/>
      <c r="GSG179" s="50"/>
      <c r="GSH179" s="50"/>
      <c r="GSI179" s="50"/>
      <c r="GSJ179" s="50"/>
      <c r="GSK179" s="50"/>
      <c r="GSL179" s="50"/>
      <c r="GSM179" s="50"/>
      <c r="GSN179" s="50"/>
      <c r="GSO179" s="50"/>
      <c r="GSP179" s="50"/>
      <c r="GSQ179" s="50"/>
      <c r="GSR179" s="50"/>
      <c r="GSS179" s="50"/>
      <c r="GST179" s="50"/>
      <c r="GSU179" s="50"/>
      <c r="GSV179" s="50"/>
      <c r="GSW179" s="50"/>
      <c r="GSX179" s="50"/>
      <c r="GSY179" s="50"/>
      <c r="GSZ179" s="50"/>
      <c r="GTA179" s="50"/>
      <c r="GTB179" s="50"/>
      <c r="GTC179" s="50"/>
      <c r="GTD179" s="50"/>
      <c r="GTE179" s="50"/>
      <c r="GTF179" s="50"/>
      <c r="GTG179" s="50"/>
      <c r="GTH179" s="50"/>
      <c r="GTI179" s="50"/>
      <c r="GTJ179" s="50"/>
      <c r="GTK179" s="50"/>
      <c r="GTL179" s="50"/>
      <c r="GTM179" s="50"/>
      <c r="GTN179" s="50"/>
      <c r="GTO179" s="50"/>
      <c r="GTP179" s="50"/>
      <c r="GTQ179" s="50"/>
      <c r="GTR179" s="50"/>
      <c r="GTS179" s="50"/>
      <c r="GTT179" s="50"/>
      <c r="GTU179" s="50"/>
      <c r="GTV179" s="50"/>
      <c r="GTW179" s="50"/>
      <c r="GTX179" s="50"/>
      <c r="GTY179" s="50"/>
      <c r="GTZ179" s="50"/>
      <c r="GUA179" s="50"/>
      <c r="GUB179" s="50"/>
      <c r="GUC179" s="50"/>
      <c r="GUD179" s="50"/>
      <c r="GUE179" s="50"/>
      <c r="GUF179" s="50"/>
      <c r="GUG179" s="50"/>
      <c r="GUH179" s="50"/>
      <c r="GUI179" s="50"/>
      <c r="GUJ179" s="50"/>
      <c r="GUK179" s="50"/>
      <c r="GUL179" s="50"/>
      <c r="GUM179" s="50"/>
      <c r="GUN179" s="50"/>
      <c r="GUO179" s="50"/>
      <c r="GUP179" s="50"/>
      <c r="GUQ179" s="50"/>
      <c r="GUR179" s="50"/>
      <c r="GUS179" s="50"/>
      <c r="GUT179" s="50"/>
      <c r="GUU179" s="50"/>
      <c r="GUV179" s="50"/>
      <c r="GUW179" s="50"/>
      <c r="GUX179" s="50"/>
      <c r="GUY179" s="50"/>
      <c r="GUZ179" s="50"/>
      <c r="GVA179" s="50"/>
      <c r="GVB179" s="50"/>
      <c r="GVC179" s="50"/>
      <c r="GVD179" s="50"/>
      <c r="GVE179" s="50"/>
      <c r="GVF179" s="50"/>
      <c r="GVG179" s="50"/>
      <c r="GVH179" s="50"/>
      <c r="GVI179" s="50"/>
      <c r="GVJ179" s="50"/>
      <c r="GVK179" s="50"/>
      <c r="GVL179" s="50"/>
      <c r="GVM179" s="50"/>
      <c r="GVN179" s="50"/>
      <c r="GVO179" s="50"/>
      <c r="GVP179" s="50"/>
      <c r="GVQ179" s="50"/>
      <c r="GVR179" s="50"/>
      <c r="GVS179" s="50"/>
      <c r="GVT179" s="50"/>
      <c r="GVU179" s="50"/>
      <c r="GVV179" s="50"/>
      <c r="GVW179" s="50"/>
      <c r="GVX179" s="50"/>
      <c r="GVY179" s="50"/>
      <c r="GVZ179" s="50"/>
      <c r="GWA179" s="50"/>
      <c r="GWB179" s="50"/>
      <c r="GWC179" s="50"/>
      <c r="GWD179" s="50"/>
      <c r="GWE179" s="50"/>
      <c r="GWF179" s="50"/>
      <c r="GWG179" s="50"/>
      <c r="GWH179" s="50"/>
      <c r="GWI179" s="50"/>
      <c r="GWJ179" s="50"/>
      <c r="GWK179" s="50"/>
      <c r="GWL179" s="50"/>
      <c r="GWM179" s="50"/>
      <c r="GWN179" s="50"/>
      <c r="GWO179" s="50"/>
      <c r="GWP179" s="50"/>
      <c r="GWQ179" s="50"/>
      <c r="GWR179" s="50"/>
      <c r="GWS179" s="50"/>
      <c r="GWT179" s="50"/>
      <c r="GWU179" s="50"/>
      <c r="GWV179" s="50"/>
      <c r="GWW179" s="50"/>
      <c r="GWX179" s="50"/>
      <c r="GWY179" s="50"/>
      <c r="GWZ179" s="50"/>
      <c r="GXA179" s="50"/>
      <c r="GXB179" s="50"/>
      <c r="GXC179" s="50"/>
      <c r="GXD179" s="50"/>
      <c r="GXE179" s="50"/>
      <c r="GXF179" s="50"/>
      <c r="GXG179" s="50"/>
      <c r="GXH179" s="50"/>
      <c r="GXI179" s="50"/>
      <c r="GXJ179" s="50"/>
      <c r="GXK179" s="50"/>
      <c r="GXL179" s="50"/>
      <c r="GXM179" s="50"/>
      <c r="GXN179" s="50"/>
      <c r="GXO179" s="50"/>
      <c r="GXP179" s="50"/>
      <c r="GXQ179" s="50"/>
      <c r="GXR179" s="50"/>
      <c r="GXS179" s="50"/>
      <c r="GXT179" s="50"/>
      <c r="GXV179" s="50"/>
      <c r="GXX179" s="50"/>
      <c r="GXY179" s="50"/>
      <c r="GXZ179" s="50"/>
      <c r="GYA179" s="50"/>
      <c r="GYB179" s="50"/>
      <c r="GYC179" s="50"/>
      <c r="GYD179" s="50"/>
      <c r="GYE179" s="50"/>
      <c r="GYJ179" s="50"/>
      <c r="GYK179" s="50"/>
      <c r="GYL179" s="50"/>
      <c r="GYM179" s="50"/>
      <c r="GYN179" s="50"/>
      <c r="GYO179" s="50"/>
      <c r="GYP179" s="50"/>
      <c r="GYQ179" s="50"/>
      <c r="GYR179" s="50"/>
      <c r="GYS179" s="50"/>
      <c r="GYT179" s="50"/>
      <c r="GYU179" s="50"/>
      <c r="GYV179" s="50"/>
      <c r="GYW179" s="50"/>
      <c r="GYX179" s="50"/>
      <c r="GYY179" s="50"/>
      <c r="GYZ179" s="50"/>
      <c r="GZA179" s="50"/>
      <c r="GZB179" s="50"/>
      <c r="GZC179" s="50"/>
      <c r="GZD179" s="50"/>
      <c r="GZE179" s="50"/>
      <c r="GZF179" s="50"/>
      <c r="GZG179" s="50"/>
      <c r="GZH179" s="50"/>
      <c r="GZI179" s="50"/>
      <c r="GZJ179" s="50"/>
      <c r="GZK179" s="50"/>
      <c r="GZL179" s="50"/>
      <c r="GZM179" s="50"/>
      <c r="GZN179" s="50"/>
      <c r="GZO179" s="50"/>
      <c r="GZP179" s="50"/>
      <c r="GZQ179" s="50"/>
      <c r="GZR179" s="50"/>
      <c r="GZS179" s="50"/>
      <c r="GZT179" s="50"/>
      <c r="GZU179" s="50"/>
      <c r="GZV179" s="50"/>
      <c r="GZW179" s="50"/>
      <c r="GZX179" s="50"/>
      <c r="GZY179" s="50"/>
      <c r="GZZ179" s="50"/>
      <c r="HAA179" s="50"/>
      <c r="HAB179" s="50"/>
      <c r="HAC179" s="50"/>
      <c r="HAD179" s="50"/>
      <c r="HAE179" s="50"/>
      <c r="HAF179" s="50"/>
      <c r="HAG179" s="50"/>
      <c r="HAH179" s="50"/>
      <c r="HAI179" s="50"/>
      <c r="HAJ179" s="50"/>
      <c r="HAK179" s="50"/>
      <c r="HAL179" s="50"/>
      <c r="HAM179" s="50"/>
      <c r="HAN179" s="50"/>
      <c r="HAO179" s="50"/>
      <c r="HAP179" s="50"/>
      <c r="HAQ179" s="50"/>
      <c r="HAR179" s="50"/>
      <c r="HAS179" s="50"/>
      <c r="HAT179" s="50"/>
      <c r="HAU179" s="50"/>
      <c r="HAV179" s="50"/>
      <c r="HAW179" s="50"/>
      <c r="HAX179" s="50"/>
      <c r="HAY179" s="50"/>
      <c r="HAZ179" s="50"/>
      <c r="HBA179" s="50"/>
      <c r="HBB179" s="50"/>
      <c r="HBC179" s="50"/>
      <c r="HBD179" s="50"/>
      <c r="HBE179" s="50"/>
      <c r="HBF179" s="50"/>
      <c r="HBG179" s="50"/>
      <c r="HBH179" s="50"/>
      <c r="HBI179" s="50"/>
      <c r="HBJ179" s="50"/>
      <c r="HBK179" s="50"/>
      <c r="HBL179" s="50"/>
      <c r="HBM179" s="50"/>
      <c r="HBN179" s="50"/>
      <c r="HBO179" s="50"/>
      <c r="HBP179" s="50"/>
      <c r="HBQ179" s="50"/>
      <c r="HBR179" s="50"/>
      <c r="HBS179" s="50"/>
      <c r="HBT179" s="50"/>
      <c r="HBU179" s="50"/>
      <c r="HBV179" s="50"/>
      <c r="HBW179" s="50"/>
      <c r="HBX179" s="50"/>
      <c r="HBY179" s="50"/>
      <c r="HBZ179" s="50"/>
      <c r="HCA179" s="50"/>
      <c r="HCB179" s="50"/>
      <c r="HCC179" s="50"/>
      <c r="HCD179" s="50"/>
      <c r="HCE179" s="50"/>
      <c r="HCF179" s="50"/>
      <c r="HCG179" s="50"/>
      <c r="HCH179" s="50"/>
      <c r="HCI179" s="50"/>
      <c r="HCJ179" s="50"/>
      <c r="HCK179" s="50"/>
      <c r="HCL179" s="50"/>
      <c r="HCM179" s="50"/>
      <c r="HCN179" s="50"/>
      <c r="HCO179" s="50"/>
      <c r="HCP179" s="50"/>
      <c r="HCQ179" s="50"/>
      <c r="HCR179" s="50"/>
      <c r="HCS179" s="50"/>
      <c r="HCT179" s="50"/>
      <c r="HCU179" s="50"/>
      <c r="HCV179" s="50"/>
      <c r="HCW179" s="50"/>
      <c r="HCX179" s="50"/>
      <c r="HCY179" s="50"/>
      <c r="HCZ179" s="50"/>
      <c r="HDA179" s="50"/>
      <c r="HDB179" s="50"/>
      <c r="HDC179" s="50"/>
      <c r="HDD179" s="50"/>
      <c r="HDE179" s="50"/>
      <c r="HDF179" s="50"/>
      <c r="HDG179" s="50"/>
      <c r="HDH179" s="50"/>
      <c r="HDI179" s="50"/>
      <c r="HDJ179" s="50"/>
      <c r="HDK179" s="50"/>
      <c r="HDL179" s="50"/>
      <c r="HDM179" s="50"/>
      <c r="HDN179" s="50"/>
      <c r="HDO179" s="50"/>
      <c r="HDP179" s="50"/>
      <c r="HDQ179" s="50"/>
      <c r="HDR179" s="50"/>
      <c r="HDS179" s="50"/>
      <c r="HDT179" s="50"/>
      <c r="HDU179" s="50"/>
      <c r="HDV179" s="50"/>
      <c r="HDW179" s="50"/>
      <c r="HDX179" s="50"/>
      <c r="HDY179" s="50"/>
      <c r="HDZ179" s="50"/>
      <c r="HEA179" s="50"/>
      <c r="HEB179" s="50"/>
      <c r="HEC179" s="50"/>
      <c r="HED179" s="50"/>
      <c r="HEE179" s="50"/>
      <c r="HEF179" s="50"/>
      <c r="HEG179" s="50"/>
      <c r="HEH179" s="50"/>
      <c r="HEI179" s="50"/>
      <c r="HEJ179" s="50"/>
      <c r="HEK179" s="50"/>
      <c r="HEL179" s="50"/>
      <c r="HEM179" s="50"/>
      <c r="HEN179" s="50"/>
      <c r="HEO179" s="50"/>
      <c r="HEP179" s="50"/>
      <c r="HEQ179" s="50"/>
      <c r="HER179" s="50"/>
      <c r="HES179" s="50"/>
      <c r="HET179" s="50"/>
      <c r="HEU179" s="50"/>
      <c r="HEV179" s="50"/>
      <c r="HEW179" s="50"/>
      <c r="HEX179" s="50"/>
      <c r="HEY179" s="50"/>
      <c r="HEZ179" s="50"/>
      <c r="HFA179" s="50"/>
      <c r="HFB179" s="50"/>
      <c r="HFC179" s="50"/>
      <c r="HFD179" s="50"/>
      <c r="HFE179" s="50"/>
      <c r="HFF179" s="50"/>
      <c r="HFG179" s="50"/>
      <c r="HFH179" s="50"/>
      <c r="HFI179" s="50"/>
      <c r="HFJ179" s="50"/>
      <c r="HFK179" s="50"/>
      <c r="HFL179" s="50"/>
      <c r="HFM179" s="50"/>
      <c r="HFN179" s="50"/>
      <c r="HFO179" s="50"/>
      <c r="HFP179" s="50"/>
      <c r="HFQ179" s="50"/>
      <c r="HFR179" s="50"/>
      <c r="HFS179" s="50"/>
      <c r="HFT179" s="50"/>
      <c r="HFU179" s="50"/>
      <c r="HFV179" s="50"/>
      <c r="HFW179" s="50"/>
      <c r="HFX179" s="50"/>
      <c r="HFY179" s="50"/>
      <c r="HFZ179" s="50"/>
      <c r="HGA179" s="50"/>
      <c r="HGB179" s="50"/>
      <c r="HGC179" s="50"/>
      <c r="HGD179" s="50"/>
      <c r="HGE179" s="50"/>
      <c r="HGF179" s="50"/>
      <c r="HGG179" s="50"/>
      <c r="HGH179" s="50"/>
      <c r="HGI179" s="50"/>
      <c r="HGJ179" s="50"/>
      <c r="HGK179" s="50"/>
      <c r="HGL179" s="50"/>
      <c r="HGM179" s="50"/>
      <c r="HGN179" s="50"/>
      <c r="HGO179" s="50"/>
      <c r="HGP179" s="50"/>
      <c r="HGQ179" s="50"/>
      <c r="HGR179" s="50"/>
      <c r="HGS179" s="50"/>
      <c r="HGT179" s="50"/>
      <c r="HGU179" s="50"/>
      <c r="HGV179" s="50"/>
      <c r="HGW179" s="50"/>
      <c r="HGX179" s="50"/>
      <c r="HGY179" s="50"/>
      <c r="HGZ179" s="50"/>
      <c r="HHA179" s="50"/>
      <c r="HHB179" s="50"/>
      <c r="HHC179" s="50"/>
      <c r="HHD179" s="50"/>
      <c r="HHE179" s="50"/>
      <c r="HHF179" s="50"/>
      <c r="HHG179" s="50"/>
      <c r="HHH179" s="50"/>
      <c r="HHI179" s="50"/>
      <c r="HHJ179" s="50"/>
      <c r="HHK179" s="50"/>
      <c r="HHL179" s="50"/>
      <c r="HHM179" s="50"/>
      <c r="HHN179" s="50"/>
      <c r="HHO179" s="50"/>
      <c r="HHP179" s="50"/>
      <c r="HHR179" s="50"/>
      <c r="HHT179" s="50"/>
      <c r="HHU179" s="50"/>
      <c r="HHV179" s="50"/>
      <c r="HHW179" s="50"/>
      <c r="HHX179" s="50"/>
      <c r="HHY179" s="50"/>
      <c r="HHZ179" s="50"/>
      <c r="HIA179" s="50"/>
      <c r="HIF179" s="50"/>
      <c r="HIG179" s="50"/>
      <c r="HIH179" s="50"/>
      <c r="HII179" s="50"/>
      <c r="HIJ179" s="50"/>
      <c r="HIK179" s="50"/>
      <c r="HIL179" s="50"/>
      <c r="HIM179" s="50"/>
      <c r="HIN179" s="50"/>
      <c r="HIO179" s="50"/>
      <c r="HIP179" s="50"/>
      <c r="HIQ179" s="50"/>
      <c r="HIR179" s="50"/>
      <c r="HIS179" s="50"/>
      <c r="HIT179" s="50"/>
      <c r="HIU179" s="50"/>
      <c r="HIV179" s="50"/>
      <c r="HIW179" s="50"/>
      <c r="HIX179" s="50"/>
      <c r="HIY179" s="50"/>
      <c r="HIZ179" s="50"/>
      <c r="HJA179" s="50"/>
      <c r="HJB179" s="50"/>
      <c r="HJC179" s="50"/>
      <c r="HJD179" s="50"/>
      <c r="HJE179" s="50"/>
      <c r="HJF179" s="50"/>
      <c r="HJG179" s="50"/>
      <c r="HJH179" s="50"/>
      <c r="HJI179" s="50"/>
      <c r="HJJ179" s="50"/>
      <c r="HJK179" s="50"/>
      <c r="HJL179" s="50"/>
      <c r="HJM179" s="50"/>
      <c r="HJN179" s="50"/>
      <c r="HJO179" s="50"/>
      <c r="HJP179" s="50"/>
      <c r="HJQ179" s="50"/>
      <c r="HJR179" s="50"/>
      <c r="HJS179" s="50"/>
      <c r="HJT179" s="50"/>
      <c r="HJU179" s="50"/>
      <c r="HJV179" s="50"/>
      <c r="HJW179" s="50"/>
      <c r="HJX179" s="50"/>
      <c r="HJY179" s="50"/>
      <c r="HJZ179" s="50"/>
      <c r="HKA179" s="50"/>
      <c r="HKB179" s="50"/>
      <c r="HKC179" s="50"/>
      <c r="HKD179" s="50"/>
      <c r="HKE179" s="50"/>
      <c r="HKF179" s="50"/>
      <c r="HKG179" s="50"/>
      <c r="HKH179" s="50"/>
      <c r="HKI179" s="50"/>
      <c r="HKJ179" s="50"/>
      <c r="HKK179" s="50"/>
      <c r="HKL179" s="50"/>
      <c r="HKM179" s="50"/>
      <c r="HKN179" s="50"/>
      <c r="HKO179" s="50"/>
      <c r="HKP179" s="50"/>
      <c r="HKQ179" s="50"/>
      <c r="HKR179" s="50"/>
      <c r="HKS179" s="50"/>
      <c r="HKT179" s="50"/>
      <c r="HKU179" s="50"/>
      <c r="HKV179" s="50"/>
      <c r="HKW179" s="50"/>
      <c r="HKX179" s="50"/>
      <c r="HKY179" s="50"/>
      <c r="HKZ179" s="50"/>
      <c r="HLA179" s="50"/>
      <c r="HLB179" s="50"/>
      <c r="HLC179" s="50"/>
      <c r="HLD179" s="50"/>
      <c r="HLE179" s="50"/>
      <c r="HLF179" s="50"/>
      <c r="HLG179" s="50"/>
      <c r="HLH179" s="50"/>
      <c r="HLI179" s="50"/>
      <c r="HLJ179" s="50"/>
      <c r="HLK179" s="50"/>
      <c r="HLL179" s="50"/>
      <c r="HLM179" s="50"/>
      <c r="HLN179" s="50"/>
      <c r="HLO179" s="50"/>
      <c r="HLP179" s="50"/>
      <c r="HLQ179" s="50"/>
      <c r="HLR179" s="50"/>
      <c r="HLS179" s="50"/>
      <c r="HLT179" s="50"/>
      <c r="HLU179" s="50"/>
      <c r="HLV179" s="50"/>
      <c r="HLW179" s="50"/>
      <c r="HLX179" s="50"/>
      <c r="HLY179" s="50"/>
      <c r="HLZ179" s="50"/>
      <c r="HMA179" s="50"/>
      <c r="HMB179" s="50"/>
      <c r="HMC179" s="50"/>
      <c r="HMD179" s="50"/>
      <c r="HME179" s="50"/>
      <c r="HMF179" s="50"/>
      <c r="HMG179" s="50"/>
      <c r="HMH179" s="50"/>
      <c r="HMI179" s="50"/>
      <c r="HMJ179" s="50"/>
      <c r="HMK179" s="50"/>
      <c r="HML179" s="50"/>
      <c r="HMM179" s="50"/>
      <c r="HMN179" s="50"/>
      <c r="HMO179" s="50"/>
      <c r="HMP179" s="50"/>
      <c r="HMQ179" s="50"/>
      <c r="HMR179" s="50"/>
      <c r="HMS179" s="50"/>
      <c r="HMT179" s="50"/>
      <c r="HMU179" s="50"/>
      <c r="HMV179" s="50"/>
      <c r="HMW179" s="50"/>
      <c r="HMX179" s="50"/>
      <c r="HMY179" s="50"/>
      <c r="HMZ179" s="50"/>
      <c r="HNA179" s="50"/>
      <c r="HNB179" s="50"/>
      <c r="HNC179" s="50"/>
      <c r="HND179" s="50"/>
      <c r="HNE179" s="50"/>
      <c r="HNF179" s="50"/>
      <c r="HNG179" s="50"/>
      <c r="HNH179" s="50"/>
      <c r="HNI179" s="50"/>
      <c r="HNJ179" s="50"/>
      <c r="HNK179" s="50"/>
      <c r="HNL179" s="50"/>
      <c r="HNM179" s="50"/>
      <c r="HNN179" s="50"/>
      <c r="HNO179" s="50"/>
      <c r="HNP179" s="50"/>
      <c r="HNQ179" s="50"/>
      <c r="HNR179" s="50"/>
      <c r="HNS179" s="50"/>
      <c r="HNT179" s="50"/>
      <c r="HNU179" s="50"/>
      <c r="HNV179" s="50"/>
      <c r="HNW179" s="50"/>
      <c r="HNX179" s="50"/>
      <c r="HNY179" s="50"/>
      <c r="HNZ179" s="50"/>
      <c r="HOA179" s="50"/>
      <c r="HOB179" s="50"/>
      <c r="HOC179" s="50"/>
      <c r="HOD179" s="50"/>
      <c r="HOE179" s="50"/>
      <c r="HOF179" s="50"/>
      <c r="HOG179" s="50"/>
      <c r="HOH179" s="50"/>
      <c r="HOI179" s="50"/>
      <c r="HOJ179" s="50"/>
      <c r="HOK179" s="50"/>
      <c r="HOL179" s="50"/>
      <c r="HOM179" s="50"/>
      <c r="HON179" s="50"/>
      <c r="HOO179" s="50"/>
      <c r="HOP179" s="50"/>
      <c r="HOQ179" s="50"/>
      <c r="HOR179" s="50"/>
      <c r="HOS179" s="50"/>
      <c r="HOT179" s="50"/>
      <c r="HOU179" s="50"/>
      <c r="HOV179" s="50"/>
      <c r="HOW179" s="50"/>
      <c r="HOX179" s="50"/>
      <c r="HOY179" s="50"/>
      <c r="HOZ179" s="50"/>
      <c r="HPA179" s="50"/>
      <c r="HPB179" s="50"/>
      <c r="HPC179" s="50"/>
      <c r="HPD179" s="50"/>
      <c r="HPE179" s="50"/>
      <c r="HPF179" s="50"/>
      <c r="HPG179" s="50"/>
      <c r="HPH179" s="50"/>
      <c r="HPI179" s="50"/>
      <c r="HPJ179" s="50"/>
      <c r="HPK179" s="50"/>
      <c r="HPL179" s="50"/>
      <c r="HPM179" s="50"/>
      <c r="HPN179" s="50"/>
      <c r="HPO179" s="50"/>
      <c r="HPP179" s="50"/>
      <c r="HPQ179" s="50"/>
      <c r="HPR179" s="50"/>
      <c r="HPS179" s="50"/>
      <c r="HPT179" s="50"/>
      <c r="HPU179" s="50"/>
      <c r="HPV179" s="50"/>
      <c r="HPW179" s="50"/>
      <c r="HPX179" s="50"/>
      <c r="HPY179" s="50"/>
      <c r="HPZ179" s="50"/>
      <c r="HQA179" s="50"/>
      <c r="HQB179" s="50"/>
      <c r="HQC179" s="50"/>
      <c r="HQD179" s="50"/>
      <c r="HQE179" s="50"/>
      <c r="HQF179" s="50"/>
      <c r="HQG179" s="50"/>
      <c r="HQH179" s="50"/>
      <c r="HQI179" s="50"/>
      <c r="HQJ179" s="50"/>
      <c r="HQK179" s="50"/>
      <c r="HQL179" s="50"/>
      <c r="HQM179" s="50"/>
      <c r="HQN179" s="50"/>
      <c r="HQO179" s="50"/>
      <c r="HQP179" s="50"/>
      <c r="HQQ179" s="50"/>
      <c r="HQR179" s="50"/>
      <c r="HQS179" s="50"/>
      <c r="HQT179" s="50"/>
      <c r="HQU179" s="50"/>
      <c r="HQV179" s="50"/>
      <c r="HQW179" s="50"/>
      <c r="HQX179" s="50"/>
      <c r="HQY179" s="50"/>
      <c r="HQZ179" s="50"/>
      <c r="HRA179" s="50"/>
      <c r="HRB179" s="50"/>
      <c r="HRC179" s="50"/>
      <c r="HRD179" s="50"/>
      <c r="HRE179" s="50"/>
      <c r="HRF179" s="50"/>
      <c r="HRG179" s="50"/>
      <c r="HRH179" s="50"/>
      <c r="HRI179" s="50"/>
      <c r="HRJ179" s="50"/>
      <c r="HRK179" s="50"/>
      <c r="HRL179" s="50"/>
      <c r="HRN179" s="50"/>
      <c r="HRP179" s="50"/>
      <c r="HRQ179" s="50"/>
      <c r="HRR179" s="50"/>
      <c r="HRS179" s="50"/>
      <c r="HRT179" s="50"/>
      <c r="HRU179" s="50"/>
      <c r="HRV179" s="50"/>
      <c r="HRW179" s="50"/>
      <c r="HSB179" s="50"/>
      <c r="HSC179" s="50"/>
      <c r="HSD179" s="50"/>
      <c r="HSE179" s="50"/>
      <c r="HSF179" s="50"/>
      <c r="HSG179" s="50"/>
      <c r="HSH179" s="50"/>
      <c r="HSI179" s="50"/>
      <c r="HSJ179" s="50"/>
      <c r="HSK179" s="50"/>
      <c r="HSL179" s="50"/>
      <c r="HSM179" s="50"/>
      <c r="HSN179" s="50"/>
      <c r="HSO179" s="50"/>
      <c r="HSP179" s="50"/>
      <c r="HSQ179" s="50"/>
      <c r="HSR179" s="50"/>
      <c r="HSS179" s="50"/>
      <c r="HST179" s="50"/>
      <c r="HSU179" s="50"/>
      <c r="HSV179" s="50"/>
      <c r="HSW179" s="50"/>
      <c r="HSX179" s="50"/>
      <c r="HSY179" s="50"/>
      <c r="HSZ179" s="50"/>
      <c r="HTA179" s="50"/>
      <c r="HTB179" s="50"/>
      <c r="HTC179" s="50"/>
      <c r="HTD179" s="50"/>
      <c r="HTE179" s="50"/>
      <c r="HTF179" s="50"/>
      <c r="HTG179" s="50"/>
      <c r="HTH179" s="50"/>
      <c r="HTI179" s="50"/>
      <c r="HTJ179" s="50"/>
      <c r="HTK179" s="50"/>
      <c r="HTL179" s="50"/>
      <c r="HTM179" s="50"/>
      <c r="HTN179" s="50"/>
      <c r="HTO179" s="50"/>
      <c r="HTP179" s="50"/>
      <c r="HTQ179" s="50"/>
      <c r="HTR179" s="50"/>
      <c r="HTS179" s="50"/>
      <c r="HTT179" s="50"/>
      <c r="HTU179" s="50"/>
      <c r="HTV179" s="50"/>
      <c r="HTW179" s="50"/>
      <c r="HTX179" s="50"/>
      <c r="HTY179" s="50"/>
      <c r="HTZ179" s="50"/>
      <c r="HUA179" s="50"/>
      <c r="HUB179" s="50"/>
      <c r="HUC179" s="50"/>
      <c r="HUD179" s="50"/>
      <c r="HUE179" s="50"/>
      <c r="HUF179" s="50"/>
      <c r="HUG179" s="50"/>
      <c r="HUH179" s="50"/>
      <c r="HUI179" s="50"/>
      <c r="HUJ179" s="50"/>
      <c r="HUK179" s="50"/>
      <c r="HUL179" s="50"/>
      <c r="HUM179" s="50"/>
      <c r="HUN179" s="50"/>
      <c r="HUO179" s="50"/>
      <c r="HUP179" s="50"/>
      <c r="HUQ179" s="50"/>
      <c r="HUR179" s="50"/>
      <c r="HUS179" s="50"/>
      <c r="HUT179" s="50"/>
      <c r="HUU179" s="50"/>
      <c r="HUV179" s="50"/>
      <c r="HUW179" s="50"/>
      <c r="HUX179" s="50"/>
      <c r="HUY179" s="50"/>
      <c r="HUZ179" s="50"/>
      <c r="HVA179" s="50"/>
      <c r="HVB179" s="50"/>
      <c r="HVC179" s="50"/>
      <c r="HVD179" s="50"/>
      <c r="HVE179" s="50"/>
      <c r="HVF179" s="50"/>
      <c r="HVG179" s="50"/>
      <c r="HVH179" s="50"/>
      <c r="HVI179" s="50"/>
      <c r="HVJ179" s="50"/>
      <c r="HVK179" s="50"/>
      <c r="HVL179" s="50"/>
      <c r="HVM179" s="50"/>
      <c r="HVN179" s="50"/>
      <c r="HVO179" s="50"/>
      <c r="HVP179" s="50"/>
      <c r="HVQ179" s="50"/>
      <c r="HVR179" s="50"/>
      <c r="HVS179" s="50"/>
      <c r="HVT179" s="50"/>
      <c r="HVU179" s="50"/>
      <c r="HVV179" s="50"/>
      <c r="HVW179" s="50"/>
      <c r="HVX179" s="50"/>
      <c r="HVY179" s="50"/>
      <c r="HVZ179" s="50"/>
      <c r="HWA179" s="50"/>
      <c r="HWB179" s="50"/>
      <c r="HWC179" s="50"/>
      <c r="HWD179" s="50"/>
      <c r="HWE179" s="50"/>
      <c r="HWF179" s="50"/>
      <c r="HWG179" s="50"/>
      <c r="HWH179" s="50"/>
      <c r="HWI179" s="50"/>
      <c r="HWJ179" s="50"/>
      <c r="HWK179" s="50"/>
      <c r="HWL179" s="50"/>
      <c r="HWM179" s="50"/>
      <c r="HWN179" s="50"/>
      <c r="HWO179" s="50"/>
      <c r="HWP179" s="50"/>
      <c r="HWQ179" s="50"/>
      <c r="HWR179" s="50"/>
      <c r="HWS179" s="50"/>
      <c r="HWT179" s="50"/>
      <c r="HWU179" s="50"/>
      <c r="HWV179" s="50"/>
      <c r="HWW179" s="50"/>
      <c r="HWX179" s="50"/>
      <c r="HWY179" s="50"/>
      <c r="HWZ179" s="50"/>
      <c r="HXA179" s="50"/>
      <c r="HXB179" s="50"/>
      <c r="HXC179" s="50"/>
      <c r="HXD179" s="50"/>
      <c r="HXE179" s="50"/>
      <c r="HXF179" s="50"/>
      <c r="HXG179" s="50"/>
      <c r="HXH179" s="50"/>
      <c r="HXI179" s="50"/>
      <c r="HXJ179" s="50"/>
      <c r="HXK179" s="50"/>
      <c r="HXL179" s="50"/>
      <c r="HXM179" s="50"/>
      <c r="HXN179" s="50"/>
      <c r="HXO179" s="50"/>
      <c r="HXP179" s="50"/>
      <c r="HXQ179" s="50"/>
      <c r="HXR179" s="50"/>
      <c r="HXS179" s="50"/>
      <c r="HXT179" s="50"/>
      <c r="HXU179" s="50"/>
      <c r="HXV179" s="50"/>
      <c r="HXW179" s="50"/>
      <c r="HXX179" s="50"/>
      <c r="HXY179" s="50"/>
      <c r="HXZ179" s="50"/>
      <c r="HYA179" s="50"/>
      <c r="HYB179" s="50"/>
      <c r="HYC179" s="50"/>
      <c r="HYD179" s="50"/>
      <c r="HYE179" s="50"/>
      <c r="HYF179" s="50"/>
      <c r="HYG179" s="50"/>
      <c r="HYH179" s="50"/>
      <c r="HYI179" s="50"/>
      <c r="HYJ179" s="50"/>
      <c r="HYK179" s="50"/>
      <c r="HYL179" s="50"/>
      <c r="HYM179" s="50"/>
      <c r="HYN179" s="50"/>
      <c r="HYO179" s="50"/>
      <c r="HYP179" s="50"/>
      <c r="HYQ179" s="50"/>
      <c r="HYR179" s="50"/>
      <c r="HYS179" s="50"/>
      <c r="HYT179" s="50"/>
      <c r="HYU179" s="50"/>
      <c r="HYV179" s="50"/>
      <c r="HYW179" s="50"/>
      <c r="HYX179" s="50"/>
      <c r="HYY179" s="50"/>
      <c r="HYZ179" s="50"/>
      <c r="HZA179" s="50"/>
      <c r="HZB179" s="50"/>
      <c r="HZC179" s="50"/>
      <c r="HZD179" s="50"/>
      <c r="HZE179" s="50"/>
      <c r="HZF179" s="50"/>
      <c r="HZG179" s="50"/>
      <c r="HZH179" s="50"/>
      <c r="HZI179" s="50"/>
      <c r="HZJ179" s="50"/>
      <c r="HZK179" s="50"/>
      <c r="HZL179" s="50"/>
      <c r="HZM179" s="50"/>
      <c r="HZN179" s="50"/>
      <c r="HZO179" s="50"/>
      <c r="HZP179" s="50"/>
      <c r="HZQ179" s="50"/>
      <c r="HZR179" s="50"/>
      <c r="HZS179" s="50"/>
      <c r="HZT179" s="50"/>
      <c r="HZU179" s="50"/>
      <c r="HZV179" s="50"/>
      <c r="HZW179" s="50"/>
      <c r="HZX179" s="50"/>
      <c r="HZY179" s="50"/>
      <c r="HZZ179" s="50"/>
      <c r="IAA179" s="50"/>
      <c r="IAB179" s="50"/>
      <c r="IAC179" s="50"/>
      <c r="IAD179" s="50"/>
      <c r="IAE179" s="50"/>
      <c r="IAF179" s="50"/>
      <c r="IAG179" s="50"/>
      <c r="IAH179" s="50"/>
      <c r="IAI179" s="50"/>
      <c r="IAJ179" s="50"/>
      <c r="IAK179" s="50"/>
      <c r="IAL179" s="50"/>
      <c r="IAM179" s="50"/>
      <c r="IAN179" s="50"/>
      <c r="IAO179" s="50"/>
      <c r="IAP179" s="50"/>
      <c r="IAQ179" s="50"/>
      <c r="IAR179" s="50"/>
      <c r="IAS179" s="50"/>
      <c r="IAT179" s="50"/>
      <c r="IAU179" s="50"/>
      <c r="IAV179" s="50"/>
      <c r="IAW179" s="50"/>
      <c r="IAX179" s="50"/>
      <c r="IAY179" s="50"/>
      <c r="IAZ179" s="50"/>
      <c r="IBA179" s="50"/>
      <c r="IBB179" s="50"/>
      <c r="IBC179" s="50"/>
      <c r="IBD179" s="50"/>
      <c r="IBE179" s="50"/>
      <c r="IBF179" s="50"/>
      <c r="IBG179" s="50"/>
      <c r="IBH179" s="50"/>
      <c r="IBJ179" s="50"/>
      <c r="IBL179" s="50"/>
      <c r="IBM179" s="50"/>
      <c r="IBN179" s="50"/>
      <c r="IBO179" s="50"/>
      <c r="IBP179" s="50"/>
      <c r="IBQ179" s="50"/>
      <c r="IBR179" s="50"/>
      <c r="IBS179" s="50"/>
      <c r="IBX179" s="50"/>
      <c r="IBY179" s="50"/>
      <c r="IBZ179" s="50"/>
      <c r="ICA179" s="50"/>
      <c r="ICB179" s="50"/>
      <c r="ICC179" s="50"/>
      <c r="ICD179" s="50"/>
      <c r="ICE179" s="50"/>
      <c r="ICF179" s="50"/>
      <c r="ICG179" s="50"/>
      <c r="ICH179" s="50"/>
      <c r="ICI179" s="50"/>
      <c r="ICJ179" s="50"/>
      <c r="ICK179" s="50"/>
      <c r="ICL179" s="50"/>
      <c r="ICM179" s="50"/>
      <c r="ICN179" s="50"/>
      <c r="ICO179" s="50"/>
      <c r="ICP179" s="50"/>
      <c r="ICQ179" s="50"/>
      <c r="ICR179" s="50"/>
      <c r="ICS179" s="50"/>
      <c r="ICT179" s="50"/>
      <c r="ICU179" s="50"/>
      <c r="ICV179" s="50"/>
      <c r="ICW179" s="50"/>
      <c r="ICX179" s="50"/>
      <c r="ICY179" s="50"/>
      <c r="ICZ179" s="50"/>
      <c r="IDA179" s="50"/>
      <c r="IDB179" s="50"/>
      <c r="IDC179" s="50"/>
      <c r="IDD179" s="50"/>
      <c r="IDE179" s="50"/>
      <c r="IDF179" s="50"/>
      <c r="IDG179" s="50"/>
      <c r="IDH179" s="50"/>
      <c r="IDI179" s="50"/>
      <c r="IDJ179" s="50"/>
      <c r="IDK179" s="50"/>
      <c r="IDL179" s="50"/>
      <c r="IDM179" s="50"/>
      <c r="IDN179" s="50"/>
      <c r="IDO179" s="50"/>
      <c r="IDP179" s="50"/>
      <c r="IDQ179" s="50"/>
      <c r="IDR179" s="50"/>
      <c r="IDS179" s="50"/>
      <c r="IDT179" s="50"/>
      <c r="IDU179" s="50"/>
      <c r="IDV179" s="50"/>
      <c r="IDW179" s="50"/>
      <c r="IDX179" s="50"/>
      <c r="IDY179" s="50"/>
      <c r="IDZ179" s="50"/>
      <c r="IEA179" s="50"/>
      <c r="IEB179" s="50"/>
      <c r="IEC179" s="50"/>
      <c r="IED179" s="50"/>
      <c r="IEE179" s="50"/>
      <c r="IEF179" s="50"/>
      <c r="IEG179" s="50"/>
      <c r="IEH179" s="50"/>
      <c r="IEI179" s="50"/>
      <c r="IEJ179" s="50"/>
      <c r="IEK179" s="50"/>
      <c r="IEL179" s="50"/>
      <c r="IEM179" s="50"/>
      <c r="IEN179" s="50"/>
      <c r="IEO179" s="50"/>
      <c r="IEP179" s="50"/>
      <c r="IEQ179" s="50"/>
      <c r="IER179" s="50"/>
      <c r="IES179" s="50"/>
      <c r="IET179" s="50"/>
      <c r="IEU179" s="50"/>
      <c r="IEV179" s="50"/>
      <c r="IEW179" s="50"/>
      <c r="IEX179" s="50"/>
      <c r="IEY179" s="50"/>
      <c r="IEZ179" s="50"/>
      <c r="IFA179" s="50"/>
      <c r="IFB179" s="50"/>
      <c r="IFC179" s="50"/>
      <c r="IFD179" s="50"/>
      <c r="IFE179" s="50"/>
      <c r="IFF179" s="50"/>
      <c r="IFG179" s="50"/>
      <c r="IFH179" s="50"/>
      <c r="IFI179" s="50"/>
      <c r="IFJ179" s="50"/>
      <c r="IFK179" s="50"/>
      <c r="IFL179" s="50"/>
      <c r="IFM179" s="50"/>
      <c r="IFN179" s="50"/>
      <c r="IFO179" s="50"/>
      <c r="IFP179" s="50"/>
      <c r="IFQ179" s="50"/>
      <c r="IFR179" s="50"/>
      <c r="IFS179" s="50"/>
      <c r="IFT179" s="50"/>
      <c r="IFU179" s="50"/>
      <c r="IFV179" s="50"/>
      <c r="IFW179" s="50"/>
      <c r="IFX179" s="50"/>
      <c r="IFY179" s="50"/>
      <c r="IFZ179" s="50"/>
      <c r="IGA179" s="50"/>
      <c r="IGB179" s="50"/>
      <c r="IGC179" s="50"/>
      <c r="IGD179" s="50"/>
      <c r="IGE179" s="50"/>
      <c r="IGF179" s="50"/>
      <c r="IGG179" s="50"/>
      <c r="IGH179" s="50"/>
      <c r="IGI179" s="50"/>
      <c r="IGJ179" s="50"/>
      <c r="IGK179" s="50"/>
      <c r="IGL179" s="50"/>
      <c r="IGM179" s="50"/>
      <c r="IGN179" s="50"/>
      <c r="IGO179" s="50"/>
      <c r="IGP179" s="50"/>
      <c r="IGQ179" s="50"/>
      <c r="IGR179" s="50"/>
      <c r="IGS179" s="50"/>
      <c r="IGT179" s="50"/>
      <c r="IGU179" s="50"/>
      <c r="IGV179" s="50"/>
      <c r="IGW179" s="50"/>
      <c r="IGX179" s="50"/>
      <c r="IGY179" s="50"/>
      <c r="IGZ179" s="50"/>
      <c r="IHA179" s="50"/>
      <c r="IHB179" s="50"/>
      <c r="IHC179" s="50"/>
      <c r="IHD179" s="50"/>
      <c r="IHE179" s="50"/>
      <c r="IHF179" s="50"/>
      <c r="IHG179" s="50"/>
      <c r="IHH179" s="50"/>
      <c r="IHI179" s="50"/>
      <c r="IHJ179" s="50"/>
      <c r="IHK179" s="50"/>
      <c r="IHL179" s="50"/>
      <c r="IHM179" s="50"/>
      <c r="IHN179" s="50"/>
      <c r="IHO179" s="50"/>
      <c r="IHP179" s="50"/>
      <c r="IHQ179" s="50"/>
      <c r="IHR179" s="50"/>
      <c r="IHS179" s="50"/>
      <c r="IHT179" s="50"/>
      <c r="IHU179" s="50"/>
      <c r="IHV179" s="50"/>
      <c r="IHW179" s="50"/>
      <c r="IHX179" s="50"/>
      <c r="IHY179" s="50"/>
      <c r="IHZ179" s="50"/>
      <c r="IIA179" s="50"/>
      <c r="IIB179" s="50"/>
      <c r="IIC179" s="50"/>
      <c r="IID179" s="50"/>
      <c r="IIE179" s="50"/>
      <c r="IIF179" s="50"/>
      <c r="IIG179" s="50"/>
      <c r="IIH179" s="50"/>
      <c r="III179" s="50"/>
      <c r="IIJ179" s="50"/>
      <c r="IIK179" s="50"/>
      <c r="IIL179" s="50"/>
      <c r="IIM179" s="50"/>
      <c r="IIN179" s="50"/>
      <c r="IIO179" s="50"/>
      <c r="IIP179" s="50"/>
      <c r="IIQ179" s="50"/>
      <c r="IIR179" s="50"/>
      <c r="IIS179" s="50"/>
      <c r="IIT179" s="50"/>
      <c r="IIU179" s="50"/>
      <c r="IIV179" s="50"/>
      <c r="IIW179" s="50"/>
      <c r="IIX179" s="50"/>
      <c r="IIY179" s="50"/>
      <c r="IIZ179" s="50"/>
      <c r="IJA179" s="50"/>
      <c r="IJB179" s="50"/>
      <c r="IJC179" s="50"/>
      <c r="IJD179" s="50"/>
      <c r="IJE179" s="50"/>
      <c r="IJF179" s="50"/>
      <c r="IJG179" s="50"/>
      <c r="IJH179" s="50"/>
      <c r="IJI179" s="50"/>
      <c r="IJJ179" s="50"/>
      <c r="IJK179" s="50"/>
      <c r="IJL179" s="50"/>
      <c r="IJM179" s="50"/>
      <c r="IJN179" s="50"/>
      <c r="IJO179" s="50"/>
      <c r="IJP179" s="50"/>
      <c r="IJQ179" s="50"/>
      <c r="IJR179" s="50"/>
      <c r="IJS179" s="50"/>
      <c r="IJT179" s="50"/>
      <c r="IJU179" s="50"/>
      <c r="IJV179" s="50"/>
      <c r="IJW179" s="50"/>
      <c r="IJX179" s="50"/>
      <c r="IJY179" s="50"/>
      <c r="IJZ179" s="50"/>
      <c r="IKA179" s="50"/>
      <c r="IKB179" s="50"/>
      <c r="IKC179" s="50"/>
      <c r="IKD179" s="50"/>
      <c r="IKE179" s="50"/>
      <c r="IKF179" s="50"/>
      <c r="IKG179" s="50"/>
      <c r="IKH179" s="50"/>
      <c r="IKI179" s="50"/>
      <c r="IKJ179" s="50"/>
      <c r="IKK179" s="50"/>
      <c r="IKL179" s="50"/>
      <c r="IKM179" s="50"/>
      <c r="IKN179" s="50"/>
      <c r="IKO179" s="50"/>
      <c r="IKP179" s="50"/>
      <c r="IKQ179" s="50"/>
      <c r="IKR179" s="50"/>
      <c r="IKS179" s="50"/>
      <c r="IKT179" s="50"/>
      <c r="IKU179" s="50"/>
      <c r="IKV179" s="50"/>
      <c r="IKW179" s="50"/>
      <c r="IKX179" s="50"/>
      <c r="IKY179" s="50"/>
      <c r="IKZ179" s="50"/>
      <c r="ILA179" s="50"/>
      <c r="ILB179" s="50"/>
      <c r="ILC179" s="50"/>
      <c r="ILD179" s="50"/>
      <c r="ILF179" s="50"/>
      <c r="ILH179" s="50"/>
      <c r="ILI179" s="50"/>
      <c r="ILJ179" s="50"/>
      <c r="ILK179" s="50"/>
      <c r="ILL179" s="50"/>
      <c r="ILM179" s="50"/>
      <c r="ILN179" s="50"/>
      <c r="ILO179" s="50"/>
      <c r="ILT179" s="50"/>
      <c r="ILU179" s="50"/>
      <c r="ILV179" s="50"/>
      <c r="ILW179" s="50"/>
      <c r="ILX179" s="50"/>
      <c r="ILY179" s="50"/>
      <c r="ILZ179" s="50"/>
      <c r="IMA179" s="50"/>
      <c r="IMB179" s="50"/>
      <c r="IMC179" s="50"/>
      <c r="IMD179" s="50"/>
      <c r="IME179" s="50"/>
      <c r="IMF179" s="50"/>
      <c r="IMG179" s="50"/>
      <c r="IMH179" s="50"/>
      <c r="IMI179" s="50"/>
      <c r="IMJ179" s="50"/>
      <c r="IMK179" s="50"/>
      <c r="IML179" s="50"/>
      <c r="IMM179" s="50"/>
      <c r="IMN179" s="50"/>
      <c r="IMO179" s="50"/>
      <c r="IMP179" s="50"/>
      <c r="IMQ179" s="50"/>
      <c r="IMR179" s="50"/>
      <c r="IMS179" s="50"/>
      <c r="IMT179" s="50"/>
      <c r="IMU179" s="50"/>
      <c r="IMV179" s="50"/>
      <c r="IMW179" s="50"/>
      <c r="IMX179" s="50"/>
      <c r="IMY179" s="50"/>
      <c r="IMZ179" s="50"/>
      <c r="INA179" s="50"/>
      <c r="INB179" s="50"/>
      <c r="INC179" s="50"/>
      <c r="IND179" s="50"/>
      <c r="INE179" s="50"/>
      <c r="INF179" s="50"/>
      <c r="ING179" s="50"/>
      <c r="INH179" s="50"/>
      <c r="INI179" s="50"/>
      <c r="INJ179" s="50"/>
      <c r="INK179" s="50"/>
      <c r="INL179" s="50"/>
      <c r="INM179" s="50"/>
      <c r="INN179" s="50"/>
      <c r="INO179" s="50"/>
      <c r="INP179" s="50"/>
      <c r="INQ179" s="50"/>
      <c r="INR179" s="50"/>
      <c r="INS179" s="50"/>
      <c r="INT179" s="50"/>
      <c r="INU179" s="50"/>
      <c r="INV179" s="50"/>
      <c r="INW179" s="50"/>
      <c r="INX179" s="50"/>
      <c r="INY179" s="50"/>
      <c r="INZ179" s="50"/>
      <c r="IOA179" s="50"/>
      <c r="IOB179" s="50"/>
      <c r="IOC179" s="50"/>
      <c r="IOD179" s="50"/>
      <c r="IOE179" s="50"/>
      <c r="IOF179" s="50"/>
      <c r="IOG179" s="50"/>
      <c r="IOH179" s="50"/>
      <c r="IOI179" s="50"/>
      <c r="IOJ179" s="50"/>
      <c r="IOK179" s="50"/>
      <c r="IOL179" s="50"/>
      <c r="IOM179" s="50"/>
      <c r="ION179" s="50"/>
      <c r="IOO179" s="50"/>
      <c r="IOP179" s="50"/>
      <c r="IOQ179" s="50"/>
      <c r="IOR179" s="50"/>
      <c r="IOS179" s="50"/>
      <c r="IOT179" s="50"/>
      <c r="IOU179" s="50"/>
      <c r="IOV179" s="50"/>
      <c r="IOW179" s="50"/>
      <c r="IOX179" s="50"/>
      <c r="IOY179" s="50"/>
      <c r="IOZ179" s="50"/>
      <c r="IPA179" s="50"/>
      <c r="IPB179" s="50"/>
      <c r="IPC179" s="50"/>
      <c r="IPD179" s="50"/>
      <c r="IPE179" s="50"/>
      <c r="IPF179" s="50"/>
      <c r="IPG179" s="50"/>
      <c r="IPH179" s="50"/>
      <c r="IPI179" s="50"/>
      <c r="IPJ179" s="50"/>
      <c r="IPK179" s="50"/>
      <c r="IPL179" s="50"/>
      <c r="IPM179" s="50"/>
      <c r="IPN179" s="50"/>
      <c r="IPO179" s="50"/>
      <c r="IPP179" s="50"/>
      <c r="IPQ179" s="50"/>
      <c r="IPR179" s="50"/>
      <c r="IPS179" s="50"/>
      <c r="IPT179" s="50"/>
      <c r="IPU179" s="50"/>
      <c r="IPV179" s="50"/>
      <c r="IPW179" s="50"/>
      <c r="IPX179" s="50"/>
      <c r="IPY179" s="50"/>
      <c r="IPZ179" s="50"/>
      <c r="IQA179" s="50"/>
      <c r="IQB179" s="50"/>
      <c r="IQC179" s="50"/>
      <c r="IQD179" s="50"/>
      <c r="IQE179" s="50"/>
      <c r="IQF179" s="50"/>
      <c r="IQG179" s="50"/>
      <c r="IQH179" s="50"/>
      <c r="IQI179" s="50"/>
      <c r="IQJ179" s="50"/>
      <c r="IQK179" s="50"/>
      <c r="IQL179" s="50"/>
      <c r="IQM179" s="50"/>
      <c r="IQN179" s="50"/>
      <c r="IQO179" s="50"/>
      <c r="IQP179" s="50"/>
      <c r="IQQ179" s="50"/>
      <c r="IQR179" s="50"/>
      <c r="IQS179" s="50"/>
      <c r="IQT179" s="50"/>
      <c r="IQU179" s="50"/>
      <c r="IQV179" s="50"/>
      <c r="IQW179" s="50"/>
      <c r="IQX179" s="50"/>
      <c r="IQY179" s="50"/>
      <c r="IQZ179" s="50"/>
      <c r="IRA179" s="50"/>
      <c r="IRB179" s="50"/>
      <c r="IRC179" s="50"/>
      <c r="IRD179" s="50"/>
      <c r="IRE179" s="50"/>
      <c r="IRF179" s="50"/>
      <c r="IRG179" s="50"/>
      <c r="IRH179" s="50"/>
      <c r="IRI179" s="50"/>
      <c r="IRJ179" s="50"/>
      <c r="IRK179" s="50"/>
      <c r="IRL179" s="50"/>
      <c r="IRM179" s="50"/>
      <c r="IRN179" s="50"/>
      <c r="IRO179" s="50"/>
      <c r="IRP179" s="50"/>
      <c r="IRQ179" s="50"/>
      <c r="IRR179" s="50"/>
      <c r="IRS179" s="50"/>
      <c r="IRT179" s="50"/>
      <c r="IRU179" s="50"/>
      <c r="IRV179" s="50"/>
      <c r="IRW179" s="50"/>
      <c r="IRX179" s="50"/>
      <c r="IRY179" s="50"/>
      <c r="IRZ179" s="50"/>
      <c r="ISA179" s="50"/>
      <c r="ISB179" s="50"/>
      <c r="ISC179" s="50"/>
      <c r="ISD179" s="50"/>
      <c r="ISE179" s="50"/>
      <c r="ISF179" s="50"/>
      <c r="ISG179" s="50"/>
      <c r="ISH179" s="50"/>
      <c r="ISI179" s="50"/>
      <c r="ISJ179" s="50"/>
      <c r="ISK179" s="50"/>
      <c r="ISL179" s="50"/>
      <c r="ISM179" s="50"/>
      <c r="ISN179" s="50"/>
      <c r="ISO179" s="50"/>
      <c r="ISP179" s="50"/>
      <c r="ISQ179" s="50"/>
      <c r="ISR179" s="50"/>
      <c r="ISS179" s="50"/>
      <c r="IST179" s="50"/>
      <c r="ISU179" s="50"/>
      <c r="ISV179" s="50"/>
      <c r="ISW179" s="50"/>
      <c r="ISX179" s="50"/>
      <c r="ISY179" s="50"/>
      <c r="ISZ179" s="50"/>
      <c r="ITA179" s="50"/>
      <c r="ITB179" s="50"/>
      <c r="ITC179" s="50"/>
      <c r="ITD179" s="50"/>
      <c r="ITE179" s="50"/>
      <c r="ITF179" s="50"/>
      <c r="ITG179" s="50"/>
      <c r="ITH179" s="50"/>
      <c r="ITI179" s="50"/>
      <c r="ITJ179" s="50"/>
      <c r="ITK179" s="50"/>
      <c r="ITL179" s="50"/>
      <c r="ITM179" s="50"/>
      <c r="ITN179" s="50"/>
      <c r="ITO179" s="50"/>
      <c r="ITP179" s="50"/>
      <c r="ITQ179" s="50"/>
      <c r="ITR179" s="50"/>
      <c r="ITS179" s="50"/>
      <c r="ITT179" s="50"/>
      <c r="ITU179" s="50"/>
      <c r="ITV179" s="50"/>
      <c r="ITW179" s="50"/>
      <c r="ITX179" s="50"/>
      <c r="ITY179" s="50"/>
      <c r="ITZ179" s="50"/>
      <c r="IUA179" s="50"/>
      <c r="IUB179" s="50"/>
      <c r="IUC179" s="50"/>
      <c r="IUD179" s="50"/>
      <c r="IUE179" s="50"/>
      <c r="IUF179" s="50"/>
      <c r="IUG179" s="50"/>
      <c r="IUH179" s="50"/>
      <c r="IUI179" s="50"/>
      <c r="IUJ179" s="50"/>
      <c r="IUK179" s="50"/>
      <c r="IUL179" s="50"/>
      <c r="IUM179" s="50"/>
      <c r="IUN179" s="50"/>
      <c r="IUO179" s="50"/>
      <c r="IUP179" s="50"/>
      <c r="IUQ179" s="50"/>
      <c r="IUR179" s="50"/>
      <c r="IUS179" s="50"/>
      <c r="IUT179" s="50"/>
      <c r="IUU179" s="50"/>
      <c r="IUV179" s="50"/>
      <c r="IUW179" s="50"/>
      <c r="IUX179" s="50"/>
      <c r="IUY179" s="50"/>
      <c r="IUZ179" s="50"/>
      <c r="IVB179" s="50"/>
      <c r="IVD179" s="50"/>
      <c r="IVE179" s="50"/>
      <c r="IVF179" s="50"/>
      <c r="IVG179" s="50"/>
      <c r="IVH179" s="50"/>
      <c r="IVI179" s="50"/>
      <c r="IVJ179" s="50"/>
      <c r="IVK179" s="50"/>
      <c r="IVP179" s="50"/>
      <c r="IVQ179" s="50"/>
      <c r="IVR179" s="50"/>
      <c r="IVS179" s="50"/>
      <c r="IVT179" s="50"/>
      <c r="IVU179" s="50"/>
      <c r="IVV179" s="50"/>
      <c r="IVW179" s="50"/>
      <c r="IVX179" s="50"/>
      <c r="IVY179" s="50"/>
      <c r="IVZ179" s="50"/>
      <c r="IWA179" s="50"/>
      <c r="IWB179" s="50"/>
      <c r="IWC179" s="50"/>
      <c r="IWD179" s="50"/>
      <c r="IWE179" s="50"/>
      <c r="IWF179" s="50"/>
      <c r="IWG179" s="50"/>
      <c r="IWH179" s="50"/>
      <c r="IWI179" s="50"/>
      <c r="IWJ179" s="50"/>
      <c r="IWK179" s="50"/>
      <c r="IWL179" s="50"/>
      <c r="IWM179" s="50"/>
      <c r="IWN179" s="50"/>
      <c r="IWO179" s="50"/>
      <c r="IWP179" s="50"/>
      <c r="IWQ179" s="50"/>
      <c r="IWR179" s="50"/>
      <c r="IWS179" s="50"/>
      <c r="IWT179" s="50"/>
      <c r="IWU179" s="50"/>
      <c r="IWV179" s="50"/>
      <c r="IWW179" s="50"/>
      <c r="IWX179" s="50"/>
      <c r="IWY179" s="50"/>
      <c r="IWZ179" s="50"/>
      <c r="IXA179" s="50"/>
      <c r="IXB179" s="50"/>
      <c r="IXC179" s="50"/>
      <c r="IXD179" s="50"/>
      <c r="IXE179" s="50"/>
      <c r="IXF179" s="50"/>
      <c r="IXG179" s="50"/>
      <c r="IXH179" s="50"/>
      <c r="IXI179" s="50"/>
      <c r="IXJ179" s="50"/>
      <c r="IXK179" s="50"/>
      <c r="IXL179" s="50"/>
      <c r="IXM179" s="50"/>
      <c r="IXN179" s="50"/>
      <c r="IXO179" s="50"/>
      <c r="IXP179" s="50"/>
      <c r="IXQ179" s="50"/>
      <c r="IXR179" s="50"/>
      <c r="IXS179" s="50"/>
      <c r="IXT179" s="50"/>
      <c r="IXU179" s="50"/>
      <c r="IXV179" s="50"/>
      <c r="IXW179" s="50"/>
      <c r="IXX179" s="50"/>
      <c r="IXY179" s="50"/>
      <c r="IXZ179" s="50"/>
      <c r="IYA179" s="50"/>
      <c r="IYB179" s="50"/>
      <c r="IYC179" s="50"/>
      <c r="IYD179" s="50"/>
      <c r="IYE179" s="50"/>
      <c r="IYF179" s="50"/>
      <c r="IYG179" s="50"/>
      <c r="IYH179" s="50"/>
      <c r="IYI179" s="50"/>
      <c r="IYJ179" s="50"/>
      <c r="IYK179" s="50"/>
      <c r="IYL179" s="50"/>
      <c r="IYM179" s="50"/>
      <c r="IYN179" s="50"/>
      <c r="IYO179" s="50"/>
      <c r="IYP179" s="50"/>
      <c r="IYQ179" s="50"/>
      <c r="IYR179" s="50"/>
      <c r="IYS179" s="50"/>
      <c r="IYT179" s="50"/>
      <c r="IYU179" s="50"/>
      <c r="IYV179" s="50"/>
      <c r="IYW179" s="50"/>
      <c r="IYX179" s="50"/>
      <c r="IYY179" s="50"/>
      <c r="IYZ179" s="50"/>
      <c r="IZA179" s="50"/>
      <c r="IZB179" s="50"/>
      <c r="IZC179" s="50"/>
      <c r="IZD179" s="50"/>
      <c r="IZE179" s="50"/>
      <c r="IZF179" s="50"/>
      <c r="IZG179" s="50"/>
      <c r="IZH179" s="50"/>
      <c r="IZI179" s="50"/>
      <c r="IZJ179" s="50"/>
      <c r="IZK179" s="50"/>
      <c r="IZL179" s="50"/>
      <c r="IZM179" s="50"/>
      <c r="IZN179" s="50"/>
      <c r="IZO179" s="50"/>
      <c r="IZP179" s="50"/>
      <c r="IZQ179" s="50"/>
      <c r="IZR179" s="50"/>
      <c r="IZS179" s="50"/>
      <c r="IZT179" s="50"/>
      <c r="IZU179" s="50"/>
      <c r="IZV179" s="50"/>
      <c r="IZW179" s="50"/>
      <c r="IZX179" s="50"/>
      <c r="IZY179" s="50"/>
      <c r="IZZ179" s="50"/>
      <c r="JAA179" s="50"/>
      <c r="JAB179" s="50"/>
      <c r="JAC179" s="50"/>
      <c r="JAD179" s="50"/>
      <c r="JAE179" s="50"/>
      <c r="JAF179" s="50"/>
      <c r="JAG179" s="50"/>
      <c r="JAH179" s="50"/>
      <c r="JAI179" s="50"/>
      <c r="JAJ179" s="50"/>
      <c r="JAK179" s="50"/>
      <c r="JAL179" s="50"/>
      <c r="JAM179" s="50"/>
      <c r="JAN179" s="50"/>
      <c r="JAO179" s="50"/>
      <c r="JAP179" s="50"/>
      <c r="JAQ179" s="50"/>
      <c r="JAR179" s="50"/>
      <c r="JAS179" s="50"/>
      <c r="JAT179" s="50"/>
      <c r="JAU179" s="50"/>
      <c r="JAV179" s="50"/>
      <c r="JAW179" s="50"/>
      <c r="JAX179" s="50"/>
      <c r="JAY179" s="50"/>
      <c r="JAZ179" s="50"/>
      <c r="JBA179" s="50"/>
      <c r="JBB179" s="50"/>
      <c r="JBC179" s="50"/>
      <c r="JBD179" s="50"/>
      <c r="JBE179" s="50"/>
      <c r="JBF179" s="50"/>
      <c r="JBG179" s="50"/>
      <c r="JBH179" s="50"/>
      <c r="JBI179" s="50"/>
      <c r="JBJ179" s="50"/>
      <c r="JBK179" s="50"/>
      <c r="JBL179" s="50"/>
      <c r="JBM179" s="50"/>
      <c r="JBN179" s="50"/>
      <c r="JBO179" s="50"/>
      <c r="JBP179" s="50"/>
      <c r="JBQ179" s="50"/>
      <c r="JBR179" s="50"/>
      <c r="JBS179" s="50"/>
      <c r="JBT179" s="50"/>
      <c r="JBU179" s="50"/>
      <c r="JBV179" s="50"/>
      <c r="JBW179" s="50"/>
      <c r="JBX179" s="50"/>
      <c r="JBY179" s="50"/>
      <c r="JBZ179" s="50"/>
      <c r="JCA179" s="50"/>
      <c r="JCB179" s="50"/>
      <c r="JCC179" s="50"/>
      <c r="JCD179" s="50"/>
      <c r="JCE179" s="50"/>
      <c r="JCF179" s="50"/>
      <c r="JCG179" s="50"/>
      <c r="JCH179" s="50"/>
      <c r="JCI179" s="50"/>
      <c r="JCJ179" s="50"/>
      <c r="JCK179" s="50"/>
      <c r="JCL179" s="50"/>
      <c r="JCM179" s="50"/>
      <c r="JCN179" s="50"/>
      <c r="JCO179" s="50"/>
      <c r="JCP179" s="50"/>
      <c r="JCQ179" s="50"/>
      <c r="JCR179" s="50"/>
      <c r="JCS179" s="50"/>
      <c r="JCT179" s="50"/>
      <c r="JCU179" s="50"/>
      <c r="JCV179" s="50"/>
      <c r="JCW179" s="50"/>
      <c r="JCX179" s="50"/>
      <c r="JCY179" s="50"/>
      <c r="JCZ179" s="50"/>
      <c r="JDA179" s="50"/>
      <c r="JDB179" s="50"/>
      <c r="JDC179" s="50"/>
      <c r="JDD179" s="50"/>
      <c r="JDE179" s="50"/>
      <c r="JDF179" s="50"/>
      <c r="JDG179" s="50"/>
      <c r="JDH179" s="50"/>
      <c r="JDI179" s="50"/>
      <c r="JDJ179" s="50"/>
      <c r="JDK179" s="50"/>
      <c r="JDL179" s="50"/>
      <c r="JDM179" s="50"/>
      <c r="JDN179" s="50"/>
      <c r="JDO179" s="50"/>
      <c r="JDP179" s="50"/>
      <c r="JDQ179" s="50"/>
      <c r="JDR179" s="50"/>
      <c r="JDS179" s="50"/>
      <c r="JDT179" s="50"/>
      <c r="JDU179" s="50"/>
      <c r="JDV179" s="50"/>
      <c r="JDW179" s="50"/>
      <c r="JDX179" s="50"/>
      <c r="JDY179" s="50"/>
      <c r="JDZ179" s="50"/>
      <c r="JEA179" s="50"/>
      <c r="JEB179" s="50"/>
      <c r="JEC179" s="50"/>
      <c r="JED179" s="50"/>
      <c r="JEE179" s="50"/>
      <c r="JEF179" s="50"/>
      <c r="JEG179" s="50"/>
      <c r="JEH179" s="50"/>
      <c r="JEI179" s="50"/>
      <c r="JEJ179" s="50"/>
      <c r="JEK179" s="50"/>
      <c r="JEL179" s="50"/>
      <c r="JEM179" s="50"/>
      <c r="JEN179" s="50"/>
      <c r="JEO179" s="50"/>
      <c r="JEP179" s="50"/>
      <c r="JEQ179" s="50"/>
      <c r="JER179" s="50"/>
      <c r="JES179" s="50"/>
      <c r="JET179" s="50"/>
      <c r="JEU179" s="50"/>
      <c r="JEV179" s="50"/>
      <c r="JEX179" s="50"/>
      <c r="JEZ179" s="50"/>
      <c r="JFA179" s="50"/>
      <c r="JFB179" s="50"/>
      <c r="JFC179" s="50"/>
      <c r="JFD179" s="50"/>
      <c r="JFE179" s="50"/>
      <c r="JFF179" s="50"/>
      <c r="JFG179" s="50"/>
      <c r="JFL179" s="50"/>
      <c r="JFM179" s="50"/>
      <c r="JFN179" s="50"/>
      <c r="JFO179" s="50"/>
      <c r="JFP179" s="50"/>
      <c r="JFQ179" s="50"/>
      <c r="JFR179" s="50"/>
      <c r="JFS179" s="50"/>
      <c r="JFT179" s="50"/>
      <c r="JFU179" s="50"/>
      <c r="JFV179" s="50"/>
      <c r="JFW179" s="50"/>
      <c r="JFX179" s="50"/>
      <c r="JFY179" s="50"/>
      <c r="JFZ179" s="50"/>
      <c r="JGA179" s="50"/>
      <c r="JGB179" s="50"/>
      <c r="JGC179" s="50"/>
      <c r="JGD179" s="50"/>
      <c r="JGE179" s="50"/>
      <c r="JGF179" s="50"/>
      <c r="JGG179" s="50"/>
      <c r="JGH179" s="50"/>
      <c r="JGI179" s="50"/>
      <c r="JGJ179" s="50"/>
      <c r="JGK179" s="50"/>
      <c r="JGL179" s="50"/>
      <c r="JGM179" s="50"/>
      <c r="JGN179" s="50"/>
      <c r="JGO179" s="50"/>
      <c r="JGP179" s="50"/>
      <c r="JGQ179" s="50"/>
      <c r="JGR179" s="50"/>
      <c r="JGS179" s="50"/>
      <c r="JGT179" s="50"/>
      <c r="JGU179" s="50"/>
      <c r="JGV179" s="50"/>
      <c r="JGW179" s="50"/>
      <c r="JGX179" s="50"/>
      <c r="JGY179" s="50"/>
      <c r="JGZ179" s="50"/>
      <c r="JHA179" s="50"/>
      <c r="JHB179" s="50"/>
      <c r="JHC179" s="50"/>
      <c r="JHD179" s="50"/>
      <c r="JHE179" s="50"/>
      <c r="JHF179" s="50"/>
      <c r="JHG179" s="50"/>
      <c r="JHH179" s="50"/>
      <c r="JHI179" s="50"/>
      <c r="JHJ179" s="50"/>
      <c r="JHK179" s="50"/>
      <c r="JHL179" s="50"/>
      <c r="JHM179" s="50"/>
      <c r="JHN179" s="50"/>
      <c r="JHO179" s="50"/>
      <c r="JHP179" s="50"/>
      <c r="JHQ179" s="50"/>
      <c r="JHR179" s="50"/>
      <c r="JHS179" s="50"/>
      <c r="JHT179" s="50"/>
      <c r="JHU179" s="50"/>
      <c r="JHV179" s="50"/>
      <c r="JHW179" s="50"/>
      <c r="JHX179" s="50"/>
      <c r="JHY179" s="50"/>
      <c r="JHZ179" s="50"/>
      <c r="JIA179" s="50"/>
      <c r="JIB179" s="50"/>
      <c r="JIC179" s="50"/>
      <c r="JID179" s="50"/>
      <c r="JIE179" s="50"/>
      <c r="JIF179" s="50"/>
      <c r="JIG179" s="50"/>
      <c r="JIH179" s="50"/>
      <c r="JII179" s="50"/>
      <c r="JIJ179" s="50"/>
      <c r="JIK179" s="50"/>
      <c r="JIL179" s="50"/>
      <c r="JIM179" s="50"/>
      <c r="JIN179" s="50"/>
      <c r="JIO179" s="50"/>
      <c r="JIP179" s="50"/>
      <c r="JIQ179" s="50"/>
      <c r="JIR179" s="50"/>
      <c r="JIS179" s="50"/>
      <c r="JIT179" s="50"/>
      <c r="JIU179" s="50"/>
      <c r="JIV179" s="50"/>
      <c r="JIW179" s="50"/>
      <c r="JIX179" s="50"/>
      <c r="JIY179" s="50"/>
      <c r="JIZ179" s="50"/>
      <c r="JJA179" s="50"/>
      <c r="JJB179" s="50"/>
      <c r="JJC179" s="50"/>
      <c r="JJD179" s="50"/>
      <c r="JJE179" s="50"/>
      <c r="JJF179" s="50"/>
      <c r="JJG179" s="50"/>
      <c r="JJH179" s="50"/>
      <c r="JJI179" s="50"/>
      <c r="JJJ179" s="50"/>
      <c r="JJK179" s="50"/>
      <c r="JJL179" s="50"/>
      <c r="JJM179" s="50"/>
      <c r="JJN179" s="50"/>
      <c r="JJO179" s="50"/>
      <c r="JJP179" s="50"/>
      <c r="JJQ179" s="50"/>
      <c r="JJR179" s="50"/>
      <c r="JJS179" s="50"/>
      <c r="JJT179" s="50"/>
      <c r="JJU179" s="50"/>
      <c r="JJV179" s="50"/>
      <c r="JJW179" s="50"/>
      <c r="JJX179" s="50"/>
      <c r="JJY179" s="50"/>
      <c r="JJZ179" s="50"/>
      <c r="JKA179" s="50"/>
      <c r="JKB179" s="50"/>
      <c r="JKC179" s="50"/>
      <c r="JKD179" s="50"/>
      <c r="JKE179" s="50"/>
      <c r="JKF179" s="50"/>
      <c r="JKG179" s="50"/>
      <c r="JKH179" s="50"/>
      <c r="JKI179" s="50"/>
      <c r="JKJ179" s="50"/>
      <c r="JKK179" s="50"/>
      <c r="JKL179" s="50"/>
      <c r="JKM179" s="50"/>
      <c r="JKN179" s="50"/>
      <c r="JKO179" s="50"/>
      <c r="JKP179" s="50"/>
      <c r="JKQ179" s="50"/>
      <c r="JKR179" s="50"/>
      <c r="JKS179" s="50"/>
      <c r="JKT179" s="50"/>
      <c r="JKU179" s="50"/>
      <c r="JKV179" s="50"/>
      <c r="JKW179" s="50"/>
      <c r="JKX179" s="50"/>
      <c r="JKY179" s="50"/>
      <c r="JKZ179" s="50"/>
      <c r="JLA179" s="50"/>
      <c r="JLB179" s="50"/>
      <c r="JLC179" s="50"/>
      <c r="JLD179" s="50"/>
      <c r="JLE179" s="50"/>
      <c r="JLF179" s="50"/>
      <c r="JLG179" s="50"/>
      <c r="JLH179" s="50"/>
      <c r="JLI179" s="50"/>
      <c r="JLJ179" s="50"/>
      <c r="JLK179" s="50"/>
      <c r="JLL179" s="50"/>
      <c r="JLM179" s="50"/>
      <c r="JLN179" s="50"/>
      <c r="JLO179" s="50"/>
      <c r="JLP179" s="50"/>
      <c r="JLQ179" s="50"/>
      <c r="JLR179" s="50"/>
      <c r="JLS179" s="50"/>
      <c r="JLT179" s="50"/>
      <c r="JLU179" s="50"/>
      <c r="JLV179" s="50"/>
      <c r="JLW179" s="50"/>
      <c r="JLX179" s="50"/>
      <c r="JLY179" s="50"/>
      <c r="JLZ179" s="50"/>
      <c r="JMA179" s="50"/>
      <c r="JMB179" s="50"/>
      <c r="JMC179" s="50"/>
      <c r="JMD179" s="50"/>
      <c r="JME179" s="50"/>
      <c r="JMF179" s="50"/>
      <c r="JMG179" s="50"/>
      <c r="JMH179" s="50"/>
      <c r="JMI179" s="50"/>
      <c r="JMJ179" s="50"/>
      <c r="JMK179" s="50"/>
      <c r="JML179" s="50"/>
      <c r="JMM179" s="50"/>
      <c r="JMN179" s="50"/>
      <c r="JMO179" s="50"/>
      <c r="JMP179" s="50"/>
      <c r="JMQ179" s="50"/>
      <c r="JMR179" s="50"/>
      <c r="JMS179" s="50"/>
      <c r="JMT179" s="50"/>
      <c r="JMU179" s="50"/>
      <c r="JMV179" s="50"/>
      <c r="JMW179" s="50"/>
      <c r="JMX179" s="50"/>
      <c r="JMY179" s="50"/>
      <c r="JMZ179" s="50"/>
      <c r="JNA179" s="50"/>
      <c r="JNB179" s="50"/>
      <c r="JNC179" s="50"/>
      <c r="JND179" s="50"/>
      <c r="JNE179" s="50"/>
      <c r="JNF179" s="50"/>
      <c r="JNG179" s="50"/>
      <c r="JNH179" s="50"/>
      <c r="JNI179" s="50"/>
      <c r="JNJ179" s="50"/>
      <c r="JNK179" s="50"/>
      <c r="JNL179" s="50"/>
      <c r="JNM179" s="50"/>
      <c r="JNN179" s="50"/>
      <c r="JNO179" s="50"/>
      <c r="JNP179" s="50"/>
      <c r="JNQ179" s="50"/>
      <c r="JNR179" s="50"/>
      <c r="JNS179" s="50"/>
      <c r="JNT179" s="50"/>
      <c r="JNU179" s="50"/>
      <c r="JNV179" s="50"/>
      <c r="JNW179" s="50"/>
      <c r="JNX179" s="50"/>
      <c r="JNY179" s="50"/>
      <c r="JNZ179" s="50"/>
      <c r="JOA179" s="50"/>
      <c r="JOB179" s="50"/>
      <c r="JOC179" s="50"/>
      <c r="JOD179" s="50"/>
      <c r="JOE179" s="50"/>
      <c r="JOF179" s="50"/>
      <c r="JOG179" s="50"/>
      <c r="JOH179" s="50"/>
      <c r="JOI179" s="50"/>
      <c r="JOJ179" s="50"/>
      <c r="JOK179" s="50"/>
      <c r="JOL179" s="50"/>
      <c r="JOM179" s="50"/>
      <c r="JON179" s="50"/>
      <c r="JOO179" s="50"/>
      <c r="JOP179" s="50"/>
      <c r="JOQ179" s="50"/>
      <c r="JOR179" s="50"/>
      <c r="JOT179" s="50"/>
      <c r="JOV179" s="50"/>
      <c r="JOW179" s="50"/>
      <c r="JOX179" s="50"/>
      <c r="JOY179" s="50"/>
      <c r="JOZ179" s="50"/>
      <c r="JPA179" s="50"/>
      <c r="JPB179" s="50"/>
      <c r="JPC179" s="50"/>
      <c r="JPH179" s="50"/>
      <c r="JPI179" s="50"/>
      <c r="JPJ179" s="50"/>
      <c r="JPK179" s="50"/>
      <c r="JPL179" s="50"/>
      <c r="JPM179" s="50"/>
      <c r="JPN179" s="50"/>
      <c r="JPO179" s="50"/>
      <c r="JPP179" s="50"/>
      <c r="JPQ179" s="50"/>
      <c r="JPR179" s="50"/>
      <c r="JPS179" s="50"/>
      <c r="JPT179" s="50"/>
      <c r="JPU179" s="50"/>
      <c r="JPV179" s="50"/>
      <c r="JPW179" s="50"/>
      <c r="JPX179" s="50"/>
      <c r="JPY179" s="50"/>
      <c r="JPZ179" s="50"/>
      <c r="JQA179" s="50"/>
      <c r="JQB179" s="50"/>
      <c r="JQC179" s="50"/>
      <c r="JQD179" s="50"/>
      <c r="JQE179" s="50"/>
      <c r="JQF179" s="50"/>
      <c r="JQG179" s="50"/>
      <c r="JQH179" s="50"/>
      <c r="JQI179" s="50"/>
      <c r="JQJ179" s="50"/>
      <c r="JQK179" s="50"/>
      <c r="JQL179" s="50"/>
      <c r="JQM179" s="50"/>
      <c r="JQN179" s="50"/>
      <c r="JQO179" s="50"/>
      <c r="JQP179" s="50"/>
      <c r="JQQ179" s="50"/>
      <c r="JQR179" s="50"/>
      <c r="JQS179" s="50"/>
      <c r="JQT179" s="50"/>
      <c r="JQU179" s="50"/>
      <c r="JQV179" s="50"/>
      <c r="JQW179" s="50"/>
      <c r="JQX179" s="50"/>
      <c r="JQY179" s="50"/>
      <c r="JQZ179" s="50"/>
      <c r="JRA179" s="50"/>
      <c r="JRB179" s="50"/>
      <c r="JRC179" s="50"/>
      <c r="JRD179" s="50"/>
      <c r="JRE179" s="50"/>
      <c r="JRF179" s="50"/>
      <c r="JRG179" s="50"/>
      <c r="JRH179" s="50"/>
      <c r="JRI179" s="50"/>
      <c r="JRJ179" s="50"/>
      <c r="JRK179" s="50"/>
      <c r="JRL179" s="50"/>
      <c r="JRM179" s="50"/>
      <c r="JRN179" s="50"/>
      <c r="JRO179" s="50"/>
      <c r="JRP179" s="50"/>
      <c r="JRQ179" s="50"/>
      <c r="JRR179" s="50"/>
      <c r="JRS179" s="50"/>
      <c r="JRT179" s="50"/>
      <c r="JRU179" s="50"/>
      <c r="JRV179" s="50"/>
      <c r="JRW179" s="50"/>
      <c r="JRX179" s="50"/>
      <c r="JRY179" s="50"/>
      <c r="JRZ179" s="50"/>
      <c r="JSA179" s="50"/>
      <c r="JSB179" s="50"/>
      <c r="JSC179" s="50"/>
      <c r="JSD179" s="50"/>
      <c r="JSE179" s="50"/>
      <c r="JSF179" s="50"/>
      <c r="JSG179" s="50"/>
      <c r="JSH179" s="50"/>
      <c r="JSI179" s="50"/>
      <c r="JSJ179" s="50"/>
      <c r="JSK179" s="50"/>
      <c r="JSL179" s="50"/>
      <c r="JSM179" s="50"/>
      <c r="JSN179" s="50"/>
      <c r="JSO179" s="50"/>
      <c r="JSP179" s="50"/>
      <c r="JSQ179" s="50"/>
      <c r="JSR179" s="50"/>
      <c r="JSS179" s="50"/>
      <c r="JST179" s="50"/>
      <c r="JSU179" s="50"/>
      <c r="JSV179" s="50"/>
      <c r="JSW179" s="50"/>
      <c r="JSX179" s="50"/>
      <c r="JSY179" s="50"/>
      <c r="JSZ179" s="50"/>
      <c r="JTA179" s="50"/>
      <c r="JTB179" s="50"/>
      <c r="JTC179" s="50"/>
      <c r="JTD179" s="50"/>
      <c r="JTE179" s="50"/>
      <c r="JTF179" s="50"/>
      <c r="JTG179" s="50"/>
      <c r="JTH179" s="50"/>
      <c r="JTI179" s="50"/>
      <c r="JTJ179" s="50"/>
      <c r="JTK179" s="50"/>
      <c r="JTL179" s="50"/>
      <c r="JTM179" s="50"/>
      <c r="JTN179" s="50"/>
      <c r="JTO179" s="50"/>
      <c r="JTP179" s="50"/>
      <c r="JTQ179" s="50"/>
      <c r="JTR179" s="50"/>
      <c r="JTS179" s="50"/>
      <c r="JTT179" s="50"/>
      <c r="JTU179" s="50"/>
      <c r="JTV179" s="50"/>
      <c r="JTW179" s="50"/>
      <c r="JTX179" s="50"/>
      <c r="JTY179" s="50"/>
      <c r="JTZ179" s="50"/>
      <c r="JUA179" s="50"/>
      <c r="JUB179" s="50"/>
      <c r="JUC179" s="50"/>
      <c r="JUD179" s="50"/>
      <c r="JUE179" s="50"/>
      <c r="JUF179" s="50"/>
      <c r="JUG179" s="50"/>
      <c r="JUH179" s="50"/>
      <c r="JUI179" s="50"/>
      <c r="JUJ179" s="50"/>
      <c r="JUK179" s="50"/>
      <c r="JUL179" s="50"/>
      <c r="JUM179" s="50"/>
      <c r="JUN179" s="50"/>
      <c r="JUO179" s="50"/>
      <c r="JUP179" s="50"/>
      <c r="JUQ179" s="50"/>
      <c r="JUR179" s="50"/>
      <c r="JUS179" s="50"/>
      <c r="JUT179" s="50"/>
      <c r="JUU179" s="50"/>
      <c r="JUV179" s="50"/>
      <c r="JUW179" s="50"/>
      <c r="JUX179" s="50"/>
      <c r="JUY179" s="50"/>
      <c r="JUZ179" s="50"/>
      <c r="JVA179" s="50"/>
      <c r="JVB179" s="50"/>
      <c r="JVC179" s="50"/>
      <c r="JVD179" s="50"/>
      <c r="JVE179" s="50"/>
      <c r="JVF179" s="50"/>
      <c r="JVG179" s="50"/>
      <c r="JVH179" s="50"/>
      <c r="JVI179" s="50"/>
      <c r="JVJ179" s="50"/>
      <c r="JVK179" s="50"/>
      <c r="JVL179" s="50"/>
      <c r="JVM179" s="50"/>
      <c r="JVN179" s="50"/>
      <c r="JVO179" s="50"/>
      <c r="JVP179" s="50"/>
      <c r="JVQ179" s="50"/>
      <c r="JVR179" s="50"/>
      <c r="JVS179" s="50"/>
      <c r="JVT179" s="50"/>
      <c r="JVU179" s="50"/>
      <c r="JVV179" s="50"/>
      <c r="JVW179" s="50"/>
      <c r="JVX179" s="50"/>
      <c r="JVY179" s="50"/>
      <c r="JVZ179" s="50"/>
      <c r="JWA179" s="50"/>
      <c r="JWB179" s="50"/>
      <c r="JWC179" s="50"/>
      <c r="JWD179" s="50"/>
      <c r="JWE179" s="50"/>
      <c r="JWF179" s="50"/>
      <c r="JWG179" s="50"/>
      <c r="JWH179" s="50"/>
      <c r="JWI179" s="50"/>
      <c r="JWJ179" s="50"/>
      <c r="JWK179" s="50"/>
      <c r="JWL179" s="50"/>
      <c r="JWM179" s="50"/>
      <c r="JWN179" s="50"/>
      <c r="JWO179" s="50"/>
      <c r="JWP179" s="50"/>
      <c r="JWQ179" s="50"/>
      <c r="JWR179" s="50"/>
      <c r="JWS179" s="50"/>
      <c r="JWT179" s="50"/>
      <c r="JWU179" s="50"/>
      <c r="JWV179" s="50"/>
      <c r="JWW179" s="50"/>
      <c r="JWX179" s="50"/>
      <c r="JWY179" s="50"/>
      <c r="JWZ179" s="50"/>
      <c r="JXA179" s="50"/>
      <c r="JXB179" s="50"/>
      <c r="JXC179" s="50"/>
      <c r="JXD179" s="50"/>
      <c r="JXE179" s="50"/>
      <c r="JXF179" s="50"/>
      <c r="JXG179" s="50"/>
      <c r="JXH179" s="50"/>
      <c r="JXI179" s="50"/>
      <c r="JXJ179" s="50"/>
      <c r="JXK179" s="50"/>
      <c r="JXL179" s="50"/>
      <c r="JXM179" s="50"/>
      <c r="JXN179" s="50"/>
      <c r="JXO179" s="50"/>
      <c r="JXP179" s="50"/>
      <c r="JXQ179" s="50"/>
      <c r="JXR179" s="50"/>
      <c r="JXS179" s="50"/>
      <c r="JXT179" s="50"/>
      <c r="JXU179" s="50"/>
      <c r="JXV179" s="50"/>
      <c r="JXW179" s="50"/>
      <c r="JXX179" s="50"/>
      <c r="JXY179" s="50"/>
      <c r="JXZ179" s="50"/>
      <c r="JYA179" s="50"/>
      <c r="JYB179" s="50"/>
      <c r="JYC179" s="50"/>
      <c r="JYD179" s="50"/>
      <c r="JYE179" s="50"/>
      <c r="JYF179" s="50"/>
      <c r="JYG179" s="50"/>
      <c r="JYH179" s="50"/>
      <c r="JYI179" s="50"/>
      <c r="JYJ179" s="50"/>
      <c r="JYK179" s="50"/>
      <c r="JYL179" s="50"/>
      <c r="JYM179" s="50"/>
      <c r="JYN179" s="50"/>
      <c r="JYP179" s="50"/>
      <c r="JYR179" s="50"/>
      <c r="JYS179" s="50"/>
      <c r="JYT179" s="50"/>
      <c r="JYU179" s="50"/>
      <c r="JYV179" s="50"/>
      <c r="JYW179" s="50"/>
      <c r="JYX179" s="50"/>
      <c r="JYY179" s="50"/>
      <c r="JZD179" s="50"/>
      <c r="JZE179" s="50"/>
      <c r="JZF179" s="50"/>
      <c r="JZG179" s="50"/>
      <c r="JZH179" s="50"/>
      <c r="JZI179" s="50"/>
      <c r="JZJ179" s="50"/>
      <c r="JZK179" s="50"/>
      <c r="JZL179" s="50"/>
      <c r="JZM179" s="50"/>
      <c r="JZN179" s="50"/>
      <c r="JZO179" s="50"/>
      <c r="JZP179" s="50"/>
      <c r="JZQ179" s="50"/>
      <c r="JZR179" s="50"/>
      <c r="JZS179" s="50"/>
      <c r="JZT179" s="50"/>
      <c r="JZU179" s="50"/>
      <c r="JZV179" s="50"/>
      <c r="JZW179" s="50"/>
      <c r="JZX179" s="50"/>
      <c r="JZY179" s="50"/>
      <c r="JZZ179" s="50"/>
      <c r="KAA179" s="50"/>
      <c r="KAB179" s="50"/>
      <c r="KAC179" s="50"/>
      <c r="KAD179" s="50"/>
      <c r="KAE179" s="50"/>
      <c r="KAF179" s="50"/>
      <c r="KAG179" s="50"/>
      <c r="KAH179" s="50"/>
      <c r="KAI179" s="50"/>
      <c r="KAJ179" s="50"/>
      <c r="KAK179" s="50"/>
      <c r="KAL179" s="50"/>
      <c r="KAM179" s="50"/>
      <c r="KAN179" s="50"/>
      <c r="KAO179" s="50"/>
      <c r="KAP179" s="50"/>
      <c r="KAQ179" s="50"/>
      <c r="KAR179" s="50"/>
      <c r="KAS179" s="50"/>
      <c r="KAT179" s="50"/>
      <c r="KAU179" s="50"/>
      <c r="KAV179" s="50"/>
      <c r="KAW179" s="50"/>
      <c r="KAX179" s="50"/>
      <c r="KAY179" s="50"/>
      <c r="KAZ179" s="50"/>
      <c r="KBA179" s="50"/>
      <c r="KBB179" s="50"/>
      <c r="KBC179" s="50"/>
      <c r="KBD179" s="50"/>
      <c r="KBE179" s="50"/>
      <c r="KBF179" s="50"/>
      <c r="KBG179" s="50"/>
      <c r="KBH179" s="50"/>
      <c r="KBI179" s="50"/>
      <c r="KBJ179" s="50"/>
      <c r="KBK179" s="50"/>
      <c r="KBL179" s="50"/>
      <c r="KBM179" s="50"/>
      <c r="KBN179" s="50"/>
      <c r="KBO179" s="50"/>
      <c r="KBP179" s="50"/>
      <c r="KBQ179" s="50"/>
      <c r="KBR179" s="50"/>
      <c r="KBS179" s="50"/>
      <c r="KBT179" s="50"/>
      <c r="KBU179" s="50"/>
      <c r="KBV179" s="50"/>
      <c r="KBW179" s="50"/>
      <c r="KBX179" s="50"/>
      <c r="KBY179" s="50"/>
      <c r="KBZ179" s="50"/>
      <c r="KCA179" s="50"/>
      <c r="KCB179" s="50"/>
      <c r="KCC179" s="50"/>
      <c r="KCD179" s="50"/>
      <c r="KCE179" s="50"/>
      <c r="KCF179" s="50"/>
      <c r="KCG179" s="50"/>
      <c r="KCH179" s="50"/>
      <c r="KCI179" s="50"/>
      <c r="KCJ179" s="50"/>
      <c r="KCK179" s="50"/>
      <c r="KCL179" s="50"/>
      <c r="KCM179" s="50"/>
      <c r="KCN179" s="50"/>
      <c r="KCO179" s="50"/>
      <c r="KCP179" s="50"/>
      <c r="KCQ179" s="50"/>
      <c r="KCR179" s="50"/>
      <c r="KCS179" s="50"/>
      <c r="KCT179" s="50"/>
      <c r="KCU179" s="50"/>
      <c r="KCV179" s="50"/>
      <c r="KCW179" s="50"/>
      <c r="KCX179" s="50"/>
      <c r="KCY179" s="50"/>
      <c r="KCZ179" s="50"/>
      <c r="KDA179" s="50"/>
      <c r="KDB179" s="50"/>
      <c r="KDC179" s="50"/>
      <c r="KDD179" s="50"/>
      <c r="KDE179" s="50"/>
      <c r="KDF179" s="50"/>
      <c r="KDG179" s="50"/>
      <c r="KDH179" s="50"/>
      <c r="KDI179" s="50"/>
      <c r="KDJ179" s="50"/>
      <c r="KDK179" s="50"/>
      <c r="KDL179" s="50"/>
      <c r="KDM179" s="50"/>
      <c r="KDN179" s="50"/>
      <c r="KDO179" s="50"/>
      <c r="KDP179" s="50"/>
      <c r="KDQ179" s="50"/>
      <c r="KDR179" s="50"/>
      <c r="KDS179" s="50"/>
      <c r="KDT179" s="50"/>
      <c r="KDU179" s="50"/>
      <c r="KDV179" s="50"/>
      <c r="KDW179" s="50"/>
      <c r="KDX179" s="50"/>
      <c r="KDY179" s="50"/>
      <c r="KDZ179" s="50"/>
      <c r="KEA179" s="50"/>
      <c r="KEB179" s="50"/>
      <c r="KEC179" s="50"/>
      <c r="KED179" s="50"/>
      <c r="KEE179" s="50"/>
      <c r="KEF179" s="50"/>
      <c r="KEG179" s="50"/>
      <c r="KEH179" s="50"/>
      <c r="KEI179" s="50"/>
      <c r="KEJ179" s="50"/>
      <c r="KEK179" s="50"/>
      <c r="KEL179" s="50"/>
      <c r="KEM179" s="50"/>
      <c r="KEN179" s="50"/>
      <c r="KEO179" s="50"/>
      <c r="KEP179" s="50"/>
      <c r="KEQ179" s="50"/>
      <c r="KER179" s="50"/>
      <c r="KES179" s="50"/>
      <c r="KET179" s="50"/>
      <c r="KEU179" s="50"/>
      <c r="KEV179" s="50"/>
      <c r="KEW179" s="50"/>
      <c r="KEX179" s="50"/>
      <c r="KEY179" s="50"/>
      <c r="KEZ179" s="50"/>
      <c r="KFA179" s="50"/>
      <c r="KFB179" s="50"/>
      <c r="KFC179" s="50"/>
      <c r="KFD179" s="50"/>
      <c r="KFE179" s="50"/>
      <c r="KFF179" s="50"/>
      <c r="KFG179" s="50"/>
      <c r="KFH179" s="50"/>
      <c r="KFI179" s="50"/>
      <c r="KFJ179" s="50"/>
      <c r="KFK179" s="50"/>
      <c r="KFL179" s="50"/>
      <c r="KFM179" s="50"/>
      <c r="KFN179" s="50"/>
      <c r="KFO179" s="50"/>
      <c r="KFP179" s="50"/>
      <c r="KFQ179" s="50"/>
      <c r="KFR179" s="50"/>
      <c r="KFS179" s="50"/>
      <c r="KFT179" s="50"/>
      <c r="KFU179" s="50"/>
      <c r="KFV179" s="50"/>
      <c r="KFW179" s="50"/>
      <c r="KFX179" s="50"/>
      <c r="KFY179" s="50"/>
      <c r="KFZ179" s="50"/>
      <c r="KGA179" s="50"/>
      <c r="KGB179" s="50"/>
      <c r="KGC179" s="50"/>
      <c r="KGD179" s="50"/>
      <c r="KGE179" s="50"/>
      <c r="KGF179" s="50"/>
      <c r="KGG179" s="50"/>
      <c r="KGH179" s="50"/>
      <c r="KGI179" s="50"/>
      <c r="KGJ179" s="50"/>
      <c r="KGK179" s="50"/>
      <c r="KGL179" s="50"/>
      <c r="KGM179" s="50"/>
      <c r="KGN179" s="50"/>
      <c r="KGO179" s="50"/>
      <c r="KGP179" s="50"/>
      <c r="KGQ179" s="50"/>
      <c r="KGR179" s="50"/>
      <c r="KGS179" s="50"/>
      <c r="KGT179" s="50"/>
      <c r="KGU179" s="50"/>
      <c r="KGV179" s="50"/>
      <c r="KGW179" s="50"/>
      <c r="KGX179" s="50"/>
      <c r="KGY179" s="50"/>
      <c r="KGZ179" s="50"/>
      <c r="KHA179" s="50"/>
      <c r="KHB179" s="50"/>
      <c r="KHC179" s="50"/>
      <c r="KHD179" s="50"/>
      <c r="KHE179" s="50"/>
      <c r="KHF179" s="50"/>
      <c r="KHG179" s="50"/>
      <c r="KHH179" s="50"/>
      <c r="KHI179" s="50"/>
      <c r="KHJ179" s="50"/>
      <c r="KHK179" s="50"/>
      <c r="KHL179" s="50"/>
      <c r="KHM179" s="50"/>
      <c r="KHN179" s="50"/>
      <c r="KHO179" s="50"/>
      <c r="KHP179" s="50"/>
      <c r="KHQ179" s="50"/>
      <c r="KHR179" s="50"/>
      <c r="KHS179" s="50"/>
      <c r="KHT179" s="50"/>
      <c r="KHU179" s="50"/>
      <c r="KHV179" s="50"/>
      <c r="KHW179" s="50"/>
      <c r="KHX179" s="50"/>
      <c r="KHY179" s="50"/>
      <c r="KHZ179" s="50"/>
      <c r="KIA179" s="50"/>
      <c r="KIB179" s="50"/>
      <c r="KIC179" s="50"/>
      <c r="KID179" s="50"/>
      <c r="KIE179" s="50"/>
      <c r="KIF179" s="50"/>
      <c r="KIG179" s="50"/>
      <c r="KIH179" s="50"/>
      <c r="KII179" s="50"/>
      <c r="KIJ179" s="50"/>
      <c r="KIL179" s="50"/>
      <c r="KIN179" s="50"/>
      <c r="KIO179" s="50"/>
      <c r="KIP179" s="50"/>
      <c r="KIQ179" s="50"/>
      <c r="KIR179" s="50"/>
      <c r="KIS179" s="50"/>
      <c r="KIT179" s="50"/>
      <c r="KIU179" s="50"/>
      <c r="KIZ179" s="50"/>
      <c r="KJA179" s="50"/>
      <c r="KJB179" s="50"/>
      <c r="KJC179" s="50"/>
      <c r="KJD179" s="50"/>
      <c r="KJE179" s="50"/>
      <c r="KJF179" s="50"/>
      <c r="KJG179" s="50"/>
      <c r="KJH179" s="50"/>
      <c r="KJI179" s="50"/>
      <c r="KJJ179" s="50"/>
      <c r="KJK179" s="50"/>
      <c r="KJL179" s="50"/>
      <c r="KJM179" s="50"/>
      <c r="KJN179" s="50"/>
      <c r="KJO179" s="50"/>
      <c r="KJP179" s="50"/>
      <c r="KJQ179" s="50"/>
      <c r="KJR179" s="50"/>
      <c r="KJS179" s="50"/>
      <c r="KJT179" s="50"/>
      <c r="KJU179" s="50"/>
      <c r="KJV179" s="50"/>
      <c r="KJW179" s="50"/>
      <c r="KJX179" s="50"/>
      <c r="KJY179" s="50"/>
      <c r="KJZ179" s="50"/>
      <c r="KKA179" s="50"/>
      <c r="KKB179" s="50"/>
      <c r="KKC179" s="50"/>
      <c r="KKD179" s="50"/>
      <c r="KKE179" s="50"/>
      <c r="KKF179" s="50"/>
      <c r="KKG179" s="50"/>
      <c r="KKH179" s="50"/>
      <c r="KKI179" s="50"/>
      <c r="KKJ179" s="50"/>
      <c r="KKK179" s="50"/>
      <c r="KKL179" s="50"/>
      <c r="KKM179" s="50"/>
      <c r="KKN179" s="50"/>
      <c r="KKO179" s="50"/>
      <c r="KKP179" s="50"/>
      <c r="KKQ179" s="50"/>
      <c r="KKR179" s="50"/>
      <c r="KKS179" s="50"/>
      <c r="KKT179" s="50"/>
      <c r="KKU179" s="50"/>
      <c r="KKV179" s="50"/>
      <c r="KKW179" s="50"/>
      <c r="KKX179" s="50"/>
      <c r="KKY179" s="50"/>
      <c r="KKZ179" s="50"/>
      <c r="KLA179" s="50"/>
      <c r="KLB179" s="50"/>
      <c r="KLC179" s="50"/>
      <c r="KLD179" s="50"/>
      <c r="KLE179" s="50"/>
      <c r="KLF179" s="50"/>
      <c r="KLG179" s="50"/>
      <c r="KLH179" s="50"/>
      <c r="KLI179" s="50"/>
      <c r="KLJ179" s="50"/>
      <c r="KLK179" s="50"/>
      <c r="KLL179" s="50"/>
      <c r="KLM179" s="50"/>
      <c r="KLN179" s="50"/>
      <c r="KLO179" s="50"/>
      <c r="KLP179" s="50"/>
      <c r="KLQ179" s="50"/>
      <c r="KLR179" s="50"/>
      <c r="KLS179" s="50"/>
      <c r="KLT179" s="50"/>
      <c r="KLU179" s="50"/>
      <c r="KLV179" s="50"/>
      <c r="KLW179" s="50"/>
      <c r="KLX179" s="50"/>
      <c r="KLY179" s="50"/>
      <c r="KLZ179" s="50"/>
      <c r="KMA179" s="50"/>
      <c r="KMB179" s="50"/>
      <c r="KMC179" s="50"/>
      <c r="KMD179" s="50"/>
      <c r="KME179" s="50"/>
      <c r="KMF179" s="50"/>
      <c r="KMG179" s="50"/>
      <c r="KMH179" s="50"/>
      <c r="KMI179" s="50"/>
      <c r="KMJ179" s="50"/>
      <c r="KMK179" s="50"/>
      <c r="KML179" s="50"/>
      <c r="KMM179" s="50"/>
      <c r="KMN179" s="50"/>
      <c r="KMO179" s="50"/>
      <c r="KMP179" s="50"/>
      <c r="KMQ179" s="50"/>
      <c r="KMR179" s="50"/>
      <c r="KMS179" s="50"/>
      <c r="KMT179" s="50"/>
      <c r="KMU179" s="50"/>
      <c r="KMV179" s="50"/>
      <c r="KMW179" s="50"/>
      <c r="KMX179" s="50"/>
      <c r="KMY179" s="50"/>
      <c r="KMZ179" s="50"/>
      <c r="KNA179" s="50"/>
      <c r="KNB179" s="50"/>
      <c r="KNC179" s="50"/>
      <c r="KND179" s="50"/>
      <c r="KNE179" s="50"/>
      <c r="KNF179" s="50"/>
      <c r="KNG179" s="50"/>
      <c r="KNH179" s="50"/>
      <c r="KNI179" s="50"/>
      <c r="KNJ179" s="50"/>
      <c r="KNK179" s="50"/>
      <c r="KNL179" s="50"/>
      <c r="KNM179" s="50"/>
      <c r="KNN179" s="50"/>
      <c r="KNO179" s="50"/>
      <c r="KNP179" s="50"/>
      <c r="KNQ179" s="50"/>
      <c r="KNR179" s="50"/>
      <c r="KNS179" s="50"/>
      <c r="KNT179" s="50"/>
      <c r="KNU179" s="50"/>
      <c r="KNV179" s="50"/>
      <c r="KNW179" s="50"/>
      <c r="KNX179" s="50"/>
      <c r="KNY179" s="50"/>
      <c r="KNZ179" s="50"/>
      <c r="KOA179" s="50"/>
      <c r="KOB179" s="50"/>
      <c r="KOC179" s="50"/>
      <c r="KOD179" s="50"/>
      <c r="KOE179" s="50"/>
      <c r="KOF179" s="50"/>
      <c r="KOG179" s="50"/>
      <c r="KOH179" s="50"/>
      <c r="KOI179" s="50"/>
      <c r="KOJ179" s="50"/>
      <c r="KOK179" s="50"/>
      <c r="KOL179" s="50"/>
      <c r="KOM179" s="50"/>
      <c r="KON179" s="50"/>
      <c r="KOO179" s="50"/>
      <c r="KOP179" s="50"/>
      <c r="KOQ179" s="50"/>
      <c r="KOR179" s="50"/>
      <c r="KOS179" s="50"/>
      <c r="KOT179" s="50"/>
      <c r="KOU179" s="50"/>
      <c r="KOV179" s="50"/>
      <c r="KOW179" s="50"/>
      <c r="KOX179" s="50"/>
      <c r="KOY179" s="50"/>
      <c r="KOZ179" s="50"/>
      <c r="KPA179" s="50"/>
      <c r="KPB179" s="50"/>
      <c r="KPC179" s="50"/>
      <c r="KPD179" s="50"/>
      <c r="KPE179" s="50"/>
      <c r="KPF179" s="50"/>
      <c r="KPG179" s="50"/>
      <c r="KPH179" s="50"/>
      <c r="KPI179" s="50"/>
      <c r="KPJ179" s="50"/>
      <c r="KPK179" s="50"/>
      <c r="KPL179" s="50"/>
      <c r="KPM179" s="50"/>
      <c r="KPN179" s="50"/>
      <c r="KPO179" s="50"/>
      <c r="KPP179" s="50"/>
      <c r="KPQ179" s="50"/>
      <c r="KPR179" s="50"/>
      <c r="KPS179" s="50"/>
      <c r="KPT179" s="50"/>
      <c r="KPU179" s="50"/>
      <c r="KPV179" s="50"/>
      <c r="KPW179" s="50"/>
      <c r="KPX179" s="50"/>
      <c r="KPY179" s="50"/>
      <c r="KPZ179" s="50"/>
      <c r="KQA179" s="50"/>
      <c r="KQB179" s="50"/>
      <c r="KQC179" s="50"/>
      <c r="KQD179" s="50"/>
      <c r="KQE179" s="50"/>
      <c r="KQF179" s="50"/>
      <c r="KQG179" s="50"/>
      <c r="KQH179" s="50"/>
      <c r="KQI179" s="50"/>
      <c r="KQJ179" s="50"/>
      <c r="KQK179" s="50"/>
      <c r="KQL179" s="50"/>
      <c r="KQM179" s="50"/>
      <c r="KQN179" s="50"/>
      <c r="KQO179" s="50"/>
      <c r="KQP179" s="50"/>
      <c r="KQQ179" s="50"/>
      <c r="KQR179" s="50"/>
      <c r="KQS179" s="50"/>
      <c r="KQT179" s="50"/>
      <c r="KQU179" s="50"/>
      <c r="KQV179" s="50"/>
      <c r="KQW179" s="50"/>
      <c r="KQX179" s="50"/>
      <c r="KQY179" s="50"/>
      <c r="KQZ179" s="50"/>
      <c r="KRA179" s="50"/>
      <c r="KRB179" s="50"/>
      <c r="KRC179" s="50"/>
      <c r="KRD179" s="50"/>
      <c r="KRE179" s="50"/>
      <c r="KRF179" s="50"/>
      <c r="KRG179" s="50"/>
      <c r="KRH179" s="50"/>
      <c r="KRI179" s="50"/>
      <c r="KRJ179" s="50"/>
      <c r="KRK179" s="50"/>
      <c r="KRL179" s="50"/>
      <c r="KRM179" s="50"/>
      <c r="KRN179" s="50"/>
      <c r="KRO179" s="50"/>
      <c r="KRP179" s="50"/>
      <c r="KRQ179" s="50"/>
      <c r="KRR179" s="50"/>
      <c r="KRS179" s="50"/>
      <c r="KRT179" s="50"/>
      <c r="KRU179" s="50"/>
      <c r="KRV179" s="50"/>
      <c r="KRW179" s="50"/>
      <c r="KRX179" s="50"/>
      <c r="KRY179" s="50"/>
      <c r="KRZ179" s="50"/>
      <c r="KSA179" s="50"/>
      <c r="KSB179" s="50"/>
      <c r="KSC179" s="50"/>
      <c r="KSD179" s="50"/>
      <c r="KSE179" s="50"/>
      <c r="KSF179" s="50"/>
      <c r="KSH179" s="50"/>
      <c r="KSJ179" s="50"/>
      <c r="KSK179" s="50"/>
      <c r="KSL179" s="50"/>
      <c r="KSM179" s="50"/>
      <c r="KSN179" s="50"/>
      <c r="KSO179" s="50"/>
      <c r="KSP179" s="50"/>
      <c r="KSQ179" s="50"/>
      <c r="KSV179" s="50"/>
      <c r="KSW179" s="50"/>
      <c r="KSX179" s="50"/>
      <c r="KSY179" s="50"/>
      <c r="KSZ179" s="50"/>
      <c r="KTA179" s="50"/>
      <c r="KTB179" s="50"/>
      <c r="KTC179" s="50"/>
      <c r="KTD179" s="50"/>
      <c r="KTE179" s="50"/>
      <c r="KTF179" s="50"/>
      <c r="KTG179" s="50"/>
      <c r="KTH179" s="50"/>
      <c r="KTI179" s="50"/>
      <c r="KTJ179" s="50"/>
      <c r="KTK179" s="50"/>
      <c r="KTL179" s="50"/>
      <c r="KTM179" s="50"/>
      <c r="KTN179" s="50"/>
      <c r="KTO179" s="50"/>
      <c r="KTP179" s="50"/>
      <c r="KTQ179" s="50"/>
      <c r="KTR179" s="50"/>
      <c r="KTS179" s="50"/>
      <c r="KTT179" s="50"/>
      <c r="KTU179" s="50"/>
      <c r="KTV179" s="50"/>
      <c r="KTW179" s="50"/>
      <c r="KTX179" s="50"/>
      <c r="KTY179" s="50"/>
      <c r="KTZ179" s="50"/>
      <c r="KUA179" s="50"/>
      <c r="KUB179" s="50"/>
      <c r="KUC179" s="50"/>
      <c r="KUD179" s="50"/>
      <c r="KUE179" s="50"/>
      <c r="KUF179" s="50"/>
      <c r="KUG179" s="50"/>
      <c r="KUH179" s="50"/>
      <c r="KUI179" s="50"/>
      <c r="KUJ179" s="50"/>
      <c r="KUK179" s="50"/>
      <c r="KUL179" s="50"/>
      <c r="KUM179" s="50"/>
      <c r="KUN179" s="50"/>
      <c r="KUO179" s="50"/>
      <c r="KUP179" s="50"/>
      <c r="KUQ179" s="50"/>
      <c r="KUR179" s="50"/>
      <c r="KUS179" s="50"/>
      <c r="KUT179" s="50"/>
      <c r="KUU179" s="50"/>
      <c r="KUV179" s="50"/>
      <c r="KUW179" s="50"/>
      <c r="KUX179" s="50"/>
      <c r="KUY179" s="50"/>
      <c r="KUZ179" s="50"/>
      <c r="KVA179" s="50"/>
      <c r="KVB179" s="50"/>
      <c r="KVC179" s="50"/>
      <c r="KVD179" s="50"/>
      <c r="KVE179" s="50"/>
      <c r="KVF179" s="50"/>
      <c r="KVG179" s="50"/>
      <c r="KVH179" s="50"/>
      <c r="KVI179" s="50"/>
      <c r="KVJ179" s="50"/>
      <c r="KVK179" s="50"/>
      <c r="KVL179" s="50"/>
      <c r="KVM179" s="50"/>
      <c r="KVN179" s="50"/>
      <c r="KVO179" s="50"/>
      <c r="KVP179" s="50"/>
      <c r="KVQ179" s="50"/>
      <c r="KVR179" s="50"/>
      <c r="KVS179" s="50"/>
      <c r="KVT179" s="50"/>
      <c r="KVU179" s="50"/>
      <c r="KVV179" s="50"/>
      <c r="KVW179" s="50"/>
      <c r="KVX179" s="50"/>
      <c r="KVY179" s="50"/>
      <c r="KVZ179" s="50"/>
      <c r="KWA179" s="50"/>
      <c r="KWB179" s="50"/>
      <c r="KWC179" s="50"/>
      <c r="KWD179" s="50"/>
      <c r="KWE179" s="50"/>
      <c r="KWF179" s="50"/>
      <c r="KWG179" s="50"/>
      <c r="KWH179" s="50"/>
      <c r="KWI179" s="50"/>
      <c r="KWJ179" s="50"/>
      <c r="KWK179" s="50"/>
      <c r="KWL179" s="50"/>
      <c r="KWM179" s="50"/>
      <c r="KWN179" s="50"/>
      <c r="KWO179" s="50"/>
      <c r="KWP179" s="50"/>
      <c r="KWQ179" s="50"/>
      <c r="KWR179" s="50"/>
      <c r="KWS179" s="50"/>
      <c r="KWT179" s="50"/>
      <c r="KWU179" s="50"/>
      <c r="KWV179" s="50"/>
      <c r="KWW179" s="50"/>
      <c r="KWX179" s="50"/>
      <c r="KWY179" s="50"/>
      <c r="KWZ179" s="50"/>
      <c r="KXA179" s="50"/>
      <c r="KXB179" s="50"/>
      <c r="KXC179" s="50"/>
      <c r="KXD179" s="50"/>
      <c r="KXE179" s="50"/>
      <c r="KXF179" s="50"/>
      <c r="KXG179" s="50"/>
      <c r="KXH179" s="50"/>
      <c r="KXI179" s="50"/>
      <c r="KXJ179" s="50"/>
      <c r="KXK179" s="50"/>
      <c r="KXL179" s="50"/>
      <c r="KXM179" s="50"/>
      <c r="KXN179" s="50"/>
      <c r="KXO179" s="50"/>
      <c r="KXP179" s="50"/>
      <c r="KXQ179" s="50"/>
      <c r="KXR179" s="50"/>
      <c r="KXS179" s="50"/>
      <c r="KXT179" s="50"/>
      <c r="KXU179" s="50"/>
      <c r="KXV179" s="50"/>
      <c r="KXW179" s="50"/>
      <c r="KXX179" s="50"/>
      <c r="KXY179" s="50"/>
      <c r="KXZ179" s="50"/>
      <c r="KYA179" s="50"/>
      <c r="KYB179" s="50"/>
      <c r="KYC179" s="50"/>
      <c r="KYD179" s="50"/>
      <c r="KYE179" s="50"/>
      <c r="KYF179" s="50"/>
      <c r="KYG179" s="50"/>
      <c r="KYH179" s="50"/>
      <c r="KYI179" s="50"/>
      <c r="KYJ179" s="50"/>
      <c r="KYK179" s="50"/>
      <c r="KYL179" s="50"/>
      <c r="KYM179" s="50"/>
      <c r="KYN179" s="50"/>
      <c r="KYO179" s="50"/>
      <c r="KYP179" s="50"/>
      <c r="KYQ179" s="50"/>
      <c r="KYR179" s="50"/>
      <c r="KYS179" s="50"/>
      <c r="KYT179" s="50"/>
      <c r="KYU179" s="50"/>
      <c r="KYV179" s="50"/>
      <c r="KYW179" s="50"/>
      <c r="KYX179" s="50"/>
      <c r="KYY179" s="50"/>
      <c r="KYZ179" s="50"/>
      <c r="KZA179" s="50"/>
      <c r="KZB179" s="50"/>
      <c r="KZC179" s="50"/>
      <c r="KZD179" s="50"/>
      <c r="KZE179" s="50"/>
      <c r="KZF179" s="50"/>
      <c r="KZG179" s="50"/>
      <c r="KZH179" s="50"/>
      <c r="KZI179" s="50"/>
      <c r="KZJ179" s="50"/>
      <c r="KZK179" s="50"/>
      <c r="KZL179" s="50"/>
      <c r="KZM179" s="50"/>
      <c r="KZN179" s="50"/>
      <c r="KZO179" s="50"/>
      <c r="KZP179" s="50"/>
      <c r="KZQ179" s="50"/>
      <c r="KZR179" s="50"/>
      <c r="KZS179" s="50"/>
      <c r="KZT179" s="50"/>
      <c r="KZU179" s="50"/>
      <c r="KZV179" s="50"/>
      <c r="KZW179" s="50"/>
      <c r="KZX179" s="50"/>
      <c r="KZY179" s="50"/>
      <c r="KZZ179" s="50"/>
      <c r="LAA179" s="50"/>
      <c r="LAB179" s="50"/>
      <c r="LAC179" s="50"/>
      <c r="LAD179" s="50"/>
      <c r="LAE179" s="50"/>
      <c r="LAF179" s="50"/>
      <c r="LAG179" s="50"/>
      <c r="LAH179" s="50"/>
      <c r="LAI179" s="50"/>
      <c r="LAJ179" s="50"/>
      <c r="LAK179" s="50"/>
      <c r="LAL179" s="50"/>
      <c r="LAM179" s="50"/>
      <c r="LAN179" s="50"/>
      <c r="LAO179" s="50"/>
      <c r="LAP179" s="50"/>
      <c r="LAQ179" s="50"/>
      <c r="LAR179" s="50"/>
      <c r="LAS179" s="50"/>
      <c r="LAT179" s="50"/>
      <c r="LAU179" s="50"/>
      <c r="LAV179" s="50"/>
      <c r="LAW179" s="50"/>
      <c r="LAX179" s="50"/>
      <c r="LAY179" s="50"/>
      <c r="LAZ179" s="50"/>
      <c r="LBA179" s="50"/>
      <c r="LBB179" s="50"/>
      <c r="LBC179" s="50"/>
      <c r="LBD179" s="50"/>
      <c r="LBE179" s="50"/>
      <c r="LBF179" s="50"/>
      <c r="LBG179" s="50"/>
      <c r="LBH179" s="50"/>
      <c r="LBI179" s="50"/>
      <c r="LBJ179" s="50"/>
      <c r="LBK179" s="50"/>
      <c r="LBL179" s="50"/>
      <c r="LBM179" s="50"/>
      <c r="LBN179" s="50"/>
      <c r="LBO179" s="50"/>
      <c r="LBP179" s="50"/>
      <c r="LBQ179" s="50"/>
      <c r="LBR179" s="50"/>
      <c r="LBS179" s="50"/>
      <c r="LBT179" s="50"/>
      <c r="LBU179" s="50"/>
      <c r="LBV179" s="50"/>
      <c r="LBW179" s="50"/>
      <c r="LBX179" s="50"/>
      <c r="LBY179" s="50"/>
      <c r="LBZ179" s="50"/>
      <c r="LCA179" s="50"/>
      <c r="LCB179" s="50"/>
      <c r="LCD179" s="50"/>
      <c r="LCF179" s="50"/>
      <c r="LCG179" s="50"/>
      <c r="LCH179" s="50"/>
      <c r="LCI179" s="50"/>
      <c r="LCJ179" s="50"/>
      <c r="LCK179" s="50"/>
      <c r="LCL179" s="50"/>
      <c r="LCM179" s="50"/>
      <c r="LCR179" s="50"/>
      <c r="LCS179" s="50"/>
      <c r="LCT179" s="50"/>
      <c r="LCU179" s="50"/>
      <c r="LCV179" s="50"/>
      <c r="LCW179" s="50"/>
      <c r="LCX179" s="50"/>
      <c r="LCY179" s="50"/>
      <c r="LCZ179" s="50"/>
      <c r="LDA179" s="50"/>
      <c r="LDB179" s="50"/>
      <c r="LDC179" s="50"/>
      <c r="LDD179" s="50"/>
      <c r="LDE179" s="50"/>
      <c r="LDF179" s="50"/>
      <c r="LDG179" s="50"/>
      <c r="LDH179" s="50"/>
      <c r="LDI179" s="50"/>
      <c r="LDJ179" s="50"/>
      <c r="LDK179" s="50"/>
      <c r="LDL179" s="50"/>
      <c r="LDM179" s="50"/>
      <c r="LDN179" s="50"/>
      <c r="LDO179" s="50"/>
      <c r="LDP179" s="50"/>
      <c r="LDQ179" s="50"/>
      <c r="LDR179" s="50"/>
      <c r="LDS179" s="50"/>
      <c r="LDT179" s="50"/>
      <c r="LDU179" s="50"/>
      <c r="LDV179" s="50"/>
      <c r="LDW179" s="50"/>
      <c r="LDX179" s="50"/>
      <c r="LDY179" s="50"/>
      <c r="LDZ179" s="50"/>
      <c r="LEA179" s="50"/>
      <c r="LEB179" s="50"/>
      <c r="LEC179" s="50"/>
      <c r="LED179" s="50"/>
      <c r="LEE179" s="50"/>
      <c r="LEF179" s="50"/>
      <c r="LEG179" s="50"/>
      <c r="LEH179" s="50"/>
      <c r="LEI179" s="50"/>
      <c r="LEJ179" s="50"/>
      <c r="LEK179" s="50"/>
      <c r="LEL179" s="50"/>
      <c r="LEM179" s="50"/>
      <c r="LEN179" s="50"/>
      <c r="LEO179" s="50"/>
      <c r="LEP179" s="50"/>
      <c r="LEQ179" s="50"/>
      <c r="LER179" s="50"/>
      <c r="LES179" s="50"/>
      <c r="LET179" s="50"/>
      <c r="LEU179" s="50"/>
      <c r="LEV179" s="50"/>
      <c r="LEW179" s="50"/>
      <c r="LEX179" s="50"/>
      <c r="LEY179" s="50"/>
      <c r="LEZ179" s="50"/>
      <c r="LFA179" s="50"/>
      <c r="LFB179" s="50"/>
      <c r="LFC179" s="50"/>
      <c r="LFD179" s="50"/>
      <c r="LFE179" s="50"/>
      <c r="LFF179" s="50"/>
      <c r="LFG179" s="50"/>
      <c r="LFH179" s="50"/>
      <c r="LFI179" s="50"/>
      <c r="LFJ179" s="50"/>
      <c r="LFK179" s="50"/>
      <c r="LFL179" s="50"/>
      <c r="LFM179" s="50"/>
      <c r="LFN179" s="50"/>
      <c r="LFO179" s="50"/>
      <c r="LFP179" s="50"/>
      <c r="LFQ179" s="50"/>
      <c r="LFR179" s="50"/>
      <c r="LFS179" s="50"/>
      <c r="LFT179" s="50"/>
      <c r="LFU179" s="50"/>
      <c r="LFV179" s="50"/>
      <c r="LFW179" s="50"/>
      <c r="LFX179" s="50"/>
      <c r="LFY179" s="50"/>
      <c r="LFZ179" s="50"/>
      <c r="LGA179" s="50"/>
      <c r="LGB179" s="50"/>
      <c r="LGC179" s="50"/>
      <c r="LGD179" s="50"/>
      <c r="LGE179" s="50"/>
      <c r="LGF179" s="50"/>
      <c r="LGG179" s="50"/>
      <c r="LGH179" s="50"/>
      <c r="LGI179" s="50"/>
      <c r="LGJ179" s="50"/>
      <c r="LGK179" s="50"/>
      <c r="LGL179" s="50"/>
      <c r="LGM179" s="50"/>
      <c r="LGN179" s="50"/>
      <c r="LGO179" s="50"/>
      <c r="LGP179" s="50"/>
      <c r="LGQ179" s="50"/>
      <c r="LGR179" s="50"/>
      <c r="LGS179" s="50"/>
      <c r="LGT179" s="50"/>
      <c r="LGU179" s="50"/>
      <c r="LGV179" s="50"/>
      <c r="LGW179" s="50"/>
      <c r="LGX179" s="50"/>
      <c r="LGY179" s="50"/>
      <c r="LGZ179" s="50"/>
      <c r="LHA179" s="50"/>
      <c r="LHB179" s="50"/>
      <c r="LHC179" s="50"/>
      <c r="LHD179" s="50"/>
      <c r="LHE179" s="50"/>
      <c r="LHF179" s="50"/>
      <c r="LHG179" s="50"/>
      <c r="LHH179" s="50"/>
      <c r="LHI179" s="50"/>
      <c r="LHJ179" s="50"/>
      <c r="LHK179" s="50"/>
      <c r="LHL179" s="50"/>
      <c r="LHM179" s="50"/>
      <c r="LHN179" s="50"/>
      <c r="LHO179" s="50"/>
      <c r="LHP179" s="50"/>
      <c r="LHQ179" s="50"/>
      <c r="LHR179" s="50"/>
      <c r="LHS179" s="50"/>
      <c r="LHT179" s="50"/>
      <c r="LHU179" s="50"/>
      <c r="LHV179" s="50"/>
      <c r="LHW179" s="50"/>
      <c r="LHX179" s="50"/>
      <c r="LHY179" s="50"/>
      <c r="LHZ179" s="50"/>
      <c r="LIA179" s="50"/>
      <c r="LIB179" s="50"/>
      <c r="LIC179" s="50"/>
      <c r="LID179" s="50"/>
      <c r="LIE179" s="50"/>
      <c r="LIF179" s="50"/>
      <c r="LIG179" s="50"/>
      <c r="LIH179" s="50"/>
      <c r="LII179" s="50"/>
      <c r="LIJ179" s="50"/>
      <c r="LIK179" s="50"/>
      <c r="LIL179" s="50"/>
      <c r="LIM179" s="50"/>
      <c r="LIN179" s="50"/>
      <c r="LIO179" s="50"/>
      <c r="LIP179" s="50"/>
      <c r="LIQ179" s="50"/>
      <c r="LIR179" s="50"/>
      <c r="LIS179" s="50"/>
      <c r="LIT179" s="50"/>
      <c r="LIU179" s="50"/>
      <c r="LIV179" s="50"/>
      <c r="LIW179" s="50"/>
      <c r="LIX179" s="50"/>
      <c r="LIY179" s="50"/>
      <c r="LIZ179" s="50"/>
      <c r="LJA179" s="50"/>
      <c r="LJB179" s="50"/>
      <c r="LJC179" s="50"/>
      <c r="LJD179" s="50"/>
      <c r="LJE179" s="50"/>
      <c r="LJF179" s="50"/>
      <c r="LJG179" s="50"/>
      <c r="LJH179" s="50"/>
      <c r="LJI179" s="50"/>
      <c r="LJJ179" s="50"/>
      <c r="LJK179" s="50"/>
      <c r="LJL179" s="50"/>
      <c r="LJM179" s="50"/>
      <c r="LJN179" s="50"/>
      <c r="LJO179" s="50"/>
      <c r="LJP179" s="50"/>
      <c r="LJQ179" s="50"/>
      <c r="LJR179" s="50"/>
      <c r="LJS179" s="50"/>
      <c r="LJT179" s="50"/>
      <c r="LJU179" s="50"/>
      <c r="LJV179" s="50"/>
      <c r="LJW179" s="50"/>
      <c r="LJX179" s="50"/>
      <c r="LJY179" s="50"/>
      <c r="LJZ179" s="50"/>
      <c r="LKA179" s="50"/>
      <c r="LKB179" s="50"/>
      <c r="LKC179" s="50"/>
      <c r="LKD179" s="50"/>
      <c r="LKE179" s="50"/>
      <c r="LKF179" s="50"/>
      <c r="LKG179" s="50"/>
      <c r="LKH179" s="50"/>
      <c r="LKI179" s="50"/>
      <c r="LKJ179" s="50"/>
      <c r="LKK179" s="50"/>
      <c r="LKL179" s="50"/>
      <c r="LKM179" s="50"/>
      <c r="LKN179" s="50"/>
      <c r="LKO179" s="50"/>
      <c r="LKP179" s="50"/>
      <c r="LKQ179" s="50"/>
      <c r="LKR179" s="50"/>
      <c r="LKS179" s="50"/>
      <c r="LKT179" s="50"/>
      <c r="LKU179" s="50"/>
      <c r="LKV179" s="50"/>
      <c r="LKW179" s="50"/>
      <c r="LKX179" s="50"/>
      <c r="LKY179" s="50"/>
      <c r="LKZ179" s="50"/>
      <c r="LLA179" s="50"/>
      <c r="LLB179" s="50"/>
      <c r="LLC179" s="50"/>
      <c r="LLD179" s="50"/>
      <c r="LLE179" s="50"/>
      <c r="LLF179" s="50"/>
      <c r="LLG179" s="50"/>
      <c r="LLH179" s="50"/>
      <c r="LLI179" s="50"/>
      <c r="LLJ179" s="50"/>
      <c r="LLK179" s="50"/>
      <c r="LLL179" s="50"/>
      <c r="LLM179" s="50"/>
      <c r="LLN179" s="50"/>
      <c r="LLO179" s="50"/>
      <c r="LLP179" s="50"/>
      <c r="LLQ179" s="50"/>
      <c r="LLR179" s="50"/>
      <c r="LLS179" s="50"/>
      <c r="LLT179" s="50"/>
      <c r="LLU179" s="50"/>
      <c r="LLV179" s="50"/>
      <c r="LLW179" s="50"/>
      <c r="LLX179" s="50"/>
      <c r="LLZ179" s="50"/>
      <c r="LMB179" s="50"/>
      <c r="LMC179" s="50"/>
      <c r="LMD179" s="50"/>
      <c r="LME179" s="50"/>
      <c r="LMF179" s="50"/>
      <c r="LMG179" s="50"/>
      <c r="LMH179" s="50"/>
      <c r="LMI179" s="50"/>
      <c r="LMN179" s="50"/>
      <c r="LMO179" s="50"/>
      <c r="LMP179" s="50"/>
      <c r="LMQ179" s="50"/>
      <c r="LMR179" s="50"/>
      <c r="LMS179" s="50"/>
      <c r="LMT179" s="50"/>
      <c r="LMU179" s="50"/>
      <c r="LMV179" s="50"/>
      <c r="LMW179" s="50"/>
      <c r="LMX179" s="50"/>
      <c r="LMY179" s="50"/>
      <c r="LMZ179" s="50"/>
      <c r="LNA179" s="50"/>
      <c r="LNB179" s="50"/>
      <c r="LNC179" s="50"/>
      <c r="LND179" s="50"/>
      <c r="LNE179" s="50"/>
      <c r="LNF179" s="50"/>
      <c r="LNG179" s="50"/>
      <c r="LNH179" s="50"/>
      <c r="LNI179" s="50"/>
      <c r="LNJ179" s="50"/>
      <c r="LNK179" s="50"/>
      <c r="LNL179" s="50"/>
      <c r="LNM179" s="50"/>
      <c r="LNN179" s="50"/>
      <c r="LNO179" s="50"/>
      <c r="LNP179" s="50"/>
      <c r="LNQ179" s="50"/>
      <c r="LNR179" s="50"/>
      <c r="LNS179" s="50"/>
      <c r="LNT179" s="50"/>
      <c r="LNU179" s="50"/>
      <c r="LNV179" s="50"/>
      <c r="LNW179" s="50"/>
      <c r="LNX179" s="50"/>
      <c r="LNY179" s="50"/>
      <c r="LNZ179" s="50"/>
      <c r="LOA179" s="50"/>
      <c r="LOB179" s="50"/>
      <c r="LOC179" s="50"/>
      <c r="LOD179" s="50"/>
      <c r="LOE179" s="50"/>
      <c r="LOF179" s="50"/>
      <c r="LOG179" s="50"/>
      <c r="LOH179" s="50"/>
      <c r="LOI179" s="50"/>
      <c r="LOJ179" s="50"/>
      <c r="LOK179" s="50"/>
      <c r="LOL179" s="50"/>
      <c r="LOM179" s="50"/>
      <c r="LON179" s="50"/>
      <c r="LOO179" s="50"/>
      <c r="LOP179" s="50"/>
      <c r="LOQ179" s="50"/>
      <c r="LOR179" s="50"/>
      <c r="LOS179" s="50"/>
      <c r="LOT179" s="50"/>
      <c r="LOU179" s="50"/>
      <c r="LOV179" s="50"/>
      <c r="LOW179" s="50"/>
      <c r="LOX179" s="50"/>
      <c r="LOY179" s="50"/>
      <c r="LOZ179" s="50"/>
      <c r="LPA179" s="50"/>
      <c r="LPB179" s="50"/>
      <c r="LPC179" s="50"/>
      <c r="LPD179" s="50"/>
      <c r="LPE179" s="50"/>
      <c r="LPF179" s="50"/>
      <c r="LPG179" s="50"/>
      <c r="LPH179" s="50"/>
      <c r="LPI179" s="50"/>
      <c r="LPJ179" s="50"/>
      <c r="LPK179" s="50"/>
      <c r="LPL179" s="50"/>
      <c r="LPM179" s="50"/>
      <c r="LPN179" s="50"/>
      <c r="LPO179" s="50"/>
      <c r="LPP179" s="50"/>
      <c r="LPQ179" s="50"/>
      <c r="LPR179" s="50"/>
      <c r="LPS179" s="50"/>
      <c r="LPT179" s="50"/>
      <c r="LPU179" s="50"/>
      <c r="LPV179" s="50"/>
      <c r="LPW179" s="50"/>
      <c r="LPX179" s="50"/>
      <c r="LPY179" s="50"/>
      <c r="LPZ179" s="50"/>
      <c r="LQA179" s="50"/>
      <c r="LQB179" s="50"/>
      <c r="LQC179" s="50"/>
      <c r="LQD179" s="50"/>
      <c r="LQE179" s="50"/>
      <c r="LQF179" s="50"/>
      <c r="LQG179" s="50"/>
      <c r="LQH179" s="50"/>
      <c r="LQI179" s="50"/>
      <c r="LQJ179" s="50"/>
      <c r="LQK179" s="50"/>
      <c r="LQL179" s="50"/>
      <c r="LQM179" s="50"/>
      <c r="LQN179" s="50"/>
      <c r="LQO179" s="50"/>
      <c r="LQP179" s="50"/>
      <c r="LQQ179" s="50"/>
      <c r="LQR179" s="50"/>
      <c r="LQS179" s="50"/>
      <c r="LQT179" s="50"/>
      <c r="LQU179" s="50"/>
      <c r="LQV179" s="50"/>
      <c r="LQW179" s="50"/>
      <c r="LQX179" s="50"/>
      <c r="LQY179" s="50"/>
      <c r="LQZ179" s="50"/>
      <c r="LRA179" s="50"/>
      <c r="LRB179" s="50"/>
      <c r="LRC179" s="50"/>
      <c r="LRD179" s="50"/>
      <c r="LRE179" s="50"/>
      <c r="LRF179" s="50"/>
      <c r="LRG179" s="50"/>
      <c r="LRH179" s="50"/>
      <c r="LRI179" s="50"/>
      <c r="LRJ179" s="50"/>
      <c r="LRK179" s="50"/>
      <c r="LRL179" s="50"/>
      <c r="LRM179" s="50"/>
      <c r="LRN179" s="50"/>
      <c r="LRO179" s="50"/>
      <c r="LRP179" s="50"/>
      <c r="LRQ179" s="50"/>
      <c r="LRR179" s="50"/>
      <c r="LRS179" s="50"/>
      <c r="LRT179" s="50"/>
      <c r="LRU179" s="50"/>
      <c r="LRV179" s="50"/>
      <c r="LRW179" s="50"/>
      <c r="LRX179" s="50"/>
      <c r="LRY179" s="50"/>
      <c r="LRZ179" s="50"/>
      <c r="LSA179" s="50"/>
      <c r="LSB179" s="50"/>
      <c r="LSC179" s="50"/>
      <c r="LSD179" s="50"/>
      <c r="LSE179" s="50"/>
      <c r="LSF179" s="50"/>
      <c r="LSG179" s="50"/>
      <c r="LSH179" s="50"/>
      <c r="LSI179" s="50"/>
      <c r="LSJ179" s="50"/>
      <c r="LSK179" s="50"/>
      <c r="LSL179" s="50"/>
      <c r="LSM179" s="50"/>
      <c r="LSN179" s="50"/>
      <c r="LSO179" s="50"/>
      <c r="LSP179" s="50"/>
      <c r="LSQ179" s="50"/>
      <c r="LSR179" s="50"/>
      <c r="LSS179" s="50"/>
      <c r="LST179" s="50"/>
      <c r="LSU179" s="50"/>
      <c r="LSV179" s="50"/>
      <c r="LSW179" s="50"/>
      <c r="LSX179" s="50"/>
      <c r="LSY179" s="50"/>
      <c r="LSZ179" s="50"/>
      <c r="LTA179" s="50"/>
      <c r="LTB179" s="50"/>
      <c r="LTC179" s="50"/>
      <c r="LTD179" s="50"/>
      <c r="LTE179" s="50"/>
      <c r="LTF179" s="50"/>
      <c r="LTG179" s="50"/>
      <c r="LTH179" s="50"/>
      <c r="LTI179" s="50"/>
      <c r="LTJ179" s="50"/>
      <c r="LTK179" s="50"/>
      <c r="LTL179" s="50"/>
      <c r="LTM179" s="50"/>
      <c r="LTN179" s="50"/>
      <c r="LTO179" s="50"/>
      <c r="LTP179" s="50"/>
      <c r="LTQ179" s="50"/>
      <c r="LTR179" s="50"/>
      <c r="LTS179" s="50"/>
      <c r="LTT179" s="50"/>
      <c r="LTU179" s="50"/>
      <c r="LTV179" s="50"/>
      <c r="LTW179" s="50"/>
      <c r="LTX179" s="50"/>
      <c r="LTY179" s="50"/>
      <c r="LTZ179" s="50"/>
      <c r="LUA179" s="50"/>
      <c r="LUB179" s="50"/>
      <c r="LUC179" s="50"/>
      <c r="LUD179" s="50"/>
      <c r="LUE179" s="50"/>
      <c r="LUF179" s="50"/>
      <c r="LUG179" s="50"/>
      <c r="LUH179" s="50"/>
      <c r="LUI179" s="50"/>
      <c r="LUJ179" s="50"/>
      <c r="LUK179" s="50"/>
      <c r="LUL179" s="50"/>
      <c r="LUM179" s="50"/>
      <c r="LUN179" s="50"/>
      <c r="LUO179" s="50"/>
      <c r="LUP179" s="50"/>
      <c r="LUQ179" s="50"/>
      <c r="LUR179" s="50"/>
      <c r="LUS179" s="50"/>
      <c r="LUT179" s="50"/>
      <c r="LUU179" s="50"/>
      <c r="LUV179" s="50"/>
      <c r="LUW179" s="50"/>
      <c r="LUX179" s="50"/>
      <c r="LUY179" s="50"/>
      <c r="LUZ179" s="50"/>
      <c r="LVA179" s="50"/>
      <c r="LVB179" s="50"/>
      <c r="LVC179" s="50"/>
      <c r="LVD179" s="50"/>
      <c r="LVE179" s="50"/>
      <c r="LVF179" s="50"/>
      <c r="LVG179" s="50"/>
      <c r="LVH179" s="50"/>
      <c r="LVI179" s="50"/>
      <c r="LVJ179" s="50"/>
      <c r="LVK179" s="50"/>
      <c r="LVL179" s="50"/>
      <c r="LVM179" s="50"/>
      <c r="LVN179" s="50"/>
      <c r="LVO179" s="50"/>
      <c r="LVP179" s="50"/>
      <c r="LVQ179" s="50"/>
      <c r="LVR179" s="50"/>
      <c r="LVS179" s="50"/>
      <c r="LVT179" s="50"/>
      <c r="LVV179" s="50"/>
      <c r="LVX179" s="50"/>
      <c r="LVY179" s="50"/>
      <c r="LVZ179" s="50"/>
      <c r="LWA179" s="50"/>
      <c r="LWB179" s="50"/>
      <c r="LWC179" s="50"/>
      <c r="LWD179" s="50"/>
      <c r="LWE179" s="50"/>
      <c r="LWJ179" s="50"/>
      <c r="LWK179" s="50"/>
      <c r="LWL179" s="50"/>
      <c r="LWM179" s="50"/>
      <c r="LWN179" s="50"/>
      <c r="LWO179" s="50"/>
      <c r="LWP179" s="50"/>
      <c r="LWQ179" s="50"/>
      <c r="LWR179" s="50"/>
      <c r="LWS179" s="50"/>
      <c r="LWT179" s="50"/>
      <c r="LWU179" s="50"/>
      <c r="LWV179" s="50"/>
      <c r="LWW179" s="50"/>
      <c r="LWX179" s="50"/>
      <c r="LWY179" s="50"/>
      <c r="LWZ179" s="50"/>
      <c r="LXA179" s="50"/>
      <c r="LXB179" s="50"/>
      <c r="LXC179" s="50"/>
      <c r="LXD179" s="50"/>
      <c r="LXE179" s="50"/>
      <c r="LXF179" s="50"/>
      <c r="LXG179" s="50"/>
      <c r="LXH179" s="50"/>
      <c r="LXI179" s="50"/>
      <c r="LXJ179" s="50"/>
      <c r="LXK179" s="50"/>
      <c r="LXL179" s="50"/>
      <c r="LXM179" s="50"/>
      <c r="LXN179" s="50"/>
      <c r="LXO179" s="50"/>
      <c r="LXP179" s="50"/>
      <c r="LXQ179" s="50"/>
      <c r="LXR179" s="50"/>
      <c r="LXS179" s="50"/>
      <c r="LXT179" s="50"/>
      <c r="LXU179" s="50"/>
      <c r="LXV179" s="50"/>
      <c r="LXW179" s="50"/>
      <c r="LXX179" s="50"/>
      <c r="LXY179" s="50"/>
      <c r="LXZ179" s="50"/>
      <c r="LYA179" s="50"/>
      <c r="LYB179" s="50"/>
      <c r="LYC179" s="50"/>
      <c r="LYD179" s="50"/>
      <c r="LYE179" s="50"/>
      <c r="LYF179" s="50"/>
      <c r="LYG179" s="50"/>
      <c r="LYH179" s="50"/>
      <c r="LYI179" s="50"/>
      <c r="LYJ179" s="50"/>
      <c r="LYK179" s="50"/>
      <c r="LYL179" s="50"/>
      <c r="LYM179" s="50"/>
      <c r="LYN179" s="50"/>
      <c r="LYO179" s="50"/>
      <c r="LYP179" s="50"/>
      <c r="LYQ179" s="50"/>
      <c r="LYR179" s="50"/>
      <c r="LYS179" s="50"/>
      <c r="LYT179" s="50"/>
      <c r="LYU179" s="50"/>
      <c r="LYV179" s="50"/>
      <c r="LYW179" s="50"/>
      <c r="LYX179" s="50"/>
      <c r="LYY179" s="50"/>
      <c r="LYZ179" s="50"/>
      <c r="LZA179" s="50"/>
      <c r="LZB179" s="50"/>
      <c r="LZC179" s="50"/>
      <c r="LZD179" s="50"/>
      <c r="LZE179" s="50"/>
      <c r="LZF179" s="50"/>
      <c r="LZG179" s="50"/>
      <c r="LZH179" s="50"/>
      <c r="LZI179" s="50"/>
      <c r="LZJ179" s="50"/>
      <c r="LZK179" s="50"/>
      <c r="LZL179" s="50"/>
      <c r="LZM179" s="50"/>
      <c r="LZN179" s="50"/>
      <c r="LZO179" s="50"/>
      <c r="LZP179" s="50"/>
      <c r="LZQ179" s="50"/>
      <c r="LZR179" s="50"/>
      <c r="LZS179" s="50"/>
      <c r="LZT179" s="50"/>
      <c r="LZU179" s="50"/>
      <c r="LZV179" s="50"/>
      <c r="LZW179" s="50"/>
      <c r="LZX179" s="50"/>
      <c r="LZY179" s="50"/>
      <c r="LZZ179" s="50"/>
      <c r="MAA179" s="50"/>
      <c r="MAB179" s="50"/>
      <c r="MAC179" s="50"/>
      <c r="MAD179" s="50"/>
      <c r="MAE179" s="50"/>
      <c r="MAF179" s="50"/>
      <c r="MAG179" s="50"/>
      <c r="MAH179" s="50"/>
      <c r="MAI179" s="50"/>
      <c r="MAJ179" s="50"/>
      <c r="MAK179" s="50"/>
      <c r="MAL179" s="50"/>
      <c r="MAM179" s="50"/>
      <c r="MAN179" s="50"/>
      <c r="MAO179" s="50"/>
      <c r="MAP179" s="50"/>
      <c r="MAQ179" s="50"/>
      <c r="MAR179" s="50"/>
      <c r="MAS179" s="50"/>
      <c r="MAT179" s="50"/>
      <c r="MAU179" s="50"/>
      <c r="MAV179" s="50"/>
      <c r="MAW179" s="50"/>
      <c r="MAX179" s="50"/>
      <c r="MAY179" s="50"/>
      <c r="MAZ179" s="50"/>
      <c r="MBA179" s="50"/>
      <c r="MBB179" s="50"/>
      <c r="MBC179" s="50"/>
      <c r="MBD179" s="50"/>
      <c r="MBE179" s="50"/>
      <c r="MBF179" s="50"/>
      <c r="MBG179" s="50"/>
      <c r="MBH179" s="50"/>
      <c r="MBI179" s="50"/>
      <c r="MBJ179" s="50"/>
      <c r="MBK179" s="50"/>
      <c r="MBL179" s="50"/>
      <c r="MBM179" s="50"/>
      <c r="MBN179" s="50"/>
      <c r="MBO179" s="50"/>
      <c r="MBP179" s="50"/>
      <c r="MBQ179" s="50"/>
      <c r="MBR179" s="50"/>
      <c r="MBS179" s="50"/>
      <c r="MBT179" s="50"/>
      <c r="MBU179" s="50"/>
      <c r="MBV179" s="50"/>
      <c r="MBW179" s="50"/>
      <c r="MBX179" s="50"/>
      <c r="MBY179" s="50"/>
      <c r="MBZ179" s="50"/>
      <c r="MCA179" s="50"/>
      <c r="MCB179" s="50"/>
      <c r="MCC179" s="50"/>
      <c r="MCD179" s="50"/>
      <c r="MCE179" s="50"/>
      <c r="MCF179" s="50"/>
      <c r="MCG179" s="50"/>
      <c r="MCH179" s="50"/>
      <c r="MCI179" s="50"/>
      <c r="MCJ179" s="50"/>
      <c r="MCK179" s="50"/>
      <c r="MCL179" s="50"/>
      <c r="MCM179" s="50"/>
      <c r="MCN179" s="50"/>
      <c r="MCO179" s="50"/>
      <c r="MCP179" s="50"/>
      <c r="MCQ179" s="50"/>
      <c r="MCR179" s="50"/>
      <c r="MCS179" s="50"/>
      <c r="MCT179" s="50"/>
      <c r="MCU179" s="50"/>
      <c r="MCV179" s="50"/>
      <c r="MCW179" s="50"/>
      <c r="MCX179" s="50"/>
      <c r="MCY179" s="50"/>
      <c r="MCZ179" s="50"/>
      <c r="MDA179" s="50"/>
      <c r="MDB179" s="50"/>
      <c r="MDC179" s="50"/>
      <c r="MDD179" s="50"/>
      <c r="MDE179" s="50"/>
      <c r="MDF179" s="50"/>
      <c r="MDG179" s="50"/>
      <c r="MDH179" s="50"/>
      <c r="MDI179" s="50"/>
      <c r="MDJ179" s="50"/>
      <c r="MDK179" s="50"/>
      <c r="MDL179" s="50"/>
      <c r="MDM179" s="50"/>
      <c r="MDN179" s="50"/>
      <c r="MDO179" s="50"/>
      <c r="MDP179" s="50"/>
      <c r="MDQ179" s="50"/>
      <c r="MDR179" s="50"/>
      <c r="MDS179" s="50"/>
      <c r="MDT179" s="50"/>
      <c r="MDU179" s="50"/>
      <c r="MDV179" s="50"/>
      <c r="MDW179" s="50"/>
      <c r="MDX179" s="50"/>
      <c r="MDY179" s="50"/>
      <c r="MDZ179" s="50"/>
      <c r="MEA179" s="50"/>
      <c r="MEB179" s="50"/>
      <c r="MEC179" s="50"/>
      <c r="MED179" s="50"/>
      <c r="MEE179" s="50"/>
      <c r="MEF179" s="50"/>
      <c r="MEG179" s="50"/>
      <c r="MEH179" s="50"/>
      <c r="MEI179" s="50"/>
      <c r="MEJ179" s="50"/>
      <c r="MEK179" s="50"/>
      <c r="MEL179" s="50"/>
      <c r="MEM179" s="50"/>
      <c r="MEN179" s="50"/>
      <c r="MEO179" s="50"/>
      <c r="MEP179" s="50"/>
      <c r="MEQ179" s="50"/>
      <c r="MER179" s="50"/>
      <c r="MES179" s="50"/>
      <c r="MET179" s="50"/>
      <c r="MEU179" s="50"/>
      <c r="MEV179" s="50"/>
      <c r="MEW179" s="50"/>
      <c r="MEX179" s="50"/>
      <c r="MEY179" s="50"/>
      <c r="MEZ179" s="50"/>
      <c r="MFA179" s="50"/>
      <c r="MFB179" s="50"/>
      <c r="MFC179" s="50"/>
      <c r="MFD179" s="50"/>
      <c r="MFE179" s="50"/>
      <c r="MFF179" s="50"/>
      <c r="MFG179" s="50"/>
      <c r="MFH179" s="50"/>
      <c r="MFI179" s="50"/>
      <c r="MFJ179" s="50"/>
      <c r="MFK179" s="50"/>
      <c r="MFL179" s="50"/>
      <c r="MFM179" s="50"/>
      <c r="MFN179" s="50"/>
      <c r="MFO179" s="50"/>
      <c r="MFP179" s="50"/>
      <c r="MFR179" s="50"/>
      <c r="MFT179" s="50"/>
      <c r="MFU179" s="50"/>
      <c r="MFV179" s="50"/>
      <c r="MFW179" s="50"/>
      <c r="MFX179" s="50"/>
      <c r="MFY179" s="50"/>
      <c r="MFZ179" s="50"/>
      <c r="MGA179" s="50"/>
      <c r="MGF179" s="50"/>
      <c r="MGG179" s="50"/>
      <c r="MGH179" s="50"/>
      <c r="MGI179" s="50"/>
      <c r="MGJ179" s="50"/>
      <c r="MGK179" s="50"/>
      <c r="MGL179" s="50"/>
      <c r="MGM179" s="50"/>
      <c r="MGN179" s="50"/>
      <c r="MGO179" s="50"/>
      <c r="MGP179" s="50"/>
      <c r="MGQ179" s="50"/>
      <c r="MGR179" s="50"/>
      <c r="MGS179" s="50"/>
      <c r="MGT179" s="50"/>
      <c r="MGU179" s="50"/>
      <c r="MGV179" s="50"/>
      <c r="MGW179" s="50"/>
      <c r="MGX179" s="50"/>
      <c r="MGY179" s="50"/>
      <c r="MGZ179" s="50"/>
      <c r="MHA179" s="50"/>
      <c r="MHB179" s="50"/>
      <c r="MHC179" s="50"/>
      <c r="MHD179" s="50"/>
      <c r="MHE179" s="50"/>
      <c r="MHF179" s="50"/>
      <c r="MHG179" s="50"/>
      <c r="MHH179" s="50"/>
      <c r="MHI179" s="50"/>
      <c r="MHJ179" s="50"/>
      <c r="MHK179" s="50"/>
      <c r="MHL179" s="50"/>
      <c r="MHM179" s="50"/>
      <c r="MHN179" s="50"/>
      <c r="MHO179" s="50"/>
      <c r="MHP179" s="50"/>
      <c r="MHQ179" s="50"/>
      <c r="MHR179" s="50"/>
      <c r="MHS179" s="50"/>
      <c r="MHT179" s="50"/>
      <c r="MHU179" s="50"/>
      <c r="MHV179" s="50"/>
      <c r="MHW179" s="50"/>
      <c r="MHX179" s="50"/>
      <c r="MHY179" s="50"/>
      <c r="MHZ179" s="50"/>
      <c r="MIA179" s="50"/>
      <c r="MIB179" s="50"/>
      <c r="MIC179" s="50"/>
      <c r="MID179" s="50"/>
      <c r="MIE179" s="50"/>
      <c r="MIF179" s="50"/>
      <c r="MIG179" s="50"/>
      <c r="MIH179" s="50"/>
      <c r="MII179" s="50"/>
      <c r="MIJ179" s="50"/>
      <c r="MIK179" s="50"/>
      <c r="MIL179" s="50"/>
      <c r="MIM179" s="50"/>
      <c r="MIN179" s="50"/>
      <c r="MIO179" s="50"/>
      <c r="MIP179" s="50"/>
      <c r="MIQ179" s="50"/>
      <c r="MIR179" s="50"/>
      <c r="MIS179" s="50"/>
      <c r="MIT179" s="50"/>
      <c r="MIU179" s="50"/>
      <c r="MIV179" s="50"/>
      <c r="MIW179" s="50"/>
      <c r="MIX179" s="50"/>
      <c r="MIY179" s="50"/>
      <c r="MIZ179" s="50"/>
      <c r="MJA179" s="50"/>
      <c r="MJB179" s="50"/>
      <c r="MJC179" s="50"/>
      <c r="MJD179" s="50"/>
      <c r="MJE179" s="50"/>
      <c r="MJF179" s="50"/>
      <c r="MJG179" s="50"/>
      <c r="MJH179" s="50"/>
      <c r="MJI179" s="50"/>
      <c r="MJJ179" s="50"/>
      <c r="MJK179" s="50"/>
      <c r="MJL179" s="50"/>
      <c r="MJM179" s="50"/>
      <c r="MJN179" s="50"/>
      <c r="MJO179" s="50"/>
      <c r="MJP179" s="50"/>
      <c r="MJQ179" s="50"/>
      <c r="MJR179" s="50"/>
      <c r="MJS179" s="50"/>
      <c r="MJT179" s="50"/>
      <c r="MJU179" s="50"/>
      <c r="MJV179" s="50"/>
      <c r="MJW179" s="50"/>
      <c r="MJX179" s="50"/>
      <c r="MJY179" s="50"/>
      <c r="MJZ179" s="50"/>
      <c r="MKA179" s="50"/>
      <c r="MKB179" s="50"/>
      <c r="MKC179" s="50"/>
      <c r="MKD179" s="50"/>
      <c r="MKE179" s="50"/>
      <c r="MKF179" s="50"/>
      <c r="MKG179" s="50"/>
      <c r="MKH179" s="50"/>
      <c r="MKI179" s="50"/>
      <c r="MKJ179" s="50"/>
      <c r="MKK179" s="50"/>
      <c r="MKL179" s="50"/>
      <c r="MKM179" s="50"/>
      <c r="MKN179" s="50"/>
      <c r="MKO179" s="50"/>
      <c r="MKP179" s="50"/>
      <c r="MKQ179" s="50"/>
      <c r="MKR179" s="50"/>
      <c r="MKS179" s="50"/>
      <c r="MKT179" s="50"/>
      <c r="MKU179" s="50"/>
      <c r="MKV179" s="50"/>
      <c r="MKW179" s="50"/>
      <c r="MKX179" s="50"/>
      <c r="MKY179" s="50"/>
      <c r="MKZ179" s="50"/>
      <c r="MLA179" s="50"/>
      <c r="MLB179" s="50"/>
      <c r="MLC179" s="50"/>
      <c r="MLD179" s="50"/>
      <c r="MLE179" s="50"/>
      <c r="MLF179" s="50"/>
      <c r="MLG179" s="50"/>
      <c r="MLH179" s="50"/>
      <c r="MLI179" s="50"/>
      <c r="MLJ179" s="50"/>
      <c r="MLK179" s="50"/>
      <c r="MLL179" s="50"/>
      <c r="MLM179" s="50"/>
      <c r="MLN179" s="50"/>
      <c r="MLO179" s="50"/>
      <c r="MLP179" s="50"/>
      <c r="MLQ179" s="50"/>
      <c r="MLR179" s="50"/>
      <c r="MLS179" s="50"/>
      <c r="MLT179" s="50"/>
      <c r="MLU179" s="50"/>
      <c r="MLV179" s="50"/>
      <c r="MLW179" s="50"/>
      <c r="MLX179" s="50"/>
      <c r="MLY179" s="50"/>
      <c r="MLZ179" s="50"/>
      <c r="MMA179" s="50"/>
      <c r="MMB179" s="50"/>
      <c r="MMC179" s="50"/>
      <c r="MMD179" s="50"/>
      <c r="MME179" s="50"/>
      <c r="MMF179" s="50"/>
      <c r="MMG179" s="50"/>
      <c r="MMH179" s="50"/>
      <c r="MMI179" s="50"/>
      <c r="MMJ179" s="50"/>
      <c r="MMK179" s="50"/>
      <c r="MML179" s="50"/>
      <c r="MMM179" s="50"/>
      <c r="MMN179" s="50"/>
      <c r="MMO179" s="50"/>
      <c r="MMP179" s="50"/>
      <c r="MMQ179" s="50"/>
      <c r="MMR179" s="50"/>
      <c r="MMS179" s="50"/>
      <c r="MMT179" s="50"/>
      <c r="MMU179" s="50"/>
      <c r="MMV179" s="50"/>
      <c r="MMW179" s="50"/>
      <c r="MMX179" s="50"/>
      <c r="MMY179" s="50"/>
      <c r="MMZ179" s="50"/>
      <c r="MNA179" s="50"/>
      <c r="MNB179" s="50"/>
      <c r="MNC179" s="50"/>
      <c r="MND179" s="50"/>
      <c r="MNE179" s="50"/>
      <c r="MNF179" s="50"/>
      <c r="MNG179" s="50"/>
      <c r="MNH179" s="50"/>
      <c r="MNI179" s="50"/>
      <c r="MNJ179" s="50"/>
      <c r="MNK179" s="50"/>
      <c r="MNL179" s="50"/>
      <c r="MNM179" s="50"/>
      <c r="MNN179" s="50"/>
      <c r="MNO179" s="50"/>
      <c r="MNP179" s="50"/>
      <c r="MNQ179" s="50"/>
      <c r="MNR179" s="50"/>
      <c r="MNS179" s="50"/>
      <c r="MNT179" s="50"/>
      <c r="MNU179" s="50"/>
      <c r="MNV179" s="50"/>
      <c r="MNW179" s="50"/>
      <c r="MNX179" s="50"/>
      <c r="MNY179" s="50"/>
      <c r="MNZ179" s="50"/>
      <c r="MOA179" s="50"/>
      <c r="MOB179" s="50"/>
      <c r="MOC179" s="50"/>
      <c r="MOD179" s="50"/>
      <c r="MOE179" s="50"/>
      <c r="MOF179" s="50"/>
      <c r="MOG179" s="50"/>
      <c r="MOH179" s="50"/>
      <c r="MOI179" s="50"/>
      <c r="MOJ179" s="50"/>
      <c r="MOK179" s="50"/>
      <c r="MOL179" s="50"/>
      <c r="MOM179" s="50"/>
      <c r="MON179" s="50"/>
      <c r="MOO179" s="50"/>
      <c r="MOP179" s="50"/>
      <c r="MOQ179" s="50"/>
      <c r="MOR179" s="50"/>
      <c r="MOS179" s="50"/>
      <c r="MOT179" s="50"/>
      <c r="MOU179" s="50"/>
      <c r="MOV179" s="50"/>
      <c r="MOW179" s="50"/>
      <c r="MOX179" s="50"/>
      <c r="MOY179" s="50"/>
      <c r="MOZ179" s="50"/>
      <c r="MPA179" s="50"/>
      <c r="MPB179" s="50"/>
      <c r="MPC179" s="50"/>
      <c r="MPD179" s="50"/>
      <c r="MPE179" s="50"/>
      <c r="MPF179" s="50"/>
      <c r="MPG179" s="50"/>
      <c r="MPH179" s="50"/>
      <c r="MPI179" s="50"/>
      <c r="MPJ179" s="50"/>
      <c r="MPK179" s="50"/>
      <c r="MPL179" s="50"/>
      <c r="MPN179" s="50"/>
      <c r="MPP179" s="50"/>
      <c r="MPQ179" s="50"/>
      <c r="MPR179" s="50"/>
      <c r="MPS179" s="50"/>
      <c r="MPT179" s="50"/>
      <c r="MPU179" s="50"/>
      <c r="MPV179" s="50"/>
      <c r="MPW179" s="50"/>
      <c r="MQB179" s="50"/>
      <c r="MQC179" s="50"/>
      <c r="MQD179" s="50"/>
      <c r="MQE179" s="50"/>
      <c r="MQF179" s="50"/>
      <c r="MQG179" s="50"/>
      <c r="MQH179" s="50"/>
      <c r="MQI179" s="50"/>
      <c r="MQJ179" s="50"/>
      <c r="MQK179" s="50"/>
      <c r="MQL179" s="50"/>
      <c r="MQM179" s="50"/>
      <c r="MQN179" s="50"/>
      <c r="MQO179" s="50"/>
      <c r="MQP179" s="50"/>
      <c r="MQQ179" s="50"/>
      <c r="MQR179" s="50"/>
      <c r="MQS179" s="50"/>
      <c r="MQT179" s="50"/>
      <c r="MQU179" s="50"/>
      <c r="MQV179" s="50"/>
      <c r="MQW179" s="50"/>
      <c r="MQX179" s="50"/>
      <c r="MQY179" s="50"/>
      <c r="MQZ179" s="50"/>
      <c r="MRA179" s="50"/>
      <c r="MRB179" s="50"/>
      <c r="MRC179" s="50"/>
      <c r="MRD179" s="50"/>
      <c r="MRE179" s="50"/>
      <c r="MRF179" s="50"/>
      <c r="MRG179" s="50"/>
      <c r="MRH179" s="50"/>
      <c r="MRI179" s="50"/>
      <c r="MRJ179" s="50"/>
      <c r="MRK179" s="50"/>
      <c r="MRL179" s="50"/>
      <c r="MRM179" s="50"/>
      <c r="MRN179" s="50"/>
      <c r="MRO179" s="50"/>
      <c r="MRP179" s="50"/>
      <c r="MRQ179" s="50"/>
      <c r="MRR179" s="50"/>
      <c r="MRS179" s="50"/>
      <c r="MRT179" s="50"/>
      <c r="MRU179" s="50"/>
      <c r="MRV179" s="50"/>
      <c r="MRW179" s="50"/>
      <c r="MRX179" s="50"/>
      <c r="MRY179" s="50"/>
      <c r="MRZ179" s="50"/>
      <c r="MSA179" s="50"/>
      <c r="MSB179" s="50"/>
      <c r="MSC179" s="50"/>
      <c r="MSD179" s="50"/>
      <c r="MSE179" s="50"/>
      <c r="MSF179" s="50"/>
      <c r="MSG179" s="50"/>
      <c r="MSH179" s="50"/>
      <c r="MSI179" s="50"/>
      <c r="MSJ179" s="50"/>
      <c r="MSK179" s="50"/>
      <c r="MSL179" s="50"/>
      <c r="MSM179" s="50"/>
      <c r="MSN179" s="50"/>
      <c r="MSO179" s="50"/>
      <c r="MSP179" s="50"/>
      <c r="MSQ179" s="50"/>
      <c r="MSR179" s="50"/>
      <c r="MSS179" s="50"/>
      <c r="MST179" s="50"/>
      <c r="MSU179" s="50"/>
      <c r="MSV179" s="50"/>
      <c r="MSW179" s="50"/>
      <c r="MSX179" s="50"/>
      <c r="MSY179" s="50"/>
      <c r="MSZ179" s="50"/>
      <c r="MTA179" s="50"/>
      <c r="MTB179" s="50"/>
      <c r="MTC179" s="50"/>
      <c r="MTD179" s="50"/>
      <c r="MTE179" s="50"/>
      <c r="MTF179" s="50"/>
      <c r="MTG179" s="50"/>
      <c r="MTH179" s="50"/>
      <c r="MTI179" s="50"/>
      <c r="MTJ179" s="50"/>
      <c r="MTK179" s="50"/>
      <c r="MTL179" s="50"/>
      <c r="MTM179" s="50"/>
      <c r="MTN179" s="50"/>
      <c r="MTO179" s="50"/>
      <c r="MTP179" s="50"/>
      <c r="MTQ179" s="50"/>
      <c r="MTR179" s="50"/>
      <c r="MTS179" s="50"/>
      <c r="MTT179" s="50"/>
      <c r="MTU179" s="50"/>
      <c r="MTV179" s="50"/>
      <c r="MTW179" s="50"/>
      <c r="MTX179" s="50"/>
      <c r="MTY179" s="50"/>
      <c r="MTZ179" s="50"/>
      <c r="MUA179" s="50"/>
      <c r="MUB179" s="50"/>
      <c r="MUC179" s="50"/>
      <c r="MUD179" s="50"/>
      <c r="MUE179" s="50"/>
      <c r="MUF179" s="50"/>
      <c r="MUG179" s="50"/>
      <c r="MUH179" s="50"/>
      <c r="MUI179" s="50"/>
      <c r="MUJ179" s="50"/>
      <c r="MUK179" s="50"/>
      <c r="MUL179" s="50"/>
      <c r="MUM179" s="50"/>
      <c r="MUN179" s="50"/>
      <c r="MUO179" s="50"/>
      <c r="MUP179" s="50"/>
      <c r="MUQ179" s="50"/>
      <c r="MUR179" s="50"/>
      <c r="MUS179" s="50"/>
      <c r="MUT179" s="50"/>
      <c r="MUU179" s="50"/>
      <c r="MUV179" s="50"/>
      <c r="MUW179" s="50"/>
      <c r="MUX179" s="50"/>
      <c r="MUY179" s="50"/>
      <c r="MUZ179" s="50"/>
      <c r="MVA179" s="50"/>
      <c r="MVB179" s="50"/>
      <c r="MVC179" s="50"/>
      <c r="MVD179" s="50"/>
      <c r="MVE179" s="50"/>
      <c r="MVF179" s="50"/>
      <c r="MVG179" s="50"/>
      <c r="MVH179" s="50"/>
      <c r="MVI179" s="50"/>
      <c r="MVJ179" s="50"/>
      <c r="MVK179" s="50"/>
      <c r="MVL179" s="50"/>
      <c r="MVM179" s="50"/>
      <c r="MVN179" s="50"/>
      <c r="MVO179" s="50"/>
      <c r="MVP179" s="50"/>
      <c r="MVQ179" s="50"/>
      <c r="MVR179" s="50"/>
      <c r="MVS179" s="50"/>
      <c r="MVT179" s="50"/>
      <c r="MVU179" s="50"/>
      <c r="MVV179" s="50"/>
      <c r="MVW179" s="50"/>
      <c r="MVX179" s="50"/>
      <c r="MVY179" s="50"/>
      <c r="MVZ179" s="50"/>
      <c r="MWA179" s="50"/>
      <c r="MWB179" s="50"/>
      <c r="MWC179" s="50"/>
      <c r="MWD179" s="50"/>
      <c r="MWE179" s="50"/>
      <c r="MWF179" s="50"/>
      <c r="MWG179" s="50"/>
      <c r="MWH179" s="50"/>
      <c r="MWI179" s="50"/>
      <c r="MWJ179" s="50"/>
      <c r="MWK179" s="50"/>
      <c r="MWL179" s="50"/>
      <c r="MWM179" s="50"/>
      <c r="MWN179" s="50"/>
      <c r="MWO179" s="50"/>
      <c r="MWP179" s="50"/>
      <c r="MWQ179" s="50"/>
      <c r="MWR179" s="50"/>
      <c r="MWS179" s="50"/>
      <c r="MWT179" s="50"/>
      <c r="MWU179" s="50"/>
      <c r="MWV179" s="50"/>
      <c r="MWW179" s="50"/>
      <c r="MWX179" s="50"/>
      <c r="MWY179" s="50"/>
      <c r="MWZ179" s="50"/>
      <c r="MXA179" s="50"/>
      <c r="MXB179" s="50"/>
      <c r="MXC179" s="50"/>
      <c r="MXD179" s="50"/>
      <c r="MXE179" s="50"/>
      <c r="MXF179" s="50"/>
      <c r="MXG179" s="50"/>
      <c r="MXH179" s="50"/>
      <c r="MXI179" s="50"/>
      <c r="MXJ179" s="50"/>
      <c r="MXK179" s="50"/>
      <c r="MXL179" s="50"/>
      <c r="MXM179" s="50"/>
      <c r="MXN179" s="50"/>
      <c r="MXO179" s="50"/>
      <c r="MXP179" s="50"/>
      <c r="MXQ179" s="50"/>
      <c r="MXR179" s="50"/>
      <c r="MXS179" s="50"/>
      <c r="MXT179" s="50"/>
      <c r="MXU179" s="50"/>
      <c r="MXV179" s="50"/>
      <c r="MXW179" s="50"/>
      <c r="MXX179" s="50"/>
      <c r="MXY179" s="50"/>
      <c r="MXZ179" s="50"/>
      <c r="MYA179" s="50"/>
      <c r="MYB179" s="50"/>
      <c r="MYC179" s="50"/>
      <c r="MYD179" s="50"/>
      <c r="MYE179" s="50"/>
      <c r="MYF179" s="50"/>
      <c r="MYG179" s="50"/>
      <c r="MYH179" s="50"/>
      <c r="MYI179" s="50"/>
      <c r="MYJ179" s="50"/>
      <c r="MYK179" s="50"/>
      <c r="MYL179" s="50"/>
      <c r="MYM179" s="50"/>
      <c r="MYN179" s="50"/>
      <c r="MYO179" s="50"/>
      <c r="MYP179" s="50"/>
      <c r="MYQ179" s="50"/>
      <c r="MYR179" s="50"/>
      <c r="MYS179" s="50"/>
      <c r="MYT179" s="50"/>
      <c r="MYU179" s="50"/>
      <c r="MYV179" s="50"/>
      <c r="MYW179" s="50"/>
      <c r="MYX179" s="50"/>
      <c r="MYY179" s="50"/>
      <c r="MYZ179" s="50"/>
      <c r="MZA179" s="50"/>
      <c r="MZB179" s="50"/>
      <c r="MZC179" s="50"/>
      <c r="MZD179" s="50"/>
      <c r="MZE179" s="50"/>
      <c r="MZF179" s="50"/>
      <c r="MZG179" s="50"/>
      <c r="MZH179" s="50"/>
      <c r="MZJ179" s="50"/>
      <c r="MZL179" s="50"/>
      <c r="MZM179" s="50"/>
      <c r="MZN179" s="50"/>
      <c r="MZO179" s="50"/>
      <c r="MZP179" s="50"/>
      <c r="MZQ179" s="50"/>
      <c r="MZR179" s="50"/>
      <c r="MZS179" s="50"/>
      <c r="MZX179" s="50"/>
      <c r="MZY179" s="50"/>
      <c r="MZZ179" s="50"/>
      <c r="NAA179" s="50"/>
      <c r="NAB179" s="50"/>
      <c r="NAC179" s="50"/>
      <c r="NAD179" s="50"/>
      <c r="NAE179" s="50"/>
      <c r="NAF179" s="50"/>
      <c r="NAG179" s="50"/>
      <c r="NAH179" s="50"/>
      <c r="NAI179" s="50"/>
      <c r="NAJ179" s="50"/>
      <c r="NAK179" s="50"/>
      <c r="NAL179" s="50"/>
      <c r="NAM179" s="50"/>
      <c r="NAN179" s="50"/>
      <c r="NAO179" s="50"/>
      <c r="NAP179" s="50"/>
      <c r="NAQ179" s="50"/>
      <c r="NAR179" s="50"/>
      <c r="NAS179" s="50"/>
      <c r="NAT179" s="50"/>
      <c r="NAU179" s="50"/>
      <c r="NAV179" s="50"/>
      <c r="NAW179" s="50"/>
      <c r="NAX179" s="50"/>
      <c r="NAY179" s="50"/>
      <c r="NAZ179" s="50"/>
      <c r="NBA179" s="50"/>
      <c r="NBB179" s="50"/>
      <c r="NBC179" s="50"/>
      <c r="NBD179" s="50"/>
      <c r="NBE179" s="50"/>
      <c r="NBF179" s="50"/>
      <c r="NBG179" s="50"/>
      <c r="NBH179" s="50"/>
      <c r="NBI179" s="50"/>
      <c r="NBJ179" s="50"/>
      <c r="NBK179" s="50"/>
      <c r="NBL179" s="50"/>
      <c r="NBM179" s="50"/>
      <c r="NBN179" s="50"/>
      <c r="NBO179" s="50"/>
      <c r="NBP179" s="50"/>
      <c r="NBQ179" s="50"/>
      <c r="NBR179" s="50"/>
      <c r="NBS179" s="50"/>
      <c r="NBT179" s="50"/>
      <c r="NBU179" s="50"/>
      <c r="NBV179" s="50"/>
      <c r="NBW179" s="50"/>
      <c r="NBX179" s="50"/>
      <c r="NBY179" s="50"/>
      <c r="NBZ179" s="50"/>
      <c r="NCA179" s="50"/>
      <c r="NCB179" s="50"/>
      <c r="NCC179" s="50"/>
      <c r="NCD179" s="50"/>
      <c r="NCE179" s="50"/>
      <c r="NCF179" s="50"/>
      <c r="NCG179" s="50"/>
      <c r="NCH179" s="50"/>
      <c r="NCI179" s="50"/>
      <c r="NCJ179" s="50"/>
      <c r="NCK179" s="50"/>
      <c r="NCL179" s="50"/>
      <c r="NCM179" s="50"/>
      <c r="NCN179" s="50"/>
      <c r="NCO179" s="50"/>
      <c r="NCP179" s="50"/>
      <c r="NCQ179" s="50"/>
      <c r="NCR179" s="50"/>
      <c r="NCS179" s="50"/>
      <c r="NCT179" s="50"/>
      <c r="NCU179" s="50"/>
      <c r="NCV179" s="50"/>
      <c r="NCW179" s="50"/>
      <c r="NCX179" s="50"/>
      <c r="NCY179" s="50"/>
      <c r="NCZ179" s="50"/>
      <c r="NDA179" s="50"/>
      <c r="NDB179" s="50"/>
      <c r="NDC179" s="50"/>
      <c r="NDD179" s="50"/>
      <c r="NDE179" s="50"/>
      <c r="NDF179" s="50"/>
      <c r="NDG179" s="50"/>
      <c r="NDH179" s="50"/>
      <c r="NDI179" s="50"/>
      <c r="NDJ179" s="50"/>
      <c r="NDK179" s="50"/>
      <c r="NDL179" s="50"/>
      <c r="NDM179" s="50"/>
      <c r="NDN179" s="50"/>
      <c r="NDO179" s="50"/>
      <c r="NDP179" s="50"/>
      <c r="NDQ179" s="50"/>
      <c r="NDR179" s="50"/>
      <c r="NDS179" s="50"/>
      <c r="NDT179" s="50"/>
      <c r="NDU179" s="50"/>
      <c r="NDV179" s="50"/>
      <c r="NDW179" s="50"/>
      <c r="NDX179" s="50"/>
      <c r="NDY179" s="50"/>
      <c r="NDZ179" s="50"/>
      <c r="NEA179" s="50"/>
      <c r="NEB179" s="50"/>
      <c r="NEC179" s="50"/>
      <c r="NED179" s="50"/>
      <c r="NEE179" s="50"/>
      <c r="NEF179" s="50"/>
      <c r="NEG179" s="50"/>
      <c r="NEH179" s="50"/>
      <c r="NEI179" s="50"/>
      <c r="NEJ179" s="50"/>
      <c r="NEK179" s="50"/>
      <c r="NEL179" s="50"/>
      <c r="NEM179" s="50"/>
      <c r="NEN179" s="50"/>
      <c r="NEO179" s="50"/>
      <c r="NEP179" s="50"/>
      <c r="NEQ179" s="50"/>
      <c r="NER179" s="50"/>
      <c r="NES179" s="50"/>
      <c r="NET179" s="50"/>
      <c r="NEU179" s="50"/>
      <c r="NEV179" s="50"/>
      <c r="NEW179" s="50"/>
      <c r="NEX179" s="50"/>
      <c r="NEY179" s="50"/>
      <c r="NEZ179" s="50"/>
      <c r="NFA179" s="50"/>
      <c r="NFB179" s="50"/>
      <c r="NFC179" s="50"/>
      <c r="NFD179" s="50"/>
      <c r="NFE179" s="50"/>
      <c r="NFF179" s="50"/>
      <c r="NFG179" s="50"/>
      <c r="NFH179" s="50"/>
      <c r="NFI179" s="50"/>
      <c r="NFJ179" s="50"/>
      <c r="NFK179" s="50"/>
      <c r="NFL179" s="50"/>
      <c r="NFM179" s="50"/>
      <c r="NFN179" s="50"/>
      <c r="NFO179" s="50"/>
      <c r="NFP179" s="50"/>
      <c r="NFQ179" s="50"/>
      <c r="NFR179" s="50"/>
      <c r="NFS179" s="50"/>
      <c r="NFT179" s="50"/>
      <c r="NFU179" s="50"/>
      <c r="NFV179" s="50"/>
      <c r="NFW179" s="50"/>
      <c r="NFX179" s="50"/>
      <c r="NFY179" s="50"/>
      <c r="NFZ179" s="50"/>
      <c r="NGA179" s="50"/>
      <c r="NGB179" s="50"/>
      <c r="NGC179" s="50"/>
      <c r="NGD179" s="50"/>
      <c r="NGE179" s="50"/>
      <c r="NGF179" s="50"/>
      <c r="NGG179" s="50"/>
      <c r="NGH179" s="50"/>
      <c r="NGI179" s="50"/>
      <c r="NGJ179" s="50"/>
      <c r="NGK179" s="50"/>
      <c r="NGL179" s="50"/>
      <c r="NGM179" s="50"/>
      <c r="NGN179" s="50"/>
      <c r="NGO179" s="50"/>
      <c r="NGP179" s="50"/>
      <c r="NGQ179" s="50"/>
      <c r="NGR179" s="50"/>
      <c r="NGS179" s="50"/>
      <c r="NGT179" s="50"/>
      <c r="NGU179" s="50"/>
      <c r="NGV179" s="50"/>
      <c r="NGW179" s="50"/>
      <c r="NGX179" s="50"/>
      <c r="NGY179" s="50"/>
      <c r="NGZ179" s="50"/>
      <c r="NHA179" s="50"/>
      <c r="NHB179" s="50"/>
      <c r="NHC179" s="50"/>
      <c r="NHD179" s="50"/>
      <c r="NHE179" s="50"/>
      <c r="NHF179" s="50"/>
      <c r="NHG179" s="50"/>
      <c r="NHH179" s="50"/>
      <c r="NHI179" s="50"/>
      <c r="NHJ179" s="50"/>
      <c r="NHK179" s="50"/>
      <c r="NHL179" s="50"/>
      <c r="NHM179" s="50"/>
      <c r="NHN179" s="50"/>
      <c r="NHO179" s="50"/>
      <c r="NHP179" s="50"/>
      <c r="NHQ179" s="50"/>
      <c r="NHR179" s="50"/>
      <c r="NHS179" s="50"/>
      <c r="NHT179" s="50"/>
      <c r="NHU179" s="50"/>
      <c r="NHV179" s="50"/>
      <c r="NHW179" s="50"/>
      <c r="NHX179" s="50"/>
      <c r="NHY179" s="50"/>
      <c r="NHZ179" s="50"/>
      <c r="NIA179" s="50"/>
      <c r="NIB179" s="50"/>
      <c r="NIC179" s="50"/>
      <c r="NID179" s="50"/>
      <c r="NIE179" s="50"/>
      <c r="NIF179" s="50"/>
      <c r="NIG179" s="50"/>
      <c r="NIH179" s="50"/>
      <c r="NII179" s="50"/>
      <c r="NIJ179" s="50"/>
      <c r="NIK179" s="50"/>
      <c r="NIL179" s="50"/>
      <c r="NIM179" s="50"/>
      <c r="NIN179" s="50"/>
      <c r="NIO179" s="50"/>
      <c r="NIP179" s="50"/>
      <c r="NIQ179" s="50"/>
      <c r="NIR179" s="50"/>
      <c r="NIS179" s="50"/>
      <c r="NIT179" s="50"/>
      <c r="NIU179" s="50"/>
      <c r="NIV179" s="50"/>
      <c r="NIW179" s="50"/>
      <c r="NIX179" s="50"/>
      <c r="NIY179" s="50"/>
      <c r="NIZ179" s="50"/>
      <c r="NJA179" s="50"/>
      <c r="NJB179" s="50"/>
      <c r="NJC179" s="50"/>
      <c r="NJD179" s="50"/>
      <c r="NJF179" s="50"/>
      <c r="NJH179" s="50"/>
      <c r="NJI179" s="50"/>
      <c r="NJJ179" s="50"/>
      <c r="NJK179" s="50"/>
      <c r="NJL179" s="50"/>
      <c r="NJM179" s="50"/>
      <c r="NJN179" s="50"/>
      <c r="NJO179" s="50"/>
      <c r="NJT179" s="50"/>
      <c r="NJU179" s="50"/>
      <c r="NJV179" s="50"/>
      <c r="NJW179" s="50"/>
      <c r="NJX179" s="50"/>
      <c r="NJY179" s="50"/>
      <c r="NJZ179" s="50"/>
      <c r="NKA179" s="50"/>
      <c r="NKB179" s="50"/>
      <c r="NKC179" s="50"/>
      <c r="NKD179" s="50"/>
      <c r="NKE179" s="50"/>
      <c r="NKF179" s="50"/>
      <c r="NKG179" s="50"/>
      <c r="NKH179" s="50"/>
      <c r="NKI179" s="50"/>
      <c r="NKJ179" s="50"/>
      <c r="NKK179" s="50"/>
      <c r="NKL179" s="50"/>
      <c r="NKM179" s="50"/>
      <c r="NKN179" s="50"/>
      <c r="NKO179" s="50"/>
      <c r="NKP179" s="50"/>
      <c r="NKQ179" s="50"/>
      <c r="NKR179" s="50"/>
      <c r="NKS179" s="50"/>
      <c r="NKT179" s="50"/>
      <c r="NKU179" s="50"/>
      <c r="NKV179" s="50"/>
      <c r="NKW179" s="50"/>
      <c r="NKX179" s="50"/>
      <c r="NKY179" s="50"/>
      <c r="NKZ179" s="50"/>
      <c r="NLA179" s="50"/>
      <c r="NLB179" s="50"/>
      <c r="NLC179" s="50"/>
      <c r="NLD179" s="50"/>
      <c r="NLE179" s="50"/>
      <c r="NLF179" s="50"/>
      <c r="NLG179" s="50"/>
      <c r="NLH179" s="50"/>
      <c r="NLI179" s="50"/>
      <c r="NLJ179" s="50"/>
      <c r="NLK179" s="50"/>
      <c r="NLL179" s="50"/>
      <c r="NLM179" s="50"/>
      <c r="NLN179" s="50"/>
      <c r="NLO179" s="50"/>
      <c r="NLP179" s="50"/>
      <c r="NLQ179" s="50"/>
      <c r="NLR179" s="50"/>
      <c r="NLS179" s="50"/>
      <c r="NLT179" s="50"/>
      <c r="NLU179" s="50"/>
      <c r="NLV179" s="50"/>
      <c r="NLW179" s="50"/>
      <c r="NLX179" s="50"/>
      <c r="NLY179" s="50"/>
      <c r="NLZ179" s="50"/>
      <c r="NMA179" s="50"/>
      <c r="NMB179" s="50"/>
      <c r="NMC179" s="50"/>
      <c r="NMD179" s="50"/>
      <c r="NME179" s="50"/>
      <c r="NMF179" s="50"/>
      <c r="NMG179" s="50"/>
      <c r="NMH179" s="50"/>
      <c r="NMI179" s="50"/>
      <c r="NMJ179" s="50"/>
      <c r="NMK179" s="50"/>
      <c r="NML179" s="50"/>
      <c r="NMM179" s="50"/>
      <c r="NMN179" s="50"/>
      <c r="NMO179" s="50"/>
      <c r="NMP179" s="50"/>
      <c r="NMQ179" s="50"/>
      <c r="NMR179" s="50"/>
      <c r="NMS179" s="50"/>
      <c r="NMT179" s="50"/>
      <c r="NMU179" s="50"/>
      <c r="NMV179" s="50"/>
      <c r="NMW179" s="50"/>
      <c r="NMX179" s="50"/>
      <c r="NMY179" s="50"/>
      <c r="NMZ179" s="50"/>
      <c r="NNA179" s="50"/>
      <c r="NNB179" s="50"/>
      <c r="NNC179" s="50"/>
      <c r="NND179" s="50"/>
      <c r="NNE179" s="50"/>
      <c r="NNF179" s="50"/>
      <c r="NNG179" s="50"/>
      <c r="NNH179" s="50"/>
      <c r="NNI179" s="50"/>
      <c r="NNJ179" s="50"/>
      <c r="NNK179" s="50"/>
      <c r="NNL179" s="50"/>
      <c r="NNM179" s="50"/>
      <c r="NNN179" s="50"/>
      <c r="NNO179" s="50"/>
      <c r="NNP179" s="50"/>
      <c r="NNQ179" s="50"/>
      <c r="NNR179" s="50"/>
      <c r="NNS179" s="50"/>
      <c r="NNT179" s="50"/>
      <c r="NNU179" s="50"/>
      <c r="NNV179" s="50"/>
      <c r="NNW179" s="50"/>
      <c r="NNX179" s="50"/>
      <c r="NNY179" s="50"/>
      <c r="NNZ179" s="50"/>
      <c r="NOA179" s="50"/>
      <c r="NOB179" s="50"/>
      <c r="NOC179" s="50"/>
      <c r="NOD179" s="50"/>
      <c r="NOE179" s="50"/>
      <c r="NOF179" s="50"/>
      <c r="NOG179" s="50"/>
      <c r="NOH179" s="50"/>
      <c r="NOI179" s="50"/>
      <c r="NOJ179" s="50"/>
      <c r="NOK179" s="50"/>
      <c r="NOL179" s="50"/>
      <c r="NOM179" s="50"/>
      <c r="NON179" s="50"/>
      <c r="NOO179" s="50"/>
      <c r="NOP179" s="50"/>
      <c r="NOQ179" s="50"/>
      <c r="NOR179" s="50"/>
      <c r="NOS179" s="50"/>
      <c r="NOT179" s="50"/>
      <c r="NOU179" s="50"/>
      <c r="NOV179" s="50"/>
      <c r="NOW179" s="50"/>
      <c r="NOX179" s="50"/>
      <c r="NOY179" s="50"/>
      <c r="NOZ179" s="50"/>
      <c r="NPA179" s="50"/>
      <c r="NPB179" s="50"/>
      <c r="NPC179" s="50"/>
      <c r="NPD179" s="50"/>
      <c r="NPE179" s="50"/>
      <c r="NPF179" s="50"/>
      <c r="NPG179" s="50"/>
      <c r="NPH179" s="50"/>
      <c r="NPI179" s="50"/>
      <c r="NPJ179" s="50"/>
      <c r="NPK179" s="50"/>
      <c r="NPL179" s="50"/>
      <c r="NPM179" s="50"/>
      <c r="NPN179" s="50"/>
      <c r="NPO179" s="50"/>
      <c r="NPP179" s="50"/>
      <c r="NPQ179" s="50"/>
      <c r="NPR179" s="50"/>
      <c r="NPS179" s="50"/>
      <c r="NPT179" s="50"/>
      <c r="NPU179" s="50"/>
      <c r="NPV179" s="50"/>
      <c r="NPW179" s="50"/>
      <c r="NPX179" s="50"/>
      <c r="NPY179" s="50"/>
      <c r="NPZ179" s="50"/>
      <c r="NQA179" s="50"/>
      <c r="NQB179" s="50"/>
      <c r="NQC179" s="50"/>
      <c r="NQD179" s="50"/>
      <c r="NQE179" s="50"/>
      <c r="NQF179" s="50"/>
      <c r="NQG179" s="50"/>
      <c r="NQH179" s="50"/>
      <c r="NQI179" s="50"/>
      <c r="NQJ179" s="50"/>
      <c r="NQK179" s="50"/>
      <c r="NQL179" s="50"/>
      <c r="NQM179" s="50"/>
      <c r="NQN179" s="50"/>
      <c r="NQO179" s="50"/>
      <c r="NQP179" s="50"/>
      <c r="NQQ179" s="50"/>
      <c r="NQR179" s="50"/>
      <c r="NQS179" s="50"/>
      <c r="NQT179" s="50"/>
      <c r="NQU179" s="50"/>
      <c r="NQV179" s="50"/>
      <c r="NQW179" s="50"/>
      <c r="NQX179" s="50"/>
      <c r="NQY179" s="50"/>
      <c r="NQZ179" s="50"/>
      <c r="NRA179" s="50"/>
      <c r="NRB179" s="50"/>
      <c r="NRC179" s="50"/>
      <c r="NRD179" s="50"/>
      <c r="NRE179" s="50"/>
      <c r="NRF179" s="50"/>
      <c r="NRG179" s="50"/>
      <c r="NRH179" s="50"/>
      <c r="NRI179" s="50"/>
      <c r="NRJ179" s="50"/>
      <c r="NRK179" s="50"/>
      <c r="NRL179" s="50"/>
      <c r="NRM179" s="50"/>
      <c r="NRN179" s="50"/>
      <c r="NRO179" s="50"/>
      <c r="NRP179" s="50"/>
      <c r="NRQ179" s="50"/>
      <c r="NRR179" s="50"/>
      <c r="NRS179" s="50"/>
      <c r="NRT179" s="50"/>
      <c r="NRU179" s="50"/>
      <c r="NRV179" s="50"/>
      <c r="NRW179" s="50"/>
      <c r="NRX179" s="50"/>
      <c r="NRY179" s="50"/>
      <c r="NRZ179" s="50"/>
      <c r="NSA179" s="50"/>
      <c r="NSB179" s="50"/>
      <c r="NSC179" s="50"/>
      <c r="NSD179" s="50"/>
      <c r="NSE179" s="50"/>
      <c r="NSF179" s="50"/>
      <c r="NSG179" s="50"/>
      <c r="NSH179" s="50"/>
      <c r="NSI179" s="50"/>
      <c r="NSJ179" s="50"/>
      <c r="NSK179" s="50"/>
      <c r="NSL179" s="50"/>
      <c r="NSM179" s="50"/>
      <c r="NSN179" s="50"/>
      <c r="NSO179" s="50"/>
      <c r="NSP179" s="50"/>
      <c r="NSQ179" s="50"/>
      <c r="NSR179" s="50"/>
      <c r="NSS179" s="50"/>
      <c r="NST179" s="50"/>
      <c r="NSU179" s="50"/>
      <c r="NSV179" s="50"/>
      <c r="NSW179" s="50"/>
      <c r="NSX179" s="50"/>
      <c r="NSY179" s="50"/>
      <c r="NSZ179" s="50"/>
      <c r="NTB179" s="50"/>
      <c r="NTD179" s="50"/>
      <c r="NTE179" s="50"/>
      <c r="NTF179" s="50"/>
      <c r="NTG179" s="50"/>
      <c r="NTH179" s="50"/>
      <c r="NTI179" s="50"/>
      <c r="NTJ179" s="50"/>
      <c r="NTK179" s="50"/>
      <c r="NTP179" s="50"/>
      <c r="NTQ179" s="50"/>
      <c r="NTR179" s="50"/>
      <c r="NTS179" s="50"/>
      <c r="NTT179" s="50"/>
      <c r="NTU179" s="50"/>
      <c r="NTV179" s="50"/>
      <c r="NTW179" s="50"/>
      <c r="NTX179" s="50"/>
      <c r="NTY179" s="50"/>
      <c r="NTZ179" s="50"/>
      <c r="NUA179" s="50"/>
      <c r="NUB179" s="50"/>
      <c r="NUC179" s="50"/>
      <c r="NUD179" s="50"/>
      <c r="NUE179" s="50"/>
      <c r="NUF179" s="50"/>
      <c r="NUG179" s="50"/>
      <c r="NUH179" s="50"/>
      <c r="NUI179" s="50"/>
      <c r="NUJ179" s="50"/>
      <c r="NUK179" s="50"/>
      <c r="NUL179" s="50"/>
      <c r="NUM179" s="50"/>
      <c r="NUN179" s="50"/>
      <c r="NUO179" s="50"/>
      <c r="NUP179" s="50"/>
      <c r="NUQ179" s="50"/>
      <c r="NUR179" s="50"/>
      <c r="NUS179" s="50"/>
      <c r="NUT179" s="50"/>
      <c r="NUU179" s="50"/>
      <c r="NUV179" s="50"/>
      <c r="NUW179" s="50"/>
      <c r="NUX179" s="50"/>
      <c r="NUY179" s="50"/>
      <c r="NUZ179" s="50"/>
      <c r="NVA179" s="50"/>
      <c r="NVB179" s="50"/>
      <c r="NVC179" s="50"/>
      <c r="NVD179" s="50"/>
      <c r="NVE179" s="50"/>
      <c r="NVF179" s="50"/>
      <c r="NVG179" s="50"/>
      <c r="NVH179" s="50"/>
      <c r="NVI179" s="50"/>
      <c r="NVJ179" s="50"/>
      <c r="NVK179" s="50"/>
      <c r="NVL179" s="50"/>
      <c r="NVM179" s="50"/>
      <c r="NVN179" s="50"/>
      <c r="NVO179" s="50"/>
      <c r="NVP179" s="50"/>
      <c r="NVQ179" s="50"/>
      <c r="NVR179" s="50"/>
      <c r="NVS179" s="50"/>
      <c r="NVT179" s="50"/>
      <c r="NVU179" s="50"/>
      <c r="NVV179" s="50"/>
      <c r="NVW179" s="50"/>
      <c r="NVX179" s="50"/>
      <c r="NVY179" s="50"/>
      <c r="NVZ179" s="50"/>
      <c r="NWA179" s="50"/>
      <c r="NWB179" s="50"/>
      <c r="NWC179" s="50"/>
      <c r="NWD179" s="50"/>
      <c r="NWE179" s="50"/>
      <c r="NWF179" s="50"/>
      <c r="NWG179" s="50"/>
      <c r="NWH179" s="50"/>
      <c r="NWI179" s="50"/>
      <c r="NWJ179" s="50"/>
      <c r="NWK179" s="50"/>
      <c r="NWL179" s="50"/>
      <c r="NWM179" s="50"/>
      <c r="NWN179" s="50"/>
      <c r="NWO179" s="50"/>
      <c r="NWP179" s="50"/>
      <c r="NWQ179" s="50"/>
      <c r="NWR179" s="50"/>
      <c r="NWS179" s="50"/>
      <c r="NWT179" s="50"/>
      <c r="NWU179" s="50"/>
      <c r="NWV179" s="50"/>
      <c r="NWW179" s="50"/>
      <c r="NWX179" s="50"/>
      <c r="NWY179" s="50"/>
      <c r="NWZ179" s="50"/>
      <c r="NXA179" s="50"/>
      <c r="NXB179" s="50"/>
      <c r="NXC179" s="50"/>
      <c r="NXD179" s="50"/>
      <c r="NXE179" s="50"/>
      <c r="NXF179" s="50"/>
      <c r="NXG179" s="50"/>
      <c r="NXH179" s="50"/>
      <c r="NXI179" s="50"/>
      <c r="NXJ179" s="50"/>
      <c r="NXK179" s="50"/>
      <c r="NXL179" s="50"/>
      <c r="NXM179" s="50"/>
      <c r="NXN179" s="50"/>
      <c r="NXO179" s="50"/>
      <c r="NXP179" s="50"/>
      <c r="NXQ179" s="50"/>
      <c r="NXR179" s="50"/>
      <c r="NXS179" s="50"/>
      <c r="NXT179" s="50"/>
      <c r="NXU179" s="50"/>
      <c r="NXV179" s="50"/>
      <c r="NXW179" s="50"/>
      <c r="NXX179" s="50"/>
      <c r="NXY179" s="50"/>
      <c r="NXZ179" s="50"/>
      <c r="NYA179" s="50"/>
      <c r="NYB179" s="50"/>
      <c r="NYC179" s="50"/>
      <c r="NYD179" s="50"/>
      <c r="NYE179" s="50"/>
      <c r="NYF179" s="50"/>
      <c r="NYG179" s="50"/>
      <c r="NYH179" s="50"/>
      <c r="NYI179" s="50"/>
      <c r="NYJ179" s="50"/>
      <c r="NYK179" s="50"/>
      <c r="NYL179" s="50"/>
      <c r="NYM179" s="50"/>
      <c r="NYN179" s="50"/>
      <c r="NYO179" s="50"/>
      <c r="NYP179" s="50"/>
      <c r="NYQ179" s="50"/>
      <c r="NYR179" s="50"/>
      <c r="NYS179" s="50"/>
      <c r="NYT179" s="50"/>
      <c r="NYU179" s="50"/>
      <c r="NYV179" s="50"/>
      <c r="NYW179" s="50"/>
      <c r="NYX179" s="50"/>
      <c r="NYY179" s="50"/>
      <c r="NYZ179" s="50"/>
      <c r="NZA179" s="50"/>
      <c r="NZB179" s="50"/>
      <c r="NZC179" s="50"/>
      <c r="NZD179" s="50"/>
      <c r="NZE179" s="50"/>
      <c r="NZF179" s="50"/>
      <c r="NZG179" s="50"/>
      <c r="NZH179" s="50"/>
      <c r="NZI179" s="50"/>
      <c r="NZJ179" s="50"/>
      <c r="NZK179" s="50"/>
      <c r="NZL179" s="50"/>
      <c r="NZM179" s="50"/>
      <c r="NZN179" s="50"/>
      <c r="NZO179" s="50"/>
      <c r="NZP179" s="50"/>
      <c r="NZQ179" s="50"/>
      <c r="NZR179" s="50"/>
      <c r="NZS179" s="50"/>
      <c r="NZT179" s="50"/>
      <c r="NZU179" s="50"/>
      <c r="NZV179" s="50"/>
      <c r="NZW179" s="50"/>
      <c r="NZX179" s="50"/>
      <c r="NZY179" s="50"/>
      <c r="NZZ179" s="50"/>
      <c r="OAA179" s="50"/>
      <c r="OAB179" s="50"/>
      <c r="OAC179" s="50"/>
      <c r="OAD179" s="50"/>
      <c r="OAE179" s="50"/>
      <c r="OAF179" s="50"/>
      <c r="OAG179" s="50"/>
      <c r="OAH179" s="50"/>
      <c r="OAI179" s="50"/>
      <c r="OAJ179" s="50"/>
      <c r="OAK179" s="50"/>
      <c r="OAL179" s="50"/>
      <c r="OAM179" s="50"/>
      <c r="OAN179" s="50"/>
      <c r="OAO179" s="50"/>
      <c r="OAP179" s="50"/>
      <c r="OAQ179" s="50"/>
      <c r="OAR179" s="50"/>
      <c r="OAS179" s="50"/>
      <c r="OAT179" s="50"/>
      <c r="OAU179" s="50"/>
      <c r="OAV179" s="50"/>
      <c r="OAW179" s="50"/>
      <c r="OAX179" s="50"/>
      <c r="OAY179" s="50"/>
      <c r="OAZ179" s="50"/>
      <c r="OBA179" s="50"/>
      <c r="OBB179" s="50"/>
      <c r="OBC179" s="50"/>
      <c r="OBD179" s="50"/>
      <c r="OBE179" s="50"/>
      <c r="OBF179" s="50"/>
      <c r="OBG179" s="50"/>
      <c r="OBH179" s="50"/>
      <c r="OBI179" s="50"/>
      <c r="OBJ179" s="50"/>
      <c r="OBK179" s="50"/>
      <c r="OBL179" s="50"/>
      <c r="OBM179" s="50"/>
      <c r="OBN179" s="50"/>
      <c r="OBO179" s="50"/>
      <c r="OBP179" s="50"/>
      <c r="OBQ179" s="50"/>
      <c r="OBR179" s="50"/>
      <c r="OBS179" s="50"/>
      <c r="OBT179" s="50"/>
      <c r="OBU179" s="50"/>
      <c r="OBV179" s="50"/>
      <c r="OBW179" s="50"/>
      <c r="OBX179" s="50"/>
      <c r="OBY179" s="50"/>
      <c r="OBZ179" s="50"/>
      <c r="OCA179" s="50"/>
      <c r="OCB179" s="50"/>
      <c r="OCC179" s="50"/>
      <c r="OCD179" s="50"/>
      <c r="OCE179" s="50"/>
      <c r="OCF179" s="50"/>
      <c r="OCG179" s="50"/>
      <c r="OCH179" s="50"/>
      <c r="OCI179" s="50"/>
      <c r="OCJ179" s="50"/>
      <c r="OCK179" s="50"/>
      <c r="OCL179" s="50"/>
      <c r="OCM179" s="50"/>
      <c r="OCN179" s="50"/>
      <c r="OCO179" s="50"/>
      <c r="OCP179" s="50"/>
      <c r="OCQ179" s="50"/>
      <c r="OCR179" s="50"/>
      <c r="OCS179" s="50"/>
      <c r="OCT179" s="50"/>
      <c r="OCU179" s="50"/>
      <c r="OCV179" s="50"/>
      <c r="OCX179" s="50"/>
      <c r="OCZ179" s="50"/>
      <c r="ODA179" s="50"/>
      <c r="ODB179" s="50"/>
      <c r="ODC179" s="50"/>
      <c r="ODD179" s="50"/>
      <c r="ODE179" s="50"/>
      <c r="ODF179" s="50"/>
      <c r="ODG179" s="50"/>
      <c r="ODL179" s="50"/>
      <c r="ODM179" s="50"/>
      <c r="ODN179" s="50"/>
      <c r="ODO179" s="50"/>
      <c r="ODP179" s="50"/>
      <c r="ODQ179" s="50"/>
      <c r="ODR179" s="50"/>
      <c r="ODS179" s="50"/>
      <c r="ODT179" s="50"/>
      <c r="ODU179" s="50"/>
      <c r="ODV179" s="50"/>
      <c r="ODW179" s="50"/>
      <c r="ODX179" s="50"/>
      <c r="ODY179" s="50"/>
      <c r="ODZ179" s="50"/>
      <c r="OEA179" s="50"/>
      <c r="OEB179" s="50"/>
      <c r="OEC179" s="50"/>
      <c r="OED179" s="50"/>
      <c r="OEE179" s="50"/>
      <c r="OEF179" s="50"/>
      <c r="OEG179" s="50"/>
      <c r="OEH179" s="50"/>
      <c r="OEI179" s="50"/>
      <c r="OEJ179" s="50"/>
      <c r="OEK179" s="50"/>
      <c r="OEL179" s="50"/>
      <c r="OEM179" s="50"/>
      <c r="OEN179" s="50"/>
      <c r="OEO179" s="50"/>
      <c r="OEP179" s="50"/>
      <c r="OEQ179" s="50"/>
      <c r="OER179" s="50"/>
      <c r="OES179" s="50"/>
      <c r="OET179" s="50"/>
      <c r="OEU179" s="50"/>
      <c r="OEV179" s="50"/>
      <c r="OEW179" s="50"/>
      <c r="OEX179" s="50"/>
      <c r="OEY179" s="50"/>
      <c r="OEZ179" s="50"/>
      <c r="OFA179" s="50"/>
      <c r="OFB179" s="50"/>
      <c r="OFC179" s="50"/>
      <c r="OFD179" s="50"/>
      <c r="OFE179" s="50"/>
      <c r="OFF179" s="50"/>
      <c r="OFG179" s="50"/>
      <c r="OFH179" s="50"/>
      <c r="OFI179" s="50"/>
      <c r="OFJ179" s="50"/>
      <c r="OFK179" s="50"/>
      <c r="OFL179" s="50"/>
      <c r="OFM179" s="50"/>
      <c r="OFN179" s="50"/>
      <c r="OFO179" s="50"/>
      <c r="OFP179" s="50"/>
      <c r="OFQ179" s="50"/>
      <c r="OFR179" s="50"/>
      <c r="OFS179" s="50"/>
      <c r="OFT179" s="50"/>
      <c r="OFU179" s="50"/>
      <c r="OFV179" s="50"/>
      <c r="OFW179" s="50"/>
      <c r="OFX179" s="50"/>
      <c r="OFY179" s="50"/>
      <c r="OFZ179" s="50"/>
      <c r="OGA179" s="50"/>
      <c r="OGB179" s="50"/>
      <c r="OGC179" s="50"/>
      <c r="OGD179" s="50"/>
      <c r="OGE179" s="50"/>
      <c r="OGF179" s="50"/>
      <c r="OGG179" s="50"/>
      <c r="OGH179" s="50"/>
      <c r="OGI179" s="50"/>
      <c r="OGJ179" s="50"/>
      <c r="OGK179" s="50"/>
      <c r="OGL179" s="50"/>
      <c r="OGM179" s="50"/>
      <c r="OGN179" s="50"/>
      <c r="OGO179" s="50"/>
      <c r="OGP179" s="50"/>
      <c r="OGQ179" s="50"/>
      <c r="OGR179" s="50"/>
      <c r="OGS179" s="50"/>
      <c r="OGT179" s="50"/>
      <c r="OGU179" s="50"/>
      <c r="OGV179" s="50"/>
      <c r="OGW179" s="50"/>
      <c r="OGX179" s="50"/>
      <c r="OGY179" s="50"/>
      <c r="OGZ179" s="50"/>
      <c r="OHA179" s="50"/>
      <c r="OHB179" s="50"/>
      <c r="OHC179" s="50"/>
      <c r="OHD179" s="50"/>
      <c r="OHE179" s="50"/>
      <c r="OHF179" s="50"/>
      <c r="OHG179" s="50"/>
      <c r="OHH179" s="50"/>
      <c r="OHI179" s="50"/>
      <c r="OHJ179" s="50"/>
      <c r="OHK179" s="50"/>
      <c r="OHL179" s="50"/>
      <c r="OHM179" s="50"/>
      <c r="OHN179" s="50"/>
      <c r="OHO179" s="50"/>
      <c r="OHP179" s="50"/>
      <c r="OHQ179" s="50"/>
      <c r="OHR179" s="50"/>
      <c r="OHS179" s="50"/>
      <c r="OHT179" s="50"/>
      <c r="OHU179" s="50"/>
      <c r="OHV179" s="50"/>
      <c r="OHW179" s="50"/>
      <c r="OHX179" s="50"/>
      <c r="OHY179" s="50"/>
      <c r="OHZ179" s="50"/>
      <c r="OIA179" s="50"/>
      <c r="OIB179" s="50"/>
      <c r="OIC179" s="50"/>
      <c r="OID179" s="50"/>
      <c r="OIE179" s="50"/>
      <c r="OIF179" s="50"/>
      <c r="OIG179" s="50"/>
      <c r="OIH179" s="50"/>
      <c r="OII179" s="50"/>
      <c r="OIJ179" s="50"/>
      <c r="OIK179" s="50"/>
      <c r="OIL179" s="50"/>
      <c r="OIM179" s="50"/>
      <c r="OIN179" s="50"/>
      <c r="OIO179" s="50"/>
      <c r="OIP179" s="50"/>
      <c r="OIQ179" s="50"/>
      <c r="OIR179" s="50"/>
      <c r="OIS179" s="50"/>
      <c r="OIT179" s="50"/>
      <c r="OIU179" s="50"/>
      <c r="OIV179" s="50"/>
      <c r="OIW179" s="50"/>
      <c r="OIX179" s="50"/>
      <c r="OIY179" s="50"/>
      <c r="OIZ179" s="50"/>
      <c r="OJA179" s="50"/>
      <c r="OJB179" s="50"/>
      <c r="OJC179" s="50"/>
      <c r="OJD179" s="50"/>
      <c r="OJE179" s="50"/>
      <c r="OJF179" s="50"/>
      <c r="OJG179" s="50"/>
      <c r="OJH179" s="50"/>
      <c r="OJI179" s="50"/>
      <c r="OJJ179" s="50"/>
      <c r="OJK179" s="50"/>
      <c r="OJL179" s="50"/>
      <c r="OJM179" s="50"/>
      <c r="OJN179" s="50"/>
      <c r="OJO179" s="50"/>
      <c r="OJP179" s="50"/>
      <c r="OJQ179" s="50"/>
      <c r="OJR179" s="50"/>
      <c r="OJS179" s="50"/>
      <c r="OJT179" s="50"/>
      <c r="OJU179" s="50"/>
      <c r="OJV179" s="50"/>
      <c r="OJW179" s="50"/>
      <c r="OJX179" s="50"/>
      <c r="OJY179" s="50"/>
      <c r="OJZ179" s="50"/>
      <c r="OKA179" s="50"/>
      <c r="OKB179" s="50"/>
      <c r="OKC179" s="50"/>
      <c r="OKD179" s="50"/>
      <c r="OKE179" s="50"/>
      <c r="OKF179" s="50"/>
      <c r="OKG179" s="50"/>
      <c r="OKH179" s="50"/>
      <c r="OKI179" s="50"/>
      <c r="OKJ179" s="50"/>
      <c r="OKK179" s="50"/>
      <c r="OKL179" s="50"/>
      <c r="OKM179" s="50"/>
      <c r="OKN179" s="50"/>
      <c r="OKO179" s="50"/>
      <c r="OKP179" s="50"/>
      <c r="OKQ179" s="50"/>
      <c r="OKR179" s="50"/>
      <c r="OKS179" s="50"/>
      <c r="OKT179" s="50"/>
      <c r="OKU179" s="50"/>
      <c r="OKV179" s="50"/>
      <c r="OKW179" s="50"/>
      <c r="OKX179" s="50"/>
      <c r="OKY179" s="50"/>
      <c r="OKZ179" s="50"/>
      <c r="OLA179" s="50"/>
      <c r="OLB179" s="50"/>
      <c r="OLC179" s="50"/>
      <c r="OLD179" s="50"/>
      <c r="OLE179" s="50"/>
      <c r="OLF179" s="50"/>
      <c r="OLG179" s="50"/>
      <c r="OLH179" s="50"/>
      <c r="OLI179" s="50"/>
      <c r="OLJ179" s="50"/>
      <c r="OLK179" s="50"/>
      <c r="OLL179" s="50"/>
      <c r="OLM179" s="50"/>
      <c r="OLN179" s="50"/>
      <c r="OLO179" s="50"/>
      <c r="OLP179" s="50"/>
      <c r="OLQ179" s="50"/>
      <c r="OLR179" s="50"/>
      <c r="OLS179" s="50"/>
      <c r="OLT179" s="50"/>
      <c r="OLU179" s="50"/>
      <c r="OLV179" s="50"/>
      <c r="OLW179" s="50"/>
      <c r="OLX179" s="50"/>
      <c r="OLY179" s="50"/>
      <c r="OLZ179" s="50"/>
      <c r="OMA179" s="50"/>
      <c r="OMB179" s="50"/>
      <c r="OMC179" s="50"/>
      <c r="OMD179" s="50"/>
      <c r="OME179" s="50"/>
      <c r="OMF179" s="50"/>
      <c r="OMG179" s="50"/>
      <c r="OMH179" s="50"/>
      <c r="OMI179" s="50"/>
      <c r="OMJ179" s="50"/>
      <c r="OMK179" s="50"/>
      <c r="OML179" s="50"/>
      <c r="OMM179" s="50"/>
      <c r="OMN179" s="50"/>
      <c r="OMO179" s="50"/>
      <c r="OMP179" s="50"/>
      <c r="OMQ179" s="50"/>
      <c r="OMR179" s="50"/>
      <c r="OMT179" s="50"/>
      <c r="OMV179" s="50"/>
      <c r="OMW179" s="50"/>
      <c r="OMX179" s="50"/>
      <c r="OMY179" s="50"/>
      <c r="OMZ179" s="50"/>
      <c r="ONA179" s="50"/>
      <c r="ONB179" s="50"/>
      <c r="ONC179" s="50"/>
      <c r="ONH179" s="50"/>
      <c r="ONI179" s="50"/>
      <c r="ONJ179" s="50"/>
      <c r="ONK179" s="50"/>
      <c r="ONL179" s="50"/>
      <c r="ONM179" s="50"/>
      <c r="ONN179" s="50"/>
      <c r="ONO179" s="50"/>
      <c r="ONP179" s="50"/>
      <c r="ONQ179" s="50"/>
      <c r="ONR179" s="50"/>
      <c r="ONS179" s="50"/>
      <c r="ONT179" s="50"/>
      <c r="ONU179" s="50"/>
      <c r="ONV179" s="50"/>
      <c r="ONW179" s="50"/>
      <c r="ONX179" s="50"/>
      <c r="ONY179" s="50"/>
      <c r="ONZ179" s="50"/>
      <c r="OOA179" s="50"/>
      <c r="OOB179" s="50"/>
      <c r="OOC179" s="50"/>
      <c r="OOD179" s="50"/>
      <c r="OOE179" s="50"/>
      <c r="OOF179" s="50"/>
      <c r="OOG179" s="50"/>
      <c r="OOH179" s="50"/>
      <c r="OOI179" s="50"/>
      <c r="OOJ179" s="50"/>
      <c r="OOK179" s="50"/>
      <c r="OOL179" s="50"/>
      <c r="OOM179" s="50"/>
      <c r="OON179" s="50"/>
      <c r="OOO179" s="50"/>
      <c r="OOP179" s="50"/>
      <c r="OOQ179" s="50"/>
      <c r="OOR179" s="50"/>
      <c r="OOS179" s="50"/>
      <c r="OOT179" s="50"/>
      <c r="OOU179" s="50"/>
      <c r="OOV179" s="50"/>
      <c r="OOW179" s="50"/>
      <c r="OOX179" s="50"/>
      <c r="OOY179" s="50"/>
      <c r="OOZ179" s="50"/>
      <c r="OPA179" s="50"/>
      <c r="OPB179" s="50"/>
      <c r="OPC179" s="50"/>
      <c r="OPD179" s="50"/>
      <c r="OPE179" s="50"/>
      <c r="OPF179" s="50"/>
      <c r="OPG179" s="50"/>
      <c r="OPH179" s="50"/>
      <c r="OPI179" s="50"/>
      <c r="OPJ179" s="50"/>
      <c r="OPK179" s="50"/>
      <c r="OPL179" s="50"/>
      <c r="OPM179" s="50"/>
      <c r="OPN179" s="50"/>
      <c r="OPO179" s="50"/>
      <c r="OPP179" s="50"/>
      <c r="OPQ179" s="50"/>
      <c r="OPR179" s="50"/>
      <c r="OPS179" s="50"/>
      <c r="OPT179" s="50"/>
      <c r="OPU179" s="50"/>
      <c r="OPV179" s="50"/>
      <c r="OPW179" s="50"/>
      <c r="OPX179" s="50"/>
      <c r="OPY179" s="50"/>
      <c r="OPZ179" s="50"/>
      <c r="OQA179" s="50"/>
      <c r="OQB179" s="50"/>
      <c r="OQC179" s="50"/>
      <c r="OQD179" s="50"/>
      <c r="OQE179" s="50"/>
      <c r="OQF179" s="50"/>
      <c r="OQG179" s="50"/>
      <c r="OQH179" s="50"/>
      <c r="OQI179" s="50"/>
      <c r="OQJ179" s="50"/>
      <c r="OQK179" s="50"/>
      <c r="OQL179" s="50"/>
      <c r="OQM179" s="50"/>
      <c r="OQN179" s="50"/>
      <c r="OQO179" s="50"/>
      <c r="OQP179" s="50"/>
      <c r="OQQ179" s="50"/>
      <c r="OQR179" s="50"/>
      <c r="OQS179" s="50"/>
      <c r="OQT179" s="50"/>
      <c r="OQU179" s="50"/>
      <c r="OQV179" s="50"/>
      <c r="OQW179" s="50"/>
      <c r="OQX179" s="50"/>
      <c r="OQY179" s="50"/>
      <c r="OQZ179" s="50"/>
      <c r="ORA179" s="50"/>
      <c r="ORB179" s="50"/>
      <c r="ORC179" s="50"/>
      <c r="ORD179" s="50"/>
      <c r="ORE179" s="50"/>
      <c r="ORF179" s="50"/>
      <c r="ORG179" s="50"/>
      <c r="ORH179" s="50"/>
      <c r="ORI179" s="50"/>
      <c r="ORJ179" s="50"/>
      <c r="ORK179" s="50"/>
      <c r="ORL179" s="50"/>
      <c r="ORM179" s="50"/>
      <c r="ORN179" s="50"/>
      <c r="ORO179" s="50"/>
      <c r="ORP179" s="50"/>
      <c r="ORQ179" s="50"/>
      <c r="ORR179" s="50"/>
      <c r="ORS179" s="50"/>
      <c r="ORT179" s="50"/>
      <c r="ORU179" s="50"/>
      <c r="ORV179" s="50"/>
      <c r="ORW179" s="50"/>
      <c r="ORX179" s="50"/>
      <c r="ORY179" s="50"/>
      <c r="ORZ179" s="50"/>
      <c r="OSA179" s="50"/>
      <c r="OSB179" s="50"/>
      <c r="OSC179" s="50"/>
      <c r="OSD179" s="50"/>
      <c r="OSE179" s="50"/>
      <c r="OSF179" s="50"/>
      <c r="OSG179" s="50"/>
      <c r="OSH179" s="50"/>
      <c r="OSI179" s="50"/>
      <c r="OSJ179" s="50"/>
      <c r="OSK179" s="50"/>
      <c r="OSL179" s="50"/>
      <c r="OSM179" s="50"/>
      <c r="OSN179" s="50"/>
      <c r="OSO179" s="50"/>
      <c r="OSP179" s="50"/>
      <c r="OSQ179" s="50"/>
      <c r="OSR179" s="50"/>
      <c r="OSS179" s="50"/>
      <c r="OST179" s="50"/>
      <c r="OSU179" s="50"/>
      <c r="OSV179" s="50"/>
      <c r="OSW179" s="50"/>
      <c r="OSX179" s="50"/>
      <c r="OSY179" s="50"/>
      <c r="OSZ179" s="50"/>
      <c r="OTA179" s="50"/>
      <c r="OTB179" s="50"/>
      <c r="OTC179" s="50"/>
      <c r="OTD179" s="50"/>
      <c r="OTE179" s="50"/>
      <c r="OTF179" s="50"/>
      <c r="OTG179" s="50"/>
      <c r="OTH179" s="50"/>
      <c r="OTI179" s="50"/>
      <c r="OTJ179" s="50"/>
      <c r="OTK179" s="50"/>
      <c r="OTL179" s="50"/>
      <c r="OTM179" s="50"/>
      <c r="OTN179" s="50"/>
      <c r="OTO179" s="50"/>
      <c r="OTP179" s="50"/>
      <c r="OTQ179" s="50"/>
      <c r="OTR179" s="50"/>
      <c r="OTS179" s="50"/>
      <c r="OTT179" s="50"/>
      <c r="OTU179" s="50"/>
      <c r="OTV179" s="50"/>
      <c r="OTW179" s="50"/>
      <c r="OTX179" s="50"/>
      <c r="OTY179" s="50"/>
      <c r="OTZ179" s="50"/>
      <c r="OUA179" s="50"/>
      <c r="OUB179" s="50"/>
      <c r="OUC179" s="50"/>
      <c r="OUD179" s="50"/>
      <c r="OUE179" s="50"/>
      <c r="OUF179" s="50"/>
      <c r="OUG179" s="50"/>
      <c r="OUH179" s="50"/>
      <c r="OUI179" s="50"/>
      <c r="OUJ179" s="50"/>
      <c r="OUK179" s="50"/>
      <c r="OUL179" s="50"/>
      <c r="OUM179" s="50"/>
      <c r="OUN179" s="50"/>
      <c r="OUO179" s="50"/>
      <c r="OUP179" s="50"/>
      <c r="OUQ179" s="50"/>
      <c r="OUR179" s="50"/>
      <c r="OUS179" s="50"/>
      <c r="OUT179" s="50"/>
      <c r="OUU179" s="50"/>
      <c r="OUV179" s="50"/>
      <c r="OUW179" s="50"/>
      <c r="OUX179" s="50"/>
      <c r="OUY179" s="50"/>
      <c r="OUZ179" s="50"/>
      <c r="OVA179" s="50"/>
      <c r="OVB179" s="50"/>
      <c r="OVC179" s="50"/>
      <c r="OVD179" s="50"/>
      <c r="OVE179" s="50"/>
      <c r="OVF179" s="50"/>
      <c r="OVG179" s="50"/>
      <c r="OVH179" s="50"/>
      <c r="OVI179" s="50"/>
      <c r="OVJ179" s="50"/>
      <c r="OVK179" s="50"/>
      <c r="OVL179" s="50"/>
      <c r="OVM179" s="50"/>
      <c r="OVN179" s="50"/>
      <c r="OVO179" s="50"/>
      <c r="OVP179" s="50"/>
      <c r="OVQ179" s="50"/>
      <c r="OVR179" s="50"/>
      <c r="OVS179" s="50"/>
      <c r="OVT179" s="50"/>
      <c r="OVU179" s="50"/>
      <c r="OVV179" s="50"/>
      <c r="OVW179" s="50"/>
      <c r="OVX179" s="50"/>
      <c r="OVY179" s="50"/>
      <c r="OVZ179" s="50"/>
      <c r="OWA179" s="50"/>
      <c r="OWB179" s="50"/>
      <c r="OWC179" s="50"/>
      <c r="OWD179" s="50"/>
      <c r="OWE179" s="50"/>
      <c r="OWF179" s="50"/>
      <c r="OWG179" s="50"/>
      <c r="OWH179" s="50"/>
      <c r="OWI179" s="50"/>
      <c r="OWJ179" s="50"/>
      <c r="OWK179" s="50"/>
      <c r="OWL179" s="50"/>
      <c r="OWM179" s="50"/>
      <c r="OWN179" s="50"/>
      <c r="OWP179" s="50"/>
      <c r="OWR179" s="50"/>
      <c r="OWS179" s="50"/>
      <c r="OWT179" s="50"/>
      <c r="OWU179" s="50"/>
      <c r="OWV179" s="50"/>
      <c r="OWW179" s="50"/>
      <c r="OWX179" s="50"/>
      <c r="OWY179" s="50"/>
      <c r="OXD179" s="50"/>
      <c r="OXE179" s="50"/>
      <c r="OXF179" s="50"/>
      <c r="OXG179" s="50"/>
      <c r="OXH179" s="50"/>
      <c r="OXI179" s="50"/>
      <c r="OXJ179" s="50"/>
      <c r="OXK179" s="50"/>
      <c r="OXL179" s="50"/>
      <c r="OXM179" s="50"/>
      <c r="OXN179" s="50"/>
      <c r="OXO179" s="50"/>
      <c r="OXP179" s="50"/>
      <c r="OXQ179" s="50"/>
      <c r="OXR179" s="50"/>
      <c r="OXS179" s="50"/>
      <c r="OXT179" s="50"/>
      <c r="OXU179" s="50"/>
      <c r="OXV179" s="50"/>
      <c r="OXW179" s="50"/>
      <c r="OXX179" s="50"/>
      <c r="OXY179" s="50"/>
      <c r="OXZ179" s="50"/>
      <c r="OYA179" s="50"/>
      <c r="OYB179" s="50"/>
      <c r="OYC179" s="50"/>
      <c r="OYD179" s="50"/>
      <c r="OYE179" s="50"/>
      <c r="OYF179" s="50"/>
      <c r="OYG179" s="50"/>
      <c r="OYH179" s="50"/>
      <c r="OYI179" s="50"/>
      <c r="OYJ179" s="50"/>
      <c r="OYK179" s="50"/>
      <c r="OYL179" s="50"/>
      <c r="OYM179" s="50"/>
      <c r="OYN179" s="50"/>
      <c r="OYO179" s="50"/>
      <c r="OYP179" s="50"/>
      <c r="OYQ179" s="50"/>
      <c r="OYR179" s="50"/>
      <c r="OYS179" s="50"/>
      <c r="OYT179" s="50"/>
      <c r="OYU179" s="50"/>
      <c r="OYV179" s="50"/>
      <c r="OYW179" s="50"/>
      <c r="OYX179" s="50"/>
      <c r="OYY179" s="50"/>
      <c r="OYZ179" s="50"/>
      <c r="OZA179" s="50"/>
      <c r="OZB179" s="50"/>
      <c r="OZC179" s="50"/>
      <c r="OZD179" s="50"/>
      <c r="OZE179" s="50"/>
      <c r="OZF179" s="50"/>
      <c r="OZG179" s="50"/>
      <c r="OZH179" s="50"/>
      <c r="OZI179" s="50"/>
      <c r="OZJ179" s="50"/>
      <c r="OZK179" s="50"/>
      <c r="OZL179" s="50"/>
      <c r="OZM179" s="50"/>
      <c r="OZN179" s="50"/>
      <c r="OZO179" s="50"/>
      <c r="OZP179" s="50"/>
      <c r="OZQ179" s="50"/>
      <c r="OZR179" s="50"/>
      <c r="OZS179" s="50"/>
      <c r="OZT179" s="50"/>
      <c r="OZU179" s="50"/>
      <c r="OZV179" s="50"/>
      <c r="OZW179" s="50"/>
      <c r="OZX179" s="50"/>
      <c r="OZY179" s="50"/>
      <c r="OZZ179" s="50"/>
      <c r="PAA179" s="50"/>
      <c r="PAB179" s="50"/>
      <c r="PAC179" s="50"/>
      <c r="PAD179" s="50"/>
      <c r="PAE179" s="50"/>
      <c r="PAF179" s="50"/>
      <c r="PAG179" s="50"/>
      <c r="PAH179" s="50"/>
      <c r="PAI179" s="50"/>
      <c r="PAJ179" s="50"/>
      <c r="PAK179" s="50"/>
      <c r="PAL179" s="50"/>
      <c r="PAM179" s="50"/>
      <c r="PAN179" s="50"/>
      <c r="PAO179" s="50"/>
      <c r="PAP179" s="50"/>
      <c r="PAQ179" s="50"/>
      <c r="PAR179" s="50"/>
      <c r="PAS179" s="50"/>
      <c r="PAT179" s="50"/>
      <c r="PAU179" s="50"/>
      <c r="PAV179" s="50"/>
      <c r="PAW179" s="50"/>
      <c r="PAX179" s="50"/>
      <c r="PAY179" s="50"/>
      <c r="PAZ179" s="50"/>
      <c r="PBA179" s="50"/>
      <c r="PBB179" s="50"/>
      <c r="PBC179" s="50"/>
      <c r="PBD179" s="50"/>
      <c r="PBE179" s="50"/>
      <c r="PBF179" s="50"/>
      <c r="PBG179" s="50"/>
      <c r="PBH179" s="50"/>
      <c r="PBI179" s="50"/>
      <c r="PBJ179" s="50"/>
      <c r="PBK179" s="50"/>
      <c r="PBL179" s="50"/>
      <c r="PBM179" s="50"/>
      <c r="PBN179" s="50"/>
      <c r="PBO179" s="50"/>
      <c r="PBP179" s="50"/>
      <c r="PBQ179" s="50"/>
      <c r="PBR179" s="50"/>
      <c r="PBS179" s="50"/>
      <c r="PBT179" s="50"/>
      <c r="PBU179" s="50"/>
      <c r="PBV179" s="50"/>
      <c r="PBW179" s="50"/>
      <c r="PBX179" s="50"/>
      <c r="PBY179" s="50"/>
      <c r="PBZ179" s="50"/>
      <c r="PCA179" s="50"/>
      <c r="PCB179" s="50"/>
      <c r="PCC179" s="50"/>
      <c r="PCD179" s="50"/>
      <c r="PCE179" s="50"/>
      <c r="PCF179" s="50"/>
      <c r="PCG179" s="50"/>
      <c r="PCH179" s="50"/>
      <c r="PCI179" s="50"/>
      <c r="PCJ179" s="50"/>
      <c r="PCK179" s="50"/>
      <c r="PCL179" s="50"/>
      <c r="PCM179" s="50"/>
      <c r="PCN179" s="50"/>
      <c r="PCO179" s="50"/>
      <c r="PCP179" s="50"/>
      <c r="PCQ179" s="50"/>
      <c r="PCR179" s="50"/>
      <c r="PCS179" s="50"/>
      <c r="PCT179" s="50"/>
      <c r="PCU179" s="50"/>
      <c r="PCV179" s="50"/>
      <c r="PCW179" s="50"/>
      <c r="PCX179" s="50"/>
      <c r="PCY179" s="50"/>
      <c r="PCZ179" s="50"/>
      <c r="PDA179" s="50"/>
      <c r="PDB179" s="50"/>
      <c r="PDC179" s="50"/>
      <c r="PDD179" s="50"/>
      <c r="PDE179" s="50"/>
      <c r="PDF179" s="50"/>
      <c r="PDG179" s="50"/>
      <c r="PDH179" s="50"/>
      <c r="PDI179" s="50"/>
      <c r="PDJ179" s="50"/>
      <c r="PDK179" s="50"/>
      <c r="PDL179" s="50"/>
      <c r="PDM179" s="50"/>
      <c r="PDN179" s="50"/>
      <c r="PDO179" s="50"/>
      <c r="PDP179" s="50"/>
      <c r="PDQ179" s="50"/>
      <c r="PDR179" s="50"/>
      <c r="PDS179" s="50"/>
      <c r="PDT179" s="50"/>
      <c r="PDU179" s="50"/>
      <c r="PDV179" s="50"/>
      <c r="PDW179" s="50"/>
      <c r="PDX179" s="50"/>
      <c r="PDY179" s="50"/>
      <c r="PDZ179" s="50"/>
      <c r="PEA179" s="50"/>
      <c r="PEB179" s="50"/>
      <c r="PEC179" s="50"/>
      <c r="PED179" s="50"/>
      <c r="PEE179" s="50"/>
      <c r="PEF179" s="50"/>
      <c r="PEG179" s="50"/>
      <c r="PEH179" s="50"/>
      <c r="PEI179" s="50"/>
      <c r="PEJ179" s="50"/>
      <c r="PEK179" s="50"/>
      <c r="PEL179" s="50"/>
      <c r="PEM179" s="50"/>
      <c r="PEN179" s="50"/>
      <c r="PEO179" s="50"/>
      <c r="PEP179" s="50"/>
      <c r="PEQ179" s="50"/>
      <c r="PER179" s="50"/>
      <c r="PES179" s="50"/>
      <c r="PET179" s="50"/>
      <c r="PEU179" s="50"/>
      <c r="PEV179" s="50"/>
      <c r="PEW179" s="50"/>
      <c r="PEX179" s="50"/>
      <c r="PEY179" s="50"/>
      <c r="PEZ179" s="50"/>
      <c r="PFA179" s="50"/>
      <c r="PFB179" s="50"/>
      <c r="PFC179" s="50"/>
      <c r="PFD179" s="50"/>
      <c r="PFE179" s="50"/>
      <c r="PFF179" s="50"/>
      <c r="PFG179" s="50"/>
      <c r="PFH179" s="50"/>
      <c r="PFI179" s="50"/>
      <c r="PFJ179" s="50"/>
      <c r="PFK179" s="50"/>
      <c r="PFL179" s="50"/>
      <c r="PFM179" s="50"/>
      <c r="PFN179" s="50"/>
      <c r="PFO179" s="50"/>
      <c r="PFP179" s="50"/>
      <c r="PFQ179" s="50"/>
      <c r="PFR179" s="50"/>
      <c r="PFS179" s="50"/>
      <c r="PFT179" s="50"/>
      <c r="PFU179" s="50"/>
      <c r="PFV179" s="50"/>
      <c r="PFW179" s="50"/>
      <c r="PFX179" s="50"/>
      <c r="PFY179" s="50"/>
      <c r="PFZ179" s="50"/>
      <c r="PGA179" s="50"/>
      <c r="PGB179" s="50"/>
      <c r="PGC179" s="50"/>
      <c r="PGD179" s="50"/>
      <c r="PGE179" s="50"/>
      <c r="PGF179" s="50"/>
      <c r="PGG179" s="50"/>
      <c r="PGH179" s="50"/>
      <c r="PGI179" s="50"/>
      <c r="PGJ179" s="50"/>
      <c r="PGL179" s="50"/>
      <c r="PGN179" s="50"/>
      <c r="PGO179" s="50"/>
      <c r="PGP179" s="50"/>
      <c r="PGQ179" s="50"/>
      <c r="PGR179" s="50"/>
      <c r="PGS179" s="50"/>
      <c r="PGT179" s="50"/>
      <c r="PGU179" s="50"/>
      <c r="PGZ179" s="50"/>
      <c r="PHA179" s="50"/>
      <c r="PHB179" s="50"/>
      <c r="PHC179" s="50"/>
      <c r="PHD179" s="50"/>
      <c r="PHE179" s="50"/>
      <c r="PHF179" s="50"/>
      <c r="PHG179" s="50"/>
      <c r="PHH179" s="50"/>
      <c r="PHI179" s="50"/>
      <c r="PHJ179" s="50"/>
      <c r="PHK179" s="50"/>
      <c r="PHL179" s="50"/>
      <c r="PHM179" s="50"/>
      <c r="PHN179" s="50"/>
      <c r="PHO179" s="50"/>
      <c r="PHP179" s="50"/>
      <c r="PHQ179" s="50"/>
      <c r="PHR179" s="50"/>
      <c r="PHS179" s="50"/>
      <c r="PHT179" s="50"/>
      <c r="PHU179" s="50"/>
      <c r="PHV179" s="50"/>
      <c r="PHW179" s="50"/>
      <c r="PHX179" s="50"/>
      <c r="PHY179" s="50"/>
      <c r="PHZ179" s="50"/>
      <c r="PIA179" s="50"/>
      <c r="PIB179" s="50"/>
      <c r="PIC179" s="50"/>
      <c r="PID179" s="50"/>
      <c r="PIE179" s="50"/>
      <c r="PIF179" s="50"/>
      <c r="PIG179" s="50"/>
      <c r="PIH179" s="50"/>
      <c r="PII179" s="50"/>
      <c r="PIJ179" s="50"/>
      <c r="PIK179" s="50"/>
      <c r="PIL179" s="50"/>
      <c r="PIM179" s="50"/>
      <c r="PIN179" s="50"/>
      <c r="PIO179" s="50"/>
      <c r="PIP179" s="50"/>
      <c r="PIQ179" s="50"/>
      <c r="PIR179" s="50"/>
      <c r="PIS179" s="50"/>
      <c r="PIT179" s="50"/>
      <c r="PIU179" s="50"/>
      <c r="PIV179" s="50"/>
      <c r="PIW179" s="50"/>
      <c r="PIX179" s="50"/>
      <c r="PIY179" s="50"/>
      <c r="PIZ179" s="50"/>
      <c r="PJA179" s="50"/>
      <c r="PJB179" s="50"/>
      <c r="PJC179" s="50"/>
      <c r="PJD179" s="50"/>
      <c r="PJE179" s="50"/>
      <c r="PJF179" s="50"/>
      <c r="PJG179" s="50"/>
      <c r="PJH179" s="50"/>
      <c r="PJI179" s="50"/>
      <c r="PJJ179" s="50"/>
      <c r="PJK179" s="50"/>
      <c r="PJL179" s="50"/>
      <c r="PJM179" s="50"/>
      <c r="PJN179" s="50"/>
      <c r="PJO179" s="50"/>
      <c r="PJP179" s="50"/>
      <c r="PJQ179" s="50"/>
      <c r="PJR179" s="50"/>
      <c r="PJS179" s="50"/>
      <c r="PJT179" s="50"/>
      <c r="PJU179" s="50"/>
      <c r="PJV179" s="50"/>
      <c r="PJW179" s="50"/>
      <c r="PJX179" s="50"/>
      <c r="PJY179" s="50"/>
      <c r="PJZ179" s="50"/>
      <c r="PKA179" s="50"/>
      <c r="PKB179" s="50"/>
      <c r="PKC179" s="50"/>
      <c r="PKD179" s="50"/>
      <c r="PKE179" s="50"/>
      <c r="PKF179" s="50"/>
      <c r="PKG179" s="50"/>
      <c r="PKH179" s="50"/>
      <c r="PKI179" s="50"/>
      <c r="PKJ179" s="50"/>
      <c r="PKK179" s="50"/>
      <c r="PKL179" s="50"/>
      <c r="PKM179" s="50"/>
      <c r="PKN179" s="50"/>
      <c r="PKO179" s="50"/>
      <c r="PKP179" s="50"/>
      <c r="PKQ179" s="50"/>
      <c r="PKR179" s="50"/>
      <c r="PKS179" s="50"/>
      <c r="PKT179" s="50"/>
      <c r="PKU179" s="50"/>
      <c r="PKV179" s="50"/>
      <c r="PKW179" s="50"/>
      <c r="PKX179" s="50"/>
      <c r="PKY179" s="50"/>
      <c r="PKZ179" s="50"/>
      <c r="PLA179" s="50"/>
      <c r="PLB179" s="50"/>
      <c r="PLC179" s="50"/>
      <c r="PLD179" s="50"/>
      <c r="PLE179" s="50"/>
      <c r="PLF179" s="50"/>
      <c r="PLG179" s="50"/>
      <c r="PLH179" s="50"/>
      <c r="PLI179" s="50"/>
      <c r="PLJ179" s="50"/>
      <c r="PLK179" s="50"/>
      <c r="PLL179" s="50"/>
      <c r="PLM179" s="50"/>
      <c r="PLN179" s="50"/>
      <c r="PLO179" s="50"/>
      <c r="PLP179" s="50"/>
      <c r="PLQ179" s="50"/>
      <c r="PLR179" s="50"/>
      <c r="PLS179" s="50"/>
      <c r="PLT179" s="50"/>
      <c r="PLU179" s="50"/>
      <c r="PLV179" s="50"/>
      <c r="PLW179" s="50"/>
      <c r="PLX179" s="50"/>
      <c r="PLY179" s="50"/>
      <c r="PLZ179" s="50"/>
      <c r="PMA179" s="50"/>
      <c r="PMB179" s="50"/>
      <c r="PMC179" s="50"/>
      <c r="PMD179" s="50"/>
      <c r="PME179" s="50"/>
      <c r="PMF179" s="50"/>
      <c r="PMG179" s="50"/>
      <c r="PMH179" s="50"/>
      <c r="PMI179" s="50"/>
      <c r="PMJ179" s="50"/>
      <c r="PMK179" s="50"/>
      <c r="PML179" s="50"/>
      <c r="PMM179" s="50"/>
      <c r="PMN179" s="50"/>
      <c r="PMO179" s="50"/>
      <c r="PMP179" s="50"/>
      <c r="PMQ179" s="50"/>
      <c r="PMR179" s="50"/>
      <c r="PMS179" s="50"/>
      <c r="PMT179" s="50"/>
      <c r="PMU179" s="50"/>
      <c r="PMV179" s="50"/>
      <c r="PMW179" s="50"/>
      <c r="PMX179" s="50"/>
      <c r="PMY179" s="50"/>
      <c r="PMZ179" s="50"/>
      <c r="PNA179" s="50"/>
      <c r="PNB179" s="50"/>
      <c r="PNC179" s="50"/>
      <c r="PND179" s="50"/>
      <c r="PNE179" s="50"/>
      <c r="PNF179" s="50"/>
      <c r="PNG179" s="50"/>
      <c r="PNH179" s="50"/>
      <c r="PNI179" s="50"/>
      <c r="PNJ179" s="50"/>
      <c r="PNK179" s="50"/>
      <c r="PNL179" s="50"/>
      <c r="PNM179" s="50"/>
      <c r="PNN179" s="50"/>
      <c r="PNO179" s="50"/>
      <c r="PNP179" s="50"/>
      <c r="PNQ179" s="50"/>
      <c r="PNR179" s="50"/>
      <c r="PNS179" s="50"/>
      <c r="PNT179" s="50"/>
      <c r="PNU179" s="50"/>
      <c r="PNV179" s="50"/>
      <c r="PNW179" s="50"/>
      <c r="PNX179" s="50"/>
      <c r="PNY179" s="50"/>
      <c r="PNZ179" s="50"/>
      <c r="POA179" s="50"/>
      <c r="POB179" s="50"/>
      <c r="POC179" s="50"/>
      <c r="POD179" s="50"/>
      <c r="POE179" s="50"/>
      <c r="POF179" s="50"/>
      <c r="POG179" s="50"/>
      <c r="POH179" s="50"/>
      <c r="POI179" s="50"/>
      <c r="POJ179" s="50"/>
      <c r="POK179" s="50"/>
      <c r="POL179" s="50"/>
      <c r="POM179" s="50"/>
      <c r="PON179" s="50"/>
      <c r="POO179" s="50"/>
      <c r="POP179" s="50"/>
      <c r="POQ179" s="50"/>
      <c r="POR179" s="50"/>
      <c r="POS179" s="50"/>
      <c r="POT179" s="50"/>
      <c r="POU179" s="50"/>
      <c r="POV179" s="50"/>
      <c r="POW179" s="50"/>
      <c r="POX179" s="50"/>
      <c r="POY179" s="50"/>
      <c r="POZ179" s="50"/>
      <c r="PPA179" s="50"/>
      <c r="PPB179" s="50"/>
      <c r="PPC179" s="50"/>
      <c r="PPD179" s="50"/>
      <c r="PPE179" s="50"/>
      <c r="PPF179" s="50"/>
      <c r="PPG179" s="50"/>
      <c r="PPH179" s="50"/>
      <c r="PPI179" s="50"/>
      <c r="PPJ179" s="50"/>
      <c r="PPK179" s="50"/>
      <c r="PPL179" s="50"/>
      <c r="PPM179" s="50"/>
      <c r="PPN179" s="50"/>
      <c r="PPO179" s="50"/>
      <c r="PPP179" s="50"/>
      <c r="PPQ179" s="50"/>
      <c r="PPR179" s="50"/>
      <c r="PPS179" s="50"/>
      <c r="PPT179" s="50"/>
      <c r="PPU179" s="50"/>
      <c r="PPV179" s="50"/>
      <c r="PPW179" s="50"/>
      <c r="PPX179" s="50"/>
      <c r="PPY179" s="50"/>
      <c r="PPZ179" s="50"/>
      <c r="PQA179" s="50"/>
      <c r="PQB179" s="50"/>
      <c r="PQC179" s="50"/>
      <c r="PQD179" s="50"/>
      <c r="PQE179" s="50"/>
      <c r="PQF179" s="50"/>
      <c r="PQH179" s="50"/>
      <c r="PQJ179" s="50"/>
      <c r="PQK179" s="50"/>
      <c r="PQL179" s="50"/>
      <c r="PQM179" s="50"/>
      <c r="PQN179" s="50"/>
      <c r="PQO179" s="50"/>
      <c r="PQP179" s="50"/>
      <c r="PQQ179" s="50"/>
      <c r="PQV179" s="50"/>
      <c r="PQW179" s="50"/>
      <c r="PQX179" s="50"/>
      <c r="PQY179" s="50"/>
      <c r="PQZ179" s="50"/>
      <c r="PRA179" s="50"/>
      <c r="PRB179" s="50"/>
      <c r="PRC179" s="50"/>
      <c r="PRD179" s="50"/>
      <c r="PRE179" s="50"/>
      <c r="PRF179" s="50"/>
      <c r="PRG179" s="50"/>
      <c r="PRH179" s="50"/>
      <c r="PRI179" s="50"/>
      <c r="PRJ179" s="50"/>
      <c r="PRK179" s="50"/>
      <c r="PRL179" s="50"/>
      <c r="PRM179" s="50"/>
      <c r="PRN179" s="50"/>
      <c r="PRO179" s="50"/>
      <c r="PRP179" s="50"/>
      <c r="PRQ179" s="50"/>
      <c r="PRR179" s="50"/>
      <c r="PRS179" s="50"/>
      <c r="PRT179" s="50"/>
      <c r="PRU179" s="50"/>
      <c r="PRV179" s="50"/>
      <c r="PRW179" s="50"/>
      <c r="PRX179" s="50"/>
      <c r="PRY179" s="50"/>
      <c r="PRZ179" s="50"/>
      <c r="PSA179" s="50"/>
      <c r="PSB179" s="50"/>
      <c r="PSC179" s="50"/>
      <c r="PSD179" s="50"/>
      <c r="PSE179" s="50"/>
      <c r="PSF179" s="50"/>
      <c r="PSG179" s="50"/>
      <c r="PSH179" s="50"/>
      <c r="PSI179" s="50"/>
      <c r="PSJ179" s="50"/>
      <c r="PSK179" s="50"/>
      <c r="PSL179" s="50"/>
      <c r="PSM179" s="50"/>
      <c r="PSN179" s="50"/>
      <c r="PSO179" s="50"/>
      <c r="PSP179" s="50"/>
      <c r="PSQ179" s="50"/>
      <c r="PSR179" s="50"/>
      <c r="PSS179" s="50"/>
      <c r="PST179" s="50"/>
      <c r="PSU179" s="50"/>
      <c r="PSV179" s="50"/>
      <c r="PSW179" s="50"/>
      <c r="PSX179" s="50"/>
      <c r="PSY179" s="50"/>
      <c r="PSZ179" s="50"/>
      <c r="PTA179" s="50"/>
      <c r="PTB179" s="50"/>
      <c r="PTC179" s="50"/>
      <c r="PTD179" s="50"/>
      <c r="PTE179" s="50"/>
      <c r="PTF179" s="50"/>
      <c r="PTG179" s="50"/>
      <c r="PTH179" s="50"/>
      <c r="PTI179" s="50"/>
      <c r="PTJ179" s="50"/>
      <c r="PTK179" s="50"/>
      <c r="PTL179" s="50"/>
      <c r="PTM179" s="50"/>
      <c r="PTN179" s="50"/>
      <c r="PTO179" s="50"/>
      <c r="PTP179" s="50"/>
      <c r="PTQ179" s="50"/>
      <c r="PTR179" s="50"/>
      <c r="PTS179" s="50"/>
      <c r="PTT179" s="50"/>
      <c r="PTU179" s="50"/>
      <c r="PTV179" s="50"/>
      <c r="PTW179" s="50"/>
      <c r="PTX179" s="50"/>
      <c r="PTY179" s="50"/>
      <c r="PTZ179" s="50"/>
      <c r="PUA179" s="50"/>
      <c r="PUB179" s="50"/>
      <c r="PUC179" s="50"/>
      <c r="PUD179" s="50"/>
      <c r="PUE179" s="50"/>
      <c r="PUF179" s="50"/>
      <c r="PUG179" s="50"/>
      <c r="PUH179" s="50"/>
      <c r="PUI179" s="50"/>
      <c r="PUJ179" s="50"/>
      <c r="PUK179" s="50"/>
      <c r="PUL179" s="50"/>
      <c r="PUM179" s="50"/>
      <c r="PUN179" s="50"/>
      <c r="PUO179" s="50"/>
      <c r="PUP179" s="50"/>
      <c r="PUQ179" s="50"/>
      <c r="PUR179" s="50"/>
      <c r="PUS179" s="50"/>
      <c r="PUT179" s="50"/>
      <c r="PUU179" s="50"/>
      <c r="PUV179" s="50"/>
      <c r="PUW179" s="50"/>
      <c r="PUX179" s="50"/>
      <c r="PUY179" s="50"/>
      <c r="PUZ179" s="50"/>
      <c r="PVA179" s="50"/>
      <c r="PVB179" s="50"/>
      <c r="PVC179" s="50"/>
      <c r="PVD179" s="50"/>
      <c r="PVE179" s="50"/>
      <c r="PVF179" s="50"/>
      <c r="PVG179" s="50"/>
      <c r="PVH179" s="50"/>
      <c r="PVI179" s="50"/>
      <c r="PVJ179" s="50"/>
      <c r="PVK179" s="50"/>
      <c r="PVL179" s="50"/>
      <c r="PVM179" s="50"/>
      <c r="PVN179" s="50"/>
      <c r="PVO179" s="50"/>
      <c r="PVP179" s="50"/>
      <c r="PVQ179" s="50"/>
      <c r="PVR179" s="50"/>
      <c r="PVS179" s="50"/>
      <c r="PVT179" s="50"/>
      <c r="PVU179" s="50"/>
      <c r="PVV179" s="50"/>
      <c r="PVW179" s="50"/>
      <c r="PVX179" s="50"/>
      <c r="PVY179" s="50"/>
      <c r="PVZ179" s="50"/>
      <c r="PWA179" s="50"/>
      <c r="PWB179" s="50"/>
      <c r="PWC179" s="50"/>
      <c r="PWD179" s="50"/>
      <c r="PWE179" s="50"/>
      <c r="PWF179" s="50"/>
      <c r="PWG179" s="50"/>
      <c r="PWH179" s="50"/>
      <c r="PWI179" s="50"/>
      <c r="PWJ179" s="50"/>
      <c r="PWK179" s="50"/>
      <c r="PWL179" s="50"/>
      <c r="PWM179" s="50"/>
      <c r="PWN179" s="50"/>
      <c r="PWO179" s="50"/>
      <c r="PWP179" s="50"/>
      <c r="PWQ179" s="50"/>
      <c r="PWR179" s="50"/>
      <c r="PWS179" s="50"/>
      <c r="PWT179" s="50"/>
      <c r="PWU179" s="50"/>
      <c r="PWV179" s="50"/>
      <c r="PWW179" s="50"/>
      <c r="PWX179" s="50"/>
      <c r="PWY179" s="50"/>
      <c r="PWZ179" s="50"/>
      <c r="PXA179" s="50"/>
      <c r="PXB179" s="50"/>
      <c r="PXC179" s="50"/>
      <c r="PXD179" s="50"/>
      <c r="PXE179" s="50"/>
      <c r="PXF179" s="50"/>
      <c r="PXG179" s="50"/>
      <c r="PXH179" s="50"/>
      <c r="PXI179" s="50"/>
      <c r="PXJ179" s="50"/>
      <c r="PXK179" s="50"/>
      <c r="PXL179" s="50"/>
      <c r="PXM179" s="50"/>
      <c r="PXN179" s="50"/>
      <c r="PXO179" s="50"/>
      <c r="PXP179" s="50"/>
      <c r="PXQ179" s="50"/>
      <c r="PXR179" s="50"/>
      <c r="PXS179" s="50"/>
      <c r="PXT179" s="50"/>
      <c r="PXU179" s="50"/>
      <c r="PXV179" s="50"/>
      <c r="PXW179" s="50"/>
      <c r="PXX179" s="50"/>
      <c r="PXY179" s="50"/>
      <c r="PXZ179" s="50"/>
      <c r="PYA179" s="50"/>
      <c r="PYB179" s="50"/>
      <c r="PYC179" s="50"/>
      <c r="PYD179" s="50"/>
      <c r="PYE179" s="50"/>
      <c r="PYF179" s="50"/>
      <c r="PYG179" s="50"/>
      <c r="PYH179" s="50"/>
      <c r="PYI179" s="50"/>
      <c r="PYJ179" s="50"/>
      <c r="PYK179" s="50"/>
      <c r="PYL179" s="50"/>
      <c r="PYM179" s="50"/>
      <c r="PYN179" s="50"/>
      <c r="PYO179" s="50"/>
      <c r="PYP179" s="50"/>
      <c r="PYQ179" s="50"/>
      <c r="PYR179" s="50"/>
      <c r="PYS179" s="50"/>
      <c r="PYT179" s="50"/>
      <c r="PYU179" s="50"/>
      <c r="PYV179" s="50"/>
      <c r="PYW179" s="50"/>
      <c r="PYX179" s="50"/>
      <c r="PYY179" s="50"/>
      <c r="PYZ179" s="50"/>
      <c r="PZA179" s="50"/>
      <c r="PZB179" s="50"/>
      <c r="PZC179" s="50"/>
      <c r="PZD179" s="50"/>
      <c r="PZE179" s="50"/>
      <c r="PZF179" s="50"/>
      <c r="PZG179" s="50"/>
      <c r="PZH179" s="50"/>
      <c r="PZI179" s="50"/>
      <c r="PZJ179" s="50"/>
      <c r="PZK179" s="50"/>
      <c r="PZL179" s="50"/>
      <c r="PZM179" s="50"/>
      <c r="PZN179" s="50"/>
      <c r="PZO179" s="50"/>
      <c r="PZP179" s="50"/>
      <c r="PZQ179" s="50"/>
      <c r="PZR179" s="50"/>
      <c r="PZS179" s="50"/>
      <c r="PZT179" s="50"/>
      <c r="PZU179" s="50"/>
      <c r="PZV179" s="50"/>
      <c r="PZW179" s="50"/>
      <c r="PZX179" s="50"/>
      <c r="PZY179" s="50"/>
      <c r="PZZ179" s="50"/>
      <c r="QAA179" s="50"/>
      <c r="QAB179" s="50"/>
      <c r="QAD179" s="50"/>
      <c r="QAF179" s="50"/>
      <c r="QAG179" s="50"/>
      <c r="QAH179" s="50"/>
      <c r="QAI179" s="50"/>
      <c r="QAJ179" s="50"/>
      <c r="QAK179" s="50"/>
      <c r="QAL179" s="50"/>
      <c r="QAM179" s="50"/>
      <c r="QAR179" s="50"/>
      <c r="QAS179" s="50"/>
      <c r="QAT179" s="50"/>
      <c r="QAU179" s="50"/>
      <c r="QAV179" s="50"/>
      <c r="QAW179" s="50"/>
      <c r="QAX179" s="50"/>
      <c r="QAY179" s="50"/>
      <c r="QAZ179" s="50"/>
      <c r="QBA179" s="50"/>
      <c r="QBB179" s="50"/>
      <c r="QBC179" s="50"/>
      <c r="QBD179" s="50"/>
      <c r="QBE179" s="50"/>
      <c r="QBF179" s="50"/>
      <c r="QBG179" s="50"/>
      <c r="QBH179" s="50"/>
      <c r="QBI179" s="50"/>
      <c r="QBJ179" s="50"/>
      <c r="QBK179" s="50"/>
      <c r="QBL179" s="50"/>
      <c r="QBM179" s="50"/>
      <c r="QBN179" s="50"/>
      <c r="QBO179" s="50"/>
      <c r="QBP179" s="50"/>
      <c r="QBQ179" s="50"/>
      <c r="QBR179" s="50"/>
      <c r="QBS179" s="50"/>
      <c r="QBT179" s="50"/>
      <c r="QBU179" s="50"/>
      <c r="QBV179" s="50"/>
      <c r="QBW179" s="50"/>
      <c r="QBX179" s="50"/>
      <c r="QBY179" s="50"/>
      <c r="QBZ179" s="50"/>
      <c r="QCA179" s="50"/>
      <c r="QCB179" s="50"/>
      <c r="QCC179" s="50"/>
      <c r="QCD179" s="50"/>
      <c r="QCE179" s="50"/>
      <c r="QCF179" s="50"/>
      <c r="QCG179" s="50"/>
      <c r="QCH179" s="50"/>
      <c r="QCI179" s="50"/>
      <c r="QCJ179" s="50"/>
      <c r="QCK179" s="50"/>
      <c r="QCL179" s="50"/>
      <c r="QCM179" s="50"/>
      <c r="QCN179" s="50"/>
      <c r="QCO179" s="50"/>
      <c r="QCP179" s="50"/>
      <c r="QCQ179" s="50"/>
      <c r="QCR179" s="50"/>
      <c r="QCS179" s="50"/>
      <c r="QCT179" s="50"/>
      <c r="QCU179" s="50"/>
      <c r="QCV179" s="50"/>
      <c r="QCW179" s="50"/>
      <c r="QCX179" s="50"/>
      <c r="QCY179" s="50"/>
      <c r="QCZ179" s="50"/>
      <c r="QDA179" s="50"/>
      <c r="QDB179" s="50"/>
      <c r="QDC179" s="50"/>
      <c r="QDD179" s="50"/>
      <c r="QDE179" s="50"/>
      <c r="QDF179" s="50"/>
      <c r="QDG179" s="50"/>
      <c r="QDH179" s="50"/>
      <c r="QDI179" s="50"/>
      <c r="QDJ179" s="50"/>
      <c r="QDK179" s="50"/>
      <c r="QDL179" s="50"/>
      <c r="QDM179" s="50"/>
      <c r="QDN179" s="50"/>
      <c r="QDO179" s="50"/>
      <c r="QDP179" s="50"/>
      <c r="QDQ179" s="50"/>
      <c r="QDR179" s="50"/>
      <c r="QDS179" s="50"/>
      <c r="QDT179" s="50"/>
      <c r="QDU179" s="50"/>
      <c r="QDV179" s="50"/>
      <c r="QDW179" s="50"/>
      <c r="QDX179" s="50"/>
      <c r="QDY179" s="50"/>
      <c r="QDZ179" s="50"/>
      <c r="QEA179" s="50"/>
      <c r="QEB179" s="50"/>
      <c r="QEC179" s="50"/>
      <c r="QED179" s="50"/>
      <c r="QEE179" s="50"/>
      <c r="QEF179" s="50"/>
      <c r="QEG179" s="50"/>
      <c r="QEH179" s="50"/>
      <c r="QEI179" s="50"/>
      <c r="QEJ179" s="50"/>
      <c r="QEK179" s="50"/>
      <c r="QEL179" s="50"/>
      <c r="QEM179" s="50"/>
      <c r="QEN179" s="50"/>
      <c r="QEO179" s="50"/>
      <c r="QEP179" s="50"/>
      <c r="QEQ179" s="50"/>
      <c r="QER179" s="50"/>
      <c r="QES179" s="50"/>
      <c r="QET179" s="50"/>
      <c r="QEU179" s="50"/>
      <c r="QEV179" s="50"/>
      <c r="QEW179" s="50"/>
      <c r="QEX179" s="50"/>
      <c r="QEY179" s="50"/>
      <c r="QEZ179" s="50"/>
      <c r="QFA179" s="50"/>
      <c r="QFB179" s="50"/>
      <c r="QFC179" s="50"/>
      <c r="QFD179" s="50"/>
      <c r="QFE179" s="50"/>
      <c r="QFF179" s="50"/>
      <c r="QFG179" s="50"/>
      <c r="QFH179" s="50"/>
      <c r="QFI179" s="50"/>
      <c r="QFJ179" s="50"/>
      <c r="QFK179" s="50"/>
      <c r="QFL179" s="50"/>
      <c r="QFM179" s="50"/>
      <c r="QFN179" s="50"/>
      <c r="QFO179" s="50"/>
      <c r="QFP179" s="50"/>
      <c r="QFQ179" s="50"/>
      <c r="QFR179" s="50"/>
      <c r="QFS179" s="50"/>
      <c r="QFT179" s="50"/>
      <c r="QFU179" s="50"/>
      <c r="QFV179" s="50"/>
      <c r="QFW179" s="50"/>
      <c r="QFX179" s="50"/>
      <c r="QFY179" s="50"/>
      <c r="QFZ179" s="50"/>
      <c r="QGA179" s="50"/>
      <c r="QGB179" s="50"/>
      <c r="QGC179" s="50"/>
      <c r="QGD179" s="50"/>
      <c r="QGE179" s="50"/>
      <c r="QGF179" s="50"/>
      <c r="QGG179" s="50"/>
      <c r="QGH179" s="50"/>
      <c r="QGI179" s="50"/>
      <c r="QGJ179" s="50"/>
      <c r="QGK179" s="50"/>
      <c r="QGL179" s="50"/>
      <c r="QGM179" s="50"/>
      <c r="QGN179" s="50"/>
      <c r="QGO179" s="50"/>
      <c r="QGP179" s="50"/>
      <c r="QGQ179" s="50"/>
      <c r="QGR179" s="50"/>
      <c r="QGS179" s="50"/>
      <c r="QGT179" s="50"/>
      <c r="QGU179" s="50"/>
      <c r="QGV179" s="50"/>
      <c r="QGW179" s="50"/>
      <c r="QGX179" s="50"/>
      <c r="QGY179" s="50"/>
      <c r="QGZ179" s="50"/>
      <c r="QHA179" s="50"/>
      <c r="QHB179" s="50"/>
      <c r="QHC179" s="50"/>
      <c r="QHD179" s="50"/>
      <c r="QHE179" s="50"/>
      <c r="QHF179" s="50"/>
      <c r="QHG179" s="50"/>
      <c r="QHH179" s="50"/>
      <c r="QHI179" s="50"/>
      <c r="QHJ179" s="50"/>
      <c r="QHK179" s="50"/>
      <c r="QHL179" s="50"/>
      <c r="QHM179" s="50"/>
      <c r="QHN179" s="50"/>
      <c r="QHO179" s="50"/>
      <c r="QHP179" s="50"/>
      <c r="QHQ179" s="50"/>
      <c r="QHR179" s="50"/>
      <c r="QHS179" s="50"/>
      <c r="QHT179" s="50"/>
      <c r="QHU179" s="50"/>
      <c r="QHV179" s="50"/>
      <c r="QHW179" s="50"/>
      <c r="QHX179" s="50"/>
      <c r="QHY179" s="50"/>
      <c r="QHZ179" s="50"/>
      <c r="QIA179" s="50"/>
      <c r="QIB179" s="50"/>
      <c r="QIC179" s="50"/>
      <c r="QID179" s="50"/>
      <c r="QIE179" s="50"/>
      <c r="QIF179" s="50"/>
      <c r="QIG179" s="50"/>
      <c r="QIH179" s="50"/>
      <c r="QII179" s="50"/>
      <c r="QIJ179" s="50"/>
      <c r="QIK179" s="50"/>
      <c r="QIL179" s="50"/>
      <c r="QIM179" s="50"/>
      <c r="QIN179" s="50"/>
      <c r="QIO179" s="50"/>
      <c r="QIP179" s="50"/>
      <c r="QIQ179" s="50"/>
      <c r="QIR179" s="50"/>
      <c r="QIS179" s="50"/>
      <c r="QIT179" s="50"/>
      <c r="QIU179" s="50"/>
      <c r="QIV179" s="50"/>
      <c r="QIW179" s="50"/>
      <c r="QIX179" s="50"/>
      <c r="QIY179" s="50"/>
      <c r="QIZ179" s="50"/>
      <c r="QJA179" s="50"/>
      <c r="QJB179" s="50"/>
      <c r="QJC179" s="50"/>
      <c r="QJD179" s="50"/>
      <c r="QJE179" s="50"/>
      <c r="QJF179" s="50"/>
      <c r="QJG179" s="50"/>
      <c r="QJH179" s="50"/>
      <c r="QJI179" s="50"/>
      <c r="QJJ179" s="50"/>
      <c r="QJK179" s="50"/>
      <c r="QJL179" s="50"/>
      <c r="QJM179" s="50"/>
      <c r="QJN179" s="50"/>
      <c r="QJO179" s="50"/>
      <c r="QJP179" s="50"/>
      <c r="QJQ179" s="50"/>
      <c r="QJR179" s="50"/>
      <c r="QJS179" s="50"/>
      <c r="QJT179" s="50"/>
      <c r="QJU179" s="50"/>
      <c r="QJV179" s="50"/>
      <c r="QJW179" s="50"/>
      <c r="QJX179" s="50"/>
      <c r="QJZ179" s="50"/>
      <c r="QKB179" s="50"/>
      <c r="QKC179" s="50"/>
      <c r="QKD179" s="50"/>
      <c r="QKE179" s="50"/>
      <c r="QKF179" s="50"/>
      <c r="QKG179" s="50"/>
      <c r="QKH179" s="50"/>
      <c r="QKI179" s="50"/>
      <c r="QKN179" s="50"/>
      <c r="QKO179" s="50"/>
      <c r="QKP179" s="50"/>
      <c r="QKQ179" s="50"/>
      <c r="QKR179" s="50"/>
      <c r="QKS179" s="50"/>
      <c r="QKT179" s="50"/>
      <c r="QKU179" s="50"/>
      <c r="QKV179" s="50"/>
      <c r="QKW179" s="50"/>
      <c r="QKX179" s="50"/>
      <c r="QKY179" s="50"/>
      <c r="QKZ179" s="50"/>
      <c r="QLA179" s="50"/>
      <c r="QLB179" s="50"/>
      <c r="QLC179" s="50"/>
      <c r="QLD179" s="50"/>
      <c r="QLE179" s="50"/>
      <c r="QLF179" s="50"/>
      <c r="QLG179" s="50"/>
      <c r="QLH179" s="50"/>
      <c r="QLI179" s="50"/>
      <c r="QLJ179" s="50"/>
      <c r="QLK179" s="50"/>
      <c r="QLL179" s="50"/>
      <c r="QLM179" s="50"/>
      <c r="QLN179" s="50"/>
      <c r="QLO179" s="50"/>
      <c r="QLP179" s="50"/>
      <c r="QLQ179" s="50"/>
      <c r="QLR179" s="50"/>
      <c r="QLS179" s="50"/>
      <c r="QLT179" s="50"/>
      <c r="QLU179" s="50"/>
      <c r="QLV179" s="50"/>
      <c r="QLW179" s="50"/>
      <c r="QLX179" s="50"/>
      <c r="QLY179" s="50"/>
      <c r="QLZ179" s="50"/>
      <c r="QMA179" s="50"/>
      <c r="QMB179" s="50"/>
      <c r="QMC179" s="50"/>
      <c r="QMD179" s="50"/>
      <c r="QME179" s="50"/>
      <c r="QMF179" s="50"/>
      <c r="QMG179" s="50"/>
      <c r="QMH179" s="50"/>
      <c r="QMI179" s="50"/>
      <c r="QMJ179" s="50"/>
      <c r="QMK179" s="50"/>
      <c r="QML179" s="50"/>
      <c r="QMM179" s="50"/>
      <c r="QMN179" s="50"/>
      <c r="QMO179" s="50"/>
      <c r="QMP179" s="50"/>
      <c r="QMQ179" s="50"/>
      <c r="QMR179" s="50"/>
      <c r="QMS179" s="50"/>
      <c r="QMT179" s="50"/>
      <c r="QMU179" s="50"/>
      <c r="QMV179" s="50"/>
      <c r="QMW179" s="50"/>
      <c r="QMX179" s="50"/>
      <c r="QMY179" s="50"/>
      <c r="QMZ179" s="50"/>
      <c r="QNA179" s="50"/>
      <c r="QNB179" s="50"/>
      <c r="QNC179" s="50"/>
      <c r="QND179" s="50"/>
      <c r="QNE179" s="50"/>
      <c r="QNF179" s="50"/>
      <c r="QNG179" s="50"/>
      <c r="QNH179" s="50"/>
      <c r="QNI179" s="50"/>
      <c r="QNJ179" s="50"/>
      <c r="QNK179" s="50"/>
      <c r="QNL179" s="50"/>
      <c r="QNM179" s="50"/>
      <c r="QNN179" s="50"/>
      <c r="QNO179" s="50"/>
      <c r="QNP179" s="50"/>
      <c r="QNQ179" s="50"/>
      <c r="QNR179" s="50"/>
      <c r="QNS179" s="50"/>
      <c r="QNT179" s="50"/>
      <c r="QNU179" s="50"/>
      <c r="QNV179" s="50"/>
      <c r="QNW179" s="50"/>
      <c r="QNX179" s="50"/>
      <c r="QNY179" s="50"/>
      <c r="QNZ179" s="50"/>
      <c r="QOA179" s="50"/>
      <c r="QOB179" s="50"/>
      <c r="QOC179" s="50"/>
      <c r="QOD179" s="50"/>
      <c r="QOE179" s="50"/>
      <c r="QOF179" s="50"/>
      <c r="QOG179" s="50"/>
      <c r="QOH179" s="50"/>
      <c r="QOI179" s="50"/>
      <c r="QOJ179" s="50"/>
      <c r="QOK179" s="50"/>
      <c r="QOL179" s="50"/>
      <c r="QOM179" s="50"/>
      <c r="QON179" s="50"/>
      <c r="QOO179" s="50"/>
      <c r="QOP179" s="50"/>
      <c r="QOQ179" s="50"/>
      <c r="QOR179" s="50"/>
      <c r="QOS179" s="50"/>
      <c r="QOT179" s="50"/>
      <c r="QOU179" s="50"/>
      <c r="QOV179" s="50"/>
      <c r="QOW179" s="50"/>
      <c r="QOX179" s="50"/>
      <c r="QOY179" s="50"/>
      <c r="QOZ179" s="50"/>
      <c r="QPA179" s="50"/>
      <c r="QPB179" s="50"/>
      <c r="QPC179" s="50"/>
      <c r="QPD179" s="50"/>
      <c r="QPE179" s="50"/>
      <c r="QPF179" s="50"/>
      <c r="QPG179" s="50"/>
      <c r="QPH179" s="50"/>
      <c r="QPI179" s="50"/>
      <c r="QPJ179" s="50"/>
      <c r="QPK179" s="50"/>
      <c r="QPL179" s="50"/>
      <c r="QPM179" s="50"/>
      <c r="QPN179" s="50"/>
      <c r="QPO179" s="50"/>
      <c r="QPP179" s="50"/>
      <c r="QPQ179" s="50"/>
      <c r="QPR179" s="50"/>
      <c r="QPS179" s="50"/>
      <c r="QPT179" s="50"/>
      <c r="QPU179" s="50"/>
      <c r="QPV179" s="50"/>
      <c r="QPW179" s="50"/>
      <c r="QPX179" s="50"/>
      <c r="QPY179" s="50"/>
      <c r="QPZ179" s="50"/>
      <c r="QQA179" s="50"/>
      <c r="QQB179" s="50"/>
      <c r="QQC179" s="50"/>
      <c r="QQD179" s="50"/>
      <c r="QQE179" s="50"/>
      <c r="QQF179" s="50"/>
      <c r="QQG179" s="50"/>
      <c r="QQH179" s="50"/>
      <c r="QQI179" s="50"/>
      <c r="QQJ179" s="50"/>
      <c r="QQK179" s="50"/>
      <c r="QQL179" s="50"/>
      <c r="QQM179" s="50"/>
      <c r="QQN179" s="50"/>
      <c r="QQO179" s="50"/>
      <c r="QQP179" s="50"/>
      <c r="QQQ179" s="50"/>
      <c r="QQR179" s="50"/>
      <c r="QQS179" s="50"/>
      <c r="QQT179" s="50"/>
      <c r="QQU179" s="50"/>
      <c r="QQV179" s="50"/>
      <c r="QQW179" s="50"/>
      <c r="QQX179" s="50"/>
      <c r="QQY179" s="50"/>
      <c r="QQZ179" s="50"/>
      <c r="QRA179" s="50"/>
      <c r="QRB179" s="50"/>
      <c r="QRC179" s="50"/>
      <c r="QRD179" s="50"/>
      <c r="QRE179" s="50"/>
      <c r="QRF179" s="50"/>
      <c r="QRG179" s="50"/>
      <c r="QRH179" s="50"/>
      <c r="QRI179" s="50"/>
      <c r="QRJ179" s="50"/>
      <c r="QRK179" s="50"/>
      <c r="QRL179" s="50"/>
      <c r="QRM179" s="50"/>
      <c r="QRN179" s="50"/>
      <c r="QRO179" s="50"/>
      <c r="QRP179" s="50"/>
      <c r="QRQ179" s="50"/>
      <c r="QRR179" s="50"/>
      <c r="QRS179" s="50"/>
      <c r="QRT179" s="50"/>
      <c r="QRU179" s="50"/>
      <c r="QRV179" s="50"/>
      <c r="QRW179" s="50"/>
      <c r="QRX179" s="50"/>
      <c r="QRY179" s="50"/>
      <c r="QRZ179" s="50"/>
      <c r="QSA179" s="50"/>
      <c r="QSB179" s="50"/>
      <c r="QSC179" s="50"/>
      <c r="QSD179" s="50"/>
      <c r="QSE179" s="50"/>
      <c r="QSF179" s="50"/>
      <c r="QSG179" s="50"/>
      <c r="QSH179" s="50"/>
      <c r="QSI179" s="50"/>
      <c r="QSJ179" s="50"/>
      <c r="QSK179" s="50"/>
      <c r="QSL179" s="50"/>
      <c r="QSM179" s="50"/>
      <c r="QSN179" s="50"/>
      <c r="QSO179" s="50"/>
      <c r="QSP179" s="50"/>
      <c r="QSQ179" s="50"/>
      <c r="QSR179" s="50"/>
      <c r="QSS179" s="50"/>
      <c r="QST179" s="50"/>
      <c r="QSU179" s="50"/>
      <c r="QSV179" s="50"/>
      <c r="QSW179" s="50"/>
      <c r="QSX179" s="50"/>
      <c r="QSY179" s="50"/>
      <c r="QSZ179" s="50"/>
      <c r="QTA179" s="50"/>
      <c r="QTB179" s="50"/>
      <c r="QTC179" s="50"/>
      <c r="QTD179" s="50"/>
      <c r="QTE179" s="50"/>
      <c r="QTF179" s="50"/>
      <c r="QTG179" s="50"/>
      <c r="QTH179" s="50"/>
      <c r="QTI179" s="50"/>
      <c r="QTJ179" s="50"/>
      <c r="QTK179" s="50"/>
      <c r="QTL179" s="50"/>
      <c r="QTM179" s="50"/>
      <c r="QTN179" s="50"/>
      <c r="QTO179" s="50"/>
      <c r="QTP179" s="50"/>
      <c r="QTQ179" s="50"/>
      <c r="QTR179" s="50"/>
      <c r="QTS179" s="50"/>
      <c r="QTT179" s="50"/>
      <c r="QTV179" s="50"/>
      <c r="QTX179" s="50"/>
      <c r="QTY179" s="50"/>
      <c r="QTZ179" s="50"/>
      <c r="QUA179" s="50"/>
      <c r="QUB179" s="50"/>
      <c r="QUC179" s="50"/>
      <c r="QUD179" s="50"/>
      <c r="QUE179" s="50"/>
      <c r="QUJ179" s="50"/>
      <c r="QUK179" s="50"/>
      <c r="QUL179" s="50"/>
      <c r="QUM179" s="50"/>
      <c r="QUN179" s="50"/>
      <c r="QUO179" s="50"/>
      <c r="QUP179" s="50"/>
      <c r="QUQ179" s="50"/>
      <c r="QUR179" s="50"/>
      <c r="QUS179" s="50"/>
      <c r="QUT179" s="50"/>
      <c r="QUU179" s="50"/>
      <c r="QUV179" s="50"/>
      <c r="QUW179" s="50"/>
      <c r="QUX179" s="50"/>
      <c r="QUY179" s="50"/>
      <c r="QUZ179" s="50"/>
      <c r="QVA179" s="50"/>
      <c r="QVB179" s="50"/>
      <c r="QVC179" s="50"/>
      <c r="QVD179" s="50"/>
      <c r="QVE179" s="50"/>
      <c r="QVF179" s="50"/>
      <c r="QVG179" s="50"/>
      <c r="QVH179" s="50"/>
      <c r="QVI179" s="50"/>
      <c r="QVJ179" s="50"/>
      <c r="QVK179" s="50"/>
      <c r="QVL179" s="50"/>
      <c r="QVM179" s="50"/>
      <c r="QVN179" s="50"/>
      <c r="QVO179" s="50"/>
      <c r="QVP179" s="50"/>
      <c r="QVQ179" s="50"/>
      <c r="QVR179" s="50"/>
      <c r="QVS179" s="50"/>
      <c r="QVT179" s="50"/>
      <c r="QVU179" s="50"/>
      <c r="QVV179" s="50"/>
      <c r="QVW179" s="50"/>
      <c r="QVX179" s="50"/>
      <c r="QVY179" s="50"/>
      <c r="QVZ179" s="50"/>
      <c r="QWA179" s="50"/>
      <c r="QWB179" s="50"/>
      <c r="QWC179" s="50"/>
      <c r="QWD179" s="50"/>
      <c r="QWE179" s="50"/>
      <c r="QWF179" s="50"/>
      <c r="QWG179" s="50"/>
      <c r="QWH179" s="50"/>
      <c r="QWI179" s="50"/>
      <c r="QWJ179" s="50"/>
      <c r="QWK179" s="50"/>
      <c r="QWL179" s="50"/>
      <c r="QWM179" s="50"/>
      <c r="QWN179" s="50"/>
      <c r="QWO179" s="50"/>
      <c r="QWP179" s="50"/>
      <c r="QWQ179" s="50"/>
      <c r="QWR179" s="50"/>
      <c r="QWS179" s="50"/>
      <c r="QWT179" s="50"/>
      <c r="QWU179" s="50"/>
      <c r="QWV179" s="50"/>
      <c r="QWW179" s="50"/>
      <c r="QWX179" s="50"/>
      <c r="QWY179" s="50"/>
      <c r="QWZ179" s="50"/>
      <c r="QXA179" s="50"/>
      <c r="QXB179" s="50"/>
      <c r="QXC179" s="50"/>
      <c r="QXD179" s="50"/>
      <c r="QXE179" s="50"/>
      <c r="QXF179" s="50"/>
      <c r="QXG179" s="50"/>
      <c r="QXH179" s="50"/>
      <c r="QXI179" s="50"/>
      <c r="QXJ179" s="50"/>
      <c r="QXK179" s="50"/>
      <c r="QXL179" s="50"/>
      <c r="QXM179" s="50"/>
      <c r="QXN179" s="50"/>
      <c r="QXO179" s="50"/>
      <c r="QXP179" s="50"/>
      <c r="QXQ179" s="50"/>
      <c r="QXR179" s="50"/>
      <c r="QXS179" s="50"/>
      <c r="QXT179" s="50"/>
      <c r="QXU179" s="50"/>
      <c r="QXV179" s="50"/>
      <c r="QXW179" s="50"/>
      <c r="QXX179" s="50"/>
      <c r="QXY179" s="50"/>
      <c r="QXZ179" s="50"/>
      <c r="QYA179" s="50"/>
      <c r="QYB179" s="50"/>
      <c r="QYC179" s="50"/>
      <c r="QYD179" s="50"/>
      <c r="QYE179" s="50"/>
      <c r="QYF179" s="50"/>
      <c r="QYG179" s="50"/>
      <c r="QYH179" s="50"/>
      <c r="QYI179" s="50"/>
      <c r="QYJ179" s="50"/>
      <c r="QYK179" s="50"/>
      <c r="QYL179" s="50"/>
      <c r="QYM179" s="50"/>
      <c r="QYN179" s="50"/>
      <c r="QYO179" s="50"/>
      <c r="QYP179" s="50"/>
      <c r="QYQ179" s="50"/>
      <c r="QYR179" s="50"/>
      <c r="QYS179" s="50"/>
      <c r="QYT179" s="50"/>
      <c r="QYU179" s="50"/>
      <c r="QYV179" s="50"/>
      <c r="QYW179" s="50"/>
      <c r="QYX179" s="50"/>
      <c r="QYY179" s="50"/>
      <c r="QYZ179" s="50"/>
      <c r="QZA179" s="50"/>
      <c r="QZB179" s="50"/>
      <c r="QZC179" s="50"/>
      <c r="QZD179" s="50"/>
      <c r="QZE179" s="50"/>
      <c r="QZF179" s="50"/>
      <c r="QZG179" s="50"/>
      <c r="QZH179" s="50"/>
      <c r="QZI179" s="50"/>
      <c r="QZJ179" s="50"/>
      <c r="QZK179" s="50"/>
      <c r="QZL179" s="50"/>
      <c r="QZM179" s="50"/>
      <c r="QZN179" s="50"/>
      <c r="QZO179" s="50"/>
      <c r="QZP179" s="50"/>
      <c r="QZQ179" s="50"/>
      <c r="QZR179" s="50"/>
      <c r="QZS179" s="50"/>
      <c r="QZT179" s="50"/>
      <c r="QZU179" s="50"/>
      <c r="QZV179" s="50"/>
      <c r="QZW179" s="50"/>
      <c r="QZX179" s="50"/>
      <c r="QZY179" s="50"/>
      <c r="QZZ179" s="50"/>
      <c r="RAA179" s="50"/>
      <c r="RAB179" s="50"/>
      <c r="RAC179" s="50"/>
      <c r="RAD179" s="50"/>
      <c r="RAE179" s="50"/>
      <c r="RAF179" s="50"/>
      <c r="RAG179" s="50"/>
      <c r="RAH179" s="50"/>
      <c r="RAI179" s="50"/>
      <c r="RAJ179" s="50"/>
      <c r="RAK179" s="50"/>
      <c r="RAL179" s="50"/>
      <c r="RAM179" s="50"/>
      <c r="RAN179" s="50"/>
      <c r="RAO179" s="50"/>
      <c r="RAP179" s="50"/>
      <c r="RAQ179" s="50"/>
      <c r="RAR179" s="50"/>
      <c r="RAS179" s="50"/>
      <c r="RAT179" s="50"/>
      <c r="RAU179" s="50"/>
      <c r="RAV179" s="50"/>
      <c r="RAW179" s="50"/>
      <c r="RAX179" s="50"/>
      <c r="RAY179" s="50"/>
      <c r="RAZ179" s="50"/>
      <c r="RBA179" s="50"/>
      <c r="RBB179" s="50"/>
      <c r="RBC179" s="50"/>
      <c r="RBD179" s="50"/>
      <c r="RBE179" s="50"/>
      <c r="RBF179" s="50"/>
      <c r="RBG179" s="50"/>
      <c r="RBH179" s="50"/>
      <c r="RBI179" s="50"/>
      <c r="RBJ179" s="50"/>
      <c r="RBK179" s="50"/>
      <c r="RBL179" s="50"/>
      <c r="RBM179" s="50"/>
      <c r="RBN179" s="50"/>
      <c r="RBO179" s="50"/>
      <c r="RBP179" s="50"/>
      <c r="RBQ179" s="50"/>
      <c r="RBR179" s="50"/>
      <c r="RBS179" s="50"/>
      <c r="RBT179" s="50"/>
      <c r="RBU179" s="50"/>
      <c r="RBV179" s="50"/>
      <c r="RBW179" s="50"/>
      <c r="RBX179" s="50"/>
      <c r="RBY179" s="50"/>
      <c r="RBZ179" s="50"/>
      <c r="RCA179" s="50"/>
      <c r="RCB179" s="50"/>
      <c r="RCC179" s="50"/>
      <c r="RCD179" s="50"/>
      <c r="RCE179" s="50"/>
      <c r="RCF179" s="50"/>
      <c r="RCG179" s="50"/>
      <c r="RCH179" s="50"/>
      <c r="RCI179" s="50"/>
      <c r="RCJ179" s="50"/>
      <c r="RCK179" s="50"/>
      <c r="RCL179" s="50"/>
      <c r="RCM179" s="50"/>
      <c r="RCN179" s="50"/>
      <c r="RCO179" s="50"/>
      <c r="RCP179" s="50"/>
      <c r="RCQ179" s="50"/>
      <c r="RCR179" s="50"/>
      <c r="RCS179" s="50"/>
      <c r="RCT179" s="50"/>
      <c r="RCU179" s="50"/>
      <c r="RCV179" s="50"/>
      <c r="RCW179" s="50"/>
      <c r="RCX179" s="50"/>
      <c r="RCY179" s="50"/>
      <c r="RCZ179" s="50"/>
      <c r="RDA179" s="50"/>
      <c r="RDB179" s="50"/>
      <c r="RDC179" s="50"/>
      <c r="RDD179" s="50"/>
      <c r="RDE179" s="50"/>
      <c r="RDF179" s="50"/>
      <c r="RDG179" s="50"/>
      <c r="RDH179" s="50"/>
      <c r="RDI179" s="50"/>
      <c r="RDJ179" s="50"/>
      <c r="RDK179" s="50"/>
      <c r="RDL179" s="50"/>
      <c r="RDM179" s="50"/>
      <c r="RDN179" s="50"/>
      <c r="RDO179" s="50"/>
      <c r="RDP179" s="50"/>
      <c r="RDR179" s="50"/>
      <c r="RDT179" s="50"/>
      <c r="RDU179" s="50"/>
      <c r="RDV179" s="50"/>
      <c r="RDW179" s="50"/>
      <c r="RDX179" s="50"/>
      <c r="RDY179" s="50"/>
      <c r="RDZ179" s="50"/>
      <c r="REA179" s="50"/>
      <c r="REF179" s="50"/>
      <c r="REG179" s="50"/>
      <c r="REH179" s="50"/>
      <c r="REI179" s="50"/>
      <c r="REJ179" s="50"/>
      <c r="REK179" s="50"/>
      <c r="REL179" s="50"/>
      <c r="REM179" s="50"/>
      <c r="REN179" s="50"/>
      <c r="REO179" s="50"/>
      <c r="REP179" s="50"/>
      <c r="REQ179" s="50"/>
      <c r="RER179" s="50"/>
      <c r="RES179" s="50"/>
      <c r="RET179" s="50"/>
      <c r="REU179" s="50"/>
      <c r="REV179" s="50"/>
      <c r="REW179" s="50"/>
      <c r="REX179" s="50"/>
      <c r="REY179" s="50"/>
      <c r="REZ179" s="50"/>
      <c r="RFA179" s="50"/>
      <c r="RFB179" s="50"/>
      <c r="RFC179" s="50"/>
      <c r="RFD179" s="50"/>
      <c r="RFE179" s="50"/>
      <c r="RFF179" s="50"/>
      <c r="RFG179" s="50"/>
      <c r="RFH179" s="50"/>
      <c r="RFI179" s="50"/>
      <c r="RFJ179" s="50"/>
      <c r="RFK179" s="50"/>
      <c r="RFL179" s="50"/>
      <c r="RFM179" s="50"/>
      <c r="RFN179" s="50"/>
      <c r="RFO179" s="50"/>
      <c r="RFP179" s="50"/>
      <c r="RFQ179" s="50"/>
      <c r="RFR179" s="50"/>
      <c r="RFS179" s="50"/>
      <c r="RFT179" s="50"/>
      <c r="RFU179" s="50"/>
      <c r="RFV179" s="50"/>
      <c r="RFW179" s="50"/>
      <c r="RFX179" s="50"/>
      <c r="RFY179" s="50"/>
      <c r="RFZ179" s="50"/>
      <c r="RGA179" s="50"/>
      <c r="RGB179" s="50"/>
      <c r="RGC179" s="50"/>
      <c r="RGD179" s="50"/>
      <c r="RGE179" s="50"/>
      <c r="RGF179" s="50"/>
      <c r="RGG179" s="50"/>
      <c r="RGH179" s="50"/>
      <c r="RGI179" s="50"/>
      <c r="RGJ179" s="50"/>
      <c r="RGK179" s="50"/>
      <c r="RGL179" s="50"/>
      <c r="RGM179" s="50"/>
      <c r="RGN179" s="50"/>
      <c r="RGO179" s="50"/>
      <c r="RGP179" s="50"/>
      <c r="RGQ179" s="50"/>
      <c r="RGR179" s="50"/>
      <c r="RGS179" s="50"/>
      <c r="RGT179" s="50"/>
      <c r="RGU179" s="50"/>
      <c r="RGV179" s="50"/>
      <c r="RGW179" s="50"/>
      <c r="RGX179" s="50"/>
      <c r="RGY179" s="50"/>
      <c r="RGZ179" s="50"/>
      <c r="RHA179" s="50"/>
      <c r="RHB179" s="50"/>
      <c r="RHC179" s="50"/>
      <c r="RHD179" s="50"/>
      <c r="RHE179" s="50"/>
      <c r="RHF179" s="50"/>
      <c r="RHG179" s="50"/>
      <c r="RHH179" s="50"/>
      <c r="RHI179" s="50"/>
      <c r="RHJ179" s="50"/>
      <c r="RHK179" s="50"/>
      <c r="RHL179" s="50"/>
      <c r="RHM179" s="50"/>
      <c r="RHN179" s="50"/>
      <c r="RHO179" s="50"/>
      <c r="RHP179" s="50"/>
      <c r="RHQ179" s="50"/>
      <c r="RHR179" s="50"/>
      <c r="RHS179" s="50"/>
      <c r="RHT179" s="50"/>
      <c r="RHU179" s="50"/>
      <c r="RHV179" s="50"/>
      <c r="RHW179" s="50"/>
      <c r="RHX179" s="50"/>
      <c r="RHY179" s="50"/>
      <c r="RHZ179" s="50"/>
      <c r="RIA179" s="50"/>
      <c r="RIB179" s="50"/>
      <c r="RIC179" s="50"/>
      <c r="RID179" s="50"/>
      <c r="RIE179" s="50"/>
      <c r="RIF179" s="50"/>
      <c r="RIG179" s="50"/>
      <c r="RIH179" s="50"/>
      <c r="RII179" s="50"/>
      <c r="RIJ179" s="50"/>
      <c r="RIK179" s="50"/>
      <c r="RIL179" s="50"/>
      <c r="RIM179" s="50"/>
      <c r="RIN179" s="50"/>
      <c r="RIO179" s="50"/>
      <c r="RIP179" s="50"/>
      <c r="RIQ179" s="50"/>
      <c r="RIR179" s="50"/>
      <c r="RIS179" s="50"/>
      <c r="RIT179" s="50"/>
      <c r="RIU179" s="50"/>
      <c r="RIV179" s="50"/>
      <c r="RIW179" s="50"/>
      <c r="RIX179" s="50"/>
      <c r="RIY179" s="50"/>
      <c r="RIZ179" s="50"/>
      <c r="RJA179" s="50"/>
      <c r="RJB179" s="50"/>
      <c r="RJC179" s="50"/>
      <c r="RJD179" s="50"/>
      <c r="RJE179" s="50"/>
      <c r="RJF179" s="50"/>
      <c r="RJG179" s="50"/>
      <c r="RJH179" s="50"/>
      <c r="RJI179" s="50"/>
      <c r="RJJ179" s="50"/>
      <c r="RJK179" s="50"/>
      <c r="RJL179" s="50"/>
      <c r="RJM179" s="50"/>
      <c r="RJN179" s="50"/>
      <c r="RJO179" s="50"/>
      <c r="RJP179" s="50"/>
      <c r="RJQ179" s="50"/>
      <c r="RJR179" s="50"/>
      <c r="RJS179" s="50"/>
      <c r="RJT179" s="50"/>
      <c r="RJU179" s="50"/>
      <c r="RJV179" s="50"/>
      <c r="RJW179" s="50"/>
      <c r="RJX179" s="50"/>
      <c r="RJY179" s="50"/>
      <c r="RJZ179" s="50"/>
      <c r="RKA179" s="50"/>
      <c r="RKB179" s="50"/>
      <c r="RKC179" s="50"/>
      <c r="RKD179" s="50"/>
      <c r="RKE179" s="50"/>
      <c r="RKF179" s="50"/>
      <c r="RKG179" s="50"/>
      <c r="RKH179" s="50"/>
      <c r="RKI179" s="50"/>
      <c r="RKJ179" s="50"/>
      <c r="RKK179" s="50"/>
      <c r="RKL179" s="50"/>
      <c r="RKM179" s="50"/>
      <c r="RKN179" s="50"/>
      <c r="RKO179" s="50"/>
      <c r="RKP179" s="50"/>
      <c r="RKQ179" s="50"/>
      <c r="RKR179" s="50"/>
      <c r="RKS179" s="50"/>
      <c r="RKT179" s="50"/>
      <c r="RKU179" s="50"/>
      <c r="RKV179" s="50"/>
      <c r="RKW179" s="50"/>
      <c r="RKX179" s="50"/>
      <c r="RKY179" s="50"/>
      <c r="RKZ179" s="50"/>
      <c r="RLA179" s="50"/>
      <c r="RLB179" s="50"/>
      <c r="RLC179" s="50"/>
      <c r="RLD179" s="50"/>
      <c r="RLE179" s="50"/>
      <c r="RLF179" s="50"/>
      <c r="RLG179" s="50"/>
      <c r="RLH179" s="50"/>
      <c r="RLI179" s="50"/>
      <c r="RLJ179" s="50"/>
      <c r="RLK179" s="50"/>
      <c r="RLL179" s="50"/>
      <c r="RLM179" s="50"/>
      <c r="RLN179" s="50"/>
      <c r="RLO179" s="50"/>
      <c r="RLP179" s="50"/>
      <c r="RLQ179" s="50"/>
      <c r="RLR179" s="50"/>
      <c r="RLS179" s="50"/>
      <c r="RLT179" s="50"/>
      <c r="RLU179" s="50"/>
      <c r="RLV179" s="50"/>
      <c r="RLW179" s="50"/>
      <c r="RLX179" s="50"/>
      <c r="RLY179" s="50"/>
      <c r="RLZ179" s="50"/>
      <c r="RMA179" s="50"/>
      <c r="RMB179" s="50"/>
      <c r="RMC179" s="50"/>
      <c r="RMD179" s="50"/>
      <c r="RME179" s="50"/>
      <c r="RMF179" s="50"/>
      <c r="RMG179" s="50"/>
      <c r="RMH179" s="50"/>
      <c r="RMI179" s="50"/>
      <c r="RMJ179" s="50"/>
      <c r="RMK179" s="50"/>
      <c r="RML179" s="50"/>
      <c r="RMM179" s="50"/>
      <c r="RMN179" s="50"/>
      <c r="RMO179" s="50"/>
      <c r="RMP179" s="50"/>
      <c r="RMQ179" s="50"/>
      <c r="RMR179" s="50"/>
      <c r="RMS179" s="50"/>
      <c r="RMT179" s="50"/>
      <c r="RMU179" s="50"/>
      <c r="RMV179" s="50"/>
      <c r="RMW179" s="50"/>
      <c r="RMX179" s="50"/>
      <c r="RMY179" s="50"/>
      <c r="RMZ179" s="50"/>
      <c r="RNA179" s="50"/>
      <c r="RNB179" s="50"/>
      <c r="RNC179" s="50"/>
      <c r="RND179" s="50"/>
      <c r="RNE179" s="50"/>
      <c r="RNF179" s="50"/>
      <c r="RNG179" s="50"/>
      <c r="RNH179" s="50"/>
      <c r="RNI179" s="50"/>
      <c r="RNJ179" s="50"/>
      <c r="RNK179" s="50"/>
      <c r="RNL179" s="50"/>
      <c r="RNN179" s="50"/>
      <c r="RNP179" s="50"/>
      <c r="RNQ179" s="50"/>
      <c r="RNR179" s="50"/>
      <c r="RNS179" s="50"/>
      <c r="RNT179" s="50"/>
      <c r="RNU179" s="50"/>
      <c r="RNV179" s="50"/>
      <c r="RNW179" s="50"/>
      <c r="ROB179" s="50"/>
      <c r="ROC179" s="50"/>
      <c r="ROD179" s="50"/>
      <c r="ROE179" s="50"/>
      <c r="ROF179" s="50"/>
      <c r="ROG179" s="50"/>
      <c r="ROH179" s="50"/>
      <c r="ROI179" s="50"/>
      <c r="ROJ179" s="50"/>
      <c r="ROK179" s="50"/>
      <c r="ROL179" s="50"/>
      <c r="ROM179" s="50"/>
      <c r="RON179" s="50"/>
      <c r="ROO179" s="50"/>
      <c r="ROP179" s="50"/>
      <c r="ROQ179" s="50"/>
      <c r="ROR179" s="50"/>
      <c r="ROS179" s="50"/>
      <c r="ROT179" s="50"/>
      <c r="ROU179" s="50"/>
      <c r="ROV179" s="50"/>
      <c r="ROW179" s="50"/>
      <c r="ROX179" s="50"/>
      <c r="ROY179" s="50"/>
      <c r="ROZ179" s="50"/>
      <c r="RPA179" s="50"/>
      <c r="RPB179" s="50"/>
      <c r="RPC179" s="50"/>
      <c r="RPD179" s="50"/>
      <c r="RPE179" s="50"/>
      <c r="RPF179" s="50"/>
      <c r="RPG179" s="50"/>
      <c r="RPH179" s="50"/>
      <c r="RPI179" s="50"/>
      <c r="RPJ179" s="50"/>
      <c r="RPK179" s="50"/>
      <c r="RPL179" s="50"/>
      <c r="RPM179" s="50"/>
      <c r="RPN179" s="50"/>
      <c r="RPO179" s="50"/>
      <c r="RPP179" s="50"/>
      <c r="RPQ179" s="50"/>
      <c r="RPR179" s="50"/>
      <c r="RPS179" s="50"/>
      <c r="RPT179" s="50"/>
      <c r="RPU179" s="50"/>
      <c r="RPV179" s="50"/>
      <c r="RPW179" s="50"/>
      <c r="RPX179" s="50"/>
      <c r="RPY179" s="50"/>
      <c r="RPZ179" s="50"/>
      <c r="RQA179" s="50"/>
      <c r="RQB179" s="50"/>
      <c r="RQC179" s="50"/>
      <c r="RQD179" s="50"/>
      <c r="RQE179" s="50"/>
      <c r="RQF179" s="50"/>
      <c r="RQG179" s="50"/>
      <c r="RQH179" s="50"/>
      <c r="RQI179" s="50"/>
      <c r="RQJ179" s="50"/>
      <c r="RQK179" s="50"/>
      <c r="RQL179" s="50"/>
      <c r="RQM179" s="50"/>
      <c r="RQN179" s="50"/>
      <c r="RQO179" s="50"/>
      <c r="RQP179" s="50"/>
      <c r="RQQ179" s="50"/>
      <c r="RQR179" s="50"/>
      <c r="RQS179" s="50"/>
      <c r="RQT179" s="50"/>
      <c r="RQU179" s="50"/>
      <c r="RQV179" s="50"/>
      <c r="RQW179" s="50"/>
      <c r="RQX179" s="50"/>
      <c r="RQY179" s="50"/>
      <c r="RQZ179" s="50"/>
      <c r="RRA179" s="50"/>
      <c r="RRB179" s="50"/>
      <c r="RRC179" s="50"/>
      <c r="RRD179" s="50"/>
      <c r="RRE179" s="50"/>
      <c r="RRF179" s="50"/>
      <c r="RRG179" s="50"/>
      <c r="RRH179" s="50"/>
      <c r="RRI179" s="50"/>
      <c r="RRJ179" s="50"/>
      <c r="RRK179" s="50"/>
      <c r="RRL179" s="50"/>
      <c r="RRM179" s="50"/>
      <c r="RRN179" s="50"/>
      <c r="RRO179" s="50"/>
      <c r="RRP179" s="50"/>
      <c r="RRQ179" s="50"/>
      <c r="RRR179" s="50"/>
      <c r="RRS179" s="50"/>
      <c r="RRT179" s="50"/>
      <c r="RRU179" s="50"/>
      <c r="RRV179" s="50"/>
      <c r="RRW179" s="50"/>
      <c r="RRX179" s="50"/>
      <c r="RRY179" s="50"/>
      <c r="RRZ179" s="50"/>
      <c r="RSA179" s="50"/>
      <c r="RSB179" s="50"/>
      <c r="RSC179" s="50"/>
      <c r="RSD179" s="50"/>
      <c r="RSE179" s="50"/>
      <c r="RSF179" s="50"/>
      <c r="RSG179" s="50"/>
      <c r="RSH179" s="50"/>
      <c r="RSI179" s="50"/>
      <c r="RSJ179" s="50"/>
      <c r="RSK179" s="50"/>
      <c r="RSL179" s="50"/>
      <c r="RSM179" s="50"/>
      <c r="RSN179" s="50"/>
      <c r="RSO179" s="50"/>
      <c r="RSP179" s="50"/>
      <c r="RSQ179" s="50"/>
      <c r="RSR179" s="50"/>
      <c r="RSS179" s="50"/>
      <c r="RST179" s="50"/>
      <c r="RSU179" s="50"/>
      <c r="RSV179" s="50"/>
      <c r="RSW179" s="50"/>
      <c r="RSX179" s="50"/>
      <c r="RSY179" s="50"/>
      <c r="RSZ179" s="50"/>
      <c r="RTA179" s="50"/>
      <c r="RTB179" s="50"/>
      <c r="RTC179" s="50"/>
      <c r="RTD179" s="50"/>
      <c r="RTE179" s="50"/>
      <c r="RTF179" s="50"/>
      <c r="RTG179" s="50"/>
      <c r="RTH179" s="50"/>
      <c r="RTI179" s="50"/>
      <c r="RTJ179" s="50"/>
      <c r="RTK179" s="50"/>
      <c r="RTL179" s="50"/>
      <c r="RTM179" s="50"/>
      <c r="RTN179" s="50"/>
      <c r="RTO179" s="50"/>
      <c r="RTP179" s="50"/>
      <c r="RTQ179" s="50"/>
      <c r="RTR179" s="50"/>
      <c r="RTS179" s="50"/>
      <c r="RTT179" s="50"/>
      <c r="RTU179" s="50"/>
      <c r="RTV179" s="50"/>
      <c r="RTW179" s="50"/>
      <c r="RTX179" s="50"/>
      <c r="RTY179" s="50"/>
      <c r="RTZ179" s="50"/>
      <c r="RUA179" s="50"/>
      <c r="RUB179" s="50"/>
      <c r="RUC179" s="50"/>
      <c r="RUD179" s="50"/>
      <c r="RUE179" s="50"/>
      <c r="RUF179" s="50"/>
      <c r="RUG179" s="50"/>
      <c r="RUH179" s="50"/>
      <c r="RUI179" s="50"/>
      <c r="RUJ179" s="50"/>
      <c r="RUK179" s="50"/>
      <c r="RUL179" s="50"/>
      <c r="RUM179" s="50"/>
      <c r="RUN179" s="50"/>
      <c r="RUO179" s="50"/>
      <c r="RUP179" s="50"/>
      <c r="RUQ179" s="50"/>
      <c r="RUR179" s="50"/>
      <c r="RUS179" s="50"/>
      <c r="RUT179" s="50"/>
      <c r="RUU179" s="50"/>
      <c r="RUV179" s="50"/>
      <c r="RUW179" s="50"/>
      <c r="RUX179" s="50"/>
      <c r="RUY179" s="50"/>
      <c r="RUZ179" s="50"/>
      <c r="RVA179" s="50"/>
      <c r="RVB179" s="50"/>
      <c r="RVC179" s="50"/>
      <c r="RVD179" s="50"/>
      <c r="RVE179" s="50"/>
      <c r="RVF179" s="50"/>
      <c r="RVG179" s="50"/>
      <c r="RVH179" s="50"/>
      <c r="RVI179" s="50"/>
      <c r="RVJ179" s="50"/>
      <c r="RVK179" s="50"/>
      <c r="RVL179" s="50"/>
      <c r="RVM179" s="50"/>
      <c r="RVN179" s="50"/>
      <c r="RVO179" s="50"/>
      <c r="RVP179" s="50"/>
      <c r="RVQ179" s="50"/>
      <c r="RVR179" s="50"/>
      <c r="RVS179" s="50"/>
      <c r="RVT179" s="50"/>
      <c r="RVU179" s="50"/>
      <c r="RVV179" s="50"/>
      <c r="RVW179" s="50"/>
      <c r="RVX179" s="50"/>
      <c r="RVY179" s="50"/>
      <c r="RVZ179" s="50"/>
      <c r="RWA179" s="50"/>
      <c r="RWB179" s="50"/>
      <c r="RWC179" s="50"/>
      <c r="RWD179" s="50"/>
      <c r="RWE179" s="50"/>
      <c r="RWF179" s="50"/>
      <c r="RWG179" s="50"/>
      <c r="RWH179" s="50"/>
      <c r="RWI179" s="50"/>
      <c r="RWJ179" s="50"/>
      <c r="RWK179" s="50"/>
      <c r="RWL179" s="50"/>
      <c r="RWM179" s="50"/>
      <c r="RWN179" s="50"/>
      <c r="RWO179" s="50"/>
      <c r="RWP179" s="50"/>
      <c r="RWQ179" s="50"/>
      <c r="RWR179" s="50"/>
      <c r="RWS179" s="50"/>
      <c r="RWT179" s="50"/>
      <c r="RWU179" s="50"/>
      <c r="RWV179" s="50"/>
      <c r="RWW179" s="50"/>
      <c r="RWX179" s="50"/>
      <c r="RWY179" s="50"/>
      <c r="RWZ179" s="50"/>
      <c r="RXA179" s="50"/>
      <c r="RXB179" s="50"/>
      <c r="RXC179" s="50"/>
      <c r="RXD179" s="50"/>
      <c r="RXE179" s="50"/>
      <c r="RXF179" s="50"/>
      <c r="RXG179" s="50"/>
      <c r="RXH179" s="50"/>
      <c r="RXJ179" s="50"/>
      <c r="RXL179" s="50"/>
      <c r="RXM179" s="50"/>
      <c r="RXN179" s="50"/>
      <c r="RXO179" s="50"/>
      <c r="RXP179" s="50"/>
      <c r="RXQ179" s="50"/>
      <c r="RXR179" s="50"/>
      <c r="RXS179" s="50"/>
      <c r="RXX179" s="50"/>
      <c r="RXY179" s="50"/>
      <c r="RXZ179" s="50"/>
      <c r="RYA179" s="50"/>
      <c r="RYB179" s="50"/>
      <c r="RYC179" s="50"/>
      <c r="RYD179" s="50"/>
      <c r="RYE179" s="50"/>
      <c r="RYF179" s="50"/>
      <c r="RYG179" s="50"/>
      <c r="RYH179" s="50"/>
      <c r="RYI179" s="50"/>
      <c r="RYJ179" s="50"/>
      <c r="RYK179" s="50"/>
      <c r="RYL179" s="50"/>
      <c r="RYM179" s="50"/>
      <c r="RYN179" s="50"/>
      <c r="RYO179" s="50"/>
      <c r="RYP179" s="50"/>
      <c r="RYQ179" s="50"/>
      <c r="RYR179" s="50"/>
      <c r="RYS179" s="50"/>
      <c r="RYT179" s="50"/>
      <c r="RYU179" s="50"/>
      <c r="RYV179" s="50"/>
      <c r="RYW179" s="50"/>
      <c r="RYX179" s="50"/>
      <c r="RYY179" s="50"/>
      <c r="RYZ179" s="50"/>
      <c r="RZA179" s="50"/>
      <c r="RZB179" s="50"/>
      <c r="RZC179" s="50"/>
      <c r="RZD179" s="50"/>
      <c r="RZE179" s="50"/>
      <c r="RZF179" s="50"/>
      <c r="RZG179" s="50"/>
      <c r="RZH179" s="50"/>
      <c r="RZI179" s="50"/>
      <c r="RZJ179" s="50"/>
      <c r="RZK179" s="50"/>
      <c r="RZL179" s="50"/>
      <c r="RZM179" s="50"/>
      <c r="RZN179" s="50"/>
      <c r="RZO179" s="50"/>
      <c r="RZP179" s="50"/>
      <c r="RZQ179" s="50"/>
      <c r="RZR179" s="50"/>
      <c r="RZS179" s="50"/>
      <c r="RZT179" s="50"/>
      <c r="RZU179" s="50"/>
      <c r="RZV179" s="50"/>
      <c r="RZW179" s="50"/>
      <c r="RZX179" s="50"/>
      <c r="RZY179" s="50"/>
      <c r="RZZ179" s="50"/>
      <c r="SAA179" s="50"/>
      <c r="SAB179" s="50"/>
      <c r="SAC179" s="50"/>
      <c r="SAD179" s="50"/>
      <c r="SAE179" s="50"/>
      <c r="SAF179" s="50"/>
      <c r="SAG179" s="50"/>
      <c r="SAH179" s="50"/>
      <c r="SAI179" s="50"/>
      <c r="SAJ179" s="50"/>
      <c r="SAK179" s="50"/>
      <c r="SAL179" s="50"/>
      <c r="SAM179" s="50"/>
      <c r="SAN179" s="50"/>
      <c r="SAO179" s="50"/>
      <c r="SAP179" s="50"/>
      <c r="SAQ179" s="50"/>
      <c r="SAR179" s="50"/>
      <c r="SAS179" s="50"/>
      <c r="SAT179" s="50"/>
      <c r="SAU179" s="50"/>
      <c r="SAV179" s="50"/>
      <c r="SAW179" s="50"/>
      <c r="SAX179" s="50"/>
      <c r="SAY179" s="50"/>
      <c r="SAZ179" s="50"/>
      <c r="SBA179" s="50"/>
      <c r="SBB179" s="50"/>
      <c r="SBC179" s="50"/>
      <c r="SBD179" s="50"/>
      <c r="SBE179" s="50"/>
      <c r="SBF179" s="50"/>
      <c r="SBG179" s="50"/>
      <c r="SBH179" s="50"/>
      <c r="SBI179" s="50"/>
      <c r="SBJ179" s="50"/>
      <c r="SBK179" s="50"/>
      <c r="SBL179" s="50"/>
      <c r="SBM179" s="50"/>
      <c r="SBN179" s="50"/>
      <c r="SBO179" s="50"/>
      <c r="SBP179" s="50"/>
      <c r="SBQ179" s="50"/>
      <c r="SBR179" s="50"/>
      <c r="SBS179" s="50"/>
      <c r="SBT179" s="50"/>
      <c r="SBU179" s="50"/>
      <c r="SBV179" s="50"/>
      <c r="SBW179" s="50"/>
      <c r="SBX179" s="50"/>
      <c r="SBY179" s="50"/>
      <c r="SBZ179" s="50"/>
      <c r="SCA179" s="50"/>
      <c r="SCB179" s="50"/>
      <c r="SCC179" s="50"/>
      <c r="SCD179" s="50"/>
      <c r="SCE179" s="50"/>
      <c r="SCF179" s="50"/>
      <c r="SCG179" s="50"/>
      <c r="SCH179" s="50"/>
      <c r="SCI179" s="50"/>
      <c r="SCJ179" s="50"/>
      <c r="SCK179" s="50"/>
      <c r="SCL179" s="50"/>
      <c r="SCM179" s="50"/>
      <c r="SCN179" s="50"/>
      <c r="SCO179" s="50"/>
      <c r="SCP179" s="50"/>
      <c r="SCQ179" s="50"/>
      <c r="SCR179" s="50"/>
      <c r="SCS179" s="50"/>
      <c r="SCT179" s="50"/>
      <c r="SCU179" s="50"/>
      <c r="SCV179" s="50"/>
      <c r="SCW179" s="50"/>
      <c r="SCX179" s="50"/>
      <c r="SCY179" s="50"/>
      <c r="SCZ179" s="50"/>
      <c r="SDA179" s="50"/>
      <c r="SDB179" s="50"/>
      <c r="SDC179" s="50"/>
      <c r="SDD179" s="50"/>
      <c r="SDE179" s="50"/>
      <c r="SDF179" s="50"/>
      <c r="SDG179" s="50"/>
      <c r="SDH179" s="50"/>
      <c r="SDI179" s="50"/>
      <c r="SDJ179" s="50"/>
      <c r="SDK179" s="50"/>
      <c r="SDL179" s="50"/>
      <c r="SDM179" s="50"/>
      <c r="SDN179" s="50"/>
      <c r="SDO179" s="50"/>
      <c r="SDP179" s="50"/>
      <c r="SDQ179" s="50"/>
      <c r="SDR179" s="50"/>
      <c r="SDS179" s="50"/>
      <c r="SDT179" s="50"/>
      <c r="SDU179" s="50"/>
      <c r="SDV179" s="50"/>
      <c r="SDW179" s="50"/>
      <c r="SDX179" s="50"/>
      <c r="SDY179" s="50"/>
      <c r="SDZ179" s="50"/>
      <c r="SEA179" s="50"/>
      <c r="SEB179" s="50"/>
      <c r="SEC179" s="50"/>
      <c r="SED179" s="50"/>
      <c r="SEE179" s="50"/>
      <c r="SEF179" s="50"/>
      <c r="SEG179" s="50"/>
      <c r="SEH179" s="50"/>
      <c r="SEI179" s="50"/>
      <c r="SEJ179" s="50"/>
      <c r="SEK179" s="50"/>
      <c r="SEL179" s="50"/>
      <c r="SEM179" s="50"/>
      <c r="SEN179" s="50"/>
      <c r="SEO179" s="50"/>
      <c r="SEP179" s="50"/>
      <c r="SEQ179" s="50"/>
      <c r="SER179" s="50"/>
      <c r="SES179" s="50"/>
      <c r="SET179" s="50"/>
      <c r="SEU179" s="50"/>
      <c r="SEV179" s="50"/>
      <c r="SEW179" s="50"/>
      <c r="SEX179" s="50"/>
      <c r="SEY179" s="50"/>
      <c r="SEZ179" s="50"/>
      <c r="SFA179" s="50"/>
      <c r="SFB179" s="50"/>
      <c r="SFC179" s="50"/>
      <c r="SFD179" s="50"/>
      <c r="SFE179" s="50"/>
      <c r="SFF179" s="50"/>
      <c r="SFG179" s="50"/>
      <c r="SFH179" s="50"/>
      <c r="SFI179" s="50"/>
      <c r="SFJ179" s="50"/>
      <c r="SFK179" s="50"/>
      <c r="SFL179" s="50"/>
      <c r="SFM179" s="50"/>
      <c r="SFN179" s="50"/>
      <c r="SFO179" s="50"/>
      <c r="SFP179" s="50"/>
      <c r="SFQ179" s="50"/>
      <c r="SFR179" s="50"/>
      <c r="SFS179" s="50"/>
      <c r="SFT179" s="50"/>
      <c r="SFU179" s="50"/>
      <c r="SFV179" s="50"/>
      <c r="SFW179" s="50"/>
      <c r="SFX179" s="50"/>
      <c r="SFY179" s="50"/>
      <c r="SFZ179" s="50"/>
      <c r="SGA179" s="50"/>
      <c r="SGB179" s="50"/>
      <c r="SGC179" s="50"/>
      <c r="SGD179" s="50"/>
      <c r="SGE179" s="50"/>
      <c r="SGF179" s="50"/>
      <c r="SGG179" s="50"/>
      <c r="SGH179" s="50"/>
      <c r="SGI179" s="50"/>
      <c r="SGJ179" s="50"/>
      <c r="SGK179" s="50"/>
      <c r="SGL179" s="50"/>
      <c r="SGM179" s="50"/>
      <c r="SGN179" s="50"/>
      <c r="SGO179" s="50"/>
      <c r="SGP179" s="50"/>
      <c r="SGQ179" s="50"/>
      <c r="SGR179" s="50"/>
      <c r="SGS179" s="50"/>
      <c r="SGT179" s="50"/>
      <c r="SGU179" s="50"/>
      <c r="SGV179" s="50"/>
      <c r="SGW179" s="50"/>
      <c r="SGX179" s="50"/>
      <c r="SGY179" s="50"/>
      <c r="SGZ179" s="50"/>
      <c r="SHA179" s="50"/>
      <c r="SHB179" s="50"/>
      <c r="SHC179" s="50"/>
      <c r="SHD179" s="50"/>
      <c r="SHF179" s="50"/>
      <c r="SHH179" s="50"/>
      <c r="SHI179" s="50"/>
      <c r="SHJ179" s="50"/>
      <c r="SHK179" s="50"/>
      <c r="SHL179" s="50"/>
      <c r="SHM179" s="50"/>
      <c r="SHN179" s="50"/>
      <c r="SHO179" s="50"/>
      <c r="SHT179" s="50"/>
      <c r="SHU179" s="50"/>
      <c r="SHV179" s="50"/>
      <c r="SHW179" s="50"/>
      <c r="SHX179" s="50"/>
      <c r="SHY179" s="50"/>
      <c r="SHZ179" s="50"/>
      <c r="SIA179" s="50"/>
      <c r="SIB179" s="50"/>
      <c r="SIC179" s="50"/>
      <c r="SID179" s="50"/>
      <c r="SIE179" s="50"/>
      <c r="SIF179" s="50"/>
      <c r="SIG179" s="50"/>
      <c r="SIH179" s="50"/>
      <c r="SII179" s="50"/>
      <c r="SIJ179" s="50"/>
      <c r="SIK179" s="50"/>
      <c r="SIL179" s="50"/>
      <c r="SIM179" s="50"/>
      <c r="SIN179" s="50"/>
      <c r="SIO179" s="50"/>
      <c r="SIP179" s="50"/>
      <c r="SIQ179" s="50"/>
      <c r="SIR179" s="50"/>
      <c r="SIS179" s="50"/>
      <c r="SIT179" s="50"/>
      <c r="SIU179" s="50"/>
      <c r="SIV179" s="50"/>
      <c r="SIW179" s="50"/>
      <c r="SIX179" s="50"/>
      <c r="SIY179" s="50"/>
      <c r="SIZ179" s="50"/>
      <c r="SJA179" s="50"/>
      <c r="SJB179" s="50"/>
      <c r="SJC179" s="50"/>
      <c r="SJD179" s="50"/>
      <c r="SJE179" s="50"/>
      <c r="SJF179" s="50"/>
      <c r="SJG179" s="50"/>
      <c r="SJH179" s="50"/>
      <c r="SJI179" s="50"/>
      <c r="SJJ179" s="50"/>
      <c r="SJK179" s="50"/>
      <c r="SJL179" s="50"/>
      <c r="SJM179" s="50"/>
      <c r="SJN179" s="50"/>
      <c r="SJO179" s="50"/>
      <c r="SJP179" s="50"/>
      <c r="SJQ179" s="50"/>
      <c r="SJR179" s="50"/>
      <c r="SJS179" s="50"/>
      <c r="SJT179" s="50"/>
      <c r="SJU179" s="50"/>
      <c r="SJV179" s="50"/>
      <c r="SJW179" s="50"/>
      <c r="SJX179" s="50"/>
      <c r="SJY179" s="50"/>
      <c r="SJZ179" s="50"/>
      <c r="SKA179" s="50"/>
      <c r="SKB179" s="50"/>
      <c r="SKC179" s="50"/>
      <c r="SKD179" s="50"/>
      <c r="SKE179" s="50"/>
      <c r="SKF179" s="50"/>
      <c r="SKG179" s="50"/>
      <c r="SKH179" s="50"/>
      <c r="SKI179" s="50"/>
      <c r="SKJ179" s="50"/>
      <c r="SKK179" s="50"/>
      <c r="SKL179" s="50"/>
      <c r="SKM179" s="50"/>
      <c r="SKN179" s="50"/>
      <c r="SKO179" s="50"/>
      <c r="SKP179" s="50"/>
      <c r="SKQ179" s="50"/>
      <c r="SKR179" s="50"/>
      <c r="SKS179" s="50"/>
      <c r="SKT179" s="50"/>
      <c r="SKU179" s="50"/>
      <c r="SKV179" s="50"/>
      <c r="SKW179" s="50"/>
      <c r="SKX179" s="50"/>
      <c r="SKY179" s="50"/>
      <c r="SKZ179" s="50"/>
      <c r="SLA179" s="50"/>
      <c r="SLB179" s="50"/>
      <c r="SLC179" s="50"/>
      <c r="SLD179" s="50"/>
      <c r="SLE179" s="50"/>
      <c r="SLF179" s="50"/>
      <c r="SLG179" s="50"/>
      <c r="SLH179" s="50"/>
      <c r="SLI179" s="50"/>
      <c r="SLJ179" s="50"/>
      <c r="SLK179" s="50"/>
      <c r="SLL179" s="50"/>
      <c r="SLM179" s="50"/>
      <c r="SLN179" s="50"/>
      <c r="SLO179" s="50"/>
      <c r="SLP179" s="50"/>
      <c r="SLQ179" s="50"/>
      <c r="SLR179" s="50"/>
      <c r="SLS179" s="50"/>
      <c r="SLT179" s="50"/>
      <c r="SLU179" s="50"/>
      <c r="SLV179" s="50"/>
      <c r="SLW179" s="50"/>
      <c r="SLX179" s="50"/>
      <c r="SLY179" s="50"/>
      <c r="SLZ179" s="50"/>
      <c r="SMA179" s="50"/>
      <c r="SMB179" s="50"/>
      <c r="SMC179" s="50"/>
      <c r="SMD179" s="50"/>
      <c r="SME179" s="50"/>
      <c r="SMF179" s="50"/>
      <c r="SMG179" s="50"/>
      <c r="SMH179" s="50"/>
      <c r="SMI179" s="50"/>
      <c r="SMJ179" s="50"/>
      <c r="SMK179" s="50"/>
      <c r="SML179" s="50"/>
      <c r="SMM179" s="50"/>
      <c r="SMN179" s="50"/>
      <c r="SMO179" s="50"/>
      <c r="SMP179" s="50"/>
      <c r="SMQ179" s="50"/>
      <c r="SMR179" s="50"/>
      <c r="SMS179" s="50"/>
      <c r="SMT179" s="50"/>
      <c r="SMU179" s="50"/>
      <c r="SMV179" s="50"/>
      <c r="SMW179" s="50"/>
      <c r="SMX179" s="50"/>
      <c r="SMY179" s="50"/>
      <c r="SMZ179" s="50"/>
      <c r="SNA179" s="50"/>
      <c r="SNB179" s="50"/>
      <c r="SNC179" s="50"/>
      <c r="SND179" s="50"/>
      <c r="SNE179" s="50"/>
      <c r="SNF179" s="50"/>
      <c r="SNG179" s="50"/>
      <c r="SNH179" s="50"/>
      <c r="SNI179" s="50"/>
      <c r="SNJ179" s="50"/>
      <c r="SNK179" s="50"/>
      <c r="SNL179" s="50"/>
      <c r="SNM179" s="50"/>
      <c r="SNN179" s="50"/>
      <c r="SNO179" s="50"/>
      <c r="SNP179" s="50"/>
      <c r="SNQ179" s="50"/>
      <c r="SNR179" s="50"/>
      <c r="SNS179" s="50"/>
      <c r="SNT179" s="50"/>
      <c r="SNU179" s="50"/>
      <c r="SNV179" s="50"/>
      <c r="SNW179" s="50"/>
      <c r="SNX179" s="50"/>
      <c r="SNY179" s="50"/>
      <c r="SNZ179" s="50"/>
      <c r="SOA179" s="50"/>
      <c r="SOB179" s="50"/>
      <c r="SOC179" s="50"/>
      <c r="SOD179" s="50"/>
      <c r="SOE179" s="50"/>
      <c r="SOF179" s="50"/>
      <c r="SOG179" s="50"/>
      <c r="SOH179" s="50"/>
      <c r="SOI179" s="50"/>
      <c r="SOJ179" s="50"/>
      <c r="SOK179" s="50"/>
      <c r="SOL179" s="50"/>
      <c r="SOM179" s="50"/>
      <c r="SON179" s="50"/>
      <c r="SOO179" s="50"/>
      <c r="SOP179" s="50"/>
      <c r="SOQ179" s="50"/>
      <c r="SOR179" s="50"/>
      <c r="SOS179" s="50"/>
      <c r="SOT179" s="50"/>
      <c r="SOU179" s="50"/>
      <c r="SOV179" s="50"/>
      <c r="SOW179" s="50"/>
      <c r="SOX179" s="50"/>
      <c r="SOY179" s="50"/>
      <c r="SOZ179" s="50"/>
      <c r="SPA179" s="50"/>
      <c r="SPB179" s="50"/>
      <c r="SPC179" s="50"/>
      <c r="SPD179" s="50"/>
      <c r="SPE179" s="50"/>
      <c r="SPF179" s="50"/>
      <c r="SPG179" s="50"/>
      <c r="SPH179" s="50"/>
      <c r="SPI179" s="50"/>
      <c r="SPJ179" s="50"/>
      <c r="SPK179" s="50"/>
      <c r="SPL179" s="50"/>
      <c r="SPM179" s="50"/>
      <c r="SPN179" s="50"/>
      <c r="SPO179" s="50"/>
      <c r="SPP179" s="50"/>
      <c r="SPQ179" s="50"/>
      <c r="SPR179" s="50"/>
      <c r="SPS179" s="50"/>
      <c r="SPT179" s="50"/>
      <c r="SPU179" s="50"/>
      <c r="SPV179" s="50"/>
      <c r="SPW179" s="50"/>
      <c r="SPX179" s="50"/>
      <c r="SPY179" s="50"/>
      <c r="SPZ179" s="50"/>
      <c r="SQA179" s="50"/>
      <c r="SQB179" s="50"/>
      <c r="SQC179" s="50"/>
      <c r="SQD179" s="50"/>
      <c r="SQE179" s="50"/>
      <c r="SQF179" s="50"/>
      <c r="SQG179" s="50"/>
      <c r="SQH179" s="50"/>
      <c r="SQI179" s="50"/>
      <c r="SQJ179" s="50"/>
      <c r="SQK179" s="50"/>
      <c r="SQL179" s="50"/>
      <c r="SQM179" s="50"/>
      <c r="SQN179" s="50"/>
      <c r="SQO179" s="50"/>
      <c r="SQP179" s="50"/>
      <c r="SQQ179" s="50"/>
      <c r="SQR179" s="50"/>
      <c r="SQS179" s="50"/>
      <c r="SQT179" s="50"/>
      <c r="SQU179" s="50"/>
      <c r="SQV179" s="50"/>
      <c r="SQW179" s="50"/>
      <c r="SQX179" s="50"/>
      <c r="SQY179" s="50"/>
      <c r="SQZ179" s="50"/>
      <c r="SRB179" s="50"/>
      <c r="SRD179" s="50"/>
      <c r="SRE179" s="50"/>
      <c r="SRF179" s="50"/>
      <c r="SRG179" s="50"/>
      <c r="SRH179" s="50"/>
      <c r="SRI179" s="50"/>
      <c r="SRJ179" s="50"/>
      <c r="SRK179" s="50"/>
      <c r="SRP179" s="50"/>
      <c r="SRQ179" s="50"/>
      <c r="SRR179" s="50"/>
      <c r="SRS179" s="50"/>
      <c r="SRT179" s="50"/>
      <c r="SRU179" s="50"/>
      <c r="SRV179" s="50"/>
      <c r="SRW179" s="50"/>
      <c r="SRX179" s="50"/>
      <c r="SRY179" s="50"/>
      <c r="SRZ179" s="50"/>
      <c r="SSA179" s="50"/>
      <c r="SSB179" s="50"/>
      <c r="SSC179" s="50"/>
      <c r="SSD179" s="50"/>
      <c r="SSE179" s="50"/>
      <c r="SSF179" s="50"/>
      <c r="SSG179" s="50"/>
      <c r="SSH179" s="50"/>
      <c r="SSI179" s="50"/>
      <c r="SSJ179" s="50"/>
      <c r="SSK179" s="50"/>
      <c r="SSL179" s="50"/>
      <c r="SSM179" s="50"/>
      <c r="SSN179" s="50"/>
      <c r="SSO179" s="50"/>
      <c r="SSP179" s="50"/>
      <c r="SSQ179" s="50"/>
      <c r="SSR179" s="50"/>
      <c r="SSS179" s="50"/>
      <c r="SST179" s="50"/>
      <c r="SSU179" s="50"/>
      <c r="SSV179" s="50"/>
      <c r="SSW179" s="50"/>
      <c r="SSX179" s="50"/>
      <c r="SSY179" s="50"/>
      <c r="SSZ179" s="50"/>
      <c r="STA179" s="50"/>
      <c r="STB179" s="50"/>
      <c r="STC179" s="50"/>
      <c r="STD179" s="50"/>
      <c r="STE179" s="50"/>
      <c r="STF179" s="50"/>
      <c r="STG179" s="50"/>
      <c r="STH179" s="50"/>
      <c r="STI179" s="50"/>
      <c r="STJ179" s="50"/>
      <c r="STK179" s="50"/>
      <c r="STL179" s="50"/>
      <c r="STM179" s="50"/>
      <c r="STN179" s="50"/>
      <c r="STO179" s="50"/>
      <c r="STP179" s="50"/>
      <c r="STQ179" s="50"/>
      <c r="STR179" s="50"/>
      <c r="STS179" s="50"/>
      <c r="STT179" s="50"/>
      <c r="STU179" s="50"/>
      <c r="STV179" s="50"/>
      <c r="STW179" s="50"/>
      <c r="STX179" s="50"/>
      <c r="STY179" s="50"/>
      <c r="STZ179" s="50"/>
      <c r="SUA179" s="50"/>
      <c r="SUB179" s="50"/>
      <c r="SUC179" s="50"/>
      <c r="SUD179" s="50"/>
      <c r="SUE179" s="50"/>
      <c r="SUF179" s="50"/>
      <c r="SUG179" s="50"/>
      <c r="SUH179" s="50"/>
      <c r="SUI179" s="50"/>
      <c r="SUJ179" s="50"/>
      <c r="SUK179" s="50"/>
      <c r="SUL179" s="50"/>
      <c r="SUM179" s="50"/>
      <c r="SUN179" s="50"/>
      <c r="SUO179" s="50"/>
      <c r="SUP179" s="50"/>
      <c r="SUQ179" s="50"/>
      <c r="SUR179" s="50"/>
      <c r="SUS179" s="50"/>
      <c r="SUT179" s="50"/>
      <c r="SUU179" s="50"/>
      <c r="SUV179" s="50"/>
      <c r="SUW179" s="50"/>
      <c r="SUX179" s="50"/>
      <c r="SUY179" s="50"/>
      <c r="SUZ179" s="50"/>
      <c r="SVA179" s="50"/>
      <c r="SVB179" s="50"/>
      <c r="SVC179" s="50"/>
      <c r="SVD179" s="50"/>
      <c r="SVE179" s="50"/>
      <c r="SVF179" s="50"/>
      <c r="SVG179" s="50"/>
      <c r="SVH179" s="50"/>
      <c r="SVI179" s="50"/>
      <c r="SVJ179" s="50"/>
      <c r="SVK179" s="50"/>
      <c r="SVL179" s="50"/>
      <c r="SVM179" s="50"/>
      <c r="SVN179" s="50"/>
      <c r="SVO179" s="50"/>
      <c r="SVP179" s="50"/>
      <c r="SVQ179" s="50"/>
      <c r="SVR179" s="50"/>
      <c r="SVS179" s="50"/>
      <c r="SVT179" s="50"/>
      <c r="SVU179" s="50"/>
      <c r="SVV179" s="50"/>
      <c r="SVW179" s="50"/>
      <c r="SVX179" s="50"/>
      <c r="SVY179" s="50"/>
      <c r="SVZ179" s="50"/>
      <c r="SWA179" s="50"/>
      <c r="SWB179" s="50"/>
      <c r="SWC179" s="50"/>
      <c r="SWD179" s="50"/>
      <c r="SWE179" s="50"/>
      <c r="SWF179" s="50"/>
      <c r="SWG179" s="50"/>
      <c r="SWH179" s="50"/>
      <c r="SWI179" s="50"/>
      <c r="SWJ179" s="50"/>
      <c r="SWK179" s="50"/>
      <c r="SWL179" s="50"/>
      <c r="SWM179" s="50"/>
      <c r="SWN179" s="50"/>
      <c r="SWO179" s="50"/>
      <c r="SWP179" s="50"/>
      <c r="SWQ179" s="50"/>
      <c r="SWR179" s="50"/>
      <c r="SWS179" s="50"/>
      <c r="SWT179" s="50"/>
      <c r="SWU179" s="50"/>
      <c r="SWV179" s="50"/>
      <c r="SWW179" s="50"/>
      <c r="SWX179" s="50"/>
      <c r="SWY179" s="50"/>
      <c r="SWZ179" s="50"/>
      <c r="SXA179" s="50"/>
      <c r="SXB179" s="50"/>
      <c r="SXC179" s="50"/>
      <c r="SXD179" s="50"/>
      <c r="SXE179" s="50"/>
      <c r="SXF179" s="50"/>
      <c r="SXG179" s="50"/>
      <c r="SXH179" s="50"/>
      <c r="SXI179" s="50"/>
      <c r="SXJ179" s="50"/>
      <c r="SXK179" s="50"/>
      <c r="SXL179" s="50"/>
      <c r="SXM179" s="50"/>
      <c r="SXN179" s="50"/>
      <c r="SXO179" s="50"/>
      <c r="SXP179" s="50"/>
      <c r="SXQ179" s="50"/>
      <c r="SXR179" s="50"/>
      <c r="SXS179" s="50"/>
      <c r="SXT179" s="50"/>
      <c r="SXU179" s="50"/>
      <c r="SXV179" s="50"/>
      <c r="SXW179" s="50"/>
      <c r="SXX179" s="50"/>
      <c r="SXY179" s="50"/>
      <c r="SXZ179" s="50"/>
      <c r="SYA179" s="50"/>
      <c r="SYB179" s="50"/>
      <c r="SYC179" s="50"/>
      <c r="SYD179" s="50"/>
      <c r="SYE179" s="50"/>
      <c r="SYF179" s="50"/>
      <c r="SYG179" s="50"/>
      <c r="SYH179" s="50"/>
      <c r="SYI179" s="50"/>
      <c r="SYJ179" s="50"/>
      <c r="SYK179" s="50"/>
      <c r="SYL179" s="50"/>
      <c r="SYM179" s="50"/>
      <c r="SYN179" s="50"/>
      <c r="SYO179" s="50"/>
      <c r="SYP179" s="50"/>
      <c r="SYQ179" s="50"/>
      <c r="SYR179" s="50"/>
      <c r="SYS179" s="50"/>
      <c r="SYT179" s="50"/>
      <c r="SYU179" s="50"/>
      <c r="SYV179" s="50"/>
      <c r="SYW179" s="50"/>
      <c r="SYX179" s="50"/>
      <c r="SYY179" s="50"/>
      <c r="SYZ179" s="50"/>
      <c r="SZA179" s="50"/>
      <c r="SZB179" s="50"/>
      <c r="SZC179" s="50"/>
      <c r="SZD179" s="50"/>
      <c r="SZE179" s="50"/>
      <c r="SZF179" s="50"/>
      <c r="SZG179" s="50"/>
      <c r="SZH179" s="50"/>
      <c r="SZI179" s="50"/>
      <c r="SZJ179" s="50"/>
      <c r="SZK179" s="50"/>
      <c r="SZL179" s="50"/>
      <c r="SZM179" s="50"/>
      <c r="SZN179" s="50"/>
      <c r="SZO179" s="50"/>
      <c r="SZP179" s="50"/>
      <c r="SZQ179" s="50"/>
      <c r="SZR179" s="50"/>
      <c r="SZS179" s="50"/>
      <c r="SZT179" s="50"/>
      <c r="SZU179" s="50"/>
      <c r="SZV179" s="50"/>
      <c r="SZW179" s="50"/>
      <c r="SZX179" s="50"/>
      <c r="SZY179" s="50"/>
      <c r="SZZ179" s="50"/>
      <c r="TAA179" s="50"/>
      <c r="TAB179" s="50"/>
      <c r="TAC179" s="50"/>
      <c r="TAD179" s="50"/>
      <c r="TAE179" s="50"/>
      <c r="TAF179" s="50"/>
      <c r="TAG179" s="50"/>
      <c r="TAH179" s="50"/>
      <c r="TAI179" s="50"/>
      <c r="TAJ179" s="50"/>
      <c r="TAK179" s="50"/>
      <c r="TAL179" s="50"/>
      <c r="TAM179" s="50"/>
      <c r="TAN179" s="50"/>
      <c r="TAO179" s="50"/>
      <c r="TAP179" s="50"/>
      <c r="TAQ179" s="50"/>
      <c r="TAR179" s="50"/>
      <c r="TAS179" s="50"/>
      <c r="TAT179" s="50"/>
      <c r="TAU179" s="50"/>
      <c r="TAV179" s="50"/>
      <c r="TAX179" s="50"/>
      <c r="TAZ179" s="50"/>
      <c r="TBA179" s="50"/>
      <c r="TBB179" s="50"/>
      <c r="TBC179" s="50"/>
      <c r="TBD179" s="50"/>
      <c r="TBE179" s="50"/>
      <c r="TBF179" s="50"/>
      <c r="TBG179" s="50"/>
      <c r="TBL179" s="50"/>
      <c r="TBM179" s="50"/>
      <c r="TBN179" s="50"/>
      <c r="TBO179" s="50"/>
      <c r="TBP179" s="50"/>
      <c r="TBQ179" s="50"/>
      <c r="TBR179" s="50"/>
      <c r="TBS179" s="50"/>
      <c r="TBT179" s="50"/>
      <c r="TBU179" s="50"/>
      <c r="TBV179" s="50"/>
      <c r="TBW179" s="50"/>
      <c r="TBX179" s="50"/>
      <c r="TBY179" s="50"/>
      <c r="TBZ179" s="50"/>
      <c r="TCA179" s="50"/>
      <c r="TCB179" s="50"/>
      <c r="TCC179" s="50"/>
      <c r="TCD179" s="50"/>
      <c r="TCE179" s="50"/>
      <c r="TCF179" s="50"/>
      <c r="TCG179" s="50"/>
      <c r="TCH179" s="50"/>
      <c r="TCI179" s="50"/>
      <c r="TCJ179" s="50"/>
      <c r="TCK179" s="50"/>
      <c r="TCL179" s="50"/>
      <c r="TCM179" s="50"/>
      <c r="TCN179" s="50"/>
      <c r="TCO179" s="50"/>
      <c r="TCP179" s="50"/>
      <c r="TCQ179" s="50"/>
      <c r="TCR179" s="50"/>
      <c r="TCS179" s="50"/>
      <c r="TCT179" s="50"/>
      <c r="TCU179" s="50"/>
      <c r="TCV179" s="50"/>
      <c r="TCW179" s="50"/>
      <c r="TCX179" s="50"/>
      <c r="TCY179" s="50"/>
      <c r="TCZ179" s="50"/>
      <c r="TDA179" s="50"/>
      <c r="TDB179" s="50"/>
      <c r="TDC179" s="50"/>
      <c r="TDD179" s="50"/>
      <c r="TDE179" s="50"/>
      <c r="TDF179" s="50"/>
      <c r="TDG179" s="50"/>
      <c r="TDH179" s="50"/>
      <c r="TDI179" s="50"/>
      <c r="TDJ179" s="50"/>
      <c r="TDK179" s="50"/>
      <c r="TDL179" s="50"/>
      <c r="TDM179" s="50"/>
      <c r="TDN179" s="50"/>
      <c r="TDO179" s="50"/>
      <c r="TDP179" s="50"/>
      <c r="TDQ179" s="50"/>
      <c r="TDR179" s="50"/>
      <c r="TDS179" s="50"/>
      <c r="TDT179" s="50"/>
      <c r="TDU179" s="50"/>
      <c r="TDV179" s="50"/>
      <c r="TDW179" s="50"/>
      <c r="TDX179" s="50"/>
      <c r="TDY179" s="50"/>
      <c r="TDZ179" s="50"/>
      <c r="TEA179" s="50"/>
      <c r="TEB179" s="50"/>
      <c r="TEC179" s="50"/>
      <c r="TED179" s="50"/>
      <c r="TEE179" s="50"/>
      <c r="TEF179" s="50"/>
      <c r="TEG179" s="50"/>
      <c r="TEH179" s="50"/>
      <c r="TEI179" s="50"/>
      <c r="TEJ179" s="50"/>
      <c r="TEK179" s="50"/>
      <c r="TEL179" s="50"/>
      <c r="TEM179" s="50"/>
      <c r="TEN179" s="50"/>
      <c r="TEO179" s="50"/>
      <c r="TEP179" s="50"/>
      <c r="TEQ179" s="50"/>
      <c r="TER179" s="50"/>
      <c r="TES179" s="50"/>
      <c r="TET179" s="50"/>
      <c r="TEU179" s="50"/>
      <c r="TEV179" s="50"/>
      <c r="TEW179" s="50"/>
      <c r="TEX179" s="50"/>
      <c r="TEY179" s="50"/>
      <c r="TEZ179" s="50"/>
      <c r="TFA179" s="50"/>
      <c r="TFB179" s="50"/>
      <c r="TFC179" s="50"/>
      <c r="TFD179" s="50"/>
      <c r="TFE179" s="50"/>
      <c r="TFF179" s="50"/>
      <c r="TFG179" s="50"/>
      <c r="TFH179" s="50"/>
      <c r="TFI179" s="50"/>
      <c r="TFJ179" s="50"/>
      <c r="TFK179" s="50"/>
      <c r="TFL179" s="50"/>
      <c r="TFM179" s="50"/>
      <c r="TFN179" s="50"/>
      <c r="TFO179" s="50"/>
      <c r="TFP179" s="50"/>
      <c r="TFQ179" s="50"/>
      <c r="TFR179" s="50"/>
      <c r="TFS179" s="50"/>
      <c r="TFT179" s="50"/>
      <c r="TFU179" s="50"/>
      <c r="TFV179" s="50"/>
      <c r="TFW179" s="50"/>
      <c r="TFX179" s="50"/>
      <c r="TFY179" s="50"/>
      <c r="TFZ179" s="50"/>
      <c r="TGA179" s="50"/>
      <c r="TGB179" s="50"/>
      <c r="TGC179" s="50"/>
      <c r="TGD179" s="50"/>
      <c r="TGE179" s="50"/>
      <c r="TGF179" s="50"/>
      <c r="TGG179" s="50"/>
      <c r="TGH179" s="50"/>
      <c r="TGI179" s="50"/>
      <c r="TGJ179" s="50"/>
      <c r="TGK179" s="50"/>
      <c r="TGL179" s="50"/>
      <c r="TGM179" s="50"/>
      <c r="TGN179" s="50"/>
      <c r="TGO179" s="50"/>
      <c r="TGP179" s="50"/>
      <c r="TGQ179" s="50"/>
      <c r="TGR179" s="50"/>
      <c r="TGS179" s="50"/>
      <c r="TGT179" s="50"/>
      <c r="TGU179" s="50"/>
      <c r="TGV179" s="50"/>
      <c r="TGW179" s="50"/>
      <c r="TGX179" s="50"/>
      <c r="TGY179" s="50"/>
      <c r="TGZ179" s="50"/>
      <c r="THA179" s="50"/>
      <c r="THB179" s="50"/>
      <c r="THC179" s="50"/>
      <c r="THD179" s="50"/>
      <c r="THE179" s="50"/>
      <c r="THF179" s="50"/>
      <c r="THG179" s="50"/>
      <c r="THH179" s="50"/>
      <c r="THI179" s="50"/>
      <c r="THJ179" s="50"/>
      <c r="THK179" s="50"/>
      <c r="THL179" s="50"/>
      <c r="THM179" s="50"/>
      <c r="THN179" s="50"/>
      <c r="THO179" s="50"/>
      <c r="THP179" s="50"/>
      <c r="THQ179" s="50"/>
      <c r="THR179" s="50"/>
      <c r="THS179" s="50"/>
      <c r="THT179" s="50"/>
      <c r="THU179" s="50"/>
      <c r="THV179" s="50"/>
      <c r="THW179" s="50"/>
      <c r="THX179" s="50"/>
      <c r="THY179" s="50"/>
      <c r="THZ179" s="50"/>
      <c r="TIA179" s="50"/>
      <c r="TIB179" s="50"/>
      <c r="TIC179" s="50"/>
      <c r="TID179" s="50"/>
      <c r="TIE179" s="50"/>
      <c r="TIF179" s="50"/>
      <c r="TIG179" s="50"/>
      <c r="TIH179" s="50"/>
      <c r="TII179" s="50"/>
      <c r="TIJ179" s="50"/>
      <c r="TIK179" s="50"/>
      <c r="TIL179" s="50"/>
      <c r="TIM179" s="50"/>
      <c r="TIN179" s="50"/>
      <c r="TIO179" s="50"/>
      <c r="TIP179" s="50"/>
      <c r="TIQ179" s="50"/>
      <c r="TIR179" s="50"/>
      <c r="TIS179" s="50"/>
      <c r="TIT179" s="50"/>
      <c r="TIU179" s="50"/>
      <c r="TIV179" s="50"/>
      <c r="TIW179" s="50"/>
      <c r="TIX179" s="50"/>
      <c r="TIY179" s="50"/>
      <c r="TIZ179" s="50"/>
      <c r="TJA179" s="50"/>
      <c r="TJB179" s="50"/>
      <c r="TJC179" s="50"/>
      <c r="TJD179" s="50"/>
      <c r="TJE179" s="50"/>
      <c r="TJF179" s="50"/>
      <c r="TJG179" s="50"/>
      <c r="TJH179" s="50"/>
      <c r="TJI179" s="50"/>
      <c r="TJJ179" s="50"/>
      <c r="TJK179" s="50"/>
      <c r="TJL179" s="50"/>
      <c r="TJM179" s="50"/>
      <c r="TJN179" s="50"/>
      <c r="TJO179" s="50"/>
      <c r="TJP179" s="50"/>
      <c r="TJQ179" s="50"/>
      <c r="TJR179" s="50"/>
      <c r="TJS179" s="50"/>
      <c r="TJT179" s="50"/>
      <c r="TJU179" s="50"/>
      <c r="TJV179" s="50"/>
      <c r="TJW179" s="50"/>
      <c r="TJX179" s="50"/>
      <c r="TJY179" s="50"/>
      <c r="TJZ179" s="50"/>
      <c r="TKA179" s="50"/>
      <c r="TKB179" s="50"/>
      <c r="TKC179" s="50"/>
      <c r="TKD179" s="50"/>
      <c r="TKE179" s="50"/>
      <c r="TKF179" s="50"/>
      <c r="TKG179" s="50"/>
      <c r="TKH179" s="50"/>
      <c r="TKI179" s="50"/>
      <c r="TKJ179" s="50"/>
      <c r="TKK179" s="50"/>
      <c r="TKL179" s="50"/>
      <c r="TKM179" s="50"/>
      <c r="TKN179" s="50"/>
      <c r="TKO179" s="50"/>
      <c r="TKP179" s="50"/>
      <c r="TKQ179" s="50"/>
      <c r="TKR179" s="50"/>
      <c r="TKT179" s="50"/>
      <c r="TKV179" s="50"/>
      <c r="TKW179" s="50"/>
      <c r="TKX179" s="50"/>
      <c r="TKY179" s="50"/>
      <c r="TKZ179" s="50"/>
      <c r="TLA179" s="50"/>
      <c r="TLB179" s="50"/>
      <c r="TLC179" s="50"/>
      <c r="TLH179" s="50"/>
      <c r="TLI179" s="50"/>
      <c r="TLJ179" s="50"/>
      <c r="TLK179" s="50"/>
      <c r="TLL179" s="50"/>
      <c r="TLM179" s="50"/>
      <c r="TLN179" s="50"/>
      <c r="TLO179" s="50"/>
      <c r="TLP179" s="50"/>
      <c r="TLQ179" s="50"/>
      <c r="TLR179" s="50"/>
      <c r="TLS179" s="50"/>
      <c r="TLT179" s="50"/>
      <c r="TLU179" s="50"/>
      <c r="TLV179" s="50"/>
      <c r="TLW179" s="50"/>
      <c r="TLX179" s="50"/>
      <c r="TLY179" s="50"/>
      <c r="TLZ179" s="50"/>
      <c r="TMA179" s="50"/>
      <c r="TMB179" s="50"/>
      <c r="TMC179" s="50"/>
      <c r="TMD179" s="50"/>
      <c r="TME179" s="50"/>
      <c r="TMF179" s="50"/>
      <c r="TMG179" s="50"/>
      <c r="TMH179" s="50"/>
      <c r="TMI179" s="50"/>
      <c r="TMJ179" s="50"/>
      <c r="TMK179" s="50"/>
      <c r="TML179" s="50"/>
      <c r="TMM179" s="50"/>
      <c r="TMN179" s="50"/>
      <c r="TMO179" s="50"/>
      <c r="TMP179" s="50"/>
      <c r="TMQ179" s="50"/>
      <c r="TMR179" s="50"/>
      <c r="TMS179" s="50"/>
      <c r="TMT179" s="50"/>
      <c r="TMU179" s="50"/>
      <c r="TMV179" s="50"/>
      <c r="TMW179" s="50"/>
      <c r="TMX179" s="50"/>
      <c r="TMY179" s="50"/>
      <c r="TMZ179" s="50"/>
      <c r="TNA179" s="50"/>
      <c r="TNB179" s="50"/>
      <c r="TNC179" s="50"/>
      <c r="TND179" s="50"/>
      <c r="TNE179" s="50"/>
      <c r="TNF179" s="50"/>
      <c r="TNG179" s="50"/>
      <c r="TNH179" s="50"/>
      <c r="TNI179" s="50"/>
      <c r="TNJ179" s="50"/>
      <c r="TNK179" s="50"/>
      <c r="TNL179" s="50"/>
      <c r="TNM179" s="50"/>
      <c r="TNN179" s="50"/>
      <c r="TNO179" s="50"/>
      <c r="TNP179" s="50"/>
      <c r="TNQ179" s="50"/>
      <c r="TNR179" s="50"/>
      <c r="TNS179" s="50"/>
      <c r="TNT179" s="50"/>
      <c r="TNU179" s="50"/>
      <c r="TNV179" s="50"/>
      <c r="TNW179" s="50"/>
      <c r="TNX179" s="50"/>
      <c r="TNY179" s="50"/>
      <c r="TNZ179" s="50"/>
      <c r="TOA179" s="50"/>
      <c r="TOB179" s="50"/>
      <c r="TOC179" s="50"/>
      <c r="TOD179" s="50"/>
      <c r="TOE179" s="50"/>
      <c r="TOF179" s="50"/>
      <c r="TOG179" s="50"/>
      <c r="TOH179" s="50"/>
      <c r="TOI179" s="50"/>
      <c r="TOJ179" s="50"/>
      <c r="TOK179" s="50"/>
      <c r="TOL179" s="50"/>
      <c r="TOM179" s="50"/>
      <c r="TON179" s="50"/>
      <c r="TOO179" s="50"/>
      <c r="TOP179" s="50"/>
      <c r="TOQ179" s="50"/>
      <c r="TOR179" s="50"/>
      <c r="TOS179" s="50"/>
      <c r="TOT179" s="50"/>
      <c r="TOU179" s="50"/>
      <c r="TOV179" s="50"/>
      <c r="TOW179" s="50"/>
      <c r="TOX179" s="50"/>
      <c r="TOY179" s="50"/>
      <c r="TOZ179" s="50"/>
      <c r="TPA179" s="50"/>
      <c r="TPB179" s="50"/>
      <c r="TPC179" s="50"/>
      <c r="TPD179" s="50"/>
      <c r="TPE179" s="50"/>
      <c r="TPF179" s="50"/>
      <c r="TPG179" s="50"/>
      <c r="TPH179" s="50"/>
      <c r="TPI179" s="50"/>
      <c r="TPJ179" s="50"/>
      <c r="TPK179" s="50"/>
      <c r="TPL179" s="50"/>
      <c r="TPM179" s="50"/>
      <c r="TPN179" s="50"/>
      <c r="TPO179" s="50"/>
      <c r="TPP179" s="50"/>
      <c r="TPQ179" s="50"/>
      <c r="TPR179" s="50"/>
      <c r="TPS179" s="50"/>
      <c r="TPT179" s="50"/>
      <c r="TPU179" s="50"/>
      <c r="TPV179" s="50"/>
      <c r="TPW179" s="50"/>
      <c r="TPX179" s="50"/>
      <c r="TPY179" s="50"/>
      <c r="TPZ179" s="50"/>
      <c r="TQA179" s="50"/>
      <c r="TQB179" s="50"/>
      <c r="TQC179" s="50"/>
      <c r="TQD179" s="50"/>
      <c r="TQE179" s="50"/>
      <c r="TQF179" s="50"/>
      <c r="TQG179" s="50"/>
      <c r="TQH179" s="50"/>
      <c r="TQI179" s="50"/>
      <c r="TQJ179" s="50"/>
      <c r="TQK179" s="50"/>
      <c r="TQL179" s="50"/>
      <c r="TQM179" s="50"/>
      <c r="TQN179" s="50"/>
      <c r="TQO179" s="50"/>
      <c r="TQP179" s="50"/>
      <c r="TQQ179" s="50"/>
      <c r="TQR179" s="50"/>
      <c r="TQS179" s="50"/>
      <c r="TQT179" s="50"/>
      <c r="TQU179" s="50"/>
      <c r="TQV179" s="50"/>
      <c r="TQW179" s="50"/>
      <c r="TQX179" s="50"/>
      <c r="TQY179" s="50"/>
      <c r="TQZ179" s="50"/>
      <c r="TRA179" s="50"/>
      <c r="TRB179" s="50"/>
      <c r="TRC179" s="50"/>
      <c r="TRD179" s="50"/>
      <c r="TRE179" s="50"/>
      <c r="TRF179" s="50"/>
      <c r="TRG179" s="50"/>
      <c r="TRH179" s="50"/>
      <c r="TRI179" s="50"/>
      <c r="TRJ179" s="50"/>
      <c r="TRK179" s="50"/>
      <c r="TRL179" s="50"/>
      <c r="TRM179" s="50"/>
      <c r="TRN179" s="50"/>
      <c r="TRO179" s="50"/>
      <c r="TRP179" s="50"/>
      <c r="TRQ179" s="50"/>
      <c r="TRR179" s="50"/>
      <c r="TRS179" s="50"/>
      <c r="TRT179" s="50"/>
      <c r="TRU179" s="50"/>
      <c r="TRV179" s="50"/>
      <c r="TRW179" s="50"/>
      <c r="TRX179" s="50"/>
      <c r="TRY179" s="50"/>
      <c r="TRZ179" s="50"/>
      <c r="TSA179" s="50"/>
      <c r="TSB179" s="50"/>
      <c r="TSC179" s="50"/>
      <c r="TSD179" s="50"/>
      <c r="TSE179" s="50"/>
      <c r="TSF179" s="50"/>
      <c r="TSG179" s="50"/>
      <c r="TSH179" s="50"/>
      <c r="TSI179" s="50"/>
      <c r="TSJ179" s="50"/>
      <c r="TSK179" s="50"/>
      <c r="TSL179" s="50"/>
      <c r="TSM179" s="50"/>
      <c r="TSN179" s="50"/>
      <c r="TSO179" s="50"/>
      <c r="TSP179" s="50"/>
      <c r="TSQ179" s="50"/>
      <c r="TSR179" s="50"/>
      <c r="TSS179" s="50"/>
      <c r="TST179" s="50"/>
      <c r="TSU179" s="50"/>
      <c r="TSV179" s="50"/>
      <c r="TSW179" s="50"/>
      <c r="TSX179" s="50"/>
      <c r="TSY179" s="50"/>
      <c r="TSZ179" s="50"/>
      <c r="TTA179" s="50"/>
      <c r="TTB179" s="50"/>
      <c r="TTC179" s="50"/>
      <c r="TTD179" s="50"/>
      <c r="TTE179" s="50"/>
      <c r="TTF179" s="50"/>
      <c r="TTG179" s="50"/>
      <c r="TTH179" s="50"/>
      <c r="TTI179" s="50"/>
      <c r="TTJ179" s="50"/>
      <c r="TTK179" s="50"/>
      <c r="TTL179" s="50"/>
      <c r="TTM179" s="50"/>
      <c r="TTN179" s="50"/>
      <c r="TTO179" s="50"/>
      <c r="TTP179" s="50"/>
      <c r="TTQ179" s="50"/>
      <c r="TTR179" s="50"/>
      <c r="TTS179" s="50"/>
      <c r="TTT179" s="50"/>
      <c r="TTU179" s="50"/>
      <c r="TTV179" s="50"/>
      <c r="TTW179" s="50"/>
      <c r="TTX179" s="50"/>
      <c r="TTY179" s="50"/>
      <c r="TTZ179" s="50"/>
      <c r="TUA179" s="50"/>
      <c r="TUB179" s="50"/>
      <c r="TUC179" s="50"/>
      <c r="TUD179" s="50"/>
      <c r="TUE179" s="50"/>
      <c r="TUF179" s="50"/>
      <c r="TUG179" s="50"/>
      <c r="TUH179" s="50"/>
      <c r="TUI179" s="50"/>
      <c r="TUJ179" s="50"/>
      <c r="TUK179" s="50"/>
      <c r="TUL179" s="50"/>
      <c r="TUM179" s="50"/>
      <c r="TUN179" s="50"/>
      <c r="TUP179" s="50"/>
      <c r="TUR179" s="50"/>
      <c r="TUS179" s="50"/>
      <c r="TUT179" s="50"/>
      <c r="TUU179" s="50"/>
      <c r="TUV179" s="50"/>
      <c r="TUW179" s="50"/>
      <c r="TUX179" s="50"/>
      <c r="TUY179" s="50"/>
      <c r="TVD179" s="50"/>
      <c r="TVE179" s="50"/>
      <c r="TVF179" s="50"/>
      <c r="TVG179" s="50"/>
      <c r="TVH179" s="50"/>
      <c r="TVI179" s="50"/>
      <c r="TVJ179" s="50"/>
      <c r="TVK179" s="50"/>
      <c r="TVL179" s="50"/>
      <c r="TVM179" s="50"/>
      <c r="TVN179" s="50"/>
      <c r="TVO179" s="50"/>
      <c r="TVP179" s="50"/>
      <c r="TVQ179" s="50"/>
      <c r="TVR179" s="50"/>
      <c r="TVS179" s="50"/>
      <c r="TVT179" s="50"/>
      <c r="TVU179" s="50"/>
      <c r="TVV179" s="50"/>
      <c r="TVW179" s="50"/>
      <c r="TVX179" s="50"/>
      <c r="TVY179" s="50"/>
      <c r="TVZ179" s="50"/>
      <c r="TWA179" s="50"/>
      <c r="TWB179" s="50"/>
      <c r="TWC179" s="50"/>
      <c r="TWD179" s="50"/>
      <c r="TWE179" s="50"/>
      <c r="TWF179" s="50"/>
      <c r="TWG179" s="50"/>
      <c r="TWH179" s="50"/>
      <c r="TWI179" s="50"/>
      <c r="TWJ179" s="50"/>
      <c r="TWK179" s="50"/>
      <c r="TWL179" s="50"/>
      <c r="TWM179" s="50"/>
      <c r="TWN179" s="50"/>
      <c r="TWO179" s="50"/>
      <c r="TWP179" s="50"/>
      <c r="TWQ179" s="50"/>
      <c r="TWR179" s="50"/>
      <c r="TWS179" s="50"/>
      <c r="TWT179" s="50"/>
      <c r="TWU179" s="50"/>
      <c r="TWV179" s="50"/>
      <c r="TWW179" s="50"/>
      <c r="TWX179" s="50"/>
      <c r="TWY179" s="50"/>
      <c r="TWZ179" s="50"/>
      <c r="TXA179" s="50"/>
      <c r="TXB179" s="50"/>
      <c r="TXC179" s="50"/>
      <c r="TXD179" s="50"/>
      <c r="TXE179" s="50"/>
      <c r="TXF179" s="50"/>
      <c r="TXG179" s="50"/>
      <c r="TXH179" s="50"/>
      <c r="TXI179" s="50"/>
      <c r="TXJ179" s="50"/>
      <c r="TXK179" s="50"/>
      <c r="TXL179" s="50"/>
      <c r="TXM179" s="50"/>
      <c r="TXN179" s="50"/>
      <c r="TXO179" s="50"/>
      <c r="TXP179" s="50"/>
      <c r="TXQ179" s="50"/>
      <c r="TXR179" s="50"/>
      <c r="TXS179" s="50"/>
      <c r="TXT179" s="50"/>
      <c r="TXU179" s="50"/>
      <c r="TXV179" s="50"/>
      <c r="TXW179" s="50"/>
      <c r="TXX179" s="50"/>
      <c r="TXY179" s="50"/>
      <c r="TXZ179" s="50"/>
      <c r="TYA179" s="50"/>
      <c r="TYB179" s="50"/>
      <c r="TYC179" s="50"/>
      <c r="TYD179" s="50"/>
      <c r="TYE179" s="50"/>
      <c r="TYF179" s="50"/>
      <c r="TYG179" s="50"/>
      <c r="TYH179" s="50"/>
      <c r="TYI179" s="50"/>
      <c r="TYJ179" s="50"/>
      <c r="TYK179" s="50"/>
      <c r="TYL179" s="50"/>
      <c r="TYM179" s="50"/>
      <c r="TYN179" s="50"/>
      <c r="TYO179" s="50"/>
      <c r="TYP179" s="50"/>
      <c r="TYQ179" s="50"/>
      <c r="TYR179" s="50"/>
      <c r="TYS179" s="50"/>
      <c r="TYT179" s="50"/>
      <c r="TYU179" s="50"/>
      <c r="TYV179" s="50"/>
      <c r="TYW179" s="50"/>
      <c r="TYX179" s="50"/>
      <c r="TYY179" s="50"/>
      <c r="TYZ179" s="50"/>
      <c r="TZA179" s="50"/>
      <c r="TZB179" s="50"/>
      <c r="TZC179" s="50"/>
      <c r="TZD179" s="50"/>
      <c r="TZE179" s="50"/>
      <c r="TZF179" s="50"/>
      <c r="TZG179" s="50"/>
      <c r="TZH179" s="50"/>
      <c r="TZI179" s="50"/>
      <c r="TZJ179" s="50"/>
      <c r="TZK179" s="50"/>
      <c r="TZL179" s="50"/>
      <c r="TZM179" s="50"/>
      <c r="TZN179" s="50"/>
      <c r="TZO179" s="50"/>
      <c r="TZP179" s="50"/>
      <c r="TZQ179" s="50"/>
      <c r="TZR179" s="50"/>
      <c r="TZS179" s="50"/>
      <c r="TZT179" s="50"/>
      <c r="TZU179" s="50"/>
      <c r="TZV179" s="50"/>
      <c r="TZW179" s="50"/>
      <c r="TZX179" s="50"/>
      <c r="TZY179" s="50"/>
      <c r="TZZ179" s="50"/>
      <c r="UAA179" s="50"/>
      <c r="UAB179" s="50"/>
      <c r="UAC179" s="50"/>
      <c r="UAD179" s="50"/>
      <c r="UAE179" s="50"/>
      <c r="UAF179" s="50"/>
      <c r="UAG179" s="50"/>
      <c r="UAH179" s="50"/>
      <c r="UAI179" s="50"/>
      <c r="UAJ179" s="50"/>
      <c r="UAK179" s="50"/>
      <c r="UAL179" s="50"/>
      <c r="UAM179" s="50"/>
      <c r="UAN179" s="50"/>
      <c r="UAO179" s="50"/>
      <c r="UAP179" s="50"/>
      <c r="UAQ179" s="50"/>
      <c r="UAR179" s="50"/>
      <c r="UAS179" s="50"/>
      <c r="UAT179" s="50"/>
      <c r="UAU179" s="50"/>
      <c r="UAV179" s="50"/>
      <c r="UAW179" s="50"/>
      <c r="UAX179" s="50"/>
      <c r="UAY179" s="50"/>
      <c r="UAZ179" s="50"/>
      <c r="UBA179" s="50"/>
      <c r="UBB179" s="50"/>
      <c r="UBC179" s="50"/>
      <c r="UBD179" s="50"/>
      <c r="UBE179" s="50"/>
      <c r="UBF179" s="50"/>
      <c r="UBG179" s="50"/>
      <c r="UBH179" s="50"/>
      <c r="UBI179" s="50"/>
      <c r="UBJ179" s="50"/>
      <c r="UBK179" s="50"/>
      <c r="UBL179" s="50"/>
      <c r="UBM179" s="50"/>
      <c r="UBN179" s="50"/>
      <c r="UBO179" s="50"/>
      <c r="UBP179" s="50"/>
      <c r="UBQ179" s="50"/>
      <c r="UBR179" s="50"/>
      <c r="UBS179" s="50"/>
      <c r="UBT179" s="50"/>
      <c r="UBU179" s="50"/>
      <c r="UBV179" s="50"/>
      <c r="UBW179" s="50"/>
      <c r="UBX179" s="50"/>
      <c r="UBY179" s="50"/>
      <c r="UBZ179" s="50"/>
      <c r="UCA179" s="50"/>
      <c r="UCB179" s="50"/>
      <c r="UCC179" s="50"/>
      <c r="UCD179" s="50"/>
      <c r="UCE179" s="50"/>
      <c r="UCF179" s="50"/>
      <c r="UCG179" s="50"/>
      <c r="UCH179" s="50"/>
      <c r="UCI179" s="50"/>
      <c r="UCJ179" s="50"/>
      <c r="UCK179" s="50"/>
      <c r="UCL179" s="50"/>
      <c r="UCM179" s="50"/>
      <c r="UCN179" s="50"/>
      <c r="UCO179" s="50"/>
      <c r="UCP179" s="50"/>
      <c r="UCQ179" s="50"/>
      <c r="UCR179" s="50"/>
      <c r="UCS179" s="50"/>
      <c r="UCT179" s="50"/>
      <c r="UCU179" s="50"/>
      <c r="UCV179" s="50"/>
      <c r="UCW179" s="50"/>
      <c r="UCX179" s="50"/>
      <c r="UCY179" s="50"/>
      <c r="UCZ179" s="50"/>
      <c r="UDA179" s="50"/>
      <c r="UDB179" s="50"/>
      <c r="UDC179" s="50"/>
      <c r="UDD179" s="50"/>
      <c r="UDE179" s="50"/>
      <c r="UDF179" s="50"/>
      <c r="UDG179" s="50"/>
      <c r="UDH179" s="50"/>
      <c r="UDI179" s="50"/>
      <c r="UDJ179" s="50"/>
      <c r="UDK179" s="50"/>
      <c r="UDL179" s="50"/>
      <c r="UDM179" s="50"/>
      <c r="UDN179" s="50"/>
      <c r="UDO179" s="50"/>
      <c r="UDP179" s="50"/>
      <c r="UDQ179" s="50"/>
      <c r="UDR179" s="50"/>
      <c r="UDS179" s="50"/>
      <c r="UDT179" s="50"/>
      <c r="UDU179" s="50"/>
      <c r="UDV179" s="50"/>
      <c r="UDW179" s="50"/>
      <c r="UDX179" s="50"/>
      <c r="UDY179" s="50"/>
      <c r="UDZ179" s="50"/>
      <c r="UEA179" s="50"/>
      <c r="UEB179" s="50"/>
      <c r="UEC179" s="50"/>
      <c r="UED179" s="50"/>
      <c r="UEE179" s="50"/>
      <c r="UEF179" s="50"/>
      <c r="UEG179" s="50"/>
      <c r="UEH179" s="50"/>
      <c r="UEI179" s="50"/>
      <c r="UEJ179" s="50"/>
      <c r="UEL179" s="50"/>
      <c r="UEN179" s="50"/>
      <c r="UEO179" s="50"/>
      <c r="UEP179" s="50"/>
      <c r="UEQ179" s="50"/>
      <c r="UER179" s="50"/>
      <c r="UES179" s="50"/>
      <c r="UET179" s="50"/>
      <c r="UEU179" s="50"/>
      <c r="UEZ179" s="50"/>
      <c r="UFA179" s="50"/>
      <c r="UFB179" s="50"/>
      <c r="UFC179" s="50"/>
      <c r="UFD179" s="50"/>
      <c r="UFE179" s="50"/>
      <c r="UFF179" s="50"/>
      <c r="UFG179" s="50"/>
      <c r="UFH179" s="50"/>
      <c r="UFI179" s="50"/>
      <c r="UFJ179" s="50"/>
      <c r="UFK179" s="50"/>
      <c r="UFL179" s="50"/>
      <c r="UFM179" s="50"/>
      <c r="UFN179" s="50"/>
      <c r="UFO179" s="50"/>
      <c r="UFP179" s="50"/>
      <c r="UFQ179" s="50"/>
      <c r="UFR179" s="50"/>
      <c r="UFS179" s="50"/>
      <c r="UFT179" s="50"/>
      <c r="UFU179" s="50"/>
      <c r="UFV179" s="50"/>
      <c r="UFW179" s="50"/>
      <c r="UFX179" s="50"/>
      <c r="UFY179" s="50"/>
      <c r="UFZ179" s="50"/>
      <c r="UGA179" s="50"/>
      <c r="UGB179" s="50"/>
      <c r="UGC179" s="50"/>
      <c r="UGD179" s="50"/>
      <c r="UGE179" s="50"/>
      <c r="UGF179" s="50"/>
      <c r="UGG179" s="50"/>
      <c r="UGH179" s="50"/>
      <c r="UGI179" s="50"/>
      <c r="UGJ179" s="50"/>
      <c r="UGK179" s="50"/>
      <c r="UGL179" s="50"/>
      <c r="UGM179" s="50"/>
      <c r="UGN179" s="50"/>
      <c r="UGO179" s="50"/>
      <c r="UGP179" s="50"/>
      <c r="UGQ179" s="50"/>
      <c r="UGR179" s="50"/>
      <c r="UGS179" s="50"/>
      <c r="UGT179" s="50"/>
      <c r="UGU179" s="50"/>
      <c r="UGV179" s="50"/>
      <c r="UGW179" s="50"/>
      <c r="UGX179" s="50"/>
      <c r="UGY179" s="50"/>
      <c r="UGZ179" s="50"/>
      <c r="UHA179" s="50"/>
      <c r="UHB179" s="50"/>
      <c r="UHC179" s="50"/>
      <c r="UHD179" s="50"/>
      <c r="UHE179" s="50"/>
      <c r="UHF179" s="50"/>
      <c r="UHG179" s="50"/>
      <c r="UHH179" s="50"/>
      <c r="UHI179" s="50"/>
      <c r="UHJ179" s="50"/>
      <c r="UHK179" s="50"/>
      <c r="UHL179" s="50"/>
      <c r="UHM179" s="50"/>
      <c r="UHN179" s="50"/>
      <c r="UHO179" s="50"/>
      <c r="UHP179" s="50"/>
      <c r="UHQ179" s="50"/>
      <c r="UHR179" s="50"/>
      <c r="UHS179" s="50"/>
      <c r="UHT179" s="50"/>
      <c r="UHU179" s="50"/>
      <c r="UHV179" s="50"/>
      <c r="UHW179" s="50"/>
      <c r="UHX179" s="50"/>
      <c r="UHY179" s="50"/>
      <c r="UHZ179" s="50"/>
      <c r="UIA179" s="50"/>
      <c r="UIB179" s="50"/>
      <c r="UIC179" s="50"/>
      <c r="UID179" s="50"/>
      <c r="UIE179" s="50"/>
      <c r="UIF179" s="50"/>
      <c r="UIG179" s="50"/>
      <c r="UIH179" s="50"/>
      <c r="UII179" s="50"/>
      <c r="UIJ179" s="50"/>
      <c r="UIK179" s="50"/>
      <c r="UIL179" s="50"/>
      <c r="UIM179" s="50"/>
      <c r="UIN179" s="50"/>
      <c r="UIO179" s="50"/>
      <c r="UIP179" s="50"/>
      <c r="UIQ179" s="50"/>
      <c r="UIR179" s="50"/>
      <c r="UIS179" s="50"/>
      <c r="UIT179" s="50"/>
      <c r="UIU179" s="50"/>
      <c r="UIV179" s="50"/>
      <c r="UIW179" s="50"/>
      <c r="UIX179" s="50"/>
      <c r="UIY179" s="50"/>
      <c r="UIZ179" s="50"/>
      <c r="UJA179" s="50"/>
      <c r="UJB179" s="50"/>
      <c r="UJC179" s="50"/>
      <c r="UJD179" s="50"/>
      <c r="UJE179" s="50"/>
      <c r="UJF179" s="50"/>
      <c r="UJG179" s="50"/>
      <c r="UJH179" s="50"/>
      <c r="UJI179" s="50"/>
      <c r="UJJ179" s="50"/>
      <c r="UJK179" s="50"/>
      <c r="UJL179" s="50"/>
      <c r="UJM179" s="50"/>
      <c r="UJN179" s="50"/>
      <c r="UJO179" s="50"/>
      <c r="UJP179" s="50"/>
      <c r="UJQ179" s="50"/>
      <c r="UJR179" s="50"/>
      <c r="UJS179" s="50"/>
      <c r="UJT179" s="50"/>
      <c r="UJU179" s="50"/>
      <c r="UJV179" s="50"/>
      <c r="UJW179" s="50"/>
      <c r="UJX179" s="50"/>
      <c r="UJY179" s="50"/>
      <c r="UJZ179" s="50"/>
      <c r="UKA179" s="50"/>
      <c r="UKB179" s="50"/>
      <c r="UKC179" s="50"/>
      <c r="UKD179" s="50"/>
      <c r="UKE179" s="50"/>
      <c r="UKF179" s="50"/>
      <c r="UKG179" s="50"/>
      <c r="UKH179" s="50"/>
      <c r="UKI179" s="50"/>
      <c r="UKJ179" s="50"/>
      <c r="UKK179" s="50"/>
      <c r="UKL179" s="50"/>
      <c r="UKM179" s="50"/>
      <c r="UKN179" s="50"/>
      <c r="UKO179" s="50"/>
      <c r="UKP179" s="50"/>
      <c r="UKQ179" s="50"/>
      <c r="UKR179" s="50"/>
      <c r="UKS179" s="50"/>
      <c r="UKT179" s="50"/>
      <c r="UKU179" s="50"/>
      <c r="UKV179" s="50"/>
      <c r="UKW179" s="50"/>
      <c r="UKX179" s="50"/>
      <c r="UKY179" s="50"/>
      <c r="UKZ179" s="50"/>
      <c r="ULA179" s="50"/>
      <c r="ULB179" s="50"/>
      <c r="ULC179" s="50"/>
      <c r="ULD179" s="50"/>
      <c r="ULE179" s="50"/>
      <c r="ULF179" s="50"/>
      <c r="ULG179" s="50"/>
      <c r="ULH179" s="50"/>
      <c r="ULI179" s="50"/>
      <c r="ULJ179" s="50"/>
      <c r="ULK179" s="50"/>
      <c r="ULL179" s="50"/>
      <c r="ULM179" s="50"/>
      <c r="ULN179" s="50"/>
      <c r="ULO179" s="50"/>
      <c r="ULP179" s="50"/>
      <c r="ULQ179" s="50"/>
      <c r="ULR179" s="50"/>
      <c r="ULS179" s="50"/>
      <c r="ULT179" s="50"/>
      <c r="ULU179" s="50"/>
      <c r="ULV179" s="50"/>
      <c r="ULW179" s="50"/>
      <c r="ULX179" s="50"/>
      <c r="ULY179" s="50"/>
      <c r="ULZ179" s="50"/>
      <c r="UMA179" s="50"/>
      <c r="UMB179" s="50"/>
      <c r="UMC179" s="50"/>
      <c r="UMD179" s="50"/>
      <c r="UME179" s="50"/>
      <c r="UMF179" s="50"/>
      <c r="UMG179" s="50"/>
      <c r="UMH179" s="50"/>
      <c r="UMI179" s="50"/>
      <c r="UMJ179" s="50"/>
      <c r="UMK179" s="50"/>
      <c r="UML179" s="50"/>
      <c r="UMM179" s="50"/>
      <c r="UMN179" s="50"/>
      <c r="UMO179" s="50"/>
      <c r="UMP179" s="50"/>
      <c r="UMQ179" s="50"/>
      <c r="UMR179" s="50"/>
      <c r="UMS179" s="50"/>
      <c r="UMT179" s="50"/>
      <c r="UMU179" s="50"/>
      <c r="UMV179" s="50"/>
      <c r="UMW179" s="50"/>
      <c r="UMX179" s="50"/>
      <c r="UMY179" s="50"/>
      <c r="UMZ179" s="50"/>
      <c r="UNA179" s="50"/>
      <c r="UNB179" s="50"/>
      <c r="UNC179" s="50"/>
      <c r="UND179" s="50"/>
      <c r="UNE179" s="50"/>
      <c r="UNF179" s="50"/>
      <c r="UNG179" s="50"/>
      <c r="UNH179" s="50"/>
      <c r="UNI179" s="50"/>
      <c r="UNJ179" s="50"/>
      <c r="UNK179" s="50"/>
      <c r="UNL179" s="50"/>
      <c r="UNM179" s="50"/>
      <c r="UNN179" s="50"/>
      <c r="UNO179" s="50"/>
      <c r="UNP179" s="50"/>
      <c r="UNQ179" s="50"/>
      <c r="UNR179" s="50"/>
      <c r="UNS179" s="50"/>
      <c r="UNT179" s="50"/>
      <c r="UNU179" s="50"/>
      <c r="UNV179" s="50"/>
      <c r="UNW179" s="50"/>
      <c r="UNX179" s="50"/>
      <c r="UNY179" s="50"/>
      <c r="UNZ179" s="50"/>
      <c r="UOA179" s="50"/>
      <c r="UOB179" s="50"/>
      <c r="UOC179" s="50"/>
      <c r="UOD179" s="50"/>
      <c r="UOE179" s="50"/>
      <c r="UOF179" s="50"/>
      <c r="UOH179" s="50"/>
      <c r="UOJ179" s="50"/>
      <c r="UOK179" s="50"/>
      <c r="UOL179" s="50"/>
      <c r="UOM179" s="50"/>
      <c r="UON179" s="50"/>
      <c r="UOO179" s="50"/>
      <c r="UOP179" s="50"/>
      <c r="UOQ179" s="50"/>
      <c r="UOV179" s="50"/>
      <c r="UOW179" s="50"/>
      <c r="UOX179" s="50"/>
      <c r="UOY179" s="50"/>
      <c r="UOZ179" s="50"/>
      <c r="UPA179" s="50"/>
      <c r="UPB179" s="50"/>
      <c r="UPC179" s="50"/>
      <c r="UPD179" s="50"/>
      <c r="UPE179" s="50"/>
      <c r="UPF179" s="50"/>
      <c r="UPG179" s="50"/>
      <c r="UPH179" s="50"/>
      <c r="UPI179" s="50"/>
      <c r="UPJ179" s="50"/>
      <c r="UPK179" s="50"/>
      <c r="UPL179" s="50"/>
      <c r="UPM179" s="50"/>
      <c r="UPN179" s="50"/>
      <c r="UPO179" s="50"/>
      <c r="UPP179" s="50"/>
      <c r="UPQ179" s="50"/>
      <c r="UPR179" s="50"/>
      <c r="UPS179" s="50"/>
      <c r="UPT179" s="50"/>
      <c r="UPU179" s="50"/>
      <c r="UPV179" s="50"/>
      <c r="UPW179" s="50"/>
      <c r="UPX179" s="50"/>
      <c r="UPY179" s="50"/>
      <c r="UPZ179" s="50"/>
      <c r="UQA179" s="50"/>
      <c r="UQB179" s="50"/>
      <c r="UQC179" s="50"/>
      <c r="UQD179" s="50"/>
      <c r="UQE179" s="50"/>
      <c r="UQF179" s="50"/>
      <c r="UQG179" s="50"/>
      <c r="UQH179" s="50"/>
      <c r="UQI179" s="50"/>
      <c r="UQJ179" s="50"/>
      <c r="UQK179" s="50"/>
      <c r="UQL179" s="50"/>
      <c r="UQM179" s="50"/>
      <c r="UQN179" s="50"/>
      <c r="UQO179" s="50"/>
      <c r="UQP179" s="50"/>
      <c r="UQQ179" s="50"/>
      <c r="UQR179" s="50"/>
      <c r="UQS179" s="50"/>
      <c r="UQT179" s="50"/>
      <c r="UQU179" s="50"/>
      <c r="UQV179" s="50"/>
      <c r="UQW179" s="50"/>
      <c r="UQX179" s="50"/>
      <c r="UQY179" s="50"/>
      <c r="UQZ179" s="50"/>
      <c r="URA179" s="50"/>
      <c r="URB179" s="50"/>
      <c r="URC179" s="50"/>
      <c r="URD179" s="50"/>
      <c r="URE179" s="50"/>
      <c r="URF179" s="50"/>
      <c r="URG179" s="50"/>
      <c r="URH179" s="50"/>
      <c r="URI179" s="50"/>
      <c r="URJ179" s="50"/>
      <c r="URK179" s="50"/>
      <c r="URL179" s="50"/>
      <c r="URM179" s="50"/>
      <c r="URN179" s="50"/>
      <c r="URO179" s="50"/>
      <c r="URP179" s="50"/>
      <c r="URQ179" s="50"/>
      <c r="URR179" s="50"/>
      <c r="URS179" s="50"/>
      <c r="URT179" s="50"/>
      <c r="URU179" s="50"/>
      <c r="URV179" s="50"/>
      <c r="URW179" s="50"/>
      <c r="URX179" s="50"/>
      <c r="URY179" s="50"/>
      <c r="URZ179" s="50"/>
      <c r="USA179" s="50"/>
      <c r="USB179" s="50"/>
      <c r="USC179" s="50"/>
      <c r="USD179" s="50"/>
      <c r="USE179" s="50"/>
      <c r="USF179" s="50"/>
      <c r="USG179" s="50"/>
      <c r="USH179" s="50"/>
      <c r="USI179" s="50"/>
      <c r="USJ179" s="50"/>
      <c r="USK179" s="50"/>
      <c r="USL179" s="50"/>
      <c r="USM179" s="50"/>
      <c r="USN179" s="50"/>
      <c r="USO179" s="50"/>
      <c r="USP179" s="50"/>
      <c r="USQ179" s="50"/>
      <c r="USR179" s="50"/>
      <c r="USS179" s="50"/>
      <c r="UST179" s="50"/>
      <c r="USU179" s="50"/>
      <c r="USV179" s="50"/>
      <c r="USW179" s="50"/>
      <c r="USX179" s="50"/>
      <c r="USY179" s="50"/>
      <c r="USZ179" s="50"/>
      <c r="UTA179" s="50"/>
      <c r="UTB179" s="50"/>
      <c r="UTC179" s="50"/>
      <c r="UTD179" s="50"/>
      <c r="UTE179" s="50"/>
      <c r="UTF179" s="50"/>
      <c r="UTG179" s="50"/>
      <c r="UTH179" s="50"/>
      <c r="UTI179" s="50"/>
      <c r="UTJ179" s="50"/>
      <c r="UTK179" s="50"/>
      <c r="UTL179" s="50"/>
      <c r="UTM179" s="50"/>
      <c r="UTN179" s="50"/>
      <c r="UTO179" s="50"/>
      <c r="UTP179" s="50"/>
      <c r="UTQ179" s="50"/>
      <c r="UTR179" s="50"/>
      <c r="UTS179" s="50"/>
      <c r="UTT179" s="50"/>
      <c r="UTU179" s="50"/>
      <c r="UTV179" s="50"/>
      <c r="UTW179" s="50"/>
      <c r="UTX179" s="50"/>
      <c r="UTY179" s="50"/>
      <c r="UTZ179" s="50"/>
      <c r="UUA179" s="50"/>
      <c r="UUB179" s="50"/>
      <c r="UUC179" s="50"/>
      <c r="UUD179" s="50"/>
      <c r="UUE179" s="50"/>
      <c r="UUF179" s="50"/>
      <c r="UUG179" s="50"/>
      <c r="UUH179" s="50"/>
      <c r="UUI179" s="50"/>
      <c r="UUJ179" s="50"/>
      <c r="UUK179" s="50"/>
      <c r="UUL179" s="50"/>
      <c r="UUM179" s="50"/>
      <c r="UUN179" s="50"/>
      <c r="UUO179" s="50"/>
      <c r="UUP179" s="50"/>
      <c r="UUQ179" s="50"/>
      <c r="UUR179" s="50"/>
      <c r="UUS179" s="50"/>
      <c r="UUT179" s="50"/>
      <c r="UUU179" s="50"/>
      <c r="UUV179" s="50"/>
      <c r="UUW179" s="50"/>
      <c r="UUX179" s="50"/>
      <c r="UUY179" s="50"/>
      <c r="UUZ179" s="50"/>
      <c r="UVA179" s="50"/>
      <c r="UVB179" s="50"/>
      <c r="UVC179" s="50"/>
      <c r="UVD179" s="50"/>
      <c r="UVE179" s="50"/>
      <c r="UVF179" s="50"/>
      <c r="UVG179" s="50"/>
      <c r="UVH179" s="50"/>
      <c r="UVI179" s="50"/>
      <c r="UVJ179" s="50"/>
      <c r="UVK179" s="50"/>
      <c r="UVL179" s="50"/>
      <c r="UVM179" s="50"/>
      <c r="UVN179" s="50"/>
      <c r="UVO179" s="50"/>
      <c r="UVP179" s="50"/>
      <c r="UVQ179" s="50"/>
      <c r="UVR179" s="50"/>
      <c r="UVS179" s="50"/>
      <c r="UVT179" s="50"/>
      <c r="UVU179" s="50"/>
      <c r="UVV179" s="50"/>
      <c r="UVW179" s="50"/>
      <c r="UVX179" s="50"/>
      <c r="UVY179" s="50"/>
      <c r="UVZ179" s="50"/>
      <c r="UWA179" s="50"/>
      <c r="UWB179" s="50"/>
      <c r="UWC179" s="50"/>
      <c r="UWD179" s="50"/>
      <c r="UWE179" s="50"/>
      <c r="UWF179" s="50"/>
      <c r="UWG179" s="50"/>
      <c r="UWH179" s="50"/>
      <c r="UWI179" s="50"/>
      <c r="UWJ179" s="50"/>
      <c r="UWK179" s="50"/>
      <c r="UWL179" s="50"/>
      <c r="UWM179" s="50"/>
      <c r="UWN179" s="50"/>
      <c r="UWO179" s="50"/>
      <c r="UWP179" s="50"/>
      <c r="UWQ179" s="50"/>
      <c r="UWR179" s="50"/>
      <c r="UWS179" s="50"/>
      <c r="UWT179" s="50"/>
      <c r="UWU179" s="50"/>
      <c r="UWV179" s="50"/>
      <c r="UWW179" s="50"/>
      <c r="UWX179" s="50"/>
      <c r="UWY179" s="50"/>
      <c r="UWZ179" s="50"/>
      <c r="UXA179" s="50"/>
      <c r="UXB179" s="50"/>
      <c r="UXC179" s="50"/>
      <c r="UXD179" s="50"/>
      <c r="UXE179" s="50"/>
      <c r="UXF179" s="50"/>
      <c r="UXG179" s="50"/>
      <c r="UXH179" s="50"/>
      <c r="UXI179" s="50"/>
      <c r="UXJ179" s="50"/>
      <c r="UXK179" s="50"/>
      <c r="UXL179" s="50"/>
      <c r="UXM179" s="50"/>
      <c r="UXN179" s="50"/>
      <c r="UXO179" s="50"/>
      <c r="UXP179" s="50"/>
      <c r="UXQ179" s="50"/>
      <c r="UXR179" s="50"/>
      <c r="UXS179" s="50"/>
      <c r="UXT179" s="50"/>
      <c r="UXU179" s="50"/>
      <c r="UXV179" s="50"/>
      <c r="UXW179" s="50"/>
      <c r="UXX179" s="50"/>
      <c r="UXY179" s="50"/>
      <c r="UXZ179" s="50"/>
      <c r="UYA179" s="50"/>
      <c r="UYB179" s="50"/>
      <c r="UYD179" s="50"/>
      <c r="UYF179" s="50"/>
      <c r="UYG179" s="50"/>
      <c r="UYH179" s="50"/>
      <c r="UYI179" s="50"/>
      <c r="UYJ179" s="50"/>
      <c r="UYK179" s="50"/>
      <c r="UYL179" s="50"/>
      <c r="UYM179" s="50"/>
      <c r="UYR179" s="50"/>
      <c r="UYS179" s="50"/>
      <c r="UYT179" s="50"/>
      <c r="UYU179" s="50"/>
      <c r="UYV179" s="50"/>
      <c r="UYW179" s="50"/>
      <c r="UYX179" s="50"/>
      <c r="UYY179" s="50"/>
      <c r="UYZ179" s="50"/>
      <c r="UZA179" s="50"/>
      <c r="UZB179" s="50"/>
      <c r="UZC179" s="50"/>
      <c r="UZD179" s="50"/>
      <c r="UZE179" s="50"/>
      <c r="UZF179" s="50"/>
      <c r="UZG179" s="50"/>
      <c r="UZH179" s="50"/>
      <c r="UZI179" s="50"/>
      <c r="UZJ179" s="50"/>
      <c r="UZK179" s="50"/>
      <c r="UZL179" s="50"/>
      <c r="UZM179" s="50"/>
      <c r="UZN179" s="50"/>
      <c r="UZO179" s="50"/>
      <c r="UZP179" s="50"/>
      <c r="UZQ179" s="50"/>
      <c r="UZR179" s="50"/>
      <c r="UZS179" s="50"/>
      <c r="UZT179" s="50"/>
      <c r="UZU179" s="50"/>
      <c r="UZV179" s="50"/>
      <c r="UZW179" s="50"/>
      <c r="UZX179" s="50"/>
      <c r="UZY179" s="50"/>
      <c r="UZZ179" s="50"/>
      <c r="VAA179" s="50"/>
      <c r="VAB179" s="50"/>
      <c r="VAC179" s="50"/>
      <c r="VAD179" s="50"/>
      <c r="VAE179" s="50"/>
      <c r="VAF179" s="50"/>
      <c r="VAG179" s="50"/>
      <c r="VAH179" s="50"/>
      <c r="VAI179" s="50"/>
      <c r="VAJ179" s="50"/>
      <c r="VAK179" s="50"/>
      <c r="VAL179" s="50"/>
      <c r="VAM179" s="50"/>
      <c r="VAN179" s="50"/>
      <c r="VAO179" s="50"/>
      <c r="VAP179" s="50"/>
      <c r="VAQ179" s="50"/>
      <c r="VAR179" s="50"/>
      <c r="VAS179" s="50"/>
      <c r="VAT179" s="50"/>
      <c r="VAU179" s="50"/>
      <c r="VAV179" s="50"/>
      <c r="VAW179" s="50"/>
      <c r="VAX179" s="50"/>
      <c r="VAY179" s="50"/>
      <c r="VAZ179" s="50"/>
      <c r="VBA179" s="50"/>
      <c r="VBB179" s="50"/>
      <c r="VBC179" s="50"/>
      <c r="VBD179" s="50"/>
      <c r="VBE179" s="50"/>
      <c r="VBF179" s="50"/>
      <c r="VBG179" s="50"/>
      <c r="VBH179" s="50"/>
      <c r="VBI179" s="50"/>
      <c r="VBJ179" s="50"/>
      <c r="VBK179" s="50"/>
      <c r="VBL179" s="50"/>
      <c r="VBM179" s="50"/>
      <c r="VBN179" s="50"/>
      <c r="VBO179" s="50"/>
      <c r="VBP179" s="50"/>
      <c r="VBQ179" s="50"/>
      <c r="VBR179" s="50"/>
      <c r="VBS179" s="50"/>
      <c r="VBT179" s="50"/>
      <c r="VBU179" s="50"/>
      <c r="VBV179" s="50"/>
      <c r="VBW179" s="50"/>
      <c r="VBX179" s="50"/>
      <c r="VBY179" s="50"/>
      <c r="VBZ179" s="50"/>
      <c r="VCA179" s="50"/>
      <c r="VCB179" s="50"/>
      <c r="VCC179" s="50"/>
      <c r="VCD179" s="50"/>
      <c r="VCE179" s="50"/>
      <c r="VCF179" s="50"/>
      <c r="VCG179" s="50"/>
      <c r="VCH179" s="50"/>
      <c r="VCI179" s="50"/>
      <c r="VCJ179" s="50"/>
      <c r="VCK179" s="50"/>
      <c r="VCL179" s="50"/>
      <c r="VCM179" s="50"/>
      <c r="VCN179" s="50"/>
      <c r="VCO179" s="50"/>
      <c r="VCP179" s="50"/>
      <c r="VCQ179" s="50"/>
      <c r="VCR179" s="50"/>
      <c r="VCS179" s="50"/>
      <c r="VCT179" s="50"/>
      <c r="VCU179" s="50"/>
      <c r="VCV179" s="50"/>
      <c r="VCW179" s="50"/>
      <c r="VCX179" s="50"/>
      <c r="VCY179" s="50"/>
      <c r="VCZ179" s="50"/>
      <c r="VDA179" s="50"/>
      <c r="VDB179" s="50"/>
      <c r="VDC179" s="50"/>
      <c r="VDD179" s="50"/>
      <c r="VDE179" s="50"/>
      <c r="VDF179" s="50"/>
      <c r="VDG179" s="50"/>
      <c r="VDH179" s="50"/>
      <c r="VDI179" s="50"/>
      <c r="VDJ179" s="50"/>
      <c r="VDK179" s="50"/>
      <c r="VDL179" s="50"/>
      <c r="VDM179" s="50"/>
      <c r="VDN179" s="50"/>
      <c r="VDO179" s="50"/>
      <c r="VDP179" s="50"/>
      <c r="VDQ179" s="50"/>
      <c r="VDR179" s="50"/>
      <c r="VDS179" s="50"/>
      <c r="VDT179" s="50"/>
      <c r="VDU179" s="50"/>
      <c r="VDV179" s="50"/>
      <c r="VDW179" s="50"/>
      <c r="VDX179" s="50"/>
      <c r="VDY179" s="50"/>
      <c r="VDZ179" s="50"/>
      <c r="VEA179" s="50"/>
      <c r="VEB179" s="50"/>
      <c r="VEC179" s="50"/>
      <c r="VED179" s="50"/>
      <c r="VEE179" s="50"/>
      <c r="VEF179" s="50"/>
      <c r="VEG179" s="50"/>
      <c r="VEH179" s="50"/>
      <c r="VEI179" s="50"/>
      <c r="VEJ179" s="50"/>
      <c r="VEK179" s="50"/>
      <c r="VEL179" s="50"/>
      <c r="VEM179" s="50"/>
      <c r="VEN179" s="50"/>
      <c r="VEO179" s="50"/>
      <c r="VEP179" s="50"/>
      <c r="VEQ179" s="50"/>
      <c r="VER179" s="50"/>
      <c r="VES179" s="50"/>
      <c r="VET179" s="50"/>
      <c r="VEU179" s="50"/>
      <c r="VEV179" s="50"/>
      <c r="VEW179" s="50"/>
      <c r="VEX179" s="50"/>
      <c r="VEY179" s="50"/>
      <c r="VEZ179" s="50"/>
      <c r="VFA179" s="50"/>
      <c r="VFB179" s="50"/>
      <c r="VFC179" s="50"/>
      <c r="VFD179" s="50"/>
      <c r="VFE179" s="50"/>
      <c r="VFF179" s="50"/>
      <c r="VFG179" s="50"/>
      <c r="VFH179" s="50"/>
      <c r="VFI179" s="50"/>
      <c r="VFJ179" s="50"/>
      <c r="VFK179" s="50"/>
      <c r="VFL179" s="50"/>
      <c r="VFM179" s="50"/>
      <c r="VFN179" s="50"/>
      <c r="VFO179" s="50"/>
      <c r="VFP179" s="50"/>
      <c r="VFQ179" s="50"/>
      <c r="VFR179" s="50"/>
      <c r="VFS179" s="50"/>
      <c r="VFT179" s="50"/>
      <c r="VFU179" s="50"/>
      <c r="VFV179" s="50"/>
      <c r="VFW179" s="50"/>
      <c r="VFX179" s="50"/>
      <c r="VFY179" s="50"/>
      <c r="VFZ179" s="50"/>
      <c r="VGA179" s="50"/>
      <c r="VGB179" s="50"/>
      <c r="VGC179" s="50"/>
      <c r="VGD179" s="50"/>
      <c r="VGE179" s="50"/>
      <c r="VGF179" s="50"/>
      <c r="VGG179" s="50"/>
      <c r="VGH179" s="50"/>
      <c r="VGI179" s="50"/>
      <c r="VGJ179" s="50"/>
      <c r="VGK179" s="50"/>
      <c r="VGL179" s="50"/>
      <c r="VGM179" s="50"/>
      <c r="VGN179" s="50"/>
      <c r="VGO179" s="50"/>
      <c r="VGP179" s="50"/>
      <c r="VGQ179" s="50"/>
      <c r="VGR179" s="50"/>
      <c r="VGS179" s="50"/>
      <c r="VGT179" s="50"/>
      <c r="VGU179" s="50"/>
      <c r="VGV179" s="50"/>
      <c r="VGW179" s="50"/>
      <c r="VGX179" s="50"/>
      <c r="VGY179" s="50"/>
      <c r="VGZ179" s="50"/>
      <c r="VHA179" s="50"/>
      <c r="VHB179" s="50"/>
      <c r="VHC179" s="50"/>
      <c r="VHD179" s="50"/>
      <c r="VHE179" s="50"/>
      <c r="VHF179" s="50"/>
      <c r="VHG179" s="50"/>
      <c r="VHH179" s="50"/>
      <c r="VHI179" s="50"/>
      <c r="VHJ179" s="50"/>
      <c r="VHK179" s="50"/>
      <c r="VHL179" s="50"/>
      <c r="VHM179" s="50"/>
      <c r="VHN179" s="50"/>
      <c r="VHO179" s="50"/>
      <c r="VHP179" s="50"/>
      <c r="VHQ179" s="50"/>
      <c r="VHR179" s="50"/>
      <c r="VHS179" s="50"/>
      <c r="VHT179" s="50"/>
      <c r="VHU179" s="50"/>
      <c r="VHV179" s="50"/>
      <c r="VHW179" s="50"/>
      <c r="VHX179" s="50"/>
      <c r="VHZ179" s="50"/>
      <c r="VIB179" s="50"/>
      <c r="VIC179" s="50"/>
      <c r="VID179" s="50"/>
      <c r="VIE179" s="50"/>
      <c r="VIF179" s="50"/>
      <c r="VIG179" s="50"/>
      <c r="VIH179" s="50"/>
      <c r="VII179" s="50"/>
      <c r="VIN179" s="50"/>
      <c r="VIO179" s="50"/>
      <c r="VIP179" s="50"/>
      <c r="VIQ179" s="50"/>
      <c r="VIR179" s="50"/>
      <c r="VIS179" s="50"/>
      <c r="VIT179" s="50"/>
      <c r="VIU179" s="50"/>
      <c r="VIV179" s="50"/>
      <c r="VIW179" s="50"/>
      <c r="VIX179" s="50"/>
      <c r="VIY179" s="50"/>
      <c r="VIZ179" s="50"/>
      <c r="VJA179" s="50"/>
      <c r="VJB179" s="50"/>
      <c r="VJC179" s="50"/>
      <c r="VJD179" s="50"/>
      <c r="VJE179" s="50"/>
      <c r="VJF179" s="50"/>
      <c r="VJG179" s="50"/>
      <c r="VJH179" s="50"/>
      <c r="VJI179" s="50"/>
      <c r="VJJ179" s="50"/>
      <c r="VJK179" s="50"/>
      <c r="VJL179" s="50"/>
      <c r="VJM179" s="50"/>
      <c r="VJN179" s="50"/>
      <c r="VJO179" s="50"/>
      <c r="VJP179" s="50"/>
      <c r="VJQ179" s="50"/>
      <c r="VJR179" s="50"/>
      <c r="VJS179" s="50"/>
      <c r="VJT179" s="50"/>
      <c r="VJU179" s="50"/>
      <c r="VJV179" s="50"/>
      <c r="VJW179" s="50"/>
      <c r="VJX179" s="50"/>
      <c r="VJY179" s="50"/>
      <c r="VJZ179" s="50"/>
      <c r="VKA179" s="50"/>
      <c r="VKB179" s="50"/>
      <c r="VKC179" s="50"/>
      <c r="VKD179" s="50"/>
      <c r="VKE179" s="50"/>
      <c r="VKF179" s="50"/>
      <c r="VKG179" s="50"/>
      <c r="VKH179" s="50"/>
      <c r="VKI179" s="50"/>
      <c r="VKJ179" s="50"/>
      <c r="VKK179" s="50"/>
      <c r="VKL179" s="50"/>
      <c r="VKM179" s="50"/>
      <c r="VKN179" s="50"/>
      <c r="VKO179" s="50"/>
      <c r="VKP179" s="50"/>
      <c r="VKQ179" s="50"/>
      <c r="VKR179" s="50"/>
      <c r="VKS179" s="50"/>
      <c r="VKT179" s="50"/>
      <c r="VKU179" s="50"/>
      <c r="VKV179" s="50"/>
      <c r="VKW179" s="50"/>
      <c r="VKX179" s="50"/>
      <c r="VKY179" s="50"/>
      <c r="VKZ179" s="50"/>
      <c r="VLA179" s="50"/>
      <c r="VLB179" s="50"/>
      <c r="VLC179" s="50"/>
      <c r="VLD179" s="50"/>
      <c r="VLE179" s="50"/>
      <c r="VLF179" s="50"/>
      <c r="VLG179" s="50"/>
      <c r="VLH179" s="50"/>
      <c r="VLI179" s="50"/>
      <c r="VLJ179" s="50"/>
      <c r="VLK179" s="50"/>
      <c r="VLL179" s="50"/>
      <c r="VLM179" s="50"/>
      <c r="VLN179" s="50"/>
      <c r="VLO179" s="50"/>
      <c r="VLP179" s="50"/>
      <c r="VLQ179" s="50"/>
      <c r="VLR179" s="50"/>
      <c r="VLS179" s="50"/>
      <c r="VLT179" s="50"/>
      <c r="VLU179" s="50"/>
      <c r="VLV179" s="50"/>
      <c r="VLW179" s="50"/>
      <c r="VLX179" s="50"/>
      <c r="VLY179" s="50"/>
      <c r="VLZ179" s="50"/>
      <c r="VMA179" s="50"/>
      <c r="VMB179" s="50"/>
      <c r="VMC179" s="50"/>
      <c r="VMD179" s="50"/>
      <c r="VME179" s="50"/>
      <c r="VMF179" s="50"/>
      <c r="VMG179" s="50"/>
      <c r="VMH179" s="50"/>
      <c r="VMI179" s="50"/>
      <c r="VMJ179" s="50"/>
      <c r="VMK179" s="50"/>
      <c r="VML179" s="50"/>
      <c r="VMM179" s="50"/>
      <c r="VMN179" s="50"/>
      <c r="VMO179" s="50"/>
      <c r="VMP179" s="50"/>
      <c r="VMQ179" s="50"/>
      <c r="VMR179" s="50"/>
      <c r="VMS179" s="50"/>
      <c r="VMT179" s="50"/>
      <c r="VMU179" s="50"/>
      <c r="VMV179" s="50"/>
      <c r="VMW179" s="50"/>
      <c r="VMX179" s="50"/>
      <c r="VMY179" s="50"/>
      <c r="VMZ179" s="50"/>
      <c r="VNA179" s="50"/>
      <c r="VNB179" s="50"/>
      <c r="VNC179" s="50"/>
      <c r="VND179" s="50"/>
      <c r="VNE179" s="50"/>
      <c r="VNF179" s="50"/>
      <c r="VNG179" s="50"/>
      <c r="VNH179" s="50"/>
      <c r="VNI179" s="50"/>
      <c r="VNJ179" s="50"/>
      <c r="VNK179" s="50"/>
      <c r="VNL179" s="50"/>
      <c r="VNM179" s="50"/>
      <c r="VNN179" s="50"/>
      <c r="VNO179" s="50"/>
      <c r="VNP179" s="50"/>
      <c r="VNQ179" s="50"/>
      <c r="VNR179" s="50"/>
      <c r="VNS179" s="50"/>
      <c r="VNT179" s="50"/>
      <c r="VNU179" s="50"/>
      <c r="VNV179" s="50"/>
      <c r="VNW179" s="50"/>
      <c r="VNX179" s="50"/>
      <c r="VNY179" s="50"/>
      <c r="VNZ179" s="50"/>
      <c r="VOA179" s="50"/>
      <c r="VOB179" s="50"/>
      <c r="VOC179" s="50"/>
      <c r="VOD179" s="50"/>
      <c r="VOE179" s="50"/>
      <c r="VOF179" s="50"/>
      <c r="VOG179" s="50"/>
      <c r="VOH179" s="50"/>
      <c r="VOI179" s="50"/>
      <c r="VOJ179" s="50"/>
      <c r="VOK179" s="50"/>
      <c r="VOL179" s="50"/>
      <c r="VOM179" s="50"/>
      <c r="VON179" s="50"/>
      <c r="VOO179" s="50"/>
      <c r="VOP179" s="50"/>
      <c r="VOQ179" s="50"/>
      <c r="VOR179" s="50"/>
      <c r="VOS179" s="50"/>
      <c r="VOT179" s="50"/>
      <c r="VOU179" s="50"/>
      <c r="VOV179" s="50"/>
      <c r="VOW179" s="50"/>
      <c r="VOX179" s="50"/>
      <c r="VOY179" s="50"/>
      <c r="VOZ179" s="50"/>
      <c r="VPA179" s="50"/>
      <c r="VPB179" s="50"/>
      <c r="VPC179" s="50"/>
      <c r="VPD179" s="50"/>
      <c r="VPE179" s="50"/>
      <c r="VPF179" s="50"/>
      <c r="VPG179" s="50"/>
      <c r="VPH179" s="50"/>
      <c r="VPI179" s="50"/>
      <c r="VPJ179" s="50"/>
      <c r="VPK179" s="50"/>
      <c r="VPL179" s="50"/>
      <c r="VPM179" s="50"/>
      <c r="VPN179" s="50"/>
      <c r="VPO179" s="50"/>
      <c r="VPP179" s="50"/>
      <c r="VPQ179" s="50"/>
      <c r="VPR179" s="50"/>
      <c r="VPS179" s="50"/>
      <c r="VPT179" s="50"/>
      <c r="VPU179" s="50"/>
      <c r="VPV179" s="50"/>
      <c r="VPW179" s="50"/>
      <c r="VPX179" s="50"/>
      <c r="VPY179" s="50"/>
      <c r="VPZ179" s="50"/>
      <c r="VQA179" s="50"/>
      <c r="VQB179" s="50"/>
      <c r="VQC179" s="50"/>
      <c r="VQD179" s="50"/>
      <c r="VQE179" s="50"/>
      <c r="VQF179" s="50"/>
      <c r="VQG179" s="50"/>
      <c r="VQH179" s="50"/>
      <c r="VQI179" s="50"/>
      <c r="VQJ179" s="50"/>
      <c r="VQK179" s="50"/>
      <c r="VQL179" s="50"/>
      <c r="VQM179" s="50"/>
      <c r="VQN179" s="50"/>
      <c r="VQO179" s="50"/>
      <c r="VQP179" s="50"/>
      <c r="VQQ179" s="50"/>
      <c r="VQR179" s="50"/>
      <c r="VQS179" s="50"/>
      <c r="VQT179" s="50"/>
      <c r="VQU179" s="50"/>
      <c r="VQV179" s="50"/>
      <c r="VQW179" s="50"/>
      <c r="VQX179" s="50"/>
      <c r="VQY179" s="50"/>
      <c r="VQZ179" s="50"/>
      <c r="VRA179" s="50"/>
      <c r="VRB179" s="50"/>
      <c r="VRC179" s="50"/>
      <c r="VRD179" s="50"/>
      <c r="VRE179" s="50"/>
      <c r="VRF179" s="50"/>
      <c r="VRG179" s="50"/>
      <c r="VRH179" s="50"/>
      <c r="VRI179" s="50"/>
      <c r="VRJ179" s="50"/>
      <c r="VRK179" s="50"/>
      <c r="VRL179" s="50"/>
      <c r="VRM179" s="50"/>
      <c r="VRN179" s="50"/>
      <c r="VRO179" s="50"/>
      <c r="VRP179" s="50"/>
      <c r="VRQ179" s="50"/>
      <c r="VRR179" s="50"/>
      <c r="VRS179" s="50"/>
      <c r="VRT179" s="50"/>
      <c r="VRV179" s="50"/>
      <c r="VRX179" s="50"/>
      <c r="VRY179" s="50"/>
      <c r="VRZ179" s="50"/>
      <c r="VSA179" s="50"/>
      <c r="VSB179" s="50"/>
      <c r="VSC179" s="50"/>
      <c r="VSD179" s="50"/>
      <c r="VSE179" s="50"/>
      <c r="VSJ179" s="50"/>
      <c r="VSK179" s="50"/>
      <c r="VSL179" s="50"/>
      <c r="VSM179" s="50"/>
      <c r="VSN179" s="50"/>
      <c r="VSO179" s="50"/>
      <c r="VSP179" s="50"/>
      <c r="VSQ179" s="50"/>
      <c r="VSR179" s="50"/>
      <c r="VSS179" s="50"/>
      <c r="VST179" s="50"/>
      <c r="VSU179" s="50"/>
      <c r="VSV179" s="50"/>
      <c r="VSW179" s="50"/>
      <c r="VSX179" s="50"/>
      <c r="VSY179" s="50"/>
      <c r="VSZ179" s="50"/>
      <c r="VTA179" s="50"/>
      <c r="VTB179" s="50"/>
      <c r="VTC179" s="50"/>
      <c r="VTD179" s="50"/>
      <c r="VTE179" s="50"/>
      <c r="VTF179" s="50"/>
      <c r="VTG179" s="50"/>
      <c r="VTH179" s="50"/>
      <c r="VTI179" s="50"/>
      <c r="VTJ179" s="50"/>
      <c r="VTK179" s="50"/>
      <c r="VTL179" s="50"/>
      <c r="VTM179" s="50"/>
      <c r="VTN179" s="50"/>
      <c r="VTO179" s="50"/>
      <c r="VTP179" s="50"/>
      <c r="VTQ179" s="50"/>
      <c r="VTR179" s="50"/>
      <c r="VTS179" s="50"/>
      <c r="VTT179" s="50"/>
      <c r="VTU179" s="50"/>
      <c r="VTV179" s="50"/>
      <c r="VTW179" s="50"/>
      <c r="VTX179" s="50"/>
      <c r="VTY179" s="50"/>
      <c r="VTZ179" s="50"/>
      <c r="VUA179" s="50"/>
      <c r="VUB179" s="50"/>
      <c r="VUC179" s="50"/>
      <c r="VUD179" s="50"/>
      <c r="VUE179" s="50"/>
      <c r="VUF179" s="50"/>
      <c r="VUG179" s="50"/>
      <c r="VUH179" s="50"/>
      <c r="VUI179" s="50"/>
      <c r="VUJ179" s="50"/>
      <c r="VUK179" s="50"/>
      <c r="VUL179" s="50"/>
      <c r="VUM179" s="50"/>
      <c r="VUN179" s="50"/>
      <c r="VUO179" s="50"/>
      <c r="VUP179" s="50"/>
      <c r="VUQ179" s="50"/>
      <c r="VUR179" s="50"/>
      <c r="VUS179" s="50"/>
      <c r="VUT179" s="50"/>
      <c r="VUU179" s="50"/>
      <c r="VUV179" s="50"/>
      <c r="VUW179" s="50"/>
      <c r="VUX179" s="50"/>
      <c r="VUY179" s="50"/>
      <c r="VUZ179" s="50"/>
      <c r="VVA179" s="50"/>
      <c r="VVB179" s="50"/>
      <c r="VVC179" s="50"/>
      <c r="VVD179" s="50"/>
      <c r="VVE179" s="50"/>
      <c r="VVF179" s="50"/>
      <c r="VVG179" s="50"/>
      <c r="VVH179" s="50"/>
      <c r="VVI179" s="50"/>
      <c r="VVJ179" s="50"/>
      <c r="VVK179" s="50"/>
      <c r="VVL179" s="50"/>
      <c r="VVM179" s="50"/>
      <c r="VVN179" s="50"/>
      <c r="VVO179" s="50"/>
      <c r="VVP179" s="50"/>
      <c r="VVQ179" s="50"/>
      <c r="VVR179" s="50"/>
      <c r="VVS179" s="50"/>
      <c r="VVT179" s="50"/>
      <c r="VVU179" s="50"/>
      <c r="VVV179" s="50"/>
      <c r="VVW179" s="50"/>
      <c r="VVX179" s="50"/>
      <c r="VVY179" s="50"/>
      <c r="VVZ179" s="50"/>
      <c r="VWA179" s="50"/>
      <c r="VWB179" s="50"/>
      <c r="VWC179" s="50"/>
      <c r="VWD179" s="50"/>
      <c r="VWE179" s="50"/>
      <c r="VWF179" s="50"/>
      <c r="VWG179" s="50"/>
      <c r="VWH179" s="50"/>
      <c r="VWI179" s="50"/>
      <c r="VWJ179" s="50"/>
      <c r="VWK179" s="50"/>
      <c r="VWL179" s="50"/>
      <c r="VWM179" s="50"/>
      <c r="VWN179" s="50"/>
      <c r="VWO179" s="50"/>
      <c r="VWP179" s="50"/>
      <c r="VWQ179" s="50"/>
      <c r="VWR179" s="50"/>
      <c r="VWS179" s="50"/>
      <c r="VWT179" s="50"/>
      <c r="VWU179" s="50"/>
      <c r="VWV179" s="50"/>
      <c r="VWW179" s="50"/>
      <c r="VWX179" s="50"/>
      <c r="VWY179" s="50"/>
      <c r="VWZ179" s="50"/>
      <c r="VXA179" s="50"/>
      <c r="VXB179" s="50"/>
      <c r="VXC179" s="50"/>
      <c r="VXD179" s="50"/>
      <c r="VXE179" s="50"/>
      <c r="VXF179" s="50"/>
      <c r="VXG179" s="50"/>
      <c r="VXH179" s="50"/>
      <c r="VXI179" s="50"/>
      <c r="VXJ179" s="50"/>
      <c r="VXK179" s="50"/>
      <c r="VXL179" s="50"/>
      <c r="VXM179" s="50"/>
      <c r="VXN179" s="50"/>
      <c r="VXO179" s="50"/>
      <c r="VXP179" s="50"/>
      <c r="VXQ179" s="50"/>
      <c r="VXR179" s="50"/>
      <c r="VXS179" s="50"/>
      <c r="VXT179" s="50"/>
      <c r="VXU179" s="50"/>
      <c r="VXV179" s="50"/>
      <c r="VXW179" s="50"/>
      <c r="VXX179" s="50"/>
      <c r="VXY179" s="50"/>
      <c r="VXZ179" s="50"/>
      <c r="VYA179" s="50"/>
      <c r="VYB179" s="50"/>
      <c r="VYC179" s="50"/>
      <c r="VYD179" s="50"/>
      <c r="VYE179" s="50"/>
      <c r="VYF179" s="50"/>
      <c r="VYG179" s="50"/>
      <c r="VYH179" s="50"/>
      <c r="VYI179" s="50"/>
      <c r="VYJ179" s="50"/>
      <c r="VYK179" s="50"/>
      <c r="VYL179" s="50"/>
      <c r="VYM179" s="50"/>
      <c r="VYN179" s="50"/>
      <c r="VYO179" s="50"/>
      <c r="VYP179" s="50"/>
      <c r="VYQ179" s="50"/>
      <c r="VYR179" s="50"/>
      <c r="VYS179" s="50"/>
      <c r="VYT179" s="50"/>
      <c r="VYU179" s="50"/>
      <c r="VYV179" s="50"/>
      <c r="VYW179" s="50"/>
      <c r="VYX179" s="50"/>
      <c r="VYY179" s="50"/>
      <c r="VYZ179" s="50"/>
      <c r="VZA179" s="50"/>
      <c r="VZB179" s="50"/>
      <c r="VZC179" s="50"/>
      <c r="VZD179" s="50"/>
      <c r="VZE179" s="50"/>
      <c r="VZF179" s="50"/>
      <c r="VZG179" s="50"/>
      <c r="VZH179" s="50"/>
      <c r="VZI179" s="50"/>
      <c r="VZJ179" s="50"/>
      <c r="VZK179" s="50"/>
      <c r="VZL179" s="50"/>
      <c r="VZM179" s="50"/>
      <c r="VZN179" s="50"/>
      <c r="VZO179" s="50"/>
      <c r="VZP179" s="50"/>
      <c r="VZQ179" s="50"/>
      <c r="VZR179" s="50"/>
      <c r="VZS179" s="50"/>
      <c r="VZT179" s="50"/>
      <c r="VZU179" s="50"/>
      <c r="VZV179" s="50"/>
      <c r="VZW179" s="50"/>
      <c r="VZX179" s="50"/>
      <c r="VZY179" s="50"/>
      <c r="VZZ179" s="50"/>
      <c r="WAA179" s="50"/>
      <c r="WAB179" s="50"/>
      <c r="WAC179" s="50"/>
      <c r="WAD179" s="50"/>
      <c r="WAE179" s="50"/>
      <c r="WAF179" s="50"/>
      <c r="WAG179" s="50"/>
      <c r="WAH179" s="50"/>
      <c r="WAI179" s="50"/>
      <c r="WAJ179" s="50"/>
      <c r="WAK179" s="50"/>
      <c r="WAL179" s="50"/>
      <c r="WAM179" s="50"/>
      <c r="WAN179" s="50"/>
      <c r="WAO179" s="50"/>
      <c r="WAP179" s="50"/>
      <c r="WAQ179" s="50"/>
      <c r="WAR179" s="50"/>
      <c r="WAS179" s="50"/>
      <c r="WAT179" s="50"/>
      <c r="WAU179" s="50"/>
      <c r="WAV179" s="50"/>
      <c r="WAW179" s="50"/>
      <c r="WAX179" s="50"/>
      <c r="WAY179" s="50"/>
      <c r="WAZ179" s="50"/>
      <c r="WBA179" s="50"/>
      <c r="WBB179" s="50"/>
      <c r="WBC179" s="50"/>
      <c r="WBD179" s="50"/>
      <c r="WBE179" s="50"/>
      <c r="WBF179" s="50"/>
      <c r="WBG179" s="50"/>
      <c r="WBH179" s="50"/>
      <c r="WBI179" s="50"/>
      <c r="WBJ179" s="50"/>
      <c r="WBK179" s="50"/>
      <c r="WBL179" s="50"/>
      <c r="WBM179" s="50"/>
      <c r="WBN179" s="50"/>
      <c r="WBO179" s="50"/>
      <c r="WBP179" s="50"/>
      <c r="WBR179" s="50"/>
      <c r="WBT179" s="50"/>
      <c r="WBU179" s="50"/>
      <c r="WBV179" s="50"/>
      <c r="WBW179" s="50"/>
      <c r="WBX179" s="50"/>
      <c r="WBY179" s="50"/>
      <c r="WBZ179" s="50"/>
      <c r="WCA179" s="50"/>
      <c r="WCF179" s="50"/>
      <c r="WCG179" s="50"/>
      <c r="WCH179" s="50"/>
      <c r="WCI179" s="50"/>
      <c r="WCJ179" s="50"/>
      <c r="WCK179" s="50"/>
      <c r="WCL179" s="50"/>
      <c r="WCM179" s="50"/>
      <c r="WCN179" s="50"/>
      <c r="WCO179" s="50"/>
      <c r="WCP179" s="50"/>
      <c r="WCQ179" s="50"/>
      <c r="WCR179" s="50"/>
      <c r="WCS179" s="50"/>
      <c r="WCT179" s="50"/>
      <c r="WCU179" s="50"/>
      <c r="WCV179" s="50"/>
      <c r="WCW179" s="50"/>
      <c r="WCX179" s="50"/>
      <c r="WCY179" s="50"/>
      <c r="WCZ179" s="50"/>
      <c r="WDA179" s="50"/>
      <c r="WDB179" s="50"/>
      <c r="WDC179" s="50"/>
      <c r="WDD179" s="50"/>
      <c r="WDE179" s="50"/>
      <c r="WDF179" s="50"/>
      <c r="WDG179" s="50"/>
      <c r="WDH179" s="50"/>
      <c r="WDI179" s="50"/>
      <c r="WDJ179" s="50"/>
      <c r="WDK179" s="50"/>
      <c r="WDL179" s="50"/>
      <c r="WDM179" s="50"/>
      <c r="WDN179" s="50"/>
      <c r="WDO179" s="50"/>
      <c r="WDP179" s="50"/>
      <c r="WDQ179" s="50"/>
      <c r="WDR179" s="50"/>
      <c r="WDS179" s="50"/>
      <c r="WDT179" s="50"/>
      <c r="WDU179" s="50"/>
      <c r="WDV179" s="50"/>
      <c r="WDW179" s="50"/>
      <c r="WDX179" s="50"/>
      <c r="WDY179" s="50"/>
      <c r="WDZ179" s="50"/>
      <c r="WEA179" s="50"/>
      <c r="WEB179" s="50"/>
      <c r="WEC179" s="50"/>
      <c r="WED179" s="50"/>
      <c r="WEE179" s="50"/>
      <c r="WEF179" s="50"/>
      <c r="WEG179" s="50"/>
      <c r="WEH179" s="50"/>
      <c r="WEI179" s="50"/>
      <c r="WEJ179" s="50"/>
      <c r="WEK179" s="50"/>
      <c r="WEL179" s="50"/>
      <c r="WEM179" s="50"/>
      <c r="WEN179" s="50"/>
      <c r="WEO179" s="50"/>
      <c r="WEP179" s="50"/>
      <c r="WEQ179" s="50"/>
      <c r="WER179" s="50"/>
      <c r="WES179" s="50"/>
      <c r="WET179" s="50"/>
      <c r="WEU179" s="50"/>
      <c r="WEV179" s="50"/>
      <c r="WEW179" s="50"/>
      <c r="WEX179" s="50"/>
      <c r="WEY179" s="50"/>
      <c r="WEZ179" s="50"/>
      <c r="WFA179" s="50"/>
      <c r="WFB179" s="50"/>
      <c r="WFC179" s="50"/>
      <c r="WFD179" s="50"/>
      <c r="WFE179" s="50"/>
      <c r="WFF179" s="50"/>
      <c r="WFG179" s="50"/>
      <c r="WFH179" s="50"/>
      <c r="WFI179" s="50"/>
      <c r="WFJ179" s="50"/>
      <c r="WFK179" s="50"/>
      <c r="WFL179" s="50"/>
      <c r="WFM179" s="50"/>
      <c r="WFN179" s="50"/>
      <c r="WFO179" s="50"/>
      <c r="WFP179" s="50"/>
      <c r="WFQ179" s="50"/>
      <c r="WFR179" s="50"/>
      <c r="WFS179" s="50"/>
      <c r="WFT179" s="50"/>
      <c r="WFU179" s="50"/>
      <c r="WFV179" s="50"/>
      <c r="WFW179" s="50"/>
      <c r="WFX179" s="50"/>
      <c r="WFY179" s="50"/>
      <c r="WFZ179" s="50"/>
      <c r="WGA179" s="50"/>
      <c r="WGB179" s="50"/>
      <c r="WGC179" s="50"/>
      <c r="WGD179" s="50"/>
      <c r="WGE179" s="50"/>
      <c r="WGF179" s="50"/>
      <c r="WGG179" s="50"/>
      <c r="WGH179" s="50"/>
      <c r="WGI179" s="50"/>
      <c r="WGJ179" s="50"/>
      <c r="WGK179" s="50"/>
      <c r="WGL179" s="50"/>
      <c r="WGM179" s="50"/>
      <c r="WGN179" s="50"/>
      <c r="WGO179" s="50"/>
      <c r="WGP179" s="50"/>
      <c r="WGQ179" s="50"/>
      <c r="WGR179" s="50"/>
      <c r="WGS179" s="50"/>
      <c r="WGT179" s="50"/>
      <c r="WGU179" s="50"/>
      <c r="WGV179" s="50"/>
      <c r="WGW179" s="50"/>
      <c r="WGX179" s="50"/>
      <c r="WGY179" s="50"/>
      <c r="WGZ179" s="50"/>
      <c r="WHA179" s="50"/>
      <c r="WHB179" s="50"/>
      <c r="WHC179" s="50"/>
      <c r="WHD179" s="50"/>
      <c r="WHE179" s="50"/>
      <c r="WHF179" s="50"/>
      <c r="WHG179" s="50"/>
      <c r="WHH179" s="50"/>
      <c r="WHI179" s="50"/>
      <c r="WHJ179" s="50"/>
      <c r="WHK179" s="50"/>
      <c r="WHL179" s="50"/>
      <c r="WHM179" s="50"/>
      <c r="WHN179" s="50"/>
      <c r="WHO179" s="50"/>
      <c r="WHP179" s="50"/>
      <c r="WHQ179" s="50"/>
      <c r="WHR179" s="50"/>
      <c r="WHS179" s="50"/>
      <c r="WHT179" s="50"/>
      <c r="WHU179" s="50"/>
      <c r="WHV179" s="50"/>
      <c r="WHW179" s="50"/>
      <c r="WHX179" s="50"/>
      <c r="WHY179" s="50"/>
      <c r="WHZ179" s="50"/>
      <c r="WIA179" s="50"/>
      <c r="WIB179" s="50"/>
      <c r="WIC179" s="50"/>
      <c r="WID179" s="50"/>
      <c r="WIE179" s="50"/>
      <c r="WIF179" s="50"/>
      <c r="WIG179" s="50"/>
      <c r="WIH179" s="50"/>
      <c r="WII179" s="50"/>
      <c r="WIJ179" s="50"/>
      <c r="WIK179" s="50"/>
      <c r="WIL179" s="50"/>
      <c r="WIM179" s="50"/>
      <c r="WIN179" s="50"/>
      <c r="WIO179" s="50"/>
      <c r="WIP179" s="50"/>
      <c r="WIQ179" s="50"/>
      <c r="WIR179" s="50"/>
      <c r="WIS179" s="50"/>
      <c r="WIT179" s="50"/>
      <c r="WIU179" s="50"/>
      <c r="WIV179" s="50"/>
      <c r="WIW179" s="50"/>
      <c r="WIX179" s="50"/>
      <c r="WIY179" s="50"/>
      <c r="WIZ179" s="50"/>
      <c r="WJA179" s="50"/>
      <c r="WJB179" s="50"/>
      <c r="WJC179" s="50"/>
      <c r="WJD179" s="50"/>
      <c r="WJE179" s="50"/>
      <c r="WJF179" s="50"/>
      <c r="WJG179" s="50"/>
      <c r="WJH179" s="50"/>
      <c r="WJI179" s="50"/>
      <c r="WJJ179" s="50"/>
      <c r="WJK179" s="50"/>
      <c r="WJL179" s="50"/>
      <c r="WJM179" s="50"/>
      <c r="WJN179" s="50"/>
      <c r="WJO179" s="50"/>
      <c r="WJP179" s="50"/>
      <c r="WJQ179" s="50"/>
      <c r="WJR179" s="50"/>
      <c r="WJS179" s="50"/>
      <c r="WJT179" s="50"/>
      <c r="WJU179" s="50"/>
      <c r="WJV179" s="50"/>
      <c r="WJW179" s="50"/>
      <c r="WJX179" s="50"/>
      <c r="WJY179" s="50"/>
      <c r="WJZ179" s="50"/>
      <c r="WKA179" s="50"/>
      <c r="WKB179" s="50"/>
      <c r="WKC179" s="50"/>
      <c r="WKD179" s="50"/>
      <c r="WKE179" s="50"/>
      <c r="WKF179" s="50"/>
      <c r="WKG179" s="50"/>
      <c r="WKH179" s="50"/>
      <c r="WKI179" s="50"/>
      <c r="WKJ179" s="50"/>
      <c r="WKK179" s="50"/>
      <c r="WKL179" s="50"/>
      <c r="WKM179" s="50"/>
      <c r="WKN179" s="50"/>
      <c r="WKO179" s="50"/>
      <c r="WKP179" s="50"/>
      <c r="WKQ179" s="50"/>
      <c r="WKR179" s="50"/>
      <c r="WKS179" s="50"/>
      <c r="WKT179" s="50"/>
      <c r="WKU179" s="50"/>
      <c r="WKV179" s="50"/>
      <c r="WKW179" s="50"/>
      <c r="WKX179" s="50"/>
      <c r="WKY179" s="50"/>
      <c r="WKZ179" s="50"/>
      <c r="WLA179" s="50"/>
      <c r="WLB179" s="50"/>
      <c r="WLC179" s="50"/>
      <c r="WLD179" s="50"/>
      <c r="WLE179" s="50"/>
      <c r="WLF179" s="50"/>
      <c r="WLG179" s="50"/>
      <c r="WLH179" s="50"/>
      <c r="WLI179" s="50"/>
      <c r="WLJ179" s="50"/>
      <c r="WLK179" s="50"/>
      <c r="WLL179" s="50"/>
      <c r="WLN179" s="50"/>
      <c r="WLP179" s="50"/>
      <c r="WLQ179" s="50"/>
      <c r="WLR179" s="50"/>
      <c r="WLS179" s="50"/>
      <c r="WLT179" s="50"/>
      <c r="WLU179" s="50"/>
      <c r="WLV179" s="50"/>
      <c r="WLW179" s="50"/>
      <c r="WMB179" s="50"/>
      <c r="WMC179" s="50"/>
      <c r="WMD179" s="50"/>
      <c r="WME179" s="50"/>
      <c r="WMF179" s="50"/>
      <c r="WMG179" s="50"/>
      <c r="WMH179" s="50"/>
      <c r="WMI179" s="50"/>
      <c r="WMJ179" s="50"/>
      <c r="WMK179" s="50"/>
      <c r="WML179" s="50"/>
      <c r="WMM179" s="50"/>
      <c r="WMN179" s="50"/>
      <c r="WMO179" s="50"/>
      <c r="WMP179" s="50"/>
      <c r="WMQ179" s="50"/>
      <c r="WMR179" s="50"/>
      <c r="WMS179" s="50"/>
      <c r="WMT179" s="50"/>
      <c r="WMU179" s="50"/>
      <c r="WMV179" s="50"/>
      <c r="WMW179" s="50"/>
      <c r="WMX179" s="50"/>
      <c r="WMY179" s="50"/>
      <c r="WMZ179" s="50"/>
      <c r="WNA179" s="50"/>
      <c r="WNB179" s="50"/>
      <c r="WNC179" s="50"/>
      <c r="WND179" s="50"/>
      <c r="WNE179" s="50"/>
      <c r="WNF179" s="50"/>
      <c r="WNG179" s="50"/>
      <c r="WNH179" s="50"/>
      <c r="WNI179" s="50"/>
      <c r="WNJ179" s="50"/>
      <c r="WNK179" s="50"/>
      <c r="WNL179" s="50"/>
      <c r="WNM179" s="50"/>
      <c r="WNN179" s="50"/>
      <c r="WNO179" s="50"/>
      <c r="WNP179" s="50"/>
      <c r="WNQ179" s="50"/>
      <c r="WNR179" s="50"/>
      <c r="WNS179" s="50"/>
      <c r="WNT179" s="50"/>
      <c r="WNU179" s="50"/>
      <c r="WNV179" s="50"/>
      <c r="WNW179" s="50"/>
      <c r="WNX179" s="50"/>
      <c r="WNY179" s="50"/>
      <c r="WNZ179" s="50"/>
      <c r="WOA179" s="50"/>
      <c r="WOB179" s="50"/>
      <c r="WOC179" s="50"/>
      <c r="WOD179" s="50"/>
      <c r="WOE179" s="50"/>
      <c r="WOF179" s="50"/>
      <c r="WOG179" s="50"/>
      <c r="WOH179" s="50"/>
      <c r="WOI179" s="50"/>
      <c r="WOJ179" s="50"/>
      <c r="WOK179" s="50"/>
      <c r="WOL179" s="50"/>
      <c r="WOM179" s="50"/>
      <c r="WON179" s="50"/>
      <c r="WOO179" s="50"/>
      <c r="WOP179" s="50"/>
      <c r="WOQ179" s="50"/>
      <c r="WOR179" s="50"/>
      <c r="WOS179" s="50"/>
      <c r="WOT179" s="50"/>
      <c r="WOU179" s="50"/>
      <c r="WOV179" s="50"/>
      <c r="WOW179" s="50"/>
      <c r="WOX179" s="50"/>
      <c r="WOY179" s="50"/>
      <c r="WOZ179" s="50"/>
      <c r="WPA179" s="50"/>
      <c r="WPB179" s="50"/>
      <c r="WPC179" s="50"/>
      <c r="WPD179" s="50"/>
      <c r="WPE179" s="50"/>
      <c r="WPF179" s="50"/>
      <c r="WPG179" s="50"/>
      <c r="WPH179" s="50"/>
      <c r="WPI179" s="50"/>
      <c r="WPJ179" s="50"/>
      <c r="WPK179" s="50"/>
      <c r="WPL179" s="50"/>
      <c r="WPM179" s="50"/>
      <c r="WPN179" s="50"/>
      <c r="WPO179" s="50"/>
      <c r="WPP179" s="50"/>
      <c r="WPQ179" s="50"/>
      <c r="WPR179" s="50"/>
      <c r="WPS179" s="50"/>
      <c r="WPT179" s="50"/>
      <c r="WPU179" s="50"/>
      <c r="WPV179" s="50"/>
      <c r="WPW179" s="50"/>
      <c r="WPX179" s="50"/>
      <c r="WPY179" s="50"/>
      <c r="WPZ179" s="50"/>
      <c r="WQA179" s="50"/>
      <c r="WQB179" s="50"/>
      <c r="WQC179" s="50"/>
      <c r="WQD179" s="50"/>
      <c r="WQE179" s="50"/>
      <c r="WQF179" s="50"/>
      <c r="WQG179" s="50"/>
      <c r="WQH179" s="50"/>
      <c r="WQI179" s="50"/>
      <c r="WQJ179" s="50"/>
      <c r="WQK179" s="50"/>
      <c r="WQL179" s="50"/>
      <c r="WQM179" s="50"/>
      <c r="WQN179" s="50"/>
      <c r="WQO179" s="50"/>
      <c r="WQP179" s="50"/>
      <c r="WQQ179" s="50"/>
      <c r="WQR179" s="50"/>
      <c r="WQS179" s="50"/>
      <c r="WQT179" s="50"/>
      <c r="WQU179" s="50"/>
      <c r="WQV179" s="50"/>
      <c r="WQW179" s="50"/>
      <c r="WQX179" s="50"/>
      <c r="WQY179" s="50"/>
      <c r="WQZ179" s="50"/>
      <c r="WRA179" s="50"/>
      <c r="WRB179" s="50"/>
      <c r="WRC179" s="50"/>
      <c r="WRD179" s="50"/>
      <c r="WRE179" s="50"/>
      <c r="WRF179" s="50"/>
      <c r="WRG179" s="50"/>
      <c r="WRH179" s="50"/>
      <c r="WRI179" s="50"/>
      <c r="WRJ179" s="50"/>
      <c r="WRK179" s="50"/>
      <c r="WRL179" s="50"/>
      <c r="WRM179" s="50"/>
      <c r="WRN179" s="50"/>
      <c r="WRO179" s="50"/>
      <c r="WRP179" s="50"/>
      <c r="WRQ179" s="50"/>
      <c r="WRR179" s="50"/>
      <c r="WRS179" s="50"/>
      <c r="WRT179" s="50"/>
      <c r="WRU179" s="50"/>
      <c r="WRV179" s="50"/>
      <c r="WRW179" s="50"/>
      <c r="WRX179" s="50"/>
      <c r="WRY179" s="50"/>
      <c r="WRZ179" s="50"/>
      <c r="WSA179" s="50"/>
      <c r="WSB179" s="50"/>
      <c r="WSC179" s="50"/>
      <c r="WSD179" s="50"/>
      <c r="WSE179" s="50"/>
      <c r="WSF179" s="50"/>
      <c r="WSG179" s="50"/>
      <c r="WSH179" s="50"/>
      <c r="WSI179" s="50"/>
      <c r="WSJ179" s="50"/>
      <c r="WSK179" s="50"/>
      <c r="WSL179" s="50"/>
      <c r="WSM179" s="50"/>
      <c r="WSN179" s="50"/>
      <c r="WSO179" s="50"/>
      <c r="WSP179" s="50"/>
      <c r="WSQ179" s="50"/>
      <c r="WSR179" s="50"/>
      <c r="WSS179" s="50"/>
      <c r="WST179" s="50"/>
      <c r="WSU179" s="50"/>
      <c r="WSV179" s="50"/>
      <c r="WSW179" s="50"/>
      <c r="WSX179" s="50"/>
      <c r="WSY179" s="50"/>
      <c r="WSZ179" s="50"/>
      <c r="WTA179" s="50"/>
      <c r="WTB179" s="50"/>
      <c r="WTC179" s="50"/>
      <c r="WTD179" s="50"/>
      <c r="WTE179" s="50"/>
      <c r="WTF179" s="50"/>
      <c r="WTG179" s="50"/>
      <c r="WTH179" s="50"/>
      <c r="WTI179" s="50"/>
      <c r="WTJ179" s="50"/>
      <c r="WTK179" s="50"/>
      <c r="WTL179" s="50"/>
      <c r="WTM179" s="50"/>
      <c r="WTN179" s="50"/>
      <c r="WTO179" s="50"/>
      <c r="WTP179" s="50"/>
      <c r="WTQ179" s="50"/>
      <c r="WTR179" s="50"/>
      <c r="WTS179" s="50"/>
      <c r="WTT179" s="50"/>
      <c r="WTU179" s="50"/>
      <c r="WTV179" s="50"/>
      <c r="WTW179" s="50"/>
      <c r="WTX179" s="50"/>
      <c r="WTY179" s="50"/>
      <c r="WTZ179" s="50"/>
      <c r="WUA179" s="50"/>
      <c r="WUB179" s="50"/>
      <c r="WUC179" s="50"/>
      <c r="WUD179" s="50"/>
      <c r="WUE179" s="50"/>
      <c r="WUF179" s="50"/>
      <c r="WUG179" s="50"/>
      <c r="WUH179" s="50"/>
      <c r="WUI179" s="50"/>
      <c r="WUJ179" s="50"/>
      <c r="WUK179" s="50"/>
      <c r="WUL179" s="50"/>
      <c r="WUM179" s="50"/>
      <c r="WUN179" s="50"/>
      <c r="WUO179" s="50"/>
      <c r="WUP179" s="50"/>
      <c r="WUQ179" s="50"/>
      <c r="WUR179" s="50"/>
      <c r="WUS179" s="50"/>
      <c r="WUT179" s="50"/>
      <c r="WUU179" s="50"/>
      <c r="WUV179" s="50"/>
      <c r="WUW179" s="50"/>
      <c r="WUX179" s="50"/>
      <c r="WUY179" s="50"/>
      <c r="WUZ179" s="50"/>
      <c r="WVA179" s="50"/>
      <c r="WVB179" s="50"/>
      <c r="WVC179" s="50"/>
      <c r="WVD179" s="50"/>
      <c r="WVE179" s="50"/>
      <c r="WVF179" s="50"/>
      <c r="WVG179" s="50"/>
      <c r="WVH179" s="50"/>
      <c r="WVJ179" s="50"/>
      <c r="WVL179" s="50"/>
      <c r="WVM179" s="50"/>
      <c r="WVN179" s="50"/>
      <c r="WVO179" s="50"/>
      <c r="WVP179" s="50"/>
      <c r="WVQ179" s="50"/>
      <c r="WVR179" s="50"/>
      <c r="WVS179" s="50"/>
      <c r="WVX179" s="50"/>
      <c r="WVY179" s="50"/>
      <c r="WVZ179" s="50"/>
      <c r="WWA179" s="50"/>
      <c r="WWB179" s="50"/>
      <c r="WWC179" s="50"/>
      <c r="WWD179" s="50"/>
      <c r="WWE179" s="50"/>
      <c r="WWF179" s="50"/>
      <c r="WWG179" s="50"/>
      <c r="WWH179" s="50"/>
      <c r="WWI179" s="50"/>
      <c r="WWJ179" s="50"/>
      <c r="WWK179" s="50"/>
      <c r="WWL179" s="50"/>
      <c r="WWM179" s="50"/>
      <c r="WWN179" s="50"/>
      <c r="WWO179" s="50"/>
      <c r="WWP179" s="50"/>
      <c r="WWQ179" s="50"/>
      <c r="WWR179" s="50"/>
      <c r="WWS179" s="50"/>
      <c r="WWT179" s="50"/>
      <c r="WWU179" s="50"/>
      <c r="WWV179" s="50"/>
      <c r="WWW179" s="50"/>
      <c r="WWX179" s="50"/>
      <c r="WWY179" s="50"/>
      <c r="WWZ179" s="50"/>
      <c r="WXA179" s="50"/>
      <c r="WXB179" s="50"/>
      <c r="WXC179" s="50"/>
      <c r="WXD179" s="50"/>
      <c r="WXE179" s="50"/>
      <c r="WXF179" s="50"/>
      <c r="WXG179" s="50"/>
      <c r="WXH179" s="50"/>
      <c r="WXI179" s="50"/>
      <c r="WXJ179" s="50"/>
      <c r="WXK179" s="50"/>
      <c r="WXL179" s="50"/>
      <c r="WXM179" s="50"/>
      <c r="WXN179" s="50"/>
      <c r="WXO179" s="50"/>
      <c r="WXP179" s="50"/>
      <c r="WXQ179" s="50"/>
      <c r="WXR179" s="50"/>
      <c r="WXS179" s="50"/>
      <c r="WXT179" s="50"/>
      <c r="WXU179" s="50"/>
      <c r="WXV179" s="50"/>
      <c r="WXW179" s="50"/>
      <c r="WXX179" s="50"/>
      <c r="WXY179" s="50"/>
      <c r="WXZ179" s="50"/>
      <c r="WYA179" s="50"/>
      <c r="WYB179" s="50"/>
      <c r="WYC179" s="50"/>
      <c r="WYD179" s="50"/>
      <c r="WYE179" s="50"/>
      <c r="WYF179" s="50"/>
      <c r="WYG179" s="50"/>
      <c r="WYH179" s="50"/>
      <c r="WYI179" s="50"/>
      <c r="WYJ179" s="50"/>
      <c r="WYK179" s="50"/>
      <c r="WYL179" s="50"/>
      <c r="WYM179" s="50"/>
      <c r="WYN179" s="50"/>
      <c r="WYO179" s="50"/>
      <c r="WYP179" s="50"/>
      <c r="WYQ179" s="50"/>
      <c r="WYR179" s="50"/>
      <c r="WYS179" s="50"/>
      <c r="WYT179" s="50"/>
      <c r="WYU179" s="50"/>
      <c r="WYV179" s="50"/>
      <c r="WYW179" s="50"/>
      <c r="WYX179" s="50"/>
      <c r="WYY179" s="50"/>
      <c r="WYZ179" s="50"/>
      <c r="WZA179" s="50"/>
      <c r="WZB179" s="50"/>
      <c r="WZC179" s="50"/>
      <c r="WZD179" s="50"/>
      <c r="WZE179" s="50"/>
      <c r="WZF179" s="50"/>
      <c r="WZG179" s="50"/>
      <c r="WZH179" s="50"/>
      <c r="WZI179" s="50"/>
      <c r="WZJ179" s="50"/>
      <c r="WZK179" s="50"/>
      <c r="WZL179" s="50"/>
      <c r="WZM179" s="50"/>
      <c r="WZN179" s="50"/>
      <c r="WZO179" s="50"/>
      <c r="WZP179" s="50"/>
      <c r="WZQ179" s="50"/>
      <c r="WZR179" s="50"/>
      <c r="WZS179" s="50"/>
      <c r="WZT179" s="50"/>
      <c r="WZU179" s="50"/>
      <c r="WZV179" s="50"/>
      <c r="WZW179" s="50"/>
      <c r="WZX179" s="50"/>
      <c r="WZY179" s="50"/>
      <c r="WZZ179" s="50"/>
      <c r="XAA179" s="50"/>
      <c r="XAB179" s="50"/>
      <c r="XAC179" s="50"/>
      <c r="XAD179" s="50"/>
      <c r="XAE179" s="50"/>
      <c r="XAF179" s="50"/>
      <c r="XAG179" s="50"/>
      <c r="XAH179" s="50"/>
      <c r="XAI179" s="50"/>
      <c r="XAJ179" s="50"/>
      <c r="XAK179" s="50"/>
      <c r="XAL179" s="50"/>
      <c r="XAM179" s="50"/>
      <c r="XAN179" s="50"/>
      <c r="XAO179" s="50"/>
      <c r="XAP179" s="50"/>
      <c r="XAQ179" s="50"/>
      <c r="XAR179" s="50"/>
      <c r="XAS179" s="50"/>
      <c r="XAT179" s="50"/>
      <c r="XAU179" s="50"/>
      <c r="XAV179" s="50"/>
      <c r="XAW179" s="50"/>
      <c r="XAX179" s="50"/>
      <c r="XAY179" s="50"/>
      <c r="XAZ179" s="50"/>
      <c r="XBA179" s="50"/>
      <c r="XBB179" s="50"/>
      <c r="XBC179" s="50"/>
      <c r="XBD179" s="50"/>
      <c r="XBE179" s="50"/>
      <c r="XBF179" s="50"/>
      <c r="XBG179" s="50"/>
      <c r="XBH179" s="50"/>
      <c r="XBI179" s="50"/>
      <c r="XBJ179" s="50"/>
      <c r="XBK179" s="50"/>
      <c r="XBL179" s="50"/>
      <c r="XBM179" s="50"/>
      <c r="XBN179" s="50"/>
      <c r="XBO179" s="50"/>
      <c r="XBP179" s="50"/>
      <c r="XBQ179" s="50"/>
      <c r="XBR179" s="50"/>
      <c r="XBS179" s="50"/>
      <c r="XBT179" s="50"/>
      <c r="XBU179" s="50"/>
      <c r="XBV179" s="50"/>
      <c r="XBW179" s="50"/>
      <c r="XBX179" s="50"/>
      <c r="XBY179" s="50"/>
      <c r="XBZ179" s="50"/>
      <c r="XCA179" s="50"/>
      <c r="XCB179" s="50"/>
      <c r="XCC179" s="50"/>
      <c r="XCD179" s="50"/>
      <c r="XCE179" s="50"/>
      <c r="XCF179" s="50"/>
      <c r="XCG179" s="50"/>
      <c r="XCH179" s="50"/>
      <c r="XCI179" s="50"/>
      <c r="XCJ179" s="50"/>
      <c r="XCK179" s="50"/>
      <c r="XCL179" s="50"/>
      <c r="XCM179" s="50"/>
      <c r="XCN179" s="50"/>
      <c r="XCO179" s="50"/>
      <c r="XCP179" s="50"/>
      <c r="XCQ179" s="50"/>
      <c r="XCR179" s="50"/>
      <c r="XCS179" s="50"/>
      <c r="XCT179" s="50"/>
      <c r="XCU179" s="50"/>
      <c r="XCV179" s="50"/>
      <c r="XCW179" s="50"/>
      <c r="XCX179" s="50"/>
      <c r="XCY179" s="50"/>
      <c r="XCZ179" s="50"/>
      <c r="XDA179" s="50"/>
      <c r="XDB179" s="50"/>
      <c r="XDC179" s="50"/>
      <c r="XDD179" s="50"/>
      <c r="XDE179" s="50"/>
      <c r="XDF179" s="50"/>
      <c r="XDG179" s="50"/>
      <c r="XDH179" s="50"/>
      <c r="XDI179" s="50"/>
      <c r="XDJ179" s="50"/>
      <c r="XDK179" s="50"/>
      <c r="XDL179" s="50"/>
      <c r="XDM179" s="50"/>
      <c r="XDN179" s="50"/>
      <c r="XDO179" s="50"/>
      <c r="XDP179" s="50"/>
      <c r="XDQ179" s="50"/>
      <c r="XDR179" s="50"/>
      <c r="XDS179" s="50"/>
      <c r="XDT179" s="50"/>
      <c r="XDU179" s="50"/>
      <c r="XDV179" s="50"/>
      <c r="XDW179" s="50"/>
      <c r="XDX179" s="50"/>
      <c r="XDY179" s="50"/>
      <c r="XDZ179" s="50"/>
      <c r="XEA179" s="50"/>
      <c r="XEB179" s="50"/>
      <c r="XEC179" s="50"/>
      <c r="XED179" s="50"/>
      <c r="XEE179" s="50"/>
      <c r="XEF179" s="50"/>
      <c r="XEG179" s="50"/>
      <c r="XEH179" s="50"/>
      <c r="XEI179" s="50"/>
      <c r="XEJ179" s="50"/>
      <c r="XEK179" s="50"/>
      <c r="XEL179" s="50"/>
      <c r="XEM179" s="50"/>
      <c r="XEN179" s="50"/>
      <c r="XEO179" s="50"/>
      <c r="XEP179" s="50"/>
      <c r="XEQ179" s="50"/>
      <c r="XER179" s="50"/>
      <c r="XES179" s="50"/>
      <c r="XET179" s="50"/>
      <c r="XEU179" s="50"/>
      <c r="XEV179" s="50"/>
      <c r="XEW179" s="50"/>
      <c r="XEX179" s="50"/>
      <c r="XEY179" s="50"/>
      <c r="XEZ179" s="50"/>
      <c r="XFA179" s="50"/>
      <c r="XFB179" s="50"/>
      <c r="XFC179" s="50"/>
      <c r="XFD179" s="50"/>
    </row>
    <row r="180" ht="16.5" customHeight="1" spans="1:16384">
      <c r="A180" s="45" t="s">
        <v>352</v>
      </c>
      <c r="B180" s="51"/>
      <c r="C180" s="51"/>
      <c r="D180" s="51"/>
      <c r="E180" s="55"/>
      <c r="F180" s="51"/>
      <c r="G180" s="51"/>
      <c r="H180" s="56"/>
      <c r="I180" s="46">
        <v>311</v>
      </c>
      <c r="J180" s="51"/>
      <c r="K180" s="47"/>
      <c r="L180" s="50"/>
      <c r="Q180" s="43"/>
      <c r="R180" s="30"/>
      <c r="S180" s="30"/>
      <c r="T180" s="42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0"/>
      <c r="BI180" s="50"/>
      <c r="BJ180" s="50"/>
      <c r="BK180" s="50"/>
      <c r="BL180" s="50"/>
      <c r="BM180" s="50"/>
      <c r="BN180" s="50"/>
      <c r="BO180" s="50"/>
      <c r="BP180" s="50"/>
      <c r="BQ180" s="50"/>
      <c r="BR180" s="50"/>
      <c r="BS180" s="50"/>
      <c r="BT180" s="50"/>
      <c r="BU180" s="50"/>
      <c r="BV180" s="50"/>
      <c r="BW180" s="50"/>
      <c r="BX180" s="50"/>
      <c r="BY180" s="50"/>
      <c r="BZ180" s="50"/>
      <c r="CA180" s="50"/>
      <c r="CB180" s="50"/>
      <c r="CC180" s="50"/>
      <c r="CD180" s="50"/>
      <c r="CE180" s="50"/>
      <c r="CF180" s="50"/>
      <c r="CG180" s="50"/>
      <c r="CH180" s="50"/>
      <c r="CI180" s="50"/>
      <c r="CJ180" s="50"/>
      <c r="CK180" s="50"/>
      <c r="CL180" s="50"/>
      <c r="CM180" s="50"/>
      <c r="CN180" s="50"/>
      <c r="CO180" s="50"/>
      <c r="CP180" s="50"/>
      <c r="CQ180" s="50"/>
      <c r="CR180" s="50"/>
      <c r="CS180" s="50"/>
      <c r="CT180" s="50"/>
      <c r="CU180" s="50"/>
      <c r="CV180" s="50"/>
      <c r="CW180" s="50"/>
      <c r="CX180" s="50"/>
      <c r="CY180" s="50"/>
      <c r="CZ180" s="50"/>
      <c r="DA180" s="50"/>
      <c r="DB180" s="50"/>
      <c r="DC180" s="50"/>
      <c r="DD180" s="50"/>
      <c r="DE180" s="50"/>
      <c r="DF180" s="50"/>
      <c r="DG180" s="50"/>
      <c r="DH180" s="50"/>
      <c r="DI180" s="50"/>
      <c r="DJ180" s="50"/>
      <c r="DK180" s="50"/>
      <c r="DL180" s="50"/>
      <c r="DM180" s="50"/>
      <c r="DN180" s="50"/>
      <c r="DO180" s="50"/>
      <c r="DP180" s="50"/>
      <c r="DQ180" s="50"/>
      <c r="DR180" s="50"/>
      <c r="DS180" s="50"/>
      <c r="DT180" s="50"/>
      <c r="DU180" s="50"/>
      <c r="DV180" s="50"/>
      <c r="DW180" s="50"/>
      <c r="DX180" s="50"/>
      <c r="DY180" s="50"/>
      <c r="DZ180" s="50"/>
      <c r="EA180" s="50"/>
      <c r="EB180" s="50"/>
      <c r="EC180" s="50"/>
      <c r="ED180" s="50"/>
      <c r="EE180" s="50"/>
      <c r="EF180" s="50"/>
      <c r="EG180" s="50"/>
      <c r="EH180" s="50"/>
      <c r="EI180" s="50"/>
      <c r="EJ180" s="50"/>
      <c r="EK180" s="50"/>
      <c r="EL180" s="50"/>
      <c r="EM180" s="50"/>
      <c r="EN180" s="50"/>
      <c r="EO180" s="50"/>
      <c r="EP180" s="50"/>
      <c r="EQ180" s="50"/>
      <c r="ER180" s="50"/>
      <c r="ES180" s="50"/>
      <c r="ET180" s="50"/>
      <c r="EU180" s="50"/>
      <c r="EV180" s="50"/>
      <c r="EW180" s="50"/>
      <c r="EX180" s="50"/>
      <c r="EY180" s="50"/>
      <c r="EZ180" s="50"/>
      <c r="FA180" s="50"/>
      <c r="FB180" s="50"/>
      <c r="FC180" s="50"/>
      <c r="FD180" s="50"/>
      <c r="FE180" s="50"/>
      <c r="FF180" s="50"/>
      <c r="FG180" s="50"/>
      <c r="FH180" s="50"/>
      <c r="FI180" s="50"/>
      <c r="FJ180" s="50"/>
      <c r="FK180" s="50"/>
      <c r="FL180" s="50"/>
      <c r="FM180" s="50"/>
      <c r="FN180" s="50"/>
      <c r="FO180" s="50"/>
      <c r="FP180" s="50"/>
      <c r="FQ180" s="50"/>
      <c r="FR180" s="50"/>
      <c r="FS180" s="50"/>
      <c r="FT180" s="50"/>
      <c r="FU180" s="50"/>
      <c r="FV180" s="50"/>
      <c r="FW180" s="50"/>
      <c r="FX180" s="50"/>
      <c r="FY180" s="50"/>
      <c r="FZ180" s="50"/>
      <c r="GA180" s="50"/>
      <c r="GB180" s="50"/>
      <c r="GC180" s="50"/>
      <c r="GD180" s="50"/>
      <c r="GE180" s="50"/>
      <c r="GF180" s="50"/>
      <c r="GG180" s="50"/>
      <c r="GH180" s="50"/>
      <c r="GI180" s="50"/>
      <c r="GJ180" s="50"/>
      <c r="GK180" s="50"/>
      <c r="GL180" s="50"/>
      <c r="GM180" s="50"/>
      <c r="GN180" s="50"/>
      <c r="GO180" s="50"/>
      <c r="GP180" s="50"/>
      <c r="GQ180" s="50"/>
      <c r="GR180" s="50"/>
      <c r="GS180" s="50"/>
      <c r="GT180" s="50"/>
      <c r="GU180" s="50"/>
      <c r="GV180" s="50"/>
      <c r="GW180" s="50"/>
      <c r="GX180" s="50"/>
      <c r="GY180" s="50"/>
      <c r="GZ180" s="50"/>
      <c r="HA180" s="50"/>
      <c r="HB180" s="50"/>
      <c r="HC180" s="50"/>
      <c r="HD180" s="50"/>
      <c r="HE180" s="50"/>
      <c r="HF180" s="50"/>
      <c r="HG180" s="50"/>
      <c r="HH180" s="50"/>
      <c r="HI180" s="50"/>
      <c r="HJ180" s="50"/>
      <c r="HK180" s="50"/>
      <c r="HL180" s="50"/>
      <c r="HM180" s="50"/>
      <c r="HN180" s="50"/>
      <c r="HO180" s="50"/>
      <c r="HP180" s="50"/>
      <c r="HQ180" s="50"/>
      <c r="HR180" s="50"/>
      <c r="HS180" s="50"/>
      <c r="HT180" s="50"/>
      <c r="HU180" s="50"/>
      <c r="HV180" s="50"/>
      <c r="HW180" s="50"/>
      <c r="HX180" s="50"/>
      <c r="HY180" s="50"/>
      <c r="HZ180" s="50"/>
      <c r="IA180" s="50"/>
      <c r="IB180" s="50"/>
      <c r="IC180" s="50"/>
      <c r="ID180" s="50"/>
      <c r="IE180" s="50"/>
      <c r="IF180" s="50"/>
      <c r="IG180" s="50"/>
      <c r="IH180" s="50"/>
      <c r="II180" s="50"/>
      <c r="IJ180" s="50"/>
      <c r="IK180" s="50"/>
      <c r="IL180" s="50"/>
      <c r="IM180" s="50"/>
      <c r="IN180" s="50"/>
      <c r="IO180" s="50"/>
      <c r="IP180" s="50"/>
      <c r="IQ180" s="50"/>
      <c r="IR180" s="50"/>
      <c r="IS180" s="50"/>
      <c r="IT180" s="50"/>
      <c r="IU180" s="50"/>
      <c r="IV180" s="50"/>
      <c r="IX180" s="50"/>
      <c r="IZ180" s="50"/>
      <c r="JA180" s="50"/>
      <c r="JB180" s="50"/>
      <c r="JC180" s="50"/>
      <c r="JD180" s="50"/>
      <c r="JE180" s="50"/>
      <c r="JF180" s="50"/>
      <c r="JG180" s="50"/>
      <c r="JL180" s="50"/>
      <c r="JM180" s="50"/>
      <c r="JN180" s="50"/>
      <c r="JO180" s="50"/>
      <c r="JP180" s="50"/>
      <c r="JQ180" s="50"/>
      <c r="JR180" s="50"/>
      <c r="JS180" s="50"/>
      <c r="JT180" s="50"/>
      <c r="JU180" s="50"/>
      <c r="JV180" s="50"/>
      <c r="JW180" s="50"/>
      <c r="JX180" s="50"/>
      <c r="JY180" s="50"/>
      <c r="JZ180" s="50"/>
      <c r="KA180" s="50"/>
      <c r="KB180" s="50"/>
      <c r="KC180" s="50"/>
      <c r="KD180" s="50"/>
      <c r="KE180" s="50"/>
      <c r="KF180" s="50"/>
      <c r="KG180" s="50"/>
      <c r="KH180" s="50"/>
      <c r="KI180" s="50"/>
      <c r="KJ180" s="50"/>
      <c r="KK180" s="50"/>
      <c r="KL180" s="50"/>
      <c r="KM180" s="50"/>
      <c r="KN180" s="50"/>
      <c r="KO180" s="50"/>
      <c r="KP180" s="50"/>
      <c r="KQ180" s="50"/>
      <c r="KR180" s="50"/>
      <c r="KS180" s="50"/>
      <c r="KT180" s="50"/>
      <c r="KU180" s="50"/>
      <c r="KV180" s="50"/>
      <c r="KW180" s="50"/>
      <c r="KX180" s="50"/>
      <c r="KY180" s="50"/>
      <c r="KZ180" s="50"/>
      <c r="LA180" s="50"/>
      <c r="LB180" s="50"/>
      <c r="LC180" s="50"/>
      <c r="LD180" s="50"/>
      <c r="LE180" s="50"/>
      <c r="LF180" s="50"/>
      <c r="LG180" s="50"/>
      <c r="LH180" s="50"/>
      <c r="LI180" s="50"/>
      <c r="LJ180" s="50"/>
      <c r="LK180" s="50"/>
      <c r="LL180" s="50"/>
      <c r="LM180" s="50"/>
      <c r="LN180" s="50"/>
      <c r="LO180" s="50"/>
      <c r="LP180" s="50"/>
      <c r="LQ180" s="50"/>
      <c r="LR180" s="50"/>
      <c r="LS180" s="50"/>
      <c r="LT180" s="50"/>
      <c r="LU180" s="50"/>
      <c r="LV180" s="50"/>
      <c r="LW180" s="50"/>
      <c r="LX180" s="50"/>
      <c r="LY180" s="50"/>
      <c r="LZ180" s="50"/>
      <c r="MA180" s="50"/>
      <c r="MB180" s="50"/>
      <c r="MC180" s="50"/>
      <c r="MD180" s="50"/>
      <c r="ME180" s="50"/>
      <c r="MF180" s="50"/>
      <c r="MG180" s="50"/>
      <c r="MH180" s="50"/>
      <c r="MI180" s="50"/>
      <c r="MJ180" s="50"/>
      <c r="MK180" s="50"/>
      <c r="ML180" s="50"/>
      <c r="MM180" s="50"/>
      <c r="MN180" s="50"/>
      <c r="MO180" s="50"/>
      <c r="MP180" s="50"/>
      <c r="MQ180" s="50"/>
      <c r="MR180" s="50"/>
      <c r="MS180" s="50"/>
      <c r="MT180" s="50"/>
      <c r="MU180" s="50"/>
      <c r="MV180" s="50"/>
      <c r="MW180" s="50"/>
      <c r="MX180" s="50"/>
      <c r="MY180" s="50"/>
      <c r="MZ180" s="50"/>
      <c r="NA180" s="50"/>
      <c r="NB180" s="50"/>
      <c r="NC180" s="50"/>
      <c r="ND180" s="50"/>
      <c r="NE180" s="50"/>
      <c r="NF180" s="50"/>
      <c r="NG180" s="50"/>
      <c r="NH180" s="50"/>
      <c r="NI180" s="50"/>
      <c r="NJ180" s="50"/>
      <c r="NK180" s="50"/>
      <c r="NL180" s="50"/>
      <c r="NM180" s="50"/>
      <c r="NN180" s="50"/>
      <c r="NO180" s="50"/>
      <c r="NP180" s="50"/>
      <c r="NQ180" s="50"/>
      <c r="NR180" s="50"/>
      <c r="NS180" s="50"/>
      <c r="NT180" s="50"/>
      <c r="NU180" s="50"/>
      <c r="NV180" s="50"/>
      <c r="NW180" s="50"/>
      <c r="NX180" s="50"/>
      <c r="NY180" s="50"/>
      <c r="NZ180" s="50"/>
      <c r="OA180" s="50"/>
      <c r="OB180" s="50"/>
      <c r="OC180" s="50"/>
      <c r="OD180" s="50"/>
      <c r="OE180" s="50"/>
      <c r="OF180" s="50"/>
      <c r="OG180" s="50"/>
      <c r="OH180" s="50"/>
      <c r="OI180" s="50"/>
      <c r="OJ180" s="50"/>
      <c r="OK180" s="50"/>
      <c r="OL180" s="50"/>
      <c r="OM180" s="50"/>
      <c r="ON180" s="50"/>
      <c r="OO180" s="50"/>
      <c r="OP180" s="50"/>
      <c r="OQ180" s="50"/>
      <c r="OR180" s="50"/>
      <c r="OS180" s="50"/>
      <c r="OT180" s="50"/>
      <c r="OU180" s="50"/>
      <c r="OV180" s="50"/>
      <c r="OW180" s="50"/>
      <c r="OX180" s="50"/>
      <c r="OY180" s="50"/>
      <c r="OZ180" s="50"/>
      <c r="PA180" s="50"/>
      <c r="PB180" s="50"/>
      <c r="PC180" s="50"/>
      <c r="PD180" s="50"/>
      <c r="PE180" s="50"/>
      <c r="PF180" s="50"/>
      <c r="PG180" s="50"/>
      <c r="PH180" s="50"/>
      <c r="PI180" s="50"/>
      <c r="PJ180" s="50"/>
      <c r="PK180" s="50"/>
      <c r="PL180" s="50"/>
      <c r="PM180" s="50"/>
      <c r="PN180" s="50"/>
      <c r="PO180" s="50"/>
      <c r="PP180" s="50"/>
      <c r="PQ180" s="50"/>
      <c r="PR180" s="50"/>
      <c r="PS180" s="50"/>
      <c r="PT180" s="50"/>
      <c r="PU180" s="50"/>
      <c r="PV180" s="50"/>
      <c r="PW180" s="50"/>
      <c r="PX180" s="50"/>
      <c r="PY180" s="50"/>
      <c r="PZ180" s="50"/>
      <c r="QA180" s="50"/>
      <c r="QB180" s="50"/>
      <c r="QC180" s="50"/>
      <c r="QD180" s="50"/>
      <c r="QE180" s="50"/>
      <c r="QF180" s="50"/>
      <c r="QG180" s="50"/>
      <c r="QH180" s="50"/>
      <c r="QI180" s="50"/>
      <c r="QJ180" s="50"/>
      <c r="QK180" s="50"/>
      <c r="QL180" s="50"/>
      <c r="QM180" s="50"/>
      <c r="QN180" s="50"/>
      <c r="QO180" s="50"/>
      <c r="QP180" s="50"/>
      <c r="QQ180" s="50"/>
      <c r="QR180" s="50"/>
      <c r="QS180" s="50"/>
      <c r="QT180" s="50"/>
      <c r="QU180" s="50"/>
      <c r="QV180" s="50"/>
      <c r="QW180" s="50"/>
      <c r="QX180" s="50"/>
      <c r="QY180" s="50"/>
      <c r="QZ180" s="50"/>
      <c r="RA180" s="50"/>
      <c r="RB180" s="50"/>
      <c r="RC180" s="50"/>
      <c r="RD180" s="50"/>
      <c r="RE180" s="50"/>
      <c r="RF180" s="50"/>
      <c r="RG180" s="50"/>
      <c r="RH180" s="50"/>
      <c r="RI180" s="50"/>
      <c r="RJ180" s="50"/>
      <c r="RK180" s="50"/>
      <c r="RL180" s="50"/>
      <c r="RM180" s="50"/>
      <c r="RN180" s="50"/>
      <c r="RO180" s="50"/>
      <c r="RP180" s="50"/>
      <c r="RQ180" s="50"/>
      <c r="RR180" s="50"/>
      <c r="RS180" s="50"/>
      <c r="RT180" s="50"/>
      <c r="RU180" s="50"/>
      <c r="RV180" s="50"/>
      <c r="RW180" s="50"/>
      <c r="RX180" s="50"/>
      <c r="RY180" s="50"/>
      <c r="RZ180" s="50"/>
      <c r="SA180" s="50"/>
      <c r="SB180" s="50"/>
      <c r="SC180" s="50"/>
      <c r="SD180" s="50"/>
      <c r="SE180" s="50"/>
      <c r="SF180" s="50"/>
      <c r="SG180" s="50"/>
      <c r="SH180" s="50"/>
      <c r="SI180" s="50"/>
      <c r="SJ180" s="50"/>
      <c r="SK180" s="50"/>
      <c r="SL180" s="50"/>
      <c r="SM180" s="50"/>
      <c r="SN180" s="50"/>
      <c r="SO180" s="50"/>
      <c r="SP180" s="50"/>
      <c r="SQ180" s="50"/>
      <c r="SR180" s="50"/>
      <c r="ST180" s="50"/>
      <c r="SV180" s="50"/>
      <c r="SW180" s="50"/>
      <c r="SX180" s="50"/>
      <c r="SY180" s="50"/>
      <c r="SZ180" s="50"/>
      <c r="TA180" s="50"/>
      <c r="TB180" s="50"/>
      <c r="TC180" s="50"/>
      <c r="TH180" s="50"/>
      <c r="TI180" s="50"/>
      <c r="TJ180" s="50"/>
      <c r="TK180" s="50"/>
      <c r="TL180" s="50"/>
      <c r="TM180" s="50"/>
      <c r="TN180" s="50"/>
      <c r="TO180" s="50"/>
      <c r="TP180" s="50"/>
      <c r="TQ180" s="50"/>
      <c r="TR180" s="50"/>
      <c r="TS180" s="50"/>
      <c r="TT180" s="50"/>
      <c r="TU180" s="50"/>
      <c r="TV180" s="50"/>
      <c r="TW180" s="50"/>
      <c r="TX180" s="50"/>
      <c r="TY180" s="50"/>
      <c r="TZ180" s="50"/>
      <c r="UA180" s="50"/>
      <c r="UB180" s="50"/>
      <c r="UC180" s="50"/>
      <c r="UD180" s="50"/>
      <c r="UE180" s="50"/>
      <c r="UF180" s="50"/>
      <c r="UG180" s="50"/>
      <c r="UH180" s="50"/>
      <c r="UI180" s="50"/>
      <c r="UJ180" s="50"/>
      <c r="UK180" s="50"/>
      <c r="UL180" s="50"/>
      <c r="UM180" s="50"/>
      <c r="UN180" s="50"/>
      <c r="UO180" s="50"/>
      <c r="UP180" s="50"/>
      <c r="UQ180" s="50"/>
      <c r="UR180" s="50"/>
      <c r="US180" s="50"/>
      <c r="UT180" s="50"/>
      <c r="UU180" s="50"/>
      <c r="UV180" s="50"/>
      <c r="UW180" s="50"/>
      <c r="UX180" s="50"/>
      <c r="UY180" s="50"/>
      <c r="UZ180" s="50"/>
      <c r="VA180" s="50"/>
      <c r="VB180" s="50"/>
      <c r="VC180" s="50"/>
      <c r="VD180" s="50"/>
      <c r="VE180" s="50"/>
      <c r="VF180" s="50"/>
      <c r="VG180" s="50"/>
      <c r="VH180" s="50"/>
      <c r="VI180" s="50"/>
      <c r="VJ180" s="50"/>
      <c r="VK180" s="50"/>
      <c r="VL180" s="50"/>
      <c r="VM180" s="50"/>
      <c r="VN180" s="50"/>
      <c r="VO180" s="50"/>
      <c r="VP180" s="50"/>
      <c r="VQ180" s="50"/>
      <c r="VR180" s="50"/>
      <c r="VS180" s="50"/>
      <c r="VT180" s="50"/>
      <c r="VU180" s="50"/>
      <c r="VV180" s="50"/>
      <c r="VW180" s="50"/>
      <c r="VX180" s="50"/>
      <c r="VY180" s="50"/>
      <c r="VZ180" s="50"/>
      <c r="WA180" s="50"/>
      <c r="WB180" s="50"/>
      <c r="WC180" s="50"/>
      <c r="WD180" s="50"/>
      <c r="WE180" s="50"/>
      <c r="WF180" s="50"/>
      <c r="WG180" s="50"/>
      <c r="WH180" s="50"/>
      <c r="WI180" s="50"/>
      <c r="WJ180" s="50"/>
      <c r="WK180" s="50"/>
      <c r="WL180" s="50"/>
      <c r="WM180" s="50"/>
      <c r="WN180" s="50"/>
      <c r="WO180" s="50"/>
      <c r="WP180" s="50"/>
      <c r="WQ180" s="50"/>
      <c r="WR180" s="50"/>
      <c r="WS180" s="50"/>
      <c r="WT180" s="50"/>
      <c r="WU180" s="50"/>
      <c r="WV180" s="50"/>
      <c r="WW180" s="50"/>
      <c r="WX180" s="50"/>
      <c r="WY180" s="50"/>
      <c r="WZ180" s="50"/>
      <c r="XA180" s="50"/>
      <c r="XB180" s="50"/>
      <c r="XC180" s="50"/>
      <c r="XD180" s="50"/>
      <c r="XE180" s="50"/>
      <c r="XF180" s="50"/>
      <c r="XG180" s="50"/>
      <c r="XH180" s="50"/>
      <c r="XI180" s="50"/>
      <c r="XJ180" s="50"/>
      <c r="XK180" s="50"/>
      <c r="XL180" s="50"/>
      <c r="XM180" s="50"/>
      <c r="XN180" s="50"/>
      <c r="XO180" s="50"/>
      <c r="XP180" s="50"/>
      <c r="XQ180" s="50"/>
      <c r="XR180" s="50"/>
      <c r="XS180" s="50"/>
      <c r="XT180" s="50"/>
      <c r="XU180" s="50"/>
      <c r="XV180" s="50"/>
      <c r="XW180" s="50"/>
      <c r="XX180" s="50"/>
      <c r="XY180" s="50"/>
      <c r="XZ180" s="50"/>
      <c r="YA180" s="50"/>
      <c r="YB180" s="50"/>
      <c r="YC180" s="50"/>
      <c r="YD180" s="50"/>
      <c r="YE180" s="50"/>
      <c r="YF180" s="50"/>
      <c r="YG180" s="50"/>
      <c r="YH180" s="50"/>
      <c r="YI180" s="50"/>
      <c r="YJ180" s="50"/>
      <c r="YK180" s="50"/>
      <c r="YL180" s="50"/>
      <c r="YM180" s="50"/>
      <c r="YN180" s="50"/>
      <c r="YO180" s="50"/>
      <c r="YP180" s="50"/>
      <c r="YQ180" s="50"/>
      <c r="YR180" s="50"/>
      <c r="YS180" s="50"/>
      <c r="YT180" s="50"/>
      <c r="YU180" s="50"/>
      <c r="YV180" s="50"/>
      <c r="YW180" s="50"/>
      <c r="YX180" s="50"/>
      <c r="YY180" s="50"/>
      <c r="YZ180" s="50"/>
      <c r="ZA180" s="50"/>
      <c r="ZB180" s="50"/>
      <c r="ZC180" s="50"/>
      <c r="ZD180" s="50"/>
      <c r="ZE180" s="50"/>
      <c r="ZF180" s="50"/>
      <c r="ZG180" s="50"/>
      <c r="ZH180" s="50"/>
      <c r="ZI180" s="50"/>
      <c r="ZJ180" s="50"/>
      <c r="ZK180" s="50"/>
      <c r="ZL180" s="50"/>
      <c r="ZM180" s="50"/>
      <c r="ZN180" s="50"/>
      <c r="ZO180" s="50"/>
      <c r="ZP180" s="50"/>
      <c r="ZQ180" s="50"/>
      <c r="ZR180" s="50"/>
      <c r="ZS180" s="50"/>
      <c r="ZT180" s="50"/>
      <c r="ZU180" s="50"/>
      <c r="ZV180" s="50"/>
      <c r="ZW180" s="50"/>
      <c r="ZX180" s="50"/>
      <c r="ZY180" s="50"/>
      <c r="ZZ180" s="50"/>
      <c r="AAA180" s="50"/>
      <c r="AAB180" s="50"/>
      <c r="AAC180" s="50"/>
      <c r="AAD180" s="50"/>
      <c r="AAE180" s="50"/>
      <c r="AAF180" s="50"/>
      <c r="AAG180" s="50"/>
      <c r="AAH180" s="50"/>
      <c r="AAI180" s="50"/>
      <c r="AAJ180" s="50"/>
      <c r="AAK180" s="50"/>
      <c r="AAL180" s="50"/>
      <c r="AAM180" s="50"/>
      <c r="AAN180" s="50"/>
      <c r="AAO180" s="50"/>
      <c r="AAP180" s="50"/>
      <c r="AAQ180" s="50"/>
      <c r="AAR180" s="50"/>
      <c r="AAS180" s="50"/>
      <c r="AAT180" s="50"/>
      <c r="AAU180" s="50"/>
      <c r="AAV180" s="50"/>
      <c r="AAW180" s="50"/>
      <c r="AAX180" s="50"/>
      <c r="AAY180" s="50"/>
      <c r="AAZ180" s="50"/>
      <c r="ABA180" s="50"/>
      <c r="ABB180" s="50"/>
      <c r="ABC180" s="50"/>
      <c r="ABD180" s="50"/>
      <c r="ABE180" s="50"/>
      <c r="ABF180" s="50"/>
      <c r="ABG180" s="50"/>
      <c r="ABH180" s="50"/>
      <c r="ABI180" s="50"/>
      <c r="ABJ180" s="50"/>
      <c r="ABK180" s="50"/>
      <c r="ABL180" s="50"/>
      <c r="ABM180" s="50"/>
      <c r="ABN180" s="50"/>
      <c r="ABO180" s="50"/>
      <c r="ABP180" s="50"/>
      <c r="ABQ180" s="50"/>
      <c r="ABR180" s="50"/>
      <c r="ABS180" s="50"/>
      <c r="ABT180" s="50"/>
      <c r="ABU180" s="50"/>
      <c r="ABV180" s="50"/>
      <c r="ABW180" s="50"/>
      <c r="ABX180" s="50"/>
      <c r="ABY180" s="50"/>
      <c r="ABZ180" s="50"/>
      <c r="ACA180" s="50"/>
      <c r="ACB180" s="50"/>
      <c r="ACC180" s="50"/>
      <c r="ACD180" s="50"/>
      <c r="ACE180" s="50"/>
      <c r="ACF180" s="50"/>
      <c r="ACG180" s="50"/>
      <c r="ACH180" s="50"/>
      <c r="ACI180" s="50"/>
      <c r="ACJ180" s="50"/>
      <c r="ACK180" s="50"/>
      <c r="ACL180" s="50"/>
      <c r="ACM180" s="50"/>
      <c r="ACN180" s="50"/>
      <c r="ACP180" s="50"/>
      <c r="ACR180" s="50"/>
      <c r="ACS180" s="50"/>
      <c r="ACT180" s="50"/>
      <c r="ACU180" s="50"/>
      <c r="ACV180" s="50"/>
      <c r="ACW180" s="50"/>
      <c r="ACX180" s="50"/>
      <c r="ACY180" s="50"/>
      <c r="ADD180" s="50"/>
      <c r="ADE180" s="50"/>
      <c r="ADF180" s="50"/>
      <c r="ADG180" s="50"/>
      <c r="ADH180" s="50"/>
      <c r="ADI180" s="50"/>
      <c r="ADJ180" s="50"/>
      <c r="ADK180" s="50"/>
      <c r="ADL180" s="50"/>
      <c r="ADM180" s="50"/>
      <c r="ADN180" s="50"/>
      <c r="ADO180" s="50"/>
      <c r="ADP180" s="50"/>
      <c r="ADQ180" s="50"/>
      <c r="ADR180" s="50"/>
      <c r="ADS180" s="50"/>
      <c r="ADT180" s="50"/>
      <c r="ADU180" s="50"/>
      <c r="ADV180" s="50"/>
      <c r="ADW180" s="50"/>
      <c r="ADX180" s="50"/>
      <c r="ADY180" s="50"/>
      <c r="ADZ180" s="50"/>
      <c r="AEA180" s="50"/>
      <c r="AEB180" s="50"/>
      <c r="AEC180" s="50"/>
      <c r="AED180" s="50"/>
      <c r="AEE180" s="50"/>
      <c r="AEF180" s="50"/>
      <c r="AEG180" s="50"/>
      <c r="AEH180" s="50"/>
      <c r="AEI180" s="50"/>
      <c r="AEJ180" s="50"/>
      <c r="AEK180" s="50"/>
      <c r="AEL180" s="50"/>
      <c r="AEM180" s="50"/>
      <c r="AEN180" s="50"/>
      <c r="AEO180" s="50"/>
      <c r="AEP180" s="50"/>
      <c r="AEQ180" s="50"/>
      <c r="AER180" s="50"/>
      <c r="AES180" s="50"/>
      <c r="AET180" s="50"/>
      <c r="AEU180" s="50"/>
      <c r="AEV180" s="50"/>
      <c r="AEW180" s="50"/>
      <c r="AEX180" s="50"/>
      <c r="AEY180" s="50"/>
      <c r="AEZ180" s="50"/>
      <c r="AFA180" s="50"/>
      <c r="AFB180" s="50"/>
      <c r="AFC180" s="50"/>
      <c r="AFD180" s="50"/>
      <c r="AFE180" s="50"/>
      <c r="AFF180" s="50"/>
      <c r="AFG180" s="50"/>
      <c r="AFH180" s="50"/>
      <c r="AFI180" s="50"/>
      <c r="AFJ180" s="50"/>
      <c r="AFK180" s="50"/>
      <c r="AFL180" s="50"/>
      <c r="AFM180" s="50"/>
      <c r="AFN180" s="50"/>
      <c r="AFO180" s="50"/>
      <c r="AFP180" s="50"/>
      <c r="AFQ180" s="50"/>
      <c r="AFR180" s="50"/>
      <c r="AFS180" s="50"/>
      <c r="AFT180" s="50"/>
      <c r="AFU180" s="50"/>
      <c r="AFV180" s="50"/>
      <c r="AFW180" s="50"/>
      <c r="AFX180" s="50"/>
      <c r="AFY180" s="50"/>
      <c r="AFZ180" s="50"/>
      <c r="AGA180" s="50"/>
      <c r="AGB180" s="50"/>
      <c r="AGC180" s="50"/>
      <c r="AGD180" s="50"/>
      <c r="AGE180" s="50"/>
      <c r="AGF180" s="50"/>
      <c r="AGG180" s="50"/>
      <c r="AGH180" s="50"/>
      <c r="AGI180" s="50"/>
      <c r="AGJ180" s="50"/>
      <c r="AGK180" s="50"/>
      <c r="AGL180" s="50"/>
      <c r="AGM180" s="50"/>
      <c r="AGN180" s="50"/>
      <c r="AGO180" s="50"/>
      <c r="AGP180" s="50"/>
      <c r="AGQ180" s="50"/>
      <c r="AGR180" s="50"/>
      <c r="AGS180" s="50"/>
      <c r="AGT180" s="50"/>
      <c r="AGU180" s="50"/>
      <c r="AGV180" s="50"/>
      <c r="AGW180" s="50"/>
      <c r="AGX180" s="50"/>
      <c r="AGY180" s="50"/>
      <c r="AGZ180" s="50"/>
      <c r="AHA180" s="50"/>
      <c r="AHB180" s="50"/>
      <c r="AHC180" s="50"/>
      <c r="AHD180" s="50"/>
      <c r="AHE180" s="50"/>
      <c r="AHF180" s="50"/>
      <c r="AHG180" s="50"/>
      <c r="AHH180" s="50"/>
      <c r="AHI180" s="50"/>
      <c r="AHJ180" s="50"/>
      <c r="AHK180" s="50"/>
      <c r="AHL180" s="50"/>
      <c r="AHM180" s="50"/>
      <c r="AHN180" s="50"/>
      <c r="AHO180" s="50"/>
      <c r="AHP180" s="50"/>
      <c r="AHQ180" s="50"/>
      <c r="AHR180" s="50"/>
      <c r="AHS180" s="50"/>
      <c r="AHT180" s="50"/>
      <c r="AHU180" s="50"/>
      <c r="AHV180" s="50"/>
      <c r="AHW180" s="50"/>
      <c r="AHX180" s="50"/>
      <c r="AHY180" s="50"/>
      <c r="AHZ180" s="50"/>
      <c r="AIA180" s="50"/>
      <c r="AIB180" s="50"/>
      <c r="AIC180" s="50"/>
      <c r="AID180" s="50"/>
      <c r="AIE180" s="50"/>
      <c r="AIF180" s="50"/>
      <c r="AIG180" s="50"/>
      <c r="AIH180" s="50"/>
      <c r="AII180" s="50"/>
      <c r="AIJ180" s="50"/>
      <c r="AIK180" s="50"/>
      <c r="AIL180" s="50"/>
      <c r="AIM180" s="50"/>
      <c r="AIN180" s="50"/>
      <c r="AIO180" s="50"/>
      <c r="AIP180" s="50"/>
      <c r="AIQ180" s="50"/>
      <c r="AIR180" s="50"/>
      <c r="AIS180" s="50"/>
      <c r="AIT180" s="50"/>
      <c r="AIU180" s="50"/>
      <c r="AIV180" s="50"/>
      <c r="AIW180" s="50"/>
      <c r="AIX180" s="50"/>
      <c r="AIY180" s="50"/>
      <c r="AIZ180" s="50"/>
      <c r="AJA180" s="50"/>
      <c r="AJB180" s="50"/>
      <c r="AJC180" s="50"/>
      <c r="AJD180" s="50"/>
      <c r="AJE180" s="50"/>
      <c r="AJF180" s="50"/>
      <c r="AJG180" s="50"/>
      <c r="AJH180" s="50"/>
      <c r="AJI180" s="50"/>
      <c r="AJJ180" s="50"/>
      <c r="AJK180" s="50"/>
      <c r="AJL180" s="50"/>
      <c r="AJM180" s="50"/>
      <c r="AJN180" s="50"/>
      <c r="AJO180" s="50"/>
      <c r="AJP180" s="50"/>
      <c r="AJQ180" s="50"/>
      <c r="AJR180" s="50"/>
      <c r="AJS180" s="50"/>
      <c r="AJT180" s="50"/>
      <c r="AJU180" s="50"/>
      <c r="AJV180" s="50"/>
      <c r="AJW180" s="50"/>
      <c r="AJX180" s="50"/>
      <c r="AJY180" s="50"/>
      <c r="AJZ180" s="50"/>
      <c r="AKA180" s="50"/>
      <c r="AKB180" s="50"/>
      <c r="AKC180" s="50"/>
      <c r="AKD180" s="50"/>
      <c r="AKE180" s="50"/>
      <c r="AKF180" s="50"/>
      <c r="AKG180" s="50"/>
      <c r="AKH180" s="50"/>
      <c r="AKI180" s="50"/>
      <c r="AKJ180" s="50"/>
      <c r="AKK180" s="50"/>
      <c r="AKL180" s="50"/>
      <c r="AKM180" s="50"/>
      <c r="AKN180" s="50"/>
      <c r="AKO180" s="50"/>
      <c r="AKP180" s="50"/>
      <c r="AKQ180" s="50"/>
      <c r="AKR180" s="50"/>
      <c r="AKS180" s="50"/>
      <c r="AKT180" s="50"/>
      <c r="AKU180" s="50"/>
      <c r="AKV180" s="50"/>
      <c r="AKW180" s="50"/>
      <c r="AKX180" s="50"/>
      <c r="AKY180" s="50"/>
      <c r="AKZ180" s="50"/>
      <c r="ALA180" s="50"/>
      <c r="ALB180" s="50"/>
      <c r="ALC180" s="50"/>
      <c r="ALD180" s="50"/>
      <c r="ALE180" s="50"/>
      <c r="ALF180" s="50"/>
      <c r="ALG180" s="50"/>
      <c r="ALH180" s="50"/>
      <c r="ALI180" s="50"/>
      <c r="ALJ180" s="50"/>
      <c r="ALK180" s="50"/>
      <c r="ALL180" s="50"/>
      <c r="ALM180" s="50"/>
      <c r="ALN180" s="50"/>
      <c r="ALO180" s="50"/>
      <c r="ALP180" s="50"/>
      <c r="ALQ180" s="50"/>
      <c r="ALR180" s="50"/>
      <c r="ALS180" s="50"/>
      <c r="ALT180" s="50"/>
      <c r="ALU180" s="50"/>
      <c r="ALV180" s="50"/>
      <c r="ALW180" s="50"/>
      <c r="ALX180" s="50"/>
      <c r="ALY180" s="50"/>
      <c r="ALZ180" s="50"/>
      <c r="AMA180" s="50"/>
      <c r="AMB180" s="50"/>
      <c r="AMC180" s="50"/>
      <c r="AMD180" s="50"/>
      <c r="AME180" s="50"/>
      <c r="AMF180" s="50"/>
      <c r="AMG180" s="50"/>
      <c r="AMH180" s="50"/>
      <c r="AMI180" s="50"/>
      <c r="AMJ180" s="50"/>
      <c r="AML180" s="50"/>
      <c r="AMN180" s="50"/>
      <c r="AMO180" s="50"/>
      <c r="AMP180" s="50"/>
      <c r="AMQ180" s="50"/>
      <c r="AMR180" s="50"/>
      <c r="AMS180" s="50"/>
      <c r="AMT180" s="50"/>
      <c r="AMU180" s="50"/>
      <c r="AMZ180" s="50"/>
      <c r="ANA180" s="50"/>
      <c r="ANB180" s="50"/>
      <c r="ANC180" s="50"/>
      <c r="AND180" s="50"/>
      <c r="ANE180" s="50"/>
      <c r="ANF180" s="50"/>
      <c r="ANG180" s="50"/>
      <c r="ANH180" s="50"/>
      <c r="ANI180" s="50"/>
      <c r="ANJ180" s="50"/>
      <c r="ANK180" s="50"/>
      <c r="ANL180" s="50"/>
      <c r="ANM180" s="50"/>
      <c r="ANN180" s="50"/>
      <c r="ANO180" s="50"/>
      <c r="ANP180" s="50"/>
      <c r="ANQ180" s="50"/>
      <c r="ANR180" s="50"/>
      <c r="ANS180" s="50"/>
      <c r="ANT180" s="50"/>
      <c r="ANU180" s="50"/>
      <c r="ANV180" s="50"/>
      <c r="ANW180" s="50"/>
      <c r="ANX180" s="50"/>
      <c r="ANY180" s="50"/>
      <c r="ANZ180" s="50"/>
      <c r="AOA180" s="50"/>
      <c r="AOB180" s="50"/>
      <c r="AOC180" s="50"/>
      <c r="AOD180" s="50"/>
      <c r="AOE180" s="50"/>
      <c r="AOF180" s="50"/>
      <c r="AOG180" s="50"/>
      <c r="AOH180" s="50"/>
      <c r="AOI180" s="50"/>
      <c r="AOJ180" s="50"/>
      <c r="AOK180" s="50"/>
      <c r="AOL180" s="50"/>
      <c r="AOM180" s="50"/>
      <c r="AON180" s="50"/>
      <c r="AOO180" s="50"/>
      <c r="AOP180" s="50"/>
      <c r="AOQ180" s="50"/>
      <c r="AOR180" s="50"/>
      <c r="AOS180" s="50"/>
      <c r="AOT180" s="50"/>
      <c r="AOU180" s="50"/>
      <c r="AOV180" s="50"/>
      <c r="AOW180" s="50"/>
      <c r="AOX180" s="50"/>
      <c r="AOY180" s="50"/>
      <c r="AOZ180" s="50"/>
      <c r="APA180" s="50"/>
      <c r="APB180" s="50"/>
      <c r="APC180" s="50"/>
      <c r="APD180" s="50"/>
      <c r="APE180" s="50"/>
      <c r="APF180" s="50"/>
      <c r="APG180" s="50"/>
      <c r="APH180" s="50"/>
      <c r="API180" s="50"/>
      <c r="APJ180" s="50"/>
      <c r="APK180" s="50"/>
      <c r="APL180" s="50"/>
      <c r="APM180" s="50"/>
      <c r="APN180" s="50"/>
      <c r="APO180" s="50"/>
      <c r="APP180" s="50"/>
      <c r="APQ180" s="50"/>
      <c r="APR180" s="50"/>
      <c r="APS180" s="50"/>
      <c r="APT180" s="50"/>
      <c r="APU180" s="50"/>
      <c r="APV180" s="50"/>
      <c r="APW180" s="50"/>
      <c r="APX180" s="50"/>
      <c r="APY180" s="50"/>
      <c r="APZ180" s="50"/>
      <c r="AQA180" s="50"/>
      <c r="AQB180" s="50"/>
      <c r="AQC180" s="50"/>
      <c r="AQD180" s="50"/>
      <c r="AQE180" s="50"/>
      <c r="AQF180" s="50"/>
      <c r="AQG180" s="50"/>
      <c r="AQH180" s="50"/>
      <c r="AQI180" s="50"/>
      <c r="AQJ180" s="50"/>
      <c r="AQK180" s="50"/>
      <c r="AQL180" s="50"/>
      <c r="AQM180" s="50"/>
      <c r="AQN180" s="50"/>
      <c r="AQO180" s="50"/>
      <c r="AQP180" s="50"/>
      <c r="AQQ180" s="50"/>
      <c r="AQR180" s="50"/>
      <c r="AQS180" s="50"/>
      <c r="AQT180" s="50"/>
      <c r="AQU180" s="50"/>
      <c r="AQV180" s="50"/>
      <c r="AQW180" s="50"/>
      <c r="AQX180" s="50"/>
      <c r="AQY180" s="50"/>
      <c r="AQZ180" s="50"/>
      <c r="ARA180" s="50"/>
      <c r="ARB180" s="50"/>
      <c r="ARC180" s="50"/>
      <c r="ARD180" s="50"/>
      <c r="ARE180" s="50"/>
      <c r="ARF180" s="50"/>
      <c r="ARG180" s="50"/>
      <c r="ARH180" s="50"/>
      <c r="ARI180" s="50"/>
      <c r="ARJ180" s="50"/>
      <c r="ARK180" s="50"/>
      <c r="ARL180" s="50"/>
      <c r="ARM180" s="50"/>
      <c r="ARN180" s="50"/>
      <c r="ARO180" s="50"/>
      <c r="ARP180" s="50"/>
      <c r="ARQ180" s="50"/>
      <c r="ARR180" s="50"/>
      <c r="ARS180" s="50"/>
      <c r="ART180" s="50"/>
      <c r="ARU180" s="50"/>
      <c r="ARV180" s="50"/>
      <c r="ARW180" s="50"/>
      <c r="ARX180" s="50"/>
      <c r="ARY180" s="50"/>
      <c r="ARZ180" s="50"/>
      <c r="ASA180" s="50"/>
      <c r="ASB180" s="50"/>
      <c r="ASC180" s="50"/>
      <c r="ASD180" s="50"/>
      <c r="ASE180" s="50"/>
      <c r="ASF180" s="50"/>
      <c r="ASG180" s="50"/>
      <c r="ASH180" s="50"/>
      <c r="ASI180" s="50"/>
      <c r="ASJ180" s="50"/>
      <c r="ASK180" s="50"/>
      <c r="ASL180" s="50"/>
      <c r="ASM180" s="50"/>
      <c r="ASN180" s="50"/>
      <c r="ASO180" s="50"/>
      <c r="ASP180" s="50"/>
      <c r="ASQ180" s="50"/>
      <c r="ASR180" s="50"/>
      <c r="ASS180" s="50"/>
      <c r="AST180" s="50"/>
      <c r="ASU180" s="50"/>
      <c r="ASV180" s="50"/>
      <c r="ASW180" s="50"/>
      <c r="ASX180" s="50"/>
      <c r="ASY180" s="50"/>
      <c r="ASZ180" s="50"/>
      <c r="ATA180" s="50"/>
      <c r="ATB180" s="50"/>
      <c r="ATC180" s="50"/>
      <c r="ATD180" s="50"/>
      <c r="ATE180" s="50"/>
      <c r="ATF180" s="50"/>
      <c r="ATG180" s="50"/>
      <c r="ATH180" s="50"/>
      <c r="ATI180" s="50"/>
      <c r="ATJ180" s="50"/>
      <c r="ATK180" s="50"/>
      <c r="ATL180" s="50"/>
      <c r="ATM180" s="50"/>
      <c r="ATN180" s="50"/>
      <c r="ATO180" s="50"/>
      <c r="ATP180" s="50"/>
      <c r="ATQ180" s="50"/>
      <c r="ATR180" s="50"/>
      <c r="ATS180" s="50"/>
      <c r="ATT180" s="50"/>
      <c r="ATU180" s="50"/>
      <c r="ATV180" s="50"/>
      <c r="ATW180" s="50"/>
      <c r="ATX180" s="50"/>
      <c r="ATY180" s="50"/>
      <c r="ATZ180" s="50"/>
      <c r="AUA180" s="50"/>
      <c r="AUB180" s="50"/>
      <c r="AUC180" s="50"/>
      <c r="AUD180" s="50"/>
      <c r="AUE180" s="50"/>
      <c r="AUF180" s="50"/>
      <c r="AUG180" s="50"/>
      <c r="AUH180" s="50"/>
      <c r="AUI180" s="50"/>
      <c r="AUJ180" s="50"/>
      <c r="AUK180" s="50"/>
      <c r="AUL180" s="50"/>
      <c r="AUM180" s="50"/>
      <c r="AUN180" s="50"/>
      <c r="AUO180" s="50"/>
      <c r="AUP180" s="50"/>
      <c r="AUQ180" s="50"/>
      <c r="AUR180" s="50"/>
      <c r="AUS180" s="50"/>
      <c r="AUT180" s="50"/>
      <c r="AUU180" s="50"/>
      <c r="AUV180" s="50"/>
      <c r="AUW180" s="50"/>
      <c r="AUX180" s="50"/>
      <c r="AUY180" s="50"/>
      <c r="AUZ180" s="50"/>
      <c r="AVA180" s="50"/>
      <c r="AVB180" s="50"/>
      <c r="AVC180" s="50"/>
      <c r="AVD180" s="50"/>
      <c r="AVE180" s="50"/>
      <c r="AVF180" s="50"/>
      <c r="AVG180" s="50"/>
      <c r="AVH180" s="50"/>
      <c r="AVI180" s="50"/>
      <c r="AVJ180" s="50"/>
      <c r="AVK180" s="50"/>
      <c r="AVL180" s="50"/>
      <c r="AVM180" s="50"/>
      <c r="AVN180" s="50"/>
      <c r="AVO180" s="50"/>
      <c r="AVP180" s="50"/>
      <c r="AVQ180" s="50"/>
      <c r="AVR180" s="50"/>
      <c r="AVS180" s="50"/>
      <c r="AVT180" s="50"/>
      <c r="AVU180" s="50"/>
      <c r="AVV180" s="50"/>
      <c r="AVW180" s="50"/>
      <c r="AVX180" s="50"/>
      <c r="AVY180" s="50"/>
      <c r="AVZ180" s="50"/>
      <c r="AWA180" s="50"/>
      <c r="AWB180" s="50"/>
      <c r="AWC180" s="50"/>
      <c r="AWD180" s="50"/>
      <c r="AWE180" s="50"/>
      <c r="AWF180" s="50"/>
      <c r="AWH180" s="50"/>
      <c r="AWJ180" s="50"/>
      <c r="AWK180" s="50"/>
      <c r="AWL180" s="50"/>
      <c r="AWM180" s="50"/>
      <c r="AWN180" s="50"/>
      <c r="AWO180" s="50"/>
      <c r="AWP180" s="50"/>
      <c r="AWQ180" s="50"/>
      <c r="AWV180" s="50"/>
      <c r="AWW180" s="50"/>
      <c r="AWX180" s="50"/>
      <c r="AWY180" s="50"/>
      <c r="AWZ180" s="50"/>
      <c r="AXA180" s="50"/>
      <c r="AXB180" s="50"/>
      <c r="AXC180" s="50"/>
      <c r="AXD180" s="50"/>
      <c r="AXE180" s="50"/>
      <c r="AXF180" s="50"/>
      <c r="AXG180" s="50"/>
      <c r="AXH180" s="50"/>
      <c r="AXI180" s="50"/>
      <c r="AXJ180" s="50"/>
      <c r="AXK180" s="50"/>
      <c r="AXL180" s="50"/>
      <c r="AXM180" s="50"/>
      <c r="AXN180" s="50"/>
      <c r="AXO180" s="50"/>
      <c r="AXP180" s="50"/>
      <c r="AXQ180" s="50"/>
      <c r="AXR180" s="50"/>
      <c r="AXS180" s="50"/>
      <c r="AXT180" s="50"/>
      <c r="AXU180" s="50"/>
      <c r="AXV180" s="50"/>
      <c r="AXW180" s="50"/>
      <c r="AXX180" s="50"/>
      <c r="AXY180" s="50"/>
      <c r="AXZ180" s="50"/>
      <c r="AYA180" s="50"/>
      <c r="AYB180" s="50"/>
      <c r="AYC180" s="50"/>
      <c r="AYD180" s="50"/>
      <c r="AYE180" s="50"/>
      <c r="AYF180" s="50"/>
      <c r="AYG180" s="50"/>
      <c r="AYH180" s="50"/>
      <c r="AYI180" s="50"/>
      <c r="AYJ180" s="50"/>
      <c r="AYK180" s="50"/>
      <c r="AYL180" s="50"/>
      <c r="AYM180" s="50"/>
      <c r="AYN180" s="50"/>
      <c r="AYO180" s="50"/>
      <c r="AYP180" s="50"/>
      <c r="AYQ180" s="50"/>
      <c r="AYR180" s="50"/>
      <c r="AYS180" s="50"/>
      <c r="AYT180" s="50"/>
      <c r="AYU180" s="50"/>
      <c r="AYV180" s="50"/>
      <c r="AYW180" s="50"/>
      <c r="AYX180" s="50"/>
      <c r="AYY180" s="50"/>
      <c r="AYZ180" s="50"/>
      <c r="AZA180" s="50"/>
      <c r="AZB180" s="50"/>
      <c r="AZC180" s="50"/>
      <c r="AZD180" s="50"/>
      <c r="AZE180" s="50"/>
      <c r="AZF180" s="50"/>
      <c r="AZG180" s="50"/>
      <c r="AZH180" s="50"/>
      <c r="AZI180" s="50"/>
      <c r="AZJ180" s="50"/>
      <c r="AZK180" s="50"/>
      <c r="AZL180" s="50"/>
      <c r="AZM180" s="50"/>
      <c r="AZN180" s="50"/>
      <c r="AZO180" s="50"/>
      <c r="AZP180" s="50"/>
      <c r="AZQ180" s="50"/>
      <c r="AZR180" s="50"/>
      <c r="AZS180" s="50"/>
      <c r="AZT180" s="50"/>
      <c r="AZU180" s="50"/>
      <c r="AZV180" s="50"/>
      <c r="AZW180" s="50"/>
      <c r="AZX180" s="50"/>
      <c r="AZY180" s="50"/>
      <c r="AZZ180" s="50"/>
      <c r="BAA180" s="50"/>
      <c r="BAB180" s="50"/>
      <c r="BAC180" s="50"/>
      <c r="BAD180" s="50"/>
      <c r="BAE180" s="50"/>
      <c r="BAF180" s="50"/>
      <c r="BAG180" s="50"/>
      <c r="BAH180" s="50"/>
      <c r="BAI180" s="50"/>
      <c r="BAJ180" s="50"/>
      <c r="BAK180" s="50"/>
      <c r="BAL180" s="50"/>
      <c r="BAM180" s="50"/>
      <c r="BAN180" s="50"/>
      <c r="BAO180" s="50"/>
      <c r="BAP180" s="50"/>
      <c r="BAQ180" s="50"/>
      <c r="BAR180" s="50"/>
      <c r="BAS180" s="50"/>
      <c r="BAT180" s="50"/>
      <c r="BAU180" s="50"/>
      <c r="BAV180" s="50"/>
      <c r="BAW180" s="50"/>
      <c r="BAX180" s="50"/>
      <c r="BAY180" s="50"/>
      <c r="BAZ180" s="50"/>
      <c r="BBA180" s="50"/>
      <c r="BBB180" s="50"/>
      <c r="BBC180" s="50"/>
      <c r="BBD180" s="50"/>
      <c r="BBE180" s="50"/>
      <c r="BBF180" s="50"/>
      <c r="BBG180" s="50"/>
      <c r="BBH180" s="50"/>
      <c r="BBI180" s="50"/>
      <c r="BBJ180" s="50"/>
      <c r="BBK180" s="50"/>
      <c r="BBL180" s="50"/>
      <c r="BBM180" s="50"/>
      <c r="BBN180" s="50"/>
      <c r="BBO180" s="50"/>
      <c r="BBP180" s="50"/>
      <c r="BBQ180" s="50"/>
      <c r="BBR180" s="50"/>
      <c r="BBS180" s="50"/>
      <c r="BBT180" s="50"/>
      <c r="BBU180" s="50"/>
      <c r="BBV180" s="50"/>
      <c r="BBW180" s="50"/>
      <c r="BBX180" s="50"/>
      <c r="BBY180" s="50"/>
      <c r="BBZ180" s="50"/>
      <c r="BCA180" s="50"/>
      <c r="BCB180" s="50"/>
      <c r="BCC180" s="50"/>
      <c r="BCD180" s="50"/>
      <c r="BCE180" s="50"/>
      <c r="BCF180" s="50"/>
      <c r="BCG180" s="50"/>
      <c r="BCH180" s="50"/>
      <c r="BCI180" s="50"/>
      <c r="BCJ180" s="50"/>
      <c r="BCK180" s="50"/>
      <c r="BCL180" s="50"/>
      <c r="BCM180" s="50"/>
      <c r="BCN180" s="50"/>
      <c r="BCO180" s="50"/>
      <c r="BCP180" s="50"/>
      <c r="BCQ180" s="50"/>
      <c r="BCR180" s="50"/>
      <c r="BCS180" s="50"/>
      <c r="BCT180" s="50"/>
      <c r="BCU180" s="50"/>
      <c r="BCV180" s="50"/>
      <c r="BCW180" s="50"/>
      <c r="BCX180" s="50"/>
      <c r="BCY180" s="50"/>
      <c r="BCZ180" s="50"/>
      <c r="BDA180" s="50"/>
      <c r="BDB180" s="50"/>
      <c r="BDC180" s="50"/>
      <c r="BDD180" s="50"/>
      <c r="BDE180" s="50"/>
      <c r="BDF180" s="50"/>
      <c r="BDG180" s="50"/>
      <c r="BDH180" s="50"/>
      <c r="BDI180" s="50"/>
      <c r="BDJ180" s="50"/>
      <c r="BDK180" s="50"/>
      <c r="BDL180" s="50"/>
      <c r="BDM180" s="50"/>
      <c r="BDN180" s="50"/>
      <c r="BDO180" s="50"/>
      <c r="BDP180" s="50"/>
      <c r="BDQ180" s="50"/>
      <c r="BDR180" s="50"/>
      <c r="BDS180" s="50"/>
      <c r="BDT180" s="50"/>
      <c r="BDU180" s="50"/>
      <c r="BDV180" s="50"/>
      <c r="BDW180" s="50"/>
      <c r="BDX180" s="50"/>
      <c r="BDY180" s="50"/>
      <c r="BDZ180" s="50"/>
      <c r="BEA180" s="50"/>
      <c r="BEB180" s="50"/>
      <c r="BEC180" s="50"/>
      <c r="BED180" s="50"/>
      <c r="BEE180" s="50"/>
      <c r="BEF180" s="50"/>
      <c r="BEG180" s="50"/>
      <c r="BEH180" s="50"/>
      <c r="BEI180" s="50"/>
      <c r="BEJ180" s="50"/>
      <c r="BEK180" s="50"/>
      <c r="BEL180" s="50"/>
      <c r="BEM180" s="50"/>
      <c r="BEN180" s="50"/>
      <c r="BEO180" s="50"/>
      <c r="BEP180" s="50"/>
      <c r="BEQ180" s="50"/>
      <c r="BER180" s="50"/>
      <c r="BES180" s="50"/>
      <c r="BET180" s="50"/>
      <c r="BEU180" s="50"/>
      <c r="BEV180" s="50"/>
      <c r="BEW180" s="50"/>
      <c r="BEX180" s="50"/>
      <c r="BEY180" s="50"/>
      <c r="BEZ180" s="50"/>
      <c r="BFA180" s="50"/>
      <c r="BFB180" s="50"/>
      <c r="BFC180" s="50"/>
      <c r="BFD180" s="50"/>
      <c r="BFE180" s="50"/>
      <c r="BFF180" s="50"/>
      <c r="BFG180" s="50"/>
      <c r="BFH180" s="50"/>
      <c r="BFI180" s="50"/>
      <c r="BFJ180" s="50"/>
      <c r="BFK180" s="50"/>
      <c r="BFL180" s="50"/>
      <c r="BFM180" s="50"/>
      <c r="BFN180" s="50"/>
      <c r="BFO180" s="50"/>
      <c r="BFP180" s="50"/>
      <c r="BFQ180" s="50"/>
      <c r="BFR180" s="50"/>
      <c r="BFS180" s="50"/>
      <c r="BFT180" s="50"/>
      <c r="BFU180" s="50"/>
      <c r="BFV180" s="50"/>
      <c r="BFW180" s="50"/>
      <c r="BFX180" s="50"/>
      <c r="BFY180" s="50"/>
      <c r="BFZ180" s="50"/>
      <c r="BGA180" s="50"/>
      <c r="BGB180" s="50"/>
      <c r="BGD180" s="50"/>
      <c r="BGF180" s="50"/>
      <c r="BGG180" s="50"/>
      <c r="BGH180" s="50"/>
      <c r="BGI180" s="50"/>
      <c r="BGJ180" s="50"/>
      <c r="BGK180" s="50"/>
      <c r="BGL180" s="50"/>
      <c r="BGM180" s="50"/>
      <c r="BGR180" s="50"/>
      <c r="BGS180" s="50"/>
      <c r="BGT180" s="50"/>
      <c r="BGU180" s="50"/>
      <c r="BGV180" s="50"/>
      <c r="BGW180" s="50"/>
      <c r="BGX180" s="50"/>
      <c r="BGY180" s="50"/>
      <c r="BGZ180" s="50"/>
      <c r="BHA180" s="50"/>
      <c r="BHB180" s="50"/>
      <c r="BHC180" s="50"/>
      <c r="BHD180" s="50"/>
      <c r="BHE180" s="50"/>
      <c r="BHF180" s="50"/>
      <c r="BHG180" s="50"/>
      <c r="BHH180" s="50"/>
      <c r="BHI180" s="50"/>
      <c r="BHJ180" s="50"/>
      <c r="BHK180" s="50"/>
      <c r="BHL180" s="50"/>
      <c r="BHM180" s="50"/>
      <c r="BHN180" s="50"/>
      <c r="BHO180" s="50"/>
      <c r="BHP180" s="50"/>
      <c r="BHQ180" s="50"/>
      <c r="BHR180" s="50"/>
      <c r="BHS180" s="50"/>
      <c r="BHT180" s="50"/>
      <c r="BHU180" s="50"/>
      <c r="BHV180" s="50"/>
      <c r="BHW180" s="50"/>
      <c r="BHX180" s="50"/>
      <c r="BHY180" s="50"/>
      <c r="BHZ180" s="50"/>
      <c r="BIA180" s="50"/>
      <c r="BIB180" s="50"/>
      <c r="BIC180" s="50"/>
      <c r="BID180" s="50"/>
      <c r="BIE180" s="50"/>
      <c r="BIF180" s="50"/>
      <c r="BIG180" s="50"/>
      <c r="BIH180" s="50"/>
      <c r="BII180" s="50"/>
      <c r="BIJ180" s="50"/>
      <c r="BIK180" s="50"/>
      <c r="BIL180" s="50"/>
      <c r="BIM180" s="50"/>
      <c r="BIN180" s="50"/>
      <c r="BIO180" s="50"/>
      <c r="BIP180" s="50"/>
      <c r="BIQ180" s="50"/>
      <c r="BIR180" s="50"/>
      <c r="BIS180" s="50"/>
      <c r="BIT180" s="50"/>
      <c r="BIU180" s="50"/>
      <c r="BIV180" s="50"/>
      <c r="BIW180" s="50"/>
      <c r="BIX180" s="50"/>
      <c r="BIY180" s="50"/>
      <c r="BIZ180" s="50"/>
      <c r="BJA180" s="50"/>
      <c r="BJB180" s="50"/>
      <c r="BJC180" s="50"/>
      <c r="BJD180" s="50"/>
      <c r="BJE180" s="50"/>
      <c r="BJF180" s="50"/>
      <c r="BJG180" s="50"/>
      <c r="BJH180" s="50"/>
      <c r="BJI180" s="50"/>
      <c r="BJJ180" s="50"/>
      <c r="BJK180" s="50"/>
      <c r="BJL180" s="50"/>
      <c r="BJM180" s="50"/>
      <c r="BJN180" s="50"/>
      <c r="BJO180" s="50"/>
      <c r="BJP180" s="50"/>
      <c r="BJQ180" s="50"/>
      <c r="BJR180" s="50"/>
      <c r="BJS180" s="50"/>
      <c r="BJT180" s="50"/>
      <c r="BJU180" s="50"/>
      <c r="BJV180" s="50"/>
      <c r="BJW180" s="50"/>
      <c r="BJX180" s="50"/>
      <c r="BJY180" s="50"/>
      <c r="BJZ180" s="50"/>
      <c r="BKA180" s="50"/>
      <c r="BKB180" s="50"/>
      <c r="BKC180" s="50"/>
      <c r="BKD180" s="50"/>
      <c r="BKE180" s="50"/>
      <c r="BKF180" s="50"/>
      <c r="BKG180" s="50"/>
      <c r="BKH180" s="50"/>
      <c r="BKI180" s="50"/>
      <c r="BKJ180" s="50"/>
      <c r="BKK180" s="50"/>
      <c r="BKL180" s="50"/>
      <c r="BKM180" s="50"/>
      <c r="BKN180" s="50"/>
      <c r="BKO180" s="50"/>
      <c r="BKP180" s="50"/>
      <c r="BKQ180" s="50"/>
      <c r="BKR180" s="50"/>
      <c r="BKS180" s="50"/>
      <c r="BKT180" s="50"/>
      <c r="BKU180" s="50"/>
      <c r="BKV180" s="50"/>
      <c r="BKW180" s="50"/>
      <c r="BKX180" s="50"/>
      <c r="BKY180" s="50"/>
      <c r="BKZ180" s="50"/>
      <c r="BLA180" s="50"/>
      <c r="BLB180" s="50"/>
      <c r="BLC180" s="50"/>
      <c r="BLD180" s="50"/>
      <c r="BLE180" s="50"/>
      <c r="BLF180" s="50"/>
      <c r="BLG180" s="50"/>
      <c r="BLH180" s="50"/>
      <c r="BLI180" s="50"/>
      <c r="BLJ180" s="50"/>
      <c r="BLK180" s="50"/>
      <c r="BLL180" s="50"/>
      <c r="BLM180" s="50"/>
      <c r="BLN180" s="50"/>
      <c r="BLO180" s="50"/>
      <c r="BLP180" s="50"/>
      <c r="BLQ180" s="50"/>
      <c r="BLR180" s="50"/>
      <c r="BLS180" s="50"/>
      <c r="BLT180" s="50"/>
      <c r="BLU180" s="50"/>
      <c r="BLV180" s="50"/>
      <c r="BLW180" s="50"/>
      <c r="BLX180" s="50"/>
      <c r="BLY180" s="50"/>
      <c r="BLZ180" s="50"/>
      <c r="BMA180" s="50"/>
      <c r="BMB180" s="50"/>
      <c r="BMC180" s="50"/>
      <c r="BMD180" s="50"/>
      <c r="BME180" s="50"/>
      <c r="BMF180" s="50"/>
      <c r="BMG180" s="50"/>
      <c r="BMH180" s="50"/>
      <c r="BMI180" s="50"/>
      <c r="BMJ180" s="50"/>
      <c r="BMK180" s="50"/>
      <c r="BML180" s="50"/>
      <c r="BMM180" s="50"/>
      <c r="BMN180" s="50"/>
      <c r="BMO180" s="50"/>
      <c r="BMP180" s="50"/>
      <c r="BMQ180" s="50"/>
      <c r="BMR180" s="50"/>
      <c r="BMS180" s="50"/>
      <c r="BMT180" s="50"/>
      <c r="BMU180" s="50"/>
      <c r="BMV180" s="50"/>
      <c r="BMW180" s="50"/>
      <c r="BMX180" s="50"/>
      <c r="BMY180" s="50"/>
      <c r="BMZ180" s="50"/>
      <c r="BNA180" s="50"/>
      <c r="BNB180" s="50"/>
      <c r="BNC180" s="50"/>
      <c r="BND180" s="50"/>
      <c r="BNE180" s="50"/>
      <c r="BNF180" s="50"/>
      <c r="BNG180" s="50"/>
      <c r="BNH180" s="50"/>
      <c r="BNI180" s="50"/>
      <c r="BNJ180" s="50"/>
      <c r="BNK180" s="50"/>
      <c r="BNL180" s="50"/>
      <c r="BNM180" s="50"/>
      <c r="BNN180" s="50"/>
      <c r="BNO180" s="50"/>
      <c r="BNP180" s="50"/>
      <c r="BNQ180" s="50"/>
      <c r="BNR180" s="50"/>
      <c r="BNS180" s="50"/>
      <c r="BNT180" s="50"/>
      <c r="BNU180" s="50"/>
      <c r="BNV180" s="50"/>
      <c r="BNW180" s="50"/>
      <c r="BNX180" s="50"/>
      <c r="BNY180" s="50"/>
      <c r="BNZ180" s="50"/>
      <c r="BOA180" s="50"/>
      <c r="BOB180" s="50"/>
      <c r="BOC180" s="50"/>
      <c r="BOD180" s="50"/>
      <c r="BOE180" s="50"/>
      <c r="BOF180" s="50"/>
      <c r="BOG180" s="50"/>
      <c r="BOH180" s="50"/>
      <c r="BOI180" s="50"/>
      <c r="BOJ180" s="50"/>
      <c r="BOK180" s="50"/>
      <c r="BOL180" s="50"/>
      <c r="BOM180" s="50"/>
      <c r="BON180" s="50"/>
      <c r="BOO180" s="50"/>
      <c r="BOP180" s="50"/>
      <c r="BOQ180" s="50"/>
      <c r="BOR180" s="50"/>
      <c r="BOS180" s="50"/>
      <c r="BOT180" s="50"/>
      <c r="BOU180" s="50"/>
      <c r="BOV180" s="50"/>
      <c r="BOW180" s="50"/>
      <c r="BOX180" s="50"/>
      <c r="BOY180" s="50"/>
      <c r="BOZ180" s="50"/>
      <c r="BPA180" s="50"/>
      <c r="BPB180" s="50"/>
      <c r="BPC180" s="50"/>
      <c r="BPD180" s="50"/>
      <c r="BPE180" s="50"/>
      <c r="BPF180" s="50"/>
      <c r="BPG180" s="50"/>
      <c r="BPH180" s="50"/>
      <c r="BPI180" s="50"/>
      <c r="BPJ180" s="50"/>
      <c r="BPK180" s="50"/>
      <c r="BPL180" s="50"/>
      <c r="BPM180" s="50"/>
      <c r="BPN180" s="50"/>
      <c r="BPO180" s="50"/>
      <c r="BPP180" s="50"/>
      <c r="BPQ180" s="50"/>
      <c r="BPR180" s="50"/>
      <c r="BPS180" s="50"/>
      <c r="BPT180" s="50"/>
      <c r="BPU180" s="50"/>
      <c r="BPV180" s="50"/>
      <c r="BPW180" s="50"/>
      <c r="BPX180" s="50"/>
      <c r="BPZ180" s="50"/>
      <c r="BQB180" s="50"/>
      <c r="BQC180" s="50"/>
      <c r="BQD180" s="50"/>
      <c r="BQE180" s="50"/>
      <c r="BQF180" s="50"/>
      <c r="BQG180" s="50"/>
      <c r="BQH180" s="50"/>
      <c r="BQI180" s="50"/>
      <c r="BQN180" s="50"/>
      <c r="BQO180" s="50"/>
      <c r="BQP180" s="50"/>
      <c r="BQQ180" s="50"/>
      <c r="BQR180" s="50"/>
      <c r="BQS180" s="50"/>
      <c r="BQT180" s="50"/>
      <c r="BQU180" s="50"/>
      <c r="BQV180" s="50"/>
      <c r="BQW180" s="50"/>
      <c r="BQX180" s="50"/>
      <c r="BQY180" s="50"/>
      <c r="BQZ180" s="50"/>
      <c r="BRA180" s="50"/>
      <c r="BRB180" s="50"/>
      <c r="BRC180" s="50"/>
      <c r="BRD180" s="50"/>
      <c r="BRE180" s="50"/>
      <c r="BRF180" s="50"/>
      <c r="BRG180" s="50"/>
      <c r="BRH180" s="50"/>
      <c r="BRI180" s="50"/>
      <c r="BRJ180" s="50"/>
      <c r="BRK180" s="50"/>
      <c r="BRL180" s="50"/>
      <c r="BRM180" s="50"/>
      <c r="BRN180" s="50"/>
      <c r="BRO180" s="50"/>
      <c r="BRP180" s="50"/>
      <c r="BRQ180" s="50"/>
      <c r="BRR180" s="50"/>
      <c r="BRS180" s="50"/>
      <c r="BRT180" s="50"/>
      <c r="BRU180" s="50"/>
      <c r="BRV180" s="50"/>
      <c r="BRW180" s="50"/>
      <c r="BRX180" s="50"/>
      <c r="BRY180" s="50"/>
      <c r="BRZ180" s="50"/>
      <c r="BSA180" s="50"/>
      <c r="BSB180" s="50"/>
      <c r="BSC180" s="50"/>
      <c r="BSD180" s="50"/>
      <c r="BSE180" s="50"/>
      <c r="BSF180" s="50"/>
      <c r="BSG180" s="50"/>
      <c r="BSH180" s="50"/>
      <c r="BSI180" s="50"/>
      <c r="BSJ180" s="50"/>
      <c r="BSK180" s="50"/>
      <c r="BSL180" s="50"/>
      <c r="BSM180" s="50"/>
      <c r="BSN180" s="50"/>
      <c r="BSO180" s="50"/>
      <c r="BSP180" s="50"/>
      <c r="BSQ180" s="50"/>
      <c r="BSR180" s="50"/>
      <c r="BSS180" s="50"/>
      <c r="BST180" s="50"/>
      <c r="BSU180" s="50"/>
      <c r="BSV180" s="50"/>
      <c r="BSW180" s="50"/>
      <c r="BSX180" s="50"/>
      <c r="BSY180" s="50"/>
      <c r="BSZ180" s="50"/>
      <c r="BTA180" s="50"/>
      <c r="BTB180" s="50"/>
      <c r="BTC180" s="50"/>
      <c r="BTD180" s="50"/>
      <c r="BTE180" s="50"/>
      <c r="BTF180" s="50"/>
      <c r="BTG180" s="50"/>
      <c r="BTH180" s="50"/>
      <c r="BTI180" s="50"/>
      <c r="BTJ180" s="50"/>
      <c r="BTK180" s="50"/>
      <c r="BTL180" s="50"/>
      <c r="BTM180" s="50"/>
      <c r="BTN180" s="50"/>
      <c r="BTO180" s="50"/>
      <c r="BTP180" s="50"/>
      <c r="BTQ180" s="50"/>
      <c r="BTR180" s="50"/>
      <c r="BTS180" s="50"/>
      <c r="BTT180" s="50"/>
      <c r="BTU180" s="50"/>
      <c r="BTV180" s="50"/>
      <c r="BTW180" s="50"/>
      <c r="BTX180" s="50"/>
      <c r="BTY180" s="50"/>
      <c r="BTZ180" s="50"/>
      <c r="BUA180" s="50"/>
      <c r="BUB180" s="50"/>
      <c r="BUC180" s="50"/>
      <c r="BUD180" s="50"/>
      <c r="BUE180" s="50"/>
      <c r="BUF180" s="50"/>
      <c r="BUG180" s="50"/>
      <c r="BUH180" s="50"/>
      <c r="BUI180" s="50"/>
      <c r="BUJ180" s="50"/>
      <c r="BUK180" s="50"/>
      <c r="BUL180" s="50"/>
      <c r="BUM180" s="50"/>
      <c r="BUN180" s="50"/>
      <c r="BUO180" s="50"/>
      <c r="BUP180" s="50"/>
      <c r="BUQ180" s="50"/>
      <c r="BUR180" s="50"/>
      <c r="BUS180" s="50"/>
      <c r="BUT180" s="50"/>
      <c r="BUU180" s="50"/>
      <c r="BUV180" s="50"/>
      <c r="BUW180" s="50"/>
      <c r="BUX180" s="50"/>
      <c r="BUY180" s="50"/>
      <c r="BUZ180" s="50"/>
      <c r="BVA180" s="50"/>
      <c r="BVB180" s="50"/>
      <c r="BVC180" s="50"/>
      <c r="BVD180" s="50"/>
      <c r="BVE180" s="50"/>
      <c r="BVF180" s="50"/>
      <c r="BVG180" s="50"/>
      <c r="BVH180" s="50"/>
      <c r="BVI180" s="50"/>
      <c r="BVJ180" s="50"/>
      <c r="BVK180" s="50"/>
      <c r="BVL180" s="50"/>
      <c r="BVM180" s="50"/>
      <c r="BVN180" s="50"/>
      <c r="BVO180" s="50"/>
      <c r="BVP180" s="50"/>
      <c r="BVQ180" s="50"/>
      <c r="BVR180" s="50"/>
      <c r="BVS180" s="50"/>
      <c r="BVT180" s="50"/>
      <c r="BVU180" s="50"/>
      <c r="BVV180" s="50"/>
      <c r="BVW180" s="50"/>
      <c r="BVX180" s="50"/>
      <c r="BVY180" s="50"/>
      <c r="BVZ180" s="50"/>
      <c r="BWA180" s="50"/>
      <c r="BWB180" s="50"/>
      <c r="BWC180" s="50"/>
      <c r="BWD180" s="50"/>
      <c r="BWE180" s="50"/>
      <c r="BWF180" s="50"/>
      <c r="BWG180" s="50"/>
      <c r="BWH180" s="50"/>
      <c r="BWI180" s="50"/>
      <c r="BWJ180" s="50"/>
      <c r="BWK180" s="50"/>
      <c r="BWL180" s="50"/>
      <c r="BWM180" s="50"/>
      <c r="BWN180" s="50"/>
      <c r="BWO180" s="50"/>
      <c r="BWP180" s="50"/>
      <c r="BWQ180" s="50"/>
      <c r="BWR180" s="50"/>
      <c r="BWS180" s="50"/>
      <c r="BWT180" s="50"/>
      <c r="BWU180" s="50"/>
      <c r="BWV180" s="50"/>
      <c r="BWW180" s="50"/>
      <c r="BWX180" s="50"/>
      <c r="BWY180" s="50"/>
      <c r="BWZ180" s="50"/>
      <c r="BXA180" s="50"/>
      <c r="BXB180" s="50"/>
      <c r="BXC180" s="50"/>
      <c r="BXD180" s="50"/>
      <c r="BXE180" s="50"/>
      <c r="BXF180" s="50"/>
      <c r="BXG180" s="50"/>
      <c r="BXH180" s="50"/>
      <c r="BXI180" s="50"/>
      <c r="BXJ180" s="50"/>
      <c r="BXK180" s="50"/>
      <c r="BXL180" s="50"/>
      <c r="BXM180" s="50"/>
      <c r="BXN180" s="50"/>
      <c r="BXO180" s="50"/>
      <c r="BXP180" s="50"/>
      <c r="BXQ180" s="50"/>
      <c r="BXR180" s="50"/>
      <c r="BXS180" s="50"/>
      <c r="BXT180" s="50"/>
      <c r="BXU180" s="50"/>
      <c r="BXV180" s="50"/>
      <c r="BXW180" s="50"/>
      <c r="BXX180" s="50"/>
      <c r="BXY180" s="50"/>
      <c r="BXZ180" s="50"/>
      <c r="BYA180" s="50"/>
      <c r="BYB180" s="50"/>
      <c r="BYC180" s="50"/>
      <c r="BYD180" s="50"/>
      <c r="BYE180" s="50"/>
      <c r="BYF180" s="50"/>
      <c r="BYG180" s="50"/>
      <c r="BYH180" s="50"/>
      <c r="BYI180" s="50"/>
      <c r="BYJ180" s="50"/>
      <c r="BYK180" s="50"/>
      <c r="BYL180" s="50"/>
      <c r="BYM180" s="50"/>
      <c r="BYN180" s="50"/>
      <c r="BYO180" s="50"/>
      <c r="BYP180" s="50"/>
      <c r="BYQ180" s="50"/>
      <c r="BYR180" s="50"/>
      <c r="BYS180" s="50"/>
      <c r="BYT180" s="50"/>
      <c r="BYU180" s="50"/>
      <c r="BYV180" s="50"/>
      <c r="BYW180" s="50"/>
      <c r="BYX180" s="50"/>
      <c r="BYY180" s="50"/>
      <c r="BYZ180" s="50"/>
      <c r="BZA180" s="50"/>
      <c r="BZB180" s="50"/>
      <c r="BZC180" s="50"/>
      <c r="BZD180" s="50"/>
      <c r="BZE180" s="50"/>
      <c r="BZF180" s="50"/>
      <c r="BZG180" s="50"/>
      <c r="BZH180" s="50"/>
      <c r="BZI180" s="50"/>
      <c r="BZJ180" s="50"/>
      <c r="BZK180" s="50"/>
      <c r="BZL180" s="50"/>
      <c r="BZM180" s="50"/>
      <c r="BZN180" s="50"/>
      <c r="BZO180" s="50"/>
      <c r="BZP180" s="50"/>
      <c r="BZQ180" s="50"/>
      <c r="BZR180" s="50"/>
      <c r="BZS180" s="50"/>
      <c r="BZT180" s="50"/>
      <c r="BZV180" s="50"/>
      <c r="BZX180" s="50"/>
      <c r="BZY180" s="50"/>
      <c r="BZZ180" s="50"/>
      <c r="CAA180" s="50"/>
      <c r="CAB180" s="50"/>
      <c r="CAC180" s="50"/>
      <c r="CAD180" s="50"/>
      <c r="CAE180" s="50"/>
      <c r="CAJ180" s="50"/>
      <c r="CAK180" s="50"/>
      <c r="CAL180" s="50"/>
      <c r="CAM180" s="50"/>
      <c r="CAN180" s="50"/>
      <c r="CAO180" s="50"/>
      <c r="CAP180" s="50"/>
      <c r="CAQ180" s="50"/>
      <c r="CAR180" s="50"/>
      <c r="CAS180" s="50"/>
      <c r="CAT180" s="50"/>
      <c r="CAU180" s="50"/>
      <c r="CAV180" s="50"/>
      <c r="CAW180" s="50"/>
      <c r="CAX180" s="50"/>
      <c r="CAY180" s="50"/>
      <c r="CAZ180" s="50"/>
      <c r="CBA180" s="50"/>
      <c r="CBB180" s="50"/>
      <c r="CBC180" s="50"/>
      <c r="CBD180" s="50"/>
      <c r="CBE180" s="50"/>
      <c r="CBF180" s="50"/>
      <c r="CBG180" s="50"/>
      <c r="CBH180" s="50"/>
      <c r="CBI180" s="50"/>
      <c r="CBJ180" s="50"/>
      <c r="CBK180" s="50"/>
      <c r="CBL180" s="50"/>
      <c r="CBM180" s="50"/>
      <c r="CBN180" s="50"/>
      <c r="CBO180" s="50"/>
      <c r="CBP180" s="50"/>
      <c r="CBQ180" s="50"/>
      <c r="CBR180" s="50"/>
      <c r="CBS180" s="50"/>
      <c r="CBT180" s="50"/>
      <c r="CBU180" s="50"/>
      <c r="CBV180" s="50"/>
      <c r="CBW180" s="50"/>
      <c r="CBX180" s="50"/>
      <c r="CBY180" s="50"/>
      <c r="CBZ180" s="50"/>
      <c r="CCA180" s="50"/>
      <c r="CCB180" s="50"/>
      <c r="CCC180" s="50"/>
      <c r="CCD180" s="50"/>
      <c r="CCE180" s="50"/>
      <c r="CCF180" s="50"/>
      <c r="CCG180" s="50"/>
      <c r="CCH180" s="50"/>
      <c r="CCI180" s="50"/>
      <c r="CCJ180" s="50"/>
      <c r="CCK180" s="50"/>
      <c r="CCL180" s="50"/>
      <c r="CCM180" s="50"/>
      <c r="CCN180" s="50"/>
      <c r="CCO180" s="50"/>
      <c r="CCP180" s="50"/>
      <c r="CCQ180" s="50"/>
      <c r="CCR180" s="50"/>
      <c r="CCS180" s="50"/>
      <c r="CCT180" s="50"/>
      <c r="CCU180" s="50"/>
      <c r="CCV180" s="50"/>
      <c r="CCW180" s="50"/>
      <c r="CCX180" s="50"/>
      <c r="CCY180" s="50"/>
      <c r="CCZ180" s="50"/>
      <c r="CDA180" s="50"/>
      <c r="CDB180" s="50"/>
      <c r="CDC180" s="50"/>
      <c r="CDD180" s="50"/>
      <c r="CDE180" s="50"/>
      <c r="CDF180" s="50"/>
      <c r="CDG180" s="50"/>
      <c r="CDH180" s="50"/>
      <c r="CDI180" s="50"/>
      <c r="CDJ180" s="50"/>
      <c r="CDK180" s="50"/>
      <c r="CDL180" s="50"/>
      <c r="CDM180" s="50"/>
      <c r="CDN180" s="50"/>
      <c r="CDO180" s="50"/>
      <c r="CDP180" s="50"/>
      <c r="CDQ180" s="50"/>
      <c r="CDR180" s="50"/>
      <c r="CDS180" s="50"/>
      <c r="CDT180" s="50"/>
      <c r="CDU180" s="50"/>
      <c r="CDV180" s="50"/>
      <c r="CDW180" s="50"/>
      <c r="CDX180" s="50"/>
      <c r="CDY180" s="50"/>
      <c r="CDZ180" s="50"/>
      <c r="CEA180" s="50"/>
      <c r="CEB180" s="50"/>
      <c r="CEC180" s="50"/>
      <c r="CED180" s="50"/>
      <c r="CEE180" s="50"/>
      <c r="CEF180" s="50"/>
      <c r="CEG180" s="50"/>
      <c r="CEH180" s="50"/>
      <c r="CEI180" s="50"/>
      <c r="CEJ180" s="50"/>
      <c r="CEK180" s="50"/>
      <c r="CEL180" s="50"/>
      <c r="CEM180" s="50"/>
      <c r="CEN180" s="50"/>
      <c r="CEO180" s="50"/>
      <c r="CEP180" s="50"/>
      <c r="CEQ180" s="50"/>
      <c r="CER180" s="50"/>
      <c r="CES180" s="50"/>
      <c r="CET180" s="50"/>
      <c r="CEU180" s="50"/>
      <c r="CEV180" s="50"/>
      <c r="CEW180" s="50"/>
      <c r="CEX180" s="50"/>
      <c r="CEY180" s="50"/>
      <c r="CEZ180" s="50"/>
      <c r="CFA180" s="50"/>
      <c r="CFB180" s="50"/>
      <c r="CFC180" s="50"/>
      <c r="CFD180" s="50"/>
      <c r="CFE180" s="50"/>
      <c r="CFF180" s="50"/>
      <c r="CFG180" s="50"/>
      <c r="CFH180" s="50"/>
      <c r="CFI180" s="50"/>
      <c r="CFJ180" s="50"/>
      <c r="CFK180" s="50"/>
      <c r="CFL180" s="50"/>
      <c r="CFM180" s="50"/>
      <c r="CFN180" s="50"/>
      <c r="CFO180" s="50"/>
      <c r="CFP180" s="50"/>
      <c r="CFQ180" s="50"/>
      <c r="CFR180" s="50"/>
      <c r="CFS180" s="50"/>
      <c r="CFT180" s="50"/>
      <c r="CFU180" s="50"/>
      <c r="CFV180" s="50"/>
      <c r="CFW180" s="50"/>
      <c r="CFX180" s="50"/>
      <c r="CFY180" s="50"/>
      <c r="CFZ180" s="50"/>
      <c r="CGA180" s="50"/>
      <c r="CGB180" s="50"/>
      <c r="CGC180" s="50"/>
      <c r="CGD180" s="50"/>
      <c r="CGE180" s="50"/>
      <c r="CGF180" s="50"/>
      <c r="CGG180" s="50"/>
      <c r="CGH180" s="50"/>
      <c r="CGI180" s="50"/>
      <c r="CGJ180" s="50"/>
      <c r="CGK180" s="50"/>
      <c r="CGL180" s="50"/>
      <c r="CGM180" s="50"/>
      <c r="CGN180" s="50"/>
      <c r="CGO180" s="50"/>
      <c r="CGP180" s="50"/>
      <c r="CGQ180" s="50"/>
      <c r="CGR180" s="50"/>
      <c r="CGS180" s="50"/>
      <c r="CGT180" s="50"/>
      <c r="CGU180" s="50"/>
      <c r="CGV180" s="50"/>
      <c r="CGW180" s="50"/>
      <c r="CGX180" s="50"/>
      <c r="CGY180" s="50"/>
      <c r="CGZ180" s="50"/>
      <c r="CHA180" s="50"/>
      <c r="CHB180" s="50"/>
      <c r="CHC180" s="50"/>
      <c r="CHD180" s="50"/>
      <c r="CHE180" s="50"/>
      <c r="CHF180" s="50"/>
      <c r="CHG180" s="50"/>
      <c r="CHH180" s="50"/>
      <c r="CHI180" s="50"/>
      <c r="CHJ180" s="50"/>
      <c r="CHK180" s="50"/>
      <c r="CHL180" s="50"/>
      <c r="CHM180" s="50"/>
      <c r="CHN180" s="50"/>
      <c r="CHO180" s="50"/>
      <c r="CHP180" s="50"/>
      <c r="CHQ180" s="50"/>
      <c r="CHR180" s="50"/>
      <c r="CHS180" s="50"/>
      <c r="CHT180" s="50"/>
      <c r="CHU180" s="50"/>
      <c r="CHV180" s="50"/>
      <c r="CHW180" s="50"/>
      <c r="CHX180" s="50"/>
      <c r="CHY180" s="50"/>
      <c r="CHZ180" s="50"/>
      <c r="CIA180" s="50"/>
      <c r="CIB180" s="50"/>
      <c r="CIC180" s="50"/>
      <c r="CID180" s="50"/>
      <c r="CIE180" s="50"/>
      <c r="CIF180" s="50"/>
      <c r="CIG180" s="50"/>
      <c r="CIH180" s="50"/>
      <c r="CII180" s="50"/>
      <c r="CIJ180" s="50"/>
      <c r="CIK180" s="50"/>
      <c r="CIL180" s="50"/>
      <c r="CIM180" s="50"/>
      <c r="CIN180" s="50"/>
      <c r="CIO180" s="50"/>
      <c r="CIP180" s="50"/>
      <c r="CIQ180" s="50"/>
      <c r="CIR180" s="50"/>
      <c r="CIS180" s="50"/>
      <c r="CIT180" s="50"/>
      <c r="CIU180" s="50"/>
      <c r="CIV180" s="50"/>
      <c r="CIW180" s="50"/>
      <c r="CIX180" s="50"/>
      <c r="CIY180" s="50"/>
      <c r="CIZ180" s="50"/>
      <c r="CJA180" s="50"/>
      <c r="CJB180" s="50"/>
      <c r="CJC180" s="50"/>
      <c r="CJD180" s="50"/>
      <c r="CJE180" s="50"/>
      <c r="CJF180" s="50"/>
      <c r="CJG180" s="50"/>
      <c r="CJH180" s="50"/>
      <c r="CJI180" s="50"/>
      <c r="CJJ180" s="50"/>
      <c r="CJK180" s="50"/>
      <c r="CJL180" s="50"/>
      <c r="CJM180" s="50"/>
      <c r="CJN180" s="50"/>
      <c r="CJO180" s="50"/>
      <c r="CJP180" s="50"/>
      <c r="CJR180" s="50"/>
      <c r="CJT180" s="50"/>
      <c r="CJU180" s="50"/>
      <c r="CJV180" s="50"/>
      <c r="CJW180" s="50"/>
      <c r="CJX180" s="50"/>
      <c r="CJY180" s="50"/>
      <c r="CJZ180" s="50"/>
      <c r="CKA180" s="50"/>
      <c r="CKF180" s="50"/>
      <c r="CKG180" s="50"/>
      <c r="CKH180" s="50"/>
      <c r="CKI180" s="50"/>
      <c r="CKJ180" s="50"/>
      <c r="CKK180" s="50"/>
      <c r="CKL180" s="50"/>
      <c r="CKM180" s="50"/>
      <c r="CKN180" s="50"/>
      <c r="CKO180" s="50"/>
      <c r="CKP180" s="50"/>
      <c r="CKQ180" s="50"/>
      <c r="CKR180" s="50"/>
      <c r="CKS180" s="50"/>
      <c r="CKT180" s="50"/>
      <c r="CKU180" s="50"/>
      <c r="CKV180" s="50"/>
      <c r="CKW180" s="50"/>
      <c r="CKX180" s="50"/>
      <c r="CKY180" s="50"/>
      <c r="CKZ180" s="50"/>
      <c r="CLA180" s="50"/>
      <c r="CLB180" s="50"/>
      <c r="CLC180" s="50"/>
      <c r="CLD180" s="50"/>
      <c r="CLE180" s="50"/>
      <c r="CLF180" s="50"/>
      <c r="CLG180" s="50"/>
      <c r="CLH180" s="50"/>
      <c r="CLI180" s="50"/>
      <c r="CLJ180" s="50"/>
      <c r="CLK180" s="50"/>
      <c r="CLL180" s="50"/>
      <c r="CLM180" s="50"/>
      <c r="CLN180" s="50"/>
      <c r="CLO180" s="50"/>
      <c r="CLP180" s="50"/>
      <c r="CLQ180" s="50"/>
      <c r="CLR180" s="50"/>
      <c r="CLS180" s="50"/>
      <c r="CLT180" s="50"/>
      <c r="CLU180" s="50"/>
      <c r="CLV180" s="50"/>
      <c r="CLW180" s="50"/>
      <c r="CLX180" s="50"/>
      <c r="CLY180" s="50"/>
      <c r="CLZ180" s="50"/>
      <c r="CMA180" s="50"/>
      <c r="CMB180" s="50"/>
      <c r="CMC180" s="50"/>
      <c r="CMD180" s="50"/>
      <c r="CME180" s="50"/>
      <c r="CMF180" s="50"/>
      <c r="CMG180" s="50"/>
      <c r="CMH180" s="50"/>
      <c r="CMI180" s="50"/>
      <c r="CMJ180" s="50"/>
      <c r="CMK180" s="50"/>
      <c r="CML180" s="50"/>
      <c r="CMM180" s="50"/>
      <c r="CMN180" s="50"/>
      <c r="CMO180" s="50"/>
      <c r="CMP180" s="50"/>
      <c r="CMQ180" s="50"/>
      <c r="CMR180" s="50"/>
      <c r="CMS180" s="50"/>
      <c r="CMT180" s="50"/>
      <c r="CMU180" s="50"/>
      <c r="CMV180" s="50"/>
      <c r="CMW180" s="50"/>
      <c r="CMX180" s="50"/>
      <c r="CMY180" s="50"/>
      <c r="CMZ180" s="50"/>
      <c r="CNA180" s="50"/>
      <c r="CNB180" s="50"/>
      <c r="CNC180" s="50"/>
      <c r="CND180" s="50"/>
      <c r="CNE180" s="50"/>
      <c r="CNF180" s="50"/>
      <c r="CNG180" s="50"/>
      <c r="CNH180" s="50"/>
      <c r="CNI180" s="50"/>
      <c r="CNJ180" s="50"/>
      <c r="CNK180" s="50"/>
      <c r="CNL180" s="50"/>
      <c r="CNM180" s="50"/>
      <c r="CNN180" s="50"/>
      <c r="CNO180" s="50"/>
      <c r="CNP180" s="50"/>
      <c r="CNQ180" s="50"/>
      <c r="CNR180" s="50"/>
      <c r="CNS180" s="50"/>
      <c r="CNT180" s="50"/>
      <c r="CNU180" s="50"/>
      <c r="CNV180" s="50"/>
      <c r="CNW180" s="50"/>
      <c r="CNX180" s="50"/>
      <c r="CNY180" s="50"/>
      <c r="CNZ180" s="50"/>
      <c r="COA180" s="50"/>
      <c r="COB180" s="50"/>
      <c r="COC180" s="50"/>
      <c r="COD180" s="50"/>
      <c r="COE180" s="50"/>
      <c r="COF180" s="50"/>
      <c r="COG180" s="50"/>
      <c r="COH180" s="50"/>
      <c r="COI180" s="50"/>
      <c r="COJ180" s="50"/>
      <c r="COK180" s="50"/>
      <c r="COL180" s="50"/>
      <c r="COM180" s="50"/>
      <c r="CON180" s="50"/>
      <c r="COO180" s="50"/>
      <c r="COP180" s="50"/>
      <c r="COQ180" s="50"/>
      <c r="COR180" s="50"/>
      <c r="COS180" s="50"/>
      <c r="COT180" s="50"/>
      <c r="COU180" s="50"/>
      <c r="COV180" s="50"/>
      <c r="COW180" s="50"/>
      <c r="COX180" s="50"/>
      <c r="COY180" s="50"/>
      <c r="COZ180" s="50"/>
      <c r="CPA180" s="50"/>
      <c r="CPB180" s="50"/>
      <c r="CPC180" s="50"/>
      <c r="CPD180" s="50"/>
      <c r="CPE180" s="50"/>
      <c r="CPF180" s="50"/>
      <c r="CPG180" s="50"/>
      <c r="CPH180" s="50"/>
      <c r="CPI180" s="50"/>
      <c r="CPJ180" s="50"/>
      <c r="CPK180" s="50"/>
      <c r="CPL180" s="50"/>
      <c r="CPM180" s="50"/>
      <c r="CPN180" s="50"/>
      <c r="CPO180" s="50"/>
      <c r="CPP180" s="50"/>
      <c r="CPQ180" s="50"/>
      <c r="CPR180" s="50"/>
      <c r="CPS180" s="50"/>
      <c r="CPT180" s="50"/>
      <c r="CPU180" s="50"/>
      <c r="CPV180" s="50"/>
      <c r="CPW180" s="50"/>
      <c r="CPX180" s="50"/>
      <c r="CPY180" s="50"/>
      <c r="CPZ180" s="50"/>
      <c r="CQA180" s="50"/>
      <c r="CQB180" s="50"/>
      <c r="CQC180" s="50"/>
      <c r="CQD180" s="50"/>
      <c r="CQE180" s="50"/>
      <c r="CQF180" s="50"/>
      <c r="CQG180" s="50"/>
      <c r="CQH180" s="50"/>
      <c r="CQI180" s="50"/>
      <c r="CQJ180" s="50"/>
      <c r="CQK180" s="50"/>
      <c r="CQL180" s="50"/>
      <c r="CQM180" s="50"/>
      <c r="CQN180" s="50"/>
      <c r="CQO180" s="50"/>
      <c r="CQP180" s="50"/>
      <c r="CQQ180" s="50"/>
      <c r="CQR180" s="50"/>
      <c r="CQS180" s="50"/>
      <c r="CQT180" s="50"/>
      <c r="CQU180" s="50"/>
      <c r="CQV180" s="50"/>
      <c r="CQW180" s="50"/>
      <c r="CQX180" s="50"/>
      <c r="CQY180" s="50"/>
      <c r="CQZ180" s="50"/>
      <c r="CRA180" s="50"/>
      <c r="CRB180" s="50"/>
      <c r="CRC180" s="50"/>
      <c r="CRD180" s="50"/>
      <c r="CRE180" s="50"/>
      <c r="CRF180" s="50"/>
      <c r="CRG180" s="50"/>
      <c r="CRH180" s="50"/>
      <c r="CRI180" s="50"/>
      <c r="CRJ180" s="50"/>
      <c r="CRK180" s="50"/>
      <c r="CRL180" s="50"/>
      <c r="CRM180" s="50"/>
      <c r="CRN180" s="50"/>
      <c r="CRO180" s="50"/>
      <c r="CRP180" s="50"/>
      <c r="CRQ180" s="50"/>
      <c r="CRR180" s="50"/>
      <c r="CRS180" s="50"/>
      <c r="CRT180" s="50"/>
      <c r="CRU180" s="50"/>
      <c r="CRV180" s="50"/>
      <c r="CRW180" s="50"/>
      <c r="CRX180" s="50"/>
      <c r="CRY180" s="50"/>
      <c r="CRZ180" s="50"/>
      <c r="CSA180" s="50"/>
      <c r="CSB180" s="50"/>
      <c r="CSC180" s="50"/>
      <c r="CSD180" s="50"/>
      <c r="CSE180" s="50"/>
      <c r="CSF180" s="50"/>
      <c r="CSG180" s="50"/>
      <c r="CSH180" s="50"/>
      <c r="CSI180" s="50"/>
      <c r="CSJ180" s="50"/>
      <c r="CSK180" s="50"/>
      <c r="CSL180" s="50"/>
      <c r="CSM180" s="50"/>
      <c r="CSN180" s="50"/>
      <c r="CSO180" s="50"/>
      <c r="CSP180" s="50"/>
      <c r="CSQ180" s="50"/>
      <c r="CSR180" s="50"/>
      <c r="CSS180" s="50"/>
      <c r="CST180" s="50"/>
      <c r="CSU180" s="50"/>
      <c r="CSV180" s="50"/>
      <c r="CSW180" s="50"/>
      <c r="CSX180" s="50"/>
      <c r="CSY180" s="50"/>
      <c r="CSZ180" s="50"/>
      <c r="CTA180" s="50"/>
      <c r="CTB180" s="50"/>
      <c r="CTC180" s="50"/>
      <c r="CTD180" s="50"/>
      <c r="CTE180" s="50"/>
      <c r="CTF180" s="50"/>
      <c r="CTG180" s="50"/>
      <c r="CTH180" s="50"/>
      <c r="CTI180" s="50"/>
      <c r="CTJ180" s="50"/>
      <c r="CTK180" s="50"/>
      <c r="CTL180" s="50"/>
      <c r="CTN180" s="50"/>
      <c r="CTP180" s="50"/>
      <c r="CTQ180" s="50"/>
      <c r="CTR180" s="50"/>
      <c r="CTS180" s="50"/>
      <c r="CTT180" s="50"/>
      <c r="CTU180" s="50"/>
      <c r="CTV180" s="50"/>
      <c r="CTW180" s="50"/>
      <c r="CUB180" s="50"/>
      <c r="CUC180" s="50"/>
      <c r="CUD180" s="50"/>
      <c r="CUE180" s="50"/>
      <c r="CUF180" s="50"/>
      <c r="CUG180" s="50"/>
      <c r="CUH180" s="50"/>
      <c r="CUI180" s="50"/>
      <c r="CUJ180" s="50"/>
      <c r="CUK180" s="50"/>
      <c r="CUL180" s="50"/>
      <c r="CUM180" s="50"/>
      <c r="CUN180" s="50"/>
      <c r="CUO180" s="50"/>
      <c r="CUP180" s="50"/>
      <c r="CUQ180" s="50"/>
      <c r="CUR180" s="50"/>
      <c r="CUS180" s="50"/>
      <c r="CUT180" s="50"/>
      <c r="CUU180" s="50"/>
      <c r="CUV180" s="50"/>
      <c r="CUW180" s="50"/>
      <c r="CUX180" s="50"/>
      <c r="CUY180" s="50"/>
      <c r="CUZ180" s="50"/>
      <c r="CVA180" s="50"/>
      <c r="CVB180" s="50"/>
      <c r="CVC180" s="50"/>
      <c r="CVD180" s="50"/>
      <c r="CVE180" s="50"/>
      <c r="CVF180" s="50"/>
      <c r="CVG180" s="50"/>
      <c r="CVH180" s="50"/>
      <c r="CVI180" s="50"/>
      <c r="CVJ180" s="50"/>
      <c r="CVK180" s="50"/>
      <c r="CVL180" s="50"/>
      <c r="CVM180" s="50"/>
      <c r="CVN180" s="50"/>
      <c r="CVO180" s="50"/>
      <c r="CVP180" s="50"/>
      <c r="CVQ180" s="50"/>
      <c r="CVR180" s="50"/>
      <c r="CVS180" s="50"/>
      <c r="CVT180" s="50"/>
      <c r="CVU180" s="50"/>
      <c r="CVV180" s="50"/>
      <c r="CVW180" s="50"/>
      <c r="CVX180" s="50"/>
      <c r="CVY180" s="50"/>
      <c r="CVZ180" s="50"/>
      <c r="CWA180" s="50"/>
      <c r="CWB180" s="50"/>
      <c r="CWC180" s="50"/>
      <c r="CWD180" s="50"/>
      <c r="CWE180" s="50"/>
      <c r="CWF180" s="50"/>
      <c r="CWG180" s="50"/>
      <c r="CWH180" s="50"/>
      <c r="CWI180" s="50"/>
      <c r="CWJ180" s="50"/>
      <c r="CWK180" s="50"/>
      <c r="CWL180" s="50"/>
      <c r="CWM180" s="50"/>
      <c r="CWN180" s="50"/>
      <c r="CWO180" s="50"/>
      <c r="CWP180" s="50"/>
      <c r="CWQ180" s="50"/>
      <c r="CWR180" s="50"/>
      <c r="CWS180" s="50"/>
      <c r="CWT180" s="50"/>
      <c r="CWU180" s="50"/>
      <c r="CWV180" s="50"/>
      <c r="CWW180" s="50"/>
      <c r="CWX180" s="50"/>
      <c r="CWY180" s="50"/>
      <c r="CWZ180" s="50"/>
      <c r="CXA180" s="50"/>
      <c r="CXB180" s="50"/>
      <c r="CXC180" s="50"/>
      <c r="CXD180" s="50"/>
      <c r="CXE180" s="50"/>
      <c r="CXF180" s="50"/>
      <c r="CXG180" s="50"/>
      <c r="CXH180" s="50"/>
      <c r="CXI180" s="50"/>
      <c r="CXJ180" s="50"/>
      <c r="CXK180" s="50"/>
      <c r="CXL180" s="50"/>
      <c r="CXM180" s="50"/>
      <c r="CXN180" s="50"/>
      <c r="CXO180" s="50"/>
      <c r="CXP180" s="50"/>
      <c r="CXQ180" s="50"/>
      <c r="CXR180" s="50"/>
      <c r="CXS180" s="50"/>
      <c r="CXT180" s="50"/>
      <c r="CXU180" s="50"/>
      <c r="CXV180" s="50"/>
      <c r="CXW180" s="50"/>
      <c r="CXX180" s="50"/>
      <c r="CXY180" s="50"/>
      <c r="CXZ180" s="50"/>
      <c r="CYA180" s="50"/>
      <c r="CYB180" s="50"/>
      <c r="CYC180" s="50"/>
      <c r="CYD180" s="50"/>
      <c r="CYE180" s="50"/>
      <c r="CYF180" s="50"/>
      <c r="CYG180" s="50"/>
      <c r="CYH180" s="50"/>
      <c r="CYI180" s="50"/>
      <c r="CYJ180" s="50"/>
      <c r="CYK180" s="50"/>
      <c r="CYL180" s="50"/>
      <c r="CYM180" s="50"/>
      <c r="CYN180" s="50"/>
      <c r="CYO180" s="50"/>
      <c r="CYP180" s="50"/>
      <c r="CYQ180" s="50"/>
      <c r="CYR180" s="50"/>
      <c r="CYS180" s="50"/>
      <c r="CYT180" s="50"/>
      <c r="CYU180" s="50"/>
      <c r="CYV180" s="50"/>
      <c r="CYW180" s="50"/>
      <c r="CYX180" s="50"/>
      <c r="CYY180" s="50"/>
      <c r="CYZ180" s="50"/>
      <c r="CZA180" s="50"/>
      <c r="CZB180" s="50"/>
      <c r="CZC180" s="50"/>
      <c r="CZD180" s="50"/>
      <c r="CZE180" s="50"/>
      <c r="CZF180" s="50"/>
      <c r="CZG180" s="50"/>
      <c r="CZH180" s="50"/>
      <c r="CZI180" s="50"/>
      <c r="CZJ180" s="50"/>
      <c r="CZK180" s="50"/>
      <c r="CZL180" s="50"/>
      <c r="CZM180" s="50"/>
      <c r="CZN180" s="50"/>
      <c r="CZO180" s="50"/>
      <c r="CZP180" s="50"/>
      <c r="CZQ180" s="50"/>
      <c r="CZR180" s="50"/>
      <c r="CZS180" s="50"/>
      <c r="CZT180" s="50"/>
      <c r="CZU180" s="50"/>
      <c r="CZV180" s="50"/>
      <c r="CZW180" s="50"/>
      <c r="CZX180" s="50"/>
      <c r="CZY180" s="50"/>
      <c r="CZZ180" s="50"/>
      <c r="DAA180" s="50"/>
      <c r="DAB180" s="50"/>
      <c r="DAC180" s="50"/>
      <c r="DAD180" s="50"/>
      <c r="DAE180" s="50"/>
      <c r="DAF180" s="50"/>
      <c r="DAG180" s="50"/>
      <c r="DAH180" s="50"/>
      <c r="DAI180" s="50"/>
      <c r="DAJ180" s="50"/>
      <c r="DAK180" s="50"/>
      <c r="DAL180" s="50"/>
      <c r="DAM180" s="50"/>
      <c r="DAN180" s="50"/>
      <c r="DAO180" s="50"/>
      <c r="DAP180" s="50"/>
      <c r="DAQ180" s="50"/>
      <c r="DAR180" s="50"/>
      <c r="DAS180" s="50"/>
      <c r="DAT180" s="50"/>
      <c r="DAU180" s="50"/>
      <c r="DAV180" s="50"/>
      <c r="DAW180" s="50"/>
      <c r="DAX180" s="50"/>
      <c r="DAY180" s="50"/>
      <c r="DAZ180" s="50"/>
      <c r="DBA180" s="50"/>
      <c r="DBB180" s="50"/>
      <c r="DBC180" s="50"/>
      <c r="DBD180" s="50"/>
      <c r="DBE180" s="50"/>
      <c r="DBF180" s="50"/>
      <c r="DBG180" s="50"/>
      <c r="DBH180" s="50"/>
      <c r="DBI180" s="50"/>
      <c r="DBJ180" s="50"/>
      <c r="DBK180" s="50"/>
      <c r="DBL180" s="50"/>
      <c r="DBM180" s="50"/>
      <c r="DBN180" s="50"/>
      <c r="DBO180" s="50"/>
      <c r="DBP180" s="50"/>
      <c r="DBQ180" s="50"/>
      <c r="DBR180" s="50"/>
      <c r="DBS180" s="50"/>
      <c r="DBT180" s="50"/>
      <c r="DBU180" s="50"/>
      <c r="DBV180" s="50"/>
      <c r="DBW180" s="50"/>
      <c r="DBX180" s="50"/>
      <c r="DBY180" s="50"/>
      <c r="DBZ180" s="50"/>
      <c r="DCA180" s="50"/>
      <c r="DCB180" s="50"/>
      <c r="DCC180" s="50"/>
      <c r="DCD180" s="50"/>
      <c r="DCE180" s="50"/>
      <c r="DCF180" s="50"/>
      <c r="DCG180" s="50"/>
      <c r="DCH180" s="50"/>
      <c r="DCI180" s="50"/>
      <c r="DCJ180" s="50"/>
      <c r="DCK180" s="50"/>
      <c r="DCL180" s="50"/>
      <c r="DCM180" s="50"/>
      <c r="DCN180" s="50"/>
      <c r="DCO180" s="50"/>
      <c r="DCP180" s="50"/>
      <c r="DCQ180" s="50"/>
      <c r="DCR180" s="50"/>
      <c r="DCS180" s="50"/>
      <c r="DCT180" s="50"/>
      <c r="DCU180" s="50"/>
      <c r="DCV180" s="50"/>
      <c r="DCW180" s="50"/>
      <c r="DCX180" s="50"/>
      <c r="DCY180" s="50"/>
      <c r="DCZ180" s="50"/>
      <c r="DDA180" s="50"/>
      <c r="DDB180" s="50"/>
      <c r="DDC180" s="50"/>
      <c r="DDD180" s="50"/>
      <c r="DDE180" s="50"/>
      <c r="DDF180" s="50"/>
      <c r="DDG180" s="50"/>
      <c r="DDH180" s="50"/>
      <c r="DDJ180" s="50"/>
      <c r="DDL180" s="50"/>
      <c r="DDM180" s="50"/>
      <c r="DDN180" s="50"/>
      <c r="DDO180" s="50"/>
      <c r="DDP180" s="50"/>
      <c r="DDQ180" s="50"/>
      <c r="DDR180" s="50"/>
      <c r="DDS180" s="50"/>
      <c r="DDX180" s="50"/>
      <c r="DDY180" s="50"/>
      <c r="DDZ180" s="50"/>
      <c r="DEA180" s="50"/>
      <c r="DEB180" s="50"/>
      <c r="DEC180" s="50"/>
      <c r="DED180" s="50"/>
      <c r="DEE180" s="50"/>
      <c r="DEF180" s="50"/>
      <c r="DEG180" s="50"/>
      <c r="DEH180" s="50"/>
      <c r="DEI180" s="50"/>
      <c r="DEJ180" s="50"/>
      <c r="DEK180" s="50"/>
      <c r="DEL180" s="50"/>
      <c r="DEM180" s="50"/>
      <c r="DEN180" s="50"/>
      <c r="DEO180" s="50"/>
      <c r="DEP180" s="50"/>
      <c r="DEQ180" s="50"/>
      <c r="DER180" s="50"/>
      <c r="DES180" s="50"/>
      <c r="DET180" s="50"/>
      <c r="DEU180" s="50"/>
      <c r="DEV180" s="50"/>
      <c r="DEW180" s="50"/>
      <c r="DEX180" s="50"/>
      <c r="DEY180" s="50"/>
      <c r="DEZ180" s="50"/>
      <c r="DFA180" s="50"/>
      <c r="DFB180" s="50"/>
      <c r="DFC180" s="50"/>
      <c r="DFD180" s="50"/>
      <c r="DFE180" s="50"/>
      <c r="DFF180" s="50"/>
      <c r="DFG180" s="50"/>
      <c r="DFH180" s="50"/>
      <c r="DFI180" s="50"/>
      <c r="DFJ180" s="50"/>
      <c r="DFK180" s="50"/>
      <c r="DFL180" s="50"/>
      <c r="DFM180" s="50"/>
      <c r="DFN180" s="50"/>
      <c r="DFO180" s="50"/>
      <c r="DFP180" s="50"/>
      <c r="DFQ180" s="50"/>
      <c r="DFR180" s="50"/>
      <c r="DFS180" s="50"/>
      <c r="DFT180" s="50"/>
      <c r="DFU180" s="50"/>
      <c r="DFV180" s="50"/>
      <c r="DFW180" s="50"/>
      <c r="DFX180" s="50"/>
      <c r="DFY180" s="50"/>
      <c r="DFZ180" s="50"/>
      <c r="DGA180" s="50"/>
      <c r="DGB180" s="50"/>
      <c r="DGC180" s="50"/>
      <c r="DGD180" s="50"/>
      <c r="DGE180" s="50"/>
      <c r="DGF180" s="50"/>
      <c r="DGG180" s="50"/>
      <c r="DGH180" s="50"/>
      <c r="DGI180" s="50"/>
      <c r="DGJ180" s="50"/>
      <c r="DGK180" s="50"/>
      <c r="DGL180" s="50"/>
      <c r="DGM180" s="50"/>
      <c r="DGN180" s="50"/>
      <c r="DGO180" s="50"/>
      <c r="DGP180" s="50"/>
      <c r="DGQ180" s="50"/>
      <c r="DGR180" s="50"/>
      <c r="DGS180" s="50"/>
      <c r="DGT180" s="50"/>
      <c r="DGU180" s="50"/>
      <c r="DGV180" s="50"/>
      <c r="DGW180" s="50"/>
      <c r="DGX180" s="50"/>
      <c r="DGY180" s="50"/>
      <c r="DGZ180" s="50"/>
      <c r="DHA180" s="50"/>
      <c r="DHB180" s="50"/>
      <c r="DHC180" s="50"/>
      <c r="DHD180" s="50"/>
      <c r="DHE180" s="50"/>
      <c r="DHF180" s="50"/>
      <c r="DHG180" s="50"/>
      <c r="DHH180" s="50"/>
      <c r="DHI180" s="50"/>
      <c r="DHJ180" s="50"/>
      <c r="DHK180" s="50"/>
      <c r="DHL180" s="50"/>
      <c r="DHM180" s="50"/>
      <c r="DHN180" s="50"/>
      <c r="DHO180" s="50"/>
      <c r="DHP180" s="50"/>
      <c r="DHQ180" s="50"/>
      <c r="DHR180" s="50"/>
      <c r="DHS180" s="50"/>
      <c r="DHT180" s="50"/>
      <c r="DHU180" s="50"/>
      <c r="DHV180" s="50"/>
      <c r="DHW180" s="50"/>
      <c r="DHX180" s="50"/>
      <c r="DHY180" s="50"/>
      <c r="DHZ180" s="50"/>
      <c r="DIA180" s="50"/>
      <c r="DIB180" s="50"/>
      <c r="DIC180" s="50"/>
      <c r="DID180" s="50"/>
      <c r="DIE180" s="50"/>
      <c r="DIF180" s="50"/>
      <c r="DIG180" s="50"/>
      <c r="DIH180" s="50"/>
      <c r="DII180" s="50"/>
      <c r="DIJ180" s="50"/>
      <c r="DIK180" s="50"/>
      <c r="DIL180" s="50"/>
      <c r="DIM180" s="50"/>
      <c r="DIN180" s="50"/>
      <c r="DIO180" s="50"/>
      <c r="DIP180" s="50"/>
      <c r="DIQ180" s="50"/>
      <c r="DIR180" s="50"/>
      <c r="DIS180" s="50"/>
      <c r="DIT180" s="50"/>
      <c r="DIU180" s="50"/>
      <c r="DIV180" s="50"/>
      <c r="DIW180" s="50"/>
      <c r="DIX180" s="50"/>
      <c r="DIY180" s="50"/>
      <c r="DIZ180" s="50"/>
      <c r="DJA180" s="50"/>
      <c r="DJB180" s="50"/>
      <c r="DJC180" s="50"/>
      <c r="DJD180" s="50"/>
      <c r="DJE180" s="50"/>
      <c r="DJF180" s="50"/>
      <c r="DJG180" s="50"/>
      <c r="DJH180" s="50"/>
      <c r="DJI180" s="50"/>
      <c r="DJJ180" s="50"/>
      <c r="DJK180" s="50"/>
      <c r="DJL180" s="50"/>
      <c r="DJM180" s="50"/>
      <c r="DJN180" s="50"/>
      <c r="DJO180" s="50"/>
      <c r="DJP180" s="50"/>
      <c r="DJQ180" s="50"/>
      <c r="DJR180" s="50"/>
      <c r="DJS180" s="50"/>
      <c r="DJT180" s="50"/>
      <c r="DJU180" s="50"/>
      <c r="DJV180" s="50"/>
      <c r="DJW180" s="50"/>
      <c r="DJX180" s="50"/>
      <c r="DJY180" s="50"/>
      <c r="DJZ180" s="50"/>
      <c r="DKA180" s="50"/>
      <c r="DKB180" s="50"/>
      <c r="DKC180" s="50"/>
      <c r="DKD180" s="50"/>
      <c r="DKE180" s="50"/>
      <c r="DKF180" s="50"/>
      <c r="DKG180" s="50"/>
      <c r="DKH180" s="50"/>
      <c r="DKI180" s="50"/>
      <c r="DKJ180" s="50"/>
      <c r="DKK180" s="50"/>
      <c r="DKL180" s="50"/>
      <c r="DKM180" s="50"/>
      <c r="DKN180" s="50"/>
      <c r="DKO180" s="50"/>
      <c r="DKP180" s="50"/>
      <c r="DKQ180" s="50"/>
      <c r="DKR180" s="50"/>
      <c r="DKS180" s="50"/>
      <c r="DKT180" s="50"/>
      <c r="DKU180" s="50"/>
      <c r="DKV180" s="50"/>
      <c r="DKW180" s="50"/>
      <c r="DKX180" s="50"/>
      <c r="DKY180" s="50"/>
      <c r="DKZ180" s="50"/>
      <c r="DLA180" s="50"/>
      <c r="DLB180" s="50"/>
      <c r="DLC180" s="50"/>
      <c r="DLD180" s="50"/>
      <c r="DLE180" s="50"/>
      <c r="DLF180" s="50"/>
      <c r="DLG180" s="50"/>
      <c r="DLH180" s="50"/>
      <c r="DLI180" s="50"/>
      <c r="DLJ180" s="50"/>
      <c r="DLK180" s="50"/>
      <c r="DLL180" s="50"/>
      <c r="DLM180" s="50"/>
      <c r="DLN180" s="50"/>
      <c r="DLO180" s="50"/>
      <c r="DLP180" s="50"/>
      <c r="DLQ180" s="50"/>
      <c r="DLR180" s="50"/>
      <c r="DLS180" s="50"/>
      <c r="DLT180" s="50"/>
      <c r="DLU180" s="50"/>
      <c r="DLV180" s="50"/>
      <c r="DLW180" s="50"/>
      <c r="DLX180" s="50"/>
      <c r="DLY180" s="50"/>
      <c r="DLZ180" s="50"/>
      <c r="DMA180" s="50"/>
      <c r="DMB180" s="50"/>
      <c r="DMC180" s="50"/>
      <c r="DMD180" s="50"/>
      <c r="DME180" s="50"/>
      <c r="DMF180" s="50"/>
      <c r="DMG180" s="50"/>
      <c r="DMH180" s="50"/>
      <c r="DMI180" s="50"/>
      <c r="DMJ180" s="50"/>
      <c r="DMK180" s="50"/>
      <c r="DML180" s="50"/>
      <c r="DMM180" s="50"/>
      <c r="DMN180" s="50"/>
      <c r="DMO180" s="50"/>
      <c r="DMP180" s="50"/>
      <c r="DMQ180" s="50"/>
      <c r="DMR180" s="50"/>
      <c r="DMS180" s="50"/>
      <c r="DMT180" s="50"/>
      <c r="DMU180" s="50"/>
      <c r="DMV180" s="50"/>
      <c r="DMW180" s="50"/>
      <c r="DMX180" s="50"/>
      <c r="DMY180" s="50"/>
      <c r="DMZ180" s="50"/>
      <c r="DNA180" s="50"/>
      <c r="DNB180" s="50"/>
      <c r="DNC180" s="50"/>
      <c r="DND180" s="50"/>
      <c r="DNF180" s="50"/>
      <c r="DNH180" s="50"/>
      <c r="DNI180" s="50"/>
      <c r="DNJ180" s="50"/>
      <c r="DNK180" s="50"/>
      <c r="DNL180" s="50"/>
      <c r="DNM180" s="50"/>
      <c r="DNN180" s="50"/>
      <c r="DNO180" s="50"/>
      <c r="DNT180" s="50"/>
      <c r="DNU180" s="50"/>
      <c r="DNV180" s="50"/>
      <c r="DNW180" s="50"/>
      <c r="DNX180" s="50"/>
      <c r="DNY180" s="50"/>
      <c r="DNZ180" s="50"/>
      <c r="DOA180" s="50"/>
      <c r="DOB180" s="50"/>
      <c r="DOC180" s="50"/>
      <c r="DOD180" s="50"/>
      <c r="DOE180" s="50"/>
      <c r="DOF180" s="50"/>
      <c r="DOG180" s="50"/>
      <c r="DOH180" s="50"/>
      <c r="DOI180" s="50"/>
      <c r="DOJ180" s="50"/>
      <c r="DOK180" s="50"/>
      <c r="DOL180" s="50"/>
      <c r="DOM180" s="50"/>
      <c r="DON180" s="50"/>
      <c r="DOO180" s="50"/>
      <c r="DOP180" s="50"/>
      <c r="DOQ180" s="50"/>
      <c r="DOR180" s="50"/>
      <c r="DOS180" s="50"/>
      <c r="DOT180" s="50"/>
      <c r="DOU180" s="50"/>
      <c r="DOV180" s="50"/>
      <c r="DOW180" s="50"/>
      <c r="DOX180" s="50"/>
      <c r="DOY180" s="50"/>
      <c r="DOZ180" s="50"/>
      <c r="DPA180" s="50"/>
      <c r="DPB180" s="50"/>
      <c r="DPC180" s="50"/>
      <c r="DPD180" s="50"/>
      <c r="DPE180" s="50"/>
      <c r="DPF180" s="50"/>
      <c r="DPG180" s="50"/>
      <c r="DPH180" s="50"/>
      <c r="DPI180" s="50"/>
      <c r="DPJ180" s="50"/>
      <c r="DPK180" s="50"/>
      <c r="DPL180" s="50"/>
      <c r="DPM180" s="50"/>
      <c r="DPN180" s="50"/>
      <c r="DPO180" s="50"/>
      <c r="DPP180" s="50"/>
      <c r="DPQ180" s="50"/>
      <c r="DPR180" s="50"/>
      <c r="DPS180" s="50"/>
      <c r="DPT180" s="50"/>
      <c r="DPU180" s="50"/>
      <c r="DPV180" s="50"/>
      <c r="DPW180" s="50"/>
      <c r="DPX180" s="50"/>
      <c r="DPY180" s="50"/>
      <c r="DPZ180" s="50"/>
      <c r="DQA180" s="50"/>
      <c r="DQB180" s="50"/>
      <c r="DQC180" s="50"/>
      <c r="DQD180" s="50"/>
      <c r="DQE180" s="50"/>
      <c r="DQF180" s="50"/>
      <c r="DQG180" s="50"/>
      <c r="DQH180" s="50"/>
      <c r="DQI180" s="50"/>
      <c r="DQJ180" s="50"/>
      <c r="DQK180" s="50"/>
      <c r="DQL180" s="50"/>
      <c r="DQM180" s="50"/>
      <c r="DQN180" s="50"/>
      <c r="DQO180" s="50"/>
      <c r="DQP180" s="50"/>
      <c r="DQQ180" s="50"/>
      <c r="DQR180" s="50"/>
      <c r="DQS180" s="50"/>
      <c r="DQT180" s="50"/>
      <c r="DQU180" s="50"/>
      <c r="DQV180" s="50"/>
      <c r="DQW180" s="50"/>
      <c r="DQX180" s="50"/>
      <c r="DQY180" s="50"/>
      <c r="DQZ180" s="50"/>
      <c r="DRA180" s="50"/>
      <c r="DRB180" s="50"/>
      <c r="DRC180" s="50"/>
      <c r="DRD180" s="50"/>
      <c r="DRE180" s="50"/>
      <c r="DRF180" s="50"/>
      <c r="DRG180" s="50"/>
      <c r="DRH180" s="50"/>
      <c r="DRI180" s="50"/>
      <c r="DRJ180" s="50"/>
      <c r="DRK180" s="50"/>
      <c r="DRL180" s="50"/>
      <c r="DRM180" s="50"/>
      <c r="DRN180" s="50"/>
      <c r="DRO180" s="50"/>
      <c r="DRP180" s="50"/>
      <c r="DRQ180" s="50"/>
      <c r="DRR180" s="50"/>
      <c r="DRS180" s="50"/>
      <c r="DRT180" s="50"/>
      <c r="DRU180" s="50"/>
      <c r="DRV180" s="50"/>
      <c r="DRW180" s="50"/>
      <c r="DRX180" s="50"/>
      <c r="DRY180" s="50"/>
      <c r="DRZ180" s="50"/>
      <c r="DSA180" s="50"/>
      <c r="DSB180" s="50"/>
      <c r="DSC180" s="50"/>
      <c r="DSD180" s="50"/>
      <c r="DSE180" s="50"/>
      <c r="DSF180" s="50"/>
      <c r="DSG180" s="50"/>
      <c r="DSH180" s="50"/>
      <c r="DSI180" s="50"/>
      <c r="DSJ180" s="50"/>
      <c r="DSK180" s="50"/>
      <c r="DSL180" s="50"/>
      <c r="DSM180" s="50"/>
      <c r="DSN180" s="50"/>
      <c r="DSO180" s="50"/>
      <c r="DSP180" s="50"/>
      <c r="DSQ180" s="50"/>
      <c r="DSR180" s="50"/>
      <c r="DSS180" s="50"/>
      <c r="DST180" s="50"/>
      <c r="DSU180" s="50"/>
      <c r="DSV180" s="50"/>
      <c r="DSW180" s="50"/>
      <c r="DSX180" s="50"/>
      <c r="DSY180" s="50"/>
      <c r="DSZ180" s="50"/>
      <c r="DTA180" s="50"/>
      <c r="DTB180" s="50"/>
      <c r="DTC180" s="50"/>
      <c r="DTD180" s="50"/>
      <c r="DTE180" s="50"/>
      <c r="DTF180" s="50"/>
      <c r="DTG180" s="50"/>
      <c r="DTH180" s="50"/>
      <c r="DTI180" s="50"/>
      <c r="DTJ180" s="50"/>
      <c r="DTK180" s="50"/>
      <c r="DTL180" s="50"/>
      <c r="DTM180" s="50"/>
      <c r="DTN180" s="50"/>
      <c r="DTO180" s="50"/>
      <c r="DTP180" s="50"/>
      <c r="DTQ180" s="50"/>
      <c r="DTR180" s="50"/>
      <c r="DTS180" s="50"/>
      <c r="DTT180" s="50"/>
      <c r="DTU180" s="50"/>
      <c r="DTV180" s="50"/>
      <c r="DTW180" s="50"/>
      <c r="DTX180" s="50"/>
      <c r="DTY180" s="50"/>
      <c r="DTZ180" s="50"/>
      <c r="DUA180" s="50"/>
      <c r="DUB180" s="50"/>
      <c r="DUC180" s="50"/>
      <c r="DUD180" s="50"/>
      <c r="DUE180" s="50"/>
      <c r="DUF180" s="50"/>
      <c r="DUG180" s="50"/>
      <c r="DUH180" s="50"/>
      <c r="DUI180" s="50"/>
      <c r="DUJ180" s="50"/>
      <c r="DUK180" s="50"/>
      <c r="DUL180" s="50"/>
      <c r="DUM180" s="50"/>
      <c r="DUN180" s="50"/>
      <c r="DUO180" s="50"/>
      <c r="DUP180" s="50"/>
      <c r="DUQ180" s="50"/>
      <c r="DUR180" s="50"/>
      <c r="DUS180" s="50"/>
      <c r="DUT180" s="50"/>
      <c r="DUU180" s="50"/>
      <c r="DUV180" s="50"/>
      <c r="DUW180" s="50"/>
      <c r="DUX180" s="50"/>
      <c r="DUY180" s="50"/>
      <c r="DUZ180" s="50"/>
      <c r="DVA180" s="50"/>
      <c r="DVB180" s="50"/>
      <c r="DVC180" s="50"/>
      <c r="DVD180" s="50"/>
      <c r="DVE180" s="50"/>
      <c r="DVF180" s="50"/>
      <c r="DVG180" s="50"/>
      <c r="DVH180" s="50"/>
      <c r="DVI180" s="50"/>
      <c r="DVJ180" s="50"/>
      <c r="DVK180" s="50"/>
      <c r="DVL180" s="50"/>
      <c r="DVM180" s="50"/>
      <c r="DVN180" s="50"/>
      <c r="DVO180" s="50"/>
      <c r="DVP180" s="50"/>
      <c r="DVQ180" s="50"/>
      <c r="DVR180" s="50"/>
      <c r="DVS180" s="50"/>
      <c r="DVT180" s="50"/>
      <c r="DVU180" s="50"/>
      <c r="DVV180" s="50"/>
      <c r="DVW180" s="50"/>
      <c r="DVX180" s="50"/>
      <c r="DVY180" s="50"/>
      <c r="DVZ180" s="50"/>
      <c r="DWA180" s="50"/>
      <c r="DWB180" s="50"/>
      <c r="DWC180" s="50"/>
      <c r="DWD180" s="50"/>
      <c r="DWE180" s="50"/>
      <c r="DWF180" s="50"/>
      <c r="DWG180" s="50"/>
      <c r="DWH180" s="50"/>
      <c r="DWI180" s="50"/>
      <c r="DWJ180" s="50"/>
      <c r="DWK180" s="50"/>
      <c r="DWL180" s="50"/>
      <c r="DWM180" s="50"/>
      <c r="DWN180" s="50"/>
      <c r="DWO180" s="50"/>
      <c r="DWP180" s="50"/>
      <c r="DWQ180" s="50"/>
      <c r="DWR180" s="50"/>
      <c r="DWS180" s="50"/>
      <c r="DWT180" s="50"/>
      <c r="DWU180" s="50"/>
      <c r="DWV180" s="50"/>
      <c r="DWW180" s="50"/>
      <c r="DWX180" s="50"/>
      <c r="DWY180" s="50"/>
      <c r="DWZ180" s="50"/>
      <c r="DXB180" s="50"/>
      <c r="DXD180" s="50"/>
      <c r="DXE180" s="50"/>
      <c r="DXF180" s="50"/>
      <c r="DXG180" s="50"/>
      <c r="DXH180" s="50"/>
      <c r="DXI180" s="50"/>
      <c r="DXJ180" s="50"/>
      <c r="DXK180" s="50"/>
      <c r="DXP180" s="50"/>
      <c r="DXQ180" s="50"/>
      <c r="DXR180" s="50"/>
      <c r="DXS180" s="50"/>
      <c r="DXT180" s="50"/>
      <c r="DXU180" s="50"/>
      <c r="DXV180" s="50"/>
      <c r="DXW180" s="50"/>
      <c r="DXX180" s="50"/>
      <c r="DXY180" s="50"/>
      <c r="DXZ180" s="50"/>
      <c r="DYA180" s="50"/>
      <c r="DYB180" s="50"/>
      <c r="DYC180" s="50"/>
      <c r="DYD180" s="50"/>
      <c r="DYE180" s="50"/>
      <c r="DYF180" s="50"/>
      <c r="DYG180" s="50"/>
      <c r="DYH180" s="50"/>
      <c r="DYI180" s="50"/>
      <c r="DYJ180" s="50"/>
      <c r="DYK180" s="50"/>
      <c r="DYL180" s="50"/>
      <c r="DYM180" s="50"/>
      <c r="DYN180" s="50"/>
      <c r="DYO180" s="50"/>
      <c r="DYP180" s="50"/>
      <c r="DYQ180" s="50"/>
      <c r="DYR180" s="50"/>
      <c r="DYS180" s="50"/>
      <c r="DYT180" s="50"/>
      <c r="DYU180" s="50"/>
      <c r="DYV180" s="50"/>
      <c r="DYW180" s="50"/>
      <c r="DYX180" s="50"/>
      <c r="DYY180" s="50"/>
      <c r="DYZ180" s="50"/>
      <c r="DZA180" s="50"/>
      <c r="DZB180" s="50"/>
      <c r="DZC180" s="50"/>
      <c r="DZD180" s="50"/>
      <c r="DZE180" s="50"/>
      <c r="DZF180" s="50"/>
      <c r="DZG180" s="50"/>
      <c r="DZH180" s="50"/>
      <c r="DZI180" s="50"/>
      <c r="DZJ180" s="50"/>
      <c r="DZK180" s="50"/>
      <c r="DZL180" s="50"/>
      <c r="DZM180" s="50"/>
      <c r="DZN180" s="50"/>
      <c r="DZO180" s="50"/>
      <c r="DZP180" s="50"/>
      <c r="DZQ180" s="50"/>
      <c r="DZR180" s="50"/>
      <c r="DZS180" s="50"/>
      <c r="DZT180" s="50"/>
      <c r="DZU180" s="50"/>
      <c r="DZV180" s="50"/>
      <c r="DZW180" s="50"/>
      <c r="DZX180" s="50"/>
      <c r="DZY180" s="50"/>
      <c r="DZZ180" s="50"/>
      <c r="EAA180" s="50"/>
      <c r="EAB180" s="50"/>
      <c r="EAC180" s="50"/>
      <c r="EAD180" s="50"/>
      <c r="EAE180" s="50"/>
      <c r="EAF180" s="50"/>
      <c r="EAG180" s="50"/>
      <c r="EAH180" s="50"/>
      <c r="EAI180" s="50"/>
      <c r="EAJ180" s="50"/>
      <c r="EAK180" s="50"/>
      <c r="EAL180" s="50"/>
      <c r="EAM180" s="50"/>
      <c r="EAN180" s="50"/>
      <c r="EAO180" s="50"/>
      <c r="EAP180" s="50"/>
      <c r="EAQ180" s="50"/>
      <c r="EAR180" s="50"/>
      <c r="EAS180" s="50"/>
      <c r="EAT180" s="50"/>
      <c r="EAU180" s="50"/>
      <c r="EAV180" s="50"/>
      <c r="EAW180" s="50"/>
      <c r="EAX180" s="50"/>
      <c r="EAY180" s="50"/>
      <c r="EAZ180" s="50"/>
      <c r="EBA180" s="50"/>
      <c r="EBB180" s="50"/>
      <c r="EBC180" s="50"/>
      <c r="EBD180" s="50"/>
      <c r="EBE180" s="50"/>
      <c r="EBF180" s="50"/>
      <c r="EBG180" s="50"/>
      <c r="EBH180" s="50"/>
      <c r="EBI180" s="50"/>
      <c r="EBJ180" s="50"/>
      <c r="EBK180" s="50"/>
      <c r="EBL180" s="50"/>
      <c r="EBM180" s="50"/>
      <c r="EBN180" s="50"/>
      <c r="EBO180" s="50"/>
      <c r="EBP180" s="50"/>
      <c r="EBQ180" s="50"/>
      <c r="EBR180" s="50"/>
      <c r="EBS180" s="50"/>
      <c r="EBT180" s="50"/>
      <c r="EBU180" s="50"/>
      <c r="EBV180" s="50"/>
      <c r="EBW180" s="50"/>
      <c r="EBX180" s="50"/>
      <c r="EBY180" s="50"/>
      <c r="EBZ180" s="50"/>
      <c r="ECA180" s="50"/>
      <c r="ECB180" s="50"/>
      <c r="ECC180" s="50"/>
      <c r="ECD180" s="50"/>
      <c r="ECE180" s="50"/>
      <c r="ECF180" s="50"/>
      <c r="ECG180" s="50"/>
      <c r="ECH180" s="50"/>
      <c r="ECI180" s="50"/>
      <c r="ECJ180" s="50"/>
      <c r="ECK180" s="50"/>
      <c r="ECL180" s="50"/>
      <c r="ECM180" s="50"/>
      <c r="ECN180" s="50"/>
      <c r="ECO180" s="50"/>
      <c r="ECP180" s="50"/>
      <c r="ECQ180" s="50"/>
      <c r="ECR180" s="50"/>
      <c r="ECS180" s="50"/>
      <c r="ECT180" s="50"/>
      <c r="ECU180" s="50"/>
      <c r="ECV180" s="50"/>
      <c r="ECW180" s="50"/>
      <c r="ECX180" s="50"/>
      <c r="ECY180" s="50"/>
      <c r="ECZ180" s="50"/>
      <c r="EDA180" s="50"/>
      <c r="EDB180" s="50"/>
      <c r="EDC180" s="50"/>
      <c r="EDD180" s="50"/>
      <c r="EDE180" s="50"/>
      <c r="EDF180" s="50"/>
      <c r="EDG180" s="50"/>
      <c r="EDH180" s="50"/>
      <c r="EDI180" s="50"/>
      <c r="EDJ180" s="50"/>
      <c r="EDK180" s="50"/>
      <c r="EDL180" s="50"/>
      <c r="EDM180" s="50"/>
      <c r="EDN180" s="50"/>
      <c r="EDO180" s="50"/>
      <c r="EDP180" s="50"/>
      <c r="EDQ180" s="50"/>
      <c r="EDR180" s="50"/>
      <c r="EDS180" s="50"/>
      <c r="EDT180" s="50"/>
      <c r="EDU180" s="50"/>
      <c r="EDV180" s="50"/>
      <c r="EDW180" s="50"/>
      <c r="EDX180" s="50"/>
      <c r="EDY180" s="50"/>
      <c r="EDZ180" s="50"/>
      <c r="EEA180" s="50"/>
      <c r="EEB180" s="50"/>
      <c r="EEC180" s="50"/>
      <c r="EED180" s="50"/>
      <c r="EEE180" s="50"/>
      <c r="EEF180" s="50"/>
      <c r="EEG180" s="50"/>
      <c r="EEH180" s="50"/>
      <c r="EEI180" s="50"/>
      <c r="EEJ180" s="50"/>
      <c r="EEK180" s="50"/>
      <c r="EEL180" s="50"/>
      <c r="EEM180" s="50"/>
      <c r="EEN180" s="50"/>
      <c r="EEO180" s="50"/>
      <c r="EEP180" s="50"/>
      <c r="EEQ180" s="50"/>
      <c r="EER180" s="50"/>
      <c r="EES180" s="50"/>
      <c r="EET180" s="50"/>
      <c r="EEU180" s="50"/>
      <c r="EEV180" s="50"/>
      <c r="EEW180" s="50"/>
      <c r="EEX180" s="50"/>
      <c r="EEY180" s="50"/>
      <c r="EEZ180" s="50"/>
      <c r="EFA180" s="50"/>
      <c r="EFB180" s="50"/>
      <c r="EFC180" s="50"/>
      <c r="EFD180" s="50"/>
      <c r="EFE180" s="50"/>
      <c r="EFF180" s="50"/>
      <c r="EFG180" s="50"/>
      <c r="EFH180" s="50"/>
      <c r="EFI180" s="50"/>
      <c r="EFJ180" s="50"/>
      <c r="EFK180" s="50"/>
      <c r="EFL180" s="50"/>
      <c r="EFM180" s="50"/>
      <c r="EFN180" s="50"/>
      <c r="EFO180" s="50"/>
      <c r="EFP180" s="50"/>
      <c r="EFQ180" s="50"/>
      <c r="EFR180" s="50"/>
      <c r="EFS180" s="50"/>
      <c r="EFT180" s="50"/>
      <c r="EFU180" s="50"/>
      <c r="EFV180" s="50"/>
      <c r="EFW180" s="50"/>
      <c r="EFX180" s="50"/>
      <c r="EFY180" s="50"/>
      <c r="EFZ180" s="50"/>
      <c r="EGA180" s="50"/>
      <c r="EGB180" s="50"/>
      <c r="EGC180" s="50"/>
      <c r="EGD180" s="50"/>
      <c r="EGE180" s="50"/>
      <c r="EGF180" s="50"/>
      <c r="EGG180" s="50"/>
      <c r="EGH180" s="50"/>
      <c r="EGI180" s="50"/>
      <c r="EGJ180" s="50"/>
      <c r="EGK180" s="50"/>
      <c r="EGL180" s="50"/>
      <c r="EGM180" s="50"/>
      <c r="EGN180" s="50"/>
      <c r="EGO180" s="50"/>
      <c r="EGP180" s="50"/>
      <c r="EGQ180" s="50"/>
      <c r="EGR180" s="50"/>
      <c r="EGS180" s="50"/>
      <c r="EGT180" s="50"/>
      <c r="EGU180" s="50"/>
      <c r="EGV180" s="50"/>
      <c r="EGX180" s="50"/>
      <c r="EGZ180" s="50"/>
      <c r="EHA180" s="50"/>
      <c r="EHB180" s="50"/>
      <c r="EHC180" s="50"/>
      <c r="EHD180" s="50"/>
      <c r="EHE180" s="50"/>
      <c r="EHF180" s="50"/>
      <c r="EHG180" s="50"/>
      <c r="EHL180" s="50"/>
      <c r="EHM180" s="50"/>
      <c r="EHN180" s="50"/>
      <c r="EHO180" s="50"/>
      <c r="EHP180" s="50"/>
      <c r="EHQ180" s="50"/>
      <c r="EHR180" s="50"/>
      <c r="EHS180" s="50"/>
      <c r="EHT180" s="50"/>
      <c r="EHU180" s="50"/>
      <c r="EHV180" s="50"/>
      <c r="EHW180" s="50"/>
      <c r="EHX180" s="50"/>
      <c r="EHY180" s="50"/>
      <c r="EHZ180" s="50"/>
      <c r="EIA180" s="50"/>
      <c r="EIB180" s="50"/>
      <c r="EIC180" s="50"/>
      <c r="EID180" s="50"/>
      <c r="EIE180" s="50"/>
      <c r="EIF180" s="50"/>
      <c r="EIG180" s="50"/>
      <c r="EIH180" s="50"/>
      <c r="EII180" s="50"/>
      <c r="EIJ180" s="50"/>
      <c r="EIK180" s="50"/>
      <c r="EIL180" s="50"/>
      <c r="EIM180" s="50"/>
      <c r="EIN180" s="50"/>
      <c r="EIO180" s="50"/>
      <c r="EIP180" s="50"/>
      <c r="EIQ180" s="50"/>
      <c r="EIR180" s="50"/>
      <c r="EIS180" s="50"/>
      <c r="EIT180" s="50"/>
      <c r="EIU180" s="50"/>
      <c r="EIV180" s="50"/>
      <c r="EIW180" s="50"/>
      <c r="EIX180" s="50"/>
      <c r="EIY180" s="50"/>
      <c r="EIZ180" s="50"/>
      <c r="EJA180" s="50"/>
      <c r="EJB180" s="50"/>
      <c r="EJC180" s="50"/>
      <c r="EJD180" s="50"/>
      <c r="EJE180" s="50"/>
      <c r="EJF180" s="50"/>
      <c r="EJG180" s="50"/>
      <c r="EJH180" s="50"/>
      <c r="EJI180" s="50"/>
      <c r="EJJ180" s="50"/>
      <c r="EJK180" s="50"/>
      <c r="EJL180" s="50"/>
      <c r="EJM180" s="50"/>
      <c r="EJN180" s="50"/>
      <c r="EJO180" s="50"/>
      <c r="EJP180" s="50"/>
      <c r="EJQ180" s="50"/>
      <c r="EJR180" s="50"/>
      <c r="EJS180" s="50"/>
      <c r="EJT180" s="50"/>
      <c r="EJU180" s="50"/>
      <c r="EJV180" s="50"/>
      <c r="EJW180" s="50"/>
      <c r="EJX180" s="50"/>
      <c r="EJY180" s="50"/>
      <c r="EJZ180" s="50"/>
      <c r="EKA180" s="50"/>
      <c r="EKB180" s="50"/>
      <c r="EKC180" s="50"/>
      <c r="EKD180" s="50"/>
      <c r="EKE180" s="50"/>
      <c r="EKF180" s="50"/>
      <c r="EKG180" s="50"/>
      <c r="EKH180" s="50"/>
      <c r="EKI180" s="50"/>
      <c r="EKJ180" s="50"/>
      <c r="EKK180" s="50"/>
      <c r="EKL180" s="50"/>
      <c r="EKM180" s="50"/>
      <c r="EKN180" s="50"/>
      <c r="EKO180" s="50"/>
      <c r="EKP180" s="50"/>
      <c r="EKQ180" s="50"/>
      <c r="EKR180" s="50"/>
      <c r="EKS180" s="50"/>
      <c r="EKT180" s="50"/>
      <c r="EKU180" s="50"/>
      <c r="EKV180" s="50"/>
      <c r="EKW180" s="50"/>
      <c r="EKX180" s="50"/>
      <c r="EKY180" s="50"/>
      <c r="EKZ180" s="50"/>
      <c r="ELA180" s="50"/>
      <c r="ELB180" s="50"/>
      <c r="ELC180" s="50"/>
      <c r="ELD180" s="50"/>
      <c r="ELE180" s="50"/>
      <c r="ELF180" s="50"/>
      <c r="ELG180" s="50"/>
      <c r="ELH180" s="50"/>
      <c r="ELI180" s="50"/>
      <c r="ELJ180" s="50"/>
      <c r="ELK180" s="50"/>
      <c r="ELL180" s="50"/>
      <c r="ELM180" s="50"/>
      <c r="ELN180" s="50"/>
      <c r="ELO180" s="50"/>
      <c r="ELP180" s="50"/>
      <c r="ELQ180" s="50"/>
      <c r="ELR180" s="50"/>
      <c r="ELS180" s="50"/>
      <c r="ELT180" s="50"/>
      <c r="ELU180" s="50"/>
      <c r="ELV180" s="50"/>
      <c r="ELW180" s="50"/>
      <c r="ELX180" s="50"/>
      <c r="ELY180" s="50"/>
      <c r="ELZ180" s="50"/>
      <c r="EMA180" s="50"/>
      <c r="EMB180" s="50"/>
      <c r="EMC180" s="50"/>
      <c r="EMD180" s="50"/>
      <c r="EME180" s="50"/>
      <c r="EMF180" s="50"/>
      <c r="EMG180" s="50"/>
      <c r="EMH180" s="50"/>
      <c r="EMI180" s="50"/>
      <c r="EMJ180" s="50"/>
      <c r="EMK180" s="50"/>
      <c r="EML180" s="50"/>
      <c r="EMM180" s="50"/>
      <c r="EMN180" s="50"/>
      <c r="EMO180" s="50"/>
      <c r="EMP180" s="50"/>
      <c r="EMQ180" s="50"/>
      <c r="EMR180" s="50"/>
      <c r="EMS180" s="50"/>
      <c r="EMT180" s="50"/>
      <c r="EMU180" s="50"/>
      <c r="EMV180" s="50"/>
      <c r="EMW180" s="50"/>
      <c r="EMX180" s="50"/>
      <c r="EMY180" s="50"/>
      <c r="EMZ180" s="50"/>
      <c r="ENA180" s="50"/>
      <c r="ENB180" s="50"/>
      <c r="ENC180" s="50"/>
      <c r="END180" s="50"/>
      <c r="ENE180" s="50"/>
      <c r="ENF180" s="50"/>
      <c r="ENG180" s="50"/>
      <c r="ENH180" s="50"/>
      <c r="ENI180" s="50"/>
      <c r="ENJ180" s="50"/>
      <c r="ENK180" s="50"/>
      <c r="ENL180" s="50"/>
      <c r="ENM180" s="50"/>
      <c r="ENN180" s="50"/>
      <c r="ENO180" s="50"/>
      <c r="ENP180" s="50"/>
      <c r="ENQ180" s="50"/>
      <c r="ENR180" s="50"/>
      <c r="ENS180" s="50"/>
      <c r="ENT180" s="50"/>
      <c r="ENU180" s="50"/>
      <c r="ENV180" s="50"/>
      <c r="ENW180" s="50"/>
      <c r="ENX180" s="50"/>
      <c r="ENY180" s="50"/>
      <c r="ENZ180" s="50"/>
      <c r="EOA180" s="50"/>
      <c r="EOB180" s="50"/>
      <c r="EOC180" s="50"/>
      <c r="EOD180" s="50"/>
      <c r="EOE180" s="50"/>
      <c r="EOF180" s="50"/>
      <c r="EOG180" s="50"/>
      <c r="EOH180" s="50"/>
      <c r="EOI180" s="50"/>
      <c r="EOJ180" s="50"/>
      <c r="EOK180" s="50"/>
      <c r="EOL180" s="50"/>
      <c r="EOM180" s="50"/>
      <c r="EON180" s="50"/>
      <c r="EOO180" s="50"/>
      <c r="EOP180" s="50"/>
      <c r="EOQ180" s="50"/>
      <c r="EOR180" s="50"/>
      <c r="EOS180" s="50"/>
      <c r="EOT180" s="50"/>
      <c r="EOU180" s="50"/>
      <c r="EOV180" s="50"/>
      <c r="EOW180" s="50"/>
      <c r="EOX180" s="50"/>
      <c r="EOY180" s="50"/>
      <c r="EOZ180" s="50"/>
      <c r="EPA180" s="50"/>
      <c r="EPB180" s="50"/>
      <c r="EPC180" s="50"/>
      <c r="EPD180" s="50"/>
      <c r="EPE180" s="50"/>
      <c r="EPF180" s="50"/>
      <c r="EPG180" s="50"/>
      <c r="EPH180" s="50"/>
      <c r="EPI180" s="50"/>
      <c r="EPJ180" s="50"/>
      <c r="EPK180" s="50"/>
      <c r="EPL180" s="50"/>
      <c r="EPM180" s="50"/>
      <c r="EPN180" s="50"/>
      <c r="EPO180" s="50"/>
      <c r="EPP180" s="50"/>
      <c r="EPQ180" s="50"/>
      <c r="EPR180" s="50"/>
      <c r="EPS180" s="50"/>
      <c r="EPT180" s="50"/>
      <c r="EPU180" s="50"/>
      <c r="EPV180" s="50"/>
      <c r="EPW180" s="50"/>
      <c r="EPX180" s="50"/>
      <c r="EPY180" s="50"/>
      <c r="EPZ180" s="50"/>
      <c r="EQA180" s="50"/>
      <c r="EQB180" s="50"/>
      <c r="EQC180" s="50"/>
      <c r="EQD180" s="50"/>
      <c r="EQE180" s="50"/>
      <c r="EQF180" s="50"/>
      <c r="EQG180" s="50"/>
      <c r="EQH180" s="50"/>
      <c r="EQI180" s="50"/>
      <c r="EQJ180" s="50"/>
      <c r="EQK180" s="50"/>
      <c r="EQL180" s="50"/>
      <c r="EQM180" s="50"/>
      <c r="EQN180" s="50"/>
      <c r="EQO180" s="50"/>
      <c r="EQP180" s="50"/>
      <c r="EQQ180" s="50"/>
      <c r="EQR180" s="50"/>
      <c r="EQT180" s="50"/>
      <c r="EQV180" s="50"/>
      <c r="EQW180" s="50"/>
      <c r="EQX180" s="50"/>
      <c r="EQY180" s="50"/>
      <c r="EQZ180" s="50"/>
      <c r="ERA180" s="50"/>
      <c r="ERB180" s="50"/>
      <c r="ERC180" s="50"/>
      <c r="ERH180" s="50"/>
      <c r="ERI180" s="50"/>
      <c r="ERJ180" s="50"/>
      <c r="ERK180" s="50"/>
      <c r="ERL180" s="50"/>
      <c r="ERM180" s="50"/>
      <c r="ERN180" s="50"/>
      <c r="ERO180" s="50"/>
      <c r="ERP180" s="50"/>
      <c r="ERQ180" s="50"/>
      <c r="ERR180" s="50"/>
      <c r="ERS180" s="50"/>
      <c r="ERT180" s="50"/>
      <c r="ERU180" s="50"/>
      <c r="ERV180" s="50"/>
      <c r="ERW180" s="50"/>
      <c r="ERX180" s="50"/>
      <c r="ERY180" s="50"/>
      <c r="ERZ180" s="50"/>
      <c r="ESA180" s="50"/>
      <c r="ESB180" s="50"/>
      <c r="ESC180" s="50"/>
      <c r="ESD180" s="50"/>
      <c r="ESE180" s="50"/>
      <c r="ESF180" s="50"/>
      <c r="ESG180" s="50"/>
      <c r="ESH180" s="50"/>
      <c r="ESI180" s="50"/>
      <c r="ESJ180" s="50"/>
      <c r="ESK180" s="50"/>
      <c r="ESL180" s="50"/>
      <c r="ESM180" s="50"/>
      <c r="ESN180" s="50"/>
      <c r="ESO180" s="50"/>
      <c r="ESP180" s="50"/>
      <c r="ESQ180" s="50"/>
      <c r="ESR180" s="50"/>
      <c r="ESS180" s="50"/>
      <c r="EST180" s="50"/>
      <c r="ESU180" s="50"/>
      <c r="ESV180" s="50"/>
      <c r="ESW180" s="50"/>
      <c r="ESX180" s="50"/>
      <c r="ESY180" s="50"/>
      <c r="ESZ180" s="50"/>
      <c r="ETA180" s="50"/>
      <c r="ETB180" s="50"/>
      <c r="ETC180" s="50"/>
      <c r="ETD180" s="50"/>
      <c r="ETE180" s="50"/>
      <c r="ETF180" s="50"/>
      <c r="ETG180" s="50"/>
      <c r="ETH180" s="50"/>
      <c r="ETI180" s="50"/>
      <c r="ETJ180" s="50"/>
      <c r="ETK180" s="50"/>
      <c r="ETL180" s="50"/>
      <c r="ETM180" s="50"/>
      <c r="ETN180" s="50"/>
      <c r="ETO180" s="50"/>
      <c r="ETP180" s="50"/>
      <c r="ETQ180" s="50"/>
      <c r="ETR180" s="50"/>
      <c r="ETS180" s="50"/>
      <c r="ETT180" s="50"/>
      <c r="ETU180" s="50"/>
      <c r="ETV180" s="50"/>
      <c r="ETW180" s="50"/>
      <c r="ETX180" s="50"/>
      <c r="ETY180" s="50"/>
      <c r="ETZ180" s="50"/>
      <c r="EUA180" s="50"/>
      <c r="EUB180" s="50"/>
      <c r="EUC180" s="50"/>
      <c r="EUD180" s="50"/>
      <c r="EUE180" s="50"/>
      <c r="EUF180" s="50"/>
      <c r="EUG180" s="50"/>
      <c r="EUH180" s="50"/>
      <c r="EUI180" s="50"/>
      <c r="EUJ180" s="50"/>
      <c r="EUK180" s="50"/>
      <c r="EUL180" s="50"/>
      <c r="EUM180" s="50"/>
      <c r="EUN180" s="50"/>
      <c r="EUO180" s="50"/>
      <c r="EUP180" s="50"/>
      <c r="EUQ180" s="50"/>
      <c r="EUR180" s="50"/>
      <c r="EUS180" s="50"/>
      <c r="EUT180" s="50"/>
      <c r="EUU180" s="50"/>
      <c r="EUV180" s="50"/>
      <c r="EUW180" s="50"/>
      <c r="EUX180" s="50"/>
      <c r="EUY180" s="50"/>
      <c r="EUZ180" s="50"/>
      <c r="EVA180" s="50"/>
      <c r="EVB180" s="50"/>
      <c r="EVC180" s="50"/>
      <c r="EVD180" s="50"/>
      <c r="EVE180" s="50"/>
      <c r="EVF180" s="50"/>
      <c r="EVG180" s="50"/>
      <c r="EVH180" s="50"/>
      <c r="EVI180" s="50"/>
      <c r="EVJ180" s="50"/>
      <c r="EVK180" s="50"/>
      <c r="EVL180" s="50"/>
      <c r="EVM180" s="50"/>
      <c r="EVN180" s="50"/>
      <c r="EVO180" s="50"/>
      <c r="EVP180" s="50"/>
      <c r="EVQ180" s="50"/>
      <c r="EVR180" s="50"/>
      <c r="EVS180" s="50"/>
      <c r="EVT180" s="50"/>
      <c r="EVU180" s="50"/>
      <c r="EVV180" s="50"/>
      <c r="EVW180" s="50"/>
      <c r="EVX180" s="50"/>
      <c r="EVY180" s="50"/>
      <c r="EVZ180" s="50"/>
      <c r="EWA180" s="50"/>
      <c r="EWB180" s="50"/>
      <c r="EWC180" s="50"/>
      <c r="EWD180" s="50"/>
      <c r="EWE180" s="50"/>
      <c r="EWF180" s="50"/>
      <c r="EWG180" s="50"/>
      <c r="EWH180" s="50"/>
      <c r="EWI180" s="50"/>
      <c r="EWJ180" s="50"/>
      <c r="EWK180" s="50"/>
      <c r="EWL180" s="50"/>
      <c r="EWM180" s="50"/>
      <c r="EWN180" s="50"/>
      <c r="EWO180" s="50"/>
      <c r="EWP180" s="50"/>
      <c r="EWQ180" s="50"/>
      <c r="EWR180" s="50"/>
      <c r="EWS180" s="50"/>
      <c r="EWT180" s="50"/>
      <c r="EWU180" s="50"/>
      <c r="EWV180" s="50"/>
      <c r="EWW180" s="50"/>
      <c r="EWX180" s="50"/>
      <c r="EWY180" s="50"/>
      <c r="EWZ180" s="50"/>
      <c r="EXA180" s="50"/>
      <c r="EXB180" s="50"/>
      <c r="EXC180" s="50"/>
      <c r="EXD180" s="50"/>
      <c r="EXE180" s="50"/>
      <c r="EXF180" s="50"/>
      <c r="EXG180" s="50"/>
      <c r="EXH180" s="50"/>
      <c r="EXI180" s="50"/>
      <c r="EXJ180" s="50"/>
      <c r="EXK180" s="50"/>
      <c r="EXL180" s="50"/>
      <c r="EXM180" s="50"/>
      <c r="EXN180" s="50"/>
      <c r="EXO180" s="50"/>
      <c r="EXP180" s="50"/>
      <c r="EXQ180" s="50"/>
      <c r="EXR180" s="50"/>
      <c r="EXS180" s="50"/>
      <c r="EXT180" s="50"/>
      <c r="EXU180" s="50"/>
      <c r="EXV180" s="50"/>
      <c r="EXW180" s="50"/>
      <c r="EXX180" s="50"/>
      <c r="EXY180" s="50"/>
      <c r="EXZ180" s="50"/>
      <c r="EYA180" s="50"/>
      <c r="EYB180" s="50"/>
      <c r="EYC180" s="50"/>
      <c r="EYD180" s="50"/>
      <c r="EYE180" s="50"/>
      <c r="EYF180" s="50"/>
      <c r="EYG180" s="50"/>
      <c r="EYH180" s="50"/>
      <c r="EYI180" s="50"/>
      <c r="EYJ180" s="50"/>
      <c r="EYK180" s="50"/>
      <c r="EYL180" s="50"/>
      <c r="EYM180" s="50"/>
      <c r="EYN180" s="50"/>
      <c r="EYO180" s="50"/>
      <c r="EYP180" s="50"/>
      <c r="EYQ180" s="50"/>
      <c r="EYR180" s="50"/>
      <c r="EYS180" s="50"/>
      <c r="EYT180" s="50"/>
      <c r="EYU180" s="50"/>
      <c r="EYV180" s="50"/>
      <c r="EYW180" s="50"/>
      <c r="EYX180" s="50"/>
      <c r="EYY180" s="50"/>
      <c r="EYZ180" s="50"/>
      <c r="EZA180" s="50"/>
      <c r="EZB180" s="50"/>
      <c r="EZC180" s="50"/>
      <c r="EZD180" s="50"/>
      <c r="EZE180" s="50"/>
      <c r="EZF180" s="50"/>
      <c r="EZG180" s="50"/>
      <c r="EZH180" s="50"/>
      <c r="EZI180" s="50"/>
      <c r="EZJ180" s="50"/>
      <c r="EZK180" s="50"/>
      <c r="EZL180" s="50"/>
      <c r="EZM180" s="50"/>
      <c r="EZN180" s="50"/>
      <c r="EZO180" s="50"/>
      <c r="EZP180" s="50"/>
      <c r="EZQ180" s="50"/>
      <c r="EZR180" s="50"/>
      <c r="EZS180" s="50"/>
      <c r="EZT180" s="50"/>
      <c r="EZU180" s="50"/>
      <c r="EZV180" s="50"/>
      <c r="EZW180" s="50"/>
      <c r="EZX180" s="50"/>
      <c r="EZY180" s="50"/>
      <c r="EZZ180" s="50"/>
      <c r="FAA180" s="50"/>
      <c r="FAB180" s="50"/>
      <c r="FAC180" s="50"/>
      <c r="FAD180" s="50"/>
      <c r="FAE180" s="50"/>
      <c r="FAF180" s="50"/>
      <c r="FAG180" s="50"/>
      <c r="FAH180" s="50"/>
      <c r="FAI180" s="50"/>
      <c r="FAJ180" s="50"/>
      <c r="FAK180" s="50"/>
      <c r="FAL180" s="50"/>
      <c r="FAM180" s="50"/>
      <c r="FAN180" s="50"/>
      <c r="FAP180" s="50"/>
      <c r="FAR180" s="50"/>
      <c r="FAS180" s="50"/>
      <c r="FAT180" s="50"/>
      <c r="FAU180" s="50"/>
      <c r="FAV180" s="50"/>
      <c r="FAW180" s="50"/>
      <c r="FAX180" s="50"/>
      <c r="FAY180" s="50"/>
      <c r="FBD180" s="50"/>
      <c r="FBE180" s="50"/>
      <c r="FBF180" s="50"/>
      <c r="FBG180" s="50"/>
      <c r="FBH180" s="50"/>
      <c r="FBI180" s="50"/>
      <c r="FBJ180" s="50"/>
      <c r="FBK180" s="50"/>
      <c r="FBL180" s="50"/>
      <c r="FBM180" s="50"/>
      <c r="FBN180" s="50"/>
      <c r="FBO180" s="50"/>
      <c r="FBP180" s="50"/>
      <c r="FBQ180" s="50"/>
      <c r="FBR180" s="50"/>
      <c r="FBS180" s="50"/>
      <c r="FBT180" s="50"/>
      <c r="FBU180" s="50"/>
      <c r="FBV180" s="50"/>
      <c r="FBW180" s="50"/>
      <c r="FBX180" s="50"/>
      <c r="FBY180" s="50"/>
      <c r="FBZ180" s="50"/>
      <c r="FCA180" s="50"/>
      <c r="FCB180" s="50"/>
      <c r="FCC180" s="50"/>
      <c r="FCD180" s="50"/>
      <c r="FCE180" s="50"/>
      <c r="FCF180" s="50"/>
      <c r="FCG180" s="50"/>
      <c r="FCH180" s="50"/>
      <c r="FCI180" s="50"/>
      <c r="FCJ180" s="50"/>
      <c r="FCK180" s="50"/>
      <c r="FCL180" s="50"/>
      <c r="FCM180" s="50"/>
      <c r="FCN180" s="50"/>
      <c r="FCO180" s="50"/>
      <c r="FCP180" s="50"/>
      <c r="FCQ180" s="50"/>
      <c r="FCR180" s="50"/>
      <c r="FCS180" s="50"/>
      <c r="FCT180" s="50"/>
      <c r="FCU180" s="50"/>
      <c r="FCV180" s="50"/>
      <c r="FCW180" s="50"/>
      <c r="FCX180" s="50"/>
      <c r="FCY180" s="50"/>
      <c r="FCZ180" s="50"/>
      <c r="FDA180" s="50"/>
      <c r="FDB180" s="50"/>
      <c r="FDC180" s="50"/>
      <c r="FDD180" s="50"/>
      <c r="FDE180" s="50"/>
      <c r="FDF180" s="50"/>
      <c r="FDG180" s="50"/>
      <c r="FDH180" s="50"/>
      <c r="FDI180" s="50"/>
      <c r="FDJ180" s="50"/>
      <c r="FDK180" s="50"/>
      <c r="FDL180" s="50"/>
      <c r="FDM180" s="50"/>
      <c r="FDN180" s="50"/>
      <c r="FDO180" s="50"/>
      <c r="FDP180" s="50"/>
      <c r="FDQ180" s="50"/>
      <c r="FDR180" s="50"/>
      <c r="FDS180" s="50"/>
      <c r="FDT180" s="50"/>
      <c r="FDU180" s="50"/>
      <c r="FDV180" s="50"/>
      <c r="FDW180" s="50"/>
      <c r="FDX180" s="50"/>
      <c r="FDY180" s="50"/>
      <c r="FDZ180" s="50"/>
      <c r="FEA180" s="50"/>
      <c r="FEB180" s="50"/>
      <c r="FEC180" s="50"/>
      <c r="FED180" s="50"/>
      <c r="FEE180" s="50"/>
      <c r="FEF180" s="50"/>
      <c r="FEG180" s="50"/>
      <c r="FEH180" s="50"/>
      <c r="FEI180" s="50"/>
      <c r="FEJ180" s="50"/>
      <c r="FEK180" s="50"/>
      <c r="FEL180" s="50"/>
      <c r="FEM180" s="50"/>
      <c r="FEN180" s="50"/>
      <c r="FEO180" s="50"/>
      <c r="FEP180" s="50"/>
      <c r="FEQ180" s="50"/>
      <c r="FER180" s="50"/>
      <c r="FES180" s="50"/>
      <c r="FET180" s="50"/>
      <c r="FEU180" s="50"/>
      <c r="FEV180" s="50"/>
      <c r="FEW180" s="50"/>
      <c r="FEX180" s="50"/>
      <c r="FEY180" s="50"/>
      <c r="FEZ180" s="50"/>
      <c r="FFA180" s="50"/>
      <c r="FFB180" s="50"/>
      <c r="FFC180" s="50"/>
      <c r="FFD180" s="50"/>
      <c r="FFE180" s="50"/>
      <c r="FFF180" s="50"/>
      <c r="FFG180" s="50"/>
      <c r="FFH180" s="50"/>
      <c r="FFI180" s="50"/>
      <c r="FFJ180" s="50"/>
      <c r="FFK180" s="50"/>
      <c r="FFL180" s="50"/>
      <c r="FFM180" s="50"/>
      <c r="FFN180" s="50"/>
      <c r="FFO180" s="50"/>
      <c r="FFP180" s="50"/>
      <c r="FFQ180" s="50"/>
      <c r="FFR180" s="50"/>
      <c r="FFS180" s="50"/>
      <c r="FFT180" s="50"/>
      <c r="FFU180" s="50"/>
      <c r="FFV180" s="50"/>
      <c r="FFW180" s="50"/>
      <c r="FFX180" s="50"/>
      <c r="FFY180" s="50"/>
      <c r="FFZ180" s="50"/>
      <c r="FGA180" s="50"/>
      <c r="FGB180" s="50"/>
      <c r="FGC180" s="50"/>
      <c r="FGD180" s="50"/>
      <c r="FGE180" s="50"/>
      <c r="FGF180" s="50"/>
      <c r="FGG180" s="50"/>
      <c r="FGH180" s="50"/>
      <c r="FGI180" s="50"/>
      <c r="FGJ180" s="50"/>
      <c r="FGK180" s="50"/>
      <c r="FGL180" s="50"/>
      <c r="FGM180" s="50"/>
      <c r="FGN180" s="50"/>
      <c r="FGO180" s="50"/>
      <c r="FGP180" s="50"/>
      <c r="FGQ180" s="50"/>
      <c r="FGR180" s="50"/>
      <c r="FGS180" s="50"/>
      <c r="FGT180" s="50"/>
      <c r="FGU180" s="50"/>
      <c r="FGV180" s="50"/>
      <c r="FGW180" s="50"/>
      <c r="FGX180" s="50"/>
      <c r="FGY180" s="50"/>
      <c r="FGZ180" s="50"/>
      <c r="FHA180" s="50"/>
      <c r="FHB180" s="50"/>
      <c r="FHC180" s="50"/>
      <c r="FHD180" s="50"/>
      <c r="FHE180" s="50"/>
      <c r="FHF180" s="50"/>
      <c r="FHG180" s="50"/>
      <c r="FHH180" s="50"/>
      <c r="FHI180" s="50"/>
      <c r="FHJ180" s="50"/>
      <c r="FHK180" s="50"/>
      <c r="FHL180" s="50"/>
      <c r="FHM180" s="50"/>
      <c r="FHN180" s="50"/>
      <c r="FHO180" s="50"/>
      <c r="FHP180" s="50"/>
      <c r="FHQ180" s="50"/>
      <c r="FHR180" s="50"/>
      <c r="FHS180" s="50"/>
      <c r="FHT180" s="50"/>
      <c r="FHU180" s="50"/>
      <c r="FHV180" s="50"/>
      <c r="FHW180" s="50"/>
      <c r="FHX180" s="50"/>
      <c r="FHY180" s="50"/>
      <c r="FHZ180" s="50"/>
      <c r="FIA180" s="50"/>
      <c r="FIB180" s="50"/>
      <c r="FIC180" s="50"/>
      <c r="FID180" s="50"/>
      <c r="FIE180" s="50"/>
      <c r="FIF180" s="50"/>
      <c r="FIG180" s="50"/>
      <c r="FIH180" s="50"/>
      <c r="FII180" s="50"/>
      <c r="FIJ180" s="50"/>
      <c r="FIK180" s="50"/>
      <c r="FIL180" s="50"/>
      <c r="FIM180" s="50"/>
      <c r="FIN180" s="50"/>
      <c r="FIO180" s="50"/>
      <c r="FIP180" s="50"/>
      <c r="FIQ180" s="50"/>
      <c r="FIR180" s="50"/>
      <c r="FIS180" s="50"/>
      <c r="FIT180" s="50"/>
      <c r="FIU180" s="50"/>
      <c r="FIV180" s="50"/>
      <c r="FIW180" s="50"/>
      <c r="FIX180" s="50"/>
      <c r="FIY180" s="50"/>
      <c r="FIZ180" s="50"/>
      <c r="FJA180" s="50"/>
      <c r="FJB180" s="50"/>
      <c r="FJC180" s="50"/>
      <c r="FJD180" s="50"/>
      <c r="FJE180" s="50"/>
      <c r="FJF180" s="50"/>
      <c r="FJG180" s="50"/>
      <c r="FJH180" s="50"/>
      <c r="FJI180" s="50"/>
      <c r="FJJ180" s="50"/>
      <c r="FJK180" s="50"/>
      <c r="FJL180" s="50"/>
      <c r="FJM180" s="50"/>
      <c r="FJN180" s="50"/>
      <c r="FJO180" s="50"/>
      <c r="FJP180" s="50"/>
      <c r="FJQ180" s="50"/>
      <c r="FJR180" s="50"/>
      <c r="FJS180" s="50"/>
      <c r="FJT180" s="50"/>
      <c r="FJU180" s="50"/>
      <c r="FJV180" s="50"/>
      <c r="FJW180" s="50"/>
      <c r="FJX180" s="50"/>
      <c r="FJY180" s="50"/>
      <c r="FJZ180" s="50"/>
      <c r="FKA180" s="50"/>
      <c r="FKB180" s="50"/>
      <c r="FKC180" s="50"/>
      <c r="FKD180" s="50"/>
      <c r="FKE180" s="50"/>
      <c r="FKF180" s="50"/>
      <c r="FKG180" s="50"/>
      <c r="FKH180" s="50"/>
      <c r="FKI180" s="50"/>
      <c r="FKJ180" s="50"/>
      <c r="FKL180" s="50"/>
      <c r="FKN180" s="50"/>
      <c r="FKO180" s="50"/>
      <c r="FKP180" s="50"/>
      <c r="FKQ180" s="50"/>
      <c r="FKR180" s="50"/>
      <c r="FKS180" s="50"/>
      <c r="FKT180" s="50"/>
      <c r="FKU180" s="50"/>
      <c r="FKZ180" s="50"/>
      <c r="FLA180" s="50"/>
      <c r="FLB180" s="50"/>
      <c r="FLC180" s="50"/>
      <c r="FLD180" s="50"/>
      <c r="FLE180" s="50"/>
      <c r="FLF180" s="50"/>
      <c r="FLG180" s="50"/>
      <c r="FLH180" s="50"/>
      <c r="FLI180" s="50"/>
      <c r="FLJ180" s="50"/>
      <c r="FLK180" s="50"/>
      <c r="FLL180" s="50"/>
      <c r="FLM180" s="50"/>
      <c r="FLN180" s="50"/>
      <c r="FLO180" s="50"/>
      <c r="FLP180" s="50"/>
      <c r="FLQ180" s="50"/>
      <c r="FLR180" s="50"/>
      <c r="FLS180" s="50"/>
      <c r="FLT180" s="50"/>
      <c r="FLU180" s="50"/>
      <c r="FLV180" s="50"/>
      <c r="FLW180" s="50"/>
      <c r="FLX180" s="50"/>
      <c r="FLY180" s="50"/>
      <c r="FLZ180" s="50"/>
      <c r="FMA180" s="50"/>
      <c r="FMB180" s="50"/>
      <c r="FMC180" s="50"/>
      <c r="FMD180" s="50"/>
      <c r="FME180" s="50"/>
      <c r="FMF180" s="50"/>
      <c r="FMG180" s="50"/>
      <c r="FMH180" s="50"/>
      <c r="FMI180" s="50"/>
      <c r="FMJ180" s="50"/>
      <c r="FMK180" s="50"/>
      <c r="FML180" s="50"/>
      <c r="FMM180" s="50"/>
      <c r="FMN180" s="50"/>
      <c r="FMO180" s="50"/>
      <c r="FMP180" s="50"/>
      <c r="FMQ180" s="50"/>
      <c r="FMR180" s="50"/>
      <c r="FMS180" s="50"/>
      <c r="FMT180" s="50"/>
      <c r="FMU180" s="50"/>
      <c r="FMV180" s="50"/>
      <c r="FMW180" s="50"/>
      <c r="FMX180" s="50"/>
      <c r="FMY180" s="50"/>
      <c r="FMZ180" s="50"/>
      <c r="FNA180" s="50"/>
      <c r="FNB180" s="50"/>
      <c r="FNC180" s="50"/>
      <c r="FND180" s="50"/>
      <c r="FNE180" s="50"/>
      <c r="FNF180" s="50"/>
      <c r="FNG180" s="50"/>
      <c r="FNH180" s="50"/>
      <c r="FNI180" s="50"/>
      <c r="FNJ180" s="50"/>
      <c r="FNK180" s="50"/>
      <c r="FNL180" s="50"/>
      <c r="FNM180" s="50"/>
      <c r="FNN180" s="50"/>
      <c r="FNO180" s="50"/>
      <c r="FNP180" s="50"/>
      <c r="FNQ180" s="50"/>
      <c r="FNR180" s="50"/>
      <c r="FNS180" s="50"/>
      <c r="FNT180" s="50"/>
      <c r="FNU180" s="50"/>
      <c r="FNV180" s="50"/>
      <c r="FNW180" s="50"/>
      <c r="FNX180" s="50"/>
      <c r="FNY180" s="50"/>
      <c r="FNZ180" s="50"/>
      <c r="FOA180" s="50"/>
      <c r="FOB180" s="50"/>
      <c r="FOC180" s="50"/>
      <c r="FOD180" s="50"/>
      <c r="FOE180" s="50"/>
      <c r="FOF180" s="50"/>
      <c r="FOG180" s="50"/>
      <c r="FOH180" s="50"/>
      <c r="FOI180" s="50"/>
      <c r="FOJ180" s="50"/>
      <c r="FOK180" s="50"/>
      <c r="FOL180" s="50"/>
      <c r="FOM180" s="50"/>
      <c r="FON180" s="50"/>
      <c r="FOO180" s="50"/>
      <c r="FOP180" s="50"/>
      <c r="FOQ180" s="50"/>
      <c r="FOR180" s="50"/>
      <c r="FOS180" s="50"/>
      <c r="FOT180" s="50"/>
      <c r="FOU180" s="50"/>
      <c r="FOV180" s="50"/>
      <c r="FOW180" s="50"/>
      <c r="FOX180" s="50"/>
      <c r="FOY180" s="50"/>
      <c r="FOZ180" s="50"/>
      <c r="FPA180" s="50"/>
      <c r="FPB180" s="50"/>
      <c r="FPC180" s="50"/>
      <c r="FPD180" s="50"/>
      <c r="FPE180" s="50"/>
      <c r="FPF180" s="50"/>
      <c r="FPG180" s="50"/>
      <c r="FPH180" s="50"/>
      <c r="FPI180" s="50"/>
      <c r="FPJ180" s="50"/>
      <c r="FPK180" s="50"/>
      <c r="FPL180" s="50"/>
      <c r="FPM180" s="50"/>
      <c r="FPN180" s="50"/>
      <c r="FPO180" s="50"/>
      <c r="FPP180" s="50"/>
      <c r="FPQ180" s="50"/>
      <c r="FPR180" s="50"/>
      <c r="FPS180" s="50"/>
      <c r="FPT180" s="50"/>
      <c r="FPU180" s="50"/>
      <c r="FPV180" s="50"/>
      <c r="FPW180" s="50"/>
      <c r="FPX180" s="50"/>
      <c r="FPY180" s="50"/>
      <c r="FPZ180" s="50"/>
      <c r="FQA180" s="50"/>
      <c r="FQB180" s="50"/>
      <c r="FQC180" s="50"/>
      <c r="FQD180" s="50"/>
      <c r="FQE180" s="50"/>
      <c r="FQF180" s="50"/>
      <c r="FQG180" s="50"/>
      <c r="FQH180" s="50"/>
      <c r="FQI180" s="50"/>
      <c r="FQJ180" s="50"/>
      <c r="FQK180" s="50"/>
      <c r="FQL180" s="50"/>
      <c r="FQM180" s="50"/>
      <c r="FQN180" s="50"/>
      <c r="FQO180" s="50"/>
      <c r="FQP180" s="50"/>
      <c r="FQQ180" s="50"/>
      <c r="FQR180" s="50"/>
      <c r="FQS180" s="50"/>
      <c r="FQT180" s="50"/>
      <c r="FQU180" s="50"/>
      <c r="FQV180" s="50"/>
      <c r="FQW180" s="50"/>
      <c r="FQX180" s="50"/>
      <c r="FQY180" s="50"/>
      <c r="FQZ180" s="50"/>
      <c r="FRA180" s="50"/>
      <c r="FRB180" s="50"/>
      <c r="FRC180" s="50"/>
      <c r="FRD180" s="50"/>
      <c r="FRE180" s="50"/>
      <c r="FRF180" s="50"/>
      <c r="FRG180" s="50"/>
      <c r="FRH180" s="50"/>
      <c r="FRI180" s="50"/>
      <c r="FRJ180" s="50"/>
      <c r="FRK180" s="50"/>
      <c r="FRL180" s="50"/>
      <c r="FRM180" s="50"/>
      <c r="FRN180" s="50"/>
      <c r="FRO180" s="50"/>
      <c r="FRP180" s="50"/>
      <c r="FRQ180" s="50"/>
      <c r="FRR180" s="50"/>
      <c r="FRS180" s="50"/>
      <c r="FRT180" s="50"/>
      <c r="FRU180" s="50"/>
      <c r="FRV180" s="50"/>
      <c r="FRW180" s="50"/>
      <c r="FRX180" s="50"/>
      <c r="FRY180" s="50"/>
      <c r="FRZ180" s="50"/>
      <c r="FSA180" s="50"/>
      <c r="FSB180" s="50"/>
      <c r="FSC180" s="50"/>
      <c r="FSD180" s="50"/>
      <c r="FSE180" s="50"/>
      <c r="FSF180" s="50"/>
      <c r="FSG180" s="50"/>
      <c r="FSH180" s="50"/>
      <c r="FSI180" s="50"/>
      <c r="FSJ180" s="50"/>
      <c r="FSK180" s="50"/>
      <c r="FSL180" s="50"/>
      <c r="FSM180" s="50"/>
      <c r="FSN180" s="50"/>
      <c r="FSO180" s="50"/>
      <c r="FSP180" s="50"/>
      <c r="FSQ180" s="50"/>
      <c r="FSR180" s="50"/>
      <c r="FSS180" s="50"/>
      <c r="FST180" s="50"/>
      <c r="FSU180" s="50"/>
      <c r="FSV180" s="50"/>
      <c r="FSW180" s="50"/>
      <c r="FSX180" s="50"/>
      <c r="FSY180" s="50"/>
      <c r="FSZ180" s="50"/>
      <c r="FTA180" s="50"/>
      <c r="FTB180" s="50"/>
      <c r="FTC180" s="50"/>
      <c r="FTD180" s="50"/>
      <c r="FTE180" s="50"/>
      <c r="FTF180" s="50"/>
      <c r="FTG180" s="50"/>
      <c r="FTH180" s="50"/>
      <c r="FTI180" s="50"/>
      <c r="FTJ180" s="50"/>
      <c r="FTK180" s="50"/>
      <c r="FTL180" s="50"/>
      <c r="FTM180" s="50"/>
      <c r="FTN180" s="50"/>
      <c r="FTO180" s="50"/>
      <c r="FTP180" s="50"/>
      <c r="FTQ180" s="50"/>
      <c r="FTR180" s="50"/>
      <c r="FTS180" s="50"/>
      <c r="FTT180" s="50"/>
      <c r="FTU180" s="50"/>
      <c r="FTV180" s="50"/>
      <c r="FTW180" s="50"/>
      <c r="FTX180" s="50"/>
      <c r="FTY180" s="50"/>
      <c r="FTZ180" s="50"/>
      <c r="FUA180" s="50"/>
      <c r="FUB180" s="50"/>
      <c r="FUC180" s="50"/>
      <c r="FUD180" s="50"/>
      <c r="FUE180" s="50"/>
      <c r="FUF180" s="50"/>
      <c r="FUH180" s="50"/>
      <c r="FUJ180" s="50"/>
      <c r="FUK180" s="50"/>
      <c r="FUL180" s="50"/>
      <c r="FUM180" s="50"/>
      <c r="FUN180" s="50"/>
      <c r="FUO180" s="50"/>
      <c r="FUP180" s="50"/>
      <c r="FUQ180" s="50"/>
      <c r="FUV180" s="50"/>
      <c r="FUW180" s="50"/>
      <c r="FUX180" s="50"/>
      <c r="FUY180" s="50"/>
      <c r="FUZ180" s="50"/>
      <c r="FVA180" s="50"/>
      <c r="FVB180" s="50"/>
      <c r="FVC180" s="50"/>
      <c r="FVD180" s="50"/>
      <c r="FVE180" s="50"/>
      <c r="FVF180" s="50"/>
      <c r="FVG180" s="50"/>
      <c r="FVH180" s="50"/>
      <c r="FVI180" s="50"/>
      <c r="FVJ180" s="50"/>
      <c r="FVK180" s="50"/>
      <c r="FVL180" s="50"/>
      <c r="FVM180" s="50"/>
      <c r="FVN180" s="50"/>
      <c r="FVO180" s="50"/>
      <c r="FVP180" s="50"/>
      <c r="FVQ180" s="50"/>
      <c r="FVR180" s="50"/>
      <c r="FVS180" s="50"/>
      <c r="FVT180" s="50"/>
      <c r="FVU180" s="50"/>
      <c r="FVV180" s="50"/>
      <c r="FVW180" s="50"/>
      <c r="FVX180" s="50"/>
      <c r="FVY180" s="50"/>
      <c r="FVZ180" s="50"/>
      <c r="FWA180" s="50"/>
      <c r="FWB180" s="50"/>
      <c r="FWC180" s="50"/>
      <c r="FWD180" s="50"/>
      <c r="FWE180" s="50"/>
      <c r="FWF180" s="50"/>
      <c r="FWG180" s="50"/>
      <c r="FWH180" s="50"/>
      <c r="FWI180" s="50"/>
      <c r="FWJ180" s="50"/>
      <c r="FWK180" s="50"/>
      <c r="FWL180" s="50"/>
      <c r="FWM180" s="50"/>
      <c r="FWN180" s="50"/>
      <c r="FWO180" s="50"/>
      <c r="FWP180" s="50"/>
      <c r="FWQ180" s="50"/>
      <c r="FWR180" s="50"/>
      <c r="FWS180" s="50"/>
      <c r="FWT180" s="50"/>
      <c r="FWU180" s="50"/>
      <c r="FWV180" s="50"/>
      <c r="FWW180" s="50"/>
      <c r="FWX180" s="50"/>
      <c r="FWY180" s="50"/>
      <c r="FWZ180" s="50"/>
      <c r="FXA180" s="50"/>
      <c r="FXB180" s="50"/>
      <c r="FXC180" s="50"/>
      <c r="FXD180" s="50"/>
      <c r="FXE180" s="50"/>
      <c r="FXF180" s="50"/>
      <c r="FXG180" s="50"/>
      <c r="FXH180" s="50"/>
      <c r="FXI180" s="50"/>
      <c r="FXJ180" s="50"/>
      <c r="FXK180" s="50"/>
      <c r="FXL180" s="50"/>
      <c r="FXM180" s="50"/>
      <c r="FXN180" s="50"/>
      <c r="FXO180" s="50"/>
      <c r="FXP180" s="50"/>
      <c r="FXQ180" s="50"/>
      <c r="FXR180" s="50"/>
      <c r="FXS180" s="50"/>
      <c r="FXT180" s="50"/>
      <c r="FXU180" s="50"/>
      <c r="FXV180" s="50"/>
      <c r="FXW180" s="50"/>
      <c r="FXX180" s="50"/>
      <c r="FXY180" s="50"/>
      <c r="FXZ180" s="50"/>
      <c r="FYA180" s="50"/>
      <c r="FYB180" s="50"/>
      <c r="FYC180" s="50"/>
      <c r="FYD180" s="50"/>
      <c r="FYE180" s="50"/>
      <c r="FYF180" s="50"/>
      <c r="FYG180" s="50"/>
      <c r="FYH180" s="50"/>
      <c r="FYI180" s="50"/>
      <c r="FYJ180" s="50"/>
      <c r="FYK180" s="50"/>
      <c r="FYL180" s="50"/>
      <c r="FYM180" s="50"/>
      <c r="FYN180" s="50"/>
      <c r="FYO180" s="50"/>
      <c r="FYP180" s="50"/>
      <c r="FYQ180" s="50"/>
      <c r="FYR180" s="50"/>
      <c r="FYS180" s="50"/>
      <c r="FYT180" s="50"/>
      <c r="FYU180" s="50"/>
      <c r="FYV180" s="50"/>
      <c r="FYW180" s="50"/>
      <c r="FYX180" s="50"/>
      <c r="FYY180" s="50"/>
      <c r="FYZ180" s="50"/>
      <c r="FZA180" s="50"/>
      <c r="FZB180" s="50"/>
      <c r="FZC180" s="50"/>
      <c r="FZD180" s="50"/>
      <c r="FZE180" s="50"/>
      <c r="FZF180" s="50"/>
      <c r="FZG180" s="50"/>
      <c r="FZH180" s="50"/>
      <c r="FZI180" s="50"/>
      <c r="FZJ180" s="50"/>
      <c r="FZK180" s="50"/>
      <c r="FZL180" s="50"/>
      <c r="FZM180" s="50"/>
      <c r="FZN180" s="50"/>
      <c r="FZO180" s="50"/>
      <c r="FZP180" s="50"/>
      <c r="FZQ180" s="50"/>
      <c r="FZR180" s="50"/>
      <c r="FZS180" s="50"/>
      <c r="FZT180" s="50"/>
      <c r="FZU180" s="50"/>
      <c r="FZV180" s="50"/>
      <c r="FZW180" s="50"/>
      <c r="FZX180" s="50"/>
      <c r="FZY180" s="50"/>
      <c r="FZZ180" s="50"/>
      <c r="GAA180" s="50"/>
      <c r="GAB180" s="50"/>
      <c r="GAC180" s="50"/>
      <c r="GAD180" s="50"/>
      <c r="GAE180" s="50"/>
      <c r="GAF180" s="50"/>
      <c r="GAG180" s="50"/>
      <c r="GAH180" s="50"/>
      <c r="GAI180" s="50"/>
      <c r="GAJ180" s="50"/>
      <c r="GAK180" s="50"/>
      <c r="GAL180" s="50"/>
      <c r="GAM180" s="50"/>
      <c r="GAN180" s="50"/>
      <c r="GAO180" s="50"/>
      <c r="GAP180" s="50"/>
      <c r="GAQ180" s="50"/>
      <c r="GAR180" s="50"/>
      <c r="GAS180" s="50"/>
      <c r="GAT180" s="50"/>
      <c r="GAU180" s="50"/>
      <c r="GAV180" s="50"/>
      <c r="GAW180" s="50"/>
      <c r="GAX180" s="50"/>
      <c r="GAY180" s="50"/>
      <c r="GAZ180" s="50"/>
      <c r="GBA180" s="50"/>
      <c r="GBB180" s="50"/>
      <c r="GBC180" s="50"/>
      <c r="GBD180" s="50"/>
      <c r="GBE180" s="50"/>
      <c r="GBF180" s="50"/>
      <c r="GBG180" s="50"/>
      <c r="GBH180" s="50"/>
      <c r="GBI180" s="50"/>
      <c r="GBJ180" s="50"/>
      <c r="GBK180" s="50"/>
      <c r="GBL180" s="50"/>
      <c r="GBM180" s="50"/>
      <c r="GBN180" s="50"/>
      <c r="GBO180" s="50"/>
      <c r="GBP180" s="50"/>
      <c r="GBQ180" s="50"/>
      <c r="GBR180" s="50"/>
      <c r="GBS180" s="50"/>
      <c r="GBT180" s="50"/>
      <c r="GBU180" s="50"/>
      <c r="GBV180" s="50"/>
      <c r="GBW180" s="50"/>
      <c r="GBX180" s="50"/>
      <c r="GBY180" s="50"/>
      <c r="GBZ180" s="50"/>
      <c r="GCA180" s="50"/>
      <c r="GCB180" s="50"/>
      <c r="GCC180" s="50"/>
      <c r="GCD180" s="50"/>
      <c r="GCE180" s="50"/>
      <c r="GCF180" s="50"/>
      <c r="GCG180" s="50"/>
      <c r="GCH180" s="50"/>
      <c r="GCI180" s="50"/>
      <c r="GCJ180" s="50"/>
      <c r="GCK180" s="50"/>
      <c r="GCL180" s="50"/>
      <c r="GCM180" s="50"/>
      <c r="GCN180" s="50"/>
      <c r="GCO180" s="50"/>
      <c r="GCP180" s="50"/>
      <c r="GCQ180" s="50"/>
      <c r="GCR180" s="50"/>
      <c r="GCS180" s="50"/>
      <c r="GCT180" s="50"/>
      <c r="GCU180" s="50"/>
      <c r="GCV180" s="50"/>
      <c r="GCW180" s="50"/>
      <c r="GCX180" s="50"/>
      <c r="GCY180" s="50"/>
      <c r="GCZ180" s="50"/>
      <c r="GDA180" s="50"/>
      <c r="GDB180" s="50"/>
      <c r="GDC180" s="50"/>
      <c r="GDD180" s="50"/>
      <c r="GDE180" s="50"/>
      <c r="GDF180" s="50"/>
      <c r="GDG180" s="50"/>
      <c r="GDH180" s="50"/>
      <c r="GDI180" s="50"/>
      <c r="GDJ180" s="50"/>
      <c r="GDK180" s="50"/>
      <c r="GDL180" s="50"/>
      <c r="GDM180" s="50"/>
      <c r="GDN180" s="50"/>
      <c r="GDO180" s="50"/>
      <c r="GDP180" s="50"/>
      <c r="GDQ180" s="50"/>
      <c r="GDR180" s="50"/>
      <c r="GDS180" s="50"/>
      <c r="GDT180" s="50"/>
      <c r="GDU180" s="50"/>
      <c r="GDV180" s="50"/>
      <c r="GDW180" s="50"/>
      <c r="GDX180" s="50"/>
      <c r="GDY180" s="50"/>
      <c r="GDZ180" s="50"/>
      <c r="GEA180" s="50"/>
      <c r="GEB180" s="50"/>
      <c r="GED180" s="50"/>
      <c r="GEF180" s="50"/>
      <c r="GEG180" s="50"/>
      <c r="GEH180" s="50"/>
      <c r="GEI180" s="50"/>
      <c r="GEJ180" s="50"/>
      <c r="GEK180" s="50"/>
      <c r="GEL180" s="50"/>
      <c r="GEM180" s="50"/>
      <c r="GER180" s="50"/>
      <c r="GES180" s="50"/>
      <c r="GET180" s="50"/>
      <c r="GEU180" s="50"/>
      <c r="GEV180" s="50"/>
      <c r="GEW180" s="50"/>
      <c r="GEX180" s="50"/>
      <c r="GEY180" s="50"/>
      <c r="GEZ180" s="50"/>
      <c r="GFA180" s="50"/>
      <c r="GFB180" s="50"/>
      <c r="GFC180" s="50"/>
      <c r="GFD180" s="50"/>
      <c r="GFE180" s="50"/>
      <c r="GFF180" s="50"/>
      <c r="GFG180" s="50"/>
      <c r="GFH180" s="50"/>
      <c r="GFI180" s="50"/>
      <c r="GFJ180" s="50"/>
      <c r="GFK180" s="50"/>
      <c r="GFL180" s="50"/>
      <c r="GFM180" s="50"/>
      <c r="GFN180" s="50"/>
      <c r="GFO180" s="50"/>
      <c r="GFP180" s="50"/>
      <c r="GFQ180" s="50"/>
      <c r="GFR180" s="50"/>
      <c r="GFS180" s="50"/>
      <c r="GFT180" s="50"/>
      <c r="GFU180" s="50"/>
      <c r="GFV180" s="50"/>
      <c r="GFW180" s="50"/>
      <c r="GFX180" s="50"/>
      <c r="GFY180" s="50"/>
      <c r="GFZ180" s="50"/>
      <c r="GGA180" s="50"/>
      <c r="GGB180" s="50"/>
      <c r="GGC180" s="50"/>
      <c r="GGD180" s="50"/>
      <c r="GGE180" s="50"/>
      <c r="GGF180" s="50"/>
      <c r="GGG180" s="50"/>
      <c r="GGH180" s="50"/>
      <c r="GGI180" s="50"/>
      <c r="GGJ180" s="50"/>
      <c r="GGK180" s="50"/>
      <c r="GGL180" s="50"/>
      <c r="GGM180" s="50"/>
      <c r="GGN180" s="50"/>
      <c r="GGO180" s="50"/>
      <c r="GGP180" s="50"/>
      <c r="GGQ180" s="50"/>
      <c r="GGR180" s="50"/>
      <c r="GGS180" s="50"/>
      <c r="GGT180" s="50"/>
      <c r="GGU180" s="50"/>
      <c r="GGV180" s="50"/>
      <c r="GGW180" s="50"/>
      <c r="GGX180" s="50"/>
      <c r="GGY180" s="50"/>
      <c r="GGZ180" s="50"/>
      <c r="GHA180" s="50"/>
      <c r="GHB180" s="50"/>
      <c r="GHC180" s="50"/>
      <c r="GHD180" s="50"/>
      <c r="GHE180" s="50"/>
      <c r="GHF180" s="50"/>
      <c r="GHG180" s="50"/>
      <c r="GHH180" s="50"/>
      <c r="GHI180" s="50"/>
      <c r="GHJ180" s="50"/>
      <c r="GHK180" s="50"/>
      <c r="GHL180" s="50"/>
      <c r="GHM180" s="50"/>
      <c r="GHN180" s="50"/>
      <c r="GHO180" s="50"/>
      <c r="GHP180" s="50"/>
      <c r="GHQ180" s="50"/>
      <c r="GHR180" s="50"/>
      <c r="GHS180" s="50"/>
      <c r="GHT180" s="50"/>
      <c r="GHU180" s="50"/>
      <c r="GHV180" s="50"/>
      <c r="GHW180" s="50"/>
      <c r="GHX180" s="50"/>
      <c r="GHY180" s="50"/>
      <c r="GHZ180" s="50"/>
      <c r="GIA180" s="50"/>
      <c r="GIB180" s="50"/>
      <c r="GIC180" s="50"/>
      <c r="GID180" s="50"/>
      <c r="GIE180" s="50"/>
      <c r="GIF180" s="50"/>
      <c r="GIG180" s="50"/>
      <c r="GIH180" s="50"/>
      <c r="GII180" s="50"/>
      <c r="GIJ180" s="50"/>
      <c r="GIK180" s="50"/>
      <c r="GIL180" s="50"/>
      <c r="GIM180" s="50"/>
      <c r="GIN180" s="50"/>
      <c r="GIO180" s="50"/>
      <c r="GIP180" s="50"/>
      <c r="GIQ180" s="50"/>
      <c r="GIR180" s="50"/>
      <c r="GIS180" s="50"/>
      <c r="GIT180" s="50"/>
      <c r="GIU180" s="50"/>
      <c r="GIV180" s="50"/>
      <c r="GIW180" s="50"/>
      <c r="GIX180" s="50"/>
      <c r="GIY180" s="50"/>
      <c r="GIZ180" s="50"/>
      <c r="GJA180" s="50"/>
      <c r="GJB180" s="50"/>
      <c r="GJC180" s="50"/>
      <c r="GJD180" s="50"/>
      <c r="GJE180" s="50"/>
      <c r="GJF180" s="50"/>
      <c r="GJG180" s="50"/>
      <c r="GJH180" s="50"/>
      <c r="GJI180" s="50"/>
      <c r="GJJ180" s="50"/>
      <c r="GJK180" s="50"/>
      <c r="GJL180" s="50"/>
      <c r="GJM180" s="50"/>
      <c r="GJN180" s="50"/>
      <c r="GJO180" s="50"/>
      <c r="GJP180" s="50"/>
      <c r="GJQ180" s="50"/>
      <c r="GJR180" s="50"/>
      <c r="GJS180" s="50"/>
      <c r="GJT180" s="50"/>
      <c r="GJU180" s="50"/>
      <c r="GJV180" s="50"/>
      <c r="GJW180" s="50"/>
      <c r="GJX180" s="50"/>
      <c r="GJY180" s="50"/>
      <c r="GJZ180" s="50"/>
      <c r="GKA180" s="50"/>
      <c r="GKB180" s="50"/>
      <c r="GKC180" s="50"/>
      <c r="GKD180" s="50"/>
      <c r="GKE180" s="50"/>
      <c r="GKF180" s="50"/>
      <c r="GKG180" s="50"/>
      <c r="GKH180" s="50"/>
      <c r="GKI180" s="50"/>
      <c r="GKJ180" s="50"/>
      <c r="GKK180" s="50"/>
      <c r="GKL180" s="50"/>
      <c r="GKM180" s="50"/>
      <c r="GKN180" s="50"/>
      <c r="GKO180" s="50"/>
      <c r="GKP180" s="50"/>
      <c r="GKQ180" s="50"/>
      <c r="GKR180" s="50"/>
      <c r="GKS180" s="50"/>
      <c r="GKT180" s="50"/>
      <c r="GKU180" s="50"/>
      <c r="GKV180" s="50"/>
      <c r="GKW180" s="50"/>
      <c r="GKX180" s="50"/>
      <c r="GKY180" s="50"/>
      <c r="GKZ180" s="50"/>
      <c r="GLA180" s="50"/>
      <c r="GLB180" s="50"/>
      <c r="GLC180" s="50"/>
      <c r="GLD180" s="50"/>
      <c r="GLE180" s="50"/>
      <c r="GLF180" s="50"/>
      <c r="GLG180" s="50"/>
      <c r="GLH180" s="50"/>
      <c r="GLI180" s="50"/>
      <c r="GLJ180" s="50"/>
      <c r="GLK180" s="50"/>
      <c r="GLL180" s="50"/>
      <c r="GLM180" s="50"/>
      <c r="GLN180" s="50"/>
      <c r="GLO180" s="50"/>
      <c r="GLP180" s="50"/>
      <c r="GLQ180" s="50"/>
      <c r="GLR180" s="50"/>
      <c r="GLS180" s="50"/>
      <c r="GLT180" s="50"/>
      <c r="GLU180" s="50"/>
      <c r="GLV180" s="50"/>
      <c r="GLW180" s="50"/>
      <c r="GLX180" s="50"/>
      <c r="GLY180" s="50"/>
      <c r="GLZ180" s="50"/>
      <c r="GMA180" s="50"/>
      <c r="GMB180" s="50"/>
      <c r="GMC180" s="50"/>
      <c r="GMD180" s="50"/>
      <c r="GME180" s="50"/>
      <c r="GMF180" s="50"/>
      <c r="GMG180" s="50"/>
      <c r="GMH180" s="50"/>
      <c r="GMI180" s="50"/>
      <c r="GMJ180" s="50"/>
      <c r="GMK180" s="50"/>
      <c r="GML180" s="50"/>
      <c r="GMM180" s="50"/>
      <c r="GMN180" s="50"/>
      <c r="GMO180" s="50"/>
      <c r="GMP180" s="50"/>
      <c r="GMQ180" s="50"/>
      <c r="GMR180" s="50"/>
      <c r="GMS180" s="50"/>
      <c r="GMT180" s="50"/>
      <c r="GMU180" s="50"/>
      <c r="GMV180" s="50"/>
      <c r="GMW180" s="50"/>
      <c r="GMX180" s="50"/>
      <c r="GMY180" s="50"/>
      <c r="GMZ180" s="50"/>
      <c r="GNA180" s="50"/>
      <c r="GNB180" s="50"/>
      <c r="GNC180" s="50"/>
      <c r="GND180" s="50"/>
      <c r="GNE180" s="50"/>
      <c r="GNF180" s="50"/>
      <c r="GNG180" s="50"/>
      <c r="GNH180" s="50"/>
      <c r="GNI180" s="50"/>
      <c r="GNJ180" s="50"/>
      <c r="GNK180" s="50"/>
      <c r="GNL180" s="50"/>
      <c r="GNM180" s="50"/>
      <c r="GNN180" s="50"/>
      <c r="GNO180" s="50"/>
      <c r="GNP180" s="50"/>
      <c r="GNQ180" s="50"/>
      <c r="GNR180" s="50"/>
      <c r="GNS180" s="50"/>
      <c r="GNT180" s="50"/>
      <c r="GNU180" s="50"/>
      <c r="GNV180" s="50"/>
      <c r="GNW180" s="50"/>
      <c r="GNX180" s="50"/>
      <c r="GNZ180" s="50"/>
      <c r="GOB180" s="50"/>
      <c r="GOC180" s="50"/>
      <c r="GOD180" s="50"/>
      <c r="GOE180" s="50"/>
      <c r="GOF180" s="50"/>
      <c r="GOG180" s="50"/>
      <c r="GOH180" s="50"/>
      <c r="GOI180" s="50"/>
      <c r="GON180" s="50"/>
      <c r="GOO180" s="50"/>
      <c r="GOP180" s="50"/>
      <c r="GOQ180" s="50"/>
      <c r="GOR180" s="50"/>
      <c r="GOS180" s="50"/>
      <c r="GOT180" s="50"/>
      <c r="GOU180" s="50"/>
      <c r="GOV180" s="50"/>
      <c r="GOW180" s="50"/>
      <c r="GOX180" s="50"/>
      <c r="GOY180" s="50"/>
      <c r="GOZ180" s="50"/>
      <c r="GPA180" s="50"/>
      <c r="GPB180" s="50"/>
      <c r="GPC180" s="50"/>
      <c r="GPD180" s="50"/>
      <c r="GPE180" s="50"/>
      <c r="GPF180" s="50"/>
      <c r="GPG180" s="50"/>
      <c r="GPH180" s="50"/>
      <c r="GPI180" s="50"/>
      <c r="GPJ180" s="50"/>
      <c r="GPK180" s="50"/>
      <c r="GPL180" s="50"/>
      <c r="GPM180" s="50"/>
      <c r="GPN180" s="50"/>
      <c r="GPO180" s="50"/>
      <c r="GPP180" s="50"/>
      <c r="GPQ180" s="50"/>
      <c r="GPR180" s="50"/>
      <c r="GPS180" s="50"/>
      <c r="GPT180" s="50"/>
      <c r="GPU180" s="50"/>
      <c r="GPV180" s="50"/>
      <c r="GPW180" s="50"/>
      <c r="GPX180" s="50"/>
      <c r="GPY180" s="50"/>
      <c r="GPZ180" s="50"/>
      <c r="GQA180" s="50"/>
      <c r="GQB180" s="50"/>
      <c r="GQC180" s="50"/>
      <c r="GQD180" s="50"/>
      <c r="GQE180" s="50"/>
      <c r="GQF180" s="50"/>
      <c r="GQG180" s="50"/>
      <c r="GQH180" s="50"/>
      <c r="GQI180" s="50"/>
      <c r="GQJ180" s="50"/>
      <c r="GQK180" s="50"/>
      <c r="GQL180" s="50"/>
      <c r="GQM180" s="50"/>
      <c r="GQN180" s="50"/>
      <c r="GQO180" s="50"/>
      <c r="GQP180" s="50"/>
      <c r="GQQ180" s="50"/>
      <c r="GQR180" s="50"/>
      <c r="GQS180" s="50"/>
      <c r="GQT180" s="50"/>
      <c r="GQU180" s="50"/>
      <c r="GQV180" s="50"/>
      <c r="GQW180" s="50"/>
      <c r="GQX180" s="50"/>
      <c r="GQY180" s="50"/>
      <c r="GQZ180" s="50"/>
      <c r="GRA180" s="50"/>
      <c r="GRB180" s="50"/>
      <c r="GRC180" s="50"/>
      <c r="GRD180" s="50"/>
      <c r="GRE180" s="50"/>
      <c r="GRF180" s="50"/>
      <c r="GRG180" s="50"/>
      <c r="GRH180" s="50"/>
      <c r="GRI180" s="50"/>
      <c r="GRJ180" s="50"/>
      <c r="GRK180" s="50"/>
      <c r="GRL180" s="50"/>
      <c r="GRM180" s="50"/>
      <c r="GRN180" s="50"/>
      <c r="GRO180" s="50"/>
      <c r="GRP180" s="50"/>
      <c r="GRQ180" s="50"/>
      <c r="GRR180" s="50"/>
      <c r="GRS180" s="50"/>
      <c r="GRT180" s="50"/>
      <c r="GRU180" s="50"/>
      <c r="GRV180" s="50"/>
      <c r="GRW180" s="50"/>
      <c r="GRX180" s="50"/>
      <c r="GRY180" s="50"/>
      <c r="GRZ180" s="50"/>
      <c r="GSA180" s="50"/>
      <c r="GSB180" s="50"/>
      <c r="GSC180" s="50"/>
      <c r="GSD180" s="50"/>
      <c r="GSE180" s="50"/>
      <c r="GSF180" s="50"/>
      <c r="GSG180" s="50"/>
      <c r="GSH180" s="50"/>
      <c r="GSI180" s="50"/>
      <c r="GSJ180" s="50"/>
      <c r="GSK180" s="50"/>
      <c r="GSL180" s="50"/>
      <c r="GSM180" s="50"/>
      <c r="GSN180" s="50"/>
      <c r="GSO180" s="50"/>
      <c r="GSP180" s="50"/>
      <c r="GSQ180" s="50"/>
      <c r="GSR180" s="50"/>
      <c r="GSS180" s="50"/>
      <c r="GST180" s="50"/>
      <c r="GSU180" s="50"/>
      <c r="GSV180" s="50"/>
      <c r="GSW180" s="50"/>
      <c r="GSX180" s="50"/>
      <c r="GSY180" s="50"/>
      <c r="GSZ180" s="50"/>
      <c r="GTA180" s="50"/>
      <c r="GTB180" s="50"/>
      <c r="GTC180" s="50"/>
      <c r="GTD180" s="50"/>
      <c r="GTE180" s="50"/>
      <c r="GTF180" s="50"/>
      <c r="GTG180" s="50"/>
      <c r="GTH180" s="50"/>
      <c r="GTI180" s="50"/>
      <c r="GTJ180" s="50"/>
      <c r="GTK180" s="50"/>
      <c r="GTL180" s="50"/>
      <c r="GTM180" s="50"/>
      <c r="GTN180" s="50"/>
      <c r="GTO180" s="50"/>
      <c r="GTP180" s="50"/>
      <c r="GTQ180" s="50"/>
      <c r="GTR180" s="50"/>
      <c r="GTS180" s="50"/>
      <c r="GTT180" s="50"/>
      <c r="GTU180" s="50"/>
      <c r="GTV180" s="50"/>
      <c r="GTW180" s="50"/>
      <c r="GTX180" s="50"/>
      <c r="GTY180" s="50"/>
      <c r="GTZ180" s="50"/>
      <c r="GUA180" s="50"/>
      <c r="GUB180" s="50"/>
      <c r="GUC180" s="50"/>
      <c r="GUD180" s="50"/>
      <c r="GUE180" s="50"/>
      <c r="GUF180" s="50"/>
      <c r="GUG180" s="50"/>
      <c r="GUH180" s="50"/>
      <c r="GUI180" s="50"/>
      <c r="GUJ180" s="50"/>
      <c r="GUK180" s="50"/>
      <c r="GUL180" s="50"/>
      <c r="GUM180" s="50"/>
      <c r="GUN180" s="50"/>
      <c r="GUO180" s="50"/>
      <c r="GUP180" s="50"/>
      <c r="GUQ180" s="50"/>
      <c r="GUR180" s="50"/>
      <c r="GUS180" s="50"/>
      <c r="GUT180" s="50"/>
      <c r="GUU180" s="50"/>
      <c r="GUV180" s="50"/>
      <c r="GUW180" s="50"/>
      <c r="GUX180" s="50"/>
      <c r="GUY180" s="50"/>
      <c r="GUZ180" s="50"/>
      <c r="GVA180" s="50"/>
      <c r="GVB180" s="50"/>
      <c r="GVC180" s="50"/>
      <c r="GVD180" s="50"/>
      <c r="GVE180" s="50"/>
      <c r="GVF180" s="50"/>
      <c r="GVG180" s="50"/>
      <c r="GVH180" s="50"/>
      <c r="GVI180" s="50"/>
      <c r="GVJ180" s="50"/>
      <c r="GVK180" s="50"/>
      <c r="GVL180" s="50"/>
      <c r="GVM180" s="50"/>
      <c r="GVN180" s="50"/>
      <c r="GVO180" s="50"/>
      <c r="GVP180" s="50"/>
      <c r="GVQ180" s="50"/>
      <c r="GVR180" s="50"/>
      <c r="GVS180" s="50"/>
      <c r="GVT180" s="50"/>
      <c r="GVU180" s="50"/>
      <c r="GVV180" s="50"/>
      <c r="GVW180" s="50"/>
      <c r="GVX180" s="50"/>
      <c r="GVY180" s="50"/>
      <c r="GVZ180" s="50"/>
      <c r="GWA180" s="50"/>
      <c r="GWB180" s="50"/>
      <c r="GWC180" s="50"/>
      <c r="GWD180" s="50"/>
      <c r="GWE180" s="50"/>
      <c r="GWF180" s="50"/>
      <c r="GWG180" s="50"/>
      <c r="GWH180" s="50"/>
      <c r="GWI180" s="50"/>
      <c r="GWJ180" s="50"/>
      <c r="GWK180" s="50"/>
      <c r="GWL180" s="50"/>
      <c r="GWM180" s="50"/>
      <c r="GWN180" s="50"/>
      <c r="GWO180" s="50"/>
      <c r="GWP180" s="50"/>
      <c r="GWQ180" s="50"/>
      <c r="GWR180" s="50"/>
      <c r="GWS180" s="50"/>
      <c r="GWT180" s="50"/>
      <c r="GWU180" s="50"/>
      <c r="GWV180" s="50"/>
      <c r="GWW180" s="50"/>
      <c r="GWX180" s="50"/>
      <c r="GWY180" s="50"/>
      <c r="GWZ180" s="50"/>
      <c r="GXA180" s="50"/>
      <c r="GXB180" s="50"/>
      <c r="GXC180" s="50"/>
      <c r="GXD180" s="50"/>
      <c r="GXE180" s="50"/>
      <c r="GXF180" s="50"/>
      <c r="GXG180" s="50"/>
      <c r="GXH180" s="50"/>
      <c r="GXI180" s="50"/>
      <c r="GXJ180" s="50"/>
      <c r="GXK180" s="50"/>
      <c r="GXL180" s="50"/>
      <c r="GXM180" s="50"/>
      <c r="GXN180" s="50"/>
      <c r="GXO180" s="50"/>
      <c r="GXP180" s="50"/>
      <c r="GXQ180" s="50"/>
      <c r="GXR180" s="50"/>
      <c r="GXS180" s="50"/>
      <c r="GXT180" s="50"/>
      <c r="GXV180" s="50"/>
      <c r="GXX180" s="50"/>
      <c r="GXY180" s="50"/>
      <c r="GXZ180" s="50"/>
      <c r="GYA180" s="50"/>
      <c r="GYB180" s="50"/>
      <c r="GYC180" s="50"/>
      <c r="GYD180" s="50"/>
      <c r="GYE180" s="50"/>
      <c r="GYJ180" s="50"/>
      <c r="GYK180" s="50"/>
      <c r="GYL180" s="50"/>
      <c r="GYM180" s="50"/>
      <c r="GYN180" s="50"/>
      <c r="GYO180" s="50"/>
      <c r="GYP180" s="50"/>
      <c r="GYQ180" s="50"/>
      <c r="GYR180" s="50"/>
      <c r="GYS180" s="50"/>
      <c r="GYT180" s="50"/>
      <c r="GYU180" s="50"/>
      <c r="GYV180" s="50"/>
      <c r="GYW180" s="50"/>
      <c r="GYX180" s="50"/>
      <c r="GYY180" s="50"/>
      <c r="GYZ180" s="50"/>
      <c r="GZA180" s="50"/>
      <c r="GZB180" s="50"/>
      <c r="GZC180" s="50"/>
      <c r="GZD180" s="50"/>
      <c r="GZE180" s="50"/>
      <c r="GZF180" s="50"/>
      <c r="GZG180" s="50"/>
      <c r="GZH180" s="50"/>
      <c r="GZI180" s="50"/>
      <c r="GZJ180" s="50"/>
      <c r="GZK180" s="50"/>
      <c r="GZL180" s="50"/>
      <c r="GZM180" s="50"/>
      <c r="GZN180" s="50"/>
      <c r="GZO180" s="50"/>
      <c r="GZP180" s="50"/>
      <c r="GZQ180" s="50"/>
      <c r="GZR180" s="50"/>
      <c r="GZS180" s="50"/>
      <c r="GZT180" s="50"/>
      <c r="GZU180" s="50"/>
      <c r="GZV180" s="50"/>
      <c r="GZW180" s="50"/>
      <c r="GZX180" s="50"/>
      <c r="GZY180" s="50"/>
      <c r="GZZ180" s="50"/>
      <c r="HAA180" s="50"/>
      <c r="HAB180" s="50"/>
      <c r="HAC180" s="50"/>
      <c r="HAD180" s="50"/>
      <c r="HAE180" s="50"/>
      <c r="HAF180" s="50"/>
      <c r="HAG180" s="50"/>
      <c r="HAH180" s="50"/>
      <c r="HAI180" s="50"/>
      <c r="HAJ180" s="50"/>
      <c r="HAK180" s="50"/>
      <c r="HAL180" s="50"/>
      <c r="HAM180" s="50"/>
      <c r="HAN180" s="50"/>
      <c r="HAO180" s="50"/>
      <c r="HAP180" s="50"/>
      <c r="HAQ180" s="50"/>
      <c r="HAR180" s="50"/>
      <c r="HAS180" s="50"/>
      <c r="HAT180" s="50"/>
      <c r="HAU180" s="50"/>
      <c r="HAV180" s="50"/>
      <c r="HAW180" s="50"/>
      <c r="HAX180" s="50"/>
      <c r="HAY180" s="50"/>
      <c r="HAZ180" s="50"/>
      <c r="HBA180" s="50"/>
      <c r="HBB180" s="50"/>
      <c r="HBC180" s="50"/>
      <c r="HBD180" s="50"/>
      <c r="HBE180" s="50"/>
      <c r="HBF180" s="50"/>
      <c r="HBG180" s="50"/>
      <c r="HBH180" s="50"/>
      <c r="HBI180" s="50"/>
      <c r="HBJ180" s="50"/>
      <c r="HBK180" s="50"/>
      <c r="HBL180" s="50"/>
      <c r="HBM180" s="50"/>
      <c r="HBN180" s="50"/>
      <c r="HBO180" s="50"/>
      <c r="HBP180" s="50"/>
      <c r="HBQ180" s="50"/>
      <c r="HBR180" s="50"/>
      <c r="HBS180" s="50"/>
      <c r="HBT180" s="50"/>
      <c r="HBU180" s="50"/>
      <c r="HBV180" s="50"/>
      <c r="HBW180" s="50"/>
      <c r="HBX180" s="50"/>
      <c r="HBY180" s="50"/>
      <c r="HBZ180" s="50"/>
      <c r="HCA180" s="50"/>
      <c r="HCB180" s="50"/>
      <c r="HCC180" s="50"/>
      <c r="HCD180" s="50"/>
      <c r="HCE180" s="50"/>
      <c r="HCF180" s="50"/>
      <c r="HCG180" s="50"/>
      <c r="HCH180" s="50"/>
      <c r="HCI180" s="50"/>
      <c r="HCJ180" s="50"/>
      <c r="HCK180" s="50"/>
      <c r="HCL180" s="50"/>
      <c r="HCM180" s="50"/>
      <c r="HCN180" s="50"/>
      <c r="HCO180" s="50"/>
      <c r="HCP180" s="50"/>
      <c r="HCQ180" s="50"/>
      <c r="HCR180" s="50"/>
      <c r="HCS180" s="50"/>
      <c r="HCT180" s="50"/>
      <c r="HCU180" s="50"/>
      <c r="HCV180" s="50"/>
      <c r="HCW180" s="50"/>
      <c r="HCX180" s="50"/>
      <c r="HCY180" s="50"/>
      <c r="HCZ180" s="50"/>
      <c r="HDA180" s="50"/>
      <c r="HDB180" s="50"/>
      <c r="HDC180" s="50"/>
      <c r="HDD180" s="50"/>
      <c r="HDE180" s="50"/>
      <c r="HDF180" s="50"/>
      <c r="HDG180" s="50"/>
      <c r="HDH180" s="50"/>
      <c r="HDI180" s="50"/>
      <c r="HDJ180" s="50"/>
      <c r="HDK180" s="50"/>
      <c r="HDL180" s="50"/>
      <c r="HDM180" s="50"/>
      <c r="HDN180" s="50"/>
      <c r="HDO180" s="50"/>
      <c r="HDP180" s="50"/>
      <c r="HDQ180" s="50"/>
      <c r="HDR180" s="50"/>
      <c r="HDS180" s="50"/>
      <c r="HDT180" s="50"/>
      <c r="HDU180" s="50"/>
      <c r="HDV180" s="50"/>
      <c r="HDW180" s="50"/>
      <c r="HDX180" s="50"/>
      <c r="HDY180" s="50"/>
      <c r="HDZ180" s="50"/>
      <c r="HEA180" s="50"/>
      <c r="HEB180" s="50"/>
      <c r="HEC180" s="50"/>
      <c r="HED180" s="50"/>
      <c r="HEE180" s="50"/>
      <c r="HEF180" s="50"/>
      <c r="HEG180" s="50"/>
      <c r="HEH180" s="50"/>
      <c r="HEI180" s="50"/>
      <c r="HEJ180" s="50"/>
      <c r="HEK180" s="50"/>
      <c r="HEL180" s="50"/>
      <c r="HEM180" s="50"/>
      <c r="HEN180" s="50"/>
      <c r="HEO180" s="50"/>
      <c r="HEP180" s="50"/>
      <c r="HEQ180" s="50"/>
      <c r="HER180" s="50"/>
      <c r="HES180" s="50"/>
      <c r="HET180" s="50"/>
      <c r="HEU180" s="50"/>
      <c r="HEV180" s="50"/>
      <c r="HEW180" s="50"/>
      <c r="HEX180" s="50"/>
      <c r="HEY180" s="50"/>
      <c r="HEZ180" s="50"/>
      <c r="HFA180" s="50"/>
      <c r="HFB180" s="50"/>
      <c r="HFC180" s="50"/>
      <c r="HFD180" s="50"/>
      <c r="HFE180" s="50"/>
      <c r="HFF180" s="50"/>
      <c r="HFG180" s="50"/>
      <c r="HFH180" s="50"/>
      <c r="HFI180" s="50"/>
      <c r="HFJ180" s="50"/>
      <c r="HFK180" s="50"/>
      <c r="HFL180" s="50"/>
      <c r="HFM180" s="50"/>
      <c r="HFN180" s="50"/>
      <c r="HFO180" s="50"/>
      <c r="HFP180" s="50"/>
      <c r="HFQ180" s="50"/>
      <c r="HFR180" s="50"/>
      <c r="HFS180" s="50"/>
      <c r="HFT180" s="50"/>
      <c r="HFU180" s="50"/>
      <c r="HFV180" s="50"/>
      <c r="HFW180" s="50"/>
      <c r="HFX180" s="50"/>
      <c r="HFY180" s="50"/>
      <c r="HFZ180" s="50"/>
      <c r="HGA180" s="50"/>
      <c r="HGB180" s="50"/>
      <c r="HGC180" s="50"/>
      <c r="HGD180" s="50"/>
      <c r="HGE180" s="50"/>
      <c r="HGF180" s="50"/>
      <c r="HGG180" s="50"/>
      <c r="HGH180" s="50"/>
      <c r="HGI180" s="50"/>
      <c r="HGJ180" s="50"/>
      <c r="HGK180" s="50"/>
      <c r="HGL180" s="50"/>
      <c r="HGM180" s="50"/>
      <c r="HGN180" s="50"/>
      <c r="HGO180" s="50"/>
      <c r="HGP180" s="50"/>
      <c r="HGQ180" s="50"/>
      <c r="HGR180" s="50"/>
      <c r="HGS180" s="50"/>
      <c r="HGT180" s="50"/>
      <c r="HGU180" s="50"/>
      <c r="HGV180" s="50"/>
      <c r="HGW180" s="50"/>
      <c r="HGX180" s="50"/>
      <c r="HGY180" s="50"/>
      <c r="HGZ180" s="50"/>
      <c r="HHA180" s="50"/>
      <c r="HHB180" s="50"/>
      <c r="HHC180" s="50"/>
      <c r="HHD180" s="50"/>
      <c r="HHE180" s="50"/>
      <c r="HHF180" s="50"/>
      <c r="HHG180" s="50"/>
      <c r="HHH180" s="50"/>
      <c r="HHI180" s="50"/>
      <c r="HHJ180" s="50"/>
      <c r="HHK180" s="50"/>
      <c r="HHL180" s="50"/>
      <c r="HHM180" s="50"/>
      <c r="HHN180" s="50"/>
      <c r="HHO180" s="50"/>
      <c r="HHP180" s="50"/>
      <c r="HHR180" s="50"/>
      <c r="HHT180" s="50"/>
      <c r="HHU180" s="50"/>
      <c r="HHV180" s="50"/>
      <c r="HHW180" s="50"/>
      <c r="HHX180" s="50"/>
      <c r="HHY180" s="50"/>
      <c r="HHZ180" s="50"/>
      <c r="HIA180" s="50"/>
      <c r="HIF180" s="50"/>
      <c r="HIG180" s="50"/>
      <c r="HIH180" s="50"/>
      <c r="HII180" s="50"/>
      <c r="HIJ180" s="50"/>
      <c r="HIK180" s="50"/>
      <c r="HIL180" s="50"/>
      <c r="HIM180" s="50"/>
      <c r="HIN180" s="50"/>
      <c r="HIO180" s="50"/>
      <c r="HIP180" s="50"/>
      <c r="HIQ180" s="50"/>
      <c r="HIR180" s="50"/>
      <c r="HIS180" s="50"/>
      <c r="HIT180" s="50"/>
      <c r="HIU180" s="50"/>
      <c r="HIV180" s="50"/>
      <c r="HIW180" s="50"/>
      <c r="HIX180" s="50"/>
      <c r="HIY180" s="50"/>
      <c r="HIZ180" s="50"/>
      <c r="HJA180" s="50"/>
      <c r="HJB180" s="50"/>
      <c r="HJC180" s="50"/>
      <c r="HJD180" s="50"/>
      <c r="HJE180" s="50"/>
      <c r="HJF180" s="50"/>
      <c r="HJG180" s="50"/>
      <c r="HJH180" s="50"/>
      <c r="HJI180" s="50"/>
      <c r="HJJ180" s="50"/>
      <c r="HJK180" s="50"/>
      <c r="HJL180" s="50"/>
      <c r="HJM180" s="50"/>
      <c r="HJN180" s="50"/>
      <c r="HJO180" s="50"/>
      <c r="HJP180" s="50"/>
      <c r="HJQ180" s="50"/>
      <c r="HJR180" s="50"/>
      <c r="HJS180" s="50"/>
      <c r="HJT180" s="50"/>
      <c r="HJU180" s="50"/>
      <c r="HJV180" s="50"/>
      <c r="HJW180" s="50"/>
      <c r="HJX180" s="50"/>
      <c r="HJY180" s="50"/>
      <c r="HJZ180" s="50"/>
      <c r="HKA180" s="50"/>
      <c r="HKB180" s="50"/>
      <c r="HKC180" s="50"/>
      <c r="HKD180" s="50"/>
      <c r="HKE180" s="50"/>
      <c r="HKF180" s="50"/>
      <c r="HKG180" s="50"/>
      <c r="HKH180" s="50"/>
      <c r="HKI180" s="50"/>
      <c r="HKJ180" s="50"/>
      <c r="HKK180" s="50"/>
      <c r="HKL180" s="50"/>
      <c r="HKM180" s="50"/>
      <c r="HKN180" s="50"/>
      <c r="HKO180" s="50"/>
      <c r="HKP180" s="50"/>
      <c r="HKQ180" s="50"/>
      <c r="HKR180" s="50"/>
      <c r="HKS180" s="50"/>
      <c r="HKT180" s="50"/>
      <c r="HKU180" s="50"/>
      <c r="HKV180" s="50"/>
      <c r="HKW180" s="50"/>
      <c r="HKX180" s="50"/>
      <c r="HKY180" s="50"/>
      <c r="HKZ180" s="50"/>
      <c r="HLA180" s="50"/>
      <c r="HLB180" s="50"/>
      <c r="HLC180" s="50"/>
      <c r="HLD180" s="50"/>
      <c r="HLE180" s="50"/>
      <c r="HLF180" s="50"/>
      <c r="HLG180" s="50"/>
      <c r="HLH180" s="50"/>
      <c r="HLI180" s="50"/>
      <c r="HLJ180" s="50"/>
      <c r="HLK180" s="50"/>
      <c r="HLL180" s="50"/>
      <c r="HLM180" s="50"/>
      <c r="HLN180" s="50"/>
      <c r="HLO180" s="50"/>
      <c r="HLP180" s="50"/>
      <c r="HLQ180" s="50"/>
      <c r="HLR180" s="50"/>
      <c r="HLS180" s="50"/>
      <c r="HLT180" s="50"/>
      <c r="HLU180" s="50"/>
      <c r="HLV180" s="50"/>
      <c r="HLW180" s="50"/>
      <c r="HLX180" s="50"/>
      <c r="HLY180" s="50"/>
      <c r="HLZ180" s="50"/>
      <c r="HMA180" s="50"/>
      <c r="HMB180" s="50"/>
      <c r="HMC180" s="50"/>
      <c r="HMD180" s="50"/>
      <c r="HME180" s="50"/>
      <c r="HMF180" s="50"/>
      <c r="HMG180" s="50"/>
      <c r="HMH180" s="50"/>
      <c r="HMI180" s="50"/>
      <c r="HMJ180" s="50"/>
      <c r="HMK180" s="50"/>
      <c r="HML180" s="50"/>
      <c r="HMM180" s="50"/>
      <c r="HMN180" s="50"/>
      <c r="HMO180" s="50"/>
      <c r="HMP180" s="50"/>
      <c r="HMQ180" s="50"/>
      <c r="HMR180" s="50"/>
      <c r="HMS180" s="50"/>
      <c r="HMT180" s="50"/>
      <c r="HMU180" s="50"/>
      <c r="HMV180" s="50"/>
      <c r="HMW180" s="50"/>
      <c r="HMX180" s="50"/>
      <c r="HMY180" s="50"/>
      <c r="HMZ180" s="50"/>
      <c r="HNA180" s="50"/>
      <c r="HNB180" s="50"/>
      <c r="HNC180" s="50"/>
      <c r="HND180" s="50"/>
      <c r="HNE180" s="50"/>
      <c r="HNF180" s="50"/>
      <c r="HNG180" s="50"/>
      <c r="HNH180" s="50"/>
      <c r="HNI180" s="50"/>
      <c r="HNJ180" s="50"/>
      <c r="HNK180" s="50"/>
      <c r="HNL180" s="50"/>
      <c r="HNM180" s="50"/>
      <c r="HNN180" s="50"/>
      <c r="HNO180" s="50"/>
      <c r="HNP180" s="50"/>
      <c r="HNQ180" s="50"/>
      <c r="HNR180" s="50"/>
      <c r="HNS180" s="50"/>
      <c r="HNT180" s="50"/>
      <c r="HNU180" s="50"/>
      <c r="HNV180" s="50"/>
      <c r="HNW180" s="50"/>
      <c r="HNX180" s="50"/>
      <c r="HNY180" s="50"/>
      <c r="HNZ180" s="50"/>
      <c r="HOA180" s="50"/>
      <c r="HOB180" s="50"/>
      <c r="HOC180" s="50"/>
      <c r="HOD180" s="50"/>
      <c r="HOE180" s="50"/>
      <c r="HOF180" s="50"/>
      <c r="HOG180" s="50"/>
      <c r="HOH180" s="50"/>
      <c r="HOI180" s="50"/>
      <c r="HOJ180" s="50"/>
      <c r="HOK180" s="50"/>
      <c r="HOL180" s="50"/>
      <c r="HOM180" s="50"/>
      <c r="HON180" s="50"/>
      <c r="HOO180" s="50"/>
      <c r="HOP180" s="50"/>
      <c r="HOQ180" s="50"/>
      <c r="HOR180" s="50"/>
      <c r="HOS180" s="50"/>
      <c r="HOT180" s="50"/>
      <c r="HOU180" s="50"/>
      <c r="HOV180" s="50"/>
      <c r="HOW180" s="50"/>
      <c r="HOX180" s="50"/>
      <c r="HOY180" s="50"/>
      <c r="HOZ180" s="50"/>
      <c r="HPA180" s="50"/>
      <c r="HPB180" s="50"/>
      <c r="HPC180" s="50"/>
      <c r="HPD180" s="50"/>
      <c r="HPE180" s="50"/>
      <c r="HPF180" s="50"/>
      <c r="HPG180" s="50"/>
      <c r="HPH180" s="50"/>
      <c r="HPI180" s="50"/>
      <c r="HPJ180" s="50"/>
      <c r="HPK180" s="50"/>
      <c r="HPL180" s="50"/>
      <c r="HPM180" s="50"/>
      <c r="HPN180" s="50"/>
      <c r="HPO180" s="50"/>
      <c r="HPP180" s="50"/>
      <c r="HPQ180" s="50"/>
      <c r="HPR180" s="50"/>
      <c r="HPS180" s="50"/>
      <c r="HPT180" s="50"/>
      <c r="HPU180" s="50"/>
      <c r="HPV180" s="50"/>
      <c r="HPW180" s="50"/>
      <c r="HPX180" s="50"/>
      <c r="HPY180" s="50"/>
      <c r="HPZ180" s="50"/>
      <c r="HQA180" s="50"/>
      <c r="HQB180" s="50"/>
      <c r="HQC180" s="50"/>
      <c r="HQD180" s="50"/>
      <c r="HQE180" s="50"/>
      <c r="HQF180" s="50"/>
      <c r="HQG180" s="50"/>
      <c r="HQH180" s="50"/>
      <c r="HQI180" s="50"/>
      <c r="HQJ180" s="50"/>
      <c r="HQK180" s="50"/>
      <c r="HQL180" s="50"/>
      <c r="HQM180" s="50"/>
      <c r="HQN180" s="50"/>
      <c r="HQO180" s="50"/>
      <c r="HQP180" s="50"/>
      <c r="HQQ180" s="50"/>
      <c r="HQR180" s="50"/>
      <c r="HQS180" s="50"/>
      <c r="HQT180" s="50"/>
      <c r="HQU180" s="50"/>
      <c r="HQV180" s="50"/>
      <c r="HQW180" s="50"/>
      <c r="HQX180" s="50"/>
      <c r="HQY180" s="50"/>
      <c r="HQZ180" s="50"/>
      <c r="HRA180" s="50"/>
      <c r="HRB180" s="50"/>
      <c r="HRC180" s="50"/>
      <c r="HRD180" s="50"/>
      <c r="HRE180" s="50"/>
      <c r="HRF180" s="50"/>
      <c r="HRG180" s="50"/>
      <c r="HRH180" s="50"/>
      <c r="HRI180" s="50"/>
      <c r="HRJ180" s="50"/>
      <c r="HRK180" s="50"/>
      <c r="HRL180" s="50"/>
      <c r="HRN180" s="50"/>
      <c r="HRP180" s="50"/>
      <c r="HRQ180" s="50"/>
      <c r="HRR180" s="50"/>
      <c r="HRS180" s="50"/>
      <c r="HRT180" s="50"/>
      <c r="HRU180" s="50"/>
      <c r="HRV180" s="50"/>
      <c r="HRW180" s="50"/>
      <c r="HSB180" s="50"/>
      <c r="HSC180" s="50"/>
      <c r="HSD180" s="50"/>
      <c r="HSE180" s="50"/>
      <c r="HSF180" s="50"/>
      <c r="HSG180" s="50"/>
      <c r="HSH180" s="50"/>
      <c r="HSI180" s="50"/>
      <c r="HSJ180" s="50"/>
      <c r="HSK180" s="50"/>
      <c r="HSL180" s="50"/>
      <c r="HSM180" s="50"/>
      <c r="HSN180" s="50"/>
      <c r="HSO180" s="50"/>
      <c r="HSP180" s="50"/>
      <c r="HSQ180" s="50"/>
      <c r="HSR180" s="50"/>
      <c r="HSS180" s="50"/>
      <c r="HST180" s="50"/>
      <c r="HSU180" s="50"/>
      <c r="HSV180" s="50"/>
      <c r="HSW180" s="50"/>
      <c r="HSX180" s="50"/>
      <c r="HSY180" s="50"/>
      <c r="HSZ180" s="50"/>
      <c r="HTA180" s="50"/>
      <c r="HTB180" s="50"/>
      <c r="HTC180" s="50"/>
      <c r="HTD180" s="50"/>
      <c r="HTE180" s="50"/>
      <c r="HTF180" s="50"/>
      <c r="HTG180" s="50"/>
      <c r="HTH180" s="50"/>
      <c r="HTI180" s="50"/>
      <c r="HTJ180" s="50"/>
      <c r="HTK180" s="50"/>
      <c r="HTL180" s="50"/>
      <c r="HTM180" s="50"/>
      <c r="HTN180" s="50"/>
      <c r="HTO180" s="50"/>
      <c r="HTP180" s="50"/>
      <c r="HTQ180" s="50"/>
      <c r="HTR180" s="50"/>
      <c r="HTS180" s="50"/>
      <c r="HTT180" s="50"/>
      <c r="HTU180" s="50"/>
      <c r="HTV180" s="50"/>
      <c r="HTW180" s="50"/>
      <c r="HTX180" s="50"/>
      <c r="HTY180" s="50"/>
      <c r="HTZ180" s="50"/>
      <c r="HUA180" s="50"/>
      <c r="HUB180" s="50"/>
      <c r="HUC180" s="50"/>
      <c r="HUD180" s="50"/>
      <c r="HUE180" s="50"/>
      <c r="HUF180" s="50"/>
      <c r="HUG180" s="50"/>
      <c r="HUH180" s="50"/>
      <c r="HUI180" s="50"/>
      <c r="HUJ180" s="50"/>
      <c r="HUK180" s="50"/>
      <c r="HUL180" s="50"/>
      <c r="HUM180" s="50"/>
      <c r="HUN180" s="50"/>
      <c r="HUO180" s="50"/>
      <c r="HUP180" s="50"/>
      <c r="HUQ180" s="50"/>
      <c r="HUR180" s="50"/>
      <c r="HUS180" s="50"/>
      <c r="HUT180" s="50"/>
      <c r="HUU180" s="50"/>
      <c r="HUV180" s="50"/>
      <c r="HUW180" s="50"/>
      <c r="HUX180" s="50"/>
      <c r="HUY180" s="50"/>
      <c r="HUZ180" s="50"/>
      <c r="HVA180" s="50"/>
      <c r="HVB180" s="50"/>
      <c r="HVC180" s="50"/>
      <c r="HVD180" s="50"/>
      <c r="HVE180" s="50"/>
      <c r="HVF180" s="50"/>
      <c r="HVG180" s="50"/>
      <c r="HVH180" s="50"/>
      <c r="HVI180" s="50"/>
      <c r="HVJ180" s="50"/>
      <c r="HVK180" s="50"/>
      <c r="HVL180" s="50"/>
      <c r="HVM180" s="50"/>
      <c r="HVN180" s="50"/>
      <c r="HVO180" s="50"/>
      <c r="HVP180" s="50"/>
      <c r="HVQ180" s="50"/>
      <c r="HVR180" s="50"/>
      <c r="HVS180" s="50"/>
      <c r="HVT180" s="50"/>
      <c r="HVU180" s="50"/>
      <c r="HVV180" s="50"/>
      <c r="HVW180" s="50"/>
      <c r="HVX180" s="50"/>
      <c r="HVY180" s="50"/>
      <c r="HVZ180" s="50"/>
      <c r="HWA180" s="50"/>
      <c r="HWB180" s="50"/>
      <c r="HWC180" s="50"/>
      <c r="HWD180" s="50"/>
      <c r="HWE180" s="50"/>
      <c r="HWF180" s="50"/>
      <c r="HWG180" s="50"/>
      <c r="HWH180" s="50"/>
      <c r="HWI180" s="50"/>
      <c r="HWJ180" s="50"/>
      <c r="HWK180" s="50"/>
      <c r="HWL180" s="50"/>
      <c r="HWM180" s="50"/>
      <c r="HWN180" s="50"/>
      <c r="HWO180" s="50"/>
      <c r="HWP180" s="50"/>
      <c r="HWQ180" s="50"/>
      <c r="HWR180" s="50"/>
      <c r="HWS180" s="50"/>
      <c r="HWT180" s="50"/>
      <c r="HWU180" s="50"/>
      <c r="HWV180" s="50"/>
      <c r="HWW180" s="50"/>
      <c r="HWX180" s="50"/>
      <c r="HWY180" s="50"/>
      <c r="HWZ180" s="50"/>
      <c r="HXA180" s="50"/>
      <c r="HXB180" s="50"/>
      <c r="HXC180" s="50"/>
      <c r="HXD180" s="50"/>
      <c r="HXE180" s="50"/>
      <c r="HXF180" s="50"/>
      <c r="HXG180" s="50"/>
      <c r="HXH180" s="50"/>
      <c r="HXI180" s="50"/>
      <c r="HXJ180" s="50"/>
      <c r="HXK180" s="50"/>
      <c r="HXL180" s="50"/>
      <c r="HXM180" s="50"/>
      <c r="HXN180" s="50"/>
      <c r="HXO180" s="50"/>
      <c r="HXP180" s="50"/>
      <c r="HXQ180" s="50"/>
      <c r="HXR180" s="50"/>
      <c r="HXS180" s="50"/>
      <c r="HXT180" s="50"/>
      <c r="HXU180" s="50"/>
      <c r="HXV180" s="50"/>
      <c r="HXW180" s="50"/>
      <c r="HXX180" s="50"/>
      <c r="HXY180" s="50"/>
      <c r="HXZ180" s="50"/>
      <c r="HYA180" s="50"/>
      <c r="HYB180" s="50"/>
      <c r="HYC180" s="50"/>
      <c r="HYD180" s="50"/>
      <c r="HYE180" s="50"/>
      <c r="HYF180" s="50"/>
      <c r="HYG180" s="50"/>
      <c r="HYH180" s="50"/>
      <c r="HYI180" s="50"/>
      <c r="HYJ180" s="50"/>
      <c r="HYK180" s="50"/>
      <c r="HYL180" s="50"/>
      <c r="HYM180" s="50"/>
      <c r="HYN180" s="50"/>
      <c r="HYO180" s="50"/>
      <c r="HYP180" s="50"/>
      <c r="HYQ180" s="50"/>
      <c r="HYR180" s="50"/>
      <c r="HYS180" s="50"/>
      <c r="HYT180" s="50"/>
      <c r="HYU180" s="50"/>
      <c r="HYV180" s="50"/>
      <c r="HYW180" s="50"/>
      <c r="HYX180" s="50"/>
      <c r="HYY180" s="50"/>
      <c r="HYZ180" s="50"/>
      <c r="HZA180" s="50"/>
      <c r="HZB180" s="50"/>
      <c r="HZC180" s="50"/>
      <c r="HZD180" s="50"/>
      <c r="HZE180" s="50"/>
      <c r="HZF180" s="50"/>
      <c r="HZG180" s="50"/>
      <c r="HZH180" s="50"/>
      <c r="HZI180" s="50"/>
      <c r="HZJ180" s="50"/>
      <c r="HZK180" s="50"/>
      <c r="HZL180" s="50"/>
      <c r="HZM180" s="50"/>
      <c r="HZN180" s="50"/>
      <c r="HZO180" s="50"/>
      <c r="HZP180" s="50"/>
      <c r="HZQ180" s="50"/>
      <c r="HZR180" s="50"/>
      <c r="HZS180" s="50"/>
      <c r="HZT180" s="50"/>
      <c r="HZU180" s="50"/>
      <c r="HZV180" s="50"/>
      <c r="HZW180" s="50"/>
      <c r="HZX180" s="50"/>
      <c r="HZY180" s="50"/>
      <c r="HZZ180" s="50"/>
      <c r="IAA180" s="50"/>
      <c r="IAB180" s="50"/>
      <c r="IAC180" s="50"/>
      <c r="IAD180" s="50"/>
      <c r="IAE180" s="50"/>
      <c r="IAF180" s="50"/>
      <c r="IAG180" s="50"/>
      <c r="IAH180" s="50"/>
      <c r="IAI180" s="50"/>
      <c r="IAJ180" s="50"/>
      <c r="IAK180" s="50"/>
      <c r="IAL180" s="50"/>
      <c r="IAM180" s="50"/>
      <c r="IAN180" s="50"/>
      <c r="IAO180" s="50"/>
      <c r="IAP180" s="50"/>
      <c r="IAQ180" s="50"/>
      <c r="IAR180" s="50"/>
      <c r="IAS180" s="50"/>
      <c r="IAT180" s="50"/>
      <c r="IAU180" s="50"/>
      <c r="IAV180" s="50"/>
      <c r="IAW180" s="50"/>
      <c r="IAX180" s="50"/>
      <c r="IAY180" s="50"/>
      <c r="IAZ180" s="50"/>
      <c r="IBA180" s="50"/>
      <c r="IBB180" s="50"/>
      <c r="IBC180" s="50"/>
      <c r="IBD180" s="50"/>
      <c r="IBE180" s="50"/>
      <c r="IBF180" s="50"/>
      <c r="IBG180" s="50"/>
      <c r="IBH180" s="50"/>
      <c r="IBJ180" s="50"/>
      <c r="IBL180" s="50"/>
      <c r="IBM180" s="50"/>
      <c r="IBN180" s="50"/>
      <c r="IBO180" s="50"/>
      <c r="IBP180" s="50"/>
      <c r="IBQ180" s="50"/>
      <c r="IBR180" s="50"/>
      <c r="IBS180" s="50"/>
      <c r="IBX180" s="50"/>
      <c r="IBY180" s="50"/>
      <c r="IBZ180" s="50"/>
      <c r="ICA180" s="50"/>
      <c r="ICB180" s="50"/>
      <c r="ICC180" s="50"/>
      <c r="ICD180" s="50"/>
      <c r="ICE180" s="50"/>
      <c r="ICF180" s="50"/>
      <c r="ICG180" s="50"/>
      <c r="ICH180" s="50"/>
      <c r="ICI180" s="50"/>
      <c r="ICJ180" s="50"/>
      <c r="ICK180" s="50"/>
      <c r="ICL180" s="50"/>
      <c r="ICM180" s="50"/>
      <c r="ICN180" s="50"/>
      <c r="ICO180" s="50"/>
      <c r="ICP180" s="50"/>
      <c r="ICQ180" s="50"/>
      <c r="ICR180" s="50"/>
      <c r="ICS180" s="50"/>
      <c r="ICT180" s="50"/>
      <c r="ICU180" s="50"/>
      <c r="ICV180" s="50"/>
      <c r="ICW180" s="50"/>
      <c r="ICX180" s="50"/>
      <c r="ICY180" s="50"/>
      <c r="ICZ180" s="50"/>
      <c r="IDA180" s="50"/>
      <c r="IDB180" s="50"/>
      <c r="IDC180" s="50"/>
      <c r="IDD180" s="50"/>
      <c r="IDE180" s="50"/>
      <c r="IDF180" s="50"/>
      <c r="IDG180" s="50"/>
      <c r="IDH180" s="50"/>
      <c r="IDI180" s="50"/>
      <c r="IDJ180" s="50"/>
      <c r="IDK180" s="50"/>
      <c r="IDL180" s="50"/>
      <c r="IDM180" s="50"/>
      <c r="IDN180" s="50"/>
      <c r="IDO180" s="50"/>
      <c r="IDP180" s="50"/>
      <c r="IDQ180" s="50"/>
      <c r="IDR180" s="50"/>
      <c r="IDS180" s="50"/>
      <c r="IDT180" s="50"/>
      <c r="IDU180" s="50"/>
      <c r="IDV180" s="50"/>
      <c r="IDW180" s="50"/>
      <c r="IDX180" s="50"/>
      <c r="IDY180" s="50"/>
      <c r="IDZ180" s="50"/>
      <c r="IEA180" s="50"/>
      <c r="IEB180" s="50"/>
      <c r="IEC180" s="50"/>
      <c r="IED180" s="50"/>
      <c r="IEE180" s="50"/>
      <c r="IEF180" s="50"/>
      <c r="IEG180" s="50"/>
      <c r="IEH180" s="50"/>
      <c r="IEI180" s="50"/>
      <c r="IEJ180" s="50"/>
      <c r="IEK180" s="50"/>
      <c r="IEL180" s="50"/>
      <c r="IEM180" s="50"/>
      <c r="IEN180" s="50"/>
      <c r="IEO180" s="50"/>
      <c r="IEP180" s="50"/>
      <c r="IEQ180" s="50"/>
      <c r="IER180" s="50"/>
      <c r="IES180" s="50"/>
      <c r="IET180" s="50"/>
      <c r="IEU180" s="50"/>
      <c r="IEV180" s="50"/>
      <c r="IEW180" s="50"/>
      <c r="IEX180" s="50"/>
      <c r="IEY180" s="50"/>
      <c r="IEZ180" s="50"/>
      <c r="IFA180" s="50"/>
      <c r="IFB180" s="50"/>
      <c r="IFC180" s="50"/>
      <c r="IFD180" s="50"/>
      <c r="IFE180" s="50"/>
      <c r="IFF180" s="50"/>
      <c r="IFG180" s="50"/>
      <c r="IFH180" s="50"/>
      <c r="IFI180" s="50"/>
      <c r="IFJ180" s="50"/>
      <c r="IFK180" s="50"/>
      <c r="IFL180" s="50"/>
      <c r="IFM180" s="50"/>
      <c r="IFN180" s="50"/>
      <c r="IFO180" s="50"/>
      <c r="IFP180" s="50"/>
      <c r="IFQ180" s="50"/>
      <c r="IFR180" s="50"/>
      <c r="IFS180" s="50"/>
      <c r="IFT180" s="50"/>
      <c r="IFU180" s="50"/>
      <c r="IFV180" s="50"/>
      <c r="IFW180" s="50"/>
      <c r="IFX180" s="50"/>
      <c r="IFY180" s="50"/>
      <c r="IFZ180" s="50"/>
      <c r="IGA180" s="50"/>
      <c r="IGB180" s="50"/>
      <c r="IGC180" s="50"/>
      <c r="IGD180" s="50"/>
      <c r="IGE180" s="50"/>
      <c r="IGF180" s="50"/>
      <c r="IGG180" s="50"/>
      <c r="IGH180" s="50"/>
      <c r="IGI180" s="50"/>
      <c r="IGJ180" s="50"/>
      <c r="IGK180" s="50"/>
      <c r="IGL180" s="50"/>
      <c r="IGM180" s="50"/>
      <c r="IGN180" s="50"/>
      <c r="IGO180" s="50"/>
      <c r="IGP180" s="50"/>
      <c r="IGQ180" s="50"/>
      <c r="IGR180" s="50"/>
      <c r="IGS180" s="50"/>
      <c r="IGT180" s="50"/>
      <c r="IGU180" s="50"/>
      <c r="IGV180" s="50"/>
      <c r="IGW180" s="50"/>
      <c r="IGX180" s="50"/>
      <c r="IGY180" s="50"/>
      <c r="IGZ180" s="50"/>
      <c r="IHA180" s="50"/>
      <c r="IHB180" s="50"/>
      <c r="IHC180" s="50"/>
      <c r="IHD180" s="50"/>
      <c r="IHE180" s="50"/>
      <c r="IHF180" s="50"/>
      <c r="IHG180" s="50"/>
      <c r="IHH180" s="50"/>
      <c r="IHI180" s="50"/>
      <c r="IHJ180" s="50"/>
      <c r="IHK180" s="50"/>
      <c r="IHL180" s="50"/>
      <c r="IHM180" s="50"/>
      <c r="IHN180" s="50"/>
      <c r="IHO180" s="50"/>
      <c r="IHP180" s="50"/>
      <c r="IHQ180" s="50"/>
      <c r="IHR180" s="50"/>
      <c r="IHS180" s="50"/>
      <c r="IHT180" s="50"/>
      <c r="IHU180" s="50"/>
      <c r="IHV180" s="50"/>
      <c r="IHW180" s="50"/>
      <c r="IHX180" s="50"/>
      <c r="IHY180" s="50"/>
      <c r="IHZ180" s="50"/>
      <c r="IIA180" s="50"/>
      <c r="IIB180" s="50"/>
      <c r="IIC180" s="50"/>
      <c r="IID180" s="50"/>
      <c r="IIE180" s="50"/>
      <c r="IIF180" s="50"/>
      <c r="IIG180" s="50"/>
      <c r="IIH180" s="50"/>
      <c r="III180" s="50"/>
      <c r="IIJ180" s="50"/>
      <c r="IIK180" s="50"/>
      <c r="IIL180" s="50"/>
      <c r="IIM180" s="50"/>
      <c r="IIN180" s="50"/>
      <c r="IIO180" s="50"/>
      <c r="IIP180" s="50"/>
      <c r="IIQ180" s="50"/>
      <c r="IIR180" s="50"/>
      <c r="IIS180" s="50"/>
      <c r="IIT180" s="50"/>
      <c r="IIU180" s="50"/>
      <c r="IIV180" s="50"/>
      <c r="IIW180" s="50"/>
      <c r="IIX180" s="50"/>
      <c r="IIY180" s="50"/>
      <c r="IIZ180" s="50"/>
      <c r="IJA180" s="50"/>
      <c r="IJB180" s="50"/>
      <c r="IJC180" s="50"/>
      <c r="IJD180" s="50"/>
      <c r="IJE180" s="50"/>
      <c r="IJF180" s="50"/>
      <c r="IJG180" s="50"/>
      <c r="IJH180" s="50"/>
      <c r="IJI180" s="50"/>
      <c r="IJJ180" s="50"/>
      <c r="IJK180" s="50"/>
      <c r="IJL180" s="50"/>
      <c r="IJM180" s="50"/>
      <c r="IJN180" s="50"/>
      <c r="IJO180" s="50"/>
      <c r="IJP180" s="50"/>
      <c r="IJQ180" s="50"/>
      <c r="IJR180" s="50"/>
      <c r="IJS180" s="50"/>
      <c r="IJT180" s="50"/>
      <c r="IJU180" s="50"/>
      <c r="IJV180" s="50"/>
      <c r="IJW180" s="50"/>
      <c r="IJX180" s="50"/>
      <c r="IJY180" s="50"/>
      <c r="IJZ180" s="50"/>
      <c r="IKA180" s="50"/>
      <c r="IKB180" s="50"/>
      <c r="IKC180" s="50"/>
      <c r="IKD180" s="50"/>
      <c r="IKE180" s="50"/>
      <c r="IKF180" s="50"/>
      <c r="IKG180" s="50"/>
      <c r="IKH180" s="50"/>
      <c r="IKI180" s="50"/>
      <c r="IKJ180" s="50"/>
      <c r="IKK180" s="50"/>
      <c r="IKL180" s="50"/>
      <c r="IKM180" s="50"/>
      <c r="IKN180" s="50"/>
      <c r="IKO180" s="50"/>
      <c r="IKP180" s="50"/>
      <c r="IKQ180" s="50"/>
      <c r="IKR180" s="50"/>
      <c r="IKS180" s="50"/>
      <c r="IKT180" s="50"/>
      <c r="IKU180" s="50"/>
      <c r="IKV180" s="50"/>
      <c r="IKW180" s="50"/>
      <c r="IKX180" s="50"/>
      <c r="IKY180" s="50"/>
      <c r="IKZ180" s="50"/>
      <c r="ILA180" s="50"/>
      <c r="ILB180" s="50"/>
      <c r="ILC180" s="50"/>
      <c r="ILD180" s="50"/>
      <c r="ILF180" s="50"/>
      <c r="ILH180" s="50"/>
      <c r="ILI180" s="50"/>
      <c r="ILJ180" s="50"/>
      <c r="ILK180" s="50"/>
      <c r="ILL180" s="50"/>
      <c r="ILM180" s="50"/>
      <c r="ILN180" s="50"/>
      <c r="ILO180" s="50"/>
      <c r="ILT180" s="50"/>
      <c r="ILU180" s="50"/>
      <c r="ILV180" s="50"/>
      <c r="ILW180" s="50"/>
      <c r="ILX180" s="50"/>
      <c r="ILY180" s="50"/>
      <c r="ILZ180" s="50"/>
      <c r="IMA180" s="50"/>
      <c r="IMB180" s="50"/>
      <c r="IMC180" s="50"/>
      <c r="IMD180" s="50"/>
      <c r="IME180" s="50"/>
      <c r="IMF180" s="50"/>
      <c r="IMG180" s="50"/>
      <c r="IMH180" s="50"/>
      <c r="IMI180" s="50"/>
      <c r="IMJ180" s="50"/>
      <c r="IMK180" s="50"/>
      <c r="IML180" s="50"/>
      <c r="IMM180" s="50"/>
      <c r="IMN180" s="50"/>
      <c r="IMO180" s="50"/>
      <c r="IMP180" s="50"/>
      <c r="IMQ180" s="50"/>
      <c r="IMR180" s="50"/>
      <c r="IMS180" s="50"/>
      <c r="IMT180" s="50"/>
      <c r="IMU180" s="50"/>
      <c r="IMV180" s="50"/>
      <c r="IMW180" s="50"/>
      <c r="IMX180" s="50"/>
      <c r="IMY180" s="50"/>
      <c r="IMZ180" s="50"/>
      <c r="INA180" s="50"/>
      <c r="INB180" s="50"/>
      <c r="INC180" s="50"/>
      <c r="IND180" s="50"/>
      <c r="INE180" s="50"/>
      <c r="INF180" s="50"/>
      <c r="ING180" s="50"/>
      <c r="INH180" s="50"/>
      <c r="INI180" s="50"/>
      <c r="INJ180" s="50"/>
      <c r="INK180" s="50"/>
      <c r="INL180" s="50"/>
      <c r="INM180" s="50"/>
      <c r="INN180" s="50"/>
      <c r="INO180" s="50"/>
      <c r="INP180" s="50"/>
      <c r="INQ180" s="50"/>
      <c r="INR180" s="50"/>
      <c r="INS180" s="50"/>
      <c r="INT180" s="50"/>
      <c r="INU180" s="50"/>
      <c r="INV180" s="50"/>
      <c r="INW180" s="50"/>
      <c r="INX180" s="50"/>
      <c r="INY180" s="50"/>
      <c r="INZ180" s="50"/>
      <c r="IOA180" s="50"/>
      <c r="IOB180" s="50"/>
      <c r="IOC180" s="50"/>
      <c r="IOD180" s="50"/>
      <c r="IOE180" s="50"/>
      <c r="IOF180" s="50"/>
      <c r="IOG180" s="50"/>
      <c r="IOH180" s="50"/>
      <c r="IOI180" s="50"/>
      <c r="IOJ180" s="50"/>
      <c r="IOK180" s="50"/>
      <c r="IOL180" s="50"/>
      <c r="IOM180" s="50"/>
      <c r="ION180" s="50"/>
      <c r="IOO180" s="50"/>
      <c r="IOP180" s="50"/>
      <c r="IOQ180" s="50"/>
      <c r="IOR180" s="50"/>
      <c r="IOS180" s="50"/>
      <c r="IOT180" s="50"/>
      <c r="IOU180" s="50"/>
      <c r="IOV180" s="50"/>
      <c r="IOW180" s="50"/>
      <c r="IOX180" s="50"/>
      <c r="IOY180" s="50"/>
      <c r="IOZ180" s="50"/>
      <c r="IPA180" s="50"/>
      <c r="IPB180" s="50"/>
      <c r="IPC180" s="50"/>
      <c r="IPD180" s="50"/>
      <c r="IPE180" s="50"/>
      <c r="IPF180" s="50"/>
      <c r="IPG180" s="50"/>
      <c r="IPH180" s="50"/>
      <c r="IPI180" s="50"/>
      <c r="IPJ180" s="50"/>
      <c r="IPK180" s="50"/>
      <c r="IPL180" s="50"/>
      <c r="IPM180" s="50"/>
      <c r="IPN180" s="50"/>
      <c r="IPO180" s="50"/>
      <c r="IPP180" s="50"/>
      <c r="IPQ180" s="50"/>
      <c r="IPR180" s="50"/>
      <c r="IPS180" s="50"/>
      <c r="IPT180" s="50"/>
      <c r="IPU180" s="50"/>
      <c r="IPV180" s="50"/>
      <c r="IPW180" s="50"/>
      <c r="IPX180" s="50"/>
      <c r="IPY180" s="50"/>
      <c r="IPZ180" s="50"/>
      <c r="IQA180" s="50"/>
      <c r="IQB180" s="50"/>
      <c r="IQC180" s="50"/>
      <c r="IQD180" s="50"/>
      <c r="IQE180" s="50"/>
      <c r="IQF180" s="50"/>
      <c r="IQG180" s="50"/>
      <c r="IQH180" s="50"/>
      <c r="IQI180" s="50"/>
      <c r="IQJ180" s="50"/>
      <c r="IQK180" s="50"/>
      <c r="IQL180" s="50"/>
      <c r="IQM180" s="50"/>
      <c r="IQN180" s="50"/>
      <c r="IQO180" s="50"/>
      <c r="IQP180" s="50"/>
      <c r="IQQ180" s="50"/>
      <c r="IQR180" s="50"/>
      <c r="IQS180" s="50"/>
      <c r="IQT180" s="50"/>
      <c r="IQU180" s="50"/>
      <c r="IQV180" s="50"/>
      <c r="IQW180" s="50"/>
      <c r="IQX180" s="50"/>
      <c r="IQY180" s="50"/>
      <c r="IQZ180" s="50"/>
      <c r="IRA180" s="50"/>
      <c r="IRB180" s="50"/>
      <c r="IRC180" s="50"/>
      <c r="IRD180" s="50"/>
      <c r="IRE180" s="50"/>
      <c r="IRF180" s="50"/>
      <c r="IRG180" s="50"/>
      <c r="IRH180" s="50"/>
      <c r="IRI180" s="50"/>
      <c r="IRJ180" s="50"/>
      <c r="IRK180" s="50"/>
      <c r="IRL180" s="50"/>
      <c r="IRM180" s="50"/>
      <c r="IRN180" s="50"/>
      <c r="IRO180" s="50"/>
      <c r="IRP180" s="50"/>
      <c r="IRQ180" s="50"/>
      <c r="IRR180" s="50"/>
      <c r="IRS180" s="50"/>
      <c r="IRT180" s="50"/>
      <c r="IRU180" s="50"/>
      <c r="IRV180" s="50"/>
      <c r="IRW180" s="50"/>
      <c r="IRX180" s="50"/>
      <c r="IRY180" s="50"/>
      <c r="IRZ180" s="50"/>
      <c r="ISA180" s="50"/>
      <c r="ISB180" s="50"/>
      <c r="ISC180" s="50"/>
      <c r="ISD180" s="50"/>
      <c r="ISE180" s="50"/>
      <c r="ISF180" s="50"/>
      <c r="ISG180" s="50"/>
      <c r="ISH180" s="50"/>
      <c r="ISI180" s="50"/>
      <c r="ISJ180" s="50"/>
      <c r="ISK180" s="50"/>
      <c r="ISL180" s="50"/>
      <c r="ISM180" s="50"/>
      <c r="ISN180" s="50"/>
      <c r="ISO180" s="50"/>
      <c r="ISP180" s="50"/>
      <c r="ISQ180" s="50"/>
      <c r="ISR180" s="50"/>
      <c r="ISS180" s="50"/>
      <c r="IST180" s="50"/>
      <c r="ISU180" s="50"/>
      <c r="ISV180" s="50"/>
      <c r="ISW180" s="50"/>
      <c r="ISX180" s="50"/>
      <c r="ISY180" s="50"/>
      <c r="ISZ180" s="50"/>
      <c r="ITA180" s="50"/>
      <c r="ITB180" s="50"/>
      <c r="ITC180" s="50"/>
      <c r="ITD180" s="50"/>
      <c r="ITE180" s="50"/>
      <c r="ITF180" s="50"/>
      <c r="ITG180" s="50"/>
      <c r="ITH180" s="50"/>
      <c r="ITI180" s="50"/>
      <c r="ITJ180" s="50"/>
      <c r="ITK180" s="50"/>
      <c r="ITL180" s="50"/>
      <c r="ITM180" s="50"/>
      <c r="ITN180" s="50"/>
      <c r="ITO180" s="50"/>
      <c r="ITP180" s="50"/>
      <c r="ITQ180" s="50"/>
      <c r="ITR180" s="50"/>
      <c r="ITS180" s="50"/>
      <c r="ITT180" s="50"/>
      <c r="ITU180" s="50"/>
      <c r="ITV180" s="50"/>
      <c r="ITW180" s="50"/>
      <c r="ITX180" s="50"/>
      <c r="ITY180" s="50"/>
      <c r="ITZ180" s="50"/>
      <c r="IUA180" s="50"/>
      <c r="IUB180" s="50"/>
      <c r="IUC180" s="50"/>
      <c r="IUD180" s="50"/>
      <c r="IUE180" s="50"/>
      <c r="IUF180" s="50"/>
      <c r="IUG180" s="50"/>
      <c r="IUH180" s="50"/>
      <c r="IUI180" s="50"/>
      <c r="IUJ180" s="50"/>
      <c r="IUK180" s="50"/>
      <c r="IUL180" s="50"/>
      <c r="IUM180" s="50"/>
      <c r="IUN180" s="50"/>
      <c r="IUO180" s="50"/>
      <c r="IUP180" s="50"/>
      <c r="IUQ180" s="50"/>
      <c r="IUR180" s="50"/>
      <c r="IUS180" s="50"/>
      <c r="IUT180" s="50"/>
      <c r="IUU180" s="50"/>
      <c r="IUV180" s="50"/>
      <c r="IUW180" s="50"/>
      <c r="IUX180" s="50"/>
      <c r="IUY180" s="50"/>
      <c r="IUZ180" s="50"/>
      <c r="IVB180" s="50"/>
      <c r="IVD180" s="50"/>
      <c r="IVE180" s="50"/>
      <c r="IVF180" s="50"/>
      <c r="IVG180" s="50"/>
      <c r="IVH180" s="50"/>
      <c r="IVI180" s="50"/>
      <c r="IVJ180" s="50"/>
      <c r="IVK180" s="50"/>
      <c r="IVP180" s="50"/>
      <c r="IVQ180" s="50"/>
      <c r="IVR180" s="50"/>
      <c r="IVS180" s="50"/>
      <c r="IVT180" s="50"/>
      <c r="IVU180" s="50"/>
      <c r="IVV180" s="50"/>
      <c r="IVW180" s="50"/>
      <c r="IVX180" s="50"/>
      <c r="IVY180" s="50"/>
      <c r="IVZ180" s="50"/>
      <c r="IWA180" s="50"/>
      <c r="IWB180" s="50"/>
      <c r="IWC180" s="50"/>
      <c r="IWD180" s="50"/>
      <c r="IWE180" s="50"/>
      <c r="IWF180" s="50"/>
      <c r="IWG180" s="50"/>
      <c r="IWH180" s="50"/>
      <c r="IWI180" s="50"/>
      <c r="IWJ180" s="50"/>
      <c r="IWK180" s="50"/>
      <c r="IWL180" s="50"/>
      <c r="IWM180" s="50"/>
      <c r="IWN180" s="50"/>
      <c r="IWO180" s="50"/>
      <c r="IWP180" s="50"/>
      <c r="IWQ180" s="50"/>
      <c r="IWR180" s="50"/>
      <c r="IWS180" s="50"/>
      <c r="IWT180" s="50"/>
      <c r="IWU180" s="50"/>
      <c r="IWV180" s="50"/>
      <c r="IWW180" s="50"/>
      <c r="IWX180" s="50"/>
      <c r="IWY180" s="50"/>
      <c r="IWZ180" s="50"/>
      <c r="IXA180" s="50"/>
      <c r="IXB180" s="50"/>
      <c r="IXC180" s="50"/>
      <c r="IXD180" s="50"/>
      <c r="IXE180" s="50"/>
      <c r="IXF180" s="50"/>
      <c r="IXG180" s="50"/>
      <c r="IXH180" s="50"/>
      <c r="IXI180" s="50"/>
      <c r="IXJ180" s="50"/>
      <c r="IXK180" s="50"/>
      <c r="IXL180" s="50"/>
      <c r="IXM180" s="50"/>
      <c r="IXN180" s="50"/>
      <c r="IXO180" s="50"/>
      <c r="IXP180" s="50"/>
      <c r="IXQ180" s="50"/>
      <c r="IXR180" s="50"/>
      <c r="IXS180" s="50"/>
      <c r="IXT180" s="50"/>
      <c r="IXU180" s="50"/>
      <c r="IXV180" s="50"/>
      <c r="IXW180" s="50"/>
      <c r="IXX180" s="50"/>
      <c r="IXY180" s="50"/>
      <c r="IXZ180" s="50"/>
      <c r="IYA180" s="50"/>
      <c r="IYB180" s="50"/>
      <c r="IYC180" s="50"/>
      <c r="IYD180" s="50"/>
      <c r="IYE180" s="50"/>
      <c r="IYF180" s="50"/>
      <c r="IYG180" s="50"/>
      <c r="IYH180" s="50"/>
      <c r="IYI180" s="50"/>
      <c r="IYJ180" s="50"/>
      <c r="IYK180" s="50"/>
      <c r="IYL180" s="50"/>
      <c r="IYM180" s="50"/>
      <c r="IYN180" s="50"/>
      <c r="IYO180" s="50"/>
      <c r="IYP180" s="50"/>
      <c r="IYQ180" s="50"/>
      <c r="IYR180" s="50"/>
      <c r="IYS180" s="50"/>
      <c r="IYT180" s="50"/>
      <c r="IYU180" s="50"/>
      <c r="IYV180" s="50"/>
      <c r="IYW180" s="50"/>
      <c r="IYX180" s="50"/>
      <c r="IYY180" s="50"/>
      <c r="IYZ180" s="50"/>
      <c r="IZA180" s="50"/>
      <c r="IZB180" s="50"/>
      <c r="IZC180" s="50"/>
      <c r="IZD180" s="50"/>
      <c r="IZE180" s="50"/>
      <c r="IZF180" s="50"/>
      <c r="IZG180" s="50"/>
      <c r="IZH180" s="50"/>
      <c r="IZI180" s="50"/>
      <c r="IZJ180" s="50"/>
      <c r="IZK180" s="50"/>
      <c r="IZL180" s="50"/>
      <c r="IZM180" s="50"/>
      <c r="IZN180" s="50"/>
      <c r="IZO180" s="50"/>
      <c r="IZP180" s="50"/>
      <c r="IZQ180" s="50"/>
      <c r="IZR180" s="50"/>
      <c r="IZS180" s="50"/>
      <c r="IZT180" s="50"/>
      <c r="IZU180" s="50"/>
      <c r="IZV180" s="50"/>
      <c r="IZW180" s="50"/>
      <c r="IZX180" s="50"/>
      <c r="IZY180" s="50"/>
      <c r="IZZ180" s="50"/>
      <c r="JAA180" s="50"/>
      <c r="JAB180" s="50"/>
      <c r="JAC180" s="50"/>
      <c r="JAD180" s="50"/>
      <c r="JAE180" s="50"/>
      <c r="JAF180" s="50"/>
      <c r="JAG180" s="50"/>
      <c r="JAH180" s="50"/>
      <c r="JAI180" s="50"/>
      <c r="JAJ180" s="50"/>
      <c r="JAK180" s="50"/>
      <c r="JAL180" s="50"/>
      <c r="JAM180" s="50"/>
      <c r="JAN180" s="50"/>
      <c r="JAO180" s="50"/>
      <c r="JAP180" s="50"/>
      <c r="JAQ180" s="50"/>
      <c r="JAR180" s="50"/>
      <c r="JAS180" s="50"/>
      <c r="JAT180" s="50"/>
      <c r="JAU180" s="50"/>
      <c r="JAV180" s="50"/>
      <c r="JAW180" s="50"/>
      <c r="JAX180" s="50"/>
      <c r="JAY180" s="50"/>
      <c r="JAZ180" s="50"/>
      <c r="JBA180" s="50"/>
      <c r="JBB180" s="50"/>
      <c r="JBC180" s="50"/>
      <c r="JBD180" s="50"/>
      <c r="JBE180" s="50"/>
      <c r="JBF180" s="50"/>
      <c r="JBG180" s="50"/>
      <c r="JBH180" s="50"/>
      <c r="JBI180" s="50"/>
      <c r="JBJ180" s="50"/>
      <c r="JBK180" s="50"/>
      <c r="JBL180" s="50"/>
      <c r="JBM180" s="50"/>
      <c r="JBN180" s="50"/>
      <c r="JBO180" s="50"/>
      <c r="JBP180" s="50"/>
      <c r="JBQ180" s="50"/>
      <c r="JBR180" s="50"/>
      <c r="JBS180" s="50"/>
      <c r="JBT180" s="50"/>
      <c r="JBU180" s="50"/>
      <c r="JBV180" s="50"/>
      <c r="JBW180" s="50"/>
      <c r="JBX180" s="50"/>
      <c r="JBY180" s="50"/>
      <c r="JBZ180" s="50"/>
      <c r="JCA180" s="50"/>
      <c r="JCB180" s="50"/>
      <c r="JCC180" s="50"/>
      <c r="JCD180" s="50"/>
      <c r="JCE180" s="50"/>
      <c r="JCF180" s="50"/>
      <c r="JCG180" s="50"/>
      <c r="JCH180" s="50"/>
      <c r="JCI180" s="50"/>
      <c r="JCJ180" s="50"/>
      <c r="JCK180" s="50"/>
      <c r="JCL180" s="50"/>
      <c r="JCM180" s="50"/>
      <c r="JCN180" s="50"/>
      <c r="JCO180" s="50"/>
      <c r="JCP180" s="50"/>
      <c r="JCQ180" s="50"/>
      <c r="JCR180" s="50"/>
      <c r="JCS180" s="50"/>
      <c r="JCT180" s="50"/>
      <c r="JCU180" s="50"/>
      <c r="JCV180" s="50"/>
      <c r="JCW180" s="50"/>
      <c r="JCX180" s="50"/>
      <c r="JCY180" s="50"/>
      <c r="JCZ180" s="50"/>
      <c r="JDA180" s="50"/>
      <c r="JDB180" s="50"/>
      <c r="JDC180" s="50"/>
      <c r="JDD180" s="50"/>
      <c r="JDE180" s="50"/>
      <c r="JDF180" s="50"/>
      <c r="JDG180" s="50"/>
      <c r="JDH180" s="50"/>
      <c r="JDI180" s="50"/>
      <c r="JDJ180" s="50"/>
      <c r="JDK180" s="50"/>
      <c r="JDL180" s="50"/>
      <c r="JDM180" s="50"/>
      <c r="JDN180" s="50"/>
      <c r="JDO180" s="50"/>
      <c r="JDP180" s="50"/>
      <c r="JDQ180" s="50"/>
      <c r="JDR180" s="50"/>
      <c r="JDS180" s="50"/>
      <c r="JDT180" s="50"/>
      <c r="JDU180" s="50"/>
      <c r="JDV180" s="50"/>
      <c r="JDW180" s="50"/>
      <c r="JDX180" s="50"/>
      <c r="JDY180" s="50"/>
      <c r="JDZ180" s="50"/>
      <c r="JEA180" s="50"/>
      <c r="JEB180" s="50"/>
      <c r="JEC180" s="50"/>
      <c r="JED180" s="50"/>
      <c r="JEE180" s="50"/>
      <c r="JEF180" s="50"/>
      <c r="JEG180" s="50"/>
      <c r="JEH180" s="50"/>
      <c r="JEI180" s="50"/>
      <c r="JEJ180" s="50"/>
      <c r="JEK180" s="50"/>
      <c r="JEL180" s="50"/>
      <c r="JEM180" s="50"/>
      <c r="JEN180" s="50"/>
      <c r="JEO180" s="50"/>
      <c r="JEP180" s="50"/>
      <c r="JEQ180" s="50"/>
      <c r="JER180" s="50"/>
      <c r="JES180" s="50"/>
      <c r="JET180" s="50"/>
      <c r="JEU180" s="50"/>
      <c r="JEV180" s="50"/>
      <c r="JEX180" s="50"/>
      <c r="JEZ180" s="50"/>
      <c r="JFA180" s="50"/>
      <c r="JFB180" s="50"/>
      <c r="JFC180" s="50"/>
      <c r="JFD180" s="50"/>
      <c r="JFE180" s="50"/>
      <c r="JFF180" s="50"/>
      <c r="JFG180" s="50"/>
      <c r="JFL180" s="50"/>
      <c r="JFM180" s="50"/>
      <c r="JFN180" s="50"/>
      <c r="JFO180" s="50"/>
      <c r="JFP180" s="50"/>
      <c r="JFQ180" s="50"/>
      <c r="JFR180" s="50"/>
      <c r="JFS180" s="50"/>
      <c r="JFT180" s="50"/>
      <c r="JFU180" s="50"/>
      <c r="JFV180" s="50"/>
      <c r="JFW180" s="50"/>
      <c r="JFX180" s="50"/>
      <c r="JFY180" s="50"/>
      <c r="JFZ180" s="50"/>
      <c r="JGA180" s="50"/>
      <c r="JGB180" s="50"/>
      <c r="JGC180" s="50"/>
      <c r="JGD180" s="50"/>
      <c r="JGE180" s="50"/>
      <c r="JGF180" s="50"/>
      <c r="JGG180" s="50"/>
      <c r="JGH180" s="50"/>
      <c r="JGI180" s="50"/>
      <c r="JGJ180" s="50"/>
      <c r="JGK180" s="50"/>
      <c r="JGL180" s="50"/>
      <c r="JGM180" s="50"/>
      <c r="JGN180" s="50"/>
      <c r="JGO180" s="50"/>
      <c r="JGP180" s="50"/>
      <c r="JGQ180" s="50"/>
      <c r="JGR180" s="50"/>
      <c r="JGS180" s="50"/>
      <c r="JGT180" s="50"/>
      <c r="JGU180" s="50"/>
      <c r="JGV180" s="50"/>
      <c r="JGW180" s="50"/>
      <c r="JGX180" s="50"/>
      <c r="JGY180" s="50"/>
      <c r="JGZ180" s="50"/>
      <c r="JHA180" s="50"/>
      <c r="JHB180" s="50"/>
      <c r="JHC180" s="50"/>
      <c r="JHD180" s="50"/>
      <c r="JHE180" s="50"/>
      <c r="JHF180" s="50"/>
      <c r="JHG180" s="50"/>
      <c r="JHH180" s="50"/>
      <c r="JHI180" s="50"/>
      <c r="JHJ180" s="50"/>
      <c r="JHK180" s="50"/>
      <c r="JHL180" s="50"/>
      <c r="JHM180" s="50"/>
      <c r="JHN180" s="50"/>
      <c r="JHO180" s="50"/>
      <c r="JHP180" s="50"/>
      <c r="JHQ180" s="50"/>
      <c r="JHR180" s="50"/>
      <c r="JHS180" s="50"/>
      <c r="JHT180" s="50"/>
      <c r="JHU180" s="50"/>
      <c r="JHV180" s="50"/>
      <c r="JHW180" s="50"/>
      <c r="JHX180" s="50"/>
      <c r="JHY180" s="50"/>
      <c r="JHZ180" s="50"/>
      <c r="JIA180" s="50"/>
      <c r="JIB180" s="50"/>
      <c r="JIC180" s="50"/>
      <c r="JID180" s="50"/>
      <c r="JIE180" s="50"/>
      <c r="JIF180" s="50"/>
      <c r="JIG180" s="50"/>
      <c r="JIH180" s="50"/>
      <c r="JII180" s="50"/>
      <c r="JIJ180" s="50"/>
      <c r="JIK180" s="50"/>
      <c r="JIL180" s="50"/>
      <c r="JIM180" s="50"/>
      <c r="JIN180" s="50"/>
      <c r="JIO180" s="50"/>
      <c r="JIP180" s="50"/>
      <c r="JIQ180" s="50"/>
      <c r="JIR180" s="50"/>
      <c r="JIS180" s="50"/>
      <c r="JIT180" s="50"/>
      <c r="JIU180" s="50"/>
      <c r="JIV180" s="50"/>
      <c r="JIW180" s="50"/>
      <c r="JIX180" s="50"/>
      <c r="JIY180" s="50"/>
      <c r="JIZ180" s="50"/>
      <c r="JJA180" s="50"/>
      <c r="JJB180" s="50"/>
      <c r="JJC180" s="50"/>
      <c r="JJD180" s="50"/>
      <c r="JJE180" s="50"/>
      <c r="JJF180" s="50"/>
      <c r="JJG180" s="50"/>
      <c r="JJH180" s="50"/>
      <c r="JJI180" s="50"/>
      <c r="JJJ180" s="50"/>
      <c r="JJK180" s="50"/>
      <c r="JJL180" s="50"/>
      <c r="JJM180" s="50"/>
      <c r="JJN180" s="50"/>
      <c r="JJO180" s="50"/>
      <c r="JJP180" s="50"/>
      <c r="JJQ180" s="50"/>
      <c r="JJR180" s="50"/>
      <c r="JJS180" s="50"/>
      <c r="JJT180" s="50"/>
      <c r="JJU180" s="50"/>
      <c r="JJV180" s="50"/>
      <c r="JJW180" s="50"/>
      <c r="JJX180" s="50"/>
      <c r="JJY180" s="50"/>
      <c r="JJZ180" s="50"/>
      <c r="JKA180" s="50"/>
      <c r="JKB180" s="50"/>
      <c r="JKC180" s="50"/>
      <c r="JKD180" s="50"/>
      <c r="JKE180" s="50"/>
      <c r="JKF180" s="50"/>
      <c r="JKG180" s="50"/>
      <c r="JKH180" s="50"/>
      <c r="JKI180" s="50"/>
      <c r="JKJ180" s="50"/>
      <c r="JKK180" s="50"/>
      <c r="JKL180" s="50"/>
      <c r="JKM180" s="50"/>
      <c r="JKN180" s="50"/>
      <c r="JKO180" s="50"/>
      <c r="JKP180" s="50"/>
      <c r="JKQ180" s="50"/>
      <c r="JKR180" s="50"/>
      <c r="JKS180" s="50"/>
      <c r="JKT180" s="50"/>
      <c r="JKU180" s="50"/>
      <c r="JKV180" s="50"/>
      <c r="JKW180" s="50"/>
      <c r="JKX180" s="50"/>
      <c r="JKY180" s="50"/>
      <c r="JKZ180" s="50"/>
      <c r="JLA180" s="50"/>
      <c r="JLB180" s="50"/>
      <c r="JLC180" s="50"/>
      <c r="JLD180" s="50"/>
      <c r="JLE180" s="50"/>
      <c r="JLF180" s="50"/>
      <c r="JLG180" s="50"/>
      <c r="JLH180" s="50"/>
      <c r="JLI180" s="50"/>
      <c r="JLJ180" s="50"/>
      <c r="JLK180" s="50"/>
      <c r="JLL180" s="50"/>
      <c r="JLM180" s="50"/>
      <c r="JLN180" s="50"/>
      <c r="JLO180" s="50"/>
      <c r="JLP180" s="50"/>
      <c r="JLQ180" s="50"/>
      <c r="JLR180" s="50"/>
      <c r="JLS180" s="50"/>
      <c r="JLT180" s="50"/>
      <c r="JLU180" s="50"/>
      <c r="JLV180" s="50"/>
      <c r="JLW180" s="50"/>
      <c r="JLX180" s="50"/>
      <c r="JLY180" s="50"/>
      <c r="JLZ180" s="50"/>
      <c r="JMA180" s="50"/>
      <c r="JMB180" s="50"/>
      <c r="JMC180" s="50"/>
      <c r="JMD180" s="50"/>
      <c r="JME180" s="50"/>
      <c r="JMF180" s="50"/>
      <c r="JMG180" s="50"/>
      <c r="JMH180" s="50"/>
      <c r="JMI180" s="50"/>
      <c r="JMJ180" s="50"/>
      <c r="JMK180" s="50"/>
      <c r="JML180" s="50"/>
      <c r="JMM180" s="50"/>
      <c r="JMN180" s="50"/>
      <c r="JMO180" s="50"/>
      <c r="JMP180" s="50"/>
      <c r="JMQ180" s="50"/>
      <c r="JMR180" s="50"/>
      <c r="JMS180" s="50"/>
      <c r="JMT180" s="50"/>
      <c r="JMU180" s="50"/>
      <c r="JMV180" s="50"/>
      <c r="JMW180" s="50"/>
      <c r="JMX180" s="50"/>
      <c r="JMY180" s="50"/>
      <c r="JMZ180" s="50"/>
      <c r="JNA180" s="50"/>
      <c r="JNB180" s="50"/>
      <c r="JNC180" s="50"/>
      <c r="JND180" s="50"/>
      <c r="JNE180" s="50"/>
      <c r="JNF180" s="50"/>
      <c r="JNG180" s="50"/>
      <c r="JNH180" s="50"/>
      <c r="JNI180" s="50"/>
      <c r="JNJ180" s="50"/>
      <c r="JNK180" s="50"/>
      <c r="JNL180" s="50"/>
      <c r="JNM180" s="50"/>
      <c r="JNN180" s="50"/>
      <c r="JNO180" s="50"/>
      <c r="JNP180" s="50"/>
      <c r="JNQ180" s="50"/>
      <c r="JNR180" s="50"/>
      <c r="JNS180" s="50"/>
      <c r="JNT180" s="50"/>
      <c r="JNU180" s="50"/>
      <c r="JNV180" s="50"/>
      <c r="JNW180" s="50"/>
      <c r="JNX180" s="50"/>
      <c r="JNY180" s="50"/>
      <c r="JNZ180" s="50"/>
      <c r="JOA180" s="50"/>
      <c r="JOB180" s="50"/>
      <c r="JOC180" s="50"/>
      <c r="JOD180" s="50"/>
      <c r="JOE180" s="50"/>
      <c r="JOF180" s="50"/>
      <c r="JOG180" s="50"/>
      <c r="JOH180" s="50"/>
      <c r="JOI180" s="50"/>
      <c r="JOJ180" s="50"/>
      <c r="JOK180" s="50"/>
      <c r="JOL180" s="50"/>
      <c r="JOM180" s="50"/>
      <c r="JON180" s="50"/>
      <c r="JOO180" s="50"/>
      <c r="JOP180" s="50"/>
      <c r="JOQ180" s="50"/>
      <c r="JOR180" s="50"/>
      <c r="JOT180" s="50"/>
      <c r="JOV180" s="50"/>
      <c r="JOW180" s="50"/>
      <c r="JOX180" s="50"/>
      <c r="JOY180" s="50"/>
      <c r="JOZ180" s="50"/>
      <c r="JPA180" s="50"/>
      <c r="JPB180" s="50"/>
      <c r="JPC180" s="50"/>
      <c r="JPH180" s="50"/>
      <c r="JPI180" s="50"/>
      <c r="JPJ180" s="50"/>
      <c r="JPK180" s="50"/>
      <c r="JPL180" s="50"/>
      <c r="JPM180" s="50"/>
      <c r="JPN180" s="50"/>
      <c r="JPO180" s="50"/>
      <c r="JPP180" s="50"/>
      <c r="JPQ180" s="50"/>
      <c r="JPR180" s="50"/>
      <c r="JPS180" s="50"/>
      <c r="JPT180" s="50"/>
      <c r="JPU180" s="50"/>
      <c r="JPV180" s="50"/>
      <c r="JPW180" s="50"/>
      <c r="JPX180" s="50"/>
      <c r="JPY180" s="50"/>
      <c r="JPZ180" s="50"/>
      <c r="JQA180" s="50"/>
      <c r="JQB180" s="50"/>
      <c r="JQC180" s="50"/>
      <c r="JQD180" s="50"/>
      <c r="JQE180" s="50"/>
      <c r="JQF180" s="50"/>
      <c r="JQG180" s="50"/>
      <c r="JQH180" s="50"/>
      <c r="JQI180" s="50"/>
      <c r="JQJ180" s="50"/>
      <c r="JQK180" s="50"/>
      <c r="JQL180" s="50"/>
      <c r="JQM180" s="50"/>
      <c r="JQN180" s="50"/>
      <c r="JQO180" s="50"/>
      <c r="JQP180" s="50"/>
      <c r="JQQ180" s="50"/>
      <c r="JQR180" s="50"/>
      <c r="JQS180" s="50"/>
      <c r="JQT180" s="50"/>
      <c r="JQU180" s="50"/>
      <c r="JQV180" s="50"/>
      <c r="JQW180" s="50"/>
      <c r="JQX180" s="50"/>
      <c r="JQY180" s="50"/>
      <c r="JQZ180" s="50"/>
      <c r="JRA180" s="50"/>
      <c r="JRB180" s="50"/>
      <c r="JRC180" s="50"/>
      <c r="JRD180" s="50"/>
      <c r="JRE180" s="50"/>
      <c r="JRF180" s="50"/>
      <c r="JRG180" s="50"/>
      <c r="JRH180" s="50"/>
      <c r="JRI180" s="50"/>
      <c r="JRJ180" s="50"/>
      <c r="JRK180" s="50"/>
      <c r="JRL180" s="50"/>
      <c r="JRM180" s="50"/>
      <c r="JRN180" s="50"/>
      <c r="JRO180" s="50"/>
      <c r="JRP180" s="50"/>
      <c r="JRQ180" s="50"/>
      <c r="JRR180" s="50"/>
      <c r="JRS180" s="50"/>
      <c r="JRT180" s="50"/>
      <c r="JRU180" s="50"/>
      <c r="JRV180" s="50"/>
      <c r="JRW180" s="50"/>
      <c r="JRX180" s="50"/>
      <c r="JRY180" s="50"/>
      <c r="JRZ180" s="50"/>
      <c r="JSA180" s="50"/>
      <c r="JSB180" s="50"/>
      <c r="JSC180" s="50"/>
      <c r="JSD180" s="50"/>
      <c r="JSE180" s="50"/>
      <c r="JSF180" s="50"/>
      <c r="JSG180" s="50"/>
      <c r="JSH180" s="50"/>
      <c r="JSI180" s="50"/>
      <c r="JSJ180" s="50"/>
      <c r="JSK180" s="50"/>
      <c r="JSL180" s="50"/>
      <c r="JSM180" s="50"/>
      <c r="JSN180" s="50"/>
      <c r="JSO180" s="50"/>
      <c r="JSP180" s="50"/>
      <c r="JSQ180" s="50"/>
      <c r="JSR180" s="50"/>
      <c r="JSS180" s="50"/>
      <c r="JST180" s="50"/>
      <c r="JSU180" s="50"/>
      <c r="JSV180" s="50"/>
      <c r="JSW180" s="50"/>
      <c r="JSX180" s="50"/>
      <c r="JSY180" s="50"/>
      <c r="JSZ180" s="50"/>
      <c r="JTA180" s="50"/>
      <c r="JTB180" s="50"/>
      <c r="JTC180" s="50"/>
      <c r="JTD180" s="50"/>
      <c r="JTE180" s="50"/>
      <c r="JTF180" s="50"/>
      <c r="JTG180" s="50"/>
      <c r="JTH180" s="50"/>
      <c r="JTI180" s="50"/>
      <c r="JTJ180" s="50"/>
      <c r="JTK180" s="50"/>
      <c r="JTL180" s="50"/>
      <c r="JTM180" s="50"/>
      <c r="JTN180" s="50"/>
      <c r="JTO180" s="50"/>
      <c r="JTP180" s="50"/>
      <c r="JTQ180" s="50"/>
      <c r="JTR180" s="50"/>
      <c r="JTS180" s="50"/>
      <c r="JTT180" s="50"/>
      <c r="JTU180" s="50"/>
      <c r="JTV180" s="50"/>
      <c r="JTW180" s="50"/>
      <c r="JTX180" s="50"/>
      <c r="JTY180" s="50"/>
      <c r="JTZ180" s="50"/>
      <c r="JUA180" s="50"/>
      <c r="JUB180" s="50"/>
      <c r="JUC180" s="50"/>
      <c r="JUD180" s="50"/>
      <c r="JUE180" s="50"/>
      <c r="JUF180" s="50"/>
      <c r="JUG180" s="50"/>
      <c r="JUH180" s="50"/>
      <c r="JUI180" s="50"/>
      <c r="JUJ180" s="50"/>
      <c r="JUK180" s="50"/>
      <c r="JUL180" s="50"/>
      <c r="JUM180" s="50"/>
      <c r="JUN180" s="50"/>
      <c r="JUO180" s="50"/>
      <c r="JUP180" s="50"/>
      <c r="JUQ180" s="50"/>
      <c r="JUR180" s="50"/>
      <c r="JUS180" s="50"/>
      <c r="JUT180" s="50"/>
      <c r="JUU180" s="50"/>
      <c r="JUV180" s="50"/>
      <c r="JUW180" s="50"/>
      <c r="JUX180" s="50"/>
      <c r="JUY180" s="50"/>
      <c r="JUZ180" s="50"/>
      <c r="JVA180" s="50"/>
      <c r="JVB180" s="50"/>
      <c r="JVC180" s="50"/>
      <c r="JVD180" s="50"/>
      <c r="JVE180" s="50"/>
      <c r="JVF180" s="50"/>
      <c r="JVG180" s="50"/>
      <c r="JVH180" s="50"/>
      <c r="JVI180" s="50"/>
      <c r="JVJ180" s="50"/>
      <c r="JVK180" s="50"/>
      <c r="JVL180" s="50"/>
      <c r="JVM180" s="50"/>
      <c r="JVN180" s="50"/>
      <c r="JVO180" s="50"/>
      <c r="JVP180" s="50"/>
      <c r="JVQ180" s="50"/>
      <c r="JVR180" s="50"/>
      <c r="JVS180" s="50"/>
      <c r="JVT180" s="50"/>
      <c r="JVU180" s="50"/>
      <c r="JVV180" s="50"/>
      <c r="JVW180" s="50"/>
      <c r="JVX180" s="50"/>
      <c r="JVY180" s="50"/>
      <c r="JVZ180" s="50"/>
      <c r="JWA180" s="50"/>
      <c r="JWB180" s="50"/>
      <c r="JWC180" s="50"/>
      <c r="JWD180" s="50"/>
      <c r="JWE180" s="50"/>
      <c r="JWF180" s="50"/>
      <c r="JWG180" s="50"/>
      <c r="JWH180" s="50"/>
      <c r="JWI180" s="50"/>
      <c r="JWJ180" s="50"/>
      <c r="JWK180" s="50"/>
      <c r="JWL180" s="50"/>
      <c r="JWM180" s="50"/>
      <c r="JWN180" s="50"/>
      <c r="JWO180" s="50"/>
      <c r="JWP180" s="50"/>
      <c r="JWQ180" s="50"/>
      <c r="JWR180" s="50"/>
      <c r="JWS180" s="50"/>
      <c r="JWT180" s="50"/>
      <c r="JWU180" s="50"/>
      <c r="JWV180" s="50"/>
      <c r="JWW180" s="50"/>
      <c r="JWX180" s="50"/>
      <c r="JWY180" s="50"/>
      <c r="JWZ180" s="50"/>
      <c r="JXA180" s="50"/>
      <c r="JXB180" s="50"/>
      <c r="JXC180" s="50"/>
      <c r="JXD180" s="50"/>
      <c r="JXE180" s="50"/>
      <c r="JXF180" s="50"/>
      <c r="JXG180" s="50"/>
      <c r="JXH180" s="50"/>
      <c r="JXI180" s="50"/>
      <c r="JXJ180" s="50"/>
      <c r="JXK180" s="50"/>
      <c r="JXL180" s="50"/>
      <c r="JXM180" s="50"/>
      <c r="JXN180" s="50"/>
      <c r="JXO180" s="50"/>
      <c r="JXP180" s="50"/>
      <c r="JXQ180" s="50"/>
      <c r="JXR180" s="50"/>
      <c r="JXS180" s="50"/>
      <c r="JXT180" s="50"/>
      <c r="JXU180" s="50"/>
      <c r="JXV180" s="50"/>
      <c r="JXW180" s="50"/>
      <c r="JXX180" s="50"/>
      <c r="JXY180" s="50"/>
      <c r="JXZ180" s="50"/>
      <c r="JYA180" s="50"/>
      <c r="JYB180" s="50"/>
      <c r="JYC180" s="50"/>
      <c r="JYD180" s="50"/>
      <c r="JYE180" s="50"/>
      <c r="JYF180" s="50"/>
      <c r="JYG180" s="50"/>
      <c r="JYH180" s="50"/>
      <c r="JYI180" s="50"/>
      <c r="JYJ180" s="50"/>
      <c r="JYK180" s="50"/>
      <c r="JYL180" s="50"/>
      <c r="JYM180" s="50"/>
      <c r="JYN180" s="50"/>
      <c r="JYP180" s="50"/>
      <c r="JYR180" s="50"/>
      <c r="JYS180" s="50"/>
      <c r="JYT180" s="50"/>
      <c r="JYU180" s="50"/>
      <c r="JYV180" s="50"/>
      <c r="JYW180" s="50"/>
      <c r="JYX180" s="50"/>
      <c r="JYY180" s="50"/>
      <c r="JZD180" s="50"/>
      <c r="JZE180" s="50"/>
      <c r="JZF180" s="50"/>
      <c r="JZG180" s="50"/>
      <c r="JZH180" s="50"/>
      <c r="JZI180" s="50"/>
      <c r="JZJ180" s="50"/>
      <c r="JZK180" s="50"/>
      <c r="JZL180" s="50"/>
      <c r="JZM180" s="50"/>
      <c r="JZN180" s="50"/>
      <c r="JZO180" s="50"/>
      <c r="JZP180" s="50"/>
      <c r="JZQ180" s="50"/>
      <c r="JZR180" s="50"/>
      <c r="JZS180" s="50"/>
      <c r="JZT180" s="50"/>
      <c r="JZU180" s="50"/>
      <c r="JZV180" s="50"/>
      <c r="JZW180" s="50"/>
      <c r="JZX180" s="50"/>
      <c r="JZY180" s="50"/>
      <c r="JZZ180" s="50"/>
      <c r="KAA180" s="50"/>
      <c r="KAB180" s="50"/>
      <c r="KAC180" s="50"/>
      <c r="KAD180" s="50"/>
      <c r="KAE180" s="50"/>
      <c r="KAF180" s="50"/>
      <c r="KAG180" s="50"/>
      <c r="KAH180" s="50"/>
      <c r="KAI180" s="50"/>
      <c r="KAJ180" s="50"/>
      <c r="KAK180" s="50"/>
      <c r="KAL180" s="50"/>
      <c r="KAM180" s="50"/>
      <c r="KAN180" s="50"/>
      <c r="KAO180" s="50"/>
      <c r="KAP180" s="50"/>
      <c r="KAQ180" s="50"/>
      <c r="KAR180" s="50"/>
      <c r="KAS180" s="50"/>
      <c r="KAT180" s="50"/>
      <c r="KAU180" s="50"/>
      <c r="KAV180" s="50"/>
      <c r="KAW180" s="50"/>
      <c r="KAX180" s="50"/>
      <c r="KAY180" s="50"/>
      <c r="KAZ180" s="50"/>
      <c r="KBA180" s="50"/>
      <c r="KBB180" s="50"/>
      <c r="KBC180" s="50"/>
      <c r="KBD180" s="50"/>
      <c r="KBE180" s="50"/>
      <c r="KBF180" s="50"/>
      <c r="KBG180" s="50"/>
      <c r="KBH180" s="50"/>
      <c r="KBI180" s="50"/>
      <c r="KBJ180" s="50"/>
      <c r="KBK180" s="50"/>
      <c r="KBL180" s="50"/>
      <c r="KBM180" s="50"/>
      <c r="KBN180" s="50"/>
      <c r="KBO180" s="50"/>
      <c r="KBP180" s="50"/>
      <c r="KBQ180" s="50"/>
      <c r="KBR180" s="50"/>
      <c r="KBS180" s="50"/>
      <c r="KBT180" s="50"/>
      <c r="KBU180" s="50"/>
      <c r="KBV180" s="50"/>
      <c r="KBW180" s="50"/>
      <c r="KBX180" s="50"/>
      <c r="KBY180" s="50"/>
      <c r="KBZ180" s="50"/>
      <c r="KCA180" s="50"/>
      <c r="KCB180" s="50"/>
      <c r="KCC180" s="50"/>
      <c r="KCD180" s="50"/>
      <c r="KCE180" s="50"/>
      <c r="KCF180" s="50"/>
      <c r="KCG180" s="50"/>
      <c r="KCH180" s="50"/>
      <c r="KCI180" s="50"/>
      <c r="KCJ180" s="50"/>
      <c r="KCK180" s="50"/>
      <c r="KCL180" s="50"/>
      <c r="KCM180" s="50"/>
      <c r="KCN180" s="50"/>
      <c r="KCO180" s="50"/>
      <c r="KCP180" s="50"/>
      <c r="KCQ180" s="50"/>
      <c r="KCR180" s="50"/>
      <c r="KCS180" s="50"/>
      <c r="KCT180" s="50"/>
      <c r="KCU180" s="50"/>
      <c r="KCV180" s="50"/>
      <c r="KCW180" s="50"/>
      <c r="KCX180" s="50"/>
      <c r="KCY180" s="50"/>
      <c r="KCZ180" s="50"/>
      <c r="KDA180" s="50"/>
      <c r="KDB180" s="50"/>
      <c r="KDC180" s="50"/>
      <c r="KDD180" s="50"/>
      <c r="KDE180" s="50"/>
      <c r="KDF180" s="50"/>
      <c r="KDG180" s="50"/>
      <c r="KDH180" s="50"/>
      <c r="KDI180" s="50"/>
      <c r="KDJ180" s="50"/>
      <c r="KDK180" s="50"/>
      <c r="KDL180" s="50"/>
      <c r="KDM180" s="50"/>
      <c r="KDN180" s="50"/>
      <c r="KDO180" s="50"/>
      <c r="KDP180" s="50"/>
      <c r="KDQ180" s="50"/>
      <c r="KDR180" s="50"/>
      <c r="KDS180" s="50"/>
      <c r="KDT180" s="50"/>
      <c r="KDU180" s="50"/>
      <c r="KDV180" s="50"/>
      <c r="KDW180" s="50"/>
      <c r="KDX180" s="50"/>
      <c r="KDY180" s="50"/>
      <c r="KDZ180" s="50"/>
      <c r="KEA180" s="50"/>
      <c r="KEB180" s="50"/>
      <c r="KEC180" s="50"/>
      <c r="KED180" s="50"/>
      <c r="KEE180" s="50"/>
      <c r="KEF180" s="50"/>
      <c r="KEG180" s="50"/>
      <c r="KEH180" s="50"/>
      <c r="KEI180" s="50"/>
      <c r="KEJ180" s="50"/>
      <c r="KEK180" s="50"/>
      <c r="KEL180" s="50"/>
      <c r="KEM180" s="50"/>
      <c r="KEN180" s="50"/>
      <c r="KEO180" s="50"/>
      <c r="KEP180" s="50"/>
      <c r="KEQ180" s="50"/>
      <c r="KER180" s="50"/>
      <c r="KES180" s="50"/>
      <c r="KET180" s="50"/>
      <c r="KEU180" s="50"/>
      <c r="KEV180" s="50"/>
      <c r="KEW180" s="50"/>
      <c r="KEX180" s="50"/>
      <c r="KEY180" s="50"/>
      <c r="KEZ180" s="50"/>
      <c r="KFA180" s="50"/>
      <c r="KFB180" s="50"/>
      <c r="KFC180" s="50"/>
      <c r="KFD180" s="50"/>
      <c r="KFE180" s="50"/>
      <c r="KFF180" s="50"/>
      <c r="KFG180" s="50"/>
      <c r="KFH180" s="50"/>
      <c r="KFI180" s="50"/>
      <c r="KFJ180" s="50"/>
      <c r="KFK180" s="50"/>
      <c r="KFL180" s="50"/>
      <c r="KFM180" s="50"/>
      <c r="KFN180" s="50"/>
      <c r="KFO180" s="50"/>
      <c r="KFP180" s="50"/>
      <c r="KFQ180" s="50"/>
      <c r="KFR180" s="50"/>
      <c r="KFS180" s="50"/>
      <c r="KFT180" s="50"/>
      <c r="KFU180" s="50"/>
      <c r="KFV180" s="50"/>
      <c r="KFW180" s="50"/>
      <c r="KFX180" s="50"/>
      <c r="KFY180" s="50"/>
      <c r="KFZ180" s="50"/>
      <c r="KGA180" s="50"/>
      <c r="KGB180" s="50"/>
      <c r="KGC180" s="50"/>
      <c r="KGD180" s="50"/>
      <c r="KGE180" s="50"/>
      <c r="KGF180" s="50"/>
      <c r="KGG180" s="50"/>
      <c r="KGH180" s="50"/>
      <c r="KGI180" s="50"/>
      <c r="KGJ180" s="50"/>
      <c r="KGK180" s="50"/>
      <c r="KGL180" s="50"/>
      <c r="KGM180" s="50"/>
      <c r="KGN180" s="50"/>
      <c r="KGO180" s="50"/>
      <c r="KGP180" s="50"/>
      <c r="KGQ180" s="50"/>
      <c r="KGR180" s="50"/>
      <c r="KGS180" s="50"/>
      <c r="KGT180" s="50"/>
      <c r="KGU180" s="50"/>
      <c r="KGV180" s="50"/>
      <c r="KGW180" s="50"/>
      <c r="KGX180" s="50"/>
      <c r="KGY180" s="50"/>
      <c r="KGZ180" s="50"/>
      <c r="KHA180" s="50"/>
      <c r="KHB180" s="50"/>
      <c r="KHC180" s="50"/>
      <c r="KHD180" s="50"/>
      <c r="KHE180" s="50"/>
      <c r="KHF180" s="50"/>
      <c r="KHG180" s="50"/>
      <c r="KHH180" s="50"/>
      <c r="KHI180" s="50"/>
      <c r="KHJ180" s="50"/>
      <c r="KHK180" s="50"/>
      <c r="KHL180" s="50"/>
      <c r="KHM180" s="50"/>
      <c r="KHN180" s="50"/>
      <c r="KHO180" s="50"/>
      <c r="KHP180" s="50"/>
      <c r="KHQ180" s="50"/>
      <c r="KHR180" s="50"/>
      <c r="KHS180" s="50"/>
      <c r="KHT180" s="50"/>
      <c r="KHU180" s="50"/>
      <c r="KHV180" s="50"/>
      <c r="KHW180" s="50"/>
      <c r="KHX180" s="50"/>
      <c r="KHY180" s="50"/>
      <c r="KHZ180" s="50"/>
      <c r="KIA180" s="50"/>
      <c r="KIB180" s="50"/>
      <c r="KIC180" s="50"/>
      <c r="KID180" s="50"/>
      <c r="KIE180" s="50"/>
      <c r="KIF180" s="50"/>
      <c r="KIG180" s="50"/>
      <c r="KIH180" s="50"/>
      <c r="KII180" s="50"/>
      <c r="KIJ180" s="50"/>
      <c r="KIL180" s="50"/>
      <c r="KIN180" s="50"/>
      <c r="KIO180" s="50"/>
      <c r="KIP180" s="50"/>
      <c r="KIQ180" s="50"/>
      <c r="KIR180" s="50"/>
      <c r="KIS180" s="50"/>
      <c r="KIT180" s="50"/>
      <c r="KIU180" s="50"/>
      <c r="KIZ180" s="50"/>
      <c r="KJA180" s="50"/>
      <c r="KJB180" s="50"/>
      <c r="KJC180" s="50"/>
      <c r="KJD180" s="50"/>
      <c r="KJE180" s="50"/>
      <c r="KJF180" s="50"/>
      <c r="KJG180" s="50"/>
      <c r="KJH180" s="50"/>
      <c r="KJI180" s="50"/>
      <c r="KJJ180" s="50"/>
      <c r="KJK180" s="50"/>
      <c r="KJL180" s="50"/>
      <c r="KJM180" s="50"/>
      <c r="KJN180" s="50"/>
      <c r="KJO180" s="50"/>
      <c r="KJP180" s="50"/>
      <c r="KJQ180" s="50"/>
      <c r="KJR180" s="50"/>
      <c r="KJS180" s="50"/>
      <c r="KJT180" s="50"/>
      <c r="KJU180" s="50"/>
      <c r="KJV180" s="50"/>
      <c r="KJW180" s="50"/>
      <c r="KJX180" s="50"/>
      <c r="KJY180" s="50"/>
      <c r="KJZ180" s="50"/>
      <c r="KKA180" s="50"/>
      <c r="KKB180" s="50"/>
      <c r="KKC180" s="50"/>
      <c r="KKD180" s="50"/>
      <c r="KKE180" s="50"/>
      <c r="KKF180" s="50"/>
      <c r="KKG180" s="50"/>
      <c r="KKH180" s="50"/>
      <c r="KKI180" s="50"/>
      <c r="KKJ180" s="50"/>
      <c r="KKK180" s="50"/>
      <c r="KKL180" s="50"/>
      <c r="KKM180" s="50"/>
      <c r="KKN180" s="50"/>
      <c r="KKO180" s="50"/>
      <c r="KKP180" s="50"/>
      <c r="KKQ180" s="50"/>
      <c r="KKR180" s="50"/>
      <c r="KKS180" s="50"/>
      <c r="KKT180" s="50"/>
      <c r="KKU180" s="50"/>
      <c r="KKV180" s="50"/>
      <c r="KKW180" s="50"/>
      <c r="KKX180" s="50"/>
      <c r="KKY180" s="50"/>
      <c r="KKZ180" s="50"/>
      <c r="KLA180" s="50"/>
      <c r="KLB180" s="50"/>
      <c r="KLC180" s="50"/>
      <c r="KLD180" s="50"/>
      <c r="KLE180" s="50"/>
      <c r="KLF180" s="50"/>
      <c r="KLG180" s="50"/>
      <c r="KLH180" s="50"/>
      <c r="KLI180" s="50"/>
      <c r="KLJ180" s="50"/>
      <c r="KLK180" s="50"/>
      <c r="KLL180" s="50"/>
      <c r="KLM180" s="50"/>
      <c r="KLN180" s="50"/>
      <c r="KLO180" s="50"/>
      <c r="KLP180" s="50"/>
      <c r="KLQ180" s="50"/>
      <c r="KLR180" s="50"/>
      <c r="KLS180" s="50"/>
      <c r="KLT180" s="50"/>
      <c r="KLU180" s="50"/>
      <c r="KLV180" s="50"/>
      <c r="KLW180" s="50"/>
      <c r="KLX180" s="50"/>
      <c r="KLY180" s="50"/>
      <c r="KLZ180" s="50"/>
      <c r="KMA180" s="50"/>
      <c r="KMB180" s="50"/>
      <c r="KMC180" s="50"/>
      <c r="KMD180" s="50"/>
      <c r="KME180" s="50"/>
      <c r="KMF180" s="50"/>
      <c r="KMG180" s="50"/>
      <c r="KMH180" s="50"/>
      <c r="KMI180" s="50"/>
      <c r="KMJ180" s="50"/>
      <c r="KMK180" s="50"/>
      <c r="KML180" s="50"/>
      <c r="KMM180" s="50"/>
      <c r="KMN180" s="50"/>
      <c r="KMO180" s="50"/>
      <c r="KMP180" s="50"/>
      <c r="KMQ180" s="50"/>
      <c r="KMR180" s="50"/>
      <c r="KMS180" s="50"/>
      <c r="KMT180" s="50"/>
      <c r="KMU180" s="50"/>
      <c r="KMV180" s="50"/>
      <c r="KMW180" s="50"/>
      <c r="KMX180" s="50"/>
      <c r="KMY180" s="50"/>
      <c r="KMZ180" s="50"/>
      <c r="KNA180" s="50"/>
      <c r="KNB180" s="50"/>
      <c r="KNC180" s="50"/>
      <c r="KND180" s="50"/>
      <c r="KNE180" s="50"/>
      <c r="KNF180" s="50"/>
      <c r="KNG180" s="50"/>
      <c r="KNH180" s="50"/>
      <c r="KNI180" s="50"/>
      <c r="KNJ180" s="50"/>
      <c r="KNK180" s="50"/>
      <c r="KNL180" s="50"/>
      <c r="KNM180" s="50"/>
      <c r="KNN180" s="50"/>
      <c r="KNO180" s="50"/>
      <c r="KNP180" s="50"/>
      <c r="KNQ180" s="50"/>
      <c r="KNR180" s="50"/>
      <c r="KNS180" s="50"/>
      <c r="KNT180" s="50"/>
      <c r="KNU180" s="50"/>
      <c r="KNV180" s="50"/>
      <c r="KNW180" s="50"/>
      <c r="KNX180" s="50"/>
      <c r="KNY180" s="50"/>
      <c r="KNZ180" s="50"/>
      <c r="KOA180" s="50"/>
      <c r="KOB180" s="50"/>
      <c r="KOC180" s="50"/>
      <c r="KOD180" s="50"/>
      <c r="KOE180" s="50"/>
      <c r="KOF180" s="50"/>
      <c r="KOG180" s="50"/>
      <c r="KOH180" s="50"/>
      <c r="KOI180" s="50"/>
      <c r="KOJ180" s="50"/>
      <c r="KOK180" s="50"/>
      <c r="KOL180" s="50"/>
      <c r="KOM180" s="50"/>
      <c r="KON180" s="50"/>
      <c r="KOO180" s="50"/>
      <c r="KOP180" s="50"/>
      <c r="KOQ180" s="50"/>
      <c r="KOR180" s="50"/>
      <c r="KOS180" s="50"/>
      <c r="KOT180" s="50"/>
      <c r="KOU180" s="50"/>
      <c r="KOV180" s="50"/>
      <c r="KOW180" s="50"/>
      <c r="KOX180" s="50"/>
      <c r="KOY180" s="50"/>
      <c r="KOZ180" s="50"/>
      <c r="KPA180" s="50"/>
      <c r="KPB180" s="50"/>
      <c r="KPC180" s="50"/>
      <c r="KPD180" s="50"/>
      <c r="KPE180" s="50"/>
      <c r="KPF180" s="50"/>
      <c r="KPG180" s="50"/>
      <c r="KPH180" s="50"/>
      <c r="KPI180" s="50"/>
      <c r="KPJ180" s="50"/>
      <c r="KPK180" s="50"/>
      <c r="KPL180" s="50"/>
      <c r="KPM180" s="50"/>
      <c r="KPN180" s="50"/>
      <c r="KPO180" s="50"/>
      <c r="KPP180" s="50"/>
      <c r="KPQ180" s="50"/>
      <c r="KPR180" s="50"/>
      <c r="KPS180" s="50"/>
      <c r="KPT180" s="50"/>
      <c r="KPU180" s="50"/>
      <c r="KPV180" s="50"/>
      <c r="KPW180" s="50"/>
      <c r="KPX180" s="50"/>
      <c r="KPY180" s="50"/>
      <c r="KPZ180" s="50"/>
      <c r="KQA180" s="50"/>
      <c r="KQB180" s="50"/>
      <c r="KQC180" s="50"/>
      <c r="KQD180" s="50"/>
      <c r="KQE180" s="50"/>
      <c r="KQF180" s="50"/>
      <c r="KQG180" s="50"/>
      <c r="KQH180" s="50"/>
      <c r="KQI180" s="50"/>
      <c r="KQJ180" s="50"/>
      <c r="KQK180" s="50"/>
      <c r="KQL180" s="50"/>
      <c r="KQM180" s="50"/>
      <c r="KQN180" s="50"/>
      <c r="KQO180" s="50"/>
      <c r="KQP180" s="50"/>
      <c r="KQQ180" s="50"/>
      <c r="KQR180" s="50"/>
      <c r="KQS180" s="50"/>
      <c r="KQT180" s="50"/>
      <c r="KQU180" s="50"/>
      <c r="KQV180" s="50"/>
      <c r="KQW180" s="50"/>
      <c r="KQX180" s="50"/>
      <c r="KQY180" s="50"/>
      <c r="KQZ180" s="50"/>
      <c r="KRA180" s="50"/>
      <c r="KRB180" s="50"/>
      <c r="KRC180" s="50"/>
      <c r="KRD180" s="50"/>
      <c r="KRE180" s="50"/>
      <c r="KRF180" s="50"/>
      <c r="KRG180" s="50"/>
      <c r="KRH180" s="50"/>
      <c r="KRI180" s="50"/>
      <c r="KRJ180" s="50"/>
      <c r="KRK180" s="50"/>
      <c r="KRL180" s="50"/>
      <c r="KRM180" s="50"/>
      <c r="KRN180" s="50"/>
      <c r="KRO180" s="50"/>
      <c r="KRP180" s="50"/>
      <c r="KRQ180" s="50"/>
      <c r="KRR180" s="50"/>
      <c r="KRS180" s="50"/>
      <c r="KRT180" s="50"/>
      <c r="KRU180" s="50"/>
      <c r="KRV180" s="50"/>
      <c r="KRW180" s="50"/>
      <c r="KRX180" s="50"/>
      <c r="KRY180" s="50"/>
      <c r="KRZ180" s="50"/>
      <c r="KSA180" s="50"/>
      <c r="KSB180" s="50"/>
      <c r="KSC180" s="50"/>
      <c r="KSD180" s="50"/>
      <c r="KSE180" s="50"/>
      <c r="KSF180" s="50"/>
      <c r="KSH180" s="50"/>
      <c r="KSJ180" s="50"/>
      <c r="KSK180" s="50"/>
      <c r="KSL180" s="50"/>
      <c r="KSM180" s="50"/>
      <c r="KSN180" s="50"/>
      <c r="KSO180" s="50"/>
      <c r="KSP180" s="50"/>
      <c r="KSQ180" s="50"/>
      <c r="KSV180" s="50"/>
      <c r="KSW180" s="50"/>
      <c r="KSX180" s="50"/>
      <c r="KSY180" s="50"/>
      <c r="KSZ180" s="50"/>
      <c r="KTA180" s="50"/>
      <c r="KTB180" s="50"/>
      <c r="KTC180" s="50"/>
      <c r="KTD180" s="50"/>
      <c r="KTE180" s="50"/>
      <c r="KTF180" s="50"/>
      <c r="KTG180" s="50"/>
      <c r="KTH180" s="50"/>
      <c r="KTI180" s="50"/>
      <c r="KTJ180" s="50"/>
      <c r="KTK180" s="50"/>
      <c r="KTL180" s="50"/>
      <c r="KTM180" s="50"/>
      <c r="KTN180" s="50"/>
      <c r="KTO180" s="50"/>
      <c r="KTP180" s="50"/>
      <c r="KTQ180" s="50"/>
      <c r="KTR180" s="50"/>
      <c r="KTS180" s="50"/>
      <c r="KTT180" s="50"/>
      <c r="KTU180" s="50"/>
      <c r="KTV180" s="50"/>
      <c r="KTW180" s="50"/>
      <c r="KTX180" s="50"/>
      <c r="KTY180" s="50"/>
      <c r="KTZ180" s="50"/>
      <c r="KUA180" s="50"/>
      <c r="KUB180" s="50"/>
      <c r="KUC180" s="50"/>
      <c r="KUD180" s="50"/>
      <c r="KUE180" s="50"/>
      <c r="KUF180" s="50"/>
      <c r="KUG180" s="50"/>
      <c r="KUH180" s="50"/>
      <c r="KUI180" s="50"/>
      <c r="KUJ180" s="50"/>
      <c r="KUK180" s="50"/>
      <c r="KUL180" s="50"/>
      <c r="KUM180" s="50"/>
      <c r="KUN180" s="50"/>
      <c r="KUO180" s="50"/>
      <c r="KUP180" s="50"/>
      <c r="KUQ180" s="50"/>
      <c r="KUR180" s="50"/>
      <c r="KUS180" s="50"/>
      <c r="KUT180" s="50"/>
      <c r="KUU180" s="50"/>
      <c r="KUV180" s="50"/>
      <c r="KUW180" s="50"/>
      <c r="KUX180" s="50"/>
      <c r="KUY180" s="50"/>
      <c r="KUZ180" s="50"/>
      <c r="KVA180" s="50"/>
      <c r="KVB180" s="50"/>
      <c r="KVC180" s="50"/>
      <c r="KVD180" s="50"/>
      <c r="KVE180" s="50"/>
      <c r="KVF180" s="50"/>
      <c r="KVG180" s="50"/>
      <c r="KVH180" s="50"/>
      <c r="KVI180" s="50"/>
      <c r="KVJ180" s="50"/>
      <c r="KVK180" s="50"/>
      <c r="KVL180" s="50"/>
      <c r="KVM180" s="50"/>
      <c r="KVN180" s="50"/>
      <c r="KVO180" s="50"/>
      <c r="KVP180" s="50"/>
      <c r="KVQ180" s="50"/>
      <c r="KVR180" s="50"/>
      <c r="KVS180" s="50"/>
      <c r="KVT180" s="50"/>
      <c r="KVU180" s="50"/>
      <c r="KVV180" s="50"/>
      <c r="KVW180" s="50"/>
      <c r="KVX180" s="50"/>
      <c r="KVY180" s="50"/>
      <c r="KVZ180" s="50"/>
      <c r="KWA180" s="50"/>
      <c r="KWB180" s="50"/>
      <c r="KWC180" s="50"/>
      <c r="KWD180" s="50"/>
      <c r="KWE180" s="50"/>
      <c r="KWF180" s="50"/>
      <c r="KWG180" s="50"/>
      <c r="KWH180" s="50"/>
      <c r="KWI180" s="50"/>
      <c r="KWJ180" s="50"/>
      <c r="KWK180" s="50"/>
      <c r="KWL180" s="50"/>
      <c r="KWM180" s="50"/>
      <c r="KWN180" s="50"/>
      <c r="KWO180" s="50"/>
      <c r="KWP180" s="50"/>
      <c r="KWQ180" s="50"/>
      <c r="KWR180" s="50"/>
      <c r="KWS180" s="50"/>
      <c r="KWT180" s="50"/>
      <c r="KWU180" s="50"/>
      <c r="KWV180" s="50"/>
      <c r="KWW180" s="50"/>
      <c r="KWX180" s="50"/>
      <c r="KWY180" s="50"/>
      <c r="KWZ180" s="50"/>
      <c r="KXA180" s="50"/>
      <c r="KXB180" s="50"/>
      <c r="KXC180" s="50"/>
      <c r="KXD180" s="50"/>
      <c r="KXE180" s="50"/>
      <c r="KXF180" s="50"/>
      <c r="KXG180" s="50"/>
      <c r="KXH180" s="50"/>
      <c r="KXI180" s="50"/>
      <c r="KXJ180" s="50"/>
      <c r="KXK180" s="50"/>
      <c r="KXL180" s="50"/>
      <c r="KXM180" s="50"/>
      <c r="KXN180" s="50"/>
      <c r="KXO180" s="50"/>
      <c r="KXP180" s="50"/>
      <c r="KXQ180" s="50"/>
      <c r="KXR180" s="50"/>
      <c r="KXS180" s="50"/>
      <c r="KXT180" s="50"/>
      <c r="KXU180" s="50"/>
      <c r="KXV180" s="50"/>
      <c r="KXW180" s="50"/>
      <c r="KXX180" s="50"/>
      <c r="KXY180" s="50"/>
      <c r="KXZ180" s="50"/>
      <c r="KYA180" s="50"/>
      <c r="KYB180" s="50"/>
      <c r="KYC180" s="50"/>
      <c r="KYD180" s="50"/>
      <c r="KYE180" s="50"/>
      <c r="KYF180" s="50"/>
      <c r="KYG180" s="50"/>
      <c r="KYH180" s="50"/>
      <c r="KYI180" s="50"/>
      <c r="KYJ180" s="50"/>
      <c r="KYK180" s="50"/>
      <c r="KYL180" s="50"/>
      <c r="KYM180" s="50"/>
      <c r="KYN180" s="50"/>
      <c r="KYO180" s="50"/>
      <c r="KYP180" s="50"/>
      <c r="KYQ180" s="50"/>
      <c r="KYR180" s="50"/>
      <c r="KYS180" s="50"/>
      <c r="KYT180" s="50"/>
      <c r="KYU180" s="50"/>
      <c r="KYV180" s="50"/>
      <c r="KYW180" s="50"/>
      <c r="KYX180" s="50"/>
      <c r="KYY180" s="50"/>
      <c r="KYZ180" s="50"/>
      <c r="KZA180" s="50"/>
      <c r="KZB180" s="50"/>
      <c r="KZC180" s="50"/>
      <c r="KZD180" s="50"/>
      <c r="KZE180" s="50"/>
      <c r="KZF180" s="50"/>
      <c r="KZG180" s="50"/>
      <c r="KZH180" s="50"/>
      <c r="KZI180" s="50"/>
      <c r="KZJ180" s="50"/>
      <c r="KZK180" s="50"/>
      <c r="KZL180" s="50"/>
      <c r="KZM180" s="50"/>
      <c r="KZN180" s="50"/>
      <c r="KZO180" s="50"/>
      <c r="KZP180" s="50"/>
      <c r="KZQ180" s="50"/>
      <c r="KZR180" s="50"/>
      <c r="KZS180" s="50"/>
      <c r="KZT180" s="50"/>
      <c r="KZU180" s="50"/>
      <c r="KZV180" s="50"/>
      <c r="KZW180" s="50"/>
      <c r="KZX180" s="50"/>
      <c r="KZY180" s="50"/>
      <c r="KZZ180" s="50"/>
      <c r="LAA180" s="50"/>
      <c r="LAB180" s="50"/>
      <c r="LAC180" s="50"/>
      <c r="LAD180" s="50"/>
      <c r="LAE180" s="50"/>
      <c r="LAF180" s="50"/>
      <c r="LAG180" s="50"/>
      <c r="LAH180" s="50"/>
      <c r="LAI180" s="50"/>
      <c r="LAJ180" s="50"/>
      <c r="LAK180" s="50"/>
      <c r="LAL180" s="50"/>
      <c r="LAM180" s="50"/>
      <c r="LAN180" s="50"/>
      <c r="LAO180" s="50"/>
      <c r="LAP180" s="50"/>
      <c r="LAQ180" s="50"/>
      <c r="LAR180" s="50"/>
      <c r="LAS180" s="50"/>
      <c r="LAT180" s="50"/>
      <c r="LAU180" s="50"/>
      <c r="LAV180" s="50"/>
      <c r="LAW180" s="50"/>
      <c r="LAX180" s="50"/>
      <c r="LAY180" s="50"/>
      <c r="LAZ180" s="50"/>
      <c r="LBA180" s="50"/>
      <c r="LBB180" s="50"/>
      <c r="LBC180" s="50"/>
      <c r="LBD180" s="50"/>
      <c r="LBE180" s="50"/>
      <c r="LBF180" s="50"/>
      <c r="LBG180" s="50"/>
      <c r="LBH180" s="50"/>
      <c r="LBI180" s="50"/>
      <c r="LBJ180" s="50"/>
      <c r="LBK180" s="50"/>
      <c r="LBL180" s="50"/>
      <c r="LBM180" s="50"/>
      <c r="LBN180" s="50"/>
      <c r="LBO180" s="50"/>
      <c r="LBP180" s="50"/>
      <c r="LBQ180" s="50"/>
      <c r="LBR180" s="50"/>
      <c r="LBS180" s="50"/>
      <c r="LBT180" s="50"/>
      <c r="LBU180" s="50"/>
      <c r="LBV180" s="50"/>
      <c r="LBW180" s="50"/>
      <c r="LBX180" s="50"/>
      <c r="LBY180" s="50"/>
      <c r="LBZ180" s="50"/>
      <c r="LCA180" s="50"/>
      <c r="LCB180" s="50"/>
      <c r="LCD180" s="50"/>
      <c r="LCF180" s="50"/>
      <c r="LCG180" s="50"/>
      <c r="LCH180" s="50"/>
      <c r="LCI180" s="50"/>
      <c r="LCJ180" s="50"/>
      <c r="LCK180" s="50"/>
      <c r="LCL180" s="50"/>
      <c r="LCM180" s="50"/>
      <c r="LCR180" s="50"/>
      <c r="LCS180" s="50"/>
      <c r="LCT180" s="50"/>
      <c r="LCU180" s="50"/>
      <c r="LCV180" s="50"/>
      <c r="LCW180" s="50"/>
      <c r="LCX180" s="50"/>
      <c r="LCY180" s="50"/>
      <c r="LCZ180" s="50"/>
      <c r="LDA180" s="50"/>
      <c r="LDB180" s="50"/>
      <c r="LDC180" s="50"/>
      <c r="LDD180" s="50"/>
      <c r="LDE180" s="50"/>
      <c r="LDF180" s="50"/>
      <c r="LDG180" s="50"/>
      <c r="LDH180" s="50"/>
      <c r="LDI180" s="50"/>
      <c r="LDJ180" s="50"/>
      <c r="LDK180" s="50"/>
      <c r="LDL180" s="50"/>
      <c r="LDM180" s="50"/>
      <c r="LDN180" s="50"/>
      <c r="LDO180" s="50"/>
      <c r="LDP180" s="50"/>
      <c r="LDQ180" s="50"/>
      <c r="LDR180" s="50"/>
      <c r="LDS180" s="50"/>
      <c r="LDT180" s="50"/>
      <c r="LDU180" s="50"/>
      <c r="LDV180" s="50"/>
      <c r="LDW180" s="50"/>
      <c r="LDX180" s="50"/>
      <c r="LDY180" s="50"/>
      <c r="LDZ180" s="50"/>
      <c r="LEA180" s="50"/>
      <c r="LEB180" s="50"/>
      <c r="LEC180" s="50"/>
      <c r="LED180" s="50"/>
      <c r="LEE180" s="50"/>
      <c r="LEF180" s="50"/>
      <c r="LEG180" s="50"/>
      <c r="LEH180" s="50"/>
      <c r="LEI180" s="50"/>
      <c r="LEJ180" s="50"/>
      <c r="LEK180" s="50"/>
      <c r="LEL180" s="50"/>
      <c r="LEM180" s="50"/>
      <c r="LEN180" s="50"/>
      <c r="LEO180" s="50"/>
      <c r="LEP180" s="50"/>
      <c r="LEQ180" s="50"/>
      <c r="LER180" s="50"/>
      <c r="LES180" s="50"/>
      <c r="LET180" s="50"/>
      <c r="LEU180" s="50"/>
      <c r="LEV180" s="50"/>
      <c r="LEW180" s="50"/>
      <c r="LEX180" s="50"/>
      <c r="LEY180" s="50"/>
      <c r="LEZ180" s="50"/>
      <c r="LFA180" s="50"/>
      <c r="LFB180" s="50"/>
      <c r="LFC180" s="50"/>
      <c r="LFD180" s="50"/>
      <c r="LFE180" s="50"/>
      <c r="LFF180" s="50"/>
      <c r="LFG180" s="50"/>
      <c r="LFH180" s="50"/>
      <c r="LFI180" s="50"/>
      <c r="LFJ180" s="50"/>
      <c r="LFK180" s="50"/>
      <c r="LFL180" s="50"/>
      <c r="LFM180" s="50"/>
      <c r="LFN180" s="50"/>
      <c r="LFO180" s="50"/>
      <c r="LFP180" s="50"/>
      <c r="LFQ180" s="50"/>
      <c r="LFR180" s="50"/>
      <c r="LFS180" s="50"/>
      <c r="LFT180" s="50"/>
      <c r="LFU180" s="50"/>
      <c r="LFV180" s="50"/>
      <c r="LFW180" s="50"/>
      <c r="LFX180" s="50"/>
      <c r="LFY180" s="50"/>
      <c r="LFZ180" s="50"/>
      <c r="LGA180" s="50"/>
      <c r="LGB180" s="50"/>
      <c r="LGC180" s="50"/>
      <c r="LGD180" s="50"/>
      <c r="LGE180" s="50"/>
      <c r="LGF180" s="50"/>
      <c r="LGG180" s="50"/>
      <c r="LGH180" s="50"/>
      <c r="LGI180" s="50"/>
      <c r="LGJ180" s="50"/>
      <c r="LGK180" s="50"/>
      <c r="LGL180" s="50"/>
      <c r="LGM180" s="50"/>
      <c r="LGN180" s="50"/>
      <c r="LGO180" s="50"/>
      <c r="LGP180" s="50"/>
      <c r="LGQ180" s="50"/>
      <c r="LGR180" s="50"/>
      <c r="LGS180" s="50"/>
      <c r="LGT180" s="50"/>
      <c r="LGU180" s="50"/>
      <c r="LGV180" s="50"/>
      <c r="LGW180" s="50"/>
      <c r="LGX180" s="50"/>
      <c r="LGY180" s="50"/>
      <c r="LGZ180" s="50"/>
      <c r="LHA180" s="50"/>
      <c r="LHB180" s="50"/>
      <c r="LHC180" s="50"/>
      <c r="LHD180" s="50"/>
      <c r="LHE180" s="50"/>
      <c r="LHF180" s="50"/>
      <c r="LHG180" s="50"/>
      <c r="LHH180" s="50"/>
      <c r="LHI180" s="50"/>
      <c r="LHJ180" s="50"/>
      <c r="LHK180" s="50"/>
      <c r="LHL180" s="50"/>
      <c r="LHM180" s="50"/>
      <c r="LHN180" s="50"/>
      <c r="LHO180" s="50"/>
      <c r="LHP180" s="50"/>
      <c r="LHQ180" s="50"/>
      <c r="LHR180" s="50"/>
      <c r="LHS180" s="50"/>
      <c r="LHT180" s="50"/>
      <c r="LHU180" s="50"/>
      <c r="LHV180" s="50"/>
      <c r="LHW180" s="50"/>
      <c r="LHX180" s="50"/>
      <c r="LHY180" s="50"/>
      <c r="LHZ180" s="50"/>
      <c r="LIA180" s="50"/>
      <c r="LIB180" s="50"/>
      <c r="LIC180" s="50"/>
      <c r="LID180" s="50"/>
      <c r="LIE180" s="50"/>
      <c r="LIF180" s="50"/>
      <c r="LIG180" s="50"/>
      <c r="LIH180" s="50"/>
      <c r="LII180" s="50"/>
      <c r="LIJ180" s="50"/>
      <c r="LIK180" s="50"/>
      <c r="LIL180" s="50"/>
      <c r="LIM180" s="50"/>
      <c r="LIN180" s="50"/>
      <c r="LIO180" s="50"/>
      <c r="LIP180" s="50"/>
      <c r="LIQ180" s="50"/>
      <c r="LIR180" s="50"/>
      <c r="LIS180" s="50"/>
      <c r="LIT180" s="50"/>
      <c r="LIU180" s="50"/>
      <c r="LIV180" s="50"/>
      <c r="LIW180" s="50"/>
      <c r="LIX180" s="50"/>
      <c r="LIY180" s="50"/>
      <c r="LIZ180" s="50"/>
      <c r="LJA180" s="50"/>
      <c r="LJB180" s="50"/>
      <c r="LJC180" s="50"/>
      <c r="LJD180" s="50"/>
      <c r="LJE180" s="50"/>
      <c r="LJF180" s="50"/>
      <c r="LJG180" s="50"/>
      <c r="LJH180" s="50"/>
      <c r="LJI180" s="50"/>
      <c r="LJJ180" s="50"/>
      <c r="LJK180" s="50"/>
      <c r="LJL180" s="50"/>
      <c r="LJM180" s="50"/>
      <c r="LJN180" s="50"/>
      <c r="LJO180" s="50"/>
      <c r="LJP180" s="50"/>
      <c r="LJQ180" s="50"/>
      <c r="LJR180" s="50"/>
      <c r="LJS180" s="50"/>
      <c r="LJT180" s="50"/>
      <c r="LJU180" s="50"/>
      <c r="LJV180" s="50"/>
      <c r="LJW180" s="50"/>
      <c r="LJX180" s="50"/>
      <c r="LJY180" s="50"/>
      <c r="LJZ180" s="50"/>
      <c r="LKA180" s="50"/>
      <c r="LKB180" s="50"/>
      <c r="LKC180" s="50"/>
      <c r="LKD180" s="50"/>
      <c r="LKE180" s="50"/>
      <c r="LKF180" s="50"/>
      <c r="LKG180" s="50"/>
      <c r="LKH180" s="50"/>
      <c r="LKI180" s="50"/>
      <c r="LKJ180" s="50"/>
      <c r="LKK180" s="50"/>
      <c r="LKL180" s="50"/>
      <c r="LKM180" s="50"/>
      <c r="LKN180" s="50"/>
      <c r="LKO180" s="50"/>
      <c r="LKP180" s="50"/>
      <c r="LKQ180" s="50"/>
      <c r="LKR180" s="50"/>
      <c r="LKS180" s="50"/>
      <c r="LKT180" s="50"/>
      <c r="LKU180" s="50"/>
      <c r="LKV180" s="50"/>
      <c r="LKW180" s="50"/>
      <c r="LKX180" s="50"/>
      <c r="LKY180" s="50"/>
      <c r="LKZ180" s="50"/>
      <c r="LLA180" s="50"/>
      <c r="LLB180" s="50"/>
      <c r="LLC180" s="50"/>
      <c r="LLD180" s="50"/>
      <c r="LLE180" s="50"/>
      <c r="LLF180" s="50"/>
      <c r="LLG180" s="50"/>
      <c r="LLH180" s="50"/>
      <c r="LLI180" s="50"/>
      <c r="LLJ180" s="50"/>
      <c r="LLK180" s="50"/>
      <c r="LLL180" s="50"/>
      <c r="LLM180" s="50"/>
      <c r="LLN180" s="50"/>
      <c r="LLO180" s="50"/>
      <c r="LLP180" s="50"/>
      <c r="LLQ180" s="50"/>
      <c r="LLR180" s="50"/>
      <c r="LLS180" s="50"/>
      <c r="LLT180" s="50"/>
      <c r="LLU180" s="50"/>
      <c r="LLV180" s="50"/>
      <c r="LLW180" s="50"/>
      <c r="LLX180" s="50"/>
      <c r="LLZ180" s="50"/>
      <c r="LMB180" s="50"/>
      <c r="LMC180" s="50"/>
      <c r="LMD180" s="50"/>
      <c r="LME180" s="50"/>
      <c r="LMF180" s="50"/>
      <c r="LMG180" s="50"/>
      <c r="LMH180" s="50"/>
      <c r="LMI180" s="50"/>
      <c r="LMN180" s="50"/>
      <c r="LMO180" s="50"/>
      <c r="LMP180" s="50"/>
      <c r="LMQ180" s="50"/>
      <c r="LMR180" s="50"/>
      <c r="LMS180" s="50"/>
      <c r="LMT180" s="50"/>
      <c r="LMU180" s="50"/>
      <c r="LMV180" s="50"/>
      <c r="LMW180" s="50"/>
      <c r="LMX180" s="50"/>
      <c r="LMY180" s="50"/>
      <c r="LMZ180" s="50"/>
      <c r="LNA180" s="50"/>
      <c r="LNB180" s="50"/>
      <c r="LNC180" s="50"/>
      <c r="LND180" s="50"/>
      <c r="LNE180" s="50"/>
      <c r="LNF180" s="50"/>
      <c r="LNG180" s="50"/>
      <c r="LNH180" s="50"/>
      <c r="LNI180" s="50"/>
      <c r="LNJ180" s="50"/>
      <c r="LNK180" s="50"/>
      <c r="LNL180" s="50"/>
      <c r="LNM180" s="50"/>
      <c r="LNN180" s="50"/>
      <c r="LNO180" s="50"/>
      <c r="LNP180" s="50"/>
      <c r="LNQ180" s="50"/>
      <c r="LNR180" s="50"/>
      <c r="LNS180" s="50"/>
      <c r="LNT180" s="50"/>
      <c r="LNU180" s="50"/>
      <c r="LNV180" s="50"/>
      <c r="LNW180" s="50"/>
      <c r="LNX180" s="50"/>
      <c r="LNY180" s="50"/>
      <c r="LNZ180" s="50"/>
      <c r="LOA180" s="50"/>
      <c r="LOB180" s="50"/>
      <c r="LOC180" s="50"/>
      <c r="LOD180" s="50"/>
      <c r="LOE180" s="50"/>
      <c r="LOF180" s="50"/>
      <c r="LOG180" s="50"/>
      <c r="LOH180" s="50"/>
      <c r="LOI180" s="50"/>
      <c r="LOJ180" s="50"/>
      <c r="LOK180" s="50"/>
      <c r="LOL180" s="50"/>
      <c r="LOM180" s="50"/>
      <c r="LON180" s="50"/>
      <c r="LOO180" s="50"/>
      <c r="LOP180" s="50"/>
      <c r="LOQ180" s="50"/>
      <c r="LOR180" s="50"/>
      <c r="LOS180" s="50"/>
      <c r="LOT180" s="50"/>
      <c r="LOU180" s="50"/>
      <c r="LOV180" s="50"/>
      <c r="LOW180" s="50"/>
      <c r="LOX180" s="50"/>
      <c r="LOY180" s="50"/>
      <c r="LOZ180" s="50"/>
      <c r="LPA180" s="50"/>
      <c r="LPB180" s="50"/>
      <c r="LPC180" s="50"/>
      <c r="LPD180" s="50"/>
      <c r="LPE180" s="50"/>
      <c r="LPF180" s="50"/>
      <c r="LPG180" s="50"/>
      <c r="LPH180" s="50"/>
      <c r="LPI180" s="50"/>
      <c r="LPJ180" s="50"/>
      <c r="LPK180" s="50"/>
      <c r="LPL180" s="50"/>
      <c r="LPM180" s="50"/>
      <c r="LPN180" s="50"/>
      <c r="LPO180" s="50"/>
      <c r="LPP180" s="50"/>
      <c r="LPQ180" s="50"/>
      <c r="LPR180" s="50"/>
      <c r="LPS180" s="50"/>
      <c r="LPT180" s="50"/>
      <c r="LPU180" s="50"/>
      <c r="LPV180" s="50"/>
      <c r="LPW180" s="50"/>
      <c r="LPX180" s="50"/>
      <c r="LPY180" s="50"/>
      <c r="LPZ180" s="50"/>
      <c r="LQA180" s="50"/>
      <c r="LQB180" s="50"/>
      <c r="LQC180" s="50"/>
      <c r="LQD180" s="50"/>
      <c r="LQE180" s="50"/>
      <c r="LQF180" s="50"/>
      <c r="LQG180" s="50"/>
      <c r="LQH180" s="50"/>
      <c r="LQI180" s="50"/>
      <c r="LQJ180" s="50"/>
      <c r="LQK180" s="50"/>
      <c r="LQL180" s="50"/>
      <c r="LQM180" s="50"/>
      <c r="LQN180" s="50"/>
      <c r="LQO180" s="50"/>
      <c r="LQP180" s="50"/>
      <c r="LQQ180" s="50"/>
      <c r="LQR180" s="50"/>
      <c r="LQS180" s="50"/>
      <c r="LQT180" s="50"/>
      <c r="LQU180" s="50"/>
      <c r="LQV180" s="50"/>
      <c r="LQW180" s="50"/>
      <c r="LQX180" s="50"/>
      <c r="LQY180" s="50"/>
      <c r="LQZ180" s="50"/>
      <c r="LRA180" s="50"/>
      <c r="LRB180" s="50"/>
      <c r="LRC180" s="50"/>
      <c r="LRD180" s="50"/>
      <c r="LRE180" s="50"/>
      <c r="LRF180" s="50"/>
      <c r="LRG180" s="50"/>
      <c r="LRH180" s="50"/>
      <c r="LRI180" s="50"/>
      <c r="LRJ180" s="50"/>
      <c r="LRK180" s="50"/>
      <c r="LRL180" s="50"/>
      <c r="LRM180" s="50"/>
      <c r="LRN180" s="50"/>
      <c r="LRO180" s="50"/>
      <c r="LRP180" s="50"/>
      <c r="LRQ180" s="50"/>
      <c r="LRR180" s="50"/>
      <c r="LRS180" s="50"/>
      <c r="LRT180" s="50"/>
      <c r="LRU180" s="50"/>
      <c r="LRV180" s="50"/>
      <c r="LRW180" s="50"/>
      <c r="LRX180" s="50"/>
      <c r="LRY180" s="50"/>
      <c r="LRZ180" s="50"/>
      <c r="LSA180" s="50"/>
      <c r="LSB180" s="50"/>
      <c r="LSC180" s="50"/>
      <c r="LSD180" s="50"/>
      <c r="LSE180" s="50"/>
      <c r="LSF180" s="50"/>
      <c r="LSG180" s="50"/>
      <c r="LSH180" s="50"/>
      <c r="LSI180" s="50"/>
      <c r="LSJ180" s="50"/>
      <c r="LSK180" s="50"/>
      <c r="LSL180" s="50"/>
      <c r="LSM180" s="50"/>
      <c r="LSN180" s="50"/>
      <c r="LSO180" s="50"/>
      <c r="LSP180" s="50"/>
      <c r="LSQ180" s="50"/>
      <c r="LSR180" s="50"/>
      <c r="LSS180" s="50"/>
      <c r="LST180" s="50"/>
      <c r="LSU180" s="50"/>
      <c r="LSV180" s="50"/>
      <c r="LSW180" s="50"/>
      <c r="LSX180" s="50"/>
      <c r="LSY180" s="50"/>
      <c r="LSZ180" s="50"/>
      <c r="LTA180" s="50"/>
      <c r="LTB180" s="50"/>
      <c r="LTC180" s="50"/>
      <c r="LTD180" s="50"/>
      <c r="LTE180" s="50"/>
      <c r="LTF180" s="50"/>
      <c r="LTG180" s="50"/>
      <c r="LTH180" s="50"/>
      <c r="LTI180" s="50"/>
      <c r="LTJ180" s="50"/>
      <c r="LTK180" s="50"/>
      <c r="LTL180" s="50"/>
      <c r="LTM180" s="50"/>
      <c r="LTN180" s="50"/>
      <c r="LTO180" s="50"/>
      <c r="LTP180" s="50"/>
      <c r="LTQ180" s="50"/>
      <c r="LTR180" s="50"/>
      <c r="LTS180" s="50"/>
      <c r="LTT180" s="50"/>
      <c r="LTU180" s="50"/>
      <c r="LTV180" s="50"/>
      <c r="LTW180" s="50"/>
      <c r="LTX180" s="50"/>
      <c r="LTY180" s="50"/>
      <c r="LTZ180" s="50"/>
      <c r="LUA180" s="50"/>
      <c r="LUB180" s="50"/>
      <c r="LUC180" s="50"/>
      <c r="LUD180" s="50"/>
      <c r="LUE180" s="50"/>
      <c r="LUF180" s="50"/>
      <c r="LUG180" s="50"/>
      <c r="LUH180" s="50"/>
      <c r="LUI180" s="50"/>
      <c r="LUJ180" s="50"/>
      <c r="LUK180" s="50"/>
      <c r="LUL180" s="50"/>
      <c r="LUM180" s="50"/>
      <c r="LUN180" s="50"/>
      <c r="LUO180" s="50"/>
      <c r="LUP180" s="50"/>
      <c r="LUQ180" s="50"/>
      <c r="LUR180" s="50"/>
      <c r="LUS180" s="50"/>
      <c r="LUT180" s="50"/>
      <c r="LUU180" s="50"/>
      <c r="LUV180" s="50"/>
      <c r="LUW180" s="50"/>
      <c r="LUX180" s="50"/>
      <c r="LUY180" s="50"/>
      <c r="LUZ180" s="50"/>
      <c r="LVA180" s="50"/>
      <c r="LVB180" s="50"/>
      <c r="LVC180" s="50"/>
      <c r="LVD180" s="50"/>
      <c r="LVE180" s="50"/>
      <c r="LVF180" s="50"/>
      <c r="LVG180" s="50"/>
      <c r="LVH180" s="50"/>
      <c r="LVI180" s="50"/>
      <c r="LVJ180" s="50"/>
      <c r="LVK180" s="50"/>
      <c r="LVL180" s="50"/>
      <c r="LVM180" s="50"/>
      <c r="LVN180" s="50"/>
      <c r="LVO180" s="50"/>
      <c r="LVP180" s="50"/>
      <c r="LVQ180" s="50"/>
      <c r="LVR180" s="50"/>
      <c r="LVS180" s="50"/>
      <c r="LVT180" s="50"/>
      <c r="LVV180" s="50"/>
      <c r="LVX180" s="50"/>
      <c r="LVY180" s="50"/>
      <c r="LVZ180" s="50"/>
      <c r="LWA180" s="50"/>
      <c r="LWB180" s="50"/>
      <c r="LWC180" s="50"/>
      <c r="LWD180" s="50"/>
      <c r="LWE180" s="50"/>
      <c r="LWJ180" s="50"/>
      <c r="LWK180" s="50"/>
      <c r="LWL180" s="50"/>
      <c r="LWM180" s="50"/>
      <c r="LWN180" s="50"/>
      <c r="LWO180" s="50"/>
      <c r="LWP180" s="50"/>
      <c r="LWQ180" s="50"/>
      <c r="LWR180" s="50"/>
      <c r="LWS180" s="50"/>
      <c r="LWT180" s="50"/>
      <c r="LWU180" s="50"/>
      <c r="LWV180" s="50"/>
      <c r="LWW180" s="50"/>
      <c r="LWX180" s="50"/>
      <c r="LWY180" s="50"/>
      <c r="LWZ180" s="50"/>
      <c r="LXA180" s="50"/>
      <c r="LXB180" s="50"/>
      <c r="LXC180" s="50"/>
      <c r="LXD180" s="50"/>
      <c r="LXE180" s="50"/>
      <c r="LXF180" s="50"/>
      <c r="LXG180" s="50"/>
      <c r="LXH180" s="50"/>
      <c r="LXI180" s="50"/>
      <c r="LXJ180" s="50"/>
      <c r="LXK180" s="50"/>
      <c r="LXL180" s="50"/>
      <c r="LXM180" s="50"/>
      <c r="LXN180" s="50"/>
      <c r="LXO180" s="50"/>
      <c r="LXP180" s="50"/>
      <c r="LXQ180" s="50"/>
      <c r="LXR180" s="50"/>
      <c r="LXS180" s="50"/>
      <c r="LXT180" s="50"/>
      <c r="LXU180" s="50"/>
      <c r="LXV180" s="50"/>
      <c r="LXW180" s="50"/>
      <c r="LXX180" s="50"/>
      <c r="LXY180" s="50"/>
      <c r="LXZ180" s="50"/>
      <c r="LYA180" s="50"/>
      <c r="LYB180" s="50"/>
      <c r="LYC180" s="50"/>
      <c r="LYD180" s="50"/>
      <c r="LYE180" s="50"/>
      <c r="LYF180" s="50"/>
      <c r="LYG180" s="50"/>
      <c r="LYH180" s="50"/>
      <c r="LYI180" s="50"/>
      <c r="LYJ180" s="50"/>
      <c r="LYK180" s="50"/>
      <c r="LYL180" s="50"/>
      <c r="LYM180" s="50"/>
      <c r="LYN180" s="50"/>
      <c r="LYO180" s="50"/>
      <c r="LYP180" s="50"/>
      <c r="LYQ180" s="50"/>
      <c r="LYR180" s="50"/>
      <c r="LYS180" s="50"/>
      <c r="LYT180" s="50"/>
      <c r="LYU180" s="50"/>
      <c r="LYV180" s="50"/>
      <c r="LYW180" s="50"/>
      <c r="LYX180" s="50"/>
      <c r="LYY180" s="50"/>
      <c r="LYZ180" s="50"/>
      <c r="LZA180" s="50"/>
      <c r="LZB180" s="50"/>
      <c r="LZC180" s="50"/>
      <c r="LZD180" s="50"/>
      <c r="LZE180" s="50"/>
      <c r="LZF180" s="50"/>
      <c r="LZG180" s="50"/>
      <c r="LZH180" s="50"/>
      <c r="LZI180" s="50"/>
      <c r="LZJ180" s="50"/>
      <c r="LZK180" s="50"/>
      <c r="LZL180" s="50"/>
      <c r="LZM180" s="50"/>
      <c r="LZN180" s="50"/>
      <c r="LZO180" s="50"/>
      <c r="LZP180" s="50"/>
      <c r="LZQ180" s="50"/>
      <c r="LZR180" s="50"/>
      <c r="LZS180" s="50"/>
      <c r="LZT180" s="50"/>
      <c r="LZU180" s="50"/>
      <c r="LZV180" s="50"/>
      <c r="LZW180" s="50"/>
      <c r="LZX180" s="50"/>
      <c r="LZY180" s="50"/>
      <c r="LZZ180" s="50"/>
      <c r="MAA180" s="50"/>
      <c r="MAB180" s="50"/>
      <c r="MAC180" s="50"/>
      <c r="MAD180" s="50"/>
      <c r="MAE180" s="50"/>
      <c r="MAF180" s="50"/>
      <c r="MAG180" s="50"/>
      <c r="MAH180" s="50"/>
      <c r="MAI180" s="50"/>
      <c r="MAJ180" s="50"/>
      <c r="MAK180" s="50"/>
      <c r="MAL180" s="50"/>
      <c r="MAM180" s="50"/>
      <c r="MAN180" s="50"/>
      <c r="MAO180" s="50"/>
      <c r="MAP180" s="50"/>
      <c r="MAQ180" s="50"/>
      <c r="MAR180" s="50"/>
      <c r="MAS180" s="50"/>
      <c r="MAT180" s="50"/>
      <c r="MAU180" s="50"/>
      <c r="MAV180" s="50"/>
      <c r="MAW180" s="50"/>
      <c r="MAX180" s="50"/>
      <c r="MAY180" s="50"/>
      <c r="MAZ180" s="50"/>
      <c r="MBA180" s="50"/>
      <c r="MBB180" s="50"/>
      <c r="MBC180" s="50"/>
      <c r="MBD180" s="50"/>
      <c r="MBE180" s="50"/>
      <c r="MBF180" s="50"/>
      <c r="MBG180" s="50"/>
      <c r="MBH180" s="50"/>
      <c r="MBI180" s="50"/>
      <c r="MBJ180" s="50"/>
      <c r="MBK180" s="50"/>
      <c r="MBL180" s="50"/>
      <c r="MBM180" s="50"/>
      <c r="MBN180" s="50"/>
      <c r="MBO180" s="50"/>
      <c r="MBP180" s="50"/>
      <c r="MBQ180" s="50"/>
      <c r="MBR180" s="50"/>
      <c r="MBS180" s="50"/>
      <c r="MBT180" s="50"/>
      <c r="MBU180" s="50"/>
      <c r="MBV180" s="50"/>
      <c r="MBW180" s="50"/>
      <c r="MBX180" s="50"/>
      <c r="MBY180" s="50"/>
      <c r="MBZ180" s="50"/>
      <c r="MCA180" s="50"/>
      <c r="MCB180" s="50"/>
      <c r="MCC180" s="50"/>
      <c r="MCD180" s="50"/>
      <c r="MCE180" s="50"/>
      <c r="MCF180" s="50"/>
      <c r="MCG180" s="50"/>
      <c r="MCH180" s="50"/>
      <c r="MCI180" s="50"/>
      <c r="MCJ180" s="50"/>
      <c r="MCK180" s="50"/>
      <c r="MCL180" s="50"/>
      <c r="MCM180" s="50"/>
      <c r="MCN180" s="50"/>
      <c r="MCO180" s="50"/>
      <c r="MCP180" s="50"/>
      <c r="MCQ180" s="50"/>
      <c r="MCR180" s="50"/>
      <c r="MCS180" s="50"/>
      <c r="MCT180" s="50"/>
      <c r="MCU180" s="50"/>
      <c r="MCV180" s="50"/>
      <c r="MCW180" s="50"/>
      <c r="MCX180" s="50"/>
      <c r="MCY180" s="50"/>
      <c r="MCZ180" s="50"/>
      <c r="MDA180" s="50"/>
      <c r="MDB180" s="50"/>
      <c r="MDC180" s="50"/>
      <c r="MDD180" s="50"/>
      <c r="MDE180" s="50"/>
      <c r="MDF180" s="50"/>
      <c r="MDG180" s="50"/>
      <c r="MDH180" s="50"/>
      <c r="MDI180" s="50"/>
      <c r="MDJ180" s="50"/>
      <c r="MDK180" s="50"/>
      <c r="MDL180" s="50"/>
      <c r="MDM180" s="50"/>
      <c r="MDN180" s="50"/>
      <c r="MDO180" s="50"/>
      <c r="MDP180" s="50"/>
      <c r="MDQ180" s="50"/>
      <c r="MDR180" s="50"/>
      <c r="MDS180" s="50"/>
      <c r="MDT180" s="50"/>
      <c r="MDU180" s="50"/>
      <c r="MDV180" s="50"/>
      <c r="MDW180" s="50"/>
      <c r="MDX180" s="50"/>
      <c r="MDY180" s="50"/>
      <c r="MDZ180" s="50"/>
      <c r="MEA180" s="50"/>
      <c r="MEB180" s="50"/>
      <c r="MEC180" s="50"/>
      <c r="MED180" s="50"/>
      <c r="MEE180" s="50"/>
      <c r="MEF180" s="50"/>
      <c r="MEG180" s="50"/>
      <c r="MEH180" s="50"/>
      <c r="MEI180" s="50"/>
      <c r="MEJ180" s="50"/>
      <c r="MEK180" s="50"/>
      <c r="MEL180" s="50"/>
      <c r="MEM180" s="50"/>
      <c r="MEN180" s="50"/>
      <c r="MEO180" s="50"/>
      <c r="MEP180" s="50"/>
      <c r="MEQ180" s="50"/>
      <c r="MER180" s="50"/>
      <c r="MES180" s="50"/>
      <c r="MET180" s="50"/>
      <c r="MEU180" s="50"/>
      <c r="MEV180" s="50"/>
      <c r="MEW180" s="50"/>
      <c r="MEX180" s="50"/>
      <c r="MEY180" s="50"/>
      <c r="MEZ180" s="50"/>
      <c r="MFA180" s="50"/>
      <c r="MFB180" s="50"/>
      <c r="MFC180" s="50"/>
      <c r="MFD180" s="50"/>
      <c r="MFE180" s="50"/>
      <c r="MFF180" s="50"/>
      <c r="MFG180" s="50"/>
      <c r="MFH180" s="50"/>
      <c r="MFI180" s="50"/>
      <c r="MFJ180" s="50"/>
      <c r="MFK180" s="50"/>
      <c r="MFL180" s="50"/>
      <c r="MFM180" s="50"/>
      <c r="MFN180" s="50"/>
      <c r="MFO180" s="50"/>
      <c r="MFP180" s="50"/>
      <c r="MFR180" s="50"/>
      <c r="MFT180" s="50"/>
      <c r="MFU180" s="50"/>
      <c r="MFV180" s="50"/>
      <c r="MFW180" s="50"/>
      <c r="MFX180" s="50"/>
      <c r="MFY180" s="50"/>
      <c r="MFZ180" s="50"/>
      <c r="MGA180" s="50"/>
      <c r="MGF180" s="50"/>
      <c r="MGG180" s="50"/>
      <c r="MGH180" s="50"/>
      <c r="MGI180" s="50"/>
      <c r="MGJ180" s="50"/>
      <c r="MGK180" s="50"/>
      <c r="MGL180" s="50"/>
      <c r="MGM180" s="50"/>
      <c r="MGN180" s="50"/>
      <c r="MGO180" s="50"/>
      <c r="MGP180" s="50"/>
      <c r="MGQ180" s="50"/>
      <c r="MGR180" s="50"/>
      <c r="MGS180" s="50"/>
      <c r="MGT180" s="50"/>
      <c r="MGU180" s="50"/>
      <c r="MGV180" s="50"/>
      <c r="MGW180" s="50"/>
      <c r="MGX180" s="50"/>
      <c r="MGY180" s="50"/>
      <c r="MGZ180" s="50"/>
      <c r="MHA180" s="50"/>
      <c r="MHB180" s="50"/>
      <c r="MHC180" s="50"/>
      <c r="MHD180" s="50"/>
      <c r="MHE180" s="50"/>
      <c r="MHF180" s="50"/>
      <c r="MHG180" s="50"/>
      <c r="MHH180" s="50"/>
      <c r="MHI180" s="50"/>
      <c r="MHJ180" s="50"/>
      <c r="MHK180" s="50"/>
      <c r="MHL180" s="50"/>
      <c r="MHM180" s="50"/>
      <c r="MHN180" s="50"/>
      <c r="MHO180" s="50"/>
      <c r="MHP180" s="50"/>
      <c r="MHQ180" s="50"/>
      <c r="MHR180" s="50"/>
      <c r="MHS180" s="50"/>
      <c r="MHT180" s="50"/>
      <c r="MHU180" s="50"/>
      <c r="MHV180" s="50"/>
      <c r="MHW180" s="50"/>
      <c r="MHX180" s="50"/>
      <c r="MHY180" s="50"/>
      <c r="MHZ180" s="50"/>
      <c r="MIA180" s="50"/>
      <c r="MIB180" s="50"/>
      <c r="MIC180" s="50"/>
      <c r="MID180" s="50"/>
      <c r="MIE180" s="50"/>
      <c r="MIF180" s="50"/>
      <c r="MIG180" s="50"/>
      <c r="MIH180" s="50"/>
      <c r="MII180" s="50"/>
      <c r="MIJ180" s="50"/>
      <c r="MIK180" s="50"/>
      <c r="MIL180" s="50"/>
      <c r="MIM180" s="50"/>
      <c r="MIN180" s="50"/>
      <c r="MIO180" s="50"/>
      <c r="MIP180" s="50"/>
      <c r="MIQ180" s="50"/>
      <c r="MIR180" s="50"/>
      <c r="MIS180" s="50"/>
      <c r="MIT180" s="50"/>
      <c r="MIU180" s="50"/>
      <c r="MIV180" s="50"/>
      <c r="MIW180" s="50"/>
      <c r="MIX180" s="50"/>
      <c r="MIY180" s="50"/>
      <c r="MIZ180" s="50"/>
      <c r="MJA180" s="50"/>
      <c r="MJB180" s="50"/>
      <c r="MJC180" s="50"/>
      <c r="MJD180" s="50"/>
      <c r="MJE180" s="50"/>
      <c r="MJF180" s="50"/>
      <c r="MJG180" s="50"/>
      <c r="MJH180" s="50"/>
      <c r="MJI180" s="50"/>
      <c r="MJJ180" s="50"/>
      <c r="MJK180" s="50"/>
      <c r="MJL180" s="50"/>
      <c r="MJM180" s="50"/>
      <c r="MJN180" s="50"/>
      <c r="MJO180" s="50"/>
      <c r="MJP180" s="50"/>
      <c r="MJQ180" s="50"/>
      <c r="MJR180" s="50"/>
      <c r="MJS180" s="50"/>
      <c r="MJT180" s="50"/>
      <c r="MJU180" s="50"/>
      <c r="MJV180" s="50"/>
      <c r="MJW180" s="50"/>
      <c r="MJX180" s="50"/>
      <c r="MJY180" s="50"/>
      <c r="MJZ180" s="50"/>
      <c r="MKA180" s="50"/>
      <c r="MKB180" s="50"/>
      <c r="MKC180" s="50"/>
      <c r="MKD180" s="50"/>
      <c r="MKE180" s="50"/>
      <c r="MKF180" s="50"/>
      <c r="MKG180" s="50"/>
      <c r="MKH180" s="50"/>
      <c r="MKI180" s="50"/>
      <c r="MKJ180" s="50"/>
      <c r="MKK180" s="50"/>
      <c r="MKL180" s="50"/>
      <c r="MKM180" s="50"/>
      <c r="MKN180" s="50"/>
      <c r="MKO180" s="50"/>
      <c r="MKP180" s="50"/>
      <c r="MKQ180" s="50"/>
      <c r="MKR180" s="50"/>
      <c r="MKS180" s="50"/>
      <c r="MKT180" s="50"/>
      <c r="MKU180" s="50"/>
      <c r="MKV180" s="50"/>
      <c r="MKW180" s="50"/>
      <c r="MKX180" s="50"/>
      <c r="MKY180" s="50"/>
      <c r="MKZ180" s="50"/>
      <c r="MLA180" s="50"/>
      <c r="MLB180" s="50"/>
      <c r="MLC180" s="50"/>
      <c r="MLD180" s="50"/>
      <c r="MLE180" s="50"/>
      <c r="MLF180" s="50"/>
      <c r="MLG180" s="50"/>
      <c r="MLH180" s="50"/>
      <c r="MLI180" s="50"/>
      <c r="MLJ180" s="50"/>
      <c r="MLK180" s="50"/>
      <c r="MLL180" s="50"/>
      <c r="MLM180" s="50"/>
      <c r="MLN180" s="50"/>
      <c r="MLO180" s="50"/>
      <c r="MLP180" s="50"/>
      <c r="MLQ180" s="50"/>
      <c r="MLR180" s="50"/>
      <c r="MLS180" s="50"/>
      <c r="MLT180" s="50"/>
      <c r="MLU180" s="50"/>
      <c r="MLV180" s="50"/>
      <c r="MLW180" s="50"/>
      <c r="MLX180" s="50"/>
      <c r="MLY180" s="50"/>
      <c r="MLZ180" s="50"/>
      <c r="MMA180" s="50"/>
      <c r="MMB180" s="50"/>
      <c r="MMC180" s="50"/>
      <c r="MMD180" s="50"/>
      <c r="MME180" s="50"/>
      <c r="MMF180" s="50"/>
      <c r="MMG180" s="50"/>
      <c r="MMH180" s="50"/>
      <c r="MMI180" s="50"/>
      <c r="MMJ180" s="50"/>
      <c r="MMK180" s="50"/>
      <c r="MML180" s="50"/>
      <c r="MMM180" s="50"/>
      <c r="MMN180" s="50"/>
      <c r="MMO180" s="50"/>
      <c r="MMP180" s="50"/>
      <c r="MMQ180" s="50"/>
      <c r="MMR180" s="50"/>
      <c r="MMS180" s="50"/>
      <c r="MMT180" s="50"/>
      <c r="MMU180" s="50"/>
      <c r="MMV180" s="50"/>
      <c r="MMW180" s="50"/>
      <c r="MMX180" s="50"/>
      <c r="MMY180" s="50"/>
      <c r="MMZ180" s="50"/>
      <c r="MNA180" s="50"/>
      <c r="MNB180" s="50"/>
      <c r="MNC180" s="50"/>
      <c r="MND180" s="50"/>
      <c r="MNE180" s="50"/>
      <c r="MNF180" s="50"/>
      <c r="MNG180" s="50"/>
      <c r="MNH180" s="50"/>
      <c r="MNI180" s="50"/>
      <c r="MNJ180" s="50"/>
      <c r="MNK180" s="50"/>
      <c r="MNL180" s="50"/>
      <c r="MNM180" s="50"/>
      <c r="MNN180" s="50"/>
      <c r="MNO180" s="50"/>
      <c r="MNP180" s="50"/>
      <c r="MNQ180" s="50"/>
      <c r="MNR180" s="50"/>
      <c r="MNS180" s="50"/>
      <c r="MNT180" s="50"/>
      <c r="MNU180" s="50"/>
      <c r="MNV180" s="50"/>
      <c r="MNW180" s="50"/>
      <c r="MNX180" s="50"/>
      <c r="MNY180" s="50"/>
      <c r="MNZ180" s="50"/>
      <c r="MOA180" s="50"/>
      <c r="MOB180" s="50"/>
      <c r="MOC180" s="50"/>
      <c r="MOD180" s="50"/>
      <c r="MOE180" s="50"/>
      <c r="MOF180" s="50"/>
      <c r="MOG180" s="50"/>
      <c r="MOH180" s="50"/>
      <c r="MOI180" s="50"/>
      <c r="MOJ180" s="50"/>
      <c r="MOK180" s="50"/>
      <c r="MOL180" s="50"/>
      <c r="MOM180" s="50"/>
      <c r="MON180" s="50"/>
      <c r="MOO180" s="50"/>
      <c r="MOP180" s="50"/>
      <c r="MOQ180" s="50"/>
      <c r="MOR180" s="50"/>
      <c r="MOS180" s="50"/>
      <c r="MOT180" s="50"/>
      <c r="MOU180" s="50"/>
      <c r="MOV180" s="50"/>
      <c r="MOW180" s="50"/>
      <c r="MOX180" s="50"/>
      <c r="MOY180" s="50"/>
      <c r="MOZ180" s="50"/>
      <c r="MPA180" s="50"/>
      <c r="MPB180" s="50"/>
      <c r="MPC180" s="50"/>
      <c r="MPD180" s="50"/>
      <c r="MPE180" s="50"/>
      <c r="MPF180" s="50"/>
      <c r="MPG180" s="50"/>
      <c r="MPH180" s="50"/>
      <c r="MPI180" s="50"/>
      <c r="MPJ180" s="50"/>
      <c r="MPK180" s="50"/>
      <c r="MPL180" s="50"/>
      <c r="MPN180" s="50"/>
      <c r="MPP180" s="50"/>
      <c r="MPQ180" s="50"/>
      <c r="MPR180" s="50"/>
      <c r="MPS180" s="50"/>
      <c r="MPT180" s="50"/>
      <c r="MPU180" s="50"/>
      <c r="MPV180" s="50"/>
      <c r="MPW180" s="50"/>
      <c r="MQB180" s="50"/>
      <c r="MQC180" s="50"/>
      <c r="MQD180" s="50"/>
      <c r="MQE180" s="50"/>
      <c r="MQF180" s="50"/>
      <c r="MQG180" s="50"/>
      <c r="MQH180" s="50"/>
      <c r="MQI180" s="50"/>
      <c r="MQJ180" s="50"/>
      <c r="MQK180" s="50"/>
      <c r="MQL180" s="50"/>
      <c r="MQM180" s="50"/>
      <c r="MQN180" s="50"/>
      <c r="MQO180" s="50"/>
      <c r="MQP180" s="50"/>
      <c r="MQQ180" s="50"/>
      <c r="MQR180" s="50"/>
      <c r="MQS180" s="50"/>
      <c r="MQT180" s="50"/>
      <c r="MQU180" s="50"/>
      <c r="MQV180" s="50"/>
      <c r="MQW180" s="50"/>
      <c r="MQX180" s="50"/>
      <c r="MQY180" s="50"/>
      <c r="MQZ180" s="50"/>
      <c r="MRA180" s="50"/>
      <c r="MRB180" s="50"/>
      <c r="MRC180" s="50"/>
      <c r="MRD180" s="50"/>
      <c r="MRE180" s="50"/>
      <c r="MRF180" s="50"/>
      <c r="MRG180" s="50"/>
      <c r="MRH180" s="50"/>
      <c r="MRI180" s="50"/>
      <c r="MRJ180" s="50"/>
      <c r="MRK180" s="50"/>
      <c r="MRL180" s="50"/>
      <c r="MRM180" s="50"/>
      <c r="MRN180" s="50"/>
      <c r="MRO180" s="50"/>
      <c r="MRP180" s="50"/>
      <c r="MRQ180" s="50"/>
      <c r="MRR180" s="50"/>
      <c r="MRS180" s="50"/>
      <c r="MRT180" s="50"/>
      <c r="MRU180" s="50"/>
      <c r="MRV180" s="50"/>
      <c r="MRW180" s="50"/>
      <c r="MRX180" s="50"/>
      <c r="MRY180" s="50"/>
      <c r="MRZ180" s="50"/>
      <c r="MSA180" s="50"/>
      <c r="MSB180" s="50"/>
      <c r="MSC180" s="50"/>
      <c r="MSD180" s="50"/>
      <c r="MSE180" s="50"/>
      <c r="MSF180" s="50"/>
      <c r="MSG180" s="50"/>
      <c r="MSH180" s="50"/>
      <c r="MSI180" s="50"/>
      <c r="MSJ180" s="50"/>
      <c r="MSK180" s="50"/>
      <c r="MSL180" s="50"/>
      <c r="MSM180" s="50"/>
      <c r="MSN180" s="50"/>
      <c r="MSO180" s="50"/>
      <c r="MSP180" s="50"/>
      <c r="MSQ180" s="50"/>
      <c r="MSR180" s="50"/>
      <c r="MSS180" s="50"/>
      <c r="MST180" s="50"/>
      <c r="MSU180" s="50"/>
      <c r="MSV180" s="50"/>
      <c r="MSW180" s="50"/>
      <c r="MSX180" s="50"/>
      <c r="MSY180" s="50"/>
      <c r="MSZ180" s="50"/>
      <c r="MTA180" s="50"/>
      <c r="MTB180" s="50"/>
      <c r="MTC180" s="50"/>
      <c r="MTD180" s="50"/>
      <c r="MTE180" s="50"/>
      <c r="MTF180" s="50"/>
      <c r="MTG180" s="50"/>
      <c r="MTH180" s="50"/>
      <c r="MTI180" s="50"/>
      <c r="MTJ180" s="50"/>
      <c r="MTK180" s="50"/>
      <c r="MTL180" s="50"/>
      <c r="MTM180" s="50"/>
      <c r="MTN180" s="50"/>
      <c r="MTO180" s="50"/>
      <c r="MTP180" s="50"/>
      <c r="MTQ180" s="50"/>
      <c r="MTR180" s="50"/>
      <c r="MTS180" s="50"/>
      <c r="MTT180" s="50"/>
      <c r="MTU180" s="50"/>
      <c r="MTV180" s="50"/>
      <c r="MTW180" s="50"/>
      <c r="MTX180" s="50"/>
      <c r="MTY180" s="50"/>
      <c r="MTZ180" s="50"/>
      <c r="MUA180" s="50"/>
      <c r="MUB180" s="50"/>
      <c r="MUC180" s="50"/>
      <c r="MUD180" s="50"/>
      <c r="MUE180" s="50"/>
      <c r="MUF180" s="50"/>
      <c r="MUG180" s="50"/>
      <c r="MUH180" s="50"/>
      <c r="MUI180" s="50"/>
      <c r="MUJ180" s="50"/>
      <c r="MUK180" s="50"/>
      <c r="MUL180" s="50"/>
      <c r="MUM180" s="50"/>
      <c r="MUN180" s="50"/>
      <c r="MUO180" s="50"/>
      <c r="MUP180" s="50"/>
      <c r="MUQ180" s="50"/>
      <c r="MUR180" s="50"/>
      <c r="MUS180" s="50"/>
      <c r="MUT180" s="50"/>
      <c r="MUU180" s="50"/>
      <c r="MUV180" s="50"/>
      <c r="MUW180" s="50"/>
      <c r="MUX180" s="50"/>
      <c r="MUY180" s="50"/>
      <c r="MUZ180" s="50"/>
      <c r="MVA180" s="50"/>
      <c r="MVB180" s="50"/>
      <c r="MVC180" s="50"/>
      <c r="MVD180" s="50"/>
      <c r="MVE180" s="50"/>
      <c r="MVF180" s="50"/>
      <c r="MVG180" s="50"/>
      <c r="MVH180" s="50"/>
      <c r="MVI180" s="50"/>
      <c r="MVJ180" s="50"/>
      <c r="MVK180" s="50"/>
      <c r="MVL180" s="50"/>
      <c r="MVM180" s="50"/>
      <c r="MVN180" s="50"/>
      <c r="MVO180" s="50"/>
      <c r="MVP180" s="50"/>
      <c r="MVQ180" s="50"/>
      <c r="MVR180" s="50"/>
      <c r="MVS180" s="50"/>
      <c r="MVT180" s="50"/>
      <c r="MVU180" s="50"/>
      <c r="MVV180" s="50"/>
      <c r="MVW180" s="50"/>
      <c r="MVX180" s="50"/>
      <c r="MVY180" s="50"/>
      <c r="MVZ180" s="50"/>
      <c r="MWA180" s="50"/>
      <c r="MWB180" s="50"/>
      <c r="MWC180" s="50"/>
      <c r="MWD180" s="50"/>
      <c r="MWE180" s="50"/>
      <c r="MWF180" s="50"/>
      <c r="MWG180" s="50"/>
      <c r="MWH180" s="50"/>
      <c r="MWI180" s="50"/>
      <c r="MWJ180" s="50"/>
      <c r="MWK180" s="50"/>
      <c r="MWL180" s="50"/>
      <c r="MWM180" s="50"/>
      <c r="MWN180" s="50"/>
      <c r="MWO180" s="50"/>
      <c r="MWP180" s="50"/>
      <c r="MWQ180" s="50"/>
      <c r="MWR180" s="50"/>
      <c r="MWS180" s="50"/>
      <c r="MWT180" s="50"/>
      <c r="MWU180" s="50"/>
      <c r="MWV180" s="50"/>
      <c r="MWW180" s="50"/>
      <c r="MWX180" s="50"/>
      <c r="MWY180" s="50"/>
      <c r="MWZ180" s="50"/>
      <c r="MXA180" s="50"/>
      <c r="MXB180" s="50"/>
      <c r="MXC180" s="50"/>
      <c r="MXD180" s="50"/>
      <c r="MXE180" s="50"/>
      <c r="MXF180" s="50"/>
      <c r="MXG180" s="50"/>
      <c r="MXH180" s="50"/>
      <c r="MXI180" s="50"/>
      <c r="MXJ180" s="50"/>
      <c r="MXK180" s="50"/>
      <c r="MXL180" s="50"/>
      <c r="MXM180" s="50"/>
      <c r="MXN180" s="50"/>
      <c r="MXO180" s="50"/>
      <c r="MXP180" s="50"/>
      <c r="MXQ180" s="50"/>
      <c r="MXR180" s="50"/>
      <c r="MXS180" s="50"/>
      <c r="MXT180" s="50"/>
      <c r="MXU180" s="50"/>
      <c r="MXV180" s="50"/>
      <c r="MXW180" s="50"/>
      <c r="MXX180" s="50"/>
      <c r="MXY180" s="50"/>
      <c r="MXZ180" s="50"/>
      <c r="MYA180" s="50"/>
      <c r="MYB180" s="50"/>
      <c r="MYC180" s="50"/>
      <c r="MYD180" s="50"/>
      <c r="MYE180" s="50"/>
      <c r="MYF180" s="50"/>
      <c r="MYG180" s="50"/>
      <c r="MYH180" s="50"/>
      <c r="MYI180" s="50"/>
      <c r="MYJ180" s="50"/>
      <c r="MYK180" s="50"/>
      <c r="MYL180" s="50"/>
      <c r="MYM180" s="50"/>
      <c r="MYN180" s="50"/>
      <c r="MYO180" s="50"/>
      <c r="MYP180" s="50"/>
      <c r="MYQ180" s="50"/>
      <c r="MYR180" s="50"/>
      <c r="MYS180" s="50"/>
      <c r="MYT180" s="50"/>
      <c r="MYU180" s="50"/>
      <c r="MYV180" s="50"/>
      <c r="MYW180" s="50"/>
      <c r="MYX180" s="50"/>
      <c r="MYY180" s="50"/>
      <c r="MYZ180" s="50"/>
      <c r="MZA180" s="50"/>
      <c r="MZB180" s="50"/>
      <c r="MZC180" s="50"/>
      <c r="MZD180" s="50"/>
      <c r="MZE180" s="50"/>
      <c r="MZF180" s="50"/>
      <c r="MZG180" s="50"/>
      <c r="MZH180" s="50"/>
      <c r="MZJ180" s="50"/>
      <c r="MZL180" s="50"/>
      <c r="MZM180" s="50"/>
      <c r="MZN180" s="50"/>
      <c r="MZO180" s="50"/>
      <c r="MZP180" s="50"/>
      <c r="MZQ180" s="50"/>
      <c r="MZR180" s="50"/>
      <c r="MZS180" s="50"/>
      <c r="MZX180" s="50"/>
      <c r="MZY180" s="50"/>
      <c r="MZZ180" s="50"/>
      <c r="NAA180" s="50"/>
      <c r="NAB180" s="50"/>
      <c r="NAC180" s="50"/>
      <c r="NAD180" s="50"/>
      <c r="NAE180" s="50"/>
      <c r="NAF180" s="50"/>
      <c r="NAG180" s="50"/>
      <c r="NAH180" s="50"/>
      <c r="NAI180" s="50"/>
      <c r="NAJ180" s="50"/>
      <c r="NAK180" s="50"/>
      <c r="NAL180" s="50"/>
      <c r="NAM180" s="50"/>
      <c r="NAN180" s="50"/>
      <c r="NAO180" s="50"/>
      <c r="NAP180" s="50"/>
      <c r="NAQ180" s="50"/>
      <c r="NAR180" s="50"/>
      <c r="NAS180" s="50"/>
      <c r="NAT180" s="50"/>
      <c r="NAU180" s="50"/>
      <c r="NAV180" s="50"/>
      <c r="NAW180" s="50"/>
      <c r="NAX180" s="50"/>
      <c r="NAY180" s="50"/>
      <c r="NAZ180" s="50"/>
      <c r="NBA180" s="50"/>
      <c r="NBB180" s="50"/>
      <c r="NBC180" s="50"/>
      <c r="NBD180" s="50"/>
      <c r="NBE180" s="50"/>
      <c r="NBF180" s="50"/>
      <c r="NBG180" s="50"/>
      <c r="NBH180" s="50"/>
      <c r="NBI180" s="50"/>
      <c r="NBJ180" s="50"/>
      <c r="NBK180" s="50"/>
      <c r="NBL180" s="50"/>
      <c r="NBM180" s="50"/>
      <c r="NBN180" s="50"/>
      <c r="NBO180" s="50"/>
      <c r="NBP180" s="50"/>
      <c r="NBQ180" s="50"/>
      <c r="NBR180" s="50"/>
      <c r="NBS180" s="50"/>
      <c r="NBT180" s="50"/>
      <c r="NBU180" s="50"/>
      <c r="NBV180" s="50"/>
      <c r="NBW180" s="50"/>
      <c r="NBX180" s="50"/>
      <c r="NBY180" s="50"/>
      <c r="NBZ180" s="50"/>
      <c r="NCA180" s="50"/>
      <c r="NCB180" s="50"/>
      <c r="NCC180" s="50"/>
      <c r="NCD180" s="50"/>
      <c r="NCE180" s="50"/>
      <c r="NCF180" s="50"/>
      <c r="NCG180" s="50"/>
      <c r="NCH180" s="50"/>
      <c r="NCI180" s="50"/>
      <c r="NCJ180" s="50"/>
      <c r="NCK180" s="50"/>
      <c r="NCL180" s="50"/>
      <c r="NCM180" s="50"/>
      <c r="NCN180" s="50"/>
      <c r="NCO180" s="50"/>
      <c r="NCP180" s="50"/>
      <c r="NCQ180" s="50"/>
      <c r="NCR180" s="50"/>
      <c r="NCS180" s="50"/>
      <c r="NCT180" s="50"/>
      <c r="NCU180" s="50"/>
      <c r="NCV180" s="50"/>
      <c r="NCW180" s="50"/>
      <c r="NCX180" s="50"/>
      <c r="NCY180" s="50"/>
      <c r="NCZ180" s="50"/>
      <c r="NDA180" s="50"/>
      <c r="NDB180" s="50"/>
      <c r="NDC180" s="50"/>
      <c r="NDD180" s="50"/>
      <c r="NDE180" s="50"/>
      <c r="NDF180" s="50"/>
      <c r="NDG180" s="50"/>
      <c r="NDH180" s="50"/>
      <c r="NDI180" s="50"/>
      <c r="NDJ180" s="50"/>
      <c r="NDK180" s="50"/>
      <c r="NDL180" s="50"/>
      <c r="NDM180" s="50"/>
      <c r="NDN180" s="50"/>
      <c r="NDO180" s="50"/>
      <c r="NDP180" s="50"/>
      <c r="NDQ180" s="50"/>
      <c r="NDR180" s="50"/>
      <c r="NDS180" s="50"/>
      <c r="NDT180" s="50"/>
      <c r="NDU180" s="50"/>
      <c r="NDV180" s="50"/>
      <c r="NDW180" s="50"/>
      <c r="NDX180" s="50"/>
      <c r="NDY180" s="50"/>
      <c r="NDZ180" s="50"/>
      <c r="NEA180" s="50"/>
      <c r="NEB180" s="50"/>
      <c r="NEC180" s="50"/>
      <c r="NED180" s="50"/>
      <c r="NEE180" s="50"/>
      <c r="NEF180" s="50"/>
      <c r="NEG180" s="50"/>
      <c r="NEH180" s="50"/>
      <c r="NEI180" s="50"/>
      <c r="NEJ180" s="50"/>
      <c r="NEK180" s="50"/>
      <c r="NEL180" s="50"/>
      <c r="NEM180" s="50"/>
      <c r="NEN180" s="50"/>
      <c r="NEO180" s="50"/>
      <c r="NEP180" s="50"/>
      <c r="NEQ180" s="50"/>
      <c r="NER180" s="50"/>
      <c r="NES180" s="50"/>
      <c r="NET180" s="50"/>
      <c r="NEU180" s="50"/>
      <c r="NEV180" s="50"/>
      <c r="NEW180" s="50"/>
      <c r="NEX180" s="50"/>
      <c r="NEY180" s="50"/>
      <c r="NEZ180" s="50"/>
      <c r="NFA180" s="50"/>
      <c r="NFB180" s="50"/>
      <c r="NFC180" s="50"/>
      <c r="NFD180" s="50"/>
      <c r="NFE180" s="50"/>
      <c r="NFF180" s="50"/>
      <c r="NFG180" s="50"/>
      <c r="NFH180" s="50"/>
      <c r="NFI180" s="50"/>
      <c r="NFJ180" s="50"/>
      <c r="NFK180" s="50"/>
      <c r="NFL180" s="50"/>
      <c r="NFM180" s="50"/>
      <c r="NFN180" s="50"/>
      <c r="NFO180" s="50"/>
      <c r="NFP180" s="50"/>
      <c r="NFQ180" s="50"/>
      <c r="NFR180" s="50"/>
      <c r="NFS180" s="50"/>
      <c r="NFT180" s="50"/>
      <c r="NFU180" s="50"/>
      <c r="NFV180" s="50"/>
      <c r="NFW180" s="50"/>
      <c r="NFX180" s="50"/>
      <c r="NFY180" s="50"/>
      <c r="NFZ180" s="50"/>
      <c r="NGA180" s="50"/>
      <c r="NGB180" s="50"/>
      <c r="NGC180" s="50"/>
      <c r="NGD180" s="50"/>
      <c r="NGE180" s="50"/>
      <c r="NGF180" s="50"/>
      <c r="NGG180" s="50"/>
      <c r="NGH180" s="50"/>
      <c r="NGI180" s="50"/>
      <c r="NGJ180" s="50"/>
      <c r="NGK180" s="50"/>
      <c r="NGL180" s="50"/>
      <c r="NGM180" s="50"/>
      <c r="NGN180" s="50"/>
      <c r="NGO180" s="50"/>
      <c r="NGP180" s="50"/>
      <c r="NGQ180" s="50"/>
      <c r="NGR180" s="50"/>
      <c r="NGS180" s="50"/>
      <c r="NGT180" s="50"/>
      <c r="NGU180" s="50"/>
      <c r="NGV180" s="50"/>
      <c r="NGW180" s="50"/>
      <c r="NGX180" s="50"/>
      <c r="NGY180" s="50"/>
      <c r="NGZ180" s="50"/>
      <c r="NHA180" s="50"/>
      <c r="NHB180" s="50"/>
      <c r="NHC180" s="50"/>
      <c r="NHD180" s="50"/>
      <c r="NHE180" s="50"/>
      <c r="NHF180" s="50"/>
      <c r="NHG180" s="50"/>
      <c r="NHH180" s="50"/>
      <c r="NHI180" s="50"/>
      <c r="NHJ180" s="50"/>
      <c r="NHK180" s="50"/>
      <c r="NHL180" s="50"/>
      <c r="NHM180" s="50"/>
      <c r="NHN180" s="50"/>
      <c r="NHO180" s="50"/>
      <c r="NHP180" s="50"/>
      <c r="NHQ180" s="50"/>
      <c r="NHR180" s="50"/>
      <c r="NHS180" s="50"/>
      <c r="NHT180" s="50"/>
      <c r="NHU180" s="50"/>
      <c r="NHV180" s="50"/>
      <c r="NHW180" s="50"/>
      <c r="NHX180" s="50"/>
      <c r="NHY180" s="50"/>
      <c r="NHZ180" s="50"/>
      <c r="NIA180" s="50"/>
      <c r="NIB180" s="50"/>
      <c r="NIC180" s="50"/>
      <c r="NID180" s="50"/>
      <c r="NIE180" s="50"/>
      <c r="NIF180" s="50"/>
      <c r="NIG180" s="50"/>
      <c r="NIH180" s="50"/>
      <c r="NII180" s="50"/>
      <c r="NIJ180" s="50"/>
      <c r="NIK180" s="50"/>
      <c r="NIL180" s="50"/>
      <c r="NIM180" s="50"/>
      <c r="NIN180" s="50"/>
      <c r="NIO180" s="50"/>
      <c r="NIP180" s="50"/>
      <c r="NIQ180" s="50"/>
      <c r="NIR180" s="50"/>
      <c r="NIS180" s="50"/>
      <c r="NIT180" s="50"/>
      <c r="NIU180" s="50"/>
      <c r="NIV180" s="50"/>
      <c r="NIW180" s="50"/>
      <c r="NIX180" s="50"/>
      <c r="NIY180" s="50"/>
      <c r="NIZ180" s="50"/>
      <c r="NJA180" s="50"/>
      <c r="NJB180" s="50"/>
      <c r="NJC180" s="50"/>
      <c r="NJD180" s="50"/>
      <c r="NJF180" s="50"/>
      <c r="NJH180" s="50"/>
      <c r="NJI180" s="50"/>
      <c r="NJJ180" s="50"/>
      <c r="NJK180" s="50"/>
      <c r="NJL180" s="50"/>
      <c r="NJM180" s="50"/>
      <c r="NJN180" s="50"/>
      <c r="NJO180" s="50"/>
      <c r="NJT180" s="50"/>
      <c r="NJU180" s="50"/>
      <c r="NJV180" s="50"/>
      <c r="NJW180" s="50"/>
      <c r="NJX180" s="50"/>
      <c r="NJY180" s="50"/>
      <c r="NJZ180" s="50"/>
      <c r="NKA180" s="50"/>
      <c r="NKB180" s="50"/>
      <c r="NKC180" s="50"/>
      <c r="NKD180" s="50"/>
      <c r="NKE180" s="50"/>
      <c r="NKF180" s="50"/>
      <c r="NKG180" s="50"/>
      <c r="NKH180" s="50"/>
      <c r="NKI180" s="50"/>
      <c r="NKJ180" s="50"/>
      <c r="NKK180" s="50"/>
      <c r="NKL180" s="50"/>
      <c r="NKM180" s="50"/>
      <c r="NKN180" s="50"/>
      <c r="NKO180" s="50"/>
      <c r="NKP180" s="50"/>
      <c r="NKQ180" s="50"/>
      <c r="NKR180" s="50"/>
      <c r="NKS180" s="50"/>
      <c r="NKT180" s="50"/>
      <c r="NKU180" s="50"/>
      <c r="NKV180" s="50"/>
      <c r="NKW180" s="50"/>
      <c r="NKX180" s="50"/>
      <c r="NKY180" s="50"/>
      <c r="NKZ180" s="50"/>
      <c r="NLA180" s="50"/>
      <c r="NLB180" s="50"/>
      <c r="NLC180" s="50"/>
      <c r="NLD180" s="50"/>
      <c r="NLE180" s="50"/>
      <c r="NLF180" s="50"/>
      <c r="NLG180" s="50"/>
      <c r="NLH180" s="50"/>
      <c r="NLI180" s="50"/>
      <c r="NLJ180" s="50"/>
      <c r="NLK180" s="50"/>
      <c r="NLL180" s="50"/>
      <c r="NLM180" s="50"/>
      <c r="NLN180" s="50"/>
      <c r="NLO180" s="50"/>
      <c r="NLP180" s="50"/>
      <c r="NLQ180" s="50"/>
      <c r="NLR180" s="50"/>
      <c r="NLS180" s="50"/>
      <c r="NLT180" s="50"/>
      <c r="NLU180" s="50"/>
      <c r="NLV180" s="50"/>
      <c r="NLW180" s="50"/>
      <c r="NLX180" s="50"/>
      <c r="NLY180" s="50"/>
      <c r="NLZ180" s="50"/>
      <c r="NMA180" s="50"/>
      <c r="NMB180" s="50"/>
      <c r="NMC180" s="50"/>
      <c r="NMD180" s="50"/>
      <c r="NME180" s="50"/>
      <c r="NMF180" s="50"/>
      <c r="NMG180" s="50"/>
      <c r="NMH180" s="50"/>
      <c r="NMI180" s="50"/>
      <c r="NMJ180" s="50"/>
      <c r="NMK180" s="50"/>
      <c r="NML180" s="50"/>
      <c r="NMM180" s="50"/>
      <c r="NMN180" s="50"/>
      <c r="NMO180" s="50"/>
      <c r="NMP180" s="50"/>
      <c r="NMQ180" s="50"/>
      <c r="NMR180" s="50"/>
      <c r="NMS180" s="50"/>
      <c r="NMT180" s="50"/>
      <c r="NMU180" s="50"/>
      <c r="NMV180" s="50"/>
      <c r="NMW180" s="50"/>
      <c r="NMX180" s="50"/>
      <c r="NMY180" s="50"/>
      <c r="NMZ180" s="50"/>
      <c r="NNA180" s="50"/>
      <c r="NNB180" s="50"/>
      <c r="NNC180" s="50"/>
      <c r="NND180" s="50"/>
      <c r="NNE180" s="50"/>
      <c r="NNF180" s="50"/>
      <c r="NNG180" s="50"/>
      <c r="NNH180" s="50"/>
      <c r="NNI180" s="50"/>
      <c r="NNJ180" s="50"/>
      <c r="NNK180" s="50"/>
      <c r="NNL180" s="50"/>
      <c r="NNM180" s="50"/>
      <c r="NNN180" s="50"/>
      <c r="NNO180" s="50"/>
      <c r="NNP180" s="50"/>
      <c r="NNQ180" s="50"/>
      <c r="NNR180" s="50"/>
      <c r="NNS180" s="50"/>
      <c r="NNT180" s="50"/>
      <c r="NNU180" s="50"/>
      <c r="NNV180" s="50"/>
      <c r="NNW180" s="50"/>
      <c r="NNX180" s="50"/>
      <c r="NNY180" s="50"/>
      <c r="NNZ180" s="50"/>
      <c r="NOA180" s="50"/>
      <c r="NOB180" s="50"/>
      <c r="NOC180" s="50"/>
      <c r="NOD180" s="50"/>
      <c r="NOE180" s="50"/>
      <c r="NOF180" s="50"/>
      <c r="NOG180" s="50"/>
      <c r="NOH180" s="50"/>
      <c r="NOI180" s="50"/>
      <c r="NOJ180" s="50"/>
      <c r="NOK180" s="50"/>
      <c r="NOL180" s="50"/>
      <c r="NOM180" s="50"/>
      <c r="NON180" s="50"/>
      <c r="NOO180" s="50"/>
      <c r="NOP180" s="50"/>
      <c r="NOQ180" s="50"/>
      <c r="NOR180" s="50"/>
      <c r="NOS180" s="50"/>
      <c r="NOT180" s="50"/>
      <c r="NOU180" s="50"/>
      <c r="NOV180" s="50"/>
      <c r="NOW180" s="50"/>
      <c r="NOX180" s="50"/>
      <c r="NOY180" s="50"/>
      <c r="NOZ180" s="50"/>
      <c r="NPA180" s="50"/>
      <c r="NPB180" s="50"/>
      <c r="NPC180" s="50"/>
      <c r="NPD180" s="50"/>
      <c r="NPE180" s="50"/>
      <c r="NPF180" s="50"/>
      <c r="NPG180" s="50"/>
      <c r="NPH180" s="50"/>
      <c r="NPI180" s="50"/>
      <c r="NPJ180" s="50"/>
      <c r="NPK180" s="50"/>
      <c r="NPL180" s="50"/>
      <c r="NPM180" s="50"/>
      <c r="NPN180" s="50"/>
      <c r="NPO180" s="50"/>
      <c r="NPP180" s="50"/>
      <c r="NPQ180" s="50"/>
      <c r="NPR180" s="50"/>
      <c r="NPS180" s="50"/>
      <c r="NPT180" s="50"/>
      <c r="NPU180" s="50"/>
      <c r="NPV180" s="50"/>
      <c r="NPW180" s="50"/>
      <c r="NPX180" s="50"/>
      <c r="NPY180" s="50"/>
      <c r="NPZ180" s="50"/>
      <c r="NQA180" s="50"/>
      <c r="NQB180" s="50"/>
      <c r="NQC180" s="50"/>
      <c r="NQD180" s="50"/>
      <c r="NQE180" s="50"/>
      <c r="NQF180" s="50"/>
      <c r="NQG180" s="50"/>
      <c r="NQH180" s="50"/>
      <c r="NQI180" s="50"/>
      <c r="NQJ180" s="50"/>
      <c r="NQK180" s="50"/>
      <c r="NQL180" s="50"/>
      <c r="NQM180" s="50"/>
      <c r="NQN180" s="50"/>
      <c r="NQO180" s="50"/>
      <c r="NQP180" s="50"/>
      <c r="NQQ180" s="50"/>
      <c r="NQR180" s="50"/>
      <c r="NQS180" s="50"/>
      <c r="NQT180" s="50"/>
      <c r="NQU180" s="50"/>
      <c r="NQV180" s="50"/>
      <c r="NQW180" s="50"/>
      <c r="NQX180" s="50"/>
      <c r="NQY180" s="50"/>
      <c r="NQZ180" s="50"/>
      <c r="NRA180" s="50"/>
      <c r="NRB180" s="50"/>
      <c r="NRC180" s="50"/>
      <c r="NRD180" s="50"/>
      <c r="NRE180" s="50"/>
      <c r="NRF180" s="50"/>
      <c r="NRG180" s="50"/>
      <c r="NRH180" s="50"/>
      <c r="NRI180" s="50"/>
      <c r="NRJ180" s="50"/>
      <c r="NRK180" s="50"/>
      <c r="NRL180" s="50"/>
      <c r="NRM180" s="50"/>
      <c r="NRN180" s="50"/>
      <c r="NRO180" s="50"/>
      <c r="NRP180" s="50"/>
      <c r="NRQ180" s="50"/>
      <c r="NRR180" s="50"/>
      <c r="NRS180" s="50"/>
      <c r="NRT180" s="50"/>
      <c r="NRU180" s="50"/>
      <c r="NRV180" s="50"/>
      <c r="NRW180" s="50"/>
      <c r="NRX180" s="50"/>
      <c r="NRY180" s="50"/>
      <c r="NRZ180" s="50"/>
      <c r="NSA180" s="50"/>
      <c r="NSB180" s="50"/>
      <c r="NSC180" s="50"/>
      <c r="NSD180" s="50"/>
      <c r="NSE180" s="50"/>
      <c r="NSF180" s="50"/>
      <c r="NSG180" s="50"/>
      <c r="NSH180" s="50"/>
      <c r="NSI180" s="50"/>
      <c r="NSJ180" s="50"/>
      <c r="NSK180" s="50"/>
      <c r="NSL180" s="50"/>
      <c r="NSM180" s="50"/>
      <c r="NSN180" s="50"/>
      <c r="NSO180" s="50"/>
      <c r="NSP180" s="50"/>
      <c r="NSQ180" s="50"/>
      <c r="NSR180" s="50"/>
      <c r="NSS180" s="50"/>
      <c r="NST180" s="50"/>
      <c r="NSU180" s="50"/>
      <c r="NSV180" s="50"/>
      <c r="NSW180" s="50"/>
      <c r="NSX180" s="50"/>
      <c r="NSY180" s="50"/>
      <c r="NSZ180" s="50"/>
      <c r="NTB180" s="50"/>
      <c r="NTD180" s="50"/>
      <c r="NTE180" s="50"/>
      <c r="NTF180" s="50"/>
      <c r="NTG180" s="50"/>
      <c r="NTH180" s="50"/>
      <c r="NTI180" s="50"/>
      <c r="NTJ180" s="50"/>
      <c r="NTK180" s="50"/>
      <c r="NTP180" s="50"/>
      <c r="NTQ180" s="50"/>
      <c r="NTR180" s="50"/>
      <c r="NTS180" s="50"/>
      <c r="NTT180" s="50"/>
      <c r="NTU180" s="50"/>
      <c r="NTV180" s="50"/>
      <c r="NTW180" s="50"/>
      <c r="NTX180" s="50"/>
      <c r="NTY180" s="50"/>
      <c r="NTZ180" s="50"/>
      <c r="NUA180" s="50"/>
      <c r="NUB180" s="50"/>
      <c r="NUC180" s="50"/>
      <c r="NUD180" s="50"/>
      <c r="NUE180" s="50"/>
      <c r="NUF180" s="50"/>
      <c r="NUG180" s="50"/>
      <c r="NUH180" s="50"/>
      <c r="NUI180" s="50"/>
      <c r="NUJ180" s="50"/>
      <c r="NUK180" s="50"/>
      <c r="NUL180" s="50"/>
      <c r="NUM180" s="50"/>
      <c r="NUN180" s="50"/>
      <c r="NUO180" s="50"/>
      <c r="NUP180" s="50"/>
      <c r="NUQ180" s="50"/>
      <c r="NUR180" s="50"/>
      <c r="NUS180" s="50"/>
      <c r="NUT180" s="50"/>
      <c r="NUU180" s="50"/>
      <c r="NUV180" s="50"/>
      <c r="NUW180" s="50"/>
      <c r="NUX180" s="50"/>
      <c r="NUY180" s="50"/>
      <c r="NUZ180" s="50"/>
      <c r="NVA180" s="50"/>
      <c r="NVB180" s="50"/>
      <c r="NVC180" s="50"/>
      <c r="NVD180" s="50"/>
      <c r="NVE180" s="50"/>
      <c r="NVF180" s="50"/>
      <c r="NVG180" s="50"/>
      <c r="NVH180" s="50"/>
      <c r="NVI180" s="50"/>
      <c r="NVJ180" s="50"/>
      <c r="NVK180" s="50"/>
      <c r="NVL180" s="50"/>
      <c r="NVM180" s="50"/>
      <c r="NVN180" s="50"/>
      <c r="NVO180" s="50"/>
      <c r="NVP180" s="50"/>
      <c r="NVQ180" s="50"/>
      <c r="NVR180" s="50"/>
      <c r="NVS180" s="50"/>
      <c r="NVT180" s="50"/>
      <c r="NVU180" s="50"/>
      <c r="NVV180" s="50"/>
      <c r="NVW180" s="50"/>
      <c r="NVX180" s="50"/>
      <c r="NVY180" s="50"/>
      <c r="NVZ180" s="50"/>
      <c r="NWA180" s="50"/>
      <c r="NWB180" s="50"/>
      <c r="NWC180" s="50"/>
      <c r="NWD180" s="50"/>
      <c r="NWE180" s="50"/>
      <c r="NWF180" s="50"/>
      <c r="NWG180" s="50"/>
      <c r="NWH180" s="50"/>
      <c r="NWI180" s="50"/>
      <c r="NWJ180" s="50"/>
      <c r="NWK180" s="50"/>
      <c r="NWL180" s="50"/>
      <c r="NWM180" s="50"/>
      <c r="NWN180" s="50"/>
      <c r="NWO180" s="50"/>
      <c r="NWP180" s="50"/>
      <c r="NWQ180" s="50"/>
      <c r="NWR180" s="50"/>
      <c r="NWS180" s="50"/>
      <c r="NWT180" s="50"/>
      <c r="NWU180" s="50"/>
      <c r="NWV180" s="50"/>
      <c r="NWW180" s="50"/>
      <c r="NWX180" s="50"/>
      <c r="NWY180" s="50"/>
      <c r="NWZ180" s="50"/>
      <c r="NXA180" s="50"/>
      <c r="NXB180" s="50"/>
      <c r="NXC180" s="50"/>
      <c r="NXD180" s="50"/>
      <c r="NXE180" s="50"/>
      <c r="NXF180" s="50"/>
      <c r="NXG180" s="50"/>
      <c r="NXH180" s="50"/>
      <c r="NXI180" s="50"/>
      <c r="NXJ180" s="50"/>
      <c r="NXK180" s="50"/>
      <c r="NXL180" s="50"/>
      <c r="NXM180" s="50"/>
      <c r="NXN180" s="50"/>
      <c r="NXO180" s="50"/>
      <c r="NXP180" s="50"/>
      <c r="NXQ180" s="50"/>
      <c r="NXR180" s="50"/>
      <c r="NXS180" s="50"/>
      <c r="NXT180" s="50"/>
      <c r="NXU180" s="50"/>
      <c r="NXV180" s="50"/>
      <c r="NXW180" s="50"/>
      <c r="NXX180" s="50"/>
      <c r="NXY180" s="50"/>
      <c r="NXZ180" s="50"/>
      <c r="NYA180" s="50"/>
      <c r="NYB180" s="50"/>
      <c r="NYC180" s="50"/>
      <c r="NYD180" s="50"/>
      <c r="NYE180" s="50"/>
      <c r="NYF180" s="50"/>
      <c r="NYG180" s="50"/>
      <c r="NYH180" s="50"/>
      <c r="NYI180" s="50"/>
      <c r="NYJ180" s="50"/>
      <c r="NYK180" s="50"/>
      <c r="NYL180" s="50"/>
      <c r="NYM180" s="50"/>
      <c r="NYN180" s="50"/>
      <c r="NYO180" s="50"/>
      <c r="NYP180" s="50"/>
      <c r="NYQ180" s="50"/>
      <c r="NYR180" s="50"/>
      <c r="NYS180" s="50"/>
      <c r="NYT180" s="50"/>
      <c r="NYU180" s="50"/>
      <c r="NYV180" s="50"/>
      <c r="NYW180" s="50"/>
      <c r="NYX180" s="50"/>
      <c r="NYY180" s="50"/>
      <c r="NYZ180" s="50"/>
      <c r="NZA180" s="50"/>
      <c r="NZB180" s="50"/>
      <c r="NZC180" s="50"/>
      <c r="NZD180" s="50"/>
      <c r="NZE180" s="50"/>
      <c r="NZF180" s="50"/>
      <c r="NZG180" s="50"/>
      <c r="NZH180" s="50"/>
      <c r="NZI180" s="50"/>
      <c r="NZJ180" s="50"/>
      <c r="NZK180" s="50"/>
      <c r="NZL180" s="50"/>
      <c r="NZM180" s="50"/>
      <c r="NZN180" s="50"/>
      <c r="NZO180" s="50"/>
      <c r="NZP180" s="50"/>
      <c r="NZQ180" s="50"/>
      <c r="NZR180" s="50"/>
      <c r="NZS180" s="50"/>
      <c r="NZT180" s="50"/>
      <c r="NZU180" s="50"/>
      <c r="NZV180" s="50"/>
      <c r="NZW180" s="50"/>
      <c r="NZX180" s="50"/>
      <c r="NZY180" s="50"/>
      <c r="NZZ180" s="50"/>
      <c r="OAA180" s="50"/>
      <c r="OAB180" s="50"/>
      <c r="OAC180" s="50"/>
      <c r="OAD180" s="50"/>
      <c r="OAE180" s="50"/>
      <c r="OAF180" s="50"/>
      <c r="OAG180" s="50"/>
      <c r="OAH180" s="50"/>
      <c r="OAI180" s="50"/>
      <c r="OAJ180" s="50"/>
      <c r="OAK180" s="50"/>
      <c r="OAL180" s="50"/>
      <c r="OAM180" s="50"/>
      <c r="OAN180" s="50"/>
      <c r="OAO180" s="50"/>
      <c r="OAP180" s="50"/>
      <c r="OAQ180" s="50"/>
      <c r="OAR180" s="50"/>
      <c r="OAS180" s="50"/>
      <c r="OAT180" s="50"/>
      <c r="OAU180" s="50"/>
      <c r="OAV180" s="50"/>
      <c r="OAW180" s="50"/>
      <c r="OAX180" s="50"/>
      <c r="OAY180" s="50"/>
      <c r="OAZ180" s="50"/>
      <c r="OBA180" s="50"/>
      <c r="OBB180" s="50"/>
      <c r="OBC180" s="50"/>
      <c r="OBD180" s="50"/>
      <c r="OBE180" s="50"/>
      <c r="OBF180" s="50"/>
      <c r="OBG180" s="50"/>
      <c r="OBH180" s="50"/>
      <c r="OBI180" s="50"/>
      <c r="OBJ180" s="50"/>
      <c r="OBK180" s="50"/>
      <c r="OBL180" s="50"/>
      <c r="OBM180" s="50"/>
      <c r="OBN180" s="50"/>
      <c r="OBO180" s="50"/>
      <c r="OBP180" s="50"/>
      <c r="OBQ180" s="50"/>
      <c r="OBR180" s="50"/>
      <c r="OBS180" s="50"/>
      <c r="OBT180" s="50"/>
      <c r="OBU180" s="50"/>
      <c r="OBV180" s="50"/>
      <c r="OBW180" s="50"/>
      <c r="OBX180" s="50"/>
      <c r="OBY180" s="50"/>
      <c r="OBZ180" s="50"/>
      <c r="OCA180" s="50"/>
      <c r="OCB180" s="50"/>
      <c r="OCC180" s="50"/>
      <c r="OCD180" s="50"/>
      <c r="OCE180" s="50"/>
      <c r="OCF180" s="50"/>
      <c r="OCG180" s="50"/>
      <c r="OCH180" s="50"/>
      <c r="OCI180" s="50"/>
      <c r="OCJ180" s="50"/>
      <c r="OCK180" s="50"/>
      <c r="OCL180" s="50"/>
      <c r="OCM180" s="50"/>
      <c r="OCN180" s="50"/>
      <c r="OCO180" s="50"/>
      <c r="OCP180" s="50"/>
      <c r="OCQ180" s="50"/>
      <c r="OCR180" s="50"/>
      <c r="OCS180" s="50"/>
      <c r="OCT180" s="50"/>
      <c r="OCU180" s="50"/>
      <c r="OCV180" s="50"/>
      <c r="OCX180" s="50"/>
      <c r="OCZ180" s="50"/>
      <c r="ODA180" s="50"/>
      <c r="ODB180" s="50"/>
      <c r="ODC180" s="50"/>
      <c r="ODD180" s="50"/>
      <c r="ODE180" s="50"/>
      <c r="ODF180" s="50"/>
      <c r="ODG180" s="50"/>
      <c r="ODL180" s="50"/>
      <c r="ODM180" s="50"/>
      <c r="ODN180" s="50"/>
      <c r="ODO180" s="50"/>
      <c r="ODP180" s="50"/>
      <c r="ODQ180" s="50"/>
      <c r="ODR180" s="50"/>
      <c r="ODS180" s="50"/>
      <c r="ODT180" s="50"/>
      <c r="ODU180" s="50"/>
      <c r="ODV180" s="50"/>
      <c r="ODW180" s="50"/>
      <c r="ODX180" s="50"/>
      <c r="ODY180" s="50"/>
      <c r="ODZ180" s="50"/>
      <c r="OEA180" s="50"/>
      <c r="OEB180" s="50"/>
      <c r="OEC180" s="50"/>
      <c r="OED180" s="50"/>
      <c r="OEE180" s="50"/>
      <c r="OEF180" s="50"/>
      <c r="OEG180" s="50"/>
      <c r="OEH180" s="50"/>
      <c r="OEI180" s="50"/>
      <c r="OEJ180" s="50"/>
      <c r="OEK180" s="50"/>
      <c r="OEL180" s="50"/>
      <c r="OEM180" s="50"/>
      <c r="OEN180" s="50"/>
      <c r="OEO180" s="50"/>
      <c r="OEP180" s="50"/>
      <c r="OEQ180" s="50"/>
      <c r="OER180" s="50"/>
      <c r="OES180" s="50"/>
      <c r="OET180" s="50"/>
      <c r="OEU180" s="50"/>
      <c r="OEV180" s="50"/>
      <c r="OEW180" s="50"/>
      <c r="OEX180" s="50"/>
      <c r="OEY180" s="50"/>
      <c r="OEZ180" s="50"/>
      <c r="OFA180" s="50"/>
      <c r="OFB180" s="50"/>
      <c r="OFC180" s="50"/>
      <c r="OFD180" s="50"/>
      <c r="OFE180" s="50"/>
      <c r="OFF180" s="50"/>
      <c r="OFG180" s="50"/>
      <c r="OFH180" s="50"/>
      <c r="OFI180" s="50"/>
      <c r="OFJ180" s="50"/>
      <c r="OFK180" s="50"/>
      <c r="OFL180" s="50"/>
      <c r="OFM180" s="50"/>
      <c r="OFN180" s="50"/>
      <c r="OFO180" s="50"/>
      <c r="OFP180" s="50"/>
      <c r="OFQ180" s="50"/>
      <c r="OFR180" s="50"/>
      <c r="OFS180" s="50"/>
      <c r="OFT180" s="50"/>
      <c r="OFU180" s="50"/>
      <c r="OFV180" s="50"/>
      <c r="OFW180" s="50"/>
      <c r="OFX180" s="50"/>
      <c r="OFY180" s="50"/>
      <c r="OFZ180" s="50"/>
      <c r="OGA180" s="50"/>
      <c r="OGB180" s="50"/>
      <c r="OGC180" s="50"/>
      <c r="OGD180" s="50"/>
      <c r="OGE180" s="50"/>
      <c r="OGF180" s="50"/>
      <c r="OGG180" s="50"/>
      <c r="OGH180" s="50"/>
      <c r="OGI180" s="50"/>
      <c r="OGJ180" s="50"/>
      <c r="OGK180" s="50"/>
      <c r="OGL180" s="50"/>
      <c r="OGM180" s="50"/>
      <c r="OGN180" s="50"/>
      <c r="OGO180" s="50"/>
      <c r="OGP180" s="50"/>
      <c r="OGQ180" s="50"/>
      <c r="OGR180" s="50"/>
      <c r="OGS180" s="50"/>
      <c r="OGT180" s="50"/>
      <c r="OGU180" s="50"/>
      <c r="OGV180" s="50"/>
      <c r="OGW180" s="50"/>
      <c r="OGX180" s="50"/>
      <c r="OGY180" s="50"/>
      <c r="OGZ180" s="50"/>
      <c r="OHA180" s="50"/>
      <c r="OHB180" s="50"/>
      <c r="OHC180" s="50"/>
      <c r="OHD180" s="50"/>
      <c r="OHE180" s="50"/>
      <c r="OHF180" s="50"/>
      <c r="OHG180" s="50"/>
      <c r="OHH180" s="50"/>
      <c r="OHI180" s="50"/>
      <c r="OHJ180" s="50"/>
      <c r="OHK180" s="50"/>
      <c r="OHL180" s="50"/>
      <c r="OHM180" s="50"/>
      <c r="OHN180" s="50"/>
      <c r="OHO180" s="50"/>
      <c r="OHP180" s="50"/>
      <c r="OHQ180" s="50"/>
      <c r="OHR180" s="50"/>
      <c r="OHS180" s="50"/>
      <c r="OHT180" s="50"/>
      <c r="OHU180" s="50"/>
      <c r="OHV180" s="50"/>
      <c r="OHW180" s="50"/>
      <c r="OHX180" s="50"/>
      <c r="OHY180" s="50"/>
      <c r="OHZ180" s="50"/>
      <c r="OIA180" s="50"/>
      <c r="OIB180" s="50"/>
      <c r="OIC180" s="50"/>
      <c r="OID180" s="50"/>
      <c r="OIE180" s="50"/>
      <c r="OIF180" s="50"/>
      <c r="OIG180" s="50"/>
      <c r="OIH180" s="50"/>
      <c r="OII180" s="50"/>
      <c r="OIJ180" s="50"/>
      <c r="OIK180" s="50"/>
      <c r="OIL180" s="50"/>
      <c r="OIM180" s="50"/>
      <c r="OIN180" s="50"/>
      <c r="OIO180" s="50"/>
      <c r="OIP180" s="50"/>
      <c r="OIQ180" s="50"/>
      <c r="OIR180" s="50"/>
      <c r="OIS180" s="50"/>
      <c r="OIT180" s="50"/>
      <c r="OIU180" s="50"/>
      <c r="OIV180" s="50"/>
      <c r="OIW180" s="50"/>
      <c r="OIX180" s="50"/>
      <c r="OIY180" s="50"/>
      <c r="OIZ180" s="50"/>
      <c r="OJA180" s="50"/>
      <c r="OJB180" s="50"/>
      <c r="OJC180" s="50"/>
      <c r="OJD180" s="50"/>
      <c r="OJE180" s="50"/>
      <c r="OJF180" s="50"/>
      <c r="OJG180" s="50"/>
      <c r="OJH180" s="50"/>
      <c r="OJI180" s="50"/>
      <c r="OJJ180" s="50"/>
      <c r="OJK180" s="50"/>
      <c r="OJL180" s="50"/>
      <c r="OJM180" s="50"/>
      <c r="OJN180" s="50"/>
      <c r="OJO180" s="50"/>
      <c r="OJP180" s="50"/>
      <c r="OJQ180" s="50"/>
      <c r="OJR180" s="50"/>
      <c r="OJS180" s="50"/>
      <c r="OJT180" s="50"/>
      <c r="OJU180" s="50"/>
      <c r="OJV180" s="50"/>
      <c r="OJW180" s="50"/>
      <c r="OJX180" s="50"/>
      <c r="OJY180" s="50"/>
      <c r="OJZ180" s="50"/>
      <c r="OKA180" s="50"/>
      <c r="OKB180" s="50"/>
      <c r="OKC180" s="50"/>
      <c r="OKD180" s="50"/>
      <c r="OKE180" s="50"/>
      <c r="OKF180" s="50"/>
      <c r="OKG180" s="50"/>
      <c r="OKH180" s="50"/>
      <c r="OKI180" s="50"/>
      <c r="OKJ180" s="50"/>
      <c r="OKK180" s="50"/>
      <c r="OKL180" s="50"/>
      <c r="OKM180" s="50"/>
      <c r="OKN180" s="50"/>
      <c r="OKO180" s="50"/>
      <c r="OKP180" s="50"/>
      <c r="OKQ180" s="50"/>
      <c r="OKR180" s="50"/>
      <c r="OKS180" s="50"/>
      <c r="OKT180" s="50"/>
      <c r="OKU180" s="50"/>
      <c r="OKV180" s="50"/>
      <c r="OKW180" s="50"/>
      <c r="OKX180" s="50"/>
      <c r="OKY180" s="50"/>
      <c r="OKZ180" s="50"/>
      <c r="OLA180" s="50"/>
      <c r="OLB180" s="50"/>
      <c r="OLC180" s="50"/>
      <c r="OLD180" s="50"/>
      <c r="OLE180" s="50"/>
      <c r="OLF180" s="50"/>
      <c r="OLG180" s="50"/>
      <c r="OLH180" s="50"/>
      <c r="OLI180" s="50"/>
      <c r="OLJ180" s="50"/>
      <c r="OLK180" s="50"/>
      <c r="OLL180" s="50"/>
      <c r="OLM180" s="50"/>
      <c r="OLN180" s="50"/>
      <c r="OLO180" s="50"/>
      <c r="OLP180" s="50"/>
      <c r="OLQ180" s="50"/>
      <c r="OLR180" s="50"/>
      <c r="OLS180" s="50"/>
      <c r="OLT180" s="50"/>
      <c r="OLU180" s="50"/>
      <c r="OLV180" s="50"/>
      <c r="OLW180" s="50"/>
      <c r="OLX180" s="50"/>
      <c r="OLY180" s="50"/>
      <c r="OLZ180" s="50"/>
      <c r="OMA180" s="50"/>
      <c r="OMB180" s="50"/>
      <c r="OMC180" s="50"/>
      <c r="OMD180" s="50"/>
      <c r="OME180" s="50"/>
      <c r="OMF180" s="50"/>
      <c r="OMG180" s="50"/>
      <c r="OMH180" s="50"/>
      <c r="OMI180" s="50"/>
      <c r="OMJ180" s="50"/>
      <c r="OMK180" s="50"/>
      <c r="OML180" s="50"/>
      <c r="OMM180" s="50"/>
      <c r="OMN180" s="50"/>
      <c r="OMO180" s="50"/>
      <c r="OMP180" s="50"/>
      <c r="OMQ180" s="50"/>
      <c r="OMR180" s="50"/>
      <c r="OMT180" s="50"/>
      <c r="OMV180" s="50"/>
      <c r="OMW180" s="50"/>
      <c r="OMX180" s="50"/>
      <c r="OMY180" s="50"/>
      <c r="OMZ180" s="50"/>
      <c r="ONA180" s="50"/>
      <c r="ONB180" s="50"/>
      <c r="ONC180" s="50"/>
      <c r="ONH180" s="50"/>
      <c r="ONI180" s="50"/>
      <c r="ONJ180" s="50"/>
      <c r="ONK180" s="50"/>
      <c r="ONL180" s="50"/>
      <c r="ONM180" s="50"/>
      <c r="ONN180" s="50"/>
      <c r="ONO180" s="50"/>
      <c r="ONP180" s="50"/>
      <c r="ONQ180" s="50"/>
      <c r="ONR180" s="50"/>
      <c r="ONS180" s="50"/>
      <c r="ONT180" s="50"/>
      <c r="ONU180" s="50"/>
      <c r="ONV180" s="50"/>
      <c r="ONW180" s="50"/>
      <c r="ONX180" s="50"/>
      <c r="ONY180" s="50"/>
      <c r="ONZ180" s="50"/>
      <c r="OOA180" s="50"/>
      <c r="OOB180" s="50"/>
      <c r="OOC180" s="50"/>
      <c r="OOD180" s="50"/>
      <c r="OOE180" s="50"/>
      <c r="OOF180" s="50"/>
      <c r="OOG180" s="50"/>
      <c r="OOH180" s="50"/>
      <c r="OOI180" s="50"/>
      <c r="OOJ180" s="50"/>
      <c r="OOK180" s="50"/>
      <c r="OOL180" s="50"/>
      <c r="OOM180" s="50"/>
      <c r="OON180" s="50"/>
      <c r="OOO180" s="50"/>
      <c r="OOP180" s="50"/>
      <c r="OOQ180" s="50"/>
      <c r="OOR180" s="50"/>
      <c r="OOS180" s="50"/>
      <c r="OOT180" s="50"/>
      <c r="OOU180" s="50"/>
      <c r="OOV180" s="50"/>
      <c r="OOW180" s="50"/>
      <c r="OOX180" s="50"/>
      <c r="OOY180" s="50"/>
      <c r="OOZ180" s="50"/>
      <c r="OPA180" s="50"/>
      <c r="OPB180" s="50"/>
      <c r="OPC180" s="50"/>
      <c r="OPD180" s="50"/>
      <c r="OPE180" s="50"/>
      <c r="OPF180" s="50"/>
      <c r="OPG180" s="50"/>
      <c r="OPH180" s="50"/>
      <c r="OPI180" s="50"/>
      <c r="OPJ180" s="50"/>
      <c r="OPK180" s="50"/>
      <c r="OPL180" s="50"/>
      <c r="OPM180" s="50"/>
      <c r="OPN180" s="50"/>
      <c r="OPO180" s="50"/>
      <c r="OPP180" s="50"/>
      <c r="OPQ180" s="50"/>
      <c r="OPR180" s="50"/>
      <c r="OPS180" s="50"/>
      <c r="OPT180" s="50"/>
      <c r="OPU180" s="50"/>
      <c r="OPV180" s="50"/>
      <c r="OPW180" s="50"/>
      <c r="OPX180" s="50"/>
      <c r="OPY180" s="50"/>
      <c r="OPZ180" s="50"/>
      <c r="OQA180" s="50"/>
      <c r="OQB180" s="50"/>
      <c r="OQC180" s="50"/>
      <c r="OQD180" s="50"/>
      <c r="OQE180" s="50"/>
      <c r="OQF180" s="50"/>
      <c r="OQG180" s="50"/>
      <c r="OQH180" s="50"/>
      <c r="OQI180" s="50"/>
      <c r="OQJ180" s="50"/>
      <c r="OQK180" s="50"/>
      <c r="OQL180" s="50"/>
      <c r="OQM180" s="50"/>
      <c r="OQN180" s="50"/>
      <c r="OQO180" s="50"/>
      <c r="OQP180" s="50"/>
      <c r="OQQ180" s="50"/>
      <c r="OQR180" s="50"/>
      <c r="OQS180" s="50"/>
      <c r="OQT180" s="50"/>
      <c r="OQU180" s="50"/>
      <c r="OQV180" s="50"/>
      <c r="OQW180" s="50"/>
      <c r="OQX180" s="50"/>
      <c r="OQY180" s="50"/>
      <c r="OQZ180" s="50"/>
      <c r="ORA180" s="50"/>
      <c r="ORB180" s="50"/>
      <c r="ORC180" s="50"/>
      <c r="ORD180" s="50"/>
      <c r="ORE180" s="50"/>
      <c r="ORF180" s="50"/>
      <c r="ORG180" s="50"/>
      <c r="ORH180" s="50"/>
      <c r="ORI180" s="50"/>
      <c r="ORJ180" s="50"/>
      <c r="ORK180" s="50"/>
      <c r="ORL180" s="50"/>
      <c r="ORM180" s="50"/>
      <c r="ORN180" s="50"/>
      <c r="ORO180" s="50"/>
      <c r="ORP180" s="50"/>
      <c r="ORQ180" s="50"/>
      <c r="ORR180" s="50"/>
      <c r="ORS180" s="50"/>
      <c r="ORT180" s="50"/>
      <c r="ORU180" s="50"/>
      <c r="ORV180" s="50"/>
      <c r="ORW180" s="50"/>
      <c r="ORX180" s="50"/>
      <c r="ORY180" s="50"/>
      <c r="ORZ180" s="50"/>
      <c r="OSA180" s="50"/>
      <c r="OSB180" s="50"/>
      <c r="OSC180" s="50"/>
      <c r="OSD180" s="50"/>
      <c r="OSE180" s="50"/>
      <c r="OSF180" s="50"/>
      <c r="OSG180" s="50"/>
      <c r="OSH180" s="50"/>
      <c r="OSI180" s="50"/>
      <c r="OSJ180" s="50"/>
      <c r="OSK180" s="50"/>
      <c r="OSL180" s="50"/>
      <c r="OSM180" s="50"/>
      <c r="OSN180" s="50"/>
      <c r="OSO180" s="50"/>
      <c r="OSP180" s="50"/>
      <c r="OSQ180" s="50"/>
      <c r="OSR180" s="50"/>
      <c r="OSS180" s="50"/>
      <c r="OST180" s="50"/>
      <c r="OSU180" s="50"/>
      <c r="OSV180" s="50"/>
      <c r="OSW180" s="50"/>
      <c r="OSX180" s="50"/>
      <c r="OSY180" s="50"/>
      <c r="OSZ180" s="50"/>
      <c r="OTA180" s="50"/>
      <c r="OTB180" s="50"/>
      <c r="OTC180" s="50"/>
      <c r="OTD180" s="50"/>
      <c r="OTE180" s="50"/>
      <c r="OTF180" s="50"/>
      <c r="OTG180" s="50"/>
      <c r="OTH180" s="50"/>
      <c r="OTI180" s="50"/>
      <c r="OTJ180" s="50"/>
      <c r="OTK180" s="50"/>
      <c r="OTL180" s="50"/>
      <c r="OTM180" s="50"/>
      <c r="OTN180" s="50"/>
      <c r="OTO180" s="50"/>
      <c r="OTP180" s="50"/>
      <c r="OTQ180" s="50"/>
      <c r="OTR180" s="50"/>
      <c r="OTS180" s="50"/>
      <c r="OTT180" s="50"/>
      <c r="OTU180" s="50"/>
      <c r="OTV180" s="50"/>
      <c r="OTW180" s="50"/>
      <c r="OTX180" s="50"/>
      <c r="OTY180" s="50"/>
      <c r="OTZ180" s="50"/>
      <c r="OUA180" s="50"/>
      <c r="OUB180" s="50"/>
      <c r="OUC180" s="50"/>
      <c r="OUD180" s="50"/>
      <c r="OUE180" s="50"/>
      <c r="OUF180" s="50"/>
      <c r="OUG180" s="50"/>
      <c r="OUH180" s="50"/>
      <c r="OUI180" s="50"/>
      <c r="OUJ180" s="50"/>
      <c r="OUK180" s="50"/>
      <c r="OUL180" s="50"/>
      <c r="OUM180" s="50"/>
      <c r="OUN180" s="50"/>
      <c r="OUO180" s="50"/>
      <c r="OUP180" s="50"/>
      <c r="OUQ180" s="50"/>
      <c r="OUR180" s="50"/>
      <c r="OUS180" s="50"/>
      <c r="OUT180" s="50"/>
      <c r="OUU180" s="50"/>
      <c r="OUV180" s="50"/>
      <c r="OUW180" s="50"/>
      <c r="OUX180" s="50"/>
      <c r="OUY180" s="50"/>
      <c r="OUZ180" s="50"/>
      <c r="OVA180" s="50"/>
      <c r="OVB180" s="50"/>
      <c r="OVC180" s="50"/>
      <c r="OVD180" s="50"/>
      <c r="OVE180" s="50"/>
      <c r="OVF180" s="50"/>
      <c r="OVG180" s="50"/>
      <c r="OVH180" s="50"/>
      <c r="OVI180" s="50"/>
      <c r="OVJ180" s="50"/>
      <c r="OVK180" s="50"/>
      <c r="OVL180" s="50"/>
      <c r="OVM180" s="50"/>
      <c r="OVN180" s="50"/>
      <c r="OVO180" s="50"/>
      <c r="OVP180" s="50"/>
      <c r="OVQ180" s="50"/>
      <c r="OVR180" s="50"/>
      <c r="OVS180" s="50"/>
      <c r="OVT180" s="50"/>
      <c r="OVU180" s="50"/>
      <c r="OVV180" s="50"/>
      <c r="OVW180" s="50"/>
      <c r="OVX180" s="50"/>
      <c r="OVY180" s="50"/>
      <c r="OVZ180" s="50"/>
      <c r="OWA180" s="50"/>
      <c r="OWB180" s="50"/>
      <c r="OWC180" s="50"/>
      <c r="OWD180" s="50"/>
      <c r="OWE180" s="50"/>
      <c r="OWF180" s="50"/>
      <c r="OWG180" s="50"/>
      <c r="OWH180" s="50"/>
      <c r="OWI180" s="50"/>
      <c r="OWJ180" s="50"/>
      <c r="OWK180" s="50"/>
      <c r="OWL180" s="50"/>
      <c r="OWM180" s="50"/>
      <c r="OWN180" s="50"/>
      <c r="OWP180" s="50"/>
      <c r="OWR180" s="50"/>
      <c r="OWS180" s="50"/>
      <c r="OWT180" s="50"/>
      <c r="OWU180" s="50"/>
      <c r="OWV180" s="50"/>
      <c r="OWW180" s="50"/>
      <c r="OWX180" s="50"/>
      <c r="OWY180" s="50"/>
      <c r="OXD180" s="50"/>
      <c r="OXE180" s="50"/>
      <c r="OXF180" s="50"/>
      <c r="OXG180" s="50"/>
      <c r="OXH180" s="50"/>
      <c r="OXI180" s="50"/>
      <c r="OXJ180" s="50"/>
      <c r="OXK180" s="50"/>
      <c r="OXL180" s="50"/>
      <c r="OXM180" s="50"/>
      <c r="OXN180" s="50"/>
      <c r="OXO180" s="50"/>
      <c r="OXP180" s="50"/>
      <c r="OXQ180" s="50"/>
      <c r="OXR180" s="50"/>
      <c r="OXS180" s="50"/>
      <c r="OXT180" s="50"/>
      <c r="OXU180" s="50"/>
      <c r="OXV180" s="50"/>
      <c r="OXW180" s="50"/>
      <c r="OXX180" s="50"/>
      <c r="OXY180" s="50"/>
      <c r="OXZ180" s="50"/>
      <c r="OYA180" s="50"/>
      <c r="OYB180" s="50"/>
      <c r="OYC180" s="50"/>
      <c r="OYD180" s="50"/>
      <c r="OYE180" s="50"/>
      <c r="OYF180" s="50"/>
      <c r="OYG180" s="50"/>
      <c r="OYH180" s="50"/>
      <c r="OYI180" s="50"/>
      <c r="OYJ180" s="50"/>
      <c r="OYK180" s="50"/>
      <c r="OYL180" s="50"/>
      <c r="OYM180" s="50"/>
      <c r="OYN180" s="50"/>
      <c r="OYO180" s="50"/>
      <c r="OYP180" s="50"/>
      <c r="OYQ180" s="50"/>
      <c r="OYR180" s="50"/>
      <c r="OYS180" s="50"/>
      <c r="OYT180" s="50"/>
      <c r="OYU180" s="50"/>
      <c r="OYV180" s="50"/>
      <c r="OYW180" s="50"/>
      <c r="OYX180" s="50"/>
      <c r="OYY180" s="50"/>
      <c r="OYZ180" s="50"/>
      <c r="OZA180" s="50"/>
      <c r="OZB180" s="50"/>
      <c r="OZC180" s="50"/>
      <c r="OZD180" s="50"/>
      <c r="OZE180" s="50"/>
      <c r="OZF180" s="50"/>
      <c r="OZG180" s="50"/>
      <c r="OZH180" s="50"/>
      <c r="OZI180" s="50"/>
      <c r="OZJ180" s="50"/>
      <c r="OZK180" s="50"/>
      <c r="OZL180" s="50"/>
      <c r="OZM180" s="50"/>
      <c r="OZN180" s="50"/>
      <c r="OZO180" s="50"/>
      <c r="OZP180" s="50"/>
      <c r="OZQ180" s="50"/>
      <c r="OZR180" s="50"/>
      <c r="OZS180" s="50"/>
      <c r="OZT180" s="50"/>
      <c r="OZU180" s="50"/>
      <c r="OZV180" s="50"/>
      <c r="OZW180" s="50"/>
      <c r="OZX180" s="50"/>
      <c r="OZY180" s="50"/>
      <c r="OZZ180" s="50"/>
      <c r="PAA180" s="50"/>
      <c r="PAB180" s="50"/>
      <c r="PAC180" s="50"/>
      <c r="PAD180" s="50"/>
      <c r="PAE180" s="50"/>
      <c r="PAF180" s="50"/>
      <c r="PAG180" s="50"/>
      <c r="PAH180" s="50"/>
      <c r="PAI180" s="50"/>
      <c r="PAJ180" s="50"/>
      <c r="PAK180" s="50"/>
      <c r="PAL180" s="50"/>
      <c r="PAM180" s="50"/>
      <c r="PAN180" s="50"/>
      <c r="PAO180" s="50"/>
      <c r="PAP180" s="50"/>
      <c r="PAQ180" s="50"/>
      <c r="PAR180" s="50"/>
      <c r="PAS180" s="50"/>
      <c r="PAT180" s="50"/>
      <c r="PAU180" s="50"/>
      <c r="PAV180" s="50"/>
      <c r="PAW180" s="50"/>
      <c r="PAX180" s="50"/>
      <c r="PAY180" s="50"/>
      <c r="PAZ180" s="50"/>
      <c r="PBA180" s="50"/>
      <c r="PBB180" s="50"/>
      <c r="PBC180" s="50"/>
      <c r="PBD180" s="50"/>
      <c r="PBE180" s="50"/>
      <c r="PBF180" s="50"/>
      <c r="PBG180" s="50"/>
      <c r="PBH180" s="50"/>
      <c r="PBI180" s="50"/>
      <c r="PBJ180" s="50"/>
      <c r="PBK180" s="50"/>
      <c r="PBL180" s="50"/>
      <c r="PBM180" s="50"/>
      <c r="PBN180" s="50"/>
      <c r="PBO180" s="50"/>
      <c r="PBP180" s="50"/>
      <c r="PBQ180" s="50"/>
      <c r="PBR180" s="50"/>
      <c r="PBS180" s="50"/>
      <c r="PBT180" s="50"/>
      <c r="PBU180" s="50"/>
      <c r="PBV180" s="50"/>
      <c r="PBW180" s="50"/>
      <c r="PBX180" s="50"/>
      <c r="PBY180" s="50"/>
      <c r="PBZ180" s="50"/>
      <c r="PCA180" s="50"/>
      <c r="PCB180" s="50"/>
      <c r="PCC180" s="50"/>
      <c r="PCD180" s="50"/>
      <c r="PCE180" s="50"/>
      <c r="PCF180" s="50"/>
      <c r="PCG180" s="50"/>
      <c r="PCH180" s="50"/>
      <c r="PCI180" s="50"/>
      <c r="PCJ180" s="50"/>
      <c r="PCK180" s="50"/>
      <c r="PCL180" s="50"/>
      <c r="PCM180" s="50"/>
      <c r="PCN180" s="50"/>
      <c r="PCO180" s="50"/>
      <c r="PCP180" s="50"/>
      <c r="PCQ180" s="50"/>
      <c r="PCR180" s="50"/>
      <c r="PCS180" s="50"/>
      <c r="PCT180" s="50"/>
      <c r="PCU180" s="50"/>
      <c r="PCV180" s="50"/>
      <c r="PCW180" s="50"/>
      <c r="PCX180" s="50"/>
      <c r="PCY180" s="50"/>
      <c r="PCZ180" s="50"/>
      <c r="PDA180" s="50"/>
      <c r="PDB180" s="50"/>
      <c r="PDC180" s="50"/>
      <c r="PDD180" s="50"/>
      <c r="PDE180" s="50"/>
      <c r="PDF180" s="50"/>
      <c r="PDG180" s="50"/>
      <c r="PDH180" s="50"/>
      <c r="PDI180" s="50"/>
      <c r="PDJ180" s="50"/>
      <c r="PDK180" s="50"/>
      <c r="PDL180" s="50"/>
      <c r="PDM180" s="50"/>
      <c r="PDN180" s="50"/>
      <c r="PDO180" s="50"/>
      <c r="PDP180" s="50"/>
      <c r="PDQ180" s="50"/>
      <c r="PDR180" s="50"/>
      <c r="PDS180" s="50"/>
      <c r="PDT180" s="50"/>
      <c r="PDU180" s="50"/>
      <c r="PDV180" s="50"/>
      <c r="PDW180" s="50"/>
      <c r="PDX180" s="50"/>
      <c r="PDY180" s="50"/>
      <c r="PDZ180" s="50"/>
      <c r="PEA180" s="50"/>
      <c r="PEB180" s="50"/>
      <c r="PEC180" s="50"/>
      <c r="PED180" s="50"/>
      <c r="PEE180" s="50"/>
      <c r="PEF180" s="50"/>
      <c r="PEG180" s="50"/>
      <c r="PEH180" s="50"/>
      <c r="PEI180" s="50"/>
      <c r="PEJ180" s="50"/>
      <c r="PEK180" s="50"/>
      <c r="PEL180" s="50"/>
      <c r="PEM180" s="50"/>
      <c r="PEN180" s="50"/>
      <c r="PEO180" s="50"/>
      <c r="PEP180" s="50"/>
      <c r="PEQ180" s="50"/>
      <c r="PER180" s="50"/>
      <c r="PES180" s="50"/>
      <c r="PET180" s="50"/>
      <c r="PEU180" s="50"/>
      <c r="PEV180" s="50"/>
      <c r="PEW180" s="50"/>
      <c r="PEX180" s="50"/>
      <c r="PEY180" s="50"/>
      <c r="PEZ180" s="50"/>
      <c r="PFA180" s="50"/>
      <c r="PFB180" s="50"/>
      <c r="PFC180" s="50"/>
      <c r="PFD180" s="50"/>
      <c r="PFE180" s="50"/>
      <c r="PFF180" s="50"/>
      <c r="PFG180" s="50"/>
      <c r="PFH180" s="50"/>
      <c r="PFI180" s="50"/>
      <c r="PFJ180" s="50"/>
      <c r="PFK180" s="50"/>
      <c r="PFL180" s="50"/>
      <c r="PFM180" s="50"/>
      <c r="PFN180" s="50"/>
      <c r="PFO180" s="50"/>
      <c r="PFP180" s="50"/>
      <c r="PFQ180" s="50"/>
      <c r="PFR180" s="50"/>
      <c r="PFS180" s="50"/>
      <c r="PFT180" s="50"/>
      <c r="PFU180" s="50"/>
      <c r="PFV180" s="50"/>
      <c r="PFW180" s="50"/>
      <c r="PFX180" s="50"/>
      <c r="PFY180" s="50"/>
      <c r="PFZ180" s="50"/>
      <c r="PGA180" s="50"/>
      <c r="PGB180" s="50"/>
      <c r="PGC180" s="50"/>
      <c r="PGD180" s="50"/>
      <c r="PGE180" s="50"/>
      <c r="PGF180" s="50"/>
      <c r="PGG180" s="50"/>
      <c r="PGH180" s="50"/>
      <c r="PGI180" s="50"/>
      <c r="PGJ180" s="50"/>
      <c r="PGL180" s="50"/>
      <c r="PGN180" s="50"/>
      <c r="PGO180" s="50"/>
      <c r="PGP180" s="50"/>
      <c r="PGQ180" s="50"/>
      <c r="PGR180" s="50"/>
      <c r="PGS180" s="50"/>
      <c r="PGT180" s="50"/>
      <c r="PGU180" s="50"/>
      <c r="PGZ180" s="50"/>
      <c r="PHA180" s="50"/>
      <c r="PHB180" s="50"/>
      <c r="PHC180" s="50"/>
      <c r="PHD180" s="50"/>
      <c r="PHE180" s="50"/>
      <c r="PHF180" s="50"/>
      <c r="PHG180" s="50"/>
      <c r="PHH180" s="50"/>
      <c r="PHI180" s="50"/>
      <c r="PHJ180" s="50"/>
      <c r="PHK180" s="50"/>
      <c r="PHL180" s="50"/>
      <c r="PHM180" s="50"/>
      <c r="PHN180" s="50"/>
      <c r="PHO180" s="50"/>
      <c r="PHP180" s="50"/>
      <c r="PHQ180" s="50"/>
      <c r="PHR180" s="50"/>
      <c r="PHS180" s="50"/>
      <c r="PHT180" s="50"/>
      <c r="PHU180" s="50"/>
      <c r="PHV180" s="50"/>
      <c r="PHW180" s="50"/>
      <c r="PHX180" s="50"/>
      <c r="PHY180" s="50"/>
      <c r="PHZ180" s="50"/>
      <c r="PIA180" s="50"/>
      <c r="PIB180" s="50"/>
      <c r="PIC180" s="50"/>
      <c r="PID180" s="50"/>
      <c r="PIE180" s="50"/>
      <c r="PIF180" s="50"/>
      <c r="PIG180" s="50"/>
      <c r="PIH180" s="50"/>
      <c r="PII180" s="50"/>
      <c r="PIJ180" s="50"/>
      <c r="PIK180" s="50"/>
      <c r="PIL180" s="50"/>
      <c r="PIM180" s="50"/>
      <c r="PIN180" s="50"/>
      <c r="PIO180" s="50"/>
      <c r="PIP180" s="50"/>
      <c r="PIQ180" s="50"/>
      <c r="PIR180" s="50"/>
      <c r="PIS180" s="50"/>
      <c r="PIT180" s="50"/>
      <c r="PIU180" s="50"/>
      <c r="PIV180" s="50"/>
      <c r="PIW180" s="50"/>
      <c r="PIX180" s="50"/>
      <c r="PIY180" s="50"/>
      <c r="PIZ180" s="50"/>
      <c r="PJA180" s="50"/>
      <c r="PJB180" s="50"/>
      <c r="PJC180" s="50"/>
      <c r="PJD180" s="50"/>
      <c r="PJE180" s="50"/>
      <c r="PJF180" s="50"/>
      <c r="PJG180" s="50"/>
      <c r="PJH180" s="50"/>
      <c r="PJI180" s="50"/>
      <c r="PJJ180" s="50"/>
      <c r="PJK180" s="50"/>
      <c r="PJL180" s="50"/>
      <c r="PJM180" s="50"/>
      <c r="PJN180" s="50"/>
      <c r="PJO180" s="50"/>
      <c r="PJP180" s="50"/>
      <c r="PJQ180" s="50"/>
      <c r="PJR180" s="50"/>
      <c r="PJS180" s="50"/>
      <c r="PJT180" s="50"/>
      <c r="PJU180" s="50"/>
      <c r="PJV180" s="50"/>
      <c r="PJW180" s="50"/>
      <c r="PJX180" s="50"/>
      <c r="PJY180" s="50"/>
      <c r="PJZ180" s="50"/>
      <c r="PKA180" s="50"/>
      <c r="PKB180" s="50"/>
      <c r="PKC180" s="50"/>
      <c r="PKD180" s="50"/>
      <c r="PKE180" s="50"/>
      <c r="PKF180" s="50"/>
      <c r="PKG180" s="50"/>
      <c r="PKH180" s="50"/>
      <c r="PKI180" s="50"/>
      <c r="PKJ180" s="50"/>
      <c r="PKK180" s="50"/>
      <c r="PKL180" s="50"/>
      <c r="PKM180" s="50"/>
      <c r="PKN180" s="50"/>
      <c r="PKO180" s="50"/>
      <c r="PKP180" s="50"/>
      <c r="PKQ180" s="50"/>
      <c r="PKR180" s="50"/>
      <c r="PKS180" s="50"/>
      <c r="PKT180" s="50"/>
      <c r="PKU180" s="50"/>
      <c r="PKV180" s="50"/>
      <c r="PKW180" s="50"/>
      <c r="PKX180" s="50"/>
      <c r="PKY180" s="50"/>
      <c r="PKZ180" s="50"/>
      <c r="PLA180" s="50"/>
      <c r="PLB180" s="50"/>
      <c r="PLC180" s="50"/>
      <c r="PLD180" s="50"/>
      <c r="PLE180" s="50"/>
      <c r="PLF180" s="50"/>
      <c r="PLG180" s="50"/>
      <c r="PLH180" s="50"/>
      <c r="PLI180" s="50"/>
      <c r="PLJ180" s="50"/>
      <c r="PLK180" s="50"/>
      <c r="PLL180" s="50"/>
      <c r="PLM180" s="50"/>
      <c r="PLN180" s="50"/>
      <c r="PLO180" s="50"/>
      <c r="PLP180" s="50"/>
      <c r="PLQ180" s="50"/>
      <c r="PLR180" s="50"/>
      <c r="PLS180" s="50"/>
      <c r="PLT180" s="50"/>
      <c r="PLU180" s="50"/>
      <c r="PLV180" s="50"/>
      <c r="PLW180" s="50"/>
      <c r="PLX180" s="50"/>
      <c r="PLY180" s="50"/>
      <c r="PLZ180" s="50"/>
      <c r="PMA180" s="50"/>
      <c r="PMB180" s="50"/>
      <c r="PMC180" s="50"/>
      <c r="PMD180" s="50"/>
      <c r="PME180" s="50"/>
      <c r="PMF180" s="50"/>
      <c r="PMG180" s="50"/>
      <c r="PMH180" s="50"/>
      <c r="PMI180" s="50"/>
      <c r="PMJ180" s="50"/>
      <c r="PMK180" s="50"/>
      <c r="PML180" s="50"/>
      <c r="PMM180" s="50"/>
      <c r="PMN180" s="50"/>
      <c r="PMO180" s="50"/>
      <c r="PMP180" s="50"/>
      <c r="PMQ180" s="50"/>
      <c r="PMR180" s="50"/>
      <c r="PMS180" s="50"/>
      <c r="PMT180" s="50"/>
      <c r="PMU180" s="50"/>
      <c r="PMV180" s="50"/>
      <c r="PMW180" s="50"/>
      <c r="PMX180" s="50"/>
      <c r="PMY180" s="50"/>
      <c r="PMZ180" s="50"/>
      <c r="PNA180" s="50"/>
      <c r="PNB180" s="50"/>
      <c r="PNC180" s="50"/>
      <c r="PND180" s="50"/>
      <c r="PNE180" s="50"/>
      <c r="PNF180" s="50"/>
      <c r="PNG180" s="50"/>
      <c r="PNH180" s="50"/>
      <c r="PNI180" s="50"/>
      <c r="PNJ180" s="50"/>
      <c r="PNK180" s="50"/>
      <c r="PNL180" s="50"/>
      <c r="PNM180" s="50"/>
      <c r="PNN180" s="50"/>
      <c r="PNO180" s="50"/>
      <c r="PNP180" s="50"/>
      <c r="PNQ180" s="50"/>
      <c r="PNR180" s="50"/>
      <c r="PNS180" s="50"/>
      <c r="PNT180" s="50"/>
      <c r="PNU180" s="50"/>
      <c r="PNV180" s="50"/>
      <c r="PNW180" s="50"/>
      <c r="PNX180" s="50"/>
      <c r="PNY180" s="50"/>
      <c r="PNZ180" s="50"/>
      <c r="POA180" s="50"/>
      <c r="POB180" s="50"/>
      <c r="POC180" s="50"/>
      <c r="POD180" s="50"/>
      <c r="POE180" s="50"/>
      <c r="POF180" s="50"/>
      <c r="POG180" s="50"/>
      <c r="POH180" s="50"/>
      <c r="POI180" s="50"/>
      <c r="POJ180" s="50"/>
      <c r="POK180" s="50"/>
      <c r="POL180" s="50"/>
      <c r="POM180" s="50"/>
      <c r="PON180" s="50"/>
      <c r="POO180" s="50"/>
      <c r="POP180" s="50"/>
      <c r="POQ180" s="50"/>
      <c r="POR180" s="50"/>
      <c r="POS180" s="50"/>
      <c r="POT180" s="50"/>
      <c r="POU180" s="50"/>
      <c r="POV180" s="50"/>
      <c r="POW180" s="50"/>
      <c r="POX180" s="50"/>
      <c r="POY180" s="50"/>
      <c r="POZ180" s="50"/>
      <c r="PPA180" s="50"/>
      <c r="PPB180" s="50"/>
      <c r="PPC180" s="50"/>
      <c r="PPD180" s="50"/>
      <c r="PPE180" s="50"/>
      <c r="PPF180" s="50"/>
      <c r="PPG180" s="50"/>
      <c r="PPH180" s="50"/>
      <c r="PPI180" s="50"/>
      <c r="PPJ180" s="50"/>
      <c r="PPK180" s="50"/>
      <c r="PPL180" s="50"/>
      <c r="PPM180" s="50"/>
      <c r="PPN180" s="50"/>
      <c r="PPO180" s="50"/>
      <c r="PPP180" s="50"/>
      <c r="PPQ180" s="50"/>
      <c r="PPR180" s="50"/>
      <c r="PPS180" s="50"/>
      <c r="PPT180" s="50"/>
      <c r="PPU180" s="50"/>
      <c r="PPV180" s="50"/>
      <c r="PPW180" s="50"/>
      <c r="PPX180" s="50"/>
      <c r="PPY180" s="50"/>
      <c r="PPZ180" s="50"/>
      <c r="PQA180" s="50"/>
      <c r="PQB180" s="50"/>
      <c r="PQC180" s="50"/>
      <c r="PQD180" s="50"/>
      <c r="PQE180" s="50"/>
      <c r="PQF180" s="50"/>
      <c r="PQH180" s="50"/>
      <c r="PQJ180" s="50"/>
      <c r="PQK180" s="50"/>
      <c r="PQL180" s="50"/>
      <c r="PQM180" s="50"/>
      <c r="PQN180" s="50"/>
      <c r="PQO180" s="50"/>
      <c r="PQP180" s="50"/>
      <c r="PQQ180" s="50"/>
      <c r="PQV180" s="50"/>
      <c r="PQW180" s="50"/>
      <c r="PQX180" s="50"/>
      <c r="PQY180" s="50"/>
      <c r="PQZ180" s="50"/>
      <c r="PRA180" s="50"/>
      <c r="PRB180" s="50"/>
      <c r="PRC180" s="50"/>
      <c r="PRD180" s="50"/>
      <c r="PRE180" s="50"/>
      <c r="PRF180" s="50"/>
      <c r="PRG180" s="50"/>
      <c r="PRH180" s="50"/>
      <c r="PRI180" s="50"/>
      <c r="PRJ180" s="50"/>
      <c r="PRK180" s="50"/>
      <c r="PRL180" s="50"/>
      <c r="PRM180" s="50"/>
      <c r="PRN180" s="50"/>
      <c r="PRO180" s="50"/>
      <c r="PRP180" s="50"/>
      <c r="PRQ180" s="50"/>
      <c r="PRR180" s="50"/>
      <c r="PRS180" s="50"/>
      <c r="PRT180" s="50"/>
      <c r="PRU180" s="50"/>
      <c r="PRV180" s="50"/>
      <c r="PRW180" s="50"/>
      <c r="PRX180" s="50"/>
      <c r="PRY180" s="50"/>
      <c r="PRZ180" s="50"/>
      <c r="PSA180" s="50"/>
      <c r="PSB180" s="50"/>
      <c r="PSC180" s="50"/>
      <c r="PSD180" s="50"/>
      <c r="PSE180" s="50"/>
      <c r="PSF180" s="50"/>
      <c r="PSG180" s="50"/>
      <c r="PSH180" s="50"/>
      <c r="PSI180" s="50"/>
      <c r="PSJ180" s="50"/>
      <c r="PSK180" s="50"/>
      <c r="PSL180" s="50"/>
      <c r="PSM180" s="50"/>
      <c r="PSN180" s="50"/>
      <c r="PSO180" s="50"/>
      <c r="PSP180" s="50"/>
      <c r="PSQ180" s="50"/>
      <c r="PSR180" s="50"/>
      <c r="PSS180" s="50"/>
      <c r="PST180" s="50"/>
      <c r="PSU180" s="50"/>
      <c r="PSV180" s="50"/>
      <c r="PSW180" s="50"/>
      <c r="PSX180" s="50"/>
      <c r="PSY180" s="50"/>
      <c r="PSZ180" s="50"/>
      <c r="PTA180" s="50"/>
      <c r="PTB180" s="50"/>
      <c r="PTC180" s="50"/>
      <c r="PTD180" s="50"/>
      <c r="PTE180" s="50"/>
      <c r="PTF180" s="50"/>
      <c r="PTG180" s="50"/>
      <c r="PTH180" s="50"/>
      <c r="PTI180" s="50"/>
      <c r="PTJ180" s="50"/>
      <c r="PTK180" s="50"/>
      <c r="PTL180" s="50"/>
      <c r="PTM180" s="50"/>
      <c r="PTN180" s="50"/>
      <c r="PTO180" s="50"/>
      <c r="PTP180" s="50"/>
      <c r="PTQ180" s="50"/>
      <c r="PTR180" s="50"/>
      <c r="PTS180" s="50"/>
      <c r="PTT180" s="50"/>
      <c r="PTU180" s="50"/>
      <c r="PTV180" s="50"/>
      <c r="PTW180" s="50"/>
      <c r="PTX180" s="50"/>
      <c r="PTY180" s="50"/>
      <c r="PTZ180" s="50"/>
      <c r="PUA180" s="50"/>
      <c r="PUB180" s="50"/>
      <c r="PUC180" s="50"/>
      <c r="PUD180" s="50"/>
      <c r="PUE180" s="50"/>
      <c r="PUF180" s="50"/>
      <c r="PUG180" s="50"/>
      <c r="PUH180" s="50"/>
      <c r="PUI180" s="50"/>
      <c r="PUJ180" s="50"/>
      <c r="PUK180" s="50"/>
      <c r="PUL180" s="50"/>
      <c r="PUM180" s="50"/>
      <c r="PUN180" s="50"/>
      <c r="PUO180" s="50"/>
      <c r="PUP180" s="50"/>
      <c r="PUQ180" s="50"/>
      <c r="PUR180" s="50"/>
      <c r="PUS180" s="50"/>
      <c r="PUT180" s="50"/>
      <c r="PUU180" s="50"/>
      <c r="PUV180" s="50"/>
      <c r="PUW180" s="50"/>
      <c r="PUX180" s="50"/>
      <c r="PUY180" s="50"/>
      <c r="PUZ180" s="50"/>
      <c r="PVA180" s="50"/>
      <c r="PVB180" s="50"/>
      <c r="PVC180" s="50"/>
      <c r="PVD180" s="50"/>
      <c r="PVE180" s="50"/>
      <c r="PVF180" s="50"/>
      <c r="PVG180" s="50"/>
      <c r="PVH180" s="50"/>
      <c r="PVI180" s="50"/>
      <c r="PVJ180" s="50"/>
      <c r="PVK180" s="50"/>
      <c r="PVL180" s="50"/>
      <c r="PVM180" s="50"/>
      <c r="PVN180" s="50"/>
      <c r="PVO180" s="50"/>
      <c r="PVP180" s="50"/>
      <c r="PVQ180" s="50"/>
      <c r="PVR180" s="50"/>
      <c r="PVS180" s="50"/>
      <c r="PVT180" s="50"/>
      <c r="PVU180" s="50"/>
      <c r="PVV180" s="50"/>
      <c r="PVW180" s="50"/>
      <c r="PVX180" s="50"/>
      <c r="PVY180" s="50"/>
      <c r="PVZ180" s="50"/>
      <c r="PWA180" s="50"/>
      <c r="PWB180" s="50"/>
      <c r="PWC180" s="50"/>
      <c r="PWD180" s="50"/>
      <c r="PWE180" s="50"/>
      <c r="PWF180" s="50"/>
      <c r="PWG180" s="50"/>
      <c r="PWH180" s="50"/>
      <c r="PWI180" s="50"/>
      <c r="PWJ180" s="50"/>
      <c r="PWK180" s="50"/>
      <c r="PWL180" s="50"/>
      <c r="PWM180" s="50"/>
      <c r="PWN180" s="50"/>
      <c r="PWO180" s="50"/>
      <c r="PWP180" s="50"/>
      <c r="PWQ180" s="50"/>
      <c r="PWR180" s="50"/>
      <c r="PWS180" s="50"/>
      <c r="PWT180" s="50"/>
      <c r="PWU180" s="50"/>
      <c r="PWV180" s="50"/>
      <c r="PWW180" s="50"/>
      <c r="PWX180" s="50"/>
      <c r="PWY180" s="50"/>
      <c r="PWZ180" s="50"/>
      <c r="PXA180" s="50"/>
      <c r="PXB180" s="50"/>
      <c r="PXC180" s="50"/>
      <c r="PXD180" s="50"/>
      <c r="PXE180" s="50"/>
      <c r="PXF180" s="50"/>
      <c r="PXG180" s="50"/>
      <c r="PXH180" s="50"/>
      <c r="PXI180" s="50"/>
      <c r="PXJ180" s="50"/>
      <c r="PXK180" s="50"/>
      <c r="PXL180" s="50"/>
      <c r="PXM180" s="50"/>
      <c r="PXN180" s="50"/>
      <c r="PXO180" s="50"/>
      <c r="PXP180" s="50"/>
      <c r="PXQ180" s="50"/>
      <c r="PXR180" s="50"/>
      <c r="PXS180" s="50"/>
      <c r="PXT180" s="50"/>
      <c r="PXU180" s="50"/>
      <c r="PXV180" s="50"/>
      <c r="PXW180" s="50"/>
      <c r="PXX180" s="50"/>
      <c r="PXY180" s="50"/>
      <c r="PXZ180" s="50"/>
      <c r="PYA180" s="50"/>
      <c r="PYB180" s="50"/>
      <c r="PYC180" s="50"/>
      <c r="PYD180" s="50"/>
      <c r="PYE180" s="50"/>
      <c r="PYF180" s="50"/>
      <c r="PYG180" s="50"/>
      <c r="PYH180" s="50"/>
      <c r="PYI180" s="50"/>
      <c r="PYJ180" s="50"/>
      <c r="PYK180" s="50"/>
      <c r="PYL180" s="50"/>
      <c r="PYM180" s="50"/>
      <c r="PYN180" s="50"/>
      <c r="PYO180" s="50"/>
      <c r="PYP180" s="50"/>
      <c r="PYQ180" s="50"/>
      <c r="PYR180" s="50"/>
      <c r="PYS180" s="50"/>
      <c r="PYT180" s="50"/>
      <c r="PYU180" s="50"/>
      <c r="PYV180" s="50"/>
      <c r="PYW180" s="50"/>
      <c r="PYX180" s="50"/>
      <c r="PYY180" s="50"/>
      <c r="PYZ180" s="50"/>
      <c r="PZA180" s="50"/>
      <c r="PZB180" s="50"/>
      <c r="PZC180" s="50"/>
      <c r="PZD180" s="50"/>
      <c r="PZE180" s="50"/>
      <c r="PZF180" s="50"/>
      <c r="PZG180" s="50"/>
      <c r="PZH180" s="50"/>
      <c r="PZI180" s="50"/>
      <c r="PZJ180" s="50"/>
      <c r="PZK180" s="50"/>
      <c r="PZL180" s="50"/>
      <c r="PZM180" s="50"/>
      <c r="PZN180" s="50"/>
      <c r="PZO180" s="50"/>
      <c r="PZP180" s="50"/>
      <c r="PZQ180" s="50"/>
      <c r="PZR180" s="50"/>
      <c r="PZS180" s="50"/>
      <c r="PZT180" s="50"/>
      <c r="PZU180" s="50"/>
      <c r="PZV180" s="50"/>
      <c r="PZW180" s="50"/>
      <c r="PZX180" s="50"/>
      <c r="PZY180" s="50"/>
      <c r="PZZ180" s="50"/>
      <c r="QAA180" s="50"/>
      <c r="QAB180" s="50"/>
      <c r="QAD180" s="50"/>
      <c r="QAF180" s="50"/>
      <c r="QAG180" s="50"/>
      <c r="QAH180" s="50"/>
      <c r="QAI180" s="50"/>
      <c r="QAJ180" s="50"/>
      <c r="QAK180" s="50"/>
      <c r="QAL180" s="50"/>
      <c r="QAM180" s="50"/>
      <c r="QAR180" s="50"/>
      <c r="QAS180" s="50"/>
      <c r="QAT180" s="50"/>
      <c r="QAU180" s="50"/>
      <c r="QAV180" s="50"/>
      <c r="QAW180" s="50"/>
      <c r="QAX180" s="50"/>
      <c r="QAY180" s="50"/>
      <c r="QAZ180" s="50"/>
      <c r="QBA180" s="50"/>
      <c r="QBB180" s="50"/>
      <c r="QBC180" s="50"/>
      <c r="QBD180" s="50"/>
      <c r="QBE180" s="50"/>
      <c r="QBF180" s="50"/>
      <c r="QBG180" s="50"/>
      <c r="QBH180" s="50"/>
      <c r="QBI180" s="50"/>
      <c r="QBJ180" s="50"/>
      <c r="QBK180" s="50"/>
      <c r="QBL180" s="50"/>
      <c r="QBM180" s="50"/>
      <c r="QBN180" s="50"/>
      <c r="QBO180" s="50"/>
      <c r="QBP180" s="50"/>
      <c r="QBQ180" s="50"/>
      <c r="QBR180" s="50"/>
      <c r="QBS180" s="50"/>
      <c r="QBT180" s="50"/>
      <c r="QBU180" s="50"/>
      <c r="QBV180" s="50"/>
      <c r="QBW180" s="50"/>
      <c r="QBX180" s="50"/>
      <c r="QBY180" s="50"/>
      <c r="QBZ180" s="50"/>
      <c r="QCA180" s="50"/>
      <c r="QCB180" s="50"/>
      <c r="QCC180" s="50"/>
      <c r="QCD180" s="50"/>
      <c r="QCE180" s="50"/>
      <c r="QCF180" s="50"/>
      <c r="QCG180" s="50"/>
      <c r="QCH180" s="50"/>
      <c r="QCI180" s="50"/>
      <c r="QCJ180" s="50"/>
      <c r="QCK180" s="50"/>
      <c r="QCL180" s="50"/>
      <c r="QCM180" s="50"/>
      <c r="QCN180" s="50"/>
      <c r="QCO180" s="50"/>
      <c r="QCP180" s="50"/>
      <c r="QCQ180" s="50"/>
      <c r="QCR180" s="50"/>
      <c r="QCS180" s="50"/>
      <c r="QCT180" s="50"/>
      <c r="QCU180" s="50"/>
      <c r="QCV180" s="50"/>
      <c r="QCW180" s="50"/>
      <c r="QCX180" s="50"/>
      <c r="QCY180" s="50"/>
      <c r="QCZ180" s="50"/>
      <c r="QDA180" s="50"/>
      <c r="QDB180" s="50"/>
      <c r="QDC180" s="50"/>
      <c r="QDD180" s="50"/>
      <c r="QDE180" s="50"/>
      <c r="QDF180" s="50"/>
      <c r="QDG180" s="50"/>
      <c r="QDH180" s="50"/>
      <c r="QDI180" s="50"/>
      <c r="QDJ180" s="50"/>
      <c r="QDK180" s="50"/>
      <c r="QDL180" s="50"/>
      <c r="QDM180" s="50"/>
      <c r="QDN180" s="50"/>
      <c r="QDO180" s="50"/>
      <c r="QDP180" s="50"/>
      <c r="QDQ180" s="50"/>
      <c r="QDR180" s="50"/>
      <c r="QDS180" s="50"/>
      <c r="QDT180" s="50"/>
      <c r="QDU180" s="50"/>
      <c r="QDV180" s="50"/>
      <c r="QDW180" s="50"/>
      <c r="QDX180" s="50"/>
      <c r="QDY180" s="50"/>
      <c r="QDZ180" s="50"/>
      <c r="QEA180" s="50"/>
      <c r="QEB180" s="50"/>
      <c r="QEC180" s="50"/>
      <c r="QED180" s="50"/>
      <c r="QEE180" s="50"/>
      <c r="QEF180" s="50"/>
      <c r="QEG180" s="50"/>
      <c r="QEH180" s="50"/>
      <c r="QEI180" s="50"/>
      <c r="QEJ180" s="50"/>
      <c r="QEK180" s="50"/>
      <c r="QEL180" s="50"/>
      <c r="QEM180" s="50"/>
      <c r="QEN180" s="50"/>
      <c r="QEO180" s="50"/>
      <c r="QEP180" s="50"/>
      <c r="QEQ180" s="50"/>
      <c r="QER180" s="50"/>
      <c r="QES180" s="50"/>
      <c r="QET180" s="50"/>
      <c r="QEU180" s="50"/>
      <c r="QEV180" s="50"/>
      <c r="QEW180" s="50"/>
      <c r="QEX180" s="50"/>
      <c r="QEY180" s="50"/>
      <c r="QEZ180" s="50"/>
      <c r="QFA180" s="50"/>
      <c r="QFB180" s="50"/>
      <c r="QFC180" s="50"/>
      <c r="QFD180" s="50"/>
      <c r="QFE180" s="50"/>
      <c r="QFF180" s="50"/>
      <c r="QFG180" s="50"/>
      <c r="QFH180" s="50"/>
      <c r="QFI180" s="50"/>
      <c r="QFJ180" s="50"/>
      <c r="QFK180" s="50"/>
      <c r="QFL180" s="50"/>
      <c r="QFM180" s="50"/>
      <c r="QFN180" s="50"/>
      <c r="QFO180" s="50"/>
      <c r="QFP180" s="50"/>
      <c r="QFQ180" s="50"/>
      <c r="QFR180" s="50"/>
      <c r="QFS180" s="50"/>
      <c r="QFT180" s="50"/>
      <c r="QFU180" s="50"/>
      <c r="QFV180" s="50"/>
      <c r="QFW180" s="50"/>
      <c r="QFX180" s="50"/>
      <c r="QFY180" s="50"/>
      <c r="QFZ180" s="50"/>
      <c r="QGA180" s="50"/>
      <c r="QGB180" s="50"/>
      <c r="QGC180" s="50"/>
      <c r="QGD180" s="50"/>
      <c r="QGE180" s="50"/>
      <c r="QGF180" s="50"/>
      <c r="QGG180" s="50"/>
      <c r="QGH180" s="50"/>
      <c r="QGI180" s="50"/>
      <c r="QGJ180" s="50"/>
      <c r="QGK180" s="50"/>
      <c r="QGL180" s="50"/>
      <c r="QGM180" s="50"/>
      <c r="QGN180" s="50"/>
      <c r="QGO180" s="50"/>
      <c r="QGP180" s="50"/>
      <c r="QGQ180" s="50"/>
      <c r="QGR180" s="50"/>
      <c r="QGS180" s="50"/>
      <c r="QGT180" s="50"/>
      <c r="QGU180" s="50"/>
      <c r="QGV180" s="50"/>
      <c r="QGW180" s="50"/>
      <c r="QGX180" s="50"/>
      <c r="QGY180" s="50"/>
      <c r="QGZ180" s="50"/>
      <c r="QHA180" s="50"/>
      <c r="QHB180" s="50"/>
      <c r="QHC180" s="50"/>
      <c r="QHD180" s="50"/>
      <c r="QHE180" s="50"/>
      <c r="QHF180" s="50"/>
      <c r="QHG180" s="50"/>
      <c r="QHH180" s="50"/>
      <c r="QHI180" s="50"/>
      <c r="QHJ180" s="50"/>
      <c r="QHK180" s="50"/>
      <c r="QHL180" s="50"/>
      <c r="QHM180" s="50"/>
      <c r="QHN180" s="50"/>
      <c r="QHO180" s="50"/>
      <c r="QHP180" s="50"/>
      <c r="QHQ180" s="50"/>
      <c r="QHR180" s="50"/>
      <c r="QHS180" s="50"/>
      <c r="QHT180" s="50"/>
      <c r="QHU180" s="50"/>
      <c r="QHV180" s="50"/>
      <c r="QHW180" s="50"/>
      <c r="QHX180" s="50"/>
      <c r="QHY180" s="50"/>
      <c r="QHZ180" s="50"/>
      <c r="QIA180" s="50"/>
      <c r="QIB180" s="50"/>
      <c r="QIC180" s="50"/>
      <c r="QID180" s="50"/>
      <c r="QIE180" s="50"/>
      <c r="QIF180" s="50"/>
      <c r="QIG180" s="50"/>
      <c r="QIH180" s="50"/>
      <c r="QII180" s="50"/>
      <c r="QIJ180" s="50"/>
      <c r="QIK180" s="50"/>
      <c r="QIL180" s="50"/>
      <c r="QIM180" s="50"/>
      <c r="QIN180" s="50"/>
      <c r="QIO180" s="50"/>
      <c r="QIP180" s="50"/>
      <c r="QIQ180" s="50"/>
      <c r="QIR180" s="50"/>
      <c r="QIS180" s="50"/>
      <c r="QIT180" s="50"/>
      <c r="QIU180" s="50"/>
      <c r="QIV180" s="50"/>
      <c r="QIW180" s="50"/>
      <c r="QIX180" s="50"/>
      <c r="QIY180" s="50"/>
      <c r="QIZ180" s="50"/>
      <c r="QJA180" s="50"/>
      <c r="QJB180" s="50"/>
      <c r="QJC180" s="50"/>
      <c r="QJD180" s="50"/>
      <c r="QJE180" s="50"/>
      <c r="QJF180" s="50"/>
      <c r="QJG180" s="50"/>
      <c r="QJH180" s="50"/>
      <c r="QJI180" s="50"/>
      <c r="QJJ180" s="50"/>
      <c r="QJK180" s="50"/>
      <c r="QJL180" s="50"/>
      <c r="QJM180" s="50"/>
      <c r="QJN180" s="50"/>
      <c r="QJO180" s="50"/>
      <c r="QJP180" s="50"/>
      <c r="QJQ180" s="50"/>
      <c r="QJR180" s="50"/>
      <c r="QJS180" s="50"/>
      <c r="QJT180" s="50"/>
      <c r="QJU180" s="50"/>
      <c r="QJV180" s="50"/>
      <c r="QJW180" s="50"/>
      <c r="QJX180" s="50"/>
      <c r="QJZ180" s="50"/>
      <c r="QKB180" s="50"/>
      <c r="QKC180" s="50"/>
      <c r="QKD180" s="50"/>
      <c r="QKE180" s="50"/>
      <c r="QKF180" s="50"/>
      <c r="QKG180" s="50"/>
      <c r="QKH180" s="50"/>
      <c r="QKI180" s="50"/>
      <c r="QKN180" s="50"/>
      <c r="QKO180" s="50"/>
      <c r="QKP180" s="50"/>
      <c r="QKQ180" s="50"/>
      <c r="QKR180" s="50"/>
      <c r="QKS180" s="50"/>
      <c r="QKT180" s="50"/>
      <c r="QKU180" s="50"/>
      <c r="QKV180" s="50"/>
      <c r="QKW180" s="50"/>
      <c r="QKX180" s="50"/>
      <c r="QKY180" s="50"/>
      <c r="QKZ180" s="50"/>
      <c r="QLA180" s="50"/>
      <c r="QLB180" s="50"/>
      <c r="QLC180" s="50"/>
      <c r="QLD180" s="50"/>
      <c r="QLE180" s="50"/>
      <c r="QLF180" s="50"/>
      <c r="QLG180" s="50"/>
      <c r="QLH180" s="50"/>
      <c r="QLI180" s="50"/>
      <c r="QLJ180" s="50"/>
      <c r="QLK180" s="50"/>
      <c r="QLL180" s="50"/>
      <c r="QLM180" s="50"/>
      <c r="QLN180" s="50"/>
      <c r="QLO180" s="50"/>
      <c r="QLP180" s="50"/>
      <c r="QLQ180" s="50"/>
      <c r="QLR180" s="50"/>
      <c r="QLS180" s="50"/>
      <c r="QLT180" s="50"/>
      <c r="QLU180" s="50"/>
      <c r="QLV180" s="50"/>
      <c r="QLW180" s="50"/>
      <c r="QLX180" s="50"/>
      <c r="QLY180" s="50"/>
      <c r="QLZ180" s="50"/>
      <c r="QMA180" s="50"/>
      <c r="QMB180" s="50"/>
      <c r="QMC180" s="50"/>
      <c r="QMD180" s="50"/>
      <c r="QME180" s="50"/>
      <c r="QMF180" s="50"/>
      <c r="QMG180" s="50"/>
      <c r="QMH180" s="50"/>
      <c r="QMI180" s="50"/>
      <c r="QMJ180" s="50"/>
      <c r="QMK180" s="50"/>
      <c r="QML180" s="50"/>
      <c r="QMM180" s="50"/>
      <c r="QMN180" s="50"/>
      <c r="QMO180" s="50"/>
      <c r="QMP180" s="50"/>
      <c r="QMQ180" s="50"/>
      <c r="QMR180" s="50"/>
      <c r="QMS180" s="50"/>
      <c r="QMT180" s="50"/>
      <c r="QMU180" s="50"/>
      <c r="QMV180" s="50"/>
      <c r="QMW180" s="50"/>
      <c r="QMX180" s="50"/>
      <c r="QMY180" s="50"/>
      <c r="QMZ180" s="50"/>
      <c r="QNA180" s="50"/>
      <c r="QNB180" s="50"/>
      <c r="QNC180" s="50"/>
      <c r="QND180" s="50"/>
      <c r="QNE180" s="50"/>
      <c r="QNF180" s="50"/>
      <c r="QNG180" s="50"/>
      <c r="QNH180" s="50"/>
      <c r="QNI180" s="50"/>
      <c r="QNJ180" s="50"/>
      <c r="QNK180" s="50"/>
      <c r="QNL180" s="50"/>
      <c r="QNM180" s="50"/>
      <c r="QNN180" s="50"/>
      <c r="QNO180" s="50"/>
      <c r="QNP180" s="50"/>
      <c r="QNQ180" s="50"/>
      <c r="QNR180" s="50"/>
      <c r="QNS180" s="50"/>
      <c r="QNT180" s="50"/>
      <c r="QNU180" s="50"/>
      <c r="QNV180" s="50"/>
      <c r="QNW180" s="50"/>
      <c r="QNX180" s="50"/>
      <c r="QNY180" s="50"/>
      <c r="QNZ180" s="50"/>
      <c r="QOA180" s="50"/>
      <c r="QOB180" s="50"/>
      <c r="QOC180" s="50"/>
      <c r="QOD180" s="50"/>
      <c r="QOE180" s="50"/>
      <c r="QOF180" s="50"/>
      <c r="QOG180" s="50"/>
      <c r="QOH180" s="50"/>
      <c r="QOI180" s="50"/>
      <c r="QOJ180" s="50"/>
      <c r="QOK180" s="50"/>
      <c r="QOL180" s="50"/>
      <c r="QOM180" s="50"/>
      <c r="QON180" s="50"/>
      <c r="QOO180" s="50"/>
      <c r="QOP180" s="50"/>
      <c r="QOQ180" s="50"/>
      <c r="QOR180" s="50"/>
      <c r="QOS180" s="50"/>
      <c r="QOT180" s="50"/>
      <c r="QOU180" s="50"/>
      <c r="QOV180" s="50"/>
      <c r="QOW180" s="50"/>
      <c r="QOX180" s="50"/>
      <c r="QOY180" s="50"/>
      <c r="QOZ180" s="50"/>
      <c r="QPA180" s="50"/>
      <c r="QPB180" s="50"/>
      <c r="QPC180" s="50"/>
      <c r="QPD180" s="50"/>
      <c r="QPE180" s="50"/>
      <c r="QPF180" s="50"/>
      <c r="QPG180" s="50"/>
      <c r="QPH180" s="50"/>
      <c r="QPI180" s="50"/>
      <c r="QPJ180" s="50"/>
      <c r="QPK180" s="50"/>
      <c r="QPL180" s="50"/>
      <c r="QPM180" s="50"/>
      <c r="QPN180" s="50"/>
      <c r="QPO180" s="50"/>
      <c r="QPP180" s="50"/>
      <c r="QPQ180" s="50"/>
      <c r="QPR180" s="50"/>
      <c r="QPS180" s="50"/>
      <c r="QPT180" s="50"/>
      <c r="QPU180" s="50"/>
      <c r="QPV180" s="50"/>
      <c r="QPW180" s="50"/>
      <c r="QPX180" s="50"/>
      <c r="QPY180" s="50"/>
      <c r="QPZ180" s="50"/>
      <c r="QQA180" s="50"/>
      <c r="QQB180" s="50"/>
      <c r="QQC180" s="50"/>
      <c r="QQD180" s="50"/>
      <c r="QQE180" s="50"/>
      <c r="QQF180" s="50"/>
      <c r="QQG180" s="50"/>
      <c r="QQH180" s="50"/>
      <c r="QQI180" s="50"/>
      <c r="QQJ180" s="50"/>
      <c r="QQK180" s="50"/>
      <c r="QQL180" s="50"/>
      <c r="QQM180" s="50"/>
      <c r="QQN180" s="50"/>
      <c r="QQO180" s="50"/>
      <c r="QQP180" s="50"/>
      <c r="QQQ180" s="50"/>
      <c r="QQR180" s="50"/>
      <c r="QQS180" s="50"/>
      <c r="QQT180" s="50"/>
      <c r="QQU180" s="50"/>
      <c r="QQV180" s="50"/>
      <c r="QQW180" s="50"/>
      <c r="QQX180" s="50"/>
      <c r="QQY180" s="50"/>
      <c r="QQZ180" s="50"/>
      <c r="QRA180" s="50"/>
      <c r="QRB180" s="50"/>
      <c r="QRC180" s="50"/>
      <c r="QRD180" s="50"/>
      <c r="QRE180" s="50"/>
      <c r="QRF180" s="50"/>
      <c r="QRG180" s="50"/>
      <c r="QRH180" s="50"/>
      <c r="QRI180" s="50"/>
      <c r="QRJ180" s="50"/>
      <c r="QRK180" s="50"/>
      <c r="QRL180" s="50"/>
      <c r="QRM180" s="50"/>
      <c r="QRN180" s="50"/>
      <c r="QRO180" s="50"/>
      <c r="QRP180" s="50"/>
      <c r="QRQ180" s="50"/>
      <c r="QRR180" s="50"/>
      <c r="QRS180" s="50"/>
      <c r="QRT180" s="50"/>
      <c r="QRU180" s="50"/>
      <c r="QRV180" s="50"/>
      <c r="QRW180" s="50"/>
      <c r="QRX180" s="50"/>
      <c r="QRY180" s="50"/>
      <c r="QRZ180" s="50"/>
      <c r="QSA180" s="50"/>
      <c r="QSB180" s="50"/>
      <c r="QSC180" s="50"/>
      <c r="QSD180" s="50"/>
      <c r="QSE180" s="50"/>
      <c r="QSF180" s="50"/>
      <c r="QSG180" s="50"/>
      <c r="QSH180" s="50"/>
      <c r="QSI180" s="50"/>
      <c r="QSJ180" s="50"/>
      <c r="QSK180" s="50"/>
      <c r="QSL180" s="50"/>
      <c r="QSM180" s="50"/>
      <c r="QSN180" s="50"/>
      <c r="QSO180" s="50"/>
      <c r="QSP180" s="50"/>
      <c r="QSQ180" s="50"/>
      <c r="QSR180" s="50"/>
      <c r="QSS180" s="50"/>
      <c r="QST180" s="50"/>
      <c r="QSU180" s="50"/>
      <c r="QSV180" s="50"/>
      <c r="QSW180" s="50"/>
      <c r="QSX180" s="50"/>
      <c r="QSY180" s="50"/>
      <c r="QSZ180" s="50"/>
      <c r="QTA180" s="50"/>
      <c r="QTB180" s="50"/>
      <c r="QTC180" s="50"/>
      <c r="QTD180" s="50"/>
      <c r="QTE180" s="50"/>
      <c r="QTF180" s="50"/>
      <c r="QTG180" s="50"/>
      <c r="QTH180" s="50"/>
      <c r="QTI180" s="50"/>
      <c r="QTJ180" s="50"/>
      <c r="QTK180" s="50"/>
      <c r="QTL180" s="50"/>
      <c r="QTM180" s="50"/>
      <c r="QTN180" s="50"/>
      <c r="QTO180" s="50"/>
      <c r="QTP180" s="50"/>
      <c r="QTQ180" s="50"/>
      <c r="QTR180" s="50"/>
      <c r="QTS180" s="50"/>
      <c r="QTT180" s="50"/>
      <c r="QTV180" s="50"/>
      <c r="QTX180" s="50"/>
      <c r="QTY180" s="50"/>
      <c r="QTZ180" s="50"/>
      <c r="QUA180" s="50"/>
      <c r="QUB180" s="50"/>
      <c r="QUC180" s="50"/>
      <c r="QUD180" s="50"/>
      <c r="QUE180" s="50"/>
      <c r="QUJ180" s="50"/>
      <c r="QUK180" s="50"/>
      <c r="QUL180" s="50"/>
      <c r="QUM180" s="50"/>
      <c r="QUN180" s="50"/>
      <c r="QUO180" s="50"/>
      <c r="QUP180" s="50"/>
      <c r="QUQ180" s="50"/>
      <c r="QUR180" s="50"/>
      <c r="QUS180" s="50"/>
      <c r="QUT180" s="50"/>
      <c r="QUU180" s="50"/>
      <c r="QUV180" s="50"/>
      <c r="QUW180" s="50"/>
      <c r="QUX180" s="50"/>
      <c r="QUY180" s="50"/>
      <c r="QUZ180" s="50"/>
      <c r="QVA180" s="50"/>
      <c r="QVB180" s="50"/>
      <c r="QVC180" s="50"/>
      <c r="QVD180" s="50"/>
      <c r="QVE180" s="50"/>
      <c r="QVF180" s="50"/>
      <c r="QVG180" s="50"/>
      <c r="QVH180" s="50"/>
      <c r="QVI180" s="50"/>
      <c r="QVJ180" s="50"/>
      <c r="QVK180" s="50"/>
      <c r="QVL180" s="50"/>
      <c r="QVM180" s="50"/>
      <c r="QVN180" s="50"/>
      <c r="QVO180" s="50"/>
      <c r="QVP180" s="50"/>
      <c r="QVQ180" s="50"/>
      <c r="QVR180" s="50"/>
      <c r="QVS180" s="50"/>
      <c r="QVT180" s="50"/>
      <c r="QVU180" s="50"/>
      <c r="QVV180" s="50"/>
      <c r="QVW180" s="50"/>
      <c r="QVX180" s="50"/>
      <c r="QVY180" s="50"/>
      <c r="QVZ180" s="50"/>
      <c r="QWA180" s="50"/>
      <c r="QWB180" s="50"/>
      <c r="QWC180" s="50"/>
      <c r="QWD180" s="50"/>
      <c r="QWE180" s="50"/>
      <c r="QWF180" s="50"/>
      <c r="QWG180" s="50"/>
      <c r="QWH180" s="50"/>
      <c r="QWI180" s="50"/>
      <c r="QWJ180" s="50"/>
      <c r="QWK180" s="50"/>
      <c r="QWL180" s="50"/>
      <c r="QWM180" s="50"/>
      <c r="QWN180" s="50"/>
      <c r="QWO180" s="50"/>
      <c r="QWP180" s="50"/>
      <c r="QWQ180" s="50"/>
      <c r="QWR180" s="50"/>
      <c r="QWS180" s="50"/>
      <c r="QWT180" s="50"/>
      <c r="QWU180" s="50"/>
      <c r="QWV180" s="50"/>
      <c r="QWW180" s="50"/>
      <c r="QWX180" s="50"/>
      <c r="QWY180" s="50"/>
      <c r="QWZ180" s="50"/>
      <c r="QXA180" s="50"/>
      <c r="QXB180" s="50"/>
      <c r="QXC180" s="50"/>
      <c r="QXD180" s="50"/>
      <c r="QXE180" s="50"/>
      <c r="QXF180" s="50"/>
      <c r="QXG180" s="50"/>
      <c r="QXH180" s="50"/>
      <c r="QXI180" s="50"/>
      <c r="QXJ180" s="50"/>
      <c r="QXK180" s="50"/>
      <c r="QXL180" s="50"/>
      <c r="QXM180" s="50"/>
      <c r="QXN180" s="50"/>
      <c r="QXO180" s="50"/>
      <c r="QXP180" s="50"/>
      <c r="QXQ180" s="50"/>
      <c r="QXR180" s="50"/>
      <c r="QXS180" s="50"/>
      <c r="QXT180" s="50"/>
      <c r="QXU180" s="50"/>
      <c r="QXV180" s="50"/>
      <c r="QXW180" s="50"/>
      <c r="QXX180" s="50"/>
      <c r="QXY180" s="50"/>
      <c r="QXZ180" s="50"/>
      <c r="QYA180" s="50"/>
      <c r="QYB180" s="50"/>
      <c r="QYC180" s="50"/>
      <c r="QYD180" s="50"/>
      <c r="QYE180" s="50"/>
      <c r="QYF180" s="50"/>
      <c r="QYG180" s="50"/>
      <c r="QYH180" s="50"/>
      <c r="QYI180" s="50"/>
      <c r="QYJ180" s="50"/>
      <c r="QYK180" s="50"/>
      <c r="QYL180" s="50"/>
      <c r="QYM180" s="50"/>
      <c r="QYN180" s="50"/>
      <c r="QYO180" s="50"/>
      <c r="QYP180" s="50"/>
      <c r="QYQ180" s="50"/>
      <c r="QYR180" s="50"/>
      <c r="QYS180" s="50"/>
      <c r="QYT180" s="50"/>
      <c r="QYU180" s="50"/>
      <c r="QYV180" s="50"/>
      <c r="QYW180" s="50"/>
      <c r="QYX180" s="50"/>
      <c r="QYY180" s="50"/>
      <c r="QYZ180" s="50"/>
      <c r="QZA180" s="50"/>
      <c r="QZB180" s="50"/>
      <c r="QZC180" s="50"/>
      <c r="QZD180" s="50"/>
      <c r="QZE180" s="50"/>
      <c r="QZF180" s="50"/>
      <c r="QZG180" s="50"/>
      <c r="QZH180" s="50"/>
      <c r="QZI180" s="50"/>
      <c r="QZJ180" s="50"/>
      <c r="QZK180" s="50"/>
      <c r="QZL180" s="50"/>
      <c r="QZM180" s="50"/>
      <c r="QZN180" s="50"/>
      <c r="QZO180" s="50"/>
      <c r="QZP180" s="50"/>
      <c r="QZQ180" s="50"/>
      <c r="QZR180" s="50"/>
      <c r="QZS180" s="50"/>
      <c r="QZT180" s="50"/>
      <c r="QZU180" s="50"/>
      <c r="QZV180" s="50"/>
      <c r="QZW180" s="50"/>
      <c r="QZX180" s="50"/>
      <c r="QZY180" s="50"/>
      <c r="QZZ180" s="50"/>
      <c r="RAA180" s="50"/>
      <c r="RAB180" s="50"/>
      <c r="RAC180" s="50"/>
      <c r="RAD180" s="50"/>
      <c r="RAE180" s="50"/>
      <c r="RAF180" s="50"/>
      <c r="RAG180" s="50"/>
      <c r="RAH180" s="50"/>
      <c r="RAI180" s="50"/>
      <c r="RAJ180" s="50"/>
      <c r="RAK180" s="50"/>
      <c r="RAL180" s="50"/>
      <c r="RAM180" s="50"/>
      <c r="RAN180" s="50"/>
      <c r="RAO180" s="50"/>
      <c r="RAP180" s="50"/>
      <c r="RAQ180" s="50"/>
      <c r="RAR180" s="50"/>
      <c r="RAS180" s="50"/>
      <c r="RAT180" s="50"/>
      <c r="RAU180" s="50"/>
      <c r="RAV180" s="50"/>
      <c r="RAW180" s="50"/>
      <c r="RAX180" s="50"/>
      <c r="RAY180" s="50"/>
      <c r="RAZ180" s="50"/>
      <c r="RBA180" s="50"/>
      <c r="RBB180" s="50"/>
      <c r="RBC180" s="50"/>
      <c r="RBD180" s="50"/>
      <c r="RBE180" s="50"/>
      <c r="RBF180" s="50"/>
      <c r="RBG180" s="50"/>
      <c r="RBH180" s="50"/>
      <c r="RBI180" s="50"/>
      <c r="RBJ180" s="50"/>
      <c r="RBK180" s="50"/>
      <c r="RBL180" s="50"/>
      <c r="RBM180" s="50"/>
      <c r="RBN180" s="50"/>
      <c r="RBO180" s="50"/>
      <c r="RBP180" s="50"/>
      <c r="RBQ180" s="50"/>
      <c r="RBR180" s="50"/>
      <c r="RBS180" s="50"/>
      <c r="RBT180" s="50"/>
      <c r="RBU180" s="50"/>
      <c r="RBV180" s="50"/>
      <c r="RBW180" s="50"/>
      <c r="RBX180" s="50"/>
      <c r="RBY180" s="50"/>
      <c r="RBZ180" s="50"/>
      <c r="RCA180" s="50"/>
      <c r="RCB180" s="50"/>
      <c r="RCC180" s="50"/>
      <c r="RCD180" s="50"/>
      <c r="RCE180" s="50"/>
      <c r="RCF180" s="50"/>
      <c r="RCG180" s="50"/>
      <c r="RCH180" s="50"/>
      <c r="RCI180" s="50"/>
      <c r="RCJ180" s="50"/>
      <c r="RCK180" s="50"/>
      <c r="RCL180" s="50"/>
      <c r="RCM180" s="50"/>
      <c r="RCN180" s="50"/>
      <c r="RCO180" s="50"/>
      <c r="RCP180" s="50"/>
      <c r="RCQ180" s="50"/>
      <c r="RCR180" s="50"/>
      <c r="RCS180" s="50"/>
      <c r="RCT180" s="50"/>
      <c r="RCU180" s="50"/>
      <c r="RCV180" s="50"/>
      <c r="RCW180" s="50"/>
      <c r="RCX180" s="50"/>
      <c r="RCY180" s="50"/>
      <c r="RCZ180" s="50"/>
      <c r="RDA180" s="50"/>
      <c r="RDB180" s="50"/>
      <c r="RDC180" s="50"/>
      <c r="RDD180" s="50"/>
      <c r="RDE180" s="50"/>
      <c r="RDF180" s="50"/>
      <c r="RDG180" s="50"/>
      <c r="RDH180" s="50"/>
      <c r="RDI180" s="50"/>
      <c r="RDJ180" s="50"/>
      <c r="RDK180" s="50"/>
      <c r="RDL180" s="50"/>
      <c r="RDM180" s="50"/>
      <c r="RDN180" s="50"/>
      <c r="RDO180" s="50"/>
      <c r="RDP180" s="50"/>
      <c r="RDR180" s="50"/>
      <c r="RDT180" s="50"/>
      <c r="RDU180" s="50"/>
      <c r="RDV180" s="50"/>
      <c r="RDW180" s="50"/>
      <c r="RDX180" s="50"/>
      <c r="RDY180" s="50"/>
      <c r="RDZ180" s="50"/>
      <c r="REA180" s="50"/>
      <c r="REF180" s="50"/>
      <c r="REG180" s="50"/>
      <c r="REH180" s="50"/>
      <c r="REI180" s="50"/>
      <c r="REJ180" s="50"/>
      <c r="REK180" s="50"/>
      <c r="REL180" s="50"/>
      <c r="REM180" s="50"/>
      <c r="REN180" s="50"/>
      <c r="REO180" s="50"/>
      <c r="REP180" s="50"/>
      <c r="REQ180" s="50"/>
      <c r="RER180" s="50"/>
      <c r="RES180" s="50"/>
      <c r="RET180" s="50"/>
      <c r="REU180" s="50"/>
      <c r="REV180" s="50"/>
      <c r="REW180" s="50"/>
      <c r="REX180" s="50"/>
      <c r="REY180" s="50"/>
      <c r="REZ180" s="50"/>
      <c r="RFA180" s="50"/>
      <c r="RFB180" s="50"/>
      <c r="RFC180" s="50"/>
      <c r="RFD180" s="50"/>
      <c r="RFE180" s="50"/>
      <c r="RFF180" s="50"/>
      <c r="RFG180" s="50"/>
      <c r="RFH180" s="50"/>
      <c r="RFI180" s="50"/>
      <c r="RFJ180" s="50"/>
      <c r="RFK180" s="50"/>
      <c r="RFL180" s="50"/>
      <c r="RFM180" s="50"/>
      <c r="RFN180" s="50"/>
      <c r="RFO180" s="50"/>
      <c r="RFP180" s="50"/>
      <c r="RFQ180" s="50"/>
      <c r="RFR180" s="50"/>
      <c r="RFS180" s="50"/>
      <c r="RFT180" s="50"/>
      <c r="RFU180" s="50"/>
      <c r="RFV180" s="50"/>
      <c r="RFW180" s="50"/>
      <c r="RFX180" s="50"/>
      <c r="RFY180" s="50"/>
      <c r="RFZ180" s="50"/>
      <c r="RGA180" s="50"/>
      <c r="RGB180" s="50"/>
      <c r="RGC180" s="50"/>
      <c r="RGD180" s="50"/>
      <c r="RGE180" s="50"/>
      <c r="RGF180" s="50"/>
      <c r="RGG180" s="50"/>
      <c r="RGH180" s="50"/>
      <c r="RGI180" s="50"/>
      <c r="RGJ180" s="50"/>
      <c r="RGK180" s="50"/>
      <c r="RGL180" s="50"/>
      <c r="RGM180" s="50"/>
      <c r="RGN180" s="50"/>
      <c r="RGO180" s="50"/>
      <c r="RGP180" s="50"/>
      <c r="RGQ180" s="50"/>
      <c r="RGR180" s="50"/>
      <c r="RGS180" s="50"/>
      <c r="RGT180" s="50"/>
      <c r="RGU180" s="50"/>
      <c r="RGV180" s="50"/>
      <c r="RGW180" s="50"/>
      <c r="RGX180" s="50"/>
      <c r="RGY180" s="50"/>
      <c r="RGZ180" s="50"/>
      <c r="RHA180" s="50"/>
      <c r="RHB180" s="50"/>
      <c r="RHC180" s="50"/>
      <c r="RHD180" s="50"/>
      <c r="RHE180" s="50"/>
      <c r="RHF180" s="50"/>
      <c r="RHG180" s="50"/>
      <c r="RHH180" s="50"/>
      <c r="RHI180" s="50"/>
      <c r="RHJ180" s="50"/>
      <c r="RHK180" s="50"/>
      <c r="RHL180" s="50"/>
      <c r="RHM180" s="50"/>
      <c r="RHN180" s="50"/>
      <c r="RHO180" s="50"/>
      <c r="RHP180" s="50"/>
      <c r="RHQ180" s="50"/>
      <c r="RHR180" s="50"/>
      <c r="RHS180" s="50"/>
      <c r="RHT180" s="50"/>
      <c r="RHU180" s="50"/>
      <c r="RHV180" s="50"/>
      <c r="RHW180" s="50"/>
      <c r="RHX180" s="50"/>
      <c r="RHY180" s="50"/>
      <c r="RHZ180" s="50"/>
      <c r="RIA180" s="50"/>
      <c r="RIB180" s="50"/>
      <c r="RIC180" s="50"/>
      <c r="RID180" s="50"/>
      <c r="RIE180" s="50"/>
      <c r="RIF180" s="50"/>
      <c r="RIG180" s="50"/>
      <c r="RIH180" s="50"/>
      <c r="RII180" s="50"/>
      <c r="RIJ180" s="50"/>
      <c r="RIK180" s="50"/>
      <c r="RIL180" s="50"/>
      <c r="RIM180" s="50"/>
      <c r="RIN180" s="50"/>
      <c r="RIO180" s="50"/>
      <c r="RIP180" s="50"/>
      <c r="RIQ180" s="50"/>
      <c r="RIR180" s="50"/>
      <c r="RIS180" s="50"/>
      <c r="RIT180" s="50"/>
      <c r="RIU180" s="50"/>
      <c r="RIV180" s="50"/>
      <c r="RIW180" s="50"/>
      <c r="RIX180" s="50"/>
      <c r="RIY180" s="50"/>
      <c r="RIZ180" s="50"/>
      <c r="RJA180" s="50"/>
      <c r="RJB180" s="50"/>
      <c r="RJC180" s="50"/>
      <c r="RJD180" s="50"/>
      <c r="RJE180" s="50"/>
      <c r="RJF180" s="50"/>
      <c r="RJG180" s="50"/>
      <c r="RJH180" s="50"/>
      <c r="RJI180" s="50"/>
      <c r="RJJ180" s="50"/>
      <c r="RJK180" s="50"/>
      <c r="RJL180" s="50"/>
      <c r="RJM180" s="50"/>
      <c r="RJN180" s="50"/>
      <c r="RJO180" s="50"/>
      <c r="RJP180" s="50"/>
      <c r="RJQ180" s="50"/>
      <c r="RJR180" s="50"/>
      <c r="RJS180" s="50"/>
      <c r="RJT180" s="50"/>
      <c r="RJU180" s="50"/>
      <c r="RJV180" s="50"/>
      <c r="RJW180" s="50"/>
      <c r="RJX180" s="50"/>
      <c r="RJY180" s="50"/>
      <c r="RJZ180" s="50"/>
      <c r="RKA180" s="50"/>
      <c r="RKB180" s="50"/>
      <c r="RKC180" s="50"/>
      <c r="RKD180" s="50"/>
      <c r="RKE180" s="50"/>
      <c r="RKF180" s="50"/>
      <c r="RKG180" s="50"/>
      <c r="RKH180" s="50"/>
      <c r="RKI180" s="50"/>
      <c r="RKJ180" s="50"/>
      <c r="RKK180" s="50"/>
      <c r="RKL180" s="50"/>
      <c r="RKM180" s="50"/>
      <c r="RKN180" s="50"/>
      <c r="RKO180" s="50"/>
      <c r="RKP180" s="50"/>
      <c r="RKQ180" s="50"/>
      <c r="RKR180" s="50"/>
      <c r="RKS180" s="50"/>
      <c r="RKT180" s="50"/>
      <c r="RKU180" s="50"/>
      <c r="RKV180" s="50"/>
      <c r="RKW180" s="50"/>
      <c r="RKX180" s="50"/>
      <c r="RKY180" s="50"/>
      <c r="RKZ180" s="50"/>
      <c r="RLA180" s="50"/>
      <c r="RLB180" s="50"/>
      <c r="RLC180" s="50"/>
      <c r="RLD180" s="50"/>
      <c r="RLE180" s="50"/>
      <c r="RLF180" s="50"/>
      <c r="RLG180" s="50"/>
      <c r="RLH180" s="50"/>
      <c r="RLI180" s="50"/>
      <c r="RLJ180" s="50"/>
      <c r="RLK180" s="50"/>
      <c r="RLL180" s="50"/>
      <c r="RLM180" s="50"/>
      <c r="RLN180" s="50"/>
      <c r="RLO180" s="50"/>
      <c r="RLP180" s="50"/>
      <c r="RLQ180" s="50"/>
      <c r="RLR180" s="50"/>
      <c r="RLS180" s="50"/>
      <c r="RLT180" s="50"/>
      <c r="RLU180" s="50"/>
      <c r="RLV180" s="50"/>
      <c r="RLW180" s="50"/>
      <c r="RLX180" s="50"/>
      <c r="RLY180" s="50"/>
      <c r="RLZ180" s="50"/>
      <c r="RMA180" s="50"/>
      <c r="RMB180" s="50"/>
      <c r="RMC180" s="50"/>
      <c r="RMD180" s="50"/>
      <c r="RME180" s="50"/>
      <c r="RMF180" s="50"/>
      <c r="RMG180" s="50"/>
      <c r="RMH180" s="50"/>
      <c r="RMI180" s="50"/>
      <c r="RMJ180" s="50"/>
      <c r="RMK180" s="50"/>
      <c r="RML180" s="50"/>
      <c r="RMM180" s="50"/>
      <c r="RMN180" s="50"/>
      <c r="RMO180" s="50"/>
      <c r="RMP180" s="50"/>
      <c r="RMQ180" s="50"/>
      <c r="RMR180" s="50"/>
      <c r="RMS180" s="50"/>
      <c r="RMT180" s="50"/>
      <c r="RMU180" s="50"/>
      <c r="RMV180" s="50"/>
      <c r="RMW180" s="50"/>
      <c r="RMX180" s="50"/>
      <c r="RMY180" s="50"/>
      <c r="RMZ180" s="50"/>
      <c r="RNA180" s="50"/>
      <c r="RNB180" s="50"/>
      <c r="RNC180" s="50"/>
      <c r="RND180" s="50"/>
      <c r="RNE180" s="50"/>
      <c r="RNF180" s="50"/>
      <c r="RNG180" s="50"/>
      <c r="RNH180" s="50"/>
      <c r="RNI180" s="50"/>
      <c r="RNJ180" s="50"/>
      <c r="RNK180" s="50"/>
      <c r="RNL180" s="50"/>
      <c r="RNN180" s="50"/>
      <c r="RNP180" s="50"/>
      <c r="RNQ180" s="50"/>
      <c r="RNR180" s="50"/>
      <c r="RNS180" s="50"/>
      <c r="RNT180" s="50"/>
      <c r="RNU180" s="50"/>
      <c r="RNV180" s="50"/>
      <c r="RNW180" s="50"/>
      <c r="ROB180" s="50"/>
      <c r="ROC180" s="50"/>
      <c r="ROD180" s="50"/>
      <c r="ROE180" s="50"/>
      <c r="ROF180" s="50"/>
      <c r="ROG180" s="50"/>
      <c r="ROH180" s="50"/>
      <c r="ROI180" s="50"/>
      <c r="ROJ180" s="50"/>
      <c r="ROK180" s="50"/>
      <c r="ROL180" s="50"/>
      <c r="ROM180" s="50"/>
      <c r="RON180" s="50"/>
      <c r="ROO180" s="50"/>
      <c r="ROP180" s="50"/>
      <c r="ROQ180" s="50"/>
      <c r="ROR180" s="50"/>
      <c r="ROS180" s="50"/>
      <c r="ROT180" s="50"/>
      <c r="ROU180" s="50"/>
      <c r="ROV180" s="50"/>
      <c r="ROW180" s="50"/>
      <c r="ROX180" s="50"/>
      <c r="ROY180" s="50"/>
      <c r="ROZ180" s="50"/>
      <c r="RPA180" s="50"/>
      <c r="RPB180" s="50"/>
      <c r="RPC180" s="50"/>
      <c r="RPD180" s="50"/>
      <c r="RPE180" s="50"/>
      <c r="RPF180" s="50"/>
      <c r="RPG180" s="50"/>
      <c r="RPH180" s="50"/>
      <c r="RPI180" s="50"/>
      <c r="RPJ180" s="50"/>
      <c r="RPK180" s="50"/>
      <c r="RPL180" s="50"/>
      <c r="RPM180" s="50"/>
      <c r="RPN180" s="50"/>
      <c r="RPO180" s="50"/>
      <c r="RPP180" s="50"/>
      <c r="RPQ180" s="50"/>
      <c r="RPR180" s="50"/>
      <c r="RPS180" s="50"/>
      <c r="RPT180" s="50"/>
      <c r="RPU180" s="50"/>
      <c r="RPV180" s="50"/>
      <c r="RPW180" s="50"/>
      <c r="RPX180" s="50"/>
      <c r="RPY180" s="50"/>
      <c r="RPZ180" s="50"/>
      <c r="RQA180" s="50"/>
      <c r="RQB180" s="50"/>
      <c r="RQC180" s="50"/>
      <c r="RQD180" s="50"/>
      <c r="RQE180" s="50"/>
      <c r="RQF180" s="50"/>
      <c r="RQG180" s="50"/>
      <c r="RQH180" s="50"/>
      <c r="RQI180" s="50"/>
      <c r="RQJ180" s="50"/>
      <c r="RQK180" s="50"/>
      <c r="RQL180" s="50"/>
      <c r="RQM180" s="50"/>
      <c r="RQN180" s="50"/>
      <c r="RQO180" s="50"/>
      <c r="RQP180" s="50"/>
      <c r="RQQ180" s="50"/>
      <c r="RQR180" s="50"/>
      <c r="RQS180" s="50"/>
      <c r="RQT180" s="50"/>
      <c r="RQU180" s="50"/>
      <c r="RQV180" s="50"/>
      <c r="RQW180" s="50"/>
      <c r="RQX180" s="50"/>
      <c r="RQY180" s="50"/>
      <c r="RQZ180" s="50"/>
      <c r="RRA180" s="50"/>
      <c r="RRB180" s="50"/>
      <c r="RRC180" s="50"/>
      <c r="RRD180" s="50"/>
      <c r="RRE180" s="50"/>
      <c r="RRF180" s="50"/>
      <c r="RRG180" s="50"/>
      <c r="RRH180" s="50"/>
      <c r="RRI180" s="50"/>
      <c r="RRJ180" s="50"/>
      <c r="RRK180" s="50"/>
      <c r="RRL180" s="50"/>
      <c r="RRM180" s="50"/>
      <c r="RRN180" s="50"/>
      <c r="RRO180" s="50"/>
      <c r="RRP180" s="50"/>
      <c r="RRQ180" s="50"/>
      <c r="RRR180" s="50"/>
      <c r="RRS180" s="50"/>
      <c r="RRT180" s="50"/>
      <c r="RRU180" s="50"/>
      <c r="RRV180" s="50"/>
      <c r="RRW180" s="50"/>
      <c r="RRX180" s="50"/>
      <c r="RRY180" s="50"/>
      <c r="RRZ180" s="50"/>
      <c r="RSA180" s="50"/>
      <c r="RSB180" s="50"/>
      <c r="RSC180" s="50"/>
      <c r="RSD180" s="50"/>
      <c r="RSE180" s="50"/>
      <c r="RSF180" s="50"/>
      <c r="RSG180" s="50"/>
      <c r="RSH180" s="50"/>
      <c r="RSI180" s="50"/>
      <c r="RSJ180" s="50"/>
      <c r="RSK180" s="50"/>
      <c r="RSL180" s="50"/>
      <c r="RSM180" s="50"/>
      <c r="RSN180" s="50"/>
      <c r="RSO180" s="50"/>
      <c r="RSP180" s="50"/>
      <c r="RSQ180" s="50"/>
      <c r="RSR180" s="50"/>
      <c r="RSS180" s="50"/>
      <c r="RST180" s="50"/>
      <c r="RSU180" s="50"/>
      <c r="RSV180" s="50"/>
      <c r="RSW180" s="50"/>
      <c r="RSX180" s="50"/>
      <c r="RSY180" s="50"/>
      <c r="RSZ180" s="50"/>
      <c r="RTA180" s="50"/>
      <c r="RTB180" s="50"/>
      <c r="RTC180" s="50"/>
      <c r="RTD180" s="50"/>
      <c r="RTE180" s="50"/>
      <c r="RTF180" s="50"/>
      <c r="RTG180" s="50"/>
      <c r="RTH180" s="50"/>
      <c r="RTI180" s="50"/>
      <c r="RTJ180" s="50"/>
      <c r="RTK180" s="50"/>
      <c r="RTL180" s="50"/>
      <c r="RTM180" s="50"/>
      <c r="RTN180" s="50"/>
      <c r="RTO180" s="50"/>
      <c r="RTP180" s="50"/>
      <c r="RTQ180" s="50"/>
      <c r="RTR180" s="50"/>
      <c r="RTS180" s="50"/>
      <c r="RTT180" s="50"/>
      <c r="RTU180" s="50"/>
      <c r="RTV180" s="50"/>
      <c r="RTW180" s="50"/>
      <c r="RTX180" s="50"/>
      <c r="RTY180" s="50"/>
      <c r="RTZ180" s="50"/>
      <c r="RUA180" s="50"/>
      <c r="RUB180" s="50"/>
      <c r="RUC180" s="50"/>
      <c r="RUD180" s="50"/>
      <c r="RUE180" s="50"/>
      <c r="RUF180" s="50"/>
      <c r="RUG180" s="50"/>
      <c r="RUH180" s="50"/>
      <c r="RUI180" s="50"/>
      <c r="RUJ180" s="50"/>
      <c r="RUK180" s="50"/>
      <c r="RUL180" s="50"/>
      <c r="RUM180" s="50"/>
      <c r="RUN180" s="50"/>
      <c r="RUO180" s="50"/>
      <c r="RUP180" s="50"/>
      <c r="RUQ180" s="50"/>
      <c r="RUR180" s="50"/>
      <c r="RUS180" s="50"/>
      <c r="RUT180" s="50"/>
      <c r="RUU180" s="50"/>
      <c r="RUV180" s="50"/>
      <c r="RUW180" s="50"/>
      <c r="RUX180" s="50"/>
      <c r="RUY180" s="50"/>
      <c r="RUZ180" s="50"/>
      <c r="RVA180" s="50"/>
      <c r="RVB180" s="50"/>
      <c r="RVC180" s="50"/>
      <c r="RVD180" s="50"/>
      <c r="RVE180" s="50"/>
      <c r="RVF180" s="50"/>
      <c r="RVG180" s="50"/>
      <c r="RVH180" s="50"/>
      <c r="RVI180" s="50"/>
      <c r="RVJ180" s="50"/>
      <c r="RVK180" s="50"/>
      <c r="RVL180" s="50"/>
      <c r="RVM180" s="50"/>
      <c r="RVN180" s="50"/>
      <c r="RVO180" s="50"/>
      <c r="RVP180" s="50"/>
      <c r="RVQ180" s="50"/>
      <c r="RVR180" s="50"/>
      <c r="RVS180" s="50"/>
      <c r="RVT180" s="50"/>
      <c r="RVU180" s="50"/>
      <c r="RVV180" s="50"/>
      <c r="RVW180" s="50"/>
      <c r="RVX180" s="50"/>
      <c r="RVY180" s="50"/>
      <c r="RVZ180" s="50"/>
      <c r="RWA180" s="50"/>
      <c r="RWB180" s="50"/>
      <c r="RWC180" s="50"/>
      <c r="RWD180" s="50"/>
      <c r="RWE180" s="50"/>
      <c r="RWF180" s="50"/>
      <c r="RWG180" s="50"/>
      <c r="RWH180" s="50"/>
      <c r="RWI180" s="50"/>
      <c r="RWJ180" s="50"/>
      <c r="RWK180" s="50"/>
      <c r="RWL180" s="50"/>
      <c r="RWM180" s="50"/>
      <c r="RWN180" s="50"/>
      <c r="RWO180" s="50"/>
      <c r="RWP180" s="50"/>
      <c r="RWQ180" s="50"/>
      <c r="RWR180" s="50"/>
      <c r="RWS180" s="50"/>
      <c r="RWT180" s="50"/>
      <c r="RWU180" s="50"/>
      <c r="RWV180" s="50"/>
      <c r="RWW180" s="50"/>
      <c r="RWX180" s="50"/>
      <c r="RWY180" s="50"/>
      <c r="RWZ180" s="50"/>
      <c r="RXA180" s="50"/>
      <c r="RXB180" s="50"/>
      <c r="RXC180" s="50"/>
      <c r="RXD180" s="50"/>
      <c r="RXE180" s="50"/>
      <c r="RXF180" s="50"/>
      <c r="RXG180" s="50"/>
      <c r="RXH180" s="50"/>
      <c r="RXJ180" s="50"/>
      <c r="RXL180" s="50"/>
      <c r="RXM180" s="50"/>
      <c r="RXN180" s="50"/>
      <c r="RXO180" s="50"/>
      <c r="RXP180" s="50"/>
      <c r="RXQ180" s="50"/>
      <c r="RXR180" s="50"/>
      <c r="RXS180" s="50"/>
      <c r="RXX180" s="50"/>
      <c r="RXY180" s="50"/>
      <c r="RXZ180" s="50"/>
      <c r="RYA180" s="50"/>
      <c r="RYB180" s="50"/>
      <c r="RYC180" s="50"/>
      <c r="RYD180" s="50"/>
      <c r="RYE180" s="50"/>
      <c r="RYF180" s="50"/>
      <c r="RYG180" s="50"/>
      <c r="RYH180" s="50"/>
      <c r="RYI180" s="50"/>
      <c r="RYJ180" s="50"/>
      <c r="RYK180" s="50"/>
      <c r="RYL180" s="50"/>
      <c r="RYM180" s="50"/>
      <c r="RYN180" s="50"/>
      <c r="RYO180" s="50"/>
      <c r="RYP180" s="50"/>
      <c r="RYQ180" s="50"/>
      <c r="RYR180" s="50"/>
      <c r="RYS180" s="50"/>
      <c r="RYT180" s="50"/>
      <c r="RYU180" s="50"/>
      <c r="RYV180" s="50"/>
      <c r="RYW180" s="50"/>
      <c r="RYX180" s="50"/>
      <c r="RYY180" s="50"/>
      <c r="RYZ180" s="50"/>
      <c r="RZA180" s="50"/>
      <c r="RZB180" s="50"/>
      <c r="RZC180" s="50"/>
      <c r="RZD180" s="50"/>
      <c r="RZE180" s="50"/>
      <c r="RZF180" s="50"/>
      <c r="RZG180" s="50"/>
      <c r="RZH180" s="50"/>
      <c r="RZI180" s="50"/>
      <c r="RZJ180" s="50"/>
      <c r="RZK180" s="50"/>
      <c r="RZL180" s="50"/>
      <c r="RZM180" s="50"/>
      <c r="RZN180" s="50"/>
      <c r="RZO180" s="50"/>
      <c r="RZP180" s="50"/>
      <c r="RZQ180" s="50"/>
      <c r="RZR180" s="50"/>
      <c r="RZS180" s="50"/>
      <c r="RZT180" s="50"/>
      <c r="RZU180" s="50"/>
      <c r="RZV180" s="50"/>
      <c r="RZW180" s="50"/>
      <c r="RZX180" s="50"/>
      <c r="RZY180" s="50"/>
      <c r="RZZ180" s="50"/>
      <c r="SAA180" s="50"/>
      <c r="SAB180" s="50"/>
      <c r="SAC180" s="50"/>
      <c r="SAD180" s="50"/>
      <c r="SAE180" s="50"/>
      <c r="SAF180" s="50"/>
      <c r="SAG180" s="50"/>
      <c r="SAH180" s="50"/>
      <c r="SAI180" s="50"/>
      <c r="SAJ180" s="50"/>
      <c r="SAK180" s="50"/>
      <c r="SAL180" s="50"/>
      <c r="SAM180" s="50"/>
      <c r="SAN180" s="50"/>
      <c r="SAO180" s="50"/>
      <c r="SAP180" s="50"/>
      <c r="SAQ180" s="50"/>
      <c r="SAR180" s="50"/>
      <c r="SAS180" s="50"/>
      <c r="SAT180" s="50"/>
      <c r="SAU180" s="50"/>
      <c r="SAV180" s="50"/>
      <c r="SAW180" s="50"/>
      <c r="SAX180" s="50"/>
      <c r="SAY180" s="50"/>
      <c r="SAZ180" s="50"/>
      <c r="SBA180" s="50"/>
      <c r="SBB180" s="50"/>
      <c r="SBC180" s="50"/>
      <c r="SBD180" s="50"/>
      <c r="SBE180" s="50"/>
      <c r="SBF180" s="50"/>
      <c r="SBG180" s="50"/>
      <c r="SBH180" s="50"/>
      <c r="SBI180" s="50"/>
      <c r="SBJ180" s="50"/>
      <c r="SBK180" s="50"/>
      <c r="SBL180" s="50"/>
      <c r="SBM180" s="50"/>
      <c r="SBN180" s="50"/>
      <c r="SBO180" s="50"/>
      <c r="SBP180" s="50"/>
      <c r="SBQ180" s="50"/>
      <c r="SBR180" s="50"/>
      <c r="SBS180" s="50"/>
      <c r="SBT180" s="50"/>
      <c r="SBU180" s="50"/>
      <c r="SBV180" s="50"/>
      <c r="SBW180" s="50"/>
      <c r="SBX180" s="50"/>
      <c r="SBY180" s="50"/>
      <c r="SBZ180" s="50"/>
      <c r="SCA180" s="50"/>
      <c r="SCB180" s="50"/>
      <c r="SCC180" s="50"/>
      <c r="SCD180" s="50"/>
      <c r="SCE180" s="50"/>
      <c r="SCF180" s="50"/>
      <c r="SCG180" s="50"/>
      <c r="SCH180" s="50"/>
      <c r="SCI180" s="50"/>
      <c r="SCJ180" s="50"/>
      <c r="SCK180" s="50"/>
      <c r="SCL180" s="50"/>
      <c r="SCM180" s="50"/>
      <c r="SCN180" s="50"/>
      <c r="SCO180" s="50"/>
      <c r="SCP180" s="50"/>
      <c r="SCQ180" s="50"/>
      <c r="SCR180" s="50"/>
      <c r="SCS180" s="50"/>
      <c r="SCT180" s="50"/>
      <c r="SCU180" s="50"/>
      <c r="SCV180" s="50"/>
      <c r="SCW180" s="50"/>
      <c r="SCX180" s="50"/>
      <c r="SCY180" s="50"/>
      <c r="SCZ180" s="50"/>
      <c r="SDA180" s="50"/>
      <c r="SDB180" s="50"/>
      <c r="SDC180" s="50"/>
      <c r="SDD180" s="50"/>
      <c r="SDE180" s="50"/>
      <c r="SDF180" s="50"/>
      <c r="SDG180" s="50"/>
      <c r="SDH180" s="50"/>
      <c r="SDI180" s="50"/>
      <c r="SDJ180" s="50"/>
      <c r="SDK180" s="50"/>
      <c r="SDL180" s="50"/>
      <c r="SDM180" s="50"/>
      <c r="SDN180" s="50"/>
      <c r="SDO180" s="50"/>
      <c r="SDP180" s="50"/>
      <c r="SDQ180" s="50"/>
      <c r="SDR180" s="50"/>
      <c r="SDS180" s="50"/>
      <c r="SDT180" s="50"/>
      <c r="SDU180" s="50"/>
      <c r="SDV180" s="50"/>
      <c r="SDW180" s="50"/>
      <c r="SDX180" s="50"/>
      <c r="SDY180" s="50"/>
      <c r="SDZ180" s="50"/>
      <c r="SEA180" s="50"/>
      <c r="SEB180" s="50"/>
      <c r="SEC180" s="50"/>
      <c r="SED180" s="50"/>
      <c r="SEE180" s="50"/>
      <c r="SEF180" s="50"/>
      <c r="SEG180" s="50"/>
      <c r="SEH180" s="50"/>
      <c r="SEI180" s="50"/>
      <c r="SEJ180" s="50"/>
      <c r="SEK180" s="50"/>
      <c r="SEL180" s="50"/>
      <c r="SEM180" s="50"/>
      <c r="SEN180" s="50"/>
      <c r="SEO180" s="50"/>
      <c r="SEP180" s="50"/>
      <c r="SEQ180" s="50"/>
      <c r="SER180" s="50"/>
      <c r="SES180" s="50"/>
      <c r="SET180" s="50"/>
      <c r="SEU180" s="50"/>
      <c r="SEV180" s="50"/>
      <c r="SEW180" s="50"/>
      <c r="SEX180" s="50"/>
      <c r="SEY180" s="50"/>
      <c r="SEZ180" s="50"/>
      <c r="SFA180" s="50"/>
      <c r="SFB180" s="50"/>
      <c r="SFC180" s="50"/>
      <c r="SFD180" s="50"/>
      <c r="SFE180" s="50"/>
      <c r="SFF180" s="50"/>
      <c r="SFG180" s="50"/>
      <c r="SFH180" s="50"/>
      <c r="SFI180" s="50"/>
      <c r="SFJ180" s="50"/>
      <c r="SFK180" s="50"/>
      <c r="SFL180" s="50"/>
      <c r="SFM180" s="50"/>
      <c r="SFN180" s="50"/>
      <c r="SFO180" s="50"/>
      <c r="SFP180" s="50"/>
      <c r="SFQ180" s="50"/>
      <c r="SFR180" s="50"/>
      <c r="SFS180" s="50"/>
      <c r="SFT180" s="50"/>
      <c r="SFU180" s="50"/>
      <c r="SFV180" s="50"/>
      <c r="SFW180" s="50"/>
      <c r="SFX180" s="50"/>
      <c r="SFY180" s="50"/>
      <c r="SFZ180" s="50"/>
      <c r="SGA180" s="50"/>
      <c r="SGB180" s="50"/>
      <c r="SGC180" s="50"/>
      <c r="SGD180" s="50"/>
      <c r="SGE180" s="50"/>
      <c r="SGF180" s="50"/>
      <c r="SGG180" s="50"/>
      <c r="SGH180" s="50"/>
      <c r="SGI180" s="50"/>
      <c r="SGJ180" s="50"/>
      <c r="SGK180" s="50"/>
      <c r="SGL180" s="50"/>
      <c r="SGM180" s="50"/>
      <c r="SGN180" s="50"/>
      <c r="SGO180" s="50"/>
      <c r="SGP180" s="50"/>
      <c r="SGQ180" s="50"/>
      <c r="SGR180" s="50"/>
      <c r="SGS180" s="50"/>
      <c r="SGT180" s="50"/>
      <c r="SGU180" s="50"/>
      <c r="SGV180" s="50"/>
      <c r="SGW180" s="50"/>
      <c r="SGX180" s="50"/>
      <c r="SGY180" s="50"/>
      <c r="SGZ180" s="50"/>
      <c r="SHA180" s="50"/>
      <c r="SHB180" s="50"/>
      <c r="SHC180" s="50"/>
      <c r="SHD180" s="50"/>
      <c r="SHF180" s="50"/>
      <c r="SHH180" s="50"/>
      <c r="SHI180" s="50"/>
      <c r="SHJ180" s="50"/>
      <c r="SHK180" s="50"/>
      <c r="SHL180" s="50"/>
      <c r="SHM180" s="50"/>
      <c r="SHN180" s="50"/>
      <c r="SHO180" s="50"/>
      <c r="SHT180" s="50"/>
      <c r="SHU180" s="50"/>
      <c r="SHV180" s="50"/>
      <c r="SHW180" s="50"/>
      <c r="SHX180" s="50"/>
      <c r="SHY180" s="50"/>
      <c r="SHZ180" s="50"/>
      <c r="SIA180" s="50"/>
      <c r="SIB180" s="50"/>
      <c r="SIC180" s="50"/>
      <c r="SID180" s="50"/>
      <c r="SIE180" s="50"/>
      <c r="SIF180" s="50"/>
      <c r="SIG180" s="50"/>
      <c r="SIH180" s="50"/>
      <c r="SII180" s="50"/>
      <c r="SIJ180" s="50"/>
      <c r="SIK180" s="50"/>
      <c r="SIL180" s="50"/>
      <c r="SIM180" s="50"/>
      <c r="SIN180" s="50"/>
      <c r="SIO180" s="50"/>
      <c r="SIP180" s="50"/>
      <c r="SIQ180" s="50"/>
      <c r="SIR180" s="50"/>
      <c r="SIS180" s="50"/>
      <c r="SIT180" s="50"/>
      <c r="SIU180" s="50"/>
      <c r="SIV180" s="50"/>
      <c r="SIW180" s="50"/>
      <c r="SIX180" s="50"/>
      <c r="SIY180" s="50"/>
      <c r="SIZ180" s="50"/>
      <c r="SJA180" s="50"/>
      <c r="SJB180" s="50"/>
      <c r="SJC180" s="50"/>
      <c r="SJD180" s="50"/>
      <c r="SJE180" s="50"/>
      <c r="SJF180" s="50"/>
      <c r="SJG180" s="50"/>
      <c r="SJH180" s="50"/>
      <c r="SJI180" s="50"/>
      <c r="SJJ180" s="50"/>
      <c r="SJK180" s="50"/>
      <c r="SJL180" s="50"/>
      <c r="SJM180" s="50"/>
      <c r="SJN180" s="50"/>
      <c r="SJO180" s="50"/>
      <c r="SJP180" s="50"/>
      <c r="SJQ180" s="50"/>
      <c r="SJR180" s="50"/>
      <c r="SJS180" s="50"/>
      <c r="SJT180" s="50"/>
      <c r="SJU180" s="50"/>
      <c r="SJV180" s="50"/>
      <c r="SJW180" s="50"/>
      <c r="SJX180" s="50"/>
      <c r="SJY180" s="50"/>
      <c r="SJZ180" s="50"/>
      <c r="SKA180" s="50"/>
      <c r="SKB180" s="50"/>
      <c r="SKC180" s="50"/>
      <c r="SKD180" s="50"/>
      <c r="SKE180" s="50"/>
      <c r="SKF180" s="50"/>
      <c r="SKG180" s="50"/>
      <c r="SKH180" s="50"/>
      <c r="SKI180" s="50"/>
      <c r="SKJ180" s="50"/>
      <c r="SKK180" s="50"/>
      <c r="SKL180" s="50"/>
      <c r="SKM180" s="50"/>
      <c r="SKN180" s="50"/>
      <c r="SKO180" s="50"/>
      <c r="SKP180" s="50"/>
      <c r="SKQ180" s="50"/>
      <c r="SKR180" s="50"/>
      <c r="SKS180" s="50"/>
      <c r="SKT180" s="50"/>
      <c r="SKU180" s="50"/>
      <c r="SKV180" s="50"/>
      <c r="SKW180" s="50"/>
      <c r="SKX180" s="50"/>
      <c r="SKY180" s="50"/>
      <c r="SKZ180" s="50"/>
      <c r="SLA180" s="50"/>
      <c r="SLB180" s="50"/>
      <c r="SLC180" s="50"/>
      <c r="SLD180" s="50"/>
      <c r="SLE180" s="50"/>
      <c r="SLF180" s="50"/>
      <c r="SLG180" s="50"/>
      <c r="SLH180" s="50"/>
      <c r="SLI180" s="50"/>
      <c r="SLJ180" s="50"/>
      <c r="SLK180" s="50"/>
      <c r="SLL180" s="50"/>
      <c r="SLM180" s="50"/>
      <c r="SLN180" s="50"/>
      <c r="SLO180" s="50"/>
      <c r="SLP180" s="50"/>
      <c r="SLQ180" s="50"/>
      <c r="SLR180" s="50"/>
      <c r="SLS180" s="50"/>
      <c r="SLT180" s="50"/>
      <c r="SLU180" s="50"/>
      <c r="SLV180" s="50"/>
      <c r="SLW180" s="50"/>
      <c r="SLX180" s="50"/>
      <c r="SLY180" s="50"/>
      <c r="SLZ180" s="50"/>
      <c r="SMA180" s="50"/>
      <c r="SMB180" s="50"/>
      <c r="SMC180" s="50"/>
      <c r="SMD180" s="50"/>
      <c r="SME180" s="50"/>
      <c r="SMF180" s="50"/>
      <c r="SMG180" s="50"/>
      <c r="SMH180" s="50"/>
      <c r="SMI180" s="50"/>
      <c r="SMJ180" s="50"/>
      <c r="SMK180" s="50"/>
      <c r="SML180" s="50"/>
      <c r="SMM180" s="50"/>
      <c r="SMN180" s="50"/>
      <c r="SMO180" s="50"/>
      <c r="SMP180" s="50"/>
      <c r="SMQ180" s="50"/>
      <c r="SMR180" s="50"/>
      <c r="SMS180" s="50"/>
      <c r="SMT180" s="50"/>
      <c r="SMU180" s="50"/>
      <c r="SMV180" s="50"/>
      <c r="SMW180" s="50"/>
      <c r="SMX180" s="50"/>
      <c r="SMY180" s="50"/>
      <c r="SMZ180" s="50"/>
      <c r="SNA180" s="50"/>
      <c r="SNB180" s="50"/>
      <c r="SNC180" s="50"/>
      <c r="SND180" s="50"/>
      <c r="SNE180" s="50"/>
      <c r="SNF180" s="50"/>
      <c r="SNG180" s="50"/>
      <c r="SNH180" s="50"/>
      <c r="SNI180" s="50"/>
      <c r="SNJ180" s="50"/>
      <c r="SNK180" s="50"/>
      <c r="SNL180" s="50"/>
      <c r="SNM180" s="50"/>
      <c r="SNN180" s="50"/>
      <c r="SNO180" s="50"/>
      <c r="SNP180" s="50"/>
      <c r="SNQ180" s="50"/>
      <c r="SNR180" s="50"/>
      <c r="SNS180" s="50"/>
      <c r="SNT180" s="50"/>
      <c r="SNU180" s="50"/>
      <c r="SNV180" s="50"/>
      <c r="SNW180" s="50"/>
      <c r="SNX180" s="50"/>
      <c r="SNY180" s="50"/>
      <c r="SNZ180" s="50"/>
      <c r="SOA180" s="50"/>
      <c r="SOB180" s="50"/>
      <c r="SOC180" s="50"/>
      <c r="SOD180" s="50"/>
      <c r="SOE180" s="50"/>
      <c r="SOF180" s="50"/>
      <c r="SOG180" s="50"/>
      <c r="SOH180" s="50"/>
      <c r="SOI180" s="50"/>
      <c r="SOJ180" s="50"/>
      <c r="SOK180" s="50"/>
      <c r="SOL180" s="50"/>
      <c r="SOM180" s="50"/>
      <c r="SON180" s="50"/>
      <c r="SOO180" s="50"/>
      <c r="SOP180" s="50"/>
      <c r="SOQ180" s="50"/>
      <c r="SOR180" s="50"/>
      <c r="SOS180" s="50"/>
      <c r="SOT180" s="50"/>
      <c r="SOU180" s="50"/>
      <c r="SOV180" s="50"/>
      <c r="SOW180" s="50"/>
      <c r="SOX180" s="50"/>
      <c r="SOY180" s="50"/>
      <c r="SOZ180" s="50"/>
      <c r="SPA180" s="50"/>
      <c r="SPB180" s="50"/>
      <c r="SPC180" s="50"/>
      <c r="SPD180" s="50"/>
      <c r="SPE180" s="50"/>
      <c r="SPF180" s="50"/>
      <c r="SPG180" s="50"/>
      <c r="SPH180" s="50"/>
      <c r="SPI180" s="50"/>
      <c r="SPJ180" s="50"/>
      <c r="SPK180" s="50"/>
      <c r="SPL180" s="50"/>
      <c r="SPM180" s="50"/>
      <c r="SPN180" s="50"/>
      <c r="SPO180" s="50"/>
      <c r="SPP180" s="50"/>
      <c r="SPQ180" s="50"/>
      <c r="SPR180" s="50"/>
      <c r="SPS180" s="50"/>
      <c r="SPT180" s="50"/>
      <c r="SPU180" s="50"/>
      <c r="SPV180" s="50"/>
      <c r="SPW180" s="50"/>
      <c r="SPX180" s="50"/>
      <c r="SPY180" s="50"/>
      <c r="SPZ180" s="50"/>
      <c r="SQA180" s="50"/>
      <c r="SQB180" s="50"/>
      <c r="SQC180" s="50"/>
      <c r="SQD180" s="50"/>
      <c r="SQE180" s="50"/>
      <c r="SQF180" s="50"/>
      <c r="SQG180" s="50"/>
      <c r="SQH180" s="50"/>
      <c r="SQI180" s="50"/>
      <c r="SQJ180" s="50"/>
      <c r="SQK180" s="50"/>
      <c r="SQL180" s="50"/>
      <c r="SQM180" s="50"/>
      <c r="SQN180" s="50"/>
      <c r="SQO180" s="50"/>
      <c r="SQP180" s="50"/>
      <c r="SQQ180" s="50"/>
      <c r="SQR180" s="50"/>
      <c r="SQS180" s="50"/>
      <c r="SQT180" s="50"/>
      <c r="SQU180" s="50"/>
      <c r="SQV180" s="50"/>
      <c r="SQW180" s="50"/>
      <c r="SQX180" s="50"/>
      <c r="SQY180" s="50"/>
      <c r="SQZ180" s="50"/>
      <c r="SRB180" s="50"/>
      <c r="SRD180" s="50"/>
      <c r="SRE180" s="50"/>
      <c r="SRF180" s="50"/>
      <c r="SRG180" s="50"/>
      <c r="SRH180" s="50"/>
      <c r="SRI180" s="50"/>
      <c r="SRJ180" s="50"/>
      <c r="SRK180" s="50"/>
      <c r="SRP180" s="50"/>
      <c r="SRQ180" s="50"/>
      <c r="SRR180" s="50"/>
      <c r="SRS180" s="50"/>
      <c r="SRT180" s="50"/>
      <c r="SRU180" s="50"/>
      <c r="SRV180" s="50"/>
      <c r="SRW180" s="50"/>
      <c r="SRX180" s="50"/>
      <c r="SRY180" s="50"/>
      <c r="SRZ180" s="50"/>
      <c r="SSA180" s="50"/>
      <c r="SSB180" s="50"/>
      <c r="SSC180" s="50"/>
      <c r="SSD180" s="50"/>
      <c r="SSE180" s="50"/>
      <c r="SSF180" s="50"/>
      <c r="SSG180" s="50"/>
      <c r="SSH180" s="50"/>
      <c r="SSI180" s="50"/>
      <c r="SSJ180" s="50"/>
      <c r="SSK180" s="50"/>
      <c r="SSL180" s="50"/>
      <c r="SSM180" s="50"/>
      <c r="SSN180" s="50"/>
      <c r="SSO180" s="50"/>
      <c r="SSP180" s="50"/>
      <c r="SSQ180" s="50"/>
      <c r="SSR180" s="50"/>
      <c r="SSS180" s="50"/>
      <c r="SST180" s="50"/>
      <c r="SSU180" s="50"/>
      <c r="SSV180" s="50"/>
      <c r="SSW180" s="50"/>
      <c r="SSX180" s="50"/>
      <c r="SSY180" s="50"/>
      <c r="SSZ180" s="50"/>
      <c r="STA180" s="50"/>
      <c r="STB180" s="50"/>
      <c r="STC180" s="50"/>
      <c r="STD180" s="50"/>
      <c r="STE180" s="50"/>
      <c r="STF180" s="50"/>
      <c r="STG180" s="50"/>
      <c r="STH180" s="50"/>
      <c r="STI180" s="50"/>
      <c r="STJ180" s="50"/>
      <c r="STK180" s="50"/>
      <c r="STL180" s="50"/>
      <c r="STM180" s="50"/>
      <c r="STN180" s="50"/>
      <c r="STO180" s="50"/>
      <c r="STP180" s="50"/>
      <c r="STQ180" s="50"/>
      <c r="STR180" s="50"/>
      <c r="STS180" s="50"/>
      <c r="STT180" s="50"/>
      <c r="STU180" s="50"/>
      <c r="STV180" s="50"/>
      <c r="STW180" s="50"/>
      <c r="STX180" s="50"/>
      <c r="STY180" s="50"/>
      <c r="STZ180" s="50"/>
      <c r="SUA180" s="50"/>
      <c r="SUB180" s="50"/>
      <c r="SUC180" s="50"/>
      <c r="SUD180" s="50"/>
      <c r="SUE180" s="50"/>
      <c r="SUF180" s="50"/>
      <c r="SUG180" s="50"/>
      <c r="SUH180" s="50"/>
      <c r="SUI180" s="50"/>
      <c r="SUJ180" s="50"/>
      <c r="SUK180" s="50"/>
      <c r="SUL180" s="50"/>
      <c r="SUM180" s="50"/>
      <c r="SUN180" s="50"/>
      <c r="SUO180" s="50"/>
      <c r="SUP180" s="50"/>
      <c r="SUQ180" s="50"/>
      <c r="SUR180" s="50"/>
      <c r="SUS180" s="50"/>
      <c r="SUT180" s="50"/>
      <c r="SUU180" s="50"/>
      <c r="SUV180" s="50"/>
      <c r="SUW180" s="50"/>
      <c r="SUX180" s="50"/>
      <c r="SUY180" s="50"/>
      <c r="SUZ180" s="50"/>
      <c r="SVA180" s="50"/>
      <c r="SVB180" s="50"/>
      <c r="SVC180" s="50"/>
      <c r="SVD180" s="50"/>
      <c r="SVE180" s="50"/>
      <c r="SVF180" s="50"/>
      <c r="SVG180" s="50"/>
      <c r="SVH180" s="50"/>
      <c r="SVI180" s="50"/>
      <c r="SVJ180" s="50"/>
      <c r="SVK180" s="50"/>
      <c r="SVL180" s="50"/>
      <c r="SVM180" s="50"/>
      <c r="SVN180" s="50"/>
      <c r="SVO180" s="50"/>
      <c r="SVP180" s="50"/>
      <c r="SVQ180" s="50"/>
      <c r="SVR180" s="50"/>
      <c r="SVS180" s="50"/>
      <c r="SVT180" s="50"/>
      <c r="SVU180" s="50"/>
      <c r="SVV180" s="50"/>
      <c r="SVW180" s="50"/>
      <c r="SVX180" s="50"/>
      <c r="SVY180" s="50"/>
      <c r="SVZ180" s="50"/>
      <c r="SWA180" s="50"/>
      <c r="SWB180" s="50"/>
      <c r="SWC180" s="50"/>
      <c r="SWD180" s="50"/>
      <c r="SWE180" s="50"/>
      <c r="SWF180" s="50"/>
      <c r="SWG180" s="50"/>
      <c r="SWH180" s="50"/>
      <c r="SWI180" s="50"/>
      <c r="SWJ180" s="50"/>
      <c r="SWK180" s="50"/>
      <c r="SWL180" s="50"/>
      <c r="SWM180" s="50"/>
      <c r="SWN180" s="50"/>
      <c r="SWO180" s="50"/>
      <c r="SWP180" s="50"/>
      <c r="SWQ180" s="50"/>
      <c r="SWR180" s="50"/>
      <c r="SWS180" s="50"/>
      <c r="SWT180" s="50"/>
      <c r="SWU180" s="50"/>
      <c r="SWV180" s="50"/>
      <c r="SWW180" s="50"/>
      <c r="SWX180" s="50"/>
      <c r="SWY180" s="50"/>
      <c r="SWZ180" s="50"/>
      <c r="SXA180" s="50"/>
      <c r="SXB180" s="50"/>
      <c r="SXC180" s="50"/>
      <c r="SXD180" s="50"/>
      <c r="SXE180" s="50"/>
      <c r="SXF180" s="50"/>
      <c r="SXG180" s="50"/>
      <c r="SXH180" s="50"/>
      <c r="SXI180" s="50"/>
      <c r="SXJ180" s="50"/>
      <c r="SXK180" s="50"/>
      <c r="SXL180" s="50"/>
      <c r="SXM180" s="50"/>
      <c r="SXN180" s="50"/>
      <c r="SXO180" s="50"/>
      <c r="SXP180" s="50"/>
      <c r="SXQ180" s="50"/>
      <c r="SXR180" s="50"/>
      <c r="SXS180" s="50"/>
      <c r="SXT180" s="50"/>
      <c r="SXU180" s="50"/>
      <c r="SXV180" s="50"/>
      <c r="SXW180" s="50"/>
      <c r="SXX180" s="50"/>
      <c r="SXY180" s="50"/>
      <c r="SXZ180" s="50"/>
      <c r="SYA180" s="50"/>
      <c r="SYB180" s="50"/>
      <c r="SYC180" s="50"/>
      <c r="SYD180" s="50"/>
      <c r="SYE180" s="50"/>
      <c r="SYF180" s="50"/>
      <c r="SYG180" s="50"/>
      <c r="SYH180" s="50"/>
      <c r="SYI180" s="50"/>
      <c r="SYJ180" s="50"/>
      <c r="SYK180" s="50"/>
      <c r="SYL180" s="50"/>
      <c r="SYM180" s="50"/>
      <c r="SYN180" s="50"/>
      <c r="SYO180" s="50"/>
      <c r="SYP180" s="50"/>
      <c r="SYQ180" s="50"/>
      <c r="SYR180" s="50"/>
      <c r="SYS180" s="50"/>
      <c r="SYT180" s="50"/>
      <c r="SYU180" s="50"/>
      <c r="SYV180" s="50"/>
      <c r="SYW180" s="50"/>
      <c r="SYX180" s="50"/>
      <c r="SYY180" s="50"/>
      <c r="SYZ180" s="50"/>
      <c r="SZA180" s="50"/>
      <c r="SZB180" s="50"/>
      <c r="SZC180" s="50"/>
      <c r="SZD180" s="50"/>
      <c r="SZE180" s="50"/>
      <c r="SZF180" s="50"/>
      <c r="SZG180" s="50"/>
      <c r="SZH180" s="50"/>
      <c r="SZI180" s="50"/>
      <c r="SZJ180" s="50"/>
      <c r="SZK180" s="50"/>
      <c r="SZL180" s="50"/>
      <c r="SZM180" s="50"/>
      <c r="SZN180" s="50"/>
      <c r="SZO180" s="50"/>
      <c r="SZP180" s="50"/>
      <c r="SZQ180" s="50"/>
      <c r="SZR180" s="50"/>
      <c r="SZS180" s="50"/>
      <c r="SZT180" s="50"/>
      <c r="SZU180" s="50"/>
      <c r="SZV180" s="50"/>
      <c r="SZW180" s="50"/>
      <c r="SZX180" s="50"/>
      <c r="SZY180" s="50"/>
      <c r="SZZ180" s="50"/>
      <c r="TAA180" s="50"/>
      <c r="TAB180" s="50"/>
      <c r="TAC180" s="50"/>
      <c r="TAD180" s="50"/>
      <c r="TAE180" s="50"/>
      <c r="TAF180" s="50"/>
      <c r="TAG180" s="50"/>
      <c r="TAH180" s="50"/>
      <c r="TAI180" s="50"/>
      <c r="TAJ180" s="50"/>
      <c r="TAK180" s="50"/>
      <c r="TAL180" s="50"/>
      <c r="TAM180" s="50"/>
      <c r="TAN180" s="50"/>
      <c r="TAO180" s="50"/>
      <c r="TAP180" s="50"/>
      <c r="TAQ180" s="50"/>
      <c r="TAR180" s="50"/>
      <c r="TAS180" s="50"/>
      <c r="TAT180" s="50"/>
      <c r="TAU180" s="50"/>
      <c r="TAV180" s="50"/>
      <c r="TAX180" s="50"/>
      <c r="TAZ180" s="50"/>
      <c r="TBA180" s="50"/>
      <c r="TBB180" s="50"/>
      <c r="TBC180" s="50"/>
      <c r="TBD180" s="50"/>
      <c r="TBE180" s="50"/>
      <c r="TBF180" s="50"/>
      <c r="TBG180" s="50"/>
      <c r="TBL180" s="50"/>
      <c r="TBM180" s="50"/>
      <c r="TBN180" s="50"/>
      <c r="TBO180" s="50"/>
      <c r="TBP180" s="50"/>
      <c r="TBQ180" s="50"/>
      <c r="TBR180" s="50"/>
      <c r="TBS180" s="50"/>
      <c r="TBT180" s="50"/>
      <c r="TBU180" s="50"/>
      <c r="TBV180" s="50"/>
      <c r="TBW180" s="50"/>
      <c r="TBX180" s="50"/>
      <c r="TBY180" s="50"/>
      <c r="TBZ180" s="50"/>
      <c r="TCA180" s="50"/>
      <c r="TCB180" s="50"/>
      <c r="TCC180" s="50"/>
      <c r="TCD180" s="50"/>
      <c r="TCE180" s="50"/>
      <c r="TCF180" s="50"/>
      <c r="TCG180" s="50"/>
      <c r="TCH180" s="50"/>
      <c r="TCI180" s="50"/>
      <c r="TCJ180" s="50"/>
      <c r="TCK180" s="50"/>
      <c r="TCL180" s="50"/>
      <c r="TCM180" s="50"/>
      <c r="TCN180" s="50"/>
      <c r="TCO180" s="50"/>
      <c r="TCP180" s="50"/>
      <c r="TCQ180" s="50"/>
      <c r="TCR180" s="50"/>
      <c r="TCS180" s="50"/>
      <c r="TCT180" s="50"/>
      <c r="TCU180" s="50"/>
      <c r="TCV180" s="50"/>
      <c r="TCW180" s="50"/>
      <c r="TCX180" s="50"/>
      <c r="TCY180" s="50"/>
      <c r="TCZ180" s="50"/>
      <c r="TDA180" s="50"/>
      <c r="TDB180" s="50"/>
      <c r="TDC180" s="50"/>
      <c r="TDD180" s="50"/>
      <c r="TDE180" s="50"/>
      <c r="TDF180" s="50"/>
      <c r="TDG180" s="50"/>
      <c r="TDH180" s="50"/>
      <c r="TDI180" s="50"/>
      <c r="TDJ180" s="50"/>
      <c r="TDK180" s="50"/>
      <c r="TDL180" s="50"/>
      <c r="TDM180" s="50"/>
      <c r="TDN180" s="50"/>
      <c r="TDO180" s="50"/>
      <c r="TDP180" s="50"/>
      <c r="TDQ180" s="50"/>
      <c r="TDR180" s="50"/>
      <c r="TDS180" s="50"/>
      <c r="TDT180" s="50"/>
      <c r="TDU180" s="50"/>
      <c r="TDV180" s="50"/>
      <c r="TDW180" s="50"/>
      <c r="TDX180" s="50"/>
      <c r="TDY180" s="50"/>
      <c r="TDZ180" s="50"/>
      <c r="TEA180" s="50"/>
      <c r="TEB180" s="50"/>
      <c r="TEC180" s="50"/>
      <c r="TED180" s="50"/>
      <c r="TEE180" s="50"/>
      <c r="TEF180" s="50"/>
      <c r="TEG180" s="50"/>
      <c r="TEH180" s="50"/>
      <c r="TEI180" s="50"/>
      <c r="TEJ180" s="50"/>
      <c r="TEK180" s="50"/>
      <c r="TEL180" s="50"/>
      <c r="TEM180" s="50"/>
      <c r="TEN180" s="50"/>
      <c r="TEO180" s="50"/>
      <c r="TEP180" s="50"/>
      <c r="TEQ180" s="50"/>
      <c r="TER180" s="50"/>
      <c r="TES180" s="50"/>
      <c r="TET180" s="50"/>
      <c r="TEU180" s="50"/>
      <c r="TEV180" s="50"/>
      <c r="TEW180" s="50"/>
      <c r="TEX180" s="50"/>
      <c r="TEY180" s="50"/>
      <c r="TEZ180" s="50"/>
      <c r="TFA180" s="50"/>
      <c r="TFB180" s="50"/>
      <c r="TFC180" s="50"/>
      <c r="TFD180" s="50"/>
      <c r="TFE180" s="50"/>
      <c r="TFF180" s="50"/>
      <c r="TFG180" s="50"/>
      <c r="TFH180" s="50"/>
      <c r="TFI180" s="50"/>
      <c r="TFJ180" s="50"/>
      <c r="TFK180" s="50"/>
      <c r="TFL180" s="50"/>
      <c r="TFM180" s="50"/>
      <c r="TFN180" s="50"/>
      <c r="TFO180" s="50"/>
      <c r="TFP180" s="50"/>
      <c r="TFQ180" s="50"/>
      <c r="TFR180" s="50"/>
      <c r="TFS180" s="50"/>
      <c r="TFT180" s="50"/>
      <c r="TFU180" s="50"/>
      <c r="TFV180" s="50"/>
      <c r="TFW180" s="50"/>
      <c r="TFX180" s="50"/>
      <c r="TFY180" s="50"/>
      <c r="TFZ180" s="50"/>
      <c r="TGA180" s="50"/>
      <c r="TGB180" s="50"/>
      <c r="TGC180" s="50"/>
      <c r="TGD180" s="50"/>
      <c r="TGE180" s="50"/>
      <c r="TGF180" s="50"/>
      <c r="TGG180" s="50"/>
      <c r="TGH180" s="50"/>
      <c r="TGI180" s="50"/>
      <c r="TGJ180" s="50"/>
      <c r="TGK180" s="50"/>
      <c r="TGL180" s="50"/>
      <c r="TGM180" s="50"/>
      <c r="TGN180" s="50"/>
      <c r="TGO180" s="50"/>
      <c r="TGP180" s="50"/>
      <c r="TGQ180" s="50"/>
      <c r="TGR180" s="50"/>
      <c r="TGS180" s="50"/>
      <c r="TGT180" s="50"/>
      <c r="TGU180" s="50"/>
      <c r="TGV180" s="50"/>
      <c r="TGW180" s="50"/>
      <c r="TGX180" s="50"/>
      <c r="TGY180" s="50"/>
      <c r="TGZ180" s="50"/>
      <c r="THA180" s="50"/>
      <c r="THB180" s="50"/>
      <c r="THC180" s="50"/>
      <c r="THD180" s="50"/>
      <c r="THE180" s="50"/>
      <c r="THF180" s="50"/>
      <c r="THG180" s="50"/>
      <c r="THH180" s="50"/>
      <c r="THI180" s="50"/>
      <c r="THJ180" s="50"/>
      <c r="THK180" s="50"/>
      <c r="THL180" s="50"/>
      <c r="THM180" s="50"/>
      <c r="THN180" s="50"/>
      <c r="THO180" s="50"/>
      <c r="THP180" s="50"/>
      <c r="THQ180" s="50"/>
      <c r="THR180" s="50"/>
      <c r="THS180" s="50"/>
      <c r="THT180" s="50"/>
      <c r="THU180" s="50"/>
      <c r="THV180" s="50"/>
      <c r="THW180" s="50"/>
      <c r="THX180" s="50"/>
      <c r="THY180" s="50"/>
      <c r="THZ180" s="50"/>
      <c r="TIA180" s="50"/>
      <c r="TIB180" s="50"/>
      <c r="TIC180" s="50"/>
      <c r="TID180" s="50"/>
      <c r="TIE180" s="50"/>
      <c r="TIF180" s="50"/>
      <c r="TIG180" s="50"/>
      <c r="TIH180" s="50"/>
      <c r="TII180" s="50"/>
      <c r="TIJ180" s="50"/>
      <c r="TIK180" s="50"/>
      <c r="TIL180" s="50"/>
      <c r="TIM180" s="50"/>
      <c r="TIN180" s="50"/>
      <c r="TIO180" s="50"/>
      <c r="TIP180" s="50"/>
      <c r="TIQ180" s="50"/>
      <c r="TIR180" s="50"/>
      <c r="TIS180" s="50"/>
      <c r="TIT180" s="50"/>
      <c r="TIU180" s="50"/>
      <c r="TIV180" s="50"/>
      <c r="TIW180" s="50"/>
      <c r="TIX180" s="50"/>
      <c r="TIY180" s="50"/>
      <c r="TIZ180" s="50"/>
      <c r="TJA180" s="50"/>
      <c r="TJB180" s="50"/>
      <c r="TJC180" s="50"/>
      <c r="TJD180" s="50"/>
      <c r="TJE180" s="50"/>
      <c r="TJF180" s="50"/>
      <c r="TJG180" s="50"/>
      <c r="TJH180" s="50"/>
      <c r="TJI180" s="50"/>
      <c r="TJJ180" s="50"/>
      <c r="TJK180" s="50"/>
      <c r="TJL180" s="50"/>
      <c r="TJM180" s="50"/>
      <c r="TJN180" s="50"/>
      <c r="TJO180" s="50"/>
      <c r="TJP180" s="50"/>
      <c r="TJQ180" s="50"/>
      <c r="TJR180" s="50"/>
      <c r="TJS180" s="50"/>
      <c r="TJT180" s="50"/>
      <c r="TJU180" s="50"/>
      <c r="TJV180" s="50"/>
      <c r="TJW180" s="50"/>
      <c r="TJX180" s="50"/>
      <c r="TJY180" s="50"/>
      <c r="TJZ180" s="50"/>
      <c r="TKA180" s="50"/>
      <c r="TKB180" s="50"/>
      <c r="TKC180" s="50"/>
      <c r="TKD180" s="50"/>
      <c r="TKE180" s="50"/>
      <c r="TKF180" s="50"/>
      <c r="TKG180" s="50"/>
      <c r="TKH180" s="50"/>
      <c r="TKI180" s="50"/>
      <c r="TKJ180" s="50"/>
      <c r="TKK180" s="50"/>
      <c r="TKL180" s="50"/>
      <c r="TKM180" s="50"/>
      <c r="TKN180" s="50"/>
      <c r="TKO180" s="50"/>
      <c r="TKP180" s="50"/>
      <c r="TKQ180" s="50"/>
      <c r="TKR180" s="50"/>
      <c r="TKT180" s="50"/>
      <c r="TKV180" s="50"/>
      <c r="TKW180" s="50"/>
      <c r="TKX180" s="50"/>
      <c r="TKY180" s="50"/>
      <c r="TKZ180" s="50"/>
      <c r="TLA180" s="50"/>
      <c r="TLB180" s="50"/>
      <c r="TLC180" s="50"/>
      <c r="TLH180" s="50"/>
      <c r="TLI180" s="50"/>
      <c r="TLJ180" s="50"/>
      <c r="TLK180" s="50"/>
      <c r="TLL180" s="50"/>
      <c r="TLM180" s="50"/>
      <c r="TLN180" s="50"/>
      <c r="TLO180" s="50"/>
      <c r="TLP180" s="50"/>
      <c r="TLQ180" s="50"/>
      <c r="TLR180" s="50"/>
      <c r="TLS180" s="50"/>
      <c r="TLT180" s="50"/>
      <c r="TLU180" s="50"/>
      <c r="TLV180" s="50"/>
      <c r="TLW180" s="50"/>
      <c r="TLX180" s="50"/>
      <c r="TLY180" s="50"/>
      <c r="TLZ180" s="50"/>
      <c r="TMA180" s="50"/>
      <c r="TMB180" s="50"/>
      <c r="TMC180" s="50"/>
      <c r="TMD180" s="50"/>
      <c r="TME180" s="50"/>
      <c r="TMF180" s="50"/>
      <c r="TMG180" s="50"/>
      <c r="TMH180" s="50"/>
      <c r="TMI180" s="50"/>
      <c r="TMJ180" s="50"/>
      <c r="TMK180" s="50"/>
      <c r="TML180" s="50"/>
      <c r="TMM180" s="50"/>
      <c r="TMN180" s="50"/>
      <c r="TMO180" s="50"/>
      <c r="TMP180" s="50"/>
      <c r="TMQ180" s="50"/>
      <c r="TMR180" s="50"/>
      <c r="TMS180" s="50"/>
      <c r="TMT180" s="50"/>
      <c r="TMU180" s="50"/>
      <c r="TMV180" s="50"/>
      <c r="TMW180" s="50"/>
      <c r="TMX180" s="50"/>
      <c r="TMY180" s="50"/>
      <c r="TMZ180" s="50"/>
      <c r="TNA180" s="50"/>
      <c r="TNB180" s="50"/>
      <c r="TNC180" s="50"/>
      <c r="TND180" s="50"/>
      <c r="TNE180" s="50"/>
      <c r="TNF180" s="50"/>
      <c r="TNG180" s="50"/>
      <c r="TNH180" s="50"/>
      <c r="TNI180" s="50"/>
      <c r="TNJ180" s="50"/>
      <c r="TNK180" s="50"/>
      <c r="TNL180" s="50"/>
      <c r="TNM180" s="50"/>
      <c r="TNN180" s="50"/>
      <c r="TNO180" s="50"/>
      <c r="TNP180" s="50"/>
      <c r="TNQ180" s="50"/>
      <c r="TNR180" s="50"/>
      <c r="TNS180" s="50"/>
      <c r="TNT180" s="50"/>
      <c r="TNU180" s="50"/>
      <c r="TNV180" s="50"/>
      <c r="TNW180" s="50"/>
      <c r="TNX180" s="50"/>
      <c r="TNY180" s="50"/>
      <c r="TNZ180" s="50"/>
      <c r="TOA180" s="50"/>
      <c r="TOB180" s="50"/>
      <c r="TOC180" s="50"/>
      <c r="TOD180" s="50"/>
      <c r="TOE180" s="50"/>
      <c r="TOF180" s="50"/>
      <c r="TOG180" s="50"/>
      <c r="TOH180" s="50"/>
      <c r="TOI180" s="50"/>
      <c r="TOJ180" s="50"/>
      <c r="TOK180" s="50"/>
      <c r="TOL180" s="50"/>
      <c r="TOM180" s="50"/>
      <c r="TON180" s="50"/>
      <c r="TOO180" s="50"/>
      <c r="TOP180" s="50"/>
      <c r="TOQ180" s="50"/>
      <c r="TOR180" s="50"/>
      <c r="TOS180" s="50"/>
      <c r="TOT180" s="50"/>
      <c r="TOU180" s="50"/>
      <c r="TOV180" s="50"/>
      <c r="TOW180" s="50"/>
      <c r="TOX180" s="50"/>
      <c r="TOY180" s="50"/>
      <c r="TOZ180" s="50"/>
      <c r="TPA180" s="50"/>
      <c r="TPB180" s="50"/>
      <c r="TPC180" s="50"/>
      <c r="TPD180" s="50"/>
      <c r="TPE180" s="50"/>
      <c r="TPF180" s="50"/>
      <c r="TPG180" s="50"/>
      <c r="TPH180" s="50"/>
      <c r="TPI180" s="50"/>
      <c r="TPJ180" s="50"/>
      <c r="TPK180" s="50"/>
      <c r="TPL180" s="50"/>
      <c r="TPM180" s="50"/>
      <c r="TPN180" s="50"/>
      <c r="TPO180" s="50"/>
      <c r="TPP180" s="50"/>
      <c r="TPQ180" s="50"/>
      <c r="TPR180" s="50"/>
      <c r="TPS180" s="50"/>
      <c r="TPT180" s="50"/>
      <c r="TPU180" s="50"/>
      <c r="TPV180" s="50"/>
      <c r="TPW180" s="50"/>
      <c r="TPX180" s="50"/>
      <c r="TPY180" s="50"/>
      <c r="TPZ180" s="50"/>
      <c r="TQA180" s="50"/>
      <c r="TQB180" s="50"/>
      <c r="TQC180" s="50"/>
      <c r="TQD180" s="50"/>
      <c r="TQE180" s="50"/>
      <c r="TQF180" s="50"/>
      <c r="TQG180" s="50"/>
      <c r="TQH180" s="50"/>
      <c r="TQI180" s="50"/>
      <c r="TQJ180" s="50"/>
      <c r="TQK180" s="50"/>
      <c r="TQL180" s="50"/>
      <c r="TQM180" s="50"/>
      <c r="TQN180" s="50"/>
      <c r="TQO180" s="50"/>
      <c r="TQP180" s="50"/>
      <c r="TQQ180" s="50"/>
      <c r="TQR180" s="50"/>
      <c r="TQS180" s="50"/>
      <c r="TQT180" s="50"/>
      <c r="TQU180" s="50"/>
      <c r="TQV180" s="50"/>
      <c r="TQW180" s="50"/>
      <c r="TQX180" s="50"/>
      <c r="TQY180" s="50"/>
      <c r="TQZ180" s="50"/>
      <c r="TRA180" s="50"/>
      <c r="TRB180" s="50"/>
      <c r="TRC180" s="50"/>
      <c r="TRD180" s="50"/>
      <c r="TRE180" s="50"/>
      <c r="TRF180" s="50"/>
      <c r="TRG180" s="50"/>
      <c r="TRH180" s="50"/>
      <c r="TRI180" s="50"/>
      <c r="TRJ180" s="50"/>
      <c r="TRK180" s="50"/>
      <c r="TRL180" s="50"/>
      <c r="TRM180" s="50"/>
      <c r="TRN180" s="50"/>
      <c r="TRO180" s="50"/>
      <c r="TRP180" s="50"/>
      <c r="TRQ180" s="50"/>
      <c r="TRR180" s="50"/>
      <c r="TRS180" s="50"/>
      <c r="TRT180" s="50"/>
      <c r="TRU180" s="50"/>
      <c r="TRV180" s="50"/>
      <c r="TRW180" s="50"/>
      <c r="TRX180" s="50"/>
      <c r="TRY180" s="50"/>
      <c r="TRZ180" s="50"/>
      <c r="TSA180" s="50"/>
      <c r="TSB180" s="50"/>
      <c r="TSC180" s="50"/>
      <c r="TSD180" s="50"/>
      <c r="TSE180" s="50"/>
      <c r="TSF180" s="50"/>
      <c r="TSG180" s="50"/>
      <c r="TSH180" s="50"/>
      <c r="TSI180" s="50"/>
      <c r="TSJ180" s="50"/>
      <c r="TSK180" s="50"/>
      <c r="TSL180" s="50"/>
      <c r="TSM180" s="50"/>
      <c r="TSN180" s="50"/>
      <c r="TSO180" s="50"/>
      <c r="TSP180" s="50"/>
      <c r="TSQ180" s="50"/>
      <c r="TSR180" s="50"/>
      <c r="TSS180" s="50"/>
      <c r="TST180" s="50"/>
      <c r="TSU180" s="50"/>
      <c r="TSV180" s="50"/>
      <c r="TSW180" s="50"/>
      <c r="TSX180" s="50"/>
      <c r="TSY180" s="50"/>
      <c r="TSZ180" s="50"/>
      <c r="TTA180" s="50"/>
      <c r="TTB180" s="50"/>
      <c r="TTC180" s="50"/>
      <c r="TTD180" s="50"/>
      <c r="TTE180" s="50"/>
      <c r="TTF180" s="50"/>
      <c r="TTG180" s="50"/>
      <c r="TTH180" s="50"/>
      <c r="TTI180" s="50"/>
      <c r="TTJ180" s="50"/>
      <c r="TTK180" s="50"/>
      <c r="TTL180" s="50"/>
      <c r="TTM180" s="50"/>
      <c r="TTN180" s="50"/>
      <c r="TTO180" s="50"/>
      <c r="TTP180" s="50"/>
      <c r="TTQ180" s="50"/>
      <c r="TTR180" s="50"/>
      <c r="TTS180" s="50"/>
      <c r="TTT180" s="50"/>
      <c r="TTU180" s="50"/>
      <c r="TTV180" s="50"/>
      <c r="TTW180" s="50"/>
      <c r="TTX180" s="50"/>
      <c r="TTY180" s="50"/>
      <c r="TTZ180" s="50"/>
      <c r="TUA180" s="50"/>
      <c r="TUB180" s="50"/>
      <c r="TUC180" s="50"/>
      <c r="TUD180" s="50"/>
      <c r="TUE180" s="50"/>
      <c r="TUF180" s="50"/>
      <c r="TUG180" s="50"/>
      <c r="TUH180" s="50"/>
      <c r="TUI180" s="50"/>
      <c r="TUJ180" s="50"/>
      <c r="TUK180" s="50"/>
      <c r="TUL180" s="50"/>
      <c r="TUM180" s="50"/>
      <c r="TUN180" s="50"/>
      <c r="TUP180" s="50"/>
      <c r="TUR180" s="50"/>
      <c r="TUS180" s="50"/>
      <c r="TUT180" s="50"/>
      <c r="TUU180" s="50"/>
      <c r="TUV180" s="50"/>
      <c r="TUW180" s="50"/>
      <c r="TUX180" s="50"/>
      <c r="TUY180" s="50"/>
      <c r="TVD180" s="50"/>
      <c r="TVE180" s="50"/>
      <c r="TVF180" s="50"/>
      <c r="TVG180" s="50"/>
      <c r="TVH180" s="50"/>
      <c r="TVI180" s="50"/>
      <c r="TVJ180" s="50"/>
      <c r="TVK180" s="50"/>
      <c r="TVL180" s="50"/>
      <c r="TVM180" s="50"/>
      <c r="TVN180" s="50"/>
      <c r="TVO180" s="50"/>
      <c r="TVP180" s="50"/>
      <c r="TVQ180" s="50"/>
      <c r="TVR180" s="50"/>
      <c r="TVS180" s="50"/>
      <c r="TVT180" s="50"/>
      <c r="TVU180" s="50"/>
      <c r="TVV180" s="50"/>
      <c r="TVW180" s="50"/>
      <c r="TVX180" s="50"/>
      <c r="TVY180" s="50"/>
      <c r="TVZ180" s="50"/>
      <c r="TWA180" s="50"/>
      <c r="TWB180" s="50"/>
      <c r="TWC180" s="50"/>
      <c r="TWD180" s="50"/>
      <c r="TWE180" s="50"/>
      <c r="TWF180" s="50"/>
      <c r="TWG180" s="50"/>
      <c r="TWH180" s="50"/>
      <c r="TWI180" s="50"/>
      <c r="TWJ180" s="50"/>
      <c r="TWK180" s="50"/>
      <c r="TWL180" s="50"/>
      <c r="TWM180" s="50"/>
      <c r="TWN180" s="50"/>
      <c r="TWO180" s="50"/>
      <c r="TWP180" s="50"/>
      <c r="TWQ180" s="50"/>
      <c r="TWR180" s="50"/>
      <c r="TWS180" s="50"/>
      <c r="TWT180" s="50"/>
      <c r="TWU180" s="50"/>
      <c r="TWV180" s="50"/>
      <c r="TWW180" s="50"/>
      <c r="TWX180" s="50"/>
      <c r="TWY180" s="50"/>
      <c r="TWZ180" s="50"/>
      <c r="TXA180" s="50"/>
      <c r="TXB180" s="50"/>
      <c r="TXC180" s="50"/>
      <c r="TXD180" s="50"/>
      <c r="TXE180" s="50"/>
      <c r="TXF180" s="50"/>
      <c r="TXG180" s="50"/>
      <c r="TXH180" s="50"/>
      <c r="TXI180" s="50"/>
      <c r="TXJ180" s="50"/>
      <c r="TXK180" s="50"/>
      <c r="TXL180" s="50"/>
      <c r="TXM180" s="50"/>
      <c r="TXN180" s="50"/>
      <c r="TXO180" s="50"/>
      <c r="TXP180" s="50"/>
      <c r="TXQ180" s="50"/>
      <c r="TXR180" s="50"/>
      <c r="TXS180" s="50"/>
      <c r="TXT180" s="50"/>
      <c r="TXU180" s="50"/>
      <c r="TXV180" s="50"/>
      <c r="TXW180" s="50"/>
      <c r="TXX180" s="50"/>
      <c r="TXY180" s="50"/>
      <c r="TXZ180" s="50"/>
      <c r="TYA180" s="50"/>
      <c r="TYB180" s="50"/>
      <c r="TYC180" s="50"/>
      <c r="TYD180" s="50"/>
      <c r="TYE180" s="50"/>
      <c r="TYF180" s="50"/>
      <c r="TYG180" s="50"/>
      <c r="TYH180" s="50"/>
      <c r="TYI180" s="50"/>
      <c r="TYJ180" s="50"/>
      <c r="TYK180" s="50"/>
      <c r="TYL180" s="50"/>
      <c r="TYM180" s="50"/>
      <c r="TYN180" s="50"/>
      <c r="TYO180" s="50"/>
      <c r="TYP180" s="50"/>
      <c r="TYQ180" s="50"/>
      <c r="TYR180" s="50"/>
      <c r="TYS180" s="50"/>
      <c r="TYT180" s="50"/>
      <c r="TYU180" s="50"/>
      <c r="TYV180" s="50"/>
      <c r="TYW180" s="50"/>
      <c r="TYX180" s="50"/>
      <c r="TYY180" s="50"/>
      <c r="TYZ180" s="50"/>
      <c r="TZA180" s="50"/>
      <c r="TZB180" s="50"/>
      <c r="TZC180" s="50"/>
      <c r="TZD180" s="50"/>
      <c r="TZE180" s="50"/>
      <c r="TZF180" s="50"/>
      <c r="TZG180" s="50"/>
      <c r="TZH180" s="50"/>
      <c r="TZI180" s="50"/>
      <c r="TZJ180" s="50"/>
      <c r="TZK180" s="50"/>
      <c r="TZL180" s="50"/>
      <c r="TZM180" s="50"/>
      <c r="TZN180" s="50"/>
      <c r="TZO180" s="50"/>
      <c r="TZP180" s="50"/>
      <c r="TZQ180" s="50"/>
      <c r="TZR180" s="50"/>
      <c r="TZS180" s="50"/>
      <c r="TZT180" s="50"/>
      <c r="TZU180" s="50"/>
      <c r="TZV180" s="50"/>
      <c r="TZW180" s="50"/>
      <c r="TZX180" s="50"/>
      <c r="TZY180" s="50"/>
      <c r="TZZ180" s="50"/>
      <c r="UAA180" s="50"/>
      <c r="UAB180" s="50"/>
      <c r="UAC180" s="50"/>
      <c r="UAD180" s="50"/>
      <c r="UAE180" s="50"/>
      <c r="UAF180" s="50"/>
      <c r="UAG180" s="50"/>
      <c r="UAH180" s="50"/>
      <c r="UAI180" s="50"/>
      <c r="UAJ180" s="50"/>
      <c r="UAK180" s="50"/>
      <c r="UAL180" s="50"/>
      <c r="UAM180" s="50"/>
      <c r="UAN180" s="50"/>
      <c r="UAO180" s="50"/>
      <c r="UAP180" s="50"/>
      <c r="UAQ180" s="50"/>
      <c r="UAR180" s="50"/>
      <c r="UAS180" s="50"/>
      <c r="UAT180" s="50"/>
      <c r="UAU180" s="50"/>
      <c r="UAV180" s="50"/>
      <c r="UAW180" s="50"/>
      <c r="UAX180" s="50"/>
      <c r="UAY180" s="50"/>
      <c r="UAZ180" s="50"/>
      <c r="UBA180" s="50"/>
      <c r="UBB180" s="50"/>
      <c r="UBC180" s="50"/>
      <c r="UBD180" s="50"/>
      <c r="UBE180" s="50"/>
      <c r="UBF180" s="50"/>
      <c r="UBG180" s="50"/>
      <c r="UBH180" s="50"/>
      <c r="UBI180" s="50"/>
      <c r="UBJ180" s="50"/>
      <c r="UBK180" s="50"/>
      <c r="UBL180" s="50"/>
      <c r="UBM180" s="50"/>
      <c r="UBN180" s="50"/>
      <c r="UBO180" s="50"/>
      <c r="UBP180" s="50"/>
      <c r="UBQ180" s="50"/>
      <c r="UBR180" s="50"/>
      <c r="UBS180" s="50"/>
      <c r="UBT180" s="50"/>
      <c r="UBU180" s="50"/>
      <c r="UBV180" s="50"/>
      <c r="UBW180" s="50"/>
      <c r="UBX180" s="50"/>
      <c r="UBY180" s="50"/>
      <c r="UBZ180" s="50"/>
      <c r="UCA180" s="50"/>
      <c r="UCB180" s="50"/>
      <c r="UCC180" s="50"/>
      <c r="UCD180" s="50"/>
      <c r="UCE180" s="50"/>
      <c r="UCF180" s="50"/>
      <c r="UCG180" s="50"/>
      <c r="UCH180" s="50"/>
      <c r="UCI180" s="50"/>
      <c r="UCJ180" s="50"/>
      <c r="UCK180" s="50"/>
      <c r="UCL180" s="50"/>
      <c r="UCM180" s="50"/>
      <c r="UCN180" s="50"/>
      <c r="UCO180" s="50"/>
      <c r="UCP180" s="50"/>
      <c r="UCQ180" s="50"/>
      <c r="UCR180" s="50"/>
      <c r="UCS180" s="50"/>
      <c r="UCT180" s="50"/>
      <c r="UCU180" s="50"/>
      <c r="UCV180" s="50"/>
      <c r="UCW180" s="50"/>
      <c r="UCX180" s="50"/>
      <c r="UCY180" s="50"/>
      <c r="UCZ180" s="50"/>
      <c r="UDA180" s="50"/>
      <c r="UDB180" s="50"/>
      <c r="UDC180" s="50"/>
      <c r="UDD180" s="50"/>
      <c r="UDE180" s="50"/>
      <c r="UDF180" s="50"/>
      <c r="UDG180" s="50"/>
      <c r="UDH180" s="50"/>
      <c r="UDI180" s="50"/>
      <c r="UDJ180" s="50"/>
      <c r="UDK180" s="50"/>
      <c r="UDL180" s="50"/>
      <c r="UDM180" s="50"/>
      <c r="UDN180" s="50"/>
      <c r="UDO180" s="50"/>
      <c r="UDP180" s="50"/>
      <c r="UDQ180" s="50"/>
      <c r="UDR180" s="50"/>
      <c r="UDS180" s="50"/>
      <c r="UDT180" s="50"/>
      <c r="UDU180" s="50"/>
      <c r="UDV180" s="50"/>
      <c r="UDW180" s="50"/>
      <c r="UDX180" s="50"/>
      <c r="UDY180" s="50"/>
      <c r="UDZ180" s="50"/>
      <c r="UEA180" s="50"/>
      <c r="UEB180" s="50"/>
      <c r="UEC180" s="50"/>
      <c r="UED180" s="50"/>
      <c r="UEE180" s="50"/>
      <c r="UEF180" s="50"/>
      <c r="UEG180" s="50"/>
      <c r="UEH180" s="50"/>
      <c r="UEI180" s="50"/>
      <c r="UEJ180" s="50"/>
      <c r="UEL180" s="50"/>
      <c r="UEN180" s="50"/>
      <c r="UEO180" s="50"/>
      <c r="UEP180" s="50"/>
      <c r="UEQ180" s="50"/>
      <c r="UER180" s="50"/>
      <c r="UES180" s="50"/>
      <c r="UET180" s="50"/>
      <c r="UEU180" s="50"/>
      <c r="UEZ180" s="50"/>
      <c r="UFA180" s="50"/>
      <c r="UFB180" s="50"/>
      <c r="UFC180" s="50"/>
      <c r="UFD180" s="50"/>
      <c r="UFE180" s="50"/>
      <c r="UFF180" s="50"/>
      <c r="UFG180" s="50"/>
      <c r="UFH180" s="50"/>
      <c r="UFI180" s="50"/>
      <c r="UFJ180" s="50"/>
      <c r="UFK180" s="50"/>
      <c r="UFL180" s="50"/>
      <c r="UFM180" s="50"/>
      <c r="UFN180" s="50"/>
      <c r="UFO180" s="50"/>
      <c r="UFP180" s="50"/>
      <c r="UFQ180" s="50"/>
      <c r="UFR180" s="50"/>
      <c r="UFS180" s="50"/>
      <c r="UFT180" s="50"/>
      <c r="UFU180" s="50"/>
      <c r="UFV180" s="50"/>
      <c r="UFW180" s="50"/>
      <c r="UFX180" s="50"/>
      <c r="UFY180" s="50"/>
      <c r="UFZ180" s="50"/>
      <c r="UGA180" s="50"/>
      <c r="UGB180" s="50"/>
      <c r="UGC180" s="50"/>
      <c r="UGD180" s="50"/>
      <c r="UGE180" s="50"/>
      <c r="UGF180" s="50"/>
      <c r="UGG180" s="50"/>
      <c r="UGH180" s="50"/>
      <c r="UGI180" s="50"/>
      <c r="UGJ180" s="50"/>
      <c r="UGK180" s="50"/>
      <c r="UGL180" s="50"/>
      <c r="UGM180" s="50"/>
      <c r="UGN180" s="50"/>
      <c r="UGO180" s="50"/>
      <c r="UGP180" s="50"/>
      <c r="UGQ180" s="50"/>
      <c r="UGR180" s="50"/>
      <c r="UGS180" s="50"/>
      <c r="UGT180" s="50"/>
      <c r="UGU180" s="50"/>
      <c r="UGV180" s="50"/>
      <c r="UGW180" s="50"/>
      <c r="UGX180" s="50"/>
      <c r="UGY180" s="50"/>
      <c r="UGZ180" s="50"/>
      <c r="UHA180" s="50"/>
      <c r="UHB180" s="50"/>
      <c r="UHC180" s="50"/>
      <c r="UHD180" s="50"/>
      <c r="UHE180" s="50"/>
      <c r="UHF180" s="50"/>
      <c r="UHG180" s="50"/>
      <c r="UHH180" s="50"/>
      <c r="UHI180" s="50"/>
      <c r="UHJ180" s="50"/>
      <c r="UHK180" s="50"/>
      <c r="UHL180" s="50"/>
      <c r="UHM180" s="50"/>
      <c r="UHN180" s="50"/>
      <c r="UHO180" s="50"/>
      <c r="UHP180" s="50"/>
      <c r="UHQ180" s="50"/>
      <c r="UHR180" s="50"/>
      <c r="UHS180" s="50"/>
      <c r="UHT180" s="50"/>
      <c r="UHU180" s="50"/>
      <c r="UHV180" s="50"/>
      <c r="UHW180" s="50"/>
      <c r="UHX180" s="50"/>
      <c r="UHY180" s="50"/>
      <c r="UHZ180" s="50"/>
      <c r="UIA180" s="50"/>
      <c r="UIB180" s="50"/>
      <c r="UIC180" s="50"/>
      <c r="UID180" s="50"/>
      <c r="UIE180" s="50"/>
      <c r="UIF180" s="50"/>
      <c r="UIG180" s="50"/>
      <c r="UIH180" s="50"/>
      <c r="UII180" s="50"/>
      <c r="UIJ180" s="50"/>
      <c r="UIK180" s="50"/>
      <c r="UIL180" s="50"/>
      <c r="UIM180" s="50"/>
      <c r="UIN180" s="50"/>
      <c r="UIO180" s="50"/>
      <c r="UIP180" s="50"/>
      <c r="UIQ180" s="50"/>
      <c r="UIR180" s="50"/>
      <c r="UIS180" s="50"/>
      <c r="UIT180" s="50"/>
      <c r="UIU180" s="50"/>
      <c r="UIV180" s="50"/>
      <c r="UIW180" s="50"/>
      <c r="UIX180" s="50"/>
      <c r="UIY180" s="50"/>
      <c r="UIZ180" s="50"/>
      <c r="UJA180" s="50"/>
      <c r="UJB180" s="50"/>
      <c r="UJC180" s="50"/>
      <c r="UJD180" s="50"/>
      <c r="UJE180" s="50"/>
      <c r="UJF180" s="50"/>
      <c r="UJG180" s="50"/>
      <c r="UJH180" s="50"/>
      <c r="UJI180" s="50"/>
      <c r="UJJ180" s="50"/>
      <c r="UJK180" s="50"/>
      <c r="UJL180" s="50"/>
      <c r="UJM180" s="50"/>
      <c r="UJN180" s="50"/>
      <c r="UJO180" s="50"/>
      <c r="UJP180" s="50"/>
      <c r="UJQ180" s="50"/>
      <c r="UJR180" s="50"/>
      <c r="UJS180" s="50"/>
      <c r="UJT180" s="50"/>
      <c r="UJU180" s="50"/>
      <c r="UJV180" s="50"/>
      <c r="UJW180" s="50"/>
      <c r="UJX180" s="50"/>
      <c r="UJY180" s="50"/>
      <c r="UJZ180" s="50"/>
      <c r="UKA180" s="50"/>
      <c r="UKB180" s="50"/>
      <c r="UKC180" s="50"/>
      <c r="UKD180" s="50"/>
      <c r="UKE180" s="50"/>
      <c r="UKF180" s="50"/>
      <c r="UKG180" s="50"/>
      <c r="UKH180" s="50"/>
      <c r="UKI180" s="50"/>
      <c r="UKJ180" s="50"/>
      <c r="UKK180" s="50"/>
      <c r="UKL180" s="50"/>
      <c r="UKM180" s="50"/>
      <c r="UKN180" s="50"/>
      <c r="UKO180" s="50"/>
      <c r="UKP180" s="50"/>
      <c r="UKQ180" s="50"/>
      <c r="UKR180" s="50"/>
      <c r="UKS180" s="50"/>
      <c r="UKT180" s="50"/>
      <c r="UKU180" s="50"/>
      <c r="UKV180" s="50"/>
      <c r="UKW180" s="50"/>
      <c r="UKX180" s="50"/>
      <c r="UKY180" s="50"/>
      <c r="UKZ180" s="50"/>
      <c r="ULA180" s="50"/>
      <c r="ULB180" s="50"/>
      <c r="ULC180" s="50"/>
      <c r="ULD180" s="50"/>
      <c r="ULE180" s="50"/>
      <c r="ULF180" s="50"/>
      <c r="ULG180" s="50"/>
      <c r="ULH180" s="50"/>
      <c r="ULI180" s="50"/>
      <c r="ULJ180" s="50"/>
      <c r="ULK180" s="50"/>
      <c r="ULL180" s="50"/>
      <c r="ULM180" s="50"/>
      <c r="ULN180" s="50"/>
      <c r="ULO180" s="50"/>
      <c r="ULP180" s="50"/>
      <c r="ULQ180" s="50"/>
      <c r="ULR180" s="50"/>
      <c r="ULS180" s="50"/>
      <c r="ULT180" s="50"/>
      <c r="ULU180" s="50"/>
      <c r="ULV180" s="50"/>
      <c r="ULW180" s="50"/>
      <c r="ULX180" s="50"/>
      <c r="ULY180" s="50"/>
      <c r="ULZ180" s="50"/>
      <c r="UMA180" s="50"/>
      <c r="UMB180" s="50"/>
      <c r="UMC180" s="50"/>
      <c r="UMD180" s="50"/>
      <c r="UME180" s="50"/>
      <c r="UMF180" s="50"/>
      <c r="UMG180" s="50"/>
      <c r="UMH180" s="50"/>
      <c r="UMI180" s="50"/>
      <c r="UMJ180" s="50"/>
      <c r="UMK180" s="50"/>
      <c r="UML180" s="50"/>
      <c r="UMM180" s="50"/>
      <c r="UMN180" s="50"/>
      <c r="UMO180" s="50"/>
      <c r="UMP180" s="50"/>
      <c r="UMQ180" s="50"/>
      <c r="UMR180" s="50"/>
      <c r="UMS180" s="50"/>
      <c r="UMT180" s="50"/>
      <c r="UMU180" s="50"/>
      <c r="UMV180" s="50"/>
      <c r="UMW180" s="50"/>
      <c r="UMX180" s="50"/>
      <c r="UMY180" s="50"/>
      <c r="UMZ180" s="50"/>
      <c r="UNA180" s="50"/>
      <c r="UNB180" s="50"/>
      <c r="UNC180" s="50"/>
      <c r="UND180" s="50"/>
      <c r="UNE180" s="50"/>
      <c r="UNF180" s="50"/>
      <c r="UNG180" s="50"/>
      <c r="UNH180" s="50"/>
      <c r="UNI180" s="50"/>
      <c r="UNJ180" s="50"/>
      <c r="UNK180" s="50"/>
      <c r="UNL180" s="50"/>
      <c r="UNM180" s="50"/>
      <c r="UNN180" s="50"/>
      <c r="UNO180" s="50"/>
      <c r="UNP180" s="50"/>
      <c r="UNQ180" s="50"/>
      <c r="UNR180" s="50"/>
      <c r="UNS180" s="50"/>
      <c r="UNT180" s="50"/>
      <c r="UNU180" s="50"/>
      <c r="UNV180" s="50"/>
      <c r="UNW180" s="50"/>
      <c r="UNX180" s="50"/>
      <c r="UNY180" s="50"/>
      <c r="UNZ180" s="50"/>
      <c r="UOA180" s="50"/>
      <c r="UOB180" s="50"/>
      <c r="UOC180" s="50"/>
      <c r="UOD180" s="50"/>
      <c r="UOE180" s="50"/>
      <c r="UOF180" s="50"/>
      <c r="UOH180" s="50"/>
      <c r="UOJ180" s="50"/>
      <c r="UOK180" s="50"/>
      <c r="UOL180" s="50"/>
      <c r="UOM180" s="50"/>
      <c r="UON180" s="50"/>
      <c r="UOO180" s="50"/>
      <c r="UOP180" s="50"/>
      <c r="UOQ180" s="50"/>
      <c r="UOV180" s="50"/>
      <c r="UOW180" s="50"/>
      <c r="UOX180" s="50"/>
      <c r="UOY180" s="50"/>
      <c r="UOZ180" s="50"/>
      <c r="UPA180" s="50"/>
      <c r="UPB180" s="50"/>
      <c r="UPC180" s="50"/>
      <c r="UPD180" s="50"/>
      <c r="UPE180" s="50"/>
      <c r="UPF180" s="50"/>
      <c r="UPG180" s="50"/>
      <c r="UPH180" s="50"/>
      <c r="UPI180" s="50"/>
      <c r="UPJ180" s="50"/>
      <c r="UPK180" s="50"/>
      <c r="UPL180" s="50"/>
      <c r="UPM180" s="50"/>
      <c r="UPN180" s="50"/>
      <c r="UPO180" s="50"/>
      <c r="UPP180" s="50"/>
      <c r="UPQ180" s="50"/>
      <c r="UPR180" s="50"/>
      <c r="UPS180" s="50"/>
      <c r="UPT180" s="50"/>
      <c r="UPU180" s="50"/>
      <c r="UPV180" s="50"/>
      <c r="UPW180" s="50"/>
      <c r="UPX180" s="50"/>
      <c r="UPY180" s="50"/>
      <c r="UPZ180" s="50"/>
      <c r="UQA180" s="50"/>
      <c r="UQB180" s="50"/>
      <c r="UQC180" s="50"/>
      <c r="UQD180" s="50"/>
      <c r="UQE180" s="50"/>
      <c r="UQF180" s="50"/>
      <c r="UQG180" s="50"/>
      <c r="UQH180" s="50"/>
      <c r="UQI180" s="50"/>
      <c r="UQJ180" s="50"/>
      <c r="UQK180" s="50"/>
      <c r="UQL180" s="50"/>
      <c r="UQM180" s="50"/>
      <c r="UQN180" s="50"/>
      <c r="UQO180" s="50"/>
      <c r="UQP180" s="50"/>
      <c r="UQQ180" s="50"/>
      <c r="UQR180" s="50"/>
      <c r="UQS180" s="50"/>
      <c r="UQT180" s="50"/>
      <c r="UQU180" s="50"/>
      <c r="UQV180" s="50"/>
      <c r="UQW180" s="50"/>
      <c r="UQX180" s="50"/>
      <c r="UQY180" s="50"/>
      <c r="UQZ180" s="50"/>
      <c r="URA180" s="50"/>
      <c r="URB180" s="50"/>
      <c r="URC180" s="50"/>
      <c r="URD180" s="50"/>
      <c r="URE180" s="50"/>
      <c r="URF180" s="50"/>
      <c r="URG180" s="50"/>
      <c r="URH180" s="50"/>
      <c r="URI180" s="50"/>
      <c r="URJ180" s="50"/>
      <c r="URK180" s="50"/>
      <c r="URL180" s="50"/>
      <c r="URM180" s="50"/>
      <c r="URN180" s="50"/>
      <c r="URO180" s="50"/>
      <c r="URP180" s="50"/>
      <c r="URQ180" s="50"/>
      <c r="URR180" s="50"/>
      <c r="URS180" s="50"/>
      <c r="URT180" s="50"/>
      <c r="URU180" s="50"/>
      <c r="URV180" s="50"/>
      <c r="URW180" s="50"/>
      <c r="URX180" s="50"/>
      <c r="URY180" s="50"/>
      <c r="URZ180" s="50"/>
      <c r="USA180" s="50"/>
      <c r="USB180" s="50"/>
      <c r="USC180" s="50"/>
      <c r="USD180" s="50"/>
      <c r="USE180" s="50"/>
      <c r="USF180" s="50"/>
      <c r="USG180" s="50"/>
      <c r="USH180" s="50"/>
      <c r="USI180" s="50"/>
      <c r="USJ180" s="50"/>
      <c r="USK180" s="50"/>
      <c r="USL180" s="50"/>
      <c r="USM180" s="50"/>
      <c r="USN180" s="50"/>
      <c r="USO180" s="50"/>
      <c r="USP180" s="50"/>
      <c r="USQ180" s="50"/>
      <c r="USR180" s="50"/>
      <c r="USS180" s="50"/>
      <c r="UST180" s="50"/>
      <c r="USU180" s="50"/>
      <c r="USV180" s="50"/>
      <c r="USW180" s="50"/>
      <c r="USX180" s="50"/>
      <c r="USY180" s="50"/>
      <c r="USZ180" s="50"/>
      <c r="UTA180" s="50"/>
      <c r="UTB180" s="50"/>
      <c r="UTC180" s="50"/>
      <c r="UTD180" s="50"/>
      <c r="UTE180" s="50"/>
      <c r="UTF180" s="50"/>
      <c r="UTG180" s="50"/>
      <c r="UTH180" s="50"/>
      <c r="UTI180" s="50"/>
      <c r="UTJ180" s="50"/>
      <c r="UTK180" s="50"/>
      <c r="UTL180" s="50"/>
      <c r="UTM180" s="50"/>
      <c r="UTN180" s="50"/>
      <c r="UTO180" s="50"/>
      <c r="UTP180" s="50"/>
      <c r="UTQ180" s="50"/>
      <c r="UTR180" s="50"/>
      <c r="UTS180" s="50"/>
      <c r="UTT180" s="50"/>
      <c r="UTU180" s="50"/>
      <c r="UTV180" s="50"/>
      <c r="UTW180" s="50"/>
      <c r="UTX180" s="50"/>
      <c r="UTY180" s="50"/>
      <c r="UTZ180" s="50"/>
      <c r="UUA180" s="50"/>
      <c r="UUB180" s="50"/>
      <c r="UUC180" s="50"/>
      <c r="UUD180" s="50"/>
      <c r="UUE180" s="50"/>
      <c r="UUF180" s="50"/>
      <c r="UUG180" s="50"/>
      <c r="UUH180" s="50"/>
      <c r="UUI180" s="50"/>
      <c r="UUJ180" s="50"/>
      <c r="UUK180" s="50"/>
      <c r="UUL180" s="50"/>
      <c r="UUM180" s="50"/>
      <c r="UUN180" s="50"/>
      <c r="UUO180" s="50"/>
      <c r="UUP180" s="50"/>
      <c r="UUQ180" s="50"/>
      <c r="UUR180" s="50"/>
      <c r="UUS180" s="50"/>
      <c r="UUT180" s="50"/>
      <c r="UUU180" s="50"/>
      <c r="UUV180" s="50"/>
      <c r="UUW180" s="50"/>
      <c r="UUX180" s="50"/>
      <c r="UUY180" s="50"/>
      <c r="UUZ180" s="50"/>
      <c r="UVA180" s="50"/>
      <c r="UVB180" s="50"/>
      <c r="UVC180" s="50"/>
      <c r="UVD180" s="50"/>
      <c r="UVE180" s="50"/>
      <c r="UVF180" s="50"/>
      <c r="UVG180" s="50"/>
      <c r="UVH180" s="50"/>
      <c r="UVI180" s="50"/>
      <c r="UVJ180" s="50"/>
      <c r="UVK180" s="50"/>
      <c r="UVL180" s="50"/>
      <c r="UVM180" s="50"/>
      <c r="UVN180" s="50"/>
      <c r="UVO180" s="50"/>
      <c r="UVP180" s="50"/>
      <c r="UVQ180" s="50"/>
      <c r="UVR180" s="50"/>
      <c r="UVS180" s="50"/>
      <c r="UVT180" s="50"/>
      <c r="UVU180" s="50"/>
      <c r="UVV180" s="50"/>
      <c r="UVW180" s="50"/>
      <c r="UVX180" s="50"/>
      <c r="UVY180" s="50"/>
      <c r="UVZ180" s="50"/>
      <c r="UWA180" s="50"/>
      <c r="UWB180" s="50"/>
      <c r="UWC180" s="50"/>
      <c r="UWD180" s="50"/>
      <c r="UWE180" s="50"/>
      <c r="UWF180" s="50"/>
      <c r="UWG180" s="50"/>
      <c r="UWH180" s="50"/>
      <c r="UWI180" s="50"/>
      <c r="UWJ180" s="50"/>
      <c r="UWK180" s="50"/>
      <c r="UWL180" s="50"/>
      <c r="UWM180" s="50"/>
      <c r="UWN180" s="50"/>
      <c r="UWO180" s="50"/>
      <c r="UWP180" s="50"/>
      <c r="UWQ180" s="50"/>
      <c r="UWR180" s="50"/>
      <c r="UWS180" s="50"/>
      <c r="UWT180" s="50"/>
      <c r="UWU180" s="50"/>
      <c r="UWV180" s="50"/>
      <c r="UWW180" s="50"/>
      <c r="UWX180" s="50"/>
      <c r="UWY180" s="50"/>
      <c r="UWZ180" s="50"/>
      <c r="UXA180" s="50"/>
      <c r="UXB180" s="50"/>
      <c r="UXC180" s="50"/>
      <c r="UXD180" s="50"/>
      <c r="UXE180" s="50"/>
      <c r="UXF180" s="50"/>
      <c r="UXG180" s="50"/>
      <c r="UXH180" s="50"/>
      <c r="UXI180" s="50"/>
      <c r="UXJ180" s="50"/>
      <c r="UXK180" s="50"/>
      <c r="UXL180" s="50"/>
      <c r="UXM180" s="50"/>
      <c r="UXN180" s="50"/>
      <c r="UXO180" s="50"/>
      <c r="UXP180" s="50"/>
      <c r="UXQ180" s="50"/>
      <c r="UXR180" s="50"/>
      <c r="UXS180" s="50"/>
      <c r="UXT180" s="50"/>
      <c r="UXU180" s="50"/>
      <c r="UXV180" s="50"/>
      <c r="UXW180" s="50"/>
      <c r="UXX180" s="50"/>
      <c r="UXY180" s="50"/>
      <c r="UXZ180" s="50"/>
      <c r="UYA180" s="50"/>
      <c r="UYB180" s="50"/>
      <c r="UYD180" s="50"/>
      <c r="UYF180" s="50"/>
      <c r="UYG180" s="50"/>
      <c r="UYH180" s="50"/>
      <c r="UYI180" s="50"/>
      <c r="UYJ180" s="50"/>
      <c r="UYK180" s="50"/>
      <c r="UYL180" s="50"/>
      <c r="UYM180" s="50"/>
      <c r="UYR180" s="50"/>
      <c r="UYS180" s="50"/>
      <c r="UYT180" s="50"/>
      <c r="UYU180" s="50"/>
      <c r="UYV180" s="50"/>
      <c r="UYW180" s="50"/>
      <c r="UYX180" s="50"/>
      <c r="UYY180" s="50"/>
      <c r="UYZ180" s="50"/>
      <c r="UZA180" s="50"/>
      <c r="UZB180" s="50"/>
      <c r="UZC180" s="50"/>
      <c r="UZD180" s="50"/>
      <c r="UZE180" s="50"/>
      <c r="UZF180" s="50"/>
      <c r="UZG180" s="50"/>
      <c r="UZH180" s="50"/>
      <c r="UZI180" s="50"/>
      <c r="UZJ180" s="50"/>
      <c r="UZK180" s="50"/>
      <c r="UZL180" s="50"/>
      <c r="UZM180" s="50"/>
      <c r="UZN180" s="50"/>
      <c r="UZO180" s="50"/>
      <c r="UZP180" s="50"/>
      <c r="UZQ180" s="50"/>
      <c r="UZR180" s="50"/>
      <c r="UZS180" s="50"/>
      <c r="UZT180" s="50"/>
      <c r="UZU180" s="50"/>
      <c r="UZV180" s="50"/>
      <c r="UZW180" s="50"/>
      <c r="UZX180" s="50"/>
      <c r="UZY180" s="50"/>
      <c r="UZZ180" s="50"/>
      <c r="VAA180" s="50"/>
      <c r="VAB180" s="50"/>
      <c r="VAC180" s="50"/>
      <c r="VAD180" s="50"/>
      <c r="VAE180" s="50"/>
      <c r="VAF180" s="50"/>
      <c r="VAG180" s="50"/>
      <c r="VAH180" s="50"/>
      <c r="VAI180" s="50"/>
      <c r="VAJ180" s="50"/>
      <c r="VAK180" s="50"/>
      <c r="VAL180" s="50"/>
      <c r="VAM180" s="50"/>
      <c r="VAN180" s="50"/>
      <c r="VAO180" s="50"/>
      <c r="VAP180" s="50"/>
      <c r="VAQ180" s="50"/>
      <c r="VAR180" s="50"/>
      <c r="VAS180" s="50"/>
      <c r="VAT180" s="50"/>
      <c r="VAU180" s="50"/>
      <c r="VAV180" s="50"/>
      <c r="VAW180" s="50"/>
      <c r="VAX180" s="50"/>
      <c r="VAY180" s="50"/>
      <c r="VAZ180" s="50"/>
      <c r="VBA180" s="50"/>
      <c r="VBB180" s="50"/>
      <c r="VBC180" s="50"/>
      <c r="VBD180" s="50"/>
      <c r="VBE180" s="50"/>
      <c r="VBF180" s="50"/>
      <c r="VBG180" s="50"/>
      <c r="VBH180" s="50"/>
      <c r="VBI180" s="50"/>
      <c r="VBJ180" s="50"/>
      <c r="VBK180" s="50"/>
      <c r="VBL180" s="50"/>
      <c r="VBM180" s="50"/>
      <c r="VBN180" s="50"/>
      <c r="VBO180" s="50"/>
      <c r="VBP180" s="50"/>
      <c r="VBQ180" s="50"/>
      <c r="VBR180" s="50"/>
      <c r="VBS180" s="50"/>
      <c r="VBT180" s="50"/>
      <c r="VBU180" s="50"/>
      <c r="VBV180" s="50"/>
      <c r="VBW180" s="50"/>
      <c r="VBX180" s="50"/>
      <c r="VBY180" s="50"/>
      <c r="VBZ180" s="50"/>
      <c r="VCA180" s="50"/>
      <c r="VCB180" s="50"/>
      <c r="VCC180" s="50"/>
      <c r="VCD180" s="50"/>
      <c r="VCE180" s="50"/>
      <c r="VCF180" s="50"/>
      <c r="VCG180" s="50"/>
      <c r="VCH180" s="50"/>
      <c r="VCI180" s="50"/>
      <c r="VCJ180" s="50"/>
      <c r="VCK180" s="50"/>
      <c r="VCL180" s="50"/>
      <c r="VCM180" s="50"/>
      <c r="VCN180" s="50"/>
      <c r="VCO180" s="50"/>
      <c r="VCP180" s="50"/>
      <c r="VCQ180" s="50"/>
      <c r="VCR180" s="50"/>
      <c r="VCS180" s="50"/>
      <c r="VCT180" s="50"/>
      <c r="VCU180" s="50"/>
      <c r="VCV180" s="50"/>
      <c r="VCW180" s="50"/>
      <c r="VCX180" s="50"/>
      <c r="VCY180" s="50"/>
      <c r="VCZ180" s="50"/>
      <c r="VDA180" s="50"/>
      <c r="VDB180" s="50"/>
      <c r="VDC180" s="50"/>
      <c r="VDD180" s="50"/>
      <c r="VDE180" s="50"/>
      <c r="VDF180" s="50"/>
      <c r="VDG180" s="50"/>
      <c r="VDH180" s="50"/>
      <c r="VDI180" s="50"/>
      <c r="VDJ180" s="50"/>
      <c r="VDK180" s="50"/>
      <c r="VDL180" s="50"/>
      <c r="VDM180" s="50"/>
      <c r="VDN180" s="50"/>
      <c r="VDO180" s="50"/>
      <c r="VDP180" s="50"/>
      <c r="VDQ180" s="50"/>
      <c r="VDR180" s="50"/>
      <c r="VDS180" s="50"/>
      <c r="VDT180" s="50"/>
      <c r="VDU180" s="50"/>
      <c r="VDV180" s="50"/>
      <c r="VDW180" s="50"/>
      <c r="VDX180" s="50"/>
      <c r="VDY180" s="50"/>
      <c r="VDZ180" s="50"/>
      <c r="VEA180" s="50"/>
      <c r="VEB180" s="50"/>
      <c r="VEC180" s="50"/>
      <c r="VED180" s="50"/>
      <c r="VEE180" s="50"/>
      <c r="VEF180" s="50"/>
      <c r="VEG180" s="50"/>
      <c r="VEH180" s="50"/>
      <c r="VEI180" s="50"/>
      <c r="VEJ180" s="50"/>
      <c r="VEK180" s="50"/>
      <c r="VEL180" s="50"/>
      <c r="VEM180" s="50"/>
      <c r="VEN180" s="50"/>
      <c r="VEO180" s="50"/>
      <c r="VEP180" s="50"/>
      <c r="VEQ180" s="50"/>
      <c r="VER180" s="50"/>
      <c r="VES180" s="50"/>
      <c r="VET180" s="50"/>
      <c r="VEU180" s="50"/>
      <c r="VEV180" s="50"/>
      <c r="VEW180" s="50"/>
      <c r="VEX180" s="50"/>
      <c r="VEY180" s="50"/>
      <c r="VEZ180" s="50"/>
      <c r="VFA180" s="50"/>
      <c r="VFB180" s="50"/>
      <c r="VFC180" s="50"/>
      <c r="VFD180" s="50"/>
      <c r="VFE180" s="50"/>
      <c r="VFF180" s="50"/>
      <c r="VFG180" s="50"/>
      <c r="VFH180" s="50"/>
      <c r="VFI180" s="50"/>
      <c r="VFJ180" s="50"/>
      <c r="VFK180" s="50"/>
      <c r="VFL180" s="50"/>
      <c r="VFM180" s="50"/>
      <c r="VFN180" s="50"/>
      <c r="VFO180" s="50"/>
      <c r="VFP180" s="50"/>
      <c r="VFQ180" s="50"/>
      <c r="VFR180" s="50"/>
      <c r="VFS180" s="50"/>
      <c r="VFT180" s="50"/>
      <c r="VFU180" s="50"/>
      <c r="VFV180" s="50"/>
      <c r="VFW180" s="50"/>
      <c r="VFX180" s="50"/>
      <c r="VFY180" s="50"/>
      <c r="VFZ180" s="50"/>
      <c r="VGA180" s="50"/>
      <c r="VGB180" s="50"/>
      <c r="VGC180" s="50"/>
      <c r="VGD180" s="50"/>
      <c r="VGE180" s="50"/>
      <c r="VGF180" s="50"/>
      <c r="VGG180" s="50"/>
      <c r="VGH180" s="50"/>
      <c r="VGI180" s="50"/>
      <c r="VGJ180" s="50"/>
      <c r="VGK180" s="50"/>
      <c r="VGL180" s="50"/>
      <c r="VGM180" s="50"/>
      <c r="VGN180" s="50"/>
      <c r="VGO180" s="50"/>
      <c r="VGP180" s="50"/>
      <c r="VGQ180" s="50"/>
      <c r="VGR180" s="50"/>
      <c r="VGS180" s="50"/>
      <c r="VGT180" s="50"/>
      <c r="VGU180" s="50"/>
      <c r="VGV180" s="50"/>
      <c r="VGW180" s="50"/>
      <c r="VGX180" s="50"/>
      <c r="VGY180" s="50"/>
      <c r="VGZ180" s="50"/>
      <c r="VHA180" s="50"/>
      <c r="VHB180" s="50"/>
      <c r="VHC180" s="50"/>
      <c r="VHD180" s="50"/>
      <c r="VHE180" s="50"/>
      <c r="VHF180" s="50"/>
      <c r="VHG180" s="50"/>
      <c r="VHH180" s="50"/>
      <c r="VHI180" s="50"/>
      <c r="VHJ180" s="50"/>
      <c r="VHK180" s="50"/>
      <c r="VHL180" s="50"/>
      <c r="VHM180" s="50"/>
      <c r="VHN180" s="50"/>
      <c r="VHO180" s="50"/>
      <c r="VHP180" s="50"/>
      <c r="VHQ180" s="50"/>
      <c r="VHR180" s="50"/>
      <c r="VHS180" s="50"/>
      <c r="VHT180" s="50"/>
      <c r="VHU180" s="50"/>
      <c r="VHV180" s="50"/>
      <c r="VHW180" s="50"/>
      <c r="VHX180" s="50"/>
      <c r="VHZ180" s="50"/>
      <c r="VIB180" s="50"/>
      <c r="VIC180" s="50"/>
      <c r="VID180" s="50"/>
      <c r="VIE180" s="50"/>
      <c r="VIF180" s="50"/>
      <c r="VIG180" s="50"/>
      <c r="VIH180" s="50"/>
      <c r="VII180" s="50"/>
      <c r="VIN180" s="50"/>
      <c r="VIO180" s="50"/>
      <c r="VIP180" s="50"/>
      <c r="VIQ180" s="50"/>
      <c r="VIR180" s="50"/>
      <c r="VIS180" s="50"/>
      <c r="VIT180" s="50"/>
      <c r="VIU180" s="50"/>
      <c r="VIV180" s="50"/>
      <c r="VIW180" s="50"/>
      <c r="VIX180" s="50"/>
      <c r="VIY180" s="50"/>
      <c r="VIZ180" s="50"/>
      <c r="VJA180" s="50"/>
      <c r="VJB180" s="50"/>
      <c r="VJC180" s="50"/>
      <c r="VJD180" s="50"/>
      <c r="VJE180" s="50"/>
      <c r="VJF180" s="50"/>
      <c r="VJG180" s="50"/>
      <c r="VJH180" s="50"/>
      <c r="VJI180" s="50"/>
      <c r="VJJ180" s="50"/>
      <c r="VJK180" s="50"/>
      <c r="VJL180" s="50"/>
      <c r="VJM180" s="50"/>
      <c r="VJN180" s="50"/>
      <c r="VJO180" s="50"/>
      <c r="VJP180" s="50"/>
      <c r="VJQ180" s="50"/>
      <c r="VJR180" s="50"/>
      <c r="VJS180" s="50"/>
      <c r="VJT180" s="50"/>
      <c r="VJU180" s="50"/>
      <c r="VJV180" s="50"/>
      <c r="VJW180" s="50"/>
      <c r="VJX180" s="50"/>
      <c r="VJY180" s="50"/>
      <c r="VJZ180" s="50"/>
      <c r="VKA180" s="50"/>
      <c r="VKB180" s="50"/>
      <c r="VKC180" s="50"/>
      <c r="VKD180" s="50"/>
      <c r="VKE180" s="50"/>
      <c r="VKF180" s="50"/>
      <c r="VKG180" s="50"/>
      <c r="VKH180" s="50"/>
      <c r="VKI180" s="50"/>
      <c r="VKJ180" s="50"/>
      <c r="VKK180" s="50"/>
      <c r="VKL180" s="50"/>
      <c r="VKM180" s="50"/>
      <c r="VKN180" s="50"/>
      <c r="VKO180" s="50"/>
      <c r="VKP180" s="50"/>
      <c r="VKQ180" s="50"/>
      <c r="VKR180" s="50"/>
      <c r="VKS180" s="50"/>
      <c r="VKT180" s="50"/>
      <c r="VKU180" s="50"/>
      <c r="VKV180" s="50"/>
      <c r="VKW180" s="50"/>
      <c r="VKX180" s="50"/>
      <c r="VKY180" s="50"/>
      <c r="VKZ180" s="50"/>
      <c r="VLA180" s="50"/>
      <c r="VLB180" s="50"/>
      <c r="VLC180" s="50"/>
      <c r="VLD180" s="50"/>
      <c r="VLE180" s="50"/>
      <c r="VLF180" s="50"/>
      <c r="VLG180" s="50"/>
      <c r="VLH180" s="50"/>
      <c r="VLI180" s="50"/>
      <c r="VLJ180" s="50"/>
      <c r="VLK180" s="50"/>
      <c r="VLL180" s="50"/>
      <c r="VLM180" s="50"/>
      <c r="VLN180" s="50"/>
      <c r="VLO180" s="50"/>
      <c r="VLP180" s="50"/>
      <c r="VLQ180" s="50"/>
      <c r="VLR180" s="50"/>
      <c r="VLS180" s="50"/>
      <c r="VLT180" s="50"/>
      <c r="VLU180" s="50"/>
      <c r="VLV180" s="50"/>
      <c r="VLW180" s="50"/>
      <c r="VLX180" s="50"/>
      <c r="VLY180" s="50"/>
      <c r="VLZ180" s="50"/>
      <c r="VMA180" s="50"/>
      <c r="VMB180" s="50"/>
      <c r="VMC180" s="50"/>
      <c r="VMD180" s="50"/>
      <c r="VME180" s="50"/>
      <c r="VMF180" s="50"/>
      <c r="VMG180" s="50"/>
      <c r="VMH180" s="50"/>
      <c r="VMI180" s="50"/>
      <c r="VMJ180" s="50"/>
      <c r="VMK180" s="50"/>
      <c r="VML180" s="50"/>
      <c r="VMM180" s="50"/>
      <c r="VMN180" s="50"/>
      <c r="VMO180" s="50"/>
      <c r="VMP180" s="50"/>
      <c r="VMQ180" s="50"/>
      <c r="VMR180" s="50"/>
      <c r="VMS180" s="50"/>
      <c r="VMT180" s="50"/>
      <c r="VMU180" s="50"/>
      <c r="VMV180" s="50"/>
      <c r="VMW180" s="50"/>
      <c r="VMX180" s="50"/>
      <c r="VMY180" s="50"/>
      <c r="VMZ180" s="50"/>
      <c r="VNA180" s="50"/>
      <c r="VNB180" s="50"/>
      <c r="VNC180" s="50"/>
      <c r="VND180" s="50"/>
      <c r="VNE180" s="50"/>
      <c r="VNF180" s="50"/>
      <c r="VNG180" s="50"/>
      <c r="VNH180" s="50"/>
      <c r="VNI180" s="50"/>
      <c r="VNJ180" s="50"/>
      <c r="VNK180" s="50"/>
      <c r="VNL180" s="50"/>
      <c r="VNM180" s="50"/>
      <c r="VNN180" s="50"/>
      <c r="VNO180" s="50"/>
      <c r="VNP180" s="50"/>
      <c r="VNQ180" s="50"/>
      <c r="VNR180" s="50"/>
      <c r="VNS180" s="50"/>
      <c r="VNT180" s="50"/>
      <c r="VNU180" s="50"/>
      <c r="VNV180" s="50"/>
      <c r="VNW180" s="50"/>
      <c r="VNX180" s="50"/>
      <c r="VNY180" s="50"/>
      <c r="VNZ180" s="50"/>
      <c r="VOA180" s="50"/>
      <c r="VOB180" s="50"/>
      <c r="VOC180" s="50"/>
      <c r="VOD180" s="50"/>
      <c r="VOE180" s="50"/>
      <c r="VOF180" s="50"/>
      <c r="VOG180" s="50"/>
      <c r="VOH180" s="50"/>
      <c r="VOI180" s="50"/>
      <c r="VOJ180" s="50"/>
      <c r="VOK180" s="50"/>
      <c r="VOL180" s="50"/>
      <c r="VOM180" s="50"/>
      <c r="VON180" s="50"/>
      <c r="VOO180" s="50"/>
      <c r="VOP180" s="50"/>
      <c r="VOQ180" s="50"/>
      <c r="VOR180" s="50"/>
      <c r="VOS180" s="50"/>
      <c r="VOT180" s="50"/>
      <c r="VOU180" s="50"/>
      <c r="VOV180" s="50"/>
      <c r="VOW180" s="50"/>
      <c r="VOX180" s="50"/>
      <c r="VOY180" s="50"/>
      <c r="VOZ180" s="50"/>
      <c r="VPA180" s="50"/>
      <c r="VPB180" s="50"/>
      <c r="VPC180" s="50"/>
      <c r="VPD180" s="50"/>
      <c r="VPE180" s="50"/>
      <c r="VPF180" s="50"/>
      <c r="VPG180" s="50"/>
      <c r="VPH180" s="50"/>
      <c r="VPI180" s="50"/>
      <c r="VPJ180" s="50"/>
      <c r="VPK180" s="50"/>
      <c r="VPL180" s="50"/>
      <c r="VPM180" s="50"/>
      <c r="VPN180" s="50"/>
      <c r="VPO180" s="50"/>
      <c r="VPP180" s="50"/>
      <c r="VPQ180" s="50"/>
      <c r="VPR180" s="50"/>
      <c r="VPS180" s="50"/>
      <c r="VPT180" s="50"/>
      <c r="VPU180" s="50"/>
      <c r="VPV180" s="50"/>
      <c r="VPW180" s="50"/>
      <c r="VPX180" s="50"/>
      <c r="VPY180" s="50"/>
      <c r="VPZ180" s="50"/>
      <c r="VQA180" s="50"/>
      <c r="VQB180" s="50"/>
      <c r="VQC180" s="50"/>
      <c r="VQD180" s="50"/>
      <c r="VQE180" s="50"/>
      <c r="VQF180" s="50"/>
      <c r="VQG180" s="50"/>
      <c r="VQH180" s="50"/>
      <c r="VQI180" s="50"/>
      <c r="VQJ180" s="50"/>
      <c r="VQK180" s="50"/>
      <c r="VQL180" s="50"/>
      <c r="VQM180" s="50"/>
      <c r="VQN180" s="50"/>
      <c r="VQO180" s="50"/>
      <c r="VQP180" s="50"/>
      <c r="VQQ180" s="50"/>
      <c r="VQR180" s="50"/>
      <c r="VQS180" s="50"/>
      <c r="VQT180" s="50"/>
      <c r="VQU180" s="50"/>
      <c r="VQV180" s="50"/>
      <c r="VQW180" s="50"/>
      <c r="VQX180" s="50"/>
      <c r="VQY180" s="50"/>
      <c r="VQZ180" s="50"/>
      <c r="VRA180" s="50"/>
      <c r="VRB180" s="50"/>
      <c r="VRC180" s="50"/>
      <c r="VRD180" s="50"/>
      <c r="VRE180" s="50"/>
      <c r="VRF180" s="50"/>
      <c r="VRG180" s="50"/>
      <c r="VRH180" s="50"/>
      <c r="VRI180" s="50"/>
      <c r="VRJ180" s="50"/>
      <c r="VRK180" s="50"/>
      <c r="VRL180" s="50"/>
      <c r="VRM180" s="50"/>
      <c r="VRN180" s="50"/>
      <c r="VRO180" s="50"/>
      <c r="VRP180" s="50"/>
      <c r="VRQ180" s="50"/>
      <c r="VRR180" s="50"/>
      <c r="VRS180" s="50"/>
      <c r="VRT180" s="50"/>
      <c r="VRV180" s="50"/>
      <c r="VRX180" s="50"/>
      <c r="VRY180" s="50"/>
      <c r="VRZ180" s="50"/>
      <c r="VSA180" s="50"/>
      <c r="VSB180" s="50"/>
      <c r="VSC180" s="50"/>
      <c r="VSD180" s="50"/>
      <c r="VSE180" s="50"/>
      <c r="VSJ180" s="50"/>
      <c r="VSK180" s="50"/>
      <c r="VSL180" s="50"/>
      <c r="VSM180" s="50"/>
      <c r="VSN180" s="50"/>
      <c r="VSO180" s="50"/>
      <c r="VSP180" s="50"/>
      <c r="VSQ180" s="50"/>
      <c r="VSR180" s="50"/>
      <c r="VSS180" s="50"/>
      <c r="VST180" s="50"/>
      <c r="VSU180" s="50"/>
      <c r="VSV180" s="50"/>
      <c r="VSW180" s="50"/>
      <c r="VSX180" s="50"/>
      <c r="VSY180" s="50"/>
      <c r="VSZ180" s="50"/>
      <c r="VTA180" s="50"/>
      <c r="VTB180" s="50"/>
      <c r="VTC180" s="50"/>
      <c r="VTD180" s="50"/>
      <c r="VTE180" s="50"/>
      <c r="VTF180" s="50"/>
      <c r="VTG180" s="50"/>
      <c r="VTH180" s="50"/>
      <c r="VTI180" s="50"/>
      <c r="VTJ180" s="50"/>
      <c r="VTK180" s="50"/>
      <c r="VTL180" s="50"/>
      <c r="VTM180" s="50"/>
      <c r="VTN180" s="50"/>
      <c r="VTO180" s="50"/>
      <c r="VTP180" s="50"/>
      <c r="VTQ180" s="50"/>
      <c r="VTR180" s="50"/>
      <c r="VTS180" s="50"/>
      <c r="VTT180" s="50"/>
      <c r="VTU180" s="50"/>
      <c r="VTV180" s="50"/>
      <c r="VTW180" s="50"/>
      <c r="VTX180" s="50"/>
      <c r="VTY180" s="50"/>
      <c r="VTZ180" s="50"/>
      <c r="VUA180" s="50"/>
      <c r="VUB180" s="50"/>
      <c r="VUC180" s="50"/>
      <c r="VUD180" s="50"/>
      <c r="VUE180" s="50"/>
      <c r="VUF180" s="50"/>
      <c r="VUG180" s="50"/>
      <c r="VUH180" s="50"/>
      <c r="VUI180" s="50"/>
      <c r="VUJ180" s="50"/>
      <c r="VUK180" s="50"/>
      <c r="VUL180" s="50"/>
      <c r="VUM180" s="50"/>
      <c r="VUN180" s="50"/>
      <c r="VUO180" s="50"/>
      <c r="VUP180" s="50"/>
      <c r="VUQ180" s="50"/>
      <c r="VUR180" s="50"/>
      <c r="VUS180" s="50"/>
      <c r="VUT180" s="50"/>
      <c r="VUU180" s="50"/>
      <c r="VUV180" s="50"/>
      <c r="VUW180" s="50"/>
      <c r="VUX180" s="50"/>
      <c r="VUY180" s="50"/>
      <c r="VUZ180" s="50"/>
      <c r="VVA180" s="50"/>
      <c r="VVB180" s="50"/>
      <c r="VVC180" s="50"/>
      <c r="VVD180" s="50"/>
      <c r="VVE180" s="50"/>
      <c r="VVF180" s="50"/>
      <c r="VVG180" s="50"/>
      <c r="VVH180" s="50"/>
      <c r="VVI180" s="50"/>
      <c r="VVJ180" s="50"/>
      <c r="VVK180" s="50"/>
      <c r="VVL180" s="50"/>
      <c r="VVM180" s="50"/>
      <c r="VVN180" s="50"/>
      <c r="VVO180" s="50"/>
      <c r="VVP180" s="50"/>
      <c r="VVQ180" s="50"/>
      <c r="VVR180" s="50"/>
      <c r="VVS180" s="50"/>
      <c r="VVT180" s="50"/>
      <c r="VVU180" s="50"/>
      <c r="VVV180" s="50"/>
      <c r="VVW180" s="50"/>
      <c r="VVX180" s="50"/>
      <c r="VVY180" s="50"/>
      <c r="VVZ180" s="50"/>
      <c r="VWA180" s="50"/>
      <c r="VWB180" s="50"/>
      <c r="VWC180" s="50"/>
      <c r="VWD180" s="50"/>
      <c r="VWE180" s="50"/>
      <c r="VWF180" s="50"/>
      <c r="VWG180" s="50"/>
      <c r="VWH180" s="50"/>
      <c r="VWI180" s="50"/>
      <c r="VWJ180" s="50"/>
      <c r="VWK180" s="50"/>
      <c r="VWL180" s="50"/>
      <c r="VWM180" s="50"/>
      <c r="VWN180" s="50"/>
      <c r="VWO180" s="50"/>
      <c r="VWP180" s="50"/>
      <c r="VWQ180" s="50"/>
      <c r="VWR180" s="50"/>
      <c r="VWS180" s="50"/>
      <c r="VWT180" s="50"/>
      <c r="VWU180" s="50"/>
      <c r="VWV180" s="50"/>
      <c r="VWW180" s="50"/>
      <c r="VWX180" s="50"/>
      <c r="VWY180" s="50"/>
      <c r="VWZ180" s="50"/>
      <c r="VXA180" s="50"/>
      <c r="VXB180" s="50"/>
      <c r="VXC180" s="50"/>
      <c r="VXD180" s="50"/>
      <c r="VXE180" s="50"/>
      <c r="VXF180" s="50"/>
      <c r="VXG180" s="50"/>
      <c r="VXH180" s="50"/>
      <c r="VXI180" s="50"/>
      <c r="VXJ180" s="50"/>
      <c r="VXK180" s="50"/>
      <c r="VXL180" s="50"/>
      <c r="VXM180" s="50"/>
      <c r="VXN180" s="50"/>
      <c r="VXO180" s="50"/>
      <c r="VXP180" s="50"/>
      <c r="VXQ180" s="50"/>
      <c r="VXR180" s="50"/>
      <c r="VXS180" s="50"/>
      <c r="VXT180" s="50"/>
      <c r="VXU180" s="50"/>
      <c r="VXV180" s="50"/>
      <c r="VXW180" s="50"/>
      <c r="VXX180" s="50"/>
      <c r="VXY180" s="50"/>
      <c r="VXZ180" s="50"/>
      <c r="VYA180" s="50"/>
      <c r="VYB180" s="50"/>
      <c r="VYC180" s="50"/>
      <c r="VYD180" s="50"/>
      <c r="VYE180" s="50"/>
      <c r="VYF180" s="50"/>
      <c r="VYG180" s="50"/>
      <c r="VYH180" s="50"/>
      <c r="VYI180" s="50"/>
      <c r="VYJ180" s="50"/>
      <c r="VYK180" s="50"/>
      <c r="VYL180" s="50"/>
      <c r="VYM180" s="50"/>
      <c r="VYN180" s="50"/>
      <c r="VYO180" s="50"/>
      <c r="VYP180" s="50"/>
      <c r="VYQ180" s="50"/>
      <c r="VYR180" s="50"/>
      <c r="VYS180" s="50"/>
      <c r="VYT180" s="50"/>
      <c r="VYU180" s="50"/>
      <c r="VYV180" s="50"/>
      <c r="VYW180" s="50"/>
      <c r="VYX180" s="50"/>
      <c r="VYY180" s="50"/>
      <c r="VYZ180" s="50"/>
      <c r="VZA180" s="50"/>
      <c r="VZB180" s="50"/>
      <c r="VZC180" s="50"/>
      <c r="VZD180" s="50"/>
      <c r="VZE180" s="50"/>
      <c r="VZF180" s="50"/>
      <c r="VZG180" s="50"/>
      <c r="VZH180" s="50"/>
      <c r="VZI180" s="50"/>
      <c r="VZJ180" s="50"/>
      <c r="VZK180" s="50"/>
      <c r="VZL180" s="50"/>
      <c r="VZM180" s="50"/>
      <c r="VZN180" s="50"/>
      <c r="VZO180" s="50"/>
      <c r="VZP180" s="50"/>
      <c r="VZQ180" s="50"/>
      <c r="VZR180" s="50"/>
      <c r="VZS180" s="50"/>
      <c r="VZT180" s="50"/>
      <c r="VZU180" s="50"/>
      <c r="VZV180" s="50"/>
      <c r="VZW180" s="50"/>
      <c r="VZX180" s="50"/>
      <c r="VZY180" s="50"/>
      <c r="VZZ180" s="50"/>
      <c r="WAA180" s="50"/>
      <c r="WAB180" s="50"/>
      <c r="WAC180" s="50"/>
      <c r="WAD180" s="50"/>
      <c r="WAE180" s="50"/>
      <c r="WAF180" s="50"/>
      <c r="WAG180" s="50"/>
      <c r="WAH180" s="50"/>
      <c r="WAI180" s="50"/>
      <c r="WAJ180" s="50"/>
      <c r="WAK180" s="50"/>
      <c r="WAL180" s="50"/>
      <c r="WAM180" s="50"/>
      <c r="WAN180" s="50"/>
      <c r="WAO180" s="50"/>
      <c r="WAP180" s="50"/>
      <c r="WAQ180" s="50"/>
      <c r="WAR180" s="50"/>
      <c r="WAS180" s="50"/>
      <c r="WAT180" s="50"/>
      <c r="WAU180" s="50"/>
      <c r="WAV180" s="50"/>
      <c r="WAW180" s="50"/>
      <c r="WAX180" s="50"/>
      <c r="WAY180" s="50"/>
      <c r="WAZ180" s="50"/>
      <c r="WBA180" s="50"/>
      <c r="WBB180" s="50"/>
      <c r="WBC180" s="50"/>
      <c r="WBD180" s="50"/>
      <c r="WBE180" s="50"/>
      <c r="WBF180" s="50"/>
      <c r="WBG180" s="50"/>
      <c r="WBH180" s="50"/>
      <c r="WBI180" s="50"/>
      <c r="WBJ180" s="50"/>
      <c r="WBK180" s="50"/>
      <c r="WBL180" s="50"/>
      <c r="WBM180" s="50"/>
      <c r="WBN180" s="50"/>
      <c r="WBO180" s="50"/>
      <c r="WBP180" s="50"/>
      <c r="WBR180" s="50"/>
      <c r="WBT180" s="50"/>
      <c r="WBU180" s="50"/>
      <c r="WBV180" s="50"/>
      <c r="WBW180" s="50"/>
      <c r="WBX180" s="50"/>
      <c r="WBY180" s="50"/>
      <c r="WBZ180" s="50"/>
      <c r="WCA180" s="50"/>
      <c r="WCF180" s="50"/>
      <c r="WCG180" s="50"/>
      <c r="WCH180" s="50"/>
      <c r="WCI180" s="50"/>
      <c r="WCJ180" s="50"/>
      <c r="WCK180" s="50"/>
      <c r="WCL180" s="50"/>
      <c r="WCM180" s="50"/>
      <c r="WCN180" s="50"/>
      <c r="WCO180" s="50"/>
      <c r="WCP180" s="50"/>
      <c r="WCQ180" s="50"/>
      <c r="WCR180" s="50"/>
      <c r="WCS180" s="50"/>
      <c r="WCT180" s="50"/>
      <c r="WCU180" s="50"/>
      <c r="WCV180" s="50"/>
      <c r="WCW180" s="50"/>
      <c r="WCX180" s="50"/>
      <c r="WCY180" s="50"/>
      <c r="WCZ180" s="50"/>
      <c r="WDA180" s="50"/>
      <c r="WDB180" s="50"/>
      <c r="WDC180" s="50"/>
      <c r="WDD180" s="50"/>
      <c r="WDE180" s="50"/>
      <c r="WDF180" s="50"/>
      <c r="WDG180" s="50"/>
      <c r="WDH180" s="50"/>
      <c r="WDI180" s="50"/>
      <c r="WDJ180" s="50"/>
      <c r="WDK180" s="50"/>
      <c r="WDL180" s="50"/>
      <c r="WDM180" s="50"/>
      <c r="WDN180" s="50"/>
      <c r="WDO180" s="50"/>
      <c r="WDP180" s="50"/>
      <c r="WDQ180" s="50"/>
      <c r="WDR180" s="50"/>
      <c r="WDS180" s="50"/>
      <c r="WDT180" s="50"/>
      <c r="WDU180" s="50"/>
      <c r="WDV180" s="50"/>
      <c r="WDW180" s="50"/>
      <c r="WDX180" s="50"/>
      <c r="WDY180" s="50"/>
      <c r="WDZ180" s="50"/>
      <c r="WEA180" s="50"/>
      <c r="WEB180" s="50"/>
      <c r="WEC180" s="50"/>
      <c r="WED180" s="50"/>
      <c r="WEE180" s="50"/>
      <c r="WEF180" s="50"/>
      <c r="WEG180" s="50"/>
      <c r="WEH180" s="50"/>
      <c r="WEI180" s="50"/>
      <c r="WEJ180" s="50"/>
      <c r="WEK180" s="50"/>
      <c r="WEL180" s="50"/>
      <c r="WEM180" s="50"/>
      <c r="WEN180" s="50"/>
      <c r="WEO180" s="50"/>
      <c r="WEP180" s="50"/>
      <c r="WEQ180" s="50"/>
      <c r="WER180" s="50"/>
      <c r="WES180" s="50"/>
      <c r="WET180" s="50"/>
      <c r="WEU180" s="50"/>
      <c r="WEV180" s="50"/>
      <c r="WEW180" s="50"/>
      <c r="WEX180" s="50"/>
      <c r="WEY180" s="50"/>
      <c r="WEZ180" s="50"/>
      <c r="WFA180" s="50"/>
      <c r="WFB180" s="50"/>
      <c r="WFC180" s="50"/>
      <c r="WFD180" s="50"/>
      <c r="WFE180" s="50"/>
      <c r="WFF180" s="50"/>
      <c r="WFG180" s="50"/>
      <c r="WFH180" s="50"/>
      <c r="WFI180" s="50"/>
      <c r="WFJ180" s="50"/>
      <c r="WFK180" s="50"/>
      <c r="WFL180" s="50"/>
      <c r="WFM180" s="50"/>
      <c r="WFN180" s="50"/>
      <c r="WFO180" s="50"/>
      <c r="WFP180" s="50"/>
      <c r="WFQ180" s="50"/>
      <c r="WFR180" s="50"/>
      <c r="WFS180" s="50"/>
      <c r="WFT180" s="50"/>
      <c r="WFU180" s="50"/>
      <c r="WFV180" s="50"/>
      <c r="WFW180" s="50"/>
      <c r="WFX180" s="50"/>
      <c r="WFY180" s="50"/>
      <c r="WFZ180" s="50"/>
      <c r="WGA180" s="50"/>
      <c r="WGB180" s="50"/>
      <c r="WGC180" s="50"/>
      <c r="WGD180" s="50"/>
      <c r="WGE180" s="50"/>
      <c r="WGF180" s="50"/>
      <c r="WGG180" s="50"/>
      <c r="WGH180" s="50"/>
      <c r="WGI180" s="50"/>
      <c r="WGJ180" s="50"/>
      <c r="WGK180" s="50"/>
      <c r="WGL180" s="50"/>
      <c r="WGM180" s="50"/>
      <c r="WGN180" s="50"/>
      <c r="WGO180" s="50"/>
      <c r="WGP180" s="50"/>
      <c r="WGQ180" s="50"/>
      <c r="WGR180" s="50"/>
      <c r="WGS180" s="50"/>
      <c r="WGT180" s="50"/>
      <c r="WGU180" s="50"/>
      <c r="WGV180" s="50"/>
      <c r="WGW180" s="50"/>
      <c r="WGX180" s="50"/>
      <c r="WGY180" s="50"/>
      <c r="WGZ180" s="50"/>
      <c r="WHA180" s="50"/>
      <c r="WHB180" s="50"/>
      <c r="WHC180" s="50"/>
      <c r="WHD180" s="50"/>
      <c r="WHE180" s="50"/>
      <c r="WHF180" s="50"/>
      <c r="WHG180" s="50"/>
      <c r="WHH180" s="50"/>
      <c r="WHI180" s="50"/>
      <c r="WHJ180" s="50"/>
      <c r="WHK180" s="50"/>
      <c r="WHL180" s="50"/>
      <c r="WHM180" s="50"/>
      <c r="WHN180" s="50"/>
      <c r="WHO180" s="50"/>
      <c r="WHP180" s="50"/>
      <c r="WHQ180" s="50"/>
      <c r="WHR180" s="50"/>
      <c r="WHS180" s="50"/>
      <c r="WHT180" s="50"/>
      <c r="WHU180" s="50"/>
      <c r="WHV180" s="50"/>
      <c r="WHW180" s="50"/>
      <c r="WHX180" s="50"/>
      <c r="WHY180" s="50"/>
      <c r="WHZ180" s="50"/>
      <c r="WIA180" s="50"/>
      <c r="WIB180" s="50"/>
      <c r="WIC180" s="50"/>
      <c r="WID180" s="50"/>
      <c r="WIE180" s="50"/>
      <c r="WIF180" s="50"/>
      <c r="WIG180" s="50"/>
      <c r="WIH180" s="50"/>
      <c r="WII180" s="50"/>
      <c r="WIJ180" s="50"/>
      <c r="WIK180" s="50"/>
      <c r="WIL180" s="50"/>
      <c r="WIM180" s="50"/>
      <c r="WIN180" s="50"/>
      <c r="WIO180" s="50"/>
      <c r="WIP180" s="50"/>
      <c r="WIQ180" s="50"/>
      <c r="WIR180" s="50"/>
      <c r="WIS180" s="50"/>
      <c r="WIT180" s="50"/>
      <c r="WIU180" s="50"/>
      <c r="WIV180" s="50"/>
      <c r="WIW180" s="50"/>
      <c r="WIX180" s="50"/>
      <c r="WIY180" s="50"/>
      <c r="WIZ180" s="50"/>
      <c r="WJA180" s="50"/>
      <c r="WJB180" s="50"/>
      <c r="WJC180" s="50"/>
      <c r="WJD180" s="50"/>
      <c r="WJE180" s="50"/>
      <c r="WJF180" s="50"/>
      <c r="WJG180" s="50"/>
      <c r="WJH180" s="50"/>
      <c r="WJI180" s="50"/>
      <c r="WJJ180" s="50"/>
      <c r="WJK180" s="50"/>
      <c r="WJL180" s="50"/>
      <c r="WJM180" s="50"/>
      <c r="WJN180" s="50"/>
      <c r="WJO180" s="50"/>
      <c r="WJP180" s="50"/>
      <c r="WJQ180" s="50"/>
      <c r="WJR180" s="50"/>
      <c r="WJS180" s="50"/>
      <c r="WJT180" s="50"/>
      <c r="WJU180" s="50"/>
      <c r="WJV180" s="50"/>
      <c r="WJW180" s="50"/>
      <c r="WJX180" s="50"/>
      <c r="WJY180" s="50"/>
      <c r="WJZ180" s="50"/>
      <c r="WKA180" s="50"/>
      <c r="WKB180" s="50"/>
      <c r="WKC180" s="50"/>
      <c r="WKD180" s="50"/>
      <c r="WKE180" s="50"/>
      <c r="WKF180" s="50"/>
      <c r="WKG180" s="50"/>
      <c r="WKH180" s="50"/>
      <c r="WKI180" s="50"/>
      <c r="WKJ180" s="50"/>
      <c r="WKK180" s="50"/>
      <c r="WKL180" s="50"/>
      <c r="WKM180" s="50"/>
      <c r="WKN180" s="50"/>
      <c r="WKO180" s="50"/>
      <c r="WKP180" s="50"/>
      <c r="WKQ180" s="50"/>
      <c r="WKR180" s="50"/>
      <c r="WKS180" s="50"/>
      <c r="WKT180" s="50"/>
      <c r="WKU180" s="50"/>
      <c r="WKV180" s="50"/>
      <c r="WKW180" s="50"/>
      <c r="WKX180" s="50"/>
      <c r="WKY180" s="50"/>
      <c r="WKZ180" s="50"/>
      <c r="WLA180" s="50"/>
      <c r="WLB180" s="50"/>
      <c r="WLC180" s="50"/>
      <c r="WLD180" s="50"/>
      <c r="WLE180" s="50"/>
      <c r="WLF180" s="50"/>
      <c r="WLG180" s="50"/>
      <c r="WLH180" s="50"/>
      <c r="WLI180" s="50"/>
      <c r="WLJ180" s="50"/>
      <c r="WLK180" s="50"/>
      <c r="WLL180" s="50"/>
      <c r="WLN180" s="50"/>
      <c r="WLP180" s="50"/>
      <c r="WLQ180" s="50"/>
      <c r="WLR180" s="50"/>
      <c r="WLS180" s="50"/>
      <c r="WLT180" s="50"/>
      <c r="WLU180" s="50"/>
      <c r="WLV180" s="50"/>
      <c r="WLW180" s="50"/>
      <c r="WMB180" s="50"/>
      <c r="WMC180" s="50"/>
      <c r="WMD180" s="50"/>
      <c r="WME180" s="50"/>
      <c r="WMF180" s="50"/>
      <c r="WMG180" s="50"/>
      <c r="WMH180" s="50"/>
      <c r="WMI180" s="50"/>
      <c r="WMJ180" s="50"/>
      <c r="WMK180" s="50"/>
      <c r="WML180" s="50"/>
      <c r="WMM180" s="50"/>
      <c r="WMN180" s="50"/>
      <c r="WMO180" s="50"/>
      <c r="WMP180" s="50"/>
      <c r="WMQ180" s="50"/>
      <c r="WMR180" s="50"/>
      <c r="WMS180" s="50"/>
      <c r="WMT180" s="50"/>
      <c r="WMU180" s="50"/>
      <c r="WMV180" s="50"/>
      <c r="WMW180" s="50"/>
      <c r="WMX180" s="50"/>
      <c r="WMY180" s="50"/>
      <c r="WMZ180" s="50"/>
      <c r="WNA180" s="50"/>
      <c r="WNB180" s="50"/>
      <c r="WNC180" s="50"/>
      <c r="WND180" s="50"/>
      <c r="WNE180" s="50"/>
      <c r="WNF180" s="50"/>
      <c r="WNG180" s="50"/>
      <c r="WNH180" s="50"/>
      <c r="WNI180" s="50"/>
      <c r="WNJ180" s="50"/>
      <c r="WNK180" s="50"/>
      <c r="WNL180" s="50"/>
      <c r="WNM180" s="50"/>
      <c r="WNN180" s="50"/>
      <c r="WNO180" s="50"/>
      <c r="WNP180" s="50"/>
      <c r="WNQ180" s="50"/>
      <c r="WNR180" s="50"/>
      <c r="WNS180" s="50"/>
      <c r="WNT180" s="50"/>
      <c r="WNU180" s="50"/>
      <c r="WNV180" s="50"/>
      <c r="WNW180" s="50"/>
      <c r="WNX180" s="50"/>
      <c r="WNY180" s="50"/>
      <c r="WNZ180" s="50"/>
      <c r="WOA180" s="50"/>
      <c r="WOB180" s="50"/>
      <c r="WOC180" s="50"/>
      <c r="WOD180" s="50"/>
      <c r="WOE180" s="50"/>
      <c r="WOF180" s="50"/>
      <c r="WOG180" s="50"/>
      <c r="WOH180" s="50"/>
      <c r="WOI180" s="50"/>
      <c r="WOJ180" s="50"/>
      <c r="WOK180" s="50"/>
      <c r="WOL180" s="50"/>
      <c r="WOM180" s="50"/>
      <c r="WON180" s="50"/>
      <c r="WOO180" s="50"/>
      <c r="WOP180" s="50"/>
      <c r="WOQ180" s="50"/>
      <c r="WOR180" s="50"/>
      <c r="WOS180" s="50"/>
      <c r="WOT180" s="50"/>
      <c r="WOU180" s="50"/>
      <c r="WOV180" s="50"/>
      <c r="WOW180" s="50"/>
      <c r="WOX180" s="50"/>
      <c r="WOY180" s="50"/>
      <c r="WOZ180" s="50"/>
      <c r="WPA180" s="50"/>
      <c r="WPB180" s="50"/>
      <c r="WPC180" s="50"/>
      <c r="WPD180" s="50"/>
      <c r="WPE180" s="50"/>
      <c r="WPF180" s="50"/>
      <c r="WPG180" s="50"/>
      <c r="WPH180" s="50"/>
      <c r="WPI180" s="50"/>
      <c r="WPJ180" s="50"/>
      <c r="WPK180" s="50"/>
      <c r="WPL180" s="50"/>
      <c r="WPM180" s="50"/>
      <c r="WPN180" s="50"/>
      <c r="WPO180" s="50"/>
      <c r="WPP180" s="50"/>
      <c r="WPQ180" s="50"/>
      <c r="WPR180" s="50"/>
      <c r="WPS180" s="50"/>
      <c r="WPT180" s="50"/>
      <c r="WPU180" s="50"/>
      <c r="WPV180" s="50"/>
      <c r="WPW180" s="50"/>
      <c r="WPX180" s="50"/>
      <c r="WPY180" s="50"/>
      <c r="WPZ180" s="50"/>
      <c r="WQA180" s="50"/>
      <c r="WQB180" s="50"/>
      <c r="WQC180" s="50"/>
      <c r="WQD180" s="50"/>
      <c r="WQE180" s="50"/>
      <c r="WQF180" s="50"/>
      <c r="WQG180" s="50"/>
      <c r="WQH180" s="50"/>
      <c r="WQI180" s="50"/>
      <c r="WQJ180" s="50"/>
      <c r="WQK180" s="50"/>
      <c r="WQL180" s="50"/>
      <c r="WQM180" s="50"/>
      <c r="WQN180" s="50"/>
      <c r="WQO180" s="50"/>
      <c r="WQP180" s="50"/>
      <c r="WQQ180" s="50"/>
      <c r="WQR180" s="50"/>
      <c r="WQS180" s="50"/>
      <c r="WQT180" s="50"/>
      <c r="WQU180" s="50"/>
      <c r="WQV180" s="50"/>
      <c r="WQW180" s="50"/>
      <c r="WQX180" s="50"/>
      <c r="WQY180" s="50"/>
      <c r="WQZ180" s="50"/>
      <c r="WRA180" s="50"/>
      <c r="WRB180" s="50"/>
      <c r="WRC180" s="50"/>
      <c r="WRD180" s="50"/>
      <c r="WRE180" s="50"/>
      <c r="WRF180" s="50"/>
      <c r="WRG180" s="50"/>
      <c r="WRH180" s="50"/>
      <c r="WRI180" s="50"/>
      <c r="WRJ180" s="50"/>
      <c r="WRK180" s="50"/>
      <c r="WRL180" s="50"/>
      <c r="WRM180" s="50"/>
      <c r="WRN180" s="50"/>
      <c r="WRO180" s="50"/>
      <c r="WRP180" s="50"/>
      <c r="WRQ180" s="50"/>
      <c r="WRR180" s="50"/>
      <c r="WRS180" s="50"/>
      <c r="WRT180" s="50"/>
      <c r="WRU180" s="50"/>
      <c r="WRV180" s="50"/>
      <c r="WRW180" s="50"/>
      <c r="WRX180" s="50"/>
      <c r="WRY180" s="50"/>
      <c r="WRZ180" s="50"/>
      <c r="WSA180" s="50"/>
      <c r="WSB180" s="50"/>
      <c r="WSC180" s="50"/>
      <c r="WSD180" s="50"/>
      <c r="WSE180" s="50"/>
      <c r="WSF180" s="50"/>
      <c r="WSG180" s="50"/>
      <c r="WSH180" s="50"/>
      <c r="WSI180" s="50"/>
      <c r="WSJ180" s="50"/>
      <c r="WSK180" s="50"/>
      <c r="WSL180" s="50"/>
      <c r="WSM180" s="50"/>
      <c r="WSN180" s="50"/>
      <c r="WSO180" s="50"/>
      <c r="WSP180" s="50"/>
      <c r="WSQ180" s="50"/>
      <c r="WSR180" s="50"/>
      <c r="WSS180" s="50"/>
      <c r="WST180" s="50"/>
      <c r="WSU180" s="50"/>
      <c r="WSV180" s="50"/>
      <c r="WSW180" s="50"/>
      <c r="WSX180" s="50"/>
      <c r="WSY180" s="50"/>
      <c r="WSZ180" s="50"/>
      <c r="WTA180" s="50"/>
      <c r="WTB180" s="50"/>
      <c r="WTC180" s="50"/>
      <c r="WTD180" s="50"/>
      <c r="WTE180" s="50"/>
      <c r="WTF180" s="50"/>
      <c r="WTG180" s="50"/>
      <c r="WTH180" s="50"/>
      <c r="WTI180" s="50"/>
      <c r="WTJ180" s="50"/>
      <c r="WTK180" s="50"/>
      <c r="WTL180" s="50"/>
      <c r="WTM180" s="50"/>
      <c r="WTN180" s="50"/>
      <c r="WTO180" s="50"/>
      <c r="WTP180" s="50"/>
      <c r="WTQ180" s="50"/>
      <c r="WTR180" s="50"/>
      <c r="WTS180" s="50"/>
      <c r="WTT180" s="50"/>
      <c r="WTU180" s="50"/>
      <c r="WTV180" s="50"/>
      <c r="WTW180" s="50"/>
      <c r="WTX180" s="50"/>
      <c r="WTY180" s="50"/>
      <c r="WTZ180" s="50"/>
      <c r="WUA180" s="50"/>
      <c r="WUB180" s="50"/>
      <c r="WUC180" s="50"/>
      <c r="WUD180" s="50"/>
      <c r="WUE180" s="50"/>
      <c r="WUF180" s="50"/>
      <c r="WUG180" s="50"/>
      <c r="WUH180" s="50"/>
      <c r="WUI180" s="50"/>
      <c r="WUJ180" s="50"/>
      <c r="WUK180" s="50"/>
      <c r="WUL180" s="50"/>
      <c r="WUM180" s="50"/>
      <c r="WUN180" s="50"/>
      <c r="WUO180" s="50"/>
      <c r="WUP180" s="50"/>
      <c r="WUQ180" s="50"/>
      <c r="WUR180" s="50"/>
      <c r="WUS180" s="50"/>
      <c r="WUT180" s="50"/>
      <c r="WUU180" s="50"/>
      <c r="WUV180" s="50"/>
      <c r="WUW180" s="50"/>
      <c r="WUX180" s="50"/>
      <c r="WUY180" s="50"/>
      <c r="WUZ180" s="50"/>
      <c r="WVA180" s="50"/>
      <c r="WVB180" s="50"/>
      <c r="WVC180" s="50"/>
      <c r="WVD180" s="50"/>
      <c r="WVE180" s="50"/>
      <c r="WVF180" s="50"/>
      <c r="WVG180" s="50"/>
      <c r="WVH180" s="50"/>
      <c r="WVJ180" s="50"/>
      <c r="WVL180" s="50"/>
      <c r="WVM180" s="50"/>
      <c r="WVN180" s="50"/>
      <c r="WVO180" s="50"/>
      <c r="WVP180" s="50"/>
      <c r="WVQ180" s="50"/>
      <c r="WVR180" s="50"/>
      <c r="WVS180" s="50"/>
      <c r="WVX180" s="50"/>
      <c r="WVY180" s="50"/>
      <c r="WVZ180" s="50"/>
      <c r="WWA180" s="50"/>
      <c r="WWB180" s="50"/>
      <c r="WWC180" s="50"/>
      <c r="WWD180" s="50"/>
      <c r="WWE180" s="50"/>
      <c r="WWF180" s="50"/>
      <c r="WWG180" s="50"/>
      <c r="WWH180" s="50"/>
      <c r="WWI180" s="50"/>
      <c r="WWJ180" s="50"/>
      <c r="WWK180" s="50"/>
      <c r="WWL180" s="50"/>
      <c r="WWM180" s="50"/>
      <c r="WWN180" s="50"/>
      <c r="WWO180" s="50"/>
      <c r="WWP180" s="50"/>
      <c r="WWQ180" s="50"/>
      <c r="WWR180" s="50"/>
      <c r="WWS180" s="50"/>
      <c r="WWT180" s="50"/>
      <c r="WWU180" s="50"/>
      <c r="WWV180" s="50"/>
      <c r="WWW180" s="50"/>
      <c r="WWX180" s="50"/>
      <c r="WWY180" s="50"/>
      <c r="WWZ180" s="50"/>
      <c r="WXA180" s="50"/>
      <c r="WXB180" s="50"/>
      <c r="WXC180" s="50"/>
      <c r="WXD180" s="50"/>
      <c r="WXE180" s="50"/>
      <c r="WXF180" s="50"/>
      <c r="WXG180" s="50"/>
      <c r="WXH180" s="50"/>
      <c r="WXI180" s="50"/>
      <c r="WXJ180" s="50"/>
      <c r="WXK180" s="50"/>
      <c r="WXL180" s="50"/>
      <c r="WXM180" s="50"/>
      <c r="WXN180" s="50"/>
      <c r="WXO180" s="50"/>
      <c r="WXP180" s="50"/>
      <c r="WXQ180" s="50"/>
      <c r="WXR180" s="50"/>
      <c r="WXS180" s="50"/>
      <c r="WXT180" s="50"/>
      <c r="WXU180" s="50"/>
      <c r="WXV180" s="50"/>
      <c r="WXW180" s="50"/>
      <c r="WXX180" s="50"/>
      <c r="WXY180" s="50"/>
      <c r="WXZ180" s="50"/>
      <c r="WYA180" s="50"/>
      <c r="WYB180" s="50"/>
      <c r="WYC180" s="50"/>
      <c r="WYD180" s="50"/>
      <c r="WYE180" s="50"/>
      <c r="WYF180" s="50"/>
      <c r="WYG180" s="50"/>
      <c r="WYH180" s="50"/>
      <c r="WYI180" s="50"/>
      <c r="WYJ180" s="50"/>
      <c r="WYK180" s="50"/>
      <c r="WYL180" s="50"/>
      <c r="WYM180" s="50"/>
      <c r="WYN180" s="50"/>
      <c r="WYO180" s="50"/>
      <c r="WYP180" s="50"/>
      <c r="WYQ180" s="50"/>
      <c r="WYR180" s="50"/>
      <c r="WYS180" s="50"/>
      <c r="WYT180" s="50"/>
      <c r="WYU180" s="50"/>
      <c r="WYV180" s="50"/>
      <c r="WYW180" s="50"/>
      <c r="WYX180" s="50"/>
      <c r="WYY180" s="50"/>
      <c r="WYZ180" s="50"/>
      <c r="WZA180" s="50"/>
      <c r="WZB180" s="50"/>
      <c r="WZC180" s="50"/>
      <c r="WZD180" s="50"/>
      <c r="WZE180" s="50"/>
      <c r="WZF180" s="50"/>
      <c r="WZG180" s="50"/>
      <c r="WZH180" s="50"/>
      <c r="WZI180" s="50"/>
      <c r="WZJ180" s="50"/>
      <c r="WZK180" s="50"/>
      <c r="WZL180" s="50"/>
      <c r="WZM180" s="50"/>
      <c r="WZN180" s="50"/>
      <c r="WZO180" s="50"/>
      <c r="WZP180" s="50"/>
      <c r="WZQ180" s="50"/>
      <c r="WZR180" s="50"/>
      <c r="WZS180" s="50"/>
      <c r="WZT180" s="50"/>
      <c r="WZU180" s="50"/>
      <c r="WZV180" s="50"/>
      <c r="WZW180" s="50"/>
      <c r="WZX180" s="50"/>
      <c r="WZY180" s="50"/>
      <c r="WZZ180" s="50"/>
      <c r="XAA180" s="50"/>
      <c r="XAB180" s="50"/>
      <c r="XAC180" s="50"/>
      <c r="XAD180" s="50"/>
      <c r="XAE180" s="50"/>
      <c r="XAF180" s="50"/>
      <c r="XAG180" s="50"/>
      <c r="XAH180" s="50"/>
      <c r="XAI180" s="50"/>
      <c r="XAJ180" s="50"/>
      <c r="XAK180" s="50"/>
      <c r="XAL180" s="50"/>
      <c r="XAM180" s="50"/>
      <c r="XAN180" s="50"/>
      <c r="XAO180" s="50"/>
      <c r="XAP180" s="50"/>
      <c r="XAQ180" s="50"/>
      <c r="XAR180" s="50"/>
      <c r="XAS180" s="50"/>
      <c r="XAT180" s="50"/>
      <c r="XAU180" s="50"/>
      <c r="XAV180" s="50"/>
      <c r="XAW180" s="50"/>
      <c r="XAX180" s="50"/>
      <c r="XAY180" s="50"/>
      <c r="XAZ180" s="50"/>
      <c r="XBA180" s="50"/>
      <c r="XBB180" s="50"/>
      <c r="XBC180" s="50"/>
      <c r="XBD180" s="50"/>
      <c r="XBE180" s="50"/>
      <c r="XBF180" s="50"/>
      <c r="XBG180" s="50"/>
      <c r="XBH180" s="50"/>
      <c r="XBI180" s="50"/>
      <c r="XBJ180" s="50"/>
      <c r="XBK180" s="50"/>
      <c r="XBL180" s="50"/>
      <c r="XBM180" s="50"/>
      <c r="XBN180" s="50"/>
      <c r="XBO180" s="50"/>
      <c r="XBP180" s="50"/>
      <c r="XBQ180" s="50"/>
      <c r="XBR180" s="50"/>
      <c r="XBS180" s="50"/>
      <c r="XBT180" s="50"/>
      <c r="XBU180" s="50"/>
      <c r="XBV180" s="50"/>
      <c r="XBW180" s="50"/>
      <c r="XBX180" s="50"/>
      <c r="XBY180" s="50"/>
      <c r="XBZ180" s="50"/>
      <c r="XCA180" s="50"/>
      <c r="XCB180" s="50"/>
      <c r="XCC180" s="50"/>
      <c r="XCD180" s="50"/>
      <c r="XCE180" s="50"/>
      <c r="XCF180" s="50"/>
      <c r="XCG180" s="50"/>
      <c r="XCH180" s="50"/>
      <c r="XCI180" s="50"/>
      <c r="XCJ180" s="50"/>
      <c r="XCK180" s="50"/>
      <c r="XCL180" s="50"/>
      <c r="XCM180" s="50"/>
      <c r="XCN180" s="50"/>
      <c r="XCO180" s="50"/>
      <c r="XCP180" s="50"/>
      <c r="XCQ180" s="50"/>
      <c r="XCR180" s="50"/>
      <c r="XCS180" s="50"/>
      <c r="XCT180" s="50"/>
      <c r="XCU180" s="50"/>
      <c r="XCV180" s="50"/>
      <c r="XCW180" s="50"/>
      <c r="XCX180" s="50"/>
      <c r="XCY180" s="50"/>
      <c r="XCZ180" s="50"/>
      <c r="XDA180" s="50"/>
      <c r="XDB180" s="50"/>
      <c r="XDC180" s="50"/>
      <c r="XDD180" s="50"/>
      <c r="XDE180" s="50"/>
      <c r="XDF180" s="50"/>
      <c r="XDG180" s="50"/>
      <c r="XDH180" s="50"/>
      <c r="XDI180" s="50"/>
      <c r="XDJ180" s="50"/>
      <c r="XDK180" s="50"/>
      <c r="XDL180" s="50"/>
      <c r="XDM180" s="50"/>
      <c r="XDN180" s="50"/>
      <c r="XDO180" s="50"/>
      <c r="XDP180" s="50"/>
      <c r="XDQ180" s="50"/>
      <c r="XDR180" s="50"/>
      <c r="XDS180" s="50"/>
      <c r="XDT180" s="50"/>
      <c r="XDU180" s="50"/>
      <c r="XDV180" s="50"/>
      <c r="XDW180" s="50"/>
      <c r="XDX180" s="50"/>
      <c r="XDY180" s="50"/>
      <c r="XDZ180" s="50"/>
      <c r="XEA180" s="50"/>
      <c r="XEB180" s="50"/>
      <c r="XEC180" s="50"/>
      <c r="XED180" s="50"/>
      <c r="XEE180" s="50"/>
      <c r="XEF180" s="50"/>
      <c r="XEG180" s="50"/>
      <c r="XEH180" s="50"/>
      <c r="XEI180" s="50"/>
      <c r="XEJ180" s="50"/>
      <c r="XEK180" s="50"/>
      <c r="XEL180" s="50"/>
      <c r="XEM180" s="50"/>
      <c r="XEN180" s="50"/>
      <c r="XEO180" s="50"/>
      <c r="XEP180" s="50"/>
      <c r="XEQ180" s="50"/>
      <c r="XER180" s="50"/>
      <c r="XES180" s="50"/>
      <c r="XET180" s="50"/>
      <c r="XEU180" s="50"/>
      <c r="XEV180" s="50"/>
      <c r="XEW180" s="50"/>
      <c r="XEX180" s="50"/>
      <c r="XEY180" s="50"/>
      <c r="XEZ180" s="50"/>
      <c r="XFA180" s="50"/>
      <c r="XFB180" s="50"/>
      <c r="XFC180" s="50"/>
      <c r="XFD180" s="50"/>
    </row>
    <row r="181" ht="16.5" customHeight="1" spans="1:16384">
      <c r="A181" s="29" t="s">
        <v>353</v>
      </c>
      <c r="B181" s="51"/>
      <c r="C181" s="51"/>
      <c r="D181" s="51"/>
      <c r="E181" s="55"/>
      <c r="F181" s="51"/>
      <c r="G181" s="51"/>
      <c r="H181" s="56"/>
      <c r="I181" s="46">
        <v>60</v>
      </c>
      <c r="J181" s="51"/>
      <c r="K181" s="47"/>
      <c r="L181" s="50"/>
      <c r="Q181" s="43"/>
      <c r="R181" s="30"/>
      <c r="S181" s="30"/>
      <c r="T181" s="42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0"/>
      <c r="BI181" s="50"/>
      <c r="BJ181" s="50"/>
      <c r="BK181" s="50"/>
      <c r="BL181" s="50"/>
      <c r="BM181" s="50"/>
      <c r="BN181" s="50"/>
      <c r="BO181" s="50"/>
      <c r="BP181" s="50"/>
      <c r="BQ181" s="50"/>
      <c r="BR181" s="50"/>
      <c r="BS181" s="50"/>
      <c r="BT181" s="50"/>
      <c r="BU181" s="50"/>
      <c r="BV181" s="50"/>
      <c r="BW181" s="50"/>
      <c r="BX181" s="50"/>
      <c r="BY181" s="50"/>
      <c r="BZ181" s="50"/>
      <c r="CA181" s="50"/>
      <c r="CB181" s="50"/>
      <c r="CC181" s="50"/>
      <c r="CD181" s="50"/>
      <c r="CE181" s="50"/>
      <c r="CF181" s="50"/>
      <c r="CG181" s="50"/>
      <c r="CH181" s="50"/>
      <c r="CI181" s="50"/>
      <c r="CJ181" s="50"/>
      <c r="CK181" s="50"/>
      <c r="CL181" s="50"/>
      <c r="CM181" s="50"/>
      <c r="CN181" s="50"/>
      <c r="CO181" s="50"/>
      <c r="CP181" s="50"/>
      <c r="CQ181" s="50"/>
      <c r="CR181" s="50"/>
      <c r="CS181" s="50"/>
      <c r="CT181" s="50"/>
      <c r="CU181" s="50"/>
      <c r="CV181" s="50"/>
      <c r="CW181" s="50"/>
      <c r="CX181" s="50"/>
      <c r="CY181" s="50"/>
      <c r="CZ181" s="50"/>
      <c r="DA181" s="50"/>
      <c r="DB181" s="50"/>
      <c r="DC181" s="50"/>
      <c r="DD181" s="50"/>
      <c r="DE181" s="50"/>
      <c r="DF181" s="50"/>
      <c r="DG181" s="50"/>
      <c r="DH181" s="50"/>
      <c r="DI181" s="50"/>
      <c r="DJ181" s="50"/>
      <c r="DK181" s="50"/>
      <c r="DL181" s="50"/>
      <c r="DM181" s="50"/>
      <c r="DN181" s="50"/>
      <c r="DO181" s="50"/>
      <c r="DP181" s="50"/>
      <c r="DQ181" s="50"/>
      <c r="DR181" s="50"/>
      <c r="DS181" s="50"/>
      <c r="DT181" s="50"/>
      <c r="DU181" s="50"/>
      <c r="DV181" s="50"/>
      <c r="DW181" s="50"/>
      <c r="DX181" s="50"/>
      <c r="DY181" s="50"/>
      <c r="DZ181" s="50"/>
      <c r="EA181" s="50"/>
      <c r="EB181" s="50"/>
      <c r="EC181" s="50"/>
      <c r="ED181" s="50"/>
      <c r="EE181" s="50"/>
      <c r="EF181" s="50"/>
      <c r="EG181" s="50"/>
      <c r="EH181" s="50"/>
      <c r="EI181" s="50"/>
      <c r="EJ181" s="50"/>
      <c r="EK181" s="50"/>
      <c r="EL181" s="50"/>
      <c r="EM181" s="50"/>
      <c r="EN181" s="50"/>
      <c r="EO181" s="50"/>
      <c r="EP181" s="50"/>
      <c r="EQ181" s="50"/>
      <c r="ER181" s="50"/>
      <c r="ES181" s="50"/>
      <c r="ET181" s="50"/>
      <c r="EU181" s="50"/>
      <c r="EV181" s="50"/>
      <c r="EW181" s="50"/>
      <c r="EX181" s="50"/>
      <c r="EY181" s="50"/>
      <c r="EZ181" s="50"/>
      <c r="FA181" s="50"/>
      <c r="FB181" s="50"/>
      <c r="FC181" s="50"/>
      <c r="FD181" s="50"/>
      <c r="FE181" s="50"/>
      <c r="FF181" s="50"/>
      <c r="FG181" s="50"/>
      <c r="FH181" s="50"/>
      <c r="FI181" s="50"/>
      <c r="FJ181" s="50"/>
      <c r="FK181" s="50"/>
      <c r="FL181" s="50"/>
      <c r="FM181" s="50"/>
      <c r="FN181" s="50"/>
      <c r="FO181" s="50"/>
      <c r="FP181" s="50"/>
      <c r="FQ181" s="50"/>
      <c r="FR181" s="50"/>
      <c r="FS181" s="50"/>
      <c r="FT181" s="50"/>
      <c r="FU181" s="50"/>
      <c r="FV181" s="50"/>
      <c r="FW181" s="50"/>
      <c r="FX181" s="50"/>
      <c r="FY181" s="50"/>
      <c r="FZ181" s="50"/>
      <c r="GA181" s="50"/>
      <c r="GB181" s="50"/>
      <c r="GC181" s="50"/>
      <c r="GD181" s="50"/>
      <c r="GE181" s="50"/>
      <c r="GF181" s="50"/>
      <c r="GG181" s="50"/>
      <c r="GH181" s="50"/>
      <c r="GI181" s="50"/>
      <c r="GJ181" s="50"/>
      <c r="GK181" s="50"/>
      <c r="GL181" s="50"/>
      <c r="GM181" s="50"/>
      <c r="GN181" s="50"/>
      <c r="GO181" s="50"/>
      <c r="GP181" s="50"/>
      <c r="GQ181" s="50"/>
      <c r="GR181" s="50"/>
      <c r="GS181" s="50"/>
      <c r="GT181" s="50"/>
      <c r="GU181" s="50"/>
      <c r="GV181" s="50"/>
      <c r="GW181" s="50"/>
      <c r="GX181" s="50"/>
      <c r="GY181" s="50"/>
      <c r="GZ181" s="50"/>
      <c r="HA181" s="50"/>
      <c r="HB181" s="50"/>
      <c r="HC181" s="50"/>
      <c r="HD181" s="50"/>
      <c r="HE181" s="50"/>
      <c r="HF181" s="50"/>
      <c r="HG181" s="50"/>
      <c r="HH181" s="50"/>
      <c r="HI181" s="50"/>
      <c r="HJ181" s="50"/>
      <c r="HK181" s="50"/>
      <c r="HL181" s="50"/>
      <c r="HM181" s="50"/>
      <c r="HN181" s="50"/>
      <c r="HO181" s="50"/>
      <c r="HP181" s="50"/>
      <c r="HQ181" s="50"/>
      <c r="HR181" s="50"/>
      <c r="HS181" s="50"/>
      <c r="HT181" s="50"/>
      <c r="HU181" s="50"/>
      <c r="HV181" s="50"/>
      <c r="HW181" s="50"/>
      <c r="HX181" s="50"/>
      <c r="HY181" s="50"/>
      <c r="HZ181" s="50"/>
      <c r="IA181" s="50"/>
      <c r="IB181" s="50"/>
      <c r="IC181" s="50"/>
      <c r="ID181" s="50"/>
      <c r="IE181" s="50"/>
      <c r="IF181" s="50"/>
      <c r="IG181" s="50"/>
      <c r="IH181" s="50"/>
      <c r="II181" s="50"/>
      <c r="IJ181" s="50"/>
      <c r="IK181" s="50"/>
      <c r="IL181" s="50"/>
      <c r="IM181" s="50"/>
      <c r="IN181" s="50"/>
      <c r="IO181" s="50"/>
      <c r="IP181" s="50"/>
      <c r="IQ181" s="50"/>
      <c r="IR181" s="50"/>
      <c r="IS181" s="50"/>
      <c r="IT181" s="50"/>
      <c r="IU181" s="50"/>
      <c r="IV181" s="50"/>
      <c r="IX181" s="50"/>
      <c r="IZ181" s="50"/>
      <c r="JA181" s="50"/>
      <c r="JB181" s="50"/>
      <c r="JC181" s="50"/>
      <c r="JD181" s="50"/>
      <c r="JE181" s="50"/>
      <c r="JF181" s="50"/>
      <c r="JG181" s="50"/>
      <c r="JL181" s="50"/>
      <c r="JM181" s="50"/>
      <c r="JN181" s="50"/>
      <c r="JO181" s="50"/>
      <c r="JP181" s="50"/>
      <c r="JQ181" s="50"/>
      <c r="JR181" s="50"/>
      <c r="JS181" s="50"/>
      <c r="JT181" s="50"/>
      <c r="JU181" s="50"/>
      <c r="JV181" s="50"/>
      <c r="JW181" s="50"/>
      <c r="JX181" s="50"/>
      <c r="JY181" s="50"/>
      <c r="JZ181" s="50"/>
      <c r="KA181" s="50"/>
      <c r="KB181" s="50"/>
      <c r="KC181" s="50"/>
      <c r="KD181" s="50"/>
      <c r="KE181" s="50"/>
      <c r="KF181" s="50"/>
      <c r="KG181" s="50"/>
      <c r="KH181" s="50"/>
      <c r="KI181" s="50"/>
      <c r="KJ181" s="50"/>
      <c r="KK181" s="50"/>
      <c r="KL181" s="50"/>
      <c r="KM181" s="50"/>
      <c r="KN181" s="50"/>
      <c r="KO181" s="50"/>
      <c r="KP181" s="50"/>
      <c r="KQ181" s="50"/>
      <c r="KR181" s="50"/>
      <c r="KS181" s="50"/>
      <c r="KT181" s="50"/>
      <c r="KU181" s="50"/>
      <c r="KV181" s="50"/>
      <c r="KW181" s="50"/>
      <c r="KX181" s="50"/>
      <c r="KY181" s="50"/>
      <c r="KZ181" s="50"/>
      <c r="LA181" s="50"/>
      <c r="LB181" s="50"/>
      <c r="LC181" s="50"/>
      <c r="LD181" s="50"/>
      <c r="LE181" s="50"/>
      <c r="LF181" s="50"/>
      <c r="LG181" s="50"/>
      <c r="LH181" s="50"/>
      <c r="LI181" s="50"/>
      <c r="LJ181" s="50"/>
      <c r="LK181" s="50"/>
      <c r="LL181" s="50"/>
      <c r="LM181" s="50"/>
      <c r="LN181" s="50"/>
      <c r="LO181" s="50"/>
      <c r="LP181" s="50"/>
      <c r="LQ181" s="50"/>
      <c r="LR181" s="50"/>
      <c r="LS181" s="50"/>
      <c r="LT181" s="50"/>
      <c r="LU181" s="50"/>
      <c r="LV181" s="50"/>
      <c r="LW181" s="50"/>
      <c r="LX181" s="50"/>
      <c r="LY181" s="50"/>
      <c r="LZ181" s="50"/>
      <c r="MA181" s="50"/>
      <c r="MB181" s="50"/>
      <c r="MC181" s="50"/>
      <c r="MD181" s="50"/>
      <c r="ME181" s="50"/>
      <c r="MF181" s="50"/>
      <c r="MG181" s="50"/>
      <c r="MH181" s="50"/>
      <c r="MI181" s="50"/>
      <c r="MJ181" s="50"/>
      <c r="MK181" s="50"/>
      <c r="ML181" s="50"/>
      <c r="MM181" s="50"/>
      <c r="MN181" s="50"/>
      <c r="MO181" s="50"/>
      <c r="MP181" s="50"/>
      <c r="MQ181" s="50"/>
      <c r="MR181" s="50"/>
      <c r="MS181" s="50"/>
      <c r="MT181" s="50"/>
      <c r="MU181" s="50"/>
      <c r="MV181" s="50"/>
      <c r="MW181" s="50"/>
      <c r="MX181" s="50"/>
      <c r="MY181" s="50"/>
      <c r="MZ181" s="50"/>
      <c r="NA181" s="50"/>
      <c r="NB181" s="50"/>
      <c r="NC181" s="50"/>
      <c r="ND181" s="50"/>
      <c r="NE181" s="50"/>
      <c r="NF181" s="50"/>
      <c r="NG181" s="50"/>
      <c r="NH181" s="50"/>
      <c r="NI181" s="50"/>
      <c r="NJ181" s="50"/>
      <c r="NK181" s="50"/>
      <c r="NL181" s="50"/>
      <c r="NM181" s="50"/>
      <c r="NN181" s="50"/>
      <c r="NO181" s="50"/>
      <c r="NP181" s="50"/>
      <c r="NQ181" s="50"/>
      <c r="NR181" s="50"/>
      <c r="NS181" s="50"/>
      <c r="NT181" s="50"/>
      <c r="NU181" s="50"/>
      <c r="NV181" s="50"/>
      <c r="NW181" s="50"/>
      <c r="NX181" s="50"/>
      <c r="NY181" s="50"/>
      <c r="NZ181" s="50"/>
      <c r="OA181" s="50"/>
      <c r="OB181" s="50"/>
      <c r="OC181" s="50"/>
      <c r="OD181" s="50"/>
      <c r="OE181" s="50"/>
      <c r="OF181" s="50"/>
      <c r="OG181" s="50"/>
      <c r="OH181" s="50"/>
      <c r="OI181" s="50"/>
      <c r="OJ181" s="50"/>
      <c r="OK181" s="50"/>
      <c r="OL181" s="50"/>
      <c r="OM181" s="50"/>
      <c r="ON181" s="50"/>
      <c r="OO181" s="50"/>
      <c r="OP181" s="50"/>
      <c r="OQ181" s="50"/>
      <c r="OR181" s="50"/>
      <c r="OS181" s="50"/>
      <c r="OT181" s="50"/>
      <c r="OU181" s="50"/>
      <c r="OV181" s="50"/>
      <c r="OW181" s="50"/>
      <c r="OX181" s="50"/>
      <c r="OY181" s="50"/>
      <c r="OZ181" s="50"/>
      <c r="PA181" s="50"/>
      <c r="PB181" s="50"/>
      <c r="PC181" s="50"/>
      <c r="PD181" s="50"/>
      <c r="PE181" s="50"/>
      <c r="PF181" s="50"/>
      <c r="PG181" s="50"/>
      <c r="PH181" s="50"/>
      <c r="PI181" s="50"/>
      <c r="PJ181" s="50"/>
      <c r="PK181" s="50"/>
      <c r="PL181" s="50"/>
      <c r="PM181" s="50"/>
      <c r="PN181" s="50"/>
      <c r="PO181" s="50"/>
      <c r="PP181" s="50"/>
      <c r="PQ181" s="50"/>
      <c r="PR181" s="50"/>
      <c r="PS181" s="50"/>
      <c r="PT181" s="50"/>
      <c r="PU181" s="50"/>
      <c r="PV181" s="50"/>
      <c r="PW181" s="50"/>
      <c r="PX181" s="50"/>
      <c r="PY181" s="50"/>
      <c r="PZ181" s="50"/>
      <c r="QA181" s="50"/>
      <c r="QB181" s="50"/>
      <c r="QC181" s="50"/>
      <c r="QD181" s="50"/>
      <c r="QE181" s="50"/>
      <c r="QF181" s="50"/>
      <c r="QG181" s="50"/>
      <c r="QH181" s="50"/>
      <c r="QI181" s="50"/>
      <c r="QJ181" s="50"/>
      <c r="QK181" s="50"/>
      <c r="QL181" s="50"/>
      <c r="QM181" s="50"/>
      <c r="QN181" s="50"/>
      <c r="QO181" s="50"/>
      <c r="QP181" s="50"/>
      <c r="QQ181" s="50"/>
      <c r="QR181" s="50"/>
      <c r="QS181" s="50"/>
      <c r="QT181" s="50"/>
      <c r="QU181" s="50"/>
      <c r="QV181" s="50"/>
      <c r="QW181" s="50"/>
      <c r="QX181" s="50"/>
      <c r="QY181" s="50"/>
      <c r="QZ181" s="50"/>
      <c r="RA181" s="50"/>
      <c r="RB181" s="50"/>
      <c r="RC181" s="50"/>
      <c r="RD181" s="50"/>
      <c r="RE181" s="50"/>
      <c r="RF181" s="50"/>
      <c r="RG181" s="50"/>
      <c r="RH181" s="50"/>
      <c r="RI181" s="50"/>
      <c r="RJ181" s="50"/>
      <c r="RK181" s="50"/>
      <c r="RL181" s="50"/>
      <c r="RM181" s="50"/>
      <c r="RN181" s="50"/>
      <c r="RO181" s="50"/>
      <c r="RP181" s="50"/>
      <c r="RQ181" s="50"/>
      <c r="RR181" s="50"/>
      <c r="RS181" s="50"/>
      <c r="RT181" s="50"/>
      <c r="RU181" s="50"/>
      <c r="RV181" s="50"/>
      <c r="RW181" s="50"/>
      <c r="RX181" s="50"/>
      <c r="RY181" s="50"/>
      <c r="RZ181" s="50"/>
      <c r="SA181" s="50"/>
      <c r="SB181" s="50"/>
      <c r="SC181" s="50"/>
      <c r="SD181" s="50"/>
      <c r="SE181" s="50"/>
      <c r="SF181" s="50"/>
      <c r="SG181" s="50"/>
      <c r="SH181" s="50"/>
      <c r="SI181" s="50"/>
      <c r="SJ181" s="50"/>
      <c r="SK181" s="50"/>
      <c r="SL181" s="50"/>
      <c r="SM181" s="50"/>
      <c r="SN181" s="50"/>
      <c r="SO181" s="50"/>
      <c r="SP181" s="50"/>
      <c r="SQ181" s="50"/>
      <c r="SR181" s="50"/>
      <c r="ST181" s="50"/>
      <c r="SV181" s="50"/>
      <c r="SW181" s="50"/>
      <c r="SX181" s="50"/>
      <c r="SY181" s="50"/>
      <c r="SZ181" s="50"/>
      <c r="TA181" s="50"/>
      <c r="TB181" s="50"/>
      <c r="TC181" s="50"/>
      <c r="TH181" s="50"/>
      <c r="TI181" s="50"/>
      <c r="TJ181" s="50"/>
      <c r="TK181" s="50"/>
      <c r="TL181" s="50"/>
      <c r="TM181" s="50"/>
      <c r="TN181" s="50"/>
      <c r="TO181" s="50"/>
      <c r="TP181" s="50"/>
      <c r="TQ181" s="50"/>
      <c r="TR181" s="50"/>
      <c r="TS181" s="50"/>
      <c r="TT181" s="50"/>
      <c r="TU181" s="50"/>
      <c r="TV181" s="50"/>
      <c r="TW181" s="50"/>
      <c r="TX181" s="50"/>
      <c r="TY181" s="50"/>
      <c r="TZ181" s="50"/>
      <c r="UA181" s="50"/>
      <c r="UB181" s="50"/>
      <c r="UC181" s="50"/>
      <c r="UD181" s="50"/>
      <c r="UE181" s="50"/>
      <c r="UF181" s="50"/>
      <c r="UG181" s="50"/>
      <c r="UH181" s="50"/>
      <c r="UI181" s="50"/>
      <c r="UJ181" s="50"/>
      <c r="UK181" s="50"/>
      <c r="UL181" s="50"/>
      <c r="UM181" s="50"/>
      <c r="UN181" s="50"/>
      <c r="UO181" s="50"/>
      <c r="UP181" s="50"/>
      <c r="UQ181" s="50"/>
      <c r="UR181" s="50"/>
      <c r="US181" s="50"/>
      <c r="UT181" s="50"/>
      <c r="UU181" s="50"/>
      <c r="UV181" s="50"/>
      <c r="UW181" s="50"/>
      <c r="UX181" s="50"/>
      <c r="UY181" s="50"/>
      <c r="UZ181" s="50"/>
      <c r="VA181" s="50"/>
      <c r="VB181" s="50"/>
      <c r="VC181" s="50"/>
      <c r="VD181" s="50"/>
      <c r="VE181" s="50"/>
      <c r="VF181" s="50"/>
      <c r="VG181" s="50"/>
      <c r="VH181" s="50"/>
      <c r="VI181" s="50"/>
      <c r="VJ181" s="50"/>
      <c r="VK181" s="50"/>
      <c r="VL181" s="50"/>
      <c r="VM181" s="50"/>
      <c r="VN181" s="50"/>
      <c r="VO181" s="50"/>
      <c r="VP181" s="50"/>
      <c r="VQ181" s="50"/>
      <c r="VR181" s="50"/>
      <c r="VS181" s="50"/>
      <c r="VT181" s="50"/>
      <c r="VU181" s="50"/>
      <c r="VV181" s="50"/>
      <c r="VW181" s="50"/>
      <c r="VX181" s="50"/>
      <c r="VY181" s="50"/>
      <c r="VZ181" s="50"/>
      <c r="WA181" s="50"/>
      <c r="WB181" s="50"/>
      <c r="WC181" s="50"/>
      <c r="WD181" s="50"/>
      <c r="WE181" s="50"/>
      <c r="WF181" s="50"/>
      <c r="WG181" s="50"/>
      <c r="WH181" s="50"/>
      <c r="WI181" s="50"/>
      <c r="WJ181" s="50"/>
      <c r="WK181" s="50"/>
      <c r="WL181" s="50"/>
      <c r="WM181" s="50"/>
      <c r="WN181" s="50"/>
      <c r="WO181" s="50"/>
      <c r="WP181" s="50"/>
      <c r="WQ181" s="50"/>
      <c r="WR181" s="50"/>
      <c r="WS181" s="50"/>
      <c r="WT181" s="50"/>
      <c r="WU181" s="50"/>
      <c r="WV181" s="50"/>
      <c r="WW181" s="50"/>
      <c r="WX181" s="50"/>
      <c r="WY181" s="50"/>
      <c r="WZ181" s="50"/>
      <c r="XA181" s="50"/>
      <c r="XB181" s="50"/>
      <c r="XC181" s="50"/>
      <c r="XD181" s="50"/>
      <c r="XE181" s="50"/>
      <c r="XF181" s="50"/>
      <c r="XG181" s="50"/>
      <c r="XH181" s="50"/>
      <c r="XI181" s="50"/>
      <c r="XJ181" s="50"/>
      <c r="XK181" s="50"/>
      <c r="XL181" s="50"/>
      <c r="XM181" s="50"/>
      <c r="XN181" s="50"/>
      <c r="XO181" s="50"/>
      <c r="XP181" s="50"/>
      <c r="XQ181" s="50"/>
      <c r="XR181" s="50"/>
      <c r="XS181" s="50"/>
      <c r="XT181" s="50"/>
      <c r="XU181" s="50"/>
      <c r="XV181" s="50"/>
      <c r="XW181" s="50"/>
      <c r="XX181" s="50"/>
      <c r="XY181" s="50"/>
      <c r="XZ181" s="50"/>
      <c r="YA181" s="50"/>
      <c r="YB181" s="50"/>
      <c r="YC181" s="50"/>
      <c r="YD181" s="50"/>
      <c r="YE181" s="50"/>
      <c r="YF181" s="50"/>
      <c r="YG181" s="50"/>
      <c r="YH181" s="50"/>
      <c r="YI181" s="50"/>
      <c r="YJ181" s="50"/>
      <c r="YK181" s="50"/>
      <c r="YL181" s="50"/>
      <c r="YM181" s="50"/>
      <c r="YN181" s="50"/>
      <c r="YO181" s="50"/>
      <c r="YP181" s="50"/>
      <c r="YQ181" s="50"/>
      <c r="YR181" s="50"/>
      <c r="YS181" s="50"/>
      <c r="YT181" s="50"/>
      <c r="YU181" s="50"/>
      <c r="YV181" s="50"/>
      <c r="YW181" s="50"/>
      <c r="YX181" s="50"/>
      <c r="YY181" s="50"/>
      <c r="YZ181" s="50"/>
      <c r="ZA181" s="50"/>
      <c r="ZB181" s="50"/>
      <c r="ZC181" s="50"/>
      <c r="ZD181" s="50"/>
      <c r="ZE181" s="50"/>
      <c r="ZF181" s="50"/>
      <c r="ZG181" s="50"/>
      <c r="ZH181" s="50"/>
      <c r="ZI181" s="50"/>
      <c r="ZJ181" s="50"/>
      <c r="ZK181" s="50"/>
      <c r="ZL181" s="50"/>
      <c r="ZM181" s="50"/>
      <c r="ZN181" s="50"/>
      <c r="ZO181" s="50"/>
      <c r="ZP181" s="50"/>
      <c r="ZQ181" s="50"/>
      <c r="ZR181" s="50"/>
      <c r="ZS181" s="50"/>
      <c r="ZT181" s="50"/>
      <c r="ZU181" s="50"/>
      <c r="ZV181" s="50"/>
      <c r="ZW181" s="50"/>
      <c r="ZX181" s="50"/>
      <c r="ZY181" s="50"/>
      <c r="ZZ181" s="50"/>
      <c r="AAA181" s="50"/>
      <c r="AAB181" s="50"/>
      <c r="AAC181" s="50"/>
      <c r="AAD181" s="50"/>
      <c r="AAE181" s="50"/>
      <c r="AAF181" s="50"/>
      <c r="AAG181" s="50"/>
      <c r="AAH181" s="50"/>
      <c r="AAI181" s="50"/>
      <c r="AAJ181" s="50"/>
      <c r="AAK181" s="50"/>
      <c r="AAL181" s="50"/>
      <c r="AAM181" s="50"/>
      <c r="AAN181" s="50"/>
      <c r="AAO181" s="50"/>
      <c r="AAP181" s="50"/>
      <c r="AAQ181" s="50"/>
      <c r="AAR181" s="50"/>
      <c r="AAS181" s="50"/>
      <c r="AAT181" s="50"/>
      <c r="AAU181" s="50"/>
      <c r="AAV181" s="50"/>
      <c r="AAW181" s="50"/>
      <c r="AAX181" s="50"/>
      <c r="AAY181" s="50"/>
      <c r="AAZ181" s="50"/>
      <c r="ABA181" s="50"/>
      <c r="ABB181" s="50"/>
      <c r="ABC181" s="50"/>
      <c r="ABD181" s="50"/>
      <c r="ABE181" s="50"/>
      <c r="ABF181" s="50"/>
      <c r="ABG181" s="50"/>
      <c r="ABH181" s="50"/>
      <c r="ABI181" s="50"/>
      <c r="ABJ181" s="50"/>
      <c r="ABK181" s="50"/>
      <c r="ABL181" s="50"/>
      <c r="ABM181" s="50"/>
      <c r="ABN181" s="50"/>
      <c r="ABO181" s="50"/>
      <c r="ABP181" s="50"/>
      <c r="ABQ181" s="50"/>
      <c r="ABR181" s="50"/>
      <c r="ABS181" s="50"/>
      <c r="ABT181" s="50"/>
      <c r="ABU181" s="50"/>
      <c r="ABV181" s="50"/>
      <c r="ABW181" s="50"/>
      <c r="ABX181" s="50"/>
      <c r="ABY181" s="50"/>
      <c r="ABZ181" s="50"/>
      <c r="ACA181" s="50"/>
      <c r="ACB181" s="50"/>
      <c r="ACC181" s="50"/>
      <c r="ACD181" s="50"/>
      <c r="ACE181" s="50"/>
      <c r="ACF181" s="50"/>
      <c r="ACG181" s="50"/>
      <c r="ACH181" s="50"/>
      <c r="ACI181" s="50"/>
      <c r="ACJ181" s="50"/>
      <c r="ACK181" s="50"/>
      <c r="ACL181" s="50"/>
      <c r="ACM181" s="50"/>
      <c r="ACN181" s="50"/>
      <c r="ACP181" s="50"/>
      <c r="ACR181" s="50"/>
      <c r="ACS181" s="50"/>
      <c r="ACT181" s="50"/>
      <c r="ACU181" s="50"/>
      <c r="ACV181" s="50"/>
      <c r="ACW181" s="50"/>
      <c r="ACX181" s="50"/>
      <c r="ACY181" s="50"/>
      <c r="ADD181" s="50"/>
      <c r="ADE181" s="50"/>
      <c r="ADF181" s="50"/>
      <c r="ADG181" s="50"/>
      <c r="ADH181" s="50"/>
      <c r="ADI181" s="50"/>
      <c r="ADJ181" s="50"/>
      <c r="ADK181" s="50"/>
      <c r="ADL181" s="50"/>
      <c r="ADM181" s="50"/>
      <c r="ADN181" s="50"/>
      <c r="ADO181" s="50"/>
      <c r="ADP181" s="50"/>
      <c r="ADQ181" s="50"/>
      <c r="ADR181" s="50"/>
      <c r="ADS181" s="50"/>
      <c r="ADT181" s="50"/>
      <c r="ADU181" s="50"/>
      <c r="ADV181" s="50"/>
      <c r="ADW181" s="50"/>
      <c r="ADX181" s="50"/>
      <c r="ADY181" s="50"/>
      <c r="ADZ181" s="50"/>
      <c r="AEA181" s="50"/>
      <c r="AEB181" s="50"/>
      <c r="AEC181" s="50"/>
      <c r="AED181" s="50"/>
      <c r="AEE181" s="50"/>
      <c r="AEF181" s="50"/>
      <c r="AEG181" s="50"/>
      <c r="AEH181" s="50"/>
      <c r="AEI181" s="50"/>
      <c r="AEJ181" s="50"/>
      <c r="AEK181" s="50"/>
      <c r="AEL181" s="50"/>
      <c r="AEM181" s="50"/>
      <c r="AEN181" s="50"/>
      <c r="AEO181" s="50"/>
      <c r="AEP181" s="50"/>
      <c r="AEQ181" s="50"/>
      <c r="AER181" s="50"/>
      <c r="AES181" s="50"/>
      <c r="AET181" s="50"/>
      <c r="AEU181" s="50"/>
      <c r="AEV181" s="50"/>
      <c r="AEW181" s="50"/>
      <c r="AEX181" s="50"/>
      <c r="AEY181" s="50"/>
      <c r="AEZ181" s="50"/>
      <c r="AFA181" s="50"/>
      <c r="AFB181" s="50"/>
      <c r="AFC181" s="50"/>
      <c r="AFD181" s="50"/>
      <c r="AFE181" s="50"/>
      <c r="AFF181" s="50"/>
      <c r="AFG181" s="50"/>
      <c r="AFH181" s="50"/>
      <c r="AFI181" s="50"/>
      <c r="AFJ181" s="50"/>
      <c r="AFK181" s="50"/>
      <c r="AFL181" s="50"/>
      <c r="AFM181" s="50"/>
      <c r="AFN181" s="50"/>
      <c r="AFO181" s="50"/>
      <c r="AFP181" s="50"/>
      <c r="AFQ181" s="50"/>
      <c r="AFR181" s="50"/>
      <c r="AFS181" s="50"/>
      <c r="AFT181" s="50"/>
      <c r="AFU181" s="50"/>
      <c r="AFV181" s="50"/>
      <c r="AFW181" s="50"/>
      <c r="AFX181" s="50"/>
      <c r="AFY181" s="50"/>
      <c r="AFZ181" s="50"/>
      <c r="AGA181" s="50"/>
      <c r="AGB181" s="50"/>
      <c r="AGC181" s="50"/>
      <c r="AGD181" s="50"/>
      <c r="AGE181" s="50"/>
      <c r="AGF181" s="50"/>
      <c r="AGG181" s="50"/>
      <c r="AGH181" s="50"/>
      <c r="AGI181" s="50"/>
      <c r="AGJ181" s="50"/>
      <c r="AGK181" s="50"/>
      <c r="AGL181" s="50"/>
      <c r="AGM181" s="50"/>
      <c r="AGN181" s="50"/>
      <c r="AGO181" s="50"/>
      <c r="AGP181" s="50"/>
      <c r="AGQ181" s="50"/>
      <c r="AGR181" s="50"/>
      <c r="AGS181" s="50"/>
      <c r="AGT181" s="50"/>
      <c r="AGU181" s="50"/>
      <c r="AGV181" s="50"/>
      <c r="AGW181" s="50"/>
      <c r="AGX181" s="50"/>
      <c r="AGY181" s="50"/>
      <c r="AGZ181" s="50"/>
      <c r="AHA181" s="50"/>
      <c r="AHB181" s="50"/>
      <c r="AHC181" s="50"/>
      <c r="AHD181" s="50"/>
      <c r="AHE181" s="50"/>
      <c r="AHF181" s="50"/>
      <c r="AHG181" s="50"/>
      <c r="AHH181" s="50"/>
      <c r="AHI181" s="50"/>
      <c r="AHJ181" s="50"/>
      <c r="AHK181" s="50"/>
      <c r="AHL181" s="50"/>
      <c r="AHM181" s="50"/>
      <c r="AHN181" s="50"/>
      <c r="AHO181" s="50"/>
      <c r="AHP181" s="50"/>
      <c r="AHQ181" s="50"/>
      <c r="AHR181" s="50"/>
      <c r="AHS181" s="50"/>
      <c r="AHT181" s="50"/>
      <c r="AHU181" s="50"/>
      <c r="AHV181" s="50"/>
      <c r="AHW181" s="50"/>
      <c r="AHX181" s="50"/>
      <c r="AHY181" s="50"/>
      <c r="AHZ181" s="50"/>
      <c r="AIA181" s="50"/>
      <c r="AIB181" s="50"/>
      <c r="AIC181" s="50"/>
      <c r="AID181" s="50"/>
      <c r="AIE181" s="50"/>
      <c r="AIF181" s="50"/>
      <c r="AIG181" s="50"/>
      <c r="AIH181" s="50"/>
      <c r="AII181" s="50"/>
      <c r="AIJ181" s="50"/>
      <c r="AIK181" s="50"/>
      <c r="AIL181" s="50"/>
      <c r="AIM181" s="50"/>
      <c r="AIN181" s="50"/>
      <c r="AIO181" s="50"/>
      <c r="AIP181" s="50"/>
      <c r="AIQ181" s="50"/>
      <c r="AIR181" s="50"/>
      <c r="AIS181" s="50"/>
      <c r="AIT181" s="50"/>
      <c r="AIU181" s="50"/>
      <c r="AIV181" s="50"/>
      <c r="AIW181" s="50"/>
      <c r="AIX181" s="50"/>
      <c r="AIY181" s="50"/>
      <c r="AIZ181" s="50"/>
      <c r="AJA181" s="50"/>
      <c r="AJB181" s="50"/>
      <c r="AJC181" s="50"/>
      <c r="AJD181" s="50"/>
      <c r="AJE181" s="50"/>
      <c r="AJF181" s="50"/>
      <c r="AJG181" s="50"/>
      <c r="AJH181" s="50"/>
      <c r="AJI181" s="50"/>
      <c r="AJJ181" s="50"/>
      <c r="AJK181" s="50"/>
      <c r="AJL181" s="50"/>
      <c r="AJM181" s="50"/>
      <c r="AJN181" s="50"/>
      <c r="AJO181" s="50"/>
      <c r="AJP181" s="50"/>
      <c r="AJQ181" s="50"/>
      <c r="AJR181" s="50"/>
      <c r="AJS181" s="50"/>
      <c r="AJT181" s="50"/>
      <c r="AJU181" s="50"/>
      <c r="AJV181" s="50"/>
      <c r="AJW181" s="50"/>
      <c r="AJX181" s="50"/>
      <c r="AJY181" s="50"/>
      <c r="AJZ181" s="50"/>
      <c r="AKA181" s="50"/>
      <c r="AKB181" s="50"/>
      <c r="AKC181" s="50"/>
      <c r="AKD181" s="50"/>
      <c r="AKE181" s="50"/>
      <c r="AKF181" s="50"/>
      <c r="AKG181" s="50"/>
      <c r="AKH181" s="50"/>
      <c r="AKI181" s="50"/>
      <c r="AKJ181" s="50"/>
      <c r="AKK181" s="50"/>
      <c r="AKL181" s="50"/>
      <c r="AKM181" s="50"/>
      <c r="AKN181" s="50"/>
      <c r="AKO181" s="50"/>
      <c r="AKP181" s="50"/>
      <c r="AKQ181" s="50"/>
      <c r="AKR181" s="50"/>
      <c r="AKS181" s="50"/>
      <c r="AKT181" s="50"/>
      <c r="AKU181" s="50"/>
      <c r="AKV181" s="50"/>
      <c r="AKW181" s="50"/>
      <c r="AKX181" s="50"/>
      <c r="AKY181" s="50"/>
      <c r="AKZ181" s="50"/>
      <c r="ALA181" s="50"/>
      <c r="ALB181" s="50"/>
      <c r="ALC181" s="50"/>
      <c r="ALD181" s="50"/>
      <c r="ALE181" s="50"/>
      <c r="ALF181" s="50"/>
      <c r="ALG181" s="50"/>
      <c r="ALH181" s="50"/>
      <c r="ALI181" s="50"/>
      <c r="ALJ181" s="50"/>
      <c r="ALK181" s="50"/>
      <c r="ALL181" s="50"/>
      <c r="ALM181" s="50"/>
      <c r="ALN181" s="50"/>
      <c r="ALO181" s="50"/>
      <c r="ALP181" s="50"/>
      <c r="ALQ181" s="50"/>
      <c r="ALR181" s="50"/>
      <c r="ALS181" s="50"/>
      <c r="ALT181" s="50"/>
      <c r="ALU181" s="50"/>
      <c r="ALV181" s="50"/>
      <c r="ALW181" s="50"/>
      <c r="ALX181" s="50"/>
      <c r="ALY181" s="50"/>
      <c r="ALZ181" s="50"/>
      <c r="AMA181" s="50"/>
      <c r="AMB181" s="50"/>
      <c r="AMC181" s="50"/>
      <c r="AMD181" s="50"/>
      <c r="AME181" s="50"/>
      <c r="AMF181" s="50"/>
      <c r="AMG181" s="50"/>
      <c r="AMH181" s="50"/>
      <c r="AMI181" s="50"/>
      <c r="AMJ181" s="50"/>
      <c r="AML181" s="50"/>
      <c r="AMN181" s="50"/>
      <c r="AMO181" s="50"/>
      <c r="AMP181" s="50"/>
      <c r="AMQ181" s="50"/>
      <c r="AMR181" s="50"/>
      <c r="AMS181" s="50"/>
      <c r="AMT181" s="50"/>
      <c r="AMU181" s="50"/>
      <c r="AMZ181" s="50"/>
      <c r="ANA181" s="50"/>
      <c r="ANB181" s="50"/>
      <c r="ANC181" s="50"/>
      <c r="AND181" s="50"/>
      <c r="ANE181" s="50"/>
      <c r="ANF181" s="50"/>
      <c r="ANG181" s="50"/>
      <c r="ANH181" s="50"/>
      <c r="ANI181" s="50"/>
      <c r="ANJ181" s="50"/>
      <c r="ANK181" s="50"/>
      <c r="ANL181" s="50"/>
      <c r="ANM181" s="50"/>
      <c r="ANN181" s="50"/>
      <c r="ANO181" s="50"/>
      <c r="ANP181" s="50"/>
      <c r="ANQ181" s="50"/>
      <c r="ANR181" s="50"/>
      <c r="ANS181" s="50"/>
      <c r="ANT181" s="50"/>
      <c r="ANU181" s="50"/>
      <c r="ANV181" s="50"/>
      <c r="ANW181" s="50"/>
      <c r="ANX181" s="50"/>
      <c r="ANY181" s="50"/>
      <c r="ANZ181" s="50"/>
      <c r="AOA181" s="50"/>
      <c r="AOB181" s="50"/>
      <c r="AOC181" s="50"/>
      <c r="AOD181" s="50"/>
      <c r="AOE181" s="50"/>
      <c r="AOF181" s="50"/>
      <c r="AOG181" s="50"/>
      <c r="AOH181" s="50"/>
      <c r="AOI181" s="50"/>
      <c r="AOJ181" s="50"/>
      <c r="AOK181" s="50"/>
      <c r="AOL181" s="50"/>
      <c r="AOM181" s="50"/>
      <c r="AON181" s="50"/>
      <c r="AOO181" s="50"/>
      <c r="AOP181" s="50"/>
      <c r="AOQ181" s="50"/>
      <c r="AOR181" s="50"/>
      <c r="AOS181" s="50"/>
      <c r="AOT181" s="50"/>
      <c r="AOU181" s="50"/>
      <c r="AOV181" s="50"/>
      <c r="AOW181" s="50"/>
      <c r="AOX181" s="50"/>
      <c r="AOY181" s="50"/>
      <c r="AOZ181" s="50"/>
      <c r="APA181" s="50"/>
      <c r="APB181" s="50"/>
      <c r="APC181" s="50"/>
      <c r="APD181" s="50"/>
      <c r="APE181" s="50"/>
      <c r="APF181" s="50"/>
      <c r="APG181" s="50"/>
      <c r="APH181" s="50"/>
      <c r="API181" s="50"/>
      <c r="APJ181" s="50"/>
      <c r="APK181" s="50"/>
      <c r="APL181" s="50"/>
      <c r="APM181" s="50"/>
      <c r="APN181" s="50"/>
      <c r="APO181" s="50"/>
      <c r="APP181" s="50"/>
      <c r="APQ181" s="50"/>
      <c r="APR181" s="50"/>
      <c r="APS181" s="50"/>
      <c r="APT181" s="50"/>
      <c r="APU181" s="50"/>
      <c r="APV181" s="50"/>
      <c r="APW181" s="50"/>
      <c r="APX181" s="50"/>
      <c r="APY181" s="50"/>
      <c r="APZ181" s="50"/>
      <c r="AQA181" s="50"/>
      <c r="AQB181" s="50"/>
      <c r="AQC181" s="50"/>
      <c r="AQD181" s="50"/>
      <c r="AQE181" s="50"/>
      <c r="AQF181" s="50"/>
      <c r="AQG181" s="50"/>
      <c r="AQH181" s="50"/>
      <c r="AQI181" s="50"/>
      <c r="AQJ181" s="50"/>
      <c r="AQK181" s="50"/>
      <c r="AQL181" s="50"/>
      <c r="AQM181" s="50"/>
      <c r="AQN181" s="50"/>
      <c r="AQO181" s="50"/>
      <c r="AQP181" s="50"/>
      <c r="AQQ181" s="50"/>
      <c r="AQR181" s="50"/>
      <c r="AQS181" s="50"/>
      <c r="AQT181" s="50"/>
      <c r="AQU181" s="50"/>
      <c r="AQV181" s="50"/>
      <c r="AQW181" s="50"/>
      <c r="AQX181" s="50"/>
      <c r="AQY181" s="50"/>
      <c r="AQZ181" s="50"/>
      <c r="ARA181" s="50"/>
      <c r="ARB181" s="50"/>
      <c r="ARC181" s="50"/>
      <c r="ARD181" s="50"/>
      <c r="ARE181" s="50"/>
      <c r="ARF181" s="50"/>
      <c r="ARG181" s="50"/>
      <c r="ARH181" s="50"/>
      <c r="ARI181" s="50"/>
      <c r="ARJ181" s="50"/>
      <c r="ARK181" s="50"/>
      <c r="ARL181" s="50"/>
      <c r="ARM181" s="50"/>
      <c r="ARN181" s="50"/>
      <c r="ARO181" s="50"/>
      <c r="ARP181" s="50"/>
      <c r="ARQ181" s="50"/>
      <c r="ARR181" s="50"/>
      <c r="ARS181" s="50"/>
      <c r="ART181" s="50"/>
      <c r="ARU181" s="50"/>
      <c r="ARV181" s="50"/>
      <c r="ARW181" s="50"/>
      <c r="ARX181" s="50"/>
      <c r="ARY181" s="50"/>
      <c r="ARZ181" s="50"/>
      <c r="ASA181" s="50"/>
      <c r="ASB181" s="50"/>
      <c r="ASC181" s="50"/>
      <c r="ASD181" s="50"/>
      <c r="ASE181" s="50"/>
      <c r="ASF181" s="50"/>
      <c r="ASG181" s="50"/>
      <c r="ASH181" s="50"/>
      <c r="ASI181" s="50"/>
      <c r="ASJ181" s="50"/>
      <c r="ASK181" s="50"/>
      <c r="ASL181" s="50"/>
      <c r="ASM181" s="50"/>
      <c r="ASN181" s="50"/>
      <c r="ASO181" s="50"/>
      <c r="ASP181" s="50"/>
      <c r="ASQ181" s="50"/>
      <c r="ASR181" s="50"/>
      <c r="ASS181" s="50"/>
      <c r="AST181" s="50"/>
      <c r="ASU181" s="50"/>
      <c r="ASV181" s="50"/>
      <c r="ASW181" s="50"/>
      <c r="ASX181" s="50"/>
      <c r="ASY181" s="50"/>
      <c r="ASZ181" s="50"/>
      <c r="ATA181" s="50"/>
      <c r="ATB181" s="50"/>
      <c r="ATC181" s="50"/>
      <c r="ATD181" s="50"/>
      <c r="ATE181" s="50"/>
      <c r="ATF181" s="50"/>
      <c r="ATG181" s="50"/>
      <c r="ATH181" s="50"/>
      <c r="ATI181" s="50"/>
      <c r="ATJ181" s="50"/>
      <c r="ATK181" s="50"/>
      <c r="ATL181" s="50"/>
      <c r="ATM181" s="50"/>
      <c r="ATN181" s="50"/>
      <c r="ATO181" s="50"/>
      <c r="ATP181" s="50"/>
      <c r="ATQ181" s="50"/>
      <c r="ATR181" s="50"/>
      <c r="ATS181" s="50"/>
      <c r="ATT181" s="50"/>
      <c r="ATU181" s="50"/>
      <c r="ATV181" s="50"/>
      <c r="ATW181" s="50"/>
      <c r="ATX181" s="50"/>
      <c r="ATY181" s="50"/>
      <c r="ATZ181" s="50"/>
      <c r="AUA181" s="50"/>
      <c r="AUB181" s="50"/>
      <c r="AUC181" s="50"/>
      <c r="AUD181" s="50"/>
      <c r="AUE181" s="50"/>
      <c r="AUF181" s="50"/>
      <c r="AUG181" s="50"/>
      <c r="AUH181" s="50"/>
      <c r="AUI181" s="50"/>
      <c r="AUJ181" s="50"/>
      <c r="AUK181" s="50"/>
      <c r="AUL181" s="50"/>
      <c r="AUM181" s="50"/>
      <c r="AUN181" s="50"/>
      <c r="AUO181" s="50"/>
      <c r="AUP181" s="50"/>
      <c r="AUQ181" s="50"/>
      <c r="AUR181" s="50"/>
      <c r="AUS181" s="50"/>
      <c r="AUT181" s="50"/>
      <c r="AUU181" s="50"/>
      <c r="AUV181" s="50"/>
      <c r="AUW181" s="50"/>
      <c r="AUX181" s="50"/>
      <c r="AUY181" s="50"/>
      <c r="AUZ181" s="50"/>
      <c r="AVA181" s="50"/>
      <c r="AVB181" s="50"/>
      <c r="AVC181" s="50"/>
      <c r="AVD181" s="50"/>
      <c r="AVE181" s="50"/>
      <c r="AVF181" s="50"/>
      <c r="AVG181" s="50"/>
      <c r="AVH181" s="50"/>
      <c r="AVI181" s="50"/>
      <c r="AVJ181" s="50"/>
      <c r="AVK181" s="50"/>
      <c r="AVL181" s="50"/>
      <c r="AVM181" s="50"/>
      <c r="AVN181" s="50"/>
      <c r="AVO181" s="50"/>
      <c r="AVP181" s="50"/>
      <c r="AVQ181" s="50"/>
      <c r="AVR181" s="50"/>
      <c r="AVS181" s="50"/>
      <c r="AVT181" s="50"/>
      <c r="AVU181" s="50"/>
      <c r="AVV181" s="50"/>
      <c r="AVW181" s="50"/>
      <c r="AVX181" s="50"/>
      <c r="AVY181" s="50"/>
      <c r="AVZ181" s="50"/>
      <c r="AWA181" s="50"/>
      <c r="AWB181" s="50"/>
      <c r="AWC181" s="50"/>
      <c r="AWD181" s="50"/>
      <c r="AWE181" s="50"/>
      <c r="AWF181" s="50"/>
      <c r="AWH181" s="50"/>
      <c r="AWJ181" s="50"/>
      <c r="AWK181" s="50"/>
      <c r="AWL181" s="50"/>
      <c r="AWM181" s="50"/>
      <c r="AWN181" s="50"/>
      <c r="AWO181" s="50"/>
      <c r="AWP181" s="50"/>
      <c r="AWQ181" s="50"/>
      <c r="AWV181" s="50"/>
      <c r="AWW181" s="50"/>
      <c r="AWX181" s="50"/>
      <c r="AWY181" s="50"/>
      <c r="AWZ181" s="50"/>
      <c r="AXA181" s="50"/>
      <c r="AXB181" s="50"/>
      <c r="AXC181" s="50"/>
      <c r="AXD181" s="50"/>
      <c r="AXE181" s="50"/>
      <c r="AXF181" s="50"/>
      <c r="AXG181" s="50"/>
      <c r="AXH181" s="50"/>
      <c r="AXI181" s="50"/>
      <c r="AXJ181" s="50"/>
      <c r="AXK181" s="50"/>
      <c r="AXL181" s="50"/>
      <c r="AXM181" s="50"/>
      <c r="AXN181" s="50"/>
      <c r="AXO181" s="50"/>
      <c r="AXP181" s="50"/>
      <c r="AXQ181" s="50"/>
      <c r="AXR181" s="50"/>
      <c r="AXS181" s="50"/>
      <c r="AXT181" s="50"/>
      <c r="AXU181" s="50"/>
      <c r="AXV181" s="50"/>
      <c r="AXW181" s="50"/>
      <c r="AXX181" s="50"/>
      <c r="AXY181" s="50"/>
      <c r="AXZ181" s="50"/>
      <c r="AYA181" s="50"/>
      <c r="AYB181" s="50"/>
      <c r="AYC181" s="50"/>
      <c r="AYD181" s="50"/>
      <c r="AYE181" s="50"/>
      <c r="AYF181" s="50"/>
      <c r="AYG181" s="50"/>
      <c r="AYH181" s="50"/>
      <c r="AYI181" s="50"/>
      <c r="AYJ181" s="50"/>
      <c r="AYK181" s="50"/>
      <c r="AYL181" s="50"/>
      <c r="AYM181" s="50"/>
      <c r="AYN181" s="50"/>
      <c r="AYO181" s="50"/>
      <c r="AYP181" s="50"/>
      <c r="AYQ181" s="50"/>
      <c r="AYR181" s="50"/>
      <c r="AYS181" s="50"/>
      <c r="AYT181" s="50"/>
      <c r="AYU181" s="50"/>
      <c r="AYV181" s="50"/>
      <c r="AYW181" s="50"/>
      <c r="AYX181" s="50"/>
      <c r="AYY181" s="50"/>
      <c r="AYZ181" s="50"/>
      <c r="AZA181" s="50"/>
      <c r="AZB181" s="50"/>
      <c r="AZC181" s="50"/>
      <c r="AZD181" s="50"/>
      <c r="AZE181" s="50"/>
      <c r="AZF181" s="50"/>
      <c r="AZG181" s="50"/>
      <c r="AZH181" s="50"/>
      <c r="AZI181" s="50"/>
      <c r="AZJ181" s="50"/>
      <c r="AZK181" s="50"/>
      <c r="AZL181" s="50"/>
      <c r="AZM181" s="50"/>
      <c r="AZN181" s="50"/>
      <c r="AZO181" s="50"/>
      <c r="AZP181" s="50"/>
      <c r="AZQ181" s="50"/>
      <c r="AZR181" s="50"/>
      <c r="AZS181" s="50"/>
      <c r="AZT181" s="50"/>
      <c r="AZU181" s="50"/>
      <c r="AZV181" s="50"/>
      <c r="AZW181" s="50"/>
      <c r="AZX181" s="50"/>
      <c r="AZY181" s="50"/>
      <c r="AZZ181" s="50"/>
      <c r="BAA181" s="50"/>
      <c r="BAB181" s="50"/>
      <c r="BAC181" s="50"/>
      <c r="BAD181" s="50"/>
      <c r="BAE181" s="50"/>
      <c r="BAF181" s="50"/>
      <c r="BAG181" s="50"/>
      <c r="BAH181" s="50"/>
      <c r="BAI181" s="50"/>
      <c r="BAJ181" s="50"/>
      <c r="BAK181" s="50"/>
      <c r="BAL181" s="50"/>
      <c r="BAM181" s="50"/>
      <c r="BAN181" s="50"/>
      <c r="BAO181" s="50"/>
      <c r="BAP181" s="50"/>
      <c r="BAQ181" s="50"/>
      <c r="BAR181" s="50"/>
      <c r="BAS181" s="50"/>
      <c r="BAT181" s="50"/>
      <c r="BAU181" s="50"/>
      <c r="BAV181" s="50"/>
      <c r="BAW181" s="50"/>
      <c r="BAX181" s="50"/>
      <c r="BAY181" s="50"/>
      <c r="BAZ181" s="50"/>
      <c r="BBA181" s="50"/>
      <c r="BBB181" s="50"/>
      <c r="BBC181" s="50"/>
      <c r="BBD181" s="50"/>
      <c r="BBE181" s="50"/>
      <c r="BBF181" s="50"/>
      <c r="BBG181" s="50"/>
      <c r="BBH181" s="50"/>
      <c r="BBI181" s="50"/>
      <c r="BBJ181" s="50"/>
      <c r="BBK181" s="50"/>
      <c r="BBL181" s="50"/>
      <c r="BBM181" s="50"/>
      <c r="BBN181" s="50"/>
      <c r="BBO181" s="50"/>
      <c r="BBP181" s="50"/>
      <c r="BBQ181" s="50"/>
      <c r="BBR181" s="50"/>
      <c r="BBS181" s="50"/>
      <c r="BBT181" s="50"/>
      <c r="BBU181" s="50"/>
      <c r="BBV181" s="50"/>
      <c r="BBW181" s="50"/>
      <c r="BBX181" s="50"/>
      <c r="BBY181" s="50"/>
      <c r="BBZ181" s="50"/>
      <c r="BCA181" s="50"/>
      <c r="BCB181" s="50"/>
      <c r="BCC181" s="50"/>
      <c r="BCD181" s="50"/>
      <c r="BCE181" s="50"/>
      <c r="BCF181" s="50"/>
      <c r="BCG181" s="50"/>
      <c r="BCH181" s="50"/>
      <c r="BCI181" s="50"/>
      <c r="BCJ181" s="50"/>
      <c r="BCK181" s="50"/>
      <c r="BCL181" s="50"/>
      <c r="BCM181" s="50"/>
      <c r="BCN181" s="50"/>
      <c r="BCO181" s="50"/>
      <c r="BCP181" s="50"/>
      <c r="BCQ181" s="50"/>
      <c r="BCR181" s="50"/>
      <c r="BCS181" s="50"/>
      <c r="BCT181" s="50"/>
      <c r="BCU181" s="50"/>
      <c r="BCV181" s="50"/>
      <c r="BCW181" s="50"/>
      <c r="BCX181" s="50"/>
      <c r="BCY181" s="50"/>
      <c r="BCZ181" s="50"/>
      <c r="BDA181" s="50"/>
      <c r="BDB181" s="50"/>
      <c r="BDC181" s="50"/>
      <c r="BDD181" s="50"/>
      <c r="BDE181" s="50"/>
      <c r="BDF181" s="50"/>
      <c r="BDG181" s="50"/>
      <c r="BDH181" s="50"/>
      <c r="BDI181" s="50"/>
      <c r="BDJ181" s="50"/>
      <c r="BDK181" s="50"/>
      <c r="BDL181" s="50"/>
      <c r="BDM181" s="50"/>
      <c r="BDN181" s="50"/>
      <c r="BDO181" s="50"/>
      <c r="BDP181" s="50"/>
      <c r="BDQ181" s="50"/>
      <c r="BDR181" s="50"/>
      <c r="BDS181" s="50"/>
      <c r="BDT181" s="50"/>
      <c r="BDU181" s="50"/>
      <c r="BDV181" s="50"/>
      <c r="BDW181" s="50"/>
      <c r="BDX181" s="50"/>
      <c r="BDY181" s="50"/>
      <c r="BDZ181" s="50"/>
      <c r="BEA181" s="50"/>
      <c r="BEB181" s="50"/>
      <c r="BEC181" s="50"/>
      <c r="BED181" s="50"/>
      <c r="BEE181" s="50"/>
      <c r="BEF181" s="50"/>
      <c r="BEG181" s="50"/>
      <c r="BEH181" s="50"/>
      <c r="BEI181" s="50"/>
      <c r="BEJ181" s="50"/>
      <c r="BEK181" s="50"/>
      <c r="BEL181" s="50"/>
      <c r="BEM181" s="50"/>
      <c r="BEN181" s="50"/>
      <c r="BEO181" s="50"/>
      <c r="BEP181" s="50"/>
      <c r="BEQ181" s="50"/>
      <c r="BER181" s="50"/>
      <c r="BES181" s="50"/>
      <c r="BET181" s="50"/>
      <c r="BEU181" s="50"/>
      <c r="BEV181" s="50"/>
      <c r="BEW181" s="50"/>
      <c r="BEX181" s="50"/>
      <c r="BEY181" s="50"/>
      <c r="BEZ181" s="50"/>
      <c r="BFA181" s="50"/>
      <c r="BFB181" s="50"/>
      <c r="BFC181" s="50"/>
      <c r="BFD181" s="50"/>
      <c r="BFE181" s="50"/>
      <c r="BFF181" s="50"/>
      <c r="BFG181" s="50"/>
      <c r="BFH181" s="50"/>
      <c r="BFI181" s="50"/>
      <c r="BFJ181" s="50"/>
      <c r="BFK181" s="50"/>
      <c r="BFL181" s="50"/>
      <c r="BFM181" s="50"/>
      <c r="BFN181" s="50"/>
      <c r="BFO181" s="50"/>
      <c r="BFP181" s="50"/>
      <c r="BFQ181" s="50"/>
      <c r="BFR181" s="50"/>
      <c r="BFS181" s="50"/>
      <c r="BFT181" s="50"/>
      <c r="BFU181" s="50"/>
      <c r="BFV181" s="50"/>
      <c r="BFW181" s="50"/>
      <c r="BFX181" s="50"/>
      <c r="BFY181" s="50"/>
      <c r="BFZ181" s="50"/>
      <c r="BGA181" s="50"/>
      <c r="BGB181" s="50"/>
      <c r="BGD181" s="50"/>
      <c r="BGF181" s="50"/>
      <c r="BGG181" s="50"/>
      <c r="BGH181" s="50"/>
      <c r="BGI181" s="50"/>
      <c r="BGJ181" s="50"/>
      <c r="BGK181" s="50"/>
      <c r="BGL181" s="50"/>
      <c r="BGM181" s="50"/>
      <c r="BGR181" s="50"/>
      <c r="BGS181" s="50"/>
      <c r="BGT181" s="50"/>
      <c r="BGU181" s="50"/>
      <c r="BGV181" s="50"/>
      <c r="BGW181" s="50"/>
      <c r="BGX181" s="50"/>
      <c r="BGY181" s="50"/>
      <c r="BGZ181" s="50"/>
      <c r="BHA181" s="50"/>
      <c r="BHB181" s="50"/>
      <c r="BHC181" s="50"/>
      <c r="BHD181" s="50"/>
      <c r="BHE181" s="50"/>
      <c r="BHF181" s="50"/>
      <c r="BHG181" s="50"/>
      <c r="BHH181" s="50"/>
      <c r="BHI181" s="50"/>
      <c r="BHJ181" s="50"/>
      <c r="BHK181" s="50"/>
      <c r="BHL181" s="50"/>
      <c r="BHM181" s="50"/>
      <c r="BHN181" s="50"/>
      <c r="BHO181" s="50"/>
      <c r="BHP181" s="50"/>
      <c r="BHQ181" s="50"/>
      <c r="BHR181" s="50"/>
      <c r="BHS181" s="50"/>
      <c r="BHT181" s="50"/>
      <c r="BHU181" s="50"/>
      <c r="BHV181" s="50"/>
      <c r="BHW181" s="50"/>
      <c r="BHX181" s="50"/>
      <c r="BHY181" s="50"/>
      <c r="BHZ181" s="50"/>
      <c r="BIA181" s="50"/>
      <c r="BIB181" s="50"/>
      <c r="BIC181" s="50"/>
      <c r="BID181" s="50"/>
      <c r="BIE181" s="50"/>
      <c r="BIF181" s="50"/>
      <c r="BIG181" s="50"/>
      <c r="BIH181" s="50"/>
      <c r="BII181" s="50"/>
      <c r="BIJ181" s="50"/>
      <c r="BIK181" s="50"/>
      <c r="BIL181" s="50"/>
      <c r="BIM181" s="50"/>
      <c r="BIN181" s="50"/>
      <c r="BIO181" s="50"/>
      <c r="BIP181" s="50"/>
      <c r="BIQ181" s="50"/>
      <c r="BIR181" s="50"/>
      <c r="BIS181" s="50"/>
      <c r="BIT181" s="50"/>
      <c r="BIU181" s="50"/>
      <c r="BIV181" s="50"/>
      <c r="BIW181" s="50"/>
      <c r="BIX181" s="50"/>
      <c r="BIY181" s="50"/>
      <c r="BIZ181" s="50"/>
      <c r="BJA181" s="50"/>
      <c r="BJB181" s="50"/>
      <c r="BJC181" s="50"/>
      <c r="BJD181" s="50"/>
      <c r="BJE181" s="50"/>
      <c r="BJF181" s="50"/>
      <c r="BJG181" s="50"/>
      <c r="BJH181" s="50"/>
      <c r="BJI181" s="50"/>
      <c r="BJJ181" s="50"/>
      <c r="BJK181" s="50"/>
      <c r="BJL181" s="50"/>
      <c r="BJM181" s="50"/>
      <c r="BJN181" s="50"/>
      <c r="BJO181" s="50"/>
      <c r="BJP181" s="50"/>
      <c r="BJQ181" s="50"/>
      <c r="BJR181" s="50"/>
      <c r="BJS181" s="50"/>
      <c r="BJT181" s="50"/>
      <c r="BJU181" s="50"/>
      <c r="BJV181" s="50"/>
      <c r="BJW181" s="50"/>
      <c r="BJX181" s="50"/>
      <c r="BJY181" s="50"/>
      <c r="BJZ181" s="50"/>
      <c r="BKA181" s="50"/>
      <c r="BKB181" s="50"/>
      <c r="BKC181" s="50"/>
      <c r="BKD181" s="50"/>
      <c r="BKE181" s="50"/>
      <c r="BKF181" s="50"/>
      <c r="BKG181" s="50"/>
      <c r="BKH181" s="50"/>
      <c r="BKI181" s="50"/>
      <c r="BKJ181" s="50"/>
      <c r="BKK181" s="50"/>
      <c r="BKL181" s="50"/>
      <c r="BKM181" s="50"/>
      <c r="BKN181" s="50"/>
      <c r="BKO181" s="50"/>
      <c r="BKP181" s="50"/>
      <c r="BKQ181" s="50"/>
      <c r="BKR181" s="50"/>
      <c r="BKS181" s="50"/>
      <c r="BKT181" s="50"/>
      <c r="BKU181" s="50"/>
      <c r="BKV181" s="50"/>
      <c r="BKW181" s="50"/>
      <c r="BKX181" s="50"/>
      <c r="BKY181" s="50"/>
      <c r="BKZ181" s="50"/>
      <c r="BLA181" s="50"/>
      <c r="BLB181" s="50"/>
      <c r="BLC181" s="50"/>
      <c r="BLD181" s="50"/>
      <c r="BLE181" s="50"/>
      <c r="BLF181" s="50"/>
      <c r="BLG181" s="50"/>
      <c r="BLH181" s="50"/>
      <c r="BLI181" s="50"/>
      <c r="BLJ181" s="50"/>
      <c r="BLK181" s="50"/>
      <c r="BLL181" s="50"/>
      <c r="BLM181" s="50"/>
      <c r="BLN181" s="50"/>
      <c r="BLO181" s="50"/>
      <c r="BLP181" s="50"/>
      <c r="BLQ181" s="50"/>
      <c r="BLR181" s="50"/>
      <c r="BLS181" s="50"/>
      <c r="BLT181" s="50"/>
      <c r="BLU181" s="50"/>
      <c r="BLV181" s="50"/>
      <c r="BLW181" s="50"/>
      <c r="BLX181" s="50"/>
      <c r="BLY181" s="50"/>
      <c r="BLZ181" s="50"/>
      <c r="BMA181" s="50"/>
      <c r="BMB181" s="50"/>
      <c r="BMC181" s="50"/>
      <c r="BMD181" s="50"/>
      <c r="BME181" s="50"/>
      <c r="BMF181" s="50"/>
      <c r="BMG181" s="50"/>
      <c r="BMH181" s="50"/>
      <c r="BMI181" s="50"/>
      <c r="BMJ181" s="50"/>
      <c r="BMK181" s="50"/>
      <c r="BML181" s="50"/>
      <c r="BMM181" s="50"/>
      <c r="BMN181" s="50"/>
      <c r="BMO181" s="50"/>
      <c r="BMP181" s="50"/>
      <c r="BMQ181" s="50"/>
      <c r="BMR181" s="50"/>
      <c r="BMS181" s="50"/>
      <c r="BMT181" s="50"/>
      <c r="BMU181" s="50"/>
      <c r="BMV181" s="50"/>
      <c r="BMW181" s="50"/>
      <c r="BMX181" s="50"/>
      <c r="BMY181" s="50"/>
      <c r="BMZ181" s="50"/>
      <c r="BNA181" s="50"/>
      <c r="BNB181" s="50"/>
      <c r="BNC181" s="50"/>
      <c r="BND181" s="50"/>
      <c r="BNE181" s="50"/>
      <c r="BNF181" s="50"/>
      <c r="BNG181" s="50"/>
      <c r="BNH181" s="50"/>
      <c r="BNI181" s="50"/>
      <c r="BNJ181" s="50"/>
      <c r="BNK181" s="50"/>
      <c r="BNL181" s="50"/>
      <c r="BNM181" s="50"/>
      <c r="BNN181" s="50"/>
      <c r="BNO181" s="50"/>
      <c r="BNP181" s="50"/>
      <c r="BNQ181" s="50"/>
      <c r="BNR181" s="50"/>
      <c r="BNS181" s="50"/>
      <c r="BNT181" s="50"/>
      <c r="BNU181" s="50"/>
      <c r="BNV181" s="50"/>
      <c r="BNW181" s="50"/>
      <c r="BNX181" s="50"/>
      <c r="BNY181" s="50"/>
      <c r="BNZ181" s="50"/>
      <c r="BOA181" s="50"/>
      <c r="BOB181" s="50"/>
      <c r="BOC181" s="50"/>
      <c r="BOD181" s="50"/>
      <c r="BOE181" s="50"/>
      <c r="BOF181" s="50"/>
      <c r="BOG181" s="50"/>
      <c r="BOH181" s="50"/>
      <c r="BOI181" s="50"/>
      <c r="BOJ181" s="50"/>
      <c r="BOK181" s="50"/>
      <c r="BOL181" s="50"/>
      <c r="BOM181" s="50"/>
      <c r="BON181" s="50"/>
      <c r="BOO181" s="50"/>
      <c r="BOP181" s="50"/>
      <c r="BOQ181" s="50"/>
      <c r="BOR181" s="50"/>
      <c r="BOS181" s="50"/>
      <c r="BOT181" s="50"/>
      <c r="BOU181" s="50"/>
      <c r="BOV181" s="50"/>
      <c r="BOW181" s="50"/>
      <c r="BOX181" s="50"/>
      <c r="BOY181" s="50"/>
      <c r="BOZ181" s="50"/>
      <c r="BPA181" s="50"/>
      <c r="BPB181" s="50"/>
      <c r="BPC181" s="50"/>
      <c r="BPD181" s="50"/>
      <c r="BPE181" s="50"/>
      <c r="BPF181" s="50"/>
      <c r="BPG181" s="50"/>
      <c r="BPH181" s="50"/>
      <c r="BPI181" s="50"/>
      <c r="BPJ181" s="50"/>
      <c r="BPK181" s="50"/>
      <c r="BPL181" s="50"/>
      <c r="BPM181" s="50"/>
      <c r="BPN181" s="50"/>
      <c r="BPO181" s="50"/>
      <c r="BPP181" s="50"/>
      <c r="BPQ181" s="50"/>
      <c r="BPR181" s="50"/>
      <c r="BPS181" s="50"/>
      <c r="BPT181" s="50"/>
      <c r="BPU181" s="50"/>
      <c r="BPV181" s="50"/>
      <c r="BPW181" s="50"/>
      <c r="BPX181" s="50"/>
      <c r="BPZ181" s="50"/>
      <c r="BQB181" s="50"/>
      <c r="BQC181" s="50"/>
      <c r="BQD181" s="50"/>
      <c r="BQE181" s="50"/>
      <c r="BQF181" s="50"/>
      <c r="BQG181" s="50"/>
      <c r="BQH181" s="50"/>
      <c r="BQI181" s="50"/>
      <c r="BQN181" s="50"/>
      <c r="BQO181" s="50"/>
      <c r="BQP181" s="50"/>
      <c r="BQQ181" s="50"/>
      <c r="BQR181" s="50"/>
      <c r="BQS181" s="50"/>
      <c r="BQT181" s="50"/>
      <c r="BQU181" s="50"/>
      <c r="BQV181" s="50"/>
      <c r="BQW181" s="50"/>
      <c r="BQX181" s="50"/>
      <c r="BQY181" s="50"/>
      <c r="BQZ181" s="50"/>
      <c r="BRA181" s="50"/>
      <c r="BRB181" s="50"/>
      <c r="BRC181" s="50"/>
      <c r="BRD181" s="50"/>
      <c r="BRE181" s="50"/>
      <c r="BRF181" s="50"/>
      <c r="BRG181" s="50"/>
      <c r="BRH181" s="50"/>
      <c r="BRI181" s="50"/>
      <c r="BRJ181" s="50"/>
      <c r="BRK181" s="50"/>
      <c r="BRL181" s="50"/>
      <c r="BRM181" s="50"/>
      <c r="BRN181" s="50"/>
      <c r="BRO181" s="50"/>
      <c r="BRP181" s="50"/>
      <c r="BRQ181" s="50"/>
      <c r="BRR181" s="50"/>
      <c r="BRS181" s="50"/>
      <c r="BRT181" s="50"/>
      <c r="BRU181" s="50"/>
      <c r="BRV181" s="50"/>
      <c r="BRW181" s="50"/>
      <c r="BRX181" s="50"/>
      <c r="BRY181" s="50"/>
      <c r="BRZ181" s="50"/>
      <c r="BSA181" s="50"/>
      <c r="BSB181" s="50"/>
      <c r="BSC181" s="50"/>
      <c r="BSD181" s="50"/>
      <c r="BSE181" s="50"/>
      <c r="BSF181" s="50"/>
      <c r="BSG181" s="50"/>
      <c r="BSH181" s="50"/>
      <c r="BSI181" s="50"/>
      <c r="BSJ181" s="50"/>
      <c r="BSK181" s="50"/>
      <c r="BSL181" s="50"/>
      <c r="BSM181" s="50"/>
      <c r="BSN181" s="50"/>
      <c r="BSO181" s="50"/>
      <c r="BSP181" s="50"/>
      <c r="BSQ181" s="50"/>
      <c r="BSR181" s="50"/>
      <c r="BSS181" s="50"/>
      <c r="BST181" s="50"/>
      <c r="BSU181" s="50"/>
      <c r="BSV181" s="50"/>
      <c r="BSW181" s="50"/>
      <c r="BSX181" s="50"/>
      <c r="BSY181" s="50"/>
      <c r="BSZ181" s="50"/>
      <c r="BTA181" s="50"/>
      <c r="BTB181" s="50"/>
      <c r="BTC181" s="50"/>
      <c r="BTD181" s="50"/>
      <c r="BTE181" s="50"/>
      <c r="BTF181" s="50"/>
      <c r="BTG181" s="50"/>
      <c r="BTH181" s="50"/>
      <c r="BTI181" s="50"/>
      <c r="BTJ181" s="50"/>
      <c r="BTK181" s="50"/>
      <c r="BTL181" s="50"/>
      <c r="BTM181" s="50"/>
      <c r="BTN181" s="50"/>
      <c r="BTO181" s="50"/>
      <c r="BTP181" s="50"/>
      <c r="BTQ181" s="50"/>
      <c r="BTR181" s="50"/>
      <c r="BTS181" s="50"/>
      <c r="BTT181" s="50"/>
      <c r="BTU181" s="50"/>
      <c r="BTV181" s="50"/>
      <c r="BTW181" s="50"/>
      <c r="BTX181" s="50"/>
      <c r="BTY181" s="50"/>
      <c r="BTZ181" s="50"/>
      <c r="BUA181" s="50"/>
      <c r="BUB181" s="50"/>
      <c r="BUC181" s="50"/>
      <c r="BUD181" s="50"/>
      <c r="BUE181" s="50"/>
      <c r="BUF181" s="50"/>
      <c r="BUG181" s="50"/>
      <c r="BUH181" s="50"/>
      <c r="BUI181" s="50"/>
      <c r="BUJ181" s="50"/>
      <c r="BUK181" s="50"/>
      <c r="BUL181" s="50"/>
      <c r="BUM181" s="50"/>
      <c r="BUN181" s="50"/>
      <c r="BUO181" s="50"/>
      <c r="BUP181" s="50"/>
      <c r="BUQ181" s="50"/>
      <c r="BUR181" s="50"/>
      <c r="BUS181" s="50"/>
      <c r="BUT181" s="50"/>
      <c r="BUU181" s="50"/>
      <c r="BUV181" s="50"/>
      <c r="BUW181" s="50"/>
      <c r="BUX181" s="50"/>
      <c r="BUY181" s="50"/>
      <c r="BUZ181" s="50"/>
      <c r="BVA181" s="50"/>
      <c r="BVB181" s="50"/>
      <c r="BVC181" s="50"/>
      <c r="BVD181" s="50"/>
      <c r="BVE181" s="50"/>
      <c r="BVF181" s="50"/>
      <c r="BVG181" s="50"/>
      <c r="BVH181" s="50"/>
      <c r="BVI181" s="50"/>
      <c r="BVJ181" s="50"/>
      <c r="BVK181" s="50"/>
      <c r="BVL181" s="50"/>
      <c r="BVM181" s="50"/>
      <c r="BVN181" s="50"/>
      <c r="BVO181" s="50"/>
      <c r="BVP181" s="50"/>
      <c r="BVQ181" s="50"/>
      <c r="BVR181" s="50"/>
      <c r="BVS181" s="50"/>
      <c r="BVT181" s="50"/>
      <c r="BVU181" s="50"/>
      <c r="BVV181" s="50"/>
      <c r="BVW181" s="50"/>
      <c r="BVX181" s="50"/>
      <c r="BVY181" s="50"/>
      <c r="BVZ181" s="50"/>
      <c r="BWA181" s="50"/>
      <c r="BWB181" s="50"/>
      <c r="BWC181" s="50"/>
      <c r="BWD181" s="50"/>
      <c r="BWE181" s="50"/>
      <c r="BWF181" s="50"/>
      <c r="BWG181" s="50"/>
      <c r="BWH181" s="50"/>
      <c r="BWI181" s="50"/>
      <c r="BWJ181" s="50"/>
      <c r="BWK181" s="50"/>
      <c r="BWL181" s="50"/>
      <c r="BWM181" s="50"/>
      <c r="BWN181" s="50"/>
      <c r="BWO181" s="50"/>
      <c r="BWP181" s="50"/>
      <c r="BWQ181" s="50"/>
      <c r="BWR181" s="50"/>
      <c r="BWS181" s="50"/>
      <c r="BWT181" s="50"/>
      <c r="BWU181" s="50"/>
      <c r="BWV181" s="50"/>
      <c r="BWW181" s="50"/>
      <c r="BWX181" s="50"/>
      <c r="BWY181" s="50"/>
      <c r="BWZ181" s="50"/>
      <c r="BXA181" s="50"/>
      <c r="BXB181" s="50"/>
      <c r="BXC181" s="50"/>
      <c r="BXD181" s="50"/>
      <c r="BXE181" s="50"/>
      <c r="BXF181" s="50"/>
      <c r="BXG181" s="50"/>
      <c r="BXH181" s="50"/>
      <c r="BXI181" s="50"/>
      <c r="BXJ181" s="50"/>
      <c r="BXK181" s="50"/>
      <c r="BXL181" s="50"/>
      <c r="BXM181" s="50"/>
      <c r="BXN181" s="50"/>
      <c r="BXO181" s="50"/>
      <c r="BXP181" s="50"/>
      <c r="BXQ181" s="50"/>
      <c r="BXR181" s="50"/>
      <c r="BXS181" s="50"/>
      <c r="BXT181" s="50"/>
      <c r="BXU181" s="50"/>
      <c r="BXV181" s="50"/>
      <c r="BXW181" s="50"/>
      <c r="BXX181" s="50"/>
      <c r="BXY181" s="50"/>
      <c r="BXZ181" s="50"/>
      <c r="BYA181" s="50"/>
      <c r="BYB181" s="50"/>
      <c r="BYC181" s="50"/>
      <c r="BYD181" s="50"/>
      <c r="BYE181" s="50"/>
      <c r="BYF181" s="50"/>
      <c r="BYG181" s="50"/>
      <c r="BYH181" s="50"/>
      <c r="BYI181" s="50"/>
      <c r="BYJ181" s="50"/>
      <c r="BYK181" s="50"/>
      <c r="BYL181" s="50"/>
      <c r="BYM181" s="50"/>
      <c r="BYN181" s="50"/>
      <c r="BYO181" s="50"/>
      <c r="BYP181" s="50"/>
      <c r="BYQ181" s="50"/>
      <c r="BYR181" s="50"/>
      <c r="BYS181" s="50"/>
      <c r="BYT181" s="50"/>
      <c r="BYU181" s="50"/>
      <c r="BYV181" s="50"/>
      <c r="BYW181" s="50"/>
      <c r="BYX181" s="50"/>
      <c r="BYY181" s="50"/>
      <c r="BYZ181" s="50"/>
      <c r="BZA181" s="50"/>
      <c r="BZB181" s="50"/>
      <c r="BZC181" s="50"/>
      <c r="BZD181" s="50"/>
      <c r="BZE181" s="50"/>
      <c r="BZF181" s="50"/>
      <c r="BZG181" s="50"/>
      <c r="BZH181" s="50"/>
      <c r="BZI181" s="50"/>
      <c r="BZJ181" s="50"/>
      <c r="BZK181" s="50"/>
      <c r="BZL181" s="50"/>
      <c r="BZM181" s="50"/>
      <c r="BZN181" s="50"/>
      <c r="BZO181" s="50"/>
      <c r="BZP181" s="50"/>
      <c r="BZQ181" s="50"/>
      <c r="BZR181" s="50"/>
      <c r="BZS181" s="50"/>
      <c r="BZT181" s="50"/>
      <c r="BZV181" s="50"/>
      <c r="BZX181" s="50"/>
      <c r="BZY181" s="50"/>
      <c r="BZZ181" s="50"/>
      <c r="CAA181" s="50"/>
      <c r="CAB181" s="50"/>
      <c r="CAC181" s="50"/>
      <c r="CAD181" s="50"/>
      <c r="CAE181" s="50"/>
      <c r="CAJ181" s="50"/>
      <c r="CAK181" s="50"/>
      <c r="CAL181" s="50"/>
      <c r="CAM181" s="50"/>
      <c r="CAN181" s="50"/>
      <c r="CAO181" s="50"/>
      <c r="CAP181" s="50"/>
      <c r="CAQ181" s="50"/>
      <c r="CAR181" s="50"/>
      <c r="CAS181" s="50"/>
      <c r="CAT181" s="50"/>
      <c r="CAU181" s="50"/>
      <c r="CAV181" s="50"/>
      <c r="CAW181" s="50"/>
      <c r="CAX181" s="50"/>
      <c r="CAY181" s="50"/>
      <c r="CAZ181" s="50"/>
      <c r="CBA181" s="50"/>
      <c r="CBB181" s="50"/>
      <c r="CBC181" s="50"/>
      <c r="CBD181" s="50"/>
      <c r="CBE181" s="50"/>
      <c r="CBF181" s="50"/>
      <c r="CBG181" s="50"/>
      <c r="CBH181" s="50"/>
      <c r="CBI181" s="50"/>
      <c r="CBJ181" s="50"/>
      <c r="CBK181" s="50"/>
      <c r="CBL181" s="50"/>
      <c r="CBM181" s="50"/>
      <c r="CBN181" s="50"/>
      <c r="CBO181" s="50"/>
      <c r="CBP181" s="50"/>
      <c r="CBQ181" s="50"/>
      <c r="CBR181" s="50"/>
      <c r="CBS181" s="50"/>
      <c r="CBT181" s="50"/>
      <c r="CBU181" s="50"/>
      <c r="CBV181" s="50"/>
      <c r="CBW181" s="50"/>
      <c r="CBX181" s="50"/>
      <c r="CBY181" s="50"/>
      <c r="CBZ181" s="50"/>
      <c r="CCA181" s="50"/>
      <c r="CCB181" s="50"/>
      <c r="CCC181" s="50"/>
      <c r="CCD181" s="50"/>
      <c r="CCE181" s="50"/>
      <c r="CCF181" s="50"/>
      <c r="CCG181" s="50"/>
      <c r="CCH181" s="50"/>
      <c r="CCI181" s="50"/>
      <c r="CCJ181" s="50"/>
      <c r="CCK181" s="50"/>
      <c r="CCL181" s="50"/>
      <c r="CCM181" s="50"/>
      <c r="CCN181" s="50"/>
      <c r="CCO181" s="50"/>
      <c r="CCP181" s="50"/>
      <c r="CCQ181" s="50"/>
      <c r="CCR181" s="50"/>
      <c r="CCS181" s="50"/>
      <c r="CCT181" s="50"/>
      <c r="CCU181" s="50"/>
      <c r="CCV181" s="50"/>
      <c r="CCW181" s="50"/>
      <c r="CCX181" s="50"/>
      <c r="CCY181" s="50"/>
      <c r="CCZ181" s="50"/>
      <c r="CDA181" s="50"/>
      <c r="CDB181" s="50"/>
      <c r="CDC181" s="50"/>
      <c r="CDD181" s="50"/>
      <c r="CDE181" s="50"/>
      <c r="CDF181" s="50"/>
      <c r="CDG181" s="50"/>
      <c r="CDH181" s="50"/>
      <c r="CDI181" s="50"/>
      <c r="CDJ181" s="50"/>
      <c r="CDK181" s="50"/>
      <c r="CDL181" s="50"/>
      <c r="CDM181" s="50"/>
      <c r="CDN181" s="50"/>
      <c r="CDO181" s="50"/>
      <c r="CDP181" s="50"/>
      <c r="CDQ181" s="50"/>
      <c r="CDR181" s="50"/>
      <c r="CDS181" s="50"/>
      <c r="CDT181" s="50"/>
      <c r="CDU181" s="50"/>
      <c r="CDV181" s="50"/>
      <c r="CDW181" s="50"/>
      <c r="CDX181" s="50"/>
      <c r="CDY181" s="50"/>
      <c r="CDZ181" s="50"/>
      <c r="CEA181" s="50"/>
      <c r="CEB181" s="50"/>
      <c r="CEC181" s="50"/>
      <c r="CED181" s="50"/>
      <c r="CEE181" s="50"/>
      <c r="CEF181" s="50"/>
      <c r="CEG181" s="50"/>
      <c r="CEH181" s="50"/>
      <c r="CEI181" s="50"/>
      <c r="CEJ181" s="50"/>
      <c r="CEK181" s="50"/>
      <c r="CEL181" s="50"/>
      <c r="CEM181" s="50"/>
      <c r="CEN181" s="50"/>
      <c r="CEO181" s="50"/>
      <c r="CEP181" s="50"/>
      <c r="CEQ181" s="50"/>
      <c r="CER181" s="50"/>
      <c r="CES181" s="50"/>
      <c r="CET181" s="50"/>
      <c r="CEU181" s="50"/>
      <c r="CEV181" s="50"/>
      <c r="CEW181" s="50"/>
      <c r="CEX181" s="50"/>
      <c r="CEY181" s="50"/>
      <c r="CEZ181" s="50"/>
      <c r="CFA181" s="50"/>
      <c r="CFB181" s="50"/>
      <c r="CFC181" s="50"/>
      <c r="CFD181" s="50"/>
      <c r="CFE181" s="50"/>
      <c r="CFF181" s="50"/>
      <c r="CFG181" s="50"/>
      <c r="CFH181" s="50"/>
      <c r="CFI181" s="50"/>
      <c r="CFJ181" s="50"/>
      <c r="CFK181" s="50"/>
      <c r="CFL181" s="50"/>
      <c r="CFM181" s="50"/>
      <c r="CFN181" s="50"/>
      <c r="CFO181" s="50"/>
      <c r="CFP181" s="50"/>
      <c r="CFQ181" s="50"/>
      <c r="CFR181" s="50"/>
      <c r="CFS181" s="50"/>
      <c r="CFT181" s="50"/>
      <c r="CFU181" s="50"/>
      <c r="CFV181" s="50"/>
      <c r="CFW181" s="50"/>
      <c r="CFX181" s="50"/>
      <c r="CFY181" s="50"/>
      <c r="CFZ181" s="50"/>
      <c r="CGA181" s="50"/>
      <c r="CGB181" s="50"/>
      <c r="CGC181" s="50"/>
      <c r="CGD181" s="50"/>
      <c r="CGE181" s="50"/>
      <c r="CGF181" s="50"/>
      <c r="CGG181" s="50"/>
      <c r="CGH181" s="50"/>
      <c r="CGI181" s="50"/>
      <c r="CGJ181" s="50"/>
      <c r="CGK181" s="50"/>
      <c r="CGL181" s="50"/>
      <c r="CGM181" s="50"/>
      <c r="CGN181" s="50"/>
      <c r="CGO181" s="50"/>
      <c r="CGP181" s="50"/>
      <c r="CGQ181" s="50"/>
      <c r="CGR181" s="50"/>
      <c r="CGS181" s="50"/>
      <c r="CGT181" s="50"/>
      <c r="CGU181" s="50"/>
      <c r="CGV181" s="50"/>
      <c r="CGW181" s="50"/>
      <c r="CGX181" s="50"/>
      <c r="CGY181" s="50"/>
      <c r="CGZ181" s="50"/>
      <c r="CHA181" s="50"/>
      <c r="CHB181" s="50"/>
      <c r="CHC181" s="50"/>
      <c r="CHD181" s="50"/>
      <c r="CHE181" s="50"/>
      <c r="CHF181" s="50"/>
      <c r="CHG181" s="50"/>
      <c r="CHH181" s="50"/>
      <c r="CHI181" s="50"/>
      <c r="CHJ181" s="50"/>
      <c r="CHK181" s="50"/>
      <c r="CHL181" s="50"/>
      <c r="CHM181" s="50"/>
      <c r="CHN181" s="50"/>
      <c r="CHO181" s="50"/>
      <c r="CHP181" s="50"/>
      <c r="CHQ181" s="50"/>
      <c r="CHR181" s="50"/>
      <c r="CHS181" s="50"/>
      <c r="CHT181" s="50"/>
      <c r="CHU181" s="50"/>
      <c r="CHV181" s="50"/>
      <c r="CHW181" s="50"/>
      <c r="CHX181" s="50"/>
      <c r="CHY181" s="50"/>
      <c r="CHZ181" s="50"/>
      <c r="CIA181" s="50"/>
      <c r="CIB181" s="50"/>
      <c r="CIC181" s="50"/>
      <c r="CID181" s="50"/>
      <c r="CIE181" s="50"/>
      <c r="CIF181" s="50"/>
      <c r="CIG181" s="50"/>
      <c r="CIH181" s="50"/>
      <c r="CII181" s="50"/>
      <c r="CIJ181" s="50"/>
      <c r="CIK181" s="50"/>
      <c r="CIL181" s="50"/>
      <c r="CIM181" s="50"/>
      <c r="CIN181" s="50"/>
      <c r="CIO181" s="50"/>
      <c r="CIP181" s="50"/>
      <c r="CIQ181" s="50"/>
      <c r="CIR181" s="50"/>
      <c r="CIS181" s="50"/>
      <c r="CIT181" s="50"/>
      <c r="CIU181" s="50"/>
      <c r="CIV181" s="50"/>
      <c r="CIW181" s="50"/>
      <c r="CIX181" s="50"/>
      <c r="CIY181" s="50"/>
      <c r="CIZ181" s="50"/>
      <c r="CJA181" s="50"/>
      <c r="CJB181" s="50"/>
      <c r="CJC181" s="50"/>
      <c r="CJD181" s="50"/>
      <c r="CJE181" s="50"/>
      <c r="CJF181" s="50"/>
      <c r="CJG181" s="50"/>
      <c r="CJH181" s="50"/>
      <c r="CJI181" s="50"/>
      <c r="CJJ181" s="50"/>
      <c r="CJK181" s="50"/>
      <c r="CJL181" s="50"/>
      <c r="CJM181" s="50"/>
      <c r="CJN181" s="50"/>
      <c r="CJO181" s="50"/>
      <c r="CJP181" s="50"/>
      <c r="CJR181" s="50"/>
      <c r="CJT181" s="50"/>
      <c r="CJU181" s="50"/>
      <c r="CJV181" s="50"/>
      <c r="CJW181" s="50"/>
      <c r="CJX181" s="50"/>
      <c r="CJY181" s="50"/>
      <c r="CJZ181" s="50"/>
      <c r="CKA181" s="50"/>
      <c r="CKF181" s="50"/>
      <c r="CKG181" s="50"/>
      <c r="CKH181" s="50"/>
      <c r="CKI181" s="50"/>
      <c r="CKJ181" s="50"/>
      <c r="CKK181" s="50"/>
      <c r="CKL181" s="50"/>
      <c r="CKM181" s="50"/>
      <c r="CKN181" s="50"/>
      <c r="CKO181" s="50"/>
      <c r="CKP181" s="50"/>
      <c r="CKQ181" s="50"/>
      <c r="CKR181" s="50"/>
      <c r="CKS181" s="50"/>
      <c r="CKT181" s="50"/>
      <c r="CKU181" s="50"/>
      <c r="CKV181" s="50"/>
      <c r="CKW181" s="50"/>
      <c r="CKX181" s="50"/>
      <c r="CKY181" s="50"/>
      <c r="CKZ181" s="50"/>
      <c r="CLA181" s="50"/>
      <c r="CLB181" s="50"/>
      <c r="CLC181" s="50"/>
      <c r="CLD181" s="50"/>
      <c r="CLE181" s="50"/>
      <c r="CLF181" s="50"/>
      <c r="CLG181" s="50"/>
      <c r="CLH181" s="50"/>
      <c r="CLI181" s="50"/>
      <c r="CLJ181" s="50"/>
      <c r="CLK181" s="50"/>
      <c r="CLL181" s="50"/>
      <c r="CLM181" s="50"/>
      <c r="CLN181" s="50"/>
      <c r="CLO181" s="50"/>
      <c r="CLP181" s="50"/>
      <c r="CLQ181" s="50"/>
      <c r="CLR181" s="50"/>
      <c r="CLS181" s="50"/>
      <c r="CLT181" s="50"/>
      <c r="CLU181" s="50"/>
      <c r="CLV181" s="50"/>
      <c r="CLW181" s="50"/>
      <c r="CLX181" s="50"/>
      <c r="CLY181" s="50"/>
      <c r="CLZ181" s="50"/>
      <c r="CMA181" s="50"/>
      <c r="CMB181" s="50"/>
      <c r="CMC181" s="50"/>
      <c r="CMD181" s="50"/>
      <c r="CME181" s="50"/>
      <c r="CMF181" s="50"/>
      <c r="CMG181" s="50"/>
      <c r="CMH181" s="50"/>
      <c r="CMI181" s="50"/>
      <c r="CMJ181" s="50"/>
      <c r="CMK181" s="50"/>
      <c r="CML181" s="50"/>
      <c r="CMM181" s="50"/>
      <c r="CMN181" s="50"/>
      <c r="CMO181" s="50"/>
      <c r="CMP181" s="50"/>
      <c r="CMQ181" s="50"/>
      <c r="CMR181" s="50"/>
      <c r="CMS181" s="50"/>
      <c r="CMT181" s="50"/>
      <c r="CMU181" s="50"/>
      <c r="CMV181" s="50"/>
      <c r="CMW181" s="50"/>
      <c r="CMX181" s="50"/>
      <c r="CMY181" s="50"/>
      <c r="CMZ181" s="50"/>
      <c r="CNA181" s="50"/>
      <c r="CNB181" s="50"/>
      <c r="CNC181" s="50"/>
      <c r="CND181" s="50"/>
      <c r="CNE181" s="50"/>
      <c r="CNF181" s="50"/>
      <c r="CNG181" s="50"/>
      <c r="CNH181" s="50"/>
      <c r="CNI181" s="50"/>
      <c r="CNJ181" s="50"/>
      <c r="CNK181" s="50"/>
      <c r="CNL181" s="50"/>
      <c r="CNM181" s="50"/>
      <c r="CNN181" s="50"/>
      <c r="CNO181" s="50"/>
      <c r="CNP181" s="50"/>
      <c r="CNQ181" s="50"/>
      <c r="CNR181" s="50"/>
      <c r="CNS181" s="50"/>
      <c r="CNT181" s="50"/>
      <c r="CNU181" s="50"/>
      <c r="CNV181" s="50"/>
      <c r="CNW181" s="50"/>
      <c r="CNX181" s="50"/>
      <c r="CNY181" s="50"/>
      <c r="CNZ181" s="50"/>
      <c r="COA181" s="50"/>
      <c r="COB181" s="50"/>
      <c r="COC181" s="50"/>
      <c r="COD181" s="50"/>
      <c r="COE181" s="50"/>
      <c r="COF181" s="50"/>
      <c r="COG181" s="50"/>
      <c r="COH181" s="50"/>
      <c r="COI181" s="50"/>
      <c r="COJ181" s="50"/>
      <c r="COK181" s="50"/>
      <c r="COL181" s="50"/>
      <c r="COM181" s="50"/>
      <c r="CON181" s="50"/>
      <c r="COO181" s="50"/>
      <c r="COP181" s="50"/>
      <c r="COQ181" s="50"/>
      <c r="COR181" s="50"/>
      <c r="COS181" s="50"/>
      <c r="COT181" s="50"/>
      <c r="COU181" s="50"/>
      <c r="COV181" s="50"/>
      <c r="COW181" s="50"/>
      <c r="COX181" s="50"/>
      <c r="COY181" s="50"/>
      <c r="COZ181" s="50"/>
      <c r="CPA181" s="50"/>
      <c r="CPB181" s="50"/>
      <c r="CPC181" s="50"/>
      <c r="CPD181" s="50"/>
      <c r="CPE181" s="50"/>
      <c r="CPF181" s="50"/>
      <c r="CPG181" s="50"/>
      <c r="CPH181" s="50"/>
      <c r="CPI181" s="50"/>
      <c r="CPJ181" s="50"/>
      <c r="CPK181" s="50"/>
      <c r="CPL181" s="50"/>
      <c r="CPM181" s="50"/>
      <c r="CPN181" s="50"/>
      <c r="CPO181" s="50"/>
      <c r="CPP181" s="50"/>
      <c r="CPQ181" s="50"/>
      <c r="CPR181" s="50"/>
      <c r="CPS181" s="50"/>
      <c r="CPT181" s="50"/>
      <c r="CPU181" s="50"/>
      <c r="CPV181" s="50"/>
      <c r="CPW181" s="50"/>
      <c r="CPX181" s="50"/>
      <c r="CPY181" s="50"/>
      <c r="CPZ181" s="50"/>
      <c r="CQA181" s="50"/>
      <c r="CQB181" s="50"/>
      <c r="CQC181" s="50"/>
      <c r="CQD181" s="50"/>
      <c r="CQE181" s="50"/>
      <c r="CQF181" s="50"/>
      <c r="CQG181" s="50"/>
      <c r="CQH181" s="50"/>
      <c r="CQI181" s="50"/>
      <c r="CQJ181" s="50"/>
      <c r="CQK181" s="50"/>
      <c r="CQL181" s="50"/>
      <c r="CQM181" s="50"/>
      <c r="CQN181" s="50"/>
      <c r="CQO181" s="50"/>
      <c r="CQP181" s="50"/>
      <c r="CQQ181" s="50"/>
      <c r="CQR181" s="50"/>
      <c r="CQS181" s="50"/>
      <c r="CQT181" s="50"/>
      <c r="CQU181" s="50"/>
      <c r="CQV181" s="50"/>
      <c r="CQW181" s="50"/>
      <c r="CQX181" s="50"/>
      <c r="CQY181" s="50"/>
      <c r="CQZ181" s="50"/>
      <c r="CRA181" s="50"/>
      <c r="CRB181" s="50"/>
      <c r="CRC181" s="50"/>
      <c r="CRD181" s="50"/>
      <c r="CRE181" s="50"/>
      <c r="CRF181" s="50"/>
      <c r="CRG181" s="50"/>
      <c r="CRH181" s="50"/>
      <c r="CRI181" s="50"/>
      <c r="CRJ181" s="50"/>
      <c r="CRK181" s="50"/>
      <c r="CRL181" s="50"/>
      <c r="CRM181" s="50"/>
      <c r="CRN181" s="50"/>
      <c r="CRO181" s="50"/>
      <c r="CRP181" s="50"/>
      <c r="CRQ181" s="50"/>
      <c r="CRR181" s="50"/>
      <c r="CRS181" s="50"/>
      <c r="CRT181" s="50"/>
      <c r="CRU181" s="50"/>
      <c r="CRV181" s="50"/>
      <c r="CRW181" s="50"/>
      <c r="CRX181" s="50"/>
      <c r="CRY181" s="50"/>
      <c r="CRZ181" s="50"/>
      <c r="CSA181" s="50"/>
      <c r="CSB181" s="50"/>
      <c r="CSC181" s="50"/>
      <c r="CSD181" s="50"/>
      <c r="CSE181" s="50"/>
      <c r="CSF181" s="50"/>
      <c r="CSG181" s="50"/>
      <c r="CSH181" s="50"/>
      <c r="CSI181" s="50"/>
      <c r="CSJ181" s="50"/>
      <c r="CSK181" s="50"/>
      <c r="CSL181" s="50"/>
      <c r="CSM181" s="50"/>
      <c r="CSN181" s="50"/>
      <c r="CSO181" s="50"/>
      <c r="CSP181" s="50"/>
      <c r="CSQ181" s="50"/>
      <c r="CSR181" s="50"/>
      <c r="CSS181" s="50"/>
      <c r="CST181" s="50"/>
      <c r="CSU181" s="50"/>
      <c r="CSV181" s="50"/>
      <c r="CSW181" s="50"/>
      <c r="CSX181" s="50"/>
      <c r="CSY181" s="50"/>
      <c r="CSZ181" s="50"/>
      <c r="CTA181" s="50"/>
      <c r="CTB181" s="50"/>
      <c r="CTC181" s="50"/>
      <c r="CTD181" s="50"/>
      <c r="CTE181" s="50"/>
      <c r="CTF181" s="50"/>
      <c r="CTG181" s="50"/>
      <c r="CTH181" s="50"/>
      <c r="CTI181" s="50"/>
      <c r="CTJ181" s="50"/>
      <c r="CTK181" s="50"/>
      <c r="CTL181" s="50"/>
      <c r="CTN181" s="50"/>
      <c r="CTP181" s="50"/>
      <c r="CTQ181" s="50"/>
      <c r="CTR181" s="50"/>
      <c r="CTS181" s="50"/>
      <c r="CTT181" s="50"/>
      <c r="CTU181" s="50"/>
      <c r="CTV181" s="50"/>
      <c r="CTW181" s="50"/>
      <c r="CUB181" s="50"/>
      <c r="CUC181" s="50"/>
      <c r="CUD181" s="50"/>
      <c r="CUE181" s="50"/>
      <c r="CUF181" s="50"/>
      <c r="CUG181" s="50"/>
      <c r="CUH181" s="50"/>
      <c r="CUI181" s="50"/>
      <c r="CUJ181" s="50"/>
      <c r="CUK181" s="50"/>
      <c r="CUL181" s="50"/>
      <c r="CUM181" s="50"/>
      <c r="CUN181" s="50"/>
      <c r="CUO181" s="50"/>
      <c r="CUP181" s="50"/>
      <c r="CUQ181" s="50"/>
      <c r="CUR181" s="50"/>
      <c r="CUS181" s="50"/>
      <c r="CUT181" s="50"/>
      <c r="CUU181" s="50"/>
      <c r="CUV181" s="50"/>
      <c r="CUW181" s="50"/>
      <c r="CUX181" s="50"/>
      <c r="CUY181" s="50"/>
      <c r="CUZ181" s="50"/>
      <c r="CVA181" s="50"/>
      <c r="CVB181" s="50"/>
      <c r="CVC181" s="50"/>
      <c r="CVD181" s="50"/>
      <c r="CVE181" s="50"/>
      <c r="CVF181" s="50"/>
      <c r="CVG181" s="50"/>
      <c r="CVH181" s="50"/>
      <c r="CVI181" s="50"/>
      <c r="CVJ181" s="50"/>
      <c r="CVK181" s="50"/>
      <c r="CVL181" s="50"/>
      <c r="CVM181" s="50"/>
      <c r="CVN181" s="50"/>
      <c r="CVO181" s="50"/>
      <c r="CVP181" s="50"/>
      <c r="CVQ181" s="50"/>
      <c r="CVR181" s="50"/>
      <c r="CVS181" s="50"/>
      <c r="CVT181" s="50"/>
      <c r="CVU181" s="50"/>
      <c r="CVV181" s="50"/>
      <c r="CVW181" s="50"/>
      <c r="CVX181" s="50"/>
      <c r="CVY181" s="50"/>
      <c r="CVZ181" s="50"/>
      <c r="CWA181" s="50"/>
      <c r="CWB181" s="50"/>
      <c r="CWC181" s="50"/>
      <c r="CWD181" s="50"/>
      <c r="CWE181" s="50"/>
      <c r="CWF181" s="50"/>
      <c r="CWG181" s="50"/>
      <c r="CWH181" s="50"/>
      <c r="CWI181" s="50"/>
      <c r="CWJ181" s="50"/>
      <c r="CWK181" s="50"/>
      <c r="CWL181" s="50"/>
      <c r="CWM181" s="50"/>
      <c r="CWN181" s="50"/>
      <c r="CWO181" s="50"/>
      <c r="CWP181" s="50"/>
      <c r="CWQ181" s="50"/>
      <c r="CWR181" s="50"/>
      <c r="CWS181" s="50"/>
      <c r="CWT181" s="50"/>
      <c r="CWU181" s="50"/>
      <c r="CWV181" s="50"/>
      <c r="CWW181" s="50"/>
      <c r="CWX181" s="50"/>
      <c r="CWY181" s="50"/>
      <c r="CWZ181" s="50"/>
      <c r="CXA181" s="50"/>
      <c r="CXB181" s="50"/>
      <c r="CXC181" s="50"/>
      <c r="CXD181" s="50"/>
      <c r="CXE181" s="50"/>
      <c r="CXF181" s="50"/>
      <c r="CXG181" s="50"/>
      <c r="CXH181" s="50"/>
      <c r="CXI181" s="50"/>
      <c r="CXJ181" s="50"/>
      <c r="CXK181" s="50"/>
      <c r="CXL181" s="50"/>
      <c r="CXM181" s="50"/>
      <c r="CXN181" s="50"/>
      <c r="CXO181" s="50"/>
      <c r="CXP181" s="50"/>
      <c r="CXQ181" s="50"/>
      <c r="CXR181" s="50"/>
      <c r="CXS181" s="50"/>
      <c r="CXT181" s="50"/>
      <c r="CXU181" s="50"/>
      <c r="CXV181" s="50"/>
      <c r="CXW181" s="50"/>
      <c r="CXX181" s="50"/>
      <c r="CXY181" s="50"/>
      <c r="CXZ181" s="50"/>
      <c r="CYA181" s="50"/>
      <c r="CYB181" s="50"/>
      <c r="CYC181" s="50"/>
      <c r="CYD181" s="50"/>
      <c r="CYE181" s="50"/>
      <c r="CYF181" s="50"/>
      <c r="CYG181" s="50"/>
      <c r="CYH181" s="50"/>
      <c r="CYI181" s="50"/>
      <c r="CYJ181" s="50"/>
      <c r="CYK181" s="50"/>
      <c r="CYL181" s="50"/>
      <c r="CYM181" s="50"/>
      <c r="CYN181" s="50"/>
      <c r="CYO181" s="50"/>
      <c r="CYP181" s="50"/>
      <c r="CYQ181" s="50"/>
      <c r="CYR181" s="50"/>
      <c r="CYS181" s="50"/>
      <c r="CYT181" s="50"/>
      <c r="CYU181" s="50"/>
      <c r="CYV181" s="50"/>
      <c r="CYW181" s="50"/>
      <c r="CYX181" s="50"/>
      <c r="CYY181" s="50"/>
      <c r="CYZ181" s="50"/>
      <c r="CZA181" s="50"/>
      <c r="CZB181" s="50"/>
      <c r="CZC181" s="50"/>
      <c r="CZD181" s="50"/>
      <c r="CZE181" s="50"/>
      <c r="CZF181" s="50"/>
      <c r="CZG181" s="50"/>
      <c r="CZH181" s="50"/>
      <c r="CZI181" s="50"/>
      <c r="CZJ181" s="50"/>
      <c r="CZK181" s="50"/>
      <c r="CZL181" s="50"/>
      <c r="CZM181" s="50"/>
      <c r="CZN181" s="50"/>
      <c r="CZO181" s="50"/>
      <c r="CZP181" s="50"/>
      <c r="CZQ181" s="50"/>
      <c r="CZR181" s="50"/>
      <c r="CZS181" s="50"/>
      <c r="CZT181" s="50"/>
      <c r="CZU181" s="50"/>
      <c r="CZV181" s="50"/>
      <c r="CZW181" s="50"/>
      <c r="CZX181" s="50"/>
      <c r="CZY181" s="50"/>
      <c r="CZZ181" s="50"/>
      <c r="DAA181" s="50"/>
      <c r="DAB181" s="50"/>
      <c r="DAC181" s="50"/>
      <c r="DAD181" s="50"/>
      <c r="DAE181" s="50"/>
      <c r="DAF181" s="50"/>
      <c r="DAG181" s="50"/>
      <c r="DAH181" s="50"/>
      <c r="DAI181" s="50"/>
      <c r="DAJ181" s="50"/>
      <c r="DAK181" s="50"/>
      <c r="DAL181" s="50"/>
      <c r="DAM181" s="50"/>
      <c r="DAN181" s="50"/>
      <c r="DAO181" s="50"/>
      <c r="DAP181" s="50"/>
      <c r="DAQ181" s="50"/>
      <c r="DAR181" s="50"/>
      <c r="DAS181" s="50"/>
      <c r="DAT181" s="50"/>
      <c r="DAU181" s="50"/>
      <c r="DAV181" s="50"/>
      <c r="DAW181" s="50"/>
      <c r="DAX181" s="50"/>
      <c r="DAY181" s="50"/>
      <c r="DAZ181" s="50"/>
      <c r="DBA181" s="50"/>
      <c r="DBB181" s="50"/>
      <c r="DBC181" s="50"/>
      <c r="DBD181" s="50"/>
      <c r="DBE181" s="50"/>
      <c r="DBF181" s="50"/>
      <c r="DBG181" s="50"/>
      <c r="DBH181" s="50"/>
      <c r="DBI181" s="50"/>
      <c r="DBJ181" s="50"/>
      <c r="DBK181" s="50"/>
      <c r="DBL181" s="50"/>
      <c r="DBM181" s="50"/>
      <c r="DBN181" s="50"/>
      <c r="DBO181" s="50"/>
      <c r="DBP181" s="50"/>
      <c r="DBQ181" s="50"/>
      <c r="DBR181" s="50"/>
      <c r="DBS181" s="50"/>
      <c r="DBT181" s="50"/>
      <c r="DBU181" s="50"/>
      <c r="DBV181" s="50"/>
      <c r="DBW181" s="50"/>
      <c r="DBX181" s="50"/>
      <c r="DBY181" s="50"/>
      <c r="DBZ181" s="50"/>
      <c r="DCA181" s="50"/>
      <c r="DCB181" s="50"/>
      <c r="DCC181" s="50"/>
      <c r="DCD181" s="50"/>
      <c r="DCE181" s="50"/>
      <c r="DCF181" s="50"/>
      <c r="DCG181" s="50"/>
      <c r="DCH181" s="50"/>
      <c r="DCI181" s="50"/>
      <c r="DCJ181" s="50"/>
      <c r="DCK181" s="50"/>
      <c r="DCL181" s="50"/>
      <c r="DCM181" s="50"/>
      <c r="DCN181" s="50"/>
      <c r="DCO181" s="50"/>
      <c r="DCP181" s="50"/>
      <c r="DCQ181" s="50"/>
      <c r="DCR181" s="50"/>
      <c r="DCS181" s="50"/>
      <c r="DCT181" s="50"/>
      <c r="DCU181" s="50"/>
      <c r="DCV181" s="50"/>
      <c r="DCW181" s="50"/>
      <c r="DCX181" s="50"/>
      <c r="DCY181" s="50"/>
      <c r="DCZ181" s="50"/>
      <c r="DDA181" s="50"/>
      <c r="DDB181" s="50"/>
      <c r="DDC181" s="50"/>
      <c r="DDD181" s="50"/>
      <c r="DDE181" s="50"/>
      <c r="DDF181" s="50"/>
      <c r="DDG181" s="50"/>
      <c r="DDH181" s="50"/>
      <c r="DDJ181" s="50"/>
      <c r="DDL181" s="50"/>
      <c r="DDM181" s="50"/>
      <c r="DDN181" s="50"/>
      <c r="DDO181" s="50"/>
      <c r="DDP181" s="50"/>
      <c r="DDQ181" s="50"/>
      <c r="DDR181" s="50"/>
      <c r="DDS181" s="50"/>
      <c r="DDX181" s="50"/>
      <c r="DDY181" s="50"/>
      <c r="DDZ181" s="50"/>
      <c r="DEA181" s="50"/>
      <c r="DEB181" s="50"/>
      <c r="DEC181" s="50"/>
      <c r="DED181" s="50"/>
      <c r="DEE181" s="50"/>
      <c r="DEF181" s="50"/>
      <c r="DEG181" s="50"/>
      <c r="DEH181" s="50"/>
      <c r="DEI181" s="50"/>
      <c r="DEJ181" s="50"/>
      <c r="DEK181" s="50"/>
      <c r="DEL181" s="50"/>
      <c r="DEM181" s="50"/>
      <c r="DEN181" s="50"/>
      <c r="DEO181" s="50"/>
      <c r="DEP181" s="50"/>
      <c r="DEQ181" s="50"/>
      <c r="DER181" s="50"/>
      <c r="DES181" s="50"/>
      <c r="DET181" s="50"/>
      <c r="DEU181" s="50"/>
      <c r="DEV181" s="50"/>
      <c r="DEW181" s="50"/>
      <c r="DEX181" s="50"/>
      <c r="DEY181" s="50"/>
      <c r="DEZ181" s="50"/>
      <c r="DFA181" s="50"/>
      <c r="DFB181" s="50"/>
      <c r="DFC181" s="50"/>
      <c r="DFD181" s="50"/>
      <c r="DFE181" s="50"/>
      <c r="DFF181" s="50"/>
      <c r="DFG181" s="50"/>
      <c r="DFH181" s="50"/>
      <c r="DFI181" s="50"/>
      <c r="DFJ181" s="50"/>
      <c r="DFK181" s="50"/>
      <c r="DFL181" s="50"/>
      <c r="DFM181" s="50"/>
      <c r="DFN181" s="50"/>
      <c r="DFO181" s="50"/>
      <c r="DFP181" s="50"/>
      <c r="DFQ181" s="50"/>
      <c r="DFR181" s="50"/>
      <c r="DFS181" s="50"/>
      <c r="DFT181" s="50"/>
      <c r="DFU181" s="50"/>
      <c r="DFV181" s="50"/>
      <c r="DFW181" s="50"/>
      <c r="DFX181" s="50"/>
      <c r="DFY181" s="50"/>
      <c r="DFZ181" s="50"/>
      <c r="DGA181" s="50"/>
      <c r="DGB181" s="50"/>
      <c r="DGC181" s="50"/>
      <c r="DGD181" s="50"/>
      <c r="DGE181" s="50"/>
      <c r="DGF181" s="50"/>
      <c r="DGG181" s="50"/>
      <c r="DGH181" s="50"/>
      <c r="DGI181" s="50"/>
      <c r="DGJ181" s="50"/>
      <c r="DGK181" s="50"/>
      <c r="DGL181" s="50"/>
      <c r="DGM181" s="50"/>
      <c r="DGN181" s="50"/>
      <c r="DGO181" s="50"/>
      <c r="DGP181" s="50"/>
      <c r="DGQ181" s="50"/>
      <c r="DGR181" s="50"/>
      <c r="DGS181" s="50"/>
      <c r="DGT181" s="50"/>
      <c r="DGU181" s="50"/>
      <c r="DGV181" s="50"/>
      <c r="DGW181" s="50"/>
      <c r="DGX181" s="50"/>
      <c r="DGY181" s="50"/>
      <c r="DGZ181" s="50"/>
      <c r="DHA181" s="50"/>
      <c r="DHB181" s="50"/>
      <c r="DHC181" s="50"/>
      <c r="DHD181" s="50"/>
      <c r="DHE181" s="50"/>
      <c r="DHF181" s="50"/>
      <c r="DHG181" s="50"/>
      <c r="DHH181" s="50"/>
      <c r="DHI181" s="50"/>
      <c r="DHJ181" s="50"/>
      <c r="DHK181" s="50"/>
      <c r="DHL181" s="50"/>
      <c r="DHM181" s="50"/>
      <c r="DHN181" s="50"/>
      <c r="DHO181" s="50"/>
      <c r="DHP181" s="50"/>
      <c r="DHQ181" s="50"/>
      <c r="DHR181" s="50"/>
      <c r="DHS181" s="50"/>
      <c r="DHT181" s="50"/>
      <c r="DHU181" s="50"/>
      <c r="DHV181" s="50"/>
      <c r="DHW181" s="50"/>
      <c r="DHX181" s="50"/>
      <c r="DHY181" s="50"/>
      <c r="DHZ181" s="50"/>
      <c r="DIA181" s="50"/>
      <c r="DIB181" s="50"/>
      <c r="DIC181" s="50"/>
      <c r="DID181" s="50"/>
      <c r="DIE181" s="50"/>
      <c r="DIF181" s="50"/>
      <c r="DIG181" s="50"/>
      <c r="DIH181" s="50"/>
      <c r="DII181" s="50"/>
      <c r="DIJ181" s="50"/>
      <c r="DIK181" s="50"/>
      <c r="DIL181" s="50"/>
      <c r="DIM181" s="50"/>
      <c r="DIN181" s="50"/>
      <c r="DIO181" s="50"/>
      <c r="DIP181" s="50"/>
      <c r="DIQ181" s="50"/>
      <c r="DIR181" s="50"/>
      <c r="DIS181" s="50"/>
      <c r="DIT181" s="50"/>
      <c r="DIU181" s="50"/>
      <c r="DIV181" s="50"/>
      <c r="DIW181" s="50"/>
      <c r="DIX181" s="50"/>
      <c r="DIY181" s="50"/>
      <c r="DIZ181" s="50"/>
      <c r="DJA181" s="50"/>
      <c r="DJB181" s="50"/>
      <c r="DJC181" s="50"/>
      <c r="DJD181" s="50"/>
      <c r="DJE181" s="50"/>
      <c r="DJF181" s="50"/>
      <c r="DJG181" s="50"/>
      <c r="DJH181" s="50"/>
      <c r="DJI181" s="50"/>
      <c r="DJJ181" s="50"/>
      <c r="DJK181" s="50"/>
      <c r="DJL181" s="50"/>
      <c r="DJM181" s="50"/>
      <c r="DJN181" s="50"/>
      <c r="DJO181" s="50"/>
      <c r="DJP181" s="50"/>
      <c r="DJQ181" s="50"/>
      <c r="DJR181" s="50"/>
      <c r="DJS181" s="50"/>
      <c r="DJT181" s="50"/>
      <c r="DJU181" s="50"/>
      <c r="DJV181" s="50"/>
      <c r="DJW181" s="50"/>
      <c r="DJX181" s="50"/>
      <c r="DJY181" s="50"/>
      <c r="DJZ181" s="50"/>
      <c r="DKA181" s="50"/>
      <c r="DKB181" s="50"/>
      <c r="DKC181" s="50"/>
      <c r="DKD181" s="50"/>
      <c r="DKE181" s="50"/>
      <c r="DKF181" s="50"/>
      <c r="DKG181" s="50"/>
      <c r="DKH181" s="50"/>
      <c r="DKI181" s="50"/>
      <c r="DKJ181" s="50"/>
      <c r="DKK181" s="50"/>
      <c r="DKL181" s="50"/>
      <c r="DKM181" s="50"/>
      <c r="DKN181" s="50"/>
      <c r="DKO181" s="50"/>
      <c r="DKP181" s="50"/>
      <c r="DKQ181" s="50"/>
      <c r="DKR181" s="50"/>
      <c r="DKS181" s="50"/>
      <c r="DKT181" s="50"/>
      <c r="DKU181" s="50"/>
      <c r="DKV181" s="50"/>
      <c r="DKW181" s="50"/>
      <c r="DKX181" s="50"/>
      <c r="DKY181" s="50"/>
      <c r="DKZ181" s="50"/>
      <c r="DLA181" s="50"/>
      <c r="DLB181" s="50"/>
      <c r="DLC181" s="50"/>
      <c r="DLD181" s="50"/>
      <c r="DLE181" s="50"/>
      <c r="DLF181" s="50"/>
      <c r="DLG181" s="50"/>
      <c r="DLH181" s="50"/>
      <c r="DLI181" s="50"/>
      <c r="DLJ181" s="50"/>
      <c r="DLK181" s="50"/>
      <c r="DLL181" s="50"/>
      <c r="DLM181" s="50"/>
      <c r="DLN181" s="50"/>
      <c r="DLO181" s="50"/>
      <c r="DLP181" s="50"/>
      <c r="DLQ181" s="50"/>
      <c r="DLR181" s="50"/>
      <c r="DLS181" s="50"/>
      <c r="DLT181" s="50"/>
      <c r="DLU181" s="50"/>
      <c r="DLV181" s="50"/>
      <c r="DLW181" s="50"/>
      <c r="DLX181" s="50"/>
      <c r="DLY181" s="50"/>
      <c r="DLZ181" s="50"/>
      <c r="DMA181" s="50"/>
      <c r="DMB181" s="50"/>
      <c r="DMC181" s="50"/>
      <c r="DMD181" s="50"/>
      <c r="DME181" s="50"/>
      <c r="DMF181" s="50"/>
      <c r="DMG181" s="50"/>
      <c r="DMH181" s="50"/>
      <c r="DMI181" s="50"/>
      <c r="DMJ181" s="50"/>
      <c r="DMK181" s="50"/>
      <c r="DML181" s="50"/>
      <c r="DMM181" s="50"/>
      <c r="DMN181" s="50"/>
      <c r="DMO181" s="50"/>
      <c r="DMP181" s="50"/>
      <c r="DMQ181" s="50"/>
      <c r="DMR181" s="50"/>
      <c r="DMS181" s="50"/>
      <c r="DMT181" s="50"/>
      <c r="DMU181" s="50"/>
      <c r="DMV181" s="50"/>
      <c r="DMW181" s="50"/>
      <c r="DMX181" s="50"/>
      <c r="DMY181" s="50"/>
      <c r="DMZ181" s="50"/>
      <c r="DNA181" s="50"/>
      <c r="DNB181" s="50"/>
      <c r="DNC181" s="50"/>
      <c r="DND181" s="50"/>
      <c r="DNF181" s="50"/>
      <c r="DNH181" s="50"/>
      <c r="DNI181" s="50"/>
      <c r="DNJ181" s="50"/>
      <c r="DNK181" s="50"/>
      <c r="DNL181" s="50"/>
      <c r="DNM181" s="50"/>
      <c r="DNN181" s="50"/>
      <c r="DNO181" s="50"/>
      <c r="DNT181" s="50"/>
      <c r="DNU181" s="50"/>
      <c r="DNV181" s="50"/>
      <c r="DNW181" s="50"/>
      <c r="DNX181" s="50"/>
      <c r="DNY181" s="50"/>
      <c r="DNZ181" s="50"/>
      <c r="DOA181" s="50"/>
      <c r="DOB181" s="50"/>
      <c r="DOC181" s="50"/>
      <c r="DOD181" s="50"/>
      <c r="DOE181" s="50"/>
      <c r="DOF181" s="50"/>
      <c r="DOG181" s="50"/>
      <c r="DOH181" s="50"/>
      <c r="DOI181" s="50"/>
      <c r="DOJ181" s="50"/>
      <c r="DOK181" s="50"/>
      <c r="DOL181" s="50"/>
      <c r="DOM181" s="50"/>
      <c r="DON181" s="50"/>
      <c r="DOO181" s="50"/>
      <c r="DOP181" s="50"/>
      <c r="DOQ181" s="50"/>
      <c r="DOR181" s="50"/>
      <c r="DOS181" s="50"/>
      <c r="DOT181" s="50"/>
      <c r="DOU181" s="50"/>
      <c r="DOV181" s="50"/>
      <c r="DOW181" s="50"/>
      <c r="DOX181" s="50"/>
      <c r="DOY181" s="50"/>
      <c r="DOZ181" s="50"/>
      <c r="DPA181" s="50"/>
      <c r="DPB181" s="50"/>
      <c r="DPC181" s="50"/>
      <c r="DPD181" s="50"/>
      <c r="DPE181" s="50"/>
      <c r="DPF181" s="50"/>
      <c r="DPG181" s="50"/>
      <c r="DPH181" s="50"/>
      <c r="DPI181" s="50"/>
      <c r="DPJ181" s="50"/>
      <c r="DPK181" s="50"/>
      <c r="DPL181" s="50"/>
      <c r="DPM181" s="50"/>
      <c r="DPN181" s="50"/>
      <c r="DPO181" s="50"/>
      <c r="DPP181" s="50"/>
      <c r="DPQ181" s="50"/>
      <c r="DPR181" s="50"/>
      <c r="DPS181" s="50"/>
      <c r="DPT181" s="50"/>
      <c r="DPU181" s="50"/>
      <c r="DPV181" s="50"/>
      <c r="DPW181" s="50"/>
      <c r="DPX181" s="50"/>
      <c r="DPY181" s="50"/>
      <c r="DPZ181" s="50"/>
      <c r="DQA181" s="50"/>
      <c r="DQB181" s="50"/>
      <c r="DQC181" s="50"/>
      <c r="DQD181" s="50"/>
      <c r="DQE181" s="50"/>
      <c r="DQF181" s="50"/>
      <c r="DQG181" s="50"/>
      <c r="DQH181" s="50"/>
      <c r="DQI181" s="50"/>
      <c r="DQJ181" s="50"/>
      <c r="DQK181" s="50"/>
      <c r="DQL181" s="50"/>
      <c r="DQM181" s="50"/>
      <c r="DQN181" s="50"/>
      <c r="DQO181" s="50"/>
      <c r="DQP181" s="50"/>
      <c r="DQQ181" s="50"/>
      <c r="DQR181" s="50"/>
      <c r="DQS181" s="50"/>
      <c r="DQT181" s="50"/>
      <c r="DQU181" s="50"/>
      <c r="DQV181" s="50"/>
      <c r="DQW181" s="50"/>
      <c r="DQX181" s="50"/>
      <c r="DQY181" s="50"/>
      <c r="DQZ181" s="50"/>
      <c r="DRA181" s="50"/>
      <c r="DRB181" s="50"/>
      <c r="DRC181" s="50"/>
      <c r="DRD181" s="50"/>
      <c r="DRE181" s="50"/>
      <c r="DRF181" s="50"/>
      <c r="DRG181" s="50"/>
      <c r="DRH181" s="50"/>
      <c r="DRI181" s="50"/>
      <c r="DRJ181" s="50"/>
      <c r="DRK181" s="50"/>
      <c r="DRL181" s="50"/>
      <c r="DRM181" s="50"/>
      <c r="DRN181" s="50"/>
      <c r="DRO181" s="50"/>
      <c r="DRP181" s="50"/>
      <c r="DRQ181" s="50"/>
      <c r="DRR181" s="50"/>
      <c r="DRS181" s="50"/>
      <c r="DRT181" s="50"/>
      <c r="DRU181" s="50"/>
      <c r="DRV181" s="50"/>
      <c r="DRW181" s="50"/>
      <c r="DRX181" s="50"/>
      <c r="DRY181" s="50"/>
      <c r="DRZ181" s="50"/>
      <c r="DSA181" s="50"/>
      <c r="DSB181" s="50"/>
      <c r="DSC181" s="50"/>
      <c r="DSD181" s="50"/>
      <c r="DSE181" s="50"/>
      <c r="DSF181" s="50"/>
      <c r="DSG181" s="50"/>
      <c r="DSH181" s="50"/>
      <c r="DSI181" s="50"/>
      <c r="DSJ181" s="50"/>
      <c r="DSK181" s="50"/>
      <c r="DSL181" s="50"/>
      <c r="DSM181" s="50"/>
      <c r="DSN181" s="50"/>
      <c r="DSO181" s="50"/>
      <c r="DSP181" s="50"/>
      <c r="DSQ181" s="50"/>
      <c r="DSR181" s="50"/>
      <c r="DSS181" s="50"/>
      <c r="DST181" s="50"/>
      <c r="DSU181" s="50"/>
      <c r="DSV181" s="50"/>
      <c r="DSW181" s="50"/>
      <c r="DSX181" s="50"/>
      <c r="DSY181" s="50"/>
      <c r="DSZ181" s="50"/>
      <c r="DTA181" s="50"/>
      <c r="DTB181" s="50"/>
      <c r="DTC181" s="50"/>
      <c r="DTD181" s="50"/>
      <c r="DTE181" s="50"/>
      <c r="DTF181" s="50"/>
      <c r="DTG181" s="50"/>
      <c r="DTH181" s="50"/>
      <c r="DTI181" s="50"/>
      <c r="DTJ181" s="50"/>
      <c r="DTK181" s="50"/>
      <c r="DTL181" s="50"/>
      <c r="DTM181" s="50"/>
      <c r="DTN181" s="50"/>
      <c r="DTO181" s="50"/>
      <c r="DTP181" s="50"/>
      <c r="DTQ181" s="50"/>
      <c r="DTR181" s="50"/>
      <c r="DTS181" s="50"/>
      <c r="DTT181" s="50"/>
      <c r="DTU181" s="50"/>
      <c r="DTV181" s="50"/>
      <c r="DTW181" s="50"/>
      <c r="DTX181" s="50"/>
      <c r="DTY181" s="50"/>
      <c r="DTZ181" s="50"/>
      <c r="DUA181" s="50"/>
      <c r="DUB181" s="50"/>
      <c r="DUC181" s="50"/>
      <c r="DUD181" s="50"/>
      <c r="DUE181" s="50"/>
      <c r="DUF181" s="50"/>
      <c r="DUG181" s="50"/>
      <c r="DUH181" s="50"/>
      <c r="DUI181" s="50"/>
      <c r="DUJ181" s="50"/>
      <c r="DUK181" s="50"/>
      <c r="DUL181" s="50"/>
      <c r="DUM181" s="50"/>
      <c r="DUN181" s="50"/>
      <c r="DUO181" s="50"/>
      <c r="DUP181" s="50"/>
      <c r="DUQ181" s="50"/>
      <c r="DUR181" s="50"/>
      <c r="DUS181" s="50"/>
      <c r="DUT181" s="50"/>
      <c r="DUU181" s="50"/>
      <c r="DUV181" s="50"/>
      <c r="DUW181" s="50"/>
      <c r="DUX181" s="50"/>
      <c r="DUY181" s="50"/>
      <c r="DUZ181" s="50"/>
      <c r="DVA181" s="50"/>
      <c r="DVB181" s="50"/>
      <c r="DVC181" s="50"/>
      <c r="DVD181" s="50"/>
      <c r="DVE181" s="50"/>
      <c r="DVF181" s="50"/>
      <c r="DVG181" s="50"/>
      <c r="DVH181" s="50"/>
      <c r="DVI181" s="50"/>
      <c r="DVJ181" s="50"/>
      <c r="DVK181" s="50"/>
      <c r="DVL181" s="50"/>
      <c r="DVM181" s="50"/>
      <c r="DVN181" s="50"/>
      <c r="DVO181" s="50"/>
      <c r="DVP181" s="50"/>
      <c r="DVQ181" s="50"/>
      <c r="DVR181" s="50"/>
      <c r="DVS181" s="50"/>
      <c r="DVT181" s="50"/>
      <c r="DVU181" s="50"/>
      <c r="DVV181" s="50"/>
      <c r="DVW181" s="50"/>
      <c r="DVX181" s="50"/>
      <c r="DVY181" s="50"/>
      <c r="DVZ181" s="50"/>
      <c r="DWA181" s="50"/>
      <c r="DWB181" s="50"/>
      <c r="DWC181" s="50"/>
      <c r="DWD181" s="50"/>
      <c r="DWE181" s="50"/>
      <c r="DWF181" s="50"/>
      <c r="DWG181" s="50"/>
      <c r="DWH181" s="50"/>
      <c r="DWI181" s="50"/>
      <c r="DWJ181" s="50"/>
      <c r="DWK181" s="50"/>
      <c r="DWL181" s="50"/>
      <c r="DWM181" s="50"/>
      <c r="DWN181" s="50"/>
      <c r="DWO181" s="50"/>
      <c r="DWP181" s="50"/>
      <c r="DWQ181" s="50"/>
      <c r="DWR181" s="50"/>
      <c r="DWS181" s="50"/>
      <c r="DWT181" s="50"/>
      <c r="DWU181" s="50"/>
      <c r="DWV181" s="50"/>
      <c r="DWW181" s="50"/>
      <c r="DWX181" s="50"/>
      <c r="DWY181" s="50"/>
      <c r="DWZ181" s="50"/>
      <c r="DXB181" s="50"/>
      <c r="DXD181" s="50"/>
      <c r="DXE181" s="50"/>
      <c r="DXF181" s="50"/>
      <c r="DXG181" s="50"/>
      <c r="DXH181" s="50"/>
      <c r="DXI181" s="50"/>
      <c r="DXJ181" s="50"/>
      <c r="DXK181" s="50"/>
      <c r="DXP181" s="50"/>
      <c r="DXQ181" s="50"/>
      <c r="DXR181" s="50"/>
      <c r="DXS181" s="50"/>
      <c r="DXT181" s="50"/>
      <c r="DXU181" s="50"/>
      <c r="DXV181" s="50"/>
      <c r="DXW181" s="50"/>
      <c r="DXX181" s="50"/>
      <c r="DXY181" s="50"/>
      <c r="DXZ181" s="50"/>
      <c r="DYA181" s="50"/>
      <c r="DYB181" s="50"/>
      <c r="DYC181" s="50"/>
      <c r="DYD181" s="50"/>
      <c r="DYE181" s="50"/>
      <c r="DYF181" s="50"/>
      <c r="DYG181" s="50"/>
      <c r="DYH181" s="50"/>
      <c r="DYI181" s="50"/>
      <c r="DYJ181" s="50"/>
      <c r="DYK181" s="50"/>
      <c r="DYL181" s="50"/>
      <c r="DYM181" s="50"/>
      <c r="DYN181" s="50"/>
      <c r="DYO181" s="50"/>
      <c r="DYP181" s="50"/>
      <c r="DYQ181" s="50"/>
      <c r="DYR181" s="50"/>
      <c r="DYS181" s="50"/>
      <c r="DYT181" s="50"/>
      <c r="DYU181" s="50"/>
      <c r="DYV181" s="50"/>
      <c r="DYW181" s="50"/>
      <c r="DYX181" s="50"/>
      <c r="DYY181" s="50"/>
      <c r="DYZ181" s="50"/>
      <c r="DZA181" s="50"/>
      <c r="DZB181" s="50"/>
      <c r="DZC181" s="50"/>
      <c r="DZD181" s="50"/>
      <c r="DZE181" s="50"/>
      <c r="DZF181" s="50"/>
      <c r="DZG181" s="50"/>
      <c r="DZH181" s="50"/>
      <c r="DZI181" s="50"/>
      <c r="DZJ181" s="50"/>
      <c r="DZK181" s="50"/>
      <c r="DZL181" s="50"/>
      <c r="DZM181" s="50"/>
      <c r="DZN181" s="50"/>
      <c r="DZO181" s="50"/>
      <c r="DZP181" s="50"/>
      <c r="DZQ181" s="50"/>
      <c r="DZR181" s="50"/>
      <c r="DZS181" s="50"/>
      <c r="DZT181" s="50"/>
      <c r="DZU181" s="50"/>
      <c r="DZV181" s="50"/>
      <c r="DZW181" s="50"/>
      <c r="DZX181" s="50"/>
      <c r="DZY181" s="50"/>
      <c r="DZZ181" s="50"/>
      <c r="EAA181" s="50"/>
      <c r="EAB181" s="50"/>
      <c r="EAC181" s="50"/>
      <c r="EAD181" s="50"/>
      <c r="EAE181" s="50"/>
      <c r="EAF181" s="50"/>
      <c r="EAG181" s="50"/>
      <c r="EAH181" s="50"/>
      <c r="EAI181" s="50"/>
      <c r="EAJ181" s="50"/>
      <c r="EAK181" s="50"/>
      <c r="EAL181" s="50"/>
      <c r="EAM181" s="50"/>
      <c r="EAN181" s="50"/>
      <c r="EAO181" s="50"/>
      <c r="EAP181" s="50"/>
      <c r="EAQ181" s="50"/>
      <c r="EAR181" s="50"/>
      <c r="EAS181" s="50"/>
      <c r="EAT181" s="50"/>
      <c r="EAU181" s="50"/>
      <c r="EAV181" s="50"/>
      <c r="EAW181" s="50"/>
      <c r="EAX181" s="50"/>
      <c r="EAY181" s="50"/>
      <c r="EAZ181" s="50"/>
      <c r="EBA181" s="50"/>
      <c r="EBB181" s="50"/>
      <c r="EBC181" s="50"/>
      <c r="EBD181" s="50"/>
      <c r="EBE181" s="50"/>
      <c r="EBF181" s="50"/>
      <c r="EBG181" s="50"/>
      <c r="EBH181" s="50"/>
      <c r="EBI181" s="50"/>
      <c r="EBJ181" s="50"/>
      <c r="EBK181" s="50"/>
      <c r="EBL181" s="50"/>
      <c r="EBM181" s="50"/>
      <c r="EBN181" s="50"/>
      <c r="EBO181" s="50"/>
      <c r="EBP181" s="50"/>
      <c r="EBQ181" s="50"/>
      <c r="EBR181" s="50"/>
      <c r="EBS181" s="50"/>
      <c r="EBT181" s="50"/>
      <c r="EBU181" s="50"/>
      <c r="EBV181" s="50"/>
      <c r="EBW181" s="50"/>
      <c r="EBX181" s="50"/>
      <c r="EBY181" s="50"/>
      <c r="EBZ181" s="50"/>
      <c r="ECA181" s="50"/>
      <c r="ECB181" s="50"/>
      <c r="ECC181" s="50"/>
      <c r="ECD181" s="50"/>
      <c r="ECE181" s="50"/>
      <c r="ECF181" s="50"/>
      <c r="ECG181" s="50"/>
      <c r="ECH181" s="50"/>
      <c r="ECI181" s="50"/>
      <c r="ECJ181" s="50"/>
      <c r="ECK181" s="50"/>
      <c r="ECL181" s="50"/>
      <c r="ECM181" s="50"/>
      <c r="ECN181" s="50"/>
      <c r="ECO181" s="50"/>
      <c r="ECP181" s="50"/>
      <c r="ECQ181" s="50"/>
      <c r="ECR181" s="50"/>
      <c r="ECS181" s="50"/>
      <c r="ECT181" s="50"/>
      <c r="ECU181" s="50"/>
      <c r="ECV181" s="50"/>
      <c r="ECW181" s="50"/>
      <c r="ECX181" s="50"/>
      <c r="ECY181" s="50"/>
      <c r="ECZ181" s="50"/>
      <c r="EDA181" s="50"/>
      <c r="EDB181" s="50"/>
      <c r="EDC181" s="50"/>
      <c r="EDD181" s="50"/>
      <c r="EDE181" s="50"/>
      <c r="EDF181" s="50"/>
      <c r="EDG181" s="50"/>
      <c r="EDH181" s="50"/>
      <c r="EDI181" s="50"/>
      <c r="EDJ181" s="50"/>
      <c r="EDK181" s="50"/>
      <c r="EDL181" s="50"/>
      <c r="EDM181" s="50"/>
      <c r="EDN181" s="50"/>
      <c r="EDO181" s="50"/>
      <c r="EDP181" s="50"/>
      <c r="EDQ181" s="50"/>
      <c r="EDR181" s="50"/>
      <c r="EDS181" s="50"/>
      <c r="EDT181" s="50"/>
      <c r="EDU181" s="50"/>
      <c r="EDV181" s="50"/>
      <c r="EDW181" s="50"/>
      <c r="EDX181" s="50"/>
      <c r="EDY181" s="50"/>
      <c r="EDZ181" s="50"/>
      <c r="EEA181" s="50"/>
      <c r="EEB181" s="50"/>
      <c r="EEC181" s="50"/>
      <c r="EED181" s="50"/>
      <c r="EEE181" s="50"/>
      <c r="EEF181" s="50"/>
      <c r="EEG181" s="50"/>
      <c r="EEH181" s="50"/>
      <c r="EEI181" s="50"/>
      <c r="EEJ181" s="50"/>
      <c r="EEK181" s="50"/>
      <c r="EEL181" s="50"/>
      <c r="EEM181" s="50"/>
      <c r="EEN181" s="50"/>
      <c r="EEO181" s="50"/>
      <c r="EEP181" s="50"/>
      <c r="EEQ181" s="50"/>
      <c r="EER181" s="50"/>
      <c r="EES181" s="50"/>
      <c r="EET181" s="50"/>
      <c r="EEU181" s="50"/>
      <c r="EEV181" s="50"/>
      <c r="EEW181" s="50"/>
      <c r="EEX181" s="50"/>
      <c r="EEY181" s="50"/>
      <c r="EEZ181" s="50"/>
      <c r="EFA181" s="50"/>
      <c r="EFB181" s="50"/>
      <c r="EFC181" s="50"/>
      <c r="EFD181" s="50"/>
      <c r="EFE181" s="50"/>
      <c r="EFF181" s="50"/>
      <c r="EFG181" s="50"/>
      <c r="EFH181" s="50"/>
      <c r="EFI181" s="50"/>
      <c r="EFJ181" s="50"/>
      <c r="EFK181" s="50"/>
      <c r="EFL181" s="50"/>
      <c r="EFM181" s="50"/>
      <c r="EFN181" s="50"/>
      <c r="EFO181" s="50"/>
      <c r="EFP181" s="50"/>
      <c r="EFQ181" s="50"/>
      <c r="EFR181" s="50"/>
      <c r="EFS181" s="50"/>
      <c r="EFT181" s="50"/>
      <c r="EFU181" s="50"/>
      <c r="EFV181" s="50"/>
      <c r="EFW181" s="50"/>
      <c r="EFX181" s="50"/>
      <c r="EFY181" s="50"/>
      <c r="EFZ181" s="50"/>
      <c r="EGA181" s="50"/>
      <c r="EGB181" s="50"/>
      <c r="EGC181" s="50"/>
      <c r="EGD181" s="50"/>
      <c r="EGE181" s="50"/>
      <c r="EGF181" s="50"/>
      <c r="EGG181" s="50"/>
      <c r="EGH181" s="50"/>
      <c r="EGI181" s="50"/>
      <c r="EGJ181" s="50"/>
      <c r="EGK181" s="50"/>
      <c r="EGL181" s="50"/>
      <c r="EGM181" s="50"/>
      <c r="EGN181" s="50"/>
      <c r="EGO181" s="50"/>
      <c r="EGP181" s="50"/>
      <c r="EGQ181" s="50"/>
      <c r="EGR181" s="50"/>
      <c r="EGS181" s="50"/>
      <c r="EGT181" s="50"/>
      <c r="EGU181" s="50"/>
      <c r="EGV181" s="50"/>
      <c r="EGX181" s="50"/>
      <c r="EGZ181" s="50"/>
      <c r="EHA181" s="50"/>
      <c r="EHB181" s="50"/>
      <c r="EHC181" s="50"/>
      <c r="EHD181" s="50"/>
      <c r="EHE181" s="50"/>
      <c r="EHF181" s="50"/>
      <c r="EHG181" s="50"/>
      <c r="EHL181" s="50"/>
      <c r="EHM181" s="50"/>
      <c r="EHN181" s="50"/>
      <c r="EHO181" s="50"/>
      <c r="EHP181" s="50"/>
      <c r="EHQ181" s="50"/>
      <c r="EHR181" s="50"/>
      <c r="EHS181" s="50"/>
      <c r="EHT181" s="50"/>
      <c r="EHU181" s="50"/>
      <c r="EHV181" s="50"/>
      <c r="EHW181" s="50"/>
      <c r="EHX181" s="50"/>
      <c r="EHY181" s="50"/>
      <c r="EHZ181" s="50"/>
      <c r="EIA181" s="50"/>
      <c r="EIB181" s="50"/>
      <c r="EIC181" s="50"/>
      <c r="EID181" s="50"/>
      <c r="EIE181" s="50"/>
      <c r="EIF181" s="50"/>
      <c r="EIG181" s="50"/>
      <c r="EIH181" s="50"/>
      <c r="EII181" s="50"/>
      <c r="EIJ181" s="50"/>
      <c r="EIK181" s="50"/>
      <c r="EIL181" s="50"/>
      <c r="EIM181" s="50"/>
      <c r="EIN181" s="50"/>
      <c r="EIO181" s="50"/>
      <c r="EIP181" s="50"/>
      <c r="EIQ181" s="50"/>
      <c r="EIR181" s="50"/>
      <c r="EIS181" s="50"/>
      <c r="EIT181" s="50"/>
      <c r="EIU181" s="50"/>
      <c r="EIV181" s="50"/>
      <c r="EIW181" s="50"/>
      <c r="EIX181" s="50"/>
      <c r="EIY181" s="50"/>
      <c r="EIZ181" s="50"/>
      <c r="EJA181" s="50"/>
      <c r="EJB181" s="50"/>
      <c r="EJC181" s="50"/>
      <c r="EJD181" s="50"/>
      <c r="EJE181" s="50"/>
      <c r="EJF181" s="50"/>
      <c r="EJG181" s="50"/>
      <c r="EJH181" s="50"/>
      <c r="EJI181" s="50"/>
      <c r="EJJ181" s="50"/>
      <c r="EJK181" s="50"/>
      <c r="EJL181" s="50"/>
      <c r="EJM181" s="50"/>
      <c r="EJN181" s="50"/>
      <c r="EJO181" s="50"/>
      <c r="EJP181" s="50"/>
      <c r="EJQ181" s="50"/>
      <c r="EJR181" s="50"/>
      <c r="EJS181" s="50"/>
      <c r="EJT181" s="50"/>
      <c r="EJU181" s="50"/>
      <c r="EJV181" s="50"/>
      <c r="EJW181" s="50"/>
      <c r="EJX181" s="50"/>
      <c r="EJY181" s="50"/>
      <c r="EJZ181" s="50"/>
      <c r="EKA181" s="50"/>
      <c r="EKB181" s="50"/>
      <c r="EKC181" s="50"/>
      <c r="EKD181" s="50"/>
      <c r="EKE181" s="50"/>
      <c r="EKF181" s="50"/>
      <c r="EKG181" s="50"/>
      <c r="EKH181" s="50"/>
      <c r="EKI181" s="50"/>
      <c r="EKJ181" s="50"/>
      <c r="EKK181" s="50"/>
      <c r="EKL181" s="50"/>
      <c r="EKM181" s="50"/>
      <c r="EKN181" s="50"/>
      <c r="EKO181" s="50"/>
      <c r="EKP181" s="50"/>
      <c r="EKQ181" s="50"/>
      <c r="EKR181" s="50"/>
      <c r="EKS181" s="50"/>
      <c r="EKT181" s="50"/>
      <c r="EKU181" s="50"/>
      <c r="EKV181" s="50"/>
      <c r="EKW181" s="50"/>
      <c r="EKX181" s="50"/>
      <c r="EKY181" s="50"/>
      <c r="EKZ181" s="50"/>
      <c r="ELA181" s="50"/>
      <c r="ELB181" s="50"/>
      <c r="ELC181" s="50"/>
      <c r="ELD181" s="50"/>
      <c r="ELE181" s="50"/>
      <c r="ELF181" s="50"/>
      <c r="ELG181" s="50"/>
      <c r="ELH181" s="50"/>
      <c r="ELI181" s="50"/>
      <c r="ELJ181" s="50"/>
      <c r="ELK181" s="50"/>
      <c r="ELL181" s="50"/>
      <c r="ELM181" s="50"/>
      <c r="ELN181" s="50"/>
      <c r="ELO181" s="50"/>
      <c r="ELP181" s="50"/>
      <c r="ELQ181" s="50"/>
      <c r="ELR181" s="50"/>
      <c r="ELS181" s="50"/>
      <c r="ELT181" s="50"/>
      <c r="ELU181" s="50"/>
      <c r="ELV181" s="50"/>
      <c r="ELW181" s="50"/>
      <c r="ELX181" s="50"/>
      <c r="ELY181" s="50"/>
      <c r="ELZ181" s="50"/>
      <c r="EMA181" s="50"/>
      <c r="EMB181" s="50"/>
      <c r="EMC181" s="50"/>
      <c r="EMD181" s="50"/>
      <c r="EME181" s="50"/>
      <c r="EMF181" s="50"/>
      <c r="EMG181" s="50"/>
      <c r="EMH181" s="50"/>
      <c r="EMI181" s="50"/>
      <c r="EMJ181" s="50"/>
      <c r="EMK181" s="50"/>
      <c r="EML181" s="50"/>
      <c r="EMM181" s="50"/>
      <c r="EMN181" s="50"/>
      <c r="EMO181" s="50"/>
      <c r="EMP181" s="50"/>
      <c r="EMQ181" s="50"/>
      <c r="EMR181" s="50"/>
      <c r="EMS181" s="50"/>
      <c r="EMT181" s="50"/>
      <c r="EMU181" s="50"/>
      <c r="EMV181" s="50"/>
      <c r="EMW181" s="50"/>
      <c r="EMX181" s="50"/>
      <c r="EMY181" s="50"/>
      <c r="EMZ181" s="50"/>
      <c r="ENA181" s="50"/>
      <c r="ENB181" s="50"/>
      <c r="ENC181" s="50"/>
      <c r="END181" s="50"/>
      <c r="ENE181" s="50"/>
      <c r="ENF181" s="50"/>
      <c r="ENG181" s="50"/>
      <c r="ENH181" s="50"/>
      <c r="ENI181" s="50"/>
      <c r="ENJ181" s="50"/>
      <c r="ENK181" s="50"/>
      <c r="ENL181" s="50"/>
      <c r="ENM181" s="50"/>
      <c r="ENN181" s="50"/>
      <c r="ENO181" s="50"/>
      <c r="ENP181" s="50"/>
      <c r="ENQ181" s="50"/>
      <c r="ENR181" s="50"/>
      <c r="ENS181" s="50"/>
      <c r="ENT181" s="50"/>
      <c r="ENU181" s="50"/>
      <c r="ENV181" s="50"/>
      <c r="ENW181" s="50"/>
      <c r="ENX181" s="50"/>
      <c r="ENY181" s="50"/>
      <c r="ENZ181" s="50"/>
      <c r="EOA181" s="50"/>
      <c r="EOB181" s="50"/>
      <c r="EOC181" s="50"/>
      <c r="EOD181" s="50"/>
      <c r="EOE181" s="50"/>
      <c r="EOF181" s="50"/>
      <c r="EOG181" s="50"/>
      <c r="EOH181" s="50"/>
      <c r="EOI181" s="50"/>
      <c r="EOJ181" s="50"/>
      <c r="EOK181" s="50"/>
      <c r="EOL181" s="50"/>
      <c r="EOM181" s="50"/>
      <c r="EON181" s="50"/>
      <c r="EOO181" s="50"/>
      <c r="EOP181" s="50"/>
      <c r="EOQ181" s="50"/>
      <c r="EOR181" s="50"/>
      <c r="EOS181" s="50"/>
      <c r="EOT181" s="50"/>
      <c r="EOU181" s="50"/>
      <c r="EOV181" s="50"/>
      <c r="EOW181" s="50"/>
      <c r="EOX181" s="50"/>
      <c r="EOY181" s="50"/>
      <c r="EOZ181" s="50"/>
      <c r="EPA181" s="50"/>
      <c r="EPB181" s="50"/>
      <c r="EPC181" s="50"/>
      <c r="EPD181" s="50"/>
      <c r="EPE181" s="50"/>
      <c r="EPF181" s="50"/>
      <c r="EPG181" s="50"/>
      <c r="EPH181" s="50"/>
      <c r="EPI181" s="50"/>
      <c r="EPJ181" s="50"/>
      <c r="EPK181" s="50"/>
      <c r="EPL181" s="50"/>
      <c r="EPM181" s="50"/>
      <c r="EPN181" s="50"/>
      <c r="EPO181" s="50"/>
      <c r="EPP181" s="50"/>
      <c r="EPQ181" s="50"/>
      <c r="EPR181" s="50"/>
      <c r="EPS181" s="50"/>
      <c r="EPT181" s="50"/>
      <c r="EPU181" s="50"/>
      <c r="EPV181" s="50"/>
      <c r="EPW181" s="50"/>
      <c r="EPX181" s="50"/>
      <c r="EPY181" s="50"/>
      <c r="EPZ181" s="50"/>
      <c r="EQA181" s="50"/>
      <c r="EQB181" s="50"/>
      <c r="EQC181" s="50"/>
      <c r="EQD181" s="50"/>
      <c r="EQE181" s="50"/>
      <c r="EQF181" s="50"/>
      <c r="EQG181" s="50"/>
      <c r="EQH181" s="50"/>
      <c r="EQI181" s="50"/>
      <c r="EQJ181" s="50"/>
      <c r="EQK181" s="50"/>
      <c r="EQL181" s="50"/>
      <c r="EQM181" s="50"/>
      <c r="EQN181" s="50"/>
      <c r="EQO181" s="50"/>
      <c r="EQP181" s="50"/>
      <c r="EQQ181" s="50"/>
      <c r="EQR181" s="50"/>
      <c r="EQT181" s="50"/>
      <c r="EQV181" s="50"/>
      <c r="EQW181" s="50"/>
      <c r="EQX181" s="50"/>
      <c r="EQY181" s="50"/>
      <c r="EQZ181" s="50"/>
      <c r="ERA181" s="50"/>
      <c r="ERB181" s="50"/>
      <c r="ERC181" s="50"/>
      <c r="ERH181" s="50"/>
      <c r="ERI181" s="50"/>
      <c r="ERJ181" s="50"/>
      <c r="ERK181" s="50"/>
      <c r="ERL181" s="50"/>
      <c r="ERM181" s="50"/>
      <c r="ERN181" s="50"/>
      <c r="ERO181" s="50"/>
      <c r="ERP181" s="50"/>
      <c r="ERQ181" s="50"/>
      <c r="ERR181" s="50"/>
      <c r="ERS181" s="50"/>
      <c r="ERT181" s="50"/>
      <c r="ERU181" s="50"/>
      <c r="ERV181" s="50"/>
      <c r="ERW181" s="50"/>
      <c r="ERX181" s="50"/>
      <c r="ERY181" s="50"/>
      <c r="ERZ181" s="50"/>
      <c r="ESA181" s="50"/>
      <c r="ESB181" s="50"/>
      <c r="ESC181" s="50"/>
      <c r="ESD181" s="50"/>
      <c r="ESE181" s="50"/>
      <c r="ESF181" s="50"/>
      <c r="ESG181" s="50"/>
      <c r="ESH181" s="50"/>
      <c r="ESI181" s="50"/>
      <c r="ESJ181" s="50"/>
      <c r="ESK181" s="50"/>
      <c r="ESL181" s="50"/>
      <c r="ESM181" s="50"/>
      <c r="ESN181" s="50"/>
      <c r="ESO181" s="50"/>
      <c r="ESP181" s="50"/>
      <c r="ESQ181" s="50"/>
      <c r="ESR181" s="50"/>
      <c r="ESS181" s="50"/>
      <c r="EST181" s="50"/>
      <c r="ESU181" s="50"/>
      <c r="ESV181" s="50"/>
      <c r="ESW181" s="50"/>
      <c r="ESX181" s="50"/>
      <c r="ESY181" s="50"/>
      <c r="ESZ181" s="50"/>
      <c r="ETA181" s="50"/>
      <c r="ETB181" s="50"/>
      <c r="ETC181" s="50"/>
      <c r="ETD181" s="50"/>
      <c r="ETE181" s="50"/>
      <c r="ETF181" s="50"/>
      <c r="ETG181" s="50"/>
      <c r="ETH181" s="50"/>
      <c r="ETI181" s="50"/>
      <c r="ETJ181" s="50"/>
      <c r="ETK181" s="50"/>
      <c r="ETL181" s="50"/>
      <c r="ETM181" s="50"/>
      <c r="ETN181" s="50"/>
      <c r="ETO181" s="50"/>
      <c r="ETP181" s="50"/>
      <c r="ETQ181" s="50"/>
      <c r="ETR181" s="50"/>
      <c r="ETS181" s="50"/>
      <c r="ETT181" s="50"/>
      <c r="ETU181" s="50"/>
      <c r="ETV181" s="50"/>
      <c r="ETW181" s="50"/>
      <c r="ETX181" s="50"/>
      <c r="ETY181" s="50"/>
      <c r="ETZ181" s="50"/>
      <c r="EUA181" s="50"/>
      <c r="EUB181" s="50"/>
      <c r="EUC181" s="50"/>
      <c r="EUD181" s="50"/>
      <c r="EUE181" s="50"/>
      <c r="EUF181" s="50"/>
      <c r="EUG181" s="50"/>
      <c r="EUH181" s="50"/>
      <c r="EUI181" s="50"/>
      <c r="EUJ181" s="50"/>
      <c r="EUK181" s="50"/>
      <c r="EUL181" s="50"/>
      <c r="EUM181" s="50"/>
      <c r="EUN181" s="50"/>
      <c r="EUO181" s="50"/>
      <c r="EUP181" s="50"/>
      <c r="EUQ181" s="50"/>
      <c r="EUR181" s="50"/>
      <c r="EUS181" s="50"/>
      <c r="EUT181" s="50"/>
      <c r="EUU181" s="50"/>
      <c r="EUV181" s="50"/>
      <c r="EUW181" s="50"/>
      <c r="EUX181" s="50"/>
      <c r="EUY181" s="50"/>
      <c r="EUZ181" s="50"/>
      <c r="EVA181" s="50"/>
      <c r="EVB181" s="50"/>
      <c r="EVC181" s="50"/>
      <c r="EVD181" s="50"/>
      <c r="EVE181" s="50"/>
      <c r="EVF181" s="50"/>
      <c r="EVG181" s="50"/>
      <c r="EVH181" s="50"/>
      <c r="EVI181" s="50"/>
      <c r="EVJ181" s="50"/>
      <c r="EVK181" s="50"/>
      <c r="EVL181" s="50"/>
      <c r="EVM181" s="50"/>
      <c r="EVN181" s="50"/>
      <c r="EVO181" s="50"/>
      <c r="EVP181" s="50"/>
      <c r="EVQ181" s="50"/>
      <c r="EVR181" s="50"/>
      <c r="EVS181" s="50"/>
      <c r="EVT181" s="50"/>
      <c r="EVU181" s="50"/>
      <c r="EVV181" s="50"/>
      <c r="EVW181" s="50"/>
      <c r="EVX181" s="50"/>
      <c r="EVY181" s="50"/>
      <c r="EVZ181" s="50"/>
      <c r="EWA181" s="50"/>
      <c r="EWB181" s="50"/>
      <c r="EWC181" s="50"/>
      <c r="EWD181" s="50"/>
      <c r="EWE181" s="50"/>
      <c r="EWF181" s="50"/>
      <c r="EWG181" s="50"/>
      <c r="EWH181" s="50"/>
      <c r="EWI181" s="50"/>
      <c r="EWJ181" s="50"/>
      <c r="EWK181" s="50"/>
      <c r="EWL181" s="50"/>
      <c r="EWM181" s="50"/>
      <c r="EWN181" s="50"/>
      <c r="EWO181" s="50"/>
      <c r="EWP181" s="50"/>
      <c r="EWQ181" s="50"/>
      <c r="EWR181" s="50"/>
      <c r="EWS181" s="50"/>
      <c r="EWT181" s="50"/>
      <c r="EWU181" s="50"/>
      <c r="EWV181" s="50"/>
      <c r="EWW181" s="50"/>
      <c r="EWX181" s="50"/>
      <c r="EWY181" s="50"/>
      <c r="EWZ181" s="50"/>
      <c r="EXA181" s="50"/>
      <c r="EXB181" s="50"/>
      <c r="EXC181" s="50"/>
      <c r="EXD181" s="50"/>
      <c r="EXE181" s="50"/>
      <c r="EXF181" s="50"/>
      <c r="EXG181" s="50"/>
      <c r="EXH181" s="50"/>
      <c r="EXI181" s="50"/>
      <c r="EXJ181" s="50"/>
      <c r="EXK181" s="50"/>
      <c r="EXL181" s="50"/>
      <c r="EXM181" s="50"/>
      <c r="EXN181" s="50"/>
      <c r="EXO181" s="50"/>
      <c r="EXP181" s="50"/>
      <c r="EXQ181" s="50"/>
      <c r="EXR181" s="50"/>
      <c r="EXS181" s="50"/>
      <c r="EXT181" s="50"/>
      <c r="EXU181" s="50"/>
      <c r="EXV181" s="50"/>
      <c r="EXW181" s="50"/>
      <c r="EXX181" s="50"/>
      <c r="EXY181" s="50"/>
      <c r="EXZ181" s="50"/>
      <c r="EYA181" s="50"/>
      <c r="EYB181" s="50"/>
      <c r="EYC181" s="50"/>
      <c r="EYD181" s="50"/>
      <c r="EYE181" s="50"/>
      <c r="EYF181" s="50"/>
      <c r="EYG181" s="50"/>
      <c r="EYH181" s="50"/>
      <c r="EYI181" s="50"/>
      <c r="EYJ181" s="50"/>
      <c r="EYK181" s="50"/>
      <c r="EYL181" s="50"/>
      <c r="EYM181" s="50"/>
      <c r="EYN181" s="50"/>
      <c r="EYO181" s="50"/>
      <c r="EYP181" s="50"/>
      <c r="EYQ181" s="50"/>
      <c r="EYR181" s="50"/>
      <c r="EYS181" s="50"/>
      <c r="EYT181" s="50"/>
      <c r="EYU181" s="50"/>
      <c r="EYV181" s="50"/>
      <c r="EYW181" s="50"/>
      <c r="EYX181" s="50"/>
      <c r="EYY181" s="50"/>
      <c r="EYZ181" s="50"/>
      <c r="EZA181" s="50"/>
      <c r="EZB181" s="50"/>
      <c r="EZC181" s="50"/>
      <c r="EZD181" s="50"/>
      <c r="EZE181" s="50"/>
      <c r="EZF181" s="50"/>
      <c r="EZG181" s="50"/>
      <c r="EZH181" s="50"/>
      <c r="EZI181" s="50"/>
      <c r="EZJ181" s="50"/>
      <c r="EZK181" s="50"/>
      <c r="EZL181" s="50"/>
      <c r="EZM181" s="50"/>
      <c r="EZN181" s="50"/>
      <c r="EZO181" s="50"/>
      <c r="EZP181" s="50"/>
      <c r="EZQ181" s="50"/>
      <c r="EZR181" s="50"/>
      <c r="EZS181" s="50"/>
      <c r="EZT181" s="50"/>
      <c r="EZU181" s="50"/>
      <c r="EZV181" s="50"/>
      <c r="EZW181" s="50"/>
      <c r="EZX181" s="50"/>
      <c r="EZY181" s="50"/>
      <c r="EZZ181" s="50"/>
      <c r="FAA181" s="50"/>
      <c r="FAB181" s="50"/>
      <c r="FAC181" s="50"/>
      <c r="FAD181" s="50"/>
      <c r="FAE181" s="50"/>
      <c r="FAF181" s="50"/>
      <c r="FAG181" s="50"/>
      <c r="FAH181" s="50"/>
      <c r="FAI181" s="50"/>
      <c r="FAJ181" s="50"/>
      <c r="FAK181" s="50"/>
      <c r="FAL181" s="50"/>
      <c r="FAM181" s="50"/>
      <c r="FAN181" s="50"/>
      <c r="FAP181" s="50"/>
      <c r="FAR181" s="50"/>
      <c r="FAS181" s="50"/>
      <c r="FAT181" s="50"/>
      <c r="FAU181" s="50"/>
      <c r="FAV181" s="50"/>
      <c r="FAW181" s="50"/>
      <c r="FAX181" s="50"/>
      <c r="FAY181" s="50"/>
      <c r="FBD181" s="50"/>
      <c r="FBE181" s="50"/>
      <c r="FBF181" s="50"/>
      <c r="FBG181" s="50"/>
      <c r="FBH181" s="50"/>
      <c r="FBI181" s="50"/>
      <c r="FBJ181" s="50"/>
      <c r="FBK181" s="50"/>
      <c r="FBL181" s="50"/>
      <c r="FBM181" s="50"/>
      <c r="FBN181" s="50"/>
      <c r="FBO181" s="50"/>
      <c r="FBP181" s="50"/>
      <c r="FBQ181" s="50"/>
      <c r="FBR181" s="50"/>
      <c r="FBS181" s="50"/>
      <c r="FBT181" s="50"/>
      <c r="FBU181" s="50"/>
      <c r="FBV181" s="50"/>
      <c r="FBW181" s="50"/>
      <c r="FBX181" s="50"/>
      <c r="FBY181" s="50"/>
      <c r="FBZ181" s="50"/>
      <c r="FCA181" s="50"/>
      <c r="FCB181" s="50"/>
      <c r="FCC181" s="50"/>
      <c r="FCD181" s="50"/>
      <c r="FCE181" s="50"/>
      <c r="FCF181" s="50"/>
      <c r="FCG181" s="50"/>
      <c r="FCH181" s="50"/>
      <c r="FCI181" s="50"/>
      <c r="FCJ181" s="50"/>
      <c r="FCK181" s="50"/>
      <c r="FCL181" s="50"/>
      <c r="FCM181" s="50"/>
      <c r="FCN181" s="50"/>
      <c r="FCO181" s="50"/>
      <c r="FCP181" s="50"/>
      <c r="FCQ181" s="50"/>
      <c r="FCR181" s="50"/>
      <c r="FCS181" s="50"/>
      <c r="FCT181" s="50"/>
      <c r="FCU181" s="50"/>
      <c r="FCV181" s="50"/>
      <c r="FCW181" s="50"/>
      <c r="FCX181" s="50"/>
      <c r="FCY181" s="50"/>
      <c r="FCZ181" s="50"/>
      <c r="FDA181" s="50"/>
      <c r="FDB181" s="50"/>
      <c r="FDC181" s="50"/>
      <c r="FDD181" s="50"/>
      <c r="FDE181" s="50"/>
      <c r="FDF181" s="50"/>
      <c r="FDG181" s="50"/>
      <c r="FDH181" s="50"/>
      <c r="FDI181" s="50"/>
      <c r="FDJ181" s="50"/>
      <c r="FDK181" s="50"/>
      <c r="FDL181" s="50"/>
      <c r="FDM181" s="50"/>
      <c r="FDN181" s="50"/>
      <c r="FDO181" s="50"/>
      <c r="FDP181" s="50"/>
      <c r="FDQ181" s="50"/>
      <c r="FDR181" s="50"/>
      <c r="FDS181" s="50"/>
      <c r="FDT181" s="50"/>
      <c r="FDU181" s="50"/>
      <c r="FDV181" s="50"/>
      <c r="FDW181" s="50"/>
      <c r="FDX181" s="50"/>
      <c r="FDY181" s="50"/>
      <c r="FDZ181" s="50"/>
      <c r="FEA181" s="50"/>
      <c r="FEB181" s="50"/>
      <c r="FEC181" s="50"/>
      <c r="FED181" s="50"/>
      <c r="FEE181" s="50"/>
      <c r="FEF181" s="50"/>
      <c r="FEG181" s="50"/>
      <c r="FEH181" s="50"/>
      <c r="FEI181" s="50"/>
      <c r="FEJ181" s="50"/>
      <c r="FEK181" s="50"/>
      <c r="FEL181" s="50"/>
      <c r="FEM181" s="50"/>
      <c r="FEN181" s="50"/>
      <c r="FEO181" s="50"/>
      <c r="FEP181" s="50"/>
      <c r="FEQ181" s="50"/>
      <c r="FER181" s="50"/>
      <c r="FES181" s="50"/>
      <c r="FET181" s="50"/>
      <c r="FEU181" s="50"/>
      <c r="FEV181" s="50"/>
      <c r="FEW181" s="50"/>
      <c r="FEX181" s="50"/>
      <c r="FEY181" s="50"/>
      <c r="FEZ181" s="50"/>
      <c r="FFA181" s="50"/>
      <c r="FFB181" s="50"/>
      <c r="FFC181" s="50"/>
      <c r="FFD181" s="50"/>
      <c r="FFE181" s="50"/>
      <c r="FFF181" s="50"/>
      <c r="FFG181" s="50"/>
      <c r="FFH181" s="50"/>
      <c r="FFI181" s="50"/>
      <c r="FFJ181" s="50"/>
      <c r="FFK181" s="50"/>
      <c r="FFL181" s="50"/>
      <c r="FFM181" s="50"/>
      <c r="FFN181" s="50"/>
      <c r="FFO181" s="50"/>
      <c r="FFP181" s="50"/>
      <c r="FFQ181" s="50"/>
      <c r="FFR181" s="50"/>
      <c r="FFS181" s="50"/>
      <c r="FFT181" s="50"/>
      <c r="FFU181" s="50"/>
      <c r="FFV181" s="50"/>
      <c r="FFW181" s="50"/>
      <c r="FFX181" s="50"/>
      <c r="FFY181" s="50"/>
      <c r="FFZ181" s="50"/>
      <c r="FGA181" s="50"/>
      <c r="FGB181" s="50"/>
      <c r="FGC181" s="50"/>
      <c r="FGD181" s="50"/>
      <c r="FGE181" s="50"/>
      <c r="FGF181" s="50"/>
      <c r="FGG181" s="50"/>
      <c r="FGH181" s="50"/>
      <c r="FGI181" s="50"/>
      <c r="FGJ181" s="50"/>
      <c r="FGK181" s="50"/>
      <c r="FGL181" s="50"/>
      <c r="FGM181" s="50"/>
      <c r="FGN181" s="50"/>
      <c r="FGO181" s="50"/>
      <c r="FGP181" s="50"/>
      <c r="FGQ181" s="50"/>
      <c r="FGR181" s="50"/>
      <c r="FGS181" s="50"/>
      <c r="FGT181" s="50"/>
      <c r="FGU181" s="50"/>
      <c r="FGV181" s="50"/>
      <c r="FGW181" s="50"/>
      <c r="FGX181" s="50"/>
      <c r="FGY181" s="50"/>
      <c r="FGZ181" s="50"/>
      <c r="FHA181" s="50"/>
      <c r="FHB181" s="50"/>
      <c r="FHC181" s="50"/>
      <c r="FHD181" s="50"/>
      <c r="FHE181" s="50"/>
      <c r="FHF181" s="50"/>
      <c r="FHG181" s="50"/>
      <c r="FHH181" s="50"/>
      <c r="FHI181" s="50"/>
      <c r="FHJ181" s="50"/>
      <c r="FHK181" s="50"/>
      <c r="FHL181" s="50"/>
      <c r="FHM181" s="50"/>
      <c r="FHN181" s="50"/>
      <c r="FHO181" s="50"/>
      <c r="FHP181" s="50"/>
      <c r="FHQ181" s="50"/>
      <c r="FHR181" s="50"/>
      <c r="FHS181" s="50"/>
      <c r="FHT181" s="50"/>
      <c r="FHU181" s="50"/>
      <c r="FHV181" s="50"/>
      <c r="FHW181" s="50"/>
      <c r="FHX181" s="50"/>
      <c r="FHY181" s="50"/>
      <c r="FHZ181" s="50"/>
      <c r="FIA181" s="50"/>
      <c r="FIB181" s="50"/>
      <c r="FIC181" s="50"/>
      <c r="FID181" s="50"/>
      <c r="FIE181" s="50"/>
      <c r="FIF181" s="50"/>
      <c r="FIG181" s="50"/>
      <c r="FIH181" s="50"/>
      <c r="FII181" s="50"/>
      <c r="FIJ181" s="50"/>
      <c r="FIK181" s="50"/>
      <c r="FIL181" s="50"/>
      <c r="FIM181" s="50"/>
      <c r="FIN181" s="50"/>
      <c r="FIO181" s="50"/>
      <c r="FIP181" s="50"/>
      <c r="FIQ181" s="50"/>
      <c r="FIR181" s="50"/>
      <c r="FIS181" s="50"/>
      <c r="FIT181" s="50"/>
      <c r="FIU181" s="50"/>
      <c r="FIV181" s="50"/>
      <c r="FIW181" s="50"/>
      <c r="FIX181" s="50"/>
      <c r="FIY181" s="50"/>
      <c r="FIZ181" s="50"/>
      <c r="FJA181" s="50"/>
      <c r="FJB181" s="50"/>
      <c r="FJC181" s="50"/>
      <c r="FJD181" s="50"/>
      <c r="FJE181" s="50"/>
      <c r="FJF181" s="50"/>
      <c r="FJG181" s="50"/>
      <c r="FJH181" s="50"/>
      <c r="FJI181" s="50"/>
      <c r="FJJ181" s="50"/>
      <c r="FJK181" s="50"/>
      <c r="FJL181" s="50"/>
      <c r="FJM181" s="50"/>
      <c r="FJN181" s="50"/>
      <c r="FJO181" s="50"/>
      <c r="FJP181" s="50"/>
      <c r="FJQ181" s="50"/>
      <c r="FJR181" s="50"/>
      <c r="FJS181" s="50"/>
      <c r="FJT181" s="50"/>
      <c r="FJU181" s="50"/>
      <c r="FJV181" s="50"/>
      <c r="FJW181" s="50"/>
      <c r="FJX181" s="50"/>
      <c r="FJY181" s="50"/>
      <c r="FJZ181" s="50"/>
      <c r="FKA181" s="50"/>
      <c r="FKB181" s="50"/>
      <c r="FKC181" s="50"/>
      <c r="FKD181" s="50"/>
      <c r="FKE181" s="50"/>
      <c r="FKF181" s="50"/>
      <c r="FKG181" s="50"/>
      <c r="FKH181" s="50"/>
      <c r="FKI181" s="50"/>
      <c r="FKJ181" s="50"/>
      <c r="FKL181" s="50"/>
      <c r="FKN181" s="50"/>
      <c r="FKO181" s="50"/>
      <c r="FKP181" s="50"/>
      <c r="FKQ181" s="50"/>
      <c r="FKR181" s="50"/>
      <c r="FKS181" s="50"/>
      <c r="FKT181" s="50"/>
      <c r="FKU181" s="50"/>
      <c r="FKZ181" s="50"/>
      <c r="FLA181" s="50"/>
      <c r="FLB181" s="50"/>
      <c r="FLC181" s="50"/>
      <c r="FLD181" s="50"/>
      <c r="FLE181" s="50"/>
      <c r="FLF181" s="50"/>
      <c r="FLG181" s="50"/>
      <c r="FLH181" s="50"/>
      <c r="FLI181" s="50"/>
      <c r="FLJ181" s="50"/>
      <c r="FLK181" s="50"/>
      <c r="FLL181" s="50"/>
      <c r="FLM181" s="50"/>
      <c r="FLN181" s="50"/>
      <c r="FLO181" s="50"/>
      <c r="FLP181" s="50"/>
      <c r="FLQ181" s="50"/>
      <c r="FLR181" s="50"/>
      <c r="FLS181" s="50"/>
      <c r="FLT181" s="50"/>
      <c r="FLU181" s="50"/>
      <c r="FLV181" s="50"/>
      <c r="FLW181" s="50"/>
      <c r="FLX181" s="50"/>
      <c r="FLY181" s="50"/>
      <c r="FLZ181" s="50"/>
      <c r="FMA181" s="50"/>
      <c r="FMB181" s="50"/>
      <c r="FMC181" s="50"/>
      <c r="FMD181" s="50"/>
      <c r="FME181" s="50"/>
      <c r="FMF181" s="50"/>
      <c r="FMG181" s="50"/>
      <c r="FMH181" s="50"/>
      <c r="FMI181" s="50"/>
      <c r="FMJ181" s="50"/>
      <c r="FMK181" s="50"/>
      <c r="FML181" s="50"/>
      <c r="FMM181" s="50"/>
      <c r="FMN181" s="50"/>
      <c r="FMO181" s="50"/>
      <c r="FMP181" s="50"/>
      <c r="FMQ181" s="50"/>
      <c r="FMR181" s="50"/>
      <c r="FMS181" s="50"/>
      <c r="FMT181" s="50"/>
      <c r="FMU181" s="50"/>
      <c r="FMV181" s="50"/>
      <c r="FMW181" s="50"/>
      <c r="FMX181" s="50"/>
      <c r="FMY181" s="50"/>
      <c r="FMZ181" s="50"/>
      <c r="FNA181" s="50"/>
      <c r="FNB181" s="50"/>
      <c r="FNC181" s="50"/>
      <c r="FND181" s="50"/>
      <c r="FNE181" s="50"/>
      <c r="FNF181" s="50"/>
      <c r="FNG181" s="50"/>
      <c r="FNH181" s="50"/>
      <c r="FNI181" s="50"/>
      <c r="FNJ181" s="50"/>
      <c r="FNK181" s="50"/>
      <c r="FNL181" s="50"/>
      <c r="FNM181" s="50"/>
      <c r="FNN181" s="50"/>
      <c r="FNO181" s="50"/>
      <c r="FNP181" s="50"/>
      <c r="FNQ181" s="50"/>
      <c r="FNR181" s="50"/>
      <c r="FNS181" s="50"/>
      <c r="FNT181" s="50"/>
      <c r="FNU181" s="50"/>
      <c r="FNV181" s="50"/>
      <c r="FNW181" s="50"/>
      <c r="FNX181" s="50"/>
      <c r="FNY181" s="50"/>
      <c r="FNZ181" s="50"/>
      <c r="FOA181" s="50"/>
      <c r="FOB181" s="50"/>
      <c r="FOC181" s="50"/>
      <c r="FOD181" s="50"/>
      <c r="FOE181" s="50"/>
      <c r="FOF181" s="50"/>
      <c r="FOG181" s="50"/>
      <c r="FOH181" s="50"/>
      <c r="FOI181" s="50"/>
      <c r="FOJ181" s="50"/>
      <c r="FOK181" s="50"/>
      <c r="FOL181" s="50"/>
      <c r="FOM181" s="50"/>
      <c r="FON181" s="50"/>
      <c r="FOO181" s="50"/>
      <c r="FOP181" s="50"/>
      <c r="FOQ181" s="50"/>
      <c r="FOR181" s="50"/>
      <c r="FOS181" s="50"/>
      <c r="FOT181" s="50"/>
      <c r="FOU181" s="50"/>
      <c r="FOV181" s="50"/>
      <c r="FOW181" s="50"/>
      <c r="FOX181" s="50"/>
      <c r="FOY181" s="50"/>
      <c r="FOZ181" s="50"/>
      <c r="FPA181" s="50"/>
      <c r="FPB181" s="50"/>
      <c r="FPC181" s="50"/>
      <c r="FPD181" s="50"/>
      <c r="FPE181" s="50"/>
      <c r="FPF181" s="50"/>
      <c r="FPG181" s="50"/>
      <c r="FPH181" s="50"/>
      <c r="FPI181" s="50"/>
      <c r="FPJ181" s="50"/>
      <c r="FPK181" s="50"/>
      <c r="FPL181" s="50"/>
      <c r="FPM181" s="50"/>
      <c r="FPN181" s="50"/>
      <c r="FPO181" s="50"/>
      <c r="FPP181" s="50"/>
      <c r="FPQ181" s="50"/>
      <c r="FPR181" s="50"/>
      <c r="FPS181" s="50"/>
      <c r="FPT181" s="50"/>
      <c r="FPU181" s="50"/>
      <c r="FPV181" s="50"/>
      <c r="FPW181" s="50"/>
      <c r="FPX181" s="50"/>
      <c r="FPY181" s="50"/>
      <c r="FPZ181" s="50"/>
      <c r="FQA181" s="50"/>
      <c r="FQB181" s="50"/>
      <c r="FQC181" s="50"/>
      <c r="FQD181" s="50"/>
      <c r="FQE181" s="50"/>
      <c r="FQF181" s="50"/>
      <c r="FQG181" s="50"/>
      <c r="FQH181" s="50"/>
      <c r="FQI181" s="50"/>
      <c r="FQJ181" s="50"/>
      <c r="FQK181" s="50"/>
      <c r="FQL181" s="50"/>
      <c r="FQM181" s="50"/>
      <c r="FQN181" s="50"/>
      <c r="FQO181" s="50"/>
      <c r="FQP181" s="50"/>
      <c r="FQQ181" s="50"/>
      <c r="FQR181" s="50"/>
      <c r="FQS181" s="50"/>
      <c r="FQT181" s="50"/>
      <c r="FQU181" s="50"/>
      <c r="FQV181" s="50"/>
      <c r="FQW181" s="50"/>
      <c r="FQX181" s="50"/>
      <c r="FQY181" s="50"/>
      <c r="FQZ181" s="50"/>
      <c r="FRA181" s="50"/>
      <c r="FRB181" s="50"/>
      <c r="FRC181" s="50"/>
      <c r="FRD181" s="50"/>
      <c r="FRE181" s="50"/>
      <c r="FRF181" s="50"/>
      <c r="FRG181" s="50"/>
      <c r="FRH181" s="50"/>
      <c r="FRI181" s="50"/>
      <c r="FRJ181" s="50"/>
      <c r="FRK181" s="50"/>
      <c r="FRL181" s="50"/>
      <c r="FRM181" s="50"/>
      <c r="FRN181" s="50"/>
      <c r="FRO181" s="50"/>
      <c r="FRP181" s="50"/>
      <c r="FRQ181" s="50"/>
      <c r="FRR181" s="50"/>
      <c r="FRS181" s="50"/>
      <c r="FRT181" s="50"/>
      <c r="FRU181" s="50"/>
      <c r="FRV181" s="50"/>
      <c r="FRW181" s="50"/>
      <c r="FRX181" s="50"/>
      <c r="FRY181" s="50"/>
      <c r="FRZ181" s="50"/>
      <c r="FSA181" s="50"/>
      <c r="FSB181" s="50"/>
      <c r="FSC181" s="50"/>
      <c r="FSD181" s="50"/>
      <c r="FSE181" s="50"/>
      <c r="FSF181" s="50"/>
      <c r="FSG181" s="50"/>
      <c r="FSH181" s="50"/>
      <c r="FSI181" s="50"/>
      <c r="FSJ181" s="50"/>
      <c r="FSK181" s="50"/>
      <c r="FSL181" s="50"/>
      <c r="FSM181" s="50"/>
      <c r="FSN181" s="50"/>
      <c r="FSO181" s="50"/>
      <c r="FSP181" s="50"/>
      <c r="FSQ181" s="50"/>
      <c r="FSR181" s="50"/>
      <c r="FSS181" s="50"/>
      <c r="FST181" s="50"/>
      <c r="FSU181" s="50"/>
      <c r="FSV181" s="50"/>
      <c r="FSW181" s="50"/>
      <c r="FSX181" s="50"/>
      <c r="FSY181" s="50"/>
      <c r="FSZ181" s="50"/>
      <c r="FTA181" s="50"/>
      <c r="FTB181" s="50"/>
      <c r="FTC181" s="50"/>
      <c r="FTD181" s="50"/>
      <c r="FTE181" s="50"/>
      <c r="FTF181" s="50"/>
      <c r="FTG181" s="50"/>
      <c r="FTH181" s="50"/>
      <c r="FTI181" s="50"/>
      <c r="FTJ181" s="50"/>
      <c r="FTK181" s="50"/>
      <c r="FTL181" s="50"/>
      <c r="FTM181" s="50"/>
      <c r="FTN181" s="50"/>
      <c r="FTO181" s="50"/>
      <c r="FTP181" s="50"/>
      <c r="FTQ181" s="50"/>
      <c r="FTR181" s="50"/>
      <c r="FTS181" s="50"/>
      <c r="FTT181" s="50"/>
      <c r="FTU181" s="50"/>
      <c r="FTV181" s="50"/>
      <c r="FTW181" s="50"/>
      <c r="FTX181" s="50"/>
      <c r="FTY181" s="50"/>
      <c r="FTZ181" s="50"/>
      <c r="FUA181" s="50"/>
      <c r="FUB181" s="50"/>
      <c r="FUC181" s="50"/>
      <c r="FUD181" s="50"/>
      <c r="FUE181" s="50"/>
      <c r="FUF181" s="50"/>
      <c r="FUH181" s="50"/>
      <c r="FUJ181" s="50"/>
      <c r="FUK181" s="50"/>
      <c r="FUL181" s="50"/>
      <c r="FUM181" s="50"/>
      <c r="FUN181" s="50"/>
      <c r="FUO181" s="50"/>
      <c r="FUP181" s="50"/>
      <c r="FUQ181" s="50"/>
      <c r="FUV181" s="50"/>
      <c r="FUW181" s="50"/>
      <c r="FUX181" s="50"/>
      <c r="FUY181" s="50"/>
      <c r="FUZ181" s="50"/>
      <c r="FVA181" s="50"/>
      <c r="FVB181" s="50"/>
      <c r="FVC181" s="50"/>
      <c r="FVD181" s="50"/>
      <c r="FVE181" s="50"/>
      <c r="FVF181" s="50"/>
      <c r="FVG181" s="50"/>
      <c r="FVH181" s="50"/>
      <c r="FVI181" s="50"/>
      <c r="FVJ181" s="50"/>
      <c r="FVK181" s="50"/>
      <c r="FVL181" s="50"/>
      <c r="FVM181" s="50"/>
      <c r="FVN181" s="50"/>
      <c r="FVO181" s="50"/>
      <c r="FVP181" s="50"/>
      <c r="FVQ181" s="50"/>
      <c r="FVR181" s="50"/>
      <c r="FVS181" s="50"/>
      <c r="FVT181" s="50"/>
      <c r="FVU181" s="50"/>
      <c r="FVV181" s="50"/>
      <c r="FVW181" s="50"/>
      <c r="FVX181" s="50"/>
      <c r="FVY181" s="50"/>
      <c r="FVZ181" s="50"/>
      <c r="FWA181" s="50"/>
      <c r="FWB181" s="50"/>
      <c r="FWC181" s="50"/>
      <c r="FWD181" s="50"/>
      <c r="FWE181" s="50"/>
      <c r="FWF181" s="50"/>
      <c r="FWG181" s="50"/>
      <c r="FWH181" s="50"/>
      <c r="FWI181" s="50"/>
      <c r="FWJ181" s="50"/>
      <c r="FWK181" s="50"/>
      <c r="FWL181" s="50"/>
      <c r="FWM181" s="50"/>
      <c r="FWN181" s="50"/>
      <c r="FWO181" s="50"/>
      <c r="FWP181" s="50"/>
      <c r="FWQ181" s="50"/>
      <c r="FWR181" s="50"/>
      <c r="FWS181" s="50"/>
      <c r="FWT181" s="50"/>
      <c r="FWU181" s="50"/>
      <c r="FWV181" s="50"/>
      <c r="FWW181" s="50"/>
      <c r="FWX181" s="50"/>
      <c r="FWY181" s="50"/>
      <c r="FWZ181" s="50"/>
      <c r="FXA181" s="50"/>
      <c r="FXB181" s="50"/>
      <c r="FXC181" s="50"/>
      <c r="FXD181" s="50"/>
      <c r="FXE181" s="50"/>
      <c r="FXF181" s="50"/>
      <c r="FXG181" s="50"/>
      <c r="FXH181" s="50"/>
      <c r="FXI181" s="50"/>
      <c r="FXJ181" s="50"/>
      <c r="FXK181" s="50"/>
      <c r="FXL181" s="50"/>
      <c r="FXM181" s="50"/>
      <c r="FXN181" s="50"/>
      <c r="FXO181" s="50"/>
      <c r="FXP181" s="50"/>
      <c r="FXQ181" s="50"/>
      <c r="FXR181" s="50"/>
      <c r="FXS181" s="50"/>
      <c r="FXT181" s="50"/>
      <c r="FXU181" s="50"/>
      <c r="FXV181" s="50"/>
      <c r="FXW181" s="50"/>
      <c r="FXX181" s="50"/>
      <c r="FXY181" s="50"/>
      <c r="FXZ181" s="50"/>
      <c r="FYA181" s="50"/>
      <c r="FYB181" s="50"/>
      <c r="FYC181" s="50"/>
      <c r="FYD181" s="50"/>
      <c r="FYE181" s="50"/>
      <c r="FYF181" s="50"/>
      <c r="FYG181" s="50"/>
      <c r="FYH181" s="50"/>
      <c r="FYI181" s="50"/>
      <c r="FYJ181" s="50"/>
      <c r="FYK181" s="50"/>
      <c r="FYL181" s="50"/>
      <c r="FYM181" s="50"/>
      <c r="FYN181" s="50"/>
      <c r="FYO181" s="50"/>
      <c r="FYP181" s="50"/>
      <c r="FYQ181" s="50"/>
      <c r="FYR181" s="50"/>
      <c r="FYS181" s="50"/>
      <c r="FYT181" s="50"/>
      <c r="FYU181" s="50"/>
      <c r="FYV181" s="50"/>
      <c r="FYW181" s="50"/>
      <c r="FYX181" s="50"/>
      <c r="FYY181" s="50"/>
      <c r="FYZ181" s="50"/>
      <c r="FZA181" s="50"/>
      <c r="FZB181" s="50"/>
      <c r="FZC181" s="50"/>
      <c r="FZD181" s="50"/>
      <c r="FZE181" s="50"/>
      <c r="FZF181" s="50"/>
      <c r="FZG181" s="50"/>
      <c r="FZH181" s="50"/>
      <c r="FZI181" s="50"/>
      <c r="FZJ181" s="50"/>
      <c r="FZK181" s="50"/>
      <c r="FZL181" s="50"/>
      <c r="FZM181" s="50"/>
      <c r="FZN181" s="50"/>
      <c r="FZO181" s="50"/>
      <c r="FZP181" s="50"/>
      <c r="FZQ181" s="50"/>
      <c r="FZR181" s="50"/>
      <c r="FZS181" s="50"/>
      <c r="FZT181" s="50"/>
      <c r="FZU181" s="50"/>
      <c r="FZV181" s="50"/>
      <c r="FZW181" s="50"/>
      <c r="FZX181" s="50"/>
      <c r="FZY181" s="50"/>
      <c r="FZZ181" s="50"/>
      <c r="GAA181" s="50"/>
      <c r="GAB181" s="50"/>
      <c r="GAC181" s="50"/>
      <c r="GAD181" s="50"/>
      <c r="GAE181" s="50"/>
      <c r="GAF181" s="50"/>
      <c r="GAG181" s="50"/>
      <c r="GAH181" s="50"/>
      <c r="GAI181" s="50"/>
      <c r="GAJ181" s="50"/>
      <c r="GAK181" s="50"/>
      <c r="GAL181" s="50"/>
      <c r="GAM181" s="50"/>
      <c r="GAN181" s="50"/>
      <c r="GAO181" s="50"/>
      <c r="GAP181" s="50"/>
      <c r="GAQ181" s="50"/>
      <c r="GAR181" s="50"/>
      <c r="GAS181" s="50"/>
      <c r="GAT181" s="50"/>
      <c r="GAU181" s="50"/>
      <c r="GAV181" s="50"/>
      <c r="GAW181" s="50"/>
      <c r="GAX181" s="50"/>
      <c r="GAY181" s="50"/>
      <c r="GAZ181" s="50"/>
      <c r="GBA181" s="50"/>
      <c r="GBB181" s="50"/>
      <c r="GBC181" s="50"/>
      <c r="GBD181" s="50"/>
      <c r="GBE181" s="50"/>
      <c r="GBF181" s="50"/>
      <c r="GBG181" s="50"/>
      <c r="GBH181" s="50"/>
      <c r="GBI181" s="50"/>
      <c r="GBJ181" s="50"/>
      <c r="GBK181" s="50"/>
      <c r="GBL181" s="50"/>
      <c r="GBM181" s="50"/>
      <c r="GBN181" s="50"/>
      <c r="GBO181" s="50"/>
      <c r="GBP181" s="50"/>
      <c r="GBQ181" s="50"/>
      <c r="GBR181" s="50"/>
      <c r="GBS181" s="50"/>
      <c r="GBT181" s="50"/>
      <c r="GBU181" s="50"/>
      <c r="GBV181" s="50"/>
      <c r="GBW181" s="50"/>
      <c r="GBX181" s="50"/>
      <c r="GBY181" s="50"/>
      <c r="GBZ181" s="50"/>
      <c r="GCA181" s="50"/>
      <c r="GCB181" s="50"/>
      <c r="GCC181" s="50"/>
      <c r="GCD181" s="50"/>
      <c r="GCE181" s="50"/>
      <c r="GCF181" s="50"/>
      <c r="GCG181" s="50"/>
      <c r="GCH181" s="50"/>
      <c r="GCI181" s="50"/>
      <c r="GCJ181" s="50"/>
      <c r="GCK181" s="50"/>
      <c r="GCL181" s="50"/>
      <c r="GCM181" s="50"/>
      <c r="GCN181" s="50"/>
      <c r="GCO181" s="50"/>
      <c r="GCP181" s="50"/>
      <c r="GCQ181" s="50"/>
      <c r="GCR181" s="50"/>
      <c r="GCS181" s="50"/>
      <c r="GCT181" s="50"/>
      <c r="GCU181" s="50"/>
      <c r="GCV181" s="50"/>
      <c r="GCW181" s="50"/>
      <c r="GCX181" s="50"/>
      <c r="GCY181" s="50"/>
      <c r="GCZ181" s="50"/>
      <c r="GDA181" s="50"/>
      <c r="GDB181" s="50"/>
      <c r="GDC181" s="50"/>
      <c r="GDD181" s="50"/>
      <c r="GDE181" s="50"/>
      <c r="GDF181" s="50"/>
      <c r="GDG181" s="50"/>
      <c r="GDH181" s="50"/>
      <c r="GDI181" s="50"/>
      <c r="GDJ181" s="50"/>
      <c r="GDK181" s="50"/>
      <c r="GDL181" s="50"/>
      <c r="GDM181" s="50"/>
      <c r="GDN181" s="50"/>
      <c r="GDO181" s="50"/>
      <c r="GDP181" s="50"/>
      <c r="GDQ181" s="50"/>
      <c r="GDR181" s="50"/>
      <c r="GDS181" s="50"/>
      <c r="GDT181" s="50"/>
      <c r="GDU181" s="50"/>
      <c r="GDV181" s="50"/>
      <c r="GDW181" s="50"/>
      <c r="GDX181" s="50"/>
      <c r="GDY181" s="50"/>
      <c r="GDZ181" s="50"/>
      <c r="GEA181" s="50"/>
      <c r="GEB181" s="50"/>
      <c r="GED181" s="50"/>
      <c r="GEF181" s="50"/>
      <c r="GEG181" s="50"/>
      <c r="GEH181" s="50"/>
      <c r="GEI181" s="50"/>
      <c r="GEJ181" s="50"/>
      <c r="GEK181" s="50"/>
      <c r="GEL181" s="50"/>
      <c r="GEM181" s="50"/>
      <c r="GER181" s="50"/>
      <c r="GES181" s="50"/>
      <c r="GET181" s="50"/>
      <c r="GEU181" s="50"/>
      <c r="GEV181" s="50"/>
      <c r="GEW181" s="50"/>
      <c r="GEX181" s="50"/>
      <c r="GEY181" s="50"/>
      <c r="GEZ181" s="50"/>
      <c r="GFA181" s="50"/>
      <c r="GFB181" s="50"/>
      <c r="GFC181" s="50"/>
      <c r="GFD181" s="50"/>
      <c r="GFE181" s="50"/>
      <c r="GFF181" s="50"/>
      <c r="GFG181" s="50"/>
      <c r="GFH181" s="50"/>
      <c r="GFI181" s="50"/>
      <c r="GFJ181" s="50"/>
      <c r="GFK181" s="50"/>
      <c r="GFL181" s="50"/>
      <c r="GFM181" s="50"/>
      <c r="GFN181" s="50"/>
      <c r="GFO181" s="50"/>
      <c r="GFP181" s="50"/>
      <c r="GFQ181" s="50"/>
      <c r="GFR181" s="50"/>
      <c r="GFS181" s="50"/>
      <c r="GFT181" s="50"/>
      <c r="GFU181" s="50"/>
      <c r="GFV181" s="50"/>
      <c r="GFW181" s="50"/>
      <c r="GFX181" s="50"/>
      <c r="GFY181" s="50"/>
      <c r="GFZ181" s="50"/>
      <c r="GGA181" s="50"/>
      <c r="GGB181" s="50"/>
      <c r="GGC181" s="50"/>
      <c r="GGD181" s="50"/>
      <c r="GGE181" s="50"/>
      <c r="GGF181" s="50"/>
      <c r="GGG181" s="50"/>
      <c r="GGH181" s="50"/>
      <c r="GGI181" s="50"/>
      <c r="GGJ181" s="50"/>
      <c r="GGK181" s="50"/>
      <c r="GGL181" s="50"/>
      <c r="GGM181" s="50"/>
      <c r="GGN181" s="50"/>
      <c r="GGO181" s="50"/>
      <c r="GGP181" s="50"/>
      <c r="GGQ181" s="50"/>
      <c r="GGR181" s="50"/>
      <c r="GGS181" s="50"/>
      <c r="GGT181" s="50"/>
      <c r="GGU181" s="50"/>
      <c r="GGV181" s="50"/>
      <c r="GGW181" s="50"/>
      <c r="GGX181" s="50"/>
      <c r="GGY181" s="50"/>
      <c r="GGZ181" s="50"/>
      <c r="GHA181" s="50"/>
      <c r="GHB181" s="50"/>
      <c r="GHC181" s="50"/>
      <c r="GHD181" s="50"/>
      <c r="GHE181" s="50"/>
      <c r="GHF181" s="50"/>
      <c r="GHG181" s="50"/>
      <c r="GHH181" s="50"/>
      <c r="GHI181" s="50"/>
      <c r="GHJ181" s="50"/>
      <c r="GHK181" s="50"/>
      <c r="GHL181" s="50"/>
      <c r="GHM181" s="50"/>
      <c r="GHN181" s="50"/>
      <c r="GHO181" s="50"/>
      <c r="GHP181" s="50"/>
      <c r="GHQ181" s="50"/>
      <c r="GHR181" s="50"/>
      <c r="GHS181" s="50"/>
      <c r="GHT181" s="50"/>
      <c r="GHU181" s="50"/>
      <c r="GHV181" s="50"/>
      <c r="GHW181" s="50"/>
      <c r="GHX181" s="50"/>
      <c r="GHY181" s="50"/>
      <c r="GHZ181" s="50"/>
      <c r="GIA181" s="50"/>
      <c r="GIB181" s="50"/>
      <c r="GIC181" s="50"/>
      <c r="GID181" s="50"/>
      <c r="GIE181" s="50"/>
      <c r="GIF181" s="50"/>
      <c r="GIG181" s="50"/>
      <c r="GIH181" s="50"/>
      <c r="GII181" s="50"/>
      <c r="GIJ181" s="50"/>
      <c r="GIK181" s="50"/>
      <c r="GIL181" s="50"/>
      <c r="GIM181" s="50"/>
      <c r="GIN181" s="50"/>
      <c r="GIO181" s="50"/>
      <c r="GIP181" s="50"/>
      <c r="GIQ181" s="50"/>
      <c r="GIR181" s="50"/>
      <c r="GIS181" s="50"/>
      <c r="GIT181" s="50"/>
      <c r="GIU181" s="50"/>
      <c r="GIV181" s="50"/>
      <c r="GIW181" s="50"/>
      <c r="GIX181" s="50"/>
      <c r="GIY181" s="50"/>
      <c r="GIZ181" s="50"/>
      <c r="GJA181" s="50"/>
      <c r="GJB181" s="50"/>
      <c r="GJC181" s="50"/>
      <c r="GJD181" s="50"/>
      <c r="GJE181" s="50"/>
      <c r="GJF181" s="50"/>
      <c r="GJG181" s="50"/>
      <c r="GJH181" s="50"/>
      <c r="GJI181" s="50"/>
      <c r="GJJ181" s="50"/>
      <c r="GJK181" s="50"/>
      <c r="GJL181" s="50"/>
      <c r="GJM181" s="50"/>
      <c r="GJN181" s="50"/>
      <c r="GJO181" s="50"/>
      <c r="GJP181" s="50"/>
      <c r="GJQ181" s="50"/>
      <c r="GJR181" s="50"/>
      <c r="GJS181" s="50"/>
      <c r="GJT181" s="50"/>
      <c r="GJU181" s="50"/>
      <c r="GJV181" s="50"/>
      <c r="GJW181" s="50"/>
      <c r="GJX181" s="50"/>
      <c r="GJY181" s="50"/>
      <c r="GJZ181" s="50"/>
      <c r="GKA181" s="50"/>
      <c r="GKB181" s="50"/>
      <c r="GKC181" s="50"/>
      <c r="GKD181" s="50"/>
      <c r="GKE181" s="50"/>
      <c r="GKF181" s="50"/>
      <c r="GKG181" s="50"/>
      <c r="GKH181" s="50"/>
      <c r="GKI181" s="50"/>
      <c r="GKJ181" s="50"/>
      <c r="GKK181" s="50"/>
      <c r="GKL181" s="50"/>
      <c r="GKM181" s="50"/>
      <c r="GKN181" s="50"/>
      <c r="GKO181" s="50"/>
      <c r="GKP181" s="50"/>
      <c r="GKQ181" s="50"/>
      <c r="GKR181" s="50"/>
      <c r="GKS181" s="50"/>
      <c r="GKT181" s="50"/>
      <c r="GKU181" s="50"/>
      <c r="GKV181" s="50"/>
      <c r="GKW181" s="50"/>
      <c r="GKX181" s="50"/>
      <c r="GKY181" s="50"/>
      <c r="GKZ181" s="50"/>
      <c r="GLA181" s="50"/>
      <c r="GLB181" s="50"/>
      <c r="GLC181" s="50"/>
      <c r="GLD181" s="50"/>
      <c r="GLE181" s="50"/>
      <c r="GLF181" s="50"/>
      <c r="GLG181" s="50"/>
      <c r="GLH181" s="50"/>
      <c r="GLI181" s="50"/>
      <c r="GLJ181" s="50"/>
      <c r="GLK181" s="50"/>
      <c r="GLL181" s="50"/>
      <c r="GLM181" s="50"/>
      <c r="GLN181" s="50"/>
      <c r="GLO181" s="50"/>
      <c r="GLP181" s="50"/>
      <c r="GLQ181" s="50"/>
      <c r="GLR181" s="50"/>
      <c r="GLS181" s="50"/>
      <c r="GLT181" s="50"/>
      <c r="GLU181" s="50"/>
      <c r="GLV181" s="50"/>
      <c r="GLW181" s="50"/>
      <c r="GLX181" s="50"/>
      <c r="GLY181" s="50"/>
      <c r="GLZ181" s="50"/>
      <c r="GMA181" s="50"/>
      <c r="GMB181" s="50"/>
      <c r="GMC181" s="50"/>
      <c r="GMD181" s="50"/>
      <c r="GME181" s="50"/>
      <c r="GMF181" s="50"/>
      <c r="GMG181" s="50"/>
      <c r="GMH181" s="50"/>
      <c r="GMI181" s="50"/>
      <c r="GMJ181" s="50"/>
      <c r="GMK181" s="50"/>
      <c r="GML181" s="50"/>
      <c r="GMM181" s="50"/>
      <c r="GMN181" s="50"/>
      <c r="GMO181" s="50"/>
      <c r="GMP181" s="50"/>
      <c r="GMQ181" s="50"/>
      <c r="GMR181" s="50"/>
      <c r="GMS181" s="50"/>
      <c r="GMT181" s="50"/>
      <c r="GMU181" s="50"/>
      <c r="GMV181" s="50"/>
      <c r="GMW181" s="50"/>
      <c r="GMX181" s="50"/>
      <c r="GMY181" s="50"/>
      <c r="GMZ181" s="50"/>
      <c r="GNA181" s="50"/>
      <c r="GNB181" s="50"/>
      <c r="GNC181" s="50"/>
      <c r="GND181" s="50"/>
      <c r="GNE181" s="50"/>
      <c r="GNF181" s="50"/>
      <c r="GNG181" s="50"/>
      <c r="GNH181" s="50"/>
      <c r="GNI181" s="50"/>
      <c r="GNJ181" s="50"/>
      <c r="GNK181" s="50"/>
      <c r="GNL181" s="50"/>
      <c r="GNM181" s="50"/>
      <c r="GNN181" s="50"/>
      <c r="GNO181" s="50"/>
      <c r="GNP181" s="50"/>
      <c r="GNQ181" s="50"/>
      <c r="GNR181" s="50"/>
      <c r="GNS181" s="50"/>
      <c r="GNT181" s="50"/>
      <c r="GNU181" s="50"/>
      <c r="GNV181" s="50"/>
      <c r="GNW181" s="50"/>
      <c r="GNX181" s="50"/>
      <c r="GNZ181" s="50"/>
      <c r="GOB181" s="50"/>
      <c r="GOC181" s="50"/>
      <c r="GOD181" s="50"/>
      <c r="GOE181" s="50"/>
      <c r="GOF181" s="50"/>
      <c r="GOG181" s="50"/>
      <c r="GOH181" s="50"/>
      <c r="GOI181" s="50"/>
      <c r="GON181" s="50"/>
      <c r="GOO181" s="50"/>
      <c r="GOP181" s="50"/>
      <c r="GOQ181" s="50"/>
      <c r="GOR181" s="50"/>
      <c r="GOS181" s="50"/>
      <c r="GOT181" s="50"/>
      <c r="GOU181" s="50"/>
      <c r="GOV181" s="50"/>
      <c r="GOW181" s="50"/>
      <c r="GOX181" s="50"/>
      <c r="GOY181" s="50"/>
      <c r="GOZ181" s="50"/>
      <c r="GPA181" s="50"/>
      <c r="GPB181" s="50"/>
      <c r="GPC181" s="50"/>
      <c r="GPD181" s="50"/>
      <c r="GPE181" s="50"/>
      <c r="GPF181" s="50"/>
      <c r="GPG181" s="50"/>
      <c r="GPH181" s="50"/>
      <c r="GPI181" s="50"/>
      <c r="GPJ181" s="50"/>
      <c r="GPK181" s="50"/>
      <c r="GPL181" s="50"/>
      <c r="GPM181" s="50"/>
      <c r="GPN181" s="50"/>
      <c r="GPO181" s="50"/>
      <c r="GPP181" s="50"/>
      <c r="GPQ181" s="50"/>
      <c r="GPR181" s="50"/>
      <c r="GPS181" s="50"/>
      <c r="GPT181" s="50"/>
      <c r="GPU181" s="50"/>
      <c r="GPV181" s="50"/>
      <c r="GPW181" s="50"/>
      <c r="GPX181" s="50"/>
      <c r="GPY181" s="50"/>
      <c r="GPZ181" s="50"/>
      <c r="GQA181" s="50"/>
      <c r="GQB181" s="50"/>
      <c r="GQC181" s="50"/>
      <c r="GQD181" s="50"/>
      <c r="GQE181" s="50"/>
      <c r="GQF181" s="50"/>
      <c r="GQG181" s="50"/>
      <c r="GQH181" s="50"/>
      <c r="GQI181" s="50"/>
      <c r="GQJ181" s="50"/>
      <c r="GQK181" s="50"/>
      <c r="GQL181" s="50"/>
      <c r="GQM181" s="50"/>
      <c r="GQN181" s="50"/>
      <c r="GQO181" s="50"/>
      <c r="GQP181" s="50"/>
      <c r="GQQ181" s="50"/>
      <c r="GQR181" s="50"/>
      <c r="GQS181" s="50"/>
      <c r="GQT181" s="50"/>
      <c r="GQU181" s="50"/>
      <c r="GQV181" s="50"/>
      <c r="GQW181" s="50"/>
      <c r="GQX181" s="50"/>
      <c r="GQY181" s="50"/>
      <c r="GQZ181" s="50"/>
      <c r="GRA181" s="50"/>
      <c r="GRB181" s="50"/>
      <c r="GRC181" s="50"/>
      <c r="GRD181" s="50"/>
      <c r="GRE181" s="50"/>
      <c r="GRF181" s="50"/>
      <c r="GRG181" s="50"/>
      <c r="GRH181" s="50"/>
      <c r="GRI181" s="50"/>
      <c r="GRJ181" s="50"/>
      <c r="GRK181" s="50"/>
      <c r="GRL181" s="50"/>
      <c r="GRM181" s="50"/>
      <c r="GRN181" s="50"/>
      <c r="GRO181" s="50"/>
      <c r="GRP181" s="50"/>
      <c r="GRQ181" s="50"/>
      <c r="GRR181" s="50"/>
      <c r="GRS181" s="50"/>
      <c r="GRT181" s="50"/>
      <c r="GRU181" s="50"/>
      <c r="GRV181" s="50"/>
      <c r="GRW181" s="50"/>
      <c r="GRX181" s="50"/>
      <c r="GRY181" s="50"/>
      <c r="GRZ181" s="50"/>
      <c r="GSA181" s="50"/>
      <c r="GSB181" s="50"/>
      <c r="GSC181" s="50"/>
      <c r="GSD181" s="50"/>
      <c r="GSE181" s="50"/>
      <c r="GSF181" s="50"/>
      <c r="GSG181" s="50"/>
      <c r="GSH181" s="50"/>
      <c r="GSI181" s="50"/>
      <c r="GSJ181" s="50"/>
      <c r="GSK181" s="50"/>
      <c r="GSL181" s="50"/>
      <c r="GSM181" s="50"/>
      <c r="GSN181" s="50"/>
      <c r="GSO181" s="50"/>
      <c r="GSP181" s="50"/>
      <c r="GSQ181" s="50"/>
      <c r="GSR181" s="50"/>
      <c r="GSS181" s="50"/>
      <c r="GST181" s="50"/>
      <c r="GSU181" s="50"/>
      <c r="GSV181" s="50"/>
      <c r="GSW181" s="50"/>
      <c r="GSX181" s="50"/>
      <c r="GSY181" s="50"/>
      <c r="GSZ181" s="50"/>
      <c r="GTA181" s="50"/>
      <c r="GTB181" s="50"/>
      <c r="GTC181" s="50"/>
      <c r="GTD181" s="50"/>
      <c r="GTE181" s="50"/>
      <c r="GTF181" s="50"/>
      <c r="GTG181" s="50"/>
      <c r="GTH181" s="50"/>
      <c r="GTI181" s="50"/>
      <c r="GTJ181" s="50"/>
      <c r="GTK181" s="50"/>
      <c r="GTL181" s="50"/>
      <c r="GTM181" s="50"/>
      <c r="GTN181" s="50"/>
      <c r="GTO181" s="50"/>
      <c r="GTP181" s="50"/>
      <c r="GTQ181" s="50"/>
      <c r="GTR181" s="50"/>
      <c r="GTS181" s="50"/>
      <c r="GTT181" s="50"/>
      <c r="GTU181" s="50"/>
      <c r="GTV181" s="50"/>
      <c r="GTW181" s="50"/>
      <c r="GTX181" s="50"/>
      <c r="GTY181" s="50"/>
      <c r="GTZ181" s="50"/>
      <c r="GUA181" s="50"/>
      <c r="GUB181" s="50"/>
      <c r="GUC181" s="50"/>
      <c r="GUD181" s="50"/>
      <c r="GUE181" s="50"/>
      <c r="GUF181" s="50"/>
      <c r="GUG181" s="50"/>
      <c r="GUH181" s="50"/>
      <c r="GUI181" s="50"/>
      <c r="GUJ181" s="50"/>
      <c r="GUK181" s="50"/>
      <c r="GUL181" s="50"/>
      <c r="GUM181" s="50"/>
      <c r="GUN181" s="50"/>
      <c r="GUO181" s="50"/>
      <c r="GUP181" s="50"/>
      <c r="GUQ181" s="50"/>
      <c r="GUR181" s="50"/>
      <c r="GUS181" s="50"/>
      <c r="GUT181" s="50"/>
      <c r="GUU181" s="50"/>
      <c r="GUV181" s="50"/>
      <c r="GUW181" s="50"/>
      <c r="GUX181" s="50"/>
      <c r="GUY181" s="50"/>
      <c r="GUZ181" s="50"/>
      <c r="GVA181" s="50"/>
      <c r="GVB181" s="50"/>
      <c r="GVC181" s="50"/>
      <c r="GVD181" s="50"/>
      <c r="GVE181" s="50"/>
      <c r="GVF181" s="50"/>
      <c r="GVG181" s="50"/>
      <c r="GVH181" s="50"/>
      <c r="GVI181" s="50"/>
      <c r="GVJ181" s="50"/>
      <c r="GVK181" s="50"/>
      <c r="GVL181" s="50"/>
      <c r="GVM181" s="50"/>
      <c r="GVN181" s="50"/>
      <c r="GVO181" s="50"/>
      <c r="GVP181" s="50"/>
      <c r="GVQ181" s="50"/>
      <c r="GVR181" s="50"/>
      <c r="GVS181" s="50"/>
      <c r="GVT181" s="50"/>
      <c r="GVU181" s="50"/>
      <c r="GVV181" s="50"/>
      <c r="GVW181" s="50"/>
      <c r="GVX181" s="50"/>
      <c r="GVY181" s="50"/>
      <c r="GVZ181" s="50"/>
      <c r="GWA181" s="50"/>
      <c r="GWB181" s="50"/>
      <c r="GWC181" s="50"/>
      <c r="GWD181" s="50"/>
      <c r="GWE181" s="50"/>
      <c r="GWF181" s="50"/>
      <c r="GWG181" s="50"/>
      <c r="GWH181" s="50"/>
      <c r="GWI181" s="50"/>
      <c r="GWJ181" s="50"/>
      <c r="GWK181" s="50"/>
      <c r="GWL181" s="50"/>
      <c r="GWM181" s="50"/>
      <c r="GWN181" s="50"/>
      <c r="GWO181" s="50"/>
      <c r="GWP181" s="50"/>
      <c r="GWQ181" s="50"/>
      <c r="GWR181" s="50"/>
      <c r="GWS181" s="50"/>
      <c r="GWT181" s="50"/>
      <c r="GWU181" s="50"/>
      <c r="GWV181" s="50"/>
      <c r="GWW181" s="50"/>
      <c r="GWX181" s="50"/>
      <c r="GWY181" s="50"/>
      <c r="GWZ181" s="50"/>
      <c r="GXA181" s="50"/>
      <c r="GXB181" s="50"/>
      <c r="GXC181" s="50"/>
      <c r="GXD181" s="50"/>
      <c r="GXE181" s="50"/>
      <c r="GXF181" s="50"/>
      <c r="GXG181" s="50"/>
      <c r="GXH181" s="50"/>
      <c r="GXI181" s="50"/>
      <c r="GXJ181" s="50"/>
      <c r="GXK181" s="50"/>
      <c r="GXL181" s="50"/>
      <c r="GXM181" s="50"/>
      <c r="GXN181" s="50"/>
      <c r="GXO181" s="50"/>
      <c r="GXP181" s="50"/>
      <c r="GXQ181" s="50"/>
      <c r="GXR181" s="50"/>
      <c r="GXS181" s="50"/>
      <c r="GXT181" s="50"/>
      <c r="GXV181" s="50"/>
      <c r="GXX181" s="50"/>
      <c r="GXY181" s="50"/>
      <c r="GXZ181" s="50"/>
      <c r="GYA181" s="50"/>
      <c r="GYB181" s="50"/>
      <c r="GYC181" s="50"/>
      <c r="GYD181" s="50"/>
      <c r="GYE181" s="50"/>
      <c r="GYJ181" s="50"/>
      <c r="GYK181" s="50"/>
      <c r="GYL181" s="50"/>
      <c r="GYM181" s="50"/>
      <c r="GYN181" s="50"/>
      <c r="GYO181" s="50"/>
      <c r="GYP181" s="50"/>
      <c r="GYQ181" s="50"/>
      <c r="GYR181" s="50"/>
      <c r="GYS181" s="50"/>
      <c r="GYT181" s="50"/>
      <c r="GYU181" s="50"/>
      <c r="GYV181" s="50"/>
      <c r="GYW181" s="50"/>
      <c r="GYX181" s="50"/>
      <c r="GYY181" s="50"/>
      <c r="GYZ181" s="50"/>
      <c r="GZA181" s="50"/>
      <c r="GZB181" s="50"/>
      <c r="GZC181" s="50"/>
      <c r="GZD181" s="50"/>
      <c r="GZE181" s="50"/>
      <c r="GZF181" s="50"/>
      <c r="GZG181" s="50"/>
      <c r="GZH181" s="50"/>
      <c r="GZI181" s="50"/>
      <c r="GZJ181" s="50"/>
      <c r="GZK181" s="50"/>
      <c r="GZL181" s="50"/>
      <c r="GZM181" s="50"/>
      <c r="GZN181" s="50"/>
      <c r="GZO181" s="50"/>
      <c r="GZP181" s="50"/>
      <c r="GZQ181" s="50"/>
      <c r="GZR181" s="50"/>
      <c r="GZS181" s="50"/>
      <c r="GZT181" s="50"/>
      <c r="GZU181" s="50"/>
      <c r="GZV181" s="50"/>
      <c r="GZW181" s="50"/>
      <c r="GZX181" s="50"/>
      <c r="GZY181" s="50"/>
      <c r="GZZ181" s="50"/>
      <c r="HAA181" s="50"/>
      <c r="HAB181" s="50"/>
      <c r="HAC181" s="50"/>
      <c r="HAD181" s="50"/>
      <c r="HAE181" s="50"/>
      <c r="HAF181" s="50"/>
      <c r="HAG181" s="50"/>
      <c r="HAH181" s="50"/>
      <c r="HAI181" s="50"/>
      <c r="HAJ181" s="50"/>
      <c r="HAK181" s="50"/>
      <c r="HAL181" s="50"/>
      <c r="HAM181" s="50"/>
      <c r="HAN181" s="50"/>
      <c r="HAO181" s="50"/>
      <c r="HAP181" s="50"/>
      <c r="HAQ181" s="50"/>
      <c r="HAR181" s="50"/>
      <c r="HAS181" s="50"/>
      <c r="HAT181" s="50"/>
      <c r="HAU181" s="50"/>
      <c r="HAV181" s="50"/>
      <c r="HAW181" s="50"/>
      <c r="HAX181" s="50"/>
      <c r="HAY181" s="50"/>
      <c r="HAZ181" s="50"/>
      <c r="HBA181" s="50"/>
      <c r="HBB181" s="50"/>
      <c r="HBC181" s="50"/>
      <c r="HBD181" s="50"/>
      <c r="HBE181" s="50"/>
      <c r="HBF181" s="50"/>
      <c r="HBG181" s="50"/>
      <c r="HBH181" s="50"/>
      <c r="HBI181" s="50"/>
      <c r="HBJ181" s="50"/>
      <c r="HBK181" s="50"/>
      <c r="HBL181" s="50"/>
      <c r="HBM181" s="50"/>
      <c r="HBN181" s="50"/>
      <c r="HBO181" s="50"/>
      <c r="HBP181" s="50"/>
      <c r="HBQ181" s="50"/>
      <c r="HBR181" s="50"/>
      <c r="HBS181" s="50"/>
      <c r="HBT181" s="50"/>
      <c r="HBU181" s="50"/>
      <c r="HBV181" s="50"/>
      <c r="HBW181" s="50"/>
      <c r="HBX181" s="50"/>
      <c r="HBY181" s="50"/>
      <c r="HBZ181" s="50"/>
      <c r="HCA181" s="50"/>
      <c r="HCB181" s="50"/>
      <c r="HCC181" s="50"/>
      <c r="HCD181" s="50"/>
      <c r="HCE181" s="50"/>
      <c r="HCF181" s="50"/>
      <c r="HCG181" s="50"/>
      <c r="HCH181" s="50"/>
      <c r="HCI181" s="50"/>
      <c r="HCJ181" s="50"/>
      <c r="HCK181" s="50"/>
      <c r="HCL181" s="50"/>
      <c r="HCM181" s="50"/>
      <c r="HCN181" s="50"/>
      <c r="HCO181" s="50"/>
      <c r="HCP181" s="50"/>
      <c r="HCQ181" s="50"/>
      <c r="HCR181" s="50"/>
      <c r="HCS181" s="50"/>
      <c r="HCT181" s="50"/>
      <c r="HCU181" s="50"/>
      <c r="HCV181" s="50"/>
      <c r="HCW181" s="50"/>
      <c r="HCX181" s="50"/>
      <c r="HCY181" s="50"/>
      <c r="HCZ181" s="50"/>
      <c r="HDA181" s="50"/>
      <c r="HDB181" s="50"/>
      <c r="HDC181" s="50"/>
      <c r="HDD181" s="50"/>
      <c r="HDE181" s="50"/>
      <c r="HDF181" s="50"/>
      <c r="HDG181" s="50"/>
      <c r="HDH181" s="50"/>
      <c r="HDI181" s="50"/>
      <c r="HDJ181" s="50"/>
      <c r="HDK181" s="50"/>
      <c r="HDL181" s="50"/>
      <c r="HDM181" s="50"/>
      <c r="HDN181" s="50"/>
      <c r="HDO181" s="50"/>
      <c r="HDP181" s="50"/>
      <c r="HDQ181" s="50"/>
      <c r="HDR181" s="50"/>
      <c r="HDS181" s="50"/>
      <c r="HDT181" s="50"/>
      <c r="HDU181" s="50"/>
      <c r="HDV181" s="50"/>
      <c r="HDW181" s="50"/>
      <c r="HDX181" s="50"/>
      <c r="HDY181" s="50"/>
      <c r="HDZ181" s="50"/>
      <c r="HEA181" s="50"/>
      <c r="HEB181" s="50"/>
      <c r="HEC181" s="50"/>
      <c r="HED181" s="50"/>
      <c r="HEE181" s="50"/>
      <c r="HEF181" s="50"/>
      <c r="HEG181" s="50"/>
      <c r="HEH181" s="50"/>
      <c r="HEI181" s="50"/>
      <c r="HEJ181" s="50"/>
      <c r="HEK181" s="50"/>
      <c r="HEL181" s="50"/>
      <c r="HEM181" s="50"/>
      <c r="HEN181" s="50"/>
      <c r="HEO181" s="50"/>
      <c r="HEP181" s="50"/>
      <c r="HEQ181" s="50"/>
      <c r="HER181" s="50"/>
      <c r="HES181" s="50"/>
      <c r="HET181" s="50"/>
      <c r="HEU181" s="50"/>
      <c r="HEV181" s="50"/>
      <c r="HEW181" s="50"/>
      <c r="HEX181" s="50"/>
      <c r="HEY181" s="50"/>
      <c r="HEZ181" s="50"/>
      <c r="HFA181" s="50"/>
      <c r="HFB181" s="50"/>
      <c r="HFC181" s="50"/>
      <c r="HFD181" s="50"/>
      <c r="HFE181" s="50"/>
      <c r="HFF181" s="50"/>
      <c r="HFG181" s="50"/>
      <c r="HFH181" s="50"/>
      <c r="HFI181" s="50"/>
      <c r="HFJ181" s="50"/>
      <c r="HFK181" s="50"/>
      <c r="HFL181" s="50"/>
      <c r="HFM181" s="50"/>
      <c r="HFN181" s="50"/>
      <c r="HFO181" s="50"/>
      <c r="HFP181" s="50"/>
      <c r="HFQ181" s="50"/>
      <c r="HFR181" s="50"/>
      <c r="HFS181" s="50"/>
      <c r="HFT181" s="50"/>
      <c r="HFU181" s="50"/>
      <c r="HFV181" s="50"/>
      <c r="HFW181" s="50"/>
      <c r="HFX181" s="50"/>
      <c r="HFY181" s="50"/>
      <c r="HFZ181" s="50"/>
      <c r="HGA181" s="50"/>
      <c r="HGB181" s="50"/>
      <c r="HGC181" s="50"/>
      <c r="HGD181" s="50"/>
      <c r="HGE181" s="50"/>
      <c r="HGF181" s="50"/>
      <c r="HGG181" s="50"/>
      <c r="HGH181" s="50"/>
      <c r="HGI181" s="50"/>
      <c r="HGJ181" s="50"/>
      <c r="HGK181" s="50"/>
      <c r="HGL181" s="50"/>
      <c r="HGM181" s="50"/>
      <c r="HGN181" s="50"/>
      <c r="HGO181" s="50"/>
      <c r="HGP181" s="50"/>
      <c r="HGQ181" s="50"/>
      <c r="HGR181" s="50"/>
      <c r="HGS181" s="50"/>
      <c r="HGT181" s="50"/>
      <c r="HGU181" s="50"/>
      <c r="HGV181" s="50"/>
      <c r="HGW181" s="50"/>
      <c r="HGX181" s="50"/>
      <c r="HGY181" s="50"/>
      <c r="HGZ181" s="50"/>
      <c r="HHA181" s="50"/>
      <c r="HHB181" s="50"/>
      <c r="HHC181" s="50"/>
      <c r="HHD181" s="50"/>
      <c r="HHE181" s="50"/>
      <c r="HHF181" s="50"/>
      <c r="HHG181" s="50"/>
      <c r="HHH181" s="50"/>
      <c r="HHI181" s="50"/>
      <c r="HHJ181" s="50"/>
      <c r="HHK181" s="50"/>
      <c r="HHL181" s="50"/>
      <c r="HHM181" s="50"/>
      <c r="HHN181" s="50"/>
      <c r="HHO181" s="50"/>
      <c r="HHP181" s="50"/>
      <c r="HHR181" s="50"/>
      <c r="HHT181" s="50"/>
      <c r="HHU181" s="50"/>
      <c r="HHV181" s="50"/>
      <c r="HHW181" s="50"/>
      <c r="HHX181" s="50"/>
      <c r="HHY181" s="50"/>
      <c r="HHZ181" s="50"/>
      <c r="HIA181" s="50"/>
      <c r="HIF181" s="50"/>
      <c r="HIG181" s="50"/>
      <c r="HIH181" s="50"/>
      <c r="HII181" s="50"/>
      <c r="HIJ181" s="50"/>
      <c r="HIK181" s="50"/>
      <c r="HIL181" s="50"/>
      <c r="HIM181" s="50"/>
      <c r="HIN181" s="50"/>
      <c r="HIO181" s="50"/>
      <c r="HIP181" s="50"/>
      <c r="HIQ181" s="50"/>
      <c r="HIR181" s="50"/>
      <c r="HIS181" s="50"/>
      <c r="HIT181" s="50"/>
      <c r="HIU181" s="50"/>
      <c r="HIV181" s="50"/>
      <c r="HIW181" s="50"/>
      <c r="HIX181" s="50"/>
      <c r="HIY181" s="50"/>
      <c r="HIZ181" s="50"/>
      <c r="HJA181" s="50"/>
      <c r="HJB181" s="50"/>
      <c r="HJC181" s="50"/>
      <c r="HJD181" s="50"/>
      <c r="HJE181" s="50"/>
      <c r="HJF181" s="50"/>
      <c r="HJG181" s="50"/>
      <c r="HJH181" s="50"/>
      <c r="HJI181" s="50"/>
      <c r="HJJ181" s="50"/>
      <c r="HJK181" s="50"/>
      <c r="HJL181" s="50"/>
      <c r="HJM181" s="50"/>
      <c r="HJN181" s="50"/>
      <c r="HJO181" s="50"/>
      <c r="HJP181" s="50"/>
      <c r="HJQ181" s="50"/>
      <c r="HJR181" s="50"/>
      <c r="HJS181" s="50"/>
      <c r="HJT181" s="50"/>
      <c r="HJU181" s="50"/>
      <c r="HJV181" s="50"/>
      <c r="HJW181" s="50"/>
      <c r="HJX181" s="50"/>
      <c r="HJY181" s="50"/>
      <c r="HJZ181" s="50"/>
      <c r="HKA181" s="50"/>
      <c r="HKB181" s="50"/>
      <c r="HKC181" s="50"/>
      <c r="HKD181" s="50"/>
      <c r="HKE181" s="50"/>
      <c r="HKF181" s="50"/>
      <c r="HKG181" s="50"/>
      <c r="HKH181" s="50"/>
      <c r="HKI181" s="50"/>
      <c r="HKJ181" s="50"/>
      <c r="HKK181" s="50"/>
      <c r="HKL181" s="50"/>
      <c r="HKM181" s="50"/>
      <c r="HKN181" s="50"/>
      <c r="HKO181" s="50"/>
      <c r="HKP181" s="50"/>
      <c r="HKQ181" s="50"/>
      <c r="HKR181" s="50"/>
      <c r="HKS181" s="50"/>
      <c r="HKT181" s="50"/>
      <c r="HKU181" s="50"/>
      <c r="HKV181" s="50"/>
      <c r="HKW181" s="50"/>
      <c r="HKX181" s="50"/>
      <c r="HKY181" s="50"/>
      <c r="HKZ181" s="50"/>
      <c r="HLA181" s="50"/>
      <c r="HLB181" s="50"/>
      <c r="HLC181" s="50"/>
      <c r="HLD181" s="50"/>
      <c r="HLE181" s="50"/>
      <c r="HLF181" s="50"/>
      <c r="HLG181" s="50"/>
      <c r="HLH181" s="50"/>
      <c r="HLI181" s="50"/>
      <c r="HLJ181" s="50"/>
      <c r="HLK181" s="50"/>
      <c r="HLL181" s="50"/>
      <c r="HLM181" s="50"/>
      <c r="HLN181" s="50"/>
      <c r="HLO181" s="50"/>
      <c r="HLP181" s="50"/>
      <c r="HLQ181" s="50"/>
      <c r="HLR181" s="50"/>
      <c r="HLS181" s="50"/>
      <c r="HLT181" s="50"/>
      <c r="HLU181" s="50"/>
      <c r="HLV181" s="50"/>
      <c r="HLW181" s="50"/>
      <c r="HLX181" s="50"/>
      <c r="HLY181" s="50"/>
      <c r="HLZ181" s="50"/>
      <c r="HMA181" s="50"/>
      <c r="HMB181" s="50"/>
      <c r="HMC181" s="50"/>
      <c r="HMD181" s="50"/>
      <c r="HME181" s="50"/>
      <c r="HMF181" s="50"/>
      <c r="HMG181" s="50"/>
      <c r="HMH181" s="50"/>
      <c r="HMI181" s="50"/>
      <c r="HMJ181" s="50"/>
      <c r="HMK181" s="50"/>
      <c r="HML181" s="50"/>
      <c r="HMM181" s="50"/>
      <c r="HMN181" s="50"/>
      <c r="HMO181" s="50"/>
      <c r="HMP181" s="50"/>
      <c r="HMQ181" s="50"/>
      <c r="HMR181" s="50"/>
      <c r="HMS181" s="50"/>
      <c r="HMT181" s="50"/>
      <c r="HMU181" s="50"/>
      <c r="HMV181" s="50"/>
      <c r="HMW181" s="50"/>
      <c r="HMX181" s="50"/>
      <c r="HMY181" s="50"/>
      <c r="HMZ181" s="50"/>
      <c r="HNA181" s="50"/>
      <c r="HNB181" s="50"/>
      <c r="HNC181" s="50"/>
      <c r="HND181" s="50"/>
      <c r="HNE181" s="50"/>
      <c r="HNF181" s="50"/>
      <c r="HNG181" s="50"/>
      <c r="HNH181" s="50"/>
      <c r="HNI181" s="50"/>
      <c r="HNJ181" s="50"/>
      <c r="HNK181" s="50"/>
      <c r="HNL181" s="50"/>
      <c r="HNM181" s="50"/>
      <c r="HNN181" s="50"/>
      <c r="HNO181" s="50"/>
      <c r="HNP181" s="50"/>
      <c r="HNQ181" s="50"/>
      <c r="HNR181" s="50"/>
      <c r="HNS181" s="50"/>
      <c r="HNT181" s="50"/>
      <c r="HNU181" s="50"/>
      <c r="HNV181" s="50"/>
      <c r="HNW181" s="50"/>
      <c r="HNX181" s="50"/>
      <c r="HNY181" s="50"/>
      <c r="HNZ181" s="50"/>
      <c r="HOA181" s="50"/>
      <c r="HOB181" s="50"/>
      <c r="HOC181" s="50"/>
      <c r="HOD181" s="50"/>
      <c r="HOE181" s="50"/>
      <c r="HOF181" s="50"/>
      <c r="HOG181" s="50"/>
      <c r="HOH181" s="50"/>
      <c r="HOI181" s="50"/>
      <c r="HOJ181" s="50"/>
      <c r="HOK181" s="50"/>
      <c r="HOL181" s="50"/>
      <c r="HOM181" s="50"/>
      <c r="HON181" s="50"/>
      <c r="HOO181" s="50"/>
      <c r="HOP181" s="50"/>
      <c r="HOQ181" s="50"/>
      <c r="HOR181" s="50"/>
      <c r="HOS181" s="50"/>
      <c r="HOT181" s="50"/>
      <c r="HOU181" s="50"/>
      <c r="HOV181" s="50"/>
      <c r="HOW181" s="50"/>
      <c r="HOX181" s="50"/>
      <c r="HOY181" s="50"/>
      <c r="HOZ181" s="50"/>
      <c r="HPA181" s="50"/>
      <c r="HPB181" s="50"/>
      <c r="HPC181" s="50"/>
      <c r="HPD181" s="50"/>
      <c r="HPE181" s="50"/>
      <c r="HPF181" s="50"/>
      <c r="HPG181" s="50"/>
      <c r="HPH181" s="50"/>
      <c r="HPI181" s="50"/>
      <c r="HPJ181" s="50"/>
      <c r="HPK181" s="50"/>
      <c r="HPL181" s="50"/>
      <c r="HPM181" s="50"/>
      <c r="HPN181" s="50"/>
      <c r="HPO181" s="50"/>
      <c r="HPP181" s="50"/>
      <c r="HPQ181" s="50"/>
      <c r="HPR181" s="50"/>
      <c r="HPS181" s="50"/>
      <c r="HPT181" s="50"/>
      <c r="HPU181" s="50"/>
      <c r="HPV181" s="50"/>
      <c r="HPW181" s="50"/>
      <c r="HPX181" s="50"/>
      <c r="HPY181" s="50"/>
      <c r="HPZ181" s="50"/>
      <c r="HQA181" s="50"/>
      <c r="HQB181" s="50"/>
      <c r="HQC181" s="50"/>
      <c r="HQD181" s="50"/>
      <c r="HQE181" s="50"/>
      <c r="HQF181" s="50"/>
      <c r="HQG181" s="50"/>
      <c r="HQH181" s="50"/>
      <c r="HQI181" s="50"/>
      <c r="HQJ181" s="50"/>
      <c r="HQK181" s="50"/>
      <c r="HQL181" s="50"/>
      <c r="HQM181" s="50"/>
      <c r="HQN181" s="50"/>
      <c r="HQO181" s="50"/>
      <c r="HQP181" s="50"/>
      <c r="HQQ181" s="50"/>
      <c r="HQR181" s="50"/>
      <c r="HQS181" s="50"/>
      <c r="HQT181" s="50"/>
      <c r="HQU181" s="50"/>
      <c r="HQV181" s="50"/>
      <c r="HQW181" s="50"/>
      <c r="HQX181" s="50"/>
      <c r="HQY181" s="50"/>
      <c r="HQZ181" s="50"/>
      <c r="HRA181" s="50"/>
      <c r="HRB181" s="50"/>
      <c r="HRC181" s="50"/>
      <c r="HRD181" s="50"/>
      <c r="HRE181" s="50"/>
      <c r="HRF181" s="50"/>
      <c r="HRG181" s="50"/>
      <c r="HRH181" s="50"/>
      <c r="HRI181" s="50"/>
      <c r="HRJ181" s="50"/>
      <c r="HRK181" s="50"/>
      <c r="HRL181" s="50"/>
      <c r="HRN181" s="50"/>
      <c r="HRP181" s="50"/>
      <c r="HRQ181" s="50"/>
      <c r="HRR181" s="50"/>
      <c r="HRS181" s="50"/>
      <c r="HRT181" s="50"/>
      <c r="HRU181" s="50"/>
      <c r="HRV181" s="50"/>
      <c r="HRW181" s="50"/>
      <c r="HSB181" s="50"/>
      <c r="HSC181" s="50"/>
      <c r="HSD181" s="50"/>
      <c r="HSE181" s="50"/>
      <c r="HSF181" s="50"/>
      <c r="HSG181" s="50"/>
      <c r="HSH181" s="50"/>
      <c r="HSI181" s="50"/>
      <c r="HSJ181" s="50"/>
      <c r="HSK181" s="50"/>
      <c r="HSL181" s="50"/>
      <c r="HSM181" s="50"/>
      <c r="HSN181" s="50"/>
      <c r="HSO181" s="50"/>
      <c r="HSP181" s="50"/>
      <c r="HSQ181" s="50"/>
      <c r="HSR181" s="50"/>
      <c r="HSS181" s="50"/>
      <c r="HST181" s="50"/>
      <c r="HSU181" s="50"/>
      <c r="HSV181" s="50"/>
      <c r="HSW181" s="50"/>
      <c r="HSX181" s="50"/>
      <c r="HSY181" s="50"/>
      <c r="HSZ181" s="50"/>
      <c r="HTA181" s="50"/>
      <c r="HTB181" s="50"/>
      <c r="HTC181" s="50"/>
      <c r="HTD181" s="50"/>
      <c r="HTE181" s="50"/>
      <c r="HTF181" s="50"/>
      <c r="HTG181" s="50"/>
      <c r="HTH181" s="50"/>
      <c r="HTI181" s="50"/>
      <c r="HTJ181" s="50"/>
      <c r="HTK181" s="50"/>
      <c r="HTL181" s="50"/>
      <c r="HTM181" s="50"/>
      <c r="HTN181" s="50"/>
      <c r="HTO181" s="50"/>
      <c r="HTP181" s="50"/>
      <c r="HTQ181" s="50"/>
      <c r="HTR181" s="50"/>
      <c r="HTS181" s="50"/>
      <c r="HTT181" s="50"/>
      <c r="HTU181" s="50"/>
      <c r="HTV181" s="50"/>
      <c r="HTW181" s="50"/>
      <c r="HTX181" s="50"/>
      <c r="HTY181" s="50"/>
      <c r="HTZ181" s="50"/>
      <c r="HUA181" s="50"/>
      <c r="HUB181" s="50"/>
      <c r="HUC181" s="50"/>
      <c r="HUD181" s="50"/>
      <c r="HUE181" s="50"/>
      <c r="HUF181" s="50"/>
      <c r="HUG181" s="50"/>
      <c r="HUH181" s="50"/>
      <c r="HUI181" s="50"/>
      <c r="HUJ181" s="50"/>
      <c r="HUK181" s="50"/>
      <c r="HUL181" s="50"/>
      <c r="HUM181" s="50"/>
      <c r="HUN181" s="50"/>
      <c r="HUO181" s="50"/>
      <c r="HUP181" s="50"/>
      <c r="HUQ181" s="50"/>
      <c r="HUR181" s="50"/>
      <c r="HUS181" s="50"/>
      <c r="HUT181" s="50"/>
      <c r="HUU181" s="50"/>
      <c r="HUV181" s="50"/>
      <c r="HUW181" s="50"/>
      <c r="HUX181" s="50"/>
      <c r="HUY181" s="50"/>
      <c r="HUZ181" s="50"/>
      <c r="HVA181" s="50"/>
      <c r="HVB181" s="50"/>
      <c r="HVC181" s="50"/>
      <c r="HVD181" s="50"/>
      <c r="HVE181" s="50"/>
      <c r="HVF181" s="50"/>
      <c r="HVG181" s="50"/>
      <c r="HVH181" s="50"/>
      <c r="HVI181" s="50"/>
      <c r="HVJ181" s="50"/>
      <c r="HVK181" s="50"/>
      <c r="HVL181" s="50"/>
      <c r="HVM181" s="50"/>
      <c r="HVN181" s="50"/>
      <c r="HVO181" s="50"/>
      <c r="HVP181" s="50"/>
      <c r="HVQ181" s="50"/>
      <c r="HVR181" s="50"/>
      <c r="HVS181" s="50"/>
      <c r="HVT181" s="50"/>
      <c r="HVU181" s="50"/>
      <c r="HVV181" s="50"/>
      <c r="HVW181" s="50"/>
      <c r="HVX181" s="50"/>
      <c r="HVY181" s="50"/>
      <c r="HVZ181" s="50"/>
      <c r="HWA181" s="50"/>
      <c r="HWB181" s="50"/>
      <c r="HWC181" s="50"/>
      <c r="HWD181" s="50"/>
      <c r="HWE181" s="50"/>
      <c r="HWF181" s="50"/>
      <c r="HWG181" s="50"/>
      <c r="HWH181" s="50"/>
      <c r="HWI181" s="50"/>
      <c r="HWJ181" s="50"/>
      <c r="HWK181" s="50"/>
      <c r="HWL181" s="50"/>
      <c r="HWM181" s="50"/>
      <c r="HWN181" s="50"/>
      <c r="HWO181" s="50"/>
      <c r="HWP181" s="50"/>
      <c r="HWQ181" s="50"/>
      <c r="HWR181" s="50"/>
      <c r="HWS181" s="50"/>
      <c r="HWT181" s="50"/>
      <c r="HWU181" s="50"/>
      <c r="HWV181" s="50"/>
      <c r="HWW181" s="50"/>
      <c r="HWX181" s="50"/>
      <c r="HWY181" s="50"/>
      <c r="HWZ181" s="50"/>
      <c r="HXA181" s="50"/>
      <c r="HXB181" s="50"/>
      <c r="HXC181" s="50"/>
      <c r="HXD181" s="50"/>
      <c r="HXE181" s="50"/>
      <c r="HXF181" s="50"/>
      <c r="HXG181" s="50"/>
      <c r="HXH181" s="50"/>
      <c r="HXI181" s="50"/>
      <c r="HXJ181" s="50"/>
      <c r="HXK181" s="50"/>
      <c r="HXL181" s="50"/>
      <c r="HXM181" s="50"/>
      <c r="HXN181" s="50"/>
      <c r="HXO181" s="50"/>
      <c r="HXP181" s="50"/>
      <c r="HXQ181" s="50"/>
      <c r="HXR181" s="50"/>
      <c r="HXS181" s="50"/>
      <c r="HXT181" s="50"/>
      <c r="HXU181" s="50"/>
      <c r="HXV181" s="50"/>
      <c r="HXW181" s="50"/>
      <c r="HXX181" s="50"/>
      <c r="HXY181" s="50"/>
      <c r="HXZ181" s="50"/>
      <c r="HYA181" s="50"/>
      <c r="HYB181" s="50"/>
      <c r="HYC181" s="50"/>
      <c r="HYD181" s="50"/>
      <c r="HYE181" s="50"/>
      <c r="HYF181" s="50"/>
      <c r="HYG181" s="50"/>
      <c r="HYH181" s="50"/>
      <c r="HYI181" s="50"/>
      <c r="HYJ181" s="50"/>
      <c r="HYK181" s="50"/>
      <c r="HYL181" s="50"/>
      <c r="HYM181" s="50"/>
      <c r="HYN181" s="50"/>
      <c r="HYO181" s="50"/>
      <c r="HYP181" s="50"/>
      <c r="HYQ181" s="50"/>
      <c r="HYR181" s="50"/>
      <c r="HYS181" s="50"/>
      <c r="HYT181" s="50"/>
      <c r="HYU181" s="50"/>
      <c r="HYV181" s="50"/>
      <c r="HYW181" s="50"/>
      <c r="HYX181" s="50"/>
      <c r="HYY181" s="50"/>
      <c r="HYZ181" s="50"/>
      <c r="HZA181" s="50"/>
      <c r="HZB181" s="50"/>
      <c r="HZC181" s="50"/>
      <c r="HZD181" s="50"/>
      <c r="HZE181" s="50"/>
      <c r="HZF181" s="50"/>
      <c r="HZG181" s="50"/>
      <c r="HZH181" s="50"/>
      <c r="HZI181" s="50"/>
      <c r="HZJ181" s="50"/>
      <c r="HZK181" s="50"/>
      <c r="HZL181" s="50"/>
      <c r="HZM181" s="50"/>
      <c r="HZN181" s="50"/>
      <c r="HZO181" s="50"/>
      <c r="HZP181" s="50"/>
      <c r="HZQ181" s="50"/>
      <c r="HZR181" s="50"/>
      <c r="HZS181" s="50"/>
      <c r="HZT181" s="50"/>
      <c r="HZU181" s="50"/>
      <c r="HZV181" s="50"/>
      <c r="HZW181" s="50"/>
      <c r="HZX181" s="50"/>
      <c r="HZY181" s="50"/>
      <c r="HZZ181" s="50"/>
      <c r="IAA181" s="50"/>
      <c r="IAB181" s="50"/>
      <c r="IAC181" s="50"/>
      <c r="IAD181" s="50"/>
      <c r="IAE181" s="50"/>
      <c r="IAF181" s="50"/>
      <c r="IAG181" s="50"/>
      <c r="IAH181" s="50"/>
      <c r="IAI181" s="50"/>
      <c r="IAJ181" s="50"/>
      <c r="IAK181" s="50"/>
      <c r="IAL181" s="50"/>
      <c r="IAM181" s="50"/>
      <c r="IAN181" s="50"/>
      <c r="IAO181" s="50"/>
      <c r="IAP181" s="50"/>
      <c r="IAQ181" s="50"/>
      <c r="IAR181" s="50"/>
      <c r="IAS181" s="50"/>
      <c r="IAT181" s="50"/>
      <c r="IAU181" s="50"/>
      <c r="IAV181" s="50"/>
      <c r="IAW181" s="50"/>
      <c r="IAX181" s="50"/>
      <c r="IAY181" s="50"/>
      <c r="IAZ181" s="50"/>
      <c r="IBA181" s="50"/>
      <c r="IBB181" s="50"/>
      <c r="IBC181" s="50"/>
      <c r="IBD181" s="50"/>
      <c r="IBE181" s="50"/>
      <c r="IBF181" s="50"/>
      <c r="IBG181" s="50"/>
      <c r="IBH181" s="50"/>
      <c r="IBJ181" s="50"/>
      <c r="IBL181" s="50"/>
      <c r="IBM181" s="50"/>
      <c r="IBN181" s="50"/>
      <c r="IBO181" s="50"/>
      <c r="IBP181" s="50"/>
      <c r="IBQ181" s="50"/>
      <c r="IBR181" s="50"/>
      <c r="IBS181" s="50"/>
      <c r="IBX181" s="50"/>
      <c r="IBY181" s="50"/>
      <c r="IBZ181" s="50"/>
      <c r="ICA181" s="50"/>
      <c r="ICB181" s="50"/>
      <c r="ICC181" s="50"/>
      <c r="ICD181" s="50"/>
      <c r="ICE181" s="50"/>
      <c r="ICF181" s="50"/>
      <c r="ICG181" s="50"/>
      <c r="ICH181" s="50"/>
      <c r="ICI181" s="50"/>
      <c r="ICJ181" s="50"/>
      <c r="ICK181" s="50"/>
      <c r="ICL181" s="50"/>
      <c r="ICM181" s="50"/>
      <c r="ICN181" s="50"/>
      <c r="ICO181" s="50"/>
      <c r="ICP181" s="50"/>
      <c r="ICQ181" s="50"/>
      <c r="ICR181" s="50"/>
      <c r="ICS181" s="50"/>
      <c r="ICT181" s="50"/>
      <c r="ICU181" s="50"/>
      <c r="ICV181" s="50"/>
      <c r="ICW181" s="50"/>
      <c r="ICX181" s="50"/>
      <c r="ICY181" s="50"/>
      <c r="ICZ181" s="50"/>
      <c r="IDA181" s="50"/>
      <c r="IDB181" s="50"/>
      <c r="IDC181" s="50"/>
      <c r="IDD181" s="50"/>
      <c r="IDE181" s="50"/>
      <c r="IDF181" s="50"/>
      <c r="IDG181" s="50"/>
      <c r="IDH181" s="50"/>
      <c r="IDI181" s="50"/>
      <c r="IDJ181" s="50"/>
      <c r="IDK181" s="50"/>
      <c r="IDL181" s="50"/>
      <c r="IDM181" s="50"/>
      <c r="IDN181" s="50"/>
      <c r="IDO181" s="50"/>
      <c r="IDP181" s="50"/>
      <c r="IDQ181" s="50"/>
      <c r="IDR181" s="50"/>
      <c r="IDS181" s="50"/>
      <c r="IDT181" s="50"/>
      <c r="IDU181" s="50"/>
      <c r="IDV181" s="50"/>
      <c r="IDW181" s="50"/>
      <c r="IDX181" s="50"/>
      <c r="IDY181" s="50"/>
      <c r="IDZ181" s="50"/>
      <c r="IEA181" s="50"/>
      <c r="IEB181" s="50"/>
      <c r="IEC181" s="50"/>
      <c r="IED181" s="50"/>
      <c r="IEE181" s="50"/>
      <c r="IEF181" s="50"/>
      <c r="IEG181" s="50"/>
      <c r="IEH181" s="50"/>
      <c r="IEI181" s="50"/>
      <c r="IEJ181" s="50"/>
      <c r="IEK181" s="50"/>
      <c r="IEL181" s="50"/>
      <c r="IEM181" s="50"/>
      <c r="IEN181" s="50"/>
      <c r="IEO181" s="50"/>
      <c r="IEP181" s="50"/>
      <c r="IEQ181" s="50"/>
      <c r="IER181" s="50"/>
      <c r="IES181" s="50"/>
      <c r="IET181" s="50"/>
      <c r="IEU181" s="50"/>
      <c r="IEV181" s="50"/>
      <c r="IEW181" s="50"/>
      <c r="IEX181" s="50"/>
      <c r="IEY181" s="50"/>
      <c r="IEZ181" s="50"/>
      <c r="IFA181" s="50"/>
      <c r="IFB181" s="50"/>
      <c r="IFC181" s="50"/>
      <c r="IFD181" s="50"/>
      <c r="IFE181" s="50"/>
      <c r="IFF181" s="50"/>
      <c r="IFG181" s="50"/>
      <c r="IFH181" s="50"/>
      <c r="IFI181" s="50"/>
      <c r="IFJ181" s="50"/>
      <c r="IFK181" s="50"/>
      <c r="IFL181" s="50"/>
      <c r="IFM181" s="50"/>
      <c r="IFN181" s="50"/>
      <c r="IFO181" s="50"/>
      <c r="IFP181" s="50"/>
      <c r="IFQ181" s="50"/>
      <c r="IFR181" s="50"/>
      <c r="IFS181" s="50"/>
      <c r="IFT181" s="50"/>
      <c r="IFU181" s="50"/>
      <c r="IFV181" s="50"/>
      <c r="IFW181" s="50"/>
      <c r="IFX181" s="50"/>
      <c r="IFY181" s="50"/>
      <c r="IFZ181" s="50"/>
      <c r="IGA181" s="50"/>
      <c r="IGB181" s="50"/>
      <c r="IGC181" s="50"/>
      <c r="IGD181" s="50"/>
      <c r="IGE181" s="50"/>
      <c r="IGF181" s="50"/>
      <c r="IGG181" s="50"/>
      <c r="IGH181" s="50"/>
      <c r="IGI181" s="50"/>
      <c r="IGJ181" s="50"/>
      <c r="IGK181" s="50"/>
      <c r="IGL181" s="50"/>
      <c r="IGM181" s="50"/>
      <c r="IGN181" s="50"/>
      <c r="IGO181" s="50"/>
      <c r="IGP181" s="50"/>
      <c r="IGQ181" s="50"/>
      <c r="IGR181" s="50"/>
      <c r="IGS181" s="50"/>
      <c r="IGT181" s="50"/>
      <c r="IGU181" s="50"/>
      <c r="IGV181" s="50"/>
      <c r="IGW181" s="50"/>
      <c r="IGX181" s="50"/>
      <c r="IGY181" s="50"/>
      <c r="IGZ181" s="50"/>
      <c r="IHA181" s="50"/>
      <c r="IHB181" s="50"/>
      <c r="IHC181" s="50"/>
      <c r="IHD181" s="50"/>
      <c r="IHE181" s="50"/>
      <c r="IHF181" s="50"/>
      <c r="IHG181" s="50"/>
      <c r="IHH181" s="50"/>
      <c r="IHI181" s="50"/>
      <c r="IHJ181" s="50"/>
      <c r="IHK181" s="50"/>
      <c r="IHL181" s="50"/>
      <c r="IHM181" s="50"/>
      <c r="IHN181" s="50"/>
      <c r="IHO181" s="50"/>
      <c r="IHP181" s="50"/>
      <c r="IHQ181" s="50"/>
      <c r="IHR181" s="50"/>
      <c r="IHS181" s="50"/>
      <c r="IHT181" s="50"/>
      <c r="IHU181" s="50"/>
      <c r="IHV181" s="50"/>
      <c r="IHW181" s="50"/>
      <c r="IHX181" s="50"/>
      <c r="IHY181" s="50"/>
      <c r="IHZ181" s="50"/>
      <c r="IIA181" s="50"/>
      <c r="IIB181" s="50"/>
      <c r="IIC181" s="50"/>
      <c r="IID181" s="50"/>
      <c r="IIE181" s="50"/>
      <c r="IIF181" s="50"/>
      <c r="IIG181" s="50"/>
      <c r="IIH181" s="50"/>
      <c r="III181" s="50"/>
      <c r="IIJ181" s="50"/>
      <c r="IIK181" s="50"/>
      <c r="IIL181" s="50"/>
      <c r="IIM181" s="50"/>
      <c r="IIN181" s="50"/>
      <c r="IIO181" s="50"/>
      <c r="IIP181" s="50"/>
      <c r="IIQ181" s="50"/>
      <c r="IIR181" s="50"/>
      <c r="IIS181" s="50"/>
      <c r="IIT181" s="50"/>
      <c r="IIU181" s="50"/>
      <c r="IIV181" s="50"/>
      <c r="IIW181" s="50"/>
      <c r="IIX181" s="50"/>
      <c r="IIY181" s="50"/>
      <c r="IIZ181" s="50"/>
      <c r="IJA181" s="50"/>
      <c r="IJB181" s="50"/>
      <c r="IJC181" s="50"/>
      <c r="IJD181" s="50"/>
      <c r="IJE181" s="50"/>
      <c r="IJF181" s="50"/>
      <c r="IJG181" s="50"/>
      <c r="IJH181" s="50"/>
      <c r="IJI181" s="50"/>
      <c r="IJJ181" s="50"/>
      <c r="IJK181" s="50"/>
      <c r="IJL181" s="50"/>
      <c r="IJM181" s="50"/>
      <c r="IJN181" s="50"/>
      <c r="IJO181" s="50"/>
      <c r="IJP181" s="50"/>
      <c r="IJQ181" s="50"/>
      <c r="IJR181" s="50"/>
      <c r="IJS181" s="50"/>
      <c r="IJT181" s="50"/>
      <c r="IJU181" s="50"/>
      <c r="IJV181" s="50"/>
      <c r="IJW181" s="50"/>
      <c r="IJX181" s="50"/>
      <c r="IJY181" s="50"/>
      <c r="IJZ181" s="50"/>
      <c r="IKA181" s="50"/>
      <c r="IKB181" s="50"/>
      <c r="IKC181" s="50"/>
      <c r="IKD181" s="50"/>
      <c r="IKE181" s="50"/>
      <c r="IKF181" s="50"/>
      <c r="IKG181" s="50"/>
      <c r="IKH181" s="50"/>
      <c r="IKI181" s="50"/>
      <c r="IKJ181" s="50"/>
      <c r="IKK181" s="50"/>
      <c r="IKL181" s="50"/>
      <c r="IKM181" s="50"/>
      <c r="IKN181" s="50"/>
      <c r="IKO181" s="50"/>
      <c r="IKP181" s="50"/>
      <c r="IKQ181" s="50"/>
      <c r="IKR181" s="50"/>
      <c r="IKS181" s="50"/>
      <c r="IKT181" s="50"/>
      <c r="IKU181" s="50"/>
      <c r="IKV181" s="50"/>
      <c r="IKW181" s="50"/>
      <c r="IKX181" s="50"/>
      <c r="IKY181" s="50"/>
      <c r="IKZ181" s="50"/>
      <c r="ILA181" s="50"/>
      <c r="ILB181" s="50"/>
      <c r="ILC181" s="50"/>
      <c r="ILD181" s="50"/>
      <c r="ILF181" s="50"/>
      <c r="ILH181" s="50"/>
      <c r="ILI181" s="50"/>
      <c r="ILJ181" s="50"/>
      <c r="ILK181" s="50"/>
      <c r="ILL181" s="50"/>
      <c r="ILM181" s="50"/>
      <c r="ILN181" s="50"/>
      <c r="ILO181" s="50"/>
      <c r="ILT181" s="50"/>
      <c r="ILU181" s="50"/>
      <c r="ILV181" s="50"/>
      <c r="ILW181" s="50"/>
      <c r="ILX181" s="50"/>
      <c r="ILY181" s="50"/>
      <c r="ILZ181" s="50"/>
      <c r="IMA181" s="50"/>
      <c r="IMB181" s="50"/>
      <c r="IMC181" s="50"/>
      <c r="IMD181" s="50"/>
      <c r="IME181" s="50"/>
      <c r="IMF181" s="50"/>
      <c r="IMG181" s="50"/>
      <c r="IMH181" s="50"/>
      <c r="IMI181" s="50"/>
      <c r="IMJ181" s="50"/>
      <c r="IMK181" s="50"/>
      <c r="IML181" s="50"/>
      <c r="IMM181" s="50"/>
      <c r="IMN181" s="50"/>
      <c r="IMO181" s="50"/>
      <c r="IMP181" s="50"/>
      <c r="IMQ181" s="50"/>
      <c r="IMR181" s="50"/>
      <c r="IMS181" s="50"/>
      <c r="IMT181" s="50"/>
      <c r="IMU181" s="50"/>
      <c r="IMV181" s="50"/>
      <c r="IMW181" s="50"/>
      <c r="IMX181" s="50"/>
      <c r="IMY181" s="50"/>
      <c r="IMZ181" s="50"/>
      <c r="INA181" s="50"/>
      <c r="INB181" s="50"/>
      <c r="INC181" s="50"/>
      <c r="IND181" s="50"/>
      <c r="INE181" s="50"/>
      <c r="INF181" s="50"/>
      <c r="ING181" s="50"/>
      <c r="INH181" s="50"/>
      <c r="INI181" s="50"/>
      <c r="INJ181" s="50"/>
      <c r="INK181" s="50"/>
      <c r="INL181" s="50"/>
      <c r="INM181" s="50"/>
      <c r="INN181" s="50"/>
      <c r="INO181" s="50"/>
      <c r="INP181" s="50"/>
      <c r="INQ181" s="50"/>
      <c r="INR181" s="50"/>
      <c r="INS181" s="50"/>
      <c r="INT181" s="50"/>
      <c r="INU181" s="50"/>
      <c r="INV181" s="50"/>
      <c r="INW181" s="50"/>
      <c r="INX181" s="50"/>
      <c r="INY181" s="50"/>
      <c r="INZ181" s="50"/>
      <c r="IOA181" s="50"/>
      <c r="IOB181" s="50"/>
      <c r="IOC181" s="50"/>
      <c r="IOD181" s="50"/>
      <c r="IOE181" s="50"/>
      <c r="IOF181" s="50"/>
      <c r="IOG181" s="50"/>
      <c r="IOH181" s="50"/>
      <c r="IOI181" s="50"/>
      <c r="IOJ181" s="50"/>
      <c r="IOK181" s="50"/>
      <c r="IOL181" s="50"/>
      <c r="IOM181" s="50"/>
      <c r="ION181" s="50"/>
      <c r="IOO181" s="50"/>
      <c r="IOP181" s="50"/>
      <c r="IOQ181" s="50"/>
      <c r="IOR181" s="50"/>
      <c r="IOS181" s="50"/>
      <c r="IOT181" s="50"/>
      <c r="IOU181" s="50"/>
      <c r="IOV181" s="50"/>
      <c r="IOW181" s="50"/>
      <c r="IOX181" s="50"/>
      <c r="IOY181" s="50"/>
      <c r="IOZ181" s="50"/>
      <c r="IPA181" s="50"/>
      <c r="IPB181" s="50"/>
      <c r="IPC181" s="50"/>
      <c r="IPD181" s="50"/>
      <c r="IPE181" s="50"/>
      <c r="IPF181" s="50"/>
      <c r="IPG181" s="50"/>
      <c r="IPH181" s="50"/>
      <c r="IPI181" s="50"/>
      <c r="IPJ181" s="50"/>
      <c r="IPK181" s="50"/>
      <c r="IPL181" s="50"/>
      <c r="IPM181" s="50"/>
      <c r="IPN181" s="50"/>
      <c r="IPO181" s="50"/>
      <c r="IPP181" s="50"/>
      <c r="IPQ181" s="50"/>
      <c r="IPR181" s="50"/>
      <c r="IPS181" s="50"/>
      <c r="IPT181" s="50"/>
      <c r="IPU181" s="50"/>
      <c r="IPV181" s="50"/>
      <c r="IPW181" s="50"/>
      <c r="IPX181" s="50"/>
      <c r="IPY181" s="50"/>
      <c r="IPZ181" s="50"/>
      <c r="IQA181" s="50"/>
      <c r="IQB181" s="50"/>
      <c r="IQC181" s="50"/>
      <c r="IQD181" s="50"/>
      <c r="IQE181" s="50"/>
      <c r="IQF181" s="50"/>
      <c r="IQG181" s="50"/>
      <c r="IQH181" s="50"/>
      <c r="IQI181" s="50"/>
      <c r="IQJ181" s="50"/>
      <c r="IQK181" s="50"/>
      <c r="IQL181" s="50"/>
      <c r="IQM181" s="50"/>
      <c r="IQN181" s="50"/>
      <c r="IQO181" s="50"/>
      <c r="IQP181" s="50"/>
      <c r="IQQ181" s="50"/>
      <c r="IQR181" s="50"/>
      <c r="IQS181" s="50"/>
      <c r="IQT181" s="50"/>
      <c r="IQU181" s="50"/>
      <c r="IQV181" s="50"/>
      <c r="IQW181" s="50"/>
      <c r="IQX181" s="50"/>
      <c r="IQY181" s="50"/>
      <c r="IQZ181" s="50"/>
      <c r="IRA181" s="50"/>
      <c r="IRB181" s="50"/>
      <c r="IRC181" s="50"/>
      <c r="IRD181" s="50"/>
      <c r="IRE181" s="50"/>
      <c r="IRF181" s="50"/>
      <c r="IRG181" s="50"/>
      <c r="IRH181" s="50"/>
      <c r="IRI181" s="50"/>
      <c r="IRJ181" s="50"/>
      <c r="IRK181" s="50"/>
      <c r="IRL181" s="50"/>
      <c r="IRM181" s="50"/>
      <c r="IRN181" s="50"/>
      <c r="IRO181" s="50"/>
      <c r="IRP181" s="50"/>
      <c r="IRQ181" s="50"/>
      <c r="IRR181" s="50"/>
      <c r="IRS181" s="50"/>
      <c r="IRT181" s="50"/>
      <c r="IRU181" s="50"/>
      <c r="IRV181" s="50"/>
      <c r="IRW181" s="50"/>
      <c r="IRX181" s="50"/>
      <c r="IRY181" s="50"/>
      <c r="IRZ181" s="50"/>
      <c r="ISA181" s="50"/>
      <c r="ISB181" s="50"/>
      <c r="ISC181" s="50"/>
      <c r="ISD181" s="50"/>
      <c r="ISE181" s="50"/>
      <c r="ISF181" s="50"/>
      <c r="ISG181" s="50"/>
      <c r="ISH181" s="50"/>
      <c r="ISI181" s="50"/>
      <c r="ISJ181" s="50"/>
      <c r="ISK181" s="50"/>
      <c r="ISL181" s="50"/>
      <c r="ISM181" s="50"/>
      <c r="ISN181" s="50"/>
      <c r="ISO181" s="50"/>
      <c r="ISP181" s="50"/>
      <c r="ISQ181" s="50"/>
      <c r="ISR181" s="50"/>
      <c r="ISS181" s="50"/>
      <c r="IST181" s="50"/>
      <c r="ISU181" s="50"/>
      <c r="ISV181" s="50"/>
      <c r="ISW181" s="50"/>
      <c r="ISX181" s="50"/>
      <c r="ISY181" s="50"/>
      <c r="ISZ181" s="50"/>
      <c r="ITA181" s="50"/>
      <c r="ITB181" s="50"/>
      <c r="ITC181" s="50"/>
      <c r="ITD181" s="50"/>
      <c r="ITE181" s="50"/>
      <c r="ITF181" s="50"/>
      <c r="ITG181" s="50"/>
      <c r="ITH181" s="50"/>
      <c r="ITI181" s="50"/>
      <c r="ITJ181" s="50"/>
      <c r="ITK181" s="50"/>
      <c r="ITL181" s="50"/>
      <c r="ITM181" s="50"/>
      <c r="ITN181" s="50"/>
      <c r="ITO181" s="50"/>
      <c r="ITP181" s="50"/>
      <c r="ITQ181" s="50"/>
      <c r="ITR181" s="50"/>
      <c r="ITS181" s="50"/>
      <c r="ITT181" s="50"/>
      <c r="ITU181" s="50"/>
      <c r="ITV181" s="50"/>
      <c r="ITW181" s="50"/>
      <c r="ITX181" s="50"/>
      <c r="ITY181" s="50"/>
      <c r="ITZ181" s="50"/>
      <c r="IUA181" s="50"/>
      <c r="IUB181" s="50"/>
      <c r="IUC181" s="50"/>
      <c r="IUD181" s="50"/>
      <c r="IUE181" s="50"/>
      <c r="IUF181" s="50"/>
      <c r="IUG181" s="50"/>
      <c r="IUH181" s="50"/>
      <c r="IUI181" s="50"/>
      <c r="IUJ181" s="50"/>
      <c r="IUK181" s="50"/>
      <c r="IUL181" s="50"/>
      <c r="IUM181" s="50"/>
      <c r="IUN181" s="50"/>
      <c r="IUO181" s="50"/>
      <c r="IUP181" s="50"/>
      <c r="IUQ181" s="50"/>
      <c r="IUR181" s="50"/>
      <c r="IUS181" s="50"/>
      <c r="IUT181" s="50"/>
      <c r="IUU181" s="50"/>
      <c r="IUV181" s="50"/>
      <c r="IUW181" s="50"/>
      <c r="IUX181" s="50"/>
      <c r="IUY181" s="50"/>
      <c r="IUZ181" s="50"/>
      <c r="IVB181" s="50"/>
      <c r="IVD181" s="50"/>
      <c r="IVE181" s="50"/>
      <c r="IVF181" s="50"/>
      <c r="IVG181" s="50"/>
      <c r="IVH181" s="50"/>
      <c r="IVI181" s="50"/>
      <c r="IVJ181" s="50"/>
      <c r="IVK181" s="50"/>
      <c r="IVP181" s="50"/>
      <c r="IVQ181" s="50"/>
      <c r="IVR181" s="50"/>
      <c r="IVS181" s="50"/>
      <c r="IVT181" s="50"/>
      <c r="IVU181" s="50"/>
      <c r="IVV181" s="50"/>
      <c r="IVW181" s="50"/>
      <c r="IVX181" s="50"/>
      <c r="IVY181" s="50"/>
      <c r="IVZ181" s="50"/>
      <c r="IWA181" s="50"/>
      <c r="IWB181" s="50"/>
      <c r="IWC181" s="50"/>
      <c r="IWD181" s="50"/>
      <c r="IWE181" s="50"/>
      <c r="IWF181" s="50"/>
      <c r="IWG181" s="50"/>
      <c r="IWH181" s="50"/>
      <c r="IWI181" s="50"/>
      <c r="IWJ181" s="50"/>
      <c r="IWK181" s="50"/>
      <c r="IWL181" s="50"/>
      <c r="IWM181" s="50"/>
      <c r="IWN181" s="50"/>
      <c r="IWO181" s="50"/>
      <c r="IWP181" s="50"/>
      <c r="IWQ181" s="50"/>
      <c r="IWR181" s="50"/>
      <c r="IWS181" s="50"/>
      <c r="IWT181" s="50"/>
      <c r="IWU181" s="50"/>
      <c r="IWV181" s="50"/>
      <c r="IWW181" s="50"/>
      <c r="IWX181" s="50"/>
      <c r="IWY181" s="50"/>
      <c r="IWZ181" s="50"/>
      <c r="IXA181" s="50"/>
      <c r="IXB181" s="50"/>
      <c r="IXC181" s="50"/>
      <c r="IXD181" s="50"/>
      <c r="IXE181" s="50"/>
      <c r="IXF181" s="50"/>
      <c r="IXG181" s="50"/>
      <c r="IXH181" s="50"/>
      <c r="IXI181" s="50"/>
      <c r="IXJ181" s="50"/>
      <c r="IXK181" s="50"/>
      <c r="IXL181" s="50"/>
      <c r="IXM181" s="50"/>
      <c r="IXN181" s="50"/>
      <c r="IXO181" s="50"/>
      <c r="IXP181" s="50"/>
      <c r="IXQ181" s="50"/>
      <c r="IXR181" s="50"/>
      <c r="IXS181" s="50"/>
      <c r="IXT181" s="50"/>
      <c r="IXU181" s="50"/>
      <c r="IXV181" s="50"/>
      <c r="IXW181" s="50"/>
      <c r="IXX181" s="50"/>
      <c r="IXY181" s="50"/>
      <c r="IXZ181" s="50"/>
      <c r="IYA181" s="50"/>
      <c r="IYB181" s="50"/>
      <c r="IYC181" s="50"/>
      <c r="IYD181" s="50"/>
      <c r="IYE181" s="50"/>
      <c r="IYF181" s="50"/>
      <c r="IYG181" s="50"/>
      <c r="IYH181" s="50"/>
      <c r="IYI181" s="50"/>
      <c r="IYJ181" s="50"/>
      <c r="IYK181" s="50"/>
      <c r="IYL181" s="50"/>
      <c r="IYM181" s="50"/>
      <c r="IYN181" s="50"/>
      <c r="IYO181" s="50"/>
      <c r="IYP181" s="50"/>
      <c r="IYQ181" s="50"/>
      <c r="IYR181" s="50"/>
      <c r="IYS181" s="50"/>
      <c r="IYT181" s="50"/>
      <c r="IYU181" s="50"/>
      <c r="IYV181" s="50"/>
      <c r="IYW181" s="50"/>
      <c r="IYX181" s="50"/>
      <c r="IYY181" s="50"/>
      <c r="IYZ181" s="50"/>
      <c r="IZA181" s="50"/>
      <c r="IZB181" s="50"/>
      <c r="IZC181" s="50"/>
      <c r="IZD181" s="50"/>
      <c r="IZE181" s="50"/>
      <c r="IZF181" s="50"/>
      <c r="IZG181" s="50"/>
      <c r="IZH181" s="50"/>
      <c r="IZI181" s="50"/>
      <c r="IZJ181" s="50"/>
      <c r="IZK181" s="50"/>
      <c r="IZL181" s="50"/>
      <c r="IZM181" s="50"/>
      <c r="IZN181" s="50"/>
      <c r="IZO181" s="50"/>
      <c r="IZP181" s="50"/>
      <c r="IZQ181" s="50"/>
      <c r="IZR181" s="50"/>
      <c r="IZS181" s="50"/>
      <c r="IZT181" s="50"/>
      <c r="IZU181" s="50"/>
      <c r="IZV181" s="50"/>
      <c r="IZW181" s="50"/>
      <c r="IZX181" s="50"/>
      <c r="IZY181" s="50"/>
      <c r="IZZ181" s="50"/>
      <c r="JAA181" s="50"/>
      <c r="JAB181" s="50"/>
      <c r="JAC181" s="50"/>
      <c r="JAD181" s="50"/>
      <c r="JAE181" s="50"/>
      <c r="JAF181" s="50"/>
      <c r="JAG181" s="50"/>
      <c r="JAH181" s="50"/>
      <c r="JAI181" s="50"/>
      <c r="JAJ181" s="50"/>
      <c r="JAK181" s="50"/>
      <c r="JAL181" s="50"/>
      <c r="JAM181" s="50"/>
      <c r="JAN181" s="50"/>
      <c r="JAO181" s="50"/>
      <c r="JAP181" s="50"/>
      <c r="JAQ181" s="50"/>
      <c r="JAR181" s="50"/>
      <c r="JAS181" s="50"/>
      <c r="JAT181" s="50"/>
      <c r="JAU181" s="50"/>
      <c r="JAV181" s="50"/>
      <c r="JAW181" s="50"/>
      <c r="JAX181" s="50"/>
      <c r="JAY181" s="50"/>
      <c r="JAZ181" s="50"/>
      <c r="JBA181" s="50"/>
      <c r="JBB181" s="50"/>
      <c r="JBC181" s="50"/>
      <c r="JBD181" s="50"/>
      <c r="JBE181" s="50"/>
      <c r="JBF181" s="50"/>
      <c r="JBG181" s="50"/>
      <c r="JBH181" s="50"/>
      <c r="JBI181" s="50"/>
      <c r="JBJ181" s="50"/>
      <c r="JBK181" s="50"/>
      <c r="JBL181" s="50"/>
      <c r="JBM181" s="50"/>
      <c r="JBN181" s="50"/>
      <c r="JBO181" s="50"/>
      <c r="JBP181" s="50"/>
      <c r="JBQ181" s="50"/>
      <c r="JBR181" s="50"/>
      <c r="JBS181" s="50"/>
      <c r="JBT181" s="50"/>
      <c r="JBU181" s="50"/>
      <c r="JBV181" s="50"/>
      <c r="JBW181" s="50"/>
      <c r="JBX181" s="50"/>
      <c r="JBY181" s="50"/>
      <c r="JBZ181" s="50"/>
      <c r="JCA181" s="50"/>
      <c r="JCB181" s="50"/>
      <c r="JCC181" s="50"/>
      <c r="JCD181" s="50"/>
      <c r="JCE181" s="50"/>
      <c r="JCF181" s="50"/>
      <c r="JCG181" s="50"/>
      <c r="JCH181" s="50"/>
      <c r="JCI181" s="50"/>
      <c r="JCJ181" s="50"/>
      <c r="JCK181" s="50"/>
      <c r="JCL181" s="50"/>
      <c r="JCM181" s="50"/>
      <c r="JCN181" s="50"/>
      <c r="JCO181" s="50"/>
      <c r="JCP181" s="50"/>
      <c r="JCQ181" s="50"/>
      <c r="JCR181" s="50"/>
      <c r="JCS181" s="50"/>
      <c r="JCT181" s="50"/>
      <c r="JCU181" s="50"/>
      <c r="JCV181" s="50"/>
      <c r="JCW181" s="50"/>
      <c r="JCX181" s="50"/>
      <c r="JCY181" s="50"/>
      <c r="JCZ181" s="50"/>
      <c r="JDA181" s="50"/>
      <c r="JDB181" s="50"/>
      <c r="JDC181" s="50"/>
      <c r="JDD181" s="50"/>
      <c r="JDE181" s="50"/>
      <c r="JDF181" s="50"/>
      <c r="JDG181" s="50"/>
      <c r="JDH181" s="50"/>
      <c r="JDI181" s="50"/>
      <c r="JDJ181" s="50"/>
      <c r="JDK181" s="50"/>
      <c r="JDL181" s="50"/>
      <c r="JDM181" s="50"/>
      <c r="JDN181" s="50"/>
      <c r="JDO181" s="50"/>
      <c r="JDP181" s="50"/>
      <c r="JDQ181" s="50"/>
      <c r="JDR181" s="50"/>
      <c r="JDS181" s="50"/>
      <c r="JDT181" s="50"/>
      <c r="JDU181" s="50"/>
      <c r="JDV181" s="50"/>
      <c r="JDW181" s="50"/>
      <c r="JDX181" s="50"/>
      <c r="JDY181" s="50"/>
      <c r="JDZ181" s="50"/>
      <c r="JEA181" s="50"/>
      <c r="JEB181" s="50"/>
      <c r="JEC181" s="50"/>
      <c r="JED181" s="50"/>
      <c r="JEE181" s="50"/>
      <c r="JEF181" s="50"/>
      <c r="JEG181" s="50"/>
      <c r="JEH181" s="50"/>
      <c r="JEI181" s="50"/>
      <c r="JEJ181" s="50"/>
      <c r="JEK181" s="50"/>
      <c r="JEL181" s="50"/>
      <c r="JEM181" s="50"/>
      <c r="JEN181" s="50"/>
      <c r="JEO181" s="50"/>
      <c r="JEP181" s="50"/>
      <c r="JEQ181" s="50"/>
      <c r="JER181" s="50"/>
      <c r="JES181" s="50"/>
      <c r="JET181" s="50"/>
      <c r="JEU181" s="50"/>
      <c r="JEV181" s="50"/>
      <c r="JEX181" s="50"/>
      <c r="JEZ181" s="50"/>
      <c r="JFA181" s="50"/>
      <c r="JFB181" s="50"/>
      <c r="JFC181" s="50"/>
      <c r="JFD181" s="50"/>
      <c r="JFE181" s="50"/>
      <c r="JFF181" s="50"/>
      <c r="JFG181" s="50"/>
      <c r="JFL181" s="50"/>
      <c r="JFM181" s="50"/>
      <c r="JFN181" s="50"/>
      <c r="JFO181" s="50"/>
      <c r="JFP181" s="50"/>
      <c r="JFQ181" s="50"/>
      <c r="JFR181" s="50"/>
      <c r="JFS181" s="50"/>
      <c r="JFT181" s="50"/>
      <c r="JFU181" s="50"/>
      <c r="JFV181" s="50"/>
      <c r="JFW181" s="50"/>
      <c r="JFX181" s="50"/>
      <c r="JFY181" s="50"/>
      <c r="JFZ181" s="50"/>
      <c r="JGA181" s="50"/>
      <c r="JGB181" s="50"/>
      <c r="JGC181" s="50"/>
      <c r="JGD181" s="50"/>
      <c r="JGE181" s="50"/>
      <c r="JGF181" s="50"/>
      <c r="JGG181" s="50"/>
      <c r="JGH181" s="50"/>
      <c r="JGI181" s="50"/>
      <c r="JGJ181" s="50"/>
      <c r="JGK181" s="50"/>
      <c r="JGL181" s="50"/>
      <c r="JGM181" s="50"/>
      <c r="JGN181" s="50"/>
      <c r="JGO181" s="50"/>
      <c r="JGP181" s="50"/>
      <c r="JGQ181" s="50"/>
      <c r="JGR181" s="50"/>
      <c r="JGS181" s="50"/>
      <c r="JGT181" s="50"/>
      <c r="JGU181" s="50"/>
      <c r="JGV181" s="50"/>
      <c r="JGW181" s="50"/>
      <c r="JGX181" s="50"/>
      <c r="JGY181" s="50"/>
      <c r="JGZ181" s="50"/>
      <c r="JHA181" s="50"/>
      <c r="JHB181" s="50"/>
      <c r="JHC181" s="50"/>
      <c r="JHD181" s="50"/>
      <c r="JHE181" s="50"/>
      <c r="JHF181" s="50"/>
      <c r="JHG181" s="50"/>
      <c r="JHH181" s="50"/>
      <c r="JHI181" s="50"/>
      <c r="JHJ181" s="50"/>
      <c r="JHK181" s="50"/>
      <c r="JHL181" s="50"/>
      <c r="JHM181" s="50"/>
      <c r="JHN181" s="50"/>
      <c r="JHO181" s="50"/>
      <c r="JHP181" s="50"/>
      <c r="JHQ181" s="50"/>
      <c r="JHR181" s="50"/>
      <c r="JHS181" s="50"/>
      <c r="JHT181" s="50"/>
      <c r="JHU181" s="50"/>
      <c r="JHV181" s="50"/>
      <c r="JHW181" s="50"/>
      <c r="JHX181" s="50"/>
      <c r="JHY181" s="50"/>
      <c r="JHZ181" s="50"/>
      <c r="JIA181" s="50"/>
      <c r="JIB181" s="50"/>
      <c r="JIC181" s="50"/>
      <c r="JID181" s="50"/>
      <c r="JIE181" s="50"/>
      <c r="JIF181" s="50"/>
      <c r="JIG181" s="50"/>
      <c r="JIH181" s="50"/>
      <c r="JII181" s="50"/>
      <c r="JIJ181" s="50"/>
      <c r="JIK181" s="50"/>
      <c r="JIL181" s="50"/>
      <c r="JIM181" s="50"/>
      <c r="JIN181" s="50"/>
      <c r="JIO181" s="50"/>
      <c r="JIP181" s="50"/>
      <c r="JIQ181" s="50"/>
      <c r="JIR181" s="50"/>
      <c r="JIS181" s="50"/>
      <c r="JIT181" s="50"/>
      <c r="JIU181" s="50"/>
      <c r="JIV181" s="50"/>
      <c r="JIW181" s="50"/>
      <c r="JIX181" s="50"/>
      <c r="JIY181" s="50"/>
      <c r="JIZ181" s="50"/>
      <c r="JJA181" s="50"/>
      <c r="JJB181" s="50"/>
      <c r="JJC181" s="50"/>
      <c r="JJD181" s="50"/>
      <c r="JJE181" s="50"/>
      <c r="JJF181" s="50"/>
      <c r="JJG181" s="50"/>
      <c r="JJH181" s="50"/>
      <c r="JJI181" s="50"/>
      <c r="JJJ181" s="50"/>
      <c r="JJK181" s="50"/>
      <c r="JJL181" s="50"/>
      <c r="JJM181" s="50"/>
      <c r="JJN181" s="50"/>
      <c r="JJO181" s="50"/>
      <c r="JJP181" s="50"/>
      <c r="JJQ181" s="50"/>
      <c r="JJR181" s="50"/>
      <c r="JJS181" s="50"/>
      <c r="JJT181" s="50"/>
      <c r="JJU181" s="50"/>
      <c r="JJV181" s="50"/>
      <c r="JJW181" s="50"/>
      <c r="JJX181" s="50"/>
      <c r="JJY181" s="50"/>
      <c r="JJZ181" s="50"/>
      <c r="JKA181" s="50"/>
      <c r="JKB181" s="50"/>
      <c r="JKC181" s="50"/>
      <c r="JKD181" s="50"/>
      <c r="JKE181" s="50"/>
      <c r="JKF181" s="50"/>
      <c r="JKG181" s="50"/>
      <c r="JKH181" s="50"/>
      <c r="JKI181" s="50"/>
      <c r="JKJ181" s="50"/>
      <c r="JKK181" s="50"/>
      <c r="JKL181" s="50"/>
      <c r="JKM181" s="50"/>
      <c r="JKN181" s="50"/>
      <c r="JKO181" s="50"/>
      <c r="JKP181" s="50"/>
      <c r="JKQ181" s="50"/>
      <c r="JKR181" s="50"/>
      <c r="JKS181" s="50"/>
      <c r="JKT181" s="50"/>
      <c r="JKU181" s="50"/>
      <c r="JKV181" s="50"/>
      <c r="JKW181" s="50"/>
      <c r="JKX181" s="50"/>
      <c r="JKY181" s="50"/>
      <c r="JKZ181" s="50"/>
      <c r="JLA181" s="50"/>
      <c r="JLB181" s="50"/>
      <c r="JLC181" s="50"/>
      <c r="JLD181" s="50"/>
      <c r="JLE181" s="50"/>
      <c r="JLF181" s="50"/>
      <c r="JLG181" s="50"/>
      <c r="JLH181" s="50"/>
      <c r="JLI181" s="50"/>
      <c r="JLJ181" s="50"/>
      <c r="JLK181" s="50"/>
      <c r="JLL181" s="50"/>
      <c r="JLM181" s="50"/>
      <c r="JLN181" s="50"/>
      <c r="JLO181" s="50"/>
      <c r="JLP181" s="50"/>
      <c r="JLQ181" s="50"/>
      <c r="JLR181" s="50"/>
      <c r="JLS181" s="50"/>
      <c r="JLT181" s="50"/>
      <c r="JLU181" s="50"/>
      <c r="JLV181" s="50"/>
      <c r="JLW181" s="50"/>
      <c r="JLX181" s="50"/>
      <c r="JLY181" s="50"/>
      <c r="JLZ181" s="50"/>
      <c r="JMA181" s="50"/>
      <c r="JMB181" s="50"/>
      <c r="JMC181" s="50"/>
      <c r="JMD181" s="50"/>
      <c r="JME181" s="50"/>
      <c r="JMF181" s="50"/>
      <c r="JMG181" s="50"/>
      <c r="JMH181" s="50"/>
      <c r="JMI181" s="50"/>
      <c r="JMJ181" s="50"/>
      <c r="JMK181" s="50"/>
      <c r="JML181" s="50"/>
      <c r="JMM181" s="50"/>
      <c r="JMN181" s="50"/>
      <c r="JMO181" s="50"/>
      <c r="JMP181" s="50"/>
      <c r="JMQ181" s="50"/>
      <c r="JMR181" s="50"/>
      <c r="JMS181" s="50"/>
      <c r="JMT181" s="50"/>
      <c r="JMU181" s="50"/>
      <c r="JMV181" s="50"/>
      <c r="JMW181" s="50"/>
      <c r="JMX181" s="50"/>
      <c r="JMY181" s="50"/>
      <c r="JMZ181" s="50"/>
      <c r="JNA181" s="50"/>
      <c r="JNB181" s="50"/>
      <c r="JNC181" s="50"/>
      <c r="JND181" s="50"/>
      <c r="JNE181" s="50"/>
      <c r="JNF181" s="50"/>
      <c r="JNG181" s="50"/>
      <c r="JNH181" s="50"/>
      <c r="JNI181" s="50"/>
      <c r="JNJ181" s="50"/>
      <c r="JNK181" s="50"/>
      <c r="JNL181" s="50"/>
      <c r="JNM181" s="50"/>
      <c r="JNN181" s="50"/>
      <c r="JNO181" s="50"/>
      <c r="JNP181" s="50"/>
      <c r="JNQ181" s="50"/>
      <c r="JNR181" s="50"/>
      <c r="JNS181" s="50"/>
      <c r="JNT181" s="50"/>
      <c r="JNU181" s="50"/>
      <c r="JNV181" s="50"/>
      <c r="JNW181" s="50"/>
      <c r="JNX181" s="50"/>
      <c r="JNY181" s="50"/>
      <c r="JNZ181" s="50"/>
      <c r="JOA181" s="50"/>
      <c r="JOB181" s="50"/>
      <c r="JOC181" s="50"/>
      <c r="JOD181" s="50"/>
      <c r="JOE181" s="50"/>
      <c r="JOF181" s="50"/>
      <c r="JOG181" s="50"/>
      <c r="JOH181" s="50"/>
      <c r="JOI181" s="50"/>
      <c r="JOJ181" s="50"/>
      <c r="JOK181" s="50"/>
      <c r="JOL181" s="50"/>
      <c r="JOM181" s="50"/>
      <c r="JON181" s="50"/>
      <c r="JOO181" s="50"/>
      <c r="JOP181" s="50"/>
      <c r="JOQ181" s="50"/>
      <c r="JOR181" s="50"/>
      <c r="JOT181" s="50"/>
      <c r="JOV181" s="50"/>
      <c r="JOW181" s="50"/>
      <c r="JOX181" s="50"/>
      <c r="JOY181" s="50"/>
      <c r="JOZ181" s="50"/>
      <c r="JPA181" s="50"/>
      <c r="JPB181" s="50"/>
      <c r="JPC181" s="50"/>
      <c r="JPH181" s="50"/>
      <c r="JPI181" s="50"/>
      <c r="JPJ181" s="50"/>
      <c r="JPK181" s="50"/>
      <c r="JPL181" s="50"/>
      <c r="JPM181" s="50"/>
      <c r="JPN181" s="50"/>
      <c r="JPO181" s="50"/>
      <c r="JPP181" s="50"/>
      <c r="JPQ181" s="50"/>
      <c r="JPR181" s="50"/>
      <c r="JPS181" s="50"/>
      <c r="JPT181" s="50"/>
      <c r="JPU181" s="50"/>
      <c r="JPV181" s="50"/>
      <c r="JPW181" s="50"/>
      <c r="JPX181" s="50"/>
      <c r="JPY181" s="50"/>
      <c r="JPZ181" s="50"/>
      <c r="JQA181" s="50"/>
      <c r="JQB181" s="50"/>
      <c r="JQC181" s="50"/>
      <c r="JQD181" s="50"/>
      <c r="JQE181" s="50"/>
      <c r="JQF181" s="50"/>
      <c r="JQG181" s="50"/>
      <c r="JQH181" s="50"/>
      <c r="JQI181" s="50"/>
      <c r="JQJ181" s="50"/>
      <c r="JQK181" s="50"/>
      <c r="JQL181" s="50"/>
      <c r="JQM181" s="50"/>
      <c r="JQN181" s="50"/>
      <c r="JQO181" s="50"/>
      <c r="JQP181" s="50"/>
      <c r="JQQ181" s="50"/>
      <c r="JQR181" s="50"/>
      <c r="JQS181" s="50"/>
      <c r="JQT181" s="50"/>
      <c r="JQU181" s="50"/>
      <c r="JQV181" s="50"/>
      <c r="JQW181" s="50"/>
      <c r="JQX181" s="50"/>
      <c r="JQY181" s="50"/>
      <c r="JQZ181" s="50"/>
      <c r="JRA181" s="50"/>
      <c r="JRB181" s="50"/>
      <c r="JRC181" s="50"/>
      <c r="JRD181" s="50"/>
      <c r="JRE181" s="50"/>
      <c r="JRF181" s="50"/>
      <c r="JRG181" s="50"/>
      <c r="JRH181" s="50"/>
      <c r="JRI181" s="50"/>
      <c r="JRJ181" s="50"/>
      <c r="JRK181" s="50"/>
      <c r="JRL181" s="50"/>
      <c r="JRM181" s="50"/>
      <c r="JRN181" s="50"/>
      <c r="JRO181" s="50"/>
      <c r="JRP181" s="50"/>
      <c r="JRQ181" s="50"/>
      <c r="JRR181" s="50"/>
      <c r="JRS181" s="50"/>
      <c r="JRT181" s="50"/>
      <c r="JRU181" s="50"/>
      <c r="JRV181" s="50"/>
      <c r="JRW181" s="50"/>
      <c r="JRX181" s="50"/>
      <c r="JRY181" s="50"/>
      <c r="JRZ181" s="50"/>
      <c r="JSA181" s="50"/>
      <c r="JSB181" s="50"/>
      <c r="JSC181" s="50"/>
      <c r="JSD181" s="50"/>
      <c r="JSE181" s="50"/>
      <c r="JSF181" s="50"/>
      <c r="JSG181" s="50"/>
      <c r="JSH181" s="50"/>
      <c r="JSI181" s="50"/>
      <c r="JSJ181" s="50"/>
      <c r="JSK181" s="50"/>
      <c r="JSL181" s="50"/>
      <c r="JSM181" s="50"/>
      <c r="JSN181" s="50"/>
      <c r="JSO181" s="50"/>
      <c r="JSP181" s="50"/>
      <c r="JSQ181" s="50"/>
      <c r="JSR181" s="50"/>
      <c r="JSS181" s="50"/>
      <c r="JST181" s="50"/>
      <c r="JSU181" s="50"/>
      <c r="JSV181" s="50"/>
      <c r="JSW181" s="50"/>
      <c r="JSX181" s="50"/>
      <c r="JSY181" s="50"/>
      <c r="JSZ181" s="50"/>
      <c r="JTA181" s="50"/>
      <c r="JTB181" s="50"/>
      <c r="JTC181" s="50"/>
      <c r="JTD181" s="50"/>
      <c r="JTE181" s="50"/>
      <c r="JTF181" s="50"/>
      <c r="JTG181" s="50"/>
      <c r="JTH181" s="50"/>
      <c r="JTI181" s="50"/>
      <c r="JTJ181" s="50"/>
      <c r="JTK181" s="50"/>
      <c r="JTL181" s="50"/>
      <c r="JTM181" s="50"/>
      <c r="JTN181" s="50"/>
      <c r="JTO181" s="50"/>
      <c r="JTP181" s="50"/>
      <c r="JTQ181" s="50"/>
      <c r="JTR181" s="50"/>
      <c r="JTS181" s="50"/>
      <c r="JTT181" s="50"/>
      <c r="JTU181" s="50"/>
      <c r="JTV181" s="50"/>
      <c r="JTW181" s="50"/>
      <c r="JTX181" s="50"/>
      <c r="JTY181" s="50"/>
      <c r="JTZ181" s="50"/>
      <c r="JUA181" s="50"/>
      <c r="JUB181" s="50"/>
      <c r="JUC181" s="50"/>
      <c r="JUD181" s="50"/>
      <c r="JUE181" s="50"/>
      <c r="JUF181" s="50"/>
      <c r="JUG181" s="50"/>
      <c r="JUH181" s="50"/>
      <c r="JUI181" s="50"/>
      <c r="JUJ181" s="50"/>
      <c r="JUK181" s="50"/>
      <c r="JUL181" s="50"/>
      <c r="JUM181" s="50"/>
      <c r="JUN181" s="50"/>
      <c r="JUO181" s="50"/>
      <c r="JUP181" s="50"/>
      <c r="JUQ181" s="50"/>
      <c r="JUR181" s="50"/>
      <c r="JUS181" s="50"/>
      <c r="JUT181" s="50"/>
      <c r="JUU181" s="50"/>
      <c r="JUV181" s="50"/>
      <c r="JUW181" s="50"/>
      <c r="JUX181" s="50"/>
      <c r="JUY181" s="50"/>
      <c r="JUZ181" s="50"/>
      <c r="JVA181" s="50"/>
      <c r="JVB181" s="50"/>
      <c r="JVC181" s="50"/>
      <c r="JVD181" s="50"/>
      <c r="JVE181" s="50"/>
      <c r="JVF181" s="50"/>
      <c r="JVG181" s="50"/>
      <c r="JVH181" s="50"/>
      <c r="JVI181" s="50"/>
      <c r="JVJ181" s="50"/>
      <c r="JVK181" s="50"/>
      <c r="JVL181" s="50"/>
      <c r="JVM181" s="50"/>
      <c r="JVN181" s="50"/>
      <c r="JVO181" s="50"/>
      <c r="JVP181" s="50"/>
      <c r="JVQ181" s="50"/>
      <c r="JVR181" s="50"/>
      <c r="JVS181" s="50"/>
      <c r="JVT181" s="50"/>
      <c r="JVU181" s="50"/>
      <c r="JVV181" s="50"/>
      <c r="JVW181" s="50"/>
      <c r="JVX181" s="50"/>
      <c r="JVY181" s="50"/>
      <c r="JVZ181" s="50"/>
      <c r="JWA181" s="50"/>
      <c r="JWB181" s="50"/>
      <c r="JWC181" s="50"/>
      <c r="JWD181" s="50"/>
      <c r="JWE181" s="50"/>
      <c r="JWF181" s="50"/>
      <c r="JWG181" s="50"/>
      <c r="JWH181" s="50"/>
      <c r="JWI181" s="50"/>
      <c r="JWJ181" s="50"/>
      <c r="JWK181" s="50"/>
      <c r="JWL181" s="50"/>
      <c r="JWM181" s="50"/>
      <c r="JWN181" s="50"/>
      <c r="JWO181" s="50"/>
      <c r="JWP181" s="50"/>
      <c r="JWQ181" s="50"/>
      <c r="JWR181" s="50"/>
      <c r="JWS181" s="50"/>
      <c r="JWT181" s="50"/>
      <c r="JWU181" s="50"/>
      <c r="JWV181" s="50"/>
      <c r="JWW181" s="50"/>
      <c r="JWX181" s="50"/>
      <c r="JWY181" s="50"/>
      <c r="JWZ181" s="50"/>
      <c r="JXA181" s="50"/>
      <c r="JXB181" s="50"/>
      <c r="JXC181" s="50"/>
      <c r="JXD181" s="50"/>
      <c r="JXE181" s="50"/>
      <c r="JXF181" s="50"/>
      <c r="JXG181" s="50"/>
      <c r="JXH181" s="50"/>
      <c r="JXI181" s="50"/>
      <c r="JXJ181" s="50"/>
      <c r="JXK181" s="50"/>
      <c r="JXL181" s="50"/>
      <c r="JXM181" s="50"/>
      <c r="JXN181" s="50"/>
      <c r="JXO181" s="50"/>
      <c r="JXP181" s="50"/>
      <c r="JXQ181" s="50"/>
      <c r="JXR181" s="50"/>
      <c r="JXS181" s="50"/>
      <c r="JXT181" s="50"/>
      <c r="JXU181" s="50"/>
      <c r="JXV181" s="50"/>
      <c r="JXW181" s="50"/>
      <c r="JXX181" s="50"/>
      <c r="JXY181" s="50"/>
      <c r="JXZ181" s="50"/>
      <c r="JYA181" s="50"/>
      <c r="JYB181" s="50"/>
      <c r="JYC181" s="50"/>
      <c r="JYD181" s="50"/>
      <c r="JYE181" s="50"/>
      <c r="JYF181" s="50"/>
      <c r="JYG181" s="50"/>
      <c r="JYH181" s="50"/>
      <c r="JYI181" s="50"/>
      <c r="JYJ181" s="50"/>
      <c r="JYK181" s="50"/>
      <c r="JYL181" s="50"/>
      <c r="JYM181" s="50"/>
      <c r="JYN181" s="50"/>
      <c r="JYP181" s="50"/>
      <c r="JYR181" s="50"/>
      <c r="JYS181" s="50"/>
      <c r="JYT181" s="50"/>
      <c r="JYU181" s="50"/>
      <c r="JYV181" s="50"/>
      <c r="JYW181" s="50"/>
      <c r="JYX181" s="50"/>
      <c r="JYY181" s="50"/>
      <c r="JZD181" s="50"/>
      <c r="JZE181" s="50"/>
      <c r="JZF181" s="50"/>
      <c r="JZG181" s="50"/>
      <c r="JZH181" s="50"/>
      <c r="JZI181" s="50"/>
      <c r="JZJ181" s="50"/>
      <c r="JZK181" s="50"/>
      <c r="JZL181" s="50"/>
      <c r="JZM181" s="50"/>
      <c r="JZN181" s="50"/>
      <c r="JZO181" s="50"/>
      <c r="JZP181" s="50"/>
      <c r="JZQ181" s="50"/>
      <c r="JZR181" s="50"/>
      <c r="JZS181" s="50"/>
      <c r="JZT181" s="50"/>
      <c r="JZU181" s="50"/>
      <c r="JZV181" s="50"/>
      <c r="JZW181" s="50"/>
      <c r="JZX181" s="50"/>
      <c r="JZY181" s="50"/>
      <c r="JZZ181" s="50"/>
      <c r="KAA181" s="50"/>
      <c r="KAB181" s="50"/>
      <c r="KAC181" s="50"/>
      <c r="KAD181" s="50"/>
      <c r="KAE181" s="50"/>
      <c r="KAF181" s="50"/>
      <c r="KAG181" s="50"/>
      <c r="KAH181" s="50"/>
      <c r="KAI181" s="50"/>
      <c r="KAJ181" s="50"/>
      <c r="KAK181" s="50"/>
      <c r="KAL181" s="50"/>
      <c r="KAM181" s="50"/>
      <c r="KAN181" s="50"/>
      <c r="KAO181" s="50"/>
      <c r="KAP181" s="50"/>
      <c r="KAQ181" s="50"/>
      <c r="KAR181" s="50"/>
      <c r="KAS181" s="50"/>
      <c r="KAT181" s="50"/>
      <c r="KAU181" s="50"/>
      <c r="KAV181" s="50"/>
      <c r="KAW181" s="50"/>
      <c r="KAX181" s="50"/>
      <c r="KAY181" s="50"/>
      <c r="KAZ181" s="50"/>
      <c r="KBA181" s="50"/>
      <c r="KBB181" s="50"/>
      <c r="KBC181" s="50"/>
      <c r="KBD181" s="50"/>
      <c r="KBE181" s="50"/>
      <c r="KBF181" s="50"/>
      <c r="KBG181" s="50"/>
      <c r="KBH181" s="50"/>
      <c r="KBI181" s="50"/>
      <c r="KBJ181" s="50"/>
      <c r="KBK181" s="50"/>
      <c r="KBL181" s="50"/>
      <c r="KBM181" s="50"/>
      <c r="KBN181" s="50"/>
      <c r="KBO181" s="50"/>
      <c r="KBP181" s="50"/>
      <c r="KBQ181" s="50"/>
      <c r="KBR181" s="50"/>
      <c r="KBS181" s="50"/>
      <c r="KBT181" s="50"/>
      <c r="KBU181" s="50"/>
      <c r="KBV181" s="50"/>
      <c r="KBW181" s="50"/>
      <c r="KBX181" s="50"/>
      <c r="KBY181" s="50"/>
      <c r="KBZ181" s="50"/>
      <c r="KCA181" s="50"/>
      <c r="KCB181" s="50"/>
      <c r="KCC181" s="50"/>
      <c r="KCD181" s="50"/>
      <c r="KCE181" s="50"/>
      <c r="KCF181" s="50"/>
      <c r="KCG181" s="50"/>
      <c r="KCH181" s="50"/>
      <c r="KCI181" s="50"/>
      <c r="KCJ181" s="50"/>
      <c r="KCK181" s="50"/>
      <c r="KCL181" s="50"/>
      <c r="KCM181" s="50"/>
      <c r="KCN181" s="50"/>
      <c r="KCO181" s="50"/>
      <c r="KCP181" s="50"/>
      <c r="KCQ181" s="50"/>
      <c r="KCR181" s="50"/>
      <c r="KCS181" s="50"/>
      <c r="KCT181" s="50"/>
      <c r="KCU181" s="50"/>
      <c r="KCV181" s="50"/>
      <c r="KCW181" s="50"/>
      <c r="KCX181" s="50"/>
      <c r="KCY181" s="50"/>
      <c r="KCZ181" s="50"/>
      <c r="KDA181" s="50"/>
      <c r="KDB181" s="50"/>
      <c r="KDC181" s="50"/>
      <c r="KDD181" s="50"/>
      <c r="KDE181" s="50"/>
      <c r="KDF181" s="50"/>
      <c r="KDG181" s="50"/>
      <c r="KDH181" s="50"/>
      <c r="KDI181" s="50"/>
      <c r="KDJ181" s="50"/>
      <c r="KDK181" s="50"/>
      <c r="KDL181" s="50"/>
      <c r="KDM181" s="50"/>
      <c r="KDN181" s="50"/>
      <c r="KDO181" s="50"/>
      <c r="KDP181" s="50"/>
      <c r="KDQ181" s="50"/>
      <c r="KDR181" s="50"/>
      <c r="KDS181" s="50"/>
      <c r="KDT181" s="50"/>
      <c r="KDU181" s="50"/>
      <c r="KDV181" s="50"/>
      <c r="KDW181" s="50"/>
      <c r="KDX181" s="50"/>
      <c r="KDY181" s="50"/>
      <c r="KDZ181" s="50"/>
      <c r="KEA181" s="50"/>
      <c r="KEB181" s="50"/>
      <c r="KEC181" s="50"/>
      <c r="KED181" s="50"/>
      <c r="KEE181" s="50"/>
      <c r="KEF181" s="50"/>
      <c r="KEG181" s="50"/>
      <c r="KEH181" s="50"/>
      <c r="KEI181" s="50"/>
      <c r="KEJ181" s="50"/>
      <c r="KEK181" s="50"/>
      <c r="KEL181" s="50"/>
      <c r="KEM181" s="50"/>
      <c r="KEN181" s="50"/>
      <c r="KEO181" s="50"/>
      <c r="KEP181" s="50"/>
      <c r="KEQ181" s="50"/>
      <c r="KER181" s="50"/>
      <c r="KES181" s="50"/>
      <c r="KET181" s="50"/>
      <c r="KEU181" s="50"/>
      <c r="KEV181" s="50"/>
      <c r="KEW181" s="50"/>
      <c r="KEX181" s="50"/>
      <c r="KEY181" s="50"/>
      <c r="KEZ181" s="50"/>
      <c r="KFA181" s="50"/>
      <c r="KFB181" s="50"/>
      <c r="KFC181" s="50"/>
      <c r="KFD181" s="50"/>
      <c r="KFE181" s="50"/>
      <c r="KFF181" s="50"/>
      <c r="KFG181" s="50"/>
      <c r="KFH181" s="50"/>
      <c r="KFI181" s="50"/>
      <c r="KFJ181" s="50"/>
      <c r="KFK181" s="50"/>
      <c r="KFL181" s="50"/>
      <c r="KFM181" s="50"/>
      <c r="KFN181" s="50"/>
      <c r="KFO181" s="50"/>
      <c r="KFP181" s="50"/>
      <c r="KFQ181" s="50"/>
      <c r="KFR181" s="50"/>
      <c r="KFS181" s="50"/>
      <c r="KFT181" s="50"/>
      <c r="KFU181" s="50"/>
      <c r="KFV181" s="50"/>
      <c r="KFW181" s="50"/>
      <c r="KFX181" s="50"/>
      <c r="KFY181" s="50"/>
      <c r="KFZ181" s="50"/>
      <c r="KGA181" s="50"/>
      <c r="KGB181" s="50"/>
      <c r="KGC181" s="50"/>
      <c r="KGD181" s="50"/>
      <c r="KGE181" s="50"/>
      <c r="KGF181" s="50"/>
      <c r="KGG181" s="50"/>
      <c r="KGH181" s="50"/>
      <c r="KGI181" s="50"/>
      <c r="KGJ181" s="50"/>
      <c r="KGK181" s="50"/>
      <c r="KGL181" s="50"/>
      <c r="KGM181" s="50"/>
      <c r="KGN181" s="50"/>
      <c r="KGO181" s="50"/>
      <c r="KGP181" s="50"/>
      <c r="KGQ181" s="50"/>
      <c r="KGR181" s="50"/>
      <c r="KGS181" s="50"/>
      <c r="KGT181" s="50"/>
      <c r="KGU181" s="50"/>
      <c r="KGV181" s="50"/>
      <c r="KGW181" s="50"/>
      <c r="KGX181" s="50"/>
      <c r="KGY181" s="50"/>
      <c r="KGZ181" s="50"/>
      <c r="KHA181" s="50"/>
      <c r="KHB181" s="50"/>
      <c r="KHC181" s="50"/>
      <c r="KHD181" s="50"/>
      <c r="KHE181" s="50"/>
      <c r="KHF181" s="50"/>
      <c r="KHG181" s="50"/>
      <c r="KHH181" s="50"/>
      <c r="KHI181" s="50"/>
      <c r="KHJ181" s="50"/>
      <c r="KHK181" s="50"/>
      <c r="KHL181" s="50"/>
      <c r="KHM181" s="50"/>
      <c r="KHN181" s="50"/>
      <c r="KHO181" s="50"/>
      <c r="KHP181" s="50"/>
      <c r="KHQ181" s="50"/>
      <c r="KHR181" s="50"/>
      <c r="KHS181" s="50"/>
      <c r="KHT181" s="50"/>
      <c r="KHU181" s="50"/>
      <c r="KHV181" s="50"/>
      <c r="KHW181" s="50"/>
      <c r="KHX181" s="50"/>
      <c r="KHY181" s="50"/>
      <c r="KHZ181" s="50"/>
      <c r="KIA181" s="50"/>
      <c r="KIB181" s="50"/>
      <c r="KIC181" s="50"/>
      <c r="KID181" s="50"/>
      <c r="KIE181" s="50"/>
      <c r="KIF181" s="50"/>
      <c r="KIG181" s="50"/>
      <c r="KIH181" s="50"/>
      <c r="KII181" s="50"/>
      <c r="KIJ181" s="50"/>
      <c r="KIL181" s="50"/>
      <c r="KIN181" s="50"/>
      <c r="KIO181" s="50"/>
      <c r="KIP181" s="50"/>
      <c r="KIQ181" s="50"/>
      <c r="KIR181" s="50"/>
      <c r="KIS181" s="50"/>
      <c r="KIT181" s="50"/>
      <c r="KIU181" s="50"/>
      <c r="KIZ181" s="50"/>
      <c r="KJA181" s="50"/>
      <c r="KJB181" s="50"/>
      <c r="KJC181" s="50"/>
      <c r="KJD181" s="50"/>
      <c r="KJE181" s="50"/>
      <c r="KJF181" s="50"/>
      <c r="KJG181" s="50"/>
      <c r="KJH181" s="50"/>
      <c r="KJI181" s="50"/>
      <c r="KJJ181" s="50"/>
      <c r="KJK181" s="50"/>
      <c r="KJL181" s="50"/>
      <c r="KJM181" s="50"/>
      <c r="KJN181" s="50"/>
      <c r="KJO181" s="50"/>
      <c r="KJP181" s="50"/>
      <c r="KJQ181" s="50"/>
      <c r="KJR181" s="50"/>
      <c r="KJS181" s="50"/>
      <c r="KJT181" s="50"/>
      <c r="KJU181" s="50"/>
      <c r="KJV181" s="50"/>
      <c r="KJW181" s="50"/>
      <c r="KJX181" s="50"/>
      <c r="KJY181" s="50"/>
      <c r="KJZ181" s="50"/>
      <c r="KKA181" s="50"/>
      <c r="KKB181" s="50"/>
      <c r="KKC181" s="50"/>
      <c r="KKD181" s="50"/>
      <c r="KKE181" s="50"/>
      <c r="KKF181" s="50"/>
      <c r="KKG181" s="50"/>
      <c r="KKH181" s="50"/>
      <c r="KKI181" s="50"/>
      <c r="KKJ181" s="50"/>
      <c r="KKK181" s="50"/>
      <c r="KKL181" s="50"/>
      <c r="KKM181" s="50"/>
      <c r="KKN181" s="50"/>
      <c r="KKO181" s="50"/>
      <c r="KKP181" s="50"/>
      <c r="KKQ181" s="50"/>
      <c r="KKR181" s="50"/>
      <c r="KKS181" s="50"/>
      <c r="KKT181" s="50"/>
      <c r="KKU181" s="50"/>
      <c r="KKV181" s="50"/>
      <c r="KKW181" s="50"/>
      <c r="KKX181" s="50"/>
      <c r="KKY181" s="50"/>
      <c r="KKZ181" s="50"/>
      <c r="KLA181" s="50"/>
      <c r="KLB181" s="50"/>
      <c r="KLC181" s="50"/>
      <c r="KLD181" s="50"/>
      <c r="KLE181" s="50"/>
      <c r="KLF181" s="50"/>
      <c r="KLG181" s="50"/>
      <c r="KLH181" s="50"/>
      <c r="KLI181" s="50"/>
      <c r="KLJ181" s="50"/>
      <c r="KLK181" s="50"/>
      <c r="KLL181" s="50"/>
      <c r="KLM181" s="50"/>
      <c r="KLN181" s="50"/>
      <c r="KLO181" s="50"/>
      <c r="KLP181" s="50"/>
      <c r="KLQ181" s="50"/>
      <c r="KLR181" s="50"/>
      <c r="KLS181" s="50"/>
      <c r="KLT181" s="50"/>
      <c r="KLU181" s="50"/>
      <c r="KLV181" s="50"/>
      <c r="KLW181" s="50"/>
      <c r="KLX181" s="50"/>
      <c r="KLY181" s="50"/>
      <c r="KLZ181" s="50"/>
      <c r="KMA181" s="50"/>
      <c r="KMB181" s="50"/>
      <c r="KMC181" s="50"/>
      <c r="KMD181" s="50"/>
      <c r="KME181" s="50"/>
      <c r="KMF181" s="50"/>
      <c r="KMG181" s="50"/>
      <c r="KMH181" s="50"/>
      <c r="KMI181" s="50"/>
      <c r="KMJ181" s="50"/>
      <c r="KMK181" s="50"/>
      <c r="KML181" s="50"/>
      <c r="KMM181" s="50"/>
      <c r="KMN181" s="50"/>
      <c r="KMO181" s="50"/>
      <c r="KMP181" s="50"/>
      <c r="KMQ181" s="50"/>
      <c r="KMR181" s="50"/>
      <c r="KMS181" s="50"/>
      <c r="KMT181" s="50"/>
      <c r="KMU181" s="50"/>
      <c r="KMV181" s="50"/>
      <c r="KMW181" s="50"/>
      <c r="KMX181" s="50"/>
      <c r="KMY181" s="50"/>
      <c r="KMZ181" s="50"/>
      <c r="KNA181" s="50"/>
      <c r="KNB181" s="50"/>
      <c r="KNC181" s="50"/>
      <c r="KND181" s="50"/>
      <c r="KNE181" s="50"/>
      <c r="KNF181" s="50"/>
      <c r="KNG181" s="50"/>
      <c r="KNH181" s="50"/>
      <c r="KNI181" s="50"/>
      <c r="KNJ181" s="50"/>
      <c r="KNK181" s="50"/>
      <c r="KNL181" s="50"/>
      <c r="KNM181" s="50"/>
      <c r="KNN181" s="50"/>
      <c r="KNO181" s="50"/>
      <c r="KNP181" s="50"/>
      <c r="KNQ181" s="50"/>
      <c r="KNR181" s="50"/>
      <c r="KNS181" s="50"/>
      <c r="KNT181" s="50"/>
      <c r="KNU181" s="50"/>
      <c r="KNV181" s="50"/>
      <c r="KNW181" s="50"/>
      <c r="KNX181" s="50"/>
      <c r="KNY181" s="50"/>
      <c r="KNZ181" s="50"/>
      <c r="KOA181" s="50"/>
      <c r="KOB181" s="50"/>
      <c r="KOC181" s="50"/>
      <c r="KOD181" s="50"/>
      <c r="KOE181" s="50"/>
      <c r="KOF181" s="50"/>
      <c r="KOG181" s="50"/>
      <c r="KOH181" s="50"/>
      <c r="KOI181" s="50"/>
      <c r="KOJ181" s="50"/>
      <c r="KOK181" s="50"/>
      <c r="KOL181" s="50"/>
      <c r="KOM181" s="50"/>
      <c r="KON181" s="50"/>
      <c r="KOO181" s="50"/>
      <c r="KOP181" s="50"/>
      <c r="KOQ181" s="50"/>
      <c r="KOR181" s="50"/>
      <c r="KOS181" s="50"/>
      <c r="KOT181" s="50"/>
      <c r="KOU181" s="50"/>
      <c r="KOV181" s="50"/>
      <c r="KOW181" s="50"/>
      <c r="KOX181" s="50"/>
      <c r="KOY181" s="50"/>
      <c r="KOZ181" s="50"/>
      <c r="KPA181" s="50"/>
      <c r="KPB181" s="50"/>
      <c r="KPC181" s="50"/>
      <c r="KPD181" s="50"/>
      <c r="KPE181" s="50"/>
      <c r="KPF181" s="50"/>
      <c r="KPG181" s="50"/>
      <c r="KPH181" s="50"/>
      <c r="KPI181" s="50"/>
      <c r="KPJ181" s="50"/>
      <c r="KPK181" s="50"/>
      <c r="KPL181" s="50"/>
      <c r="KPM181" s="50"/>
      <c r="KPN181" s="50"/>
      <c r="KPO181" s="50"/>
      <c r="KPP181" s="50"/>
      <c r="KPQ181" s="50"/>
      <c r="KPR181" s="50"/>
      <c r="KPS181" s="50"/>
      <c r="KPT181" s="50"/>
      <c r="KPU181" s="50"/>
      <c r="KPV181" s="50"/>
      <c r="KPW181" s="50"/>
      <c r="KPX181" s="50"/>
      <c r="KPY181" s="50"/>
      <c r="KPZ181" s="50"/>
      <c r="KQA181" s="50"/>
      <c r="KQB181" s="50"/>
      <c r="KQC181" s="50"/>
      <c r="KQD181" s="50"/>
      <c r="KQE181" s="50"/>
      <c r="KQF181" s="50"/>
      <c r="KQG181" s="50"/>
      <c r="KQH181" s="50"/>
      <c r="KQI181" s="50"/>
      <c r="KQJ181" s="50"/>
      <c r="KQK181" s="50"/>
      <c r="KQL181" s="50"/>
      <c r="KQM181" s="50"/>
      <c r="KQN181" s="50"/>
      <c r="KQO181" s="50"/>
      <c r="KQP181" s="50"/>
      <c r="KQQ181" s="50"/>
      <c r="KQR181" s="50"/>
      <c r="KQS181" s="50"/>
      <c r="KQT181" s="50"/>
      <c r="KQU181" s="50"/>
      <c r="KQV181" s="50"/>
      <c r="KQW181" s="50"/>
      <c r="KQX181" s="50"/>
      <c r="KQY181" s="50"/>
      <c r="KQZ181" s="50"/>
      <c r="KRA181" s="50"/>
      <c r="KRB181" s="50"/>
      <c r="KRC181" s="50"/>
      <c r="KRD181" s="50"/>
      <c r="KRE181" s="50"/>
      <c r="KRF181" s="50"/>
      <c r="KRG181" s="50"/>
      <c r="KRH181" s="50"/>
      <c r="KRI181" s="50"/>
      <c r="KRJ181" s="50"/>
      <c r="KRK181" s="50"/>
      <c r="KRL181" s="50"/>
      <c r="KRM181" s="50"/>
      <c r="KRN181" s="50"/>
      <c r="KRO181" s="50"/>
      <c r="KRP181" s="50"/>
      <c r="KRQ181" s="50"/>
      <c r="KRR181" s="50"/>
      <c r="KRS181" s="50"/>
      <c r="KRT181" s="50"/>
      <c r="KRU181" s="50"/>
      <c r="KRV181" s="50"/>
      <c r="KRW181" s="50"/>
      <c r="KRX181" s="50"/>
      <c r="KRY181" s="50"/>
      <c r="KRZ181" s="50"/>
      <c r="KSA181" s="50"/>
      <c r="KSB181" s="50"/>
      <c r="KSC181" s="50"/>
      <c r="KSD181" s="50"/>
      <c r="KSE181" s="50"/>
      <c r="KSF181" s="50"/>
      <c r="KSH181" s="50"/>
      <c r="KSJ181" s="50"/>
      <c r="KSK181" s="50"/>
      <c r="KSL181" s="50"/>
      <c r="KSM181" s="50"/>
      <c r="KSN181" s="50"/>
      <c r="KSO181" s="50"/>
      <c r="KSP181" s="50"/>
      <c r="KSQ181" s="50"/>
      <c r="KSV181" s="50"/>
      <c r="KSW181" s="50"/>
      <c r="KSX181" s="50"/>
      <c r="KSY181" s="50"/>
      <c r="KSZ181" s="50"/>
      <c r="KTA181" s="50"/>
      <c r="KTB181" s="50"/>
      <c r="KTC181" s="50"/>
      <c r="KTD181" s="50"/>
      <c r="KTE181" s="50"/>
      <c r="KTF181" s="50"/>
      <c r="KTG181" s="50"/>
      <c r="KTH181" s="50"/>
      <c r="KTI181" s="50"/>
      <c r="KTJ181" s="50"/>
      <c r="KTK181" s="50"/>
      <c r="KTL181" s="50"/>
      <c r="KTM181" s="50"/>
      <c r="KTN181" s="50"/>
      <c r="KTO181" s="50"/>
      <c r="KTP181" s="50"/>
      <c r="KTQ181" s="50"/>
      <c r="KTR181" s="50"/>
      <c r="KTS181" s="50"/>
      <c r="KTT181" s="50"/>
      <c r="KTU181" s="50"/>
      <c r="KTV181" s="50"/>
      <c r="KTW181" s="50"/>
      <c r="KTX181" s="50"/>
      <c r="KTY181" s="50"/>
      <c r="KTZ181" s="50"/>
      <c r="KUA181" s="50"/>
      <c r="KUB181" s="50"/>
      <c r="KUC181" s="50"/>
      <c r="KUD181" s="50"/>
      <c r="KUE181" s="50"/>
      <c r="KUF181" s="50"/>
      <c r="KUG181" s="50"/>
      <c r="KUH181" s="50"/>
      <c r="KUI181" s="50"/>
      <c r="KUJ181" s="50"/>
      <c r="KUK181" s="50"/>
      <c r="KUL181" s="50"/>
      <c r="KUM181" s="50"/>
      <c r="KUN181" s="50"/>
      <c r="KUO181" s="50"/>
      <c r="KUP181" s="50"/>
      <c r="KUQ181" s="50"/>
      <c r="KUR181" s="50"/>
      <c r="KUS181" s="50"/>
      <c r="KUT181" s="50"/>
      <c r="KUU181" s="50"/>
      <c r="KUV181" s="50"/>
      <c r="KUW181" s="50"/>
      <c r="KUX181" s="50"/>
      <c r="KUY181" s="50"/>
      <c r="KUZ181" s="50"/>
      <c r="KVA181" s="50"/>
      <c r="KVB181" s="50"/>
      <c r="KVC181" s="50"/>
      <c r="KVD181" s="50"/>
      <c r="KVE181" s="50"/>
      <c r="KVF181" s="50"/>
      <c r="KVG181" s="50"/>
      <c r="KVH181" s="50"/>
      <c r="KVI181" s="50"/>
      <c r="KVJ181" s="50"/>
      <c r="KVK181" s="50"/>
      <c r="KVL181" s="50"/>
      <c r="KVM181" s="50"/>
      <c r="KVN181" s="50"/>
      <c r="KVO181" s="50"/>
      <c r="KVP181" s="50"/>
      <c r="KVQ181" s="50"/>
      <c r="KVR181" s="50"/>
      <c r="KVS181" s="50"/>
      <c r="KVT181" s="50"/>
      <c r="KVU181" s="50"/>
      <c r="KVV181" s="50"/>
      <c r="KVW181" s="50"/>
      <c r="KVX181" s="50"/>
      <c r="KVY181" s="50"/>
      <c r="KVZ181" s="50"/>
      <c r="KWA181" s="50"/>
      <c r="KWB181" s="50"/>
      <c r="KWC181" s="50"/>
      <c r="KWD181" s="50"/>
      <c r="KWE181" s="50"/>
      <c r="KWF181" s="50"/>
      <c r="KWG181" s="50"/>
      <c r="KWH181" s="50"/>
      <c r="KWI181" s="50"/>
      <c r="KWJ181" s="50"/>
      <c r="KWK181" s="50"/>
      <c r="KWL181" s="50"/>
      <c r="KWM181" s="50"/>
      <c r="KWN181" s="50"/>
      <c r="KWO181" s="50"/>
      <c r="KWP181" s="50"/>
      <c r="KWQ181" s="50"/>
      <c r="KWR181" s="50"/>
      <c r="KWS181" s="50"/>
      <c r="KWT181" s="50"/>
      <c r="KWU181" s="50"/>
      <c r="KWV181" s="50"/>
      <c r="KWW181" s="50"/>
      <c r="KWX181" s="50"/>
      <c r="KWY181" s="50"/>
      <c r="KWZ181" s="50"/>
      <c r="KXA181" s="50"/>
      <c r="KXB181" s="50"/>
      <c r="KXC181" s="50"/>
      <c r="KXD181" s="50"/>
      <c r="KXE181" s="50"/>
      <c r="KXF181" s="50"/>
      <c r="KXG181" s="50"/>
      <c r="KXH181" s="50"/>
      <c r="KXI181" s="50"/>
      <c r="KXJ181" s="50"/>
      <c r="KXK181" s="50"/>
      <c r="KXL181" s="50"/>
      <c r="KXM181" s="50"/>
      <c r="KXN181" s="50"/>
      <c r="KXO181" s="50"/>
      <c r="KXP181" s="50"/>
      <c r="KXQ181" s="50"/>
      <c r="KXR181" s="50"/>
      <c r="KXS181" s="50"/>
      <c r="KXT181" s="50"/>
      <c r="KXU181" s="50"/>
      <c r="KXV181" s="50"/>
      <c r="KXW181" s="50"/>
      <c r="KXX181" s="50"/>
      <c r="KXY181" s="50"/>
      <c r="KXZ181" s="50"/>
      <c r="KYA181" s="50"/>
      <c r="KYB181" s="50"/>
      <c r="KYC181" s="50"/>
      <c r="KYD181" s="50"/>
      <c r="KYE181" s="50"/>
      <c r="KYF181" s="50"/>
      <c r="KYG181" s="50"/>
      <c r="KYH181" s="50"/>
      <c r="KYI181" s="50"/>
      <c r="KYJ181" s="50"/>
      <c r="KYK181" s="50"/>
      <c r="KYL181" s="50"/>
      <c r="KYM181" s="50"/>
      <c r="KYN181" s="50"/>
      <c r="KYO181" s="50"/>
      <c r="KYP181" s="50"/>
      <c r="KYQ181" s="50"/>
      <c r="KYR181" s="50"/>
      <c r="KYS181" s="50"/>
      <c r="KYT181" s="50"/>
      <c r="KYU181" s="50"/>
      <c r="KYV181" s="50"/>
      <c r="KYW181" s="50"/>
      <c r="KYX181" s="50"/>
      <c r="KYY181" s="50"/>
      <c r="KYZ181" s="50"/>
      <c r="KZA181" s="50"/>
      <c r="KZB181" s="50"/>
      <c r="KZC181" s="50"/>
      <c r="KZD181" s="50"/>
      <c r="KZE181" s="50"/>
      <c r="KZF181" s="50"/>
      <c r="KZG181" s="50"/>
      <c r="KZH181" s="50"/>
      <c r="KZI181" s="50"/>
      <c r="KZJ181" s="50"/>
      <c r="KZK181" s="50"/>
      <c r="KZL181" s="50"/>
      <c r="KZM181" s="50"/>
      <c r="KZN181" s="50"/>
      <c r="KZO181" s="50"/>
      <c r="KZP181" s="50"/>
      <c r="KZQ181" s="50"/>
      <c r="KZR181" s="50"/>
      <c r="KZS181" s="50"/>
      <c r="KZT181" s="50"/>
      <c r="KZU181" s="50"/>
      <c r="KZV181" s="50"/>
      <c r="KZW181" s="50"/>
      <c r="KZX181" s="50"/>
      <c r="KZY181" s="50"/>
      <c r="KZZ181" s="50"/>
      <c r="LAA181" s="50"/>
      <c r="LAB181" s="50"/>
      <c r="LAC181" s="50"/>
      <c r="LAD181" s="50"/>
      <c r="LAE181" s="50"/>
      <c r="LAF181" s="50"/>
      <c r="LAG181" s="50"/>
      <c r="LAH181" s="50"/>
      <c r="LAI181" s="50"/>
      <c r="LAJ181" s="50"/>
      <c r="LAK181" s="50"/>
      <c r="LAL181" s="50"/>
      <c r="LAM181" s="50"/>
      <c r="LAN181" s="50"/>
      <c r="LAO181" s="50"/>
      <c r="LAP181" s="50"/>
      <c r="LAQ181" s="50"/>
      <c r="LAR181" s="50"/>
      <c r="LAS181" s="50"/>
      <c r="LAT181" s="50"/>
      <c r="LAU181" s="50"/>
      <c r="LAV181" s="50"/>
      <c r="LAW181" s="50"/>
      <c r="LAX181" s="50"/>
      <c r="LAY181" s="50"/>
      <c r="LAZ181" s="50"/>
      <c r="LBA181" s="50"/>
      <c r="LBB181" s="50"/>
      <c r="LBC181" s="50"/>
      <c r="LBD181" s="50"/>
      <c r="LBE181" s="50"/>
      <c r="LBF181" s="50"/>
      <c r="LBG181" s="50"/>
      <c r="LBH181" s="50"/>
      <c r="LBI181" s="50"/>
      <c r="LBJ181" s="50"/>
      <c r="LBK181" s="50"/>
      <c r="LBL181" s="50"/>
      <c r="LBM181" s="50"/>
      <c r="LBN181" s="50"/>
      <c r="LBO181" s="50"/>
      <c r="LBP181" s="50"/>
      <c r="LBQ181" s="50"/>
      <c r="LBR181" s="50"/>
      <c r="LBS181" s="50"/>
      <c r="LBT181" s="50"/>
      <c r="LBU181" s="50"/>
      <c r="LBV181" s="50"/>
      <c r="LBW181" s="50"/>
      <c r="LBX181" s="50"/>
      <c r="LBY181" s="50"/>
      <c r="LBZ181" s="50"/>
      <c r="LCA181" s="50"/>
      <c r="LCB181" s="50"/>
      <c r="LCD181" s="50"/>
      <c r="LCF181" s="50"/>
      <c r="LCG181" s="50"/>
      <c r="LCH181" s="50"/>
      <c r="LCI181" s="50"/>
      <c r="LCJ181" s="50"/>
      <c r="LCK181" s="50"/>
      <c r="LCL181" s="50"/>
      <c r="LCM181" s="50"/>
      <c r="LCR181" s="50"/>
      <c r="LCS181" s="50"/>
      <c r="LCT181" s="50"/>
      <c r="LCU181" s="50"/>
      <c r="LCV181" s="50"/>
      <c r="LCW181" s="50"/>
      <c r="LCX181" s="50"/>
      <c r="LCY181" s="50"/>
      <c r="LCZ181" s="50"/>
      <c r="LDA181" s="50"/>
      <c r="LDB181" s="50"/>
      <c r="LDC181" s="50"/>
      <c r="LDD181" s="50"/>
      <c r="LDE181" s="50"/>
      <c r="LDF181" s="50"/>
      <c r="LDG181" s="50"/>
      <c r="LDH181" s="50"/>
      <c r="LDI181" s="50"/>
      <c r="LDJ181" s="50"/>
      <c r="LDK181" s="50"/>
      <c r="LDL181" s="50"/>
      <c r="LDM181" s="50"/>
      <c r="LDN181" s="50"/>
      <c r="LDO181" s="50"/>
      <c r="LDP181" s="50"/>
      <c r="LDQ181" s="50"/>
      <c r="LDR181" s="50"/>
      <c r="LDS181" s="50"/>
      <c r="LDT181" s="50"/>
      <c r="LDU181" s="50"/>
      <c r="LDV181" s="50"/>
      <c r="LDW181" s="50"/>
      <c r="LDX181" s="50"/>
      <c r="LDY181" s="50"/>
      <c r="LDZ181" s="50"/>
      <c r="LEA181" s="50"/>
      <c r="LEB181" s="50"/>
      <c r="LEC181" s="50"/>
      <c r="LED181" s="50"/>
      <c r="LEE181" s="50"/>
      <c r="LEF181" s="50"/>
      <c r="LEG181" s="50"/>
      <c r="LEH181" s="50"/>
      <c r="LEI181" s="50"/>
      <c r="LEJ181" s="50"/>
      <c r="LEK181" s="50"/>
      <c r="LEL181" s="50"/>
      <c r="LEM181" s="50"/>
      <c r="LEN181" s="50"/>
      <c r="LEO181" s="50"/>
      <c r="LEP181" s="50"/>
      <c r="LEQ181" s="50"/>
      <c r="LER181" s="50"/>
      <c r="LES181" s="50"/>
      <c r="LET181" s="50"/>
      <c r="LEU181" s="50"/>
      <c r="LEV181" s="50"/>
      <c r="LEW181" s="50"/>
      <c r="LEX181" s="50"/>
      <c r="LEY181" s="50"/>
      <c r="LEZ181" s="50"/>
      <c r="LFA181" s="50"/>
      <c r="LFB181" s="50"/>
      <c r="LFC181" s="50"/>
      <c r="LFD181" s="50"/>
      <c r="LFE181" s="50"/>
      <c r="LFF181" s="50"/>
      <c r="LFG181" s="50"/>
      <c r="LFH181" s="50"/>
      <c r="LFI181" s="50"/>
      <c r="LFJ181" s="50"/>
      <c r="LFK181" s="50"/>
      <c r="LFL181" s="50"/>
      <c r="LFM181" s="50"/>
      <c r="LFN181" s="50"/>
      <c r="LFO181" s="50"/>
      <c r="LFP181" s="50"/>
      <c r="LFQ181" s="50"/>
      <c r="LFR181" s="50"/>
      <c r="LFS181" s="50"/>
      <c r="LFT181" s="50"/>
      <c r="LFU181" s="50"/>
      <c r="LFV181" s="50"/>
      <c r="LFW181" s="50"/>
      <c r="LFX181" s="50"/>
      <c r="LFY181" s="50"/>
      <c r="LFZ181" s="50"/>
      <c r="LGA181" s="50"/>
      <c r="LGB181" s="50"/>
      <c r="LGC181" s="50"/>
      <c r="LGD181" s="50"/>
      <c r="LGE181" s="50"/>
      <c r="LGF181" s="50"/>
      <c r="LGG181" s="50"/>
      <c r="LGH181" s="50"/>
      <c r="LGI181" s="50"/>
      <c r="LGJ181" s="50"/>
      <c r="LGK181" s="50"/>
      <c r="LGL181" s="50"/>
      <c r="LGM181" s="50"/>
      <c r="LGN181" s="50"/>
      <c r="LGO181" s="50"/>
      <c r="LGP181" s="50"/>
      <c r="LGQ181" s="50"/>
      <c r="LGR181" s="50"/>
      <c r="LGS181" s="50"/>
      <c r="LGT181" s="50"/>
      <c r="LGU181" s="50"/>
      <c r="LGV181" s="50"/>
      <c r="LGW181" s="50"/>
      <c r="LGX181" s="50"/>
      <c r="LGY181" s="50"/>
      <c r="LGZ181" s="50"/>
      <c r="LHA181" s="50"/>
      <c r="LHB181" s="50"/>
      <c r="LHC181" s="50"/>
      <c r="LHD181" s="50"/>
      <c r="LHE181" s="50"/>
      <c r="LHF181" s="50"/>
      <c r="LHG181" s="50"/>
      <c r="LHH181" s="50"/>
      <c r="LHI181" s="50"/>
      <c r="LHJ181" s="50"/>
      <c r="LHK181" s="50"/>
      <c r="LHL181" s="50"/>
      <c r="LHM181" s="50"/>
      <c r="LHN181" s="50"/>
      <c r="LHO181" s="50"/>
      <c r="LHP181" s="50"/>
      <c r="LHQ181" s="50"/>
      <c r="LHR181" s="50"/>
      <c r="LHS181" s="50"/>
      <c r="LHT181" s="50"/>
      <c r="LHU181" s="50"/>
      <c r="LHV181" s="50"/>
      <c r="LHW181" s="50"/>
      <c r="LHX181" s="50"/>
      <c r="LHY181" s="50"/>
      <c r="LHZ181" s="50"/>
      <c r="LIA181" s="50"/>
      <c r="LIB181" s="50"/>
      <c r="LIC181" s="50"/>
      <c r="LID181" s="50"/>
      <c r="LIE181" s="50"/>
      <c r="LIF181" s="50"/>
      <c r="LIG181" s="50"/>
      <c r="LIH181" s="50"/>
      <c r="LII181" s="50"/>
      <c r="LIJ181" s="50"/>
      <c r="LIK181" s="50"/>
      <c r="LIL181" s="50"/>
      <c r="LIM181" s="50"/>
      <c r="LIN181" s="50"/>
      <c r="LIO181" s="50"/>
      <c r="LIP181" s="50"/>
      <c r="LIQ181" s="50"/>
      <c r="LIR181" s="50"/>
      <c r="LIS181" s="50"/>
      <c r="LIT181" s="50"/>
      <c r="LIU181" s="50"/>
      <c r="LIV181" s="50"/>
      <c r="LIW181" s="50"/>
      <c r="LIX181" s="50"/>
      <c r="LIY181" s="50"/>
      <c r="LIZ181" s="50"/>
      <c r="LJA181" s="50"/>
      <c r="LJB181" s="50"/>
      <c r="LJC181" s="50"/>
      <c r="LJD181" s="50"/>
      <c r="LJE181" s="50"/>
      <c r="LJF181" s="50"/>
      <c r="LJG181" s="50"/>
      <c r="LJH181" s="50"/>
      <c r="LJI181" s="50"/>
      <c r="LJJ181" s="50"/>
      <c r="LJK181" s="50"/>
      <c r="LJL181" s="50"/>
      <c r="LJM181" s="50"/>
      <c r="LJN181" s="50"/>
      <c r="LJO181" s="50"/>
      <c r="LJP181" s="50"/>
      <c r="LJQ181" s="50"/>
      <c r="LJR181" s="50"/>
      <c r="LJS181" s="50"/>
      <c r="LJT181" s="50"/>
      <c r="LJU181" s="50"/>
      <c r="LJV181" s="50"/>
      <c r="LJW181" s="50"/>
      <c r="LJX181" s="50"/>
      <c r="LJY181" s="50"/>
      <c r="LJZ181" s="50"/>
      <c r="LKA181" s="50"/>
      <c r="LKB181" s="50"/>
      <c r="LKC181" s="50"/>
      <c r="LKD181" s="50"/>
      <c r="LKE181" s="50"/>
      <c r="LKF181" s="50"/>
      <c r="LKG181" s="50"/>
      <c r="LKH181" s="50"/>
      <c r="LKI181" s="50"/>
      <c r="LKJ181" s="50"/>
      <c r="LKK181" s="50"/>
      <c r="LKL181" s="50"/>
      <c r="LKM181" s="50"/>
      <c r="LKN181" s="50"/>
      <c r="LKO181" s="50"/>
      <c r="LKP181" s="50"/>
      <c r="LKQ181" s="50"/>
      <c r="LKR181" s="50"/>
      <c r="LKS181" s="50"/>
      <c r="LKT181" s="50"/>
      <c r="LKU181" s="50"/>
      <c r="LKV181" s="50"/>
      <c r="LKW181" s="50"/>
      <c r="LKX181" s="50"/>
      <c r="LKY181" s="50"/>
      <c r="LKZ181" s="50"/>
      <c r="LLA181" s="50"/>
      <c r="LLB181" s="50"/>
      <c r="LLC181" s="50"/>
      <c r="LLD181" s="50"/>
      <c r="LLE181" s="50"/>
      <c r="LLF181" s="50"/>
      <c r="LLG181" s="50"/>
      <c r="LLH181" s="50"/>
      <c r="LLI181" s="50"/>
      <c r="LLJ181" s="50"/>
      <c r="LLK181" s="50"/>
      <c r="LLL181" s="50"/>
      <c r="LLM181" s="50"/>
      <c r="LLN181" s="50"/>
      <c r="LLO181" s="50"/>
      <c r="LLP181" s="50"/>
      <c r="LLQ181" s="50"/>
      <c r="LLR181" s="50"/>
      <c r="LLS181" s="50"/>
      <c r="LLT181" s="50"/>
      <c r="LLU181" s="50"/>
      <c r="LLV181" s="50"/>
      <c r="LLW181" s="50"/>
      <c r="LLX181" s="50"/>
      <c r="LLZ181" s="50"/>
      <c r="LMB181" s="50"/>
      <c r="LMC181" s="50"/>
      <c r="LMD181" s="50"/>
      <c r="LME181" s="50"/>
      <c r="LMF181" s="50"/>
      <c r="LMG181" s="50"/>
      <c r="LMH181" s="50"/>
      <c r="LMI181" s="50"/>
      <c r="LMN181" s="50"/>
      <c r="LMO181" s="50"/>
      <c r="LMP181" s="50"/>
      <c r="LMQ181" s="50"/>
      <c r="LMR181" s="50"/>
      <c r="LMS181" s="50"/>
      <c r="LMT181" s="50"/>
      <c r="LMU181" s="50"/>
      <c r="LMV181" s="50"/>
      <c r="LMW181" s="50"/>
      <c r="LMX181" s="50"/>
      <c r="LMY181" s="50"/>
      <c r="LMZ181" s="50"/>
      <c r="LNA181" s="50"/>
      <c r="LNB181" s="50"/>
      <c r="LNC181" s="50"/>
      <c r="LND181" s="50"/>
      <c r="LNE181" s="50"/>
      <c r="LNF181" s="50"/>
      <c r="LNG181" s="50"/>
      <c r="LNH181" s="50"/>
      <c r="LNI181" s="50"/>
      <c r="LNJ181" s="50"/>
      <c r="LNK181" s="50"/>
      <c r="LNL181" s="50"/>
      <c r="LNM181" s="50"/>
      <c r="LNN181" s="50"/>
      <c r="LNO181" s="50"/>
      <c r="LNP181" s="50"/>
      <c r="LNQ181" s="50"/>
      <c r="LNR181" s="50"/>
      <c r="LNS181" s="50"/>
      <c r="LNT181" s="50"/>
      <c r="LNU181" s="50"/>
      <c r="LNV181" s="50"/>
      <c r="LNW181" s="50"/>
      <c r="LNX181" s="50"/>
      <c r="LNY181" s="50"/>
      <c r="LNZ181" s="50"/>
      <c r="LOA181" s="50"/>
      <c r="LOB181" s="50"/>
      <c r="LOC181" s="50"/>
      <c r="LOD181" s="50"/>
      <c r="LOE181" s="50"/>
      <c r="LOF181" s="50"/>
      <c r="LOG181" s="50"/>
      <c r="LOH181" s="50"/>
      <c r="LOI181" s="50"/>
      <c r="LOJ181" s="50"/>
      <c r="LOK181" s="50"/>
      <c r="LOL181" s="50"/>
      <c r="LOM181" s="50"/>
      <c r="LON181" s="50"/>
      <c r="LOO181" s="50"/>
      <c r="LOP181" s="50"/>
      <c r="LOQ181" s="50"/>
      <c r="LOR181" s="50"/>
      <c r="LOS181" s="50"/>
      <c r="LOT181" s="50"/>
      <c r="LOU181" s="50"/>
      <c r="LOV181" s="50"/>
      <c r="LOW181" s="50"/>
      <c r="LOX181" s="50"/>
      <c r="LOY181" s="50"/>
      <c r="LOZ181" s="50"/>
      <c r="LPA181" s="50"/>
      <c r="LPB181" s="50"/>
      <c r="LPC181" s="50"/>
      <c r="LPD181" s="50"/>
      <c r="LPE181" s="50"/>
      <c r="LPF181" s="50"/>
      <c r="LPG181" s="50"/>
      <c r="LPH181" s="50"/>
      <c r="LPI181" s="50"/>
      <c r="LPJ181" s="50"/>
      <c r="LPK181" s="50"/>
      <c r="LPL181" s="50"/>
      <c r="LPM181" s="50"/>
      <c r="LPN181" s="50"/>
      <c r="LPO181" s="50"/>
      <c r="LPP181" s="50"/>
      <c r="LPQ181" s="50"/>
      <c r="LPR181" s="50"/>
      <c r="LPS181" s="50"/>
      <c r="LPT181" s="50"/>
      <c r="LPU181" s="50"/>
      <c r="LPV181" s="50"/>
      <c r="LPW181" s="50"/>
      <c r="LPX181" s="50"/>
      <c r="LPY181" s="50"/>
      <c r="LPZ181" s="50"/>
      <c r="LQA181" s="50"/>
      <c r="LQB181" s="50"/>
      <c r="LQC181" s="50"/>
      <c r="LQD181" s="50"/>
      <c r="LQE181" s="50"/>
      <c r="LQF181" s="50"/>
      <c r="LQG181" s="50"/>
      <c r="LQH181" s="50"/>
      <c r="LQI181" s="50"/>
      <c r="LQJ181" s="50"/>
      <c r="LQK181" s="50"/>
      <c r="LQL181" s="50"/>
      <c r="LQM181" s="50"/>
      <c r="LQN181" s="50"/>
      <c r="LQO181" s="50"/>
      <c r="LQP181" s="50"/>
      <c r="LQQ181" s="50"/>
      <c r="LQR181" s="50"/>
      <c r="LQS181" s="50"/>
      <c r="LQT181" s="50"/>
      <c r="LQU181" s="50"/>
      <c r="LQV181" s="50"/>
      <c r="LQW181" s="50"/>
      <c r="LQX181" s="50"/>
      <c r="LQY181" s="50"/>
      <c r="LQZ181" s="50"/>
      <c r="LRA181" s="50"/>
      <c r="LRB181" s="50"/>
      <c r="LRC181" s="50"/>
      <c r="LRD181" s="50"/>
      <c r="LRE181" s="50"/>
      <c r="LRF181" s="50"/>
      <c r="LRG181" s="50"/>
      <c r="LRH181" s="50"/>
      <c r="LRI181" s="50"/>
      <c r="LRJ181" s="50"/>
      <c r="LRK181" s="50"/>
      <c r="LRL181" s="50"/>
      <c r="LRM181" s="50"/>
      <c r="LRN181" s="50"/>
      <c r="LRO181" s="50"/>
      <c r="LRP181" s="50"/>
      <c r="LRQ181" s="50"/>
      <c r="LRR181" s="50"/>
      <c r="LRS181" s="50"/>
      <c r="LRT181" s="50"/>
      <c r="LRU181" s="50"/>
      <c r="LRV181" s="50"/>
      <c r="LRW181" s="50"/>
      <c r="LRX181" s="50"/>
      <c r="LRY181" s="50"/>
      <c r="LRZ181" s="50"/>
      <c r="LSA181" s="50"/>
      <c r="LSB181" s="50"/>
      <c r="LSC181" s="50"/>
      <c r="LSD181" s="50"/>
      <c r="LSE181" s="50"/>
      <c r="LSF181" s="50"/>
      <c r="LSG181" s="50"/>
      <c r="LSH181" s="50"/>
      <c r="LSI181" s="50"/>
      <c r="LSJ181" s="50"/>
      <c r="LSK181" s="50"/>
      <c r="LSL181" s="50"/>
      <c r="LSM181" s="50"/>
      <c r="LSN181" s="50"/>
      <c r="LSO181" s="50"/>
      <c r="LSP181" s="50"/>
      <c r="LSQ181" s="50"/>
      <c r="LSR181" s="50"/>
      <c r="LSS181" s="50"/>
      <c r="LST181" s="50"/>
      <c r="LSU181" s="50"/>
      <c r="LSV181" s="50"/>
      <c r="LSW181" s="50"/>
      <c r="LSX181" s="50"/>
      <c r="LSY181" s="50"/>
      <c r="LSZ181" s="50"/>
      <c r="LTA181" s="50"/>
      <c r="LTB181" s="50"/>
      <c r="LTC181" s="50"/>
      <c r="LTD181" s="50"/>
      <c r="LTE181" s="50"/>
      <c r="LTF181" s="50"/>
      <c r="LTG181" s="50"/>
      <c r="LTH181" s="50"/>
      <c r="LTI181" s="50"/>
      <c r="LTJ181" s="50"/>
      <c r="LTK181" s="50"/>
      <c r="LTL181" s="50"/>
      <c r="LTM181" s="50"/>
      <c r="LTN181" s="50"/>
      <c r="LTO181" s="50"/>
      <c r="LTP181" s="50"/>
      <c r="LTQ181" s="50"/>
      <c r="LTR181" s="50"/>
      <c r="LTS181" s="50"/>
      <c r="LTT181" s="50"/>
      <c r="LTU181" s="50"/>
      <c r="LTV181" s="50"/>
      <c r="LTW181" s="50"/>
      <c r="LTX181" s="50"/>
      <c r="LTY181" s="50"/>
      <c r="LTZ181" s="50"/>
      <c r="LUA181" s="50"/>
      <c r="LUB181" s="50"/>
      <c r="LUC181" s="50"/>
      <c r="LUD181" s="50"/>
      <c r="LUE181" s="50"/>
      <c r="LUF181" s="50"/>
      <c r="LUG181" s="50"/>
      <c r="LUH181" s="50"/>
      <c r="LUI181" s="50"/>
      <c r="LUJ181" s="50"/>
      <c r="LUK181" s="50"/>
      <c r="LUL181" s="50"/>
      <c r="LUM181" s="50"/>
      <c r="LUN181" s="50"/>
      <c r="LUO181" s="50"/>
      <c r="LUP181" s="50"/>
      <c r="LUQ181" s="50"/>
      <c r="LUR181" s="50"/>
      <c r="LUS181" s="50"/>
      <c r="LUT181" s="50"/>
      <c r="LUU181" s="50"/>
      <c r="LUV181" s="50"/>
      <c r="LUW181" s="50"/>
      <c r="LUX181" s="50"/>
      <c r="LUY181" s="50"/>
      <c r="LUZ181" s="50"/>
      <c r="LVA181" s="50"/>
      <c r="LVB181" s="50"/>
      <c r="LVC181" s="50"/>
      <c r="LVD181" s="50"/>
      <c r="LVE181" s="50"/>
      <c r="LVF181" s="50"/>
      <c r="LVG181" s="50"/>
      <c r="LVH181" s="50"/>
      <c r="LVI181" s="50"/>
      <c r="LVJ181" s="50"/>
      <c r="LVK181" s="50"/>
      <c r="LVL181" s="50"/>
      <c r="LVM181" s="50"/>
      <c r="LVN181" s="50"/>
      <c r="LVO181" s="50"/>
      <c r="LVP181" s="50"/>
      <c r="LVQ181" s="50"/>
      <c r="LVR181" s="50"/>
      <c r="LVS181" s="50"/>
      <c r="LVT181" s="50"/>
      <c r="LVV181" s="50"/>
      <c r="LVX181" s="50"/>
      <c r="LVY181" s="50"/>
      <c r="LVZ181" s="50"/>
      <c r="LWA181" s="50"/>
      <c r="LWB181" s="50"/>
      <c r="LWC181" s="50"/>
      <c r="LWD181" s="50"/>
      <c r="LWE181" s="50"/>
      <c r="LWJ181" s="50"/>
      <c r="LWK181" s="50"/>
      <c r="LWL181" s="50"/>
      <c r="LWM181" s="50"/>
      <c r="LWN181" s="50"/>
      <c r="LWO181" s="50"/>
      <c r="LWP181" s="50"/>
      <c r="LWQ181" s="50"/>
      <c r="LWR181" s="50"/>
      <c r="LWS181" s="50"/>
      <c r="LWT181" s="50"/>
      <c r="LWU181" s="50"/>
      <c r="LWV181" s="50"/>
      <c r="LWW181" s="50"/>
      <c r="LWX181" s="50"/>
      <c r="LWY181" s="50"/>
      <c r="LWZ181" s="50"/>
      <c r="LXA181" s="50"/>
      <c r="LXB181" s="50"/>
      <c r="LXC181" s="50"/>
      <c r="LXD181" s="50"/>
      <c r="LXE181" s="50"/>
      <c r="LXF181" s="50"/>
      <c r="LXG181" s="50"/>
      <c r="LXH181" s="50"/>
      <c r="LXI181" s="50"/>
      <c r="LXJ181" s="50"/>
      <c r="LXK181" s="50"/>
      <c r="LXL181" s="50"/>
      <c r="LXM181" s="50"/>
      <c r="LXN181" s="50"/>
      <c r="LXO181" s="50"/>
      <c r="LXP181" s="50"/>
      <c r="LXQ181" s="50"/>
      <c r="LXR181" s="50"/>
      <c r="LXS181" s="50"/>
      <c r="LXT181" s="50"/>
      <c r="LXU181" s="50"/>
      <c r="LXV181" s="50"/>
      <c r="LXW181" s="50"/>
      <c r="LXX181" s="50"/>
      <c r="LXY181" s="50"/>
      <c r="LXZ181" s="50"/>
      <c r="LYA181" s="50"/>
      <c r="LYB181" s="50"/>
      <c r="LYC181" s="50"/>
      <c r="LYD181" s="50"/>
      <c r="LYE181" s="50"/>
      <c r="LYF181" s="50"/>
      <c r="LYG181" s="50"/>
      <c r="LYH181" s="50"/>
      <c r="LYI181" s="50"/>
      <c r="LYJ181" s="50"/>
      <c r="LYK181" s="50"/>
      <c r="LYL181" s="50"/>
      <c r="LYM181" s="50"/>
      <c r="LYN181" s="50"/>
      <c r="LYO181" s="50"/>
      <c r="LYP181" s="50"/>
      <c r="LYQ181" s="50"/>
      <c r="LYR181" s="50"/>
      <c r="LYS181" s="50"/>
      <c r="LYT181" s="50"/>
      <c r="LYU181" s="50"/>
      <c r="LYV181" s="50"/>
      <c r="LYW181" s="50"/>
      <c r="LYX181" s="50"/>
      <c r="LYY181" s="50"/>
      <c r="LYZ181" s="50"/>
      <c r="LZA181" s="50"/>
      <c r="LZB181" s="50"/>
      <c r="LZC181" s="50"/>
      <c r="LZD181" s="50"/>
      <c r="LZE181" s="50"/>
      <c r="LZF181" s="50"/>
      <c r="LZG181" s="50"/>
      <c r="LZH181" s="50"/>
      <c r="LZI181" s="50"/>
      <c r="LZJ181" s="50"/>
      <c r="LZK181" s="50"/>
      <c r="LZL181" s="50"/>
      <c r="LZM181" s="50"/>
      <c r="LZN181" s="50"/>
      <c r="LZO181" s="50"/>
      <c r="LZP181" s="50"/>
      <c r="LZQ181" s="50"/>
      <c r="LZR181" s="50"/>
      <c r="LZS181" s="50"/>
      <c r="LZT181" s="50"/>
      <c r="LZU181" s="50"/>
      <c r="LZV181" s="50"/>
      <c r="LZW181" s="50"/>
      <c r="LZX181" s="50"/>
      <c r="LZY181" s="50"/>
      <c r="LZZ181" s="50"/>
      <c r="MAA181" s="50"/>
      <c r="MAB181" s="50"/>
      <c r="MAC181" s="50"/>
      <c r="MAD181" s="50"/>
      <c r="MAE181" s="50"/>
      <c r="MAF181" s="50"/>
      <c r="MAG181" s="50"/>
      <c r="MAH181" s="50"/>
      <c r="MAI181" s="50"/>
      <c r="MAJ181" s="50"/>
      <c r="MAK181" s="50"/>
      <c r="MAL181" s="50"/>
      <c r="MAM181" s="50"/>
      <c r="MAN181" s="50"/>
      <c r="MAO181" s="50"/>
      <c r="MAP181" s="50"/>
      <c r="MAQ181" s="50"/>
      <c r="MAR181" s="50"/>
      <c r="MAS181" s="50"/>
      <c r="MAT181" s="50"/>
      <c r="MAU181" s="50"/>
      <c r="MAV181" s="50"/>
      <c r="MAW181" s="50"/>
      <c r="MAX181" s="50"/>
      <c r="MAY181" s="50"/>
      <c r="MAZ181" s="50"/>
      <c r="MBA181" s="50"/>
      <c r="MBB181" s="50"/>
      <c r="MBC181" s="50"/>
      <c r="MBD181" s="50"/>
      <c r="MBE181" s="50"/>
      <c r="MBF181" s="50"/>
      <c r="MBG181" s="50"/>
      <c r="MBH181" s="50"/>
      <c r="MBI181" s="50"/>
      <c r="MBJ181" s="50"/>
      <c r="MBK181" s="50"/>
      <c r="MBL181" s="50"/>
      <c r="MBM181" s="50"/>
      <c r="MBN181" s="50"/>
      <c r="MBO181" s="50"/>
      <c r="MBP181" s="50"/>
      <c r="MBQ181" s="50"/>
      <c r="MBR181" s="50"/>
      <c r="MBS181" s="50"/>
      <c r="MBT181" s="50"/>
      <c r="MBU181" s="50"/>
      <c r="MBV181" s="50"/>
      <c r="MBW181" s="50"/>
      <c r="MBX181" s="50"/>
      <c r="MBY181" s="50"/>
      <c r="MBZ181" s="50"/>
      <c r="MCA181" s="50"/>
      <c r="MCB181" s="50"/>
      <c r="MCC181" s="50"/>
      <c r="MCD181" s="50"/>
      <c r="MCE181" s="50"/>
      <c r="MCF181" s="50"/>
      <c r="MCG181" s="50"/>
      <c r="MCH181" s="50"/>
      <c r="MCI181" s="50"/>
      <c r="MCJ181" s="50"/>
      <c r="MCK181" s="50"/>
      <c r="MCL181" s="50"/>
      <c r="MCM181" s="50"/>
      <c r="MCN181" s="50"/>
      <c r="MCO181" s="50"/>
      <c r="MCP181" s="50"/>
      <c r="MCQ181" s="50"/>
      <c r="MCR181" s="50"/>
      <c r="MCS181" s="50"/>
      <c r="MCT181" s="50"/>
      <c r="MCU181" s="50"/>
      <c r="MCV181" s="50"/>
      <c r="MCW181" s="50"/>
      <c r="MCX181" s="50"/>
      <c r="MCY181" s="50"/>
      <c r="MCZ181" s="50"/>
      <c r="MDA181" s="50"/>
      <c r="MDB181" s="50"/>
      <c r="MDC181" s="50"/>
      <c r="MDD181" s="50"/>
      <c r="MDE181" s="50"/>
      <c r="MDF181" s="50"/>
      <c r="MDG181" s="50"/>
      <c r="MDH181" s="50"/>
      <c r="MDI181" s="50"/>
      <c r="MDJ181" s="50"/>
      <c r="MDK181" s="50"/>
      <c r="MDL181" s="50"/>
      <c r="MDM181" s="50"/>
      <c r="MDN181" s="50"/>
      <c r="MDO181" s="50"/>
      <c r="MDP181" s="50"/>
      <c r="MDQ181" s="50"/>
      <c r="MDR181" s="50"/>
      <c r="MDS181" s="50"/>
      <c r="MDT181" s="50"/>
      <c r="MDU181" s="50"/>
      <c r="MDV181" s="50"/>
      <c r="MDW181" s="50"/>
      <c r="MDX181" s="50"/>
      <c r="MDY181" s="50"/>
      <c r="MDZ181" s="50"/>
      <c r="MEA181" s="50"/>
      <c r="MEB181" s="50"/>
      <c r="MEC181" s="50"/>
      <c r="MED181" s="50"/>
      <c r="MEE181" s="50"/>
      <c r="MEF181" s="50"/>
      <c r="MEG181" s="50"/>
      <c r="MEH181" s="50"/>
      <c r="MEI181" s="50"/>
      <c r="MEJ181" s="50"/>
      <c r="MEK181" s="50"/>
      <c r="MEL181" s="50"/>
      <c r="MEM181" s="50"/>
      <c r="MEN181" s="50"/>
      <c r="MEO181" s="50"/>
      <c r="MEP181" s="50"/>
      <c r="MEQ181" s="50"/>
      <c r="MER181" s="50"/>
      <c r="MES181" s="50"/>
      <c r="MET181" s="50"/>
      <c r="MEU181" s="50"/>
      <c r="MEV181" s="50"/>
      <c r="MEW181" s="50"/>
      <c r="MEX181" s="50"/>
      <c r="MEY181" s="50"/>
      <c r="MEZ181" s="50"/>
      <c r="MFA181" s="50"/>
      <c r="MFB181" s="50"/>
      <c r="MFC181" s="50"/>
      <c r="MFD181" s="50"/>
      <c r="MFE181" s="50"/>
      <c r="MFF181" s="50"/>
      <c r="MFG181" s="50"/>
      <c r="MFH181" s="50"/>
      <c r="MFI181" s="50"/>
      <c r="MFJ181" s="50"/>
      <c r="MFK181" s="50"/>
      <c r="MFL181" s="50"/>
      <c r="MFM181" s="50"/>
      <c r="MFN181" s="50"/>
      <c r="MFO181" s="50"/>
      <c r="MFP181" s="50"/>
      <c r="MFR181" s="50"/>
      <c r="MFT181" s="50"/>
      <c r="MFU181" s="50"/>
      <c r="MFV181" s="50"/>
      <c r="MFW181" s="50"/>
      <c r="MFX181" s="50"/>
      <c r="MFY181" s="50"/>
      <c r="MFZ181" s="50"/>
      <c r="MGA181" s="50"/>
      <c r="MGF181" s="50"/>
      <c r="MGG181" s="50"/>
      <c r="MGH181" s="50"/>
      <c r="MGI181" s="50"/>
      <c r="MGJ181" s="50"/>
      <c r="MGK181" s="50"/>
      <c r="MGL181" s="50"/>
      <c r="MGM181" s="50"/>
      <c r="MGN181" s="50"/>
      <c r="MGO181" s="50"/>
      <c r="MGP181" s="50"/>
      <c r="MGQ181" s="50"/>
      <c r="MGR181" s="50"/>
      <c r="MGS181" s="50"/>
      <c r="MGT181" s="50"/>
      <c r="MGU181" s="50"/>
      <c r="MGV181" s="50"/>
      <c r="MGW181" s="50"/>
      <c r="MGX181" s="50"/>
      <c r="MGY181" s="50"/>
      <c r="MGZ181" s="50"/>
      <c r="MHA181" s="50"/>
      <c r="MHB181" s="50"/>
      <c r="MHC181" s="50"/>
      <c r="MHD181" s="50"/>
      <c r="MHE181" s="50"/>
      <c r="MHF181" s="50"/>
      <c r="MHG181" s="50"/>
      <c r="MHH181" s="50"/>
      <c r="MHI181" s="50"/>
      <c r="MHJ181" s="50"/>
      <c r="MHK181" s="50"/>
      <c r="MHL181" s="50"/>
      <c r="MHM181" s="50"/>
      <c r="MHN181" s="50"/>
      <c r="MHO181" s="50"/>
      <c r="MHP181" s="50"/>
      <c r="MHQ181" s="50"/>
      <c r="MHR181" s="50"/>
      <c r="MHS181" s="50"/>
      <c r="MHT181" s="50"/>
      <c r="MHU181" s="50"/>
      <c r="MHV181" s="50"/>
      <c r="MHW181" s="50"/>
      <c r="MHX181" s="50"/>
      <c r="MHY181" s="50"/>
      <c r="MHZ181" s="50"/>
      <c r="MIA181" s="50"/>
      <c r="MIB181" s="50"/>
      <c r="MIC181" s="50"/>
      <c r="MID181" s="50"/>
      <c r="MIE181" s="50"/>
      <c r="MIF181" s="50"/>
      <c r="MIG181" s="50"/>
      <c r="MIH181" s="50"/>
      <c r="MII181" s="50"/>
      <c r="MIJ181" s="50"/>
      <c r="MIK181" s="50"/>
      <c r="MIL181" s="50"/>
      <c r="MIM181" s="50"/>
      <c r="MIN181" s="50"/>
      <c r="MIO181" s="50"/>
      <c r="MIP181" s="50"/>
      <c r="MIQ181" s="50"/>
      <c r="MIR181" s="50"/>
      <c r="MIS181" s="50"/>
      <c r="MIT181" s="50"/>
      <c r="MIU181" s="50"/>
      <c r="MIV181" s="50"/>
      <c r="MIW181" s="50"/>
      <c r="MIX181" s="50"/>
      <c r="MIY181" s="50"/>
      <c r="MIZ181" s="50"/>
      <c r="MJA181" s="50"/>
      <c r="MJB181" s="50"/>
      <c r="MJC181" s="50"/>
      <c r="MJD181" s="50"/>
      <c r="MJE181" s="50"/>
      <c r="MJF181" s="50"/>
      <c r="MJG181" s="50"/>
      <c r="MJH181" s="50"/>
      <c r="MJI181" s="50"/>
      <c r="MJJ181" s="50"/>
      <c r="MJK181" s="50"/>
      <c r="MJL181" s="50"/>
      <c r="MJM181" s="50"/>
      <c r="MJN181" s="50"/>
      <c r="MJO181" s="50"/>
      <c r="MJP181" s="50"/>
      <c r="MJQ181" s="50"/>
      <c r="MJR181" s="50"/>
      <c r="MJS181" s="50"/>
      <c r="MJT181" s="50"/>
      <c r="MJU181" s="50"/>
      <c r="MJV181" s="50"/>
      <c r="MJW181" s="50"/>
      <c r="MJX181" s="50"/>
      <c r="MJY181" s="50"/>
      <c r="MJZ181" s="50"/>
      <c r="MKA181" s="50"/>
      <c r="MKB181" s="50"/>
      <c r="MKC181" s="50"/>
      <c r="MKD181" s="50"/>
      <c r="MKE181" s="50"/>
      <c r="MKF181" s="50"/>
      <c r="MKG181" s="50"/>
      <c r="MKH181" s="50"/>
      <c r="MKI181" s="50"/>
      <c r="MKJ181" s="50"/>
      <c r="MKK181" s="50"/>
      <c r="MKL181" s="50"/>
      <c r="MKM181" s="50"/>
      <c r="MKN181" s="50"/>
      <c r="MKO181" s="50"/>
      <c r="MKP181" s="50"/>
      <c r="MKQ181" s="50"/>
      <c r="MKR181" s="50"/>
      <c r="MKS181" s="50"/>
      <c r="MKT181" s="50"/>
      <c r="MKU181" s="50"/>
      <c r="MKV181" s="50"/>
      <c r="MKW181" s="50"/>
      <c r="MKX181" s="50"/>
      <c r="MKY181" s="50"/>
      <c r="MKZ181" s="50"/>
      <c r="MLA181" s="50"/>
      <c r="MLB181" s="50"/>
      <c r="MLC181" s="50"/>
      <c r="MLD181" s="50"/>
      <c r="MLE181" s="50"/>
      <c r="MLF181" s="50"/>
      <c r="MLG181" s="50"/>
      <c r="MLH181" s="50"/>
      <c r="MLI181" s="50"/>
      <c r="MLJ181" s="50"/>
      <c r="MLK181" s="50"/>
      <c r="MLL181" s="50"/>
      <c r="MLM181" s="50"/>
      <c r="MLN181" s="50"/>
      <c r="MLO181" s="50"/>
      <c r="MLP181" s="50"/>
      <c r="MLQ181" s="50"/>
      <c r="MLR181" s="50"/>
      <c r="MLS181" s="50"/>
      <c r="MLT181" s="50"/>
      <c r="MLU181" s="50"/>
      <c r="MLV181" s="50"/>
      <c r="MLW181" s="50"/>
      <c r="MLX181" s="50"/>
      <c r="MLY181" s="50"/>
      <c r="MLZ181" s="50"/>
      <c r="MMA181" s="50"/>
      <c r="MMB181" s="50"/>
      <c r="MMC181" s="50"/>
      <c r="MMD181" s="50"/>
      <c r="MME181" s="50"/>
      <c r="MMF181" s="50"/>
      <c r="MMG181" s="50"/>
      <c r="MMH181" s="50"/>
      <c r="MMI181" s="50"/>
      <c r="MMJ181" s="50"/>
      <c r="MMK181" s="50"/>
      <c r="MML181" s="50"/>
      <c r="MMM181" s="50"/>
      <c r="MMN181" s="50"/>
      <c r="MMO181" s="50"/>
      <c r="MMP181" s="50"/>
      <c r="MMQ181" s="50"/>
      <c r="MMR181" s="50"/>
      <c r="MMS181" s="50"/>
      <c r="MMT181" s="50"/>
      <c r="MMU181" s="50"/>
      <c r="MMV181" s="50"/>
      <c r="MMW181" s="50"/>
      <c r="MMX181" s="50"/>
      <c r="MMY181" s="50"/>
      <c r="MMZ181" s="50"/>
      <c r="MNA181" s="50"/>
      <c r="MNB181" s="50"/>
      <c r="MNC181" s="50"/>
      <c r="MND181" s="50"/>
      <c r="MNE181" s="50"/>
      <c r="MNF181" s="50"/>
      <c r="MNG181" s="50"/>
      <c r="MNH181" s="50"/>
      <c r="MNI181" s="50"/>
      <c r="MNJ181" s="50"/>
      <c r="MNK181" s="50"/>
      <c r="MNL181" s="50"/>
      <c r="MNM181" s="50"/>
      <c r="MNN181" s="50"/>
      <c r="MNO181" s="50"/>
      <c r="MNP181" s="50"/>
      <c r="MNQ181" s="50"/>
      <c r="MNR181" s="50"/>
      <c r="MNS181" s="50"/>
      <c r="MNT181" s="50"/>
      <c r="MNU181" s="50"/>
      <c r="MNV181" s="50"/>
      <c r="MNW181" s="50"/>
      <c r="MNX181" s="50"/>
      <c r="MNY181" s="50"/>
      <c r="MNZ181" s="50"/>
      <c r="MOA181" s="50"/>
      <c r="MOB181" s="50"/>
      <c r="MOC181" s="50"/>
      <c r="MOD181" s="50"/>
      <c r="MOE181" s="50"/>
      <c r="MOF181" s="50"/>
      <c r="MOG181" s="50"/>
      <c r="MOH181" s="50"/>
      <c r="MOI181" s="50"/>
      <c r="MOJ181" s="50"/>
      <c r="MOK181" s="50"/>
      <c r="MOL181" s="50"/>
      <c r="MOM181" s="50"/>
      <c r="MON181" s="50"/>
      <c r="MOO181" s="50"/>
      <c r="MOP181" s="50"/>
      <c r="MOQ181" s="50"/>
      <c r="MOR181" s="50"/>
      <c r="MOS181" s="50"/>
      <c r="MOT181" s="50"/>
      <c r="MOU181" s="50"/>
      <c r="MOV181" s="50"/>
      <c r="MOW181" s="50"/>
      <c r="MOX181" s="50"/>
      <c r="MOY181" s="50"/>
      <c r="MOZ181" s="50"/>
      <c r="MPA181" s="50"/>
      <c r="MPB181" s="50"/>
      <c r="MPC181" s="50"/>
      <c r="MPD181" s="50"/>
      <c r="MPE181" s="50"/>
      <c r="MPF181" s="50"/>
      <c r="MPG181" s="50"/>
      <c r="MPH181" s="50"/>
      <c r="MPI181" s="50"/>
      <c r="MPJ181" s="50"/>
      <c r="MPK181" s="50"/>
      <c r="MPL181" s="50"/>
      <c r="MPN181" s="50"/>
      <c r="MPP181" s="50"/>
      <c r="MPQ181" s="50"/>
      <c r="MPR181" s="50"/>
      <c r="MPS181" s="50"/>
      <c r="MPT181" s="50"/>
      <c r="MPU181" s="50"/>
      <c r="MPV181" s="50"/>
      <c r="MPW181" s="50"/>
      <c r="MQB181" s="50"/>
      <c r="MQC181" s="50"/>
      <c r="MQD181" s="50"/>
      <c r="MQE181" s="50"/>
      <c r="MQF181" s="50"/>
      <c r="MQG181" s="50"/>
      <c r="MQH181" s="50"/>
      <c r="MQI181" s="50"/>
      <c r="MQJ181" s="50"/>
      <c r="MQK181" s="50"/>
      <c r="MQL181" s="50"/>
      <c r="MQM181" s="50"/>
      <c r="MQN181" s="50"/>
      <c r="MQO181" s="50"/>
      <c r="MQP181" s="50"/>
      <c r="MQQ181" s="50"/>
      <c r="MQR181" s="50"/>
      <c r="MQS181" s="50"/>
      <c r="MQT181" s="50"/>
      <c r="MQU181" s="50"/>
      <c r="MQV181" s="50"/>
      <c r="MQW181" s="50"/>
      <c r="MQX181" s="50"/>
      <c r="MQY181" s="50"/>
      <c r="MQZ181" s="50"/>
      <c r="MRA181" s="50"/>
      <c r="MRB181" s="50"/>
      <c r="MRC181" s="50"/>
      <c r="MRD181" s="50"/>
      <c r="MRE181" s="50"/>
      <c r="MRF181" s="50"/>
      <c r="MRG181" s="50"/>
      <c r="MRH181" s="50"/>
      <c r="MRI181" s="50"/>
      <c r="MRJ181" s="50"/>
      <c r="MRK181" s="50"/>
      <c r="MRL181" s="50"/>
      <c r="MRM181" s="50"/>
      <c r="MRN181" s="50"/>
      <c r="MRO181" s="50"/>
      <c r="MRP181" s="50"/>
      <c r="MRQ181" s="50"/>
      <c r="MRR181" s="50"/>
      <c r="MRS181" s="50"/>
      <c r="MRT181" s="50"/>
      <c r="MRU181" s="50"/>
      <c r="MRV181" s="50"/>
      <c r="MRW181" s="50"/>
      <c r="MRX181" s="50"/>
      <c r="MRY181" s="50"/>
      <c r="MRZ181" s="50"/>
      <c r="MSA181" s="50"/>
      <c r="MSB181" s="50"/>
      <c r="MSC181" s="50"/>
      <c r="MSD181" s="50"/>
      <c r="MSE181" s="50"/>
      <c r="MSF181" s="50"/>
      <c r="MSG181" s="50"/>
      <c r="MSH181" s="50"/>
      <c r="MSI181" s="50"/>
      <c r="MSJ181" s="50"/>
      <c r="MSK181" s="50"/>
      <c r="MSL181" s="50"/>
      <c r="MSM181" s="50"/>
      <c r="MSN181" s="50"/>
      <c r="MSO181" s="50"/>
      <c r="MSP181" s="50"/>
      <c r="MSQ181" s="50"/>
      <c r="MSR181" s="50"/>
      <c r="MSS181" s="50"/>
      <c r="MST181" s="50"/>
      <c r="MSU181" s="50"/>
      <c r="MSV181" s="50"/>
      <c r="MSW181" s="50"/>
      <c r="MSX181" s="50"/>
      <c r="MSY181" s="50"/>
      <c r="MSZ181" s="50"/>
      <c r="MTA181" s="50"/>
      <c r="MTB181" s="50"/>
      <c r="MTC181" s="50"/>
      <c r="MTD181" s="50"/>
      <c r="MTE181" s="50"/>
      <c r="MTF181" s="50"/>
      <c r="MTG181" s="50"/>
      <c r="MTH181" s="50"/>
      <c r="MTI181" s="50"/>
      <c r="MTJ181" s="50"/>
      <c r="MTK181" s="50"/>
      <c r="MTL181" s="50"/>
      <c r="MTM181" s="50"/>
      <c r="MTN181" s="50"/>
      <c r="MTO181" s="50"/>
      <c r="MTP181" s="50"/>
      <c r="MTQ181" s="50"/>
      <c r="MTR181" s="50"/>
      <c r="MTS181" s="50"/>
      <c r="MTT181" s="50"/>
      <c r="MTU181" s="50"/>
      <c r="MTV181" s="50"/>
      <c r="MTW181" s="50"/>
      <c r="MTX181" s="50"/>
      <c r="MTY181" s="50"/>
      <c r="MTZ181" s="50"/>
      <c r="MUA181" s="50"/>
      <c r="MUB181" s="50"/>
      <c r="MUC181" s="50"/>
      <c r="MUD181" s="50"/>
      <c r="MUE181" s="50"/>
      <c r="MUF181" s="50"/>
      <c r="MUG181" s="50"/>
      <c r="MUH181" s="50"/>
      <c r="MUI181" s="50"/>
      <c r="MUJ181" s="50"/>
      <c r="MUK181" s="50"/>
      <c r="MUL181" s="50"/>
      <c r="MUM181" s="50"/>
      <c r="MUN181" s="50"/>
      <c r="MUO181" s="50"/>
      <c r="MUP181" s="50"/>
      <c r="MUQ181" s="50"/>
      <c r="MUR181" s="50"/>
      <c r="MUS181" s="50"/>
      <c r="MUT181" s="50"/>
      <c r="MUU181" s="50"/>
      <c r="MUV181" s="50"/>
      <c r="MUW181" s="50"/>
      <c r="MUX181" s="50"/>
      <c r="MUY181" s="50"/>
      <c r="MUZ181" s="50"/>
      <c r="MVA181" s="50"/>
      <c r="MVB181" s="50"/>
      <c r="MVC181" s="50"/>
      <c r="MVD181" s="50"/>
      <c r="MVE181" s="50"/>
      <c r="MVF181" s="50"/>
      <c r="MVG181" s="50"/>
      <c r="MVH181" s="50"/>
      <c r="MVI181" s="50"/>
      <c r="MVJ181" s="50"/>
      <c r="MVK181" s="50"/>
      <c r="MVL181" s="50"/>
      <c r="MVM181" s="50"/>
      <c r="MVN181" s="50"/>
      <c r="MVO181" s="50"/>
      <c r="MVP181" s="50"/>
      <c r="MVQ181" s="50"/>
      <c r="MVR181" s="50"/>
      <c r="MVS181" s="50"/>
      <c r="MVT181" s="50"/>
      <c r="MVU181" s="50"/>
      <c r="MVV181" s="50"/>
      <c r="MVW181" s="50"/>
      <c r="MVX181" s="50"/>
      <c r="MVY181" s="50"/>
      <c r="MVZ181" s="50"/>
      <c r="MWA181" s="50"/>
      <c r="MWB181" s="50"/>
      <c r="MWC181" s="50"/>
      <c r="MWD181" s="50"/>
      <c r="MWE181" s="50"/>
      <c r="MWF181" s="50"/>
      <c r="MWG181" s="50"/>
      <c r="MWH181" s="50"/>
      <c r="MWI181" s="50"/>
      <c r="MWJ181" s="50"/>
      <c r="MWK181" s="50"/>
      <c r="MWL181" s="50"/>
      <c r="MWM181" s="50"/>
      <c r="MWN181" s="50"/>
      <c r="MWO181" s="50"/>
      <c r="MWP181" s="50"/>
      <c r="MWQ181" s="50"/>
      <c r="MWR181" s="50"/>
      <c r="MWS181" s="50"/>
      <c r="MWT181" s="50"/>
      <c r="MWU181" s="50"/>
      <c r="MWV181" s="50"/>
      <c r="MWW181" s="50"/>
      <c r="MWX181" s="50"/>
      <c r="MWY181" s="50"/>
      <c r="MWZ181" s="50"/>
      <c r="MXA181" s="50"/>
      <c r="MXB181" s="50"/>
      <c r="MXC181" s="50"/>
      <c r="MXD181" s="50"/>
      <c r="MXE181" s="50"/>
      <c r="MXF181" s="50"/>
      <c r="MXG181" s="50"/>
      <c r="MXH181" s="50"/>
      <c r="MXI181" s="50"/>
      <c r="MXJ181" s="50"/>
      <c r="MXK181" s="50"/>
      <c r="MXL181" s="50"/>
      <c r="MXM181" s="50"/>
      <c r="MXN181" s="50"/>
      <c r="MXO181" s="50"/>
      <c r="MXP181" s="50"/>
      <c r="MXQ181" s="50"/>
      <c r="MXR181" s="50"/>
      <c r="MXS181" s="50"/>
      <c r="MXT181" s="50"/>
      <c r="MXU181" s="50"/>
      <c r="MXV181" s="50"/>
      <c r="MXW181" s="50"/>
      <c r="MXX181" s="50"/>
      <c r="MXY181" s="50"/>
      <c r="MXZ181" s="50"/>
      <c r="MYA181" s="50"/>
      <c r="MYB181" s="50"/>
      <c r="MYC181" s="50"/>
      <c r="MYD181" s="50"/>
      <c r="MYE181" s="50"/>
      <c r="MYF181" s="50"/>
      <c r="MYG181" s="50"/>
      <c r="MYH181" s="50"/>
      <c r="MYI181" s="50"/>
      <c r="MYJ181" s="50"/>
      <c r="MYK181" s="50"/>
      <c r="MYL181" s="50"/>
      <c r="MYM181" s="50"/>
      <c r="MYN181" s="50"/>
      <c r="MYO181" s="50"/>
      <c r="MYP181" s="50"/>
      <c r="MYQ181" s="50"/>
      <c r="MYR181" s="50"/>
      <c r="MYS181" s="50"/>
      <c r="MYT181" s="50"/>
      <c r="MYU181" s="50"/>
      <c r="MYV181" s="50"/>
      <c r="MYW181" s="50"/>
      <c r="MYX181" s="50"/>
      <c r="MYY181" s="50"/>
      <c r="MYZ181" s="50"/>
      <c r="MZA181" s="50"/>
      <c r="MZB181" s="50"/>
      <c r="MZC181" s="50"/>
      <c r="MZD181" s="50"/>
      <c r="MZE181" s="50"/>
      <c r="MZF181" s="50"/>
      <c r="MZG181" s="50"/>
      <c r="MZH181" s="50"/>
      <c r="MZJ181" s="50"/>
      <c r="MZL181" s="50"/>
      <c r="MZM181" s="50"/>
      <c r="MZN181" s="50"/>
      <c r="MZO181" s="50"/>
      <c r="MZP181" s="50"/>
      <c r="MZQ181" s="50"/>
      <c r="MZR181" s="50"/>
      <c r="MZS181" s="50"/>
      <c r="MZX181" s="50"/>
      <c r="MZY181" s="50"/>
      <c r="MZZ181" s="50"/>
      <c r="NAA181" s="50"/>
      <c r="NAB181" s="50"/>
      <c r="NAC181" s="50"/>
      <c r="NAD181" s="50"/>
      <c r="NAE181" s="50"/>
      <c r="NAF181" s="50"/>
      <c r="NAG181" s="50"/>
      <c r="NAH181" s="50"/>
      <c r="NAI181" s="50"/>
      <c r="NAJ181" s="50"/>
      <c r="NAK181" s="50"/>
      <c r="NAL181" s="50"/>
      <c r="NAM181" s="50"/>
      <c r="NAN181" s="50"/>
      <c r="NAO181" s="50"/>
      <c r="NAP181" s="50"/>
      <c r="NAQ181" s="50"/>
      <c r="NAR181" s="50"/>
      <c r="NAS181" s="50"/>
      <c r="NAT181" s="50"/>
      <c r="NAU181" s="50"/>
      <c r="NAV181" s="50"/>
      <c r="NAW181" s="50"/>
      <c r="NAX181" s="50"/>
      <c r="NAY181" s="50"/>
      <c r="NAZ181" s="50"/>
      <c r="NBA181" s="50"/>
      <c r="NBB181" s="50"/>
      <c r="NBC181" s="50"/>
      <c r="NBD181" s="50"/>
      <c r="NBE181" s="50"/>
      <c r="NBF181" s="50"/>
      <c r="NBG181" s="50"/>
      <c r="NBH181" s="50"/>
      <c r="NBI181" s="50"/>
      <c r="NBJ181" s="50"/>
      <c r="NBK181" s="50"/>
      <c r="NBL181" s="50"/>
      <c r="NBM181" s="50"/>
      <c r="NBN181" s="50"/>
      <c r="NBO181" s="50"/>
      <c r="NBP181" s="50"/>
      <c r="NBQ181" s="50"/>
      <c r="NBR181" s="50"/>
      <c r="NBS181" s="50"/>
      <c r="NBT181" s="50"/>
      <c r="NBU181" s="50"/>
      <c r="NBV181" s="50"/>
      <c r="NBW181" s="50"/>
      <c r="NBX181" s="50"/>
      <c r="NBY181" s="50"/>
      <c r="NBZ181" s="50"/>
      <c r="NCA181" s="50"/>
      <c r="NCB181" s="50"/>
      <c r="NCC181" s="50"/>
      <c r="NCD181" s="50"/>
      <c r="NCE181" s="50"/>
      <c r="NCF181" s="50"/>
      <c r="NCG181" s="50"/>
      <c r="NCH181" s="50"/>
      <c r="NCI181" s="50"/>
      <c r="NCJ181" s="50"/>
      <c r="NCK181" s="50"/>
      <c r="NCL181" s="50"/>
      <c r="NCM181" s="50"/>
      <c r="NCN181" s="50"/>
      <c r="NCO181" s="50"/>
      <c r="NCP181" s="50"/>
      <c r="NCQ181" s="50"/>
      <c r="NCR181" s="50"/>
      <c r="NCS181" s="50"/>
      <c r="NCT181" s="50"/>
      <c r="NCU181" s="50"/>
      <c r="NCV181" s="50"/>
      <c r="NCW181" s="50"/>
      <c r="NCX181" s="50"/>
      <c r="NCY181" s="50"/>
      <c r="NCZ181" s="50"/>
      <c r="NDA181" s="50"/>
      <c r="NDB181" s="50"/>
      <c r="NDC181" s="50"/>
      <c r="NDD181" s="50"/>
      <c r="NDE181" s="50"/>
      <c r="NDF181" s="50"/>
      <c r="NDG181" s="50"/>
      <c r="NDH181" s="50"/>
      <c r="NDI181" s="50"/>
      <c r="NDJ181" s="50"/>
      <c r="NDK181" s="50"/>
      <c r="NDL181" s="50"/>
      <c r="NDM181" s="50"/>
      <c r="NDN181" s="50"/>
      <c r="NDO181" s="50"/>
      <c r="NDP181" s="50"/>
      <c r="NDQ181" s="50"/>
      <c r="NDR181" s="50"/>
      <c r="NDS181" s="50"/>
      <c r="NDT181" s="50"/>
      <c r="NDU181" s="50"/>
      <c r="NDV181" s="50"/>
      <c r="NDW181" s="50"/>
      <c r="NDX181" s="50"/>
      <c r="NDY181" s="50"/>
      <c r="NDZ181" s="50"/>
      <c r="NEA181" s="50"/>
      <c r="NEB181" s="50"/>
      <c r="NEC181" s="50"/>
      <c r="NED181" s="50"/>
      <c r="NEE181" s="50"/>
      <c r="NEF181" s="50"/>
      <c r="NEG181" s="50"/>
      <c r="NEH181" s="50"/>
      <c r="NEI181" s="50"/>
      <c r="NEJ181" s="50"/>
      <c r="NEK181" s="50"/>
      <c r="NEL181" s="50"/>
      <c r="NEM181" s="50"/>
      <c r="NEN181" s="50"/>
      <c r="NEO181" s="50"/>
      <c r="NEP181" s="50"/>
      <c r="NEQ181" s="50"/>
      <c r="NER181" s="50"/>
      <c r="NES181" s="50"/>
      <c r="NET181" s="50"/>
      <c r="NEU181" s="50"/>
      <c r="NEV181" s="50"/>
      <c r="NEW181" s="50"/>
      <c r="NEX181" s="50"/>
      <c r="NEY181" s="50"/>
      <c r="NEZ181" s="50"/>
      <c r="NFA181" s="50"/>
      <c r="NFB181" s="50"/>
      <c r="NFC181" s="50"/>
      <c r="NFD181" s="50"/>
      <c r="NFE181" s="50"/>
      <c r="NFF181" s="50"/>
      <c r="NFG181" s="50"/>
      <c r="NFH181" s="50"/>
      <c r="NFI181" s="50"/>
      <c r="NFJ181" s="50"/>
      <c r="NFK181" s="50"/>
      <c r="NFL181" s="50"/>
      <c r="NFM181" s="50"/>
      <c r="NFN181" s="50"/>
      <c r="NFO181" s="50"/>
      <c r="NFP181" s="50"/>
      <c r="NFQ181" s="50"/>
      <c r="NFR181" s="50"/>
      <c r="NFS181" s="50"/>
      <c r="NFT181" s="50"/>
      <c r="NFU181" s="50"/>
      <c r="NFV181" s="50"/>
      <c r="NFW181" s="50"/>
      <c r="NFX181" s="50"/>
      <c r="NFY181" s="50"/>
      <c r="NFZ181" s="50"/>
      <c r="NGA181" s="50"/>
      <c r="NGB181" s="50"/>
      <c r="NGC181" s="50"/>
      <c r="NGD181" s="50"/>
      <c r="NGE181" s="50"/>
      <c r="NGF181" s="50"/>
      <c r="NGG181" s="50"/>
      <c r="NGH181" s="50"/>
      <c r="NGI181" s="50"/>
      <c r="NGJ181" s="50"/>
      <c r="NGK181" s="50"/>
      <c r="NGL181" s="50"/>
      <c r="NGM181" s="50"/>
      <c r="NGN181" s="50"/>
      <c r="NGO181" s="50"/>
      <c r="NGP181" s="50"/>
      <c r="NGQ181" s="50"/>
      <c r="NGR181" s="50"/>
      <c r="NGS181" s="50"/>
      <c r="NGT181" s="50"/>
      <c r="NGU181" s="50"/>
      <c r="NGV181" s="50"/>
      <c r="NGW181" s="50"/>
      <c r="NGX181" s="50"/>
      <c r="NGY181" s="50"/>
      <c r="NGZ181" s="50"/>
      <c r="NHA181" s="50"/>
      <c r="NHB181" s="50"/>
      <c r="NHC181" s="50"/>
      <c r="NHD181" s="50"/>
      <c r="NHE181" s="50"/>
      <c r="NHF181" s="50"/>
      <c r="NHG181" s="50"/>
      <c r="NHH181" s="50"/>
      <c r="NHI181" s="50"/>
      <c r="NHJ181" s="50"/>
      <c r="NHK181" s="50"/>
      <c r="NHL181" s="50"/>
      <c r="NHM181" s="50"/>
      <c r="NHN181" s="50"/>
      <c r="NHO181" s="50"/>
      <c r="NHP181" s="50"/>
      <c r="NHQ181" s="50"/>
      <c r="NHR181" s="50"/>
      <c r="NHS181" s="50"/>
      <c r="NHT181" s="50"/>
      <c r="NHU181" s="50"/>
      <c r="NHV181" s="50"/>
      <c r="NHW181" s="50"/>
      <c r="NHX181" s="50"/>
      <c r="NHY181" s="50"/>
      <c r="NHZ181" s="50"/>
      <c r="NIA181" s="50"/>
      <c r="NIB181" s="50"/>
      <c r="NIC181" s="50"/>
      <c r="NID181" s="50"/>
      <c r="NIE181" s="50"/>
      <c r="NIF181" s="50"/>
      <c r="NIG181" s="50"/>
      <c r="NIH181" s="50"/>
      <c r="NII181" s="50"/>
      <c r="NIJ181" s="50"/>
      <c r="NIK181" s="50"/>
      <c r="NIL181" s="50"/>
      <c r="NIM181" s="50"/>
      <c r="NIN181" s="50"/>
      <c r="NIO181" s="50"/>
      <c r="NIP181" s="50"/>
      <c r="NIQ181" s="50"/>
      <c r="NIR181" s="50"/>
      <c r="NIS181" s="50"/>
      <c r="NIT181" s="50"/>
      <c r="NIU181" s="50"/>
      <c r="NIV181" s="50"/>
      <c r="NIW181" s="50"/>
      <c r="NIX181" s="50"/>
      <c r="NIY181" s="50"/>
      <c r="NIZ181" s="50"/>
      <c r="NJA181" s="50"/>
      <c r="NJB181" s="50"/>
      <c r="NJC181" s="50"/>
      <c r="NJD181" s="50"/>
      <c r="NJF181" s="50"/>
      <c r="NJH181" s="50"/>
      <c r="NJI181" s="50"/>
      <c r="NJJ181" s="50"/>
      <c r="NJK181" s="50"/>
      <c r="NJL181" s="50"/>
      <c r="NJM181" s="50"/>
      <c r="NJN181" s="50"/>
      <c r="NJO181" s="50"/>
      <c r="NJT181" s="50"/>
      <c r="NJU181" s="50"/>
      <c r="NJV181" s="50"/>
      <c r="NJW181" s="50"/>
      <c r="NJX181" s="50"/>
      <c r="NJY181" s="50"/>
      <c r="NJZ181" s="50"/>
      <c r="NKA181" s="50"/>
      <c r="NKB181" s="50"/>
      <c r="NKC181" s="50"/>
      <c r="NKD181" s="50"/>
      <c r="NKE181" s="50"/>
      <c r="NKF181" s="50"/>
      <c r="NKG181" s="50"/>
      <c r="NKH181" s="50"/>
      <c r="NKI181" s="50"/>
      <c r="NKJ181" s="50"/>
      <c r="NKK181" s="50"/>
      <c r="NKL181" s="50"/>
      <c r="NKM181" s="50"/>
      <c r="NKN181" s="50"/>
      <c r="NKO181" s="50"/>
      <c r="NKP181" s="50"/>
      <c r="NKQ181" s="50"/>
      <c r="NKR181" s="50"/>
      <c r="NKS181" s="50"/>
      <c r="NKT181" s="50"/>
      <c r="NKU181" s="50"/>
      <c r="NKV181" s="50"/>
      <c r="NKW181" s="50"/>
      <c r="NKX181" s="50"/>
      <c r="NKY181" s="50"/>
      <c r="NKZ181" s="50"/>
      <c r="NLA181" s="50"/>
      <c r="NLB181" s="50"/>
      <c r="NLC181" s="50"/>
      <c r="NLD181" s="50"/>
      <c r="NLE181" s="50"/>
      <c r="NLF181" s="50"/>
      <c r="NLG181" s="50"/>
      <c r="NLH181" s="50"/>
      <c r="NLI181" s="50"/>
      <c r="NLJ181" s="50"/>
      <c r="NLK181" s="50"/>
      <c r="NLL181" s="50"/>
      <c r="NLM181" s="50"/>
      <c r="NLN181" s="50"/>
      <c r="NLO181" s="50"/>
      <c r="NLP181" s="50"/>
      <c r="NLQ181" s="50"/>
      <c r="NLR181" s="50"/>
      <c r="NLS181" s="50"/>
      <c r="NLT181" s="50"/>
      <c r="NLU181" s="50"/>
      <c r="NLV181" s="50"/>
      <c r="NLW181" s="50"/>
      <c r="NLX181" s="50"/>
      <c r="NLY181" s="50"/>
      <c r="NLZ181" s="50"/>
      <c r="NMA181" s="50"/>
      <c r="NMB181" s="50"/>
      <c r="NMC181" s="50"/>
      <c r="NMD181" s="50"/>
      <c r="NME181" s="50"/>
      <c r="NMF181" s="50"/>
      <c r="NMG181" s="50"/>
      <c r="NMH181" s="50"/>
      <c r="NMI181" s="50"/>
      <c r="NMJ181" s="50"/>
      <c r="NMK181" s="50"/>
      <c r="NML181" s="50"/>
      <c r="NMM181" s="50"/>
      <c r="NMN181" s="50"/>
      <c r="NMO181" s="50"/>
      <c r="NMP181" s="50"/>
      <c r="NMQ181" s="50"/>
      <c r="NMR181" s="50"/>
      <c r="NMS181" s="50"/>
      <c r="NMT181" s="50"/>
      <c r="NMU181" s="50"/>
      <c r="NMV181" s="50"/>
      <c r="NMW181" s="50"/>
      <c r="NMX181" s="50"/>
      <c r="NMY181" s="50"/>
      <c r="NMZ181" s="50"/>
      <c r="NNA181" s="50"/>
      <c r="NNB181" s="50"/>
      <c r="NNC181" s="50"/>
      <c r="NND181" s="50"/>
      <c r="NNE181" s="50"/>
      <c r="NNF181" s="50"/>
      <c r="NNG181" s="50"/>
      <c r="NNH181" s="50"/>
      <c r="NNI181" s="50"/>
      <c r="NNJ181" s="50"/>
      <c r="NNK181" s="50"/>
      <c r="NNL181" s="50"/>
      <c r="NNM181" s="50"/>
      <c r="NNN181" s="50"/>
      <c r="NNO181" s="50"/>
      <c r="NNP181" s="50"/>
      <c r="NNQ181" s="50"/>
      <c r="NNR181" s="50"/>
      <c r="NNS181" s="50"/>
      <c r="NNT181" s="50"/>
      <c r="NNU181" s="50"/>
      <c r="NNV181" s="50"/>
      <c r="NNW181" s="50"/>
      <c r="NNX181" s="50"/>
      <c r="NNY181" s="50"/>
      <c r="NNZ181" s="50"/>
      <c r="NOA181" s="50"/>
      <c r="NOB181" s="50"/>
      <c r="NOC181" s="50"/>
      <c r="NOD181" s="50"/>
      <c r="NOE181" s="50"/>
      <c r="NOF181" s="50"/>
      <c r="NOG181" s="50"/>
      <c r="NOH181" s="50"/>
      <c r="NOI181" s="50"/>
      <c r="NOJ181" s="50"/>
      <c r="NOK181" s="50"/>
      <c r="NOL181" s="50"/>
      <c r="NOM181" s="50"/>
      <c r="NON181" s="50"/>
      <c r="NOO181" s="50"/>
      <c r="NOP181" s="50"/>
      <c r="NOQ181" s="50"/>
      <c r="NOR181" s="50"/>
      <c r="NOS181" s="50"/>
      <c r="NOT181" s="50"/>
      <c r="NOU181" s="50"/>
      <c r="NOV181" s="50"/>
      <c r="NOW181" s="50"/>
      <c r="NOX181" s="50"/>
      <c r="NOY181" s="50"/>
      <c r="NOZ181" s="50"/>
      <c r="NPA181" s="50"/>
      <c r="NPB181" s="50"/>
      <c r="NPC181" s="50"/>
      <c r="NPD181" s="50"/>
      <c r="NPE181" s="50"/>
      <c r="NPF181" s="50"/>
      <c r="NPG181" s="50"/>
      <c r="NPH181" s="50"/>
      <c r="NPI181" s="50"/>
      <c r="NPJ181" s="50"/>
      <c r="NPK181" s="50"/>
      <c r="NPL181" s="50"/>
      <c r="NPM181" s="50"/>
      <c r="NPN181" s="50"/>
      <c r="NPO181" s="50"/>
      <c r="NPP181" s="50"/>
      <c r="NPQ181" s="50"/>
      <c r="NPR181" s="50"/>
      <c r="NPS181" s="50"/>
      <c r="NPT181" s="50"/>
      <c r="NPU181" s="50"/>
      <c r="NPV181" s="50"/>
      <c r="NPW181" s="50"/>
      <c r="NPX181" s="50"/>
      <c r="NPY181" s="50"/>
      <c r="NPZ181" s="50"/>
      <c r="NQA181" s="50"/>
      <c r="NQB181" s="50"/>
      <c r="NQC181" s="50"/>
      <c r="NQD181" s="50"/>
      <c r="NQE181" s="50"/>
      <c r="NQF181" s="50"/>
      <c r="NQG181" s="50"/>
      <c r="NQH181" s="50"/>
      <c r="NQI181" s="50"/>
      <c r="NQJ181" s="50"/>
      <c r="NQK181" s="50"/>
      <c r="NQL181" s="50"/>
      <c r="NQM181" s="50"/>
      <c r="NQN181" s="50"/>
      <c r="NQO181" s="50"/>
      <c r="NQP181" s="50"/>
      <c r="NQQ181" s="50"/>
      <c r="NQR181" s="50"/>
      <c r="NQS181" s="50"/>
      <c r="NQT181" s="50"/>
      <c r="NQU181" s="50"/>
      <c r="NQV181" s="50"/>
      <c r="NQW181" s="50"/>
      <c r="NQX181" s="50"/>
      <c r="NQY181" s="50"/>
      <c r="NQZ181" s="50"/>
      <c r="NRA181" s="50"/>
      <c r="NRB181" s="50"/>
      <c r="NRC181" s="50"/>
      <c r="NRD181" s="50"/>
      <c r="NRE181" s="50"/>
      <c r="NRF181" s="50"/>
      <c r="NRG181" s="50"/>
      <c r="NRH181" s="50"/>
      <c r="NRI181" s="50"/>
      <c r="NRJ181" s="50"/>
      <c r="NRK181" s="50"/>
      <c r="NRL181" s="50"/>
      <c r="NRM181" s="50"/>
      <c r="NRN181" s="50"/>
      <c r="NRO181" s="50"/>
      <c r="NRP181" s="50"/>
      <c r="NRQ181" s="50"/>
      <c r="NRR181" s="50"/>
      <c r="NRS181" s="50"/>
      <c r="NRT181" s="50"/>
      <c r="NRU181" s="50"/>
      <c r="NRV181" s="50"/>
      <c r="NRW181" s="50"/>
      <c r="NRX181" s="50"/>
      <c r="NRY181" s="50"/>
      <c r="NRZ181" s="50"/>
      <c r="NSA181" s="50"/>
      <c r="NSB181" s="50"/>
      <c r="NSC181" s="50"/>
      <c r="NSD181" s="50"/>
      <c r="NSE181" s="50"/>
      <c r="NSF181" s="50"/>
      <c r="NSG181" s="50"/>
      <c r="NSH181" s="50"/>
      <c r="NSI181" s="50"/>
      <c r="NSJ181" s="50"/>
      <c r="NSK181" s="50"/>
      <c r="NSL181" s="50"/>
      <c r="NSM181" s="50"/>
      <c r="NSN181" s="50"/>
      <c r="NSO181" s="50"/>
      <c r="NSP181" s="50"/>
      <c r="NSQ181" s="50"/>
      <c r="NSR181" s="50"/>
      <c r="NSS181" s="50"/>
      <c r="NST181" s="50"/>
      <c r="NSU181" s="50"/>
      <c r="NSV181" s="50"/>
      <c r="NSW181" s="50"/>
      <c r="NSX181" s="50"/>
      <c r="NSY181" s="50"/>
      <c r="NSZ181" s="50"/>
      <c r="NTB181" s="50"/>
      <c r="NTD181" s="50"/>
      <c r="NTE181" s="50"/>
      <c r="NTF181" s="50"/>
      <c r="NTG181" s="50"/>
      <c r="NTH181" s="50"/>
      <c r="NTI181" s="50"/>
      <c r="NTJ181" s="50"/>
      <c r="NTK181" s="50"/>
      <c r="NTP181" s="50"/>
      <c r="NTQ181" s="50"/>
      <c r="NTR181" s="50"/>
      <c r="NTS181" s="50"/>
      <c r="NTT181" s="50"/>
      <c r="NTU181" s="50"/>
      <c r="NTV181" s="50"/>
      <c r="NTW181" s="50"/>
      <c r="NTX181" s="50"/>
      <c r="NTY181" s="50"/>
      <c r="NTZ181" s="50"/>
      <c r="NUA181" s="50"/>
      <c r="NUB181" s="50"/>
      <c r="NUC181" s="50"/>
      <c r="NUD181" s="50"/>
      <c r="NUE181" s="50"/>
      <c r="NUF181" s="50"/>
      <c r="NUG181" s="50"/>
      <c r="NUH181" s="50"/>
      <c r="NUI181" s="50"/>
      <c r="NUJ181" s="50"/>
      <c r="NUK181" s="50"/>
      <c r="NUL181" s="50"/>
      <c r="NUM181" s="50"/>
      <c r="NUN181" s="50"/>
      <c r="NUO181" s="50"/>
      <c r="NUP181" s="50"/>
      <c r="NUQ181" s="50"/>
      <c r="NUR181" s="50"/>
      <c r="NUS181" s="50"/>
      <c r="NUT181" s="50"/>
      <c r="NUU181" s="50"/>
      <c r="NUV181" s="50"/>
      <c r="NUW181" s="50"/>
      <c r="NUX181" s="50"/>
      <c r="NUY181" s="50"/>
      <c r="NUZ181" s="50"/>
      <c r="NVA181" s="50"/>
      <c r="NVB181" s="50"/>
      <c r="NVC181" s="50"/>
      <c r="NVD181" s="50"/>
      <c r="NVE181" s="50"/>
      <c r="NVF181" s="50"/>
      <c r="NVG181" s="50"/>
      <c r="NVH181" s="50"/>
      <c r="NVI181" s="50"/>
      <c r="NVJ181" s="50"/>
      <c r="NVK181" s="50"/>
      <c r="NVL181" s="50"/>
      <c r="NVM181" s="50"/>
      <c r="NVN181" s="50"/>
      <c r="NVO181" s="50"/>
      <c r="NVP181" s="50"/>
      <c r="NVQ181" s="50"/>
      <c r="NVR181" s="50"/>
      <c r="NVS181" s="50"/>
      <c r="NVT181" s="50"/>
      <c r="NVU181" s="50"/>
      <c r="NVV181" s="50"/>
      <c r="NVW181" s="50"/>
      <c r="NVX181" s="50"/>
      <c r="NVY181" s="50"/>
      <c r="NVZ181" s="50"/>
      <c r="NWA181" s="50"/>
      <c r="NWB181" s="50"/>
      <c r="NWC181" s="50"/>
      <c r="NWD181" s="50"/>
      <c r="NWE181" s="50"/>
      <c r="NWF181" s="50"/>
      <c r="NWG181" s="50"/>
      <c r="NWH181" s="50"/>
      <c r="NWI181" s="50"/>
      <c r="NWJ181" s="50"/>
      <c r="NWK181" s="50"/>
      <c r="NWL181" s="50"/>
      <c r="NWM181" s="50"/>
      <c r="NWN181" s="50"/>
      <c r="NWO181" s="50"/>
      <c r="NWP181" s="50"/>
      <c r="NWQ181" s="50"/>
      <c r="NWR181" s="50"/>
      <c r="NWS181" s="50"/>
      <c r="NWT181" s="50"/>
      <c r="NWU181" s="50"/>
      <c r="NWV181" s="50"/>
      <c r="NWW181" s="50"/>
      <c r="NWX181" s="50"/>
      <c r="NWY181" s="50"/>
      <c r="NWZ181" s="50"/>
      <c r="NXA181" s="50"/>
      <c r="NXB181" s="50"/>
      <c r="NXC181" s="50"/>
      <c r="NXD181" s="50"/>
      <c r="NXE181" s="50"/>
      <c r="NXF181" s="50"/>
      <c r="NXG181" s="50"/>
      <c r="NXH181" s="50"/>
      <c r="NXI181" s="50"/>
      <c r="NXJ181" s="50"/>
      <c r="NXK181" s="50"/>
      <c r="NXL181" s="50"/>
      <c r="NXM181" s="50"/>
      <c r="NXN181" s="50"/>
      <c r="NXO181" s="50"/>
      <c r="NXP181" s="50"/>
      <c r="NXQ181" s="50"/>
      <c r="NXR181" s="50"/>
      <c r="NXS181" s="50"/>
      <c r="NXT181" s="50"/>
      <c r="NXU181" s="50"/>
      <c r="NXV181" s="50"/>
      <c r="NXW181" s="50"/>
      <c r="NXX181" s="50"/>
      <c r="NXY181" s="50"/>
      <c r="NXZ181" s="50"/>
      <c r="NYA181" s="50"/>
      <c r="NYB181" s="50"/>
      <c r="NYC181" s="50"/>
      <c r="NYD181" s="50"/>
      <c r="NYE181" s="50"/>
      <c r="NYF181" s="50"/>
      <c r="NYG181" s="50"/>
      <c r="NYH181" s="50"/>
      <c r="NYI181" s="50"/>
      <c r="NYJ181" s="50"/>
      <c r="NYK181" s="50"/>
      <c r="NYL181" s="50"/>
      <c r="NYM181" s="50"/>
      <c r="NYN181" s="50"/>
      <c r="NYO181" s="50"/>
      <c r="NYP181" s="50"/>
      <c r="NYQ181" s="50"/>
      <c r="NYR181" s="50"/>
      <c r="NYS181" s="50"/>
      <c r="NYT181" s="50"/>
      <c r="NYU181" s="50"/>
      <c r="NYV181" s="50"/>
      <c r="NYW181" s="50"/>
      <c r="NYX181" s="50"/>
      <c r="NYY181" s="50"/>
      <c r="NYZ181" s="50"/>
      <c r="NZA181" s="50"/>
      <c r="NZB181" s="50"/>
      <c r="NZC181" s="50"/>
      <c r="NZD181" s="50"/>
      <c r="NZE181" s="50"/>
      <c r="NZF181" s="50"/>
      <c r="NZG181" s="50"/>
      <c r="NZH181" s="50"/>
      <c r="NZI181" s="50"/>
      <c r="NZJ181" s="50"/>
      <c r="NZK181" s="50"/>
      <c r="NZL181" s="50"/>
      <c r="NZM181" s="50"/>
      <c r="NZN181" s="50"/>
      <c r="NZO181" s="50"/>
      <c r="NZP181" s="50"/>
      <c r="NZQ181" s="50"/>
      <c r="NZR181" s="50"/>
      <c r="NZS181" s="50"/>
      <c r="NZT181" s="50"/>
      <c r="NZU181" s="50"/>
      <c r="NZV181" s="50"/>
      <c r="NZW181" s="50"/>
      <c r="NZX181" s="50"/>
      <c r="NZY181" s="50"/>
      <c r="NZZ181" s="50"/>
      <c r="OAA181" s="50"/>
      <c r="OAB181" s="50"/>
      <c r="OAC181" s="50"/>
      <c r="OAD181" s="50"/>
      <c r="OAE181" s="50"/>
      <c r="OAF181" s="50"/>
      <c r="OAG181" s="50"/>
      <c r="OAH181" s="50"/>
      <c r="OAI181" s="50"/>
      <c r="OAJ181" s="50"/>
      <c r="OAK181" s="50"/>
      <c r="OAL181" s="50"/>
      <c r="OAM181" s="50"/>
      <c r="OAN181" s="50"/>
      <c r="OAO181" s="50"/>
      <c r="OAP181" s="50"/>
      <c r="OAQ181" s="50"/>
      <c r="OAR181" s="50"/>
      <c r="OAS181" s="50"/>
      <c r="OAT181" s="50"/>
      <c r="OAU181" s="50"/>
      <c r="OAV181" s="50"/>
      <c r="OAW181" s="50"/>
      <c r="OAX181" s="50"/>
      <c r="OAY181" s="50"/>
      <c r="OAZ181" s="50"/>
      <c r="OBA181" s="50"/>
      <c r="OBB181" s="50"/>
      <c r="OBC181" s="50"/>
      <c r="OBD181" s="50"/>
      <c r="OBE181" s="50"/>
      <c r="OBF181" s="50"/>
      <c r="OBG181" s="50"/>
      <c r="OBH181" s="50"/>
      <c r="OBI181" s="50"/>
      <c r="OBJ181" s="50"/>
      <c r="OBK181" s="50"/>
      <c r="OBL181" s="50"/>
      <c r="OBM181" s="50"/>
      <c r="OBN181" s="50"/>
      <c r="OBO181" s="50"/>
      <c r="OBP181" s="50"/>
      <c r="OBQ181" s="50"/>
      <c r="OBR181" s="50"/>
      <c r="OBS181" s="50"/>
      <c r="OBT181" s="50"/>
      <c r="OBU181" s="50"/>
      <c r="OBV181" s="50"/>
      <c r="OBW181" s="50"/>
      <c r="OBX181" s="50"/>
      <c r="OBY181" s="50"/>
      <c r="OBZ181" s="50"/>
      <c r="OCA181" s="50"/>
      <c r="OCB181" s="50"/>
      <c r="OCC181" s="50"/>
      <c r="OCD181" s="50"/>
      <c r="OCE181" s="50"/>
      <c r="OCF181" s="50"/>
      <c r="OCG181" s="50"/>
      <c r="OCH181" s="50"/>
      <c r="OCI181" s="50"/>
      <c r="OCJ181" s="50"/>
      <c r="OCK181" s="50"/>
      <c r="OCL181" s="50"/>
      <c r="OCM181" s="50"/>
      <c r="OCN181" s="50"/>
      <c r="OCO181" s="50"/>
      <c r="OCP181" s="50"/>
      <c r="OCQ181" s="50"/>
      <c r="OCR181" s="50"/>
      <c r="OCS181" s="50"/>
      <c r="OCT181" s="50"/>
      <c r="OCU181" s="50"/>
      <c r="OCV181" s="50"/>
      <c r="OCX181" s="50"/>
      <c r="OCZ181" s="50"/>
      <c r="ODA181" s="50"/>
      <c r="ODB181" s="50"/>
      <c r="ODC181" s="50"/>
      <c r="ODD181" s="50"/>
      <c r="ODE181" s="50"/>
      <c r="ODF181" s="50"/>
      <c r="ODG181" s="50"/>
      <c r="ODL181" s="50"/>
      <c r="ODM181" s="50"/>
      <c r="ODN181" s="50"/>
      <c r="ODO181" s="50"/>
      <c r="ODP181" s="50"/>
      <c r="ODQ181" s="50"/>
      <c r="ODR181" s="50"/>
      <c r="ODS181" s="50"/>
      <c r="ODT181" s="50"/>
      <c r="ODU181" s="50"/>
      <c r="ODV181" s="50"/>
      <c r="ODW181" s="50"/>
      <c r="ODX181" s="50"/>
      <c r="ODY181" s="50"/>
      <c r="ODZ181" s="50"/>
      <c r="OEA181" s="50"/>
      <c r="OEB181" s="50"/>
      <c r="OEC181" s="50"/>
      <c r="OED181" s="50"/>
      <c r="OEE181" s="50"/>
      <c r="OEF181" s="50"/>
      <c r="OEG181" s="50"/>
      <c r="OEH181" s="50"/>
      <c r="OEI181" s="50"/>
      <c r="OEJ181" s="50"/>
      <c r="OEK181" s="50"/>
      <c r="OEL181" s="50"/>
      <c r="OEM181" s="50"/>
      <c r="OEN181" s="50"/>
      <c r="OEO181" s="50"/>
      <c r="OEP181" s="50"/>
      <c r="OEQ181" s="50"/>
      <c r="OER181" s="50"/>
      <c r="OES181" s="50"/>
      <c r="OET181" s="50"/>
      <c r="OEU181" s="50"/>
      <c r="OEV181" s="50"/>
      <c r="OEW181" s="50"/>
      <c r="OEX181" s="50"/>
      <c r="OEY181" s="50"/>
      <c r="OEZ181" s="50"/>
      <c r="OFA181" s="50"/>
      <c r="OFB181" s="50"/>
      <c r="OFC181" s="50"/>
      <c r="OFD181" s="50"/>
      <c r="OFE181" s="50"/>
      <c r="OFF181" s="50"/>
      <c r="OFG181" s="50"/>
      <c r="OFH181" s="50"/>
      <c r="OFI181" s="50"/>
      <c r="OFJ181" s="50"/>
      <c r="OFK181" s="50"/>
      <c r="OFL181" s="50"/>
      <c r="OFM181" s="50"/>
      <c r="OFN181" s="50"/>
      <c r="OFO181" s="50"/>
      <c r="OFP181" s="50"/>
      <c r="OFQ181" s="50"/>
      <c r="OFR181" s="50"/>
      <c r="OFS181" s="50"/>
      <c r="OFT181" s="50"/>
      <c r="OFU181" s="50"/>
      <c r="OFV181" s="50"/>
      <c r="OFW181" s="50"/>
      <c r="OFX181" s="50"/>
      <c r="OFY181" s="50"/>
      <c r="OFZ181" s="50"/>
      <c r="OGA181" s="50"/>
      <c r="OGB181" s="50"/>
      <c r="OGC181" s="50"/>
      <c r="OGD181" s="50"/>
      <c r="OGE181" s="50"/>
      <c r="OGF181" s="50"/>
      <c r="OGG181" s="50"/>
      <c r="OGH181" s="50"/>
      <c r="OGI181" s="50"/>
      <c r="OGJ181" s="50"/>
      <c r="OGK181" s="50"/>
      <c r="OGL181" s="50"/>
      <c r="OGM181" s="50"/>
      <c r="OGN181" s="50"/>
      <c r="OGO181" s="50"/>
      <c r="OGP181" s="50"/>
      <c r="OGQ181" s="50"/>
      <c r="OGR181" s="50"/>
      <c r="OGS181" s="50"/>
      <c r="OGT181" s="50"/>
      <c r="OGU181" s="50"/>
      <c r="OGV181" s="50"/>
      <c r="OGW181" s="50"/>
      <c r="OGX181" s="50"/>
      <c r="OGY181" s="50"/>
      <c r="OGZ181" s="50"/>
      <c r="OHA181" s="50"/>
      <c r="OHB181" s="50"/>
      <c r="OHC181" s="50"/>
      <c r="OHD181" s="50"/>
      <c r="OHE181" s="50"/>
      <c r="OHF181" s="50"/>
      <c r="OHG181" s="50"/>
      <c r="OHH181" s="50"/>
      <c r="OHI181" s="50"/>
      <c r="OHJ181" s="50"/>
      <c r="OHK181" s="50"/>
      <c r="OHL181" s="50"/>
      <c r="OHM181" s="50"/>
      <c r="OHN181" s="50"/>
      <c r="OHO181" s="50"/>
      <c r="OHP181" s="50"/>
      <c r="OHQ181" s="50"/>
      <c r="OHR181" s="50"/>
      <c r="OHS181" s="50"/>
      <c r="OHT181" s="50"/>
      <c r="OHU181" s="50"/>
      <c r="OHV181" s="50"/>
      <c r="OHW181" s="50"/>
      <c r="OHX181" s="50"/>
      <c r="OHY181" s="50"/>
      <c r="OHZ181" s="50"/>
      <c r="OIA181" s="50"/>
      <c r="OIB181" s="50"/>
      <c r="OIC181" s="50"/>
      <c r="OID181" s="50"/>
      <c r="OIE181" s="50"/>
      <c r="OIF181" s="50"/>
      <c r="OIG181" s="50"/>
      <c r="OIH181" s="50"/>
      <c r="OII181" s="50"/>
      <c r="OIJ181" s="50"/>
      <c r="OIK181" s="50"/>
      <c r="OIL181" s="50"/>
      <c r="OIM181" s="50"/>
      <c r="OIN181" s="50"/>
      <c r="OIO181" s="50"/>
      <c r="OIP181" s="50"/>
      <c r="OIQ181" s="50"/>
      <c r="OIR181" s="50"/>
      <c r="OIS181" s="50"/>
      <c r="OIT181" s="50"/>
      <c r="OIU181" s="50"/>
      <c r="OIV181" s="50"/>
      <c r="OIW181" s="50"/>
      <c r="OIX181" s="50"/>
      <c r="OIY181" s="50"/>
      <c r="OIZ181" s="50"/>
      <c r="OJA181" s="50"/>
      <c r="OJB181" s="50"/>
      <c r="OJC181" s="50"/>
      <c r="OJD181" s="50"/>
      <c r="OJE181" s="50"/>
      <c r="OJF181" s="50"/>
      <c r="OJG181" s="50"/>
      <c r="OJH181" s="50"/>
      <c r="OJI181" s="50"/>
      <c r="OJJ181" s="50"/>
      <c r="OJK181" s="50"/>
      <c r="OJL181" s="50"/>
      <c r="OJM181" s="50"/>
      <c r="OJN181" s="50"/>
      <c r="OJO181" s="50"/>
      <c r="OJP181" s="50"/>
      <c r="OJQ181" s="50"/>
      <c r="OJR181" s="50"/>
      <c r="OJS181" s="50"/>
      <c r="OJT181" s="50"/>
      <c r="OJU181" s="50"/>
      <c r="OJV181" s="50"/>
      <c r="OJW181" s="50"/>
      <c r="OJX181" s="50"/>
      <c r="OJY181" s="50"/>
      <c r="OJZ181" s="50"/>
      <c r="OKA181" s="50"/>
      <c r="OKB181" s="50"/>
      <c r="OKC181" s="50"/>
      <c r="OKD181" s="50"/>
      <c r="OKE181" s="50"/>
      <c r="OKF181" s="50"/>
      <c r="OKG181" s="50"/>
      <c r="OKH181" s="50"/>
      <c r="OKI181" s="50"/>
      <c r="OKJ181" s="50"/>
      <c r="OKK181" s="50"/>
      <c r="OKL181" s="50"/>
      <c r="OKM181" s="50"/>
      <c r="OKN181" s="50"/>
      <c r="OKO181" s="50"/>
      <c r="OKP181" s="50"/>
      <c r="OKQ181" s="50"/>
      <c r="OKR181" s="50"/>
      <c r="OKS181" s="50"/>
      <c r="OKT181" s="50"/>
      <c r="OKU181" s="50"/>
      <c r="OKV181" s="50"/>
      <c r="OKW181" s="50"/>
      <c r="OKX181" s="50"/>
      <c r="OKY181" s="50"/>
      <c r="OKZ181" s="50"/>
      <c r="OLA181" s="50"/>
      <c r="OLB181" s="50"/>
      <c r="OLC181" s="50"/>
      <c r="OLD181" s="50"/>
      <c r="OLE181" s="50"/>
      <c r="OLF181" s="50"/>
      <c r="OLG181" s="50"/>
      <c r="OLH181" s="50"/>
      <c r="OLI181" s="50"/>
      <c r="OLJ181" s="50"/>
      <c r="OLK181" s="50"/>
      <c r="OLL181" s="50"/>
      <c r="OLM181" s="50"/>
      <c r="OLN181" s="50"/>
      <c r="OLO181" s="50"/>
      <c r="OLP181" s="50"/>
      <c r="OLQ181" s="50"/>
      <c r="OLR181" s="50"/>
      <c r="OLS181" s="50"/>
      <c r="OLT181" s="50"/>
      <c r="OLU181" s="50"/>
      <c r="OLV181" s="50"/>
      <c r="OLW181" s="50"/>
      <c r="OLX181" s="50"/>
      <c r="OLY181" s="50"/>
      <c r="OLZ181" s="50"/>
      <c r="OMA181" s="50"/>
      <c r="OMB181" s="50"/>
      <c r="OMC181" s="50"/>
      <c r="OMD181" s="50"/>
      <c r="OME181" s="50"/>
      <c r="OMF181" s="50"/>
      <c r="OMG181" s="50"/>
      <c r="OMH181" s="50"/>
      <c r="OMI181" s="50"/>
      <c r="OMJ181" s="50"/>
      <c r="OMK181" s="50"/>
      <c r="OML181" s="50"/>
      <c r="OMM181" s="50"/>
      <c r="OMN181" s="50"/>
      <c r="OMO181" s="50"/>
      <c r="OMP181" s="50"/>
      <c r="OMQ181" s="50"/>
      <c r="OMR181" s="50"/>
      <c r="OMT181" s="50"/>
      <c r="OMV181" s="50"/>
      <c r="OMW181" s="50"/>
      <c r="OMX181" s="50"/>
      <c r="OMY181" s="50"/>
      <c r="OMZ181" s="50"/>
      <c r="ONA181" s="50"/>
      <c r="ONB181" s="50"/>
      <c r="ONC181" s="50"/>
      <c r="ONH181" s="50"/>
      <c r="ONI181" s="50"/>
      <c r="ONJ181" s="50"/>
      <c r="ONK181" s="50"/>
      <c r="ONL181" s="50"/>
      <c r="ONM181" s="50"/>
      <c r="ONN181" s="50"/>
      <c r="ONO181" s="50"/>
      <c r="ONP181" s="50"/>
      <c r="ONQ181" s="50"/>
      <c r="ONR181" s="50"/>
      <c r="ONS181" s="50"/>
      <c r="ONT181" s="50"/>
      <c r="ONU181" s="50"/>
      <c r="ONV181" s="50"/>
      <c r="ONW181" s="50"/>
      <c r="ONX181" s="50"/>
      <c r="ONY181" s="50"/>
      <c r="ONZ181" s="50"/>
      <c r="OOA181" s="50"/>
      <c r="OOB181" s="50"/>
      <c r="OOC181" s="50"/>
      <c r="OOD181" s="50"/>
      <c r="OOE181" s="50"/>
      <c r="OOF181" s="50"/>
      <c r="OOG181" s="50"/>
      <c r="OOH181" s="50"/>
      <c r="OOI181" s="50"/>
      <c r="OOJ181" s="50"/>
      <c r="OOK181" s="50"/>
      <c r="OOL181" s="50"/>
      <c r="OOM181" s="50"/>
      <c r="OON181" s="50"/>
      <c r="OOO181" s="50"/>
      <c r="OOP181" s="50"/>
      <c r="OOQ181" s="50"/>
      <c r="OOR181" s="50"/>
      <c r="OOS181" s="50"/>
      <c r="OOT181" s="50"/>
      <c r="OOU181" s="50"/>
      <c r="OOV181" s="50"/>
      <c r="OOW181" s="50"/>
      <c r="OOX181" s="50"/>
      <c r="OOY181" s="50"/>
      <c r="OOZ181" s="50"/>
      <c r="OPA181" s="50"/>
      <c r="OPB181" s="50"/>
      <c r="OPC181" s="50"/>
      <c r="OPD181" s="50"/>
      <c r="OPE181" s="50"/>
      <c r="OPF181" s="50"/>
      <c r="OPG181" s="50"/>
      <c r="OPH181" s="50"/>
      <c r="OPI181" s="50"/>
      <c r="OPJ181" s="50"/>
      <c r="OPK181" s="50"/>
      <c r="OPL181" s="50"/>
      <c r="OPM181" s="50"/>
      <c r="OPN181" s="50"/>
      <c r="OPO181" s="50"/>
      <c r="OPP181" s="50"/>
      <c r="OPQ181" s="50"/>
      <c r="OPR181" s="50"/>
      <c r="OPS181" s="50"/>
      <c r="OPT181" s="50"/>
      <c r="OPU181" s="50"/>
      <c r="OPV181" s="50"/>
      <c r="OPW181" s="50"/>
      <c r="OPX181" s="50"/>
      <c r="OPY181" s="50"/>
      <c r="OPZ181" s="50"/>
      <c r="OQA181" s="50"/>
      <c r="OQB181" s="50"/>
      <c r="OQC181" s="50"/>
      <c r="OQD181" s="50"/>
      <c r="OQE181" s="50"/>
      <c r="OQF181" s="50"/>
      <c r="OQG181" s="50"/>
      <c r="OQH181" s="50"/>
      <c r="OQI181" s="50"/>
      <c r="OQJ181" s="50"/>
      <c r="OQK181" s="50"/>
      <c r="OQL181" s="50"/>
      <c r="OQM181" s="50"/>
      <c r="OQN181" s="50"/>
      <c r="OQO181" s="50"/>
      <c r="OQP181" s="50"/>
      <c r="OQQ181" s="50"/>
      <c r="OQR181" s="50"/>
      <c r="OQS181" s="50"/>
      <c r="OQT181" s="50"/>
      <c r="OQU181" s="50"/>
      <c r="OQV181" s="50"/>
      <c r="OQW181" s="50"/>
      <c r="OQX181" s="50"/>
      <c r="OQY181" s="50"/>
      <c r="OQZ181" s="50"/>
      <c r="ORA181" s="50"/>
      <c r="ORB181" s="50"/>
      <c r="ORC181" s="50"/>
      <c r="ORD181" s="50"/>
      <c r="ORE181" s="50"/>
      <c r="ORF181" s="50"/>
      <c r="ORG181" s="50"/>
      <c r="ORH181" s="50"/>
      <c r="ORI181" s="50"/>
      <c r="ORJ181" s="50"/>
      <c r="ORK181" s="50"/>
      <c r="ORL181" s="50"/>
      <c r="ORM181" s="50"/>
      <c r="ORN181" s="50"/>
      <c r="ORO181" s="50"/>
      <c r="ORP181" s="50"/>
      <c r="ORQ181" s="50"/>
      <c r="ORR181" s="50"/>
      <c r="ORS181" s="50"/>
      <c r="ORT181" s="50"/>
      <c r="ORU181" s="50"/>
      <c r="ORV181" s="50"/>
      <c r="ORW181" s="50"/>
      <c r="ORX181" s="50"/>
      <c r="ORY181" s="50"/>
      <c r="ORZ181" s="50"/>
      <c r="OSA181" s="50"/>
      <c r="OSB181" s="50"/>
      <c r="OSC181" s="50"/>
      <c r="OSD181" s="50"/>
      <c r="OSE181" s="50"/>
      <c r="OSF181" s="50"/>
      <c r="OSG181" s="50"/>
      <c r="OSH181" s="50"/>
      <c r="OSI181" s="50"/>
      <c r="OSJ181" s="50"/>
      <c r="OSK181" s="50"/>
      <c r="OSL181" s="50"/>
      <c r="OSM181" s="50"/>
      <c r="OSN181" s="50"/>
      <c r="OSO181" s="50"/>
      <c r="OSP181" s="50"/>
      <c r="OSQ181" s="50"/>
      <c r="OSR181" s="50"/>
      <c r="OSS181" s="50"/>
      <c r="OST181" s="50"/>
      <c r="OSU181" s="50"/>
      <c r="OSV181" s="50"/>
      <c r="OSW181" s="50"/>
      <c r="OSX181" s="50"/>
      <c r="OSY181" s="50"/>
      <c r="OSZ181" s="50"/>
      <c r="OTA181" s="50"/>
      <c r="OTB181" s="50"/>
      <c r="OTC181" s="50"/>
      <c r="OTD181" s="50"/>
      <c r="OTE181" s="50"/>
      <c r="OTF181" s="50"/>
      <c r="OTG181" s="50"/>
      <c r="OTH181" s="50"/>
      <c r="OTI181" s="50"/>
      <c r="OTJ181" s="50"/>
      <c r="OTK181" s="50"/>
      <c r="OTL181" s="50"/>
      <c r="OTM181" s="50"/>
      <c r="OTN181" s="50"/>
      <c r="OTO181" s="50"/>
      <c r="OTP181" s="50"/>
      <c r="OTQ181" s="50"/>
      <c r="OTR181" s="50"/>
      <c r="OTS181" s="50"/>
      <c r="OTT181" s="50"/>
      <c r="OTU181" s="50"/>
      <c r="OTV181" s="50"/>
      <c r="OTW181" s="50"/>
      <c r="OTX181" s="50"/>
      <c r="OTY181" s="50"/>
      <c r="OTZ181" s="50"/>
      <c r="OUA181" s="50"/>
      <c r="OUB181" s="50"/>
      <c r="OUC181" s="50"/>
      <c r="OUD181" s="50"/>
      <c r="OUE181" s="50"/>
      <c r="OUF181" s="50"/>
      <c r="OUG181" s="50"/>
      <c r="OUH181" s="50"/>
      <c r="OUI181" s="50"/>
      <c r="OUJ181" s="50"/>
      <c r="OUK181" s="50"/>
      <c r="OUL181" s="50"/>
      <c r="OUM181" s="50"/>
      <c r="OUN181" s="50"/>
      <c r="OUO181" s="50"/>
      <c r="OUP181" s="50"/>
      <c r="OUQ181" s="50"/>
      <c r="OUR181" s="50"/>
      <c r="OUS181" s="50"/>
      <c r="OUT181" s="50"/>
      <c r="OUU181" s="50"/>
      <c r="OUV181" s="50"/>
      <c r="OUW181" s="50"/>
      <c r="OUX181" s="50"/>
      <c r="OUY181" s="50"/>
      <c r="OUZ181" s="50"/>
      <c r="OVA181" s="50"/>
      <c r="OVB181" s="50"/>
      <c r="OVC181" s="50"/>
      <c r="OVD181" s="50"/>
      <c r="OVE181" s="50"/>
      <c r="OVF181" s="50"/>
      <c r="OVG181" s="50"/>
      <c r="OVH181" s="50"/>
      <c r="OVI181" s="50"/>
      <c r="OVJ181" s="50"/>
      <c r="OVK181" s="50"/>
      <c r="OVL181" s="50"/>
      <c r="OVM181" s="50"/>
      <c r="OVN181" s="50"/>
      <c r="OVO181" s="50"/>
      <c r="OVP181" s="50"/>
      <c r="OVQ181" s="50"/>
      <c r="OVR181" s="50"/>
      <c r="OVS181" s="50"/>
      <c r="OVT181" s="50"/>
      <c r="OVU181" s="50"/>
      <c r="OVV181" s="50"/>
      <c r="OVW181" s="50"/>
      <c r="OVX181" s="50"/>
      <c r="OVY181" s="50"/>
      <c r="OVZ181" s="50"/>
      <c r="OWA181" s="50"/>
      <c r="OWB181" s="50"/>
      <c r="OWC181" s="50"/>
      <c r="OWD181" s="50"/>
      <c r="OWE181" s="50"/>
      <c r="OWF181" s="50"/>
      <c r="OWG181" s="50"/>
      <c r="OWH181" s="50"/>
      <c r="OWI181" s="50"/>
      <c r="OWJ181" s="50"/>
      <c r="OWK181" s="50"/>
      <c r="OWL181" s="50"/>
      <c r="OWM181" s="50"/>
      <c r="OWN181" s="50"/>
      <c r="OWP181" s="50"/>
      <c r="OWR181" s="50"/>
      <c r="OWS181" s="50"/>
      <c r="OWT181" s="50"/>
      <c r="OWU181" s="50"/>
      <c r="OWV181" s="50"/>
      <c r="OWW181" s="50"/>
      <c r="OWX181" s="50"/>
      <c r="OWY181" s="50"/>
      <c r="OXD181" s="50"/>
      <c r="OXE181" s="50"/>
      <c r="OXF181" s="50"/>
      <c r="OXG181" s="50"/>
      <c r="OXH181" s="50"/>
      <c r="OXI181" s="50"/>
      <c r="OXJ181" s="50"/>
      <c r="OXK181" s="50"/>
      <c r="OXL181" s="50"/>
      <c r="OXM181" s="50"/>
      <c r="OXN181" s="50"/>
      <c r="OXO181" s="50"/>
      <c r="OXP181" s="50"/>
      <c r="OXQ181" s="50"/>
      <c r="OXR181" s="50"/>
      <c r="OXS181" s="50"/>
      <c r="OXT181" s="50"/>
      <c r="OXU181" s="50"/>
      <c r="OXV181" s="50"/>
      <c r="OXW181" s="50"/>
      <c r="OXX181" s="50"/>
      <c r="OXY181" s="50"/>
      <c r="OXZ181" s="50"/>
      <c r="OYA181" s="50"/>
      <c r="OYB181" s="50"/>
      <c r="OYC181" s="50"/>
      <c r="OYD181" s="50"/>
      <c r="OYE181" s="50"/>
      <c r="OYF181" s="50"/>
      <c r="OYG181" s="50"/>
      <c r="OYH181" s="50"/>
      <c r="OYI181" s="50"/>
      <c r="OYJ181" s="50"/>
      <c r="OYK181" s="50"/>
      <c r="OYL181" s="50"/>
      <c r="OYM181" s="50"/>
      <c r="OYN181" s="50"/>
      <c r="OYO181" s="50"/>
      <c r="OYP181" s="50"/>
      <c r="OYQ181" s="50"/>
      <c r="OYR181" s="50"/>
      <c r="OYS181" s="50"/>
      <c r="OYT181" s="50"/>
      <c r="OYU181" s="50"/>
      <c r="OYV181" s="50"/>
      <c r="OYW181" s="50"/>
      <c r="OYX181" s="50"/>
      <c r="OYY181" s="50"/>
      <c r="OYZ181" s="50"/>
      <c r="OZA181" s="50"/>
      <c r="OZB181" s="50"/>
      <c r="OZC181" s="50"/>
      <c r="OZD181" s="50"/>
      <c r="OZE181" s="50"/>
      <c r="OZF181" s="50"/>
      <c r="OZG181" s="50"/>
      <c r="OZH181" s="50"/>
      <c r="OZI181" s="50"/>
      <c r="OZJ181" s="50"/>
      <c r="OZK181" s="50"/>
      <c r="OZL181" s="50"/>
      <c r="OZM181" s="50"/>
      <c r="OZN181" s="50"/>
      <c r="OZO181" s="50"/>
      <c r="OZP181" s="50"/>
      <c r="OZQ181" s="50"/>
      <c r="OZR181" s="50"/>
      <c r="OZS181" s="50"/>
      <c r="OZT181" s="50"/>
      <c r="OZU181" s="50"/>
      <c r="OZV181" s="50"/>
      <c r="OZW181" s="50"/>
      <c r="OZX181" s="50"/>
      <c r="OZY181" s="50"/>
      <c r="OZZ181" s="50"/>
      <c r="PAA181" s="50"/>
      <c r="PAB181" s="50"/>
      <c r="PAC181" s="50"/>
      <c r="PAD181" s="50"/>
      <c r="PAE181" s="50"/>
      <c r="PAF181" s="50"/>
      <c r="PAG181" s="50"/>
      <c r="PAH181" s="50"/>
      <c r="PAI181" s="50"/>
      <c r="PAJ181" s="50"/>
      <c r="PAK181" s="50"/>
      <c r="PAL181" s="50"/>
      <c r="PAM181" s="50"/>
      <c r="PAN181" s="50"/>
      <c r="PAO181" s="50"/>
      <c r="PAP181" s="50"/>
      <c r="PAQ181" s="50"/>
      <c r="PAR181" s="50"/>
      <c r="PAS181" s="50"/>
      <c r="PAT181" s="50"/>
      <c r="PAU181" s="50"/>
      <c r="PAV181" s="50"/>
      <c r="PAW181" s="50"/>
      <c r="PAX181" s="50"/>
      <c r="PAY181" s="50"/>
      <c r="PAZ181" s="50"/>
      <c r="PBA181" s="50"/>
      <c r="PBB181" s="50"/>
      <c r="PBC181" s="50"/>
      <c r="PBD181" s="50"/>
      <c r="PBE181" s="50"/>
      <c r="PBF181" s="50"/>
      <c r="PBG181" s="50"/>
      <c r="PBH181" s="50"/>
      <c r="PBI181" s="50"/>
      <c r="PBJ181" s="50"/>
      <c r="PBK181" s="50"/>
      <c r="PBL181" s="50"/>
      <c r="PBM181" s="50"/>
      <c r="PBN181" s="50"/>
      <c r="PBO181" s="50"/>
      <c r="PBP181" s="50"/>
      <c r="PBQ181" s="50"/>
      <c r="PBR181" s="50"/>
      <c r="PBS181" s="50"/>
      <c r="PBT181" s="50"/>
      <c r="PBU181" s="50"/>
      <c r="PBV181" s="50"/>
      <c r="PBW181" s="50"/>
      <c r="PBX181" s="50"/>
      <c r="PBY181" s="50"/>
      <c r="PBZ181" s="50"/>
      <c r="PCA181" s="50"/>
      <c r="PCB181" s="50"/>
      <c r="PCC181" s="50"/>
      <c r="PCD181" s="50"/>
      <c r="PCE181" s="50"/>
      <c r="PCF181" s="50"/>
      <c r="PCG181" s="50"/>
      <c r="PCH181" s="50"/>
      <c r="PCI181" s="50"/>
      <c r="PCJ181" s="50"/>
      <c r="PCK181" s="50"/>
      <c r="PCL181" s="50"/>
      <c r="PCM181" s="50"/>
      <c r="PCN181" s="50"/>
      <c r="PCO181" s="50"/>
      <c r="PCP181" s="50"/>
      <c r="PCQ181" s="50"/>
      <c r="PCR181" s="50"/>
      <c r="PCS181" s="50"/>
      <c r="PCT181" s="50"/>
      <c r="PCU181" s="50"/>
      <c r="PCV181" s="50"/>
      <c r="PCW181" s="50"/>
      <c r="PCX181" s="50"/>
      <c r="PCY181" s="50"/>
      <c r="PCZ181" s="50"/>
      <c r="PDA181" s="50"/>
      <c r="PDB181" s="50"/>
      <c r="PDC181" s="50"/>
      <c r="PDD181" s="50"/>
      <c r="PDE181" s="50"/>
      <c r="PDF181" s="50"/>
      <c r="PDG181" s="50"/>
      <c r="PDH181" s="50"/>
      <c r="PDI181" s="50"/>
      <c r="PDJ181" s="50"/>
      <c r="PDK181" s="50"/>
      <c r="PDL181" s="50"/>
      <c r="PDM181" s="50"/>
      <c r="PDN181" s="50"/>
      <c r="PDO181" s="50"/>
      <c r="PDP181" s="50"/>
      <c r="PDQ181" s="50"/>
      <c r="PDR181" s="50"/>
      <c r="PDS181" s="50"/>
      <c r="PDT181" s="50"/>
      <c r="PDU181" s="50"/>
      <c r="PDV181" s="50"/>
      <c r="PDW181" s="50"/>
      <c r="PDX181" s="50"/>
      <c r="PDY181" s="50"/>
      <c r="PDZ181" s="50"/>
      <c r="PEA181" s="50"/>
      <c r="PEB181" s="50"/>
      <c r="PEC181" s="50"/>
      <c r="PED181" s="50"/>
      <c r="PEE181" s="50"/>
      <c r="PEF181" s="50"/>
      <c r="PEG181" s="50"/>
      <c r="PEH181" s="50"/>
      <c r="PEI181" s="50"/>
      <c r="PEJ181" s="50"/>
      <c r="PEK181" s="50"/>
      <c r="PEL181" s="50"/>
      <c r="PEM181" s="50"/>
      <c r="PEN181" s="50"/>
      <c r="PEO181" s="50"/>
      <c r="PEP181" s="50"/>
      <c r="PEQ181" s="50"/>
      <c r="PER181" s="50"/>
      <c r="PES181" s="50"/>
      <c r="PET181" s="50"/>
      <c r="PEU181" s="50"/>
      <c r="PEV181" s="50"/>
      <c r="PEW181" s="50"/>
      <c r="PEX181" s="50"/>
      <c r="PEY181" s="50"/>
      <c r="PEZ181" s="50"/>
      <c r="PFA181" s="50"/>
      <c r="PFB181" s="50"/>
      <c r="PFC181" s="50"/>
      <c r="PFD181" s="50"/>
      <c r="PFE181" s="50"/>
      <c r="PFF181" s="50"/>
      <c r="PFG181" s="50"/>
      <c r="PFH181" s="50"/>
      <c r="PFI181" s="50"/>
      <c r="PFJ181" s="50"/>
      <c r="PFK181" s="50"/>
      <c r="PFL181" s="50"/>
      <c r="PFM181" s="50"/>
      <c r="PFN181" s="50"/>
      <c r="PFO181" s="50"/>
      <c r="PFP181" s="50"/>
      <c r="PFQ181" s="50"/>
      <c r="PFR181" s="50"/>
      <c r="PFS181" s="50"/>
      <c r="PFT181" s="50"/>
      <c r="PFU181" s="50"/>
      <c r="PFV181" s="50"/>
      <c r="PFW181" s="50"/>
      <c r="PFX181" s="50"/>
      <c r="PFY181" s="50"/>
      <c r="PFZ181" s="50"/>
      <c r="PGA181" s="50"/>
      <c r="PGB181" s="50"/>
      <c r="PGC181" s="50"/>
      <c r="PGD181" s="50"/>
      <c r="PGE181" s="50"/>
      <c r="PGF181" s="50"/>
      <c r="PGG181" s="50"/>
      <c r="PGH181" s="50"/>
      <c r="PGI181" s="50"/>
      <c r="PGJ181" s="50"/>
      <c r="PGL181" s="50"/>
      <c r="PGN181" s="50"/>
      <c r="PGO181" s="50"/>
      <c r="PGP181" s="50"/>
      <c r="PGQ181" s="50"/>
      <c r="PGR181" s="50"/>
      <c r="PGS181" s="50"/>
      <c r="PGT181" s="50"/>
      <c r="PGU181" s="50"/>
      <c r="PGZ181" s="50"/>
      <c r="PHA181" s="50"/>
      <c r="PHB181" s="50"/>
      <c r="PHC181" s="50"/>
      <c r="PHD181" s="50"/>
      <c r="PHE181" s="50"/>
      <c r="PHF181" s="50"/>
      <c r="PHG181" s="50"/>
      <c r="PHH181" s="50"/>
      <c r="PHI181" s="50"/>
      <c r="PHJ181" s="50"/>
      <c r="PHK181" s="50"/>
      <c r="PHL181" s="50"/>
      <c r="PHM181" s="50"/>
      <c r="PHN181" s="50"/>
      <c r="PHO181" s="50"/>
      <c r="PHP181" s="50"/>
      <c r="PHQ181" s="50"/>
      <c r="PHR181" s="50"/>
      <c r="PHS181" s="50"/>
      <c r="PHT181" s="50"/>
      <c r="PHU181" s="50"/>
      <c r="PHV181" s="50"/>
      <c r="PHW181" s="50"/>
      <c r="PHX181" s="50"/>
      <c r="PHY181" s="50"/>
      <c r="PHZ181" s="50"/>
      <c r="PIA181" s="50"/>
      <c r="PIB181" s="50"/>
      <c r="PIC181" s="50"/>
      <c r="PID181" s="50"/>
      <c r="PIE181" s="50"/>
      <c r="PIF181" s="50"/>
      <c r="PIG181" s="50"/>
      <c r="PIH181" s="50"/>
      <c r="PII181" s="50"/>
      <c r="PIJ181" s="50"/>
      <c r="PIK181" s="50"/>
      <c r="PIL181" s="50"/>
      <c r="PIM181" s="50"/>
      <c r="PIN181" s="50"/>
      <c r="PIO181" s="50"/>
      <c r="PIP181" s="50"/>
      <c r="PIQ181" s="50"/>
      <c r="PIR181" s="50"/>
      <c r="PIS181" s="50"/>
      <c r="PIT181" s="50"/>
      <c r="PIU181" s="50"/>
      <c r="PIV181" s="50"/>
      <c r="PIW181" s="50"/>
      <c r="PIX181" s="50"/>
      <c r="PIY181" s="50"/>
      <c r="PIZ181" s="50"/>
      <c r="PJA181" s="50"/>
      <c r="PJB181" s="50"/>
      <c r="PJC181" s="50"/>
      <c r="PJD181" s="50"/>
      <c r="PJE181" s="50"/>
      <c r="PJF181" s="50"/>
      <c r="PJG181" s="50"/>
      <c r="PJH181" s="50"/>
      <c r="PJI181" s="50"/>
      <c r="PJJ181" s="50"/>
      <c r="PJK181" s="50"/>
      <c r="PJL181" s="50"/>
      <c r="PJM181" s="50"/>
      <c r="PJN181" s="50"/>
      <c r="PJO181" s="50"/>
      <c r="PJP181" s="50"/>
      <c r="PJQ181" s="50"/>
      <c r="PJR181" s="50"/>
      <c r="PJS181" s="50"/>
      <c r="PJT181" s="50"/>
      <c r="PJU181" s="50"/>
      <c r="PJV181" s="50"/>
      <c r="PJW181" s="50"/>
      <c r="PJX181" s="50"/>
      <c r="PJY181" s="50"/>
      <c r="PJZ181" s="50"/>
      <c r="PKA181" s="50"/>
      <c r="PKB181" s="50"/>
      <c r="PKC181" s="50"/>
      <c r="PKD181" s="50"/>
      <c r="PKE181" s="50"/>
      <c r="PKF181" s="50"/>
      <c r="PKG181" s="50"/>
      <c r="PKH181" s="50"/>
      <c r="PKI181" s="50"/>
      <c r="PKJ181" s="50"/>
      <c r="PKK181" s="50"/>
      <c r="PKL181" s="50"/>
      <c r="PKM181" s="50"/>
      <c r="PKN181" s="50"/>
      <c r="PKO181" s="50"/>
      <c r="PKP181" s="50"/>
      <c r="PKQ181" s="50"/>
      <c r="PKR181" s="50"/>
      <c r="PKS181" s="50"/>
      <c r="PKT181" s="50"/>
      <c r="PKU181" s="50"/>
      <c r="PKV181" s="50"/>
      <c r="PKW181" s="50"/>
      <c r="PKX181" s="50"/>
      <c r="PKY181" s="50"/>
      <c r="PKZ181" s="50"/>
      <c r="PLA181" s="50"/>
      <c r="PLB181" s="50"/>
      <c r="PLC181" s="50"/>
      <c r="PLD181" s="50"/>
      <c r="PLE181" s="50"/>
      <c r="PLF181" s="50"/>
      <c r="PLG181" s="50"/>
      <c r="PLH181" s="50"/>
      <c r="PLI181" s="50"/>
      <c r="PLJ181" s="50"/>
      <c r="PLK181" s="50"/>
      <c r="PLL181" s="50"/>
      <c r="PLM181" s="50"/>
      <c r="PLN181" s="50"/>
      <c r="PLO181" s="50"/>
      <c r="PLP181" s="50"/>
      <c r="PLQ181" s="50"/>
      <c r="PLR181" s="50"/>
      <c r="PLS181" s="50"/>
      <c r="PLT181" s="50"/>
      <c r="PLU181" s="50"/>
      <c r="PLV181" s="50"/>
      <c r="PLW181" s="50"/>
      <c r="PLX181" s="50"/>
      <c r="PLY181" s="50"/>
      <c r="PLZ181" s="50"/>
      <c r="PMA181" s="50"/>
      <c r="PMB181" s="50"/>
      <c r="PMC181" s="50"/>
      <c r="PMD181" s="50"/>
      <c r="PME181" s="50"/>
      <c r="PMF181" s="50"/>
      <c r="PMG181" s="50"/>
      <c r="PMH181" s="50"/>
      <c r="PMI181" s="50"/>
      <c r="PMJ181" s="50"/>
      <c r="PMK181" s="50"/>
      <c r="PML181" s="50"/>
      <c r="PMM181" s="50"/>
      <c r="PMN181" s="50"/>
      <c r="PMO181" s="50"/>
      <c r="PMP181" s="50"/>
      <c r="PMQ181" s="50"/>
      <c r="PMR181" s="50"/>
      <c r="PMS181" s="50"/>
      <c r="PMT181" s="50"/>
      <c r="PMU181" s="50"/>
      <c r="PMV181" s="50"/>
      <c r="PMW181" s="50"/>
      <c r="PMX181" s="50"/>
      <c r="PMY181" s="50"/>
      <c r="PMZ181" s="50"/>
      <c r="PNA181" s="50"/>
      <c r="PNB181" s="50"/>
      <c r="PNC181" s="50"/>
      <c r="PND181" s="50"/>
      <c r="PNE181" s="50"/>
      <c r="PNF181" s="50"/>
      <c r="PNG181" s="50"/>
      <c r="PNH181" s="50"/>
      <c r="PNI181" s="50"/>
      <c r="PNJ181" s="50"/>
      <c r="PNK181" s="50"/>
      <c r="PNL181" s="50"/>
      <c r="PNM181" s="50"/>
      <c r="PNN181" s="50"/>
      <c r="PNO181" s="50"/>
      <c r="PNP181" s="50"/>
      <c r="PNQ181" s="50"/>
      <c r="PNR181" s="50"/>
      <c r="PNS181" s="50"/>
      <c r="PNT181" s="50"/>
      <c r="PNU181" s="50"/>
      <c r="PNV181" s="50"/>
      <c r="PNW181" s="50"/>
      <c r="PNX181" s="50"/>
      <c r="PNY181" s="50"/>
      <c r="PNZ181" s="50"/>
      <c r="POA181" s="50"/>
      <c r="POB181" s="50"/>
      <c r="POC181" s="50"/>
      <c r="POD181" s="50"/>
      <c r="POE181" s="50"/>
      <c r="POF181" s="50"/>
      <c r="POG181" s="50"/>
      <c r="POH181" s="50"/>
      <c r="POI181" s="50"/>
      <c r="POJ181" s="50"/>
      <c r="POK181" s="50"/>
      <c r="POL181" s="50"/>
      <c r="POM181" s="50"/>
      <c r="PON181" s="50"/>
      <c r="POO181" s="50"/>
      <c r="POP181" s="50"/>
      <c r="POQ181" s="50"/>
      <c r="POR181" s="50"/>
      <c r="POS181" s="50"/>
      <c r="POT181" s="50"/>
      <c r="POU181" s="50"/>
      <c r="POV181" s="50"/>
      <c r="POW181" s="50"/>
      <c r="POX181" s="50"/>
      <c r="POY181" s="50"/>
      <c r="POZ181" s="50"/>
      <c r="PPA181" s="50"/>
      <c r="PPB181" s="50"/>
      <c r="PPC181" s="50"/>
      <c r="PPD181" s="50"/>
      <c r="PPE181" s="50"/>
      <c r="PPF181" s="50"/>
      <c r="PPG181" s="50"/>
      <c r="PPH181" s="50"/>
      <c r="PPI181" s="50"/>
      <c r="PPJ181" s="50"/>
      <c r="PPK181" s="50"/>
      <c r="PPL181" s="50"/>
      <c r="PPM181" s="50"/>
      <c r="PPN181" s="50"/>
      <c r="PPO181" s="50"/>
      <c r="PPP181" s="50"/>
      <c r="PPQ181" s="50"/>
      <c r="PPR181" s="50"/>
      <c r="PPS181" s="50"/>
      <c r="PPT181" s="50"/>
      <c r="PPU181" s="50"/>
      <c r="PPV181" s="50"/>
      <c r="PPW181" s="50"/>
      <c r="PPX181" s="50"/>
      <c r="PPY181" s="50"/>
      <c r="PPZ181" s="50"/>
      <c r="PQA181" s="50"/>
      <c r="PQB181" s="50"/>
      <c r="PQC181" s="50"/>
      <c r="PQD181" s="50"/>
      <c r="PQE181" s="50"/>
      <c r="PQF181" s="50"/>
      <c r="PQH181" s="50"/>
      <c r="PQJ181" s="50"/>
      <c r="PQK181" s="50"/>
      <c r="PQL181" s="50"/>
      <c r="PQM181" s="50"/>
      <c r="PQN181" s="50"/>
      <c r="PQO181" s="50"/>
      <c r="PQP181" s="50"/>
      <c r="PQQ181" s="50"/>
      <c r="PQV181" s="50"/>
      <c r="PQW181" s="50"/>
      <c r="PQX181" s="50"/>
      <c r="PQY181" s="50"/>
      <c r="PQZ181" s="50"/>
      <c r="PRA181" s="50"/>
      <c r="PRB181" s="50"/>
      <c r="PRC181" s="50"/>
      <c r="PRD181" s="50"/>
      <c r="PRE181" s="50"/>
      <c r="PRF181" s="50"/>
      <c r="PRG181" s="50"/>
      <c r="PRH181" s="50"/>
      <c r="PRI181" s="50"/>
      <c r="PRJ181" s="50"/>
      <c r="PRK181" s="50"/>
      <c r="PRL181" s="50"/>
      <c r="PRM181" s="50"/>
      <c r="PRN181" s="50"/>
      <c r="PRO181" s="50"/>
      <c r="PRP181" s="50"/>
      <c r="PRQ181" s="50"/>
      <c r="PRR181" s="50"/>
      <c r="PRS181" s="50"/>
      <c r="PRT181" s="50"/>
      <c r="PRU181" s="50"/>
      <c r="PRV181" s="50"/>
      <c r="PRW181" s="50"/>
      <c r="PRX181" s="50"/>
      <c r="PRY181" s="50"/>
      <c r="PRZ181" s="50"/>
      <c r="PSA181" s="50"/>
      <c r="PSB181" s="50"/>
      <c r="PSC181" s="50"/>
      <c r="PSD181" s="50"/>
      <c r="PSE181" s="50"/>
      <c r="PSF181" s="50"/>
      <c r="PSG181" s="50"/>
      <c r="PSH181" s="50"/>
      <c r="PSI181" s="50"/>
      <c r="PSJ181" s="50"/>
      <c r="PSK181" s="50"/>
      <c r="PSL181" s="50"/>
      <c r="PSM181" s="50"/>
      <c r="PSN181" s="50"/>
      <c r="PSO181" s="50"/>
      <c r="PSP181" s="50"/>
      <c r="PSQ181" s="50"/>
      <c r="PSR181" s="50"/>
      <c r="PSS181" s="50"/>
      <c r="PST181" s="50"/>
      <c r="PSU181" s="50"/>
      <c r="PSV181" s="50"/>
      <c r="PSW181" s="50"/>
      <c r="PSX181" s="50"/>
      <c r="PSY181" s="50"/>
      <c r="PSZ181" s="50"/>
      <c r="PTA181" s="50"/>
      <c r="PTB181" s="50"/>
      <c r="PTC181" s="50"/>
      <c r="PTD181" s="50"/>
      <c r="PTE181" s="50"/>
      <c r="PTF181" s="50"/>
      <c r="PTG181" s="50"/>
      <c r="PTH181" s="50"/>
      <c r="PTI181" s="50"/>
      <c r="PTJ181" s="50"/>
      <c r="PTK181" s="50"/>
      <c r="PTL181" s="50"/>
      <c r="PTM181" s="50"/>
      <c r="PTN181" s="50"/>
      <c r="PTO181" s="50"/>
      <c r="PTP181" s="50"/>
      <c r="PTQ181" s="50"/>
      <c r="PTR181" s="50"/>
      <c r="PTS181" s="50"/>
      <c r="PTT181" s="50"/>
      <c r="PTU181" s="50"/>
      <c r="PTV181" s="50"/>
      <c r="PTW181" s="50"/>
      <c r="PTX181" s="50"/>
      <c r="PTY181" s="50"/>
      <c r="PTZ181" s="50"/>
      <c r="PUA181" s="50"/>
      <c r="PUB181" s="50"/>
      <c r="PUC181" s="50"/>
      <c r="PUD181" s="50"/>
      <c r="PUE181" s="50"/>
      <c r="PUF181" s="50"/>
      <c r="PUG181" s="50"/>
      <c r="PUH181" s="50"/>
      <c r="PUI181" s="50"/>
      <c r="PUJ181" s="50"/>
      <c r="PUK181" s="50"/>
      <c r="PUL181" s="50"/>
      <c r="PUM181" s="50"/>
      <c r="PUN181" s="50"/>
      <c r="PUO181" s="50"/>
      <c r="PUP181" s="50"/>
      <c r="PUQ181" s="50"/>
      <c r="PUR181" s="50"/>
      <c r="PUS181" s="50"/>
      <c r="PUT181" s="50"/>
      <c r="PUU181" s="50"/>
      <c r="PUV181" s="50"/>
      <c r="PUW181" s="50"/>
      <c r="PUX181" s="50"/>
      <c r="PUY181" s="50"/>
      <c r="PUZ181" s="50"/>
      <c r="PVA181" s="50"/>
      <c r="PVB181" s="50"/>
      <c r="PVC181" s="50"/>
      <c r="PVD181" s="50"/>
      <c r="PVE181" s="50"/>
      <c r="PVF181" s="50"/>
      <c r="PVG181" s="50"/>
      <c r="PVH181" s="50"/>
      <c r="PVI181" s="50"/>
      <c r="PVJ181" s="50"/>
      <c r="PVK181" s="50"/>
      <c r="PVL181" s="50"/>
      <c r="PVM181" s="50"/>
      <c r="PVN181" s="50"/>
      <c r="PVO181" s="50"/>
      <c r="PVP181" s="50"/>
      <c r="PVQ181" s="50"/>
      <c r="PVR181" s="50"/>
      <c r="PVS181" s="50"/>
      <c r="PVT181" s="50"/>
      <c r="PVU181" s="50"/>
      <c r="PVV181" s="50"/>
      <c r="PVW181" s="50"/>
      <c r="PVX181" s="50"/>
      <c r="PVY181" s="50"/>
      <c r="PVZ181" s="50"/>
      <c r="PWA181" s="50"/>
      <c r="PWB181" s="50"/>
      <c r="PWC181" s="50"/>
      <c r="PWD181" s="50"/>
      <c r="PWE181" s="50"/>
      <c r="PWF181" s="50"/>
      <c r="PWG181" s="50"/>
      <c r="PWH181" s="50"/>
      <c r="PWI181" s="50"/>
      <c r="PWJ181" s="50"/>
      <c r="PWK181" s="50"/>
      <c r="PWL181" s="50"/>
      <c r="PWM181" s="50"/>
      <c r="PWN181" s="50"/>
      <c r="PWO181" s="50"/>
      <c r="PWP181" s="50"/>
      <c r="PWQ181" s="50"/>
      <c r="PWR181" s="50"/>
      <c r="PWS181" s="50"/>
      <c r="PWT181" s="50"/>
      <c r="PWU181" s="50"/>
      <c r="PWV181" s="50"/>
      <c r="PWW181" s="50"/>
      <c r="PWX181" s="50"/>
      <c r="PWY181" s="50"/>
      <c r="PWZ181" s="50"/>
      <c r="PXA181" s="50"/>
      <c r="PXB181" s="50"/>
      <c r="PXC181" s="50"/>
      <c r="PXD181" s="50"/>
      <c r="PXE181" s="50"/>
      <c r="PXF181" s="50"/>
      <c r="PXG181" s="50"/>
      <c r="PXH181" s="50"/>
      <c r="PXI181" s="50"/>
      <c r="PXJ181" s="50"/>
      <c r="PXK181" s="50"/>
      <c r="PXL181" s="50"/>
      <c r="PXM181" s="50"/>
      <c r="PXN181" s="50"/>
      <c r="PXO181" s="50"/>
      <c r="PXP181" s="50"/>
      <c r="PXQ181" s="50"/>
      <c r="PXR181" s="50"/>
      <c r="PXS181" s="50"/>
      <c r="PXT181" s="50"/>
      <c r="PXU181" s="50"/>
      <c r="PXV181" s="50"/>
      <c r="PXW181" s="50"/>
      <c r="PXX181" s="50"/>
      <c r="PXY181" s="50"/>
      <c r="PXZ181" s="50"/>
      <c r="PYA181" s="50"/>
      <c r="PYB181" s="50"/>
      <c r="PYC181" s="50"/>
      <c r="PYD181" s="50"/>
      <c r="PYE181" s="50"/>
      <c r="PYF181" s="50"/>
      <c r="PYG181" s="50"/>
      <c r="PYH181" s="50"/>
      <c r="PYI181" s="50"/>
      <c r="PYJ181" s="50"/>
      <c r="PYK181" s="50"/>
      <c r="PYL181" s="50"/>
      <c r="PYM181" s="50"/>
      <c r="PYN181" s="50"/>
      <c r="PYO181" s="50"/>
      <c r="PYP181" s="50"/>
      <c r="PYQ181" s="50"/>
      <c r="PYR181" s="50"/>
      <c r="PYS181" s="50"/>
      <c r="PYT181" s="50"/>
      <c r="PYU181" s="50"/>
      <c r="PYV181" s="50"/>
      <c r="PYW181" s="50"/>
      <c r="PYX181" s="50"/>
      <c r="PYY181" s="50"/>
      <c r="PYZ181" s="50"/>
      <c r="PZA181" s="50"/>
      <c r="PZB181" s="50"/>
      <c r="PZC181" s="50"/>
      <c r="PZD181" s="50"/>
      <c r="PZE181" s="50"/>
      <c r="PZF181" s="50"/>
      <c r="PZG181" s="50"/>
      <c r="PZH181" s="50"/>
      <c r="PZI181" s="50"/>
      <c r="PZJ181" s="50"/>
      <c r="PZK181" s="50"/>
      <c r="PZL181" s="50"/>
      <c r="PZM181" s="50"/>
      <c r="PZN181" s="50"/>
      <c r="PZO181" s="50"/>
      <c r="PZP181" s="50"/>
      <c r="PZQ181" s="50"/>
      <c r="PZR181" s="50"/>
      <c r="PZS181" s="50"/>
      <c r="PZT181" s="50"/>
      <c r="PZU181" s="50"/>
      <c r="PZV181" s="50"/>
      <c r="PZW181" s="50"/>
      <c r="PZX181" s="50"/>
      <c r="PZY181" s="50"/>
      <c r="PZZ181" s="50"/>
      <c r="QAA181" s="50"/>
      <c r="QAB181" s="50"/>
      <c r="QAD181" s="50"/>
      <c r="QAF181" s="50"/>
      <c r="QAG181" s="50"/>
      <c r="QAH181" s="50"/>
      <c r="QAI181" s="50"/>
      <c r="QAJ181" s="50"/>
      <c r="QAK181" s="50"/>
      <c r="QAL181" s="50"/>
      <c r="QAM181" s="50"/>
      <c r="QAR181" s="50"/>
      <c r="QAS181" s="50"/>
      <c r="QAT181" s="50"/>
      <c r="QAU181" s="50"/>
      <c r="QAV181" s="50"/>
      <c r="QAW181" s="50"/>
      <c r="QAX181" s="50"/>
      <c r="QAY181" s="50"/>
      <c r="QAZ181" s="50"/>
      <c r="QBA181" s="50"/>
      <c r="QBB181" s="50"/>
      <c r="QBC181" s="50"/>
      <c r="QBD181" s="50"/>
      <c r="QBE181" s="50"/>
      <c r="QBF181" s="50"/>
      <c r="QBG181" s="50"/>
      <c r="QBH181" s="50"/>
      <c r="QBI181" s="50"/>
      <c r="QBJ181" s="50"/>
      <c r="QBK181" s="50"/>
      <c r="QBL181" s="50"/>
      <c r="QBM181" s="50"/>
      <c r="QBN181" s="50"/>
      <c r="QBO181" s="50"/>
      <c r="QBP181" s="50"/>
      <c r="QBQ181" s="50"/>
      <c r="QBR181" s="50"/>
      <c r="QBS181" s="50"/>
      <c r="QBT181" s="50"/>
      <c r="QBU181" s="50"/>
      <c r="QBV181" s="50"/>
      <c r="QBW181" s="50"/>
      <c r="QBX181" s="50"/>
      <c r="QBY181" s="50"/>
      <c r="QBZ181" s="50"/>
      <c r="QCA181" s="50"/>
      <c r="QCB181" s="50"/>
      <c r="QCC181" s="50"/>
      <c r="QCD181" s="50"/>
      <c r="QCE181" s="50"/>
      <c r="QCF181" s="50"/>
      <c r="QCG181" s="50"/>
      <c r="QCH181" s="50"/>
      <c r="QCI181" s="50"/>
      <c r="QCJ181" s="50"/>
      <c r="QCK181" s="50"/>
      <c r="QCL181" s="50"/>
      <c r="QCM181" s="50"/>
      <c r="QCN181" s="50"/>
      <c r="QCO181" s="50"/>
      <c r="QCP181" s="50"/>
      <c r="QCQ181" s="50"/>
      <c r="QCR181" s="50"/>
      <c r="QCS181" s="50"/>
      <c r="QCT181" s="50"/>
      <c r="QCU181" s="50"/>
      <c r="QCV181" s="50"/>
      <c r="QCW181" s="50"/>
      <c r="QCX181" s="50"/>
      <c r="QCY181" s="50"/>
      <c r="QCZ181" s="50"/>
      <c r="QDA181" s="50"/>
      <c r="QDB181" s="50"/>
      <c r="QDC181" s="50"/>
      <c r="QDD181" s="50"/>
      <c r="QDE181" s="50"/>
      <c r="QDF181" s="50"/>
      <c r="QDG181" s="50"/>
      <c r="QDH181" s="50"/>
      <c r="QDI181" s="50"/>
      <c r="QDJ181" s="50"/>
      <c r="QDK181" s="50"/>
      <c r="QDL181" s="50"/>
      <c r="QDM181" s="50"/>
      <c r="QDN181" s="50"/>
      <c r="QDO181" s="50"/>
      <c r="QDP181" s="50"/>
      <c r="QDQ181" s="50"/>
      <c r="QDR181" s="50"/>
      <c r="QDS181" s="50"/>
      <c r="QDT181" s="50"/>
      <c r="QDU181" s="50"/>
      <c r="QDV181" s="50"/>
      <c r="QDW181" s="50"/>
      <c r="QDX181" s="50"/>
      <c r="QDY181" s="50"/>
      <c r="QDZ181" s="50"/>
      <c r="QEA181" s="50"/>
      <c r="QEB181" s="50"/>
      <c r="QEC181" s="50"/>
      <c r="QED181" s="50"/>
      <c r="QEE181" s="50"/>
      <c r="QEF181" s="50"/>
      <c r="QEG181" s="50"/>
      <c r="QEH181" s="50"/>
      <c r="QEI181" s="50"/>
      <c r="QEJ181" s="50"/>
      <c r="QEK181" s="50"/>
      <c r="QEL181" s="50"/>
      <c r="QEM181" s="50"/>
      <c r="QEN181" s="50"/>
      <c r="QEO181" s="50"/>
      <c r="QEP181" s="50"/>
      <c r="QEQ181" s="50"/>
      <c r="QER181" s="50"/>
      <c r="QES181" s="50"/>
      <c r="QET181" s="50"/>
      <c r="QEU181" s="50"/>
      <c r="QEV181" s="50"/>
      <c r="QEW181" s="50"/>
      <c r="QEX181" s="50"/>
      <c r="QEY181" s="50"/>
      <c r="QEZ181" s="50"/>
      <c r="QFA181" s="50"/>
      <c r="QFB181" s="50"/>
      <c r="QFC181" s="50"/>
      <c r="QFD181" s="50"/>
      <c r="QFE181" s="50"/>
      <c r="QFF181" s="50"/>
      <c r="QFG181" s="50"/>
      <c r="QFH181" s="50"/>
      <c r="QFI181" s="50"/>
      <c r="QFJ181" s="50"/>
      <c r="QFK181" s="50"/>
      <c r="QFL181" s="50"/>
      <c r="QFM181" s="50"/>
      <c r="QFN181" s="50"/>
      <c r="QFO181" s="50"/>
      <c r="QFP181" s="50"/>
      <c r="QFQ181" s="50"/>
      <c r="QFR181" s="50"/>
      <c r="QFS181" s="50"/>
      <c r="QFT181" s="50"/>
      <c r="QFU181" s="50"/>
      <c r="QFV181" s="50"/>
      <c r="QFW181" s="50"/>
      <c r="QFX181" s="50"/>
      <c r="QFY181" s="50"/>
      <c r="QFZ181" s="50"/>
      <c r="QGA181" s="50"/>
      <c r="QGB181" s="50"/>
      <c r="QGC181" s="50"/>
      <c r="QGD181" s="50"/>
      <c r="QGE181" s="50"/>
      <c r="QGF181" s="50"/>
      <c r="QGG181" s="50"/>
      <c r="QGH181" s="50"/>
      <c r="QGI181" s="50"/>
      <c r="QGJ181" s="50"/>
      <c r="QGK181" s="50"/>
      <c r="QGL181" s="50"/>
      <c r="QGM181" s="50"/>
      <c r="QGN181" s="50"/>
      <c r="QGO181" s="50"/>
      <c r="QGP181" s="50"/>
      <c r="QGQ181" s="50"/>
      <c r="QGR181" s="50"/>
      <c r="QGS181" s="50"/>
      <c r="QGT181" s="50"/>
      <c r="QGU181" s="50"/>
      <c r="QGV181" s="50"/>
      <c r="QGW181" s="50"/>
      <c r="QGX181" s="50"/>
      <c r="QGY181" s="50"/>
      <c r="QGZ181" s="50"/>
      <c r="QHA181" s="50"/>
      <c r="QHB181" s="50"/>
      <c r="QHC181" s="50"/>
      <c r="QHD181" s="50"/>
      <c r="QHE181" s="50"/>
      <c r="QHF181" s="50"/>
      <c r="QHG181" s="50"/>
      <c r="QHH181" s="50"/>
      <c r="QHI181" s="50"/>
      <c r="QHJ181" s="50"/>
      <c r="QHK181" s="50"/>
      <c r="QHL181" s="50"/>
      <c r="QHM181" s="50"/>
      <c r="QHN181" s="50"/>
      <c r="QHO181" s="50"/>
      <c r="QHP181" s="50"/>
      <c r="QHQ181" s="50"/>
      <c r="QHR181" s="50"/>
      <c r="QHS181" s="50"/>
      <c r="QHT181" s="50"/>
      <c r="QHU181" s="50"/>
      <c r="QHV181" s="50"/>
      <c r="QHW181" s="50"/>
      <c r="QHX181" s="50"/>
      <c r="QHY181" s="50"/>
      <c r="QHZ181" s="50"/>
      <c r="QIA181" s="50"/>
      <c r="QIB181" s="50"/>
      <c r="QIC181" s="50"/>
      <c r="QID181" s="50"/>
      <c r="QIE181" s="50"/>
      <c r="QIF181" s="50"/>
      <c r="QIG181" s="50"/>
      <c r="QIH181" s="50"/>
      <c r="QII181" s="50"/>
      <c r="QIJ181" s="50"/>
      <c r="QIK181" s="50"/>
      <c r="QIL181" s="50"/>
      <c r="QIM181" s="50"/>
      <c r="QIN181" s="50"/>
      <c r="QIO181" s="50"/>
      <c r="QIP181" s="50"/>
      <c r="QIQ181" s="50"/>
      <c r="QIR181" s="50"/>
      <c r="QIS181" s="50"/>
      <c r="QIT181" s="50"/>
      <c r="QIU181" s="50"/>
      <c r="QIV181" s="50"/>
      <c r="QIW181" s="50"/>
      <c r="QIX181" s="50"/>
      <c r="QIY181" s="50"/>
      <c r="QIZ181" s="50"/>
      <c r="QJA181" s="50"/>
      <c r="QJB181" s="50"/>
      <c r="QJC181" s="50"/>
      <c r="QJD181" s="50"/>
      <c r="QJE181" s="50"/>
      <c r="QJF181" s="50"/>
      <c r="QJG181" s="50"/>
      <c r="QJH181" s="50"/>
      <c r="QJI181" s="50"/>
      <c r="QJJ181" s="50"/>
      <c r="QJK181" s="50"/>
      <c r="QJL181" s="50"/>
      <c r="QJM181" s="50"/>
      <c r="QJN181" s="50"/>
      <c r="QJO181" s="50"/>
      <c r="QJP181" s="50"/>
      <c r="QJQ181" s="50"/>
      <c r="QJR181" s="50"/>
      <c r="QJS181" s="50"/>
      <c r="QJT181" s="50"/>
      <c r="QJU181" s="50"/>
      <c r="QJV181" s="50"/>
      <c r="QJW181" s="50"/>
      <c r="QJX181" s="50"/>
      <c r="QJZ181" s="50"/>
      <c r="QKB181" s="50"/>
      <c r="QKC181" s="50"/>
      <c r="QKD181" s="50"/>
      <c r="QKE181" s="50"/>
      <c r="QKF181" s="50"/>
      <c r="QKG181" s="50"/>
      <c r="QKH181" s="50"/>
      <c r="QKI181" s="50"/>
      <c r="QKN181" s="50"/>
      <c r="QKO181" s="50"/>
      <c r="QKP181" s="50"/>
      <c r="QKQ181" s="50"/>
      <c r="QKR181" s="50"/>
      <c r="QKS181" s="50"/>
      <c r="QKT181" s="50"/>
      <c r="QKU181" s="50"/>
      <c r="QKV181" s="50"/>
      <c r="QKW181" s="50"/>
      <c r="QKX181" s="50"/>
      <c r="QKY181" s="50"/>
      <c r="QKZ181" s="50"/>
      <c r="QLA181" s="50"/>
      <c r="QLB181" s="50"/>
      <c r="QLC181" s="50"/>
      <c r="QLD181" s="50"/>
      <c r="QLE181" s="50"/>
      <c r="QLF181" s="50"/>
      <c r="QLG181" s="50"/>
      <c r="QLH181" s="50"/>
      <c r="QLI181" s="50"/>
      <c r="QLJ181" s="50"/>
      <c r="QLK181" s="50"/>
      <c r="QLL181" s="50"/>
      <c r="QLM181" s="50"/>
      <c r="QLN181" s="50"/>
      <c r="QLO181" s="50"/>
      <c r="QLP181" s="50"/>
      <c r="QLQ181" s="50"/>
      <c r="QLR181" s="50"/>
      <c r="QLS181" s="50"/>
      <c r="QLT181" s="50"/>
      <c r="QLU181" s="50"/>
      <c r="QLV181" s="50"/>
      <c r="QLW181" s="50"/>
      <c r="QLX181" s="50"/>
      <c r="QLY181" s="50"/>
      <c r="QLZ181" s="50"/>
      <c r="QMA181" s="50"/>
      <c r="QMB181" s="50"/>
      <c r="QMC181" s="50"/>
      <c r="QMD181" s="50"/>
      <c r="QME181" s="50"/>
      <c r="QMF181" s="50"/>
      <c r="QMG181" s="50"/>
      <c r="QMH181" s="50"/>
      <c r="QMI181" s="50"/>
      <c r="QMJ181" s="50"/>
      <c r="QMK181" s="50"/>
      <c r="QML181" s="50"/>
      <c r="QMM181" s="50"/>
      <c r="QMN181" s="50"/>
      <c r="QMO181" s="50"/>
      <c r="QMP181" s="50"/>
      <c r="QMQ181" s="50"/>
      <c r="QMR181" s="50"/>
      <c r="QMS181" s="50"/>
      <c r="QMT181" s="50"/>
      <c r="QMU181" s="50"/>
      <c r="QMV181" s="50"/>
      <c r="QMW181" s="50"/>
      <c r="QMX181" s="50"/>
      <c r="QMY181" s="50"/>
      <c r="QMZ181" s="50"/>
      <c r="QNA181" s="50"/>
      <c r="QNB181" s="50"/>
      <c r="QNC181" s="50"/>
      <c r="QND181" s="50"/>
      <c r="QNE181" s="50"/>
      <c r="QNF181" s="50"/>
      <c r="QNG181" s="50"/>
      <c r="QNH181" s="50"/>
      <c r="QNI181" s="50"/>
      <c r="QNJ181" s="50"/>
      <c r="QNK181" s="50"/>
      <c r="QNL181" s="50"/>
      <c r="QNM181" s="50"/>
      <c r="QNN181" s="50"/>
      <c r="QNO181" s="50"/>
      <c r="QNP181" s="50"/>
      <c r="QNQ181" s="50"/>
      <c r="QNR181" s="50"/>
      <c r="QNS181" s="50"/>
      <c r="QNT181" s="50"/>
      <c r="QNU181" s="50"/>
      <c r="QNV181" s="50"/>
      <c r="QNW181" s="50"/>
      <c r="QNX181" s="50"/>
      <c r="QNY181" s="50"/>
      <c r="QNZ181" s="50"/>
      <c r="QOA181" s="50"/>
      <c r="QOB181" s="50"/>
      <c r="QOC181" s="50"/>
      <c r="QOD181" s="50"/>
      <c r="QOE181" s="50"/>
      <c r="QOF181" s="50"/>
      <c r="QOG181" s="50"/>
      <c r="QOH181" s="50"/>
      <c r="QOI181" s="50"/>
      <c r="QOJ181" s="50"/>
      <c r="QOK181" s="50"/>
      <c r="QOL181" s="50"/>
      <c r="QOM181" s="50"/>
      <c r="QON181" s="50"/>
      <c r="QOO181" s="50"/>
      <c r="QOP181" s="50"/>
      <c r="QOQ181" s="50"/>
      <c r="QOR181" s="50"/>
      <c r="QOS181" s="50"/>
      <c r="QOT181" s="50"/>
      <c r="QOU181" s="50"/>
      <c r="QOV181" s="50"/>
      <c r="QOW181" s="50"/>
      <c r="QOX181" s="50"/>
      <c r="QOY181" s="50"/>
      <c r="QOZ181" s="50"/>
      <c r="QPA181" s="50"/>
      <c r="QPB181" s="50"/>
      <c r="QPC181" s="50"/>
      <c r="QPD181" s="50"/>
      <c r="QPE181" s="50"/>
      <c r="QPF181" s="50"/>
      <c r="QPG181" s="50"/>
      <c r="QPH181" s="50"/>
      <c r="QPI181" s="50"/>
      <c r="QPJ181" s="50"/>
      <c r="QPK181" s="50"/>
      <c r="QPL181" s="50"/>
      <c r="QPM181" s="50"/>
      <c r="QPN181" s="50"/>
      <c r="QPO181" s="50"/>
      <c r="QPP181" s="50"/>
      <c r="QPQ181" s="50"/>
      <c r="QPR181" s="50"/>
      <c r="QPS181" s="50"/>
      <c r="QPT181" s="50"/>
      <c r="QPU181" s="50"/>
      <c r="QPV181" s="50"/>
      <c r="QPW181" s="50"/>
      <c r="QPX181" s="50"/>
      <c r="QPY181" s="50"/>
      <c r="QPZ181" s="50"/>
      <c r="QQA181" s="50"/>
      <c r="QQB181" s="50"/>
      <c r="QQC181" s="50"/>
      <c r="QQD181" s="50"/>
      <c r="QQE181" s="50"/>
      <c r="QQF181" s="50"/>
      <c r="QQG181" s="50"/>
      <c r="QQH181" s="50"/>
      <c r="QQI181" s="50"/>
      <c r="QQJ181" s="50"/>
      <c r="QQK181" s="50"/>
      <c r="QQL181" s="50"/>
      <c r="QQM181" s="50"/>
      <c r="QQN181" s="50"/>
      <c r="QQO181" s="50"/>
      <c r="QQP181" s="50"/>
      <c r="QQQ181" s="50"/>
      <c r="QQR181" s="50"/>
      <c r="QQS181" s="50"/>
      <c r="QQT181" s="50"/>
      <c r="QQU181" s="50"/>
      <c r="QQV181" s="50"/>
      <c r="QQW181" s="50"/>
      <c r="QQX181" s="50"/>
      <c r="QQY181" s="50"/>
      <c r="QQZ181" s="50"/>
      <c r="QRA181" s="50"/>
      <c r="QRB181" s="50"/>
      <c r="QRC181" s="50"/>
      <c r="QRD181" s="50"/>
      <c r="QRE181" s="50"/>
      <c r="QRF181" s="50"/>
      <c r="QRG181" s="50"/>
      <c r="QRH181" s="50"/>
      <c r="QRI181" s="50"/>
      <c r="QRJ181" s="50"/>
      <c r="QRK181" s="50"/>
      <c r="QRL181" s="50"/>
      <c r="QRM181" s="50"/>
      <c r="QRN181" s="50"/>
      <c r="QRO181" s="50"/>
      <c r="QRP181" s="50"/>
      <c r="QRQ181" s="50"/>
      <c r="QRR181" s="50"/>
      <c r="QRS181" s="50"/>
      <c r="QRT181" s="50"/>
      <c r="QRU181" s="50"/>
      <c r="QRV181" s="50"/>
      <c r="QRW181" s="50"/>
      <c r="QRX181" s="50"/>
      <c r="QRY181" s="50"/>
      <c r="QRZ181" s="50"/>
      <c r="QSA181" s="50"/>
      <c r="QSB181" s="50"/>
      <c r="QSC181" s="50"/>
      <c r="QSD181" s="50"/>
      <c r="QSE181" s="50"/>
      <c r="QSF181" s="50"/>
      <c r="QSG181" s="50"/>
      <c r="QSH181" s="50"/>
      <c r="QSI181" s="50"/>
      <c r="QSJ181" s="50"/>
      <c r="QSK181" s="50"/>
      <c r="QSL181" s="50"/>
      <c r="QSM181" s="50"/>
      <c r="QSN181" s="50"/>
      <c r="QSO181" s="50"/>
      <c r="QSP181" s="50"/>
      <c r="QSQ181" s="50"/>
      <c r="QSR181" s="50"/>
      <c r="QSS181" s="50"/>
      <c r="QST181" s="50"/>
      <c r="QSU181" s="50"/>
      <c r="QSV181" s="50"/>
      <c r="QSW181" s="50"/>
      <c r="QSX181" s="50"/>
      <c r="QSY181" s="50"/>
      <c r="QSZ181" s="50"/>
      <c r="QTA181" s="50"/>
      <c r="QTB181" s="50"/>
      <c r="QTC181" s="50"/>
      <c r="QTD181" s="50"/>
      <c r="QTE181" s="50"/>
      <c r="QTF181" s="50"/>
      <c r="QTG181" s="50"/>
      <c r="QTH181" s="50"/>
      <c r="QTI181" s="50"/>
      <c r="QTJ181" s="50"/>
      <c r="QTK181" s="50"/>
      <c r="QTL181" s="50"/>
      <c r="QTM181" s="50"/>
      <c r="QTN181" s="50"/>
      <c r="QTO181" s="50"/>
      <c r="QTP181" s="50"/>
      <c r="QTQ181" s="50"/>
      <c r="QTR181" s="50"/>
      <c r="QTS181" s="50"/>
      <c r="QTT181" s="50"/>
      <c r="QTV181" s="50"/>
      <c r="QTX181" s="50"/>
      <c r="QTY181" s="50"/>
      <c r="QTZ181" s="50"/>
      <c r="QUA181" s="50"/>
      <c r="QUB181" s="50"/>
      <c r="QUC181" s="50"/>
      <c r="QUD181" s="50"/>
      <c r="QUE181" s="50"/>
      <c r="QUJ181" s="50"/>
      <c r="QUK181" s="50"/>
      <c r="QUL181" s="50"/>
      <c r="QUM181" s="50"/>
      <c r="QUN181" s="50"/>
      <c r="QUO181" s="50"/>
      <c r="QUP181" s="50"/>
      <c r="QUQ181" s="50"/>
      <c r="QUR181" s="50"/>
      <c r="QUS181" s="50"/>
      <c r="QUT181" s="50"/>
      <c r="QUU181" s="50"/>
      <c r="QUV181" s="50"/>
      <c r="QUW181" s="50"/>
      <c r="QUX181" s="50"/>
      <c r="QUY181" s="50"/>
      <c r="QUZ181" s="50"/>
      <c r="QVA181" s="50"/>
      <c r="QVB181" s="50"/>
      <c r="QVC181" s="50"/>
      <c r="QVD181" s="50"/>
      <c r="QVE181" s="50"/>
      <c r="QVF181" s="50"/>
      <c r="QVG181" s="50"/>
      <c r="QVH181" s="50"/>
      <c r="QVI181" s="50"/>
      <c r="QVJ181" s="50"/>
      <c r="QVK181" s="50"/>
      <c r="QVL181" s="50"/>
      <c r="QVM181" s="50"/>
      <c r="QVN181" s="50"/>
      <c r="QVO181" s="50"/>
      <c r="QVP181" s="50"/>
      <c r="QVQ181" s="50"/>
      <c r="QVR181" s="50"/>
      <c r="QVS181" s="50"/>
      <c r="QVT181" s="50"/>
      <c r="QVU181" s="50"/>
      <c r="QVV181" s="50"/>
      <c r="QVW181" s="50"/>
      <c r="QVX181" s="50"/>
      <c r="QVY181" s="50"/>
      <c r="QVZ181" s="50"/>
      <c r="QWA181" s="50"/>
      <c r="QWB181" s="50"/>
      <c r="QWC181" s="50"/>
      <c r="QWD181" s="50"/>
      <c r="QWE181" s="50"/>
      <c r="QWF181" s="50"/>
      <c r="QWG181" s="50"/>
      <c r="QWH181" s="50"/>
      <c r="QWI181" s="50"/>
      <c r="QWJ181" s="50"/>
      <c r="QWK181" s="50"/>
      <c r="QWL181" s="50"/>
      <c r="QWM181" s="50"/>
      <c r="QWN181" s="50"/>
      <c r="QWO181" s="50"/>
      <c r="QWP181" s="50"/>
      <c r="QWQ181" s="50"/>
      <c r="QWR181" s="50"/>
      <c r="QWS181" s="50"/>
      <c r="QWT181" s="50"/>
      <c r="QWU181" s="50"/>
      <c r="QWV181" s="50"/>
      <c r="QWW181" s="50"/>
      <c r="QWX181" s="50"/>
      <c r="QWY181" s="50"/>
      <c r="QWZ181" s="50"/>
      <c r="QXA181" s="50"/>
      <c r="QXB181" s="50"/>
      <c r="QXC181" s="50"/>
      <c r="QXD181" s="50"/>
      <c r="QXE181" s="50"/>
      <c r="QXF181" s="50"/>
      <c r="QXG181" s="50"/>
      <c r="QXH181" s="50"/>
      <c r="QXI181" s="50"/>
      <c r="QXJ181" s="50"/>
      <c r="QXK181" s="50"/>
      <c r="QXL181" s="50"/>
      <c r="QXM181" s="50"/>
      <c r="QXN181" s="50"/>
      <c r="QXO181" s="50"/>
      <c r="QXP181" s="50"/>
      <c r="QXQ181" s="50"/>
      <c r="QXR181" s="50"/>
      <c r="QXS181" s="50"/>
      <c r="QXT181" s="50"/>
      <c r="QXU181" s="50"/>
      <c r="QXV181" s="50"/>
      <c r="QXW181" s="50"/>
      <c r="QXX181" s="50"/>
      <c r="QXY181" s="50"/>
      <c r="QXZ181" s="50"/>
      <c r="QYA181" s="50"/>
      <c r="QYB181" s="50"/>
      <c r="QYC181" s="50"/>
      <c r="QYD181" s="50"/>
      <c r="QYE181" s="50"/>
      <c r="QYF181" s="50"/>
      <c r="QYG181" s="50"/>
      <c r="QYH181" s="50"/>
      <c r="QYI181" s="50"/>
      <c r="QYJ181" s="50"/>
      <c r="QYK181" s="50"/>
      <c r="QYL181" s="50"/>
      <c r="QYM181" s="50"/>
      <c r="QYN181" s="50"/>
      <c r="QYO181" s="50"/>
      <c r="QYP181" s="50"/>
      <c r="QYQ181" s="50"/>
      <c r="QYR181" s="50"/>
      <c r="QYS181" s="50"/>
      <c r="QYT181" s="50"/>
      <c r="QYU181" s="50"/>
      <c r="QYV181" s="50"/>
      <c r="QYW181" s="50"/>
      <c r="QYX181" s="50"/>
      <c r="QYY181" s="50"/>
      <c r="QYZ181" s="50"/>
      <c r="QZA181" s="50"/>
      <c r="QZB181" s="50"/>
      <c r="QZC181" s="50"/>
      <c r="QZD181" s="50"/>
      <c r="QZE181" s="50"/>
      <c r="QZF181" s="50"/>
      <c r="QZG181" s="50"/>
      <c r="QZH181" s="50"/>
      <c r="QZI181" s="50"/>
      <c r="QZJ181" s="50"/>
      <c r="QZK181" s="50"/>
      <c r="QZL181" s="50"/>
      <c r="QZM181" s="50"/>
      <c r="QZN181" s="50"/>
      <c r="QZO181" s="50"/>
      <c r="QZP181" s="50"/>
      <c r="QZQ181" s="50"/>
      <c r="QZR181" s="50"/>
      <c r="QZS181" s="50"/>
      <c r="QZT181" s="50"/>
      <c r="QZU181" s="50"/>
      <c r="QZV181" s="50"/>
      <c r="QZW181" s="50"/>
      <c r="QZX181" s="50"/>
      <c r="QZY181" s="50"/>
      <c r="QZZ181" s="50"/>
      <c r="RAA181" s="50"/>
      <c r="RAB181" s="50"/>
      <c r="RAC181" s="50"/>
      <c r="RAD181" s="50"/>
      <c r="RAE181" s="50"/>
      <c r="RAF181" s="50"/>
      <c r="RAG181" s="50"/>
      <c r="RAH181" s="50"/>
      <c r="RAI181" s="50"/>
      <c r="RAJ181" s="50"/>
      <c r="RAK181" s="50"/>
      <c r="RAL181" s="50"/>
      <c r="RAM181" s="50"/>
      <c r="RAN181" s="50"/>
      <c r="RAO181" s="50"/>
      <c r="RAP181" s="50"/>
      <c r="RAQ181" s="50"/>
      <c r="RAR181" s="50"/>
      <c r="RAS181" s="50"/>
      <c r="RAT181" s="50"/>
      <c r="RAU181" s="50"/>
      <c r="RAV181" s="50"/>
      <c r="RAW181" s="50"/>
      <c r="RAX181" s="50"/>
      <c r="RAY181" s="50"/>
      <c r="RAZ181" s="50"/>
      <c r="RBA181" s="50"/>
      <c r="RBB181" s="50"/>
      <c r="RBC181" s="50"/>
      <c r="RBD181" s="50"/>
      <c r="RBE181" s="50"/>
      <c r="RBF181" s="50"/>
      <c r="RBG181" s="50"/>
      <c r="RBH181" s="50"/>
      <c r="RBI181" s="50"/>
      <c r="RBJ181" s="50"/>
      <c r="RBK181" s="50"/>
      <c r="RBL181" s="50"/>
      <c r="RBM181" s="50"/>
      <c r="RBN181" s="50"/>
      <c r="RBO181" s="50"/>
      <c r="RBP181" s="50"/>
      <c r="RBQ181" s="50"/>
      <c r="RBR181" s="50"/>
      <c r="RBS181" s="50"/>
      <c r="RBT181" s="50"/>
      <c r="RBU181" s="50"/>
      <c r="RBV181" s="50"/>
      <c r="RBW181" s="50"/>
      <c r="RBX181" s="50"/>
      <c r="RBY181" s="50"/>
      <c r="RBZ181" s="50"/>
      <c r="RCA181" s="50"/>
      <c r="RCB181" s="50"/>
      <c r="RCC181" s="50"/>
      <c r="RCD181" s="50"/>
      <c r="RCE181" s="50"/>
      <c r="RCF181" s="50"/>
      <c r="RCG181" s="50"/>
      <c r="RCH181" s="50"/>
      <c r="RCI181" s="50"/>
      <c r="RCJ181" s="50"/>
      <c r="RCK181" s="50"/>
      <c r="RCL181" s="50"/>
      <c r="RCM181" s="50"/>
      <c r="RCN181" s="50"/>
      <c r="RCO181" s="50"/>
      <c r="RCP181" s="50"/>
      <c r="RCQ181" s="50"/>
      <c r="RCR181" s="50"/>
      <c r="RCS181" s="50"/>
      <c r="RCT181" s="50"/>
      <c r="RCU181" s="50"/>
      <c r="RCV181" s="50"/>
      <c r="RCW181" s="50"/>
      <c r="RCX181" s="50"/>
      <c r="RCY181" s="50"/>
      <c r="RCZ181" s="50"/>
      <c r="RDA181" s="50"/>
      <c r="RDB181" s="50"/>
      <c r="RDC181" s="50"/>
      <c r="RDD181" s="50"/>
      <c r="RDE181" s="50"/>
      <c r="RDF181" s="50"/>
      <c r="RDG181" s="50"/>
      <c r="RDH181" s="50"/>
      <c r="RDI181" s="50"/>
      <c r="RDJ181" s="50"/>
      <c r="RDK181" s="50"/>
      <c r="RDL181" s="50"/>
      <c r="RDM181" s="50"/>
      <c r="RDN181" s="50"/>
      <c r="RDO181" s="50"/>
      <c r="RDP181" s="50"/>
      <c r="RDR181" s="50"/>
      <c r="RDT181" s="50"/>
      <c r="RDU181" s="50"/>
      <c r="RDV181" s="50"/>
      <c r="RDW181" s="50"/>
      <c r="RDX181" s="50"/>
      <c r="RDY181" s="50"/>
      <c r="RDZ181" s="50"/>
      <c r="REA181" s="50"/>
      <c r="REF181" s="50"/>
      <c r="REG181" s="50"/>
      <c r="REH181" s="50"/>
      <c r="REI181" s="50"/>
      <c r="REJ181" s="50"/>
      <c r="REK181" s="50"/>
      <c r="REL181" s="50"/>
      <c r="REM181" s="50"/>
      <c r="REN181" s="50"/>
      <c r="REO181" s="50"/>
      <c r="REP181" s="50"/>
      <c r="REQ181" s="50"/>
      <c r="RER181" s="50"/>
      <c r="RES181" s="50"/>
      <c r="RET181" s="50"/>
      <c r="REU181" s="50"/>
      <c r="REV181" s="50"/>
      <c r="REW181" s="50"/>
      <c r="REX181" s="50"/>
      <c r="REY181" s="50"/>
      <c r="REZ181" s="50"/>
      <c r="RFA181" s="50"/>
      <c r="RFB181" s="50"/>
      <c r="RFC181" s="50"/>
      <c r="RFD181" s="50"/>
      <c r="RFE181" s="50"/>
      <c r="RFF181" s="50"/>
      <c r="RFG181" s="50"/>
      <c r="RFH181" s="50"/>
      <c r="RFI181" s="50"/>
      <c r="RFJ181" s="50"/>
      <c r="RFK181" s="50"/>
      <c r="RFL181" s="50"/>
      <c r="RFM181" s="50"/>
      <c r="RFN181" s="50"/>
      <c r="RFO181" s="50"/>
      <c r="RFP181" s="50"/>
      <c r="RFQ181" s="50"/>
      <c r="RFR181" s="50"/>
      <c r="RFS181" s="50"/>
      <c r="RFT181" s="50"/>
      <c r="RFU181" s="50"/>
      <c r="RFV181" s="50"/>
      <c r="RFW181" s="50"/>
      <c r="RFX181" s="50"/>
      <c r="RFY181" s="50"/>
      <c r="RFZ181" s="50"/>
      <c r="RGA181" s="50"/>
      <c r="RGB181" s="50"/>
      <c r="RGC181" s="50"/>
      <c r="RGD181" s="50"/>
      <c r="RGE181" s="50"/>
      <c r="RGF181" s="50"/>
      <c r="RGG181" s="50"/>
      <c r="RGH181" s="50"/>
      <c r="RGI181" s="50"/>
      <c r="RGJ181" s="50"/>
      <c r="RGK181" s="50"/>
      <c r="RGL181" s="50"/>
      <c r="RGM181" s="50"/>
      <c r="RGN181" s="50"/>
      <c r="RGO181" s="50"/>
      <c r="RGP181" s="50"/>
      <c r="RGQ181" s="50"/>
      <c r="RGR181" s="50"/>
      <c r="RGS181" s="50"/>
      <c r="RGT181" s="50"/>
      <c r="RGU181" s="50"/>
      <c r="RGV181" s="50"/>
      <c r="RGW181" s="50"/>
      <c r="RGX181" s="50"/>
      <c r="RGY181" s="50"/>
      <c r="RGZ181" s="50"/>
      <c r="RHA181" s="50"/>
      <c r="RHB181" s="50"/>
      <c r="RHC181" s="50"/>
      <c r="RHD181" s="50"/>
      <c r="RHE181" s="50"/>
      <c r="RHF181" s="50"/>
      <c r="RHG181" s="50"/>
      <c r="RHH181" s="50"/>
      <c r="RHI181" s="50"/>
      <c r="RHJ181" s="50"/>
      <c r="RHK181" s="50"/>
      <c r="RHL181" s="50"/>
      <c r="RHM181" s="50"/>
      <c r="RHN181" s="50"/>
      <c r="RHO181" s="50"/>
      <c r="RHP181" s="50"/>
      <c r="RHQ181" s="50"/>
      <c r="RHR181" s="50"/>
      <c r="RHS181" s="50"/>
      <c r="RHT181" s="50"/>
      <c r="RHU181" s="50"/>
      <c r="RHV181" s="50"/>
      <c r="RHW181" s="50"/>
      <c r="RHX181" s="50"/>
      <c r="RHY181" s="50"/>
      <c r="RHZ181" s="50"/>
      <c r="RIA181" s="50"/>
      <c r="RIB181" s="50"/>
      <c r="RIC181" s="50"/>
      <c r="RID181" s="50"/>
      <c r="RIE181" s="50"/>
      <c r="RIF181" s="50"/>
      <c r="RIG181" s="50"/>
      <c r="RIH181" s="50"/>
      <c r="RII181" s="50"/>
      <c r="RIJ181" s="50"/>
      <c r="RIK181" s="50"/>
      <c r="RIL181" s="50"/>
      <c r="RIM181" s="50"/>
      <c r="RIN181" s="50"/>
      <c r="RIO181" s="50"/>
      <c r="RIP181" s="50"/>
      <c r="RIQ181" s="50"/>
      <c r="RIR181" s="50"/>
      <c r="RIS181" s="50"/>
      <c r="RIT181" s="50"/>
      <c r="RIU181" s="50"/>
      <c r="RIV181" s="50"/>
      <c r="RIW181" s="50"/>
      <c r="RIX181" s="50"/>
      <c r="RIY181" s="50"/>
      <c r="RIZ181" s="50"/>
      <c r="RJA181" s="50"/>
      <c r="RJB181" s="50"/>
      <c r="RJC181" s="50"/>
      <c r="RJD181" s="50"/>
      <c r="RJE181" s="50"/>
      <c r="RJF181" s="50"/>
      <c r="RJG181" s="50"/>
      <c r="RJH181" s="50"/>
      <c r="RJI181" s="50"/>
      <c r="RJJ181" s="50"/>
      <c r="RJK181" s="50"/>
      <c r="RJL181" s="50"/>
      <c r="RJM181" s="50"/>
      <c r="RJN181" s="50"/>
      <c r="RJO181" s="50"/>
      <c r="RJP181" s="50"/>
      <c r="RJQ181" s="50"/>
      <c r="RJR181" s="50"/>
      <c r="RJS181" s="50"/>
      <c r="RJT181" s="50"/>
      <c r="RJU181" s="50"/>
      <c r="RJV181" s="50"/>
      <c r="RJW181" s="50"/>
      <c r="RJX181" s="50"/>
      <c r="RJY181" s="50"/>
      <c r="RJZ181" s="50"/>
      <c r="RKA181" s="50"/>
      <c r="RKB181" s="50"/>
      <c r="RKC181" s="50"/>
      <c r="RKD181" s="50"/>
      <c r="RKE181" s="50"/>
      <c r="RKF181" s="50"/>
      <c r="RKG181" s="50"/>
      <c r="RKH181" s="50"/>
      <c r="RKI181" s="50"/>
      <c r="RKJ181" s="50"/>
      <c r="RKK181" s="50"/>
      <c r="RKL181" s="50"/>
      <c r="RKM181" s="50"/>
      <c r="RKN181" s="50"/>
      <c r="RKO181" s="50"/>
      <c r="RKP181" s="50"/>
      <c r="RKQ181" s="50"/>
      <c r="RKR181" s="50"/>
      <c r="RKS181" s="50"/>
      <c r="RKT181" s="50"/>
      <c r="RKU181" s="50"/>
      <c r="RKV181" s="50"/>
      <c r="RKW181" s="50"/>
      <c r="RKX181" s="50"/>
      <c r="RKY181" s="50"/>
      <c r="RKZ181" s="50"/>
      <c r="RLA181" s="50"/>
      <c r="RLB181" s="50"/>
      <c r="RLC181" s="50"/>
      <c r="RLD181" s="50"/>
      <c r="RLE181" s="50"/>
      <c r="RLF181" s="50"/>
      <c r="RLG181" s="50"/>
      <c r="RLH181" s="50"/>
      <c r="RLI181" s="50"/>
      <c r="RLJ181" s="50"/>
      <c r="RLK181" s="50"/>
      <c r="RLL181" s="50"/>
      <c r="RLM181" s="50"/>
      <c r="RLN181" s="50"/>
      <c r="RLO181" s="50"/>
      <c r="RLP181" s="50"/>
      <c r="RLQ181" s="50"/>
      <c r="RLR181" s="50"/>
      <c r="RLS181" s="50"/>
      <c r="RLT181" s="50"/>
      <c r="RLU181" s="50"/>
      <c r="RLV181" s="50"/>
      <c r="RLW181" s="50"/>
      <c r="RLX181" s="50"/>
      <c r="RLY181" s="50"/>
      <c r="RLZ181" s="50"/>
      <c r="RMA181" s="50"/>
      <c r="RMB181" s="50"/>
      <c r="RMC181" s="50"/>
      <c r="RMD181" s="50"/>
      <c r="RME181" s="50"/>
      <c r="RMF181" s="50"/>
      <c r="RMG181" s="50"/>
      <c r="RMH181" s="50"/>
      <c r="RMI181" s="50"/>
      <c r="RMJ181" s="50"/>
      <c r="RMK181" s="50"/>
      <c r="RML181" s="50"/>
      <c r="RMM181" s="50"/>
      <c r="RMN181" s="50"/>
      <c r="RMO181" s="50"/>
      <c r="RMP181" s="50"/>
      <c r="RMQ181" s="50"/>
      <c r="RMR181" s="50"/>
      <c r="RMS181" s="50"/>
      <c r="RMT181" s="50"/>
      <c r="RMU181" s="50"/>
      <c r="RMV181" s="50"/>
      <c r="RMW181" s="50"/>
      <c r="RMX181" s="50"/>
      <c r="RMY181" s="50"/>
      <c r="RMZ181" s="50"/>
      <c r="RNA181" s="50"/>
      <c r="RNB181" s="50"/>
      <c r="RNC181" s="50"/>
      <c r="RND181" s="50"/>
      <c r="RNE181" s="50"/>
      <c r="RNF181" s="50"/>
      <c r="RNG181" s="50"/>
      <c r="RNH181" s="50"/>
      <c r="RNI181" s="50"/>
      <c r="RNJ181" s="50"/>
      <c r="RNK181" s="50"/>
      <c r="RNL181" s="50"/>
      <c r="RNN181" s="50"/>
      <c r="RNP181" s="50"/>
      <c r="RNQ181" s="50"/>
      <c r="RNR181" s="50"/>
      <c r="RNS181" s="50"/>
      <c r="RNT181" s="50"/>
      <c r="RNU181" s="50"/>
      <c r="RNV181" s="50"/>
      <c r="RNW181" s="50"/>
      <c r="ROB181" s="50"/>
      <c r="ROC181" s="50"/>
      <c r="ROD181" s="50"/>
      <c r="ROE181" s="50"/>
      <c r="ROF181" s="50"/>
      <c r="ROG181" s="50"/>
      <c r="ROH181" s="50"/>
      <c r="ROI181" s="50"/>
      <c r="ROJ181" s="50"/>
      <c r="ROK181" s="50"/>
      <c r="ROL181" s="50"/>
      <c r="ROM181" s="50"/>
      <c r="RON181" s="50"/>
      <c r="ROO181" s="50"/>
      <c r="ROP181" s="50"/>
      <c r="ROQ181" s="50"/>
      <c r="ROR181" s="50"/>
      <c r="ROS181" s="50"/>
      <c r="ROT181" s="50"/>
      <c r="ROU181" s="50"/>
      <c r="ROV181" s="50"/>
      <c r="ROW181" s="50"/>
      <c r="ROX181" s="50"/>
      <c r="ROY181" s="50"/>
      <c r="ROZ181" s="50"/>
      <c r="RPA181" s="50"/>
      <c r="RPB181" s="50"/>
      <c r="RPC181" s="50"/>
      <c r="RPD181" s="50"/>
      <c r="RPE181" s="50"/>
      <c r="RPF181" s="50"/>
      <c r="RPG181" s="50"/>
      <c r="RPH181" s="50"/>
      <c r="RPI181" s="50"/>
      <c r="RPJ181" s="50"/>
      <c r="RPK181" s="50"/>
      <c r="RPL181" s="50"/>
      <c r="RPM181" s="50"/>
      <c r="RPN181" s="50"/>
      <c r="RPO181" s="50"/>
      <c r="RPP181" s="50"/>
      <c r="RPQ181" s="50"/>
      <c r="RPR181" s="50"/>
      <c r="RPS181" s="50"/>
      <c r="RPT181" s="50"/>
      <c r="RPU181" s="50"/>
      <c r="RPV181" s="50"/>
      <c r="RPW181" s="50"/>
      <c r="RPX181" s="50"/>
      <c r="RPY181" s="50"/>
      <c r="RPZ181" s="50"/>
      <c r="RQA181" s="50"/>
      <c r="RQB181" s="50"/>
      <c r="RQC181" s="50"/>
      <c r="RQD181" s="50"/>
      <c r="RQE181" s="50"/>
      <c r="RQF181" s="50"/>
      <c r="RQG181" s="50"/>
      <c r="RQH181" s="50"/>
      <c r="RQI181" s="50"/>
      <c r="RQJ181" s="50"/>
      <c r="RQK181" s="50"/>
      <c r="RQL181" s="50"/>
      <c r="RQM181" s="50"/>
      <c r="RQN181" s="50"/>
      <c r="RQO181" s="50"/>
      <c r="RQP181" s="50"/>
      <c r="RQQ181" s="50"/>
      <c r="RQR181" s="50"/>
      <c r="RQS181" s="50"/>
      <c r="RQT181" s="50"/>
      <c r="RQU181" s="50"/>
      <c r="RQV181" s="50"/>
      <c r="RQW181" s="50"/>
      <c r="RQX181" s="50"/>
      <c r="RQY181" s="50"/>
      <c r="RQZ181" s="50"/>
      <c r="RRA181" s="50"/>
      <c r="RRB181" s="50"/>
      <c r="RRC181" s="50"/>
      <c r="RRD181" s="50"/>
      <c r="RRE181" s="50"/>
      <c r="RRF181" s="50"/>
      <c r="RRG181" s="50"/>
      <c r="RRH181" s="50"/>
      <c r="RRI181" s="50"/>
      <c r="RRJ181" s="50"/>
      <c r="RRK181" s="50"/>
      <c r="RRL181" s="50"/>
      <c r="RRM181" s="50"/>
      <c r="RRN181" s="50"/>
      <c r="RRO181" s="50"/>
      <c r="RRP181" s="50"/>
      <c r="RRQ181" s="50"/>
      <c r="RRR181" s="50"/>
      <c r="RRS181" s="50"/>
      <c r="RRT181" s="50"/>
      <c r="RRU181" s="50"/>
      <c r="RRV181" s="50"/>
      <c r="RRW181" s="50"/>
      <c r="RRX181" s="50"/>
      <c r="RRY181" s="50"/>
      <c r="RRZ181" s="50"/>
      <c r="RSA181" s="50"/>
      <c r="RSB181" s="50"/>
      <c r="RSC181" s="50"/>
      <c r="RSD181" s="50"/>
      <c r="RSE181" s="50"/>
      <c r="RSF181" s="50"/>
      <c r="RSG181" s="50"/>
      <c r="RSH181" s="50"/>
      <c r="RSI181" s="50"/>
      <c r="RSJ181" s="50"/>
      <c r="RSK181" s="50"/>
      <c r="RSL181" s="50"/>
      <c r="RSM181" s="50"/>
      <c r="RSN181" s="50"/>
      <c r="RSO181" s="50"/>
      <c r="RSP181" s="50"/>
      <c r="RSQ181" s="50"/>
      <c r="RSR181" s="50"/>
      <c r="RSS181" s="50"/>
      <c r="RST181" s="50"/>
      <c r="RSU181" s="50"/>
      <c r="RSV181" s="50"/>
      <c r="RSW181" s="50"/>
      <c r="RSX181" s="50"/>
      <c r="RSY181" s="50"/>
      <c r="RSZ181" s="50"/>
      <c r="RTA181" s="50"/>
      <c r="RTB181" s="50"/>
      <c r="RTC181" s="50"/>
      <c r="RTD181" s="50"/>
      <c r="RTE181" s="50"/>
      <c r="RTF181" s="50"/>
      <c r="RTG181" s="50"/>
      <c r="RTH181" s="50"/>
      <c r="RTI181" s="50"/>
      <c r="RTJ181" s="50"/>
      <c r="RTK181" s="50"/>
      <c r="RTL181" s="50"/>
      <c r="RTM181" s="50"/>
      <c r="RTN181" s="50"/>
      <c r="RTO181" s="50"/>
      <c r="RTP181" s="50"/>
      <c r="RTQ181" s="50"/>
      <c r="RTR181" s="50"/>
      <c r="RTS181" s="50"/>
      <c r="RTT181" s="50"/>
      <c r="RTU181" s="50"/>
      <c r="RTV181" s="50"/>
      <c r="RTW181" s="50"/>
      <c r="RTX181" s="50"/>
      <c r="RTY181" s="50"/>
      <c r="RTZ181" s="50"/>
      <c r="RUA181" s="50"/>
      <c r="RUB181" s="50"/>
      <c r="RUC181" s="50"/>
      <c r="RUD181" s="50"/>
      <c r="RUE181" s="50"/>
      <c r="RUF181" s="50"/>
      <c r="RUG181" s="50"/>
      <c r="RUH181" s="50"/>
      <c r="RUI181" s="50"/>
      <c r="RUJ181" s="50"/>
      <c r="RUK181" s="50"/>
      <c r="RUL181" s="50"/>
      <c r="RUM181" s="50"/>
      <c r="RUN181" s="50"/>
      <c r="RUO181" s="50"/>
      <c r="RUP181" s="50"/>
      <c r="RUQ181" s="50"/>
      <c r="RUR181" s="50"/>
      <c r="RUS181" s="50"/>
      <c r="RUT181" s="50"/>
      <c r="RUU181" s="50"/>
      <c r="RUV181" s="50"/>
      <c r="RUW181" s="50"/>
      <c r="RUX181" s="50"/>
      <c r="RUY181" s="50"/>
      <c r="RUZ181" s="50"/>
      <c r="RVA181" s="50"/>
      <c r="RVB181" s="50"/>
      <c r="RVC181" s="50"/>
      <c r="RVD181" s="50"/>
      <c r="RVE181" s="50"/>
      <c r="RVF181" s="50"/>
      <c r="RVG181" s="50"/>
      <c r="RVH181" s="50"/>
      <c r="RVI181" s="50"/>
      <c r="RVJ181" s="50"/>
      <c r="RVK181" s="50"/>
      <c r="RVL181" s="50"/>
      <c r="RVM181" s="50"/>
      <c r="RVN181" s="50"/>
      <c r="RVO181" s="50"/>
      <c r="RVP181" s="50"/>
      <c r="RVQ181" s="50"/>
      <c r="RVR181" s="50"/>
      <c r="RVS181" s="50"/>
      <c r="RVT181" s="50"/>
      <c r="RVU181" s="50"/>
      <c r="RVV181" s="50"/>
      <c r="RVW181" s="50"/>
      <c r="RVX181" s="50"/>
      <c r="RVY181" s="50"/>
      <c r="RVZ181" s="50"/>
      <c r="RWA181" s="50"/>
      <c r="RWB181" s="50"/>
      <c r="RWC181" s="50"/>
      <c r="RWD181" s="50"/>
      <c r="RWE181" s="50"/>
      <c r="RWF181" s="50"/>
      <c r="RWG181" s="50"/>
      <c r="RWH181" s="50"/>
      <c r="RWI181" s="50"/>
      <c r="RWJ181" s="50"/>
      <c r="RWK181" s="50"/>
      <c r="RWL181" s="50"/>
      <c r="RWM181" s="50"/>
      <c r="RWN181" s="50"/>
      <c r="RWO181" s="50"/>
      <c r="RWP181" s="50"/>
      <c r="RWQ181" s="50"/>
      <c r="RWR181" s="50"/>
      <c r="RWS181" s="50"/>
      <c r="RWT181" s="50"/>
      <c r="RWU181" s="50"/>
      <c r="RWV181" s="50"/>
      <c r="RWW181" s="50"/>
      <c r="RWX181" s="50"/>
      <c r="RWY181" s="50"/>
      <c r="RWZ181" s="50"/>
      <c r="RXA181" s="50"/>
      <c r="RXB181" s="50"/>
      <c r="RXC181" s="50"/>
      <c r="RXD181" s="50"/>
      <c r="RXE181" s="50"/>
      <c r="RXF181" s="50"/>
      <c r="RXG181" s="50"/>
      <c r="RXH181" s="50"/>
      <c r="RXJ181" s="50"/>
      <c r="RXL181" s="50"/>
      <c r="RXM181" s="50"/>
      <c r="RXN181" s="50"/>
      <c r="RXO181" s="50"/>
      <c r="RXP181" s="50"/>
      <c r="RXQ181" s="50"/>
      <c r="RXR181" s="50"/>
      <c r="RXS181" s="50"/>
      <c r="RXX181" s="50"/>
      <c r="RXY181" s="50"/>
      <c r="RXZ181" s="50"/>
      <c r="RYA181" s="50"/>
      <c r="RYB181" s="50"/>
      <c r="RYC181" s="50"/>
      <c r="RYD181" s="50"/>
      <c r="RYE181" s="50"/>
      <c r="RYF181" s="50"/>
      <c r="RYG181" s="50"/>
      <c r="RYH181" s="50"/>
      <c r="RYI181" s="50"/>
      <c r="RYJ181" s="50"/>
      <c r="RYK181" s="50"/>
      <c r="RYL181" s="50"/>
      <c r="RYM181" s="50"/>
      <c r="RYN181" s="50"/>
      <c r="RYO181" s="50"/>
      <c r="RYP181" s="50"/>
      <c r="RYQ181" s="50"/>
      <c r="RYR181" s="50"/>
      <c r="RYS181" s="50"/>
      <c r="RYT181" s="50"/>
      <c r="RYU181" s="50"/>
      <c r="RYV181" s="50"/>
      <c r="RYW181" s="50"/>
      <c r="RYX181" s="50"/>
      <c r="RYY181" s="50"/>
      <c r="RYZ181" s="50"/>
      <c r="RZA181" s="50"/>
      <c r="RZB181" s="50"/>
      <c r="RZC181" s="50"/>
      <c r="RZD181" s="50"/>
      <c r="RZE181" s="50"/>
      <c r="RZF181" s="50"/>
      <c r="RZG181" s="50"/>
      <c r="RZH181" s="50"/>
      <c r="RZI181" s="50"/>
      <c r="RZJ181" s="50"/>
      <c r="RZK181" s="50"/>
      <c r="RZL181" s="50"/>
      <c r="RZM181" s="50"/>
      <c r="RZN181" s="50"/>
      <c r="RZO181" s="50"/>
      <c r="RZP181" s="50"/>
      <c r="RZQ181" s="50"/>
      <c r="RZR181" s="50"/>
      <c r="RZS181" s="50"/>
      <c r="RZT181" s="50"/>
      <c r="RZU181" s="50"/>
      <c r="RZV181" s="50"/>
      <c r="RZW181" s="50"/>
      <c r="RZX181" s="50"/>
      <c r="RZY181" s="50"/>
      <c r="RZZ181" s="50"/>
      <c r="SAA181" s="50"/>
      <c r="SAB181" s="50"/>
      <c r="SAC181" s="50"/>
      <c r="SAD181" s="50"/>
      <c r="SAE181" s="50"/>
      <c r="SAF181" s="50"/>
      <c r="SAG181" s="50"/>
      <c r="SAH181" s="50"/>
      <c r="SAI181" s="50"/>
      <c r="SAJ181" s="50"/>
      <c r="SAK181" s="50"/>
      <c r="SAL181" s="50"/>
      <c r="SAM181" s="50"/>
      <c r="SAN181" s="50"/>
      <c r="SAO181" s="50"/>
      <c r="SAP181" s="50"/>
      <c r="SAQ181" s="50"/>
      <c r="SAR181" s="50"/>
      <c r="SAS181" s="50"/>
      <c r="SAT181" s="50"/>
      <c r="SAU181" s="50"/>
      <c r="SAV181" s="50"/>
      <c r="SAW181" s="50"/>
      <c r="SAX181" s="50"/>
      <c r="SAY181" s="50"/>
      <c r="SAZ181" s="50"/>
      <c r="SBA181" s="50"/>
      <c r="SBB181" s="50"/>
      <c r="SBC181" s="50"/>
      <c r="SBD181" s="50"/>
      <c r="SBE181" s="50"/>
      <c r="SBF181" s="50"/>
      <c r="SBG181" s="50"/>
      <c r="SBH181" s="50"/>
      <c r="SBI181" s="50"/>
      <c r="SBJ181" s="50"/>
      <c r="SBK181" s="50"/>
      <c r="SBL181" s="50"/>
      <c r="SBM181" s="50"/>
      <c r="SBN181" s="50"/>
      <c r="SBO181" s="50"/>
      <c r="SBP181" s="50"/>
      <c r="SBQ181" s="50"/>
      <c r="SBR181" s="50"/>
      <c r="SBS181" s="50"/>
      <c r="SBT181" s="50"/>
      <c r="SBU181" s="50"/>
      <c r="SBV181" s="50"/>
      <c r="SBW181" s="50"/>
      <c r="SBX181" s="50"/>
      <c r="SBY181" s="50"/>
      <c r="SBZ181" s="50"/>
      <c r="SCA181" s="50"/>
      <c r="SCB181" s="50"/>
      <c r="SCC181" s="50"/>
      <c r="SCD181" s="50"/>
      <c r="SCE181" s="50"/>
      <c r="SCF181" s="50"/>
      <c r="SCG181" s="50"/>
      <c r="SCH181" s="50"/>
      <c r="SCI181" s="50"/>
      <c r="SCJ181" s="50"/>
      <c r="SCK181" s="50"/>
      <c r="SCL181" s="50"/>
      <c r="SCM181" s="50"/>
      <c r="SCN181" s="50"/>
      <c r="SCO181" s="50"/>
      <c r="SCP181" s="50"/>
      <c r="SCQ181" s="50"/>
      <c r="SCR181" s="50"/>
      <c r="SCS181" s="50"/>
      <c r="SCT181" s="50"/>
      <c r="SCU181" s="50"/>
      <c r="SCV181" s="50"/>
      <c r="SCW181" s="50"/>
      <c r="SCX181" s="50"/>
      <c r="SCY181" s="50"/>
      <c r="SCZ181" s="50"/>
      <c r="SDA181" s="50"/>
      <c r="SDB181" s="50"/>
      <c r="SDC181" s="50"/>
      <c r="SDD181" s="50"/>
      <c r="SDE181" s="50"/>
      <c r="SDF181" s="50"/>
      <c r="SDG181" s="50"/>
      <c r="SDH181" s="50"/>
      <c r="SDI181" s="50"/>
      <c r="SDJ181" s="50"/>
      <c r="SDK181" s="50"/>
      <c r="SDL181" s="50"/>
      <c r="SDM181" s="50"/>
      <c r="SDN181" s="50"/>
      <c r="SDO181" s="50"/>
      <c r="SDP181" s="50"/>
      <c r="SDQ181" s="50"/>
      <c r="SDR181" s="50"/>
      <c r="SDS181" s="50"/>
      <c r="SDT181" s="50"/>
      <c r="SDU181" s="50"/>
      <c r="SDV181" s="50"/>
      <c r="SDW181" s="50"/>
      <c r="SDX181" s="50"/>
      <c r="SDY181" s="50"/>
      <c r="SDZ181" s="50"/>
      <c r="SEA181" s="50"/>
      <c r="SEB181" s="50"/>
      <c r="SEC181" s="50"/>
      <c r="SED181" s="50"/>
      <c r="SEE181" s="50"/>
      <c r="SEF181" s="50"/>
      <c r="SEG181" s="50"/>
      <c r="SEH181" s="50"/>
      <c r="SEI181" s="50"/>
      <c r="SEJ181" s="50"/>
      <c r="SEK181" s="50"/>
      <c r="SEL181" s="50"/>
      <c r="SEM181" s="50"/>
      <c r="SEN181" s="50"/>
      <c r="SEO181" s="50"/>
      <c r="SEP181" s="50"/>
      <c r="SEQ181" s="50"/>
      <c r="SER181" s="50"/>
      <c r="SES181" s="50"/>
      <c r="SET181" s="50"/>
      <c r="SEU181" s="50"/>
      <c r="SEV181" s="50"/>
      <c r="SEW181" s="50"/>
      <c r="SEX181" s="50"/>
      <c r="SEY181" s="50"/>
      <c r="SEZ181" s="50"/>
      <c r="SFA181" s="50"/>
      <c r="SFB181" s="50"/>
      <c r="SFC181" s="50"/>
      <c r="SFD181" s="50"/>
      <c r="SFE181" s="50"/>
      <c r="SFF181" s="50"/>
      <c r="SFG181" s="50"/>
      <c r="SFH181" s="50"/>
      <c r="SFI181" s="50"/>
      <c r="SFJ181" s="50"/>
      <c r="SFK181" s="50"/>
      <c r="SFL181" s="50"/>
      <c r="SFM181" s="50"/>
      <c r="SFN181" s="50"/>
      <c r="SFO181" s="50"/>
      <c r="SFP181" s="50"/>
      <c r="SFQ181" s="50"/>
      <c r="SFR181" s="50"/>
      <c r="SFS181" s="50"/>
      <c r="SFT181" s="50"/>
      <c r="SFU181" s="50"/>
      <c r="SFV181" s="50"/>
      <c r="SFW181" s="50"/>
      <c r="SFX181" s="50"/>
      <c r="SFY181" s="50"/>
      <c r="SFZ181" s="50"/>
      <c r="SGA181" s="50"/>
      <c r="SGB181" s="50"/>
      <c r="SGC181" s="50"/>
      <c r="SGD181" s="50"/>
      <c r="SGE181" s="50"/>
      <c r="SGF181" s="50"/>
      <c r="SGG181" s="50"/>
      <c r="SGH181" s="50"/>
      <c r="SGI181" s="50"/>
      <c r="SGJ181" s="50"/>
      <c r="SGK181" s="50"/>
      <c r="SGL181" s="50"/>
      <c r="SGM181" s="50"/>
      <c r="SGN181" s="50"/>
      <c r="SGO181" s="50"/>
      <c r="SGP181" s="50"/>
      <c r="SGQ181" s="50"/>
      <c r="SGR181" s="50"/>
      <c r="SGS181" s="50"/>
      <c r="SGT181" s="50"/>
      <c r="SGU181" s="50"/>
      <c r="SGV181" s="50"/>
      <c r="SGW181" s="50"/>
      <c r="SGX181" s="50"/>
      <c r="SGY181" s="50"/>
      <c r="SGZ181" s="50"/>
      <c r="SHA181" s="50"/>
      <c r="SHB181" s="50"/>
      <c r="SHC181" s="50"/>
      <c r="SHD181" s="50"/>
      <c r="SHF181" s="50"/>
      <c r="SHH181" s="50"/>
      <c r="SHI181" s="50"/>
      <c r="SHJ181" s="50"/>
      <c r="SHK181" s="50"/>
      <c r="SHL181" s="50"/>
      <c r="SHM181" s="50"/>
      <c r="SHN181" s="50"/>
      <c r="SHO181" s="50"/>
      <c r="SHT181" s="50"/>
      <c r="SHU181" s="50"/>
      <c r="SHV181" s="50"/>
      <c r="SHW181" s="50"/>
      <c r="SHX181" s="50"/>
      <c r="SHY181" s="50"/>
      <c r="SHZ181" s="50"/>
      <c r="SIA181" s="50"/>
      <c r="SIB181" s="50"/>
      <c r="SIC181" s="50"/>
      <c r="SID181" s="50"/>
      <c r="SIE181" s="50"/>
      <c r="SIF181" s="50"/>
      <c r="SIG181" s="50"/>
      <c r="SIH181" s="50"/>
      <c r="SII181" s="50"/>
      <c r="SIJ181" s="50"/>
      <c r="SIK181" s="50"/>
      <c r="SIL181" s="50"/>
      <c r="SIM181" s="50"/>
      <c r="SIN181" s="50"/>
      <c r="SIO181" s="50"/>
      <c r="SIP181" s="50"/>
      <c r="SIQ181" s="50"/>
      <c r="SIR181" s="50"/>
      <c r="SIS181" s="50"/>
      <c r="SIT181" s="50"/>
      <c r="SIU181" s="50"/>
      <c r="SIV181" s="50"/>
      <c r="SIW181" s="50"/>
      <c r="SIX181" s="50"/>
      <c r="SIY181" s="50"/>
      <c r="SIZ181" s="50"/>
      <c r="SJA181" s="50"/>
      <c r="SJB181" s="50"/>
      <c r="SJC181" s="50"/>
      <c r="SJD181" s="50"/>
      <c r="SJE181" s="50"/>
      <c r="SJF181" s="50"/>
      <c r="SJG181" s="50"/>
      <c r="SJH181" s="50"/>
      <c r="SJI181" s="50"/>
      <c r="SJJ181" s="50"/>
      <c r="SJK181" s="50"/>
      <c r="SJL181" s="50"/>
      <c r="SJM181" s="50"/>
      <c r="SJN181" s="50"/>
      <c r="SJO181" s="50"/>
      <c r="SJP181" s="50"/>
      <c r="SJQ181" s="50"/>
      <c r="SJR181" s="50"/>
      <c r="SJS181" s="50"/>
      <c r="SJT181" s="50"/>
      <c r="SJU181" s="50"/>
      <c r="SJV181" s="50"/>
      <c r="SJW181" s="50"/>
      <c r="SJX181" s="50"/>
      <c r="SJY181" s="50"/>
      <c r="SJZ181" s="50"/>
      <c r="SKA181" s="50"/>
      <c r="SKB181" s="50"/>
      <c r="SKC181" s="50"/>
      <c r="SKD181" s="50"/>
      <c r="SKE181" s="50"/>
      <c r="SKF181" s="50"/>
      <c r="SKG181" s="50"/>
      <c r="SKH181" s="50"/>
      <c r="SKI181" s="50"/>
      <c r="SKJ181" s="50"/>
      <c r="SKK181" s="50"/>
      <c r="SKL181" s="50"/>
      <c r="SKM181" s="50"/>
      <c r="SKN181" s="50"/>
      <c r="SKO181" s="50"/>
      <c r="SKP181" s="50"/>
      <c r="SKQ181" s="50"/>
      <c r="SKR181" s="50"/>
      <c r="SKS181" s="50"/>
      <c r="SKT181" s="50"/>
      <c r="SKU181" s="50"/>
      <c r="SKV181" s="50"/>
      <c r="SKW181" s="50"/>
      <c r="SKX181" s="50"/>
      <c r="SKY181" s="50"/>
      <c r="SKZ181" s="50"/>
      <c r="SLA181" s="50"/>
      <c r="SLB181" s="50"/>
      <c r="SLC181" s="50"/>
      <c r="SLD181" s="50"/>
      <c r="SLE181" s="50"/>
      <c r="SLF181" s="50"/>
      <c r="SLG181" s="50"/>
      <c r="SLH181" s="50"/>
      <c r="SLI181" s="50"/>
      <c r="SLJ181" s="50"/>
      <c r="SLK181" s="50"/>
      <c r="SLL181" s="50"/>
      <c r="SLM181" s="50"/>
      <c r="SLN181" s="50"/>
      <c r="SLO181" s="50"/>
      <c r="SLP181" s="50"/>
      <c r="SLQ181" s="50"/>
      <c r="SLR181" s="50"/>
      <c r="SLS181" s="50"/>
      <c r="SLT181" s="50"/>
      <c r="SLU181" s="50"/>
      <c r="SLV181" s="50"/>
      <c r="SLW181" s="50"/>
      <c r="SLX181" s="50"/>
      <c r="SLY181" s="50"/>
      <c r="SLZ181" s="50"/>
      <c r="SMA181" s="50"/>
      <c r="SMB181" s="50"/>
      <c r="SMC181" s="50"/>
      <c r="SMD181" s="50"/>
      <c r="SME181" s="50"/>
      <c r="SMF181" s="50"/>
      <c r="SMG181" s="50"/>
      <c r="SMH181" s="50"/>
      <c r="SMI181" s="50"/>
      <c r="SMJ181" s="50"/>
      <c r="SMK181" s="50"/>
      <c r="SML181" s="50"/>
      <c r="SMM181" s="50"/>
      <c r="SMN181" s="50"/>
      <c r="SMO181" s="50"/>
      <c r="SMP181" s="50"/>
      <c r="SMQ181" s="50"/>
      <c r="SMR181" s="50"/>
      <c r="SMS181" s="50"/>
      <c r="SMT181" s="50"/>
      <c r="SMU181" s="50"/>
      <c r="SMV181" s="50"/>
      <c r="SMW181" s="50"/>
      <c r="SMX181" s="50"/>
      <c r="SMY181" s="50"/>
      <c r="SMZ181" s="50"/>
      <c r="SNA181" s="50"/>
      <c r="SNB181" s="50"/>
      <c r="SNC181" s="50"/>
      <c r="SND181" s="50"/>
      <c r="SNE181" s="50"/>
      <c r="SNF181" s="50"/>
      <c r="SNG181" s="50"/>
      <c r="SNH181" s="50"/>
      <c r="SNI181" s="50"/>
      <c r="SNJ181" s="50"/>
      <c r="SNK181" s="50"/>
      <c r="SNL181" s="50"/>
      <c r="SNM181" s="50"/>
      <c r="SNN181" s="50"/>
      <c r="SNO181" s="50"/>
      <c r="SNP181" s="50"/>
      <c r="SNQ181" s="50"/>
      <c r="SNR181" s="50"/>
      <c r="SNS181" s="50"/>
      <c r="SNT181" s="50"/>
      <c r="SNU181" s="50"/>
      <c r="SNV181" s="50"/>
      <c r="SNW181" s="50"/>
      <c r="SNX181" s="50"/>
      <c r="SNY181" s="50"/>
      <c r="SNZ181" s="50"/>
      <c r="SOA181" s="50"/>
      <c r="SOB181" s="50"/>
      <c r="SOC181" s="50"/>
      <c r="SOD181" s="50"/>
      <c r="SOE181" s="50"/>
      <c r="SOF181" s="50"/>
      <c r="SOG181" s="50"/>
      <c r="SOH181" s="50"/>
      <c r="SOI181" s="50"/>
      <c r="SOJ181" s="50"/>
      <c r="SOK181" s="50"/>
      <c r="SOL181" s="50"/>
      <c r="SOM181" s="50"/>
      <c r="SON181" s="50"/>
      <c r="SOO181" s="50"/>
      <c r="SOP181" s="50"/>
      <c r="SOQ181" s="50"/>
      <c r="SOR181" s="50"/>
      <c r="SOS181" s="50"/>
      <c r="SOT181" s="50"/>
      <c r="SOU181" s="50"/>
      <c r="SOV181" s="50"/>
      <c r="SOW181" s="50"/>
      <c r="SOX181" s="50"/>
      <c r="SOY181" s="50"/>
      <c r="SOZ181" s="50"/>
      <c r="SPA181" s="50"/>
      <c r="SPB181" s="50"/>
      <c r="SPC181" s="50"/>
      <c r="SPD181" s="50"/>
      <c r="SPE181" s="50"/>
      <c r="SPF181" s="50"/>
      <c r="SPG181" s="50"/>
      <c r="SPH181" s="50"/>
      <c r="SPI181" s="50"/>
      <c r="SPJ181" s="50"/>
      <c r="SPK181" s="50"/>
      <c r="SPL181" s="50"/>
      <c r="SPM181" s="50"/>
      <c r="SPN181" s="50"/>
      <c r="SPO181" s="50"/>
      <c r="SPP181" s="50"/>
      <c r="SPQ181" s="50"/>
      <c r="SPR181" s="50"/>
      <c r="SPS181" s="50"/>
      <c r="SPT181" s="50"/>
      <c r="SPU181" s="50"/>
      <c r="SPV181" s="50"/>
      <c r="SPW181" s="50"/>
      <c r="SPX181" s="50"/>
      <c r="SPY181" s="50"/>
      <c r="SPZ181" s="50"/>
      <c r="SQA181" s="50"/>
      <c r="SQB181" s="50"/>
      <c r="SQC181" s="50"/>
      <c r="SQD181" s="50"/>
      <c r="SQE181" s="50"/>
      <c r="SQF181" s="50"/>
      <c r="SQG181" s="50"/>
      <c r="SQH181" s="50"/>
      <c r="SQI181" s="50"/>
      <c r="SQJ181" s="50"/>
      <c r="SQK181" s="50"/>
      <c r="SQL181" s="50"/>
      <c r="SQM181" s="50"/>
      <c r="SQN181" s="50"/>
      <c r="SQO181" s="50"/>
      <c r="SQP181" s="50"/>
      <c r="SQQ181" s="50"/>
      <c r="SQR181" s="50"/>
      <c r="SQS181" s="50"/>
      <c r="SQT181" s="50"/>
      <c r="SQU181" s="50"/>
      <c r="SQV181" s="50"/>
      <c r="SQW181" s="50"/>
      <c r="SQX181" s="50"/>
      <c r="SQY181" s="50"/>
      <c r="SQZ181" s="50"/>
      <c r="SRB181" s="50"/>
      <c r="SRD181" s="50"/>
      <c r="SRE181" s="50"/>
      <c r="SRF181" s="50"/>
      <c r="SRG181" s="50"/>
      <c r="SRH181" s="50"/>
      <c r="SRI181" s="50"/>
      <c r="SRJ181" s="50"/>
      <c r="SRK181" s="50"/>
      <c r="SRP181" s="50"/>
      <c r="SRQ181" s="50"/>
      <c r="SRR181" s="50"/>
      <c r="SRS181" s="50"/>
      <c r="SRT181" s="50"/>
      <c r="SRU181" s="50"/>
      <c r="SRV181" s="50"/>
      <c r="SRW181" s="50"/>
      <c r="SRX181" s="50"/>
      <c r="SRY181" s="50"/>
      <c r="SRZ181" s="50"/>
      <c r="SSA181" s="50"/>
      <c r="SSB181" s="50"/>
      <c r="SSC181" s="50"/>
      <c r="SSD181" s="50"/>
      <c r="SSE181" s="50"/>
      <c r="SSF181" s="50"/>
      <c r="SSG181" s="50"/>
      <c r="SSH181" s="50"/>
      <c r="SSI181" s="50"/>
      <c r="SSJ181" s="50"/>
      <c r="SSK181" s="50"/>
      <c r="SSL181" s="50"/>
      <c r="SSM181" s="50"/>
      <c r="SSN181" s="50"/>
      <c r="SSO181" s="50"/>
      <c r="SSP181" s="50"/>
      <c r="SSQ181" s="50"/>
      <c r="SSR181" s="50"/>
      <c r="SSS181" s="50"/>
      <c r="SST181" s="50"/>
      <c r="SSU181" s="50"/>
      <c r="SSV181" s="50"/>
      <c r="SSW181" s="50"/>
      <c r="SSX181" s="50"/>
      <c r="SSY181" s="50"/>
      <c r="SSZ181" s="50"/>
      <c r="STA181" s="50"/>
      <c r="STB181" s="50"/>
      <c r="STC181" s="50"/>
      <c r="STD181" s="50"/>
      <c r="STE181" s="50"/>
      <c r="STF181" s="50"/>
      <c r="STG181" s="50"/>
      <c r="STH181" s="50"/>
      <c r="STI181" s="50"/>
      <c r="STJ181" s="50"/>
      <c r="STK181" s="50"/>
      <c r="STL181" s="50"/>
      <c r="STM181" s="50"/>
      <c r="STN181" s="50"/>
      <c r="STO181" s="50"/>
      <c r="STP181" s="50"/>
      <c r="STQ181" s="50"/>
      <c r="STR181" s="50"/>
      <c r="STS181" s="50"/>
      <c r="STT181" s="50"/>
      <c r="STU181" s="50"/>
      <c r="STV181" s="50"/>
      <c r="STW181" s="50"/>
      <c r="STX181" s="50"/>
      <c r="STY181" s="50"/>
      <c r="STZ181" s="50"/>
      <c r="SUA181" s="50"/>
      <c r="SUB181" s="50"/>
      <c r="SUC181" s="50"/>
      <c r="SUD181" s="50"/>
      <c r="SUE181" s="50"/>
      <c r="SUF181" s="50"/>
      <c r="SUG181" s="50"/>
      <c r="SUH181" s="50"/>
      <c r="SUI181" s="50"/>
      <c r="SUJ181" s="50"/>
      <c r="SUK181" s="50"/>
      <c r="SUL181" s="50"/>
      <c r="SUM181" s="50"/>
      <c r="SUN181" s="50"/>
      <c r="SUO181" s="50"/>
      <c r="SUP181" s="50"/>
      <c r="SUQ181" s="50"/>
      <c r="SUR181" s="50"/>
      <c r="SUS181" s="50"/>
      <c r="SUT181" s="50"/>
      <c r="SUU181" s="50"/>
      <c r="SUV181" s="50"/>
      <c r="SUW181" s="50"/>
      <c r="SUX181" s="50"/>
      <c r="SUY181" s="50"/>
      <c r="SUZ181" s="50"/>
      <c r="SVA181" s="50"/>
      <c r="SVB181" s="50"/>
      <c r="SVC181" s="50"/>
      <c r="SVD181" s="50"/>
      <c r="SVE181" s="50"/>
      <c r="SVF181" s="50"/>
      <c r="SVG181" s="50"/>
      <c r="SVH181" s="50"/>
      <c r="SVI181" s="50"/>
      <c r="SVJ181" s="50"/>
      <c r="SVK181" s="50"/>
      <c r="SVL181" s="50"/>
      <c r="SVM181" s="50"/>
      <c r="SVN181" s="50"/>
      <c r="SVO181" s="50"/>
      <c r="SVP181" s="50"/>
      <c r="SVQ181" s="50"/>
      <c r="SVR181" s="50"/>
      <c r="SVS181" s="50"/>
      <c r="SVT181" s="50"/>
      <c r="SVU181" s="50"/>
      <c r="SVV181" s="50"/>
      <c r="SVW181" s="50"/>
      <c r="SVX181" s="50"/>
      <c r="SVY181" s="50"/>
      <c r="SVZ181" s="50"/>
      <c r="SWA181" s="50"/>
      <c r="SWB181" s="50"/>
      <c r="SWC181" s="50"/>
      <c r="SWD181" s="50"/>
      <c r="SWE181" s="50"/>
      <c r="SWF181" s="50"/>
      <c r="SWG181" s="50"/>
      <c r="SWH181" s="50"/>
      <c r="SWI181" s="50"/>
      <c r="SWJ181" s="50"/>
      <c r="SWK181" s="50"/>
      <c r="SWL181" s="50"/>
      <c r="SWM181" s="50"/>
      <c r="SWN181" s="50"/>
      <c r="SWO181" s="50"/>
      <c r="SWP181" s="50"/>
      <c r="SWQ181" s="50"/>
      <c r="SWR181" s="50"/>
      <c r="SWS181" s="50"/>
      <c r="SWT181" s="50"/>
      <c r="SWU181" s="50"/>
      <c r="SWV181" s="50"/>
      <c r="SWW181" s="50"/>
      <c r="SWX181" s="50"/>
      <c r="SWY181" s="50"/>
      <c r="SWZ181" s="50"/>
      <c r="SXA181" s="50"/>
      <c r="SXB181" s="50"/>
      <c r="SXC181" s="50"/>
      <c r="SXD181" s="50"/>
      <c r="SXE181" s="50"/>
      <c r="SXF181" s="50"/>
      <c r="SXG181" s="50"/>
      <c r="SXH181" s="50"/>
      <c r="SXI181" s="50"/>
      <c r="SXJ181" s="50"/>
      <c r="SXK181" s="50"/>
      <c r="SXL181" s="50"/>
      <c r="SXM181" s="50"/>
      <c r="SXN181" s="50"/>
      <c r="SXO181" s="50"/>
      <c r="SXP181" s="50"/>
      <c r="SXQ181" s="50"/>
      <c r="SXR181" s="50"/>
      <c r="SXS181" s="50"/>
      <c r="SXT181" s="50"/>
      <c r="SXU181" s="50"/>
      <c r="SXV181" s="50"/>
      <c r="SXW181" s="50"/>
      <c r="SXX181" s="50"/>
      <c r="SXY181" s="50"/>
      <c r="SXZ181" s="50"/>
      <c r="SYA181" s="50"/>
      <c r="SYB181" s="50"/>
      <c r="SYC181" s="50"/>
      <c r="SYD181" s="50"/>
      <c r="SYE181" s="50"/>
      <c r="SYF181" s="50"/>
      <c r="SYG181" s="50"/>
      <c r="SYH181" s="50"/>
      <c r="SYI181" s="50"/>
      <c r="SYJ181" s="50"/>
      <c r="SYK181" s="50"/>
      <c r="SYL181" s="50"/>
      <c r="SYM181" s="50"/>
      <c r="SYN181" s="50"/>
      <c r="SYO181" s="50"/>
      <c r="SYP181" s="50"/>
      <c r="SYQ181" s="50"/>
      <c r="SYR181" s="50"/>
      <c r="SYS181" s="50"/>
      <c r="SYT181" s="50"/>
      <c r="SYU181" s="50"/>
      <c r="SYV181" s="50"/>
      <c r="SYW181" s="50"/>
      <c r="SYX181" s="50"/>
      <c r="SYY181" s="50"/>
      <c r="SYZ181" s="50"/>
      <c r="SZA181" s="50"/>
      <c r="SZB181" s="50"/>
      <c r="SZC181" s="50"/>
      <c r="SZD181" s="50"/>
      <c r="SZE181" s="50"/>
      <c r="SZF181" s="50"/>
      <c r="SZG181" s="50"/>
      <c r="SZH181" s="50"/>
      <c r="SZI181" s="50"/>
      <c r="SZJ181" s="50"/>
      <c r="SZK181" s="50"/>
      <c r="SZL181" s="50"/>
      <c r="SZM181" s="50"/>
      <c r="SZN181" s="50"/>
      <c r="SZO181" s="50"/>
      <c r="SZP181" s="50"/>
      <c r="SZQ181" s="50"/>
      <c r="SZR181" s="50"/>
      <c r="SZS181" s="50"/>
      <c r="SZT181" s="50"/>
      <c r="SZU181" s="50"/>
      <c r="SZV181" s="50"/>
      <c r="SZW181" s="50"/>
      <c r="SZX181" s="50"/>
      <c r="SZY181" s="50"/>
      <c r="SZZ181" s="50"/>
      <c r="TAA181" s="50"/>
      <c r="TAB181" s="50"/>
      <c r="TAC181" s="50"/>
      <c r="TAD181" s="50"/>
      <c r="TAE181" s="50"/>
      <c r="TAF181" s="50"/>
      <c r="TAG181" s="50"/>
      <c r="TAH181" s="50"/>
      <c r="TAI181" s="50"/>
      <c r="TAJ181" s="50"/>
      <c r="TAK181" s="50"/>
      <c r="TAL181" s="50"/>
      <c r="TAM181" s="50"/>
      <c r="TAN181" s="50"/>
      <c r="TAO181" s="50"/>
      <c r="TAP181" s="50"/>
      <c r="TAQ181" s="50"/>
      <c r="TAR181" s="50"/>
      <c r="TAS181" s="50"/>
      <c r="TAT181" s="50"/>
      <c r="TAU181" s="50"/>
      <c r="TAV181" s="50"/>
      <c r="TAX181" s="50"/>
      <c r="TAZ181" s="50"/>
      <c r="TBA181" s="50"/>
      <c r="TBB181" s="50"/>
      <c r="TBC181" s="50"/>
      <c r="TBD181" s="50"/>
      <c r="TBE181" s="50"/>
      <c r="TBF181" s="50"/>
      <c r="TBG181" s="50"/>
      <c r="TBL181" s="50"/>
      <c r="TBM181" s="50"/>
      <c r="TBN181" s="50"/>
      <c r="TBO181" s="50"/>
      <c r="TBP181" s="50"/>
      <c r="TBQ181" s="50"/>
      <c r="TBR181" s="50"/>
      <c r="TBS181" s="50"/>
      <c r="TBT181" s="50"/>
      <c r="TBU181" s="50"/>
      <c r="TBV181" s="50"/>
      <c r="TBW181" s="50"/>
      <c r="TBX181" s="50"/>
      <c r="TBY181" s="50"/>
      <c r="TBZ181" s="50"/>
      <c r="TCA181" s="50"/>
      <c r="TCB181" s="50"/>
      <c r="TCC181" s="50"/>
      <c r="TCD181" s="50"/>
      <c r="TCE181" s="50"/>
      <c r="TCF181" s="50"/>
      <c r="TCG181" s="50"/>
      <c r="TCH181" s="50"/>
      <c r="TCI181" s="50"/>
      <c r="TCJ181" s="50"/>
      <c r="TCK181" s="50"/>
      <c r="TCL181" s="50"/>
      <c r="TCM181" s="50"/>
      <c r="TCN181" s="50"/>
      <c r="TCO181" s="50"/>
      <c r="TCP181" s="50"/>
      <c r="TCQ181" s="50"/>
      <c r="TCR181" s="50"/>
      <c r="TCS181" s="50"/>
      <c r="TCT181" s="50"/>
      <c r="TCU181" s="50"/>
      <c r="TCV181" s="50"/>
      <c r="TCW181" s="50"/>
      <c r="TCX181" s="50"/>
      <c r="TCY181" s="50"/>
      <c r="TCZ181" s="50"/>
      <c r="TDA181" s="50"/>
      <c r="TDB181" s="50"/>
      <c r="TDC181" s="50"/>
      <c r="TDD181" s="50"/>
      <c r="TDE181" s="50"/>
      <c r="TDF181" s="50"/>
      <c r="TDG181" s="50"/>
      <c r="TDH181" s="50"/>
      <c r="TDI181" s="50"/>
      <c r="TDJ181" s="50"/>
      <c r="TDK181" s="50"/>
      <c r="TDL181" s="50"/>
      <c r="TDM181" s="50"/>
      <c r="TDN181" s="50"/>
      <c r="TDO181" s="50"/>
      <c r="TDP181" s="50"/>
      <c r="TDQ181" s="50"/>
      <c r="TDR181" s="50"/>
      <c r="TDS181" s="50"/>
      <c r="TDT181" s="50"/>
      <c r="TDU181" s="50"/>
      <c r="TDV181" s="50"/>
      <c r="TDW181" s="50"/>
      <c r="TDX181" s="50"/>
      <c r="TDY181" s="50"/>
      <c r="TDZ181" s="50"/>
      <c r="TEA181" s="50"/>
      <c r="TEB181" s="50"/>
      <c r="TEC181" s="50"/>
      <c r="TED181" s="50"/>
      <c r="TEE181" s="50"/>
      <c r="TEF181" s="50"/>
      <c r="TEG181" s="50"/>
      <c r="TEH181" s="50"/>
      <c r="TEI181" s="50"/>
      <c r="TEJ181" s="50"/>
      <c r="TEK181" s="50"/>
      <c r="TEL181" s="50"/>
      <c r="TEM181" s="50"/>
      <c r="TEN181" s="50"/>
      <c r="TEO181" s="50"/>
      <c r="TEP181" s="50"/>
      <c r="TEQ181" s="50"/>
      <c r="TER181" s="50"/>
      <c r="TES181" s="50"/>
      <c r="TET181" s="50"/>
      <c r="TEU181" s="50"/>
      <c r="TEV181" s="50"/>
      <c r="TEW181" s="50"/>
      <c r="TEX181" s="50"/>
      <c r="TEY181" s="50"/>
      <c r="TEZ181" s="50"/>
      <c r="TFA181" s="50"/>
      <c r="TFB181" s="50"/>
      <c r="TFC181" s="50"/>
      <c r="TFD181" s="50"/>
      <c r="TFE181" s="50"/>
      <c r="TFF181" s="50"/>
      <c r="TFG181" s="50"/>
      <c r="TFH181" s="50"/>
      <c r="TFI181" s="50"/>
      <c r="TFJ181" s="50"/>
      <c r="TFK181" s="50"/>
      <c r="TFL181" s="50"/>
      <c r="TFM181" s="50"/>
      <c r="TFN181" s="50"/>
      <c r="TFO181" s="50"/>
      <c r="TFP181" s="50"/>
      <c r="TFQ181" s="50"/>
      <c r="TFR181" s="50"/>
      <c r="TFS181" s="50"/>
      <c r="TFT181" s="50"/>
      <c r="TFU181" s="50"/>
      <c r="TFV181" s="50"/>
      <c r="TFW181" s="50"/>
      <c r="TFX181" s="50"/>
      <c r="TFY181" s="50"/>
      <c r="TFZ181" s="50"/>
      <c r="TGA181" s="50"/>
      <c r="TGB181" s="50"/>
      <c r="TGC181" s="50"/>
      <c r="TGD181" s="50"/>
      <c r="TGE181" s="50"/>
      <c r="TGF181" s="50"/>
      <c r="TGG181" s="50"/>
      <c r="TGH181" s="50"/>
      <c r="TGI181" s="50"/>
      <c r="TGJ181" s="50"/>
      <c r="TGK181" s="50"/>
      <c r="TGL181" s="50"/>
      <c r="TGM181" s="50"/>
      <c r="TGN181" s="50"/>
      <c r="TGO181" s="50"/>
      <c r="TGP181" s="50"/>
      <c r="TGQ181" s="50"/>
      <c r="TGR181" s="50"/>
      <c r="TGS181" s="50"/>
      <c r="TGT181" s="50"/>
      <c r="TGU181" s="50"/>
      <c r="TGV181" s="50"/>
      <c r="TGW181" s="50"/>
      <c r="TGX181" s="50"/>
      <c r="TGY181" s="50"/>
      <c r="TGZ181" s="50"/>
      <c r="THA181" s="50"/>
      <c r="THB181" s="50"/>
      <c r="THC181" s="50"/>
      <c r="THD181" s="50"/>
      <c r="THE181" s="50"/>
      <c r="THF181" s="50"/>
      <c r="THG181" s="50"/>
      <c r="THH181" s="50"/>
      <c r="THI181" s="50"/>
      <c r="THJ181" s="50"/>
      <c r="THK181" s="50"/>
      <c r="THL181" s="50"/>
      <c r="THM181" s="50"/>
      <c r="THN181" s="50"/>
      <c r="THO181" s="50"/>
      <c r="THP181" s="50"/>
      <c r="THQ181" s="50"/>
      <c r="THR181" s="50"/>
      <c r="THS181" s="50"/>
      <c r="THT181" s="50"/>
      <c r="THU181" s="50"/>
      <c r="THV181" s="50"/>
      <c r="THW181" s="50"/>
      <c r="THX181" s="50"/>
      <c r="THY181" s="50"/>
      <c r="THZ181" s="50"/>
      <c r="TIA181" s="50"/>
      <c r="TIB181" s="50"/>
      <c r="TIC181" s="50"/>
      <c r="TID181" s="50"/>
      <c r="TIE181" s="50"/>
      <c r="TIF181" s="50"/>
      <c r="TIG181" s="50"/>
      <c r="TIH181" s="50"/>
      <c r="TII181" s="50"/>
      <c r="TIJ181" s="50"/>
      <c r="TIK181" s="50"/>
      <c r="TIL181" s="50"/>
      <c r="TIM181" s="50"/>
      <c r="TIN181" s="50"/>
      <c r="TIO181" s="50"/>
      <c r="TIP181" s="50"/>
      <c r="TIQ181" s="50"/>
      <c r="TIR181" s="50"/>
      <c r="TIS181" s="50"/>
      <c r="TIT181" s="50"/>
      <c r="TIU181" s="50"/>
      <c r="TIV181" s="50"/>
      <c r="TIW181" s="50"/>
      <c r="TIX181" s="50"/>
      <c r="TIY181" s="50"/>
      <c r="TIZ181" s="50"/>
      <c r="TJA181" s="50"/>
      <c r="TJB181" s="50"/>
      <c r="TJC181" s="50"/>
      <c r="TJD181" s="50"/>
      <c r="TJE181" s="50"/>
      <c r="TJF181" s="50"/>
      <c r="TJG181" s="50"/>
      <c r="TJH181" s="50"/>
      <c r="TJI181" s="50"/>
      <c r="TJJ181" s="50"/>
      <c r="TJK181" s="50"/>
      <c r="TJL181" s="50"/>
      <c r="TJM181" s="50"/>
      <c r="TJN181" s="50"/>
      <c r="TJO181" s="50"/>
      <c r="TJP181" s="50"/>
      <c r="TJQ181" s="50"/>
      <c r="TJR181" s="50"/>
      <c r="TJS181" s="50"/>
      <c r="TJT181" s="50"/>
      <c r="TJU181" s="50"/>
      <c r="TJV181" s="50"/>
      <c r="TJW181" s="50"/>
      <c r="TJX181" s="50"/>
      <c r="TJY181" s="50"/>
      <c r="TJZ181" s="50"/>
      <c r="TKA181" s="50"/>
      <c r="TKB181" s="50"/>
      <c r="TKC181" s="50"/>
      <c r="TKD181" s="50"/>
      <c r="TKE181" s="50"/>
      <c r="TKF181" s="50"/>
      <c r="TKG181" s="50"/>
      <c r="TKH181" s="50"/>
      <c r="TKI181" s="50"/>
      <c r="TKJ181" s="50"/>
      <c r="TKK181" s="50"/>
      <c r="TKL181" s="50"/>
      <c r="TKM181" s="50"/>
      <c r="TKN181" s="50"/>
      <c r="TKO181" s="50"/>
      <c r="TKP181" s="50"/>
      <c r="TKQ181" s="50"/>
      <c r="TKR181" s="50"/>
      <c r="TKT181" s="50"/>
      <c r="TKV181" s="50"/>
      <c r="TKW181" s="50"/>
      <c r="TKX181" s="50"/>
      <c r="TKY181" s="50"/>
      <c r="TKZ181" s="50"/>
      <c r="TLA181" s="50"/>
      <c r="TLB181" s="50"/>
      <c r="TLC181" s="50"/>
      <c r="TLH181" s="50"/>
      <c r="TLI181" s="50"/>
      <c r="TLJ181" s="50"/>
      <c r="TLK181" s="50"/>
      <c r="TLL181" s="50"/>
      <c r="TLM181" s="50"/>
      <c r="TLN181" s="50"/>
      <c r="TLO181" s="50"/>
      <c r="TLP181" s="50"/>
      <c r="TLQ181" s="50"/>
      <c r="TLR181" s="50"/>
      <c r="TLS181" s="50"/>
      <c r="TLT181" s="50"/>
      <c r="TLU181" s="50"/>
      <c r="TLV181" s="50"/>
      <c r="TLW181" s="50"/>
      <c r="TLX181" s="50"/>
      <c r="TLY181" s="50"/>
      <c r="TLZ181" s="50"/>
      <c r="TMA181" s="50"/>
      <c r="TMB181" s="50"/>
      <c r="TMC181" s="50"/>
      <c r="TMD181" s="50"/>
      <c r="TME181" s="50"/>
      <c r="TMF181" s="50"/>
      <c r="TMG181" s="50"/>
      <c r="TMH181" s="50"/>
      <c r="TMI181" s="50"/>
      <c r="TMJ181" s="50"/>
      <c r="TMK181" s="50"/>
      <c r="TML181" s="50"/>
      <c r="TMM181" s="50"/>
      <c r="TMN181" s="50"/>
      <c r="TMO181" s="50"/>
      <c r="TMP181" s="50"/>
      <c r="TMQ181" s="50"/>
      <c r="TMR181" s="50"/>
      <c r="TMS181" s="50"/>
      <c r="TMT181" s="50"/>
      <c r="TMU181" s="50"/>
      <c r="TMV181" s="50"/>
      <c r="TMW181" s="50"/>
      <c r="TMX181" s="50"/>
      <c r="TMY181" s="50"/>
      <c r="TMZ181" s="50"/>
      <c r="TNA181" s="50"/>
      <c r="TNB181" s="50"/>
      <c r="TNC181" s="50"/>
      <c r="TND181" s="50"/>
      <c r="TNE181" s="50"/>
      <c r="TNF181" s="50"/>
      <c r="TNG181" s="50"/>
      <c r="TNH181" s="50"/>
      <c r="TNI181" s="50"/>
      <c r="TNJ181" s="50"/>
      <c r="TNK181" s="50"/>
      <c r="TNL181" s="50"/>
      <c r="TNM181" s="50"/>
      <c r="TNN181" s="50"/>
      <c r="TNO181" s="50"/>
      <c r="TNP181" s="50"/>
      <c r="TNQ181" s="50"/>
      <c r="TNR181" s="50"/>
      <c r="TNS181" s="50"/>
      <c r="TNT181" s="50"/>
      <c r="TNU181" s="50"/>
      <c r="TNV181" s="50"/>
      <c r="TNW181" s="50"/>
      <c r="TNX181" s="50"/>
      <c r="TNY181" s="50"/>
      <c r="TNZ181" s="50"/>
      <c r="TOA181" s="50"/>
      <c r="TOB181" s="50"/>
      <c r="TOC181" s="50"/>
      <c r="TOD181" s="50"/>
      <c r="TOE181" s="50"/>
      <c r="TOF181" s="50"/>
      <c r="TOG181" s="50"/>
      <c r="TOH181" s="50"/>
      <c r="TOI181" s="50"/>
      <c r="TOJ181" s="50"/>
      <c r="TOK181" s="50"/>
      <c r="TOL181" s="50"/>
      <c r="TOM181" s="50"/>
      <c r="TON181" s="50"/>
      <c r="TOO181" s="50"/>
      <c r="TOP181" s="50"/>
      <c r="TOQ181" s="50"/>
      <c r="TOR181" s="50"/>
      <c r="TOS181" s="50"/>
      <c r="TOT181" s="50"/>
      <c r="TOU181" s="50"/>
      <c r="TOV181" s="50"/>
      <c r="TOW181" s="50"/>
      <c r="TOX181" s="50"/>
      <c r="TOY181" s="50"/>
      <c r="TOZ181" s="50"/>
      <c r="TPA181" s="50"/>
      <c r="TPB181" s="50"/>
      <c r="TPC181" s="50"/>
      <c r="TPD181" s="50"/>
      <c r="TPE181" s="50"/>
      <c r="TPF181" s="50"/>
      <c r="TPG181" s="50"/>
      <c r="TPH181" s="50"/>
      <c r="TPI181" s="50"/>
      <c r="TPJ181" s="50"/>
      <c r="TPK181" s="50"/>
      <c r="TPL181" s="50"/>
      <c r="TPM181" s="50"/>
      <c r="TPN181" s="50"/>
      <c r="TPO181" s="50"/>
      <c r="TPP181" s="50"/>
      <c r="TPQ181" s="50"/>
      <c r="TPR181" s="50"/>
      <c r="TPS181" s="50"/>
      <c r="TPT181" s="50"/>
      <c r="TPU181" s="50"/>
      <c r="TPV181" s="50"/>
      <c r="TPW181" s="50"/>
      <c r="TPX181" s="50"/>
      <c r="TPY181" s="50"/>
      <c r="TPZ181" s="50"/>
      <c r="TQA181" s="50"/>
      <c r="TQB181" s="50"/>
      <c r="TQC181" s="50"/>
      <c r="TQD181" s="50"/>
      <c r="TQE181" s="50"/>
      <c r="TQF181" s="50"/>
      <c r="TQG181" s="50"/>
      <c r="TQH181" s="50"/>
      <c r="TQI181" s="50"/>
      <c r="TQJ181" s="50"/>
      <c r="TQK181" s="50"/>
      <c r="TQL181" s="50"/>
      <c r="TQM181" s="50"/>
      <c r="TQN181" s="50"/>
      <c r="TQO181" s="50"/>
      <c r="TQP181" s="50"/>
      <c r="TQQ181" s="50"/>
      <c r="TQR181" s="50"/>
      <c r="TQS181" s="50"/>
      <c r="TQT181" s="50"/>
      <c r="TQU181" s="50"/>
      <c r="TQV181" s="50"/>
      <c r="TQW181" s="50"/>
      <c r="TQX181" s="50"/>
      <c r="TQY181" s="50"/>
      <c r="TQZ181" s="50"/>
      <c r="TRA181" s="50"/>
      <c r="TRB181" s="50"/>
      <c r="TRC181" s="50"/>
      <c r="TRD181" s="50"/>
      <c r="TRE181" s="50"/>
      <c r="TRF181" s="50"/>
      <c r="TRG181" s="50"/>
      <c r="TRH181" s="50"/>
      <c r="TRI181" s="50"/>
      <c r="TRJ181" s="50"/>
      <c r="TRK181" s="50"/>
      <c r="TRL181" s="50"/>
      <c r="TRM181" s="50"/>
      <c r="TRN181" s="50"/>
      <c r="TRO181" s="50"/>
      <c r="TRP181" s="50"/>
      <c r="TRQ181" s="50"/>
      <c r="TRR181" s="50"/>
      <c r="TRS181" s="50"/>
      <c r="TRT181" s="50"/>
      <c r="TRU181" s="50"/>
      <c r="TRV181" s="50"/>
      <c r="TRW181" s="50"/>
      <c r="TRX181" s="50"/>
      <c r="TRY181" s="50"/>
      <c r="TRZ181" s="50"/>
      <c r="TSA181" s="50"/>
      <c r="TSB181" s="50"/>
      <c r="TSC181" s="50"/>
      <c r="TSD181" s="50"/>
      <c r="TSE181" s="50"/>
      <c r="TSF181" s="50"/>
      <c r="TSG181" s="50"/>
      <c r="TSH181" s="50"/>
      <c r="TSI181" s="50"/>
      <c r="TSJ181" s="50"/>
      <c r="TSK181" s="50"/>
      <c r="TSL181" s="50"/>
      <c r="TSM181" s="50"/>
      <c r="TSN181" s="50"/>
      <c r="TSO181" s="50"/>
      <c r="TSP181" s="50"/>
      <c r="TSQ181" s="50"/>
      <c r="TSR181" s="50"/>
      <c r="TSS181" s="50"/>
      <c r="TST181" s="50"/>
      <c r="TSU181" s="50"/>
      <c r="TSV181" s="50"/>
      <c r="TSW181" s="50"/>
      <c r="TSX181" s="50"/>
      <c r="TSY181" s="50"/>
      <c r="TSZ181" s="50"/>
      <c r="TTA181" s="50"/>
      <c r="TTB181" s="50"/>
      <c r="TTC181" s="50"/>
      <c r="TTD181" s="50"/>
      <c r="TTE181" s="50"/>
      <c r="TTF181" s="50"/>
      <c r="TTG181" s="50"/>
      <c r="TTH181" s="50"/>
      <c r="TTI181" s="50"/>
      <c r="TTJ181" s="50"/>
      <c r="TTK181" s="50"/>
      <c r="TTL181" s="50"/>
      <c r="TTM181" s="50"/>
      <c r="TTN181" s="50"/>
      <c r="TTO181" s="50"/>
      <c r="TTP181" s="50"/>
      <c r="TTQ181" s="50"/>
      <c r="TTR181" s="50"/>
      <c r="TTS181" s="50"/>
      <c r="TTT181" s="50"/>
      <c r="TTU181" s="50"/>
      <c r="TTV181" s="50"/>
      <c r="TTW181" s="50"/>
      <c r="TTX181" s="50"/>
      <c r="TTY181" s="50"/>
      <c r="TTZ181" s="50"/>
      <c r="TUA181" s="50"/>
      <c r="TUB181" s="50"/>
      <c r="TUC181" s="50"/>
      <c r="TUD181" s="50"/>
      <c r="TUE181" s="50"/>
      <c r="TUF181" s="50"/>
      <c r="TUG181" s="50"/>
      <c r="TUH181" s="50"/>
      <c r="TUI181" s="50"/>
      <c r="TUJ181" s="50"/>
      <c r="TUK181" s="50"/>
      <c r="TUL181" s="50"/>
      <c r="TUM181" s="50"/>
      <c r="TUN181" s="50"/>
      <c r="TUP181" s="50"/>
      <c r="TUR181" s="50"/>
      <c r="TUS181" s="50"/>
      <c r="TUT181" s="50"/>
      <c r="TUU181" s="50"/>
      <c r="TUV181" s="50"/>
      <c r="TUW181" s="50"/>
      <c r="TUX181" s="50"/>
      <c r="TUY181" s="50"/>
      <c r="TVD181" s="50"/>
      <c r="TVE181" s="50"/>
      <c r="TVF181" s="50"/>
      <c r="TVG181" s="50"/>
      <c r="TVH181" s="50"/>
      <c r="TVI181" s="50"/>
      <c r="TVJ181" s="50"/>
      <c r="TVK181" s="50"/>
      <c r="TVL181" s="50"/>
      <c r="TVM181" s="50"/>
      <c r="TVN181" s="50"/>
      <c r="TVO181" s="50"/>
      <c r="TVP181" s="50"/>
      <c r="TVQ181" s="50"/>
      <c r="TVR181" s="50"/>
      <c r="TVS181" s="50"/>
      <c r="TVT181" s="50"/>
      <c r="TVU181" s="50"/>
      <c r="TVV181" s="50"/>
      <c r="TVW181" s="50"/>
      <c r="TVX181" s="50"/>
      <c r="TVY181" s="50"/>
      <c r="TVZ181" s="50"/>
      <c r="TWA181" s="50"/>
      <c r="TWB181" s="50"/>
      <c r="TWC181" s="50"/>
      <c r="TWD181" s="50"/>
      <c r="TWE181" s="50"/>
      <c r="TWF181" s="50"/>
      <c r="TWG181" s="50"/>
      <c r="TWH181" s="50"/>
      <c r="TWI181" s="50"/>
      <c r="TWJ181" s="50"/>
      <c r="TWK181" s="50"/>
      <c r="TWL181" s="50"/>
      <c r="TWM181" s="50"/>
      <c r="TWN181" s="50"/>
      <c r="TWO181" s="50"/>
      <c r="TWP181" s="50"/>
      <c r="TWQ181" s="50"/>
      <c r="TWR181" s="50"/>
      <c r="TWS181" s="50"/>
      <c r="TWT181" s="50"/>
      <c r="TWU181" s="50"/>
      <c r="TWV181" s="50"/>
      <c r="TWW181" s="50"/>
      <c r="TWX181" s="50"/>
      <c r="TWY181" s="50"/>
      <c r="TWZ181" s="50"/>
      <c r="TXA181" s="50"/>
      <c r="TXB181" s="50"/>
      <c r="TXC181" s="50"/>
      <c r="TXD181" s="50"/>
      <c r="TXE181" s="50"/>
      <c r="TXF181" s="50"/>
      <c r="TXG181" s="50"/>
      <c r="TXH181" s="50"/>
      <c r="TXI181" s="50"/>
      <c r="TXJ181" s="50"/>
      <c r="TXK181" s="50"/>
      <c r="TXL181" s="50"/>
      <c r="TXM181" s="50"/>
      <c r="TXN181" s="50"/>
      <c r="TXO181" s="50"/>
      <c r="TXP181" s="50"/>
      <c r="TXQ181" s="50"/>
      <c r="TXR181" s="50"/>
      <c r="TXS181" s="50"/>
      <c r="TXT181" s="50"/>
      <c r="TXU181" s="50"/>
      <c r="TXV181" s="50"/>
      <c r="TXW181" s="50"/>
      <c r="TXX181" s="50"/>
      <c r="TXY181" s="50"/>
      <c r="TXZ181" s="50"/>
      <c r="TYA181" s="50"/>
      <c r="TYB181" s="50"/>
      <c r="TYC181" s="50"/>
      <c r="TYD181" s="50"/>
      <c r="TYE181" s="50"/>
      <c r="TYF181" s="50"/>
      <c r="TYG181" s="50"/>
      <c r="TYH181" s="50"/>
      <c r="TYI181" s="50"/>
      <c r="TYJ181" s="50"/>
      <c r="TYK181" s="50"/>
      <c r="TYL181" s="50"/>
      <c r="TYM181" s="50"/>
      <c r="TYN181" s="50"/>
      <c r="TYO181" s="50"/>
      <c r="TYP181" s="50"/>
      <c r="TYQ181" s="50"/>
      <c r="TYR181" s="50"/>
      <c r="TYS181" s="50"/>
      <c r="TYT181" s="50"/>
      <c r="TYU181" s="50"/>
      <c r="TYV181" s="50"/>
      <c r="TYW181" s="50"/>
      <c r="TYX181" s="50"/>
      <c r="TYY181" s="50"/>
      <c r="TYZ181" s="50"/>
      <c r="TZA181" s="50"/>
      <c r="TZB181" s="50"/>
      <c r="TZC181" s="50"/>
      <c r="TZD181" s="50"/>
      <c r="TZE181" s="50"/>
      <c r="TZF181" s="50"/>
      <c r="TZG181" s="50"/>
      <c r="TZH181" s="50"/>
      <c r="TZI181" s="50"/>
      <c r="TZJ181" s="50"/>
      <c r="TZK181" s="50"/>
      <c r="TZL181" s="50"/>
      <c r="TZM181" s="50"/>
      <c r="TZN181" s="50"/>
      <c r="TZO181" s="50"/>
      <c r="TZP181" s="50"/>
      <c r="TZQ181" s="50"/>
      <c r="TZR181" s="50"/>
      <c r="TZS181" s="50"/>
      <c r="TZT181" s="50"/>
      <c r="TZU181" s="50"/>
      <c r="TZV181" s="50"/>
      <c r="TZW181" s="50"/>
      <c r="TZX181" s="50"/>
      <c r="TZY181" s="50"/>
      <c r="TZZ181" s="50"/>
      <c r="UAA181" s="50"/>
      <c r="UAB181" s="50"/>
      <c r="UAC181" s="50"/>
      <c r="UAD181" s="50"/>
      <c r="UAE181" s="50"/>
      <c r="UAF181" s="50"/>
      <c r="UAG181" s="50"/>
      <c r="UAH181" s="50"/>
      <c r="UAI181" s="50"/>
      <c r="UAJ181" s="50"/>
      <c r="UAK181" s="50"/>
      <c r="UAL181" s="50"/>
      <c r="UAM181" s="50"/>
      <c r="UAN181" s="50"/>
      <c r="UAO181" s="50"/>
      <c r="UAP181" s="50"/>
      <c r="UAQ181" s="50"/>
      <c r="UAR181" s="50"/>
      <c r="UAS181" s="50"/>
      <c r="UAT181" s="50"/>
      <c r="UAU181" s="50"/>
      <c r="UAV181" s="50"/>
      <c r="UAW181" s="50"/>
      <c r="UAX181" s="50"/>
      <c r="UAY181" s="50"/>
      <c r="UAZ181" s="50"/>
      <c r="UBA181" s="50"/>
      <c r="UBB181" s="50"/>
      <c r="UBC181" s="50"/>
      <c r="UBD181" s="50"/>
      <c r="UBE181" s="50"/>
      <c r="UBF181" s="50"/>
      <c r="UBG181" s="50"/>
      <c r="UBH181" s="50"/>
      <c r="UBI181" s="50"/>
      <c r="UBJ181" s="50"/>
      <c r="UBK181" s="50"/>
      <c r="UBL181" s="50"/>
      <c r="UBM181" s="50"/>
      <c r="UBN181" s="50"/>
      <c r="UBO181" s="50"/>
      <c r="UBP181" s="50"/>
      <c r="UBQ181" s="50"/>
      <c r="UBR181" s="50"/>
      <c r="UBS181" s="50"/>
      <c r="UBT181" s="50"/>
      <c r="UBU181" s="50"/>
      <c r="UBV181" s="50"/>
      <c r="UBW181" s="50"/>
      <c r="UBX181" s="50"/>
      <c r="UBY181" s="50"/>
      <c r="UBZ181" s="50"/>
      <c r="UCA181" s="50"/>
      <c r="UCB181" s="50"/>
      <c r="UCC181" s="50"/>
      <c r="UCD181" s="50"/>
      <c r="UCE181" s="50"/>
      <c r="UCF181" s="50"/>
      <c r="UCG181" s="50"/>
      <c r="UCH181" s="50"/>
      <c r="UCI181" s="50"/>
      <c r="UCJ181" s="50"/>
      <c r="UCK181" s="50"/>
      <c r="UCL181" s="50"/>
      <c r="UCM181" s="50"/>
      <c r="UCN181" s="50"/>
      <c r="UCO181" s="50"/>
      <c r="UCP181" s="50"/>
      <c r="UCQ181" s="50"/>
      <c r="UCR181" s="50"/>
      <c r="UCS181" s="50"/>
      <c r="UCT181" s="50"/>
      <c r="UCU181" s="50"/>
      <c r="UCV181" s="50"/>
      <c r="UCW181" s="50"/>
      <c r="UCX181" s="50"/>
      <c r="UCY181" s="50"/>
      <c r="UCZ181" s="50"/>
      <c r="UDA181" s="50"/>
      <c r="UDB181" s="50"/>
      <c r="UDC181" s="50"/>
      <c r="UDD181" s="50"/>
      <c r="UDE181" s="50"/>
      <c r="UDF181" s="50"/>
      <c r="UDG181" s="50"/>
      <c r="UDH181" s="50"/>
      <c r="UDI181" s="50"/>
      <c r="UDJ181" s="50"/>
      <c r="UDK181" s="50"/>
      <c r="UDL181" s="50"/>
      <c r="UDM181" s="50"/>
      <c r="UDN181" s="50"/>
      <c r="UDO181" s="50"/>
      <c r="UDP181" s="50"/>
      <c r="UDQ181" s="50"/>
      <c r="UDR181" s="50"/>
      <c r="UDS181" s="50"/>
      <c r="UDT181" s="50"/>
      <c r="UDU181" s="50"/>
      <c r="UDV181" s="50"/>
      <c r="UDW181" s="50"/>
      <c r="UDX181" s="50"/>
      <c r="UDY181" s="50"/>
      <c r="UDZ181" s="50"/>
      <c r="UEA181" s="50"/>
      <c r="UEB181" s="50"/>
      <c r="UEC181" s="50"/>
      <c r="UED181" s="50"/>
      <c r="UEE181" s="50"/>
      <c r="UEF181" s="50"/>
      <c r="UEG181" s="50"/>
      <c r="UEH181" s="50"/>
      <c r="UEI181" s="50"/>
      <c r="UEJ181" s="50"/>
      <c r="UEL181" s="50"/>
      <c r="UEN181" s="50"/>
      <c r="UEO181" s="50"/>
      <c r="UEP181" s="50"/>
      <c r="UEQ181" s="50"/>
      <c r="UER181" s="50"/>
      <c r="UES181" s="50"/>
      <c r="UET181" s="50"/>
      <c r="UEU181" s="50"/>
      <c r="UEZ181" s="50"/>
      <c r="UFA181" s="50"/>
      <c r="UFB181" s="50"/>
      <c r="UFC181" s="50"/>
      <c r="UFD181" s="50"/>
      <c r="UFE181" s="50"/>
      <c r="UFF181" s="50"/>
      <c r="UFG181" s="50"/>
      <c r="UFH181" s="50"/>
      <c r="UFI181" s="50"/>
      <c r="UFJ181" s="50"/>
      <c r="UFK181" s="50"/>
      <c r="UFL181" s="50"/>
      <c r="UFM181" s="50"/>
      <c r="UFN181" s="50"/>
      <c r="UFO181" s="50"/>
      <c r="UFP181" s="50"/>
      <c r="UFQ181" s="50"/>
      <c r="UFR181" s="50"/>
      <c r="UFS181" s="50"/>
      <c r="UFT181" s="50"/>
      <c r="UFU181" s="50"/>
      <c r="UFV181" s="50"/>
      <c r="UFW181" s="50"/>
      <c r="UFX181" s="50"/>
      <c r="UFY181" s="50"/>
      <c r="UFZ181" s="50"/>
      <c r="UGA181" s="50"/>
      <c r="UGB181" s="50"/>
      <c r="UGC181" s="50"/>
      <c r="UGD181" s="50"/>
      <c r="UGE181" s="50"/>
      <c r="UGF181" s="50"/>
      <c r="UGG181" s="50"/>
      <c r="UGH181" s="50"/>
      <c r="UGI181" s="50"/>
      <c r="UGJ181" s="50"/>
      <c r="UGK181" s="50"/>
      <c r="UGL181" s="50"/>
      <c r="UGM181" s="50"/>
      <c r="UGN181" s="50"/>
      <c r="UGO181" s="50"/>
      <c r="UGP181" s="50"/>
      <c r="UGQ181" s="50"/>
      <c r="UGR181" s="50"/>
      <c r="UGS181" s="50"/>
      <c r="UGT181" s="50"/>
      <c r="UGU181" s="50"/>
      <c r="UGV181" s="50"/>
      <c r="UGW181" s="50"/>
      <c r="UGX181" s="50"/>
      <c r="UGY181" s="50"/>
      <c r="UGZ181" s="50"/>
      <c r="UHA181" s="50"/>
      <c r="UHB181" s="50"/>
      <c r="UHC181" s="50"/>
      <c r="UHD181" s="50"/>
      <c r="UHE181" s="50"/>
      <c r="UHF181" s="50"/>
      <c r="UHG181" s="50"/>
      <c r="UHH181" s="50"/>
      <c r="UHI181" s="50"/>
      <c r="UHJ181" s="50"/>
      <c r="UHK181" s="50"/>
      <c r="UHL181" s="50"/>
      <c r="UHM181" s="50"/>
      <c r="UHN181" s="50"/>
      <c r="UHO181" s="50"/>
      <c r="UHP181" s="50"/>
      <c r="UHQ181" s="50"/>
      <c r="UHR181" s="50"/>
      <c r="UHS181" s="50"/>
      <c r="UHT181" s="50"/>
      <c r="UHU181" s="50"/>
      <c r="UHV181" s="50"/>
      <c r="UHW181" s="50"/>
      <c r="UHX181" s="50"/>
      <c r="UHY181" s="50"/>
      <c r="UHZ181" s="50"/>
      <c r="UIA181" s="50"/>
      <c r="UIB181" s="50"/>
      <c r="UIC181" s="50"/>
      <c r="UID181" s="50"/>
      <c r="UIE181" s="50"/>
      <c r="UIF181" s="50"/>
      <c r="UIG181" s="50"/>
      <c r="UIH181" s="50"/>
      <c r="UII181" s="50"/>
      <c r="UIJ181" s="50"/>
      <c r="UIK181" s="50"/>
      <c r="UIL181" s="50"/>
      <c r="UIM181" s="50"/>
      <c r="UIN181" s="50"/>
      <c r="UIO181" s="50"/>
      <c r="UIP181" s="50"/>
      <c r="UIQ181" s="50"/>
      <c r="UIR181" s="50"/>
      <c r="UIS181" s="50"/>
      <c r="UIT181" s="50"/>
      <c r="UIU181" s="50"/>
      <c r="UIV181" s="50"/>
      <c r="UIW181" s="50"/>
      <c r="UIX181" s="50"/>
      <c r="UIY181" s="50"/>
      <c r="UIZ181" s="50"/>
      <c r="UJA181" s="50"/>
      <c r="UJB181" s="50"/>
      <c r="UJC181" s="50"/>
      <c r="UJD181" s="50"/>
      <c r="UJE181" s="50"/>
      <c r="UJF181" s="50"/>
      <c r="UJG181" s="50"/>
      <c r="UJH181" s="50"/>
      <c r="UJI181" s="50"/>
      <c r="UJJ181" s="50"/>
      <c r="UJK181" s="50"/>
      <c r="UJL181" s="50"/>
      <c r="UJM181" s="50"/>
      <c r="UJN181" s="50"/>
      <c r="UJO181" s="50"/>
      <c r="UJP181" s="50"/>
      <c r="UJQ181" s="50"/>
      <c r="UJR181" s="50"/>
      <c r="UJS181" s="50"/>
      <c r="UJT181" s="50"/>
      <c r="UJU181" s="50"/>
      <c r="UJV181" s="50"/>
      <c r="UJW181" s="50"/>
      <c r="UJX181" s="50"/>
      <c r="UJY181" s="50"/>
      <c r="UJZ181" s="50"/>
      <c r="UKA181" s="50"/>
      <c r="UKB181" s="50"/>
      <c r="UKC181" s="50"/>
      <c r="UKD181" s="50"/>
      <c r="UKE181" s="50"/>
      <c r="UKF181" s="50"/>
      <c r="UKG181" s="50"/>
      <c r="UKH181" s="50"/>
      <c r="UKI181" s="50"/>
      <c r="UKJ181" s="50"/>
      <c r="UKK181" s="50"/>
      <c r="UKL181" s="50"/>
      <c r="UKM181" s="50"/>
      <c r="UKN181" s="50"/>
      <c r="UKO181" s="50"/>
      <c r="UKP181" s="50"/>
      <c r="UKQ181" s="50"/>
      <c r="UKR181" s="50"/>
      <c r="UKS181" s="50"/>
      <c r="UKT181" s="50"/>
      <c r="UKU181" s="50"/>
      <c r="UKV181" s="50"/>
      <c r="UKW181" s="50"/>
      <c r="UKX181" s="50"/>
      <c r="UKY181" s="50"/>
      <c r="UKZ181" s="50"/>
      <c r="ULA181" s="50"/>
      <c r="ULB181" s="50"/>
      <c r="ULC181" s="50"/>
      <c r="ULD181" s="50"/>
      <c r="ULE181" s="50"/>
      <c r="ULF181" s="50"/>
      <c r="ULG181" s="50"/>
      <c r="ULH181" s="50"/>
      <c r="ULI181" s="50"/>
      <c r="ULJ181" s="50"/>
      <c r="ULK181" s="50"/>
      <c r="ULL181" s="50"/>
      <c r="ULM181" s="50"/>
      <c r="ULN181" s="50"/>
      <c r="ULO181" s="50"/>
      <c r="ULP181" s="50"/>
      <c r="ULQ181" s="50"/>
      <c r="ULR181" s="50"/>
      <c r="ULS181" s="50"/>
      <c r="ULT181" s="50"/>
      <c r="ULU181" s="50"/>
      <c r="ULV181" s="50"/>
      <c r="ULW181" s="50"/>
      <c r="ULX181" s="50"/>
      <c r="ULY181" s="50"/>
      <c r="ULZ181" s="50"/>
      <c r="UMA181" s="50"/>
      <c r="UMB181" s="50"/>
      <c r="UMC181" s="50"/>
      <c r="UMD181" s="50"/>
      <c r="UME181" s="50"/>
      <c r="UMF181" s="50"/>
      <c r="UMG181" s="50"/>
      <c r="UMH181" s="50"/>
      <c r="UMI181" s="50"/>
      <c r="UMJ181" s="50"/>
      <c r="UMK181" s="50"/>
      <c r="UML181" s="50"/>
      <c r="UMM181" s="50"/>
      <c r="UMN181" s="50"/>
      <c r="UMO181" s="50"/>
      <c r="UMP181" s="50"/>
      <c r="UMQ181" s="50"/>
      <c r="UMR181" s="50"/>
      <c r="UMS181" s="50"/>
      <c r="UMT181" s="50"/>
      <c r="UMU181" s="50"/>
      <c r="UMV181" s="50"/>
      <c r="UMW181" s="50"/>
      <c r="UMX181" s="50"/>
      <c r="UMY181" s="50"/>
      <c r="UMZ181" s="50"/>
      <c r="UNA181" s="50"/>
      <c r="UNB181" s="50"/>
      <c r="UNC181" s="50"/>
      <c r="UND181" s="50"/>
      <c r="UNE181" s="50"/>
      <c r="UNF181" s="50"/>
      <c r="UNG181" s="50"/>
      <c r="UNH181" s="50"/>
      <c r="UNI181" s="50"/>
      <c r="UNJ181" s="50"/>
      <c r="UNK181" s="50"/>
      <c r="UNL181" s="50"/>
      <c r="UNM181" s="50"/>
      <c r="UNN181" s="50"/>
      <c r="UNO181" s="50"/>
      <c r="UNP181" s="50"/>
      <c r="UNQ181" s="50"/>
      <c r="UNR181" s="50"/>
      <c r="UNS181" s="50"/>
      <c r="UNT181" s="50"/>
      <c r="UNU181" s="50"/>
      <c r="UNV181" s="50"/>
      <c r="UNW181" s="50"/>
      <c r="UNX181" s="50"/>
      <c r="UNY181" s="50"/>
      <c r="UNZ181" s="50"/>
      <c r="UOA181" s="50"/>
      <c r="UOB181" s="50"/>
      <c r="UOC181" s="50"/>
      <c r="UOD181" s="50"/>
      <c r="UOE181" s="50"/>
      <c r="UOF181" s="50"/>
      <c r="UOH181" s="50"/>
      <c r="UOJ181" s="50"/>
      <c r="UOK181" s="50"/>
      <c r="UOL181" s="50"/>
      <c r="UOM181" s="50"/>
      <c r="UON181" s="50"/>
      <c r="UOO181" s="50"/>
      <c r="UOP181" s="50"/>
      <c r="UOQ181" s="50"/>
      <c r="UOV181" s="50"/>
      <c r="UOW181" s="50"/>
      <c r="UOX181" s="50"/>
      <c r="UOY181" s="50"/>
      <c r="UOZ181" s="50"/>
      <c r="UPA181" s="50"/>
      <c r="UPB181" s="50"/>
      <c r="UPC181" s="50"/>
      <c r="UPD181" s="50"/>
      <c r="UPE181" s="50"/>
      <c r="UPF181" s="50"/>
      <c r="UPG181" s="50"/>
      <c r="UPH181" s="50"/>
      <c r="UPI181" s="50"/>
      <c r="UPJ181" s="50"/>
      <c r="UPK181" s="50"/>
      <c r="UPL181" s="50"/>
      <c r="UPM181" s="50"/>
      <c r="UPN181" s="50"/>
      <c r="UPO181" s="50"/>
      <c r="UPP181" s="50"/>
      <c r="UPQ181" s="50"/>
      <c r="UPR181" s="50"/>
      <c r="UPS181" s="50"/>
      <c r="UPT181" s="50"/>
      <c r="UPU181" s="50"/>
      <c r="UPV181" s="50"/>
      <c r="UPW181" s="50"/>
      <c r="UPX181" s="50"/>
      <c r="UPY181" s="50"/>
      <c r="UPZ181" s="50"/>
      <c r="UQA181" s="50"/>
      <c r="UQB181" s="50"/>
      <c r="UQC181" s="50"/>
      <c r="UQD181" s="50"/>
      <c r="UQE181" s="50"/>
      <c r="UQF181" s="50"/>
      <c r="UQG181" s="50"/>
      <c r="UQH181" s="50"/>
      <c r="UQI181" s="50"/>
      <c r="UQJ181" s="50"/>
      <c r="UQK181" s="50"/>
      <c r="UQL181" s="50"/>
      <c r="UQM181" s="50"/>
      <c r="UQN181" s="50"/>
      <c r="UQO181" s="50"/>
      <c r="UQP181" s="50"/>
      <c r="UQQ181" s="50"/>
      <c r="UQR181" s="50"/>
      <c r="UQS181" s="50"/>
      <c r="UQT181" s="50"/>
      <c r="UQU181" s="50"/>
      <c r="UQV181" s="50"/>
      <c r="UQW181" s="50"/>
      <c r="UQX181" s="50"/>
      <c r="UQY181" s="50"/>
      <c r="UQZ181" s="50"/>
      <c r="URA181" s="50"/>
      <c r="URB181" s="50"/>
      <c r="URC181" s="50"/>
      <c r="URD181" s="50"/>
      <c r="URE181" s="50"/>
      <c r="URF181" s="50"/>
      <c r="URG181" s="50"/>
      <c r="URH181" s="50"/>
      <c r="URI181" s="50"/>
      <c r="URJ181" s="50"/>
      <c r="URK181" s="50"/>
      <c r="URL181" s="50"/>
      <c r="URM181" s="50"/>
      <c r="URN181" s="50"/>
      <c r="URO181" s="50"/>
      <c r="URP181" s="50"/>
      <c r="URQ181" s="50"/>
      <c r="URR181" s="50"/>
      <c r="URS181" s="50"/>
      <c r="URT181" s="50"/>
      <c r="URU181" s="50"/>
      <c r="URV181" s="50"/>
      <c r="URW181" s="50"/>
      <c r="URX181" s="50"/>
      <c r="URY181" s="50"/>
      <c r="URZ181" s="50"/>
      <c r="USA181" s="50"/>
      <c r="USB181" s="50"/>
      <c r="USC181" s="50"/>
      <c r="USD181" s="50"/>
      <c r="USE181" s="50"/>
      <c r="USF181" s="50"/>
      <c r="USG181" s="50"/>
      <c r="USH181" s="50"/>
      <c r="USI181" s="50"/>
      <c r="USJ181" s="50"/>
      <c r="USK181" s="50"/>
      <c r="USL181" s="50"/>
      <c r="USM181" s="50"/>
      <c r="USN181" s="50"/>
      <c r="USO181" s="50"/>
      <c r="USP181" s="50"/>
      <c r="USQ181" s="50"/>
      <c r="USR181" s="50"/>
      <c r="USS181" s="50"/>
      <c r="UST181" s="50"/>
      <c r="USU181" s="50"/>
      <c r="USV181" s="50"/>
      <c r="USW181" s="50"/>
      <c r="USX181" s="50"/>
      <c r="USY181" s="50"/>
      <c r="USZ181" s="50"/>
      <c r="UTA181" s="50"/>
      <c r="UTB181" s="50"/>
      <c r="UTC181" s="50"/>
      <c r="UTD181" s="50"/>
      <c r="UTE181" s="50"/>
      <c r="UTF181" s="50"/>
      <c r="UTG181" s="50"/>
      <c r="UTH181" s="50"/>
      <c r="UTI181" s="50"/>
      <c r="UTJ181" s="50"/>
      <c r="UTK181" s="50"/>
      <c r="UTL181" s="50"/>
      <c r="UTM181" s="50"/>
      <c r="UTN181" s="50"/>
      <c r="UTO181" s="50"/>
      <c r="UTP181" s="50"/>
      <c r="UTQ181" s="50"/>
      <c r="UTR181" s="50"/>
      <c r="UTS181" s="50"/>
      <c r="UTT181" s="50"/>
      <c r="UTU181" s="50"/>
      <c r="UTV181" s="50"/>
      <c r="UTW181" s="50"/>
      <c r="UTX181" s="50"/>
      <c r="UTY181" s="50"/>
      <c r="UTZ181" s="50"/>
      <c r="UUA181" s="50"/>
      <c r="UUB181" s="50"/>
      <c r="UUC181" s="50"/>
      <c r="UUD181" s="50"/>
      <c r="UUE181" s="50"/>
      <c r="UUF181" s="50"/>
      <c r="UUG181" s="50"/>
      <c r="UUH181" s="50"/>
      <c r="UUI181" s="50"/>
      <c r="UUJ181" s="50"/>
      <c r="UUK181" s="50"/>
      <c r="UUL181" s="50"/>
      <c r="UUM181" s="50"/>
      <c r="UUN181" s="50"/>
      <c r="UUO181" s="50"/>
      <c r="UUP181" s="50"/>
      <c r="UUQ181" s="50"/>
      <c r="UUR181" s="50"/>
      <c r="UUS181" s="50"/>
      <c r="UUT181" s="50"/>
      <c r="UUU181" s="50"/>
      <c r="UUV181" s="50"/>
      <c r="UUW181" s="50"/>
      <c r="UUX181" s="50"/>
      <c r="UUY181" s="50"/>
      <c r="UUZ181" s="50"/>
      <c r="UVA181" s="50"/>
      <c r="UVB181" s="50"/>
      <c r="UVC181" s="50"/>
      <c r="UVD181" s="50"/>
      <c r="UVE181" s="50"/>
      <c r="UVF181" s="50"/>
      <c r="UVG181" s="50"/>
      <c r="UVH181" s="50"/>
      <c r="UVI181" s="50"/>
      <c r="UVJ181" s="50"/>
      <c r="UVK181" s="50"/>
      <c r="UVL181" s="50"/>
      <c r="UVM181" s="50"/>
      <c r="UVN181" s="50"/>
      <c r="UVO181" s="50"/>
      <c r="UVP181" s="50"/>
      <c r="UVQ181" s="50"/>
      <c r="UVR181" s="50"/>
      <c r="UVS181" s="50"/>
      <c r="UVT181" s="50"/>
      <c r="UVU181" s="50"/>
      <c r="UVV181" s="50"/>
      <c r="UVW181" s="50"/>
      <c r="UVX181" s="50"/>
      <c r="UVY181" s="50"/>
      <c r="UVZ181" s="50"/>
      <c r="UWA181" s="50"/>
      <c r="UWB181" s="50"/>
      <c r="UWC181" s="50"/>
      <c r="UWD181" s="50"/>
      <c r="UWE181" s="50"/>
      <c r="UWF181" s="50"/>
      <c r="UWG181" s="50"/>
      <c r="UWH181" s="50"/>
      <c r="UWI181" s="50"/>
      <c r="UWJ181" s="50"/>
      <c r="UWK181" s="50"/>
      <c r="UWL181" s="50"/>
      <c r="UWM181" s="50"/>
      <c r="UWN181" s="50"/>
      <c r="UWO181" s="50"/>
      <c r="UWP181" s="50"/>
      <c r="UWQ181" s="50"/>
      <c r="UWR181" s="50"/>
      <c r="UWS181" s="50"/>
      <c r="UWT181" s="50"/>
      <c r="UWU181" s="50"/>
      <c r="UWV181" s="50"/>
      <c r="UWW181" s="50"/>
      <c r="UWX181" s="50"/>
      <c r="UWY181" s="50"/>
      <c r="UWZ181" s="50"/>
      <c r="UXA181" s="50"/>
      <c r="UXB181" s="50"/>
      <c r="UXC181" s="50"/>
      <c r="UXD181" s="50"/>
      <c r="UXE181" s="50"/>
      <c r="UXF181" s="50"/>
      <c r="UXG181" s="50"/>
      <c r="UXH181" s="50"/>
      <c r="UXI181" s="50"/>
      <c r="UXJ181" s="50"/>
      <c r="UXK181" s="50"/>
      <c r="UXL181" s="50"/>
      <c r="UXM181" s="50"/>
      <c r="UXN181" s="50"/>
      <c r="UXO181" s="50"/>
      <c r="UXP181" s="50"/>
      <c r="UXQ181" s="50"/>
      <c r="UXR181" s="50"/>
      <c r="UXS181" s="50"/>
      <c r="UXT181" s="50"/>
      <c r="UXU181" s="50"/>
      <c r="UXV181" s="50"/>
      <c r="UXW181" s="50"/>
      <c r="UXX181" s="50"/>
      <c r="UXY181" s="50"/>
      <c r="UXZ181" s="50"/>
      <c r="UYA181" s="50"/>
      <c r="UYB181" s="50"/>
      <c r="UYD181" s="50"/>
      <c r="UYF181" s="50"/>
      <c r="UYG181" s="50"/>
      <c r="UYH181" s="50"/>
      <c r="UYI181" s="50"/>
      <c r="UYJ181" s="50"/>
      <c r="UYK181" s="50"/>
      <c r="UYL181" s="50"/>
      <c r="UYM181" s="50"/>
      <c r="UYR181" s="50"/>
      <c r="UYS181" s="50"/>
      <c r="UYT181" s="50"/>
      <c r="UYU181" s="50"/>
      <c r="UYV181" s="50"/>
      <c r="UYW181" s="50"/>
      <c r="UYX181" s="50"/>
      <c r="UYY181" s="50"/>
      <c r="UYZ181" s="50"/>
      <c r="UZA181" s="50"/>
      <c r="UZB181" s="50"/>
      <c r="UZC181" s="50"/>
      <c r="UZD181" s="50"/>
      <c r="UZE181" s="50"/>
      <c r="UZF181" s="50"/>
      <c r="UZG181" s="50"/>
      <c r="UZH181" s="50"/>
      <c r="UZI181" s="50"/>
      <c r="UZJ181" s="50"/>
      <c r="UZK181" s="50"/>
      <c r="UZL181" s="50"/>
      <c r="UZM181" s="50"/>
      <c r="UZN181" s="50"/>
      <c r="UZO181" s="50"/>
      <c r="UZP181" s="50"/>
      <c r="UZQ181" s="50"/>
      <c r="UZR181" s="50"/>
      <c r="UZS181" s="50"/>
      <c r="UZT181" s="50"/>
      <c r="UZU181" s="50"/>
      <c r="UZV181" s="50"/>
      <c r="UZW181" s="50"/>
      <c r="UZX181" s="50"/>
      <c r="UZY181" s="50"/>
      <c r="UZZ181" s="50"/>
      <c r="VAA181" s="50"/>
      <c r="VAB181" s="50"/>
      <c r="VAC181" s="50"/>
      <c r="VAD181" s="50"/>
      <c r="VAE181" s="50"/>
      <c r="VAF181" s="50"/>
      <c r="VAG181" s="50"/>
      <c r="VAH181" s="50"/>
      <c r="VAI181" s="50"/>
      <c r="VAJ181" s="50"/>
      <c r="VAK181" s="50"/>
      <c r="VAL181" s="50"/>
      <c r="VAM181" s="50"/>
      <c r="VAN181" s="50"/>
      <c r="VAO181" s="50"/>
      <c r="VAP181" s="50"/>
      <c r="VAQ181" s="50"/>
      <c r="VAR181" s="50"/>
      <c r="VAS181" s="50"/>
      <c r="VAT181" s="50"/>
      <c r="VAU181" s="50"/>
      <c r="VAV181" s="50"/>
      <c r="VAW181" s="50"/>
      <c r="VAX181" s="50"/>
      <c r="VAY181" s="50"/>
      <c r="VAZ181" s="50"/>
      <c r="VBA181" s="50"/>
      <c r="VBB181" s="50"/>
      <c r="VBC181" s="50"/>
      <c r="VBD181" s="50"/>
      <c r="VBE181" s="50"/>
      <c r="VBF181" s="50"/>
      <c r="VBG181" s="50"/>
      <c r="VBH181" s="50"/>
      <c r="VBI181" s="50"/>
      <c r="VBJ181" s="50"/>
      <c r="VBK181" s="50"/>
      <c r="VBL181" s="50"/>
      <c r="VBM181" s="50"/>
      <c r="VBN181" s="50"/>
      <c r="VBO181" s="50"/>
      <c r="VBP181" s="50"/>
      <c r="VBQ181" s="50"/>
      <c r="VBR181" s="50"/>
      <c r="VBS181" s="50"/>
      <c r="VBT181" s="50"/>
      <c r="VBU181" s="50"/>
      <c r="VBV181" s="50"/>
      <c r="VBW181" s="50"/>
      <c r="VBX181" s="50"/>
      <c r="VBY181" s="50"/>
      <c r="VBZ181" s="50"/>
      <c r="VCA181" s="50"/>
      <c r="VCB181" s="50"/>
      <c r="VCC181" s="50"/>
      <c r="VCD181" s="50"/>
      <c r="VCE181" s="50"/>
      <c r="VCF181" s="50"/>
      <c r="VCG181" s="50"/>
      <c r="VCH181" s="50"/>
      <c r="VCI181" s="50"/>
      <c r="VCJ181" s="50"/>
      <c r="VCK181" s="50"/>
      <c r="VCL181" s="50"/>
      <c r="VCM181" s="50"/>
      <c r="VCN181" s="50"/>
      <c r="VCO181" s="50"/>
      <c r="VCP181" s="50"/>
      <c r="VCQ181" s="50"/>
      <c r="VCR181" s="50"/>
      <c r="VCS181" s="50"/>
      <c r="VCT181" s="50"/>
      <c r="VCU181" s="50"/>
      <c r="VCV181" s="50"/>
      <c r="VCW181" s="50"/>
      <c r="VCX181" s="50"/>
      <c r="VCY181" s="50"/>
      <c r="VCZ181" s="50"/>
      <c r="VDA181" s="50"/>
      <c r="VDB181" s="50"/>
      <c r="VDC181" s="50"/>
      <c r="VDD181" s="50"/>
      <c r="VDE181" s="50"/>
      <c r="VDF181" s="50"/>
      <c r="VDG181" s="50"/>
      <c r="VDH181" s="50"/>
      <c r="VDI181" s="50"/>
      <c r="VDJ181" s="50"/>
      <c r="VDK181" s="50"/>
      <c r="VDL181" s="50"/>
      <c r="VDM181" s="50"/>
      <c r="VDN181" s="50"/>
      <c r="VDO181" s="50"/>
      <c r="VDP181" s="50"/>
      <c r="VDQ181" s="50"/>
      <c r="VDR181" s="50"/>
      <c r="VDS181" s="50"/>
      <c r="VDT181" s="50"/>
      <c r="VDU181" s="50"/>
      <c r="VDV181" s="50"/>
      <c r="VDW181" s="50"/>
      <c r="VDX181" s="50"/>
      <c r="VDY181" s="50"/>
      <c r="VDZ181" s="50"/>
      <c r="VEA181" s="50"/>
      <c r="VEB181" s="50"/>
      <c r="VEC181" s="50"/>
      <c r="VED181" s="50"/>
      <c r="VEE181" s="50"/>
      <c r="VEF181" s="50"/>
      <c r="VEG181" s="50"/>
      <c r="VEH181" s="50"/>
      <c r="VEI181" s="50"/>
      <c r="VEJ181" s="50"/>
      <c r="VEK181" s="50"/>
      <c r="VEL181" s="50"/>
      <c r="VEM181" s="50"/>
      <c r="VEN181" s="50"/>
      <c r="VEO181" s="50"/>
      <c r="VEP181" s="50"/>
      <c r="VEQ181" s="50"/>
      <c r="VER181" s="50"/>
      <c r="VES181" s="50"/>
      <c r="VET181" s="50"/>
      <c r="VEU181" s="50"/>
      <c r="VEV181" s="50"/>
      <c r="VEW181" s="50"/>
      <c r="VEX181" s="50"/>
      <c r="VEY181" s="50"/>
      <c r="VEZ181" s="50"/>
      <c r="VFA181" s="50"/>
      <c r="VFB181" s="50"/>
      <c r="VFC181" s="50"/>
      <c r="VFD181" s="50"/>
      <c r="VFE181" s="50"/>
      <c r="VFF181" s="50"/>
      <c r="VFG181" s="50"/>
      <c r="VFH181" s="50"/>
      <c r="VFI181" s="50"/>
      <c r="VFJ181" s="50"/>
      <c r="VFK181" s="50"/>
      <c r="VFL181" s="50"/>
      <c r="VFM181" s="50"/>
      <c r="VFN181" s="50"/>
      <c r="VFO181" s="50"/>
      <c r="VFP181" s="50"/>
      <c r="VFQ181" s="50"/>
      <c r="VFR181" s="50"/>
      <c r="VFS181" s="50"/>
      <c r="VFT181" s="50"/>
      <c r="VFU181" s="50"/>
      <c r="VFV181" s="50"/>
      <c r="VFW181" s="50"/>
      <c r="VFX181" s="50"/>
      <c r="VFY181" s="50"/>
      <c r="VFZ181" s="50"/>
      <c r="VGA181" s="50"/>
      <c r="VGB181" s="50"/>
      <c r="VGC181" s="50"/>
      <c r="VGD181" s="50"/>
      <c r="VGE181" s="50"/>
      <c r="VGF181" s="50"/>
      <c r="VGG181" s="50"/>
      <c r="VGH181" s="50"/>
      <c r="VGI181" s="50"/>
      <c r="VGJ181" s="50"/>
      <c r="VGK181" s="50"/>
      <c r="VGL181" s="50"/>
      <c r="VGM181" s="50"/>
      <c r="VGN181" s="50"/>
      <c r="VGO181" s="50"/>
      <c r="VGP181" s="50"/>
      <c r="VGQ181" s="50"/>
      <c r="VGR181" s="50"/>
      <c r="VGS181" s="50"/>
      <c r="VGT181" s="50"/>
      <c r="VGU181" s="50"/>
      <c r="VGV181" s="50"/>
      <c r="VGW181" s="50"/>
      <c r="VGX181" s="50"/>
      <c r="VGY181" s="50"/>
      <c r="VGZ181" s="50"/>
      <c r="VHA181" s="50"/>
      <c r="VHB181" s="50"/>
      <c r="VHC181" s="50"/>
      <c r="VHD181" s="50"/>
      <c r="VHE181" s="50"/>
      <c r="VHF181" s="50"/>
      <c r="VHG181" s="50"/>
      <c r="VHH181" s="50"/>
      <c r="VHI181" s="50"/>
      <c r="VHJ181" s="50"/>
      <c r="VHK181" s="50"/>
      <c r="VHL181" s="50"/>
      <c r="VHM181" s="50"/>
      <c r="VHN181" s="50"/>
      <c r="VHO181" s="50"/>
      <c r="VHP181" s="50"/>
      <c r="VHQ181" s="50"/>
      <c r="VHR181" s="50"/>
      <c r="VHS181" s="50"/>
      <c r="VHT181" s="50"/>
      <c r="VHU181" s="50"/>
      <c r="VHV181" s="50"/>
      <c r="VHW181" s="50"/>
      <c r="VHX181" s="50"/>
      <c r="VHZ181" s="50"/>
      <c r="VIB181" s="50"/>
      <c r="VIC181" s="50"/>
      <c r="VID181" s="50"/>
      <c r="VIE181" s="50"/>
      <c r="VIF181" s="50"/>
      <c r="VIG181" s="50"/>
      <c r="VIH181" s="50"/>
      <c r="VII181" s="50"/>
      <c r="VIN181" s="50"/>
      <c r="VIO181" s="50"/>
      <c r="VIP181" s="50"/>
      <c r="VIQ181" s="50"/>
      <c r="VIR181" s="50"/>
      <c r="VIS181" s="50"/>
      <c r="VIT181" s="50"/>
      <c r="VIU181" s="50"/>
      <c r="VIV181" s="50"/>
      <c r="VIW181" s="50"/>
      <c r="VIX181" s="50"/>
      <c r="VIY181" s="50"/>
      <c r="VIZ181" s="50"/>
      <c r="VJA181" s="50"/>
      <c r="VJB181" s="50"/>
      <c r="VJC181" s="50"/>
      <c r="VJD181" s="50"/>
      <c r="VJE181" s="50"/>
      <c r="VJF181" s="50"/>
      <c r="VJG181" s="50"/>
      <c r="VJH181" s="50"/>
      <c r="VJI181" s="50"/>
      <c r="VJJ181" s="50"/>
      <c r="VJK181" s="50"/>
      <c r="VJL181" s="50"/>
      <c r="VJM181" s="50"/>
      <c r="VJN181" s="50"/>
      <c r="VJO181" s="50"/>
      <c r="VJP181" s="50"/>
      <c r="VJQ181" s="50"/>
      <c r="VJR181" s="50"/>
      <c r="VJS181" s="50"/>
      <c r="VJT181" s="50"/>
      <c r="VJU181" s="50"/>
      <c r="VJV181" s="50"/>
      <c r="VJW181" s="50"/>
      <c r="VJX181" s="50"/>
      <c r="VJY181" s="50"/>
      <c r="VJZ181" s="50"/>
      <c r="VKA181" s="50"/>
      <c r="VKB181" s="50"/>
      <c r="VKC181" s="50"/>
      <c r="VKD181" s="50"/>
      <c r="VKE181" s="50"/>
      <c r="VKF181" s="50"/>
      <c r="VKG181" s="50"/>
      <c r="VKH181" s="50"/>
      <c r="VKI181" s="50"/>
      <c r="VKJ181" s="50"/>
      <c r="VKK181" s="50"/>
      <c r="VKL181" s="50"/>
      <c r="VKM181" s="50"/>
      <c r="VKN181" s="50"/>
      <c r="VKO181" s="50"/>
      <c r="VKP181" s="50"/>
      <c r="VKQ181" s="50"/>
      <c r="VKR181" s="50"/>
      <c r="VKS181" s="50"/>
      <c r="VKT181" s="50"/>
      <c r="VKU181" s="50"/>
      <c r="VKV181" s="50"/>
      <c r="VKW181" s="50"/>
      <c r="VKX181" s="50"/>
      <c r="VKY181" s="50"/>
      <c r="VKZ181" s="50"/>
      <c r="VLA181" s="50"/>
      <c r="VLB181" s="50"/>
      <c r="VLC181" s="50"/>
      <c r="VLD181" s="50"/>
      <c r="VLE181" s="50"/>
      <c r="VLF181" s="50"/>
      <c r="VLG181" s="50"/>
      <c r="VLH181" s="50"/>
      <c r="VLI181" s="50"/>
      <c r="VLJ181" s="50"/>
      <c r="VLK181" s="50"/>
      <c r="VLL181" s="50"/>
      <c r="VLM181" s="50"/>
      <c r="VLN181" s="50"/>
      <c r="VLO181" s="50"/>
      <c r="VLP181" s="50"/>
      <c r="VLQ181" s="50"/>
      <c r="VLR181" s="50"/>
      <c r="VLS181" s="50"/>
      <c r="VLT181" s="50"/>
      <c r="VLU181" s="50"/>
      <c r="VLV181" s="50"/>
      <c r="VLW181" s="50"/>
      <c r="VLX181" s="50"/>
      <c r="VLY181" s="50"/>
      <c r="VLZ181" s="50"/>
      <c r="VMA181" s="50"/>
      <c r="VMB181" s="50"/>
      <c r="VMC181" s="50"/>
      <c r="VMD181" s="50"/>
      <c r="VME181" s="50"/>
      <c r="VMF181" s="50"/>
      <c r="VMG181" s="50"/>
      <c r="VMH181" s="50"/>
      <c r="VMI181" s="50"/>
      <c r="VMJ181" s="50"/>
      <c r="VMK181" s="50"/>
      <c r="VML181" s="50"/>
      <c r="VMM181" s="50"/>
      <c r="VMN181" s="50"/>
      <c r="VMO181" s="50"/>
      <c r="VMP181" s="50"/>
      <c r="VMQ181" s="50"/>
      <c r="VMR181" s="50"/>
      <c r="VMS181" s="50"/>
      <c r="VMT181" s="50"/>
      <c r="VMU181" s="50"/>
      <c r="VMV181" s="50"/>
      <c r="VMW181" s="50"/>
      <c r="VMX181" s="50"/>
      <c r="VMY181" s="50"/>
      <c r="VMZ181" s="50"/>
      <c r="VNA181" s="50"/>
      <c r="VNB181" s="50"/>
      <c r="VNC181" s="50"/>
      <c r="VND181" s="50"/>
      <c r="VNE181" s="50"/>
      <c r="VNF181" s="50"/>
      <c r="VNG181" s="50"/>
      <c r="VNH181" s="50"/>
      <c r="VNI181" s="50"/>
      <c r="VNJ181" s="50"/>
      <c r="VNK181" s="50"/>
      <c r="VNL181" s="50"/>
      <c r="VNM181" s="50"/>
      <c r="VNN181" s="50"/>
      <c r="VNO181" s="50"/>
      <c r="VNP181" s="50"/>
      <c r="VNQ181" s="50"/>
      <c r="VNR181" s="50"/>
      <c r="VNS181" s="50"/>
      <c r="VNT181" s="50"/>
      <c r="VNU181" s="50"/>
      <c r="VNV181" s="50"/>
      <c r="VNW181" s="50"/>
      <c r="VNX181" s="50"/>
      <c r="VNY181" s="50"/>
      <c r="VNZ181" s="50"/>
      <c r="VOA181" s="50"/>
      <c r="VOB181" s="50"/>
      <c r="VOC181" s="50"/>
      <c r="VOD181" s="50"/>
      <c r="VOE181" s="50"/>
      <c r="VOF181" s="50"/>
      <c r="VOG181" s="50"/>
      <c r="VOH181" s="50"/>
      <c r="VOI181" s="50"/>
      <c r="VOJ181" s="50"/>
      <c r="VOK181" s="50"/>
      <c r="VOL181" s="50"/>
      <c r="VOM181" s="50"/>
      <c r="VON181" s="50"/>
      <c r="VOO181" s="50"/>
      <c r="VOP181" s="50"/>
      <c r="VOQ181" s="50"/>
      <c r="VOR181" s="50"/>
      <c r="VOS181" s="50"/>
      <c r="VOT181" s="50"/>
      <c r="VOU181" s="50"/>
      <c r="VOV181" s="50"/>
      <c r="VOW181" s="50"/>
      <c r="VOX181" s="50"/>
      <c r="VOY181" s="50"/>
      <c r="VOZ181" s="50"/>
      <c r="VPA181" s="50"/>
      <c r="VPB181" s="50"/>
      <c r="VPC181" s="50"/>
      <c r="VPD181" s="50"/>
      <c r="VPE181" s="50"/>
      <c r="VPF181" s="50"/>
      <c r="VPG181" s="50"/>
      <c r="VPH181" s="50"/>
      <c r="VPI181" s="50"/>
      <c r="VPJ181" s="50"/>
      <c r="VPK181" s="50"/>
      <c r="VPL181" s="50"/>
      <c r="VPM181" s="50"/>
      <c r="VPN181" s="50"/>
      <c r="VPO181" s="50"/>
      <c r="VPP181" s="50"/>
      <c r="VPQ181" s="50"/>
      <c r="VPR181" s="50"/>
      <c r="VPS181" s="50"/>
      <c r="VPT181" s="50"/>
      <c r="VPU181" s="50"/>
      <c r="VPV181" s="50"/>
      <c r="VPW181" s="50"/>
      <c r="VPX181" s="50"/>
      <c r="VPY181" s="50"/>
      <c r="VPZ181" s="50"/>
      <c r="VQA181" s="50"/>
      <c r="VQB181" s="50"/>
      <c r="VQC181" s="50"/>
      <c r="VQD181" s="50"/>
      <c r="VQE181" s="50"/>
      <c r="VQF181" s="50"/>
      <c r="VQG181" s="50"/>
      <c r="VQH181" s="50"/>
      <c r="VQI181" s="50"/>
      <c r="VQJ181" s="50"/>
      <c r="VQK181" s="50"/>
      <c r="VQL181" s="50"/>
      <c r="VQM181" s="50"/>
      <c r="VQN181" s="50"/>
      <c r="VQO181" s="50"/>
      <c r="VQP181" s="50"/>
      <c r="VQQ181" s="50"/>
      <c r="VQR181" s="50"/>
      <c r="VQS181" s="50"/>
      <c r="VQT181" s="50"/>
      <c r="VQU181" s="50"/>
      <c r="VQV181" s="50"/>
      <c r="VQW181" s="50"/>
      <c r="VQX181" s="50"/>
      <c r="VQY181" s="50"/>
      <c r="VQZ181" s="50"/>
      <c r="VRA181" s="50"/>
      <c r="VRB181" s="50"/>
      <c r="VRC181" s="50"/>
      <c r="VRD181" s="50"/>
      <c r="VRE181" s="50"/>
      <c r="VRF181" s="50"/>
      <c r="VRG181" s="50"/>
      <c r="VRH181" s="50"/>
      <c r="VRI181" s="50"/>
      <c r="VRJ181" s="50"/>
      <c r="VRK181" s="50"/>
      <c r="VRL181" s="50"/>
      <c r="VRM181" s="50"/>
      <c r="VRN181" s="50"/>
      <c r="VRO181" s="50"/>
      <c r="VRP181" s="50"/>
      <c r="VRQ181" s="50"/>
      <c r="VRR181" s="50"/>
      <c r="VRS181" s="50"/>
      <c r="VRT181" s="50"/>
      <c r="VRV181" s="50"/>
      <c r="VRX181" s="50"/>
      <c r="VRY181" s="50"/>
      <c r="VRZ181" s="50"/>
      <c r="VSA181" s="50"/>
      <c r="VSB181" s="50"/>
      <c r="VSC181" s="50"/>
      <c r="VSD181" s="50"/>
      <c r="VSE181" s="50"/>
      <c r="VSJ181" s="50"/>
      <c r="VSK181" s="50"/>
      <c r="VSL181" s="50"/>
      <c r="VSM181" s="50"/>
      <c r="VSN181" s="50"/>
      <c r="VSO181" s="50"/>
      <c r="VSP181" s="50"/>
      <c r="VSQ181" s="50"/>
      <c r="VSR181" s="50"/>
      <c r="VSS181" s="50"/>
      <c r="VST181" s="50"/>
      <c r="VSU181" s="50"/>
      <c r="VSV181" s="50"/>
      <c r="VSW181" s="50"/>
      <c r="VSX181" s="50"/>
      <c r="VSY181" s="50"/>
      <c r="VSZ181" s="50"/>
      <c r="VTA181" s="50"/>
      <c r="VTB181" s="50"/>
      <c r="VTC181" s="50"/>
      <c r="VTD181" s="50"/>
      <c r="VTE181" s="50"/>
      <c r="VTF181" s="50"/>
      <c r="VTG181" s="50"/>
      <c r="VTH181" s="50"/>
      <c r="VTI181" s="50"/>
      <c r="VTJ181" s="50"/>
      <c r="VTK181" s="50"/>
      <c r="VTL181" s="50"/>
      <c r="VTM181" s="50"/>
      <c r="VTN181" s="50"/>
      <c r="VTO181" s="50"/>
      <c r="VTP181" s="50"/>
      <c r="VTQ181" s="50"/>
      <c r="VTR181" s="50"/>
      <c r="VTS181" s="50"/>
      <c r="VTT181" s="50"/>
      <c r="VTU181" s="50"/>
      <c r="VTV181" s="50"/>
      <c r="VTW181" s="50"/>
      <c r="VTX181" s="50"/>
      <c r="VTY181" s="50"/>
      <c r="VTZ181" s="50"/>
      <c r="VUA181" s="50"/>
      <c r="VUB181" s="50"/>
      <c r="VUC181" s="50"/>
      <c r="VUD181" s="50"/>
      <c r="VUE181" s="50"/>
      <c r="VUF181" s="50"/>
      <c r="VUG181" s="50"/>
      <c r="VUH181" s="50"/>
      <c r="VUI181" s="50"/>
      <c r="VUJ181" s="50"/>
      <c r="VUK181" s="50"/>
      <c r="VUL181" s="50"/>
      <c r="VUM181" s="50"/>
      <c r="VUN181" s="50"/>
      <c r="VUO181" s="50"/>
      <c r="VUP181" s="50"/>
      <c r="VUQ181" s="50"/>
      <c r="VUR181" s="50"/>
      <c r="VUS181" s="50"/>
      <c r="VUT181" s="50"/>
      <c r="VUU181" s="50"/>
      <c r="VUV181" s="50"/>
      <c r="VUW181" s="50"/>
      <c r="VUX181" s="50"/>
      <c r="VUY181" s="50"/>
      <c r="VUZ181" s="50"/>
      <c r="VVA181" s="50"/>
      <c r="VVB181" s="50"/>
      <c r="VVC181" s="50"/>
      <c r="VVD181" s="50"/>
      <c r="VVE181" s="50"/>
      <c r="VVF181" s="50"/>
      <c r="VVG181" s="50"/>
      <c r="VVH181" s="50"/>
      <c r="VVI181" s="50"/>
      <c r="VVJ181" s="50"/>
      <c r="VVK181" s="50"/>
      <c r="VVL181" s="50"/>
      <c r="VVM181" s="50"/>
      <c r="VVN181" s="50"/>
      <c r="VVO181" s="50"/>
      <c r="VVP181" s="50"/>
      <c r="VVQ181" s="50"/>
      <c r="VVR181" s="50"/>
      <c r="VVS181" s="50"/>
      <c r="VVT181" s="50"/>
      <c r="VVU181" s="50"/>
      <c r="VVV181" s="50"/>
      <c r="VVW181" s="50"/>
      <c r="VVX181" s="50"/>
      <c r="VVY181" s="50"/>
      <c r="VVZ181" s="50"/>
      <c r="VWA181" s="50"/>
      <c r="VWB181" s="50"/>
      <c r="VWC181" s="50"/>
      <c r="VWD181" s="50"/>
      <c r="VWE181" s="50"/>
      <c r="VWF181" s="50"/>
      <c r="VWG181" s="50"/>
      <c r="VWH181" s="50"/>
      <c r="VWI181" s="50"/>
      <c r="VWJ181" s="50"/>
      <c r="VWK181" s="50"/>
      <c r="VWL181" s="50"/>
      <c r="VWM181" s="50"/>
      <c r="VWN181" s="50"/>
      <c r="VWO181" s="50"/>
      <c r="VWP181" s="50"/>
      <c r="VWQ181" s="50"/>
      <c r="VWR181" s="50"/>
      <c r="VWS181" s="50"/>
      <c r="VWT181" s="50"/>
      <c r="VWU181" s="50"/>
      <c r="VWV181" s="50"/>
      <c r="VWW181" s="50"/>
      <c r="VWX181" s="50"/>
      <c r="VWY181" s="50"/>
      <c r="VWZ181" s="50"/>
      <c r="VXA181" s="50"/>
      <c r="VXB181" s="50"/>
      <c r="VXC181" s="50"/>
      <c r="VXD181" s="50"/>
      <c r="VXE181" s="50"/>
      <c r="VXF181" s="50"/>
      <c r="VXG181" s="50"/>
      <c r="VXH181" s="50"/>
      <c r="VXI181" s="50"/>
      <c r="VXJ181" s="50"/>
      <c r="VXK181" s="50"/>
      <c r="VXL181" s="50"/>
      <c r="VXM181" s="50"/>
      <c r="VXN181" s="50"/>
      <c r="VXO181" s="50"/>
      <c r="VXP181" s="50"/>
      <c r="VXQ181" s="50"/>
      <c r="VXR181" s="50"/>
      <c r="VXS181" s="50"/>
      <c r="VXT181" s="50"/>
      <c r="VXU181" s="50"/>
      <c r="VXV181" s="50"/>
      <c r="VXW181" s="50"/>
      <c r="VXX181" s="50"/>
      <c r="VXY181" s="50"/>
      <c r="VXZ181" s="50"/>
      <c r="VYA181" s="50"/>
      <c r="VYB181" s="50"/>
      <c r="VYC181" s="50"/>
      <c r="VYD181" s="50"/>
      <c r="VYE181" s="50"/>
      <c r="VYF181" s="50"/>
      <c r="VYG181" s="50"/>
      <c r="VYH181" s="50"/>
      <c r="VYI181" s="50"/>
      <c r="VYJ181" s="50"/>
      <c r="VYK181" s="50"/>
      <c r="VYL181" s="50"/>
      <c r="VYM181" s="50"/>
      <c r="VYN181" s="50"/>
      <c r="VYO181" s="50"/>
      <c r="VYP181" s="50"/>
      <c r="VYQ181" s="50"/>
      <c r="VYR181" s="50"/>
      <c r="VYS181" s="50"/>
      <c r="VYT181" s="50"/>
      <c r="VYU181" s="50"/>
      <c r="VYV181" s="50"/>
      <c r="VYW181" s="50"/>
      <c r="VYX181" s="50"/>
      <c r="VYY181" s="50"/>
      <c r="VYZ181" s="50"/>
      <c r="VZA181" s="50"/>
      <c r="VZB181" s="50"/>
      <c r="VZC181" s="50"/>
      <c r="VZD181" s="50"/>
      <c r="VZE181" s="50"/>
      <c r="VZF181" s="50"/>
      <c r="VZG181" s="50"/>
      <c r="VZH181" s="50"/>
      <c r="VZI181" s="50"/>
      <c r="VZJ181" s="50"/>
      <c r="VZK181" s="50"/>
      <c r="VZL181" s="50"/>
      <c r="VZM181" s="50"/>
      <c r="VZN181" s="50"/>
      <c r="VZO181" s="50"/>
      <c r="VZP181" s="50"/>
      <c r="VZQ181" s="50"/>
      <c r="VZR181" s="50"/>
      <c r="VZS181" s="50"/>
      <c r="VZT181" s="50"/>
      <c r="VZU181" s="50"/>
      <c r="VZV181" s="50"/>
      <c r="VZW181" s="50"/>
      <c r="VZX181" s="50"/>
      <c r="VZY181" s="50"/>
      <c r="VZZ181" s="50"/>
      <c r="WAA181" s="50"/>
      <c r="WAB181" s="50"/>
      <c r="WAC181" s="50"/>
      <c r="WAD181" s="50"/>
      <c r="WAE181" s="50"/>
      <c r="WAF181" s="50"/>
      <c r="WAG181" s="50"/>
      <c r="WAH181" s="50"/>
      <c r="WAI181" s="50"/>
      <c r="WAJ181" s="50"/>
      <c r="WAK181" s="50"/>
      <c r="WAL181" s="50"/>
      <c r="WAM181" s="50"/>
      <c r="WAN181" s="50"/>
      <c r="WAO181" s="50"/>
      <c r="WAP181" s="50"/>
      <c r="WAQ181" s="50"/>
      <c r="WAR181" s="50"/>
      <c r="WAS181" s="50"/>
      <c r="WAT181" s="50"/>
      <c r="WAU181" s="50"/>
      <c r="WAV181" s="50"/>
      <c r="WAW181" s="50"/>
      <c r="WAX181" s="50"/>
      <c r="WAY181" s="50"/>
      <c r="WAZ181" s="50"/>
      <c r="WBA181" s="50"/>
      <c r="WBB181" s="50"/>
      <c r="WBC181" s="50"/>
      <c r="WBD181" s="50"/>
      <c r="WBE181" s="50"/>
      <c r="WBF181" s="50"/>
      <c r="WBG181" s="50"/>
      <c r="WBH181" s="50"/>
      <c r="WBI181" s="50"/>
      <c r="WBJ181" s="50"/>
      <c r="WBK181" s="50"/>
      <c r="WBL181" s="50"/>
      <c r="WBM181" s="50"/>
      <c r="WBN181" s="50"/>
      <c r="WBO181" s="50"/>
      <c r="WBP181" s="50"/>
      <c r="WBR181" s="50"/>
      <c r="WBT181" s="50"/>
      <c r="WBU181" s="50"/>
      <c r="WBV181" s="50"/>
      <c r="WBW181" s="50"/>
      <c r="WBX181" s="50"/>
      <c r="WBY181" s="50"/>
      <c r="WBZ181" s="50"/>
      <c r="WCA181" s="50"/>
      <c r="WCF181" s="50"/>
      <c r="WCG181" s="50"/>
      <c r="WCH181" s="50"/>
      <c r="WCI181" s="50"/>
      <c r="WCJ181" s="50"/>
      <c r="WCK181" s="50"/>
      <c r="WCL181" s="50"/>
      <c r="WCM181" s="50"/>
      <c r="WCN181" s="50"/>
      <c r="WCO181" s="50"/>
      <c r="WCP181" s="50"/>
      <c r="WCQ181" s="50"/>
      <c r="WCR181" s="50"/>
      <c r="WCS181" s="50"/>
      <c r="WCT181" s="50"/>
      <c r="WCU181" s="50"/>
      <c r="WCV181" s="50"/>
      <c r="WCW181" s="50"/>
      <c r="WCX181" s="50"/>
      <c r="WCY181" s="50"/>
      <c r="WCZ181" s="50"/>
      <c r="WDA181" s="50"/>
      <c r="WDB181" s="50"/>
      <c r="WDC181" s="50"/>
      <c r="WDD181" s="50"/>
      <c r="WDE181" s="50"/>
      <c r="WDF181" s="50"/>
      <c r="WDG181" s="50"/>
      <c r="WDH181" s="50"/>
      <c r="WDI181" s="50"/>
      <c r="WDJ181" s="50"/>
      <c r="WDK181" s="50"/>
      <c r="WDL181" s="50"/>
      <c r="WDM181" s="50"/>
      <c r="WDN181" s="50"/>
      <c r="WDO181" s="50"/>
      <c r="WDP181" s="50"/>
      <c r="WDQ181" s="50"/>
      <c r="WDR181" s="50"/>
      <c r="WDS181" s="50"/>
      <c r="WDT181" s="50"/>
      <c r="WDU181" s="50"/>
      <c r="WDV181" s="50"/>
      <c r="WDW181" s="50"/>
      <c r="WDX181" s="50"/>
      <c r="WDY181" s="50"/>
      <c r="WDZ181" s="50"/>
      <c r="WEA181" s="50"/>
      <c r="WEB181" s="50"/>
      <c r="WEC181" s="50"/>
      <c r="WED181" s="50"/>
      <c r="WEE181" s="50"/>
      <c r="WEF181" s="50"/>
      <c r="WEG181" s="50"/>
      <c r="WEH181" s="50"/>
      <c r="WEI181" s="50"/>
      <c r="WEJ181" s="50"/>
      <c r="WEK181" s="50"/>
      <c r="WEL181" s="50"/>
      <c r="WEM181" s="50"/>
      <c r="WEN181" s="50"/>
      <c r="WEO181" s="50"/>
      <c r="WEP181" s="50"/>
      <c r="WEQ181" s="50"/>
      <c r="WER181" s="50"/>
      <c r="WES181" s="50"/>
      <c r="WET181" s="50"/>
      <c r="WEU181" s="50"/>
      <c r="WEV181" s="50"/>
      <c r="WEW181" s="50"/>
      <c r="WEX181" s="50"/>
      <c r="WEY181" s="50"/>
      <c r="WEZ181" s="50"/>
      <c r="WFA181" s="50"/>
      <c r="WFB181" s="50"/>
      <c r="WFC181" s="50"/>
      <c r="WFD181" s="50"/>
      <c r="WFE181" s="50"/>
      <c r="WFF181" s="50"/>
      <c r="WFG181" s="50"/>
      <c r="WFH181" s="50"/>
      <c r="WFI181" s="50"/>
      <c r="WFJ181" s="50"/>
      <c r="WFK181" s="50"/>
      <c r="WFL181" s="50"/>
      <c r="WFM181" s="50"/>
      <c r="WFN181" s="50"/>
      <c r="WFO181" s="50"/>
      <c r="WFP181" s="50"/>
      <c r="WFQ181" s="50"/>
      <c r="WFR181" s="50"/>
      <c r="WFS181" s="50"/>
      <c r="WFT181" s="50"/>
      <c r="WFU181" s="50"/>
      <c r="WFV181" s="50"/>
      <c r="WFW181" s="50"/>
      <c r="WFX181" s="50"/>
      <c r="WFY181" s="50"/>
      <c r="WFZ181" s="50"/>
      <c r="WGA181" s="50"/>
      <c r="WGB181" s="50"/>
      <c r="WGC181" s="50"/>
      <c r="WGD181" s="50"/>
      <c r="WGE181" s="50"/>
      <c r="WGF181" s="50"/>
      <c r="WGG181" s="50"/>
      <c r="WGH181" s="50"/>
      <c r="WGI181" s="50"/>
      <c r="WGJ181" s="50"/>
      <c r="WGK181" s="50"/>
      <c r="WGL181" s="50"/>
      <c r="WGM181" s="50"/>
      <c r="WGN181" s="50"/>
      <c r="WGO181" s="50"/>
      <c r="WGP181" s="50"/>
      <c r="WGQ181" s="50"/>
      <c r="WGR181" s="50"/>
      <c r="WGS181" s="50"/>
      <c r="WGT181" s="50"/>
      <c r="WGU181" s="50"/>
      <c r="WGV181" s="50"/>
      <c r="WGW181" s="50"/>
      <c r="WGX181" s="50"/>
      <c r="WGY181" s="50"/>
      <c r="WGZ181" s="50"/>
      <c r="WHA181" s="50"/>
      <c r="WHB181" s="50"/>
      <c r="WHC181" s="50"/>
      <c r="WHD181" s="50"/>
      <c r="WHE181" s="50"/>
      <c r="WHF181" s="50"/>
      <c r="WHG181" s="50"/>
      <c r="WHH181" s="50"/>
      <c r="WHI181" s="50"/>
      <c r="WHJ181" s="50"/>
      <c r="WHK181" s="50"/>
      <c r="WHL181" s="50"/>
      <c r="WHM181" s="50"/>
      <c r="WHN181" s="50"/>
      <c r="WHO181" s="50"/>
      <c r="WHP181" s="50"/>
      <c r="WHQ181" s="50"/>
      <c r="WHR181" s="50"/>
      <c r="WHS181" s="50"/>
      <c r="WHT181" s="50"/>
      <c r="WHU181" s="50"/>
      <c r="WHV181" s="50"/>
      <c r="WHW181" s="50"/>
      <c r="WHX181" s="50"/>
      <c r="WHY181" s="50"/>
      <c r="WHZ181" s="50"/>
      <c r="WIA181" s="50"/>
      <c r="WIB181" s="50"/>
      <c r="WIC181" s="50"/>
      <c r="WID181" s="50"/>
      <c r="WIE181" s="50"/>
      <c r="WIF181" s="50"/>
      <c r="WIG181" s="50"/>
      <c r="WIH181" s="50"/>
      <c r="WII181" s="50"/>
      <c r="WIJ181" s="50"/>
      <c r="WIK181" s="50"/>
      <c r="WIL181" s="50"/>
      <c r="WIM181" s="50"/>
      <c r="WIN181" s="50"/>
      <c r="WIO181" s="50"/>
      <c r="WIP181" s="50"/>
      <c r="WIQ181" s="50"/>
      <c r="WIR181" s="50"/>
      <c r="WIS181" s="50"/>
      <c r="WIT181" s="50"/>
      <c r="WIU181" s="50"/>
      <c r="WIV181" s="50"/>
      <c r="WIW181" s="50"/>
      <c r="WIX181" s="50"/>
      <c r="WIY181" s="50"/>
      <c r="WIZ181" s="50"/>
      <c r="WJA181" s="50"/>
      <c r="WJB181" s="50"/>
      <c r="WJC181" s="50"/>
      <c r="WJD181" s="50"/>
      <c r="WJE181" s="50"/>
      <c r="WJF181" s="50"/>
      <c r="WJG181" s="50"/>
      <c r="WJH181" s="50"/>
      <c r="WJI181" s="50"/>
      <c r="WJJ181" s="50"/>
      <c r="WJK181" s="50"/>
      <c r="WJL181" s="50"/>
      <c r="WJM181" s="50"/>
      <c r="WJN181" s="50"/>
      <c r="WJO181" s="50"/>
      <c r="WJP181" s="50"/>
      <c r="WJQ181" s="50"/>
      <c r="WJR181" s="50"/>
      <c r="WJS181" s="50"/>
      <c r="WJT181" s="50"/>
      <c r="WJU181" s="50"/>
      <c r="WJV181" s="50"/>
      <c r="WJW181" s="50"/>
      <c r="WJX181" s="50"/>
      <c r="WJY181" s="50"/>
      <c r="WJZ181" s="50"/>
      <c r="WKA181" s="50"/>
      <c r="WKB181" s="50"/>
      <c r="WKC181" s="50"/>
      <c r="WKD181" s="50"/>
      <c r="WKE181" s="50"/>
      <c r="WKF181" s="50"/>
      <c r="WKG181" s="50"/>
      <c r="WKH181" s="50"/>
      <c r="WKI181" s="50"/>
      <c r="WKJ181" s="50"/>
      <c r="WKK181" s="50"/>
      <c r="WKL181" s="50"/>
      <c r="WKM181" s="50"/>
      <c r="WKN181" s="50"/>
      <c r="WKO181" s="50"/>
      <c r="WKP181" s="50"/>
      <c r="WKQ181" s="50"/>
      <c r="WKR181" s="50"/>
      <c r="WKS181" s="50"/>
      <c r="WKT181" s="50"/>
      <c r="WKU181" s="50"/>
      <c r="WKV181" s="50"/>
      <c r="WKW181" s="50"/>
      <c r="WKX181" s="50"/>
      <c r="WKY181" s="50"/>
      <c r="WKZ181" s="50"/>
      <c r="WLA181" s="50"/>
      <c r="WLB181" s="50"/>
      <c r="WLC181" s="50"/>
      <c r="WLD181" s="50"/>
      <c r="WLE181" s="50"/>
      <c r="WLF181" s="50"/>
      <c r="WLG181" s="50"/>
      <c r="WLH181" s="50"/>
      <c r="WLI181" s="50"/>
      <c r="WLJ181" s="50"/>
      <c r="WLK181" s="50"/>
      <c r="WLL181" s="50"/>
      <c r="WLN181" s="50"/>
      <c r="WLP181" s="50"/>
      <c r="WLQ181" s="50"/>
      <c r="WLR181" s="50"/>
      <c r="WLS181" s="50"/>
      <c r="WLT181" s="50"/>
      <c r="WLU181" s="50"/>
      <c r="WLV181" s="50"/>
      <c r="WLW181" s="50"/>
      <c r="WMB181" s="50"/>
      <c r="WMC181" s="50"/>
      <c r="WMD181" s="50"/>
      <c r="WME181" s="50"/>
      <c r="WMF181" s="50"/>
      <c r="WMG181" s="50"/>
      <c r="WMH181" s="50"/>
      <c r="WMI181" s="50"/>
      <c r="WMJ181" s="50"/>
      <c r="WMK181" s="50"/>
      <c r="WML181" s="50"/>
      <c r="WMM181" s="50"/>
      <c r="WMN181" s="50"/>
      <c r="WMO181" s="50"/>
      <c r="WMP181" s="50"/>
      <c r="WMQ181" s="50"/>
      <c r="WMR181" s="50"/>
      <c r="WMS181" s="50"/>
      <c r="WMT181" s="50"/>
      <c r="WMU181" s="50"/>
      <c r="WMV181" s="50"/>
      <c r="WMW181" s="50"/>
      <c r="WMX181" s="50"/>
      <c r="WMY181" s="50"/>
      <c r="WMZ181" s="50"/>
      <c r="WNA181" s="50"/>
      <c r="WNB181" s="50"/>
      <c r="WNC181" s="50"/>
      <c r="WND181" s="50"/>
      <c r="WNE181" s="50"/>
      <c r="WNF181" s="50"/>
      <c r="WNG181" s="50"/>
      <c r="WNH181" s="50"/>
      <c r="WNI181" s="50"/>
      <c r="WNJ181" s="50"/>
      <c r="WNK181" s="50"/>
      <c r="WNL181" s="50"/>
      <c r="WNM181" s="50"/>
      <c r="WNN181" s="50"/>
      <c r="WNO181" s="50"/>
      <c r="WNP181" s="50"/>
      <c r="WNQ181" s="50"/>
      <c r="WNR181" s="50"/>
      <c r="WNS181" s="50"/>
      <c r="WNT181" s="50"/>
      <c r="WNU181" s="50"/>
      <c r="WNV181" s="50"/>
      <c r="WNW181" s="50"/>
      <c r="WNX181" s="50"/>
      <c r="WNY181" s="50"/>
      <c r="WNZ181" s="50"/>
      <c r="WOA181" s="50"/>
      <c r="WOB181" s="50"/>
      <c r="WOC181" s="50"/>
      <c r="WOD181" s="50"/>
      <c r="WOE181" s="50"/>
      <c r="WOF181" s="50"/>
      <c r="WOG181" s="50"/>
      <c r="WOH181" s="50"/>
      <c r="WOI181" s="50"/>
      <c r="WOJ181" s="50"/>
      <c r="WOK181" s="50"/>
      <c r="WOL181" s="50"/>
      <c r="WOM181" s="50"/>
      <c r="WON181" s="50"/>
      <c r="WOO181" s="50"/>
      <c r="WOP181" s="50"/>
      <c r="WOQ181" s="50"/>
      <c r="WOR181" s="50"/>
      <c r="WOS181" s="50"/>
      <c r="WOT181" s="50"/>
      <c r="WOU181" s="50"/>
      <c r="WOV181" s="50"/>
      <c r="WOW181" s="50"/>
      <c r="WOX181" s="50"/>
      <c r="WOY181" s="50"/>
      <c r="WOZ181" s="50"/>
      <c r="WPA181" s="50"/>
      <c r="WPB181" s="50"/>
      <c r="WPC181" s="50"/>
      <c r="WPD181" s="50"/>
      <c r="WPE181" s="50"/>
      <c r="WPF181" s="50"/>
      <c r="WPG181" s="50"/>
      <c r="WPH181" s="50"/>
      <c r="WPI181" s="50"/>
      <c r="WPJ181" s="50"/>
      <c r="WPK181" s="50"/>
      <c r="WPL181" s="50"/>
      <c r="WPM181" s="50"/>
      <c r="WPN181" s="50"/>
      <c r="WPO181" s="50"/>
      <c r="WPP181" s="50"/>
      <c r="WPQ181" s="50"/>
      <c r="WPR181" s="50"/>
      <c r="WPS181" s="50"/>
      <c r="WPT181" s="50"/>
      <c r="WPU181" s="50"/>
      <c r="WPV181" s="50"/>
      <c r="WPW181" s="50"/>
      <c r="WPX181" s="50"/>
      <c r="WPY181" s="50"/>
      <c r="WPZ181" s="50"/>
      <c r="WQA181" s="50"/>
      <c r="WQB181" s="50"/>
      <c r="WQC181" s="50"/>
      <c r="WQD181" s="50"/>
      <c r="WQE181" s="50"/>
      <c r="WQF181" s="50"/>
      <c r="WQG181" s="50"/>
      <c r="WQH181" s="50"/>
      <c r="WQI181" s="50"/>
      <c r="WQJ181" s="50"/>
      <c r="WQK181" s="50"/>
      <c r="WQL181" s="50"/>
      <c r="WQM181" s="50"/>
      <c r="WQN181" s="50"/>
      <c r="WQO181" s="50"/>
      <c r="WQP181" s="50"/>
      <c r="WQQ181" s="50"/>
      <c r="WQR181" s="50"/>
      <c r="WQS181" s="50"/>
      <c r="WQT181" s="50"/>
      <c r="WQU181" s="50"/>
      <c r="WQV181" s="50"/>
      <c r="WQW181" s="50"/>
      <c r="WQX181" s="50"/>
      <c r="WQY181" s="50"/>
      <c r="WQZ181" s="50"/>
      <c r="WRA181" s="50"/>
      <c r="WRB181" s="50"/>
      <c r="WRC181" s="50"/>
      <c r="WRD181" s="50"/>
      <c r="WRE181" s="50"/>
      <c r="WRF181" s="50"/>
      <c r="WRG181" s="50"/>
      <c r="WRH181" s="50"/>
      <c r="WRI181" s="50"/>
      <c r="WRJ181" s="50"/>
      <c r="WRK181" s="50"/>
      <c r="WRL181" s="50"/>
      <c r="WRM181" s="50"/>
      <c r="WRN181" s="50"/>
      <c r="WRO181" s="50"/>
      <c r="WRP181" s="50"/>
      <c r="WRQ181" s="50"/>
      <c r="WRR181" s="50"/>
      <c r="WRS181" s="50"/>
      <c r="WRT181" s="50"/>
      <c r="WRU181" s="50"/>
      <c r="WRV181" s="50"/>
      <c r="WRW181" s="50"/>
      <c r="WRX181" s="50"/>
      <c r="WRY181" s="50"/>
      <c r="WRZ181" s="50"/>
      <c r="WSA181" s="50"/>
      <c r="WSB181" s="50"/>
      <c r="WSC181" s="50"/>
      <c r="WSD181" s="50"/>
      <c r="WSE181" s="50"/>
      <c r="WSF181" s="50"/>
      <c r="WSG181" s="50"/>
      <c r="WSH181" s="50"/>
      <c r="WSI181" s="50"/>
      <c r="WSJ181" s="50"/>
      <c r="WSK181" s="50"/>
      <c r="WSL181" s="50"/>
      <c r="WSM181" s="50"/>
      <c r="WSN181" s="50"/>
      <c r="WSO181" s="50"/>
      <c r="WSP181" s="50"/>
      <c r="WSQ181" s="50"/>
      <c r="WSR181" s="50"/>
      <c r="WSS181" s="50"/>
      <c r="WST181" s="50"/>
      <c r="WSU181" s="50"/>
      <c r="WSV181" s="50"/>
      <c r="WSW181" s="50"/>
      <c r="WSX181" s="50"/>
      <c r="WSY181" s="50"/>
      <c r="WSZ181" s="50"/>
      <c r="WTA181" s="50"/>
      <c r="WTB181" s="50"/>
      <c r="WTC181" s="50"/>
      <c r="WTD181" s="50"/>
      <c r="WTE181" s="50"/>
      <c r="WTF181" s="50"/>
      <c r="WTG181" s="50"/>
      <c r="WTH181" s="50"/>
      <c r="WTI181" s="50"/>
      <c r="WTJ181" s="50"/>
      <c r="WTK181" s="50"/>
      <c r="WTL181" s="50"/>
      <c r="WTM181" s="50"/>
      <c r="WTN181" s="50"/>
      <c r="WTO181" s="50"/>
      <c r="WTP181" s="50"/>
      <c r="WTQ181" s="50"/>
      <c r="WTR181" s="50"/>
      <c r="WTS181" s="50"/>
      <c r="WTT181" s="50"/>
      <c r="WTU181" s="50"/>
      <c r="WTV181" s="50"/>
      <c r="WTW181" s="50"/>
      <c r="WTX181" s="50"/>
      <c r="WTY181" s="50"/>
      <c r="WTZ181" s="50"/>
      <c r="WUA181" s="50"/>
      <c r="WUB181" s="50"/>
      <c r="WUC181" s="50"/>
      <c r="WUD181" s="50"/>
      <c r="WUE181" s="50"/>
      <c r="WUF181" s="50"/>
      <c r="WUG181" s="50"/>
      <c r="WUH181" s="50"/>
      <c r="WUI181" s="50"/>
      <c r="WUJ181" s="50"/>
      <c r="WUK181" s="50"/>
      <c r="WUL181" s="50"/>
      <c r="WUM181" s="50"/>
      <c r="WUN181" s="50"/>
      <c r="WUO181" s="50"/>
      <c r="WUP181" s="50"/>
      <c r="WUQ181" s="50"/>
      <c r="WUR181" s="50"/>
      <c r="WUS181" s="50"/>
      <c r="WUT181" s="50"/>
      <c r="WUU181" s="50"/>
      <c r="WUV181" s="50"/>
      <c r="WUW181" s="50"/>
      <c r="WUX181" s="50"/>
      <c r="WUY181" s="50"/>
      <c r="WUZ181" s="50"/>
      <c r="WVA181" s="50"/>
      <c r="WVB181" s="50"/>
      <c r="WVC181" s="50"/>
      <c r="WVD181" s="50"/>
      <c r="WVE181" s="50"/>
      <c r="WVF181" s="50"/>
      <c r="WVG181" s="50"/>
      <c r="WVH181" s="50"/>
      <c r="WVJ181" s="50"/>
      <c r="WVL181" s="50"/>
      <c r="WVM181" s="50"/>
      <c r="WVN181" s="50"/>
      <c r="WVO181" s="50"/>
      <c r="WVP181" s="50"/>
      <c r="WVQ181" s="50"/>
      <c r="WVR181" s="50"/>
      <c r="WVS181" s="50"/>
      <c r="WVX181" s="50"/>
      <c r="WVY181" s="50"/>
      <c r="WVZ181" s="50"/>
      <c r="WWA181" s="50"/>
      <c r="WWB181" s="50"/>
      <c r="WWC181" s="50"/>
      <c r="WWD181" s="50"/>
      <c r="WWE181" s="50"/>
      <c r="WWF181" s="50"/>
      <c r="WWG181" s="50"/>
      <c r="WWH181" s="50"/>
      <c r="WWI181" s="50"/>
      <c r="WWJ181" s="50"/>
      <c r="WWK181" s="50"/>
      <c r="WWL181" s="50"/>
      <c r="WWM181" s="50"/>
      <c r="WWN181" s="50"/>
      <c r="WWO181" s="50"/>
      <c r="WWP181" s="50"/>
      <c r="WWQ181" s="50"/>
      <c r="WWR181" s="50"/>
      <c r="WWS181" s="50"/>
      <c r="WWT181" s="50"/>
      <c r="WWU181" s="50"/>
      <c r="WWV181" s="50"/>
      <c r="WWW181" s="50"/>
      <c r="WWX181" s="50"/>
      <c r="WWY181" s="50"/>
      <c r="WWZ181" s="50"/>
      <c r="WXA181" s="50"/>
      <c r="WXB181" s="50"/>
      <c r="WXC181" s="50"/>
      <c r="WXD181" s="50"/>
      <c r="WXE181" s="50"/>
      <c r="WXF181" s="50"/>
      <c r="WXG181" s="50"/>
      <c r="WXH181" s="50"/>
      <c r="WXI181" s="50"/>
      <c r="WXJ181" s="50"/>
      <c r="WXK181" s="50"/>
      <c r="WXL181" s="50"/>
      <c r="WXM181" s="50"/>
      <c r="WXN181" s="50"/>
      <c r="WXO181" s="50"/>
      <c r="WXP181" s="50"/>
      <c r="WXQ181" s="50"/>
      <c r="WXR181" s="50"/>
      <c r="WXS181" s="50"/>
      <c r="WXT181" s="50"/>
      <c r="WXU181" s="50"/>
      <c r="WXV181" s="50"/>
      <c r="WXW181" s="50"/>
      <c r="WXX181" s="50"/>
      <c r="WXY181" s="50"/>
      <c r="WXZ181" s="50"/>
      <c r="WYA181" s="50"/>
      <c r="WYB181" s="50"/>
      <c r="WYC181" s="50"/>
      <c r="WYD181" s="50"/>
      <c r="WYE181" s="50"/>
      <c r="WYF181" s="50"/>
      <c r="WYG181" s="50"/>
      <c r="WYH181" s="50"/>
      <c r="WYI181" s="50"/>
      <c r="WYJ181" s="50"/>
      <c r="WYK181" s="50"/>
      <c r="WYL181" s="50"/>
      <c r="WYM181" s="50"/>
      <c r="WYN181" s="50"/>
      <c r="WYO181" s="50"/>
      <c r="WYP181" s="50"/>
      <c r="WYQ181" s="50"/>
      <c r="WYR181" s="50"/>
      <c r="WYS181" s="50"/>
      <c r="WYT181" s="50"/>
      <c r="WYU181" s="50"/>
      <c r="WYV181" s="50"/>
      <c r="WYW181" s="50"/>
      <c r="WYX181" s="50"/>
      <c r="WYY181" s="50"/>
      <c r="WYZ181" s="50"/>
      <c r="WZA181" s="50"/>
      <c r="WZB181" s="50"/>
      <c r="WZC181" s="50"/>
      <c r="WZD181" s="50"/>
      <c r="WZE181" s="50"/>
      <c r="WZF181" s="50"/>
      <c r="WZG181" s="50"/>
      <c r="WZH181" s="50"/>
      <c r="WZI181" s="50"/>
      <c r="WZJ181" s="50"/>
      <c r="WZK181" s="50"/>
      <c r="WZL181" s="50"/>
      <c r="WZM181" s="50"/>
      <c r="WZN181" s="50"/>
      <c r="WZO181" s="50"/>
      <c r="WZP181" s="50"/>
      <c r="WZQ181" s="50"/>
      <c r="WZR181" s="50"/>
      <c r="WZS181" s="50"/>
      <c r="WZT181" s="50"/>
      <c r="WZU181" s="50"/>
      <c r="WZV181" s="50"/>
      <c r="WZW181" s="50"/>
      <c r="WZX181" s="50"/>
      <c r="WZY181" s="50"/>
      <c r="WZZ181" s="50"/>
      <c r="XAA181" s="50"/>
      <c r="XAB181" s="50"/>
      <c r="XAC181" s="50"/>
      <c r="XAD181" s="50"/>
      <c r="XAE181" s="50"/>
      <c r="XAF181" s="50"/>
      <c r="XAG181" s="50"/>
      <c r="XAH181" s="50"/>
      <c r="XAI181" s="50"/>
      <c r="XAJ181" s="50"/>
      <c r="XAK181" s="50"/>
      <c r="XAL181" s="50"/>
      <c r="XAM181" s="50"/>
      <c r="XAN181" s="50"/>
      <c r="XAO181" s="50"/>
      <c r="XAP181" s="50"/>
      <c r="XAQ181" s="50"/>
      <c r="XAR181" s="50"/>
      <c r="XAS181" s="50"/>
      <c r="XAT181" s="50"/>
      <c r="XAU181" s="50"/>
      <c r="XAV181" s="50"/>
      <c r="XAW181" s="50"/>
      <c r="XAX181" s="50"/>
      <c r="XAY181" s="50"/>
      <c r="XAZ181" s="50"/>
      <c r="XBA181" s="50"/>
      <c r="XBB181" s="50"/>
      <c r="XBC181" s="50"/>
      <c r="XBD181" s="50"/>
      <c r="XBE181" s="50"/>
      <c r="XBF181" s="50"/>
      <c r="XBG181" s="50"/>
      <c r="XBH181" s="50"/>
      <c r="XBI181" s="50"/>
      <c r="XBJ181" s="50"/>
      <c r="XBK181" s="50"/>
      <c r="XBL181" s="50"/>
      <c r="XBM181" s="50"/>
      <c r="XBN181" s="50"/>
      <c r="XBO181" s="50"/>
      <c r="XBP181" s="50"/>
      <c r="XBQ181" s="50"/>
      <c r="XBR181" s="50"/>
      <c r="XBS181" s="50"/>
      <c r="XBT181" s="50"/>
      <c r="XBU181" s="50"/>
      <c r="XBV181" s="50"/>
      <c r="XBW181" s="50"/>
      <c r="XBX181" s="50"/>
      <c r="XBY181" s="50"/>
      <c r="XBZ181" s="50"/>
      <c r="XCA181" s="50"/>
      <c r="XCB181" s="50"/>
      <c r="XCC181" s="50"/>
      <c r="XCD181" s="50"/>
      <c r="XCE181" s="50"/>
      <c r="XCF181" s="50"/>
      <c r="XCG181" s="50"/>
      <c r="XCH181" s="50"/>
      <c r="XCI181" s="50"/>
      <c r="XCJ181" s="50"/>
      <c r="XCK181" s="50"/>
      <c r="XCL181" s="50"/>
      <c r="XCM181" s="50"/>
      <c r="XCN181" s="50"/>
      <c r="XCO181" s="50"/>
      <c r="XCP181" s="50"/>
      <c r="XCQ181" s="50"/>
      <c r="XCR181" s="50"/>
      <c r="XCS181" s="50"/>
      <c r="XCT181" s="50"/>
      <c r="XCU181" s="50"/>
      <c r="XCV181" s="50"/>
      <c r="XCW181" s="50"/>
      <c r="XCX181" s="50"/>
      <c r="XCY181" s="50"/>
      <c r="XCZ181" s="50"/>
      <c r="XDA181" s="50"/>
      <c r="XDB181" s="50"/>
      <c r="XDC181" s="50"/>
      <c r="XDD181" s="50"/>
      <c r="XDE181" s="50"/>
      <c r="XDF181" s="50"/>
      <c r="XDG181" s="50"/>
      <c r="XDH181" s="50"/>
      <c r="XDI181" s="50"/>
      <c r="XDJ181" s="50"/>
      <c r="XDK181" s="50"/>
      <c r="XDL181" s="50"/>
      <c r="XDM181" s="50"/>
      <c r="XDN181" s="50"/>
      <c r="XDO181" s="50"/>
      <c r="XDP181" s="50"/>
      <c r="XDQ181" s="50"/>
      <c r="XDR181" s="50"/>
      <c r="XDS181" s="50"/>
      <c r="XDT181" s="50"/>
      <c r="XDU181" s="50"/>
      <c r="XDV181" s="50"/>
      <c r="XDW181" s="50"/>
      <c r="XDX181" s="50"/>
      <c r="XDY181" s="50"/>
      <c r="XDZ181" s="50"/>
      <c r="XEA181" s="50"/>
      <c r="XEB181" s="50"/>
      <c r="XEC181" s="50"/>
      <c r="XED181" s="50"/>
      <c r="XEE181" s="50"/>
      <c r="XEF181" s="50"/>
      <c r="XEG181" s="50"/>
      <c r="XEH181" s="50"/>
      <c r="XEI181" s="50"/>
      <c r="XEJ181" s="50"/>
      <c r="XEK181" s="50"/>
      <c r="XEL181" s="50"/>
      <c r="XEM181" s="50"/>
      <c r="XEN181" s="50"/>
      <c r="XEO181" s="50"/>
      <c r="XEP181" s="50"/>
      <c r="XEQ181" s="50"/>
      <c r="XER181" s="50"/>
      <c r="XES181" s="50"/>
      <c r="XET181" s="50"/>
      <c r="XEU181" s="50"/>
      <c r="XEV181" s="50"/>
      <c r="XEW181" s="50"/>
      <c r="XEX181" s="50"/>
      <c r="XEY181" s="50"/>
      <c r="XEZ181" s="50"/>
      <c r="XFA181" s="50"/>
      <c r="XFB181" s="50"/>
      <c r="XFC181" s="50"/>
      <c r="XFD181" s="50"/>
    </row>
    <row r="182" ht="16.5" customHeight="1" spans="1:16384">
      <c r="A182" s="29" t="s">
        <v>354</v>
      </c>
      <c r="B182" s="51"/>
      <c r="C182" s="51"/>
      <c r="D182" s="51"/>
      <c r="E182" s="55"/>
      <c r="F182" s="51"/>
      <c r="G182" s="51"/>
      <c r="H182" s="56"/>
      <c r="I182" s="46">
        <v>4</v>
      </c>
      <c r="J182" s="51"/>
      <c r="K182" s="47"/>
      <c r="L182" s="50"/>
      <c r="Q182" s="43"/>
      <c r="R182" s="30"/>
      <c r="S182" s="30"/>
      <c r="T182" s="42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0"/>
      <c r="BI182" s="50"/>
      <c r="BJ182" s="50"/>
      <c r="BK182" s="50"/>
      <c r="BL182" s="50"/>
      <c r="BM182" s="50"/>
      <c r="BN182" s="50"/>
      <c r="BO182" s="50"/>
      <c r="BP182" s="50"/>
      <c r="BQ182" s="50"/>
      <c r="BR182" s="50"/>
      <c r="BS182" s="50"/>
      <c r="BT182" s="50"/>
      <c r="BU182" s="50"/>
      <c r="BV182" s="50"/>
      <c r="BW182" s="50"/>
      <c r="BX182" s="50"/>
      <c r="BY182" s="50"/>
      <c r="BZ182" s="50"/>
      <c r="CA182" s="50"/>
      <c r="CB182" s="50"/>
      <c r="CC182" s="50"/>
      <c r="CD182" s="50"/>
      <c r="CE182" s="50"/>
      <c r="CF182" s="50"/>
      <c r="CG182" s="50"/>
      <c r="CH182" s="50"/>
      <c r="CI182" s="50"/>
      <c r="CJ182" s="50"/>
      <c r="CK182" s="50"/>
      <c r="CL182" s="50"/>
      <c r="CM182" s="50"/>
      <c r="CN182" s="50"/>
      <c r="CO182" s="50"/>
      <c r="CP182" s="50"/>
      <c r="CQ182" s="50"/>
      <c r="CR182" s="50"/>
      <c r="CS182" s="50"/>
      <c r="CT182" s="50"/>
      <c r="CU182" s="50"/>
      <c r="CV182" s="50"/>
      <c r="CW182" s="50"/>
      <c r="CX182" s="50"/>
      <c r="CY182" s="50"/>
      <c r="CZ182" s="50"/>
      <c r="DA182" s="50"/>
      <c r="DB182" s="50"/>
      <c r="DC182" s="50"/>
      <c r="DD182" s="50"/>
      <c r="DE182" s="50"/>
      <c r="DF182" s="50"/>
      <c r="DG182" s="50"/>
      <c r="DH182" s="50"/>
      <c r="DI182" s="50"/>
      <c r="DJ182" s="50"/>
      <c r="DK182" s="50"/>
      <c r="DL182" s="50"/>
      <c r="DM182" s="50"/>
      <c r="DN182" s="50"/>
      <c r="DO182" s="50"/>
      <c r="DP182" s="50"/>
      <c r="DQ182" s="50"/>
      <c r="DR182" s="50"/>
      <c r="DS182" s="50"/>
      <c r="DT182" s="50"/>
      <c r="DU182" s="50"/>
      <c r="DV182" s="50"/>
      <c r="DW182" s="50"/>
      <c r="DX182" s="50"/>
      <c r="DY182" s="50"/>
      <c r="DZ182" s="50"/>
      <c r="EA182" s="50"/>
      <c r="EB182" s="50"/>
      <c r="EC182" s="50"/>
      <c r="ED182" s="50"/>
      <c r="EE182" s="50"/>
      <c r="EF182" s="50"/>
      <c r="EG182" s="50"/>
      <c r="EH182" s="50"/>
      <c r="EI182" s="50"/>
      <c r="EJ182" s="50"/>
      <c r="EK182" s="50"/>
      <c r="EL182" s="50"/>
      <c r="EM182" s="50"/>
      <c r="EN182" s="50"/>
      <c r="EO182" s="50"/>
      <c r="EP182" s="50"/>
      <c r="EQ182" s="50"/>
      <c r="ER182" s="50"/>
      <c r="ES182" s="50"/>
      <c r="ET182" s="50"/>
      <c r="EU182" s="50"/>
      <c r="EV182" s="50"/>
      <c r="EW182" s="50"/>
      <c r="EX182" s="50"/>
      <c r="EY182" s="50"/>
      <c r="EZ182" s="50"/>
      <c r="FA182" s="50"/>
      <c r="FB182" s="50"/>
      <c r="FC182" s="50"/>
      <c r="FD182" s="50"/>
      <c r="FE182" s="50"/>
      <c r="FF182" s="50"/>
      <c r="FG182" s="50"/>
      <c r="FH182" s="50"/>
      <c r="FI182" s="50"/>
      <c r="FJ182" s="50"/>
      <c r="FK182" s="50"/>
      <c r="FL182" s="50"/>
      <c r="FM182" s="50"/>
      <c r="FN182" s="50"/>
      <c r="FO182" s="50"/>
      <c r="FP182" s="50"/>
      <c r="FQ182" s="50"/>
      <c r="FR182" s="50"/>
      <c r="FS182" s="50"/>
      <c r="FT182" s="50"/>
      <c r="FU182" s="50"/>
      <c r="FV182" s="50"/>
      <c r="FW182" s="50"/>
      <c r="FX182" s="50"/>
      <c r="FY182" s="50"/>
      <c r="FZ182" s="50"/>
      <c r="GA182" s="50"/>
      <c r="GB182" s="50"/>
      <c r="GC182" s="50"/>
      <c r="GD182" s="50"/>
      <c r="GE182" s="50"/>
      <c r="GF182" s="50"/>
      <c r="GG182" s="50"/>
      <c r="GH182" s="50"/>
      <c r="GI182" s="50"/>
      <c r="GJ182" s="50"/>
      <c r="GK182" s="50"/>
      <c r="GL182" s="50"/>
      <c r="GM182" s="50"/>
      <c r="GN182" s="50"/>
      <c r="GO182" s="50"/>
      <c r="GP182" s="50"/>
      <c r="GQ182" s="50"/>
      <c r="GR182" s="50"/>
      <c r="GS182" s="50"/>
      <c r="GT182" s="50"/>
      <c r="GU182" s="50"/>
      <c r="GV182" s="50"/>
      <c r="GW182" s="50"/>
      <c r="GX182" s="50"/>
      <c r="GY182" s="50"/>
      <c r="GZ182" s="50"/>
      <c r="HA182" s="50"/>
      <c r="HB182" s="50"/>
      <c r="HC182" s="50"/>
      <c r="HD182" s="50"/>
      <c r="HE182" s="50"/>
      <c r="HF182" s="50"/>
      <c r="HG182" s="50"/>
      <c r="HH182" s="50"/>
      <c r="HI182" s="50"/>
      <c r="HJ182" s="50"/>
      <c r="HK182" s="50"/>
      <c r="HL182" s="50"/>
      <c r="HM182" s="50"/>
      <c r="HN182" s="50"/>
      <c r="HO182" s="50"/>
      <c r="HP182" s="50"/>
      <c r="HQ182" s="50"/>
      <c r="HR182" s="50"/>
      <c r="HS182" s="50"/>
      <c r="HT182" s="50"/>
      <c r="HU182" s="50"/>
      <c r="HV182" s="50"/>
      <c r="HW182" s="50"/>
      <c r="HX182" s="50"/>
      <c r="HY182" s="50"/>
      <c r="HZ182" s="50"/>
      <c r="IA182" s="50"/>
      <c r="IB182" s="50"/>
      <c r="IC182" s="50"/>
      <c r="ID182" s="50"/>
      <c r="IE182" s="50"/>
      <c r="IF182" s="50"/>
      <c r="IG182" s="50"/>
      <c r="IH182" s="50"/>
      <c r="II182" s="50"/>
      <c r="IJ182" s="50"/>
      <c r="IK182" s="50"/>
      <c r="IL182" s="50"/>
      <c r="IM182" s="50"/>
      <c r="IN182" s="50"/>
      <c r="IO182" s="50"/>
      <c r="IP182" s="50"/>
      <c r="IQ182" s="50"/>
      <c r="IR182" s="50"/>
      <c r="IS182" s="50"/>
      <c r="IT182" s="50"/>
      <c r="IU182" s="50"/>
      <c r="IV182" s="50"/>
      <c r="IX182" s="50"/>
      <c r="IZ182" s="50"/>
      <c r="JA182" s="50"/>
      <c r="JB182" s="50"/>
      <c r="JC182" s="50"/>
      <c r="JD182" s="50"/>
      <c r="JE182" s="50"/>
      <c r="JF182" s="50"/>
      <c r="JG182" s="50"/>
      <c r="JL182" s="50"/>
      <c r="JM182" s="50"/>
      <c r="JN182" s="50"/>
      <c r="JO182" s="50"/>
      <c r="JP182" s="50"/>
      <c r="JQ182" s="50"/>
      <c r="JR182" s="50"/>
      <c r="JS182" s="50"/>
      <c r="JT182" s="50"/>
      <c r="JU182" s="50"/>
      <c r="JV182" s="50"/>
      <c r="JW182" s="50"/>
      <c r="JX182" s="50"/>
      <c r="JY182" s="50"/>
      <c r="JZ182" s="50"/>
      <c r="KA182" s="50"/>
      <c r="KB182" s="50"/>
      <c r="KC182" s="50"/>
      <c r="KD182" s="50"/>
      <c r="KE182" s="50"/>
      <c r="KF182" s="50"/>
      <c r="KG182" s="50"/>
      <c r="KH182" s="50"/>
      <c r="KI182" s="50"/>
      <c r="KJ182" s="50"/>
      <c r="KK182" s="50"/>
      <c r="KL182" s="50"/>
      <c r="KM182" s="50"/>
      <c r="KN182" s="50"/>
      <c r="KO182" s="50"/>
      <c r="KP182" s="50"/>
      <c r="KQ182" s="50"/>
      <c r="KR182" s="50"/>
      <c r="KS182" s="50"/>
      <c r="KT182" s="50"/>
      <c r="KU182" s="50"/>
      <c r="KV182" s="50"/>
      <c r="KW182" s="50"/>
      <c r="KX182" s="50"/>
      <c r="KY182" s="50"/>
      <c r="KZ182" s="50"/>
      <c r="LA182" s="50"/>
      <c r="LB182" s="50"/>
      <c r="LC182" s="50"/>
      <c r="LD182" s="50"/>
      <c r="LE182" s="50"/>
      <c r="LF182" s="50"/>
      <c r="LG182" s="50"/>
      <c r="LH182" s="50"/>
      <c r="LI182" s="50"/>
      <c r="LJ182" s="50"/>
      <c r="LK182" s="50"/>
      <c r="LL182" s="50"/>
      <c r="LM182" s="50"/>
      <c r="LN182" s="50"/>
      <c r="LO182" s="50"/>
      <c r="LP182" s="50"/>
      <c r="LQ182" s="50"/>
      <c r="LR182" s="50"/>
      <c r="LS182" s="50"/>
      <c r="LT182" s="50"/>
      <c r="LU182" s="50"/>
      <c r="LV182" s="50"/>
      <c r="LW182" s="50"/>
      <c r="LX182" s="50"/>
      <c r="LY182" s="50"/>
      <c r="LZ182" s="50"/>
      <c r="MA182" s="50"/>
      <c r="MB182" s="50"/>
      <c r="MC182" s="50"/>
      <c r="MD182" s="50"/>
      <c r="ME182" s="50"/>
      <c r="MF182" s="50"/>
      <c r="MG182" s="50"/>
      <c r="MH182" s="50"/>
      <c r="MI182" s="50"/>
      <c r="MJ182" s="50"/>
      <c r="MK182" s="50"/>
      <c r="ML182" s="50"/>
      <c r="MM182" s="50"/>
      <c r="MN182" s="50"/>
      <c r="MO182" s="50"/>
      <c r="MP182" s="50"/>
      <c r="MQ182" s="50"/>
      <c r="MR182" s="50"/>
      <c r="MS182" s="50"/>
      <c r="MT182" s="50"/>
      <c r="MU182" s="50"/>
      <c r="MV182" s="50"/>
      <c r="MW182" s="50"/>
      <c r="MX182" s="50"/>
      <c r="MY182" s="50"/>
      <c r="MZ182" s="50"/>
      <c r="NA182" s="50"/>
      <c r="NB182" s="50"/>
      <c r="NC182" s="50"/>
      <c r="ND182" s="50"/>
      <c r="NE182" s="50"/>
      <c r="NF182" s="50"/>
      <c r="NG182" s="50"/>
      <c r="NH182" s="50"/>
      <c r="NI182" s="50"/>
      <c r="NJ182" s="50"/>
      <c r="NK182" s="50"/>
      <c r="NL182" s="50"/>
      <c r="NM182" s="50"/>
      <c r="NN182" s="50"/>
      <c r="NO182" s="50"/>
      <c r="NP182" s="50"/>
      <c r="NQ182" s="50"/>
      <c r="NR182" s="50"/>
      <c r="NS182" s="50"/>
      <c r="NT182" s="50"/>
      <c r="NU182" s="50"/>
      <c r="NV182" s="50"/>
      <c r="NW182" s="50"/>
      <c r="NX182" s="50"/>
      <c r="NY182" s="50"/>
      <c r="NZ182" s="50"/>
      <c r="OA182" s="50"/>
      <c r="OB182" s="50"/>
      <c r="OC182" s="50"/>
      <c r="OD182" s="50"/>
      <c r="OE182" s="50"/>
      <c r="OF182" s="50"/>
      <c r="OG182" s="50"/>
      <c r="OH182" s="50"/>
      <c r="OI182" s="50"/>
      <c r="OJ182" s="50"/>
      <c r="OK182" s="50"/>
      <c r="OL182" s="50"/>
      <c r="OM182" s="50"/>
      <c r="ON182" s="50"/>
      <c r="OO182" s="50"/>
      <c r="OP182" s="50"/>
      <c r="OQ182" s="50"/>
      <c r="OR182" s="50"/>
      <c r="OS182" s="50"/>
      <c r="OT182" s="50"/>
      <c r="OU182" s="50"/>
      <c r="OV182" s="50"/>
      <c r="OW182" s="50"/>
      <c r="OX182" s="50"/>
      <c r="OY182" s="50"/>
      <c r="OZ182" s="50"/>
      <c r="PA182" s="50"/>
      <c r="PB182" s="50"/>
      <c r="PC182" s="50"/>
      <c r="PD182" s="50"/>
      <c r="PE182" s="50"/>
      <c r="PF182" s="50"/>
      <c r="PG182" s="50"/>
      <c r="PH182" s="50"/>
      <c r="PI182" s="50"/>
      <c r="PJ182" s="50"/>
      <c r="PK182" s="50"/>
      <c r="PL182" s="50"/>
      <c r="PM182" s="50"/>
      <c r="PN182" s="50"/>
      <c r="PO182" s="50"/>
      <c r="PP182" s="50"/>
      <c r="PQ182" s="50"/>
      <c r="PR182" s="50"/>
      <c r="PS182" s="50"/>
      <c r="PT182" s="50"/>
      <c r="PU182" s="50"/>
      <c r="PV182" s="50"/>
      <c r="PW182" s="50"/>
      <c r="PX182" s="50"/>
      <c r="PY182" s="50"/>
      <c r="PZ182" s="50"/>
      <c r="QA182" s="50"/>
      <c r="QB182" s="50"/>
      <c r="QC182" s="50"/>
      <c r="QD182" s="50"/>
      <c r="QE182" s="50"/>
      <c r="QF182" s="50"/>
      <c r="QG182" s="50"/>
      <c r="QH182" s="50"/>
      <c r="QI182" s="50"/>
      <c r="QJ182" s="50"/>
      <c r="QK182" s="50"/>
      <c r="QL182" s="50"/>
      <c r="QM182" s="50"/>
      <c r="QN182" s="50"/>
      <c r="QO182" s="50"/>
      <c r="QP182" s="50"/>
      <c r="QQ182" s="50"/>
      <c r="QR182" s="50"/>
      <c r="QS182" s="50"/>
      <c r="QT182" s="50"/>
      <c r="QU182" s="50"/>
      <c r="QV182" s="50"/>
      <c r="QW182" s="50"/>
      <c r="QX182" s="50"/>
      <c r="QY182" s="50"/>
      <c r="QZ182" s="50"/>
      <c r="RA182" s="50"/>
      <c r="RB182" s="50"/>
      <c r="RC182" s="50"/>
      <c r="RD182" s="50"/>
      <c r="RE182" s="50"/>
      <c r="RF182" s="50"/>
      <c r="RG182" s="50"/>
      <c r="RH182" s="50"/>
      <c r="RI182" s="50"/>
      <c r="RJ182" s="50"/>
      <c r="RK182" s="50"/>
      <c r="RL182" s="50"/>
      <c r="RM182" s="50"/>
      <c r="RN182" s="50"/>
      <c r="RO182" s="50"/>
      <c r="RP182" s="50"/>
      <c r="RQ182" s="50"/>
      <c r="RR182" s="50"/>
      <c r="RS182" s="50"/>
      <c r="RT182" s="50"/>
      <c r="RU182" s="50"/>
      <c r="RV182" s="50"/>
      <c r="RW182" s="50"/>
      <c r="RX182" s="50"/>
      <c r="RY182" s="50"/>
      <c r="RZ182" s="50"/>
      <c r="SA182" s="50"/>
      <c r="SB182" s="50"/>
      <c r="SC182" s="50"/>
      <c r="SD182" s="50"/>
      <c r="SE182" s="50"/>
      <c r="SF182" s="50"/>
      <c r="SG182" s="50"/>
      <c r="SH182" s="50"/>
      <c r="SI182" s="50"/>
      <c r="SJ182" s="50"/>
      <c r="SK182" s="50"/>
      <c r="SL182" s="50"/>
      <c r="SM182" s="50"/>
      <c r="SN182" s="50"/>
      <c r="SO182" s="50"/>
      <c r="SP182" s="50"/>
      <c r="SQ182" s="50"/>
      <c r="SR182" s="50"/>
      <c r="ST182" s="50"/>
      <c r="SV182" s="50"/>
      <c r="SW182" s="50"/>
      <c r="SX182" s="50"/>
      <c r="SY182" s="50"/>
      <c r="SZ182" s="50"/>
      <c r="TA182" s="50"/>
      <c r="TB182" s="50"/>
      <c r="TC182" s="50"/>
      <c r="TH182" s="50"/>
      <c r="TI182" s="50"/>
      <c r="TJ182" s="50"/>
      <c r="TK182" s="50"/>
      <c r="TL182" s="50"/>
      <c r="TM182" s="50"/>
      <c r="TN182" s="50"/>
      <c r="TO182" s="50"/>
      <c r="TP182" s="50"/>
      <c r="TQ182" s="50"/>
      <c r="TR182" s="50"/>
      <c r="TS182" s="50"/>
      <c r="TT182" s="50"/>
      <c r="TU182" s="50"/>
      <c r="TV182" s="50"/>
      <c r="TW182" s="50"/>
      <c r="TX182" s="50"/>
      <c r="TY182" s="50"/>
      <c r="TZ182" s="50"/>
      <c r="UA182" s="50"/>
      <c r="UB182" s="50"/>
      <c r="UC182" s="50"/>
      <c r="UD182" s="50"/>
      <c r="UE182" s="50"/>
      <c r="UF182" s="50"/>
      <c r="UG182" s="50"/>
      <c r="UH182" s="50"/>
      <c r="UI182" s="50"/>
      <c r="UJ182" s="50"/>
      <c r="UK182" s="50"/>
      <c r="UL182" s="50"/>
      <c r="UM182" s="50"/>
      <c r="UN182" s="50"/>
      <c r="UO182" s="50"/>
      <c r="UP182" s="50"/>
      <c r="UQ182" s="50"/>
      <c r="UR182" s="50"/>
      <c r="US182" s="50"/>
      <c r="UT182" s="50"/>
      <c r="UU182" s="50"/>
      <c r="UV182" s="50"/>
      <c r="UW182" s="50"/>
      <c r="UX182" s="50"/>
      <c r="UY182" s="50"/>
      <c r="UZ182" s="50"/>
      <c r="VA182" s="50"/>
      <c r="VB182" s="50"/>
      <c r="VC182" s="50"/>
      <c r="VD182" s="50"/>
      <c r="VE182" s="50"/>
      <c r="VF182" s="50"/>
      <c r="VG182" s="50"/>
      <c r="VH182" s="50"/>
      <c r="VI182" s="50"/>
      <c r="VJ182" s="50"/>
      <c r="VK182" s="50"/>
      <c r="VL182" s="50"/>
      <c r="VM182" s="50"/>
      <c r="VN182" s="50"/>
      <c r="VO182" s="50"/>
      <c r="VP182" s="50"/>
      <c r="VQ182" s="50"/>
      <c r="VR182" s="50"/>
      <c r="VS182" s="50"/>
      <c r="VT182" s="50"/>
      <c r="VU182" s="50"/>
      <c r="VV182" s="50"/>
      <c r="VW182" s="50"/>
      <c r="VX182" s="50"/>
      <c r="VY182" s="50"/>
      <c r="VZ182" s="50"/>
      <c r="WA182" s="50"/>
      <c r="WB182" s="50"/>
      <c r="WC182" s="50"/>
      <c r="WD182" s="50"/>
      <c r="WE182" s="50"/>
      <c r="WF182" s="50"/>
      <c r="WG182" s="50"/>
      <c r="WH182" s="50"/>
      <c r="WI182" s="50"/>
      <c r="WJ182" s="50"/>
      <c r="WK182" s="50"/>
      <c r="WL182" s="50"/>
      <c r="WM182" s="50"/>
      <c r="WN182" s="50"/>
      <c r="WO182" s="50"/>
      <c r="WP182" s="50"/>
      <c r="WQ182" s="50"/>
      <c r="WR182" s="50"/>
      <c r="WS182" s="50"/>
      <c r="WT182" s="50"/>
      <c r="WU182" s="50"/>
      <c r="WV182" s="50"/>
      <c r="WW182" s="50"/>
      <c r="WX182" s="50"/>
      <c r="WY182" s="50"/>
      <c r="WZ182" s="50"/>
      <c r="XA182" s="50"/>
      <c r="XB182" s="50"/>
      <c r="XC182" s="50"/>
      <c r="XD182" s="50"/>
      <c r="XE182" s="50"/>
      <c r="XF182" s="50"/>
      <c r="XG182" s="50"/>
      <c r="XH182" s="50"/>
      <c r="XI182" s="50"/>
      <c r="XJ182" s="50"/>
      <c r="XK182" s="50"/>
      <c r="XL182" s="50"/>
      <c r="XM182" s="50"/>
      <c r="XN182" s="50"/>
      <c r="XO182" s="50"/>
      <c r="XP182" s="50"/>
      <c r="XQ182" s="50"/>
      <c r="XR182" s="50"/>
      <c r="XS182" s="50"/>
      <c r="XT182" s="50"/>
      <c r="XU182" s="50"/>
      <c r="XV182" s="50"/>
      <c r="XW182" s="50"/>
      <c r="XX182" s="50"/>
      <c r="XY182" s="50"/>
      <c r="XZ182" s="50"/>
      <c r="YA182" s="50"/>
      <c r="YB182" s="50"/>
      <c r="YC182" s="50"/>
      <c r="YD182" s="50"/>
      <c r="YE182" s="50"/>
      <c r="YF182" s="50"/>
      <c r="YG182" s="50"/>
      <c r="YH182" s="50"/>
      <c r="YI182" s="50"/>
      <c r="YJ182" s="50"/>
      <c r="YK182" s="50"/>
      <c r="YL182" s="50"/>
      <c r="YM182" s="50"/>
      <c r="YN182" s="50"/>
      <c r="YO182" s="50"/>
      <c r="YP182" s="50"/>
      <c r="YQ182" s="50"/>
      <c r="YR182" s="50"/>
      <c r="YS182" s="50"/>
      <c r="YT182" s="50"/>
      <c r="YU182" s="50"/>
      <c r="YV182" s="50"/>
      <c r="YW182" s="50"/>
      <c r="YX182" s="50"/>
      <c r="YY182" s="50"/>
      <c r="YZ182" s="50"/>
      <c r="ZA182" s="50"/>
      <c r="ZB182" s="50"/>
      <c r="ZC182" s="50"/>
      <c r="ZD182" s="50"/>
      <c r="ZE182" s="50"/>
      <c r="ZF182" s="50"/>
      <c r="ZG182" s="50"/>
      <c r="ZH182" s="50"/>
      <c r="ZI182" s="50"/>
      <c r="ZJ182" s="50"/>
      <c r="ZK182" s="50"/>
      <c r="ZL182" s="50"/>
      <c r="ZM182" s="50"/>
      <c r="ZN182" s="50"/>
      <c r="ZO182" s="50"/>
      <c r="ZP182" s="50"/>
      <c r="ZQ182" s="50"/>
      <c r="ZR182" s="50"/>
      <c r="ZS182" s="50"/>
      <c r="ZT182" s="50"/>
      <c r="ZU182" s="50"/>
      <c r="ZV182" s="50"/>
      <c r="ZW182" s="50"/>
      <c r="ZX182" s="50"/>
      <c r="ZY182" s="50"/>
      <c r="ZZ182" s="50"/>
      <c r="AAA182" s="50"/>
      <c r="AAB182" s="50"/>
      <c r="AAC182" s="50"/>
      <c r="AAD182" s="50"/>
      <c r="AAE182" s="50"/>
      <c r="AAF182" s="50"/>
      <c r="AAG182" s="50"/>
      <c r="AAH182" s="50"/>
      <c r="AAI182" s="50"/>
      <c r="AAJ182" s="50"/>
      <c r="AAK182" s="50"/>
      <c r="AAL182" s="50"/>
      <c r="AAM182" s="50"/>
      <c r="AAN182" s="50"/>
      <c r="AAO182" s="50"/>
      <c r="AAP182" s="50"/>
      <c r="AAQ182" s="50"/>
      <c r="AAR182" s="50"/>
      <c r="AAS182" s="50"/>
      <c r="AAT182" s="50"/>
      <c r="AAU182" s="50"/>
      <c r="AAV182" s="50"/>
      <c r="AAW182" s="50"/>
      <c r="AAX182" s="50"/>
      <c r="AAY182" s="50"/>
      <c r="AAZ182" s="50"/>
      <c r="ABA182" s="50"/>
      <c r="ABB182" s="50"/>
      <c r="ABC182" s="50"/>
      <c r="ABD182" s="50"/>
      <c r="ABE182" s="50"/>
      <c r="ABF182" s="50"/>
      <c r="ABG182" s="50"/>
      <c r="ABH182" s="50"/>
      <c r="ABI182" s="50"/>
      <c r="ABJ182" s="50"/>
      <c r="ABK182" s="50"/>
      <c r="ABL182" s="50"/>
      <c r="ABM182" s="50"/>
      <c r="ABN182" s="50"/>
      <c r="ABO182" s="50"/>
      <c r="ABP182" s="50"/>
      <c r="ABQ182" s="50"/>
      <c r="ABR182" s="50"/>
      <c r="ABS182" s="50"/>
      <c r="ABT182" s="50"/>
      <c r="ABU182" s="50"/>
      <c r="ABV182" s="50"/>
      <c r="ABW182" s="50"/>
      <c r="ABX182" s="50"/>
      <c r="ABY182" s="50"/>
      <c r="ABZ182" s="50"/>
      <c r="ACA182" s="50"/>
      <c r="ACB182" s="50"/>
      <c r="ACC182" s="50"/>
      <c r="ACD182" s="50"/>
      <c r="ACE182" s="50"/>
      <c r="ACF182" s="50"/>
      <c r="ACG182" s="50"/>
      <c r="ACH182" s="50"/>
      <c r="ACI182" s="50"/>
      <c r="ACJ182" s="50"/>
      <c r="ACK182" s="50"/>
      <c r="ACL182" s="50"/>
      <c r="ACM182" s="50"/>
      <c r="ACN182" s="50"/>
      <c r="ACP182" s="50"/>
      <c r="ACR182" s="50"/>
      <c r="ACS182" s="50"/>
      <c r="ACT182" s="50"/>
      <c r="ACU182" s="50"/>
      <c r="ACV182" s="50"/>
      <c r="ACW182" s="50"/>
      <c r="ACX182" s="50"/>
      <c r="ACY182" s="50"/>
      <c r="ADD182" s="50"/>
      <c r="ADE182" s="50"/>
      <c r="ADF182" s="50"/>
      <c r="ADG182" s="50"/>
      <c r="ADH182" s="50"/>
      <c r="ADI182" s="50"/>
      <c r="ADJ182" s="50"/>
      <c r="ADK182" s="50"/>
      <c r="ADL182" s="50"/>
      <c r="ADM182" s="50"/>
      <c r="ADN182" s="50"/>
      <c r="ADO182" s="50"/>
      <c r="ADP182" s="50"/>
      <c r="ADQ182" s="50"/>
      <c r="ADR182" s="50"/>
      <c r="ADS182" s="50"/>
      <c r="ADT182" s="50"/>
      <c r="ADU182" s="50"/>
      <c r="ADV182" s="50"/>
      <c r="ADW182" s="50"/>
      <c r="ADX182" s="50"/>
      <c r="ADY182" s="50"/>
      <c r="ADZ182" s="50"/>
      <c r="AEA182" s="50"/>
      <c r="AEB182" s="50"/>
      <c r="AEC182" s="50"/>
      <c r="AED182" s="50"/>
      <c r="AEE182" s="50"/>
      <c r="AEF182" s="50"/>
      <c r="AEG182" s="50"/>
      <c r="AEH182" s="50"/>
      <c r="AEI182" s="50"/>
      <c r="AEJ182" s="50"/>
      <c r="AEK182" s="50"/>
      <c r="AEL182" s="50"/>
      <c r="AEM182" s="50"/>
      <c r="AEN182" s="50"/>
      <c r="AEO182" s="50"/>
      <c r="AEP182" s="50"/>
      <c r="AEQ182" s="50"/>
      <c r="AER182" s="50"/>
      <c r="AES182" s="50"/>
      <c r="AET182" s="50"/>
      <c r="AEU182" s="50"/>
      <c r="AEV182" s="50"/>
      <c r="AEW182" s="50"/>
      <c r="AEX182" s="50"/>
      <c r="AEY182" s="50"/>
      <c r="AEZ182" s="50"/>
      <c r="AFA182" s="50"/>
      <c r="AFB182" s="50"/>
      <c r="AFC182" s="50"/>
      <c r="AFD182" s="50"/>
      <c r="AFE182" s="50"/>
      <c r="AFF182" s="50"/>
      <c r="AFG182" s="50"/>
      <c r="AFH182" s="50"/>
      <c r="AFI182" s="50"/>
      <c r="AFJ182" s="50"/>
      <c r="AFK182" s="50"/>
      <c r="AFL182" s="50"/>
      <c r="AFM182" s="50"/>
      <c r="AFN182" s="50"/>
      <c r="AFO182" s="50"/>
      <c r="AFP182" s="50"/>
      <c r="AFQ182" s="50"/>
      <c r="AFR182" s="50"/>
      <c r="AFS182" s="50"/>
      <c r="AFT182" s="50"/>
      <c r="AFU182" s="50"/>
      <c r="AFV182" s="50"/>
      <c r="AFW182" s="50"/>
      <c r="AFX182" s="50"/>
      <c r="AFY182" s="50"/>
      <c r="AFZ182" s="50"/>
      <c r="AGA182" s="50"/>
      <c r="AGB182" s="50"/>
      <c r="AGC182" s="50"/>
      <c r="AGD182" s="50"/>
      <c r="AGE182" s="50"/>
      <c r="AGF182" s="50"/>
      <c r="AGG182" s="50"/>
      <c r="AGH182" s="50"/>
      <c r="AGI182" s="50"/>
      <c r="AGJ182" s="50"/>
      <c r="AGK182" s="50"/>
      <c r="AGL182" s="50"/>
      <c r="AGM182" s="50"/>
      <c r="AGN182" s="50"/>
      <c r="AGO182" s="50"/>
      <c r="AGP182" s="50"/>
      <c r="AGQ182" s="50"/>
      <c r="AGR182" s="50"/>
      <c r="AGS182" s="50"/>
      <c r="AGT182" s="50"/>
      <c r="AGU182" s="50"/>
      <c r="AGV182" s="50"/>
      <c r="AGW182" s="50"/>
      <c r="AGX182" s="50"/>
      <c r="AGY182" s="50"/>
      <c r="AGZ182" s="50"/>
      <c r="AHA182" s="50"/>
      <c r="AHB182" s="50"/>
      <c r="AHC182" s="50"/>
      <c r="AHD182" s="50"/>
      <c r="AHE182" s="50"/>
      <c r="AHF182" s="50"/>
      <c r="AHG182" s="50"/>
      <c r="AHH182" s="50"/>
      <c r="AHI182" s="50"/>
      <c r="AHJ182" s="50"/>
      <c r="AHK182" s="50"/>
      <c r="AHL182" s="50"/>
      <c r="AHM182" s="50"/>
      <c r="AHN182" s="50"/>
      <c r="AHO182" s="50"/>
      <c r="AHP182" s="50"/>
      <c r="AHQ182" s="50"/>
      <c r="AHR182" s="50"/>
      <c r="AHS182" s="50"/>
      <c r="AHT182" s="50"/>
      <c r="AHU182" s="50"/>
      <c r="AHV182" s="50"/>
      <c r="AHW182" s="50"/>
      <c r="AHX182" s="50"/>
      <c r="AHY182" s="50"/>
      <c r="AHZ182" s="50"/>
      <c r="AIA182" s="50"/>
      <c r="AIB182" s="50"/>
      <c r="AIC182" s="50"/>
      <c r="AID182" s="50"/>
      <c r="AIE182" s="50"/>
      <c r="AIF182" s="50"/>
      <c r="AIG182" s="50"/>
      <c r="AIH182" s="50"/>
      <c r="AII182" s="50"/>
      <c r="AIJ182" s="50"/>
      <c r="AIK182" s="50"/>
      <c r="AIL182" s="50"/>
      <c r="AIM182" s="50"/>
      <c r="AIN182" s="50"/>
      <c r="AIO182" s="50"/>
      <c r="AIP182" s="50"/>
      <c r="AIQ182" s="50"/>
      <c r="AIR182" s="50"/>
      <c r="AIS182" s="50"/>
      <c r="AIT182" s="50"/>
      <c r="AIU182" s="50"/>
      <c r="AIV182" s="50"/>
      <c r="AIW182" s="50"/>
      <c r="AIX182" s="50"/>
      <c r="AIY182" s="50"/>
      <c r="AIZ182" s="50"/>
      <c r="AJA182" s="50"/>
      <c r="AJB182" s="50"/>
      <c r="AJC182" s="50"/>
      <c r="AJD182" s="50"/>
      <c r="AJE182" s="50"/>
      <c r="AJF182" s="50"/>
      <c r="AJG182" s="50"/>
      <c r="AJH182" s="50"/>
      <c r="AJI182" s="50"/>
      <c r="AJJ182" s="50"/>
      <c r="AJK182" s="50"/>
      <c r="AJL182" s="50"/>
      <c r="AJM182" s="50"/>
      <c r="AJN182" s="50"/>
      <c r="AJO182" s="50"/>
      <c r="AJP182" s="50"/>
      <c r="AJQ182" s="50"/>
      <c r="AJR182" s="50"/>
      <c r="AJS182" s="50"/>
      <c r="AJT182" s="50"/>
      <c r="AJU182" s="50"/>
      <c r="AJV182" s="50"/>
      <c r="AJW182" s="50"/>
      <c r="AJX182" s="50"/>
      <c r="AJY182" s="50"/>
      <c r="AJZ182" s="50"/>
      <c r="AKA182" s="50"/>
      <c r="AKB182" s="50"/>
      <c r="AKC182" s="50"/>
      <c r="AKD182" s="50"/>
      <c r="AKE182" s="50"/>
      <c r="AKF182" s="50"/>
      <c r="AKG182" s="50"/>
      <c r="AKH182" s="50"/>
      <c r="AKI182" s="50"/>
      <c r="AKJ182" s="50"/>
      <c r="AKK182" s="50"/>
      <c r="AKL182" s="50"/>
      <c r="AKM182" s="50"/>
      <c r="AKN182" s="50"/>
      <c r="AKO182" s="50"/>
      <c r="AKP182" s="50"/>
      <c r="AKQ182" s="50"/>
      <c r="AKR182" s="50"/>
      <c r="AKS182" s="50"/>
      <c r="AKT182" s="50"/>
      <c r="AKU182" s="50"/>
      <c r="AKV182" s="50"/>
      <c r="AKW182" s="50"/>
      <c r="AKX182" s="50"/>
      <c r="AKY182" s="50"/>
      <c r="AKZ182" s="50"/>
      <c r="ALA182" s="50"/>
      <c r="ALB182" s="50"/>
      <c r="ALC182" s="50"/>
      <c r="ALD182" s="50"/>
      <c r="ALE182" s="50"/>
      <c r="ALF182" s="50"/>
      <c r="ALG182" s="50"/>
      <c r="ALH182" s="50"/>
      <c r="ALI182" s="50"/>
      <c r="ALJ182" s="50"/>
      <c r="ALK182" s="50"/>
      <c r="ALL182" s="50"/>
      <c r="ALM182" s="50"/>
      <c r="ALN182" s="50"/>
      <c r="ALO182" s="50"/>
      <c r="ALP182" s="50"/>
      <c r="ALQ182" s="50"/>
      <c r="ALR182" s="50"/>
      <c r="ALS182" s="50"/>
      <c r="ALT182" s="50"/>
      <c r="ALU182" s="50"/>
      <c r="ALV182" s="50"/>
      <c r="ALW182" s="50"/>
      <c r="ALX182" s="50"/>
      <c r="ALY182" s="50"/>
      <c r="ALZ182" s="50"/>
      <c r="AMA182" s="50"/>
      <c r="AMB182" s="50"/>
      <c r="AMC182" s="50"/>
      <c r="AMD182" s="50"/>
      <c r="AME182" s="50"/>
      <c r="AMF182" s="50"/>
      <c r="AMG182" s="50"/>
      <c r="AMH182" s="50"/>
      <c r="AMI182" s="50"/>
      <c r="AMJ182" s="50"/>
      <c r="AML182" s="50"/>
      <c r="AMN182" s="50"/>
      <c r="AMO182" s="50"/>
      <c r="AMP182" s="50"/>
      <c r="AMQ182" s="50"/>
      <c r="AMR182" s="50"/>
      <c r="AMS182" s="50"/>
      <c r="AMT182" s="50"/>
      <c r="AMU182" s="50"/>
      <c r="AMZ182" s="50"/>
      <c r="ANA182" s="50"/>
      <c r="ANB182" s="50"/>
      <c r="ANC182" s="50"/>
      <c r="AND182" s="50"/>
      <c r="ANE182" s="50"/>
      <c r="ANF182" s="50"/>
      <c r="ANG182" s="50"/>
      <c r="ANH182" s="50"/>
      <c r="ANI182" s="50"/>
      <c r="ANJ182" s="50"/>
      <c r="ANK182" s="50"/>
      <c r="ANL182" s="50"/>
      <c r="ANM182" s="50"/>
      <c r="ANN182" s="50"/>
      <c r="ANO182" s="50"/>
      <c r="ANP182" s="50"/>
      <c r="ANQ182" s="50"/>
      <c r="ANR182" s="50"/>
      <c r="ANS182" s="50"/>
      <c r="ANT182" s="50"/>
      <c r="ANU182" s="50"/>
      <c r="ANV182" s="50"/>
      <c r="ANW182" s="50"/>
      <c r="ANX182" s="50"/>
      <c r="ANY182" s="50"/>
      <c r="ANZ182" s="50"/>
      <c r="AOA182" s="50"/>
      <c r="AOB182" s="50"/>
      <c r="AOC182" s="50"/>
      <c r="AOD182" s="50"/>
      <c r="AOE182" s="50"/>
      <c r="AOF182" s="50"/>
      <c r="AOG182" s="50"/>
      <c r="AOH182" s="50"/>
      <c r="AOI182" s="50"/>
      <c r="AOJ182" s="50"/>
      <c r="AOK182" s="50"/>
      <c r="AOL182" s="50"/>
      <c r="AOM182" s="50"/>
      <c r="AON182" s="50"/>
      <c r="AOO182" s="50"/>
      <c r="AOP182" s="50"/>
      <c r="AOQ182" s="50"/>
      <c r="AOR182" s="50"/>
      <c r="AOS182" s="50"/>
      <c r="AOT182" s="50"/>
      <c r="AOU182" s="50"/>
      <c r="AOV182" s="50"/>
      <c r="AOW182" s="50"/>
      <c r="AOX182" s="50"/>
      <c r="AOY182" s="50"/>
      <c r="AOZ182" s="50"/>
      <c r="APA182" s="50"/>
      <c r="APB182" s="50"/>
      <c r="APC182" s="50"/>
      <c r="APD182" s="50"/>
      <c r="APE182" s="50"/>
      <c r="APF182" s="50"/>
      <c r="APG182" s="50"/>
      <c r="APH182" s="50"/>
      <c r="API182" s="50"/>
      <c r="APJ182" s="50"/>
      <c r="APK182" s="50"/>
      <c r="APL182" s="50"/>
      <c r="APM182" s="50"/>
      <c r="APN182" s="50"/>
      <c r="APO182" s="50"/>
      <c r="APP182" s="50"/>
      <c r="APQ182" s="50"/>
      <c r="APR182" s="50"/>
      <c r="APS182" s="50"/>
      <c r="APT182" s="50"/>
      <c r="APU182" s="50"/>
      <c r="APV182" s="50"/>
      <c r="APW182" s="50"/>
      <c r="APX182" s="50"/>
      <c r="APY182" s="50"/>
      <c r="APZ182" s="50"/>
      <c r="AQA182" s="50"/>
      <c r="AQB182" s="50"/>
      <c r="AQC182" s="50"/>
      <c r="AQD182" s="50"/>
      <c r="AQE182" s="50"/>
      <c r="AQF182" s="50"/>
      <c r="AQG182" s="50"/>
      <c r="AQH182" s="50"/>
      <c r="AQI182" s="50"/>
      <c r="AQJ182" s="50"/>
      <c r="AQK182" s="50"/>
      <c r="AQL182" s="50"/>
      <c r="AQM182" s="50"/>
      <c r="AQN182" s="50"/>
      <c r="AQO182" s="50"/>
      <c r="AQP182" s="50"/>
      <c r="AQQ182" s="50"/>
      <c r="AQR182" s="50"/>
      <c r="AQS182" s="50"/>
      <c r="AQT182" s="50"/>
      <c r="AQU182" s="50"/>
      <c r="AQV182" s="50"/>
      <c r="AQW182" s="50"/>
      <c r="AQX182" s="50"/>
      <c r="AQY182" s="50"/>
      <c r="AQZ182" s="50"/>
      <c r="ARA182" s="50"/>
      <c r="ARB182" s="50"/>
      <c r="ARC182" s="50"/>
      <c r="ARD182" s="50"/>
      <c r="ARE182" s="50"/>
      <c r="ARF182" s="50"/>
      <c r="ARG182" s="50"/>
      <c r="ARH182" s="50"/>
      <c r="ARI182" s="50"/>
      <c r="ARJ182" s="50"/>
      <c r="ARK182" s="50"/>
      <c r="ARL182" s="50"/>
      <c r="ARM182" s="50"/>
      <c r="ARN182" s="50"/>
      <c r="ARO182" s="50"/>
      <c r="ARP182" s="50"/>
      <c r="ARQ182" s="50"/>
      <c r="ARR182" s="50"/>
      <c r="ARS182" s="50"/>
      <c r="ART182" s="50"/>
      <c r="ARU182" s="50"/>
      <c r="ARV182" s="50"/>
      <c r="ARW182" s="50"/>
      <c r="ARX182" s="50"/>
      <c r="ARY182" s="50"/>
      <c r="ARZ182" s="50"/>
      <c r="ASA182" s="50"/>
      <c r="ASB182" s="50"/>
      <c r="ASC182" s="50"/>
      <c r="ASD182" s="50"/>
      <c r="ASE182" s="50"/>
      <c r="ASF182" s="50"/>
      <c r="ASG182" s="50"/>
      <c r="ASH182" s="50"/>
      <c r="ASI182" s="50"/>
      <c r="ASJ182" s="50"/>
      <c r="ASK182" s="50"/>
      <c r="ASL182" s="50"/>
      <c r="ASM182" s="50"/>
      <c r="ASN182" s="50"/>
      <c r="ASO182" s="50"/>
      <c r="ASP182" s="50"/>
      <c r="ASQ182" s="50"/>
      <c r="ASR182" s="50"/>
      <c r="ASS182" s="50"/>
      <c r="AST182" s="50"/>
      <c r="ASU182" s="50"/>
      <c r="ASV182" s="50"/>
      <c r="ASW182" s="50"/>
      <c r="ASX182" s="50"/>
      <c r="ASY182" s="50"/>
      <c r="ASZ182" s="50"/>
      <c r="ATA182" s="50"/>
      <c r="ATB182" s="50"/>
      <c r="ATC182" s="50"/>
      <c r="ATD182" s="50"/>
      <c r="ATE182" s="50"/>
      <c r="ATF182" s="50"/>
      <c r="ATG182" s="50"/>
      <c r="ATH182" s="50"/>
      <c r="ATI182" s="50"/>
      <c r="ATJ182" s="50"/>
      <c r="ATK182" s="50"/>
      <c r="ATL182" s="50"/>
      <c r="ATM182" s="50"/>
      <c r="ATN182" s="50"/>
      <c r="ATO182" s="50"/>
      <c r="ATP182" s="50"/>
      <c r="ATQ182" s="50"/>
      <c r="ATR182" s="50"/>
      <c r="ATS182" s="50"/>
      <c r="ATT182" s="50"/>
      <c r="ATU182" s="50"/>
      <c r="ATV182" s="50"/>
      <c r="ATW182" s="50"/>
      <c r="ATX182" s="50"/>
      <c r="ATY182" s="50"/>
      <c r="ATZ182" s="50"/>
      <c r="AUA182" s="50"/>
      <c r="AUB182" s="50"/>
      <c r="AUC182" s="50"/>
      <c r="AUD182" s="50"/>
      <c r="AUE182" s="50"/>
      <c r="AUF182" s="50"/>
      <c r="AUG182" s="50"/>
      <c r="AUH182" s="50"/>
      <c r="AUI182" s="50"/>
      <c r="AUJ182" s="50"/>
      <c r="AUK182" s="50"/>
      <c r="AUL182" s="50"/>
      <c r="AUM182" s="50"/>
      <c r="AUN182" s="50"/>
      <c r="AUO182" s="50"/>
      <c r="AUP182" s="50"/>
      <c r="AUQ182" s="50"/>
      <c r="AUR182" s="50"/>
      <c r="AUS182" s="50"/>
      <c r="AUT182" s="50"/>
      <c r="AUU182" s="50"/>
      <c r="AUV182" s="50"/>
      <c r="AUW182" s="50"/>
      <c r="AUX182" s="50"/>
      <c r="AUY182" s="50"/>
      <c r="AUZ182" s="50"/>
      <c r="AVA182" s="50"/>
      <c r="AVB182" s="50"/>
      <c r="AVC182" s="50"/>
      <c r="AVD182" s="50"/>
      <c r="AVE182" s="50"/>
      <c r="AVF182" s="50"/>
      <c r="AVG182" s="50"/>
      <c r="AVH182" s="50"/>
      <c r="AVI182" s="50"/>
      <c r="AVJ182" s="50"/>
      <c r="AVK182" s="50"/>
      <c r="AVL182" s="50"/>
      <c r="AVM182" s="50"/>
      <c r="AVN182" s="50"/>
      <c r="AVO182" s="50"/>
      <c r="AVP182" s="50"/>
      <c r="AVQ182" s="50"/>
      <c r="AVR182" s="50"/>
      <c r="AVS182" s="50"/>
      <c r="AVT182" s="50"/>
      <c r="AVU182" s="50"/>
      <c r="AVV182" s="50"/>
      <c r="AVW182" s="50"/>
      <c r="AVX182" s="50"/>
      <c r="AVY182" s="50"/>
      <c r="AVZ182" s="50"/>
      <c r="AWA182" s="50"/>
      <c r="AWB182" s="50"/>
      <c r="AWC182" s="50"/>
      <c r="AWD182" s="50"/>
      <c r="AWE182" s="50"/>
      <c r="AWF182" s="50"/>
      <c r="AWH182" s="50"/>
      <c r="AWJ182" s="50"/>
      <c r="AWK182" s="50"/>
      <c r="AWL182" s="50"/>
      <c r="AWM182" s="50"/>
      <c r="AWN182" s="50"/>
      <c r="AWO182" s="50"/>
      <c r="AWP182" s="50"/>
      <c r="AWQ182" s="50"/>
      <c r="AWV182" s="50"/>
      <c r="AWW182" s="50"/>
      <c r="AWX182" s="50"/>
      <c r="AWY182" s="50"/>
      <c r="AWZ182" s="50"/>
      <c r="AXA182" s="50"/>
      <c r="AXB182" s="50"/>
      <c r="AXC182" s="50"/>
      <c r="AXD182" s="50"/>
      <c r="AXE182" s="50"/>
      <c r="AXF182" s="50"/>
      <c r="AXG182" s="50"/>
      <c r="AXH182" s="50"/>
      <c r="AXI182" s="50"/>
      <c r="AXJ182" s="50"/>
      <c r="AXK182" s="50"/>
      <c r="AXL182" s="50"/>
      <c r="AXM182" s="50"/>
      <c r="AXN182" s="50"/>
      <c r="AXO182" s="50"/>
      <c r="AXP182" s="50"/>
      <c r="AXQ182" s="50"/>
      <c r="AXR182" s="50"/>
      <c r="AXS182" s="50"/>
      <c r="AXT182" s="50"/>
      <c r="AXU182" s="50"/>
      <c r="AXV182" s="50"/>
      <c r="AXW182" s="50"/>
      <c r="AXX182" s="50"/>
      <c r="AXY182" s="50"/>
      <c r="AXZ182" s="50"/>
      <c r="AYA182" s="50"/>
      <c r="AYB182" s="50"/>
      <c r="AYC182" s="50"/>
      <c r="AYD182" s="50"/>
      <c r="AYE182" s="50"/>
      <c r="AYF182" s="50"/>
      <c r="AYG182" s="50"/>
      <c r="AYH182" s="50"/>
      <c r="AYI182" s="50"/>
      <c r="AYJ182" s="50"/>
      <c r="AYK182" s="50"/>
      <c r="AYL182" s="50"/>
      <c r="AYM182" s="50"/>
      <c r="AYN182" s="50"/>
      <c r="AYO182" s="50"/>
      <c r="AYP182" s="50"/>
      <c r="AYQ182" s="50"/>
      <c r="AYR182" s="50"/>
      <c r="AYS182" s="50"/>
      <c r="AYT182" s="50"/>
      <c r="AYU182" s="50"/>
      <c r="AYV182" s="50"/>
      <c r="AYW182" s="50"/>
      <c r="AYX182" s="50"/>
      <c r="AYY182" s="50"/>
      <c r="AYZ182" s="50"/>
      <c r="AZA182" s="50"/>
      <c r="AZB182" s="50"/>
      <c r="AZC182" s="50"/>
      <c r="AZD182" s="50"/>
      <c r="AZE182" s="50"/>
      <c r="AZF182" s="50"/>
      <c r="AZG182" s="50"/>
      <c r="AZH182" s="50"/>
      <c r="AZI182" s="50"/>
      <c r="AZJ182" s="50"/>
      <c r="AZK182" s="50"/>
      <c r="AZL182" s="50"/>
      <c r="AZM182" s="50"/>
      <c r="AZN182" s="50"/>
      <c r="AZO182" s="50"/>
      <c r="AZP182" s="50"/>
      <c r="AZQ182" s="50"/>
      <c r="AZR182" s="50"/>
      <c r="AZS182" s="50"/>
      <c r="AZT182" s="50"/>
      <c r="AZU182" s="50"/>
      <c r="AZV182" s="50"/>
      <c r="AZW182" s="50"/>
      <c r="AZX182" s="50"/>
      <c r="AZY182" s="50"/>
      <c r="AZZ182" s="50"/>
      <c r="BAA182" s="50"/>
      <c r="BAB182" s="50"/>
      <c r="BAC182" s="50"/>
      <c r="BAD182" s="50"/>
      <c r="BAE182" s="50"/>
      <c r="BAF182" s="50"/>
      <c r="BAG182" s="50"/>
      <c r="BAH182" s="50"/>
      <c r="BAI182" s="50"/>
      <c r="BAJ182" s="50"/>
      <c r="BAK182" s="50"/>
      <c r="BAL182" s="50"/>
      <c r="BAM182" s="50"/>
      <c r="BAN182" s="50"/>
      <c r="BAO182" s="50"/>
      <c r="BAP182" s="50"/>
      <c r="BAQ182" s="50"/>
      <c r="BAR182" s="50"/>
      <c r="BAS182" s="50"/>
      <c r="BAT182" s="50"/>
      <c r="BAU182" s="50"/>
      <c r="BAV182" s="50"/>
      <c r="BAW182" s="50"/>
      <c r="BAX182" s="50"/>
      <c r="BAY182" s="50"/>
      <c r="BAZ182" s="50"/>
      <c r="BBA182" s="50"/>
      <c r="BBB182" s="50"/>
      <c r="BBC182" s="50"/>
      <c r="BBD182" s="50"/>
      <c r="BBE182" s="50"/>
      <c r="BBF182" s="50"/>
      <c r="BBG182" s="50"/>
      <c r="BBH182" s="50"/>
      <c r="BBI182" s="50"/>
      <c r="BBJ182" s="50"/>
      <c r="BBK182" s="50"/>
      <c r="BBL182" s="50"/>
      <c r="BBM182" s="50"/>
      <c r="BBN182" s="50"/>
      <c r="BBO182" s="50"/>
      <c r="BBP182" s="50"/>
      <c r="BBQ182" s="50"/>
      <c r="BBR182" s="50"/>
      <c r="BBS182" s="50"/>
      <c r="BBT182" s="50"/>
      <c r="BBU182" s="50"/>
      <c r="BBV182" s="50"/>
      <c r="BBW182" s="50"/>
      <c r="BBX182" s="50"/>
      <c r="BBY182" s="50"/>
      <c r="BBZ182" s="50"/>
      <c r="BCA182" s="50"/>
      <c r="BCB182" s="50"/>
      <c r="BCC182" s="50"/>
      <c r="BCD182" s="50"/>
      <c r="BCE182" s="50"/>
      <c r="BCF182" s="50"/>
      <c r="BCG182" s="50"/>
      <c r="BCH182" s="50"/>
      <c r="BCI182" s="50"/>
      <c r="BCJ182" s="50"/>
      <c r="BCK182" s="50"/>
      <c r="BCL182" s="50"/>
      <c r="BCM182" s="50"/>
      <c r="BCN182" s="50"/>
      <c r="BCO182" s="50"/>
      <c r="BCP182" s="50"/>
      <c r="BCQ182" s="50"/>
      <c r="BCR182" s="50"/>
      <c r="BCS182" s="50"/>
      <c r="BCT182" s="50"/>
      <c r="BCU182" s="50"/>
      <c r="BCV182" s="50"/>
      <c r="BCW182" s="50"/>
      <c r="BCX182" s="50"/>
      <c r="BCY182" s="50"/>
      <c r="BCZ182" s="50"/>
      <c r="BDA182" s="50"/>
      <c r="BDB182" s="50"/>
      <c r="BDC182" s="50"/>
      <c r="BDD182" s="50"/>
      <c r="BDE182" s="50"/>
      <c r="BDF182" s="50"/>
      <c r="BDG182" s="50"/>
      <c r="BDH182" s="50"/>
      <c r="BDI182" s="50"/>
      <c r="BDJ182" s="50"/>
      <c r="BDK182" s="50"/>
      <c r="BDL182" s="50"/>
      <c r="BDM182" s="50"/>
      <c r="BDN182" s="50"/>
      <c r="BDO182" s="50"/>
      <c r="BDP182" s="50"/>
      <c r="BDQ182" s="50"/>
      <c r="BDR182" s="50"/>
      <c r="BDS182" s="50"/>
      <c r="BDT182" s="50"/>
      <c r="BDU182" s="50"/>
      <c r="BDV182" s="50"/>
      <c r="BDW182" s="50"/>
      <c r="BDX182" s="50"/>
      <c r="BDY182" s="50"/>
      <c r="BDZ182" s="50"/>
      <c r="BEA182" s="50"/>
      <c r="BEB182" s="50"/>
      <c r="BEC182" s="50"/>
      <c r="BED182" s="50"/>
      <c r="BEE182" s="50"/>
      <c r="BEF182" s="50"/>
      <c r="BEG182" s="50"/>
      <c r="BEH182" s="50"/>
      <c r="BEI182" s="50"/>
      <c r="BEJ182" s="50"/>
      <c r="BEK182" s="50"/>
      <c r="BEL182" s="50"/>
      <c r="BEM182" s="50"/>
      <c r="BEN182" s="50"/>
      <c r="BEO182" s="50"/>
      <c r="BEP182" s="50"/>
      <c r="BEQ182" s="50"/>
      <c r="BER182" s="50"/>
      <c r="BES182" s="50"/>
      <c r="BET182" s="50"/>
      <c r="BEU182" s="50"/>
      <c r="BEV182" s="50"/>
      <c r="BEW182" s="50"/>
      <c r="BEX182" s="50"/>
      <c r="BEY182" s="50"/>
      <c r="BEZ182" s="50"/>
      <c r="BFA182" s="50"/>
      <c r="BFB182" s="50"/>
      <c r="BFC182" s="50"/>
      <c r="BFD182" s="50"/>
      <c r="BFE182" s="50"/>
      <c r="BFF182" s="50"/>
      <c r="BFG182" s="50"/>
      <c r="BFH182" s="50"/>
      <c r="BFI182" s="50"/>
      <c r="BFJ182" s="50"/>
      <c r="BFK182" s="50"/>
      <c r="BFL182" s="50"/>
      <c r="BFM182" s="50"/>
      <c r="BFN182" s="50"/>
      <c r="BFO182" s="50"/>
      <c r="BFP182" s="50"/>
      <c r="BFQ182" s="50"/>
      <c r="BFR182" s="50"/>
      <c r="BFS182" s="50"/>
      <c r="BFT182" s="50"/>
      <c r="BFU182" s="50"/>
      <c r="BFV182" s="50"/>
      <c r="BFW182" s="50"/>
      <c r="BFX182" s="50"/>
      <c r="BFY182" s="50"/>
      <c r="BFZ182" s="50"/>
      <c r="BGA182" s="50"/>
      <c r="BGB182" s="50"/>
      <c r="BGD182" s="50"/>
      <c r="BGF182" s="50"/>
      <c r="BGG182" s="50"/>
      <c r="BGH182" s="50"/>
      <c r="BGI182" s="50"/>
      <c r="BGJ182" s="50"/>
      <c r="BGK182" s="50"/>
      <c r="BGL182" s="50"/>
      <c r="BGM182" s="50"/>
      <c r="BGR182" s="50"/>
      <c r="BGS182" s="50"/>
      <c r="BGT182" s="50"/>
      <c r="BGU182" s="50"/>
      <c r="BGV182" s="50"/>
      <c r="BGW182" s="50"/>
      <c r="BGX182" s="50"/>
      <c r="BGY182" s="50"/>
      <c r="BGZ182" s="50"/>
      <c r="BHA182" s="50"/>
      <c r="BHB182" s="50"/>
      <c r="BHC182" s="50"/>
      <c r="BHD182" s="50"/>
      <c r="BHE182" s="50"/>
      <c r="BHF182" s="50"/>
      <c r="BHG182" s="50"/>
      <c r="BHH182" s="50"/>
      <c r="BHI182" s="50"/>
      <c r="BHJ182" s="50"/>
      <c r="BHK182" s="50"/>
      <c r="BHL182" s="50"/>
      <c r="BHM182" s="50"/>
      <c r="BHN182" s="50"/>
      <c r="BHO182" s="50"/>
      <c r="BHP182" s="50"/>
      <c r="BHQ182" s="50"/>
      <c r="BHR182" s="50"/>
      <c r="BHS182" s="50"/>
      <c r="BHT182" s="50"/>
      <c r="BHU182" s="50"/>
      <c r="BHV182" s="50"/>
      <c r="BHW182" s="50"/>
      <c r="BHX182" s="50"/>
      <c r="BHY182" s="50"/>
      <c r="BHZ182" s="50"/>
      <c r="BIA182" s="50"/>
      <c r="BIB182" s="50"/>
      <c r="BIC182" s="50"/>
      <c r="BID182" s="50"/>
      <c r="BIE182" s="50"/>
      <c r="BIF182" s="50"/>
      <c r="BIG182" s="50"/>
      <c r="BIH182" s="50"/>
      <c r="BII182" s="50"/>
      <c r="BIJ182" s="50"/>
      <c r="BIK182" s="50"/>
      <c r="BIL182" s="50"/>
      <c r="BIM182" s="50"/>
      <c r="BIN182" s="50"/>
      <c r="BIO182" s="50"/>
      <c r="BIP182" s="50"/>
      <c r="BIQ182" s="50"/>
      <c r="BIR182" s="50"/>
      <c r="BIS182" s="50"/>
      <c r="BIT182" s="50"/>
      <c r="BIU182" s="50"/>
      <c r="BIV182" s="50"/>
      <c r="BIW182" s="50"/>
      <c r="BIX182" s="50"/>
      <c r="BIY182" s="50"/>
      <c r="BIZ182" s="50"/>
      <c r="BJA182" s="50"/>
      <c r="BJB182" s="50"/>
      <c r="BJC182" s="50"/>
      <c r="BJD182" s="50"/>
      <c r="BJE182" s="50"/>
      <c r="BJF182" s="50"/>
      <c r="BJG182" s="50"/>
      <c r="BJH182" s="50"/>
      <c r="BJI182" s="50"/>
      <c r="BJJ182" s="50"/>
      <c r="BJK182" s="50"/>
      <c r="BJL182" s="50"/>
      <c r="BJM182" s="50"/>
      <c r="BJN182" s="50"/>
      <c r="BJO182" s="50"/>
      <c r="BJP182" s="50"/>
      <c r="BJQ182" s="50"/>
      <c r="BJR182" s="50"/>
      <c r="BJS182" s="50"/>
      <c r="BJT182" s="50"/>
      <c r="BJU182" s="50"/>
      <c r="BJV182" s="50"/>
      <c r="BJW182" s="50"/>
      <c r="BJX182" s="50"/>
      <c r="BJY182" s="50"/>
      <c r="BJZ182" s="50"/>
      <c r="BKA182" s="50"/>
      <c r="BKB182" s="50"/>
      <c r="BKC182" s="50"/>
      <c r="BKD182" s="50"/>
      <c r="BKE182" s="50"/>
      <c r="BKF182" s="50"/>
      <c r="BKG182" s="50"/>
      <c r="BKH182" s="50"/>
      <c r="BKI182" s="50"/>
      <c r="BKJ182" s="50"/>
      <c r="BKK182" s="50"/>
      <c r="BKL182" s="50"/>
      <c r="BKM182" s="50"/>
      <c r="BKN182" s="50"/>
      <c r="BKO182" s="50"/>
      <c r="BKP182" s="50"/>
      <c r="BKQ182" s="50"/>
      <c r="BKR182" s="50"/>
      <c r="BKS182" s="50"/>
      <c r="BKT182" s="50"/>
      <c r="BKU182" s="50"/>
      <c r="BKV182" s="50"/>
      <c r="BKW182" s="50"/>
      <c r="BKX182" s="50"/>
      <c r="BKY182" s="50"/>
      <c r="BKZ182" s="50"/>
      <c r="BLA182" s="50"/>
      <c r="BLB182" s="50"/>
      <c r="BLC182" s="50"/>
      <c r="BLD182" s="50"/>
      <c r="BLE182" s="50"/>
      <c r="BLF182" s="50"/>
      <c r="BLG182" s="50"/>
      <c r="BLH182" s="50"/>
      <c r="BLI182" s="50"/>
      <c r="BLJ182" s="50"/>
      <c r="BLK182" s="50"/>
      <c r="BLL182" s="50"/>
      <c r="BLM182" s="50"/>
      <c r="BLN182" s="50"/>
      <c r="BLO182" s="50"/>
      <c r="BLP182" s="50"/>
      <c r="BLQ182" s="50"/>
      <c r="BLR182" s="50"/>
      <c r="BLS182" s="50"/>
      <c r="BLT182" s="50"/>
      <c r="BLU182" s="50"/>
      <c r="BLV182" s="50"/>
      <c r="BLW182" s="50"/>
      <c r="BLX182" s="50"/>
      <c r="BLY182" s="50"/>
      <c r="BLZ182" s="50"/>
      <c r="BMA182" s="50"/>
      <c r="BMB182" s="50"/>
      <c r="BMC182" s="50"/>
      <c r="BMD182" s="50"/>
      <c r="BME182" s="50"/>
      <c r="BMF182" s="50"/>
      <c r="BMG182" s="50"/>
      <c r="BMH182" s="50"/>
      <c r="BMI182" s="50"/>
      <c r="BMJ182" s="50"/>
      <c r="BMK182" s="50"/>
      <c r="BML182" s="50"/>
      <c r="BMM182" s="50"/>
      <c r="BMN182" s="50"/>
      <c r="BMO182" s="50"/>
      <c r="BMP182" s="50"/>
      <c r="BMQ182" s="50"/>
      <c r="BMR182" s="50"/>
      <c r="BMS182" s="50"/>
      <c r="BMT182" s="50"/>
      <c r="BMU182" s="50"/>
      <c r="BMV182" s="50"/>
      <c r="BMW182" s="50"/>
      <c r="BMX182" s="50"/>
      <c r="BMY182" s="50"/>
      <c r="BMZ182" s="50"/>
      <c r="BNA182" s="50"/>
      <c r="BNB182" s="50"/>
      <c r="BNC182" s="50"/>
      <c r="BND182" s="50"/>
      <c r="BNE182" s="50"/>
      <c r="BNF182" s="50"/>
      <c r="BNG182" s="50"/>
      <c r="BNH182" s="50"/>
      <c r="BNI182" s="50"/>
      <c r="BNJ182" s="50"/>
      <c r="BNK182" s="50"/>
      <c r="BNL182" s="50"/>
      <c r="BNM182" s="50"/>
      <c r="BNN182" s="50"/>
      <c r="BNO182" s="50"/>
      <c r="BNP182" s="50"/>
      <c r="BNQ182" s="50"/>
      <c r="BNR182" s="50"/>
      <c r="BNS182" s="50"/>
      <c r="BNT182" s="50"/>
      <c r="BNU182" s="50"/>
      <c r="BNV182" s="50"/>
      <c r="BNW182" s="50"/>
      <c r="BNX182" s="50"/>
      <c r="BNY182" s="50"/>
      <c r="BNZ182" s="50"/>
      <c r="BOA182" s="50"/>
      <c r="BOB182" s="50"/>
      <c r="BOC182" s="50"/>
      <c r="BOD182" s="50"/>
      <c r="BOE182" s="50"/>
      <c r="BOF182" s="50"/>
      <c r="BOG182" s="50"/>
      <c r="BOH182" s="50"/>
      <c r="BOI182" s="50"/>
      <c r="BOJ182" s="50"/>
      <c r="BOK182" s="50"/>
      <c r="BOL182" s="50"/>
      <c r="BOM182" s="50"/>
      <c r="BON182" s="50"/>
      <c r="BOO182" s="50"/>
      <c r="BOP182" s="50"/>
      <c r="BOQ182" s="50"/>
      <c r="BOR182" s="50"/>
      <c r="BOS182" s="50"/>
      <c r="BOT182" s="50"/>
      <c r="BOU182" s="50"/>
      <c r="BOV182" s="50"/>
      <c r="BOW182" s="50"/>
      <c r="BOX182" s="50"/>
      <c r="BOY182" s="50"/>
      <c r="BOZ182" s="50"/>
      <c r="BPA182" s="50"/>
      <c r="BPB182" s="50"/>
      <c r="BPC182" s="50"/>
      <c r="BPD182" s="50"/>
      <c r="BPE182" s="50"/>
      <c r="BPF182" s="50"/>
      <c r="BPG182" s="50"/>
      <c r="BPH182" s="50"/>
      <c r="BPI182" s="50"/>
      <c r="BPJ182" s="50"/>
      <c r="BPK182" s="50"/>
      <c r="BPL182" s="50"/>
      <c r="BPM182" s="50"/>
      <c r="BPN182" s="50"/>
      <c r="BPO182" s="50"/>
      <c r="BPP182" s="50"/>
      <c r="BPQ182" s="50"/>
      <c r="BPR182" s="50"/>
      <c r="BPS182" s="50"/>
      <c r="BPT182" s="50"/>
      <c r="BPU182" s="50"/>
      <c r="BPV182" s="50"/>
      <c r="BPW182" s="50"/>
      <c r="BPX182" s="50"/>
      <c r="BPZ182" s="50"/>
      <c r="BQB182" s="50"/>
      <c r="BQC182" s="50"/>
      <c r="BQD182" s="50"/>
      <c r="BQE182" s="50"/>
      <c r="BQF182" s="50"/>
      <c r="BQG182" s="50"/>
      <c r="BQH182" s="50"/>
      <c r="BQI182" s="50"/>
      <c r="BQN182" s="50"/>
      <c r="BQO182" s="50"/>
      <c r="BQP182" s="50"/>
      <c r="BQQ182" s="50"/>
      <c r="BQR182" s="50"/>
      <c r="BQS182" s="50"/>
      <c r="BQT182" s="50"/>
      <c r="BQU182" s="50"/>
      <c r="BQV182" s="50"/>
      <c r="BQW182" s="50"/>
      <c r="BQX182" s="50"/>
      <c r="BQY182" s="50"/>
      <c r="BQZ182" s="50"/>
      <c r="BRA182" s="50"/>
      <c r="BRB182" s="50"/>
      <c r="BRC182" s="50"/>
      <c r="BRD182" s="50"/>
      <c r="BRE182" s="50"/>
      <c r="BRF182" s="50"/>
      <c r="BRG182" s="50"/>
      <c r="BRH182" s="50"/>
      <c r="BRI182" s="50"/>
      <c r="BRJ182" s="50"/>
      <c r="BRK182" s="50"/>
      <c r="BRL182" s="50"/>
      <c r="BRM182" s="50"/>
      <c r="BRN182" s="50"/>
      <c r="BRO182" s="50"/>
      <c r="BRP182" s="50"/>
      <c r="BRQ182" s="50"/>
      <c r="BRR182" s="50"/>
      <c r="BRS182" s="50"/>
      <c r="BRT182" s="50"/>
      <c r="BRU182" s="50"/>
      <c r="BRV182" s="50"/>
      <c r="BRW182" s="50"/>
      <c r="BRX182" s="50"/>
      <c r="BRY182" s="50"/>
      <c r="BRZ182" s="50"/>
      <c r="BSA182" s="50"/>
      <c r="BSB182" s="50"/>
      <c r="BSC182" s="50"/>
      <c r="BSD182" s="50"/>
      <c r="BSE182" s="50"/>
      <c r="BSF182" s="50"/>
      <c r="BSG182" s="50"/>
      <c r="BSH182" s="50"/>
      <c r="BSI182" s="50"/>
      <c r="BSJ182" s="50"/>
      <c r="BSK182" s="50"/>
      <c r="BSL182" s="50"/>
      <c r="BSM182" s="50"/>
      <c r="BSN182" s="50"/>
      <c r="BSO182" s="50"/>
      <c r="BSP182" s="50"/>
      <c r="BSQ182" s="50"/>
      <c r="BSR182" s="50"/>
      <c r="BSS182" s="50"/>
      <c r="BST182" s="50"/>
      <c r="BSU182" s="50"/>
      <c r="BSV182" s="50"/>
      <c r="BSW182" s="50"/>
      <c r="BSX182" s="50"/>
      <c r="BSY182" s="50"/>
      <c r="BSZ182" s="50"/>
      <c r="BTA182" s="50"/>
      <c r="BTB182" s="50"/>
      <c r="BTC182" s="50"/>
      <c r="BTD182" s="50"/>
      <c r="BTE182" s="50"/>
      <c r="BTF182" s="50"/>
      <c r="BTG182" s="50"/>
      <c r="BTH182" s="50"/>
      <c r="BTI182" s="50"/>
      <c r="BTJ182" s="50"/>
      <c r="BTK182" s="50"/>
      <c r="BTL182" s="50"/>
      <c r="BTM182" s="50"/>
      <c r="BTN182" s="50"/>
      <c r="BTO182" s="50"/>
      <c r="BTP182" s="50"/>
      <c r="BTQ182" s="50"/>
      <c r="BTR182" s="50"/>
      <c r="BTS182" s="50"/>
      <c r="BTT182" s="50"/>
      <c r="BTU182" s="50"/>
      <c r="BTV182" s="50"/>
      <c r="BTW182" s="50"/>
      <c r="BTX182" s="50"/>
      <c r="BTY182" s="50"/>
      <c r="BTZ182" s="50"/>
      <c r="BUA182" s="50"/>
      <c r="BUB182" s="50"/>
      <c r="BUC182" s="50"/>
      <c r="BUD182" s="50"/>
      <c r="BUE182" s="50"/>
      <c r="BUF182" s="50"/>
      <c r="BUG182" s="50"/>
      <c r="BUH182" s="50"/>
      <c r="BUI182" s="50"/>
      <c r="BUJ182" s="50"/>
      <c r="BUK182" s="50"/>
      <c r="BUL182" s="50"/>
      <c r="BUM182" s="50"/>
      <c r="BUN182" s="50"/>
      <c r="BUO182" s="50"/>
      <c r="BUP182" s="50"/>
      <c r="BUQ182" s="50"/>
      <c r="BUR182" s="50"/>
      <c r="BUS182" s="50"/>
      <c r="BUT182" s="50"/>
      <c r="BUU182" s="50"/>
      <c r="BUV182" s="50"/>
      <c r="BUW182" s="50"/>
      <c r="BUX182" s="50"/>
      <c r="BUY182" s="50"/>
      <c r="BUZ182" s="50"/>
      <c r="BVA182" s="50"/>
      <c r="BVB182" s="50"/>
      <c r="BVC182" s="50"/>
      <c r="BVD182" s="50"/>
      <c r="BVE182" s="50"/>
      <c r="BVF182" s="50"/>
      <c r="BVG182" s="50"/>
      <c r="BVH182" s="50"/>
      <c r="BVI182" s="50"/>
      <c r="BVJ182" s="50"/>
      <c r="BVK182" s="50"/>
      <c r="BVL182" s="50"/>
      <c r="BVM182" s="50"/>
      <c r="BVN182" s="50"/>
      <c r="BVO182" s="50"/>
      <c r="BVP182" s="50"/>
      <c r="BVQ182" s="50"/>
      <c r="BVR182" s="50"/>
      <c r="BVS182" s="50"/>
      <c r="BVT182" s="50"/>
      <c r="BVU182" s="50"/>
      <c r="BVV182" s="50"/>
      <c r="BVW182" s="50"/>
      <c r="BVX182" s="50"/>
      <c r="BVY182" s="50"/>
      <c r="BVZ182" s="50"/>
      <c r="BWA182" s="50"/>
      <c r="BWB182" s="50"/>
      <c r="BWC182" s="50"/>
      <c r="BWD182" s="50"/>
      <c r="BWE182" s="50"/>
      <c r="BWF182" s="50"/>
      <c r="BWG182" s="50"/>
      <c r="BWH182" s="50"/>
      <c r="BWI182" s="50"/>
      <c r="BWJ182" s="50"/>
      <c r="BWK182" s="50"/>
      <c r="BWL182" s="50"/>
      <c r="BWM182" s="50"/>
      <c r="BWN182" s="50"/>
      <c r="BWO182" s="50"/>
      <c r="BWP182" s="50"/>
      <c r="BWQ182" s="50"/>
      <c r="BWR182" s="50"/>
      <c r="BWS182" s="50"/>
      <c r="BWT182" s="50"/>
      <c r="BWU182" s="50"/>
      <c r="BWV182" s="50"/>
      <c r="BWW182" s="50"/>
      <c r="BWX182" s="50"/>
      <c r="BWY182" s="50"/>
      <c r="BWZ182" s="50"/>
      <c r="BXA182" s="50"/>
      <c r="BXB182" s="50"/>
      <c r="BXC182" s="50"/>
      <c r="BXD182" s="50"/>
      <c r="BXE182" s="50"/>
      <c r="BXF182" s="50"/>
      <c r="BXG182" s="50"/>
      <c r="BXH182" s="50"/>
      <c r="BXI182" s="50"/>
      <c r="BXJ182" s="50"/>
      <c r="BXK182" s="50"/>
      <c r="BXL182" s="50"/>
      <c r="BXM182" s="50"/>
      <c r="BXN182" s="50"/>
      <c r="BXO182" s="50"/>
      <c r="BXP182" s="50"/>
      <c r="BXQ182" s="50"/>
      <c r="BXR182" s="50"/>
      <c r="BXS182" s="50"/>
      <c r="BXT182" s="50"/>
      <c r="BXU182" s="50"/>
      <c r="BXV182" s="50"/>
      <c r="BXW182" s="50"/>
      <c r="BXX182" s="50"/>
      <c r="BXY182" s="50"/>
      <c r="BXZ182" s="50"/>
      <c r="BYA182" s="50"/>
      <c r="BYB182" s="50"/>
      <c r="BYC182" s="50"/>
      <c r="BYD182" s="50"/>
      <c r="BYE182" s="50"/>
      <c r="BYF182" s="50"/>
      <c r="BYG182" s="50"/>
      <c r="BYH182" s="50"/>
      <c r="BYI182" s="50"/>
      <c r="BYJ182" s="50"/>
      <c r="BYK182" s="50"/>
      <c r="BYL182" s="50"/>
      <c r="BYM182" s="50"/>
      <c r="BYN182" s="50"/>
      <c r="BYO182" s="50"/>
      <c r="BYP182" s="50"/>
      <c r="BYQ182" s="50"/>
      <c r="BYR182" s="50"/>
      <c r="BYS182" s="50"/>
      <c r="BYT182" s="50"/>
      <c r="BYU182" s="50"/>
      <c r="BYV182" s="50"/>
      <c r="BYW182" s="50"/>
      <c r="BYX182" s="50"/>
      <c r="BYY182" s="50"/>
      <c r="BYZ182" s="50"/>
      <c r="BZA182" s="50"/>
      <c r="BZB182" s="50"/>
      <c r="BZC182" s="50"/>
      <c r="BZD182" s="50"/>
      <c r="BZE182" s="50"/>
      <c r="BZF182" s="50"/>
      <c r="BZG182" s="50"/>
      <c r="BZH182" s="50"/>
      <c r="BZI182" s="50"/>
      <c r="BZJ182" s="50"/>
      <c r="BZK182" s="50"/>
      <c r="BZL182" s="50"/>
      <c r="BZM182" s="50"/>
      <c r="BZN182" s="50"/>
      <c r="BZO182" s="50"/>
      <c r="BZP182" s="50"/>
      <c r="BZQ182" s="50"/>
      <c r="BZR182" s="50"/>
      <c r="BZS182" s="50"/>
      <c r="BZT182" s="50"/>
      <c r="BZV182" s="50"/>
      <c r="BZX182" s="50"/>
      <c r="BZY182" s="50"/>
      <c r="BZZ182" s="50"/>
      <c r="CAA182" s="50"/>
      <c r="CAB182" s="50"/>
      <c r="CAC182" s="50"/>
      <c r="CAD182" s="50"/>
      <c r="CAE182" s="50"/>
      <c r="CAJ182" s="50"/>
      <c r="CAK182" s="50"/>
      <c r="CAL182" s="50"/>
      <c r="CAM182" s="50"/>
      <c r="CAN182" s="50"/>
      <c r="CAO182" s="50"/>
      <c r="CAP182" s="50"/>
      <c r="CAQ182" s="50"/>
      <c r="CAR182" s="50"/>
      <c r="CAS182" s="50"/>
      <c r="CAT182" s="50"/>
      <c r="CAU182" s="50"/>
      <c r="CAV182" s="50"/>
      <c r="CAW182" s="50"/>
      <c r="CAX182" s="50"/>
      <c r="CAY182" s="50"/>
      <c r="CAZ182" s="50"/>
      <c r="CBA182" s="50"/>
      <c r="CBB182" s="50"/>
      <c r="CBC182" s="50"/>
      <c r="CBD182" s="50"/>
      <c r="CBE182" s="50"/>
      <c r="CBF182" s="50"/>
      <c r="CBG182" s="50"/>
      <c r="CBH182" s="50"/>
      <c r="CBI182" s="50"/>
      <c r="CBJ182" s="50"/>
      <c r="CBK182" s="50"/>
      <c r="CBL182" s="50"/>
      <c r="CBM182" s="50"/>
      <c r="CBN182" s="50"/>
      <c r="CBO182" s="50"/>
      <c r="CBP182" s="50"/>
      <c r="CBQ182" s="50"/>
      <c r="CBR182" s="50"/>
      <c r="CBS182" s="50"/>
      <c r="CBT182" s="50"/>
      <c r="CBU182" s="50"/>
      <c r="CBV182" s="50"/>
      <c r="CBW182" s="50"/>
      <c r="CBX182" s="50"/>
      <c r="CBY182" s="50"/>
      <c r="CBZ182" s="50"/>
      <c r="CCA182" s="50"/>
      <c r="CCB182" s="50"/>
      <c r="CCC182" s="50"/>
      <c r="CCD182" s="50"/>
      <c r="CCE182" s="50"/>
      <c r="CCF182" s="50"/>
      <c r="CCG182" s="50"/>
      <c r="CCH182" s="50"/>
      <c r="CCI182" s="50"/>
      <c r="CCJ182" s="50"/>
      <c r="CCK182" s="50"/>
      <c r="CCL182" s="50"/>
      <c r="CCM182" s="50"/>
      <c r="CCN182" s="50"/>
      <c r="CCO182" s="50"/>
      <c r="CCP182" s="50"/>
      <c r="CCQ182" s="50"/>
      <c r="CCR182" s="50"/>
      <c r="CCS182" s="50"/>
      <c r="CCT182" s="50"/>
      <c r="CCU182" s="50"/>
      <c r="CCV182" s="50"/>
      <c r="CCW182" s="50"/>
      <c r="CCX182" s="50"/>
      <c r="CCY182" s="50"/>
      <c r="CCZ182" s="50"/>
      <c r="CDA182" s="50"/>
      <c r="CDB182" s="50"/>
      <c r="CDC182" s="50"/>
      <c r="CDD182" s="50"/>
      <c r="CDE182" s="50"/>
      <c r="CDF182" s="50"/>
      <c r="CDG182" s="50"/>
      <c r="CDH182" s="50"/>
      <c r="CDI182" s="50"/>
      <c r="CDJ182" s="50"/>
      <c r="CDK182" s="50"/>
      <c r="CDL182" s="50"/>
      <c r="CDM182" s="50"/>
      <c r="CDN182" s="50"/>
      <c r="CDO182" s="50"/>
      <c r="CDP182" s="50"/>
      <c r="CDQ182" s="50"/>
      <c r="CDR182" s="50"/>
      <c r="CDS182" s="50"/>
      <c r="CDT182" s="50"/>
      <c r="CDU182" s="50"/>
      <c r="CDV182" s="50"/>
      <c r="CDW182" s="50"/>
      <c r="CDX182" s="50"/>
      <c r="CDY182" s="50"/>
      <c r="CDZ182" s="50"/>
      <c r="CEA182" s="50"/>
      <c r="CEB182" s="50"/>
      <c r="CEC182" s="50"/>
      <c r="CED182" s="50"/>
      <c r="CEE182" s="50"/>
      <c r="CEF182" s="50"/>
      <c r="CEG182" s="50"/>
      <c r="CEH182" s="50"/>
      <c r="CEI182" s="50"/>
      <c r="CEJ182" s="50"/>
      <c r="CEK182" s="50"/>
      <c r="CEL182" s="50"/>
      <c r="CEM182" s="50"/>
      <c r="CEN182" s="50"/>
      <c r="CEO182" s="50"/>
      <c r="CEP182" s="50"/>
      <c r="CEQ182" s="50"/>
      <c r="CER182" s="50"/>
      <c r="CES182" s="50"/>
      <c r="CET182" s="50"/>
      <c r="CEU182" s="50"/>
      <c r="CEV182" s="50"/>
      <c r="CEW182" s="50"/>
      <c r="CEX182" s="50"/>
      <c r="CEY182" s="50"/>
      <c r="CEZ182" s="50"/>
      <c r="CFA182" s="50"/>
      <c r="CFB182" s="50"/>
      <c r="CFC182" s="50"/>
      <c r="CFD182" s="50"/>
      <c r="CFE182" s="50"/>
      <c r="CFF182" s="50"/>
      <c r="CFG182" s="50"/>
      <c r="CFH182" s="50"/>
      <c r="CFI182" s="50"/>
      <c r="CFJ182" s="50"/>
      <c r="CFK182" s="50"/>
      <c r="CFL182" s="50"/>
      <c r="CFM182" s="50"/>
      <c r="CFN182" s="50"/>
      <c r="CFO182" s="50"/>
      <c r="CFP182" s="50"/>
      <c r="CFQ182" s="50"/>
      <c r="CFR182" s="50"/>
      <c r="CFS182" s="50"/>
      <c r="CFT182" s="50"/>
      <c r="CFU182" s="50"/>
      <c r="CFV182" s="50"/>
      <c r="CFW182" s="50"/>
      <c r="CFX182" s="50"/>
      <c r="CFY182" s="50"/>
      <c r="CFZ182" s="50"/>
      <c r="CGA182" s="50"/>
      <c r="CGB182" s="50"/>
      <c r="CGC182" s="50"/>
      <c r="CGD182" s="50"/>
      <c r="CGE182" s="50"/>
      <c r="CGF182" s="50"/>
      <c r="CGG182" s="50"/>
      <c r="CGH182" s="50"/>
      <c r="CGI182" s="50"/>
      <c r="CGJ182" s="50"/>
      <c r="CGK182" s="50"/>
      <c r="CGL182" s="50"/>
      <c r="CGM182" s="50"/>
      <c r="CGN182" s="50"/>
      <c r="CGO182" s="50"/>
      <c r="CGP182" s="50"/>
      <c r="CGQ182" s="50"/>
      <c r="CGR182" s="50"/>
      <c r="CGS182" s="50"/>
      <c r="CGT182" s="50"/>
      <c r="CGU182" s="50"/>
      <c r="CGV182" s="50"/>
      <c r="CGW182" s="50"/>
      <c r="CGX182" s="50"/>
      <c r="CGY182" s="50"/>
      <c r="CGZ182" s="50"/>
      <c r="CHA182" s="50"/>
      <c r="CHB182" s="50"/>
      <c r="CHC182" s="50"/>
      <c r="CHD182" s="50"/>
      <c r="CHE182" s="50"/>
      <c r="CHF182" s="50"/>
      <c r="CHG182" s="50"/>
      <c r="CHH182" s="50"/>
      <c r="CHI182" s="50"/>
      <c r="CHJ182" s="50"/>
      <c r="CHK182" s="50"/>
      <c r="CHL182" s="50"/>
      <c r="CHM182" s="50"/>
      <c r="CHN182" s="50"/>
      <c r="CHO182" s="50"/>
      <c r="CHP182" s="50"/>
      <c r="CHQ182" s="50"/>
      <c r="CHR182" s="50"/>
      <c r="CHS182" s="50"/>
      <c r="CHT182" s="50"/>
      <c r="CHU182" s="50"/>
      <c r="CHV182" s="50"/>
      <c r="CHW182" s="50"/>
      <c r="CHX182" s="50"/>
      <c r="CHY182" s="50"/>
      <c r="CHZ182" s="50"/>
      <c r="CIA182" s="50"/>
      <c r="CIB182" s="50"/>
      <c r="CIC182" s="50"/>
      <c r="CID182" s="50"/>
      <c r="CIE182" s="50"/>
      <c r="CIF182" s="50"/>
      <c r="CIG182" s="50"/>
      <c r="CIH182" s="50"/>
      <c r="CII182" s="50"/>
      <c r="CIJ182" s="50"/>
      <c r="CIK182" s="50"/>
      <c r="CIL182" s="50"/>
      <c r="CIM182" s="50"/>
      <c r="CIN182" s="50"/>
      <c r="CIO182" s="50"/>
      <c r="CIP182" s="50"/>
      <c r="CIQ182" s="50"/>
      <c r="CIR182" s="50"/>
      <c r="CIS182" s="50"/>
      <c r="CIT182" s="50"/>
      <c r="CIU182" s="50"/>
      <c r="CIV182" s="50"/>
      <c r="CIW182" s="50"/>
      <c r="CIX182" s="50"/>
      <c r="CIY182" s="50"/>
      <c r="CIZ182" s="50"/>
      <c r="CJA182" s="50"/>
      <c r="CJB182" s="50"/>
      <c r="CJC182" s="50"/>
      <c r="CJD182" s="50"/>
      <c r="CJE182" s="50"/>
      <c r="CJF182" s="50"/>
      <c r="CJG182" s="50"/>
      <c r="CJH182" s="50"/>
      <c r="CJI182" s="50"/>
      <c r="CJJ182" s="50"/>
      <c r="CJK182" s="50"/>
      <c r="CJL182" s="50"/>
      <c r="CJM182" s="50"/>
      <c r="CJN182" s="50"/>
      <c r="CJO182" s="50"/>
      <c r="CJP182" s="50"/>
      <c r="CJR182" s="50"/>
      <c r="CJT182" s="50"/>
      <c r="CJU182" s="50"/>
      <c r="CJV182" s="50"/>
      <c r="CJW182" s="50"/>
      <c r="CJX182" s="50"/>
      <c r="CJY182" s="50"/>
      <c r="CJZ182" s="50"/>
      <c r="CKA182" s="50"/>
      <c r="CKF182" s="50"/>
      <c r="CKG182" s="50"/>
      <c r="CKH182" s="50"/>
      <c r="CKI182" s="50"/>
      <c r="CKJ182" s="50"/>
      <c r="CKK182" s="50"/>
      <c r="CKL182" s="50"/>
      <c r="CKM182" s="50"/>
      <c r="CKN182" s="50"/>
      <c r="CKO182" s="50"/>
      <c r="CKP182" s="50"/>
      <c r="CKQ182" s="50"/>
      <c r="CKR182" s="50"/>
      <c r="CKS182" s="50"/>
      <c r="CKT182" s="50"/>
      <c r="CKU182" s="50"/>
      <c r="CKV182" s="50"/>
      <c r="CKW182" s="50"/>
      <c r="CKX182" s="50"/>
      <c r="CKY182" s="50"/>
      <c r="CKZ182" s="50"/>
      <c r="CLA182" s="50"/>
      <c r="CLB182" s="50"/>
      <c r="CLC182" s="50"/>
      <c r="CLD182" s="50"/>
      <c r="CLE182" s="50"/>
      <c r="CLF182" s="50"/>
      <c r="CLG182" s="50"/>
      <c r="CLH182" s="50"/>
      <c r="CLI182" s="50"/>
      <c r="CLJ182" s="50"/>
      <c r="CLK182" s="50"/>
      <c r="CLL182" s="50"/>
      <c r="CLM182" s="50"/>
      <c r="CLN182" s="50"/>
      <c r="CLO182" s="50"/>
      <c r="CLP182" s="50"/>
      <c r="CLQ182" s="50"/>
      <c r="CLR182" s="50"/>
      <c r="CLS182" s="50"/>
      <c r="CLT182" s="50"/>
      <c r="CLU182" s="50"/>
      <c r="CLV182" s="50"/>
      <c r="CLW182" s="50"/>
      <c r="CLX182" s="50"/>
      <c r="CLY182" s="50"/>
      <c r="CLZ182" s="50"/>
      <c r="CMA182" s="50"/>
      <c r="CMB182" s="50"/>
      <c r="CMC182" s="50"/>
      <c r="CMD182" s="50"/>
      <c r="CME182" s="50"/>
      <c r="CMF182" s="50"/>
      <c r="CMG182" s="50"/>
      <c r="CMH182" s="50"/>
      <c r="CMI182" s="50"/>
      <c r="CMJ182" s="50"/>
      <c r="CMK182" s="50"/>
      <c r="CML182" s="50"/>
      <c r="CMM182" s="50"/>
      <c r="CMN182" s="50"/>
      <c r="CMO182" s="50"/>
      <c r="CMP182" s="50"/>
      <c r="CMQ182" s="50"/>
      <c r="CMR182" s="50"/>
      <c r="CMS182" s="50"/>
      <c r="CMT182" s="50"/>
      <c r="CMU182" s="50"/>
      <c r="CMV182" s="50"/>
      <c r="CMW182" s="50"/>
      <c r="CMX182" s="50"/>
      <c r="CMY182" s="50"/>
      <c r="CMZ182" s="50"/>
      <c r="CNA182" s="50"/>
      <c r="CNB182" s="50"/>
      <c r="CNC182" s="50"/>
      <c r="CND182" s="50"/>
      <c r="CNE182" s="50"/>
      <c r="CNF182" s="50"/>
      <c r="CNG182" s="50"/>
      <c r="CNH182" s="50"/>
      <c r="CNI182" s="50"/>
      <c r="CNJ182" s="50"/>
      <c r="CNK182" s="50"/>
      <c r="CNL182" s="50"/>
      <c r="CNM182" s="50"/>
      <c r="CNN182" s="50"/>
      <c r="CNO182" s="50"/>
      <c r="CNP182" s="50"/>
      <c r="CNQ182" s="50"/>
      <c r="CNR182" s="50"/>
      <c r="CNS182" s="50"/>
      <c r="CNT182" s="50"/>
      <c r="CNU182" s="50"/>
      <c r="CNV182" s="50"/>
      <c r="CNW182" s="50"/>
      <c r="CNX182" s="50"/>
      <c r="CNY182" s="50"/>
      <c r="CNZ182" s="50"/>
      <c r="COA182" s="50"/>
      <c r="COB182" s="50"/>
      <c r="COC182" s="50"/>
      <c r="COD182" s="50"/>
      <c r="COE182" s="50"/>
      <c r="COF182" s="50"/>
      <c r="COG182" s="50"/>
      <c r="COH182" s="50"/>
      <c r="COI182" s="50"/>
      <c r="COJ182" s="50"/>
      <c r="COK182" s="50"/>
      <c r="COL182" s="50"/>
      <c r="COM182" s="50"/>
      <c r="CON182" s="50"/>
      <c r="COO182" s="50"/>
      <c r="COP182" s="50"/>
      <c r="COQ182" s="50"/>
      <c r="COR182" s="50"/>
      <c r="COS182" s="50"/>
      <c r="COT182" s="50"/>
      <c r="COU182" s="50"/>
      <c r="COV182" s="50"/>
      <c r="COW182" s="50"/>
      <c r="COX182" s="50"/>
      <c r="COY182" s="50"/>
      <c r="COZ182" s="50"/>
      <c r="CPA182" s="50"/>
      <c r="CPB182" s="50"/>
      <c r="CPC182" s="50"/>
      <c r="CPD182" s="50"/>
      <c r="CPE182" s="50"/>
      <c r="CPF182" s="50"/>
      <c r="CPG182" s="50"/>
      <c r="CPH182" s="50"/>
      <c r="CPI182" s="50"/>
      <c r="CPJ182" s="50"/>
      <c r="CPK182" s="50"/>
      <c r="CPL182" s="50"/>
      <c r="CPM182" s="50"/>
      <c r="CPN182" s="50"/>
      <c r="CPO182" s="50"/>
      <c r="CPP182" s="50"/>
      <c r="CPQ182" s="50"/>
      <c r="CPR182" s="50"/>
      <c r="CPS182" s="50"/>
      <c r="CPT182" s="50"/>
      <c r="CPU182" s="50"/>
      <c r="CPV182" s="50"/>
      <c r="CPW182" s="50"/>
      <c r="CPX182" s="50"/>
      <c r="CPY182" s="50"/>
      <c r="CPZ182" s="50"/>
      <c r="CQA182" s="50"/>
      <c r="CQB182" s="50"/>
      <c r="CQC182" s="50"/>
      <c r="CQD182" s="50"/>
      <c r="CQE182" s="50"/>
      <c r="CQF182" s="50"/>
      <c r="CQG182" s="50"/>
      <c r="CQH182" s="50"/>
      <c r="CQI182" s="50"/>
      <c r="CQJ182" s="50"/>
      <c r="CQK182" s="50"/>
      <c r="CQL182" s="50"/>
      <c r="CQM182" s="50"/>
      <c r="CQN182" s="50"/>
      <c r="CQO182" s="50"/>
      <c r="CQP182" s="50"/>
      <c r="CQQ182" s="50"/>
      <c r="CQR182" s="50"/>
      <c r="CQS182" s="50"/>
      <c r="CQT182" s="50"/>
      <c r="CQU182" s="50"/>
      <c r="CQV182" s="50"/>
      <c r="CQW182" s="50"/>
      <c r="CQX182" s="50"/>
      <c r="CQY182" s="50"/>
      <c r="CQZ182" s="50"/>
      <c r="CRA182" s="50"/>
      <c r="CRB182" s="50"/>
      <c r="CRC182" s="50"/>
      <c r="CRD182" s="50"/>
      <c r="CRE182" s="50"/>
      <c r="CRF182" s="50"/>
      <c r="CRG182" s="50"/>
      <c r="CRH182" s="50"/>
      <c r="CRI182" s="50"/>
      <c r="CRJ182" s="50"/>
      <c r="CRK182" s="50"/>
      <c r="CRL182" s="50"/>
      <c r="CRM182" s="50"/>
      <c r="CRN182" s="50"/>
      <c r="CRO182" s="50"/>
      <c r="CRP182" s="50"/>
      <c r="CRQ182" s="50"/>
      <c r="CRR182" s="50"/>
      <c r="CRS182" s="50"/>
      <c r="CRT182" s="50"/>
      <c r="CRU182" s="50"/>
      <c r="CRV182" s="50"/>
      <c r="CRW182" s="50"/>
      <c r="CRX182" s="50"/>
      <c r="CRY182" s="50"/>
      <c r="CRZ182" s="50"/>
      <c r="CSA182" s="50"/>
      <c r="CSB182" s="50"/>
      <c r="CSC182" s="50"/>
      <c r="CSD182" s="50"/>
      <c r="CSE182" s="50"/>
      <c r="CSF182" s="50"/>
      <c r="CSG182" s="50"/>
      <c r="CSH182" s="50"/>
      <c r="CSI182" s="50"/>
      <c r="CSJ182" s="50"/>
      <c r="CSK182" s="50"/>
      <c r="CSL182" s="50"/>
      <c r="CSM182" s="50"/>
      <c r="CSN182" s="50"/>
      <c r="CSO182" s="50"/>
      <c r="CSP182" s="50"/>
      <c r="CSQ182" s="50"/>
      <c r="CSR182" s="50"/>
      <c r="CSS182" s="50"/>
      <c r="CST182" s="50"/>
      <c r="CSU182" s="50"/>
      <c r="CSV182" s="50"/>
      <c r="CSW182" s="50"/>
      <c r="CSX182" s="50"/>
      <c r="CSY182" s="50"/>
      <c r="CSZ182" s="50"/>
      <c r="CTA182" s="50"/>
      <c r="CTB182" s="50"/>
      <c r="CTC182" s="50"/>
      <c r="CTD182" s="50"/>
      <c r="CTE182" s="50"/>
      <c r="CTF182" s="50"/>
      <c r="CTG182" s="50"/>
      <c r="CTH182" s="50"/>
      <c r="CTI182" s="50"/>
      <c r="CTJ182" s="50"/>
      <c r="CTK182" s="50"/>
      <c r="CTL182" s="50"/>
      <c r="CTN182" s="50"/>
      <c r="CTP182" s="50"/>
      <c r="CTQ182" s="50"/>
      <c r="CTR182" s="50"/>
      <c r="CTS182" s="50"/>
      <c r="CTT182" s="50"/>
      <c r="CTU182" s="50"/>
      <c r="CTV182" s="50"/>
      <c r="CTW182" s="50"/>
      <c r="CUB182" s="50"/>
      <c r="CUC182" s="50"/>
      <c r="CUD182" s="50"/>
      <c r="CUE182" s="50"/>
      <c r="CUF182" s="50"/>
      <c r="CUG182" s="50"/>
      <c r="CUH182" s="50"/>
      <c r="CUI182" s="50"/>
      <c r="CUJ182" s="50"/>
      <c r="CUK182" s="50"/>
      <c r="CUL182" s="50"/>
      <c r="CUM182" s="50"/>
      <c r="CUN182" s="50"/>
      <c r="CUO182" s="50"/>
      <c r="CUP182" s="50"/>
      <c r="CUQ182" s="50"/>
      <c r="CUR182" s="50"/>
      <c r="CUS182" s="50"/>
      <c r="CUT182" s="50"/>
      <c r="CUU182" s="50"/>
      <c r="CUV182" s="50"/>
      <c r="CUW182" s="50"/>
      <c r="CUX182" s="50"/>
      <c r="CUY182" s="50"/>
      <c r="CUZ182" s="50"/>
      <c r="CVA182" s="50"/>
      <c r="CVB182" s="50"/>
      <c r="CVC182" s="50"/>
      <c r="CVD182" s="50"/>
      <c r="CVE182" s="50"/>
      <c r="CVF182" s="50"/>
      <c r="CVG182" s="50"/>
      <c r="CVH182" s="50"/>
      <c r="CVI182" s="50"/>
      <c r="CVJ182" s="50"/>
      <c r="CVK182" s="50"/>
      <c r="CVL182" s="50"/>
      <c r="CVM182" s="50"/>
      <c r="CVN182" s="50"/>
      <c r="CVO182" s="50"/>
      <c r="CVP182" s="50"/>
      <c r="CVQ182" s="50"/>
      <c r="CVR182" s="50"/>
      <c r="CVS182" s="50"/>
      <c r="CVT182" s="50"/>
      <c r="CVU182" s="50"/>
      <c r="CVV182" s="50"/>
      <c r="CVW182" s="50"/>
      <c r="CVX182" s="50"/>
      <c r="CVY182" s="50"/>
      <c r="CVZ182" s="50"/>
      <c r="CWA182" s="50"/>
      <c r="CWB182" s="50"/>
      <c r="CWC182" s="50"/>
      <c r="CWD182" s="50"/>
      <c r="CWE182" s="50"/>
      <c r="CWF182" s="50"/>
      <c r="CWG182" s="50"/>
      <c r="CWH182" s="50"/>
      <c r="CWI182" s="50"/>
      <c r="CWJ182" s="50"/>
      <c r="CWK182" s="50"/>
      <c r="CWL182" s="50"/>
      <c r="CWM182" s="50"/>
      <c r="CWN182" s="50"/>
      <c r="CWO182" s="50"/>
      <c r="CWP182" s="50"/>
      <c r="CWQ182" s="50"/>
      <c r="CWR182" s="50"/>
      <c r="CWS182" s="50"/>
      <c r="CWT182" s="50"/>
      <c r="CWU182" s="50"/>
      <c r="CWV182" s="50"/>
      <c r="CWW182" s="50"/>
      <c r="CWX182" s="50"/>
      <c r="CWY182" s="50"/>
      <c r="CWZ182" s="50"/>
      <c r="CXA182" s="50"/>
      <c r="CXB182" s="50"/>
      <c r="CXC182" s="50"/>
      <c r="CXD182" s="50"/>
      <c r="CXE182" s="50"/>
      <c r="CXF182" s="50"/>
      <c r="CXG182" s="50"/>
      <c r="CXH182" s="50"/>
      <c r="CXI182" s="50"/>
      <c r="CXJ182" s="50"/>
      <c r="CXK182" s="50"/>
      <c r="CXL182" s="50"/>
      <c r="CXM182" s="50"/>
      <c r="CXN182" s="50"/>
      <c r="CXO182" s="50"/>
      <c r="CXP182" s="50"/>
      <c r="CXQ182" s="50"/>
      <c r="CXR182" s="50"/>
      <c r="CXS182" s="50"/>
      <c r="CXT182" s="50"/>
      <c r="CXU182" s="50"/>
      <c r="CXV182" s="50"/>
      <c r="CXW182" s="50"/>
      <c r="CXX182" s="50"/>
      <c r="CXY182" s="50"/>
      <c r="CXZ182" s="50"/>
      <c r="CYA182" s="50"/>
      <c r="CYB182" s="50"/>
      <c r="CYC182" s="50"/>
      <c r="CYD182" s="50"/>
      <c r="CYE182" s="50"/>
      <c r="CYF182" s="50"/>
      <c r="CYG182" s="50"/>
      <c r="CYH182" s="50"/>
      <c r="CYI182" s="50"/>
      <c r="CYJ182" s="50"/>
      <c r="CYK182" s="50"/>
      <c r="CYL182" s="50"/>
      <c r="CYM182" s="50"/>
      <c r="CYN182" s="50"/>
      <c r="CYO182" s="50"/>
      <c r="CYP182" s="50"/>
      <c r="CYQ182" s="50"/>
      <c r="CYR182" s="50"/>
      <c r="CYS182" s="50"/>
      <c r="CYT182" s="50"/>
      <c r="CYU182" s="50"/>
      <c r="CYV182" s="50"/>
      <c r="CYW182" s="50"/>
      <c r="CYX182" s="50"/>
      <c r="CYY182" s="50"/>
      <c r="CYZ182" s="50"/>
      <c r="CZA182" s="50"/>
      <c r="CZB182" s="50"/>
      <c r="CZC182" s="50"/>
      <c r="CZD182" s="50"/>
      <c r="CZE182" s="50"/>
      <c r="CZF182" s="50"/>
      <c r="CZG182" s="50"/>
      <c r="CZH182" s="50"/>
      <c r="CZI182" s="50"/>
      <c r="CZJ182" s="50"/>
      <c r="CZK182" s="50"/>
      <c r="CZL182" s="50"/>
      <c r="CZM182" s="50"/>
      <c r="CZN182" s="50"/>
      <c r="CZO182" s="50"/>
      <c r="CZP182" s="50"/>
      <c r="CZQ182" s="50"/>
      <c r="CZR182" s="50"/>
      <c r="CZS182" s="50"/>
      <c r="CZT182" s="50"/>
      <c r="CZU182" s="50"/>
      <c r="CZV182" s="50"/>
      <c r="CZW182" s="50"/>
      <c r="CZX182" s="50"/>
      <c r="CZY182" s="50"/>
      <c r="CZZ182" s="50"/>
      <c r="DAA182" s="50"/>
      <c r="DAB182" s="50"/>
      <c r="DAC182" s="50"/>
      <c r="DAD182" s="50"/>
      <c r="DAE182" s="50"/>
      <c r="DAF182" s="50"/>
      <c r="DAG182" s="50"/>
      <c r="DAH182" s="50"/>
      <c r="DAI182" s="50"/>
      <c r="DAJ182" s="50"/>
      <c r="DAK182" s="50"/>
      <c r="DAL182" s="50"/>
      <c r="DAM182" s="50"/>
      <c r="DAN182" s="50"/>
      <c r="DAO182" s="50"/>
      <c r="DAP182" s="50"/>
      <c r="DAQ182" s="50"/>
      <c r="DAR182" s="50"/>
      <c r="DAS182" s="50"/>
      <c r="DAT182" s="50"/>
      <c r="DAU182" s="50"/>
      <c r="DAV182" s="50"/>
      <c r="DAW182" s="50"/>
      <c r="DAX182" s="50"/>
      <c r="DAY182" s="50"/>
      <c r="DAZ182" s="50"/>
      <c r="DBA182" s="50"/>
      <c r="DBB182" s="50"/>
      <c r="DBC182" s="50"/>
      <c r="DBD182" s="50"/>
      <c r="DBE182" s="50"/>
      <c r="DBF182" s="50"/>
      <c r="DBG182" s="50"/>
      <c r="DBH182" s="50"/>
      <c r="DBI182" s="50"/>
      <c r="DBJ182" s="50"/>
      <c r="DBK182" s="50"/>
      <c r="DBL182" s="50"/>
      <c r="DBM182" s="50"/>
      <c r="DBN182" s="50"/>
      <c r="DBO182" s="50"/>
      <c r="DBP182" s="50"/>
      <c r="DBQ182" s="50"/>
      <c r="DBR182" s="50"/>
      <c r="DBS182" s="50"/>
      <c r="DBT182" s="50"/>
      <c r="DBU182" s="50"/>
      <c r="DBV182" s="50"/>
      <c r="DBW182" s="50"/>
      <c r="DBX182" s="50"/>
      <c r="DBY182" s="50"/>
      <c r="DBZ182" s="50"/>
      <c r="DCA182" s="50"/>
      <c r="DCB182" s="50"/>
      <c r="DCC182" s="50"/>
      <c r="DCD182" s="50"/>
      <c r="DCE182" s="50"/>
      <c r="DCF182" s="50"/>
      <c r="DCG182" s="50"/>
      <c r="DCH182" s="50"/>
      <c r="DCI182" s="50"/>
      <c r="DCJ182" s="50"/>
      <c r="DCK182" s="50"/>
      <c r="DCL182" s="50"/>
      <c r="DCM182" s="50"/>
      <c r="DCN182" s="50"/>
      <c r="DCO182" s="50"/>
      <c r="DCP182" s="50"/>
      <c r="DCQ182" s="50"/>
      <c r="DCR182" s="50"/>
      <c r="DCS182" s="50"/>
      <c r="DCT182" s="50"/>
      <c r="DCU182" s="50"/>
      <c r="DCV182" s="50"/>
      <c r="DCW182" s="50"/>
      <c r="DCX182" s="50"/>
      <c r="DCY182" s="50"/>
      <c r="DCZ182" s="50"/>
      <c r="DDA182" s="50"/>
      <c r="DDB182" s="50"/>
      <c r="DDC182" s="50"/>
      <c r="DDD182" s="50"/>
      <c r="DDE182" s="50"/>
      <c r="DDF182" s="50"/>
      <c r="DDG182" s="50"/>
      <c r="DDH182" s="50"/>
      <c r="DDJ182" s="50"/>
      <c r="DDL182" s="50"/>
      <c r="DDM182" s="50"/>
      <c r="DDN182" s="50"/>
      <c r="DDO182" s="50"/>
      <c r="DDP182" s="50"/>
      <c r="DDQ182" s="50"/>
      <c r="DDR182" s="50"/>
      <c r="DDS182" s="50"/>
      <c r="DDX182" s="50"/>
      <c r="DDY182" s="50"/>
      <c r="DDZ182" s="50"/>
      <c r="DEA182" s="50"/>
      <c r="DEB182" s="50"/>
      <c r="DEC182" s="50"/>
      <c r="DED182" s="50"/>
      <c r="DEE182" s="50"/>
      <c r="DEF182" s="50"/>
      <c r="DEG182" s="50"/>
      <c r="DEH182" s="50"/>
      <c r="DEI182" s="50"/>
      <c r="DEJ182" s="50"/>
      <c r="DEK182" s="50"/>
      <c r="DEL182" s="50"/>
      <c r="DEM182" s="50"/>
      <c r="DEN182" s="50"/>
      <c r="DEO182" s="50"/>
      <c r="DEP182" s="50"/>
      <c r="DEQ182" s="50"/>
      <c r="DER182" s="50"/>
      <c r="DES182" s="50"/>
      <c r="DET182" s="50"/>
      <c r="DEU182" s="50"/>
      <c r="DEV182" s="50"/>
      <c r="DEW182" s="50"/>
      <c r="DEX182" s="50"/>
      <c r="DEY182" s="50"/>
      <c r="DEZ182" s="50"/>
      <c r="DFA182" s="50"/>
      <c r="DFB182" s="50"/>
      <c r="DFC182" s="50"/>
      <c r="DFD182" s="50"/>
      <c r="DFE182" s="50"/>
      <c r="DFF182" s="50"/>
      <c r="DFG182" s="50"/>
      <c r="DFH182" s="50"/>
      <c r="DFI182" s="50"/>
      <c r="DFJ182" s="50"/>
      <c r="DFK182" s="50"/>
      <c r="DFL182" s="50"/>
      <c r="DFM182" s="50"/>
      <c r="DFN182" s="50"/>
      <c r="DFO182" s="50"/>
      <c r="DFP182" s="50"/>
      <c r="DFQ182" s="50"/>
      <c r="DFR182" s="50"/>
      <c r="DFS182" s="50"/>
      <c r="DFT182" s="50"/>
      <c r="DFU182" s="50"/>
      <c r="DFV182" s="50"/>
      <c r="DFW182" s="50"/>
      <c r="DFX182" s="50"/>
      <c r="DFY182" s="50"/>
      <c r="DFZ182" s="50"/>
      <c r="DGA182" s="50"/>
      <c r="DGB182" s="50"/>
      <c r="DGC182" s="50"/>
      <c r="DGD182" s="50"/>
      <c r="DGE182" s="50"/>
      <c r="DGF182" s="50"/>
      <c r="DGG182" s="50"/>
      <c r="DGH182" s="50"/>
      <c r="DGI182" s="50"/>
      <c r="DGJ182" s="50"/>
      <c r="DGK182" s="50"/>
      <c r="DGL182" s="50"/>
      <c r="DGM182" s="50"/>
      <c r="DGN182" s="50"/>
      <c r="DGO182" s="50"/>
      <c r="DGP182" s="50"/>
      <c r="DGQ182" s="50"/>
      <c r="DGR182" s="50"/>
      <c r="DGS182" s="50"/>
      <c r="DGT182" s="50"/>
      <c r="DGU182" s="50"/>
      <c r="DGV182" s="50"/>
      <c r="DGW182" s="50"/>
      <c r="DGX182" s="50"/>
      <c r="DGY182" s="50"/>
      <c r="DGZ182" s="50"/>
      <c r="DHA182" s="50"/>
      <c r="DHB182" s="50"/>
      <c r="DHC182" s="50"/>
      <c r="DHD182" s="50"/>
      <c r="DHE182" s="50"/>
      <c r="DHF182" s="50"/>
      <c r="DHG182" s="50"/>
      <c r="DHH182" s="50"/>
      <c r="DHI182" s="50"/>
      <c r="DHJ182" s="50"/>
      <c r="DHK182" s="50"/>
      <c r="DHL182" s="50"/>
      <c r="DHM182" s="50"/>
      <c r="DHN182" s="50"/>
      <c r="DHO182" s="50"/>
      <c r="DHP182" s="50"/>
      <c r="DHQ182" s="50"/>
      <c r="DHR182" s="50"/>
      <c r="DHS182" s="50"/>
      <c r="DHT182" s="50"/>
      <c r="DHU182" s="50"/>
      <c r="DHV182" s="50"/>
      <c r="DHW182" s="50"/>
      <c r="DHX182" s="50"/>
      <c r="DHY182" s="50"/>
      <c r="DHZ182" s="50"/>
      <c r="DIA182" s="50"/>
      <c r="DIB182" s="50"/>
      <c r="DIC182" s="50"/>
      <c r="DID182" s="50"/>
      <c r="DIE182" s="50"/>
      <c r="DIF182" s="50"/>
      <c r="DIG182" s="50"/>
      <c r="DIH182" s="50"/>
      <c r="DII182" s="50"/>
      <c r="DIJ182" s="50"/>
      <c r="DIK182" s="50"/>
      <c r="DIL182" s="50"/>
      <c r="DIM182" s="50"/>
      <c r="DIN182" s="50"/>
      <c r="DIO182" s="50"/>
      <c r="DIP182" s="50"/>
      <c r="DIQ182" s="50"/>
      <c r="DIR182" s="50"/>
      <c r="DIS182" s="50"/>
      <c r="DIT182" s="50"/>
      <c r="DIU182" s="50"/>
      <c r="DIV182" s="50"/>
      <c r="DIW182" s="50"/>
      <c r="DIX182" s="50"/>
      <c r="DIY182" s="50"/>
      <c r="DIZ182" s="50"/>
      <c r="DJA182" s="50"/>
      <c r="DJB182" s="50"/>
      <c r="DJC182" s="50"/>
      <c r="DJD182" s="50"/>
      <c r="DJE182" s="50"/>
      <c r="DJF182" s="50"/>
      <c r="DJG182" s="50"/>
      <c r="DJH182" s="50"/>
      <c r="DJI182" s="50"/>
      <c r="DJJ182" s="50"/>
      <c r="DJK182" s="50"/>
      <c r="DJL182" s="50"/>
      <c r="DJM182" s="50"/>
      <c r="DJN182" s="50"/>
      <c r="DJO182" s="50"/>
      <c r="DJP182" s="50"/>
      <c r="DJQ182" s="50"/>
      <c r="DJR182" s="50"/>
      <c r="DJS182" s="50"/>
      <c r="DJT182" s="50"/>
      <c r="DJU182" s="50"/>
      <c r="DJV182" s="50"/>
      <c r="DJW182" s="50"/>
      <c r="DJX182" s="50"/>
      <c r="DJY182" s="50"/>
      <c r="DJZ182" s="50"/>
      <c r="DKA182" s="50"/>
      <c r="DKB182" s="50"/>
      <c r="DKC182" s="50"/>
      <c r="DKD182" s="50"/>
      <c r="DKE182" s="50"/>
      <c r="DKF182" s="50"/>
      <c r="DKG182" s="50"/>
      <c r="DKH182" s="50"/>
      <c r="DKI182" s="50"/>
      <c r="DKJ182" s="50"/>
      <c r="DKK182" s="50"/>
      <c r="DKL182" s="50"/>
      <c r="DKM182" s="50"/>
      <c r="DKN182" s="50"/>
      <c r="DKO182" s="50"/>
      <c r="DKP182" s="50"/>
      <c r="DKQ182" s="50"/>
      <c r="DKR182" s="50"/>
      <c r="DKS182" s="50"/>
      <c r="DKT182" s="50"/>
      <c r="DKU182" s="50"/>
      <c r="DKV182" s="50"/>
      <c r="DKW182" s="50"/>
      <c r="DKX182" s="50"/>
      <c r="DKY182" s="50"/>
      <c r="DKZ182" s="50"/>
      <c r="DLA182" s="50"/>
      <c r="DLB182" s="50"/>
      <c r="DLC182" s="50"/>
      <c r="DLD182" s="50"/>
      <c r="DLE182" s="50"/>
      <c r="DLF182" s="50"/>
      <c r="DLG182" s="50"/>
      <c r="DLH182" s="50"/>
      <c r="DLI182" s="50"/>
      <c r="DLJ182" s="50"/>
      <c r="DLK182" s="50"/>
      <c r="DLL182" s="50"/>
      <c r="DLM182" s="50"/>
      <c r="DLN182" s="50"/>
      <c r="DLO182" s="50"/>
      <c r="DLP182" s="50"/>
      <c r="DLQ182" s="50"/>
      <c r="DLR182" s="50"/>
      <c r="DLS182" s="50"/>
      <c r="DLT182" s="50"/>
      <c r="DLU182" s="50"/>
      <c r="DLV182" s="50"/>
      <c r="DLW182" s="50"/>
      <c r="DLX182" s="50"/>
      <c r="DLY182" s="50"/>
      <c r="DLZ182" s="50"/>
      <c r="DMA182" s="50"/>
      <c r="DMB182" s="50"/>
      <c r="DMC182" s="50"/>
      <c r="DMD182" s="50"/>
      <c r="DME182" s="50"/>
      <c r="DMF182" s="50"/>
      <c r="DMG182" s="50"/>
      <c r="DMH182" s="50"/>
      <c r="DMI182" s="50"/>
      <c r="DMJ182" s="50"/>
      <c r="DMK182" s="50"/>
      <c r="DML182" s="50"/>
      <c r="DMM182" s="50"/>
      <c r="DMN182" s="50"/>
      <c r="DMO182" s="50"/>
      <c r="DMP182" s="50"/>
      <c r="DMQ182" s="50"/>
      <c r="DMR182" s="50"/>
      <c r="DMS182" s="50"/>
      <c r="DMT182" s="50"/>
      <c r="DMU182" s="50"/>
      <c r="DMV182" s="50"/>
      <c r="DMW182" s="50"/>
      <c r="DMX182" s="50"/>
      <c r="DMY182" s="50"/>
      <c r="DMZ182" s="50"/>
      <c r="DNA182" s="50"/>
      <c r="DNB182" s="50"/>
      <c r="DNC182" s="50"/>
      <c r="DND182" s="50"/>
      <c r="DNF182" s="50"/>
      <c r="DNH182" s="50"/>
      <c r="DNI182" s="50"/>
      <c r="DNJ182" s="50"/>
      <c r="DNK182" s="50"/>
      <c r="DNL182" s="50"/>
      <c r="DNM182" s="50"/>
      <c r="DNN182" s="50"/>
      <c r="DNO182" s="50"/>
      <c r="DNT182" s="50"/>
      <c r="DNU182" s="50"/>
      <c r="DNV182" s="50"/>
      <c r="DNW182" s="50"/>
      <c r="DNX182" s="50"/>
      <c r="DNY182" s="50"/>
      <c r="DNZ182" s="50"/>
      <c r="DOA182" s="50"/>
      <c r="DOB182" s="50"/>
      <c r="DOC182" s="50"/>
      <c r="DOD182" s="50"/>
      <c r="DOE182" s="50"/>
      <c r="DOF182" s="50"/>
      <c r="DOG182" s="50"/>
      <c r="DOH182" s="50"/>
      <c r="DOI182" s="50"/>
      <c r="DOJ182" s="50"/>
      <c r="DOK182" s="50"/>
      <c r="DOL182" s="50"/>
      <c r="DOM182" s="50"/>
      <c r="DON182" s="50"/>
      <c r="DOO182" s="50"/>
      <c r="DOP182" s="50"/>
      <c r="DOQ182" s="50"/>
      <c r="DOR182" s="50"/>
      <c r="DOS182" s="50"/>
      <c r="DOT182" s="50"/>
      <c r="DOU182" s="50"/>
      <c r="DOV182" s="50"/>
      <c r="DOW182" s="50"/>
      <c r="DOX182" s="50"/>
      <c r="DOY182" s="50"/>
      <c r="DOZ182" s="50"/>
      <c r="DPA182" s="50"/>
      <c r="DPB182" s="50"/>
      <c r="DPC182" s="50"/>
      <c r="DPD182" s="50"/>
      <c r="DPE182" s="50"/>
      <c r="DPF182" s="50"/>
      <c r="DPG182" s="50"/>
      <c r="DPH182" s="50"/>
      <c r="DPI182" s="50"/>
      <c r="DPJ182" s="50"/>
      <c r="DPK182" s="50"/>
      <c r="DPL182" s="50"/>
      <c r="DPM182" s="50"/>
      <c r="DPN182" s="50"/>
      <c r="DPO182" s="50"/>
      <c r="DPP182" s="50"/>
      <c r="DPQ182" s="50"/>
      <c r="DPR182" s="50"/>
      <c r="DPS182" s="50"/>
      <c r="DPT182" s="50"/>
      <c r="DPU182" s="50"/>
      <c r="DPV182" s="50"/>
      <c r="DPW182" s="50"/>
      <c r="DPX182" s="50"/>
      <c r="DPY182" s="50"/>
      <c r="DPZ182" s="50"/>
      <c r="DQA182" s="50"/>
      <c r="DQB182" s="50"/>
      <c r="DQC182" s="50"/>
      <c r="DQD182" s="50"/>
      <c r="DQE182" s="50"/>
      <c r="DQF182" s="50"/>
      <c r="DQG182" s="50"/>
      <c r="DQH182" s="50"/>
      <c r="DQI182" s="50"/>
      <c r="DQJ182" s="50"/>
      <c r="DQK182" s="50"/>
      <c r="DQL182" s="50"/>
      <c r="DQM182" s="50"/>
      <c r="DQN182" s="50"/>
      <c r="DQO182" s="50"/>
      <c r="DQP182" s="50"/>
      <c r="DQQ182" s="50"/>
      <c r="DQR182" s="50"/>
      <c r="DQS182" s="50"/>
      <c r="DQT182" s="50"/>
      <c r="DQU182" s="50"/>
      <c r="DQV182" s="50"/>
      <c r="DQW182" s="50"/>
      <c r="DQX182" s="50"/>
      <c r="DQY182" s="50"/>
      <c r="DQZ182" s="50"/>
      <c r="DRA182" s="50"/>
      <c r="DRB182" s="50"/>
      <c r="DRC182" s="50"/>
      <c r="DRD182" s="50"/>
      <c r="DRE182" s="50"/>
      <c r="DRF182" s="50"/>
      <c r="DRG182" s="50"/>
      <c r="DRH182" s="50"/>
      <c r="DRI182" s="50"/>
      <c r="DRJ182" s="50"/>
      <c r="DRK182" s="50"/>
      <c r="DRL182" s="50"/>
      <c r="DRM182" s="50"/>
      <c r="DRN182" s="50"/>
      <c r="DRO182" s="50"/>
      <c r="DRP182" s="50"/>
      <c r="DRQ182" s="50"/>
      <c r="DRR182" s="50"/>
      <c r="DRS182" s="50"/>
      <c r="DRT182" s="50"/>
      <c r="DRU182" s="50"/>
      <c r="DRV182" s="50"/>
      <c r="DRW182" s="50"/>
      <c r="DRX182" s="50"/>
      <c r="DRY182" s="50"/>
      <c r="DRZ182" s="50"/>
      <c r="DSA182" s="50"/>
      <c r="DSB182" s="50"/>
      <c r="DSC182" s="50"/>
      <c r="DSD182" s="50"/>
      <c r="DSE182" s="50"/>
      <c r="DSF182" s="50"/>
      <c r="DSG182" s="50"/>
      <c r="DSH182" s="50"/>
      <c r="DSI182" s="50"/>
      <c r="DSJ182" s="50"/>
      <c r="DSK182" s="50"/>
      <c r="DSL182" s="50"/>
      <c r="DSM182" s="50"/>
      <c r="DSN182" s="50"/>
      <c r="DSO182" s="50"/>
      <c r="DSP182" s="50"/>
      <c r="DSQ182" s="50"/>
      <c r="DSR182" s="50"/>
      <c r="DSS182" s="50"/>
      <c r="DST182" s="50"/>
      <c r="DSU182" s="50"/>
      <c r="DSV182" s="50"/>
      <c r="DSW182" s="50"/>
      <c r="DSX182" s="50"/>
      <c r="DSY182" s="50"/>
      <c r="DSZ182" s="50"/>
      <c r="DTA182" s="50"/>
      <c r="DTB182" s="50"/>
      <c r="DTC182" s="50"/>
      <c r="DTD182" s="50"/>
      <c r="DTE182" s="50"/>
      <c r="DTF182" s="50"/>
      <c r="DTG182" s="50"/>
      <c r="DTH182" s="50"/>
      <c r="DTI182" s="50"/>
      <c r="DTJ182" s="50"/>
      <c r="DTK182" s="50"/>
      <c r="DTL182" s="50"/>
      <c r="DTM182" s="50"/>
      <c r="DTN182" s="50"/>
      <c r="DTO182" s="50"/>
      <c r="DTP182" s="50"/>
      <c r="DTQ182" s="50"/>
      <c r="DTR182" s="50"/>
      <c r="DTS182" s="50"/>
      <c r="DTT182" s="50"/>
      <c r="DTU182" s="50"/>
      <c r="DTV182" s="50"/>
      <c r="DTW182" s="50"/>
      <c r="DTX182" s="50"/>
      <c r="DTY182" s="50"/>
      <c r="DTZ182" s="50"/>
      <c r="DUA182" s="50"/>
      <c r="DUB182" s="50"/>
      <c r="DUC182" s="50"/>
      <c r="DUD182" s="50"/>
      <c r="DUE182" s="50"/>
      <c r="DUF182" s="50"/>
      <c r="DUG182" s="50"/>
      <c r="DUH182" s="50"/>
      <c r="DUI182" s="50"/>
      <c r="DUJ182" s="50"/>
      <c r="DUK182" s="50"/>
      <c r="DUL182" s="50"/>
      <c r="DUM182" s="50"/>
      <c r="DUN182" s="50"/>
      <c r="DUO182" s="50"/>
      <c r="DUP182" s="50"/>
      <c r="DUQ182" s="50"/>
      <c r="DUR182" s="50"/>
      <c r="DUS182" s="50"/>
      <c r="DUT182" s="50"/>
      <c r="DUU182" s="50"/>
      <c r="DUV182" s="50"/>
      <c r="DUW182" s="50"/>
      <c r="DUX182" s="50"/>
      <c r="DUY182" s="50"/>
      <c r="DUZ182" s="50"/>
      <c r="DVA182" s="50"/>
      <c r="DVB182" s="50"/>
      <c r="DVC182" s="50"/>
      <c r="DVD182" s="50"/>
      <c r="DVE182" s="50"/>
      <c r="DVF182" s="50"/>
      <c r="DVG182" s="50"/>
      <c r="DVH182" s="50"/>
      <c r="DVI182" s="50"/>
      <c r="DVJ182" s="50"/>
      <c r="DVK182" s="50"/>
      <c r="DVL182" s="50"/>
      <c r="DVM182" s="50"/>
      <c r="DVN182" s="50"/>
      <c r="DVO182" s="50"/>
      <c r="DVP182" s="50"/>
      <c r="DVQ182" s="50"/>
      <c r="DVR182" s="50"/>
      <c r="DVS182" s="50"/>
      <c r="DVT182" s="50"/>
      <c r="DVU182" s="50"/>
      <c r="DVV182" s="50"/>
      <c r="DVW182" s="50"/>
      <c r="DVX182" s="50"/>
      <c r="DVY182" s="50"/>
      <c r="DVZ182" s="50"/>
      <c r="DWA182" s="50"/>
      <c r="DWB182" s="50"/>
      <c r="DWC182" s="50"/>
      <c r="DWD182" s="50"/>
      <c r="DWE182" s="50"/>
      <c r="DWF182" s="50"/>
      <c r="DWG182" s="50"/>
      <c r="DWH182" s="50"/>
      <c r="DWI182" s="50"/>
      <c r="DWJ182" s="50"/>
      <c r="DWK182" s="50"/>
      <c r="DWL182" s="50"/>
      <c r="DWM182" s="50"/>
      <c r="DWN182" s="50"/>
      <c r="DWO182" s="50"/>
      <c r="DWP182" s="50"/>
      <c r="DWQ182" s="50"/>
      <c r="DWR182" s="50"/>
      <c r="DWS182" s="50"/>
      <c r="DWT182" s="50"/>
      <c r="DWU182" s="50"/>
      <c r="DWV182" s="50"/>
      <c r="DWW182" s="50"/>
      <c r="DWX182" s="50"/>
      <c r="DWY182" s="50"/>
      <c r="DWZ182" s="50"/>
      <c r="DXB182" s="50"/>
      <c r="DXD182" s="50"/>
      <c r="DXE182" s="50"/>
      <c r="DXF182" s="50"/>
      <c r="DXG182" s="50"/>
      <c r="DXH182" s="50"/>
      <c r="DXI182" s="50"/>
      <c r="DXJ182" s="50"/>
      <c r="DXK182" s="50"/>
      <c r="DXP182" s="50"/>
      <c r="DXQ182" s="50"/>
      <c r="DXR182" s="50"/>
      <c r="DXS182" s="50"/>
      <c r="DXT182" s="50"/>
      <c r="DXU182" s="50"/>
      <c r="DXV182" s="50"/>
      <c r="DXW182" s="50"/>
      <c r="DXX182" s="50"/>
      <c r="DXY182" s="50"/>
      <c r="DXZ182" s="50"/>
      <c r="DYA182" s="50"/>
      <c r="DYB182" s="50"/>
      <c r="DYC182" s="50"/>
      <c r="DYD182" s="50"/>
      <c r="DYE182" s="50"/>
      <c r="DYF182" s="50"/>
      <c r="DYG182" s="50"/>
      <c r="DYH182" s="50"/>
      <c r="DYI182" s="50"/>
      <c r="DYJ182" s="50"/>
      <c r="DYK182" s="50"/>
      <c r="DYL182" s="50"/>
      <c r="DYM182" s="50"/>
      <c r="DYN182" s="50"/>
      <c r="DYO182" s="50"/>
      <c r="DYP182" s="50"/>
      <c r="DYQ182" s="50"/>
      <c r="DYR182" s="50"/>
      <c r="DYS182" s="50"/>
      <c r="DYT182" s="50"/>
      <c r="DYU182" s="50"/>
      <c r="DYV182" s="50"/>
      <c r="DYW182" s="50"/>
      <c r="DYX182" s="50"/>
      <c r="DYY182" s="50"/>
      <c r="DYZ182" s="50"/>
      <c r="DZA182" s="50"/>
      <c r="DZB182" s="50"/>
      <c r="DZC182" s="50"/>
      <c r="DZD182" s="50"/>
      <c r="DZE182" s="50"/>
      <c r="DZF182" s="50"/>
      <c r="DZG182" s="50"/>
      <c r="DZH182" s="50"/>
      <c r="DZI182" s="50"/>
      <c r="DZJ182" s="50"/>
      <c r="DZK182" s="50"/>
      <c r="DZL182" s="50"/>
      <c r="DZM182" s="50"/>
      <c r="DZN182" s="50"/>
      <c r="DZO182" s="50"/>
      <c r="DZP182" s="50"/>
      <c r="DZQ182" s="50"/>
      <c r="DZR182" s="50"/>
      <c r="DZS182" s="50"/>
      <c r="DZT182" s="50"/>
      <c r="DZU182" s="50"/>
      <c r="DZV182" s="50"/>
      <c r="DZW182" s="50"/>
      <c r="DZX182" s="50"/>
      <c r="DZY182" s="50"/>
      <c r="DZZ182" s="50"/>
      <c r="EAA182" s="50"/>
      <c r="EAB182" s="50"/>
      <c r="EAC182" s="50"/>
      <c r="EAD182" s="50"/>
      <c r="EAE182" s="50"/>
      <c r="EAF182" s="50"/>
      <c r="EAG182" s="50"/>
      <c r="EAH182" s="50"/>
      <c r="EAI182" s="50"/>
      <c r="EAJ182" s="50"/>
      <c r="EAK182" s="50"/>
      <c r="EAL182" s="50"/>
      <c r="EAM182" s="50"/>
      <c r="EAN182" s="50"/>
      <c r="EAO182" s="50"/>
      <c r="EAP182" s="50"/>
      <c r="EAQ182" s="50"/>
      <c r="EAR182" s="50"/>
      <c r="EAS182" s="50"/>
      <c r="EAT182" s="50"/>
      <c r="EAU182" s="50"/>
      <c r="EAV182" s="50"/>
      <c r="EAW182" s="50"/>
      <c r="EAX182" s="50"/>
      <c r="EAY182" s="50"/>
      <c r="EAZ182" s="50"/>
      <c r="EBA182" s="50"/>
      <c r="EBB182" s="50"/>
      <c r="EBC182" s="50"/>
      <c r="EBD182" s="50"/>
      <c r="EBE182" s="50"/>
      <c r="EBF182" s="50"/>
      <c r="EBG182" s="50"/>
      <c r="EBH182" s="50"/>
      <c r="EBI182" s="50"/>
      <c r="EBJ182" s="50"/>
      <c r="EBK182" s="50"/>
      <c r="EBL182" s="50"/>
      <c r="EBM182" s="50"/>
      <c r="EBN182" s="50"/>
      <c r="EBO182" s="50"/>
      <c r="EBP182" s="50"/>
      <c r="EBQ182" s="50"/>
      <c r="EBR182" s="50"/>
      <c r="EBS182" s="50"/>
      <c r="EBT182" s="50"/>
      <c r="EBU182" s="50"/>
      <c r="EBV182" s="50"/>
      <c r="EBW182" s="50"/>
      <c r="EBX182" s="50"/>
      <c r="EBY182" s="50"/>
      <c r="EBZ182" s="50"/>
      <c r="ECA182" s="50"/>
      <c r="ECB182" s="50"/>
      <c r="ECC182" s="50"/>
      <c r="ECD182" s="50"/>
      <c r="ECE182" s="50"/>
      <c r="ECF182" s="50"/>
      <c r="ECG182" s="50"/>
      <c r="ECH182" s="50"/>
      <c r="ECI182" s="50"/>
      <c r="ECJ182" s="50"/>
      <c r="ECK182" s="50"/>
      <c r="ECL182" s="50"/>
      <c r="ECM182" s="50"/>
      <c r="ECN182" s="50"/>
      <c r="ECO182" s="50"/>
      <c r="ECP182" s="50"/>
      <c r="ECQ182" s="50"/>
      <c r="ECR182" s="50"/>
      <c r="ECS182" s="50"/>
      <c r="ECT182" s="50"/>
      <c r="ECU182" s="50"/>
      <c r="ECV182" s="50"/>
      <c r="ECW182" s="50"/>
      <c r="ECX182" s="50"/>
      <c r="ECY182" s="50"/>
      <c r="ECZ182" s="50"/>
      <c r="EDA182" s="50"/>
      <c r="EDB182" s="50"/>
      <c r="EDC182" s="50"/>
      <c r="EDD182" s="50"/>
      <c r="EDE182" s="50"/>
      <c r="EDF182" s="50"/>
      <c r="EDG182" s="50"/>
      <c r="EDH182" s="50"/>
      <c r="EDI182" s="50"/>
      <c r="EDJ182" s="50"/>
      <c r="EDK182" s="50"/>
      <c r="EDL182" s="50"/>
      <c r="EDM182" s="50"/>
      <c r="EDN182" s="50"/>
      <c r="EDO182" s="50"/>
      <c r="EDP182" s="50"/>
      <c r="EDQ182" s="50"/>
      <c r="EDR182" s="50"/>
      <c r="EDS182" s="50"/>
      <c r="EDT182" s="50"/>
      <c r="EDU182" s="50"/>
      <c r="EDV182" s="50"/>
      <c r="EDW182" s="50"/>
      <c r="EDX182" s="50"/>
      <c r="EDY182" s="50"/>
      <c r="EDZ182" s="50"/>
      <c r="EEA182" s="50"/>
      <c r="EEB182" s="50"/>
      <c r="EEC182" s="50"/>
      <c r="EED182" s="50"/>
      <c r="EEE182" s="50"/>
      <c r="EEF182" s="50"/>
      <c r="EEG182" s="50"/>
      <c r="EEH182" s="50"/>
      <c r="EEI182" s="50"/>
      <c r="EEJ182" s="50"/>
      <c r="EEK182" s="50"/>
      <c r="EEL182" s="50"/>
      <c r="EEM182" s="50"/>
      <c r="EEN182" s="50"/>
      <c r="EEO182" s="50"/>
      <c r="EEP182" s="50"/>
      <c r="EEQ182" s="50"/>
      <c r="EER182" s="50"/>
      <c r="EES182" s="50"/>
      <c r="EET182" s="50"/>
      <c r="EEU182" s="50"/>
      <c r="EEV182" s="50"/>
      <c r="EEW182" s="50"/>
      <c r="EEX182" s="50"/>
      <c r="EEY182" s="50"/>
      <c r="EEZ182" s="50"/>
      <c r="EFA182" s="50"/>
      <c r="EFB182" s="50"/>
      <c r="EFC182" s="50"/>
      <c r="EFD182" s="50"/>
      <c r="EFE182" s="50"/>
      <c r="EFF182" s="50"/>
      <c r="EFG182" s="50"/>
      <c r="EFH182" s="50"/>
      <c r="EFI182" s="50"/>
      <c r="EFJ182" s="50"/>
      <c r="EFK182" s="50"/>
      <c r="EFL182" s="50"/>
      <c r="EFM182" s="50"/>
      <c r="EFN182" s="50"/>
      <c r="EFO182" s="50"/>
      <c r="EFP182" s="50"/>
      <c r="EFQ182" s="50"/>
      <c r="EFR182" s="50"/>
      <c r="EFS182" s="50"/>
      <c r="EFT182" s="50"/>
      <c r="EFU182" s="50"/>
      <c r="EFV182" s="50"/>
      <c r="EFW182" s="50"/>
      <c r="EFX182" s="50"/>
      <c r="EFY182" s="50"/>
      <c r="EFZ182" s="50"/>
      <c r="EGA182" s="50"/>
      <c r="EGB182" s="50"/>
      <c r="EGC182" s="50"/>
      <c r="EGD182" s="50"/>
      <c r="EGE182" s="50"/>
      <c r="EGF182" s="50"/>
      <c r="EGG182" s="50"/>
      <c r="EGH182" s="50"/>
      <c r="EGI182" s="50"/>
      <c r="EGJ182" s="50"/>
      <c r="EGK182" s="50"/>
      <c r="EGL182" s="50"/>
      <c r="EGM182" s="50"/>
      <c r="EGN182" s="50"/>
      <c r="EGO182" s="50"/>
      <c r="EGP182" s="50"/>
      <c r="EGQ182" s="50"/>
      <c r="EGR182" s="50"/>
      <c r="EGS182" s="50"/>
      <c r="EGT182" s="50"/>
      <c r="EGU182" s="50"/>
      <c r="EGV182" s="50"/>
      <c r="EGX182" s="50"/>
      <c r="EGZ182" s="50"/>
      <c r="EHA182" s="50"/>
      <c r="EHB182" s="50"/>
      <c r="EHC182" s="50"/>
      <c r="EHD182" s="50"/>
      <c r="EHE182" s="50"/>
      <c r="EHF182" s="50"/>
      <c r="EHG182" s="50"/>
      <c r="EHL182" s="50"/>
      <c r="EHM182" s="50"/>
      <c r="EHN182" s="50"/>
      <c r="EHO182" s="50"/>
      <c r="EHP182" s="50"/>
      <c r="EHQ182" s="50"/>
      <c r="EHR182" s="50"/>
      <c r="EHS182" s="50"/>
      <c r="EHT182" s="50"/>
      <c r="EHU182" s="50"/>
      <c r="EHV182" s="50"/>
      <c r="EHW182" s="50"/>
      <c r="EHX182" s="50"/>
      <c r="EHY182" s="50"/>
      <c r="EHZ182" s="50"/>
      <c r="EIA182" s="50"/>
      <c r="EIB182" s="50"/>
      <c r="EIC182" s="50"/>
      <c r="EID182" s="50"/>
      <c r="EIE182" s="50"/>
      <c r="EIF182" s="50"/>
      <c r="EIG182" s="50"/>
      <c r="EIH182" s="50"/>
      <c r="EII182" s="50"/>
      <c r="EIJ182" s="50"/>
      <c r="EIK182" s="50"/>
      <c r="EIL182" s="50"/>
      <c r="EIM182" s="50"/>
      <c r="EIN182" s="50"/>
      <c r="EIO182" s="50"/>
      <c r="EIP182" s="50"/>
      <c r="EIQ182" s="50"/>
      <c r="EIR182" s="50"/>
      <c r="EIS182" s="50"/>
      <c r="EIT182" s="50"/>
      <c r="EIU182" s="50"/>
      <c r="EIV182" s="50"/>
      <c r="EIW182" s="50"/>
      <c r="EIX182" s="50"/>
      <c r="EIY182" s="50"/>
      <c r="EIZ182" s="50"/>
      <c r="EJA182" s="50"/>
      <c r="EJB182" s="50"/>
      <c r="EJC182" s="50"/>
      <c r="EJD182" s="50"/>
      <c r="EJE182" s="50"/>
      <c r="EJF182" s="50"/>
      <c r="EJG182" s="50"/>
      <c r="EJH182" s="50"/>
      <c r="EJI182" s="50"/>
      <c r="EJJ182" s="50"/>
      <c r="EJK182" s="50"/>
      <c r="EJL182" s="50"/>
      <c r="EJM182" s="50"/>
      <c r="EJN182" s="50"/>
      <c r="EJO182" s="50"/>
      <c r="EJP182" s="50"/>
      <c r="EJQ182" s="50"/>
      <c r="EJR182" s="50"/>
      <c r="EJS182" s="50"/>
      <c r="EJT182" s="50"/>
      <c r="EJU182" s="50"/>
      <c r="EJV182" s="50"/>
      <c r="EJW182" s="50"/>
      <c r="EJX182" s="50"/>
      <c r="EJY182" s="50"/>
      <c r="EJZ182" s="50"/>
      <c r="EKA182" s="50"/>
      <c r="EKB182" s="50"/>
      <c r="EKC182" s="50"/>
      <c r="EKD182" s="50"/>
      <c r="EKE182" s="50"/>
      <c r="EKF182" s="50"/>
      <c r="EKG182" s="50"/>
      <c r="EKH182" s="50"/>
      <c r="EKI182" s="50"/>
      <c r="EKJ182" s="50"/>
      <c r="EKK182" s="50"/>
      <c r="EKL182" s="50"/>
      <c r="EKM182" s="50"/>
      <c r="EKN182" s="50"/>
      <c r="EKO182" s="50"/>
      <c r="EKP182" s="50"/>
      <c r="EKQ182" s="50"/>
      <c r="EKR182" s="50"/>
      <c r="EKS182" s="50"/>
      <c r="EKT182" s="50"/>
      <c r="EKU182" s="50"/>
      <c r="EKV182" s="50"/>
      <c r="EKW182" s="50"/>
      <c r="EKX182" s="50"/>
      <c r="EKY182" s="50"/>
      <c r="EKZ182" s="50"/>
      <c r="ELA182" s="50"/>
      <c r="ELB182" s="50"/>
      <c r="ELC182" s="50"/>
      <c r="ELD182" s="50"/>
      <c r="ELE182" s="50"/>
      <c r="ELF182" s="50"/>
      <c r="ELG182" s="50"/>
      <c r="ELH182" s="50"/>
      <c r="ELI182" s="50"/>
      <c r="ELJ182" s="50"/>
      <c r="ELK182" s="50"/>
      <c r="ELL182" s="50"/>
      <c r="ELM182" s="50"/>
      <c r="ELN182" s="50"/>
      <c r="ELO182" s="50"/>
      <c r="ELP182" s="50"/>
      <c r="ELQ182" s="50"/>
      <c r="ELR182" s="50"/>
      <c r="ELS182" s="50"/>
      <c r="ELT182" s="50"/>
      <c r="ELU182" s="50"/>
      <c r="ELV182" s="50"/>
      <c r="ELW182" s="50"/>
      <c r="ELX182" s="50"/>
      <c r="ELY182" s="50"/>
      <c r="ELZ182" s="50"/>
      <c r="EMA182" s="50"/>
      <c r="EMB182" s="50"/>
      <c r="EMC182" s="50"/>
      <c r="EMD182" s="50"/>
      <c r="EME182" s="50"/>
      <c r="EMF182" s="50"/>
      <c r="EMG182" s="50"/>
      <c r="EMH182" s="50"/>
      <c r="EMI182" s="50"/>
      <c r="EMJ182" s="50"/>
      <c r="EMK182" s="50"/>
      <c r="EML182" s="50"/>
      <c r="EMM182" s="50"/>
      <c r="EMN182" s="50"/>
      <c r="EMO182" s="50"/>
      <c r="EMP182" s="50"/>
      <c r="EMQ182" s="50"/>
      <c r="EMR182" s="50"/>
      <c r="EMS182" s="50"/>
      <c r="EMT182" s="50"/>
      <c r="EMU182" s="50"/>
      <c r="EMV182" s="50"/>
      <c r="EMW182" s="50"/>
      <c r="EMX182" s="50"/>
      <c r="EMY182" s="50"/>
      <c r="EMZ182" s="50"/>
      <c r="ENA182" s="50"/>
      <c r="ENB182" s="50"/>
      <c r="ENC182" s="50"/>
      <c r="END182" s="50"/>
      <c r="ENE182" s="50"/>
      <c r="ENF182" s="50"/>
      <c r="ENG182" s="50"/>
      <c r="ENH182" s="50"/>
      <c r="ENI182" s="50"/>
      <c r="ENJ182" s="50"/>
      <c r="ENK182" s="50"/>
      <c r="ENL182" s="50"/>
      <c r="ENM182" s="50"/>
      <c r="ENN182" s="50"/>
      <c r="ENO182" s="50"/>
      <c r="ENP182" s="50"/>
      <c r="ENQ182" s="50"/>
      <c r="ENR182" s="50"/>
      <c r="ENS182" s="50"/>
      <c r="ENT182" s="50"/>
      <c r="ENU182" s="50"/>
      <c r="ENV182" s="50"/>
      <c r="ENW182" s="50"/>
      <c r="ENX182" s="50"/>
      <c r="ENY182" s="50"/>
      <c r="ENZ182" s="50"/>
      <c r="EOA182" s="50"/>
      <c r="EOB182" s="50"/>
      <c r="EOC182" s="50"/>
      <c r="EOD182" s="50"/>
      <c r="EOE182" s="50"/>
      <c r="EOF182" s="50"/>
      <c r="EOG182" s="50"/>
      <c r="EOH182" s="50"/>
      <c r="EOI182" s="50"/>
      <c r="EOJ182" s="50"/>
      <c r="EOK182" s="50"/>
      <c r="EOL182" s="50"/>
      <c r="EOM182" s="50"/>
      <c r="EON182" s="50"/>
      <c r="EOO182" s="50"/>
      <c r="EOP182" s="50"/>
      <c r="EOQ182" s="50"/>
      <c r="EOR182" s="50"/>
      <c r="EOS182" s="50"/>
      <c r="EOT182" s="50"/>
      <c r="EOU182" s="50"/>
      <c r="EOV182" s="50"/>
      <c r="EOW182" s="50"/>
      <c r="EOX182" s="50"/>
      <c r="EOY182" s="50"/>
      <c r="EOZ182" s="50"/>
      <c r="EPA182" s="50"/>
      <c r="EPB182" s="50"/>
      <c r="EPC182" s="50"/>
      <c r="EPD182" s="50"/>
      <c r="EPE182" s="50"/>
      <c r="EPF182" s="50"/>
      <c r="EPG182" s="50"/>
      <c r="EPH182" s="50"/>
      <c r="EPI182" s="50"/>
      <c r="EPJ182" s="50"/>
      <c r="EPK182" s="50"/>
      <c r="EPL182" s="50"/>
      <c r="EPM182" s="50"/>
      <c r="EPN182" s="50"/>
      <c r="EPO182" s="50"/>
      <c r="EPP182" s="50"/>
      <c r="EPQ182" s="50"/>
      <c r="EPR182" s="50"/>
      <c r="EPS182" s="50"/>
      <c r="EPT182" s="50"/>
      <c r="EPU182" s="50"/>
      <c r="EPV182" s="50"/>
      <c r="EPW182" s="50"/>
      <c r="EPX182" s="50"/>
      <c r="EPY182" s="50"/>
      <c r="EPZ182" s="50"/>
      <c r="EQA182" s="50"/>
      <c r="EQB182" s="50"/>
      <c r="EQC182" s="50"/>
      <c r="EQD182" s="50"/>
      <c r="EQE182" s="50"/>
      <c r="EQF182" s="50"/>
      <c r="EQG182" s="50"/>
      <c r="EQH182" s="50"/>
      <c r="EQI182" s="50"/>
      <c r="EQJ182" s="50"/>
      <c r="EQK182" s="50"/>
      <c r="EQL182" s="50"/>
      <c r="EQM182" s="50"/>
      <c r="EQN182" s="50"/>
      <c r="EQO182" s="50"/>
      <c r="EQP182" s="50"/>
      <c r="EQQ182" s="50"/>
      <c r="EQR182" s="50"/>
      <c r="EQT182" s="50"/>
      <c r="EQV182" s="50"/>
      <c r="EQW182" s="50"/>
      <c r="EQX182" s="50"/>
      <c r="EQY182" s="50"/>
      <c r="EQZ182" s="50"/>
      <c r="ERA182" s="50"/>
      <c r="ERB182" s="50"/>
      <c r="ERC182" s="50"/>
      <c r="ERH182" s="50"/>
      <c r="ERI182" s="50"/>
      <c r="ERJ182" s="50"/>
      <c r="ERK182" s="50"/>
      <c r="ERL182" s="50"/>
      <c r="ERM182" s="50"/>
      <c r="ERN182" s="50"/>
      <c r="ERO182" s="50"/>
      <c r="ERP182" s="50"/>
      <c r="ERQ182" s="50"/>
      <c r="ERR182" s="50"/>
      <c r="ERS182" s="50"/>
      <c r="ERT182" s="50"/>
      <c r="ERU182" s="50"/>
      <c r="ERV182" s="50"/>
      <c r="ERW182" s="50"/>
      <c r="ERX182" s="50"/>
      <c r="ERY182" s="50"/>
      <c r="ERZ182" s="50"/>
      <c r="ESA182" s="50"/>
      <c r="ESB182" s="50"/>
      <c r="ESC182" s="50"/>
      <c r="ESD182" s="50"/>
      <c r="ESE182" s="50"/>
      <c r="ESF182" s="50"/>
      <c r="ESG182" s="50"/>
      <c r="ESH182" s="50"/>
      <c r="ESI182" s="50"/>
      <c r="ESJ182" s="50"/>
      <c r="ESK182" s="50"/>
      <c r="ESL182" s="50"/>
      <c r="ESM182" s="50"/>
      <c r="ESN182" s="50"/>
      <c r="ESO182" s="50"/>
      <c r="ESP182" s="50"/>
      <c r="ESQ182" s="50"/>
      <c r="ESR182" s="50"/>
      <c r="ESS182" s="50"/>
      <c r="EST182" s="50"/>
      <c r="ESU182" s="50"/>
      <c r="ESV182" s="50"/>
      <c r="ESW182" s="50"/>
      <c r="ESX182" s="50"/>
      <c r="ESY182" s="50"/>
      <c r="ESZ182" s="50"/>
      <c r="ETA182" s="50"/>
      <c r="ETB182" s="50"/>
      <c r="ETC182" s="50"/>
      <c r="ETD182" s="50"/>
      <c r="ETE182" s="50"/>
      <c r="ETF182" s="50"/>
      <c r="ETG182" s="50"/>
      <c r="ETH182" s="50"/>
      <c r="ETI182" s="50"/>
      <c r="ETJ182" s="50"/>
      <c r="ETK182" s="50"/>
      <c r="ETL182" s="50"/>
      <c r="ETM182" s="50"/>
      <c r="ETN182" s="50"/>
      <c r="ETO182" s="50"/>
      <c r="ETP182" s="50"/>
      <c r="ETQ182" s="50"/>
      <c r="ETR182" s="50"/>
      <c r="ETS182" s="50"/>
      <c r="ETT182" s="50"/>
      <c r="ETU182" s="50"/>
      <c r="ETV182" s="50"/>
      <c r="ETW182" s="50"/>
      <c r="ETX182" s="50"/>
      <c r="ETY182" s="50"/>
      <c r="ETZ182" s="50"/>
      <c r="EUA182" s="50"/>
      <c r="EUB182" s="50"/>
      <c r="EUC182" s="50"/>
      <c r="EUD182" s="50"/>
      <c r="EUE182" s="50"/>
      <c r="EUF182" s="50"/>
      <c r="EUG182" s="50"/>
      <c r="EUH182" s="50"/>
      <c r="EUI182" s="50"/>
      <c r="EUJ182" s="50"/>
      <c r="EUK182" s="50"/>
      <c r="EUL182" s="50"/>
      <c r="EUM182" s="50"/>
      <c r="EUN182" s="50"/>
      <c r="EUO182" s="50"/>
      <c r="EUP182" s="50"/>
      <c r="EUQ182" s="50"/>
      <c r="EUR182" s="50"/>
      <c r="EUS182" s="50"/>
      <c r="EUT182" s="50"/>
      <c r="EUU182" s="50"/>
      <c r="EUV182" s="50"/>
      <c r="EUW182" s="50"/>
      <c r="EUX182" s="50"/>
      <c r="EUY182" s="50"/>
      <c r="EUZ182" s="50"/>
      <c r="EVA182" s="50"/>
      <c r="EVB182" s="50"/>
      <c r="EVC182" s="50"/>
      <c r="EVD182" s="50"/>
      <c r="EVE182" s="50"/>
      <c r="EVF182" s="50"/>
      <c r="EVG182" s="50"/>
      <c r="EVH182" s="50"/>
      <c r="EVI182" s="50"/>
      <c r="EVJ182" s="50"/>
      <c r="EVK182" s="50"/>
      <c r="EVL182" s="50"/>
      <c r="EVM182" s="50"/>
      <c r="EVN182" s="50"/>
      <c r="EVO182" s="50"/>
      <c r="EVP182" s="50"/>
      <c r="EVQ182" s="50"/>
      <c r="EVR182" s="50"/>
      <c r="EVS182" s="50"/>
      <c r="EVT182" s="50"/>
      <c r="EVU182" s="50"/>
      <c r="EVV182" s="50"/>
      <c r="EVW182" s="50"/>
      <c r="EVX182" s="50"/>
      <c r="EVY182" s="50"/>
      <c r="EVZ182" s="50"/>
      <c r="EWA182" s="50"/>
      <c r="EWB182" s="50"/>
      <c r="EWC182" s="50"/>
      <c r="EWD182" s="50"/>
      <c r="EWE182" s="50"/>
      <c r="EWF182" s="50"/>
      <c r="EWG182" s="50"/>
      <c r="EWH182" s="50"/>
      <c r="EWI182" s="50"/>
      <c r="EWJ182" s="50"/>
      <c r="EWK182" s="50"/>
      <c r="EWL182" s="50"/>
      <c r="EWM182" s="50"/>
      <c r="EWN182" s="50"/>
      <c r="EWO182" s="50"/>
      <c r="EWP182" s="50"/>
      <c r="EWQ182" s="50"/>
      <c r="EWR182" s="50"/>
      <c r="EWS182" s="50"/>
      <c r="EWT182" s="50"/>
      <c r="EWU182" s="50"/>
      <c r="EWV182" s="50"/>
      <c r="EWW182" s="50"/>
      <c r="EWX182" s="50"/>
      <c r="EWY182" s="50"/>
      <c r="EWZ182" s="50"/>
      <c r="EXA182" s="50"/>
      <c r="EXB182" s="50"/>
      <c r="EXC182" s="50"/>
      <c r="EXD182" s="50"/>
      <c r="EXE182" s="50"/>
      <c r="EXF182" s="50"/>
      <c r="EXG182" s="50"/>
      <c r="EXH182" s="50"/>
      <c r="EXI182" s="50"/>
      <c r="EXJ182" s="50"/>
      <c r="EXK182" s="50"/>
      <c r="EXL182" s="50"/>
      <c r="EXM182" s="50"/>
      <c r="EXN182" s="50"/>
      <c r="EXO182" s="50"/>
      <c r="EXP182" s="50"/>
      <c r="EXQ182" s="50"/>
      <c r="EXR182" s="50"/>
      <c r="EXS182" s="50"/>
      <c r="EXT182" s="50"/>
      <c r="EXU182" s="50"/>
      <c r="EXV182" s="50"/>
      <c r="EXW182" s="50"/>
      <c r="EXX182" s="50"/>
      <c r="EXY182" s="50"/>
      <c r="EXZ182" s="50"/>
      <c r="EYA182" s="50"/>
      <c r="EYB182" s="50"/>
      <c r="EYC182" s="50"/>
      <c r="EYD182" s="50"/>
      <c r="EYE182" s="50"/>
      <c r="EYF182" s="50"/>
      <c r="EYG182" s="50"/>
      <c r="EYH182" s="50"/>
      <c r="EYI182" s="50"/>
      <c r="EYJ182" s="50"/>
      <c r="EYK182" s="50"/>
      <c r="EYL182" s="50"/>
      <c r="EYM182" s="50"/>
      <c r="EYN182" s="50"/>
      <c r="EYO182" s="50"/>
      <c r="EYP182" s="50"/>
      <c r="EYQ182" s="50"/>
      <c r="EYR182" s="50"/>
      <c r="EYS182" s="50"/>
      <c r="EYT182" s="50"/>
      <c r="EYU182" s="50"/>
      <c r="EYV182" s="50"/>
      <c r="EYW182" s="50"/>
      <c r="EYX182" s="50"/>
      <c r="EYY182" s="50"/>
      <c r="EYZ182" s="50"/>
      <c r="EZA182" s="50"/>
      <c r="EZB182" s="50"/>
      <c r="EZC182" s="50"/>
      <c r="EZD182" s="50"/>
      <c r="EZE182" s="50"/>
      <c r="EZF182" s="50"/>
      <c r="EZG182" s="50"/>
      <c r="EZH182" s="50"/>
      <c r="EZI182" s="50"/>
      <c r="EZJ182" s="50"/>
      <c r="EZK182" s="50"/>
      <c r="EZL182" s="50"/>
      <c r="EZM182" s="50"/>
      <c r="EZN182" s="50"/>
      <c r="EZO182" s="50"/>
      <c r="EZP182" s="50"/>
      <c r="EZQ182" s="50"/>
      <c r="EZR182" s="50"/>
      <c r="EZS182" s="50"/>
      <c r="EZT182" s="50"/>
      <c r="EZU182" s="50"/>
      <c r="EZV182" s="50"/>
      <c r="EZW182" s="50"/>
      <c r="EZX182" s="50"/>
      <c r="EZY182" s="50"/>
      <c r="EZZ182" s="50"/>
      <c r="FAA182" s="50"/>
      <c r="FAB182" s="50"/>
      <c r="FAC182" s="50"/>
      <c r="FAD182" s="50"/>
      <c r="FAE182" s="50"/>
      <c r="FAF182" s="50"/>
      <c r="FAG182" s="50"/>
      <c r="FAH182" s="50"/>
      <c r="FAI182" s="50"/>
      <c r="FAJ182" s="50"/>
      <c r="FAK182" s="50"/>
      <c r="FAL182" s="50"/>
      <c r="FAM182" s="50"/>
      <c r="FAN182" s="50"/>
      <c r="FAP182" s="50"/>
      <c r="FAR182" s="50"/>
      <c r="FAS182" s="50"/>
      <c r="FAT182" s="50"/>
      <c r="FAU182" s="50"/>
      <c r="FAV182" s="50"/>
      <c r="FAW182" s="50"/>
      <c r="FAX182" s="50"/>
      <c r="FAY182" s="50"/>
      <c r="FBD182" s="50"/>
      <c r="FBE182" s="50"/>
      <c r="FBF182" s="50"/>
      <c r="FBG182" s="50"/>
      <c r="FBH182" s="50"/>
      <c r="FBI182" s="50"/>
      <c r="FBJ182" s="50"/>
      <c r="FBK182" s="50"/>
      <c r="FBL182" s="50"/>
      <c r="FBM182" s="50"/>
      <c r="FBN182" s="50"/>
      <c r="FBO182" s="50"/>
      <c r="FBP182" s="50"/>
      <c r="FBQ182" s="50"/>
      <c r="FBR182" s="50"/>
      <c r="FBS182" s="50"/>
      <c r="FBT182" s="50"/>
      <c r="FBU182" s="50"/>
      <c r="FBV182" s="50"/>
      <c r="FBW182" s="50"/>
      <c r="FBX182" s="50"/>
      <c r="FBY182" s="50"/>
      <c r="FBZ182" s="50"/>
      <c r="FCA182" s="50"/>
      <c r="FCB182" s="50"/>
      <c r="FCC182" s="50"/>
      <c r="FCD182" s="50"/>
      <c r="FCE182" s="50"/>
      <c r="FCF182" s="50"/>
      <c r="FCG182" s="50"/>
      <c r="FCH182" s="50"/>
      <c r="FCI182" s="50"/>
      <c r="FCJ182" s="50"/>
      <c r="FCK182" s="50"/>
      <c r="FCL182" s="50"/>
      <c r="FCM182" s="50"/>
      <c r="FCN182" s="50"/>
      <c r="FCO182" s="50"/>
      <c r="FCP182" s="50"/>
      <c r="FCQ182" s="50"/>
      <c r="FCR182" s="50"/>
      <c r="FCS182" s="50"/>
      <c r="FCT182" s="50"/>
      <c r="FCU182" s="50"/>
      <c r="FCV182" s="50"/>
      <c r="FCW182" s="50"/>
      <c r="FCX182" s="50"/>
      <c r="FCY182" s="50"/>
      <c r="FCZ182" s="50"/>
      <c r="FDA182" s="50"/>
      <c r="FDB182" s="50"/>
      <c r="FDC182" s="50"/>
      <c r="FDD182" s="50"/>
      <c r="FDE182" s="50"/>
      <c r="FDF182" s="50"/>
      <c r="FDG182" s="50"/>
      <c r="FDH182" s="50"/>
      <c r="FDI182" s="50"/>
      <c r="FDJ182" s="50"/>
      <c r="FDK182" s="50"/>
      <c r="FDL182" s="50"/>
      <c r="FDM182" s="50"/>
      <c r="FDN182" s="50"/>
      <c r="FDO182" s="50"/>
      <c r="FDP182" s="50"/>
      <c r="FDQ182" s="50"/>
      <c r="FDR182" s="50"/>
      <c r="FDS182" s="50"/>
      <c r="FDT182" s="50"/>
      <c r="FDU182" s="50"/>
      <c r="FDV182" s="50"/>
      <c r="FDW182" s="50"/>
      <c r="FDX182" s="50"/>
      <c r="FDY182" s="50"/>
      <c r="FDZ182" s="50"/>
      <c r="FEA182" s="50"/>
      <c r="FEB182" s="50"/>
      <c r="FEC182" s="50"/>
      <c r="FED182" s="50"/>
      <c r="FEE182" s="50"/>
      <c r="FEF182" s="50"/>
      <c r="FEG182" s="50"/>
      <c r="FEH182" s="50"/>
      <c r="FEI182" s="50"/>
      <c r="FEJ182" s="50"/>
      <c r="FEK182" s="50"/>
      <c r="FEL182" s="50"/>
      <c r="FEM182" s="50"/>
      <c r="FEN182" s="50"/>
      <c r="FEO182" s="50"/>
      <c r="FEP182" s="50"/>
      <c r="FEQ182" s="50"/>
      <c r="FER182" s="50"/>
      <c r="FES182" s="50"/>
      <c r="FET182" s="50"/>
      <c r="FEU182" s="50"/>
      <c r="FEV182" s="50"/>
      <c r="FEW182" s="50"/>
      <c r="FEX182" s="50"/>
      <c r="FEY182" s="50"/>
      <c r="FEZ182" s="50"/>
      <c r="FFA182" s="50"/>
      <c r="FFB182" s="50"/>
      <c r="FFC182" s="50"/>
      <c r="FFD182" s="50"/>
      <c r="FFE182" s="50"/>
      <c r="FFF182" s="50"/>
      <c r="FFG182" s="50"/>
      <c r="FFH182" s="50"/>
      <c r="FFI182" s="50"/>
      <c r="FFJ182" s="50"/>
      <c r="FFK182" s="50"/>
      <c r="FFL182" s="50"/>
      <c r="FFM182" s="50"/>
      <c r="FFN182" s="50"/>
      <c r="FFO182" s="50"/>
      <c r="FFP182" s="50"/>
      <c r="FFQ182" s="50"/>
      <c r="FFR182" s="50"/>
      <c r="FFS182" s="50"/>
      <c r="FFT182" s="50"/>
      <c r="FFU182" s="50"/>
      <c r="FFV182" s="50"/>
      <c r="FFW182" s="50"/>
      <c r="FFX182" s="50"/>
      <c r="FFY182" s="50"/>
      <c r="FFZ182" s="50"/>
      <c r="FGA182" s="50"/>
      <c r="FGB182" s="50"/>
      <c r="FGC182" s="50"/>
      <c r="FGD182" s="50"/>
      <c r="FGE182" s="50"/>
      <c r="FGF182" s="50"/>
      <c r="FGG182" s="50"/>
      <c r="FGH182" s="50"/>
      <c r="FGI182" s="50"/>
      <c r="FGJ182" s="50"/>
      <c r="FGK182" s="50"/>
      <c r="FGL182" s="50"/>
      <c r="FGM182" s="50"/>
      <c r="FGN182" s="50"/>
      <c r="FGO182" s="50"/>
      <c r="FGP182" s="50"/>
      <c r="FGQ182" s="50"/>
      <c r="FGR182" s="50"/>
      <c r="FGS182" s="50"/>
      <c r="FGT182" s="50"/>
      <c r="FGU182" s="50"/>
      <c r="FGV182" s="50"/>
      <c r="FGW182" s="50"/>
      <c r="FGX182" s="50"/>
      <c r="FGY182" s="50"/>
      <c r="FGZ182" s="50"/>
      <c r="FHA182" s="50"/>
      <c r="FHB182" s="50"/>
      <c r="FHC182" s="50"/>
      <c r="FHD182" s="50"/>
      <c r="FHE182" s="50"/>
      <c r="FHF182" s="50"/>
      <c r="FHG182" s="50"/>
      <c r="FHH182" s="50"/>
      <c r="FHI182" s="50"/>
      <c r="FHJ182" s="50"/>
      <c r="FHK182" s="50"/>
      <c r="FHL182" s="50"/>
      <c r="FHM182" s="50"/>
      <c r="FHN182" s="50"/>
      <c r="FHO182" s="50"/>
      <c r="FHP182" s="50"/>
      <c r="FHQ182" s="50"/>
      <c r="FHR182" s="50"/>
      <c r="FHS182" s="50"/>
      <c r="FHT182" s="50"/>
      <c r="FHU182" s="50"/>
      <c r="FHV182" s="50"/>
      <c r="FHW182" s="50"/>
      <c r="FHX182" s="50"/>
      <c r="FHY182" s="50"/>
      <c r="FHZ182" s="50"/>
      <c r="FIA182" s="50"/>
      <c r="FIB182" s="50"/>
      <c r="FIC182" s="50"/>
      <c r="FID182" s="50"/>
      <c r="FIE182" s="50"/>
      <c r="FIF182" s="50"/>
      <c r="FIG182" s="50"/>
      <c r="FIH182" s="50"/>
      <c r="FII182" s="50"/>
      <c r="FIJ182" s="50"/>
      <c r="FIK182" s="50"/>
      <c r="FIL182" s="50"/>
      <c r="FIM182" s="50"/>
      <c r="FIN182" s="50"/>
      <c r="FIO182" s="50"/>
      <c r="FIP182" s="50"/>
      <c r="FIQ182" s="50"/>
      <c r="FIR182" s="50"/>
      <c r="FIS182" s="50"/>
      <c r="FIT182" s="50"/>
      <c r="FIU182" s="50"/>
      <c r="FIV182" s="50"/>
      <c r="FIW182" s="50"/>
      <c r="FIX182" s="50"/>
      <c r="FIY182" s="50"/>
      <c r="FIZ182" s="50"/>
      <c r="FJA182" s="50"/>
      <c r="FJB182" s="50"/>
      <c r="FJC182" s="50"/>
      <c r="FJD182" s="50"/>
      <c r="FJE182" s="50"/>
      <c r="FJF182" s="50"/>
      <c r="FJG182" s="50"/>
      <c r="FJH182" s="50"/>
      <c r="FJI182" s="50"/>
      <c r="FJJ182" s="50"/>
      <c r="FJK182" s="50"/>
      <c r="FJL182" s="50"/>
      <c r="FJM182" s="50"/>
      <c r="FJN182" s="50"/>
      <c r="FJO182" s="50"/>
      <c r="FJP182" s="50"/>
      <c r="FJQ182" s="50"/>
      <c r="FJR182" s="50"/>
      <c r="FJS182" s="50"/>
      <c r="FJT182" s="50"/>
      <c r="FJU182" s="50"/>
      <c r="FJV182" s="50"/>
      <c r="FJW182" s="50"/>
      <c r="FJX182" s="50"/>
      <c r="FJY182" s="50"/>
      <c r="FJZ182" s="50"/>
      <c r="FKA182" s="50"/>
      <c r="FKB182" s="50"/>
      <c r="FKC182" s="50"/>
      <c r="FKD182" s="50"/>
      <c r="FKE182" s="50"/>
      <c r="FKF182" s="50"/>
      <c r="FKG182" s="50"/>
      <c r="FKH182" s="50"/>
      <c r="FKI182" s="50"/>
      <c r="FKJ182" s="50"/>
      <c r="FKL182" s="50"/>
      <c r="FKN182" s="50"/>
      <c r="FKO182" s="50"/>
      <c r="FKP182" s="50"/>
      <c r="FKQ182" s="50"/>
      <c r="FKR182" s="50"/>
      <c r="FKS182" s="50"/>
      <c r="FKT182" s="50"/>
      <c r="FKU182" s="50"/>
      <c r="FKZ182" s="50"/>
      <c r="FLA182" s="50"/>
      <c r="FLB182" s="50"/>
      <c r="FLC182" s="50"/>
      <c r="FLD182" s="50"/>
      <c r="FLE182" s="50"/>
      <c r="FLF182" s="50"/>
      <c r="FLG182" s="50"/>
      <c r="FLH182" s="50"/>
      <c r="FLI182" s="50"/>
      <c r="FLJ182" s="50"/>
      <c r="FLK182" s="50"/>
      <c r="FLL182" s="50"/>
      <c r="FLM182" s="50"/>
      <c r="FLN182" s="50"/>
      <c r="FLO182" s="50"/>
      <c r="FLP182" s="50"/>
      <c r="FLQ182" s="50"/>
      <c r="FLR182" s="50"/>
      <c r="FLS182" s="50"/>
      <c r="FLT182" s="50"/>
      <c r="FLU182" s="50"/>
      <c r="FLV182" s="50"/>
      <c r="FLW182" s="50"/>
      <c r="FLX182" s="50"/>
      <c r="FLY182" s="50"/>
      <c r="FLZ182" s="50"/>
      <c r="FMA182" s="50"/>
      <c r="FMB182" s="50"/>
      <c r="FMC182" s="50"/>
      <c r="FMD182" s="50"/>
      <c r="FME182" s="50"/>
      <c r="FMF182" s="50"/>
      <c r="FMG182" s="50"/>
      <c r="FMH182" s="50"/>
      <c r="FMI182" s="50"/>
      <c r="FMJ182" s="50"/>
      <c r="FMK182" s="50"/>
      <c r="FML182" s="50"/>
      <c r="FMM182" s="50"/>
      <c r="FMN182" s="50"/>
      <c r="FMO182" s="50"/>
      <c r="FMP182" s="50"/>
      <c r="FMQ182" s="50"/>
      <c r="FMR182" s="50"/>
      <c r="FMS182" s="50"/>
      <c r="FMT182" s="50"/>
      <c r="FMU182" s="50"/>
      <c r="FMV182" s="50"/>
      <c r="FMW182" s="50"/>
      <c r="FMX182" s="50"/>
      <c r="FMY182" s="50"/>
      <c r="FMZ182" s="50"/>
      <c r="FNA182" s="50"/>
      <c r="FNB182" s="50"/>
      <c r="FNC182" s="50"/>
      <c r="FND182" s="50"/>
      <c r="FNE182" s="50"/>
      <c r="FNF182" s="50"/>
      <c r="FNG182" s="50"/>
      <c r="FNH182" s="50"/>
      <c r="FNI182" s="50"/>
      <c r="FNJ182" s="50"/>
      <c r="FNK182" s="50"/>
      <c r="FNL182" s="50"/>
      <c r="FNM182" s="50"/>
      <c r="FNN182" s="50"/>
      <c r="FNO182" s="50"/>
      <c r="FNP182" s="50"/>
      <c r="FNQ182" s="50"/>
      <c r="FNR182" s="50"/>
      <c r="FNS182" s="50"/>
      <c r="FNT182" s="50"/>
      <c r="FNU182" s="50"/>
      <c r="FNV182" s="50"/>
      <c r="FNW182" s="50"/>
      <c r="FNX182" s="50"/>
      <c r="FNY182" s="50"/>
      <c r="FNZ182" s="50"/>
      <c r="FOA182" s="50"/>
      <c r="FOB182" s="50"/>
      <c r="FOC182" s="50"/>
      <c r="FOD182" s="50"/>
      <c r="FOE182" s="50"/>
      <c r="FOF182" s="50"/>
      <c r="FOG182" s="50"/>
      <c r="FOH182" s="50"/>
      <c r="FOI182" s="50"/>
      <c r="FOJ182" s="50"/>
      <c r="FOK182" s="50"/>
      <c r="FOL182" s="50"/>
      <c r="FOM182" s="50"/>
      <c r="FON182" s="50"/>
      <c r="FOO182" s="50"/>
      <c r="FOP182" s="50"/>
      <c r="FOQ182" s="50"/>
      <c r="FOR182" s="50"/>
      <c r="FOS182" s="50"/>
      <c r="FOT182" s="50"/>
      <c r="FOU182" s="50"/>
      <c r="FOV182" s="50"/>
      <c r="FOW182" s="50"/>
      <c r="FOX182" s="50"/>
      <c r="FOY182" s="50"/>
      <c r="FOZ182" s="50"/>
      <c r="FPA182" s="50"/>
      <c r="FPB182" s="50"/>
      <c r="FPC182" s="50"/>
      <c r="FPD182" s="50"/>
      <c r="FPE182" s="50"/>
      <c r="FPF182" s="50"/>
      <c r="FPG182" s="50"/>
      <c r="FPH182" s="50"/>
      <c r="FPI182" s="50"/>
      <c r="FPJ182" s="50"/>
      <c r="FPK182" s="50"/>
      <c r="FPL182" s="50"/>
      <c r="FPM182" s="50"/>
      <c r="FPN182" s="50"/>
      <c r="FPO182" s="50"/>
      <c r="FPP182" s="50"/>
      <c r="FPQ182" s="50"/>
      <c r="FPR182" s="50"/>
      <c r="FPS182" s="50"/>
      <c r="FPT182" s="50"/>
      <c r="FPU182" s="50"/>
      <c r="FPV182" s="50"/>
      <c r="FPW182" s="50"/>
      <c r="FPX182" s="50"/>
      <c r="FPY182" s="50"/>
      <c r="FPZ182" s="50"/>
      <c r="FQA182" s="50"/>
      <c r="FQB182" s="50"/>
      <c r="FQC182" s="50"/>
      <c r="FQD182" s="50"/>
      <c r="FQE182" s="50"/>
      <c r="FQF182" s="50"/>
      <c r="FQG182" s="50"/>
      <c r="FQH182" s="50"/>
      <c r="FQI182" s="50"/>
      <c r="FQJ182" s="50"/>
      <c r="FQK182" s="50"/>
      <c r="FQL182" s="50"/>
      <c r="FQM182" s="50"/>
      <c r="FQN182" s="50"/>
      <c r="FQO182" s="50"/>
      <c r="FQP182" s="50"/>
      <c r="FQQ182" s="50"/>
      <c r="FQR182" s="50"/>
      <c r="FQS182" s="50"/>
      <c r="FQT182" s="50"/>
      <c r="FQU182" s="50"/>
      <c r="FQV182" s="50"/>
      <c r="FQW182" s="50"/>
      <c r="FQX182" s="50"/>
      <c r="FQY182" s="50"/>
      <c r="FQZ182" s="50"/>
      <c r="FRA182" s="50"/>
      <c r="FRB182" s="50"/>
      <c r="FRC182" s="50"/>
      <c r="FRD182" s="50"/>
      <c r="FRE182" s="50"/>
      <c r="FRF182" s="50"/>
      <c r="FRG182" s="50"/>
      <c r="FRH182" s="50"/>
      <c r="FRI182" s="50"/>
      <c r="FRJ182" s="50"/>
      <c r="FRK182" s="50"/>
      <c r="FRL182" s="50"/>
      <c r="FRM182" s="50"/>
      <c r="FRN182" s="50"/>
      <c r="FRO182" s="50"/>
      <c r="FRP182" s="50"/>
      <c r="FRQ182" s="50"/>
      <c r="FRR182" s="50"/>
      <c r="FRS182" s="50"/>
      <c r="FRT182" s="50"/>
      <c r="FRU182" s="50"/>
      <c r="FRV182" s="50"/>
      <c r="FRW182" s="50"/>
      <c r="FRX182" s="50"/>
      <c r="FRY182" s="50"/>
      <c r="FRZ182" s="50"/>
      <c r="FSA182" s="50"/>
      <c r="FSB182" s="50"/>
      <c r="FSC182" s="50"/>
      <c r="FSD182" s="50"/>
      <c r="FSE182" s="50"/>
      <c r="FSF182" s="50"/>
      <c r="FSG182" s="50"/>
      <c r="FSH182" s="50"/>
      <c r="FSI182" s="50"/>
      <c r="FSJ182" s="50"/>
      <c r="FSK182" s="50"/>
      <c r="FSL182" s="50"/>
      <c r="FSM182" s="50"/>
      <c r="FSN182" s="50"/>
      <c r="FSO182" s="50"/>
      <c r="FSP182" s="50"/>
      <c r="FSQ182" s="50"/>
      <c r="FSR182" s="50"/>
      <c r="FSS182" s="50"/>
      <c r="FST182" s="50"/>
      <c r="FSU182" s="50"/>
      <c r="FSV182" s="50"/>
      <c r="FSW182" s="50"/>
      <c r="FSX182" s="50"/>
      <c r="FSY182" s="50"/>
      <c r="FSZ182" s="50"/>
      <c r="FTA182" s="50"/>
      <c r="FTB182" s="50"/>
      <c r="FTC182" s="50"/>
      <c r="FTD182" s="50"/>
      <c r="FTE182" s="50"/>
      <c r="FTF182" s="50"/>
      <c r="FTG182" s="50"/>
      <c r="FTH182" s="50"/>
      <c r="FTI182" s="50"/>
      <c r="FTJ182" s="50"/>
      <c r="FTK182" s="50"/>
      <c r="FTL182" s="50"/>
      <c r="FTM182" s="50"/>
      <c r="FTN182" s="50"/>
      <c r="FTO182" s="50"/>
      <c r="FTP182" s="50"/>
      <c r="FTQ182" s="50"/>
      <c r="FTR182" s="50"/>
      <c r="FTS182" s="50"/>
      <c r="FTT182" s="50"/>
      <c r="FTU182" s="50"/>
      <c r="FTV182" s="50"/>
      <c r="FTW182" s="50"/>
      <c r="FTX182" s="50"/>
      <c r="FTY182" s="50"/>
      <c r="FTZ182" s="50"/>
      <c r="FUA182" s="50"/>
      <c r="FUB182" s="50"/>
      <c r="FUC182" s="50"/>
      <c r="FUD182" s="50"/>
      <c r="FUE182" s="50"/>
      <c r="FUF182" s="50"/>
      <c r="FUH182" s="50"/>
      <c r="FUJ182" s="50"/>
      <c r="FUK182" s="50"/>
      <c r="FUL182" s="50"/>
      <c r="FUM182" s="50"/>
      <c r="FUN182" s="50"/>
      <c r="FUO182" s="50"/>
      <c r="FUP182" s="50"/>
      <c r="FUQ182" s="50"/>
      <c r="FUV182" s="50"/>
      <c r="FUW182" s="50"/>
      <c r="FUX182" s="50"/>
      <c r="FUY182" s="50"/>
      <c r="FUZ182" s="50"/>
      <c r="FVA182" s="50"/>
      <c r="FVB182" s="50"/>
      <c r="FVC182" s="50"/>
      <c r="FVD182" s="50"/>
      <c r="FVE182" s="50"/>
      <c r="FVF182" s="50"/>
      <c r="FVG182" s="50"/>
      <c r="FVH182" s="50"/>
      <c r="FVI182" s="50"/>
      <c r="FVJ182" s="50"/>
      <c r="FVK182" s="50"/>
      <c r="FVL182" s="50"/>
      <c r="FVM182" s="50"/>
      <c r="FVN182" s="50"/>
      <c r="FVO182" s="50"/>
      <c r="FVP182" s="50"/>
      <c r="FVQ182" s="50"/>
      <c r="FVR182" s="50"/>
      <c r="FVS182" s="50"/>
      <c r="FVT182" s="50"/>
      <c r="FVU182" s="50"/>
      <c r="FVV182" s="50"/>
      <c r="FVW182" s="50"/>
      <c r="FVX182" s="50"/>
      <c r="FVY182" s="50"/>
      <c r="FVZ182" s="50"/>
      <c r="FWA182" s="50"/>
      <c r="FWB182" s="50"/>
      <c r="FWC182" s="50"/>
      <c r="FWD182" s="50"/>
      <c r="FWE182" s="50"/>
      <c r="FWF182" s="50"/>
      <c r="FWG182" s="50"/>
      <c r="FWH182" s="50"/>
      <c r="FWI182" s="50"/>
      <c r="FWJ182" s="50"/>
      <c r="FWK182" s="50"/>
      <c r="FWL182" s="50"/>
      <c r="FWM182" s="50"/>
      <c r="FWN182" s="50"/>
      <c r="FWO182" s="50"/>
      <c r="FWP182" s="50"/>
      <c r="FWQ182" s="50"/>
      <c r="FWR182" s="50"/>
      <c r="FWS182" s="50"/>
      <c r="FWT182" s="50"/>
      <c r="FWU182" s="50"/>
      <c r="FWV182" s="50"/>
      <c r="FWW182" s="50"/>
      <c r="FWX182" s="50"/>
      <c r="FWY182" s="50"/>
      <c r="FWZ182" s="50"/>
      <c r="FXA182" s="50"/>
      <c r="FXB182" s="50"/>
      <c r="FXC182" s="50"/>
      <c r="FXD182" s="50"/>
      <c r="FXE182" s="50"/>
      <c r="FXF182" s="50"/>
      <c r="FXG182" s="50"/>
      <c r="FXH182" s="50"/>
      <c r="FXI182" s="50"/>
      <c r="FXJ182" s="50"/>
      <c r="FXK182" s="50"/>
      <c r="FXL182" s="50"/>
      <c r="FXM182" s="50"/>
      <c r="FXN182" s="50"/>
      <c r="FXO182" s="50"/>
      <c r="FXP182" s="50"/>
      <c r="FXQ182" s="50"/>
      <c r="FXR182" s="50"/>
      <c r="FXS182" s="50"/>
      <c r="FXT182" s="50"/>
      <c r="FXU182" s="50"/>
      <c r="FXV182" s="50"/>
      <c r="FXW182" s="50"/>
      <c r="FXX182" s="50"/>
      <c r="FXY182" s="50"/>
      <c r="FXZ182" s="50"/>
      <c r="FYA182" s="50"/>
      <c r="FYB182" s="50"/>
      <c r="FYC182" s="50"/>
      <c r="FYD182" s="50"/>
      <c r="FYE182" s="50"/>
      <c r="FYF182" s="50"/>
      <c r="FYG182" s="50"/>
      <c r="FYH182" s="50"/>
      <c r="FYI182" s="50"/>
      <c r="FYJ182" s="50"/>
      <c r="FYK182" s="50"/>
      <c r="FYL182" s="50"/>
      <c r="FYM182" s="50"/>
      <c r="FYN182" s="50"/>
      <c r="FYO182" s="50"/>
      <c r="FYP182" s="50"/>
      <c r="FYQ182" s="50"/>
      <c r="FYR182" s="50"/>
      <c r="FYS182" s="50"/>
      <c r="FYT182" s="50"/>
      <c r="FYU182" s="50"/>
      <c r="FYV182" s="50"/>
      <c r="FYW182" s="50"/>
      <c r="FYX182" s="50"/>
      <c r="FYY182" s="50"/>
      <c r="FYZ182" s="50"/>
      <c r="FZA182" s="50"/>
      <c r="FZB182" s="50"/>
      <c r="FZC182" s="50"/>
      <c r="FZD182" s="50"/>
      <c r="FZE182" s="50"/>
      <c r="FZF182" s="50"/>
      <c r="FZG182" s="50"/>
      <c r="FZH182" s="50"/>
      <c r="FZI182" s="50"/>
      <c r="FZJ182" s="50"/>
      <c r="FZK182" s="50"/>
      <c r="FZL182" s="50"/>
      <c r="FZM182" s="50"/>
      <c r="FZN182" s="50"/>
      <c r="FZO182" s="50"/>
      <c r="FZP182" s="50"/>
      <c r="FZQ182" s="50"/>
      <c r="FZR182" s="50"/>
      <c r="FZS182" s="50"/>
      <c r="FZT182" s="50"/>
      <c r="FZU182" s="50"/>
      <c r="FZV182" s="50"/>
      <c r="FZW182" s="50"/>
      <c r="FZX182" s="50"/>
      <c r="FZY182" s="50"/>
      <c r="FZZ182" s="50"/>
      <c r="GAA182" s="50"/>
      <c r="GAB182" s="50"/>
      <c r="GAC182" s="50"/>
      <c r="GAD182" s="50"/>
      <c r="GAE182" s="50"/>
      <c r="GAF182" s="50"/>
      <c r="GAG182" s="50"/>
      <c r="GAH182" s="50"/>
      <c r="GAI182" s="50"/>
      <c r="GAJ182" s="50"/>
      <c r="GAK182" s="50"/>
      <c r="GAL182" s="50"/>
      <c r="GAM182" s="50"/>
      <c r="GAN182" s="50"/>
      <c r="GAO182" s="50"/>
      <c r="GAP182" s="50"/>
      <c r="GAQ182" s="50"/>
      <c r="GAR182" s="50"/>
      <c r="GAS182" s="50"/>
      <c r="GAT182" s="50"/>
      <c r="GAU182" s="50"/>
      <c r="GAV182" s="50"/>
      <c r="GAW182" s="50"/>
      <c r="GAX182" s="50"/>
      <c r="GAY182" s="50"/>
      <c r="GAZ182" s="50"/>
      <c r="GBA182" s="50"/>
      <c r="GBB182" s="50"/>
      <c r="GBC182" s="50"/>
      <c r="GBD182" s="50"/>
      <c r="GBE182" s="50"/>
      <c r="GBF182" s="50"/>
      <c r="GBG182" s="50"/>
      <c r="GBH182" s="50"/>
      <c r="GBI182" s="50"/>
      <c r="GBJ182" s="50"/>
      <c r="GBK182" s="50"/>
      <c r="GBL182" s="50"/>
      <c r="GBM182" s="50"/>
      <c r="GBN182" s="50"/>
      <c r="GBO182" s="50"/>
      <c r="GBP182" s="50"/>
      <c r="GBQ182" s="50"/>
      <c r="GBR182" s="50"/>
      <c r="GBS182" s="50"/>
      <c r="GBT182" s="50"/>
      <c r="GBU182" s="50"/>
      <c r="GBV182" s="50"/>
      <c r="GBW182" s="50"/>
      <c r="GBX182" s="50"/>
      <c r="GBY182" s="50"/>
      <c r="GBZ182" s="50"/>
      <c r="GCA182" s="50"/>
      <c r="GCB182" s="50"/>
      <c r="GCC182" s="50"/>
      <c r="GCD182" s="50"/>
      <c r="GCE182" s="50"/>
      <c r="GCF182" s="50"/>
      <c r="GCG182" s="50"/>
      <c r="GCH182" s="50"/>
      <c r="GCI182" s="50"/>
      <c r="GCJ182" s="50"/>
      <c r="GCK182" s="50"/>
      <c r="GCL182" s="50"/>
      <c r="GCM182" s="50"/>
      <c r="GCN182" s="50"/>
      <c r="GCO182" s="50"/>
      <c r="GCP182" s="50"/>
      <c r="GCQ182" s="50"/>
      <c r="GCR182" s="50"/>
      <c r="GCS182" s="50"/>
      <c r="GCT182" s="50"/>
      <c r="GCU182" s="50"/>
      <c r="GCV182" s="50"/>
      <c r="GCW182" s="50"/>
      <c r="GCX182" s="50"/>
      <c r="GCY182" s="50"/>
      <c r="GCZ182" s="50"/>
      <c r="GDA182" s="50"/>
      <c r="GDB182" s="50"/>
      <c r="GDC182" s="50"/>
      <c r="GDD182" s="50"/>
      <c r="GDE182" s="50"/>
      <c r="GDF182" s="50"/>
      <c r="GDG182" s="50"/>
      <c r="GDH182" s="50"/>
      <c r="GDI182" s="50"/>
      <c r="GDJ182" s="50"/>
      <c r="GDK182" s="50"/>
      <c r="GDL182" s="50"/>
      <c r="GDM182" s="50"/>
      <c r="GDN182" s="50"/>
      <c r="GDO182" s="50"/>
      <c r="GDP182" s="50"/>
      <c r="GDQ182" s="50"/>
      <c r="GDR182" s="50"/>
      <c r="GDS182" s="50"/>
      <c r="GDT182" s="50"/>
      <c r="GDU182" s="50"/>
      <c r="GDV182" s="50"/>
      <c r="GDW182" s="50"/>
      <c r="GDX182" s="50"/>
      <c r="GDY182" s="50"/>
      <c r="GDZ182" s="50"/>
      <c r="GEA182" s="50"/>
      <c r="GEB182" s="50"/>
      <c r="GED182" s="50"/>
      <c r="GEF182" s="50"/>
      <c r="GEG182" s="50"/>
      <c r="GEH182" s="50"/>
      <c r="GEI182" s="50"/>
      <c r="GEJ182" s="50"/>
      <c r="GEK182" s="50"/>
      <c r="GEL182" s="50"/>
      <c r="GEM182" s="50"/>
      <c r="GER182" s="50"/>
      <c r="GES182" s="50"/>
      <c r="GET182" s="50"/>
      <c r="GEU182" s="50"/>
      <c r="GEV182" s="50"/>
      <c r="GEW182" s="50"/>
      <c r="GEX182" s="50"/>
      <c r="GEY182" s="50"/>
      <c r="GEZ182" s="50"/>
      <c r="GFA182" s="50"/>
      <c r="GFB182" s="50"/>
      <c r="GFC182" s="50"/>
      <c r="GFD182" s="50"/>
      <c r="GFE182" s="50"/>
      <c r="GFF182" s="50"/>
      <c r="GFG182" s="50"/>
      <c r="GFH182" s="50"/>
      <c r="GFI182" s="50"/>
      <c r="GFJ182" s="50"/>
      <c r="GFK182" s="50"/>
      <c r="GFL182" s="50"/>
      <c r="GFM182" s="50"/>
      <c r="GFN182" s="50"/>
      <c r="GFO182" s="50"/>
      <c r="GFP182" s="50"/>
      <c r="GFQ182" s="50"/>
      <c r="GFR182" s="50"/>
      <c r="GFS182" s="50"/>
      <c r="GFT182" s="50"/>
      <c r="GFU182" s="50"/>
      <c r="GFV182" s="50"/>
      <c r="GFW182" s="50"/>
      <c r="GFX182" s="50"/>
      <c r="GFY182" s="50"/>
      <c r="GFZ182" s="50"/>
      <c r="GGA182" s="50"/>
      <c r="GGB182" s="50"/>
      <c r="GGC182" s="50"/>
      <c r="GGD182" s="50"/>
      <c r="GGE182" s="50"/>
      <c r="GGF182" s="50"/>
      <c r="GGG182" s="50"/>
      <c r="GGH182" s="50"/>
      <c r="GGI182" s="50"/>
      <c r="GGJ182" s="50"/>
      <c r="GGK182" s="50"/>
      <c r="GGL182" s="50"/>
      <c r="GGM182" s="50"/>
      <c r="GGN182" s="50"/>
      <c r="GGO182" s="50"/>
      <c r="GGP182" s="50"/>
      <c r="GGQ182" s="50"/>
      <c r="GGR182" s="50"/>
      <c r="GGS182" s="50"/>
      <c r="GGT182" s="50"/>
      <c r="GGU182" s="50"/>
      <c r="GGV182" s="50"/>
      <c r="GGW182" s="50"/>
      <c r="GGX182" s="50"/>
      <c r="GGY182" s="50"/>
      <c r="GGZ182" s="50"/>
      <c r="GHA182" s="50"/>
      <c r="GHB182" s="50"/>
      <c r="GHC182" s="50"/>
      <c r="GHD182" s="50"/>
      <c r="GHE182" s="50"/>
      <c r="GHF182" s="50"/>
      <c r="GHG182" s="50"/>
      <c r="GHH182" s="50"/>
      <c r="GHI182" s="50"/>
      <c r="GHJ182" s="50"/>
      <c r="GHK182" s="50"/>
      <c r="GHL182" s="50"/>
      <c r="GHM182" s="50"/>
      <c r="GHN182" s="50"/>
      <c r="GHO182" s="50"/>
      <c r="GHP182" s="50"/>
      <c r="GHQ182" s="50"/>
      <c r="GHR182" s="50"/>
      <c r="GHS182" s="50"/>
      <c r="GHT182" s="50"/>
      <c r="GHU182" s="50"/>
      <c r="GHV182" s="50"/>
      <c r="GHW182" s="50"/>
      <c r="GHX182" s="50"/>
      <c r="GHY182" s="50"/>
      <c r="GHZ182" s="50"/>
      <c r="GIA182" s="50"/>
      <c r="GIB182" s="50"/>
      <c r="GIC182" s="50"/>
      <c r="GID182" s="50"/>
      <c r="GIE182" s="50"/>
      <c r="GIF182" s="50"/>
      <c r="GIG182" s="50"/>
      <c r="GIH182" s="50"/>
      <c r="GII182" s="50"/>
      <c r="GIJ182" s="50"/>
      <c r="GIK182" s="50"/>
      <c r="GIL182" s="50"/>
      <c r="GIM182" s="50"/>
      <c r="GIN182" s="50"/>
      <c r="GIO182" s="50"/>
      <c r="GIP182" s="50"/>
      <c r="GIQ182" s="50"/>
      <c r="GIR182" s="50"/>
      <c r="GIS182" s="50"/>
      <c r="GIT182" s="50"/>
      <c r="GIU182" s="50"/>
      <c r="GIV182" s="50"/>
      <c r="GIW182" s="50"/>
      <c r="GIX182" s="50"/>
      <c r="GIY182" s="50"/>
      <c r="GIZ182" s="50"/>
      <c r="GJA182" s="50"/>
      <c r="GJB182" s="50"/>
      <c r="GJC182" s="50"/>
      <c r="GJD182" s="50"/>
      <c r="GJE182" s="50"/>
      <c r="GJF182" s="50"/>
      <c r="GJG182" s="50"/>
      <c r="GJH182" s="50"/>
      <c r="GJI182" s="50"/>
      <c r="GJJ182" s="50"/>
      <c r="GJK182" s="50"/>
      <c r="GJL182" s="50"/>
      <c r="GJM182" s="50"/>
      <c r="GJN182" s="50"/>
      <c r="GJO182" s="50"/>
      <c r="GJP182" s="50"/>
      <c r="GJQ182" s="50"/>
      <c r="GJR182" s="50"/>
      <c r="GJS182" s="50"/>
      <c r="GJT182" s="50"/>
      <c r="GJU182" s="50"/>
      <c r="GJV182" s="50"/>
      <c r="GJW182" s="50"/>
      <c r="GJX182" s="50"/>
      <c r="GJY182" s="50"/>
      <c r="GJZ182" s="50"/>
      <c r="GKA182" s="50"/>
      <c r="GKB182" s="50"/>
      <c r="GKC182" s="50"/>
      <c r="GKD182" s="50"/>
      <c r="GKE182" s="50"/>
      <c r="GKF182" s="50"/>
      <c r="GKG182" s="50"/>
      <c r="GKH182" s="50"/>
      <c r="GKI182" s="50"/>
      <c r="GKJ182" s="50"/>
      <c r="GKK182" s="50"/>
      <c r="GKL182" s="50"/>
      <c r="GKM182" s="50"/>
      <c r="GKN182" s="50"/>
      <c r="GKO182" s="50"/>
      <c r="GKP182" s="50"/>
      <c r="GKQ182" s="50"/>
      <c r="GKR182" s="50"/>
      <c r="GKS182" s="50"/>
      <c r="GKT182" s="50"/>
      <c r="GKU182" s="50"/>
      <c r="GKV182" s="50"/>
      <c r="GKW182" s="50"/>
      <c r="GKX182" s="50"/>
      <c r="GKY182" s="50"/>
      <c r="GKZ182" s="50"/>
      <c r="GLA182" s="50"/>
      <c r="GLB182" s="50"/>
      <c r="GLC182" s="50"/>
      <c r="GLD182" s="50"/>
      <c r="GLE182" s="50"/>
      <c r="GLF182" s="50"/>
      <c r="GLG182" s="50"/>
      <c r="GLH182" s="50"/>
      <c r="GLI182" s="50"/>
      <c r="GLJ182" s="50"/>
      <c r="GLK182" s="50"/>
      <c r="GLL182" s="50"/>
      <c r="GLM182" s="50"/>
      <c r="GLN182" s="50"/>
      <c r="GLO182" s="50"/>
      <c r="GLP182" s="50"/>
      <c r="GLQ182" s="50"/>
      <c r="GLR182" s="50"/>
      <c r="GLS182" s="50"/>
      <c r="GLT182" s="50"/>
      <c r="GLU182" s="50"/>
      <c r="GLV182" s="50"/>
      <c r="GLW182" s="50"/>
      <c r="GLX182" s="50"/>
      <c r="GLY182" s="50"/>
      <c r="GLZ182" s="50"/>
      <c r="GMA182" s="50"/>
      <c r="GMB182" s="50"/>
      <c r="GMC182" s="50"/>
      <c r="GMD182" s="50"/>
      <c r="GME182" s="50"/>
      <c r="GMF182" s="50"/>
      <c r="GMG182" s="50"/>
      <c r="GMH182" s="50"/>
      <c r="GMI182" s="50"/>
      <c r="GMJ182" s="50"/>
      <c r="GMK182" s="50"/>
      <c r="GML182" s="50"/>
      <c r="GMM182" s="50"/>
      <c r="GMN182" s="50"/>
      <c r="GMO182" s="50"/>
      <c r="GMP182" s="50"/>
      <c r="GMQ182" s="50"/>
      <c r="GMR182" s="50"/>
      <c r="GMS182" s="50"/>
      <c r="GMT182" s="50"/>
      <c r="GMU182" s="50"/>
      <c r="GMV182" s="50"/>
      <c r="GMW182" s="50"/>
      <c r="GMX182" s="50"/>
      <c r="GMY182" s="50"/>
      <c r="GMZ182" s="50"/>
      <c r="GNA182" s="50"/>
      <c r="GNB182" s="50"/>
      <c r="GNC182" s="50"/>
      <c r="GND182" s="50"/>
      <c r="GNE182" s="50"/>
      <c r="GNF182" s="50"/>
      <c r="GNG182" s="50"/>
      <c r="GNH182" s="50"/>
      <c r="GNI182" s="50"/>
      <c r="GNJ182" s="50"/>
      <c r="GNK182" s="50"/>
      <c r="GNL182" s="50"/>
      <c r="GNM182" s="50"/>
      <c r="GNN182" s="50"/>
      <c r="GNO182" s="50"/>
      <c r="GNP182" s="50"/>
      <c r="GNQ182" s="50"/>
      <c r="GNR182" s="50"/>
      <c r="GNS182" s="50"/>
      <c r="GNT182" s="50"/>
      <c r="GNU182" s="50"/>
      <c r="GNV182" s="50"/>
      <c r="GNW182" s="50"/>
      <c r="GNX182" s="50"/>
      <c r="GNZ182" s="50"/>
      <c r="GOB182" s="50"/>
      <c r="GOC182" s="50"/>
      <c r="GOD182" s="50"/>
      <c r="GOE182" s="50"/>
      <c r="GOF182" s="50"/>
      <c r="GOG182" s="50"/>
      <c r="GOH182" s="50"/>
      <c r="GOI182" s="50"/>
      <c r="GON182" s="50"/>
      <c r="GOO182" s="50"/>
      <c r="GOP182" s="50"/>
      <c r="GOQ182" s="50"/>
      <c r="GOR182" s="50"/>
      <c r="GOS182" s="50"/>
      <c r="GOT182" s="50"/>
      <c r="GOU182" s="50"/>
      <c r="GOV182" s="50"/>
      <c r="GOW182" s="50"/>
      <c r="GOX182" s="50"/>
      <c r="GOY182" s="50"/>
      <c r="GOZ182" s="50"/>
      <c r="GPA182" s="50"/>
      <c r="GPB182" s="50"/>
      <c r="GPC182" s="50"/>
      <c r="GPD182" s="50"/>
      <c r="GPE182" s="50"/>
      <c r="GPF182" s="50"/>
      <c r="GPG182" s="50"/>
      <c r="GPH182" s="50"/>
      <c r="GPI182" s="50"/>
      <c r="GPJ182" s="50"/>
      <c r="GPK182" s="50"/>
      <c r="GPL182" s="50"/>
      <c r="GPM182" s="50"/>
      <c r="GPN182" s="50"/>
      <c r="GPO182" s="50"/>
      <c r="GPP182" s="50"/>
      <c r="GPQ182" s="50"/>
      <c r="GPR182" s="50"/>
      <c r="GPS182" s="50"/>
      <c r="GPT182" s="50"/>
      <c r="GPU182" s="50"/>
      <c r="GPV182" s="50"/>
      <c r="GPW182" s="50"/>
      <c r="GPX182" s="50"/>
      <c r="GPY182" s="50"/>
      <c r="GPZ182" s="50"/>
      <c r="GQA182" s="50"/>
      <c r="GQB182" s="50"/>
      <c r="GQC182" s="50"/>
      <c r="GQD182" s="50"/>
      <c r="GQE182" s="50"/>
      <c r="GQF182" s="50"/>
      <c r="GQG182" s="50"/>
      <c r="GQH182" s="50"/>
      <c r="GQI182" s="50"/>
      <c r="GQJ182" s="50"/>
      <c r="GQK182" s="50"/>
      <c r="GQL182" s="50"/>
      <c r="GQM182" s="50"/>
      <c r="GQN182" s="50"/>
      <c r="GQO182" s="50"/>
      <c r="GQP182" s="50"/>
      <c r="GQQ182" s="50"/>
      <c r="GQR182" s="50"/>
      <c r="GQS182" s="50"/>
      <c r="GQT182" s="50"/>
      <c r="GQU182" s="50"/>
      <c r="GQV182" s="50"/>
      <c r="GQW182" s="50"/>
      <c r="GQX182" s="50"/>
      <c r="GQY182" s="50"/>
      <c r="GQZ182" s="50"/>
      <c r="GRA182" s="50"/>
      <c r="GRB182" s="50"/>
      <c r="GRC182" s="50"/>
      <c r="GRD182" s="50"/>
      <c r="GRE182" s="50"/>
      <c r="GRF182" s="50"/>
      <c r="GRG182" s="50"/>
      <c r="GRH182" s="50"/>
      <c r="GRI182" s="50"/>
      <c r="GRJ182" s="50"/>
      <c r="GRK182" s="50"/>
      <c r="GRL182" s="50"/>
      <c r="GRM182" s="50"/>
      <c r="GRN182" s="50"/>
      <c r="GRO182" s="50"/>
      <c r="GRP182" s="50"/>
      <c r="GRQ182" s="50"/>
      <c r="GRR182" s="50"/>
      <c r="GRS182" s="50"/>
      <c r="GRT182" s="50"/>
      <c r="GRU182" s="50"/>
      <c r="GRV182" s="50"/>
      <c r="GRW182" s="50"/>
      <c r="GRX182" s="50"/>
      <c r="GRY182" s="50"/>
      <c r="GRZ182" s="50"/>
      <c r="GSA182" s="50"/>
      <c r="GSB182" s="50"/>
      <c r="GSC182" s="50"/>
      <c r="GSD182" s="50"/>
      <c r="GSE182" s="50"/>
      <c r="GSF182" s="50"/>
      <c r="GSG182" s="50"/>
      <c r="GSH182" s="50"/>
      <c r="GSI182" s="50"/>
      <c r="GSJ182" s="50"/>
      <c r="GSK182" s="50"/>
      <c r="GSL182" s="50"/>
      <c r="GSM182" s="50"/>
      <c r="GSN182" s="50"/>
      <c r="GSO182" s="50"/>
      <c r="GSP182" s="50"/>
      <c r="GSQ182" s="50"/>
      <c r="GSR182" s="50"/>
      <c r="GSS182" s="50"/>
      <c r="GST182" s="50"/>
      <c r="GSU182" s="50"/>
      <c r="GSV182" s="50"/>
      <c r="GSW182" s="50"/>
      <c r="GSX182" s="50"/>
      <c r="GSY182" s="50"/>
      <c r="GSZ182" s="50"/>
      <c r="GTA182" s="50"/>
      <c r="GTB182" s="50"/>
      <c r="GTC182" s="50"/>
      <c r="GTD182" s="50"/>
      <c r="GTE182" s="50"/>
      <c r="GTF182" s="50"/>
      <c r="GTG182" s="50"/>
      <c r="GTH182" s="50"/>
      <c r="GTI182" s="50"/>
      <c r="GTJ182" s="50"/>
      <c r="GTK182" s="50"/>
      <c r="GTL182" s="50"/>
      <c r="GTM182" s="50"/>
      <c r="GTN182" s="50"/>
      <c r="GTO182" s="50"/>
      <c r="GTP182" s="50"/>
      <c r="GTQ182" s="50"/>
      <c r="GTR182" s="50"/>
      <c r="GTS182" s="50"/>
      <c r="GTT182" s="50"/>
      <c r="GTU182" s="50"/>
      <c r="GTV182" s="50"/>
      <c r="GTW182" s="50"/>
      <c r="GTX182" s="50"/>
      <c r="GTY182" s="50"/>
      <c r="GTZ182" s="50"/>
      <c r="GUA182" s="50"/>
      <c r="GUB182" s="50"/>
      <c r="GUC182" s="50"/>
      <c r="GUD182" s="50"/>
      <c r="GUE182" s="50"/>
      <c r="GUF182" s="50"/>
      <c r="GUG182" s="50"/>
      <c r="GUH182" s="50"/>
      <c r="GUI182" s="50"/>
      <c r="GUJ182" s="50"/>
      <c r="GUK182" s="50"/>
      <c r="GUL182" s="50"/>
      <c r="GUM182" s="50"/>
      <c r="GUN182" s="50"/>
      <c r="GUO182" s="50"/>
      <c r="GUP182" s="50"/>
      <c r="GUQ182" s="50"/>
      <c r="GUR182" s="50"/>
      <c r="GUS182" s="50"/>
      <c r="GUT182" s="50"/>
      <c r="GUU182" s="50"/>
      <c r="GUV182" s="50"/>
      <c r="GUW182" s="50"/>
      <c r="GUX182" s="50"/>
      <c r="GUY182" s="50"/>
      <c r="GUZ182" s="50"/>
      <c r="GVA182" s="50"/>
      <c r="GVB182" s="50"/>
      <c r="GVC182" s="50"/>
      <c r="GVD182" s="50"/>
      <c r="GVE182" s="50"/>
      <c r="GVF182" s="50"/>
      <c r="GVG182" s="50"/>
      <c r="GVH182" s="50"/>
      <c r="GVI182" s="50"/>
      <c r="GVJ182" s="50"/>
      <c r="GVK182" s="50"/>
      <c r="GVL182" s="50"/>
      <c r="GVM182" s="50"/>
      <c r="GVN182" s="50"/>
      <c r="GVO182" s="50"/>
      <c r="GVP182" s="50"/>
      <c r="GVQ182" s="50"/>
      <c r="GVR182" s="50"/>
      <c r="GVS182" s="50"/>
      <c r="GVT182" s="50"/>
      <c r="GVU182" s="50"/>
      <c r="GVV182" s="50"/>
      <c r="GVW182" s="50"/>
      <c r="GVX182" s="50"/>
      <c r="GVY182" s="50"/>
      <c r="GVZ182" s="50"/>
      <c r="GWA182" s="50"/>
      <c r="GWB182" s="50"/>
      <c r="GWC182" s="50"/>
      <c r="GWD182" s="50"/>
      <c r="GWE182" s="50"/>
      <c r="GWF182" s="50"/>
      <c r="GWG182" s="50"/>
      <c r="GWH182" s="50"/>
      <c r="GWI182" s="50"/>
      <c r="GWJ182" s="50"/>
      <c r="GWK182" s="50"/>
      <c r="GWL182" s="50"/>
      <c r="GWM182" s="50"/>
      <c r="GWN182" s="50"/>
      <c r="GWO182" s="50"/>
      <c r="GWP182" s="50"/>
      <c r="GWQ182" s="50"/>
      <c r="GWR182" s="50"/>
      <c r="GWS182" s="50"/>
      <c r="GWT182" s="50"/>
      <c r="GWU182" s="50"/>
      <c r="GWV182" s="50"/>
      <c r="GWW182" s="50"/>
      <c r="GWX182" s="50"/>
      <c r="GWY182" s="50"/>
      <c r="GWZ182" s="50"/>
      <c r="GXA182" s="50"/>
      <c r="GXB182" s="50"/>
      <c r="GXC182" s="50"/>
      <c r="GXD182" s="50"/>
      <c r="GXE182" s="50"/>
      <c r="GXF182" s="50"/>
      <c r="GXG182" s="50"/>
      <c r="GXH182" s="50"/>
      <c r="GXI182" s="50"/>
      <c r="GXJ182" s="50"/>
      <c r="GXK182" s="50"/>
      <c r="GXL182" s="50"/>
      <c r="GXM182" s="50"/>
      <c r="GXN182" s="50"/>
      <c r="GXO182" s="50"/>
      <c r="GXP182" s="50"/>
      <c r="GXQ182" s="50"/>
      <c r="GXR182" s="50"/>
      <c r="GXS182" s="50"/>
      <c r="GXT182" s="50"/>
      <c r="GXV182" s="50"/>
      <c r="GXX182" s="50"/>
      <c r="GXY182" s="50"/>
      <c r="GXZ182" s="50"/>
      <c r="GYA182" s="50"/>
      <c r="GYB182" s="50"/>
      <c r="GYC182" s="50"/>
      <c r="GYD182" s="50"/>
      <c r="GYE182" s="50"/>
      <c r="GYJ182" s="50"/>
      <c r="GYK182" s="50"/>
      <c r="GYL182" s="50"/>
      <c r="GYM182" s="50"/>
      <c r="GYN182" s="50"/>
      <c r="GYO182" s="50"/>
      <c r="GYP182" s="50"/>
      <c r="GYQ182" s="50"/>
      <c r="GYR182" s="50"/>
      <c r="GYS182" s="50"/>
      <c r="GYT182" s="50"/>
      <c r="GYU182" s="50"/>
      <c r="GYV182" s="50"/>
      <c r="GYW182" s="50"/>
      <c r="GYX182" s="50"/>
      <c r="GYY182" s="50"/>
      <c r="GYZ182" s="50"/>
      <c r="GZA182" s="50"/>
      <c r="GZB182" s="50"/>
      <c r="GZC182" s="50"/>
      <c r="GZD182" s="50"/>
      <c r="GZE182" s="50"/>
      <c r="GZF182" s="50"/>
      <c r="GZG182" s="50"/>
      <c r="GZH182" s="50"/>
      <c r="GZI182" s="50"/>
      <c r="GZJ182" s="50"/>
      <c r="GZK182" s="50"/>
      <c r="GZL182" s="50"/>
      <c r="GZM182" s="50"/>
      <c r="GZN182" s="50"/>
      <c r="GZO182" s="50"/>
      <c r="GZP182" s="50"/>
      <c r="GZQ182" s="50"/>
      <c r="GZR182" s="50"/>
      <c r="GZS182" s="50"/>
      <c r="GZT182" s="50"/>
      <c r="GZU182" s="50"/>
      <c r="GZV182" s="50"/>
      <c r="GZW182" s="50"/>
      <c r="GZX182" s="50"/>
      <c r="GZY182" s="50"/>
      <c r="GZZ182" s="50"/>
      <c r="HAA182" s="50"/>
      <c r="HAB182" s="50"/>
      <c r="HAC182" s="50"/>
      <c r="HAD182" s="50"/>
      <c r="HAE182" s="50"/>
      <c r="HAF182" s="50"/>
      <c r="HAG182" s="50"/>
      <c r="HAH182" s="50"/>
      <c r="HAI182" s="50"/>
      <c r="HAJ182" s="50"/>
      <c r="HAK182" s="50"/>
      <c r="HAL182" s="50"/>
      <c r="HAM182" s="50"/>
      <c r="HAN182" s="50"/>
      <c r="HAO182" s="50"/>
      <c r="HAP182" s="50"/>
      <c r="HAQ182" s="50"/>
      <c r="HAR182" s="50"/>
      <c r="HAS182" s="50"/>
      <c r="HAT182" s="50"/>
      <c r="HAU182" s="50"/>
      <c r="HAV182" s="50"/>
      <c r="HAW182" s="50"/>
      <c r="HAX182" s="50"/>
      <c r="HAY182" s="50"/>
      <c r="HAZ182" s="50"/>
      <c r="HBA182" s="50"/>
      <c r="HBB182" s="50"/>
      <c r="HBC182" s="50"/>
      <c r="HBD182" s="50"/>
      <c r="HBE182" s="50"/>
      <c r="HBF182" s="50"/>
      <c r="HBG182" s="50"/>
      <c r="HBH182" s="50"/>
      <c r="HBI182" s="50"/>
      <c r="HBJ182" s="50"/>
      <c r="HBK182" s="50"/>
      <c r="HBL182" s="50"/>
      <c r="HBM182" s="50"/>
      <c r="HBN182" s="50"/>
      <c r="HBO182" s="50"/>
      <c r="HBP182" s="50"/>
      <c r="HBQ182" s="50"/>
      <c r="HBR182" s="50"/>
      <c r="HBS182" s="50"/>
      <c r="HBT182" s="50"/>
      <c r="HBU182" s="50"/>
      <c r="HBV182" s="50"/>
      <c r="HBW182" s="50"/>
      <c r="HBX182" s="50"/>
      <c r="HBY182" s="50"/>
      <c r="HBZ182" s="50"/>
      <c r="HCA182" s="50"/>
      <c r="HCB182" s="50"/>
      <c r="HCC182" s="50"/>
      <c r="HCD182" s="50"/>
      <c r="HCE182" s="50"/>
      <c r="HCF182" s="50"/>
      <c r="HCG182" s="50"/>
      <c r="HCH182" s="50"/>
      <c r="HCI182" s="50"/>
      <c r="HCJ182" s="50"/>
      <c r="HCK182" s="50"/>
      <c r="HCL182" s="50"/>
      <c r="HCM182" s="50"/>
      <c r="HCN182" s="50"/>
      <c r="HCO182" s="50"/>
      <c r="HCP182" s="50"/>
      <c r="HCQ182" s="50"/>
      <c r="HCR182" s="50"/>
      <c r="HCS182" s="50"/>
      <c r="HCT182" s="50"/>
      <c r="HCU182" s="50"/>
      <c r="HCV182" s="50"/>
      <c r="HCW182" s="50"/>
      <c r="HCX182" s="50"/>
      <c r="HCY182" s="50"/>
      <c r="HCZ182" s="50"/>
      <c r="HDA182" s="50"/>
      <c r="HDB182" s="50"/>
      <c r="HDC182" s="50"/>
      <c r="HDD182" s="50"/>
      <c r="HDE182" s="50"/>
      <c r="HDF182" s="50"/>
      <c r="HDG182" s="50"/>
      <c r="HDH182" s="50"/>
      <c r="HDI182" s="50"/>
      <c r="HDJ182" s="50"/>
      <c r="HDK182" s="50"/>
      <c r="HDL182" s="50"/>
      <c r="HDM182" s="50"/>
      <c r="HDN182" s="50"/>
      <c r="HDO182" s="50"/>
      <c r="HDP182" s="50"/>
      <c r="HDQ182" s="50"/>
      <c r="HDR182" s="50"/>
      <c r="HDS182" s="50"/>
      <c r="HDT182" s="50"/>
      <c r="HDU182" s="50"/>
      <c r="HDV182" s="50"/>
      <c r="HDW182" s="50"/>
      <c r="HDX182" s="50"/>
      <c r="HDY182" s="50"/>
      <c r="HDZ182" s="50"/>
      <c r="HEA182" s="50"/>
      <c r="HEB182" s="50"/>
      <c r="HEC182" s="50"/>
      <c r="HED182" s="50"/>
      <c r="HEE182" s="50"/>
      <c r="HEF182" s="50"/>
      <c r="HEG182" s="50"/>
      <c r="HEH182" s="50"/>
      <c r="HEI182" s="50"/>
      <c r="HEJ182" s="50"/>
      <c r="HEK182" s="50"/>
      <c r="HEL182" s="50"/>
      <c r="HEM182" s="50"/>
      <c r="HEN182" s="50"/>
      <c r="HEO182" s="50"/>
      <c r="HEP182" s="50"/>
      <c r="HEQ182" s="50"/>
      <c r="HER182" s="50"/>
      <c r="HES182" s="50"/>
      <c r="HET182" s="50"/>
      <c r="HEU182" s="50"/>
      <c r="HEV182" s="50"/>
      <c r="HEW182" s="50"/>
      <c r="HEX182" s="50"/>
      <c r="HEY182" s="50"/>
      <c r="HEZ182" s="50"/>
      <c r="HFA182" s="50"/>
      <c r="HFB182" s="50"/>
      <c r="HFC182" s="50"/>
      <c r="HFD182" s="50"/>
      <c r="HFE182" s="50"/>
      <c r="HFF182" s="50"/>
      <c r="HFG182" s="50"/>
      <c r="HFH182" s="50"/>
      <c r="HFI182" s="50"/>
      <c r="HFJ182" s="50"/>
      <c r="HFK182" s="50"/>
      <c r="HFL182" s="50"/>
      <c r="HFM182" s="50"/>
      <c r="HFN182" s="50"/>
      <c r="HFO182" s="50"/>
      <c r="HFP182" s="50"/>
      <c r="HFQ182" s="50"/>
      <c r="HFR182" s="50"/>
      <c r="HFS182" s="50"/>
      <c r="HFT182" s="50"/>
      <c r="HFU182" s="50"/>
      <c r="HFV182" s="50"/>
      <c r="HFW182" s="50"/>
      <c r="HFX182" s="50"/>
      <c r="HFY182" s="50"/>
      <c r="HFZ182" s="50"/>
      <c r="HGA182" s="50"/>
      <c r="HGB182" s="50"/>
      <c r="HGC182" s="50"/>
      <c r="HGD182" s="50"/>
      <c r="HGE182" s="50"/>
      <c r="HGF182" s="50"/>
      <c r="HGG182" s="50"/>
      <c r="HGH182" s="50"/>
      <c r="HGI182" s="50"/>
      <c r="HGJ182" s="50"/>
      <c r="HGK182" s="50"/>
      <c r="HGL182" s="50"/>
      <c r="HGM182" s="50"/>
      <c r="HGN182" s="50"/>
      <c r="HGO182" s="50"/>
      <c r="HGP182" s="50"/>
      <c r="HGQ182" s="50"/>
      <c r="HGR182" s="50"/>
      <c r="HGS182" s="50"/>
      <c r="HGT182" s="50"/>
      <c r="HGU182" s="50"/>
      <c r="HGV182" s="50"/>
      <c r="HGW182" s="50"/>
      <c r="HGX182" s="50"/>
      <c r="HGY182" s="50"/>
      <c r="HGZ182" s="50"/>
      <c r="HHA182" s="50"/>
      <c r="HHB182" s="50"/>
      <c r="HHC182" s="50"/>
      <c r="HHD182" s="50"/>
      <c r="HHE182" s="50"/>
      <c r="HHF182" s="50"/>
      <c r="HHG182" s="50"/>
      <c r="HHH182" s="50"/>
      <c r="HHI182" s="50"/>
      <c r="HHJ182" s="50"/>
      <c r="HHK182" s="50"/>
      <c r="HHL182" s="50"/>
      <c r="HHM182" s="50"/>
      <c r="HHN182" s="50"/>
      <c r="HHO182" s="50"/>
      <c r="HHP182" s="50"/>
      <c r="HHR182" s="50"/>
      <c r="HHT182" s="50"/>
      <c r="HHU182" s="50"/>
      <c r="HHV182" s="50"/>
      <c r="HHW182" s="50"/>
      <c r="HHX182" s="50"/>
      <c r="HHY182" s="50"/>
      <c r="HHZ182" s="50"/>
      <c r="HIA182" s="50"/>
      <c r="HIF182" s="50"/>
      <c r="HIG182" s="50"/>
      <c r="HIH182" s="50"/>
      <c r="HII182" s="50"/>
      <c r="HIJ182" s="50"/>
      <c r="HIK182" s="50"/>
      <c r="HIL182" s="50"/>
      <c r="HIM182" s="50"/>
      <c r="HIN182" s="50"/>
      <c r="HIO182" s="50"/>
      <c r="HIP182" s="50"/>
      <c r="HIQ182" s="50"/>
      <c r="HIR182" s="50"/>
      <c r="HIS182" s="50"/>
      <c r="HIT182" s="50"/>
      <c r="HIU182" s="50"/>
      <c r="HIV182" s="50"/>
      <c r="HIW182" s="50"/>
      <c r="HIX182" s="50"/>
      <c r="HIY182" s="50"/>
      <c r="HIZ182" s="50"/>
      <c r="HJA182" s="50"/>
      <c r="HJB182" s="50"/>
      <c r="HJC182" s="50"/>
      <c r="HJD182" s="50"/>
      <c r="HJE182" s="50"/>
      <c r="HJF182" s="50"/>
      <c r="HJG182" s="50"/>
      <c r="HJH182" s="50"/>
      <c r="HJI182" s="50"/>
      <c r="HJJ182" s="50"/>
      <c r="HJK182" s="50"/>
      <c r="HJL182" s="50"/>
      <c r="HJM182" s="50"/>
      <c r="HJN182" s="50"/>
      <c r="HJO182" s="50"/>
      <c r="HJP182" s="50"/>
      <c r="HJQ182" s="50"/>
      <c r="HJR182" s="50"/>
      <c r="HJS182" s="50"/>
      <c r="HJT182" s="50"/>
      <c r="HJU182" s="50"/>
      <c r="HJV182" s="50"/>
      <c r="HJW182" s="50"/>
      <c r="HJX182" s="50"/>
      <c r="HJY182" s="50"/>
      <c r="HJZ182" s="50"/>
      <c r="HKA182" s="50"/>
      <c r="HKB182" s="50"/>
      <c r="HKC182" s="50"/>
      <c r="HKD182" s="50"/>
      <c r="HKE182" s="50"/>
      <c r="HKF182" s="50"/>
      <c r="HKG182" s="50"/>
      <c r="HKH182" s="50"/>
      <c r="HKI182" s="50"/>
      <c r="HKJ182" s="50"/>
      <c r="HKK182" s="50"/>
      <c r="HKL182" s="50"/>
      <c r="HKM182" s="50"/>
      <c r="HKN182" s="50"/>
      <c r="HKO182" s="50"/>
      <c r="HKP182" s="50"/>
      <c r="HKQ182" s="50"/>
      <c r="HKR182" s="50"/>
      <c r="HKS182" s="50"/>
      <c r="HKT182" s="50"/>
      <c r="HKU182" s="50"/>
      <c r="HKV182" s="50"/>
      <c r="HKW182" s="50"/>
      <c r="HKX182" s="50"/>
      <c r="HKY182" s="50"/>
      <c r="HKZ182" s="50"/>
      <c r="HLA182" s="50"/>
      <c r="HLB182" s="50"/>
      <c r="HLC182" s="50"/>
      <c r="HLD182" s="50"/>
      <c r="HLE182" s="50"/>
      <c r="HLF182" s="50"/>
      <c r="HLG182" s="50"/>
      <c r="HLH182" s="50"/>
      <c r="HLI182" s="50"/>
      <c r="HLJ182" s="50"/>
      <c r="HLK182" s="50"/>
      <c r="HLL182" s="50"/>
      <c r="HLM182" s="50"/>
      <c r="HLN182" s="50"/>
      <c r="HLO182" s="50"/>
      <c r="HLP182" s="50"/>
      <c r="HLQ182" s="50"/>
      <c r="HLR182" s="50"/>
      <c r="HLS182" s="50"/>
      <c r="HLT182" s="50"/>
      <c r="HLU182" s="50"/>
      <c r="HLV182" s="50"/>
      <c r="HLW182" s="50"/>
      <c r="HLX182" s="50"/>
      <c r="HLY182" s="50"/>
      <c r="HLZ182" s="50"/>
      <c r="HMA182" s="50"/>
      <c r="HMB182" s="50"/>
      <c r="HMC182" s="50"/>
      <c r="HMD182" s="50"/>
      <c r="HME182" s="50"/>
      <c r="HMF182" s="50"/>
      <c r="HMG182" s="50"/>
      <c r="HMH182" s="50"/>
      <c r="HMI182" s="50"/>
      <c r="HMJ182" s="50"/>
      <c r="HMK182" s="50"/>
      <c r="HML182" s="50"/>
      <c r="HMM182" s="50"/>
      <c r="HMN182" s="50"/>
      <c r="HMO182" s="50"/>
      <c r="HMP182" s="50"/>
      <c r="HMQ182" s="50"/>
      <c r="HMR182" s="50"/>
      <c r="HMS182" s="50"/>
      <c r="HMT182" s="50"/>
      <c r="HMU182" s="50"/>
      <c r="HMV182" s="50"/>
      <c r="HMW182" s="50"/>
      <c r="HMX182" s="50"/>
      <c r="HMY182" s="50"/>
      <c r="HMZ182" s="50"/>
      <c r="HNA182" s="50"/>
      <c r="HNB182" s="50"/>
      <c r="HNC182" s="50"/>
      <c r="HND182" s="50"/>
      <c r="HNE182" s="50"/>
      <c r="HNF182" s="50"/>
      <c r="HNG182" s="50"/>
      <c r="HNH182" s="50"/>
      <c r="HNI182" s="50"/>
      <c r="HNJ182" s="50"/>
      <c r="HNK182" s="50"/>
      <c r="HNL182" s="50"/>
      <c r="HNM182" s="50"/>
      <c r="HNN182" s="50"/>
      <c r="HNO182" s="50"/>
      <c r="HNP182" s="50"/>
      <c r="HNQ182" s="50"/>
      <c r="HNR182" s="50"/>
      <c r="HNS182" s="50"/>
      <c r="HNT182" s="50"/>
      <c r="HNU182" s="50"/>
      <c r="HNV182" s="50"/>
      <c r="HNW182" s="50"/>
      <c r="HNX182" s="50"/>
      <c r="HNY182" s="50"/>
      <c r="HNZ182" s="50"/>
      <c r="HOA182" s="50"/>
      <c r="HOB182" s="50"/>
      <c r="HOC182" s="50"/>
      <c r="HOD182" s="50"/>
      <c r="HOE182" s="50"/>
      <c r="HOF182" s="50"/>
      <c r="HOG182" s="50"/>
      <c r="HOH182" s="50"/>
      <c r="HOI182" s="50"/>
      <c r="HOJ182" s="50"/>
      <c r="HOK182" s="50"/>
      <c r="HOL182" s="50"/>
      <c r="HOM182" s="50"/>
      <c r="HON182" s="50"/>
      <c r="HOO182" s="50"/>
      <c r="HOP182" s="50"/>
      <c r="HOQ182" s="50"/>
      <c r="HOR182" s="50"/>
      <c r="HOS182" s="50"/>
      <c r="HOT182" s="50"/>
      <c r="HOU182" s="50"/>
      <c r="HOV182" s="50"/>
      <c r="HOW182" s="50"/>
      <c r="HOX182" s="50"/>
      <c r="HOY182" s="50"/>
      <c r="HOZ182" s="50"/>
      <c r="HPA182" s="50"/>
      <c r="HPB182" s="50"/>
      <c r="HPC182" s="50"/>
      <c r="HPD182" s="50"/>
      <c r="HPE182" s="50"/>
      <c r="HPF182" s="50"/>
      <c r="HPG182" s="50"/>
      <c r="HPH182" s="50"/>
      <c r="HPI182" s="50"/>
      <c r="HPJ182" s="50"/>
      <c r="HPK182" s="50"/>
      <c r="HPL182" s="50"/>
      <c r="HPM182" s="50"/>
      <c r="HPN182" s="50"/>
      <c r="HPO182" s="50"/>
      <c r="HPP182" s="50"/>
      <c r="HPQ182" s="50"/>
      <c r="HPR182" s="50"/>
      <c r="HPS182" s="50"/>
      <c r="HPT182" s="50"/>
      <c r="HPU182" s="50"/>
      <c r="HPV182" s="50"/>
      <c r="HPW182" s="50"/>
      <c r="HPX182" s="50"/>
      <c r="HPY182" s="50"/>
      <c r="HPZ182" s="50"/>
      <c r="HQA182" s="50"/>
      <c r="HQB182" s="50"/>
      <c r="HQC182" s="50"/>
      <c r="HQD182" s="50"/>
      <c r="HQE182" s="50"/>
      <c r="HQF182" s="50"/>
      <c r="HQG182" s="50"/>
      <c r="HQH182" s="50"/>
      <c r="HQI182" s="50"/>
      <c r="HQJ182" s="50"/>
      <c r="HQK182" s="50"/>
      <c r="HQL182" s="50"/>
      <c r="HQM182" s="50"/>
      <c r="HQN182" s="50"/>
      <c r="HQO182" s="50"/>
      <c r="HQP182" s="50"/>
      <c r="HQQ182" s="50"/>
      <c r="HQR182" s="50"/>
      <c r="HQS182" s="50"/>
      <c r="HQT182" s="50"/>
      <c r="HQU182" s="50"/>
      <c r="HQV182" s="50"/>
      <c r="HQW182" s="50"/>
      <c r="HQX182" s="50"/>
      <c r="HQY182" s="50"/>
      <c r="HQZ182" s="50"/>
      <c r="HRA182" s="50"/>
      <c r="HRB182" s="50"/>
      <c r="HRC182" s="50"/>
      <c r="HRD182" s="50"/>
      <c r="HRE182" s="50"/>
      <c r="HRF182" s="50"/>
      <c r="HRG182" s="50"/>
      <c r="HRH182" s="50"/>
      <c r="HRI182" s="50"/>
      <c r="HRJ182" s="50"/>
      <c r="HRK182" s="50"/>
      <c r="HRL182" s="50"/>
      <c r="HRN182" s="50"/>
      <c r="HRP182" s="50"/>
      <c r="HRQ182" s="50"/>
      <c r="HRR182" s="50"/>
      <c r="HRS182" s="50"/>
      <c r="HRT182" s="50"/>
      <c r="HRU182" s="50"/>
      <c r="HRV182" s="50"/>
      <c r="HRW182" s="50"/>
      <c r="HSB182" s="50"/>
      <c r="HSC182" s="50"/>
      <c r="HSD182" s="50"/>
      <c r="HSE182" s="50"/>
      <c r="HSF182" s="50"/>
      <c r="HSG182" s="50"/>
      <c r="HSH182" s="50"/>
      <c r="HSI182" s="50"/>
      <c r="HSJ182" s="50"/>
      <c r="HSK182" s="50"/>
      <c r="HSL182" s="50"/>
      <c r="HSM182" s="50"/>
      <c r="HSN182" s="50"/>
      <c r="HSO182" s="50"/>
      <c r="HSP182" s="50"/>
      <c r="HSQ182" s="50"/>
      <c r="HSR182" s="50"/>
      <c r="HSS182" s="50"/>
      <c r="HST182" s="50"/>
      <c r="HSU182" s="50"/>
      <c r="HSV182" s="50"/>
      <c r="HSW182" s="50"/>
      <c r="HSX182" s="50"/>
      <c r="HSY182" s="50"/>
      <c r="HSZ182" s="50"/>
      <c r="HTA182" s="50"/>
      <c r="HTB182" s="50"/>
      <c r="HTC182" s="50"/>
      <c r="HTD182" s="50"/>
      <c r="HTE182" s="50"/>
      <c r="HTF182" s="50"/>
      <c r="HTG182" s="50"/>
      <c r="HTH182" s="50"/>
      <c r="HTI182" s="50"/>
      <c r="HTJ182" s="50"/>
      <c r="HTK182" s="50"/>
      <c r="HTL182" s="50"/>
      <c r="HTM182" s="50"/>
      <c r="HTN182" s="50"/>
      <c r="HTO182" s="50"/>
      <c r="HTP182" s="50"/>
      <c r="HTQ182" s="50"/>
      <c r="HTR182" s="50"/>
      <c r="HTS182" s="50"/>
      <c r="HTT182" s="50"/>
      <c r="HTU182" s="50"/>
      <c r="HTV182" s="50"/>
      <c r="HTW182" s="50"/>
      <c r="HTX182" s="50"/>
      <c r="HTY182" s="50"/>
      <c r="HTZ182" s="50"/>
      <c r="HUA182" s="50"/>
      <c r="HUB182" s="50"/>
      <c r="HUC182" s="50"/>
      <c r="HUD182" s="50"/>
      <c r="HUE182" s="50"/>
      <c r="HUF182" s="50"/>
      <c r="HUG182" s="50"/>
      <c r="HUH182" s="50"/>
      <c r="HUI182" s="50"/>
      <c r="HUJ182" s="50"/>
      <c r="HUK182" s="50"/>
      <c r="HUL182" s="50"/>
      <c r="HUM182" s="50"/>
      <c r="HUN182" s="50"/>
      <c r="HUO182" s="50"/>
      <c r="HUP182" s="50"/>
      <c r="HUQ182" s="50"/>
      <c r="HUR182" s="50"/>
      <c r="HUS182" s="50"/>
      <c r="HUT182" s="50"/>
      <c r="HUU182" s="50"/>
      <c r="HUV182" s="50"/>
      <c r="HUW182" s="50"/>
      <c r="HUX182" s="50"/>
      <c r="HUY182" s="50"/>
      <c r="HUZ182" s="50"/>
      <c r="HVA182" s="50"/>
      <c r="HVB182" s="50"/>
      <c r="HVC182" s="50"/>
      <c r="HVD182" s="50"/>
      <c r="HVE182" s="50"/>
      <c r="HVF182" s="50"/>
      <c r="HVG182" s="50"/>
      <c r="HVH182" s="50"/>
      <c r="HVI182" s="50"/>
      <c r="HVJ182" s="50"/>
      <c r="HVK182" s="50"/>
      <c r="HVL182" s="50"/>
      <c r="HVM182" s="50"/>
      <c r="HVN182" s="50"/>
      <c r="HVO182" s="50"/>
      <c r="HVP182" s="50"/>
      <c r="HVQ182" s="50"/>
      <c r="HVR182" s="50"/>
      <c r="HVS182" s="50"/>
      <c r="HVT182" s="50"/>
      <c r="HVU182" s="50"/>
      <c r="HVV182" s="50"/>
      <c r="HVW182" s="50"/>
      <c r="HVX182" s="50"/>
      <c r="HVY182" s="50"/>
      <c r="HVZ182" s="50"/>
      <c r="HWA182" s="50"/>
      <c r="HWB182" s="50"/>
      <c r="HWC182" s="50"/>
      <c r="HWD182" s="50"/>
      <c r="HWE182" s="50"/>
      <c r="HWF182" s="50"/>
      <c r="HWG182" s="50"/>
      <c r="HWH182" s="50"/>
      <c r="HWI182" s="50"/>
      <c r="HWJ182" s="50"/>
      <c r="HWK182" s="50"/>
      <c r="HWL182" s="50"/>
      <c r="HWM182" s="50"/>
      <c r="HWN182" s="50"/>
      <c r="HWO182" s="50"/>
      <c r="HWP182" s="50"/>
      <c r="HWQ182" s="50"/>
      <c r="HWR182" s="50"/>
      <c r="HWS182" s="50"/>
      <c r="HWT182" s="50"/>
      <c r="HWU182" s="50"/>
      <c r="HWV182" s="50"/>
      <c r="HWW182" s="50"/>
      <c r="HWX182" s="50"/>
      <c r="HWY182" s="50"/>
      <c r="HWZ182" s="50"/>
      <c r="HXA182" s="50"/>
      <c r="HXB182" s="50"/>
      <c r="HXC182" s="50"/>
      <c r="HXD182" s="50"/>
      <c r="HXE182" s="50"/>
      <c r="HXF182" s="50"/>
      <c r="HXG182" s="50"/>
      <c r="HXH182" s="50"/>
      <c r="HXI182" s="50"/>
      <c r="HXJ182" s="50"/>
      <c r="HXK182" s="50"/>
      <c r="HXL182" s="50"/>
      <c r="HXM182" s="50"/>
      <c r="HXN182" s="50"/>
      <c r="HXO182" s="50"/>
      <c r="HXP182" s="50"/>
      <c r="HXQ182" s="50"/>
      <c r="HXR182" s="50"/>
      <c r="HXS182" s="50"/>
      <c r="HXT182" s="50"/>
      <c r="HXU182" s="50"/>
      <c r="HXV182" s="50"/>
      <c r="HXW182" s="50"/>
      <c r="HXX182" s="50"/>
      <c r="HXY182" s="50"/>
      <c r="HXZ182" s="50"/>
      <c r="HYA182" s="50"/>
      <c r="HYB182" s="50"/>
      <c r="HYC182" s="50"/>
      <c r="HYD182" s="50"/>
      <c r="HYE182" s="50"/>
      <c r="HYF182" s="50"/>
      <c r="HYG182" s="50"/>
      <c r="HYH182" s="50"/>
      <c r="HYI182" s="50"/>
      <c r="HYJ182" s="50"/>
      <c r="HYK182" s="50"/>
      <c r="HYL182" s="50"/>
      <c r="HYM182" s="50"/>
      <c r="HYN182" s="50"/>
      <c r="HYO182" s="50"/>
      <c r="HYP182" s="50"/>
      <c r="HYQ182" s="50"/>
      <c r="HYR182" s="50"/>
      <c r="HYS182" s="50"/>
      <c r="HYT182" s="50"/>
      <c r="HYU182" s="50"/>
      <c r="HYV182" s="50"/>
      <c r="HYW182" s="50"/>
      <c r="HYX182" s="50"/>
      <c r="HYY182" s="50"/>
      <c r="HYZ182" s="50"/>
      <c r="HZA182" s="50"/>
      <c r="HZB182" s="50"/>
      <c r="HZC182" s="50"/>
      <c r="HZD182" s="50"/>
      <c r="HZE182" s="50"/>
      <c r="HZF182" s="50"/>
      <c r="HZG182" s="50"/>
      <c r="HZH182" s="50"/>
      <c r="HZI182" s="50"/>
      <c r="HZJ182" s="50"/>
      <c r="HZK182" s="50"/>
      <c r="HZL182" s="50"/>
      <c r="HZM182" s="50"/>
      <c r="HZN182" s="50"/>
      <c r="HZO182" s="50"/>
      <c r="HZP182" s="50"/>
      <c r="HZQ182" s="50"/>
      <c r="HZR182" s="50"/>
      <c r="HZS182" s="50"/>
      <c r="HZT182" s="50"/>
      <c r="HZU182" s="50"/>
      <c r="HZV182" s="50"/>
      <c r="HZW182" s="50"/>
      <c r="HZX182" s="50"/>
      <c r="HZY182" s="50"/>
      <c r="HZZ182" s="50"/>
      <c r="IAA182" s="50"/>
      <c r="IAB182" s="50"/>
      <c r="IAC182" s="50"/>
      <c r="IAD182" s="50"/>
      <c r="IAE182" s="50"/>
      <c r="IAF182" s="50"/>
      <c r="IAG182" s="50"/>
      <c r="IAH182" s="50"/>
      <c r="IAI182" s="50"/>
      <c r="IAJ182" s="50"/>
      <c r="IAK182" s="50"/>
      <c r="IAL182" s="50"/>
      <c r="IAM182" s="50"/>
      <c r="IAN182" s="50"/>
      <c r="IAO182" s="50"/>
      <c r="IAP182" s="50"/>
      <c r="IAQ182" s="50"/>
      <c r="IAR182" s="50"/>
      <c r="IAS182" s="50"/>
      <c r="IAT182" s="50"/>
      <c r="IAU182" s="50"/>
      <c r="IAV182" s="50"/>
      <c r="IAW182" s="50"/>
      <c r="IAX182" s="50"/>
      <c r="IAY182" s="50"/>
      <c r="IAZ182" s="50"/>
      <c r="IBA182" s="50"/>
      <c r="IBB182" s="50"/>
      <c r="IBC182" s="50"/>
      <c r="IBD182" s="50"/>
      <c r="IBE182" s="50"/>
      <c r="IBF182" s="50"/>
      <c r="IBG182" s="50"/>
      <c r="IBH182" s="50"/>
      <c r="IBJ182" s="50"/>
      <c r="IBL182" s="50"/>
      <c r="IBM182" s="50"/>
      <c r="IBN182" s="50"/>
      <c r="IBO182" s="50"/>
      <c r="IBP182" s="50"/>
      <c r="IBQ182" s="50"/>
      <c r="IBR182" s="50"/>
      <c r="IBS182" s="50"/>
      <c r="IBX182" s="50"/>
      <c r="IBY182" s="50"/>
      <c r="IBZ182" s="50"/>
      <c r="ICA182" s="50"/>
      <c r="ICB182" s="50"/>
      <c r="ICC182" s="50"/>
      <c r="ICD182" s="50"/>
      <c r="ICE182" s="50"/>
      <c r="ICF182" s="50"/>
      <c r="ICG182" s="50"/>
      <c r="ICH182" s="50"/>
      <c r="ICI182" s="50"/>
      <c r="ICJ182" s="50"/>
      <c r="ICK182" s="50"/>
      <c r="ICL182" s="50"/>
      <c r="ICM182" s="50"/>
      <c r="ICN182" s="50"/>
      <c r="ICO182" s="50"/>
      <c r="ICP182" s="50"/>
      <c r="ICQ182" s="50"/>
      <c r="ICR182" s="50"/>
      <c r="ICS182" s="50"/>
      <c r="ICT182" s="50"/>
      <c r="ICU182" s="50"/>
      <c r="ICV182" s="50"/>
      <c r="ICW182" s="50"/>
      <c r="ICX182" s="50"/>
      <c r="ICY182" s="50"/>
      <c r="ICZ182" s="50"/>
      <c r="IDA182" s="50"/>
      <c r="IDB182" s="50"/>
      <c r="IDC182" s="50"/>
      <c r="IDD182" s="50"/>
      <c r="IDE182" s="50"/>
      <c r="IDF182" s="50"/>
      <c r="IDG182" s="50"/>
      <c r="IDH182" s="50"/>
      <c r="IDI182" s="50"/>
      <c r="IDJ182" s="50"/>
      <c r="IDK182" s="50"/>
      <c r="IDL182" s="50"/>
      <c r="IDM182" s="50"/>
      <c r="IDN182" s="50"/>
      <c r="IDO182" s="50"/>
      <c r="IDP182" s="50"/>
      <c r="IDQ182" s="50"/>
      <c r="IDR182" s="50"/>
      <c r="IDS182" s="50"/>
      <c r="IDT182" s="50"/>
      <c r="IDU182" s="50"/>
      <c r="IDV182" s="50"/>
      <c r="IDW182" s="50"/>
      <c r="IDX182" s="50"/>
      <c r="IDY182" s="50"/>
      <c r="IDZ182" s="50"/>
      <c r="IEA182" s="50"/>
      <c r="IEB182" s="50"/>
      <c r="IEC182" s="50"/>
      <c r="IED182" s="50"/>
      <c r="IEE182" s="50"/>
      <c r="IEF182" s="50"/>
      <c r="IEG182" s="50"/>
      <c r="IEH182" s="50"/>
      <c r="IEI182" s="50"/>
      <c r="IEJ182" s="50"/>
      <c r="IEK182" s="50"/>
      <c r="IEL182" s="50"/>
      <c r="IEM182" s="50"/>
      <c r="IEN182" s="50"/>
      <c r="IEO182" s="50"/>
      <c r="IEP182" s="50"/>
      <c r="IEQ182" s="50"/>
      <c r="IER182" s="50"/>
      <c r="IES182" s="50"/>
      <c r="IET182" s="50"/>
      <c r="IEU182" s="50"/>
      <c r="IEV182" s="50"/>
      <c r="IEW182" s="50"/>
      <c r="IEX182" s="50"/>
      <c r="IEY182" s="50"/>
      <c r="IEZ182" s="50"/>
      <c r="IFA182" s="50"/>
      <c r="IFB182" s="50"/>
      <c r="IFC182" s="50"/>
      <c r="IFD182" s="50"/>
      <c r="IFE182" s="50"/>
      <c r="IFF182" s="50"/>
      <c r="IFG182" s="50"/>
      <c r="IFH182" s="50"/>
      <c r="IFI182" s="50"/>
      <c r="IFJ182" s="50"/>
      <c r="IFK182" s="50"/>
      <c r="IFL182" s="50"/>
      <c r="IFM182" s="50"/>
      <c r="IFN182" s="50"/>
      <c r="IFO182" s="50"/>
      <c r="IFP182" s="50"/>
      <c r="IFQ182" s="50"/>
      <c r="IFR182" s="50"/>
      <c r="IFS182" s="50"/>
      <c r="IFT182" s="50"/>
      <c r="IFU182" s="50"/>
      <c r="IFV182" s="50"/>
      <c r="IFW182" s="50"/>
      <c r="IFX182" s="50"/>
      <c r="IFY182" s="50"/>
      <c r="IFZ182" s="50"/>
      <c r="IGA182" s="50"/>
      <c r="IGB182" s="50"/>
      <c r="IGC182" s="50"/>
      <c r="IGD182" s="50"/>
      <c r="IGE182" s="50"/>
      <c r="IGF182" s="50"/>
      <c r="IGG182" s="50"/>
      <c r="IGH182" s="50"/>
      <c r="IGI182" s="50"/>
      <c r="IGJ182" s="50"/>
      <c r="IGK182" s="50"/>
      <c r="IGL182" s="50"/>
      <c r="IGM182" s="50"/>
      <c r="IGN182" s="50"/>
      <c r="IGO182" s="50"/>
      <c r="IGP182" s="50"/>
      <c r="IGQ182" s="50"/>
      <c r="IGR182" s="50"/>
      <c r="IGS182" s="50"/>
      <c r="IGT182" s="50"/>
      <c r="IGU182" s="50"/>
      <c r="IGV182" s="50"/>
      <c r="IGW182" s="50"/>
      <c r="IGX182" s="50"/>
      <c r="IGY182" s="50"/>
      <c r="IGZ182" s="50"/>
      <c r="IHA182" s="50"/>
      <c r="IHB182" s="50"/>
      <c r="IHC182" s="50"/>
      <c r="IHD182" s="50"/>
      <c r="IHE182" s="50"/>
      <c r="IHF182" s="50"/>
      <c r="IHG182" s="50"/>
      <c r="IHH182" s="50"/>
      <c r="IHI182" s="50"/>
      <c r="IHJ182" s="50"/>
      <c r="IHK182" s="50"/>
      <c r="IHL182" s="50"/>
      <c r="IHM182" s="50"/>
      <c r="IHN182" s="50"/>
      <c r="IHO182" s="50"/>
      <c r="IHP182" s="50"/>
      <c r="IHQ182" s="50"/>
      <c r="IHR182" s="50"/>
      <c r="IHS182" s="50"/>
      <c r="IHT182" s="50"/>
      <c r="IHU182" s="50"/>
      <c r="IHV182" s="50"/>
      <c r="IHW182" s="50"/>
      <c r="IHX182" s="50"/>
      <c r="IHY182" s="50"/>
      <c r="IHZ182" s="50"/>
      <c r="IIA182" s="50"/>
      <c r="IIB182" s="50"/>
      <c r="IIC182" s="50"/>
      <c r="IID182" s="50"/>
      <c r="IIE182" s="50"/>
      <c r="IIF182" s="50"/>
      <c r="IIG182" s="50"/>
      <c r="IIH182" s="50"/>
      <c r="III182" s="50"/>
      <c r="IIJ182" s="50"/>
      <c r="IIK182" s="50"/>
      <c r="IIL182" s="50"/>
      <c r="IIM182" s="50"/>
      <c r="IIN182" s="50"/>
      <c r="IIO182" s="50"/>
      <c r="IIP182" s="50"/>
      <c r="IIQ182" s="50"/>
      <c r="IIR182" s="50"/>
      <c r="IIS182" s="50"/>
      <c r="IIT182" s="50"/>
      <c r="IIU182" s="50"/>
      <c r="IIV182" s="50"/>
      <c r="IIW182" s="50"/>
      <c r="IIX182" s="50"/>
      <c r="IIY182" s="50"/>
      <c r="IIZ182" s="50"/>
      <c r="IJA182" s="50"/>
      <c r="IJB182" s="50"/>
      <c r="IJC182" s="50"/>
      <c r="IJD182" s="50"/>
      <c r="IJE182" s="50"/>
      <c r="IJF182" s="50"/>
      <c r="IJG182" s="50"/>
      <c r="IJH182" s="50"/>
      <c r="IJI182" s="50"/>
      <c r="IJJ182" s="50"/>
      <c r="IJK182" s="50"/>
      <c r="IJL182" s="50"/>
      <c r="IJM182" s="50"/>
      <c r="IJN182" s="50"/>
      <c r="IJO182" s="50"/>
      <c r="IJP182" s="50"/>
      <c r="IJQ182" s="50"/>
      <c r="IJR182" s="50"/>
      <c r="IJS182" s="50"/>
      <c r="IJT182" s="50"/>
      <c r="IJU182" s="50"/>
      <c r="IJV182" s="50"/>
      <c r="IJW182" s="50"/>
      <c r="IJX182" s="50"/>
      <c r="IJY182" s="50"/>
      <c r="IJZ182" s="50"/>
      <c r="IKA182" s="50"/>
      <c r="IKB182" s="50"/>
      <c r="IKC182" s="50"/>
      <c r="IKD182" s="50"/>
      <c r="IKE182" s="50"/>
      <c r="IKF182" s="50"/>
      <c r="IKG182" s="50"/>
      <c r="IKH182" s="50"/>
      <c r="IKI182" s="50"/>
      <c r="IKJ182" s="50"/>
      <c r="IKK182" s="50"/>
      <c r="IKL182" s="50"/>
      <c r="IKM182" s="50"/>
      <c r="IKN182" s="50"/>
      <c r="IKO182" s="50"/>
      <c r="IKP182" s="50"/>
      <c r="IKQ182" s="50"/>
      <c r="IKR182" s="50"/>
      <c r="IKS182" s="50"/>
      <c r="IKT182" s="50"/>
      <c r="IKU182" s="50"/>
      <c r="IKV182" s="50"/>
      <c r="IKW182" s="50"/>
      <c r="IKX182" s="50"/>
      <c r="IKY182" s="50"/>
      <c r="IKZ182" s="50"/>
      <c r="ILA182" s="50"/>
      <c r="ILB182" s="50"/>
      <c r="ILC182" s="50"/>
      <c r="ILD182" s="50"/>
      <c r="ILF182" s="50"/>
      <c r="ILH182" s="50"/>
      <c r="ILI182" s="50"/>
      <c r="ILJ182" s="50"/>
      <c r="ILK182" s="50"/>
      <c r="ILL182" s="50"/>
      <c r="ILM182" s="50"/>
      <c r="ILN182" s="50"/>
      <c r="ILO182" s="50"/>
      <c r="ILT182" s="50"/>
      <c r="ILU182" s="50"/>
      <c r="ILV182" s="50"/>
      <c r="ILW182" s="50"/>
      <c r="ILX182" s="50"/>
      <c r="ILY182" s="50"/>
      <c r="ILZ182" s="50"/>
      <c r="IMA182" s="50"/>
      <c r="IMB182" s="50"/>
      <c r="IMC182" s="50"/>
      <c r="IMD182" s="50"/>
      <c r="IME182" s="50"/>
      <c r="IMF182" s="50"/>
      <c r="IMG182" s="50"/>
      <c r="IMH182" s="50"/>
      <c r="IMI182" s="50"/>
      <c r="IMJ182" s="50"/>
      <c r="IMK182" s="50"/>
      <c r="IML182" s="50"/>
      <c r="IMM182" s="50"/>
      <c r="IMN182" s="50"/>
      <c r="IMO182" s="50"/>
      <c r="IMP182" s="50"/>
      <c r="IMQ182" s="50"/>
      <c r="IMR182" s="50"/>
      <c r="IMS182" s="50"/>
      <c r="IMT182" s="50"/>
      <c r="IMU182" s="50"/>
      <c r="IMV182" s="50"/>
      <c r="IMW182" s="50"/>
      <c r="IMX182" s="50"/>
      <c r="IMY182" s="50"/>
      <c r="IMZ182" s="50"/>
      <c r="INA182" s="50"/>
      <c r="INB182" s="50"/>
      <c r="INC182" s="50"/>
      <c r="IND182" s="50"/>
      <c r="INE182" s="50"/>
      <c r="INF182" s="50"/>
      <c r="ING182" s="50"/>
      <c r="INH182" s="50"/>
      <c r="INI182" s="50"/>
      <c r="INJ182" s="50"/>
      <c r="INK182" s="50"/>
      <c r="INL182" s="50"/>
      <c r="INM182" s="50"/>
      <c r="INN182" s="50"/>
      <c r="INO182" s="50"/>
      <c r="INP182" s="50"/>
      <c r="INQ182" s="50"/>
      <c r="INR182" s="50"/>
      <c r="INS182" s="50"/>
      <c r="INT182" s="50"/>
      <c r="INU182" s="50"/>
      <c r="INV182" s="50"/>
      <c r="INW182" s="50"/>
      <c r="INX182" s="50"/>
      <c r="INY182" s="50"/>
      <c r="INZ182" s="50"/>
      <c r="IOA182" s="50"/>
      <c r="IOB182" s="50"/>
      <c r="IOC182" s="50"/>
      <c r="IOD182" s="50"/>
      <c r="IOE182" s="50"/>
      <c r="IOF182" s="50"/>
      <c r="IOG182" s="50"/>
      <c r="IOH182" s="50"/>
      <c r="IOI182" s="50"/>
      <c r="IOJ182" s="50"/>
      <c r="IOK182" s="50"/>
      <c r="IOL182" s="50"/>
      <c r="IOM182" s="50"/>
      <c r="ION182" s="50"/>
      <c r="IOO182" s="50"/>
      <c r="IOP182" s="50"/>
      <c r="IOQ182" s="50"/>
      <c r="IOR182" s="50"/>
      <c r="IOS182" s="50"/>
      <c r="IOT182" s="50"/>
      <c r="IOU182" s="50"/>
      <c r="IOV182" s="50"/>
      <c r="IOW182" s="50"/>
      <c r="IOX182" s="50"/>
      <c r="IOY182" s="50"/>
      <c r="IOZ182" s="50"/>
      <c r="IPA182" s="50"/>
      <c r="IPB182" s="50"/>
      <c r="IPC182" s="50"/>
      <c r="IPD182" s="50"/>
      <c r="IPE182" s="50"/>
      <c r="IPF182" s="50"/>
      <c r="IPG182" s="50"/>
      <c r="IPH182" s="50"/>
      <c r="IPI182" s="50"/>
      <c r="IPJ182" s="50"/>
      <c r="IPK182" s="50"/>
      <c r="IPL182" s="50"/>
      <c r="IPM182" s="50"/>
      <c r="IPN182" s="50"/>
      <c r="IPO182" s="50"/>
      <c r="IPP182" s="50"/>
      <c r="IPQ182" s="50"/>
      <c r="IPR182" s="50"/>
      <c r="IPS182" s="50"/>
      <c r="IPT182" s="50"/>
      <c r="IPU182" s="50"/>
      <c r="IPV182" s="50"/>
      <c r="IPW182" s="50"/>
      <c r="IPX182" s="50"/>
      <c r="IPY182" s="50"/>
      <c r="IPZ182" s="50"/>
      <c r="IQA182" s="50"/>
      <c r="IQB182" s="50"/>
      <c r="IQC182" s="50"/>
      <c r="IQD182" s="50"/>
      <c r="IQE182" s="50"/>
      <c r="IQF182" s="50"/>
      <c r="IQG182" s="50"/>
      <c r="IQH182" s="50"/>
      <c r="IQI182" s="50"/>
      <c r="IQJ182" s="50"/>
      <c r="IQK182" s="50"/>
      <c r="IQL182" s="50"/>
      <c r="IQM182" s="50"/>
      <c r="IQN182" s="50"/>
      <c r="IQO182" s="50"/>
      <c r="IQP182" s="50"/>
      <c r="IQQ182" s="50"/>
      <c r="IQR182" s="50"/>
      <c r="IQS182" s="50"/>
      <c r="IQT182" s="50"/>
      <c r="IQU182" s="50"/>
      <c r="IQV182" s="50"/>
      <c r="IQW182" s="50"/>
      <c r="IQX182" s="50"/>
      <c r="IQY182" s="50"/>
      <c r="IQZ182" s="50"/>
      <c r="IRA182" s="50"/>
      <c r="IRB182" s="50"/>
      <c r="IRC182" s="50"/>
      <c r="IRD182" s="50"/>
      <c r="IRE182" s="50"/>
      <c r="IRF182" s="50"/>
      <c r="IRG182" s="50"/>
      <c r="IRH182" s="50"/>
      <c r="IRI182" s="50"/>
      <c r="IRJ182" s="50"/>
      <c r="IRK182" s="50"/>
      <c r="IRL182" s="50"/>
      <c r="IRM182" s="50"/>
      <c r="IRN182" s="50"/>
      <c r="IRO182" s="50"/>
      <c r="IRP182" s="50"/>
      <c r="IRQ182" s="50"/>
      <c r="IRR182" s="50"/>
      <c r="IRS182" s="50"/>
      <c r="IRT182" s="50"/>
      <c r="IRU182" s="50"/>
      <c r="IRV182" s="50"/>
      <c r="IRW182" s="50"/>
      <c r="IRX182" s="50"/>
      <c r="IRY182" s="50"/>
      <c r="IRZ182" s="50"/>
      <c r="ISA182" s="50"/>
      <c r="ISB182" s="50"/>
      <c r="ISC182" s="50"/>
      <c r="ISD182" s="50"/>
      <c r="ISE182" s="50"/>
      <c r="ISF182" s="50"/>
      <c r="ISG182" s="50"/>
      <c r="ISH182" s="50"/>
      <c r="ISI182" s="50"/>
      <c r="ISJ182" s="50"/>
      <c r="ISK182" s="50"/>
      <c r="ISL182" s="50"/>
      <c r="ISM182" s="50"/>
      <c r="ISN182" s="50"/>
      <c r="ISO182" s="50"/>
      <c r="ISP182" s="50"/>
      <c r="ISQ182" s="50"/>
      <c r="ISR182" s="50"/>
      <c r="ISS182" s="50"/>
      <c r="IST182" s="50"/>
      <c r="ISU182" s="50"/>
      <c r="ISV182" s="50"/>
      <c r="ISW182" s="50"/>
      <c r="ISX182" s="50"/>
      <c r="ISY182" s="50"/>
      <c r="ISZ182" s="50"/>
      <c r="ITA182" s="50"/>
      <c r="ITB182" s="50"/>
      <c r="ITC182" s="50"/>
      <c r="ITD182" s="50"/>
      <c r="ITE182" s="50"/>
      <c r="ITF182" s="50"/>
      <c r="ITG182" s="50"/>
      <c r="ITH182" s="50"/>
      <c r="ITI182" s="50"/>
      <c r="ITJ182" s="50"/>
      <c r="ITK182" s="50"/>
      <c r="ITL182" s="50"/>
      <c r="ITM182" s="50"/>
      <c r="ITN182" s="50"/>
      <c r="ITO182" s="50"/>
      <c r="ITP182" s="50"/>
      <c r="ITQ182" s="50"/>
      <c r="ITR182" s="50"/>
      <c r="ITS182" s="50"/>
      <c r="ITT182" s="50"/>
      <c r="ITU182" s="50"/>
      <c r="ITV182" s="50"/>
      <c r="ITW182" s="50"/>
      <c r="ITX182" s="50"/>
      <c r="ITY182" s="50"/>
      <c r="ITZ182" s="50"/>
      <c r="IUA182" s="50"/>
      <c r="IUB182" s="50"/>
      <c r="IUC182" s="50"/>
      <c r="IUD182" s="50"/>
      <c r="IUE182" s="50"/>
      <c r="IUF182" s="50"/>
      <c r="IUG182" s="50"/>
      <c r="IUH182" s="50"/>
      <c r="IUI182" s="50"/>
      <c r="IUJ182" s="50"/>
      <c r="IUK182" s="50"/>
      <c r="IUL182" s="50"/>
      <c r="IUM182" s="50"/>
      <c r="IUN182" s="50"/>
      <c r="IUO182" s="50"/>
      <c r="IUP182" s="50"/>
      <c r="IUQ182" s="50"/>
      <c r="IUR182" s="50"/>
      <c r="IUS182" s="50"/>
      <c r="IUT182" s="50"/>
      <c r="IUU182" s="50"/>
      <c r="IUV182" s="50"/>
      <c r="IUW182" s="50"/>
      <c r="IUX182" s="50"/>
      <c r="IUY182" s="50"/>
      <c r="IUZ182" s="50"/>
      <c r="IVB182" s="50"/>
      <c r="IVD182" s="50"/>
      <c r="IVE182" s="50"/>
      <c r="IVF182" s="50"/>
      <c r="IVG182" s="50"/>
      <c r="IVH182" s="50"/>
      <c r="IVI182" s="50"/>
      <c r="IVJ182" s="50"/>
      <c r="IVK182" s="50"/>
      <c r="IVP182" s="50"/>
      <c r="IVQ182" s="50"/>
      <c r="IVR182" s="50"/>
      <c r="IVS182" s="50"/>
      <c r="IVT182" s="50"/>
      <c r="IVU182" s="50"/>
      <c r="IVV182" s="50"/>
      <c r="IVW182" s="50"/>
      <c r="IVX182" s="50"/>
      <c r="IVY182" s="50"/>
      <c r="IVZ182" s="50"/>
      <c r="IWA182" s="50"/>
      <c r="IWB182" s="50"/>
      <c r="IWC182" s="50"/>
      <c r="IWD182" s="50"/>
      <c r="IWE182" s="50"/>
      <c r="IWF182" s="50"/>
      <c r="IWG182" s="50"/>
      <c r="IWH182" s="50"/>
      <c r="IWI182" s="50"/>
      <c r="IWJ182" s="50"/>
      <c r="IWK182" s="50"/>
      <c r="IWL182" s="50"/>
      <c r="IWM182" s="50"/>
      <c r="IWN182" s="50"/>
      <c r="IWO182" s="50"/>
      <c r="IWP182" s="50"/>
      <c r="IWQ182" s="50"/>
      <c r="IWR182" s="50"/>
      <c r="IWS182" s="50"/>
      <c r="IWT182" s="50"/>
      <c r="IWU182" s="50"/>
      <c r="IWV182" s="50"/>
      <c r="IWW182" s="50"/>
      <c r="IWX182" s="50"/>
      <c r="IWY182" s="50"/>
      <c r="IWZ182" s="50"/>
      <c r="IXA182" s="50"/>
      <c r="IXB182" s="50"/>
      <c r="IXC182" s="50"/>
      <c r="IXD182" s="50"/>
      <c r="IXE182" s="50"/>
      <c r="IXF182" s="50"/>
      <c r="IXG182" s="50"/>
      <c r="IXH182" s="50"/>
      <c r="IXI182" s="50"/>
      <c r="IXJ182" s="50"/>
      <c r="IXK182" s="50"/>
      <c r="IXL182" s="50"/>
      <c r="IXM182" s="50"/>
      <c r="IXN182" s="50"/>
      <c r="IXO182" s="50"/>
      <c r="IXP182" s="50"/>
      <c r="IXQ182" s="50"/>
      <c r="IXR182" s="50"/>
      <c r="IXS182" s="50"/>
      <c r="IXT182" s="50"/>
      <c r="IXU182" s="50"/>
      <c r="IXV182" s="50"/>
      <c r="IXW182" s="50"/>
      <c r="IXX182" s="50"/>
      <c r="IXY182" s="50"/>
      <c r="IXZ182" s="50"/>
      <c r="IYA182" s="50"/>
      <c r="IYB182" s="50"/>
      <c r="IYC182" s="50"/>
      <c r="IYD182" s="50"/>
      <c r="IYE182" s="50"/>
      <c r="IYF182" s="50"/>
      <c r="IYG182" s="50"/>
      <c r="IYH182" s="50"/>
      <c r="IYI182" s="50"/>
      <c r="IYJ182" s="50"/>
      <c r="IYK182" s="50"/>
      <c r="IYL182" s="50"/>
      <c r="IYM182" s="50"/>
      <c r="IYN182" s="50"/>
      <c r="IYO182" s="50"/>
      <c r="IYP182" s="50"/>
      <c r="IYQ182" s="50"/>
      <c r="IYR182" s="50"/>
      <c r="IYS182" s="50"/>
      <c r="IYT182" s="50"/>
      <c r="IYU182" s="50"/>
      <c r="IYV182" s="50"/>
      <c r="IYW182" s="50"/>
      <c r="IYX182" s="50"/>
      <c r="IYY182" s="50"/>
      <c r="IYZ182" s="50"/>
      <c r="IZA182" s="50"/>
      <c r="IZB182" s="50"/>
      <c r="IZC182" s="50"/>
      <c r="IZD182" s="50"/>
      <c r="IZE182" s="50"/>
      <c r="IZF182" s="50"/>
      <c r="IZG182" s="50"/>
      <c r="IZH182" s="50"/>
      <c r="IZI182" s="50"/>
      <c r="IZJ182" s="50"/>
      <c r="IZK182" s="50"/>
      <c r="IZL182" s="50"/>
      <c r="IZM182" s="50"/>
      <c r="IZN182" s="50"/>
      <c r="IZO182" s="50"/>
      <c r="IZP182" s="50"/>
      <c r="IZQ182" s="50"/>
      <c r="IZR182" s="50"/>
      <c r="IZS182" s="50"/>
      <c r="IZT182" s="50"/>
      <c r="IZU182" s="50"/>
      <c r="IZV182" s="50"/>
      <c r="IZW182" s="50"/>
      <c r="IZX182" s="50"/>
      <c r="IZY182" s="50"/>
      <c r="IZZ182" s="50"/>
      <c r="JAA182" s="50"/>
      <c r="JAB182" s="50"/>
      <c r="JAC182" s="50"/>
      <c r="JAD182" s="50"/>
      <c r="JAE182" s="50"/>
      <c r="JAF182" s="50"/>
      <c r="JAG182" s="50"/>
      <c r="JAH182" s="50"/>
      <c r="JAI182" s="50"/>
      <c r="JAJ182" s="50"/>
      <c r="JAK182" s="50"/>
      <c r="JAL182" s="50"/>
      <c r="JAM182" s="50"/>
      <c r="JAN182" s="50"/>
      <c r="JAO182" s="50"/>
      <c r="JAP182" s="50"/>
      <c r="JAQ182" s="50"/>
      <c r="JAR182" s="50"/>
      <c r="JAS182" s="50"/>
      <c r="JAT182" s="50"/>
      <c r="JAU182" s="50"/>
      <c r="JAV182" s="50"/>
      <c r="JAW182" s="50"/>
      <c r="JAX182" s="50"/>
      <c r="JAY182" s="50"/>
      <c r="JAZ182" s="50"/>
      <c r="JBA182" s="50"/>
      <c r="JBB182" s="50"/>
      <c r="JBC182" s="50"/>
      <c r="JBD182" s="50"/>
      <c r="JBE182" s="50"/>
      <c r="JBF182" s="50"/>
      <c r="JBG182" s="50"/>
      <c r="JBH182" s="50"/>
      <c r="JBI182" s="50"/>
      <c r="JBJ182" s="50"/>
      <c r="JBK182" s="50"/>
      <c r="JBL182" s="50"/>
      <c r="JBM182" s="50"/>
      <c r="JBN182" s="50"/>
      <c r="JBO182" s="50"/>
      <c r="JBP182" s="50"/>
      <c r="JBQ182" s="50"/>
      <c r="JBR182" s="50"/>
      <c r="JBS182" s="50"/>
      <c r="JBT182" s="50"/>
      <c r="JBU182" s="50"/>
      <c r="JBV182" s="50"/>
      <c r="JBW182" s="50"/>
      <c r="JBX182" s="50"/>
      <c r="JBY182" s="50"/>
      <c r="JBZ182" s="50"/>
      <c r="JCA182" s="50"/>
      <c r="JCB182" s="50"/>
      <c r="JCC182" s="50"/>
      <c r="JCD182" s="50"/>
      <c r="JCE182" s="50"/>
      <c r="JCF182" s="50"/>
      <c r="JCG182" s="50"/>
      <c r="JCH182" s="50"/>
      <c r="JCI182" s="50"/>
      <c r="JCJ182" s="50"/>
      <c r="JCK182" s="50"/>
      <c r="JCL182" s="50"/>
      <c r="JCM182" s="50"/>
      <c r="JCN182" s="50"/>
      <c r="JCO182" s="50"/>
      <c r="JCP182" s="50"/>
      <c r="JCQ182" s="50"/>
      <c r="JCR182" s="50"/>
      <c r="JCS182" s="50"/>
      <c r="JCT182" s="50"/>
      <c r="JCU182" s="50"/>
      <c r="JCV182" s="50"/>
      <c r="JCW182" s="50"/>
      <c r="JCX182" s="50"/>
      <c r="JCY182" s="50"/>
      <c r="JCZ182" s="50"/>
      <c r="JDA182" s="50"/>
      <c r="JDB182" s="50"/>
      <c r="JDC182" s="50"/>
      <c r="JDD182" s="50"/>
      <c r="JDE182" s="50"/>
      <c r="JDF182" s="50"/>
      <c r="JDG182" s="50"/>
      <c r="JDH182" s="50"/>
      <c r="JDI182" s="50"/>
      <c r="JDJ182" s="50"/>
      <c r="JDK182" s="50"/>
      <c r="JDL182" s="50"/>
      <c r="JDM182" s="50"/>
      <c r="JDN182" s="50"/>
      <c r="JDO182" s="50"/>
      <c r="JDP182" s="50"/>
      <c r="JDQ182" s="50"/>
      <c r="JDR182" s="50"/>
      <c r="JDS182" s="50"/>
      <c r="JDT182" s="50"/>
      <c r="JDU182" s="50"/>
      <c r="JDV182" s="50"/>
      <c r="JDW182" s="50"/>
      <c r="JDX182" s="50"/>
      <c r="JDY182" s="50"/>
      <c r="JDZ182" s="50"/>
      <c r="JEA182" s="50"/>
      <c r="JEB182" s="50"/>
      <c r="JEC182" s="50"/>
      <c r="JED182" s="50"/>
      <c r="JEE182" s="50"/>
      <c r="JEF182" s="50"/>
      <c r="JEG182" s="50"/>
      <c r="JEH182" s="50"/>
      <c r="JEI182" s="50"/>
      <c r="JEJ182" s="50"/>
      <c r="JEK182" s="50"/>
      <c r="JEL182" s="50"/>
      <c r="JEM182" s="50"/>
      <c r="JEN182" s="50"/>
      <c r="JEO182" s="50"/>
      <c r="JEP182" s="50"/>
      <c r="JEQ182" s="50"/>
      <c r="JER182" s="50"/>
      <c r="JES182" s="50"/>
      <c r="JET182" s="50"/>
      <c r="JEU182" s="50"/>
      <c r="JEV182" s="50"/>
      <c r="JEX182" s="50"/>
      <c r="JEZ182" s="50"/>
      <c r="JFA182" s="50"/>
      <c r="JFB182" s="50"/>
      <c r="JFC182" s="50"/>
      <c r="JFD182" s="50"/>
      <c r="JFE182" s="50"/>
      <c r="JFF182" s="50"/>
      <c r="JFG182" s="50"/>
      <c r="JFL182" s="50"/>
      <c r="JFM182" s="50"/>
      <c r="JFN182" s="50"/>
      <c r="JFO182" s="50"/>
      <c r="JFP182" s="50"/>
      <c r="JFQ182" s="50"/>
      <c r="JFR182" s="50"/>
      <c r="JFS182" s="50"/>
      <c r="JFT182" s="50"/>
      <c r="JFU182" s="50"/>
      <c r="JFV182" s="50"/>
      <c r="JFW182" s="50"/>
      <c r="JFX182" s="50"/>
      <c r="JFY182" s="50"/>
      <c r="JFZ182" s="50"/>
      <c r="JGA182" s="50"/>
      <c r="JGB182" s="50"/>
      <c r="JGC182" s="50"/>
      <c r="JGD182" s="50"/>
      <c r="JGE182" s="50"/>
      <c r="JGF182" s="50"/>
      <c r="JGG182" s="50"/>
      <c r="JGH182" s="50"/>
      <c r="JGI182" s="50"/>
      <c r="JGJ182" s="50"/>
      <c r="JGK182" s="50"/>
      <c r="JGL182" s="50"/>
      <c r="JGM182" s="50"/>
      <c r="JGN182" s="50"/>
      <c r="JGO182" s="50"/>
      <c r="JGP182" s="50"/>
      <c r="JGQ182" s="50"/>
      <c r="JGR182" s="50"/>
      <c r="JGS182" s="50"/>
      <c r="JGT182" s="50"/>
      <c r="JGU182" s="50"/>
      <c r="JGV182" s="50"/>
      <c r="JGW182" s="50"/>
      <c r="JGX182" s="50"/>
      <c r="JGY182" s="50"/>
      <c r="JGZ182" s="50"/>
      <c r="JHA182" s="50"/>
      <c r="JHB182" s="50"/>
      <c r="JHC182" s="50"/>
      <c r="JHD182" s="50"/>
      <c r="JHE182" s="50"/>
      <c r="JHF182" s="50"/>
      <c r="JHG182" s="50"/>
      <c r="JHH182" s="50"/>
      <c r="JHI182" s="50"/>
      <c r="JHJ182" s="50"/>
      <c r="JHK182" s="50"/>
      <c r="JHL182" s="50"/>
      <c r="JHM182" s="50"/>
      <c r="JHN182" s="50"/>
      <c r="JHO182" s="50"/>
      <c r="JHP182" s="50"/>
      <c r="JHQ182" s="50"/>
      <c r="JHR182" s="50"/>
      <c r="JHS182" s="50"/>
      <c r="JHT182" s="50"/>
      <c r="JHU182" s="50"/>
      <c r="JHV182" s="50"/>
      <c r="JHW182" s="50"/>
      <c r="JHX182" s="50"/>
      <c r="JHY182" s="50"/>
      <c r="JHZ182" s="50"/>
      <c r="JIA182" s="50"/>
      <c r="JIB182" s="50"/>
      <c r="JIC182" s="50"/>
      <c r="JID182" s="50"/>
      <c r="JIE182" s="50"/>
      <c r="JIF182" s="50"/>
      <c r="JIG182" s="50"/>
      <c r="JIH182" s="50"/>
      <c r="JII182" s="50"/>
      <c r="JIJ182" s="50"/>
      <c r="JIK182" s="50"/>
      <c r="JIL182" s="50"/>
      <c r="JIM182" s="50"/>
      <c r="JIN182" s="50"/>
      <c r="JIO182" s="50"/>
      <c r="JIP182" s="50"/>
      <c r="JIQ182" s="50"/>
      <c r="JIR182" s="50"/>
      <c r="JIS182" s="50"/>
      <c r="JIT182" s="50"/>
      <c r="JIU182" s="50"/>
      <c r="JIV182" s="50"/>
      <c r="JIW182" s="50"/>
      <c r="JIX182" s="50"/>
      <c r="JIY182" s="50"/>
      <c r="JIZ182" s="50"/>
      <c r="JJA182" s="50"/>
      <c r="JJB182" s="50"/>
      <c r="JJC182" s="50"/>
      <c r="JJD182" s="50"/>
      <c r="JJE182" s="50"/>
      <c r="JJF182" s="50"/>
      <c r="JJG182" s="50"/>
      <c r="JJH182" s="50"/>
      <c r="JJI182" s="50"/>
      <c r="JJJ182" s="50"/>
      <c r="JJK182" s="50"/>
      <c r="JJL182" s="50"/>
      <c r="JJM182" s="50"/>
      <c r="JJN182" s="50"/>
      <c r="JJO182" s="50"/>
      <c r="JJP182" s="50"/>
      <c r="JJQ182" s="50"/>
      <c r="JJR182" s="50"/>
      <c r="JJS182" s="50"/>
      <c r="JJT182" s="50"/>
      <c r="JJU182" s="50"/>
      <c r="JJV182" s="50"/>
      <c r="JJW182" s="50"/>
      <c r="JJX182" s="50"/>
      <c r="JJY182" s="50"/>
      <c r="JJZ182" s="50"/>
      <c r="JKA182" s="50"/>
      <c r="JKB182" s="50"/>
      <c r="JKC182" s="50"/>
      <c r="JKD182" s="50"/>
      <c r="JKE182" s="50"/>
      <c r="JKF182" s="50"/>
      <c r="JKG182" s="50"/>
      <c r="JKH182" s="50"/>
      <c r="JKI182" s="50"/>
      <c r="JKJ182" s="50"/>
      <c r="JKK182" s="50"/>
      <c r="JKL182" s="50"/>
      <c r="JKM182" s="50"/>
      <c r="JKN182" s="50"/>
      <c r="JKO182" s="50"/>
      <c r="JKP182" s="50"/>
      <c r="JKQ182" s="50"/>
      <c r="JKR182" s="50"/>
      <c r="JKS182" s="50"/>
      <c r="JKT182" s="50"/>
      <c r="JKU182" s="50"/>
      <c r="JKV182" s="50"/>
      <c r="JKW182" s="50"/>
      <c r="JKX182" s="50"/>
      <c r="JKY182" s="50"/>
      <c r="JKZ182" s="50"/>
      <c r="JLA182" s="50"/>
      <c r="JLB182" s="50"/>
      <c r="JLC182" s="50"/>
      <c r="JLD182" s="50"/>
      <c r="JLE182" s="50"/>
      <c r="JLF182" s="50"/>
      <c r="JLG182" s="50"/>
      <c r="JLH182" s="50"/>
      <c r="JLI182" s="50"/>
      <c r="JLJ182" s="50"/>
      <c r="JLK182" s="50"/>
      <c r="JLL182" s="50"/>
      <c r="JLM182" s="50"/>
      <c r="JLN182" s="50"/>
      <c r="JLO182" s="50"/>
      <c r="JLP182" s="50"/>
      <c r="JLQ182" s="50"/>
      <c r="JLR182" s="50"/>
      <c r="JLS182" s="50"/>
      <c r="JLT182" s="50"/>
      <c r="JLU182" s="50"/>
      <c r="JLV182" s="50"/>
      <c r="JLW182" s="50"/>
      <c r="JLX182" s="50"/>
      <c r="JLY182" s="50"/>
      <c r="JLZ182" s="50"/>
      <c r="JMA182" s="50"/>
      <c r="JMB182" s="50"/>
      <c r="JMC182" s="50"/>
      <c r="JMD182" s="50"/>
      <c r="JME182" s="50"/>
      <c r="JMF182" s="50"/>
      <c r="JMG182" s="50"/>
      <c r="JMH182" s="50"/>
      <c r="JMI182" s="50"/>
      <c r="JMJ182" s="50"/>
      <c r="JMK182" s="50"/>
      <c r="JML182" s="50"/>
      <c r="JMM182" s="50"/>
      <c r="JMN182" s="50"/>
      <c r="JMO182" s="50"/>
      <c r="JMP182" s="50"/>
      <c r="JMQ182" s="50"/>
      <c r="JMR182" s="50"/>
      <c r="JMS182" s="50"/>
      <c r="JMT182" s="50"/>
      <c r="JMU182" s="50"/>
      <c r="JMV182" s="50"/>
      <c r="JMW182" s="50"/>
      <c r="JMX182" s="50"/>
      <c r="JMY182" s="50"/>
      <c r="JMZ182" s="50"/>
      <c r="JNA182" s="50"/>
      <c r="JNB182" s="50"/>
      <c r="JNC182" s="50"/>
      <c r="JND182" s="50"/>
      <c r="JNE182" s="50"/>
      <c r="JNF182" s="50"/>
      <c r="JNG182" s="50"/>
      <c r="JNH182" s="50"/>
      <c r="JNI182" s="50"/>
      <c r="JNJ182" s="50"/>
      <c r="JNK182" s="50"/>
      <c r="JNL182" s="50"/>
      <c r="JNM182" s="50"/>
      <c r="JNN182" s="50"/>
      <c r="JNO182" s="50"/>
      <c r="JNP182" s="50"/>
      <c r="JNQ182" s="50"/>
      <c r="JNR182" s="50"/>
      <c r="JNS182" s="50"/>
      <c r="JNT182" s="50"/>
      <c r="JNU182" s="50"/>
      <c r="JNV182" s="50"/>
      <c r="JNW182" s="50"/>
      <c r="JNX182" s="50"/>
      <c r="JNY182" s="50"/>
      <c r="JNZ182" s="50"/>
      <c r="JOA182" s="50"/>
      <c r="JOB182" s="50"/>
      <c r="JOC182" s="50"/>
      <c r="JOD182" s="50"/>
      <c r="JOE182" s="50"/>
      <c r="JOF182" s="50"/>
      <c r="JOG182" s="50"/>
      <c r="JOH182" s="50"/>
      <c r="JOI182" s="50"/>
      <c r="JOJ182" s="50"/>
      <c r="JOK182" s="50"/>
      <c r="JOL182" s="50"/>
      <c r="JOM182" s="50"/>
      <c r="JON182" s="50"/>
      <c r="JOO182" s="50"/>
      <c r="JOP182" s="50"/>
      <c r="JOQ182" s="50"/>
      <c r="JOR182" s="50"/>
      <c r="JOT182" s="50"/>
      <c r="JOV182" s="50"/>
      <c r="JOW182" s="50"/>
      <c r="JOX182" s="50"/>
      <c r="JOY182" s="50"/>
      <c r="JOZ182" s="50"/>
      <c r="JPA182" s="50"/>
      <c r="JPB182" s="50"/>
      <c r="JPC182" s="50"/>
      <c r="JPH182" s="50"/>
      <c r="JPI182" s="50"/>
      <c r="JPJ182" s="50"/>
      <c r="JPK182" s="50"/>
      <c r="JPL182" s="50"/>
      <c r="JPM182" s="50"/>
      <c r="JPN182" s="50"/>
      <c r="JPO182" s="50"/>
      <c r="JPP182" s="50"/>
      <c r="JPQ182" s="50"/>
      <c r="JPR182" s="50"/>
      <c r="JPS182" s="50"/>
      <c r="JPT182" s="50"/>
      <c r="JPU182" s="50"/>
      <c r="JPV182" s="50"/>
      <c r="JPW182" s="50"/>
      <c r="JPX182" s="50"/>
      <c r="JPY182" s="50"/>
      <c r="JPZ182" s="50"/>
      <c r="JQA182" s="50"/>
      <c r="JQB182" s="50"/>
      <c r="JQC182" s="50"/>
      <c r="JQD182" s="50"/>
      <c r="JQE182" s="50"/>
      <c r="JQF182" s="50"/>
      <c r="JQG182" s="50"/>
      <c r="JQH182" s="50"/>
      <c r="JQI182" s="50"/>
      <c r="JQJ182" s="50"/>
      <c r="JQK182" s="50"/>
      <c r="JQL182" s="50"/>
      <c r="JQM182" s="50"/>
      <c r="JQN182" s="50"/>
      <c r="JQO182" s="50"/>
      <c r="JQP182" s="50"/>
      <c r="JQQ182" s="50"/>
      <c r="JQR182" s="50"/>
      <c r="JQS182" s="50"/>
      <c r="JQT182" s="50"/>
      <c r="JQU182" s="50"/>
      <c r="JQV182" s="50"/>
      <c r="JQW182" s="50"/>
      <c r="JQX182" s="50"/>
      <c r="JQY182" s="50"/>
      <c r="JQZ182" s="50"/>
      <c r="JRA182" s="50"/>
      <c r="JRB182" s="50"/>
      <c r="JRC182" s="50"/>
      <c r="JRD182" s="50"/>
      <c r="JRE182" s="50"/>
      <c r="JRF182" s="50"/>
      <c r="JRG182" s="50"/>
      <c r="JRH182" s="50"/>
      <c r="JRI182" s="50"/>
      <c r="JRJ182" s="50"/>
      <c r="JRK182" s="50"/>
      <c r="JRL182" s="50"/>
      <c r="JRM182" s="50"/>
      <c r="JRN182" s="50"/>
      <c r="JRO182" s="50"/>
      <c r="JRP182" s="50"/>
      <c r="JRQ182" s="50"/>
      <c r="JRR182" s="50"/>
      <c r="JRS182" s="50"/>
      <c r="JRT182" s="50"/>
      <c r="JRU182" s="50"/>
      <c r="JRV182" s="50"/>
      <c r="JRW182" s="50"/>
      <c r="JRX182" s="50"/>
      <c r="JRY182" s="50"/>
      <c r="JRZ182" s="50"/>
      <c r="JSA182" s="50"/>
      <c r="JSB182" s="50"/>
      <c r="JSC182" s="50"/>
      <c r="JSD182" s="50"/>
      <c r="JSE182" s="50"/>
      <c r="JSF182" s="50"/>
      <c r="JSG182" s="50"/>
      <c r="JSH182" s="50"/>
      <c r="JSI182" s="50"/>
      <c r="JSJ182" s="50"/>
      <c r="JSK182" s="50"/>
      <c r="JSL182" s="50"/>
      <c r="JSM182" s="50"/>
      <c r="JSN182" s="50"/>
      <c r="JSO182" s="50"/>
      <c r="JSP182" s="50"/>
      <c r="JSQ182" s="50"/>
      <c r="JSR182" s="50"/>
      <c r="JSS182" s="50"/>
      <c r="JST182" s="50"/>
      <c r="JSU182" s="50"/>
      <c r="JSV182" s="50"/>
      <c r="JSW182" s="50"/>
      <c r="JSX182" s="50"/>
      <c r="JSY182" s="50"/>
      <c r="JSZ182" s="50"/>
      <c r="JTA182" s="50"/>
      <c r="JTB182" s="50"/>
      <c r="JTC182" s="50"/>
      <c r="JTD182" s="50"/>
      <c r="JTE182" s="50"/>
      <c r="JTF182" s="50"/>
      <c r="JTG182" s="50"/>
      <c r="JTH182" s="50"/>
      <c r="JTI182" s="50"/>
      <c r="JTJ182" s="50"/>
      <c r="JTK182" s="50"/>
      <c r="JTL182" s="50"/>
      <c r="JTM182" s="50"/>
      <c r="JTN182" s="50"/>
      <c r="JTO182" s="50"/>
      <c r="JTP182" s="50"/>
      <c r="JTQ182" s="50"/>
      <c r="JTR182" s="50"/>
      <c r="JTS182" s="50"/>
      <c r="JTT182" s="50"/>
      <c r="JTU182" s="50"/>
      <c r="JTV182" s="50"/>
      <c r="JTW182" s="50"/>
      <c r="JTX182" s="50"/>
      <c r="JTY182" s="50"/>
      <c r="JTZ182" s="50"/>
      <c r="JUA182" s="50"/>
      <c r="JUB182" s="50"/>
      <c r="JUC182" s="50"/>
      <c r="JUD182" s="50"/>
      <c r="JUE182" s="50"/>
      <c r="JUF182" s="50"/>
      <c r="JUG182" s="50"/>
      <c r="JUH182" s="50"/>
      <c r="JUI182" s="50"/>
      <c r="JUJ182" s="50"/>
      <c r="JUK182" s="50"/>
      <c r="JUL182" s="50"/>
      <c r="JUM182" s="50"/>
      <c r="JUN182" s="50"/>
      <c r="JUO182" s="50"/>
      <c r="JUP182" s="50"/>
      <c r="JUQ182" s="50"/>
      <c r="JUR182" s="50"/>
      <c r="JUS182" s="50"/>
      <c r="JUT182" s="50"/>
      <c r="JUU182" s="50"/>
      <c r="JUV182" s="50"/>
      <c r="JUW182" s="50"/>
      <c r="JUX182" s="50"/>
      <c r="JUY182" s="50"/>
      <c r="JUZ182" s="50"/>
      <c r="JVA182" s="50"/>
      <c r="JVB182" s="50"/>
      <c r="JVC182" s="50"/>
      <c r="JVD182" s="50"/>
      <c r="JVE182" s="50"/>
      <c r="JVF182" s="50"/>
      <c r="JVG182" s="50"/>
      <c r="JVH182" s="50"/>
      <c r="JVI182" s="50"/>
      <c r="JVJ182" s="50"/>
      <c r="JVK182" s="50"/>
      <c r="JVL182" s="50"/>
      <c r="JVM182" s="50"/>
      <c r="JVN182" s="50"/>
      <c r="JVO182" s="50"/>
      <c r="JVP182" s="50"/>
      <c r="JVQ182" s="50"/>
      <c r="JVR182" s="50"/>
      <c r="JVS182" s="50"/>
      <c r="JVT182" s="50"/>
      <c r="JVU182" s="50"/>
      <c r="JVV182" s="50"/>
      <c r="JVW182" s="50"/>
      <c r="JVX182" s="50"/>
      <c r="JVY182" s="50"/>
      <c r="JVZ182" s="50"/>
      <c r="JWA182" s="50"/>
      <c r="JWB182" s="50"/>
      <c r="JWC182" s="50"/>
      <c r="JWD182" s="50"/>
      <c r="JWE182" s="50"/>
      <c r="JWF182" s="50"/>
      <c r="JWG182" s="50"/>
      <c r="JWH182" s="50"/>
      <c r="JWI182" s="50"/>
      <c r="JWJ182" s="50"/>
      <c r="JWK182" s="50"/>
      <c r="JWL182" s="50"/>
      <c r="JWM182" s="50"/>
      <c r="JWN182" s="50"/>
      <c r="JWO182" s="50"/>
      <c r="JWP182" s="50"/>
      <c r="JWQ182" s="50"/>
      <c r="JWR182" s="50"/>
      <c r="JWS182" s="50"/>
      <c r="JWT182" s="50"/>
      <c r="JWU182" s="50"/>
      <c r="JWV182" s="50"/>
      <c r="JWW182" s="50"/>
      <c r="JWX182" s="50"/>
      <c r="JWY182" s="50"/>
      <c r="JWZ182" s="50"/>
      <c r="JXA182" s="50"/>
      <c r="JXB182" s="50"/>
      <c r="JXC182" s="50"/>
      <c r="JXD182" s="50"/>
      <c r="JXE182" s="50"/>
      <c r="JXF182" s="50"/>
      <c r="JXG182" s="50"/>
      <c r="JXH182" s="50"/>
      <c r="JXI182" s="50"/>
      <c r="JXJ182" s="50"/>
      <c r="JXK182" s="50"/>
      <c r="JXL182" s="50"/>
      <c r="JXM182" s="50"/>
      <c r="JXN182" s="50"/>
      <c r="JXO182" s="50"/>
      <c r="JXP182" s="50"/>
      <c r="JXQ182" s="50"/>
      <c r="JXR182" s="50"/>
      <c r="JXS182" s="50"/>
      <c r="JXT182" s="50"/>
      <c r="JXU182" s="50"/>
      <c r="JXV182" s="50"/>
      <c r="JXW182" s="50"/>
      <c r="JXX182" s="50"/>
      <c r="JXY182" s="50"/>
      <c r="JXZ182" s="50"/>
      <c r="JYA182" s="50"/>
      <c r="JYB182" s="50"/>
      <c r="JYC182" s="50"/>
      <c r="JYD182" s="50"/>
      <c r="JYE182" s="50"/>
      <c r="JYF182" s="50"/>
      <c r="JYG182" s="50"/>
      <c r="JYH182" s="50"/>
      <c r="JYI182" s="50"/>
      <c r="JYJ182" s="50"/>
      <c r="JYK182" s="50"/>
      <c r="JYL182" s="50"/>
      <c r="JYM182" s="50"/>
      <c r="JYN182" s="50"/>
      <c r="JYP182" s="50"/>
      <c r="JYR182" s="50"/>
      <c r="JYS182" s="50"/>
      <c r="JYT182" s="50"/>
      <c r="JYU182" s="50"/>
      <c r="JYV182" s="50"/>
      <c r="JYW182" s="50"/>
      <c r="JYX182" s="50"/>
      <c r="JYY182" s="50"/>
      <c r="JZD182" s="50"/>
      <c r="JZE182" s="50"/>
      <c r="JZF182" s="50"/>
      <c r="JZG182" s="50"/>
      <c r="JZH182" s="50"/>
      <c r="JZI182" s="50"/>
      <c r="JZJ182" s="50"/>
      <c r="JZK182" s="50"/>
      <c r="JZL182" s="50"/>
      <c r="JZM182" s="50"/>
      <c r="JZN182" s="50"/>
      <c r="JZO182" s="50"/>
      <c r="JZP182" s="50"/>
      <c r="JZQ182" s="50"/>
      <c r="JZR182" s="50"/>
      <c r="JZS182" s="50"/>
      <c r="JZT182" s="50"/>
      <c r="JZU182" s="50"/>
      <c r="JZV182" s="50"/>
      <c r="JZW182" s="50"/>
      <c r="JZX182" s="50"/>
      <c r="JZY182" s="50"/>
      <c r="JZZ182" s="50"/>
      <c r="KAA182" s="50"/>
      <c r="KAB182" s="50"/>
      <c r="KAC182" s="50"/>
      <c r="KAD182" s="50"/>
      <c r="KAE182" s="50"/>
      <c r="KAF182" s="50"/>
      <c r="KAG182" s="50"/>
      <c r="KAH182" s="50"/>
      <c r="KAI182" s="50"/>
      <c r="KAJ182" s="50"/>
      <c r="KAK182" s="50"/>
      <c r="KAL182" s="50"/>
      <c r="KAM182" s="50"/>
      <c r="KAN182" s="50"/>
      <c r="KAO182" s="50"/>
      <c r="KAP182" s="50"/>
      <c r="KAQ182" s="50"/>
      <c r="KAR182" s="50"/>
      <c r="KAS182" s="50"/>
      <c r="KAT182" s="50"/>
      <c r="KAU182" s="50"/>
      <c r="KAV182" s="50"/>
      <c r="KAW182" s="50"/>
      <c r="KAX182" s="50"/>
      <c r="KAY182" s="50"/>
      <c r="KAZ182" s="50"/>
      <c r="KBA182" s="50"/>
      <c r="KBB182" s="50"/>
      <c r="KBC182" s="50"/>
      <c r="KBD182" s="50"/>
      <c r="KBE182" s="50"/>
      <c r="KBF182" s="50"/>
      <c r="KBG182" s="50"/>
      <c r="KBH182" s="50"/>
      <c r="KBI182" s="50"/>
      <c r="KBJ182" s="50"/>
      <c r="KBK182" s="50"/>
      <c r="KBL182" s="50"/>
      <c r="KBM182" s="50"/>
      <c r="KBN182" s="50"/>
      <c r="KBO182" s="50"/>
      <c r="KBP182" s="50"/>
      <c r="KBQ182" s="50"/>
      <c r="KBR182" s="50"/>
      <c r="KBS182" s="50"/>
      <c r="KBT182" s="50"/>
      <c r="KBU182" s="50"/>
      <c r="KBV182" s="50"/>
      <c r="KBW182" s="50"/>
      <c r="KBX182" s="50"/>
      <c r="KBY182" s="50"/>
      <c r="KBZ182" s="50"/>
      <c r="KCA182" s="50"/>
      <c r="KCB182" s="50"/>
      <c r="KCC182" s="50"/>
      <c r="KCD182" s="50"/>
      <c r="KCE182" s="50"/>
      <c r="KCF182" s="50"/>
      <c r="KCG182" s="50"/>
      <c r="KCH182" s="50"/>
      <c r="KCI182" s="50"/>
      <c r="KCJ182" s="50"/>
      <c r="KCK182" s="50"/>
      <c r="KCL182" s="50"/>
      <c r="KCM182" s="50"/>
      <c r="KCN182" s="50"/>
      <c r="KCO182" s="50"/>
      <c r="KCP182" s="50"/>
      <c r="KCQ182" s="50"/>
      <c r="KCR182" s="50"/>
      <c r="KCS182" s="50"/>
      <c r="KCT182" s="50"/>
      <c r="KCU182" s="50"/>
      <c r="KCV182" s="50"/>
      <c r="KCW182" s="50"/>
      <c r="KCX182" s="50"/>
      <c r="KCY182" s="50"/>
      <c r="KCZ182" s="50"/>
      <c r="KDA182" s="50"/>
      <c r="KDB182" s="50"/>
      <c r="KDC182" s="50"/>
      <c r="KDD182" s="50"/>
      <c r="KDE182" s="50"/>
      <c r="KDF182" s="50"/>
      <c r="KDG182" s="50"/>
      <c r="KDH182" s="50"/>
      <c r="KDI182" s="50"/>
      <c r="KDJ182" s="50"/>
      <c r="KDK182" s="50"/>
      <c r="KDL182" s="50"/>
      <c r="KDM182" s="50"/>
      <c r="KDN182" s="50"/>
      <c r="KDO182" s="50"/>
      <c r="KDP182" s="50"/>
      <c r="KDQ182" s="50"/>
      <c r="KDR182" s="50"/>
      <c r="KDS182" s="50"/>
      <c r="KDT182" s="50"/>
      <c r="KDU182" s="50"/>
      <c r="KDV182" s="50"/>
      <c r="KDW182" s="50"/>
      <c r="KDX182" s="50"/>
      <c r="KDY182" s="50"/>
      <c r="KDZ182" s="50"/>
      <c r="KEA182" s="50"/>
      <c r="KEB182" s="50"/>
      <c r="KEC182" s="50"/>
      <c r="KED182" s="50"/>
      <c r="KEE182" s="50"/>
      <c r="KEF182" s="50"/>
      <c r="KEG182" s="50"/>
      <c r="KEH182" s="50"/>
      <c r="KEI182" s="50"/>
      <c r="KEJ182" s="50"/>
      <c r="KEK182" s="50"/>
      <c r="KEL182" s="50"/>
      <c r="KEM182" s="50"/>
      <c r="KEN182" s="50"/>
      <c r="KEO182" s="50"/>
      <c r="KEP182" s="50"/>
      <c r="KEQ182" s="50"/>
      <c r="KER182" s="50"/>
      <c r="KES182" s="50"/>
      <c r="KET182" s="50"/>
      <c r="KEU182" s="50"/>
      <c r="KEV182" s="50"/>
      <c r="KEW182" s="50"/>
      <c r="KEX182" s="50"/>
      <c r="KEY182" s="50"/>
      <c r="KEZ182" s="50"/>
      <c r="KFA182" s="50"/>
      <c r="KFB182" s="50"/>
      <c r="KFC182" s="50"/>
      <c r="KFD182" s="50"/>
      <c r="KFE182" s="50"/>
      <c r="KFF182" s="50"/>
      <c r="KFG182" s="50"/>
      <c r="KFH182" s="50"/>
      <c r="KFI182" s="50"/>
      <c r="KFJ182" s="50"/>
      <c r="KFK182" s="50"/>
      <c r="KFL182" s="50"/>
      <c r="KFM182" s="50"/>
      <c r="KFN182" s="50"/>
      <c r="KFO182" s="50"/>
      <c r="KFP182" s="50"/>
      <c r="KFQ182" s="50"/>
      <c r="KFR182" s="50"/>
      <c r="KFS182" s="50"/>
      <c r="KFT182" s="50"/>
      <c r="KFU182" s="50"/>
      <c r="KFV182" s="50"/>
      <c r="KFW182" s="50"/>
      <c r="KFX182" s="50"/>
      <c r="KFY182" s="50"/>
      <c r="KFZ182" s="50"/>
      <c r="KGA182" s="50"/>
      <c r="KGB182" s="50"/>
      <c r="KGC182" s="50"/>
      <c r="KGD182" s="50"/>
      <c r="KGE182" s="50"/>
      <c r="KGF182" s="50"/>
      <c r="KGG182" s="50"/>
      <c r="KGH182" s="50"/>
      <c r="KGI182" s="50"/>
      <c r="KGJ182" s="50"/>
      <c r="KGK182" s="50"/>
      <c r="KGL182" s="50"/>
      <c r="KGM182" s="50"/>
      <c r="KGN182" s="50"/>
      <c r="KGO182" s="50"/>
      <c r="KGP182" s="50"/>
      <c r="KGQ182" s="50"/>
      <c r="KGR182" s="50"/>
      <c r="KGS182" s="50"/>
      <c r="KGT182" s="50"/>
      <c r="KGU182" s="50"/>
      <c r="KGV182" s="50"/>
      <c r="KGW182" s="50"/>
      <c r="KGX182" s="50"/>
      <c r="KGY182" s="50"/>
      <c r="KGZ182" s="50"/>
      <c r="KHA182" s="50"/>
      <c r="KHB182" s="50"/>
      <c r="KHC182" s="50"/>
      <c r="KHD182" s="50"/>
      <c r="KHE182" s="50"/>
      <c r="KHF182" s="50"/>
      <c r="KHG182" s="50"/>
      <c r="KHH182" s="50"/>
      <c r="KHI182" s="50"/>
      <c r="KHJ182" s="50"/>
      <c r="KHK182" s="50"/>
      <c r="KHL182" s="50"/>
      <c r="KHM182" s="50"/>
      <c r="KHN182" s="50"/>
      <c r="KHO182" s="50"/>
      <c r="KHP182" s="50"/>
      <c r="KHQ182" s="50"/>
      <c r="KHR182" s="50"/>
      <c r="KHS182" s="50"/>
      <c r="KHT182" s="50"/>
      <c r="KHU182" s="50"/>
      <c r="KHV182" s="50"/>
      <c r="KHW182" s="50"/>
      <c r="KHX182" s="50"/>
      <c r="KHY182" s="50"/>
      <c r="KHZ182" s="50"/>
      <c r="KIA182" s="50"/>
      <c r="KIB182" s="50"/>
      <c r="KIC182" s="50"/>
      <c r="KID182" s="50"/>
      <c r="KIE182" s="50"/>
      <c r="KIF182" s="50"/>
      <c r="KIG182" s="50"/>
      <c r="KIH182" s="50"/>
      <c r="KII182" s="50"/>
      <c r="KIJ182" s="50"/>
      <c r="KIL182" s="50"/>
      <c r="KIN182" s="50"/>
      <c r="KIO182" s="50"/>
      <c r="KIP182" s="50"/>
      <c r="KIQ182" s="50"/>
      <c r="KIR182" s="50"/>
      <c r="KIS182" s="50"/>
      <c r="KIT182" s="50"/>
      <c r="KIU182" s="50"/>
      <c r="KIZ182" s="50"/>
      <c r="KJA182" s="50"/>
      <c r="KJB182" s="50"/>
      <c r="KJC182" s="50"/>
      <c r="KJD182" s="50"/>
      <c r="KJE182" s="50"/>
      <c r="KJF182" s="50"/>
      <c r="KJG182" s="50"/>
      <c r="KJH182" s="50"/>
      <c r="KJI182" s="50"/>
      <c r="KJJ182" s="50"/>
      <c r="KJK182" s="50"/>
      <c r="KJL182" s="50"/>
      <c r="KJM182" s="50"/>
      <c r="KJN182" s="50"/>
      <c r="KJO182" s="50"/>
      <c r="KJP182" s="50"/>
      <c r="KJQ182" s="50"/>
      <c r="KJR182" s="50"/>
      <c r="KJS182" s="50"/>
      <c r="KJT182" s="50"/>
      <c r="KJU182" s="50"/>
      <c r="KJV182" s="50"/>
      <c r="KJW182" s="50"/>
      <c r="KJX182" s="50"/>
      <c r="KJY182" s="50"/>
      <c r="KJZ182" s="50"/>
      <c r="KKA182" s="50"/>
      <c r="KKB182" s="50"/>
      <c r="KKC182" s="50"/>
      <c r="KKD182" s="50"/>
      <c r="KKE182" s="50"/>
      <c r="KKF182" s="50"/>
      <c r="KKG182" s="50"/>
      <c r="KKH182" s="50"/>
      <c r="KKI182" s="50"/>
      <c r="KKJ182" s="50"/>
      <c r="KKK182" s="50"/>
      <c r="KKL182" s="50"/>
      <c r="KKM182" s="50"/>
      <c r="KKN182" s="50"/>
      <c r="KKO182" s="50"/>
      <c r="KKP182" s="50"/>
      <c r="KKQ182" s="50"/>
      <c r="KKR182" s="50"/>
      <c r="KKS182" s="50"/>
      <c r="KKT182" s="50"/>
      <c r="KKU182" s="50"/>
      <c r="KKV182" s="50"/>
      <c r="KKW182" s="50"/>
      <c r="KKX182" s="50"/>
      <c r="KKY182" s="50"/>
      <c r="KKZ182" s="50"/>
      <c r="KLA182" s="50"/>
      <c r="KLB182" s="50"/>
      <c r="KLC182" s="50"/>
      <c r="KLD182" s="50"/>
      <c r="KLE182" s="50"/>
      <c r="KLF182" s="50"/>
      <c r="KLG182" s="50"/>
      <c r="KLH182" s="50"/>
      <c r="KLI182" s="50"/>
      <c r="KLJ182" s="50"/>
      <c r="KLK182" s="50"/>
      <c r="KLL182" s="50"/>
      <c r="KLM182" s="50"/>
      <c r="KLN182" s="50"/>
      <c r="KLO182" s="50"/>
      <c r="KLP182" s="50"/>
      <c r="KLQ182" s="50"/>
      <c r="KLR182" s="50"/>
      <c r="KLS182" s="50"/>
      <c r="KLT182" s="50"/>
      <c r="KLU182" s="50"/>
      <c r="KLV182" s="50"/>
      <c r="KLW182" s="50"/>
      <c r="KLX182" s="50"/>
      <c r="KLY182" s="50"/>
      <c r="KLZ182" s="50"/>
      <c r="KMA182" s="50"/>
      <c r="KMB182" s="50"/>
      <c r="KMC182" s="50"/>
      <c r="KMD182" s="50"/>
      <c r="KME182" s="50"/>
      <c r="KMF182" s="50"/>
      <c r="KMG182" s="50"/>
      <c r="KMH182" s="50"/>
      <c r="KMI182" s="50"/>
      <c r="KMJ182" s="50"/>
      <c r="KMK182" s="50"/>
      <c r="KML182" s="50"/>
      <c r="KMM182" s="50"/>
      <c r="KMN182" s="50"/>
      <c r="KMO182" s="50"/>
      <c r="KMP182" s="50"/>
      <c r="KMQ182" s="50"/>
      <c r="KMR182" s="50"/>
      <c r="KMS182" s="50"/>
      <c r="KMT182" s="50"/>
      <c r="KMU182" s="50"/>
      <c r="KMV182" s="50"/>
      <c r="KMW182" s="50"/>
      <c r="KMX182" s="50"/>
      <c r="KMY182" s="50"/>
      <c r="KMZ182" s="50"/>
      <c r="KNA182" s="50"/>
      <c r="KNB182" s="50"/>
      <c r="KNC182" s="50"/>
      <c r="KND182" s="50"/>
      <c r="KNE182" s="50"/>
      <c r="KNF182" s="50"/>
      <c r="KNG182" s="50"/>
      <c r="KNH182" s="50"/>
      <c r="KNI182" s="50"/>
      <c r="KNJ182" s="50"/>
      <c r="KNK182" s="50"/>
      <c r="KNL182" s="50"/>
      <c r="KNM182" s="50"/>
      <c r="KNN182" s="50"/>
      <c r="KNO182" s="50"/>
      <c r="KNP182" s="50"/>
      <c r="KNQ182" s="50"/>
      <c r="KNR182" s="50"/>
      <c r="KNS182" s="50"/>
      <c r="KNT182" s="50"/>
      <c r="KNU182" s="50"/>
      <c r="KNV182" s="50"/>
      <c r="KNW182" s="50"/>
      <c r="KNX182" s="50"/>
      <c r="KNY182" s="50"/>
      <c r="KNZ182" s="50"/>
      <c r="KOA182" s="50"/>
      <c r="KOB182" s="50"/>
      <c r="KOC182" s="50"/>
      <c r="KOD182" s="50"/>
      <c r="KOE182" s="50"/>
      <c r="KOF182" s="50"/>
      <c r="KOG182" s="50"/>
      <c r="KOH182" s="50"/>
      <c r="KOI182" s="50"/>
      <c r="KOJ182" s="50"/>
      <c r="KOK182" s="50"/>
      <c r="KOL182" s="50"/>
      <c r="KOM182" s="50"/>
      <c r="KON182" s="50"/>
      <c r="KOO182" s="50"/>
      <c r="KOP182" s="50"/>
      <c r="KOQ182" s="50"/>
      <c r="KOR182" s="50"/>
      <c r="KOS182" s="50"/>
      <c r="KOT182" s="50"/>
      <c r="KOU182" s="50"/>
      <c r="KOV182" s="50"/>
      <c r="KOW182" s="50"/>
      <c r="KOX182" s="50"/>
      <c r="KOY182" s="50"/>
      <c r="KOZ182" s="50"/>
      <c r="KPA182" s="50"/>
      <c r="KPB182" s="50"/>
      <c r="KPC182" s="50"/>
      <c r="KPD182" s="50"/>
      <c r="KPE182" s="50"/>
      <c r="KPF182" s="50"/>
      <c r="KPG182" s="50"/>
      <c r="KPH182" s="50"/>
      <c r="KPI182" s="50"/>
      <c r="KPJ182" s="50"/>
      <c r="KPK182" s="50"/>
      <c r="KPL182" s="50"/>
      <c r="KPM182" s="50"/>
      <c r="KPN182" s="50"/>
      <c r="KPO182" s="50"/>
      <c r="KPP182" s="50"/>
      <c r="KPQ182" s="50"/>
      <c r="KPR182" s="50"/>
      <c r="KPS182" s="50"/>
      <c r="KPT182" s="50"/>
      <c r="KPU182" s="50"/>
      <c r="KPV182" s="50"/>
      <c r="KPW182" s="50"/>
      <c r="KPX182" s="50"/>
      <c r="KPY182" s="50"/>
      <c r="KPZ182" s="50"/>
      <c r="KQA182" s="50"/>
      <c r="KQB182" s="50"/>
      <c r="KQC182" s="50"/>
      <c r="KQD182" s="50"/>
      <c r="KQE182" s="50"/>
      <c r="KQF182" s="50"/>
      <c r="KQG182" s="50"/>
      <c r="KQH182" s="50"/>
      <c r="KQI182" s="50"/>
      <c r="KQJ182" s="50"/>
      <c r="KQK182" s="50"/>
      <c r="KQL182" s="50"/>
      <c r="KQM182" s="50"/>
      <c r="KQN182" s="50"/>
      <c r="KQO182" s="50"/>
      <c r="KQP182" s="50"/>
      <c r="KQQ182" s="50"/>
      <c r="KQR182" s="50"/>
      <c r="KQS182" s="50"/>
      <c r="KQT182" s="50"/>
      <c r="KQU182" s="50"/>
      <c r="KQV182" s="50"/>
      <c r="KQW182" s="50"/>
      <c r="KQX182" s="50"/>
      <c r="KQY182" s="50"/>
      <c r="KQZ182" s="50"/>
      <c r="KRA182" s="50"/>
      <c r="KRB182" s="50"/>
      <c r="KRC182" s="50"/>
      <c r="KRD182" s="50"/>
      <c r="KRE182" s="50"/>
      <c r="KRF182" s="50"/>
      <c r="KRG182" s="50"/>
      <c r="KRH182" s="50"/>
      <c r="KRI182" s="50"/>
      <c r="KRJ182" s="50"/>
      <c r="KRK182" s="50"/>
      <c r="KRL182" s="50"/>
      <c r="KRM182" s="50"/>
      <c r="KRN182" s="50"/>
      <c r="KRO182" s="50"/>
      <c r="KRP182" s="50"/>
      <c r="KRQ182" s="50"/>
      <c r="KRR182" s="50"/>
      <c r="KRS182" s="50"/>
      <c r="KRT182" s="50"/>
      <c r="KRU182" s="50"/>
      <c r="KRV182" s="50"/>
      <c r="KRW182" s="50"/>
      <c r="KRX182" s="50"/>
      <c r="KRY182" s="50"/>
      <c r="KRZ182" s="50"/>
      <c r="KSA182" s="50"/>
      <c r="KSB182" s="50"/>
      <c r="KSC182" s="50"/>
      <c r="KSD182" s="50"/>
      <c r="KSE182" s="50"/>
      <c r="KSF182" s="50"/>
      <c r="KSH182" s="50"/>
      <c r="KSJ182" s="50"/>
      <c r="KSK182" s="50"/>
      <c r="KSL182" s="50"/>
      <c r="KSM182" s="50"/>
      <c r="KSN182" s="50"/>
      <c r="KSO182" s="50"/>
      <c r="KSP182" s="50"/>
      <c r="KSQ182" s="50"/>
      <c r="KSV182" s="50"/>
      <c r="KSW182" s="50"/>
      <c r="KSX182" s="50"/>
      <c r="KSY182" s="50"/>
      <c r="KSZ182" s="50"/>
      <c r="KTA182" s="50"/>
      <c r="KTB182" s="50"/>
      <c r="KTC182" s="50"/>
      <c r="KTD182" s="50"/>
      <c r="KTE182" s="50"/>
      <c r="KTF182" s="50"/>
      <c r="KTG182" s="50"/>
      <c r="KTH182" s="50"/>
      <c r="KTI182" s="50"/>
      <c r="KTJ182" s="50"/>
      <c r="KTK182" s="50"/>
      <c r="KTL182" s="50"/>
      <c r="KTM182" s="50"/>
      <c r="KTN182" s="50"/>
      <c r="KTO182" s="50"/>
      <c r="KTP182" s="50"/>
      <c r="KTQ182" s="50"/>
      <c r="KTR182" s="50"/>
      <c r="KTS182" s="50"/>
      <c r="KTT182" s="50"/>
      <c r="KTU182" s="50"/>
      <c r="KTV182" s="50"/>
      <c r="KTW182" s="50"/>
      <c r="KTX182" s="50"/>
      <c r="KTY182" s="50"/>
      <c r="KTZ182" s="50"/>
      <c r="KUA182" s="50"/>
      <c r="KUB182" s="50"/>
      <c r="KUC182" s="50"/>
      <c r="KUD182" s="50"/>
      <c r="KUE182" s="50"/>
      <c r="KUF182" s="50"/>
      <c r="KUG182" s="50"/>
      <c r="KUH182" s="50"/>
      <c r="KUI182" s="50"/>
      <c r="KUJ182" s="50"/>
      <c r="KUK182" s="50"/>
      <c r="KUL182" s="50"/>
      <c r="KUM182" s="50"/>
      <c r="KUN182" s="50"/>
      <c r="KUO182" s="50"/>
      <c r="KUP182" s="50"/>
      <c r="KUQ182" s="50"/>
      <c r="KUR182" s="50"/>
      <c r="KUS182" s="50"/>
      <c r="KUT182" s="50"/>
      <c r="KUU182" s="50"/>
      <c r="KUV182" s="50"/>
      <c r="KUW182" s="50"/>
      <c r="KUX182" s="50"/>
      <c r="KUY182" s="50"/>
      <c r="KUZ182" s="50"/>
      <c r="KVA182" s="50"/>
      <c r="KVB182" s="50"/>
      <c r="KVC182" s="50"/>
      <c r="KVD182" s="50"/>
      <c r="KVE182" s="50"/>
      <c r="KVF182" s="50"/>
      <c r="KVG182" s="50"/>
      <c r="KVH182" s="50"/>
      <c r="KVI182" s="50"/>
      <c r="KVJ182" s="50"/>
      <c r="KVK182" s="50"/>
      <c r="KVL182" s="50"/>
      <c r="KVM182" s="50"/>
      <c r="KVN182" s="50"/>
      <c r="KVO182" s="50"/>
      <c r="KVP182" s="50"/>
      <c r="KVQ182" s="50"/>
      <c r="KVR182" s="50"/>
      <c r="KVS182" s="50"/>
      <c r="KVT182" s="50"/>
      <c r="KVU182" s="50"/>
      <c r="KVV182" s="50"/>
      <c r="KVW182" s="50"/>
      <c r="KVX182" s="50"/>
      <c r="KVY182" s="50"/>
      <c r="KVZ182" s="50"/>
      <c r="KWA182" s="50"/>
      <c r="KWB182" s="50"/>
      <c r="KWC182" s="50"/>
      <c r="KWD182" s="50"/>
      <c r="KWE182" s="50"/>
      <c r="KWF182" s="50"/>
      <c r="KWG182" s="50"/>
      <c r="KWH182" s="50"/>
      <c r="KWI182" s="50"/>
      <c r="KWJ182" s="50"/>
      <c r="KWK182" s="50"/>
      <c r="KWL182" s="50"/>
      <c r="KWM182" s="50"/>
      <c r="KWN182" s="50"/>
      <c r="KWO182" s="50"/>
      <c r="KWP182" s="50"/>
      <c r="KWQ182" s="50"/>
      <c r="KWR182" s="50"/>
      <c r="KWS182" s="50"/>
      <c r="KWT182" s="50"/>
      <c r="KWU182" s="50"/>
      <c r="KWV182" s="50"/>
      <c r="KWW182" s="50"/>
      <c r="KWX182" s="50"/>
      <c r="KWY182" s="50"/>
      <c r="KWZ182" s="50"/>
      <c r="KXA182" s="50"/>
      <c r="KXB182" s="50"/>
      <c r="KXC182" s="50"/>
      <c r="KXD182" s="50"/>
      <c r="KXE182" s="50"/>
      <c r="KXF182" s="50"/>
      <c r="KXG182" s="50"/>
      <c r="KXH182" s="50"/>
      <c r="KXI182" s="50"/>
      <c r="KXJ182" s="50"/>
      <c r="KXK182" s="50"/>
      <c r="KXL182" s="50"/>
      <c r="KXM182" s="50"/>
      <c r="KXN182" s="50"/>
      <c r="KXO182" s="50"/>
      <c r="KXP182" s="50"/>
      <c r="KXQ182" s="50"/>
      <c r="KXR182" s="50"/>
      <c r="KXS182" s="50"/>
      <c r="KXT182" s="50"/>
      <c r="KXU182" s="50"/>
      <c r="KXV182" s="50"/>
      <c r="KXW182" s="50"/>
      <c r="KXX182" s="50"/>
      <c r="KXY182" s="50"/>
      <c r="KXZ182" s="50"/>
      <c r="KYA182" s="50"/>
      <c r="KYB182" s="50"/>
      <c r="KYC182" s="50"/>
      <c r="KYD182" s="50"/>
      <c r="KYE182" s="50"/>
      <c r="KYF182" s="50"/>
      <c r="KYG182" s="50"/>
      <c r="KYH182" s="50"/>
      <c r="KYI182" s="50"/>
      <c r="KYJ182" s="50"/>
      <c r="KYK182" s="50"/>
      <c r="KYL182" s="50"/>
      <c r="KYM182" s="50"/>
      <c r="KYN182" s="50"/>
      <c r="KYO182" s="50"/>
      <c r="KYP182" s="50"/>
      <c r="KYQ182" s="50"/>
      <c r="KYR182" s="50"/>
      <c r="KYS182" s="50"/>
      <c r="KYT182" s="50"/>
      <c r="KYU182" s="50"/>
      <c r="KYV182" s="50"/>
      <c r="KYW182" s="50"/>
      <c r="KYX182" s="50"/>
      <c r="KYY182" s="50"/>
      <c r="KYZ182" s="50"/>
      <c r="KZA182" s="50"/>
      <c r="KZB182" s="50"/>
      <c r="KZC182" s="50"/>
      <c r="KZD182" s="50"/>
      <c r="KZE182" s="50"/>
      <c r="KZF182" s="50"/>
      <c r="KZG182" s="50"/>
      <c r="KZH182" s="50"/>
      <c r="KZI182" s="50"/>
      <c r="KZJ182" s="50"/>
      <c r="KZK182" s="50"/>
      <c r="KZL182" s="50"/>
      <c r="KZM182" s="50"/>
      <c r="KZN182" s="50"/>
      <c r="KZO182" s="50"/>
      <c r="KZP182" s="50"/>
      <c r="KZQ182" s="50"/>
      <c r="KZR182" s="50"/>
      <c r="KZS182" s="50"/>
      <c r="KZT182" s="50"/>
      <c r="KZU182" s="50"/>
      <c r="KZV182" s="50"/>
      <c r="KZW182" s="50"/>
      <c r="KZX182" s="50"/>
      <c r="KZY182" s="50"/>
      <c r="KZZ182" s="50"/>
      <c r="LAA182" s="50"/>
      <c r="LAB182" s="50"/>
      <c r="LAC182" s="50"/>
      <c r="LAD182" s="50"/>
      <c r="LAE182" s="50"/>
      <c r="LAF182" s="50"/>
      <c r="LAG182" s="50"/>
      <c r="LAH182" s="50"/>
      <c r="LAI182" s="50"/>
      <c r="LAJ182" s="50"/>
      <c r="LAK182" s="50"/>
      <c r="LAL182" s="50"/>
      <c r="LAM182" s="50"/>
      <c r="LAN182" s="50"/>
      <c r="LAO182" s="50"/>
      <c r="LAP182" s="50"/>
      <c r="LAQ182" s="50"/>
      <c r="LAR182" s="50"/>
      <c r="LAS182" s="50"/>
      <c r="LAT182" s="50"/>
      <c r="LAU182" s="50"/>
      <c r="LAV182" s="50"/>
      <c r="LAW182" s="50"/>
      <c r="LAX182" s="50"/>
      <c r="LAY182" s="50"/>
      <c r="LAZ182" s="50"/>
      <c r="LBA182" s="50"/>
      <c r="LBB182" s="50"/>
      <c r="LBC182" s="50"/>
      <c r="LBD182" s="50"/>
      <c r="LBE182" s="50"/>
      <c r="LBF182" s="50"/>
      <c r="LBG182" s="50"/>
      <c r="LBH182" s="50"/>
      <c r="LBI182" s="50"/>
      <c r="LBJ182" s="50"/>
      <c r="LBK182" s="50"/>
      <c r="LBL182" s="50"/>
      <c r="LBM182" s="50"/>
      <c r="LBN182" s="50"/>
      <c r="LBO182" s="50"/>
      <c r="LBP182" s="50"/>
      <c r="LBQ182" s="50"/>
      <c r="LBR182" s="50"/>
      <c r="LBS182" s="50"/>
      <c r="LBT182" s="50"/>
      <c r="LBU182" s="50"/>
      <c r="LBV182" s="50"/>
      <c r="LBW182" s="50"/>
      <c r="LBX182" s="50"/>
      <c r="LBY182" s="50"/>
      <c r="LBZ182" s="50"/>
      <c r="LCA182" s="50"/>
      <c r="LCB182" s="50"/>
      <c r="LCD182" s="50"/>
      <c r="LCF182" s="50"/>
      <c r="LCG182" s="50"/>
      <c r="LCH182" s="50"/>
      <c r="LCI182" s="50"/>
      <c r="LCJ182" s="50"/>
      <c r="LCK182" s="50"/>
      <c r="LCL182" s="50"/>
      <c r="LCM182" s="50"/>
      <c r="LCR182" s="50"/>
      <c r="LCS182" s="50"/>
      <c r="LCT182" s="50"/>
      <c r="LCU182" s="50"/>
      <c r="LCV182" s="50"/>
      <c r="LCW182" s="50"/>
      <c r="LCX182" s="50"/>
      <c r="LCY182" s="50"/>
      <c r="LCZ182" s="50"/>
      <c r="LDA182" s="50"/>
      <c r="LDB182" s="50"/>
      <c r="LDC182" s="50"/>
      <c r="LDD182" s="50"/>
      <c r="LDE182" s="50"/>
      <c r="LDF182" s="50"/>
      <c r="LDG182" s="50"/>
      <c r="LDH182" s="50"/>
      <c r="LDI182" s="50"/>
      <c r="LDJ182" s="50"/>
      <c r="LDK182" s="50"/>
      <c r="LDL182" s="50"/>
      <c r="LDM182" s="50"/>
      <c r="LDN182" s="50"/>
      <c r="LDO182" s="50"/>
      <c r="LDP182" s="50"/>
      <c r="LDQ182" s="50"/>
      <c r="LDR182" s="50"/>
      <c r="LDS182" s="50"/>
      <c r="LDT182" s="50"/>
      <c r="LDU182" s="50"/>
      <c r="LDV182" s="50"/>
      <c r="LDW182" s="50"/>
      <c r="LDX182" s="50"/>
      <c r="LDY182" s="50"/>
      <c r="LDZ182" s="50"/>
      <c r="LEA182" s="50"/>
      <c r="LEB182" s="50"/>
      <c r="LEC182" s="50"/>
      <c r="LED182" s="50"/>
      <c r="LEE182" s="50"/>
      <c r="LEF182" s="50"/>
      <c r="LEG182" s="50"/>
      <c r="LEH182" s="50"/>
      <c r="LEI182" s="50"/>
      <c r="LEJ182" s="50"/>
      <c r="LEK182" s="50"/>
      <c r="LEL182" s="50"/>
      <c r="LEM182" s="50"/>
      <c r="LEN182" s="50"/>
      <c r="LEO182" s="50"/>
      <c r="LEP182" s="50"/>
      <c r="LEQ182" s="50"/>
      <c r="LER182" s="50"/>
      <c r="LES182" s="50"/>
      <c r="LET182" s="50"/>
      <c r="LEU182" s="50"/>
      <c r="LEV182" s="50"/>
      <c r="LEW182" s="50"/>
      <c r="LEX182" s="50"/>
      <c r="LEY182" s="50"/>
      <c r="LEZ182" s="50"/>
      <c r="LFA182" s="50"/>
      <c r="LFB182" s="50"/>
      <c r="LFC182" s="50"/>
      <c r="LFD182" s="50"/>
      <c r="LFE182" s="50"/>
      <c r="LFF182" s="50"/>
      <c r="LFG182" s="50"/>
      <c r="LFH182" s="50"/>
      <c r="LFI182" s="50"/>
      <c r="LFJ182" s="50"/>
      <c r="LFK182" s="50"/>
      <c r="LFL182" s="50"/>
      <c r="LFM182" s="50"/>
      <c r="LFN182" s="50"/>
      <c r="LFO182" s="50"/>
      <c r="LFP182" s="50"/>
      <c r="LFQ182" s="50"/>
      <c r="LFR182" s="50"/>
      <c r="LFS182" s="50"/>
      <c r="LFT182" s="50"/>
      <c r="LFU182" s="50"/>
      <c r="LFV182" s="50"/>
      <c r="LFW182" s="50"/>
      <c r="LFX182" s="50"/>
      <c r="LFY182" s="50"/>
      <c r="LFZ182" s="50"/>
      <c r="LGA182" s="50"/>
      <c r="LGB182" s="50"/>
      <c r="LGC182" s="50"/>
      <c r="LGD182" s="50"/>
      <c r="LGE182" s="50"/>
      <c r="LGF182" s="50"/>
      <c r="LGG182" s="50"/>
      <c r="LGH182" s="50"/>
      <c r="LGI182" s="50"/>
      <c r="LGJ182" s="50"/>
      <c r="LGK182" s="50"/>
      <c r="LGL182" s="50"/>
      <c r="LGM182" s="50"/>
      <c r="LGN182" s="50"/>
      <c r="LGO182" s="50"/>
      <c r="LGP182" s="50"/>
      <c r="LGQ182" s="50"/>
      <c r="LGR182" s="50"/>
      <c r="LGS182" s="50"/>
      <c r="LGT182" s="50"/>
      <c r="LGU182" s="50"/>
      <c r="LGV182" s="50"/>
      <c r="LGW182" s="50"/>
      <c r="LGX182" s="50"/>
      <c r="LGY182" s="50"/>
      <c r="LGZ182" s="50"/>
      <c r="LHA182" s="50"/>
      <c r="LHB182" s="50"/>
      <c r="LHC182" s="50"/>
      <c r="LHD182" s="50"/>
      <c r="LHE182" s="50"/>
      <c r="LHF182" s="50"/>
      <c r="LHG182" s="50"/>
      <c r="LHH182" s="50"/>
      <c r="LHI182" s="50"/>
      <c r="LHJ182" s="50"/>
      <c r="LHK182" s="50"/>
      <c r="LHL182" s="50"/>
      <c r="LHM182" s="50"/>
      <c r="LHN182" s="50"/>
      <c r="LHO182" s="50"/>
      <c r="LHP182" s="50"/>
      <c r="LHQ182" s="50"/>
      <c r="LHR182" s="50"/>
      <c r="LHS182" s="50"/>
      <c r="LHT182" s="50"/>
      <c r="LHU182" s="50"/>
      <c r="LHV182" s="50"/>
      <c r="LHW182" s="50"/>
      <c r="LHX182" s="50"/>
      <c r="LHY182" s="50"/>
      <c r="LHZ182" s="50"/>
      <c r="LIA182" s="50"/>
      <c r="LIB182" s="50"/>
      <c r="LIC182" s="50"/>
      <c r="LID182" s="50"/>
      <c r="LIE182" s="50"/>
      <c r="LIF182" s="50"/>
      <c r="LIG182" s="50"/>
      <c r="LIH182" s="50"/>
      <c r="LII182" s="50"/>
      <c r="LIJ182" s="50"/>
      <c r="LIK182" s="50"/>
      <c r="LIL182" s="50"/>
      <c r="LIM182" s="50"/>
      <c r="LIN182" s="50"/>
      <c r="LIO182" s="50"/>
      <c r="LIP182" s="50"/>
      <c r="LIQ182" s="50"/>
      <c r="LIR182" s="50"/>
      <c r="LIS182" s="50"/>
      <c r="LIT182" s="50"/>
      <c r="LIU182" s="50"/>
      <c r="LIV182" s="50"/>
      <c r="LIW182" s="50"/>
      <c r="LIX182" s="50"/>
      <c r="LIY182" s="50"/>
      <c r="LIZ182" s="50"/>
      <c r="LJA182" s="50"/>
      <c r="LJB182" s="50"/>
      <c r="LJC182" s="50"/>
      <c r="LJD182" s="50"/>
      <c r="LJE182" s="50"/>
      <c r="LJF182" s="50"/>
      <c r="LJG182" s="50"/>
      <c r="LJH182" s="50"/>
      <c r="LJI182" s="50"/>
      <c r="LJJ182" s="50"/>
      <c r="LJK182" s="50"/>
      <c r="LJL182" s="50"/>
      <c r="LJM182" s="50"/>
      <c r="LJN182" s="50"/>
      <c r="LJO182" s="50"/>
      <c r="LJP182" s="50"/>
      <c r="LJQ182" s="50"/>
      <c r="LJR182" s="50"/>
      <c r="LJS182" s="50"/>
      <c r="LJT182" s="50"/>
      <c r="LJU182" s="50"/>
      <c r="LJV182" s="50"/>
      <c r="LJW182" s="50"/>
      <c r="LJX182" s="50"/>
      <c r="LJY182" s="50"/>
      <c r="LJZ182" s="50"/>
      <c r="LKA182" s="50"/>
      <c r="LKB182" s="50"/>
      <c r="LKC182" s="50"/>
      <c r="LKD182" s="50"/>
      <c r="LKE182" s="50"/>
      <c r="LKF182" s="50"/>
      <c r="LKG182" s="50"/>
      <c r="LKH182" s="50"/>
      <c r="LKI182" s="50"/>
      <c r="LKJ182" s="50"/>
      <c r="LKK182" s="50"/>
      <c r="LKL182" s="50"/>
      <c r="LKM182" s="50"/>
      <c r="LKN182" s="50"/>
      <c r="LKO182" s="50"/>
      <c r="LKP182" s="50"/>
      <c r="LKQ182" s="50"/>
      <c r="LKR182" s="50"/>
      <c r="LKS182" s="50"/>
      <c r="LKT182" s="50"/>
      <c r="LKU182" s="50"/>
      <c r="LKV182" s="50"/>
      <c r="LKW182" s="50"/>
      <c r="LKX182" s="50"/>
      <c r="LKY182" s="50"/>
      <c r="LKZ182" s="50"/>
      <c r="LLA182" s="50"/>
      <c r="LLB182" s="50"/>
      <c r="LLC182" s="50"/>
      <c r="LLD182" s="50"/>
      <c r="LLE182" s="50"/>
      <c r="LLF182" s="50"/>
      <c r="LLG182" s="50"/>
      <c r="LLH182" s="50"/>
      <c r="LLI182" s="50"/>
      <c r="LLJ182" s="50"/>
      <c r="LLK182" s="50"/>
      <c r="LLL182" s="50"/>
      <c r="LLM182" s="50"/>
      <c r="LLN182" s="50"/>
      <c r="LLO182" s="50"/>
      <c r="LLP182" s="50"/>
      <c r="LLQ182" s="50"/>
      <c r="LLR182" s="50"/>
      <c r="LLS182" s="50"/>
      <c r="LLT182" s="50"/>
      <c r="LLU182" s="50"/>
      <c r="LLV182" s="50"/>
      <c r="LLW182" s="50"/>
      <c r="LLX182" s="50"/>
      <c r="LLZ182" s="50"/>
      <c r="LMB182" s="50"/>
      <c r="LMC182" s="50"/>
      <c r="LMD182" s="50"/>
      <c r="LME182" s="50"/>
      <c r="LMF182" s="50"/>
      <c r="LMG182" s="50"/>
      <c r="LMH182" s="50"/>
      <c r="LMI182" s="50"/>
      <c r="LMN182" s="50"/>
      <c r="LMO182" s="50"/>
      <c r="LMP182" s="50"/>
      <c r="LMQ182" s="50"/>
      <c r="LMR182" s="50"/>
      <c r="LMS182" s="50"/>
      <c r="LMT182" s="50"/>
      <c r="LMU182" s="50"/>
      <c r="LMV182" s="50"/>
      <c r="LMW182" s="50"/>
      <c r="LMX182" s="50"/>
      <c r="LMY182" s="50"/>
      <c r="LMZ182" s="50"/>
      <c r="LNA182" s="50"/>
      <c r="LNB182" s="50"/>
      <c r="LNC182" s="50"/>
      <c r="LND182" s="50"/>
      <c r="LNE182" s="50"/>
      <c r="LNF182" s="50"/>
      <c r="LNG182" s="50"/>
      <c r="LNH182" s="50"/>
      <c r="LNI182" s="50"/>
      <c r="LNJ182" s="50"/>
      <c r="LNK182" s="50"/>
      <c r="LNL182" s="50"/>
      <c r="LNM182" s="50"/>
      <c r="LNN182" s="50"/>
      <c r="LNO182" s="50"/>
      <c r="LNP182" s="50"/>
      <c r="LNQ182" s="50"/>
      <c r="LNR182" s="50"/>
      <c r="LNS182" s="50"/>
      <c r="LNT182" s="50"/>
      <c r="LNU182" s="50"/>
      <c r="LNV182" s="50"/>
      <c r="LNW182" s="50"/>
      <c r="LNX182" s="50"/>
      <c r="LNY182" s="50"/>
      <c r="LNZ182" s="50"/>
      <c r="LOA182" s="50"/>
      <c r="LOB182" s="50"/>
      <c r="LOC182" s="50"/>
      <c r="LOD182" s="50"/>
      <c r="LOE182" s="50"/>
      <c r="LOF182" s="50"/>
      <c r="LOG182" s="50"/>
      <c r="LOH182" s="50"/>
      <c r="LOI182" s="50"/>
      <c r="LOJ182" s="50"/>
      <c r="LOK182" s="50"/>
      <c r="LOL182" s="50"/>
      <c r="LOM182" s="50"/>
      <c r="LON182" s="50"/>
      <c r="LOO182" s="50"/>
      <c r="LOP182" s="50"/>
      <c r="LOQ182" s="50"/>
      <c r="LOR182" s="50"/>
      <c r="LOS182" s="50"/>
      <c r="LOT182" s="50"/>
      <c r="LOU182" s="50"/>
      <c r="LOV182" s="50"/>
      <c r="LOW182" s="50"/>
      <c r="LOX182" s="50"/>
      <c r="LOY182" s="50"/>
      <c r="LOZ182" s="50"/>
      <c r="LPA182" s="50"/>
      <c r="LPB182" s="50"/>
      <c r="LPC182" s="50"/>
      <c r="LPD182" s="50"/>
      <c r="LPE182" s="50"/>
      <c r="LPF182" s="50"/>
      <c r="LPG182" s="50"/>
      <c r="LPH182" s="50"/>
      <c r="LPI182" s="50"/>
      <c r="LPJ182" s="50"/>
      <c r="LPK182" s="50"/>
      <c r="LPL182" s="50"/>
      <c r="LPM182" s="50"/>
      <c r="LPN182" s="50"/>
      <c r="LPO182" s="50"/>
      <c r="LPP182" s="50"/>
      <c r="LPQ182" s="50"/>
      <c r="LPR182" s="50"/>
      <c r="LPS182" s="50"/>
      <c r="LPT182" s="50"/>
      <c r="LPU182" s="50"/>
      <c r="LPV182" s="50"/>
      <c r="LPW182" s="50"/>
      <c r="LPX182" s="50"/>
      <c r="LPY182" s="50"/>
      <c r="LPZ182" s="50"/>
      <c r="LQA182" s="50"/>
      <c r="LQB182" s="50"/>
      <c r="LQC182" s="50"/>
      <c r="LQD182" s="50"/>
      <c r="LQE182" s="50"/>
      <c r="LQF182" s="50"/>
      <c r="LQG182" s="50"/>
      <c r="LQH182" s="50"/>
      <c r="LQI182" s="50"/>
      <c r="LQJ182" s="50"/>
      <c r="LQK182" s="50"/>
      <c r="LQL182" s="50"/>
      <c r="LQM182" s="50"/>
      <c r="LQN182" s="50"/>
      <c r="LQO182" s="50"/>
      <c r="LQP182" s="50"/>
      <c r="LQQ182" s="50"/>
      <c r="LQR182" s="50"/>
      <c r="LQS182" s="50"/>
      <c r="LQT182" s="50"/>
      <c r="LQU182" s="50"/>
      <c r="LQV182" s="50"/>
      <c r="LQW182" s="50"/>
      <c r="LQX182" s="50"/>
      <c r="LQY182" s="50"/>
      <c r="LQZ182" s="50"/>
      <c r="LRA182" s="50"/>
      <c r="LRB182" s="50"/>
      <c r="LRC182" s="50"/>
      <c r="LRD182" s="50"/>
      <c r="LRE182" s="50"/>
      <c r="LRF182" s="50"/>
      <c r="LRG182" s="50"/>
      <c r="LRH182" s="50"/>
      <c r="LRI182" s="50"/>
      <c r="LRJ182" s="50"/>
      <c r="LRK182" s="50"/>
      <c r="LRL182" s="50"/>
      <c r="LRM182" s="50"/>
      <c r="LRN182" s="50"/>
      <c r="LRO182" s="50"/>
      <c r="LRP182" s="50"/>
      <c r="LRQ182" s="50"/>
      <c r="LRR182" s="50"/>
      <c r="LRS182" s="50"/>
      <c r="LRT182" s="50"/>
      <c r="LRU182" s="50"/>
      <c r="LRV182" s="50"/>
      <c r="LRW182" s="50"/>
      <c r="LRX182" s="50"/>
      <c r="LRY182" s="50"/>
      <c r="LRZ182" s="50"/>
      <c r="LSA182" s="50"/>
      <c r="LSB182" s="50"/>
      <c r="LSC182" s="50"/>
      <c r="LSD182" s="50"/>
      <c r="LSE182" s="50"/>
      <c r="LSF182" s="50"/>
      <c r="LSG182" s="50"/>
      <c r="LSH182" s="50"/>
      <c r="LSI182" s="50"/>
      <c r="LSJ182" s="50"/>
      <c r="LSK182" s="50"/>
      <c r="LSL182" s="50"/>
      <c r="LSM182" s="50"/>
      <c r="LSN182" s="50"/>
      <c r="LSO182" s="50"/>
      <c r="LSP182" s="50"/>
      <c r="LSQ182" s="50"/>
      <c r="LSR182" s="50"/>
      <c r="LSS182" s="50"/>
      <c r="LST182" s="50"/>
      <c r="LSU182" s="50"/>
      <c r="LSV182" s="50"/>
      <c r="LSW182" s="50"/>
      <c r="LSX182" s="50"/>
      <c r="LSY182" s="50"/>
      <c r="LSZ182" s="50"/>
      <c r="LTA182" s="50"/>
      <c r="LTB182" s="50"/>
      <c r="LTC182" s="50"/>
      <c r="LTD182" s="50"/>
      <c r="LTE182" s="50"/>
      <c r="LTF182" s="50"/>
      <c r="LTG182" s="50"/>
      <c r="LTH182" s="50"/>
      <c r="LTI182" s="50"/>
      <c r="LTJ182" s="50"/>
      <c r="LTK182" s="50"/>
      <c r="LTL182" s="50"/>
      <c r="LTM182" s="50"/>
      <c r="LTN182" s="50"/>
      <c r="LTO182" s="50"/>
      <c r="LTP182" s="50"/>
      <c r="LTQ182" s="50"/>
      <c r="LTR182" s="50"/>
      <c r="LTS182" s="50"/>
      <c r="LTT182" s="50"/>
      <c r="LTU182" s="50"/>
      <c r="LTV182" s="50"/>
      <c r="LTW182" s="50"/>
      <c r="LTX182" s="50"/>
      <c r="LTY182" s="50"/>
      <c r="LTZ182" s="50"/>
      <c r="LUA182" s="50"/>
      <c r="LUB182" s="50"/>
      <c r="LUC182" s="50"/>
      <c r="LUD182" s="50"/>
      <c r="LUE182" s="50"/>
      <c r="LUF182" s="50"/>
      <c r="LUG182" s="50"/>
      <c r="LUH182" s="50"/>
      <c r="LUI182" s="50"/>
      <c r="LUJ182" s="50"/>
      <c r="LUK182" s="50"/>
      <c r="LUL182" s="50"/>
      <c r="LUM182" s="50"/>
      <c r="LUN182" s="50"/>
      <c r="LUO182" s="50"/>
      <c r="LUP182" s="50"/>
      <c r="LUQ182" s="50"/>
      <c r="LUR182" s="50"/>
      <c r="LUS182" s="50"/>
      <c r="LUT182" s="50"/>
      <c r="LUU182" s="50"/>
      <c r="LUV182" s="50"/>
      <c r="LUW182" s="50"/>
      <c r="LUX182" s="50"/>
      <c r="LUY182" s="50"/>
      <c r="LUZ182" s="50"/>
      <c r="LVA182" s="50"/>
      <c r="LVB182" s="50"/>
      <c r="LVC182" s="50"/>
      <c r="LVD182" s="50"/>
      <c r="LVE182" s="50"/>
      <c r="LVF182" s="50"/>
      <c r="LVG182" s="50"/>
      <c r="LVH182" s="50"/>
      <c r="LVI182" s="50"/>
      <c r="LVJ182" s="50"/>
      <c r="LVK182" s="50"/>
      <c r="LVL182" s="50"/>
      <c r="LVM182" s="50"/>
      <c r="LVN182" s="50"/>
      <c r="LVO182" s="50"/>
      <c r="LVP182" s="50"/>
      <c r="LVQ182" s="50"/>
      <c r="LVR182" s="50"/>
      <c r="LVS182" s="50"/>
      <c r="LVT182" s="50"/>
      <c r="LVV182" s="50"/>
      <c r="LVX182" s="50"/>
      <c r="LVY182" s="50"/>
      <c r="LVZ182" s="50"/>
      <c r="LWA182" s="50"/>
      <c r="LWB182" s="50"/>
      <c r="LWC182" s="50"/>
      <c r="LWD182" s="50"/>
      <c r="LWE182" s="50"/>
      <c r="LWJ182" s="50"/>
      <c r="LWK182" s="50"/>
      <c r="LWL182" s="50"/>
      <c r="LWM182" s="50"/>
      <c r="LWN182" s="50"/>
      <c r="LWO182" s="50"/>
      <c r="LWP182" s="50"/>
      <c r="LWQ182" s="50"/>
      <c r="LWR182" s="50"/>
      <c r="LWS182" s="50"/>
      <c r="LWT182" s="50"/>
      <c r="LWU182" s="50"/>
      <c r="LWV182" s="50"/>
      <c r="LWW182" s="50"/>
      <c r="LWX182" s="50"/>
      <c r="LWY182" s="50"/>
      <c r="LWZ182" s="50"/>
      <c r="LXA182" s="50"/>
      <c r="LXB182" s="50"/>
      <c r="LXC182" s="50"/>
      <c r="LXD182" s="50"/>
      <c r="LXE182" s="50"/>
      <c r="LXF182" s="50"/>
      <c r="LXG182" s="50"/>
      <c r="LXH182" s="50"/>
      <c r="LXI182" s="50"/>
      <c r="LXJ182" s="50"/>
      <c r="LXK182" s="50"/>
      <c r="LXL182" s="50"/>
      <c r="LXM182" s="50"/>
      <c r="LXN182" s="50"/>
      <c r="LXO182" s="50"/>
      <c r="LXP182" s="50"/>
      <c r="LXQ182" s="50"/>
      <c r="LXR182" s="50"/>
      <c r="LXS182" s="50"/>
      <c r="LXT182" s="50"/>
      <c r="LXU182" s="50"/>
      <c r="LXV182" s="50"/>
      <c r="LXW182" s="50"/>
      <c r="LXX182" s="50"/>
      <c r="LXY182" s="50"/>
      <c r="LXZ182" s="50"/>
      <c r="LYA182" s="50"/>
      <c r="LYB182" s="50"/>
      <c r="LYC182" s="50"/>
      <c r="LYD182" s="50"/>
      <c r="LYE182" s="50"/>
      <c r="LYF182" s="50"/>
      <c r="LYG182" s="50"/>
      <c r="LYH182" s="50"/>
      <c r="LYI182" s="50"/>
      <c r="LYJ182" s="50"/>
      <c r="LYK182" s="50"/>
      <c r="LYL182" s="50"/>
      <c r="LYM182" s="50"/>
      <c r="LYN182" s="50"/>
      <c r="LYO182" s="50"/>
      <c r="LYP182" s="50"/>
      <c r="LYQ182" s="50"/>
      <c r="LYR182" s="50"/>
      <c r="LYS182" s="50"/>
      <c r="LYT182" s="50"/>
      <c r="LYU182" s="50"/>
      <c r="LYV182" s="50"/>
      <c r="LYW182" s="50"/>
      <c r="LYX182" s="50"/>
      <c r="LYY182" s="50"/>
      <c r="LYZ182" s="50"/>
      <c r="LZA182" s="50"/>
      <c r="LZB182" s="50"/>
      <c r="LZC182" s="50"/>
      <c r="LZD182" s="50"/>
      <c r="LZE182" s="50"/>
      <c r="LZF182" s="50"/>
      <c r="LZG182" s="50"/>
      <c r="LZH182" s="50"/>
      <c r="LZI182" s="50"/>
      <c r="LZJ182" s="50"/>
      <c r="LZK182" s="50"/>
      <c r="LZL182" s="50"/>
      <c r="LZM182" s="50"/>
      <c r="LZN182" s="50"/>
      <c r="LZO182" s="50"/>
      <c r="LZP182" s="50"/>
      <c r="LZQ182" s="50"/>
      <c r="LZR182" s="50"/>
      <c r="LZS182" s="50"/>
      <c r="LZT182" s="50"/>
      <c r="LZU182" s="50"/>
      <c r="LZV182" s="50"/>
      <c r="LZW182" s="50"/>
      <c r="LZX182" s="50"/>
      <c r="LZY182" s="50"/>
      <c r="LZZ182" s="50"/>
      <c r="MAA182" s="50"/>
      <c r="MAB182" s="50"/>
      <c r="MAC182" s="50"/>
      <c r="MAD182" s="50"/>
      <c r="MAE182" s="50"/>
      <c r="MAF182" s="50"/>
      <c r="MAG182" s="50"/>
      <c r="MAH182" s="50"/>
      <c r="MAI182" s="50"/>
      <c r="MAJ182" s="50"/>
      <c r="MAK182" s="50"/>
      <c r="MAL182" s="50"/>
      <c r="MAM182" s="50"/>
      <c r="MAN182" s="50"/>
      <c r="MAO182" s="50"/>
      <c r="MAP182" s="50"/>
      <c r="MAQ182" s="50"/>
      <c r="MAR182" s="50"/>
      <c r="MAS182" s="50"/>
      <c r="MAT182" s="50"/>
      <c r="MAU182" s="50"/>
      <c r="MAV182" s="50"/>
      <c r="MAW182" s="50"/>
      <c r="MAX182" s="50"/>
      <c r="MAY182" s="50"/>
      <c r="MAZ182" s="50"/>
      <c r="MBA182" s="50"/>
      <c r="MBB182" s="50"/>
      <c r="MBC182" s="50"/>
      <c r="MBD182" s="50"/>
      <c r="MBE182" s="50"/>
      <c r="MBF182" s="50"/>
      <c r="MBG182" s="50"/>
      <c r="MBH182" s="50"/>
      <c r="MBI182" s="50"/>
      <c r="MBJ182" s="50"/>
      <c r="MBK182" s="50"/>
      <c r="MBL182" s="50"/>
      <c r="MBM182" s="50"/>
      <c r="MBN182" s="50"/>
      <c r="MBO182" s="50"/>
      <c r="MBP182" s="50"/>
      <c r="MBQ182" s="50"/>
      <c r="MBR182" s="50"/>
      <c r="MBS182" s="50"/>
      <c r="MBT182" s="50"/>
      <c r="MBU182" s="50"/>
      <c r="MBV182" s="50"/>
      <c r="MBW182" s="50"/>
      <c r="MBX182" s="50"/>
      <c r="MBY182" s="50"/>
      <c r="MBZ182" s="50"/>
      <c r="MCA182" s="50"/>
      <c r="MCB182" s="50"/>
      <c r="MCC182" s="50"/>
      <c r="MCD182" s="50"/>
      <c r="MCE182" s="50"/>
      <c r="MCF182" s="50"/>
      <c r="MCG182" s="50"/>
      <c r="MCH182" s="50"/>
      <c r="MCI182" s="50"/>
      <c r="MCJ182" s="50"/>
      <c r="MCK182" s="50"/>
      <c r="MCL182" s="50"/>
      <c r="MCM182" s="50"/>
      <c r="MCN182" s="50"/>
      <c r="MCO182" s="50"/>
      <c r="MCP182" s="50"/>
      <c r="MCQ182" s="50"/>
      <c r="MCR182" s="50"/>
      <c r="MCS182" s="50"/>
      <c r="MCT182" s="50"/>
      <c r="MCU182" s="50"/>
      <c r="MCV182" s="50"/>
      <c r="MCW182" s="50"/>
      <c r="MCX182" s="50"/>
      <c r="MCY182" s="50"/>
      <c r="MCZ182" s="50"/>
      <c r="MDA182" s="50"/>
      <c r="MDB182" s="50"/>
      <c r="MDC182" s="50"/>
      <c r="MDD182" s="50"/>
      <c r="MDE182" s="50"/>
      <c r="MDF182" s="50"/>
      <c r="MDG182" s="50"/>
      <c r="MDH182" s="50"/>
      <c r="MDI182" s="50"/>
      <c r="MDJ182" s="50"/>
      <c r="MDK182" s="50"/>
      <c r="MDL182" s="50"/>
      <c r="MDM182" s="50"/>
      <c r="MDN182" s="50"/>
      <c r="MDO182" s="50"/>
      <c r="MDP182" s="50"/>
      <c r="MDQ182" s="50"/>
      <c r="MDR182" s="50"/>
      <c r="MDS182" s="50"/>
      <c r="MDT182" s="50"/>
      <c r="MDU182" s="50"/>
      <c r="MDV182" s="50"/>
      <c r="MDW182" s="50"/>
      <c r="MDX182" s="50"/>
      <c r="MDY182" s="50"/>
      <c r="MDZ182" s="50"/>
      <c r="MEA182" s="50"/>
      <c r="MEB182" s="50"/>
      <c r="MEC182" s="50"/>
      <c r="MED182" s="50"/>
      <c r="MEE182" s="50"/>
      <c r="MEF182" s="50"/>
      <c r="MEG182" s="50"/>
      <c r="MEH182" s="50"/>
      <c r="MEI182" s="50"/>
      <c r="MEJ182" s="50"/>
      <c r="MEK182" s="50"/>
      <c r="MEL182" s="50"/>
      <c r="MEM182" s="50"/>
      <c r="MEN182" s="50"/>
      <c r="MEO182" s="50"/>
      <c r="MEP182" s="50"/>
      <c r="MEQ182" s="50"/>
      <c r="MER182" s="50"/>
      <c r="MES182" s="50"/>
      <c r="MET182" s="50"/>
      <c r="MEU182" s="50"/>
      <c r="MEV182" s="50"/>
      <c r="MEW182" s="50"/>
      <c r="MEX182" s="50"/>
      <c r="MEY182" s="50"/>
      <c r="MEZ182" s="50"/>
      <c r="MFA182" s="50"/>
      <c r="MFB182" s="50"/>
      <c r="MFC182" s="50"/>
      <c r="MFD182" s="50"/>
      <c r="MFE182" s="50"/>
      <c r="MFF182" s="50"/>
      <c r="MFG182" s="50"/>
      <c r="MFH182" s="50"/>
      <c r="MFI182" s="50"/>
      <c r="MFJ182" s="50"/>
      <c r="MFK182" s="50"/>
      <c r="MFL182" s="50"/>
      <c r="MFM182" s="50"/>
      <c r="MFN182" s="50"/>
      <c r="MFO182" s="50"/>
      <c r="MFP182" s="50"/>
      <c r="MFR182" s="50"/>
      <c r="MFT182" s="50"/>
      <c r="MFU182" s="50"/>
      <c r="MFV182" s="50"/>
      <c r="MFW182" s="50"/>
      <c r="MFX182" s="50"/>
      <c r="MFY182" s="50"/>
      <c r="MFZ182" s="50"/>
      <c r="MGA182" s="50"/>
      <c r="MGF182" s="50"/>
      <c r="MGG182" s="50"/>
      <c r="MGH182" s="50"/>
      <c r="MGI182" s="50"/>
      <c r="MGJ182" s="50"/>
      <c r="MGK182" s="50"/>
      <c r="MGL182" s="50"/>
      <c r="MGM182" s="50"/>
      <c r="MGN182" s="50"/>
      <c r="MGO182" s="50"/>
      <c r="MGP182" s="50"/>
      <c r="MGQ182" s="50"/>
      <c r="MGR182" s="50"/>
      <c r="MGS182" s="50"/>
      <c r="MGT182" s="50"/>
      <c r="MGU182" s="50"/>
      <c r="MGV182" s="50"/>
      <c r="MGW182" s="50"/>
      <c r="MGX182" s="50"/>
      <c r="MGY182" s="50"/>
      <c r="MGZ182" s="50"/>
      <c r="MHA182" s="50"/>
      <c r="MHB182" s="50"/>
      <c r="MHC182" s="50"/>
      <c r="MHD182" s="50"/>
      <c r="MHE182" s="50"/>
      <c r="MHF182" s="50"/>
      <c r="MHG182" s="50"/>
      <c r="MHH182" s="50"/>
      <c r="MHI182" s="50"/>
      <c r="MHJ182" s="50"/>
      <c r="MHK182" s="50"/>
      <c r="MHL182" s="50"/>
      <c r="MHM182" s="50"/>
      <c r="MHN182" s="50"/>
      <c r="MHO182" s="50"/>
      <c r="MHP182" s="50"/>
      <c r="MHQ182" s="50"/>
      <c r="MHR182" s="50"/>
      <c r="MHS182" s="50"/>
      <c r="MHT182" s="50"/>
      <c r="MHU182" s="50"/>
      <c r="MHV182" s="50"/>
      <c r="MHW182" s="50"/>
      <c r="MHX182" s="50"/>
      <c r="MHY182" s="50"/>
      <c r="MHZ182" s="50"/>
      <c r="MIA182" s="50"/>
      <c r="MIB182" s="50"/>
      <c r="MIC182" s="50"/>
      <c r="MID182" s="50"/>
      <c r="MIE182" s="50"/>
      <c r="MIF182" s="50"/>
      <c r="MIG182" s="50"/>
      <c r="MIH182" s="50"/>
      <c r="MII182" s="50"/>
      <c r="MIJ182" s="50"/>
      <c r="MIK182" s="50"/>
      <c r="MIL182" s="50"/>
      <c r="MIM182" s="50"/>
      <c r="MIN182" s="50"/>
      <c r="MIO182" s="50"/>
      <c r="MIP182" s="50"/>
      <c r="MIQ182" s="50"/>
      <c r="MIR182" s="50"/>
      <c r="MIS182" s="50"/>
      <c r="MIT182" s="50"/>
      <c r="MIU182" s="50"/>
      <c r="MIV182" s="50"/>
      <c r="MIW182" s="50"/>
      <c r="MIX182" s="50"/>
      <c r="MIY182" s="50"/>
      <c r="MIZ182" s="50"/>
      <c r="MJA182" s="50"/>
      <c r="MJB182" s="50"/>
      <c r="MJC182" s="50"/>
      <c r="MJD182" s="50"/>
      <c r="MJE182" s="50"/>
      <c r="MJF182" s="50"/>
      <c r="MJG182" s="50"/>
      <c r="MJH182" s="50"/>
      <c r="MJI182" s="50"/>
      <c r="MJJ182" s="50"/>
      <c r="MJK182" s="50"/>
      <c r="MJL182" s="50"/>
      <c r="MJM182" s="50"/>
      <c r="MJN182" s="50"/>
      <c r="MJO182" s="50"/>
      <c r="MJP182" s="50"/>
      <c r="MJQ182" s="50"/>
      <c r="MJR182" s="50"/>
      <c r="MJS182" s="50"/>
      <c r="MJT182" s="50"/>
      <c r="MJU182" s="50"/>
      <c r="MJV182" s="50"/>
      <c r="MJW182" s="50"/>
      <c r="MJX182" s="50"/>
      <c r="MJY182" s="50"/>
      <c r="MJZ182" s="50"/>
      <c r="MKA182" s="50"/>
      <c r="MKB182" s="50"/>
      <c r="MKC182" s="50"/>
      <c r="MKD182" s="50"/>
      <c r="MKE182" s="50"/>
      <c r="MKF182" s="50"/>
      <c r="MKG182" s="50"/>
      <c r="MKH182" s="50"/>
      <c r="MKI182" s="50"/>
      <c r="MKJ182" s="50"/>
      <c r="MKK182" s="50"/>
      <c r="MKL182" s="50"/>
      <c r="MKM182" s="50"/>
      <c r="MKN182" s="50"/>
      <c r="MKO182" s="50"/>
      <c r="MKP182" s="50"/>
      <c r="MKQ182" s="50"/>
      <c r="MKR182" s="50"/>
      <c r="MKS182" s="50"/>
      <c r="MKT182" s="50"/>
      <c r="MKU182" s="50"/>
      <c r="MKV182" s="50"/>
      <c r="MKW182" s="50"/>
      <c r="MKX182" s="50"/>
      <c r="MKY182" s="50"/>
      <c r="MKZ182" s="50"/>
      <c r="MLA182" s="50"/>
      <c r="MLB182" s="50"/>
      <c r="MLC182" s="50"/>
      <c r="MLD182" s="50"/>
      <c r="MLE182" s="50"/>
      <c r="MLF182" s="50"/>
      <c r="MLG182" s="50"/>
      <c r="MLH182" s="50"/>
      <c r="MLI182" s="50"/>
      <c r="MLJ182" s="50"/>
      <c r="MLK182" s="50"/>
      <c r="MLL182" s="50"/>
      <c r="MLM182" s="50"/>
      <c r="MLN182" s="50"/>
      <c r="MLO182" s="50"/>
      <c r="MLP182" s="50"/>
      <c r="MLQ182" s="50"/>
      <c r="MLR182" s="50"/>
      <c r="MLS182" s="50"/>
      <c r="MLT182" s="50"/>
      <c r="MLU182" s="50"/>
      <c r="MLV182" s="50"/>
      <c r="MLW182" s="50"/>
      <c r="MLX182" s="50"/>
      <c r="MLY182" s="50"/>
      <c r="MLZ182" s="50"/>
      <c r="MMA182" s="50"/>
      <c r="MMB182" s="50"/>
      <c r="MMC182" s="50"/>
      <c r="MMD182" s="50"/>
      <c r="MME182" s="50"/>
      <c r="MMF182" s="50"/>
      <c r="MMG182" s="50"/>
      <c r="MMH182" s="50"/>
      <c r="MMI182" s="50"/>
      <c r="MMJ182" s="50"/>
      <c r="MMK182" s="50"/>
      <c r="MML182" s="50"/>
      <c r="MMM182" s="50"/>
      <c r="MMN182" s="50"/>
      <c r="MMO182" s="50"/>
      <c r="MMP182" s="50"/>
      <c r="MMQ182" s="50"/>
      <c r="MMR182" s="50"/>
      <c r="MMS182" s="50"/>
      <c r="MMT182" s="50"/>
      <c r="MMU182" s="50"/>
      <c r="MMV182" s="50"/>
      <c r="MMW182" s="50"/>
      <c r="MMX182" s="50"/>
      <c r="MMY182" s="50"/>
      <c r="MMZ182" s="50"/>
      <c r="MNA182" s="50"/>
      <c r="MNB182" s="50"/>
      <c r="MNC182" s="50"/>
      <c r="MND182" s="50"/>
      <c r="MNE182" s="50"/>
      <c r="MNF182" s="50"/>
      <c r="MNG182" s="50"/>
      <c r="MNH182" s="50"/>
      <c r="MNI182" s="50"/>
      <c r="MNJ182" s="50"/>
      <c r="MNK182" s="50"/>
      <c r="MNL182" s="50"/>
      <c r="MNM182" s="50"/>
      <c r="MNN182" s="50"/>
      <c r="MNO182" s="50"/>
      <c r="MNP182" s="50"/>
      <c r="MNQ182" s="50"/>
      <c r="MNR182" s="50"/>
      <c r="MNS182" s="50"/>
      <c r="MNT182" s="50"/>
      <c r="MNU182" s="50"/>
      <c r="MNV182" s="50"/>
      <c r="MNW182" s="50"/>
      <c r="MNX182" s="50"/>
      <c r="MNY182" s="50"/>
      <c r="MNZ182" s="50"/>
      <c r="MOA182" s="50"/>
      <c r="MOB182" s="50"/>
      <c r="MOC182" s="50"/>
      <c r="MOD182" s="50"/>
      <c r="MOE182" s="50"/>
      <c r="MOF182" s="50"/>
      <c r="MOG182" s="50"/>
      <c r="MOH182" s="50"/>
      <c r="MOI182" s="50"/>
      <c r="MOJ182" s="50"/>
      <c r="MOK182" s="50"/>
      <c r="MOL182" s="50"/>
      <c r="MOM182" s="50"/>
      <c r="MON182" s="50"/>
      <c r="MOO182" s="50"/>
      <c r="MOP182" s="50"/>
      <c r="MOQ182" s="50"/>
      <c r="MOR182" s="50"/>
      <c r="MOS182" s="50"/>
      <c r="MOT182" s="50"/>
      <c r="MOU182" s="50"/>
      <c r="MOV182" s="50"/>
      <c r="MOW182" s="50"/>
      <c r="MOX182" s="50"/>
      <c r="MOY182" s="50"/>
      <c r="MOZ182" s="50"/>
      <c r="MPA182" s="50"/>
      <c r="MPB182" s="50"/>
      <c r="MPC182" s="50"/>
      <c r="MPD182" s="50"/>
      <c r="MPE182" s="50"/>
      <c r="MPF182" s="50"/>
      <c r="MPG182" s="50"/>
      <c r="MPH182" s="50"/>
      <c r="MPI182" s="50"/>
      <c r="MPJ182" s="50"/>
      <c r="MPK182" s="50"/>
      <c r="MPL182" s="50"/>
      <c r="MPN182" s="50"/>
      <c r="MPP182" s="50"/>
      <c r="MPQ182" s="50"/>
      <c r="MPR182" s="50"/>
      <c r="MPS182" s="50"/>
      <c r="MPT182" s="50"/>
      <c r="MPU182" s="50"/>
      <c r="MPV182" s="50"/>
      <c r="MPW182" s="50"/>
      <c r="MQB182" s="50"/>
      <c r="MQC182" s="50"/>
      <c r="MQD182" s="50"/>
      <c r="MQE182" s="50"/>
      <c r="MQF182" s="50"/>
      <c r="MQG182" s="50"/>
      <c r="MQH182" s="50"/>
      <c r="MQI182" s="50"/>
      <c r="MQJ182" s="50"/>
      <c r="MQK182" s="50"/>
      <c r="MQL182" s="50"/>
      <c r="MQM182" s="50"/>
      <c r="MQN182" s="50"/>
      <c r="MQO182" s="50"/>
      <c r="MQP182" s="50"/>
      <c r="MQQ182" s="50"/>
      <c r="MQR182" s="50"/>
      <c r="MQS182" s="50"/>
      <c r="MQT182" s="50"/>
      <c r="MQU182" s="50"/>
      <c r="MQV182" s="50"/>
      <c r="MQW182" s="50"/>
      <c r="MQX182" s="50"/>
      <c r="MQY182" s="50"/>
      <c r="MQZ182" s="50"/>
      <c r="MRA182" s="50"/>
      <c r="MRB182" s="50"/>
      <c r="MRC182" s="50"/>
      <c r="MRD182" s="50"/>
      <c r="MRE182" s="50"/>
      <c r="MRF182" s="50"/>
      <c r="MRG182" s="50"/>
      <c r="MRH182" s="50"/>
      <c r="MRI182" s="50"/>
      <c r="MRJ182" s="50"/>
      <c r="MRK182" s="50"/>
      <c r="MRL182" s="50"/>
      <c r="MRM182" s="50"/>
      <c r="MRN182" s="50"/>
      <c r="MRO182" s="50"/>
      <c r="MRP182" s="50"/>
      <c r="MRQ182" s="50"/>
      <c r="MRR182" s="50"/>
      <c r="MRS182" s="50"/>
      <c r="MRT182" s="50"/>
      <c r="MRU182" s="50"/>
      <c r="MRV182" s="50"/>
      <c r="MRW182" s="50"/>
      <c r="MRX182" s="50"/>
      <c r="MRY182" s="50"/>
      <c r="MRZ182" s="50"/>
      <c r="MSA182" s="50"/>
      <c r="MSB182" s="50"/>
      <c r="MSC182" s="50"/>
      <c r="MSD182" s="50"/>
      <c r="MSE182" s="50"/>
      <c r="MSF182" s="50"/>
      <c r="MSG182" s="50"/>
      <c r="MSH182" s="50"/>
      <c r="MSI182" s="50"/>
      <c r="MSJ182" s="50"/>
      <c r="MSK182" s="50"/>
      <c r="MSL182" s="50"/>
      <c r="MSM182" s="50"/>
      <c r="MSN182" s="50"/>
      <c r="MSO182" s="50"/>
      <c r="MSP182" s="50"/>
      <c r="MSQ182" s="50"/>
      <c r="MSR182" s="50"/>
      <c r="MSS182" s="50"/>
      <c r="MST182" s="50"/>
      <c r="MSU182" s="50"/>
      <c r="MSV182" s="50"/>
      <c r="MSW182" s="50"/>
      <c r="MSX182" s="50"/>
      <c r="MSY182" s="50"/>
      <c r="MSZ182" s="50"/>
      <c r="MTA182" s="50"/>
      <c r="MTB182" s="50"/>
      <c r="MTC182" s="50"/>
      <c r="MTD182" s="50"/>
      <c r="MTE182" s="50"/>
      <c r="MTF182" s="50"/>
      <c r="MTG182" s="50"/>
      <c r="MTH182" s="50"/>
      <c r="MTI182" s="50"/>
      <c r="MTJ182" s="50"/>
      <c r="MTK182" s="50"/>
      <c r="MTL182" s="50"/>
      <c r="MTM182" s="50"/>
      <c r="MTN182" s="50"/>
      <c r="MTO182" s="50"/>
      <c r="MTP182" s="50"/>
      <c r="MTQ182" s="50"/>
      <c r="MTR182" s="50"/>
      <c r="MTS182" s="50"/>
      <c r="MTT182" s="50"/>
      <c r="MTU182" s="50"/>
      <c r="MTV182" s="50"/>
      <c r="MTW182" s="50"/>
      <c r="MTX182" s="50"/>
      <c r="MTY182" s="50"/>
      <c r="MTZ182" s="50"/>
      <c r="MUA182" s="50"/>
      <c r="MUB182" s="50"/>
      <c r="MUC182" s="50"/>
      <c r="MUD182" s="50"/>
      <c r="MUE182" s="50"/>
      <c r="MUF182" s="50"/>
      <c r="MUG182" s="50"/>
      <c r="MUH182" s="50"/>
      <c r="MUI182" s="50"/>
      <c r="MUJ182" s="50"/>
      <c r="MUK182" s="50"/>
      <c r="MUL182" s="50"/>
      <c r="MUM182" s="50"/>
      <c r="MUN182" s="50"/>
      <c r="MUO182" s="50"/>
      <c r="MUP182" s="50"/>
      <c r="MUQ182" s="50"/>
      <c r="MUR182" s="50"/>
      <c r="MUS182" s="50"/>
      <c r="MUT182" s="50"/>
      <c r="MUU182" s="50"/>
      <c r="MUV182" s="50"/>
      <c r="MUW182" s="50"/>
      <c r="MUX182" s="50"/>
      <c r="MUY182" s="50"/>
      <c r="MUZ182" s="50"/>
      <c r="MVA182" s="50"/>
      <c r="MVB182" s="50"/>
      <c r="MVC182" s="50"/>
      <c r="MVD182" s="50"/>
      <c r="MVE182" s="50"/>
      <c r="MVF182" s="50"/>
      <c r="MVG182" s="50"/>
      <c r="MVH182" s="50"/>
      <c r="MVI182" s="50"/>
      <c r="MVJ182" s="50"/>
      <c r="MVK182" s="50"/>
      <c r="MVL182" s="50"/>
      <c r="MVM182" s="50"/>
      <c r="MVN182" s="50"/>
      <c r="MVO182" s="50"/>
      <c r="MVP182" s="50"/>
      <c r="MVQ182" s="50"/>
      <c r="MVR182" s="50"/>
      <c r="MVS182" s="50"/>
      <c r="MVT182" s="50"/>
      <c r="MVU182" s="50"/>
      <c r="MVV182" s="50"/>
      <c r="MVW182" s="50"/>
      <c r="MVX182" s="50"/>
      <c r="MVY182" s="50"/>
      <c r="MVZ182" s="50"/>
      <c r="MWA182" s="50"/>
      <c r="MWB182" s="50"/>
      <c r="MWC182" s="50"/>
      <c r="MWD182" s="50"/>
      <c r="MWE182" s="50"/>
      <c r="MWF182" s="50"/>
      <c r="MWG182" s="50"/>
      <c r="MWH182" s="50"/>
      <c r="MWI182" s="50"/>
      <c r="MWJ182" s="50"/>
      <c r="MWK182" s="50"/>
      <c r="MWL182" s="50"/>
      <c r="MWM182" s="50"/>
      <c r="MWN182" s="50"/>
      <c r="MWO182" s="50"/>
      <c r="MWP182" s="50"/>
      <c r="MWQ182" s="50"/>
      <c r="MWR182" s="50"/>
      <c r="MWS182" s="50"/>
      <c r="MWT182" s="50"/>
      <c r="MWU182" s="50"/>
      <c r="MWV182" s="50"/>
      <c r="MWW182" s="50"/>
      <c r="MWX182" s="50"/>
      <c r="MWY182" s="50"/>
      <c r="MWZ182" s="50"/>
      <c r="MXA182" s="50"/>
      <c r="MXB182" s="50"/>
      <c r="MXC182" s="50"/>
      <c r="MXD182" s="50"/>
      <c r="MXE182" s="50"/>
      <c r="MXF182" s="50"/>
      <c r="MXG182" s="50"/>
      <c r="MXH182" s="50"/>
      <c r="MXI182" s="50"/>
      <c r="MXJ182" s="50"/>
      <c r="MXK182" s="50"/>
      <c r="MXL182" s="50"/>
      <c r="MXM182" s="50"/>
      <c r="MXN182" s="50"/>
      <c r="MXO182" s="50"/>
      <c r="MXP182" s="50"/>
      <c r="MXQ182" s="50"/>
      <c r="MXR182" s="50"/>
      <c r="MXS182" s="50"/>
      <c r="MXT182" s="50"/>
      <c r="MXU182" s="50"/>
      <c r="MXV182" s="50"/>
      <c r="MXW182" s="50"/>
      <c r="MXX182" s="50"/>
      <c r="MXY182" s="50"/>
      <c r="MXZ182" s="50"/>
      <c r="MYA182" s="50"/>
      <c r="MYB182" s="50"/>
      <c r="MYC182" s="50"/>
      <c r="MYD182" s="50"/>
      <c r="MYE182" s="50"/>
      <c r="MYF182" s="50"/>
      <c r="MYG182" s="50"/>
      <c r="MYH182" s="50"/>
      <c r="MYI182" s="50"/>
      <c r="MYJ182" s="50"/>
      <c r="MYK182" s="50"/>
      <c r="MYL182" s="50"/>
      <c r="MYM182" s="50"/>
      <c r="MYN182" s="50"/>
      <c r="MYO182" s="50"/>
      <c r="MYP182" s="50"/>
      <c r="MYQ182" s="50"/>
      <c r="MYR182" s="50"/>
      <c r="MYS182" s="50"/>
      <c r="MYT182" s="50"/>
      <c r="MYU182" s="50"/>
      <c r="MYV182" s="50"/>
      <c r="MYW182" s="50"/>
      <c r="MYX182" s="50"/>
      <c r="MYY182" s="50"/>
      <c r="MYZ182" s="50"/>
      <c r="MZA182" s="50"/>
      <c r="MZB182" s="50"/>
      <c r="MZC182" s="50"/>
      <c r="MZD182" s="50"/>
      <c r="MZE182" s="50"/>
      <c r="MZF182" s="50"/>
      <c r="MZG182" s="50"/>
      <c r="MZH182" s="50"/>
      <c r="MZJ182" s="50"/>
      <c r="MZL182" s="50"/>
      <c r="MZM182" s="50"/>
      <c r="MZN182" s="50"/>
      <c r="MZO182" s="50"/>
      <c r="MZP182" s="50"/>
      <c r="MZQ182" s="50"/>
      <c r="MZR182" s="50"/>
      <c r="MZS182" s="50"/>
      <c r="MZX182" s="50"/>
      <c r="MZY182" s="50"/>
      <c r="MZZ182" s="50"/>
      <c r="NAA182" s="50"/>
      <c r="NAB182" s="50"/>
      <c r="NAC182" s="50"/>
      <c r="NAD182" s="50"/>
      <c r="NAE182" s="50"/>
      <c r="NAF182" s="50"/>
      <c r="NAG182" s="50"/>
      <c r="NAH182" s="50"/>
      <c r="NAI182" s="50"/>
      <c r="NAJ182" s="50"/>
      <c r="NAK182" s="50"/>
      <c r="NAL182" s="50"/>
      <c r="NAM182" s="50"/>
      <c r="NAN182" s="50"/>
      <c r="NAO182" s="50"/>
      <c r="NAP182" s="50"/>
      <c r="NAQ182" s="50"/>
      <c r="NAR182" s="50"/>
      <c r="NAS182" s="50"/>
      <c r="NAT182" s="50"/>
      <c r="NAU182" s="50"/>
      <c r="NAV182" s="50"/>
      <c r="NAW182" s="50"/>
      <c r="NAX182" s="50"/>
      <c r="NAY182" s="50"/>
      <c r="NAZ182" s="50"/>
      <c r="NBA182" s="50"/>
      <c r="NBB182" s="50"/>
      <c r="NBC182" s="50"/>
      <c r="NBD182" s="50"/>
      <c r="NBE182" s="50"/>
      <c r="NBF182" s="50"/>
      <c r="NBG182" s="50"/>
      <c r="NBH182" s="50"/>
      <c r="NBI182" s="50"/>
      <c r="NBJ182" s="50"/>
      <c r="NBK182" s="50"/>
      <c r="NBL182" s="50"/>
      <c r="NBM182" s="50"/>
      <c r="NBN182" s="50"/>
      <c r="NBO182" s="50"/>
      <c r="NBP182" s="50"/>
      <c r="NBQ182" s="50"/>
      <c r="NBR182" s="50"/>
      <c r="NBS182" s="50"/>
      <c r="NBT182" s="50"/>
      <c r="NBU182" s="50"/>
      <c r="NBV182" s="50"/>
      <c r="NBW182" s="50"/>
      <c r="NBX182" s="50"/>
      <c r="NBY182" s="50"/>
      <c r="NBZ182" s="50"/>
      <c r="NCA182" s="50"/>
      <c r="NCB182" s="50"/>
      <c r="NCC182" s="50"/>
      <c r="NCD182" s="50"/>
      <c r="NCE182" s="50"/>
      <c r="NCF182" s="50"/>
      <c r="NCG182" s="50"/>
      <c r="NCH182" s="50"/>
      <c r="NCI182" s="50"/>
      <c r="NCJ182" s="50"/>
      <c r="NCK182" s="50"/>
      <c r="NCL182" s="50"/>
      <c r="NCM182" s="50"/>
      <c r="NCN182" s="50"/>
      <c r="NCO182" s="50"/>
      <c r="NCP182" s="50"/>
      <c r="NCQ182" s="50"/>
      <c r="NCR182" s="50"/>
      <c r="NCS182" s="50"/>
      <c r="NCT182" s="50"/>
      <c r="NCU182" s="50"/>
      <c r="NCV182" s="50"/>
      <c r="NCW182" s="50"/>
      <c r="NCX182" s="50"/>
      <c r="NCY182" s="50"/>
      <c r="NCZ182" s="50"/>
      <c r="NDA182" s="50"/>
      <c r="NDB182" s="50"/>
      <c r="NDC182" s="50"/>
      <c r="NDD182" s="50"/>
      <c r="NDE182" s="50"/>
      <c r="NDF182" s="50"/>
      <c r="NDG182" s="50"/>
      <c r="NDH182" s="50"/>
      <c r="NDI182" s="50"/>
      <c r="NDJ182" s="50"/>
      <c r="NDK182" s="50"/>
      <c r="NDL182" s="50"/>
      <c r="NDM182" s="50"/>
      <c r="NDN182" s="50"/>
      <c r="NDO182" s="50"/>
      <c r="NDP182" s="50"/>
      <c r="NDQ182" s="50"/>
      <c r="NDR182" s="50"/>
      <c r="NDS182" s="50"/>
      <c r="NDT182" s="50"/>
      <c r="NDU182" s="50"/>
      <c r="NDV182" s="50"/>
      <c r="NDW182" s="50"/>
      <c r="NDX182" s="50"/>
      <c r="NDY182" s="50"/>
      <c r="NDZ182" s="50"/>
      <c r="NEA182" s="50"/>
      <c r="NEB182" s="50"/>
      <c r="NEC182" s="50"/>
      <c r="NED182" s="50"/>
      <c r="NEE182" s="50"/>
      <c r="NEF182" s="50"/>
      <c r="NEG182" s="50"/>
      <c r="NEH182" s="50"/>
      <c r="NEI182" s="50"/>
      <c r="NEJ182" s="50"/>
      <c r="NEK182" s="50"/>
      <c r="NEL182" s="50"/>
      <c r="NEM182" s="50"/>
      <c r="NEN182" s="50"/>
      <c r="NEO182" s="50"/>
      <c r="NEP182" s="50"/>
      <c r="NEQ182" s="50"/>
      <c r="NER182" s="50"/>
      <c r="NES182" s="50"/>
      <c r="NET182" s="50"/>
      <c r="NEU182" s="50"/>
      <c r="NEV182" s="50"/>
      <c r="NEW182" s="50"/>
      <c r="NEX182" s="50"/>
      <c r="NEY182" s="50"/>
      <c r="NEZ182" s="50"/>
      <c r="NFA182" s="50"/>
      <c r="NFB182" s="50"/>
      <c r="NFC182" s="50"/>
      <c r="NFD182" s="50"/>
      <c r="NFE182" s="50"/>
      <c r="NFF182" s="50"/>
      <c r="NFG182" s="50"/>
      <c r="NFH182" s="50"/>
      <c r="NFI182" s="50"/>
      <c r="NFJ182" s="50"/>
      <c r="NFK182" s="50"/>
      <c r="NFL182" s="50"/>
      <c r="NFM182" s="50"/>
      <c r="NFN182" s="50"/>
      <c r="NFO182" s="50"/>
      <c r="NFP182" s="50"/>
      <c r="NFQ182" s="50"/>
      <c r="NFR182" s="50"/>
      <c r="NFS182" s="50"/>
      <c r="NFT182" s="50"/>
      <c r="NFU182" s="50"/>
      <c r="NFV182" s="50"/>
      <c r="NFW182" s="50"/>
      <c r="NFX182" s="50"/>
      <c r="NFY182" s="50"/>
      <c r="NFZ182" s="50"/>
      <c r="NGA182" s="50"/>
      <c r="NGB182" s="50"/>
      <c r="NGC182" s="50"/>
      <c r="NGD182" s="50"/>
      <c r="NGE182" s="50"/>
      <c r="NGF182" s="50"/>
      <c r="NGG182" s="50"/>
      <c r="NGH182" s="50"/>
      <c r="NGI182" s="50"/>
      <c r="NGJ182" s="50"/>
      <c r="NGK182" s="50"/>
      <c r="NGL182" s="50"/>
      <c r="NGM182" s="50"/>
      <c r="NGN182" s="50"/>
      <c r="NGO182" s="50"/>
      <c r="NGP182" s="50"/>
      <c r="NGQ182" s="50"/>
      <c r="NGR182" s="50"/>
      <c r="NGS182" s="50"/>
      <c r="NGT182" s="50"/>
      <c r="NGU182" s="50"/>
      <c r="NGV182" s="50"/>
      <c r="NGW182" s="50"/>
      <c r="NGX182" s="50"/>
      <c r="NGY182" s="50"/>
      <c r="NGZ182" s="50"/>
      <c r="NHA182" s="50"/>
      <c r="NHB182" s="50"/>
      <c r="NHC182" s="50"/>
      <c r="NHD182" s="50"/>
      <c r="NHE182" s="50"/>
      <c r="NHF182" s="50"/>
      <c r="NHG182" s="50"/>
      <c r="NHH182" s="50"/>
      <c r="NHI182" s="50"/>
      <c r="NHJ182" s="50"/>
      <c r="NHK182" s="50"/>
      <c r="NHL182" s="50"/>
      <c r="NHM182" s="50"/>
      <c r="NHN182" s="50"/>
      <c r="NHO182" s="50"/>
      <c r="NHP182" s="50"/>
      <c r="NHQ182" s="50"/>
      <c r="NHR182" s="50"/>
      <c r="NHS182" s="50"/>
      <c r="NHT182" s="50"/>
      <c r="NHU182" s="50"/>
      <c r="NHV182" s="50"/>
      <c r="NHW182" s="50"/>
      <c r="NHX182" s="50"/>
      <c r="NHY182" s="50"/>
      <c r="NHZ182" s="50"/>
      <c r="NIA182" s="50"/>
      <c r="NIB182" s="50"/>
      <c r="NIC182" s="50"/>
      <c r="NID182" s="50"/>
      <c r="NIE182" s="50"/>
      <c r="NIF182" s="50"/>
      <c r="NIG182" s="50"/>
      <c r="NIH182" s="50"/>
      <c r="NII182" s="50"/>
      <c r="NIJ182" s="50"/>
      <c r="NIK182" s="50"/>
      <c r="NIL182" s="50"/>
      <c r="NIM182" s="50"/>
      <c r="NIN182" s="50"/>
      <c r="NIO182" s="50"/>
      <c r="NIP182" s="50"/>
      <c r="NIQ182" s="50"/>
      <c r="NIR182" s="50"/>
      <c r="NIS182" s="50"/>
      <c r="NIT182" s="50"/>
      <c r="NIU182" s="50"/>
      <c r="NIV182" s="50"/>
      <c r="NIW182" s="50"/>
      <c r="NIX182" s="50"/>
      <c r="NIY182" s="50"/>
      <c r="NIZ182" s="50"/>
      <c r="NJA182" s="50"/>
      <c r="NJB182" s="50"/>
      <c r="NJC182" s="50"/>
      <c r="NJD182" s="50"/>
      <c r="NJF182" s="50"/>
      <c r="NJH182" s="50"/>
      <c r="NJI182" s="50"/>
      <c r="NJJ182" s="50"/>
      <c r="NJK182" s="50"/>
      <c r="NJL182" s="50"/>
      <c r="NJM182" s="50"/>
      <c r="NJN182" s="50"/>
      <c r="NJO182" s="50"/>
      <c r="NJT182" s="50"/>
      <c r="NJU182" s="50"/>
      <c r="NJV182" s="50"/>
      <c r="NJW182" s="50"/>
      <c r="NJX182" s="50"/>
      <c r="NJY182" s="50"/>
      <c r="NJZ182" s="50"/>
      <c r="NKA182" s="50"/>
      <c r="NKB182" s="50"/>
      <c r="NKC182" s="50"/>
      <c r="NKD182" s="50"/>
      <c r="NKE182" s="50"/>
      <c r="NKF182" s="50"/>
      <c r="NKG182" s="50"/>
      <c r="NKH182" s="50"/>
      <c r="NKI182" s="50"/>
      <c r="NKJ182" s="50"/>
      <c r="NKK182" s="50"/>
      <c r="NKL182" s="50"/>
      <c r="NKM182" s="50"/>
      <c r="NKN182" s="50"/>
      <c r="NKO182" s="50"/>
      <c r="NKP182" s="50"/>
      <c r="NKQ182" s="50"/>
      <c r="NKR182" s="50"/>
      <c r="NKS182" s="50"/>
      <c r="NKT182" s="50"/>
      <c r="NKU182" s="50"/>
      <c r="NKV182" s="50"/>
      <c r="NKW182" s="50"/>
      <c r="NKX182" s="50"/>
      <c r="NKY182" s="50"/>
      <c r="NKZ182" s="50"/>
      <c r="NLA182" s="50"/>
      <c r="NLB182" s="50"/>
      <c r="NLC182" s="50"/>
      <c r="NLD182" s="50"/>
      <c r="NLE182" s="50"/>
      <c r="NLF182" s="50"/>
      <c r="NLG182" s="50"/>
      <c r="NLH182" s="50"/>
      <c r="NLI182" s="50"/>
      <c r="NLJ182" s="50"/>
      <c r="NLK182" s="50"/>
      <c r="NLL182" s="50"/>
      <c r="NLM182" s="50"/>
      <c r="NLN182" s="50"/>
      <c r="NLO182" s="50"/>
      <c r="NLP182" s="50"/>
      <c r="NLQ182" s="50"/>
      <c r="NLR182" s="50"/>
      <c r="NLS182" s="50"/>
      <c r="NLT182" s="50"/>
      <c r="NLU182" s="50"/>
      <c r="NLV182" s="50"/>
      <c r="NLW182" s="50"/>
      <c r="NLX182" s="50"/>
      <c r="NLY182" s="50"/>
      <c r="NLZ182" s="50"/>
      <c r="NMA182" s="50"/>
      <c r="NMB182" s="50"/>
      <c r="NMC182" s="50"/>
      <c r="NMD182" s="50"/>
      <c r="NME182" s="50"/>
      <c r="NMF182" s="50"/>
      <c r="NMG182" s="50"/>
      <c r="NMH182" s="50"/>
      <c r="NMI182" s="50"/>
      <c r="NMJ182" s="50"/>
      <c r="NMK182" s="50"/>
      <c r="NML182" s="50"/>
      <c r="NMM182" s="50"/>
      <c r="NMN182" s="50"/>
      <c r="NMO182" s="50"/>
      <c r="NMP182" s="50"/>
      <c r="NMQ182" s="50"/>
      <c r="NMR182" s="50"/>
      <c r="NMS182" s="50"/>
      <c r="NMT182" s="50"/>
      <c r="NMU182" s="50"/>
      <c r="NMV182" s="50"/>
      <c r="NMW182" s="50"/>
      <c r="NMX182" s="50"/>
      <c r="NMY182" s="50"/>
      <c r="NMZ182" s="50"/>
      <c r="NNA182" s="50"/>
      <c r="NNB182" s="50"/>
      <c r="NNC182" s="50"/>
      <c r="NND182" s="50"/>
      <c r="NNE182" s="50"/>
      <c r="NNF182" s="50"/>
      <c r="NNG182" s="50"/>
      <c r="NNH182" s="50"/>
      <c r="NNI182" s="50"/>
      <c r="NNJ182" s="50"/>
      <c r="NNK182" s="50"/>
      <c r="NNL182" s="50"/>
      <c r="NNM182" s="50"/>
      <c r="NNN182" s="50"/>
      <c r="NNO182" s="50"/>
      <c r="NNP182" s="50"/>
      <c r="NNQ182" s="50"/>
      <c r="NNR182" s="50"/>
      <c r="NNS182" s="50"/>
      <c r="NNT182" s="50"/>
      <c r="NNU182" s="50"/>
      <c r="NNV182" s="50"/>
      <c r="NNW182" s="50"/>
      <c r="NNX182" s="50"/>
      <c r="NNY182" s="50"/>
      <c r="NNZ182" s="50"/>
      <c r="NOA182" s="50"/>
      <c r="NOB182" s="50"/>
      <c r="NOC182" s="50"/>
      <c r="NOD182" s="50"/>
      <c r="NOE182" s="50"/>
      <c r="NOF182" s="50"/>
      <c r="NOG182" s="50"/>
      <c r="NOH182" s="50"/>
      <c r="NOI182" s="50"/>
      <c r="NOJ182" s="50"/>
      <c r="NOK182" s="50"/>
      <c r="NOL182" s="50"/>
      <c r="NOM182" s="50"/>
      <c r="NON182" s="50"/>
      <c r="NOO182" s="50"/>
      <c r="NOP182" s="50"/>
      <c r="NOQ182" s="50"/>
      <c r="NOR182" s="50"/>
      <c r="NOS182" s="50"/>
      <c r="NOT182" s="50"/>
      <c r="NOU182" s="50"/>
      <c r="NOV182" s="50"/>
      <c r="NOW182" s="50"/>
      <c r="NOX182" s="50"/>
      <c r="NOY182" s="50"/>
      <c r="NOZ182" s="50"/>
      <c r="NPA182" s="50"/>
      <c r="NPB182" s="50"/>
      <c r="NPC182" s="50"/>
      <c r="NPD182" s="50"/>
      <c r="NPE182" s="50"/>
      <c r="NPF182" s="50"/>
      <c r="NPG182" s="50"/>
      <c r="NPH182" s="50"/>
      <c r="NPI182" s="50"/>
      <c r="NPJ182" s="50"/>
      <c r="NPK182" s="50"/>
      <c r="NPL182" s="50"/>
      <c r="NPM182" s="50"/>
      <c r="NPN182" s="50"/>
      <c r="NPO182" s="50"/>
      <c r="NPP182" s="50"/>
      <c r="NPQ182" s="50"/>
      <c r="NPR182" s="50"/>
      <c r="NPS182" s="50"/>
      <c r="NPT182" s="50"/>
      <c r="NPU182" s="50"/>
      <c r="NPV182" s="50"/>
      <c r="NPW182" s="50"/>
      <c r="NPX182" s="50"/>
      <c r="NPY182" s="50"/>
      <c r="NPZ182" s="50"/>
      <c r="NQA182" s="50"/>
      <c r="NQB182" s="50"/>
      <c r="NQC182" s="50"/>
      <c r="NQD182" s="50"/>
      <c r="NQE182" s="50"/>
      <c r="NQF182" s="50"/>
      <c r="NQG182" s="50"/>
      <c r="NQH182" s="50"/>
      <c r="NQI182" s="50"/>
      <c r="NQJ182" s="50"/>
      <c r="NQK182" s="50"/>
      <c r="NQL182" s="50"/>
      <c r="NQM182" s="50"/>
      <c r="NQN182" s="50"/>
      <c r="NQO182" s="50"/>
      <c r="NQP182" s="50"/>
      <c r="NQQ182" s="50"/>
      <c r="NQR182" s="50"/>
      <c r="NQS182" s="50"/>
      <c r="NQT182" s="50"/>
      <c r="NQU182" s="50"/>
      <c r="NQV182" s="50"/>
      <c r="NQW182" s="50"/>
      <c r="NQX182" s="50"/>
      <c r="NQY182" s="50"/>
      <c r="NQZ182" s="50"/>
      <c r="NRA182" s="50"/>
      <c r="NRB182" s="50"/>
      <c r="NRC182" s="50"/>
      <c r="NRD182" s="50"/>
      <c r="NRE182" s="50"/>
      <c r="NRF182" s="50"/>
      <c r="NRG182" s="50"/>
      <c r="NRH182" s="50"/>
      <c r="NRI182" s="50"/>
      <c r="NRJ182" s="50"/>
      <c r="NRK182" s="50"/>
      <c r="NRL182" s="50"/>
      <c r="NRM182" s="50"/>
      <c r="NRN182" s="50"/>
      <c r="NRO182" s="50"/>
      <c r="NRP182" s="50"/>
      <c r="NRQ182" s="50"/>
      <c r="NRR182" s="50"/>
      <c r="NRS182" s="50"/>
      <c r="NRT182" s="50"/>
      <c r="NRU182" s="50"/>
      <c r="NRV182" s="50"/>
      <c r="NRW182" s="50"/>
      <c r="NRX182" s="50"/>
      <c r="NRY182" s="50"/>
      <c r="NRZ182" s="50"/>
      <c r="NSA182" s="50"/>
      <c r="NSB182" s="50"/>
      <c r="NSC182" s="50"/>
      <c r="NSD182" s="50"/>
      <c r="NSE182" s="50"/>
      <c r="NSF182" s="50"/>
      <c r="NSG182" s="50"/>
      <c r="NSH182" s="50"/>
      <c r="NSI182" s="50"/>
      <c r="NSJ182" s="50"/>
      <c r="NSK182" s="50"/>
      <c r="NSL182" s="50"/>
      <c r="NSM182" s="50"/>
      <c r="NSN182" s="50"/>
      <c r="NSO182" s="50"/>
      <c r="NSP182" s="50"/>
      <c r="NSQ182" s="50"/>
      <c r="NSR182" s="50"/>
      <c r="NSS182" s="50"/>
      <c r="NST182" s="50"/>
      <c r="NSU182" s="50"/>
      <c r="NSV182" s="50"/>
      <c r="NSW182" s="50"/>
      <c r="NSX182" s="50"/>
      <c r="NSY182" s="50"/>
      <c r="NSZ182" s="50"/>
      <c r="NTB182" s="50"/>
      <c r="NTD182" s="50"/>
      <c r="NTE182" s="50"/>
      <c r="NTF182" s="50"/>
      <c r="NTG182" s="50"/>
      <c r="NTH182" s="50"/>
      <c r="NTI182" s="50"/>
      <c r="NTJ182" s="50"/>
      <c r="NTK182" s="50"/>
      <c r="NTP182" s="50"/>
      <c r="NTQ182" s="50"/>
      <c r="NTR182" s="50"/>
      <c r="NTS182" s="50"/>
      <c r="NTT182" s="50"/>
      <c r="NTU182" s="50"/>
      <c r="NTV182" s="50"/>
      <c r="NTW182" s="50"/>
      <c r="NTX182" s="50"/>
      <c r="NTY182" s="50"/>
      <c r="NTZ182" s="50"/>
      <c r="NUA182" s="50"/>
      <c r="NUB182" s="50"/>
      <c r="NUC182" s="50"/>
      <c r="NUD182" s="50"/>
      <c r="NUE182" s="50"/>
      <c r="NUF182" s="50"/>
      <c r="NUG182" s="50"/>
      <c r="NUH182" s="50"/>
      <c r="NUI182" s="50"/>
      <c r="NUJ182" s="50"/>
      <c r="NUK182" s="50"/>
      <c r="NUL182" s="50"/>
      <c r="NUM182" s="50"/>
      <c r="NUN182" s="50"/>
      <c r="NUO182" s="50"/>
      <c r="NUP182" s="50"/>
      <c r="NUQ182" s="50"/>
      <c r="NUR182" s="50"/>
      <c r="NUS182" s="50"/>
      <c r="NUT182" s="50"/>
      <c r="NUU182" s="50"/>
      <c r="NUV182" s="50"/>
      <c r="NUW182" s="50"/>
      <c r="NUX182" s="50"/>
      <c r="NUY182" s="50"/>
      <c r="NUZ182" s="50"/>
      <c r="NVA182" s="50"/>
      <c r="NVB182" s="50"/>
      <c r="NVC182" s="50"/>
      <c r="NVD182" s="50"/>
      <c r="NVE182" s="50"/>
      <c r="NVF182" s="50"/>
      <c r="NVG182" s="50"/>
      <c r="NVH182" s="50"/>
      <c r="NVI182" s="50"/>
      <c r="NVJ182" s="50"/>
      <c r="NVK182" s="50"/>
      <c r="NVL182" s="50"/>
      <c r="NVM182" s="50"/>
      <c r="NVN182" s="50"/>
      <c r="NVO182" s="50"/>
      <c r="NVP182" s="50"/>
      <c r="NVQ182" s="50"/>
      <c r="NVR182" s="50"/>
      <c r="NVS182" s="50"/>
      <c r="NVT182" s="50"/>
      <c r="NVU182" s="50"/>
      <c r="NVV182" s="50"/>
      <c r="NVW182" s="50"/>
      <c r="NVX182" s="50"/>
      <c r="NVY182" s="50"/>
      <c r="NVZ182" s="50"/>
      <c r="NWA182" s="50"/>
      <c r="NWB182" s="50"/>
      <c r="NWC182" s="50"/>
      <c r="NWD182" s="50"/>
      <c r="NWE182" s="50"/>
      <c r="NWF182" s="50"/>
      <c r="NWG182" s="50"/>
      <c r="NWH182" s="50"/>
      <c r="NWI182" s="50"/>
      <c r="NWJ182" s="50"/>
      <c r="NWK182" s="50"/>
      <c r="NWL182" s="50"/>
      <c r="NWM182" s="50"/>
      <c r="NWN182" s="50"/>
      <c r="NWO182" s="50"/>
      <c r="NWP182" s="50"/>
      <c r="NWQ182" s="50"/>
      <c r="NWR182" s="50"/>
      <c r="NWS182" s="50"/>
      <c r="NWT182" s="50"/>
      <c r="NWU182" s="50"/>
      <c r="NWV182" s="50"/>
      <c r="NWW182" s="50"/>
      <c r="NWX182" s="50"/>
      <c r="NWY182" s="50"/>
      <c r="NWZ182" s="50"/>
      <c r="NXA182" s="50"/>
      <c r="NXB182" s="50"/>
      <c r="NXC182" s="50"/>
      <c r="NXD182" s="50"/>
      <c r="NXE182" s="50"/>
      <c r="NXF182" s="50"/>
      <c r="NXG182" s="50"/>
      <c r="NXH182" s="50"/>
      <c r="NXI182" s="50"/>
      <c r="NXJ182" s="50"/>
      <c r="NXK182" s="50"/>
      <c r="NXL182" s="50"/>
      <c r="NXM182" s="50"/>
      <c r="NXN182" s="50"/>
      <c r="NXO182" s="50"/>
      <c r="NXP182" s="50"/>
      <c r="NXQ182" s="50"/>
      <c r="NXR182" s="50"/>
      <c r="NXS182" s="50"/>
      <c r="NXT182" s="50"/>
      <c r="NXU182" s="50"/>
      <c r="NXV182" s="50"/>
      <c r="NXW182" s="50"/>
      <c r="NXX182" s="50"/>
      <c r="NXY182" s="50"/>
      <c r="NXZ182" s="50"/>
      <c r="NYA182" s="50"/>
      <c r="NYB182" s="50"/>
      <c r="NYC182" s="50"/>
      <c r="NYD182" s="50"/>
      <c r="NYE182" s="50"/>
      <c r="NYF182" s="50"/>
      <c r="NYG182" s="50"/>
      <c r="NYH182" s="50"/>
      <c r="NYI182" s="50"/>
      <c r="NYJ182" s="50"/>
      <c r="NYK182" s="50"/>
      <c r="NYL182" s="50"/>
      <c r="NYM182" s="50"/>
      <c r="NYN182" s="50"/>
      <c r="NYO182" s="50"/>
      <c r="NYP182" s="50"/>
      <c r="NYQ182" s="50"/>
      <c r="NYR182" s="50"/>
      <c r="NYS182" s="50"/>
      <c r="NYT182" s="50"/>
      <c r="NYU182" s="50"/>
      <c r="NYV182" s="50"/>
      <c r="NYW182" s="50"/>
      <c r="NYX182" s="50"/>
      <c r="NYY182" s="50"/>
      <c r="NYZ182" s="50"/>
      <c r="NZA182" s="50"/>
      <c r="NZB182" s="50"/>
      <c r="NZC182" s="50"/>
      <c r="NZD182" s="50"/>
      <c r="NZE182" s="50"/>
      <c r="NZF182" s="50"/>
      <c r="NZG182" s="50"/>
      <c r="NZH182" s="50"/>
      <c r="NZI182" s="50"/>
      <c r="NZJ182" s="50"/>
      <c r="NZK182" s="50"/>
      <c r="NZL182" s="50"/>
      <c r="NZM182" s="50"/>
      <c r="NZN182" s="50"/>
      <c r="NZO182" s="50"/>
      <c r="NZP182" s="50"/>
      <c r="NZQ182" s="50"/>
      <c r="NZR182" s="50"/>
      <c r="NZS182" s="50"/>
      <c r="NZT182" s="50"/>
      <c r="NZU182" s="50"/>
      <c r="NZV182" s="50"/>
      <c r="NZW182" s="50"/>
      <c r="NZX182" s="50"/>
      <c r="NZY182" s="50"/>
      <c r="NZZ182" s="50"/>
      <c r="OAA182" s="50"/>
      <c r="OAB182" s="50"/>
      <c r="OAC182" s="50"/>
      <c r="OAD182" s="50"/>
      <c r="OAE182" s="50"/>
      <c r="OAF182" s="50"/>
      <c r="OAG182" s="50"/>
      <c r="OAH182" s="50"/>
      <c r="OAI182" s="50"/>
      <c r="OAJ182" s="50"/>
      <c r="OAK182" s="50"/>
      <c r="OAL182" s="50"/>
      <c r="OAM182" s="50"/>
      <c r="OAN182" s="50"/>
      <c r="OAO182" s="50"/>
      <c r="OAP182" s="50"/>
      <c r="OAQ182" s="50"/>
      <c r="OAR182" s="50"/>
      <c r="OAS182" s="50"/>
      <c r="OAT182" s="50"/>
      <c r="OAU182" s="50"/>
      <c r="OAV182" s="50"/>
      <c r="OAW182" s="50"/>
      <c r="OAX182" s="50"/>
      <c r="OAY182" s="50"/>
      <c r="OAZ182" s="50"/>
      <c r="OBA182" s="50"/>
      <c r="OBB182" s="50"/>
      <c r="OBC182" s="50"/>
      <c r="OBD182" s="50"/>
      <c r="OBE182" s="50"/>
      <c r="OBF182" s="50"/>
      <c r="OBG182" s="50"/>
      <c r="OBH182" s="50"/>
      <c r="OBI182" s="50"/>
      <c r="OBJ182" s="50"/>
      <c r="OBK182" s="50"/>
      <c r="OBL182" s="50"/>
      <c r="OBM182" s="50"/>
      <c r="OBN182" s="50"/>
      <c r="OBO182" s="50"/>
      <c r="OBP182" s="50"/>
      <c r="OBQ182" s="50"/>
      <c r="OBR182" s="50"/>
      <c r="OBS182" s="50"/>
      <c r="OBT182" s="50"/>
      <c r="OBU182" s="50"/>
      <c r="OBV182" s="50"/>
      <c r="OBW182" s="50"/>
      <c r="OBX182" s="50"/>
      <c r="OBY182" s="50"/>
      <c r="OBZ182" s="50"/>
      <c r="OCA182" s="50"/>
      <c r="OCB182" s="50"/>
      <c r="OCC182" s="50"/>
      <c r="OCD182" s="50"/>
      <c r="OCE182" s="50"/>
      <c r="OCF182" s="50"/>
      <c r="OCG182" s="50"/>
      <c r="OCH182" s="50"/>
      <c r="OCI182" s="50"/>
      <c r="OCJ182" s="50"/>
      <c r="OCK182" s="50"/>
      <c r="OCL182" s="50"/>
      <c r="OCM182" s="50"/>
      <c r="OCN182" s="50"/>
      <c r="OCO182" s="50"/>
      <c r="OCP182" s="50"/>
      <c r="OCQ182" s="50"/>
      <c r="OCR182" s="50"/>
      <c r="OCS182" s="50"/>
      <c r="OCT182" s="50"/>
      <c r="OCU182" s="50"/>
      <c r="OCV182" s="50"/>
      <c r="OCX182" s="50"/>
      <c r="OCZ182" s="50"/>
      <c r="ODA182" s="50"/>
      <c r="ODB182" s="50"/>
      <c r="ODC182" s="50"/>
      <c r="ODD182" s="50"/>
      <c r="ODE182" s="50"/>
      <c r="ODF182" s="50"/>
      <c r="ODG182" s="50"/>
      <c r="ODL182" s="50"/>
      <c r="ODM182" s="50"/>
      <c r="ODN182" s="50"/>
      <c r="ODO182" s="50"/>
      <c r="ODP182" s="50"/>
      <c r="ODQ182" s="50"/>
      <c r="ODR182" s="50"/>
      <c r="ODS182" s="50"/>
      <c r="ODT182" s="50"/>
      <c r="ODU182" s="50"/>
      <c r="ODV182" s="50"/>
      <c r="ODW182" s="50"/>
      <c r="ODX182" s="50"/>
      <c r="ODY182" s="50"/>
      <c r="ODZ182" s="50"/>
      <c r="OEA182" s="50"/>
      <c r="OEB182" s="50"/>
      <c r="OEC182" s="50"/>
      <c r="OED182" s="50"/>
      <c r="OEE182" s="50"/>
      <c r="OEF182" s="50"/>
      <c r="OEG182" s="50"/>
      <c r="OEH182" s="50"/>
      <c r="OEI182" s="50"/>
      <c r="OEJ182" s="50"/>
      <c r="OEK182" s="50"/>
      <c r="OEL182" s="50"/>
      <c r="OEM182" s="50"/>
      <c r="OEN182" s="50"/>
      <c r="OEO182" s="50"/>
      <c r="OEP182" s="50"/>
      <c r="OEQ182" s="50"/>
      <c r="OER182" s="50"/>
      <c r="OES182" s="50"/>
      <c r="OET182" s="50"/>
      <c r="OEU182" s="50"/>
      <c r="OEV182" s="50"/>
      <c r="OEW182" s="50"/>
      <c r="OEX182" s="50"/>
      <c r="OEY182" s="50"/>
      <c r="OEZ182" s="50"/>
      <c r="OFA182" s="50"/>
      <c r="OFB182" s="50"/>
      <c r="OFC182" s="50"/>
      <c r="OFD182" s="50"/>
      <c r="OFE182" s="50"/>
      <c r="OFF182" s="50"/>
      <c r="OFG182" s="50"/>
      <c r="OFH182" s="50"/>
      <c r="OFI182" s="50"/>
      <c r="OFJ182" s="50"/>
      <c r="OFK182" s="50"/>
      <c r="OFL182" s="50"/>
      <c r="OFM182" s="50"/>
      <c r="OFN182" s="50"/>
      <c r="OFO182" s="50"/>
      <c r="OFP182" s="50"/>
      <c r="OFQ182" s="50"/>
      <c r="OFR182" s="50"/>
      <c r="OFS182" s="50"/>
      <c r="OFT182" s="50"/>
      <c r="OFU182" s="50"/>
      <c r="OFV182" s="50"/>
      <c r="OFW182" s="50"/>
      <c r="OFX182" s="50"/>
      <c r="OFY182" s="50"/>
      <c r="OFZ182" s="50"/>
      <c r="OGA182" s="50"/>
      <c r="OGB182" s="50"/>
      <c r="OGC182" s="50"/>
      <c r="OGD182" s="50"/>
      <c r="OGE182" s="50"/>
      <c r="OGF182" s="50"/>
      <c r="OGG182" s="50"/>
      <c r="OGH182" s="50"/>
      <c r="OGI182" s="50"/>
      <c r="OGJ182" s="50"/>
      <c r="OGK182" s="50"/>
      <c r="OGL182" s="50"/>
      <c r="OGM182" s="50"/>
      <c r="OGN182" s="50"/>
      <c r="OGO182" s="50"/>
      <c r="OGP182" s="50"/>
      <c r="OGQ182" s="50"/>
      <c r="OGR182" s="50"/>
      <c r="OGS182" s="50"/>
      <c r="OGT182" s="50"/>
      <c r="OGU182" s="50"/>
      <c r="OGV182" s="50"/>
      <c r="OGW182" s="50"/>
      <c r="OGX182" s="50"/>
      <c r="OGY182" s="50"/>
      <c r="OGZ182" s="50"/>
      <c r="OHA182" s="50"/>
      <c r="OHB182" s="50"/>
      <c r="OHC182" s="50"/>
      <c r="OHD182" s="50"/>
      <c r="OHE182" s="50"/>
      <c r="OHF182" s="50"/>
      <c r="OHG182" s="50"/>
      <c r="OHH182" s="50"/>
      <c r="OHI182" s="50"/>
      <c r="OHJ182" s="50"/>
      <c r="OHK182" s="50"/>
      <c r="OHL182" s="50"/>
      <c r="OHM182" s="50"/>
      <c r="OHN182" s="50"/>
      <c r="OHO182" s="50"/>
      <c r="OHP182" s="50"/>
      <c r="OHQ182" s="50"/>
      <c r="OHR182" s="50"/>
      <c r="OHS182" s="50"/>
      <c r="OHT182" s="50"/>
      <c r="OHU182" s="50"/>
      <c r="OHV182" s="50"/>
      <c r="OHW182" s="50"/>
      <c r="OHX182" s="50"/>
      <c r="OHY182" s="50"/>
      <c r="OHZ182" s="50"/>
      <c r="OIA182" s="50"/>
      <c r="OIB182" s="50"/>
      <c r="OIC182" s="50"/>
      <c r="OID182" s="50"/>
      <c r="OIE182" s="50"/>
      <c r="OIF182" s="50"/>
      <c r="OIG182" s="50"/>
      <c r="OIH182" s="50"/>
      <c r="OII182" s="50"/>
      <c r="OIJ182" s="50"/>
      <c r="OIK182" s="50"/>
      <c r="OIL182" s="50"/>
      <c r="OIM182" s="50"/>
      <c r="OIN182" s="50"/>
      <c r="OIO182" s="50"/>
      <c r="OIP182" s="50"/>
      <c r="OIQ182" s="50"/>
      <c r="OIR182" s="50"/>
      <c r="OIS182" s="50"/>
      <c r="OIT182" s="50"/>
      <c r="OIU182" s="50"/>
      <c r="OIV182" s="50"/>
      <c r="OIW182" s="50"/>
      <c r="OIX182" s="50"/>
      <c r="OIY182" s="50"/>
      <c r="OIZ182" s="50"/>
      <c r="OJA182" s="50"/>
      <c r="OJB182" s="50"/>
      <c r="OJC182" s="50"/>
      <c r="OJD182" s="50"/>
      <c r="OJE182" s="50"/>
      <c r="OJF182" s="50"/>
      <c r="OJG182" s="50"/>
      <c r="OJH182" s="50"/>
      <c r="OJI182" s="50"/>
      <c r="OJJ182" s="50"/>
      <c r="OJK182" s="50"/>
      <c r="OJL182" s="50"/>
      <c r="OJM182" s="50"/>
      <c r="OJN182" s="50"/>
      <c r="OJO182" s="50"/>
      <c r="OJP182" s="50"/>
      <c r="OJQ182" s="50"/>
      <c r="OJR182" s="50"/>
      <c r="OJS182" s="50"/>
      <c r="OJT182" s="50"/>
      <c r="OJU182" s="50"/>
      <c r="OJV182" s="50"/>
      <c r="OJW182" s="50"/>
      <c r="OJX182" s="50"/>
      <c r="OJY182" s="50"/>
      <c r="OJZ182" s="50"/>
      <c r="OKA182" s="50"/>
      <c r="OKB182" s="50"/>
      <c r="OKC182" s="50"/>
      <c r="OKD182" s="50"/>
      <c r="OKE182" s="50"/>
      <c r="OKF182" s="50"/>
      <c r="OKG182" s="50"/>
      <c r="OKH182" s="50"/>
      <c r="OKI182" s="50"/>
      <c r="OKJ182" s="50"/>
      <c r="OKK182" s="50"/>
      <c r="OKL182" s="50"/>
      <c r="OKM182" s="50"/>
      <c r="OKN182" s="50"/>
      <c r="OKO182" s="50"/>
      <c r="OKP182" s="50"/>
      <c r="OKQ182" s="50"/>
      <c r="OKR182" s="50"/>
      <c r="OKS182" s="50"/>
      <c r="OKT182" s="50"/>
      <c r="OKU182" s="50"/>
      <c r="OKV182" s="50"/>
      <c r="OKW182" s="50"/>
      <c r="OKX182" s="50"/>
      <c r="OKY182" s="50"/>
      <c r="OKZ182" s="50"/>
      <c r="OLA182" s="50"/>
      <c r="OLB182" s="50"/>
      <c r="OLC182" s="50"/>
      <c r="OLD182" s="50"/>
      <c r="OLE182" s="50"/>
      <c r="OLF182" s="50"/>
      <c r="OLG182" s="50"/>
      <c r="OLH182" s="50"/>
      <c r="OLI182" s="50"/>
      <c r="OLJ182" s="50"/>
      <c r="OLK182" s="50"/>
      <c r="OLL182" s="50"/>
      <c r="OLM182" s="50"/>
      <c r="OLN182" s="50"/>
      <c r="OLO182" s="50"/>
      <c r="OLP182" s="50"/>
      <c r="OLQ182" s="50"/>
      <c r="OLR182" s="50"/>
      <c r="OLS182" s="50"/>
      <c r="OLT182" s="50"/>
      <c r="OLU182" s="50"/>
      <c r="OLV182" s="50"/>
      <c r="OLW182" s="50"/>
      <c r="OLX182" s="50"/>
      <c r="OLY182" s="50"/>
      <c r="OLZ182" s="50"/>
      <c r="OMA182" s="50"/>
      <c r="OMB182" s="50"/>
      <c r="OMC182" s="50"/>
      <c r="OMD182" s="50"/>
      <c r="OME182" s="50"/>
      <c r="OMF182" s="50"/>
      <c r="OMG182" s="50"/>
      <c r="OMH182" s="50"/>
      <c r="OMI182" s="50"/>
      <c r="OMJ182" s="50"/>
      <c r="OMK182" s="50"/>
      <c r="OML182" s="50"/>
      <c r="OMM182" s="50"/>
      <c r="OMN182" s="50"/>
      <c r="OMO182" s="50"/>
      <c r="OMP182" s="50"/>
      <c r="OMQ182" s="50"/>
      <c r="OMR182" s="50"/>
      <c r="OMT182" s="50"/>
      <c r="OMV182" s="50"/>
      <c r="OMW182" s="50"/>
      <c r="OMX182" s="50"/>
      <c r="OMY182" s="50"/>
      <c r="OMZ182" s="50"/>
      <c r="ONA182" s="50"/>
      <c r="ONB182" s="50"/>
      <c r="ONC182" s="50"/>
      <c r="ONH182" s="50"/>
      <c r="ONI182" s="50"/>
      <c r="ONJ182" s="50"/>
      <c r="ONK182" s="50"/>
      <c r="ONL182" s="50"/>
      <c r="ONM182" s="50"/>
      <c r="ONN182" s="50"/>
      <c r="ONO182" s="50"/>
      <c r="ONP182" s="50"/>
      <c r="ONQ182" s="50"/>
      <c r="ONR182" s="50"/>
      <c r="ONS182" s="50"/>
      <c r="ONT182" s="50"/>
      <c r="ONU182" s="50"/>
      <c r="ONV182" s="50"/>
      <c r="ONW182" s="50"/>
      <c r="ONX182" s="50"/>
      <c r="ONY182" s="50"/>
      <c r="ONZ182" s="50"/>
      <c r="OOA182" s="50"/>
      <c r="OOB182" s="50"/>
      <c r="OOC182" s="50"/>
      <c r="OOD182" s="50"/>
      <c r="OOE182" s="50"/>
      <c r="OOF182" s="50"/>
      <c r="OOG182" s="50"/>
      <c r="OOH182" s="50"/>
      <c r="OOI182" s="50"/>
      <c r="OOJ182" s="50"/>
      <c r="OOK182" s="50"/>
      <c r="OOL182" s="50"/>
      <c r="OOM182" s="50"/>
      <c r="OON182" s="50"/>
      <c r="OOO182" s="50"/>
      <c r="OOP182" s="50"/>
      <c r="OOQ182" s="50"/>
      <c r="OOR182" s="50"/>
      <c r="OOS182" s="50"/>
      <c r="OOT182" s="50"/>
      <c r="OOU182" s="50"/>
      <c r="OOV182" s="50"/>
      <c r="OOW182" s="50"/>
      <c r="OOX182" s="50"/>
      <c r="OOY182" s="50"/>
      <c r="OOZ182" s="50"/>
      <c r="OPA182" s="50"/>
      <c r="OPB182" s="50"/>
      <c r="OPC182" s="50"/>
      <c r="OPD182" s="50"/>
      <c r="OPE182" s="50"/>
      <c r="OPF182" s="50"/>
      <c r="OPG182" s="50"/>
      <c r="OPH182" s="50"/>
      <c r="OPI182" s="50"/>
      <c r="OPJ182" s="50"/>
      <c r="OPK182" s="50"/>
      <c r="OPL182" s="50"/>
      <c r="OPM182" s="50"/>
      <c r="OPN182" s="50"/>
      <c r="OPO182" s="50"/>
      <c r="OPP182" s="50"/>
      <c r="OPQ182" s="50"/>
      <c r="OPR182" s="50"/>
      <c r="OPS182" s="50"/>
      <c r="OPT182" s="50"/>
      <c r="OPU182" s="50"/>
      <c r="OPV182" s="50"/>
      <c r="OPW182" s="50"/>
      <c r="OPX182" s="50"/>
      <c r="OPY182" s="50"/>
      <c r="OPZ182" s="50"/>
      <c r="OQA182" s="50"/>
      <c r="OQB182" s="50"/>
      <c r="OQC182" s="50"/>
      <c r="OQD182" s="50"/>
      <c r="OQE182" s="50"/>
      <c r="OQF182" s="50"/>
      <c r="OQG182" s="50"/>
      <c r="OQH182" s="50"/>
      <c r="OQI182" s="50"/>
      <c r="OQJ182" s="50"/>
      <c r="OQK182" s="50"/>
      <c r="OQL182" s="50"/>
      <c r="OQM182" s="50"/>
      <c r="OQN182" s="50"/>
      <c r="OQO182" s="50"/>
      <c r="OQP182" s="50"/>
      <c r="OQQ182" s="50"/>
      <c r="OQR182" s="50"/>
      <c r="OQS182" s="50"/>
      <c r="OQT182" s="50"/>
      <c r="OQU182" s="50"/>
      <c r="OQV182" s="50"/>
      <c r="OQW182" s="50"/>
      <c r="OQX182" s="50"/>
      <c r="OQY182" s="50"/>
      <c r="OQZ182" s="50"/>
      <c r="ORA182" s="50"/>
      <c r="ORB182" s="50"/>
      <c r="ORC182" s="50"/>
      <c r="ORD182" s="50"/>
      <c r="ORE182" s="50"/>
      <c r="ORF182" s="50"/>
      <c r="ORG182" s="50"/>
      <c r="ORH182" s="50"/>
      <c r="ORI182" s="50"/>
      <c r="ORJ182" s="50"/>
      <c r="ORK182" s="50"/>
      <c r="ORL182" s="50"/>
      <c r="ORM182" s="50"/>
      <c r="ORN182" s="50"/>
      <c r="ORO182" s="50"/>
      <c r="ORP182" s="50"/>
      <c r="ORQ182" s="50"/>
      <c r="ORR182" s="50"/>
      <c r="ORS182" s="50"/>
      <c r="ORT182" s="50"/>
      <c r="ORU182" s="50"/>
      <c r="ORV182" s="50"/>
      <c r="ORW182" s="50"/>
      <c r="ORX182" s="50"/>
      <c r="ORY182" s="50"/>
      <c r="ORZ182" s="50"/>
      <c r="OSA182" s="50"/>
      <c r="OSB182" s="50"/>
      <c r="OSC182" s="50"/>
      <c r="OSD182" s="50"/>
      <c r="OSE182" s="50"/>
      <c r="OSF182" s="50"/>
      <c r="OSG182" s="50"/>
      <c r="OSH182" s="50"/>
      <c r="OSI182" s="50"/>
      <c r="OSJ182" s="50"/>
      <c r="OSK182" s="50"/>
      <c r="OSL182" s="50"/>
      <c r="OSM182" s="50"/>
      <c r="OSN182" s="50"/>
      <c r="OSO182" s="50"/>
      <c r="OSP182" s="50"/>
      <c r="OSQ182" s="50"/>
      <c r="OSR182" s="50"/>
      <c r="OSS182" s="50"/>
      <c r="OST182" s="50"/>
      <c r="OSU182" s="50"/>
      <c r="OSV182" s="50"/>
      <c r="OSW182" s="50"/>
      <c r="OSX182" s="50"/>
      <c r="OSY182" s="50"/>
      <c r="OSZ182" s="50"/>
      <c r="OTA182" s="50"/>
      <c r="OTB182" s="50"/>
      <c r="OTC182" s="50"/>
      <c r="OTD182" s="50"/>
      <c r="OTE182" s="50"/>
      <c r="OTF182" s="50"/>
      <c r="OTG182" s="50"/>
      <c r="OTH182" s="50"/>
      <c r="OTI182" s="50"/>
      <c r="OTJ182" s="50"/>
      <c r="OTK182" s="50"/>
      <c r="OTL182" s="50"/>
      <c r="OTM182" s="50"/>
      <c r="OTN182" s="50"/>
      <c r="OTO182" s="50"/>
      <c r="OTP182" s="50"/>
      <c r="OTQ182" s="50"/>
      <c r="OTR182" s="50"/>
      <c r="OTS182" s="50"/>
      <c r="OTT182" s="50"/>
      <c r="OTU182" s="50"/>
      <c r="OTV182" s="50"/>
      <c r="OTW182" s="50"/>
      <c r="OTX182" s="50"/>
      <c r="OTY182" s="50"/>
      <c r="OTZ182" s="50"/>
      <c r="OUA182" s="50"/>
      <c r="OUB182" s="50"/>
      <c r="OUC182" s="50"/>
      <c r="OUD182" s="50"/>
      <c r="OUE182" s="50"/>
      <c r="OUF182" s="50"/>
      <c r="OUG182" s="50"/>
      <c r="OUH182" s="50"/>
      <c r="OUI182" s="50"/>
      <c r="OUJ182" s="50"/>
      <c r="OUK182" s="50"/>
      <c r="OUL182" s="50"/>
      <c r="OUM182" s="50"/>
      <c r="OUN182" s="50"/>
      <c r="OUO182" s="50"/>
      <c r="OUP182" s="50"/>
      <c r="OUQ182" s="50"/>
      <c r="OUR182" s="50"/>
      <c r="OUS182" s="50"/>
      <c r="OUT182" s="50"/>
      <c r="OUU182" s="50"/>
      <c r="OUV182" s="50"/>
      <c r="OUW182" s="50"/>
      <c r="OUX182" s="50"/>
      <c r="OUY182" s="50"/>
      <c r="OUZ182" s="50"/>
      <c r="OVA182" s="50"/>
      <c r="OVB182" s="50"/>
      <c r="OVC182" s="50"/>
      <c r="OVD182" s="50"/>
      <c r="OVE182" s="50"/>
      <c r="OVF182" s="50"/>
      <c r="OVG182" s="50"/>
      <c r="OVH182" s="50"/>
      <c r="OVI182" s="50"/>
      <c r="OVJ182" s="50"/>
      <c r="OVK182" s="50"/>
      <c r="OVL182" s="50"/>
      <c r="OVM182" s="50"/>
      <c r="OVN182" s="50"/>
      <c r="OVO182" s="50"/>
      <c r="OVP182" s="50"/>
      <c r="OVQ182" s="50"/>
      <c r="OVR182" s="50"/>
      <c r="OVS182" s="50"/>
      <c r="OVT182" s="50"/>
      <c r="OVU182" s="50"/>
      <c r="OVV182" s="50"/>
      <c r="OVW182" s="50"/>
      <c r="OVX182" s="50"/>
      <c r="OVY182" s="50"/>
      <c r="OVZ182" s="50"/>
      <c r="OWA182" s="50"/>
      <c r="OWB182" s="50"/>
      <c r="OWC182" s="50"/>
      <c r="OWD182" s="50"/>
      <c r="OWE182" s="50"/>
      <c r="OWF182" s="50"/>
      <c r="OWG182" s="50"/>
      <c r="OWH182" s="50"/>
      <c r="OWI182" s="50"/>
      <c r="OWJ182" s="50"/>
      <c r="OWK182" s="50"/>
      <c r="OWL182" s="50"/>
      <c r="OWM182" s="50"/>
      <c r="OWN182" s="50"/>
      <c r="OWP182" s="50"/>
      <c r="OWR182" s="50"/>
      <c r="OWS182" s="50"/>
      <c r="OWT182" s="50"/>
      <c r="OWU182" s="50"/>
      <c r="OWV182" s="50"/>
      <c r="OWW182" s="50"/>
      <c r="OWX182" s="50"/>
      <c r="OWY182" s="50"/>
      <c r="OXD182" s="50"/>
      <c r="OXE182" s="50"/>
      <c r="OXF182" s="50"/>
      <c r="OXG182" s="50"/>
      <c r="OXH182" s="50"/>
      <c r="OXI182" s="50"/>
      <c r="OXJ182" s="50"/>
      <c r="OXK182" s="50"/>
      <c r="OXL182" s="50"/>
      <c r="OXM182" s="50"/>
      <c r="OXN182" s="50"/>
      <c r="OXO182" s="50"/>
      <c r="OXP182" s="50"/>
      <c r="OXQ182" s="50"/>
      <c r="OXR182" s="50"/>
      <c r="OXS182" s="50"/>
      <c r="OXT182" s="50"/>
      <c r="OXU182" s="50"/>
      <c r="OXV182" s="50"/>
      <c r="OXW182" s="50"/>
      <c r="OXX182" s="50"/>
      <c r="OXY182" s="50"/>
      <c r="OXZ182" s="50"/>
      <c r="OYA182" s="50"/>
      <c r="OYB182" s="50"/>
      <c r="OYC182" s="50"/>
      <c r="OYD182" s="50"/>
      <c r="OYE182" s="50"/>
      <c r="OYF182" s="50"/>
      <c r="OYG182" s="50"/>
      <c r="OYH182" s="50"/>
      <c r="OYI182" s="50"/>
      <c r="OYJ182" s="50"/>
      <c r="OYK182" s="50"/>
      <c r="OYL182" s="50"/>
      <c r="OYM182" s="50"/>
      <c r="OYN182" s="50"/>
      <c r="OYO182" s="50"/>
      <c r="OYP182" s="50"/>
      <c r="OYQ182" s="50"/>
      <c r="OYR182" s="50"/>
      <c r="OYS182" s="50"/>
      <c r="OYT182" s="50"/>
      <c r="OYU182" s="50"/>
      <c r="OYV182" s="50"/>
      <c r="OYW182" s="50"/>
      <c r="OYX182" s="50"/>
      <c r="OYY182" s="50"/>
      <c r="OYZ182" s="50"/>
      <c r="OZA182" s="50"/>
      <c r="OZB182" s="50"/>
      <c r="OZC182" s="50"/>
      <c r="OZD182" s="50"/>
      <c r="OZE182" s="50"/>
      <c r="OZF182" s="50"/>
      <c r="OZG182" s="50"/>
      <c r="OZH182" s="50"/>
      <c r="OZI182" s="50"/>
      <c r="OZJ182" s="50"/>
      <c r="OZK182" s="50"/>
      <c r="OZL182" s="50"/>
      <c r="OZM182" s="50"/>
      <c r="OZN182" s="50"/>
      <c r="OZO182" s="50"/>
      <c r="OZP182" s="50"/>
      <c r="OZQ182" s="50"/>
      <c r="OZR182" s="50"/>
      <c r="OZS182" s="50"/>
      <c r="OZT182" s="50"/>
      <c r="OZU182" s="50"/>
      <c r="OZV182" s="50"/>
      <c r="OZW182" s="50"/>
      <c r="OZX182" s="50"/>
      <c r="OZY182" s="50"/>
      <c r="OZZ182" s="50"/>
      <c r="PAA182" s="50"/>
      <c r="PAB182" s="50"/>
      <c r="PAC182" s="50"/>
      <c r="PAD182" s="50"/>
      <c r="PAE182" s="50"/>
      <c r="PAF182" s="50"/>
      <c r="PAG182" s="50"/>
      <c r="PAH182" s="50"/>
      <c r="PAI182" s="50"/>
      <c r="PAJ182" s="50"/>
      <c r="PAK182" s="50"/>
      <c r="PAL182" s="50"/>
      <c r="PAM182" s="50"/>
      <c r="PAN182" s="50"/>
      <c r="PAO182" s="50"/>
      <c r="PAP182" s="50"/>
      <c r="PAQ182" s="50"/>
      <c r="PAR182" s="50"/>
      <c r="PAS182" s="50"/>
      <c r="PAT182" s="50"/>
      <c r="PAU182" s="50"/>
      <c r="PAV182" s="50"/>
      <c r="PAW182" s="50"/>
      <c r="PAX182" s="50"/>
      <c r="PAY182" s="50"/>
      <c r="PAZ182" s="50"/>
      <c r="PBA182" s="50"/>
      <c r="PBB182" s="50"/>
      <c r="PBC182" s="50"/>
      <c r="PBD182" s="50"/>
      <c r="PBE182" s="50"/>
      <c r="PBF182" s="50"/>
      <c r="PBG182" s="50"/>
      <c r="PBH182" s="50"/>
      <c r="PBI182" s="50"/>
      <c r="PBJ182" s="50"/>
      <c r="PBK182" s="50"/>
      <c r="PBL182" s="50"/>
      <c r="PBM182" s="50"/>
      <c r="PBN182" s="50"/>
      <c r="PBO182" s="50"/>
      <c r="PBP182" s="50"/>
      <c r="PBQ182" s="50"/>
      <c r="PBR182" s="50"/>
      <c r="PBS182" s="50"/>
      <c r="PBT182" s="50"/>
      <c r="PBU182" s="50"/>
      <c r="PBV182" s="50"/>
      <c r="PBW182" s="50"/>
      <c r="PBX182" s="50"/>
      <c r="PBY182" s="50"/>
      <c r="PBZ182" s="50"/>
      <c r="PCA182" s="50"/>
      <c r="PCB182" s="50"/>
      <c r="PCC182" s="50"/>
      <c r="PCD182" s="50"/>
      <c r="PCE182" s="50"/>
      <c r="PCF182" s="50"/>
      <c r="PCG182" s="50"/>
      <c r="PCH182" s="50"/>
      <c r="PCI182" s="50"/>
      <c r="PCJ182" s="50"/>
      <c r="PCK182" s="50"/>
      <c r="PCL182" s="50"/>
      <c r="PCM182" s="50"/>
      <c r="PCN182" s="50"/>
      <c r="PCO182" s="50"/>
      <c r="PCP182" s="50"/>
      <c r="PCQ182" s="50"/>
      <c r="PCR182" s="50"/>
      <c r="PCS182" s="50"/>
      <c r="PCT182" s="50"/>
      <c r="PCU182" s="50"/>
      <c r="PCV182" s="50"/>
      <c r="PCW182" s="50"/>
      <c r="PCX182" s="50"/>
      <c r="PCY182" s="50"/>
      <c r="PCZ182" s="50"/>
      <c r="PDA182" s="50"/>
      <c r="PDB182" s="50"/>
      <c r="PDC182" s="50"/>
      <c r="PDD182" s="50"/>
      <c r="PDE182" s="50"/>
      <c r="PDF182" s="50"/>
      <c r="PDG182" s="50"/>
      <c r="PDH182" s="50"/>
      <c r="PDI182" s="50"/>
      <c r="PDJ182" s="50"/>
      <c r="PDK182" s="50"/>
      <c r="PDL182" s="50"/>
      <c r="PDM182" s="50"/>
      <c r="PDN182" s="50"/>
      <c r="PDO182" s="50"/>
      <c r="PDP182" s="50"/>
      <c r="PDQ182" s="50"/>
      <c r="PDR182" s="50"/>
      <c r="PDS182" s="50"/>
      <c r="PDT182" s="50"/>
      <c r="PDU182" s="50"/>
      <c r="PDV182" s="50"/>
      <c r="PDW182" s="50"/>
      <c r="PDX182" s="50"/>
      <c r="PDY182" s="50"/>
      <c r="PDZ182" s="50"/>
      <c r="PEA182" s="50"/>
      <c r="PEB182" s="50"/>
      <c r="PEC182" s="50"/>
      <c r="PED182" s="50"/>
      <c r="PEE182" s="50"/>
      <c r="PEF182" s="50"/>
      <c r="PEG182" s="50"/>
      <c r="PEH182" s="50"/>
      <c r="PEI182" s="50"/>
      <c r="PEJ182" s="50"/>
      <c r="PEK182" s="50"/>
      <c r="PEL182" s="50"/>
      <c r="PEM182" s="50"/>
      <c r="PEN182" s="50"/>
      <c r="PEO182" s="50"/>
      <c r="PEP182" s="50"/>
      <c r="PEQ182" s="50"/>
      <c r="PER182" s="50"/>
      <c r="PES182" s="50"/>
      <c r="PET182" s="50"/>
      <c r="PEU182" s="50"/>
      <c r="PEV182" s="50"/>
      <c r="PEW182" s="50"/>
      <c r="PEX182" s="50"/>
      <c r="PEY182" s="50"/>
      <c r="PEZ182" s="50"/>
      <c r="PFA182" s="50"/>
      <c r="PFB182" s="50"/>
      <c r="PFC182" s="50"/>
      <c r="PFD182" s="50"/>
      <c r="PFE182" s="50"/>
      <c r="PFF182" s="50"/>
      <c r="PFG182" s="50"/>
      <c r="PFH182" s="50"/>
      <c r="PFI182" s="50"/>
      <c r="PFJ182" s="50"/>
      <c r="PFK182" s="50"/>
      <c r="PFL182" s="50"/>
      <c r="PFM182" s="50"/>
      <c r="PFN182" s="50"/>
      <c r="PFO182" s="50"/>
      <c r="PFP182" s="50"/>
      <c r="PFQ182" s="50"/>
      <c r="PFR182" s="50"/>
      <c r="PFS182" s="50"/>
      <c r="PFT182" s="50"/>
      <c r="PFU182" s="50"/>
      <c r="PFV182" s="50"/>
      <c r="PFW182" s="50"/>
      <c r="PFX182" s="50"/>
      <c r="PFY182" s="50"/>
      <c r="PFZ182" s="50"/>
      <c r="PGA182" s="50"/>
      <c r="PGB182" s="50"/>
      <c r="PGC182" s="50"/>
      <c r="PGD182" s="50"/>
      <c r="PGE182" s="50"/>
      <c r="PGF182" s="50"/>
      <c r="PGG182" s="50"/>
      <c r="PGH182" s="50"/>
      <c r="PGI182" s="50"/>
      <c r="PGJ182" s="50"/>
      <c r="PGL182" s="50"/>
      <c r="PGN182" s="50"/>
      <c r="PGO182" s="50"/>
      <c r="PGP182" s="50"/>
      <c r="PGQ182" s="50"/>
      <c r="PGR182" s="50"/>
      <c r="PGS182" s="50"/>
      <c r="PGT182" s="50"/>
      <c r="PGU182" s="50"/>
      <c r="PGZ182" s="50"/>
      <c r="PHA182" s="50"/>
      <c r="PHB182" s="50"/>
      <c r="PHC182" s="50"/>
      <c r="PHD182" s="50"/>
      <c r="PHE182" s="50"/>
      <c r="PHF182" s="50"/>
      <c r="PHG182" s="50"/>
      <c r="PHH182" s="50"/>
      <c r="PHI182" s="50"/>
      <c r="PHJ182" s="50"/>
      <c r="PHK182" s="50"/>
      <c r="PHL182" s="50"/>
      <c r="PHM182" s="50"/>
      <c r="PHN182" s="50"/>
      <c r="PHO182" s="50"/>
      <c r="PHP182" s="50"/>
      <c r="PHQ182" s="50"/>
      <c r="PHR182" s="50"/>
      <c r="PHS182" s="50"/>
      <c r="PHT182" s="50"/>
      <c r="PHU182" s="50"/>
      <c r="PHV182" s="50"/>
      <c r="PHW182" s="50"/>
      <c r="PHX182" s="50"/>
      <c r="PHY182" s="50"/>
      <c r="PHZ182" s="50"/>
      <c r="PIA182" s="50"/>
      <c r="PIB182" s="50"/>
      <c r="PIC182" s="50"/>
      <c r="PID182" s="50"/>
      <c r="PIE182" s="50"/>
      <c r="PIF182" s="50"/>
      <c r="PIG182" s="50"/>
      <c r="PIH182" s="50"/>
      <c r="PII182" s="50"/>
      <c r="PIJ182" s="50"/>
      <c r="PIK182" s="50"/>
      <c r="PIL182" s="50"/>
      <c r="PIM182" s="50"/>
      <c r="PIN182" s="50"/>
      <c r="PIO182" s="50"/>
      <c r="PIP182" s="50"/>
      <c r="PIQ182" s="50"/>
      <c r="PIR182" s="50"/>
      <c r="PIS182" s="50"/>
      <c r="PIT182" s="50"/>
      <c r="PIU182" s="50"/>
      <c r="PIV182" s="50"/>
      <c r="PIW182" s="50"/>
      <c r="PIX182" s="50"/>
      <c r="PIY182" s="50"/>
      <c r="PIZ182" s="50"/>
      <c r="PJA182" s="50"/>
      <c r="PJB182" s="50"/>
      <c r="PJC182" s="50"/>
      <c r="PJD182" s="50"/>
      <c r="PJE182" s="50"/>
      <c r="PJF182" s="50"/>
      <c r="PJG182" s="50"/>
      <c r="PJH182" s="50"/>
      <c r="PJI182" s="50"/>
      <c r="PJJ182" s="50"/>
      <c r="PJK182" s="50"/>
      <c r="PJL182" s="50"/>
      <c r="PJM182" s="50"/>
      <c r="PJN182" s="50"/>
      <c r="PJO182" s="50"/>
      <c r="PJP182" s="50"/>
      <c r="PJQ182" s="50"/>
      <c r="PJR182" s="50"/>
      <c r="PJS182" s="50"/>
      <c r="PJT182" s="50"/>
      <c r="PJU182" s="50"/>
      <c r="PJV182" s="50"/>
      <c r="PJW182" s="50"/>
      <c r="PJX182" s="50"/>
      <c r="PJY182" s="50"/>
      <c r="PJZ182" s="50"/>
      <c r="PKA182" s="50"/>
      <c r="PKB182" s="50"/>
      <c r="PKC182" s="50"/>
      <c r="PKD182" s="50"/>
      <c r="PKE182" s="50"/>
      <c r="PKF182" s="50"/>
      <c r="PKG182" s="50"/>
      <c r="PKH182" s="50"/>
      <c r="PKI182" s="50"/>
      <c r="PKJ182" s="50"/>
      <c r="PKK182" s="50"/>
      <c r="PKL182" s="50"/>
      <c r="PKM182" s="50"/>
      <c r="PKN182" s="50"/>
      <c r="PKO182" s="50"/>
      <c r="PKP182" s="50"/>
      <c r="PKQ182" s="50"/>
      <c r="PKR182" s="50"/>
      <c r="PKS182" s="50"/>
      <c r="PKT182" s="50"/>
      <c r="PKU182" s="50"/>
      <c r="PKV182" s="50"/>
      <c r="PKW182" s="50"/>
      <c r="PKX182" s="50"/>
      <c r="PKY182" s="50"/>
      <c r="PKZ182" s="50"/>
      <c r="PLA182" s="50"/>
      <c r="PLB182" s="50"/>
      <c r="PLC182" s="50"/>
      <c r="PLD182" s="50"/>
      <c r="PLE182" s="50"/>
      <c r="PLF182" s="50"/>
      <c r="PLG182" s="50"/>
      <c r="PLH182" s="50"/>
      <c r="PLI182" s="50"/>
      <c r="PLJ182" s="50"/>
      <c r="PLK182" s="50"/>
      <c r="PLL182" s="50"/>
      <c r="PLM182" s="50"/>
      <c r="PLN182" s="50"/>
      <c r="PLO182" s="50"/>
      <c r="PLP182" s="50"/>
      <c r="PLQ182" s="50"/>
      <c r="PLR182" s="50"/>
      <c r="PLS182" s="50"/>
      <c r="PLT182" s="50"/>
      <c r="PLU182" s="50"/>
      <c r="PLV182" s="50"/>
      <c r="PLW182" s="50"/>
      <c r="PLX182" s="50"/>
      <c r="PLY182" s="50"/>
      <c r="PLZ182" s="50"/>
      <c r="PMA182" s="50"/>
      <c r="PMB182" s="50"/>
      <c r="PMC182" s="50"/>
      <c r="PMD182" s="50"/>
      <c r="PME182" s="50"/>
      <c r="PMF182" s="50"/>
      <c r="PMG182" s="50"/>
      <c r="PMH182" s="50"/>
      <c r="PMI182" s="50"/>
      <c r="PMJ182" s="50"/>
      <c r="PMK182" s="50"/>
      <c r="PML182" s="50"/>
      <c r="PMM182" s="50"/>
      <c r="PMN182" s="50"/>
      <c r="PMO182" s="50"/>
      <c r="PMP182" s="50"/>
      <c r="PMQ182" s="50"/>
      <c r="PMR182" s="50"/>
      <c r="PMS182" s="50"/>
      <c r="PMT182" s="50"/>
      <c r="PMU182" s="50"/>
      <c r="PMV182" s="50"/>
      <c r="PMW182" s="50"/>
      <c r="PMX182" s="50"/>
      <c r="PMY182" s="50"/>
      <c r="PMZ182" s="50"/>
      <c r="PNA182" s="50"/>
      <c r="PNB182" s="50"/>
      <c r="PNC182" s="50"/>
      <c r="PND182" s="50"/>
      <c r="PNE182" s="50"/>
      <c r="PNF182" s="50"/>
      <c r="PNG182" s="50"/>
      <c r="PNH182" s="50"/>
      <c r="PNI182" s="50"/>
      <c r="PNJ182" s="50"/>
      <c r="PNK182" s="50"/>
      <c r="PNL182" s="50"/>
      <c r="PNM182" s="50"/>
      <c r="PNN182" s="50"/>
      <c r="PNO182" s="50"/>
      <c r="PNP182" s="50"/>
      <c r="PNQ182" s="50"/>
      <c r="PNR182" s="50"/>
      <c r="PNS182" s="50"/>
      <c r="PNT182" s="50"/>
      <c r="PNU182" s="50"/>
      <c r="PNV182" s="50"/>
      <c r="PNW182" s="50"/>
      <c r="PNX182" s="50"/>
      <c r="PNY182" s="50"/>
      <c r="PNZ182" s="50"/>
      <c r="POA182" s="50"/>
      <c r="POB182" s="50"/>
      <c r="POC182" s="50"/>
      <c r="POD182" s="50"/>
      <c r="POE182" s="50"/>
      <c r="POF182" s="50"/>
      <c r="POG182" s="50"/>
      <c r="POH182" s="50"/>
      <c r="POI182" s="50"/>
      <c r="POJ182" s="50"/>
      <c r="POK182" s="50"/>
      <c r="POL182" s="50"/>
      <c r="POM182" s="50"/>
      <c r="PON182" s="50"/>
      <c r="POO182" s="50"/>
      <c r="POP182" s="50"/>
      <c r="POQ182" s="50"/>
      <c r="POR182" s="50"/>
      <c r="POS182" s="50"/>
      <c r="POT182" s="50"/>
      <c r="POU182" s="50"/>
      <c r="POV182" s="50"/>
      <c r="POW182" s="50"/>
      <c r="POX182" s="50"/>
      <c r="POY182" s="50"/>
      <c r="POZ182" s="50"/>
      <c r="PPA182" s="50"/>
      <c r="PPB182" s="50"/>
      <c r="PPC182" s="50"/>
      <c r="PPD182" s="50"/>
      <c r="PPE182" s="50"/>
      <c r="PPF182" s="50"/>
      <c r="PPG182" s="50"/>
      <c r="PPH182" s="50"/>
      <c r="PPI182" s="50"/>
      <c r="PPJ182" s="50"/>
      <c r="PPK182" s="50"/>
      <c r="PPL182" s="50"/>
      <c r="PPM182" s="50"/>
      <c r="PPN182" s="50"/>
      <c r="PPO182" s="50"/>
      <c r="PPP182" s="50"/>
      <c r="PPQ182" s="50"/>
      <c r="PPR182" s="50"/>
      <c r="PPS182" s="50"/>
      <c r="PPT182" s="50"/>
      <c r="PPU182" s="50"/>
      <c r="PPV182" s="50"/>
      <c r="PPW182" s="50"/>
      <c r="PPX182" s="50"/>
      <c r="PPY182" s="50"/>
      <c r="PPZ182" s="50"/>
      <c r="PQA182" s="50"/>
      <c r="PQB182" s="50"/>
      <c r="PQC182" s="50"/>
      <c r="PQD182" s="50"/>
      <c r="PQE182" s="50"/>
      <c r="PQF182" s="50"/>
      <c r="PQH182" s="50"/>
      <c r="PQJ182" s="50"/>
      <c r="PQK182" s="50"/>
      <c r="PQL182" s="50"/>
      <c r="PQM182" s="50"/>
      <c r="PQN182" s="50"/>
      <c r="PQO182" s="50"/>
      <c r="PQP182" s="50"/>
      <c r="PQQ182" s="50"/>
      <c r="PQV182" s="50"/>
      <c r="PQW182" s="50"/>
      <c r="PQX182" s="50"/>
      <c r="PQY182" s="50"/>
      <c r="PQZ182" s="50"/>
      <c r="PRA182" s="50"/>
      <c r="PRB182" s="50"/>
      <c r="PRC182" s="50"/>
      <c r="PRD182" s="50"/>
      <c r="PRE182" s="50"/>
      <c r="PRF182" s="50"/>
      <c r="PRG182" s="50"/>
      <c r="PRH182" s="50"/>
      <c r="PRI182" s="50"/>
      <c r="PRJ182" s="50"/>
      <c r="PRK182" s="50"/>
      <c r="PRL182" s="50"/>
      <c r="PRM182" s="50"/>
      <c r="PRN182" s="50"/>
      <c r="PRO182" s="50"/>
      <c r="PRP182" s="50"/>
      <c r="PRQ182" s="50"/>
      <c r="PRR182" s="50"/>
      <c r="PRS182" s="50"/>
      <c r="PRT182" s="50"/>
      <c r="PRU182" s="50"/>
      <c r="PRV182" s="50"/>
      <c r="PRW182" s="50"/>
      <c r="PRX182" s="50"/>
      <c r="PRY182" s="50"/>
      <c r="PRZ182" s="50"/>
      <c r="PSA182" s="50"/>
      <c r="PSB182" s="50"/>
      <c r="PSC182" s="50"/>
      <c r="PSD182" s="50"/>
      <c r="PSE182" s="50"/>
      <c r="PSF182" s="50"/>
      <c r="PSG182" s="50"/>
      <c r="PSH182" s="50"/>
      <c r="PSI182" s="50"/>
      <c r="PSJ182" s="50"/>
      <c r="PSK182" s="50"/>
      <c r="PSL182" s="50"/>
      <c r="PSM182" s="50"/>
      <c r="PSN182" s="50"/>
      <c r="PSO182" s="50"/>
      <c r="PSP182" s="50"/>
      <c r="PSQ182" s="50"/>
      <c r="PSR182" s="50"/>
      <c r="PSS182" s="50"/>
      <c r="PST182" s="50"/>
      <c r="PSU182" s="50"/>
      <c r="PSV182" s="50"/>
      <c r="PSW182" s="50"/>
      <c r="PSX182" s="50"/>
      <c r="PSY182" s="50"/>
      <c r="PSZ182" s="50"/>
      <c r="PTA182" s="50"/>
      <c r="PTB182" s="50"/>
      <c r="PTC182" s="50"/>
      <c r="PTD182" s="50"/>
      <c r="PTE182" s="50"/>
      <c r="PTF182" s="50"/>
      <c r="PTG182" s="50"/>
      <c r="PTH182" s="50"/>
      <c r="PTI182" s="50"/>
      <c r="PTJ182" s="50"/>
      <c r="PTK182" s="50"/>
      <c r="PTL182" s="50"/>
      <c r="PTM182" s="50"/>
      <c r="PTN182" s="50"/>
      <c r="PTO182" s="50"/>
      <c r="PTP182" s="50"/>
      <c r="PTQ182" s="50"/>
      <c r="PTR182" s="50"/>
      <c r="PTS182" s="50"/>
      <c r="PTT182" s="50"/>
      <c r="PTU182" s="50"/>
      <c r="PTV182" s="50"/>
      <c r="PTW182" s="50"/>
      <c r="PTX182" s="50"/>
      <c r="PTY182" s="50"/>
      <c r="PTZ182" s="50"/>
      <c r="PUA182" s="50"/>
      <c r="PUB182" s="50"/>
      <c r="PUC182" s="50"/>
      <c r="PUD182" s="50"/>
      <c r="PUE182" s="50"/>
      <c r="PUF182" s="50"/>
      <c r="PUG182" s="50"/>
      <c r="PUH182" s="50"/>
      <c r="PUI182" s="50"/>
      <c r="PUJ182" s="50"/>
      <c r="PUK182" s="50"/>
      <c r="PUL182" s="50"/>
      <c r="PUM182" s="50"/>
      <c r="PUN182" s="50"/>
      <c r="PUO182" s="50"/>
      <c r="PUP182" s="50"/>
      <c r="PUQ182" s="50"/>
      <c r="PUR182" s="50"/>
      <c r="PUS182" s="50"/>
      <c r="PUT182" s="50"/>
      <c r="PUU182" s="50"/>
      <c r="PUV182" s="50"/>
      <c r="PUW182" s="50"/>
      <c r="PUX182" s="50"/>
      <c r="PUY182" s="50"/>
      <c r="PUZ182" s="50"/>
      <c r="PVA182" s="50"/>
      <c r="PVB182" s="50"/>
      <c r="PVC182" s="50"/>
      <c r="PVD182" s="50"/>
      <c r="PVE182" s="50"/>
      <c r="PVF182" s="50"/>
      <c r="PVG182" s="50"/>
      <c r="PVH182" s="50"/>
      <c r="PVI182" s="50"/>
      <c r="PVJ182" s="50"/>
      <c r="PVK182" s="50"/>
      <c r="PVL182" s="50"/>
      <c r="PVM182" s="50"/>
      <c r="PVN182" s="50"/>
      <c r="PVO182" s="50"/>
      <c r="PVP182" s="50"/>
      <c r="PVQ182" s="50"/>
      <c r="PVR182" s="50"/>
      <c r="PVS182" s="50"/>
      <c r="PVT182" s="50"/>
      <c r="PVU182" s="50"/>
      <c r="PVV182" s="50"/>
      <c r="PVW182" s="50"/>
      <c r="PVX182" s="50"/>
      <c r="PVY182" s="50"/>
      <c r="PVZ182" s="50"/>
      <c r="PWA182" s="50"/>
      <c r="PWB182" s="50"/>
      <c r="PWC182" s="50"/>
      <c r="PWD182" s="50"/>
      <c r="PWE182" s="50"/>
      <c r="PWF182" s="50"/>
      <c r="PWG182" s="50"/>
      <c r="PWH182" s="50"/>
      <c r="PWI182" s="50"/>
      <c r="PWJ182" s="50"/>
      <c r="PWK182" s="50"/>
      <c r="PWL182" s="50"/>
      <c r="PWM182" s="50"/>
      <c r="PWN182" s="50"/>
      <c r="PWO182" s="50"/>
      <c r="PWP182" s="50"/>
      <c r="PWQ182" s="50"/>
      <c r="PWR182" s="50"/>
      <c r="PWS182" s="50"/>
      <c r="PWT182" s="50"/>
      <c r="PWU182" s="50"/>
      <c r="PWV182" s="50"/>
      <c r="PWW182" s="50"/>
      <c r="PWX182" s="50"/>
      <c r="PWY182" s="50"/>
      <c r="PWZ182" s="50"/>
      <c r="PXA182" s="50"/>
      <c r="PXB182" s="50"/>
      <c r="PXC182" s="50"/>
      <c r="PXD182" s="50"/>
      <c r="PXE182" s="50"/>
      <c r="PXF182" s="50"/>
      <c r="PXG182" s="50"/>
      <c r="PXH182" s="50"/>
      <c r="PXI182" s="50"/>
      <c r="PXJ182" s="50"/>
      <c r="PXK182" s="50"/>
      <c r="PXL182" s="50"/>
      <c r="PXM182" s="50"/>
      <c r="PXN182" s="50"/>
      <c r="PXO182" s="50"/>
      <c r="PXP182" s="50"/>
      <c r="PXQ182" s="50"/>
      <c r="PXR182" s="50"/>
      <c r="PXS182" s="50"/>
      <c r="PXT182" s="50"/>
      <c r="PXU182" s="50"/>
      <c r="PXV182" s="50"/>
      <c r="PXW182" s="50"/>
      <c r="PXX182" s="50"/>
      <c r="PXY182" s="50"/>
      <c r="PXZ182" s="50"/>
      <c r="PYA182" s="50"/>
      <c r="PYB182" s="50"/>
      <c r="PYC182" s="50"/>
      <c r="PYD182" s="50"/>
      <c r="PYE182" s="50"/>
      <c r="PYF182" s="50"/>
      <c r="PYG182" s="50"/>
      <c r="PYH182" s="50"/>
      <c r="PYI182" s="50"/>
      <c r="PYJ182" s="50"/>
      <c r="PYK182" s="50"/>
      <c r="PYL182" s="50"/>
      <c r="PYM182" s="50"/>
      <c r="PYN182" s="50"/>
      <c r="PYO182" s="50"/>
      <c r="PYP182" s="50"/>
      <c r="PYQ182" s="50"/>
      <c r="PYR182" s="50"/>
      <c r="PYS182" s="50"/>
      <c r="PYT182" s="50"/>
      <c r="PYU182" s="50"/>
      <c r="PYV182" s="50"/>
      <c r="PYW182" s="50"/>
      <c r="PYX182" s="50"/>
      <c r="PYY182" s="50"/>
      <c r="PYZ182" s="50"/>
      <c r="PZA182" s="50"/>
      <c r="PZB182" s="50"/>
      <c r="PZC182" s="50"/>
      <c r="PZD182" s="50"/>
      <c r="PZE182" s="50"/>
      <c r="PZF182" s="50"/>
      <c r="PZG182" s="50"/>
      <c r="PZH182" s="50"/>
      <c r="PZI182" s="50"/>
      <c r="PZJ182" s="50"/>
      <c r="PZK182" s="50"/>
      <c r="PZL182" s="50"/>
      <c r="PZM182" s="50"/>
      <c r="PZN182" s="50"/>
      <c r="PZO182" s="50"/>
      <c r="PZP182" s="50"/>
      <c r="PZQ182" s="50"/>
      <c r="PZR182" s="50"/>
      <c r="PZS182" s="50"/>
      <c r="PZT182" s="50"/>
      <c r="PZU182" s="50"/>
      <c r="PZV182" s="50"/>
      <c r="PZW182" s="50"/>
      <c r="PZX182" s="50"/>
      <c r="PZY182" s="50"/>
      <c r="PZZ182" s="50"/>
      <c r="QAA182" s="50"/>
      <c r="QAB182" s="50"/>
      <c r="QAD182" s="50"/>
      <c r="QAF182" s="50"/>
      <c r="QAG182" s="50"/>
      <c r="QAH182" s="50"/>
      <c r="QAI182" s="50"/>
      <c r="QAJ182" s="50"/>
      <c r="QAK182" s="50"/>
      <c r="QAL182" s="50"/>
      <c r="QAM182" s="50"/>
      <c r="QAR182" s="50"/>
      <c r="QAS182" s="50"/>
      <c r="QAT182" s="50"/>
      <c r="QAU182" s="50"/>
      <c r="QAV182" s="50"/>
      <c r="QAW182" s="50"/>
      <c r="QAX182" s="50"/>
      <c r="QAY182" s="50"/>
      <c r="QAZ182" s="50"/>
      <c r="QBA182" s="50"/>
      <c r="QBB182" s="50"/>
      <c r="QBC182" s="50"/>
      <c r="QBD182" s="50"/>
      <c r="QBE182" s="50"/>
      <c r="QBF182" s="50"/>
      <c r="QBG182" s="50"/>
      <c r="QBH182" s="50"/>
      <c r="QBI182" s="50"/>
      <c r="QBJ182" s="50"/>
      <c r="QBK182" s="50"/>
      <c r="QBL182" s="50"/>
      <c r="QBM182" s="50"/>
      <c r="QBN182" s="50"/>
      <c r="QBO182" s="50"/>
      <c r="QBP182" s="50"/>
      <c r="QBQ182" s="50"/>
      <c r="QBR182" s="50"/>
      <c r="QBS182" s="50"/>
      <c r="QBT182" s="50"/>
      <c r="QBU182" s="50"/>
      <c r="QBV182" s="50"/>
      <c r="QBW182" s="50"/>
      <c r="QBX182" s="50"/>
      <c r="QBY182" s="50"/>
      <c r="QBZ182" s="50"/>
      <c r="QCA182" s="50"/>
      <c r="QCB182" s="50"/>
      <c r="QCC182" s="50"/>
      <c r="QCD182" s="50"/>
      <c r="QCE182" s="50"/>
      <c r="QCF182" s="50"/>
      <c r="QCG182" s="50"/>
      <c r="QCH182" s="50"/>
      <c r="QCI182" s="50"/>
      <c r="QCJ182" s="50"/>
      <c r="QCK182" s="50"/>
      <c r="QCL182" s="50"/>
      <c r="QCM182" s="50"/>
      <c r="QCN182" s="50"/>
      <c r="QCO182" s="50"/>
      <c r="QCP182" s="50"/>
      <c r="QCQ182" s="50"/>
      <c r="QCR182" s="50"/>
      <c r="QCS182" s="50"/>
      <c r="QCT182" s="50"/>
      <c r="QCU182" s="50"/>
      <c r="QCV182" s="50"/>
      <c r="QCW182" s="50"/>
      <c r="QCX182" s="50"/>
      <c r="QCY182" s="50"/>
      <c r="QCZ182" s="50"/>
      <c r="QDA182" s="50"/>
      <c r="QDB182" s="50"/>
      <c r="QDC182" s="50"/>
      <c r="QDD182" s="50"/>
      <c r="QDE182" s="50"/>
      <c r="QDF182" s="50"/>
      <c r="QDG182" s="50"/>
      <c r="QDH182" s="50"/>
      <c r="QDI182" s="50"/>
      <c r="QDJ182" s="50"/>
      <c r="QDK182" s="50"/>
      <c r="QDL182" s="50"/>
      <c r="QDM182" s="50"/>
      <c r="QDN182" s="50"/>
      <c r="QDO182" s="50"/>
      <c r="QDP182" s="50"/>
      <c r="QDQ182" s="50"/>
      <c r="QDR182" s="50"/>
      <c r="QDS182" s="50"/>
      <c r="QDT182" s="50"/>
      <c r="QDU182" s="50"/>
      <c r="QDV182" s="50"/>
      <c r="QDW182" s="50"/>
      <c r="QDX182" s="50"/>
      <c r="QDY182" s="50"/>
      <c r="QDZ182" s="50"/>
      <c r="QEA182" s="50"/>
      <c r="QEB182" s="50"/>
      <c r="QEC182" s="50"/>
      <c r="QED182" s="50"/>
      <c r="QEE182" s="50"/>
      <c r="QEF182" s="50"/>
      <c r="QEG182" s="50"/>
      <c r="QEH182" s="50"/>
      <c r="QEI182" s="50"/>
      <c r="QEJ182" s="50"/>
      <c r="QEK182" s="50"/>
      <c r="QEL182" s="50"/>
      <c r="QEM182" s="50"/>
      <c r="QEN182" s="50"/>
      <c r="QEO182" s="50"/>
      <c r="QEP182" s="50"/>
      <c r="QEQ182" s="50"/>
      <c r="QER182" s="50"/>
      <c r="QES182" s="50"/>
      <c r="QET182" s="50"/>
      <c r="QEU182" s="50"/>
      <c r="QEV182" s="50"/>
      <c r="QEW182" s="50"/>
      <c r="QEX182" s="50"/>
      <c r="QEY182" s="50"/>
      <c r="QEZ182" s="50"/>
      <c r="QFA182" s="50"/>
      <c r="QFB182" s="50"/>
      <c r="QFC182" s="50"/>
      <c r="QFD182" s="50"/>
      <c r="QFE182" s="50"/>
      <c r="QFF182" s="50"/>
      <c r="QFG182" s="50"/>
      <c r="QFH182" s="50"/>
      <c r="QFI182" s="50"/>
      <c r="QFJ182" s="50"/>
      <c r="QFK182" s="50"/>
      <c r="QFL182" s="50"/>
      <c r="QFM182" s="50"/>
      <c r="QFN182" s="50"/>
      <c r="QFO182" s="50"/>
      <c r="QFP182" s="50"/>
      <c r="QFQ182" s="50"/>
      <c r="QFR182" s="50"/>
      <c r="QFS182" s="50"/>
      <c r="QFT182" s="50"/>
      <c r="QFU182" s="50"/>
      <c r="QFV182" s="50"/>
      <c r="QFW182" s="50"/>
      <c r="QFX182" s="50"/>
      <c r="QFY182" s="50"/>
      <c r="QFZ182" s="50"/>
      <c r="QGA182" s="50"/>
      <c r="QGB182" s="50"/>
      <c r="QGC182" s="50"/>
      <c r="QGD182" s="50"/>
      <c r="QGE182" s="50"/>
      <c r="QGF182" s="50"/>
      <c r="QGG182" s="50"/>
      <c r="QGH182" s="50"/>
      <c r="QGI182" s="50"/>
      <c r="QGJ182" s="50"/>
      <c r="QGK182" s="50"/>
      <c r="QGL182" s="50"/>
      <c r="QGM182" s="50"/>
      <c r="QGN182" s="50"/>
      <c r="QGO182" s="50"/>
      <c r="QGP182" s="50"/>
      <c r="QGQ182" s="50"/>
      <c r="QGR182" s="50"/>
      <c r="QGS182" s="50"/>
      <c r="QGT182" s="50"/>
      <c r="QGU182" s="50"/>
      <c r="QGV182" s="50"/>
      <c r="QGW182" s="50"/>
      <c r="QGX182" s="50"/>
      <c r="QGY182" s="50"/>
      <c r="QGZ182" s="50"/>
      <c r="QHA182" s="50"/>
      <c r="QHB182" s="50"/>
      <c r="QHC182" s="50"/>
      <c r="QHD182" s="50"/>
      <c r="QHE182" s="50"/>
      <c r="QHF182" s="50"/>
      <c r="QHG182" s="50"/>
      <c r="QHH182" s="50"/>
      <c r="QHI182" s="50"/>
      <c r="QHJ182" s="50"/>
      <c r="QHK182" s="50"/>
      <c r="QHL182" s="50"/>
      <c r="QHM182" s="50"/>
      <c r="QHN182" s="50"/>
      <c r="QHO182" s="50"/>
      <c r="QHP182" s="50"/>
      <c r="QHQ182" s="50"/>
      <c r="QHR182" s="50"/>
      <c r="QHS182" s="50"/>
      <c r="QHT182" s="50"/>
      <c r="QHU182" s="50"/>
      <c r="QHV182" s="50"/>
      <c r="QHW182" s="50"/>
      <c r="QHX182" s="50"/>
      <c r="QHY182" s="50"/>
      <c r="QHZ182" s="50"/>
      <c r="QIA182" s="50"/>
      <c r="QIB182" s="50"/>
      <c r="QIC182" s="50"/>
      <c r="QID182" s="50"/>
      <c r="QIE182" s="50"/>
      <c r="QIF182" s="50"/>
      <c r="QIG182" s="50"/>
      <c r="QIH182" s="50"/>
      <c r="QII182" s="50"/>
      <c r="QIJ182" s="50"/>
      <c r="QIK182" s="50"/>
      <c r="QIL182" s="50"/>
      <c r="QIM182" s="50"/>
      <c r="QIN182" s="50"/>
      <c r="QIO182" s="50"/>
      <c r="QIP182" s="50"/>
      <c r="QIQ182" s="50"/>
      <c r="QIR182" s="50"/>
      <c r="QIS182" s="50"/>
      <c r="QIT182" s="50"/>
      <c r="QIU182" s="50"/>
      <c r="QIV182" s="50"/>
      <c r="QIW182" s="50"/>
      <c r="QIX182" s="50"/>
      <c r="QIY182" s="50"/>
      <c r="QIZ182" s="50"/>
      <c r="QJA182" s="50"/>
      <c r="QJB182" s="50"/>
      <c r="QJC182" s="50"/>
      <c r="QJD182" s="50"/>
      <c r="QJE182" s="50"/>
      <c r="QJF182" s="50"/>
      <c r="QJG182" s="50"/>
      <c r="QJH182" s="50"/>
      <c r="QJI182" s="50"/>
      <c r="QJJ182" s="50"/>
      <c r="QJK182" s="50"/>
      <c r="QJL182" s="50"/>
      <c r="QJM182" s="50"/>
      <c r="QJN182" s="50"/>
      <c r="QJO182" s="50"/>
      <c r="QJP182" s="50"/>
      <c r="QJQ182" s="50"/>
      <c r="QJR182" s="50"/>
      <c r="QJS182" s="50"/>
      <c r="QJT182" s="50"/>
      <c r="QJU182" s="50"/>
      <c r="QJV182" s="50"/>
      <c r="QJW182" s="50"/>
      <c r="QJX182" s="50"/>
      <c r="QJZ182" s="50"/>
      <c r="QKB182" s="50"/>
      <c r="QKC182" s="50"/>
      <c r="QKD182" s="50"/>
      <c r="QKE182" s="50"/>
      <c r="QKF182" s="50"/>
      <c r="QKG182" s="50"/>
      <c r="QKH182" s="50"/>
      <c r="QKI182" s="50"/>
      <c r="QKN182" s="50"/>
      <c r="QKO182" s="50"/>
      <c r="QKP182" s="50"/>
      <c r="QKQ182" s="50"/>
      <c r="QKR182" s="50"/>
      <c r="QKS182" s="50"/>
      <c r="QKT182" s="50"/>
      <c r="QKU182" s="50"/>
      <c r="QKV182" s="50"/>
      <c r="QKW182" s="50"/>
      <c r="QKX182" s="50"/>
      <c r="QKY182" s="50"/>
      <c r="QKZ182" s="50"/>
      <c r="QLA182" s="50"/>
      <c r="QLB182" s="50"/>
      <c r="QLC182" s="50"/>
      <c r="QLD182" s="50"/>
      <c r="QLE182" s="50"/>
      <c r="QLF182" s="50"/>
      <c r="QLG182" s="50"/>
      <c r="QLH182" s="50"/>
      <c r="QLI182" s="50"/>
      <c r="QLJ182" s="50"/>
      <c r="QLK182" s="50"/>
      <c r="QLL182" s="50"/>
      <c r="QLM182" s="50"/>
      <c r="QLN182" s="50"/>
      <c r="QLO182" s="50"/>
      <c r="QLP182" s="50"/>
      <c r="QLQ182" s="50"/>
      <c r="QLR182" s="50"/>
      <c r="QLS182" s="50"/>
      <c r="QLT182" s="50"/>
      <c r="QLU182" s="50"/>
      <c r="QLV182" s="50"/>
      <c r="QLW182" s="50"/>
      <c r="QLX182" s="50"/>
      <c r="QLY182" s="50"/>
      <c r="QLZ182" s="50"/>
      <c r="QMA182" s="50"/>
      <c r="QMB182" s="50"/>
      <c r="QMC182" s="50"/>
      <c r="QMD182" s="50"/>
      <c r="QME182" s="50"/>
      <c r="QMF182" s="50"/>
      <c r="QMG182" s="50"/>
      <c r="QMH182" s="50"/>
      <c r="QMI182" s="50"/>
      <c r="QMJ182" s="50"/>
      <c r="QMK182" s="50"/>
      <c r="QML182" s="50"/>
      <c r="QMM182" s="50"/>
      <c r="QMN182" s="50"/>
      <c r="QMO182" s="50"/>
      <c r="QMP182" s="50"/>
      <c r="QMQ182" s="50"/>
      <c r="QMR182" s="50"/>
      <c r="QMS182" s="50"/>
      <c r="QMT182" s="50"/>
      <c r="QMU182" s="50"/>
      <c r="QMV182" s="50"/>
      <c r="QMW182" s="50"/>
      <c r="QMX182" s="50"/>
      <c r="QMY182" s="50"/>
      <c r="QMZ182" s="50"/>
      <c r="QNA182" s="50"/>
      <c r="QNB182" s="50"/>
      <c r="QNC182" s="50"/>
      <c r="QND182" s="50"/>
      <c r="QNE182" s="50"/>
      <c r="QNF182" s="50"/>
      <c r="QNG182" s="50"/>
      <c r="QNH182" s="50"/>
      <c r="QNI182" s="50"/>
      <c r="QNJ182" s="50"/>
      <c r="QNK182" s="50"/>
      <c r="QNL182" s="50"/>
      <c r="QNM182" s="50"/>
      <c r="QNN182" s="50"/>
      <c r="QNO182" s="50"/>
      <c r="QNP182" s="50"/>
      <c r="QNQ182" s="50"/>
      <c r="QNR182" s="50"/>
      <c r="QNS182" s="50"/>
      <c r="QNT182" s="50"/>
      <c r="QNU182" s="50"/>
      <c r="QNV182" s="50"/>
      <c r="QNW182" s="50"/>
      <c r="QNX182" s="50"/>
      <c r="QNY182" s="50"/>
      <c r="QNZ182" s="50"/>
      <c r="QOA182" s="50"/>
      <c r="QOB182" s="50"/>
      <c r="QOC182" s="50"/>
      <c r="QOD182" s="50"/>
      <c r="QOE182" s="50"/>
      <c r="QOF182" s="50"/>
      <c r="QOG182" s="50"/>
      <c r="QOH182" s="50"/>
      <c r="QOI182" s="50"/>
      <c r="QOJ182" s="50"/>
      <c r="QOK182" s="50"/>
      <c r="QOL182" s="50"/>
      <c r="QOM182" s="50"/>
      <c r="QON182" s="50"/>
      <c r="QOO182" s="50"/>
      <c r="QOP182" s="50"/>
      <c r="QOQ182" s="50"/>
      <c r="QOR182" s="50"/>
      <c r="QOS182" s="50"/>
      <c r="QOT182" s="50"/>
      <c r="QOU182" s="50"/>
      <c r="QOV182" s="50"/>
      <c r="QOW182" s="50"/>
      <c r="QOX182" s="50"/>
      <c r="QOY182" s="50"/>
      <c r="QOZ182" s="50"/>
      <c r="QPA182" s="50"/>
      <c r="QPB182" s="50"/>
      <c r="QPC182" s="50"/>
      <c r="QPD182" s="50"/>
      <c r="QPE182" s="50"/>
      <c r="QPF182" s="50"/>
      <c r="QPG182" s="50"/>
      <c r="QPH182" s="50"/>
      <c r="QPI182" s="50"/>
      <c r="QPJ182" s="50"/>
      <c r="QPK182" s="50"/>
      <c r="QPL182" s="50"/>
      <c r="QPM182" s="50"/>
      <c r="QPN182" s="50"/>
      <c r="QPO182" s="50"/>
      <c r="QPP182" s="50"/>
      <c r="QPQ182" s="50"/>
      <c r="QPR182" s="50"/>
      <c r="QPS182" s="50"/>
      <c r="QPT182" s="50"/>
      <c r="QPU182" s="50"/>
      <c r="QPV182" s="50"/>
      <c r="QPW182" s="50"/>
      <c r="QPX182" s="50"/>
      <c r="QPY182" s="50"/>
      <c r="QPZ182" s="50"/>
      <c r="QQA182" s="50"/>
      <c r="QQB182" s="50"/>
      <c r="QQC182" s="50"/>
      <c r="QQD182" s="50"/>
      <c r="QQE182" s="50"/>
      <c r="QQF182" s="50"/>
      <c r="QQG182" s="50"/>
      <c r="QQH182" s="50"/>
      <c r="QQI182" s="50"/>
      <c r="QQJ182" s="50"/>
      <c r="QQK182" s="50"/>
      <c r="QQL182" s="50"/>
      <c r="QQM182" s="50"/>
      <c r="QQN182" s="50"/>
      <c r="QQO182" s="50"/>
      <c r="QQP182" s="50"/>
      <c r="QQQ182" s="50"/>
      <c r="QQR182" s="50"/>
      <c r="QQS182" s="50"/>
      <c r="QQT182" s="50"/>
      <c r="QQU182" s="50"/>
      <c r="QQV182" s="50"/>
      <c r="QQW182" s="50"/>
      <c r="QQX182" s="50"/>
      <c r="QQY182" s="50"/>
      <c r="QQZ182" s="50"/>
      <c r="QRA182" s="50"/>
      <c r="QRB182" s="50"/>
      <c r="QRC182" s="50"/>
      <c r="QRD182" s="50"/>
      <c r="QRE182" s="50"/>
      <c r="QRF182" s="50"/>
      <c r="QRG182" s="50"/>
      <c r="QRH182" s="50"/>
      <c r="QRI182" s="50"/>
      <c r="QRJ182" s="50"/>
      <c r="QRK182" s="50"/>
      <c r="QRL182" s="50"/>
      <c r="QRM182" s="50"/>
      <c r="QRN182" s="50"/>
      <c r="QRO182" s="50"/>
      <c r="QRP182" s="50"/>
      <c r="QRQ182" s="50"/>
      <c r="QRR182" s="50"/>
      <c r="QRS182" s="50"/>
      <c r="QRT182" s="50"/>
      <c r="QRU182" s="50"/>
      <c r="QRV182" s="50"/>
      <c r="QRW182" s="50"/>
      <c r="QRX182" s="50"/>
      <c r="QRY182" s="50"/>
      <c r="QRZ182" s="50"/>
      <c r="QSA182" s="50"/>
      <c r="QSB182" s="50"/>
      <c r="QSC182" s="50"/>
      <c r="QSD182" s="50"/>
      <c r="QSE182" s="50"/>
      <c r="QSF182" s="50"/>
      <c r="QSG182" s="50"/>
      <c r="QSH182" s="50"/>
      <c r="QSI182" s="50"/>
      <c r="QSJ182" s="50"/>
      <c r="QSK182" s="50"/>
      <c r="QSL182" s="50"/>
      <c r="QSM182" s="50"/>
      <c r="QSN182" s="50"/>
      <c r="QSO182" s="50"/>
      <c r="QSP182" s="50"/>
      <c r="QSQ182" s="50"/>
      <c r="QSR182" s="50"/>
      <c r="QSS182" s="50"/>
      <c r="QST182" s="50"/>
      <c r="QSU182" s="50"/>
      <c r="QSV182" s="50"/>
      <c r="QSW182" s="50"/>
      <c r="QSX182" s="50"/>
      <c r="QSY182" s="50"/>
      <c r="QSZ182" s="50"/>
      <c r="QTA182" s="50"/>
      <c r="QTB182" s="50"/>
      <c r="QTC182" s="50"/>
      <c r="QTD182" s="50"/>
      <c r="QTE182" s="50"/>
      <c r="QTF182" s="50"/>
      <c r="QTG182" s="50"/>
      <c r="QTH182" s="50"/>
      <c r="QTI182" s="50"/>
      <c r="QTJ182" s="50"/>
      <c r="QTK182" s="50"/>
      <c r="QTL182" s="50"/>
      <c r="QTM182" s="50"/>
      <c r="QTN182" s="50"/>
      <c r="QTO182" s="50"/>
      <c r="QTP182" s="50"/>
      <c r="QTQ182" s="50"/>
      <c r="QTR182" s="50"/>
      <c r="QTS182" s="50"/>
      <c r="QTT182" s="50"/>
      <c r="QTV182" s="50"/>
      <c r="QTX182" s="50"/>
      <c r="QTY182" s="50"/>
      <c r="QTZ182" s="50"/>
      <c r="QUA182" s="50"/>
      <c r="QUB182" s="50"/>
      <c r="QUC182" s="50"/>
      <c r="QUD182" s="50"/>
      <c r="QUE182" s="50"/>
      <c r="QUJ182" s="50"/>
      <c r="QUK182" s="50"/>
      <c r="QUL182" s="50"/>
      <c r="QUM182" s="50"/>
      <c r="QUN182" s="50"/>
      <c r="QUO182" s="50"/>
      <c r="QUP182" s="50"/>
      <c r="QUQ182" s="50"/>
      <c r="QUR182" s="50"/>
      <c r="QUS182" s="50"/>
      <c r="QUT182" s="50"/>
      <c r="QUU182" s="50"/>
      <c r="QUV182" s="50"/>
      <c r="QUW182" s="50"/>
      <c r="QUX182" s="50"/>
      <c r="QUY182" s="50"/>
      <c r="QUZ182" s="50"/>
      <c r="QVA182" s="50"/>
      <c r="QVB182" s="50"/>
      <c r="QVC182" s="50"/>
      <c r="QVD182" s="50"/>
      <c r="QVE182" s="50"/>
      <c r="QVF182" s="50"/>
      <c r="QVG182" s="50"/>
      <c r="QVH182" s="50"/>
      <c r="QVI182" s="50"/>
      <c r="QVJ182" s="50"/>
      <c r="QVK182" s="50"/>
      <c r="QVL182" s="50"/>
      <c r="QVM182" s="50"/>
      <c r="QVN182" s="50"/>
      <c r="QVO182" s="50"/>
      <c r="QVP182" s="50"/>
      <c r="QVQ182" s="50"/>
      <c r="QVR182" s="50"/>
      <c r="QVS182" s="50"/>
      <c r="QVT182" s="50"/>
      <c r="QVU182" s="50"/>
      <c r="QVV182" s="50"/>
      <c r="QVW182" s="50"/>
      <c r="QVX182" s="50"/>
      <c r="QVY182" s="50"/>
      <c r="QVZ182" s="50"/>
      <c r="QWA182" s="50"/>
      <c r="QWB182" s="50"/>
      <c r="QWC182" s="50"/>
      <c r="QWD182" s="50"/>
      <c r="QWE182" s="50"/>
      <c r="QWF182" s="50"/>
      <c r="QWG182" s="50"/>
      <c r="QWH182" s="50"/>
      <c r="QWI182" s="50"/>
      <c r="QWJ182" s="50"/>
      <c r="QWK182" s="50"/>
      <c r="QWL182" s="50"/>
      <c r="QWM182" s="50"/>
      <c r="QWN182" s="50"/>
      <c r="QWO182" s="50"/>
      <c r="QWP182" s="50"/>
      <c r="QWQ182" s="50"/>
      <c r="QWR182" s="50"/>
      <c r="QWS182" s="50"/>
      <c r="QWT182" s="50"/>
      <c r="QWU182" s="50"/>
      <c r="QWV182" s="50"/>
      <c r="QWW182" s="50"/>
      <c r="QWX182" s="50"/>
      <c r="QWY182" s="50"/>
      <c r="QWZ182" s="50"/>
      <c r="QXA182" s="50"/>
      <c r="QXB182" s="50"/>
      <c r="QXC182" s="50"/>
      <c r="QXD182" s="50"/>
      <c r="QXE182" s="50"/>
      <c r="QXF182" s="50"/>
      <c r="QXG182" s="50"/>
      <c r="QXH182" s="50"/>
      <c r="QXI182" s="50"/>
      <c r="QXJ182" s="50"/>
      <c r="QXK182" s="50"/>
      <c r="QXL182" s="50"/>
      <c r="QXM182" s="50"/>
      <c r="QXN182" s="50"/>
      <c r="QXO182" s="50"/>
      <c r="QXP182" s="50"/>
      <c r="QXQ182" s="50"/>
      <c r="QXR182" s="50"/>
      <c r="QXS182" s="50"/>
      <c r="QXT182" s="50"/>
      <c r="QXU182" s="50"/>
      <c r="QXV182" s="50"/>
      <c r="QXW182" s="50"/>
      <c r="QXX182" s="50"/>
      <c r="QXY182" s="50"/>
      <c r="QXZ182" s="50"/>
      <c r="QYA182" s="50"/>
      <c r="QYB182" s="50"/>
      <c r="QYC182" s="50"/>
      <c r="QYD182" s="50"/>
      <c r="QYE182" s="50"/>
      <c r="QYF182" s="50"/>
      <c r="QYG182" s="50"/>
      <c r="QYH182" s="50"/>
      <c r="QYI182" s="50"/>
      <c r="QYJ182" s="50"/>
      <c r="QYK182" s="50"/>
      <c r="QYL182" s="50"/>
      <c r="QYM182" s="50"/>
      <c r="QYN182" s="50"/>
      <c r="QYO182" s="50"/>
      <c r="QYP182" s="50"/>
      <c r="QYQ182" s="50"/>
      <c r="QYR182" s="50"/>
      <c r="QYS182" s="50"/>
      <c r="QYT182" s="50"/>
      <c r="QYU182" s="50"/>
      <c r="QYV182" s="50"/>
      <c r="QYW182" s="50"/>
      <c r="QYX182" s="50"/>
      <c r="QYY182" s="50"/>
      <c r="QYZ182" s="50"/>
      <c r="QZA182" s="50"/>
      <c r="QZB182" s="50"/>
      <c r="QZC182" s="50"/>
      <c r="QZD182" s="50"/>
      <c r="QZE182" s="50"/>
      <c r="QZF182" s="50"/>
      <c r="QZG182" s="50"/>
      <c r="QZH182" s="50"/>
      <c r="QZI182" s="50"/>
      <c r="QZJ182" s="50"/>
      <c r="QZK182" s="50"/>
      <c r="QZL182" s="50"/>
      <c r="QZM182" s="50"/>
      <c r="QZN182" s="50"/>
      <c r="QZO182" s="50"/>
      <c r="QZP182" s="50"/>
      <c r="QZQ182" s="50"/>
      <c r="QZR182" s="50"/>
      <c r="QZS182" s="50"/>
      <c r="QZT182" s="50"/>
      <c r="QZU182" s="50"/>
      <c r="QZV182" s="50"/>
      <c r="QZW182" s="50"/>
      <c r="QZX182" s="50"/>
      <c r="QZY182" s="50"/>
      <c r="QZZ182" s="50"/>
      <c r="RAA182" s="50"/>
      <c r="RAB182" s="50"/>
      <c r="RAC182" s="50"/>
      <c r="RAD182" s="50"/>
      <c r="RAE182" s="50"/>
      <c r="RAF182" s="50"/>
      <c r="RAG182" s="50"/>
      <c r="RAH182" s="50"/>
      <c r="RAI182" s="50"/>
      <c r="RAJ182" s="50"/>
      <c r="RAK182" s="50"/>
      <c r="RAL182" s="50"/>
      <c r="RAM182" s="50"/>
      <c r="RAN182" s="50"/>
      <c r="RAO182" s="50"/>
      <c r="RAP182" s="50"/>
      <c r="RAQ182" s="50"/>
      <c r="RAR182" s="50"/>
      <c r="RAS182" s="50"/>
      <c r="RAT182" s="50"/>
      <c r="RAU182" s="50"/>
      <c r="RAV182" s="50"/>
      <c r="RAW182" s="50"/>
      <c r="RAX182" s="50"/>
      <c r="RAY182" s="50"/>
      <c r="RAZ182" s="50"/>
      <c r="RBA182" s="50"/>
      <c r="RBB182" s="50"/>
      <c r="RBC182" s="50"/>
      <c r="RBD182" s="50"/>
      <c r="RBE182" s="50"/>
      <c r="RBF182" s="50"/>
      <c r="RBG182" s="50"/>
      <c r="RBH182" s="50"/>
      <c r="RBI182" s="50"/>
      <c r="RBJ182" s="50"/>
      <c r="RBK182" s="50"/>
      <c r="RBL182" s="50"/>
      <c r="RBM182" s="50"/>
      <c r="RBN182" s="50"/>
      <c r="RBO182" s="50"/>
      <c r="RBP182" s="50"/>
      <c r="RBQ182" s="50"/>
      <c r="RBR182" s="50"/>
      <c r="RBS182" s="50"/>
      <c r="RBT182" s="50"/>
      <c r="RBU182" s="50"/>
      <c r="RBV182" s="50"/>
      <c r="RBW182" s="50"/>
      <c r="RBX182" s="50"/>
      <c r="RBY182" s="50"/>
      <c r="RBZ182" s="50"/>
      <c r="RCA182" s="50"/>
      <c r="RCB182" s="50"/>
      <c r="RCC182" s="50"/>
      <c r="RCD182" s="50"/>
      <c r="RCE182" s="50"/>
      <c r="RCF182" s="50"/>
      <c r="RCG182" s="50"/>
      <c r="RCH182" s="50"/>
      <c r="RCI182" s="50"/>
      <c r="RCJ182" s="50"/>
      <c r="RCK182" s="50"/>
      <c r="RCL182" s="50"/>
      <c r="RCM182" s="50"/>
      <c r="RCN182" s="50"/>
      <c r="RCO182" s="50"/>
      <c r="RCP182" s="50"/>
      <c r="RCQ182" s="50"/>
      <c r="RCR182" s="50"/>
      <c r="RCS182" s="50"/>
      <c r="RCT182" s="50"/>
      <c r="RCU182" s="50"/>
      <c r="RCV182" s="50"/>
      <c r="RCW182" s="50"/>
      <c r="RCX182" s="50"/>
      <c r="RCY182" s="50"/>
      <c r="RCZ182" s="50"/>
      <c r="RDA182" s="50"/>
      <c r="RDB182" s="50"/>
      <c r="RDC182" s="50"/>
      <c r="RDD182" s="50"/>
      <c r="RDE182" s="50"/>
      <c r="RDF182" s="50"/>
      <c r="RDG182" s="50"/>
      <c r="RDH182" s="50"/>
      <c r="RDI182" s="50"/>
      <c r="RDJ182" s="50"/>
      <c r="RDK182" s="50"/>
      <c r="RDL182" s="50"/>
      <c r="RDM182" s="50"/>
      <c r="RDN182" s="50"/>
      <c r="RDO182" s="50"/>
      <c r="RDP182" s="50"/>
      <c r="RDR182" s="50"/>
      <c r="RDT182" s="50"/>
      <c r="RDU182" s="50"/>
      <c r="RDV182" s="50"/>
      <c r="RDW182" s="50"/>
      <c r="RDX182" s="50"/>
      <c r="RDY182" s="50"/>
      <c r="RDZ182" s="50"/>
      <c r="REA182" s="50"/>
      <c r="REF182" s="50"/>
      <c r="REG182" s="50"/>
      <c r="REH182" s="50"/>
      <c r="REI182" s="50"/>
      <c r="REJ182" s="50"/>
      <c r="REK182" s="50"/>
      <c r="REL182" s="50"/>
      <c r="REM182" s="50"/>
      <c r="REN182" s="50"/>
      <c r="REO182" s="50"/>
      <c r="REP182" s="50"/>
      <c r="REQ182" s="50"/>
      <c r="RER182" s="50"/>
      <c r="RES182" s="50"/>
      <c r="RET182" s="50"/>
      <c r="REU182" s="50"/>
      <c r="REV182" s="50"/>
      <c r="REW182" s="50"/>
      <c r="REX182" s="50"/>
      <c r="REY182" s="50"/>
      <c r="REZ182" s="50"/>
      <c r="RFA182" s="50"/>
      <c r="RFB182" s="50"/>
      <c r="RFC182" s="50"/>
      <c r="RFD182" s="50"/>
      <c r="RFE182" s="50"/>
      <c r="RFF182" s="50"/>
      <c r="RFG182" s="50"/>
      <c r="RFH182" s="50"/>
      <c r="RFI182" s="50"/>
      <c r="RFJ182" s="50"/>
      <c r="RFK182" s="50"/>
      <c r="RFL182" s="50"/>
      <c r="RFM182" s="50"/>
      <c r="RFN182" s="50"/>
      <c r="RFO182" s="50"/>
      <c r="RFP182" s="50"/>
      <c r="RFQ182" s="50"/>
      <c r="RFR182" s="50"/>
      <c r="RFS182" s="50"/>
      <c r="RFT182" s="50"/>
      <c r="RFU182" s="50"/>
      <c r="RFV182" s="50"/>
      <c r="RFW182" s="50"/>
      <c r="RFX182" s="50"/>
      <c r="RFY182" s="50"/>
      <c r="RFZ182" s="50"/>
      <c r="RGA182" s="50"/>
      <c r="RGB182" s="50"/>
      <c r="RGC182" s="50"/>
      <c r="RGD182" s="50"/>
      <c r="RGE182" s="50"/>
      <c r="RGF182" s="50"/>
      <c r="RGG182" s="50"/>
      <c r="RGH182" s="50"/>
      <c r="RGI182" s="50"/>
      <c r="RGJ182" s="50"/>
      <c r="RGK182" s="50"/>
      <c r="RGL182" s="50"/>
      <c r="RGM182" s="50"/>
      <c r="RGN182" s="50"/>
      <c r="RGO182" s="50"/>
      <c r="RGP182" s="50"/>
      <c r="RGQ182" s="50"/>
      <c r="RGR182" s="50"/>
      <c r="RGS182" s="50"/>
      <c r="RGT182" s="50"/>
      <c r="RGU182" s="50"/>
      <c r="RGV182" s="50"/>
      <c r="RGW182" s="50"/>
      <c r="RGX182" s="50"/>
      <c r="RGY182" s="50"/>
      <c r="RGZ182" s="50"/>
      <c r="RHA182" s="50"/>
      <c r="RHB182" s="50"/>
      <c r="RHC182" s="50"/>
      <c r="RHD182" s="50"/>
      <c r="RHE182" s="50"/>
      <c r="RHF182" s="50"/>
      <c r="RHG182" s="50"/>
      <c r="RHH182" s="50"/>
      <c r="RHI182" s="50"/>
      <c r="RHJ182" s="50"/>
      <c r="RHK182" s="50"/>
      <c r="RHL182" s="50"/>
      <c r="RHM182" s="50"/>
      <c r="RHN182" s="50"/>
      <c r="RHO182" s="50"/>
      <c r="RHP182" s="50"/>
      <c r="RHQ182" s="50"/>
      <c r="RHR182" s="50"/>
      <c r="RHS182" s="50"/>
      <c r="RHT182" s="50"/>
      <c r="RHU182" s="50"/>
      <c r="RHV182" s="50"/>
      <c r="RHW182" s="50"/>
      <c r="RHX182" s="50"/>
      <c r="RHY182" s="50"/>
      <c r="RHZ182" s="50"/>
      <c r="RIA182" s="50"/>
      <c r="RIB182" s="50"/>
      <c r="RIC182" s="50"/>
      <c r="RID182" s="50"/>
      <c r="RIE182" s="50"/>
      <c r="RIF182" s="50"/>
      <c r="RIG182" s="50"/>
      <c r="RIH182" s="50"/>
      <c r="RII182" s="50"/>
      <c r="RIJ182" s="50"/>
      <c r="RIK182" s="50"/>
      <c r="RIL182" s="50"/>
      <c r="RIM182" s="50"/>
      <c r="RIN182" s="50"/>
      <c r="RIO182" s="50"/>
      <c r="RIP182" s="50"/>
      <c r="RIQ182" s="50"/>
      <c r="RIR182" s="50"/>
      <c r="RIS182" s="50"/>
      <c r="RIT182" s="50"/>
      <c r="RIU182" s="50"/>
      <c r="RIV182" s="50"/>
      <c r="RIW182" s="50"/>
      <c r="RIX182" s="50"/>
      <c r="RIY182" s="50"/>
      <c r="RIZ182" s="50"/>
      <c r="RJA182" s="50"/>
      <c r="RJB182" s="50"/>
      <c r="RJC182" s="50"/>
      <c r="RJD182" s="50"/>
      <c r="RJE182" s="50"/>
      <c r="RJF182" s="50"/>
      <c r="RJG182" s="50"/>
      <c r="RJH182" s="50"/>
      <c r="RJI182" s="50"/>
      <c r="RJJ182" s="50"/>
      <c r="RJK182" s="50"/>
      <c r="RJL182" s="50"/>
      <c r="RJM182" s="50"/>
      <c r="RJN182" s="50"/>
      <c r="RJO182" s="50"/>
      <c r="RJP182" s="50"/>
      <c r="RJQ182" s="50"/>
      <c r="RJR182" s="50"/>
      <c r="RJS182" s="50"/>
      <c r="RJT182" s="50"/>
      <c r="RJU182" s="50"/>
      <c r="RJV182" s="50"/>
      <c r="RJW182" s="50"/>
      <c r="RJX182" s="50"/>
      <c r="RJY182" s="50"/>
      <c r="RJZ182" s="50"/>
      <c r="RKA182" s="50"/>
      <c r="RKB182" s="50"/>
      <c r="RKC182" s="50"/>
      <c r="RKD182" s="50"/>
      <c r="RKE182" s="50"/>
      <c r="RKF182" s="50"/>
      <c r="RKG182" s="50"/>
      <c r="RKH182" s="50"/>
      <c r="RKI182" s="50"/>
      <c r="RKJ182" s="50"/>
      <c r="RKK182" s="50"/>
      <c r="RKL182" s="50"/>
      <c r="RKM182" s="50"/>
      <c r="RKN182" s="50"/>
      <c r="RKO182" s="50"/>
      <c r="RKP182" s="50"/>
      <c r="RKQ182" s="50"/>
      <c r="RKR182" s="50"/>
      <c r="RKS182" s="50"/>
      <c r="RKT182" s="50"/>
      <c r="RKU182" s="50"/>
      <c r="RKV182" s="50"/>
      <c r="RKW182" s="50"/>
      <c r="RKX182" s="50"/>
      <c r="RKY182" s="50"/>
      <c r="RKZ182" s="50"/>
      <c r="RLA182" s="50"/>
      <c r="RLB182" s="50"/>
      <c r="RLC182" s="50"/>
      <c r="RLD182" s="50"/>
      <c r="RLE182" s="50"/>
      <c r="RLF182" s="50"/>
      <c r="RLG182" s="50"/>
      <c r="RLH182" s="50"/>
      <c r="RLI182" s="50"/>
      <c r="RLJ182" s="50"/>
      <c r="RLK182" s="50"/>
      <c r="RLL182" s="50"/>
      <c r="RLM182" s="50"/>
      <c r="RLN182" s="50"/>
      <c r="RLO182" s="50"/>
      <c r="RLP182" s="50"/>
      <c r="RLQ182" s="50"/>
      <c r="RLR182" s="50"/>
      <c r="RLS182" s="50"/>
      <c r="RLT182" s="50"/>
      <c r="RLU182" s="50"/>
      <c r="RLV182" s="50"/>
      <c r="RLW182" s="50"/>
      <c r="RLX182" s="50"/>
      <c r="RLY182" s="50"/>
      <c r="RLZ182" s="50"/>
      <c r="RMA182" s="50"/>
      <c r="RMB182" s="50"/>
      <c r="RMC182" s="50"/>
      <c r="RMD182" s="50"/>
      <c r="RME182" s="50"/>
      <c r="RMF182" s="50"/>
      <c r="RMG182" s="50"/>
      <c r="RMH182" s="50"/>
      <c r="RMI182" s="50"/>
      <c r="RMJ182" s="50"/>
      <c r="RMK182" s="50"/>
      <c r="RML182" s="50"/>
      <c r="RMM182" s="50"/>
      <c r="RMN182" s="50"/>
      <c r="RMO182" s="50"/>
      <c r="RMP182" s="50"/>
      <c r="RMQ182" s="50"/>
      <c r="RMR182" s="50"/>
      <c r="RMS182" s="50"/>
      <c r="RMT182" s="50"/>
      <c r="RMU182" s="50"/>
      <c r="RMV182" s="50"/>
      <c r="RMW182" s="50"/>
      <c r="RMX182" s="50"/>
      <c r="RMY182" s="50"/>
      <c r="RMZ182" s="50"/>
      <c r="RNA182" s="50"/>
      <c r="RNB182" s="50"/>
      <c r="RNC182" s="50"/>
      <c r="RND182" s="50"/>
      <c r="RNE182" s="50"/>
      <c r="RNF182" s="50"/>
      <c r="RNG182" s="50"/>
      <c r="RNH182" s="50"/>
      <c r="RNI182" s="50"/>
      <c r="RNJ182" s="50"/>
      <c r="RNK182" s="50"/>
      <c r="RNL182" s="50"/>
      <c r="RNN182" s="50"/>
      <c r="RNP182" s="50"/>
      <c r="RNQ182" s="50"/>
      <c r="RNR182" s="50"/>
      <c r="RNS182" s="50"/>
      <c r="RNT182" s="50"/>
      <c r="RNU182" s="50"/>
      <c r="RNV182" s="50"/>
      <c r="RNW182" s="50"/>
      <c r="ROB182" s="50"/>
      <c r="ROC182" s="50"/>
      <c r="ROD182" s="50"/>
      <c r="ROE182" s="50"/>
      <c r="ROF182" s="50"/>
      <c r="ROG182" s="50"/>
      <c r="ROH182" s="50"/>
      <c r="ROI182" s="50"/>
      <c r="ROJ182" s="50"/>
      <c r="ROK182" s="50"/>
      <c r="ROL182" s="50"/>
      <c r="ROM182" s="50"/>
      <c r="RON182" s="50"/>
      <c r="ROO182" s="50"/>
      <c r="ROP182" s="50"/>
      <c r="ROQ182" s="50"/>
      <c r="ROR182" s="50"/>
      <c r="ROS182" s="50"/>
      <c r="ROT182" s="50"/>
      <c r="ROU182" s="50"/>
      <c r="ROV182" s="50"/>
      <c r="ROW182" s="50"/>
      <c r="ROX182" s="50"/>
      <c r="ROY182" s="50"/>
      <c r="ROZ182" s="50"/>
      <c r="RPA182" s="50"/>
      <c r="RPB182" s="50"/>
      <c r="RPC182" s="50"/>
      <c r="RPD182" s="50"/>
      <c r="RPE182" s="50"/>
      <c r="RPF182" s="50"/>
      <c r="RPG182" s="50"/>
      <c r="RPH182" s="50"/>
      <c r="RPI182" s="50"/>
      <c r="RPJ182" s="50"/>
      <c r="RPK182" s="50"/>
      <c r="RPL182" s="50"/>
      <c r="RPM182" s="50"/>
      <c r="RPN182" s="50"/>
      <c r="RPO182" s="50"/>
      <c r="RPP182" s="50"/>
      <c r="RPQ182" s="50"/>
      <c r="RPR182" s="50"/>
      <c r="RPS182" s="50"/>
      <c r="RPT182" s="50"/>
      <c r="RPU182" s="50"/>
      <c r="RPV182" s="50"/>
      <c r="RPW182" s="50"/>
      <c r="RPX182" s="50"/>
      <c r="RPY182" s="50"/>
      <c r="RPZ182" s="50"/>
      <c r="RQA182" s="50"/>
      <c r="RQB182" s="50"/>
      <c r="RQC182" s="50"/>
      <c r="RQD182" s="50"/>
      <c r="RQE182" s="50"/>
      <c r="RQF182" s="50"/>
      <c r="RQG182" s="50"/>
      <c r="RQH182" s="50"/>
      <c r="RQI182" s="50"/>
      <c r="RQJ182" s="50"/>
      <c r="RQK182" s="50"/>
      <c r="RQL182" s="50"/>
      <c r="RQM182" s="50"/>
      <c r="RQN182" s="50"/>
      <c r="RQO182" s="50"/>
      <c r="RQP182" s="50"/>
      <c r="RQQ182" s="50"/>
      <c r="RQR182" s="50"/>
      <c r="RQS182" s="50"/>
      <c r="RQT182" s="50"/>
      <c r="RQU182" s="50"/>
      <c r="RQV182" s="50"/>
      <c r="RQW182" s="50"/>
      <c r="RQX182" s="50"/>
      <c r="RQY182" s="50"/>
      <c r="RQZ182" s="50"/>
      <c r="RRA182" s="50"/>
      <c r="RRB182" s="50"/>
      <c r="RRC182" s="50"/>
      <c r="RRD182" s="50"/>
      <c r="RRE182" s="50"/>
      <c r="RRF182" s="50"/>
      <c r="RRG182" s="50"/>
      <c r="RRH182" s="50"/>
      <c r="RRI182" s="50"/>
      <c r="RRJ182" s="50"/>
      <c r="RRK182" s="50"/>
      <c r="RRL182" s="50"/>
      <c r="RRM182" s="50"/>
      <c r="RRN182" s="50"/>
      <c r="RRO182" s="50"/>
      <c r="RRP182" s="50"/>
      <c r="RRQ182" s="50"/>
      <c r="RRR182" s="50"/>
      <c r="RRS182" s="50"/>
      <c r="RRT182" s="50"/>
      <c r="RRU182" s="50"/>
      <c r="RRV182" s="50"/>
      <c r="RRW182" s="50"/>
      <c r="RRX182" s="50"/>
      <c r="RRY182" s="50"/>
      <c r="RRZ182" s="50"/>
      <c r="RSA182" s="50"/>
      <c r="RSB182" s="50"/>
      <c r="RSC182" s="50"/>
      <c r="RSD182" s="50"/>
      <c r="RSE182" s="50"/>
      <c r="RSF182" s="50"/>
      <c r="RSG182" s="50"/>
      <c r="RSH182" s="50"/>
      <c r="RSI182" s="50"/>
      <c r="RSJ182" s="50"/>
      <c r="RSK182" s="50"/>
      <c r="RSL182" s="50"/>
      <c r="RSM182" s="50"/>
      <c r="RSN182" s="50"/>
      <c r="RSO182" s="50"/>
      <c r="RSP182" s="50"/>
      <c r="RSQ182" s="50"/>
      <c r="RSR182" s="50"/>
      <c r="RSS182" s="50"/>
      <c r="RST182" s="50"/>
      <c r="RSU182" s="50"/>
      <c r="RSV182" s="50"/>
      <c r="RSW182" s="50"/>
      <c r="RSX182" s="50"/>
      <c r="RSY182" s="50"/>
      <c r="RSZ182" s="50"/>
      <c r="RTA182" s="50"/>
      <c r="RTB182" s="50"/>
      <c r="RTC182" s="50"/>
      <c r="RTD182" s="50"/>
      <c r="RTE182" s="50"/>
      <c r="RTF182" s="50"/>
      <c r="RTG182" s="50"/>
      <c r="RTH182" s="50"/>
      <c r="RTI182" s="50"/>
      <c r="RTJ182" s="50"/>
      <c r="RTK182" s="50"/>
      <c r="RTL182" s="50"/>
      <c r="RTM182" s="50"/>
      <c r="RTN182" s="50"/>
      <c r="RTO182" s="50"/>
      <c r="RTP182" s="50"/>
      <c r="RTQ182" s="50"/>
      <c r="RTR182" s="50"/>
      <c r="RTS182" s="50"/>
      <c r="RTT182" s="50"/>
      <c r="RTU182" s="50"/>
      <c r="RTV182" s="50"/>
      <c r="RTW182" s="50"/>
      <c r="RTX182" s="50"/>
      <c r="RTY182" s="50"/>
      <c r="RTZ182" s="50"/>
      <c r="RUA182" s="50"/>
      <c r="RUB182" s="50"/>
      <c r="RUC182" s="50"/>
      <c r="RUD182" s="50"/>
      <c r="RUE182" s="50"/>
      <c r="RUF182" s="50"/>
      <c r="RUG182" s="50"/>
      <c r="RUH182" s="50"/>
      <c r="RUI182" s="50"/>
      <c r="RUJ182" s="50"/>
      <c r="RUK182" s="50"/>
      <c r="RUL182" s="50"/>
      <c r="RUM182" s="50"/>
      <c r="RUN182" s="50"/>
      <c r="RUO182" s="50"/>
      <c r="RUP182" s="50"/>
      <c r="RUQ182" s="50"/>
      <c r="RUR182" s="50"/>
      <c r="RUS182" s="50"/>
      <c r="RUT182" s="50"/>
      <c r="RUU182" s="50"/>
      <c r="RUV182" s="50"/>
      <c r="RUW182" s="50"/>
      <c r="RUX182" s="50"/>
      <c r="RUY182" s="50"/>
      <c r="RUZ182" s="50"/>
      <c r="RVA182" s="50"/>
      <c r="RVB182" s="50"/>
      <c r="RVC182" s="50"/>
      <c r="RVD182" s="50"/>
      <c r="RVE182" s="50"/>
      <c r="RVF182" s="50"/>
      <c r="RVG182" s="50"/>
      <c r="RVH182" s="50"/>
      <c r="RVI182" s="50"/>
      <c r="RVJ182" s="50"/>
      <c r="RVK182" s="50"/>
      <c r="RVL182" s="50"/>
      <c r="RVM182" s="50"/>
      <c r="RVN182" s="50"/>
      <c r="RVO182" s="50"/>
      <c r="RVP182" s="50"/>
      <c r="RVQ182" s="50"/>
      <c r="RVR182" s="50"/>
      <c r="RVS182" s="50"/>
      <c r="RVT182" s="50"/>
      <c r="RVU182" s="50"/>
      <c r="RVV182" s="50"/>
      <c r="RVW182" s="50"/>
      <c r="RVX182" s="50"/>
      <c r="RVY182" s="50"/>
      <c r="RVZ182" s="50"/>
      <c r="RWA182" s="50"/>
      <c r="RWB182" s="50"/>
      <c r="RWC182" s="50"/>
      <c r="RWD182" s="50"/>
      <c r="RWE182" s="50"/>
      <c r="RWF182" s="50"/>
      <c r="RWG182" s="50"/>
      <c r="RWH182" s="50"/>
      <c r="RWI182" s="50"/>
      <c r="RWJ182" s="50"/>
      <c r="RWK182" s="50"/>
      <c r="RWL182" s="50"/>
      <c r="RWM182" s="50"/>
      <c r="RWN182" s="50"/>
      <c r="RWO182" s="50"/>
      <c r="RWP182" s="50"/>
      <c r="RWQ182" s="50"/>
      <c r="RWR182" s="50"/>
      <c r="RWS182" s="50"/>
      <c r="RWT182" s="50"/>
      <c r="RWU182" s="50"/>
      <c r="RWV182" s="50"/>
      <c r="RWW182" s="50"/>
      <c r="RWX182" s="50"/>
      <c r="RWY182" s="50"/>
      <c r="RWZ182" s="50"/>
      <c r="RXA182" s="50"/>
      <c r="RXB182" s="50"/>
      <c r="RXC182" s="50"/>
      <c r="RXD182" s="50"/>
      <c r="RXE182" s="50"/>
      <c r="RXF182" s="50"/>
      <c r="RXG182" s="50"/>
      <c r="RXH182" s="50"/>
      <c r="RXJ182" s="50"/>
      <c r="RXL182" s="50"/>
      <c r="RXM182" s="50"/>
      <c r="RXN182" s="50"/>
      <c r="RXO182" s="50"/>
      <c r="RXP182" s="50"/>
      <c r="RXQ182" s="50"/>
      <c r="RXR182" s="50"/>
      <c r="RXS182" s="50"/>
      <c r="RXX182" s="50"/>
      <c r="RXY182" s="50"/>
      <c r="RXZ182" s="50"/>
      <c r="RYA182" s="50"/>
      <c r="RYB182" s="50"/>
      <c r="RYC182" s="50"/>
      <c r="RYD182" s="50"/>
      <c r="RYE182" s="50"/>
      <c r="RYF182" s="50"/>
      <c r="RYG182" s="50"/>
      <c r="RYH182" s="50"/>
      <c r="RYI182" s="50"/>
      <c r="RYJ182" s="50"/>
      <c r="RYK182" s="50"/>
      <c r="RYL182" s="50"/>
      <c r="RYM182" s="50"/>
      <c r="RYN182" s="50"/>
      <c r="RYO182" s="50"/>
      <c r="RYP182" s="50"/>
      <c r="RYQ182" s="50"/>
      <c r="RYR182" s="50"/>
      <c r="RYS182" s="50"/>
      <c r="RYT182" s="50"/>
      <c r="RYU182" s="50"/>
      <c r="RYV182" s="50"/>
      <c r="RYW182" s="50"/>
      <c r="RYX182" s="50"/>
      <c r="RYY182" s="50"/>
      <c r="RYZ182" s="50"/>
      <c r="RZA182" s="50"/>
      <c r="RZB182" s="50"/>
      <c r="RZC182" s="50"/>
      <c r="RZD182" s="50"/>
      <c r="RZE182" s="50"/>
      <c r="RZF182" s="50"/>
      <c r="RZG182" s="50"/>
      <c r="RZH182" s="50"/>
      <c r="RZI182" s="50"/>
      <c r="RZJ182" s="50"/>
      <c r="RZK182" s="50"/>
      <c r="RZL182" s="50"/>
      <c r="RZM182" s="50"/>
      <c r="RZN182" s="50"/>
      <c r="RZO182" s="50"/>
      <c r="RZP182" s="50"/>
      <c r="RZQ182" s="50"/>
      <c r="RZR182" s="50"/>
      <c r="RZS182" s="50"/>
      <c r="RZT182" s="50"/>
      <c r="RZU182" s="50"/>
      <c r="RZV182" s="50"/>
      <c r="RZW182" s="50"/>
      <c r="RZX182" s="50"/>
      <c r="RZY182" s="50"/>
      <c r="RZZ182" s="50"/>
      <c r="SAA182" s="50"/>
      <c r="SAB182" s="50"/>
      <c r="SAC182" s="50"/>
      <c r="SAD182" s="50"/>
      <c r="SAE182" s="50"/>
      <c r="SAF182" s="50"/>
      <c r="SAG182" s="50"/>
      <c r="SAH182" s="50"/>
      <c r="SAI182" s="50"/>
      <c r="SAJ182" s="50"/>
      <c r="SAK182" s="50"/>
      <c r="SAL182" s="50"/>
      <c r="SAM182" s="50"/>
      <c r="SAN182" s="50"/>
      <c r="SAO182" s="50"/>
      <c r="SAP182" s="50"/>
      <c r="SAQ182" s="50"/>
      <c r="SAR182" s="50"/>
      <c r="SAS182" s="50"/>
      <c r="SAT182" s="50"/>
      <c r="SAU182" s="50"/>
      <c r="SAV182" s="50"/>
      <c r="SAW182" s="50"/>
      <c r="SAX182" s="50"/>
      <c r="SAY182" s="50"/>
      <c r="SAZ182" s="50"/>
      <c r="SBA182" s="50"/>
      <c r="SBB182" s="50"/>
      <c r="SBC182" s="50"/>
      <c r="SBD182" s="50"/>
      <c r="SBE182" s="50"/>
      <c r="SBF182" s="50"/>
      <c r="SBG182" s="50"/>
      <c r="SBH182" s="50"/>
      <c r="SBI182" s="50"/>
      <c r="SBJ182" s="50"/>
      <c r="SBK182" s="50"/>
      <c r="SBL182" s="50"/>
      <c r="SBM182" s="50"/>
      <c r="SBN182" s="50"/>
      <c r="SBO182" s="50"/>
      <c r="SBP182" s="50"/>
      <c r="SBQ182" s="50"/>
      <c r="SBR182" s="50"/>
      <c r="SBS182" s="50"/>
      <c r="SBT182" s="50"/>
      <c r="SBU182" s="50"/>
      <c r="SBV182" s="50"/>
      <c r="SBW182" s="50"/>
      <c r="SBX182" s="50"/>
      <c r="SBY182" s="50"/>
      <c r="SBZ182" s="50"/>
      <c r="SCA182" s="50"/>
      <c r="SCB182" s="50"/>
      <c r="SCC182" s="50"/>
      <c r="SCD182" s="50"/>
      <c r="SCE182" s="50"/>
      <c r="SCF182" s="50"/>
      <c r="SCG182" s="50"/>
      <c r="SCH182" s="50"/>
      <c r="SCI182" s="50"/>
      <c r="SCJ182" s="50"/>
      <c r="SCK182" s="50"/>
      <c r="SCL182" s="50"/>
      <c r="SCM182" s="50"/>
      <c r="SCN182" s="50"/>
      <c r="SCO182" s="50"/>
      <c r="SCP182" s="50"/>
      <c r="SCQ182" s="50"/>
      <c r="SCR182" s="50"/>
      <c r="SCS182" s="50"/>
      <c r="SCT182" s="50"/>
      <c r="SCU182" s="50"/>
      <c r="SCV182" s="50"/>
      <c r="SCW182" s="50"/>
      <c r="SCX182" s="50"/>
      <c r="SCY182" s="50"/>
      <c r="SCZ182" s="50"/>
      <c r="SDA182" s="50"/>
      <c r="SDB182" s="50"/>
      <c r="SDC182" s="50"/>
      <c r="SDD182" s="50"/>
      <c r="SDE182" s="50"/>
      <c r="SDF182" s="50"/>
      <c r="SDG182" s="50"/>
      <c r="SDH182" s="50"/>
      <c r="SDI182" s="50"/>
      <c r="SDJ182" s="50"/>
      <c r="SDK182" s="50"/>
      <c r="SDL182" s="50"/>
      <c r="SDM182" s="50"/>
      <c r="SDN182" s="50"/>
      <c r="SDO182" s="50"/>
      <c r="SDP182" s="50"/>
      <c r="SDQ182" s="50"/>
      <c r="SDR182" s="50"/>
      <c r="SDS182" s="50"/>
      <c r="SDT182" s="50"/>
      <c r="SDU182" s="50"/>
      <c r="SDV182" s="50"/>
      <c r="SDW182" s="50"/>
      <c r="SDX182" s="50"/>
      <c r="SDY182" s="50"/>
      <c r="SDZ182" s="50"/>
      <c r="SEA182" s="50"/>
      <c r="SEB182" s="50"/>
      <c r="SEC182" s="50"/>
      <c r="SED182" s="50"/>
      <c r="SEE182" s="50"/>
      <c r="SEF182" s="50"/>
      <c r="SEG182" s="50"/>
      <c r="SEH182" s="50"/>
      <c r="SEI182" s="50"/>
      <c r="SEJ182" s="50"/>
      <c r="SEK182" s="50"/>
      <c r="SEL182" s="50"/>
      <c r="SEM182" s="50"/>
      <c r="SEN182" s="50"/>
      <c r="SEO182" s="50"/>
      <c r="SEP182" s="50"/>
      <c r="SEQ182" s="50"/>
      <c r="SER182" s="50"/>
      <c r="SES182" s="50"/>
      <c r="SET182" s="50"/>
      <c r="SEU182" s="50"/>
      <c r="SEV182" s="50"/>
      <c r="SEW182" s="50"/>
      <c r="SEX182" s="50"/>
      <c r="SEY182" s="50"/>
      <c r="SEZ182" s="50"/>
      <c r="SFA182" s="50"/>
      <c r="SFB182" s="50"/>
      <c r="SFC182" s="50"/>
      <c r="SFD182" s="50"/>
      <c r="SFE182" s="50"/>
      <c r="SFF182" s="50"/>
      <c r="SFG182" s="50"/>
      <c r="SFH182" s="50"/>
      <c r="SFI182" s="50"/>
      <c r="SFJ182" s="50"/>
      <c r="SFK182" s="50"/>
      <c r="SFL182" s="50"/>
      <c r="SFM182" s="50"/>
      <c r="SFN182" s="50"/>
      <c r="SFO182" s="50"/>
      <c r="SFP182" s="50"/>
      <c r="SFQ182" s="50"/>
      <c r="SFR182" s="50"/>
      <c r="SFS182" s="50"/>
      <c r="SFT182" s="50"/>
      <c r="SFU182" s="50"/>
      <c r="SFV182" s="50"/>
      <c r="SFW182" s="50"/>
      <c r="SFX182" s="50"/>
      <c r="SFY182" s="50"/>
      <c r="SFZ182" s="50"/>
      <c r="SGA182" s="50"/>
      <c r="SGB182" s="50"/>
      <c r="SGC182" s="50"/>
      <c r="SGD182" s="50"/>
      <c r="SGE182" s="50"/>
      <c r="SGF182" s="50"/>
      <c r="SGG182" s="50"/>
      <c r="SGH182" s="50"/>
      <c r="SGI182" s="50"/>
      <c r="SGJ182" s="50"/>
      <c r="SGK182" s="50"/>
      <c r="SGL182" s="50"/>
      <c r="SGM182" s="50"/>
      <c r="SGN182" s="50"/>
      <c r="SGO182" s="50"/>
      <c r="SGP182" s="50"/>
      <c r="SGQ182" s="50"/>
      <c r="SGR182" s="50"/>
      <c r="SGS182" s="50"/>
      <c r="SGT182" s="50"/>
      <c r="SGU182" s="50"/>
      <c r="SGV182" s="50"/>
      <c r="SGW182" s="50"/>
      <c r="SGX182" s="50"/>
      <c r="SGY182" s="50"/>
      <c r="SGZ182" s="50"/>
      <c r="SHA182" s="50"/>
      <c r="SHB182" s="50"/>
      <c r="SHC182" s="50"/>
      <c r="SHD182" s="50"/>
      <c r="SHF182" s="50"/>
      <c r="SHH182" s="50"/>
      <c r="SHI182" s="50"/>
      <c r="SHJ182" s="50"/>
      <c r="SHK182" s="50"/>
      <c r="SHL182" s="50"/>
      <c r="SHM182" s="50"/>
      <c r="SHN182" s="50"/>
      <c r="SHO182" s="50"/>
      <c r="SHT182" s="50"/>
      <c r="SHU182" s="50"/>
      <c r="SHV182" s="50"/>
      <c r="SHW182" s="50"/>
      <c r="SHX182" s="50"/>
      <c r="SHY182" s="50"/>
      <c r="SHZ182" s="50"/>
      <c r="SIA182" s="50"/>
      <c r="SIB182" s="50"/>
      <c r="SIC182" s="50"/>
      <c r="SID182" s="50"/>
      <c r="SIE182" s="50"/>
      <c r="SIF182" s="50"/>
      <c r="SIG182" s="50"/>
      <c r="SIH182" s="50"/>
      <c r="SII182" s="50"/>
      <c r="SIJ182" s="50"/>
      <c r="SIK182" s="50"/>
      <c r="SIL182" s="50"/>
      <c r="SIM182" s="50"/>
      <c r="SIN182" s="50"/>
      <c r="SIO182" s="50"/>
      <c r="SIP182" s="50"/>
      <c r="SIQ182" s="50"/>
      <c r="SIR182" s="50"/>
      <c r="SIS182" s="50"/>
      <c r="SIT182" s="50"/>
      <c r="SIU182" s="50"/>
      <c r="SIV182" s="50"/>
      <c r="SIW182" s="50"/>
      <c r="SIX182" s="50"/>
      <c r="SIY182" s="50"/>
      <c r="SIZ182" s="50"/>
      <c r="SJA182" s="50"/>
      <c r="SJB182" s="50"/>
      <c r="SJC182" s="50"/>
      <c r="SJD182" s="50"/>
      <c r="SJE182" s="50"/>
      <c r="SJF182" s="50"/>
      <c r="SJG182" s="50"/>
      <c r="SJH182" s="50"/>
      <c r="SJI182" s="50"/>
      <c r="SJJ182" s="50"/>
      <c r="SJK182" s="50"/>
      <c r="SJL182" s="50"/>
      <c r="SJM182" s="50"/>
      <c r="SJN182" s="50"/>
      <c r="SJO182" s="50"/>
      <c r="SJP182" s="50"/>
      <c r="SJQ182" s="50"/>
      <c r="SJR182" s="50"/>
      <c r="SJS182" s="50"/>
      <c r="SJT182" s="50"/>
      <c r="SJU182" s="50"/>
      <c r="SJV182" s="50"/>
      <c r="SJW182" s="50"/>
      <c r="SJX182" s="50"/>
      <c r="SJY182" s="50"/>
      <c r="SJZ182" s="50"/>
      <c r="SKA182" s="50"/>
      <c r="SKB182" s="50"/>
      <c r="SKC182" s="50"/>
      <c r="SKD182" s="50"/>
      <c r="SKE182" s="50"/>
      <c r="SKF182" s="50"/>
      <c r="SKG182" s="50"/>
      <c r="SKH182" s="50"/>
      <c r="SKI182" s="50"/>
      <c r="SKJ182" s="50"/>
      <c r="SKK182" s="50"/>
      <c r="SKL182" s="50"/>
      <c r="SKM182" s="50"/>
      <c r="SKN182" s="50"/>
      <c r="SKO182" s="50"/>
      <c r="SKP182" s="50"/>
      <c r="SKQ182" s="50"/>
      <c r="SKR182" s="50"/>
      <c r="SKS182" s="50"/>
      <c r="SKT182" s="50"/>
      <c r="SKU182" s="50"/>
      <c r="SKV182" s="50"/>
      <c r="SKW182" s="50"/>
      <c r="SKX182" s="50"/>
      <c r="SKY182" s="50"/>
      <c r="SKZ182" s="50"/>
      <c r="SLA182" s="50"/>
      <c r="SLB182" s="50"/>
      <c r="SLC182" s="50"/>
      <c r="SLD182" s="50"/>
      <c r="SLE182" s="50"/>
      <c r="SLF182" s="50"/>
      <c r="SLG182" s="50"/>
      <c r="SLH182" s="50"/>
      <c r="SLI182" s="50"/>
      <c r="SLJ182" s="50"/>
      <c r="SLK182" s="50"/>
      <c r="SLL182" s="50"/>
      <c r="SLM182" s="50"/>
      <c r="SLN182" s="50"/>
      <c r="SLO182" s="50"/>
      <c r="SLP182" s="50"/>
      <c r="SLQ182" s="50"/>
      <c r="SLR182" s="50"/>
      <c r="SLS182" s="50"/>
      <c r="SLT182" s="50"/>
      <c r="SLU182" s="50"/>
      <c r="SLV182" s="50"/>
      <c r="SLW182" s="50"/>
      <c r="SLX182" s="50"/>
      <c r="SLY182" s="50"/>
      <c r="SLZ182" s="50"/>
      <c r="SMA182" s="50"/>
      <c r="SMB182" s="50"/>
      <c r="SMC182" s="50"/>
      <c r="SMD182" s="50"/>
      <c r="SME182" s="50"/>
      <c r="SMF182" s="50"/>
      <c r="SMG182" s="50"/>
      <c r="SMH182" s="50"/>
      <c r="SMI182" s="50"/>
      <c r="SMJ182" s="50"/>
      <c r="SMK182" s="50"/>
      <c r="SML182" s="50"/>
      <c r="SMM182" s="50"/>
      <c r="SMN182" s="50"/>
      <c r="SMO182" s="50"/>
      <c r="SMP182" s="50"/>
      <c r="SMQ182" s="50"/>
      <c r="SMR182" s="50"/>
      <c r="SMS182" s="50"/>
      <c r="SMT182" s="50"/>
      <c r="SMU182" s="50"/>
      <c r="SMV182" s="50"/>
      <c r="SMW182" s="50"/>
      <c r="SMX182" s="50"/>
      <c r="SMY182" s="50"/>
      <c r="SMZ182" s="50"/>
      <c r="SNA182" s="50"/>
      <c r="SNB182" s="50"/>
      <c r="SNC182" s="50"/>
      <c r="SND182" s="50"/>
      <c r="SNE182" s="50"/>
      <c r="SNF182" s="50"/>
      <c r="SNG182" s="50"/>
      <c r="SNH182" s="50"/>
      <c r="SNI182" s="50"/>
      <c r="SNJ182" s="50"/>
      <c r="SNK182" s="50"/>
      <c r="SNL182" s="50"/>
      <c r="SNM182" s="50"/>
      <c r="SNN182" s="50"/>
      <c r="SNO182" s="50"/>
      <c r="SNP182" s="50"/>
      <c r="SNQ182" s="50"/>
      <c r="SNR182" s="50"/>
      <c r="SNS182" s="50"/>
      <c r="SNT182" s="50"/>
      <c r="SNU182" s="50"/>
      <c r="SNV182" s="50"/>
      <c r="SNW182" s="50"/>
      <c r="SNX182" s="50"/>
      <c r="SNY182" s="50"/>
      <c r="SNZ182" s="50"/>
      <c r="SOA182" s="50"/>
      <c r="SOB182" s="50"/>
      <c r="SOC182" s="50"/>
      <c r="SOD182" s="50"/>
      <c r="SOE182" s="50"/>
      <c r="SOF182" s="50"/>
      <c r="SOG182" s="50"/>
      <c r="SOH182" s="50"/>
      <c r="SOI182" s="50"/>
      <c r="SOJ182" s="50"/>
      <c r="SOK182" s="50"/>
      <c r="SOL182" s="50"/>
      <c r="SOM182" s="50"/>
      <c r="SON182" s="50"/>
      <c r="SOO182" s="50"/>
      <c r="SOP182" s="50"/>
      <c r="SOQ182" s="50"/>
      <c r="SOR182" s="50"/>
      <c r="SOS182" s="50"/>
      <c r="SOT182" s="50"/>
      <c r="SOU182" s="50"/>
      <c r="SOV182" s="50"/>
      <c r="SOW182" s="50"/>
      <c r="SOX182" s="50"/>
      <c r="SOY182" s="50"/>
      <c r="SOZ182" s="50"/>
      <c r="SPA182" s="50"/>
      <c r="SPB182" s="50"/>
      <c r="SPC182" s="50"/>
      <c r="SPD182" s="50"/>
      <c r="SPE182" s="50"/>
      <c r="SPF182" s="50"/>
      <c r="SPG182" s="50"/>
      <c r="SPH182" s="50"/>
      <c r="SPI182" s="50"/>
      <c r="SPJ182" s="50"/>
      <c r="SPK182" s="50"/>
      <c r="SPL182" s="50"/>
      <c r="SPM182" s="50"/>
      <c r="SPN182" s="50"/>
      <c r="SPO182" s="50"/>
      <c r="SPP182" s="50"/>
      <c r="SPQ182" s="50"/>
      <c r="SPR182" s="50"/>
      <c r="SPS182" s="50"/>
      <c r="SPT182" s="50"/>
      <c r="SPU182" s="50"/>
      <c r="SPV182" s="50"/>
      <c r="SPW182" s="50"/>
      <c r="SPX182" s="50"/>
      <c r="SPY182" s="50"/>
      <c r="SPZ182" s="50"/>
      <c r="SQA182" s="50"/>
      <c r="SQB182" s="50"/>
      <c r="SQC182" s="50"/>
      <c r="SQD182" s="50"/>
      <c r="SQE182" s="50"/>
      <c r="SQF182" s="50"/>
      <c r="SQG182" s="50"/>
      <c r="SQH182" s="50"/>
      <c r="SQI182" s="50"/>
      <c r="SQJ182" s="50"/>
      <c r="SQK182" s="50"/>
      <c r="SQL182" s="50"/>
      <c r="SQM182" s="50"/>
      <c r="SQN182" s="50"/>
      <c r="SQO182" s="50"/>
      <c r="SQP182" s="50"/>
      <c r="SQQ182" s="50"/>
      <c r="SQR182" s="50"/>
      <c r="SQS182" s="50"/>
      <c r="SQT182" s="50"/>
      <c r="SQU182" s="50"/>
      <c r="SQV182" s="50"/>
      <c r="SQW182" s="50"/>
      <c r="SQX182" s="50"/>
      <c r="SQY182" s="50"/>
      <c r="SQZ182" s="50"/>
      <c r="SRB182" s="50"/>
      <c r="SRD182" s="50"/>
      <c r="SRE182" s="50"/>
      <c r="SRF182" s="50"/>
      <c r="SRG182" s="50"/>
      <c r="SRH182" s="50"/>
      <c r="SRI182" s="50"/>
      <c r="SRJ182" s="50"/>
      <c r="SRK182" s="50"/>
      <c r="SRP182" s="50"/>
      <c r="SRQ182" s="50"/>
      <c r="SRR182" s="50"/>
      <c r="SRS182" s="50"/>
      <c r="SRT182" s="50"/>
      <c r="SRU182" s="50"/>
      <c r="SRV182" s="50"/>
      <c r="SRW182" s="50"/>
      <c r="SRX182" s="50"/>
      <c r="SRY182" s="50"/>
      <c r="SRZ182" s="50"/>
      <c r="SSA182" s="50"/>
      <c r="SSB182" s="50"/>
      <c r="SSC182" s="50"/>
      <c r="SSD182" s="50"/>
      <c r="SSE182" s="50"/>
      <c r="SSF182" s="50"/>
      <c r="SSG182" s="50"/>
      <c r="SSH182" s="50"/>
      <c r="SSI182" s="50"/>
      <c r="SSJ182" s="50"/>
      <c r="SSK182" s="50"/>
      <c r="SSL182" s="50"/>
      <c r="SSM182" s="50"/>
      <c r="SSN182" s="50"/>
      <c r="SSO182" s="50"/>
      <c r="SSP182" s="50"/>
      <c r="SSQ182" s="50"/>
      <c r="SSR182" s="50"/>
      <c r="SSS182" s="50"/>
      <c r="SST182" s="50"/>
      <c r="SSU182" s="50"/>
      <c r="SSV182" s="50"/>
      <c r="SSW182" s="50"/>
      <c r="SSX182" s="50"/>
      <c r="SSY182" s="50"/>
      <c r="SSZ182" s="50"/>
      <c r="STA182" s="50"/>
      <c r="STB182" s="50"/>
      <c r="STC182" s="50"/>
      <c r="STD182" s="50"/>
      <c r="STE182" s="50"/>
      <c r="STF182" s="50"/>
      <c r="STG182" s="50"/>
      <c r="STH182" s="50"/>
      <c r="STI182" s="50"/>
      <c r="STJ182" s="50"/>
      <c r="STK182" s="50"/>
      <c r="STL182" s="50"/>
      <c r="STM182" s="50"/>
      <c r="STN182" s="50"/>
      <c r="STO182" s="50"/>
      <c r="STP182" s="50"/>
      <c r="STQ182" s="50"/>
      <c r="STR182" s="50"/>
      <c r="STS182" s="50"/>
      <c r="STT182" s="50"/>
      <c r="STU182" s="50"/>
      <c r="STV182" s="50"/>
      <c r="STW182" s="50"/>
      <c r="STX182" s="50"/>
      <c r="STY182" s="50"/>
      <c r="STZ182" s="50"/>
      <c r="SUA182" s="50"/>
      <c r="SUB182" s="50"/>
      <c r="SUC182" s="50"/>
      <c r="SUD182" s="50"/>
      <c r="SUE182" s="50"/>
      <c r="SUF182" s="50"/>
      <c r="SUG182" s="50"/>
      <c r="SUH182" s="50"/>
      <c r="SUI182" s="50"/>
      <c r="SUJ182" s="50"/>
      <c r="SUK182" s="50"/>
      <c r="SUL182" s="50"/>
      <c r="SUM182" s="50"/>
      <c r="SUN182" s="50"/>
      <c r="SUO182" s="50"/>
      <c r="SUP182" s="50"/>
      <c r="SUQ182" s="50"/>
      <c r="SUR182" s="50"/>
      <c r="SUS182" s="50"/>
      <c r="SUT182" s="50"/>
      <c r="SUU182" s="50"/>
      <c r="SUV182" s="50"/>
      <c r="SUW182" s="50"/>
      <c r="SUX182" s="50"/>
      <c r="SUY182" s="50"/>
      <c r="SUZ182" s="50"/>
      <c r="SVA182" s="50"/>
      <c r="SVB182" s="50"/>
      <c r="SVC182" s="50"/>
      <c r="SVD182" s="50"/>
      <c r="SVE182" s="50"/>
      <c r="SVF182" s="50"/>
      <c r="SVG182" s="50"/>
      <c r="SVH182" s="50"/>
      <c r="SVI182" s="50"/>
      <c r="SVJ182" s="50"/>
      <c r="SVK182" s="50"/>
      <c r="SVL182" s="50"/>
      <c r="SVM182" s="50"/>
      <c r="SVN182" s="50"/>
      <c r="SVO182" s="50"/>
      <c r="SVP182" s="50"/>
      <c r="SVQ182" s="50"/>
      <c r="SVR182" s="50"/>
      <c r="SVS182" s="50"/>
      <c r="SVT182" s="50"/>
      <c r="SVU182" s="50"/>
      <c r="SVV182" s="50"/>
      <c r="SVW182" s="50"/>
      <c r="SVX182" s="50"/>
      <c r="SVY182" s="50"/>
      <c r="SVZ182" s="50"/>
      <c r="SWA182" s="50"/>
      <c r="SWB182" s="50"/>
      <c r="SWC182" s="50"/>
      <c r="SWD182" s="50"/>
      <c r="SWE182" s="50"/>
      <c r="SWF182" s="50"/>
      <c r="SWG182" s="50"/>
      <c r="SWH182" s="50"/>
      <c r="SWI182" s="50"/>
      <c r="SWJ182" s="50"/>
      <c r="SWK182" s="50"/>
      <c r="SWL182" s="50"/>
      <c r="SWM182" s="50"/>
      <c r="SWN182" s="50"/>
      <c r="SWO182" s="50"/>
      <c r="SWP182" s="50"/>
      <c r="SWQ182" s="50"/>
      <c r="SWR182" s="50"/>
      <c r="SWS182" s="50"/>
      <c r="SWT182" s="50"/>
      <c r="SWU182" s="50"/>
      <c r="SWV182" s="50"/>
      <c r="SWW182" s="50"/>
      <c r="SWX182" s="50"/>
      <c r="SWY182" s="50"/>
      <c r="SWZ182" s="50"/>
      <c r="SXA182" s="50"/>
      <c r="SXB182" s="50"/>
      <c r="SXC182" s="50"/>
      <c r="SXD182" s="50"/>
      <c r="SXE182" s="50"/>
      <c r="SXF182" s="50"/>
      <c r="SXG182" s="50"/>
      <c r="SXH182" s="50"/>
      <c r="SXI182" s="50"/>
      <c r="SXJ182" s="50"/>
      <c r="SXK182" s="50"/>
      <c r="SXL182" s="50"/>
      <c r="SXM182" s="50"/>
      <c r="SXN182" s="50"/>
      <c r="SXO182" s="50"/>
      <c r="SXP182" s="50"/>
      <c r="SXQ182" s="50"/>
      <c r="SXR182" s="50"/>
      <c r="SXS182" s="50"/>
      <c r="SXT182" s="50"/>
      <c r="SXU182" s="50"/>
      <c r="SXV182" s="50"/>
      <c r="SXW182" s="50"/>
      <c r="SXX182" s="50"/>
      <c r="SXY182" s="50"/>
      <c r="SXZ182" s="50"/>
      <c r="SYA182" s="50"/>
      <c r="SYB182" s="50"/>
      <c r="SYC182" s="50"/>
      <c r="SYD182" s="50"/>
      <c r="SYE182" s="50"/>
      <c r="SYF182" s="50"/>
      <c r="SYG182" s="50"/>
      <c r="SYH182" s="50"/>
      <c r="SYI182" s="50"/>
      <c r="SYJ182" s="50"/>
      <c r="SYK182" s="50"/>
      <c r="SYL182" s="50"/>
      <c r="SYM182" s="50"/>
      <c r="SYN182" s="50"/>
      <c r="SYO182" s="50"/>
      <c r="SYP182" s="50"/>
      <c r="SYQ182" s="50"/>
      <c r="SYR182" s="50"/>
      <c r="SYS182" s="50"/>
      <c r="SYT182" s="50"/>
      <c r="SYU182" s="50"/>
      <c r="SYV182" s="50"/>
      <c r="SYW182" s="50"/>
      <c r="SYX182" s="50"/>
      <c r="SYY182" s="50"/>
      <c r="SYZ182" s="50"/>
      <c r="SZA182" s="50"/>
      <c r="SZB182" s="50"/>
      <c r="SZC182" s="50"/>
      <c r="SZD182" s="50"/>
      <c r="SZE182" s="50"/>
      <c r="SZF182" s="50"/>
      <c r="SZG182" s="50"/>
      <c r="SZH182" s="50"/>
      <c r="SZI182" s="50"/>
      <c r="SZJ182" s="50"/>
      <c r="SZK182" s="50"/>
      <c r="SZL182" s="50"/>
      <c r="SZM182" s="50"/>
      <c r="SZN182" s="50"/>
      <c r="SZO182" s="50"/>
      <c r="SZP182" s="50"/>
      <c r="SZQ182" s="50"/>
      <c r="SZR182" s="50"/>
      <c r="SZS182" s="50"/>
      <c r="SZT182" s="50"/>
      <c r="SZU182" s="50"/>
      <c r="SZV182" s="50"/>
      <c r="SZW182" s="50"/>
      <c r="SZX182" s="50"/>
      <c r="SZY182" s="50"/>
      <c r="SZZ182" s="50"/>
      <c r="TAA182" s="50"/>
      <c r="TAB182" s="50"/>
      <c r="TAC182" s="50"/>
      <c r="TAD182" s="50"/>
      <c r="TAE182" s="50"/>
      <c r="TAF182" s="50"/>
      <c r="TAG182" s="50"/>
      <c r="TAH182" s="50"/>
      <c r="TAI182" s="50"/>
      <c r="TAJ182" s="50"/>
      <c r="TAK182" s="50"/>
      <c r="TAL182" s="50"/>
      <c r="TAM182" s="50"/>
      <c r="TAN182" s="50"/>
      <c r="TAO182" s="50"/>
      <c r="TAP182" s="50"/>
      <c r="TAQ182" s="50"/>
      <c r="TAR182" s="50"/>
      <c r="TAS182" s="50"/>
      <c r="TAT182" s="50"/>
      <c r="TAU182" s="50"/>
      <c r="TAV182" s="50"/>
      <c r="TAX182" s="50"/>
      <c r="TAZ182" s="50"/>
      <c r="TBA182" s="50"/>
      <c r="TBB182" s="50"/>
      <c r="TBC182" s="50"/>
      <c r="TBD182" s="50"/>
      <c r="TBE182" s="50"/>
      <c r="TBF182" s="50"/>
      <c r="TBG182" s="50"/>
      <c r="TBL182" s="50"/>
      <c r="TBM182" s="50"/>
      <c r="TBN182" s="50"/>
      <c r="TBO182" s="50"/>
      <c r="TBP182" s="50"/>
      <c r="TBQ182" s="50"/>
      <c r="TBR182" s="50"/>
      <c r="TBS182" s="50"/>
      <c r="TBT182" s="50"/>
      <c r="TBU182" s="50"/>
      <c r="TBV182" s="50"/>
      <c r="TBW182" s="50"/>
      <c r="TBX182" s="50"/>
      <c r="TBY182" s="50"/>
      <c r="TBZ182" s="50"/>
      <c r="TCA182" s="50"/>
      <c r="TCB182" s="50"/>
      <c r="TCC182" s="50"/>
      <c r="TCD182" s="50"/>
      <c r="TCE182" s="50"/>
      <c r="TCF182" s="50"/>
      <c r="TCG182" s="50"/>
      <c r="TCH182" s="50"/>
      <c r="TCI182" s="50"/>
      <c r="TCJ182" s="50"/>
      <c r="TCK182" s="50"/>
      <c r="TCL182" s="50"/>
      <c r="TCM182" s="50"/>
      <c r="TCN182" s="50"/>
      <c r="TCO182" s="50"/>
      <c r="TCP182" s="50"/>
      <c r="TCQ182" s="50"/>
      <c r="TCR182" s="50"/>
      <c r="TCS182" s="50"/>
      <c r="TCT182" s="50"/>
      <c r="TCU182" s="50"/>
      <c r="TCV182" s="50"/>
      <c r="TCW182" s="50"/>
      <c r="TCX182" s="50"/>
      <c r="TCY182" s="50"/>
      <c r="TCZ182" s="50"/>
      <c r="TDA182" s="50"/>
      <c r="TDB182" s="50"/>
      <c r="TDC182" s="50"/>
      <c r="TDD182" s="50"/>
      <c r="TDE182" s="50"/>
      <c r="TDF182" s="50"/>
      <c r="TDG182" s="50"/>
      <c r="TDH182" s="50"/>
      <c r="TDI182" s="50"/>
      <c r="TDJ182" s="50"/>
      <c r="TDK182" s="50"/>
      <c r="TDL182" s="50"/>
      <c r="TDM182" s="50"/>
      <c r="TDN182" s="50"/>
      <c r="TDO182" s="50"/>
      <c r="TDP182" s="50"/>
      <c r="TDQ182" s="50"/>
      <c r="TDR182" s="50"/>
      <c r="TDS182" s="50"/>
      <c r="TDT182" s="50"/>
      <c r="TDU182" s="50"/>
      <c r="TDV182" s="50"/>
      <c r="TDW182" s="50"/>
      <c r="TDX182" s="50"/>
      <c r="TDY182" s="50"/>
      <c r="TDZ182" s="50"/>
      <c r="TEA182" s="50"/>
      <c r="TEB182" s="50"/>
      <c r="TEC182" s="50"/>
      <c r="TED182" s="50"/>
      <c r="TEE182" s="50"/>
      <c r="TEF182" s="50"/>
      <c r="TEG182" s="50"/>
      <c r="TEH182" s="50"/>
      <c r="TEI182" s="50"/>
      <c r="TEJ182" s="50"/>
      <c r="TEK182" s="50"/>
      <c r="TEL182" s="50"/>
      <c r="TEM182" s="50"/>
      <c r="TEN182" s="50"/>
      <c r="TEO182" s="50"/>
      <c r="TEP182" s="50"/>
      <c r="TEQ182" s="50"/>
      <c r="TER182" s="50"/>
      <c r="TES182" s="50"/>
      <c r="TET182" s="50"/>
      <c r="TEU182" s="50"/>
      <c r="TEV182" s="50"/>
      <c r="TEW182" s="50"/>
      <c r="TEX182" s="50"/>
      <c r="TEY182" s="50"/>
      <c r="TEZ182" s="50"/>
      <c r="TFA182" s="50"/>
      <c r="TFB182" s="50"/>
      <c r="TFC182" s="50"/>
      <c r="TFD182" s="50"/>
      <c r="TFE182" s="50"/>
      <c r="TFF182" s="50"/>
      <c r="TFG182" s="50"/>
      <c r="TFH182" s="50"/>
      <c r="TFI182" s="50"/>
      <c r="TFJ182" s="50"/>
      <c r="TFK182" s="50"/>
      <c r="TFL182" s="50"/>
      <c r="TFM182" s="50"/>
      <c r="TFN182" s="50"/>
      <c r="TFO182" s="50"/>
      <c r="TFP182" s="50"/>
      <c r="TFQ182" s="50"/>
      <c r="TFR182" s="50"/>
      <c r="TFS182" s="50"/>
      <c r="TFT182" s="50"/>
      <c r="TFU182" s="50"/>
      <c r="TFV182" s="50"/>
      <c r="TFW182" s="50"/>
      <c r="TFX182" s="50"/>
      <c r="TFY182" s="50"/>
      <c r="TFZ182" s="50"/>
      <c r="TGA182" s="50"/>
      <c r="TGB182" s="50"/>
      <c r="TGC182" s="50"/>
      <c r="TGD182" s="50"/>
      <c r="TGE182" s="50"/>
      <c r="TGF182" s="50"/>
      <c r="TGG182" s="50"/>
      <c r="TGH182" s="50"/>
      <c r="TGI182" s="50"/>
      <c r="TGJ182" s="50"/>
      <c r="TGK182" s="50"/>
      <c r="TGL182" s="50"/>
      <c r="TGM182" s="50"/>
      <c r="TGN182" s="50"/>
      <c r="TGO182" s="50"/>
      <c r="TGP182" s="50"/>
      <c r="TGQ182" s="50"/>
      <c r="TGR182" s="50"/>
      <c r="TGS182" s="50"/>
      <c r="TGT182" s="50"/>
      <c r="TGU182" s="50"/>
      <c r="TGV182" s="50"/>
      <c r="TGW182" s="50"/>
      <c r="TGX182" s="50"/>
      <c r="TGY182" s="50"/>
      <c r="TGZ182" s="50"/>
      <c r="THA182" s="50"/>
      <c r="THB182" s="50"/>
      <c r="THC182" s="50"/>
      <c r="THD182" s="50"/>
      <c r="THE182" s="50"/>
      <c r="THF182" s="50"/>
      <c r="THG182" s="50"/>
      <c r="THH182" s="50"/>
      <c r="THI182" s="50"/>
      <c r="THJ182" s="50"/>
      <c r="THK182" s="50"/>
      <c r="THL182" s="50"/>
      <c r="THM182" s="50"/>
      <c r="THN182" s="50"/>
      <c r="THO182" s="50"/>
      <c r="THP182" s="50"/>
      <c r="THQ182" s="50"/>
      <c r="THR182" s="50"/>
      <c r="THS182" s="50"/>
      <c r="THT182" s="50"/>
      <c r="THU182" s="50"/>
      <c r="THV182" s="50"/>
      <c r="THW182" s="50"/>
      <c r="THX182" s="50"/>
      <c r="THY182" s="50"/>
      <c r="THZ182" s="50"/>
      <c r="TIA182" s="50"/>
      <c r="TIB182" s="50"/>
      <c r="TIC182" s="50"/>
      <c r="TID182" s="50"/>
      <c r="TIE182" s="50"/>
      <c r="TIF182" s="50"/>
      <c r="TIG182" s="50"/>
      <c r="TIH182" s="50"/>
      <c r="TII182" s="50"/>
      <c r="TIJ182" s="50"/>
      <c r="TIK182" s="50"/>
      <c r="TIL182" s="50"/>
      <c r="TIM182" s="50"/>
      <c r="TIN182" s="50"/>
      <c r="TIO182" s="50"/>
      <c r="TIP182" s="50"/>
      <c r="TIQ182" s="50"/>
      <c r="TIR182" s="50"/>
      <c r="TIS182" s="50"/>
      <c r="TIT182" s="50"/>
      <c r="TIU182" s="50"/>
      <c r="TIV182" s="50"/>
      <c r="TIW182" s="50"/>
      <c r="TIX182" s="50"/>
      <c r="TIY182" s="50"/>
      <c r="TIZ182" s="50"/>
      <c r="TJA182" s="50"/>
      <c r="TJB182" s="50"/>
      <c r="TJC182" s="50"/>
      <c r="TJD182" s="50"/>
      <c r="TJE182" s="50"/>
      <c r="TJF182" s="50"/>
      <c r="TJG182" s="50"/>
      <c r="TJH182" s="50"/>
      <c r="TJI182" s="50"/>
      <c r="TJJ182" s="50"/>
      <c r="TJK182" s="50"/>
      <c r="TJL182" s="50"/>
      <c r="TJM182" s="50"/>
      <c r="TJN182" s="50"/>
      <c r="TJO182" s="50"/>
      <c r="TJP182" s="50"/>
      <c r="TJQ182" s="50"/>
      <c r="TJR182" s="50"/>
      <c r="TJS182" s="50"/>
      <c r="TJT182" s="50"/>
      <c r="TJU182" s="50"/>
      <c r="TJV182" s="50"/>
      <c r="TJW182" s="50"/>
      <c r="TJX182" s="50"/>
      <c r="TJY182" s="50"/>
      <c r="TJZ182" s="50"/>
      <c r="TKA182" s="50"/>
      <c r="TKB182" s="50"/>
      <c r="TKC182" s="50"/>
      <c r="TKD182" s="50"/>
      <c r="TKE182" s="50"/>
      <c r="TKF182" s="50"/>
      <c r="TKG182" s="50"/>
      <c r="TKH182" s="50"/>
      <c r="TKI182" s="50"/>
      <c r="TKJ182" s="50"/>
      <c r="TKK182" s="50"/>
      <c r="TKL182" s="50"/>
      <c r="TKM182" s="50"/>
      <c r="TKN182" s="50"/>
      <c r="TKO182" s="50"/>
      <c r="TKP182" s="50"/>
      <c r="TKQ182" s="50"/>
      <c r="TKR182" s="50"/>
      <c r="TKT182" s="50"/>
      <c r="TKV182" s="50"/>
      <c r="TKW182" s="50"/>
      <c r="TKX182" s="50"/>
      <c r="TKY182" s="50"/>
      <c r="TKZ182" s="50"/>
      <c r="TLA182" s="50"/>
      <c r="TLB182" s="50"/>
      <c r="TLC182" s="50"/>
      <c r="TLH182" s="50"/>
      <c r="TLI182" s="50"/>
      <c r="TLJ182" s="50"/>
      <c r="TLK182" s="50"/>
      <c r="TLL182" s="50"/>
      <c r="TLM182" s="50"/>
      <c r="TLN182" s="50"/>
      <c r="TLO182" s="50"/>
      <c r="TLP182" s="50"/>
      <c r="TLQ182" s="50"/>
      <c r="TLR182" s="50"/>
      <c r="TLS182" s="50"/>
      <c r="TLT182" s="50"/>
      <c r="TLU182" s="50"/>
      <c r="TLV182" s="50"/>
      <c r="TLW182" s="50"/>
      <c r="TLX182" s="50"/>
      <c r="TLY182" s="50"/>
      <c r="TLZ182" s="50"/>
      <c r="TMA182" s="50"/>
      <c r="TMB182" s="50"/>
      <c r="TMC182" s="50"/>
      <c r="TMD182" s="50"/>
      <c r="TME182" s="50"/>
      <c r="TMF182" s="50"/>
      <c r="TMG182" s="50"/>
      <c r="TMH182" s="50"/>
      <c r="TMI182" s="50"/>
      <c r="TMJ182" s="50"/>
      <c r="TMK182" s="50"/>
      <c r="TML182" s="50"/>
      <c r="TMM182" s="50"/>
      <c r="TMN182" s="50"/>
      <c r="TMO182" s="50"/>
      <c r="TMP182" s="50"/>
      <c r="TMQ182" s="50"/>
      <c r="TMR182" s="50"/>
      <c r="TMS182" s="50"/>
      <c r="TMT182" s="50"/>
      <c r="TMU182" s="50"/>
      <c r="TMV182" s="50"/>
      <c r="TMW182" s="50"/>
      <c r="TMX182" s="50"/>
      <c r="TMY182" s="50"/>
      <c r="TMZ182" s="50"/>
      <c r="TNA182" s="50"/>
      <c r="TNB182" s="50"/>
      <c r="TNC182" s="50"/>
      <c r="TND182" s="50"/>
      <c r="TNE182" s="50"/>
      <c r="TNF182" s="50"/>
      <c r="TNG182" s="50"/>
      <c r="TNH182" s="50"/>
      <c r="TNI182" s="50"/>
      <c r="TNJ182" s="50"/>
      <c r="TNK182" s="50"/>
      <c r="TNL182" s="50"/>
      <c r="TNM182" s="50"/>
      <c r="TNN182" s="50"/>
      <c r="TNO182" s="50"/>
      <c r="TNP182" s="50"/>
      <c r="TNQ182" s="50"/>
      <c r="TNR182" s="50"/>
      <c r="TNS182" s="50"/>
      <c r="TNT182" s="50"/>
      <c r="TNU182" s="50"/>
      <c r="TNV182" s="50"/>
      <c r="TNW182" s="50"/>
      <c r="TNX182" s="50"/>
      <c r="TNY182" s="50"/>
      <c r="TNZ182" s="50"/>
      <c r="TOA182" s="50"/>
      <c r="TOB182" s="50"/>
      <c r="TOC182" s="50"/>
      <c r="TOD182" s="50"/>
      <c r="TOE182" s="50"/>
      <c r="TOF182" s="50"/>
      <c r="TOG182" s="50"/>
      <c r="TOH182" s="50"/>
      <c r="TOI182" s="50"/>
      <c r="TOJ182" s="50"/>
      <c r="TOK182" s="50"/>
      <c r="TOL182" s="50"/>
      <c r="TOM182" s="50"/>
      <c r="TON182" s="50"/>
      <c r="TOO182" s="50"/>
      <c r="TOP182" s="50"/>
      <c r="TOQ182" s="50"/>
      <c r="TOR182" s="50"/>
      <c r="TOS182" s="50"/>
      <c r="TOT182" s="50"/>
      <c r="TOU182" s="50"/>
      <c r="TOV182" s="50"/>
      <c r="TOW182" s="50"/>
      <c r="TOX182" s="50"/>
      <c r="TOY182" s="50"/>
      <c r="TOZ182" s="50"/>
      <c r="TPA182" s="50"/>
      <c r="TPB182" s="50"/>
      <c r="TPC182" s="50"/>
      <c r="TPD182" s="50"/>
      <c r="TPE182" s="50"/>
      <c r="TPF182" s="50"/>
      <c r="TPG182" s="50"/>
      <c r="TPH182" s="50"/>
      <c r="TPI182" s="50"/>
      <c r="TPJ182" s="50"/>
      <c r="TPK182" s="50"/>
      <c r="TPL182" s="50"/>
      <c r="TPM182" s="50"/>
      <c r="TPN182" s="50"/>
      <c r="TPO182" s="50"/>
      <c r="TPP182" s="50"/>
      <c r="TPQ182" s="50"/>
      <c r="TPR182" s="50"/>
      <c r="TPS182" s="50"/>
      <c r="TPT182" s="50"/>
      <c r="TPU182" s="50"/>
      <c r="TPV182" s="50"/>
      <c r="TPW182" s="50"/>
      <c r="TPX182" s="50"/>
      <c r="TPY182" s="50"/>
      <c r="TPZ182" s="50"/>
      <c r="TQA182" s="50"/>
      <c r="TQB182" s="50"/>
      <c r="TQC182" s="50"/>
      <c r="TQD182" s="50"/>
      <c r="TQE182" s="50"/>
      <c r="TQF182" s="50"/>
      <c r="TQG182" s="50"/>
      <c r="TQH182" s="50"/>
      <c r="TQI182" s="50"/>
      <c r="TQJ182" s="50"/>
      <c r="TQK182" s="50"/>
      <c r="TQL182" s="50"/>
      <c r="TQM182" s="50"/>
      <c r="TQN182" s="50"/>
      <c r="TQO182" s="50"/>
      <c r="TQP182" s="50"/>
      <c r="TQQ182" s="50"/>
      <c r="TQR182" s="50"/>
      <c r="TQS182" s="50"/>
      <c r="TQT182" s="50"/>
      <c r="TQU182" s="50"/>
      <c r="TQV182" s="50"/>
      <c r="TQW182" s="50"/>
      <c r="TQX182" s="50"/>
      <c r="TQY182" s="50"/>
      <c r="TQZ182" s="50"/>
      <c r="TRA182" s="50"/>
      <c r="TRB182" s="50"/>
      <c r="TRC182" s="50"/>
      <c r="TRD182" s="50"/>
      <c r="TRE182" s="50"/>
      <c r="TRF182" s="50"/>
      <c r="TRG182" s="50"/>
      <c r="TRH182" s="50"/>
      <c r="TRI182" s="50"/>
      <c r="TRJ182" s="50"/>
      <c r="TRK182" s="50"/>
      <c r="TRL182" s="50"/>
      <c r="TRM182" s="50"/>
      <c r="TRN182" s="50"/>
      <c r="TRO182" s="50"/>
      <c r="TRP182" s="50"/>
      <c r="TRQ182" s="50"/>
      <c r="TRR182" s="50"/>
      <c r="TRS182" s="50"/>
      <c r="TRT182" s="50"/>
      <c r="TRU182" s="50"/>
      <c r="TRV182" s="50"/>
      <c r="TRW182" s="50"/>
      <c r="TRX182" s="50"/>
      <c r="TRY182" s="50"/>
      <c r="TRZ182" s="50"/>
      <c r="TSA182" s="50"/>
      <c r="TSB182" s="50"/>
      <c r="TSC182" s="50"/>
      <c r="TSD182" s="50"/>
      <c r="TSE182" s="50"/>
      <c r="TSF182" s="50"/>
      <c r="TSG182" s="50"/>
      <c r="TSH182" s="50"/>
      <c r="TSI182" s="50"/>
      <c r="TSJ182" s="50"/>
      <c r="TSK182" s="50"/>
      <c r="TSL182" s="50"/>
      <c r="TSM182" s="50"/>
      <c r="TSN182" s="50"/>
      <c r="TSO182" s="50"/>
      <c r="TSP182" s="50"/>
      <c r="TSQ182" s="50"/>
      <c r="TSR182" s="50"/>
      <c r="TSS182" s="50"/>
      <c r="TST182" s="50"/>
      <c r="TSU182" s="50"/>
      <c r="TSV182" s="50"/>
      <c r="TSW182" s="50"/>
      <c r="TSX182" s="50"/>
      <c r="TSY182" s="50"/>
      <c r="TSZ182" s="50"/>
      <c r="TTA182" s="50"/>
      <c r="TTB182" s="50"/>
      <c r="TTC182" s="50"/>
      <c r="TTD182" s="50"/>
      <c r="TTE182" s="50"/>
      <c r="TTF182" s="50"/>
      <c r="TTG182" s="50"/>
      <c r="TTH182" s="50"/>
      <c r="TTI182" s="50"/>
      <c r="TTJ182" s="50"/>
      <c r="TTK182" s="50"/>
      <c r="TTL182" s="50"/>
      <c r="TTM182" s="50"/>
      <c r="TTN182" s="50"/>
      <c r="TTO182" s="50"/>
      <c r="TTP182" s="50"/>
      <c r="TTQ182" s="50"/>
      <c r="TTR182" s="50"/>
      <c r="TTS182" s="50"/>
      <c r="TTT182" s="50"/>
      <c r="TTU182" s="50"/>
      <c r="TTV182" s="50"/>
      <c r="TTW182" s="50"/>
      <c r="TTX182" s="50"/>
      <c r="TTY182" s="50"/>
      <c r="TTZ182" s="50"/>
      <c r="TUA182" s="50"/>
      <c r="TUB182" s="50"/>
      <c r="TUC182" s="50"/>
      <c r="TUD182" s="50"/>
      <c r="TUE182" s="50"/>
      <c r="TUF182" s="50"/>
      <c r="TUG182" s="50"/>
      <c r="TUH182" s="50"/>
      <c r="TUI182" s="50"/>
      <c r="TUJ182" s="50"/>
      <c r="TUK182" s="50"/>
      <c r="TUL182" s="50"/>
      <c r="TUM182" s="50"/>
      <c r="TUN182" s="50"/>
      <c r="TUP182" s="50"/>
      <c r="TUR182" s="50"/>
      <c r="TUS182" s="50"/>
      <c r="TUT182" s="50"/>
      <c r="TUU182" s="50"/>
      <c r="TUV182" s="50"/>
      <c r="TUW182" s="50"/>
      <c r="TUX182" s="50"/>
      <c r="TUY182" s="50"/>
      <c r="TVD182" s="50"/>
      <c r="TVE182" s="50"/>
      <c r="TVF182" s="50"/>
      <c r="TVG182" s="50"/>
      <c r="TVH182" s="50"/>
      <c r="TVI182" s="50"/>
      <c r="TVJ182" s="50"/>
      <c r="TVK182" s="50"/>
      <c r="TVL182" s="50"/>
      <c r="TVM182" s="50"/>
      <c r="TVN182" s="50"/>
      <c r="TVO182" s="50"/>
      <c r="TVP182" s="50"/>
      <c r="TVQ182" s="50"/>
      <c r="TVR182" s="50"/>
      <c r="TVS182" s="50"/>
      <c r="TVT182" s="50"/>
      <c r="TVU182" s="50"/>
      <c r="TVV182" s="50"/>
      <c r="TVW182" s="50"/>
      <c r="TVX182" s="50"/>
      <c r="TVY182" s="50"/>
      <c r="TVZ182" s="50"/>
      <c r="TWA182" s="50"/>
      <c r="TWB182" s="50"/>
      <c r="TWC182" s="50"/>
      <c r="TWD182" s="50"/>
      <c r="TWE182" s="50"/>
      <c r="TWF182" s="50"/>
      <c r="TWG182" s="50"/>
      <c r="TWH182" s="50"/>
      <c r="TWI182" s="50"/>
      <c r="TWJ182" s="50"/>
      <c r="TWK182" s="50"/>
      <c r="TWL182" s="50"/>
      <c r="TWM182" s="50"/>
      <c r="TWN182" s="50"/>
      <c r="TWO182" s="50"/>
      <c r="TWP182" s="50"/>
      <c r="TWQ182" s="50"/>
      <c r="TWR182" s="50"/>
      <c r="TWS182" s="50"/>
      <c r="TWT182" s="50"/>
      <c r="TWU182" s="50"/>
      <c r="TWV182" s="50"/>
      <c r="TWW182" s="50"/>
      <c r="TWX182" s="50"/>
      <c r="TWY182" s="50"/>
      <c r="TWZ182" s="50"/>
      <c r="TXA182" s="50"/>
      <c r="TXB182" s="50"/>
      <c r="TXC182" s="50"/>
      <c r="TXD182" s="50"/>
      <c r="TXE182" s="50"/>
      <c r="TXF182" s="50"/>
      <c r="TXG182" s="50"/>
      <c r="TXH182" s="50"/>
      <c r="TXI182" s="50"/>
      <c r="TXJ182" s="50"/>
      <c r="TXK182" s="50"/>
      <c r="TXL182" s="50"/>
      <c r="TXM182" s="50"/>
      <c r="TXN182" s="50"/>
      <c r="TXO182" s="50"/>
      <c r="TXP182" s="50"/>
      <c r="TXQ182" s="50"/>
      <c r="TXR182" s="50"/>
      <c r="TXS182" s="50"/>
      <c r="TXT182" s="50"/>
      <c r="TXU182" s="50"/>
      <c r="TXV182" s="50"/>
      <c r="TXW182" s="50"/>
      <c r="TXX182" s="50"/>
      <c r="TXY182" s="50"/>
      <c r="TXZ182" s="50"/>
      <c r="TYA182" s="50"/>
      <c r="TYB182" s="50"/>
      <c r="TYC182" s="50"/>
      <c r="TYD182" s="50"/>
      <c r="TYE182" s="50"/>
      <c r="TYF182" s="50"/>
      <c r="TYG182" s="50"/>
      <c r="TYH182" s="50"/>
      <c r="TYI182" s="50"/>
      <c r="TYJ182" s="50"/>
      <c r="TYK182" s="50"/>
      <c r="TYL182" s="50"/>
      <c r="TYM182" s="50"/>
      <c r="TYN182" s="50"/>
      <c r="TYO182" s="50"/>
      <c r="TYP182" s="50"/>
      <c r="TYQ182" s="50"/>
      <c r="TYR182" s="50"/>
      <c r="TYS182" s="50"/>
      <c r="TYT182" s="50"/>
      <c r="TYU182" s="50"/>
      <c r="TYV182" s="50"/>
      <c r="TYW182" s="50"/>
      <c r="TYX182" s="50"/>
      <c r="TYY182" s="50"/>
      <c r="TYZ182" s="50"/>
      <c r="TZA182" s="50"/>
      <c r="TZB182" s="50"/>
      <c r="TZC182" s="50"/>
      <c r="TZD182" s="50"/>
      <c r="TZE182" s="50"/>
      <c r="TZF182" s="50"/>
      <c r="TZG182" s="50"/>
      <c r="TZH182" s="50"/>
      <c r="TZI182" s="50"/>
      <c r="TZJ182" s="50"/>
      <c r="TZK182" s="50"/>
      <c r="TZL182" s="50"/>
      <c r="TZM182" s="50"/>
      <c r="TZN182" s="50"/>
      <c r="TZO182" s="50"/>
      <c r="TZP182" s="50"/>
      <c r="TZQ182" s="50"/>
      <c r="TZR182" s="50"/>
      <c r="TZS182" s="50"/>
      <c r="TZT182" s="50"/>
      <c r="TZU182" s="50"/>
      <c r="TZV182" s="50"/>
      <c r="TZW182" s="50"/>
      <c r="TZX182" s="50"/>
      <c r="TZY182" s="50"/>
      <c r="TZZ182" s="50"/>
      <c r="UAA182" s="50"/>
      <c r="UAB182" s="50"/>
      <c r="UAC182" s="50"/>
      <c r="UAD182" s="50"/>
      <c r="UAE182" s="50"/>
      <c r="UAF182" s="50"/>
      <c r="UAG182" s="50"/>
      <c r="UAH182" s="50"/>
      <c r="UAI182" s="50"/>
      <c r="UAJ182" s="50"/>
      <c r="UAK182" s="50"/>
      <c r="UAL182" s="50"/>
      <c r="UAM182" s="50"/>
      <c r="UAN182" s="50"/>
      <c r="UAO182" s="50"/>
      <c r="UAP182" s="50"/>
      <c r="UAQ182" s="50"/>
      <c r="UAR182" s="50"/>
      <c r="UAS182" s="50"/>
      <c r="UAT182" s="50"/>
      <c r="UAU182" s="50"/>
      <c r="UAV182" s="50"/>
      <c r="UAW182" s="50"/>
      <c r="UAX182" s="50"/>
      <c r="UAY182" s="50"/>
      <c r="UAZ182" s="50"/>
      <c r="UBA182" s="50"/>
      <c r="UBB182" s="50"/>
      <c r="UBC182" s="50"/>
      <c r="UBD182" s="50"/>
      <c r="UBE182" s="50"/>
      <c r="UBF182" s="50"/>
      <c r="UBG182" s="50"/>
      <c r="UBH182" s="50"/>
      <c r="UBI182" s="50"/>
      <c r="UBJ182" s="50"/>
      <c r="UBK182" s="50"/>
      <c r="UBL182" s="50"/>
      <c r="UBM182" s="50"/>
      <c r="UBN182" s="50"/>
      <c r="UBO182" s="50"/>
      <c r="UBP182" s="50"/>
      <c r="UBQ182" s="50"/>
      <c r="UBR182" s="50"/>
      <c r="UBS182" s="50"/>
      <c r="UBT182" s="50"/>
      <c r="UBU182" s="50"/>
      <c r="UBV182" s="50"/>
      <c r="UBW182" s="50"/>
      <c r="UBX182" s="50"/>
      <c r="UBY182" s="50"/>
      <c r="UBZ182" s="50"/>
      <c r="UCA182" s="50"/>
      <c r="UCB182" s="50"/>
      <c r="UCC182" s="50"/>
      <c r="UCD182" s="50"/>
      <c r="UCE182" s="50"/>
      <c r="UCF182" s="50"/>
      <c r="UCG182" s="50"/>
      <c r="UCH182" s="50"/>
      <c r="UCI182" s="50"/>
      <c r="UCJ182" s="50"/>
      <c r="UCK182" s="50"/>
      <c r="UCL182" s="50"/>
      <c r="UCM182" s="50"/>
      <c r="UCN182" s="50"/>
      <c r="UCO182" s="50"/>
      <c r="UCP182" s="50"/>
      <c r="UCQ182" s="50"/>
      <c r="UCR182" s="50"/>
      <c r="UCS182" s="50"/>
      <c r="UCT182" s="50"/>
      <c r="UCU182" s="50"/>
      <c r="UCV182" s="50"/>
      <c r="UCW182" s="50"/>
      <c r="UCX182" s="50"/>
      <c r="UCY182" s="50"/>
      <c r="UCZ182" s="50"/>
      <c r="UDA182" s="50"/>
      <c r="UDB182" s="50"/>
      <c r="UDC182" s="50"/>
      <c r="UDD182" s="50"/>
      <c r="UDE182" s="50"/>
      <c r="UDF182" s="50"/>
      <c r="UDG182" s="50"/>
      <c r="UDH182" s="50"/>
      <c r="UDI182" s="50"/>
      <c r="UDJ182" s="50"/>
      <c r="UDK182" s="50"/>
      <c r="UDL182" s="50"/>
      <c r="UDM182" s="50"/>
      <c r="UDN182" s="50"/>
      <c r="UDO182" s="50"/>
      <c r="UDP182" s="50"/>
      <c r="UDQ182" s="50"/>
      <c r="UDR182" s="50"/>
      <c r="UDS182" s="50"/>
      <c r="UDT182" s="50"/>
      <c r="UDU182" s="50"/>
      <c r="UDV182" s="50"/>
      <c r="UDW182" s="50"/>
      <c r="UDX182" s="50"/>
      <c r="UDY182" s="50"/>
      <c r="UDZ182" s="50"/>
      <c r="UEA182" s="50"/>
      <c r="UEB182" s="50"/>
      <c r="UEC182" s="50"/>
      <c r="UED182" s="50"/>
      <c r="UEE182" s="50"/>
      <c r="UEF182" s="50"/>
      <c r="UEG182" s="50"/>
      <c r="UEH182" s="50"/>
      <c r="UEI182" s="50"/>
      <c r="UEJ182" s="50"/>
      <c r="UEL182" s="50"/>
      <c r="UEN182" s="50"/>
      <c r="UEO182" s="50"/>
      <c r="UEP182" s="50"/>
      <c r="UEQ182" s="50"/>
      <c r="UER182" s="50"/>
      <c r="UES182" s="50"/>
      <c r="UET182" s="50"/>
      <c r="UEU182" s="50"/>
      <c r="UEZ182" s="50"/>
      <c r="UFA182" s="50"/>
      <c r="UFB182" s="50"/>
      <c r="UFC182" s="50"/>
      <c r="UFD182" s="50"/>
      <c r="UFE182" s="50"/>
      <c r="UFF182" s="50"/>
      <c r="UFG182" s="50"/>
      <c r="UFH182" s="50"/>
      <c r="UFI182" s="50"/>
      <c r="UFJ182" s="50"/>
      <c r="UFK182" s="50"/>
      <c r="UFL182" s="50"/>
      <c r="UFM182" s="50"/>
      <c r="UFN182" s="50"/>
      <c r="UFO182" s="50"/>
      <c r="UFP182" s="50"/>
      <c r="UFQ182" s="50"/>
      <c r="UFR182" s="50"/>
      <c r="UFS182" s="50"/>
      <c r="UFT182" s="50"/>
      <c r="UFU182" s="50"/>
      <c r="UFV182" s="50"/>
      <c r="UFW182" s="50"/>
      <c r="UFX182" s="50"/>
      <c r="UFY182" s="50"/>
      <c r="UFZ182" s="50"/>
      <c r="UGA182" s="50"/>
      <c r="UGB182" s="50"/>
      <c r="UGC182" s="50"/>
      <c r="UGD182" s="50"/>
      <c r="UGE182" s="50"/>
      <c r="UGF182" s="50"/>
      <c r="UGG182" s="50"/>
      <c r="UGH182" s="50"/>
      <c r="UGI182" s="50"/>
      <c r="UGJ182" s="50"/>
      <c r="UGK182" s="50"/>
      <c r="UGL182" s="50"/>
      <c r="UGM182" s="50"/>
      <c r="UGN182" s="50"/>
      <c r="UGO182" s="50"/>
      <c r="UGP182" s="50"/>
      <c r="UGQ182" s="50"/>
      <c r="UGR182" s="50"/>
      <c r="UGS182" s="50"/>
      <c r="UGT182" s="50"/>
      <c r="UGU182" s="50"/>
      <c r="UGV182" s="50"/>
      <c r="UGW182" s="50"/>
      <c r="UGX182" s="50"/>
      <c r="UGY182" s="50"/>
      <c r="UGZ182" s="50"/>
      <c r="UHA182" s="50"/>
      <c r="UHB182" s="50"/>
      <c r="UHC182" s="50"/>
      <c r="UHD182" s="50"/>
      <c r="UHE182" s="50"/>
      <c r="UHF182" s="50"/>
      <c r="UHG182" s="50"/>
      <c r="UHH182" s="50"/>
      <c r="UHI182" s="50"/>
      <c r="UHJ182" s="50"/>
      <c r="UHK182" s="50"/>
      <c r="UHL182" s="50"/>
      <c r="UHM182" s="50"/>
      <c r="UHN182" s="50"/>
      <c r="UHO182" s="50"/>
      <c r="UHP182" s="50"/>
      <c r="UHQ182" s="50"/>
      <c r="UHR182" s="50"/>
      <c r="UHS182" s="50"/>
      <c r="UHT182" s="50"/>
      <c r="UHU182" s="50"/>
      <c r="UHV182" s="50"/>
      <c r="UHW182" s="50"/>
      <c r="UHX182" s="50"/>
      <c r="UHY182" s="50"/>
      <c r="UHZ182" s="50"/>
      <c r="UIA182" s="50"/>
      <c r="UIB182" s="50"/>
      <c r="UIC182" s="50"/>
      <c r="UID182" s="50"/>
      <c r="UIE182" s="50"/>
      <c r="UIF182" s="50"/>
      <c r="UIG182" s="50"/>
      <c r="UIH182" s="50"/>
      <c r="UII182" s="50"/>
      <c r="UIJ182" s="50"/>
      <c r="UIK182" s="50"/>
      <c r="UIL182" s="50"/>
      <c r="UIM182" s="50"/>
      <c r="UIN182" s="50"/>
      <c r="UIO182" s="50"/>
      <c r="UIP182" s="50"/>
      <c r="UIQ182" s="50"/>
      <c r="UIR182" s="50"/>
      <c r="UIS182" s="50"/>
      <c r="UIT182" s="50"/>
      <c r="UIU182" s="50"/>
      <c r="UIV182" s="50"/>
      <c r="UIW182" s="50"/>
      <c r="UIX182" s="50"/>
      <c r="UIY182" s="50"/>
      <c r="UIZ182" s="50"/>
      <c r="UJA182" s="50"/>
      <c r="UJB182" s="50"/>
      <c r="UJC182" s="50"/>
      <c r="UJD182" s="50"/>
      <c r="UJE182" s="50"/>
      <c r="UJF182" s="50"/>
      <c r="UJG182" s="50"/>
      <c r="UJH182" s="50"/>
      <c r="UJI182" s="50"/>
      <c r="UJJ182" s="50"/>
      <c r="UJK182" s="50"/>
      <c r="UJL182" s="50"/>
      <c r="UJM182" s="50"/>
      <c r="UJN182" s="50"/>
      <c r="UJO182" s="50"/>
      <c r="UJP182" s="50"/>
      <c r="UJQ182" s="50"/>
      <c r="UJR182" s="50"/>
      <c r="UJS182" s="50"/>
      <c r="UJT182" s="50"/>
      <c r="UJU182" s="50"/>
      <c r="UJV182" s="50"/>
      <c r="UJW182" s="50"/>
      <c r="UJX182" s="50"/>
      <c r="UJY182" s="50"/>
      <c r="UJZ182" s="50"/>
      <c r="UKA182" s="50"/>
      <c r="UKB182" s="50"/>
      <c r="UKC182" s="50"/>
      <c r="UKD182" s="50"/>
      <c r="UKE182" s="50"/>
      <c r="UKF182" s="50"/>
      <c r="UKG182" s="50"/>
      <c r="UKH182" s="50"/>
      <c r="UKI182" s="50"/>
      <c r="UKJ182" s="50"/>
      <c r="UKK182" s="50"/>
      <c r="UKL182" s="50"/>
      <c r="UKM182" s="50"/>
      <c r="UKN182" s="50"/>
      <c r="UKO182" s="50"/>
      <c r="UKP182" s="50"/>
      <c r="UKQ182" s="50"/>
      <c r="UKR182" s="50"/>
      <c r="UKS182" s="50"/>
      <c r="UKT182" s="50"/>
      <c r="UKU182" s="50"/>
      <c r="UKV182" s="50"/>
      <c r="UKW182" s="50"/>
      <c r="UKX182" s="50"/>
      <c r="UKY182" s="50"/>
      <c r="UKZ182" s="50"/>
      <c r="ULA182" s="50"/>
      <c r="ULB182" s="50"/>
      <c r="ULC182" s="50"/>
      <c r="ULD182" s="50"/>
      <c r="ULE182" s="50"/>
      <c r="ULF182" s="50"/>
      <c r="ULG182" s="50"/>
      <c r="ULH182" s="50"/>
      <c r="ULI182" s="50"/>
      <c r="ULJ182" s="50"/>
      <c r="ULK182" s="50"/>
      <c r="ULL182" s="50"/>
      <c r="ULM182" s="50"/>
      <c r="ULN182" s="50"/>
      <c r="ULO182" s="50"/>
      <c r="ULP182" s="50"/>
      <c r="ULQ182" s="50"/>
      <c r="ULR182" s="50"/>
      <c r="ULS182" s="50"/>
      <c r="ULT182" s="50"/>
      <c r="ULU182" s="50"/>
      <c r="ULV182" s="50"/>
      <c r="ULW182" s="50"/>
      <c r="ULX182" s="50"/>
      <c r="ULY182" s="50"/>
      <c r="ULZ182" s="50"/>
      <c r="UMA182" s="50"/>
      <c r="UMB182" s="50"/>
      <c r="UMC182" s="50"/>
      <c r="UMD182" s="50"/>
      <c r="UME182" s="50"/>
      <c r="UMF182" s="50"/>
      <c r="UMG182" s="50"/>
      <c r="UMH182" s="50"/>
      <c r="UMI182" s="50"/>
      <c r="UMJ182" s="50"/>
      <c r="UMK182" s="50"/>
      <c r="UML182" s="50"/>
      <c r="UMM182" s="50"/>
      <c r="UMN182" s="50"/>
      <c r="UMO182" s="50"/>
      <c r="UMP182" s="50"/>
      <c r="UMQ182" s="50"/>
      <c r="UMR182" s="50"/>
      <c r="UMS182" s="50"/>
      <c r="UMT182" s="50"/>
      <c r="UMU182" s="50"/>
      <c r="UMV182" s="50"/>
      <c r="UMW182" s="50"/>
      <c r="UMX182" s="50"/>
      <c r="UMY182" s="50"/>
      <c r="UMZ182" s="50"/>
      <c r="UNA182" s="50"/>
      <c r="UNB182" s="50"/>
      <c r="UNC182" s="50"/>
      <c r="UND182" s="50"/>
      <c r="UNE182" s="50"/>
      <c r="UNF182" s="50"/>
      <c r="UNG182" s="50"/>
      <c r="UNH182" s="50"/>
      <c r="UNI182" s="50"/>
      <c r="UNJ182" s="50"/>
      <c r="UNK182" s="50"/>
      <c r="UNL182" s="50"/>
      <c r="UNM182" s="50"/>
      <c r="UNN182" s="50"/>
      <c r="UNO182" s="50"/>
      <c r="UNP182" s="50"/>
      <c r="UNQ182" s="50"/>
      <c r="UNR182" s="50"/>
      <c r="UNS182" s="50"/>
      <c r="UNT182" s="50"/>
      <c r="UNU182" s="50"/>
      <c r="UNV182" s="50"/>
      <c r="UNW182" s="50"/>
      <c r="UNX182" s="50"/>
      <c r="UNY182" s="50"/>
      <c r="UNZ182" s="50"/>
      <c r="UOA182" s="50"/>
      <c r="UOB182" s="50"/>
      <c r="UOC182" s="50"/>
      <c r="UOD182" s="50"/>
      <c r="UOE182" s="50"/>
      <c r="UOF182" s="50"/>
      <c r="UOH182" s="50"/>
      <c r="UOJ182" s="50"/>
      <c r="UOK182" s="50"/>
      <c r="UOL182" s="50"/>
      <c r="UOM182" s="50"/>
      <c r="UON182" s="50"/>
      <c r="UOO182" s="50"/>
      <c r="UOP182" s="50"/>
      <c r="UOQ182" s="50"/>
      <c r="UOV182" s="50"/>
      <c r="UOW182" s="50"/>
      <c r="UOX182" s="50"/>
      <c r="UOY182" s="50"/>
      <c r="UOZ182" s="50"/>
      <c r="UPA182" s="50"/>
      <c r="UPB182" s="50"/>
      <c r="UPC182" s="50"/>
      <c r="UPD182" s="50"/>
      <c r="UPE182" s="50"/>
      <c r="UPF182" s="50"/>
      <c r="UPG182" s="50"/>
      <c r="UPH182" s="50"/>
      <c r="UPI182" s="50"/>
      <c r="UPJ182" s="50"/>
      <c r="UPK182" s="50"/>
      <c r="UPL182" s="50"/>
      <c r="UPM182" s="50"/>
      <c r="UPN182" s="50"/>
      <c r="UPO182" s="50"/>
      <c r="UPP182" s="50"/>
      <c r="UPQ182" s="50"/>
      <c r="UPR182" s="50"/>
      <c r="UPS182" s="50"/>
      <c r="UPT182" s="50"/>
      <c r="UPU182" s="50"/>
      <c r="UPV182" s="50"/>
      <c r="UPW182" s="50"/>
      <c r="UPX182" s="50"/>
      <c r="UPY182" s="50"/>
      <c r="UPZ182" s="50"/>
      <c r="UQA182" s="50"/>
      <c r="UQB182" s="50"/>
      <c r="UQC182" s="50"/>
      <c r="UQD182" s="50"/>
      <c r="UQE182" s="50"/>
      <c r="UQF182" s="50"/>
      <c r="UQG182" s="50"/>
      <c r="UQH182" s="50"/>
      <c r="UQI182" s="50"/>
      <c r="UQJ182" s="50"/>
      <c r="UQK182" s="50"/>
      <c r="UQL182" s="50"/>
      <c r="UQM182" s="50"/>
      <c r="UQN182" s="50"/>
      <c r="UQO182" s="50"/>
      <c r="UQP182" s="50"/>
      <c r="UQQ182" s="50"/>
      <c r="UQR182" s="50"/>
      <c r="UQS182" s="50"/>
      <c r="UQT182" s="50"/>
      <c r="UQU182" s="50"/>
      <c r="UQV182" s="50"/>
      <c r="UQW182" s="50"/>
      <c r="UQX182" s="50"/>
      <c r="UQY182" s="50"/>
      <c r="UQZ182" s="50"/>
      <c r="URA182" s="50"/>
      <c r="URB182" s="50"/>
      <c r="URC182" s="50"/>
      <c r="URD182" s="50"/>
      <c r="URE182" s="50"/>
      <c r="URF182" s="50"/>
      <c r="URG182" s="50"/>
      <c r="URH182" s="50"/>
      <c r="URI182" s="50"/>
      <c r="URJ182" s="50"/>
      <c r="URK182" s="50"/>
      <c r="URL182" s="50"/>
      <c r="URM182" s="50"/>
      <c r="URN182" s="50"/>
      <c r="URO182" s="50"/>
      <c r="URP182" s="50"/>
      <c r="URQ182" s="50"/>
      <c r="URR182" s="50"/>
      <c r="URS182" s="50"/>
      <c r="URT182" s="50"/>
      <c r="URU182" s="50"/>
      <c r="URV182" s="50"/>
      <c r="URW182" s="50"/>
      <c r="URX182" s="50"/>
      <c r="URY182" s="50"/>
      <c r="URZ182" s="50"/>
      <c r="USA182" s="50"/>
      <c r="USB182" s="50"/>
      <c r="USC182" s="50"/>
      <c r="USD182" s="50"/>
      <c r="USE182" s="50"/>
      <c r="USF182" s="50"/>
      <c r="USG182" s="50"/>
      <c r="USH182" s="50"/>
      <c r="USI182" s="50"/>
      <c r="USJ182" s="50"/>
      <c r="USK182" s="50"/>
      <c r="USL182" s="50"/>
      <c r="USM182" s="50"/>
      <c r="USN182" s="50"/>
      <c r="USO182" s="50"/>
      <c r="USP182" s="50"/>
      <c r="USQ182" s="50"/>
      <c r="USR182" s="50"/>
      <c r="USS182" s="50"/>
      <c r="UST182" s="50"/>
      <c r="USU182" s="50"/>
      <c r="USV182" s="50"/>
      <c r="USW182" s="50"/>
      <c r="USX182" s="50"/>
      <c r="USY182" s="50"/>
      <c r="USZ182" s="50"/>
      <c r="UTA182" s="50"/>
      <c r="UTB182" s="50"/>
      <c r="UTC182" s="50"/>
      <c r="UTD182" s="50"/>
      <c r="UTE182" s="50"/>
      <c r="UTF182" s="50"/>
      <c r="UTG182" s="50"/>
      <c r="UTH182" s="50"/>
      <c r="UTI182" s="50"/>
      <c r="UTJ182" s="50"/>
      <c r="UTK182" s="50"/>
      <c r="UTL182" s="50"/>
      <c r="UTM182" s="50"/>
      <c r="UTN182" s="50"/>
      <c r="UTO182" s="50"/>
      <c r="UTP182" s="50"/>
      <c r="UTQ182" s="50"/>
      <c r="UTR182" s="50"/>
      <c r="UTS182" s="50"/>
      <c r="UTT182" s="50"/>
      <c r="UTU182" s="50"/>
      <c r="UTV182" s="50"/>
      <c r="UTW182" s="50"/>
      <c r="UTX182" s="50"/>
      <c r="UTY182" s="50"/>
      <c r="UTZ182" s="50"/>
      <c r="UUA182" s="50"/>
      <c r="UUB182" s="50"/>
      <c r="UUC182" s="50"/>
      <c r="UUD182" s="50"/>
      <c r="UUE182" s="50"/>
      <c r="UUF182" s="50"/>
      <c r="UUG182" s="50"/>
      <c r="UUH182" s="50"/>
      <c r="UUI182" s="50"/>
      <c r="UUJ182" s="50"/>
      <c r="UUK182" s="50"/>
      <c r="UUL182" s="50"/>
      <c r="UUM182" s="50"/>
      <c r="UUN182" s="50"/>
      <c r="UUO182" s="50"/>
      <c r="UUP182" s="50"/>
      <c r="UUQ182" s="50"/>
      <c r="UUR182" s="50"/>
      <c r="UUS182" s="50"/>
      <c r="UUT182" s="50"/>
      <c r="UUU182" s="50"/>
      <c r="UUV182" s="50"/>
      <c r="UUW182" s="50"/>
      <c r="UUX182" s="50"/>
      <c r="UUY182" s="50"/>
      <c r="UUZ182" s="50"/>
      <c r="UVA182" s="50"/>
      <c r="UVB182" s="50"/>
      <c r="UVC182" s="50"/>
      <c r="UVD182" s="50"/>
      <c r="UVE182" s="50"/>
      <c r="UVF182" s="50"/>
      <c r="UVG182" s="50"/>
      <c r="UVH182" s="50"/>
      <c r="UVI182" s="50"/>
      <c r="UVJ182" s="50"/>
      <c r="UVK182" s="50"/>
      <c r="UVL182" s="50"/>
      <c r="UVM182" s="50"/>
      <c r="UVN182" s="50"/>
      <c r="UVO182" s="50"/>
      <c r="UVP182" s="50"/>
      <c r="UVQ182" s="50"/>
      <c r="UVR182" s="50"/>
      <c r="UVS182" s="50"/>
      <c r="UVT182" s="50"/>
      <c r="UVU182" s="50"/>
      <c r="UVV182" s="50"/>
      <c r="UVW182" s="50"/>
      <c r="UVX182" s="50"/>
      <c r="UVY182" s="50"/>
      <c r="UVZ182" s="50"/>
      <c r="UWA182" s="50"/>
      <c r="UWB182" s="50"/>
      <c r="UWC182" s="50"/>
      <c r="UWD182" s="50"/>
      <c r="UWE182" s="50"/>
      <c r="UWF182" s="50"/>
      <c r="UWG182" s="50"/>
      <c r="UWH182" s="50"/>
      <c r="UWI182" s="50"/>
      <c r="UWJ182" s="50"/>
      <c r="UWK182" s="50"/>
      <c r="UWL182" s="50"/>
      <c r="UWM182" s="50"/>
      <c r="UWN182" s="50"/>
      <c r="UWO182" s="50"/>
      <c r="UWP182" s="50"/>
      <c r="UWQ182" s="50"/>
      <c r="UWR182" s="50"/>
      <c r="UWS182" s="50"/>
      <c r="UWT182" s="50"/>
      <c r="UWU182" s="50"/>
      <c r="UWV182" s="50"/>
      <c r="UWW182" s="50"/>
      <c r="UWX182" s="50"/>
      <c r="UWY182" s="50"/>
      <c r="UWZ182" s="50"/>
      <c r="UXA182" s="50"/>
      <c r="UXB182" s="50"/>
      <c r="UXC182" s="50"/>
      <c r="UXD182" s="50"/>
      <c r="UXE182" s="50"/>
      <c r="UXF182" s="50"/>
      <c r="UXG182" s="50"/>
      <c r="UXH182" s="50"/>
      <c r="UXI182" s="50"/>
      <c r="UXJ182" s="50"/>
      <c r="UXK182" s="50"/>
      <c r="UXL182" s="50"/>
      <c r="UXM182" s="50"/>
      <c r="UXN182" s="50"/>
      <c r="UXO182" s="50"/>
      <c r="UXP182" s="50"/>
      <c r="UXQ182" s="50"/>
      <c r="UXR182" s="50"/>
      <c r="UXS182" s="50"/>
      <c r="UXT182" s="50"/>
      <c r="UXU182" s="50"/>
      <c r="UXV182" s="50"/>
      <c r="UXW182" s="50"/>
      <c r="UXX182" s="50"/>
      <c r="UXY182" s="50"/>
      <c r="UXZ182" s="50"/>
      <c r="UYA182" s="50"/>
      <c r="UYB182" s="50"/>
      <c r="UYD182" s="50"/>
      <c r="UYF182" s="50"/>
      <c r="UYG182" s="50"/>
      <c r="UYH182" s="50"/>
      <c r="UYI182" s="50"/>
      <c r="UYJ182" s="50"/>
      <c r="UYK182" s="50"/>
      <c r="UYL182" s="50"/>
      <c r="UYM182" s="50"/>
      <c r="UYR182" s="50"/>
      <c r="UYS182" s="50"/>
      <c r="UYT182" s="50"/>
      <c r="UYU182" s="50"/>
      <c r="UYV182" s="50"/>
      <c r="UYW182" s="50"/>
      <c r="UYX182" s="50"/>
      <c r="UYY182" s="50"/>
      <c r="UYZ182" s="50"/>
      <c r="UZA182" s="50"/>
      <c r="UZB182" s="50"/>
      <c r="UZC182" s="50"/>
      <c r="UZD182" s="50"/>
      <c r="UZE182" s="50"/>
      <c r="UZF182" s="50"/>
      <c r="UZG182" s="50"/>
      <c r="UZH182" s="50"/>
      <c r="UZI182" s="50"/>
      <c r="UZJ182" s="50"/>
      <c r="UZK182" s="50"/>
      <c r="UZL182" s="50"/>
      <c r="UZM182" s="50"/>
      <c r="UZN182" s="50"/>
      <c r="UZO182" s="50"/>
      <c r="UZP182" s="50"/>
      <c r="UZQ182" s="50"/>
      <c r="UZR182" s="50"/>
      <c r="UZS182" s="50"/>
      <c r="UZT182" s="50"/>
      <c r="UZU182" s="50"/>
      <c r="UZV182" s="50"/>
      <c r="UZW182" s="50"/>
      <c r="UZX182" s="50"/>
      <c r="UZY182" s="50"/>
      <c r="UZZ182" s="50"/>
      <c r="VAA182" s="50"/>
      <c r="VAB182" s="50"/>
      <c r="VAC182" s="50"/>
      <c r="VAD182" s="50"/>
      <c r="VAE182" s="50"/>
      <c r="VAF182" s="50"/>
      <c r="VAG182" s="50"/>
      <c r="VAH182" s="50"/>
      <c r="VAI182" s="50"/>
      <c r="VAJ182" s="50"/>
      <c r="VAK182" s="50"/>
      <c r="VAL182" s="50"/>
      <c r="VAM182" s="50"/>
      <c r="VAN182" s="50"/>
      <c r="VAO182" s="50"/>
      <c r="VAP182" s="50"/>
      <c r="VAQ182" s="50"/>
      <c r="VAR182" s="50"/>
      <c r="VAS182" s="50"/>
      <c r="VAT182" s="50"/>
      <c r="VAU182" s="50"/>
      <c r="VAV182" s="50"/>
      <c r="VAW182" s="50"/>
      <c r="VAX182" s="50"/>
      <c r="VAY182" s="50"/>
      <c r="VAZ182" s="50"/>
      <c r="VBA182" s="50"/>
      <c r="VBB182" s="50"/>
      <c r="VBC182" s="50"/>
      <c r="VBD182" s="50"/>
      <c r="VBE182" s="50"/>
      <c r="VBF182" s="50"/>
      <c r="VBG182" s="50"/>
      <c r="VBH182" s="50"/>
      <c r="VBI182" s="50"/>
      <c r="VBJ182" s="50"/>
      <c r="VBK182" s="50"/>
      <c r="VBL182" s="50"/>
      <c r="VBM182" s="50"/>
      <c r="VBN182" s="50"/>
      <c r="VBO182" s="50"/>
      <c r="VBP182" s="50"/>
      <c r="VBQ182" s="50"/>
      <c r="VBR182" s="50"/>
      <c r="VBS182" s="50"/>
      <c r="VBT182" s="50"/>
      <c r="VBU182" s="50"/>
      <c r="VBV182" s="50"/>
      <c r="VBW182" s="50"/>
      <c r="VBX182" s="50"/>
      <c r="VBY182" s="50"/>
      <c r="VBZ182" s="50"/>
      <c r="VCA182" s="50"/>
      <c r="VCB182" s="50"/>
      <c r="VCC182" s="50"/>
      <c r="VCD182" s="50"/>
      <c r="VCE182" s="50"/>
      <c r="VCF182" s="50"/>
      <c r="VCG182" s="50"/>
      <c r="VCH182" s="50"/>
      <c r="VCI182" s="50"/>
      <c r="VCJ182" s="50"/>
      <c r="VCK182" s="50"/>
      <c r="VCL182" s="50"/>
      <c r="VCM182" s="50"/>
      <c r="VCN182" s="50"/>
      <c r="VCO182" s="50"/>
      <c r="VCP182" s="50"/>
      <c r="VCQ182" s="50"/>
      <c r="VCR182" s="50"/>
      <c r="VCS182" s="50"/>
      <c r="VCT182" s="50"/>
      <c r="VCU182" s="50"/>
      <c r="VCV182" s="50"/>
      <c r="VCW182" s="50"/>
      <c r="VCX182" s="50"/>
      <c r="VCY182" s="50"/>
      <c r="VCZ182" s="50"/>
      <c r="VDA182" s="50"/>
      <c r="VDB182" s="50"/>
      <c r="VDC182" s="50"/>
      <c r="VDD182" s="50"/>
      <c r="VDE182" s="50"/>
      <c r="VDF182" s="50"/>
      <c r="VDG182" s="50"/>
      <c r="VDH182" s="50"/>
      <c r="VDI182" s="50"/>
      <c r="VDJ182" s="50"/>
      <c r="VDK182" s="50"/>
      <c r="VDL182" s="50"/>
      <c r="VDM182" s="50"/>
      <c r="VDN182" s="50"/>
      <c r="VDO182" s="50"/>
      <c r="VDP182" s="50"/>
      <c r="VDQ182" s="50"/>
      <c r="VDR182" s="50"/>
      <c r="VDS182" s="50"/>
      <c r="VDT182" s="50"/>
      <c r="VDU182" s="50"/>
      <c r="VDV182" s="50"/>
      <c r="VDW182" s="50"/>
      <c r="VDX182" s="50"/>
      <c r="VDY182" s="50"/>
      <c r="VDZ182" s="50"/>
      <c r="VEA182" s="50"/>
      <c r="VEB182" s="50"/>
      <c r="VEC182" s="50"/>
      <c r="VED182" s="50"/>
      <c r="VEE182" s="50"/>
      <c r="VEF182" s="50"/>
      <c r="VEG182" s="50"/>
      <c r="VEH182" s="50"/>
      <c r="VEI182" s="50"/>
      <c r="VEJ182" s="50"/>
      <c r="VEK182" s="50"/>
      <c r="VEL182" s="50"/>
      <c r="VEM182" s="50"/>
      <c r="VEN182" s="50"/>
      <c r="VEO182" s="50"/>
      <c r="VEP182" s="50"/>
      <c r="VEQ182" s="50"/>
      <c r="VER182" s="50"/>
      <c r="VES182" s="50"/>
      <c r="VET182" s="50"/>
      <c r="VEU182" s="50"/>
      <c r="VEV182" s="50"/>
      <c r="VEW182" s="50"/>
      <c r="VEX182" s="50"/>
      <c r="VEY182" s="50"/>
      <c r="VEZ182" s="50"/>
      <c r="VFA182" s="50"/>
      <c r="VFB182" s="50"/>
      <c r="VFC182" s="50"/>
      <c r="VFD182" s="50"/>
      <c r="VFE182" s="50"/>
      <c r="VFF182" s="50"/>
      <c r="VFG182" s="50"/>
      <c r="VFH182" s="50"/>
      <c r="VFI182" s="50"/>
      <c r="VFJ182" s="50"/>
      <c r="VFK182" s="50"/>
      <c r="VFL182" s="50"/>
      <c r="VFM182" s="50"/>
      <c r="VFN182" s="50"/>
      <c r="VFO182" s="50"/>
      <c r="VFP182" s="50"/>
      <c r="VFQ182" s="50"/>
      <c r="VFR182" s="50"/>
      <c r="VFS182" s="50"/>
      <c r="VFT182" s="50"/>
      <c r="VFU182" s="50"/>
      <c r="VFV182" s="50"/>
      <c r="VFW182" s="50"/>
      <c r="VFX182" s="50"/>
      <c r="VFY182" s="50"/>
      <c r="VFZ182" s="50"/>
      <c r="VGA182" s="50"/>
      <c r="VGB182" s="50"/>
      <c r="VGC182" s="50"/>
      <c r="VGD182" s="50"/>
      <c r="VGE182" s="50"/>
      <c r="VGF182" s="50"/>
      <c r="VGG182" s="50"/>
      <c r="VGH182" s="50"/>
      <c r="VGI182" s="50"/>
      <c r="VGJ182" s="50"/>
      <c r="VGK182" s="50"/>
      <c r="VGL182" s="50"/>
      <c r="VGM182" s="50"/>
      <c r="VGN182" s="50"/>
      <c r="VGO182" s="50"/>
      <c r="VGP182" s="50"/>
      <c r="VGQ182" s="50"/>
      <c r="VGR182" s="50"/>
      <c r="VGS182" s="50"/>
      <c r="VGT182" s="50"/>
      <c r="VGU182" s="50"/>
      <c r="VGV182" s="50"/>
      <c r="VGW182" s="50"/>
      <c r="VGX182" s="50"/>
      <c r="VGY182" s="50"/>
      <c r="VGZ182" s="50"/>
      <c r="VHA182" s="50"/>
      <c r="VHB182" s="50"/>
      <c r="VHC182" s="50"/>
      <c r="VHD182" s="50"/>
      <c r="VHE182" s="50"/>
      <c r="VHF182" s="50"/>
      <c r="VHG182" s="50"/>
      <c r="VHH182" s="50"/>
      <c r="VHI182" s="50"/>
      <c r="VHJ182" s="50"/>
      <c r="VHK182" s="50"/>
      <c r="VHL182" s="50"/>
      <c r="VHM182" s="50"/>
      <c r="VHN182" s="50"/>
      <c r="VHO182" s="50"/>
      <c r="VHP182" s="50"/>
      <c r="VHQ182" s="50"/>
      <c r="VHR182" s="50"/>
      <c r="VHS182" s="50"/>
      <c r="VHT182" s="50"/>
      <c r="VHU182" s="50"/>
      <c r="VHV182" s="50"/>
      <c r="VHW182" s="50"/>
      <c r="VHX182" s="50"/>
      <c r="VHZ182" s="50"/>
      <c r="VIB182" s="50"/>
      <c r="VIC182" s="50"/>
      <c r="VID182" s="50"/>
      <c r="VIE182" s="50"/>
      <c r="VIF182" s="50"/>
      <c r="VIG182" s="50"/>
      <c r="VIH182" s="50"/>
      <c r="VII182" s="50"/>
      <c r="VIN182" s="50"/>
      <c r="VIO182" s="50"/>
      <c r="VIP182" s="50"/>
      <c r="VIQ182" s="50"/>
      <c r="VIR182" s="50"/>
      <c r="VIS182" s="50"/>
      <c r="VIT182" s="50"/>
      <c r="VIU182" s="50"/>
      <c r="VIV182" s="50"/>
      <c r="VIW182" s="50"/>
      <c r="VIX182" s="50"/>
      <c r="VIY182" s="50"/>
      <c r="VIZ182" s="50"/>
      <c r="VJA182" s="50"/>
      <c r="VJB182" s="50"/>
      <c r="VJC182" s="50"/>
      <c r="VJD182" s="50"/>
      <c r="VJE182" s="50"/>
      <c r="VJF182" s="50"/>
      <c r="VJG182" s="50"/>
      <c r="VJH182" s="50"/>
      <c r="VJI182" s="50"/>
      <c r="VJJ182" s="50"/>
      <c r="VJK182" s="50"/>
      <c r="VJL182" s="50"/>
      <c r="VJM182" s="50"/>
      <c r="VJN182" s="50"/>
      <c r="VJO182" s="50"/>
      <c r="VJP182" s="50"/>
      <c r="VJQ182" s="50"/>
      <c r="VJR182" s="50"/>
      <c r="VJS182" s="50"/>
      <c r="VJT182" s="50"/>
      <c r="VJU182" s="50"/>
      <c r="VJV182" s="50"/>
      <c r="VJW182" s="50"/>
      <c r="VJX182" s="50"/>
      <c r="VJY182" s="50"/>
      <c r="VJZ182" s="50"/>
      <c r="VKA182" s="50"/>
      <c r="VKB182" s="50"/>
      <c r="VKC182" s="50"/>
      <c r="VKD182" s="50"/>
      <c r="VKE182" s="50"/>
      <c r="VKF182" s="50"/>
      <c r="VKG182" s="50"/>
      <c r="VKH182" s="50"/>
      <c r="VKI182" s="50"/>
      <c r="VKJ182" s="50"/>
      <c r="VKK182" s="50"/>
      <c r="VKL182" s="50"/>
      <c r="VKM182" s="50"/>
      <c r="VKN182" s="50"/>
      <c r="VKO182" s="50"/>
      <c r="VKP182" s="50"/>
      <c r="VKQ182" s="50"/>
      <c r="VKR182" s="50"/>
      <c r="VKS182" s="50"/>
      <c r="VKT182" s="50"/>
      <c r="VKU182" s="50"/>
      <c r="VKV182" s="50"/>
      <c r="VKW182" s="50"/>
      <c r="VKX182" s="50"/>
      <c r="VKY182" s="50"/>
      <c r="VKZ182" s="50"/>
      <c r="VLA182" s="50"/>
      <c r="VLB182" s="50"/>
      <c r="VLC182" s="50"/>
      <c r="VLD182" s="50"/>
      <c r="VLE182" s="50"/>
      <c r="VLF182" s="50"/>
      <c r="VLG182" s="50"/>
      <c r="VLH182" s="50"/>
      <c r="VLI182" s="50"/>
      <c r="VLJ182" s="50"/>
      <c r="VLK182" s="50"/>
      <c r="VLL182" s="50"/>
      <c r="VLM182" s="50"/>
      <c r="VLN182" s="50"/>
      <c r="VLO182" s="50"/>
      <c r="VLP182" s="50"/>
      <c r="VLQ182" s="50"/>
      <c r="VLR182" s="50"/>
      <c r="VLS182" s="50"/>
      <c r="VLT182" s="50"/>
      <c r="VLU182" s="50"/>
      <c r="VLV182" s="50"/>
      <c r="VLW182" s="50"/>
      <c r="VLX182" s="50"/>
      <c r="VLY182" s="50"/>
      <c r="VLZ182" s="50"/>
      <c r="VMA182" s="50"/>
      <c r="VMB182" s="50"/>
      <c r="VMC182" s="50"/>
      <c r="VMD182" s="50"/>
      <c r="VME182" s="50"/>
      <c r="VMF182" s="50"/>
      <c r="VMG182" s="50"/>
      <c r="VMH182" s="50"/>
      <c r="VMI182" s="50"/>
      <c r="VMJ182" s="50"/>
      <c r="VMK182" s="50"/>
      <c r="VML182" s="50"/>
      <c r="VMM182" s="50"/>
      <c r="VMN182" s="50"/>
      <c r="VMO182" s="50"/>
      <c r="VMP182" s="50"/>
      <c r="VMQ182" s="50"/>
      <c r="VMR182" s="50"/>
      <c r="VMS182" s="50"/>
      <c r="VMT182" s="50"/>
      <c r="VMU182" s="50"/>
      <c r="VMV182" s="50"/>
      <c r="VMW182" s="50"/>
      <c r="VMX182" s="50"/>
      <c r="VMY182" s="50"/>
      <c r="VMZ182" s="50"/>
      <c r="VNA182" s="50"/>
      <c r="VNB182" s="50"/>
      <c r="VNC182" s="50"/>
      <c r="VND182" s="50"/>
      <c r="VNE182" s="50"/>
      <c r="VNF182" s="50"/>
      <c r="VNG182" s="50"/>
      <c r="VNH182" s="50"/>
      <c r="VNI182" s="50"/>
      <c r="VNJ182" s="50"/>
      <c r="VNK182" s="50"/>
      <c r="VNL182" s="50"/>
      <c r="VNM182" s="50"/>
      <c r="VNN182" s="50"/>
      <c r="VNO182" s="50"/>
      <c r="VNP182" s="50"/>
      <c r="VNQ182" s="50"/>
      <c r="VNR182" s="50"/>
      <c r="VNS182" s="50"/>
      <c r="VNT182" s="50"/>
      <c r="VNU182" s="50"/>
      <c r="VNV182" s="50"/>
      <c r="VNW182" s="50"/>
      <c r="VNX182" s="50"/>
      <c r="VNY182" s="50"/>
      <c r="VNZ182" s="50"/>
      <c r="VOA182" s="50"/>
      <c r="VOB182" s="50"/>
      <c r="VOC182" s="50"/>
      <c r="VOD182" s="50"/>
      <c r="VOE182" s="50"/>
      <c r="VOF182" s="50"/>
      <c r="VOG182" s="50"/>
      <c r="VOH182" s="50"/>
      <c r="VOI182" s="50"/>
      <c r="VOJ182" s="50"/>
      <c r="VOK182" s="50"/>
      <c r="VOL182" s="50"/>
      <c r="VOM182" s="50"/>
      <c r="VON182" s="50"/>
      <c r="VOO182" s="50"/>
      <c r="VOP182" s="50"/>
      <c r="VOQ182" s="50"/>
      <c r="VOR182" s="50"/>
      <c r="VOS182" s="50"/>
      <c r="VOT182" s="50"/>
      <c r="VOU182" s="50"/>
      <c r="VOV182" s="50"/>
      <c r="VOW182" s="50"/>
      <c r="VOX182" s="50"/>
      <c r="VOY182" s="50"/>
      <c r="VOZ182" s="50"/>
      <c r="VPA182" s="50"/>
      <c r="VPB182" s="50"/>
      <c r="VPC182" s="50"/>
      <c r="VPD182" s="50"/>
      <c r="VPE182" s="50"/>
      <c r="VPF182" s="50"/>
      <c r="VPG182" s="50"/>
      <c r="VPH182" s="50"/>
      <c r="VPI182" s="50"/>
      <c r="VPJ182" s="50"/>
      <c r="VPK182" s="50"/>
      <c r="VPL182" s="50"/>
      <c r="VPM182" s="50"/>
      <c r="VPN182" s="50"/>
      <c r="VPO182" s="50"/>
      <c r="VPP182" s="50"/>
      <c r="VPQ182" s="50"/>
      <c r="VPR182" s="50"/>
      <c r="VPS182" s="50"/>
      <c r="VPT182" s="50"/>
      <c r="VPU182" s="50"/>
      <c r="VPV182" s="50"/>
      <c r="VPW182" s="50"/>
      <c r="VPX182" s="50"/>
      <c r="VPY182" s="50"/>
      <c r="VPZ182" s="50"/>
      <c r="VQA182" s="50"/>
      <c r="VQB182" s="50"/>
      <c r="VQC182" s="50"/>
      <c r="VQD182" s="50"/>
      <c r="VQE182" s="50"/>
      <c r="VQF182" s="50"/>
      <c r="VQG182" s="50"/>
      <c r="VQH182" s="50"/>
      <c r="VQI182" s="50"/>
      <c r="VQJ182" s="50"/>
      <c r="VQK182" s="50"/>
      <c r="VQL182" s="50"/>
      <c r="VQM182" s="50"/>
      <c r="VQN182" s="50"/>
      <c r="VQO182" s="50"/>
      <c r="VQP182" s="50"/>
      <c r="VQQ182" s="50"/>
      <c r="VQR182" s="50"/>
      <c r="VQS182" s="50"/>
      <c r="VQT182" s="50"/>
      <c r="VQU182" s="50"/>
      <c r="VQV182" s="50"/>
      <c r="VQW182" s="50"/>
      <c r="VQX182" s="50"/>
      <c r="VQY182" s="50"/>
      <c r="VQZ182" s="50"/>
      <c r="VRA182" s="50"/>
      <c r="VRB182" s="50"/>
      <c r="VRC182" s="50"/>
      <c r="VRD182" s="50"/>
      <c r="VRE182" s="50"/>
      <c r="VRF182" s="50"/>
      <c r="VRG182" s="50"/>
      <c r="VRH182" s="50"/>
      <c r="VRI182" s="50"/>
      <c r="VRJ182" s="50"/>
      <c r="VRK182" s="50"/>
      <c r="VRL182" s="50"/>
      <c r="VRM182" s="50"/>
      <c r="VRN182" s="50"/>
      <c r="VRO182" s="50"/>
      <c r="VRP182" s="50"/>
      <c r="VRQ182" s="50"/>
      <c r="VRR182" s="50"/>
      <c r="VRS182" s="50"/>
      <c r="VRT182" s="50"/>
      <c r="VRV182" s="50"/>
      <c r="VRX182" s="50"/>
      <c r="VRY182" s="50"/>
      <c r="VRZ182" s="50"/>
      <c r="VSA182" s="50"/>
      <c r="VSB182" s="50"/>
      <c r="VSC182" s="50"/>
      <c r="VSD182" s="50"/>
      <c r="VSE182" s="50"/>
      <c r="VSJ182" s="50"/>
      <c r="VSK182" s="50"/>
      <c r="VSL182" s="50"/>
      <c r="VSM182" s="50"/>
      <c r="VSN182" s="50"/>
      <c r="VSO182" s="50"/>
      <c r="VSP182" s="50"/>
      <c r="VSQ182" s="50"/>
      <c r="VSR182" s="50"/>
      <c r="VSS182" s="50"/>
      <c r="VST182" s="50"/>
      <c r="VSU182" s="50"/>
      <c r="VSV182" s="50"/>
      <c r="VSW182" s="50"/>
      <c r="VSX182" s="50"/>
      <c r="VSY182" s="50"/>
      <c r="VSZ182" s="50"/>
      <c r="VTA182" s="50"/>
      <c r="VTB182" s="50"/>
      <c r="VTC182" s="50"/>
      <c r="VTD182" s="50"/>
      <c r="VTE182" s="50"/>
      <c r="VTF182" s="50"/>
      <c r="VTG182" s="50"/>
      <c r="VTH182" s="50"/>
      <c r="VTI182" s="50"/>
      <c r="VTJ182" s="50"/>
      <c r="VTK182" s="50"/>
      <c r="VTL182" s="50"/>
      <c r="VTM182" s="50"/>
      <c r="VTN182" s="50"/>
      <c r="VTO182" s="50"/>
      <c r="VTP182" s="50"/>
      <c r="VTQ182" s="50"/>
      <c r="VTR182" s="50"/>
      <c r="VTS182" s="50"/>
      <c r="VTT182" s="50"/>
      <c r="VTU182" s="50"/>
      <c r="VTV182" s="50"/>
      <c r="VTW182" s="50"/>
      <c r="VTX182" s="50"/>
      <c r="VTY182" s="50"/>
      <c r="VTZ182" s="50"/>
      <c r="VUA182" s="50"/>
      <c r="VUB182" s="50"/>
      <c r="VUC182" s="50"/>
      <c r="VUD182" s="50"/>
      <c r="VUE182" s="50"/>
      <c r="VUF182" s="50"/>
      <c r="VUG182" s="50"/>
      <c r="VUH182" s="50"/>
      <c r="VUI182" s="50"/>
      <c r="VUJ182" s="50"/>
      <c r="VUK182" s="50"/>
      <c r="VUL182" s="50"/>
      <c r="VUM182" s="50"/>
      <c r="VUN182" s="50"/>
      <c r="VUO182" s="50"/>
      <c r="VUP182" s="50"/>
      <c r="VUQ182" s="50"/>
      <c r="VUR182" s="50"/>
      <c r="VUS182" s="50"/>
      <c r="VUT182" s="50"/>
      <c r="VUU182" s="50"/>
      <c r="VUV182" s="50"/>
      <c r="VUW182" s="50"/>
      <c r="VUX182" s="50"/>
      <c r="VUY182" s="50"/>
      <c r="VUZ182" s="50"/>
      <c r="VVA182" s="50"/>
      <c r="VVB182" s="50"/>
      <c r="VVC182" s="50"/>
      <c r="VVD182" s="50"/>
      <c r="VVE182" s="50"/>
      <c r="VVF182" s="50"/>
      <c r="VVG182" s="50"/>
      <c r="VVH182" s="50"/>
      <c r="VVI182" s="50"/>
      <c r="VVJ182" s="50"/>
      <c r="VVK182" s="50"/>
      <c r="VVL182" s="50"/>
      <c r="VVM182" s="50"/>
      <c r="VVN182" s="50"/>
      <c r="VVO182" s="50"/>
      <c r="VVP182" s="50"/>
      <c r="VVQ182" s="50"/>
      <c r="VVR182" s="50"/>
      <c r="VVS182" s="50"/>
      <c r="VVT182" s="50"/>
      <c r="VVU182" s="50"/>
      <c r="VVV182" s="50"/>
      <c r="VVW182" s="50"/>
      <c r="VVX182" s="50"/>
      <c r="VVY182" s="50"/>
      <c r="VVZ182" s="50"/>
      <c r="VWA182" s="50"/>
      <c r="VWB182" s="50"/>
      <c r="VWC182" s="50"/>
      <c r="VWD182" s="50"/>
      <c r="VWE182" s="50"/>
      <c r="VWF182" s="50"/>
      <c r="VWG182" s="50"/>
      <c r="VWH182" s="50"/>
      <c r="VWI182" s="50"/>
      <c r="VWJ182" s="50"/>
      <c r="VWK182" s="50"/>
      <c r="VWL182" s="50"/>
      <c r="VWM182" s="50"/>
      <c r="VWN182" s="50"/>
      <c r="VWO182" s="50"/>
      <c r="VWP182" s="50"/>
      <c r="VWQ182" s="50"/>
      <c r="VWR182" s="50"/>
      <c r="VWS182" s="50"/>
      <c r="VWT182" s="50"/>
      <c r="VWU182" s="50"/>
      <c r="VWV182" s="50"/>
      <c r="VWW182" s="50"/>
      <c r="VWX182" s="50"/>
      <c r="VWY182" s="50"/>
      <c r="VWZ182" s="50"/>
      <c r="VXA182" s="50"/>
      <c r="VXB182" s="50"/>
      <c r="VXC182" s="50"/>
      <c r="VXD182" s="50"/>
      <c r="VXE182" s="50"/>
      <c r="VXF182" s="50"/>
      <c r="VXG182" s="50"/>
      <c r="VXH182" s="50"/>
      <c r="VXI182" s="50"/>
      <c r="VXJ182" s="50"/>
      <c r="VXK182" s="50"/>
      <c r="VXL182" s="50"/>
      <c r="VXM182" s="50"/>
      <c r="VXN182" s="50"/>
      <c r="VXO182" s="50"/>
      <c r="VXP182" s="50"/>
      <c r="VXQ182" s="50"/>
      <c r="VXR182" s="50"/>
      <c r="VXS182" s="50"/>
      <c r="VXT182" s="50"/>
      <c r="VXU182" s="50"/>
      <c r="VXV182" s="50"/>
      <c r="VXW182" s="50"/>
      <c r="VXX182" s="50"/>
      <c r="VXY182" s="50"/>
      <c r="VXZ182" s="50"/>
      <c r="VYA182" s="50"/>
      <c r="VYB182" s="50"/>
      <c r="VYC182" s="50"/>
      <c r="VYD182" s="50"/>
      <c r="VYE182" s="50"/>
      <c r="VYF182" s="50"/>
      <c r="VYG182" s="50"/>
      <c r="VYH182" s="50"/>
      <c r="VYI182" s="50"/>
      <c r="VYJ182" s="50"/>
      <c r="VYK182" s="50"/>
      <c r="VYL182" s="50"/>
      <c r="VYM182" s="50"/>
      <c r="VYN182" s="50"/>
      <c r="VYO182" s="50"/>
      <c r="VYP182" s="50"/>
      <c r="VYQ182" s="50"/>
      <c r="VYR182" s="50"/>
      <c r="VYS182" s="50"/>
      <c r="VYT182" s="50"/>
      <c r="VYU182" s="50"/>
      <c r="VYV182" s="50"/>
      <c r="VYW182" s="50"/>
      <c r="VYX182" s="50"/>
      <c r="VYY182" s="50"/>
      <c r="VYZ182" s="50"/>
      <c r="VZA182" s="50"/>
      <c r="VZB182" s="50"/>
      <c r="VZC182" s="50"/>
      <c r="VZD182" s="50"/>
      <c r="VZE182" s="50"/>
      <c r="VZF182" s="50"/>
      <c r="VZG182" s="50"/>
      <c r="VZH182" s="50"/>
      <c r="VZI182" s="50"/>
      <c r="VZJ182" s="50"/>
      <c r="VZK182" s="50"/>
      <c r="VZL182" s="50"/>
      <c r="VZM182" s="50"/>
      <c r="VZN182" s="50"/>
      <c r="VZO182" s="50"/>
      <c r="VZP182" s="50"/>
      <c r="VZQ182" s="50"/>
      <c r="VZR182" s="50"/>
      <c r="VZS182" s="50"/>
      <c r="VZT182" s="50"/>
      <c r="VZU182" s="50"/>
      <c r="VZV182" s="50"/>
      <c r="VZW182" s="50"/>
      <c r="VZX182" s="50"/>
      <c r="VZY182" s="50"/>
      <c r="VZZ182" s="50"/>
      <c r="WAA182" s="50"/>
      <c r="WAB182" s="50"/>
      <c r="WAC182" s="50"/>
      <c r="WAD182" s="50"/>
      <c r="WAE182" s="50"/>
      <c r="WAF182" s="50"/>
      <c r="WAG182" s="50"/>
      <c r="WAH182" s="50"/>
      <c r="WAI182" s="50"/>
      <c r="WAJ182" s="50"/>
      <c r="WAK182" s="50"/>
      <c r="WAL182" s="50"/>
      <c r="WAM182" s="50"/>
      <c r="WAN182" s="50"/>
      <c r="WAO182" s="50"/>
      <c r="WAP182" s="50"/>
      <c r="WAQ182" s="50"/>
      <c r="WAR182" s="50"/>
      <c r="WAS182" s="50"/>
      <c r="WAT182" s="50"/>
      <c r="WAU182" s="50"/>
      <c r="WAV182" s="50"/>
      <c r="WAW182" s="50"/>
      <c r="WAX182" s="50"/>
      <c r="WAY182" s="50"/>
      <c r="WAZ182" s="50"/>
      <c r="WBA182" s="50"/>
      <c r="WBB182" s="50"/>
      <c r="WBC182" s="50"/>
      <c r="WBD182" s="50"/>
      <c r="WBE182" s="50"/>
      <c r="WBF182" s="50"/>
      <c r="WBG182" s="50"/>
      <c r="WBH182" s="50"/>
      <c r="WBI182" s="50"/>
      <c r="WBJ182" s="50"/>
      <c r="WBK182" s="50"/>
      <c r="WBL182" s="50"/>
      <c r="WBM182" s="50"/>
      <c r="WBN182" s="50"/>
      <c r="WBO182" s="50"/>
      <c r="WBP182" s="50"/>
      <c r="WBR182" s="50"/>
      <c r="WBT182" s="50"/>
      <c r="WBU182" s="50"/>
      <c r="WBV182" s="50"/>
      <c r="WBW182" s="50"/>
      <c r="WBX182" s="50"/>
      <c r="WBY182" s="50"/>
      <c r="WBZ182" s="50"/>
      <c r="WCA182" s="50"/>
      <c r="WCF182" s="50"/>
      <c r="WCG182" s="50"/>
      <c r="WCH182" s="50"/>
      <c r="WCI182" s="50"/>
      <c r="WCJ182" s="50"/>
      <c r="WCK182" s="50"/>
      <c r="WCL182" s="50"/>
      <c r="WCM182" s="50"/>
      <c r="WCN182" s="50"/>
      <c r="WCO182" s="50"/>
      <c r="WCP182" s="50"/>
      <c r="WCQ182" s="50"/>
      <c r="WCR182" s="50"/>
      <c r="WCS182" s="50"/>
      <c r="WCT182" s="50"/>
      <c r="WCU182" s="50"/>
      <c r="WCV182" s="50"/>
      <c r="WCW182" s="50"/>
      <c r="WCX182" s="50"/>
      <c r="WCY182" s="50"/>
      <c r="WCZ182" s="50"/>
      <c r="WDA182" s="50"/>
      <c r="WDB182" s="50"/>
      <c r="WDC182" s="50"/>
      <c r="WDD182" s="50"/>
      <c r="WDE182" s="50"/>
      <c r="WDF182" s="50"/>
      <c r="WDG182" s="50"/>
      <c r="WDH182" s="50"/>
      <c r="WDI182" s="50"/>
      <c r="WDJ182" s="50"/>
      <c r="WDK182" s="50"/>
      <c r="WDL182" s="50"/>
      <c r="WDM182" s="50"/>
      <c r="WDN182" s="50"/>
      <c r="WDO182" s="50"/>
      <c r="WDP182" s="50"/>
      <c r="WDQ182" s="50"/>
      <c r="WDR182" s="50"/>
      <c r="WDS182" s="50"/>
      <c r="WDT182" s="50"/>
      <c r="WDU182" s="50"/>
      <c r="WDV182" s="50"/>
      <c r="WDW182" s="50"/>
      <c r="WDX182" s="50"/>
      <c r="WDY182" s="50"/>
      <c r="WDZ182" s="50"/>
      <c r="WEA182" s="50"/>
      <c r="WEB182" s="50"/>
      <c r="WEC182" s="50"/>
      <c r="WED182" s="50"/>
      <c r="WEE182" s="50"/>
      <c r="WEF182" s="50"/>
      <c r="WEG182" s="50"/>
      <c r="WEH182" s="50"/>
      <c r="WEI182" s="50"/>
      <c r="WEJ182" s="50"/>
      <c r="WEK182" s="50"/>
      <c r="WEL182" s="50"/>
      <c r="WEM182" s="50"/>
      <c r="WEN182" s="50"/>
      <c r="WEO182" s="50"/>
      <c r="WEP182" s="50"/>
      <c r="WEQ182" s="50"/>
      <c r="WER182" s="50"/>
      <c r="WES182" s="50"/>
      <c r="WET182" s="50"/>
      <c r="WEU182" s="50"/>
      <c r="WEV182" s="50"/>
      <c r="WEW182" s="50"/>
      <c r="WEX182" s="50"/>
      <c r="WEY182" s="50"/>
      <c r="WEZ182" s="50"/>
      <c r="WFA182" s="50"/>
      <c r="WFB182" s="50"/>
      <c r="WFC182" s="50"/>
      <c r="WFD182" s="50"/>
      <c r="WFE182" s="50"/>
      <c r="WFF182" s="50"/>
      <c r="WFG182" s="50"/>
      <c r="WFH182" s="50"/>
      <c r="WFI182" s="50"/>
      <c r="WFJ182" s="50"/>
      <c r="WFK182" s="50"/>
      <c r="WFL182" s="50"/>
      <c r="WFM182" s="50"/>
      <c r="WFN182" s="50"/>
      <c r="WFO182" s="50"/>
      <c r="WFP182" s="50"/>
      <c r="WFQ182" s="50"/>
      <c r="WFR182" s="50"/>
      <c r="WFS182" s="50"/>
      <c r="WFT182" s="50"/>
      <c r="WFU182" s="50"/>
      <c r="WFV182" s="50"/>
      <c r="WFW182" s="50"/>
      <c r="WFX182" s="50"/>
      <c r="WFY182" s="50"/>
      <c r="WFZ182" s="50"/>
      <c r="WGA182" s="50"/>
      <c r="WGB182" s="50"/>
      <c r="WGC182" s="50"/>
      <c r="WGD182" s="50"/>
      <c r="WGE182" s="50"/>
      <c r="WGF182" s="50"/>
      <c r="WGG182" s="50"/>
      <c r="WGH182" s="50"/>
      <c r="WGI182" s="50"/>
      <c r="WGJ182" s="50"/>
      <c r="WGK182" s="50"/>
      <c r="WGL182" s="50"/>
      <c r="WGM182" s="50"/>
      <c r="WGN182" s="50"/>
      <c r="WGO182" s="50"/>
      <c r="WGP182" s="50"/>
      <c r="WGQ182" s="50"/>
      <c r="WGR182" s="50"/>
      <c r="WGS182" s="50"/>
      <c r="WGT182" s="50"/>
      <c r="WGU182" s="50"/>
      <c r="WGV182" s="50"/>
      <c r="WGW182" s="50"/>
      <c r="WGX182" s="50"/>
      <c r="WGY182" s="50"/>
      <c r="WGZ182" s="50"/>
      <c r="WHA182" s="50"/>
      <c r="WHB182" s="50"/>
      <c r="WHC182" s="50"/>
      <c r="WHD182" s="50"/>
      <c r="WHE182" s="50"/>
      <c r="WHF182" s="50"/>
      <c r="WHG182" s="50"/>
      <c r="WHH182" s="50"/>
      <c r="WHI182" s="50"/>
      <c r="WHJ182" s="50"/>
      <c r="WHK182" s="50"/>
      <c r="WHL182" s="50"/>
      <c r="WHM182" s="50"/>
      <c r="WHN182" s="50"/>
      <c r="WHO182" s="50"/>
      <c r="WHP182" s="50"/>
      <c r="WHQ182" s="50"/>
      <c r="WHR182" s="50"/>
      <c r="WHS182" s="50"/>
      <c r="WHT182" s="50"/>
      <c r="WHU182" s="50"/>
      <c r="WHV182" s="50"/>
      <c r="WHW182" s="50"/>
      <c r="WHX182" s="50"/>
      <c r="WHY182" s="50"/>
      <c r="WHZ182" s="50"/>
      <c r="WIA182" s="50"/>
      <c r="WIB182" s="50"/>
      <c r="WIC182" s="50"/>
      <c r="WID182" s="50"/>
      <c r="WIE182" s="50"/>
      <c r="WIF182" s="50"/>
      <c r="WIG182" s="50"/>
      <c r="WIH182" s="50"/>
      <c r="WII182" s="50"/>
      <c r="WIJ182" s="50"/>
      <c r="WIK182" s="50"/>
      <c r="WIL182" s="50"/>
      <c r="WIM182" s="50"/>
      <c r="WIN182" s="50"/>
      <c r="WIO182" s="50"/>
      <c r="WIP182" s="50"/>
      <c r="WIQ182" s="50"/>
      <c r="WIR182" s="50"/>
      <c r="WIS182" s="50"/>
      <c r="WIT182" s="50"/>
      <c r="WIU182" s="50"/>
      <c r="WIV182" s="50"/>
      <c r="WIW182" s="50"/>
      <c r="WIX182" s="50"/>
      <c r="WIY182" s="50"/>
      <c r="WIZ182" s="50"/>
      <c r="WJA182" s="50"/>
      <c r="WJB182" s="50"/>
      <c r="WJC182" s="50"/>
      <c r="WJD182" s="50"/>
      <c r="WJE182" s="50"/>
      <c r="WJF182" s="50"/>
      <c r="WJG182" s="50"/>
      <c r="WJH182" s="50"/>
      <c r="WJI182" s="50"/>
      <c r="WJJ182" s="50"/>
      <c r="WJK182" s="50"/>
      <c r="WJL182" s="50"/>
      <c r="WJM182" s="50"/>
      <c r="WJN182" s="50"/>
      <c r="WJO182" s="50"/>
      <c r="WJP182" s="50"/>
      <c r="WJQ182" s="50"/>
      <c r="WJR182" s="50"/>
      <c r="WJS182" s="50"/>
      <c r="WJT182" s="50"/>
      <c r="WJU182" s="50"/>
      <c r="WJV182" s="50"/>
      <c r="WJW182" s="50"/>
      <c r="WJX182" s="50"/>
      <c r="WJY182" s="50"/>
      <c r="WJZ182" s="50"/>
      <c r="WKA182" s="50"/>
      <c r="WKB182" s="50"/>
      <c r="WKC182" s="50"/>
      <c r="WKD182" s="50"/>
      <c r="WKE182" s="50"/>
      <c r="WKF182" s="50"/>
      <c r="WKG182" s="50"/>
      <c r="WKH182" s="50"/>
      <c r="WKI182" s="50"/>
      <c r="WKJ182" s="50"/>
      <c r="WKK182" s="50"/>
      <c r="WKL182" s="50"/>
      <c r="WKM182" s="50"/>
      <c r="WKN182" s="50"/>
      <c r="WKO182" s="50"/>
      <c r="WKP182" s="50"/>
      <c r="WKQ182" s="50"/>
      <c r="WKR182" s="50"/>
      <c r="WKS182" s="50"/>
      <c r="WKT182" s="50"/>
      <c r="WKU182" s="50"/>
      <c r="WKV182" s="50"/>
      <c r="WKW182" s="50"/>
      <c r="WKX182" s="50"/>
      <c r="WKY182" s="50"/>
      <c r="WKZ182" s="50"/>
      <c r="WLA182" s="50"/>
      <c r="WLB182" s="50"/>
      <c r="WLC182" s="50"/>
      <c r="WLD182" s="50"/>
      <c r="WLE182" s="50"/>
      <c r="WLF182" s="50"/>
      <c r="WLG182" s="50"/>
      <c r="WLH182" s="50"/>
      <c r="WLI182" s="50"/>
      <c r="WLJ182" s="50"/>
      <c r="WLK182" s="50"/>
      <c r="WLL182" s="50"/>
      <c r="WLN182" s="50"/>
      <c r="WLP182" s="50"/>
      <c r="WLQ182" s="50"/>
      <c r="WLR182" s="50"/>
      <c r="WLS182" s="50"/>
      <c r="WLT182" s="50"/>
      <c r="WLU182" s="50"/>
      <c r="WLV182" s="50"/>
      <c r="WLW182" s="50"/>
      <c r="WMB182" s="50"/>
      <c r="WMC182" s="50"/>
      <c r="WMD182" s="50"/>
      <c r="WME182" s="50"/>
      <c r="WMF182" s="50"/>
      <c r="WMG182" s="50"/>
      <c r="WMH182" s="50"/>
      <c r="WMI182" s="50"/>
      <c r="WMJ182" s="50"/>
      <c r="WMK182" s="50"/>
      <c r="WML182" s="50"/>
      <c r="WMM182" s="50"/>
      <c r="WMN182" s="50"/>
      <c r="WMO182" s="50"/>
      <c r="WMP182" s="50"/>
      <c r="WMQ182" s="50"/>
      <c r="WMR182" s="50"/>
      <c r="WMS182" s="50"/>
      <c r="WMT182" s="50"/>
      <c r="WMU182" s="50"/>
      <c r="WMV182" s="50"/>
      <c r="WMW182" s="50"/>
      <c r="WMX182" s="50"/>
      <c r="WMY182" s="50"/>
      <c r="WMZ182" s="50"/>
      <c r="WNA182" s="50"/>
      <c r="WNB182" s="50"/>
      <c r="WNC182" s="50"/>
      <c r="WND182" s="50"/>
      <c r="WNE182" s="50"/>
      <c r="WNF182" s="50"/>
      <c r="WNG182" s="50"/>
      <c r="WNH182" s="50"/>
      <c r="WNI182" s="50"/>
      <c r="WNJ182" s="50"/>
      <c r="WNK182" s="50"/>
      <c r="WNL182" s="50"/>
      <c r="WNM182" s="50"/>
      <c r="WNN182" s="50"/>
      <c r="WNO182" s="50"/>
      <c r="WNP182" s="50"/>
      <c r="WNQ182" s="50"/>
      <c r="WNR182" s="50"/>
      <c r="WNS182" s="50"/>
      <c r="WNT182" s="50"/>
      <c r="WNU182" s="50"/>
      <c r="WNV182" s="50"/>
      <c r="WNW182" s="50"/>
      <c r="WNX182" s="50"/>
      <c r="WNY182" s="50"/>
      <c r="WNZ182" s="50"/>
      <c r="WOA182" s="50"/>
      <c r="WOB182" s="50"/>
      <c r="WOC182" s="50"/>
      <c r="WOD182" s="50"/>
      <c r="WOE182" s="50"/>
      <c r="WOF182" s="50"/>
      <c r="WOG182" s="50"/>
      <c r="WOH182" s="50"/>
      <c r="WOI182" s="50"/>
      <c r="WOJ182" s="50"/>
      <c r="WOK182" s="50"/>
      <c r="WOL182" s="50"/>
      <c r="WOM182" s="50"/>
      <c r="WON182" s="50"/>
      <c r="WOO182" s="50"/>
      <c r="WOP182" s="50"/>
      <c r="WOQ182" s="50"/>
      <c r="WOR182" s="50"/>
      <c r="WOS182" s="50"/>
      <c r="WOT182" s="50"/>
      <c r="WOU182" s="50"/>
      <c r="WOV182" s="50"/>
      <c r="WOW182" s="50"/>
      <c r="WOX182" s="50"/>
      <c r="WOY182" s="50"/>
      <c r="WOZ182" s="50"/>
      <c r="WPA182" s="50"/>
      <c r="WPB182" s="50"/>
      <c r="WPC182" s="50"/>
      <c r="WPD182" s="50"/>
      <c r="WPE182" s="50"/>
      <c r="WPF182" s="50"/>
      <c r="WPG182" s="50"/>
      <c r="WPH182" s="50"/>
      <c r="WPI182" s="50"/>
      <c r="WPJ182" s="50"/>
      <c r="WPK182" s="50"/>
      <c r="WPL182" s="50"/>
      <c r="WPM182" s="50"/>
      <c r="WPN182" s="50"/>
      <c r="WPO182" s="50"/>
      <c r="WPP182" s="50"/>
      <c r="WPQ182" s="50"/>
      <c r="WPR182" s="50"/>
      <c r="WPS182" s="50"/>
      <c r="WPT182" s="50"/>
      <c r="WPU182" s="50"/>
      <c r="WPV182" s="50"/>
      <c r="WPW182" s="50"/>
      <c r="WPX182" s="50"/>
      <c r="WPY182" s="50"/>
      <c r="WPZ182" s="50"/>
      <c r="WQA182" s="50"/>
      <c r="WQB182" s="50"/>
      <c r="WQC182" s="50"/>
      <c r="WQD182" s="50"/>
      <c r="WQE182" s="50"/>
      <c r="WQF182" s="50"/>
      <c r="WQG182" s="50"/>
      <c r="WQH182" s="50"/>
      <c r="WQI182" s="50"/>
      <c r="WQJ182" s="50"/>
      <c r="WQK182" s="50"/>
      <c r="WQL182" s="50"/>
      <c r="WQM182" s="50"/>
      <c r="WQN182" s="50"/>
      <c r="WQO182" s="50"/>
      <c r="WQP182" s="50"/>
      <c r="WQQ182" s="50"/>
      <c r="WQR182" s="50"/>
      <c r="WQS182" s="50"/>
      <c r="WQT182" s="50"/>
      <c r="WQU182" s="50"/>
      <c r="WQV182" s="50"/>
      <c r="WQW182" s="50"/>
      <c r="WQX182" s="50"/>
      <c r="WQY182" s="50"/>
      <c r="WQZ182" s="50"/>
      <c r="WRA182" s="50"/>
      <c r="WRB182" s="50"/>
      <c r="WRC182" s="50"/>
      <c r="WRD182" s="50"/>
      <c r="WRE182" s="50"/>
      <c r="WRF182" s="50"/>
      <c r="WRG182" s="50"/>
      <c r="WRH182" s="50"/>
      <c r="WRI182" s="50"/>
      <c r="WRJ182" s="50"/>
      <c r="WRK182" s="50"/>
      <c r="WRL182" s="50"/>
      <c r="WRM182" s="50"/>
      <c r="WRN182" s="50"/>
      <c r="WRO182" s="50"/>
      <c r="WRP182" s="50"/>
      <c r="WRQ182" s="50"/>
      <c r="WRR182" s="50"/>
      <c r="WRS182" s="50"/>
      <c r="WRT182" s="50"/>
      <c r="WRU182" s="50"/>
      <c r="WRV182" s="50"/>
      <c r="WRW182" s="50"/>
      <c r="WRX182" s="50"/>
      <c r="WRY182" s="50"/>
      <c r="WRZ182" s="50"/>
      <c r="WSA182" s="50"/>
      <c r="WSB182" s="50"/>
      <c r="WSC182" s="50"/>
      <c r="WSD182" s="50"/>
      <c r="WSE182" s="50"/>
      <c r="WSF182" s="50"/>
      <c r="WSG182" s="50"/>
      <c r="WSH182" s="50"/>
      <c r="WSI182" s="50"/>
      <c r="WSJ182" s="50"/>
      <c r="WSK182" s="50"/>
      <c r="WSL182" s="50"/>
      <c r="WSM182" s="50"/>
      <c r="WSN182" s="50"/>
      <c r="WSO182" s="50"/>
      <c r="WSP182" s="50"/>
      <c r="WSQ182" s="50"/>
      <c r="WSR182" s="50"/>
      <c r="WSS182" s="50"/>
      <c r="WST182" s="50"/>
      <c r="WSU182" s="50"/>
      <c r="WSV182" s="50"/>
      <c r="WSW182" s="50"/>
      <c r="WSX182" s="50"/>
      <c r="WSY182" s="50"/>
      <c r="WSZ182" s="50"/>
      <c r="WTA182" s="50"/>
      <c r="WTB182" s="50"/>
      <c r="WTC182" s="50"/>
      <c r="WTD182" s="50"/>
      <c r="WTE182" s="50"/>
      <c r="WTF182" s="50"/>
      <c r="WTG182" s="50"/>
      <c r="WTH182" s="50"/>
      <c r="WTI182" s="50"/>
      <c r="WTJ182" s="50"/>
      <c r="WTK182" s="50"/>
      <c r="WTL182" s="50"/>
      <c r="WTM182" s="50"/>
      <c r="WTN182" s="50"/>
      <c r="WTO182" s="50"/>
      <c r="WTP182" s="50"/>
      <c r="WTQ182" s="50"/>
      <c r="WTR182" s="50"/>
      <c r="WTS182" s="50"/>
      <c r="WTT182" s="50"/>
      <c r="WTU182" s="50"/>
      <c r="WTV182" s="50"/>
      <c r="WTW182" s="50"/>
      <c r="WTX182" s="50"/>
      <c r="WTY182" s="50"/>
      <c r="WTZ182" s="50"/>
      <c r="WUA182" s="50"/>
      <c r="WUB182" s="50"/>
      <c r="WUC182" s="50"/>
      <c r="WUD182" s="50"/>
      <c r="WUE182" s="50"/>
      <c r="WUF182" s="50"/>
      <c r="WUG182" s="50"/>
      <c r="WUH182" s="50"/>
      <c r="WUI182" s="50"/>
      <c r="WUJ182" s="50"/>
      <c r="WUK182" s="50"/>
      <c r="WUL182" s="50"/>
      <c r="WUM182" s="50"/>
      <c r="WUN182" s="50"/>
      <c r="WUO182" s="50"/>
      <c r="WUP182" s="50"/>
      <c r="WUQ182" s="50"/>
      <c r="WUR182" s="50"/>
      <c r="WUS182" s="50"/>
      <c r="WUT182" s="50"/>
      <c r="WUU182" s="50"/>
      <c r="WUV182" s="50"/>
      <c r="WUW182" s="50"/>
      <c r="WUX182" s="50"/>
      <c r="WUY182" s="50"/>
      <c r="WUZ182" s="50"/>
      <c r="WVA182" s="50"/>
      <c r="WVB182" s="50"/>
      <c r="WVC182" s="50"/>
      <c r="WVD182" s="50"/>
      <c r="WVE182" s="50"/>
      <c r="WVF182" s="50"/>
      <c r="WVG182" s="50"/>
      <c r="WVH182" s="50"/>
      <c r="WVJ182" s="50"/>
      <c r="WVL182" s="50"/>
      <c r="WVM182" s="50"/>
      <c r="WVN182" s="50"/>
      <c r="WVO182" s="50"/>
      <c r="WVP182" s="50"/>
      <c r="WVQ182" s="50"/>
      <c r="WVR182" s="50"/>
      <c r="WVS182" s="50"/>
      <c r="WVX182" s="50"/>
      <c r="WVY182" s="50"/>
      <c r="WVZ182" s="50"/>
      <c r="WWA182" s="50"/>
      <c r="WWB182" s="50"/>
      <c r="WWC182" s="50"/>
      <c r="WWD182" s="50"/>
      <c r="WWE182" s="50"/>
      <c r="WWF182" s="50"/>
      <c r="WWG182" s="50"/>
      <c r="WWH182" s="50"/>
      <c r="WWI182" s="50"/>
      <c r="WWJ182" s="50"/>
      <c r="WWK182" s="50"/>
      <c r="WWL182" s="50"/>
      <c r="WWM182" s="50"/>
      <c r="WWN182" s="50"/>
      <c r="WWO182" s="50"/>
      <c r="WWP182" s="50"/>
      <c r="WWQ182" s="50"/>
      <c r="WWR182" s="50"/>
      <c r="WWS182" s="50"/>
      <c r="WWT182" s="50"/>
      <c r="WWU182" s="50"/>
      <c r="WWV182" s="50"/>
      <c r="WWW182" s="50"/>
      <c r="WWX182" s="50"/>
      <c r="WWY182" s="50"/>
      <c r="WWZ182" s="50"/>
      <c r="WXA182" s="50"/>
      <c r="WXB182" s="50"/>
      <c r="WXC182" s="50"/>
      <c r="WXD182" s="50"/>
      <c r="WXE182" s="50"/>
      <c r="WXF182" s="50"/>
      <c r="WXG182" s="50"/>
      <c r="WXH182" s="50"/>
      <c r="WXI182" s="50"/>
      <c r="WXJ182" s="50"/>
      <c r="WXK182" s="50"/>
      <c r="WXL182" s="50"/>
      <c r="WXM182" s="50"/>
      <c r="WXN182" s="50"/>
      <c r="WXO182" s="50"/>
      <c r="WXP182" s="50"/>
      <c r="WXQ182" s="50"/>
      <c r="WXR182" s="50"/>
      <c r="WXS182" s="50"/>
      <c r="WXT182" s="50"/>
      <c r="WXU182" s="50"/>
      <c r="WXV182" s="50"/>
      <c r="WXW182" s="50"/>
      <c r="WXX182" s="50"/>
      <c r="WXY182" s="50"/>
      <c r="WXZ182" s="50"/>
      <c r="WYA182" s="50"/>
      <c r="WYB182" s="50"/>
      <c r="WYC182" s="50"/>
      <c r="WYD182" s="50"/>
      <c r="WYE182" s="50"/>
      <c r="WYF182" s="50"/>
      <c r="WYG182" s="50"/>
      <c r="WYH182" s="50"/>
      <c r="WYI182" s="50"/>
      <c r="WYJ182" s="50"/>
      <c r="WYK182" s="50"/>
      <c r="WYL182" s="50"/>
      <c r="WYM182" s="50"/>
      <c r="WYN182" s="50"/>
      <c r="WYO182" s="50"/>
      <c r="WYP182" s="50"/>
      <c r="WYQ182" s="50"/>
      <c r="WYR182" s="50"/>
      <c r="WYS182" s="50"/>
      <c r="WYT182" s="50"/>
      <c r="WYU182" s="50"/>
      <c r="WYV182" s="50"/>
      <c r="WYW182" s="50"/>
      <c r="WYX182" s="50"/>
      <c r="WYY182" s="50"/>
      <c r="WYZ182" s="50"/>
      <c r="WZA182" s="50"/>
      <c r="WZB182" s="50"/>
      <c r="WZC182" s="50"/>
      <c r="WZD182" s="50"/>
      <c r="WZE182" s="50"/>
      <c r="WZF182" s="50"/>
      <c r="WZG182" s="50"/>
      <c r="WZH182" s="50"/>
      <c r="WZI182" s="50"/>
      <c r="WZJ182" s="50"/>
      <c r="WZK182" s="50"/>
      <c r="WZL182" s="50"/>
      <c r="WZM182" s="50"/>
      <c r="WZN182" s="50"/>
      <c r="WZO182" s="50"/>
      <c r="WZP182" s="50"/>
      <c r="WZQ182" s="50"/>
      <c r="WZR182" s="50"/>
      <c r="WZS182" s="50"/>
      <c r="WZT182" s="50"/>
      <c r="WZU182" s="50"/>
      <c r="WZV182" s="50"/>
      <c r="WZW182" s="50"/>
      <c r="WZX182" s="50"/>
      <c r="WZY182" s="50"/>
      <c r="WZZ182" s="50"/>
      <c r="XAA182" s="50"/>
      <c r="XAB182" s="50"/>
      <c r="XAC182" s="50"/>
      <c r="XAD182" s="50"/>
      <c r="XAE182" s="50"/>
      <c r="XAF182" s="50"/>
      <c r="XAG182" s="50"/>
      <c r="XAH182" s="50"/>
      <c r="XAI182" s="50"/>
      <c r="XAJ182" s="50"/>
      <c r="XAK182" s="50"/>
      <c r="XAL182" s="50"/>
      <c r="XAM182" s="50"/>
      <c r="XAN182" s="50"/>
      <c r="XAO182" s="50"/>
      <c r="XAP182" s="50"/>
      <c r="XAQ182" s="50"/>
      <c r="XAR182" s="50"/>
      <c r="XAS182" s="50"/>
      <c r="XAT182" s="50"/>
      <c r="XAU182" s="50"/>
      <c r="XAV182" s="50"/>
      <c r="XAW182" s="50"/>
      <c r="XAX182" s="50"/>
      <c r="XAY182" s="50"/>
      <c r="XAZ182" s="50"/>
      <c r="XBA182" s="50"/>
      <c r="XBB182" s="50"/>
      <c r="XBC182" s="50"/>
      <c r="XBD182" s="50"/>
      <c r="XBE182" s="50"/>
      <c r="XBF182" s="50"/>
      <c r="XBG182" s="50"/>
      <c r="XBH182" s="50"/>
      <c r="XBI182" s="50"/>
      <c r="XBJ182" s="50"/>
      <c r="XBK182" s="50"/>
      <c r="XBL182" s="50"/>
      <c r="XBM182" s="50"/>
      <c r="XBN182" s="50"/>
      <c r="XBO182" s="50"/>
      <c r="XBP182" s="50"/>
      <c r="XBQ182" s="50"/>
      <c r="XBR182" s="50"/>
      <c r="XBS182" s="50"/>
      <c r="XBT182" s="50"/>
      <c r="XBU182" s="50"/>
      <c r="XBV182" s="50"/>
      <c r="XBW182" s="50"/>
      <c r="XBX182" s="50"/>
      <c r="XBY182" s="50"/>
      <c r="XBZ182" s="50"/>
      <c r="XCA182" s="50"/>
      <c r="XCB182" s="50"/>
      <c r="XCC182" s="50"/>
      <c r="XCD182" s="50"/>
      <c r="XCE182" s="50"/>
      <c r="XCF182" s="50"/>
      <c r="XCG182" s="50"/>
      <c r="XCH182" s="50"/>
      <c r="XCI182" s="50"/>
      <c r="XCJ182" s="50"/>
      <c r="XCK182" s="50"/>
      <c r="XCL182" s="50"/>
      <c r="XCM182" s="50"/>
      <c r="XCN182" s="50"/>
      <c r="XCO182" s="50"/>
      <c r="XCP182" s="50"/>
      <c r="XCQ182" s="50"/>
      <c r="XCR182" s="50"/>
      <c r="XCS182" s="50"/>
      <c r="XCT182" s="50"/>
      <c r="XCU182" s="50"/>
      <c r="XCV182" s="50"/>
      <c r="XCW182" s="50"/>
      <c r="XCX182" s="50"/>
      <c r="XCY182" s="50"/>
      <c r="XCZ182" s="50"/>
      <c r="XDA182" s="50"/>
      <c r="XDB182" s="50"/>
      <c r="XDC182" s="50"/>
      <c r="XDD182" s="50"/>
      <c r="XDE182" s="50"/>
      <c r="XDF182" s="50"/>
      <c r="XDG182" s="50"/>
      <c r="XDH182" s="50"/>
      <c r="XDI182" s="50"/>
      <c r="XDJ182" s="50"/>
      <c r="XDK182" s="50"/>
      <c r="XDL182" s="50"/>
      <c r="XDM182" s="50"/>
      <c r="XDN182" s="50"/>
      <c r="XDO182" s="50"/>
      <c r="XDP182" s="50"/>
      <c r="XDQ182" s="50"/>
      <c r="XDR182" s="50"/>
      <c r="XDS182" s="50"/>
      <c r="XDT182" s="50"/>
      <c r="XDU182" s="50"/>
      <c r="XDV182" s="50"/>
      <c r="XDW182" s="50"/>
      <c r="XDX182" s="50"/>
      <c r="XDY182" s="50"/>
      <c r="XDZ182" s="50"/>
      <c r="XEA182" s="50"/>
      <c r="XEB182" s="50"/>
      <c r="XEC182" s="50"/>
      <c r="XED182" s="50"/>
      <c r="XEE182" s="50"/>
      <c r="XEF182" s="50"/>
      <c r="XEG182" s="50"/>
      <c r="XEH182" s="50"/>
      <c r="XEI182" s="50"/>
      <c r="XEJ182" s="50"/>
      <c r="XEK182" s="50"/>
      <c r="XEL182" s="50"/>
      <c r="XEM182" s="50"/>
      <c r="XEN182" s="50"/>
      <c r="XEO182" s="50"/>
      <c r="XEP182" s="50"/>
      <c r="XEQ182" s="50"/>
      <c r="XER182" s="50"/>
      <c r="XES182" s="50"/>
      <c r="XET182" s="50"/>
      <c r="XEU182" s="50"/>
      <c r="XEV182" s="50"/>
      <c r="XEW182" s="50"/>
      <c r="XEX182" s="50"/>
      <c r="XEY182" s="50"/>
      <c r="XEZ182" s="50"/>
      <c r="XFA182" s="50"/>
      <c r="XFB182" s="50"/>
      <c r="XFC182" s="50"/>
      <c r="XFD182" s="50"/>
    </row>
    <row r="183" ht="16.5" hidden="1" customHeight="1" spans="1:16384">
      <c r="A183" s="45" t="s">
        <v>424</v>
      </c>
      <c r="B183" s="51"/>
      <c r="C183" s="51"/>
      <c r="D183" s="51"/>
      <c r="E183" s="55"/>
      <c r="F183" s="51"/>
      <c r="G183" s="51"/>
      <c r="H183" s="56"/>
      <c r="I183" s="46"/>
      <c r="J183" s="51"/>
      <c r="K183" s="47"/>
      <c r="L183" s="50"/>
      <c r="Q183" s="43"/>
      <c r="R183" s="30"/>
      <c r="S183" s="30"/>
      <c r="T183" s="42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0"/>
      <c r="BI183" s="50"/>
      <c r="BJ183" s="50"/>
      <c r="BK183" s="50"/>
      <c r="BL183" s="50"/>
      <c r="BM183" s="50"/>
      <c r="BN183" s="50"/>
      <c r="BO183" s="50"/>
      <c r="BP183" s="50"/>
      <c r="BQ183" s="50"/>
      <c r="BR183" s="50"/>
      <c r="BS183" s="50"/>
      <c r="BT183" s="50"/>
      <c r="BU183" s="50"/>
      <c r="BV183" s="50"/>
      <c r="BW183" s="50"/>
      <c r="BX183" s="50"/>
      <c r="BY183" s="50"/>
      <c r="BZ183" s="50"/>
      <c r="CA183" s="50"/>
      <c r="CB183" s="50"/>
      <c r="CC183" s="50"/>
      <c r="CD183" s="50"/>
      <c r="CE183" s="50"/>
      <c r="CF183" s="50"/>
      <c r="CG183" s="50"/>
      <c r="CH183" s="50"/>
      <c r="CI183" s="50"/>
      <c r="CJ183" s="50"/>
      <c r="CK183" s="50"/>
      <c r="CL183" s="50"/>
      <c r="CM183" s="50"/>
      <c r="CN183" s="50"/>
      <c r="CO183" s="50"/>
      <c r="CP183" s="50"/>
      <c r="CQ183" s="50"/>
      <c r="CR183" s="50"/>
      <c r="CS183" s="50"/>
      <c r="CT183" s="50"/>
      <c r="CU183" s="50"/>
      <c r="CV183" s="50"/>
      <c r="CW183" s="50"/>
      <c r="CX183" s="50"/>
      <c r="CY183" s="50"/>
      <c r="CZ183" s="50"/>
      <c r="DA183" s="50"/>
      <c r="DB183" s="50"/>
      <c r="DC183" s="50"/>
      <c r="DD183" s="50"/>
      <c r="DE183" s="50"/>
      <c r="DF183" s="50"/>
      <c r="DG183" s="50"/>
      <c r="DH183" s="50"/>
      <c r="DI183" s="50"/>
      <c r="DJ183" s="50"/>
      <c r="DK183" s="50"/>
      <c r="DL183" s="50"/>
      <c r="DM183" s="50"/>
      <c r="DN183" s="50"/>
      <c r="DO183" s="50"/>
      <c r="DP183" s="50"/>
      <c r="DQ183" s="50"/>
      <c r="DR183" s="50"/>
      <c r="DS183" s="50"/>
      <c r="DT183" s="50"/>
      <c r="DU183" s="50"/>
      <c r="DV183" s="50"/>
      <c r="DW183" s="50"/>
      <c r="DX183" s="50"/>
      <c r="DY183" s="50"/>
      <c r="DZ183" s="50"/>
      <c r="EA183" s="50"/>
      <c r="EB183" s="50"/>
      <c r="EC183" s="50"/>
      <c r="ED183" s="50"/>
      <c r="EE183" s="50"/>
      <c r="EF183" s="50"/>
      <c r="EG183" s="50"/>
      <c r="EH183" s="50"/>
      <c r="EI183" s="50"/>
      <c r="EJ183" s="50"/>
      <c r="EK183" s="50"/>
      <c r="EL183" s="50"/>
      <c r="EM183" s="50"/>
      <c r="EN183" s="50"/>
      <c r="EO183" s="50"/>
      <c r="EP183" s="50"/>
      <c r="EQ183" s="50"/>
      <c r="ER183" s="50"/>
      <c r="ES183" s="50"/>
      <c r="ET183" s="50"/>
      <c r="EU183" s="50"/>
      <c r="EV183" s="50"/>
      <c r="EW183" s="50"/>
      <c r="EX183" s="50"/>
      <c r="EY183" s="50"/>
      <c r="EZ183" s="50"/>
      <c r="FA183" s="50"/>
      <c r="FB183" s="50"/>
      <c r="FC183" s="50"/>
      <c r="FD183" s="50"/>
      <c r="FE183" s="50"/>
      <c r="FF183" s="50"/>
      <c r="FG183" s="50"/>
      <c r="FH183" s="50"/>
      <c r="FI183" s="50"/>
      <c r="FJ183" s="50"/>
      <c r="FK183" s="50"/>
      <c r="FL183" s="50"/>
      <c r="FM183" s="50"/>
      <c r="FN183" s="50"/>
      <c r="FO183" s="50"/>
      <c r="FP183" s="50"/>
      <c r="FQ183" s="50"/>
      <c r="FR183" s="50"/>
      <c r="FS183" s="50"/>
      <c r="FT183" s="50"/>
      <c r="FU183" s="50"/>
      <c r="FV183" s="50"/>
      <c r="FW183" s="50"/>
      <c r="FX183" s="50"/>
      <c r="FY183" s="50"/>
      <c r="FZ183" s="50"/>
      <c r="GA183" s="50"/>
      <c r="GB183" s="50"/>
      <c r="GC183" s="50"/>
      <c r="GD183" s="50"/>
      <c r="GE183" s="50"/>
      <c r="GF183" s="50"/>
      <c r="GG183" s="50"/>
      <c r="GH183" s="50"/>
      <c r="GI183" s="50"/>
      <c r="GJ183" s="50"/>
      <c r="GK183" s="50"/>
      <c r="GL183" s="50"/>
      <c r="GM183" s="50"/>
      <c r="GN183" s="50"/>
      <c r="GO183" s="50"/>
      <c r="GP183" s="50"/>
      <c r="GQ183" s="50"/>
      <c r="GR183" s="50"/>
      <c r="GS183" s="50"/>
      <c r="GT183" s="50"/>
      <c r="GU183" s="50"/>
      <c r="GV183" s="50"/>
      <c r="GW183" s="50"/>
      <c r="GX183" s="50"/>
      <c r="GY183" s="50"/>
      <c r="GZ183" s="50"/>
      <c r="HA183" s="50"/>
      <c r="HB183" s="50"/>
      <c r="HC183" s="50"/>
      <c r="HD183" s="50"/>
      <c r="HE183" s="50"/>
      <c r="HF183" s="50"/>
      <c r="HG183" s="50"/>
      <c r="HH183" s="50"/>
      <c r="HI183" s="50"/>
      <c r="HJ183" s="50"/>
      <c r="HK183" s="50"/>
      <c r="HL183" s="50"/>
      <c r="HM183" s="50"/>
      <c r="HN183" s="50"/>
      <c r="HO183" s="50"/>
      <c r="HP183" s="50"/>
      <c r="HQ183" s="50"/>
      <c r="HR183" s="50"/>
      <c r="HS183" s="50"/>
      <c r="HT183" s="50"/>
      <c r="HU183" s="50"/>
      <c r="HV183" s="50"/>
      <c r="HW183" s="50"/>
      <c r="HX183" s="50"/>
      <c r="HY183" s="50"/>
      <c r="HZ183" s="50"/>
      <c r="IA183" s="50"/>
      <c r="IB183" s="50"/>
      <c r="IC183" s="50"/>
      <c r="ID183" s="50"/>
      <c r="IE183" s="50"/>
      <c r="IF183" s="50"/>
      <c r="IG183" s="50"/>
      <c r="IH183" s="50"/>
      <c r="II183" s="50"/>
      <c r="IJ183" s="50"/>
      <c r="IK183" s="50"/>
      <c r="IL183" s="50"/>
      <c r="IM183" s="50"/>
      <c r="IN183" s="50"/>
      <c r="IO183" s="50"/>
      <c r="IP183" s="50"/>
      <c r="IQ183" s="50"/>
      <c r="IR183" s="50"/>
      <c r="IS183" s="50"/>
      <c r="IT183" s="50"/>
      <c r="IU183" s="50"/>
      <c r="IV183" s="50"/>
      <c r="IX183" s="50"/>
      <c r="IZ183" s="50"/>
      <c r="JA183" s="50"/>
      <c r="JB183" s="50"/>
      <c r="JC183" s="50"/>
      <c r="JD183" s="50"/>
      <c r="JE183" s="50"/>
      <c r="JF183" s="50"/>
      <c r="JG183" s="50"/>
      <c r="JL183" s="50"/>
      <c r="JM183" s="50"/>
      <c r="JN183" s="50"/>
      <c r="JO183" s="50"/>
      <c r="JP183" s="50"/>
      <c r="JQ183" s="50"/>
      <c r="JR183" s="50"/>
      <c r="JS183" s="50"/>
      <c r="JT183" s="50"/>
      <c r="JU183" s="50"/>
      <c r="JV183" s="50"/>
      <c r="JW183" s="50"/>
      <c r="JX183" s="50"/>
      <c r="JY183" s="50"/>
      <c r="JZ183" s="50"/>
      <c r="KA183" s="50"/>
      <c r="KB183" s="50"/>
      <c r="KC183" s="50"/>
      <c r="KD183" s="50"/>
      <c r="KE183" s="50"/>
      <c r="KF183" s="50"/>
      <c r="KG183" s="50"/>
      <c r="KH183" s="50"/>
      <c r="KI183" s="50"/>
      <c r="KJ183" s="50"/>
      <c r="KK183" s="50"/>
      <c r="KL183" s="50"/>
      <c r="KM183" s="50"/>
      <c r="KN183" s="50"/>
      <c r="KO183" s="50"/>
      <c r="KP183" s="50"/>
      <c r="KQ183" s="50"/>
      <c r="KR183" s="50"/>
      <c r="KS183" s="50"/>
      <c r="KT183" s="50"/>
      <c r="KU183" s="50"/>
      <c r="KV183" s="50"/>
      <c r="KW183" s="50"/>
      <c r="KX183" s="50"/>
      <c r="KY183" s="50"/>
      <c r="KZ183" s="50"/>
      <c r="LA183" s="50"/>
      <c r="LB183" s="50"/>
      <c r="LC183" s="50"/>
      <c r="LD183" s="50"/>
      <c r="LE183" s="50"/>
      <c r="LF183" s="50"/>
      <c r="LG183" s="50"/>
      <c r="LH183" s="50"/>
      <c r="LI183" s="50"/>
      <c r="LJ183" s="50"/>
      <c r="LK183" s="50"/>
      <c r="LL183" s="50"/>
      <c r="LM183" s="50"/>
      <c r="LN183" s="50"/>
      <c r="LO183" s="50"/>
      <c r="LP183" s="50"/>
      <c r="LQ183" s="50"/>
      <c r="LR183" s="50"/>
      <c r="LS183" s="50"/>
      <c r="LT183" s="50"/>
      <c r="LU183" s="50"/>
      <c r="LV183" s="50"/>
      <c r="LW183" s="50"/>
      <c r="LX183" s="50"/>
      <c r="LY183" s="50"/>
      <c r="LZ183" s="50"/>
      <c r="MA183" s="50"/>
      <c r="MB183" s="50"/>
      <c r="MC183" s="50"/>
      <c r="MD183" s="50"/>
      <c r="ME183" s="50"/>
      <c r="MF183" s="50"/>
      <c r="MG183" s="50"/>
      <c r="MH183" s="50"/>
      <c r="MI183" s="50"/>
      <c r="MJ183" s="50"/>
      <c r="MK183" s="50"/>
      <c r="ML183" s="50"/>
      <c r="MM183" s="50"/>
      <c r="MN183" s="50"/>
      <c r="MO183" s="50"/>
      <c r="MP183" s="50"/>
      <c r="MQ183" s="50"/>
      <c r="MR183" s="50"/>
      <c r="MS183" s="50"/>
      <c r="MT183" s="50"/>
      <c r="MU183" s="50"/>
      <c r="MV183" s="50"/>
      <c r="MW183" s="50"/>
      <c r="MX183" s="50"/>
      <c r="MY183" s="50"/>
      <c r="MZ183" s="50"/>
      <c r="NA183" s="50"/>
      <c r="NB183" s="50"/>
      <c r="NC183" s="50"/>
      <c r="ND183" s="50"/>
      <c r="NE183" s="50"/>
      <c r="NF183" s="50"/>
      <c r="NG183" s="50"/>
      <c r="NH183" s="50"/>
      <c r="NI183" s="50"/>
      <c r="NJ183" s="50"/>
      <c r="NK183" s="50"/>
      <c r="NL183" s="50"/>
      <c r="NM183" s="50"/>
      <c r="NN183" s="50"/>
      <c r="NO183" s="50"/>
      <c r="NP183" s="50"/>
      <c r="NQ183" s="50"/>
      <c r="NR183" s="50"/>
      <c r="NS183" s="50"/>
      <c r="NT183" s="50"/>
      <c r="NU183" s="50"/>
      <c r="NV183" s="50"/>
      <c r="NW183" s="50"/>
      <c r="NX183" s="50"/>
      <c r="NY183" s="50"/>
      <c r="NZ183" s="50"/>
      <c r="OA183" s="50"/>
      <c r="OB183" s="50"/>
      <c r="OC183" s="50"/>
      <c r="OD183" s="50"/>
      <c r="OE183" s="50"/>
      <c r="OF183" s="50"/>
      <c r="OG183" s="50"/>
      <c r="OH183" s="50"/>
      <c r="OI183" s="50"/>
      <c r="OJ183" s="50"/>
      <c r="OK183" s="50"/>
      <c r="OL183" s="50"/>
      <c r="OM183" s="50"/>
      <c r="ON183" s="50"/>
      <c r="OO183" s="50"/>
      <c r="OP183" s="50"/>
      <c r="OQ183" s="50"/>
      <c r="OR183" s="50"/>
      <c r="OS183" s="50"/>
      <c r="OT183" s="50"/>
      <c r="OU183" s="50"/>
      <c r="OV183" s="50"/>
      <c r="OW183" s="50"/>
      <c r="OX183" s="50"/>
      <c r="OY183" s="50"/>
      <c r="OZ183" s="50"/>
      <c r="PA183" s="50"/>
      <c r="PB183" s="50"/>
      <c r="PC183" s="50"/>
      <c r="PD183" s="50"/>
      <c r="PE183" s="50"/>
      <c r="PF183" s="50"/>
      <c r="PG183" s="50"/>
      <c r="PH183" s="50"/>
      <c r="PI183" s="50"/>
      <c r="PJ183" s="50"/>
      <c r="PK183" s="50"/>
      <c r="PL183" s="50"/>
      <c r="PM183" s="50"/>
      <c r="PN183" s="50"/>
      <c r="PO183" s="50"/>
      <c r="PP183" s="50"/>
      <c r="PQ183" s="50"/>
      <c r="PR183" s="50"/>
      <c r="PS183" s="50"/>
      <c r="PT183" s="50"/>
      <c r="PU183" s="50"/>
      <c r="PV183" s="50"/>
      <c r="PW183" s="50"/>
      <c r="PX183" s="50"/>
      <c r="PY183" s="50"/>
      <c r="PZ183" s="50"/>
      <c r="QA183" s="50"/>
      <c r="QB183" s="50"/>
      <c r="QC183" s="50"/>
      <c r="QD183" s="50"/>
      <c r="QE183" s="50"/>
      <c r="QF183" s="50"/>
      <c r="QG183" s="50"/>
      <c r="QH183" s="50"/>
      <c r="QI183" s="50"/>
      <c r="QJ183" s="50"/>
      <c r="QK183" s="50"/>
      <c r="QL183" s="50"/>
      <c r="QM183" s="50"/>
      <c r="QN183" s="50"/>
      <c r="QO183" s="50"/>
      <c r="QP183" s="50"/>
      <c r="QQ183" s="50"/>
      <c r="QR183" s="50"/>
      <c r="QS183" s="50"/>
      <c r="QT183" s="50"/>
      <c r="QU183" s="50"/>
      <c r="QV183" s="50"/>
      <c r="QW183" s="50"/>
      <c r="QX183" s="50"/>
      <c r="QY183" s="50"/>
      <c r="QZ183" s="50"/>
      <c r="RA183" s="50"/>
      <c r="RB183" s="50"/>
      <c r="RC183" s="50"/>
      <c r="RD183" s="50"/>
      <c r="RE183" s="50"/>
      <c r="RF183" s="50"/>
      <c r="RG183" s="50"/>
      <c r="RH183" s="50"/>
      <c r="RI183" s="50"/>
      <c r="RJ183" s="50"/>
      <c r="RK183" s="50"/>
      <c r="RL183" s="50"/>
      <c r="RM183" s="50"/>
      <c r="RN183" s="50"/>
      <c r="RO183" s="50"/>
      <c r="RP183" s="50"/>
      <c r="RQ183" s="50"/>
      <c r="RR183" s="50"/>
      <c r="RS183" s="50"/>
      <c r="RT183" s="50"/>
      <c r="RU183" s="50"/>
      <c r="RV183" s="50"/>
      <c r="RW183" s="50"/>
      <c r="RX183" s="50"/>
      <c r="RY183" s="50"/>
      <c r="RZ183" s="50"/>
      <c r="SA183" s="50"/>
      <c r="SB183" s="50"/>
      <c r="SC183" s="50"/>
      <c r="SD183" s="50"/>
      <c r="SE183" s="50"/>
      <c r="SF183" s="50"/>
      <c r="SG183" s="50"/>
      <c r="SH183" s="50"/>
      <c r="SI183" s="50"/>
      <c r="SJ183" s="50"/>
      <c r="SK183" s="50"/>
      <c r="SL183" s="50"/>
      <c r="SM183" s="50"/>
      <c r="SN183" s="50"/>
      <c r="SO183" s="50"/>
      <c r="SP183" s="50"/>
      <c r="SQ183" s="50"/>
      <c r="SR183" s="50"/>
      <c r="ST183" s="50"/>
      <c r="SV183" s="50"/>
      <c r="SW183" s="50"/>
      <c r="SX183" s="50"/>
      <c r="SY183" s="50"/>
      <c r="SZ183" s="50"/>
      <c r="TA183" s="50"/>
      <c r="TB183" s="50"/>
      <c r="TC183" s="50"/>
      <c r="TH183" s="50"/>
      <c r="TI183" s="50"/>
      <c r="TJ183" s="50"/>
      <c r="TK183" s="50"/>
      <c r="TL183" s="50"/>
      <c r="TM183" s="50"/>
      <c r="TN183" s="50"/>
      <c r="TO183" s="50"/>
      <c r="TP183" s="50"/>
      <c r="TQ183" s="50"/>
      <c r="TR183" s="50"/>
      <c r="TS183" s="50"/>
      <c r="TT183" s="50"/>
      <c r="TU183" s="50"/>
      <c r="TV183" s="50"/>
      <c r="TW183" s="50"/>
      <c r="TX183" s="50"/>
      <c r="TY183" s="50"/>
      <c r="TZ183" s="50"/>
      <c r="UA183" s="50"/>
      <c r="UB183" s="50"/>
      <c r="UC183" s="50"/>
      <c r="UD183" s="50"/>
      <c r="UE183" s="50"/>
      <c r="UF183" s="50"/>
      <c r="UG183" s="50"/>
      <c r="UH183" s="50"/>
      <c r="UI183" s="50"/>
      <c r="UJ183" s="50"/>
      <c r="UK183" s="50"/>
      <c r="UL183" s="50"/>
      <c r="UM183" s="50"/>
      <c r="UN183" s="50"/>
      <c r="UO183" s="50"/>
      <c r="UP183" s="50"/>
      <c r="UQ183" s="50"/>
      <c r="UR183" s="50"/>
      <c r="US183" s="50"/>
      <c r="UT183" s="50"/>
      <c r="UU183" s="50"/>
      <c r="UV183" s="50"/>
      <c r="UW183" s="50"/>
      <c r="UX183" s="50"/>
      <c r="UY183" s="50"/>
      <c r="UZ183" s="50"/>
      <c r="VA183" s="50"/>
      <c r="VB183" s="50"/>
      <c r="VC183" s="50"/>
      <c r="VD183" s="50"/>
      <c r="VE183" s="50"/>
      <c r="VF183" s="50"/>
      <c r="VG183" s="50"/>
      <c r="VH183" s="50"/>
      <c r="VI183" s="50"/>
      <c r="VJ183" s="50"/>
      <c r="VK183" s="50"/>
      <c r="VL183" s="50"/>
      <c r="VM183" s="50"/>
      <c r="VN183" s="50"/>
      <c r="VO183" s="50"/>
      <c r="VP183" s="50"/>
      <c r="VQ183" s="50"/>
      <c r="VR183" s="50"/>
      <c r="VS183" s="50"/>
      <c r="VT183" s="50"/>
      <c r="VU183" s="50"/>
      <c r="VV183" s="50"/>
      <c r="VW183" s="50"/>
      <c r="VX183" s="50"/>
      <c r="VY183" s="50"/>
      <c r="VZ183" s="50"/>
      <c r="WA183" s="50"/>
      <c r="WB183" s="50"/>
      <c r="WC183" s="50"/>
      <c r="WD183" s="50"/>
      <c r="WE183" s="50"/>
      <c r="WF183" s="50"/>
      <c r="WG183" s="50"/>
      <c r="WH183" s="50"/>
      <c r="WI183" s="50"/>
      <c r="WJ183" s="50"/>
      <c r="WK183" s="50"/>
      <c r="WL183" s="50"/>
      <c r="WM183" s="50"/>
      <c r="WN183" s="50"/>
      <c r="WO183" s="50"/>
      <c r="WP183" s="50"/>
      <c r="WQ183" s="50"/>
      <c r="WR183" s="50"/>
      <c r="WS183" s="50"/>
      <c r="WT183" s="50"/>
      <c r="WU183" s="50"/>
      <c r="WV183" s="50"/>
      <c r="WW183" s="50"/>
      <c r="WX183" s="50"/>
      <c r="WY183" s="50"/>
      <c r="WZ183" s="50"/>
      <c r="XA183" s="50"/>
      <c r="XB183" s="50"/>
      <c r="XC183" s="50"/>
      <c r="XD183" s="50"/>
      <c r="XE183" s="50"/>
      <c r="XF183" s="50"/>
      <c r="XG183" s="50"/>
      <c r="XH183" s="50"/>
      <c r="XI183" s="50"/>
      <c r="XJ183" s="50"/>
      <c r="XK183" s="50"/>
      <c r="XL183" s="50"/>
      <c r="XM183" s="50"/>
      <c r="XN183" s="50"/>
      <c r="XO183" s="50"/>
      <c r="XP183" s="50"/>
      <c r="XQ183" s="50"/>
      <c r="XR183" s="50"/>
      <c r="XS183" s="50"/>
      <c r="XT183" s="50"/>
      <c r="XU183" s="50"/>
      <c r="XV183" s="50"/>
      <c r="XW183" s="50"/>
      <c r="XX183" s="50"/>
      <c r="XY183" s="50"/>
      <c r="XZ183" s="50"/>
      <c r="YA183" s="50"/>
      <c r="YB183" s="50"/>
      <c r="YC183" s="50"/>
      <c r="YD183" s="50"/>
      <c r="YE183" s="50"/>
      <c r="YF183" s="50"/>
      <c r="YG183" s="50"/>
      <c r="YH183" s="50"/>
      <c r="YI183" s="50"/>
      <c r="YJ183" s="50"/>
      <c r="YK183" s="50"/>
      <c r="YL183" s="50"/>
      <c r="YM183" s="50"/>
      <c r="YN183" s="50"/>
      <c r="YO183" s="50"/>
      <c r="YP183" s="50"/>
      <c r="YQ183" s="50"/>
      <c r="YR183" s="50"/>
      <c r="YS183" s="50"/>
      <c r="YT183" s="50"/>
      <c r="YU183" s="50"/>
      <c r="YV183" s="50"/>
      <c r="YW183" s="50"/>
      <c r="YX183" s="50"/>
      <c r="YY183" s="50"/>
      <c r="YZ183" s="50"/>
      <c r="ZA183" s="50"/>
      <c r="ZB183" s="50"/>
      <c r="ZC183" s="50"/>
      <c r="ZD183" s="50"/>
      <c r="ZE183" s="50"/>
      <c r="ZF183" s="50"/>
      <c r="ZG183" s="50"/>
      <c r="ZH183" s="50"/>
      <c r="ZI183" s="50"/>
      <c r="ZJ183" s="50"/>
      <c r="ZK183" s="50"/>
      <c r="ZL183" s="50"/>
      <c r="ZM183" s="50"/>
      <c r="ZN183" s="50"/>
      <c r="ZO183" s="50"/>
      <c r="ZP183" s="50"/>
      <c r="ZQ183" s="50"/>
      <c r="ZR183" s="50"/>
      <c r="ZS183" s="50"/>
      <c r="ZT183" s="50"/>
      <c r="ZU183" s="50"/>
      <c r="ZV183" s="50"/>
      <c r="ZW183" s="50"/>
      <c r="ZX183" s="50"/>
      <c r="ZY183" s="50"/>
      <c r="ZZ183" s="50"/>
      <c r="AAA183" s="50"/>
      <c r="AAB183" s="50"/>
      <c r="AAC183" s="50"/>
      <c r="AAD183" s="50"/>
      <c r="AAE183" s="50"/>
      <c r="AAF183" s="50"/>
      <c r="AAG183" s="50"/>
      <c r="AAH183" s="50"/>
      <c r="AAI183" s="50"/>
      <c r="AAJ183" s="50"/>
      <c r="AAK183" s="50"/>
      <c r="AAL183" s="50"/>
      <c r="AAM183" s="50"/>
      <c r="AAN183" s="50"/>
      <c r="AAO183" s="50"/>
      <c r="AAP183" s="50"/>
      <c r="AAQ183" s="50"/>
      <c r="AAR183" s="50"/>
      <c r="AAS183" s="50"/>
      <c r="AAT183" s="50"/>
      <c r="AAU183" s="50"/>
      <c r="AAV183" s="50"/>
      <c r="AAW183" s="50"/>
      <c r="AAX183" s="50"/>
      <c r="AAY183" s="50"/>
      <c r="AAZ183" s="50"/>
      <c r="ABA183" s="50"/>
      <c r="ABB183" s="50"/>
      <c r="ABC183" s="50"/>
      <c r="ABD183" s="50"/>
      <c r="ABE183" s="50"/>
      <c r="ABF183" s="50"/>
      <c r="ABG183" s="50"/>
      <c r="ABH183" s="50"/>
      <c r="ABI183" s="50"/>
      <c r="ABJ183" s="50"/>
      <c r="ABK183" s="50"/>
      <c r="ABL183" s="50"/>
      <c r="ABM183" s="50"/>
      <c r="ABN183" s="50"/>
      <c r="ABO183" s="50"/>
      <c r="ABP183" s="50"/>
      <c r="ABQ183" s="50"/>
      <c r="ABR183" s="50"/>
      <c r="ABS183" s="50"/>
      <c r="ABT183" s="50"/>
      <c r="ABU183" s="50"/>
      <c r="ABV183" s="50"/>
      <c r="ABW183" s="50"/>
      <c r="ABX183" s="50"/>
      <c r="ABY183" s="50"/>
      <c r="ABZ183" s="50"/>
      <c r="ACA183" s="50"/>
      <c r="ACB183" s="50"/>
      <c r="ACC183" s="50"/>
      <c r="ACD183" s="50"/>
      <c r="ACE183" s="50"/>
      <c r="ACF183" s="50"/>
      <c r="ACG183" s="50"/>
      <c r="ACH183" s="50"/>
      <c r="ACI183" s="50"/>
      <c r="ACJ183" s="50"/>
      <c r="ACK183" s="50"/>
      <c r="ACL183" s="50"/>
      <c r="ACM183" s="50"/>
      <c r="ACN183" s="50"/>
      <c r="ACP183" s="50"/>
      <c r="ACR183" s="50"/>
      <c r="ACS183" s="50"/>
      <c r="ACT183" s="50"/>
      <c r="ACU183" s="50"/>
      <c r="ACV183" s="50"/>
      <c r="ACW183" s="50"/>
      <c r="ACX183" s="50"/>
      <c r="ACY183" s="50"/>
      <c r="ADD183" s="50"/>
      <c r="ADE183" s="50"/>
      <c r="ADF183" s="50"/>
      <c r="ADG183" s="50"/>
      <c r="ADH183" s="50"/>
      <c r="ADI183" s="50"/>
      <c r="ADJ183" s="50"/>
      <c r="ADK183" s="50"/>
      <c r="ADL183" s="50"/>
      <c r="ADM183" s="50"/>
      <c r="ADN183" s="50"/>
      <c r="ADO183" s="50"/>
      <c r="ADP183" s="50"/>
      <c r="ADQ183" s="50"/>
      <c r="ADR183" s="50"/>
      <c r="ADS183" s="50"/>
      <c r="ADT183" s="50"/>
      <c r="ADU183" s="50"/>
      <c r="ADV183" s="50"/>
      <c r="ADW183" s="50"/>
      <c r="ADX183" s="50"/>
      <c r="ADY183" s="50"/>
      <c r="ADZ183" s="50"/>
      <c r="AEA183" s="50"/>
      <c r="AEB183" s="50"/>
      <c r="AEC183" s="50"/>
      <c r="AED183" s="50"/>
      <c r="AEE183" s="50"/>
      <c r="AEF183" s="50"/>
      <c r="AEG183" s="50"/>
      <c r="AEH183" s="50"/>
      <c r="AEI183" s="50"/>
      <c r="AEJ183" s="50"/>
      <c r="AEK183" s="50"/>
      <c r="AEL183" s="50"/>
      <c r="AEM183" s="50"/>
      <c r="AEN183" s="50"/>
      <c r="AEO183" s="50"/>
      <c r="AEP183" s="50"/>
      <c r="AEQ183" s="50"/>
      <c r="AER183" s="50"/>
      <c r="AES183" s="50"/>
      <c r="AET183" s="50"/>
      <c r="AEU183" s="50"/>
      <c r="AEV183" s="50"/>
      <c r="AEW183" s="50"/>
      <c r="AEX183" s="50"/>
      <c r="AEY183" s="50"/>
      <c r="AEZ183" s="50"/>
      <c r="AFA183" s="50"/>
      <c r="AFB183" s="50"/>
      <c r="AFC183" s="50"/>
      <c r="AFD183" s="50"/>
      <c r="AFE183" s="50"/>
      <c r="AFF183" s="50"/>
      <c r="AFG183" s="50"/>
      <c r="AFH183" s="50"/>
      <c r="AFI183" s="50"/>
      <c r="AFJ183" s="50"/>
      <c r="AFK183" s="50"/>
      <c r="AFL183" s="50"/>
      <c r="AFM183" s="50"/>
      <c r="AFN183" s="50"/>
      <c r="AFO183" s="50"/>
      <c r="AFP183" s="50"/>
      <c r="AFQ183" s="50"/>
      <c r="AFR183" s="50"/>
      <c r="AFS183" s="50"/>
      <c r="AFT183" s="50"/>
      <c r="AFU183" s="50"/>
      <c r="AFV183" s="50"/>
      <c r="AFW183" s="50"/>
      <c r="AFX183" s="50"/>
      <c r="AFY183" s="50"/>
      <c r="AFZ183" s="50"/>
      <c r="AGA183" s="50"/>
      <c r="AGB183" s="50"/>
      <c r="AGC183" s="50"/>
      <c r="AGD183" s="50"/>
      <c r="AGE183" s="50"/>
      <c r="AGF183" s="50"/>
      <c r="AGG183" s="50"/>
      <c r="AGH183" s="50"/>
      <c r="AGI183" s="50"/>
      <c r="AGJ183" s="50"/>
      <c r="AGK183" s="50"/>
      <c r="AGL183" s="50"/>
      <c r="AGM183" s="50"/>
      <c r="AGN183" s="50"/>
      <c r="AGO183" s="50"/>
      <c r="AGP183" s="50"/>
      <c r="AGQ183" s="50"/>
      <c r="AGR183" s="50"/>
      <c r="AGS183" s="50"/>
      <c r="AGT183" s="50"/>
      <c r="AGU183" s="50"/>
      <c r="AGV183" s="50"/>
      <c r="AGW183" s="50"/>
      <c r="AGX183" s="50"/>
      <c r="AGY183" s="50"/>
      <c r="AGZ183" s="50"/>
      <c r="AHA183" s="50"/>
      <c r="AHB183" s="50"/>
      <c r="AHC183" s="50"/>
      <c r="AHD183" s="50"/>
      <c r="AHE183" s="50"/>
      <c r="AHF183" s="50"/>
      <c r="AHG183" s="50"/>
      <c r="AHH183" s="50"/>
      <c r="AHI183" s="50"/>
      <c r="AHJ183" s="50"/>
      <c r="AHK183" s="50"/>
      <c r="AHL183" s="50"/>
      <c r="AHM183" s="50"/>
      <c r="AHN183" s="50"/>
      <c r="AHO183" s="50"/>
      <c r="AHP183" s="50"/>
      <c r="AHQ183" s="50"/>
      <c r="AHR183" s="50"/>
      <c r="AHS183" s="50"/>
      <c r="AHT183" s="50"/>
      <c r="AHU183" s="50"/>
      <c r="AHV183" s="50"/>
      <c r="AHW183" s="50"/>
      <c r="AHX183" s="50"/>
      <c r="AHY183" s="50"/>
      <c r="AHZ183" s="50"/>
      <c r="AIA183" s="50"/>
      <c r="AIB183" s="50"/>
      <c r="AIC183" s="50"/>
      <c r="AID183" s="50"/>
      <c r="AIE183" s="50"/>
      <c r="AIF183" s="50"/>
      <c r="AIG183" s="50"/>
      <c r="AIH183" s="50"/>
      <c r="AII183" s="50"/>
      <c r="AIJ183" s="50"/>
      <c r="AIK183" s="50"/>
      <c r="AIL183" s="50"/>
      <c r="AIM183" s="50"/>
      <c r="AIN183" s="50"/>
      <c r="AIO183" s="50"/>
      <c r="AIP183" s="50"/>
      <c r="AIQ183" s="50"/>
      <c r="AIR183" s="50"/>
      <c r="AIS183" s="50"/>
      <c r="AIT183" s="50"/>
      <c r="AIU183" s="50"/>
      <c r="AIV183" s="50"/>
      <c r="AIW183" s="50"/>
      <c r="AIX183" s="50"/>
      <c r="AIY183" s="50"/>
      <c r="AIZ183" s="50"/>
      <c r="AJA183" s="50"/>
      <c r="AJB183" s="50"/>
      <c r="AJC183" s="50"/>
      <c r="AJD183" s="50"/>
      <c r="AJE183" s="50"/>
      <c r="AJF183" s="50"/>
      <c r="AJG183" s="50"/>
      <c r="AJH183" s="50"/>
      <c r="AJI183" s="50"/>
      <c r="AJJ183" s="50"/>
      <c r="AJK183" s="50"/>
      <c r="AJL183" s="50"/>
      <c r="AJM183" s="50"/>
      <c r="AJN183" s="50"/>
      <c r="AJO183" s="50"/>
      <c r="AJP183" s="50"/>
      <c r="AJQ183" s="50"/>
      <c r="AJR183" s="50"/>
      <c r="AJS183" s="50"/>
      <c r="AJT183" s="50"/>
      <c r="AJU183" s="50"/>
      <c r="AJV183" s="50"/>
      <c r="AJW183" s="50"/>
      <c r="AJX183" s="50"/>
      <c r="AJY183" s="50"/>
      <c r="AJZ183" s="50"/>
      <c r="AKA183" s="50"/>
      <c r="AKB183" s="50"/>
      <c r="AKC183" s="50"/>
      <c r="AKD183" s="50"/>
      <c r="AKE183" s="50"/>
      <c r="AKF183" s="50"/>
      <c r="AKG183" s="50"/>
      <c r="AKH183" s="50"/>
      <c r="AKI183" s="50"/>
      <c r="AKJ183" s="50"/>
      <c r="AKK183" s="50"/>
      <c r="AKL183" s="50"/>
      <c r="AKM183" s="50"/>
      <c r="AKN183" s="50"/>
      <c r="AKO183" s="50"/>
      <c r="AKP183" s="50"/>
      <c r="AKQ183" s="50"/>
      <c r="AKR183" s="50"/>
      <c r="AKS183" s="50"/>
      <c r="AKT183" s="50"/>
      <c r="AKU183" s="50"/>
      <c r="AKV183" s="50"/>
      <c r="AKW183" s="50"/>
      <c r="AKX183" s="50"/>
      <c r="AKY183" s="50"/>
      <c r="AKZ183" s="50"/>
      <c r="ALA183" s="50"/>
      <c r="ALB183" s="50"/>
      <c r="ALC183" s="50"/>
      <c r="ALD183" s="50"/>
      <c r="ALE183" s="50"/>
      <c r="ALF183" s="50"/>
      <c r="ALG183" s="50"/>
      <c r="ALH183" s="50"/>
      <c r="ALI183" s="50"/>
      <c r="ALJ183" s="50"/>
      <c r="ALK183" s="50"/>
      <c r="ALL183" s="50"/>
      <c r="ALM183" s="50"/>
      <c r="ALN183" s="50"/>
      <c r="ALO183" s="50"/>
      <c r="ALP183" s="50"/>
      <c r="ALQ183" s="50"/>
      <c r="ALR183" s="50"/>
      <c r="ALS183" s="50"/>
      <c r="ALT183" s="50"/>
      <c r="ALU183" s="50"/>
      <c r="ALV183" s="50"/>
      <c r="ALW183" s="50"/>
      <c r="ALX183" s="50"/>
      <c r="ALY183" s="50"/>
      <c r="ALZ183" s="50"/>
      <c r="AMA183" s="50"/>
      <c r="AMB183" s="50"/>
      <c r="AMC183" s="50"/>
      <c r="AMD183" s="50"/>
      <c r="AME183" s="50"/>
      <c r="AMF183" s="50"/>
      <c r="AMG183" s="50"/>
      <c r="AMH183" s="50"/>
      <c r="AMI183" s="50"/>
      <c r="AMJ183" s="50"/>
      <c r="AML183" s="50"/>
      <c r="AMN183" s="50"/>
      <c r="AMO183" s="50"/>
      <c r="AMP183" s="50"/>
      <c r="AMQ183" s="50"/>
      <c r="AMR183" s="50"/>
      <c r="AMS183" s="50"/>
      <c r="AMT183" s="50"/>
      <c r="AMU183" s="50"/>
      <c r="AMZ183" s="50"/>
      <c r="ANA183" s="50"/>
      <c r="ANB183" s="50"/>
      <c r="ANC183" s="50"/>
      <c r="AND183" s="50"/>
      <c r="ANE183" s="50"/>
      <c r="ANF183" s="50"/>
      <c r="ANG183" s="50"/>
      <c r="ANH183" s="50"/>
      <c r="ANI183" s="50"/>
      <c r="ANJ183" s="50"/>
      <c r="ANK183" s="50"/>
      <c r="ANL183" s="50"/>
      <c r="ANM183" s="50"/>
      <c r="ANN183" s="50"/>
      <c r="ANO183" s="50"/>
      <c r="ANP183" s="50"/>
      <c r="ANQ183" s="50"/>
      <c r="ANR183" s="50"/>
      <c r="ANS183" s="50"/>
      <c r="ANT183" s="50"/>
      <c r="ANU183" s="50"/>
      <c r="ANV183" s="50"/>
      <c r="ANW183" s="50"/>
      <c r="ANX183" s="50"/>
      <c r="ANY183" s="50"/>
      <c r="ANZ183" s="50"/>
      <c r="AOA183" s="50"/>
      <c r="AOB183" s="50"/>
      <c r="AOC183" s="50"/>
      <c r="AOD183" s="50"/>
      <c r="AOE183" s="50"/>
      <c r="AOF183" s="50"/>
      <c r="AOG183" s="50"/>
      <c r="AOH183" s="50"/>
      <c r="AOI183" s="50"/>
      <c r="AOJ183" s="50"/>
      <c r="AOK183" s="50"/>
      <c r="AOL183" s="50"/>
      <c r="AOM183" s="50"/>
      <c r="AON183" s="50"/>
      <c r="AOO183" s="50"/>
      <c r="AOP183" s="50"/>
      <c r="AOQ183" s="50"/>
      <c r="AOR183" s="50"/>
      <c r="AOS183" s="50"/>
      <c r="AOT183" s="50"/>
      <c r="AOU183" s="50"/>
      <c r="AOV183" s="50"/>
      <c r="AOW183" s="50"/>
      <c r="AOX183" s="50"/>
      <c r="AOY183" s="50"/>
      <c r="AOZ183" s="50"/>
      <c r="APA183" s="50"/>
      <c r="APB183" s="50"/>
      <c r="APC183" s="50"/>
      <c r="APD183" s="50"/>
      <c r="APE183" s="50"/>
      <c r="APF183" s="50"/>
      <c r="APG183" s="50"/>
      <c r="APH183" s="50"/>
      <c r="API183" s="50"/>
      <c r="APJ183" s="50"/>
      <c r="APK183" s="50"/>
      <c r="APL183" s="50"/>
      <c r="APM183" s="50"/>
      <c r="APN183" s="50"/>
      <c r="APO183" s="50"/>
      <c r="APP183" s="50"/>
      <c r="APQ183" s="50"/>
      <c r="APR183" s="50"/>
      <c r="APS183" s="50"/>
      <c r="APT183" s="50"/>
      <c r="APU183" s="50"/>
      <c r="APV183" s="50"/>
      <c r="APW183" s="50"/>
      <c r="APX183" s="50"/>
      <c r="APY183" s="50"/>
      <c r="APZ183" s="50"/>
      <c r="AQA183" s="50"/>
      <c r="AQB183" s="50"/>
      <c r="AQC183" s="50"/>
      <c r="AQD183" s="50"/>
      <c r="AQE183" s="50"/>
      <c r="AQF183" s="50"/>
      <c r="AQG183" s="50"/>
      <c r="AQH183" s="50"/>
      <c r="AQI183" s="50"/>
      <c r="AQJ183" s="50"/>
      <c r="AQK183" s="50"/>
      <c r="AQL183" s="50"/>
      <c r="AQM183" s="50"/>
      <c r="AQN183" s="50"/>
      <c r="AQO183" s="50"/>
      <c r="AQP183" s="50"/>
      <c r="AQQ183" s="50"/>
      <c r="AQR183" s="50"/>
      <c r="AQS183" s="50"/>
      <c r="AQT183" s="50"/>
      <c r="AQU183" s="50"/>
      <c r="AQV183" s="50"/>
      <c r="AQW183" s="50"/>
      <c r="AQX183" s="50"/>
      <c r="AQY183" s="50"/>
      <c r="AQZ183" s="50"/>
      <c r="ARA183" s="50"/>
      <c r="ARB183" s="50"/>
      <c r="ARC183" s="50"/>
      <c r="ARD183" s="50"/>
      <c r="ARE183" s="50"/>
      <c r="ARF183" s="50"/>
      <c r="ARG183" s="50"/>
      <c r="ARH183" s="50"/>
      <c r="ARI183" s="50"/>
      <c r="ARJ183" s="50"/>
      <c r="ARK183" s="50"/>
      <c r="ARL183" s="50"/>
      <c r="ARM183" s="50"/>
      <c r="ARN183" s="50"/>
      <c r="ARO183" s="50"/>
      <c r="ARP183" s="50"/>
      <c r="ARQ183" s="50"/>
      <c r="ARR183" s="50"/>
      <c r="ARS183" s="50"/>
      <c r="ART183" s="50"/>
      <c r="ARU183" s="50"/>
      <c r="ARV183" s="50"/>
      <c r="ARW183" s="50"/>
      <c r="ARX183" s="50"/>
      <c r="ARY183" s="50"/>
      <c r="ARZ183" s="50"/>
      <c r="ASA183" s="50"/>
      <c r="ASB183" s="50"/>
      <c r="ASC183" s="50"/>
      <c r="ASD183" s="50"/>
      <c r="ASE183" s="50"/>
      <c r="ASF183" s="50"/>
      <c r="ASG183" s="50"/>
      <c r="ASH183" s="50"/>
      <c r="ASI183" s="50"/>
      <c r="ASJ183" s="50"/>
      <c r="ASK183" s="50"/>
      <c r="ASL183" s="50"/>
      <c r="ASM183" s="50"/>
      <c r="ASN183" s="50"/>
      <c r="ASO183" s="50"/>
      <c r="ASP183" s="50"/>
      <c r="ASQ183" s="50"/>
      <c r="ASR183" s="50"/>
      <c r="ASS183" s="50"/>
      <c r="AST183" s="50"/>
      <c r="ASU183" s="50"/>
      <c r="ASV183" s="50"/>
      <c r="ASW183" s="50"/>
      <c r="ASX183" s="50"/>
      <c r="ASY183" s="50"/>
      <c r="ASZ183" s="50"/>
      <c r="ATA183" s="50"/>
      <c r="ATB183" s="50"/>
      <c r="ATC183" s="50"/>
      <c r="ATD183" s="50"/>
      <c r="ATE183" s="50"/>
      <c r="ATF183" s="50"/>
      <c r="ATG183" s="50"/>
      <c r="ATH183" s="50"/>
      <c r="ATI183" s="50"/>
      <c r="ATJ183" s="50"/>
      <c r="ATK183" s="50"/>
      <c r="ATL183" s="50"/>
      <c r="ATM183" s="50"/>
      <c r="ATN183" s="50"/>
      <c r="ATO183" s="50"/>
      <c r="ATP183" s="50"/>
      <c r="ATQ183" s="50"/>
      <c r="ATR183" s="50"/>
      <c r="ATS183" s="50"/>
      <c r="ATT183" s="50"/>
      <c r="ATU183" s="50"/>
      <c r="ATV183" s="50"/>
      <c r="ATW183" s="50"/>
      <c r="ATX183" s="50"/>
      <c r="ATY183" s="50"/>
      <c r="ATZ183" s="50"/>
      <c r="AUA183" s="50"/>
      <c r="AUB183" s="50"/>
      <c r="AUC183" s="50"/>
      <c r="AUD183" s="50"/>
      <c r="AUE183" s="50"/>
      <c r="AUF183" s="50"/>
      <c r="AUG183" s="50"/>
      <c r="AUH183" s="50"/>
      <c r="AUI183" s="50"/>
      <c r="AUJ183" s="50"/>
      <c r="AUK183" s="50"/>
      <c r="AUL183" s="50"/>
      <c r="AUM183" s="50"/>
      <c r="AUN183" s="50"/>
      <c r="AUO183" s="50"/>
      <c r="AUP183" s="50"/>
      <c r="AUQ183" s="50"/>
      <c r="AUR183" s="50"/>
      <c r="AUS183" s="50"/>
      <c r="AUT183" s="50"/>
      <c r="AUU183" s="50"/>
      <c r="AUV183" s="50"/>
      <c r="AUW183" s="50"/>
      <c r="AUX183" s="50"/>
      <c r="AUY183" s="50"/>
      <c r="AUZ183" s="50"/>
      <c r="AVA183" s="50"/>
      <c r="AVB183" s="50"/>
      <c r="AVC183" s="50"/>
      <c r="AVD183" s="50"/>
      <c r="AVE183" s="50"/>
      <c r="AVF183" s="50"/>
      <c r="AVG183" s="50"/>
      <c r="AVH183" s="50"/>
      <c r="AVI183" s="50"/>
      <c r="AVJ183" s="50"/>
      <c r="AVK183" s="50"/>
      <c r="AVL183" s="50"/>
      <c r="AVM183" s="50"/>
      <c r="AVN183" s="50"/>
      <c r="AVO183" s="50"/>
      <c r="AVP183" s="50"/>
      <c r="AVQ183" s="50"/>
      <c r="AVR183" s="50"/>
      <c r="AVS183" s="50"/>
      <c r="AVT183" s="50"/>
      <c r="AVU183" s="50"/>
      <c r="AVV183" s="50"/>
      <c r="AVW183" s="50"/>
      <c r="AVX183" s="50"/>
      <c r="AVY183" s="50"/>
      <c r="AVZ183" s="50"/>
      <c r="AWA183" s="50"/>
      <c r="AWB183" s="50"/>
      <c r="AWC183" s="50"/>
      <c r="AWD183" s="50"/>
      <c r="AWE183" s="50"/>
      <c r="AWF183" s="50"/>
      <c r="AWH183" s="50"/>
      <c r="AWJ183" s="50"/>
      <c r="AWK183" s="50"/>
      <c r="AWL183" s="50"/>
      <c r="AWM183" s="50"/>
      <c r="AWN183" s="50"/>
      <c r="AWO183" s="50"/>
      <c r="AWP183" s="50"/>
      <c r="AWQ183" s="50"/>
      <c r="AWV183" s="50"/>
      <c r="AWW183" s="50"/>
      <c r="AWX183" s="50"/>
      <c r="AWY183" s="50"/>
      <c r="AWZ183" s="50"/>
      <c r="AXA183" s="50"/>
      <c r="AXB183" s="50"/>
      <c r="AXC183" s="50"/>
      <c r="AXD183" s="50"/>
      <c r="AXE183" s="50"/>
      <c r="AXF183" s="50"/>
      <c r="AXG183" s="50"/>
      <c r="AXH183" s="50"/>
      <c r="AXI183" s="50"/>
      <c r="AXJ183" s="50"/>
      <c r="AXK183" s="50"/>
      <c r="AXL183" s="50"/>
      <c r="AXM183" s="50"/>
      <c r="AXN183" s="50"/>
      <c r="AXO183" s="50"/>
      <c r="AXP183" s="50"/>
      <c r="AXQ183" s="50"/>
      <c r="AXR183" s="50"/>
      <c r="AXS183" s="50"/>
      <c r="AXT183" s="50"/>
      <c r="AXU183" s="50"/>
      <c r="AXV183" s="50"/>
      <c r="AXW183" s="50"/>
      <c r="AXX183" s="50"/>
      <c r="AXY183" s="50"/>
      <c r="AXZ183" s="50"/>
      <c r="AYA183" s="50"/>
      <c r="AYB183" s="50"/>
      <c r="AYC183" s="50"/>
      <c r="AYD183" s="50"/>
      <c r="AYE183" s="50"/>
      <c r="AYF183" s="50"/>
      <c r="AYG183" s="50"/>
      <c r="AYH183" s="50"/>
      <c r="AYI183" s="50"/>
      <c r="AYJ183" s="50"/>
      <c r="AYK183" s="50"/>
      <c r="AYL183" s="50"/>
      <c r="AYM183" s="50"/>
      <c r="AYN183" s="50"/>
      <c r="AYO183" s="50"/>
      <c r="AYP183" s="50"/>
      <c r="AYQ183" s="50"/>
      <c r="AYR183" s="50"/>
      <c r="AYS183" s="50"/>
      <c r="AYT183" s="50"/>
      <c r="AYU183" s="50"/>
      <c r="AYV183" s="50"/>
      <c r="AYW183" s="50"/>
      <c r="AYX183" s="50"/>
      <c r="AYY183" s="50"/>
      <c r="AYZ183" s="50"/>
      <c r="AZA183" s="50"/>
      <c r="AZB183" s="50"/>
      <c r="AZC183" s="50"/>
      <c r="AZD183" s="50"/>
      <c r="AZE183" s="50"/>
      <c r="AZF183" s="50"/>
      <c r="AZG183" s="50"/>
      <c r="AZH183" s="50"/>
      <c r="AZI183" s="50"/>
      <c r="AZJ183" s="50"/>
      <c r="AZK183" s="50"/>
      <c r="AZL183" s="50"/>
      <c r="AZM183" s="50"/>
      <c r="AZN183" s="50"/>
      <c r="AZO183" s="50"/>
      <c r="AZP183" s="50"/>
      <c r="AZQ183" s="50"/>
      <c r="AZR183" s="50"/>
      <c r="AZS183" s="50"/>
      <c r="AZT183" s="50"/>
      <c r="AZU183" s="50"/>
      <c r="AZV183" s="50"/>
      <c r="AZW183" s="50"/>
      <c r="AZX183" s="50"/>
      <c r="AZY183" s="50"/>
      <c r="AZZ183" s="50"/>
      <c r="BAA183" s="50"/>
      <c r="BAB183" s="50"/>
      <c r="BAC183" s="50"/>
      <c r="BAD183" s="50"/>
      <c r="BAE183" s="50"/>
      <c r="BAF183" s="50"/>
      <c r="BAG183" s="50"/>
      <c r="BAH183" s="50"/>
      <c r="BAI183" s="50"/>
      <c r="BAJ183" s="50"/>
      <c r="BAK183" s="50"/>
      <c r="BAL183" s="50"/>
      <c r="BAM183" s="50"/>
      <c r="BAN183" s="50"/>
      <c r="BAO183" s="50"/>
      <c r="BAP183" s="50"/>
      <c r="BAQ183" s="50"/>
      <c r="BAR183" s="50"/>
      <c r="BAS183" s="50"/>
      <c r="BAT183" s="50"/>
      <c r="BAU183" s="50"/>
      <c r="BAV183" s="50"/>
      <c r="BAW183" s="50"/>
      <c r="BAX183" s="50"/>
      <c r="BAY183" s="50"/>
      <c r="BAZ183" s="50"/>
      <c r="BBA183" s="50"/>
      <c r="BBB183" s="50"/>
      <c r="BBC183" s="50"/>
      <c r="BBD183" s="50"/>
      <c r="BBE183" s="50"/>
      <c r="BBF183" s="50"/>
      <c r="BBG183" s="50"/>
      <c r="BBH183" s="50"/>
      <c r="BBI183" s="50"/>
      <c r="BBJ183" s="50"/>
      <c r="BBK183" s="50"/>
      <c r="BBL183" s="50"/>
      <c r="BBM183" s="50"/>
      <c r="BBN183" s="50"/>
      <c r="BBO183" s="50"/>
      <c r="BBP183" s="50"/>
      <c r="BBQ183" s="50"/>
      <c r="BBR183" s="50"/>
      <c r="BBS183" s="50"/>
      <c r="BBT183" s="50"/>
      <c r="BBU183" s="50"/>
      <c r="BBV183" s="50"/>
      <c r="BBW183" s="50"/>
      <c r="BBX183" s="50"/>
      <c r="BBY183" s="50"/>
      <c r="BBZ183" s="50"/>
      <c r="BCA183" s="50"/>
      <c r="BCB183" s="50"/>
      <c r="BCC183" s="50"/>
      <c r="BCD183" s="50"/>
      <c r="BCE183" s="50"/>
      <c r="BCF183" s="50"/>
      <c r="BCG183" s="50"/>
      <c r="BCH183" s="50"/>
      <c r="BCI183" s="50"/>
      <c r="BCJ183" s="50"/>
      <c r="BCK183" s="50"/>
      <c r="BCL183" s="50"/>
      <c r="BCM183" s="50"/>
      <c r="BCN183" s="50"/>
      <c r="BCO183" s="50"/>
      <c r="BCP183" s="50"/>
      <c r="BCQ183" s="50"/>
      <c r="BCR183" s="50"/>
      <c r="BCS183" s="50"/>
      <c r="BCT183" s="50"/>
      <c r="BCU183" s="50"/>
      <c r="BCV183" s="50"/>
      <c r="BCW183" s="50"/>
      <c r="BCX183" s="50"/>
      <c r="BCY183" s="50"/>
      <c r="BCZ183" s="50"/>
      <c r="BDA183" s="50"/>
      <c r="BDB183" s="50"/>
      <c r="BDC183" s="50"/>
      <c r="BDD183" s="50"/>
      <c r="BDE183" s="50"/>
      <c r="BDF183" s="50"/>
      <c r="BDG183" s="50"/>
      <c r="BDH183" s="50"/>
      <c r="BDI183" s="50"/>
      <c r="BDJ183" s="50"/>
      <c r="BDK183" s="50"/>
      <c r="BDL183" s="50"/>
      <c r="BDM183" s="50"/>
      <c r="BDN183" s="50"/>
      <c r="BDO183" s="50"/>
      <c r="BDP183" s="50"/>
      <c r="BDQ183" s="50"/>
      <c r="BDR183" s="50"/>
      <c r="BDS183" s="50"/>
      <c r="BDT183" s="50"/>
      <c r="BDU183" s="50"/>
      <c r="BDV183" s="50"/>
      <c r="BDW183" s="50"/>
      <c r="BDX183" s="50"/>
      <c r="BDY183" s="50"/>
      <c r="BDZ183" s="50"/>
      <c r="BEA183" s="50"/>
      <c r="BEB183" s="50"/>
      <c r="BEC183" s="50"/>
      <c r="BED183" s="50"/>
      <c r="BEE183" s="50"/>
      <c r="BEF183" s="50"/>
      <c r="BEG183" s="50"/>
      <c r="BEH183" s="50"/>
      <c r="BEI183" s="50"/>
      <c r="BEJ183" s="50"/>
      <c r="BEK183" s="50"/>
      <c r="BEL183" s="50"/>
      <c r="BEM183" s="50"/>
      <c r="BEN183" s="50"/>
      <c r="BEO183" s="50"/>
      <c r="BEP183" s="50"/>
      <c r="BEQ183" s="50"/>
      <c r="BER183" s="50"/>
      <c r="BES183" s="50"/>
      <c r="BET183" s="50"/>
      <c r="BEU183" s="50"/>
      <c r="BEV183" s="50"/>
      <c r="BEW183" s="50"/>
      <c r="BEX183" s="50"/>
      <c r="BEY183" s="50"/>
      <c r="BEZ183" s="50"/>
      <c r="BFA183" s="50"/>
      <c r="BFB183" s="50"/>
      <c r="BFC183" s="50"/>
      <c r="BFD183" s="50"/>
      <c r="BFE183" s="50"/>
      <c r="BFF183" s="50"/>
      <c r="BFG183" s="50"/>
      <c r="BFH183" s="50"/>
      <c r="BFI183" s="50"/>
      <c r="BFJ183" s="50"/>
      <c r="BFK183" s="50"/>
      <c r="BFL183" s="50"/>
      <c r="BFM183" s="50"/>
      <c r="BFN183" s="50"/>
      <c r="BFO183" s="50"/>
      <c r="BFP183" s="50"/>
      <c r="BFQ183" s="50"/>
      <c r="BFR183" s="50"/>
      <c r="BFS183" s="50"/>
      <c r="BFT183" s="50"/>
      <c r="BFU183" s="50"/>
      <c r="BFV183" s="50"/>
      <c r="BFW183" s="50"/>
      <c r="BFX183" s="50"/>
      <c r="BFY183" s="50"/>
      <c r="BFZ183" s="50"/>
      <c r="BGA183" s="50"/>
      <c r="BGB183" s="50"/>
      <c r="BGD183" s="50"/>
      <c r="BGF183" s="50"/>
      <c r="BGG183" s="50"/>
      <c r="BGH183" s="50"/>
      <c r="BGI183" s="50"/>
      <c r="BGJ183" s="50"/>
      <c r="BGK183" s="50"/>
      <c r="BGL183" s="50"/>
      <c r="BGM183" s="50"/>
      <c r="BGR183" s="50"/>
      <c r="BGS183" s="50"/>
      <c r="BGT183" s="50"/>
      <c r="BGU183" s="50"/>
      <c r="BGV183" s="50"/>
      <c r="BGW183" s="50"/>
      <c r="BGX183" s="50"/>
      <c r="BGY183" s="50"/>
      <c r="BGZ183" s="50"/>
      <c r="BHA183" s="50"/>
      <c r="BHB183" s="50"/>
      <c r="BHC183" s="50"/>
      <c r="BHD183" s="50"/>
      <c r="BHE183" s="50"/>
      <c r="BHF183" s="50"/>
      <c r="BHG183" s="50"/>
      <c r="BHH183" s="50"/>
      <c r="BHI183" s="50"/>
      <c r="BHJ183" s="50"/>
      <c r="BHK183" s="50"/>
      <c r="BHL183" s="50"/>
      <c r="BHM183" s="50"/>
      <c r="BHN183" s="50"/>
      <c r="BHO183" s="50"/>
      <c r="BHP183" s="50"/>
      <c r="BHQ183" s="50"/>
      <c r="BHR183" s="50"/>
      <c r="BHS183" s="50"/>
      <c r="BHT183" s="50"/>
      <c r="BHU183" s="50"/>
      <c r="BHV183" s="50"/>
      <c r="BHW183" s="50"/>
      <c r="BHX183" s="50"/>
      <c r="BHY183" s="50"/>
      <c r="BHZ183" s="50"/>
      <c r="BIA183" s="50"/>
      <c r="BIB183" s="50"/>
      <c r="BIC183" s="50"/>
      <c r="BID183" s="50"/>
      <c r="BIE183" s="50"/>
      <c r="BIF183" s="50"/>
      <c r="BIG183" s="50"/>
      <c r="BIH183" s="50"/>
      <c r="BII183" s="50"/>
      <c r="BIJ183" s="50"/>
      <c r="BIK183" s="50"/>
      <c r="BIL183" s="50"/>
      <c r="BIM183" s="50"/>
      <c r="BIN183" s="50"/>
      <c r="BIO183" s="50"/>
      <c r="BIP183" s="50"/>
      <c r="BIQ183" s="50"/>
      <c r="BIR183" s="50"/>
      <c r="BIS183" s="50"/>
      <c r="BIT183" s="50"/>
      <c r="BIU183" s="50"/>
      <c r="BIV183" s="50"/>
      <c r="BIW183" s="50"/>
      <c r="BIX183" s="50"/>
      <c r="BIY183" s="50"/>
      <c r="BIZ183" s="50"/>
      <c r="BJA183" s="50"/>
      <c r="BJB183" s="50"/>
      <c r="BJC183" s="50"/>
      <c r="BJD183" s="50"/>
      <c r="BJE183" s="50"/>
      <c r="BJF183" s="50"/>
      <c r="BJG183" s="50"/>
      <c r="BJH183" s="50"/>
      <c r="BJI183" s="50"/>
      <c r="BJJ183" s="50"/>
      <c r="BJK183" s="50"/>
      <c r="BJL183" s="50"/>
      <c r="BJM183" s="50"/>
      <c r="BJN183" s="50"/>
      <c r="BJO183" s="50"/>
      <c r="BJP183" s="50"/>
      <c r="BJQ183" s="50"/>
      <c r="BJR183" s="50"/>
      <c r="BJS183" s="50"/>
      <c r="BJT183" s="50"/>
      <c r="BJU183" s="50"/>
      <c r="BJV183" s="50"/>
      <c r="BJW183" s="50"/>
      <c r="BJX183" s="50"/>
      <c r="BJY183" s="50"/>
      <c r="BJZ183" s="50"/>
      <c r="BKA183" s="50"/>
      <c r="BKB183" s="50"/>
      <c r="BKC183" s="50"/>
      <c r="BKD183" s="50"/>
      <c r="BKE183" s="50"/>
      <c r="BKF183" s="50"/>
      <c r="BKG183" s="50"/>
      <c r="BKH183" s="50"/>
      <c r="BKI183" s="50"/>
      <c r="BKJ183" s="50"/>
      <c r="BKK183" s="50"/>
      <c r="BKL183" s="50"/>
      <c r="BKM183" s="50"/>
      <c r="BKN183" s="50"/>
      <c r="BKO183" s="50"/>
      <c r="BKP183" s="50"/>
      <c r="BKQ183" s="50"/>
      <c r="BKR183" s="50"/>
      <c r="BKS183" s="50"/>
      <c r="BKT183" s="50"/>
      <c r="BKU183" s="50"/>
      <c r="BKV183" s="50"/>
      <c r="BKW183" s="50"/>
      <c r="BKX183" s="50"/>
      <c r="BKY183" s="50"/>
      <c r="BKZ183" s="50"/>
      <c r="BLA183" s="50"/>
      <c r="BLB183" s="50"/>
      <c r="BLC183" s="50"/>
      <c r="BLD183" s="50"/>
      <c r="BLE183" s="50"/>
      <c r="BLF183" s="50"/>
      <c r="BLG183" s="50"/>
      <c r="BLH183" s="50"/>
      <c r="BLI183" s="50"/>
      <c r="BLJ183" s="50"/>
      <c r="BLK183" s="50"/>
      <c r="BLL183" s="50"/>
      <c r="BLM183" s="50"/>
      <c r="BLN183" s="50"/>
      <c r="BLO183" s="50"/>
      <c r="BLP183" s="50"/>
      <c r="BLQ183" s="50"/>
      <c r="BLR183" s="50"/>
      <c r="BLS183" s="50"/>
      <c r="BLT183" s="50"/>
      <c r="BLU183" s="50"/>
      <c r="BLV183" s="50"/>
      <c r="BLW183" s="50"/>
      <c r="BLX183" s="50"/>
      <c r="BLY183" s="50"/>
      <c r="BLZ183" s="50"/>
      <c r="BMA183" s="50"/>
      <c r="BMB183" s="50"/>
      <c r="BMC183" s="50"/>
      <c r="BMD183" s="50"/>
      <c r="BME183" s="50"/>
      <c r="BMF183" s="50"/>
      <c r="BMG183" s="50"/>
      <c r="BMH183" s="50"/>
      <c r="BMI183" s="50"/>
      <c r="BMJ183" s="50"/>
      <c r="BMK183" s="50"/>
      <c r="BML183" s="50"/>
      <c r="BMM183" s="50"/>
      <c r="BMN183" s="50"/>
      <c r="BMO183" s="50"/>
      <c r="BMP183" s="50"/>
      <c r="BMQ183" s="50"/>
      <c r="BMR183" s="50"/>
      <c r="BMS183" s="50"/>
      <c r="BMT183" s="50"/>
      <c r="BMU183" s="50"/>
      <c r="BMV183" s="50"/>
      <c r="BMW183" s="50"/>
      <c r="BMX183" s="50"/>
      <c r="BMY183" s="50"/>
      <c r="BMZ183" s="50"/>
      <c r="BNA183" s="50"/>
      <c r="BNB183" s="50"/>
      <c r="BNC183" s="50"/>
      <c r="BND183" s="50"/>
      <c r="BNE183" s="50"/>
      <c r="BNF183" s="50"/>
      <c r="BNG183" s="50"/>
      <c r="BNH183" s="50"/>
      <c r="BNI183" s="50"/>
      <c r="BNJ183" s="50"/>
      <c r="BNK183" s="50"/>
      <c r="BNL183" s="50"/>
      <c r="BNM183" s="50"/>
      <c r="BNN183" s="50"/>
      <c r="BNO183" s="50"/>
      <c r="BNP183" s="50"/>
      <c r="BNQ183" s="50"/>
      <c r="BNR183" s="50"/>
      <c r="BNS183" s="50"/>
      <c r="BNT183" s="50"/>
      <c r="BNU183" s="50"/>
      <c r="BNV183" s="50"/>
      <c r="BNW183" s="50"/>
      <c r="BNX183" s="50"/>
      <c r="BNY183" s="50"/>
      <c r="BNZ183" s="50"/>
      <c r="BOA183" s="50"/>
      <c r="BOB183" s="50"/>
      <c r="BOC183" s="50"/>
      <c r="BOD183" s="50"/>
      <c r="BOE183" s="50"/>
      <c r="BOF183" s="50"/>
      <c r="BOG183" s="50"/>
      <c r="BOH183" s="50"/>
      <c r="BOI183" s="50"/>
      <c r="BOJ183" s="50"/>
      <c r="BOK183" s="50"/>
      <c r="BOL183" s="50"/>
      <c r="BOM183" s="50"/>
      <c r="BON183" s="50"/>
      <c r="BOO183" s="50"/>
      <c r="BOP183" s="50"/>
      <c r="BOQ183" s="50"/>
      <c r="BOR183" s="50"/>
      <c r="BOS183" s="50"/>
      <c r="BOT183" s="50"/>
      <c r="BOU183" s="50"/>
      <c r="BOV183" s="50"/>
      <c r="BOW183" s="50"/>
      <c r="BOX183" s="50"/>
      <c r="BOY183" s="50"/>
      <c r="BOZ183" s="50"/>
      <c r="BPA183" s="50"/>
      <c r="BPB183" s="50"/>
      <c r="BPC183" s="50"/>
      <c r="BPD183" s="50"/>
      <c r="BPE183" s="50"/>
      <c r="BPF183" s="50"/>
      <c r="BPG183" s="50"/>
      <c r="BPH183" s="50"/>
      <c r="BPI183" s="50"/>
      <c r="BPJ183" s="50"/>
      <c r="BPK183" s="50"/>
      <c r="BPL183" s="50"/>
      <c r="BPM183" s="50"/>
      <c r="BPN183" s="50"/>
      <c r="BPO183" s="50"/>
      <c r="BPP183" s="50"/>
      <c r="BPQ183" s="50"/>
      <c r="BPR183" s="50"/>
      <c r="BPS183" s="50"/>
      <c r="BPT183" s="50"/>
      <c r="BPU183" s="50"/>
      <c r="BPV183" s="50"/>
      <c r="BPW183" s="50"/>
      <c r="BPX183" s="50"/>
      <c r="BPZ183" s="50"/>
      <c r="BQB183" s="50"/>
      <c r="BQC183" s="50"/>
      <c r="BQD183" s="50"/>
      <c r="BQE183" s="50"/>
      <c r="BQF183" s="50"/>
      <c r="BQG183" s="50"/>
      <c r="BQH183" s="50"/>
      <c r="BQI183" s="50"/>
      <c r="BQN183" s="50"/>
      <c r="BQO183" s="50"/>
      <c r="BQP183" s="50"/>
      <c r="BQQ183" s="50"/>
      <c r="BQR183" s="50"/>
      <c r="BQS183" s="50"/>
      <c r="BQT183" s="50"/>
      <c r="BQU183" s="50"/>
      <c r="BQV183" s="50"/>
      <c r="BQW183" s="50"/>
      <c r="BQX183" s="50"/>
      <c r="BQY183" s="50"/>
      <c r="BQZ183" s="50"/>
      <c r="BRA183" s="50"/>
      <c r="BRB183" s="50"/>
      <c r="BRC183" s="50"/>
      <c r="BRD183" s="50"/>
      <c r="BRE183" s="50"/>
      <c r="BRF183" s="50"/>
      <c r="BRG183" s="50"/>
      <c r="BRH183" s="50"/>
      <c r="BRI183" s="50"/>
      <c r="BRJ183" s="50"/>
      <c r="BRK183" s="50"/>
      <c r="BRL183" s="50"/>
      <c r="BRM183" s="50"/>
      <c r="BRN183" s="50"/>
      <c r="BRO183" s="50"/>
      <c r="BRP183" s="50"/>
      <c r="BRQ183" s="50"/>
      <c r="BRR183" s="50"/>
      <c r="BRS183" s="50"/>
      <c r="BRT183" s="50"/>
      <c r="BRU183" s="50"/>
      <c r="BRV183" s="50"/>
      <c r="BRW183" s="50"/>
      <c r="BRX183" s="50"/>
      <c r="BRY183" s="50"/>
      <c r="BRZ183" s="50"/>
      <c r="BSA183" s="50"/>
      <c r="BSB183" s="50"/>
      <c r="BSC183" s="50"/>
      <c r="BSD183" s="50"/>
      <c r="BSE183" s="50"/>
      <c r="BSF183" s="50"/>
      <c r="BSG183" s="50"/>
      <c r="BSH183" s="50"/>
      <c r="BSI183" s="50"/>
      <c r="BSJ183" s="50"/>
      <c r="BSK183" s="50"/>
      <c r="BSL183" s="50"/>
      <c r="BSM183" s="50"/>
      <c r="BSN183" s="50"/>
      <c r="BSO183" s="50"/>
      <c r="BSP183" s="50"/>
      <c r="BSQ183" s="50"/>
      <c r="BSR183" s="50"/>
      <c r="BSS183" s="50"/>
      <c r="BST183" s="50"/>
      <c r="BSU183" s="50"/>
      <c r="BSV183" s="50"/>
      <c r="BSW183" s="50"/>
      <c r="BSX183" s="50"/>
      <c r="BSY183" s="50"/>
      <c r="BSZ183" s="50"/>
      <c r="BTA183" s="50"/>
      <c r="BTB183" s="50"/>
      <c r="BTC183" s="50"/>
      <c r="BTD183" s="50"/>
      <c r="BTE183" s="50"/>
      <c r="BTF183" s="50"/>
      <c r="BTG183" s="50"/>
      <c r="BTH183" s="50"/>
      <c r="BTI183" s="50"/>
      <c r="BTJ183" s="50"/>
      <c r="BTK183" s="50"/>
      <c r="BTL183" s="50"/>
      <c r="BTM183" s="50"/>
      <c r="BTN183" s="50"/>
      <c r="BTO183" s="50"/>
      <c r="BTP183" s="50"/>
      <c r="BTQ183" s="50"/>
      <c r="BTR183" s="50"/>
      <c r="BTS183" s="50"/>
      <c r="BTT183" s="50"/>
      <c r="BTU183" s="50"/>
      <c r="BTV183" s="50"/>
      <c r="BTW183" s="50"/>
      <c r="BTX183" s="50"/>
      <c r="BTY183" s="50"/>
      <c r="BTZ183" s="50"/>
      <c r="BUA183" s="50"/>
      <c r="BUB183" s="50"/>
      <c r="BUC183" s="50"/>
      <c r="BUD183" s="50"/>
      <c r="BUE183" s="50"/>
      <c r="BUF183" s="50"/>
      <c r="BUG183" s="50"/>
      <c r="BUH183" s="50"/>
      <c r="BUI183" s="50"/>
      <c r="BUJ183" s="50"/>
      <c r="BUK183" s="50"/>
      <c r="BUL183" s="50"/>
      <c r="BUM183" s="50"/>
      <c r="BUN183" s="50"/>
      <c r="BUO183" s="50"/>
      <c r="BUP183" s="50"/>
      <c r="BUQ183" s="50"/>
      <c r="BUR183" s="50"/>
      <c r="BUS183" s="50"/>
      <c r="BUT183" s="50"/>
      <c r="BUU183" s="50"/>
      <c r="BUV183" s="50"/>
      <c r="BUW183" s="50"/>
      <c r="BUX183" s="50"/>
      <c r="BUY183" s="50"/>
      <c r="BUZ183" s="50"/>
      <c r="BVA183" s="50"/>
      <c r="BVB183" s="50"/>
      <c r="BVC183" s="50"/>
      <c r="BVD183" s="50"/>
      <c r="BVE183" s="50"/>
      <c r="BVF183" s="50"/>
      <c r="BVG183" s="50"/>
      <c r="BVH183" s="50"/>
      <c r="BVI183" s="50"/>
      <c r="BVJ183" s="50"/>
      <c r="BVK183" s="50"/>
      <c r="BVL183" s="50"/>
      <c r="BVM183" s="50"/>
      <c r="BVN183" s="50"/>
      <c r="BVO183" s="50"/>
      <c r="BVP183" s="50"/>
      <c r="BVQ183" s="50"/>
      <c r="BVR183" s="50"/>
      <c r="BVS183" s="50"/>
      <c r="BVT183" s="50"/>
      <c r="BVU183" s="50"/>
      <c r="BVV183" s="50"/>
      <c r="BVW183" s="50"/>
      <c r="BVX183" s="50"/>
      <c r="BVY183" s="50"/>
      <c r="BVZ183" s="50"/>
      <c r="BWA183" s="50"/>
      <c r="BWB183" s="50"/>
      <c r="BWC183" s="50"/>
      <c r="BWD183" s="50"/>
      <c r="BWE183" s="50"/>
      <c r="BWF183" s="50"/>
      <c r="BWG183" s="50"/>
      <c r="BWH183" s="50"/>
      <c r="BWI183" s="50"/>
      <c r="BWJ183" s="50"/>
      <c r="BWK183" s="50"/>
      <c r="BWL183" s="50"/>
      <c r="BWM183" s="50"/>
      <c r="BWN183" s="50"/>
      <c r="BWO183" s="50"/>
      <c r="BWP183" s="50"/>
      <c r="BWQ183" s="50"/>
      <c r="BWR183" s="50"/>
      <c r="BWS183" s="50"/>
      <c r="BWT183" s="50"/>
      <c r="BWU183" s="50"/>
      <c r="BWV183" s="50"/>
      <c r="BWW183" s="50"/>
      <c r="BWX183" s="50"/>
      <c r="BWY183" s="50"/>
      <c r="BWZ183" s="50"/>
      <c r="BXA183" s="50"/>
      <c r="BXB183" s="50"/>
      <c r="BXC183" s="50"/>
      <c r="BXD183" s="50"/>
      <c r="BXE183" s="50"/>
      <c r="BXF183" s="50"/>
      <c r="BXG183" s="50"/>
      <c r="BXH183" s="50"/>
      <c r="BXI183" s="50"/>
      <c r="BXJ183" s="50"/>
      <c r="BXK183" s="50"/>
      <c r="BXL183" s="50"/>
      <c r="BXM183" s="50"/>
      <c r="BXN183" s="50"/>
      <c r="BXO183" s="50"/>
      <c r="BXP183" s="50"/>
      <c r="BXQ183" s="50"/>
      <c r="BXR183" s="50"/>
      <c r="BXS183" s="50"/>
      <c r="BXT183" s="50"/>
      <c r="BXU183" s="50"/>
      <c r="BXV183" s="50"/>
      <c r="BXW183" s="50"/>
      <c r="BXX183" s="50"/>
      <c r="BXY183" s="50"/>
      <c r="BXZ183" s="50"/>
      <c r="BYA183" s="50"/>
      <c r="BYB183" s="50"/>
      <c r="BYC183" s="50"/>
      <c r="BYD183" s="50"/>
      <c r="BYE183" s="50"/>
      <c r="BYF183" s="50"/>
      <c r="BYG183" s="50"/>
      <c r="BYH183" s="50"/>
      <c r="BYI183" s="50"/>
      <c r="BYJ183" s="50"/>
      <c r="BYK183" s="50"/>
      <c r="BYL183" s="50"/>
      <c r="BYM183" s="50"/>
      <c r="BYN183" s="50"/>
      <c r="BYO183" s="50"/>
      <c r="BYP183" s="50"/>
      <c r="BYQ183" s="50"/>
      <c r="BYR183" s="50"/>
      <c r="BYS183" s="50"/>
      <c r="BYT183" s="50"/>
      <c r="BYU183" s="50"/>
      <c r="BYV183" s="50"/>
      <c r="BYW183" s="50"/>
      <c r="BYX183" s="50"/>
      <c r="BYY183" s="50"/>
      <c r="BYZ183" s="50"/>
      <c r="BZA183" s="50"/>
      <c r="BZB183" s="50"/>
      <c r="BZC183" s="50"/>
      <c r="BZD183" s="50"/>
      <c r="BZE183" s="50"/>
      <c r="BZF183" s="50"/>
      <c r="BZG183" s="50"/>
      <c r="BZH183" s="50"/>
      <c r="BZI183" s="50"/>
      <c r="BZJ183" s="50"/>
      <c r="BZK183" s="50"/>
      <c r="BZL183" s="50"/>
      <c r="BZM183" s="50"/>
      <c r="BZN183" s="50"/>
      <c r="BZO183" s="50"/>
      <c r="BZP183" s="50"/>
      <c r="BZQ183" s="50"/>
      <c r="BZR183" s="50"/>
      <c r="BZS183" s="50"/>
      <c r="BZT183" s="50"/>
      <c r="BZV183" s="50"/>
      <c r="BZX183" s="50"/>
      <c r="BZY183" s="50"/>
      <c r="BZZ183" s="50"/>
      <c r="CAA183" s="50"/>
      <c r="CAB183" s="50"/>
      <c r="CAC183" s="50"/>
      <c r="CAD183" s="50"/>
      <c r="CAE183" s="50"/>
      <c r="CAJ183" s="50"/>
      <c r="CAK183" s="50"/>
      <c r="CAL183" s="50"/>
      <c r="CAM183" s="50"/>
      <c r="CAN183" s="50"/>
      <c r="CAO183" s="50"/>
      <c r="CAP183" s="50"/>
      <c r="CAQ183" s="50"/>
      <c r="CAR183" s="50"/>
      <c r="CAS183" s="50"/>
      <c r="CAT183" s="50"/>
      <c r="CAU183" s="50"/>
      <c r="CAV183" s="50"/>
      <c r="CAW183" s="50"/>
      <c r="CAX183" s="50"/>
      <c r="CAY183" s="50"/>
      <c r="CAZ183" s="50"/>
      <c r="CBA183" s="50"/>
      <c r="CBB183" s="50"/>
      <c r="CBC183" s="50"/>
      <c r="CBD183" s="50"/>
      <c r="CBE183" s="50"/>
      <c r="CBF183" s="50"/>
      <c r="CBG183" s="50"/>
      <c r="CBH183" s="50"/>
      <c r="CBI183" s="50"/>
      <c r="CBJ183" s="50"/>
      <c r="CBK183" s="50"/>
      <c r="CBL183" s="50"/>
      <c r="CBM183" s="50"/>
      <c r="CBN183" s="50"/>
      <c r="CBO183" s="50"/>
      <c r="CBP183" s="50"/>
      <c r="CBQ183" s="50"/>
      <c r="CBR183" s="50"/>
      <c r="CBS183" s="50"/>
      <c r="CBT183" s="50"/>
      <c r="CBU183" s="50"/>
      <c r="CBV183" s="50"/>
      <c r="CBW183" s="50"/>
      <c r="CBX183" s="50"/>
      <c r="CBY183" s="50"/>
      <c r="CBZ183" s="50"/>
      <c r="CCA183" s="50"/>
      <c r="CCB183" s="50"/>
      <c r="CCC183" s="50"/>
      <c r="CCD183" s="50"/>
      <c r="CCE183" s="50"/>
      <c r="CCF183" s="50"/>
      <c r="CCG183" s="50"/>
      <c r="CCH183" s="50"/>
      <c r="CCI183" s="50"/>
      <c r="CCJ183" s="50"/>
      <c r="CCK183" s="50"/>
      <c r="CCL183" s="50"/>
      <c r="CCM183" s="50"/>
      <c r="CCN183" s="50"/>
      <c r="CCO183" s="50"/>
      <c r="CCP183" s="50"/>
      <c r="CCQ183" s="50"/>
      <c r="CCR183" s="50"/>
      <c r="CCS183" s="50"/>
      <c r="CCT183" s="50"/>
      <c r="CCU183" s="50"/>
      <c r="CCV183" s="50"/>
      <c r="CCW183" s="50"/>
      <c r="CCX183" s="50"/>
      <c r="CCY183" s="50"/>
      <c r="CCZ183" s="50"/>
      <c r="CDA183" s="50"/>
      <c r="CDB183" s="50"/>
      <c r="CDC183" s="50"/>
      <c r="CDD183" s="50"/>
      <c r="CDE183" s="50"/>
      <c r="CDF183" s="50"/>
      <c r="CDG183" s="50"/>
      <c r="CDH183" s="50"/>
      <c r="CDI183" s="50"/>
      <c r="CDJ183" s="50"/>
      <c r="CDK183" s="50"/>
      <c r="CDL183" s="50"/>
      <c r="CDM183" s="50"/>
      <c r="CDN183" s="50"/>
      <c r="CDO183" s="50"/>
      <c r="CDP183" s="50"/>
      <c r="CDQ183" s="50"/>
      <c r="CDR183" s="50"/>
      <c r="CDS183" s="50"/>
      <c r="CDT183" s="50"/>
      <c r="CDU183" s="50"/>
      <c r="CDV183" s="50"/>
      <c r="CDW183" s="50"/>
      <c r="CDX183" s="50"/>
      <c r="CDY183" s="50"/>
      <c r="CDZ183" s="50"/>
      <c r="CEA183" s="50"/>
      <c r="CEB183" s="50"/>
      <c r="CEC183" s="50"/>
      <c r="CED183" s="50"/>
      <c r="CEE183" s="50"/>
      <c r="CEF183" s="50"/>
      <c r="CEG183" s="50"/>
      <c r="CEH183" s="50"/>
      <c r="CEI183" s="50"/>
      <c r="CEJ183" s="50"/>
      <c r="CEK183" s="50"/>
      <c r="CEL183" s="50"/>
      <c r="CEM183" s="50"/>
      <c r="CEN183" s="50"/>
      <c r="CEO183" s="50"/>
      <c r="CEP183" s="50"/>
      <c r="CEQ183" s="50"/>
      <c r="CER183" s="50"/>
      <c r="CES183" s="50"/>
      <c r="CET183" s="50"/>
      <c r="CEU183" s="50"/>
      <c r="CEV183" s="50"/>
      <c r="CEW183" s="50"/>
      <c r="CEX183" s="50"/>
      <c r="CEY183" s="50"/>
      <c r="CEZ183" s="50"/>
      <c r="CFA183" s="50"/>
      <c r="CFB183" s="50"/>
      <c r="CFC183" s="50"/>
      <c r="CFD183" s="50"/>
      <c r="CFE183" s="50"/>
      <c r="CFF183" s="50"/>
      <c r="CFG183" s="50"/>
      <c r="CFH183" s="50"/>
      <c r="CFI183" s="50"/>
      <c r="CFJ183" s="50"/>
      <c r="CFK183" s="50"/>
      <c r="CFL183" s="50"/>
      <c r="CFM183" s="50"/>
      <c r="CFN183" s="50"/>
      <c r="CFO183" s="50"/>
      <c r="CFP183" s="50"/>
      <c r="CFQ183" s="50"/>
      <c r="CFR183" s="50"/>
      <c r="CFS183" s="50"/>
      <c r="CFT183" s="50"/>
      <c r="CFU183" s="50"/>
      <c r="CFV183" s="50"/>
      <c r="CFW183" s="50"/>
      <c r="CFX183" s="50"/>
      <c r="CFY183" s="50"/>
      <c r="CFZ183" s="50"/>
      <c r="CGA183" s="50"/>
      <c r="CGB183" s="50"/>
      <c r="CGC183" s="50"/>
      <c r="CGD183" s="50"/>
      <c r="CGE183" s="50"/>
      <c r="CGF183" s="50"/>
      <c r="CGG183" s="50"/>
      <c r="CGH183" s="50"/>
      <c r="CGI183" s="50"/>
      <c r="CGJ183" s="50"/>
      <c r="CGK183" s="50"/>
      <c r="CGL183" s="50"/>
      <c r="CGM183" s="50"/>
      <c r="CGN183" s="50"/>
      <c r="CGO183" s="50"/>
      <c r="CGP183" s="50"/>
      <c r="CGQ183" s="50"/>
      <c r="CGR183" s="50"/>
      <c r="CGS183" s="50"/>
      <c r="CGT183" s="50"/>
      <c r="CGU183" s="50"/>
      <c r="CGV183" s="50"/>
      <c r="CGW183" s="50"/>
      <c r="CGX183" s="50"/>
      <c r="CGY183" s="50"/>
      <c r="CGZ183" s="50"/>
      <c r="CHA183" s="50"/>
      <c r="CHB183" s="50"/>
      <c r="CHC183" s="50"/>
      <c r="CHD183" s="50"/>
      <c r="CHE183" s="50"/>
      <c r="CHF183" s="50"/>
      <c r="CHG183" s="50"/>
      <c r="CHH183" s="50"/>
      <c r="CHI183" s="50"/>
      <c r="CHJ183" s="50"/>
      <c r="CHK183" s="50"/>
      <c r="CHL183" s="50"/>
      <c r="CHM183" s="50"/>
      <c r="CHN183" s="50"/>
      <c r="CHO183" s="50"/>
      <c r="CHP183" s="50"/>
      <c r="CHQ183" s="50"/>
      <c r="CHR183" s="50"/>
      <c r="CHS183" s="50"/>
      <c r="CHT183" s="50"/>
      <c r="CHU183" s="50"/>
      <c r="CHV183" s="50"/>
      <c r="CHW183" s="50"/>
      <c r="CHX183" s="50"/>
      <c r="CHY183" s="50"/>
      <c r="CHZ183" s="50"/>
      <c r="CIA183" s="50"/>
      <c r="CIB183" s="50"/>
      <c r="CIC183" s="50"/>
      <c r="CID183" s="50"/>
      <c r="CIE183" s="50"/>
      <c r="CIF183" s="50"/>
      <c r="CIG183" s="50"/>
      <c r="CIH183" s="50"/>
      <c r="CII183" s="50"/>
      <c r="CIJ183" s="50"/>
      <c r="CIK183" s="50"/>
      <c r="CIL183" s="50"/>
      <c r="CIM183" s="50"/>
      <c r="CIN183" s="50"/>
      <c r="CIO183" s="50"/>
      <c r="CIP183" s="50"/>
      <c r="CIQ183" s="50"/>
      <c r="CIR183" s="50"/>
      <c r="CIS183" s="50"/>
      <c r="CIT183" s="50"/>
      <c r="CIU183" s="50"/>
      <c r="CIV183" s="50"/>
      <c r="CIW183" s="50"/>
      <c r="CIX183" s="50"/>
      <c r="CIY183" s="50"/>
      <c r="CIZ183" s="50"/>
      <c r="CJA183" s="50"/>
      <c r="CJB183" s="50"/>
      <c r="CJC183" s="50"/>
      <c r="CJD183" s="50"/>
      <c r="CJE183" s="50"/>
      <c r="CJF183" s="50"/>
      <c r="CJG183" s="50"/>
      <c r="CJH183" s="50"/>
      <c r="CJI183" s="50"/>
      <c r="CJJ183" s="50"/>
      <c r="CJK183" s="50"/>
      <c r="CJL183" s="50"/>
      <c r="CJM183" s="50"/>
      <c r="CJN183" s="50"/>
      <c r="CJO183" s="50"/>
      <c r="CJP183" s="50"/>
      <c r="CJR183" s="50"/>
      <c r="CJT183" s="50"/>
      <c r="CJU183" s="50"/>
      <c r="CJV183" s="50"/>
      <c r="CJW183" s="50"/>
      <c r="CJX183" s="50"/>
      <c r="CJY183" s="50"/>
      <c r="CJZ183" s="50"/>
      <c r="CKA183" s="50"/>
      <c r="CKF183" s="50"/>
      <c r="CKG183" s="50"/>
      <c r="CKH183" s="50"/>
      <c r="CKI183" s="50"/>
      <c r="CKJ183" s="50"/>
      <c r="CKK183" s="50"/>
      <c r="CKL183" s="50"/>
      <c r="CKM183" s="50"/>
      <c r="CKN183" s="50"/>
      <c r="CKO183" s="50"/>
      <c r="CKP183" s="50"/>
      <c r="CKQ183" s="50"/>
      <c r="CKR183" s="50"/>
      <c r="CKS183" s="50"/>
      <c r="CKT183" s="50"/>
      <c r="CKU183" s="50"/>
      <c r="CKV183" s="50"/>
      <c r="CKW183" s="50"/>
      <c r="CKX183" s="50"/>
      <c r="CKY183" s="50"/>
      <c r="CKZ183" s="50"/>
      <c r="CLA183" s="50"/>
      <c r="CLB183" s="50"/>
      <c r="CLC183" s="50"/>
      <c r="CLD183" s="50"/>
      <c r="CLE183" s="50"/>
      <c r="CLF183" s="50"/>
      <c r="CLG183" s="50"/>
      <c r="CLH183" s="50"/>
      <c r="CLI183" s="50"/>
      <c r="CLJ183" s="50"/>
      <c r="CLK183" s="50"/>
      <c r="CLL183" s="50"/>
      <c r="CLM183" s="50"/>
      <c r="CLN183" s="50"/>
      <c r="CLO183" s="50"/>
      <c r="CLP183" s="50"/>
      <c r="CLQ183" s="50"/>
      <c r="CLR183" s="50"/>
      <c r="CLS183" s="50"/>
      <c r="CLT183" s="50"/>
      <c r="CLU183" s="50"/>
      <c r="CLV183" s="50"/>
      <c r="CLW183" s="50"/>
      <c r="CLX183" s="50"/>
      <c r="CLY183" s="50"/>
      <c r="CLZ183" s="50"/>
      <c r="CMA183" s="50"/>
      <c r="CMB183" s="50"/>
      <c r="CMC183" s="50"/>
      <c r="CMD183" s="50"/>
      <c r="CME183" s="50"/>
      <c r="CMF183" s="50"/>
      <c r="CMG183" s="50"/>
      <c r="CMH183" s="50"/>
      <c r="CMI183" s="50"/>
      <c r="CMJ183" s="50"/>
      <c r="CMK183" s="50"/>
      <c r="CML183" s="50"/>
      <c r="CMM183" s="50"/>
      <c r="CMN183" s="50"/>
      <c r="CMO183" s="50"/>
      <c r="CMP183" s="50"/>
      <c r="CMQ183" s="50"/>
      <c r="CMR183" s="50"/>
      <c r="CMS183" s="50"/>
      <c r="CMT183" s="50"/>
      <c r="CMU183" s="50"/>
      <c r="CMV183" s="50"/>
      <c r="CMW183" s="50"/>
      <c r="CMX183" s="50"/>
      <c r="CMY183" s="50"/>
      <c r="CMZ183" s="50"/>
      <c r="CNA183" s="50"/>
      <c r="CNB183" s="50"/>
      <c r="CNC183" s="50"/>
      <c r="CND183" s="50"/>
      <c r="CNE183" s="50"/>
      <c r="CNF183" s="50"/>
      <c r="CNG183" s="50"/>
      <c r="CNH183" s="50"/>
      <c r="CNI183" s="50"/>
      <c r="CNJ183" s="50"/>
      <c r="CNK183" s="50"/>
      <c r="CNL183" s="50"/>
      <c r="CNM183" s="50"/>
      <c r="CNN183" s="50"/>
      <c r="CNO183" s="50"/>
      <c r="CNP183" s="50"/>
      <c r="CNQ183" s="50"/>
      <c r="CNR183" s="50"/>
      <c r="CNS183" s="50"/>
      <c r="CNT183" s="50"/>
      <c r="CNU183" s="50"/>
      <c r="CNV183" s="50"/>
      <c r="CNW183" s="50"/>
      <c r="CNX183" s="50"/>
      <c r="CNY183" s="50"/>
      <c r="CNZ183" s="50"/>
      <c r="COA183" s="50"/>
      <c r="COB183" s="50"/>
      <c r="COC183" s="50"/>
      <c r="COD183" s="50"/>
      <c r="COE183" s="50"/>
      <c r="COF183" s="50"/>
      <c r="COG183" s="50"/>
      <c r="COH183" s="50"/>
      <c r="COI183" s="50"/>
      <c r="COJ183" s="50"/>
      <c r="COK183" s="50"/>
      <c r="COL183" s="50"/>
      <c r="COM183" s="50"/>
      <c r="CON183" s="50"/>
      <c r="COO183" s="50"/>
      <c r="COP183" s="50"/>
      <c r="COQ183" s="50"/>
      <c r="COR183" s="50"/>
      <c r="COS183" s="50"/>
      <c r="COT183" s="50"/>
      <c r="COU183" s="50"/>
      <c r="COV183" s="50"/>
      <c r="COW183" s="50"/>
      <c r="COX183" s="50"/>
      <c r="COY183" s="50"/>
      <c r="COZ183" s="50"/>
      <c r="CPA183" s="50"/>
      <c r="CPB183" s="50"/>
      <c r="CPC183" s="50"/>
      <c r="CPD183" s="50"/>
      <c r="CPE183" s="50"/>
      <c r="CPF183" s="50"/>
      <c r="CPG183" s="50"/>
      <c r="CPH183" s="50"/>
      <c r="CPI183" s="50"/>
      <c r="CPJ183" s="50"/>
      <c r="CPK183" s="50"/>
      <c r="CPL183" s="50"/>
      <c r="CPM183" s="50"/>
      <c r="CPN183" s="50"/>
      <c r="CPO183" s="50"/>
      <c r="CPP183" s="50"/>
      <c r="CPQ183" s="50"/>
      <c r="CPR183" s="50"/>
      <c r="CPS183" s="50"/>
      <c r="CPT183" s="50"/>
      <c r="CPU183" s="50"/>
      <c r="CPV183" s="50"/>
      <c r="CPW183" s="50"/>
      <c r="CPX183" s="50"/>
      <c r="CPY183" s="50"/>
      <c r="CPZ183" s="50"/>
      <c r="CQA183" s="50"/>
      <c r="CQB183" s="50"/>
      <c r="CQC183" s="50"/>
      <c r="CQD183" s="50"/>
      <c r="CQE183" s="50"/>
      <c r="CQF183" s="50"/>
      <c r="CQG183" s="50"/>
      <c r="CQH183" s="50"/>
      <c r="CQI183" s="50"/>
      <c r="CQJ183" s="50"/>
      <c r="CQK183" s="50"/>
      <c r="CQL183" s="50"/>
      <c r="CQM183" s="50"/>
      <c r="CQN183" s="50"/>
      <c r="CQO183" s="50"/>
      <c r="CQP183" s="50"/>
      <c r="CQQ183" s="50"/>
      <c r="CQR183" s="50"/>
      <c r="CQS183" s="50"/>
      <c r="CQT183" s="50"/>
      <c r="CQU183" s="50"/>
      <c r="CQV183" s="50"/>
      <c r="CQW183" s="50"/>
      <c r="CQX183" s="50"/>
      <c r="CQY183" s="50"/>
      <c r="CQZ183" s="50"/>
      <c r="CRA183" s="50"/>
      <c r="CRB183" s="50"/>
      <c r="CRC183" s="50"/>
      <c r="CRD183" s="50"/>
      <c r="CRE183" s="50"/>
      <c r="CRF183" s="50"/>
      <c r="CRG183" s="50"/>
      <c r="CRH183" s="50"/>
      <c r="CRI183" s="50"/>
      <c r="CRJ183" s="50"/>
      <c r="CRK183" s="50"/>
      <c r="CRL183" s="50"/>
      <c r="CRM183" s="50"/>
      <c r="CRN183" s="50"/>
      <c r="CRO183" s="50"/>
      <c r="CRP183" s="50"/>
      <c r="CRQ183" s="50"/>
      <c r="CRR183" s="50"/>
      <c r="CRS183" s="50"/>
      <c r="CRT183" s="50"/>
      <c r="CRU183" s="50"/>
      <c r="CRV183" s="50"/>
      <c r="CRW183" s="50"/>
      <c r="CRX183" s="50"/>
      <c r="CRY183" s="50"/>
      <c r="CRZ183" s="50"/>
      <c r="CSA183" s="50"/>
      <c r="CSB183" s="50"/>
      <c r="CSC183" s="50"/>
      <c r="CSD183" s="50"/>
      <c r="CSE183" s="50"/>
      <c r="CSF183" s="50"/>
      <c r="CSG183" s="50"/>
      <c r="CSH183" s="50"/>
      <c r="CSI183" s="50"/>
      <c r="CSJ183" s="50"/>
      <c r="CSK183" s="50"/>
      <c r="CSL183" s="50"/>
      <c r="CSM183" s="50"/>
      <c r="CSN183" s="50"/>
      <c r="CSO183" s="50"/>
      <c r="CSP183" s="50"/>
      <c r="CSQ183" s="50"/>
      <c r="CSR183" s="50"/>
      <c r="CSS183" s="50"/>
      <c r="CST183" s="50"/>
      <c r="CSU183" s="50"/>
      <c r="CSV183" s="50"/>
      <c r="CSW183" s="50"/>
      <c r="CSX183" s="50"/>
      <c r="CSY183" s="50"/>
      <c r="CSZ183" s="50"/>
      <c r="CTA183" s="50"/>
      <c r="CTB183" s="50"/>
      <c r="CTC183" s="50"/>
      <c r="CTD183" s="50"/>
      <c r="CTE183" s="50"/>
      <c r="CTF183" s="50"/>
      <c r="CTG183" s="50"/>
      <c r="CTH183" s="50"/>
      <c r="CTI183" s="50"/>
      <c r="CTJ183" s="50"/>
      <c r="CTK183" s="50"/>
      <c r="CTL183" s="50"/>
      <c r="CTN183" s="50"/>
      <c r="CTP183" s="50"/>
      <c r="CTQ183" s="50"/>
      <c r="CTR183" s="50"/>
      <c r="CTS183" s="50"/>
      <c r="CTT183" s="50"/>
      <c r="CTU183" s="50"/>
      <c r="CTV183" s="50"/>
      <c r="CTW183" s="50"/>
      <c r="CUB183" s="50"/>
      <c r="CUC183" s="50"/>
      <c r="CUD183" s="50"/>
      <c r="CUE183" s="50"/>
      <c r="CUF183" s="50"/>
      <c r="CUG183" s="50"/>
      <c r="CUH183" s="50"/>
      <c r="CUI183" s="50"/>
      <c r="CUJ183" s="50"/>
      <c r="CUK183" s="50"/>
      <c r="CUL183" s="50"/>
      <c r="CUM183" s="50"/>
      <c r="CUN183" s="50"/>
      <c r="CUO183" s="50"/>
      <c r="CUP183" s="50"/>
      <c r="CUQ183" s="50"/>
      <c r="CUR183" s="50"/>
      <c r="CUS183" s="50"/>
      <c r="CUT183" s="50"/>
      <c r="CUU183" s="50"/>
      <c r="CUV183" s="50"/>
      <c r="CUW183" s="50"/>
      <c r="CUX183" s="50"/>
      <c r="CUY183" s="50"/>
      <c r="CUZ183" s="50"/>
      <c r="CVA183" s="50"/>
      <c r="CVB183" s="50"/>
      <c r="CVC183" s="50"/>
      <c r="CVD183" s="50"/>
      <c r="CVE183" s="50"/>
      <c r="CVF183" s="50"/>
      <c r="CVG183" s="50"/>
      <c r="CVH183" s="50"/>
      <c r="CVI183" s="50"/>
      <c r="CVJ183" s="50"/>
      <c r="CVK183" s="50"/>
      <c r="CVL183" s="50"/>
      <c r="CVM183" s="50"/>
      <c r="CVN183" s="50"/>
      <c r="CVO183" s="50"/>
      <c r="CVP183" s="50"/>
      <c r="CVQ183" s="50"/>
      <c r="CVR183" s="50"/>
      <c r="CVS183" s="50"/>
      <c r="CVT183" s="50"/>
      <c r="CVU183" s="50"/>
      <c r="CVV183" s="50"/>
      <c r="CVW183" s="50"/>
      <c r="CVX183" s="50"/>
      <c r="CVY183" s="50"/>
      <c r="CVZ183" s="50"/>
      <c r="CWA183" s="50"/>
      <c r="CWB183" s="50"/>
      <c r="CWC183" s="50"/>
      <c r="CWD183" s="50"/>
      <c r="CWE183" s="50"/>
      <c r="CWF183" s="50"/>
      <c r="CWG183" s="50"/>
      <c r="CWH183" s="50"/>
      <c r="CWI183" s="50"/>
      <c r="CWJ183" s="50"/>
      <c r="CWK183" s="50"/>
      <c r="CWL183" s="50"/>
      <c r="CWM183" s="50"/>
      <c r="CWN183" s="50"/>
      <c r="CWO183" s="50"/>
      <c r="CWP183" s="50"/>
      <c r="CWQ183" s="50"/>
      <c r="CWR183" s="50"/>
      <c r="CWS183" s="50"/>
      <c r="CWT183" s="50"/>
      <c r="CWU183" s="50"/>
      <c r="CWV183" s="50"/>
      <c r="CWW183" s="50"/>
      <c r="CWX183" s="50"/>
      <c r="CWY183" s="50"/>
      <c r="CWZ183" s="50"/>
      <c r="CXA183" s="50"/>
      <c r="CXB183" s="50"/>
      <c r="CXC183" s="50"/>
      <c r="CXD183" s="50"/>
      <c r="CXE183" s="50"/>
      <c r="CXF183" s="50"/>
      <c r="CXG183" s="50"/>
      <c r="CXH183" s="50"/>
      <c r="CXI183" s="50"/>
      <c r="CXJ183" s="50"/>
      <c r="CXK183" s="50"/>
      <c r="CXL183" s="50"/>
      <c r="CXM183" s="50"/>
      <c r="CXN183" s="50"/>
      <c r="CXO183" s="50"/>
      <c r="CXP183" s="50"/>
      <c r="CXQ183" s="50"/>
      <c r="CXR183" s="50"/>
      <c r="CXS183" s="50"/>
      <c r="CXT183" s="50"/>
      <c r="CXU183" s="50"/>
      <c r="CXV183" s="50"/>
      <c r="CXW183" s="50"/>
      <c r="CXX183" s="50"/>
      <c r="CXY183" s="50"/>
      <c r="CXZ183" s="50"/>
      <c r="CYA183" s="50"/>
      <c r="CYB183" s="50"/>
      <c r="CYC183" s="50"/>
      <c r="CYD183" s="50"/>
      <c r="CYE183" s="50"/>
      <c r="CYF183" s="50"/>
      <c r="CYG183" s="50"/>
      <c r="CYH183" s="50"/>
      <c r="CYI183" s="50"/>
      <c r="CYJ183" s="50"/>
      <c r="CYK183" s="50"/>
      <c r="CYL183" s="50"/>
      <c r="CYM183" s="50"/>
      <c r="CYN183" s="50"/>
      <c r="CYO183" s="50"/>
      <c r="CYP183" s="50"/>
      <c r="CYQ183" s="50"/>
      <c r="CYR183" s="50"/>
      <c r="CYS183" s="50"/>
      <c r="CYT183" s="50"/>
      <c r="CYU183" s="50"/>
      <c r="CYV183" s="50"/>
      <c r="CYW183" s="50"/>
      <c r="CYX183" s="50"/>
      <c r="CYY183" s="50"/>
      <c r="CYZ183" s="50"/>
      <c r="CZA183" s="50"/>
      <c r="CZB183" s="50"/>
      <c r="CZC183" s="50"/>
      <c r="CZD183" s="50"/>
      <c r="CZE183" s="50"/>
      <c r="CZF183" s="50"/>
      <c r="CZG183" s="50"/>
      <c r="CZH183" s="50"/>
      <c r="CZI183" s="50"/>
      <c r="CZJ183" s="50"/>
      <c r="CZK183" s="50"/>
      <c r="CZL183" s="50"/>
      <c r="CZM183" s="50"/>
      <c r="CZN183" s="50"/>
      <c r="CZO183" s="50"/>
      <c r="CZP183" s="50"/>
      <c r="CZQ183" s="50"/>
      <c r="CZR183" s="50"/>
      <c r="CZS183" s="50"/>
      <c r="CZT183" s="50"/>
      <c r="CZU183" s="50"/>
      <c r="CZV183" s="50"/>
      <c r="CZW183" s="50"/>
      <c r="CZX183" s="50"/>
      <c r="CZY183" s="50"/>
      <c r="CZZ183" s="50"/>
      <c r="DAA183" s="50"/>
      <c r="DAB183" s="50"/>
      <c r="DAC183" s="50"/>
      <c r="DAD183" s="50"/>
      <c r="DAE183" s="50"/>
      <c r="DAF183" s="50"/>
      <c r="DAG183" s="50"/>
      <c r="DAH183" s="50"/>
      <c r="DAI183" s="50"/>
      <c r="DAJ183" s="50"/>
      <c r="DAK183" s="50"/>
      <c r="DAL183" s="50"/>
      <c r="DAM183" s="50"/>
      <c r="DAN183" s="50"/>
      <c r="DAO183" s="50"/>
      <c r="DAP183" s="50"/>
      <c r="DAQ183" s="50"/>
      <c r="DAR183" s="50"/>
      <c r="DAS183" s="50"/>
      <c r="DAT183" s="50"/>
      <c r="DAU183" s="50"/>
      <c r="DAV183" s="50"/>
      <c r="DAW183" s="50"/>
      <c r="DAX183" s="50"/>
      <c r="DAY183" s="50"/>
      <c r="DAZ183" s="50"/>
      <c r="DBA183" s="50"/>
      <c r="DBB183" s="50"/>
      <c r="DBC183" s="50"/>
      <c r="DBD183" s="50"/>
      <c r="DBE183" s="50"/>
      <c r="DBF183" s="50"/>
      <c r="DBG183" s="50"/>
      <c r="DBH183" s="50"/>
      <c r="DBI183" s="50"/>
      <c r="DBJ183" s="50"/>
      <c r="DBK183" s="50"/>
      <c r="DBL183" s="50"/>
      <c r="DBM183" s="50"/>
      <c r="DBN183" s="50"/>
      <c r="DBO183" s="50"/>
      <c r="DBP183" s="50"/>
      <c r="DBQ183" s="50"/>
      <c r="DBR183" s="50"/>
      <c r="DBS183" s="50"/>
      <c r="DBT183" s="50"/>
      <c r="DBU183" s="50"/>
      <c r="DBV183" s="50"/>
      <c r="DBW183" s="50"/>
      <c r="DBX183" s="50"/>
      <c r="DBY183" s="50"/>
      <c r="DBZ183" s="50"/>
      <c r="DCA183" s="50"/>
      <c r="DCB183" s="50"/>
      <c r="DCC183" s="50"/>
      <c r="DCD183" s="50"/>
      <c r="DCE183" s="50"/>
      <c r="DCF183" s="50"/>
      <c r="DCG183" s="50"/>
      <c r="DCH183" s="50"/>
      <c r="DCI183" s="50"/>
      <c r="DCJ183" s="50"/>
      <c r="DCK183" s="50"/>
      <c r="DCL183" s="50"/>
      <c r="DCM183" s="50"/>
      <c r="DCN183" s="50"/>
      <c r="DCO183" s="50"/>
      <c r="DCP183" s="50"/>
      <c r="DCQ183" s="50"/>
      <c r="DCR183" s="50"/>
      <c r="DCS183" s="50"/>
      <c r="DCT183" s="50"/>
      <c r="DCU183" s="50"/>
      <c r="DCV183" s="50"/>
      <c r="DCW183" s="50"/>
      <c r="DCX183" s="50"/>
      <c r="DCY183" s="50"/>
      <c r="DCZ183" s="50"/>
      <c r="DDA183" s="50"/>
      <c r="DDB183" s="50"/>
      <c r="DDC183" s="50"/>
      <c r="DDD183" s="50"/>
      <c r="DDE183" s="50"/>
      <c r="DDF183" s="50"/>
      <c r="DDG183" s="50"/>
      <c r="DDH183" s="50"/>
      <c r="DDJ183" s="50"/>
      <c r="DDL183" s="50"/>
      <c r="DDM183" s="50"/>
      <c r="DDN183" s="50"/>
      <c r="DDO183" s="50"/>
      <c r="DDP183" s="50"/>
      <c r="DDQ183" s="50"/>
      <c r="DDR183" s="50"/>
      <c r="DDS183" s="50"/>
      <c r="DDX183" s="50"/>
      <c r="DDY183" s="50"/>
      <c r="DDZ183" s="50"/>
      <c r="DEA183" s="50"/>
      <c r="DEB183" s="50"/>
      <c r="DEC183" s="50"/>
      <c r="DED183" s="50"/>
      <c r="DEE183" s="50"/>
      <c r="DEF183" s="50"/>
      <c r="DEG183" s="50"/>
      <c r="DEH183" s="50"/>
      <c r="DEI183" s="50"/>
      <c r="DEJ183" s="50"/>
      <c r="DEK183" s="50"/>
      <c r="DEL183" s="50"/>
      <c r="DEM183" s="50"/>
      <c r="DEN183" s="50"/>
      <c r="DEO183" s="50"/>
      <c r="DEP183" s="50"/>
      <c r="DEQ183" s="50"/>
      <c r="DER183" s="50"/>
      <c r="DES183" s="50"/>
      <c r="DET183" s="50"/>
      <c r="DEU183" s="50"/>
      <c r="DEV183" s="50"/>
      <c r="DEW183" s="50"/>
      <c r="DEX183" s="50"/>
      <c r="DEY183" s="50"/>
      <c r="DEZ183" s="50"/>
      <c r="DFA183" s="50"/>
      <c r="DFB183" s="50"/>
      <c r="DFC183" s="50"/>
      <c r="DFD183" s="50"/>
      <c r="DFE183" s="50"/>
      <c r="DFF183" s="50"/>
      <c r="DFG183" s="50"/>
      <c r="DFH183" s="50"/>
      <c r="DFI183" s="50"/>
      <c r="DFJ183" s="50"/>
      <c r="DFK183" s="50"/>
      <c r="DFL183" s="50"/>
      <c r="DFM183" s="50"/>
      <c r="DFN183" s="50"/>
      <c r="DFO183" s="50"/>
      <c r="DFP183" s="50"/>
      <c r="DFQ183" s="50"/>
      <c r="DFR183" s="50"/>
      <c r="DFS183" s="50"/>
      <c r="DFT183" s="50"/>
      <c r="DFU183" s="50"/>
      <c r="DFV183" s="50"/>
      <c r="DFW183" s="50"/>
      <c r="DFX183" s="50"/>
      <c r="DFY183" s="50"/>
      <c r="DFZ183" s="50"/>
      <c r="DGA183" s="50"/>
      <c r="DGB183" s="50"/>
      <c r="DGC183" s="50"/>
      <c r="DGD183" s="50"/>
      <c r="DGE183" s="50"/>
      <c r="DGF183" s="50"/>
      <c r="DGG183" s="50"/>
      <c r="DGH183" s="50"/>
      <c r="DGI183" s="50"/>
      <c r="DGJ183" s="50"/>
      <c r="DGK183" s="50"/>
      <c r="DGL183" s="50"/>
      <c r="DGM183" s="50"/>
      <c r="DGN183" s="50"/>
      <c r="DGO183" s="50"/>
      <c r="DGP183" s="50"/>
      <c r="DGQ183" s="50"/>
      <c r="DGR183" s="50"/>
      <c r="DGS183" s="50"/>
      <c r="DGT183" s="50"/>
      <c r="DGU183" s="50"/>
      <c r="DGV183" s="50"/>
      <c r="DGW183" s="50"/>
      <c r="DGX183" s="50"/>
      <c r="DGY183" s="50"/>
      <c r="DGZ183" s="50"/>
      <c r="DHA183" s="50"/>
      <c r="DHB183" s="50"/>
      <c r="DHC183" s="50"/>
      <c r="DHD183" s="50"/>
      <c r="DHE183" s="50"/>
      <c r="DHF183" s="50"/>
      <c r="DHG183" s="50"/>
      <c r="DHH183" s="50"/>
      <c r="DHI183" s="50"/>
      <c r="DHJ183" s="50"/>
      <c r="DHK183" s="50"/>
      <c r="DHL183" s="50"/>
      <c r="DHM183" s="50"/>
      <c r="DHN183" s="50"/>
      <c r="DHO183" s="50"/>
      <c r="DHP183" s="50"/>
      <c r="DHQ183" s="50"/>
      <c r="DHR183" s="50"/>
      <c r="DHS183" s="50"/>
      <c r="DHT183" s="50"/>
      <c r="DHU183" s="50"/>
      <c r="DHV183" s="50"/>
      <c r="DHW183" s="50"/>
      <c r="DHX183" s="50"/>
      <c r="DHY183" s="50"/>
      <c r="DHZ183" s="50"/>
      <c r="DIA183" s="50"/>
      <c r="DIB183" s="50"/>
      <c r="DIC183" s="50"/>
      <c r="DID183" s="50"/>
      <c r="DIE183" s="50"/>
      <c r="DIF183" s="50"/>
      <c r="DIG183" s="50"/>
      <c r="DIH183" s="50"/>
      <c r="DII183" s="50"/>
      <c r="DIJ183" s="50"/>
      <c r="DIK183" s="50"/>
      <c r="DIL183" s="50"/>
      <c r="DIM183" s="50"/>
      <c r="DIN183" s="50"/>
      <c r="DIO183" s="50"/>
      <c r="DIP183" s="50"/>
      <c r="DIQ183" s="50"/>
      <c r="DIR183" s="50"/>
      <c r="DIS183" s="50"/>
      <c r="DIT183" s="50"/>
      <c r="DIU183" s="50"/>
      <c r="DIV183" s="50"/>
      <c r="DIW183" s="50"/>
      <c r="DIX183" s="50"/>
      <c r="DIY183" s="50"/>
      <c r="DIZ183" s="50"/>
      <c r="DJA183" s="50"/>
      <c r="DJB183" s="50"/>
      <c r="DJC183" s="50"/>
      <c r="DJD183" s="50"/>
      <c r="DJE183" s="50"/>
      <c r="DJF183" s="50"/>
      <c r="DJG183" s="50"/>
      <c r="DJH183" s="50"/>
      <c r="DJI183" s="50"/>
      <c r="DJJ183" s="50"/>
      <c r="DJK183" s="50"/>
      <c r="DJL183" s="50"/>
      <c r="DJM183" s="50"/>
      <c r="DJN183" s="50"/>
      <c r="DJO183" s="50"/>
      <c r="DJP183" s="50"/>
      <c r="DJQ183" s="50"/>
      <c r="DJR183" s="50"/>
      <c r="DJS183" s="50"/>
      <c r="DJT183" s="50"/>
      <c r="DJU183" s="50"/>
      <c r="DJV183" s="50"/>
      <c r="DJW183" s="50"/>
      <c r="DJX183" s="50"/>
      <c r="DJY183" s="50"/>
      <c r="DJZ183" s="50"/>
      <c r="DKA183" s="50"/>
      <c r="DKB183" s="50"/>
      <c r="DKC183" s="50"/>
      <c r="DKD183" s="50"/>
      <c r="DKE183" s="50"/>
      <c r="DKF183" s="50"/>
      <c r="DKG183" s="50"/>
      <c r="DKH183" s="50"/>
      <c r="DKI183" s="50"/>
      <c r="DKJ183" s="50"/>
      <c r="DKK183" s="50"/>
      <c r="DKL183" s="50"/>
      <c r="DKM183" s="50"/>
      <c r="DKN183" s="50"/>
      <c r="DKO183" s="50"/>
      <c r="DKP183" s="50"/>
      <c r="DKQ183" s="50"/>
      <c r="DKR183" s="50"/>
      <c r="DKS183" s="50"/>
      <c r="DKT183" s="50"/>
      <c r="DKU183" s="50"/>
      <c r="DKV183" s="50"/>
      <c r="DKW183" s="50"/>
      <c r="DKX183" s="50"/>
      <c r="DKY183" s="50"/>
      <c r="DKZ183" s="50"/>
      <c r="DLA183" s="50"/>
      <c r="DLB183" s="50"/>
      <c r="DLC183" s="50"/>
      <c r="DLD183" s="50"/>
      <c r="DLE183" s="50"/>
      <c r="DLF183" s="50"/>
      <c r="DLG183" s="50"/>
      <c r="DLH183" s="50"/>
      <c r="DLI183" s="50"/>
      <c r="DLJ183" s="50"/>
      <c r="DLK183" s="50"/>
      <c r="DLL183" s="50"/>
      <c r="DLM183" s="50"/>
      <c r="DLN183" s="50"/>
      <c r="DLO183" s="50"/>
      <c r="DLP183" s="50"/>
      <c r="DLQ183" s="50"/>
      <c r="DLR183" s="50"/>
      <c r="DLS183" s="50"/>
      <c r="DLT183" s="50"/>
      <c r="DLU183" s="50"/>
      <c r="DLV183" s="50"/>
      <c r="DLW183" s="50"/>
      <c r="DLX183" s="50"/>
      <c r="DLY183" s="50"/>
      <c r="DLZ183" s="50"/>
      <c r="DMA183" s="50"/>
      <c r="DMB183" s="50"/>
      <c r="DMC183" s="50"/>
      <c r="DMD183" s="50"/>
      <c r="DME183" s="50"/>
      <c r="DMF183" s="50"/>
      <c r="DMG183" s="50"/>
      <c r="DMH183" s="50"/>
      <c r="DMI183" s="50"/>
      <c r="DMJ183" s="50"/>
      <c r="DMK183" s="50"/>
      <c r="DML183" s="50"/>
      <c r="DMM183" s="50"/>
      <c r="DMN183" s="50"/>
      <c r="DMO183" s="50"/>
      <c r="DMP183" s="50"/>
      <c r="DMQ183" s="50"/>
      <c r="DMR183" s="50"/>
      <c r="DMS183" s="50"/>
      <c r="DMT183" s="50"/>
      <c r="DMU183" s="50"/>
      <c r="DMV183" s="50"/>
      <c r="DMW183" s="50"/>
      <c r="DMX183" s="50"/>
      <c r="DMY183" s="50"/>
      <c r="DMZ183" s="50"/>
      <c r="DNA183" s="50"/>
      <c r="DNB183" s="50"/>
      <c r="DNC183" s="50"/>
      <c r="DND183" s="50"/>
      <c r="DNF183" s="50"/>
      <c r="DNH183" s="50"/>
      <c r="DNI183" s="50"/>
      <c r="DNJ183" s="50"/>
      <c r="DNK183" s="50"/>
      <c r="DNL183" s="50"/>
      <c r="DNM183" s="50"/>
      <c r="DNN183" s="50"/>
      <c r="DNO183" s="50"/>
      <c r="DNT183" s="50"/>
      <c r="DNU183" s="50"/>
      <c r="DNV183" s="50"/>
      <c r="DNW183" s="50"/>
      <c r="DNX183" s="50"/>
      <c r="DNY183" s="50"/>
      <c r="DNZ183" s="50"/>
      <c r="DOA183" s="50"/>
      <c r="DOB183" s="50"/>
      <c r="DOC183" s="50"/>
      <c r="DOD183" s="50"/>
      <c r="DOE183" s="50"/>
      <c r="DOF183" s="50"/>
      <c r="DOG183" s="50"/>
      <c r="DOH183" s="50"/>
      <c r="DOI183" s="50"/>
      <c r="DOJ183" s="50"/>
      <c r="DOK183" s="50"/>
      <c r="DOL183" s="50"/>
      <c r="DOM183" s="50"/>
      <c r="DON183" s="50"/>
      <c r="DOO183" s="50"/>
      <c r="DOP183" s="50"/>
      <c r="DOQ183" s="50"/>
      <c r="DOR183" s="50"/>
      <c r="DOS183" s="50"/>
      <c r="DOT183" s="50"/>
      <c r="DOU183" s="50"/>
      <c r="DOV183" s="50"/>
      <c r="DOW183" s="50"/>
      <c r="DOX183" s="50"/>
      <c r="DOY183" s="50"/>
      <c r="DOZ183" s="50"/>
      <c r="DPA183" s="50"/>
      <c r="DPB183" s="50"/>
      <c r="DPC183" s="50"/>
      <c r="DPD183" s="50"/>
      <c r="DPE183" s="50"/>
      <c r="DPF183" s="50"/>
      <c r="DPG183" s="50"/>
      <c r="DPH183" s="50"/>
      <c r="DPI183" s="50"/>
      <c r="DPJ183" s="50"/>
      <c r="DPK183" s="50"/>
      <c r="DPL183" s="50"/>
      <c r="DPM183" s="50"/>
      <c r="DPN183" s="50"/>
      <c r="DPO183" s="50"/>
      <c r="DPP183" s="50"/>
      <c r="DPQ183" s="50"/>
      <c r="DPR183" s="50"/>
      <c r="DPS183" s="50"/>
      <c r="DPT183" s="50"/>
      <c r="DPU183" s="50"/>
      <c r="DPV183" s="50"/>
      <c r="DPW183" s="50"/>
      <c r="DPX183" s="50"/>
      <c r="DPY183" s="50"/>
      <c r="DPZ183" s="50"/>
      <c r="DQA183" s="50"/>
      <c r="DQB183" s="50"/>
      <c r="DQC183" s="50"/>
      <c r="DQD183" s="50"/>
      <c r="DQE183" s="50"/>
      <c r="DQF183" s="50"/>
      <c r="DQG183" s="50"/>
      <c r="DQH183" s="50"/>
      <c r="DQI183" s="50"/>
      <c r="DQJ183" s="50"/>
      <c r="DQK183" s="50"/>
      <c r="DQL183" s="50"/>
      <c r="DQM183" s="50"/>
      <c r="DQN183" s="50"/>
      <c r="DQO183" s="50"/>
      <c r="DQP183" s="50"/>
      <c r="DQQ183" s="50"/>
      <c r="DQR183" s="50"/>
      <c r="DQS183" s="50"/>
      <c r="DQT183" s="50"/>
      <c r="DQU183" s="50"/>
      <c r="DQV183" s="50"/>
      <c r="DQW183" s="50"/>
      <c r="DQX183" s="50"/>
      <c r="DQY183" s="50"/>
      <c r="DQZ183" s="50"/>
      <c r="DRA183" s="50"/>
      <c r="DRB183" s="50"/>
      <c r="DRC183" s="50"/>
      <c r="DRD183" s="50"/>
      <c r="DRE183" s="50"/>
      <c r="DRF183" s="50"/>
      <c r="DRG183" s="50"/>
      <c r="DRH183" s="50"/>
      <c r="DRI183" s="50"/>
      <c r="DRJ183" s="50"/>
      <c r="DRK183" s="50"/>
      <c r="DRL183" s="50"/>
      <c r="DRM183" s="50"/>
      <c r="DRN183" s="50"/>
      <c r="DRO183" s="50"/>
      <c r="DRP183" s="50"/>
      <c r="DRQ183" s="50"/>
      <c r="DRR183" s="50"/>
      <c r="DRS183" s="50"/>
      <c r="DRT183" s="50"/>
      <c r="DRU183" s="50"/>
      <c r="DRV183" s="50"/>
      <c r="DRW183" s="50"/>
      <c r="DRX183" s="50"/>
      <c r="DRY183" s="50"/>
      <c r="DRZ183" s="50"/>
      <c r="DSA183" s="50"/>
      <c r="DSB183" s="50"/>
      <c r="DSC183" s="50"/>
      <c r="DSD183" s="50"/>
      <c r="DSE183" s="50"/>
      <c r="DSF183" s="50"/>
      <c r="DSG183" s="50"/>
      <c r="DSH183" s="50"/>
      <c r="DSI183" s="50"/>
      <c r="DSJ183" s="50"/>
      <c r="DSK183" s="50"/>
      <c r="DSL183" s="50"/>
      <c r="DSM183" s="50"/>
      <c r="DSN183" s="50"/>
      <c r="DSO183" s="50"/>
      <c r="DSP183" s="50"/>
      <c r="DSQ183" s="50"/>
      <c r="DSR183" s="50"/>
      <c r="DSS183" s="50"/>
      <c r="DST183" s="50"/>
      <c r="DSU183" s="50"/>
      <c r="DSV183" s="50"/>
      <c r="DSW183" s="50"/>
      <c r="DSX183" s="50"/>
      <c r="DSY183" s="50"/>
      <c r="DSZ183" s="50"/>
      <c r="DTA183" s="50"/>
      <c r="DTB183" s="50"/>
      <c r="DTC183" s="50"/>
      <c r="DTD183" s="50"/>
      <c r="DTE183" s="50"/>
      <c r="DTF183" s="50"/>
      <c r="DTG183" s="50"/>
      <c r="DTH183" s="50"/>
      <c r="DTI183" s="50"/>
      <c r="DTJ183" s="50"/>
      <c r="DTK183" s="50"/>
      <c r="DTL183" s="50"/>
      <c r="DTM183" s="50"/>
      <c r="DTN183" s="50"/>
      <c r="DTO183" s="50"/>
      <c r="DTP183" s="50"/>
      <c r="DTQ183" s="50"/>
      <c r="DTR183" s="50"/>
      <c r="DTS183" s="50"/>
      <c r="DTT183" s="50"/>
      <c r="DTU183" s="50"/>
      <c r="DTV183" s="50"/>
      <c r="DTW183" s="50"/>
      <c r="DTX183" s="50"/>
      <c r="DTY183" s="50"/>
      <c r="DTZ183" s="50"/>
      <c r="DUA183" s="50"/>
      <c r="DUB183" s="50"/>
      <c r="DUC183" s="50"/>
      <c r="DUD183" s="50"/>
      <c r="DUE183" s="50"/>
      <c r="DUF183" s="50"/>
      <c r="DUG183" s="50"/>
      <c r="DUH183" s="50"/>
      <c r="DUI183" s="50"/>
      <c r="DUJ183" s="50"/>
      <c r="DUK183" s="50"/>
      <c r="DUL183" s="50"/>
      <c r="DUM183" s="50"/>
      <c r="DUN183" s="50"/>
      <c r="DUO183" s="50"/>
      <c r="DUP183" s="50"/>
      <c r="DUQ183" s="50"/>
      <c r="DUR183" s="50"/>
      <c r="DUS183" s="50"/>
      <c r="DUT183" s="50"/>
      <c r="DUU183" s="50"/>
      <c r="DUV183" s="50"/>
      <c r="DUW183" s="50"/>
      <c r="DUX183" s="50"/>
      <c r="DUY183" s="50"/>
      <c r="DUZ183" s="50"/>
      <c r="DVA183" s="50"/>
      <c r="DVB183" s="50"/>
      <c r="DVC183" s="50"/>
      <c r="DVD183" s="50"/>
      <c r="DVE183" s="50"/>
      <c r="DVF183" s="50"/>
      <c r="DVG183" s="50"/>
      <c r="DVH183" s="50"/>
      <c r="DVI183" s="50"/>
      <c r="DVJ183" s="50"/>
      <c r="DVK183" s="50"/>
      <c r="DVL183" s="50"/>
      <c r="DVM183" s="50"/>
      <c r="DVN183" s="50"/>
      <c r="DVO183" s="50"/>
      <c r="DVP183" s="50"/>
      <c r="DVQ183" s="50"/>
      <c r="DVR183" s="50"/>
      <c r="DVS183" s="50"/>
      <c r="DVT183" s="50"/>
      <c r="DVU183" s="50"/>
      <c r="DVV183" s="50"/>
      <c r="DVW183" s="50"/>
      <c r="DVX183" s="50"/>
      <c r="DVY183" s="50"/>
      <c r="DVZ183" s="50"/>
      <c r="DWA183" s="50"/>
      <c r="DWB183" s="50"/>
      <c r="DWC183" s="50"/>
      <c r="DWD183" s="50"/>
      <c r="DWE183" s="50"/>
      <c r="DWF183" s="50"/>
      <c r="DWG183" s="50"/>
      <c r="DWH183" s="50"/>
      <c r="DWI183" s="50"/>
      <c r="DWJ183" s="50"/>
      <c r="DWK183" s="50"/>
      <c r="DWL183" s="50"/>
      <c r="DWM183" s="50"/>
      <c r="DWN183" s="50"/>
      <c r="DWO183" s="50"/>
      <c r="DWP183" s="50"/>
      <c r="DWQ183" s="50"/>
      <c r="DWR183" s="50"/>
      <c r="DWS183" s="50"/>
      <c r="DWT183" s="50"/>
      <c r="DWU183" s="50"/>
      <c r="DWV183" s="50"/>
      <c r="DWW183" s="50"/>
      <c r="DWX183" s="50"/>
      <c r="DWY183" s="50"/>
      <c r="DWZ183" s="50"/>
      <c r="DXB183" s="50"/>
      <c r="DXD183" s="50"/>
      <c r="DXE183" s="50"/>
      <c r="DXF183" s="50"/>
      <c r="DXG183" s="50"/>
      <c r="DXH183" s="50"/>
      <c r="DXI183" s="50"/>
      <c r="DXJ183" s="50"/>
      <c r="DXK183" s="50"/>
      <c r="DXP183" s="50"/>
      <c r="DXQ183" s="50"/>
      <c r="DXR183" s="50"/>
      <c r="DXS183" s="50"/>
      <c r="DXT183" s="50"/>
      <c r="DXU183" s="50"/>
      <c r="DXV183" s="50"/>
      <c r="DXW183" s="50"/>
      <c r="DXX183" s="50"/>
      <c r="DXY183" s="50"/>
      <c r="DXZ183" s="50"/>
      <c r="DYA183" s="50"/>
      <c r="DYB183" s="50"/>
      <c r="DYC183" s="50"/>
      <c r="DYD183" s="50"/>
      <c r="DYE183" s="50"/>
      <c r="DYF183" s="50"/>
      <c r="DYG183" s="50"/>
      <c r="DYH183" s="50"/>
      <c r="DYI183" s="50"/>
      <c r="DYJ183" s="50"/>
      <c r="DYK183" s="50"/>
      <c r="DYL183" s="50"/>
      <c r="DYM183" s="50"/>
      <c r="DYN183" s="50"/>
      <c r="DYO183" s="50"/>
      <c r="DYP183" s="50"/>
      <c r="DYQ183" s="50"/>
      <c r="DYR183" s="50"/>
      <c r="DYS183" s="50"/>
      <c r="DYT183" s="50"/>
      <c r="DYU183" s="50"/>
      <c r="DYV183" s="50"/>
      <c r="DYW183" s="50"/>
      <c r="DYX183" s="50"/>
      <c r="DYY183" s="50"/>
      <c r="DYZ183" s="50"/>
      <c r="DZA183" s="50"/>
      <c r="DZB183" s="50"/>
      <c r="DZC183" s="50"/>
      <c r="DZD183" s="50"/>
      <c r="DZE183" s="50"/>
      <c r="DZF183" s="50"/>
      <c r="DZG183" s="50"/>
      <c r="DZH183" s="50"/>
      <c r="DZI183" s="50"/>
      <c r="DZJ183" s="50"/>
      <c r="DZK183" s="50"/>
      <c r="DZL183" s="50"/>
      <c r="DZM183" s="50"/>
      <c r="DZN183" s="50"/>
      <c r="DZO183" s="50"/>
      <c r="DZP183" s="50"/>
      <c r="DZQ183" s="50"/>
      <c r="DZR183" s="50"/>
      <c r="DZS183" s="50"/>
      <c r="DZT183" s="50"/>
      <c r="DZU183" s="50"/>
      <c r="DZV183" s="50"/>
      <c r="DZW183" s="50"/>
      <c r="DZX183" s="50"/>
      <c r="DZY183" s="50"/>
      <c r="DZZ183" s="50"/>
      <c r="EAA183" s="50"/>
      <c r="EAB183" s="50"/>
      <c r="EAC183" s="50"/>
      <c r="EAD183" s="50"/>
      <c r="EAE183" s="50"/>
      <c r="EAF183" s="50"/>
      <c r="EAG183" s="50"/>
      <c r="EAH183" s="50"/>
      <c r="EAI183" s="50"/>
      <c r="EAJ183" s="50"/>
      <c r="EAK183" s="50"/>
      <c r="EAL183" s="50"/>
      <c r="EAM183" s="50"/>
      <c r="EAN183" s="50"/>
      <c r="EAO183" s="50"/>
      <c r="EAP183" s="50"/>
      <c r="EAQ183" s="50"/>
      <c r="EAR183" s="50"/>
      <c r="EAS183" s="50"/>
      <c r="EAT183" s="50"/>
      <c r="EAU183" s="50"/>
      <c r="EAV183" s="50"/>
      <c r="EAW183" s="50"/>
      <c r="EAX183" s="50"/>
      <c r="EAY183" s="50"/>
      <c r="EAZ183" s="50"/>
      <c r="EBA183" s="50"/>
      <c r="EBB183" s="50"/>
      <c r="EBC183" s="50"/>
      <c r="EBD183" s="50"/>
      <c r="EBE183" s="50"/>
      <c r="EBF183" s="50"/>
      <c r="EBG183" s="50"/>
      <c r="EBH183" s="50"/>
      <c r="EBI183" s="50"/>
      <c r="EBJ183" s="50"/>
      <c r="EBK183" s="50"/>
      <c r="EBL183" s="50"/>
      <c r="EBM183" s="50"/>
      <c r="EBN183" s="50"/>
      <c r="EBO183" s="50"/>
      <c r="EBP183" s="50"/>
      <c r="EBQ183" s="50"/>
      <c r="EBR183" s="50"/>
      <c r="EBS183" s="50"/>
      <c r="EBT183" s="50"/>
      <c r="EBU183" s="50"/>
      <c r="EBV183" s="50"/>
      <c r="EBW183" s="50"/>
      <c r="EBX183" s="50"/>
      <c r="EBY183" s="50"/>
      <c r="EBZ183" s="50"/>
      <c r="ECA183" s="50"/>
      <c r="ECB183" s="50"/>
      <c r="ECC183" s="50"/>
      <c r="ECD183" s="50"/>
      <c r="ECE183" s="50"/>
      <c r="ECF183" s="50"/>
      <c r="ECG183" s="50"/>
      <c r="ECH183" s="50"/>
      <c r="ECI183" s="50"/>
      <c r="ECJ183" s="50"/>
      <c r="ECK183" s="50"/>
      <c r="ECL183" s="50"/>
      <c r="ECM183" s="50"/>
      <c r="ECN183" s="50"/>
      <c r="ECO183" s="50"/>
      <c r="ECP183" s="50"/>
      <c r="ECQ183" s="50"/>
      <c r="ECR183" s="50"/>
      <c r="ECS183" s="50"/>
      <c r="ECT183" s="50"/>
      <c r="ECU183" s="50"/>
      <c r="ECV183" s="50"/>
      <c r="ECW183" s="50"/>
      <c r="ECX183" s="50"/>
      <c r="ECY183" s="50"/>
      <c r="ECZ183" s="50"/>
      <c r="EDA183" s="50"/>
      <c r="EDB183" s="50"/>
      <c r="EDC183" s="50"/>
      <c r="EDD183" s="50"/>
      <c r="EDE183" s="50"/>
      <c r="EDF183" s="50"/>
      <c r="EDG183" s="50"/>
      <c r="EDH183" s="50"/>
      <c r="EDI183" s="50"/>
      <c r="EDJ183" s="50"/>
      <c r="EDK183" s="50"/>
      <c r="EDL183" s="50"/>
      <c r="EDM183" s="50"/>
      <c r="EDN183" s="50"/>
      <c r="EDO183" s="50"/>
      <c r="EDP183" s="50"/>
      <c r="EDQ183" s="50"/>
      <c r="EDR183" s="50"/>
      <c r="EDS183" s="50"/>
      <c r="EDT183" s="50"/>
      <c r="EDU183" s="50"/>
      <c r="EDV183" s="50"/>
      <c r="EDW183" s="50"/>
      <c r="EDX183" s="50"/>
      <c r="EDY183" s="50"/>
      <c r="EDZ183" s="50"/>
      <c r="EEA183" s="50"/>
      <c r="EEB183" s="50"/>
      <c r="EEC183" s="50"/>
      <c r="EED183" s="50"/>
      <c r="EEE183" s="50"/>
      <c r="EEF183" s="50"/>
      <c r="EEG183" s="50"/>
      <c r="EEH183" s="50"/>
      <c r="EEI183" s="50"/>
      <c r="EEJ183" s="50"/>
      <c r="EEK183" s="50"/>
      <c r="EEL183" s="50"/>
      <c r="EEM183" s="50"/>
      <c r="EEN183" s="50"/>
      <c r="EEO183" s="50"/>
      <c r="EEP183" s="50"/>
      <c r="EEQ183" s="50"/>
      <c r="EER183" s="50"/>
      <c r="EES183" s="50"/>
      <c r="EET183" s="50"/>
      <c r="EEU183" s="50"/>
      <c r="EEV183" s="50"/>
      <c r="EEW183" s="50"/>
      <c r="EEX183" s="50"/>
      <c r="EEY183" s="50"/>
      <c r="EEZ183" s="50"/>
      <c r="EFA183" s="50"/>
      <c r="EFB183" s="50"/>
      <c r="EFC183" s="50"/>
      <c r="EFD183" s="50"/>
      <c r="EFE183" s="50"/>
      <c r="EFF183" s="50"/>
      <c r="EFG183" s="50"/>
      <c r="EFH183" s="50"/>
      <c r="EFI183" s="50"/>
      <c r="EFJ183" s="50"/>
      <c r="EFK183" s="50"/>
      <c r="EFL183" s="50"/>
      <c r="EFM183" s="50"/>
      <c r="EFN183" s="50"/>
      <c r="EFO183" s="50"/>
      <c r="EFP183" s="50"/>
      <c r="EFQ183" s="50"/>
      <c r="EFR183" s="50"/>
      <c r="EFS183" s="50"/>
      <c r="EFT183" s="50"/>
      <c r="EFU183" s="50"/>
      <c r="EFV183" s="50"/>
      <c r="EFW183" s="50"/>
      <c r="EFX183" s="50"/>
      <c r="EFY183" s="50"/>
      <c r="EFZ183" s="50"/>
      <c r="EGA183" s="50"/>
      <c r="EGB183" s="50"/>
      <c r="EGC183" s="50"/>
      <c r="EGD183" s="50"/>
      <c r="EGE183" s="50"/>
      <c r="EGF183" s="50"/>
      <c r="EGG183" s="50"/>
      <c r="EGH183" s="50"/>
      <c r="EGI183" s="50"/>
      <c r="EGJ183" s="50"/>
      <c r="EGK183" s="50"/>
      <c r="EGL183" s="50"/>
      <c r="EGM183" s="50"/>
      <c r="EGN183" s="50"/>
      <c r="EGO183" s="50"/>
      <c r="EGP183" s="50"/>
      <c r="EGQ183" s="50"/>
      <c r="EGR183" s="50"/>
      <c r="EGS183" s="50"/>
      <c r="EGT183" s="50"/>
      <c r="EGU183" s="50"/>
      <c r="EGV183" s="50"/>
      <c r="EGX183" s="50"/>
      <c r="EGZ183" s="50"/>
      <c r="EHA183" s="50"/>
      <c r="EHB183" s="50"/>
      <c r="EHC183" s="50"/>
      <c r="EHD183" s="50"/>
      <c r="EHE183" s="50"/>
      <c r="EHF183" s="50"/>
      <c r="EHG183" s="50"/>
      <c r="EHL183" s="50"/>
      <c r="EHM183" s="50"/>
      <c r="EHN183" s="50"/>
      <c r="EHO183" s="50"/>
      <c r="EHP183" s="50"/>
      <c r="EHQ183" s="50"/>
      <c r="EHR183" s="50"/>
      <c r="EHS183" s="50"/>
      <c r="EHT183" s="50"/>
      <c r="EHU183" s="50"/>
      <c r="EHV183" s="50"/>
      <c r="EHW183" s="50"/>
      <c r="EHX183" s="50"/>
      <c r="EHY183" s="50"/>
      <c r="EHZ183" s="50"/>
      <c r="EIA183" s="50"/>
      <c r="EIB183" s="50"/>
      <c r="EIC183" s="50"/>
      <c r="EID183" s="50"/>
      <c r="EIE183" s="50"/>
      <c r="EIF183" s="50"/>
      <c r="EIG183" s="50"/>
      <c r="EIH183" s="50"/>
      <c r="EII183" s="50"/>
      <c r="EIJ183" s="50"/>
      <c r="EIK183" s="50"/>
      <c r="EIL183" s="50"/>
      <c r="EIM183" s="50"/>
      <c r="EIN183" s="50"/>
      <c r="EIO183" s="50"/>
      <c r="EIP183" s="50"/>
      <c r="EIQ183" s="50"/>
      <c r="EIR183" s="50"/>
      <c r="EIS183" s="50"/>
      <c r="EIT183" s="50"/>
      <c r="EIU183" s="50"/>
      <c r="EIV183" s="50"/>
      <c r="EIW183" s="50"/>
      <c r="EIX183" s="50"/>
      <c r="EIY183" s="50"/>
      <c r="EIZ183" s="50"/>
      <c r="EJA183" s="50"/>
      <c r="EJB183" s="50"/>
      <c r="EJC183" s="50"/>
      <c r="EJD183" s="50"/>
      <c r="EJE183" s="50"/>
      <c r="EJF183" s="50"/>
      <c r="EJG183" s="50"/>
      <c r="EJH183" s="50"/>
      <c r="EJI183" s="50"/>
      <c r="EJJ183" s="50"/>
      <c r="EJK183" s="50"/>
      <c r="EJL183" s="50"/>
      <c r="EJM183" s="50"/>
      <c r="EJN183" s="50"/>
      <c r="EJO183" s="50"/>
      <c r="EJP183" s="50"/>
      <c r="EJQ183" s="50"/>
      <c r="EJR183" s="50"/>
      <c r="EJS183" s="50"/>
      <c r="EJT183" s="50"/>
      <c r="EJU183" s="50"/>
      <c r="EJV183" s="50"/>
      <c r="EJW183" s="50"/>
      <c r="EJX183" s="50"/>
      <c r="EJY183" s="50"/>
      <c r="EJZ183" s="50"/>
      <c r="EKA183" s="50"/>
      <c r="EKB183" s="50"/>
      <c r="EKC183" s="50"/>
      <c r="EKD183" s="50"/>
      <c r="EKE183" s="50"/>
      <c r="EKF183" s="50"/>
      <c r="EKG183" s="50"/>
      <c r="EKH183" s="50"/>
      <c r="EKI183" s="50"/>
      <c r="EKJ183" s="50"/>
      <c r="EKK183" s="50"/>
      <c r="EKL183" s="50"/>
      <c r="EKM183" s="50"/>
      <c r="EKN183" s="50"/>
      <c r="EKO183" s="50"/>
      <c r="EKP183" s="50"/>
      <c r="EKQ183" s="50"/>
      <c r="EKR183" s="50"/>
      <c r="EKS183" s="50"/>
      <c r="EKT183" s="50"/>
      <c r="EKU183" s="50"/>
      <c r="EKV183" s="50"/>
      <c r="EKW183" s="50"/>
      <c r="EKX183" s="50"/>
      <c r="EKY183" s="50"/>
      <c r="EKZ183" s="50"/>
      <c r="ELA183" s="50"/>
      <c r="ELB183" s="50"/>
      <c r="ELC183" s="50"/>
      <c r="ELD183" s="50"/>
      <c r="ELE183" s="50"/>
      <c r="ELF183" s="50"/>
      <c r="ELG183" s="50"/>
      <c r="ELH183" s="50"/>
      <c r="ELI183" s="50"/>
      <c r="ELJ183" s="50"/>
      <c r="ELK183" s="50"/>
      <c r="ELL183" s="50"/>
      <c r="ELM183" s="50"/>
      <c r="ELN183" s="50"/>
      <c r="ELO183" s="50"/>
      <c r="ELP183" s="50"/>
      <c r="ELQ183" s="50"/>
      <c r="ELR183" s="50"/>
      <c r="ELS183" s="50"/>
      <c r="ELT183" s="50"/>
      <c r="ELU183" s="50"/>
      <c r="ELV183" s="50"/>
      <c r="ELW183" s="50"/>
      <c r="ELX183" s="50"/>
      <c r="ELY183" s="50"/>
      <c r="ELZ183" s="50"/>
      <c r="EMA183" s="50"/>
      <c r="EMB183" s="50"/>
      <c r="EMC183" s="50"/>
      <c r="EMD183" s="50"/>
      <c r="EME183" s="50"/>
      <c r="EMF183" s="50"/>
      <c r="EMG183" s="50"/>
      <c r="EMH183" s="50"/>
      <c r="EMI183" s="50"/>
      <c r="EMJ183" s="50"/>
      <c r="EMK183" s="50"/>
      <c r="EML183" s="50"/>
      <c r="EMM183" s="50"/>
      <c r="EMN183" s="50"/>
      <c r="EMO183" s="50"/>
      <c r="EMP183" s="50"/>
      <c r="EMQ183" s="50"/>
      <c r="EMR183" s="50"/>
      <c r="EMS183" s="50"/>
      <c r="EMT183" s="50"/>
      <c r="EMU183" s="50"/>
      <c r="EMV183" s="50"/>
      <c r="EMW183" s="50"/>
      <c r="EMX183" s="50"/>
      <c r="EMY183" s="50"/>
      <c r="EMZ183" s="50"/>
      <c r="ENA183" s="50"/>
      <c r="ENB183" s="50"/>
      <c r="ENC183" s="50"/>
      <c r="END183" s="50"/>
      <c r="ENE183" s="50"/>
      <c r="ENF183" s="50"/>
      <c r="ENG183" s="50"/>
      <c r="ENH183" s="50"/>
      <c r="ENI183" s="50"/>
      <c r="ENJ183" s="50"/>
      <c r="ENK183" s="50"/>
      <c r="ENL183" s="50"/>
      <c r="ENM183" s="50"/>
      <c r="ENN183" s="50"/>
      <c r="ENO183" s="50"/>
      <c r="ENP183" s="50"/>
      <c r="ENQ183" s="50"/>
      <c r="ENR183" s="50"/>
      <c r="ENS183" s="50"/>
      <c r="ENT183" s="50"/>
      <c r="ENU183" s="50"/>
      <c r="ENV183" s="50"/>
      <c r="ENW183" s="50"/>
      <c r="ENX183" s="50"/>
      <c r="ENY183" s="50"/>
      <c r="ENZ183" s="50"/>
      <c r="EOA183" s="50"/>
      <c r="EOB183" s="50"/>
      <c r="EOC183" s="50"/>
      <c r="EOD183" s="50"/>
      <c r="EOE183" s="50"/>
      <c r="EOF183" s="50"/>
      <c r="EOG183" s="50"/>
      <c r="EOH183" s="50"/>
      <c r="EOI183" s="50"/>
      <c r="EOJ183" s="50"/>
      <c r="EOK183" s="50"/>
      <c r="EOL183" s="50"/>
      <c r="EOM183" s="50"/>
      <c r="EON183" s="50"/>
      <c r="EOO183" s="50"/>
      <c r="EOP183" s="50"/>
      <c r="EOQ183" s="50"/>
      <c r="EOR183" s="50"/>
      <c r="EOS183" s="50"/>
      <c r="EOT183" s="50"/>
      <c r="EOU183" s="50"/>
      <c r="EOV183" s="50"/>
      <c r="EOW183" s="50"/>
      <c r="EOX183" s="50"/>
      <c r="EOY183" s="50"/>
      <c r="EOZ183" s="50"/>
      <c r="EPA183" s="50"/>
      <c r="EPB183" s="50"/>
      <c r="EPC183" s="50"/>
      <c r="EPD183" s="50"/>
      <c r="EPE183" s="50"/>
      <c r="EPF183" s="50"/>
      <c r="EPG183" s="50"/>
      <c r="EPH183" s="50"/>
      <c r="EPI183" s="50"/>
      <c r="EPJ183" s="50"/>
      <c r="EPK183" s="50"/>
      <c r="EPL183" s="50"/>
      <c r="EPM183" s="50"/>
      <c r="EPN183" s="50"/>
      <c r="EPO183" s="50"/>
      <c r="EPP183" s="50"/>
      <c r="EPQ183" s="50"/>
      <c r="EPR183" s="50"/>
      <c r="EPS183" s="50"/>
      <c r="EPT183" s="50"/>
      <c r="EPU183" s="50"/>
      <c r="EPV183" s="50"/>
      <c r="EPW183" s="50"/>
      <c r="EPX183" s="50"/>
      <c r="EPY183" s="50"/>
      <c r="EPZ183" s="50"/>
      <c r="EQA183" s="50"/>
      <c r="EQB183" s="50"/>
      <c r="EQC183" s="50"/>
      <c r="EQD183" s="50"/>
      <c r="EQE183" s="50"/>
      <c r="EQF183" s="50"/>
      <c r="EQG183" s="50"/>
      <c r="EQH183" s="50"/>
      <c r="EQI183" s="50"/>
      <c r="EQJ183" s="50"/>
      <c r="EQK183" s="50"/>
      <c r="EQL183" s="50"/>
      <c r="EQM183" s="50"/>
      <c r="EQN183" s="50"/>
      <c r="EQO183" s="50"/>
      <c r="EQP183" s="50"/>
      <c r="EQQ183" s="50"/>
      <c r="EQR183" s="50"/>
      <c r="EQT183" s="50"/>
      <c r="EQV183" s="50"/>
      <c r="EQW183" s="50"/>
      <c r="EQX183" s="50"/>
      <c r="EQY183" s="50"/>
      <c r="EQZ183" s="50"/>
      <c r="ERA183" s="50"/>
      <c r="ERB183" s="50"/>
      <c r="ERC183" s="50"/>
      <c r="ERH183" s="50"/>
      <c r="ERI183" s="50"/>
      <c r="ERJ183" s="50"/>
      <c r="ERK183" s="50"/>
      <c r="ERL183" s="50"/>
      <c r="ERM183" s="50"/>
      <c r="ERN183" s="50"/>
      <c r="ERO183" s="50"/>
      <c r="ERP183" s="50"/>
      <c r="ERQ183" s="50"/>
      <c r="ERR183" s="50"/>
      <c r="ERS183" s="50"/>
      <c r="ERT183" s="50"/>
      <c r="ERU183" s="50"/>
      <c r="ERV183" s="50"/>
      <c r="ERW183" s="50"/>
      <c r="ERX183" s="50"/>
      <c r="ERY183" s="50"/>
      <c r="ERZ183" s="50"/>
      <c r="ESA183" s="50"/>
      <c r="ESB183" s="50"/>
      <c r="ESC183" s="50"/>
      <c r="ESD183" s="50"/>
      <c r="ESE183" s="50"/>
      <c r="ESF183" s="50"/>
      <c r="ESG183" s="50"/>
      <c r="ESH183" s="50"/>
      <c r="ESI183" s="50"/>
      <c r="ESJ183" s="50"/>
      <c r="ESK183" s="50"/>
      <c r="ESL183" s="50"/>
      <c r="ESM183" s="50"/>
      <c r="ESN183" s="50"/>
      <c r="ESO183" s="50"/>
      <c r="ESP183" s="50"/>
      <c r="ESQ183" s="50"/>
      <c r="ESR183" s="50"/>
      <c r="ESS183" s="50"/>
      <c r="EST183" s="50"/>
      <c r="ESU183" s="50"/>
      <c r="ESV183" s="50"/>
      <c r="ESW183" s="50"/>
      <c r="ESX183" s="50"/>
      <c r="ESY183" s="50"/>
      <c r="ESZ183" s="50"/>
      <c r="ETA183" s="50"/>
      <c r="ETB183" s="50"/>
      <c r="ETC183" s="50"/>
      <c r="ETD183" s="50"/>
      <c r="ETE183" s="50"/>
      <c r="ETF183" s="50"/>
      <c r="ETG183" s="50"/>
      <c r="ETH183" s="50"/>
      <c r="ETI183" s="50"/>
      <c r="ETJ183" s="50"/>
      <c r="ETK183" s="50"/>
      <c r="ETL183" s="50"/>
      <c r="ETM183" s="50"/>
      <c r="ETN183" s="50"/>
      <c r="ETO183" s="50"/>
      <c r="ETP183" s="50"/>
      <c r="ETQ183" s="50"/>
      <c r="ETR183" s="50"/>
      <c r="ETS183" s="50"/>
      <c r="ETT183" s="50"/>
      <c r="ETU183" s="50"/>
      <c r="ETV183" s="50"/>
      <c r="ETW183" s="50"/>
      <c r="ETX183" s="50"/>
      <c r="ETY183" s="50"/>
      <c r="ETZ183" s="50"/>
      <c r="EUA183" s="50"/>
      <c r="EUB183" s="50"/>
      <c r="EUC183" s="50"/>
      <c r="EUD183" s="50"/>
      <c r="EUE183" s="50"/>
      <c r="EUF183" s="50"/>
      <c r="EUG183" s="50"/>
      <c r="EUH183" s="50"/>
      <c r="EUI183" s="50"/>
      <c r="EUJ183" s="50"/>
      <c r="EUK183" s="50"/>
      <c r="EUL183" s="50"/>
      <c r="EUM183" s="50"/>
      <c r="EUN183" s="50"/>
      <c r="EUO183" s="50"/>
      <c r="EUP183" s="50"/>
      <c r="EUQ183" s="50"/>
      <c r="EUR183" s="50"/>
      <c r="EUS183" s="50"/>
      <c r="EUT183" s="50"/>
      <c r="EUU183" s="50"/>
      <c r="EUV183" s="50"/>
      <c r="EUW183" s="50"/>
      <c r="EUX183" s="50"/>
      <c r="EUY183" s="50"/>
      <c r="EUZ183" s="50"/>
      <c r="EVA183" s="50"/>
      <c r="EVB183" s="50"/>
      <c r="EVC183" s="50"/>
      <c r="EVD183" s="50"/>
      <c r="EVE183" s="50"/>
      <c r="EVF183" s="50"/>
      <c r="EVG183" s="50"/>
      <c r="EVH183" s="50"/>
      <c r="EVI183" s="50"/>
      <c r="EVJ183" s="50"/>
      <c r="EVK183" s="50"/>
      <c r="EVL183" s="50"/>
      <c r="EVM183" s="50"/>
      <c r="EVN183" s="50"/>
      <c r="EVO183" s="50"/>
      <c r="EVP183" s="50"/>
      <c r="EVQ183" s="50"/>
      <c r="EVR183" s="50"/>
      <c r="EVS183" s="50"/>
      <c r="EVT183" s="50"/>
      <c r="EVU183" s="50"/>
      <c r="EVV183" s="50"/>
      <c r="EVW183" s="50"/>
      <c r="EVX183" s="50"/>
      <c r="EVY183" s="50"/>
      <c r="EVZ183" s="50"/>
      <c r="EWA183" s="50"/>
      <c r="EWB183" s="50"/>
      <c r="EWC183" s="50"/>
      <c r="EWD183" s="50"/>
      <c r="EWE183" s="50"/>
      <c r="EWF183" s="50"/>
      <c r="EWG183" s="50"/>
      <c r="EWH183" s="50"/>
      <c r="EWI183" s="50"/>
      <c r="EWJ183" s="50"/>
      <c r="EWK183" s="50"/>
      <c r="EWL183" s="50"/>
      <c r="EWM183" s="50"/>
      <c r="EWN183" s="50"/>
      <c r="EWO183" s="50"/>
      <c r="EWP183" s="50"/>
      <c r="EWQ183" s="50"/>
      <c r="EWR183" s="50"/>
      <c r="EWS183" s="50"/>
      <c r="EWT183" s="50"/>
      <c r="EWU183" s="50"/>
      <c r="EWV183" s="50"/>
      <c r="EWW183" s="50"/>
      <c r="EWX183" s="50"/>
      <c r="EWY183" s="50"/>
      <c r="EWZ183" s="50"/>
      <c r="EXA183" s="50"/>
      <c r="EXB183" s="50"/>
      <c r="EXC183" s="50"/>
      <c r="EXD183" s="50"/>
      <c r="EXE183" s="50"/>
      <c r="EXF183" s="50"/>
      <c r="EXG183" s="50"/>
      <c r="EXH183" s="50"/>
      <c r="EXI183" s="50"/>
      <c r="EXJ183" s="50"/>
      <c r="EXK183" s="50"/>
      <c r="EXL183" s="50"/>
      <c r="EXM183" s="50"/>
      <c r="EXN183" s="50"/>
      <c r="EXO183" s="50"/>
      <c r="EXP183" s="50"/>
      <c r="EXQ183" s="50"/>
      <c r="EXR183" s="50"/>
      <c r="EXS183" s="50"/>
      <c r="EXT183" s="50"/>
      <c r="EXU183" s="50"/>
      <c r="EXV183" s="50"/>
      <c r="EXW183" s="50"/>
      <c r="EXX183" s="50"/>
      <c r="EXY183" s="50"/>
      <c r="EXZ183" s="50"/>
      <c r="EYA183" s="50"/>
      <c r="EYB183" s="50"/>
      <c r="EYC183" s="50"/>
      <c r="EYD183" s="50"/>
      <c r="EYE183" s="50"/>
      <c r="EYF183" s="50"/>
      <c r="EYG183" s="50"/>
      <c r="EYH183" s="50"/>
      <c r="EYI183" s="50"/>
      <c r="EYJ183" s="50"/>
      <c r="EYK183" s="50"/>
      <c r="EYL183" s="50"/>
      <c r="EYM183" s="50"/>
      <c r="EYN183" s="50"/>
      <c r="EYO183" s="50"/>
      <c r="EYP183" s="50"/>
      <c r="EYQ183" s="50"/>
      <c r="EYR183" s="50"/>
      <c r="EYS183" s="50"/>
      <c r="EYT183" s="50"/>
      <c r="EYU183" s="50"/>
      <c r="EYV183" s="50"/>
      <c r="EYW183" s="50"/>
      <c r="EYX183" s="50"/>
      <c r="EYY183" s="50"/>
      <c r="EYZ183" s="50"/>
      <c r="EZA183" s="50"/>
      <c r="EZB183" s="50"/>
      <c r="EZC183" s="50"/>
      <c r="EZD183" s="50"/>
      <c r="EZE183" s="50"/>
      <c r="EZF183" s="50"/>
      <c r="EZG183" s="50"/>
      <c r="EZH183" s="50"/>
      <c r="EZI183" s="50"/>
      <c r="EZJ183" s="50"/>
      <c r="EZK183" s="50"/>
      <c r="EZL183" s="50"/>
      <c r="EZM183" s="50"/>
      <c r="EZN183" s="50"/>
      <c r="EZO183" s="50"/>
      <c r="EZP183" s="50"/>
      <c r="EZQ183" s="50"/>
      <c r="EZR183" s="50"/>
      <c r="EZS183" s="50"/>
      <c r="EZT183" s="50"/>
      <c r="EZU183" s="50"/>
      <c r="EZV183" s="50"/>
      <c r="EZW183" s="50"/>
      <c r="EZX183" s="50"/>
      <c r="EZY183" s="50"/>
      <c r="EZZ183" s="50"/>
      <c r="FAA183" s="50"/>
      <c r="FAB183" s="50"/>
      <c r="FAC183" s="50"/>
      <c r="FAD183" s="50"/>
      <c r="FAE183" s="50"/>
      <c r="FAF183" s="50"/>
      <c r="FAG183" s="50"/>
      <c r="FAH183" s="50"/>
      <c r="FAI183" s="50"/>
      <c r="FAJ183" s="50"/>
      <c r="FAK183" s="50"/>
      <c r="FAL183" s="50"/>
      <c r="FAM183" s="50"/>
      <c r="FAN183" s="50"/>
      <c r="FAP183" s="50"/>
      <c r="FAR183" s="50"/>
      <c r="FAS183" s="50"/>
      <c r="FAT183" s="50"/>
      <c r="FAU183" s="50"/>
      <c r="FAV183" s="50"/>
      <c r="FAW183" s="50"/>
      <c r="FAX183" s="50"/>
      <c r="FAY183" s="50"/>
      <c r="FBD183" s="50"/>
      <c r="FBE183" s="50"/>
      <c r="FBF183" s="50"/>
      <c r="FBG183" s="50"/>
      <c r="FBH183" s="50"/>
      <c r="FBI183" s="50"/>
      <c r="FBJ183" s="50"/>
      <c r="FBK183" s="50"/>
      <c r="FBL183" s="50"/>
      <c r="FBM183" s="50"/>
      <c r="FBN183" s="50"/>
      <c r="FBO183" s="50"/>
      <c r="FBP183" s="50"/>
      <c r="FBQ183" s="50"/>
      <c r="FBR183" s="50"/>
      <c r="FBS183" s="50"/>
      <c r="FBT183" s="50"/>
      <c r="FBU183" s="50"/>
      <c r="FBV183" s="50"/>
      <c r="FBW183" s="50"/>
      <c r="FBX183" s="50"/>
      <c r="FBY183" s="50"/>
      <c r="FBZ183" s="50"/>
      <c r="FCA183" s="50"/>
      <c r="FCB183" s="50"/>
      <c r="FCC183" s="50"/>
      <c r="FCD183" s="50"/>
      <c r="FCE183" s="50"/>
      <c r="FCF183" s="50"/>
      <c r="FCG183" s="50"/>
      <c r="FCH183" s="50"/>
      <c r="FCI183" s="50"/>
      <c r="FCJ183" s="50"/>
      <c r="FCK183" s="50"/>
      <c r="FCL183" s="50"/>
      <c r="FCM183" s="50"/>
      <c r="FCN183" s="50"/>
      <c r="FCO183" s="50"/>
      <c r="FCP183" s="50"/>
      <c r="FCQ183" s="50"/>
      <c r="FCR183" s="50"/>
      <c r="FCS183" s="50"/>
      <c r="FCT183" s="50"/>
      <c r="FCU183" s="50"/>
      <c r="FCV183" s="50"/>
      <c r="FCW183" s="50"/>
      <c r="FCX183" s="50"/>
      <c r="FCY183" s="50"/>
      <c r="FCZ183" s="50"/>
      <c r="FDA183" s="50"/>
      <c r="FDB183" s="50"/>
      <c r="FDC183" s="50"/>
      <c r="FDD183" s="50"/>
      <c r="FDE183" s="50"/>
      <c r="FDF183" s="50"/>
      <c r="FDG183" s="50"/>
      <c r="FDH183" s="50"/>
      <c r="FDI183" s="50"/>
      <c r="FDJ183" s="50"/>
      <c r="FDK183" s="50"/>
      <c r="FDL183" s="50"/>
      <c r="FDM183" s="50"/>
      <c r="FDN183" s="50"/>
      <c r="FDO183" s="50"/>
      <c r="FDP183" s="50"/>
      <c r="FDQ183" s="50"/>
      <c r="FDR183" s="50"/>
      <c r="FDS183" s="50"/>
      <c r="FDT183" s="50"/>
      <c r="FDU183" s="50"/>
      <c r="FDV183" s="50"/>
      <c r="FDW183" s="50"/>
      <c r="FDX183" s="50"/>
      <c r="FDY183" s="50"/>
      <c r="FDZ183" s="50"/>
      <c r="FEA183" s="50"/>
      <c r="FEB183" s="50"/>
      <c r="FEC183" s="50"/>
      <c r="FED183" s="50"/>
      <c r="FEE183" s="50"/>
      <c r="FEF183" s="50"/>
      <c r="FEG183" s="50"/>
      <c r="FEH183" s="50"/>
      <c r="FEI183" s="50"/>
      <c r="FEJ183" s="50"/>
      <c r="FEK183" s="50"/>
      <c r="FEL183" s="50"/>
      <c r="FEM183" s="50"/>
      <c r="FEN183" s="50"/>
      <c r="FEO183" s="50"/>
      <c r="FEP183" s="50"/>
      <c r="FEQ183" s="50"/>
      <c r="FER183" s="50"/>
      <c r="FES183" s="50"/>
      <c r="FET183" s="50"/>
      <c r="FEU183" s="50"/>
      <c r="FEV183" s="50"/>
      <c r="FEW183" s="50"/>
      <c r="FEX183" s="50"/>
      <c r="FEY183" s="50"/>
      <c r="FEZ183" s="50"/>
      <c r="FFA183" s="50"/>
      <c r="FFB183" s="50"/>
      <c r="FFC183" s="50"/>
      <c r="FFD183" s="50"/>
      <c r="FFE183" s="50"/>
      <c r="FFF183" s="50"/>
      <c r="FFG183" s="50"/>
      <c r="FFH183" s="50"/>
      <c r="FFI183" s="50"/>
      <c r="FFJ183" s="50"/>
      <c r="FFK183" s="50"/>
      <c r="FFL183" s="50"/>
      <c r="FFM183" s="50"/>
      <c r="FFN183" s="50"/>
      <c r="FFO183" s="50"/>
      <c r="FFP183" s="50"/>
      <c r="FFQ183" s="50"/>
      <c r="FFR183" s="50"/>
      <c r="FFS183" s="50"/>
      <c r="FFT183" s="50"/>
      <c r="FFU183" s="50"/>
      <c r="FFV183" s="50"/>
      <c r="FFW183" s="50"/>
      <c r="FFX183" s="50"/>
      <c r="FFY183" s="50"/>
      <c r="FFZ183" s="50"/>
      <c r="FGA183" s="50"/>
      <c r="FGB183" s="50"/>
      <c r="FGC183" s="50"/>
      <c r="FGD183" s="50"/>
      <c r="FGE183" s="50"/>
      <c r="FGF183" s="50"/>
      <c r="FGG183" s="50"/>
      <c r="FGH183" s="50"/>
      <c r="FGI183" s="50"/>
      <c r="FGJ183" s="50"/>
      <c r="FGK183" s="50"/>
      <c r="FGL183" s="50"/>
      <c r="FGM183" s="50"/>
      <c r="FGN183" s="50"/>
      <c r="FGO183" s="50"/>
      <c r="FGP183" s="50"/>
      <c r="FGQ183" s="50"/>
      <c r="FGR183" s="50"/>
      <c r="FGS183" s="50"/>
      <c r="FGT183" s="50"/>
      <c r="FGU183" s="50"/>
      <c r="FGV183" s="50"/>
      <c r="FGW183" s="50"/>
      <c r="FGX183" s="50"/>
      <c r="FGY183" s="50"/>
      <c r="FGZ183" s="50"/>
      <c r="FHA183" s="50"/>
      <c r="FHB183" s="50"/>
      <c r="FHC183" s="50"/>
      <c r="FHD183" s="50"/>
      <c r="FHE183" s="50"/>
      <c r="FHF183" s="50"/>
      <c r="FHG183" s="50"/>
      <c r="FHH183" s="50"/>
      <c r="FHI183" s="50"/>
      <c r="FHJ183" s="50"/>
      <c r="FHK183" s="50"/>
      <c r="FHL183" s="50"/>
      <c r="FHM183" s="50"/>
      <c r="FHN183" s="50"/>
      <c r="FHO183" s="50"/>
      <c r="FHP183" s="50"/>
      <c r="FHQ183" s="50"/>
      <c r="FHR183" s="50"/>
      <c r="FHS183" s="50"/>
      <c r="FHT183" s="50"/>
      <c r="FHU183" s="50"/>
      <c r="FHV183" s="50"/>
      <c r="FHW183" s="50"/>
      <c r="FHX183" s="50"/>
      <c r="FHY183" s="50"/>
      <c r="FHZ183" s="50"/>
      <c r="FIA183" s="50"/>
      <c r="FIB183" s="50"/>
      <c r="FIC183" s="50"/>
      <c r="FID183" s="50"/>
      <c r="FIE183" s="50"/>
      <c r="FIF183" s="50"/>
      <c r="FIG183" s="50"/>
      <c r="FIH183" s="50"/>
      <c r="FII183" s="50"/>
      <c r="FIJ183" s="50"/>
      <c r="FIK183" s="50"/>
      <c r="FIL183" s="50"/>
      <c r="FIM183" s="50"/>
      <c r="FIN183" s="50"/>
      <c r="FIO183" s="50"/>
      <c r="FIP183" s="50"/>
      <c r="FIQ183" s="50"/>
      <c r="FIR183" s="50"/>
      <c r="FIS183" s="50"/>
      <c r="FIT183" s="50"/>
      <c r="FIU183" s="50"/>
      <c r="FIV183" s="50"/>
      <c r="FIW183" s="50"/>
      <c r="FIX183" s="50"/>
      <c r="FIY183" s="50"/>
      <c r="FIZ183" s="50"/>
      <c r="FJA183" s="50"/>
      <c r="FJB183" s="50"/>
      <c r="FJC183" s="50"/>
      <c r="FJD183" s="50"/>
      <c r="FJE183" s="50"/>
      <c r="FJF183" s="50"/>
      <c r="FJG183" s="50"/>
      <c r="FJH183" s="50"/>
      <c r="FJI183" s="50"/>
      <c r="FJJ183" s="50"/>
      <c r="FJK183" s="50"/>
      <c r="FJL183" s="50"/>
      <c r="FJM183" s="50"/>
      <c r="FJN183" s="50"/>
      <c r="FJO183" s="50"/>
      <c r="FJP183" s="50"/>
      <c r="FJQ183" s="50"/>
      <c r="FJR183" s="50"/>
      <c r="FJS183" s="50"/>
      <c r="FJT183" s="50"/>
      <c r="FJU183" s="50"/>
      <c r="FJV183" s="50"/>
      <c r="FJW183" s="50"/>
      <c r="FJX183" s="50"/>
      <c r="FJY183" s="50"/>
      <c r="FJZ183" s="50"/>
      <c r="FKA183" s="50"/>
      <c r="FKB183" s="50"/>
      <c r="FKC183" s="50"/>
      <c r="FKD183" s="50"/>
      <c r="FKE183" s="50"/>
      <c r="FKF183" s="50"/>
      <c r="FKG183" s="50"/>
      <c r="FKH183" s="50"/>
      <c r="FKI183" s="50"/>
      <c r="FKJ183" s="50"/>
      <c r="FKL183" s="50"/>
      <c r="FKN183" s="50"/>
      <c r="FKO183" s="50"/>
      <c r="FKP183" s="50"/>
      <c r="FKQ183" s="50"/>
      <c r="FKR183" s="50"/>
      <c r="FKS183" s="50"/>
      <c r="FKT183" s="50"/>
      <c r="FKU183" s="50"/>
      <c r="FKZ183" s="50"/>
      <c r="FLA183" s="50"/>
      <c r="FLB183" s="50"/>
      <c r="FLC183" s="50"/>
      <c r="FLD183" s="50"/>
      <c r="FLE183" s="50"/>
      <c r="FLF183" s="50"/>
      <c r="FLG183" s="50"/>
      <c r="FLH183" s="50"/>
      <c r="FLI183" s="50"/>
      <c r="FLJ183" s="50"/>
      <c r="FLK183" s="50"/>
      <c r="FLL183" s="50"/>
      <c r="FLM183" s="50"/>
      <c r="FLN183" s="50"/>
      <c r="FLO183" s="50"/>
      <c r="FLP183" s="50"/>
      <c r="FLQ183" s="50"/>
      <c r="FLR183" s="50"/>
      <c r="FLS183" s="50"/>
      <c r="FLT183" s="50"/>
      <c r="FLU183" s="50"/>
      <c r="FLV183" s="50"/>
      <c r="FLW183" s="50"/>
      <c r="FLX183" s="50"/>
      <c r="FLY183" s="50"/>
      <c r="FLZ183" s="50"/>
      <c r="FMA183" s="50"/>
      <c r="FMB183" s="50"/>
      <c r="FMC183" s="50"/>
      <c r="FMD183" s="50"/>
      <c r="FME183" s="50"/>
      <c r="FMF183" s="50"/>
      <c r="FMG183" s="50"/>
      <c r="FMH183" s="50"/>
      <c r="FMI183" s="50"/>
      <c r="FMJ183" s="50"/>
      <c r="FMK183" s="50"/>
      <c r="FML183" s="50"/>
      <c r="FMM183" s="50"/>
      <c r="FMN183" s="50"/>
      <c r="FMO183" s="50"/>
      <c r="FMP183" s="50"/>
      <c r="FMQ183" s="50"/>
      <c r="FMR183" s="50"/>
      <c r="FMS183" s="50"/>
      <c r="FMT183" s="50"/>
      <c r="FMU183" s="50"/>
      <c r="FMV183" s="50"/>
      <c r="FMW183" s="50"/>
      <c r="FMX183" s="50"/>
      <c r="FMY183" s="50"/>
      <c r="FMZ183" s="50"/>
      <c r="FNA183" s="50"/>
      <c r="FNB183" s="50"/>
      <c r="FNC183" s="50"/>
      <c r="FND183" s="50"/>
      <c r="FNE183" s="50"/>
      <c r="FNF183" s="50"/>
      <c r="FNG183" s="50"/>
      <c r="FNH183" s="50"/>
      <c r="FNI183" s="50"/>
      <c r="FNJ183" s="50"/>
      <c r="FNK183" s="50"/>
      <c r="FNL183" s="50"/>
      <c r="FNM183" s="50"/>
      <c r="FNN183" s="50"/>
      <c r="FNO183" s="50"/>
      <c r="FNP183" s="50"/>
      <c r="FNQ183" s="50"/>
      <c r="FNR183" s="50"/>
      <c r="FNS183" s="50"/>
      <c r="FNT183" s="50"/>
      <c r="FNU183" s="50"/>
      <c r="FNV183" s="50"/>
      <c r="FNW183" s="50"/>
      <c r="FNX183" s="50"/>
      <c r="FNY183" s="50"/>
      <c r="FNZ183" s="50"/>
      <c r="FOA183" s="50"/>
      <c r="FOB183" s="50"/>
      <c r="FOC183" s="50"/>
      <c r="FOD183" s="50"/>
      <c r="FOE183" s="50"/>
      <c r="FOF183" s="50"/>
      <c r="FOG183" s="50"/>
      <c r="FOH183" s="50"/>
      <c r="FOI183" s="50"/>
      <c r="FOJ183" s="50"/>
      <c r="FOK183" s="50"/>
      <c r="FOL183" s="50"/>
      <c r="FOM183" s="50"/>
      <c r="FON183" s="50"/>
      <c r="FOO183" s="50"/>
      <c r="FOP183" s="50"/>
      <c r="FOQ183" s="50"/>
      <c r="FOR183" s="50"/>
      <c r="FOS183" s="50"/>
      <c r="FOT183" s="50"/>
      <c r="FOU183" s="50"/>
      <c r="FOV183" s="50"/>
      <c r="FOW183" s="50"/>
      <c r="FOX183" s="50"/>
      <c r="FOY183" s="50"/>
      <c r="FOZ183" s="50"/>
      <c r="FPA183" s="50"/>
      <c r="FPB183" s="50"/>
      <c r="FPC183" s="50"/>
      <c r="FPD183" s="50"/>
      <c r="FPE183" s="50"/>
      <c r="FPF183" s="50"/>
      <c r="FPG183" s="50"/>
      <c r="FPH183" s="50"/>
      <c r="FPI183" s="50"/>
      <c r="FPJ183" s="50"/>
      <c r="FPK183" s="50"/>
      <c r="FPL183" s="50"/>
      <c r="FPM183" s="50"/>
      <c r="FPN183" s="50"/>
      <c r="FPO183" s="50"/>
      <c r="FPP183" s="50"/>
      <c r="FPQ183" s="50"/>
      <c r="FPR183" s="50"/>
      <c r="FPS183" s="50"/>
      <c r="FPT183" s="50"/>
      <c r="FPU183" s="50"/>
      <c r="FPV183" s="50"/>
      <c r="FPW183" s="50"/>
      <c r="FPX183" s="50"/>
      <c r="FPY183" s="50"/>
      <c r="FPZ183" s="50"/>
      <c r="FQA183" s="50"/>
      <c r="FQB183" s="50"/>
      <c r="FQC183" s="50"/>
      <c r="FQD183" s="50"/>
      <c r="FQE183" s="50"/>
      <c r="FQF183" s="50"/>
      <c r="FQG183" s="50"/>
      <c r="FQH183" s="50"/>
      <c r="FQI183" s="50"/>
      <c r="FQJ183" s="50"/>
      <c r="FQK183" s="50"/>
      <c r="FQL183" s="50"/>
      <c r="FQM183" s="50"/>
      <c r="FQN183" s="50"/>
      <c r="FQO183" s="50"/>
      <c r="FQP183" s="50"/>
      <c r="FQQ183" s="50"/>
      <c r="FQR183" s="50"/>
      <c r="FQS183" s="50"/>
      <c r="FQT183" s="50"/>
      <c r="FQU183" s="50"/>
      <c r="FQV183" s="50"/>
      <c r="FQW183" s="50"/>
      <c r="FQX183" s="50"/>
      <c r="FQY183" s="50"/>
      <c r="FQZ183" s="50"/>
      <c r="FRA183" s="50"/>
      <c r="FRB183" s="50"/>
      <c r="FRC183" s="50"/>
      <c r="FRD183" s="50"/>
      <c r="FRE183" s="50"/>
      <c r="FRF183" s="50"/>
      <c r="FRG183" s="50"/>
      <c r="FRH183" s="50"/>
      <c r="FRI183" s="50"/>
      <c r="FRJ183" s="50"/>
      <c r="FRK183" s="50"/>
      <c r="FRL183" s="50"/>
      <c r="FRM183" s="50"/>
      <c r="FRN183" s="50"/>
      <c r="FRO183" s="50"/>
      <c r="FRP183" s="50"/>
      <c r="FRQ183" s="50"/>
      <c r="FRR183" s="50"/>
      <c r="FRS183" s="50"/>
      <c r="FRT183" s="50"/>
      <c r="FRU183" s="50"/>
      <c r="FRV183" s="50"/>
      <c r="FRW183" s="50"/>
      <c r="FRX183" s="50"/>
      <c r="FRY183" s="50"/>
      <c r="FRZ183" s="50"/>
      <c r="FSA183" s="50"/>
      <c r="FSB183" s="50"/>
      <c r="FSC183" s="50"/>
      <c r="FSD183" s="50"/>
      <c r="FSE183" s="50"/>
      <c r="FSF183" s="50"/>
      <c r="FSG183" s="50"/>
      <c r="FSH183" s="50"/>
      <c r="FSI183" s="50"/>
      <c r="FSJ183" s="50"/>
      <c r="FSK183" s="50"/>
      <c r="FSL183" s="50"/>
      <c r="FSM183" s="50"/>
      <c r="FSN183" s="50"/>
      <c r="FSO183" s="50"/>
      <c r="FSP183" s="50"/>
      <c r="FSQ183" s="50"/>
      <c r="FSR183" s="50"/>
      <c r="FSS183" s="50"/>
      <c r="FST183" s="50"/>
      <c r="FSU183" s="50"/>
      <c r="FSV183" s="50"/>
      <c r="FSW183" s="50"/>
      <c r="FSX183" s="50"/>
      <c r="FSY183" s="50"/>
      <c r="FSZ183" s="50"/>
      <c r="FTA183" s="50"/>
      <c r="FTB183" s="50"/>
      <c r="FTC183" s="50"/>
      <c r="FTD183" s="50"/>
      <c r="FTE183" s="50"/>
      <c r="FTF183" s="50"/>
      <c r="FTG183" s="50"/>
      <c r="FTH183" s="50"/>
      <c r="FTI183" s="50"/>
      <c r="FTJ183" s="50"/>
      <c r="FTK183" s="50"/>
      <c r="FTL183" s="50"/>
      <c r="FTM183" s="50"/>
      <c r="FTN183" s="50"/>
      <c r="FTO183" s="50"/>
      <c r="FTP183" s="50"/>
      <c r="FTQ183" s="50"/>
      <c r="FTR183" s="50"/>
      <c r="FTS183" s="50"/>
      <c r="FTT183" s="50"/>
      <c r="FTU183" s="50"/>
      <c r="FTV183" s="50"/>
      <c r="FTW183" s="50"/>
      <c r="FTX183" s="50"/>
      <c r="FTY183" s="50"/>
      <c r="FTZ183" s="50"/>
      <c r="FUA183" s="50"/>
      <c r="FUB183" s="50"/>
      <c r="FUC183" s="50"/>
      <c r="FUD183" s="50"/>
      <c r="FUE183" s="50"/>
      <c r="FUF183" s="50"/>
      <c r="FUH183" s="50"/>
      <c r="FUJ183" s="50"/>
      <c r="FUK183" s="50"/>
      <c r="FUL183" s="50"/>
      <c r="FUM183" s="50"/>
      <c r="FUN183" s="50"/>
      <c r="FUO183" s="50"/>
      <c r="FUP183" s="50"/>
      <c r="FUQ183" s="50"/>
      <c r="FUV183" s="50"/>
      <c r="FUW183" s="50"/>
      <c r="FUX183" s="50"/>
      <c r="FUY183" s="50"/>
      <c r="FUZ183" s="50"/>
      <c r="FVA183" s="50"/>
      <c r="FVB183" s="50"/>
      <c r="FVC183" s="50"/>
      <c r="FVD183" s="50"/>
      <c r="FVE183" s="50"/>
      <c r="FVF183" s="50"/>
      <c r="FVG183" s="50"/>
      <c r="FVH183" s="50"/>
      <c r="FVI183" s="50"/>
      <c r="FVJ183" s="50"/>
      <c r="FVK183" s="50"/>
      <c r="FVL183" s="50"/>
      <c r="FVM183" s="50"/>
      <c r="FVN183" s="50"/>
      <c r="FVO183" s="50"/>
      <c r="FVP183" s="50"/>
      <c r="FVQ183" s="50"/>
      <c r="FVR183" s="50"/>
      <c r="FVS183" s="50"/>
      <c r="FVT183" s="50"/>
      <c r="FVU183" s="50"/>
      <c r="FVV183" s="50"/>
      <c r="FVW183" s="50"/>
      <c r="FVX183" s="50"/>
      <c r="FVY183" s="50"/>
      <c r="FVZ183" s="50"/>
      <c r="FWA183" s="50"/>
      <c r="FWB183" s="50"/>
      <c r="FWC183" s="50"/>
      <c r="FWD183" s="50"/>
      <c r="FWE183" s="50"/>
      <c r="FWF183" s="50"/>
      <c r="FWG183" s="50"/>
      <c r="FWH183" s="50"/>
      <c r="FWI183" s="50"/>
      <c r="FWJ183" s="50"/>
      <c r="FWK183" s="50"/>
      <c r="FWL183" s="50"/>
      <c r="FWM183" s="50"/>
      <c r="FWN183" s="50"/>
      <c r="FWO183" s="50"/>
      <c r="FWP183" s="50"/>
      <c r="FWQ183" s="50"/>
      <c r="FWR183" s="50"/>
      <c r="FWS183" s="50"/>
      <c r="FWT183" s="50"/>
      <c r="FWU183" s="50"/>
      <c r="FWV183" s="50"/>
      <c r="FWW183" s="50"/>
      <c r="FWX183" s="50"/>
      <c r="FWY183" s="50"/>
      <c r="FWZ183" s="50"/>
      <c r="FXA183" s="50"/>
      <c r="FXB183" s="50"/>
      <c r="FXC183" s="50"/>
      <c r="FXD183" s="50"/>
      <c r="FXE183" s="50"/>
      <c r="FXF183" s="50"/>
      <c r="FXG183" s="50"/>
      <c r="FXH183" s="50"/>
      <c r="FXI183" s="50"/>
      <c r="FXJ183" s="50"/>
      <c r="FXK183" s="50"/>
      <c r="FXL183" s="50"/>
      <c r="FXM183" s="50"/>
      <c r="FXN183" s="50"/>
      <c r="FXO183" s="50"/>
      <c r="FXP183" s="50"/>
      <c r="FXQ183" s="50"/>
      <c r="FXR183" s="50"/>
      <c r="FXS183" s="50"/>
      <c r="FXT183" s="50"/>
      <c r="FXU183" s="50"/>
      <c r="FXV183" s="50"/>
      <c r="FXW183" s="50"/>
      <c r="FXX183" s="50"/>
      <c r="FXY183" s="50"/>
      <c r="FXZ183" s="50"/>
      <c r="FYA183" s="50"/>
      <c r="FYB183" s="50"/>
      <c r="FYC183" s="50"/>
      <c r="FYD183" s="50"/>
      <c r="FYE183" s="50"/>
      <c r="FYF183" s="50"/>
      <c r="FYG183" s="50"/>
      <c r="FYH183" s="50"/>
      <c r="FYI183" s="50"/>
      <c r="FYJ183" s="50"/>
      <c r="FYK183" s="50"/>
      <c r="FYL183" s="50"/>
      <c r="FYM183" s="50"/>
      <c r="FYN183" s="50"/>
      <c r="FYO183" s="50"/>
      <c r="FYP183" s="50"/>
      <c r="FYQ183" s="50"/>
      <c r="FYR183" s="50"/>
      <c r="FYS183" s="50"/>
      <c r="FYT183" s="50"/>
      <c r="FYU183" s="50"/>
      <c r="FYV183" s="50"/>
      <c r="FYW183" s="50"/>
      <c r="FYX183" s="50"/>
      <c r="FYY183" s="50"/>
      <c r="FYZ183" s="50"/>
      <c r="FZA183" s="50"/>
      <c r="FZB183" s="50"/>
      <c r="FZC183" s="50"/>
      <c r="FZD183" s="50"/>
      <c r="FZE183" s="50"/>
      <c r="FZF183" s="50"/>
      <c r="FZG183" s="50"/>
      <c r="FZH183" s="50"/>
      <c r="FZI183" s="50"/>
      <c r="FZJ183" s="50"/>
      <c r="FZK183" s="50"/>
      <c r="FZL183" s="50"/>
      <c r="FZM183" s="50"/>
      <c r="FZN183" s="50"/>
      <c r="FZO183" s="50"/>
      <c r="FZP183" s="50"/>
      <c r="FZQ183" s="50"/>
      <c r="FZR183" s="50"/>
      <c r="FZS183" s="50"/>
      <c r="FZT183" s="50"/>
      <c r="FZU183" s="50"/>
      <c r="FZV183" s="50"/>
      <c r="FZW183" s="50"/>
      <c r="FZX183" s="50"/>
      <c r="FZY183" s="50"/>
      <c r="FZZ183" s="50"/>
      <c r="GAA183" s="50"/>
      <c r="GAB183" s="50"/>
      <c r="GAC183" s="50"/>
      <c r="GAD183" s="50"/>
      <c r="GAE183" s="50"/>
      <c r="GAF183" s="50"/>
      <c r="GAG183" s="50"/>
      <c r="GAH183" s="50"/>
      <c r="GAI183" s="50"/>
      <c r="GAJ183" s="50"/>
      <c r="GAK183" s="50"/>
      <c r="GAL183" s="50"/>
      <c r="GAM183" s="50"/>
      <c r="GAN183" s="50"/>
      <c r="GAO183" s="50"/>
      <c r="GAP183" s="50"/>
      <c r="GAQ183" s="50"/>
      <c r="GAR183" s="50"/>
      <c r="GAS183" s="50"/>
      <c r="GAT183" s="50"/>
      <c r="GAU183" s="50"/>
      <c r="GAV183" s="50"/>
      <c r="GAW183" s="50"/>
      <c r="GAX183" s="50"/>
      <c r="GAY183" s="50"/>
      <c r="GAZ183" s="50"/>
      <c r="GBA183" s="50"/>
      <c r="GBB183" s="50"/>
      <c r="GBC183" s="50"/>
      <c r="GBD183" s="50"/>
      <c r="GBE183" s="50"/>
      <c r="GBF183" s="50"/>
      <c r="GBG183" s="50"/>
      <c r="GBH183" s="50"/>
      <c r="GBI183" s="50"/>
      <c r="GBJ183" s="50"/>
      <c r="GBK183" s="50"/>
      <c r="GBL183" s="50"/>
      <c r="GBM183" s="50"/>
      <c r="GBN183" s="50"/>
      <c r="GBO183" s="50"/>
      <c r="GBP183" s="50"/>
      <c r="GBQ183" s="50"/>
      <c r="GBR183" s="50"/>
      <c r="GBS183" s="50"/>
      <c r="GBT183" s="50"/>
      <c r="GBU183" s="50"/>
      <c r="GBV183" s="50"/>
      <c r="GBW183" s="50"/>
      <c r="GBX183" s="50"/>
      <c r="GBY183" s="50"/>
      <c r="GBZ183" s="50"/>
      <c r="GCA183" s="50"/>
      <c r="GCB183" s="50"/>
      <c r="GCC183" s="50"/>
      <c r="GCD183" s="50"/>
      <c r="GCE183" s="50"/>
      <c r="GCF183" s="50"/>
      <c r="GCG183" s="50"/>
      <c r="GCH183" s="50"/>
      <c r="GCI183" s="50"/>
      <c r="GCJ183" s="50"/>
      <c r="GCK183" s="50"/>
      <c r="GCL183" s="50"/>
      <c r="GCM183" s="50"/>
      <c r="GCN183" s="50"/>
      <c r="GCO183" s="50"/>
      <c r="GCP183" s="50"/>
      <c r="GCQ183" s="50"/>
      <c r="GCR183" s="50"/>
      <c r="GCS183" s="50"/>
      <c r="GCT183" s="50"/>
      <c r="GCU183" s="50"/>
      <c r="GCV183" s="50"/>
      <c r="GCW183" s="50"/>
      <c r="GCX183" s="50"/>
      <c r="GCY183" s="50"/>
      <c r="GCZ183" s="50"/>
      <c r="GDA183" s="50"/>
      <c r="GDB183" s="50"/>
      <c r="GDC183" s="50"/>
      <c r="GDD183" s="50"/>
      <c r="GDE183" s="50"/>
      <c r="GDF183" s="50"/>
      <c r="GDG183" s="50"/>
      <c r="GDH183" s="50"/>
      <c r="GDI183" s="50"/>
      <c r="GDJ183" s="50"/>
      <c r="GDK183" s="50"/>
      <c r="GDL183" s="50"/>
      <c r="GDM183" s="50"/>
      <c r="GDN183" s="50"/>
      <c r="GDO183" s="50"/>
      <c r="GDP183" s="50"/>
      <c r="GDQ183" s="50"/>
      <c r="GDR183" s="50"/>
      <c r="GDS183" s="50"/>
      <c r="GDT183" s="50"/>
      <c r="GDU183" s="50"/>
      <c r="GDV183" s="50"/>
      <c r="GDW183" s="50"/>
      <c r="GDX183" s="50"/>
      <c r="GDY183" s="50"/>
      <c r="GDZ183" s="50"/>
      <c r="GEA183" s="50"/>
      <c r="GEB183" s="50"/>
      <c r="GED183" s="50"/>
      <c r="GEF183" s="50"/>
      <c r="GEG183" s="50"/>
      <c r="GEH183" s="50"/>
      <c r="GEI183" s="50"/>
      <c r="GEJ183" s="50"/>
      <c r="GEK183" s="50"/>
      <c r="GEL183" s="50"/>
      <c r="GEM183" s="50"/>
      <c r="GER183" s="50"/>
      <c r="GES183" s="50"/>
      <c r="GET183" s="50"/>
      <c r="GEU183" s="50"/>
      <c r="GEV183" s="50"/>
      <c r="GEW183" s="50"/>
      <c r="GEX183" s="50"/>
      <c r="GEY183" s="50"/>
      <c r="GEZ183" s="50"/>
      <c r="GFA183" s="50"/>
      <c r="GFB183" s="50"/>
      <c r="GFC183" s="50"/>
      <c r="GFD183" s="50"/>
      <c r="GFE183" s="50"/>
      <c r="GFF183" s="50"/>
      <c r="GFG183" s="50"/>
      <c r="GFH183" s="50"/>
      <c r="GFI183" s="50"/>
      <c r="GFJ183" s="50"/>
      <c r="GFK183" s="50"/>
      <c r="GFL183" s="50"/>
      <c r="GFM183" s="50"/>
      <c r="GFN183" s="50"/>
      <c r="GFO183" s="50"/>
      <c r="GFP183" s="50"/>
      <c r="GFQ183" s="50"/>
      <c r="GFR183" s="50"/>
      <c r="GFS183" s="50"/>
      <c r="GFT183" s="50"/>
      <c r="GFU183" s="50"/>
      <c r="GFV183" s="50"/>
      <c r="GFW183" s="50"/>
      <c r="GFX183" s="50"/>
      <c r="GFY183" s="50"/>
      <c r="GFZ183" s="50"/>
      <c r="GGA183" s="50"/>
      <c r="GGB183" s="50"/>
      <c r="GGC183" s="50"/>
      <c r="GGD183" s="50"/>
      <c r="GGE183" s="50"/>
      <c r="GGF183" s="50"/>
      <c r="GGG183" s="50"/>
      <c r="GGH183" s="50"/>
      <c r="GGI183" s="50"/>
      <c r="GGJ183" s="50"/>
      <c r="GGK183" s="50"/>
      <c r="GGL183" s="50"/>
      <c r="GGM183" s="50"/>
      <c r="GGN183" s="50"/>
      <c r="GGO183" s="50"/>
      <c r="GGP183" s="50"/>
      <c r="GGQ183" s="50"/>
      <c r="GGR183" s="50"/>
      <c r="GGS183" s="50"/>
      <c r="GGT183" s="50"/>
      <c r="GGU183" s="50"/>
      <c r="GGV183" s="50"/>
      <c r="GGW183" s="50"/>
      <c r="GGX183" s="50"/>
      <c r="GGY183" s="50"/>
      <c r="GGZ183" s="50"/>
      <c r="GHA183" s="50"/>
      <c r="GHB183" s="50"/>
      <c r="GHC183" s="50"/>
      <c r="GHD183" s="50"/>
      <c r="GHE183" s="50"/>
      <c r="GHF183" s="50"/>
      <c r="GHG183" s="50"/>
      <c r="GHH183" s="50"/>
      <c r="GHI183" s="50"/>
      <c r="GHJ183" s="50"/>
      <c r="GHK183" s="50"/>
      <c r="GHL183" s="50"/>
      <c r="GHM183" s="50"/>
      <c r="GHN183" s="50"/>
      <c r="GHO183" s="50"/>
      <c r="GHP183" s="50"/>
      <c r="GHQ183" s="50"/>
      <c r="GHR183" s="50"/>
      <c r="GHS183" s="50"/>
      <c r="GHT183" s="50"/>
      <c r="GHU183" s="50"/>
      <c r="GHV183" s="50"/>
      <c r="GHW183" s="50"/>
      <c r="GHX183" s="50"/>
      <c r="GHY183" s="50"/>
      <c r="GHZ183" s="50"/>
      <c r="GIA183" s="50"/>
      <c r="GIB183" s="50"/>
      <c r="GIC183" s="50"/>
      <c r="GID183" s="50"/>
      <c r="GIE183" s="50"/>
      <c r="GIF183" s="50"/>
      <c r="GIG183" s="50"/>
      <c r="GIH183" s="50"/>
      <c r="GII183" s="50"/>
      <c r="GIJ183" s="50"/>
      <c r="GIK183" s="50"/>
      <c r="GIL183" s="50"/>
      <c r="GIM183" s="50"/>
      <c r="GIN183" s="50"/>
      <c r="GIO183" s="50"/>
      <c r="GIP183" s="50"/>
      <c r="GIQ183" s="50"/>
      <c r="GIR183" s="50"/>
      <c r="GIS183" s="50"/>
      <c r="GIT183" s="50"/>
      <c r="GIU183" s="50"/>
      <c r="GIV183" s="50"/>
      <c r="GIW183" s="50"/>
      <c r="GIX183" s="50"/>
      <c r="GIY183" s="50"/>
      <c r="GIZ183" s="50"/>
      <c r="GJA183" s="50"/>
      <c r="GJB183" s="50"/>
      <c r="GJC183" s="50"/>
      <c r="GJD183" s="50"/>
      <c r="GJE183" s="50"/>
      <c r="GJF183" s="50"/>
      <c r="GJG183" s="50"/>
      <c r="GJH183" s="50"/>
      <c r="GJI183" s="50"/>
      <c r="GJJ183" s="50"/>
      <c r="GJK183" s="50"/>
      <c r="GJL183" s="50"/>
      <c r="GJM183" s="50"/>
      <c r="GJN183" s="50"/>
      <c r="GJO183" s="50"/>
      <c r="GJP183" s="50"/>
      <c r="GJQ183" s="50"/>
      <c r="GJR183" s="50"/>
      <c r="GJS183" s="50"/>
      <c r="GJT183" s="50"/>
      <c r="GJU183" s="50"/>
      <c r="GJV183" s="50"/>
      <c r="GJW183" s="50"/>
      <c r="GJX183" s="50"/>
      <c r="GJY183" s="50"/>
      <c r="GJZ183" s="50"/>
      <c r="GKA183" s="50"/>
      <c r="GKB183" s="50"/>
      <c r="GKC183" s="50"/>
      <c r="GKD183" s="50"/>
      <c r="GKE183" s="50"/>
      <c r="GKF183" s="50"/>
      <c r="GKG183" s="50"/>
      <c r="GKH183" s="50"/>
      <c r="GKI183" s="50"/>
      <c r="GKJ183" s="50"/>
      <c r="GKK183" s="50"/>
      <c r="GKL183" s="50"/>
      <c r="GKM183" s="50"/>
      <c r="GKN183" s="50"/>
      <c r="GKO183" s="50"/>
      <c r="GKP183" s="50"/>
      <c r="GKQ183" s="50"/>
      <c r="GKR183" s="50"/>
      <c r="GKS183" s="50"/>
      <c r="GKT183" s="50"/>
      <c r="GKU183" s="50"/>
      <c r="GKV183" s="50"/>
      <c r="GKW183" s="50"/>
      <c r="GKX183" s="50"/>
      <c r="GKY183" s="50"/>
      <c r="GKZ183" s="50"/>
      <c r="GLA183" s="50"/>
      <c r="GLB183" s="50"/>
      <c r="GLC183" s="50"/>
      <c r="GLD183" s="50"/>
      <c r="GLE183" s="50"/>
      <c r="GLF183" s="50"/>
      <c r="GLG183" s="50"/>
      <c r="GLH183" s="50"/>
      <c r="GLI183" s="50"/>
      <c r="GLJ183" s="50"/>
      <c r="GLK183" s="50"/>
      <c r="GLL183" s="50"/>
      <c r="GLM183" s="50"/>
      <c r="GLN183" s="50"/>
      <c r="GLO183" s="50"/>
      <c r="GLP183" s="50"/>
      <c r="GLQ183" s="50"/>
      <c r="GLR183" s="50"/>
      <c r="GLS183" s="50"/>
      <c r="GLT183" s="50"/>
      <c r="GLU183" s="50"/>
      <c r="GLV183" s="50"/>
      <c r="GLW183" s="50"/>
      <c r="GLX183" s="50"/>
      <c r="GLY183" s="50"/>
      <c r="GLZ183" s="50"/>
      <c r="GMA183" s="50"/>
      <c r="GMB183" s="50"/>
      <c r="GMC183" s="50"/>
      <c r="GMD183" s="50"/>
      <c r="GME183" s="50"/>
      <c r="GMF183" s="50"/>
      <c r="GMG183" s="50"/>
      <c r="GMH183" s="50"/>
      <c r="GMI183" s="50"/>
      <c r="GMJ183" s="50"/>
      <c r="GMK183" s="50"/>
      <c r="GML183" s="50"/>
      <c r="GMM183" s="50"/>
      <c r="GMN183" s="50"/>
      <c r="GMO183" s="50"/>
      <c r="GMP183" s="50"/>
      <c r="GMQ183" s="50"/>
      <c r="GMR183" s="50"/>
      <c r="GMS183" s="50"/>
      <c r="GMT183" s="50"/>
      <c r="GMU183" s="50"/>
      <c r="GMV183" s="50"/>
      <c r="GMW183" s="50"/>
      <c r="GMX183" s="50"/>
      <c r="GMY183" s="50"/>
      <c r="GMZ183" s="50"/>
      <c r="GNA183" s="50"/>
      <c r="GNB183" s="50"/>
      <c r="GNC183" s="50"/>
      <c r="GND183" s="50"/>
      <c r="GNE183" s="50"/>
      <c r="GNF183" s="50"/>
      <c r="GNG183" s="50"/>
      <c r="GNH183" s="50"/>
      <c r="GNI183" s="50"/>
      <c r="GNJ183" s="50"/>
      <c r="GNK183" s="50"/>
      <c r="GNL183" s="50"/>
      <c r="GNM183" s="50"/>
      <c r="GNN183" s="50"/>
      <c r="GNO183" s="50"/>
      <c r="GNP183" s="50"/>
      <c r="GNQ183" s="50"/>
      <c r="GNR183" s="50"/>
      <c r="GNS183" s="50"/>
      <c r="GNT183" s="50"/>
      <c r="GNU183" s="50"/>
      <c r="GNV183" s="50"/>
      <c r="GNW183" s="50"/>
      <c r="GNX183" s="50"/>
      <c r="GNZ183" s="50"/>
      <c r="GOB183" s="50"/>
      <c r="GOC183" s="50"/>
      <c r="GOD183" s="50"/>
      <c r="GOE183" s="50"/>
      <c r="GOF183" s="50"/>
      <c r="GOG183" s="50"/>
      <c r="GOH183" s="50"/>
      <c r="GOI183" s="50"/>
      <c r="GON183" s="50"/>
      <c r="GOO183" s="50"/>
      <c r="GOP183" s="50"/>
      <c r="GOQ183" s="50"/>
      <c r="GOR183" s="50"/>
      <c r="GOS183" s="50"/>
      <c r="GOT183" s="50"/>
      <c r="GOU183" s="50"/>
      <c r="GOV183" s="50"/>
      <c r="GOW183" s="50"/>
      <c r="GOX183" s="50"/>
      <c r="GOY183" s="50"/>
      <c r="GOZ183" s="50"/>
      <c r="GPA183" s="50"/>
      <c r="GPB183" s="50"/>
      <c r="GPC183" s="50"/>
      <c r="GPD183" s="50"/>
      <c r="GPE183" s="50"/>
      <c r="GPF183" s="50"/>
      <c r="GPG183" s="50"/>
      <c r="GPH183" s="50"/>
      <c r="GPI183" s="50"/>
      <c r="GPJ183" s="50"/>
      <c r="GPK183" s="50"/>
      <c r="GPL183" s="50"/>
      <c r="GPM183" s="50"/>
      <c r="GPN183" s="50"/>
      <c r="GPO183" s="50"/>
      <c r="GPP183" s="50"/>
      <c r="GPQ183" s="50"/>
      <c r="GPR183" s="50"/>
      <c r="GPS183" s="50"/>
      <c r="GPT183" s="50"/>
      <c r="GPU183" s="50"/>
      <c r="GPV183" s="50"/>
      <c r="GPW183" s="50"/>
      <c r="GPX183" s="50"/>
      <c r="GPY183" s="50"/>
      <c r="GPZ183" s="50"/>
      <c r="GQA183" s="50"/>
      <c r="GQB183" s="50"/>
      <c r="GQC183" s="50"/>
      <c r="GQD183" s="50"/>
      <c r="GQE183" s="50"/>
      <c r="GQF183" s="50"/>
      <c r="GQG183" s="50"/>
      <c r="GQH183" s="50"/>
      <c r="GQI183" s="50"/>
      <c r="GQJ183" s="50"/>
      <c r="GQK183" s="50"/>
      <c r="GQL183" s="50"/>
      <c r="GQM183" s="50"/>
      <c r="GQN183" s="50"/>
      <c r="GQO183" s="50"/>
      <c r="GQP183" s="50"/>
      <c r="GQQ183" s="50"/>
      <c r="GQR183" s="50"/>
      <c r="GQS183" s="50"/>
      <c r="GQT183" s="50"/>
      <c r="GQU183" s="50"/>
      <c r="GQV183" s="50"/>
      <c r="GQW183" s="50"/>
      <c r="GQX183" s="50"/>
      <c r="GQY183" s="50"/>
      <c r="GQZ183" s="50"/>
      <c r="GRA183" s="50"/>
      <c r="GRB183" s="50"/>
      <c r="GRC183" s="50"/>
      <c r="GRD183" s="50"/>
      <c r="GRE183" s="50"/>
      <c r="GRF183" s="50"/>
      <c r="GRG183" s="50"/>
      <c r="GRH183" s="50"/>
      <c r="GRI183" s="50"/>
      <c r="GRJ183" s="50"/>
      <c r="GRK183" s="50"/>
      <c r="GRL183" s="50"/>
      <c r="GRM183" s="50"/>
      <c r="GRN183" s="50"/>
      <c r="GRO183" s="50"/>
      <c r="GRP183" s="50"/>
      <c r="GRQ183" s="50"/>
      <c r="GRR183" s="50"/>
      <c r="GRS183" s="50"/>
      <c r="GRT183" s="50"/>
      <c r="GRU183" s="50"/>
      <c r="GRV183" s="50"/>
      <c r="GRW183" s="50"/>
      <c r="GRX183" s="50"/>
      <c r="GRY183" s="50"/>
      <c r="GRZ183" s="50"/>
      <c r="GSA183" s="50"/>
      <c r="GSB183" s="50"/>
      <c r="GSC183" s="50"/>
      <c r="GSD183" s="50"/>
      <c r="GSE183" s="50"/>
      <c r="GSF183" s="50"/>
      <c r="GSG183" s="50"/>
      <c r="GSH183" s="50"/>
      <c r="GSI183" s="50"/>
      <c r="GSJ183" s="50"/>
      <c r="GSK183" s="50"/>
      <c r="GSL183" s="50"/>
      <c r="GSM183" s="50"/>
      <c r="GSN183" s="50"/>
      <c r="GSO183" s="50"/>
      <c r="GSP183" s="50"/>
      <c r="GSQ183" s="50"/>
      <c r="GSR183" s="50"/>
      <c r="GSS183" s="50"/>
      <c r="GST183" s="50"/>
      <c r="GSU183" s="50"/>
      <c r="GSV183" s="50"/>
      <c r="GSW183" s="50"/>
      <c r="GSX183" s="50"/>
      <c r="GSY183" s="50"/>
      <c r="GSZ183" s="50"/>
      <c r="GTA183" s="50"/>
      <c r="GTB183" s="50"/>
      <c r="GTC183" s="50"/>
      <c r="GTD183" s="50"/>
      <c r="GTE183" s="50"/>
      <c r="GTF183" s="50"/>
      <c r="GTG183" s="50"/>
      <c r="GTH183" s="50"/>
      <c r="GTI183" s="50"/>
      <c r="GTJ183" s="50"/>
      <c r="GTK183" s="50"/>
      <c r="GTL183" s="50"/>
      <c r="GTM183" s="50"/>
      <c r="GTN183" s="50"/>
      <c r="GTO183" s="50"/>
      <c r="GTP183" s="50"/>
      <c r="GTQ183" s="50"/>
      <c r="GTR183" s="50"/>
      <c r="GTS183" s="50"/>
      <c r="GTT183" s="50"/>
      <c r="GTU183" s="50"/>
      <c r="GTV183" s="50"/>
      <c r="GTW183" s="50"/>
      <c r="GTX183" s="50"/>
      <c r="GTY183" s="50"/>
      <c r="GTZ183" s="50"/>
      <c r="GUA183" s="50"/>
      <c r="GUB183" s="50"/>
      <c r="GUC183" s="50"/>
      <c r="GUD183" s="50"/>
      <c r="GUE183" s="50"/>
      <c r="GUF183" s="50"/>
      <c r="GUG183" s="50"/>
      <c r="GUH183" s="50"/>
      <c r="GUI183" s="50"/>
      <c r="GUJ183" s="50"/>
      <c r="GUK183" s="50"/>
      <c r="GUL183" s="50"/>
      <c r="GUM183" s="50"/>
      <c r="GUN183" s="50"/>
      <c r="GUO183" s="50"/>
      <c r="GUP183" s="50"/>
      <c r="GUQ183" s="50"/>
      <c r="GUR183" s="50"/>
      <c r="GUS183" s="50"/>
      <c r="GUT183" s="50"/>
      <c r="GUU183" s="50"/>
      <c r="GUV183" s="50"/>
      <c r="GUW183" s="50"/>
      <c r="GUX183" s="50"/>
      <c r="GUY183" s="50"/>
      <c r="GUZ183" s="50"/>
      <c r="GVA183" s="50"/>
      <c r="GVB183" s="50"/>
      <c r="GVC183" s="50"/>
      <c r="GVD183" s="50"/>
      <c r="GVE183" s="50"/>
      <c r="GVF183" s="50"/>
      <c r="GVG183" s="50"/>
      <c r="GVH183" s="50"/>
      <c r="GVI183" s="50"/>
      <c r="GVJ183" s="50"/>
      <c r="GVK183" s="50"/>
      <c r="GVL183" s="50"/>
      <c r="GVM183" s="50"/>
      <c r="GVN183" s="50"/>
      <c r="GVO183" s="50"/>
      <c r="GVP183" s="50"/>
      <c r="GVQ183" s="50"/>
      <c r="GVR183" s="50"/>
      <c r="GVS183" s="50"/>
      <c r="GVT183" s="50"/>
      <c r="GVU183" s="50"/>
      <c r="GVV183" s="50"/>
      <c r="GVW183" s="50"/>
      <c r="GVX183" s="50"/>
      <c r="GVY183" s="50"/>
      <c r="GVZ183" s="50"/>
      <c r="GWA183" s="50"/>
      <c r="GWB183" s="50"/>
      <c r="GWC183" s="50"/>
      <c r="GWD183" s="50"/>
      <c r="GWE183" s="50"/>
      <c r="GWF183" s="50"/>
      <c r="GWG183" s="50"/>
      <c r="GWH183" s="50"/>
      <c r="GWI183" s="50"/>
      <c r="GWJ183" s="50"/>
      <c r="GWK183" s="50"/>
      <c r="GWL183" s="50"/>
      <c r="GWM183" s="50"/>
      <c r="GWN183" s="50"/>
      <c r="GWO183" s="50"/>
      <c r="GWP183" s="50"/>
      <c r="GWQ183" s="50"/>
      <c r="GWR183" s="50"/>
      <c r="GWS183" s="50"/>
      <c r="GWT183" s="50"/>
      <c r="GWU183" s="50"/>
      <c r="GWV183" s="50"/>
      <c r="GWW183" s="50"/>
      <c r="GWX183" s="50"/>
      <c r="GWY183" s="50"/>
      <c r="GWZ183" s="50"/>
      <c r="GXA183" s="50"/>
      <c r="GXB183" s="50"/>
      <c r="GXC183" s="50"/>
      <c r="GXD183" s="50"/>
      <c r="GXE183" s="50"/>
      <c r="GXF183" s="50"/>
      <c r="GXG183" s="50"/>
      <c r="GXH183" s="50"/>
      <c r="GXI183" s="50"/>
      <c r="GXJ183" s="50"/>
      <c r="GXK183" s="50"/>
      <c r="GXL183" s="50"/>
      <c r="GXM183" s="50"/>
      <c r="GXN183" s="50"/>
      <c r="GXO183" s="50"/>
      <c r="GXP183" s="50"/>
      <c r="GXQ183" s="50"/>
      <c r="GXR183" s="50"/>
      <c r="GXS183" s="50"/>
      <c r="GXT183" s="50"/>
      <c r="GXV183" s="50"/>
      <c r="GXX183" s="50"/>
      <c r="GXY183" s="50"/>
      <c r="GXZ183" s="50"/>
      <c r="GYA183" s="50"/>
      <c r="GYB183" s="50"/>
      <c r="GYC183" s="50"/>
      <c r="GYD183" s="50"/>
      <c r="GYE183" s="50"/>
      <c r="GYJ183" s="50"/>
      <c r="GYK183" s="50"/>
      <c r="GYL183" s="50"/>
      <c r="GYM183" s="50"/>
      <c r="GYN183" s="50"/>
      <c r="GYO183" s="50"/>
      <c r="GYP183" s="50"/>
      <c r="GYQ183" s="50"/>
      <c r="GYR183" s="50"/>
      <c r="GYS183" s="50"/>
      <c r="GYT183" s="50"/>
      <c r="GYU183" s="50"/>
      <c r="GYV183" s="50"/>
      <c r="GYW183" s="50"/>
      <c r="GYX183" s="50"/>
      <c r="GYY183" s="50"/>
      <c r="GYZ183" s="50"/>
      <c r="GZA183" s="50"/>
      <c r="GZB183" s="50"/>
      <c r="GZC183" s="50"/>
      <c r="GZD183" s="50"/>
      <c r="GZE183" s="50"/>
      <c r="GZF183" s="50"/>
      <c r="GZG183" s="50"/>
      <c r="GZH183" s="50"/>
      <c r="GZI183" s="50"/>
      <c r="GZJ183" s="50"/>
      <c r="GZK183" s="50"/>
      <c r="GZL183" s="50"/>
      <c r="GZM183" s="50"/>
      <c r="GZN183" s="50"/>
      <c r="GZO183" s="50"/>
      <c r="GZP183" s="50"/>
      <c r="GZQ183" s="50"/>
      <c r="GZR183" s="50"/>
      <c r="GZS183" s="50"/>
      <c r="GZT183" s="50"/>
      <c r="GZU183" s="50"/>
      <c r="GZV183" s="50"/>
      <c r="GZW183" s="50"/>
      <c r="GZX183" s="50"/>
      <c r="GZY183" s="50"/>
      <c r="GZZ183" s="50"/>
      <c r="HAA183" s="50"/>
      <c r="HAB183" s="50"/>
      <c r="HAC183" s="50"/>
      <c r="HAD183" s="50"/>
      <c r="HAE183" s="50"/>
      <c r="HAF183" s="50"/>
      <c r="HAG183" s="50"/>
      <c r="HAH183" s="50"/>
      <c r="HAI183" s="50"/>
      <c r="HAJ183" s="50"/>
      <c r="HAK183" s="50"/>
      <c r="HAL183" s="50"/>
      <c r="HAM183" s="50"/>
      <c r="HAN183" s="50"/>
      <c r="HAO183" s="50"/>
      <c r="HAP183" s="50"/>
      <c r="HAQ183" s="50"/>
      <c r="HAR183" s="50"/>
      <c r="HAS183" s="50"/>
      <c r="HAT183" s="50"/>
      <c r="HAU183" s="50"/>
      <c r="HAV183" s="50"/>
      <c r="HAW183" s="50"/>
      <c r="HAX183" s="50"/>
      <c r="HAY183" s="50"/>
      <c r="HAZ183" s="50"/>
      <c r="HBA183" s="50"/>
      <c r="HBB183" s="50"/>
      <c r="HBC183" s="50"/>
      <c r="HBD183" s="50"/>
      <c r="HBE183" s="50"/>
      <c r="HBF183" s="50"/>
      <c r="HBG183" s="50"/>
      <c r="HBH183" s="50"/>
      <c r="HBI183" s="50"/>
      <c r="HBJ183" s="50"/>
      <c r="HBK183" s="50"/>
      <c r="HBL183" s="50"/>
      <c r="HBM183" s="50"/>
      <c r="HBN183" s="50"/>
      <c r="HBO183" s="50"/>
      <c r="HBP183" s="50"/>
      <c r="HBQ183" s="50"/>
      <c r="HBR183" s="50"/>
      <c r="HBS183" s="50"/>
      <c r="HBT183" s="50"/>
      <c r="HBU183" s="50"/>
      <c r="HBV183" s="50"/>
      <c r="HBW183" s="50"/>
      <c r="HBX183" s="50"/>
      <c r="HBY183" s="50"/>
      <c r="HBZ183" s="50"/>
      <c r="HCA183" s="50"/>
      <c r="HCB183" s="50"/>
      <c r="HCC183" s="50"/>
      <c r="HCD183" s="50"/>
      <c r="HCE183" s="50"/>
      <c r="HCF183" s="50"/>
      <c r="HCG183" s="50"/>
      <c r="HCH183" s="50"/>
      <c r="HCI183" s="50"/>
      <c r="HCJ183" s="50"/>
      <c r="HCK183" s="50"/>
      <c r="HCL183" s="50"/>
      <c r="HCM183" s="50"/>
      <c r="HCN183" s="50"/>
      <c r="HCO183" s="50"/>
      <c r="HCP183" s="50"/>
      <c r="HCQ183" s="50"/>
      <c r="HCR183" s="50"/>
      <c r="HCS183" s="50"/>
      <c r="HCT183" s="50"/>
      <c r="HCU183" s="50"/>
      <c r="HCV183" s="50"/>
      <c r="HCW183" s="50"/>
      <c r="HCX183" s="50"/>
      <c r="HCY183" s="50"/>
      <c r="HCZ183" s="50"/>
      <c r="HDA183" s="50"/>
      <c r="HDB183" s="50"/>
      <c r="HDC183" s="50"/>
      <c r="HDD183" s="50"/>
      <c r="HDE183" s="50"/>
      <c r="HDF183" s="50"/>
      <c r="HDG183" s="50"/>
      <c r="HDH183" s="50"/>
      <c r="HDI183" s="50"/>
      <c r="HDJ183" s="50"/>
      <c r="HDK183" s="50"/>
      <c r="HDL183" s="50"/>
      <c r="HDM183" s="50"/>
      <c r="HDN183" s="50"/>
      <c r="HDO183" s="50"/>
      <c r="HDP183" s="50"/>
      <c r="HDQ183" s="50"/>
      <c r="HDR183" s="50"/>
      <c r="HDS183" s="50"/>
      <c r="HDT183" s="50"/>
      <c r="HDU183" s="50"/>
      <c r="HDV183" s="50"/>
      <c r="HDW183" s="50"/>
      <c r="HDX183" s="50"/>
      <c r="HDY183" s="50"/>
      <c r="HDZ183" s="50"/>
      <c r="HEA183" s="50"/>
      <c r="HEB183" s="50"/>
      <c r="HEC183" s="50"/>
      <c r="HED183" s="50"/>
      <c r="HEE183" s="50"/>
      <c r="HEF183" s="50"/>
      <c r="HEG183" s="50"/>
      <c r="HEH183" s="50"/>
      <c r="HEI183" s="50"/>
      <c r="HEJ183" s="50"/>
      <c r="HEK183" s="50"/>
      <c r="HEL183" s="50"/>
      <c r="HEM183" s="50"/>
      <c r="HEN183" s="50"/>
      <c r="HEO183" s="50"/>
      <c r="HEP183" s="50"/>
      <c r="HEQ183" s="50"/>
      <c r="HER183" s="50"/>
      <c r="HES183" s="50"/>
      <c r="HET183" s="50"/>
      <c r="HEU183" s="50"/>
      <c r="HEV183" s="50"/>
      <c r="HEW183" s="50"/>
      <c r="HEX183" s="50"/>
      <c r="HEY183" s="50"/>
      <c r="HEZ183" s="50"/>
      <c r="HFA183" s="50"/>
      <c r="HFB183" s="50"/>
      <c r="HFC183" s="50"/>
      <c r="HFD183" s="50"/>
      <c r="HFE183" s="50"/>
      <c r="HFF183" s="50"/>
      <c r="HFG183" s="50"/>
      <c r="HFH183" s="50"/>
      <c r="HFI183" s="50"/>
      <c r="HFJ183" s="50"/>
      <c r="HFK183" s="50"/>
      <c r="HFL183" s="50"/>
      <c r="HFM183" s="50"/>
      <c r="HFN183" s="50"/>
      <c r="HFO183" s="50"/>
      <c r="HFP183" s="50"/>
      <c r="HFQ183" s="50"/>
      <c r="HFR183" s="50"/>
      <c r="HFS183" s="50"/>
      <c r="HFT183" s="50"/>
      <c r="HFU183" s="50"/>
      <c r="HFV183" s="50"/>
      <c r="HFW183" s="50"/>
      <c r="HFX183" s="50"/>
      <c r="HFY183" s="50"/>
      <c r="HFZ183" s="50"/>
      <c r="HGA183" s="50"/>
      <c r="HGB183" s="50"/>
      <c r="HGC183" s="50"/>
      <c r="HGD183" s="50"/>
      <c r="HGE183" s="50"/>
      <c r="HGF183" s="50"/>
      <c r="HGG183" s="50"/>
      <c r="HGH183" s="50"/>
      <c r="HGI183" s="50"/>
      <c r="HGJ183" s="50"/>
      <c r="HGK183" s="50"/>
      <c r="HGL183" s="50"/>
      <c r="HGM183" s="50"/>
      <c r="HGN183" s="50"/>
      <c r="HGO183" s="50"/>
      <c r="HGP183" s="50"/>
      <c r="HGQ183" s="50"/>
      <c r="HGR183" s="50"/>
      <c r="HGS183" s="50"/>
      <c r="HGT183" s="50"/>
      <c r="HGU183" s="50"/>
      <c r="HGV183" s="50"/>
      <c r="HGW183" s="50"/>
      <c r="HGX183" s="50"/>
      <c r="HGY183" s="50"/>
      <c r="HGZ183" s="50"/>
      <c r="HHA183" s="50"/>
      <c r="HHB183" s="50"/>
      <c r="HHC183" s="50"/>
      <c r="HHD183" s="50"/>
      <c r="HHE183" s="50"/>
      <c r="HHF183" s="50"/>
      <c r="HHG183" s="50"/>
      <c r="HHH183" s="50"/>
      <c r="HHI183" s="50"/>
      <c r="HHJ183" s="50"/>
      <c r="HHK183" s="50"/>
      <c r="HHL183" s="50"/>
      <c r="HHM183" s="50"/>
      <c r="HHN183" s="50"/>
      <c r="HHO183" s="50"/>
      <c r="HHP183" s="50"/>
      <c r="HHR183" s="50"/>
      <c r="HHT183" s="50"/>
      <c r="HHU183" s="50"/>
      <c r="HHV183" s="50"/>
      <c r="HHW183" s="50"/>
      <c r="HHX183" s="50"/>
      <c r="HHY183" s="50"/>
      <c r="HHZ183" s="50"/>
      <c r="HIA183" s="50"/>
      <c r="HIF183" s="50"/>
      <c r="HIG183" s="50"/>
      <c r="HIH183" s="50"/>
      <c r="HII183" s="50"/>
      <c r="HIJ183" s="50"/>
      <c r="HIK183" s="50"/>
      <c r="HIL183" s="50"/>
      <c r="HIM183" s="50"/>
      <c r="HIN183" s="50"/>
      <c r="HIO183" s="50"/>
      <c r="HIP183" s="50"/>
      <c r="HIQ183" s="50"/>
      <c r="HIR183" s="50"/>
      <c r="HIS183" s="50"/>
      <c r="HIT183" s="50"/>
      <c r="HIU183" s="50"/>
      <c r="HIV183" s="50"/>
      <c r="HIW183" s="50"/>
      <c r="HIX183" s="50"/>
      <c r="HIY183" s="50"/>
      <c r="HIZ183" s="50"/>
      <c r="HJA183" s="50"/>
      <c r="HJB183" s="50"/>
      <c r="HJC183" s="50"/>
      <c r="HJD183" s="50"/>
      <c r="HJE183" s="50"/>
      <c r="HJF183" s="50"/>
      <c r="HJG183" s="50"/>
      <c r="HJH183" s="50"/>
      <c r="HJI183" s="50"/>
      <c r="HJJ183" s="50"/>
      <c r="HJK183" s="50"/>
      <c r="HJL183" s="50"/>
      <c r="HJM183" s="50"/>
      <c r="HJN183" s="50"/>
      <c r="HJO183" s="50"/>
      <c r="HJP183" s="50"/>
      <c r="HJQ183" s="50"/>
      <c r="HJR183" s="50"/>
      <c r="HJS183" s="50"/>
      <c r="HJT183" s="50"/>
      <c r="HJU183" s="50"/>
      <c r="HJV183" s="50"/>
      <c r="HJW183" s="50"/>
      <c r="HJX183" s="50"/>
      <c r="HJY183" s="50"/>
      <c r="HJZ183" s="50"/>
      <c r="HKA183" s="50"/>
      <c r="HKB183" s="50"/>
      <c r="HKC183" s="50"/>
      <c r="HKD183" s="50"/>
      <c r="HKE183" s="50"/>
      <c r="HKF183" s="50"/>
      <c r="HKG183" s="50"/>
      <c r="HKH183" s="50"/>
      <c r="HKI183" s="50"/>
      <c r="HKJ183" s="50"/>
      <c r="HKK183" s="50"/>
      <c r="HKL183" s="50"/>
      <c r="HKM183" s="50"/>
      <c r="HKN183" s="50"/>
      <c r="HKO183" s="50"/>
      <c r="HKP183" s="50"/>
      <c r="HKQ183" s="50"/>
      <c r="HKR183" s="50"/>
      <c r="HKS183" s="50"/>
      <c r="HKT183" s="50"/>
      <c r="HKU183" s="50"/>
      <c r="HKV183" s="50"/>
      <c r="HKW183" s="50"/>
      <c r="HKX183" s="50"/>
      <c r="HKY183" s="50"/>
      <c r="HKZ183" s="50"/>
      <c r="HLA183" s="50"/>
      <c r="HLB183" s="50"/>
      <c r="HLC183" s="50"/>
      <c r="HLD183" s="50"/>
      <c r="HLE183" s="50"/>
      <c r="HLF183" s="50"/>
      <c r="HLG183" s="50"/>
      <c r="HLH183" s="50"/>
      <c r="HLI183" s="50"/>
      <c r="HLJ183" s="50"/>
      <c r="HLK183" s="50"/>
      <c r="HLL183" s="50"/>
      <c r="HLM183" s="50"/>
      <c r="HLN183" s="50"/>
      <c r="HLO183" s="50"/>
      <c r="HLP183" s="50"/>
      <c r="HLQ183" s="50"/>
      <c r="HLR183" s="50"/>
      <c r="HLS183" s="50"/>
      <c r="HLT183" s="50"/>
      <c r="HLU183" s="50"/>
      <c r="HLV183" s="50"/>
      <c r="HLW183" s="50"/>
      <c r="HLX183" s="50"/>
      <c r="HLY183" s="50"/>
      <c r="HLZ183" s="50"/>
      <c r="HMA183" s="50"/>
      <c r="HMB183" s="50"/>
      <c r="HMC183" s="50"/>
      <c r="HMD183" s="50"/>
      <c r="HME183" s="50"/>
      <c r="HMF183" s="50"/>
      <c r="HMG183" s="50"/>
      <c r="HMH183" s="50"/>
      <c r="HMI183" s="50"/>
      <c r="HMJ183" s="50"/>
      <c r="HMK183" s="50"/>
      <c r="HML183" s="50"/>
      <c r="HMM183" s="50"/>
      <c r="HMN183" s="50"/>
      <c r="HMO183" s="50"/>
      <c r="HMP183" s="50"/>
      <c r="HMQ183" s="50"/>
      <c r="HMR183" s="50"/>
      <c r="HMS183" s="50"/>
      <c r="HMT183" s="50"/>
      <c r="HMU183" s="50"/>
      <c r="HMV183" s="50"/>
      <c r="HMW183" s="50"/>
      <c r="HMX183" s="50"/>
      <c r="HMY183" s="50"/>
      <c r="HMZ183" s="50"/>
      <c r="HNA183" s="50"/>
      <c r="HNB183" s="50"/>
      <c r="HNC183" s="50"/>
      <c r="HND183" s="50"/>
      <c r="HNE183" s="50"/>
      <c r="HNF183" s="50"/>
      <c r="HNG183" s="50"/>
      <c r="HNH183" s="50"/>
      <c r="HNI183" s="50"/>
      <c r="HNJ183" s="50"/>
      <c r="HNK183" s="50"/>
      <c r="HNL183" s="50"/>
      <c r="HNM183" s="50"/>
      <c r="HNN183" s="50"/>
      <c r="HNO183" s="50"/>
      <c r="HNP183" s="50"/>
      <c r="HNQ183" s="50"/>
      <c r="HNR183" s="50"/>
      <c r="HNS183" s="50"/>
      <c r="HNT183" s="50"/>
      <c r="HNU183" s="50"/>
      <c r="HNV183" s="50"/>
      <c r="HNW183" s="50"/>
      <c r="HNX183" s="50"/>
      <c r="HNY183" s="50"/>
      <c r="HNZ183" s="50"/>
      <c r="HOA183" s="50"/>
      <c r="HOB183" s="50"/>
      <c r="HOC183" s="50"/>
      <c r="HOD183" s="50"/>
      <c r="HOE183" s="50"/>
      <c r="HOF183" s="50"/>
      <c r="HOG183" s="50"/>
      <c r="HOH183" s="50"/>
      <c r="HOI183" s="50"/>
      <c r="HOJ183" s="50"/>
      <c r="HOK183" s="50"/>
      <c r="HOL183" s="50"/>
      <c r="HOM183" s="50"/>
      <c r="HON183" s="50"/>
      <c r="HOO183" s="50"/>
      <c r="HOP183" s="50"/>
      <c r="HOQ183" s="50"/>
      <c r="HOR183" s="50"/>
      <c r="HOS183" s="50"/>
      <c r="HOT183" s="50"/>
      <c r="HOU183" s="50"/>
      <c r="HOV183" s="50"/>
      <c r="HOW183" s="50"/>
      <c r="HOX183" s="50"/>
      <c r="HOY183" s="50"/>
      <c r="HOZ183" s="50"/>
      <c r="HPA183" s="50"/>
      <c r="HPB183" s="50"/>
      <c r="HPC183" s="50"/>
      <c r="HPD183" s="50"/>
      <c r="HPE183" s="50"/>
      <c r="HPF183" s="50"/>
      <c r="HPG183" s="50"/>
      <c r="HPH183" s="50"/>
      <c r="HPI183" s="50"/>
      <c r="HPJ183" s="50"/>
      <c r="HPK183" s="50"/>
      <c r="HPL183" s="50"/>
      <c r="HPM183" s="50"/>
      <c r="HPN183" s="50"/>
      <c r="HPO183" s="50"/>
      <c r="HPP183" s="50"/>
      <c r="HPQ183" s="50"/>
      <c r="HPR183" s="50"/>
      <c r="HPS183" s="50"/>
      <c r="HPT183" s="50"/>
      <c r="HPU183" s="50"/>
      <c r="HPV183" s="50"/>
      <c r="HPW183" s="50"/>
      <c r="HPX183" s="50"/>
      <c r="HPY183" s="50"/>
      <c r="HPZ183" s="50"/>
      <c r="HQA183" s="50"/>
      <c r="HQB183" s="50"/>
      <c r="HQC183" s="50"/>
      <c r="HQD183" s="50"/>
      <c r="HQE183" s="50"/>
      <c r="HQF183" s="50"/>
      <c r="HQG183" s="50"/>
      <c r="HQH183" s="50"/>
      <c r="HQI183" s="50"/>
      <c r="HQJ183" s="50"/>
      <c r="HQK183" s="50"/>
      <c r="HQL183" s="50"/>
      <c r="HQM183" s="50"/>
      <c r="HQN183" s="50"/>
      <c r="HQO183" s="50"/>
      <c r="HQP183" s="50"/>
      <c r="HQQ183" s="50"/>
      <c r="HQR183" s="50"/>
      <c r="HQS183" s="50"/>
      <c r="HQT183" s="50"/>
      <c r="HQU183" s="50"/>
      <c r="HQV183" s="50"/>
      <c r="HQW183" s="50"/>
      <c r="HQX183" s="50"/>
      <c r="HQY183" s="50"/>
      <c r="HQZ183" s="50"/>
      <c r="HRA183" s="50"/>
      <c r="HRB183" s="50"/>
      <c r="HRC183" s="50"/>
      <c r="HRD183" s="50"/>
      <c r="HRE183" s="50"/>
      <c r="HRF183" s="50"/>
      <c r="HRG183" s="50"/>
      <c r="HRH183" s="50"/>
      <c r="HRI183" s="50"/>
      <c r="HRJ183" s="50"/>
      <c r="HRK183" s="50"/>
      <c r="HRL183" s="50"/>
      <c r="HRN183" s="50"/>
      <c r="HRP183" s="50"/>
      <c r="HRQ183" s="50"/>
      <c r="HRR183" s="50"/>
      <c r="HRS183" s="50"/>
      <c r="HRT183" s="50"/>
      <c r="HRU183" s="50"/>
      <c r="HRV183" s="50"/>
      <c r="HRW183" s="50"/>
      <c r="HSB183" s="50"/>
      <c r="HSC183" s="50"/>
      <c r="HSD183" s="50"/>
      <c r="HSE183" s="50"/>
      <c r="HSF183" s="50"/>
      <c r="HSG183" s="50"/>
      <c r="HSH183" s="50"/>
      <c r="HSI183" s="50"/>
      <c r="HSJ183" s="50"/>
      <c r="HSK183" s="50"/>
      <c r="HSL183" s="50"/>
      <c r="HSM183" s="50"/>
      <c r="HSN183" s="50"/>
      <c r="HSO183" s="50"/>
      <c r="HSP183" s="50"/>
      <c r="HSQ183" s="50"/>
      <c r="HSR183" s="50"/>
      <c r="HSS183" s="50"/>
      <c r="HST183" s="50"/>
      <c r="HSU183" s="50"/>
      <c r="HSV183" s="50"/>
      <c r="HSW183" s="50"/>
      <c r="HSX183" s="50"/>
      <c r="HSY183" s="50"/>
      <c r="HSZ183" s="50"/>
      <c r="HTA183" s="50"/>
      <c r="HTB183" s="50"/>
      <c r="HTC183" s="50"/>
      <c r="HTD183" s="50"/>
      <c r="HTE183" s="50"/>
      <c r="HTF183" s="50"/>
      <c r="HTG183" s="50"/>
      <c r="HTH183" s="50"/>
      <c r="HTI183" s="50"/>
      <c r="HTJ183" s="50"/>
      <c r="HTK183" s="50"/>
      <c r="HTL183" s="50"/>
      <c r="HTM183" s="50"/>
      <c r="HTN183" s="50"/>
      <c r="HTO183" s="50"/>
      <c r="HTP183" s="50"/>
      <c r="HTQ183" s="50"/>
      <c r="HTR183" s="50"/>
      <c r="HTS183" s="50"/>
      <c r="HTT183" s="50"/>
      <c r="HTU183" s="50"/>
      <c r="HTV183" s="50"/>
      <c r="HTW183" s="50"/>
      <c r="HTX183" s="50"/>
      <c r="HTY183" s="50"/>
      <c r="HTZ183" s="50"/>
      <c r="HUA183" s="50"/>
      <c r="HUB183" s="50"/>
      <c r="HUC183" s="50"/>
      <c r="HUD183" s="50"/>
      <c r="HUE183" s="50"/>
      <c r="HUF183" s="50"/>
      <c r="HUG183" s="50"/>
      <c r="HUH183" s="50"/>
      <c r="HUI183" s="50"/>
      <c r="HUJ183" s="50"/>
      <c r="HUK183" s="50"/>
      <c r="HUL183" s="50"/>
      <c r="HUM183" s="50"/>
      <c r="HUN183" s="50"/>
      <c r="HUO183" s="50"/>
      <c r="HUP183" s="50"/>
      <c r="HUQ183" s="50"/>
      <c r="HUR183" s="50"/>
      <c r="HUS183" s="50"/>
      <c r="HUT183" s="50"/>
      <c r="HUU183" s="50"/>
      <c r="HUV183" s="50"/>
      <c r="HUW183" s="50"/>
      <c r="HUX183" s="50"/>
      <c r="HUY183" s="50"/>
      <c r="HUZ183" s="50"/>
      <c r="HVA183" s="50"/>
      <c r="HVB183" s="50"/>
      <c r="HVC183" s="50"/>
      <c r="HVD183" s="50"/>
      <c r="HVE183" s="50"/>
      <c r="HVF183" s="50"/>
      <c r="HVG183" s="50"/>
      <c r="HVH183" s="50"/>
      <c r="HVI183" s="50"/>
      <c r="HVJ183" s="50"/>
      <c r="HVK183" s="50"/>
      <c r="HVL183" s="50"/>
      <c r="HVM183" s="50"/>
      <c r="HVN183" s="50"/>
      <c r="HVO183" s="50"/>
      <c r="HVP183" s="50"/>
      <c r="HVQ183" s="50"/>
      <c r="HVR183" s="50"/>
      <c r="HVS183" s="50"/>
      <c r="HVT183" s="50"/>
      <c r="HVU183" s="50"/>
      <c r="HVV183" s="50"/>
      <c r="HVW183" s="50"/>
      <c r="HVX183" s="50"/>
      <c r="HVY183" s="50"/>
      <c r="HVZ183" s="50"/>
      <c r="HWA183" s="50"/>
      <c r="HWB183" s="50"/>
      <c r="HWC183" s="50"/>
      <c r="HWD183" s="50"/>
      <c r="HWE183" s="50"/>
      <c r="HWF183" s="50"/>
      <c r="HWG183" s="50"/>
      <c r="HWH183" s="50"/>
      <c r="HWI183" s="50"/>
      <c r="HWJ183" s="50"/>
      <c r="HWK183" s="50"/>
      <c r="HWL183" s="50"/>
      <c r="HWM183" s="50"/>
      <c r="HWN183" s="50"/>
      <c r="HWO183" s="50"/>
      <c r="HWP183" s="50"/>
      <c r="HWQ183" s="50"/>
      <c r="HWR183" s="50"/>
      <c r="HWS183" s="50"/>
      <c r="HWT183" s="50"/>
      <c r="HWU183" s="50"/>
      <c r="HWV183" s="50"/>
      <c r="HWW183" s="50"/>
      <c r="HWX183" s="50"/>
      <c r="HWY183" s="50"/>
      <c r="HWZ183" s="50"/>
      <c r="HXA183" s="50"/>
      <c r="HXB183" s="50"/>
      <c r="HXC183" s="50"/>
      <c r="HXD183" s="50"/>
      <c r="HXE183" s="50"/>
      <c r="HXF183" s="50"/>
      <c r="HXG183" s="50"/>
      <c r="HXH183" s="50"/>
      <c r="HXI183" s="50"/>
      <c r="HXJ183" s="50"/>
      <c r="HXK183" s="50"/>
      <c r="HXL183" s="50"/>
      <c r="HXM183" s="50"/>
      <c r="HXN183" s="50"/>
      <c r="HXO183" s="50"/>
      <c r="HXP183" s="50"/>
      <c r="HXQ183" s="50"/>
      <c r="HXR183" s="50"/>
      <c r="HXS183" s="50"/>
      <c r="HXT183" s="50"/>
      <c r="HXU183" s="50"/>
      <c r="HXV183" s="50"/>
      <c r="HXW183" s="50"/>
      <c r="HXX183" s="50"/>
      <c r="HXY183" s="50"/>
      <c r="HXZ183" s="50"/>
      <c r="HYA183" s="50"/>
      <c r="HYB183" s="50"/>
      <c r="HYC183" s="50"/>
      <c r="HYD183" s="50"/>
      <c r="HYE183" s="50"/>
      <c r="HYF183" s="50"/>
      <c r="HYG183" s="50"/>
      <c r="HYH183" s="50"/>
      <c r="HYI183" s="50"/>
      <c r="HYJ183" s="50"/>
      <c r="HYK183" s="50"/>
      <c r="HYL183" s="50"/>
      <c r="HYM183" s="50"/>
      <c r="HYN183" s="50"/>
      <c r="HYO183" s="50"/>
      <c r="HYP183" s="50"/>
      <c r="HYQ183" s="50"/>
      <c r="HYR183" s="50"/>
      <c r="HYS183" s="50"/>
      <c r="HYT183" s="50"/>
      <c r="HYU183" s="50"/>
      <c r="HYV183" s="50"/>
      <c r="HYW183" s="50"/>
      <c r="HYX183" s="50"/>
      <c r="HYY183" s="50"/>
      <c r="HYZ183" s="50"/>
      <c r="HZA183" s="50"/>
      <c r="HZB183" s="50"/>
      <c r="HZC183" s="50"/>
      <c r="HZD183" s="50"/>
      <c r="HZE183" s="50"/>
      <c r="HZF183" s="50"/>
      <c r="HZG183" s="50"/>
      <c r="HZH183" s="50"/>
      <c r="HZI183" s="50"/>
      <c r="HZJ183" s="50"/>
      <c r="HZK183" s="50"/>
      <c r="HZL183" s="50"/>
      <c r="HZM183" s="50"/>
      <c r="HZN183" s="50"/>
      <c r="HZO183" s="50"/>
      <c r="HZP183" s="50"/>
      <c r="HZQ183" s="50"/>
      <c r="HZR183" s="50"/>
      <c r="HZS183" s="50"/>
      <c r="HZT183" s="50"/>
      <c r="HZU183" s="50"/>
      <c r="HZV183" s="50"/>
      <c r="HZW183" s="50"/>
      <c r="HZX183" s="50"/>
      <c r="HZY183" s="50"/>
      <c r="HZZ183" s="50"/>
      <c r="IAA183" s="50"/>
      <c r="IAB183" s="50"/>
      <c r="IAC183" s="50"/>
      <c r="IAD183" s="50"/>
      <c r="IAE183" s="50"/>
      <c r="IAF183" s="50"/>
      <c r="IAG183" s="50"/>
      <c r="IAH183" s="50"/>
      <c r="IAI183" s="50"/>
      <c r="IAJ183" s="50"/>
      <c r="IAK183" s="50"/>
      <c r="IAL183" s="50"/>
      <c r="IAM183" s="50"/>
      <c r="IAN183" s="50"/>
      <c r="IAO183" s="50"/>
      <c r="IAP183" s="50"/>
      <c r="IAQ183" s="50"/>
      <c r="IAR183" s="50"/>
      <c r="IAS183" s="50"/>
      <c r="IAT183" s="50"/>
      <c r="IAU183" s="50"/>
      <c r="IAV183" s="50"/>
      <c r="IAW183" s="50"/>
      <c r="IAX183" s="50"/>
      <c r="IAY183" s="50"/>
      <c r="IAZ183" s="50"/>
      <c r="IBA183" s="50"/>
      <c r="IBB183" s="50"/>
      <c r="IBC183" s="50"/>
      <c r="IBD183" s="50"/>
      <c r="IBE183" s="50"/>
      <c r="IBF183" s="50"/>
      <c r="IBG183" s="50"/>
      <c r="IBH183" s="50"/>
      <c r="IBJ183" s="50"/>
      <c r="IBL183" s="50"/>
      <c r="IBM183" s="50"/>
      <c r="IBN183" s="50"/>
      <c r="IBO183" s="50"/>
      <c r="IBP183" s="50"/>
      <c r="IBQ183" s="50"/>
      <c r="IBR183" s="50"/>
      <c r="IBS183" s="50"/>
      <c r="IBX183" s="50"/>
      <c r="IBY183" s="50"/>
      <c r="IBZ183" s="50"/>
      <c r="ICA183" s="50"/>
      <c r="ICB183" s="50"/>
      <c r="ICC183" s="50"/>
      <c r="ICD183" s="50"/>
      <c r="ICE183" s="50"/>
      <c r="ICF183" s="50"/>
      <c r="ICG183" s="50"/>
      <c r="ICH183" s="50"/>
      <c r="ICI183" s="50"/>
      <c r="ICJ183" s="50"/>
      <c r="ICK183" s="50"/>
      <c r="ICL183" s="50"/>
      <c r="ICM183" s="50"/>
      <c r="ICN183" s="50"/>
      <c r="ICO183" s="50"/>
      <c r="ICP183" s="50"/>
      <c r="ICQ183" s="50"/>
      <c r="ICR183" s="50"/>
      <c r="ICS183" s="50"/>
      <c r="ICT183" s="50"/>
      <c r="ICU183" s="50"/>
      <c r="ICV183" s="50"/>
      <c r="ICW183" s="50"/>
      <c r="ICX183" s="50"/>
      <c r="ICY183" s="50"/>
      <c r="ICZ183" s="50"/>
      <c r="IDA183" s="50"/>
      <c r="IDB183" s="50"/>
      <c r="IDC183" s="50"/>
      <c r="IDD183" s="50"/>
      <c r="IDE183" s="50"/>
      <c r="IDF183" s="50"/>
      <c r="IDG183" s="50"/>
      <c r="IDH183" s="50"/>
      <c r="IDI183" s="50"/>
      <c r="IDJ183" s="50"/>
      <c r="IDK183" s="50"/>
      <c r="IDL183" s="50"/>
      <c r="IDM183" s="50"/>
      <c r="IDN183" s="50"/>
      <c r="IDO183" s="50"/>
      <c r="IDP183" s="50"/>
      <c r="IDQ183" s="50"/>
      <c r="IDR183" s="50"/>
      <c r="IDS183" s="50"/>
      <c r="IDT183" s="50"/>
      <c r="IDU183" s="50"/>
      <c r="IDV183" s="50"/>
      <c r="IDW183" s="50"/>
      <c r="IDX183" s="50"/>
      <c r="IDY183" s="50"/>
      <c r="IDZ183" s="50"/>
      <c r="IEA183" s="50"/>
      <c r="IEB183" s="50"/>
      <c r="IEC183" s="50"/>
      <c r="IED183" s="50"/>
      <c r="IEE183" s="50"/>
      <c r="IEF183" s="50"/>
      <c r="IEG183" s="50"/>
      <c r="IEH183" s="50"/>
      <c r="IEI183" s="50"/>
      <c r="IEJ183" s="50"/>
      <c r="IEK183" s="50"/>
      <c r="IEL183" s="50"/>
      <c r="IEM183" s="50"/>
      <c r="IEN183" s="50"/>
      <c r="IEO183" s="50"/>
      <c r="IEP183" s="50"/>
      <c r="IEQ183" s="50"/>
      <c r="IER183" s="50"/>
      <c r="IES183" s="50"/>
      <c r="IET183" s="50"/>
      <c r="IEU183" s="50"/>
      <c r="IEV183" s="50"/>
      <c r="IEW183" s="50"/>
      <c r="IEX183" s="50"/>
      <c r="IEY183" s="50"/>
      <c r="IEZ183" s="50"/>
      <c r="IFA183" s="50"/>
      <c r="IFB183" s="50"/>
      <c r="IFC183" s="50"/>
      <c r="IFD183" s="50"/>
      <c r="IFE183" s="50"/>
      <c r="IFF183" s="50"/>
      <c r="IFG183" s="50"/>
      <c r="IFH183" s="50"/>
      <c r="IFI183" s="50"/>
      <c r="IFJ183" s="50"/>
      <c r="IFK183" s="50"/>
      <c r="IFL183" s="50"/>
      <c r="IFM183" s="50"/>
      <c r="IFN183" s="50"/>
      <c r="IFO183" s="50"/>
      <c r="IFP183" s="50"/>
      <c r="IFQ183" s="50"/>
      <c r="IFR183" s="50"/>
      <c r="IFS183" s="50"/>
      <c r="IFT183" s="50"/>
      <c r="IFU183" s="50"/>
      <c r="IFV183" s="50"/>
      <c r="IFW183" s="50"/>
      <c r="IFX183" s="50"/>
      <c r="IFY183" s="50"/>
      <c r="IFZ183" s="50"/>
      <c r="IGA183" s="50"/>
      <c r="IGB183" s="50"/>
      <c r="IGC183" s="50"/>
      <c r="IGD183" s="50"/>
      <c r="IGE183" s="50"/>
      <c r="IGF183" s="50"/>
      <c r="IGG183" s="50"/>
      <c r="IGH183" s="50"/>
      <c r="IGI183" s="50"/>
      <c r="IGJ183" s="50"/>
      <c r="IGK183" s="50"/>
      <c r="IGL183" s="50"/>
      <c r="IGM183" s="50"/>
      <c r="IGN183" s="50"/>
      <c r="IGO183" s="50"/>
      <c r="IGP183" s="50"/>
      <c r="IGQ183" s="50"/>
      <c r="IGR183" s="50"/>
      <c r="IGS183" s="50"/>
      <c r="IGT183" s="50"/>
      <c r="IGU183" s="50"/>
      <c r="IGV183" s="50"/>
      <c r="IGW183" s="50"/>
      <c r="IGX183" s="50"/>
      <c r="IGY183" s="50"/>
      <c r="IGZ183" s="50"/>
      <c r="IHA183" s="50"/>
      <c r="IHB183" s="50"/>
      <c r="IHC183" s="50"/>
      <c r="IHD183" s="50"/>
      <c r="IHE183" s="50"/>
      <c r="IHF183" s="50"/>
      <c r="IHG183" s="50"/>
      <c r="IHH183" s="50"/>
      <c r="IHI183" s="50"/>
      <c r="IHJ183" s="50"/>
      <c r="IHK183" s="50"/>
      <c r="IHL183" s="50"/>
      <c r="IHM183" s="50"/>
      <c r="IHN183" s="50"/>
      <c r="IHO183" s="50"/>
      <c r="IHP183" s="50"/>
      <c r="IHQ183" s="50"/>
      <c r="IHR183" s="50"/>
      <c r="IHS183" s="50"/>
      <c r="IHT183" s="50"/>
      <c r="IHU183" s="50"/>
      <c r="IHV183" s="50"/>
      <c r="IHW183" s="50"/>
      <c r="IHX183" s="50"/>
      <c r="IHY183" s="50"/>
      <c r="IHZ183" s="50"/>
      <c r="IIA183" s="50"/>
      <c r="IIB183" s="50"/>
      <c r="IIC183" s="50"/>
      <c r="IID183" s="50"/>
      <c r="IIE183" s="50"/>
      <c r="IIF183" s="50"/>
      <c r="IIG183" s="50"/>
      <c r="IIH183" s="50"/>
      <c r="III183" s="50"/>
      <c r="IIJ183" s="50"/>
      <c r="IIK183" s="50"/>
      <c r="IIL183" s="50"/>
      <c r="IIM183" s="50"/>
      <c r="IIN183" s="50"/>
      <c r="IIO183" s="50"/>
      <c r="IIP183" s="50"/>
      <c r="IIQ183" s="50"/>
      <c r="IIR183" s="50"/>
      <c r="IIS183" s="50"/>
      <c r="IIT183" s="50"/>
      <c r="IIU183" s="50"/>
      <c r="IIV183" s="50"/>
      <c r="IIW183" s="50"/>
      <c r="IIX183" s="50"/>
      <c r="IIY183" s="50"/>
      <c r="IIZ183" s="50"/>
      <c r="IJA183" s="50"/>
      <c r="IJB183" s="50"/>
      <c r="IJC183" s="50"/>
      <c r="IJD183" s="50"/>
      <c r="IJE183" s="50"/>
      <c r="IJF183" s="50"/>
      <c r="IJG183" s="50"/>
      <c r="IJH183" s="50"/>
      <c r="IJI183" s="50"/>
      <c r="IJJ183" s="50"/>
      <c r="IJK183" s="50"/>
      <c r="IJL183" s="50"/>
      <c r="IJM183" s="50"/>
      <c r="IJN183" s="50"/>
      <c r="IJO183" s="50"/>
      <c r="IJP183" s="50"/>
      <c r="IJQ183" s="50"/>
      <c r="IJR183" s="50"/>
      <c r="IJS183" s="50"/>
      <c r="IJT183" s="50"/>
      <c r="IJU183" s="50"/>
      <c r="IJV183" s="50"/>
      <c r="IJW183" s="50"/>
      <c r="IJX183" s="50"/>
      <c r="IJY183" s="50"/>
      <c r="IJZ183" s="50"/>
      <c r="IKA183" s="50"/>
      <c r="IKB183" s="50"/>
      <c r="IKC183" s="50"/>
      <c r="IKD183" s="50"/>
      <c r="IKE183" s="50"/>
      <c r="IKF183" s="50"/>
      <c r="IKG183" s="50"/>
      <c r="IKH183" s="50"/>
      <c r="IKI183" s="50"/>
      <c r="IKJ183" s="50"/>
      <c r="IKK183" s="50"/>
      <c r="IKL183" s="50"/>
      <c r="IKM183" s="50"/>
      <c r="IKN183" s="50"/>
      <c r="IKO183" s="50"/>
      <c r="IKP183" s="50"/>
      <c r="IKQ183" s="50"/>
      <c r="IKR183" s="50"/>
      <c r="IKS183" s="50"/>
      <c r="IKT183" s="50"/>
      <c r="IKU183" s="50"/>
      <c r="IKV183" s="50"/>
      <c r="IKW183" s="50"/>
      <c r="IKX183" s="50"/>
      <c r="IKY183" s="50"/>
      <c r="IKZ183" s="50"/>
      <c r="ILA183" s="50"/>
      <c r="ILB183" s="50"/>
      <c r="ILC183" s="50"/>
      <c r="ILD183" s="50"/>
      <c r="ILF183" s="50"/>
      <c r="ILH183" s="50"/>
      <c r="ILI183" s="50"/>
      <c r="ILJ183" s="50"/>
      <c r="ILK183" s="50"/>
      <c r="ILL183" s="50"/>
      <c r="ILM183" s="50"/>
      <c r="ILN183" s="50"/>
      <c r="ILO183" s="50"/>
      <c r="ILT183" s="50"/>
      <c r="ILU183" s="50"/>
      <c r="ILV183" s="50"/>
      <c r="ILW183" s="50"/>
      <c r="ILX183" s="50"/>
      <c r="ILY183" s="50"/>
      <c r="ILZ183" s="50"/>
      <c r="IMA183" s="50"/>
      <c r="IMB183" s="50"/>
      <c r="IMC183" s="50"/>
      <c r="IMD183" s="50"/>
      <c r="IME183" s="50"/>
      <c r="IMF183" s="50"/>
      <c r="IMG183" s="50"/>
      <c r="IMH183" s="50"/>
      <c r="IMI183" s="50"/>
      <c r="IMJ183" s="50"/>
      <c r="IMK183" s="50"/>
      <c r="IML183" s="50"/>
      <c r="IMM183" s="50"/>
      <c r="IMN183" s="50"/>
      <c r="IMO183" s="50"/>
      <c r="IMP183" s="50"/>
      <c r="IMQ183" s="50"/>
      <c r="IMR183" s="50"/>
      <c r="IMS183" s="50"/>
      <c r="IMT183" s="50"/>
      <c r="IMU183" s="50"/>
      <c r="IMV183" s="50"/>
      <c r="IMW183" s="50"/>
      <c r="IMX183" s="50"/>
      <c r="IMY183" s="50"/>
      <c r="IMZ183" s="50"/>
      <c r="INA183" s="50"/>
      <c r="INB183" s="50"/>
      <c r="INC183" s="50"/>
      <c r="IND183" s="50"/>
      <c r="INE183" s="50"/>
      <c r="INF183" s="50"/>
      <c r="ING183" s="50"/>
      <c r="INH183" s="50"/>
      <c r="INI183" s="50"/>
      <c r="INJ183" s="50"/>
      <c r="INK183" s="50"/>
      <c r="INL183" s="50"/>
      <c r="INM183" s="50"/>
      <c r="INN183" s="50"/>
      <c r="INO183" s="50"/>
      <c r="INP183" s="50"/>
      <c r="INQ183" s="50"/>
      <c r="INR183" s="50"/>
      <c r="INS183" s="50"/>
      <c r="INT183" s="50"/>
      <c r="INU183" s="50"/>
      <c r="INV183" s="50"/>
      <c r="INW183" s="50"/>
      <c r="INX183" s="50"/>
      <c r="INY183" s="50"/>
      <c r="INZ183" s="50"/>
      <c r="IOA183" s="50"/>
      <c r="IOB183" s="50"/>
      <c r="IOC183" s="50"/>
      <c r="IOD183" s="50"/>
      <c r="IOE183" s="50"/>
      <c r="IOF183" s="50"/>
      <c r="IOG183" s="50"/>
      <c r="IOH183" s="50"/>
      <c r="IOI183" s="50"/>
      <c r="IOJ183" s="50"/>
      <c r="IOK183" s="50"/>
      <c r="IOL183" s="50"/>
      <c r="IOM183" s="50"/>
      <c r="ION183" s="50"/>
      <c r="IOO183" s="50"/>
      <c r="IOP183" s="50"/>
      <c r="IOQ183" s="50"/>
      <c r="IOR183" s="50"/>
      <c r="IOS183" s="50"/>
      <c r="IOT183" s="50"/>
      <c r="IOU183" s="50"/>
      <c r="IOV183" s="50"/>
      <c r="IOW183" s="50"/>
      <c r="IOX183" s="50"/>
      <c r="IOY183" s="50"/>
      <c r="IOZ183" s="50"/>
      <c r="IPA183" s="50"/>
      <c r="IPB183" s="50"/>
      <c r="IPC183" s="50"/>
      <c r="IPD183" s="50"/>
      <c r="IPE183" s="50"/>
      <c r="IPF183" s="50"/>
      <c r="IPG183" s="50"/>
      <c r="IPH183" s="50"/>
      <c r="IPI183" s="50"/>
      <c r="IPJ183" s="50"/>
      <c r="IPK183" s="50"/>
      <c r="IPL183" s="50"/>
      <c r="IPM183" s="50"/>
      <c r="IPN183" s="50"/>
      <c r="IPO183" s="50"/>
      <c r="IPP183" s="50"/>
      <c r="IPQ183" s="50"/>
      <c r="IPR183" s="50"/>
      <c r="IPS183" s="50"/>
      <c r="IPT183" s="50"/>
      <c r="IPU183" s="50"/>
      <c r="IPV183" s="50"/>
      <c r="IPW183" s="50"/>
      <c r="IPX183" s="50"/>
      <c r="IPY183" s="50"/>
      <c r="IPZ183" s="50"/>
      <c r="IQA183" s="50"/>
      <c r="IQB183" s="50"/>
      <c r="IQC183" s="50"/>
      <c r="IQD183" s="50"/>
      <c r="IQE183" s="50"/>
      <c r="IQF183" s="50"/>
      <c r="IQG183" s="50"/>
      <c r="IQH183" s="50"/>
      <c r="IQI183" s="50"/>
      <c r="IQJ183" s="50"/>
      <c r="IQK183" s="50"/>
      <c r="IQL183" s="50"/>
      <c r="IQM183" s="50"/>
      <c r="IQN183" s="50"/>
      <c r="IQO183" s="50"/>
      <c r="IQP183" s="50"/>
      <c r="IQQ183" s="50"/>
      <c r="IQR183" s="50"/>
      <c r="IQS183" s="50"/>
      <c r="IQT183" s="50"/>
      <c r="IQU183" s="50"/>
      <c r="IQV183" s="50"/>
      <c r="IQW183" s="50"/>
      <c r="IQX183" s="50"/>
      <c r="IQY183" s="50"/>
      <c r="IQZ183" s="50"/>
      <c r="IRA183" s="50"/>
      <c r="IRB183" s="50"/>
      <c r="IRC183" s="50"/>
      <c r="IRD183" s="50"/>
      <c r="IRE183" s="50"/>
      <c r="IRF183" s="50"/>
      <c r="IRG183" s="50"/>
      <c r="IRH183" s="50"/>
      <c r="IRI183" s="50"/>
      <c r="IRJ183" s="50"/>
      <c r="IRK183" s="50"/>
      <c r="IRL183" s="50"/>
      <c r="IRM183" s="50"/>
      <c r="IRN183" s="50"/>
      <c r="IRO183" s="50"/>
      <c r="IRP183" s="50"/>
      <c r="IRQ183" s="50"/>
      <c r="IRR183" s="50"/>
      <c r="IRS183" s="50"/>
      <c r="IRT183" s="50"/>
      <c r="IRU183" s="50"/>
      <c r="IRV183" s="50"/>
      <c r="IRW183" s="50"/>
      <c r="IRX183" s="50"/>
      <c r="IRY183" s="50"/>
      <c r="IRZ183" s="50"/>
      <c r="ISA183" s="50"/>
      <c r="ISB183" s="50"/>
      <c r="ISC183" s="50"/>
      <c r="ISD183" s="50"/>
      <c r="ISE183" s="50"/>
      <c r="ISF183" s="50"/>
      <c r="ISG183" s="50"/>
      <c r="ISH183" s="50"/>
      <c r="ISI183" s="50"/>
      <c r="ISJ183" s="50"/>
      <c r="ISK183" s="50"/>
      <c r="ISL183" s="50"/>
      <c r="ISM183" s="50"/>
      <c r="ISN183" s="50"/>
      <c r="ISO183" s="50"/>
      <c r="ISP183" s="50"/>
      <c r="ISQ183" s="50"/>
      <c r="ISR183" s="50"/>
      <c r="ISS183" s="50"/>
      <c r="IST183" s="50"/>
      <c r="ISU183" s="50"/>
      <c r="ISV183" s="50"/>
      <c r="ISW183" s="50"/>
      <c r="ISX183" s="50"/>
      <c r="ISY183" s="50"/>
      <c r="ISZ183" s="50"/>
      <c r="ITA183" s="50"/>
      <c r="ITB183" s="50"/>
      <c r="ITC183" s="50"/>
      <c r="ITD183" s="50"/>
      <c r="ITE183" s="50"/>
      <c r="ITF183" s="50"/>
      <c r="ITG183" s="50"/>
      <c r="ITH183" s="50"/>
      <c r="ITI183" s="50"/>
      <c r="ITJ183" s="50"/>
      <c r="ITK183" s="50"/>
      <c r="ITL183" s="50"/>
      <c r="ITM183" s="50"/>
      <c r="ITN183" s="50"/>
      <c r="ITO183" s="50"/>
      <c r="ITP183" s="50"/>
      <c r="ITQ183" s="50"/>
      <c r="ITR183" s="50"/>
      <c r="ITS183" s="50"/>
      <c r="ITT183" s="50"/>
      <c r="ITU183" s="50"/>
      <c r="ITV183" s="50"/>
      <c r="ITW183" s="50"/>
      <c r="ITX183" s="50"/>
      <c r="ITY183" s="50"/>
      <c r="ITZ183" s="50"/>
      <c r="IUA183" s="50"/>
      <c r="IUB183" s="50"/>
      <c r="IUC183" s="50"/>
      <c r="IUD183" s="50"/>
      <c r="IUE183" s="50"/>
      <c r="IUF183" s="50"/>
      <c r="IUG183" s="50"/>
      <c r="IUH183" s="50"/>
      <c r="IUI183" s="50"/>
      <c r="IUJ183" s="50"/>
      <c r="IUK183" s="50"/>
      <c r="IUL183" s="50"/>
      <c r="IUM183" s="50"/>
      <c r="IUN183" s="50"/>
      <c r="IUO183" s="50"/>
      <c r="IUP183" s="50"/>
      <c r="IUQ183" s="50"/>
      <c r="IUR183" s="50"/>
      <c r="IUS183" s="50"/>
      <c r="IUT183" s="50"/>
      <c r="IUU183" s="50"/>
      <c r="IUV183" s="50"/>
      <c r="IUW183" s="50"/>
      <c r="IUX183" s="50"/>
      <c r="IUY183" s="50"/>
      <c r="IUZ183" s="50"/>
      <c r="IVB183" s="50"/>
      <c r="IVD183" s="50"/>
      <c r="IVE183" s="50"/>
      <c r="IVF183" s="50"/>
      <c r="IVG183" s="50"/>
      <c r="IVH183" s="50"/>
      <c r="IVI183" s="50"/>
      <c r="IVJ183" s="50"/>
      <c r="IVK183" s="50"/>
      <c r="IVP183" s="50"/>
      <c r="IVQ183" s="50"/>
      <c r="IVR183" s="50"/>
      <c r="IVS183" s="50"/>
      <c r="IVT183" s="50"/>
      <c r="IVU183" s="50"/>
      <c r="IVV183" s="50"/>
      <c r="IVW183" s="50"/>
      <c r="IVX183" s="50"/>
      <c r="IVY183" s="50"/>
      <c r="IVZ183" s="50"/>
      <c r="IWA183" s="50"/>
      <c r="IWB183" s="50"/>
      <c r="IWC183" s="50"/>
      <c r="IWD183" s="50"/>
      <c r="IWE183" s="50"/>
      <c r="IWF183" s="50"/>
      <c r="IWG183" s="50"/>
      <c r="IWH183" s="50"/>
      <c r="IWI183" s="50"/>
      <c r="IWJ183" s="50"/>
      <c r="IWK183" s="50"/>
      <c r="IWL183" s="50"/>
      <c r="IWM183" s="50"/>
      <c r="IWN183" s="50"/>
      <c r="IWO183" s="50"/>
      <c r="IWP183" s="50"/>
      <c r="IWQ183" s="50"/>
      <c r="IWR183" s="50"/>
      <c r="IWS183" s="50"/>
      <c r="IWT183" s="50"/>
      <c r="IWU183" s="50"/>
      <c r="IWV183" s="50"/>
      <c r="IWW183" s="50"/>
      <c r="IWX183" s="50"/>
      <c r="IWY183" s="50"/>
      <c r="IWZ183" s="50"/>
      <c r="IXA183" s="50"/>
      <c r="IXB183" s="50"/>
      <c r="IXC183" s="50"/>
      <c r="IXD183" s="50"/>
      <c r="IXE183" s="50"/>
      <c r="IXF183" s="50"/>
      <c r="IXG183" s="50"/>
      <c r="IXH183" s="50"/>
      <c r="IXI183" s="50"/>
      <c r="IXJ183" s="50"/>
      <c r="IXK183" s="50"/>
      <c r="IXL183" s="50"/>
      <c r="IXM183" s="50"/>
      <c r="IXN183" s="50"/>
      <c r="IXO183" s="50"/>
      <c r="IXP183" s="50"/>
      <c r="IXQ183" s="50"/>
      <c r="IXR183" s="50"/>
      <c r="IXS183" s="50"/>
      <c r="IXT183" s="50"/>
      <c r="IXU183" s="50"/>
      <c r="IXV183" s="50"/>
      <c r="IXW183" s="50"/>
      <c r="IXX183" s="50"/>
      <c r="IXY183" s="50"/>
      <c r="IXZ183" s="50"/>
      <c r="IYA183" s="50"/>
      <c r="IYB183" s="50"/>
      <c r="IYC183" s="50"/>
      <c r="IYD183" s="50"/>
      <c r="IYE183" s="50"/>
      <c r="IYF183" s="50"/>
      <c r="IYG183" s="50"/>
      <c r="IYH183" s="50"/>
      <c r="IYI183" s="50"/>
      <c r="IYJ183" s="50"/>
      <c r="IYK183" s="50"/>
      <c r="IYL183" s="50"/>
      <c r="IYM183" s="50"/>
      <c r="IYN183" s="50"/>
      <c r="IYO183" s="50"/>
      <c r="IYP183" s="50"/>
      <c r="IYQ183" s="50"/>
      <c r="IYR183" s="50"/>
      <c r="IYS183" s="50"/>
      <c r="IYT183" s="50"/>
      <c r="IYU183" s="50"/>
      <c r="IYV183" s="50"/>
      <c r="IYW183" s="50"/>
      <c r="IYX183" s="50"/>
      <c r="IYY183" s="50"/>
      <c r="IYZ183" s="50"/>
      <c r="IZA183" s="50"/>
      <c r="IZB183" s="50"/>
      <c r="IZC183" s="50"/>
      <c r="IZD183" s="50"/>
      <c r="IZE183" s="50"/>
      <c r="IZF183" s="50"/>
      <c r="IZG183" s="50"/>
      <c r="IZH183" s="50"/>
      <c r="IZI183" s="50"/>
      <c r="IZJ183" s="50"/>
      <c r="IZK183" s="50"/>
      <c r="IZL183" s="50"/>
      <c r="IZM183" s="50"/>
      <c r="IZN183" s="50"/>
      <c r="IZO183" s="50"/>
      <c r="IZP183" s="50"/>
      <c r="IZQ183" s="50"/>
      <c r="IZR183" s="50"/>
      <c r="IZS183" s="50"/>
      <c r="IZT183" s="50"/>
      <c r="IZU183" s="50"/>
      <c r="IZV183" s="50"/>
      <c r="IZW183" s="50"/>
      <c r="IZX183" s="50"/>
      <c r="IZY183" s="50"/>
      <c r="IZZ183" s="50"/>
      <c r="JAA183" s="50"/>
      <c r="JAB183" s="50"/>
      <c r="JAC183" s="50"/>
      <c r="JAD183" s="50"/>
      <c r="JAE183" s="50"/>
      <c r="JAF183" s="50"/>
      <c r="JAG183" s="50"/>
      <c r="JAH183" s="50"/>
      <c r="JAI183" s="50"/>
      <c r="JAJ183" s="50"/>
      <c r="JAK183" s="50"/>
      <c r="JAL183" s="50"/>
      <c r="JAM183" s="50"/>
      <c r="JAN183" s="50"/>
      <c r="JAO183" s="50"/>
      <c r="JAP183" s="50"/>
      <c r="JAQ183" s="50"/>
      <c r="JAR183" s="50"/>
      <c r="JAS183" s="50"/>
      <c r="JAT183" s="50"/>
      <c r="JAU183" s="50"/>
      <c r="JAV183" s="50"/>
      <c r="JAW183" s="50"/>
      <c r="JAX183" s="50"/>
      <c r="JAY183" s="50"/>
      <c r="JAZ183" s="50"/>
      <c r="JBA183" s="50"/>
      <c r="JBB183" s="50"/>
      <c r="JBC183" s="50"/>
      <c r="JBD183" s="50"/>
      <c r="JBE183" s="50"/>
      <c r="JBF183" s="50"/>
      <c r="JBG183" s="50"/>
      <c r="JBH183" s="50"/>
      <c r="JBI183" s="50"/>
      <c r="JBJ183" s="50"/>
      <c r="JBK183" s="50"/>
      <c r="JBL183" s="50"/>
      <c r="JBM183" s="50"/>
      <c r="JBN183" s="50"/>
      <c r="JBO183" s="50"/>
      <c r="JBP183" s="50"/>
      <c r="JBQ183" s="50"/>
      <c r="JBR183" s="50"/>
      <c r="JBS183" s="50"/>
      <c r="JBT183" s="50"/>
      <c r="JBU183" s="50"/>
      <c r="JBV183" s="50"/>
      <c r="JBW183" s="50"/>
      <c r="JBX183" s="50"/>
      <c r="JBY183" s="50"/>
      <c r="JBZ183" s="50"/>
      <c r="JCA183" s="50"/>
      <c r="JCB183" s="50"/>
      <c r="JCC183" s="50"/>
      <c r="JCD183" s="50"/>
      <c r="JCE183" s="50"/>
      <c r="JCF183" s="50"/>
      <c r="JCG183" s="50"/>
      <c r="JCH183" s="50"/>
      <c r="JCI183" s="50"/>
      <c r="JCJ183" s="50"/>
      <c r="JCK183" s="50"/>
      <c r="JCL183" s="50"/>
      <c r="JCM183" s="50"/>
      <c r="JCN183" s="50"/>
      <c r="JCO183" s="50"/>
      <c r="JCP183" s="50"/>
      <c r="JCQ183" s="50"/>
      <c r="JCR183" s="50"/>
      <c r="JCS183" s="50"/>
      <c r="JCT183" s="50"/>
      <c r="JCU183" s="50"/>
      <c r="JCV183" s="50"/>
      <c r="JCW183" s="50"/>
      <c r="JCX183" s="50"/>
      <c r="JCY183" s="50"/>
      <c r="JCZ183" s="50"/>
      <c r="JDA183" s="50"/>
      <c r="JDB183" s="50"/>
      <c r="JDC183" s="50"/>
      <c r="JDD183" s="50"/>
      <c r="JDE183" s="50"/>
      <c r="JDF183" s="50"/>
      <c r="JDG183" s="50"/>
      <c r="JDH183" s="50"/>
      <c r="JDI183" s="50"/>
      <c r="JDJ183" s="50"/>
      <c r="JDK183" s="50"/>
      <c r="JDL183" s="50"/>
      <c r="JDM183" s="50"/>
      <c r="JDN183" s="50"/>
      <c r="JDO183" s="50"/>
      <c r="JDP183" s="50"/>
      <c r="JDQ183" s="50"/>
      <c r="JDR183" s="50"/>
      <c r="JDS183" s="50"/>
      <c r="JDT183" s="50"/>
      <c r="JDU183" s="50"/>
      <c r="JDV183" s="50"/>
      <c r="JDW183" s="50"/>
      <c r="JDX183" s="50"/>
      <c r="JDY183" s="50"/>
      <c r="JDZ183" s="50"/>
      <c r="JEA183" s="50"/>
      <c r="JEB183" s="50"/>
      <c r="JEC183" s="50"/>
      <c r="JED183" s="50"/>
      <c r="JEE183" s="50"/>
      <c r="JEF183" s="50"/>
      <c r="JEG183" s="50"/>
      <c r="JEH183" s="50"/>
      <c r="JEI183" s="50"/>
      <c r="JEJ183" s="50"/>
      <c r="JEK183" s="50"/>
      <c r="JEL183" s="50"/>
      <c r="JEM183" s="50"/>
      <c r="JEN183" s="50"/>
      <c r="JEO183" s="50"/>
      <c r="JEP183" s="50"/>
      <c r="JEQ183" s="50"/>
      <c r="JER183" s="50"/>
      <c r="JES183" s="50"/>
      <c r="JET183" s="50"/>
      <c r="JEU183" s="50"/>
      <c r="JEV183" s="50"/>
      <c r="JEX183" s="50"/>
      <c r="JEZ183" s="50"/>
      <c r="JFA183" s="50"/>
      <c r="JFB183" s="50"/>
      <c r="JFC183" s="50"/>
      <c r="JFD183" s="50"/>
      <c r="JFE183" s="50"/>
      <c r="JFF183" s="50"/>
      <c r="JFG183" s="50"/>
      <c r="JFL183" s="50"/>
      <c r="JFM183" s="50"/>
      <c r="JFN183" s="50"/>
      <c r="JFO183" s="50"/>
      <c r="JFP183" s="50"/>
      <c r="JFQ183" s="50"/>
      <c r="JFR183" s="50"/>
      <c r="JFS183" s="50"/>
      <c r="JFT183" s="50"/>
      <c r="JFU183" s="50"/>
      <c r="JFV183" s="50"/>
      <c r="JFW183" s="50"/>
      <c r="JFX183" s="50"/>
      <c r="JFY183" s="50"/>
      <c r="JFZ183" s="50"/>
      <c r="JGA183" s="50"/>
      <c r="JGB183" s="50"/>
      <c r="JGC183" s="50"/>
      <c r="JGD183" s="50"/>
      <c r="JGE183" s="50"/>
      <c r="JGF183" s="50"/>
      <c r="JGG183" s="50"/>
      <c r="JGH183" s="50"/>
      <c r="JGI183" s="50"/>
      <c r="JGJ183" s="50"/>
      <c r="JGK183" s="50"/>
      <c r="JGL183" s="50"/>
      <c r="JGM183" s="50"/>
      <c r="JGN183" s="50"/>
      <c r="JGO183" s="50"/>
      <c r="JGP183" s="50"/>
      <c r="JGQ183" s="50"/>
      <c r="JGR183" s="50"/>
      <c r="JGS183" s="50"/>
      <c r="JGT183" s="50"/>
      <c r="JGU183" s="50"/>
      <c r="JGV183" s="50"/>
      <c r="JGW183" s="50"/>
      <c r="JGX183" s="50"/>
      <c r="JGY183" s="50"/>
      <c r="JGZ183" s="50"/>
      <c r="JHA183" s="50"/>
      <c r="JHB183" s="50"/>
      <c r="JHC183" s="50"/>
      <c r="JHD183" s="50"/>
      <c r="JHE183" s="50"/>
      <c r="JHF183" s="50"/>
      <c r="JHG183" s="50"/>
      <c r="JHH183" s="50"/>
      <c r="JHI183" s="50"/>
      <c r="JHJ183" s="50"/>
      <c r="JHK183" s="50"/>
      <c r="JHL183" s="50"/>
      <c r="JHM183" s="50"/>
      <c r="JHN183" s="50"/>
      <c r="JHO183" s="50"/>
      <c r="JHP183" s="50"/>
      <c r="JHQ183" s="50"/>
      <c r="JHR183" s="50"/>
      <c r="JHS183" s="50"/>
      <c r="JHT183" s="50"/>
      <c r="JHU183" s="50"/>
      <c r="JHV183" s="50"/>
      <c r="JHW183" s="50"/>
      <c r="JHX183" s="50"/>
      <c r="JHY183" s="50"/>
      <c r="JHZ183" s="50"/>
      <c r="JIA183" s="50"/>
      <c r="JIB183" s="50"/>
      <c r="JIC183" s="50"/>
      <c r="JID183" s="50"/>
      <c r="JIE183" s="50"/>
      <c r="JIF183" s="50"/>
      <c r="JIG183" s="50"/>
      <c r="JIH183" s="50"/>
      <c r="JII183" s="50"/>
      <c r="JIJ183" s="50"/>
      <c r="JIK183" s="50"/>
      <c r="JIL183" s="50"/>
      <c r="JIM183" s="50"/>
      <c r="JIN183" s="50"/>
      <c r="JIO183" s="50"/>
      <c r="JIP183" s="50"/>
      <c r="JIQ183" s="50"/>
      <c r="JIR183" s="50"/>
      <c r="JIS183" s="50"/>
      <c r="JIT183" s="50"/>
      <c r="JIU183" s="50"/>
      <c r="JIV183" s="50"/>
      <c r="JIW183" s="50"/>
      <c r="JIX183" s="50"/>
      <c r="JIY183" s="50"/>
      <c r="JIZ183" s="50"/>
      <c r="JJA183" s="50"/>
      <c r="JJB183" s="50"/>
      <c r="JJC183" s="50"/>
      <c r="JJD183" s="50"/>
      <c r="JJE183" s="50"/>
      <c r="JJF183" s="50"/>
      <c r="JJG183" s="50"/>
      <c r="JJH183" s="50"/>
      <c r="JJI183" s="50"/>
      <c r="JJJ183" s="50"/>
      <c r="JJK183" s="50"/>
      <c r="JJL183" s="50"/>
      <c r="JJM183" s="50"/>
      <c r="JJN183" s="50"/>
      <c r="JJO183" s="50"/>
      <c r="JJP183" s="50"/>
      <c r="JJQ183" s="50"/>
      <c r="JJR183" s="50"/>
      <c r="JJS183" s="50"/>
      <c r="JJT183" s="50"/>
      <c r="JJU183" s="50"/>
      <c r="JJV183" s="50"/>
      <c r="JJW183" s="50"/>
      <c r="JJX183" s="50"/>
      <c r="JJY183" s="50"/>
      <c r="JJZ183" s="50"/>
      <c r="JKA183" s="50"/>
      <c r="JKB183" s="50"/>
      <c r="JKC183" s="50"/>
      <c r="JKD183" s="50"/>
      <c r="JKE183" s="50"/>
      <c r="JKF183" s="50"/>
      <c r="JKG183" s="50"/>
      <c r="JKH183" s="50"/>
      <c r="JKI183" s="50"/>
      <c r="JKJ183" s="50"/>
      <c r="JKK183" s="50"/>
      <c r="JKL183" s="50"/>
      <c r="JKM183" s="50"/>
      <c r="JKN183" s="50"/>
      <c r="JKO183" s="50"/>
      <c r="JKP183" s="50"/>
      <c r="JKQ183" s="50"/>
      <c r="JKR183" s="50"/>
      <c r="JKS183" s="50"/>
      <c r="JKT183" s="50"/>
      <c r="JKU183" s="50"/>
      <c r="JKV183" s="50"/>
      <c r="JKW183" s="50"/>
      <c r="JKX183" s="50"/>
      <c r="JKY183" s="50"/>
      <c r="JKZ183" s="50"/>
      <c r="JLA183" s="50"/>
      <c r="JLB183" s="50"/>
      <c r="JLC183" s="50"/>
      <c r="JLD183" s="50"/>
      <c r="JLE183" s="50"/>
      <c r="JLF183" s="50"/>
      <c r="JLG183" s="50"/>
      <c r="JLH183" s="50"/>
      <c r="JLI183" s="50"/>
      <c r="JLJ183" s="50"/>
      <c r="JLK183" s="50"/>
      <c r="JLL183" s="50"/>
      <c r="JLM183" s="50"/>
      <c r="JLN183" s="50"/>
      <c r="JLO183" s="50"/>
      <c r="JLP183" s="50"/>
      <c r="JLQ183" s="50"/>
      <c r="JLR183" s="50"/>
      <c r="JLS183" s="50"/>
      <c r="JLT183" s="50"/>
      <c r="JLU183" s="50"/>
      <c r="JLV183" s="50"/>
      <c r="JLW183" s="50"/>
      <c r="JLX183" s="50"/>
      <c r="JLY183" s="50"/>
      <c r="JLZ183" s="50"/>
      <c r="JMA183" s="50"/>
      <c r="JMB183" s="50"/>
      <c r="JMC183" s="50"/>
      <c r="JMD183" s="50"/>
      <c r="JME183" s="50"/>
      <c r="JMF183" s="50"/>
      <c r="JMG183" s="50"/>
      <c r="JMH183" s="50"/>
      <c r="JMI183" s="50"/>
      <c r="JMJ183" s="50"/>
      <c r="JMK183" s="50"/>
      <c r="JML183" s="50"/>
      <c r="JMM183" s="50"/>
      <c r="JMN183" s="50"/>
      <c r="JMO183" s="50"/>
      <c r="JMP183" s="50"/>
      <c r="JMQ183" s="50"/>
      <c r="JMR183" s="50"/>
      <c r="JMS183" s="50"/>
      <c r="JMT183" s="50"/>
      <c r="JMU183" s="50"/>
      <c r="JMV183" s="50"/>
      <c r="JMW183" s="50"/>
      <c r="JMX183" s="50"/>
      <c r="JMY183" s="50"/>
      <c r="JMZ183" s="50"/>
      <c r="JNA183" s="50"/>
      <c r="JNB183" s="50"/>
      <c r="JNC183" s="50"/>
      <c r="JND183" s="50"/>
      <c r="JNE183" s="50"/>
      <c r="JNF183" s="50"/>
      <c r="JNG183" s="50"/>
      <c r="JNH183" s="50"/>
      <c r="JNI183" s="50"/>
      <c r="JNJ183" s="50"/>
      <c r="JNK183" s="50"/>
      <c r="JNL183" s="50"/>
      <c r="JNM183" s="50"/>
      <c r="JNN183" s="50"/>
      <c r="JNO183" s="50"/>
      <c r="JNP183" s="50"/>
      <c r="JNQ183" s="50"/>
      <c r="JNR183" s="50"/>
      <c r="JNS183" s="50"/>
      <c r="JNT183" s="50"/>
      <c r="JNU183" s="50"/>
      <c r="JNV183" s="50"/>
      <c r="JNW183" s="50"/>
      <c r="JNX183" s="50"/>
      <c r="JNY183" s="50"/>
      <c r="JNZ183" s="50"/>
      <c r="JOA183" s="50"/>
      <c r="JOB183" s="50"/>
      <c r="JOC183" s="50"/>
      <c r="JOD183" s="50"/>
      <c r="JOE183" s="50"/>
      <c r="JOF183" s="50"/>
      <c r="JOG183" s="50"/>
      <c r="JOH183" s="50"/>
      <c r="JOI183" s="50"/>
      <c r="JOJ183" s="50"/>
      <c r="JOK183" s="50"/>
      <c r="JOL183" s="50"/>
      <c r="JOM183" s="50"/>
      <c r="JON183" s="50"/>
      <c r="JOO183" s="50"/>
      <c r="JOP183" s="50"/>
      <c r="JOQ183" s="50"/>
      <c r="JOR183" s="50"/>
      <c r="JOT183" s="50"/>
      <c r="JOV183" s="50"/>
      <c r="JOW183" s="50"/>
      <c r="JOX183" s="50"/>
      <c r="JOY183" s="50"/>
      <c r="JOZ183" s="50"/>
      <c r="JPA183" s="50"/>
      <c r="JPB183" s="50"/>
      <c r="JPC183" s="50"/>
      <c r="JPH183" s="50"/>
      <c r="JPI183" s="50"/>
      <c r="JPJ183" s="50"/>
      <c r="JPK183" s="50"/>
      <c r="JPL183" s="50"/>
      <c r="JPM183" s="50"/>
      <c r="JPN183" s="50"/>
      <c r="JPO183" s="50"/>
      <c r="JPP183" s="50"/>
      <c r="JPQ183" s="50"/>
      <c r="JPR183" s="50"/>
      <c r="JPS183" s="50"/>
      <c r="JPT183" s="50"/>
      <c r="JPU183" s="50"/>
      <c r="JPV183" s="50"/>
      <c r="JPW183" s="50"/>
      <c r="JPX183" s="50"/>
      <c r="JPY183" s="50"/>
      <c r="JPZ183" s="50"/>
      <c r="JQA183" s="50"/>
      <c r="JQB183" s="50"/>
      <c r="JQC183" s="50"/>
      <c r="JQD183" s="50"/>
      <c r="JQE183" s="50"/>
      <c r="JQF183" s="50"/>
      <c r="JQG183" s="50"/>
      <c r="JQH183" s="50"/>
      <c r="JQI183" s="50"/>
      <c r="JQJ183" s="50"/>
      <c r="JQK183" s="50"/>
      <c r="JQL183" s="50"/>
      <c r="JQM183" s="50"/>
      <c r="JQN183" s="50"/>
      <c r="JQO183" s="50"/>
      <c r="JQP183" s="50"/>
      <c r="JQQ183" s="50"/>
      <c r="JQR183" s="50"/>
      <c r="JQS183" s="50"/>
      <c r="JQT183" s="50"/>
      <c r="JQU183" s="50"/>
      <c r="JQV183" s="50"/>
      <c r="JQW183" s="50"/>
      <c r="JQX183" s="50"/>
      <c r="JQY183" s="50"/>
      <c r="JQZ183" s="50"/>
      <c r="JRA183" s="50"/>
      <c r="JRB183" s="50"/>
      <c r="JRC183" s="50"/>
      <c r="JRD183" s="50"/>
      <c r="JRE183" s="50"/>
      <c r="JRF183" s="50"/>
      <c r="JRG183" s="50"/>
      <c r="JRH183" s="50"/>
      <c r="JRI183" s="50"/>
      <c r="JRJ183" s="50"/>
      <c r="JRK183" s="50"/>
      <c r="JRL183" s="50"/>
      <c r="JRM183" s="50"/>
      <c r="JRN183" s="50"/>
      <c r="JRO183" s="50"/>
      <c r="JRP183" s="50"/>
      <c r="JRQ183" s="50"/>
      <c r="JRR183" s="50"/>
      <c r="JRS183" s="50"/>
      <c r="JRT183" s="50"/>
      <c r="JRU183" s="50"/>
      <c r="JRV183" s="50"/>
      <c r="JRW183" s="50"/>
      <c r="JRX183" s="50"/>
      <c r="JRY183" s="50"/>
      <c r="JRZ183" s="50"/>
      <c r="JSA183" s="50"/>
      <c r="JSB183" s="50"/>
      <c r="JSC183" s="50"/>
      <c r="JSD183" s="50"/>
      <c r="JSE183" s="50"/>
      <c r="JSF183" s="50"/>
      <c r="JSG183" s="50"/>
      <c r="JSH183" s="50"/>
      <c r="JSI183" s="50"/>
      <c r="JSJ183" s="50"/>
      <c r="JSK183" s="50"/>
      <c r="JSL183" s="50"/>
      <c r="JSM183" s="50"/>
      <c r="JSN183" s="50"/>
      <c r="JSO183" s="50"/>
      <c r="JSP183" s="50"/>
      <c r="JSQ183" s="50"/>
      <c r="JSR183" s="50"/>
      <c r="JSS183" s="50"/>
      <c r="JST183" s="50"/>
      <c r="JSU183" s="50"/>
      <c r="JSV183" s="50"/>
      <c r="JSW183" s="50"/>
      <c r="JSX183" s="50"/>
      <c r="JSY183" s="50"/>
      <c r="JSZ183" s="50"/>
      <c r="JTA183" s="50"/>
      <c r="JTB183" s="50"/>
      <c r="JTC183" s="50"/>
      <c r="JTD183" s="50"/>
      <c r="JTE183" s="50"/>
      <c r="JTF183" s="50"/>
      <c r="JTG183" s="50"/>
      <c r="JTH183" s="50"/>
      <c r="JTI183" s="50"/>
      <c r="JTJ183" s="50"/>
      <c r="JTK183" s="50"/>
      <c r="JTL183" s="50"/>
      <c r="JTM183" s="50"/>
      <c r="JTN183" s="50"/>
      <c r="JTO183" s="50"/>
      <c r="JTP183" s="50"/>
      <c r="JTQ183" s="50"/>
      <c r="JTR183" s="50"/>
      <c r="JTS183" s="50"/>
      <c r="JTT183" s="50"/>
      <c r="JTU183" s="50"/>
      <c r="JTV183" s="50"/>
      <c r="JTW183" s="50"/>
      <c r="JTX183" s="50"/>
      <c r="JTY183" s="50"/>
      <c r="JTZ183" s="50"/>
      <c r="JUA183" s="50"/>
      <c r="JUB183" s="50"/>
      <c r="JUC183" s="50"/>
      <c r="JUD183" s="50"/>
      <c r="JUE183" s="50"/>
      <c r="JUF183" s="50"/>
      <c r="JUG183" s="50"/>
      <c r="JUH183" s="50"/>
      <c r="JUI183" s="50"/>
      <c r="JUJ183" s="50"/>
      <c r="JUK183" s="50"/>
      <c r="JUL183" s="50"/>
      <c r="JUM183" s="50"/>
      <c r="JUN183" s="50"/>
      <c r="JUO183" s="50"/>
      <c r="JUP183" s="50"/>
      <c r="JUQ183" s="50"/>
      <c r="JUR183" s="50"/>
      <c r="JUS183" s="50"/>
      <c r="JUT183" s="50"/>
      <c r="JUU183" s="50"/>
      <c r="JUV183" s="50"/>
      <c r="JUW183" s="50"/>
      <c r="JUX183" s="50"/>
      <c r="JUY183" s="50"/>
      <c r="JUZ183" s="50"/>
      <c r="JVA183" s="50"/>
      <c r="JVB183" s="50"/>
      <c r="JVC183" s="50"/>
      <c r="JVD183" s="50"/>
      <c r="JVE183" s="50"/>
      <c r="JVF183" s="50"/>
      <c r="JVG183" s="50"/>
      <c r="JVH183" s="50"/>
      <c r="JVI183" s="50"/>
      <c r="JVJ183" s="50"/>
      <c r="JVK183" s="50"/>
      <c r="JVL183" s="50"/>
      <c r="JVM183" s="50"/>
      <c r="JVN183" s="50"/>
      <c r="JVO183" s="50"/>
      <c r="JVP183" s="50"/>
      <c r="JVQ183" s="50"/>
      <c r="JVR183" s="50"/>
      <c r="JVS183" s="50"/>
      <c r="JVT183" s="50"/>
      <c r="JVU183" s="50"/>
      <c r="JVV183" s="50"/>
      <c r="JVW183" s="50"/>
      <c r="JVX183" s="50"/>
      <c r="JVY183" s="50"/>
      <c r="JVZ183" s="50"/>
      <c r="JWA183" s="50"/>
      <c r="JWB183" s="50"/>
      <c r="JWC183" s="50"/>
      <c r="JWD183" s="50"/>
      <c r="JWE183" s="50"/>
      <c r="JWF183" s="50"/>
      <c r="JWG183" s="50"/>
      <c r="JWH183" s="50"/>
      <c r="JWI183" s="50"/>
      <c r="JWJ183" s="50"/>
      <c r="JWK183" s="50"/>
      <c r="JWL183" s="50"/>
      <c r="JWM183" s="50"/>
      <c r="JWN183" s="50"/>
      <c r="JWO183" s="50"/>
      <c r="JWP183" s="50"/>
      <c r="JWQ183" s="50"/>
      <c r="JWR183" s="50"/>
      <c r="JWS183" s="50"/>
      <c r="JWT183" s="50"/>
      <c r="JWU183" s="50"/>
      <c r="JWV183" s="50"/>
      <c r="JWW183" s="50"/>
      <c r="JWX183" s="50"/>
      <c r="JWY183" s="50"/>
      <c r="JWZ183" s="50"/>
      <c r="JXA183" s="50"/>
      <c r="JXB183" s="50"/>
      <c r="JXC183" s="50"/>
      <c r="JXD183" s="50"/>
      <c r="JXE183" s="50"/>
      <c r="JXF183" s="50"/>
      <c r="JXG183" s="50"/>
      <c r="JXH183" s="50"/>
      <c r="JXI183" s="50"/>
      <c r="JXJ183" s="50"/>
      <c r="JXK183" s="50"/>
      <c r="JXL183" s="50"/>
      <c r="JXM183" s="50"/>
      <c r="JXN183" s="50"/>
      <c r="JXO183" s="50"/>
      <c r="JXP183" s="50"/>
      <c r="JXQ183" s="50"/>
      <c r="JXR183" s="50"/>
      <c r="JXS183" s="50"/>
      <c r="JXT183" s="50"/>
      <c r="JXU183" s="50"/>
      <c r="JXV183" s="50"/>
      <c r="JXW183" s="50"/>
      <c r="JXX183" s="50"/>
      <c r="JXY183" s="50"/>
      <c r="JXZ183" s="50"/>
      <c r="JYA183" s="50"/>
      <c r="JYB183" s="50"/>
      <c r="JYC183" s="50"/>
      <c r="JYD183" s="50"/>
      <c r="JYE183" s="50"/>
      <c r="JYF183" s="50"/>
      <c r="JYG183" s="50"/>
      <c r="JYH183" s="50"/>
      <c r="JYI183" s="50"/>
      <c r="JYJ183" s="50"/>
      <c r="JYK183" s="50"/>
      <c r="JYL183" s="50"/>
      <c r="JYM183" s="50"/>
      <c r="JYN183" s="50"/>
      <c r="JYP183" s="50"/>
      <c r="JYR183" s="50"/>
      <c r="JYS183" s="50"/>
      <c r="JYT183" s="50"/>
      <c r="JYU183" s="50"/>
      <c r="JYV183" s="50"/>
      <c r="JYW183" s="50"/>
      <c r="JYX183" s="50"/>
      <c r="JYY183" s="50"/>
      <c r="JZD183" s="50"/>
      <c r="JZE183" s="50"/>
      <c r="JZF183" s="50"/>
      <c r="JZG183" s="50"/>
      <c r="JZH183" s="50"/>
      <c r="JZI183" s="50"/>
      <c r="JZJ183" s="50"/>
      <c r="JZK183" s="50"/>
      <c r="JZL183" s="50"/>
      <c r="JZM183" s="50"/>
      <c r="JZN183" s="50"/>
      <c r="JZO183" s="50"/>
      <c r="JZP183" s="50"/>
      <c r="JZQ183" s="50"/>
      <c r="JZR183" s="50"/>
      <c r="JZS183" s="50"/>
      <c r="JZT183" s="50"/>
      <c r="JZU183" s="50"/>
      <c r="JZV183" s="50"/>
      <c r="JZW183" s="50"/>
      <c r="JZX183" s="50"/>
      <c r="JZY183" s="50"/>
      <c r="JZZ183" s="50"/>
      <c r="KAA183" s="50"/>
      <c r="KAB183" s="50"/>
      <c r="KAC183" s="50"/>
      <c r="KAD183" s="50"/>
      <c r="KAE183" s="50"/>
      <c r="KAF183" s="50"/>
      <c r="KAG183" s="50"/>
      <c r="KAH183" s="50"/>
      <c r="KAI183" s="50"/>
      <c r="KAJ183" s="50"/>
      <c r="KAK183" s="50"/>
      <c r="KAL183" s="50"/>
      <c r="KAM183" s="50"/>
      <c r="KAN183" s="50"/>
      <c r="KAO183" s="50"/>
      <c r="KAP183" s="50"/>
      <c r="KAQ183" s="50"/>
      <c r="KAR183" s="50"/>
      <c r="KAS183" s="50"/>
      <c r="KAT183" s="50"/>
      <c r="KAU183" s="50"/>
      <c r="KAV183" s="50"/>
      <c r="KAW183" s="50"/>
      <c r="KAX183" s="50"/>
      <c r="KAY183" s="50"/>
      <c r="KAZ183" s="50"/>
      <c r="KBA183" s="50"/>
      <c r="KBB183" s="50"/>
      <c r="KBC183" s="50"/>
      <c r="KBD183" s="50"/>
      <c r="KBE183" s="50"/>
      <c r="KBF183" s="50"/>
      <c r="KBG183" s="50"/>
      <c r="KBH183" s="50"/>
      <c r="KBI183" s="50"/>
      <c r="KBJ183" s="50"/>
      <c r="KBK183" s="50"/>
      <c r="KBL183" s="50"/>
      <c r="KBM183" s="50"/>
      <c r="KBN183" s="50"/>
      <c r="KBO183" s="50"/>
      <c r="KBP183" s="50"/>
      <c r="KBQ183" s="50"/>
      <c r="KBR183" s="50"/>
      <c r="KBS183" s="50"/>
      <c r="KBT183" s="50"/>
      <c r="KBU183" s="50"/>
      <c r="KBV183" s="50"/>
      <c r="KBW183" s="50"/>
      <c r="KBX183" s="50"/>
      <c r="KBY183" s="50"/>
      <c r="KBZ183" s="50"/>
      <c r="KCA183" s="50"/>
      <c r="KCB183" s="50"/>
      <c r="KCC183" s="50"/>
      <c r="KCD183" s="50"/>
      <c r="KCE183" s="50"/>
      <c r="KCF183" s="50"/>
      <c r="KCG183" s="50"/>
      <c r="KCH183" s="50"/>
      <c r="KCI183" s="50"/>
      <c r="KCJ183" s="50"/>
      <c r="KCK183" s="50"/>
      <c r="KCL183" s="50"/>
      <c r="KCM183" s="50"/>
      <c r="KCN183" s="50"/>
      <c r="KCO183" s="50"/>
      <c r="KCP183" s="50"/>
      <c r="KCQ183" s="50"/>
      <c r="KCR183" s="50"/>
      <c r="KCS183" s="50"/>
      <c r="KCT183" s="50"/>
      <c r="KCU183" s="50"/>
      <c r="KCV183" s="50"/>
      <c r="KCW183" s="50"/>
      <c r="KCX183" s="50"/>
      <c r="KCY183" s="50"/>
      <c r="KCZ183" s="50"/>
      <c r="KDA183" s="50"/>
      <c r="KDB183" s="50"/>
      <c r="KDC183" s="50"/>
      <c r="KDD183" s="50"/>
      <c r="KDE183" s="50"/>
      <c r="KDF183" s="50"/>
      <c r="KDG183" s="50"/>
      <c r="KDH183" s="50"/>
      <c r="KDI183" s="50"/>
      <c r="KDJ183" s="50"/>
      <c r="KDK183" s="50"/>
      <c r="KDL183" s="50"/>
      <c r="KDM183" s="50"/>
      <c r="KDN183" s="50"/>
      <c r="KDO183" s="50"/>
      <c r="KDP183" s="50"/>
      <c r="KDQ183" s="50"/>
      <c r="KDR183" s="50"/>
      <c r="KDS183" s="50"/>
      <c r="KDT183" s="50"/>
      <c r="KDU183" s="50"/>
      <c r="KDV183" s="50"/>
      <c r="KDW183" s="50"/>
      <c r="KDX183" s="50"/>
      <c r="KDY183" s="50"/>
      <c r="KDZ183" s="50"/>
      <c r="KEA183" s="50"/>
      <c r="KEB183" s="50"/>
      <c r="KEC183" s="50"/>
      <c r="KED183" s="50"/>
      <c r="KEE183" s="50"/>
      <c r="KEF183" s="50"/>
      <c r="KEG183" s="50"/>
      <c r="KEH183" s="50"/>
      <c r="KEI183" s="50"/>
      <c r="KEJ183" s="50"/>
      <c r="KEK183" s="50"/>
      <c r="KEL183" s="50"/>
      <c r="KEM183" s="50"/>
      <c r="KEN183" s="50"/>
      <c r="KEO183" s="50"/>
      <c r="KEP183" s="50"/>
      <c r="KEQ183" s="50"/>
      <c r="KER183" s="50"/>
      <c r="KES183" s="50"/>
      <c r="KET183" s="50"/>
      <c r="KEU183" s="50"/>
      <c r="KEV183" s="50"/>
      <c r="KEW183" s="50"/>
      <c r="KEX183" s="50"/>
      <c r="KEY183" s="50"/>
      <c r="KEZ183" s="50"/>
      <c r="KFA183" s="50"/>
      <c r="KFB183" s="50"/>
      <c r="KFC183" s="50"/>
      <c r="KFD183" s="50"/>
      <c r="KFE183" s="50"/>
      <c r="KFF183" s="50"/>
      <c r="KFG183" s="50"/>
      <c r="KFH183" s="50"/>
      <c r="KFI183" s="50"/>
      <c r="KFJ183" s="50"/>
      <c r="KFK183" s="50"/>
      <c r="KFL183" s="50"/>
      <c r="KFM183" s="50"/>
      <c r="KFN183" s="50"/>
      <c r="KFO183" s="50"/>
      <c r="KFP183" s="50"/>
      <c r="KFQ183" s="50"/>
      <c r="KFR183" s="50"/>
      <c r="KFS183" s="50"/>
      <c r="KFT183" s="50"/>
      <c r="KFU183" s="50"/>
      <c r="KFV183" s="50"/>
      <c r="KFW183" s="50"/>
      <c r="KFX183" s="50"/>
      <c r="KFY183" s="50"/>
      <c r="KFZ183" s="50"/>
      <c r="KGA183" s="50"/>
      <c r="KGB183" s="50"/>
      <c r="KGC183" s="50"/>
      <c r="KGD183" s="50"/>
      <c r="KGE183" s="50"/>
      <c r="KGF183" s="50"/>
      <c r="KGG183" s="50"/>
      <c r="KGH183" s="50"/>
      <c r="KGI183" s="50"/>
      <c r="KGJ183" s="50"/>
      <c r="KGK183" s="50"/>
      <c r="KGL183" s="50"/>
      <c r="KGM183" s="50"/>
      <c r="KGN183" s="50"/>
      <c r="KGO183" s="50"/>
      <c r="KGP183" s="50"/>
      <c r="KGQ183" s="50"/>
      <c r="KGR183" s="50"/>
      <c r="KGS183" s="50"/>
      <c r="KGT183" s="50"/>
      <c r="KGU183" s="50"/>
      <c r="KGV183" s="50"/>
      <c r="KGW183" s="50"/>
      <c r="KGX183" s="50"/>
      <c r="KGY183" s="50"/>
      <c r="KGZ183" s="50"/>
      <c r="KHA183" s="50"/>
      <c r="KHB183" s="50"/>
      <c r="KHC183" s="50"/>
      <c r="KHD183" s="50"/>
      <c r="KHE183" s="50"/>
      <c r="KHF183" s="50"/>
      <c r="KHG183" s="50"/>
      <c r="KHH183" s="50"/>
      <c r="KHI183" s="50"/>
      <c r="KHJ183" s="50"/>
      <c r="KHK183" s="50"/>
      <c r="KHL183" s="50"/>
      <c r="KHM183" s="50"/>
      <c r="KHN183" s="50"/>
      <c r="KHO183" s="50"/>
      <c r="KHP183" s="50"/>
      <c r="KHQ183" s="50"/>
      <c r="KHR183" s="50"/>
      <c r="KHS183" s="50"/>
      <c r="KHT183" s="50"/>
      <c r="KHU183" s="50"/>
      <c r="KHV183" s="50"/>
      <c r="KHW183" s="50"/>
      <c r="KHX183" s="50"/>
      <c r="KHY183" s="50"/>
      <c r="KHZ183" s="50"/>
      <c r="KIA183" s="50"/>
      <c r="KIB183" s="50"/>
      <c r="KIC183" s="50"/>
      <c r="KID183" s="50"/>
      <c r="KIE183" s="50"/>
      <c r="KIF183" s="50"/>
      <c r="KIG183" s="50"/>
      <c r="KIH183" s="50"/>
      <c r="KII183" s="50"/>
      <c r="KIJ183" s="50"/>
      <c r="KIL183" s="50"/>
      <c r="KIN183" s="50"/>
      <c r="KIO183" s="50"/>
      <c r="KIP183" s="50"/>
      <c r="KIQ183" s="50"/>
      <c r="KIR183" s="50"/>
      <c r="KIS183" s="50"/>
      <c r="KIT183" s="50"/>
      <c r="KIU183" s="50"/>
      <c r="KIZ183" s="50"/>
      <c r="KJA183" s="50"/>
      <c r="KJB183" s="50"/>
      <c r="KJC183" s="50"/>
      <c r="KJD183" s="50"/>
      <c r="KJE183" s="50"/>
      <c r="KJF183" s="50"/>
      <c r="KJG183" s="50"/>
      <c r="KJH183" s="50"/>
      <c r="KJI183" s="50"/>
      <c r="KJJ183" s="50"/>
      <c r="KJK183" s="50"/>
      <c r="KJL183" s="50"/>
      <c r="KJM183" s="50"/>
      <c r="KJN183" s="50"/>
      <c r="KJO183" s="50"/>
      <c r="KJP183" s="50"/>
      <c r="KJQ183" s="50"/>
      <c r="KJR183" s="50"/>
      <c r="KJS183" s="50"/>
      <c r="KJT183" s="50"/>
      <c r="KJU183" s="50"/>
      <c r="KJV183" s="50"/>
      <c r="KJW183" s="50"/>
      <c r="KJX183" s="50"/>
      <c r="KJY183" s="50"/>
      <c r="KJZ183" s="50"/>
      <c r="KKA183" s="50"/>
      <c r="KKB183" s="50"/>
      <c r="KKC183" s="50"/>
      <c r="KKD183" s="50"/>
      <c r="KKE183" s="50"/>
      <c r="KKF183" s="50"/>
      <c r="KKG183" s="50"/>
      <c r="KKH183" s="50"/>
      <c r="KKI183" s="50"/>
      <c r="KKJ183" s="50"/>
      <c r="KKK183" s="50"/>
      <c r="KKL183" s="50"/>
      <c r="KKM183" s="50"/>
      <c r="KKN183" s="50"/>
      <c r="KKO183" s="50"/>
      <c r="KKP183" s="50"/>
      <c r="KKQ183" s="50"/>
      <c r="KKR183" s="50"/>
      <c r="KKS183" s="50"/>
      <c r="KKT183" s="50"/>
      <c r="KKU183" s="50"/>
      <c r="KKV183" s="50"/>
      <c r="KKW183" s="50"/>
      <c r="KKX183" s="50"/>
      <c r="KKY183" s="50"/>
      <c r="KKZ183" s="50"/>
      <c r="KLA183" s="50"/>
      <c r="KLB183" s="50"/>
      <c r="KLC183" s="50"/>
      <c r="KLD183" s="50"/>
      <c r="KLE183" s="50"/>
      <c r="KLF183" s="50"/>
      <c r="KLG183" s="50"/>
      <c r="KLH183" s="50"/>
      <c r="KLI183" s="50"/>
      <c r="KLJ183" s="50"/>
      <c r="KLK183" s="50"/>
      <c r="KLL183" s="50"/>
      <c r="KLM183" s="50"/>
      <c r="KLN183" s="50"/>
      <c r="KLO183" s="50"/>
      <c r="KLP183" s="50"/>
      <c r="KLQ183" s="50"/>
      <c r="KLR183" s="50"/>
      <c r="KLS183" s="50"/>
      <c r="KLT183" s="50"/>
      <c r="KLU183" s="50"/>
      <c r="KLV183" s="50"/>
      <c r="KLW183" s="50"/>
      <c r="KLX183" s="50"/>
      <c r="KLY183" s="50"/>
      <c r="KLZ183" s="50"/>
      <c r="KMA183" s="50"/>
      <c r="KMB183" s="50"/>
      <c r="KMC183" s="50"/>
      <c r="KMD183" s="50"/>
      <c r="KME183" s="50"/>
      <c r="KMF183" s="50"/>
      <c r="KMG183" s="50"/>
      <c r="KMH183" s="50"/>
      <c r="KMI183" s="50"/>
      <c r="KMJ183" s="50"/>
      <c r="KMK183" s="50"/>
      <c r="KML183" s="50"/>
      <c r="KMM183" s="50"/>
      <c r="KMN183" s="50"/>
      <c r="KMO183" s="50"/>
      <c r="KMP183" s="50"/>
      <c r="KMQ183" s="50"/>
      <c r="KMR183" s="50"/>
      <c r="KMS183" s="50"/>
      <c r="KMT183" s="50"/>
      <c r="KMU183" s="50"/>
      <c r="KMV183" s="50"/>
      <c r="KMW183" s="50"/>
      <c r="KMX183" s="50"/>
      <c r="KMY183" s="50"/>
      <c r="KMZ183" s="50"/>
      <c r="KNA183" s="50"/>
      <c r="KNB183" s="50"/>
      <c r="KNC183" s="50"/>
      <c r="KND183" s="50"/>
      <c r="KNE183" s="50"/>
      <c r="KNF183" s="50"/>
      <c r="KNG183" s="50"/>
      <c r="KNH183" s="50"/>
      <c r="KNI183" s="50"/>
      <c r="KNJ183" s="50"/>
      <c r="KNK183" s="50"/>
      <c r="KNL183" s="50"/>
      <c r="KNM183" s="50"/>
      <c r="KNN183" s="50"/>
      <c r="KNO183" s="50"/>
      <c r="KNP183" s="50"/>
      <c r="KNQ183" s="50"/>
      <c r="KNR183" s="50"/>
      <c r="KNS183" s="50"/>
      <c r="KNT183" s="50"/>
      <c r="KNU183" s="50"/>
      <c r="KNV183" s="50"/>
      <c r="KNW183" s="50"/>
      <c r="KNX183" s="50"/>
      <c r="KNY183" s="50"/>
      <c r="KNZ183" s="50"/>
      <c r="KOA183" s="50"/>
      <c r="KOB183" s="50"/>
      <c r="KOC183" s="50"/>
      <c r="KOD183" s="50"/>
      <c r="KOE183" s="50"/>
      <c r="KOF183" s="50"/>
      <c r="KOG183" s="50"/>
      <c r="KOH183" s="50"/>
      <c r="KOI183" s="50"/>
      <c r="KOJ183" s="50"/>
      <c r="KOK183" s="50"/>
      <c r="KOL183" s="50"/>
      <c r="KOM183" s="50"/>
      <c r="KON183" s="50"/>
      <c r="KOO183" s="50"/>
      <c r="KOP183" s="50"/>
      <c r="KOQ183" s="50"/>
      <c r="KOR183" s="50"/>
      <c r="KOS183" s="50"/>
      <c r="KOT183" s="50"/>
      <c r="KOU183" s="50"/>
      <c r="KOV183" s="50"/>
      <c r="KOW183" s="50"/>
      <c r="KOX183" s="50"/>
      <c r="KOY183" s="50"/>
      <c r="KOZ183" s="50"/>
      <c r="KPA183" s="50"/>
      <c r="KPB183" s="50"/>
      <c r="KPC183" s="50"/>
      <c r="KPD183" s="50"/>
      <c r="KPE183" s="50"/>
      <c r="KPF183" s="50"/>
      <c r="KPG183" s="50"/>
      <c r="KPH183" s="50"/>
      <c r="KPI183" s="50"/>
      <c r="KPJ183" s="50"/>
      <c r="KPK183" s="50"/>
      <c r="KPL183" s="50"/>
      <c r="KPM183" s="50"/>
      <c r="KPN183" s="50"/>
      <c r="KPO183" s="50"/>
      <c r="KPP183" s="50"/>
      <c r="KPQ183" s="50"/>
      <c r="KPR183" s="50"/>
      <c r="KPS183" s="50"/>
      <c r="KPT183" s="50"/>
      <c r="KPU183" s="50"/>
      <c r="KPV183" s="50"/>
      <c r="KPW183" s="50"/>
      <c r="KPX183" s="50"/>
      <c r="KPY183" s="50"/>
      <c r="KPZ183" s="50"/>
      <c r="KQA183" s="50"/>
      <c r="KQB183" s="50"/>
      <c r="KQC183" s="50"/>
      <c r="KQD183" s="50"/>
      <c r="KQE183" s="50"/>
      <c r="KQF183" s="50"/>
      <c r="KQG183" s="50"/>
      <c r="KQH183" s="50"/>
      <c r="KQI183" s="50"/>
      <c r="KQJ183" s="50"/>
      <c r="KQK183" s="50"/>
      <c r="KQL183" s="50"/>
      <c r="KQM183" s="50"/>
      <c r="KQN183" s="50"/>
      <c r="KQO183" s="50"/>
      <c r="KQP183" s="50"/>
      <c r="KQQ183" s="50"/>
      <c r="KQR183" s="50"/>
      <c r="KQS183" s="50"/>
      <c r="KQT183" s="50"/>
      <c r="KQU183" s="50"/>
      <c r="KQV183" s="50"/>
      <c r="KQW183" s="50"/>
      <c r="KQX183" s="50"/>
      <c r="KQY183" s="50"/>
      <c r="KQZ183" s="50"/>
      <c r="KRA183" s="50"/>
      <c r="KRB183" s="50"/>
      <c r="KRC183" s="50"/>
      <c r="KRD183" s="50"/>
      <c r="KRE183" s="50"/>
      <c r="KRF183" s="50"/>
      <c r="KRG183" s="50"/>
      <c r="KRH183" s="50"/>
      <c r="KRI183" s="50"/>
      <c r="KRJ183" s="50"/>
      <c r="KRK183" s="50"/>
      <c r="KRL183" s="50"/>
      <c r="KRM183" s="50"/>
      <c r="KRN183" s="50"/>
      <c r="KRO183" s="50"/>
      <c r="KRP183" s="50"/>
      <c r="KRQ183" s="50"/>
      <c r="KRR183" s="50"/>
      <c r="KRS183" s="50"/>
      <c r="KRT183" s="50"/>
      <c r="KRU183" s="50"/>
      <c r="KRV183" s="50"/>
      <c r="KRW183" s="50"/>
      <c r="KRX183" s="50"/>
      <c r="KRY183" s="50"/>
      <c r="KRZ183" s="50"/>
      <c r="KSA183" s="50"/>
      <c r="KSB183" s="50"/>
      <c r="KSC183" s="50"/>
      <c r="KSD183" s="50"/>
      <c r="KSE183" s="50"/>
      <c r="KSF183" s="50"/>
      <c r="KSH183" s="50"/>
      <c r="KSJ183" s="50"/>
      <c r="KSK183" s="50"/>
      <c r="KSL183" s="50"/>
      <c r="KSM183" s="50"/>
      <c r="KSN183" s="50"/>
      <c r="KSO183" s="50"/>
      <c r="KSP183" s="50"/>
      <c r="KSQ183" s="50"/>
      <c r="KSV183" s="50"/>
      <c r="KSW183" s="50"/>
      <c r="KSX183" s="50"/>
      <c r="KSY183" s="50"/>
      <c r="KSZ183" s="50"/>
      <c r="KTA183" s="50"/>
      <c r="KTB183" s="50"/>
      <c r="KTC183" s="50"/>
      <c r="KTD183" s="50"/>
      <c r="KTE183" s="50"/>
      <c r="KTF183" s="50"/>
      <c r="KTG183" s="50"/>
      <c r="KTH183" s="50"/>
      <c r="KTI183" s="50"/>
      <c r="KTJ183" s="50"/>
      <c r="KTK183" s="50"/>
      <c r="KTL183" s="50"/>
      <c r="KTM183" s="50"/>
      <c r="KTN183" s="50"/>
      <c r="KTO183" s="50"/>
      <c r="KTP183" s="50"/>
      <c r="KTQ183" s="50"/>
      <c r="KTR183" s="50"/>
      <c r="KTS183" s="50"/>
      <c r="KTT183" s="50"/>
      <c r="KTU183" s="50"/>
      <c r="KTV183" s="50"/>
      <c r="KTW183" s="50"/>
      <c r="KTX183" s="50"/>
      <c r="KTY183" s="50"/>
      <c r="KTZ183" s="50"/>
      <c r="KUA183" s="50"/>
      <c r="KUB183" s="50"/>
      <c r="KUC183" s="50"/>
      <c r="KUD183" s="50"/>
      <c r="KUE183" s="50"/>
      <c r="KUF183" s="50"/>
      <c r="KUG183" s="50"/>
      <c r="KUH183" s="50"/>
      <c r="KUI183" s="50"/>
      <c r="KUJ183" s="50"/>
      <c r="KUK183" s="50"/>
      <c r="KUL183" s="50"/>
      <c r="KUM183" s="50"/>
      <c r="KUN183" s="50"/>
      <c r="KUO183" s="50"/>
      <c r="KUP183" s="50"/>
      <c r="KUQ183" s="50"/>
      <c r="KUR183" s="50"/>
      <c r="KUS183" s="50"/>
      <c r="KUT183" s="50"/>
      <c r="KUU183" s="50"/>
      <c r="KUV183" s="50"/>
      <c r="KUW183" s="50"/>
      <c r="KUX183" s="50"/>
      <c r="KUY183" s="50"/>
      <c r="KUZ183" s="50"/>
      <c r="KVA183" s="50"/>
      <c r="KVB183" s="50"/>
      <c r="KVC183" s="50"/>
      <c r="KVD183" s="50"/>
      <c r="KVE183" s="50"/>
      <c r="KVF183" s="50"/>
      <c r="KVG183" s="50"/>
      <c r="KVH183" s="50"/>
      <c r="KVI183" s="50"/>
      <c r="KVJ183" s="50"/>
      <c r="KVK183" s="50"/>
      <c r="KVL183" s="50"/>
      <c r="KVM183" s="50"/>
      <c r="KVN183" s="50"/>
      <c r="KVO183" s="50"/>
      <c r="KVP183" s="50"/>
      <c r="KVQ183" s="50"/>
      <c r="KVR183" s="50"/>
      <c r="KVS183" s="50"/>
      <c r="KVT183" s="50"/>
      <c r="KVU183" s="50"/>
      <c r="KVV183" s="50"/>
      <c r="KVW183" s="50"/>
      <c r="KVX183" s="50"/>
      <c r="KVY183" s="50"/>
      <c r="KVZ183" s="50"/>
      <c r="KWA183" s="50"/>
      <c r="KWB183" s="50"/>
      <c r="KWC183" s="50"/>
      <c r="KWD183" s="50"/>
      <c r="KWE183" s="50"/>
      <c r="KWF183" s="50"/>
      <c r="KWG183" s="50"/>
      <c r="KWH183" s="50"/>
      <c r="KWI183" s="50"/>
      <c r="KWJ183" s="50"/>
      <c r="KWK183" s="50"/>
      <c r="KWL183" s="50"/>
      <c r="KWM183" s="50"/>
      <c r="KWN183" s="50"/>
      <c r="KWO183" s="50"/>
      <c r="KWP183" s="50"/>
      <c r="KWQ183" s="50"/>
      <c r="KWR183" s="50"/>
      <c r="KWS183" s="50"/>
      <c r="KWT183" s="50"/>
      <c r="KWU183" s="50"/>
      <c r="KWV183" s="50"/>
      <c r="KWW183" s="50"/>
      <c r="KWX183" s="50"/>
      <c r="KWY183" s="50"/>
      <c r="KWZ183" s="50"/>
      <c r="KXA183" s="50"/>
      <c r="KXB183" s="50"/>
      <c r="KXC183" s="50"/>
      <c r="KXD183" s="50"/>
      <c r="KXE183" s="50"/>
      <c r="KXF183" s="50"/>
      <c r="KXG183" s="50"/>
      <c r="KXH183" s="50"/>
      <c r="KXI183" s="50"/>
      <c r="KXJ183" s="50"/>
      <c r="KXK183" s="50"/>
      <c r="KXL183" s="50"/>
      <c r="KXM183" s="50"/>
      <c r="KXN183" s="50"/>
      <c r="KXO183" s="50"/>
      <c r="KXP183" s="50"/>
      <c r="KXQ183" s="50"/>
      <c r="KXR183" s="50"/>
      <c r="KXS183" s="50"/>
      <c r="KXT183" s="50"/>
      <c r="KXU183" s="50"/>
      <c r="KXV183" s="50"/>
      <c r="KXW183" s="50"/>
      <c r="KXX183" s="50"/>
      <c r="KXY183" s="50"/>
      <c r="KXZ183" s="50"/>
      <c r="KYA183" s="50"/>
      <c r="KYB183" s="50"/>
      <c r="KYC183" s="50"/>
      <c r="KYD183" s="50"/>
      <c r="KYE183" s="50"/>
      <c r="KYF183" s="50"/>
      <c r="KYG183" s="50"/>
      <c r="KYH183" s="50"/>
      <c r="KYI183" s="50"/>
      <c r="KYJ183" s="50"/>
      <c r="KYK183" s="50"/>
      <c r="KYL183" s="50"/>
      <c r="KYM183" s="50"/>
      <c r="KYN183" s="50"/>
      <c r="KYO183" s="50"/>
      <c r="KYP183" s="50"/>
      <c r="KYQ183" s="50"/>
      <c r="KYR183" s="50"/>
      <c r="KYS183" s="50"/>
      <c r="KYT183" s="50"/>
      <c r="KYU183" s="50"/>
      <c r="KYV183" s="50"/>
      <c r="KYW183" s="50"/>
      <c r="KYX183" s="50"/>
      <c r="KYY183" s="50"/>
      <c r="KYZ183" s="50"/>
      <c r="KZA183" s="50"/>
      <c r="KZB183" s="50"/>
      <c r="KZC183" s="50"/>
      <c r="KZD183" s="50"/>
      <c r="KZE183" s="50"/>
      <c r="KZF183" s="50"/>
      <c r="KZG183" s="50"/>
      <c r="KZH183" s="50"/>
      <c r="KZI183" s="50"/>
      <c r="KZJ183" s="50"/>
      <c r="KZK183" s="50"/>
      <c r="KZL183" s="50"/>
      <c r="KZM183" s="50"/>
      <c r="KZN183" s="50"/>
      <c r="KZO183" s="50"/>
      <c r="KZP183" s="50"/>
      <c r="KZQ183" s="50"/>
      <c r="KZR183" s="50"/>
      <c r="KZS183" s="50"/>
      <c r="KZT183" s="50"/>
      <c r="KZU183" s="50"/>
      <c r="KZV183" s="50"/>
      <c r="KZW183" s="50"/>
      <c r="KZX183" s="50"/>
      <c r="KZY183" s="50"/>
      <c r="KZZ183" s="50"/>
      <c r="LAA183" s="50"/>
      <c r="LAB183" s="50"/>
      <c r="LAC183" s="50"/>
      <c r="LAD183" s="50"/>
      <c r="LAE183" s="50"/>
      <c r="LAF183" s="50"/>
      <c r="LAG183" s="50"/>
      <c r="LAH183" s="50"/>
      <c r="LAI183" s="50"/>
      <c r="LAJ183" s="50"/>
      <c r="LAK183" s="50"/>
      <c r="LAL183" s="50"/>
      <c r="LAM183" s="50"/>
      <c r="LAN183" s="50"/>
      <c r="LAO183" s="50"/>
      <c r="LAP183" s="50"/>
      <c r="LAQ183" s="50"/>
      <c r="LAR183" s="50"/>
      <c r="LAS183" s="50"/>
      <c r="LAT183" s="50"/>
      <c r="LAU183" s="50"/>
      <c r="LAV183" s="50"/>
      <c r="LAW183" s="50"/>
      <c r="LAX183" s="50"/>
      <c r="LAY183" s="50"/>
      <c r="LAZ183" s="50"/>
      <c r="LBA183" s="50"/>
      <c r="LBB183" s="50"/>
      <c r="LBC183" s="50"/>
      <c r="LBD183" s="50"/>
      <c r="LBE183" s="50"/>
      <c r="LBF183" s="50"/>
      <c r="LBG183" s="50"/>
      <c r="LBH183" s="50"/>
      <c r="LBI183" s="50"/>
      <c r="LBJ183" s="50"/>
      <c r="LBK183" s="50"/>
      <c r="LBL183" s="50"/>
      <c r="LBM183" s="50"/>
      <c r="LBN183" s="50"/>
      <c r="LBO183" s="50"/>
      <c r="LBP183" s="50"/>
      <c r="LBQ183" s="50"/>
      <c r="LBR183" s="50"/>
      <c r="LBS183" s="50"/>
      <c r="LBT183" s="50"/>
      <c r="LBU183" s="50"/>
      <c r="LBV183" s="50"/>
      <c r="LBW183" s="50"/>
      <c r="LBX183" s="50"/>
      <c r="LBY183" s="50"/>
      <c r="LBZ183" s="50"/>
      <c r="LCA183" s="50"/>
      <c r="LCB183" s="50"/>
      <c r="LCD183" s="50"/>
      <c r="LCF183" s="50"/>
      <c r="LCG183" s="50"/>
      <c r="LCH183" s="50"/>
      <c r="LCI183" s="50"/>
      <c r="LCJ183" s="50"/>
      <c r="LCK183" s="50"/>
      <c r="LCL183" s="50"/>
      <c r="LCM183" s="50"/>
      <c r="LCR183" s="50"/>
      <c r="LCS183" s="50"/>
      <c r="LCT183" s="50"/>
      <c r="LCU183" s="50"/>
      <c r="LCV183" s="50"/>
      <c r="LCW183" s="50"/>
      <c r="LCX183" s="50"/>
      <c r="LCY183" s="50"/>
      <c r="LCZ183" s="50"/>
      <c r="LDA183" s="50"/>
      <c r="LDB183" s="50"/>
      <c r="LDC183" s="50"/>
      <c r="LDD183" s="50"/>
      <c r="LDE183" s="50"/>
      <c r="LDF183" s="50"/>
      <c r="LDG183" s="50"/>
      <c r="LDH183" s="50"/>
      <c r="LDI183" s="50"/>
      <c r="LDJ183" s="50"/>
      <c r="LDK183" s="50"/>
      <c r="LDL183" s="50"/>
      <c r="LDM183" s="50"/>
      <c r="LDN183" s="50"/>
      <c r="LDO183" s="50"/>
      <c r="LDP183" s="50"/>
      <c r="LDQ183" s="50"/>
      <c r="LDR183" s="50"/>
      <c r="LDS183" s="50"/>
      <c r="LDT183" s="50"/>
      <c r="LDU183" s="50"/>
      <c r="LDV183" s="50"/>
      <c r="LDW183" s="50"/>
      <c r="LDX183" s="50"/>
      <c r="LDY183" s="50"/>
      <c r="LDZ183" s="50"/>
      <c r="LEA183" s="50"/>
      <c r="LEB183" s="50"/>
      <c r="LEC183" s="50"/>
      <c r="LED183" s="50"/>
      <c r="LEE183" s="50"/>
      <c r="LEF183" s="50"/>
      <c r="LEG183" s="50"/>
      <c r="LEH183" s="50"/>
      <c r="LEI183" s="50"/>
      <c r="LEJ183" s="50"/>
      <c r="LEK183" s="50"/>
      <c r="LEL183" s="50"/>
      <c r="LEM183" s="50"/>
      <c r="LEN183" s="50"/>
      <c r="LEO183" s="50"/>
      <c r="LEP183" s="50"/>
      <c r="LEQ183" s="50"/>
      <c r="LER183" s="50"/>
      <c r="LES183" s="50"/>
      <c r="LET183" s="50"/>
      <c r="LEU183" s="50"/>
      <c r="LEV183" s="50"/>
      <c r="LEW183" s="50"/>
      <c r="LEX183" s="50"/>
      <c r="LEY183" s="50"/>
      <c r="LEZ183" s="50"/>
      <c r="LFA183" s="50"/>
      <c r="LFB183" s="50"/>
      <c r="LFC183" s="50"/>
      <c r="LFD183" s="50"/>
      <c r="LFE183" s="50"/>
      <c r="LFF183" s="50"/>
      <c r="LFG183" s="50"/>
      <c r="LFH183" s="50"/>
      <c r="LFI183" s="50"/>
      <c r="LFJ183" s="50"/>
      <c r="LFK183" s="50"/>
      <c r="LFL183" s="50"/>
      <c r="LFM183" s="50"/>
      <c r="LFN183" s="50"/>
      <c r="LFO183" s="50"/>
      <c r="LFP183" s="50"/>
      <c r="LFQ183" s="50"/>
      <c r="LFR183" s="50"/>
      <c r="LFS183" s="50"/>
      <c r="LFT183" s="50"/>
      <c r="LFU183" s="50"/>
      <c r="LFV183" s="50"/>
      <c r="LFW183" s="50"/>
      <c r="LFX183" s="50"/>
      <c r="LFY183" s="50"/>
      <c r="LFZ183" s="50"/>
      <c r="LGA183" s="50"/>
      <c r="LGB183" s="50"/>
      <c r="LGC183" s="50"/>
      <c r="LGD183" s="50"/>
      <c r="LGE183" s="50"/>
      <c r="LGF183" s="50"/>
      <c r="LGG183" s="50"/>
      <c r="LGH183" s="50"/>
      <c r="LGI183" s="50"/>
      <c r="LGJ183" s="50"/>
      <c r="LGK183" s="50"/>
      <c r="LGL183" s="50"/>
      <c r="LGM183" s="50"/>
      <c r="LGN183" s="50"/>
      <c r="LGO183" s="50"/>
      <c r="LGP183" s="50"/>
      <c r="LGQ183" s="50"/>
      <c r="LGR183" s="50"/>
      <c r="LGS183" s="50"/>
      <c r="LGT183" s="50"/>
      <c r="LGU183" s="50"/>
      <c r="LGV183" s="50"/>
      <c r="LGW183" s="50"/>
      <c r="LGX183" s="50"/>
      <c r="LGY183" s="50"/>
      <c r="LGZ183" s="50"/>
      <c r="LHA183" s="50"/>
      <c r="LHB183" s="50"/>
      <c r="LHC183" s="50"/>
      <c r="LHD183" s="50"/>
      <c r="LHE183" s="50"/>
      <c r="LHF183" s="50"/>
      <c r="LHG183" s="50"/>
      <c r="LHH183" s="50"/>
      <c r="LHI183" s="50"/>
      <c r="LHJ183" s="50"/>
      <c r="LHK183" s="50"/>
      <c r="LHL183" s="50"/>
      <c r="LHM183" s="50"/>
      <c r="LHN183" s="50"/>
      <c r="LHO183" s="50"/>
      <c r="LHP183" s="50"/>
      <c r="LHQ183" s="50"/>
      <c r="LHR183" s="50"/>
      <c r="LHS183" s="50"/>
      <c r="LHT183" s="50"/>
      <c r="LHU183" s="50"/>
      <c r="LHV183" s="50"/>
      <c r="LHW183" s="50"/>
      <c r="LHX183" s="50"/>
      <c r="LHY183" s="50"/>
      <c r="LHZ183" s="50"/>
      <c r="LIA183" s="50"/>
      <c r="LIB183" s="50"/>
      <c r="LIC183" s="50"/>
      <c r="LID183" s="50"/>
      <c r="LIE183" s="50"/>
      <c r="LIF183" s="50"/>
      <c r="LIG183" s="50"/>
      <c r="LIH183" s="50"/>
      <c r="LII183" s="50"/>
      <c r="LIJ183" s="50"/>
      <c r="LIK183" s="50"/>
      <c r="LIL183" s="50"/>
      <c r="LIM183" s="50"/>
      <c r="LIN183" s="50"/>
      <c r="LIO183" s="50"/>
      <c r="LIP183" s="50"/>
      <c r="LIQ183" s="50"/>
      <c r="LIR183" s="50"/>
      <c r="LIS183" s="50"/>
      <c r="LIT183" s="50"/>
      <c r="LIU183" s="50"/>
      <c r="LIV183" s="50"/>
      <c r="LIW183" s="50"/>
      <c r="LIX183" s="50"/>
      <c r="LIY183" s="50"/>
      <c r="LIZ183" s="50"/>
      <c r="LJA183" s="50"/>
      <c r="LJB183" s="50"/>
      <c r="LJC183" s="50"/>
      <c r="LJD183" s="50"/>
      <c r="LJE183" s="50"/>
      <c r="LJF183" s="50"/>
      <c r="LJG183" s="50"/>
      <c r="LJH183" s="50"/>
      <c r="LJI183" s="50"/>
      <c r="LJJ183" s="50"/>
      <c r="LJK183" s="50"/>
      <c r="LJL183" s="50"/>
      <c r="LJM183" s="50"/>
      <c r="LJN183" s="50"/>
      <c r="LJO183" s="50"/>
      <c r="LJP183" s="50"/>
      <c r="LJQ183" s="50"/>
      <c r="LJR183" s="50"/>
      <c r="LJS183" s="50"/>
      <c r="LJT183" s="50"/>
      <c r="LJU183" s="50"/>
      <c r="LJV183" s="50"/>
      <c r="LJW183" s="50"/>
      <c r="LJX183" s="50"/>
      <c r="LJY183" s="50"/>
      <c r="LJZ183" s="50"/>
      <c r="LKA183" s="50"/>
      <c r="LKB183" s="50"/>
      <c r="LKC183" s="50"/>
      <c r="LKD183" s="50"/>
      <c r="LKE183" s="50"/>
      <c r="LKF183" s="50"/>
      <c r="LKG183" s="50"/>
      <c r="LKH183" s="50"/>
      <c r="LKI183" s="50"/>
      <c r="LKJ183" s="50"/>
      <c r="LKK183" s="50"/>
      <c r="LKL183" s="50"/>
      <c r="LKM183" s="50"/>
      <c r="LKN183" s="50"/>
      <c r="LKO183" s="50"/>
      <c r="LKP183" s="50"/>
      <c r="LKQ183" s="50"/>
      <c r="LKR183" s="50"/>
      <c r="LKS183" s="50"/>
      <c r="LKT183" s="50"/>
      <c r="LKU183" s="50"/>
      <c r="LKV183" s="50"/>
      <c r="LKW183" s="50"/>
      <c r="LKX183" s="50"/>
      <c r="LKY183" s="50"/>
      <c r="LKZ183" s="50"/>
      <c r="LLA183" s="50"/>
      <c r="LLB183" s="50"/>
      <c r="LLC183" s="50"/>
      <c r="LLD183" s="50"/>
      <c r="LLE183" s="50"/>
      <c r="LLF183" s="50"/>
      <c r="LLG183" s="50"/>
      <c r="LLH183" s="50"/>
      <c r="LLI183" s="50"/>
      <c r="LLJ183" s="50"/>
      <c r="LLK183" s="50"/>
      <c r="LLL183" s="50"/>
      <c r="LLM183" s="50"/>
      <c r="LLN183" s="50"/>
      <c r="LLO183" s="50"/>
      <c r="LLP183" s="50"/>
      <c r="LLQ183" s="50"/>
      <c r="LLR183" s="50"/>
      <c r="LLS183" s="50"/>
      <c r="LLT183" s="50"/>
      <c r="LLU183" s="50"/>
      <c r="LLV183" s="50"/>
      <c r="LLW183" s="50"/>
      <c r="LLX183" s="50"/>
      <c r="LLZ183" s="50"/>
      <c r="LMB183" s="50"/>
      <c r="LMC183" s="50"/>
      <c r="LMD183" s="50"/>
      <c r="LME183" s="50"/>
      <c r="LMF183" s="50"/>
      <c r="LMG183" s="50"/>
      <c r="LMH183" s="50"/>
      <c r="LMI183" s="50"/>
      <c r="LMN183" s="50"/>
      <c r="LMO183" s="50"/>
      <c r="LMP183" s="50"/>
      <c r="LMQ183" s="50"/>
      <c r="LMR183" s="50"/>
      <c r="LMS183" s="50"/>
      <c r="LMT183" s="50"/>
      <c r="LMU183" s="50"/>
      <c r="LMV183" s="50"/>
      <c r="LMW183" s="50"/>
      <c r="LMX183" s="50"/>
      <c r="LMY183" s="50"/>
      <c r="LMZ183" s="50"/>
      <c r="LNA183" s="50"/>
      <c r="LNB183" s="50"/>
      <c r="LNC183" s="50"/>
      <c r="LND183" s="50"/>
      <c r="LNE183" s="50"/>
      <c r="LNF183" s="50"/>
      <c r="LNG183" s="50"/>
      <c r="LNH183" s="50"/>
      <c r="LNI183" s="50"/>
      <c r="LNJ183" s="50"/>
      <c r="LNK183" s="50"/>
      <c r="LNL183" s="50"/>
      <c r="LNM183" s="50"/>
      <c r="LNN183" s="50"/>
      <c r="LNO183" s="50"/>
      <c r="LNP183" s="50"/>
      <c r="LNQ183" s="50"/>
      <c r="LNR183" s="50"/>
      <c r="LNS183" s="50"/>
      <c r="LNT183" s="50"/>
      <c r="LNU183" s="50"/>
      <c r="LNV183" s="50"/>
      <c r="LNW183" s="50"/>
      <c r="LNX183" s="50"/>
      <c r="LNY183" s="50"/>
      <c r="LNZ183" s="50"/>
      <c r="LOA183" s="50"/>
      <c r="LOB183" s="50"/>
      <c r="LOC183" s="50"/>
      <c r="LOD183" s="50"/>
      <c r="LOE183" s="50"/>
      <c r="LOF183" s="50"/>
      <c r="LOG183" s="50"/>
      <c r="LOH183" s="50"/>
      <c r="LOI183" s="50"/>
      <c r="LOJ183" s="50"/>
      <c r="LOK183" s="50"/>
      <c r="LOL183" s="50"/>
      <c r="LOM183" s="50"/>
      <c r="LON183" s="50"/>
      <c r="LOO183" s="50"/>
      <c r="LOP183" s="50"/>
      <c r="LOQ183" s="50"/>
      <c r="LOR183" s="50"/>
      <c r="LOS183" s="50"/>
      <c r="LOT183" s="50"/>
      <c r="LOU183" s="50"/>
      <c r="LOV183" s="50"/>
      <c r="LOW183" s="50"/>
      <c r="LOX183" s="50"/>
      <c r="LOY183" s="50"/>
      <c r="LOZ183" s="50"/>
      <c r="LPA183" s="50"/>
      <c r="LPB183" s="50"/>
      <c r="LPC183" s="50"/>
      <c r="LPD183" s="50"/>
      <c r="LPE183" s="50"/>
      <c r="LPF183" s="50"/>
      <c r="LPG183" s="50"/>
      <c r="LPH183" s="50"/>
      <c r="LPI183" s="50"/>
      <c r="LPJ183" s="50"/>
      <c r="LPK183" s="50"/>
      <c r="LPL183" s="50"/>
      <c r="LPM183" s="50"/>
      <c r="LPN183" s="50"/>
      <c r="LPO183" s="50"/>
      <c r="LPP183" s="50"/>
      <c r="LPQ183" s="50"/>
      <c r="LPR183" s="50"/>
      <c r="LPS183" s="50"/>
      <c r="LPT183" s="50"/>
      <c r="LPU183" s="50"/>
      <c r="LPV183" s="50"/>
      <c r="LPW183" s="50"/>
      <c r="LPX183" s="50"/>
      <c r="LPY183" s="50"/>
      <c r="LPZ183" s="50"/>
      <c r="LQA183" s="50"/>
      <c r="LQB183" s="50"/>
      <c r="LQC183" s="50"/>
      <c r="LQD183" s="50"/>
      <c r="LQE183" s="50"/>
      <c r="LQF183" s="50"/>
      <c r="LQG183" s="50"/>
      <c r="LQH183" s="50"/>
      <c r="LQI183" s="50"/>
      <c r="LQJ183" s="50"/>
      <c r="LQK183" s="50"/>
      <c r="LQL183" s="50"/>
      <c r="LQM183" s="50"/>
      <c r="LQN183" s="50"/>
      <c r="LQO183" s="50"/>
      <c r="LQP183" s="50"/>
      <c r="LQQ183" s="50"/>
      <c r="LQR183" s="50"/>
      <c r="LQS183" s="50"/>
      <c r="LQT183" s="50"/>
      <c r="LQU183" s="50"/>
      <c r="LQV183" s="50"/>
      <c r="LQW183" s="50"/>
      <c r="LQX183" s="50"/>
      <c r="LQY183" s="50"/>
      <c r="LQZ183" s="50"/>
      <c r="LRA183" s="50"/>
      <c r="LRB183" s="50"/>
      <c r="LRC183" s="50"/>
      <c r="LRD183" s="50"/>
      <c r="LRE183" s="50"/>
      <c r="LRF183" s="50"/>
      <c r="LRG183" s="50"/>
      <c r="LRH183" s="50"/>
      <c r="LRI183" s="50"/>
      <c r="LRJ183" s="50"/>
      <c r="LRK183" s="50"/>
      <c r="LRL183" s="50"/>
      <c r="LRM183" s="50"/>
      <c r="LRN183" s="50"/>
      <c r="LRO183" s="50"/>
      <c r="LRP183" s="50"/>
      <c r="LRQ183" s="50"/>
      <c r="LRR183" s="50"/>
      <c r="LRS183" s="50"/>
      <c r="LRT183" s="50"/>
      <c r="LRU183" s="50"/>
      <c r="LRV183" s="50"/>
      <c r="LRW183" s="50"/>
      <c r="LRX183" s="50"/>
      <c r="LRY183" s="50"/>
      <c r="LRZ183" s="50"/>
      <c r="LSA183" s="50"/>
      <c r="LSB183" s="50"/>
      <c r="LSC183" s="50"/>
      <c r="LSD183" s="50"/>
      <c r="LSE183" s="50"/>
      <c r="LSF183" s="50"/>
      <c r="LSG183" s="50"/>
      <c r="LSH183" s="50"/>
      <c r="LSI183" s="50"/>
      <c r="LSJ183" s="50"/>
      <c r="LSK183" s="50"/>
      <c r="LSL183" s="50"/>
      <c r="LSM183" s="50"/>
      <c r="LSN183" s="50"/>
      <c r="LSO183" s="50"/>
      <c r="LSP183" s="50"/>
      <c r="LSQ183" s="50"/>
      <c r="LSR183" s="50"/>
      <c r="LSS183" s="50"/>
      <c r="LST183" s="50"/>
      <c r="LSU183" s="50"/>
      <c r="LSV183" s="50"/>
      <c r="LSW183" s="50"/>
      <c r="LSX183" s="50"/>
      <c r="LSY183" s="50"/>
      <c r="LSZ183" s="50"/>
      <c r="LTA183" s="50"/>
      <c r="LTB183" s="50"/>
      <c r="LTC183" s="50"/>
      <c r="LTD183" s="50"/>
      <c r="LTE183" s="50"/>
      <c r="LTF183" s="50"/>
      <c r="LTG183" s="50"/>
      <c r="LTH183" s="50"/>
      <c r="LTI183" s="50"/>
      <c r="LTJ183" s="50"/>
      <c r="LTK183" s="50"/>
      <c r="LTL183" s="50"/>
      <c r="LTM183" s="50"/>
      <c r="LTN183" s="50"/>
      <c r="LTO183" s="50"/>
      <c r="LTP183" s="50"/>
      <c r="LTQ183" s="50"/>
      <c r="LTR183" s="50"/>
      <c r="LTS183" s="50"/>
      <c r="LTT183" s="50"/>
      <c r="LTU183" s="50"/>
      <c r="LTV183" s="50"/>
      <c r="LTW183" s="50"/>
      <c r="LTX183" s="50"/>
      <c r="LTY183" s="50"/>
      <c r="LTZ183" s="50"/>
      <c r="LUA183" s="50"/>
      <c r="LUB183" s="50"/>
      <c r="LUC183" s="50"/>
      <c r="LUD183" s="50"/>
      <c r="LUE183" s="50"/>
      <c r="LUF183" s="50"/>
      <c r="LUG183" s="50"/>
      <c r="LUH183" s="50"/>
      <c r="LUI183" s="50"/>
      <c r="LUJ183" s="50"/>
      <c r="LUK183" s="50"/>
      <c r="LUL183" s="50"/>
      <c r="LUM183" s="50"/>
      <c r="LUN183" s="50"/>
      <c r="LUO183" s="50"/>
      <c r="LUP183" s="50"/>
      <c r="LUQ183" s="50"/>
      <c r="LUR183" s="50"/>
      <c r="LUS183" s="50"/>
      <c r="LUT183" s="50"/>
      <c r="LUU183" s="50"/>
      <c r="LUV183" s="50"/>
      <c r="LUW183" s="50"/>
      <c r="LUX183" s="50"/>
      <c r="LUY183" s="50"/>
      <c r="LUZ183" s="50"/>
      <c r="LVA183" s="50"/>
      <c r="LVB183" s="50"/>
      <c r="LVC183" s="50"/>
      <c r="LVD183" s="50"/>
      <c r="LVE183" s="50"/>
      <c r="LVF183" s="50"/>
      <c r="LVG183" s="50"/>
      <c r="LVH183" s="50"/>
      <c r="LVI183" s="50"/>
      <c r="LVJ183" s="50"/>
      <c r="LVK183" s="50"/>
      <c r="LVL183" s="50"/>
      <c r="LVM183" s="50"/>
      <c r="LVN183" s="50"/>
      <c r="LVO183" s="50"/>
      <c r="LVP183" s="50"/>
      <c r="LVQ183" s="50"/>
      <c r="LVR183" s="50"/>
      <c r="LVS183" s="50"/>
      <c r="LVT183" s="50"/>
      <c r="LVV183" s="50"/>
      <c r="LVX183" s="50"/>
      <c r="LVY183" s="50"/>
      <c r="LVZ183" s="50"/>
      <c r="LWA183" s="50"/>
      <c r="LWB183" s="50"/>
      <c r="LWC183" s="50"/>
      <c r="LWD183" s="50"/>
      <c r="LWE183" s="50"/>
      <c r="LWJ183" s="50"/>
      <c r="LWK183" s="50"/>
      <c r="LWL183" s="50"/>
      <c r="LWM183" s="50"/>
      <c r="LWN183" s="50"/>
      <c r="LWO183" s="50"/>
      <c r="LWP183" s="50"/>
      <c r="LWQ183" s="50"/>
      <c r="LWR183" s="50"/>
      <c r="LWS183" s="50"/>
      <c r="LWT183" s="50"/>
      <c r="LWU183" s="50"/>
      <c r="LWV183" s="50"/>
      <c r="LWW183" s="50"/>
      <c r="LWX183" s="50"/>
      <c r="LWY183" s="50"/>
      <c r="LWZ183" s="50"/>
      <c r="LXA183" s="50"/>
      <c r="LXB183" s="50"/>
      <c r="LXC183" s="50"/>
      <c r="LXD183" s="50"/>
      <c r="LXE183" s="50"/>
      <c r="LXF183" s="50"/>
      <c r="LXG183" s="50"/>
      <c r="LXH183" s="50"/>
      <c r="LXI183" s="50"/>
      <c r="LXJ183" s="50"/>
      <c r="LXK183" s="50"/>
      <c r="LXL183" s="50"/>
      <c r="LXM183" s="50"/>
      <c r="LXN183" s="50"/>
      <c r="LXO183" s="50"/>
      <c r="LXP183" s="50"/>
      <c r="LXQ183" s="50"/>
      <c r="LXR183" s="50"/>
      <c r="LXS183" s="50"/>
      <c r="LXT183" s="50"/>
      <c r="LXU183" s="50"/>
      <c r="LXV183" s="50"/>
      <c r="LXW183" s="50"/>
      <c r="LXX183" s="50"/>
      <c r="LXY183" s="50"/>
      <c r="LXZ183" s="50"/>
      <c r="LYA183" s="50"/>
      <c r="LYB183" s="50"/>
      <c r="LYC183" s="50"/>
      <c r="LYD183" s="50"/>
      <c r="LYE183" s="50"/>
      <c r="LYF183" s="50"/>
      <c r="LYG183" s="50"/>
      <c r="LYH183" s="50"/>
      <c r="LYI183" s="50"/>
      <c r="LYJ183" s="50"/>
      <c r="LYK183" s="50"/>
      <c r="LYL183" s="50"/>
      <c r="LYM183" s="50"/>
      <c r="LYN183" s="50"/>
      <c r="LYO183" s="50"/>
      <c r="LYP183" s="50"/>
      <c r="LYQ183" s="50"/>
      <c r="LYR183" s="50"/>
      <c r="LYS183" s="50"/>
      <c r="LYT183" s="50"/>
      <c r="LYU183" s="50"/>
      <c r="LYV183" s="50"/>
      <c r="LYW183" s="50"/>
      <c r="LYX183" s="50"/>
      <c r="LYY183" s="50"/>
      <c r="LYZ183" s="50"/>
      <c r="LZA183" s="50"/>
      <c r="LZB183" s="50"/>
      <c r="LZC183" s="50"/>
      <c r="LZD183" s="50"/>
      <c r="LZE183" s="50"/>
      <c r="LZF183" s="50"/>
      <c r="LZG183" s="50"/>
      <c r="LZH183" s="50"/>
      <c r="LZI183" s="50"/>
      <c r="LZJ183" s="50"/>
      <c r="LZK183" s="50"/>
      <c r="LZL183" s="50"/>
      <c r="LZM183" s="50"/>
      <c r="LZN183" s="50"/>
      <c r="LZO183" s="50"/>
      <c r="LZP183" s="50"/>
      <c r="LZQ183" s="50"/>
      <c r="LZR183" s="50"/>
      <c r="LZS183" s="50"/>
      <c r="LZT183" s="50"/>
      <c r="LZU183" s="50"/>
      <c r="LZV183" s="50"/>
      <c r="LZW183" s="50"/>
      <c r="LZX183" s="50"/>
      <c r="LZY183" s="50"/>
      <c r="LZZ183" s="50"/>
      <c r="MAA183" s="50"/>
      <c r="MAB183" s="50"/>
      <c r="MAC183" s="50"/>
      <c r="MAD183" s="50"/>
      <c r="MAE183" s="50"/>
      <c r="MAF183" s="50"/>
      <c r="MAG183" s="50"/>
      <c r="MAH183" s="50"/>
      <c r="MAI183" s="50"/>
      <c r="MAJ183" s="50"/>
      <c r="MAK183" s="50"/>
      <c r="MAL183" s="50"/>
      <c r="MAM183" s="50"/>
      <c r="MAN183" s="50"/>
      <c r="MAO183" s="50"/>
      <c r="MAP183" s="50"/>
      <c r="MAQ183" s="50"/>
      <c r="MAR183" s="50"/>
      <c r="MAS183" s="50"/>
      <c r="MAT183" s="50"/>
      <c r="MAU183" s="50"/>
      <c r="MAV183" s="50"/>
      <c r="MAW183" s="50"/>
      <c r="MAX183" s="50"/>
      <c r="MAY183" s="50"/>
      <c r="MAZ183" s="50"/>
      <c r="MBA183" s="50"/>
      <c r="MBB183" s="50"/>
      <c r="MBC183" s="50"/>
      <c r="MBD183" s="50"/>
      <c r="MBE183" s="50"/>
      <c r="MBF183" s="50"/>
      <c r="MBG183" s="50"/>
      <c r="MBH183" s="50"/>
      <c r="MBI183" s="50"/>
      <c r="MBJ183" s="50"/>
      <c r="MBK183" s="50"/>
      <c r="MBL183" s="50"/>
      <c r="MBM183" s="50"/>
      <c r="MBN183" s="50"/>
      <c r="MBO183" s="50"/>
      <c r="MBP183" s="50"/>
      <c r="MBQ183" s="50"/>
      <c r="MBR183" s="50"/>
      <c r="MBS183" s="50"/>
      <c r="MBT183" s="50"/>
      <c r="MBU183" s="50"/>
      <c r="MBV183" s="50"/>
      <c r="MBW183" s="50"/>
      <c r="MBX183" s="50"/>
      <c r="MBY183" s="50"/>
      <c r="MBZ183" s="50"/>
      <c r="MCA183" s="50"/>
      <c r="MCB183" s="50"/>
      <c r="MCC183" s="50"/>
      <c r="MCD183" s="50"/>
      <c r="MCE183" s="50"/>
      <c r="MCF183" s="50"/>
      <c r="MCG183" s="50"/>
      <c r="MCH183" s="50"/>
      <c r="MCI183" s="50"/>
      <c r="MCJ183" s="50"/>
      <c r="MCK183" s="50"/>
      <c r="MCL183" s="50"/>
      <c r="MCM183" s="50"/>
      <c r="MCN183" s="50"/>
      <c r="MCO183" s="50"/>
      <c r="MCP183" s="50"/>
      <c r="MCQ183" s="50"/>
      <c r="MCR183" s="50"/>
      <c r="MCS183" s="50"/>
      <c r="MCT183" s="50"/>
      <c r="MCU183" s="50"/>
      <c r="MCV183" s="50"/>
      <c r="MCW183" s="50"/>
      <c r="MCX183" s="50"/>
      <c r="MCY183" s="50"/>
      <c r="MCZ183" s="50"/>
      <c r="MDA183" s="50"/>
      <c r="MDB183" s="50"/>
      <c r="MDC183" s="50"/>
      <c r="MDD183" s="50"/>
      <c r="MDE183" s="50"/>
      <c r="MDF183" s="50"/>
      <c r="MDG183" s="50"/>
      <c r="MDH183" s="50"/>
      <c r="MDI183" s="50"/>
      <c r="MDJ183" s="50"/>
      <c r="MDK183" s="50"/>
      <c r="MDL183" s="50"/>
      <c r="MDM183" s="50"/>
      <c r="MDN183" s="50"/>
      <c r="MDO183" s="50"/>
      <c r="MDP183" s="50"/>
      <c r="MDQ183" s="50"/>
      <c r="MDR183" s="50"/>
      <c r="MDS183" s="50"/>
      <c r="MDT183" s="50"/>
      <c r="MDU183" s="50"/>
      <c r="MDV183" s="50"/>
      <c r="MDW183" s="50"/>
      <c r="MDX183" s="50"/>
      <c r="MDY183" s="50"/>
      <c r="MDZ183" s="50"/>
      <c r="MEA183" s="50"/>
      <c r="MEB183" s="50"/>
      <c r="MEC183" s="50"/>
      <c r="MED183" s="50"/>
      <c r="MEE183" s="50"/>
      <c r="MEF183" s="50"/>
      <c r="MEG183" s="50"/>
      <c r="MEH183" s="50"/>
      <c r="MEI183" s="50"/>
      <c r="MEJ183" s="50"/>
      <c r="MEK183" s="50"/>
      <c r="MEL183" s="50"/>
      <c r="MEM183" s="50"/>
      <c r="MEN183" s="50"/>
      <c r="MEO183" s="50"/>
      <c r="MEP183" s="50"/>
      <c r="MEQ183" s="50"/>
      <c r="MER183" s="50"/>
      <c r="MES183" s="50"/>
      <c r="MET183" s="50"/>
      <c r="MEU183" s="50"/>
      <c r="MEV183" s="50"/>
      <c r="MEW183" s="50"/>
      <c r="MEX183" s="50"/>
      <c r="MEY183" s="50"/>
      <c r="MEZ183" s="50"/>
      <c r="MFA183" s="50"/>
      <c r="MFB183" s="50"/>
      <c r="MFC183" s="50"/>
      <c r="MFD183" s="50"/>
      <c r="MFE183" s="50"/>
      <c r="MFF183" s="50"/>
      <c r="MFG183" s="50"/>
      <c r="MFH183" s="50"/>
      <c r="MFI183" s="50"/>
      <c r="MFJ183" s="50"/>
      <c r="MFK183" s="50"/>
      <c r="MFL183" s="50"/>
      <c r="MFM183" s="50"/>
      <c r="MFN183" s="50"/>
      <c r="MFO183" s="50"/>
      <c r="MFP183" s="50"/>
      <c r="MFR183" s="50"/>
      <c r="MFT183" s="50"/>
      <c r="MFU183" s="50"/>
      <c r="MFV183" s="50"/>
      <c r="MFW183" s="50"/>
      <c r="MFX183" s="50"/>
      <c r="MFY183" s="50"/>
      <c r="MFZ183" s="50"/>
      <c r="MGA183" s="50"/>
      <c r="MGF183" s="50"/>
      <c r="MGG183" s="50"/>
      <c r="MGH183" s="50"/>
      <c r="MGI183" s="50"/>
      <c r="MGJ183" s="50"/>
      <c r="MGK183" s="50"/>
      <c r="MGL183" s="50"/>
      <c r="MGM183" s="50"/>
      <c r="MGN183" s="50"/>
      <c r="MGO183" s="50"/>
      <c r="MGP183" s="50"/>
      <c r="MGQ183" s="50"/>
      <c r="MGR183" s="50"/>
      <c r="MGS183" s="50"/>
      <c r="MGT183" s="50"/>
      <c r="MGU183" s="50"/>
      <c r="MGV183" s="50"/>
      <c r="MGW183" s="50"/>
      <c r="MGX183" s="50"/>
      <c r="MGY183" s="50"/>
      <c r="MGZ183" s="50"/>
      <c r="MHA183" s="50"/>
      <c r="MHB183" s="50"/>
      <c r="MHC183" s="50"/>
      <c r="MHD183" s="50"/>
      <c r="MHE183" s="50"/>
      <c r="MHF183" s="50"/>
      <c r="MHG183" s="50"/>
      <c r="MHH183" s="50"/>
      <c r="MHI183" s="50"/>
      <c r="MHJ183" s="50"/>
      <c r="MHK183" s="50"/>
      <c r="MHL183" s="50"/>
      <c r="MHM183" s="50"/>
      <c r="MHN183" s="50"/>
      <c r="MHO183" s="50"/>
      <c r="MHP183" s="50"/>
      <c r="MHQ183" s="50"/>
      <c r="MHR183" s="50"/>
      <c r="MHS183" s="50"/>
      <c r="MHT183" s="50"/>
      <c r="MHU183" s="50"/>
      <c r="MHV183" s="50"/>
      <c r="MHW183" s="50"/>
      <c r="MHX183" s="50"/>
      <c r="MHY183" s="50"/>
      <c r="MHZ183" s="50"/>
      <c r="MIA183" s="50"/>
      <c r="MIB183" s="50"/>
      <c r="MIC183" s="50"/>
      <c r="MID183" s="50"/>
      <c r="MIE183" s="50"/>
      <c r="MIF183" s="50"/>
      <c r="MIG183" s="50"/>
      <c r="MIH183" s="50"/>
      <c r="MII183" s="50"/>
      <c r="MIJ183" s="50"/>
      <c r="MIK183" s="50"/>
      <c r="MIL183" s="50"/>
      <c r="MIM183" s="50"/>
      <c r="MIN183" s="50"/>
      <c r="MIO183" s="50"/>
      <c r="MIP183" s="50"/>
      <c r="MIQ183" s="50"/>
      <c r="MIR183" s="50"/>
      <c r="MIS183" s="50"/>
      <c r="MIT183" s="50"/>
      <c r="MIU183" s="50"/>
      <c r="MIV183" s="50"/>
      <c r="MIW183" s="50"/>
      <c r="MIX183" s="50"/>
      <c r="MIY183" s="50"/>
      <c r="MIZ183" s="50"/>
      <c r="MJA183" s="50"/>
      <c r="MJB183" s="50"/>
      <c r="MJC183" s="50"/>
      <c r="MJD183" s="50"/>
      <c r="MJE183" s="50"/>
      <c r="MJF183" s="50"/>
      <c r="MJG183" s="50"/>
      <c r="MJH183" s="50"/>
      <c r="MJI183" s="50"/>
      <c r="MJJ183" s="50"/>
      <c r="MJK183" s="50"/>
      <c r="MJL183" s="50"/>
      <c r="MJM183" s="50"/>
      <c r="MJN183" s="50"/>
      <c r="MJO183" s="50"/>
      <c r="MJP183" s="50"/>
      <c r="MJQ183" s="50"/>
      <c r="MJR183" s="50"/>
      <c r="MJS183" s="50"/>
      <c r="MJT183" s="50"/>
      <c r="MJU183" s="50"/>
      <c r="MJV183" s="50"/>
      <c r="MJW183" s="50"/>
      <c r="MJX183" s="50"/>
      <c r="MJY183" s="50"/>
      <c r="MJZ183" s="50"/>
      <c r="MKA183" s="50"/>
      <c r="MKB183" s="50"/>
      <c r="MKC183" s="50"/>
      <c r="MKD183" s="50"/>
      <c r="MKE183" s="50"/>
      <c r="MKF183" s="50"/>
      <c r="MKG183" s="50"/>
      <c r="MKH183" s="50"/>
      <c r="MKI183" s="50"/>
      <c r="MKJ183" s="50"/>
      <c r="MKK183" s="50"/>
      <c r="MKL183" s="50"/>
      <c r="MKM183" s="50"/>
      <c r="MKN183" s="50"/>
      <c r="MKO183" s="50"/>
      <c r="MKP183" s="50"/>
      <c r="MKQ183" s="50"/>
      <c r="MKR183" s="50"/>
      <c r="MKS183" s="50"/>
      <c r="MKT183" s="50"/>
      <c r="MKU183" s="50"/>
      <c r="MKV183" s="50"/>
      <c r="MKW183" s="50"/>
      <c r="MKX183" s="50"/>
      <c r="MKY183" s="50"/>
      <c r="MKZ183" s="50"/>
      <c r="MLA183" s="50"/>
      <c r="MLB183" s="50"/>
      <c r="MLC183" s="50"/>
      <c r="MLD183" s="50"/>
      <c r="MLE183" s="50"/>
      <c r="MLF183" s="50"/>
      <c r="MLG183" s="50"/>
      <c r="MLH183" s="50"/>
      <c r="MLI183" s="50"/>
      <c r="MLJ183" s="50"/>
      <c r="MLK183" s="50"/>
      <c r="MLL183" s="50"/>
      <c r="MLM183" s="50"/>
      <c r="MLN183" s="50"/>
      <c r="MLO183" s="50"/>
      <c r="MLP183" s="50"/>
      <c r="MLQ183" s="50"/>
      <c r="MLR183" s="50"/>
      <c r="MLS183" s="50"/>
      <c r="MLT183" s="50"/>
      <c r="MLU183" s="50"/>
      <c r="MLV183" s="50"/>
      <c r="MLW183" s="50"/>
      <c r="MLX183" s="50"/>
      <c r="MLY183" s="50"/>
      <c r="MLZ183" s="50"/>
      <c r="MMA183" s="50"/>
      <c r="MMB183" s="50"/>
      <c r="MMC183" s="50"/>
      <c r="MMD183" s="50"/>
      <c r="MME183" s="50"/>
      <c r="MMF183" s="50"/>
      <c r="MMG183" s="50"/>
      <c r="MMH183" s="50"/>
      <c r="MMI183" s="50"/>
      <c r="MMJ183" s="50"/>
      <c r="MMK183" s="50"/>
      <c r="MML183" s="50"/>
      <c r="MMM183" s="50"/>
      <c r="MMN183" s="50"/>
      <c r="MMO183" s="50"/>
      <c r="MMP183" s="50"/>
      <c r="MMQ183" s="50"/>
      <c r="MMR183" s="50"/>
      <c r="MMS183" s="50"/>
      <c r="MMT183" s="50"/>
      <c r="MMU183" s="50"/>
      <c r="MMV183" s="50"/>
      <c r="MMW183" s="50"/>
      <c r="MMX183" s="50"/>
      <c r="MMY183" s="50"/>
      <c r="MMZ183" s="50"/>
      <c r="MNA183" s="50"/>
      <c r="MNB183" s="50"/>
      <c r="MNC183" s="50"/>
      <c r="MND183" s="50"/>
      <c r="MNE183" s="50"/>
      <c r="MNF183" s="50"/>
      <c r="MNG183" s="50"/>
      <c r="MNH183" s="50"/>
      <c r="MNI183" s="50"/>
      <c r="MNJ183" s="50"/>
      <c r="MNK183" s="50"/>
      <c r="MNL183" s="50"/>
      <c r="MNM183" s="50"/>
      <c r="MNN183" s="50"/>
      <c r="MNO183" s="50"/>
      <c r="MNP183" s="50"/>
      <c r="MNQ183" s="50"/>
      <c r="MNR183" s="50"/>
      <c r="MNS183" s="50"/>
      <c r="MNT183" s="50"/>
      <c r="MNU183" s="50"/>
      <c r="MNV183" s="50"/>
      <c r="MNW183" s="50"/>
      <c r="MNX183" s="50"/>
      <c r="MNY183" s="50"/>
      <c r="MNZ183" s="50"/>
      <c r="MOA183" s="50"/>
      <c r="MOB183" s="50"/>
      <c r="MOC183" s="50"/>
      <c r="MOD183" s="50"/>
      <c r="MOE183" s="50"/>
      <c r="MOF183" s="50"/>
      <c r="MOG183" s="50"/>
      <c r="MOH183" s="50"/>
      <c r="MOI183" s="50"/>
      <c r="MOJ183" s="50"/>
      <c r="MOK183" s="50"/>
      <c r="MOL183" s="50"/>
      <c r="MOM183" s="50"/>
      <c r="MON183" s="50"/>
      <c r="MOO183" s="50"/>
      <c r="MOP183" s="50"/>
      <c r="MOQ183" s="50"/>
      <c r="MOR183" s="50"/>
      <c r="MOS183" s="50"/>
      <c r="MOT183" s="50"/>
      <c r="MOU183" s="50"/>
      <c r="MOV183" s="50"/>
      <c r="MOW183" s="50"/>
      <c r="MOX183" s="50"/>
      <c r="MOY183" s="50"/>
      <c r="MOZ183" s="50"/>
      <c r="MPA183" s="50"/>
      <c r="MPB183" s="50"/>
      <c r="MPC183" s="50"/>
      <c r="MPD183" s="50"/>
      <c r="MPE183" s="50"/>
      <c r="MPF183" s="50"/>
      <c r="MPG183" s="50"/>
      <c r="MPH183" s="50"/>
      <c r="MPI183" s="50"/>
      <c r="MPJ183" s="50"/>
      <c r="MPK183" s="50"/>
      <c r="MPL183" s="50"/>
      <c r="MPN183" s="50"/>
      <c r="MPP183" s="50"/>
      <c r="MPQ183" s="50"/>
      <c r="MPR183" s="50"/>
      <c r="MPS183" s="50"/>
      <c r="MPT183" s="50"/>
      <c r="MPU183" s="50"/>
      <c r="MPV183" s="50"/>
      <c r="MPW183" s="50"/>
      <c r="MQB183" s="50"/>
      <c r="MQC183" s="50"/>
      <c r="MQD183" s="50"/>
      <c r="MQE183" s="50"/>
      <c r="MQF183" s="50"/>
      <c r="MQG183" s="50"/>
      <c r="MQH183" s="50"/>
      <c r="MQI183" s="50"/>
      <c r="MQJ183" s="50"/>
      <c r="MQK183" s="50"/>
      <c r="MQL183" s="50"/>
      <c r="MQM183" s="50"/>
      <c r="MQN183" s="50"/>
      <c r="MQO183" s="50"/>
      <c r="MQP183" s="50"/>
      <c r="MQQ183" s="50"/>
      <c r="MQR183" s="50"/>
      <c r="MQS183" s="50"/>
      <c r="MQT183" s="50"/>
      <c r="MQU183" s="50"/>
      <c r="MQV183" s="50"/>
      <c r="MQW183" s="50"/>
      <c r="MQX183" s="50"/>
      <c r="MQY183" s="50"/>
      <c r="MQZ183" s="50"/>
      <c r="MRA183" s="50"/>
      <c r="MRB183" s="50"/>
      <c r="MRC183" s="50"/>
      <c r="MRD183" s="50"/>
      <c r="MRE183" s="50"/>
      <c r="MRF183" s="50"/>
      <c r="MRG183" s="50"/>
      <c r="MRH183" s="50"/>
      <c r="MRI183" s="50"/>
      <c r="MRJ183" s="50"/>
      <c r="MRK183" s="50"/>
      <c r="MRL183" s="50"/>
      <c r="MRM183" s="50"/>
      <c r="MRN183" s="50"/>
      <c r="MRO183" s="50"/>
      <c r="MRP183" s="50"/>
      <c r="MRQ183" s="50"/>
      <c r="MRR183" s="50"/>
      <c r="MRS183" s="50"/>
      <c r="MRT183" s="50"/>
      <c r="MRU183" s="50"/>
      <c r="MRV183" s="50"/>
      <c r="MRW183" s="50"/>
      <c r="MRX183" s="50"/>
      <c r="MRY183" s="50"/>
      <c r="MRZ183" s="50"/>
      <c r="MSA183" s="50"/>
      <c r="MSB183" s="50"/>
      <c r="MSC183" s="50"/>
      <c r="MSD183" s="50"/>
      <c r="MSE183" s="50"/>
      <c r="MSF183" s="50"/>
      <c r="MSG183" s="50"/>
      <c r="MSH183" s="50"/>
      <c r="MSI183" s="50"/>
      <c r="MSJ183" s="50"/>
      <c r="MSK183" s="50"/>
      <c r="MSL183" s="50"/>
      <c r="MSM183" s="50"/>
      <c r="MSN183" s="50"/>
      <c r="MSO183" s="50"/>
      <c r="MSP183" s="50"/>
      <c r="MSQ183" s="50"/>
      <c r="MSR183" s="50"/>
      <c r="MSS183" s="50"/>
      <c r="MST183" s="50"/>
      <c r="MSU183" s="50"/>
      <c r="MSV183" s="50"/>
      <c r="MSW183" s="50"/>
      <c r="MSX183" s="50"/>
      <c r="MSY183" s="50"/>
      <c r="MSZ183" s="50"/>
      <c r="MTA183" s="50"/>
      <c r="MTB183" s="50"/>
      <c r="MTC183" s="50"/>
      <c r="MTD183" s="50"/>
      <c r="MTE183" s="50"/>
      <c r="MTF183" s="50"/>
      <c r="MTG183" s="50"/>
      <c r="MTH183" s="50"/>
      <c r="MTI183" s="50"/>
      <c r="MTJ183" s="50"/>
      <c r="MTK183" s="50"/>
      <c r="MTL183" s="50"/>
      <c r="MTM183" s="50"/>
      <c r="MTN183" s="50"/>
      <c r="MTO183" s="50"/>
      <c r="MTP183" s="50"/>
      <c r="MTQ183" s="50"/>
      <c r="MTR183" s="50"/>
      <c r="MTS183" s="50"/>
      <c r="MTT183" s="50"/>
      <c r="MTU183" s="50"/>
      <c r="MTV183" s="50"/>
      <c r="MTW183" s="50"/>
      <c r="MTX183" s="50"/>
      <c r="MTY183" s="50"/>
      <c r="MTZ183" s="50"/>
      <c r="MUA183" s="50"/>
      <c r="MUB183" s="50"/>
      <c r="MUC183" s="50"/>
      <c r="MUD183" s="50"/>
      <c r="MUE183" s="50"/>
      <c r="MUF183" s="50"/>
      <c r="MUG183" s="50"/>
      <c r="MUH183" s="50"/>
      <c r="MUI183" s="50"/>
      <c r="MUJ183" s="50"/>
      <c r="MUK183" s="50"/>
      <c r="MUL183" s="50"/>
      <c r="MUM183" s="50"/>
      <c r="MUN183" s="50"/>
      <c r="MUO183" s="50"/>
      <c r="MUP183" s="50"/>
      <c r="MUQ183" s="50"/>
      <c r="MUR183" s="50"/>
      <c r="MUS183" s="50"/>
      <c r="MUT183" s="50"/>
      <c r="MUU183" s="50"/>
      <c r="MUV183" s="50"/>
      <c r="MUW183" s="50"/>
      <c r="MUX183" s="50"/>
      <c r="MUY183" s="50"/>
      <c r="MUZ183" s="50"/>
      <c r="MVA183" s="50"/>
      <c r="MVB183" s="50"/>
      <c r="MVC183" s="50"/>
      <c r="MVD183" s="50"/>
      <c r="MVE183" s="50"/>
      <c r="MVF183" s="50"/>
      <c r="MVG183" s="50"/>
      <c r="MVH183" s="50"/>
      <c r="MVI183" s="50"/>
      <c r="MVJ183" s="50"/>
      <c r="MVK183" s="50"/>
      <c r="MVL183" s="50"/>
      <c r="MVM183" s="50"/>
      <c r="MVN183" s="50"/>
      <c r="MVO183" s="50"/>
      <c r="MVP183" s="50"/>
      <c r="MVQ183" s="50"/>
      <c r="MVR183" s="50"/>
      <c r="MVS183" s="50"/>
      <c r="MVT183" s="50"/>
      <c r="MVU183" s="50"/>
      <c r="MVV183" s="50"/>
      <c r="MVW183" s="50"/>
      <c r="MVX183" s="50"/>
      <c r="MVY183" s="50"/>
      <c r="MVZ183" s="50"/>
      <c r="MWA183" s="50"/>
      <c r="MWB183" s="50"/>
      <c r="MWC183" s="50"/>
      <c r="MWD183" s="50"/>
      <c r="MWE183" s="50"/>
      <c r="MWF183" s="50"/>
      <c r="MWG183" s="50"/>
      <c r="MWH183" s="50"/>
      <c r="MWI183" s="50"/>
      <c r="MWJ183" s="50"/>
      <c r="MWK183" s="50"/>
      <c r="MWL183" s="50"/>
      <c r="MWM183" s="50"/>
      <c r="MWN183" s="50"/>
      <c r="MWO183" s="50"/>
      <c r="MWP183" s="50"/>
      <c r="MWQ183" s="50"/>
      <c r="MWR183" s="50"/>
      <c r="MWS183" s="50"/>
      <c r="MWT183" s="50"/>
      <c r="MWU183" s="50"/>
      <c r="MWV183" s="50"/>
      <c r="MWW183" s="50"/>
      <c r="MWX183" s="50"/>
      <c r="MWY183" s="50"/>
      <c r="MWZ183" s="50"/>
      <c r="MXA183" s="50"/>
      <c r="MXB183" s="50"/>
      <c r="MXC183" s="50"/>
      <c r="MXD183" s="50"/>
      <c r="MXE183" s="50"/>
      <c r="MXF183" s="50"/>
      <c r="MXG183" s="50"/>
      <c r="MXH183" s="50"/>
      <c r="MXI183" s="50"/>
      <c r="MXJ183" s="50"/>
      <c r="MXK183" s="50"/>
      <c r="MXL183" s="50"/>
      <c r="MXM183" s="50"/>
      <c r="MXN183" s="50"/>
      <c r="MXO183" s="50"/>
      <c r="MXP183" s="50"/>
      <c r="MXQ183" s="50"/>
      <c r="MXR183" s="50"/>
      <c r="MXS183" s="50"/>
      <c r="MXT183" s="50"/>
      <c r="MXU183" s="50"/>
      <c r="MXV183" s="50"/>
      <c r="MXW183" s="50"/>
      <c r="MXX183" s="50"/>
      <c r="MXY183" s="50"/>
      <c r="MXZ183" s="50"/>
      <c r="MYA183" s="50"/>
      <c r="MYB183" s="50"/>
      <c r="MYC183" s="50"/>
      <c r="MYD183" s="50"/>
      <c r="MYE183" s="50"/>
      <c r="MYF183" s="50"/>
      <c r="MYG183" s="50"/>
      <c r="MYH183" s="50"/>
      <c r="MYI183" s="50"/>
      <c r="MYJ183" s="50"/>
      <c r="MYK183" s="50"/>
      <c r="MYL183" s="50"/>
      <c r="MYM183" s="50"/>
      <c r="MYN183" s="50"/>
      <c r="MYO183" s="50"/>
      <c r="MYP183" s="50"/>
      <c r="MYQ183" s="50"/>
      <c r="MYR183" s="50"/>
      <c r="MYS183" s="50"/>
      <c r="MYT183" s="50"/>
      <c r="MYU183" s="50"/>
      <c r="MYV183" s="50"/>
      <c r="MYW183" s="50"/>
      <c r="MYX183" s="50"/>
      <c r="MYY183" s="50"/>
      <c r="MYZ183" s="50"/>
      <c r="MZA183" s="50"/>
      <c r="MZB183" s="50"/>
      <c r="MZC183" s="50"/>
      <c r="MZD183" s="50"/>
      <c r="MZE183" s="50"/>
      <c r="MZF183" s="50"/>
      <c r="MZG183" s="50"/>
      <c r="MZH183" s="50"/>
      <c r="MZJ183" s="50"/>
      <c r="MZL183" s="50"/>
      <c r="MZM183" s="50"/>
      <c r="MZN183" s="50"/>
      <c r="MZO183" s="50"/>
      <c r="MZP183" s="50"/>
      <c r="MZQ183" s="50"/>
      <c r="MZR183" s="50"/>
      <c r="MZS183" s="50"/>
      <c r="MZX183" s="50"/>
      <c r="MZY183" s="50"/>
      <c r="MZZ183" s="50"/>
      <c r="NAA183" s="50"/>
      <c r="NAB183" s="50"/>
      <c r="NAC183" s="50"/>
      <c r="NAD183" s="50"/>
      <c r="NAE183" s="50"/>
      <c r="NAF183" s="50"/>
      <c r="NAG183" s="50"/>
      <c r="NAH183" s="50"/>
      <c r="NAI183" s="50"/>
      <c r="NAJ183" s="50"/>
      <c r="NAK183" s="50"/>
      <c r="NAL183" s="50"/>
      <c r="NAM183" s="50"/>
      <c r="NAN183" s="50"/>
      <c r="NAO183" s="50"/>
      <c r="NAP183" s="50"/>
      <c r="NAQ183" s="50"/>
      <c r="NAR183" s="50"/>
      <c r="NAS183" s="50"/>
      <c r="NAT183" s="50"/>
      <c r="NAU183" s="50"/>
      <c r="NAV183" s="50"/>
      <c r="NAW183" s="50"/>
      <c r="NAX183" s="50"/>
      <c r="NAY183" s="50"/>
      <c r="NAZ183" s="50"/>
      <c r="NBA183" s="50"/>
      <c r="NBB183" s="50"/>
      <c r="NBC183" s="50"/>
      <c r="NBD183" s="50"/>
      <c r="NBE183" s="50"/>
      <c r="NBF183" s="50"/>
      <c r="NBG183" s="50"/>
      <c r="NBH183" s="50"/>
      <c r="NBI183" s="50"/>
      <c r="NBJ183" s="50"/>
      <c r="NBK183" s="50"/>
      <c r="NBL183" s="50"/>
      <c r="NBM183" s="50"/>
      <c r="NBN183" s="50"/>
      <c r="NBO183" s="50"/>
      <c r="NBP183" s="50"/>
      <c r="NBQ183" s="50"/>
      <c r="NBR183" s="50"/>
      <c r="NBS183" s="50"/>
      <c r="NBT183" s="50"/>
      <c r="NBU183" s="50"/>
      <c r="NBV183" s="50"/>
      <c r="NBW183" s="50"/>
      <c r="NBX183" s="50"/>
      <c r="NBY183" s="50"/>
      <c r="NBZ183" s="50"/>
      <c r="NCA183" s="50"/>
      <c r="NCB183" s="50"/>
      <c r="NCC183" s="50"/>
      <c r="NCD183" s="50"/>
      <c r="NCE183" s="50"/>
      <c r="NCF183" s="50"/>
      <c r="NCG183" s="50"/>
      <c r="NCH183" s="50"/>
      <c r="NCI183" s="50"/>
      <c r="NCJ183" s="50"/>
      <c r="NCK183" s="50"/>
      <c r="NCL183" s="50"/>
      <c r="NCM183" s="50"/>
      <c r="NCN183" s="50"/>
      <c r="NCO183" s="50"/>
      <c r="NCP183" s="50"/>
      <c r="NCQ183" s="50"/>
      <c r="NCR183" s="50"/>
      <c r="NCS183" s="50"/>
      <c r="NCT183" s="50"/>
      <c r="NCU183" s="50"/>
      <c r="NCV183" s="50"/>
      <c r="NCW183" s="50"/>
      <c r="NCX183" s="50"/>
      <c r="NCY183" s="50"/>
      <c r="NCZ183" s="50"/>
      <c r="NDA183" s="50"/>
      <c r="NDB183" s="50"/>
      <c r="NDC183" s="50"/>
      <c r="NDD183" s="50"/>
      <c r="NDE183" s="50"/>
      <c r="NDF183" s="50"/>
      <c r="NDG183" s="50"/>
      <c r="NDH183" s="50"/>
      <c r="NDI183" s="50"/>
      <c r="NDJ183" s="50"/>
      <c r="NDK183" s="50"/>
      <c r="NDL183" s="50"/>
      <c r="NDM183" s="50"/>
      <c r="NDN183" s="50"/>
      <c r="NDO183" s="50"/>
      <c r="NDP183" s="50"/>
      <c r="NDQ183" s="50"/>
      <c r="NDR183" s="50"/>
      <c r="NDS183" s="50"/>
      <c r="NDT183" s="50"/>
      <c r="NDU183" s="50"/>
      <c r="NDV183" s="50"/>
      <c r="NDW183" s="50"/>
      <c r="NDX183" s="50"/>
      <c r="NDY183" s="50"/>
      <c r="NDZ183" s="50"/>
      <c r="NEA183" s="50"/>
      <c r="NEB183" s="50"/>
      <c r="NEC183" s="50"/>
      <c r="NED183" s="50"/>
      <c r="NEE183" s="50"/>
      <c r="NEF183" s="50"/>
      <c r="NEG183" s="50"/>
      <c r="NEH183" s="50"/>
      <c r="NEI183" s="50"/>
      <c r="NEJ183" s="50"/>
      <c r="NEK183" s="50"/>
      <c r="NEL183" s="50"/>
      <c r="NEM183" s="50"/>
      <c r="NEN183" s="50"/>
      <c r="NEO183" s="50"/>
      <c r="NEP183" s="50"/>
      <c r="NEQ183" s="50"/>
      <c r="NER183" s="50"/>
      <c r="NES183" s="50"/>
      <c r="NET183" s="50"/>
      <c r="NEU183" s="50"/>
      <c r="NEV183" s="50"/>
      <c r="NEW183" s="50"/>
      <c r="NEX183" s="50"/>
      <c r="NEY183" s="50"/>
      <c r="NEZ183" s="50"/>
      <c r="NFA183" s="50"/>
      <c r="NFB183" s="50"/>
      <c r="NFC183" s="50"/>
      <c r="NFD183" s="50"/>
      <c r="NFE183" s="50"/>
      <c r="NFF183" s="50"/>
      <c r="NFG183" s="50"/>
      <c r="NFH183" s="50"/>
      <c r="NFI183" s="50"/>
      <c r="NFJ183" s="50"/>
      <c r="NFK183" s="50"/>
      <c r="NFL183" s="50"/>
      <c r="NFM183" s="50"/>
      <c r="NFN183" s="50"/>
      <c r="NFO183" s="50"/>
      <c r="NFP183" s="50"/>
      <c r="NFQ183" s="50"/>
      <c r="NFR183" s="50"/>
      <c r="NFS183" s="50"/>
      <c r="NFT183" s="50"/>
      <c r="NFU183" s="50"/>
      <c r="NFV183" s="50"/>
      <c r="NFW183" s="50"/>
      <c r="NFX183" s="50"/>
      <c r="NFY183" s="50"/>
      <c r="NFZ183" s="50"/>
      <c r="NGA183" s="50"/>
      <c r="NGB183" s="50"/>
      <c r="NGC183" s="50"/>
      <c r="NGD183" s="50"/>
      <c r="NGE183" s="50"/>
      <c r="NGF183" s="50"/>
      <c r="NGG183" s="50"/>
      <c r="NGH183" s="50"/>
      <c r="NGI183" s="50"/>
      <c r="NGJ183" s="50"/>
      <c r="NGK183" s="50"/>
      <c r="NGL183" s="50"/>
      <c r="NGM183" s="50"/>
      <c r="NGN183" s="50"/>
      <c r="NGO183" s="50"/>
      <c r="NGP183" s="50"/>
      <c r="NGQ183" s="50"/>
      <c r="NGR183" s="50"/>
      <c r="NGS183" s="50"/>
      <c r="NGT183" s="50"/>
      <c r="NGU183" s="50"/>
      <c r="NGV183" s="50"/>
      <c r="NGW183" s="50"/>
      <c r="NGX183" s="50"/>
      <c r="NGY183" s="50"/>
      <c r="NGZ183" s="50"/>
      <c r="NHA183" s="50"/>
      <c r="NHB183" s="50"/>
      <c r="NHC183" s="50"/>
      <c r="NHD183" s="50"/>
      <c r="NHE183" s="50"/>
      <c r="NHF183" s="50"/>
      <c r="NHG183" s="50"/>
      <c r="NHH183" s="50"/>
      <c r="NHI183" s="50"/>
      <c r="NHJ183" s="50"/>
      <c r="NHK183" s="50"/>
      <c r="NHL183" s="50"/>
      <c r="NHM183" s="50"/>
      <c r="NHN183" s="50"/>
      <c r="NHO183" s="50"/>
      <c r="NHP183" s="50"/>
      <c r="NHQ183" s="50"/>
      <c r="NHR183" s="50"/>
      <c r="NHS183" s="50"/>
      <c r="NHT183" s="50"/>
      <c r="NHU183" s="50"/>
      <c r="NHV183" s="50"/>
      <c r="NHW183" s="50"/>
      <c r="NHX183" s="50"/>
      <c r="NHY183" s="50"/>
      <c r="NHZ183" s="50"/>
      <c r="NIA183" s="50"/>
      <c r="NIB183" s="50"/>
      <c r="NIC183" s="50"/>
      <c r="NID183" s="50"/>
      <c r="NIE183" s="50"/>
      <c r="NIF183" s="50"/>
      <c r="NIG183" s="50"/>
      <c r="NIH183" s="50"/>
      <c r="NII183" s="50"/>
      <c r="NIJ183" s="50"/>
      <c r="NIK183" s="50"/>
      <c r="NIL183" s="50"/>
      <c r="NIM183" s="50"/>
      <c r="NIN183" s="50"/>
      <c r="NIO183" s="50"/>
      <c r="NIP183" s="50"/>
      <c r="NIQ183" s="50"/>
      <c r="NIR183" s="50"/>
      <c r="NIS183" s="50"/>
      <c r="NIT183" s="50"/>
      <c r="NIU183" s="50"/>
      <c r="NIV183" s="50"/>
      <c r="NIW183" s="50"/>
      <c r="NIX183" s="50"/>
      <c r="NIY183" s="50"/>
      <c r="NIZ183" s="50"/>
      <c r="NJA183" s="50"/>
      <c r="NJB183" s="50"/>
      <c r="NJC183" s="50"/>
      <c r="NJD183" s="50"/>
      <c r="NJF183" s="50"/>
      <c r="NJH183" s="50"/>
      <c r="NJI183" s="50"/>
      <c r="NJJ183" s="50"/>
      <c r="NJK183" s="50"/>
      <c r="NJL183" s="50"/>
      <c r="NJM183" s="50"/>
      <c r="NJN183" s="50"/>
      <c r="NJO183" s="50"/>
      <c r="NJT183" s="50"/>
      <c r="NJU183" s="50"/>
      <c r="NJV183" s="50"/>
      <c r="NJW183" s="50"/>
      <c r="NJX183" s="50"/>
      <c r="NJY183" s="50"/>
      <c r="NJZ183" s="50"/>
      <c r="NKA183" s="50"/>
      <c r="NKB183" s="50"/>
      <c r="NKC183" s="50"/>
      <c r="NKD183" s="50"/>
      <c r="NKE183" s="50"/>
      <c r="NKF183" s="50"/>
      <c r="NKG183" s="50"/>
      <c r="NKH183" s="50"/>
      <c r="NKI183" s="50"/>
      <c r="NKJ183" s="50"/>
      <c r="NKK183" s="50"/>
      <c r="NKL183" s="50"/>
      <c r="NKM183" s="50"/>
      <c r="NKN183" s="50"/>
      <c r="NKO183" s="50"/>
      <c r="NKP183" s="50"/>
      <c r="NKQ183" s="50"/>
      <c r="NKR183" s="50"/>
      <c r="NKS183" s="50"/>
      <c r="NKT183" s="50"/>
      <c r="NKU183" s="50"/>
      <c r="NKV183" s="50"/>
      <c r="NKW183" s="50"/>
      <c r="NKX183" s="50"/>
      <c r="NKY183" s="50"/>
      <c r="NKZ183" s="50"/>
      <c r="NLA183" s="50"/>
      <c r="NLB183" s="50"/>
      <c r="NLC183" s="50"/>
      <c r="NLD183" s="50"/>
      <c r="NLE183" s="50"/>
      <c r="NLF183" s="50"/>
      <c r="NLG183" s="50"/>
      <c r="NLH183" s="50"/>
      <c r="NLI183" s="50"/>
      <c r="NLJ183" s="50"/>
      <c r="NLK183" s="50"/>
      <c r="NLL183" s="50"/>
      <c r="NLM183" s="50"/>
      <c r="NLN183" s="50"/>
      <c r="NLO183" s="50"/>
      <c r="NLP183" s="50"/>
      <c r="NLQ183" s="50"/>
      <c r="NLR183" s="50"/>
      <c r="NLS183" s="50"/>
      <c r="NLT183" s="50"/>
      <c r="NLU183" s="50"/>
      <c r="NLV183" s="50"/>
      <c r="NLW183" s="50"/>
      <c r="NLX183" s="50"/>
      <c r="NLY183" s="50"/>
      <c r="NLZ183" s="50"/>
      <c r="NMA183" s="50"/>
      <c r="NMB183" s="50"/>
      <c r="NMC183" s="50"/>
      <c r="NMD183" s="50"/>
      <c r="NME183" s="50"/>
      <c r="NMF183" s="50"/>
      <c r="NMG183" s="50"/>
      <c r="NMH183" s="50"/>
      <c r="NMI183" s="50"/>
      <c r="NMJ183" s="50"/>
      <c r="NMK183" s="50"/>
      <c r="NML183" s="50"/>
      <c r="NMM183" s="50"/>
      <c r="NMN183" s="50"/>
      <c r="NMO183" s="50"/>
      <c r="NMP183" s="50"/>
      <c r="NMQ183" s="50"/>
      <c r="NMR183" s="50"/>
      <c r="NMS183" s="50"/>
      <c r="NMT183" s="50"/>
      <c r="NMU183" s="50"/>
      <c r="NMV183" s="50"/>
      <c r="NMW183" s="50"/>
      <c r="NMX183" s="50"/>
      <c r="NMY183" s="50"/>
      <c r="NMZ183" s="50"/>
      <c r="NNA183" s="50"/>
      <c r="NNB183" s="50"/>
      <c r="NNC183" s="50"/>
      <c r="NND183" s="50"/>
      <c r="NNE183" s="50"/>
      <c r="NNF183" s="50"/>
      <c r="NNG183" s="50"/>
      <c r="NNH183" s="50"/>
      <c r="NNI183" s="50"/>
      <c r="NNJ183" s="50"/>
      <c r="NNK183" s="50"/>
      <c r="NNL183" s="50"/>
      <c r="NNM183" s="50"/>
      <c r="NNN183" s="50"/>
      <c r="NNO183" s="50"/>
      <c r="NNP183" s="50"/>
      <c r="NNQ183" s="50"/>
      <c r="NNR183" s="50"/>
      <c r="NNS183" s="50"/>
      <c r="NNT183" s="50"/>
      <c r="NNU183" s="50"/>
      <c r="NNV183" s="50"/>
      <c r="NNW183" s="50"/>
      <c r="NNX183" s="50"/>
      <c r="NNY183" s="50"/>
      <c r="NNZ183" s="50"/>
      <c r="NOA183" s="50"/>
      <c r="NOB183" s="50"/>
      <c r="NOC183" s="50"/>
      <c r="NOD183" s="50"/>
      <c r="NOE183" s="50"/>
      <c r="NOF183" s="50"/>
      <c r="NOG183" s="50"/>
      <c r="NOH183" s="50"/>
      <c r="NOI183" s="50"/>
      <c r="NOJ183" s="50"/>
      <c r="NOK183" s="50"/>
      <c r="NOL183" s="50"/>
      <c r="NOM183" s="50"/>
      <c r="NON183" s="50"/>
      <c r="NOO183" s="50"/>
      <c r="NOP183" s="50"/>
      <c r="NOQ183" s="50"/>
      <c r="NOR183" s="50"/>
      <c r="NOS183" s="50"/>
      <c r="NOT183" s="50"/>
      <c r="NOU183" s="50"/>
      <c r="NOV183" s="50"/>
      <c r="NOW183" s="50"/>
      <c r="NOX183" s="50"/>
      <c r="NOY183" s="50"/>
      <c r="NOZ183" s="50"/>
      <c r="NPA183" s="50"/>
      <c r="NPB183" s="50"/>
      <c r="NPC183" s="50"/>
      <c r="NPD183" s="50"/>
      <c r="NPE183" s="50"/>
      <c r="NPF183" s="50"/>
      <c r="NPG183" s="50"/>
      <c r="NPH183" s="50"/>
      <c r="NPI183" s="50"/>
      <c r="NPJ183" s="50"/>
      <c r="NPK183" s="50"/>
      <c r="NPL183" s="50"/>
      <c r="NPM183" s="50"/>
      <c r="NPN183" s="50"/>
      <c r="NPO183" s="50"/>
      <c r="NPP183" s="50"/>
      <c r="NPQ183" s="50"/>
      <c r="NPR183" s="50"/>
      <c r="NPS183" s="50"/>
      <c r="NPT183" s="50"/>
      <c r="NPU183" s="50"/>
      <c r="NPV183" s="50"/>
      <c r="NPW183" s="50"/>
      <c r="NPX183" s="50"/>
      <c r="NPY183" s="50"/>
      <c r="NPZ183" s="50"/>
      <c r="NQA183" s="50"/>
      <c r="NQB183" s="50"/>
      <c r="NQC183" s="50"/>
      <c r="NQD183" s="50"/>
      <c r="NQE183" s="50"/>
      <c r="NQF183" s="50"/>
      <c r="NQG183" s="50"/>
      <c r="NQH183" s="50"/>
      <c r="NQI183" s="50"/>
      <c r="NQJ183" s="50"/>
      <c r="NQK183" s="50"/>
      <c r="NQL183" s="50"/>
      <c r="NQM183" s="50"/>
      <c r="NQN183" s="50"/>
      <c r="NQO183" s="50"/>
      <c r="NQP183" s="50"/>
      <c r="NQQ183" s="50"/>
      <c r="NQR183" s="50"/>
      <c r="NQS183" s="50"/>
      <c r="NQT183" s="50"/>
      <c r="NQU183" s="50"/>
      <c r="NQV183" s="50"/>
      <c r="NQW183" s="50"/>
      <c r="NQX183" s="50"/>
      <c r="NQY183" s="50"/>
      <c r="NQZ183" s="50"/>
      <c r="NRA183" s="50"/>
      <c r="NRB183" s="50"/>
      <c r="NRC183" s="50"/>
      <c r="NRD183" s="50"/>
      <c r="NRE183" s="50"/>
      <c r="NRF183" s="50"/>
      <c r="NRG183" s="50"/>
      <c r="NRH183" s="50"/>
      <c r="NRI183" s="50"/>
      <c r="NRJ183" s="50"/>
      <c r="NRK183" s="50"/>
      <c r="NRL183" s="50"/>
      <c r="NRM183" s="50"/>
      <c r="NRN183" s="50"/>
      <c r="NRO183" s="50"/>
      <c r="NRP183" s="50"/>
      <c r="NRQ183" s="50"/>
      <c r="NRR183" s="50"/>
      <c r="NRS183" s="50"/>
      <c r="NRT183" s="50"/>
      <c r="NRU183" s="50"/>
      <c r="NRV183" s="50"/>
      <c r="NRW183" s="50"/>
      <c r="NRX183" s="50"/>
      <c r="NRY183" s="50"/>
      <c r="NRZ183" s="50"/>
      <c r="NSA183" s="50"/>
      <c r="NSB183" s="50"/>
      <c r="NSC183" s="50"/>
      <c r="NSD183" s="50"/>
      <c r="NSE183" s="50"/>
      <c r="NSF183" s="50"/>
      <c r="NSG183" s="50"/>
      <c r="NSH183" s="50"/>
      <c r="NSI183" s="50"/>
      <c r="NSJ183" s="50"/>
      <c r="NSK183" s="50"/>
      <c r="NSL183" s="50"/>
      <c r="NSM183" s="50"/>
      <c r="NSN183" s="50"/>
      <c r="NSO183" s="50"/>
      <c r="NSP183" s="50"/>
      <c r="NSQ183" s="50"/>
      <c r="NSR183" s="50"/>
      <c r="NSS183" s="50"/>
      <c r="NST183" s="50"/>
      <c r="NSU183" s="50"/>
      <c r="NSV183" s="50"/>
      <c r="NSW183" s="50"/>
      <c r="NSX183" s="50"/>
      <c r="NSY183" s="50"/>
      <c r="NSZ183" s="50"/>
      <c r="NTB183" s="50"/>
      <c r="NTD183" s="50"/>
      <c r="NTE183" s="50"/>
      <c r="NTF183" s="50"/>
      <c r="NTG183" s="50"/>
      <c r="NTH183" s="50"/>
      <c r="NTI183" s="50"/>
      <c r="NTJ183" s="50"/>
      <c r="NTK183" s="50"/>
      <c r="NTP183" s="50"/>
      <c r="NTQ183" s="50"/>
      <c r="NTR183" s="50"/>
      <c r="NTS183" s="50"/>
      <c r="NTT183" s="50"/>
      <c r="NTU183" s="50"/>
      <c r="NTV183" s="50"/>
      <c r="NTW183" s="50"/>
      <c r="NTX183" s="50"/>
      <c r="NTY183" s="50"/>
      <c r="NTZ183" s="50"/>
      <c r="NUA183" s="50"/>
      <c r="NUB183" s="50"/>
      <c r="NUC183" s="50"/>
      <c r="NUD183" s="50"/>
      <c r="NUE183" s="50"/>
      <c r="NUF183" s="50"/>
      <c r="NUG183" s="50"/>
      <c r="NUH183" s="50"/>
      <c r="NUI183" s="50"/>
      <c r="NUJ183" s="50"/>
      <c r="NUK183" s="50"/>
      <c r="NUL183" s="50"/>
      <c r="NUM183" s="50"/>
      <c r="NUN183" s="50"/>
      <c r="NUO183" s="50"/>
      <c r="NUP183" s="50"/>
      <c r="NUQ183" s="50"/>
      <c r="NUR183" s="50"/>
      <c r="NUS183" s="50"/>
      <c r="NUT183" s="50"/>
      <c r="NUU183" s="50"/>
      <c r="NUV183" s="50"/>
      <c r="NUW183" s="50"/>
      <c r="NUX183" s="50"/>
      <c r="NUY183" s="50"/>
      <c r="NUZ183" s="50"/>
      <c r="NVA183" s="50"/>
      <c r="NVB183" s="50"/>
      <c r="NVC183" s="50"/>
      <c r="NVD183" s="50"/>
      <c r="NVE183" s="50"/>
      <c r="NVF183" s="50"/>
      <c r="NVG183" s="50"/>
      <c r="NVH183" s="50"/>
      <c r="NVI183" s="50"/>
      <c r="NVJ183" s="50"/>
      <c r="NVK183" s="50"/>
      <c r="NVL183" s="50"/>
      <c r="NVM183" s="50"/>
      <c r="NVN183" s="50"/>
      <c r="NVO183" s="50"/>
      <c r="NVP183" s="50"/>
      <c r="NVQ183" s="50"/>
      <c r="NVR183" s="50"/>
      <c r="NVS183" s="50"/>
      <c r="NVT183" s="50"/>
      <c r="NVU183" s="50"/>
      <c r="NVV183" s="50"/>
      <c r="NVW183" s="50"/>
      <c r="NVX183" s="50"/>
      <c r="NVY183" s="50"/>
      <c r="NVZ183" s="50"/>
      <c r="NWA183" s="50"/>
      <c r="NWB183" s="50"/>
      <c r="NWC183" s="50"/>
      <c r="NWD183" s="50"/>
      <c r="NWE183" s="50"/>
      <c r="NWF183" s="50"/>
      <c r="NWG183" s="50"/>
      <c r="NWH183" s="50"/>
      <c r="NWI183" s="50"/>
      <c r="NWJ183" s="50"/>
      <c r="NWK183" s="50"/>
      <c r="NWL183" s="50"/>
      <c r="NWM183" s="50"/>
      <c r="NWN183" s="50"/>
      <c r="NWO183" s="50"/>
      <c r="NWP183" s="50"/>
      <c r="NWQ183" s="50"/>
      <c r="NWR183" s="50"/>
      <c r="NWS183" s="50"/>
      <c r="NWT183" s="50"/>
      <c r="NWU183" s="50"/>
      <c r="NWV183" s="50"/>
      <c r="NWW183" s="50"/>
      <c r="NWX183" s="50"/>
      <c r="NWY183" s="50"/>
      <c r="NWZ183" s="50"/>
      <c r="NXA183" s="50"/>
      <c r="NXB183" s="50"/>
      <c r="NXC183" s="50"/>
      <c r="NXD183" s="50"/>
      <c r="NXE183" s="50"/>
      <c r="NXF183" s="50"/>
      <c r="NXG183" s="50"/>
      <c r="NXH183" s="50"/>
      <c r="NXI183" s="50"/>
      <c r="NXJ183" s="50"/>
      <c r="NXK183" s="50"/>
      <c r="NXL183" s="50"/>
      <c r="NXM183" s="50"/>
      <c r="NXN183" s="50"/>
      <c r="NXO183" s="50"/>
      <c r="NXP183" s="50"/>
      <c r="NXQ183" s="50"/>
      <c r="NXR183" s="50"/>
      <c r="NXS183" s="50"/>
      <c r="NXT183" s="50"/>
      <c r="NXU183" s="50"/>
      <c r="NXV183" s="50"/>
      <c r="NXW183" s="50"/>
      <c r="NXX183" s="50"/>
      <c r="NXY183" s="50"/>
      <c r="NXZ183" s="50"/>
      <c r="NYA183" s="50"/>
      <c r="NYB183" s="50"/>
      <c r="NYC183" s="50"/>
      <c r="NYD183" s="50"/>
      <c r="NYE183" s="50"/>
      <c r="NYF183" s="50"/>
      <c r="NYG183" s="50"/>
      <c r="NYH183" s="50"/>
      <c r="NYI183" s="50"/>
      <c r="NYJ183" s="50"/>
      <c r="NYK183" s="50"/>
      <c r="NYL183" s="50"/>
      <c r="NYM183" s="50"/>
      <c r="NYN183" s="50"/>
      <c r="NYO183" s="50"/>
      <c r="NYP183" s="50"/>
      <c r="NYQ183" s="50"/>
      <c r="NYR183" s="50"/>
      <c r="NYS183" s="50"/>
      <c r="NYT183" s="50"/>
      <c r="NYU183" s="50"/>
      <c r="NYV183" s="50"/>
      <c r="NYW183" s="50"/>
      <c r="NYX183" s="50"/>
      <c r="NYY183" s="50"/>
      <c r="NYZ183" s="50"/>
      <c r="NZA183" s="50"/>
      <c r="NZB183" s="50"/>
      <c r="NZC183" s="50"/>
      <c r="NZD183" s="50"/>
      <c r="NZE183" s="50"/>
      <c r="NZF183" s="50"/>
      <c r="NZG183" s="50"/>
      <c r="NZH183" s="50"/>
      <c r="NZI183" s="50"/>
      <c r="NZJ183" s="50"/>
      <c r="NZK183" s="50"/>
      <c r="NZL183" s="50"/>
      <c r="NZM183" s="50"/>
      <c r="NZN183" s="50"/>
      <c r="NZO183" s="50"/>
      <c r="NZP183" s="50"/>
      <c r="NZQ183" s="50"/>
      <c r="NZR183" s="50"/>
      <c r="NZS183" s="50"/>
      <c r="NZT183" s="50"/>
      <c r="NZU183" s="50"/>
      <c r="NZV183" s="50"/>
      <c r="NZW183" s="50"/>
      <c r="NZX183" s="50"/>
      <c r="NZY183" s="50"/>
      <c r="NZZ183" s="50"/>
      <c r="OAA183" s="50"/>
      <c r="OAB183" s="50"/>
      <c r="OAC183" s="50"/>
      <c r="OAD183" s="50"/>
      <c r="OAE183" s="50"/>
      <c r="OAF183" s="50"/>
      <c r="OAG183" s="50"/>
      <c r="OAH183" s="50"/>
      <c r="OAI183" s="50"/>
      <c r="OAJ183" s="50"/>
      <c r="OAK183" s="50"/>
      <c r="OAL183" s="50"/>
      <c r="OAM183" s="50"/>
      <c r="OAN183" s="50"/>
      <c r="OAO183" s="50"/>
      <c r="OAP183" s="50"/>
      <c r="OAQ183" s="50"/>
      <c r="OAR183" s="50"/>
      <c r="OAS183" s="50"/>
      <c r="OAT183" s="50"/>
      <c r="OAU183" s="50"/>
      <c r="OAV183" s="50"/>
      <c r="OAW183" s="50"/>
      <c r="OAX183" s="50"/>
      <c r="OAY183" s="50"/>
      <c r="OAZ183" s="50"/>
      <c r="OBA183" s="50"/>
      <c r="OBB183" s="50"/>
      <c r="OBC183" s="50"/>
      <c r="OBD183" s="50"/>
      <c r="OBE183" s="50"/>
      <c r="OBF183" s="50"/>
      <c r="OBG183" s="50"/>
      <c r="OBH183" s="50"/>
      <c r="OBI183" s="50"/>
      <c r="OBJ183" s="50"/>
      <c r="OBK183" s="50"/>
      <c r="OBL183" s="50"/>
      <c r="OBM183" s="50"/>
      <c r="OBN183" s="50"/>
      <c r="OBO183" s="50"/>
      <c r="OBP183" s="50"/>
      <c r="OBQ183" s="50"/>
      <c r="OBR183" s="50"/>
      <c r="OBS183" s="50"/>
      <c r="OBT183" s="50"/>
      <c r="OBU183" s="50"/>
      <c r="OBV183" s="50"/>
      <c r="OBW183" s="50"/>
      <c r="OBX183" s="50"/>
      <c r="OBY183" s="50"/>
      <c r="OBZ183" s="50"/>
      <c r="OCA183" s="50"/>
      <c r="OCB183" s="50"/>
      <c r="OCC183" s="50"/>
      <c r="OCD183" s="50"/>
      <c r="OCE183" s="50"/>
      <c r="OCF183" s="50"/>
      <c r="OCG183" s="50"/>
      <c r="OCH183" s="50"/>
      <c r="OCI183" s="50"/>
      <c r="OCJ183" s="50"/>
      <c r="OCK183" s="50"/>
      <c r="OCL183" s="50"/>
      <c r="OCM183" s="50"/>
      <c r="OCN183" s="50"/>
      <c r="OCO183" s="50"/>
      <c r="OCP183" s="50"/>
      <c r="OCQ183" s="50"/>
      <c r="OCR183" s="50"/>
      <c r="OCS183" s="50"/>
      <c r="OCT183" s="50"/>
      <c r="OCU183" s="50"/>
      <c r="OCV183" s="50"/>
      <c r="OCX183" s="50"/>
      <c r="OCZ183" s="50"/>
      <c r="ODA183" s="50"/>
      <c r="ODB183" s="50"/>
      <c r="ODC183" s="50"/>
      <c r="ODD183" s="50"/>
      <c r="ODE183" s="50"/>
      <c r="ODF183" s="50"/>
      <c r="ODG183" s="50"/>
      <c r="ODL183" s="50"/>
      <c r="ODM183" s="50"/>
      <c r="ODN183" s="50"/>
      <c r="ODO183" s="50"/>
      <c r="ODP183" s="50"/>
      <c r="ODQ183" s="50"/>
      <c r="ODR183" s="50"/>
      <c r="ODS183" s="50"/>
      <c r="ODT183" s="50"/>
      <c r="ODU183" s="50"/>
      <c r="ODV183" s="50"/>
      <c r="ODW183" s="50"/>
      <c r="ODX183" s="50"/>
      <c r="ODY183" s="50"/>
      <c r="ODZ183" s="50"/>
      <c r="OEA183" s="50"/>
      <c r="OEB183" s="50"/>
      <c r="OEC183" s="50"/>
      <c r="OED183" s="50"/>
      <c r="OEE183" s="50"/>
      <c r="OEF183" s="50"/>
      <c r="OEG183" s="50"/>
      <c r="OEH183" s="50"/>
      <c r="OEI183" s="50"/>
      <c r="OEJ183" s="50"/>
      <c r="OEK183" s="50"/>
      <c r="OEL183" s="50"/>
      <c r="OEM183" s="50"/>
      <c r="OEN183" s="50"/>
      <c r="OEO183" s="50"/>
      <c r="OEP183" s="50"/>
      <c r="OEQ183" s="50"/>
      <c r="OER183" s="50"/>
      <c r="OES183" s="50"/>
      <c r="OET183" s="50"/>
      <c r="OEU183" s="50"/>
      <c r="OEV183" s="50"/>
      <c r="OEW183" s="50"/>
      <c r="OEX183" s="50"/>
      <c r="OEY183" s="50"/>
      <c r="OEZ183" s="50"/>
      <c r="OFA183" s="50"/>
      <c r="OFB183" s="50"/>
      <c r="OFC183" s="50"/>
      <c r="OFD183" s="50"/>
      <c r="OFE183" s="50"/>
      <c r="OFF183" s="50"/>
      <c r="OFG183" s="50"/>
      <c r="OFH183" s="50"/>
      <c r="OFI183" s="50"/>
      <c r="OFJ183" s="50"/>
      <c r="OFK183" s="50"/>
      <c r="OFL183" s="50"/>
      <c r="OFM183" s="50"/>
      <c r="OFN183" s="50"/>
      <c r="OFO183" s="50"/>
      <c r="OFP183" s="50"/>
      <c r="OFQ183" s="50"/>
      <c r="OFR183" s="50"/>
      <c r="OFS183" s="50"/>
      <c r="OFT183" s="50"/>
      <c r="OFU183" s="50"/>
      <c r="OFV183" s="50"/>
      <c r="OFW183" s="50"/>
      <c r="OFX183" s="50"/>
      <c r="OFY183" s="50"/>
      <c r="OFZ183" s="50"/>
      <c r="OGA183" s="50"/>
      <c r="OGB183" s="50"/>
      <c r="OGC183" s="50"/>
      <c r="OGD183" s="50"/>
      <c r="OGE183" s="50"/>
      <c r="OGF183" s="50"/>
      <c r="OGG183" s="50"/>
      <c r="OGH183" s="50"/>
      <c r="OGI183" s="50"/>
      <c r="OGJ183" s="50"/>
      <c r="OGK183" s="50"/>
      <c r="OGL183" s="50"/>
      <c r="OGM183" s="50"/>
      <c r="OGN183" s="50"/>
      <c r="OGO183" s="50"/>
      <c r="OGP183" s="50"/>
      <c r="OGQ183" s="50"/>
      <c r="OGR183" s="50"/>
      <c r="OGS183" s="50"/>
      <c r="OGT183" s="50"/>
      <c r="OGU183" s="50"/>
      <c r="OGV183" s="50"/>
      <c r="OGW183" s="50"/>
      <c r="OGX183" s="50"/>
      <c r="OGY183" s="50"/>
      <c r="OGZ183" s="50"/>
      <c r="OHA183" s="50"/>
      <c r="OHB183" s="50"/>
      <c r="OHC183" s="50"/>
      <c r="OHD183" s="50"/>
      <c r="OHE183" s="50"/>
      <c r="OHF183" s="50"/>
      <c r="OHG183" s="50"/>
      <c r="OHH183" s="50"/>
      <c r="OHI183" s="50"/>
      <c r="OHJ183" s="50"/>
      <c r="OHK183" s="50"/>
      <c r="OHL183" s="50"/>
      <c r="OHM183" s="50"/>
      <c r="OHN183" s="50"/>
      <c r="OHO183" s="50"/>
      <c r="OHP183" s="50"/>
      <c r="OHQ183" s="50"/>
      <c r="OHR183" s="50"/>
      <c r="OHS183" s="50"/>
      <c r="OHT183" s="50"/>
      <c r="OHU183" s="50"/>
      <c r="OHV183" s="50"/>
      <c r="OHW183" s="50"/>
      <c r="OHX183" s="50"/>
      <c r="OHY183" s="50"/>
      <c r="OHZ183" s="50"/>
      <c r="OIA183" s="50"/>
      <c r="OIB183" s="50"/>
      <c r="OIC183" s="50"/>
      <c r="OID183" s="50"/>
      <c r="OIE183" s="50"/>
      <c r="OIF183" s="50"/>
      <c r="OIG183" s="50"/>
      <c r="OIH183" s="50"/>
      <c r="OII183" s="50"/>
      <c r="OIJ183" s="50"/>
      <c r="OIK183" s="50"/>
      <c r="OIL183" s="50"/>
      <c r="OIM183" s="50"/>
      <c r="OIN183" s="50"/>
      <c r="OIO183" s="50"/>
      <c r="OIP183" s="50"/>
      <c r="OIQ183" s="50"/>
      <c r="OIR183" s="50"/>
      <c r="OIS183" s="50"/>
      <c r="OIT183" s="50"/>
      <c r="OIU183" s="50"/>
      <c r="OIV183" s="50"/>
      <c r="OIW183" s="50"/>
      <c r="OIX183" s="50"/>
      <c r="OIY183" s="50"/>
      <c r="OIZ183" s="50"/>
      <c r="OJA183" s="50"/>
      <c r="OJB183" s="50"/>
      <c r="OJC183" s="50"/>
      <c r="OJD183" s="50"/>
      <c r="OJE183" s="50"/>
      <c r="OJF183" s="50"/>
      <c r="OJG183" s="50"/>
      <c r="OJH183" s="50"/>
      <c r="OJI183" s="50"/>
      <c r="OJJ183" s="50"/>
      <c r="OJK183" s="50"/>
      <c r="OJL183" s="50"/>
      <c r="OJM183" s="50"/>
      <c r="OJN183" s="50"/>
      <c r="OJO183" s="50"/>
      <c r="OJP183" s="50"/>
      <c r="OJQ183" s="50"/>
      <c r="OJR183" s="50"/>
      <c r="OJS183" s="50"/>
      <c r="OJT183" s="50"/>
      <c r="OJU183" s="50"/>
      <c r="OJV183" s="50"/>
      <c r="OJW183" s="50"/>
      <c r="OJX183" s="50"/>
      <c r="OJY183" s="50"/>
      <c r="OJZ183" s="50"/>
      <c r="OKA183" s="50"/>
      <c r="OKB183" s="50"/>
      <c r="OKC183" s="50"/>
      <c r="OKD183" s="50"/>
      <c r="OKE183" s="50"/>
      <c r="OKF183" s="50"/>
      <c r="OKG183" s="50"/>
      <c r="OKH183" s="50"/>
      <c r="OKI183" s="50"/>
      <c r="OKJ183" s="50"/>
      <c r="OKK183" s="50"/>
      <c r="OKL183" s="50"/>
      <c r="OKM183" s="50"/>
      <c r="OKN183" s="50"/>
      <c r="OKO183" s="50"/>
      <c r="OKP183" s="50"/>
      <c r="OKQ183" s="50"/>
      <c r="OKR183" s="50"/>
      <c r="OKS183" s="50"/>
      <c r="OKT183" s="50"/>
      <c r="OKU183" s="50"/>
      <c r="OKV183" s="50"/>
      <c r="OKW183" s="50"/>
      <c r="OKX183" s="50"/>
      <c r="OKY183" s="50"/>
      <c r="OKZ183" s="50"/>
      <c r="OLA183" s="50"/>
      <c r="OLB183" s="50"/>
      <c r="OLC183" s="50"/>
      <c r="OLD183" s="50"/>
      <c r="OLE183" s="50"/>
      <c r="OLF183" s="50"/>
      <c r="OLG183" s="50"/>
      <c r="OLH183" s="50"/>
      <c r="OLI183" s="50"/>
      <c r="OLJ183" s="50"/>
      <c r="OLK183" s="50"/>
      <c r="OLL183" s="50"/>
      <c r="OLM183" s="50"/>
      <c r="OLN183" s="50"/>
      <c r="OLO183" s="50"/>
      <c r="OLP183" s="50"/>
      <c r="OLQ183" s="50"/>
      <c r="OLR183" s="50"/>
      <c r="OLS183" s="50"/>
      <c r="OLT183" s="50"/>
      <c r="OLU183" s="50"/>
      <c r="OLV183" s="50"/>
      <c r="OLW183" s="50"/>
      <c r="OLX183" s="50"/>
      <c r="OLY183" s="50"/>
      <c r="OLZ183" s="50"/>
      <c r="OMA183" s="50"/>
      <c r="OMB183" s="50"/>
      <c r="OMC183" s="50"/>
      <c r="OMD183" s="50"/>
      <c r="OME183" s="50"/>
      <c r="OMF183" s="50"/>
      <c r="OMG183" s="50"/>
      <c r="OMH183" s="50"/>
      <c r="OMI183" s="50"/>
      <c r="OMJ183" s="50"/>
      <c r="OMK183" s="50"/>
      <c r="OML183" s="50"/>
      <c r="OMM183" s="50"/>
      <c r="OMN183" s="50"/>
      <c r="OMO183" s="50"/>
      <c r="OMP183" s="50"/>
      <c r="OMQ183" s="50"/>
      <c r="OMR183" s="50"/>
      <c r="OMT183" s="50"/>
      <c r="OMV183" s="50"/>
      <c r="OMW183" s="50"/>
      <c r="OMX183" s="50"/>
      <c r="OMY183" s="50"/>
      <c r="OMZ183" s="50"/>
      <c r="ONA183" s="50"/>
      <c r="ONB183" s="50"/>
      <c r="ONC183" s="50"/>
      <c r="ONH183" s="50"/>
      <c r="ONI183" s="50"/>
      <c r="ONJ183" s="50"/>
      <c r="ONK183" s="50"/>
      <c r="ONL183" s="50"/>
      <c r="ONM183" s="50"/>
      <c r="ONN183" s="50"/>
      <c r="ONO183" s="50"/>
      <c r="ONP183" s="50"/>
      <c r="ONQ183" s="50"/>
      <c r="ONR183" s="50"/>
      <c r="ONS183" s="50"/>
      <c r="ONT183" s="50"/>
      <c r="ONU183" s="50"/>
      <c r="ONV183" s="50"/>
      <c r="ONW183" s="50"/>
      <c r="ONX183" s="50"/>
      <c r="ONY183" s="50"/>
      <c r="ONZ183" s="50"/>
      <c r="OOA183" s="50"/>
      <c r="OOB183" s="50"/>
      <c r="OOC183" s="50"/>
      <c r="OOD183" s="50"/>
      <c r="OOE183" s="50"/>
      <c r="OOF183" s="50"/>
      <c r="OOG183" s="50"/>
      <c r="OOH183" s="50"/>
      <c r="OOI183" s="50"/>
      <c r="OOJ183" s="50"/>
      <c r="OOK183" s="50"/>
      <c r="OOL183" s="50"/>
      <c r="OOM183" s="50"/>
      <c r="OON183" s="50"/>
      <c r="OOO183" s="50"/>
      <c r="OOP183" s="50"/>
      <c r="OOQ183" s="50"/>
      <c r="OOR183" s="50"/>
      <c r="OOS183" s="50"/>
      <c r="OOT183" s="50"/>
      <c r="OOU183" s="50"/>
      <c r="OOV183" s="50"/>
      <c r="OOW183" s="50"/>
      <c r="OOX183" s="50"/>
      <c r="OOY183" s="50"/>
      <c r="OOZ183" s="50"/>
      <c r="OPA183" s="50"/>
      <c r="OPB183" s="50"/>
      <c r="OPC183" s="50"/>
      <c r="OPD183" s="50"/>
      <c r="OPE183" s="50"/>
      <c r="OPF183" s="50"/>
      <c r="OPG183" s="50"/>
      <c r="OPH183" s="50"/>
      <c r="OPI183" s="50"/>
      <c r="OPJ183" s="50"/>
      <c r="OPK183" s="50"/>
      <c r="OPL183" s="50"/>
      <c r="OPM183" s="50"/>
      <c r="OPN183" s="50"/>
      <c r="OPO183" s="50"/>
      <c r="OPP183" s="50"/>
      <c r="OPQ183" s="50"/>
      <c r="OPR183" s="50"/>
      <c r="OPS183" s="50"/>
      <c r="OPT183" s="50"/>
      <c r="OPU183" s="50"/>
      <c r="OPV183" s="50"/>
      <c r="OPW183" s="50"/>
      <c r="OPX183" s="50"/>
      <c r="OPY183" s="50"/>
      <c r="OPZ183" s="50"/>
      <c r="OQA183" s="50"/>
      <c r="OQB183" s="50"/>
      <c r="OQC183" s="50"/>
      <c r="OQD183" s="50"/>
      <c r="OQE183" s="50"/>
      <c r="OQF183" s="50"/>
      <c r="OQG183" s="50"/>
      <c r="OQH183" s="50"/>
      <c r="OQI183" s="50"/>
      <c r="OQJ183" s="50"/>
      <c r="OQK183" s="50"/>
      <c r="OQL183" s="50"/>
      <c r="OQM183" s="50"/>
      <c r="OQN183" s="50"/>
      <c r="OQO183" s="50"/>
      <c r="OQP183" s="50"/>
      <c r="OQQ183" s="50"/>
      <c r="OQR183" s="50"/>
      <c r="OQS183" s="50"/>
      <c r="OQT183" s="50"/>
      <c r="OQU183" s="50"/>
      <c r="OQV183" s="50"/>
      <c r="OQW183" s="50"/>
      <c r="OQX183" s="50"/>
      <c r="OQY183" s="50"/>
      <c r="OQZ183" s="50"/>
      <c r="ORA183" s="50"/>
      <c r="ORB183" s="50"/>
      <c r="ORC183" s="50"/>
      <c r="ORD183" s="50"/>
      <c r="ORE183" s="50"/>
      <c r="ORF183" s="50"/>
      <c r="ORG183" s="50"/>
      <c r="ORH183" s="50"/>
      <c r="ORI183" s="50"/>
      <c r="ORJ183" s="50"/>
      <c r="ORK183" s="50"/>
      <c r="ORL183" s="50"/>
      <c r="ORM183" s="50"/>
      <c r="ORN183" s="50"/>
      <c r="ORO183" s="50"/>
      <c r="ORP183" s="50"/>
      <c r="ORQ183" s="50"/>
      <c r="ORR183" s="50"/>
      <c r="ORS183" s="50"/>
      <c r="ORT183" s="50"/>
      <c r="ORU183" s="50"/>
      <c r="ORV183" s="50"/>
      <c r="ORW183" s="50"/>
      <c r="ORX183" s="50"/>
      <c r="ORY183" s="50"/>
      <c r="ORZ183" s="50"/>
      <c r="OSA183" s="50"/>
      <c r="OSB183" s="50"/>
      <c r="OSC183" s="50"/>
      <c r="OSD183" s="50"/>
      <c r="OSE183" s="50"/>
      <c r="OSF183" s="50"/>
      <c r="OSG183" s="50"/>
      <c r="OSH183" s="50"/>
      <c r="OSI183" s="50"/>
      <c r="OSJ183" s="50"/>
      <c r="OSK183" s="50"/>
      <c r="OSL183" s="50"/>
      <c r="OSM183" s="50"/>
      <c r="OSN183" s="50"/>
      <c r="OSO183" s="50"/>
      <c r="OSP183" s="50"/>
      <c r="OSQ183" s="50"/>
      <c r="OSR183" s="50"/>
      <c r="OSS183" s="50"/>
      <c r="OST183" s="50"/>
      <c r="OSU183" s="50"/>
      <c r="OSV183" s="50"/>
      <c r="OSW183" s="50"/>
      <c r="OSX183" s="50"/>
      <c r="OSY183" s="50"/>
      <c r="OSZ183" s="50"/>
      <c r="OTA183" s="50"/>
      <c r="OTB183" s="50"/>
      <c r="OTC183" s="50"/>
      <c r="OTD183" s="50"/>
      <c r="OTE183" s="50"/>
      <c r="OTF183" s="50"/>
      <c r="OTG183" s="50"/>
      <c r="OTH183" s="50"/>
      <c r="OTI183" s="50"/>
      <c r="OTJ183" s="50"/>
      <c r="OTK183" s="50"/>
      <c r="OTL183" s="50"/>
      <c r="OTM183" s="50"/>
      <c r="OTN183" s="50"/>
      <c r="OTO183" s="50"/>
      <c r="OTP183" s="50"/>
      <c r="OTQ183" s="50"/>
      <c r="OTR183" s="50"/>
      <c r="OTS183" s="50"/>
      <c r="OTT183" s="50"/>
      <c r="OTU183" s="50"/>
      <c r="OTV183" s="50"/>
      <c r="OTW183" s="50"/>
      <c r="OTX183" s="50"/>
      <c r="OTY183" s="50"/>
      <c r="OTZ183" s="50"/>
      <c r="OUA183" s="50"/>
      <c r="OUB183" s="50"/>
      <c r="OUC183" s="50"/>
      <c r="OUD183" s="50"/>
      <c r="OUE183" s="50"/>
      <c r="OUF183" s="50"/>
      <c r="OUG183" s="50"/>
      <c r="OUH183" s="50"/>
      <c r="OUI183" s="50"/>
      <c r="OUJ183" s="50"/>
      <c r="OUK183" s="50"/>
      <c r="OUL183" s="50"/>
      <c r="OUM183" s="50"/>
      <c r="OUN183" s="50"/>
      <c r="OUO183" s="50"/>
      <c r="OUP183" s="50"/>
      <c r="OUQ183" s="50"/>
      <c r="OUR183" s="50"/>
      <c r="OUS183" s="50"/>
      <c r="OUT183" s="50"/>
      <c r="OUU183" s="50"/>
      <c r="OUV183" s="50"/>
      <c r="OUW183" s="50"/>
      <c r="OUX183" s="50"/>
      <c r="OUY183" s="50"/>
      <c r="OUZ183" s="50"/>
      <c r="OVA183" s="50"/>
      <c r="OVB183" s="50"/>
      <c r="OVC183" s="50"/>
      <c r="OVD183" s="50"/>
      <c r="OVE183" s="50"/>
      <c r="OVF183" s="50"/>
      <c r="OVG183" s="50"/>
      <c r="OVH183" s="50"/>
      <c r="OVI183" s="50"/>
      <c r="OVJ183" s="50"/>
      <c r="OVK183" s="50"/>
      <c r="OVL183" s="50"/>
      <c r="OVM183" s="50"/>
      <c r="OVN183" s="50"/>
      <c r="OVO183" s="50"/>
      <c r="OVP183" s="50"/>
      <c r="OVQ183" s="50"/>
      <c r="OVR183" s="50"/>
      <c r="OVS183" s="50"/>
      <c r="OVT183" s="50"/>
      <c r="OVU183" s="50"/>
      <c r="OVV183" s="50"/>
      <c r="OVW183" s="50"/>
      <c r="OVX183" s="50"/>
      <c r="OVY183" s="50"/>
      <c r="OVZ183" s="50"/>
      <c r="OWA183" s="50"/>
      <c r="OWB183" s="50"/>
      <c r="OWC183" s="50"/>
      <c r="OWD183" s="50"/>
      <c r="OWE183" s="50"/>
      <c r="OWF183" s="50"/>
      <c r="OWG183" s="50"/>
      <c r="OWH183" s="50"/>
      <c r="OWI183" s="50"/>
      <c r="OWJ183" s="50"/>
      <c r="OWK183" s="50"/>
      <c r="OWL183" s="50"/>
      <c r="OWM183" s="50"/>
      <c r="OWN183" s="50"/>
      <c r="OWP183" s="50"/>
      <c r="OWR183" s="50"/>
      <c r="OWS183" s="50"/>
      <c r="OWT183" s="50"/>
      <c r="OWU183" s="50"/>
      <c r="OWV183" s="50"/>
      <c r="OWW183" s="50"/>
      <c r="OWX183" s="50"/>
      <c r="OWY183" s="50"/>
      <c r="OXD183" s="50"/>
      <c r="OXE183" s="50"/>
      <c r="OXF183" s="50"/>
      <c r="OXG183" s="50"/>
      <c r="OXH183" s="50"/>
      <c r="OXI183" s="50"/>
      <c r="OXJ183" s="50"/>
      <c r="OXK183" s="50"/>
      <c r="OXL183" s="50"/>
      <c r="OXM183" s="50"/>
      <c r="OXN183" s="50"/>
      <c r="OXO183" s="50"/>
      <c r="OXP183" s="50"/>
      <c r="OXQ183" s="50"/>
      <c r="OXR183" s="50"/>
      <c r="OXS183" s="50"/>
      <c r="OXT183" s="50"/>
      <c r="OXU183" s="50"/>
      <c r="OXV183" s="50"/>
      <c r="OXW183" s="50"/>
      <c r="OXX183" s="50"/>
      <c r="OXY183" s="50"/>
      <c r="OXZ183" s="50"/>
      <c r="OYA183" s="50"/>
      <c r="OYB183" s="50"/>
      <c r="OYC183" s="50"/>
      <c r="OYD183" s="50"/>
      <c r="OYE183" s="50"/>
      <c r="OYF183" s="50"/>
      <c r="OYG183" s="50"/>
      <c r="OYH183" s="50"/>
      <c r="OYI183" s="50"/>
      <c r="OYJ183" s="50"/>
      <c r="OYK183" s="50"/>
      <c r="OYL183" s="50"/>
      <c r="OYM183" s="50"/>
      <c r="OYN183" s="50"/>
      <c r="OYO183" s="50"/>
      <c r="OYP183" s="50"/>
      <c r="OYQ183" s="50"/>
      <c r="OYR183" s="50"/>
      <c r="OYS183" s="50"/>
      <c r="OYT183" s="50"/>
      <c r="OYU183" s="50"/>
      <c r="OYV183" s="50"/>
      <c r="OYW183" s="50"/>
      <c r="OYX183" s="50"/>
      <c r="OYY183" s="50"/>
      <c r="OYZ183" s="50"/>
      <c r="OZA183" s="50"/>
      <c r="OZB183" s="50"/>
      <c r="OZC183" s="50"/>
      <c r="OZD183" s="50"/>
      <c r="OZE183" s="50"/>
      <c r="OZF183" s="50"/>
      <c r="OZG183" s="50"/>
      <c r="OZH183" s="50"/>
      <c r="OZI183" s="50"/>
      <c r="OZJ183" s="50"/>
      <c r="OZK183" s="50"/>
      <c r="OZL183" s="50"/>
      <c r="OZM183" s="50"/>
      <c r="OZN183" s="50"/>
      <c r="OZO183" s="50"/>
      <c r="OZP183" s="50"/>
      <c r="OZQ183" s="50"/>
      <c r="OZR183" s="50"/>
      <c r="OZS183" s="50"/>
      <c r="OZT183" s="50"/>
      <c r="OZU183" s="50"/>
      <c r="OZV183" s="50"/>
      <c r="OZW183" s="50"/>
      <c r="OZX183" s="50"/>
      <c r="OZY183" s="50"/>
      <c r="OZZ183" s="50"/>
      <c r="PAA183" s="50"/>
      <c r="PAB183" s="50"/>
      <c r="PAC183" s="50"/>
      <c r="PAD183" s="50"/>
      <c r="PAE183" s="50"/>
      <c r="PAF183" s="50"/>
      <c r="PAG183" s="50"/>
      <c r="PAH183" s="50"/>
      <c r="PAI183" s="50"/>
      <c r="PAJ183" s="50"/>
      <c r="PAK183" s="50"/>
      <c r="PAL183" s="50"/>
      <c r="PAM183" s="50"/>
      <c r="PAN183" s="50"/>
      <c r="PAO183" s="50"/>
      <c r="PAP183" s="50"/>
      <c r="PAQ183" s="50"/>
      <c r="PAR183" s="50"/>
      <c r="PAS183" s="50"/>
      <c r="PAT183" s="50"/>
      <c r="PAU183" s="50"/>
      <c r="PAV183" s="50"/>
      <c r="PAW183" s="50"/>
      <c r="PAX183" s="50"/>
      <c r="PAY183" s="50"/>
      <c r="PAZ183" s="50"/>
      <c r="PBA183" s="50"/>
      <c r="PBB183" s="50"/>
      <c r="PBC183" s="50"/>
      <c r="PBD183" s="50"/>
      <c r="PBE183" s="50"/>
      <c r="PBF183" s="50"/>
      <c r="PBG183" s="50"/>
      <c r="PBH183" s="50"/>
      <c r="PBI183" s="50"/>
      <c r="PBJ183" s="50"/>
      <c r="PBK183" s="50"/>
      <c r="PBL183" s="50"/>
      <c r="PBM183" s="50"/>
      <c r="PBN183" s="50"/>
      <c r="PBO183" s="50"/>
      <c r="PBP183" s="50"/>
      <c r="PBQ183" s="50"/>
      <c r="PBR183" s="50"/>
      <c r="PBS183" s="50"/>
      <c r="PBT183" s="50"/>
      <c r="PBU183" s="50"/>
      <c r="PBV183" s="50"/>
      <c r="PBW183" s="50"/>
      <c r="PBX183" s="50"/>
      <c r="PBY183" s="50"/>
      <c r="PBZ183" s="50"/>
      <c r="PCA183" s="50"/>
      <c r="PCB183" s="50"/>
      <c r="PCC183" s="50"/>
      <c r="PCD183" s="50"/>
      <c r="PCE183" s="50"/>
      <c r="PCF183" s="50"/>
      <c r="PCG183" s="50"/>
      <c r="PCH183" s="50"/>
      <c r="PCI183" s="50"/>
      <c r="PCJ183" s="50"/>
      <c r="PCK183" s="50"/>
      <c r="PCL183" s="50"/>
      <c r="PCM183" s="50"/>
      <c r="PCN183" s="50"/>
      <c r="PCO183" s="50"/>
      <c r="PCP183" s="50"/>
      <c r="PCQ183" s="50"/>
      <c r="PCR183" s="50"/>
      <c r="PCS183" s="50"/>
      <c r="PCT183" s="50"/>
      <c r="PCU183" s="50"/>
      <c r="PCV183" s="50"/>
      <c r="PCW183" s="50"/>
      <c r="PCX183" s="50"/>
      <c r="PCY183" s="50"/>
      <c r="PCZ183" s="50"/>
      <c r="PDA183" s="50"/>
      <c r="PDB183" s="50"/>
      <c r="PDC183" s="50"/>
      <c r="PDD183" s="50"/>
      <c r="PDE183" s="50"/>
      <c r="PDF183" s="50"/>
      <c r="PDG183" s="50"/>
      <c r="PDH183" s="50"/>
      <c r="PDI183" s="50"/>
      <c r="PDJ183" s="50"/>
      <c r="PDK183" s="50"/>
      <c r="PDL183" s="50"/>
      <c r="PDM183" s="50"/>
      <c r="PDN183" s="50"/>
      <c r="PDO183" s="50"/>
      <c r="PDP183" s="50"/>
      <c r="PDQ183" s="50"/>
      <c r="PDR183" s="50"/>
      <c r="PDS183" s="50"/>
      <c r="PDT183" s="50"/>
      <c r="PDU183" s="50"/>
      <c r="PDV183" s="50"/>
      <c r="PDW183" s="50"/>
      <c r="PDX183" s="50"/>
      <c r="PDY183" s="50"/>
      <c r="PDZ183" s="50"/>
      <c r="PEA183" s="50"/>
      <c r="PEB183" s="50"/>
      <c r="PEC183" s="50"/>
      <c r="PED183" s="50"/>
      <c r="PEE183" s="50"/>
      <c r="PEF183" s="50"/>
      <c r="PEG183" s="50"/>
      <c r="PEH183" s="50"/>
      <c r="PEI183" s="50"/>
      <c r="PEJ183" s="50"/>
      <c r="PEK183" s="50"/>
      <c r="PEL183" s="50"/>
      <c r="PEM183" s="50"/>
      <c r="PEN183" s="50"/>
      <c r="PEO183" s="50"/>
      <c r="PEP183" s="50"/>
      <c r="PEQ183" s="50"/>
      <c r="PER183" s="50"/>
      <c r="PES183" s="50"/>
      <c r="PET183" s="50"/>
      <c r="PEU183" s="50"/>
      <c r="PEV183" s="50"/>
      <c r="PEW183" s="50"/>
      <c r="PEX183" s="50"/>
      <c r="PEY183" s="50"/>
      <c r="PEZ183" s="50"/>
      <c r="PFA183" s="50"/>
      <c r="PFB183" s="50"/>
      <c r="PFC183" s="50"/>
      <c r="PFD183" s="50"/>
      <c r="PFE183" s="50"/>
      <c r="PFF183" s="50"/>
      <c r="PFG183" s="50"/>
      <c r="PFH183" s="50"/>
      <c r="PFI183" s="50"/>
      <c r="PFJ183" s="50"/>
      <c r="PFK183" s="50"/>
      <c r="PFL183" s="50"/>
      <c r="PFM183" s="50"/>
      <c r="PFN183" s="50"/>
      <c r="PFO183" s="50"/>
      <c r="PFP183" s="50"/>
      <c r="PFQ183" s="50"/>
      <c r="PFR183" s="50"/>
      <c r="PFS183" s="50"/>
      <c r="PFT183" s="50"/>
      <c r="PFU183" s="50"/>
      <c r="PFV183" s="50"/>
      <c r="PFW183" s="50"/>
      <c r="PFX183" s="50"/>
      <c r="PFY183" s="50"/>
      <c r="PFZ183" s="50"/>
      <c r="PGA183" s="50"/>
      <c r="PGB183" s="50"/>
      <c r="PGC183" s="50"/>
      <c r="PGD183" s="50"/>
      <c r="PGE183" s="50"/>
      <c r="PGF183" s="50"/>
      <c r="PGG183" s="50"/>
      <c r="PGH183" s="50"/>
      <c r="PGI183" s="50"/>
      <c r="PGJ183" s="50"/>
      <c r="PGL183" s="50"/>
      <c r="PGN183" s="50"/>
      <c r="PGO183" s="50"/>
      <c r="PGP183" s="50"/>
      <c r="PGQ183" s="50"/>
      <c r="PGR183" s="50"/>
      <c r="PGS183" s="50"/>
      <c r="PGT183" s="50"/>
      <c r="PGU183" s="50"/>
      <c r="PGZ183" s="50"/>
      <c r="PHA183" s="50"/>
      <c r="PHB183" s="50"/>
      <c r="PHC183" s="50"/>
      <c r="PHD183" s="50"/>
      <c r="PHE183" s="50"/>
      <c r="PHF183" s="50"/>
      <c r="PHG183" s="50"/>
      <c r="PHH183" s="50"/>
      <c r="PHI183" s="50"/>
      <c r="PHJ183" s="50"/>
      <c r="PHK183" s="50"/>
      <c r="PHL183" s="50"/>
      <c r="PHM183" s="50"/>
      <c r="PHN183" s="50"/>
      <c r="PHO183" s="50"/>
      <c r="PHP183" s="50"/>
      <c r="PHQ183" s="50"/>
      <c r="PHR183" s="50"/>
      <c r="PHS183" s="50"/>
      <c r="PHT183" s="50"/>
      <c r="PHU183" s="50"/>
      <c r="PHV183" s="50"/>
      <c r="PHW183" s="50"/>
      <c r="PHX183" s="50"/>
      <c r="PHY183" s="50"/>
      <c r="PHZ183" s="50"/>
      <c r="PIA183" s="50"/>
      <c r="PIB183" s="50"/>
      <c r="PIC183" s="50"/>
      <c r="PID183" s="50"/>
      <c r="PIE183" s="50"/>
      <c r="PIF183" s="50"/>
      <c r="PIG183" s="50"/>
      <c r="PIH183" s="50"/>
      <c r="PII183" s="50"/>
      <c r="PIJ183" s="50"/>
      <c r="PIK183" s="50"/>
      <c r="PIL183" s="50"/>
      <c r="PIM183" s="50"/>
      <c r="PIN183" s="50"/>
      <c r="PIO183" s="50"/>
      <c r="PIP183" s="50"/>
      <c r="PIQ183" s="50"/>
      <c r="PIR183" s="50"/>
      <c r="PIS183" s="50"/>
      <c r="PIT183" s="50"/>
      <c r="PIU183" s="50"/>
      <c r="PIV183" s="50"/>
      <c r="PIW183" s="50"/>
      <c r="PIX183" s="50"/>
      <c r="PIY183" s="50"/>
      <c r="PIZ183" s="50"/>
      <c r="PJA183" s="50"/>
      <c r="PJB183" s="50"/>
      <c r="PJC183" s="50"/>
      <c r="PJD183" s="50"/>
      <c r="PJE183" s="50"/>
      <c r="PJF183" s="50"/>
      <c r="PJG183" s="50"/>
      <c r="PJH183" s="50"/>
      <c r="PJI183" s="50"/>
      <c r="PJJ183" s="50"/>
      <c r="PJK183" s="50"/>
      <c r="PJL183" s="50"/>
      <c r="PJM183" s="50"/>
      <c r="PJN183" s="50"/>
      <c r="PJO183" s="50"/>
      <c r="PJP183" s="50"/>
      <c r="PJQ183" s="50"/>
      <c r="PJR183" s="50"/>
      <c r="PJS183" s="50"/>
      <c r="PJT183" s="50"/>
      <c r="PJU183" s="50"/>
      <c r="PJV183" s="50"/>
      <c r="PJW183" s="50"/>
      <c r="PJX183" s="50"/>
      <c r="PJY183" s="50"/>
      <c r="PJZ183" s="50"/>
      <c r="PKA183" s="50"/>
      <c r="PKB183" s="50"/>
      <c r="PKC183" s="50"/>
      <c r="PKD183" s="50"/>
      <c r="PKE183" s="50"/>
      <c r="PKF183" s="50"/>
      <c r="PKG183" s="50"/>
      <c r="PKH183" s="50"/>
      <c r="PKI183" s="50"/>
      <c r="PKJ183" s="50"/>
      <c r="PKK183" s="50"/>
      <c r="PKL183" s="50"/>
      <c r="PKM183" s="50"/>
      <c r="PKN183" s="50"/>
      <c r="PKO183" s="50"/>
      <c r="PKP183" s="50"/>
      <c r="PKQ183" s="50"/>
      <c r="PKR183" s="50"/>
      <c r="PKS183" s="50"/>
      <c r="PKT183" s="50"/>
      <c r="PKU183" s="50"/>
      <c r="PKV183" s="50"/>
      <c r="PKW183" s="50"/>
      <c r="PKX183" s="50"/>
      <c r="PKY183" s="50"/>
      <c r="PKZ183" s="50"/>
      <c r="PLA183" s="50"/>
      <c r="PLB183" s="50"/>
      <c r="PLC183" s="50"/>
      <c r="PLD183" s="50"/>
      <c r="PLE183" s="50"/>
      <c r="PLF183" s="50"/>
      <c r="PLG183" s="50"/>
      <c r="PLH183" s="50"/>
      <c r="PLI183" s="50"/>
      <c r="PLJ183" s="50"/>
      <c r="PLK183" s="50"/>
      <c r="PLL183" s="50"/>
      <c r="PLM183" s="50"/>
      <c r="PLN183" s="50"/>
      <c r="PLO183" s="50"/>
      <c r="PLP183" s="50"/>
      <c r="PLQ183" s="50"/>
      <c r="PLR183" s="50"/>
      <c r="PLS183" s="50"/>
      <c r="PLT183" s="50"/>
      <c r="PLU183" s="50"/>
      <c r="PLV183" s="50"/>
      <c r="PLW183" s="50"/>
      <c r="PLX183" s="50"/>
      <c r="PLY183" s="50"/>
      <c r="PLZ183" s="50"/>
      <c r="PMA183" s="50"/>
      <c r="PMB183" s="50"/>
      <c r="PMC183" s="50"/>
      <c r="PMD183" s="50"/>
      <c r="PME183" s="50"/>
      <c r="PMF183" s="50"/>
      <c r="PMG183" s="50"/>
      <c r="PMH183" s="50"/>
      <c r="PMI183" s="50"/>
      <c r="PMJ183" s="50"/>
      <c r="PMK183" s="50"/>
      <c r="PML183" s="50"/>
      <c r="PMM183" s="50"/>
      <c r="PMN183" s="50"/>
      <c r="PMO183" s="50"/>
      <c r="PMP183" s="50"/>
      <c r="PMQ183" s="50"/>
      <c r="PMR183" s="50"/>
      <c r="PMS183" s="50"/>
      <c r="PMT183" s="50"/>
      <c r="PMU183" s="50"/>
      <c r="PMV183" s="50"/>
      <c r="PMW183" s="50"/>
      <c r="PMX183" s="50"/>
      <c r="PMY183" s="50"/>
      <c r="PMZ183" s="50"/>
      <c r="PNA183" s="50"/>
      <c r="PNB183" s="50"/>
      <c r="PNC183" s="50"/>
      <c r="PND183" s="50"/>
      <c r="PNE183" s="50"/>
      <c r="PNF183" s="50"/>
      <c r="PNG183" s="50"/>
      <c r="PNH183" s="50"/>
      <c r="PNI183" s="50"/>
      <c r="PNJ183" s="50"/>
      <c r="PNK183" s="50"/>
      <c r="PNL183" s="50"/>
      <c r="PNM183" s="50"/>
      <c r="PNN183" s="50"/>
      <c r="PNO183" s="50"/>
      <c r="PNP183" s="50"/>
      <c r="PNQ183" s="50"/>
      <c r="PNR183" s="50"/>
      <c r="PNS183" s="50"/>
      <c r="PNT183" s="50"/>
      <c r="PNU183" s="50"/>
      <c r="PNV183" s="50"/>
      <c r="PNW183" s="50"/>
      <c r="PNX183" s="50"/>
      <c r="PNY183" s="50"/>
      <c r="PNZ183" s="50"/>
      <c r="POA183" s="50"/>
      <c r="POB183" s="50"/>
      <c r="POC183" s="50"/>
      <c r="POD183" s="50"/>
      <c r="POE183" s="50"/>
      <c r="POF183" s="50"/>
      <c r="POG183" s="50"/>
      <c r="POH183" s="50"/>
      <c r="POI183" s="50"/>
      <c r="POJ183" s="50"/>
      <c r="POK183" s="50"/>
      <c r="POL183" s="50"/>
      <c r="POM183" s="50"/>
      <c r="PON183" s="50"/>
      <c r="POO183" s="50"/>
      <c r="POP183" s="50"/>
      <c r="POQ183" s="50"/>
      <c r="POR183" s="50"/>
      <c r="POS183" s="50"/>
      <c r="POT183" s="50"/>
      <c r="POU183" s="50"/>
      <c r="POV183" s="50"/>
      <c r="POW183" s="50"/>
      <c r="POX183" s="50"/>
      <c r="POY183" s="50"/>
      <c r="POZ183" s="50"/>
      <c r="PPA183" s="50"/>
      <c r="PPB183" s="50"/>
      <c r="PPC183" s="50"/>
      <c r="PPD183" s="50"/>
      <c r="PPE183" s="50"/>
      <c r="PPF183" s="50"/>
      <c r="PPG183" s="50"/>
      <c r="PPH183" s="50"/>
      <c r="PPI183" s="50"/>
      <c r="PPJ183" s="50"/>
      <c r="PPK183" s="50"/>
      <c r="PPL183" s="50"/>
      <c r="PPM183" s="50"/>
      <c r="PPN183" s="50"/>
      <c r="PPO183" s="50"/>
      <c r="PPP183" s="50"/>
      <c r="PPQ183" s="50"/>
      <c r="PPR183" s="50"/>
      <c r="PPS183" s="50"/>
      <c r="PPT183" s="50"/>
      <c r="PPU183" s="50"/>
      <c r="PPV183" s="50"/>
      <c r="PPW183" s="50"/>
      <c r="PPX183" s="50"/>
      <c r="PPY183" s="50"/>
      <c r="PPZ183" s="50"/>
      <c r="PQA183" s="50"/>
      <c r="PQB183" s="50"/>
      <c r="PQC183" s="50"/>
      <c r="PQD183" s="50"/>
      <c r="PQE183" s="50"/>
      <c r="PQF183" s="50"/>
      <c r="PQH183" s="50"/>
      <c r="PQJ183" s="50"/>
      <c r="PQK183" s="50"/>
      <c r="PQL183" s="50"/>
      <c r="PQM183" s="50"/>
      <c r="PQN183" s="50"/>
      <c r="PQO183" s="50"/>
      <c r="PQP183" s="50"/>
      <c r="PQQ183" s="50"/>
      <c r="PQV183" s="50"/>
      <c r="PQW183" s="50"/>
      <c r="PQX183" s="50"/>
      <c r="PQY183" s="50"/>
      <c r="PQZ183" s="50"/>
      <c r="PRA183" s="50"/>
      <c r="PRB183" s="50"/>
      <c r="PRC183" s="50"/>
      <c r="PRD183" s="50"/>
      <c r="PRE183" s="50"/>
      <c r="PRF183" s="50"/>
      <c r="PRG183" s="50"/>
      <c r="PRH183" s="50"/>
      <c r="PRI183" s="50"/>
      <c r="PRJ183" s="50"/>
      <c r="PRK183" s="50"/>
      <c r="PRL183" s="50"/>
      <c r="PRM183" s="50"/>
      <c r="PRN183" s="50"/>
      <c r="PRO183" s="50"/>
      <c r="PRP183" s="50"/>
      <c r="PRQ183" s="50"/>
      <c r="PRR183" s="50"/>
      <c r="PRS183" s="50"/>
      <c r="PRT183" s="50"/>
      <c r="PRU183" s="50"/>
      <c r="PRV183" s="50"/>
      <c r="PRW183" s="50"/>
      <c r="PRX183" s="50"/>
      <c r="PRY183" s="50"/>
      <c r="PRZ183" s="50"/>
      <c r="PSA183" s="50"/>
      <c r="PSB183" s="50"/>
      <c r="PSC183" s="50"/>
      <c r="PSD183" s="50"/>
      <c r="PSE183" s="50"/>
      <c r="PSF183" s="50"/>
      <c r="PSG183" s="50"/>
      <c r="PSH183" s="50"/>
      <c r="PSI183" s="50"/>
      <c r="PSJ183" s="50"/>
      <c r="PSK183" s="50"/>
      <c r="PSL183" s="50"/>
      <c r="PSM183" s="50"/>
      <c r="PSN183" s="50"/>
      <c r="PSO183" s="50"/>
      <c r="PSP183" s="50"/>
      <c r="PSQ183" s="50"/>
      <c r="PSR183" s="50"/>
      <c r="PSS183" s="50"/>
      <c r="PST183" s="50"/>
      <c r="PSU183" s="50"/>
      <c r="PSV183" s="50"/>
      <c r="PSW183" s="50"/>
      <c r="PSX183" s="50"/>
      <c r="PSY183" s="50"/>
      <c r="PSZ183" s="50"/>
      <c r="PTA183" s="50"/>
      <c r="PTB183" s="50"/>
      <c r="PTC183" s="50"/>
      <c r="PTD183" s="50"/>
      <c r="PTE183" s="50"/>
      <c r="PTF183" s="50"/>
      <c r="PTG183" s="50"/>
      <c r="PTH183" s="50"/>
      <c r="PTI183" s="50"/>
      <c r="PTJ183" s="50"/>
      <c r="PTK183" s="50"/>
      <c r="PTL183" s="50"/>
      <c r="PTM183" s="50"/>
      <c r="PTN183" s="50"/>
      <c r="PTO183" s="50"/>
      <c r="PTP183" s="50"/>
      <c r="PTQ183" s="50"/>
      <c r="PTR183" s="50"/>
      <c r="PTS183" s="50"/>
      <c r="PTT183" s="50"/>
      <c r="PTU183" s="50"/>
      <c r="PTV183" s="50"/>
      <c r="PTW183" s="50"/>
      <c r="PTX183" s="50"/>
      <c r="PTY183" s="50"/>
      <c r="PTZ183" s="50"/>
      <c r="PUA183" s="50"/>
      <c r="PUB183" s="50"/>
      <c r="PUC183" s="50"/>
      <c r="PUD183" s="50"/>
      <c r="PUE183" s="50"/>
      <c r="PUF183" s="50"/>
      <c r="PUG183" s="50"/>
      <c r="PUH183" s="50"/>
      <c r="PUI183" s="50"/>
      <c r="PUJ183" s="50"/>
      <c r="PUK183" s="50"/>
      <c r="PUL183" s="50"/>
      <c r="PUM183" s="50"/>
      <c r="PUN183" s="50"/>
      <c r="PUO183" s="50"/>
      <c r="PUP183" s="50"/>
      <c r="PUQ183" s="50"/>
      <c r="PUR183" s="50"/>
      <c r="PUS183" s="50"/>
      <c r="PUT183" s="50"/>
      <c r="PUU183" s="50"/>
      <c r="PUV183" s="50"/>
      <c r="PUW183" s="50"/>
      <c r="PUX183" s="50"/>
      <c r="PUY183" s="50"/>
      <c r="PUZ183" s="50"/>
      <c r="PVA183" s="50"/>
      <c r="PVB183" s="50"/>
      <c r="PVC183" s="50"/>
      <c r="PVD183" s="50"/>
      <c r="PVE183" s="50"/>
      <c r="PVF183" s="50"/>
      <c r="PVG183" s="50"/>
      <c r="PVH183" s="50"/>
      <c r="PVI183" s="50"/>
      <c r="PVJ183" s="50"/>
      <c r="PVK183" s="50"/>
      <c r="PVL183" s="50"/>
      <c r="PVM183" s="50"/>
      <c r="PVN183" s="50"/>
      <c r="PVO183" s="50"/>
      <c r="PVP183" s="50"/>
      <c r="PVQ183" s="50"/>
      <c r="PVR183" s="50"/>
      <c r="PVS183" s="50"/>
      <c r="PVT183" s="50"/>
      <c r="PVU183" s="50"/>
      <c r="PVV183" s="50"/>
      <c r="PVW183" s="50"/>
      <c r="PVX183" s="50"/>
      <c r="PVY183" s="50"/>
      <c r="PVZ183" s="50"/>
      <c r="PWA183" s="50"/>
      <c r="PWB183" s="50"/>
      <c r="PWC183" s="50"/>
      <c r="PWD183" s="50"/>
      <c r="PWE183" s="50"/>
      <c r="PWF183" s="50"/>
      <c r="PWG183" s="50"/>
      <c r="PWH183" s="50"/>
      <c r="PWI183" s="50"/>
      <c r="PWJ183" s="50"/>
      <c r="PWK183" s="50"/>
      <c r="PWL183" s="50"/>
      <c r="PWM183" s="50"/>
      <c r="PWN183" s="50"/>
      <c r="PWO183" s="50"/>
      <c r="PWP183" s="50"/>
      <c r="PWQ183" s="50"/>
      <c r="PWR183" s="50"/>
      <c r="PWS183" s="50"/>
      <c r="PWT183" s="50"/>
      <c r="PWU183" s="50"/>
      <c r="PWV183" s="50"/>
      <c r="PWW183" s="50"/>
      <c r="PWX183" s="50"/>
      <c r="PWY183" s="50"/>
      <c r="PWZ183" s="50"/>
      <c r="PXA183" s="50"/>
      <c r="PXB183" s="50"/>
      <c r="PXC183" s="50"/>
      <c r="PXD183" s="50"/>
      <c r="PXE183" s="50"/>
      <c r="PXF183" s="50"/>
      <c r="PXG183" s="50"/>
      <c r="PXH183" s="50"/>
      <c r="PXI183" s="50"/>
      <c r="PXJ183" s="50"/>
      <c r="PXK183" s="50"/>
      <c r="PXL183" s="50"/>
      <c r="PXM183" s="50"/>
      <c r="PXN183" s="50"/>
      <c r="PXO183" s="50"/>
      <c r="PXP183" s="50"/>
      <c r="PXQ183" s="50"/>
      <c r="PXR183" s="50"/>
      <c r="PXS183" s="50"/>
      <c r="PXT183" s="50"/>
      <c r="PXU183" s="50"/>
      <c r="PXV183" s="50"/>
      <c r="PXW183" s="50"/>
      <c r="PXX183" s="50"/>
      <c r="PXY183" s="50"/>
      <c r="PXZ183" s="50"/>
      <c r="PYA183" s="50"/>
      <c r="PYB183" s="50"/>
      <c r="PYC183" s="50"/>
      <c r="PYD183" s="50"/>
      <c r="PYE183" s="50"/>
      <c r="PYF183" s="50"/>
      <c r="PYG183" s="50"/>
      <c r="PYH183" s="50"/>
      <c r="PYI183" s="50"/>
      <c r="PYJ183" s="50"/>
      <c r="PYK183" s="50"/>
      <c r="PYL183" s="50"/>
      <c r="PYM183" s="50"/>
      <c r="PYN183" s="50"/>
      <c r="PYO183" s="50"/>
      <c r="PYP183" s="50"/>
      <c r="PYQ183" s="50"/>
      <c r="PYR183" s="50"/>
      <c r="PYS183" s="50"/>
      <c r="PYT183" s="50"/>
      <c r="PYU183" s="50"/>
      <c r="PYV183" s="50"/>
      <c r="PYW183" s="50"/>
      <c r="PYX183" s="50"/>
      <c r="PYY183" s="50"/>
      <c r="PYZ183" s="50"/>
      <c r="PZA183" s="50"/>
      <c r="PZB183" s="50"/>
      <c r="PZC183" s="50"/>
      <c r="PZD183" s="50"/>
      <c r="PZE183" s="50"/>
      <c r="PZF183" s="50"/>
      <c r="PZG183" s="50"/>
      <c r="PZH183" s="50"/>
      <c r="PZI183" s="50"/>
      <c r="PZJ183" s="50"/>
      <c r="PZK183" s="50"/>
      <c r="PZL183" s="50"/>
      <c r="PZM183" s="50"/>
      <c r="PZN183" s="50"/>
      <c r="PZO183" s="50"/>
      <c r="PZP183" s="50"/>
      <c r="PZQ183" s="50"/>
      <c r="PZR183" s="50"/>
      <c r="PZS183" s="50"/>
      <c r="PZT183" s="50"/>
      <c r="PZU183" s="50"/>
      <c r="PZV183" s="50"/>
      <c r="PZW183" s="50"/>
      <c r="PZX183" s="50"/>
      <c r="PZY183" s="50"/>
      <c r="PZZ183" s="50"/>
      <c r="QAA183" s="50"/>
      <c r="QAB183" s="50"/>
      <c r="QAD183" s="50"/>
      <c r="QAF183" s="50"/>
      <c r="QAG183" s="50"/>
      <c r="QAH183" s="50"/>
      <c r="QAI183" s="50"/>
      <c r="QAJ183" s="50"/>
      <c r="QAK183" s="50"/>
      <c r="QAL183" s="50"/>
      <c r="QAM183" s="50"/>
      <c r="QAR183" s="50"/>
      <c r="QAS183" s="50"/>
      <c r="QAT183" s="50"/>
      <c r="QAU183" s="50"/>
      <c r="QAV183" s="50"/>
      <c r="QAW183" s="50"/>
      <c r="QAX183" s="50"/>
      <c r="QAY183" s="50"/>
      <c r="QAZ183" s="50"/>
      <c r="QBA183" s="50"/>
      <c r="QBB183" s="50"/>
      <c r="QBC183" s="50"/>
      <c r="QBD183" s="50"/>
      <c r="QBE183" s="50"/>
      <c r="QBF183" s="50"/>
      <c r="QBG183" s="50"/>
      <c r="QBH183" s="50"/>
      <c r="QBI183" s="50"/>
      <c r="QBJ183" s="50"/>
      <c r="QBK183" s="50"/>
      <c r="QBL183" s="50"/>
      <c r="QBM183" s="50"/>
      <c r="QBN183" s="50"/>
      <c r="QBO183" s="50"/>
      <c r="QBP183" s="50"/>
      <c r="QBQ183" s="50"/>
      <c r="QBR183" s="50"/>
      <c r="QBS183" s="50"/>
      <c r="QBT183" s="50"/>
      <c r="QBU183" s="50"/>
      <c r="QBV183" s="50"/>
      <c r="QBW183" s="50"/>
      <c r="QBX183" s="50"/>
      <c r="QBY183" s="50"/>
      <c r="QBZ183" s="50"/>
      <c r="QCA183" s="50"/>
      <c r="QCB183" s="50"/>
      <c r="QCC183" s="50"/>
      <c r="QCD183" s="50"/>
      <c r="QCE183" s="50"/>
      <c r="QCF183" s="50"/>
      <c r="QCG183" s="50"/>
      <c r="QCH183" s="50"/>
      <c r="QCI183" s="50"/>
      <c r="QCJ183" s="50"/>
      <c r="QCK183" s="50"/>
      <c r="QCL183" s="50"/>
      <c r="QCM183" s="50"/>
      <c r="QCN183" s="50"/>
      <c r="QCO183" s="50"/>
      <c r="QCP183" s="50"/>
      <c r="QCQ183" s="50"/>
      <c r="QCR183" s="50"/>
      <c r="QCS183" s="50"/>
      <c r="QCT183" s="50"/>
      <c r="QCU183" s="50"/>
      <c r="QCV183" s="50"/>
      <c r="QCW183" s="50"/>
      <c r="QCX183" s="50"/>
      <c r="QCY183" s="50"/>
      <c r="QCZ183" s="50"/>
      <c r="QDA183" s="50"/>
      <c r="QDB183" s="50"/>
      <c r="QDC183" s="50"/>
      <c r="QDD183" s="50"/>
      <c r="QDE183" s="50"/>
      <c r="QDF183" s="50"/>
      <c r="QDG183" s="50"/>
      <c r="QDH183" s="50"/>
      <c r="QDI183" s="50"/>
      <c r="QDJ183" s="50"/>
      <c r="QDK183" s="50"/>
      <c r="QDL183" s="50"/>
      <c r="QDM183" s="50"/>
      <c r="QDN183" s="50"/>
      <c r="QDO183" s="50"/>
      <c r="QDP183" s="50"/>
      <c r="QDQ183" s="50"/>
      <c r="QDR183" s="50"/>
      <c r="QDS183" s="50"/>
      <c r="QDT183" s="50"/>
      <c r="QDU183" s="50"/>
      <c r="QDV183" s="50"/>
      <c r="QDW183" s="50"/>
      <c r="QDX183" s="50"/>
      <c r="QDY183" s="50"/>
      <c r="QDZ183" s="50"/>
      <c r="QEA183" s="50"/>
      <c r="QEB183" s="50"/>
      <c r="QEC183" s="50"/>
      <c r="QED183" s="50"/>
      <c r="QEE183" s="50"/>
      <c r="QEF183" s="50"/>
      <c r="QEG183" s="50"/>
      <c r="QEH183" s="50"/>
      <c r="QEI183" s="50"/>
      <c r="QEJ183" s="50"/>
      <c r="QEK183" s="50"/>
      <c r="QEL183" s="50"/>
      <c r="QEM183" s="50"/>
      <c r="QEN183" s="50"/>
      <c r="QEO183" s="50"/>
      <c r="QEP183" s="50"/>
      <c r="QEQ183" s="50"/>
      <c r="QER183" s="50"/>
      <c r="QES183" s="50"/>
      <c r="QET183" s="50"/>
      <c r="QEU183" s="50"/>
      <c r="QEV183" s="50"/>
      <c r="QEW183" s="50"/>
      <c r="QEX183" s="50"/>
      <c r="QEY183" s="50"/>
      <c r="QEZ183" s="50"/>
      <c r="QFA183" s="50"/>
      <c r="QFB183" s="50"/>
      <c r="QFC183" s="50"/>
      <c r="QFD183" s="50"/>
      <c r="QFE183" s="50"/>
      <c r="QFF183" s="50"/>
      <c r="QFG183" s="50"/>
      <c r="QFH183" s="50"/>
      <c r="QFI183" s="50"/>
      <c r="QFJ183" s="50"/>
      <c r="QFK183" s="50"/>
      <c r="QFL183" s="50"/>
      <c r="QFM183" s="50"/>
      <c r="QFN183" s="50"/>
      <c r="QFO183" s="50"/>
      <c r="QFP183" s="50"/>
      <c r="QFQ183" s="50"/>
      <c r="QFR183" s="50"/>
      <c r="QFS183" s="50"/>
      <c r="QFT183" s="50"/>
      <c r="QFU183" s="50"/>
      <c r="QFV183" s="50"/>
      <c r="QFW183" s="50"/>
      <c r="QFX183" s="50"/>
      <c r="QFY183" s="50"/>
      <c r="QFZ183" s="50"/>
      <c r="QGA183" s="50"/>
      <c r="QGB183" s="50"/>
      <c r="QGC183" s="50"/>
      <c r="QGD183" s="50"/>
      <c r="QGE183" s="50"/>
      <c r="QGF183" s="50"/>
      <c r="QGG183" s="50"/>
      <c r="QGH183" s="50"/>
      <c r="QGI183" s="50"/>
      <c r="QGJ183" s="50"/>
      <c r="QGK183" s="50"/>
      <c r="QGL183" s="50"/>
      <c r="QGM183" s="50"/>
      <c r="QGN183" s="50"/>
      <c r="QGO183" s="50"/>
      <c r="QGP183" s="50"/>
      <c r="QGQ183" s="50"/>
      <c r="QGR183" s="50"/>
      <c r="QGS183" s="50"/>
      <c r="QGT183" s="50"/>
      <c r="QGU183" s="50"/>
      <c r="QGV183" s="50"/>
      <c r="QGW183" s="50"/>
      <c r="QGX183" s="50"/>
      <c r="QGY183" s="50"/>
      <c r="QGZ183" s="50"/>
      <c r="QHA183" s="50"/>
      <c r="QHB183" s="50"/>
      <c r="QHC183" s="50"/>
      <c r="QHD183" s="50"/>
      <c r="QHE183" s="50"/>
      <c r="QHF183" s="50"/>
      <c r="QHG183" s="50"/>
      <c r="QHH183" s="50"/>
      <c r="QHI183" s="50"/>
      <c r="QHJ183" s="50"/>
      <c r="QHK183" s="50"/>
      <c r="QHL183" s="50"/>
      <c r="QHM183" s="50"/>
      <c r="QHN183" s="50"/>
      <c r="QHO183" s="50"/>
      <c r="QHP183" s="50"/>
      <c r="QHQ183" s="50"/>
      <c r="QHR183" s="50"/>
      <c r="QHS183" s="50"/>
      <c r="QHT183" s="50"/>
      <c r="QHU183" s="50"/>
      <c r="QHV183" s="50"/>
      <c r="QHW183" s="50"/>
      <c r="QHX183" s="50"/>
      <c r="QHY183" s="50"/>
      <c r="QHZ183" s="50"/>
      <c r="QIA183" s="50"/>
      <c r="QIB183" s="50"/>
      <c r="QIC183" s="50"/>
      <c r="QID183" s="50"/>
      <c r="QIE183" s="50"/>
      <c r="QIF183" s="50"/>
      <c r="QIG183" s="50"/>
      <c r="QIH183" s="50"/>
      <c r="QII183" s="50"/>
      <c r="QIJ183" s="50"/>
      <c r="QIK183" s="50"/>
      <c r="QIL183" s="50"/>
      <c r="QIM183" s="50"/>
      <c r="QIN183" s="50"/>
      <c r="QIO183" s="50"/>
      <c r="QIP183" s="50"/>
      <c r="QIQ183" s="50"/>
      <c r="QIR183" s="50"/>
      <c r="QIS183" s="50"/>
      <c r="QIT183" s="50"/>
      <c r="QIU183" s="50"/>
      <c r="QIV183" s="50"/>
      <c r="QIW183" s="50"/>
      <c r="QIX183" s="50"/>
      <c r="QIY183" s="50"/>
      <c r="QIZ183" s="50"/>
      <c r="QJA183" s="50"/>
      <c r="QJB183" s="50"/>
      <c r="QJC183" s="50"/>
      <c r="QJD183" s="50"/>
      <c r="QJE183" s="50"/>
      <c r="QJF183" s="50"/>
      <c r="QJG183" s="50"/>
      <c r="QJH183" s="50"/>
      <c r="QJI183" s="50"/>
      <c r="QJJ183" s="50"/>
      <c r="QJK183" s="50"/>
      <c r="QJL183" s="50"/>
      <c r="QJM183" s="50"/>
      <c r="QJN183" s="50"/>
      <c r="QJO183" s="50"/>
      <c r="QJP183" s="50"/>
      <c r="QJQ183" s="50"/>
      <c r="QJR183" s="50"/>
      <c r="QJS183" s="50"/>
      <c r="QJT183" s="50"/>
      <c r="QJU183" s="50"/>
      <c r="QJV183" s="50"/>
      <c r="QJW183" s="50"/>
      <c r="QJX183" s="50"/>
      <c r="QJZ183" s="50"/>
      <c r="QKB183" s="50"/>
      <c r="QKC183" s="50"/>
      <c r="QKD183" s="50"/>
      <c r="QKE183" s="50"/>
      <c r="QKF183" s="50"/>
      <c r="QKG183" s="50"/>
      <c r="QKH183" s="50"/>
      <c r="QKI183" s="50"/>
      <c r="QKN183" s="50"/>
      <c r="QKO183" s="50"/>
      <c r="QKP183" s="50"/>
      <c r="QKQ183" s="50"/>
      <c r="QKR183" s="50"/>
      <c r="QKS183" s="50"/>
      <c r="QKT183" s="50"/>
      <c r="QKU183" s="50"/>
      <c r="QKV183" s="50"/>
      <c r="QKW183" s="50"/>
      <c r="QKX183" s="50"/>
      <c r="QKY183" s="50"/>
      <c r="QKZ183" s="50"/>
      <c r="QLA183" s="50"/>
      <c r="QLB183" s="50"/>
      <c r="QLC183" s="50"/>
      <c r="QLD183" s="50"/>
      <c r="QLE183" s="50"/>
      <c r="QLF183" s="50"/>
      <c r="QLG183" s="50"/>
      <c r="QLH183" s="50"/>
      <c r="QLI183" s="50"/>
      <c r="QLJ183" s="50"/>
      <c r="QLK183" s="50"/>
      <c r="QLL183" s="50"/>
      <c r="QLM183" s="50"/>
      <c r="QLN183" s="50"/>
      <c r="QLO183" s="50"/>
      <c r="QLP183" s="50"/>
      <c r="QLQ183" s="50"/>
      <c r="QLR183" s="50"/>
      <c r="QLS183" s="50"/>
      <c r="QLT183" s="50"/>
      <c r="QLU183" s="50"/>
      <c r="QLV183" s="50"/>
      <c r="QLW183" s="50"/>
      <c r="QLX183" s="50"/>
      <c r="QLY183" s="50"/>
      <c r="QLZ183" s="50"/>
      <c r="QMA183" s="50"/>
      <c r="QMB183" s="50"/>
      <c r="QMC183" s="50"/>
      <c r="QMD183" s="50"/>
      <c r="QME183" s="50"/>
      <c r="QMF183" s="50"/>
      <c r="QMG183" s="50"/>
      <c r="QMH183" s="50"/>
      <c r="QMI183" s="50"/>
      <c r="QMJ183" s="50"/>
      <c r="QMK183" s="50"/>
      <c r="QML183" s="50"/>
      <c r="QMM183" s="50"/>
      <c r="QMN183" s="50"/>
      <c r="QMO183" s="50"/>
      <c r="QMP183" s="50"/>
      <c r="QMQ183" s="50"/>
      <c r="QMR183" s="50"/>
      <c r="QMS183" s="50"/>
      <c r="QMT183" s="50"/>
      <c r="QMU183" s="50"/>
      <c r="QMV183" s="50"/>
      <c r="QMW183" s="50"/>
      <c r="QMX183" s="50"/>
      <c r="QMY183" s="50"/>
      <c r="QMZ183" s="50"/>
      <c r="QNA183" s="50"/>
      <c r="QNB183" s="50"/>
      <c r="QNC183" s="50"/>
      <c r="QND183" s="50"/>
      <c r="QNE183" s="50"/>
      <c r="QNF183" s="50"/>
      <c r="QNG183" s="50"/>
      <c r="QNH183" s="50"/>
      <c r="QNI183" s="50"/>
      <c r="QNJ183" s="50"/>
      <c r="QNK183" s="50"/>
      <c r="QNL183" s="50"/>
      <c r="QNM183" s="50"/>
      <c r="QNN183" s="50"/>
      <c r="QNO183" s="50"/>
      <c r="QNP183" s="50"/>
      <c r="QNQ183" s="50"/>
      <c r="QNR183" s="50"/>
      <c r="QNS183" s="50"/>
      <c r="QNT183" s="50"/>
      <c r="QNU183" s="50"/>
      <c r="QNV183" s="50"/>
      <c r="QNW183" s="50"/>
      <c r="QNX183" s="50"/>
      <c r="QNY183" s="50"/>
      <c r="QNZ183" s="50"/>
      <c r="QOA183" s="50"/>
      <c r="QOB183" s="50"/>
      <c r="QOC183" s="50"/>
      <c r="QOD183" s="50"/>
      <c r="QOE183" s="50"/>
      <c r="QOF183" s="50"/>
      <c r="QOG183" s="50"/>
      <c r="QOH183" s="50"/>
      <c r="QOI183" s="50"/>
      <c r="QOJ183" s="50"/>
      <c r="QOK183" s="50"/>
      <c r="QOL183" s="50"/>
      <c r="QOM183" s="50"/>
      <c r="QON183" s="50"/>
      <c r="QOO183" s="50"/>
      <c r="QOP183" s="50"/>
      <c r="QOQ183" s="50"/>
      <c r="QOR183" s="50"/>
      <c r="QOS183" s="50"/>
      <c r="QOT183" s="50"/>
      <c r="QOU183" s="50"/>
      <c r="QOV183" s="50"/>
      <c r="QOW183" s="50"/>
      <c r="QOX183" s="50"/>
      <c r="QOY183" s="50"/>
      <c r="QOZ183" s="50"/>
      <c r="QPA183" s="50"/>
      <c r="QPB183" s="50"/>
      <c r="QPC183" s="50"/>
      <c r="QPD183" s="50"/>
      <c r="QPE183" s="50"/>
      <c r="QPF183" s="50"/>
      <c r="QPG183" s="50"/>
      <c r="QPH183" s="50"/>
      <c r="QPI183" s="50"/>
      <c r="QPJ183" s="50"/>
      <c r="QPK183" s="50"/>
      <c r="QPL183" s="50"/>
      <c r="QPM183" s="50"/>
      <c r="QPN183" s="50"/>
      <c r="QPO183" s="50"/>
      <c r="QPP183" s="50"/>
      <c r="QPQ183" s="50"/>
      <c r="QPR183" s="50"/>
      <c r="QPS183" s="50"/>
      <c r="QPT183" s="50"/>
      <c r="QPU183" s="50"/>
      <c r="QPV183" s="50"/>
      <c r="QPW183" s="50"/>
      <c r="QPX183" s="50"/>
      <c r="QPY183" s="50"/>
      <c r="QPZ183" s="50"/>
      <c r="QQA183" s="50"/>
      <c r="QQB183" s="50"/>
      <c r="QQC183" s="50"/>
      <c r="QQD183" s="50"/>
      <c r="QQE183" s="50"/>
      <c r="QQF183" s="50"/>
      <c r="QQG183" s="50"/>
      <c r="QQH183" s="50"/>
      <c r="QQI183" s="50"/>
      <c r="QQJ183" s="50"/>
      <c r="QQK183" s="50"/>
      <c r="QQL183" s="50"/>
      <c r="QQM183" s="50"/>
      <c r="QQN183" s="50"/>
      <c r="QQO183" s="50"/>
      <c r="QQP183" s="50"/>
      <c r="QQQ183" s="50"/>
      <c r="QQR183" s="50"/>
      <c r="QQS183" s="50"/>
      <c r="QQT183" s="50"/>
      <c r="QQU183" s="50"/>
      <c r="QQV183" s="50"/>
      <c r="QQW183" s="50"/>
      <c r="QQX183" s="50"/>
      <c r="QQY183" s="50"/>
      <c r="QQZ183" s="50"/>
      <c r="QRA183" s="50"/>
      <c r="QRB183" s="50"/>
      <c r="QRC183" s="50"/>
      <c r="QRD183" s="50"/>
      <c r="QRE183" s="50"/>
      <c r="QRF183" s="50"/>
      <c r="QRG183" s="50"/>
      <c r="QRH183" s="50"/>
      <c r="QRI183" s="50"/>
      <c r="QRJ183" s="50"/>
      <c r="QRK183" s="50"/>
      <c r="QRL183" s="50"/>
      <c r="QRM183" s="50"/>
      <c r="QRN183" s="50"/>
      <c r="QRO183" s="50"/>
      <c r="QRP183" s="50"/>
      <c r="QRQ183" s="50"/>
      <c r="QRR183" s="50"/>
      <c r="QRS183" s="50"/>
      <c r="QRT183" s="50"/>
      <c r="QRU183" s="50"/>
      <c r="QRV183" s="50"/>
      <c r="QRW183" s="50"/>
      <c r="QRX183" s="50"/>
      <c r="QRY183" s="50"/>
      <c r="QRZ183" s="50"/>
      <c r="QSA183" s="50"/>
      <c r="QSB183" s="50"/>
      <c r="QSC183" s="50"/>
      <c r="QSD183" s="50"/>
      <c r="QSE183" s="50"/>
      <c r="QSF183" s="50"/>
      <c r="QSG183" s="50"/>
      <c r="QSH183" s="50"/>
      <c r="QSI183" s="50"/>
      <c r="QSJ183" s="50"/>
      <c r="QSK183" s="50"/>
      <c r="QSL183" s="50"/>
      <c r="QSM183" s="50"/>
      <c r="QSN183" s="50"/>
      <c r="QSO183" s="50"/>
      <c r="QSP183" s="50"/>
      <c r="QSQ183" s="50"/>
      <c r="QSR183" s="50"/>
      <c r="QSS183" s="50"/>
      <c r="QST183" s="50"/>
      <c r="QSU183" s="50"/>
      <c r="QSV183" s="50"/>
      <c r="QSW183" s="50"/>
      <c r="QSX183" s="50"/>
      <c r="QSY183" s="50"/>
      <c r="QSZ183" s="50"/>
      <c r="QTA183" s="50"/>
      <c r="QTB183" s="50"/>
      <c r="QTC183" s="50"/>
      <c r="QTD183" s="50"/>
      <c r="QTE183" s="50"/>
      <c r="QTF183" s="50"/>
      <c r="QTG183" s="50"/>
      <c r="QTH183" s="50"/>
      <c r="QTI183" s="50"/>
      <c r="QTJ183" s="50"/>
      <c r="QTK183" s="50"/>
      <c r="QTL183" s="50"/>
      <c r="QTM183" s="50"/>
      <c r="QTN183" s="50"/>
      <c r="QTO183" s="50"/>
      <c r="QTP183" s="50"/>
      <c r="QTQ183" s="50"/>
      <c r="QTR183" s="50"/>
      <c r="QTS183" s="50"/>
      <c r="QTT183" s="50"/>
      <c r="QTV183" s="50"/>
      <c r="QTX183" s="50"/>
      <c r="QTY183" s="50"/>
      <c r="QTZ183" s="50"/>
      <c r="QUA183" s="50"/>
      <c r="QUB183" s="50"/>
      <c r="QUC183" s="50"/>
      <c r="QUD183" s="50"/>
      <c r="QUE183" s="50"/>
      <c r="QUJ183" s="50"/>
      <c r="QUK183" s="50"/>
      <c r="QUL183" s="50"/>
      <c r="QUM183" s="50"/>
      <c r="QUN183" s="50"/>
      <c r="QUO183" s="50"/>
      <c r="QUP183" s="50"/>
      <c r="QUQ183" s="50"/>
      <c r="QUR183" s="50"/>
      <c r="QUS183" s="50"/>
      <c r="QUT183" s="50"/>
      <c r="QUU183" s="50"/>
      <c r="QUV183" s="50"/>
      <c r="QUW183" s="50"/>
      <c r="QUX183" s="50"/>
      <c r="QUY183" s="50"/>
      <c r="QUZ183" s="50"/>
      <c r="QVA183" s="50"/>
      <c r="QVB183" s="50"/>
      <c r="QVC183" s="50"/>
      <c r="QVD183" s="50"/>
      <c r="QVE183" s="50"/>
      <c r="QVF183" s="50"/>
      <c r="QVG183" s="50"/>
      <c r="QVH183" s="50"/>
      <c r="QVI183" s="50"/>
      <c r="QVJ183" s="50"/>
      <c r="QVK183" s="50"/>
      <c r="QVL183" s="50"/>
      <c r="QVM183" s="50"/>
      <c r="QVN183" s="50"/>
      <c r="QVO183" s="50"/>
      <c r="QVP183" s="50"/>
      <c r="QVQ183" s="50"/>
      <c r="QVR183" s="50"/>
      <c r="QVS183" s="50"/>
      <c r="QVT183" s="50"/>
      <c r="QVU183" s="50"/>
      <c r="QVV183" s="50"/>
      <c r="QVW183" s="50"/>
      <c r="QVX183" s="50"/>
      <c r="QVY183" s="50"/>
      <c r="QVZ183" s="50"/>
      <c r="QWA183" s="50"/>
      <c r="QWB183" s="50"/>
      <c r="QWC183" s="50"/>
      <c r="QWD183" s="50"/>
      <c r="QWE183" s="50"/>
      <c r="QWF183" s="50"/>
      <c r="QWG183" s="50"/>
      <c r="QWH183" s="50"/>
      <c r="QWI183" s="50"/>
      <c r="QWJ183" s="50"/>
      <c r="QWK183" s="50"/>
      <c r="QWL183" s="50"/>
      <c r="QWM183" s="50"/>
      <c r="QWN183" s="50"/>
      <c r="QWO183" s="50"/>
      <c r="QWP183" s="50"/>
      <c r="QWQ183" s="50"/>
      <c r="QWR183" s="50"/>
      <c r="QWS183" s="50"/>
      <c r="QWT183" s="50"/>
      <c r="QWU183" s="50"/>
      <c r="QWV183" s="50"/>
      <c r="QWW183" s="50"/>
      <c r="QWX183" s="50"/>
      <c r="QWY183" s="50"/>
      <c r="QWZ183" s="50"/>
      <c r="QXA183" s="50"/>
      <c r="QXB183" s="50"/>
      <c r="QXC183" s="50"/>
      <c r="QXD183" s="50"/>
      <c r="QXE183" s="50"/>
      <c r="QXF183" s="50"/>
      <c r="QXG183" s="50"/>
      <c r="QXH183" s="50"/>
      <c r="QXI183" s="50"/>
      <c r="QXJ183" s="50"/>
      <c r="QXK183" s="50"/>
      <c r="QXL183" s="50"/>
      <c r="QXM183" s="50"/>
      <c r="QXN183" s="50"/>
      <c r="QXO183" s="50"/>
      <c r="QXP183" s="50"/>
      <c r="QXQ183" s="50"/>
      <c r="QXR183" s="50"/>
      <c r="QXS183" s="50"/>
      <c r="QXT183" s="50"/>
      <c r="QXU183" s="50"/>
      <c r="QXV183" s="50"/>
      <c r="QXW183" s="50"/>
      <c r="QXX183" s="50"/>
      <c r="QXY183" s="50"/>
      <c r="QXZ183" s="50"/>
      <c r="QYA183" s="50"/>
      <c r="QYB183" s="50"/>
      <c r="QYC183" s="50"/>
      <c r="QYD183" s="50"/>
      <c r="QYE183" s="50"/>
      <c r="QYF183" s="50"/>
      <c r="QYG183" s="50"/>
      <c r="QYH183" s="50"/>
      <c r="QYI183" s="50"/>
      <c r="QYJ183" s="50"/>
      <c r="QYK183" s="50"/>
      <c r="QYL183" s="50"/>
      <c r="QYM183" s="50"/>
      <c r="QYN183" s="50"/>
      <c r="QYO183" s="50"/>
      <c r="QYP183" s="50"/>
      <c r="QYQ183" s="50"/>
      <c r="QYR183" s="50"/>
      <c r="QYS183" s="50"/>
      <c r="QYT183" s="50"/>
      <c r="QYU183" s="50"/>
      <c r="QYV183" s="50"/>
      <c r="QYW183" s="50"/>
      <c r="QYX183" s="50"/>
      <c r="QYY183" s="50"/>
      <c r="QYZ183" s="50"/>
      <c r="QZA183" s="50"/>
      <c r="QZB183" s="50"/>
      <c r="QZC183" s="50"/>
      <c r="QZD183" s="50"/>
      <c r="QZE183" s="50"/>
      <c r="QZF183" s="50"/>
      <c r="QZG183" s="50"/>
      <c r="QZH183" s="50"/>
      <c r="QZI183" s="50"/>
      <c r="QZJ183" s="50"/>
      <c r="QZK183" s="50"/>
      <c r="QZL183" s="50"/>
      <c r="QZM183" s="50"/>
      <c r="QZN183" s="50"/>
      <c r="QZO183" s="50"/>
      <c r="QZP183" s="50"/>
      <c r="QZQ183" s="50"/>
      <c r="QZR183" s="50"/>
      <c r="QZS183" s="50"/>
      <c r="QZT183" s="50"/>
      <c r="QZU183" s="50"/>
      <c r="QZV183" s="50"/>
      <c r="QZW183" s="50"/>
      <c r="QZX183" s="50"/>
      <c r="QZY183" s="50"/>
      <c r="QZZ183" s="50"/>
      <c r="RAA183" s="50"/>
      <c r="RAB183" s="50"/>
      <c r="RAC183" s="50"/>
      <c r="RAD183" s="50"/>
      <c r="RAE183" s="50"/>
      <c r="RAF183" s="50"/>
      <c r="RAG183" s="50"/>
      <c r="RAH183" s="50"/>
      <c r="RAI183" s="50"/>
      <c r="RAJ183" s="50"/>
      <c r="RAK183" s="50"/>
      <c r="RAL183" s="50"/>
      <c r="RAM183" s="50"/>
      <c r="RAN183" s="50"/>
      <c r="RAO183" s="50"/>
      <c r="RAP183" s="50"/>
      <c r="RAQ183" s="50"/>
      <c r="RAR183" s="50"/>
      <c r="RAS183" s="50"/>
      <c r="RAT183" s="50"/>
      <c r="RAU183" s="50"/>
      <c r="RAV183" s="50"/>
      <c r="RAW183" s="50"/>
      <c r="RAX183" s="50"/>
      <c r="RAY183" s="50"/>
      <c r="RAZ183" s="50"/>
      <c r="RBA183" s="50"/>
      <c r="RBB183" s="50"/>
      <c r="RBC183" s="50"/>
      <c r="RBD183" s="50"/>
      <c r="RBE183" s="50"/>
      <c r="RBF183" s="50"/>
      <c r="RBG183" s="50"/>
      <c r="RBH183" s="50"/>
      <c r="RBI183" s="50"/>
      <c r="RBJ183" s="50"/>
      <c r="RBK183" s="50"/>
      <c r="RBL183" s="50"/>
      <c r="RBM183" s="50"/>
      <c r="RBN183" s="50"/>
      <c r="RBO183" s="50"/>
      <c r="RBP183" s="50"/>
      <c r="RBQ183" s="50"/>
      <c r="RBR183" s="50"/>
      <c r="RBS183" s="50"/>
      <c r="RBT183" s="50"/>
      <c r="RBU183" s="50"/>
      <c r="RBV183" s="50"/>
      <c r="RBW183" s="50"/>
      <c r="RBX183" s="50"/>
      <c r="RBY183" s="50"/>
      <c r="RBZ183" s="50"/>
      <c r="RCA183" s="50"/>
      <c r="RCB183" s="50"/>
      <c r="RCC183" s="50"/>
      <c r="RCD183" s="50"/>
      <c r="RCE183" s="50"/>
      <c r="RCF183" s="50"/>
      <c r="RCG183" s="50"/>
      <c r="RCH183" s="50"/>
      <c r="RCI183" s="50"/>
      <c r="RCJ183" s="50"/>
      <c r="RCK183" s="50"/>
      <c r="RCL183" s="50"/>
      <c r="RCM183" s="50"/>
      <c r="RCN183" s="50"/>
      <c r="RCO183" s="50"/>
      <c r="RCP183" s="50"/>
      <c r="RCQ183" s="50"/>
      <c r="RCR183" s="50"/>
      <c r="RCS183" s="50"/>
      <c r="RCT183" s="50"/>
      <c r="RCU183" s="50"/>
      <c r="RCV183" s="50"/>
      <c r="RCW183" s="50"/>
      <c r="RCX183" s="50"/>
      <c r="RCY183" s="50"/>
      <c r="RCZ183" s="50"/>
      <c r="RDA183" s="50"/>
      <c r="RDB183" s="50"/>
      <c r="RDC183" s="50"/>
      <c r="RDD183" s="50"/>
      <c r="RDE183" s="50"/>
      <c r="RDF183" s="50"/>
      <c r="RDG183" s="50"/>
      <c r="RDH183" s="50"/>
      <c r="RDI183" s="50"/>
      <c r="RDJ183" s="50"/>
      <c r="RDK183" s="50"/>
      <c r="RDL183" s="50"/>
      <c r="RDM183" s="50"/>
      <c r="RDN183" s="50"/>
      <c r="RDO183" s="50"/>
      <c r="RDP183" s="50"/>
      <c r="RDR183" s="50"/>
      <c r="RDT183" s="50"/>
      <c r="RDU183" s="50"/>
      <c r="RDV183" s="50"/>
      <c r="RDW183" s="50"/>
      <c r="RDX183" s="50"/>
      <c r="RDY183" s="50"/>
      <c r="RDZ183" s="50"/>
      <c r="REA183" s="50"/>
      <c r="REF183" s="50"/>
      <c r="REG183" s="50"/>
      <c r="REH183" s="50"/>
      <c r="REI183" s="50"/>
      <c r="REJ183" s="50"/>
      <c r="REK183" s="50"/>
      <c r="REL183" s="50"/>
      <c r="REM183" s="50"/>
      <c r="REN183" s="50"/>
      <c r="REO183" s="50"/>
      <c r="REP183" s="50"/>
      <c r="REQ183" s="50"/>
      <c r="RER183" s="50"/>
      <c r="RES183" s="50"/>
      <c r="RET183" s="50"/>
      <c r="REU183" s="50"/>
      <c r="REV183" s="50"/>
      <c r="REW183" s="50"/>
      <c r="REX183" s="50"/>
      <c r="REY183" s="50"/>
      <c r="REZ183" s="50"/>
      <c r="RFA183" s="50"/>
      <c r="RFB183" s="50"/>
      <c r="RFC183" s="50"/>
      <c r="RFD183" s="50"/>
      <c r="RFE183" s="50"/>
      <c r="RFF183" s="50"/>
      <c r="RFG183" s="50"/>
      <c r="RFH183" s="50"/>
      <c r="RFI183" s="50"/>
      <c r="RFJ183" s="50"/>
      <c r="RFK183" s="50"/>
      <c r="RFL183" s="50"/>
      <c r="RFM183" s="50"/>
      <c r="RFN183" s="50"/>
      <c r="RFO183" s="50"/>
      <c r="RFP183" s="50"/>
      <c r="RFQ183" s="50"/>
      <c r="RFR183" s="50"/>
      <c r="RFS183" s="50"/>
      <c r="RFT183" s="50"/>
      <c r="RFU183" s="50"/>
      <c r="RFV183" s="50"/>
      <c r="RFW183" s="50"/>
      <c r="RFX183" s="50"/>
      <c r="RFY183" s="50"/>
      <c r="RFZ183" s="50"/>
      <c r="RGA183" s="50"/>
      <c r="RGB183" s="50"/>
      <c r="RGC183" s="50"/>
      <c r="RGD183" s="50"/>
      <c r="RGE183" s="50"/>
      <c r="RGF183" s="50"/>
      <c r="RGG183" s="50"/>
      <c r="RGH183" s="50"/>
      <c r="RGI183" s="50"/>
      <c r="RGJ183" s="50"/>
      <c r="RGK183" s="50"/>
      <c r="RGL183" s="50"/>
      <c r="RGM183" s="50"/>
      <c r="RGN183" s="50"/>
      <c r="RGO183" s="50"/>
      <c r="RGP183" s="50"/>
      <c r="RGQ183" s="50"/>
      <c r="RGR183" s="50"/>
      <c r="RGS183" s="50"/>
      <c r="RGT183" s="50"/>
      <c r="RGU183" s="50"/>
      <c r="RGV183" s="50"/>
      <c r="RGW183" s="50"/>
      <c r="RGX183" s="50"/>
      <c r="RGY183" s="50"/>
      <c r="RGZ183" s="50"/>
      <c r="RHA183" s="50"/>
      <c r="RHB183" s="50"/>
      <c r="RHC183" s="50"/>
      <c r="RHD183" s="50"/>
      <c r="RHE183" s="50"/>
      <c r="RHF183" s="50"/>
      <c r="RHG183" s="50"/>
      <c r="RHH183" s="50"/>
      <c r="RHI183" s="50"/>
      <c r="RHJ183" s="50"/>
      <c r="RHK183" s="50"/>
      <c r="RHL183" s="50"/>
      <c r="RHM183" s="50"/>
      <c r="RHN183" s="50"/>
      <c r="RHO183" s="50"/>
      <c r="RHP183" s="50"/>
      <c r="RHQ183" s="50"/>
      <c r="RHR183" s="50"/>
      <c r="RHS183" s="50"/>
      <c r="RHT183" s="50"/>
      <c r="RHU183" s="50"/>
      <c r="RHV183" s="50"/>
      <c r="RHW183" s="50"/>
      <c r="RHX183" s="50"/>
      <c r="RHY183" s="50"/>
      <c r="RHZ183" s="50"/>
      <c r="RIA183" s="50"/>
      <c r="RIB183" s="50"/>
      <c r="RIC183" s="50"/>
      <c r="RID183" s="50"/>
      <c r="RIE183" s="50"/>
      <c r="RIF183" s="50"/>
      <c r="RIG183" s="50"/>
      <c r="RIH183" s="50"/>
      <c r="RII183" s="50"/>
      <c r="RIJ183" s="50"/>
      <c r="RIK183" s="50"/>
      <c r="RIL183" s="50"/>
      <c r="RIM183" s="50"/>
      <c r="RIN183" s="50"/>
      <c r="RIO183" s="50"/>
      <c r="RIP183" s="50"/>
      <c r="RIQ183" s="50"/>
      <c r="RIR183" s="50"/>
      <c r="RIS183" s="50"/>
      <c r="RIT183" s="50"/>
      <c r="RIU183" s="50"/>
      <c r="RIV183" s="50"/>
      <c r="RIW183" s="50"/>
      <c r="RIX183" s="50"/>
      <c r="RIY183" s="50"/>
      <c r="RIZ183" s="50"/>
      <c r="RJA183" s="50"/>
      <c r="RJB183" s="50"/>
      <c r="RJC183" s="50"/>
      <c r="RJD183" s="50"/>
      <c r="RJE183" s="50"/>
      <c r="RJF183" s="50"/>
      <c r="RJG183" s="50"/>
      <c r="RJH183" s="50"/>
      <c r="RJI183" s="50"/>
      <c r="RJJ183" s="50"/>
      <c r="RJK183" s="50"/>
      <c r="RJL183" s="50"/>
      <c r="RJM183" s="50"/>
      <c r="RJN183" s="50"/>
      <c r="RJO183" s="50"/>
      <c r="RJP183" s="50"/>
      <c r="RJQ183" s="50"/>
      <c r="RJR183" s="50"/>
      <c r="RJS183" s="50"/>
      <c r="RJT183" s="50"/>
      <c r="RJU183" s="50"/>
      <c r="RJV183" s="50"/>
      <c r="RJW183" s="50"/>
      <c r="RJX183" s="50"/>
      <c r="RJY183" s="50"/>
      <c r="RJZ183" s="50"/>
      <c r="RKA183" s="50"/>
      <c r="RKB183" s="50"/>
      <c r="RKC183" s="50"/>
      <c r="RKD183" s="50"/>
      <c r="RKE183" s="50"/>
      <c r="RKF183" s="50"/>
      <c r="RKG183" s="50"/>
      <c r="RKH183" s="50"/>
      <c r="RKI183" s="50"/>
      <c r="RKJ183" s="50"/>
      <c r="RKK183" s="50"/>
      <c r="RKL183" s="50"/>
      <c r="RKM183" s="50"/>
      <c r="RKN183" s="50"/>
      <c r="RKO183" s="50"/>
      <c r="RKP183" s="50"/>
      <c r="RKQ183" s="50"/>
      <c r="RKR183" s="50"/>
      <c r="RKS183" s="50"/>
      <c r="RKT183" s="50"/>
      <c r="RKU183" s="50"/>
      <c r="RKV183" s="50"/>
      <c r="RKW183" s="50"/>
      <c r="RKX183" s="50"/>
      <c r="RKY183" s="50"/>
      <c r="RKZ183" s="50"/>
      <c r="RLA183" s="50"/>
      <c r="RLB183" s="50"/>
      <c r="RLC183" s="50"/>
      <c r="RLD183" s="50"/>
      <c r="RLE183" s="50"/>
      <c r="RLF183" s="50"/>
      <c r="RLG183" s="50"/>
      <c r="RLH183" s="50"/>
      <c r="RLI183" s="50"/>
      <c r="RLJ183" s="50"/>
      <c r="RLK183" s="50"/>
      <c r="RLL183" s="50"/>
      <c r="RLM183" s="50"/>
      <c r="RLN183" s="50"/>
      <c r="RLO183" s="50"/>
      <c r="RLP183" s="50"/>
      <c r="RLQ183" s="50"/>
      <c r="RLR183" s="50"/>
      <c r="RLS183" s="50"/>
      <c r="RLT183" s="50"/>
      <c r="RLU183" s="50"/>
      <c r="RLV183" s="50"/>
      <c r="RLW183" s="50"/>
      <c r="RLX183" s="50"/>
      <c r="RLY183" s="50"/>
      <c r="RLZ183" s="50"/>
      <c r="RMA183" s="50"/>
      <c r="RMB183" s="50"/>
      <c r="RMC183" s="50"/>
      <c r="RMD183" s="50"/>
      <c r="RME183" s="50"/>
      <c r="RMF183" s="50"/>
      <c r="RMG183" s="50"/>
      <c r="RMH183" s="50"/>
      <c r="RMI183" s="50"/>
      <c r="RMJ183" s="50"/>
      <c r="RMK183" s="50"/>
      <c r="RML183" s="50"/>
      <c r="RMM183" s="50"/>
      <c r="RMN183" s="50"/>
      <c r="RMO183" s="50"/>
      <c r="RMP183" s="50"/>
      <c r="RMQ183" s="50"/>
      <c r="RMR183" s="50"/>
      <c r="RMS183" s="50"/>
      <c r="RMT183" s="50"/>
      <c r="RMU183" s="50"/>
      <c r="RMV183" s="50"/>
      <c r="RMW183" s="50"/>
      <c r="RMX183" s="50"/>
      <c r="RMY183" s="50"/>
      <c r="RMZ183" s="50"/>
      <c r="RNA183" s="50"/>
      <c r="RNB183" s="50"/>
      <c r="RNC183" s="50"/>
      <c r="RND183" s="50"/>
      <c r="RNE183" s="50"/>
      <c r="RNF183" s="50"/>
      <c r="RNG183" s="50"/>
      <c r="RNH183" s="50"/>
      <c r="RNI183" s="50"/>
      <c r="RNJ183" s="50"/>
      <c r="RNK183" s="50"/>
      <c r="RNL183" s="50"/>
      <c r="RNN183" s="50"/>
      <c r="RNP183" s="50"/>
      <c r="RNQ183" s="50"/>
      <c r="RNR183" s="50"/>
      <c r="RNS183" s="50"/>
      <c r="RNT183" s="50"/>
      <c r="RNU183" s="50"/>
      <c r="RNV183" s="50"/>
      <c r="RNW183" s="50"/>
      <c r="ROB183" s="50"/>
      <c r="ROC183" s="50"/>
      <c r="ROD183" s="50"/>
      <c r="ROE183" s="50"/>
      <c r="ROF183" s="50"/>
      <c r="ROG183" s="50"/>
      <c r="ROH183" s="50"/>
      <c r="ROI183" s="50"/>
      <c r="ROJ183" s="50"/>
      <c r="ROK183" s="50"/>
      <c r="ROL183" s="50"/>
      <c r="ROM183" s="50"/>
      <c r="RON183" s="50"/>
      <c r="ROO183" s="50"/>
      <c r="ROP183" s="50"/>
      <c r="ROQ183" s="50"/>
      <c r="ROR183" s="50"/>
      <c r="ROS183" s="50"/>
      <c r="ROT183" s="50"/>
      <c r="ROU183" s="50"/>
      <c r="ROV183" s="50"/>
      <c r="ROW183" s="50"/>
      <c r="ROX183" s="50"/>
      <c r="ROY183" s="50"/>
      <c r="ROZ183" s="50"/>
      <c r="RPA183" s="50"/>
      <c r="RPB183" s="50"/>
      <c r="RPC183" s="50"/>
      <c r="RPD183" s="50"/>
      <c r="RPE183" s="50"/>
      <c r="RPF183" s="50"/>
      <c r="RPG183" s="50"/>
      <c r="RPH183" s="50"/>
      <c r="RPI183" s="50"/>
      <c r="RPJ183" s="50"/>
      <c r="RPK183" s="50"/>
      <c r="RPL183" s="50"/>
      <c r="RPM183" s="50"/>
      <c r="RPN183" s="50"/>
      <c r="RPO183" s="50"/>
      <c r="RPP183" s="50"/>
      <c r="RPQ183" s="50"/>
      <c r="RPR183" s="50"/>
      <c r="RPS183" s="50"/>
      <c r="RPT183" s="50"/>
      <c r="RPU183" s="50"/>
      <c r="RPV183" s="50"/>
      <c r="RPW183" s="50"/>
      <c r="RPX183" s="50"/>
      <c r="RPY183" s="50"/>
      <c r="RPZ183" s="50"/>
      <c r="RQA183" s="50"/>
      <c r="RQB183" s="50"/>
      <c r="RQC183" s="50"/>
      <c r="RQD183" s="50"/>
      <c r="RQE183" s="50"/>
      <c r="RQF183" s="50"/>
      <c r="RQG183" s="50"/>
      <c r="RQH183" s="50"/>
      <c r="RQI183" s="50"/>
      <c r="RQJ183" s="50"/>
      <c r="RQK183" s="50"/>
      <c r="RQL183" s="50"/>
      <c r="RQM183" s="50"/>
      <c r="RQN183" s="50"/>
      <c r="RQO183" s="50"/>
      <c r="RQP183" s="50"/>
      <c r="RQQ183" s="50"/>
      <c r="RQR183" s="50"/>
      <c r="RQS183" s="50"/>
      <c r="RQT183" s="50"/>
      <c r="RQU183" s="50"/>
      <c r="RQV183" s="50"/>
      <c r="RQW183" s="50"/>
      <c r="RQX183" s="50"/>
      <c r="RQY183" s="50"/>
      <c r="RQZ183" s="50"/>
      <c r="RRA183" s="50"/>
      <c r="RRB183" s="50"/>
      <c r="RRC183" s="50"/>
      <c r="RRD183" s="50"/>
      <c r="RRE183" s="50"/>
      <c r="RRF183" s="50"/>
      <c r="RRG183" s="50"/>
      <c r="RRH183" s="50"/>
      <c r="RRI183" s="50"/>
      <c r="RRJ183" s="50"/>
      <c r="RRK183" s="50"/>
      <c r="RRL183" s="50"/>
      <c r="RRM183" s="50"/>
      <c r="RRN183" s="50"/>
      <c r="RRO183" s="50"/>
      <c r="RRP183" s="50"/>
      <c r="RRQ183" s="50"/>
      <c r="RRR183" s="50"/>
      <c r="RRS183" s="50"/>
      <c r="RRT183" s="50"/>
      <c r="RRU183" s="50"/>
      <c r="RRV183" s="50"/>
      <c r="RRW183" s="50"/>
      <c r="RRX183" s="50"/>
      <c r="RRY183" s="50"/>
      <c r="RRZ183" s="50"/>
      <c r="RSA183" s="50"/>
      <c r="RSB183" s="50"/>
      <c r="RSC183" s="50"/>
      <c r="RSD183" s="50"/>
      <c r="RSE183" s="50"/>
      <c r="RSF183" s="50"/>
      <c r="RSG183" s="50"/>
      <c r="RSH183" s="50"/>
      <c r="RSI183" s="50"/>
      <c r="RSJ183" s="50"/>
      <c r="RSK183" s="50"/>
      <c r="RSL183" s="50"/>
      <c r="RSM183" s="50"/>
      <c r="RSN183" s="50"/>
      <c r="RSO183" s="50"/>
      <c r="RSP183" s="50"/>
      <c r="RSQ183" s="50"/>
      <c r="RSR183" s="50"/>
      <c r="RSS183" s="50"/>
      <c r="RST183" s="50"/>
      <c r="RSU183" s="50"/>
      <c r="RSV183" s="50"/>
      <c r="RSW183" s="50"/>
      <c r="RSX183" s="50"/>
      <c r="RSY183" s="50"/>
      <c r="RSZ183" s="50"/>
      <c r="RTA183" s="50"/>
      <c r="RTB183" s="50"/>
      <c r="RTC183" s="50"/>
      <c r="RTD183" s="50"/>
      <c r="RTE183" s="50"/>
      <c r="RTF183" s="50"/>
      <c r="RTG183" s="50"/>
      <c r="RTH183" s="50"/>
      <c r="RTI183" s="50"/>
      <c r="RTJ183" s="50"/>
      <c r="RTK183" s="50"/>
      <c r="RTL183" s="50"/>
      <c r="RTM183" s="50"/>
      <c r="RTN183" s="50"/>
      <c r="RTO183" s="50"/>
      <c r="RTP183" s="50"/>
      <c r="RTQ183" s="50"/>
      <c r="RTR183" s="50"/>
      <c r="RTS183" s="50"/>
      <c r="RTT183" s="50"/>
      <c r="RTU183" s="50"/>
      <c r="RTV183" s="50"/>
      <c r="RTW183" s="50"/>
      <c r="RTX183" s="50"/>
      <c r="RTY183" s="50"/>
      <c r="RTZ183" s="50"/>
      <c r="RUA183" s="50"/>
      <c r="RUB183" s="50"/>
      <c r="RUC183" s="50"/>
      <c r="RUD183" s="50"/>
      <c r="RUE183" s="50"/>
      <c r="RUF183" s="50"/>
      <c r="RUG183" s="50"/>
      <c r="RUH183" s="50"/>
      <c r="RUI183" s="50"/>
      <c r="RUJ183" s="50"/>
      <c r="RUK183" s="50"/>
      <c r="RUL183" s="50"/>
      <c r="RUM183" s="50"/>
      <c r="RUN183" s="50"/>
      <c r="RUO183" s="50"/>
      <c r="RUP183" s="50"/>
      <c r="RUQ183" s="50"/>
      <c r="RUR183" s="50"/>
      <c r="RUS183" s="50"/>
      <c r="RUT183" s="50"/>
      <c r="RUU183" s="50"/>
      <c r="RUV183" s="50"/>
      <c r="RUW183" s="50"/>
      <c r="RUX183" s="50"/>
      <c r="RUY183" s="50"/>
      <c r="RUZ183" s="50"/>
      <c r="RVA183" s="50"/>
      <c r="RVB183" s="50"/>
      <c r="RVC183" s="50"/>
      <c r="RVD183" s="50"/>
      <c r="RVE183" s="50"/>
      <c r="RVF183" s="50"/>
      <c r="RVG183" s="50"/>
      <c r="RVH183" s="50"/>
      <c r="RVI183" s="50"/>
      <c r="RVJ183" s="50"/>
      <c r="RVK183" s="50"/>
      <c r="RVL183" s="50"/>
      <c r="RVM183" s="50"/>
      <c r="RVN183" s="50"/>
      <c r="RVO183" s="50"/>
      <c r="RVP183" s="50"/>
      <c r="RVQ183" s="50"/>
      <c r="RVR183" s="50"/>
      <c r="RVS183" s="50"/>
      <c r="RVT183" s="50"/>
      <c r="RVU183" s="50"/>
      <c r="RVV183" s="50"/>
      <c r="RVW183" s="50"/>
      <c r="RVX183" s="50"/>
      <c r="RVY183" s="50"/>
      <c r="RVZ183" s="50"/>
      <c r="RWA183" s="50"/>
      <c r="RWB183" s="50"/>
      <c r="RWC183" s="50"/>
      <c r="RWD183" s="50"/>
      <c r="RWE183" s="50"/>
      <c r="RWF183" s="50"/>
      <c r="RWG183" s="50"/>
      <c r="RWH183" s="50"/>
      <c r="RWI183" s="50"/>
      <c r="RWJ183" s="50"/>
      <c r="RWK183" s="50"/>
      <c r="RWL183" s="50"/>
      <c r="RWM183" s="50"/>
      <c r="RWN183" s="50"/>
      <c r="RWO183" s="50"/>
      <c r="RWP183" s="50"/>
      <c r="RWQ183" s="50"/>
      <c r="RWR183" s="50"/>
      <c r="RWS183" s="50"/>
      <c r="RWT183" s="50"/>
      <c r="RWU183" s="50"/>
      <c r="RWV183" s="50"/>
      <c r="RWW183" s="50"/>
      <c r="RWX183" s="50"/>
      <c r="RWY183" s="50"/>
      <c r="RWZ183" s="50"/>
      <c r="RXA183" s="50"/>
      <c r="RXB183" s="50"/>
      <c r="RXC183" s="50"/>
      <c r="RXD183" s="50"/>
      <c r="RXE183" s="50"/>
      <c r="RXF183" s="50"/>
      <c r="RXG183" s="50"/>
      <c r="RXH183" s="50"/>
      <c r="RXJ183" s="50"/>
      <c r="RXL183" s="50"/>
      <c r="RXM183" s="50"/>
      <c r="RXN183" s="50"/>
      <c r="RXO183" s="50"/>
      <c r="RXP183" s="50"/>
      <c r="RXQ183" s="50"/>
      <c r="RXR183" s="50"/>
      <c r="RXS183" s="50"/>
      <c r="RXX183" s="50"/>
      <c r="RXY183" s="50"/>
      <c r="RXZ183" s="50"/>
      <c r="RYA183" s="50"/>
      <c r="RYB183" s="50"/>
      <c r="RYC183" s="50"/>
      <c r="RYD183" s="50"/>
      <c r="RYE183" s="50"/>
      <c r="RYF183" s="50"/>
      <c r="RYG183" s="50"/>
      <c r="RYH183" s="50"/>
      <c r="RYI183" s="50"/>
      <c r="RYJ183" s="50"/>
      <c r="RYK183" s="50"/>
      <c r="RYL183" s="50"/>
      <c r="RYM183" s="50"/>
      <c r="RYN183" s="50"/>
      <c r="RYO183" s="50"/>
      <c r="RYP183" s="50"/>
      <c r="RYQ183" s="50"/>
      <c r="RYR183" s="50"/>
      <c r="RYS183" s="50"/>
      <c r="RYT183" s="50"/>
      <c r="RYU183" s="50"/>
      <c r="RYV183" s="50"/>
      <c r="RYW183" s="50"/>
      <c r="RYX183" s="50"/>
      <c r="RYY183" s="50"/>
      <c r="RYZ183" s="50"/>
      <c r="RZA183" s="50"/>
      <c r="RZB183" s="50"/>
      <c r="RZC183" s="50"/>
      <c r="RZD183" s="50"/>
      <c r="RZE183" s="50"/>
      <c r="RZF183" s="50"/>
      <c r="RZG183" s="50"/>
      <c r="RZH183" s="50"/>
      <c r="RZI183" s="50"/>
      <c r="RZJ183" s="50"/>
      <c r="RZK183" s="50"/>
      <c r="RZL183" s="50"/>
      <c r="RZM183" s="50"/>
      <c r="RZN183" s="50"/>
      <c r="RZO183" s="50"/>
      <c r="RZP183" s="50"/>
      <c r="RZQ183" s="50"/>
      <c r="RZR183" s="50"/>
      <c r="RZS183" s="50"/>
      <c r="RZT183" s="50"/>
      <c r="RZU183" s="50"/>
      <c r="RZV183" s="50"/>
      <c r="RZW183" s="50"/>
      <c r="RZX183" s="50"/>
      <c r="RZY183" s="50"/>
      <c r="RZZ183" s="50"/>
      <c r="SAA183" s="50"/>
      <c r="SAB183" s="50"/>
      <c r="SAC183" s="50"/>
      <c r="SAD183" s="50"/>
      <c r="SAE183" s="50"/>
      <c r="SAF183" s="50"/>
      <c r="SAG183" s="50"/>
      <c r="SAH183" s="50"/>
      <c r="SAI183" s="50"/>
      <c r="SAJ183" s="50"/>
      <c r="SAK183" s="50"/>
      <c r="SAL183" s="50"/>
      <c r="SAM183" s="50"/>
      <c r="SAN183" s="50"/>
      <c r="SAO183" s="50"/>
      <c r="SAP183" s="50"/>
      <c r="SAQ183" s="50"/>
      <c r="SAR183" s="50"/>
      <c r="SAS183" s="50"/>
      <c r="SAT183" s="50"/>
      <c r="SAU183" s="50"/>
      <c r="SAV183" s="50"/>
      <c r="SAW183" s="50"/>
      <c r="SAX183" s="50"/>
      <c r="SAY183" s="50"/>
      <c r="SAZ183" s="50"/>
      <c r="SBA183" s="50"/>
      <c r="SBB183" s="50"/>
      <c r="SBC183" s="50"/>
      <c r="SBD183" s="50"/>
      <c r="SBE183" s="50"/>
      <c r="SBF183" s="50"/>
      <c r="SBG183" s="50"/>
      <c r="SBH183" s="50"/>
      <c r="SBI183" s="50"/>
      <c r="SBJ183" s="50"/>
      <c r="SBK183" s="50"/>
      <c r="SBL183" s="50"/>
      <c r="SBM183" s="50"/>
      <c r="SBN183" s="50"/>
      <c r="SBO183" s="50"/>
      <c r="SBP183" s="50"/>
      <c r="SBQ183" s="50"/>
      <c r="SBR183" s="50"/>
      <c r="SBS183" s="50"/>
      <c r="SBT183" s="50"/>
      <c r="SBU183" s="50"/>
      <c r="SBV183" s="50"/>
      <c r="SBW183" s="50"/>
      <c r="SBX183" s="50"/>
      <c r="SBY183" s="50"/>
      <c r="SBZ183" s="50"/>
      <c r="SCA183" s="50"/>
      <c r="SCB183" s="50"/>
      <c r="SCC183" s="50"/>
      <c r="SCD183" s="50"/>
      <c r="SCE183" s="50"/>
      <c r="SCF183" s="50"/>
      <c r="SCG183" s="50"/>
      <c r="SCH183" s="50"/>
      <c r="SCI183" s="50"/>
      <c r="SCJ183" s="50"/>
      <c r="SCK183" s="50"/>
      <c r="SCL183" s="50"/>
      <c r="SCM183" s="50"/>
      <c r="SCN183" s="50"/>
      <c r="SCO183" s="50"/>
      <c r="SCP183" s="50"/>
      <c r="SCQ183" s="50"/>
      <c r="SCR183" s="50"/>
      <c r="SCS183" s="50"/>
      <c r="SCT183" s="50"/>
      <c r="SCU183" s="50"/>
      <c r="SCV183" s="50"/>
      <c r="SCW183" s="50"/>
      <c r="SCX183" s="50"/>
      <c r="SCY183" s="50"/>
      <c r="SCZ183" s="50"/>
      <c r="SDA183" s="50"/>
      <c r="SDB183" s="50"/>
      <c r="SDC183" s="50"/>
      <c r="SDD183" s="50"/>
      <c r="SDE183" s="50"/>
      <c r="SDF183" s="50"/>
      <c r="SDG183" s="50"/>
      <c r="SDH183" s="50"/>
      <c r="SDI183" s="50"/>
      <c r="SDJ183" s="50"/>
      <c r="SDK183" s="50"/>
      <c r="SDL183" s="50"/>
      <c r="SDM183" s="50"/>
      <c r="SDN183" s="50"/>
      <c r="SDO183" s="50"/>
      <c r="SDP183" s="50"/>
      <c r="SDQ183" s="50"/>
      <c r="SDR183" s="50"/>
      <c r="SDS183" s="50"/>
      <c r="SDT183" s="50"/>
      <c r="SDU183" s="50"/>
      <c r="SDV183" s="50"/>
      <c r="SDW183" s="50"/>
      <c r="SDX183" s="50"/>
      <c r="SDY183" s="50"/>
      <c r="SDZ183" s="50"/>
      <c r="SEA183" s="50"/>
      <c r="SEB183" s="50"/>
      <c r="SEC183" s="50"/>
      <c r="SED183" s="50"/>
      <c r="SEE183" s="50"/>
      <c r="SEF183" s="50"/>
      <c r="SEG183" s="50"/>
      <c r="SEH183" s="50"/>
      <c r="SEI183" s="50"/>
      <c r="SEJ183" s="50"/>
      <c r="SEK183" s="50"/>
      <c r="SEL183" s="50"/>
      <c r="SEM183" s="50"/>
      <c r="SEN183" s="50"/>
      <c r="SEO183" s="50"/>
      <c r="SEP183" s="50"/>
      <c r="SEQ183" s="50"/>
      <c r="SER183" s="50"/>
      <c r="SES183" s="50"/>
      <c r="SET183" s="50"/>
      <c r="SEU183" s="50"/>
      <c r="SEV183" s="50"/>
      <c r="SEW183" s="50"/>
      <c r="SEX183" s="50"/>
      <c r="SEY183" s="50"/>
      <c r="SEZ183" s="50"/>
      <c r="SFA183" s="50"/>
      <c r="SFB183" s="50"/>
      <c r="SFC183" s="50"/>
      <c r="SFD183" s="50"/>
      <c r="SFE183" s="50"/>
      <c r="SFF183" s="50"/>
      <c r="SFG183" s="50"/>
      <c r="SFH183" s="50"/>
      <c r="SFI183" s="50"/>
      <c r="SFJ183" s="50"/>
      <c r="SFK183" s="50"/>
      <c r="SFL183" s="50"/>
      <c r="SFM183" s="50"/>
      <c r="SFN183" s="50"/>
      <c r="SFO183" s="50"/>
      <c r="SFP183" s="50"/>
      <c r="SFQ183" s="50"/>
      <c r="SFR183" s="50"/>
      <c r="SFS183" s="50"/>
      <c r="SFT183" s="50"/>
      <c r="SFU183" s="50"/>
      <c r="SFV183" s="50"/>
      <c r="SFW183" s="50"/>
      <c r="SFX183" s="50"/>
      <c r="SFY183" s="50"/>
      <c r="SFZ183" s="50"/>
      <c r="SGA183" s="50"/>
      <c r="SGB183" s="50"/>
      <c r="SGC183" s="50"/>
      <c r="SGD183" s="50"/>
      <c r="SGE183" s="50"/>
      <c r="SGF183" s="50"/>
      <c r="SGG183" s="50"/>
      <c r="SGH183" s="50"/>
      <c r="SGI183" s="50"/>
      <c r="SGJ183" s="50"/>
      <c r="SGK183" s="50"/>
      <c r="SGL183" s="50"/>
      <c r="SGM183" s="50"/>
      <c r="SGN183" s="50"/>
      <c r="SGO183" s="50"/>
      <c r="SGP183" s="50"/>
      <c r="SGQ183" s="50"/>
      <c r="SGR183" s="50"/>
      <c r="SGS183" s="50"/>
      <c r="SGT183" s="50"/>
      <c r="SGU183" s="50"/>
      <c r="SGV183" s="50"/>
      <c r="SGW183" s="50"/>
      <c r="SGX183" s="50"/>
      <c r="SGY183" s="50"/>
      <c r="SGZ183" s="50"/>
      <c r="SHA183" s="50"/>
      <c r="SHB183" s="50"/>
      <c r="SHC183" s="50"/>
      <c r="SHD183" s="50"/>
      <c r="SHF183" s="50"/>
      <c r="SHH183" s="50"/>
      <c r="SHI183" s="50"/>
      <c r="SHJ183" s="50"/>
      <c r="SHK183" s="50"/>
      <c r="SHL183" s="50"/>
      <c r="SHM183" s="50"/>
      <c r="SHN183" s="50"/>
      <c r="SHO183" s="50"/>
      <c r="SHT183" s="50"/>
      <c r="SHU183" s="50"/>
      <c r="SHV183" s="50"/>
      <c r="SHW183" s="50"/>
      <c r="SHX183" s="50"/>
      <c r="SHY183" s="50"/>
      <c r="SHZ183" s="50"/>
      <c r="SIA183" s="50"/>
      <c r="SIB183" s="50"/>
      <c r="SIC183" s="50"/>
      <c r="SID183" s="50"/>
      <c r="SIE183" s="50"/>
      <c r="SIF183" s="50"/>
      <c r="SIG183" s="50"/>
      <c r="SIH183" s="50"/>
      <c r="SII183" s="50"/>
      <c r="SIJ183" s="50"/>
      <c r="SIK183" s="50"/>
      <c r="SIL183" s="50"/>
      <c r="SIM183" s="50"/>
      <c r="SIN183" s="50"/>
      <c r="SIO183" s="50"/>
      <c r="SIP183" s="50"/>
      <c r="SIQ183" s="50"/>
      <c r="SIR183" s="50"/>
      <c r="SIS183" s="50"/>
      <c r="SIT183" s="50"/>
      <c r="SIU183" s="50"/>
      <c r="SIV183" s="50"/>
      <c r="SIW183" s="50"/>
      <c r="SIX183" s="50"/>
      <c r="SIY183" s="50"/>
      <c r="SIZ183" s="50"/>
      <c r="SJA183" s="50"/>
      <c r="SJB183" s="50"/>
      <c r="SJC183" s="50"/>
      <c r="SJD183" s="50"/>
      <c r="SJE183" s="50"/>
      <c r="SJF183" s="50"/>
      <c r="SJG183" s="50"/>
      <c r="SJH183" s="50"/>
      <c r="SJI183" s="50"/>
      <c r="SJJ183" s="50"/>
      <c r="SJK183" s="50"/>
      <c r="SJL183" s="50"/>
      <c r="SJM183" s="50"/>
      <c r="SJN183" s="50"/>
      <c r="SJO183" s="50"/>
      <c r="SJP183" s="50"/>
      <c r="SJQ183" s="50"/>
      <c r="SJR183" s="50"/>
      <c r="SJS183" s="50"/>
      <c r="SJT183" s="50"/>
      <c r="SJU183" s="50"/>
      <c r="SJV183" s="50"/>
      <c r="SJW183" s="50"/>
      <c r="SJX183" s="50"/>
      <c r="SJY183" s="50"/>
      <c r="SJZ183" s="50"/>
      <c r="SKA183" s="50"/>
      <c r="SKB183" s="50"/>
      <c r="SKC183" s="50"/>
      <c r="SKD183" s="50"/>
      <c r="SKE183" s="50"/>
      <c r="SKF183" s="50"/>
      <c r="SKG183" s="50"/>
      <c r="SKH183" s="50"/>
      <c r="SKI183" s="50"/>
      <c r="SKJ183" s="50"/>
      <c r="SKK183" s="50"/>
      <c r="SKL183" s="50"/>
      <c r="SKM183" s="50"/>
      <c r="SKN183" s="50"/>
      <c r="SKO183" s="50"/>
      <c r="SKP183" s="50"/>
      <c r="SKQ183" s="50"/>
      <c r="SKR183" s="50"/>
      <c r="SKS183" s="50"/>
      <c r="SKT183" s="50"/>
      <c r="SKU183" s="50"/>
      <c r="SKV183" s="50"/>
      <c r="SKW183" s="50"/>
      <c r="SKX183" s="50"/>
      <c r="SKY183" s="50"/>
      <c r="SKZ183" s="50"/>
      <c r="SLA183" s="50"/>
      <c r="SLB183" s="50"/>
      <c r="SLC183" s="50"/>
      <c r="SLD183" s="50"/>
      <c r="SLE183" s="50"/>
      <c r="SLF183" s="50"/>
      <c r="SLG183" s="50"/>
      <c r="SLH183" s="50"/>
      <c r="SLI183" s="50"/>
      <c r="SLJ183" s="50"/>
      <c r="SLK183" s="50"/>
      <c r="SLL183" s="50"/>
      <c r="SLM183" s="50"/>
      <c r="SLN183" s="50"/>
      <c r="SLO183" s="50"/>
      <c r="SLP183" s="50"/>
      <c r="SLQ183" s="50"/>
      <c r="SLR183" s="50"/>
      <c r="SLS183" s="50"/>
      <c r="SLT183" s="50"/>
      <c r="SLU183" s="50"/>
      <c r="SLV183" s="50"/>
      <c r="SLW183" s="50"/>
      <c r="SLX183" s="50"/>
      <c r="SLY183" s="50"/>
      <c r="SLZ183" s="50"/>
      <c r="SMA183" s="50"/>
      <c r="SMB183" s="50"/>
      <c r="SMC183" s="50"/>
      <c r="SMD183" s="50"/>
      <c r="SME183" s="50"/>
      <c r="SMF183" s="50"/>
      <c r="SMG183" s="50"/>
      <c r="SMH183" s="50"/>
      <c r="SMI183" s="50"/>
      <c r="SMJ183" s="50"/>
      <c r="SMK183" s="50"/>
      <c r="SML183" s="50"/>
      <c r="SMM183" s="50"/>
      <c r="SMN183" s="50"/>
      <c r="SMO183" s="50"/>
      <c r="SMP183" s="50"/>
      <c r="SMQ183" s="50"/>
      <c r="SMR183" s="50"/>
      <c r="SMS183" s="50"/>
      <c r="SMT183" s="50"/>
      <c r="SMU183" s="50"/>
      <c r="SMV183" s="50"/>
      <c r="SMW183" s="50"/>
      <c r="SMX183" s="50"/>
      <c r="SMY183" s="50"/>
      <c r="SMZ183" s="50"/>
      <c r="SNA183" s="50"/>
      <c r="SNB183" s="50"/>
      <c r="SNC183" s="50"/>
      <c r="SND183" s="50"/>
      <c r="SNE183" s="50"/>
      <c r="SNF183" s="50"/>
      <c r="SNG183" s="50"/>
      <c r="SNH183" s="50"/>
      <c r="SNI183" s="50"/>
      <c r="SNJ183" s="50"/>
      <c r="SNK183" s="50"/>
      <c r="SNL183" s="50"/>
      <c r="SNM183" s="50"/>
      <c r="SNN183" s="50"/>
      <c r="SNO183" s="50"/>
      <c r="SNP183" s="50"/>
      <c r="SNQ183" s="50"/>
      <c r="SNR183" s="50"/>
      <c r="SNS183" s="50"/>
      <c r="SNT183" s="50"/>
      <c r="SNU183" s="50"/>
      <c r="SNV183" s="50"/>
      <c r="SNW183" s="50"/>
      <c r="SNX183" s="50"/>
      <c r="SNY183" s="50"/>
      <c r="SNZ183" s="50"/>
      <c r="SOA183" s="50"/>
      <c r="SOB183" s="50"/>
      <c r="SOC183" s="50"/>
      <c r="SOD183" s="50"/>
      <c r="SOE183" s="50"/>
      <c r="SOF183" s="50"/>
      <c r="SOG183" s="50"/>
      <c r="SOH183" s="50"/>
      <c r="SOI183" s="50"/>
      <c r="SOJ183" s="50"/>
      <c r="SOK183" s="50"/>
      <c r="SOL183" s="50"/>
      <c r="SOM183" s="50"/>
      <c r="SON183" s="50"/>
      <c r="SOO183" s="50"/>
      <c r="SOP183" s="50"/>
      <c r="SOQ183" s="50"/>
      <c r="SOR183" s="50"/>
      <c r="SOS183" s="50"/>
      <c r="SOT183" s="50"/>
      <c r="SOU183" s="50"/>
      <c r="SOV183" s="50"/>
      <c r="SOW183" s="50"/>
      <c r="SOX183" s="50"/>
      <c r="SOY183" s="50"/>
      <c r="SOZ183" s="50"/>
      <c r="SPA183" s="50"/>
      <c r="SPB183" s="50"/>
      <c r="SPC183" s="50"/>
      <c r="SPD183" s="50"/>
      <c r="SPE183" s="50"/>
      <c r="SPF183" s="50"/>
      <c r="SPG183" s="50"/>
      <c r="SPH183" s="50"/>
      <c r="SPI183" s="50"/>
      <c r="SPJ183" s="50"/>
      <c r="SPK183" s="50"/>
      <c r="SPL183" s="50"/>
      <c r="SPM183" s="50"/>
      <c r="SPN183" s="50"/>
      <c r="SPO183" s="50"/>
      <c r="SPP183" s="50"/>
      <c r="SPQ183" s="50"/>
      <c r="SPR183" s="50"/>
      <c r="SPS183" s="50"/>
      <c r="SPT183" s="50"/>
      <c r="SPU183" s="50"/>
      <c r="SPV183" s="50"/>
      <c r="SPW183" s="50"/>
      <c r="SPX183" s="50"/>
      <c r="SPY183" s="50"/>
      <c r="SPZ183" s="50"/>
      <c r="SQA183" s="50"/>
      <c r="SQB183" s="50"/>
      <c r="SQC183" s="50"/>
      <c r="SQD183" s="50"/>
      <c r="SQE183" s="50"/>
      <c r="SQF183" s="50"/>
      <c r="SQG183" s="50"/>
      <c r="SQH183" s="50"/>
      <c r="SQI183" s="50"/>
      <c r="SQJ183" s="50"/>
      <c r="SQK183" s="50"/>
      <c r="SQL183" s="50"/>
      <c r="SQM183" s="50"/>
      <c r="SQN183" s="50"/>
      <c r="SQO183" s="50"/>
      <c r="SQP183" s="50"/>
      <c r="SQQ183" s="50"/>
      <c r="SQR183" s="50"/>
      <c r="SQS183" s="50"/>
      <c r="SQT183" s="50"/>
      <c r="SQU183" s="50"/>
      <c r="SQV183" s="50"/>
      <c r="SQW183" s="50"/>
      <c r="SQX183" s="50"/>
      <c r="SQY183" s="50"/>
      <c r="SQZ183" s="50"/>
      <c r="SRB183" s="50"/>
      <c r="SRD183" s="50"/>
      <c r="SRE183" s="50"/>
      <c r="SRF183" s="50"/>
      <c r="SRG183" s="50"/>
      <c r="SRH183" s="50"/>
      <c r="SRI183" s="50"/>
      <c r="SRJ183" s="50"/>
      <c r="SRK183" s="50"/>
      <c r="SRP183" s="50"/>
      <c r="SRQ183" s="50"/>
      <c r="SRR183" s="50"/>
      <c r="SRS183" s="50"/>
      <c r="SRT183" s="50"/>
      <c r="SRU183" s="50"/>
      <c r="SRV183" s="50"/>
      <c r="SRW183" s="50"/>
      <c r="SRX183" s="50"/>
      <c r="SRY183" s="50"/>
      <c r="SRZ183" s="50"/>
      <c r="SSA183" s="50"/>
      <c r="SSB183" s="50"/>
      <c r="SSC183" s="50"/>
      <c r="SSD183" s="50"/>
      <c r="SSE183" s="50"/>
      <c r="SSF183" s="50"/>
      <c r="SSG183" s="50"/>
      <c r="SSH183" s="50"/>
      <c r="SSI183" s="50"/>
      <c r="SSJ183" s="50"/>
      <c r="SSK183" s="50"/>
      <c r="SSL183" s="50"/>
      <c r="SSM183" s="50"/>
      <c r="SSN183" s="50"/>
      <c r="SSO183" s="50"/>
      <c r="SSP183" s="50"/>
      <c r="SSQ183" s="50"/>
      <c r="SSR183" s="50"/>
      <c r="SSS183" s="50"/>
      <c r="SST183" s="50"/>
      <c r="SSU183" s="50"/>
      <c r="SSV183" s="50"/>
      <c r="SSW183" s="50"/>
      <c r="SSX183" s="50"/>
      <c r="SSY183" s="50"/>
      <c r="SSZ183" s="50"/>
      <c r="STA183" s="50"/>
      <c r="STB183" s="50"/>
      <c r="STC183" s="50"/>
      <c r="STD183" s="50"/>
      <c r="STE183" s="50"/>
      <c r="STF183" s="50"/>
      <c r="STG183" s="50"/>
      <c r="STH183" s="50"/>
      <c r="STI183" s="50"/>
      <c r="STJ183" s="50"/>
      <c r="STK183" s="50"/>
      <c r="STL183" s="50"/>
      <c r="STM183" s="50"/>
      <c r="STN183" s="50"/>
      <c r="STO183" s="50"/>
      <c r="STP183" s="50"/>
      <c r="STQ183" s="50"/>
      <c r="STR183" s="50"/>
      <c r="STS183" s="50"/>
      <c r="STT183" s="50"/>
      <c r="STU183" s="50"/>
      <c r="STV183" s="50"/>
      <c r="STW183" s="50"/>
      <c r="STX183" s="50"/>
      <c r="STY183" s="50"/>
      <c r="STZ183" s="50"/>
      <c r="SUA183" s="50"/>
      <c r="SUB183" s="50"/>
      <c r="SUC183" s="50"/>
      <c r="SUD183" s="50"/>
      <c r="SUE183" s="50"/>
      <c r="SUF183" s="50"/>
      <c r="SUG183" s="50"/>
      <c r="SUH183" s="50"/>
      <c r="SUI183" s="50"/>
      <c r="SUJ183" s="50"/>
      <c r="SUK183" s="50"/>
      <c r="SUL183" s="50"/>
      <c r="SUM183" s="50"/>
      <c r="SUN183" s="50"/>
      <c r="SUO183" s="50"/>
      <c r="SUP183" s="50"/>
      <c r="SUQ183" s="50"/>
      <c r="SUR183" s="50"/>
      <c r="SUS183" s="50"/>
      <c r="SUT183" s="50"/>
      <c r="SUU183" s="50"/>
      <c r="SUV183" s="50"/>
      <c r="SUW183" s="50"/>
      <c r="SUX183" s="50"/>
      <c r="SUY183" s="50"/>
      <c r="SUZ183" s="50"/>
      <c r="SVA183" s="50"/>
      <c r="SVB183" s="50"/>
      <c r="SVC183" s="50"/>
      <c r="SVD183" s="50"/>
      <c r="SVE183" s="50"/>
      <c r="SVF183" s="50"/>
      <c r="SVG183" s="50"/>
      <c r="SVH183" s="50"/>
      <c r="SVI183" s="50"/>
      <c r="SVJ183" s="50"/>
      <c r="SVK183" s="50"/>
      <c r="SVL183" s="50"/>
      <c r="SVM183" s="50"/>
      <c r="SVN183" s="50"/>
      <c r="SVO183" s="50"/>
      <c r="SVP183" s="50"/>
      <c r="SVQ183" s="50"/>
      <c r="SVR183" s="50"/>
      <c r="SVS183" s="50"/>
      <c r="SVT183" s="50"/>
      <c r="SVU183" s="50"/>
      <c r="SVV183" s="50"/>
      <c r="SVW183" s="50"/>
      <c r="SVX183" s="50"/>
      <c r="SVY183" s="50"/>
      <c r="SVZ183" s="50"/>
      <c r="SWA183" s="50"/>
      <c r="SWB183" s="50"/>
      <c r="SWC183" s="50"/>
      <c r="SWD183" s="50"/>
      <c r="SWE183" s="50"/>
      <c r="SWF183" s="50"/>
      <c r="SWG183" s="50"/>
      <c r="SWH183" s="50"/>
      <c r="SWI183" s="50"/>
      <c r="SWJ183" s="50"/>
      <c r="SWK183" s="50"/>
      <c r="SWL183" s="50"/>
      <c r="SWM183" s="50"/>
      <c r="SWN183" s="50"/>
      <c r="SWO183" s="50"/>
      <c r="SWP183" s="50"/>
      <c r="SWQ183" s="50"/>
      <c r="SWR183" s="50"/>
      <c r="SWS183" s="50"/>
      <c r="SWT183" s="50"/>
      <c r="SWU183" s="50"/>
      <c r="SWV183" s="50"/>
      <c r="SWW183" s="50"/>
      <c r="SWX183" s="50"/>
      <c r="SWY183" s="50"/>
      <c r="SWZ183" s="50"/>
      <c r="SXA183" s="50"/>
      <c r="SXB183" s="50"/>
      <c r="SXC183" s="50"/>
      <c r="SXD183" s="50"/>
      <c r="SXE183" s="50"/>
      <c r="SXF183" s="50"/>
      <c r="SXG183" s="50"/>
      <c r="SXH183" s="50"/>
      <c r="SXI183" s="50"/>
      <c r="SXJ183" s="50"/>
      <c r="SXK183" s="50"/>
      <c r="SXL183" s="50"/>
      <c r="SXM183" s="50"/>
      <c r="SXN183" s="50"/>
      <c r="SXO183" s="50"/>
      <c r="SXP183" s="50"/>
      <c r="SXQ183" s="50"/>
      <c r="SXR183" s="50"/>
      <c r="SXS183" s="50"/>
      <c r="SXT183" s="50"/>
      <c r="SXU183" s="50"/>
      <c r="SXV183" s="50"/>
      <c r="SXW183" s="50"/>
      <c r="SXX183" s="50"/>
      <c r="SXY183" s="50"/>
      <c r="SXZ183" s="50"/>
      <c r="SYA183" s="50"/>
      <c r="SYB183" s="50"/>
      <c r="SYC183" s="50"/>
      <c r="SYD183" s="50"/>
      <c r="SYE183" s="50"/>
      <c r="SYF183" s="50"/>
      <c r="SYG183" s="50"/>
      <c r="SYH183" s="50"/>
      <c r="SYI183" s="50"/>
      <c r="SYJ183" s="50"/>
      <c r="SYK183" s="50"/>
      <c r="SYL183" s="50"/>
      <c r="SYM183" s="50"/>
      <c r="SYN183" s="50"/>
      <c r="SYO183" s="50"/>
      <c r="SYP183" s="50"/>
      <c r="SYQ183" s="50"/>
      <c r="SYR183" s="50"/>
      <c r="SYS183" s="50"/>
      <c r="SYT183" s="50"/>
      <c r="SYU183" s="50"/>
      <c r="SYV183" s="50"/>
      <c r="SYW183" s="50"/>
      <c r="SYX183" s="50"/>
      <c r="SYY183" s="50"/>
      <c r="SYZ183" s="50"/>
      <c r="SZA183" s="50"/>
      <c r="SZB183" s="50"/>
      <c r="SZC183" s="50"/>
      <c r="SZD183" s="50"/>
      <c r="SZE183" s="50"/>
      <c r="SZF183" s="50"/>
      <c r="SZG183" s="50"/>
      <c r="SZH183" s="50"/>
      <c r="SZI183" s="50"/>
      <c r="SZJ183" s="50"/>
      <c r="SZK183" s="50"/>
      <c r="SZL183" s="50"/>
      <c r="SZM183" s="50"/>
      <c r="SZN183" s="50"/>
      <c r="SZO183" s="50"/>
      <c r="SZP183" s="50"/>
      <c r="SZQ183" s="50"/>
      <c r="SZR183" s="50"/>
      <c r="SZS183" s="50"/>
      <c r="SZT183" s="50"/>
      <c r="SZU183" s="50"/>
      <c r="SZV183" s="50"/>
      <c r="SZW183" s="50"/>
      <c r="SZX183" s="50"/>
      <c r="SZY183" s="50"/>
      <c r="SZZ183" s="50"/>
      <c r="TAA183" s="50"/>
      <c r="TAB183" s="50"/>
      <c r="TAC183" s="50"/>
      <c r="TAD183" s="50"/>
      <c r="TAE183" s="50"/>
      <c r="TAF183" s="50"/>
      <c r="TAG183" s="50"/>
      <c r="TAH183" s="50"/>
      <c r="TAI183" s="50"/>
      <c r="TAJ183" s="50"/>
      <c r="TAK183" s="50"/>
      <c r="TAL183" s="50"/>
      <c r="TAM183" s="50"/>
      <c r="TAN183" s="50"/>
      <c r="TAO183" s="50"/>
      <c r="TAP183" s="50"/>
      <c r="TAQ183" s="50"/>
      <c r="TAR183" s="50"/>
      <c r="TAS183" s="50"/>
      <c r="TAT183" s="50"/>
      <c r="TAU183" s="50"/>
      <c r="TAV183" s="50"/>
      <c r="TAX183" s="50"/>
      <c r="TAZ183" s="50"/>
      <c r="TBA183" s="50"/>
      <c r="TBB183" s="50"/>
      <c r="TBC183" s="50"/>
      <c r="TBD183" s="50"/>
      <c r="TBE183" s="50"/>
      <c r="TBF183" s="50"/>
      <c r="TBG183" s="50"/>
      <c r="TBL183" s="50"/>
      <c r="TBM183" s="50"/>
      <c r="TBN183" s="50"/>
      <c r="TBO183" s="50"/>
      <c r="TBP183" s="50"/>
      <c r="TBQ183" s="50"/>
      <c r="TBR183" s="50"/>
      <c r="TBS183" s="50"/>
      <c r="TBT183" s="50"/>
      <c r="TBU183" s="50"/>
      <c r="TBV183" s="50"/>
      <c r="TBW183" s="50"/>
      <c r="TBX183" s="50"/>
      <c r="TBY183" s="50"/>
      <c r="TBZ183" s="50"/>
      <c r="TCA183" s="50"/>
      <c r="TCB183" s="50"/>
      <c r="TCC183" s="50"/>
      <c r="TCD183" s="50"/>
      <c r="TCE183" s="50"/>
      <c r="TCF183" s="50"/>
      <c r="TCG183" s="50"/>
      <c r="TCH183" s="50"/>
      <c r="TCI183" s="50"/>
      <c r="TCJ183" s="50"/>
      <c r="TCK183" s="50"/>
      <c r="TCL183" s="50"/>
      <c r="TCM183" s="50"/>
      <c r="TCN183" s="50"/>
      <c r="TCO183" s="50"/>
      <c r="TCP183" s="50"/>
      <c r="TCQ183" s="50"/>
      <c r="TCR183" s="50"/>
      <c r="TCS183" s="50"/>
      <c r="TCT183" s="50"/>
      <c r="TCU183" s="50"/>
      <c r="TCV183" s="50"/>
      <c r="TCW183" s="50"/>
      <c r="TCX183" s="50"/>
      <c r="TCY183" s="50"/>
      <c r="TCZ183" s="50"/>
      <c r="TDA183" s="50"/>
      <c r="TDB183" s="50"/>
      <c r="TDC183" s="50"/>
      <c r="TDD183" s="50"/>
      <c r="TDE183" s="50"/>
      <c r="TDF183" s="50"/>
      <c r="TDG183" s="50"/>
      <c r="TDH183" s="50"/>
      <c r="TDI183" s="50"/>
      <c r="TDJ183" s="50"/>
      <c r="TDK183" s="50"/>
      <c r="TDL183" s="50"/>
      <c r="TDM183" s="50"/>
      <c r="TDN183" s="50"/>
      <c r="TDO183" s="50"/>
      <c r="TDP183" s="50"/>
      <c r="TDQ183" s="50"/>
      <c r="TDR183" s="50"/>
      <c r="TDS183" s="50"/>
      <c r="TDT183" s="50"/>
      <c r="TDU183" s="50"/>
      <c r="TDV183" s="50"/>
      <c r="TDW183" s="50"/>
      <c r="TDX183" s="50"/>
      <c r="TDY183" s="50"/>
      <c r="TDZ183" s="50"/>
      <c r="TEA183" s="50"/>
      <c r="TEB183" s="50"/>
      <c r="TEC183" s="50"/>
      <c r="TED183" s="50"/>
      <c r="TEE183" s="50"/>
      <c r="TEF183" s="50"/>
      <c r="TEG183" s="50"/>
      <c r="TEH183" s="50"/>
      <c r="TEI183" s="50"/>
      <c r="TEJ183" s="50"/>
      <c r="TEK183" s="50"/>
      <c r="TEL183" s="50"/>
      <c r="TEM183" s="50"/>
      <c r="TEN183" s="50"/>
      <c r="TEO183" s="50"/>
      <c r="TEP183" s="50"/>
      <c r="TEQ183" s="50"/>
      <c r="TER183" s="50"/>
      <c r="TES183" s="50"/>
      <c r="TET183" s="50"/>
      <c r="TEU183" s="50"/>
      <c r="TEV183" s="50"/>
      <c r="TEW183" s="50"/>
      <c r="TEX183" s="50"/>
      <c r="TEY183" s="50"/>
      <c r="TEZ183" s="50"/>
      <c r="TFA183" s="50"/>
      <c r="TFB183" s="50"/>
      <c r="TFC183" s="50"/>
      <c r="TFD183" s="50"/>
      <c r="TFE183" s="50"/>
      <c r="TFF183" s="50"/>
      <c r="TFG183" s="50"/>
      <c r="TFH183" s="50"/>
      <c r="TFI183" s="50"/>
      <c r="TFJ183" s="50"/>
      <c r="TFK183" s="50"/>
      <c r="TFL183" s="50"/>
      <c r="TFM183" s="50"/>
      <c r="TFN183" s="50"/>
      <c r="TFO183" s="50"/>
      <c r="TFP183" s="50"/>
      <c r="TFQ183" s="50"/>
      <c r="TFR183" s="50"/>
      <c r="TFS183" s="50"/>
      <c r="TFT183" s="50"/>
      <c r="TFU183" s="50"/>
      <c r="TFV183" s="50"/>
      <c r="TFW183" s="50"/>
      <c r="TFX183" s="50"/>
      <c r="TFY183" s="50"/>
      <c r="TFZ183" s="50"/>
      <c r="TGA183" s="50"/>
      <c r="TGB183" s="50"/>
      <c r="TGC183" s="50"/>
      <c r="TGD183" s="50"/>
      <c r="TGE183" s="50"/>
      <c r="TGF183" s="50"/>
      <c r="TGG183" s="50"/>
      <c r="TGH183" s="50"/>
      <c r="TGI183" s="50"/>
      <c r="TGJ183" s="50"/>
      <c r="TGK183" s="50"/>
      <c r="TGL183" s="50"/>
      <c r="TGM183" s="50"/>
      <c r="TGN183" s="50"/>
      <c r="TGO183" s="50"/>
      <c r="TGP183" s="50"/>
      <c r="TGQ183" s="50"/>
      <c r="TGR183" s="50"/>
      <c r="TGS183" s="50"/>
      <c r="TGT183" s="50"/>
      <c r="TGU183" s="50"/>
      <c r="TGV183" s="50"/>
      <c r="TGW183" s="50"/>
      <c r="TGX183" s="50"/>
      <c r="TGY183" s="50"/>
      <c r="TGZ183" s="50"/>
      <c r="THA183" s="50"/>
      <c r="THB183" s="50"/>
      <c r="THC183" s="50"/>
      <c r="THD183" s="50"/>
      <c r="THE183" s="50"/>
      <c r="THF183" s="50"/>
      <c r="THG183" s="50"/>
      <c r="THH183" s="50"/>
      <c r="THI183" s="50"/>
      <c r="THJ183" s="50"/>
      <c r="THK183" s="50"/>
      <c r="THL183" s="50"/>
      <c r="THM183" s="50"/>
      <c r="THN183" s="50"/>
      <c r="THO183" s="50"/>
      <c r="THP183" s="50"/>
      <c r="THQ183" s="50"/>
      <c r="THR183" s="50"/>
      <c r="THS183" s="50"/>
      <c r="THT183" s="50"/>
      <c r="THU183" s="50"/>
      <c r="THV183" s="50"/>
      <c r="THW183" s="50"/>
      <c r="THX183" s="50"/>
      <c r="THY183" s="50"/>
      <c r="THZ183" s="50"/>
      <c r="TIA183" s="50"/>
      <c r="TIB183" s="50"/>
      <c r="TIC183" s="50"/>
      <c r="TID183" s="50"/>
      <c r="TIE183" s="50"/>
      <c r="TIF183" s="50"/>
      <c r="TIG183" s="50"/>
      <c r="TIH183" s="50"/>
      <c r="TII183" s="50"/>
      <c r="TIJ183" s="50"/>
      <c r="TIK183" s="50"/>
      <c r="TIL183" s="50"/>
      <c r="TIM183" s="50"/>
      <c r="TIN183" s="50"/>
      <c r="TIO183" s="50"/>
      <c r="TIP183" s="50"/>
      <c r="TIQ183" s="50"/>
      <c r="TIR183" s="50"/>
      <c r="TIS183" s="50"/>
      <c r="TIT183" s="50"/>
      <c r="TIU183" s="50"/>
      <c r="TIV183" s="50"/>
      <c r="TIW183" s="50"/>
      <c r="TIX183" s="50"/>
      <c r="TIY183" s="50"/>
      <c r="TIZ183" s="50"/>
      <c r="TJA183" s="50"/>
      <c r="TJB183" s="50"/>
      <c r="TJC183" s="50"/>
      <c r="TJD183" s="50"/>
      <c r="TJE183" s="50"/>
      <c r="TJF183" s="50"/>
      <c r="TJG183" s="50"/>
      <c r="TJH183" s="50"/>
      <c r="TJI183" s="50"/>
      <c r="TJJ183" s="50"/>
      <c r="TJK183" s="50"/>
      <c r="TJL183" s="50"/>
      <c r="TJM183" s="50"/>
      <c r="TJN183" s="50"/>
      <c r="TJO183" s="50"/>
      <c r="TJP183" s="50"/>
      <c r="TJQ183" s="50"/>
      <c r="TJR183" s="50"/>
      <c r="TJS183" s="50"/>
      <c r="TJT183" s="50"/>
      <c r="TJU183" s="50"/>
      <c r="TJV183" s="50"/>
      <c r="TJW183" s="50"/>
      <c r="TJX183" s="50"/>
      <c r="TJY183" s="50"/>
      <c r="TJZ183" s="50"/>
      <c r="TKA183" s="50"/>
      <c r="TKB183" s="50"/>
      <c r="TKC183" s="50"/>
      <c r="TKD183" s="50"/>
      <c r="TKE183" s="50"/>
      <c r="TKF183" s="50"/>
      <c r="TKG183" s="50"/>
      <c r="TKH183" s="50"/>
      <c r="TKI183" s="50"/>
      <c r="TKJ183" s="50"/>
      <c r="TKK183" s="50"/>
      <c r="TKL183" s="50"/>
      <c r="TKM183" s="50"/>
      <c r="TKN183" s="50"/>
      <c r="TKO183" s="50"/>
      <c r="TKP183" s="50"/>
      <c r="TKQ183" s="50"/>
      <c r="TKR183" s="50"/>
      <c r="TKT183" s="50"/>
      <c r="TKV183" s="50"/>
      <c r="TKW183" s="50"/>
      <c r="TKX183" s="50"/>
      <c r="TKY183" s="50"/>
      <c r="TKZ183" s="50"/>
      <c r="TLA183" s="50"/>
      <c r="TLB183" s="50"/>
      <c r="TLC183" s="50"/>
      <c r="TLH183" s="50"/>
      <c r="TLI183" s="50"/>
      <c r="TLJ183" s="50"/>
      <c r="TLK183" s="50"/>
      <c r="TLL183" s="50"/>
      <c r="TLM183" s="50"/>
      <c r="TLN183" s="50"/>
      <c r="TLO183" s="50"/>
      <c r="TLP183" s="50"/>
      <c r="TLQ183" s="50"/>
      <c r="TLR183" s="50"/>
      <c r="TLS183" s="50"/>
      <c r="TLT183" s="50"/>
      <c r="TLU183" s="50"/>
      <c r="TLV183" s="50"/>
      <c r="TLW183" s="50"/>
      <c r="TLX183" s="50"/>
      <c r="TLY183" s="50"/>
      <c r="TLZ183" s="50"/>
      <c r="TMA183" s="50"/>
      <c r="TMB183" s="50"/>
      <c r="TMC183" s="50"/>
      <c r="TMD183" s="50"/>
      <c r="TME183" s="50"/>
      <c r="TMF183" s="50"/>
      <c r="TMG183" s="50"/>
      <c r="TMH183" s="50"/>
      <c r="TMI183" s="50"/>
      <c r="TMJ183" s="50"/>
      <c r="TMK183" s="50"/>
      <c r="TML183" s="50"/>
      <c r="TMM183" s="50"/>
      <c r="TMN183" s="50"/>
      <c r="TMO183" s="50"/>
      <c r="TMP183" s="50"/>
      <c r="TMQ183" s="50"/>
      <c r="TMR183" s="50"/>
      <c r="TMS183" s="50"/>
      <c r="TMT183" s="50"/>
      <c r="TMU183" s="50"/>
      <c r="TMV183" s="50"/>
      <c r="TMW183" s="50"/>
      <c r="TMX183" s="50"/>
      <c r="TMY183" s="50"/>
      <c r="TMZ183" s="50"/>
      <c r="TNA183" s="50"/>
      <c r="TNB183" s="50"/>
      <c r="TNC183" s="50"/>
      <c r="TND183" s="50"/>
      <c r="TNE183" s="50"/>
      <c r="TNF183" s="50"/>
      <c r="TNG183" s="50"/>
      <c r="TNH183" s="50"/>
      <c r="TNI183" s="50"/>
      <c r="TNJ183" s="50"/>
      <c r="TNK183" s="50"/>
      <c r="TNL183" s="50"/>
      <c r="TNM183" s="50"/>
      <c r="TNN183" s="50"/>
      <c r="TNO183" s="50"/>
      <c r="TNP183" s="50"/>
      <c r="TNQ183" s="50"/>
      <c r="TNR183" s="50"/>
      <c r="TNS183" s="50"/>
      <c r="TNT183" s="50"/>
      <c r="TNU183" s="50"/>
      <c r="TNV183" s="50"/>
      <c r="TNW183" s="50"/>
      <c r="TNX183" s="50"/>
      <c r="TNY183" s="50"/>
      <c r="TNZ183" s="50"/>
      <c r="TOA183" s="50"/>
      <c r="TOB183" s="50"/>
      <c r="TOC183" s="50"/>
      <c r="TOD183" s="50"/>
      <c r="TOE183" s="50"/>
      <c r="TOF183" s="50"/>
      <c r="TOG183" s="50"/>
      <c r="TOH183" s="50"/>
      <c r="TOI183" s="50"/>
      <c r="TOJ183" s="50"/>
      <c r="TOK183" s="50"/>
      <c r="TOL183" s="50"/>
      <c r="TOM183" s="50"/>
      <c r="TON183" s="50"/>
      <c r="TOO183" s="50"/>
      <c r="TOP183" s="50"/>
      <c r="TOQ183" s="50"/>
      <c r="TOR183" s="50"/>
      <c r="TOS183" s="50"/>
      <c r="TOT183" s="50"/>
      <c r="TOU183" s="50"/>
      <c r="TOV183" s="50"/>
      <c r="TOW183" s="50"/>
      <c r="TOX183" s="50"/>
      <c r="TOY183" s="50"/>
      <c r="TOZ183" s="50"/>
      <c r="TPA183" s="50"/>
      <c r="TPB183" s="50"/>
      <c r="TPC183" s="50"/>
      <c r="TPD183" s="50"/>
      <c r="TPE183" s="50"/>
      <c r="TPF183" s="50"/>
      <c r="TPG183" s="50"/>
      <c r="TPH183" s="50"/>
      <c r="TPI183" s="50"/>
      <c r="TPJ183" s="50"/>
      <c r="TPK183" s="50"/>
      <c r="TPL183" s="50"/>
      <c r="TPM183" s="50"/>
      <c r="TPN183" s="50"/>
      <c r="TPO183" s="50"/>
      <c r="TPP183" s="50"/>
      <c r="TPQ183" s="50"/>
      <c r="TPR183" s="50"/>
      <c r="TPS183" s="50"/>
      <c r="TPT183" s="50"/>
      <c r="TPU183" s="50"/>
      <c r="TPV183" s="50"/>
      <c r="TPW183" s="50"/>
      <c r="TPX183" s="50"/>
      <c r="TPY183" s="50"/>
      <c r="TPZ183" s="50"/>
      <c r="TQA183" s="50"/>
      <c r="TQB183" s="50"/>
      <c r="TQC183" s="50"/>
      <c r="TQD183" s="50"/>
      <c r="TQE183" s="50"/>
      <c r="TQF183" s="50"/>
      <c r="TQG183" s="50"/>
      <c r="TQH183" s="50"/>
      <c r="TQI183" s="50"/>
      <c r="TQJ183" s="50"/>
      <c r="TQK183" s="50"/>
      <c r="TQL183" s="50"/>
      <c r="TQM183" s="50"/>
      <c r="TQN183" s="50"/>
      <c r="TQO183" s="50"/>
      <c r="TQP183" s="50"/>
      <c r="TQQ183" s="50"/>
      <c r="TQR183" s="50"/>
      <c r="TQS183" s="50"/>
      <c r="TQT183" s="50"/>
      <c r="TQU183" s="50"/>
      <c r="TQV183" s="50"/>
      <c r="TQW183" s="50"/>
      <c r="TQX183" s="50"/>
      <c r="TQY183" s="50"/>
      <c r="TQZ183" s="50"/>
      <c r="TRA183" s="50"/>
      <c r="TRB183" s="50"/>
      <c r="TRC183" s="50"/>
      <c r="TRD183" s="50"/>
      <c r="TRE183" s="50"/>
      <c r="TRF183" s="50"/>
      <c r="TRG183" s="50"/>
      <c r="TRH183" s="50"/>
      <c r="TRI183" s="50"/>
      <c r="TRJ183" s="50"/>
      <c r="TRK183" s="50"/>
      <c r="TRL183" s="50"/>
      <c r="TRM183" s="50"/>
      <c r="TRN183" s="50"/>
      <c r="TRO183" s="50"/>
      <c r="TRP183" s="50"/>
      <c r="TRQ183" s="50"/>
      <c r="TRR183" s="50"/>
      <c r="TRS183" s="50"/>
      <c r="TRT183" s="50"/>
      <c r="TRU183" s="50"/>
      <c r="TRV183" s="50"/>
      <c r="TRW183" s="50"/>
      <c r="TRX183" s="50"/>
      <c r="TRY183" s="50"/>
      <c r="TRZ183" s="50"/>
      <c r="TSA183" s="50"/>
      <c r="TSB183" s="50"/>
      <c r="TSC183" s="50"/>
      <c r="TSD183" s="50"/>
      <c r="TSE183" s="50"/>
      <c r="TSF183" s="50"/>
      <c r="TSG183" s="50"/>
      <c r="TSH183" s="50"/>
      <c r="TSI183" s="50"/>
      <c r="TSJ183" s="50"/>
      <c r="TSK183" s="50"/>
      <c r="TSL183" s="50"/>
      <c r="TSM183" s="50"/>
      <c r="TSN183" s="50"/>
      <c r="TSO183" s="50"/>
      <c r="TSP183" s="50"/>
      <c r="TSQ183" s="50"/>
      <c r="TSR183" s="50"/>
      <c r="TSS183" s="50"/>
      <c r="TST183" s="50"/>
      <c r="TSU183" s="50"/>
      <c r="TSV183" s="50"/>
      <c r="TSW183" s="50"/>
      <c r="TSX183" s="50"/>
      <c r="TSY183" s="50"/>
      <c r="TSZ183" s="50"/>
      <c r="TTA183" s="50"/>
      <c r="TTB183" s="50"/>
      <c r="TTC183" s="50"/>
      <c r="TTD183" s="50"/>
      <c r="TTE183" s="50"/>
      <c r="TTF183" s="50"/>
      <c r="TTG183" s="50"/>
      <c r="TTH183" s="50"/>
      <c r="TTI183" s="50"/>
      <c r="TTJ183" s="50"/>
      <c r="TTK183" s="50"/>
      <c r="TTL183" s="50"/>
      <c r="TTM183" s="50"/>
      <c r="TTN183" s="50"/>
      <c r="TTO183" s="50"/>
      <c r="TTP183" s="50"/>
      <c r="TTQ183" s="50"/>
      <c r="TTR183" s="50"/>
      <c r="TTS183" s="50"/>
      <c r="TTT183" s="50"/>
      <c r="TTU183" s="50"/>
      <c r="TTV183" s="50"/>
      <c r="TTW183" s="50"/>
      <c r="TTX183" s="50"/>
      <c r="TTY183" s="50"/>
      <c r="TTZ183" s="50"/>
      <c r="TUA183" s="50"/>
      <c r="TUB183" s="50"/>
      <c r="TUC183" s="50"/>
      <c r="TUD183" s="50"/>
      <c r="TUE183" s="50"/>
      <c r="TUF183" s="50"/>
      <c r="TUG183" s="50"/>
      <c r="TUH183" s="50"/>
      <c r="TUI183" s="50"/>
      <c r="TUJ183" s="50"/>
      <c r="TUK183" s="50"/>
      <c r="TUL183" s="50"/>
      <c r="TUM183" s="50"/>
      <c r="TUN183" s="50"/>
      <c r="TUP183" s="50"/>
      <c r="TUR183" s="50"/>
      <c r="TUS183" s="50"/>
      <c r="TUT183" s="50"/>
      <c r="TUU183" s="50"/>
      <c r="TUV183" s="50"/>
      <c r="TUW183" s="50"/>
      <c r="TUX183" s="50"/>
      <c r="TUY183" s="50"/>
      <c r="TVD183" s="50"/>
      <c r="TVE183" s="50"/>
      <c r="TVF183" s="50"/>
      <c r="TVG183" s="50"/>
      <c r="TVH183" s="50"/>
      <c r="TVI183" s="50"/>
      <c r="TVJ183" s="50"/>
      <c r="TVK183" s="50"/>
      <c r="TVL183" s="50"/>
      <c r="TVM183" s="50"/>
      <c r="TVN183" s="50"/>
      <c r="TVO183" s="50"/>
      <c r="TVP183" s="50"/>
      <c r="TVQ183" s="50"/>
      <c r="TVR183" s="50"/>
      <c r="TVS183" s="50"/>
      <c r="TVT183" s="50"/>
      <c r="TVU183" s="50"/>
      <c r="TVV183" s="50"/>
      <c r="TVW183" s="50"/>
      <c r="TVX183" s="50"/>
      <c r="TVY183" s="50"/>
      <c r="TVZ183" s="50"/>
      <c r="TWA183" s="50"/>
      <c r="TWB183" s="50"/>
      <c r="TWC183" s="50"/>
      <c r="TWD183" s="50"/>
      <c r="TWE183" s="50"/>
      <c r="TWF183" s="50"/>
      <c r="TWG183" s="50"/>
      <c r="TWH183" s="50"/>
      <c r="TWI183" s="50"/>
      <c r="TWJ183" s="50"/>
      <c r="TWK183" s="50"/>
      <c r="TWL183" s="50"/>
      <c r="TWM183" s="50"/>
      <c r="TWN183" s="50"/>
      <c r="TWO183" s="50"/>
      <c r="TWP183" s="50"/>
      <c r="TWQ183" s="50"/>
      <c r="TWR183" s="50"/>
      <c r="TWS183" s="50"/>
      <c r="TWT183" s="50"/>
      <c r="TWU183" s="50"/>
      <c r="TWV183" s="50"/>
      <c r="TWW183" s="50"/>
      <c r="TWX183" s="50"/>
      <c r="TWY183" s="50"/>
      <c r="TWZ183" s="50"/>
      <c r="TXA183" s="50"/>
      <c r="TXB183" s="50"/>
      <c r="TXC183" s="50"/>
      <c r="TXD183" s="50"/>
      <c r="TXE183" s="50"/>
      <c r="TXF183" s="50"/>
      <c r="TXG183" s="50"/>
      <c r="TXH183" s="50"/>
      <c r="TXI183" s="50"/>
      <c r="TXJ183" s="50"/>
      <c r="TXK183" s="50"/>
      <c r="TXL183" s="50"/>
      <c r="TXM183" s="50"/>
      <c r="TXN183" s="50"/>
      <c r="TXO183" s="50"/>
      <c r="TXP183" s="50"/>
      <c r="TXQ183" s="50"/>
      <c r="TXR183" s="50"/>
      <c r="TXS183" s="50"/>
      <c r="TXT183" s="50"/>
      <c r="TXU183" s="50"/>
      <c r="TXV183" s="50"/>
      <c r="TXW183" s="50"/>
      <c r="TXX183" s="50"/>
      <c r="TXY183" s="50"/>
      <c r="TXZ183" s="50"/>
      <c r="TYA183" s="50"/>
      <c r="TYB183" s="50"/>
      <c r="TYC183" s="50"/>
      <c r="TYD183" s="50"/>
      <c r="TYE183" s="50"/>
      <c r="TYF183" s="50"/>
      <c r="TYG183" s="50"/>
      <c r="TYH183" s="50"/>
      <c r="TYI183" s="50"/>
      <c r="TYJ183" s="50"/>
      <c r="TYK183" s="50"/>
      <c r="TYL183" s="50"/>
      <c r="TYM183" s="50"/>
      <c r="TYN183" s="50"/>
      <c r="TYO183" s="50"/>
      <c r="TYP183" s="50"/>
      <c r="TYQ183" s="50"/>
      <c r="TYR183" s="50"/>
      <c r="TYS183" s="50"/>
      <c r="TYT183" s="50"/>
      <c r="TYU183" s="50"/>
      <c r="TYV183" s="50"/>
      <c r="TYW183" s="50"/>
      <c r="TYX183" s="50"/>
      <c r="TYY183" s="50"/>
      <c r="TYZ183" s="50"/>
      <c r="TZA183" s="50"/>
      <c r="TZB183" s="50"/>
      <c r="TZC183" s="50"/>
      <c r="TZD183" s="50"/>
      <c r="TZE183" s="50"/>
      <c r="TZF183" s="50"/>
      <c r="TZG183" s="50"/>
      <c r="TZH183" s="50"/>
      <c r="TZI183" s="50"/>
      <c r="TZJ183" s="50"/>
      <c r="TZK183" s="50"/>
      <c r="TZL183" s="50"/>
      <c r="TZM183" s="50"/>
      <c r="TZN183" s="50"/>
      <c r="TZO183" s="50"/>
      <c r="TZP183" s="50"/>
      <c r="TZQ183" s="50"/>
      <c r="TZR183" s="50"/>
      <c r="TZS183" s="50"/>
      <c r="TZT183" s="50"/>
      <c r="TZU183" s="50"/>
      <c r="TZV183" s="50"/>
      <c r="TZW183" s="50"/>
      <c r="TZX183" s="50"/>
      <c r="TZY183" s="50"/>
      <c r="TZZ183" s="50"/>
      <c r="UAA183" s="50"/>
      <c r="UAB183" s="50"/>
      <c r="UAC183" s="50"/>
      <c r="UAD183" s="50"/>
      <c r="UAE183" s="50"/>
      <c r="UAF183" s="50"/>
      <c r="UAG183" s="50"/>
      <c r="UAH183" s="50"/>
      <c r="UAI183" s="50"/>
      <c r="UAJ183" s="50"/>
      <c r="UAK183" s="50"/>
      <c r="UAL183" s="50"/>
      <c r="UAM183" s="50"/>
      <c r="UAN183" s="50"/>
      <c r="UAO183" s="50"/>
      <c r="UAP183" s="50"/>
      <c r="UAQ183" s="50"/>
      <c r="UAR183" s="50"/>
      <c r="UAS183" s="50"/>
      <c r="UAT183" s="50"/>
      <c r="UAU183" s="50"/>
      <c r="UAV183" s="50"/>
      <c r="UAW183" s="50"/>
      <c r="UAX183" s="50"/>
      <c r="UAY183" s="50"/>
      <c r="UAZ183" s="50"/>
      <c r="UBA183" s="50"/>
      <c r="UBB183" s="50"/>
      <c r="UBC183" s="50"/>
      <c r="UBD183" s="50"/>
      <c r="UBE183" s="50"/>
      <c r="UBF183" s="50"/>
      <c r="UBG183" s="50"/>
      <c r="UBH183" s="50"/>
      <c r="UBI183" s="50"/>
      <c r="UBJ183" s="50"/>
      <c r="UBK183" s="50"/>
      <c r="UBL183" s="50"/>
      <c r="UBM183" s="50"/>
      <c r="UBN183" s="50"/>
      <c r="UBO183" s="50"/>
      <c r="UBP183" s="50"/>
      <c r="UBQ183" s="50"/>
      <c r="UBR183" s="50"/>
      <c r="UBS183" s="50"/>
      <c r="UBT183" s="50"/>
      <c r="UBU183" s="50"/>
      <c r="UBV183" s="50"/>
      <c r="UBW183" s="50"/>
      <c r="UBX183" s="50"/>
      <c r="UBY183" s="50"/>
      <c r="UBZ183" s="50"/>
      <c r="UCA183" s="50"/>
      <c r="UCB183" s="50"/>
      <c r="UCC183" s="50"/>
      <c r="UCD183" s="50"/>
      <c r="UCE183" s="50"/>
      <c r="UCF183" s="50"/>
      <c r="UCG183" s="50"/>
      <c r="UCH183" s="50"/>
      <c r="UCI183" s="50"/>
      <c r="UCJ183" s="50"/>
      <c r="UCK183" s="50"/>
      <c r="UCL183" s="50"/>
      <c r="UCM183" s="50"/>
      <c r="UCN183" s="50"/>
      <c r="UCO183" s="50"/>
      <c r="UCP183" s="50"/>
      <c r="UCQ183" s="50"/>
      <c r="UCR183" s="50"/>
      <c r="UCS183" s="50"/>
      <c r="UCT183" s="50"/>
      <c r="UCU183" s="50"/>
      <c r="UCV183" s="50"/>
      <c r="UCW183" s="50"/>
      <c r="UCX183" s="50"/>
      <c r="UCY183" s="50"/>
      <c r="UCZ183" s="50"/>
      <c r="UDA183" s="50"/>
      <c r="UDB183" s="50"/>
      <c r="UDC183" s="50"/>
      <c r="UDD183" s="50"/>
      <c r="UDE183" s="50"/>
      <c r="UDF183" s="50"/>
      <c r="UDG183" s="50"/>
      <c r="UDH183" s="50"/>
      <c r="UDI183" s="50"/>
      <c r="UDJ183" s="50"/>
      <c r="UDK183" s="50"/>
      <c r="UDL183" s="50"/>
      <c r="UDM183" s="50"/>
      <c r="UDN183" s="50"/>
      <c r="UDO183" s="50"/>
      <c r="UDP183" s="50"/>
      <c r="UDQ183" s="50"/>
      <c r="UDR183" s="50"/>
      <c r="UDS183" s="50"/>
      <c r="UDT183" s="50"/>
      <c r="UDU183" s="50"/>
      <c r="UDV183" s="50"/>
      <c r="UDW183" s="50"/>
      <c r="UDX183" s="50"/>
      <c r="UDY183" s="50"/>
      <c r="UDZ183" s="50"/>
      <c r="UEA183" s="50"/>
      <c r="UEB183" s="50"/>
      <c r="UEC183" s="50"/>
      <c r="UED183" s="50"/>
      <c r="UEE183" s="50"/>
      <c r="UEF183" s="50"/>
      <c r="UEG183" s="50"/>
      <c r="UEH183" s="50"/>
      <c r="UEI183" s="50"/>
      <c r="UEJ183" s="50"/>
      <c r="UEL183" s="50"/>
      <c r="UEN183" s="50"/>
      <c r="UEO183" s="50"/>
      <c r="UEP183" s="50"/>
      <c r="UEQ183" s="50"/>
      <c r="UER183" s="50"/>
      <c r="UES183" s="50"/>
      <c r="UET183" s="50"/>
      <c r="UEU183" s="50"/>
      <c r="UEZ183" s="50"/>
      <c r="UFA183" s="50"/>
      <c r="UFB183" s="50"/>
      <c r="UFC183" s="50"/>
      <c r="UFD183" s="50"/>
      <c r="UFE183" s="50"/>
      <c r="UFF183" s="50"/>
      <c r="UFG183" s="50"/>
      <c r="UFH183" s="50"/>
      <c r="UFI183" s="50"/>
      <c r="UFJ183" s="50"/>
      <c r="UFK183" s="50"/>
      <c r="UFL183" s="50"/>
      <c r="UFM183" s="50"/>
      <c r="UFN183" s="50"/>
      <c r="UFO183" s="50"/>
      <c r="UFP183" s="50"/>
      <c r="UFQ183" s="50"/>
      <c r="UFR183" s="50"/>
      <c r="UFS183" s="50"/>
      <c r="UFT183" s="50"/>
      <c r="UFU183" s="50"/>
      <c r="UFV183" s="50"/>
      <c r="UFW183" s="50"/>
      <c r="UFX183" s="50"/>
      <c r="UFY183" s="50"/>
      <c r="UFZ183" s="50"/>
      <c r="UGA183" s="50"/>
      <c r="UGB183" s="50"/>
      <c r="UGC183" s="50"/>
      <c r="UGD183" s="50"/>
      <c r="UGE183" s="50"/>
      <c r="UGF183" s="50"/>
      <c r="UGG183" s="50"/>
      <c r="UGH183" s="50"/>
      <c r="UGI183" s="50"/>
      <c r="UGJ183" s="50"/>
      <c r="UGK183" s="50"/>
      <c r="UGL183" s="50"/>
      <c r="UGM183" s="50"/>
      <c r="UGN183" s="50"/>
      <c r="UGO183" s="50"/>
      <c r="UGP183" s="50"/>
      <c r="UGQ183" s="50"/>
      <c r="UGR183" s="50"/>
      <c r="UGS183" s="50"/>
      <c r="UGT183" s="50"/>
      <c r="UGU183" s="50"/>
      <c r="UGV183" s="50"/>
      <c r="UGW183" s="50"/>
      <c r="UGX183" s="50"/>
      <c r="UGY183" s="50"/>
      <c r="UGZ183" s="50"/>
      <c r="UHA183" s="50"/>
      <c r="UHB183" s="50"/>
      <c r="UHC183" s="50"/>
      <c r="UHD183" s="50"/>
      <c r="UHE183" s="50"/>
      <c r="UHF183" s="50"/>
      <c r="UHG183" s="50"/>
      <c r="UHH183" s="50"/>
      <c r="UHI183" s="50"/>
      <c r="UHJ183" s="50"/>
      <c r="UHK183" s="50"/>
      <c r="UHL183" s="50"/>
      <c r="UHM183" s="50"/>
      <c r="UHN183" s="50"/>
      <c r="UHO183" s="50"/>
      <c r="UHP183" s="50"/>
      <c r="UHQ183" s="50"/>
      <c r="UHR183" s="50"/>
      <c r="UHS183" s="50"/>
      <c r="UHT183" s="50"/>
      <c r="UHU183" s="50"/>
      <c r="UHV183" s="50"/>
      <c r="UHW183" s="50"/>
      <c r="UHX183" s="50"/>
      <c r="UHY183" s="50"/>
      <c r="UHZ183" s="50"/>
      <c r="UIA183" s="50"/>
      <c r="UIB183" s="50"/>
      <c r="UIC183" s="50"/>
      <c r="UID183" s="50"/>
      <c r="UIE183" s="50"/>
      <c r="UIF183" s="50"/>
      <c r="UIG183" s="50"/>
      <c r="UIH183" s="50"/>
      <c r="UII183" s="50"/>
      <c r="UIJ183" s="50"/>
      <c r="UIK183" s="50"/>
      <c r="UIL183" s="50"/>
      <c r="UIM183" s="50"/>
      <c r="UIN183" s="50"/>
      <c r="UIO183" s="50"/>
      <c r="UIP183" s="50"/>
      <c r="UIQ183" s="50"/>
      <c r="UIR183" s="50"/>
      <c r="UIS183" s="50"/>
      <c r="UIT183" s="50"/>
      <c r="UIU183" s="50"/>
      <c r="UIV183" s="50"/>
      <c r="UIW183" s="50"/>
      <c r="UIX183" s="50"/>
      <c r="UIY183" s="50"/>
      <c r="UIZ183" s="50"/>
      <c r="UJA183" s="50"/>
      <c r="UJB183" s="50"/>
      <c r="UJC183" s="50"/>
      <c r="UJD183" s="50"/>
      <c r="UJE183" s="50"/>
      <c r="UJF183" s="50"/>
      <c r="UJG183" s="50"/>
      <c r="UJH183" s="50"/>
      <c r="UJI183" s="50"/>
      <c r="UJJ183" s="50"/>
      <c r="UJK183" s="50"/>
      <c r="UJL183" s="50"/>
      <c r="UJM183" s="50"/>
      <c r="UJN183" s="50"/>
      <c r="UJO183" s="50"/>
      <c r="UJP183" s="50"/>
      <c r="UJQ183" s="50"/>
      <c r="UJR183" s="50"/>
      <c r="UJS183" s="50"/>
      <c r="UJT183" s="50"/>
      <c r="UJU183" s="50"/>
      <c r="UJV183" s="50"/>
      <c r="UJW183" s="50"/>
      <c r="UJX183" s="50"/>
      <c r="UJY183" s="50"/>
      <c r="UJZ183" s="50"/>
      <c r="UKA183" s="50"/>
      <c r="UKB183" s="50"/>
      <c r="UKC183" s="50"/>
      <c r="UKD183" s="50"/>
      <c r="UKE183" s="50"/>
      <c r="UKF183" s="50"/>
      <c r="UKG183" s="50"/>
      <c r="UKH183" s="50"/>
      <c r="UKI183" s="50"/>
      <c r="UKJ183" s="50"/>
      <c r="UKK183" s="50"/>
      <c r="UKL183" s="50"/>
      <c r="UKM183" s="50"/>
      <c r="UKN183" s="50"/>
      <c r="UKO183" s="50"/>
      <c r="UKP183" s="50"/>
      <c r="UKQ183" s="50"/>
      <c r="UKR183" s="50"/>
      <c r="UKS183" s="50"/>
      <c r="UKT183" s="50"/>
      <c r="UKU183" s="50"/>
      <c r="UKV183" s="50"/>
      <c r="UKW183" s="50"/>
      <c r="UKX183" s="50"/>
      <c r="UKY183" s="50"/>
      <c r="UKZ183" s="50"/>
      <c r="ULA183" s="50"/>
      <c r="ULB183" s="50"/>
      <c r="ULC183" s="50"/>
      <c r="ULD183" s="50"/>
      <c r="ULE183" s="50"/>
      <c r="ULF183" s="50"/>
      <c r="ULG183" s="50"/>
      <c r="ULH183" s="50"/>
      <c r="ULI183" s="50"/>
      <c r="ULJ183" s="50"/>
      <c r="ULK183" s="50"/>
      <c r="ULL183" s="50"/>
      <c r="ULM183" s="50"/>
      <c r="ULN183" s="50"/>
      <c r="ULO183" s="50"/>
      <c r="ULP183" s="50"/>
      <c r="ULQ183" s="50"/>
      <c r="ULR183" s="50"/>
      <c r="ULS183" s="50"/>
      <c r="ULT183" s="50"/>
      <c r="ULU183" s="50"/>
      <c r="ULV183" s="50"/>
      <c r="ULW183" s="50"/>
      <c r="ULX183" s="50"/>
      <c r="ULY183" s="50"/>
      <c r="ULZ183" s="50"/>
      <c r="UMA183" s="50"/>
      <c r="UMB183" s="50"/>
      <c r="UMC183" s="50"/>
      <c r="UMD183" s="50"/>
      <c r="UME183" s="50"/>
      <c r="UMF183" s="50"/>
      <c r="UMG183" s="50"/>
      <c r="UMH183" s="50"/>
      <c r="UMI183" s="50"/>
      <c r="UMJ183" s="50"/>
      <c r="UMK183" s="50"/>
      <c r="UML183" s="50"/>
      <c r="UMM183" s="50"/>
      <c r="UMN183" s="50"/>
      <c r="UMO183" s="50"/>
      <c r="UMP183" s="50"/>
      <c r="UMQ183" s="50"/>
      <c r="UMR183" s="50"/>
      <c r="UMS183" s="50"/>
      <c r="UMT183" s="50"/>
      <c r="UMU183" s="50"/>
      <c r="UMV183" s="50"/>
      <c r="UMW183" s="50"/>
      <c r="UMX183" s="50"/>
      <c r="UMY183" s="50"/>
      <c r="UMZ183" s="50"/>
      <c r="UNA183" s="50"/>
      <c r="UNB183" s="50"/>
      <c r="UNC183" s="50"/>
      <c r="UND183" s="50"/>
      <c r="UNE183" s="50"/>
      <c r="UNF183" s="50"/>
      <c r="UNG183" s="50"/>
      <c r="UNH183" s="50"/>
      <c r="UNI183" s="50"/>
      <c r="UNJ183" s="50"/>
      <c r="UNK183" s="50"/>
      <c r="UNL183" s="50"/>
      <c r="UNM183" s="50"/>
      <c r="UNN183" s="50"/>
      <c r="UNO183" s="50"/>
      <c r="UNP183" s="50"/>
      <c r="UNQ183" s="50"/>
      <c r="UNR183" s="50"/>
      <c r="UNS183" s="50"/>
      <c r="UNT183" s="50"/>
      <c r="UNU183" s="50"/>
      <c r="UNV183" s="50"/>
      <c r="UNW183" s="50"/>
      <c r="UNX183" s="50"/>
      <c r="UNY183" s="50"/>
      <c r="UNZ183" s="50"/>
      <c r="UOA183" s="50"/>
      <c r="UOB183" s="50"/>
      <c r="UOC183" s="50"/>
      <c r="UOD183" s="50"/>
      <c r="UOE183" s="50"/>
      <c r="UOF183" s="50"/>
      <c r="UOH183" s="50"/>
      <c r="UOJ183" s="50"/>
      <c r="UOK183" s="50"/>
      <c r="UOL183" s="50"/>
      <c r="UOM183" s="50"/>
      <c r="UON183" s="50"/>
      <c r="UOO183" s="50"/>
      <c r="UOP183" s="50"/>
      <c r="UOQ183" s="50"/>
      <c r="UOV183" s="50"/>
      <c r="UOW183" s="50"/>
      <c r="UOX183" s="50"/>
      <c r="UOY183" s="50"/>
      <c r="UOZ183" s="50"/>
      <c r="UPA183" s="50"/>
      <c r="UPB183" s="50"/>
      <c r="UPC183" s="50"/>
      <c r="UPD183" s="50"/>
      <c r="UPE183" s="50"/>
      <c r="UPF183" s="50"/>
      <c r="UPG183" s="50"/>
      <c r="UPH183" s="50"/>
      <c r="UPI183" s="50"/>
      <c r="UPJ183" s="50"/>
      <c r="UPK183" s="50"/>
      <c r="UPL183" s="50"/>
      <c r="UPM183" s="50"/>
      <c r="UPN183" s="50"/>
      <c r="UPO183" s="50"/>
      <c r="UPP183" s="50"/>
      <c r="UPQ183" s="50"/>
      <c r="UPR183" s="50"/>
      <c r="UPS183" s="50"/>
      <c r="UPT183" s="50"/>
      <c r="UPU183" s="50"/>
      <c r="UPV183" s="50"/>
      <c r="UPW183" s="50"/>
      <c r="UPX183" s="50"/>
      <c r="UPY183" s="50"/>
      <c r="UPZ183" s="50"/>
      <c r="UQA183" s="50"/>
      <c r="UQB183" s="50"/>
      <c r="UQC183" s="50"/>
      <c r="UQD183" s="50"/>
      <c r="UQE183" s="50"/>
      <c r="UQF183" s="50"/>
      <c r="UQG183" s="50"/>
      <c r="UQH183" s="50"/>
      <c r="UQI183" s="50"/>
      <c r="UQJ183" s="50"/>
      <c r="UQK183" s="50"/>
      <c r="UQL183" s="50"/>
      <c r="UQM183" s="50"/>
      <c r="UQN183" s="50"/>
      <c r="UQO183" s="50"/>
      <c r="UQP183" s="50"/>
      <c r="UQQ183" s="50"/>
      <c r="UQR183" s="50"/>
      <c r="UQS183" s="50"/>
      <c r="UQT183" s="50"/>
      <c r="UQU183" s="50"/>
      <c r="UQV183" s="50"/>
      <c r="UQW183" s="50"/>
      <c r="UQX183" s="50"/>
      <c r="UQY183" s="50"/>
      <c r="UQZ183" s="50"/>
      <c r="URA183" s="50"/>
      <c r="URB183" s="50"/>
      <c r="URC183" s="50"/>
      <c r="URD183" s="50"/>
      <c r="URE183" s="50"/>
      <c r="URF183" s="50"/>
      <c r="URG183" s="50"/>
      <c r="URH183" s="50"/>
      <c r="URI183" s="50"/>
      <c r="URJ183" s="50"/>
      <c r="URK183" s="50"/>
      <c r="URL183" s="50"/>
      <c r="URM183" s="50"/>
      <c r="URN183" s="50"/>
      <c r="URO183" s="50"/>
      <c r="URP183" s="50"/>
      <c r="URQ183" s="50"/>
      <c r="URR183" s="50"/>
      <c r="URS183" s="50"/>
      <c r="URT183" s="50"/>
      <c r="URU183" s="50"/>
      <c r="URV183" s="50"/>
      <c r="URW183" s="50"/>
      <c r="URX183" s="50"/>
      <c r="URY183" s="50"/>
      <c r="URZ183" s="50"/>
      <c r="USA183" s="50"/>
      <c r="USB183" s="50"/>
      <c r="USC183" s="50"/>
      <c r="USD183" s="50"/>
      <c r="USE183" s="50"/>
      <c r="USF183" s="50"/>
      <c r="USG183" s="50"/>
      <c r="USH183" s="50"/>
      <c r="USI183" s="50"/>
      <c r="USJ183" s="50"/>
      <c r="USK183" s="50"/>
      <c r="USL183" s="50"/>
      <c r="USM183" s="50"/>
      <c r="USN183" s="50"/>
      <c r="USO183" s="50"/>
      <c r="USP183" s="50"/>
      <c r="USQ183" s="50"/>
      <c r="USR183" s="50"/>
      <c r="USS183" s="50"/>
      <c r="UST183" s="50"/>
      <c r="USU183" s="50"/>
      <c r="USV183" s="50"/>
      <c r="USW183" s="50"/>
      <c r="USX183" s="50"/>
      <c r="USY183" s="50"/>
      <c r="USZ183" s="50"/>
      <c r="UTA183" s="50"/>
      <c r="UTB183" s="50"/>
      <c r="UTC183" s="50"/>
      <c r="UTD183" s="50"/>
      <c r="UTE183" s="50"/>
      <c r="UTF183" s="50"/>
      <c r="UTG183" s="50"/>
      <c r="UTH183" s="50"/>
      <c r="UTI183" s="50"/>
      <c r="UTJ183" s="50"/>
      <c r="UTK183" s="50"/>
      <c r="UTL183" s="50"/>
      <c r="UTM183" s="50"/>
      <c r="UTN183" s="50"/>
      <c r="UTO183" s="50"/>
      <c r="UTP183" s="50"/>
      <c r="UTQ183" s="50"/>
      <c r="UTR183" s="50"/>
      <c r="UTS183" s="50"/>
      <c r="UTT183" s="50"/>
      <c r="UTU183" s="50"/>
      <c r="UTV183" s="50"/>
      <c r="UTW183" s="50"/>
      <c r="UTX183" s="50"/>
      <c r="UTY183" s="50"/>
      <c r="UTZ183" s="50"/>
      <c r="UUA183" s="50"/>
      <c r="UUB183" s="50"/>
      <c r="UUC183" s="50"/>
      <c r="UUD183" s="50"/>
      <c r="UUE183" s="50"/>
      <c r="UUF183" s="50"/>
      <c r="UUG183" s="50"/>
      <c r="UUH183" s="50"/>
      <c r="UUI183" s="50"/>
      <c r="UUJ183" s="50"/>
      <c r="UUK183" s="50"/>
      <c r="UUL183" s="50"/>
      <c r="UUM183" s="50"/>
      <c r="UUN183" s="50"/>
      <c r="UUO183" s="50"/>
      <c r="UUP183" s="50"/>
      <c r="UUQ183" s="50"/>
      <c r="UUR183" s="50"/>
      <c r="UUS183" s="50"/>
      <c r="UUT183" s="50"/>
      <c r="UUU183" s="50"/>
      <c r="UUV183" s="50"/>
      <c r="UUW183" s="50"/>
      <c r="UUX183" s="50"/>
      <c r="UUY183" s="50"/>
      <c r="UUZ183" s="50"/>
      <c r="UVA183" s="50"/>
      <c r="UVB183" s="50"/>
      <c r="UVC183" s="50"/>
      <c r="UVD183" s="50"/>
      <c r="UVE183" s="50"/>
      <c r="UVF183" s="50"/>
      <c r="UVG183" s="50"/>
      <c r="UVH183" s="50"/>
      <c r="UVI183" s="50"/>
      <c r="UVJ183" s="50"/>
      <c r="UVK183" s="50"/>
      <c r="UVL183" s="50"/>
      <c r="UVM183" s="50"/>
      <c r="UVN183" s="50"/>
      <c r="UVO183" s="50"/>
      <c r="UVP183" s="50"/>
      <c r="UVQ183" s="50"/>
      <c r="UVR183" s="50"/>
      <c r="UVS183" s="50"/>
      <c r="UVT183" s="50"/>
      <c r="UVU183" s="50"/>
      <c r="UVV183" s="50"/>
      <c r="UVW183" s="50"/>
      <c r="UVX183" s="50"/>
      <c r="UVY183" s="50"/>
      <c r="UVZ183" s="50"/>
      <c r="UWA183" s="50"/>
      <c r="UWB183" s="50"/>
      <c r="UWC183" s="50"/>
      <c r="UWD183" s="50"/>
      <c r="UWE183" s="50"/>
      <c r="UWF183" s="50"/>
      <c r="UWG183" s="50"/>
      <c r="UWH183" s="50"/>
      <c r="UWI183" s="50"/>
      <c r="UWJ183" s="50"/>
      <c r="UWK183" s="50"/>
      <c r="UWL183" s="50"/>
      <c r="UWM183" s="50"/>
      <c r="UWN183" s="50"/>
      <c r="UWO183" s="50"/>
      <c r="UWP183" s="50"/>
      <c r="UWQ183" s="50"/>
      <c r="UWR183" s="50"/>
      <c r="UWS183" s="50"/>
      <c r="UWT183" s="50"/>
      <c r="UWU183" s="50"/>
      <c r="UWV183" s="50"/>
      <c r="UWW183" s="50"/>
      <c r="UWX183" s="50"/>
      <c r="UWY183" s="50"/>
      <c r="UWZ183" s="50"/>
      <c r="UXA183" s="50"/>
      <c r="UXB183" s="50"/>
      <c r="UXC183" s="50"/>
      <c r="UXD183" s="50"/>
      <c r="UXE183" s="50"/>
      <c r="UXF183" s="50"/>
      <c r="UXG183" s="50"/>
      <c r="UXH183" s="50"/>
      <c r="UXI183" s="50"/>
      <c r="UXJ183" s="50"/>
      <c r="UXK183" s="50"/>
      <c r="UXL183" s="50"/>
      <c r="UXM183" s="50"/>
      <c r="UXN183" s="50"/>
      <c r="UXO183" s="50"/>
      <c r="UXP183" s="50"/>
      <c r="UXQ183" s="50"/>
      <c r="UXR183" s="50"/>
      <c r="UXS183" s="50"/>
      <c r="UXT183" s="50"/>
      <c r="UXU183" s="50"/>
      <c r="UXV183" s="50"/>
      <c r="UXW183" s="50"/>
      <c r="UXX183" s="50"/>
      <c r="UXY183" s="50"/>
      <c r="UXZ183" s="50"/>
      <c r="UYA183" s="50"/>
      <c r="UYB183" s="50"/>
      <c r="UYD183" s="50"/>
      <c r="UYF183" s="50"/>
      <c r="UYG183" s="50"/>
      <c r="UYH183" s="50"/>
      <c r="UYI183" s="50"/>
      <c r="UYJ183" s="50"/>
      <c r="UYK183" s="50"/>
      <c r="UYL183" s="50"/>
      <c r="UYM183" s="50"/>
      <c r="UYR183" s="50"/>
      <c r="UYS183" s="50"/>
      <c r="UYT183" s="50"/>
      <c r="UYU183" s="50"/>
      <c r="UYV183" s="50"/>
      <c r="UYW183" s="50"/>
      <c r="UYX183" s="50"/>
      <c r="UYY183" s="50"/>
      <c r="UYZ183" s="50"/>
      <c r="UZA183" s="50"/>
      <c r="UZB183" s="50"/>
      <c r="UZC183" s="50"/>
      <c r="UZD183" s="50"/>
      <c r="UZE183" s="50"/>
      <c r="UZF183" s="50"/>
      <c r="UZG183" s="50"/>
      <c r="UZH183" s="50"/>
      <c r="UZI183" s="50"/>
      <c r="UZJ183" s="50"/>
      <c r="UZK183" s="50"/>
      <c r="UZL183" s="50"/>
      <c r="UZM183" s="50"/>
      <c r="UZN183" s="50"/>
      <c r="UZO183" s="50"/>
      <c r="UZP183" s="50"/>
      <c r="UZQ183" s="50"/>
      <c r="UZR183" s="50"/>
      <c r="UZS183" s="50"/>
      <c r="UZT183" s="50"/>
      <c r="UZU183" s="50"/>
      <c r="UZV183" s="50"/>
      <c r="UZW183" s="50"/>
      <c r="UZX183" s="50"/>
      <c r="UZY183" s="50"/>
      <c r="UZZ183" s="50"/>
      <c r="VAA183" s="50"/>
      <c r="VAB183" s="50"/>
      <c r="VAC183" s="50"/>
      <c r="VAD183" s="50"/>
      <c r="VAE183" s="50"/>
      <c r="VAF183" s="50"/>
      <c r="VAG183" s="50"/>
      <c r="VAH183" s="50"/>
      <c r="VAI183" s="50"/>
      <c r="VAJ183" s="50"/>
      <c r="VAK183" s="50"/>
      <c r="VAL183" s="50"/>
      <c r="VAM183" s="50"/>
      <c r="VAN183" s="50"/>
      <c r="VAO183" s="50"/>
      <c r="VAP183" s="50"/>
      <c r="VAQ183" s="50"/>
      <c r="VAR183" s="50"/>
      <c r="VAS183" s="50"/>
      <c r="VAT183" s="50"/>
      <c r="VAU183" s="50"/>
      <c r="VAV183" s="50"/>
      <c r="VAW183" s="50"/>
      <c r="VAX183" s="50"/>
      <c r="VAY183" s="50"/>
      <c r="VAZ183" s="50"/>
      <c r="VBA183" s="50"/>
      <c r="VBB183" s="50"/>
      <c r="VBC183" s="50"/>
      <c r="VBD183" s="50"/>
      <c r="VBE183" s="50"/>
      <c r="VBF183" s="50"/>
      <c r="VBG183" s="50"/>
      <c r="VBH183" s="50"/>
      <c r="VBI183" s="50"/>
      <c r="VBJ183" s="50"/>
      <c r="VBK183" s="50"/>
      <c r="VBL183" s="50"/>
      <c r="VBM183" s="50"/>
      <c r="VBN183" s="50"/>
      <c r="VBO183" s="50"/>
      <c r="VBP183" s="50"/>
      <c r="VBQ183" s="50"/>
      <c r="VBR183" s="50"/>
      <c r="VBS183" s="50"/>
      <c r="VBT183" s="50"/>
      <c r="VBU183" s="50"/>
      <c r="VBV183" s="50"/>
      <c r="VBW183" s="50"/>
      <c r="VBX183" s="50"/>
      <c r="VBY183" s="50"/>
      <c r="VBZ183" s="50"/>
      <c r="VCA183" s="50"/>
      <c r="VCB183" s="50"/>
      <c r="VCC183" s="50"/>
      <c r="VCD183" s="50"/>
      <c r="VCE183" s="50"/>
      <c r="VCF183" s="50"/>
      <c r="VCG183" s="50"/>
      <c r="VCH183" s="50"/>
      <c r="VCI183" s="50"/>
      <c r="VCJ183" s="50"/>
      <c r="VCK183" s="50"/>
      <c r="VCL183" s="50"/>
      <c r="VCM183" s="50"/>
      <c r="VCN183" s="50"/>
      <c r="VCO183" s="50"/>
      <c r="VCP183" s="50"/>
      <c r="VCQ183" s="50"/>
      <c r="VCR183" s="50"/>
      <c r="VCS183" s="50"/>
      <c r="VCT183" s="50"/>
      <c r="VCU183" s="50"/>
      <c r="VCV183" s="50"/>
      <c r="VCW183" s="50"/>
      <c r="VCX183" s="50"/>
      <c r="VCY183" s="50"/>
      <c r="VCZ183" s="50"/>
      <c r="VDA183" s="50"/>
      <c r="VDB183" s="50"/>
      <c r="VDC183" s="50"/>
      <c r="VDD183" s="50"/>
      <c r="VDE183" s="50"/>
      <c r="VDF183" s="50"/>
      <c r="VDG183" s="50"/>
      <c r="VDH183" s="50"/>
      <c r="VDI183" s="50"/>
      <c r="VDJ183" s="50"/>
      <c r="VDK183" s="50"/>
      <c r="VDL183" s="50"/>
      <c r="VDM183" s="50"/>
      <c r="VDN183" s="50"/>
      <c r="VDO183" s="50"/>
      <c r="VDP183" s="50"/>
      <c r="VDQ183" s="50"/>
      <c r="VDR183" s="50"/>
      <c r="VDS183" s="50"/>
      <c r="VDT183" s="50"/>
      <c r="VDU183" s="50"/>
      <c r="VDV183" s="50"/>
      <c r="VDW183" s="50"/>
      <c r="VDX183" s="50"/>
      <c r="VDY183" s="50"/>
      <c r="VDZ183" s="50"/>
      <c r="VEA183" s="50"/>
      <c r="VEB183" s="50"/>
      <c r="VEC183" s="50"/>
      <c r="VED183" s="50"/>
      <c r="VEE183" s="50"/>
      <c r="VEF183" s="50"/>
      <c r="VEG183" s="50"/>
      <c r="VEH183" s="50"/>
      <c r="VEI183" s="50"/>
      <c r="VEJ183" s="50"/>
      <c r="VEK183" s="50"/>
      <c r="VEL183" s="50"/>
      <c r="VEM183" s="50"/>
      <c r="VEN183" s="50"/>
      <c r="VEO183" s="50"/>
      <c r="VEP183" s="50"/>
      <c r="VEQ183" s="50"/>
      <c r="VER183" s="50"/>
      <c r="VES183" s="50"/>
      <c r="VET183" s="50"/>
      <c r="VEU183" s="50"/>
      <c r="VEV183" s="50"/>
      <c r="VEW183" s="50"/>
      <c r="VEX183" s="50"/>
      <c r="VEY183" s="50"/>
      <c r="VEZ183" s="50"/>
      <c r="VFA183" s="50"/>
      <c r="VFB183" s="50"/>
      <c r="VFC183" s="50"/>
      <c r="VFD183" s="50"/>
      <c r="VFE183" s="50"/>
      <c r="VFF183" s="50"/>
      <c r="VFG183" s="50"/>
      <c r="VFH183" s="50"/>
      <c r="VFI183" s="50"/>
      <c r="VFJ183" s="50"/>
      <c r="VFK183" s="50"/>
      <c r="VFL183" s="50"/>
      <c r="VFM183" s="50"/>
      <c r="VFN183" s="50"/>
      <c r="VFO183" s="50"/>
      <c r="VFP183" s="50"/>
      <c r="VFQ183" s="50"/>
      <c r="VFR183" s="50"/>
      <c r="VFS183" s="50"/>
      <c r="VFT183" s="50"/>
      <c r="VFU183" s="50"/>
      <c r="VFV183" s="50"/>
      <c r="VFW183" s="50"/>
      <c r="VFX183" s="50"/>
      <c r="VFY183" s="50"/>
      <c r="VFZ183" s="50"/>
      <c r="VGA183" s="50"/>
      <c r="VGB183" s="50"/>
      <c r="VGC183" s="50"/>
      <c r="VGD183" s="50"/>
      <c r="VGE183" s="50"/>
      <c r="VGF183" s="50"/>
      <c r="VGG183" s="50"/>
      <c r="VGH183" s="50"/>
      <c r="VGI183" s="50"/>
      <c r="VGJ183" s="50"/>
      <c r="VGK183" s="50"/>
      <c r="VGL183" s="50"/>
      <c r="VGM183" s="50"/>
      <c r="VGN183" s="50"/>
      <c r="VGO183" s="50"/>
      <c r="VGP183" s="50"/>
      <c r="VGQ183" s="50"/>
      <c r="VGR183" s="50"/>
      <c r="VGS183" s="50"/>
      <c r="VGT183" s="50"/>
      <c r="VGU183" s="50"/>
      <c r="VGV183" s="50"/>
      <c r="VGW183" s="50"/>
      <c r="VGX183" s="50"/>
      <c r="VGY183" s="50"/>
      <c r="VGZ183" s="50"/>
      <c r="VHA183" s="50"/>
      <c r="VHB183" s="50"/>
      <c r="VHC183" s="50"/>
      <c r="VHD183" s="50"/>
      <c r="VHE183" s="50"/>
      <c r="VHF183" s="50"/>
      <c r="VHG183" s="50"/>
      <c r="VHH183" s="50"/>
      <c r="VHI183" s="50"/>
      <c r="VHJ183" s="50"/>
      <c r="VHK183" s="50"/>
      <c r="VHL183" s="50"/>
      <c r="VHM183" s="50"/>
      <c r="VHN183" s="50"/>
      <c r="VHO183" s="50"/>
      <c r="VHP183" s="50"/>
      <c r="VHQ183" s="50"/>
      <c r="VHR183" s="50"/>
      <c r="VHS183" s="50"/>
      <c r="VHT183" s="50"/>
      <c r="VHU183" s="50"/>
      <c r="VHV183" s="50"/>
      <c r="VHW183" s="50"/>
      <c r="VHX183" s="50"/>
      <c r="VHZ183" s="50"/>
      <c r="VIB183" s="50"/>
      <c r="VIC183" s="50"/>
      <c r="VID183" s="50"/>
      <c r="VIE183" s="50"/>
      <c r="VIF183" s="50"/>
      <c r="VIG183" s="50"/>
      <c r="VIH183" s="50"/>
      <c r="VII183" s="50"/>
      <c r="VIN183" s="50"/>
      <c r="VIO183" s="50"/>
      <c r="VIP183" s="50"/>
      <c r="VIQ183" s="50"/>
      <c r="VIR183" s="50"/>
      <c r="VIS183" s="50"/>
      <c r="VIT183" s="50"/>
      <c r="VIU183" s="50"/>
      <c r="VIV183" s="50"/>
      <c r="VIW183" s="50"/>
      <c r="VIX183" s="50"/>
      <c r="VIY183" s="50"/>
      <c r="VIZ183" s="50"/>
      <c r="VJA183" s="50"/>
      <c r="VJB183" s="50"/>
      <c r="VJC183" s="50"/>
      <c r="VJD183" s="50"/>
      <c r="VJE183" s="50"/>
      <c r="VJF183" s="50"/>
      <c r="VJG183" s="50"/>
      <c r="VJH183" s="50"/>
      <c r="VJI183" s="50"/>
      <c r="VJJ183" s="50"/>
      <c r="VJK183" s="50"/>
      <c r="VJL183" s="50"/>
      <c r="VJM183" s="50"/>
      <c r="VJN183" s="50"/>
      <c r="VJO183" s="50"/>
      <c r="VJP183" s="50"/>
      <c r="VJQ183" s="50"/>
      <c r="VJR183" s="50"/>
      <c r="VJS183" s="50"/>
      <c r="VJT183" s="50"/>
      <c r="VJU183" s="50"/>
      <c r="VJV183" s="50"/>
      <c r="VJW183" s="50"/>
      <c r="VJX183" s="50"/>
      <c r="VJY183" s="50"/>
      <c r="VJZ183" s="50"/>
      <c r="VKA183" s="50"/>
      <c r="VKB183" s="50"/>
      <c r="VKC183" s="50"/>
      <c r="VKD183" s="50"/>
      <c r="VKE183" s="50"/>
      <c r="VKF183" s="50"/>
      <c r="VKG183" s="50"/>
      <c r="VKH183" s="50"/>
      <c r="VKI183" s="50"/>
      <c r="VKJ183" s="50"/>
      <c r="VKK183" s="50"/>
      <c r="VKL183" s="50"/>
      <c r="VKM183" s="50"/>
      <c r="VKN183" s="50"/>
      <c r="VKO183" s="50"/>
      <c r="VKP183" s="50"/>
      <c r="VKQ183" s="50"/>
      <c r="VKR183" s="50"/>
      <c r="VKS183" s="50"/>
      <c r="VKT183" s="50"/>
      <c r="VKU183" s="50"/>
      <c r="VKV183" s="50"/>
      <c r="VKW183" s="50"/>
      <c r="VKX183" s="50"/>
      <c r="VKY183" s="50"/>
      <c r="VKZ183" s="50"/>
      <c r="VLA183" s="50"/>
      <c r="VLB183" s="50"/>
      <c r="VLC183" s="50"/>
      <c r="VLD183" s="50"/>
      <c r="VLE183" s="50"/>
      <c r="VLF183" s="50"/>
      <c r="VLG183" s="50"/>
      <c r="VLH183" s="50"/>
      <c r="VLI183" s="50"/>
      <c r="VLJ183" s="50"/>
      <c r="VLK183" s="50"/>
      <c r="VLL183" s="50"/>
      <c r="VLM183" s="50"/>
      <c r="VLN183" s="50"/>
      <c r="VLO183" s="50"/>
      <c r="VLP183" s="50"/>
      <c r="VLQ183" s="50"/>
      <c r="VLR183" s="50"/>
      <c r="VLS183" s="50"/>
      <c r="VLT183" s="50"/>
      <c r="VLU183" s="50"/>
      <c r="VLV183" s="50"/>
      <c r="VLW183" s="50"/>
      <c r="VLX183" s="50"/>
      <c r="VLY183" s="50"/>
      <c r="VLZ183" s="50"/>
      <c r="VMA183" s="50"/>
      <c r="VMB183" s="50"/>
      <c r="VMC183" s="50"/>
      <c r="VMD183" s="50"/>
      <c r="VME183" s="50"/>
      <c r="VMF183" s="50"/>
      <c r="VMG183" s="50"/>
      <c r="VMH183" s="50"/>
      <c r="VMI183" s="50"/>
      <c r="VMJ183" s="50"/>
      <c r="VMK183" s="50"/>
      <c r="VML183" s="50"/>
      <c r="VMM183" s="50"/>
      <c r="VMN183" s="50"/>
      <c r="VMO183" s="50"/>
      <c r="VMP183" s="50"/>
      <c r="VMQ183" s="50"/>
      <c r="VMR183" s="50"/>
      <c r="VMS183" s="50"/>
      <c r="VMT183" s="50"/>
      <c r="VMU183" s="50"/>
      <c r="VMV183" s="50"/>
      <c r="VMW183" s="50"/>
      <c r="VMX183" s="50"/>
      <c r="VMY183" s="50"/>
      <c r="VMZ183" s="50"/>
      <c r="VNA183" s="50"/>
      <c r="VNB183" s="50"/>
      <c r="VNC183" s="50"/>
      <c r="VND183" s="50"/>
      <c r="VNE183" s="50"/>
      <c r="VNF183" s="50"/>
      <c r="VNG183" s="50"/>
      <c r="VNH183" s="50"/>
      <c r="VNI183" s="50"/>
      <c r="VNJ183" s="50"/>
      <c r="VNK183" s="50"/>
      <c r="VNL183" s="50"/>
      <c r="VNM183" s="50"/>
      <c r="VNN183" s="50"/>
      <c r="VNO183" s="50"/>
      <c r="VNP183" s="50"/>
      <c r="VNQ183" s="50"/>
      <c r="VNR183" s="50"/>
      <c r="VNS183" s="50"/>
      <c r="VNT183" s="50"/>
      <c r="VNU183" s="50"/>
      <c r="VNV183" s="50"/>
      <c r="VNW183" s="50"/>
      <c r="VNX183" s="50"/>
      <c r="VNY183" s="50"/>
      <c r="VNZ183" s="50"/>
      <c r="VOA183" s="50"/>
      <c r="VOB183" s="50"/>
      <c r="VOC183" s="50"/>
      <c r="VOD183" s="50"/>
      <c r="VOE183" s="50"/>
      <c r="VOF183" s="50"/>
      <c r="VOG183" s="50"/>
      <c r="VOH183" s="50"/>
      <c r="VOI183" s="50"/>
      <c r="VOJ183" s="50"/>
      <c r="VOK183" s="50"/>
      <c r="VOL183" s="50"/>
      <c r="VOM183" s="50"/>
      <c r="VON183" s="50"/>
      <c r="VOO183" s="50"/>
      <c r="VOP183" s="50"/>
      <c r="VOQ183" s="50"/>
      <c r="VOR183" s="50"/>
      <c r="VOS183" s="50"/>
      <c r="VOT183" s="50"/>
      <c r="VOU183" s="50"/>
      <c r="VOV183" s="50"/>
      <c r="VOW183" s="50"/>
      <c r="VOX183" s="50"/>
      <c r="VOY183" s="50"/>
      <c r="VOZ183" s="50"/>
      <c r="VPA183" s="50"/>
      <c r="VPB183" s="50"/>
      <c r="VPC183" s="50"/>
      <c r="VPD183" s="50"/>
      <c r="VPE183" s="50"/>
      <c r="VPF183" s="50"/>
      <c r="VPG183" s="50"/>
      <c r="VPH183" s="50"/>
      <c r="VPI183" s="50"/>
      <c r="VPJ183" s="50"/>
      <c r="VPK183" s="50"/>
      <c r="VPL183" s="50"/>
      <c r="VPM183" s="50"/>
      <c r="VPN183" s="50"/>
      <c r="VPO183" s="50"/>
      <c r="VPP183" s="50"/>
      <c r="VPQ183" s="50"/>
      <c r="VPR183" s="50"/>
      <c r="VPS183" s="50"/>
      <c r="VPT183" s="50"/>
      <c r="VPU183" s="50"/>
      <c r="VPV183" s="50"/>
      <c r="VPW183" s="50"/>
      <c r="VPX183" s="50"/>
      <c r="VPY183" s="50"/>
      <c r="VPZ183" s="50"/>
      <c r="VQA183" s="50"/>
      <c r="VQB183" s="50"/>
      <c r="VQC183" s="50"/>
      <c r="VQD183" s="50"/>
      <c r="VQE183" s="50"/>
      <c r="VQF183" s="50"/>
      <c r="VQG183" s="50"/>
      <c r="VQH183" s="50"/>
      <c r="VQI183" s="50"/>
      <c r="VQJ183" s="50"/>
      <c r="VQK183" s="50"/>
      <c r="VQL183" s="50"/>
      <c r="VQM183" s="50"/>
      <c r="VQN183" s="50"/>
      <c r="VQO183" s="50"/>
      <c r="VQP183" s="50"/>
      <c r="VQQ183" s="50"/>
      <c r="VQR183" s="50"/>
      <c r="VQS183" s="50"/>
      <c r="VQT183" s="50"/>
      <c r="VQU183" s="50"/>
      <c r="VQV183" s="50"/>
      <c r="VQW183" s="50"/>
      <c r="VQX183" s="50"/>
      <c r="VQY183" s="50"/>
      <c r="VQZ183" s="50"/>
      <c r="VRA183" s="50"/>
      <c r="VRB183" s="50"/>
      <c r="VRC183" s="50"/>
      <c r="VRD183" s="50"/>
      <c r="VRE183" s="50"/>
      <c r="VRF183" s="50"/>
      <c r="VRG183" s="50"/>
      <c r="VRH183" s="50"/>
      <c r="VRI183" s="50"/>
      <c r="VRJ183" s="50"/>
      <c r="VRK183" s="50"/>
      <c r="VRL183" s="50"/>
      <c r="VRM183" s="50"/>
      <c r="VRN183" s="50"/>
      <c r="VRO183" s="50"/>
      <c r="VRP183" s="50"/>
      <c r="VRQ183" s="50"/>
      <c r="VRR183" s="50"/>
      <c r="VRS183" s="50"/>
      <c r="VRT183" s="50"/>
      <c r="VRV183" s="50"/>
      <c r="VRX183" s="50"/>
      <c r="VRY183" s="50"/>
      <c r="VRZ183" s="50"/>
      <c r="VSA183" s="50"/>
      <c r="VSB183" s="50"/>
      <c r="VSC183" s="50"/>
      <c r="VSD183" s="50"/>
      <c r="VSE183" s="50"/>
      <c r="VSJ183" s="50"/>
      <c r="VSK183" s="50"/>
      <c r="VSL183" s="50"/>
      <c r="VSM183" s="50"/>
      <c r="VSN183" s="50"/>
      <c r="VSO183" s="50"/>
      <c r="VSP183" s="50"/>
      <c r="VSQ183" s="50"/>
      <c r="VSR183" s="50"/>
      <c r="VSS183" s="50"/>
      <c r="VST183" s="50"/>
      <c r="VSU183" s="50"/>
      <c r="VSV183" s="50"/>
      <c r="VSW183" s="50"/>
      <c r="VSX183" s="50"/>
      <c r="VSY183" s="50"/>
      <c r="VSZ183" s="50"/>
      <c r="VTA183" s="50"/>
      <c r="VTB183" s="50"/>
      <c r="VTC183" s="50"/>
      <c r="VTD183" s="50"/>
      <c r="VTE183" s="50"/>
      <c r="VTF183" s="50"/>
      <c r="VTG183" s="50"/>
      <c r="VTH183" s="50"/>
      <c r="VTI183" s="50"/>
      <c r="VTJ183" s="50"/>
      <c r="VTK183" s="50"/>
      <c r="VTL183" s="50"/>
      <c r="VTM183" s="50"/>
      <c r="VTN183" s="50"/>
      <c r="VTO183" s="50"/>
      <c r="VTP183" s="50"/>
      <c r="VTQ183" s="50"/>
      <c r="VTR183" s="50"/>
      <c r="VTS183" s="50"/>
      <c r="VTT183" s="50"/>
      <c r="VTU183" s="50"/>
      <c r="VTV183" s="50"/>
      <c r="VTW183" s="50"/>
      <c r="VTX183" s="50"/>
      <c r="VTY183" s="50"/>
      <c r="VTZ183" s="50"/>
      <c r="VUA183" s="50"/>
      <c r="VUB183" s="50"/>
      <c r="VUC183" s="50"/>
      <c r="VUD183" s="50"/>
      <c r="VUE183" s="50"/>
      <c r="VUF183" s="50"/>
      <c r="VUG183" s="50"/>
      <c r="VUH183" s="50"/>
      <c r="VUI183" s="50"/>
      <c r="VUJ183" s="50"/>
      <c r="VUK183" s="50"/>
      <c r="VUL183" s="50"/>
      <c r="VUM183" s="50"/>
      <c r="VUN183" s="50"/>
      <c r="VUO183" s="50"/>
      <c r="VUP183" s="50"/>
      <c r="VUQ183" s="50"/>
      <c r="VUR183" s="50"/>
      <c r="VUS183" s="50"/>
      <c r="VUT183" s="50"/>
      <c r="VUU183" s="50"/>
      <c r="VUV183" s="50"/>
      <c r="VUW183" s="50"/>
      <c r="VUX183" s="50"/>
      <c r="VUY183" s="50"/>
      <c r="VUZ183" s="50"/>
      <c r="VVA183" s="50"/>
      <c r="VVB183" s="50"/>
      <c r="VVC183" s="50"/>
      <c r="VVD183" s="50"/>
      <c r="VVE183" s="50"/>
      <c r="VVF183" s="50"/>
      <c r="VVG183" s="50"/>
      <c r="VVH183" s="50"/>
      <c r="VVI183" s="50"/>
      <c r="VVJ183" s="50"/>
      <c r="VVK183" s="50"/>
      <c r="VVL183" s="50"/>
      <c r="VVM183" s="50"/>
      <c r="VVN183" s="50"/>
      <c r="VVO183" s="50"/>
      <c r="VVP183" s="50"/>
      <c r="VVQ183" s="50"/>
      <c r="VVR183" s="50"/>
      <c r="VVS183" s="50"/>
      <c r="VVT183" s="50"/>
      <c r="VVU183" s="50"/>
      <c r="VVV183" s="50"/>
      <c r="VVW183" s="50"/>
      <c r="VVX183" s="50"/>
      <c r="VVY183" s="50"/>
      <c r="VVZ183" s="50"/>
      <c r="VWA183" s="50"/>
      <c r="VWB183" s="50"/>
      <c r="VWC183" s="50"/>
      <c r="VWD183" s="50"/>
      <c r="VWE183" s="50"/>
      <c r="VWF183" s="50"/>
      <c r="VWG183" s="50"/>
      <c r="VWH183" s="50"/>
      <c r="VWI183" s="50"/>
      <c r="VWJ183" s="50"/>
      <c r="VWK183" s="50"/>
      <c r="VWL183" s="50"/>
      <c r="VWM183" s="50"/>
      <c r="VWN183" s="50"/>
      <c r="VWO183" s="50"/>
      <c r="VWP183" s="50"/>
      <c r="VWQ183" s="50"/>
      <c r="VWR183" s="50"/>
      <c r="VWS183" s="50"/>
      <c r="VWT183" s="50"/>
      <c r="VWU183" s="50"/>
      <c r="VWV183" s="50"/>
      <c r="VWW183" s="50"/>
      <c r="VWX183" s="50"/>
      <c r="VWY183" s="50"/>
      <c r="VWZ183" s="50"/>
      <c r="VXA183" s="50"/>
      <c r="VXB183" s="50"/>
      <c r="VXC183" s="50"/>
      <c r="VXD183" s="50"/>
      <c r="VXE183" s="50"/>
      <c r="VXF183" s="50"/>
      <c r="VXG183" s="50"/>
      <c r="VXH183" s="50"/>
      <c r="VXI183" s="50"/>
      <c r="VXJ183" s="50"/>
      <c r="VXK183" s="50"/>
      <c r="VXL183" s="50"/>
      <c r="VXM183" s="50"/>
      <c r="VXN183" s="50"/>
      <c r="VXO183" s="50"/>
      <c r="VXP183" s="50"/>
      <c r="VXQ183" s="50"/>
      <c r="VXR183" s="50"/>
      <c r="VXS183" s="50"/>
      <c r="VXT183" s="50"/>
      <c r="VXU183" s="50"/>
      <c r="VXV183" s="50"/>
      <c r="VXW183" s="50"/>
      <c r="VXX183" s="50"/>
      <c r="VXY183" s="50"/>
      <c r="VXZ183" s="50"/>
      <c r="VYA183" s="50"/>
      <c r="VYB183" s="50"/>
      <c r="VYC183" s="50"/>
      <c r="VYD183" s="50"/>
      <c r="VYE183" s="50"/>
      <c r="VYF183" s="50"/>
      <c r="VYG183" s="50"/>
      <c r="VYH183" s="50"/>
      <c r="VYI183" s="50"/>
      <c r="VYJ183" s="50"/>
      <c r="VYK183" s="50"/>
      <c r="VYL183" s="50"/>
      <c r="VYM183" s="50"/>
      <c r="VYN183" s="50"/>
      <c r="VYO183" s="50"/>
      <c r="VYP183" s="50"/>
      <c r="VYQ183" s="50"/>
      <c r="VYR183" s="50"/>
      <c r="VYS183" s="50"/>
      <c r="VYT183" s="50"/>
      <c r="VYU183" s="50"/>
      <c r="VYV183" s="50"/>
      <c r="VYW183" s="50"/>
      <c r="VYX183" s="50"/>
      <c r="VYY183" s="50"/>
      <c r="VYZ183" s="50"/>
      <c r="VZA183" s="50"/>
      <c r="VZB183" s="50"/>
      <c r="VZC183" s="50"/>
      <c r="VZD183" s="50"/>
      <c r="VZE183" s="50"/>
      <c r="VZF183" s="50"/>
      <c r="VZG183" s="50"/>
      <c r="VZH183" s="50"/>
      <c r="VZI183" s="50"/>
      <c r="VZJ183" s="50"/>
      <c r="VZK183" s="50"/>
      <c r="VZL183" s="50"/>
      <c r="VZM183" s="50"/>
      <c r="VZN183" s="50"/>
      <c r="VZO183" s="50"/>
      <c r="VZP183" s="50"/>
      <c r="VZQ183" s="50"/>
      <c r="VZR183" s="50"/>
      <c r="VZS183" s="50"/>
      <c r="VZT183" s="50"/>
      <c r="VZU183" s="50"/>
      <c r="VZV183" s="50"/>
      <c r="VZW183" s="50"/>
      <c r="VZX183" s="50"/>
      <c r="VZY183" s="50"/>
      <c r="VZZ183" s="50"/>
      <c r="WAA183" s="50"/>
      <c r="WAB183" s="50"/>
      <c r="WAC183" s="50"/>
      <c r="WAD183" s="50"/>
      <c r="WAE183" s="50"/>
      <c r="WAF183" s="50"/>
      <c r="WAG183" s="50"/>
      <c r="WAH183" s="50"/>
      <c r="WAI183" s="50"/>
      <c r="WAJ183" s="50"/>
      <c r="WAK183" s="50"/>
      <c r="WAL183" s="50"/>
      <c r="WAM183" s="50"/>
      <c r="WAN183" s="50"/>
      <c r="WAO183" s="50"/>
      <c r="WAP183" s="50"/>
      <c r="WAQ183" s="50"/>
      <c r="WAR183" s="50"/>
      <c r="WAS183" s="50"/>
      <c r="WAT183" s="50"/>
      <c r="WAU183" s="50"/>
      <c r="WAV183" s="50"/>
      <c r="WAW183" s="50"/>
      <c r="WAX183" s="50"/>
      <c r="WAY183" s="50"/>
      <c r="WAZ183" s="50"/>
      <c r="WBA183" s="50"/>
      <c r="WBB183" s="50"/>
      <c r="WBC183" s="50"/>
      <c r="WBD183" s="50"/>
      <c r="WBE183" s="50"/>
      <c r="WBF183" s="50"/>
      <c r="WBG183" s="50"/>
      <c r="WBH183" s="50"/>
      <c r="WBI183" s="50"/>
      <c r="WBJ183" s="50"/>
      <c r="WBK183" s="50"/>
      <c r="WBL183" s="50"/>
      <c r="WBM183" s="50"/>
      <c r="WBN183" s="50"/>
      <c r="WBO183" s="50"/>
      <c r="WBP183" s="50"/>
      <c r="WBR183" s="50"/>
      <c r="WBT183" s="50"/>
      <c r="WBU183" s="50"/>
      <c r="WBV183" s="50"/>
      <c r="WBW183" s="50"/>
      <c r="WBX183" s="50"/>
      <c r="WBY183" s="50"/>
      <c r="WBZ183" s="50"/>
      <c r="WCA183" s="50"/>
      <c r="WCF183" s="50"/>
      <c r="WCG183" s="50"/>
      <c r="WCH183" s="50"/>
      <c r="WCI183" s="50"/>
      <c r="WCJ183" s="50"/>
      <c r="WCK183" s="50"/>
      <c r="WCL183" s="50"/>
      <c r="WCM183" s="50"/>
      <c r="WCN183" s="50"/>
      <c r="WCO183" s="50"/>
      <c r="WCP183" s="50"/>
      <c r="WCQ183" s="50"/>
      <c r="WCR183" s="50"/>
      <c r="WCS183" s="50"/>
      <c r="WCT183" s="50"/>
      <c r="WCU183" s="50"/>
      <c r="WCV183" s="50"/>
      <c r="WCW183" s="50"/>
      <c r="WCX183" s="50"/>
      <c r="WCY183" s="50"/>
      <c r="WCZ183" s="50"/>
      <c r="WDA183" s="50"/>
      <c r="WDB183" s="50"/>
      <c r="WDC183" s="50"/>
      <c r="WDD183" s="50"/>
      <c r="WDE183" s="50"/>
      <c r="WDF183" s="50"/>
      <c r="WDG183" s="50"/>
      <c r="WDH183" s="50"/>
      <c r="WDI183" s="50"/>
      <c r="WDJ183" s="50"/>
      <c r="WDK183" s="50"/>
      <c r="WDL183" s="50"/>
      <c r="WDM183" s="50"/>
      <c r="WDN183" s="50"/>
      <c r="WDO183" s="50"/>
      <c r="WDP183" s="50"/>
      <c r="WDQ183" s="50"/>
      <c r="WDR183" s="50"/>
      <c r="WDS183" s="50"/>
      <c r="WDT183" s="50"/>
      <c r="WDU183" s="50"/>
      <c r="WDV183" s="50"/>
      <c r="WDW183" s="50"/>
      <c r="WDX183" s="50"/>
      <c r="WDY183" s="50"/>
      <c r="WDZ183" s="50"/>
      <c r="WEA183" s="50"/>
      <c r="WEB183" s="50"/>
      <c r="WEC183" s="50"/>
      <c r="WED183" s="50"/>
      <c r="WEE183" s="50"/>
      <c r="WEF183" s="50"/>
      <c r="WEG183" s="50"/>
      <c r="WEH183" s="50"/>
      <c r="WEI183" s="50"/>
      <c r="WEJ183" s="50"/>
      <c r="WEK183" s="50"/>
      <c r="WEL183" s="50"/>
      <c r="WEM183" s="50"/>
      <c r="WEN183" s="50"/>
      <c r="WEO183" s="50"/>
      <c r="WEP183" s="50"/>
      <c r="WEQ183" s="50"/>
      <c r="WER183" s="50"/>
      <c r="WES183" s="50"/>
      <c r="WET183" s="50"/>
      <c r="WEU183" s="50"/>
      <c r="WEV183" s="50"/>
      <c r="WEW183" s="50"/>
      <c r="WEX183" s="50"/>
      <c r="WEY183" s="50"/>
      <c r="WEZ183" s="50"/>
      <c r="WFA183" s="50"/>
      <c r="WFB183" s="50"/>
      <c r="WFC183" s="50"/>
      <c r="WFD183" s="50"/>
      <c r="WFE183" s="50"/>
      <c r="WFF183" s="50"/>
      <c r="WFG183" s="50"/>
      <c r="WFH183" s="50"/>
      <c r="WFI183" s="50"/>
      <c r="WFJ183" s="50"/>
      <c r="WFK183" s="50"/>
      <c r="WFL183" s="50"/>
      <c r="WFM183" s="50"/>
      <c r="WFN183" s="50"/>
      <c r="WFO183" s="50"/>
      <c r="WFP183" s="50"/>
      <c r="WFQ183" s="50"/>
      <c r="WFR183" s="50"/>
      <c r="WFS183" s="50"/>
      <c r="WFT183" s="50"/>
      <c r="WFU183" s="50"/>
      <c r="WFV183" s="50"/>
      <c r="WFW183" s="50"/>
      <c r="WFX183" s="50"/>
      <c r="WFY183" s="50"/>
      <c r="WFZ183" s="50"/>
      <c r="WGA183" s="50"/>
      <c r="WGB183" s="50"/>
      <c r="WGC183" s="50"/>
      <c r="WGD183" s="50"/>
      <c r="WGE183" s="50"/>
      <c r="WGF183" s="50"/>
      <c r="WGG183" s="50"/>
      <c r="WGH183" s="50"/>
      <c r="WGI183" s="50"/>
      <c r="WGJ183" s="50"/>
      <c r="WGK183" s="50"/>
      <c r="WGL183" s="50"/>
      <c r="WGM183" s="50"/>
      <c r="WGN183" s="50"/>
      <c r="WGO183" s="50"/>
      <c r="WGP183" s="50"/>
      <c r="WGQ183" s="50"/>
      <c r="WGR183" s="50"/>
      <c r="WGS183" s="50"/>
      <c r="WGT183" s="50"/>
      <c r="WGU183" s="50"/>
      <c r="WGV183" s="50"/>
      <c r="WGW183" s="50"/>
      <c r="WGX183" s="50"/>
      <c r="WGY183" s="50"/>
      <c r="WGZ183" s="50"/>
      <c r="WHA183" s="50"/>
      <c r="WHB183" s="50"/>
      <c r="WHC183" s="50"/>
      <c r="WHD183" s="50"/>
      <c r="WHE183" s="50"/>
      <c r="WHF183" s="50"/>
      <c r="WHG183" s="50"/>
      <c r="WHH183" s="50"/>
      <c r="WHI183" s="50"/>
      <c r="WHJ183" s="50"/>
      <c r="WHK183" s="50"/>
      <c r="WHL183" s="50"/>
      <c r="WHM183" s="50"/>
      <c r="WHN183" s="50"/>
      <c r="WHO183" s="50"/>
      <c r="WHP183" s="50"/>
      <c r="WHQ183" s="50"/>
      <c r="WHR183" s="50"/>
      <c r="WHS183" s="50"/>
      <c r="WHT183" s="50"/>
      <c r="WHU183" s="50"/>
      <c r="WHV183" s="50"/>
      <c r="WHW183" s="50"/>
      <c r="WHX183" s="50"/>
      <c r="WHY183" s="50"/>
      <c r="WHZ183" s="50"/>
      <c r="WIA183" s="50"/>
      <c r="WIB183" s="50"/>
      <c r="WIC183" s="50"/>
      <c r="WID183" s="50"/>
      <c r="WIE183" s="50"/>
      <c r="WIF183" s="50"/>
      <c r="WIG183" s="50"/>
      <c r="WIH183" s="50"/>
      <c r="WII183" s="50"/>
      <c r="WIJ183" s="50"/>
      <c r="WIK183" s="50"/>
      <c r="WIL183" s="50"/>
      <c r="WIM183" s="50"/>
      <c r="WIN183" s="50"/>
      <c r="WIO183" s="50"/>
      <c r="WIP183" s="50"/>
      <c r="WIQ183" s="50"/>
      <c r="WIR183" s="50"/>
      <c r="WIS183" s="50"/>
      <c r="WIT183" s="50"/>
      <c r="WIU183" s="50"/>
      <c r="WIV183" s="50"/>
      <c r="WIW183" s="50"/>
      <c r="WIX183" s="50"/>
      <c r="WIY183" s="50"/>
      <c r="WIZ183" s="50"/>
      <c r="WJA183" s="50"/>
      <c r="WJB183" s="50"/>
      <c r="WJC183" s="50"/>
      <c r="WJD183" s="50"/>
      <c r="WJE183" s="50"/>
      <c r="WJF183" s="50"/>
      <c r="WJG183" s="50"/>
      <c r="WJH183" s="50"/>
      <c r="WJI183" s="50"/>
      <c r="WJJ183" s="50"/>
      <c r="WJK183" s="50"/>
      <c r="WJL183" s="50"/>
      <c r="WJM183" s="50"/>
      <c r="WJN183" s="50"/>
      <c r="WJO183" s="50"/>
      <c r="WJP183" s="50"/>
      <c r="WJQ183" s="50"/>
      <c r="WJR183" s="50"/>
      <c r="WJS183" s="50"/>
      <c r="WJT183" s="50"/>
      <c r="WJU183" s="50"/>
      <c r="WJV183" s="50"/>
      <c r="WJW183" s="50"/>
      <c r="WJX183" s="50"/>
      <c r="WJY183" s="50"/>
      <c r="WJZ183" s="50"/>
      <c r="WKA183" s="50"/>
      <c r="WKB183" s="50"/>
      <c r="WKC183" s="50"/>
      <c r="WKD183" s="50"/>
      <c r="WKE183" s="50"/>
      <c r="WKF183" s="50"/>
      <c r="WKG183" s="50"/>
      <c r="WKH183" s="50"/>
      <c r="WKI183" s="50"/>
      <c r="WKJ183" s="50"/>
      <c r="WKK183" s="50"/>
      <c r="WKL183" s="50"/>
      <c r="WKM183" s="50"/>
      <c r="WKN183" s="50"/>
      <c r="WKO183" s="50"/>
      <c r="WKP183" s="50"/>
      <c r="WKQ183" s="50"/>
      <c r="WKR183" s="50"/>
      <c r="WKS183" s="50"/>
      <c r="WKT183" s="50"/>
      <c r="WKU183" s="50"/>
      <c r="WKV183" s="50"/>
      <c r="WKW183" s="50"/>
      <c r="WKX183" s="50"/>
      <c r="WKY183" s="50"/>
      <c r="WKZ183" s="50"/>
      <c r="WLA183" s="50"/>
      <c r="WLB183" s="50"/>
      <c r="WLC183" s="50"/>
      <c r="WLD183" s="50"/>
      <c r="WLE183" s="50"/>
      <c r="WLF183" s="50"/>
      <c r="WLG183" s="50"/>
      <c r="WLH183" s="50"/>
      <c r="WLI183" s="50"/>
      <c r="WLJ183" s="50"/>
      <c r="WLK183" s="50"/>
      <c r="WLL183" s="50"/>
      <c r="WLN183" s="50"/>
      <c r="WLP183" s="50"/>
      <c r="WLQ183" s="50"/>
      <c r="WLR183" s="50"/>
      <c r="WLS183" s="50"/>
      <c r="WLT183" s="50"/>
      <c r="WLU183" s="50"/>
      <c r="WLV183" s="50"/>
      <c r="WLW183" s="50"/>
      <c r="WMB183" s="50"/>
      <c r="WMC183" s="50"/>
      <c r="WMD183" s="50"/>
      <c r="WME183" s="50"/>
      <c r="WMF183" s="50"/>
      <c r="WMG183" s="50"/>
      <c r="WMH183" s="50"/>
      <c r="WMI183" s="50"/>
      <c r="WMJ183" s="50"/>
      <c r="WMK183" s="50"/>
      <c r="WML183" s="50"/>
      <c r="WMM183" s="50"/>
      <c r="WMN183" s="50"/>
      <c r="WMO183" s="50"/>
      <c r="WMP183" s="50"/>
      <c r="WMQ183" s="50"/>
      <c r="WMR183" s="50"/>
      <c r="WMS183" s="50"/>
      <c r="WMT183" s="50"/>
      <c r="WMU183" s="50"/>
      <c r="WMV183" s="50"/>
      <c r="WMW183" s="50"/>
      <c r="WMX183" s="50"/>
      <c r="WMY183" s="50"/>
      <c r="WMZ183" s="50"/>
      <c r="WNA183" s="50"/>
      <c r="WNB183" s="50"/>
      <c r="WNC183" s="50"/>
      <c r="WND183" s="50"/>
      <c r="WNE183" s="50"/>
      <c r="WNF183" s="50"/>
      <c r="WNG183" s="50"/>
      <c r="WNH183" s="50"/>
      <c r="WNI183" s="50"/>
      <c r="WNJ183" s="50"/>
      <c r="WNK183" s="50"/>
      <c r="WNL183" s="50"/>
      <c r="WNM183" s="50"/>
      <c r="WNN183" s="50"/>
      <c r="WNO183" s="50"/>
      <c r="WNP183" s="50"/>
      <c r="WNQ183" s="50"/>
      <c r="WNR183" s="50"/>
      <c r="WNS183" s="50"/>
      <c r="WNT183" s="50"/>
      <c r="WNU183" s="50"/>
      <c r="WNV183" s="50"/>
      <c r="WNW183" s="50"/>
      <c r="WNX183" s="50"/>
      <c r="WNY183" s="50"/>
      <c r="WNZ183" s="50"/>
      <c r="WOA183" s="50"/>
      <c r="WOB183" s="50"/>
      <c r="WOC183" s="50"/>
      <c r="WOD183" s="50"/>
      <c r="WOE183" s="50"/>
      <c r="WOF183" s="50"/>
      <c r="WOG183" s="50"/>
      <c r="WOH183" s="50"/>
      <c r="WOI183" s="50"/>
      <c r="WOJ183" s="50"/>
      <c r="WOK183" s="50"/>
      <c r="WOL183" s="50"/>
      <c r="WOM183" s="50"/>
      <c r="WON183" s="50"/>
      <c r="WOO183" s="50"/>
      <c r="WOP183" s="50"/>
      <c r="WOQ183" s="50"/>
      <c r="WOR183" s="50"/>
      <c r="WOS183" s="50"/>
      <c r="WOT183" s="50"/>
      <c r="WOU183" s="50"/>
      <c r="WOV183" s="50"/>
      <c r="WOW183" s="50"/>
      <c r="WOX183" s="50"/>
      <c r="WOY183" s="50"/>
      <c r="WOZ183" s="50"/>
      <c r="WPA183" s="50"/>
      <c r="WPB183" s="50"/>
      <c r="WPC183" s="50"/>
      <c r="WPD183" s="50"/>
      <c r="WPE183" s="50"/>
      <c r="WPF183" s="50"/>
      <c r="WPG183" s="50"/>
      <c r="WPH183" s="50"/>
      <c r="WPI183" s="50"/>
      <c r="WPJ183" s="50"/>
      <c r="WPK183" s="50"/>
      <c r="WPL183" s="50"/>
      <c r="WPM183" s="50"/>
      <c r="WPN183" s="50"/>
      <c r="WPO183" s="50"/>
      <c r="WPP183" s="50"/>
      <c r="WPQ183" s="50"/>
      <c r="WPR183" s="50"/>
      <c r="WPS183" s="50"/>
      <c r="WPT183" s="50"/>
      <c r="WPU183" s="50"/>
      <c r="WPV183" s="50"/>
      <c r="WPW183" s="50"/>
      <c r="WPX183" s="50"/>
      <c r="WPY183" s="50"/>
      <c r="WPZ183" s="50"/>
      <c r="WQA183" s="50"/>
      <c r="WQB183" s="50"/>
      <c r="WQC183" s="50"/>
      <c r="WQD183" s="50"/>
      <c r="WQE183" s="50"/>
      <c r="WQF183" s="50"/>
      <c r="WQG183" s="50"/>
      <c r="WQH183" s="50"/>
      <c r="WQI183" s="50"/>
      <c r="WQJ183" s="50"/>
      <c r="WQK183" s="50"/>
      <c r="WQL183" s="50"/>
      <c r="WQM183" s="50"/>
      <c r="WQN183" s="50"/>
      <c r="WQO183" s="50"/>
      <c r="WQP183" s="50"/>
      <c r="WQQ183" s="50"/>
      <c r="WQR183" s="50"/>
      <c r="WQS183" s="50"/>
      <c r="WQT183" s="50"/>
      <c r="WQU183" s="50"/>
      <c r="WQV183" s="50"/>
      <c r="WQW183" s="50"/>
      <c r="WQX183" s="50"/>
      <c r="WQY183" s="50"/>
      <c r="WQZ183" s="50"/>
      <c r="WRA183" s="50"/>
      <c r="WRB183" s="50"/>
      <c r="WRC183" s="50"/>
      <c r="WRD183" s="50"/>
      <c r="WRE183" s="50"/>
      <c r="WRF183" s="50"/>
      <c r="WRG183" s="50"/>
      <c r="WRH183" s="50"/>
      <c r="WRI183" s="50"/>
      <c r="WRJ183" s="50"/>
      <c r="WRK183" s="50"/>
      <c r="WRL183" s="50"/>
      <c r="WRM183" s="50"/>
      <c r="WRN183" s="50"/>
      <c r="WRO183" s="50"/>
      <c r="WRP183" s="50"/>
      <c r="WRQ183" s="50"/>
      <c r="WRR183" s="50"/>
      <c r="WRS183" s="50"/>
      <c r="WRT183" s="50"/>
      <c r="WRU183" s="50"/>
      <c r="WRV183" s="50"/>
      <c r="WRW183" s="50"/>
      <c r="WRX183" s="50"/>
      <c r="WRY183" s="50"/>
      <c r="WRZ183" s="50"/>
      <c r="WSA183" s="50"/>
      <c r="WSB183" s="50"/>
      <c r="WSC183" s="50"/>
      <c r="WSD183" s="50"/>
      <c r="WSE183" s="50"/>
      <c r="WSF183" s="50"/>
      <c r="WSG183" s="50"/>
      <c r="WSH183" s="50"/>
      <c r="WSI183" s="50"/>
      <c r="WSJ183" s="50"/>
      <c r="WSK183" s="50"/>
      <c r="WSL183" s="50"/>
      <c r="WSM183" s="50"/>
      <c r="WSN183" s="50"/>
      <c r="WSO183" s="50"/>
      <c r="WSP183" s="50"/>
      <c r="WSQ183" s="50"/>
      <c r="WSR183" s="50"/>
      <c r="WSS183" s="50"/>
      <c r="WST183" s="50"/>
      <c r="WSU183" s="50"/>
      <c r="WSV183" s="50"/>
      <c r="WSW183" s="50"/>
      <c r="WSX183" s="50"/>
      <c r="WSY183" s="50"/>
      <c r="WSZ183" s="50"/>
      <c r="WTA183" s="50"/>
      <c r="WTB183" s="50"/>
      <c r="WTC183" s="50"/>
      <c r="WTD183" s="50"/>
      <c r="WTE183" s="50"/>
      <c r="WTF183" s="50"/>
      <c r="WTG183" s="50"/>
      <c r="WTH183" s="50"/>
      <c r="WTI183" s="50"/>
      <c r="WTJ183" s="50"/>
      <c r="WTK183" s="50"/>
      <c r="WTL183" s="50"/>
      <c r="WTM183" s="50"/>
      <c r="WTN183" s="50"/>
      <c r="WTO183" s="50"/>
      <c r="WTP183" s="50"/>
      <c r="WTQ183" s="50"/>
      <c r="WTR183" s="50"/>
      <c r="WTS183" s="50"/>
      <c r="WTT183" s="50"/>
      <c r="WTU183" s="50"/>
      <c r="WTV183" s="50"/>
      <c r="WTW183" s="50"/>
      <c r="WTX183" s="50"/>
      <c r="WTY183" s="50"/>
      <c r="WTZ183" s="50"/>
      <c r="WUA183" s="50"/>
      <c r="WUB183" s="50"/>
      <c r="WUC183" s="50"/>
      <c r="WUD183" s="50"/>
      <c r="WUE183" s="50"/>
      <c r="WUF183" s="50"/>
      <c r="WUG183" s="50"/>
      <c r="WUH183" s="50"/>
      <c r="WUI183" s="50"/>
      <c r="WUJ183" s="50"/>
      <c r="WUK183" s="50"/>
      <c r="WUL183" s="50"/>
      <c r="WUM183" s="50"/>
      <c r="WUN183" s="50"/>
      <c r="WUO183" s="50"/>
      <c r="WUP183" s="50"/>
      <c r="WUQ183" s="50"/>
      <c r="WUR183" s="50"/>
      <c r="WUS183" s="50"/>
      <c r="WUT183" s="50"/>
      <c r="WUU183" s="50"/>
      <c r="WUV183" s="50"/>
      <c r="WUW183" s="50"/>
      <c r="WUX183" s="50"/>
      <c r="WUY183" s="50"/>
      <c r="WUZ183" s="50"/>
      <c r="WVA183" s="50"/>
      <c r="WVB183" s="50"/>
      <c r="WVC183" s="50"/>
      <c r="WVD183" s="50"/>
      <c r="WVE183" s="50"/>
      <c r="WVF183" s="50"/>
      <c r="WVG183" s="50"/>
      <c r="WVH183" s="50"/>
      <c r="WVJ183" s="50"/>
      <c r="WVL183" s="50"/>
      <c r="WVM183" s="50"/>
      <c r="WVN183" s="50"/>
      <c r="WVO183" s="50"/>
      <c r="WVP183" s="50"/>
      <c r="WVQ183" s="50"/>
      <c r="WVR183" s="50"/>
      <c r="WVS183" s="50"/>
      <c r="WVX183" s="50"/>
      <c r="WVY183" s="50"/>
      <c r="WVZ183" s="50"/>
      <c r="WWA183" s="50"/>
      <c r="WWB183" s="50"/>
      <c r="WWC183" s="50"/>
      <c r="WWD183" s="50"/>
      <c r="WWE183" s="50"/>
      <c r="WWF183" s="50"/>
      <c r="WWG183" s="50"/>
      <c r="WWH183" s="50"/>
      <c r="WWI183" s="50"/>
      <c r="WWJ183" s="50"/>
      <c r="WWK183" s="50"/>
      <c r="WWL183" s="50"/>
      <c r="WWM183" s="50"/>
      <c r="WWN183" s="50"/>
      <c r="WWO183" s="50"/>
      <c r="WWP183" s="50"/>
      <c r="WWQ183" s="50"/>
      <c r="WWR183" s="50"/>
      <c r="WWS183" s="50"/>
      <c r="WWT183" s="50"/>
      <c r="WWU183" s="50"/>
      <c r="WWV183" s="50"/>
      <c r="WWW183" s="50"/>
      <c r="WWX183" s="50"/>
      <c r="WWY183" s="50"/>
      <c r="WWZ183" s="50"/>
      <c r="WXA183" s="50"/>
      <c r="WXB183" s="50"/>
      <c r="WXC183" s="50"/>
      <c r="WXD183" s="50"/>
      <c r="WXE183" s="50"/>
      <c r="WXF183" s="50"/>
      <c r="WXG183" s="50"/>
      <c r="WXH183" s="50"/>
      <c r="WXI183" s="50"/>
      <c r="WXJ183" s="50"/>
      <c r="WXK183" s="50"/>
      <c r="WXL183" s="50"/>
      <c r="WXM183" s="50"/>
      <c r="WXN183" s="50"/>
      <c r="WXO183" s="50"/>
      <c r="WXP183" s="50"/>
      <c r="WXQ183" s="50"/>
      <c r="WXR183" s="50"/>
      <c r="WXS183" s="50"/>
      <c r="WXT183" s="50"/>
      <c r="WXU183" s="50"/>
      <c r="WXV183" s="50"/>
      <c r="WXW183" s="50"/>
      <c r="WXX183" s="50"/>
      <c r="WXY183" s="50"/>
      <c r="WXZ183" s="50"/>
      <c r="WYA183" s="50"/>
      <c r="WYB183" s="50"/>
      <c r="WYC183" s="50"/>
      <c r="WYD183" s="50"/>
      <c r="WYE183" s="50"/>
      <c r="WYF183" s="50"/>
      <c r="WYG183" s="50"/>
      <c r="WYH183" s="50"/>
      <c r="WYI183" s="50"/>
      <c r="WYJ183" s="50"/>
      <c r="WYK183" s="50"/>
      <c r="WYL183" s="50"/>
      <c r="WYM183" s="50"/>
      <c r="WYN183" s="50"/>
      <c r="WYO183" s="50"/>
      <c r="WYP183" s="50"/>
      <c r="WYQ183" s="50"/>
      <c r="WYR183" s="50"/>
      <c r="WYS183" s="50"/>
      <c r="WYT183" s="50"/>
      <c r="WYU183" s="50"/>
      <c r="WYV183" s="50"/>
      <c r="WYW183" s="50"/>
      <c r="WYX183" s="50"/>
      <c r="WYY183" s="50"/>
      <c r="WYZ183" s="50"/>
      <c r="WZA183" s="50"/>
      <c r="WZB183" s="50"/>
      <c r="WZC183" s="50"/>
      <c r="WZD183" s="50"/>
      <c r="WZE183" s="50"/>
      <c r="WZF183" s="50"/>
      <c r="WZG183" s="50"/>
      <c r="WZH183" s="50"/>
      <c r="WZI183" s="50"/>
      <c r="WZJ183" s="50"/>
      <c r="WZK183" s="50"/>
      <c r="WZL183" s="50"/>
      <c r="WZM183" s="50"/>
      <c r="WZN183" s="50"/>
      <c r="WZO183" s="50"/>
      <c r="WZP183" s="50"/>
      <c r="WZQ183" s="50"/>
      <c r="WZR183" s="50"/>
      <c r="WZS183" s="50"/>
      <c r="WZT183" s="50"/>
      <c r="WZU183" s="50"/>
      <c r="WZV183" s="50"/>
      <c r="WZW183" s="50"/>
      <c r="WZX183" s="50"/>
      <c r="WZY183" s="50"/>
      <c r="WZZ183" s="50"/>
      <c r="XAA183" s="50"/>
      <c r="XAB183" s="50"/>
      <c r="XAC183" s="50"/>
      <c r="XAD183" s="50"/>
      <c r="XAE183" s="50"/>
      <c r="XAF183" s="50"/>
      <c r="XAG183" s="50"/>
      <c r="XAH183" s="50"/>
      <c r="XAI183" s="50"/>
      <c r="XAJ183" s="50"/>
      <c r="XAK183" s="50"/>
      <c r="XAL183" s="50"/>
      <c r="XAM183" s="50"/>
      <c r="XAN183" s="50"/>
      <c r="XAO183" s="50"/>
      <c r="XAP183" s="50"/>
      <c r="XAQ183" s="50"/>
      <c r="XAR183" s="50"/>
      <c r="XAS183" s="50"/>
      <c r="XAT183" s="50"/>
      <c r="XAU183" s="50"/>
      <c r="XAV183" s="50"/>
      <c r="XAW183" s="50"/>
      <c r="XAX183" s="50"/>
      <c r="XAY183" s="50"/>
      <c r="XAZ183" s="50"/>
      <c r="XBA183" s="50"/>
      <c r="XBB183" s="50"/>
      <c r="XBC183" s="50"/>
      <c r="XBD183" s="50"/>
      <c r="XBE183" s="50"/>
      <c r="XBF183" s="50"/>
      <c r="XBG183" s="50"/>
      <c r="XBH183" s="50"/>
      <c r="XBI183" s="50"/>
      <c r="XBJ183" s="50"/>
      <c r="XBK183" s="50"/>
      <c r="XBL183" s="50"/>
      <c r="XBM183" s="50"/>
      <c r="XBN183" s="50"/>
      <c r="XBO183" s="50"/>
      <c r="XBP183" s="50"/>
      <c r="XBQ183" s="50"/>
      <c r="XBR183" s="50"/>
      <c r="XBS183" s="50"/>
      <c r="XBT183" s="50"/>
      <c r="XBU183" s="50"/>
      <c r="XBV183" s="50"/>
      <c r="XBW183" s="50"/>
      <c r="XBX183" s="50"/>
      <c r="XBY183" s="50"/>
      <c r="XBZ183" s="50"/>
      <c r="XCA183" s="50"/>
      <c r="XCB183" s="50"/>
      <c r="XCC183" s="50"/>
      <c r="XCD183" s="50"/>
      <c r="XCE183" s="50"/>
      <c r="XCF183" s="50"/>
      <c r="XCG183" s="50"/>
      <c r="XCH183" s="50"/>
      <c r="XCI183" s="50"/>
      <c r="XCJ183" s="50"/>
      <c r="XCK183" s="50"/>
      <c r="XCL183" s="50"/>
      <c r="XCM183" s="50"/>
      <c r="XCN183" s="50"/>
      <c r="XCO183" s="50"/>
      <c r="XCP183" s="50"/>
      <c r="XCQ183" s="50"/>
      <c r="XCR183" s="50"/>
      <c r="XCS183" s="50"/>
      <c r="XCT183" s="50"/>
      <c r="XCU183" s="50"/>
      <c r="XCV183" s="50"/>
      <c r="XCW183" s="50"/>
      <c r="XCX183" s="50"/>
      <c r="XCY183" s="50"/>
      <c r="XCZ183" s="50"/>
      <c r="XDA183" s="50"/>
      <c r="XDB183" s="50"/>
      <c r="XDC183" s="50"/>
      <c r="XDD183" s="50"/>
      <c r="XDE183" s="50"/>
      <c r="XDF183" s="50"/>
      <c r="XDG183" s="50"/>
      <c r="XDH183" s="50"/>
      <c r="XDI183" s="50"/>
      <c r="XDJ183" s="50"/>
      <c r="XDK183" s="50"/>
      <c r="XDL183" s="50"/>
      <c r="XDM183" s="50"/>
      <c r="XDN183" s="50"/>
      <c r="XDO183" s="50"/>
      <c r="XDP183" s="50"/>
      <c r="XDQ183" s="50"/>
      <c r="XDR183" s="50"/>
      <c r="XDS183" s="50"/>
      <c r="XDT183" s="50"/>
      <c r="XDU183" s="50"/>
      <c r="XDV183" s="50"/>
      <c r="XDW183" s="50"/>
      <c r="XDX183" s="50"/>
      <c r="XDY183" s="50"/>
      <c r="XDZ183" s="50"/>
      <c r="XEA183" s="50"/>
      <c r="XEB183" s="50"/>
      <c r="XEC183" s="50"/>
      <c r="XED183" s="50"/>
      <c r="XEE183" s="50"/>
      <c r="XEF183" s="50"/>
      <c r="XEG183" s="50"/>
      <c r="XEH183" s="50"/>
      <c r="XEI183" s="50"/>
      <c r="XEJ183" s="50"/>
      <c r="XEK183" s="50"/>
      <c r="XEL183" s="50"/>
      <c r="XEM183" s="50"/>
      <c r="XEN183" s="50"/>
      <c r="XEO183" s="50"/>
      <c r="XEP183" s="50"/>
      <c r="XEQ183" s="50"/>
      <c r="XER183" s="50"/>
      <c r="XES183" s="50"/>
      <c r="XET183" s="50"/>
      <c r="XEU183" s="50"/>
      <c r="XEV183" s="50"/>
      <c r="XEW183" s="50"/>
      <c r="XEX183" s="50"/>
      <c r="XEY183" s="50"/>
      <c r="XEZ183" s="50"/>
      <c r="XFA183" s="50"/>
      <c r="XFB183" s="50"/>
      <c r="XFC183" s="50"/>
      <c r="XFD183" s="50"/>
    </row>
    <row r="184" ht="16.5" hidden="1" customHeight="1" spans="1:16384">
      <c r="A184" s="45" t="s">
        <v>361</v>
      </c>
      <c r="B184" s="51"/>
      <c r="C184" s="51"/>
      <c r="D184" s="51"/>
      <c r="E184" s="55"/>
      <c r="F184" s="51"/>
      <c r="G184" s="51"/>
      <c r="H184" s="56"/>
      <c r="I184" s="46"/>
      <c r="J184" s="51"/>
      <c r="K184" s="47"/>
      <c r="L184" s="50"/>
      <c r="Q184" s="43"/>
      <c r="R184" s="30"/>
      <c r="S184" s="30"/>
      <c r="T184" s="42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  <c r="BA184" s="50"/>
      <c r="BB184" s="50"/>
      <c r="BC184" s="50"/>
      <c r="BD184" s="50"/>
      <c r="BE184" s="50"/>
      <c r="BF184" s="50"/>
      <c r="BG184" s="50"/>
      <c r="BH184" s="50"/>
      <c r="BI184" s="50"/>
      <c r="BJ184" s="50"/>
      <c r="BK184" s="50"/>
      <c r="BL184" s="50"/>
      <c r="BM184" s="50"/>
      <c r="BN184" s="50"/>
      <c r="BO184" s="50"/>
      <c r="BP184" s="50"/>
      <c r="BQ184" s="50"/>
      <c r="BR184" s="50"/>
      <c r="BS184" s="50"/>
      <c r="BT184" s="50"/>
      <c r="BU184" s="50"/>
      <c r="BV184" s="50"/>
      <c r="BW184" s="50"/>
      <c r="BX184" s="50"/>
      <c r="BY184" s="50"/>
      <c r="BZ184" s="50"/>
      <c r="CA184" s="50"/>
      <c r="CB184" s="50"/>
      <c r="CC184" s="50"/>
      <c r="CD184" s="50"/>
      <c r="CE184" s="50"/>
      <c r="CF184" s="50"/>
      <c r="CG184" s="50"/>
      <c r="CH184" s="50"/>
      <c r="CI184" s="50"/>
      <c r="CJ184" s="50"/>
      <c r="CK184" s="50"/>
      <c r="CL184" s="50"/>
      <c r="CM184" s="50"/>
      <c r="CN184" s="50"/>
      <c r="CO184" s="50"/>
      <c r="CP184" s="50"/>
      <c r="CQ184" s="50"/>
      <c r="CR184" s="50"/>
      <c r="CS184" s="50"/>
      <c r="CT184" s="50"/>
      <c r="CU184" s="50"/>
      <c r="CV184" s="50"/>
      <c r="CW184" s="50"/>
      <c r="CX184" s="50"/>
      <c r="CY184" s="50"/>
      <c r="CZ184" s="50"/>
      <c r="DA184" s="50"/>
      <c r="DB184" s="50"/>
      <c r="DC184" s="50"/>
      <c r="DD184" s="50"/>
      <c r="DE184" s="50"/>
      <c r="DF184" s="50"/>
      <c r="DG184" s="50"/>
      <c r="DH184" s="50"/>
      <c r="DI184" s="50"/>
      <c r="DJ184" s="50"/>
      <c r="DK184" s="50"/>
      <c r="DL184" s="50"/>
      <c r="DM184" s="50"/>
      <c r="DN184" s="50"/>
      <c r="DO184" s="50"/>
      <c r="DP184" s="50"/>
      <c r="DQ184" s="50"/>
      <c r="DR184" s="50"/>
      <c r="DS184" s="50"/>
      <c r="DT184" s="50"/>
      <c r="DU184" s="50"/>
      <c r="DV184" s="50"/>
      <c r="DW184" s="50"/>
      <c r="DX184" s="50"/>
      <c r="DY184" s="50"/>
      <c r="DZ184" s="50"/>
      <c r="EA184" s="50"/>
      <c r="EB184" s="50"/>
      <c r="EC184" s="50"/>
      <c r="ED184" s="50"/>
      <c r="EE184" s="50"/>
      <c r="EF184" s="50"/>
      <c r="EG184" s="50"/>
      <c r="EH184" s="50"/>
      <c r="EI184" s="50"/>
      <c r="EJ184" s="50"/>
      <c r="EK184" s="50"/>
      <c r="EL184" s="50"/>
      <c r="EM184" s="50"/>
      <c r="EN184" s="50"/>
      <c r="EO184" s="50"/>
      <c r="EP184" s="50"/>
      <c r="EQ184" s="50"/>
      <c r="ER184" s="50"/>
      <c r="ES184" s="50"/>
      <c r="ET184" s="50"/>
      <c r="EU184" s="50"/>
      <c r="EV184" s="50"/>
      <c r="EW184" s="50"/>
      <c r="EX184" s="50"/>
      <c r="EY184" s="50"/>
      <c r="EZ184" s="50"/>
      <c r="FA184" s="50"/>
      <c r="FB184" s="50"/>
      <c r="FC184" s="50"/>
      <c r="FD184" s="50"/>
      <c r="FE184" s="50"/>
      <c r="FF184" s="50"/>
      <c r="FG184" s="50"/>
      <c r="FH184" s="50"/>
      <c r="FI184" s="50"/>
      <c r="FJ184" s="50"/>
      <c r="FK184" s="50"/>
      <c r="FL184" s="50"/>
      <c r="FM184" s="50"/>
      <c r="FN184" s="50"/>
      <c r="FO184" s="50"/>
      <c r="FP184" s="50"/>
      <c r="FQ184" s="50"/>
      <c r="FR184" s="50"/>
      <c r="FS184" s="50"/>
      <c r="FT184" s="50"/>
      <c r="FU184" s="50"/>
      <c r="FV184" s="50"/>
      <c r="FW184" s="50"/>
      <c r="FX184" s="50"/>
      <c r="FY184" s="50"/>
      <c r="FZ184" s="50"/>
      <c r="GA184" s="50"/>
      <c r="GB184" s="50"/>
      <c r="GC184" s="50"/>
      <c r="GD184" s="50"/>
      <c r="GE184" s="50"/>
      <c r="GF184" s="50"/>
      <c r="GG184" s="50"/>
      <c r="GH184" s="50"/>
      <c r="GI184" s="50"/>
      <c r="GJ184" s="50"/>
      <c r="GK184" s="50"/>
      <c r="GL184" s="50"/>
      <c r="GM184" s="50"/>
      <c r="GN184" s="50"/>
      <c r="GO184" s="50"/>
      <c r="GP184" s="50"/>
      <c r="GQ184" s="50"/>
      <c r="GR184" s="50"/>
      <c r="GS184" s="50"/>
      <c r="GT184" s="50"/>
      <c r="GU184" s="50"/>
      <c r="GV184" s="50"/>
      <c r="GW184" s="50"/>
      <c r="GX184" s="50"/>
      <c r="GY184" s="50"/>
      <c r="GZ184" s="50"/>
      <c r="HA184" s="50"/>
      <c r="HB184" s="50"/>
      <c r="HC184" s="50"/>
      <c r="HD184" s="50"/>
      <c r="HE184" s="50"/>
      <c r="HF184" s="50"/>
      <c r="HG184" s="50"/>
      <c r="HH184" s="50"/>
      <c r="HI184" s="50"/>
      <c r="HJ184" s="50"/>
      <c r="HK184" s="50"/>
      <c r="HL184" s="50"/>
      <c r="HM184" s="50"/>
      <c r="HN184" s="50"/>
      <c r="HO184" s="50"/>
      <c r="HP184" s="50"/>
      <c r="HQ184" s="50"/>
      <c r="HR184" s="50"/>
      <c r="HS184" s="50"/>
      <c r="HT184" s="50"/>
      <c r="HU184" s="50"/>
      <c r="HV184" s="50"/>
      <c r="HW184" s="50"/>
      <c r="HX184" s="50"/>
      <c r="HY184" s="50"/>
      <c r="HZ184" s="50"/>
      <c r="IA184" s="50"/>
      <c r="IB184" s="50"/>
      <c r="IC184" s="50"/>
      <c r="ID184" s="50"/>
      <c r="IE184" s="50"/>
      <c r="IF184" s="50"/>
      <c r="IG184" s="50"/>
      <c r="IH184" s="50"/>
      <c r="II184" s="50"/>
      <c r="IJ184" s="50"/>
      <c r="IK184" s="50"/>
      <c r="IL184" s="50"/>
      <c r="IM184" s="50"/>
      <c r="IN184" s="50"/>
      <c r="IO184" s="50"/>
      <c r="IP184" s="50"/>
      <c r="IQ184" s="50"/>
      <c r="IR184" s="50"/>
      <c r="IS184" s="50"/>
      <c r="IT184" s="50"/>
      <c r="IU184" s="50"/>
      <c r="IV184" s="50"/>
      <c r="IX184" s="50"/>
      <c r="IZ184" s="50"/>
      <c r="JA184" s="50"/>
      <c r="JB184" s="50"/>
      <c r="JC184" s="50"/>
      <c r="JD184" s="50"/>
      <c r="JE184" s="50"/>
      <c r="JF184" s="50"/>
      <c r="JG184" s="50"/>
      <c r="JL184" s="50"/>
      <c r="JM184" s="50"/>
      <c r="JN184" s="50"/>
      <c r="JO184" s="50"/>
      <c r="JP184" s="50"/>
      <c r="JQ184" s="50"/>
      <c r="JR184" s="50"/>
      <c r="JS184" s="50"/>
      <c r="JT184" s="50"/>
      <c r="JU184" s="50"/>
      <c r="JV184" s="50"/>
      <c r="JW184" s="50"/>
      <c r="JX184" s="50"/>
      <c r="JY184" s="50"/>
      <c r="JZ184" s="50"/>
      <c r="KA184" s="50"/>
      <c r="KB184" s="50"/>
      <c r="KC184" s="50"/>
      <c r="KD184" s="50"/>
      <c r="KE184" s="50"/>
      <c r="KF184" s="50"/>
      <c r="KG184" s="50"/>
      <c r="KH184" s="50"/>
      <c r="KI184" s="50"/>
      <c r="KJ184" s="50"/>
      <c r="KK184" s="50"/>
      <c r="KL184" s="50"/>
      <c r="KM184" s="50"/>
      <c r="KN184" s="50"/>
      <c r="KO184" s="50"/>
      <c r="KP184" s="50"/>
      <c r="KQ184" s="50"/>
      <c r="KR184" s="50"/>
      <c r="KS184" s="50"/>
      <c r="KT184" s="50"/>
      <c r="KU184" s="50"/>
      <c r="KV184" s="50"/>
      <c r="KW184" s="50"/>
      <c r="KX184" s="50"/>
      <c r="KY184" s="50"/>
      <c r="KZ184" s="50"/>
      <c r="LA184" s="50"/>
      <c r="LB184" s="50"/>
      <c r="LC184" s="50"/>
      <c r="LD184" s="50"/>
      <c r="LE184" s="50"/>
      <c r="LF184" s="50"/>
      <c r="LG184" s="50"/>
      <c r="LH184" s="50"/>
      <c r="LI184" s="50"/>
      <c r="LJ184" s="50"/>
      <c r="LK184" s="50"/>
      <c r="LL184" s="50"/>
      <c r="LM184" s="50"/>
      <c r="LN184" s="50"/>
      <c r="LO184" s="50"/>
      <c r="LP184" s="50"/>
      <c r="LQ184" s="50"/>
      <c r="LR184" s="50"/>
      <c r="LS184" s="50"/>
      <c r="LT184" s="50"/>
      <c r="LU184" s="50"/>
      <c r="LV184" s="50"/>
      <c r="LW184" s="50"/>
      <c r="LX184" s="50"/>
      <c r="LY184" s="50"/>
      <c r="LZ184" s="50"/>
      <c r="MA184" s="50"/>
      <c r="MB184" s="50"/>
      <c r="MC184" s="50"/>
      <c r="MD184" s="50"/>
      <c r="ME184" s="50"/>
      <c r="MF184" s="50"/>
      <c r="MG184" s="50"/>
      <c r="MH184" s="50"/>
      <c r="MI184" s="50"/>
      <c r="MJ184" s="50"/>
      <c r="MK184" s="50"/>
      <c r="ML184" s="50"/>
      <c r="MM184" s="50"/>
      <c r="MN184" s="50"/>
      <c r="MO184" s="50"/>
      <c r="MP184" s="50"/>
      <c r="MQ184" s="50"/>
      <c r="MR184" s="50"/>
      <c r="MS184" s="50"/>
      <c r="MT184" s="50"/>
      <c r="MU184" s="50"/>
      <c r="MV184" s="50"/>
      <c r="MW184" s="50"/>
      <c r="MX184" s="50"/>
      <c r="MY184" s="50"/>
      <c r="MZ184" s="50"/>
      <c r="NA184" s="50"/>
      <c r="NB184" s="50"/>
      <c r="NC184" s="50"/>
      <c r="ND184" s="50"/>
      <c r="NE184" s="50"/>
      <c r="NF184" s="50"/>
      <c r="NG184" s="50"/>
      <c r="NH184" s="50"/>
      <c r="NI184" s="50"/>
      <c r="NJ184" s="50"/>
      <c r="NK184" s="50"/>
      <c r="NL184" s="50"/>
      <c r="NM184" s="50"/>
      <c r="NN184" s="50"/>
      <c r="NO184" s="50"/>
      <c r="NP184" s="50"/>
      <c r="NQ184" s="50"/>
      <c r="NR184" s="50"/>
      <c r="NS184" s="50"/>
      <c r="NT184" s="50"/>
      <c r="NU184" s="50"/>
      <c r="NV184" s="50"/>
      <c r="NW184" s="50"/>
      <c r="NX184" s="50"/>
      <c r="NY184" s="50"/>
      <c r="NZ184" s="50"/>
      <c r="OA184" s="50"/>
      <c r="OB184" s="50"/>
      <c r="OC184" s="50"/>
      <c r="OD184" s="50"/>
      <c r="OE184" s="50"/>
      <c r="OF184" s="50"/>
      <c r="OG184" s="50"/>
      <c r="OH184" s="50"/>
      <c r="OI184" s="50"/>
      <c r="OJ184" s="50"/>
      <c r="OK184" s="50"/>
      <c r="OL184" s="50"/>
      <c r="OM184" s="50"/>
      <c r="ON184" s="50"/>
      <c r="OO184" s="50"/>
      <c r="OP184" s="50"/>
      <c r="OQ184" s="50"/>
      <c r="OR184" s="50"/>
      <c r="OS184" s="50"/>
      <c r="OT184" s="50"/>
      <c r="OU184" s="50"/>
      <c r="OV184" s="50"/>
      <c r="OW184" s="50"/>
      <c r="OX184" s="50"/>
      <c r="OY184" s="50"/>
      <c r="OZ184" s="50"/>
      <c r="PA184" s="50"/>
      <c r="PB184" s="50"/>
      <c r="PC184" s="50"/>
      <c r="PD184" s="50"/>
      <c r="PE184" s="50"/>
      <c r="PF184" s="50"/>
      <c r="PG184" s="50"/>
      <c r="PH184" s="50"/>
      <c r="PI184" s="50"/>
      <c r="PJ184" s="50"/>
      <c r="PK184" s="50"/>
      <c r="PL184" s="50"/>
      <c r="PM184" s="50"/>
      <c r="PN184" s="50"/>
      <c r="PO184" s="50"/>
      <c r="PP184" s="50"/>
      <c r="PQ184" s="50"/>
      <c r="PR184" s="50"/>
      <c r="PS184" s="50"/>
      <c r="PT184" s="50"/>
      <c r="PU184" s="50"/>
      <c r="PV184" s="50"/>
      <c r="PW184" s="50"/>
      <c r="PX184" s="50"/>
      <c r="PY184" s="50"/>
      <c r="PZ184" s="50"/>
      <c r="QA184" s="50"/>
      <c r="QB184" s="50"/>
      <c r="QC184" s="50"/>
      <c r="QD184" s="50"/>
      <c r="QE184" s="50"/>
      <c r="QF184" s="50"/>
      <c r="QG184" s="50"/>
      <c r="QH184" s="50"/>
      <c r="QI184" s="50"/>
      <c r="QJ184" s="50"/>
      <c r="QK184" s="50"/>
      <c r="QL184" s="50"/>
      <c r="QM184" s="50"/>
      <c r="QN184" s="50"/>
      <c r="QO184" s="50"/>
      <c r="QP184" s="50"/>
      <c r="QQ184" s="50"/>
      <c r="QR184" s="50"/>
      <c r="QS184" s="50"/>
      <c r="QT184" s="50"/>
      <c r="QU184" s="50"/>
      <c r="QV184" s="50"/>
      <c r="QW184" s="50"/>
      <c r="QX184" s="50"/>
      <c r="QY184" s="50"/>
      <c r="QZ184" s="50"/>
      <c r="RA184" s="50"/>
      <c r="RB184" s="50"/>
      <c r="RC184" s="50"/>
      <c r="RD184" s="50"/>
      <c r="RE184" s="50"/>
      <c r="RF184" s="50"/>
      <c r="RG184" s="50"/>
      <c r="RH184" s="50"/>
      <c r="RI184" s="50"/>
      <c r="RJ184" s="50"/>
      <c r="RK184" s="50"/>
      <c r="RL184" s="50"/>
      <c r="RM184" s="50"/>
      <c r="RN184" s="50"/>
      <c r="RO184" s="50"/>
      <c r="RP184" s="50"/>
      <c r="RQ184" s="50"/>
      <c r="RR184" s="50"/>
      <c r="RS184" s="50"/>
      <c r="RT184" s="50"/>
      <c r="RU184" s="50"/>
      <c r="RV184" s="50"/>
      <c r="RW184" s="50"/>
      <c r="RX184" s="50"/>
      <c r="RY184" s="50"/>
      <c r="RZ184" s="50"/>
      <c r="SA184" s="50"/>
      <c r="SB184" s="50"/>
      <c r="SC184" s="50"/>
      <c r="SD184" s="50"/>
      <c r="SE184" s="50"/>
      <c r="SF184" s="50"/>
      <c r="SG184" s="50"/>
      <c r="SH184" s="50"/>
      <c r="SI184" s="50"/>
      <c r="SJ184" s="50"/>
      <c r="SK184" s="50"/>
      <c r="SL184" s="50"/>
      <c r="SM184" s="50"/>
      <c r="SN184" s="50"/>
      <c r="SO184" s="50"/>
      <c r="SP184" s="50"/>
      <c r="SQ184" s="50"/>
      <c r="SR184" s="50"/>
      <c r="ST184" s="50"/>
      <c r="SV184" s="50"/>
      <c r="SW184" s="50"/>
      <c r="SX184" s="50"/>
      <c r="SY184" s="50"/>
      <c r="SZ184" s="50"/>
      <c r="TA184" s="50"/>
      <c r="TB184" s="50"/>
      <c r="TC184" s="50"/>
      <c r="TH184" s="50"/>
      <c r="TI184" s="50"/>
      <c r="TJ184" s="50"/>
      <c r="TK184" s="50"/>
      <c r="TL184" s="50"/>
      <c r="TM184" s="50"/>
      <c r="TN184" s="50"/>
      <c r="TO184" s="50"/>
      <c r="TP184" s="50"/>
      <c r="TQ184" s="50"/>
      <c r="TR184" s="50"/>
      <c r="TS184" s="50"/>
      <c r="TT184" s="50"/>
      <c r="TU184" s="50"/>
      <c r="TV184" s="50"/>
      <c r="TW184" s="50"/>
      <c r="TX184" s="50"/>
      <c r="TY184" s="50"/>
      <c r="TZ184" s="50"/>
      <c r="UA184" s="50"/>
      <c r="UB184" s="50"/>
      <c r="UC184" s="50"/>
      <c r="UD184" s="50"/>
      <c r="UE184" s="50"/>
      <c r="UF184" s="50"/>
      <c r="UG184" s="50"/>
      <c r="UH184" s="50"/>
      <c r="UI184" s="50"/>
      <c r="UJ184" s="50"/>
      <c r="UK184" s="50"/>
      <c r="UL184" s="50"/>
      <c r="UM184" s="50"/>
      <c r="UN184" s="50"/>
      <c r="UO184" s="50"/>
      <c r="UP184" s="50"/>
      <c r="UQ184" s="50"/>
      <c r="UR184" s="50"/>
      <c r="US184" s="50"/>
      <c r="UT184" s="50"/>
      <c r="UU184" s="50"/>
      <c r="UV184" s="50"/>
      <c r="UW184" s="50"/>
      <c r="UX184" s="50"/>
      <c r="UY184" s="50"/>
      <c r="UZ184" s="50"/>
      <c r="VA184" s="50"/>
      <c r="VB184" s="50"/>
      <c r="VC184" s="50"/>
      <c r="VD184" s="50"/>
      <c r="VE184" s="50"/>
      <c r="VF184" s="50"/>
      <c r="VG184" s="50"/>
      <c r="VH184" s="50"/>
      <c r="VI184" s="50"/>
      <c r="VJ184" s="50"/>
      <c r="VK184" s="50"/>
      <c r="VL184" s="50"/>
      <c r="VM184" s="50"/>
      <c r="VN184" s="50"/>
      <c r="VO184" s="50"/>
      <c r="VP184" s="50"/>
      <c r="VQ184" s="50"/>
      <c r="VR184" s="50"/>
      <c r="VS184" s="50"/>
      <c r="VT184" s="50"/>
      <c r="VU184" s="50"/>
      <c r="VV184" s="50"/>
      <c r="VW184" s="50"/>
      <c r="VX184" s="50"/>
      <c r="VY184" s="50"/>
      <c r="VZ184" s="50"/>
      <c r="WA184" s="50"/>
      <c r="WB184" s="50"/>
      <c r="WC184" s="50"/>
      <c r="WD184" s="50"/>
      <c r="WE184" s="50"/>
      <c r="WF184" s="50"/>
      <c r="WG184" s="50"/>
      <c r="WH184" s="50"/>
      <c r="WI184" s="50"/>
      <c r="WJ184" s="50"/>
      <c r="WK184" s="50"/>
      <c r="WL184" s="50"/>
      <c r="WM184" s="50"/>
      <c r="WN184" s="50"/>
      <c r="WO184" s="50"/>
      <c r="WP184" s="50"/>
      <c r="WQ184" s="50"/>
      <c r="WR184" s="50"/>
      <c r="WS184" s="50"/>
      <c r="WT184" s="50"/>
      <c r="WU184" s="50"/>
      <c r="WV184" s="50"/>
      <c r="WW184" s="50"/>
      <c r="WX184" s="50"/>
      <c r="WY184" s="50"/>
      <c r="WZ184" s="50"/>
      <c r="XA184" s="50"/>
      <c r="XB184" s="50"/>
      <c r="XC184" s="50"/>
      <c r="XD184" s="50"/>
      <c r="XE184" s="50"/>
      <c r="XF184" s="50"/>
      <c r="XG184" s="50"/>
      <c r="XH184" s="50"/>
      <c r="XI184" s="50"/>
      <c r="XJ184" s="50"/>
      <c r="XK184" s="50"/>
      <c r="XL184" s="50"/>
      <c r="XM184" s="50"/>
      <c r="XN184" s="50"/>
      <c r="XO184" s="50"/>
      <c r="XP184" s="50"/>
      <c r="XQ184" s="50"/>
      <c r="XR184" s="50"/>
      <c r="XS184" s="50"/>
      <c r="XT184" s="50"/>
      <c r="XU184" s="50"/>
      <c r="XV184" s="50"/>
      <c r="XW184" s="50"/>
      <c r="XX184" s="50"/>
      <c r="XY184" s="50"/>
      <c r="XZ184" s="50"/>
      <c r="YA184" s="50"/>
      <c r="YB184" s="50"/>
      <c r="YC184" s="50"/>
      <c r="YD184" s="50"/>
      <c r="YE184" s="50"/>
      <c r="YF184" s="50"/>
      <c r="YG184" s="50"/>
      <c r="YH184" s="50"/>
      <c r="YI184" s="50"/>
      <c r="YJ184" s="50"/>
      <c r="YK184" s="50"/>
      <c r="YL184" s="50"/>
      <c r="YM184" s="50"/>
      <c r="YN184" s="50"/>
      <c r="YO184" s="50"/>
      <c r="YP184" s="50"/>
      <c r="YQ184" s="50"/>
      <c r="YR184" s="50"/>
      <c r="YS184" s="50"/>
      <c r="YT184" s="50"/>
      <c r="YU184" s="50"/>
      <c r="YV184" s="50"/>
      <c r="YW184" s="50"/>
      <c r="YX184" s="50"/>
      <c r="YY184" s="50"/>
      <c r="YZ184" s="50"/>
      <c r="ZA184" s="50"/>
      <c r="ZB184" s="50"/>
      <c r="ZC184" s="50"/>
      <c r="ZD184" s="50"/>
      <c r="ZE184" s="50"/>
      <c r="ZF184" s="50"/>
      <c r="ZG184" s="50"/>
      <c r="ZH184" s="50"/>
      <c r="ZI184" s="50"/>
      <c r="ZJ184" s="50"/>
      <c r="ZK184" s="50"/>
      <c r="ZL184" s="50"/>
      <c r="ZM184" s="50"/>
      <c r="ZN184" s="50"/>
      <c r="ZO184" s="50"/>
      <c r="ZP184" s="50"/>
      <c r="ZQ184" s="50"/>
      <c r="ZR184" s="50"/>
      <c r="ZS184" s="50"/>
      <c r="ZT184" s="50"/>
      <c r="ZU184" s="50"/>
      <c r="ZV184" s="50"/>
      <c r="ZW184" s="50"/>
      <c r="ZX184" s="50"/>
      <c r="ZY184" s="50"/>
      <c r="ZZ184" s="50"/>
      <c r="AAA184" s="50"/>
      <c r="AAB184" s="50"/>
      <c r="AAC184" s="50"/>
      <c r="AAD184" s="50"/>
      <c r="AAE184" s="50"/>
      <c r="AAF184" s="50"/>
      <c r="AAG184" s="50"/>
      <c r="AAH184" s="50"/>
      <c r="AAI184" s="50"/>
      <c r="AAJ184" s="50"/>
      <c r="AAK184" s="50"/>
      <c r="AAL184" s="50"/>
      <c r="AAM184" s="50"/>
      <c r="AAN184" s="50"/>
      <c r="AAO184" s="50"/>
      <c r="AAP184" s="50"/>
      <c r="AAQ184" s="50"/>
      <c r="AAR184" s="50"/>
      <c r="AAS184" s="50"/>
      <c r="AAT184" s="50"/>
      <c r="AAU184" s="50"/>
      <c r="AAV184" s="50"/>
      <c r="AAW184" s="50"/>
      <c r="AAX184" s="50"/>
      <c r="AAY184" s="50"/>
      <c r="AAZ184" s="50"/>
      <c r="ABA184" s="50"/>
      <c r="ABB184" s="50"/>
      <c r="ABC184" s="50"/>
      <c r="ABD184" s="50"/>
      <c r="ABE184" s="50"/>
      <c r="ABF184" s="50"/>
      <c r="ABG184" s="50"/>
      <c r="ABH184" s="50"/>
      <c r="ABI184" s="50"/>
      <c r="ABJ184" s="50"/>
      <c r="ABK184" s="50"/>
      <c r="ABL184" s="50"/>
      <c r="ABM184" s="50"/>
      <c r="ABN184" s="50"/>
      <c r="ABO184" s="50"/>
      <c r="ABP184" s="50"/>
      <c r="ABQ184" s="50"/>
      <c r="ABR184" s="50"/>
      <c r="ABS184" s="50"/>
      <c r="ABT184" s="50"/>
      <c r="ABU184" s="50"/>
      <c r="ABV184" s="50"/>
      <c r="ABW184" s="50"/>
      <c r="ABX184" s="50"/>
      <c r="ABY184" s="50"/>
      <c r="ABZ184" s="50"/>
      <c r="ACA184" s="50"/>
      <c r="ACB184" s="50"/>
      <c r="ACC184" s="50"/>
      <c r="ACD184" s="50"/>
      <c r="ACE184" s="50"/>
      <c r="ACF184" s="50"/>
      <c r="ACG184" s="50"/>
      <c r="ACH184" s="50"/>
      <c r="ACI184" s="50"/>
      <c r="ACJ184" s="50"/>
      <c r="ACK184" s="50"/>
      <c r="ACL184" s="50"/>
      <c r="ACM184" s="50"/>
      <c r="ACN184" s="50"/>
      <c r="ACP184" s="50"/>
      <c r="ACR184" s="50"/>
      <c r="ACS184" s="50"/>
      <c r="ACT184" s="50"/>
      <c r="ACU184" s="50"/>
      <c r="ACV184" s="50"/>
      <c r="ACW184" s="50"/>
      <c r="ACX184" s="50"/>
      <c r="ACY184" s="50"/>
      <c r="ADD184" s="50"/>
      <c r="ADE184" s="50"/>
      <c r="ADF184" s="50"/>
      <c r="ADG184" s="50"/>
      <c r="ADH184" s="50"/>
      <c r="ADI184" s="50"/>
      <c r="ADJ184" s="50"/>
      <c r="ADK184" s="50"/>
      <c r="ADL184" s="50"/>
      <c r="ADM184" s="50"/>
      <c r="ADN184" s="50"/>
      <c r="ADO184" s="50"/>
      <c r="ADP184" s="50"/>
      <c r="ADQ184" s="50"/>
      <c r="ADR184" s="50"/>
      <c r="ADS184" s="50"/>
      <c r="ADT184" s="50"/>
      <c r="ADU184" s="50"/>
      <c r="ADV184" s="50"/>
      <c r="ADW184" s="50"/>
      <c r="ADX184" s="50"/>
      <c r="ADY184" s="50"/>
      <c r="ADZ184" s="50"/>
      <c r="AEA184" s="50"/>
      <c r="AEB184" s="50"/>
      <c r="AEC184" s="50"/>
      <c r="AED184" s="50"/>
      <c r="AEE184" s="50"/>
      <c r="AEF184" s="50"/>
      <c r="AEG184" s="50"/>
      <c r="AEH184" s="50"/>
      <c r="AEI184" s="50"/>
      <c r="AEJ184" s="50"/>
      <c r="AEK184" s="50"/>
      <c r="AEL184" s="50"/>
      <c r="AEM184" s="50"/>
      <c r="AEN184" s="50"/>
      <c r="AEO184" s="50"/>
      <c r="AEP184" s="50"/>
      <c r="AEQ184" s="50"/>
      <c r="AER184" s="50"/>
      <c r="AES184" s="50"/>
      <c r="AET184" s="50"/>
      <c r="AEU184" s="50"/>
      <c r="AEV184" s="50"/>
      <c r="AEW184" s="50"/>
      <c r="AEX184" s="50"/>
      <c r="AEY184" s="50"/>
      <c r="AEZ184" s="50"/>
      <c r="AFA184" s="50"/>
      <c r="AFB184" s="50"/>
      <c r="AFC184" s="50"/>
      <c r="AFD184" s="50"/>
      <c r="AFE184" s="50"/>
      <c r="AFF184" s="50"/>
      <c r="AFG184" s="50"/>
      <c r="AFH184" s="50"/>
      <c r="AFI184" s="50"/>
      <c r="AFJ184" s="50"/>
      <c r="AFK184" s="50"/>
      <c r="AFL184" s="50"/>
      <c r="AFM184" s="50"/>
      <c r="AFN184" s="50"/>
      <c r="AFO184" s="50"/>
      <c r="AFP184" s="50"/>
      <c r="AFQ184" s="50"/>
      <c r="AFR184" s="50"/>
      <c r="AFS184" s="50"/>
      <c r="AFT184" s="50"/>
      <c r="AFU184" s="50"/>
      <c r="AFV184" s="50"/>
      <c r="AFW184" s="50"/>
      <c r="AFX184" s="50"/>
      <c r="AFY184" s="50"/>
      <c r="AFZ184" s="50"/>
      <c r="AGA184" s="50"/>
      <c r="AGB184" s="50"/>
      <c r="AGC184" s="50"/>
      <c r="AGD184" s="50"/>
      <c r="AGE184" s="50"/>
      <c r="AGF184" s="50"/>
      <c r="AGG184" s="50"/>
      <c r="AGH184" s="50"/>
      <c r="AGI184" s="50"/>
      <c r="AGJ184" s="50"/>
      <c r="AGK184" s="50"/>
      <c r="AGL184" s="50"/>
      <c r="AGM184" s="50"/>
      <c r="AGN184" s="50"/>
      <c r="AGO184" s="50"/>
      <c r="AGP184" s="50"/>
      <c r="AGQ184" s="50"/>
      <c r="AGR184" s="50"/>
      <c r="AGS184" s="50"/>
      <c r="AGT184" s="50"/>
      <c r="AGU184" s="50"/>
      <c r="AGV184" s="50"/>
      <c r="AGW184" s="50"/>
      <c r="AGX184" s="50"/>
      <c r="AGY184" s="50"/>
      <c r="AGZ184" s="50"/>
      <c r="AHA184" s="50"/>
      <c r="AHB184" s="50"/>
      <c r="AHC184" s="50"/>
      <c r="AHD184" s="50"/>
      <c r="AHE184" s="50"/>
      <c r="AHF184" s="50"/>
      <c r="AHG184" s="50"/>
      <c r="AHH184" s="50"/>
      <c r="AHI184" s="50"/>
      <c r="AHJ184" s="50"/>
      <c r="AHK184" s="50"/>
      <c r="AHL184" s="50"/>
      <c r="AHM184" s="50"/>
      <c r="AHN184" s="50"/>
      <c r="AHO184" s="50"/>
      <c r="AHP184" s="50"/>
      <c r="AHQ184" s="50"/>
      <c r="AHR184" s="50"/>
      <c r="AHS184" s="50"/>
      <c r="AHT184" s="50"/>
      <c r="AHU184" s="50"/>
      <c r="AHV184" s="50"/>
      <c r="AHW184" s="50"/>
      <c r="AHX184" s="50"/>
      <c r="AHY184" s="50"/>
      <c r="AHZ184" s="50"/>
      <c r="AIA184" s="50"/>
      <c r="AIB184" s="50"/>
      <c r="AIC184" s="50"/>
      <c r="AID184" s="50"/>
      <c r="AIE184" s="50"/>
      <c r="AIF184" s="50"/>
      <c r="AIG184" s="50"/>
      <c r="AIH184" s="50"/>
      <c r="AII184" s="50"/>
      <c r="AIJ184" s="50"/>
      <c r="AIK184" s="50"/>
      <c r="AIL184" s="50"/>
      <c r="AIM184" s="50"/>
      <c r="AIN184" s="50"/>
      <c r="AIO184" s="50"/>
      <c r="AIP184" s="50"/>
      <c r="AIQ184" s="50"/>
      <c r="AIR184" s="50"/>
      <c r="AIS184" s="50"/>
      <c r="AIT184" s="50"/>
      <c r="AIU184" s="50"/>
      <c r="AIV184" s="50"/>
      <c r="AIW184" s="50"/>
      <c r="AIX184" s="50"/>
      <c r="AIY184" s="50"/>
      <c r="AIZ184" s="50"/>
      <c r="AJA184" s="50"/>
      <c r="AJB184" s="50"/>
      <c r="AJC184" s="50"/>
      <c r="AJD184" s="50"/>
      <c r="AJE184" s="50"/>
      <c r="AJF184" s="50"/>
      <c r="AJG184" s="50"/>
      <c r="AJH184" s="50"/>
      <c r="AJI184" s="50"/>
      <c r="AJJ184" s="50"/>
      <c r="AJK184" s="50"/>
      <c r="AJL184" s="50"/>
      <c r="AJM184" s="50"/>
      <c r="AJN184" s="50"/>
      <c r="AJO184" s="50"/>
      <c r="AJP184" s="50"/>
      <c r="AJQ184" s="50"/>
      <c r="AJR184" s="50"/>
      <c r="AJS184" s="50"/>
      <c r="AJT184" s="50"/>
      <c r="AJU184" s="50"/>
      <c r="AJV184" s="50"/>
      <c r="AJW184" s="50"/>
      <c r="AJX184" s="50"/>
      <c r="AJY184" s="50"/>
      <c r="AJZ184" s="50"/>
      <c r="AKA184" s="50"/>
      <c r="AKB184" s="50"/>
      <c r="AKC184" s="50"/>
      <c r="AKD184" s="50"/>
      <c r="AKE184" s="50"/>
      <c r="AKF184" s="50"/>
      <c r="AKG184" s="50"/>
      <c r="AKH184" s="50"/>
      <c r="AKI184" s="50"/>
      <c r="AKJ184" s="50"/>
      <c r="AKK184" s="50"/>
      <c r="AKL184" s="50"/>
      <c r="AKM184" s="50"/>
      <c r="AKN184" s="50"/>
      <c r="AKO184" s="50"/>
      <c r="AKP184" s="50"/>
      <c r="AKQ184" s="50"/>
      <c r="AKR184" s="50"/>
      <c r="AKS184" s="50"/>
      <c r="AKT184" s="50"/>
      <c r="AKU184" s="50"/>
      <c r="AKV184" s="50"/>
      <c r="AKW184" s="50"/>
      <c r="AKX184" s="50"/>
      <c r="AKY184" s="50"/>
      <c r="AKZ184" s="50"/>
      <c r="ALA184" s="50"/>
      <c r="ALB184" s="50"/>
      <c r="ALC184" s="50"/>
      <c r="ALD184" s="50"/>
      <c r="ALE184" s="50"/>
      <c r="ALF184" s="50"/>
      <c r="ALG184" s="50"/>
      <c r="ALH184" s="50"/>
      <c r="ALI184" s="50"/>
      <c r="ALJ184" s="50"/>
      <c r="ALK184" s="50"/>
      <c r="ALL184" s="50"/>
      <c r="ALM184" s="50"/>
      <c r="ALN184" s="50"/>
      <c r="ALO184" s="50"/>
      <c r="ALP184" s="50"/>
      <c r="ALQ184" s="50"/>
      <c r="ALR184" s="50"/>
      <c r="ALS184" s="50"/>
      <c r="ALT184" s="50"/>
      <c r="ALU184" s="50"/>
      <c r="ALV184" s="50"/>
      <c r="ALW184" s="50"/>
      <c r="ALX184" s="50"/>
      <c r="ALY184" s="50"/>
      <c r="ALZ184" s="50"/>
      <c r="AMA184" s="50"/>
      <c r="AMB184" s="50"/>
      <c r="AMC184" s="50"/>
      <c r="AMD184" s="50"/>
      <c r="AME184" s="50"/>
      <c r="AMF184" s="50"/>
      <c r="AMG184" s="50"/>
      <c r="AMH184" s="50"/>
      <c r="AMI184" s="50"/>
      <c r="AMJ184" s="50"/>
      <c r="AML184" s="50"/>
      <c r="AMN184" s="50"/>
      <c r="AMO184" s="50"/>
      <c r="AMP184" s="50"/>
      <c r="AMQ184" s="50"/>
      <c r="AMR184" s="50"/>
      <c r="AMS184" s="50"/>
      <c r="AMT184" s="50"/>
      <c r="AMU184" s="50"/>
      <c r="AMZ184" s="50"/>
      <c r="ANA184" s="50"/>
      <c r="ANB184" s="50"/>
      <c r="ANC184" s="50"/>
      <c r="AND184" s="50"/>
      <c r="ANE184" s="50"/>
      <c r="ANF184" s="50"/>
      <c r="ANG184" s="50"/>
      <c r="ANH184" s="50"/>
      <c r="ANI184" s="50"/>
      <c r="ANJ184" s="50"/>
      <c r="ANK184" s="50"/>
      <c r="ANL184" s="50"/>
      <c r="ANM184" s="50"/>
      <c r="ANN184" s="50"/>
      <c r="ANO184" s="50"/>
      <c r="ANP184" s="50"/>
      <c r="ANQ184" s="50"/>
      <c r="ANR184" s="50"/>
      <c r="ANS184" s="50"/>
      <c r="ANT184" s="50"/>
      <c r="ANU184" s="50"/>
      <c r="ANV184" s="50"/>
      <c r="ANW184" s="50"/>
      <c r="ANX184" s="50"/>
      <c r="ANY184" s="50"/>
      <c r="ANZ184" s="50"/>
      <c r="AOA184" s="50"/>
      <c r="AOB184" s="50"/>
      <c r="AOC184" s="50"/>
      <c r="AOD184" s="50"/>
      <c r="AOE184" s="50"/>
      <c r="AOF184" s="50"/>
      <c r="AOG184" s="50"/>
      <c r="AOH184" s="50"/>
      <c r="AOI184" s="50"/>
      <c r="AOJ184" s="50"/>
      <c r="AOK184" s="50"/>
      <c r="AOL184" s="50"/>
      <c r="AOM184" s="50"/>
      <c r="AON184" s="50"/>
      <c r="AOO184" s="50"/>
      <c r="AOP184" s="50"/>
      <c r="AOQ184" s="50"/>
      <c r="AOR184" s="50"/>
      <c r="AOS184" s="50"/>
      <c r="AOT184" s="50"/>
      <c r="AOU184" s="50"/>
      <c r="AOV184" s="50"/>
      <c r="AOW184" s="50"/>
      <c r="AOX184" s="50"/>
      <c r="AOY184" s="50"/>
      <c r="AOZ184" s="50"/>
      <c r="APA184" s="50"/>
      <c r="APB184" s="50"/>
      <c r="APC184" s="50"/>
      <c r="APD184" s="50"/>
      <c r="APE184" s="50"/>
      <c r="APF184" s="50"/>
      <c r="APG184" s="50"/>
      <c r="APH184" s="50"/>
      <c r="API184" s="50"/>
      <c r="APJ184" s="50"/>
      <c r="APK184" s="50"/>
      <c r="APL184" s="50"/>
      <c r="APM184" s="50"/>
      <c r="APN184" s="50"/>
      <c r="APO184" s="50"/>
      <c r="APP184" s="50"/>
      <c r="APQ184" s="50"/>
      <c r="APR184" s="50"/>
      <c r="APS184" s="50"/>
      <c r="APT184" s="50"/>
      <c r="APU184" s="50"/>
      <c r="APV184" s="50"/>
      <c r="APW184" s="50"/>
      <c r="APX184" s="50"/>
      <c r="APY184" s="50"/>
      <c r="APZ184" s="50"/>
      <c r="AQA184" s="50"/>
      <c r="AQB184" s="50"/>
      <c r="AQC184" s="50"/>
      <c r="AQD184" s="50"/>
      <c r="AQE184" s="50"/>
      <c r="AQF184" s="50"/>
      <c r="AQG184" s="50"/>
      <c r="AQH184" s="50"/>
      <c r="AQI184" s="50"/>
      <c r="AQJ184" s="50"/>
      <c r="AQK184" s="50"/>
      <c r="AQL184" s="50"/>
      <c r="AQM184" s="50"/>
      <c r="AQN184" s="50"/>
      <c r="AQO184" s="50"/>
      <c r="AQP184" s="50"/>
      <c r="AQQ184" s="50"/>
      <c r="AQR184" s="50"/>
      <c r="AQS184" s="50"/>
      <c r="AQT184" s="50"/>
      <c r="AQU184" s="50"/>
      <c r="AQV184" s="50"/>
      <c r="AQW184" s="50"/>
      <c r="AQX184" s="50"/>
      <c r="AQY184" s="50"/>
      <c r="AQZ184" s="50"/>
      <c r="ARA184" s="50"/>
      <c r="ARB184" s="50"/>
      <c r="ARC184" s="50"/>
      <c r="ARD184" s="50"/>
      <c r="ARE184" s="50"/>
      <c r="ARF184" s="50"/>
      <c r="ARG184" s="50"/>
      <c r="ARH184" s="50"/>
      <c r="ARI184" s="50"/>
      <c r="ARJ184" s="50"/>
      <c r="ARK184" s="50"/>
      <c r="ARL184" s="50"/>
      <c r="ARM184" s="50"/>
      <c r="ARN184" s="50"/>
      <c r="ARO184" s="50"/>
      <c r="ARP184" s="50"/>
      <c r="ARQ184" s="50"/>
      <c r="ARR184" s="50"/>
      <c r="ARS184" s="50"/>
      <c r="ART184" s="50"/>
      <c r="ARU184" s="50"/>
      <c r="ARV184" s="50"/>
      <c r="ARW184" s="50"/>
      <c r="ARX184" s="50"/>
      <c r="ARY184" s="50"/>
      <c r="ARZ184" s="50"/>
      <c r="ASA184" s="50"/>
      <c r="ASB184" s="50"/>
      <c r="ASC184" s="50"/>
      <c r="ASD184" s="50"/>
      <c r="ASE184" s="50"/>
      <c r="ASF184" s="50"/>
      <c r="ASG184" s="50"/>
      <c r="ASH184" s="50"/>
      <c r="ASI184" s="50"/>
      <c r="ASJ184" s="50"/>
      <c r="ASK184" s="50"/>
      <c r="ASL184" s="50"/>
      <c r="ASM184" s="50"/>
      <c r="ASN184" s="50"/>
      <c r="ASO184" s="50"/>
      <c r="ASP184" s="50"/>
      <c r="ASQ184" s="50"/>
      <c r="ASR184" s="50"/>
      <c r="ASS184" s="50"/>
      <c r="AST184" s="50"/>
      <c r="ASU184" s="50"/>
      <c r="ASV184" s="50"/>
      <c r="ASW184" s="50"/>
      <c r="ASX184" s="50"/>
      <c r="ASY184" s="50"/>
      <c r="ASZ184" s="50"/>
      <c r="ATA184" s="50"/>
      <c r="ATB184" s="50"/>
      <c r="ATC184" s="50"/>
      <c r="ATD184" s="50"/>
      <c r="ATE184" s="50"/>
      <c r="ATF184" s="50"/>
      <c r="ATG184" s="50"/>
      <c r="ATH184" s="50"/>
      <c r="ATI184" s="50"/>
      <c r="ATJ184" s="50"/>
      <c r="ATK184" s="50"/>
      <c r="ATL184" s="50"/>
      <c r="ATM184" s="50"/>
      <c r="ATN184" s="50"/>
      <c r="ATO184" s="50"/>
      <c r="ATP184" s="50"/>
      <c r="ATQ184" s="50"/>
      <c r="ATR184" s="50"/>
      <c r="ATS184" s="50"/>
      <c r="ATT184" s="50"/>
      <c r="ATU184" s="50"/>
      <c r="ATV184" s="50"/>
      <c r="ATW184" s="50"/>
      <c r="ATX184" s="50"/>
      <c r="ATY184" s="50"/>
      <c r="ATZ184" s="50"/>
      <c r="AUA184" s="50"/>
      <c r="AUB184" s="50"/>
      <c r="AUC184" s="50"/>
      <c r="AUD184" s="50"/>
      <c r="AUE184" s="50"/>
      <c r="AUF184" s="50"/>
      <c r="AUG184" s="50"/>
      <c r="AUH184" s="50"/>
      <c r="AUI184" s="50"/>
      <c r="AUJ184" s="50"/>
      <c r="AUK184" s="50"/>
      <c r="AUL184" s="50"/>
      <c r="AUM184" s="50"/>
      <c r="AUN184" s="50"/>
      <c r="AUO184" s="50"/>
      <c r="AUP184" s="50"/>
      <c r="AUQ184" s="50"/>
      <c r="AUR184" s="50"/>
      <c r="AUS184" s="50"/>
      <c r="AUT184" s="50"/>
      <c r="AUU184" s="50"/>
      <c r="AUV184" s="50"/>
      <c r="AUW184" s="50"/>
      <c r="AUX184" s="50"/>
      <c r="AUY184" s="50"/>
      <c r="AUZ184" s="50"/>
      <c r="AVA184" s="50"/>
      <c r="AVB184" s="50"/>
      <c r="AVC184" s="50"/>
      <c r="AVD184" s="50"/>
      <c r="AVE184" s="50"/>
      <c r="AVF184" s="50"/>
      <c r="AVG184" s="50"/>
      <c r="AVH184" s="50"/>
      <c r="AVI184" s="50"/>
      <c r="AVJ184" s="50"/>
      <c r="AVK184" s="50"/>
      <c r="AVL184" s="50"/>
      <c r="AVM184" s="50"/>
      <c r="AVN184" s="50"/>
      <c r="AVO184" s="50"/>
      <c r="AVP184" s="50"/>
      <c r="AVQ184" s="50"/>
      <c r="AVR184" s="50"/>
      <c r="AVS184" s="50"/>
      <c r="AVT184" s="50"/>
      <c r="AVU184" s="50"/>
      <c r="AVV184" s="50"/>
      <c r="AVW184" s="50"/>
      <c r="AVX184" s="50"/>
      <c r="AVY184" s="50"/>
      <c r="AVZ184" s="50"/>
      <c r="AWA184" s="50"/>
      <c r="AWB184" s="50"/>
      <c r="AWC184" s="50"/>
      <c r="AWD184" s="50"/>
      <c r="AWE184" s="50"/>
      <c r="AWF184" s="50"/>
      <c r="AWH184" s="50"/>
      <c r="AWJ184" s="50"/>
      <c r="AWK184" s="50"/>
      <c r="AWL184" s="50"/>
      <c r="AWM184" s="50"/>
      <c r="AWN184" s="50"/>
      <c r="AWO184" s="50"/>
      <c r="AWP184" s="50"/>
      <c r="AWQ184" s="50"/>
      <c r="AWV184" s="50"/>
      <c r="AWW184" s="50"/>
      <c r="AWX184" s="50"/>
      <c r="AWY184" s="50"/>
      <c r="AWZ184" s="50"/>
      <c r="AXA184" s="50"/>
      <c r="AXB184" s="50"/>
      <c r="AXC184" s="50"/>
      <c r="AXD184" s="50"/>
      <c r="AXE184" s="50"/>
      <c r="AXF184" s="50"/>
      <c r="AXG184" s="50"/>
      <c r="AXH184" s="50"/>
      <c r="AXI184" s="50"/>
      <c r="AXJ184" s="50"/>
      <c r="AXK184" s="50"/>
      <c r="AXL184" s="50"/>
      <c r="AXM184" s="50"/>
      <c r="AXN184" s="50"/>
      <c r="AXO184" s="50"/>
      <c r="AXP184" s="50"/>
      <c r="AXQ184" s="50"/>
      <c r="AXR184" s="50"/>
      <c r="AXS184" s="50"/>
      <c r="AXT184" s="50"/>
      <c r="AXU184" s="50"/>
      <c r="AXV184" s="50"/>
      <c r="AXW184" s="50"/>
      <c r="AXX184" s="50"/>
      <c r="AXY184" s="50"/>
      <c r="AXZ184" s="50"/>
      <c r="AYA184" s="50"/>
      <c r="AYB184" s="50"/>
      <c r="AYC184" s="50"/>
      <c r="AYD184" s="50"/>
      <c r="AYE184" s="50"/>
      <c r="AYF184" s="50"/>
      <c r="AYG184" s="50"/>
      <c r="AYH184" s="50"/>
      <c r="AYI184" s="50"/>
      <c r="AYJ184" s="50"/>
      <c r="AYK184" s="50"/>
      <c r="AYL184" s="50"/>
      <c r="AYM184" s="50"/>
      <c r="AYN184" s="50"/>
      <c r="AYO184" s="50"/>
      <c r="AYP184" s="50"/>
      <c r="AYQ184" s="50"/>
      <c r="AYR184" s="50"/>
      <c r="AYS184" s="50"/>
      <c r="AYT184" s="50"/>
      <c r="AYU184" s="50"/>
      <c r="AYV184" s="50"/>
      <c r="AYW184" s="50"/>
      <c r="AYX184" s="50"/>
      <c r="AYY184" s="50"/>
      <c r="AYZ184" s="50"/>
      <c r="AZA184" s="50"/>
      <c r="AZB184" s="50"/>
      <c r="AZC184" s="50"/>
      <c r="AZD184" s="50"/>
      <c r="AZE184" s="50"/>
      <c r="AZF184" s="50"/>
      <c r="AZG184" s="50"/>
      <c r="AZH184" s="50"/>
      <c r="AZI184" s="50"/>
      <c r="AZJ184" s="50"/>
      <c r="AZK184" s="50"/>
      <c r="AZL184" s="50"/>
      <c r="AZM184" s="50"/>
      <c r="AZN184" s="50"/>
      <c r="AZO184" s="50"/>
      <c r="AZP184" s="50"/>
      <c r="AZQ184" s="50"/>
      <c r="AZR184" s="50"/>
      <c r="AZS184" s="50"/>
      <c r="AZT184" s="50"/>
      <c r="AZU184" s="50"/>
      <c r="AZV184" s="50"/>
      <c r="AZW184" s="50"/>
      <c r="AZX184" s="50"/>
      <c r="AZY184" s="50"/>
      <c r="AZZ184" s="50"/>
      <c r="BAA184" s="50"/>
      <c r="BAB184" s="50"/>
      <c r="BAC184" s="50"/>
      <c r="BAD184" s="50"/>
      <c r="BAE184" s="50"/>
      <c r="BAF184" s="50"/>
      <c r="BAG184" s="50"/>
      <c r="BAH184" s="50"/>
      <c r="BAI184" s="50"/>
      <c r="BAJ184" s="50"/>
      <c r="BAK184" s="50"/>
      <c r="BAL184" s="50"/>
      <c r="BAM184" s="50"/>
      <c r="BAN184" s="50"/>
      <c r="BAO184" s="50"/>
      <c r="BAP184" s="50"/>
      <c r="BAQ184" s="50"/>
      <c r="BAR184" s="50"/>
      <c r="BAS184" s="50"/>
      <c r="BAT184" s="50"/>
      <c r="BAU184" s="50"/>
      <c r="BAV184" s="50"/>
      <c r="BAW184" s="50"/>
      <c r="BAX184" s="50"/>
      <c r="BAY184" s="50"/>
      <c r="BAZ184" s="50"/>
      <c r="BBA184" s="50"/>
      <c r="BBB184" s="50"/>
      <c r="BBC184" s="50"/>
      <c r="BBD184" s="50"/>
      <c r="BBE184" s="50"/>
      <c r="BBF184" s="50"/>
      <c r="BBG184" s="50"/>
      <c r="BBH184" s="50"/>
      <c r="BBI184" s="50"/>
      <c r="BBJ184" s="50"/>
      <c r="BBK184" s="50"/>
      <c r="BBL184" s="50"/>
      <c r="BBM184" s="50"/>
      <c r="BBN184" s="50"/>
      <c r="BBO184" s="50"/>
      <c r="BBP184" s="50"/>
      <c r="BBQ184" s="50"/>
      <c r="BBR184" s="50"/>
      <c r="BBS184" s="50"/>
      <c r="BBT184" s="50"/>
      <c r="BBU184" s="50"/>
      <c r="BBV184" s="50"/>
      <c r="BBW184" s="50"/>
      <c r="BBX184" s="50"/>
      <c r="BBY184" s="50"/>
      <c r="BBZ184" s="50"/>
      <c r="BCA184" s="50"/>
      <c r="BCB184" s="50"/>
      <c r="BCC184" s="50"/>
      <c r="BCD184" s="50"/>
      <c r="BCE184" s="50"/>
      <c r="BCF184" s="50"/>
      <c r="BCG184" s="50"/>
      <c r="BCH184" s="50"/>
      <c r="BCI184" s="50"/>
      <c r="BCJ184" s="50"/>
      <c r="BCK184" s="50"/>
      <c r="BCL184" s="50"/>
      <c r="BCM184" s="50"/>
      <c r="BCN184" s="50"/>
      <c r="BCO184" s="50"/>
      <c r="BCP184" s="50"/>
      <c r="BCQ184" s="50"/>
      <c r="BCR184" s="50"/>
      <c r="BCS184" s="50"/>
      <c r="BCT184" s="50"/>
      <c r="BCU184" s="50"/>
      <c r="BCV184" s="50"/>
      <c r="BCW184" s="50"/>
      <c r="BCX184" s="50"/>
      <c r="BCY184" s="50"/>
      <c r="BCZ184" s="50"/>
      <c r="BDA184" s="50"/>
      <c r="BDB184" s="50"/>
      <c r="BDC184" s="50"/>
      <c r="BDD184" s="50"/>
      <c r="BDE184" s="50"/>
      <c r="BDF184" s="50"/>
      <c r="BDG184" s="50"/>
      <c r="BDH184" s="50"/>
      <c r="BDI184" s="50"/>
      <c r="BDJ184" s="50"/>
      <c r="BDK184" s="50"/>
      <c r="BDL184" s="50"/>
      <c r="BDM184" s="50"/>
      <c r="BDN184" s="50"/>
      <c r="BDO184" s="50"/>
      <c r="BDP184" s="50"/>
      <c r="BDQ184" s="50"/>
      <c r="BDR184" s="50"/>
      <c r="BDS184" s="50"/>
      <c r="BDT184" s="50"/>
      <c r="BDU184" s="50"/>
      <c r="BDV184" s="50"/>
      <c r="BDW184" s="50"/>
      <c r="BDX184" s="50"/>
      <c r="BDY184" s="50"/>
      <c r="BDZ184" s="50"/>
      <c r="BEA184" s="50"/>
      <c r="BEB184" s="50"/>
      <c r="BEC184" s="50"/>
      <c r="BED184" s="50"/>
      <c r="BEE184" s="50"/>
      <c r="BEF184" s="50"/>
      <c r="BEG184" s="50"/>
      <c r="BEH184" s="50"/>
      <c r="BEI184" s="50"/>
      <c r="BEJ184" s="50"/>
      <c r="BEK184" s="50"/>
      <c r="BEL184" s="50"/>
      <c r="BEM184" s="50"/>
      <c r="BEN184" s="50"/>
      <c r="BEO184" s="50"/>
      <c r="BEP184" s="50"/>
      <c r="BEQ184" s="50"/>
      <c r="BER184" s="50"/>
      <c r="BES184" s="50"/>
      <c r="BET184" s="50"/>
      <c r="BEU184" s="50"/>
      <c r="BEV184" s="50"/>
      <c r="BEW184" s="50"/>
      <c r="BEX184" s="50"/>
      <c r="BEY184" s="50"/>
      <c r="BEZ184" s="50"/>
      <c r="BFA184" s="50"/>
      <c r="BFB184" s="50"/>
      <c r="BFC184" s="50"/>
      <c r="BFD184" s="50"/>
      <c r="BFE184" s="50"/>
      <c r="BFF184" s="50"/>
      <c r="BFG184" s="50"/>
      <c r="BFH184" s="50"/>
      <c r="BFI184" s="50"/>
      <c r="BFJ184" s="50"/>
      <c r="BFK184" s="50"/>
      <c r="BFL184" s="50"/>
      <c r="BFM184" s="50"/>
      <c r="BFN184" s="50"/>
      <c r="BFO184" s="50"/>
      <c r="BFP184" s="50"/>
      <c r="BFQ184" s="50"/>
      <c r="BFR184" s="50"/>
      <c r="BFS184" s="50"/>
      <c r="BFT184" s="50"/>
      <c r="BFU184" s="50"/>
      <c r="BFV184" s="50"/>
      <c r="BFW184" s="50"/>
      <c r="BFX184" s="50"/>
      <c r="BFY184" s="50"/>
      <c r="BFZ184" s="50"/>
      <c r="BGA184" s="50"/>
      <c r="BGB184" s="50"/>
      <c r="BGD184" s="50"/>
      <c r="BGF184" s="50"/>
      <c r="BGG184" s="50"/>
      <c r="BGH184" s="50"/>
      <c r="BGI184" s="50"/>
      <c r="BGJ184" s="50"/>
      <c r="BGK184" s="50"/>
      <c r="BGL184" s="50"/>
      <c r="BGM184" s="50"/>
      <c r="BGR184" s="50"/>
      <c r="BGS184" s="50"/>
      <c r="BGT184" s="50"/>
      <c r="BGU184" s="50"/>
      <c r="BGV184" s="50"/>
      <c r="BGW184" s="50"/>
      <c r="BGX184" s="50"/>
      <c r="BGY184" s="50"/>
      <c r="BGZ184" s="50"/>
      <c r="BHA184" s="50"/>
      <c r="BHB184" s="50"/>
      <c r="BHC184" s="50"/>
      <c r="BHD184" s="50"/>
      <c r="BHE184" s="50"/>
      <c r="BHF184" s="50"/>
      <c r="BHG184" s="50"/>
      <c r="BHH184" s="50"/>
      <c r="BHI184" s="50"/>
      <c r="BHJ184" s="50"/>
      <c r="BHK184" s="50"/>
      <c r="BHL184" s="50"/>
      <c r="BHM184" s="50"/>
      <c r="BHN184" s="50"/>
      <c r="BHO184" s="50"/>
      <c r="BHP184" s="50"/>
      <c r="BHQ184" s="50"/>
      <c r="BHR184" s="50"/>
      <c r="BHS184" s="50"/>
      <c r="BHT184" s="50"/>
      <c r="BHU184" s="50"/>
      <c r="BHV184" s="50"/>
      <c r="BHW184" s="50"/>
      <c r="BHX184" s="50"/>
      <c r="BHY184" s="50"/>
      <c r="BHZ184" s="50"/>
      <c r="BIA184" s="50"/>
      <c r="BIB184" s="50"/>
      <c r="BIC184" s="50"/>
      <c r="BID184" s="50"/>
      <c r="BIE184" s="50"/>
      <c r="BIF184" s="50"/>
      <c r="BIG184" s="50"/>
      <c r="BIH184" s="50"/>
      <c r="BII184" s="50"/>
      <c r="BIJ184" s="50"/>
      <c r="BIK184" s="50"/>
      <c r="BIL184" s="50"/>
      <c r="BIM184" s="50"/>
      <c r="BIN184" s="50"/>
      <c r="BIO184" s="50"/>
      <c r="BIP184" s="50"/>
      <c r="BIQ184" s="50"/>
      <c r="BIR184" s="50"/>
      <c r="BIS184" s="50"/>
      <c r="BIT184" s="50"/>
      <c r="BIU184" s="50"/>
      <c r="BIV184" s="50"/>
      <c r="BIW184" s="50"/>
      <c r="BIX184" s="50"/>
      <c r="BIY184" s="50"/>
      <c r="BIZ184" s="50"/>
      <c r="BJA184" s="50"/>
      <c r="BJB184" s="50"/>
      <c r="BJC184" s="50"/>
      <c r="BJD184" s="50"/>
      <c r="BJE184" s="50"/>
      <c r="BJF184" s="50"/>
      <c r="BJG184" s="50"/>
      <c r="BJH184" s="50"/>
      <c r="BJI184" s="50"/>
      <c r="BJJ184" s="50"/>
      <c r="BJK184" s="50"/>
      <c r="BJL184" s="50"/>
      <c r="BJM184" s="50"/>
      <c r="BJN184" s="50"/>
      <c r="BJO184" s="50"/>
      <c r="BJP184" s="50"/>
      <c r="BJQ184" s="50"/>
      <c r="BJR184" s="50"/>
      <c r="BJS184" s="50"/>
      <c r="BJT184" s="50"/>
      <c r="BJU184" s="50"/>
      <c r="BJV184" s="50"/>
      <c r="BJW184" s="50"/>
      <c r="BJX184" s="50"/>
      <c r="BJY184" s="50"/>
      <c r="BJZ184" s="50"/>
      <c r="BKA184" s="50"/>
      <c r="BKB184" s="50"/>
      <c r="BKC184" s="50"/>
      <c r="BKD184" s="50"/>
      <c r="BKE184" s="50"/>
      <c r="BKF184" s="50"/>
      <c r="BKG184" s="50"/>
      <c r="BKH184" s="50"/>
      <c r="BKI184" s="50"/>
      <c r="BKJ184" s="50"/>
      <c r="BKK184" s="50"/>
      <c r="BKL184" s="50"/>
      <c r="BKM184" s="50"/>
      <c r="BKN184" s="50"/>
      <c r="BKO184" s="50"/>
      <c r="BKP184" s="50"/>
      <c r="BKQ184" s="50"/>
      <c r="BKR184" s="50"/>
      <c r="BKS184" s="50"/>
      <c r="BKT184" s="50"/>
      <c r="BKU184" s="50"/>
      <c r="BKV184" s="50"/>
      <c r="BKW184" s="50"/>
      <c r="BKX184" s="50"/>
      <c r="BKY184" s="50"/>
      <c r="BKZ184" s="50"/>
      <c r="BLA184" s="50"/>
      <c r="BLB184" s="50"/>
      <c r="BLC184" s="50"/>
      <c r="BLD184" s="50"/>
      <c r="BLE184" s="50"/>
      <c r="BLF184" s="50"/>
      <c r="BLG184" s="50"/>
      <c r="BLH184" s="50"/>
      <c r="BLI184" s="50"/>
      <c r="BLJ184" s="50"/>
      <c r="BLK184" s="50"/>
      <c r="BLL184" s="50"/>
      <c r="BLM184" s="50"/>
      <c r="BLN184" s="50"/>
      <c r="BLO184" s="50"/>
      <c r="BLP184" s="50"/>
      <c r="BLQ184" s="50"/>
      <c r="BLR184" s="50"/>
      <c r="BLS184" s="50"/>
      <c r="BLT184" s="50"/>
      <c r="BLU184" s="50"/>
      <c r="BLV184" s="50"/>
      <c r="BLW184" s="50"/>
      <c r="BLX184" s="50"/>
      <c r="BLY184" s="50"/>
      <c r="BLZ184" s="50"/>
      <c r="BMA184" s="50"/>
      <c r="BMB184" s="50"/>
      <c r="BMC184" s="50"/>
      <c r="BMD184" s="50"/>
      <c r="BME184" s="50"/>
      <c r="BMF184" s="50"/>
      <c r="BMG184" s="50"/>
      <c r="BMH184" s="50"/>
      <c r="BMI184" s="50"/>
      <c r="BMJ184" s="50"/>
      <c r="BMK184" s="50"/>
      <c r="BML184" s="50"/>
      <c r="BMM184" s="50"/>
      <c r="BMN184" s="50"/>
      <c r="BMO184" s="50"/>
      <c r="BMP184" s="50"/>
      <c r="BMQ184" s="50"/>
      <c r="BMR184" s="50"/>
      <c r="BMS184" s="50"/>
      <c r="BMT184" s="50"/>
      <c r="BMU184" s="50"/>
      <c r="BMV184" s="50"/>
      <c r="BMW184" s="50"/>
      <c r="BMX184" s="50"/>
      <c r="BMY184" s="50"/>
      <c r="BMZ184" s="50"/>
      <c r="BNA184" s="50"/>
      <c r="BNB184" s="50"/>
      <c r="BNC184" s="50"/>
      <c r="BND184" s="50"/>
      <c r="BNE184" s="50"/>
      <c r="BNF184" s="50"/>
      <c r="BNG184" s="50"/>
      <c r="BNH184" s="50"/>
      <c r="BNI184" s="50"/>
      <c r="BNJ184" s="50"/>
      <c r="BNK184" s="50"/>
      <c r="BNL184" s="50"/>
      <c r="BNM184" s="50"/>
      <c r="BNN184" s="50"/>
      <c r="BNO184" s="50"/>
      <c r="BNP184" s="50"/>
      <c r="BNQ184" s="50"/>
      <c r="BNR184" s="50"/>
      <c r="BNS184" s="50"/>
      <c r="BNT184" s="50"/>
      <c r="BNU184" s="50"/>
      <c r="BNV184" s="50"/>
      <c r="BNW184" s="50"/>
      <c r="BNX184" s="50"/>
      <c r="BNY184" s="50"/>
      <c r="BNZ184" s="50"/>
      <c r="BOA184" s="50"/>
      <c r="BOB184" s="50"/>
      <c r="BOC184" s="50"/>
      <c r="BOD184" s="50"/>
      <c r="BOE184" s="50"/>
      <c r="BOF184" s="50"/>
      <c r="BOG184" s="50"/>
      <c r="BOH184" s="50"/>
      <c r="BOI184" s="50"/>
      <c r="BOJ184" s="50"/>
      <c r="BOK184" s="50"/>
      <c r="BOL184" s="50"/>
      <c r="BOM184" s="50"/>
      <c r="BON184" s="50"/>
      <c r="BOO184" s="50"/>
      <c r="BOP184" s="50"/>
      <c r="BOQ184" s="50"/>
      <c r="BOR184" s="50"/>
      <c r="BOS184" s="50"/>
      <c r="BOT184" s="50"/>
      <c r="BOU184" s="50"/>
      <c r="BOV184" s="50"/>
      <c r="BOW184" s="50"/>
      <c r="BOX184" s="50"/>
      <c r="BOY184" s="50"/>
      <c r="BOZ184" s="50"/>
      <c r="BPA184" s="50"/>
      <c r="BPB184" s="50"/>
      <c r="BPC184" s="50"/>
      <c r="BPD184" s="50"/>
      <c r="BPE184" s="50"/>
      <c r="BPF184" s="50"/>
      <c r="BPG184" s="50"/>
      <c r="BPH184" s="50"/>
      <c r="BPI184" s="50"/>
      <c r="BPJ184" s="50"/>
      <c r="BPK184" s="50"/>
      <c r="BPL184" s="50"/>
      <c r="BPM184" s="50"/>
      <c r="BPN184" s="50"/>
      <c r="BPO184" s="50"/>
      <c r="BPP184" s="50"/>
      <c r="BPQ184" s="50"/>
      <c r="BPR184" s="50"/>
      <c r="BPS184" s="50"/>
      <c r="BPT184" s="50"/>
      <c r="BPU184" s="50"/>
      <c r="BPV184" s="50"/>
      <c r="BPW184" s="50"/>
      <c r="BPX184" s="50"/>
      <c r="BPZ184" s="50"/>
      <c r="BQB184" s="50"/>
      <c r="BQC184" s="50"/>
      <c r="BQD184" s="50"/>
      <c r="BQE184" s="50"/>
      <c r="BQF184" s="50"/>
      <c r="BQG184" s="50"/>
      <c r="BQH184" s="50"/>
      <c r="BQI184" s="50"/>
      <c r="BQN184" s="50"/>
      <c r="BQO184" s="50"/>
      <c r="BQP184" s="50"/>
      <c r="BQQ184" s="50"/>
      <c r="BQR184" s="50"/>
      <c r="BQS184" s="50"/>
      <c r="BQT184" s="50"/>
      <c r="BQU184" s="50"/>
      <c r="BQV184" s="50"/>
      <c r="BQW184" s="50"/>
      <c r="BQX184" s="50"/>
      <c r="BQY184" s="50"/>
      <c r="BQZ184" s="50"/>
      <c r="BRA184" s="50"/>
      <c r="BRB184" s="50"/>
      <c r="BRC184" s="50"/>
      <c r="BRD184" s="50"/>
      <c r="BRE184" s="50"/>
      <c r="BRF184" s="50"/>
      <c r="BRG184" s="50"/>
      <c r="BRH184" s="50"/>
      <c r="BRI184" s="50"/>
      <c r="BRJ184" s="50"/>
      <c r="BRK184" s="50"/>
      <c r="BRL184" s="50"/>
      <c r="BRM184" s="50"/>
      <c r="BRN184" s="50"/>
      <c r="BRO184" s="50"/>
      <c r="BRP184" s="50"/>
      <c r="BRQ184" s="50"/>
      <c r="BRR184" s="50"/>
      <c r="BRS184" s="50"/>
      <c r="BRT184" s="50"/>
      <c r="BRU184" s="50"/>
      <c r="BRV184" s="50"/>
      <c r="BRW184" s="50"/>
      <c r="BRX184" s="50"/>
      <c r="BRY184" s="50"/>
      <c r="BRZ184" s="50"/>
      <c r="BSA184" s="50"/>
      <c r="BSB184" s="50"/>
      <c r="BSC184" s="50"/>
      <c r="BSD184" s="50"/>
      <c r="BSE184" s="50"/>
      <c r="BSF184" s="50"/>
      <c r="BSG184" s="50"/>
      <c r="BSH184" s="50"/>
      <c r="BSI184" s="50"/>
      <c r="BSJ184" s="50"/>
      <c r="BSK184" s="50"/>
      <c r="BSL184" s="50"/>
      <c r="BSM184" s="50"/>
      <c r="BSN184" s="50"/>
      <c r="BSO184" s="50"/>
      <c r="BSP184" s="50"/>
      <c r="BSQ184" s="50"/>
      <c r="BSR184" s="50"/>
      <c r="BSS184" s="50"/>
      <c r="BST184" s="50"/>
      <c r="BSU184" s="50"/>
      <c r="BSV184" s="50"/>
      <c r="BSW184" s="50"/>
      <c r="BSX184" s="50"/>
      <c r="BSY184" s="50"/>
      <c r="BSZ184" s="50"/>
      <c r="BTA184" s="50"/>
      <c r="BTB184" s="50"/>
      <c r="BTC184" s="50"/>
      <c r="BTD184" s="50"/>
      <c r="BTE184" s="50"/>
      <c r="BTF184" s="50"/>
      <c r="BTG184" s="50"/>
      <c r="BTH184" s="50"/>
      <c r="BTI184" s="50"/>
      <c r="BTJ184" s="50"/>
      <c r="BTK184" s="50"/>
      <c r="BTL184" s="50"/>
      <c r="BTM184" s="50"/>
      <c r="BTN184" s="50"/>
      <c r="BTO184" s="50"/>
      <c r="BTP184" s="50"/>
      <c r="BTQ184" s="50"/>
      <c r="BTR184" s="50"/>
      <c r="BTS184" s="50"/>
      <c r="BTT184" s="50"/>
      <c r="BTU184" s="50"/>
      <c r="BTV184" s="50"/>
      <c r="BTW184" s="50"/>
      <c r="BTX184" s="50"/>
      <c r="BTY184" s="50"/>
      <c r="BTZ184" s="50"/>
      <c r="BUA184" s="50"/>
      <c r="BUB184" s="50"/>
      <c r="BUC184" s="50"/>
      <c r="BUD184" s="50"/>
      <c r="BUE184" s="50"/>
      <c r="BUF184" s="50"/>
      <c r="BUG184" s="50"/>
      <c r="BUH184" s="50"/>
      <c r="BUI184" s="50"/>
      <c r="BUJ184" s="50"/>
      <c r="BUK184" s="50"/>
      <c r="BUL184" s="50"/>
      <c r="BUM184" s="50"/>
      <c r="BUN184" s="50"/>
      <c r="BUO184" s="50"/>
      <c r="BUP184" s="50"/>
      <c r="BUQ184" s="50"/>
      <c r="BUR184" s="50"/>
      <c r="BUS184" s="50"/>
      <c r="BUT184" s="50"/>
      <c r="BUU184" s="50"/>
      <c r="BUV184" s="50"/>
      <c r="BUW184" s="50"/>
      <c r="BUX184" s="50"/>
      <c r="BUY184" s="50"/>
      <c r="BUZ184" s="50"/>
      <c r="BVA184" s="50"/>
      <c r="BVB184" s="50"/>
      <c r="BVC184" s="50"/>
      <c r="BVD184" s="50"/>
      <c r="BVE184" s="50"/>
      <c r="BVF184" s="50"/>
      <c r="BVG184" s="50"/>
      <c r="BVH184" s="50"/>
      <c r="BVI184" s="50"/>
      <c r="BVJ184" s="50"/>
      <c r="BVK184" s="50"/>
      <c r="BVL184" s="50"/>
      <c r="BVM184" s="50"/>
      <c r="BVN184" s="50"/>
      <c r="BVO184" s="50"/>
      <c r="BVP184" s="50"/>
      <c r="BVQ184" s="50"/>
      <c r="BVR184" s="50"/>
      <c r="BVS184" s="50"/>
      <c r="BVT184" s="50"/>
      <c r="BVU184" s="50"/>
      <c r="BVV184" s="50"/>
      <c r="BVW184" s="50"/>
      <c r="BVX184" s="50"/>
      <c r="BVY184" s="50"/>
      <c r="BVZ184" s="50"/>
      <c r="BWA184" s="50"/>
      <c r="BWB184" s="50"/>
      <c r="BWC184" s="50"/>
      <c r="BWD184" s="50"/>
      <c r="BWE184" s="50"/>
      <c r="BWF184" s="50"/>
      <c r="BWG184" s="50"/>
      <c r="BWH184" s="50"/>
      <c r="BWI184" s="50"/>
      <c r="BWJ184" s="50"/>
      <c r="BWK184" s="50"/>
      <c r="BWL184" s="50"/>
      <c r="BWM184" s="50"/>
      <c r="BWN184" s="50"/>
      <c r="BWO184" s="50"/>
      <c r="BWP184" s="50"/>
      <c r="BWQ184" s="50"/>
      <c r="BWR184" s="50"/>
      <c r="BWS184" s="50"/>
      <c r="BWT184" s="50"/>
      <c r="BWU184" s="50"/>
      <c r="BWV184" s="50"/>
      <c r="BWW184" s="50"/>
      <c r="BWX184" s="50"/>
      <c r="BWY184" s="50"/>
      <c r="BWZ184" s="50"/>
      <c r="BXA184" s="50"/>
      <c r="BXB184" s="50"/>
      <c r="BXC184" s="50"/>
      <c r="BXD184" s="50"/>
      <c r="BXE184" s="50"/>
      <c r="BXF184" s="50"/>
      <c r="BXG184" s="50"/>
      <c r="BXH184" s="50"/>
      <c r="BXI184" s="50"/>
      <c r="BXJ184" s="50"/>
      <c r="BXK184" s="50"/>
      <c r="BXL184" s="50"/>
      <c r="BXM184" s="50"/>
      <c r="BXN184" s="50"/>
      <c r="BXO184" s="50"/>
      <c r="BXP184" s="50"/>
      <c r="BXQ184" s="50"/>
      <c r="BXR184" s="50"/>
      <c r="BXS184" s="50"/>
      <c r="BXT184" s="50"/>
      <c r="BXU184" s="50"/>
      <c r="BXV184" s="50"/>
      <c r="BXW184" s="50"/>
      <c r="BXX184" s="50"/>
      <c r="BXY184" s="50"/>
      <c r="BXZ184" s="50"/>
      <c r="BYA184" s="50"/>
      <c r="BYB184" s="50"/>
      <c r="BYC184" s="50"/>
      <c r="BYD184" s="50"/>
      <c r="BYE184" s="50"/>
      <c r="BYF184" s="50"/>
      <c r="BYG184" s="50"/>
      <c r="BYH184" s="50"/>
      <c r="BYI184" s="50"/>
      <c r="BYJ184" s="50"/>
      <c r="BYK184" s="50"/>
      <c r="BYL184" s="50"/>
      <c r="BYM184" s="50"/>
      <c r="BYN184" s="50"/>
      <c r="BYO184" s="50"/>
      <c r="BYP184" s="50"/>
      <c r="BYQ184" s="50"/>
      <c r="BYR184" s="50"/>
      <c r="BYS184" s="50"/>
      <c r="BYT184" s="50"/>
      <c r="BYU184" s="50"/>
      <c r="BYV184" s="50"/>
      <c r="BYW184" s="50"/>
      <c r="BYX184" s="50"/>
      <c r="BYY184" s="50"/>
      <c r="BYZ184" s="50"/>
      <c r="BZA184" s="50"/>
      <c r="BZB184" s="50"/>
      <c r="BZC184" s="50"/>
      <c r="BZD184" s="50"/>
      <c r="BZE184" s="50"/>
      <c r="BZF184" s="50"/>
      <c r="BZG184" s="50"/>
      <c r="BZH184" s="50"/>
      <c r="BZI184" s="50"/>
      <c r="BZJ184" s="50"/>
      <c r="BZK184" s="50"/>
      <c r="BZL184" s="50"/>
      <c r="BZM184" s="50"/>
      <c r="BZN184" s="50"/>
      <c r="BZO184" s="50"/>
      <c r="BZP184" s="50"/>
      <c r="BZQ184" s="50"/>
      <c r="BZR184" s="50"/>
      <c r="BZS184" s="50"/>
      <c r="BZT184" s="50"/>
      <c r="BZV184" s="50"/>
      <c r="BZX184" s="50"/>
      <c r="BZY184" s="50"/>
      <c r="BZZ184" s="50"/>
      <c r="CAA184" s="50"/>
      <c r="CAB184" s="50"/>
      <c r="CAC184" s="50"/>
      <c r="CAD184" s="50"/>
      <c r="CAE184" s="50"/>
      <c r="CAJ184" s="50"/>
      <c r="CAK184" s="50"/>
      <c r="CAL184" s="50"/>
      <c r="CAM184" s="50"/>
      <c r="CAN184" s="50"/>
      <c r="CAO184" s="50"/>
      <c r="CAP184" s="50"/>
      <c r="CAQ184" s="50"/>
      <c r="CAR184" s="50"/>
      <c r="CAS184" s="50"/>
      <c r="CAT184" s="50"/>
      <c r="CAU184" s="50"/>
      <c r="CAV184" s="50"/>
      <c r="CAW184" s="50"/>
      <c r="CAX184" s="50"/>
      <c r="CAY184" s="50"/>
      <c r="CAZ184" s="50"/>
      <c r="CBA184" s="50"/>
      <c r="CBB184" s="50"/>
      <c r="CBC184" s="50"/>
      <c r="CBD184" s="50"/>
      <c r="CBE184" s="50"/>
      <c r="CBF184" s="50"/>
      <c r="CBG184" s="50"/>
      <c r="CBH184" s="50"/>
      <c r="CBI184" s="50"/>
      <c r="CBJ184" s="50"/>
      <c r="CBK184" s="50"/>
      <c r="CBL184" s="50"/>
      <c r="CBM184" s="50"/>
      <c r="CBN184" s="50"/>
      <c r="CBO184" s="50"/>
      <c r="CBP184" s="50"/>
      <c r="CBQ184" s="50"/>
      <c r="CBR184" s="50"/>
      <c r="CBS184" s="50"/>
      <c r="CBT184" s="50"/>
      <c r="CBU184" s="50"/>
      <c r="CBV184" s="50"/>
      <c r="CBW184" s="50"/>
      <c r="CBX184" s="50"/>
      <c r="CBY184" s="50"/>
      <c r="CBZ184" s="50"/>
      <c r="CCA184" s="50"/>
      <c r="CCB184" s="50"/>
      <c r="CCC184" s="50"/>
      <c r="CCD184" s="50"/>
      <c r="CCE184" s="50"/>
      <c r="CCF184" s="50"/>
      <c r="CCG184" s="50"/>
      <c r="CCH184" s="50"/>
      <c r="CCI184" s="50"/>
      <c r="CCJ184" s="50"/>
      <c r="CCK184" s="50"/>
      <c r="CCL184" s="50"/>
      <c r="CCM184" s="50"/>
      <c r="CCN184" s="50"/>
      <c r="CCO184" s="50"/>
      <c r="CCP184" s="50"/>
      <c r="CCQ184" s="50"/>
      <c r="CCR184" s="50"/>
      <c r="CCS184" s="50"/>
      <c r="CCT184" s="50"/>
      <c r="CCU184" s="50"/>
      <c r="CCV184" s="50"/>
      <c r="CCW184" s="50"/>
      <c r="CCX184" s="50"/>
      <c r="CCY184" s="50"/>
      <c r="CCZ184" s="50"/>
      <c r="CDA184" s="50"/>
      <c r="CDB184" s="50"/>
      <c r="CDC184" s="50"/>
      <c r="CDD184" s="50"/>
      <c r="CDE184" s="50"/>
      <c r="CDF184" s="50"/>
      <c r="CDG184" s="50"/>
      <c r="CDH184" s="50"/>
      <c r="CDI184" s="50"/>
      <c r="CDJ184" s="50"/>
      <c r="CDK184" s="50"/>
      <c r="CDL184" s="50"/>
      <c r="CDM184" s="50"/>
      <c r="CDN184" s="50"/>
      <c r="CDO184" s="50"/>
      <c r="CDP184" s="50"/>
      <c r="CDQ184" s="50"/>
      <c r="CDR184" s="50"/>
      <c r="CDS184" s="50"/>
      <c r="CDT184" s="50"/>
      <c r="CDU184" s="50"/>
      <c r="CDV184" s="50"/>
      <c r="CDW184" s="50"/>
      <c r="CDX184" s="50"/>
      <c r="CDY184" s="50"/>
      <c r="CDZ184" s="50"/>
      <c r="CEA184" s="50"/>
      <c r="CEB184" s="50"/>
      <c r="CEC184" s="50"/>
      <c r="CED184" s="50"/>
      <c r="CEE184" s="50"/>
      <c r="CEF184" s="50"/>
      <c r="CEG184" s="50"/>
      <c r="CEH184" s="50"/>
      <c r="CEI184" s="50"/>
      <c r="CEJ184" s="50"/>
      <c r="CEK184" s="50"/>
      <c r="CEL184" s="50"/>
      <c r="CEM184" s="50"/>
      <c r="CEN184" s="50"/>
      <c r="CEO184" s="50"/>
      <c r="CEP184" s="50"/>
      <c r="CEQ184" s="50"/>
      <c r="CER184" s="50"/>
      <c r="CES184" s="50"/>
      <c r="CET184" s="50"/>
      <c r="CEU184" s="50"/>
      <c r="CEV184" s="50"/>
      <c r="CEW184" s="50"/>
      <c r="CEX184" s="50"/>
      <c r="CEY184" s="50"/>
      <c r="CEZ184" s="50"/>
      <c r="CFA184" s="50"/>
      <c r="CFB184" s="50"/>
      <c r="CFC184" s="50"/>
      <c r="CFD184" s="50"/>
      <c r="CFE184" s="50"/>
      <c r="CFF184" s="50"/>
      <c r="CFG184" s="50"/>
      <c r="CFH184" s="50"/>
      <c r="CFI184" s="50"/>
      <c r="CFJ184" s="50"/>
      <c r="CFK184" s="50"/>
      <c r="CFL184" s="50"/>
      <c r="CFM184" s="50"/>
      <c r="CFN184" s="50"/>
      <c r="CFO184" s="50"/>
      <c r="CFP184" s="50"/>
      <c r="CFQ184" s="50"/>
      <c r="CFR184" s="50"/>
      <c r="CFS184" s="50"/>
      <c r="CFT184" s="50"/>
      <c r="CFU184" s="50"/>
      <c r="CFV184" s="50"/>
      <c r="CFW184" s="50"/>
      <c r="CFX184" s="50"/>
      <c r="CFY184" s="50"/>
      <c r="CFZ184" s="50"/>
      <c r="CGA184" s="50"/>
      <c r="CGB184" s="50"/>
      <c r="CGC184" s="50"/>
      <c r="CGD184" s="50"/>
      <c r="CGE184" s="50"/>
      <c r="CGF184" s="50"/>
      <c r="CGG184" s="50"/>
      <c r="CGH184" s="50"/>
      <c r="CGI184" s="50"/>
      <c r="CGJ184" s="50"/>
      <c r="CGK184" s="50"/>
      <c r="CGL184" s="50"/>
      <c r="CGM184" s="50"/>
      <c r="CGN184" s="50"/>
      <c r="CGO184" s="50"/>
      <c r="CGP184" s="50"/>
      <c r="CGQ184" s="50"/>
      <c r="CGR184" s="50"/>
      <c r="CGS184" s="50"/>
      <c r="CGT184" s="50"/>
      <c r="CGU184" s="50"/>
      <c r="CGV184" s="50"/>
      <c r="CGW184" s="50"/>
      <c r="CGX184" s="50"/>
      <c r="CGY184" s="50"/>
      <c r="CGZ184" s="50"/>
      <c r="CHA184" s="50"/>
      <c r="CHB184" s="50"/>
      <c r="CHC184" s="50"/>
      <c r="CHD184" s="50"/>
      <c r="CHE184" s="50"/>
      <c r="CHF184" s="50"/>
      <c r="CHG184" s="50"/>
      <c r="CHH184" s="50"/>
      <c r="CHI184" s="50"/>
      <c r="CHJ184" s="50"/>
      <c r="CHK184" s="50"/>
      <c r="CHL184" s="50"/>
      <c r="CHM184" s="50"/>
      <c r="CHN184" s="50"/>
      <c r="CHO184" s="50"/>
      <c r="CHP184" s="50"/>
      <c r="CHQ184" s="50"/>
      <c r="CHR184" s="50"/>
      <c r="CHS184" s="50"/>
      <c r="CHT184" s="50"/>
      <c r="CHU184" s="50"/>
      <c r="CHV184" s="50"/>
      <c r="CHW184" s="50"/>
      <c r="CHX184" s="50"/>
      <c r="CHY184" s="50"/>
      <c r="CHZ184" s="50"/>
      <c r="CIA184" s="50"/>
      <c r="CIB184" s="50"/>
      <c r="CIC184" s="50"/>
      <c r="CID184" s="50"/>
      <c r="CIE184" s="50"/>
      <c r="CIF184" s="50"/>
      <c r="CIG184" s="50"/>
      <c r="CIH184" s="50"/>
      <c r="CII184" s="50"/>
      <c r="CIJ184" s="50"/>
      <c r="CIK184" s="50"/>
      <c r="CIL184" s="50"/>
      <c r="CIM184" s="50"/>
      <c r="CIN184" s="50"/>
      <c r="CIO184" s="50"/>
      <c r="CIP184" s="50"/>
      <c r="CIQ184" s="50"/>
      <c r="CIR184" s="50"/>
      <c r="CIS184" s="50"/>
      <c r="CIT184" s="50"/>
      <c r="CIU184" s="50"/>
      <c r="CIV184" s="50"/>
      <c r="CIW184" s="50"/>
      <c r="CIX184" s="50"/>
      <c r="CIY184" s="50"/>
      <c r="CIZ184" s="50"/>
      <c r="CJA184" s="50"/>
      <c r="CJB184" s="50"/>
      <c r="CJC184" s="50"/>
      <c r="CJD184" s="50"/>
      <c r="CJE184" s="50"/>
      <c r="CJF184" s="50"/>
      <c r="CJG184" s="50"/>
      <c r="CJH184" s="50"/>
      <c r="CJI184" s="50"/>
      <c r="CJJ184" s="50"/>
      <c r="CJK184" s="50"/>
      <c r="CJL184" s="50"/>
      <c r="CJM184" s="50"/>
      <c r="CJN184" s="50"/>
      <c r="CJO184" s="50"/>
      <c r="CJP184" s="50"/>
      <c r="CJR184" s="50"/>
      <c r="CJT184" s="50"/>
      <c r="CJU184" s="50"/>
      <c r="CJV184" s="50"/>
      <c r="CJW184" s="50"/>
      <c r="CJX184" s="50"/>
      <c r="CJY184" s="50"/>
      <c r="CJZ184" s="50"/>
      <c r="CKA184" s="50"/>
      <c r="CKF184" s="50"/>
      <c r="CKG184" s="50"/>
      <c r="CKH184" s="50"/>
      <c r="CKI184" s="50"/>
      <c r="CKJ184" s="50"/>
      <c r="CKK184" s="50"/>
      <c r="CKL184" s="50"/>
      <c r="CKM184" s="50"/>
      <c r="CKN184" s="50"/>
      <c r="CKO184" s="50"/>
      <c r="CKP184" s="50"/>
      <c r="CKQ184" s="50"/>
      <c r="CKR184" s="50"/>
      <c r="CKS184" s="50"/>
      <c r="CKT184" s="50"/>
      <c r="CKU184" s="50"/>
      <c r="CKV184" s="50"/>
      <c r="CKW184" s="50"/>
      <c r="CKX184" s="50"/>
      <c r="CKY184" s="50"/>
      <c r="CKZ184" s="50"/>
      <c r="CLA184" s="50"/>
      <c r="CLB184" s="50"/>
      <c r="CLC184" s="50"/>
      <c r="CLD184" s="50"/>
      <c r="CLE184" s="50"/>
      <c r="CLF184" s="50"/>
      <c r="CLG184" s="50"/>
      <c r="CLH184" s="50"/>
      <c r="CLI184" s="50"/>
      <c r="CLJ184" s="50"/>
      <c r="CLK184" s="50"/>
      <c r="CLL184" s="50"/>
      <c r="CLM184" s="50"/>
      <c r="CLN184" s="50"/>
      <c r="CLO184" s="50"/>
      <c r="CLP184" s="50"/>
      <c r="CLQ184" s="50"/>
      <c r="CLR184" s="50"/>
      <c r="CLS184" s="50"/>
      <c r="CLT184" s="50"/>
      <c r="CLU184" s="50"/>
      <c r="CLV184" s="50"/>
      <c r="CLW184" s="50"/>
      <c r="CLX184" s="50"/>
      <c r="CLY184" s="50"/>
      <c r="CLZ184" s="50"/>
      <c r="CMA184" s="50"/>
      <c r="CMB184" s="50"/>
      <c r="CMC184" s="50"/>
      <c r="CMD184" s="50"/>
      <c r="CME184" s="50"/>
      <c r="CMF184" s="50"/>
      <c r="CMG184" s="50"/>
      <c r="CMH184" s="50"/>
      <c r="CMI184" s="50"/>
      <c r="CMJ184" s="50"/>
      <c r="CMK184" s="50"/>
      <c r="CML184" s="50"/>
      <c r="CMM184" s="50"/>
      <c r="CMN184" s="50"/>
      <c r="CMO184" s="50"/>
      <c r="CMP184" s="50"/>
      <c r="CMQ184" s="50"/>
      <c r="CMR184" s="50"/>
      <c r="CMS184" s="50"/>
      <c r="CMT184" s="50"/>
      <c r="CMU184" s="50"/>
      <c r="CMV184" s="50"/>
      <c r="CMW184" s="50"/>
      <c r="CMX184" s="50"/>
      <c r="CMY184" s="50"/>
      <c r="CMZ184" s="50"/>
      <c r="CNA184" s="50"/>
      <c r="CNB184" s="50"/>
      <c r="CNC184" s="50"/>
      <c r="CND184" s="50"/>
      <c r="CNE184" s="50"/>
      <c r="CNF184" s="50"/>
      <c r="CNG184" s="50"/>
      <c r="CNH184" s="50"/>
      <c r="CNI184" s="50"/>
      <c r="CNJ184" s="50"/>
      <c r="CNK184" s="50"/>
      <c r="CNL184" s="50"/>
      <c r="CNM184" s="50"/>
      <c r="CNN184" s="50"/>
      <c r="CNO184" s="50"/>
      <c r="CNP184" s="50"/>
      <c r="CNQ184" s="50"/>
      <c r="CNR184" s="50"/>
      <c r="CNS184" s="50"/>
      <c r="CNT184" s="50"/>
      <c r="CNU184" s="50"/>
      <c r="CNV184" s="50"/>
      <c r="CNW184" s="50"/>
      <c r="CNX184" s="50"/>
      <c r="CNY184" s="50"/>
      <c r="CNZ184" s="50"/>
      <c r="COA184" s="50"/>
      <c r="COB184" s="50"/>
      <c r="COC184" s="50"/>
      <c r="COD184" s="50"/>
      <c r="COE184" s="50"/>
      <c r="COF184" s="50"/>
      <c r="COG184" s="50"/>
      <c r="COH184" s="50"/>
      <c r="COI184" s="50"/>
      <c r="COJ184" s="50"/>
      <c r="COK184" s="50"/>
      <c r="COL184" s="50"/>
      <c r="COM184" s="50"/>
      <c r="CON184" s="50"/>
      <c r="COO184" s="50"/>
      <c r="COP184" s="50"/>
      <c r="COQ184" s="50"/>
      <c r="COR184" s="50"/>
      <c r="COS184" s="50"/>
      <c r="COT184" s="50"/>
      <c r="COU184" s="50"/>
      <c r="COV184" s="50"/>
      <c r="COW184" s="50"/>
      <c r="COX184" s="50"/>
      <c r="COY184" s="50"/>
      <c r="COZ184" s="50"/>
      <c r="CPA184" s="50"/>
      <c r="CPB184" s="50"/>
      <c r="CPC184" s="50"/>
      <c r="CPD184" s="50"/>
      <c r="CPE184" s="50"/>
      <c r="CPF184" s="50"/>
      <c r="CPG184" s="50"/>
      <c r="CPH184" s="50"/>
      <c r="CPI184" s="50"/>
      <c r="CPJ184" s="50"/>
      <c r="CPK184" s="50"/>
      <c r="CPL184" s="50"/>
      <c r="CPM184" s="50"/>
      <c r="CPN184" s="50"/>
      <c r="CPO184" s="50"/>
      <c r="CPP184" s="50"/>
      <c r="CPQ184" s="50"/>
      <c r="CPR184" s="50"/>
      <c r="CPS184" s="50"/>
      <c r="CPT184" s="50"/>
      <c r="CPU184" s="50"/>
      <c r="CPV184" s="50"/>
      <c r="CPW184" s="50"/>
      <c r="CPX184" s="50"/>
      <c r="CPY184" s="50"/>
      <c r="CPZ184" s="50"/>
      <c r="CQA184" s="50"/>
      <c r="CQB184" s="50"/>
      <c r="CQC184" s="50"/>
      <c r="CQD184" s="50"/>
      <c r="CQE184" s="50"/>
      <c r="CQF184" s="50"/>
      <c r="CQG184" s="50"/>
      <c r="CQH184" s="50"/>
      <c r="CQI184" s="50"/>
      <c r="CQJ184" s="50"/>
      <c r="CQK184" s="50"/>
      <c r="CQL184" s="50"/>
      <c r="CQM184" s="50"/>
      <c r="CQN184" s="50"/>
      <c r="CQO184" s="50"/>
      <c r="CQP184" s="50"/>
      <c r="CQQ184" s="50"/>
      <c r="CQR184" s="50"/>
      <c r="CQS184" s="50"/>
      <c r="CQT184" s="50"/>
      <c r="CQU184" s="50"/>
      <c r="CQV184" s="50"/>
      <c r="CQW184" s="50"/>
      <c r="CQX184" s="50"/>
      <c r="CQY184" s="50"/>
      <c r="CQZ184" s="50"/>
      <c r="CRA184" s="50"/>
      <c r="CRB184" s="50"/>
      <c r="CRC184" s="50"/>
      <c r="CRD184" s="50"/>
      <c r="CRE184" s="50"/>
      <c r="CRF184" s="50"/>
      <c r="CRG184" s="50"/>
      <c r="CRH184" s="50"/>
      <c r="CRI184" s="50"/>
      <c r="CRJ184" s="50"/>
      <c r="CRK184" s="50"/>
      <c r="CRL184" s="50"/>
      <c r="CRM184" s="50"/>
      <c r="CRN184" s="50"/>
      <c r="CRO184" s="50"/>
      <c r="CRP184" s="50"/>
      <c r="CRQ184" s="50"/>
      <c r="CRR184" s="50"/>
      <c r="CRS184" s="50"/>
      <c r="CRT184" s="50"/>
      <c r="CRU184" s="50"/>
      <c r="CRV184" s="50"/>
      <c r="CRW184" s="50"/>
      <c r="CRX184" s="50"/>
      <c r="CRY184" s="50"/>
      <c r="CRZ184" s="50"/>
      <c r="CSA184" s="50"/>
      <c r="CSB184" s="50"/>
      <c r="CSC184" s="50"/>
      <c r="CSD184" s="50"/>
      <c r="CSE184" s="50"/>
      <c r="CSF184" s="50"/>
      <c r="CSG184" s="50"/>
      <c r="CSH184" s="50"/>
      <c r="CSI184" s="50"/>
      <c r="CSJ184" s="50"/>
      <c r="CSK184" s="50"/>
      <c r="CSL184" s="50"/>
      <c r="CSM184" s="50"/>
      <c r="CSN184" s="50"/>
      <c r="CSO184" s="50"/>
      <c r="CSP184" s="50"/>
      <c r="CSQ184" s="50"/>
      <c r="CSR184" s="50"/>
      <c r="CSS184" s="50"/>
      <c r="CST184" s="50"/>
      <c r="CSU184" s="50"/>
      <c r="CSV184" s="50"/>
      <c r="CSW184" s="50"/>
      <c r="CSX184" s="50"/>
      <c r="CSY184" s="50"/>
      <c r="CSZ184" s="50"/>
      <c r="CTA184" s="50"/>
      <c r="CTB184" s="50"/>
      <c r="CTC184" s="50"/>
      <c r="CTD184" s="50"/>
      <c r="CTE184" s="50"/>
      <c r="CTF184" s="50"/>
      <c r="CTG184" s="50"/>
      <c r="CTH184" s="50"/>
      <c r="CTI184" s="50"/>
      <c r="CTJ184" s="50"/>
      <c r="CTK184" s="50"/>
      <c r="CTL184" s="50"/>
      <c r="CTN184" s="50"/>
      <c r="CTP184" s="50"/>
      <c r="CTQ184" s="50"/>
      <c r="CTR184" s="50"/>
      <c r="CTS184" s="50"/>
      <c r="CTT184" s="50"/>
      <c r="CTU184" s="50"/>
      <c r="CTV184" s="50"/>
      <c r="CTW184" s="50"/>
      <c r="CUB184" s="50"/>
      <c r="CUC184" s="50"/>
      <c r="CUD184" s="50"/>
      <c r="CUE184" s="50"/>
      <c r="CUF184" s="50"/>
      <c r="CUG184" s="50"/>
      <c r="CUH184" s="50"/>
      <c r="CUI184" s="50"/>
      <c r="CUJ184" s="50"/>
      <c r="CUK184" s="50"/>
      <c r="CUL184" s="50"/>
      <c r="CUM184" s="50"/>
      <c r="CUN184" s="50"/>
      <c r="CUO184" s="50"/>
      <c r="CUP184" s="50"/>
      <c r="CUQ184" s="50"/>
      <c r="CUR184" s="50"/>
      <c r="CUS184" s="50"/>
      <c r="CUT184" s="50"/>
      <c r="CUU184" s="50"/>
      <c r="CUV184" s="50"/>
      <c r="CUW184" s="50"/>
      <c r="CUX184" s="50"/>
      <c r="CUY184" s="50"/>
      <c r="CUZ184" s="50"/>
      <c r="CVA184" s="50"/>
      <c r="CVB184" s="50"/>
      <c r="CVC184" s="50"/>
      <c r="CVD184" s="50"/>
      <c r="CVE184" s="50"/>
      <c r="CVF184" s="50"/>
      <c r="CVG184" s="50"/>
      <c r="CVH184" s="50"/>
      <c r="CVI184" s="50"/>
      <c r="CVJ184" s="50"/>
      <c r="CVK184" s="50"/>
      <c r="CVL184" s="50"/>
      <c r="CVM184" s="50"/>
      <c r="CVN184" s="50"/>
      <c r="CVO184" s="50"/>
      <c r="CVP184" s="50"/>
      <c r="CVQ184" s="50"/>
      <c r="CVR184" s="50"/>
      <c r="CVS184" s="50"/>
      <c r="CVT184" s="50"/>
      <c r="CVU184" s="50"/>
      <c r="CVV184" s="50"/>
      <c r="CVW184" s="50"/>
      <c r="CVX184" s="50"/>
      <c r="CVY184" s="50"/>
      <c r="CVZ184" s="50"/>
      <c r="CWA184" s="50"/>
      <c r="CWB184" s="50"/>
      <c r="CWC184" s="50"/>
      <c r="CWD184" s="50"/>
      <c r="CWE184" s="50"/>
      <c r="CWF184" s="50"/>
      <c r="CWG184" s="50"/>
      <c r="CWH184" s="50"/>
      <c r="CWI184" s="50"/>
      <c r="CWJ184" s="50"/>
      <c r="CWK184" s="50"/>
      <c r="CWL184" s="50"/>
      <c r="CWM184" s="50"/>
      <c r="CWN184" s="50"/>
      <c r="CWO184" s="50"/>
      <c r="CWP184" s="50"/>
      <c r="CWQ184" s="50"/>
      <c r="CWR184" s="50"/>
      <c r="CWS184" s="50"/>
      <c r="CWT184" s="50"/>
      <c r="CWU184" s="50"/>
      <c r="CWV184" s="50"/>
      <c r="CWW184" s="50"/>
      <c r="CWX184" s="50"/>
      <c r="CWY184" s="50"/>
      <c r="CWZ184" s="50"/>
      <c r="CXA184" s="50"/>
      <c r="CXB184" s="50"/>
      <c r="CXC184" s="50"/>
      <c r="CXD184" s="50"/>
      <c r="CXE184" s="50"/>
      <c r="CXF184" s="50"/>
      <c r="CXG184" s="50"/>
      <c r="CXH184" s="50"/>
      <c r="CXI184" s="50"/>
      <c r="CXJ184" s="50"/>
      <c r="CXK184" s="50"/>
      <c r="CXL184" s="50"/>
      <c r="CXM184" s="50"/>
      <c r="CXN184" s="50"/>
      <c r="CXO184" s="50"/>
      <c r="CXP184" s="50"/>
      <c r="CXQ184" s="50"/>
      <c r="CXR184" s="50"/>
      <c r="CXS184" s="50"/>
      <c r="CXT184" s="50"/>
      <c r="CXU184" s="50"/>
      <c r="CXV184" s="50"/>
      <c r="CXW184" s="50"/>
      <c r="CXX184" s="50"/>
      <c r="CXY184" s="50"/>
      <c r="CXZ184" s="50"/>
      <c r="CYA184" s="50"/>
      <c r="CYB184" s="50"/>
      <c r="CYC184" s="50"/>
      <c r="CYD184" s="50"/>
      <c r="CYE184" s="50"/>
      <c r="CYF184" s="50"/>
      <c r="CYG184" s="50"/>
      <c r="CYH184" s="50"/>
      <c r="CYI184" s="50"/>
      <c r="CYJ184" s="50"/>
      <c r="CYK184" s="50"/>
      <c r="CYL184" s="50"/>
      <c r="CYM184" s="50"/>
      <c r="CYN184" s="50"/>
      <c r="CYO184" s="50"/>
      <c r="CYP184" s="50"/>
      <c r="CYQ184" s="50"/>
      <c r="CYR184" s="50"/>
      <c r="CYS184" s="50"/>
      <c r="CYT184" s="50"/>
      <c r="CYU184" s="50"/>
      <c r="CYV184" s="50"/>
      <c r="CYW184" s="50"/>
      <c r="CYX184" s="50"/>
      <c r="CYY184" s="50"/>
      <c r="CYZ184" s="50"/>
      <c r="CZA184" s="50"/>
      <c r="CZB184" s="50"/>
      <c r="CZC184" s="50"/>
      <c r="CZD184" s="50"/>
      <c r="CZE184" s="50"/>
      <c r="CZF184" s="50"/>
      <c r="CZG184" s="50"/>
      <c r="CZH184" s="50"/>
      <c r="CZI184" s="50"/>
      <c r="CZJ184" s="50"/>
      <c r="CZK184" s="50"/>
      <c r="CZL184" s="50"/>
      <c r="CZM184" s="50"/>
      <c r="CZN184" s="50"/>
      <c r="CZO184" s="50"/>
      <c r="CZP184" s="50"/>
      <c r="CZQ184" s="50"/>
      <c r="CZR184" s="50"/>
      <c r="CZS184" s="50"/>
      <c r="CZT184" s="50"/>
      <c r="CZU184" s="50"/>
      <c r="CZV184" s="50"/>
      <c r="CZW184" s="50"/>
      <c r="CZX184" s="50"/>
      <c r="CZY184" s="50"/>
      <c r="CZZ184" s="50"/>
      <c r="DAA184" s="50"/>
      <c r="DAB184" s="50"/>
      <c r="DAC184" s="50"/>
      <c r="DAD184" s="50"/>
      <c r="DAE184" s="50"/>
      <c r="DAF184" s="50"/>
      <c r="DAG184" s="50"/>
      <c r="DAH184" s="50"/>
      <c r="DAI184" s="50"/>
      <c r="DAJ184" s="50"/>
      <c r="DAK184" s="50"/>
      <c r="DAL184" s="50"/>
      <c r="DAM184" s="50"/>
      <c r="DAN184" s="50"/>
      <c r="DAO184" s="50"/>
      <c r="DAP184" s="50"/>
      <c r="DAQ184" s="50"/>
      <c r="DAR184" s="50"/>
      <c r="DAS184" s="50"/>
      <c r="DAT184" s="50"/>
      <c r="DAU184" s="50"/>
      <c r="DAV184" s="50"/>
      <c r="DAW184" s="50"/>
      <c r="DAX184" s="50"/>
      <c r="DAY184" s="50"/>
      <c r="DAZ184" s="50"/>
      <c r="DBA184" s="50"/>
      <c r="DBB184" s="50"/>
      <c r="DBC184" s="50"/>
      <c r="DBD184" s="50"/>
      <c r="DBE184" s="50"/>
      <c r="DBF184" s="50"/>
      <c r="DBG184" s="50"/>
      <c r="DBH184" s="50"/>
      <c r="DBI184" s="50"/>
      <c r="DBJ184" s="50"/>
      <c r="DBK184" s="50"/>
      <c r="DBL184" s="50"/>
      <c r="DBM184" s="50"/>
      <c r="DBN184" s="50"/>
      <c r="DBO184" s="50"/>
      <c r="DBP184" s="50"/>
      <c r="DBQ184" s="50"/>
      <c r="DBR184" s="50"/>
      <c r="DBS184" s="50"/>
      <c r="DBT184" s="50"/>
      <c r="DBU184" s="50"/>
      <c r="DBV184" s="50"/>
      <c r="DBW184" s="50"/>
      <c r="DBX184" s="50"/>
      <c r="DBY184" s="50"/>
      <c r="DBZ184" s="50"/>
      <c r="DCA184" s="50"/>
      <c r="DCB184" s="50"/>
      <c r="DCC184" s="50"/>
      <c r="DCD184" s="50"/>
      <c r="DCE184" s="50"/>
      <c r="DCF184" s="50"/>
      <c r="DCG184" s="50"/>
      <c r="DCH184" s="50"/>
      <c r="DCI184" s="50"/>
      <c r="DCJ184" s="50"/>
      <c r="DCK184" s="50"/>
      <c r="DCL184" s="50"/>
      <c r="DCM184" s="50"/>
      <c r="DCN184" s="50"/>
      <c r="DCO184" s="50"/>
      <c r="DCP184" s="50"/>
      <c r="DCQ184" s="50"/>
      <c r="DCR184" s="50"/>
      <c r="DCS184" s="50"/>
      <c r="DCT184" s="50"/>
      <c r="DCU184" s="50"/>
      <c r="DCV184" s="50"/>
      <c r="DCW184" s="50"/>
      <c r="DCX184" s="50"/>
      <c r="DCY184" s="50"/>
      <c r="DCZ184" s="50"/>
      <c r="DDA184" s="50"/>
      <c r="DDB184" s="50"/>
      <c r="DDC184" s="50"/>
      <c r="DDD184" s="50"/>
      <c r="DDE184" s="50"/>
      <c r="DDF184" s="50"/>
      <c r="DDG184" s="50"/>
      <c r="DDH184" s="50"/>
      <c r="DDJ184" s="50"/>
      <c r="DDL184" s="50"/>
      <c r="DDM184" s="50"/>
      <c r="DDN184" s="50"/>
      <c r="DDO184" s="50"/>
      <c r="DDP184" s="50"/>
      <c r="DDQ184" s="50"/>
      <c r="DDR184" s="50"/>
      <c r="DDS184" s="50"/>
      <c r="DDX184" s="50"/>
      <c r="DDY184" s="50"/>
      <c r="DDZ184" s="50"/>
      <c r="DEA184" s="50"/>
      <c r="DEB184" s="50"/>
      <c r="DEC184" s="50"/>
      <c r="DED184" s="50"/>
      <c r="DEE184" s="50"/>
      <c r="DEF184" s="50"/>
      <c r="DEG184" s="50"/>
      <c r="DEH184" s="50"/>
      <c r="DEI184" s="50"/>
      <c r="DEJ184" s="50"/>
      <c r="DEK184" s="50"/>
      <c r="DEL184" s="50"/>
      <c r="DEM184" s="50"/>
      <c r="DEN184" s="50"/>
      <c r="DEO184" s="50"/>
      <c r="DEP184" s="50"/>
      <c r="DEQ184" s="50"/>
      <c r="DER184" s="50"/>
      <c r="DES184" s="50"/>
      <c r="DET184" s="50"/>
      <c r="DEU184" s="50"/>
      <c r="DEV184" s="50"/>
      <c r="DEW184" s="50"/>
      <c r="DEX184" s="50"/>
      <c r="DEY184" s="50"/>
      <c r="DEZ184" s="50"/>
      <c r="DFA184" s="50"/>
      <c r="DFB184" s="50"/>
      <c r="DFC184" s="50"/>
      <c r="DFD184" s="50"/>
      <c r="DFE184" s="50"/>
      <c r="DFF184" s="50"/>
      <c r="DFG184" s="50"/>
      <c r="DFH184" s="50"/>
      <c r="DFI184" s="50"/>
      <c r="DFJ184" s="50"/>
      <c r="DFK184" s="50"/>
      <c r="DFL184" s="50"/>
      <c r="DFM184" s="50"/>
      <c r="DFN184" s="50"/>
      <c r="DFO184" s="50"/>
      <c r="DFP184" s="50"/>
      <c r="DFQ184" s="50"/>
      <c r="DFR184" s="50"/>
      <c r="DFS184" s="50"/>
      <c r="DFT184" s="50"/>
      <c r="DFU184" s="50"/>
      <c r="DFV184" s="50"/>
      <c r="DFW184" s="50"/>
      <c r="DFX184" s="50"/>
      <c r="DFY184" s="50"/>
      <c r="DFZ184" s="50"/>
      <c r="DGA184" s="50"/>
      <c r="DGB184" s="50"/>
      <c r="DGC184" s="50"/>
      <c r="DGD184" s="50"/>
      <c r="DGE184" s="50"/>
      <c r="DGF184" s="50"/>
      <c r="DGG184" s="50"/>
      <c r="DGH184" s="50"/>
      <c r="DGI184" s="50"/>
      <c r="DGJ184" s="50"/>
      <c r="DGK184" s="50"/>
      <c r="DGL184" s="50"/>
      <c r="DGM184" s="50"/>
      <c r="DGN184" s="50"/>
      <c r="DGO184" s="50"/>
      <c r="DGP184" s="50"/>
      <c r="DGQ184" s="50"/>
      <c r="DGR184" s="50"/>
      <c r="DGS184" s="50"/>
      <c r="DGT184" s="50"/>
      <c r="DGU184" s="50"/>
      <c r="DGV184" s="50"/>
      <c r="DGW184" s="50"/>
      <c r="DGX184" s="50"/>
      <c r="DGY184" s="50"/>
      <c r="DGZ184" s="50"/>
      <c r="DHA184" s="50"/>
      <c r="DHB184" s="50"/>
      <c r="DHC184" s="50"/>
      <c r="DHD184" s="50"/>
      <c r="DHE184" s="50"/>
      <c r="DHF184" s="50"/>
      <c r="DHG184" s="50"/>
      <c r="DHH184" s="50"/>
      <c r="DHI184" s="50"/>
      <c r="DHJ184" s="50"/>
      <c r="DHK184" s="50"/>
      <c r="DHL184" s="50"/>
      <c r="DHM184" s="50"/>
      <c r="DHN184" s="50"/>
      <c r="DHO184" s="50"/>
      <c r="DHP184" s="50"/>
      <c r="DHQ184" s="50"/>
      <c r="DHR184" s="50"/>
      <c r="DHS184" s="50"/>
      <c r="DHT184" s="50"/>
      <c r="DHU184" s="50"/>
      <c r="DHV184" s="50"/>
      <c r="DHW184" s="50"/>
      <c r="DHX184" s="50"/>
      <c r="DHY184" s="50"/>
      <c r="DHZ184" s="50"/>
      <c r="DIA184" s="50"/>
      <c r="DIB184" s="50"/>
      <c r="DIC184" s="50"/>
      <c r="DID184" s="50"/>
      <c r="DIE184" s="50"/>
      <c r="DIF184" s="50"/>
      <c r="DIG184" s="50"/>
      <c r="DIH184" s="50"/>
      <c r="DII184" s="50"/>
      <c r="DIJ184" s="50"/>
      <c r="DIK184" s="50"/>
      <c r="DIL184" s="50"/>
      <c r="DIM184" s="50"/>
      <c r="DIN184" s="50"/>
      <c r="DIO184" s="50"/>
      <c r="DIP184" s="50"/>
      <c r="DIQ184" s="50"/>
      <c r="DIR184" s="50"/>
      <c r="DIS184" s="50"/>
      <c r="DIT184" s="50"/>
      <c r="DIU184" s="50"/>
      <c r="DIV184" s="50"/>
      <c r="DIW184" s="50"/>
      <c r="DIX184" s="50"/>
      <c r="DIY184" s="50"/>
      <c r="DIZ184" s="50"/>
      <c r="DJA184" s="50"/>
      <c r="DJB184" s="50"/>
      <c r="DJC184" s="50"/>
      <c r="DJD184" s="50"/>
      <c r="DJE184" s="50"/>
      <c r="DJF184" s="50"/>
      <c r="DJG184" s="50"/>
      <c r="DJH184" s="50"/>
      <c r="DJI184" s="50"/>
      <c r="DJJ184" s="50"/>
      <c r="DJK184" s="50"/>
      <c r="DJL184" s="50"/>
      <c r="DJM184" s="50"/>
      <c r="DJN184" s="50"/>
      <c r="DJO184" s="50"/>
      <c r="DJP184" s="50"/>
      <c r="DJQ184" s="50"/>
      <c r="DJR184" s="50"/>
      <c r="DJS184" s="50"/>
      <c r="DJT184" s="50"/>
      <c r="DJU184" s="50"/>
      <c r="DJV184" s="50"/>
      <c r="DJW184" s="50"/>
      <c r="DJX184" s="50"/>
      <c r="DJY184" s="50"/>
      <c r="DJZ184" s="50"/>
      <c r="DKA184" s="50"/>
      <c r="DKB184" s="50"/>
      <c r="DKC184" s="50"/>
      <c r="DKD184" s="50"/>
      <c r="DKE184" s="50"/>
      <c r="DKF184" s="50"/>
      <c r="DKG184" s="50"/>
      <c r="DKH184" s="50"/>
      <c r="DKI184" s="50"/>
      <c r="DKJ184" s="50"/>
      <c r="DKK184" s="50"/>
      <c r="DKL184" s="50"/>
      <c r="DKM184" s="50"/>
      <c r="DKN184" s="50"/>
      <c r="DKO184" s="50"/>
      <c r="DKP184" s="50"/>
      <c r="DKQ184" s="50"/>
      <c r="DKR184" s="50"/>
      <c r="DKS184" s="50"/>
      <c r="DKT184" s="50"/>
      <c r="DKU184" s="50"/>
      <c r="DKV184" s="50"/>
      <c r="DKW184" s="50"/>
      <c r="DKX184" s="50"/>
      <c r="DKY184" s="50"/>
      <c r="DKZ184" s="50"/>
      <c r="DLA184" s="50"/>
      <c r="DLB184" s="50"/>
      <c r="DLC184" s="50"/>
      <c r="DLD184" s="50"/>
      <c r="DLE184" s="50"/>
      <c r="DLF184" s="50"/>
      <c r="DLG184" s="50"/>
      <c r="DLH184" s="50"/>
      <c r="DLI184" s="50"/>
      <c r="DLJ184" s="50"/>
      <c r="DLK184" s="50"/>
      <c r="DLL184" s="50"/>
      <c r="DLM184" s="50"/>
      <c r="DLN184" s="50"/>
      <c r="DLO184" s="50"/>
      <c r="DLP184" s="50"/>
      <c r="DLQ184" s="50"/>
      <c r="DLR184" s="50"/>
      <c r="DLS184" s="50"/>
      <c r="DLT184" s="50"/>
      <c r="DLU184" s="50"/>
      <c r="DLV184" s="50"/>
      <c r="DLW184" s="50"/>
      <c r="DLX184" s="50"/>
      <c r="DLY184" s="50"/>
      <c r="DLZ184" s="50"/>
      <c r="DMA184" s="50"/>
      <c r="DMB184" s="50"/>
      <c r="DMC184" s="50"/>
      <c r="DMD184" s="50"/>
      <c r="DME184" s="50"/>
      <c r="DMF184" s="50"/>
      <c r="DMG184" s="50"/>
      <c r="DMH184" s="50"/>
      <c r="DMI184" s="50"/>
      <c r="DMJ184" s="50"/>
      <c r="DMK184" s="50"/>
      <c r="DML184" s="50"/>
      <c r="DMM184" s="50"/>
      <c r="DMN184" s="50"/>
      <c r="DMO184" s="50"/>
      <c r="DMP184" s="50"/>
      <c r="DMQ184" s="50"/>
      <c r="DMR184" s="50"/>
      <c r="DMS184" s="50"/>
      <c r="DMT184" s="50"/>
      <c r="DMU184" s="50"/>
      <c r="DMV184" s="50"/>
      <c r="DMW184" s="50"/>
      <c r="DMX184" s="50"/>
      <c r="DMY184" s="50"/>
      <c r="DMZ184" s="50"/>
      <c r="DNA184" s="50"/>
      <c r="DNB184" s="50"/>
      <c r="DNC184" s="50"/>
      <c r="DND184" s="50"/>
      <c r="DNF184" s="50"/>
      <c r="DNH184" s="50"/>
      <c r="DNI184" s="50"/>
      <c r="DNJ184" s="50"/>
      <c r="DNK184" s="50"/>
      <c r="DNL184" s="50"/>
      <c r="DNM184" s="50"/>
      <c r="DNN184" s="50"/>
      <c r="DNO184" s="50"/>
      <c r="DNT184" s="50"/>
      <c r="DNU184" s="50"/>
      <c r="DNV184" s="50"/>
      <c r="DNW184" s="50"/>
      <c r="DNX184" s="50"/>
      <c r="DNY184" s="50"/>
      <c r="DNZ184" s="50"/>
      <c r="DOA184" s="50"/>
      <c r="DOB184" s="50"/>
      <c r="DOC184" s="50"/>
      <c r="DOD184" s="50"/>
      <c r="DOE184" s="50"/>
      <c r="DOF184" s="50"/>
      <c r="DOG184" s="50"/>
      <c r="DOH184" s="50"/>
      <c r="DOI184" s="50"/>
      <c r="DOJ184" s="50"/>
      <c r="DOK184" s="50"/>
      <c r="DOL184" s="50"/>
      <c r="DOM184" s="50"/>
      <c r="DON184" s="50"/>
      <c r="DOO184" s="50"/>
      <c r="DOP184" s="50"/>
      <c r="DOQ184" s="50"/>
      <c r="DOR184" s="50"/>
      <c r="DOS184" s="50"/>
      <c r="DOT184" s="50"/>
      <c r="DOU184" s="50"/>
      <c r="DOV184" s="50"/>
      <c r="DOW184" s="50"/>
      <c r="DOX184" s="50"/>
      <c r="DOY184" s="50"/>
      <c r="DOZ184" s="50"/>
      <c r="DPA184" s="50"/>
      <c r="DPB184" s="50"/>
      <c r="DPC184" s="50"/>
      <c r="DPD184" s="50"/>
      <c r="DPE184" s="50"/>
      <c r="DPF184" s="50"/>
      <c r="DPG184" s="50"/>
      <c r="DPH184" s="50"/>
      <c r="DPI184" s="50"/>
      <c r="DPJ184" s="50"/>
      <c r="DPK184" s="50"/>
      <c r="DPL184" s="50"/>
      <c r="DPM184" s="50"/>
      <c r="DPN184" s="50"/>
      <c r="DPO184" s="50"/>
      <c r="DPP184" s="50"/>
      <c r="DPQ184" s="50"/>
      <c r="DPR184" s="50"/>
      <c r="DPS184" s="50"/>
      <c r="DPT184" s="50"/>
      <c r="DPU184" s="50"/>
      <c r="DPV184" s="50"/>
      <c r="DPW184" s="50"/>
      <c r="DPX184" s="50"/>
      <c r="DPY184" s="50"/>
      <c r="DPZ184" s="50"/>
      <c r="DQA184" s="50"/>
      <c r="DQB184" s="50"/>
      <c r="DQC184" s="50"/>
      <c r="DQD184" s="50"/>
      <c r="DQE184" s="50"/>
      <c r="DQF184" s="50"/>
      <c r="DQG184" s="50"/>
      <c r="DQH184" s="50"/>
      <c r="DQI184" s="50"/>
      <c r="DQJ184" s="50"/>
      <c r="DQK184" s="50"/>
      <c r="DQL184" s="50"/>
      <c r="DQM184" s="50"/>
      <c r="DQN184" s="50"/>
      <c r="DQO184" s="50"/>
      <c r="DQP184" s="50"/>
      <c r="DQQ184" s="50"/>
      <c r="DQR184" s="50"/>
      <c r="DQS184" s="50"/>
      <c r="DQT184" s="50"/>
      <c r="DQU184" s="50"/>
      <c r="DQV184" s="50"/>
      <c r="DQW184" s="50"/>
      <c r="DQX184" s="50"/>
      <c r="DQY184" s="50"/>
      <c r="DQZ184" s="50"/>
      <c r="DRA184" s="50"/>
      <c r="DRB184" s="50"/>
      <c r="DRC184" s="50"/>
      <c r="DRD184" s="50"/>
      <c r="DRE184" s="50"/>
      <c r="DRF184" s="50"/>
      <c r="DRG184" s="50"/>
      <c r="DRH184" s="50"/>
      <c r="DRI184" s="50"/>
      <c r="DRJ184" s="50"/>
      <c r="DRK184" s="50"/>
      <c r="DRL184" s="50"/>
      <c r="DRM184" s="50"/>
      <c r="DRN184" s="50"/>
      <c r="DRO184" s="50"/>
      <c r="DRP184" s="50"/>
      <c r="DRQ184" s="50"/>
      <c r="DRR184" s="50"/>
      <c r="DRS184" s="50"/>
      <c r="DRT184" s="50"/>
      <c r="DRU184" s="50"/>
      <c r="DRV184" s="50"/>
      <c r="DRW184" s="50"/>
      <c r="DRX184" s="50"/>
      <c r="DRY184" s="50"/>
      <c r="DRZ184" s="50"/>
      <c r="DSA184" s="50"/>
      <c r="DSB184" s="50"/>
      <c r="DSC184" s="50"/>
      <c r="DSD184" s="50"/>
      <c r="DSE184" s="50"/>
      <c r="DSF184" s="50"/>
      <c r="DSG184" s="50"/>
      <c r="DSH184" s="50"/>
      <c r="DSI184" s="50"/>
      <c r="DSJ184" s="50"/>
      <c r="DSK184" s="50"/>
      <c r="DSL184" s="50"/>
      <c r="DSM184" s="50"/>
      <c r="DSN184" s="50"/>
      <c r="DSO184" s="50"/>
      <c r="DSP184" s="50"/>
      <c r="DSQ184" s="50"/>
      <c r="DSR184" s="50"/>
      <c r="DSS184" s="50"/>
      <c r="DST184" s="50"/>
      <c r="DSU184" s="50"/>
      <c r="DSV184" s="50"/>
      <c r="DSW184" s="50"/>
      <c r="DSX184" s="50"/>
      <c r="DSY184" s="50"/>
      <c r="DSZ184" s="50"/>
      <c r="DTA184" s="50"/>
      <c r="DTB184" s="50"/>
      <c r="DTC184" s="50"/>
      <c r="DTD184" s="50"/>
      <c r="DTE184" s="50"/>
      <c r="DTF184" s="50"/>
      <c r="DTG184" s="50"/>
      <c r="DTH184" s="50"/>
      <c r="DTI184" s="50"/>
      <c r="DTJ184" s="50"/>
      <c r="DTK184" s="50"/>
      <c r="DTL184" s="50"/>
      <c r="DTM184" s="50"/>
      <c r="DTN184" s="50"/>
      <c r="DTO184" s="50"/>
      <c r="DTP184" s="50"/>
      <c r="DTQ184" s="50"/>
      <c r="DTR184" s="50"/>
      <c r="DTS184" s="50"/>
      <c r="DTT184" s="50"/>
      <c r="DTU184" s="50"/>
      <c r="DTV184" s="50"/>
      <c r="DTW184" s="50"/>
      <c r="DTX184" s="50"/>
      <c r="DTY184" s="50"/>
      <c r="DTZ184" s="50"/>
      <c r="DUA184" s="50"/>
      <c r="DUB184" s="50"/>
      <c r="DUC184" s="50"/>
      <c r="DUD184" s="50"/>
      <c r="DUE184" s="50"/>
      <c r="DUF184" s="50"/>
      <c r="DUG184" s="50"/>
      <c r="DUH184" s="50"/>
      <c r="DUI184" s="50"/>
      <c r="DUJ184" s="50"/>
      <c r="DUK184" s="50"/>
      <c r="DUL184" s="50"/>
      <c r="DUM184" s="50"/>
      <c r="DUN184" s="50"/>
      <c r="DUO184" s="50"/>
      <c r="DUP184" s="50"/>
      <c r="DUQ184" s="50"/>
      <c r="DUR184" s="50"/>
      <c r="DUS184" s="50"/>
      <c r="DUT184" s="50"/>
      <c r="DUU184" s="50"/>
      <c r="DUV184" s="50"/>
      <c r="DUW184" s="50"/>
      <c r="DUX184" s="50"/>
      <c r="DUY184" s="50"/>
      <c r="DUZ184" s="50"/>
      <c r="DVA184" s="50"/>
      <c r="DVB184" s="50"/>
      <c r="DVC184" s="50"/>
      <c r="DVD184" s="50"/>
      <c r="DVE184" s="50"/>
      <c r="DVF184" s="50"/>
      <c r="DVG184" s="50"/>
      <c r="DVH184" s="50"/>
      <c r="DVI184" s="50"/>
      <c r="DVJ184" s="50"/>
      <c r="DVK184" s="50"/>
      <c r="DVL184" s="50"/>
      <c r="DVM184" s="50"/>
      <c r="DVN184" s="50"/>
      <c r="DVO184" s="50"/>
      <c r="DVP184" s="50"/>
      <c r="DVQ184" s="50"/>
      <c r="DVR184" s="50"/>
      <c r="DVS184" s="50"/>
      <c r="DVT184" s="50"/>
      <c r="DVU184" s="50"/>
      <c r="DVV184" s="50"/>
      <c r="DVW184" s="50"/>
      <c r="DVX184" s="50"/>
      <c r="DVY184" s="50"/>
      <c r="DVZ184" s="50"/>
      <c r="DWA184" s="50"/>
      <c r="DWB184" s="50"/>
      <c r="DWC184" s="50"/>
      <c r="DWD184" s="50"/>
      <c r="DWE184" s="50"/>
      <c r="DWF184" s="50"/>
      <c r="DWG184" s="50"/>
      <c r="DWH184" s="50"/>
      <c r="DWI184" s="50"/>
      <c r="DWJ184" s="50"/>
      <c r="DWK184" s="50"/>
      <c r="DWL184" s="50"/>
      <c r="DWM184" s="50"/>
      <c r="DWN184" s="50"/>
      <c r="DWO184" s="50"/>
      <c r="DWP184" s="50"/>
      <c r="DWQ184" s="50"/>
      <c r="DWR184" s="50"/>
      <c r="DWS184" s="50"/>
      <c r="DWT184" s="50"/>
      <c r="DWU184" s="50"/>
      <c r="DWV184" s="50"/>
      <c r="DWW184" s="50"/>
      <c r="DWX184" s="50"/>
      <c r="DWY184" s="50"/>
      <c r="DWZ184" s="50"/>
      <c r="DXB184" s="50"/>
      <c r="DXD184" s="50"/>
      <c r="DXE184" s="50"/>
      <c r="DXF184" s="50"/>
      <c r="DXG184" s="50"/>
      <c r="DXH184" s="50"/>
      <c r="DXI184" s="50"/>
      <c r="DXJ184" s="50"/>
      <c r="DXK184" s="50"/>
      <c r="DXP184" s="50"/>
      <c r="DXQ184" s="50"/>
      <c r="DXR184" s="50"/>
      <c r="DXS184" s="50"/>
      <c r="DXT184" s="50"/>
      <c r="DXU184" s="50"/>
      <c r="DXV184" s="50"/>
      <c r="DXW184" s="50"/>
      <c r="DXX184" s="50"/>
      <c r="DXY184" s="50"/>
      <c r="DXZ184" s="50"/>
      <c r="DYA184" s="50"/>
      <c r="DYB184" s="50"/>
      <c r="DYC184" s="50"/>
      <c r="DYD184" s="50"/>
      <c r="DYE184" s="50"/>
      <c r="DYF184" s="50"/>
      <c r="DYG184" s="50"/>
      <c r="DYH184" s="50"/>
      <c r="DYI184" s="50"/>
      <c r="DYJ184" s="50"/>
      <c r="DYK184" s="50"/>
      <c r="DYL184" s="50"/>
      <c r="DYM184" s="50"/>
      <c r="DYN184" s="50"/>
      <c r="DYO184" s="50"/>
      <c r="DYP184" s="50"/>
      <c r="DYQ184" s="50"/>
      <c r="DYR184" s="50"/>
      <c r="DYS184" s="50"/>
      <c r="DYT184" s="50"/>
      <c r="DYU184" s="50"/>
      <c r="DYV184" s="50"/>
      <c r="DYW184" s="50"/>
      <c r="DYX184" s="50"/>
      <c r="DYY184" s="50"/>
      <c r="DYZ184" s="50"/>
      <c r="DZA184" s="50"/>
      <c r="DZB184" s="50"/>
      <c r="DZC184" s="50"/>
      <c r="DZD184" s="50"/>
      <c r="DZE184" s="50"/>
      <c r="DZF184" s="50"/>
      <c r="DZG184" s="50"/>
      <c r="DZH184" s="50"/>
      <c r="DZI184" s="50"/>
      <c r="DZJ184" s="50"/>
      <c r="DZK184" s="50"/>
      <c r="DZL184" s="50"/>
      <c r="DZM184" s="50"/>
      <c r="DZN184" s="50"/>
      <c r="DZO184" s="50"/>
      <c r="DZP184" s="50"/>
      <c r="DZQ184" s="50"/>
      <c r="DZR184" s="50"/>
      <c r="DZS184" s="50"/>
      <c r="DZT184" s="50"/>
      <c r="DZU184" s="50"/>
      <c r="DZV184" s="50"/>
      <c r="DZW184" s="50"/>
      <c r="DZX184" s="50"/>
      <c r="DZY184" s="50"/>
      <c r="DZZ184" s="50"/>
      <c r="EAA184" s="50"/>
      <c r="EAB184" s="50"/>
      <c r="EAC184" s="50"/>
      <c r="EAD184" s="50"/>
      <c r="EAE184" s="50"/>
      <c r="EAF184" s="50"/>
      <c r="EAG184" s="50"/>
      <c r="EAH184" s="50"/>
      <c r="EAI184" s="50"/>
      <c r="EAJ184" s="50"/>
      <c r="EAK184" s="50"/>
      <c r="EAL184" s="50"/>
      <c r="EAM184" s="50"/>
      <c r="EAN184" s="50"/>
      <c r="EAO184" s="50"/>
      <c r="EAP184" s="50"/>
      <c r="EAQ184" s="50"/>
      <c r="EAR184" s="50"/>
      <c r="EAS184" s="50"/>
      <c r="EAT184" s="50"/>
      <c r="EAU184" s="50"/>
      <c r="EAV184" s="50"/>
      <c r="EAW184" s="50"/>
      <c r="EAX184" s="50"/>
      <c r="EAY184" s="50"/>
      <c r="EAZ184" s="50"/>
      <c r="EBA184" s="50"/>
      <c r="EBB184" s="50"/>
      <c r="EBC184" s="50"/>
      <c r="EBD184" s="50"/>
      <c r="EBE184" s="50"/>
      <c r="EBF184" s="50"/>
      <c r="EBG184" s="50"/>
      <c r="EBH184" s="50"/>
      <c r="EBI184" s="50"/>
      <c r="EBJ184" s="50"/>
      <c r="EBK184" s="50"/>
      <c r="EBL184" s="50"/>
      <c r="EBM184" s="50"/>
      <c r="EBN184" s="50"/>
      <c r="EBO184" s="50"/>
      <c r="EBP184" s="50"/>
      <c r="EBQ184" s="50"/>
      <c r="EBR184" s="50"/>
      <c r="EBS184" s="50"/>
      <c r="EBT184" s="50"/>
      <c r="EBU184" s="50"/>
      <c r="EBV184" s="50"/>
      <c r="EBW184" s="50"/>
      <c r="EBX184" s="50"/>
      <c r="EBY184" s="50"/>
      <c r="EBZ184" s="50"/>
      <c r="ECA184" s="50"/>
      <c r="ECB184" s="50"/>
      <c r="ECC184" s="50"/>
      <c r="ECD184" s="50"/>
      <c r="ECE184" s="50"/>
      <c r="ECF184" s="50"/>
      <c r="ECG184" s="50"/>
      <c r="ECH184" s="50"/>
      <c r="ECI184" s="50"/>
      <c r="ECJ184" s="50"/>
      <c r="ECK184" s="50"/>
      <c r="ECL184" s="50"/>
      <c r="ECM184" s="50"/>
      <c r="ECN184" s="50"/>
      <c r="ECO184" s="50"/>
      <c r="ECP184" s="50"/>
      <c r="ECQ184" s="50"/>
      <c r="ECR184" s="50"/>
      <c r="ECS184" s="50"/>
      <c r="ECT184" s="50"/>
      <c r="ECU184" s="50"/>
      <c r="ECV184" s="50"/>
      <c r="ECW184" s="50"/>
      <c r="ECX184" s="50"/>
      <c r="ECY184" s="50"/>
      <c r="ECZ184" s="50"/>
      <c r="EDA184" s="50"/>
      <c r="EDB184" s="50"/>
      <c r="EDC184" s="50"/>
      <c r="EDD184" s="50"/>
      <c r="EDE184" s="50"/>
      <c r="EDF184" s="50"/>
      <c r="EDG184" s="50"/>
      <c r="EDH184" s="50"/>
      <c r="EDI184" s="50"/>
      <c r="EDJ184" s="50"/>
      <c r="EDK184" s="50"/>
      <c r="EDL184" s="50"/>
      <c r="EDM184" s="50"/>
      <c r="EDN184" s="50"/>
      <c r="EDO184" s="50"/>
      <c r="EDP184" s="50"/>
      <c r="EDQ184" s="50"/>
      <c r="EDR184" s="50"/>
      <c r="EDS184" s="50"/>
      <c r="EDT184" s="50"/>
      <c r="EDU184" s="50"/>
      <c r="EDV184" s="50"/>
      <c r="EDW184" s="50"/>
      <c r="EDX184" s="50"/>
      <c r="EDY184" s="50"/>
      <c r="EDZ184" s="50"/>
      <c r="EEA184" s="50"/>
      <c r="EEB184" s="50"/>
      <c r="EEC184" s="50"/>
      <c r="EED184" s="50"/>
      <c r="EEE184" s="50"/>
      <c r="EEF184" s="50"/>
      <c r="EEG184" s="50"/>
      <c r="EEH184" s="50"/>
      <c r="EEI184" s="50"/>
      <c r="EEJ184" s="50"/>
      <c r="EEK184" s="50"/>
      <c r="EEL184" s="50"/>
      <c r="EEM184" s="50"/>
      <c r="EEN184" s="50"/>
      <c r="EEO184" s="50"/>
      <c r="EEP184" s="50"/>
      <c r="EEQ184" s="50"/>
      <c r="EER184" s="50"/>
      <c r="EES184" s="50"/>
      <c r="EET184" s="50"/>
      <c r="EEU184" s="50"/>
      <c r="EEV184" s="50"/>
      <c r="EEW184" s="50"/>
      <c r="EEX184" s="50"/>
      <c r="EEY184" s="50"/>
      <c r="EEZ184" s="50"/>
      <c r="EFA184" s="50"/>
      <c r="EFB184" s="50"/>
      <c r="EFC184" s="50"/>
      <c r="EFD184" s="50"/>
      <c r="EFE184" s="50"/>
      <c r="EFF184" s="50"/>
      <c r="EFG184" s="50"/>
      <c r="EFH184" s="50"/>
      <c r="EFI184" s="50"/>
      <c r="EFJ184" s="50"/>
      <c r="EFK184" s="50"/>
      <c r="EFL184" s="50"/>
      <c r="EFM184" s="50"/>
      <c r="EFN184" s="50"/>
      <c r="EFO184" s="50"/>
      <c r="EFP184" s="50"/>
      <c r="EFQ184" s="50"/>
      <c r="EFR184" s="50"/>
      <c r="EFS184" s="50"/>
      <c r="EFT184" s="50"/>
      <c r="EFU184" s="50"/>
      <c r="EFV184" s="50"/>
      <c r="EFW184" s="50"/>
      <c r="EFX184" s="50"/>
      <c r="EFY184" s="50"/>
      <c r="EFZ184" s="50"/>
      <c r="EGA184" s="50"/>
      <c r="EGB184" s="50"/>
      <c r="EGC184" s="50"/>
      <c r="EGD184" s="50"/>
      <c r="EGE184" s="50"/>
      <c r="EGF184" s="50"/>
      <c r="EGG184" s="50"/>
      <c r="EGH184" s="50"/>
      <c r="EGI184" s="50"/>
      <c r="EGJ184" s="50"/>
      <c r="EGK184" s="50"/>
      <c r="EGL184" s="50"/>
      <c r="EGM184" s="50"/>
      <c r="EGN184" s="50"/>
      <c r="EGO184" s="50"/>
      <c r="EGP184" s="50"/>
      <c r="EGQ184" s="50"/>
      <c r="EGR184" s="50"/>
      <c r="EGS184" s="50"/>
      <c r="EGT184" s="50"/>
      <c r="EGU184" s="50"/>
      <c r="EGV184" s="50"/>
      <c r="EGX184" s="50"/>
      <c r="EGZ184" s="50"/>
      <c r="EHA184" s="50"/>
      <c r="EHB184" s="50"/>
      <c r="EHC184" s="50"/>
      <c r="EHD184" s="50"/>
      <c r="EHE184" s="50"/>
      <c r="EHF184" s="50"/>
      <c r="EHG184" s="50"/>
      <c r="EHL184" s="50"/>
      <c r="EHM184" s="50"/>
      <c r="EHN184" s="50"/>
      <c r="EHO184" s="50"/>
      <c r="EHP184" s="50"/>
      <c r="EHQ184" s="50"/>
      <c r="EHR184" s="50"/>
      <c r="EHS184" s="50"/>
      <c r="EHT184" s="50"/>
      <c r="EHU184" s="50"/>
      <c r="EHV184" s="50"/>
      <c r="EHW184" s="50"/>
      <c r="EHX184" s="50"/>
      <c r="EHY184" s="50"/>
      <c r="EHZ184" s="50"/>
      <c r="EIA184" s="50"/>
      <c r="EIB184" s="50"/>
      <c r="EIC184" s="50"/>
      <c r="EID184" s="50"/>
      <c r="EIE184" s="50"/>
      <c r="EIF184" s="50"/>
      <c r="EIG184" s="50"/>
      <c r="EIH184" s="50"/>
      <c r="EII184" s="50"/>
      <c r="EIJ184" s="50"/>
      <c r="EIK184" s="50"/>
      <c r="EIL184" s="50"/>
      <c r="EIM184" s="50"/>
      <c r="EIN184" s="50"/>
      <c r="EIO184" s="50"/>
      <c r="EIP184" s="50"/>
      <c r="EIQ184" s="50"/>
      <c r="EIR184" s="50"/>
      <c r="EIS184" s="50"/>
      <c r="EIT184" s="50"/>
      <c r="EIU184" s="50"/>
      <c r="EIV184" s="50"/>
      <c r="EIW184" s="50"/>
      <c r="EIX184" s="50"/>
      <c r="EIY184" s="50"/>
      <c r="EIZ184" s="50"/>
      <c r="EJA184" s="50"/>
      <c r="EJB184" s="50"/>
      <c r="EJC184" s="50"/>
      <c r="EJD184" s="50"/>
      <c r="EJE184" s="50"/>
      <c r="EJF184" s="50"/>
      <c r="EJG184" s="50"/>
      <c r="EJH184" s="50"/>
      <c r="EJI184" s="50"/>
      <c r="EJJ184" s="50"/>
      <c r="EJK184" s="50"/>
      <c r="EJL184" s="50"/>
      <c r="EJM184" s="50"/>
      <c r="EJN184" s="50"/>
      <c r="EJO184" s="50"/>
      <c r="EJP184" s="50"/>
      <c r="EJQ184" s="50"/>
      <c r="EJR184" s="50"/>
      <c r="EJS184" s="50"/>
      <c r="EJT184" s="50"/>
      <c r="EJU184" s="50"/>
      <c r="EJV184" s="50"/>
      <c r="EJW184" s="50"/>
      <c r="EJX184" s="50"/>
      <c r="EJY184" s="50"/>
      <c r="EJZ184" s="50"/>
      <c r="EKA184" s="50"/>
      <c r="EKB184" s="50"/>
      <c r="EKC184" s="50"/>
      <c r="EKD184" s="50"/>
      <c r="EKE184" s="50"/>
      <c r="EKF184" s="50"/>
      <c r="EKG184" s="50"/>
      <c r="EKH184" s="50"/>
      <c r="EKI184" s="50"/>
      <c r="EKJ184" s="50"/>
      <c r="EKK184" s="50"/>
      <c r="EKL184" s="50"/>
      <c r="EKM184" s="50"/>
      <c r="EKN184" s="50"/>
      <c r="EKO184" s="50"/>
      <c r="EKP184" s="50"/>
      <c r="EKQ184" s="50"/>
      <c r="EKR184" s="50"/>
      <c r="EKS184" s="50"/>
      <c r="EKT184" s="50"/>
      <c r="EKU184" s="50"/>
      <c r="EKV184" s="50"/>
      <c r="EKW184" s="50"/>
      <c r="EKX184" s="50"/>
      <c r="EKY184" s="50"/>
      <c r="EKZ184" s="50"/>
      <c r="ELA184" s="50"/>
      <c r="ELB184" s="50"/>
      <c r="ELC184" s="50"/>
      <c r="ELD184" s="50"/>
      <c r="ELE184" s="50"/>
      <c r="ELF184" s="50"/>
      <c r="ELG184" s="50"/>
      <c r="ELH184" s="50"/>
      <c r="ELI184" s="50"/>
      <c r="ELJ184" s="50"/>
      <c r="ELK184" s="50"/>
      <c r="ELL184" s="50"/>
      <c r="ELM184" s="50"/>
      <c r="ELN184" s="50"/>
      <c r="ELO184" s="50"/>
      <c r="ELP184" s="50"/>
      <c r="ELQ184" s="50"/>
      <c r="ELR184" s="50"/>
      <c r="ELS184" s="50"/>
      <c r="ELT184" s="50"/>
      <c r="ELU184" s="50"/>
      <c r="ELV184" s="50"/>
      <c r="ELW184" s="50"/>
      <c r="ELX184" s="50"/>
      <c r="ELY184" s="50"/>
      <c r="ELZ184" s="50"/>
      <c r="EMA184" s="50"/>
      <c r="EMB184" s="50"/>
      <c r="EMC184" s="50"/>
      <c r="EMD184" s="50"/>
      <c r="EME184" s="50"/>
      <c r="EMF184" s="50"/>
      <c r="EMG184" s="50"/>
      <c r="EMH184" s="50"/>
      <c r="EMI184" s="50"/>
      <c r="EMJ184" s="50"/>
      <c r="EMK184" s="50"/>
      <c r="EML184" s="50"/>
      <c r="EMM184" s="50"/>
      <c r="EMN184" s="50"/>
      <c r="EMO184" s="50"/>
      <c r="EMP184" s="50"/>
      <c r="EMQ184" s="50"/>
      <c r="EMR184" s="50"/>
      <c r="EMS184" s="50"/>
      <c r="EMT184" s="50"/>
      <c r="EMU184" s="50"/>
      <c r="EMV184" s="50"/>
      <c r="EMW184" s="50"/>
      <c r="EMX184" s="50"/>
      <c r="EMY184" s="50"/>
      <c r="EMZ184" s="50"/>
      <c r="ENA184" s="50"/>
      <c r="ENB184" s="50"/>
      <c r="ENC184" s="50"/>
      <c r="END184" s="50"/>
      <c r="ENE184" s="50"/>
      <c r="ENF184" s="50"/>
      <c r="ENG184" s="50"/>
      <c r="ENH184" s="50"/>
      <c r="ENI184" s="50"/>
      <c r="ENJ184" s="50"/>
      <c r="ENK184" s="50"/>
      <c r="ENL184" s="50"/>
      <c r="ENM184" s="50"/>
      <c r="ENN184" s="50"/>
      <c r="ENO184" s="50"/>
      <c r="ENP184" s="50"/>
      <c r="ENQ184" s="50"/>
      <c r="ENR184" s="50"/>
      <c r="ENS184" s="50"/>
      <c r="ENT184" s="50"/>
      <c r="ENU184" s="50"/>
      <c r="ENV184" s="50"/>
      <c r="ENW184" s="50"/>
      <c r="ENX184" s="50"/>
      <c r="ENY184" s="50"/>
      <c r="ENZ184" s="50"/>
      <c r="EOA184" s="50"/>
      <c r="EOB184" s="50"/>
      <c r="EOC184" s="50"/>
      <c r="EOD184" s="50"/>
      <c r="EOE184" s="50"/>
      <c r="EOF184" s="50"/>
      <c r="EOG184" s="50"/>
      <c r="EOH184" s="50"/>
      <c r="EOI184" s="50"/>
      <c r="EOJ184" s="50"/>
      <c r="EOK184" s="50"/>
      <c r="EOL184" s="50"/>
      <c r="EOM184" s="50"/>
      <c r="EON184" s="50"/>
      <c r="EOO184" s="50"/>
      <c r="EOP184" s="50"/>
      <c r="EOQ184" s="50"/>
      <c r="EOR184" s="50"/>
      <c r="EOS184" s="50"/>
      <c r="EOT184" s="50"/>
      <c r="EOU184" s="50"/>
      <c r="EOV184" s="50"/>
      <c r="EOW184" s="50"/>
      <c r="EOX184" s="50"/>
      <c r="EOY184" s="50"/>
      <c r="EOZ184" s="50"/>
      <c r="EPA184" s="50"/>
      <c r="EPB184" s="50"/>
      <c r="EPC184" s="50"/>
      <c r="EPD184" s="50"/>
      <c r="EPE184" s="50"/>
      <c r="EPF184" s="50"/>
      <c r="EPG184" s="50"/>
      <c r="EPH184" s="50"/>
      <c r="EPI184" s="50"/>
      <c r="EPJ184" s="50"/>
      <c r="EPK184" s="50"/>
      <c r="EPL184" s="50"/>
      <c r="EPM184" s="50"/>
      <c r="EPN184" s="50"/>
      <c r="EPO184" s="50"/>
      <c r="EPP184" s="50"/>
      <c r="EPQ184" s="50"/>
      <c r="EPR184" s="50"/>
      <c r="EPS184" s="50"/>
      <c r="EPT184" s="50"/>
      <c r="EPU184" s="50"/>
      <c r="EPV184" s="50"/>
      <c r="EPW184" s="50"/>
      <c r="EPX184" s="50"/>
      <c r="EPY184" s="50"/>
      <c r="EPZ184" s="50"/>
      <c r="EQA184" s="50"/>
      <c r="EQB184" s="50"/>
      <c r="EQC184" s="50"/>
      <c r="EQD184" s="50"/>
      <c r="EQE184" s="50"/>
      <c r="EQF184" s="50"/>
      <c r="EQG184" s="50"/>
      <c r="EQH184" s="50"/>
      <c r="EQI184" s="50"/>
      <c r="EQJ184" s="50"/>
      <c r="EQK184" s="50"/>
      <c r="EQL184" s="50"/>
      <c r="EQM184" s="50"/>
      <c r="EQN184" s="50"/>
      <c r="EQO184" s="50"/>
      <c r="EQP184" s="50"/>
      <c r="EQQ184" s="50"/>
      <c r="EQR184" s="50"/>
      <c r="EQT184" s="50"/>
      <c r="EQV184" s="50"/>
      <c r="EQW184" s="50"/>
      <c r="EQX184" s="50"/>
      <c r="EQY184" s="50"/>
      <c r="EQZ184" s="50"/>
      <c r="ERA184" s="50"/>
      <c r="ERB184" s="50"/>
      <c r="ERC184" s="50"/>
      <c r="ERH184" s="50"/>
      <c r="ERI184" s="50"/>
      <c r="ERJ184" s="50"/>
      <c r="ERK184" s="50"/>
      <c r="ERL184" s="50"/>
      <c r="ERM184" s="50"/>
      <c r="ERN184" s="50"/>
      <c r="ERO184" s="50"/>
      <c r="ERP184" s="50"/>
      <c r="ERQ184" s="50"/>
      <c r="ERR184" s="50"/>
      <c r="ERS184" s="50"/>
      <c r="ERT184" s="50"/>
      <c r="ERU184" s="50"/>
      <c r="ERV184" s="50"/>
      <c r="ERW184" s="50"/>
      <c r="ERX184" s="50"/>
      <c r="ERY184" s="50"/>
      <c r="ERZ184" s="50"/>
      <c r="ESA184" s="50"/>
      <c r="ESB184" s="50"/>
      <c r="ESC184" s="50"/>
      <c r="ESD184" s="50"/>
      <c r="ESE184" s="50"/>
      <c r="ESF184" s="50"/>
      <c r="ESG184" s="50"/>
      <c r="ESH184" s="50"/>
      <c r="ESI184" s="50"/>
      <c r="ESJ184" s="50"/>
      <c r="ESK184" s="50"/>
      <c r="ESL184" s="50"/>
      <c r="ESM184" s="50"/>
      <c r="ESN184" s="50"/>
      <c r="ESO184" s="50"/>
      <c r="ESP184" s="50"/>
      <c r="ESQ184" s="50"/>
      <c r="ESR184" s="50"/>
      <c r="ESS184" s="50"/>
      <c r="EST184" s="50"/>
      <c r="ESU184" s="50"/>
      <c r="ESV184" s="50"/>
      <c r="ESW184" s="50"/>
      <c r="ESX184" s="50"/>
      <c r="ESY184" s="50"/>
      <c r="ESZ184" s="50"/>
      <c r="ETA184" s="50"/>
      <c r="ETB184" s="50"/>
      <c r="ETC184" s="50"/>
      <c r="ETD184" s="50"/>
      <c r="ETE184" s="50"/>
      <c r="ETF184" s="50"/>
      <c r="ETG184" s="50"/>
      <c r="ETH184" s="50"/>
      <c r="ETI184" s="50"/>
      <c r="ETJ184" s="50"/>
      <c r="ETK184" s="50"/>
      <c r="ETL184" s="50"/>
      <c r="ETM184" s="50"/>
      <c r="ETN184" s="50"/>
      <c r="ETO184" s="50"/>
      <c r="ETP184" s="50"/>
      <c r="ETQ184" s="50"/>
      <c r="ETR184" s="50"/>
      <c r="ETS184" s="50"/>
      <c r="ETT184" s="50"/>
      <c r="ETU184" s="50"/>
      <c r="ETV184" s="50"/>
      <c r="ETW184" s="50"/>
      <c r="ETX184" s="50"/>
      <c r="ETY184" s="50"/>
      <c r="ETZ184" s="50"/>
      <c r="EUA184" s="50"/>
      <c r="EUB184" s="50"/>
      <c r="EUC184" s="50"/>
      <c r="EUD184" s="50"/>
      <c r="EUE184" s="50"/>
      <c r="EUF184" s="50"/>
      <c r="EUG184" s="50"/>
      <c r="EUH184" s="50"/>
      <c r="EUI184" s="50"/>
      <c r="EUJ184" s="50"/>
      <c r="EUK184" s="50"/>
      <c r="EUL184" s="50"/>
      <c r="EUM184" s="50"/>
      <c r="EUN184" s="50"/>
      <c r="EUO184" s="50"/>
      <c r="EUP184" s="50"/>
      <c r="EUQ184" s="50"/>
      <c r="EUR184" s="50"/>
      <c r="EUS184" s="50"/>
      <c r="EUT184" s="50"/>
      <c r="EUU184" s="50"/>
      <c r="EUV184" s="50"/>
      <c r="EUW184" s="50"/>
      <c r="EUX184" s="50"/>
      <c r="EUY184" s="50"/>
      <c r="EUZ184" s="50"/>
      <c r="EVA184" s="50"/>
      <c r="EVB184" s="50"/>
      <c r="EVC184" s="50"/>
      <c r="EVD184" s="50"/>
      <c r="EVE184" s="50"/>
      <c r="EVF184" s="50"/>
      <c r="EVG184" s="50"/>
      <c r="EVH184" s="50"/>
      <c r="EVI184" s="50"/>
      <c r="EVJ184" s="50"/>
      <c r="EVK184" s="50"/>
      <c r="EVL184" s="50"/>
      <c r="EVM184" s="50"/>
      <c r="EVN184" s="50"/>
      <c r="EVO184" s="50"/>
      <c r="EVP184" s="50"/>
      <c r="EVQ184" s="50"/>
      <c r="EVR184" s="50"/>
      <c r="EVS184" s="50"/>
      <c r="EVT184" s="50"/>
      <c r="EVU184" s="50"/>
      <c r="EVV184" s="50"/>
      <c r="EVW184" s="50"/>
      <c r="EVX184" s="50"/>
      <c r="EVY184" s="50"/>
      <c r="EVZ184" s="50"/>
      <c r="EWA184" s="50"/>
      <c r="EWB184" s="50"/>
      <c r="EWC184" s="50"/>
      <c r="EWD184" s="50"/>
      <c r="EWE184" s="50"/>
      <c r="EWF184" s="50"/>
      <c r="EWG184" s="50"/>
      <c r="EWH184" s="50"/>
      <c r="EWI184" s="50"/>
      <c r="EWJ184" s="50"/>
      <c r="EWK184" s="50"/>
      <c r="EWL184" s="50"/>
      <c r="EWM184" s="50"/>
      <c r="EWN184" s="50"/>
      <c r="EWO184" s="50"/>
      <c r="EWP184" s="50"/>
      <c r="EWQ184" s="50"/>
      <c r="EWR184" s="50"/>
      <c r="EWS184" s="50"/>
      <c r="EWT184" s="50"/>
      <c r="EWU184" s="50"/>
      <c r="EWV184" s="50"/>
      <c r="EWW184" s="50"/>
      <c r="EWX184" s="50"/>
      <c r="EWY184" s="50"/>
      <c r="EWZ184" s="50"/>
      <c r="EXA184" s="50"/>
      <c r="EXB184" s="50"/>
      <c r="EXC184" s="50"/>
      <c r="EXD184" s="50"/>
      <c r="EXE184" s="50"/>
      <c r="EXF184" s="50"/>
      <c r="EXG184" s="50"/>
      <c r="EXH184" s="50"/>
      <c r="EXI184" s="50"/>
      <c r="EXJ184" s="50"/>
      <c r="EXK184" s="50"/>
      <c r="EXL184" s="50"/>
      <c r="EXM184" s="50"/>
      <c r="EXN184" s="50"/>
      <c r="EXO184" s="50"/>
      <c r="EXP184" s="50"/>
      <c r="EXQ184" s="50"/>
      <c r="EXR184" s="50"/>
      <c r="EXS184" s="50"/>
      <c r="EXT184" s="50"/>
      <c r="EXU184" s="50"/>
      <c r="EXV184" s="50"/>
      <c r="EXW184" s="50"/>
      <c r="EXX184" s="50"/>
      <c r="EXY184" s="50"/>
      <c r="EXZ184" s="50"/>
      <c r="EYA184" s="50"/>
      <c r="EYB184" s="50"/>
      <c r="EYC184" s="50"/>
      <c r="EYD184" s="50"/>
      <c r="EYE184" s="50"/>
      <c r="EYF184" s="50"/>
      <c r="EYG184" s="50"/>
      <c r="EYH184" s="50"/>
      <c r="EYI184" s="50"/>
      <c r="EYJ184" s="50"/>
      <c r="EYK184" s="50"/>
      <c r="EYL184" s="50"/>
      <c r="EYM184" s="50"/>
      <c r="EYN184" s="50"/>
      <c r="EYO184" s="50"/>
      <c r="EYP184" s="50"/>
      <c r="EYQ184" s="50"/>
      <c r="EYR184" s="50"/>
      <c r="EYS184" s="50"/>
      <c r="EYT184" s="50"/>
      <c r="EYU184" s="50"/>
      <c r="EYV184" s="50"/>
      <c r="EYW184" s="50"/>
      <c r="EYX184" s="50"/>
      <c r="EYY184" s="50"/>
      <c r="EYZ184" s="50"/>
      <c r="EZA184" s="50"/>
      <c r="EZB184" s="50"/>
      <c r="EZC184" s="50"/>
      <c r="EZD184" s="50"/>
      <c r="EZE184" s="50"/>
      <c r="EZF184" s="50"/>
      <c r="EZG184" s="50"/>
      <c r="EZH184" s="50"/>
      <c r="EZI184" s="50"/>
      <c r="EZJ184" s="50"/>
      <c r="EZK184" s="50"/>
      <c r="EZL184" s="50"/>
      <c r="EZM184" s="50"/>
      <c r="EZN184" s="50"/>
      <c r="EZO184" s="50"/>
      <c r="EZP184" s="50"/>
      <c r="EZQ184" s="50"/>
      <c r="EZR184" s="50"/>
      <c r="EZS184" s="50"/>
      <c r="EZT184" s="50"/>
      <c r="EZU184" s="50"/>
      <c r="EZV184" s="50"/>
      <c r="EZW184" s="50"/>
      <c r="EZX184" s="50"/>
      <c r="EZY184" s="50"/>
      <c r="EZZ184" s="50"/>
      <c r="FAA184" s="50"/>
      <c r="FAB184" s="50"/>
      <c r="FAC184" s="50"/>
      <c r="FAD184" s="50"/>
      <c r="FAE184" s="50"/>
      <c r="FAF184" s="50"/>
      <c r="FAG184" s="50"/>
      <c r="FAH184" s="50"/>
      <c r="FAI184" s="50"/>
      <c r="FAJ184" s="50"/>
      <c r="FAK184" s="50"/>
      <c r="FAL184" s="50"/>
      <c r="FAM184" s="50"/>
      <c r="FAN184" s="50"/>
      <c r="FAP184" s="50"/>
      <c r="FAR184" s="50"/>
      <c r="FAS184" s="50"/>
      <c r="FAT184" s="50"/>
      <c r="FAU184" s="50"/>
      <c r="FAV184" s="50"/>
      <c r="FAW184" s="50"/>
      <c r="FAX184" s="50"/>
      <c r="FAY184" s="50"/>
      <c r="FBD184" s="50"/>
      <c r="FBE184" s="50"/>
      <c r="FBF184" s="50"/>
      <c r="FBG184" s="50"/>
      <c r="FBH184" s="50"/>
      <c r="FBI184" s="50"/>
      <c r="FBJ184" s="50"/>
      <c r="FBK184" s="50"/>
      <c r="FBL184" s="50"/>
      <c r="FBM184" s="50"/>
      <c r="FBN184" s="50"/>
      <c r="FBO184" s="50"/>
      <c r="FBP184" s="50"/>
      <c r="FBQ184" s="50"/>
      <c r="FBR184" s="50"/>
      <c r="FBS184" s="50"/>
      <c r="FBT184" s="50"/>
      <c r="FBU184" s="50"/>
      <c r="FBV184" s="50"/>
      <c r="FBW184" s="50"/>
      <c r="FBX184" s="50"/>
      <c r="FBY184" s="50"/>
      <c r="FBZ184" s="50"/>
      <c r="FCA184" s="50"/>
      <c r="FCB184" s="50"/>
      <c r="FCC184" s="50"/>
      <c r="FCD184" s="50"/>
      <c r="FCE184" s="50"/>
      <c r="FCF184" s="50"/>
      <c r="FCG184" s="50"/>
      <c r="FCH184" s="50"/>
      <c r="FCI184" s="50"/>
      <c r="FCJ184" s="50"/>
      <c r="FCK184" s="50"/>
      <c r="FCL184" s="50"/>
      <c r="FCM184" s="50"/>
      <c r="FCN184" s="50"/>
      <c r="FCO184" s="50"/>
      <c r="FCP184" s="50"/>
      <c r="FCQ184" s="50"/>
      <c r="FCR184" s="50"/>
      <c r="FCS184" s="50"/>
      <c r="FCT184" s="50"/>
      <c r="FCU184" s="50"/>
      <c r="FCV184" s="50"/>
      <c r="FCW184" s="50"/>
      <c r="FCX184" s="50"/>
      <c r="FCY184" s="50"/>
      <c r="FCZ184" s="50"/>
      <c r="FDA184" s="50"/>
      <c r="FDB184" s="50"/>
      <c r="FDC184" s="50"/>
      <c r="FDD184" s="50"/>
      <c r="FDE184" s="50"/>
      <c r="FDF184" s="50"/>
      <c r="FDG184" s="50"/>
      <c r="FDH184" s="50"/>
      <c r="FDI184" s="50"/>
      <c r="FDJ184" s="50"/>
      <c r="FDK184" s="50"/>
      <c r="FDL184" s="50"/>
      <c r="FDM184" s="50"/>
      <c r="FDN184" s="50"/>
      <c r="FDO184" s="50"/>
      <c r="FDP184" s="50"/>
      <c r="FDQ184" s="50"/>
      <c r="FDR184" s="50"/>
      <c r="FDS184" s="50"/>
      <c r="FDT184" s="50"/>
      <c r="FDU184" s="50"/>
      <c r="FDV184" s="50"/>
      <c r="FDW184" s="50"/>
      <c r="FDX184" s="50"/>
      <c r="FDY184" s="50"/>
      <c r="FDZ184" s="50"/>
      <c r="FEA184" s="50"/>
      <c r="FEB184" s="50"/>
      <c r="FEC184" s="50"/>
      <c r="FED184" s="50"/>
      <c r="FEE184" s="50"/>
      <c r="FEF184" s="50"/>
      <c r="FEG184" s="50"/>
      <c r="FEH184" s="50"/>
      <c r="FEI184" s="50"/>
      <c r="FEJ184" s="50"/>
      <c r="FEK184" s="50"/>
      <c r="FEL184" s="50"/>
      <c r="FEM184" s="50"/>
      <c r="FEN184" s="50"/>
      <c r="FEO184" s="50"/>
      <c r="FEP184" s="50"/>
      <c r="FEQ184" s="50"/>
      <c r="FER184" s="50"/>
      <c r="FES184" s="50"/>
      <c r="FET184" s="50"/>
      <c r="FEU184" s="50"/>
      <c r="FEV184" s="50"/>
      <c r="FEW184" s="50"/>
      <c r="FEX184" s="50"/>
      <c r="FEY184" s="50"/>
      <c r="FEZ184" s="50"/>
      <c r="FFA184" s="50"/>
      <c r="FFB184" s="50"/>
      <c r="FFC184" s="50"/>
      <c r="FFD184" s="50"/>
      <c r="FFE184" s="50"/>
      <c r="FFF184" s="50"/>
      <c r="FFG184" s="50"/>
      <c r="FFH184" s="50"/>
      <c r="FFI184" s="50"/>
      <c r="FFJ184" s="50"/>
      <c r="FFK184" s="50"/>
      <c r="FFL184" s="50"/>
      <c r="FFM184" s="50"/>
      <c r="FFN184" s="50"/>
      <c r="FFO184" s="50"/>
      <c r="FFP184" s="50"/>
      <c r="FFQ184" s="50"/>
      <c r="FFR184" s="50"/>
      <c r="FFS184" s="50"/>
      <c r="FFT184" s="50"/>
      <c r="FFU184" s="50"/>
      <c r="FFV184" s="50"/>
      <c r="FFW184" s="50"/>
      <c r="FFX184" s="50"/>
      <c r="FFY184" s="50"/>
      <c r="FFZ184" s="50"/>
      <c r="FGA184" s="50"/>
      <c r="FGB184" s="50"/>
      <c r="FGC184" s="50"/>
      <c r="FGD184" s="50"/>
      <c r="FGE184" s="50"/>
      <c r="FGF184" s="50"/>
      <c r="FGG184" s="50"/>
      <c r="FGH184" s="50"/>
      <c r="FGI184" s="50"/>
      <c r="FGJ184" s="50"/>
      <c r="FGK184" s="50"/>
      <c r="FGL184" s="50"/>
      <c r="FGM184" s="50"/>
      <c r="FGN184" s="50"/>
      <c r="FGO184" s="50"/>
      <c r="FGP184" s="50"/>
      <c r="FGQ184" s="50"/>
      <c r="FGR184" s="50"/>
      <c r="FGS184" s="50"/>
      <c r="FGT184" s="50"/>
      <c r="FGU184" s="50"/>
      <c r="FGV184" s="50"/>
      <c r="FGW184" s="50"/>
      <c r="FGX184" s="50"/>
      <c r="FGY184" s="50"/>
      <c r="FGZ184" s="50"/>
      <c r="FHA184" s="50"/>
      <c r="FHB184" s="50"/>
      <c r="FHC184" s="50"/>
      <c r="FHD184" s="50"/>
      <c r="FHE184" s="50"/>
      <c r="FHF184" s="50"/>
      <c r="FHG184" s="50"/>
      <c r="FHH184" s="50"/>
      <c r="FHI184" s="50"/>
      <c r="FHJ184" s="50"/>
      <c r="FHK184" s="50"/>
      <c r="FHL184" s="50"/>
      <c r="FHM184" s="50"/>
      <c r="FHN184" s="50"/>
      <c r="FHO184" s="50"/>
      <c r="FHP184" s="50"/>
      <c r="FHQ184" s="50"/>
      <c r="FHR184" s="50"/>
      <c r="FHS184" s="50"/>
      <c r="FHT184" s="50"/>
      <c r="FHU184" s="50"/>
      <c r="FHV184" s="50"/>
      <c r="FHW184" s="50"/>
      <c r="FHX184" s="50"/>
      <c r="FHY184" s="50"/>
      <c r="FHZ184" s="50"/>
      <c r="FIA184" s="50"/>
      <c r="FIB184" s="50"/>
      <c r="FIC184" s="50"/>
      <c r="FID184" s="50"/>
      <c r="FIE184" s="50"/>
      <c r="FIF184" s="50"/>
      <c r="FIG184" s="50"/>
      <c r="FIH184" s="50"/>
      <c r="FII184" s="50"/>
      <c r="FIJ184" s="50"/>
      <c r="FIK184" s="50"/>
      <c r="FIL184" s="50"/>
      <c r="FIM184" s="50"/>
      <c r="FIN184" s="50"/>
      <c r="FIO184" s="50"/>
      <c r="FIP184" s="50"/>
      <c r="FIQ184" s="50"/>
      <c r="FIR184" s="50"/>
      <c r="FIS184" s="50"/>
      <c r="FIT184" s="50"/>
      <c r="FIU184" s="50"/>
      <c r="FIV184" s="50"/>
      <c r="FIW184" s="50"/>
      <c r="FIX184" s="50"/>
      <c r="FIY184" s="50"/>
      <c r="FIZ184" s="50"/>
      <c r="FJA184" s="50"/>
      <c r="FJB184" s="50"/>
      <c r="FJC184" s="50"/>
      <c r="FJD184" s="50"/>
      <c r="FJE184" s="50"/>
      <c r="FJF184" s="50"/>
      <c r="FJG184" s="50"/>
      <c r="FJH184" s="50"/>
      <c r="FJI184" s="50"/>
      <c r="FJJ184" s="50"/>
      <c r="FJK184" s="50"/>
      <c r="FJL184" s="50"/>
      <c r="FJM184" s="50"/>
      <c r="FJN184" s="50"/>
      <c r="FJO184" s="50"/>
      <c r="FJP184" s="50"/>
      <c r="FJQ184" s="50"/>
      <c r="FJR184" s="50"/>
      <c r="FJS184" s="50"/>
      <c r="FJT184" s="50"/>
      <c r="FJU184" s="50"/>
      <c r="FJV184" s="50"/>
      <c r="FJW184" s="50"/>
      <c r="FJX184" s="50"/>
      <c r="FJY184" s="50"/>
      <c r="FJZ184" s="50"/>
      <c r="FKA184" s="50"/>
      <c r="FKB184" s="50"/>
      <c r="FKC184" s="50"/>
      <c r="FKD184" s="50"/>
      <c r="FKE184" s="50"/>
      <c r="FKF184" s="50"/>
      <c r="FKG184" s="50"/>
      <c r="FKH184" s="50"/>
      <c r="FKI184" s="50"/>
      <c r="FKJ184" s="50"/>
      <c r="FKL184" s="50"/>
      <c r="FKN184" s="50"/>
      <c r="FKO184" s="50"/>
      <c r="FKP184" s="50"/>
      <c r="FKQ184" s="50"/>
      <c r="FKR184" s="50"/>
      <c r="FKS184" s="50"/>
      <c r="FKT184" s="50"/>
      <c r="FKU184" s="50"/>
      <c r="FKZ184" s="50"/>
      <c r="FLA184" s="50"/>
      <c r="FLB184" s="50"/>
      <c r="FLC184" s="50"/>
      <c r="FLD184" s="50"/>
      <c r="FLE184" s="50"/>
      <c r="FLF184" s="50"/>
      <c r="FLG184" s="50"/>
      <c r="FLH184" s="50"/>
      <c r="FLI184" s="50"/>
      <c r="FLJ184" s="50"/>
      <c r="FLK184" s="50"/>
      <c r="FLL184" s="50"/>
      <c r="FLM184" s="50"/>
      <c r="FLN184" s="50"/>
      <c r="FLO184" s="50"/>
      <c r="FLP184" s="50"/>
      <c r="FLQ184" s="50"/>
      <c r="FLR184" s="50"/>
      <c r="FLS184" s="50"/>
      <c r="FLT184" s="50"/>
      <c r="FLU184" s="50"/>
      <c r="FLV184" s="50"/>
      <c r="FLW184" s="50"/>
      <c r="FLX184" s="50"/>
      <c r="FLY184" s="50"/>
      <c r="FLZ184" s="50"/>
      <c r="FMA184" s="50"/>
      <c r="FMB184" s="50"/>
      <c r="FMC184" s="50"/>
      <c r="FMD184" s="50"/>
      <c r="FME184" s="50"/>
      <c r="FMF184" s="50"/>
      <c r="FMG184" s="50"/>
      <c r="FMH184" s="50"/>
      <c r="FMI184" s="50"/>
      <c r="FMJ184" s="50"/>
      <c r="FMK184" s="50"/>
      <c r="FML184" s="50"/>
      <c r="FMM184" s="50"/>
      <c r="FMN184" s="50"/>
      <c r="FMO184" s="50"/>
      <c r="FMP184" s="50"/>
      <c r="FMQ184" s="50"/>
      <c r="FMR184" s="50"/>
      <c r="FMS184" s="50"/>
      <c r="FMT184" s="50"/>
      <c r="FMU184" s="50"/>
      <c r="FMV184" s="50"/>
      <c r="FMW184" s="50"/>
      <c r="FMX184" s="50"/>
      <c r="FMY184" s="50"/>
      <c r="FMZ184" s="50"/>
      <c r="FNA184" s="50"/>
      <c r="FNB184" s="50"/>
      <c r="FNC184" s="50"/>
      <c r="FND184" s="50"/>
      <c r="FNE184" s="50"/>
      <c r="FNF184" s="50"/>
      <c r="FNG184" s="50"/>
      <c r="FNH184" s="50"/>
      <c r="FNI184" s="50"/>
      <c r="FNJ184" s="50"/>
      <c r="FNK184" s="50"/>
      <c r="FNL184" s="50"/>
      <c r="FNM184" s="50"/>
      <c r="FNN184" s="50"/>
      <c r="FNO184" s="50"/>
      <c r="FNP184" s="50"/>
      <c r="FNQ184" s="50"/>
      <c r="FNR184" s="50"/>
      <c r="FNS184" s="50"/>
      <c r="FNT184" s="50"/>
      <c r="FNU184" s="50"/>
      <c r="FNV184" s="50"/>
      <c r="FNW184" s="50"/>
      <c r="FNX184" s="50"/>
      <c r="FNY184" s="50"/>
      <c r="FNZ184" s="50"/>
      <c r="FOA184" s="50"/>
      <c r="FOB184" s="50"/>
      <c r="FOC184" s="50"/>
      <c r="FOD184" s="50"/>
      <c r="FOE184" s="50"/>
      <c r="FOF184" s="50"/>
      <c r="FOG184" s="50"/>
      <c r="FOH184" s="50"/>
      <c r="FOI184" s="50"/>
      <c r="FOJ184" s="50"/>
      <c r="FOK184" s="50"/>
      <c r="FOL184" s="50"/>
      <c r="FOM184" s="50"/>
      <c r="FON184" s="50"/>
      <c r="FOO184" s="50"/>
      <c r="FOP184" s="50"/>
      <c r="FOQ184" s="50"/>
      <c r="FOR184" s="50"/>
      <c r="FOS184" s="50"/>
      <c r="FOT184" s="50"/>
      <c r="FOU184" s="50"/>
      <c r="FOV184" s="50"/>
      <c r="FOW184" s="50"/>
      <c r="FOX184" s="50"/>
      <c r="FOY184" s="50"/>
      <c r="FOZ184" s="50"/>
      <c r="FPA184" s="50"/>
      <c r="FPB184" s="50"/>
      <c r="FPC184" s="50"/>
      <c r="FPD184" s="50"/>
      <c r="FPE184" s="50"/>
      <c r="FPF184" s="50"/>
      <c r="FPG184" s="50"/>
      <c r="FPH184" s="50"/>
      <c r="FPI184" s="50"/>
      <c r="FPJ184" s="50"/>
      <c r="FPK184" s="50"/>
      <c r="FPL184" s="50"/>
      <c r="FPM184" s="50"/>
      <c r="FPN184" s="50"/>
      <c r="FPO184" s="50"/>
      <c r="FPP184" s="50"/>
      <c r="FPQ184" s="50"/>
      <c r="FPR184" s="50"/>
      <c r="FPS184" s="50"/>
      <c r="FPT184" s="50"/>
      <c r="FPU184" s="50"/>
      <c r="FPV184" s="50"/>
      <c r="FPW184" s="50"/>
      <c r="FPX184" s="50"/>
      <c r="FPY184" s="50"/>
      <c r="FPZ184" s="50"/>
      <c r="FQA184" s="50"/>
      <c r="FQB184" s="50"/>
      <c r="FQC184" s="50"/>
      <c r="FQD184" s="50"/>
      <c r="FQE184" s="50"/>
      <c r="FQF184" s="50"/>
      <c r="FQG184" s="50"/>
      <c r="FQH184" s="50"/>
      <c r="FQI184" s="50"/>
      <c r="FQJ184" s="50"/>
      <c r="FQK184" s="50"/>
      <c r="FQL184" s="50"/>
      <c r="FQM184" s="50"/>
      <c r="FQN184" s="50"/>
      <c r="FQO184" s="50"/>
      <c r="FQP184" s="50"/>
      <c r="FQQ184" s="50"/>
      <c r="FQR184" s="50"/>
      <c r="FQS184" s="50"/>
      <c r="FQT184" s="50"/>
      <c r="FQU184" s="50"/>
      <c r="FQV184" s="50"/>
      <c r="FQW184" s="50"/>
      <c r="FQX184" s="50"/>
      <c r="FQY184" s="50"/>
      <c r="FQZ184" s="50"/>
      <c r="FRA184" s="50"/>
      <c r="FRB184" s="50"/>
      <c r="FRC184" s="50"/>
      <c r="FRD184" s="50"/>
      <c r="FRE184" s="50"/>
      <c r="FRF184" s="50"/>
      <c r="FRG184" s="50"/>
      <c r="FRH184" s="50"/>
      <c r="FRI184" s="50"/>
      <c r="FRJ184" s="50"/>
      <c r="FRK184" s="50"/>
      <c r="FRL184" s="50"/>
      <c r="FRM184" s="50"/>
      <c r="FRN184" s="50"/>
      <c r="FRO184" s="50"/>
      <c r="FRP184" s="50"/>
      <c r="FRQ184" s="50"/>
      <c r="FRR184" s="50"/>
      <c r="FRS184" s="50"/>
      <c r="FRT184" s="50"/>
      <c r="FRU184" s="50"/>
      <c r="FRV184" s="50"/>
      <c r="FRW184" s="50"/>
      <c r="FRX184" s="50"/>
      <c r="FRY184" s="50"/>
      <c r="FRZ184" s="50"/>
      <c r="FSA184" s="50"/>
      <c r="FSB184" s="50"/>
      <c r="FSC184" s="50"/>
      <c r="FSD184" s="50"/>
      <c r="FSE184" s="50"/>
      <c r="FSF184" s="50"/>
      <c r="FSG184" s="50"/>
      <c r="FSH184" s="50"/>
      <c r="FSI184" s="50"/>
      <c r="FSJ184" s="50"/>
      <c r="FSK184" s="50"/>
      <c r="FSL184" s="50"/>
      <c r="FSM184" s="50"/>
      <c r="FSN184" s="50"/>
      <c r="FSO184" s="50"/>
      <c r="FSP184" s="50"/>
      <c r="FSQ184" s="50"/>
      <c r="FSR184" s="50"/>
      <c r="FSS184" s="50"/>
      <c r="FST184" s="50"/>
      <c r="FSU184" s="50"/>
      <c r="FSV184" s="50"/>
      <c r="FSW184" s="50"/>
      <c r="FSX184" s="50"/>
      <c r="FSY184" s="50"/>
      <c r="FSZ184" s="50"/>
      <c r="FTA184" s="50"/>
      <c r="FTB184" s="50"/>
      <c r="FTC184" s="50"/>
      <c r="FTD184" s="50"/>
      <c r="FTE184" s="50"/>
      <c r="FTF184" s="50"/>
      <c r="FTG184" s="50"/>
      <c r="FTH184" s="50"/>
      <c r="FTI184" s="50"/>
      <c r="FTJ184" s="50"/>
      <c r="FTK184" s="50"/>
      <c r="FTL184" s="50"/>
      <c r="FTM184" s="50"/>
      <c r="FTN184" s="50"/>
      <c r="FTO184" s="50"/>
      <c r="FTP184" s="50"/>
      <c r="FTQ184" s="50"/>
      <c r="FTR184" s="50"/>
      <c r="FTS184" s="50"/>
      <c r="FTT184" s="50"/>
      <c r="FTU184" s="50"/>
      <c r="FTV184" s="50"/>
      <c r="FTW184" s="50"/>
      <c r="FTX184" s="50"/>
      <c r="FTY184" s="50"/>
      <c r="FTZ184" s="50"/>
      <c r="FUA184" s="50"/>
      <c r="FUB184" s="50"/>
      <c r="FUC184" s="50"/>
      <c r="FUD184" s="50"/>
      <c r="FUE184" s="50"/>
      <c r="FUF184" s="50"/>
      <c r="FUH184" s="50"/>
      <c r="FUJ184" s="50"/>
      <c r="FUK184" s="50"/>
      <c r="FUL184" s="50"/>
      <c r="FUM184" s="50"/>
      <c r="FUN184" s="50"/>
      <c r="FUO184" s="50"/>
      <c r="FUP184" s="50"/>
      <c r="FUQ184" s="50"/>
      <c r="FUV184" s="50"/>
      <c r="FUW184" s="50"/>
      <c r="FUX184" s="50"/>
      <c r="FUY184" s="50"/>
      <c r="FUZ184" s="50"/>
      <c r="FVA184" s="50"/>
      <c r="FVB184" s="50"/>
      <c r="FVC184" s="50"/>
      <c r="FVD184" s="50"/>
      <c r="FVE184" s="50"/>
      <c r="FVF184" s="50"/>
      <c r="FVG184" s="50"/>
      <c r="FVH184" s="50"/>
      <c r="FVI184" s="50"/>
      <c r="FVJ184" s="50"/>
      <c r="FVK184" s="50"/>
      <c r="FVL184" s="50"/>
      <c r="FVM184" s="50"/>
      <c r="FVN184" s="50"/>
      <c r="FVO184" s="50"/>
      <c r="FVP184" s="50"/>
      <c r="FVQ184" s="50"/>
      <c r="FVR184" s="50"/>
      <c r="FVS184" s="50"/>
      <c r="FVT184" s="50"/>
      <c r="FVU184" s="50"/>
      <c r="FVV184" s="50"/>
      <c r="FVW184" s="50"/>
      <c r="FVX184" s="50"/>
      <c r="FVY184" s="50"/>
      <c r="FVZ184" s="50"/>
      <c r="FWA184" s="50"/>
      <c r="FWB184" s="50"/>
      <c r="FWC184" s="50"/>
      <c r="FWD184" s="50"/>
      <c r="FWE184" s="50"/>
      <c r="FWF184" s="50"/>
      <c r="FWG184" s="50"/>
      <c r="FWH184" s="50"/>
      <c r="FWI184" s="50"/>
      <c r="FWJ184" s="50"/>
      <c r="FWK184" s="50"/>
      <c r="FWL184" s="50"/>
      <c r="FWM184" s="50"/>
      <c r="FWN184" s="50"/>
      <c r="FWO184" s="50"/>
      <c r="FWP184" s="50"/>
      <c r="FWQ184" s="50"/>
      <c r="FWR184" s="50"/>
      <c r="FWS184" s="50"/>
      <c r="FWT184" s="50"/>
      <c r="FWU184" s="50"/>
      <c r="FWV184" s="50"/>
      <c r="FWW184" s="50"/>
      <c r="FWX184" s="50"/>
      <c r="FWY184" s="50"/>
      <c r="FWZ184" s="50"/>
      <c r="FXA184" s="50"/>
      <c r="FXB184" s="50"/>
      <c r="FXC184" s="50"/>
      <c r="FXD184" s="50"/>
      <c r="FXE184" s="50"/>
      <c r="FXF184" s="50"/>
      <c r="FXG184" s="50"/>
      <c r="FXH184" s="50"/>
      <c r="FXI184" s="50"/>
      <c r="FXJ184" s="50"/>
      <c r="FXK184" s="50"/>
      <c r="FXL184" s="50"/>
      <c r="FXM184" s="50"/>
      <c r="FXN184" s="50"/>
      <c r="FXO184" s="50"/>
      <c r="FXP184" s="50"/>
      <c r="FXQ184" s="50"/>
      <c r="FXR184" s="50"/>
      <c r="FXS184" s="50"/>
      <c r="FXT184" s="50"/>
      <c r="FXU184" s="50"/>
      <c r="FXV184" s="50"/>
      <c r="FXW184" s="50"/>
      <c r="FXX184" s="50"/>
      <c r="FXY184" s="50"/>
      <c r="FXZ184" s="50"/>
      <c r="FYA184" s="50"/>
      <c r="FYB184" s="50"/>
      <c r="FYC184" s="50"/>
      <c r="FYD184" s="50"/>
      <c r="FYE184" s="50"/>
      <c r="FYF184" s="50"/>
      <c r="FYG184" s="50"/>
      <c r="FYH184" s="50"/>
      <c r="FYI184" s="50"/>
      <c r="FYJ184" s="50"/>
      <c r="FYK184" s="50"/>
      <c r="FYL184" s="50"/>
      <c r="FYM184" s="50"/>
      <c r="FYN184" s="50"/>
      <c r="FYO184" s="50"/>
      <c r="FYP184" s="50"/>
      <c r="FYQ184" s="50"/>
      <c r="FYR184" s="50"/>
      <c r="FYS184" s="50"/>
      <c r="FYT184" s="50"/>
      <c r="FYU184" s="50"/>
      <c r="FYV184" s="50"/>
      <c r="FYW184" s="50"/>
      <c r="FYX184" s="50"/>
      <c r="FYY184" s="50"/>
      <c r="FYZ184" s="50"/>
      <c r="FZA184" s="50"/>
      <c r="FZB184" s="50"/>
      <c r="FZC184" s="50"/>
      <c r="FZD184" s="50"/>
      <c r="FZE184" s="50"/>
      <c r="FZF184" s="50"/>
      <c r="FZG184" s="50"/>
      <c r="FZH184" s="50"/>
      <c r="FZI184" s="50"/>
      <c r="FZJ184" s="50"/>
      <c r="FZK184" s="50"/>
      <c r="FZL184" s="50"/>
      <c r="FZM184" s="50"/>
      <c r="FZN184" s="50"/>
      <c r="FZO184" s="50"/>
      <c r="FZP184" s="50"/>
      <c r="FZQ184" s="50"/>
      <c r="FZR184" s="50"/>
      <c r="FZS184" s="50"/>
      <c r="FZT184" s="50"/>
      <c r="FZU184" s="50"/>
      <c r="FZV184" s="50"/>
      <c r="FZW184" s="50"/>
      <c r="FZX184" s="50"/>
      <c r="FZY184" s="50"/>
      <c r="FZZ184" s="50"/>
      <c r="GAA184" s="50"/>
      <c r="GAB184" s="50"/>
      <c r="GAC184" s="50"/>
      <c r="GAD184" s="50"/>
      <c r="GAE184" s="50"/>
      <c r="GAF184" s="50"/>
      <c r="GAG184" s="50"/>
      <c r="GAH184" s="50"/>
      <c r="GAI184" s="50"/>
      <c r="GAJ184" s="50"/>
      <c r="GAK184" s="50"/>
      <c r="GAL184" s="50"/>
      <c r="GAM184" s="50"/>
      <c r="GAN184" s="50"/>
      <c r="GAO184" s="50"/>
      <c r="GAP184" s="50"/>
      <c r="GAQ184" s="50"/>
      <c r="GAR184" s="50"/>
      <c r="GAS184" s="50"/>
      <c r="GAT184" s="50"/>
      <c r="GAU184" s="50"/>
      <c r="GAV184" s="50"/>
      <c r="GAW184" s="50"/>
      <c r="GAX184" s="50"/>
      <c r="GAY184" s="50"/>
      <c r="GAZ184" s="50"/>
      <c r="GBA184" s="50"/>
      <c r="GBB184" s="50"/>
      <c r="GBC184" s="50"/>
      <c r="GBD184" s="50"/>
      <c r="GBE184" s="50"/>
      <c r="GBF184" s="50"/>
      <c r="GBG184" s="50"/>
      <c r="GBH184" s="50"/>
      <c r="GBI184" s="50"/>
      <c r="GBJ184" s="50"/>
      <c r="GBK184" s="50"/>
      <c r="GBL184" s="50"/>
      <c r="GBM184" s="50"/>
      <c r="GBN184" s="50"/>
      <c r="GBO184" s="50"/>
      <c r="GBP184" s="50"/>
      <c r="GBQ184" s="50"/>
      <c r="GBR184" s="50"/>
      <c r="GBS184" s="50"/>
      <c r="GBT184" s="50"/>
      <c r="GBU184" s="50"/>
      <c r="GBV184" s="50"/>
      <c r="GBW184" s="50"/>
      <c r="GBX184" s="50"/>
      <c r="GBY184" s="50"/>
      <c r="GBZ184" s="50"/>
      <c r="GCA184" s="50"/>
      <c r="GCB184" s="50"/>
      <c r="GCC184" s="50"/>
      <c r="GCD184" s="50"/>
      <c r="GCE184" s="50"/>
      <c r="GCF184" s="50"/>
      <c r="GCG184" s="50"/>
      <c r="GCH184" s="50"/>
      <c r="GCI184" s="50"/>
      <c r="GCJ184" s="50"/>
      <c r="GCK184" s="50"/>
      <c r="GCL184" s="50"/>
      <c r="GCM184" s="50"/>
      <c r="GCN184" s="50"/>
      <c r="GCO184" s="50"/>
      <c r="GCP184" s="50"/>
      <c r="GCQ184" s="50"/>
      <c r="GCR184" s="50"/>
      <c r="GCS184" s="50"/>
      <c r="GCT184" s="50"/>
      <c r="GCU184" s="50"/>
      <c r="GCV184" s="50"/>
      <c r="GCW184" s="50"/>
      <c r="GCX184" s="50"/>
      <c r="GCY184" s="50"/>
      <c r="GCZ184" s="50"/>
      <c r="GDA184" s="50"/>
      <c r="GDB184" s="50"/>
      <c r="GDC184" s="50"/>
      <c r="GDD184" s="50"/>
      <c r="GDE184" s="50"/>
      <c r="GDF184" s="50"/>
      <c r="GDG184" s="50"/>
      <c r="GDH184" s="50"/>
      <c r="GDI184" s="50"/>
      <c r="GDJ184" s="50"/>
      <c r="GDK184" s="50"/>
      <c r="GDL184" s="50"/>
      <c r="GDM184" s="50"/>
      <c r="GDN184" s="50"/>
      <c r="GDO184" s="50"/>
      <c r="GDP184" s="50"/>
      <c r="GDQ184" s="50"/>
      <c r="GDR184" s="50"/>
      <c r="GDS184" s="50"/>
      <c r="GDT184" s="50"/>
      <c r="GDU184" s="50"/>
      <c r="GDV184" s="50"/>
      <c r="GDW184" s="50"/>
      <c r="GDX184" s="50"/>
      <c r="GDY184" s="50"/>
      <c r="GDZ184" s="50"/>
      <c r="GEA184" s="50"/>
      <c r="GEB184" s="50"/>
      <c r="GED184" s="50"/>
      <c r="GEF184" s="50"/>
      <c r="GEG184" s="50"/>
      <c r="GEH184" s="50"/>
      <c r="GEI184" s="50"/>
      <c r="GEJ184" s="50"/>
      <c r="GEK184" s="50"/>
      <c r="GEL184" s="50"/>
      <c r="GEM184" s="50"/>
      <c r="GER184" s="50"/>
      <c r="GES184" s="50"/>
      <c r="GET184" s="50"/>
      <c r="GEU184" s="50"/>
      <c r="GEV184" s="50"/>
      <c r="GEW184" s="50"/>
      <c r="GEX184" s="50"/>
      <c r="GEY184" s="50"/>
      <c r="GEZ184" s="50"/>
      <c r="GFA184" s="50"/>
      <c r="GFB184" s="50"/>
      <c r="GFC184" s="50"/>
      <c r="GFD184" s="50"/>
      <c r="GFE184" s="50"/>
      <c r="GFF184" s="50"/>
      <c r="GFG184" s="50"/>
      <c r="GFH184" s="50"/>
      <c r="GFI184" s="50"/>
      <c r="GFJ184" s="50"/>
      <c r="GFK184" s="50"/>
      <c r="GFL184" s="50"/>
      <c r="GFM184" s="50"/>
      <c r="GFN184" s="50"/>
      <c r="GFO184" s="50"/>
      <c r="GFP184" s="50"/>
      <c r="GFQ184" s="50"/>
      <c r="GFR184" s="50"/>
      <c r="GFS184" s="50"/>
      <c r="GFT184" s="50"/>
      <c r="GFU184" s="50"/>
      <c r="GFV184" s="50"/>
      <c r="GFW184" s="50"/>
      <c r="GFX184" s="50"/>
      <c r="GFY184" s="50"/>
      <c r="GFZ184" s="50"/>
      <c r="GGA184" s="50"/>
      <c r="GGB184" s="50"/>
      <c r="GGC184" s="50"/>
      <c r="GGD184" s="50"/>
      <c r="GGE184" s="50"/>
      <c r="GGF184" s="50"/>
      <c r="GGG184" s="50"/>
      <c r="GGH184" s="50"/>
      <c r="GGI184" s="50"/>
      <c r="GGJ184" s="50"/>
      <c r="GGK184" s="50"/>
      <c r="GGL184" s="50"/>
      <c r="GGM184" s="50"/>
      <c r="GGN184" s="50"/>
      <c r="GGO184" s="50"/>
      <c r="GGP184" s="50"/>
      <c r="GGQ184" s="50"/>
      <c r="GGR184" s="50"/>
      <c r="GGS184" s="50"/>
      <c r="GGT184" s="50"/>
      <c r="GGU184" s="50"/>
      <c r="GGV184" s="50"/>
      <c r="GGW184" s="50"/>
      <c r="GGX184" s="50"/>
      <c r="GGY184" s="50"/>
      <c r="GGZ184" s="50"/>
      <c r="GHA184" s="50"/>
      <c r="GHB184" s="50"/>
      <c r="GHC184" s="50"/>
      <c r="GHD184" s="50"/>
      <c r="GHE184" s="50"/>
      <c r="GHF184" s="50"/>
      <c r="GHG184" s="50"/>
      <c r="GHH184" s="50"/>
      <c r="GHI184" s="50"/>
      <c r="GHJ184" s="50"/>
      <c r="GHK184" s="50"/>
      <c r="GHL184" s="50"/>
      <c r="GHM184" s="50"/>
      <c r="GHN184" s="50"/>
      <c r="GHO184" s="50"/>
      <c r="GHP184" s="50"/>
      <c r="GHQ184" s="50"/>
      <c r="GHR184" s="50"/>
      <c r="GHS184" s="50"/>
      <c r="GHT184" s="50"/>
      <c r="GHU184" s="50"/>
      <c r="GHV184" s="50"/>
      <c r="GHW184" s="50"/>
      <c r="GHX184" s="50"/>
      <c r="GHY184" s="50"/>
      <c r="GHZ184" s="50"/>
      <c r="GIA184" s="50"/>
      <c r="GIB184" s="50"/>
      <c r="GIC184" s="50"/>
      <c r="GID184" s="50"/>
      <c r="GIE184" s="50"/>
      <c r="GIF184" s="50"/>
      <c r="GIG184" s="50"/>
      <c r="GIH184" s="50"/>
      <c r="GII184" s="50"/>
      <c r="GIJ184" s="50"/>
      <c r="GIK184" s="50"/>
      <c r="GIL184" s="50"/>
      <c r="GIM184" s="50"/>
      <c r="GIN184" s="50"/>
      <c r="GIO184" s="50"/>
      <c r="GIP184" s="50"/>
      <c r="GIQ184" s="50"/>
      <c r="GIR184" s="50"/>
      <c r="GIS184" s="50"/>
      <c r="GIT184" s="50"/>
      <c r="GIU184" s="50"/>
      <c r="GIV184" s="50"/>
      <c r="GIW184" s="50"/>
      <c r="GIX184" s="50"/>
      <c r="GIY184" s="50"/>
      <c r="GIZ184" s="50"/>
      <c r="GJA184" s="50"/>
      <c r="GJB184" s="50"/>
      <c r="GJC184" s="50"/>
      <c r="GJD184" s="50"/>
      <c r="GJE184" s="50"/>
      <c r="GJF184" s="50"/>
      <c r="GJG184" s="50"/>
      <c r="GJH184" s="50"/>
      <c r="GJI184" s="50"/>
      <c r="GJJ184" s="50"/>
      <c r="GJK184" s="50"/>
      <c r="GJL184" s="50"/>
      <c r="GJM184" s="50"/>
      <c r="GJN184" s="50"/>
      <c r="GJO184" s="50"/>
      <c r="GJP184" s="50"/>
      <c r="GJQ184" s="50"/>
      <c r="GJR184" s="50"/>
      <c r="GJS184" s="50"/>
      <c r="GJT184" s="50"/>
      <c r="GJU184" s="50"/>
      <c r="GJV184" s="50"/>
      <c r="GJW184" s="50"/>
      <c r="GJX184" s="50"/>
      <c r="GJY184" s="50"/>
      <c r="GJZ184" s="50"/>
      <c r="GKA184" s="50"/>
      <c r="GKB184" s="50"/>
      <c r="GKC184" s="50"/>
      <c r="GKD184" s="50"/>
      <c r="GKE184" s="50"/>
      <c r="GKF184" s="50"/>
      <c r="GKG184" s="50"/>
      <c r="GKH184" s="50"/>
      <c r="GKI184" s="50"/>
      <c r="GKJ184" s="50"/>
      <c r="GKK184" s="50"/>
      <c r="GKL184" s="50"/>
      <c r="GKM184" s="50"/>
      <c r="GKN184" s="50"/>
      <c r="GKO184" s="50"/>
      <c r="GKP184" s="50"/>
      <c r="GKQ184" s="50"/>
      <c r="GKR184" s="50"/>
      <c r="GKS184" s="50"/>
      <c r="GKT184" s="50"/>
      <c r="GKU184" s="50"/>
      <c r="GKV184" s="50"/>
      <c r="GKW184" s="50"/>
      <c r="GKX184" s="50"/>
      <c r="GKY184" s="50"/>
      <c r="GKZ184" s="50"/>
      <c r="GLA184" s="50"/>
      <c r="GLB184" s="50"/>
      <c r="GLC184" s="50"/>
      <c r="GLD184" s="50"/>
      <c r="GLE184" s="50"/>
      <c r="GLF184" s="50"/>
      <c r="GLG184" s="50"/>
      <c r="GLH184" s="50"/>
      <c r="GLI184" s="50"/>
      <c r="GLJ184" s="50"/>
      <c r="GLK184" s="50"/>
      <c r="GLL184" s="50"/>
      <c r="GLM184" s="50"/>
      <c r="GLN184" s="50"/>
      <c r="GLO184" s="50"/>
      <c r="GLP184" s="50"/>
      <c r="GLQ184" s="50"/>
      <c r="GLR184" s="50"/>
      <c r="GLS184" s="50"/>
      <c r="GLT184" s="50"/>
      <c r="GLU184" s="50"/>
      <c r="GLV184" s="50"/>
      <c r="GLW184" s="50"/>
      <c r="GLX184" s="50"/>
      <c r="GLY184" s="50"/>
      <c r="GLZ184" s="50"/>
      <c r="GMA184" s="50"/>
      <c r="GMB184" s="50"/>
      <c r="GMC184" s="50"/>
      <c r="GMD184" s="50"/>
      <c r="GME184" s="50"/>
      <c r="GMF184" s="50"/>
      <c r="GMG184" s="50"/>
      <c r="GMH184" s="50"/>
      <c r="GMI184" s="50"/>
      <c r="GMJ184" s="50"/>
      <c r="GMK184" s="50"/>
      <c r="GML184" s="50"/>
      <c r="GMM184" s="50"/>
      <c r="GMN184" s="50"/>
      <c r="GMO184" s="50"/>
      <c r="GMP184" s="50"/>
      <c r="GMQ184" s="50"/>
      <c r="GMR184" s="50"/>
      <c r="GMS184" s="50"/>
      <c r="GMT184" s="50"/>
      <c r="GMU184" s="50"/>
      <c r="GMV184" s="50"/>
      <c r="GMW184" s="50"/>
      <c r="GMX184" s="50"/>
      <c r="GMY184" s="50"/>
      <c r="GMZ184" s="50"/>
      <c r="GNA184" s="50"/>
      <c r="GNB184" s="50"/>
      <c r="GNC184" s="50"/>
      <c r="GND184" s="50"/>
      <c r="GNE184" s="50"/>
      <c r="GNF184" s="50"/>
      <c r="GNG184" s="50"/>
      <c r="GNH184" s="50"/>
      <c r="GNI184" s="50"/>
      <c r="GNJ184" s="50"/>
      <c r="GNK184" s="50"/>
      <c r="GNL184" s="50"/>
      <c r="GNM184" s="50"/>
      <c r="GNN184" s="50"/>
      <c r="GNO184" s="50"/>
      <c r="GNP184" s="50"/>
      <c r="GNQ184" s="50"/>
      <c r="GNR184" s="50"/>
      <c r="GNS184" s="50"/>
      <c r="GNT184" s="50"/>
      <c r="GNU184" s="50"/>
      <c r="GNV184" s="50"/>
      <c r="GNW184" s="50"/>
      <c r="GNX184" s="50"/>
      <c r="GNZ184" s="50"/>
      <c r="GOB184" s="50"/>
      <c r="GOC184" s="50"/>
      <c r="GOD184" s="50"/>
      <c r="GOE184" s="50"/>
      <c r="GOF184" s="50"/>
      <c r="GOG184" s="50"/>
      <c r="GOH184" s="50"/>
      <c r="GOI184" s="50"/>
      <c r="GON184" s="50"/>
      <c r="GOO184" s="50"/>
      <c r="GOP184" s="50"/>
      <c r="GOQ184" s="50"/>
      <c r="GOR184" s="50"/>
      <c r="GOS184" s="50"/>
      <c r="GOT184" s="50"/>
      <c r="GOU184" s="50"/>
      <c r="GOV184" s="50"/>
      <c r="GOW184" s="50"/>
      <c r="GOX184" s="50"/>
      <c r="GOY184" s="50"/>
      <c r="GOZ184" s="50"/>
      <c r="GPA184" s="50"/>
      <c r="GPB184" s="50"/>
      <c r="GPC184" s="50"/>
      <c r="GPD184" s="50"/>
      <c r="GPE184" s="50"/>
      <c r="GPF184" s="50"/>
      <c r="GPG184" s="50"/>
      <c r="GPH184" s="50"/>
      <c r="GPI184" s="50"/>
      <c r="GPJ184" s="50"/>
      <c r="GPK184" s="50"/>
      <c r="GPL184" s="50"/>
      <c r="GPM184" s="50"/>
      <c r="GPN184" s="50"/>
      <c r="GPO184" s="50"/>
      <c r="GPP184" s="50"/>
      <c r="GPQ184" s="50"/>
      <c r="GPR184" s="50"/>
      <c r="GPS184" s="50"/>
      <c r="GPT184" s="50"/>
      <c r="GPU184" s="50"/>
      <c r="GPV184" s="50"/>
      <c r="GPW184" s="50"/>
      <c r="GPX184" s="50"/>
      <c r="GPY184" s="50"/>
      <c r="GPZ184" s="50"/>
      <c r="GQA184" s="50"/>
      <c r="GQB184" s="50"/>
      <c r="GQC184" s="50"/>
      <c r="GQD184" s="50"/>
      <c r="GQE184" s="50"/>
      <c r="GQF184" s="50"/>
      <c r="GQG184" s="50"/>
      <c r="GQH184" s="50"/>
      <c r="GQI184" s="50"/>
      <c r="GQJ184" s="50"/>
      <c r="GQK184" s="50"/>
      <c r="GQL184" s="50"/>
      <c r="GQM184" s="50"/>
      <c r="GQN184" s="50"/>
      <c r="GQO184" s="50"/>
      <c r="GQP184" s="50"/>
      <c r="GQQ184" s="50"/>
      <c r="GQR184" s="50"/>
      <c r="GQS184" s="50"/>
      <c r="GQT184" s="50"/>
      <c r="GQU184" s="50"/>
      <c r="GQV184" s="50"/>
      <c r="GQW184" s="50"/>
      <c r="GQX184" s="50"/>
      <c r="GQY184" s="50"/>
      <c r="GQZ184" s="50"/>
      <c r="GRA184" s="50"/>
      <c r="GRB184" s="50"/>
      <c r="GRC184" s="50"/>
      <c r="GRD184" s="50"/>
      <c r="GRE184" s="50"/>
      <c r="GRF184" s="50"/>
      <c r="GRG184" s="50"/>
      <c r="GRH184" s="50"/>
      <c r="GRI184" s="50"/>
      <c r="GRJ184" s="50"/>
      <c r="GRK184" s="50"/>
      <c r="GRL184" s="50"/>
      <c r="GRM184" s="50"/>
      <c r="GRN184" s="50"/>
      <c r="GRO184" s="50"/>
      <c r="GRP184" s="50"/>
      <c r="GRQ184" s="50"/>
      <c r="GRR184" s="50"/>
      <c r="GRS184" s="50"/>
      <c r="GRT184" s="50"/>
      <c r="GRU184" s="50"/>
      <c r="GRV184" s="50"/>
      <c r="GRW184" s="50"/>
      <c r="GRX184" s="50"/>
      <c r="GRY184" s="50"/>
      <c r="GRZ184" s="50"/>
      <c r="GSA184" s="50"/>
      <c r="GSB184" s="50"/>
      <c r="GSC184" s="50"/>
      <c r="GSD184" s="50"/>
      <c r="GSE184" s="50"/>
      <c r="GSF184" s="50"/>
      <c r="GSG184" s="50"/>
      <c r="GSH184" s="50"/>
      <c r="GSI184" s="50"/>
      <c r="GSJ184" s="50"/>
      <c r="GSK184" s="50"/>
      <c r="GSL184" s="50"/>
      <c r="GSM184" s="50"/>
      <c r="GSN184" s="50"/>
      <c r="GSO184" s="50"/>
      <c r="GSP184" s="50"/>
      <c r="GSQ184" s="50"/>
      <c r="GSR184" s="50"/>
      <c r="GSS184" s="50"/>
      <c r="GST184" s="50"/>
      <c r="GSU184" s="50"/>
      <c r="GSV184" s="50"/>
      <c r="GSW184" s="50"/>
      <c r="GSX184" s="50"/>
      <c r="GSY184" s="50"/>
      <c r="GSZ184" s="50"/>
      <c r="GTA184" s="50"/>
      <c r="GTB184" s="50"/>
      <c r="GTC184" s="50"/>
      <c r="GTD184" s="50"/>
      <c r="GTE184" s="50"/>
      <c r="GTF184" s="50"/>
      <c r="GTG184" s="50"/>
      <c r="GTH184" s="50"/>
      <c r="GTI184" s="50"/>
      <c r="GTJ184" s="50"/>
      <c r="GTK184" s="50"/>
      <c r="GTL184" s="50"/>
      <c r="GTM184" s="50"/>
      <c r="GTN184" s="50"/>
      <c r="GTO184" s="50"/>
      <c r="GTP184" s="50"/>
      <c r="GTQ184" s="50"/>
      <c r="GTR184" s="50"/>
      <c r="GTS184" s="50"/>
      <c r="GTT184" s="50"/>
      <c r="GTU184" s="50"/>
      <c r="GTV184" s="50"/>
      <c r="GTW184" s="50"/>
      <c r="GTX184" s="50"/>
      <c r="GTY184" s="50"/>
      <c r="GTZ184" s="50"/>
      <c r="GUA184" s="50"/>
      <c r="GUB184" s="50"/>
      <c r="GUC184" s="50"/>
      <c r="GUD184" s="50"/>
      <c r="GUE184" s="50"/>
      <c r="GUF184" s="50"/>
      <c r="GUG184" s="50"/>
      <c r="GUH184" s="50"/>
      <c r="GUI184" s="50"/>
      <c r="GUJ184" s="50"/>
      <c r="GUK184" s="50"/>
      <c r="GUL184" s="50"/>
      <c r="GUM184" s="50"/>
      <c r="GUN184" s="50"/>
      <c r="GUO184" s="50"/>
      <c r="GUP184" s="50"/>
      <c r="GUQ184" s="50"/>
      <c r="GUR184" s="50"/>
      <c r="GUS184" s="50"/>
      <c r="GUT184" s="50"/>
      <c r="GUU184" s="50"/>
      <c r="GUV184" s="50"/>
      <c r="GUW184" s="50"/>
      <c r="GUX184" s="50"/>
      <c r="GUY184" s="50"/>
      <c r="GUZ184" s="50"/>
      <c r="GVA184" s="50"/>
      <c r="GVB184" s="50"/>
      <c r="GVC184" s="50"/>
      <c r="GVD184" s="50"/>
      <c r="GVE184" s="50"/>
      <c r="GVF184" s="50"/>
      <c r="GVG184" s="50"/>
      <c r="GVH184" s="50"/>
      <c r="GVI184" s="50"/>
      <c r="GVJ184" s="50"/>
      <c r="GVK184" s="50"/>
      <c r="GVL184" s="50"/>
      <c r="GVM184" s="50"/>
      <c r="GVN184" s="50"/>
      <c r="GVO184" s="50"/>
      <c r="GVP184" s="50"/>
      <c r="GVQ184" s="50"/>
      <c r="GVR184" s="50"/>
      <c r="GVS184" s="50"/>
      <c r="GVT184" s="50"/>
      <c r="GVU184" s="50"/>
      <c r="GVV184" s="50"/>
      <c r="GVW184" s="50"/>
      <c r="GVX184" s="50"/>
      <c r="GVY184" s="50"/>
      <c r="GVZ184" s="50"/>
      <c r="GWA184" s="50"/>
      <c r="GWB184" s="50"/>
      <c r="GWC184" s="50"/>
      <c r="GWD184" s="50"/>
      <c r="GWE184" s="50"/>
      <c r="GWF184" s="50"/>
      <c r="GWG184" s="50"/>
      <c r="GWH184" s="50"/>
      <c r="GWI184" s="50"/>
      <c r="GWJ184" s="50"/>
      <c r="GWK184" s="50"/>
      <c r="GWL184" s="50"/>
      <c r="GWM184" s="50"/>
      <c r="GWN184" s="50"/>
      <c r="GWO184" s="50"/>
      <c r="GWP184" s="50"/>
      <c r="GWQ184" s="50"/>
      <c r="GWR184" s="50"/>
      <c r="GWS184" s="50"/>
      <c r="GWT184" s="50"/>
      <c r="GWU184" s="50"/>
      <c r="GWV184" s="50"/>
      <c r="GWW184" s="50"/>
      <c r="GWX184" s="50"/>
      <c r="GWY184" s="50"/>
      <c r="GWZ184" s="50"/>
      <c r="GXA184" s="50"/>
      <c r="GXB184" s="50"/>
      <c r="GXC184" s="50"/>
      <c r="GXD184" s="50"/>
      <c r="GXE184" s="50"/>
      <c r="GXF184" s="50"/>
      <c r="GXG184" s="50"/>
      <c r="GXH184" s="50"/>
      <c r="GXI184" s="50"/>
      <c r="GXJ184" s="50"/>
      <c r="GXK184" s="50"/>
      <c r="GXL184" s="50"/>
      <c r="GXM184" s="50"/>
      <c r="GXN184" s="50"/>
      <c r="GXO184" s="50"/>
      <c r="GXP184" s="50"/>
      <c r="GXQ184" s="50"/>
      <c r="GXR184" s="50"/>
      <c r="GXS184" s="50"/>
      <c r="GXT184" s="50"/>
      <c r="GXV184" s="50"/>
      <c r="GXX184" s="50"/>
      <c r="GXY184" s="50"/>
      <c r="GXZ184" s="50"/>
      <c r="GYA184" s="50"/>
      <c r="GYB184" s="50"/>
      <c r="GYC184" s="50"/>
      <c r="GYD184" s="50"/>
      <c r="GYE184" s="50"/>
      <c r="GYJ184" s="50"/>
      <c r="GYK184" s="50"/>
      <c r="GYL184" s="50"/>
      <c r="GYM184" s="50"/>
      <c r="GYN184" s="50"/>
      <c r="GYO184" s="50"/>
      <c r="GYP184" s="50"/>
      <c r="GYQ184" s="50"/>
      <c r="GYR184" s="50"/>
      <c r="GYS184" s="50"/>
      <c r="GYT184" s="50"/>
      <c r="GYU184" s="50"/>
      <c r="GYV184" s="50"/>
      <c r="GYW184" s="50"/>
      <c r="GYX184" s="50"/>
      <c r="GYY184" s="50"/>
      <c r="GYZ184" s="50"/>
      <c r="GZA184" s="50"/>
      <c r="GZB184" s="50"/>
      <c r="GZC184" s="50"/>
      <c r="GZD184" s="50"/>
      <c r="GZE184" s="50"/>
      <c r="GZF184" s="50"/>
      <c r="GZG184" s="50"/>
      <c r="GZH184" s="50"/>
      <c r="GZI184" s="50"/>
      <c r="GZJ184" s="50"/>
      <c r="GZK184" s="50"/>
      <c r="GZL184" s="50"/>
      <c r="GZM184" s="50"/>
      <c r="GZN184" s="50"/>
      <c r="GZO184" s="50"/>
      <c r="GZP184" s="50"/>
      <c r="GZQ184" s="50"/>
      <c r="GZR184" s="50"/>
      <c r="GZS184" s="50"/>
      <c r="GZT184" s="50"/>
      <c r="GZU184" s="50"/>
      <c r="GZV184" s="50"/>
      <c r="GZW184" s="50"/>
      <c r="GZX184" s="50"/>
      <c r="GZY184" s="50"/>
      <c r="GZZ184" s="50"/>
      <c r="HAA184" s="50"/>
      <c r="HAB184" s="50"/>
      <c r="HAC184" s="50"/>
      <c r="HAD184" s="50"/>
      <c r="HAE184" s="50"/>
      <c r="HAF184" s="50"/>
      <c r="HAG184" s="50"/>
      <c r="HAH184" s="50"/>
      <c r="HAI184" s="50"/>
      <c r="HAJ184" s="50"/>
      <c r="HAK184" s="50"/>
      <c r="HAL184" s="50"/>
      <c r="HAM184" s="50"/>
      <c r="HAN184" s="50"/>
      <c r="HAO184" s="50"/>
      <c r="HAP184" s="50"/>
      <c r="HAQ184" s="50"/>
      <c r="HAR184" s="50"/>
      <c r="HAS184" s="50"/>
      <c r="HAT184" s="50"/>
      <c r="HAU184" s="50"/>
      <c r="HAV184" s="50"/>
      <c r="HAW184" s="50"/>
      <c r="HAX184" s="50"/>
      <c r="HAY184" s="50"/>
      <c r="HAZ184" s="50"/>
      <c r="HBA184" s="50"/>
      <c r="HBB184" s="50"/>
      <c r="HBC184" s="50"/>
      <c r="HBD184" s="50"/>
      <c r="HBE184" s="50"/>
      <c r="HBF184" s="50"/>
      <c r="HBG184" s="50"/>
      <c r="HBH184" s="50"/>
      <c r="HBI184" s="50"/>
      <c r="HBJ184" s="50"/>
      <c r="HBK184" s="50"/>
      <c r="HBL184" s="50"/>
      <c r="HBM184" s="50"/>
      <c r="HBN184" s="50"/>
      <c r="HBO184" s="50"/>
      <c r="HBP184" s="50"/>
      <c r="HBQ184" s="50"/>
      <c r="HBR184" s="50"/>
      <c r="HBS184" s="50"/>
      <c r="HBT184" s="50"/>
      <c r="HBU184" s="50"/>
      <c r="HBV184" s="50"/>
      <c r="HBW184" s="50"/>
      <c r="HBX184" s="50"/>
      <c r="HBY184" s="50"/>
      <c r="HBZ184" s="50"/>
      <c r="HCA184" s="50"/>
      <c r="HCB184" s="50"/>
      <c r="HCC184" s="50"/>
      <c r="HCD184" s="50"/>
      <c r="HCE184" s="50"/>
      <c r="HCF184" s="50"/>
      <c r="HCG184" s="50"/>
      <c r="HCH184" s="50"/>
      <c r="HCI184" s="50"/>
      <c r="HCJ184" s="50"/>
      <c r="HCK184" s="50"/>
      <c r="HCL184" s="50"/>
      <c r="HCM184" s="50"/>
      <c r="HCN184" s="50"/>
      <c r="HCO184" s="50"/>
      <c r="HCP184" s="50"/>
      <c r="HCQ184" s="50"/>
      <c r="HCR184" s="50"/>
      <c r="HCS184" s="50"/>
      <c r="HCT184" s="50"/>
      <c r="HCU184" s="50"/>
      <c r="HCV184" s="50"/>
      <c r="HCW184" s="50"/>
      <c r="HCX184" s="50"/>
      <c r="HCY184" s="50"/>
      <c r="HCZ184" s="50"/>
      <c r="HDA184" s="50"/>
      <c r="HDB184" s="50"/>
      <c r="HDC184" s="50"/>
      <c r="HDD184" s="50"/>
      <c r="HDE184" s="50"/>
      <c r="HDF184" s="50"/>
      <c r="HDG184" s="50"/>
      <c r="HDH184" s="50"/>
      <c r="HDI184" s="50"/>
      <c r="HDJ184" s="50"/>
      <c r="HDK184" s="50"/>
      <c r="HDL184" s="50"/>
      <c r="HDM184" s="50"/>
      <c r="HDN184" s="50"/>
      <c r="HDO184" s="50"/>
      <c r="HDP184" s="50"/>
      <c r="HDQ184" s="50"/>
      <c r="HDR184" s="50"/>
      <c r="HDS184" s="50"/>
      <c r="HDT184" s="50"/>
      <c r="HDU184" s="50"/>
      <c r="HDV184" s="50"/>
      <c r="HDW184" s="50"/>
      <c r="HDX184" s="50"/>
      <c r="HDY184" s="50"/>
      <c r="HDZ184" s="50"/>
      <c r="HEA184" s="50"/>
      <c r="HEB184" s="50"/>
      <c r="HEC184" s="50"/>
      <c r="HED184" s="50"/>
      <c r="HEE184" s="50"/>
      <c r="HEF184" s="50"/>
      <c r="HEG184" s="50"/>
      <c r="HEH184" s="50"/>
      <c r="HEI184" s="50"/>
      <c r="HEJ184" s="50"/>
      <c r="HEK184" s="50"/>
      <c r="HEL184" s="50"/>
      <c r="HEM184" s="50"/>
      <c r="HEN184" s="50"/>
      <c r="HEO184" s="50"/>
      <c r="HEP184" s="50"/>
      <c r="HEQ184" s="50"/>
      <c r="HER184" s="50"/>
      <c r="HES184" s="50"/>
      <c r="HET184" s="50"/>
      <c r="HEU184" s="50"/>
      <c r="HEV184" s="50"/>
      <c r="HEW184" s="50"/>
      <c r="HEX184" s="50"/>
      <c r="HEY184" s="50"/>
      <c r="HEZ184" s="50"/>
      <c r="HFA184" s="50"/>
      <c r="HFB184" s="50"/>
      <c r="HFC184" s="50"/>
      <c r="HFD184" s="50"/>
      <c r="HFE184" s="50"/>
      <c r="HFF184" s="50"/>
      <c r="HFG184" s="50"/>
      <c r="HFH184" s="50"/>
      <c r="HFI184" s="50"/>
      <c r="HFJ184" s="50"/>
      <c r="HFK184" s="50"/>
      <c r="HFL184" s="50"/>
      <c r="HFM184" s="50"/>
      <c r="HFN184" s="50"/>
      <c r="HFO184" s="50"/>
      <c r="HFP184" s="50"/>
      <c r="HFQ184" s="50"/>
      <c r="HFR184" s="50"/>
      <c r="HFS184" s="50"/>
      <c r="HFT184" s="50"/>
      <c r="HFU184" s="50"/>
      <c r="HFV184" s="50"/>
      <c r="HFW184" s="50"/>
      <c r="HFX184" s="50"/>
      <c r="HFY184" s="50"/>
      <c r="HFZ184" s="50"/>
      <c r="HGA184" s="50"/>
      <c r="HGB184" s="50"/>
      <c r="HGC184" s="50"/>
      <c r="HGD184" s="50"/>
      <c r="HGE184" s="50"/>
      <c r="HGF184" s="50"/>
      <c r="HGG184" s="50"/>
      <c r="HGH184" s="50"/>
      <c r="HGI184" s="50"/>
      <c r="HGJ184" s="50"/>
      <c r="HGK184" s="50"/>
      <c r="HGL184" s="50"/>
      <c r="HGM184" s="50"/>
      <c r="HGN184" s="50"/>
      <c r="HGO184" s="50"/>
      <c r="HGP184" s="50"/>
      <c r="HGQ184" s="50"/>
      <c r="HGR184" s="50"/>
      <c r="HGS184" s="50"/>
      <c r="HGT184" s="50"/>
      <c r="HGU184" s="50"/>
      <c r="HGV184" s="50"/>
      <c r="HGW184" s="50"/>
      <c r="HGX184" s="50"/>
      <c r="HGY184" s="50"/>
      <c r="HGZ184" s="50"/>
      <c r="HHA184" s="50"/>
      <c r="HHB184" s="50"/>
      <c r="HHC184" s="50"/>
      <c r="HHD184" s="50"/>
      <c r="HHE184" s="50"/>
      <c r="HHF184" s="50"/>
      <c r="HHG184" s="50"/>
      <c r="HHH184" s="50"/>
      <c r="HHI184" s="50"/>
      <c r="HHJ184" s="50"/>
      <c r="HHK184" s="50"/>
      <c r="HHL184" s="50"/>
      <c r="HHM184" s="50"/>
      <c r="HHN184" s="50"/>
      <c r="HHO184" s="50"/>
      <c r="HHP184" s="50"/>
      <c r="HHR184" s="50"/>
      <c r="HHT184" s="50"/>
      <c r="HHU184" s="50"/>
      <c r="HHV184" s="50"/>
      <c r="HHW184" s="50"/>
      <c r="HHX184" s="50"/>
      <c r="HHY184" s="50"/>
      <c r="HHZ184" s="50"/>
      <c r="HIA184" s="50"/>
      <c r="HIF184" s="50"/>
      <c r="HIG184" s="50"/>
      <c r="HIH184" s="50"/>
      <c r="HII184" s="50"/>
      <c r="HIJ184" s="50"/>
      <c r="HIK184" s="50"/>
      <c r="HIL184" s="50"/>
      <c r="HIM184" s="50"/>
      <c r="HIN184" s="50"/>
      <c r="HIO184" s="50"/>
      <c r="HIP184" s="50"/>
      <c r="HIQ184" s="50"/>
      <c r="HIR184" s="50"/>
      <c r="HIS184" s="50"/>
      <c r="HIT184" s="50"/>
      <c r="HIU184" s="50"/>
      <c r="HIV184" s="50"/>
      <c r="HIW184" s="50"/>
      <c r="HIX184" s="50"/>
      <c r="HIY184" s="50"/>
      <c r="HIZ184" s="50"/>
      <c r="HJA184" s="50"/>
      <c r="HJB184" s="50"/>
      <c r="HJC184" s="50"/>
      <c r="HJD184" s="50"/>
      <c r="HJE184" s="50"/>
      <c r="HJF184" s="50"/>
      <c r="HJG184" s="50"/>
      <c r="HJH184" s="50"/>
      <c r="HJI184" s="50"/>
      <c r="HJJ184" s="50"/>
      <c r="HJK184" s="50"/>
      <c r="HJL184" s="50"/>
      <c r="HJM184" s="50"/>
      <c r="HJN184" s="50"/>
      <c r="HJO184" s="50"/>
      <c r="HJP184" s="50"/>
      <c r="HJQ184" s="50"/>
      <c r="HJR184" s="50"/>
      <c r="HJS184" s="50"/>
      <c r="HJT184" s="50"/>
      <c r="HJU184" s="50"/>
      <c r="HJV184" s="50"/>
      <c r="HJW184" s="50"/>
      <c r="HJX184" s="50"/>
      <c r="HJY184" s="50"/>
      <c r="HJZ184" s="50"/>
      <c r="HKA184" s="50"/>
      <c r="HKB184" s="50"/>
      <c r="HKC184" s="50"/>
      <c r="HKD184" s="50"/>
      <c r="HKE184" s="50"/>
      <c r="HKF184" s="50"/>
      <c r="HKG184" s="50"/>
      <c r="HKH184" s="50"/>
      <c r="HKI184" s="50"/>
      <c r="HKJ184" s="50"/>
      <c r="HKK184" s="50"/>
      <c r="HKL184" s="50"/>
      <c r="HKM184" s="50"/>
      <c r="HKN184" s="50"/>
      <c r="HKO184" s="50"/>
      <c r="HKP184" s="50"/>
      <c r="HKQ184" s="50"/>
      <c r="HKR184" s="50"/>
      <c r="HKS184" s="50"/>
      <c r="HKT184" s="50"/>
      <c r="HKU184" s="50"/>
      <c r="HKV184" s="50"/>
      <c r="HKW184" s="50"/>
      <c r="HKX184" s="50"/>
      <c r="HKY184" s="50"/>
      <c r="HKZ184" s="50"/>
      <c r="HLA184" s="50"/>
      <c r="HLB184" s="50"/>
      <c r="HLC184" s="50"/>
      <c r="HLD184" s="50"/>
      <c r="HLE184" s="50"/>
      <c r="HLF184" s="50"/>
      <c r="HLG184" s="50"/>
      <c r="HLH184" s="50"/>
      <c r="HLI184" s="50"/>
      <c r="HLJ184" s="50"/>
      <c r="HLK184" s="50"/>
      <c r="HLL184" s="50"/>
      <c r="HLM184" s="50"/>
      <c r="HLN184" s="50"/>
      <c r="HLO184" s="50"/>
      <c r="HLP184" s="50"/>
      <c r="HLQ184" s="50"/>
      <c r="HLR184" s="50"/>
      <c r="HLS184" s="50"/>
      <c r="HLT184" s="50"/>
      <c r="HLU184" s="50"/>
      <c r="HLV184" s="50"/>
      <c r="HLW184" s="50"/>
      <c r="HLX184" s="50"/>
      <c r="HLY184" s="50"/>
      <c r="HLZ184" s="50"/>
      <c r="HMA184" s="50"/>
      <c r="HMB184" s="50"/>
      <c r="HMC184" s="50"/>
      <c r="HMD184" s="50"/>
      <c r="HME184" s="50"/>
      <c r="HMF184" s="50"/>
      <c r="HMG184" s="50"/>
      <c r="HMH184" s="50"/>
      <c r="HMI184" s="50"/>
      <c r="HMJ184" s="50"/>
      <c r="HMK184" s="50"/>
      <c r="HML184" s="50"/>
      <c r="HMM184" s="50"/>
      <c r="HMN184" s="50"/>
      <c r="HMO184" s="50"/>
      <c r="HMP184" s="50"/>
      <c r="HMQ184" s="50"/>
      <c r="HMR184" s="50"/>
      <c r="HMS184" s="50"/>
      <c r="HMT184" s="50"/>
      <c r="HMU184" s="50"/>
      <c r="HMV184" s="50"/>
      <c r="HMW184" s="50"/>
      <c r="HMX184" s="50"/>
      <c r="HMY184" s="50"/>
      <c r="HMZ184" s="50"/>
      <c r="HNA184" s="50"/>
      <c r="HNB184" s="50"/>
      <c r="HNC184" s="50"/>
      <c r="HND184" s="50"/>
      <c r="HNE184" s="50"/>
      <c r="HNF184" s="50"/>
      <c r="HNG184" s="50"/>
      <c r="HNH184" s="50"/>
      <c r="HNI184" s="50"/>
      <c r="HNJ184" s="50"/>
      <c r="HNK184" s="50"/>
      <c r="HNL184" s="50"/>
      <c r="HNM184" s="50"/>
      <c r="HNN184" s="50"/>
      <c r="HNO184" s="50"/>
      <c r="HNP184" s="50"/>
      <c r="HNQ184" s="50"/>
      <c r="HNR184" s="50"/>
      <c r="HNS184" s="50"/>
      <c r="HNT184" s="50"/>
      <c r="HNU184" s="50"/>
      <c r="HNV184" s="50"/>
      <c r="HNW184" s="50"/>
      <c r="HNX184" s="50"/>
      <c r="HNY184" s="50"/>
      <c r="HNZ184" s="50"/>
      <c r="HOA184" s="50"/>
      <c r="HOB184" s="50"/>
      <c r="HOC184" s="50"/>
      <c r="HOD184" s="50"/>
      <c r="HOE184" s="50"/>
      <c r="HOF184" s="50"/>
      <c r="HOG184" s="50"/>
      <c r="HOH184" s="50"/>
      <c r="HOI184" s="50"/>
      <c r="HOJ184" s="50"/>
      <c r="HOK184" s="50"/>
      <c r="HOL184" s="50"/>
      <c r="HOM184" s="50"/>
      <c r="HON184" s="50"/>
      <c r="HOO184" s="50"/>
      <c r="HOP184" s="50"/>
      <c r="HOQ184" s="50"/>
      <c r="HOR184" s="50"/>
      <c r="HOS184" s="50"/>
      <c r="HOT184" s="50"/>
      <c r="HOU184" s="50"/>
      <c r="HOV184" s="50"/>
      <c r="HOW184" s="50"/>
      <c r="HOX184" s="50"/>
      <c r="HOY184" s="50"/>
      <c r="HOZ184" s="50"/>
      <c r="HPA184" s="50"/>
      <c r="HPB184" s="50"/>
      <c r="HPC184" s="50"/>
      <c r="HPD184" s="50"/>
      <c r="HPE184" s="50"/>
      <c r="HPF184" s="50"/>
      <c r="HPG184" s="50"/>
      <c r="HPH184" s="50"/>
      <c r="HPI184" s="50"/>
      <c r="HPJ184" s="50"/>
      <c r="HPK184" s="50"/>
      <c r="HPL184" s="50"/>
      <c r="HPM184" s="50"/>
      <c r="HPN184" s="50"/>
      <c r="HPO184" s="50"/>
      <c r="HPP184" s="50"/>
      <c r="HPQ184" s="50"/>
      <c r="HPR184" s="50"/>
      <c r="HPS184" s="50"/>
      <c r="HPT184" s="50"/>
      <c r="HPU184" s="50"/>
      <c r="HPV184" s="50"/>
      <c r="HPW184" s="50"/>
      <c r="HPX184" s="50"/>
      <c r="HPY184" s="50"/>
      <c r="HPZ184" s="50"/>
      <c r="HQA184" s="50"/>
      <c r="HQB184" s="50"/>
      <c r="HQC184" s="50"/>
      <c r="HQD184" s="50"/>
      <c r="HQE184" s="50"/>
      <c r="HQF184" s="50"/>
      <c r="HQG184" s="50"/>
      <c r="HQH184" s="50"/>
      <c r="HQI184" s="50"/>
      <c r="HQJ184" s="50"/>
      <c r="HQK184" s="50"/>
      <c r="HQL184" s="50"/>
      <c r="HQM184" s="50"/>
      <c r="HQN184" s="50"/>
      <c r="HQO184" s="50"/>
      <c r="HQP184" s="50"/>
      <c r="HQQ184" s="50"/>
      <c r="HQR184" s="50"/>
      <c r="HQS184" s="50"/>
      <c r="HQT184" s="50"/>
      <c r="HQU184" s="50"/>
      <c r="HQV184" s="50"/>
      <c r="HQW184" s="50"/>
      <c r="HQX184" s="50"/>
      <c r="HQY184" s="50"/>
      <c r="HQZ184" s="50"/>
      <c r="HRA184" s="50"/>
      <c r="HRB184" s="50"/>
      <c r="HRC184" s="50"/>
      <c r="HRD184" s="50"/>
      <c r="HRE184" s="50"/>
      <c r="HRF184" s="50"/>
      <c r="HRG184" s="50"/>
      <c r="HRH184" s="50"/>
      <c r="HRI184" s="50"/>
      <c r="HRJ184" s="50"/>
      <c r="HRK184" s="50"/>
      <c r="HRL184" s="50"/>
      <c r="HRN184" s="50"/>
      <c r="HRP184" s="50"/>
      <c r="HRQ184" s="50"/>
      <c r="HRR184" s="50"/>
      <c r="HRS184" s="50"/>
      <c r="HRT184" s="50"/>
      <c r="HRU184" s="50"/>
      <c r="HRV184" s="50"/>
      <c r="HRW184" s="50"/>
      <c r="HSB184" s="50"/>
      <c r="HSC184" s="50"/>
      <c r="HSD184" s="50"/>
      <c r="HSE184" s="50"/>
      <c r="HSF184" s="50"/>
      <c r="HSG184" s="50"/>
      <c r="HSH184" s="50"/>
      <c r="HSI184" s="50"/>
      <c r="HSJ184" s="50"/>
      <c r="HSK184" s="50"/>
      <c r="HSL184" s="50"/>
      <c r="HSM184" s="50"/>
      <c r="HSN184" s="50"/>
      <c r="HSO184" s="50"/>
      <c r="HSP184" s="50"/>
      <c r="HSQ184" s="50"/>
      <c r="HSR184" s="50"/>
      <c r="HSS184" s="50"/>
      <c r="HST184" s="50"/>
      <c r="HSU184" s="50"/>
      <c r="HSV184" s="50"/>
      <c r="HSW184" s="50"/>
      <c r="HSX184" s="50"/>
      <c r="HSY184" s="50"/>
      <c r="HSZ184" s="50"/>
      <c r="HTA184" s="50"/>
      <c r="HTB184" s="50"/>
      <c r="HTC184" s="50"/>
      <c r="HTD184" s="50"/>
      <c r="HTE184" s="50"/>
      <c r="HTF184" s="50"/>
      <c r="HTG184" s="50"/>
      <c r="HTH184" s="50"/>
      <c r="HTI184" s="50"/>
      <c r="HTJ184" s="50"/>
      <c r="HTK184" s="50"/>
      <c r="HTL184" s="50"/>
      <c r="HTM184" s="50"/>
      <c r="HTN184" s="50"/>
      <c r="HTO184" s="50"/>
      <c r="HTP184" s="50"/>
      <c r="HTQ184" s="50"/>
      <c r="HTR184" s="50"/>
      <c r="HTS184" s="50"/>
      <c r="HTT184" s="50"/>
      <c r="HTU184" s="50"/>
      <c r="HTV184" s="50"/>
      <c r="HTW184" s="50"/>
      <c r="HTX184" s="50"/>
      <c r="HTY184" s="50"/>
      <c r="HTZ184" s="50"/>
      <c r="HUA184" s="50"/>
      <c r="HUB184" s="50"/>
      <c r="HUC184" s="50"/>
      <c r="HUD184" s="50"/>
      <c r="HUE184" s="50"/>
      <c r="HUF184" s="50"/>
      <c r="HUG184" s="50"/>
      <c r="HUH184" s="50"/>
      <c r="HUI184" s="50"/>
      <c r="HUJ184" s="50"/>
      <c r="HUK184" s="50"/>
      <c r="HUL184" s="50"/>
      <c r="HUM184" s="50"/>
      <c r="HUN184" s="50"/>
      <c r="HUO184" s="50"/>
      <c r="HUP184" s="50"/>
      <c r="HUQ184" s="50"/>
      <c r="HUR184" s="50"/>
      <c r="HUS184" s="50"/>
      <c r="HUT184" s="50"/>
      <c r="HUU184" s="50"/>
      <c r="HUV184" s="50"/>
      <c r="HUW184" s="50"/>
      <c r="HUX184" s="50"/>
      <c r="HUY184" s="50"/>
      <c r="HUZ184" s="50"/>
      <c r="HVA184" s="50"/>
      <c r="HVB184" s="50"/>
      <c r="HVC184" s="50"/>
      <c r="HVD184" s="50"/>
      <c r="HVE184" s="50"/>
      <c r="HVF184" s="50"/>
      <c r="HVG184" s="50"/>
      <c r="HVH184" s="50"/>
      <c r="HVI184" s="50"/>
      <c r="HVJ184" s="50"/>
      <c r="HVK184" s="50"/>
      <c r="HVL184" s="50"/>
      <c r="HVM184" s="50"/>
      <c r="HVN184" s="50"/>
      <c r="HVO184" s="50"/>
      <c r="HVP184" s="50"/>
      <c r="HVQ184" s="50"/>
      <c r="HVR184" s="50"/>
      <c r="HVS184" s="50"/>
      <c r="HVT184" s="50"/>
      <c r="HVU184" s="50"/>
      <c r="HVV184" s="50"/>
      <c r="HVW184" s="50"/>
      <c r="HVX184" s="50"/>
      <c r="HVY184" s="50"/>
      <c r="HVZ184" s="50"/>
      <c r="HWA184" s="50"/>
      <c r="HWB184" s="50"/>
      <c r="HWC184" s="50"/>
      <c r="HWD184" s="50"/>
      <c r="HWE184" s="50"/>
      <c r="HWF184" s="50"/>
      <c r="HWG184" s="50"/>
      <c r="HWH184" s="50"/>
      <c r="HWI184" s="50"/>
      <c r="HWJ184" s="50"/>
      <c r="HWK184" s="50"/>
      <c r="HWL184" s="50"/>
      <c r="HWM184" s="50"/>
      <c r="HWN184" s="50"/>
      <c r="HWO184" s="50"/>
      <c r="HWP184" s="50"/>
      <c r="HWQ184" s="50"/>
      <c r="HWR184" s="50"/>
      <c r="HWS184" s="50"/>
      <c r="HWT184" s="50"/>
      <c r="HWU184" s="50"/>
      <c r="HWV184" s="50"/>
      <c r="HWW184" s="50"/>
      <c r="HWX184" s="50"/>
      <c r="HWY184" s="50"/>
      <c r="HWZ184" s="50"/>
      <c r="HXA184" s="50"/>
      <c r="HXB184" s="50"/>
      <c r="HXC184" s="50"/>
      <c r="HXD184" s="50"/>
      <c r="HXE184" s="50"/>
      <c r="HXF184" s="50"/>
      <c r="HXG184" s="50"/>
      <c r="HXH184" s="50"/>
      <c r="HXI184" s="50"/>
      <c r="HXJ184" s="50"/>
      <c r="HXK184" s="50"/>
      <c r="HXL184" s="50"/>
      <c r="HXM184" s="50"/>
      <c r="HXN184" s="50"/>
      <c r="HXO184" s="50"/>
      <c r="HXP184" s="50"/>
      <c r="HXQ184" s="50"/>
      <c r="HXR184" s="50"/>
      <c r="HXS184" s="50"/>
      <c r="HXT184" s="50"/>
      <c r="HXU184" s="50"/>
      <c r="HXV184" s="50"/>
      <c r="HXW184" s="50"/>
      <c r="HXX184" s="50"/>
      <c r="HXY184" s="50"/>
      <c r="HXZ184" s="50"/>
      <c r="HYA184" s="50"/>
      <c r="HYB184" s="50"/>
      <c r="HYC184" s="50"/>
      <c r="HYD184" s="50"/>
      <c r="HYE184" s="50"/>
      <c r="HYF184" s="50"/>
      <c r="HYG184" s="50"/>
      <c r="HYH184" s="50"/>
      <c r="HYI184" s="50"/>
      <c r="HYJ184" s="50"/>
      <c r="HYK184" s="50"/>
      <c r="HYL184" s="50"/>
      <c r="HYM184" s="50"/>
      <c r="HYN184" s="50"/>
      <c r="HYO184" s="50"/>
      <c r="HYP184" s="50"/>
      <c r="HYQ184" s="50"/>
      <c r="HYR184" s="50"/>
      <c r="HYS184" s="50"/>
      <c r="HYT184" s="50"/>
      <c r="HYU184" s="50"/>
      <c r="HYV184" s="50"/>
      <c r="HYW184" s="50"/>
      <c r="HYX184" s="50"/>
      <c r="HYY184" s="50"/>
      <c r="HYZ184" s="50"/>
      <c r="HZA184" s="50"/>
      <c r="HZB184" s="50"/>
      <c r="HZC184" s="50"/>
      <c r="HZD184" s="50"/>
      <c r="HZE184" s="50"/>
      <c r="HZF184" s="50"/>
      <c r="HZG184" s="50"/>
      <c r="HZH184" s="50"/>
      <c r="HZI184" s="50"/>
      <c r="HZJ184" s="50"/>
      <c r="HZK184" s="50"/>
      <c r="HZL184" s="50"/>
      <c r="HZM184" s="50"/>
      <c r="HZN184" s="50"/>
      <c r="HZO184" s="50"/>
      <c r="HZP184" s="50"/>
      <c r="HZQ184" s="50"/>
      <c r="HZR184" s="50"/>
      <c r="HZS184" s="50"/>
      <c r="HZT184" s="50"/>
      <c r="HZU184" s="50"/>
      <c r="HZV184" s="50"/>
      <c r="HZW184" s="50"/>
      <c r="HZX184" s="50"/>
      <c r="HZY184" s="50"/>
      <c r="HZZ184" s="50"/>
      <c r="IAA184" s="50"/>
      <c r="IAB184" s="50"/>
      <c r="IAC184" s="50"/>
      <c r="IAD184" s="50"/>
      <c r="IAE184" s="50"/>
      <c r="IAF184" s="50"/>
      <c r="IAG184" s="50"/>
      <c r="IAH184" s="50"/>
      <c r="IAI184" s="50"/>
      <c r="IAJ184" s="50"/>
      <c r="IAK184" s="50"/>
      <c r="IAL184" s="50"/>
      <c r="IAM184" s="50"/>
      <c r="IAN184" s="50"/>
      <c r="IAO184" s="50"/>
      <c r="IAP184" s="50"/>
      <c r="IAQ184" s="50"/>
      <c r="IAR184" s="50"/>
      <c r="IAS184" s="50"/>
      <c r="IAT184" s="50"/>
      <c r="IAU184" s="50"/>
      <c r="IAV184" s="50"/>
      <c r="IAW184" s="50"/>
      <c r="IAX184" s="50"/>
      <c r="IAY184" s="50"/>
      <c r="IAZ184" s="50"/>
      <c r="IBA184" s="50"/>
      <c r="IBB184" s="50"/>
      <c r="IBC184" s="50"/>
      <c r="IBD184" s="50"/>
      <c r="IBE184" s="50"/>
      <c r="IBF184" s="50"/>
      <c r="IBG184" s="50"/>
      <c r="IBH184" s="50"/>
      <c r="IBJ184" s="50"/>
      <c r="IBL184" s="50"/>
      <c r="IBM184" s="50"/>
      <c r="IBN184" s="50"/>
      <c r="IBO184" s="50"/>
      <c r="IBP184" s="50"/>
      <c r="IBQ184" s="50"/>
      <c r="IBR184" s="50"/>
      <c r="IBS184" s="50"/>
      <c r="IBX184" s="50"/>
      <c r="IBY184" s="50"/>
      <c r="IBZ184" s="50"/>
      <c r="ICA184" s="50"/>
      <c r="ICB184" s="50"/>
      <c r="ICC184" s="50"/>
      <c r="ICD184" s="50"/>
      <c r="ICE184" s="50"/>
      <c r="ICF184" s="50"/>
      <c r="ICG184" s="50"/>
      <c r="ICH184" s="50"/>
      <c r="ICI184" s="50"/>
      <c r="ICJ184" s="50"/>
      <c r="ICK184" s="50"/>
      <c r="ICL184" s="50"/>
      <c r="ICM184" s="50"/>
      <c r="ICN184" s="50"/>
      <c r="ICO184" s="50"/>
      <c r="ICP184" s="50"/>
      <c r="ICQ184" s="50"/>
      <c r="ICR184" s="50"/>
      <c r="ICS184" s="50"/>
      <c r="ICT184" s="50"/>
      <c r="ICU184" s="50"/>
      <c r="ICV184" s="50"/>
      <c r="ICW184" s="50"/>
      <c r="ICX184" s="50"/>
      <c r="ICY184" s="50"/>
      <c r="ICZ184" s="50"/>
      <c r="IDA184" s="50"/>
      <c r="IDB184" s="50"/>
      <c r="IDC184" s="50"/>
      <c r="IDD184" s="50"/>
      <c r="IDE184" s="50"/>
      <c r="IDF184" s="50"/>
      <c r="IDG184" s="50"/>
      <c r="IDH184" s="50"/>
      <c r="IDI184" s="50"/>
      <c r="IDJ184" s="50"/>
      <c r="IDK184" s="50"/>
      <c r="IDL184" s="50"/>
      <c r="IDM184" s="50"/>
      <c r="IDN184" s="50"/>
      <c r="IDO184" s="50"/>
      <c r="IDP184" s="50"/>
      <c r="IDQ184" s="50"/>
      <c r="IDR184" s="50"/>
      <c r="IDS184" s="50"/>
      <c r="IDT184" s="50"/>
      <c r="IDU184" s="50"/>
      <c r="IDV184" s="50"/>
      <c r="IDW184" s="50"/>
      <c r="IDX184" s="50"/>
      <c r="IDY184" s="50"/>
      <c r="IDZ184" s="50"/>
      <c r="IEA184" s="50"/>
      <c r="IEB184" s="50"/>
      <c r="IEC184" s="50"/>
      <c r="IED184" s="50"/>
      <c r="IEE184" s="50"/>
      <c r="IEF184" s="50"/>
      <c r="IEG184" s="50"/>
      <c r="IEH184" s="50"/>
      <c r="IEI184" s="50"/>
      <c r="IEJ184" s="50"/>
      <c r="IEK184" s="50"/>
      <c r="IEL184" s="50"/>
      <c r="IEM184" s="50"/>
      <c r="IEN184" s="50"/>
      <c r="IEO184" s="50"/>
      <c r="IEP184" s="50"/>
      <c r="IEQ184" s="50"/>
      <c r="IER184" s="50"/>
      <c r="IES184" s="50"/>
      <c r="IET184" s="50"/>
      <c r="IEU184" s="50"/>
      <c r="IEV184" s="50"/>
      <c r="IEW184" s="50"/>
      <c r="IEX184" s="50"/>
      <c r="IEY184" s="50"/>
      <c r="IEZ184" s="50"/>
      <c r="IFA184" s="50"/>
      <c r="IFB184" s="50"/>
      <c r="IFC184" s="50"/>
      <c r="IFD184" s="50"/>
      <c r="IFE184" s="50"/>
      <c r="IFF184" s="50"/>
      <c r="IFG184" s="50"/>
      <c r="IFH184" s="50"/>
      <c r="IFI184" s="50"/>
      <c r="IFJ184" s="50"/>
      <c r="IFK184" s="50"/>
      <c r="IFL184" s="50"/>
      <c r="IFM184" s="50"/>
      <c r="IFN184" s="50"/>
      <c r="IFO184" s="50"/>
      <c r="IFP184" s="50"/>
      <c r="IFQ184" s="50"/>
      <c r="IFR184" s="50"/>
      <c r="IFS184" s="50"/>
      <c r="IFT184" s="50"/>
      <c r="IFU184" s="50"/>
      <c r="IFV184" s="50"/>
      <c r="IFW184" s="50"/>
      <c r="IFX184" s="50"/>
      <c r="IFY184" s="50"/>
      <c r="IFZ184" s="50"/>
      <c r="IGA184" s="50"/>
      <c r="IGB184" s="50"/>
      <c r="IGC184" s="50"/>
      <c r="IGD184" s="50"/>
      <c r="IGE184" s="50"/>
      <c r="IGF184" s="50"/>
      <c r="IGG184" s="50"/>
      <c r="IGH184" s="50"/>
      <c r="IGI184" s="50"/>
      <c r="IGJ184" s="50"/>
      <c r="IGK184" s="50"/>
      <c r="IGL184" s="50"/>
      <c r="IGM184" s="50"/>
      <c r="IGN184" s="50"/>
      <c r="IGO184" s="50"/>
      <c r="IGP184" s="50"/>
      <c r="IGQ184" s="50"/>
      <c r="IGR184" s="50"/>
      <c r="IGS184" s="50"/>
      <c r="IGT184" s="50"/>
      <c r="IGU184" s="50"/>
      <c r="IGV184" s="50"/>
      <c r="IGW184" s="50"/>
      <c r="IGX184" s="50"/>
      <c r="IGY184" s="50"/>
      <c r="IGZ184" s="50"/>
      <c r="IHA184" s="50"/>
      <c r="IHB184" s="50"/>
      <c r="IHC184" s="50"/>
      <c r="IHD184" s="50"/>
      <c r="IHE184" s="50"/>
      <c r="IHF184" s="50"/>
      <c r="IHG184" s="50"/>
      <c r="IHH184" s="50"/>
      <c r="IHI184" s="50"/>
      <c r="IHJ184" s="50"/>
      <c r="IHK184" s="50"/>
      <c r="IHL184" s="50"/>
      <c r="IHM184" s="50"/>
      <c r="IHN184" s="50"/>
      <c r="IHO184" s="50"/>
      <c r="IHP184" s="50"/>
      <c r="IHQ184" s="50"/>
      <c r="IHR184" s="50"/>
      <c r="IHS184" s="50"/>
      <c r="IHT184" s="50"/>
      <c r="IHU184" s="50"/>
      <c r="IHV184" s="50"/>
      <c r="IHW184" s="50"/>
      <c r="IHX184" s="50"/>
      <c r="IHY184" s="50"/>
      <c r="IHZ184" s="50"/>
      <c r="IIA184" s="50"/>
      <c r="IIB184" s="50"/>
      <c r="IIC184" s="50"/>
      <c r="IID184" s="50"/>
      <c r="IIE184" s="50"/>
      <c r="IIF184" s="50"/>
      <c r="IIG184" s="50"/>
      <c r="IIH184" s="50"/>
      <c r="III184" s="50"/>
      <c r="IIJ184" s="50"/>
      <c r="IIK184" s="50"/>
      <c r="IIL184" s="50"/>
      <c r="IIM184" s="50"/>
      <c r="IIN184" s="50"/>
      <c r="IIO184" s="50"/>
      <c r="IIP184" s="50"/>
      <c r="IIQ184" s="50"/>
      <c r="IIR184" s="50"/>
      <c r="IIS184" s="50"/>
      <c r="IIT184" s="50"/>
      <c r="IIU184" s="50"/>
      <c r="IIV184" s="50"/>
      <c r="IIW184" s="50"/>
      <c r="IIX184" s="50"/>
      <c r="IIY184" s="50"/>
      <c r="IIZ184" s="50"/>
      <c r="IJA184" s="50"/>
      <c r="IJB184" s="50"/>
      <c r="IJC184" s="50"/>
      <c r="IJD184" s="50"/>
      <c r="IJE184" s="50"/>
      <c r="IJF184" s="50"/>
      <c r="IJG184" s="50"/>
      <c r="IJH184" s="50"/>
      <c r="IJI184" s="50"/>
      <c r="IJJ184" s="50"/>
      <c r="IJK184" s="50"/>
      <c r="IJL184" s="50"/>
      <c r="IJM184" s="50"/>
      <c r="IJN184" s="50"/>
      <c r="IJO184" s="50"/>
      <c r="IJP184" s="50"/>
      <c r="IJQ184" s="50"/>
      <c r="IJR184" s="50"/>
      <c r="IJS184" s="50"/>
      <c r="IJT184" s="50"/>
      <c r="IJU184" s="50"/>
      <c r="IJV184" s="50"/>
      <c r="IJW184" s="50"/>
      <c r="IJX184" s="50"/>
      <c r="IJY184" s="50"/>
      <c r="IJZ184" s="50"/>
      <c r="IKA184" s="50"/>
      <c r="IKB184" s="50"/>
      <c r="IKC184" s="50"/>
      <c r="IKD184" s="50"/>
      <c r="IKE184" s="50"/>
      <c r="IKF184" s="50"/>
      <c r="IKG184" s="50"/>
      <c r="IKH184" s="50"/>
      <c r="IKI184" s="50"/>
      <c r="IKJ184" s="50"/>
      <c r="IKK184" s="50"/>
      <c r="IKL184" s="50"/>
      <c r="IKM184" s="50"/>
      <c r="IKN184" s="50"/>
      <c r="IKO184" s="50"/>
      <c r="IKP184" s="50"/>
      <c r="IKQ184" s="50"/>
      <c r="IKR184" s="50"/>
      <c r="IKS184" s="50"/>
      <c r="IKT184" s="50"/>
      <c r="IKU184" s="50"/>
      <c r="IKV184" s="50"/>
      <c r="IKW184" s="50"/>
      <c r="IKX184" s="50"/>
      <c r="IKY184" s="50"/>
      <c r="IKZ184" s="50"/>
      <c r="ILA184" s="50"/>
      <c r="ILB184" s="50"/>
      <c r="ILC184" s="50"/>
      <c r="ILD184" s="50"/>
      <c r="ILF184" s="50"/>
      <c r="ILH184" s="50"/>
      <c r="ILI184" s="50"/>
      <c r="ILJ184" s="50"/>
      <c r="ILK184" s="50"/>
      <c r="ILL184" s="50"/>
      <c r="ILM184" s="50"/>
      <c r="ILN184" s="50"/>
      <c r="ILO184" s="50"/>
      <c r="ILT184" s="50"/>
      <c r="ILU184" s="50"/>
      <c r="ILV184" s="50"/>
      <c r="ILW184" s="50"/>
      <c r="ILX184" s="50"/>
      <c r="ILY184" s="50"/>
      <c r="ILZ184" s="50"/>
      <c r="IMA184" s="50"/>
      <c r="IMB184" s="50"/>
      <c r="IMC184" s="50"/>
      <c r="IMD184" s="50"/>
      <c r="IME184" s="50"/>
      <c r="IMF184" s="50"/>
      <c r="IMG184" s="50"/>
      <c r="IMH184" s="50"/>
      <c r="IMI184" s="50"/>
      <c r="IMJ184" s="50"/>
      <c r="IMK184" s="50"/>
      <c r="IML184" s="50"/>
      <c r="IMM184" s="50"/>
      <c r="IMN184" s="50"/>
      <c r="IMO184" s="50"/>
      <c r="IMP184" s="50"/>
      <c r="IMQ184" s="50"/>
      <c r="IMR184" s="50"/>
      <c r="IMS184" s="50"/>
      <c r="IMT184" s="50"/>
      <c r="IMU184" s="50"/>
      <c r="IMV184" s="50"/>
      <c r="IMW184" s="50"/>
      <c r="IMX184" s="50"/>
      <c r="IMY184" s="50"/>
      <c r="IMZ184" s="50"/>
      <c r="INA184" s="50"/>
      <c r="INB184" s="50"/>
      <c r="INC184" s="50"/>
      <c r="IND184" s="50"/>
      <c r="INE184" s="50"/>
      <c r="INF184" s="50"/>
      <c r="ING184" s="50"/>
      <c r="INH184" s="50"/>
      <c r="INI184" s="50"/>
      <c r="INJ184" s="50"/>
      <c r="INK184" s="50"/>
      <c r="INL184" s="50"/>
      <c r="INM184" s="50"/>
      <c r="INN184" s="50"/>
      <c r="INO184" s="50"/>
      <c r="INP184" s="50"/>
      <c r="INQ184" s="50"/>
      <c r="INR184" s="50"/>
      <c r="INS184" s="50"/>
      <c r="INT184" s="50"/>
      <c r="INU184" s="50"/>
      <c r="INV184" s="50"/>
      <c r="INW184" s="50"/>
      <c r="INX184" s="50"/>
      <c r="INY184" s="50"/>
      <c r="INZ184" s="50"/>
      <c r="IOA184" s="50"/>
      <c r="IOB184" s="50"/>
      <c r="IOC184" s="50"/>
      <c r="IOD184" s="50"/>
      <c r="IOE184" s="50"/>
      <c r="IOF184" s="50"/>
      <c r="IOG184" s="50"/>
      <c r="IOH184" s="50"/>
      <c r="IOI184" s="50"/>
      <c r="IOJ184" s="50"/>
      <c r="IOK184" s="50"/>
      <c r="IOL184" s="50"/>
      <c r="IOM184" s="50"/>
      <c r="ION184" s="50"/>
      <c r="IOO184" s="50"/>
      <c r="IOP184" s="50"/>
      <c r="IOQ184" s="50"/>
      <c r="IOR184" s="50"/>
      <c r="IOS184" s="50"/>
      <c r="IOT184" s="50"/>
      <c r="IOU184" s="50"/>
      <c r="IOV184" s="50"/>
      <c r="IOW184" s="50"/>
      <c r="IOX184" s="50"/>
      <c r="IOY184" s="50"/>
      <c r="IOZ184" s="50"/>
      <c r="IPA184" s="50"/>
      <c r="IPB184" s="50"/>
      <c r="IPC184" s="50"/>
      <c r="IPD184" s="50"/>
      <c r="IPE184" s="50"/>
      <c r="IPF184" s="50"/>
      <c r="IPG184" s="50"/>
      <c r="IPH184" s="50"/>
      <c r="IPI184" s="50"/>
      <c r="IPJ184" s="50"/>
      <c r="IPK184" s="50"/>
      <c r="IPL184" s="50"/>
      <c r="IPM184" s="50"/>
      <c r="IPN184" s="50"/>
      <c r="IPO184" s="50"/>
      <c r="IPP184" s="50"/>
      <c r="IPQ184" s="50"/>
      <c r="IPR184" s="50"/>
      <c r="IPS184" s="50"/>
      <c r="IPT184" s="50"/>
      <c r="IPU184" s="50"/>
      <c r="IPV184" s="50"/>
      <c r="IPW184" s="50"/>
      <c r="IPX184" s="50"/>
      <c r="IPY184" s="50"/>
      <c r="IPZ184" s="50"/>
      <c r="IQA184" s="50"/>
      <c r="IQB184" s="50"/>
      <c r="IQC184" s="50"/>
      <c r="IQD184" s="50"/>
      <c r="IQE184" s="50"/>
      <c r="IQF184" s="50"/>
      <c r="IQG184" s="50"/>
      <c r="IQH184" s="50"/>
      <c r="IQI184" s="50"/>
      <c r="IQJ184" s="50"/>
      <c r="IQK184" s="50"/>
      <c r="IQL184" s="50"/>
      <c r="IQM184" s="50"/>
      <c r="IQN184" s="50"/>
      <c r="IQO184" s="50"/>
      <c r="IQP184" s="50"/>
      <c r="IQQ184" s="50"/>
      <c r="IQR184" s="50"/>
      <c r="IQS184" s="50"/>
      <c r="IQT184" s="50"/>
      <c r="IQU184" s="50"/>
      <c r="IQV184" s="50"/>
      <c r="IQW184" s="50"/>
      <c r="IQX184" s="50"/>
      <c r="IQY184" s="50"/>
      <c r="IQZ184" s="50"/>
      <c r="IRA184" s="50"/>
      <c r="IRB184" s="50"/>
      <c r="IRC184" s="50"/>
      <c r="IRD184" s="50"/>
      <c r="IRE184" s="50"/>
      <c r="IRF184" s="50"/>
      <c r="IRG184" s="50"/>
      <c r="IRH184" s="50"/>
      <c r="IRI184" s="50"/>
      <c r="IRJ184" s="50"/>
      <c r="IRK184" s="50"/>
      <c r="IRL184" s="50"/>
      <c r="IRM184" s="50"/>
      <c r="IRN184" s="50"/>
      <c r="IRO184" s="50"/>
      <c r="IRP184" s="50"/>
      <c r="IRQ184" s="50"/>
      <c r="IRR184" s="50"/>
      <c r="IRS184" s="50"/>
      <c r="IRT184" s="50"/>
      <c r="IRU184" s="50"/>
      <c r="IRV184" s="50"/>
      <c r="IRW184" s="50"/>
      <c r="IRX184" s="50"/>
      <c r="IRY184" s="50"/>
      <c r="IRZ184" s="50"/>
      <c r="ISA184" s="50"/>
      <c r="ISB184" s="50"/>
      <c r="ISC184" s="50"/>
      <c r="ISD184" s="50"/>
      <c r="ISE184" s="50"/>
      <c r="ISF184" s="50"/>
      <c r="ISG184" s="50"/>
      <c r="ISH184" s="50"/>
      <c r="ISI184" s="50"/>
      <c r="ISJ184" s="50"/>
      <c r="ISK184" s="50"/>
      <c r="ISL184" s="50"/>
      <c r="ISM184" s="50"/>
      <c r="ISN184" s="50"/>
      <c r="ISO184" s="50"/>
      <c r="ISP184" s="50"/>
      <c r="ISQ184" s="50"/>
      <c r="ISR184" s="50"/>
      <c r="ISS184" s="50"/>
      <c r="IST184" s="50"/>
      <c r="ISU184" s="50"/>
      <c r="ISV184" s="50"/>
      <c r="ISW184" s="50"/>
      <c r="ISX184" s="50"/>
      <c r="ISY184" s="50"/>
      <c r="ISZ184" s="50"/>
      <c r="ITA184" s="50"/>
      <c r="ITB184" s="50"/>
      <c r="ITC184" s="50"/>
      <c r="ITD184" s="50"/>
      <c r="ITE184" s="50"/>
      <c r="ITF184" s="50"/>
      <c r="ITG184" s="50"/>
      <c r="ITH184" s="50"/>
      <c r="ITI184" s="50"/>
      <c r="ITJ184" s="50"/>
      <c r="ITK184" s="50"/>
      <c r="ITL184" s="50"/>
      <c r="ITM184" s="50"/>
      <c r="ITN184" s="50"/>
      <c r="ITO184" s="50"/>
      <c r="ITP184" s="50"/>
      <c r="ITQ184" s="50"/>
      <c r="ITR184" s="50"/>
      <c r="ITS184" s="50"/>
      <c r="ITT184" s="50"/>
      <c r="ITU184" s="50"/>
      <c r="ITV184" s="50"/>
      <c r="ITW184" s="50"/>
      <c r="ITX184" s="50"/>
      <c r="ITY184" s="50"/>
      <c r="ITZ184" s="50"/>
      <c r="IUA184" s="50"/>
      <c r="IUB184" s="50"/>
      <c r="IUC184" s="50"/>
      <c r="IUD184" s="50"/>
      <c r="IUE184" s="50"/>
      <c r="IUF184" s="50"/>
      <c r="IUG184" s="50"/>
      <c r="IUH184" s="50"/>
      <c r="IUI184" s="50"/>
      <c r="IUJ184" s="50"/>
      <c r="IUK184" s="50"/>
      <c r="IUL184" s="50"/>
      <c r="IUM184" s="50"/>
      <c r="IUN184" s="50"/>
      <c r="IUO184" s="50"/>
      <c r="IUP184" s="50"/>
      <c r="IUQ184" s="50"/>
      <c r="IUR184" s="50"/>
      <c r="IUS184" s="50"/>
      <c r="IUT184" s="50"/>
      <c r="IUU184" s="50"/>
      <c r="IUV184" s="50"/>
      <c r="IUW184" s="50"/>
      <c r="IUX184" s="50"/>
      <c r="IUY184" s="50"/>
      <c r="IUZ184" s="50"/>
      <c r="IVB184" s="50"/>
      <c r="IVD184" s="50"/>
      <c r="IVE184" s="50"/>
      <c r="IVF184" s="50"/>
      <c r="IVG184" s="50"/>
      <c r="IVH184" s="50"/>
      <c r="IVI184" s="50"/>
      <c r="IVJ184" s="50"/>
      <c r="IVK184" s="50"/>
      <c r="IVP184" s="50"/>
      <c r="IVQ184" s="50"/>
      <c r="IVR184" s="50"/>
      <c r="IVS184" s="50"/>
      <c r="IVT184" s="50"/>
      <c r="IVU184" s="50"/>
      <c r="IVV184" s="50"/>
      <c r="IVW184" s="50"/>
      <c r="IVX184" s="50"/>
      <c r="IVY184" s="50"/>
      <c r="IVZ184" s="50"/>
      <c r="IWA184" s="50"/>
      <c r="IWB184" s="50"/>
      <c r="IWC184" s="50"/>
      <c r="IWD184" s="50"/>
      <c r="IWE184" s="50"/>
      <c r="IWF184" s="50"/>
      <c r="IWG184" s="50"/>
      <c r="IWH184" s="50"/>
      <c r="IWI184" s="50"/>
      <c r="IWJ184" s="50"/>
      <c r="IWK184" s="50"/>
      <c r="IWL184" s="50"/>
      <c r="IWM184" s="50"/>
      <c r="IWN184" s="50"/>
      <c r="IWO184" s="50"/>
      <c r="IWP184" s="50"/>
      <c r="IWQ184" s="50"/>
      <c r="IWR184" s="50"/>
      <c r="IWS184" s="50"/>
      <c r="IWT184" s="50"/>
      <c r="IWU184" s="50"/>
      <c r="IWV184" s="50"/>
      <c r="IWW184" s="50"/>
      <c r="IWX184" s="50"/>
      <c r="IWY184" s="50"/>
      <c r="IWZ184" s="50"/>
      <c r="IXA184" s="50"/>
      <c r="IXB184" s="50"/>
      <c r="IXC184" s="50"/>
      <c r="IXD184" s="50"/>
      <c r="IXE184" s="50"/>
      <c r="IXF184" s="50"/>
      <c r="IXG184" s="50"/>
      <c r="IXH184" s="50"/>
      <c r="IXI184" s="50"/>
      <c r="IXJ184" s="50"/>
      <c r="IXK184" s="50"/>
      <c r="IXL184" s="50"/>
      <c r="IXM184" s="50"/>
      <c r="IXN184" s="50"/>
      <c r="IXO184" s="50"/>
      <c r="IXP184" s="50"/>
      <c r="IXQ184" s="50"/>
      <c r="IXR184" s="50"/>
      <c r="IXS184" s="50"/>
      <c r="IXT184" s="50"/>
      <c r="IXU184" s="50"/>
      <c r="IXV184" s="50"/>
      <c r="IXW184" s="50"/>
      <c r="IXX184" s="50"/>
      <c r="IXY184" s="50"/>
      <c r="IXZ184" s="50"/>
      <c r="IYA184" s="50"/>
      <c r="IYB184" s="50"/>
      <c r="IYC184" s="50"/>
      <c r="IYD184" s="50"/>
      <c r="IYE184" s="50"/>
      <c r="IYF184" s="50"/>
      <c r="IYG184" s="50"/>
      <c r="IYH184" s="50"/>
      <c r="IYI184" s="50"/>
      <c r="IYJ184" s="50"/>
      <c r="IYK184" s="50"/>
      <c r="IYL184" s="50"/>
      <c r="IYM184" s="50"/>
      <c r="IYN184" s="50"/>
      <c r="IYO184" s="50"/>
      <c r="IYP184" s="50"/>
      <c r="IYQ184" s="50"/>
      <c r="IYR184" s="50"/>
      <c r="IYS184" s="50"/>
      <c r="IYT184" s="50"/>
      <c r="IYU184" s="50"/>
      <c r="IYV184" s="50"/>
      <c r="IYW184" s="50"/>
      <c r="IYX184" s="50"/>
      <c r="IYY184" s="50"/>
      <c r="IYZ184" s="50"/>
      <c r="IZA184" s="50"/>
      <c r="IZB184" s="50"/>
      <c r="IZC184" s="50"/>
      <c r="IZD184" s="50"/>
      <c r="IZE184" s="50"/>
      <c r="IZF184" s="50"/>
      <c r="IZG184" s="50"/>
      <c r="IZH184" s="50"/>
      <c r="IZI184" s="50"/>
      <c r="IZJ184" s="50"/>
      <c r="IZK184" s="50"/>
      <c r="IZL184" s="50"/>
      <c r="IZM184" s="50"/>
      <c r="IZN184" s="50"/>
      <c r="IZO184" s="50"/>
      <c r="IZP184" s="50"/>
      <c r="IZQ184" s="50"/>
      <c r="IZR184" s="50"/>
      <c r="IZS184" s="50"/>
      <c r="IZT184" s="50"/>
      <c r="IZU184" s="50"/>
      <c r="IZV184" s="50"/>
      <c r="IZW184" s="50"/>
      <c r="IZX184" s="50"/>
      <c r="IZY184" s="50"/>
      <c r="IZZ184" s="50"/>
      <c r="JAA184" s="50"/>
      <c r="JAB184" s="50"/>
      <c r="JAC184" s="50"/>
      <c r="JAD184" s="50"/>
      <c r="JAE184" s="50"/>
      <c r="JAF184" s="50"/>
      <c r="JAG184" s="50"/>
      <c r="JAH184" s="50"/>
      <c r="JAI184" s="50"/>
      <c r="JAJ184" s="50"/>
      <c r="JAK184" s="50"/>
      <c r="JAL184" s="50"/>
      <c r="JAM184" s="50"/>
      <c r="JAN184" s="50"/>
      <c r="JAO184" s="50"/>
      <c r="JAP184" s="50"/>
      <c r="JAQ184" s="50"/>
      <c r="JAR184" s="50"/>
      <c r="JAS184" s="50"/>
      <c r="JAT184" s="50"/>
      <c r="JAU184" s="50"/>
      <c r="JAV184" s="50"/>
      <c r="JAW184" s="50"/>
      <c r="JAX184" s="50"/>
      <c r="JAY184" s="50"/>
      <c r="JAZ184" s="50"/>
      <c r="JBA184" s="50"/>
      <c r="JBB184" s="50"/>
      <c r="JBC184" s="50"/>
      <c r="JBD184" s="50"/>
      <c r="JBE184" s="50"/>
      <c r="JBF184" s="50"/>
      <c r="JBG184" s="50"/>
      <c r="JBH184" s="50"/>
      <c r="JBI184" s="50"/>
      <c r="JBJ184" s="50"/>
      <c r="JBK184" s="50"/>
      <c r="JBL184" s="50"/>
      <c r="JBM184" s="50"/>
      <c r="JBN184" s="50"/>
      <c r="JBO184" s="50"/>
      <c r="JBP184" s="50"/>
      <c r="JBQ184" s="50"/>
      <c r="JBR184" s="50"/>
      <c r="JBS184" s="50"/>
      <c r="JBT184" s="50"/>
      <c r="JBU184" s="50"/>
      <c r="JBV184" s="50"/>
      <c r="JBW184" s="50"/>
      <c r="JBX184" s="50"/>
      <c r="JBY184" s="50"/>
      <c r="JBZ184" s="50"/>
      <c r="JCA184" s="50"/>
      <c r="JCB184" s="50"/>
      <c r="JCC184" s="50"/>
      <c r="JCD184" s="50"/>
      <c r="JCE184" s="50"/>
      <c r="JCF184" s="50"/>
      <c r="JCG184" s="50"/>
      <c r="JCH184" s="50"/>
      <c r="JCI184" s="50"/>
      <c r="JCJ184" s="50"/>
      <c r="JCK184" s="50"/>
      <c r="JCL184" s="50"/>
      <c r="JCM184" s="50"/>
      <c r="JCN184" s="50"/>
      <c r="JCO184" s="50"/>
      <c r="JCP184" s="50"/>
      <c r="JCQ184" s="50"/>
      <c r="JCR184" s="50"/>
      <c r="JCS184" s="50"/>
      <c r="JCT184" s="50"/>
      <c r="JCU184" s="50"/>
      <c r="JCV184" s="50"/>
      <c r="JCW184" s="50"/>
      <c r="JCX184" s="50"/>
      <c r="JCY184" s="50"/>
      <c r="JCZ184" s="50"/>
      <c r="JDA184" s="50"/>
      <c r="JDB184" s="50"/>
      <c r="JDC184" s="50"/>
      <c r="JDD184" s="50"/>
      <c r="JDE184" s="50"/>
      <c r="JDF184" s="50"/>
      <c r="JDG184" s="50"/>
      <c r="JDH184" s="50"/>
      <c r="JDI184" s="50"/>
      <c r="JDJ184" s="50"/>
      <c r="JDK184" s="50"/>
      <c r="JDL184" s="50"/>
      <c r="JDM184" s="50"/>
      <c r="JDN184" s="50"/>
      <c r="JDO184" s="50"/>
      <c r="JDP184" s="50"/>
      <c r="JDQ184" s="50"/>
      <c r="JDR184" s="50"/>
      <c r="JDS184" s="50"/>
      <c r="JDT184" s="50"/>
      <c r="JDU184" s="50"/>
      <c r="JDV184" s="50"/>
      <c r="JDW184" s="50"/>
      <c r="JDX184" s="50"/>
      <c r="JDY184" s="50"/>
      <c r="JDZ184" s="50"/>
      <c r="JEA184" s="50"/>
      <c r="JEB184" s="50"/>
      <c r="JEC184" s="50"/>
      <c r="JED184" s="50"/>
      <c r="JEE184" s="50"/>
      <c r="JEF184" s="50"/>
      <c r="JEG184" s="50"/>
      <c r="JEH184" s="50"/>
      <c r="JEI184" s="50"/>
      <c r="JEJ184" s="50"/>
      <c r="JEK184" s="50"/>
      <c r="JEL184" s="50"/>
      <c r="JEM184" s="50"/>
      <c r="JEN184" s="50"/>
      <c r="JEO184" s="50"/>
      <c r="JEP184" s="50"/>
      <c r="JEQ184" s="50"/>
      <c r="JER184" s="50"/>
      <c r="JES184" s="50"/>
      <c r="JET184" s="50"/>
      <c r="JEU184" s="50"/>
      <c r="JEV184" s="50"/>
      <c r="JEX184" s="50"/>
      <c r="JEZ184" s="50"/>
      <c r="JFA184" s="50"/>
      <c r="JFB184" s="50"/>
      <c r="JFC184" s="50"/>
      <c r="JFD184" s="50"/>
      <c r="JFE184" s="50"/>
      <c r="JFF184" s="50"/>
      <c r="JFG184" s="50"/>
      <c r="JFL184" s="50"/>
      <c r="JFM184" s="50"/>
      <c r="JFN184" s="50"/>
      <c r="JFO184" s="50"/>
      <c r="JFP184" s="50"/>
      <c r="JFQ184" s="50"/>
      <c r="JFR184" s="50"/>
      <c r="JFS184" s="50"/>
      <c r="JFT184" s="50"/>
      <c r="JFU184" s="50"/>
      <c r="JFV184" s="50"/>
      <c r="JFW184" s="50"/>
      <c r="JFX184" s="50"/>
      <c r="JFY184" s="50"/>
      <c r="JFZ184" s="50"/>
      <c r="JGA184" s="50"/>
      <c r="JGB184" s="50"/>
      <c r="JGC184" s="50"/>
      <c r="JGD184" s="50"/>
      <c r="JGE184" s="50"/>
      <c r="JGF184" s="50"/>
      <c r="JGG184" s="50"/>
      <c r="JGH184" s="50"/>
      <c r="JGI184" s="50"/>
      <c r="JGJ184" s="50"/>
      <c r="JGK184" s="50"/>
      <c r="JGL184" s="50"/>
      <c r="JGM184" s="50"/>
      <c r="JGN184" s="50"/>
      <c r="JGO184" s="50"/>
      <c r="JGP184" s="50"/>
      <c r="JGQ184" s="50"/>
      <c r="JGR184" s="50"/>
      <c r="JGS184" s="50"/>
      <c r="JGT184" s="50"/>
      <c r="JGU184" s="50"/>
      <c r="JGV184" s="50"/>
      <c r="JGW184" s="50"/>
      <c r="JGX184" s="50"/>
      <c r="JGY184" s="50"/>
      <c r="JGZ184" s="50"/>
      <c r="JHA184" s="50"/>
      <c r="JHB184" s="50"/>
      <c r="JHC184" s="50"/>
      <c r="JHD184" s="50"/>
      <c r="JHE184" s="50"/>
      <c r="JHF184" s="50"/>
      <c r="JHG184" s="50"/>
      <c r="JHH184" s="50"/>
      <c r="JHI184" s="50"/>
      <c r="JHJ184" s="50"/>
      <c r="JHK184" s="50"/>
      <c r="JHL184" s="50"/>
      <c r="JHM184" s="50"/>
      <c r="JHN184" s="50"/>
      <c r="JHO184" s="50"/>
      <c r="JHP184" s="50"/>
      <c r="JHQ184" s="50"/>
      <c r="JHR184" s="50"/>
      <c r="JHS184" s="50"/>
      <c r="JHT184" s="50"/>
      <c r="JHU184" s="50"/>
      <c r="JHV184" s="50"/>
      <c r="JHW184" s="50"/>
      <c r="JHX184" s="50"/>
      <c r="JHY184" s="50"/>
      <c r="JHZ184" s="50"/>
      <c r="JIA184" s="50"/>
      <c r="JIB184" s="50"/>
      <c r="JIC184" s="50"/>
      <c r="JID184" s="50"/>
      <c r="JIE184" s="50"/>
      <c r="JIF184" s="50"/>
      <c r="JIG184" s="50"/>
      <c r="JIH184" s="50"/>
      <c r="JII184" s="50"/>
      <c r="JIJ184" s="50"/>
      <c r="JIK184" s="50"/>
      <c r="JIL184" s="50"/>
      <c r="JIM184" s="50"/>
      <c r="JIN184" s="50"/>
      <c r="JIO184" s="50"/>
      <c r="JIP184" s="50"/>
      <c r="JIQ184" s="50"/>
      <c r="JIR184" s="50"/>
      <c r="JIS184" s="50"/>
      <c r="JIT184" s="50"/>
      <c r="JIU184" s="50"/>
      <c r="JIV184" s="50"/>
      <c r="JIW184" s="50"/>
      <c r="JIX184" s="50"/>
      <c r="JIY184" s="50"/>
      <c r="JIZ184" s="50"/>
      <c r="JJA184" s="50"/>
      <c r="JJB184" s="50"/>
      <c r="JJC184" s="50"/>
      <c r="JJD184" s="50"/>
      <c r="JJE184" s="50"/>
      <c r="JJF184" s="50"/>
      <c r="JJG184" s="50"/>
      <c r="JJH184" s="50"/>
      <c r="JJI184" s="50"/>
      <c r="JJJ184" s="50"/>
      <c r="JJK184" s="50"/>
      <c r="JJL184" s="50"/>
      <c r="JJM184" s="50"/>
      <c r="JJN184" s="50"/>
      <c r="JJO184" s="50"/>
      <c r="JJP184" s="50"/>
      <c r="JJQ184" s="50"/>
      <c r="JJR184" s="50"/>
      <c r="JJS184" s="50"/>
      <c r="JJT184" s="50"/>
      <c r="JJU184" s="50"/>
      <c r="JJV184" s="50"/>
      <c r="JJW184" s="50"/>
      <c r="JJX184" s="50"/>
      <c r="JJY184" s="50"/>
      <c r="JJZ184" s="50"/>
      <c r="JKA184" s="50"/>
      <c r="JKB184" s="50"/>
      <c r="JKC184" s="50"/>
      <c r="JKD184" s="50"/>
      <c r="JKE184" s="50"/>
      <c r="JKF184" s="50"/>
      <c r="JKG184" s="50"/>
      <c r="JKH184" s="50"/>
      <c r="JKI184" s="50"/>
      <c r="JKJ184" s="50"/>
      <c r="JKK184" s="50"/>
      <c r="JKL184" s="50"/>
      <c r="JKM184" s="50"/>
      <c r="JKN184" s="50"/>
      <c r="JKO184" s="50"/>
      <c r="JKP184" s="50"/>
      <c r="JKQ184" s="50"/>
      <c r="JKR184" s="50"/>
      <c r="JKS184" s="50"/>
      <c r="JKT184" s="50"/>
      <c r="JKU184" s="50"/>
      <c r="JKV184" s="50"/>
      <c r="JKW184" s="50"/>
      <c r="JKX184" s="50"/>
      <c r="JKY184" s="50"/>
      <c r="JKZ184" s="50"/>
      <c r="JLA184" s="50"/>
      <c r="JLB184" s="50"/>
      <c r="JLC184" s="50"/>
      <c r="JLD184" s="50"/>
      <c r="JLE184" s="50"/>
      <c r="JLF184" s="50"/>
      <c r="JLG184" s="50"/>
      <c r="JLH184" s="50"/>
      <c r="JLI184" s="50"/>
      <c r="JLJ184" s="50"/>
      <c r="JLK184" s="50"/>
      <c r="JLL184" s="50"/>
      <c r="JLM184" s="50"/>
      <c r="JLN184" s="50"/>
      <c r="JLO184" s="50"/>
      <c r="JLP184" s="50"/>
      <c r="JLQ184" s="50"/>
      <c r="JLR184" s="50"/>
      <c r="JLS184" s="50"/>
      <c r="JLT184" s="50"/>
      <c r="JLU184" s="50"/>
      <c r="JLV184" s="50"/>
      <c r="JLW184" s="50"/>
      <c r="JLX184" s="50"/>
      <c r="JLY184" s="50"/>
      <c r="JLZ184" s="50"/>
      <c r="JMA184" s="50"/>
      <c r="JMB184" s="50"/>
      <c r="JMC184" s="50"/>
      <c r="JMD184" s="50"/>
      <c r="JME184" s="50"/>
      <c r="JMF184" s="50"/>
      <c r="JMG184" s="50"/>
      <c r="JMH184" s="50"/>
      <c r="JMI184" s="50"/>
      <c r="JMJ184" s="50"/>
      <c r="JMK184" s="50"/>
      <c r="JML184" s="50"/>
      <c r="JMM184" s="50"/>
      <c r="JMN184" s="50"/>
      <c r="JMO184" s="50"/>
      <c r="JMP184" s="50"/>
      <c r="JMQ184" s="50"/>
      <c r="JMR184" s="50"/>
      <c r="JMS184" s="50"/>
      <c r="JMT184" s="50"/>
      <c r="JMU184" s="50"/>
      <c r="JMV184" s="50"/>
      <c r="JMW184" s="50"/>
      <c r="JMX184" s="50"/>
      <c r="JMY184" s="50"/>
      <c r="JMZ184" s="50"/>
      <c r="JNA184" s="50"/>
      <c r="JNB184" s="50"/>
      <c r="JNC184" s="50"/>
      <c r="JND184" s="50"/>
      <c r="JNE184" s="50"/>
      <c r="JNF184" s="50"/>
      <c r="JNG184" s="50"/>
      <c r="JNH184" s="50"/>
      <c r="JNI184" s="50"/>
      <c r="JNJ184" s="50"/>
      <c r="JNK184" s="50"/>
      <c r="JNL184" s="50"/>
      <c r="JNM184" s="50"/>
      <c r="JNN184" s="50"/>
      <c r="JNO184" s="50"/>
      <c r="JNP184" s="50"/>
      <c r="JNQ184" s="50"/>
      <c r="JNR184" s="50"/>
      <c r="JNS184" s="50"/>
      <c r="JNT184" s="50"/>
      <c r="JNU184" s="50"/>
      <c r="JNV184" s="50"/>
      <c r="JNW184" s="50"/>
      <c r="JNX184" s="50"/>
      <c r="JNY184" s="50"/>
      <c r="JNZ184" s="50"/>
      <c r="JOA184" s="50"/>
      <c r="JOB184" s="50"/>
      <c r="JOC184" s="50"/>
      <c r="JOD184" s="50"/>
      <c r="JOE184" s="50"/>
      <c r="JOF184" s="50"/>
      <c r="JOG184" s="50"/>
      <c r="JOH184" s="50"/>
      <c r="JOI184" s="50"/>
      <c r="JOJ184" s="50"/>
      <c r="JOK184" s="50"/>
      <c r="JOL184" s="50"/>
      <c r="JOM184" s="50"/>
      <c r="JON184" s="50"/>
      <c r="JOO184" s="50"/>
      <c r="JOP184" s="50"/>
      <c r="JOQ184" s="50"/>
      <c r="JOR184" s="50"/>
      <c r="JOT184" s="50"/>
      <c r="JOV184" s="50"/>
      <c r="JOW184" s="50"/>
      <c r="JOX184" s="50"/>
      <c r="JOY184" s="50"/>
      <c r="JOZ184" s="50"/>
      <c r="JPA184" s="50"/>
      <c r="JPB184" s="50"/>
      <c r="JPC184" s="50"/>
      <c r="JPH184" s="50"/>
      <c r="JPI184" s="50"/>
      <c r="JPJ184" s="50"/>
      <c r="JPK184" s="50"/>
      <c r="JPL184" s="50"/>
      <c r="JPM184" s="50"/>
      <c r="JPN184" s="50"/>
      <c r="JPO184" s="50"/>
      <c r="JPP184" s="50"/>
      <c r="JPQ184" s="50"/>
      <c r="JPR184" s="50"/>
      <c r="JPS184" s="50"/>
      <c r="JPT184" s="50"/>
      <c r="JPU184" s="50"/>
      <c r="JPV184" s="50"/>
      <c r="JPW184" s="50"/>
      <c r="JPX184" s="50"/>
      <c r="JPY184" s="50"/>
      <c r="JPZ184" s="50"/>
      <c r="JQA184" s="50"/>
      <c r="JQB184" s="50"/>
      <c r="JQC184" s="50"/>
      <c r="JQD184" s="50"/>
      <c r="JQE184" s="50"/>
      <c r="JQF184" s="50"/>
      <c r="JQG184" s="50"/>
      <c r="JQH184" s="50"/>
      <c r="JQI184" s="50"/>
      <c r="JQJ184" s="50"/>
      <c r="JQK184" s="50"/>
      <c r="JQL184" s="50"/>
      <c r="JQM184" s="50"/>
      <c r="JQN184" s="50"/>
      <c r="JQO184" s="50"/>
      <c r="JQP184" s="50"/>
      <c r="JQQ184" s="50"/>
      <c r="JQR184" s="50"/>
      <c r="JQS184" s="50"/>
      <c r="JQT184" s="50"/>
      <c r="JQU184" s="50"/>
      <c r="JQV184" s="50"/>
      <c r="JQW184" s="50"/>
      <c r="JQX184" s="50"/>
      <c r="JQY184" s="50"/>
      <c r="JQZ184" s="50"/>
      <c r="JRA184" s="50"/>
      <c r="JRB184" s="50"/>
      <c r="JRC184" s="50"/>
      <c r="JRD184" s="50"/>
      <c r="JRE184" s="50"/>
      <c r="JRF184" s="50"/>
      <c r="JRG184" s="50"/>
      <c r="JRH184" s="50"/>
      <c r="JRI184" s="50"/>
      <c r="JRJ184" s="50"/>
      <c r="JRK184" s="50"/>
      <c r="JRL184" s="50"/>
      <c r="JRM184" s="50"/>
      <c r="JRN184" s="50"/>
      <c r="JRO184" s="50"/>
      <c r="JRP184" s="50"/>
      <c r="JRQ184" s="50"/>
      <c r="JRR184" s="50"/>
      <c r="JRS184" s="50"/>
      <c r="JRT184" s="50"/>
      <c r="JRU184" s="50"/>
      <c r="JRV184" s="50"/>
      <c r="JRW184" s="50"/>
      <c r="JRX184" s="50"/>
      <c r="JRY184" s="50"/>
      <c r="JRZ184" s="50"/>
      <c r="JSA184" s="50"/>
      <c r="JSB184" s="50"/>
      <c r="JSC184" s="50"/>
      <c r="JSD184" s="50"/>
      <c r="JSE184" s="50"/>
      <c r="JSF184" s="50"/>
      <c r="JSG184" s="50"/>
      <c r="JSH184" s="50"/>
      <c r="JSI184" s="50"/>
      <c r="JSJ184" s="50"/>
      <c r="JSK184" s="50"/>
      <c r="JSL184" s="50"/>
      <c r="JSM184" s="50"/>
      <c r="JSN184" s="50"/>
      <c r="JSO184" s="50"/>
      <c r="JSP184" s="50"/>
      <c r="JSQ184" s="50"/>
      <c r="JSR184" s="50"/>
      <c r="JSS184" s="50"/>
      <c r="JST184" s="50"/>
      <c r="JSU184" s="50"/>
      <c r="JSV184" s="50"/>
      <c r="JSW184" s="50"/>
      <c r="JSX184" s="50"/>
      <c r="JSY184" s="50"/>
      <c r="JSZ184" s="50"/>
      <c r="JTA184" s="50"/>
      <c r="JTB184" s="50"/>
      <c r="JTC184" s="50"/>
      <c r="JTD184" s="50"/>
      <c r="JTE184" s="50"/>
      <c r="JTF184" s="50"/>
      <c r="JTG184" s="50"/>
      <c r="JTH184" s="50"/>
      <c r="JTI184" s="50"/>
      <c r="JTJ184" s="50"/>
      <c r="JTK184" s="50"/>
      <c r="JTL184" s="50"/>
      <c r="JTM184" s="50"/>
      <c r="JTN184" s="50"/>
      <c r="JTO184" s="50"/>
      <c r="JTP184" s="50"/>
      <c r="JTQ184" s="50"/>
      <c r="JTR184" s="50"/>
      <c r="JTS184" s="50"/>
      <c r="JTT184" s="50"/>
      <c r="JTU184" s="50"/>
      <c r="JTV184" s="50"/>
      <c r="JTW184" s="50"/>
      <c r="JTX184" s="50"/>
      <c r="JTY184" s="50"/>
      <c r="JTZ184" s="50"/>
      <c r="JUA184" s="50"/>
      <c r="JUB184" s="50"/>
      <c r="JUC184" s="50"/>
      <c r="JUD184" s="50"/>
      <c r="JUE184" s="50"/>
      <c r="JUF184" s="50"/>
      <c r="JUG184" s="50"/>
      <c r="JUH184" s="50"/>
      <c r="JUI184" s="50"/>
      <c r="JUJ184" s="50"/>
      <c r="JUK184" s="50"/>
      <c r="JUL184" s="50"/>
      <c r="JUM184" s="50"/>
      <c r="JUN184" s="50"/>
      <c r="JUO184" s="50"/>
      <c r="JUP184" s="50"/>
      <c r="JUQ184" s="50"/>
      <c r="JUR184" s="50"/>
      <c r="JUS184" s="50"/>
      <c r="JUT184" s="50"/>
      <c r="JUU184" s="50"/>
      <c r="JUV184" s="50"/>
      <c r="JUW184" s="50"/>
      <c r="JUX184" s="50"/>
      <c r="JUY184" s="50"/>
      <c r="JUZ184" s="50"/>
      <c r="JVA184" s="50"/>
      <c r="JVB184" s="50"/>
      <c r="JVC184" s="50"/>
      <c r="JVD184" s="50"/>
      <c r="JVE184" s="50"/>
      <c r="JVF184" s="50"/>
      <c r="JVG184" s="50"/>
      <c r="JVH184" s="50"/>
      <c r="JVI184" s="50"/>
      <c r="JVJ184" s="50"/>
      <c r="JVK184" s="50"/>
      <c r="JVL184" s="50"/>
      <c r="JVM184" s="50"/>
      <c r="JVN184" s="50"/>
      <c r="JVO184" s="50"/>
      <c r="JVP184" s="50"/>
      <c r="JVQ184" s="50"/>
      <c r="JVR184" s="50"/>
      <c r="JVS184" s="50"/>
      <c r="JVT184" s="50"/>
      <c r="JVU184" s="50"/>
      <c r="JVV184" s="50"/>
      <c r="JVW184" s="50"/>
      <c r="JVX184" s="50"/>
      <c r="JVY184" s="50"/>
      <c r="JVZ184" s="50"/>
      <c r="JWA184" s="50"/>
      <c r="JWB184" s="50"/>
      <c r="JWC184" s="50"/>
      <c r="JWD184" s="50"/>
      <c r="JWE184" s="50"/>
      <c r="JWF184" s="50"/>
      <c r="JWG184" s="50"/>
      <c r="JWH184" s="50"/>
      <c r="JWI184" s="50"/>
      <c r="JWJ184" s="50"/>
      <c r="JWK184" s="50"/>
      <c r="JWL184" s="50"/>
      <c r="JWM184" s="50"/>
      <c r="JWN184" s="50"/>
      <c r="JWO184" s="50"/>
      <c r="JWP184" s="50"/>
      <c r="JWQ184" s="50"/>
      <c r="JWR184" s="50"/>
      <c r="JWS184" s="50"/>
      <c r="JWT184" s="50"/>
      <c r="JWU184" s="50"/>
      <c r="JWV184" s="50"/>
      <c r="JWW184" s="50"/>
      <c r="JWX184" s="50"/>
      <c r="JWY184" s="50"/>
      <c r="JWZ184" s="50"/>
      <c r="JXA184" s="50"/>
      <c r="JXB184" s="50"/>
      <c r="JXC184" s="50"/>
      <c r="JXD184" s="50"/>
      <c r="JXE184" s="50"/>
      <c r="JXF184" s="50"/>
      <c r="JXG184" s="50"/>
      <c r="JXH184" s="50"/>
      <c r="JXI184" s="50"/>
      <c r="JXJ184" s="50"/>
      <c r="JXK184" s="50"/>
      <c r="JXL184" s="50"/>
      <c r="JXM184" s="50"/>
      <c r="JXN184" s="50"/>
      <c r="JXO184" s="50"/>
      <c r="JXP184" s="50"/>
      <c r="JXQ184" s="50"/>
      <c r="JXR184" s="50"/>
      <c r="JXS184" s="50"/>
      <c r="JXT184" s="50"/>
      <c r="JXU184" s="50"/>
      <c r="JXV184" s="50"/>
      <c r="JXW184" s="50"/>
      <c r="JXX184" s="50"/>
      <c r="JXY184" s="50"/>
      <c r="JXZ184" s="50"/>
      <c r="JYA184" s="50"/>
      <c r="JYB184" s="50"/>
      <c r="JYC184" s="50"/>
      <c r="JYD184" s="50"/>
      <c r="JYE184" s="50"/>
      <c r="JYF184" s="50"/>
      <c r="JYG184" s="50"/>
      <c r="JYH184" s="50"/>
      <c r="JYI184" s="50"/>
      <c r="JYJ184" s="50"/>
      <c r="JYK184" s="50"/>
      <c r="JYL184" s="50"/>
      <c r="JYM184" s="50"/>
      <c r="JYN184" s="50"/>
      <c r="JYP184" s="50"/>
      <c r="JYR184" s="50"/>
      <c r="JYS184" s="50"/>
      <c r="JYT184" s="50"/>
      <c r="JYU184" s="50"/>
      <c r="JYV184" s="50"/>
      <c r="JYW184" s="50"/>
      <c r="JYX184" s="50"/>
      <c r="JYY184" s="50"/>
      <c r="JZD184" s="50"/>
      <c r="JZE184" s="50"/>
      <c r="JZF184" s="50"/>
      <c r="JZG184" s="50"/>
      <c r="JZH184" s="50"/>
      <c r="JZI184" s="50"/>
      <c r="JZJ184" s="50"/>
      <c r="JZK184" s="50"/>
      <c r="JZL184" s="50"/>
      <c r="JZM184" s="50"/>
      <c r="JZN184" s="50"/>
      <c r="JZO184" s="50"/>
      <c r="JZP184" s="50"/>
      <c r="JZQ184" s="50"/>
      <c r="JZR184" s="50"/>
      <c r="JZS184" s="50"/>
      <c r="JZT184" s="50"/>
      <c r="JZU184" s="50"/>
      <c r="JZV184" s="50"/>
      <c r="JZW184" s="50"/>
      <c r="JZX184" s="50"/>
      <c r="JZY184" s="50"/>
      <c r="JZZ184" s="50"/>
      <c r="KAA184" s="50"/>
      <c r="KAB184" s="50"/>
      <c r="KAC184" s="50"/>
      <c r="KAD184" s="50"/>
      <c r="KAE184" s="50"/>
      <c r="KAF184" s="50"/>
      <c r="KAG184" s="50"/>
      <c r="KAH184" s="50"/>
      <c r="KAI184" s="50"/>
      <c r="KAJ184" s="50"/>
      <c r="KAK184" s="50"/>
      <c r="KAL184" s="50"/>
      <c r="KAM184" s="50"/>
      <c r="KAN184" s="50"/>
      <c r="KAO184" s="50"/>
      <c r="KAP184" s="50"/>
      <c r="KAQ184" s="50"/>
      <c r="KAR184" s="50"/>
      <c r="KAS184" s="50"/>
      <c r="KAT184" s="50"/>
      <c r="KAU184" s="50"/>
      <c r="KAV184" s="50"/>
      <c r="KAW184" s="50"/>
      <c r="KAX184" s="50"/>
      <c r="KAY184" s="50"/>
      <c r="KAZ184" s="50"/>
      <c r="KBA184" s="50"/>
      <c r="KBB184" s="50"/>
      <c r="KBC184" s="50"/>
      <c r="KBD184" s="50"/>
      <c r="KBE184" s="50"/>
      <c r="KBF184" s="50"/>
      <c r="KBG184" s="50"/>
      <c r="KBH184" s="50"/>
      <c r="KBI184" s="50"/>
      <c r="KBJ184" s="50"/>
      <c r="KBK184" s="50"/>
      <c r="KBL184" s="50"/>
      <c r="KBM184" s="50"/>
      <c r="KBN184" s="50"/>
      <c r="KBO184" s="50"/>
      <c r="KBP184" s="50"/>
      <c r="KBQ184" s="50"/>
      <c r="KBR184" s="50"/>
      <c r="KBS184" s="50"/>
      <c r="KBT184" s="50"/>
      <c r="KBU184" s="50"/>
      <c r="KBV184" s="50"/>
      <c r="KBW184" s="50"/>
      <c r="KBX184" s="50"/>
      <c r="KBY184" s="50"/>
      <c r="KBZ184" s="50"/>
      <c r="KCA184" s="50"/>
      <c r="KCB184" s="50"/>
      <c r="KCC184" s="50"/>
      <c r="KCD184" s="50"/>
      <c r="KCE184" s="50"/>
      <c r="KCF184" s="50"/>
      <c r="KCG184" s="50"/>
      <c r="KCH184" s="50"/>
      <c r="KCI184" s="50"/>
      <c r="KCJ184" s="50"/>
      <c r="KCK184" s="50"/>
      <c r="KCL184" s="50"/>
      <c r="KCM184" s="50"/>
      <c r="KCN184" s="50"/>
      <c r="KCO184" s="50"/>
      <c r="KCP184" s="50"/>
      <c r="KCQ184" s="50"/>
      <c r="KCR184" s="50"/>
      <c r="KCS184" s="50"/>
      <c r="KCT184" s="50"/>
      <c r="KCU184" s="50"/>
      <c r="KCV184" s="50"/>
      <c r="KCW184" s="50"/>
      <c r="KCX184" s="50"/>
      <c r="KCY184" s="50"/>
      <c r="KCZ184" s="50"/>
      <c r="KDA184" s="50"/>
      <c r="KDB184" s="50"/>
      <c r="KDC184" s="50"/>
      <c r="KDD184" s="50"/>
      <c r="KDE184" s="50"/>
      <c r="KDF184" s="50"/>
      <c r="KDG184" s="50"/>
      <c r="KDH184" s="50"/>
      <c r="KDI184" s="50"/>
      <c r="KDJ184" s="50"/>
      <c r="KDK184" s="50"/>
      <c r="KDL184" s="50"/>
      <c r="KDM184" s="50"/>
      <c r="KDN184" s="50"/>
      <c r="KDO184" s="50"/>
      <c r="KDP184" s="50"/>
      <c r="KDQ184" s="50"/>
      <c r="KDR184" s="50"/>
      <c r="KDS184" s="50"/>
      <c r="KDT184" s="50"/>
      <c r="KDU184" s="50"/>
      <c r="KDV184" s="50"/>
      <c r="KDW184" s="50"/>
      <c r="KDX184" s="50"/>
      <c r="KDY184" s="50"/>
      <c r="KDZ184" s="50"/>
      <c r="KEA184" s="50"/>
      <c r="KEB184" s="50"/>
      <c r="KEC184" s="50"/>
      <c r="KED184" s="50"/>
      <c r="KEE184" s="50"/>
      <c r="KEF184" s="50"/>
      <c r="KEG184" s="50"/>
      <c r="KEH184" s="50"/>
      <c r="KEI184" s="50"/>
      <c r="KEJ184" s="50"/>
      <c r="KEK184" s="50"/>
      <c r="KEL184" s="50"/>
      <c r="KEM184" s="50"/>
      <c r="KEN184" s="50"/>
      <c r="KEO184" s="50"/>
      <c r="KEP184" s="50"/>
      <c r="KEQ184" s="50"/>
      <c r="KER184" s="50"/>
      <c r="KES184" s="50"/>
      <c r="KET184" s="50"/>
      <c r="KEU184" s="50"/>
      <c r="KEV184" s="50"/>
      <c r="KEW184" s="50"/>
      <c r="KEX184" s="50"/>
      <c r="KEY184" s="50"/>
      <c r="KEZ184" s="50"/>
      <c r="KFA184" s="50"/>
      <c r="KFB184" s="50"/>
      <c r="KFC184" s="50"/>
      <c r="KFD184" s="50"/>
      <c r="KFE184" s="50"/>
      <c r="KFF184" s="50"/>
      <c r="KFG184" s="50"/>
      <c r="KFH184" s="50"/>
      <c r="KFI184" s="50"/>
      <c r="KFJ184" s="50"/>
      <c r="KFK184" s="50"/>
      <c r="KFL184" s="50"/>
      <c r="KFM184" s="50"/>
      <c r="KFN184" s="50"/>
      <c r="KFO184" s="50"/>
      <c r="KFP184" s="50"/>
      <c r="KFQ184" s="50"/>
      <c r="KFR184" s="50"/>
      <c r="KFS184" s="50"/>
      <c r="KFT184" s="50"/>
      <c r="KFU184" s="50"/>
      <c r="KFV184" s="50"/>
      <c r="KFW184" s="50"/>
      <c r="KFX184" s="50"/>
      <c r="KFY184" s="50"/>
      <c r="KFZ184" s="50"/>
      <c r="KGA184" s="50"/>
      <c r="KGB184" s="50"/>
      <c r="KGC184" s="50"/>
      <c r="KGD184" s="50"/>
      <c r="KGE184" s="50"/>
      <c r="KGF184" s="50"/>
      <c r="KGG184" s="50"/>
      <c r="KGH184" s="50"/>
      <c r="KGI184" s="50"/>
      <c r="KGJ184" s="50"/>
      <c r="KGK184" s="50"/>
      <c r="KGL184" s="50"/>
      <c r="KGM184" s="50"/>
      <c r="KGN184" s="50"/>
      <c r="KGO184" s="50"/>
      <c r="KGP184" s="50"/>
      <c r="KGQ184" s="50"/>
      <c r="KGR184" s="50"/>
      <c r="KGS184" s="50"/>
      <c r="KGT184" s="50"/>
      <c r="KGU184" s="50"/>
      <c r="KGV184" s="50"/>
      <c r="KGW184" s="50"/>
      <c r="KGX184" s="50"/>
      <c r="KGY184" s="50"/>
      <c r="KGZ184" s="50"/>
      <c r="KHA184" s="50"/>
      <c r="KHB184" s="50"/>
      <c r="KHC184" s="50"/>
      <c r="KHD184" s="50"/>
      <c r="KHE184" s="50"/>
      <c r="KHF184" s="50"/>
      <c r="KHG184" s="50"/>
      <c r="KHH184" s="50"/>
      <c r="KHI184" s="50"/>
      <c r="KHJ184" s="50"/>
      <c r="KHK184" s="50"/>
      <c r="KHL184" s="50"/>
      <c r="KHM184" s="50"/>
      <c r="KHN184" s="50"/>
      <c r="KHO184" s="50"/>
      <c r="KHP184" s="50"/>
      <c r="KHQ184" s="50"/>
      <c r="KHR184" s="50"/>
      <c r="KHS184" s="50"/>
      <c r="KHT184" s="50"/>
      <c r="KHU184" s="50"/>
      <c r="KHV184" s="50"/>
      <c r="KHW184" s="50"/>
      <c r="KHX184" s="50"/>
      <c r="KHY184" s="50"/>
      <c r="KHZ184" s="50"/>
      <c r="KIA184" s="50"/>
      <c r="KIB184" s="50"/>
      <c r="KIC184" s="50"/>
      <c r="KID184" s="50"/>
      <c r="KIE184" s="50"/>
      <c r="KIF184" s="50"/>
      <c r="KIG184" s="50"/>
      <c r="KIH184" s="50"/>
      <c r="KII184" s="50"/>
      <c r="KIJ184" s="50"/>
      <c r="KIL184" s="50"/>
      <c r="KIN184" s="50"/>
      <c r="KIO184" s="50"/>
      <c r="KIP184" s="50"/>
      <c r="KIQ184" s="50"/>
      <c r="KIR184" s="50"/>
      <c r="KIS184" s="50"/>
      <c r="KIT184" s="50"/>
      <c r="KIU184" s="50"/>
      <c r="KIZ184" s="50"/>
      <c r="KJA184" s="50"/>
      <c r="KJB184" s="50"/>
      <c r="KJC184" s="50"/>
      <c r="KJD184" s="50"/>
      <c r="KJE184" s="50"/>
      <c r="KJF184" s="50"/>
      <c r="KJG184" s="50"/>
      <c r="KJH184" s="50"/>
      <c r="KJI184" s="50"/>
      <c r="KJJ184" s="50"/>
      <c r="KJK184" s="50"/>
      <c r="KJL184" s="50"/>
      <c r="KJM184" s="50"/>
      <c r="KJN184" s="50"/>
      <c r="KJO184" s="50"/>
      <c r="KJP184" s="50"/>
      <c r="KJQ184" s="50"/>
      <c r="KJR184" s="50"/>
      <c r="KJS184" s="50"/>
      <c r="KJT184" s="50"/>
      <c r="KJU184" s="50"/>
      <c r="KJV184" s="50"/>
      <c r="KJW184" s="50"/>
      <c r="KJX184" s="50"/>
      <c r="KJY184" s="50"/>
      <c r="KJZ184" s="50"/>
      <c r="KKA184" s="50"/>
      <c r="KKB184" s="50"/>
      <c r="KKC184" s="50"/>
      <c r="KKD184" s="50"/>
      <c r="KKE184" s="50"/>
      <c r="KKF184" s="50"/>
      <c r="KKG184" s="50"/>
      <c r="KKH184" s="50"/>
      <c r="KKI184" s="50"/>
      <c r="KKJ184" s="50"/>
      <c r="KKK184" s="50"/>
      <c r="KKL184" s="50"/>
      <c r="KKM184" s="50"/>
      <c r="KKN184" s="50"/>
      <c r="KKO184" s="50"/>
      <c r="KKP184" s="50"/>
      <c r="KKQ184" s="50"/>
      <c r="KKR184" s="50"/>
      <c r="KKS184" s="50"/>
      <c r="KKT184" s="50"/>
      <c r="KKU184" s="50"/>
      <c r="KKV184" s="50"/>
      <c r="KKW184" s="50"/>
      <c r="KKX184" s="50"/>
      <c r="KKY184" s="50"/>
      <c r="KKZ184" s="50"/>
      <c r="KLA184" s="50"/>
      <c r="KLB184" s="50"/>
      <c r="KLC184" s="50"/>
      <c r="KLD184" s="50"/>
      <c r="KLE184" s="50"/>
      <c r="KLF184" s="50"/>
      <c r="KLG184" s="50"/>
      <c r="KLH184" s="50"/>
      <c r="KLI184" s="50"/>
      <c r="KLJ184" s="50"/>
      <c r="KLK184" s="50"/>
      <c r="KLL184" s="50"/>
      <c r="KLM184" s="50"/>
      <c r="KLN184" s="50"/>
      <c r="KLO184" s="50"/>
      <c r="KLP184" s="50"/>
      <c r="KLQ184" s="50"/>
      <c r="KLR184" s="50"/>
      <c r="KLS184" s="50"/>
      <c r="KLT184" s="50"/>
      <c r="KLU184" s="50"/>
      <c r="KLV184" s="50"/>
      <c r="KLW184" s="50"/>
      <c r="KLX184" s="50"/>
      <c r="KLY184" s="50"/>
      <c r="KLZ184" s="50"/>
      <c r="KMA184" s="50"/>
      <c r="KMB184" s="50"/>
      <c r="KMC184" s="50"/>
      <c r="KMD184" s="50"/>
      <c r="KME184" s="50"/>
      <c r="KMF184" s="50"/>
      <c r="KMG184" s="50"/>
      <c r="KMH184" s="50"/>
      <c r="KMI184" s="50"/>
      <c r="KMJ184" s="50"/>
      <c r="KMK184" s="50"/>
      <c r="KML184" s="50"/>
      <c r="KMM184" s="50"/>
      <c r="KMN184" s="50"/>
      <c r="KMO184" s="50"/>
      <c r="KMP184" s="50"/>
      <c r="KMQ184" s="50"/>
      <c r="KMR184" s="50"/>
      <c r="KMS184" s="50"/>
      <c r="KMT184" s="50"/>
      <c r="KMU184" s="50"/>
      <c r="KMV184" s="50"/>
      <c r="KMW184" s="50"/>
      <c r="KMX184" s="50"/>
      <c r="KMY184" s="50"/>
      <c r="KMZ184" s="50"/>
      <c r="KNA184" s="50"/>
      <c r="KNB184" s="50"/>
      <c r="KNC184" s="50"/>
      <c r="KND184" s="50"/>
      <c r="KNE184" s="50"/>
      <c r="KNF184" s="50"/>
      <c r="KNG184" s="50"/>
      <c r="KNH184" s="50"/>
      <c r="KNI184" s="50"/>
      <c r="KNJ184" s="50"/>
      <c r="KNK184" s="50"/>
      <c r="KNL184" s="50"/>
      <c r="KNM184" s="50"/>
      <c r="KNN184" s="50"/>
      <c r="KNO184" s="50"/>
      <c r="KNP184" s="50"/>
      <c r="KNQ184" s="50"/>
      <c r="KNR184" s="50"/>
      <c r="KNS184" s="50"/>
      <c r="KNT184" s="50"/>
      <c r="KNU184" s="50"/>
      <c r="KNV184" s="50"/>
      <c r="KNW184" s="50"/>
      <c r="KNX184" s="50"/>
      <c r="KNY184" s="50"/>
      <c r="KNZ184" s="50"/>
      <c r="KOA184" s="50"/>
      <c r="KOB184" s="50"/>
      <c r="KOC184" s="50"/>
      <c r="KOD184" s="50"/>
      <c r="KOE184" s="50"/>
      <c r="KOF184" s="50"/>
      <c r="KOG184" s="50"/>
      <c r="KOH184" s="50"/>
      <c r="KOI184" s="50"/>
      <c r="KOJ184" s="50"/>
      <c r="KOK184" s="50"/>
      <c r="KOL184" s="50"/>
      <c r="KOM184" s="50"/>
      <c r="KON184" s="50"/>
      <c r="KOO184" s="50"/>
      <c r="KOP184" s="50"/>
      <c r="KOQ184" s="50"/>
      <c r="KOR184" s="50"/>
      <c r="KOS184" s="50"/>
      <c r="KOT184" s="50"/>
      <c r="KOU184" s="50"/>
      <c r="KOV184" s="50"/>
      <c r="KOW184" s="50"/>
      <c r="KOX184" s="50"/>
      <c r="KOY184" s="50"/>
      <c r="KOZ184" s="50"/>
      <c r="KPA184" s="50"/>
      <c r="KPB184" s="50"/>
      <c r="KPC184" s="50"/>
      <c r="KPD184" s="50"/>
      <c r="KPE184" s="50"/>
      <c r="KPF184" s="50"/>
      <c r="KPG184" s="50"/>
      <c r="KPH184" s="50"/>
      <c r="KPI184" s="50"/>
      <c r="KPJ184" s="50"/>
      <c r="KPK184" s="50"/>
      <c r="KPL184" s="50"/>
      <c r="KPM184" s="50"/>
      <c r="KPN184" s="50"/>
      <c r="KPO184" s="50"/>
      <c r="KPP184" s="50"/>
      <c r="KPQ184" s="50"/>
      <c r="KPR184" s="50"/>
      <c r="KPS184" s="50"/>
      <c r="KPT184" s="50"/>
      <c r="KPU184" s="50"/>
      <c r="KPV184" s="50"/>
      <c r="KPW184" s="50"/>
      <c r="KPX184" s="50"/>
      <c r="KPY184" s="50"/>
      <c r="KPZ184" s="50"/>
      <c r="KQA184" s="50"/>
      <c r="KQB184" s="50"/>
      <c r="KQC184" s="50"/>
      <c r="KQD184" s="50"/>
      <c r="KQE184" s="50"/>
      <c r="KQF184" s="50"/>
      <c r="KQG184" s="50"/>
      <c r="KQH184" s="50"/>
      <c r="KQI184" s="50"/>
      <c r="KQJ184" s="50"/>
      <c r="KQK184" s="50"/>
      <c r="KQL184" s="50"/>
      <c r="KQM184" s="50"/>
      <c r="KQN184" s="50"/>
      <c r="KQO184" s="50"/>
      <c r="KQP184" s="50"/>
      <c r="KQQ184" s="50"/>
      <c r="KQR184" s="50"/>
      <c r="KQS184" s="50"/>
      <c r="KQT184" s="50"/>
      <c r="KQU184" s="50"/>
      <c r="KQV184" s="50"/>
      <c r="KQW184" s="50"/>
      <c r="KQX184" s="50"/>
      <c r="KQY184" s="50"/>
      <c r="KQZ184" s="50"/>
      <c r="KRA184" s="50"/>
      <c r="KRB184" s="50"/>
      <c r="KRC184" s="50"/>
      <c r="KRD184" s="50"/>
      <c r="KRE184" s="50"/>
      <c r="KRF184" s="50"/>
      <c r="KRG184" s="50"/>
      <c r="KRH184" s="50"/>
      <c r="KRI184" s="50"/>
      <c r="KRJ184" s="50"/>
      <c r="KRK184" s="50"/>
      <c r="KRL184" s="50"/>
      <c r="KRM184" s="50"/>
      <c r="KRN184" s="50"/>
      <c r="KRO184" s="50"/>
      <c r="KRP184" s="50"/>
      <c r="KRQ184" s="50"/>
      <c r="KRR184" s="50"/>
      <c r="KRS184" s="50"/>
      <c r="KRT184" s="50"/>
      <c r="KRU184" s="50"/>
      <c r="KRV184" s="50"/>
      <c r="KRW184" s="50"/>
      <c r="KRX184" s="50"/>
      <c r="KRY184" s="50"/>
      <c r="KRZ184" s="50"/>
      <c r="KSA184" s="50"/>
      <c r="KSB184" s="50"/>
      <c r="KSC184" s="50"/>
      <c r="KSD184" s="50"/>
      <c r="KSE184" s="50"/>
      <c r="KSF184" s="50"/>
      <c r="KSH184" s="50"/>
      <c r="KSJ184" s="50"/>
      <c r="KSK184" s="50"/>
      <c r="KSL184" s="50"/>
      <c r="KSM184" s="50"/>
      <c r="KSN184" s="50"/>
      <c r="KSO184" s="50"/>
      <c r="KSP184" s="50"/>
      <c r="KSQ184" s="50"/>
      <c r="KSV184" s="50"/>
      <c r="KSW184" s="50"/>
      <c r="KSX184" s="50"/>
      <c r="KSY184" s="50"/>
      <c r="KSZ184" s="50"/>
      <c r="KTA184" s="50"/>
      <c r="KTB184" s="50"/>
      <c r="KTC184" s="50"/>
      <c r="KTD184" s="50"/>
      <c r="KTE184" s="50"/>
      <c r="KTF184" s="50"/>
      <c r="KTG184" s="50"/>
      <c r="KTH184" s="50"/>
      <c r="KTI184" s="50"/>
      <c r="KTJ184" s="50"/>
      <c r="KTK184" s="50"/>
      <c r="KTL184" s="50"/>
      <c r="KTM184" s="50"/>
      <c r="KTN184" s="50"/>
      <c r="KTO184" s="50"/>
      <c r="KTP184" s="50"/>
      <c r="KTQ184" s="50"/>
      <c r="KTR184" s="50"/>
      <c r="KTS184" s="50"/>
      <c r="KTT184" s="50"/>
      <c r="KTU184" s="50"/>
      <c r="KTV184" s="50"/>
      <c r="KTW184" s="50"/>
      <c r="KTX184" s="50"/>
      <c r="KTY184" s="50"/>
      <c r="KTZ184" s="50"/>
      <c r="KUA184" s="50"/>
      <c r="KUB184" s="50"/>
      <c r="KUC184" s="50"/>
      <c r="KUD184" s="50"/>
      <c r="KUE184" s="50"/>
      <c r="KUF184" s="50"/>
      <c r="KUG184" s="50"/>
      <c r="KUH184" s="50"/>
      <c r="KUI184" s="50"/>
      <c r="KUJ184" s="50"/>
      <c r="KUK184" s="50"/>
      <c r="KUL184" s="50"/>
      <c r="KUM184" s="50"/>
      <c r="KUN184" s="50"/>
      <c r="KUO184" s="50"/>
      <c r="KUP184" s="50"/>
      <c r="KUQ184" s="50"/>
      <c r="KUR184" s="50"/>
      <c r="KUS184" s="50"/>
      <c r="KUT184" s="50"/>
      <c r="KUU184" s="50"/>
      <c r="KUV184" s="50"/>
      <c r="KUW184" s="50"/>
      <c r="KUX184" s="50"/>
      <c r="KUY184" s="50"/>
      <c r="KUZ184" s="50"/>
      <c r="KVA184" s="50"/>
      <c r="KVB184" s="50"/>
      <c r="KVC184" s="50"/>
      <c r="KVD184" s="50"/>
      <c r="KVE184" s="50"/>
      <c r="KVF184" s="50"/>
      <c r="KVG184" s="50"/>
      <c r="KVH184" s="50"/>
      <c r="KVI184" s="50"/>
      <c r="KVJ184" s="50"/>
      <c r="KVK184" s="50"/>
      <c r="KVL184" s="50"/>
      <c r="KVM184" s="50"/>
      <c r="KVN184" s="50"/>
      <c r="KVO184" s="50"/>
      <c r="KVP184" s="50"/>
      <c r="KVQ184" s="50"/>
      <c r="KVR184" s="50"/>
      <c r="KVS184" s="50"/>
      <c r="KVT184" s="50"/>
      <c r="KVU184" s="50"/>
      <c r="KVV184" s="50"/>
      <c r="KVW184" s="50"/>
      <c r="KVX184" s="50"/>
      <c r="KVY184" s="50"/>
      <c r="KVZ184" s="50"/>
      <c r="KWA184" s="50"/>
      <c r="KWB184" s="50"/>
      <c r="KWC184" s="50"/>
      <c r="KWD184" s="50"/>
      <c r="KWE184" s="50"/>
      <c r="KWF184" s="50"/>
      <c r="KWG184" s="50"/>
      <c r="KWH184" s="50"/>
      <c r="KWI184" s="50"/>
      <c r="KWJ184" s="50"/>
      <c r="KWK184" s="50"/>
      <c r="KWL184" s="50"/>
      <c r="KWM184" s="50"/>
      <c r="KWN184" s="50"/>
      <c r="KWO184" s="50"/>
      <c r="KWP184" s="50"/>
      <c r="KWQ184" s="50"/>
      <c r="KWR184" s="50"/>
      <c r="KWS184" s="50"/>
      <c r="KWT184" s="50"/>
      <c r="KWU184" s="50"/>
      <c r="KWV184" s="50"/>
      <c r="KWW184" s="50"/>
      <c r="KWX184" s="50"/>
      <c r="KWY184" s="50"/>
      <c r="KWZ184" s="50"/>
      <c r="KXA184" s="50"/>
      <c r="KXB184" s="50"/>
      <c r="KXC184" s="50"/>
      <c r="KXD184" s="50"/>
      <c r="KXE184" s="50"/>
      <c r="KXF184" s="50"/>
      <c r="KXG184" s="50"/>
      <c r="KXH184" s="50"/>
      <c r="KXI184" s="50"/>
      <c r="KXJ184" s="50"/>
      <c r="KXK184" s="50"/>
      <c r="KXL184" s="50"/>
      <c r="KXM184" s="50"/>
      <c r="KXN184" s="50"/>
      <c r="KXO184" s="50"/>
      <c r="KXP184" s="50"/>
      <c r="KXQ184" s="50"/>
      <c r="KXR184" s="50"/>
      <c r="KXS184" s="50"/>
      <c r="KXT184" s="50"/>
      <c r="KXU184" s="50"/>
      <c r="KXV184" s="50"/>
      <c r="KXW184" s="50"/>
      <c r="KXX184" s="50"/>
      <c r="KXY184" s="50"/>
      <c r="KXZ184" s="50"/>
      <c r="KYA184" s="50"/>
      <c r="KYB184" s="50"/>
      <c r="KYC184" s="50"/>
      <c r="KYD184" s="50"/>
      <c r="KYE184" s="50"/>
      <c r="KYF184" s="50"/>
      <c r="KYG184" s="50"/>
      <c r="KYH184" s="50"/>
      <c r="KYI184" s="50"/>
      <c r="KYJ184" s="50"/>
      <c r="KYK184" s="50"/>
      <c r="KYL184" s="50"/>
      <c r="KYM184" s="50"/>
      <c r="KYN184" s="50"/>
      <c r="KYO184" s="50"/>
      <c r="KYP184" s="50"/>
      <c r="KYQ184" s="50"/>
      <c r="KYR184" s="50"/>
      <c r="KYS184" s="50"/>
      <c r="KYT184" s="50"/>
      <c r="KYU184" s="50"/>
      <c r="KYV184" s="50"/>
      <c r="KYW184" s="50"/>
      <c r="KYX184" s="50"/>
      <c r="KYY184" s="50"/>
      <c r="KYZ184" s="50"/>
      <c r="KZA184" s="50"/>
      <c r="KZB184" s="50"/>
      <c r="KZC184" s="50"/>
      <c r="KZD184" s="50"/>
      <c r="KZE184" s="50"/>
      <c r="KZF184" s="50"/>
      <c r="KZG184" s="50"/>
      <c r="KZH184" s="50"/>
      <c r="KZI184" s="50"/>
      <c r="KZJ184" s="50"/>
      <c r="KZK184" s="50"/>
      <c r="KZL184" s="50"/>
      <c r="KZM184" s="50"/>
      <c r="KZN184" s="50"/>
      <c r="KZO184" s="50"/>
      <c r="KZP184" s="50"/>
      <c r="KZQ184" s="50"/>
      <c r="KZR184" s="50"/>
      <c r="KZS184" s="50"/>
      <c r="KZT184" s="50"/>
      <c r="KZU184" s="50"/>
      <c r="KZV184" s="50"/>
      <c r="KZW184" s="50"/>
      <c r="KZX184" s="50"/>
      <c r="KZY184" s="50"/>
      <c r="KZZ184" s="50"/>
      <c r="LAA184" s="50"/>
      <c r="LAB184" s="50"/>
      <c r="LAC184" s="50"/>
      <c r="LAD184" s="50"/>
      <c r="LAE184" s="50"/>
      <c r="LAF184" s="50"/>
      <c r="LAG184" s="50"/>
      <c r="LAH184" s="50"/>
      <c r="LAI184" s="50"/>
      <c r="LAJ184" s="50"/>
      <c r="LAK184" s="50"/>
      <c r="LAL184" s="50"/>
      <c r="LAM184" s="50"/>
      <c r="LAN184" s="50"/>
      <c r="LAO184" s="50"/>
      <c r="LAP184" s="50"/>
      <c r="LAQ184" s="50"/>
      <c r="LAR184" s="50"/>
      <c r="LAS184" s="50"/>
      <c r="LAT184" s="50"/>
      <c r="LAU184" s="50"/>
      <c r="LAV184" s="50"/>
      <c r="LAW184" s="50"/>
      <c r="LAX184" s="50"/>
      <c r="LAY184" s="50"/>
      <c r="LAZ184" s="50"/>
      <c r="LBA184" s="50"/>
      <c r="LBB184" s="50"/>
      <c r="LBC184" s="50"/>
      <c r="LBD184" s="50"/>
      <c r="LBE184" s="50"/>
      <c r="LBF184" s="50"/>
      <c r="LBG184" s="50"/>
      <c r="LBH184" s="50"/>
      <c r="LBI184" s="50"/>
      <c r="LBJ184" s="50"/>
      <c r="LBK184" s="50"/>
      <c r="LBL184" s="50"/>
      <c r="LBM184" s="50"/>
      <c r="LBN184" s="50"/>
      <c r="LBO184" s="50"/>
      <c r="LBP184" s="50"/>
      <c r="LBQ184" s="50"/>
      <c r="LBR184" s="50"/>
      <c r="LBS184" s="50"/>
      <c r="LBT184" s="50"/>
      <c r="LBU184" s="50"/>
      <c r="LBV184" s="50"/>
      <c r="LBW184" s="50"/>
      <c r="LBX184" s="50"/>
      <c r="LBY184" s="50"/>
      <c r="LBZ184" s="50"/>
      <c r="LCA184" s="50"/>
      <c r="LCB184" s="50"/>
      <c r="LCD184" s="50"/>
      <c r="LCF184" s="50"/>
      <c r="LCG184" s="50"/>
      <c r="LCH184" s="50"/>
      <c r="LCI184" s="50"/>
      <c r="LCJ184" s="50"/>
      <c r="LCK184" s="50"/>
      <c r="LCL184" s="50"/>
      <c r="LCM184" s="50"/>
      <c r="LCR184" s="50"/>
      <c r="LCS184" s="50"/>
      <c r="LCT184" s="50"/>
      <c r="LCU184" s="50"/>
      <c r="LCV184" s="50"/>
      <c r="LCW184" s="50"/>
      <c r="LCX184" s="50"/>
      <c r="LCY184" s="50"/>
      <c r="LCZ184" s="50"/>
      <c r="LDA184" s="50"/>
      <c r="LDB184" s="50"/>
      <c r="LDC184" s="50"/>
      <c r="LDD184" s="50"/>
      <c r="LDE184" s="50"/>
      <c r="LDF184" s="50"/>
      <c r="LDG184" s="50"/>
      <c r="LDH184" s="50"/>
      <c r="LDI184" s="50"/>
      <c r="LDJ184" s="50"/>
      <c r="LDK184" s="50"/>
      <c r="LDL184" s="50"/>
      <c r="LDM184" s="50"/>
      <c r="LDN184" s="50"/>
      <c r="LDO184" s="50"/>
      <c r="LDP184" s="50"/>
      <c r="LDQ184" s="50"/>
      <c r="LDR184" s="50"/>
      <c r="LDS184" s="50"/>
      <c r="LDT184" s="50"/>
      <c r="LDU184" s="50"/>
      <c r="LDV184" s="50"/>
      <c r="LDW184" s="50"/>
      <c r="LDX184" s="50"/>
      <c r="LDY184" s="50"/>
      <c r="LDZ184" s="50"/>
      <c r="LEA184" s="50"/>
      <c r="LEB184" s="50"/>
      <c r="LEC184" s="50"/>
      <c r="LED184" s="50"/>
      <c r="LEE184" s="50"/>
      <c r="LEF184" s="50"/>
      <c r="LEG184" s="50"/>
      <c r="LEH184" s="50"/>
      <c r="LEI184" s="50"/>
      <c r="LEJ184" s="50"/>
      <c r="LEK184" s="50"/>
      <c r="LEL184" s="50"/>
      <c r="LEM184" s="50"/>
      <c r="LEN184" s="50"/>
      <c r="LEO184" s="50"/>
      <c r="LEP184" s="50"/>
      <c r="LEQ184" s="50"/>
      <c r="LER184" s="50"/>
      <c r="LES184" s="50"/>
      <c r="LET184" s="50"/>
      <c r="LEU184" s="50"/>
      <c r="LEV184" s="50"/>
      <c r="LEW184" s="50"/>
      <c r="LEX184" s="50"/>
      <c r="LEY184" s="50"/>
      <c r="LEZ184" s="50"/>
      <c r="LFA184" s="50"/>
      <c r="LFB184" s="50"/>
      <c r="LFC184" s="50"/>
      <c r="LFD184" s="50"/>
      <c r="LFE184" s="50"/>
      <c r="LFF184" s="50"/>
      <c r="LFG184" s="50"/>
      <c r="LFH184" s="50"/>
      <c r="LFI184" s="50"/>
      <c r="LFJ184" s="50"/>
      <c r="LFK184" s="50"/>
      <c r="LFL184" s="50"/>
      <c r="LFM184" s="50"/>
      <c r="LFN184" s="50"/>
      <c r="LFO184" s="50"/>
      <c r="LFP184" s="50"/>
      <c r="LFQ184" s="50"/>
      <c r="LFR184" s="50"/>
      <c r="LFS184" s="50"/>
      <c r="LFT184" s="50"/>
      <c r="LFU184" s="50"/>
      <c r="LFV184" s="50"/>
      <c r="LFW184" s="50"/>
      <c r="LFX184" s="50"/>
      <c r="LFY184" s="50"/>
      <c r="LFZ184" s="50"/>
      <c r="LGA184" s="50"/>
      <c r="LGB184" s="50"/>
      <c r="LGC184" s="50"/>
      <c r="LGD184" s="50"/>
      <c r="LGE184" s="50"/>
      <c r="LGF184" s="50"/>
      <c r="LGG184" s="50"/>
      <c r="LGH184" s="50"/>
      <c r="LGI184" s="50"/>
      <c r="LGJ184" s="50"/>
      <c r="LGK184" s="50"/>
      <c r="LGL184" s="50"/>
      <c r="LGM184" s="50"/>
      <c r="LGN184" s="50"/>
      <c r="LGO184" s="50"/>
      <c r="LGP184" s="50"/>
      <c r="LGQ184" s="50"/>
      <c r="LGR184" s="50"/>
      <c r="LGS184" s="50"/>
      <c r="LGT184" s="50"/>
      <c r="LGU184" s="50"/>
      <c r="LGV184" s="50"/>
      <c r="LGW184" s="50"/>
      <c r="LGX184" s="50"/>
      <c r="LGY184" s="50"/>
      <c r="LGZ184" s="50"/>
      <c r="LHA184" s="50"/>
      <c r="LHB184" s="50"/>
      <c r="LHC184" s="50"/>
      <c r="LHD184" s="50"/>
      <c r="LHE184" s="50"/>
      <c r="LHF184" s="50"/>
      <c r="LHG184" s="50"/>
      <c r="LHH184" s="50"/>
      <c r="LHI184" s="50"/>
      <c r="LHJ184" s="50"/>
      <c r="LHK184" s="50"/>
      <c r="LHL184" s="50"/>
      <c r="LHM184" s="50"/>
      <c r="LHN184" s="50"/>
      <c r="LHO184" s="50"/>
      <c r="LHP184" s="50"/>
      <c r="LHQ184" s="50"/>
      <c r="LHR184" s="50"/>
      <c r="LHS184" s="50"/>
      <c r="LHT184" s="50"/>
      <c r="LHU184" s="50"/>
      <c r="LHV184" s="50"/>
      <c r="LHW184" s="50"/>
      <c r="LHX184" s="50"/>
      <c r="LHY184" s="50"/>
      <c r="LHZ184" s="50"/>
      <c r="LIA184" s="50"/>
      <c r="LIB184" s="50"/>
      <c r="LIC184" s="50"/>
      <c r="LID184" s="50"/>
      <c r="LIE184" s="50"/>
      <c r="LIF184" s="50"/>
      <c r="LIG184" s="50"/>
      <c r="LIH184" s="50"/>
      <c r="LII184" s="50"/>
      <c r="LIJ184" s="50"/>
      <c r="LIK184" s="50"/>
      <c r="LIL184" s="50"/>
      <c r="LIM184" s="50"/>
      <c r="LIN184" s="50"/>
      <c r="LIO184" s="50"/>
      <c r="LIP184" s="50"/>
      <c r="LIQ184" s="50"/>
      <c r="LIR184" s="50"/>
      <c r="LIS184" s="50"/>
      <c r="LIT184" s="50"/>
      <c r="LIU184" s="50"/>
      <c r="LIV184" s="50"/>
      <c r="LIW184" s="50"/>
      <c r="LIX184" s="50"/>
      <c r="LIY184" s="50"/>
      <c r="LIZ184" s="50"/>
      <c r="LJA184" s="50"/>
      <c r="LJB184" s="50"/>
      <c r="LJC184" s="50"/>
      <c r="LJD184" s="50"/>
      <c r="LJE184" s="50"/>
      <c r="LJF184" s="50"/>
      <c r="LJG184" s="50"/>
      <c r="LJH184" s="50"/>
      <c r="LJI184" s="50"/>
      <c r="LJJ184" s="50"/>
      <c r="LJK184" s="50"/>
      <c r="LJL184" s="50"/>
      <c r="LJM184" s="50"/>
      <c r="LJN184" s="50"/>
      <c r="LJO184" s="50"/>
      <c r="LJP184" s="50"/>
      <c r="LJQ184" s="50"/>
      <c r="LJR184" s="50"/>
      <c r="LJS184" s="50"/>
      <c r="LJT184" s="50"/>
      <c r="LJU184" s="50"/>
      <c r="LJV184" s="50"/>
      <c r="LJW184" s="50"/>
      <c r="LJX184" s="50"/>
      <c r="LJY184" s="50"/>
      <c r="LJZ184" s="50"/>
      <c r="LKA184" s="50"/>
      <c r="LKB184" s="50"/>
      <c r="LKC184" s="50"/>
      <c r="LKD184" s="50"/>
      <c r="LKE184" s="50"/>
      <c r="LKF184" s="50"/>
      <c r="LKG184" s="50"/>
      <c r="LKH184" s="50"/>
      <c r="LKI184" s="50"/>
      <c r="LKJ184" s="50"/>
      <c r="LKK184" s="50"/>
      <c r="LKL184" s="50"/>
      <c r="LKM184" s="50"/>
      <c r="LKN184" s="50"/>
      <c r="LKO184" s="50"/>
      <c r="LKP184" s="50"/>
      <c r="LKQ184" s="50"/>
      <c r="LKR184" s="50"/>
      <c r="LKS184" s="50"/>
      <c r="LKT184" s="50"/>
      <c r="LKU184" s="50"/>
      <c r="LKV184" s="50"/>
      <c r="LKW184" s="50"/>
      <c r="LKX184" s="50"/>
      <c r="LKY184" s="50"/>
      <c r="LKZ184" s="50"/>
      <c r="LLA184" s="50"/>
      <c r="LLB184" s="50"/>
      <c r="LLC184" s="50"/>
      <c r="LLD184" s="50"/>
      <c r="LLE184" s="50"/>
      <c r="LLF184" s="50"/>
      <c r="LLG184" s="50"/>
      <c r="LLH184" s="50"/>
      <c r="LLI184" s="50"/>
      <c r="LLJ184" s="50"/>
      <c r="LLK184" s="50"/>
      <c r="LLL184" s="50"/>
      <c r="LLM184" s="50"/>
      <c r="LLN184" s="50"/>
      <c r="LLO184" s="50"/>
      <c r="LLP184" s="50"/>
      <c r="LLQ184" s="50"/>
      <c r="LLR184" s="50"/>
      <c r="LLS184" s="50"/>
      <c r="LLT184" s="50"/>
      <c r="LLU184" s="50"/>
      <c r="LLV184" s="50"/>
      <c r="LLW184" s="50"/>
      <c r="LLX184" s="50"/>
      <c r="LLZ184" s="50"/>
      <c r="LMB184" s="50"/>
      <c r="LMC184" s="50"/>
      <c r="LMD184" s="50"/>
      <c r="LME184" s="50"/>
      <c r="LMF184" s="50"/>
      <c r="LMG184" s="50"/>
      <c r="LMH184" s="50"/>
      <c r="LMI184" s="50"/>
      <c r="LMN184" s="50"/>
      <c r="LMO184" s="50"/>
      <c r="LMP184" s="50"/>
      <c r="LMQ184" s="50"/>
      <c r="LMR184" s="50"/>
      <c r="LMS184" s="50"/>
      <c r="LMT184" s="50"/>
      <c r="LMU184" s="50"/>
      <c r="LMV184" s="50"/>
      <c r="LMW184" s="50"/>
      <c r="LMX184" s="50"/>
      <c r="LMY184" s="50"/>
      <c r="LMZ184" s="50"/>
      <c r="LNA184" s="50"/>
      <c r="LNB184" s="50"/>
      <c r="LNC184" s="50"/>
      <c r="LND184" s="50"/>
      <c r="LNE184" s="50"/>
      <c r="LNF184" s="50"/>
      <c r="LNG184" s="50"/>
      <c r="LNH184" s="50"/>
      <c r="LNI184" s="50"/>
      <c r="LNJ184" s="50"/>
      <c r="LNK184" s="50"/>
      <c r="LNL184" s="50"/>
      <c r="LNM184" s="50"/>
      <c r="LNN184" s="50"/>
      <c r="LNO184" s="50"/>
      <c r="LNP184" s="50"/>
      <c r="LNQ184" s="50"/>
      <c r="LNR184" s="50"/>
      <c r="LNS184" s="50"/>
      <c r="LNT184" s="50"/>
      <c r="LNU184" s="50"/>
      <c r="LNV184" s="50"/>
      <c r="LNW184" s="50"/>
      <c r="LNX184" s="50"/>
      <c r="LNY184" s="50"/>
      <c r="LNZ184" s="50"/>
      <c r="LOA184" s="50"/>
      <c r="LOB184" s="50"/>
      <c r="LOC184" s="50"/>
      <c r="LOD184" s="50"/>
      <c r="LOE184" s="50"/>
      <c r="LOF184" s="50"/>
      <c r="LOG184" s="50"/>
      <c r="LOH184" s="50"/>
      <c r="LOI184" s="50"/>
      <c r="LOJ184" s="50"/>
      <c r="LOK184" s="50"/>
      <c r="LOL184" s="50"/>
      <c r="LOM184" s="50"/>
      <c r="LON184" s="50"/>
      <c r="LOO184" s="50"/>
      <c r="LOP184" s="50"/>
      <c r="LOQ184" s="50"/>
      <c r="LOR184" s="50"/>
      <c r="LOS184" s="50"/>
      <c r="LOT184" s="50"/>
      <c r="LOU184" s="50"/>
      <c r="LOV184" s="50"/>
      <c r="LOW184" s="50"/>
      <c r="LOX184" s="50"/>
      <c r="LOY184" s="50"/>
      <c r="LOZ184" s="50"/>
      <c r="LPA184" s="50"/>
      <c r="LPB184" s="50"/>
      <c r="LPC184" s="50"/>
      <c r="LPD184" s="50"/>
      <c r="LPE184" s="50"/>
      <c r="LPF184" s="50"/>
      <c r="LPG184" s="50"/>
      <c r="LPH184" s="50"/>
      <c r="LPI184" s="50"/>
      <c r="LPJ184" s="50"/>
      <c r="LPK184" s="50"/>
      <c r="LPL184" s="50"/>
      <c r="LPM184" s="50"/>
      <c r="LPN184" s="50"/>
      <c r="LPO184" s="50"/>
      <c r="LPP184" s="50"/>
      <c r="LPQ184" s="50"/>
      <c r="LPR184" s="50"/>
      <c r="LPS184" s="50"/>
      <c r="LPT184" s="50"/>
      <c r="LPU184" s="50"/>
      <c r="LPV184" s="50"/>
      <c r="LPW184" s="50"/>
      <c r="LPX184" s="50"/>
      <c r="LPY184" s="50"/>
      <c r="LPZ184" s="50"/>
      <c r="LQA184" s="50"/>
      <c r="LQB184" s="50"/>
      <c r="LQC184" s="50"/>
      <c r="LQD184" s="50"/>
      <c r="LQE184" s="50"/>
      <c r="LQF184" s="50"/>
      <c r="LQG184" s="50"/>
      <c r="LQH184" s="50"/>
      <c r="LQI184" s="50"/>
      <c r="LQJ184" s="50"/>
      <c r="LQK184" s="50"/>
      <c r="LQL184" s="50"/>
      <c r="LQM184" s="50"/>
      <c r="LQN184" s="50"/>
      <c r="LQO184" s="50"/>
      <c r="LQP184" s="50"/>
      <c r="LQQ184" s="50"/>
      <c r="LQR184" s="50"/>
      <c r="LQS184" s="50"/>
      <c r="LQT184" s="50"/>
      <c r="LQU184" s="50"/>
      <c r="LQV184" s="50"/>
      <c r="LQW184" s="50"/>
      <c r="LQX184" s="50"/>
      <c r="LQY184" s="50"/>
      <c r="LQZ184" s="50"/>
      <c r="LRA184" s="50"/>
      <c r="LRB184" s="50"/>
      <c r="LRC184" s="50"/>
      <c r="LRD184" s="50"/>
      <c r="LRE184" s="50"/>
      <c r="LRF184" s="50"/>
      <c r="LRG184" s="50"/>
      <c r="LRH184" s="50"/>
      <c r="LRI184" s="50"/>
      <c r="LRJ184" s="50"/>
      <c r="LRK184" s="50"/>
      <c r="LRL184" s="50"/>
      <c r="LRM184" s="50"/>
      <c r="LRN184" s="50"/>
      <c r="LRO184" s="50"/>
      <c r="LRP184" s="50"/>
      <c r="LRQ184" s="50"/>
      <c r="LRR184" s="50"/>
      <c r="LRS184" s="50"/>
      <c r="LRT184" s="50"/>
      <c r="LRU184" s="50"/>
      <c r="LRV184" s="50"/>
      <c r="LRW184" s="50"/>
      <c r="LRX184" s="50"/>
      <c r="LRY184" s="50"/>
      <c r="LRZ184" s="50"/>
      <c r="LSA184" s="50"/>
      <c r="LSB184" s="50"/>
      <c r="LSC184" s="50"/>
      <c r="LSD184" s="50"/>
      <c r="LSE184" s="50"/>
      <c r="LSF184" s="50"/>
      <c r="LSG184" s="50"/>
      <c r="LSH184" s="50"/>
      <c r="LSI184" s="50"/>
      <c r="LSJ184" s="50"/>
      <c r="LSK184" s="50"/>
      <c r="LSL184" s="50"/>
      <c r="LSM184" s="50"/>
      <c r="LSN184" s="50"/>
      <c r="LSO184" s="50"/>
      <c r="LSP184" s="50"/>
      <c r="LSQ184" s="50"/>
      <c r="LSR184" s="50"/>
      <c r="LSS184" s="50"/>
      <c r="LST184" s="50"/>
      <c r="LSU184" s="50"/>
      <c r="LSV184" s="50"/>
      <c r="LSW184" s="50"/>
      <c r="LSX184" s="50"/>
      <c r="LSY184" s="50"/>
      <c r="LSZ184" s="50"/>
      <c r="LTA184" s="50"/>
      <c r="LTB184" s="50"/>
      <c r="LTC184" s="50"/>
      <c r="LTD184" s="50"/>
      <c r="LTE184" s="50"/>
      <c r="LTF184" s="50"/>
      <c r="LTG184" s="50"/>
      <c r="LTH184" s="50"/>
      <c r="LTI184" s="50"/>
      <c r="LTJ184" s="50"/>
      <c r="LTK184" s="50"/>
      <c r="LTL184" s="50"/>
      <c r="LTM184" s="50"/>
      <c r="LTN184" s="50"/>
      <c r="LTO184" s="50"/>
      <c r="LTP184" s="50"/>
      <c r="LTQ184" s="50"/>
      <c r="LTR184" s="50"/>
      <c r="LTS184" s="50"/>
      <c r="LTT184" s="50"/>
      <c r="LTU184" s="50"/>
      <c r="LTV184" s="50"/>
      <c r="LTW184" s="50"/>
      <c r="LTX184" s="50"/>
      <c r="LTY184" s="50"/>
      <c r="LTZ184" s="50"/>
      <c r="LUA184" s="50"/>
      <c r="LUB184" s="50"/>
      <c r="LUC184" s="50"/>
      <c r="LUD184" s="50"/>
      <c r="LUE184" s="50"/>
      <c r="LUF184" s="50"/>
      <c r="LUG184" s="50"/>
      <c r="LUH184" s="50"/>
      <c r="LUI184" s="50"/>
      <c r="LUJ184" s="50"/>
      <c r="LUK184" s="50"/>
      <c r="LUL184" s="50"/>
      <c r="LUM184" s="50"/>
      <c r="LUN184" s="50"/>
      <c r="LUO184" s="50"/>
      <c r="LUP184" s="50"/>
      <c r="LUQ184" s="50"/>
      <c r="LUR184" s="50"/>
      <c r="LUS184" s="50"/>
      <c r="LUT184" s="50"/>
      <c r="LUU184" s="50"/>
      <c r="LUV184" s="50"/>
      <c r="LUW184" s="50"/>
      <c r="LUX184" s="50"/>
      <c r="LUY184" s="50"/>
      <c r="LUZ184" s="50"/>
      <c r="LVA184" s="50"/>
      <c r="LVB184" s="50"/>
      <c r="LVC184" s="50"/>
      <c r="LVD184" s="50"/>
      <c r="LVE184" s="50"/>
      <c r="LVF184" s="50"/>
      <c r="LVG184" s="50"/>
      <c r="LVH184" s="50"/>
      <c r="LVI184" s="50"/>
      <c r="LVJ184" s="50"/>
      <c r="LVK184" s="50"/>
      <c r="LVL184" s="50"/>
      <c r="LVM184" s="50"/>
      <c r="LVN184" s="50"/>
      <c r="LVO184" s="50"/>
      <c r="LVP184" s="50"/>
      <c r="LVQ184" s="50"/>
      <c r="LVR184" s="50"/>
      <c r="LVS184" s="50"/>
      <c r="LVT184" s="50"/>
      <c r="LVV184" s="50"/>
      <c r="LVX184" s="50"/>
      <c r="LVY184" s="50"/>
      <c r="LVZ184" s="50"/>
      <c r="LWA184" s="50"/>
      <c r="LWB184" s="50"/>
      <c r="LWC184" s="50"/>
      <c r="LWD184" s="50"/>
      <c r="LWE184" s="50"/>
      <c r="LWJ184" s="50"/>
      <c r="LWK184" s="50"/>
      <c r="LWL184" s="50"/>
      <c r="LWM184" s="50"/>
      <c r="LWN184" s="50"/>
      <c r="LWO184" s="50"/>
      <c r="LWP184" s="50"/>
      <c r="LWQ184" s="50"/>
      <c r="LWR184" s="50"/>
      <c r="LWS184" s="50"/>
      <c r="LWT184" s="50"/>
      <c r="LWU184" s="50"/>
      <c r="LWV184" s="50"/>
      <c r="LWW184" s="50"/>
      <c r="LWX184" s="50"/>
      <c r="LWY184" s="50"/>
      <c r="LWZ184" s="50"/>
      <c r="LXA184" s="50"/>
      <c r="LXB184" s="50"/>
      <c r="LXC184" s="50"/>
      <c r="LXD184" s="50"/>
      <c r="LXE184" s="50"/>
      <c r="LXF184" s="50"/>
      <c r="LXG184" s="50"/>
      <c r="LXH184" s="50"/>
      <c r="LXI184" s="50"/>
      <c r="LXJ184" s="50"/>
      <c r="LXK184" s="50"/>
      <c r="LXL184" s="50"/>
      <c r="LXM184" s="50"/>
      <c r="LXN184" s="50"/>
      <c r="LXO184" s="50"/>
      <c r="LXP184" s="50"/>
      <c r="LXQ184" s="50"/>
      <c r="LXR184" s="50"/>
      <c r="LXS184" s="50"/>
      <c r="LXT184" s="50"/>
      <c r="LXU184" s="50"/>
      <c r="LXV184" s="50"/>
      <c r="LXW184" s="50"/>
      <c r="LXX184" s="50"/>
      <c r="LXY184" s="50"/>
      <c r="LXZ184" s="50"/>
      <c r="LYA184" s="50"/>
      <c r="LYB184" s="50"/>
      <c r="LYC184" s="50"/>
      <c r="LYD184" s="50"/>
      <c r="LYE184" s="50"/>
      <c r="LYF184" s="50"/>
      <c r="LYG184" s="50"/>
      <c r="LYH184" s="50"/>
      <c r="LYI184" s="50"/>
      <c r="LYJ184" s="50"/>
      <c r="LYK184" s="50"/>
      <c r="LYL184" s="50"/>
      <c r="LYM184" s="50"/>
      <c r="LYN184" s="50"/>
      <c r="LYO184" s="50"/>
      <c r="LYP184" s="50"/>
      <c r="LYQ184" s="50"/>
      <c r="LYR184" s="50"/>
      <c r="LYS184" s="50"/>
      <c r="LYT184" s="50"/>
      <c r="LYU184" s="50"/>
      <c r="LYV184" s="50"/>
      <c r="LYW184" s="50"/>
      <c r="LYX184" s="50"/>
      <c r="LYY184" s="50"/>
      <c r="LYZ184" s="50"/>
      <c r="LZA184" s="50"/>
      <c r="LZB184" s="50"/>
      <c r="LZC184" s="50"/>
      <c r="LZD184" s="50"/>
      <c r="LZE184" s="50"/>
      <c r="LZF184" s="50"/>
      <c r="LZG184" s="50"/>
      <c r="LZH184" s="50"/>
      <c r="LZI184" s="50"/>
      <c r="LZJ184" s="50"/>
      <c r="LZK184" s="50"/>
      <c r="LZL184" s="50"/>
      <c r="LZM184" s="50"/>
      <c r="LZN184" s="50"/>
      <c r="LZO184" s="50"/>
      <c r="LZP184" s="50"/>
      <c r="LZQ184" s="50"/>
      <c r="LZR184" s="50"/>
      <c r="LZS184" s="50"/>
      <c r="LZT184" s="50"/>
      <c r="LZU184" s="50"/>
      <c r="LZV184" s="50"/>
      <c r="LZW184" s="50"/>
      <c r="LZX184" s="50"/>
      <c r="LZY184" s="50"/>
      <c r="LZZ184" s="50"/>
      <c r="MAA184" s="50"/>
      <c r="MAB184" s="50"/>
      <c r="MAC184" s="50"/>
      <c r="MAD184" s="50"/>
      <c r="MAE184" s="50"/>
      <c r="MAF184" s="50"/>
      <c r="MAG184" s="50"/>
      <c r="MAH184" s="50"/>
      <c r="MAI184" s="50"/>
      <c r="MAJ184" s="50"/>
      <c r="MAK184" s="50"/>
      <c r="MAL184" s="50"/>
      <c r="MAM184" s="50"/>
      <c r="MAN184" s="50"/>
      <c r="MAO184" s="50"/>
      <c r="MAP184" s="50"/>
      <c r="MAQ184" s="50"/>
      <c r="MAR184" s="50"/>
      <c r="MAS184" s="50"/>
      <c r="MAT184" s="50"/>
      <c r="MAU184" s="50"/>
      <c r="MAV184" s="50"/>
      <c r="MAW184" s="50"/>
      <c r="MAX184" s="50"/>
      <c r="MAY184" s="50"/>
      <c r="MAZ184" s="50"/>
      <c r="MBA184" s="50"/>
      <c r="MBB184" s="50"/>
      <c r="MBC184" s="50"/>
      <c r="MBD184" s="50"/>
      <c r="MBE184" s="50"/>
      <c r="MBF184" s="50"/>
      <c r="MBG184" s="50"/>
      <c r="MBH184" s="50"/>
      <c r="MBI184" s="50"/>
      <c r="MBJ184" s="50"/>
      <c r="MBK184" s="50"/>
      <c r="MBL184" s="50"/>
      <c r="MBM184" s="50"/>
      <c r="MBN184" s="50"/>
      <c r="MBO184" s="50"/>
      <c r="MBP184" s="50"/>
      <c r="MBQ184" s="50"/>
      <c r="MBR184" s="50"/>
      <c r="MBS184" s="50"/>
      <c r="MBT184" s="50"/>
      <c r="MBU184" s="50"/>
      <c r="MBV184" s="50"/>
      <c r="MBW184" s="50"/>
      <c r="MBX184" s="50"/>
      <c r="MBY184" s="50"/>
      <c r="MBZ184" s="50"/>
      <c r="MCA184" s="50"/>
      <c r="MCB184" s="50"/>
      <c r="MCC184" s="50"/>
      <c r="MCD184" s="50"/>
      <c r="MCE184" s="50"/>
      <c r="MCF184" s="50"/>
      <c r="MCG184" s="50"/>
      <c r="MCH184" s="50"/>
      <c r="MCI184" s="50"/>
      <c r="MCJ184" s="50"/>
      <c r="MCK184" s="50"/>
      <c r="MCL184" s="50"/>
      <c r="MCM184" s="50"/>
      <c r="MCN184" s="50"/>
      <c r="MCO184" s="50"/>
      <c r="MCP184" s="50"/>
      <c r="MCQ184" s="50"/>
      <c r="MCR184" s="50"/>
      <c r="MCS184" s="50"/>
      <c r="MCT184" s="50"/>
      <c r="MCU184" s="50"/>
      <c r="MCV184" s="50"/>
      <c r="MCW184" s="50"/>
      <c r="MCX184" s="50"/>
      <c r="MCY184" s="50"/>
      <c r="MCZ184" s="50"/>
      <c r="MDA184" s="50"/>
      <c r="MDB184" s="50"/>
      <c r="MDC184" s="50"/>
      <c r="MDD184" s="50"/>
      <c r="MDE184" s="50"/>
      <c r="MDF184" s="50"/>
      <c r="MDG184" s="50"/>
      <c r="MDH184" s="50"/>
      <c r="MDI184" s="50"/>
      <c r="MDJ184" s="50"/>
      <c r="MDK184" s="50"/>
      <c r="MDL184" s="50"/>
      <c r="MDM184" s="50"/>
      <c r="MDN184" s="50"/>
      <c r="MDO184" s="50"/>
      <c r="MDP184" s="50"/>
      <c r="MDQ184" s="50"/>
      <c r="MDR184" s="50"/>
      <c r="MDS184" s="50"/>
      <c r="MDT184" s="50"/>
      <c r="MDU184" s="50"/>
      <c r="MDV184" s="50"/>
      <c r="MDW184" s="50"/>
      <c r="MDX184" s="50"/>
      <c r="MDY184" s="50"/>
      <c r="MDZ184" s="50"/>
      <c r="MEA184" s="50"/>
      <c r="MEB184" s="50"/>
      <c r="MEC184" s="50"/>
      <c r="MED184" s="50"/>
      <c r="MEE184" s="50"/>
      <c r="MEF184" s="50"/>
      <c r="MEG184" s="50"/>
      <c r="MEH184" s="50"/>
      <c r="MEI184" s="50"/>
      <c r="MEJ184" s="50"/>
      <c r="MEK184" s="50"/>
      <c r="MEL184" s="50"/>
      <c r="MEM184" s="50"/>
      <c r="MEN184" s="50"/>
      <c r="MEO184" s="50"/>
      <c r="MEP184" s="50"/>
      <c r="MEQ184" s="50"/>
      <c r="MER184" s="50"/>
      <c r="MES184" s="50"/>
      <c r="MET184" s="50"/>
      <c r="MEU184" s="50"/>
      <c r="MEV184" s="50"/>
      <c r="MEW184" s="50"/>
      <c r="MEX184" s="50"/>
      <c r="MEY184" s="50"/>
      <c r="MEZ184" s="50"/>
      <c r="MFA184" s="50"/>
      <c r="MFB184" s="50"/>
      <c r="MFC184" s="50"/>
      <c r="MFD184" s="50"/>
      <c r="MFE184" s="50"/>
      <c r="MFF184" s="50"/>
      <c r="MFG184" s="50"/>
      <c r="MFH184" s="50"/>
      <c r="MFI184" s="50"/>
      <c r="MFJ184" s="50"/>
      <c r="MFK184" s="50"/>
      <c r="MFL184" s="50"/>
      <c r="MFM184" s="50"/>
      <c r="MFN184" s="50"/>
      <c r="MFO184" s="50"/>
      <c r="MFP184" s="50"/>
      <c r="MFR184" s="50"/>
      <c r="MFT184" s="50"/>
      <c r="MFU184" s="50"/>
      <c r="MFV184" s="50"/>
      <c r="MFW184" s="50"/>
      <c r="MFX184" s="50"/>
      <c r="MFY184" s="50"/>
      <c r="MFZ184" s="50"/>
      <c r="MGA184" s="50"/>
      <c r="MGF184" s="50"/>
      <c r="MGG184" s="50"/>
      <c r="MGH184" s="50"/>
      <c r="MGI184" s="50"/>
      <c r="MGJ184" s="50"/>
      <c r="MGK184" s="50"/>
      <c r="MGL184" s="50"/>
      <c r="MGM184" s="50"/>
      <c r="MGN184" s="50"/>
      <c r="MGO184" s="50"/>
      <c r="MGP184" s="50"/>
      <c r="MGQ184" s="50"/>
      <c r="MGR184" s="50"/>
      <c r="MGS184" s="50"/>
      <c r="MGT184" s="50"/>
      <c r="MGU184" s="50"/>
      <c r="MGV184" s="50"/>
      <c r="MGW184" s="50"/>
      <c r="MGX184" s="50"/>
      <c r="MGY184" s="50"/>
      <c r="MGZ184" s="50"/>
      <c r="MHA184" s="50"/>
      <c r="MHB184" s="50"/>
      <c r="MHC184" s="50"/>
      <c r="MHD184" s="50"/>
      <c r="MHE184" s="50"/>
      <c r="MHF184" s="50"/>
      <c r="MHG184" s="50"/>
      <c r="MHH184" s="50"/>
      <c r="MHI184" s="50"/>
      <c r="MHJ184" s="50"/>
      <c r="MHK184" s="50"/>
      <c r="MHL184" s="50"/>
      <c r="MHM184" s="50"/>
      <c r="MHN184" s="50"/>
      <c r="MHO184" s="50"/>
      <c r="MHP184" s="50"/>
      <c r="MHQ184" s="50"/>
      <c r="MHR184" s="50"/>
      <c r="MHS184" s="50"/>
      <c r="MHT184" s="50"/>
      <c r="MHU184" s="50"/>
      <c r="MHV184" s="50"/>
      <c r="MHW184" s="50"/>
      <c r="MHX184" s="50"/>
      <c r="MHY184" s="50"/>
      <c r="MHZ184" s="50"/>
      <c r="MIA184" s="50"/>
      <c r="MIB184" s="50"/>
      <c r="MIC184" s="50"/>
      <c r="MID184" s="50"/>
      <c r="MIE184" s="50"/>
      <c r="MIF184" s="50"/>
      <c r="MIG184" s="50"/>
      <c r="MIH184" s="50"/>
      <c r="MII184" s="50"/>
      <c r="MIJ184" s="50"/>
      <c r="MIK184" s="50"/>
      <c r="MIL184" s="50"/>
      <c r="MIM184" s="50"/>
      <c r="MIN184" s="50"/>
      <c r="MIO184" s="50"/>
      <c r="MIP184" s="50"/>
      <c r="MIQ184" s="50"/>
      <c r="MIR184" s="50"/>
      <c r="MIS184" s="50"/>
      <c r="MIT184" s="50"/>
      <c r="MIU184" s="50"/>
      <c r="MIV184" s="50"/>
      <c r="MIW184" s="50"/>
      <c r="MIX184" s="50"/>
      <c r="MIY184" s="50"/>
      <c r="MIZ184" s="50"/>
      <c r="MJA184" s="50"/>
      <c r="MJB184" s="50"/>
      <c r="MJC184" s="50"/>
      <c r="MJD184" s="50"/>
      <c r="MJE184" s="50"/>
      <c r="MJF184" s="50"/>
      <c r="MJG184" s="50"/>
      <c r="MJH184" s="50"/>
      <c r="MJI184" s="50"/>
      <c r="MJJ184" s="50"/>
      <c r="MJK184" s="50"/>
      <c r="MJL184" s="50"/>
      <c r="MJM184" s="50"/>
      <c r="MJN184" s="50"/>
      <c r="MJO184" s="50"/>
      <c r="MJP184" s="50"/>
      <c r="MJQ184" s="50"/>
      <c r="MJR184" s="50"/>
      <c r="MJS184" s="50"/>
      <c r="MJT184" s="50"/>
      <c r="MJU184" s="50"/>
      <c r="MJV184" s="50"/>
      <c r="MJW184" s="50"/>
      <c r="MJX184" s="50"/>
      <c r="MJY184" s="50"/>
      <c r="MJZ184" s="50"/>
      <c r="MKA184" s="50"/>
      <c r="MKB184" s="50"/>
      <c r="MKC184" s="50"/>
      <c r="MKD184" s="50"/>
      <c r="MKE184" s="50"/>
      <c r="MKF184" s="50"/>
      <c r="MKG184" s="50"/>
      <c r="MKH184" s="50"/>
      <c r="MKI184" s="50"/>
      <c r="MKJ184" s="50"/>
      <c r="MKK184" s="50"/>
      <c r="MKL184" s="50"/>
      <c r="MKM184" s="50"/>
      <c r="MKN184" s="50"/>
      <c r="MKO184" s="50"/>
      <c r="MKP184" s="50"/>
      <c r="MKQ184" s="50"/>
      <c r="MKR184" s="50"/>
      <c r="MKS184" s="50"/>
      <c r="MKT184" s="50"/>
      <c r="MKU184" s="50"/>
      <c r="MKV184" s="50"/>
      <c r="MKW184" s="50"/>
      <c r="MKX184" s="50"/>
      <c r="MKY184" s="50"/>
      <c r="MKZ184" s="50"/>
      <c r="MLA184" s="50"/>
      <c r="MLB184" s="50"/>
      <c r="MLC184" s="50"/>
      <c r="MLD184" s="50"/>
      <c r="MLE184" s="50"/>
      <c r="MLF184" s="50"/>
      <c r="MLG184" s="50"/>
      <c r="MLH184" s="50"/>
      <c r="MLI184" s="50"/>
      <c r="MLJ184" s="50"/>
      <c r="MLK184" s="50"/>
      <c r="MLL184" s="50"/>
      <c r="MLM184" s="50"/>
      <c r="MLN184" s="50"/>
      <c r="MLO184" s="50"/>
      <c r="MLP184" s="50"/>
      <c r="MLQ184" s="50"/>
      <c r="MLR184" s="50"/>
      <c r="MLS184" s="50"/>
      <c r="MLT184" s="50"/>
      <c r="MLU184" s="50"/>
      <c r="MLV184" s="50"/>
      <c r="MLW184" s="50"/>
      <c r="MLX184" s="50"/>
      <c r="MLY184" s="50"/>
      <c r="MLZ184" s="50"/>
      <c r="MMA184" s="50"/>
      <c r="MMB184" s="50"/>
      <c r="MMC184" s="50"/>
      <c r="MMD184" s="50"/>
      <c r="MME184" s="50"/>
      <c r="MMF184" s="50"/>
      <c r="MMG184" s="50"/>
      <c r="MMH184" s="50"/>
      <c r="MMI184" s="50"/>
      <c r="MMJ184" s="50"/>
      <c r="MMK184" s="50"/>
      <c r="MML184" s="50"/>
      <c r="MMM184" s="50"/>
      <c r="MMN184" s="50"/>
      <c r="MMO184" s="50"/>
      <c r="MMP184" s="50"/>
      <c r="MMQ184" s="50"/>
      <c r="MMR184" s="50"/>
      <c r="MMS184" s="50"/>
      <c r="MMT184" s="50"/>
      <c r="MMU184" s="50"/>
      <c r="MMV184" s="50"/>
      <c r="MMW184" s="50"/>
      <c r="MMX184" s="50"/>
      <c r="MMY184" s="50"/>
      <c r="MMZ184" s="50"/>
      <c r="MNA184" s="50"/>
      <c r="MNB184" s="50"/>
      <c r="MNC184" s="50"/>
      <c r="MND184" s="50"/>
      <c r="MNE184" s="50"/>
      <c r="MNF184" s="50"/>
      <c r="MNG184" s="50"/>
      <c r="MNH184" s="50"/>
      <c r="MNI184" s="50"/>
      <c r="MNJ184" s="50"/>
      <c r="MNK184" s="50"/>
      <c r="MNL184" s="50"/>
      <c r="MNM184" s="50"/>
      <c r="MNN184" s="50"/>
      <c r="MNO184" s="50"/>
      <c r="MNP184" s="50"/>
      <c r="MNQ184" s="50"/>
      <c r="MNR184" s="50"/>
      <c r="MNS184" s="50"/>
      <c r="MNT184" s="50"/>
      <c r="MNU184" s="50"/>
      <c r="MNV184" s="50"/>
      <c r="MNW184" s="50"/>
      <c r="MNX184" s="50"/>
      <c r="MNY184" s="50"/>
      <c r="MNZ184" s="50"/>
      <c r="MOA184" s="50"/>
      <c r="MOB184" s="50"/>
      <c r="MOC184" s="50"/>
      <c r="MOD184" s="50"/>
      <c r="MOE184" s="50"/>
      <c r="MOF184" s="50"/>
      <c r="MOG184" s="50"/>
      <c r="MOH184" s="50"/>
      <c r="MOI184" s="50"/>
      <c r="MOJ184" s="50"/>
      <c r="MOK184" s="50"/>
      <c r="MOL184" s="50"/>
      <c r="MOM184" s="50"/>
      <c r="MON184" s="50"/>
      <c r="MOO184" s="50"/>
      <c r="MOP184" s="50"/>
      <c r="MOQ184" s="50"/>
      <c r="MOR184" s="50"/>
      <c r="MOS184" s="50"/>
      <c r="MOT184" s="50"/>
      <c r="MOU184" s="50"/>
      <c r="MOV184" s="50"/>
      <c r="MOW184" s="50"/>
      <c r="MOX184" s="50"/>
      <c r="MOY184" s="50"/>
      <c r="MOZ184" s="50"/>
      <c r="MPA184" s="50"/>
      <c r="MPB184" s="50"/>
      <c r="MPC184" s="50"/>
      <c r="MPD184" s="50"/>
      <c r="MPE184" s="50"/>
      <c r="MPF184" s="50"/>
      <c r="MPG184" s="50"/>
      <c r="MPH184" s="50"/>
      <c r="MPI184" s="50"/>
      <c r="MPJ184" s="50"/>
      <c r="MPK184" s="50"/>
      <c r="MPL184" s="50"/>
      <c r="MPN184" s="50"/>
      <c r="MPP184" s="50"/>
      <c r="MPQ184" s="50"/>
      <c r="MPR184" s="50"/>
      <c r="MPS184" s="50"/>
      <c r="MPT184" s="50"/>
      <c r="MPU184" s="50"/>
      <c r="MPV184" s="50"/>
      <c r="MPW184" s="50"/>
      <c r="MQB184" s="50"/>
      <c r="MQC184" s="50"/>
      <c r="MQD184" s="50"/>
      <c r="MQE184" s="50"/>
      <c r="MQF184" s="50"/>
      <c r="MQG184" s="50"/>
      <c r="MQH184" s="50"/>
      <c r="MQI184" s="50"/>
      <c r="MQJ184" s="50"/>
      <c r="MQK184" s="50"/>
      <c r="MQL184" s="50"/>
      <c r="MQM184" s="50"/>
      <c r="MQN184" s="50"/>
      <c r="MQO184" s="50"/>
      <c r="MQP184" s="50"/>
      <c r="MQQ184" s="50"/>
      <c r="MQR184" s="50"/>
      <c r="MQS184" s="50"/>
      <c r="MQT184" s="50"/>
      <c r="MQU184" s="50"/>
      <c r="MQV184" s="50"/>
      <c r="MQW184" s="50"/>
      <c r="MQX184" s="50"/>
      <c r="MQY184" s="50"/>
      <c r="MQZ184" s="50"/>
      <c r="MRA184" s="50"/>
      <c r="MRB184" s="50"/>
      <c r="MRC184" s="50"/>
      <c r="MRD184" s="50"/>
      <c r="MRE184" s="50"/>
      <c r="MRF184" s="50"/>
      <c r="MRG184" s="50"/>
      <c r="MRH184" s="50"/>
      <c r="MRI184" s="50"/>
      <c r="MRJ184" s="50"/>
      <c r="MRK184" s="50"/>
      <c r="MRL184" s="50"/>
      <c r="MRM184" s="50"/>
      <c r="MRN184" s="50"/>
      <c r="MRO184" s="50"/>
      <c r="MRP184" s="50"/>
      <c r="MRQ184" s="50"/>
      <c r="MRR184" s="50"/>
      <c r="MRS184" s="50"/>
      <c r="MRT184" s="50"/>
      <c r="MRU184" s="50"/>
      <c r="MRV184" s="50"/>
      <c r="MRW184" s="50"/>
      <c r="MRX184" s="50"/>
      <c r="MRY184" s="50"/>
      <c r="MRZ184" s="50"/>
      <c r="MSA184" s="50"/>
      <c r="MSB184" s="50"/>
      <c r="MSC184" s="50"/>
      <c r="MSD184" s="50"/>
      <c r="MSE184" s="50"/>
      <c r="MSF184" s="50"/>
      <c r="MSG184" s="50"/>
      <c r="MSH184" s="50"/>
      <c r="MSI184" s="50"/>
      <c r="MSJ184" s="50"/>
      <c r="MSK184" s="50"/>
      <c r="MSL184" s="50"/>
      <c r="MSM184" s="50"/>
      <c r="MSN184" s="50"/>
      <c r="MSO184" s="50"/>
      <c r="MSP184" s="50"/>
      <c r="MSQ184" s="50"/>
      <c r="MSR184" s="50"/>
      <c r="MSS184" s="50"/>
      <c r="MST184" s="50"/>
      <c r="MSU184" s="50"/>
      <c r="MSV184" s="50"/>
      <c r="MSW184" s="50"/>
      <c r="MSX184" s="50"/>
      <c r="MSY184" s="50"/>
      <c r="MSZ184" s="50"/>
      <c r="MTA184" s="50"/>
      <c r="MTB184" s="50"/>
      <c r="MTC184" s="50"/>
      <c r="MTD184" s="50"/>
      <c r="MTE184" s="50"/>
      <c r="MTF184" s="50"/>
      <c r="MTG184" s="50"/>
      <c r="MTH184" s="50"/>
      <c r="MTI184" s="50"/>
      <c r="MTJ184" s="50"/>
      <c r="MTK184" s="50"/>
      <c r="MTL184" s="50"/>
      <c r="MTM184" s="50"/>
      <c r="MTN184" s="50"/>
      <c r="MTO184" s="50"/>
      <c r="MTP184" s="50"/>
      <c r="MTQ184" s="50"/>
      <c r="MTR184" s="50"/>
      <c r="MTS184" s="50"/>
      <c r="MTT184" s="50"/>
      <c r="MTU184" s="50"/>
      <c r="MTV184" s="50"/>
      <c r="MTW184" s="50"/>
      <c r="MTX184" s="50"/>
      <c r="MTY184" s="50"/>
      <c r="MTZ184" s="50"/>
      <c r="MUA184" s="50"/>
      <c r="MUB184" s="50"/>
      <c r="MUC184" s="50"/>
      <c r="MUD184" s="50"/>
      <c r="MUE184" s="50"/>
      <c r="MUF184" s="50"/>
      <c r="MUG184" s="50"/>
      <c r="MUH184" s="50"/>
      <c r="MUI184" s="50"/>
      <c r="MUJ184" s="50"/>
      <c r="MUK184" s="50"/>
      <c r="MUL184" s="50"/>
      <c r="MUM184" s="50"/>
      <c r="MUN184" s="50"/>
      <c r="MUO184" s="50"/>
      <c r="MUP184" s="50"/>
      <c r="MUQ184" s="50"/>
      <c r="MUR184" s="50"/>
      <c r="MUS184" s="50"/>
      <c r="MUT184" s="50"/>
      <c r="MUU184" s="50"/>
      <c r="MUV184" s="50"/>
      <c r="MUW184" s="50"/>
      <c r="MUX184" s="50"/>
      <c r="MUY184" s="50"/>
      <c r="MUZ184" s="50"/>
      <c r="MVA184" s="50"/>
      <c r="MVB184" s="50"/>
      <c r="MVC184" s="50"/>
      <c r="MVD184" s="50"/>
      <c r="MVE184" s="50"/>
      <c r="MVF184" s="50"/>
      <c r="MVG184" s="50"/>
      <c r="MVH184" s="50"/>
      <c r="MVI184" s="50"/>
      <c r="MVJ184" s="50"/>
      <c r="MVK184" s="50"/>
      <c r="MVL184" s="50"/>
      <c r="MVM184" s="50"/>
      <c r="MVN184" s="50"/>
      <c r="MVO184" s="50"/>
      <c r="MVP184" s="50"/>
      <c r="MVQ184" s="50"/>
      <c r="MVR184" s="50"/>
      <c r="MVS184" s="50"/>
      <c r="MVT184" s="50"/>
      <c r="MVU184" s="50"/>
      <c r="MVV184" s="50"/>
      <c r="MVW184" s="50"/>
      <c r="MVX184" s="50"/>
      <c r="MVY184" s="50"/>
      <c r="MVZ184" s="50"/>
      <c r="MWA184" s="50"/>
      <c r="MWB184" s="50"/>
      <c r="MWC184" s="50"/>
      <c r="MWD184" s="50"/>
      <c r="MWE184" s="50"/>
      <c r="MWF184" s="50"/>
      <c r="MWG184" s="50"/>
      <c r="MWH184" s="50"/>
      <c r="MWI184" s="50"/>
      <c r="MWJ184" s="50"/>
      <c r="MWK184" s="50"/>
      <c r="MWL184" s="50"/>
      <c r="MWM184" s="50"/>
      <c r="MWN184" s="50"/>
      <c r="MWO184" s="50"/>
      <c r="MWP184" s="50"/>
      <c r="MWQ184" s="50"/>
      <c r="MWR184" s="50"/>
      <c r="MWS184" s="50"/>
      <c r="MWT184" s="50"/>
      <c r="MWU184" s="50"/>
      <c r="MWV184" s="50"/>
      <c r="MWW184" s="50"/>
      <c r="MWX184" s="50"/>
      <c r="MWY184" s="50"/>
      <c r="MWZ184" s="50"/>
      <c r="MXA184" s="50"/>
      <c r="MXB184" s="50"/>
      <c r="MXC184" s="50"/>
      <c r="MXD184" s="50"/>
      <c r="MXE184" s="50"/>
      <c r="MXF184" s="50"/>
      <c r="MXG184" s="50"/>
      <c r="MXH184" s="50"/>
      <c r="MXI184" s="50"/>
      <c r="MXJ184" s="50"/>
      <c r="MXK184" s="50"/>
      <c r="MXL184" s="50"/>
      <c r="MXM184" s="50"/>
      <c r="MXN184" s="50"/>
      <c r="MXO184" s="50"/>
      <c r="MXP184" s="50"/>
      <c r="MXQ184" s="50"/>
      <c r="MXR184" s="50"/>
      <c r="MXS184" s="50"/>
      <c r="MXT184" s="50"/>
      <c r="MXU184" s="50"/>
      <c r="MXV184" s="50"/>
      <c r="MXW184" s="50"/>
      <c r="MXX184" s="50"/>
      <c r="MXY184" s="50"/>
      <c r="MXZ184" s="50"/>
      <c r="MYA184" s="50"/>
      <c r="MYB184" s="50"/>
      <c r="MYC184" s="50"/>
      <c r="MYD184" s="50"/>
      <c r="MYE184" s="50"/>
      <c r="MYF184" s="50"/>
      <c r="MYG184" s="50"/>
      <c r="MYH184" s="50"/>
      <c r="MYI184" s="50"/>
      <c r="MYJ184" s="50"/>
      <c r="MYK184" s="50"/>
      <c r="MYL184" s="50"/>
      <c r="MYM184" s="50"/>
      <c r="MYN184" s="50"/>
      <c r="MYO184" s="50"/>
      <c r="MYP184" s="50"/>
      <c r="MYQ184" s="50"/>
      <c r="MYR184" s="50"/>
      <c r="MYS184" s="50"/>
      <c r="MYT184" s="50"/>
      <c r="MYU184" s="50"/>
      <c r="MYV184" s="50"/>
      <c r="MYW184" s="50"/>
      <c r="MYX184" s="50"/>
      <c r="MYY184" s="50"/>
      <c r="MYZ184" s="50"/>
      <c r="MZA184" s="50"/>
      <c r="MZB184" s="50"/>
      <c r="MZC184" s="50"/>
      <c r="MZD184" s="50"/>
      <c r="MZE184" s="50"/>
      <c r="MZF184" s="50"/>
      <c r="MZG184" s="50"/>
      <c r="MZH184" s="50"/>
      <c r="MZJ184" s="50"/>
      <c r="MZL184" s="50"/>
      <c r="MZM184" s="50"/>
      <c r="MZN184" s="50"/>
      <c r="MZO184" s="50"/>
      <c r="MZP184" s="50"/>
      <c r="MZQ184" s="50"/>
      <c r="MZR184" s="50"/>
      <c r="MZS184" s="50"/>
      <c r="MZX184" s="50"/>
      <c r="MZY184" s="50"/>
      <c r="MZZ184" s="50"/>
      <c r="NAA184" s="50"/>
      <c r="NAB184" s="50"/>
      <c r="NAC184" s="50"/>
      <c r="NAD184" s="50"/>
      <c r="NAE184" s="50"/>
      <c r="NAF184" s="50"/>
      <c r="NAG184" s="50"/>
      <c r="NAH184" s="50"/>
      <c r="NAI184" s="50"/>
      <c r="NAJ184" s="50"/>
      <c r="NAK184" s="50"/>
      <c r="NAL184" s="50"/>
      <c r="NAM184" s="50"/>
      <c r="NAN184" s="50"/>
      <c r="NAO184" s="50"/>
      <c r="NAP184" s="50"/>
      <c r="NAQ184" s="50"/>
      <c r="NAR184" s="50"/>
      <c r="NAS184" s="50"/>
      <c r="NAT184" s="50"/>
      <c r="NAU184" s="50"/>
      <c r="NAV184" s="50"/>
      <c r="NAW184" s="50"/>
      <c r="NAX184" s="50"/>
      <c r="NAY184" s="50"/>
      <c r="NAZ184" s="50"/>
      <c r="NBA184" s="50"/>
      <c r="NBB184" s="50"/>
      <c r="NBC184" s="50"/>
      <c r="NBD184" s="50"/>
      <c r="NBE184" s="50"/>
      <c r="NBF184" s="50"/>
      <c r="NBG184" s="50"/>
      <c r="NBH184" s="50"/>
      <c r="NBI184" s="50"/>
      <c r="NBJ184" s="50"/>
      <c r="NBK184" s="50"/>
      <c r="NBL184" s="50"/>
      <c r="NBM184" s="50"/>
      <c r="NBN184" s="50"/>
      <c r="NBO184" s="50"/>
      <c r="NBP184" s="50"/>
      <c r="NBQ184" s="50"/>
      <c r="NBR184" s="50"/>
      <c r="NBS184" s="50"/>
      <c r="NBT184" s="50"/>
      <c r="NBU184" s="50"/>
      <c r="NBV184" s="50"/>
      <c r="NBW184" s="50"/>
      <c r="NBX184" s="50"/>
      <c r="NBY184" s="50"/>
      <c r="NBZ184" s="50"/>
      <c r="NCA184" s="50"/>
      <c r="NCB184" s="50"/>
      <c r="NCC184" s="50"/>
      <c r="NCD184" s="50"/>
      <c r="NCE184" s="50"/>
      <c r="NCF184" s="50"/>
      <c r="NCG184" s="50"/>
      <c r="NCH184" s="50"/>
      <c r="NCI184" s="50"/>
      <c r="NCJ184" s="50"/>
      <c r="NCK184" s="50"/>
      <c r="NCL184" s="50"/>
      <c r="NCM184" s="50"/>
      <c r="NCN184" s="50"/>
      <c r="NCO184" s="50"/>
      <c r="NCP184" s="50"/>
      <c r="NCQ184" s="50"/>
      <c r="NCR184" s="50"/>
      <c r="NCS184" s="50"/>
      <c r="NCT184" s="50"/>
      <c r="NCU184" s="50"/>
      <c r="NCV184" s="50"/>
      <c r="NCW184" s="50"/>
      <c r="NCX184" s="50"/>
      <c r="NCY184" s="50"/>
      <c r="NCZ184" s="50"/>
      <c r="NDA184" s="50"/>
      <c r="NDB184" s="50"/>
      <c r="NDC184" s="50"/>
      <c r="NDD184" s="50"/>
      <c r="NDE184" s="50"/>
      <c r="NDF184" s="50"/>
      <c r="NDG184" s="50"/>
      <c r="NDH184" s="50"/>
      <c r="NDI184" s="50"/>
      <c r="NDJ184" s="50"/>
      <c r="NDK184" s="50"/>
      <c r="NDL184" s="50"/>
      <c r="NDM184" s="50"/>
      <c r="NDN184" s="50"/>
      <c r="NDO184" s="50"/>
      <c r="NDP184" s="50"/>
      <c r="NDQ184" s="50"/>
      <c r="NDR184" s="50"/>
      <c r="NDS184" s="50"/>
      <c r="NDT184" s="50"/>
      <c r="NDU184" s="50"/>
      <c r="NDV184" s="50"/>
      <c r="NDW184" s="50"/>
      <c r="NDX184" s="50"/>
      <c r="NDY184" s="50"/>
      <c r="NDZ184" s="50"/>
      <c r="NEA184" s="50"/>
      <c r="NEB184" s="50"/>
      <c r="NEC184" s="50"/>
      <c r="NED184" s="50"/>
      <c r="NEE184" s="50"/>
      <c r="NEF184" s="50"/>
      <c r="NEG184" s="50"/>
      <c r="NEH184" s="50"/>
      <c r="NEI184" s="50"/>
      <c r="NEJ184" s="50"/>
      <c r="NEK184" s="50"/>
      <c r="NEL184" s="50"/>
      <c r="NEM184" s="50"/>
      <c r="NEN184" s="50"/>
      <c r="NEO184" s="50"/>
      <c r="NEP184" s="50"/>
      <c r="NEQ184" s="50"/>
      <c r="NER184" s="50"/>
      <c r="NES184" s="50"/>
      <c r="NET184" s="50"/>
      <c r="NEU184" s="50"/>
      <c r="NEV184" s="50"/>
      <c r="NEW184" s="50"/>
      <c r="NEX184" s="50"/>
      <c r="NEY184" s="50"/>
      <c r="NEZ184" s="50"/>
      <c r="NFA184" s="50"/>
      <c r="NFB184" s="50"/>
      <c r="NFC184" s="50"/>
      <c r="NFD184" s="50"/>
      <c r="NFE184" s="50"/>
      <c r="NFF184" s="50"/>
      <c r="NFG184" s="50"/>
      <c r="NFH184" s="50"/>
      <c r="NFI184" s="50"/>
      <c r="NFJ184" s="50"/>
      <c r="NFK184" s="50"/>
      <c r="NFL184" s="50"/>
      <c r="NFM184" s="50"/>
      <c r="NFN184" s="50"/>
      <c r="NFO184" s="50"/>
      <c r="NFP184" s="50"/>
      <c r="NFQ184" s="50"/>
      <c r="NFR184" s="50"/>
      <c r="NFS184" s="50"/>
      <c r="NFT184" s="50"/>
      <c r="NFU184" s="50"/>
      <c r="NFV184" s="50"/>
      <c r="NFW184" s="50"/>
      <c r="NFX184" s="50"/>
      <c r="NFY184" s="50"/>
      <c r="NFZ184" s="50"/>
      <c r="NGA184" s="50"/>
      <c r="NGB184" s="50"/>
      <c r="NGC184" s="50"/>
      <c r="NGD184" s="50"/>
      <c r="NGE184" s="50"/>
      <c r="NGF184" s="50"/>
      <c r="NGG184" s="50"/>
      <c r="NGH184" s="50"/>
      <c r="NGI184" s="50"/>
      <c r="NGJ184" s="50"/>
      <c r="NGK184" s="50"/>
      <c r="NGL184" s="50"/>
      <c r="NGM184" s="50"/>
      <c r="NGN184" s="50"/>
      <c r="NGO184" s="50"/>
      <c r="NGP184" s="50"/>
      <c r="NGQ184" s="50"/>
      <c r="NGR184" s="50"/>
      <c r="NGS184" s="50"/>
      <c r="NGT184" s="50"/>
      <c r="NGU184" s="50"/>
      <c r="NGV184" s="50"/>
      <c r="NGW184" s="50"/>
      <c r="NGX184" s="50"/>
      <c r="NGY184" s="50"/>
      <c r="NGZ184" s="50"/>
      <c r="NHA184" s="50"/>
      <c r="NHB184" s="50"/>
      <c r="NHC184" s="50"/>
      <c r="NHD184" s="50"/>
      <c r="NHE184" s="50"/>
      <c r="NHF184" s="50"/>
      <c r="NHG184" s="50"/>
      <c r="NHH184" s="50"/>
      <c r="NHI184" s="50"/>
      <c r="NHJ184" s="50"/>
      <c r="NHK184" s="50"/>
      <c r="NHL184" s="50"/>
      <c r="NHM184" s="50"/>
      <c r="NHN184" s="50"/>
      <c r="NHO184" s="50"/>
      <c r="NHP184" s="50"/>
      <c r="NHQ184" s="50"/>
      <c r="NHR184" s="50"/>
      <c r="NHS184" s="50"/>
      <c r="NHT184" s="50"/>
      <c r="NHU184" s="50"/>
      <c r="NHV184" s="50"/>
      <c r="NHW184" s="50"/>
      <c r="NHX184" s="50"/>
      <c r="NHY184" s="50"/>
      <c r="NHZ184" s="50"/>
      <c r="NIA184" s="50"/>
      <c r="NIB184" s="50"/>
      <c r="NIC184" s="50"/>
      <c r="NID184" s="50"/>
      <c r="NIE184" s="50"/>
      <c r="NIF184" s="50"/>
      <c r="NIG184" s="50"/>
      <c r="NIH184" s="50"/>
      <c r="NII184" s="50"/>
      <c r="NIJ184" s="50"/>
      <c r="NIK184" s="50"/>
      <c r="NIL184" s="50"/>
      <c r="NIM184" s="50"/>
      <c r="NIN184" s="50"/>
      <c r="NIO184" s="50"/>
      <c r="NIP184" s="50"/>
      <c r="NIQ184" s="50"/>
      <c r="NIR184" s="50"/>
      <c r="NIS184" s="50"/>
      <c r="NIT184" s="50"/>
      <c r="NIU184" s="50"/>
      <c r="NIV184" s="50"/>
      <c r="NIW184" s="50"/>
      <c r="NIX184" s="50"/>
      <c r="NIY184" s="50"/>
      <c r="NIZ184" s="50"/>
      <c r="NJA184" s="50"/>
      <c r="NJB184" s="50"/>
      <c r="NJC184" s="50"/>
      <c r="NJD184" s="50"/>
      <c r="NJF184" s="50"/>
      <c r="NJH184" s="50"/>
      <c r="NJI184" s="50"/>
      <c r="NJJ184" s="50"/>
      <c r="NJK184" s="50"/>
      <c r="NJL184" s="50"/>
      <c r="NJM184" s="50"/>
      <c r="NJN184" s="50"/>
      <c r="NJO184" s="50"/>
      <c r="NJT184" s="50"/>
      <c r="NJU184" s="50"/>
      <c r="NJV184" s="50"/>
      <c r="NJW184" s="50"/>
      <c r="NJX184" s="50"/>
      <c r="NJY184" s="50"/>
      <c r="NJZ184" s="50"/>
      <c r="NKA184" s="50"/>
      <c r="NKB184" s="50"/>
      <c r="NKC184" s="50"/>
      <c r="NKD184" s="50"/>
      <c r="NKE184" s="50"/>
      <c r="NKF184" s="50"/>
      <c r="NKG184" s="50"/>
      <c r="NKH184" s="50"/>
      <c r="NKI184" s="50"/>
      <c r="NKJ184" s="50"/>
      <c r="NKK184" s="50"/>
      <c r="NKL184" s="50"/>
      <c r="NKM184" s="50"/>
      <c r="NKN184" s="50"/>
      <c r="NKO184" s="50"/>
      <c r="NKP184" s="50"/>
      <c r="NKQ184" s="50"/>
      <c r="NKR184" s="50"/>
      <c r="NKS184" s="50"/>
      <c r="NKT184" s="50"/>
      <c r="NKU184" s="50"/>
      <c r="NKV184" s="50"/>
      <c r="NKW184" s="50"/>
      <c r="NKX184" s="50"/>
      <c r="NKY184" s="50"/>
      <c r="NKZ184" s="50"/>
      <c r="NLA184" s="50"/>
      <c r="NLB184" s="50"/>
      <c r="NLC184" s="50"/>
      <c r="NLD184" s="50"/>
      <c r="NLE184" s="50"/>
      <c r="NLF184" s="50"/>
      <c r="NLG184" s="50"/>
      <c r="NLH184" s="50"/>
      <c r="NLI184" s="50"/>
      <c r="NLJ184" s="50"/>
      <c r="NLK184" s="50"/>
      <c r="NLL184" s="50"/>
      <c r="NLM184" s="50"/>
      <c r="NLN184" s="50"/>
      <c r="NLO184" s="50"/>
      <c r="NLP184" s="50"/>
      <c r="NLQ184" s="50"/>
      <c r="NLR184" s="50"/>
      <c r="NLS184" s="50"/>
      <c r="NLT184" s="50"/>
      <c r="NLU184" s="50"/>
      <c r="NLV184" s="50"/>
      <c r="NLW184" s="50"/>
      <c r="NLX184" s="50"/>
      <c r="NLY184" s="50"/>
      <c r="NLZ184" s="50"/>
      <c r="NMA184" s="50"/>
      <c r="NMB184" s="50"/>
      <c r="NMC184" s="50"/>
      <c r="NMD184" s="50"/>
      <c r="NME184" s="50"/>
      <c r="NMF184" s="50"/>
      <c r="NMG184" s="50"/>
      <c r="NMH184" s="50"/>
      <c r="NMI184" s="50"/>
      <c r="NMJ184" s="50"/>
      <c r="NMK184" s="50"/>
      <c r="NML184" s="50"/>
      <c r="NMM184" s="50"/>
      <c r="NMN184" s="50"/>
      <c r="NMO184" s="50"/>
      <c r="NMP184" s="50"/>
      <c r="NMQ184" s="50"/>
      <c r="NMR184" s="50"/>
      <c r="NMS184" s="50"/>
      <c r="NMT184" s="50"/>
      <c r="NMU184" s="50"/>
      <c r="NMV184" s="50"/>
      <c r="NMW184" s="50"/>
      <c r="NMX184" s="50"/>
      <c r="NMY184" s="50"/>
      <c r="NMZ184" s="50"/>
      <c r="NNA184" s="50"/>
      <c r="NNB184" s="50"/>
      <c r="NNC184" s="50"/>
      <c r="NND184" s="50"/>
      <c r="NNE184" s="50"/>
      <c r="NNF184" s="50"/>
      <c r="NNG184" s="50"/>
      <c r="NNH184" s="50"/>
      <c r="NNI184" s="50"/>
      <c r="NNJ184" s="50"/>
      <c r="NNK184" s="50"/>
      <c r="NNL184" s="50"/>
      <c r="NNM184" s="50"/>
      <c r="NNN184" s="50"/>
      <c r="NNO184" s="50"/>
      <c r="NNP184" s="50"/>
      <c r="NNQ184" s="50"/>
      <c r="NNR184" s="50"/>
      <c r="NNS184" s="50"/>
      <c r="NNT184" s="50"/>
      <c r="NNU184" s="50"/>
      <c r="NNV184" s="50"/>
      <c r="NNW184" s="50"/>
      <c r="NNX184" s="50"/>
      <c r="NNY184" s="50"/>
      <c r="NNZ184" s="50"/>
      <c r="NOA184" s="50"/>
      <c r="NOB184" s="50"/>
      <c r="NOC184" s="50"/>
      <c r="NOD184" s="50"/>
      <c r="NOE184" s="50"/>
      <c r="NOF184" s="50"/>
      <c r="NOG184" s="50"/>
      <c r="NOH184" s="50"/>
      <c r="NOI184" s="50"/>
      <c r="NOJ184" s="50"/>
      <c r="NOK184" s="50"/>
      <c r="NOL184" s="50"/>
      <c r="NOM184" s="50"/>
      <c r="NON184" s="50"/>
      <c r="NOO184" s="50"/>
      <c r="NOP184" s="50"/>
      <c r="NOQ184" s="50"/>
      <c r="NOR184" s="50"/>
      <c r="NOS184" s="50"/>
      <c r="NOT184" s="50"/>
      <c r="NOU184" s="50"/>
      <c r="NOV184" s="50"/>
      <c r="NOW184" s="50"/>
      <c r="NOX184" s="50"/>
      <c r="NOY184" s="50"/>
      <c r="NOZ184" s="50"/>
      <c r="NPA184" s="50"/>
      <c r="NPB184" s="50"/>
      <c r="NPC184" s="50"/>
      <c r="NPD184" s="50"/>
      <c r="NPE184" s="50"/>
      <c r="NPF184" s="50"/>
      <c r="NPG184" s="50"/>
      <c r="NPH184" s="50"/>
      <c r="NPI184" s="50"/>
      <c r="NPJ184" s="50"/>
      <c r="NPK184" s="50"/>
      <c r="NPL184" s="50"/>
      <c r="NPM184" s="50"/>
      <c r="NPN184" s="50"/>
      <c r="NPO184" s="50"/>
      <c r="NPP184" s="50"/>
      <c r="NPQ184" s="50"/>
      <c r="NPR184" s="50"/>
      <c r="NPS184" s="50"/>
      <c r="NPT184" s="50"/>
      <c r="NPU184" s="50"/>
      <c r="NPV184" s="50"/>
      <c r="NPW184" s="50"/>
      <c r="NPX184" s="50"/>
      <c r="NPY184" s="50"/>
      <c r="NPZ184" s="50"/>
      <c r="NQA184" s="50"/>
      <c r="NQB184" s="50"/>
      <c r="NQC184" s="50"/>
      <c r="NQD184" s="50"/>
      <c r="NQE184" s="50"/>
      <c r="NQF184" s="50"/>
      <c r="NQG184" s="50"/>
      <c r="NQH184" s="50"/>
      <c r="NQI184" s="50"/>
      <c r="NQJ184" s="50"/>
      <c r="NQK184" s="50"/>
      <c r="NQL184" s="50"/>
      <c r="NQM184" s="50"/>
      <c r="NQN184" s="50"/>
      <c r="NQO184" s="50"/>
      <c r="NQP184" s="50"/>
      <c r="NQQ184" s="50"/>
      <c r="NQR184" s="50"/>
      <c r="NQS184" s="50"/>
      <c r="NQT184" s="50"/>
      <c r="NQU184" s="50"/>
      <c r="NQV184" s="50"/>
      <c r="NQW184" s="50"/>
      <c r="NQX184" s="50"/>
      <c r="NQY184" s="50"/>
      <c r="NQZ184" s="50"/>
      <c r="NRA184" s="50"/>
      <c r="NRB184" s="50"/>
      <c r="NRC184" s="50"/>
      <c r="NRD184" s="50"/>
      <c r="NRE184" s="50"/>
      <c r="NRF184" s="50"/>
      <c r="NRG184" s="50"/>
      <c r="NRH184" s="50"/>
      <c r="NRI184" s="50"/>
      <c r="NRJ184" s="50"/>
      <c r="NRK184" s="50"/>
      <c r="NRL184" s="50"/>
      <c r="NRM184" s="50"/>
      <c r="NRN184" s="50"/>
      <c r="NRO184" s="50"/>
      <c r="NRP184" s="50"/>
      <c r="NRQ184" s="50"/>
      <c r="NRR184" s="50"/>
      <c r="NRS184" s="50"/>
      <c r="NRT184" s="50"/>
      <c r="NRU184" s="50"/>
      <c r="NRV184" s="50"/>
      <c r="NRW184" s="50"/>
      <c r="NRX184" s="50"/>
      <c r="NRY184" s="50"/>
      <c r="NRZ184" s="50"/>
      <c r="NSA184" s="50"/>
      <c r="NSB184" s="50"/>
      <c r="NSC184" s="50"/>
      <c r="NSD184" s="50"/>
      <c r="NSE184" s="50"/>
      <c r="NSF184" s="50"/>
      <c r="NSG184" s="50"/>
      <c r="NSH184" s="50"/>
      <c r="NSI184" s="50"/>
      <c r="NSJ184" s="50"/>
      <c r="NSK184" s="50"/>
      <c r="NSL184" s="50"/>
      <c r="NSM184" s="50"/>
      <c r="NSN184" s="50"/>
      <c r="NSO184" s="50"/>
      <c r="NSP184" s="50"/>
      <c r="NSQ184" s="50"/>
      <c r="NSR184" s="50"/>
      <c r="NSS184" s="50"/>
      <c r="NST184" s="50"/>
      <c r="NSU184" s="50"/>
      <c r="NSV184" s="50"/>
      <c r="NSW184" s="50"/>
      <c r="NSX184" s="50"/>
      <c r="NSY184" s="50"/>
      <c r="NSZ184" s="50"/>
      <c r="NTB184" s="50"/>
      <c r="NTD184" s="50"/>
      <c r="NTE184" s="50"/>
      <c r="NTF184" s="50"/>
      <c r="NTG184" s="50"/>
      <c r="NTH184" s="50"/>
      <c r="NTI184" s="50"/>
      <c r="NTJ184" s="50"/>
      <c r="NTK184" s="50"/>
      <c r="NTP184" s="50"/>
      <c r="NTQ184" s="50"/>
      <c r="NTR184" s="50"/>
      <c r="NTS184" s="50"/>
      <c r="NTT184" s="50"/>
      <c r="NTU184" s="50"/>
      <c r="NTV184" s="50"/>
      <c r="NTW184" s="50"/>
      <c r="NTX184" s="50"/>
      <c r="NTY184" s="50"/>
      <c r="NTZ184" s="50"/>
      <c r="NUA184" s="50"/>
      <c r="NUB184" s="50"/>
      <c r="NUC184" s="50"/>
      <c r="NUD184" s="50"/>
      <c r="NUE184" s="50"/>
      <c r="NUF184" s="50"/>
      <c r="NUG184" s="50"/>
      <c r="NUH184" s="50"/>
      <c r="NUI184" s="50"/>
      <c r="NUJ184" s="50"/>
      <c r="NUK184" s="50"/>
      <c r="NUL184" s="50"/>
      <c r="NUM184" s="50"/>
      <c r="NUN184" s="50"/>
      <c r="NUO184" s="50"/>
      <c r="NUP184" s="50"/>
      <c r="NUQ184" s="50"/>
      <c r="NUR184" s="50"/>
      <c r="NUS184" s="50"/>
      <c r="NUT184" s="50"/>
      <c r="NUU184" s="50"/>
      <c r="NUV184" s="50"/>
      <c r="NUW184" s="50"/>
      <c r="NUX184" s="50"/>
      <c r="NUY184" s="50"/>
      <c r="NUZ184" s="50"/>
      <c r="NVA184" s="50"/>
      <c r="NVB184" s="50"/>
      <c r="NVC184" s="50"/>
      <c r="NVD184" s="50"/>
      <c r="NVE184" s="50"/>
      <c r="NVF184" s="50"/>
      <c r="NVG184" s="50"/>
      <c r="NVH184" s="50"/>
      <c r="NVI184" s="50"/>
      <c r="NVJ184" s="50"/>
      <c r="NVK184" s="50"/>
      <c r="NVL184" s="50"/>
      <c r="NVM184" s="50"/>
      <c r="NVN184" s="50"/>
      <c r="NVO184" s="50"/>
      <c r="NVP184" s="50"/>
      <c r="NVQ184" s="50"/>
      <c r="NVR184" s="50"/>
      <c r="NVS184" s="50"/>
      <c r="NVT184" s="50"/>
      <c r="NVU184" s="50"/>
      <c r="NVV184" s="50"/>
      <c r="NVW184" s="50"/>
      <c r="NVX184" s="50"/>
      <c r="NVY184" s="50"/>
      <c r="NVZ184" s="50"/>
      <c r="NWA184" s="50"/>
      <c r="NWB184" s="50"/>
      <c r="NWC184" s="50"/>
      <c r="NWD184" s="50"/>
      <c r="NWE184" s="50"/>
      <c r="NWF184" s="50"/>
      <c r="NWG184" s="50"/>
      <c r="NWH184" s="50"/>
      <c r="NWI184" s="50"/>
      <c r="NWJ184" s="50"/>
      <c r="NWK184" s="50"/>
      <c r="NWL184" s="50"/>
      <c r="NWM184" s="50"/>
      <c r="NWN184" s="50"/>
      <c r="NWO184" s="50"/>
      <c r="NWP184" s="50"/>
      <c r="NWQ184" s="50"/>
      <c r="NWR184" s="50"/>
      <c r="NWS184" s="50"/>
      <c r="NWT184" s="50"/>
      <c r="NWU184" s="50"/>
      <c r="NWV184" s="50"/>
      <c r="NWW184" s="50"/>
      <c r="NWX184" s="50"/>
      <c r="NWY184" s="50"/>
      <c r="NWZ184" s="50"/>
      <c r="NXA184" s="50"/>
      <c r="NXB184" s="50"/>
      <c r="NXC184" s="50"/>
      <c r="NXD184" s="50"/>
      <c r="NXE184" s="50"/>
      <c r="NXF184" s="50"/>
      <c r="NXG184" s="50"/>
      <c r="NXH184" s="50"/>
      <c r="NXI184" s="50"/>
      <c r="NXJ184" s="50"/>
      <c r="NXK184" s="50"/>
      <c r="NXL184" s="50"/>
      <c r="NXM184" s="50"/>
      <c r="NXN184" s="50"/>
      <c r="NXO184" s="50"/>
      <c r="NXP184" s="50"/>
      <c r="NXQ184" s="50"/>
      <c r="NXR184" s="50"/>
      <c r="NXS184" s="50"/>
      <c r="NXT184" s="50"/>
      <c r="NXU184" s="50"/>
      <c r="NXV184" s="50"/>
      <c r="NXW184" s="50"/>
      <c r="NXX184" s="50"/>
      <c r="NXY184" s="50"/>
      <c r="NXZ184" s="50"/>
      <c r="NYA184" s="50"/>
      <c r="NYB184" s="50"/>
      <c r="NYC184" s="50"/>
      <c r="NYD184" s="50"/>
      <c r="NYE184" s="50"/>
      <c r="NYF184" s="50"/>
      <c r="NYG184" s="50"/>
      <c r="NYH184" s="50"/>
      <c r="NYI184" s="50"/>
      <c r="NYJ184" s="50"/>
      <c r="NYK184" s="50"/>
      <c r="NYL184" s="50"/>
      <c r="NYM184" s="50"/>
      <c r="NYN184" s="50"/>
      <c r="NYO184" s="50"/>
      <c r="NYP184" s="50"/>
      <c r="NYQ184" s="50"/>
      <c r="NYR184" s="50"/>
      <c r="NYS184" s="50"/>
      <c r="NYT184" s="50"/>
      <c r="NYU184" s="50"/>
      <c r="NYV184" s="50"/>
      <c r="NYW184" s="50"/>
      <c r="NYX184" s="50"/>
      <c r="NYY184" s="50"/>
      <c r="NYZ184" s="50"/>
      <c r="NZA184" s="50"/>
      <c r="NZB184" s="50"/>
      <c r="NZC184" s="50"/>
      <c r="NZD184" s="50"/>
      <c r="NZE184" s="50"/>
      <c r="NZF184" s="50"/>
      <c r="NZG184" s="50"/>
      <c r="NZH184" s="50"/>
      <c r="NZI184" s="50"/>
      <c r="NZJ184" s="50"/>
      <c r="NZK184" s="50"/>
      <c r="NZL184" s="50"/>
      <c r="NZM184" s="50"/>
      <c r="NZN184" s="50"/>
      <c r="NZO184" s="50"/>
      <c r="NZP184" s="50"/>
      <c r="NZQ184" s="50"/>
      <c r="NZR184" s="50"/>
      <c r="NZS184" s="50"/>
      <c r="NZT184" s="50"/>
      <c r="NZU184" s="50"/>
      <c r="NZV184" s="50"/>
      <c r="NZW184" s="50"/>
      <c r="NZX184" s="50"/>
      <c r="NZY184" s="50"/>
      <c r="NZZ184" s="50"/>
      <c r="OAA184" s="50"/>
      <c r="OAB184" s="50"/>
      <c r="OAC184" s="50"/>
      <c r="OAD184" s="50"/>
      <c r="OAE184" s="50"/>
      <c r="OAF184" s="50"/>
      <c r="OAG184" s="50"/>
      <c r="OAH184" s="50"/>
      <c r="OAI184" s="50"/>
      <c r="OAJ184" s="50"/>
      <c r="OAK184" s="50"/>
      <c r="OAL184" s="50"/>
      <c r="OAM184" s="50"/>
      <c r="OAN184" s="50"/>
      <c r="OAO184" s="50"/>
      <c r="OAP184" s="50"/>
      <c r="OAQ184" s="50"/>
      <c r="OAR184" s="50"/>
      <c r="OAS184" s="50"/>
      <c r="OAT184" s="50"/>
      <c r="OAU184" s="50"/>
      <c r="OAV184" s="50"/>
      <c r="OAW184" s="50"/>
      <c r="OAX184" s="50"/>
      <c r="OAY184" s="50"/>
      <c r="OAZ184" s="50"/>
      <c r="OBA184" s="50"/>
      <c r="OBB184" s="50"/>
      <c r="OBC184" s="50"/>
      <c r="OBD184" s="50"/>
      <c r="OBE184" s="50"/>
      <c r="OBF184" s="50"/>
      <c r="OBG184" s="50"/>
      <c r="OBH184" s="50"/>
      <c r="OBI184" s="50"/>
      <c r="OBJ184" s="50"/>
      <c r="OBK184" s="50"/>
      <c r="OBL184" s="50"/>
      <c r="OBM184" s="50"/>
      <c r="OBN184" s="50"/>
      <c r="OBO184" s="50"/>
      <c r="OBP184" s="50"/>
      <c r="OBQ184" s="50"/>
      <c r="OBR184" s="50"/>
      <c r="OBS184" s="50"/>
      <c r="OBT184" s="50"/>
      <c r="OBU184" s="50"/>
      <c r="OBV184" s="50"/>
      <c r="OBW184" s="50"/>
      <c r="OBX184" s="50"/>
      <c r="OBY184" s="50"/>
      <c r="OBZ184" s="50"/>
      <c r="OCA184" s="50"/>
      <c r="OCB184" s="50"/>
      <c r="OCC184" s="50"/>
      <c r="OCD184" s="50"/>
      <c r="OCE184" s="50"/>
      <c r="OCF184" s="50"/>
      <c r="OCG184" s="50"/>
      <c r="OCH184" s="50"/>
      <c r="OCI184" s="50"/>
      <c r="OCJ184" s="50"/>
      <c r="OCK184" s="50"/>
      <c r="OCL184" s="50"/>
      <c r="OCM184" s="50"/>
      <c r="OCN184" s="50"/>
      <c r="OCO184" s="50"/>
      <c r="OCP184" s="50"/>
      <c r="OCQ184" s="50"/>
      <c r="OCR184" s="50"/>
      <c r="OCS184" s="50"/>
      <c r="OCT184" s="50"/>
      <c r="OCU184" s="50"/>
      <c r="OCV184" s="50"/>
      <c r="OCX184" s="50"/>
      <c r="OCZ184" s="50"/>
      <c r="ODA184" s="50"/>
      <c r="ODB184" s="50"/>
      <c r="ODC184" s="50"/>
      <c r="ODD184" s="50"/>
      <c r="ODE184" s="50"/>
      <c r="ODF184" s="50"/>
      <c r="ODG184" s="50"/>
      <c r="ODL184" s="50"/>
      <c r="ODM184" s="50"/>
      <c r="ODN184" s="50"/>
      <c r="ODO184" s="50"/>
      <c r="ODP184" s="50"/>
      <c r="ODQ184" s="50"/>
      <c r="ODR184" s="50"/>
      <c r="ODS184" s="50"/>
      <c r="ODT184" s="50"/>
      <c r="ODU184" s="50"/>
      <c r="ODV184" s="50"/>
      <c r="ODW184" s="50"/>
      <c r="ODX184" s="50"/>
      <c r="ODY184" s="50"/>
      <c r="ODZ184" s="50"/>
      <c r="OEA184" s="50"/>
      <c r="OEB184" s="50"/>
      <c r="OEC184" s="50"/>
      <c r="OED184" s="50"/>
      <c r="OEE184" s="50"/>
      <c r="OEF184" s="50"/>
      <c r="OEG184" s="50"/>
      <c r="OEH184" s="50"/>
      <c r="OEI184" s="50"/>
      <c r="OEJ184" s="50"/>
      <c r="OEK184" s="50"/>
      <c r="OEL184" s="50"/>
      <c r="OEM184" s="50"/>
      <c r="OEN184" s="50"/>
      <c r="OEO184" s="50"/>
      <c r="OEP184" s="50"/>
      <c r="OEQ184" s="50"/>
      <c r="OER184" s="50"/>
      <c r="OES184" s="50"/>
      <c r="OET184" s="50"/>
      <c r="OEU184" s="50"/>
      <c r="OEV184" s="50"/>
      <c r="OEW184" s="50"/>
      <c r="OEX184" s="50"/>
      <c r="OEY184" s="50"/>
      <c r="OEZ184" s="50"/>
      <c r="OFA184" s="50"/>
      <c r="OFB184" s="50"/>
      <c r="OFC184" s="50"/>
      <c r="OFD184" s="50"/>
      <c r="OFE184" s="50"/>
      <c r="OFF184" s="50"/>
      <c r="OFG184" s="50"/>
      <c r="OFH184" s="50"/>
      <c r="OFI184" s="50"/>
      <c r="OFJ184" s="50"/>
      <c r="OFK184" s="50"/>
      <c r="OFL184" s="50"/>
      <c r="OFM184" s="50"/>
      <c r="OFN184" s="50"/>
      <c r="OFO184" s="50"/>
      <c r="OFP184" s="50"/>
      <c r="OFQ184" s="50"/>
      <c r="OFR184" s="50"/>
      <c r="OFS184" s="50"/>
      <c r="OFT184" s="50"/>
      <c r="OFU184" s="50"/>
      <c r="OFV184" s="50"/>
      <c r="OFW184" s="50"/>
      <c r="OFX184" s="50"/>
      <c r="OFY184" s="50"/>
      <c r="OFZ184" s="50"/>
      <c r="OGA184" s="50"/>
      <c r="OGB184" s="50"/>
      <c r="OGC184" s="50"/>
      <c r="OGD184" s="50"/>
      <c r="OGE184" s="50"/>
      <c r="OGF184" s="50"/>
      <c r="OGG184" s="50"/>
      <c r="OGH184" s="50"/>
      <c r="OGI184" s="50"/>
      <c r="OGJ184" s="50"/>
      <c r="OGK184" s="50"/>
      <c r="OGL184" s="50"/>
      <c r="OGM184" s="50"/>
      <c r="OGN184" s="50"/>
      <c r="OGO184" s="50"/>
      <c r="OGP184" s="50"/>
      <c r="OGQ184" s="50"/>
      <c r="OGR184" s="50"/>
      <c r="OGS184" s="50"/>
      <c r="OGT184" s="50"/>
      <c r="OGU184" s="50"/>
      <c r="OGV184" s="50"/>
      <c r="OGW184" s="50"/>
      <c r="OGX184" s="50"/>
      <c r="OGY184" s="50"/>
      <c r="OGZ184" s="50"/>
      <c r="OHA184" s="50"/>
      <c r="OHB184" s="50"/>
      <c r="OHC184" s="50"/>
      <c r="OHD184" s="50"/>
      <c r="OHE184" s="50"/>
      <c r="OHF184" s="50"/>
      <c r="OHG184" s="50"/>
      <c r="OHH184" s="50"/>
      <c r="OHI184" s="50"/>
      <c r="OHJ184" s="50"/>
      <c r="OHK184" s="50"/>
      <c r="OHL184" s="50"/>
      <c r="OHM184" s="50"/>
      <c r="OHN184" s="50"/>
      <c r="OHO184" s="50"/>
      <c r="OHP184" s="50"/>
      <c r="OHQ184" s="50"/>
      <c r="OHR184" s="50"/>
      <c r="OHS184" s="50"/>
      <c r="OHT184" s="50"/>
      <c r="OHU184" s="50"/>
      <c r="OHV184" s="50"/>
      <c r="OHW184" s="50"/>
      <c r="OHX184" s="50"/>
      <c r="OHY184" s="50"/>
      <c r="OHZ184" s="50"/>
      <c r="OIA184" s="50"/>
      <c r="OIB184" s="50"/>
      <c r="OIC184" s="50"/>
      <c r="OID184" s="50"/>
      <c r="OIE184" s="50"/>
      <c r="OIF184" s="50"/>
      <c r="OIG184" s="50"/>
      <c r="OIH184" s="50"/>
      <c r="OII184" s="50"/>
      <c r="OIJ184" s="50"/>
      <c r="OIK184" s="50"/>
      <c r="OIL184" s="50"/>
      <c r="OIM184" s="50"/>
      <c r="OIN184" s="50"/>
      <c r="OIO184" s="50"/>
      <c r="OIP184" s="50"/>
      <c r="OIQ184" s="50"/>
      <c r="OIR184" s="50"/>
      <c r="OIS184" s="50"/>
      <c r="OIT184" s="50"/>
      <c r="OIU184" s="50"/>
      <c r="OIV184" s="50"/>
      <c r="OIW184" s="50"/>
      <c r="OIX184" s="50"/>
      <c r="OIY184" s="50"/>
      <c r="OIZ184" s="50"/>
      <c r="OJA184" s="50"/>
      <c r="OJB184" s="50"/>
      <c r="OJC184" s="50"/>
      <c r="OJD184" s="50"/>
      <c r="OJE184" s="50"/>
      <c r="OJF184" s="50"/>
      <c r="OJG184" s="50"/>
      <c r="OJH184" s="50"/>
      <c r="OJI184" s="50"/>
      <c r="OJJ184" s="50"/>
      <c r="OJK184" s="50"/>
      <c r="OJL184" s="50"/>
      <c r="OJM184" s="50"/>
      <c r="OJN184" s="50"/>
      <c r="OJO184" s="50"/>
      <c r="OJP184" s="50"/>
      <c r="OJQ184" s="50"/>
      <c r="OJR184" s="50"/>
      <c r="OJS184" s="50"/>
      <c r="OJT184" s="50"/>
      <c r="OJU184" s="50"/>
      <c r="OJV184" s="50"/>
      <c r="OJW184" s="50"/>
      <c r="OJX184" s="50"/>
      <c r="OJY184" s="50"/>
      <c r="OJZ184" s="50"/>
      <c r="OKA184" s="50"/>
      <c r="OKB184" s="50"/>
      <c r="OKC184" s="50"/>
      <c r="OKD184" s="50"/>
      <c r="OKE184" s="50"/>
      <c r="OKF184" s="50"/>
      <c r="OKG184" s="50"/>
      <c r="OKH184" s="50"/>
      <c r="OKI184" s="50"/>
      <c r="OKJ184" s="50"/>
      <c r="OKK184" s="50"/>
      <c r="OKL184" s="50"/>
      <c r="OKM184" s="50"/>
      <c r="OKN184" s="50"/>
      <c r="OKO184" s="50"/>
      <c r="OKP184" s="50"/>
      <c r="OKQ184" s="50"/>
      <c r="OKR184" s="50"/>
      <c r="OKS184" s="50"/>
      <c r="OKT184" s="50"/>
      <c r="OKU184" s="50"/>
      <c r="OKV184" s="50"/>
      <c r="OKW184" s="50"/>
      <c r="OKX184" s="50"/>
      <c r="OKY184" s="50"/>
      <c r="OKZ184" s="50"/>
      <c r="OLA184" s="50"/>
      <c r="OLB184" s="50"/>
      <c r="OLC184" s="50"/>
      <c r="OLD184" s="50"/>
      <c r="OLE184" s="50"/>
      <c r="OLF184" s="50"/>
      <c r="OLG184" s="50"/>
      <c r="OLH184" s="50"/>
      <c r="OLI184" s="50"/>
      <c r="OLJ184" s="50"/>
      <c r="OLK184" s="50"/>
      <c r="OLL184" s="50"/>
      <c r="OLM184" s="50"/>
      <c r="OLN184" s="50"/>
      <c r="OLO184" s="50"/>
      <c r="OLP184" s="50"/>
      <c r="OLQ184" s="50"/>
      <c r="OLR184" s="50"/>
      <c r="OLS184" s="50"/>
      <c r="OLT184" s="50"/>
      <c r="OLU184" s="50"/>
      <c r="OLV184" s="50"/>
      <c r="OLW184" s="50"/>
      <c r="OLX184" s="50"/>
      <c r="OLY184" s="50"/>
      <c r="OLZ184" s="50"/>
      <c r="OMA184" s="50"/>
      <c r="OMB184" s="50"/>
      <c r="OMC184" s="50"/>
      <c r="OMD184" s="50"/>
      <c r="OME184" s="50"/>
      <c r="OMF184" s="50"/>
      <c r="OMG184" s="50"/>
      <c r="OMH184" s="50"/>
      <c r="OMI184" s="50"/>
      <c r="OMJ184" s="50"/>
      <c r="OMK184" s="50"/>
      <c r="OML184" s="50"/>
      <c r="OMM184" s="50"/>
      <c r="OMN184" s="50"/>
      <c r="OMO184" s="50"/>
      <c r="OMP184" s="50"/>
      <c r="OMQ184" s="50"/>
      <c r="OMR184" s="50"/>
      <c r="OMT184" s="50"/>
      <c r="OMV184" s="50"/>
      <c r="OMW184" s="50"/>
      <c r="OMX184" s="50"/>
      <c r="OMY184" s="50"/>
      <c r="OMZ184" s="50"/>
      <c r="ONA184" s="50"/>
      <c r="ONB184" s="50"/>
      <c r="ONC184" s="50"/>
      <c r="ONH184" s="50"/>
      <c r="ONI184" s="50"/>
      <c r="ONJ184" s="50"/>
      <c r="ONK184" s="50"/>
      <c r="ONL184" s="50"/>
      <c r="ONM184" s="50"/>
      <c r="ONN184" s="50"/>
      <c r="ONO184" s="50"/>
      <c r="ONP184" s="50"/>
      <c r="ONQ184" s="50"/>
      <c r="ONR184" s="50"/>
      <c r="ONS184" s="50"/>
      <c r="ONT184" s="50"/>
      <c r="ONU184" s="50"/>
      <c r="ONV184" s="50"/>
      <c r="ONW184" s="50"/>
      <c r="ONX184" s="50"/>
      <c r="ONY184" s="50"/>
      <c r="ONZ184" s="50"/>
      <c r="OOA184" s="50"/>
      <c r="OOB184" s="50"/>
      <c r="OOC184" s="50"/>
      <c r="OOD184" s="50"/>
      <c r="OOE184" s="50"/>
      <c r="OOF184" s="50"/>
      <c r="OOG184" s="50"/>
      <c r="OOH184" s="50"/>
      <c r="OOI184" s="50"/>
      <c r="OOJ184" s="50"/>
      <c r="OOK184" s="50"/>
      <c r="OOL184" s="50"/>
      <c r="OOM184" s="50"/>
      <c r="OON184" s="50"/>
      <c r="OOO184" s="50"/>
      <c r="OOP184" s="50"/>
      <c r="OOQ184" s="50"/>
      <c r="OOR184" s="50"/>
      <c r="OOS184" s="50"/>
      <c r="OOT184" s="50"/>
      <c r="OOU184" s="50"/>
      <c r="OOV184" s="50"/>
      <c r="OOW184" s="50"/>
      <c r="OOX184" s="50"/>
      <c r="OOY184" s="50"/>
      <c r="OOZ184" s="50"/>
      <c r="OPA184" s="50"/>
      <c r="OPB184" s="50"/>
      <c r="OPC184" s="50"/>
      <c r="OPD184" s="50"/>
      <c r="OPE184" s="50"/>
      <c r="OPF184" s="50"/>
      <c r="OPG184" s="50"/>
      <c r="OPH184" s="50"/>
      <c r="OPI184" s="50"/>
      <c r="OPJ184" s="50"/>
      <c r="OPK184" s="50"/>
      <c r="OPL184" s="50"/>
      <c r="OPM184" s="50"/>
      <c r="OPN184" s="50"/>
      <c r="OPO184" s="50"/>
      <c r="OPP184" s="50"/>
      <c r="OPQ184" s="50"/>
      <c r="OPR184" s="50"/>
      <c r="OPS184" s="50"/>
      <c r="OPT184" s="50"/>
      <c r="OPU184" s="50"/>
      <c r="OPV184" s="50"/>
      <c r="OPW184" s="50"/>
      <c r="OPX184" s="50"/>
      <c r="OPY184" s="50"/>
      <c r="OPZ184" s="50"/>
      <c r="OQA184" s="50"/>
      <c r="OQB184" s="50"/>
      <c r="OQC184" s="50"/>
      <c r="OQD184" s="50"/>
      <c r="OQE184" s="50"/>
      <c r="OQF184" s="50"/>
      <c r="OQG184" s="50"/>
      <c r="OQH184" s="50"/>
      <c r="OQI184" s="50"/>
      <c r="OQJ184" s="50"/>
      <c r="OQK184" s="50"/>
      <c r="OQL184" s="50"/>
      <c r="OQM184" s="50"/>
      <c r="OQN184" s="50"/>
      <c r="OQO184" s="50"/>
      <c r="OQP184" s="50"/>
      <c r="OQQ184" s="50"/>
      <c r="OQR184" s="50"/>
      <c r="OQS184" s="50"/>
      <c r="OQT184" s="50"/>
      <c r="OQU184" s="50"/>
      <c r="OQV184" s="50"/>
      <c r="OQW184" s="50"/>
      <c r="OQX184" s="50"/>
      <c r="OQY184" s="50"/>
      <c r="OQZ184" s="50"/>
      <c r="ORA184" s="50"/>
      <c r="ORB184" s="50"/>
      <c r="ORC184" s="50"/>
      <c r="ORD184" s="50"/>
      <c r="ORE184" s="50"/>
      <c r="ORF184" s="50"/>
      <c r="ORG184" s="50"/>
      <c r="ORH184" s="50"/>
      <c r="ORI184" s="50"/>
      <c r="ORJ184" s="50"/>
      <c r="ORK184" s="50"/>
      <c r="ORL184" s="50"/>
      <c r="ORM184" s="50"/>
      <c r="ORN184" s="50"/>
      <c r="ORO184" s="50"/>
      <c r="ORP184" s="50"/>
      <c r="ORQ184" s="50"/>
      <c r="ORR184" s="50"/>
      <c r="ORS184" s="50"/>
      <c r="ORT184" s="50"/>
      <c r="ORU184" s="50"/>
      <c r="ORV184" s="50"/>
      <c r="ORW184" s="50"/>
      <c r="ORX184" s="50"/>
      <c r="ORY184" s="50"/>
      <c r="ORZ184" s="50"/>
      <c r="OSA184" s="50"/>
      <c r="OSB184" s="50"/>
      <c r="OSC184" s="50"/>
      <c r="OSD184" s="50"/>
      <c r="OSE184" s="50"/>
      <c r="OSF184" s="50"/>
      <c r="OSG184" s="50"/>
      <c r="OSH184" s="50"/>
      <c r="OSI184" s="50"/>
      <c r="OSJ184" s="50"/>
      <c r="OSK184" s="50"/>
      <c r="OSL184" s="50"/>
      <c r="OSM184" s="50"/>
      <c r="OSN184" s="50"/>
      <c r="OSO184" s="50"/>
      <c r="OSP184" s="50"/>
      <c r="OSQ184" s="50"/>
      <c r="OSR184" s="50"/>
      <c r="OSS184" s="50"/>
      <c r="OST184" s="50"/>
      <c r="OSU184" s="50"/>
      <c r="OSV184" s="50"/>
      <c r="OSW184" s="50"/>
      <c r="OSX184" s="50"/>
      <c r="OSY184" s="50"/>
      <c r="OSZ184" s="50"/>
      <c r="OTA184" s="50"/>
      <c r="OTB184" s="50"/>
      <c r="OTC184" s="50"/>
      <c r="OTD184" s="50"/>
      <c r="OTE184" s="50"/>
      <c r="OTF184" s="50"/>
      <c r="OTG184" s="50"/>
      <c r="OTH184" s="50"/>
      <c r="OTI184" s="50"/>
      <c r="OTJ184" s="50"/>
      <c r="OTK184" s="50"/>
      <c r="OTL184" s="50"/>
      <c r="OTM184" s="50"/>
      <c r="OTN184" s="50"/>
      <c r="OTO184" s="50"/>
      <c r="OTP184" s="50"/>
      <c r="OTQ184" s="50"/>
      <c r="OTR184" s="50"/>
      <c r="OTS184" s="50"/>
      <c r="OTT184" s="50"/>
      <c r="OTU184" s="50"/>
      <c r="OTV184" s="50"/>
      <c r="OTW184" s="50"/>
      <c r="OTX184" s="50"/>
      <c r="OTY184" s="50"/>
      <c r="OTZ184" s="50"/>
      <c r="OUA184" s="50"/>
      <c r="OUB184" s="50"/>
      <c r="OUC184" s="50"/>
      <c r="OUD184" s="50"/>
      <c r="OUE184" s="50"/>
      <c r="OUF184" s="50"/>
      <c r="OUG184" s="50"/>
      <c r="OUH184" s="50"/>
      <c r="OUI184" s="50"/>
      <c r="OUJ184" s="50"/>
      <c r="OUK184" s="50"/>
      <c r="OUL184" s="50"/>
      <c r="OUM184" s="50"/>
      <c r="OUN184" s="50"/>
      <c r="OUO184" s="50"/>
      <c r="OUP184" s="50"/>
      <c r="OUQ184" s="50"/>
      <c r="OUR184" s="50"/>
      <c r="OUS184" s="50"/>
      <c r="OUT184" s="50"/>
      <c r="OUU184" s="50"/>
      <c r="OUV184" s="50"/>
      <c r="OUW184" s="50"/>
      <c r="OUX184" s="50"/>
      <c r="OUY184" s="50"/>
      <c r="OUZ184" s="50"/>
      <c r="OVA184" s="50"/>
      <c r="OVB184" s="50"/>
      <c r="OVC184" s="50"/>
      <c r="OVD184" s="50"/>
      <c r="OVE184" s="50"/>
      <c r="OVF184" s="50"/>
      <c r="OVG184" s="50"/>
      <c r="OVH184" s="50"/>
      <c r="OVI184" s="50"/>
      <c r="OVJ184" s="50"/>
      <c r="OVK184" s="50"/>
      <c r="OVL184" s="50"/>
      <c r="OVM184" s="50"/>
      <c r="OVN184" s="50"/>
      <c r="OVO184" s="50"/>
      <c r="OVP184" s="50"/>
      <c r="OVQ184" s="50"/>
      <c r="OVR184" s="50"/>
      <c r="OVS184" s="50"/>
      <c r="OVT184" s="50"/>
      <c r="OVU184" s="50"/>
      <c r="OVV184" s="50"/>
      <c r="OVW184" s="50"/>
      <c r="OVX184" s="50"/>
      <c r="OVY184" s="50"/>
      <c r="OVZ184" s="50"/>
      <c r="OWA184" s="50"/>
      <c r="OWB184" s="50"/>
      <c r="OWC184" s="50"/>
      <c r="OWD184" s="50"/>
      <c r="OWE184" s="50"/>
      <c r="OWF184" s="50"/>
      <c r="OWG184" s="50"/>
      <c r="OWH184" s="50"/>
      <c r="OWI184" s="50"/>
      <c r="OWJ184" s="50"/>
      <c r="OWK184" s="50"/>
      <c r="OWL184" s="50"/>
      <c r="OWM184" s="50"/>
      <c r="OWN184" s="50"/>
      <c r="OWP184" s="50"/>
      <c r="OWR184" s="50"/>
      <c r="OWS184" s="50"/>
      <c r="OWT184" s="50"/>
      <c r="OWU184" s="50"/>
      <c r="OWV184" s="50"/>
      <c r="OWW184" s="50"/>
      <c r="OWX184" s="50"/>
      <c r="OWY184" s="50"/>
      <c r="OXD184" s="50"/>
      <c r="OXE184" s="50"/>
      <c r="OXF184" s="50"/>
      <c r="OXG184" s="50"/>
      <c r="OXH184" s="50"/>
      <c r="OXI184" s="50"/>
      <c r="OXJ184" s="50"/>
      <c r="OXK184" s="50"/>
      <c r="OXL184" s="50"/>
      <c r="OXM184" s="50"/>
      <c r="OXN184" s="50"/>
      <c r="OXO184" s="50"/>
      <c r="OXP184" s="50"/>
      <c r="OXQ184" s="50"/>
      <c r="OXR184" s="50"/>
      <c r="OXS184" s="50"/>
      <c r="OXT184" s="50"/>
      <c r="OXU184" s="50"/>
      <c r="OXV184" s="50"/>
      <c r="OXW184" s="50"/>
      <c r="OXX184" s="50"/>
      <c r="OXY184" s="50"/>
      <c r="OXZ184" s="50"/>
      <c r="OYA184" s="50"/>
      <c r="OYB184" s="50"/>
      <c r="OYC184" s="50"/>
      <c r="OYD184" s="50"/>
      <c r="OYE184" s="50"/>
      <c r="OYF184" s="50"/>
      <c r="OYG184" s="50"/>
      <c r="OYH184" s="50"/>
      <c r="OYI184" s="50"/>
      <c r="OYJ184" s="50"/>
      <c r="OYK184" s="50"/>
      <c r="OYL184" s="50"/>
      <c r="OYM184" s="50"/>
      <c r="OYN184" s="50"/>
      <c r="OYO184" s="50"/>
      <c r="OYP184" s="50"/>
      <c r="OYQ184" s="50"/>
      <c r="OYR184" s="50"/>
      <c r="OYS184" s="50"/>
      <c r="OYT184" s="50"/>
      <c r="OYU184" s="50"/>
      <c r="OYV184" s="50"/>
      <c r="OYW184" s="50"/>
      <c r="OYX184" s="50"/>
      <c r="OYY184" s="50"/>
      <c r="OYZ184" s="50"/>
      <c r="OZA184" s="50"/>
      <c r="OZB184" s="50"/>
      <c r="OZC184" s="50"/>
      <c r="OZD184" s="50"/>
      <c r="OZE184" s="50"/>
      <c r="OZF184" s="50"/>
      <c r="OZG184" s="50"/>
      <c r="OZH184" s="50"/>
      <c r="OZI184" s="50"/>
      <c r="OZJ184" s="50"/>
      <c r="OZK184" s="50"/>
      <c r="OZL184" s="50"/>
      <c r="OZM184" s="50"/>
      <c r="OZN184" s="50"/>
      <c r="OZO184" s="50"/>
      <c r="OZP184" s="50"/>
      <c r="OZQ184" s="50"/>
      <c r="OZR184" s="50"/>
      <c r="OZS184" s="50"/>
      <c r="OZT184" s="50"/>
      <c r="OZU184" s="50"/>
      <c r="OZV184" s="50"/>
      <c r="OZW184" s="50"/>
      <c r="OZX184" s="50"/>
      <c r="OZY184" s="50"/>
      <c r="OZZ184" s="50"/>
      <c r="PAA184" s="50"/>
      <c r="PAB184" s="50"/>
      <c r="PAC184" s="50"/>
      <c r="PAD184" s="50"/>
      <c r="PAE184" s="50"/>
      <c r="PAF184" s="50"/>
      <c r="PAG184" s="50"/>
      <c r="PAH184" s="50"/>
      <c r="PAI184" s="50"/>
      <c r="PAJ184" s="50"/>
      <c r="PAK184" s="50"/>
      <c r="PAL184" s="50"/>
      <c r="PAM184" s="50"/>
      <c r="PAN184" s="50"/>
      <c r="PAO184" s="50"/>
      <c r="PAP184" s="50"/>
      <c r="PAQ184" s="50"/>
      <c r="PAR184" s="50"/>
      <c r="PAS184" s="50"/>
      <c r="PAT184" s="50"/>
      <c r="PAU184" s="50"/>
      <c r="PAV184" s="50"/>
      <c r="PAW184" s="50"/>
      <c r="PAX184" s="50"/>
      <c r="PAY184" s="50"/>
      <c r="PAZ184" s="50"/>
      <c r="PBA184" s="50"/>
      <c r="PBB184" s="50"/>
      <c r="PBC184" s="50"/>
      <c r="PBD184" s="50"/>
      <c r="PBE184" s="50"/>
      <c r="PBF184" s="50"/>
      <c r="PBG184" s="50"/>
      <c r="PBH184" s="50"/>
      <c r="PBI184" s="50"/>
      <c r="PBJ184" s="50"/>
      <c r="PBK184" s="50"/>
      <c r="PBL184" s="50"/>
      <c r="PBM184" s="50"/>
      <c r="PBN184" s="50"/>
      <c r="PBO184" s="50"/>
      <c r="PBP184" s="50"/>
      <c r="PBQ184" s="50"/>
      <c r="PBR184" s="50"/>
      <c r="PBS184" s="50"/>
      <c r="PBT184" s="50"/>
      <c r="PBU184" s="50"/>
      <c r="PBV184" s="50"/>
      <c r="PBW184" s="50"/>
      <c r="PBX184" s="50"/>
      <c r="PBY184" s="50"/>
      <c r="PBZ184" s="50"/>
      <c r="PCA184" s="50"/>
      <c r="PCB184" s="50"/>
      <c r="PCC184" s="50"/>
      <c r="PCD184" s="50"/>
      <c r="PCE184" s="50"/>
      <c r="PCF184" s="50"/>
      <c r="PCG184" s="50"/>
      <c r="PCH184" s="50"/>
      <c r="PCI184" s="50"/>
      <c r="PCJ184" s="50"/>
      <c r="PCK184" s="50"/>
      <c r="PCL184" s="50"/>
      <c r="PCM184" s="50"/>
      <c r="PCN184" s="50"/>
      <c r="PCO184" s="50"/>
      <c r="PCP184" s="50"/>
      <c r="PCQ184" s="50"/>
      <c r="PCR184" s="50"/>
      <c r="PCS184" s="50"/>
      <c r="PCT184" s="50"/>
      <c r="PCU184" s="50"/>
      <c r="PCV184" s="50"/>
      <c r="PCW184" s="50"/>
      <c r="PCX184" s="50"/>
      <c r="PCY184" s="50"/>
      <c r="PCZ184" s="50"/>
      <c r="PDA184" s="50"/>
      <c r="PDB184" s="50"/>
      <c r="PDC184" s="50"/>
      <c r="PDD184" s="50"/>
      <c r="PDE184" s="50"/>
      <c r="PDF184" s="50"/>
      <c r="PDG184" s="50"/>
      <c r="PDH184" s="50"/>
      <c r="PDI184" s="50"/>
      <c r="PDJ184" s="50"/>
      <c r="PDK184" s="50"/>
      <c r="PDL184" s="50"/>
      <c r="PDM184" s="50"/>
      <c r="PDN184" s="50"/>
      <c r="PDO184" s="50"/>
      <c r="PDP184" s="50"/>
      <c r="PDQ184" s="50"/>
      <c r="PDR184" s="50"/>
      <c r="PDS184" s="50"/>
      <c r="PDT184" s="50"/>
      <c r="PDU184" s="50"/>
      <c r="PDV184" s="50"/>
      <c r="PDW184" s="50"/>
      <c r="PDX184" s="50"/>
      <c r="PDY184" s="50"/>
      <c r="PDZ184" s="50"/>
      <c r="PEA184" s="50"/>
      <c r="PEB184" s="50"/>
      <c r="PEC184" s="50"/>
      <c r="PED184" s="50"/>
      <c r="PEE184" s="50"/>
      <c r="PEF184" s="50"/>
      <c r="PEG184" s="50"/>
      <c r="PEH184" s="50"/>
      <c r="PEI184" s="50"/>
      <c r="PEJ184" s="50"/>
      <c r="PEK184" s="50"/>
      <c r="PEL184" s="50"/>
      <c r="PEM184" s="50"/>
      <c r="PEN184" s="50"/>
      <c r="PEO184" s="50"/>
      <c r="PEP184" s="50"/>
      <c r="PEQ184" s="50"/>
      <c r="PER184" s="50"/>
      <c r="PES184" s="50"/>
      <c r="PET184" s="50"/>
      <c r="PEU184" s="50"/>
      <c r="PEV184" s="50"/>
      <c r="PEW184" s="50"/>
      <c r="PEX184" s="50"/>
      <c r="PEY184" s="50"/>
      <c r="PEZ184" s="50"/>
      <c r="PFA184" s="50"/>
      <c r="PFB184" s="50"/>
      <c r="PFC184" s="50"/>
      <c r="PFD184" s="50"/>
      <c r="PFE184" s="50"/>
      <c r="PFF184" s="50"/>
      <c r="PFG184" s="50"/>
      <c r="PFH184" s="50"/>
      <c r="PFI184" s="50"/>
      <c r="PFJ184" s="50"/>
      <c r="PFK184" s="50"/>
      <c r="PFL184" s="50"/>
      <c r="PFM184" s="50"/>
      <c r="PFN184" s="50"/>
      <c r="PFO184" s="50"/>
      <c r="PFP184" s="50"/>
      <c r="PFQ184" s="50"/>
      <c r="PFR184" s="50"/>
      <c r="PFS184" s="50"/>
      <c r="PFT184" s="50"/>
      <c r="PFU184" s="50"/>
      <c r="PFV184" s="50"/>
      <c r="PFW184" s="50"/>
      <c r="PFX184" s="50"/>
      <c r="PFY184" s="50"/>
      <c r="PFZ184" s="50"/>
      <c r="PGA184" s="50"/>
      <c r="PGB184" s="50"/>
      <c r="PGC184" s="50"/>
      <c r="PGD184" s="50"/>
      <c r="PGE184" s="50"/>
      <c r="PGF184" s="50"/>
      <c r="PGG184" s="50"/>
      <c r="PGH184" s="50"/>
      <c r="PGI184" s="50"/>
      <c r="PGJ184" s="50"/>
      <c r="PGL184" s="50"/>
      <c r="PGN184" s="50"/>
      <c r="PGO184" s="50"/>
      <c r="PGP184" s="50"/>
      <c r="PGQ184" s="50"/>
      <c r="PGR184" s="50"/>
      <c r="PGS184" s="50"/>
      <c r="PGT184" s="50"/>
      <c r="PGU184" s="50"/>
      <c r="PGZ184" s="50"/>
      <c r="PHA184" s="50"/>
      <c r="PHB184" s="50"/>
      <c r="PHC184" s="50"/>
      <c r="PHD184" s="50"/>
      <c r="PHE184" s="50"/>
      <c r="PHF184" s="50"/>
      <c r="PHG184" s="50"/>
      <c r="PHH184" s="50"/>
      <c r="PHI184" s="50"/>
      <c r="PHJ184" s="50"/>
      <c r="PHK184" s="50"/>
      <c r="PHL184" s="50"/>
      <c r="PHM184" s="50"/>
      <c r="PHN184" s="50"/>
      <c r="PHO184" s="50"/>
      <c r="PHP184" s="50"/>
      <c r="PHQ184" s="50"/>
      <c r="PHR184" s="50"/>
      <c r="PHS184" s="50"/>
      <c r="PHT184" s="50"/>
      <c r="PHU184" s="50"/>
      <c r="PHV184" s="50"/>
      <c r="PHW184" s="50"/>
      <c r="PHX184" s="50"/>
      <c r="PHY184" s="50"/>
      <c r="PHZ184" s="50"/>
      <c r="PIA184" s="50"/>
      <c r="PIB184" s="50"/>
      <c r="PIC184" s="50"/>
      <c r="PID184" s="50"/>
      <c r="PIE184" s="50"/>
      <c r="PIF184" s="50"/>
      <c r="PIG184" s="50"/>
      <c r="PIH184" s="50"/>
      <c r="PII184" s="50"/>
      <c r="PIJ184" s="50"/>
      <c r="PIK184" s="50"/>
      <c r="PIL184" s="50"/>
      <c r="PIM184" s="50"/>
      <c r="PIN184" s="50"/>
      <c r="PIO184" s="50"/>
      <c r="PIP184" s="50"/>
      <c r="PIQ184" s="50"/>
      <c r="PIR184" s="50"/>
      <c r="PIS184" s="50"/>
      <c r="PIT184" s="50"/>
      <c r="PIU184" s="50"/>
      <c r="PIV184" s="50"/>
      <c r="PIW184" s="50"/>
      <c r="PIX184" s="50"/>
      <c r="PIY184" s="50"/>
      <c r="PIZ184" s="50"/>
      <c r="PJA184" s="50"/>
      <c r="PJB184" s="50"/>
      <c r="PJC184" s="50"/>
      <c r="PJD184" s="50"/>
      <c r="PJE184" s="50"/>
      <c r="PJF184" s="50"/>
      <c r="PJG184" s="50"/>
      <c r="PJH184" s="50"/>
      <c r="PJI184" s="50"/>
      <c r="PJJ184" s="50"/>
      <c r="PJK184" s="50"/>
      <c r="PJL184" s="50"/>
      <c r="PJM184" s="50"/>
      <c r="PJN184" s="50"/>
      <c r="PJO184" s="50"/>
      <c r="PJP184" s="50"/>
      <c r="PJQ184" s="50"/>
      <c r="PJR184" s="50"/>
      <c r="PJS184" s="50"/>
      <c r="PJT184" s="50"/>
      <c r="PJU184" s="50"/>
      <c r="PJV184" s="50"/>
      <c r="PJW184" s="50"/>
      <c r="PJX184" s="50"/>
      <c r="PJY184" s="50"/>
      <c r="PJZ184" s="50"/>
      <c r="PKA184" s="50"/>
      <c r="PKB184" s="50"/>
      <c r="PKC184" s="50"/>
      <c r="PKD184" s="50"/>
      <c r="PKE184" s="50"/>
      <c r="PKF184" s="50"/>
      <c r="PKG184" s="50"/>
      <c r="PKH184" s="50"/>
      <c r="PKI184" s="50"/>
      <c r="PKJ184" s="50"/>
      <c r="PKK184" s="50"/>
      <c r="PKL184" s="50"/>
      <c r="PKM184" s="50"/>
      <c r="PKN184" s="50"/>
      <c r="PKO184" s="50"/>
      <c r="PKP184" s="50"/>
      <c r="PKQ184" s="50"/>
      <c r="PKR184" s="50"/>
      <c r="PKS184" s="50"/>
      <c r="PKT184" s="50"/>
      <c r="PKU184" s="50"/>
      <c r="PKV184" s="50"/>
      <c r="PKW184" s="50"/>
      <c r="PKX184" s="50"/>
      <c r="PKY184" s="50"/>
      <c r="PKZ184" s="50"/>
      <c r="PLA184" s="50"/>
      <c r="PLB184" s="50"/>
      <c r="PLC184" s="50"/>
      <c r="PLD184" s="50"/>
      <c r="PLE184" s="50"/>
      <c r="PLF184" s="50"/>
      <c r="PLG184" s="50"/>
      <c r="PLH184" s="50"/>
      <c r="PLI184" s="50"/>
      <c r="PLJ184" s="50"/>
      <c r="PLK184" s="50"/>
      <c r="PLL184" s="50"/>
      <c r="PLM184" s="50"/>
      <c r="PLN184" s="50"/>
      <c r="PLO184" s="50"/>
      <c r="PLP184" s="50"/>
      <c r="PLQ184" s="50"/>
      <c r="PLR184" s="50"/>
      <c r="PLS184" s="50"/>
      <c r="PLT184" s="50"/>
      <c r="PLU184" s="50"/>
      <c r="PLV184" s="50"/>
      <c r="PLW184" s="50"/>
      <c r="PLX184" s="50"/>
      <c r="PLY184" s="50"/>
      <c r="PLZ184" s="50"/>
      <c r="PMA184" s="50"/>
      <c r="PMB184" s="50"/>
      <c r="PMC184" s="50"/>
      <c r="PMD184" s="50"/>
      <c r="PME184" s="50"/>
      <c r="PMF184" s="50"/>
      <c r="PMG184" s="50"/>
      <c r="PMH184" s="50"/>
      <c r="PMI184" s="50"/>
      <c r="PMJ184" s="50"/>
      <c r="PMK184" s="50"/>
      <c r="PML184" s="50"/>
      <c r="PMM184" s="50"/>
      <c r="PMN184" s="50"/>
      <c r="PMO184" s="50"/>
      <c r="PMP184" s="50"/>
      <c r="PMQ184" s="50"/>
      <c r="PMR184" s="50"/>
      <c r="PMS184" s="50"/>
      <c r="PMT184" s="50"/>
      <c r="PMU184" s="50"/>
      <c r="PMV184" s="50"/>
      <c r="PMW184" s="50"/>
      <c r="PMX184" s="50"/>
      <c r="PMY184" s="50"/>
      <c r="PMZ184" s="50"/>
      <c r="PNA184" s="50"/>
      <c r="PNB184" s="50"/>
      <c r="PNC184" s="50"/>
      <c r="PND184" s="50"/>
      <c r="PNE184" s="50"/>
      <c r="PNF184" s="50"/>
      <c r="PNG184" s="50"/>
      <c r="PNH184" s="50"/>
      <c r="PNI184" s="50"/>
      <c r="PNJ184" s="50"/>
      <c r="PNK184" s="50"/>
      <c r="PNL184" s="50"/>
      <c r="PNM184" s="50"/>
      <c r="PNN184" s="50"/>
      <c r="PNO184" s="50"/>
      <c r="PNP184" s="50"/>
      <c r="PNQ184" s="50"/>
      <c r="PNR184" s="50"/>
      <c r="PNS184" s="50"/>
      <c r="PNT184" s="50"/>
      <c r="PNU184" s="50"/>
      <c r="PNV184" s="50"/>
      <c r="PNW184" s="50"/>
      <c r="PNX184" s="50"/>
      <c r="PNY184" s="50"/>
      <c r="PNZ184" s="50"/>
      <c r="POA184" s="50"/>
      <c r="POB184" s="50"/>
      <c r="POC184" s="50"/>
      <c r="POD184" s="50"/>
      <c r="POE184" s="50"/>
      <c r="POF184" s="50"/>
      <c r="POG184" s="50"/>
      <c r="POH184" s="50"/>
      <c r="POI184" s="50"/>
      <c r="POJ184" s="50"/>
      <c r="POK184" s="50"/>
      <c r="POL184" s="50"/>
      <c r="POM184" s="50"/>
      <c r="PON184" s="50"/>
      <c r="POO184" s="50"/>
      <c r="POP184" s="50"/>
      <c r="POQ184" s="50"/>
      <c r="POR184" s="50"/>
      <c r="POS184" s="50"/>
      <c r="POT184" s="50"/>
      <c r="POU184" s="50"/>
      <c r="POV184" s="50"/>
      <c r="POW184" s="50"/>
      <c r="POX184" s="50"/>
      <c r="POY184" s="50"/>
      <c r="POZ184" s="50"/>
      <c r="PPA184" s="50"/>
      <c r="PPB184" s="50"/>
      <c r="PPC184" s="50"/>
      <c r="PPD184" s="50"/>
      <c r="PPE184" s="50"/>
      <c r="PPF184" s="50"/>
      <c r="PPG184" s="50"/>
      <c r="PPH184" s="50"/>
      <c r="PPI184" s="50"/>
      <c r="PPJ184" s="50"/>
      <c r="PPK184" s="50"/>
      <c r="PPL184" s="50"/>
      <c r="PPM184" s="50"/>
      <c r="PPN184" s="50"/>
      <c r="PPO184" s="50"/>
      <c r="PPP184" s="50"/>
      <c r="PPQ184" s="50"/>
      <c r="PPR184" s="50"/>
      <c r="PPS184" s="50"/>
      <c r="PPT184" s="50"/>
      <c r="PPU184" s="50"/>
      <c r="PPV184" s="50"/>
      <c r="PPW184" s="50"/>
      <c r="PPX184" s="50"/>
      <c r="PPY184" s="50"/>
      <c r="PPZ184" s="50"/>
      <c r="PQA184" s="50"/>
      <c r="PQB184" s="50"/>
      <c r="PQC184" s="50"/>
      <c r="PQD184" s="50"/>
      <c r="PQE184" s="50"/>
      <c r="PQF184" s="50"/>
      <c r="PQH184" s="50"/>
      <c r="PQJ184" s="50"/>
      <c r="PQK184" s="50"/>
      <c r="PQL184" s="50"/>
      <c r="PQM184" s="50"/>
      <c r="PQN184" s="50"/>
      <c r="PQO184" s="50"/>
      <c r="PQP184" s="50"/>
      <c r="PQQ184" s="50"/>
      <c r="PQV184" s="50"/>
      <c r="PQW184" s="50"/>
      <c r="PQX184" s="50"/>
      <c r="PQY184" s="50"/>
      <c r="PQZ184" s="50"/>
      <c r="PRA184" s="50"/>
      <c r="PRB184" s="50"/>
      <c r="PRC184" s="50"/>
      <c r="PRD184" s="50"/>
      <c r="PRE184" s="50"/>
      <c r="PRF184" s="50"/>
      <c r="PRG184" s="50"/>
      <c r="PRH184" s="50"/>
      <c r="PRI184" s="50"/>
      <c r="PRJ184" s="50"/>
      <c r="PRK184" s="50"/>
      <c r="PRL184" s="50"/>
      <c r="PRM184" s="50"/>
      <c r="PRN184" s="50"/>
      <c r="PRO184" s="50"/>
      <c r="PRP184" s="50"/>
      <c r="PRQ184" s="50"/>
      <c r="PRR184" s="50"/>
      <c r="PRS184" s="50"/>
      <c r="PRT184" s="50"/>
      <c r="PRU184" s="50"/>
      <c r="PRV184" s="50"/>
      <c r="PRW184" s="50"/>
      <c r="PRX184" s="50"/>
      <c r="PRY184" s="50"/>
      <c r="PRZ184" s="50"/>
      <c r="PSA184" s="50"/>
      <c r="PSB184" s="50"/>
      <c r="PSC184" s="50"/>
      <c r="PSD184" s="50"/>
      <c r="PSE184" s="50"/>
      <c r="PSF184" s="50"/>
      <c r="PSG184" s="50"/>
      <c r="PSH184" s="50"/>
      <c r="PSI184" s="50"/>
      <c r="PSJ184" s="50"/>
      <c r="PSK184" s="50"/>
      <c r="PSL184" s="50"/>
      <c r="PSM184" s="50"/>
      <c r="PSN184" s="50"/>
      <c r="PSO184" s="50"/>
      <c r="PSP184" s="50"/>
      <c r="PSQ184" s="50"/>
      <c r="PSR184" s="50"/>
      <c r="PSS184" s="50"/>
      <c r="PST184" s="50"/>
      <c r="PSU184" s="50"/>
      <c r="PSV184" s="50"/>
      <c r="PSW184" s="50"/>
      <c r="PSX184" s="50"/>
      <c r="PSY184" s="50"/>
      <c r="PSZ184" s="50"/>
      <c r="PTA184" s="50"/>
      <c r="PTB184" s="50"/>
      <c r="PTC184" s="50"/>
      <c r="PTD184" s="50"/>
      <c r="PTE184" s="50"/>
      <c r="PTF184" s="50"/>
      <c r="PTG184" s="50"/>
      <c r="PTH184" s="50"/>
      <c r="PTI184" s="50"/>
      <c r="PTJ184" s="50"/>
      <c r="PTK184" s="50"/>
      <c r="PTL184" s="50"/>
      <c r="PTM184" s="50"/>
      <c r="PTN184" s="50"/>
      <c r="PTO184" s="50"/>
      <c r="PTP184" s="50"/>
      <c r="PTQ184" s="50"/>
      <c r="PTR184" s="50"/>
      <c r="PTS184" s="50"/>
      <c r="PTT184" s="50"/>
      <c r="PTU184" s="50"/>
      <c r="PTV184" s="50"/>
      <c r="PTW184" s="50"/>
      <c r="PTX184" s="50"/>
      <c r="PTY184" s="50"/>
      <c r="PTZ184" s="50"/>
      <c r="PUA184" s="50"/>
      <c r="PUB184" s="50"/>
      <c r="PUC184" s="50"/>
      <c r="PUD184" s="50"/>
      <c r="PUE184" s="50"/>
      <c r="PUF184" s="50"/>
      <c r="PUG184" s="50"/>
      <c r="PUH184" s="50"/>
      <c r="PUI184" s="50"/>
      <c r="PUJ184" s="50"/>
      <c r="PUK184" s="50"/>
      <c r="PUL184" s="50"/>
      <c r="PUM184" s="50"/>
      <c r="PUN184" s="50"/>
      <c r="PUO184" s="50"/>
      <c r="PUP184" s="50"/>
      <c r="PUQ184" s="50"/>
      <c r="PUR184" s="50"/>
      <c r="PUS184" s="50"/>
      <c r="PUT184" s="50"/>
      <c r="PUU184" s="50"/>
      <c r="PUV184" s="50"/>
      <c r="PUW184" s="50"/>
      <c r="PUX184" s="50"/>
      <c r="PUY184" s="50"/>
      <c r="PUZ184" s="50"/>
      <c r="PVA184" s="50"/>
      <c r="PVB184" s="50"/>
      <c r="PVC184" s="50"/>
      <c r="PVD184" s="50"/>
      <c r="PVE184" s="50"/>
      <c r="PVF184" s="50"/>
      <c r="PVG184" s="50"/>
      <c r="PVH184" s="50"/>
      <c r="PVI184" s="50"/>
      <c r="PVJ184" s="50"/>
      <c r="PVK184" s="50"/>
      <c r="PVL184" s="50"/>
      <c r="PVM184" s="50"/>
      <c r="PVN184" s="50"/>
      <c r="PVO184" s="50"/>
      <c r="PVP184" s="50"/>
      <c r="PVQ184" s="50"/>
      <c r="PVR184" s="50"/>
      <c r="PVS184" s="50"/>
      <c r="PVT184" s="50"/>
      <c r="PVU184" s="50"/>
      <c r="PVV184" s="50"/>
      <c r="PVW184" s="50"/>
      <c r="PVX184" s="50"/>
      <c r="PVY184" s="50"/>
      <c r="PVZ184" s="50"/>
      <c r="PWA184" s="50"/>
      <c r="PWB184" s="50"/>
      <c r="PWC184" s="50"/>
      <c r="PWD184" s="50"/>
      <c r="PWE184" s="50"/>
      <c r="PWF184" s="50"/>
      <c r="PWG184" s="50"/>
      <c r="PWH184" s="50"/>
      <c r="PWI184" s="50"/>
      <c r="PWJ184" s="50"/>
      <c r="PWK184" s="50"/>
      <c r="PWL184" s="50"/>
      <c r="PWM184" s="50"/>
      <c r="PWN184" s="50"/>
      <c r="PWO184" s="50"/>
      <c r="PWP184" s="50"/>
      <c r="PWQ184" s="50"/>
      <c r="PWR184" s="50"/>
      <c r="PWS184" s="50"/>
      <c r="PWT184" s="50"/>
      <c r="PWU184" s="50"/>
      <c r="PWV184" s="50"/>
      <c r="PWW184" s="50"/>
      <c r="PWX184" s="50"/>
      <c r="PWY184" s="50"/>
      <c r="PWZ184" s="50"/>
      <c r="PXA184" s="50"/>
      <c r="PXB184" s="50"/>
      <c r="PXC184" s="50"/>
      <c r="PXD184" s="50"/>
      <c r="PXE184" s="50"/>
      <c r="PXF184" s="50"/>
      <c r="PXG184" s="50"/>
      <c r="PXH184" s="50"/>
      <c r="PXI184" s="50"/>
      <c r="PXJ184" s="50"/>
      <c r="PXK184" s="50"/>
      <c r="PXL184" s="50"/>
      <c r="PXM184" s="50"/>
      <c r="PXN184" s="50"/>
      <c r="PXO184" s="50"/>
      <c r="PXP184" s="50"/>
      <c r="PXQ184" s="50"/>
      <c r="PXR184" s="50"/>
      <c r="PXS184" s="50"/>
      <c r="PXT184" s="50"/>
      <c r="PXU184" s="50"/>
      <c r="PXV184" s="50"/>
      <c r="PXW184" s="50"/>
      <c r="PXX184" s="50"/>
      <c r="PXY184" s="50"/>
      <c r="PXZ184" s="50"/>
      <c r="PYA184" s="50"/>
      <c r="PYB184" s="50"/>
      <c r="PYC184" s="50"/>
      <c r="PYD184" s="50"/>
      <c r="PYE184" s="50"/>
      <c r="PYF184" s="50"/>
      <c r="PYG184" s="50"/>
      <c r="PYH184" s="50"/>
      <c r="PYI184" s="50"/>
      <c r="PYJ184" s="50"/>
      <c r="PYK184" s="50"/>
      <c r="PYL184" s="50"/>
      <c r="PYM184" s="50"/>
      <c r="PYN184" s="50"/>
      <c r="PYO184" s="50"/>
      <c r="PYP184" s="50"/>
      <c r="PYQ184" s="50"/>
      <c r="PYR184" s="50"/>
      <c r="PYS184" s="50"/>
      <c r="PYT184" s="50"/>
      <c r="PYU184" s="50"/>
      <c r="PYV184" s="50"/>
      <c r="PYW184" s="50"/>
      <c r="PYX184" s="50"/>
      <c r="PYY184" s="50"/>
      <c r="PYZ184" s="50"/>
      <c r="PZA184" s="50"/>
      <c r="PZB184" s="50"/>
      <c r="PZC184" s="50"/>
      <c r="PZD184" s="50"/>
      <c r="PZE184" s="50"/>
      <c r="PZF184" s="50"/>
      <c r="PZG184" s="50"/>
      <c r="PZH184" s="50"/>
      <c r="PZI184" s="50"/>
      <c r="PZJ184" s="50"/>
      <c r="PZK184" s="50"/>
      <c r="PZL184" s="50"/>
      <c r="PZM184" s="50"/>
      <c r="PZN184" s="50"/>
      <c r="PZO184" s="50"/>
      <c r="PZP184" s="50"/>
      <c r="PZQ184" s="50"/>
      <c r="PZR184" s="50"/>
      <c r="PZS184" s="50"/>
      <c r="PZT184" s="50"/>
      <c r="PZU184" s="50"/>
      <c r="PZV184" s="50"/>
      <c r="PZW184" s="50"/>
      <c r="PZX184" s="50"/>
      <c r="PZY184" s="50"/>
      <c r="PZZ184" s="50"/>
      <c r="QAA184" s="50"/>
      <c r="QAB184" s="50"/>
      <c r="QAD184" s="50"/>
      <c r="QAF184" s="50"/>
      <c r="QAG184" s="50"/>
      <c r="QAH184" s="50"/>
      <c r="QAI184" s="50"/>
      <c r="QAJ184" s="50"/>
      <c r="QAK184" s="50"/>
      <c r="QAL184" s="50"/>
      <c r="QAM184" s="50"/>
      <c r="QAR184" s="50"/>
      <c r="QAS184" s="50"/>
      <c r="QAT184" s="50"/>
      <c r="QAU184" s="50"/>
      <c r="QAV184" s="50"/>
      <c r="QAW184" s="50"/>
      <c r="QAX184" s="50"/>
      <c r="QAY184" s="50"/>
      <c r="QAZ184" s="50"/>
      <c r="QBA184" s="50"/>
      <c r="QBB184" s="50"/>
      <c r="QBC184" s="50"/>
      <c r="QBD184" s="50"/>
      <c r="QBE184" s="50"/>
      <c r="QBF184" s="50"/>
      <c r="QBG184" s="50"/>
      <c r="QBH184" s="50"/>
      <c r="QBI184" s="50"/>
      <c r="QBJ184" s="50"/>
      <c r="QBK184" s="50"/>
      <c r="QBL184" s="50"/>
      <c r="QBM184" s="50"/>
      <c r="QBN184" s="50"/>
      <c r="QBO184" s="50"/>
      <c r="QBP184" s="50"/>
      <c r="QBQ184" s="50"/>
      <c r="QBR184" s="50"/>
      <c r="QBS184" s="50"/>
      <c r="QBT184" s="50"/>
      <c r="QBU184" s="50"/>
      <c r="QBV184" s="50"/>
      <c r="QBW184" s="50"/>
      <c r="QBX184" s="50"/>
      <c r="QBY184" s="50"/>
      <c r="QBZ184" s="50"/>
      <c r="QCA184" s="50"/>
      <c r="QCB184" s="50"/>
      <c r="QCC184" s="50"/>
      <c r="QCD184" s="50"/>
      <c r="QCE184" s="50"/>
      <c r="QCF184" s="50"/>
      <c r="QCG184" s="50"/>
      <c r="QCH184" s="50"/>
      <c r="QCI184" s="50"/>
      <c r="QCJ184" s="50"/>
      <c r="QCK184" s="50"/>
      <c r="QCL184" s="50"/>
      <c r="QCM184" s="50"/>
      <c r="QCN184" s="50"/>
      <c r="QCO184" s="50"/>
      <c r="QCP184" s="50"/>
      <c r="QCQ184" s="50"/>
      <c r="QCR184" s="50"/>
      <c r="QCS184" s="50"/>
      <c r="QCT184" s="50"/>
      <c r="QCU184" s="50"/>
      <c r="QCV184" s="50"/>
      <c r="QCW184" s="50"/>
      <c r="QCX184" s="50"/>
      <c r="QCY184" s="50"/>
      <c r="QCZ184" s="50"/>
      <c r="QDA184" s="50"/>
      <c r="QDB184" s="50"/>
      <c r="QDC184" s="50"/>
      <c r="QDD184" s="50"/>
      <c r="QDE184" s="50"/>
      <c r="QDF184" s="50"/>
      <c r="QDG184" s="50"/>
      <c r="QDH184" s="50"/>
      <c r="QDI184" s="50"/>
      <c r="QDJ184" s="50"/>
      <c r="QDK184" s="50"/>
      <c r="QDL184" s="50"/>
      <c r="QDM184" s="50"/>
      <c r="QDN184" s="50"/>
      <c r="QDO184" s="50"/>
      <c r="QDP184" s="50"/>
      <c r="QDQ184" s="50"/>
      <c r="QDR184" s="50"/>
      <c r="QDS184" s="50"/>
      <c r="QDT184" s="50"/>
      <c r="QDU184" s="50"/>
      <c r="QDV184" s="50"/>
      <c r="QDW184" s="50"/>
      <c r="QDX184" s="50"/>
      <c r="QDY184" s="50"/>
      <c r="QDZ184" s="50"/>
      <c r="QEA184" s="50"/>
      <c r="QEB184" s="50"/>
      <c r="QEC184" s="50"/>
      <c r="QED184" s="50"/>
      <c r="QEE184" s="50"/>
      <c r="QEF184" s="50"/>
      <c r="QEG184" s="50"/>
      <c r="QEH184" s="50"/>
      <c r="QEI184" s="50"/>
      <c r="QEJ184" s="50"/>
      <c r="QEK184" s="50"/>
      <c r="QEL184" s="50"/>
      <c r="QEM184" s="50"/>
      <c r="QEN184" s="50"/>
      <c r="QEO184" s="50"/>
      <c r="QEP184" s="50"/>
      <c r="QEQ184" s="50"/>
      <c r="QER184" s="50"/>
      <c r="QES184" s="50"/>
      <c r="QET184" s="50"/>
      <c r="QEU184" s="50"/>
      <c r="QEV184" s="50"/>
      <c r="QEW184" s="50"/>
      <c r="QEX184" s="50"/>
      <c r="QEY184" s="50"/>
      <c r="QEZ184" s="50"/>
      <c r="QFA184" s="50"/>
      <c r="QFB184" s="50"/>
      <c r="QFC184" s="50"/>
      <c r="QFD184" s="50"/>
      <c r="QFE184" s="50"/>
      <c r="QFF184" s="50"/>
      <c r="QFG184" s="50"/>
      <c r="QFH184" s="50"/>
      <c r="QFI184" s="50"/>
      <c r="QFJ184" s="50"/>
      <c r="QFK184" s="50"/>
      <c r="QFL184" s="50"/>
      <c r="QFM184" s="50"/>
      <c r="QFN184" s="50"/>
      <c r="QFO184" s="50"/>
      <c r="QFP184" s="50"/>
      <c r="QFQ184" s="50"/>
      <c r="QFR184" s="50"/>
      <c r="QFS184" s="50"/>
      <c r="QFT184" s="50"/>
      <c r="QFU184" s="50"/>
      <c r="QFV184" s="50"/>
      <c r="QFW184" s="50"/>
      <c r="QFX184" s="50"/>
      <c r="QFY184" s="50"/>
      <c r="QFZ184" s="50"/>
      <c r="QGA184" s="50"/>
      <c r="QGB184" s="50"/>
      <c r="QGC184" s="50"/>
      <c r="QGD184" s="50"/>
      <c r="QGE184" s="50"/>
      <c r="QGF184" s="50"/>
      <c r="QGG184" s="50"/>
      <c r="QGH184" s="50"/>
      <c r="QGI184" s="50"/>
      <c r="QGJ184" s="50"/>
      <c r="QGK184" s="50"/>
      <c r="QGL184" s="50"/>
      <c r="QGM184" s="50"/>
      <c r="QGN184" s="50"/>
      <c r="QGO184" s="50"/>
      <c r="QGP184" s="50"/>
      <c r="QGQ184" s="50"/>
      <c r="QGR184" s="50"/>
      <c r="QGS184" s="50"/>
      <c r="QGT184" s="50"/>
      <c r="QGU184" s="50"/>
      <c r="QGV184" s="50"/>
      <c r="QGW184" s="50"/>
      <c r="QGX184" s="50"/>
      <c r="QGY184" s="50"/>
      <c r="QGZ184" s="50"/>
      <c r="QHA184" s="50"/>
      <c r="QHB184" s="50"/>
      <c r="QHC184" s="50"/>
      <c r="QHD184" s="50"/>
      <c r="QHE184" s="50"/>
      <c r="QHF184" s="50"/>
      <c r="QHG184" s="50"/>
      <c r="QHH184" s="50"/>
      <c r="QHI184" s="50"/>
      <c r="QHJ184" s="50"/>
      <c r="QHK184" s="50"/>
      <c r="QHL184" s="50"/>
      <c r="QHM184" s="50"/>
      <c r="QHN184" s="50"/>
      <c r="QHO184" s="50"/>
      <c r="QHP184" s="50"/>
      <c r="QHQ184" s="50"/>
      <c r="QHR184" s="50"/>
      <c r="QHS184" s="50"/>
      <c r="QHT184" s="50"/>
      <c r="QHU184" s="50"/>
      <c r="QHV184" s="50"/>
      <c r="QHW184" s="50"/>
      <c r="QHX184" s="50"/>
      <c r="QHY184" s="50"/>
      <c r="QHZ184" s="50"/>
      <c r="QIA184" s="50"/>
      <c r="QIB184" s="50"/>
      <c r="QIC184" s="50"/>
      <c r="QID184" s="50"/>
      <c r="QIE184" s="50"/>
      <c r="QIF184" s="50"/>
      <c r="QIG184" s="50"/>
      <c r="QIH184" s="50"/>
      <c r="QII184" s="50"/>
      <c r="QIJ184" s="50"/>
      <c r="QIK184" s="50"/>
      <c r="QIL184" s="50"/>
      <c r="QIM184" s="50"/>
      <c r="QIN184" s="50"/>
      <c r="QIO184" s="50"/>
      <c r="QIP184" s="50"/>
      <c r="QIQ184" s="50"/>
      <c r="QIR184" s="50"/>
      <c r="QIS184" s="50"/>
      <c r="QIT184" s="50"/>
      <c r="QIU184" s="50"/>
      <c r="QIV184" s="50"/>
      <c r="QIW184" s="50"/>
      <c r="QIX184" s="50"/>
      <c r="QIY184" s="50"/>
      <c r="QIZ184" s="50"/>
      <c r="QJA184" s="50"/>
      <c r="QJB184" s="50"/>
      <c r="QJC184" s="50"/>
      <c r="QJD184" s="50"/>
      <c r="QJE184" s="50"/>
      <c r="QJF184" s="50"/>
      <c r="QJG184" s="50"/>
      <c r="QJH184" s="50"/>
      <c r="QJI184" s="50"/>
      <c r="QJJ184" s="50"/>
      <c r="QJK184" s="50"/>
      <c r="QJL184" s="50"/>
      <c r="QJM184" s="50"/>
      <c r="QJN184" s="50"/>
      <c r="QJO184" s="50"/>
      <c r="QJP184" s="50"/>
      <c r="QJQ184" s="50"/>
      <c r="QJR184" s="50"/>
      <c r="QJS184" s="50"/>
      <c r="QJT184" s="50"/>
      <c r="QJU184" s="50"/>
      <c r="QJV184" s="50"/>
      <c r="QJW184" s="50"/>
      <c r="QJX184" s="50"/>
      <c r="QJZ184" s="50"/>
      <c r="QKB184" s="50"/>
      <c r="QKC184" s="50"/>
      <c r="QKD184" s="50"/>
      <c r="QKE184" s="50"/>
      <c r="QKF184" s="50"/>
      <c r="QKG184" s="50"/>
      <c r="QKH184" s="50"/>
      <c r="QKI184" s="50"/>
      <c r="QKN184" s="50"/>
      <c r="QKO184" s="50"/>
      <c r="QKP184" s="50"/>
      <c r="QKQ184" s="50"/>
      <c r="QKR184" s="50"/>
      <c r="QKS184" s="50"/>
      <c r="QKT184" s="50"/>
      <c r="QKU184" s="50"/>
      <c r="QKV184" s="50"/>
      <c r="QKW184" s="50"/>
      <c r="QKX184" s="50"/>
      <c r="QKY184" s="50"/>
      <c r="QKZ184" s="50"/>
      <c r="QLA184" s="50"/>
      <c r="QLB184" s="50"/>
      <c r="QLC184" s="50"/>
      <c r="QLD184" s="50"/>
      <c r="QLE184" s="50"/>
      <c r="QLF184" s="50"/>
      <c r="QLG184" s="50"/>
      <c r="QLH184" s="50"/>
      <c r="QLI184" s="50"/>
      <c r="QLJ184" s="50"/>
      <c r="QLK184" s="50"/>
      <c r="QLL184" s="50"/>
      <c r="QLM184" s="50"/>
      <c r="QLN184" s="50"/>
      <c r="QLO184" s="50"/>
      <c r="QLP184" s="50"/>
      <c r="QLQ184" s="50"/>
      <c r="QLR184" s="50"/>
      <c r="QLS184" s="50"/>
      <c r="QLT184" s="50"/>
      <c r="QLU184" s="50"/>
      <c r="QLV184" s="50"/>
      <c r="QLW184" s="50"/>
      <c r="QLX184" s="50"/>
      <c r="QLY184" s="50"/>
      <c r="QLZ184" s="50"/>
      <c r="QMA184" s="50"/>
      <c r="QMB184" s="50"/>
      <c r="QMC184" s="50"/>
      <c r="QMD184" s="50"/>
      <c r="QME184" s="50"/>
      <c r="QMF184" s="50"/>
      <c r="QMG184" s="50"/>
      <c r="QMH184" s="50"/>
      <c r="QMI184" s="50"/>
      <c r="QMJ184" s="50"/>
      <c r="QMK184" s="50"/>
      <c r="QML184" s="50"/>
      <c r="QMM184" s="50"/>
      <c r="QMN184" s="50"/>
      <c r="QMO184" s="50"/>
      <c r="QMP184" s="50"/>
      <c r="QMQ184" s="50"/>
      <c r="QMR184" s="50"/>
      <c r="QMS184" s="50"/>
      <c r="QMT184" s="50"/>
      <c r="QMU184" s="50"/>
      <c r="QMV184" s="50"/>
      <c r="QMW184" s="50"/>
      <c r="QMX184" s="50"/>
      <c r="QMY184" s="50"/>
      <c r="QMZ184" s="50"/>
      <c r="QNA184" s="50"/>
      <c r="QNB184" s="50"/>
      <c r="QNC184" s="50"/>
      <c r="QND184" s="50"/>
      <c r="QNE184" s="50"/>
      <c r="QNF184" s="50"/>
      <c r="QNG184" s="50"/>
      <c r="QNH184" s="50"/>
      <c r="QNI184" s="50"/>
      <c r="QNJ184" s="50"/>
      <c r="QNK184" s="50"/>
      <c r="QNL184" s="50"/>
      <c r="QNM184" s="50"/>
      <c r="QNN184" s="50"/>
      <c r="QNO184" s="50"/>
      <c r="QNP184" s="50"/>
      <c r="QNQ184" s="50"/>
      <c r="QNR184" s="50"/>
      <c r="QNS184" s="50"/>
      <c r="QNT184" s="50"/>
      <c r="QNU184" s="50"/>
      <c r="QNV184" s="50"/>
      <c r="QNW184" s="50"/>
      <c r="QNX184" s="50"/>
      <c r="QNY184" s="50"/>
      <c r="QNZ184" s="50"/>
      <c r="QOA184" s="50"/>
      <c r="QOB184" s="50"/>
      <c r="QOC184" s="50"/>
      <c r="QOD184" s="50"/>
      <c r="QOE184" s="50"/>
      <c r="QOF184" s="50"/>
      <c r="QOG184" s="50"/>
      <c r="QOH184" s="50"/>
      <c r="QOI184" s="50"/>
      <c r="QOJ184" s="50"/>
      <c r="QOK184" s="50"/>
      <c r="QOL184" s="50"/>
      <c r="QOM184" s="50"/>
      <c r="QON184" s="50"/>
      <c r="QOO184" s="50"/>
      <c r="QOP184" s="50"/>
      <c r="QOQ184" s="50"/>
      <c r="QOR184" s="50"/>
      <c r="QOS184" s="50"/>
      <c r="QOT184" s="50"/>
      <c r="QOU184" s="50"/>
      <c r="QOV184" s="50"/>
      <c r="QOW184" s="50"/>
      <c r="QOX184" s="50"/>
      <c r="QOY184" s="50"/>
      <c r="QOZ184" s="50"/>
      <c r="QPA184" s="50"/>
      <c r="QPB184" s="50"/>
      <c r="QPC184" s="50"/>
      <c r="QPD184" s="50"/>
      <c r="QPE184" s="50"/>
      <c r="QPF184" s="50"/>
      <c r="QPG184" s="50"/>
      <c r="QPH184" s="50"/>
      <c r="QPI184" s="50"/>
      <c r="QPJ184" s="50"/>
      <c r="QPK184" s="50"/>
      <c r="QPL184" s="50"/>
      <c r="QPM184" s="50"/>
      <c r="QPN184" s="50"/>
      <c r="QPO184" s="50"/>
      <c r="QPP184" s="50"/>
      <c r="QPQ184" s="50"/>
      <c r="QPR184" s="50"/>
      <c r="QPS184" s="50"/>
      <c r="QPT184" s="50"/>
      <c r="QPU184" s="50"/>
      <c r="QPV184" s="50"/>
      <c r="QPW184" s="50"/>
      <c r="QPX184" s="50"/>
      <c r="QPY184" s="50"/>
      <c r="QPZ184" s="50"/>
      <c r="QQA184" s="50"/>
      <c r="QQB184" s="50"/>
      <c r="QQC184" s="50"/>
      <c r="QQD184" s="50"/>
      <c r="QQE184" s="50"/>
      <c r="QQF184" s="50"/>
      <c r="QQG184" s="50"/>
      <c r="QQH184" s="50"/>
      <c r="QQI184" s="50"/>
      <c r="QQJ184" s="50"/>
      <c r="QQK184" s="50"/>
      <c r="QQL184" s="50"/>
      <c r="QQM184" s="50"/>
      <c r="QQN184" s="50"/>
      <c r="QQO184" s="50"/>
      <c r="QQP184" s="50"/>
      <c r="QQQ184" s="50"/>
      <c r="QQR184" s="50"/>
      <c r="QQS184" s="50"/>
      <c r="QQT184" s="50"/>
      <c r="QQU184" s="50"/>
      <c r="QQV184" s="50"/>
      <c r="QQW184" s="50"/>
      <c r="QQX184" s="50"/>
      <c r="QQY184" s="50"/>
      <c r="QQZ184" s="50"/>
      <c r="QRA184" s="50"/>
      <c r="QRB184" s="50"/>
      <c r="QRC184" s="50"/>
      <c r="QRD184" s="50"/>
      <c r="QRE184" s="50"/>
      <c r="QRF184" s="50"/>
      <c r="QRG184" s="50"/>
      <c r="QRH184" s="50"/>
      <c r="QRI184" s="50"/>
      <c r="QRJ184" s="50"/>
      <c r="QRK184" s="50"/>
      <c r="QRL184" s="50"/>
      <c r="QRM184" s="50"/>
      <c r="QRN184" s="50"/>
      <c r="QRO184" s="50"/>
      <c r="QRP184" s="50"/>
      <c r="QRQ184" s="50"/>
      <c r="QRR184" s="50"/>
      <c r="QRS184" s="50"/>
      <c r="QRT184" s="50"/>
      <c r="QRU184" s="50"/>
      <c r="QRV184" s="50"/>
      <c r="QRW184" s="50"/>
      <c r="QRX184" s="50"/>
      <c r="QRY184" s="50"/>
      <c r="QRZ184" s="50"/>
      <c r="QSA184" s="50"/>
      <c r="QSB184" s="50"/>
      <c r="QSC184" s="50"/>
      <c r="QSD184" s="50"/>
      <c r="QSE184" s="50"/>
      <c r="QSF184" s="50"/>
      <c r="QSG184" s="50"/>
      <c r="QSH184" s="50"/>
      <c r="QSI184" s="50"/>
      <c r="QSJ184" s="50"/>
      <c r="QSK184" s="50"/>
      <c r="QSL184" s="50"/>
      <c r="QSM184" s="50"/>
      <c r="QSN184" s="50"/>
      <c r="QSO184" s="50"/>
      <c r="QSP184" s="50"/>
      <c r="QSQ184" s="50"/>
      <c r="QSR184" s="50"/>
      <c r="QSS184" s="50"/>
      <c r="QST184" s="50"/>
      <c r="QSU184" s="50"/>
      <c r="QSV184" s="50"/>
      <c r="QSW184" s="50"/>
      <c r="QSX184" s="50"/>
      <c r="QSY184" s="50"/>
      <c r="QSZ184" s="50"/>
      <c r="QTA184" s="50"/>
      <c r="QTB184" s="50"/>
      <c r="QTC184" s="50"/>
      <c r="QTD184" s="50"/>
      <c r="QTE184" s="50"/>
      <c r="QTF184" s="50"/>
      <c r="QTG184" s="50"/>
      <c r="QTH184" s="50"/>
      <c r="QTI184" s="50"/>
      <c r="QTJ184" s="50"/>
      <c r="QTK184" s="50"/>
      <c r="QTL184" s="50"/>
      <c r="QTM184" s="50"/>
      <c r="QTN184" s="50"/>
      <c r="QTO184" s="50"/>
      <c r="QTP184" s="50"/>
      <c r="QTQ184" s="50"/>
      <c r="QTR184" s="50"/>
      <c r="QTS184" s="50"/>
      <c r="QTT184" s="50"/>
      <c r="QTV184" s="50"/>
      <c r="QTX184" s="50"/>
      <c r="QTY184" s="50"/>
      <c r="QTZ184" s="50"/>
      <c r="QUA184" s="50"/>
      <c r="QUB184" s="50"/>
      <c r="QUC184" s="50"/>
      <c r="QUD184" s="50"/>
      <c r="QUE184" s="50"/>
      <c r="QUJ184" s="50"/>
      <c r="QUK184" s="50"/>
      <c r="QUL184" s="50"/>
      <c r="QUM184" s="50"/>
      <c r="QUN184" s="50"/>
      <c r="QUO184" s="50"/>
      <c r="QUP184" s="50"/>
      <c r="QUQ184" s="50"/>
      <c r="QUR184" s="50"/>
      <c r="QUS184" s="50"/>
      <c r="QUT184" s="50"/>
      <c r="QUU184" s="50"/>
      <c r="QUV184" s="50"/>
      <c r="QUW184" s="50"/>
      <c r="QUX184" s="50"/>
      <c r="QUY184" s="50"/>
      <c r="QUZ184" s="50"/>
      <c r="QVA184" s="50"/>
      <c r="QVB184" s="50"/>
      <c r="QVC184" s="50"/>
      <c r="QVD184" s="50"/>
      <c r="QVE184" s="50"/>
      <c r="QVF184" s="50"/>
      <c r="QVG184" s="50"/>
      <c r="QVH184" s="50"/>
      <c r="QVI184" s="50"/>
      <c r="QVJ184" s="50"/>
      <c r="QVK184" s="50"/>
      <c r="QVL184" s="50"/>
      <c r="QVM184" s="50"/>
      <c r="QVN184" s="50"/>
      <c r="QVO184" s="50"/>
      <c r="QVP184" s="50"/>
      <c r="QVQ184" s="50"/>
      <c r="QVR184" s="50"/>
      <c r="QVS184" s="50"/>
      <c r="QVT184" s="50"/>
      <c r="QVU184" s="50"/>
      <c r="QVV184" s="50"/>
      <c r="QVW184" s="50"/>
      <c r="QVX184" s="50"/>
      <c r="QVY184" s="50"/>
      <c r="QVZ184" s="50"/>
      <c r="QWA184" s="50"/>
      <c r="QWB184" s="50"/>
      <c r="QWC184" s="50"/>
      <c r="QWD184" s="50"/>
      <c r="QWE184" s="50"/>
      <c r="QWF184" s="50"/>
      <c r="QWG184" s="50"/>
      <c r="QWH184" s="50"/>
      <c r="QWI184" s="50"/>
      <c r="QWJ184" s="50"/>
      <c r="QWK184" s="50"/>
      <c r="QWL184" s="50"/>
      <c r="QWM184" s="50"/>
      <c r="QWN184" s="50"/>
      <c r="QWO184" s="50"/>
      <c r="QWP184" s="50"/>
      <c r="QWQ184" s="50"/>
      <c r="QWR184" s="50"/>
      <c r="QWS184" s="50"/>
      <c r="QWT184" s="50"/>
      <c r="QWU184" s="50"/>
      <c r="QWV184" s="50"/>
      <c r="QWW184" s="50"/>
      <c r="QWX184" s="50"/>
      <c r="QWY184" s="50"/>
      <c r="QWZ184" s="50"/>
      <c r="QXA184" s="50"/>
      <c r="QXB184" s="50"/>
      <c r="QXC184" s="50"/>
      <c r="QXD184" s="50"/>
      <c r="QXE184" s="50"/>
      <c r="QXF184" s="50"/>
      <c r="QXG184" s="50"/>
      <c r="QXH184" s="50"/>
      <c r="QXI184" s="50"/>
      <c r="QXJ184" s="50"/>
      <c r="QXK184" s="50"/>
      <c r="QXL184" s="50"/>
      <c r="QXM184" s="50"/>
      <c r="QXN184" s="50"/>
      <c r="QXO184" s="50"/>
      <c r="QXP184" s="50"/>
      <c r="QXQ184" s="50"/>
      <c r="QXR184" s="50"/>
      <c r="QXS184" s="50"/>
      <c r="QXT184" s="50"/>
      <c r="QXU184" s="50"/>
      <c r="QXV184" s="50"/>
      <c r="QXW184" s="50"/>
      <c r="QXX184" s="50"/>
      <c r="QXY184" s="50"/>
      <c r="QXZ184" s="50"/>
      <c r="QYA184" s="50"/>
      <c r="QYB184" s="50"/>
      <c r="QYC184" s="50"/>
      <c r="QYD184" s="50"/>
      <c r="QYE184" s="50"/>
      <c r="QYF184" s="50"/>
      <c r="QYG184" s="50"/>
      <c r="QYH184" s="50"/>
      <c r="QYI184" s="50"/>
      <c r="QYJ184" s="50"/>
      <c r="QYK184" s="50"/>
      <c r="QYL184" s="50"/>
      <c r="QYM184" s="50"/>
      <c r="QYN184" s="50"/>
      <c r="QYO184" s="50"/>
      <c r="QYP184" s="50"/>
      <c r="QYQ184" s="50"/>
      <c r="QYR184" s="50"/>
      <c r="QYS184" s="50"/>
      <c r="QYT184" s="50"/>
      <c r="QYU184" s="50"/>
      <c r="QYV184" s="50"/>
      <c r="QYW184" s="50"/>
      <c r="QYX184" s="50"/>
      <c r="QYY184" s="50"/>
      <c r="QYZ184" s="50"/>
      <c r="QZA184" s="50"/>
      <c r="QZB184" s="50"/>
      <c r="QZC184" s="50"/>
      <c r="QZD184" s="50"/>
      <c r="QZE184" s="50"/>
      <c r="QZF184" s="50"/>
      <c r="QZG184" s="50"/>
      <c r="QZH184" s="50"/>
      <c r="QZI184" s="50"/>
      <c r="QZJ184" s="50"/>
      <c r="QZK184" s="50"/>
      <c r="QZL184" s="50"/>
      <c r="QZM184" s="50"/>
      <c r="QZN184" s="50"/>
      <c r="QZO184" s="50"/>
      <c r="QZP184" s="50"/>
      <c r="QZQ184" s="50"/>
      <c r="QZR184" s="50"/>
      <c r="QZS184" s="50"/>
      <c r="QZT184" s="50"/>
      <c r="QZU184" s="50"/>
      <c r="QZV184" s="50"/>
      <c r="QZW184" s="50"/>
      <c r="QZX184" s="50"/>
      <c r="QZY184" s="50"/>
      <c r="QZZ184" s="50"/>
      <c r="RAA184" s="50"/>
      <c r="RAB184" s="50"/>
      <c r="RAC184" s="50"/>
      <c r="RAD184" s="50"/>
      <c r="RAE184" s="50"/>
      <c r="RAF184" s="50"/>
      <c r="RAG184" s="50"/>
      <c r="RAH184" s="50"/>
      <c r="RAI184" s="50"/>
      <c r="RAJ184" s="50"/>
      <c r="RAK184" s="50"/>
      <c r="RAL184" s="50"/>
      <c r="RAM184" s="50"/>
      <c r="RAN184" s="50"/>
      <c r="RAO184" s="50"/>
      <c r="RAP184" s="50"/>
      <c r="RAQ184" s="50"/>
      <c r="RAR184" s="50"/>
      <c r="RAS184" s="50"/>
      <c r="RAT184" s="50"/>
      <c r="RAU184" s="50"/>
      <c r="RAV184" s="50"/>
      <c r="RAW184" s="50"/>
      <c r="RAX184" s="50"/>
      <c r="RAY184" s="50"/>
      <c r="RAZ184" s="50"/>
      <c r="RBA184" s="50"/>
      <c r="RBB184" s="50"/>
      <c r="RBC184" s="50"/>
      <c r="RBD184" s="50"/>
      <c r="RBE184" s="50"/>
      <c r="RBF184" s="50"/>
      <c r="RBG184" s="50"/>
      <c r="RBH184" s="50"/>
      <c r="RBI184" s="50"/>
      <c r="RBJ184" s="50"/>
      <c r="RBK184" s="50"/>
      <c r="RBL184" s="50"/>
      <c r="RBM184" s="50"/>
      <c r="RBN184" s="50"/>
      <c r="RBO184" s="50"/>
      <c r="RBP184" s="50"/>
      <c r="RBQ184" s="50"/>
      <c r="RBR184" s="50"/>
      <c r="RBS184" s="50"/>
      <c r="RBT184" s="50"/>
      <c r="RBU184" s="50"/>
      <c r="RBV184" s="50"/>
      <c r="RBW184" s="50"/>
      <c r="RBX184" s="50"/>
      <c r="RBY184" s="50"/>
      <c r="RBZ184" s="50"/>
      <c r="RCA184" s="50"/>
      <c r="RCB184" s="50"/>
      <c r="RCC184" s="50"/>
      <c r="RCD184" s="50"/>
      <c r="RCE184" s="50"/>
      <c r="RCF184" s="50"/>
      <c r="RCG184" s="50"/>
      <c r="RCH184" s="50"/>
      <c r="RCI184" s="50"/>
      <c r="RCJ184" s="50"/>
      <c r="RCK184" s="50"/>
      <c r="RCL184" s="50"/>
      <c r="RCM184" s="50"/>
      <c r="RCN184" s="50"/>
      <c r="RCO184" s="50"/>
      <c r="RCP184" s="50"/>
      <c r="RCQ184" s="50"/>
      <c r="RCR184" s="50"/>
      <c r="RCS184" s="50"/>
      <c r="RCT184" s="50"/>
      <c r="RCU184" s="50"/>
      <c r="RCV184" s="50"/>
      <c r="RCW184" s="50"/>
      <c r="RCX184" s="50"/>
      <c r="RCY184" s="50"/>
      <c r="RCZ184" s="50"/>
      <c r="RDA184" s="50"/>
      <c r="RDB184" s="50"/>
      <c r="RDC184" s="50"/>
      <c r="RDD184" s="50"/>
      <c r="RDE184" s="50"/>
      <c r="RDF184" s="50"/>
      <c r="RDG184" s="50"/>
      <c r="RDH184" s="50"/>
      <c r="RDI184" s="50"/>
      <c r="RDJ184" s="50"/>
      <c r="RDK184" s="50"/>
      <c r="RDL184" s="50"/>
      <c r="RDM184" s="50"/>
      <c r="RDN184" s="50"/>
      <c r="RDO184" s="50"/>
      <c r="RDP184" s="50"/>
      <c r="RDR184" s="50"/>
      <c r="RDT184" s="50"/>
      <c r="RDU184" s="50"/>
      <c r="RDV184" s="50"/>
      <c r="RDW184" s="50"/>
      <c r="RDX184" s="50"/>
      <c r="RDY184" s="50"/>
      <c r="RDZ184" s="50"/>
      <c r="REA184" s="50"/>
      <c r="REF184" s="50"/>
      <c r="REG184" s="50"/>
      <c r="REH184" s="50"/>
      <c r="REI184" s="50"/>
      <c r="REJ184" s="50"/>
      <c r="REK184" s="50"/>
      <c r="REL184" s="50"/>
      <c r="REM184" s="50"/>
      <c r="REN184" s="50"/>
      <c r="REO184" s="50"/>
      <c r="REP184" s="50"/>
      <c r="REQ184" s="50"/>
      <c r="RER184" s="50"/>
      <c r="RES184" s="50"/>
      <c r="RET184" s="50"/>
      <c r="REU184" s="50"/>
      <c r="REV184" s="50"/>
      <c r="REW184" s="50"/>
      <c r="REX184" s="50"/>
      <c r="REY184" s="50"/>
      <c r="REZ184" s="50"/>
      <c r="RFA184" s="50"/>
      <c r="RFB184" s="50"/>
      <c r="RFC184" s="50"/>
      <c r="RFD184" s="50"/>
      <c r="RFE184" s="50"/>
      <c r="RFF184" s="50"/>
      <c r="RFG184" s="50"/>
      <c r="RFH184" s="50"/>
      <c r="RFI184" s="50"/>
      <c r="RFJ184" s="50"/>
      <c r="RFK184" s="50"/>
      <c r="RFL184" s="50"/>
      <c r="RFM184" s="50"/>
      <c r="RFN184" s="50"/>
      <c r="RFO184" s="50"/>
      <c r="RFP184" s="50"/>
      <c r="RFQ184" s="50"/>
      <c r="RFR184" s="50"/>
      <c r="RFS184" s="50"/>
      <c r="RFT184" s="50"/>
      <c r="RFU184" s="50"/>
      <c r="RFV184" s="50"/>
      <c r="RFW184" s="50"/>
      <c r="RFX184" s="50"/>
      <c r="RFY184" s="50"/>
      <c r="RFZ184" s="50"/>
      <c r="RGA184" s="50"/>
      <c r="RGB184" s="50"/>
      <c r="RGC184" s="50"/>
      <c r="RGD184" s="50"/>
      <c r="RGE184" s="50"/>
      <c r="RGF184" s="50"/>
      <c r="RGG184" s="50"/>
      <c r="RGH184" s="50"/>
      <c r="RGI184" s="50"/>
      <c r="RGJ184" s="50"/>
      <c r="RGK184" s="50"/>
      <c r="RGL184" s="50"/>
      <c r="RGM184" s="50"/>
      <c r="RGN184" s="50"/>
      <c r="RGO184" s="50"/>
      <c r="RGP184" s="50"/>
      <c r="RGQ184" s="50"/>
      <c r="RGR184" s="50"/>
      <c r="RGS184" s="50"/>
      <c r="RGT184" s="50"/>
      <c r="RGU184" s="50"/>
      <c r="RGV184" s="50"/>
      <c r="RGW184" s="50"/>
      <c r="RGX184" s="50"/>
      <c r="RGY184" s="50"/>
      <c r="RGZ184" s="50"/>
      <c r="RHA184" s="50"/>
      <c r="RHB184" s="50"/>
      <c r="RHC184" s="50"/>
      <c r="RHD184" s="50"/>
      <c r="RHE184" s="50"/>
      <c r="RHF184" s="50"/>
      <c r="RHG184" s="50"/>
      <c r="RHH184" s="50"/>
      <c r="RHI184" s="50"/>
      <c r="RHJ184" s="50"/>
      <c r="RHK184" s="50"/>
      <c r="RHL184" s="50"/>
      <c r="RHM184" s="50"/>
      <c r="RHN184" s="50"/>
      <c r="RHO184" s="50"/>
      <c r="RHP184" s="50"/>
      <c r="RHQ184" s="50"/>
      <c r="RHR184" s="50"/>
      <c r="RHS184" s="50"/>
      <c r="RHT184" s="50"/>
      <c r="RHU184" s="50"/>
      <c r="RHV184" s="50"/>
      <c r="RHW184" s="50"/>
      <c r="RHX184" s="50"/>
      <c r="RHY184" s="50"/>
      <c r="RHZ184" s="50"/>
      <c r="RIA184" s="50"/>
      <c r="RIB184" s="50"/>
      <c r="RIC184" s="50"/>
      <c r="RID184" s="50"/>
      <c r="RIE184" s="50"/>
      <c r="RIF184" s="50"/>
      <c r="RIG184" s="50"/>
      <c r="RIH184" s="50"/>
      <c r="RII184" s="50"/>
      <c r="RIJ184" s="50"/>
      <c r="RIK184" s="50"/>
      <c r="RIL184" s="50"/>
      <c r="RIM184" s="50"/>
      <c r="RIN184" s="50"/>
      <c r="RIO184" s="50"/>
      <c r="RIP184" s="50"/>
      <c r="RIQ184" s="50"/>
      <c r="RIR184" s="50"/>
      <c r="RIS184" s="50"/>
      <c r="RIT184" s="50"/>
      <c r="RIU184" s="50"/>
      <c r="RIV184" s="50"/>
      <c r="RIW184" s="50"/>
      <c r="RIX184" s="50"/>
      <c r="RIY184" s="50"/>
      <c r="RIZ184" s="50"/>
      <c r="RJA184" s="50"/>
      <c r="RJB184" s="50"/>
      <c r="RJC184" s="50"/>
      <c r="RJD184" s="50"/>
      <c r="RJE184" s="50"/>
      <c r="RJF184" s="50"/>
      <c r="RJG184" s="50"/>
      <c r="RJH184" s="50"/>
      <c r="RJI184" s="50"/>
      <c r="RJJ184" s="50"/>
      <c r="RJK184" s="50"/>
      <c r="RJL184" s="50"/>
      <c r="RJM184" s="50"/>
      <c r="RJN184" s="50"/>
      <c r="RJO184" s="50"/>
      <c r="RJP184" s="50"/>
      <c r="RJQ184" s="50"/>
      <c r="RJR184" s="50"/>
      <c r="RJS184" s="50"/>
      <c r="RJT184" s="50"/>
      <c r="RJU184" s="50"/>
      <c r="RJV184" s="50"/>
      <c r="RJW184" s="50"/>
      <c r="RJX184" s="50"/>
      <c r="RJY184" s="50"/>
      <c r="RJZ184" s="50"/>
      <c r="RKA184" s="50"/>
      <c r="RKB184" s="50"/>
      <c r="RKC184" s="50"/>
      <c r="RKD184" s="50"/>
      <c r="RKE184" s="50"/>
      <c r="RKF184" s="50"/>
      <c r="RKG184" s="50"/>
      <c r="RKH184" s="50"/>
      <c r="RKI184" s="50"/>
      <c r="RKJ184" s="50"/>
      <c r="RKK184" s="50"/>
      <c r="RKL184" s="50"/>
      <c r="RKM184" s="50"/>
      <c r="RKN184" s="50"/>
      <c r="RKO184" s="50"/>
      <c r="RKP184" s="50"/>
      <c r="RKQ184" s="50"/>
      <c r="RKR184" s="50"/>
      <c r="RKS184" s="50"/>
      <c r="RKT184" s="50"/>
      <c r="RKU184" s="50"/>
      <c r="RKV184" s="50"/>
      <c r="RKW184" s="50"/>
      <c r="RKX184" s="50"/>
      <c r="RKY184" s="50"/>
      <c r="RKZ184" s="50"/>
      <c r="RLA184" s="50"/>
      <c r="RLB184" s="50"/>
      <c r="RLC184" s="50"/>
      <c r="RLD184" s="50"/>
      <c r="RLE184" s="50"/>
      <c r="RLF184" s="50"/>
      <c r="RLG184" s="50"/>
      <c r="RLH184" s="50"/>
      <c r="RLI184" s="50"/>
      <c r="RLJ184" s="50"/>
      <c r="RLK184" s="50"/>
      <c r="RLL184" s="50"/>
      <c r="RLM184" s="50"/>
      <c r="RLN184" s="50"/>
      <c r="RLO184" s="50"/>
      <c r="RLP184" s="50"/>
      <c r="RLQ184" s="50"/>
      <c r="RLR184" s="50"/>
      <c r="RLS184" s="50"/>
      <c r="RLT184" s="50"/>
      <c r="RLU184" s="50"/>
      <c r="RLV184" s="50"/>
      <c r="RLW184" s="50"/>
      <c r="RLX184" s="50"/>
      <c r="RLY184" s="50"/>
      <c r="RLZ184" s="50"/>
      <c r="RMA184" s="50"/>
      <c r="RMB184" s="50"/>
      <c r="RMC184" s="50"/>
      <c r="RMD184" s="50"/>
      <c r="RME184" s="50"/>
      <c r="RMF184" s="50"/>
      <c r="RMG184" s="50"/>
      <c r="RMH184" s="50"/>
      <c r="RMI184" s="50"/>
      <c r="RMJ184" s="50"/>
      <c r="RMK184" s="50"/>
      <c r="RML184" s="50"/>
      <c r="RMM184" s="50"/>
      <c r="RMN184" s="50"/>
      <c r="RMO184" s="50"/>
      <c r="RMP184" s="50"/>
      <c r="RMQ184" s="50"/>
      <c r="RMR184" s="50"/>
      <c r="RMS184" s="50"/>
      <c r="RMT184" s="50"/>
      <c r="RMU184" s="50"/>
      <c r="RMV184" s="50"/>
      <c r="RMW184" s="50"/>
      <c r="RMX184" s="50"/>
      <c r="RMY184" s="50"/>
      <c r="RMZ184" s="50"/>
      <c r="RNA184" s="50"/>
      <c r="RNB184" s="50"/>
      <c r="RNC184" s="50"/>
      <c r="RND184" s="50"/>
      <c r="RNE184" s="50"/>
      <c r="RNF184" s="50"/>
      <c r="RNG184" s="50"/>
      <c r="RNH184" s="50"/>
      <c r="RNI184" s="50"/>
      <c r="RNJ184" s="50"/>
      <c r="RNK184" s="50"/>
      <c r="RNL184" s="50"/>
      <c r="RNN184" s="50"/>
      <c r="RNP184" s="50"/>
      <c r="RNQ184" s="50"/>
      <c r="RNR184" s="50"/>
      <c r="RNS184" s="50"/>
      <c r="RNT184" s="50"/>
      <c r="RNU184" s="50"/>
      <c r="RNV184" s="50"/>
      <c r="RNW184" s="50"/>
      <c r="ROB184" s="50"/>
      <c r="ROC184" s="50"/>
      <c r="ROD184" s="50"/>
      <c r="ROE184" s="50"/>
      <c r="ROF184" s="50"/>
      <c r="ROG184" s="50"/>
      <c r="ROH184" s="50"/>
      <c r="ROI184" s="50"/>
      <c r="ROJ184" s="50"/>
      <c r="ROK184" s="50"/>
      <c r="ROL184" s="50"/>
      <c r="ROM184" s="50"/>
      <c r="RON184" s="50"/>
      <c r="ROO184" s="50"/>
      <c r="ROP184" s="50"/>
      <c r="ROQ184" s="50"/>
      <c r="ROR184" s="50"/>
      <c r="ROS184" s="50"/>
      <c r="ROT184" s="50"/>
      <c r="ROU184" s="50"/>
      <c r="ROV184" s="50"/>
      <c r="ROW184" s="50"/>
      <c r="ROX184" s="50"/>
      <c r="ROY184" s="50"/>
      <c r="ROZ184" s="50"/>
      <c r="RPA184" s="50"/>
      <c r="RPB184" s="50"/>
      <c r="RPC184" s="50"/>
      <c r="RPD184" s="50"/>
      <c r="RPE184" s="50"/>
      <c r="RPF184" s="50"/>
      <c r="RPG184" s="50"/>
      <c r="RPH184" s="50"/>
      <c r="RPI184" s="50"/>
      <c r="RPJ184" s="50"/>
      <c r="RPK184" s="50"/>
      <c r="RPL184" s="50"/>
      <c r="RPM184" s="50"/>
      <c r="RPN184" s="50"/>
      <c r="RPO184" s="50"/>
      <c r="RPP184" s="50"/>
      <c r="RPQ184" s="50"/>
      <c r="RPR184" s="50"/>
      <c r="RPS184" s="50"/>
      <c r="RPT184" s="50"/>
      <c r="RPU184" s="50"/>
      <c r="RPV184" s="50"/>
      <c r="RPW184" s="50"/>
      <c r="RPX184" s="50"/>
      <c r="RPY184" s="50"/>
      <c r="RPZ184" s="50"/>
      <c r="RQA184" s="50"/>
      <c r="RQB184" s="50"/>
      <c r="RQC184" s="50"/>
      <c r="RQD184" s="50"/>
      <c r="RQE184" s="50"/>
      <c r="RQF184" s="50"/>
      <c r="RQG184" s="50"/>
      <c r="RQH184" s="50"/>
      <c r="RQI184" s="50"/>
      <c r="RQJ184" s="50"/>
      <c r="RQK184" s="50"/>
      <c r="RQL184" s="50"/>
      <c r="RQM184" s="50"/>
      <c r="RQN184" s="50"/>
      <c r="RQO184" s="50"/>
      <c r="RQP184" s="50"/>
      <c r="RQQ184" s="50"/>
      <c r="RQR184" s="50"/>
      <c r="RQS184" s="50"/>
      <c r="RQT184" s="50"/>
      <c r="RQU184" s="50"/>
      <c r="RQV184" s="50"/>
      <c r="RQW184" s="50"/>
      <c r="RQX184" s="50"/>
      <c r="RQY184" s="50"/>
      <c r="RQZ184" s="50"/>
      <c r="RRA184" s="50"/>
      <c r="RRB184" s="50"/>
      <c r="RRC184" s="50"/>
      <c r="RRD184" s="50"/>
      <c r="RRE184" s="50"/>
      <c r="RRF184" s="50"/>
      <c r="RRG184" s="50"/>
      <c r="RRH184" s="50"/>
      <c r="RRI184" s="50"/>
      <c r="RRJ184" s="50"/>
      <c r="RRK184" s="50"/>
      <c r="RRL184" s="50"/>
      <c r="RRM184" s="50"/>
      <c r="RRN184" s="50"/>
      <c r="RRO184" s="50"/>
      <c r="RRP184" s="50"/>
      <c r="RRQ184" s="50"/>
      <c r="RRR184" s="50"/>
      <c r="RRS184" s="50"/>
      <c r="RRT184" s="50"/>
      <c r="RRU184" s="50"/>
      <c r="RRV184" s="50"/>
      <c r="RRW184" s="50"/>
      <c r="RRX184" s="50"/>
      <c r="RRY184" s="50"/>
      <c r="RRZ184" s="50"/>
      <c r="RSA184" s="50"/>
      <c r="RSB184" s="50"/>
      <c r="RSC184" s="50"/>
      <c r="RSD184" s="50"/>
      <c r="RSE184" s="50"/>
      <c r="RSF184" s="50"/>
      <c r="RSG184" s="50"/>
      <c r="RSH184" s="50"/>
      <c r="RSI184" s="50"/>
      <c r="RSJ184" s="50"/>
      <c r="RSK184" s="50"/>
      <c r="RSL184" s="50"/>
      <c r="RSM184" s="50"/>
      <c r="RSN184" s="50"/>
      <c r="RSO184" s="50"/>
      <c r="RSP184" s="50"/>
      <c r="RSQ184" s="50"/>
      <c r="RSR184" s="50"/>
      <c r="RSS184" s="50"/>
      <c r="RST184" s="50"/>
      <c r="RSU184" s="50"/>
      <c r="RSV184" s="50"/>
      <c r="RSW184" s="50"/>
      <c r="RSX184" s="50"/>
      <c r="RSY184" s="50"/>
      <c r="RSZ184" s="50"/>
      <c r="RTA184" s="50"/>
      <c r="RTB184" s="50"/>
      <c r="RTC184" s="50"/>
      <c r="RTD184" s="50"/>
      <c r="RTE184" s="50"/>
      <c r="RTF184" s="50"/>
      <c r="RTG184" s="50"/>
      <c r="RTH184" s="50"/>
      <c r="RTI184" s="50"/>
      <c r="RTJ184" s="50"/>
      <c r="RTK184" s="50"/>
      <c r="RTL184" s="50"/>
      <c r="RTM184" s="50"/>
      <c r="RTN184" s="50"/>
      <c r="RTO184" s="50"/>
      <c r="RTP184" s="50"/>
      <c r="RTQ184" s="50"/>
      <c r="RTR184" s="50"/>
      <c r="RTS184" s="50"/>
      <c r="RTT184" s="50"/>
      <c r="RTU184" s="50"/>
      <c r="RTV184" s="50"/>
      <c r="RTW184" s="50"/>
      <c r="RTX184" s="50"/>
      <c r="RTY184" s="50"/>
      <c r="RTZ184" s="50"/>
      <c r="RUA184" s="50"/>
      <c r="RUB184" s="50"/>
      <c r="RUC184" s="50"/>
      <c r="RUD184" s="50"/>
      <c r="RUE184" s="50"/>
      <c r="RUF184" s="50"/>
      <c r="RUG184" s="50"/>
      <c r="RUH184" s="50"/>
      <c r="RUI184" s="50"/>
      <c r="RUJ184" s="50"/>
      <c r="RUK184" s="50"/>
      <c r="RUL184" s="50"/>
      <c r="RUM184" s="50"/>
      <c r="RUN184" s="50"/>
      <c r="RUO184" s="50"/>
      <c r="RUP184" s="50"/>
      <c r="RUQ184" s="50"/>
      <c r="RUR184" s="50"/>
      <c r="RUS184" s="50"/>
      <c r="RUT184" s="50"/>
      <c r="RUU184" s="50"/>
      <c r="RUV184" s="50"/>
      <c r="RUW184" s="50"/>
      <c r="RUX184" s="50"/>
      <c r="RUY184" s="50"/>
      <c r="RUZ184" s="50"/>
      <c r="RVA184" s="50"/>
      <c r="RVB184" s="50"/>
      <c r="RVC184" s="50"/>
      <c r="RVD184" s="50"/>
      <c r="RVE184" s="50"/>
      <c r="RVF184" s="50"/>
      <c r="RVG184" s="50"/>
      <c r="RVH184" s="50"/>
      <c r="RVI184" s="50"/>
      <c r="RVJ184" s="50"/>
      <c r="RVK184" s="50"/>
      <c r="RVL184" s="50"/>
      <c r="RVM184" s="50"/>
      <c r="RVN184" s="50"/>
      <c r="RVO184" s="50"/>
      <c r="RVP184" s="50"/>
      <c r="RVQ184" s="50"/>
      <c r="RVR184" s="50"/>
      <c r="RVS184" s="50"/>
      <c r="RVT184" s="50"/>
      <c r="RVU184" s="50"/>
      <c r="RVV184" s="50"/>
      <c r="RVW184" s="50"/>
      <c r="RVX184" s="50"/>
      <c r="RVY184" s="50"/>
      <c r="RVZ184" s="50"/>
      <c r="RWA184" s="50"/>
      <c r="RWB184" s="50"/>
      <c r="RWC184" s="50"/>
      <c r="RWD184" s="50"/>
      <c r="RWE184" s="50"/>
      <c r="RWF184" s="50"/>
      <c r="RWG184" s="50"/>
      <c r="RWH184" s="50"/>
      <c r="RWI184" s="50"/>
      <c r="RWJ184" s="50"/>
      <c r="RWK184" s="50"/>
      <c r="RWL184" s="50"/>
      <c r="RWM184" s="50"/>
      <c r="RWN184" s="50"/>
      <c r="RWO184" s="50"/>
      <c r="RWP184" s="50"/>
      <c r="RWQ184" s="50"/>
      <c r="RWR184" s="50"/>
      <c r="RWS184" s="50"/>
      <c r="RWT184" s="50"/>
      <c r="RWU184" s="50"/>
      <c r="RWV184" s="50"/>
      <c r="RWW184" s="50"/>
      <c r="RWX184" s="50"/>
      <c r="RWY184" s="50"/>
      <c r="RWZ184" s="50"/>
      <c r="RXA184" s="50"/>
      <c r="RXB184" s="50"/>
      <c r="RXC184" s="50"/>
      <c r="RXD184" s="50"/>
      <c r="RXE184" s="50"/>
      <c r="RXF184" s="50"/>
      <c r="RXG184" s="50"/>
      <c r="RXH184" s="50"/>
      <c r="RXJ184" s="50"/>
      <c r="RXL184" s="50"/>
      <c r="RXM184" s="50"/>
      <c r="RXN184" s="50"/>
      <c r="RXO184" s="50"/>
      <c r="RXP184" s="50"/>
      <c r="RXQ184" s="50"/>
      <c r="RXR184" s="50"/>
      <c r="RXS184" s="50"/>
      <c r="RXX184" s="50"/>
      <c r="RXY184" s="50"/>
      <c r="RXZ184" s="50"/>
      <c r="RYA184" s="50"/>
      <c r="RYB184" s="50"/>
      <c r="RYC184" s="50"/>
      <c r="RYD184" s="50"/>
      <c r="RYE184" s="50"/>
      <c r="RYF184" s="50"/>
      <c r="RYG184" s="50"/>
      <c r="RYH184" s="50"/>
      <c r="RYI184" s="50"/>
      <c r="RYJ184" s="50"/>
      <c r="RYK184" s="50"/>
      <c r="RYL184" s="50"/>
      <c r="RYM184" s="50"/>
      <c r="RYN184" s="50"/>
      <c r="RYO184" s="50"/>
      <c r="RYP184" s="50"/>
      <c r="RYQ184" s="50"/>
      <c r="RYR184" s="50"/>
      <c r="RYS184" s="50"/>
      <c r="RYT184" s="50"/>
      <c r="RYU184" s="50"/>
      <c r="RYV184" s="50"/>
      <c r="RYW184" s="50"/>
      <c r="RYX184" s="50"/>
      <c r="RYY184" s="50"/>
      <c r="RYZ184" s="50"/>
      <c r="RZA184" s="50"/>
      <c r="RZB184" s="50"/>
      <c r="RZC184" s="50"/>
      <c r="RZD184" s="50"/>
      <c r="RZE184" s="50"/>
      <c r="RZF184" s="50"/>
      <c r="RZG184" s="50"/>
      <c r="RZH184" s="50"/>
      <c r="RZI184" s="50"/>
      <c r="RZJ184" s="50"/>
      <c r="RZK184" s="50"/>
      <c r="RZL184" s="50"/>
      <c r="RZM184" s="50"/>
      <c r="RZN184" s="50"/>
      <c r="RZO184" s="50"/>
      <c r="RZP184" s="50"/>
      <c r="RZQ184" s="50"/>
      <c r="RZR184" s="50"/>
      <c r="RZS184" s="50"/>
      <c r="RZT184" s="50"/>
      <c r="RZU184" s="50"/>
      <c r="RZV184" s="50"/>
      <c r="RZW184" s="50"/>
      <c r="RZX184" s="50"/>
      <c r="RZY184" s="50"/>
      <c r="RZZ184" s="50"/>
      <c r="SAA184" s="50"/>
      <c r="SAB184" s="50"/>
      <c r="SAC184" s="50"/>
      <c r="SAD184" s="50"/>
      <c r="SAE184" s="50"/>
      <c r="SAF184" s="50"/>
      <c r="SAG184" s="50"/>
      <c r="SAH184" s="50"/>
      <c r="SAI184" s="50"/>
      <c r="SAJ184" s="50"/>
      <c r="SAK184" s="50"/>
      <c r="SAL184" s="50"/>
      <c r="SAM184" s="50"/>
      <c r="SAN184" s="50"/>
      <c r="SAO184" s="50"/>
      <c r="SAP184" s="50"/>
      <c r="SAQ184" s="50"/>
      <c r="SAR184" s="50"/>
      <c r="SAS184" s="50"/>
      <c r="SAT184" s="50"/>
      <c r="SAU184" s="50"/>
      <c r="SAV184" s="50"/>
      <c r="SAW184" s="50"/>
      <c r="SAX184" s="50"/>
      <c r="SAY184" s="50"/>
      <c r="SAZ184" s="50"/>
      <c r="SBA184" s="50"/>
      <c r="SBB184" s="50"/>
      <c r="SBC184" s="50"/>
      <c r="SBD184" s="50"/>
      <c r="SBE184" s="50"/>
      <c r="SBF184" s="50"/>
      <c r="SBG184" s="50"/>
      <c r="SBH184" s="50"/>
      <c r="SBI184" s="50"/>
      <c r="SBJ184" s="50"/>
      <c r="SBK184" s="50"/>
      <c r="SBL184" s="50"/>
      <c r="SBM184" s="50"/>
      <c r="SBN184" s="50"/>
      <c r="SBO184" s="50"/>
      <c r="SBP184" s="50"/>
      <c r="SBQ184" s="50"/>
      <c r="SBR184" s="50"/>
      <c r="SBS184" s="50"/>
      <c r="SBT184" s="50"/>
      <c r="SBU184" s="50"/>
      <c r="SBV184" s="50"/>
      <c r="SBW184" s="50"/>
      <c r="SBX184" s="50"/>
      <c r="SBY184" s="50"/>
      <c r="SBZ184" s="50"/>
      <c r="SCA184" s="50"/>
      <c r="SCB184" s="50"/>
      <c r="SCC184" s="50"/>
      <c r="SCD184" s="50"/>
      <c r="SCE184" s="50"/>
      <c r="SCF184" s="50"/>
      <c r="SCG184" s="50"/>
      <c r="SCH184" s="50"/>
      <c r="SCI184" s="50"/>
      <c r="SCJ184" s="50"/>
      <c r="SCK184" s="50"/>
      <c r="SCL184" s="50"/>
      <c r="SCM184" s="50"/>
      <c r="SCN184" s="50"/>
      <c r="SCO184" s="50"/>
      <c r="SCP184" s="50"/>
      <c r="SCQ184" s="50"/>
      <c r="SCR184" s="50"/>
      <c r="SCS184" s="50"/>
      <c r="SCT184" s="50"/>
      <c r="SCU184" s="50"/>
      <c r="SCV184" s="50"/>
      <c r="SCW184" s="50"/>
      <c r="SCX184" s="50"/>
      <c r="SCY184" s="50"/>
      <c r="SCZ184" s="50"/>
      <c r="SDA184" s="50"/>
      <c r="SDB184" s="50"/>
      <c r="SDC184" s="50"/>
      <c r="SDD184" s="50"/>
      <c r="SDE184" s="50"/>
      <c r="SDF184" s="50"/>
      <c r="SDG184" s="50"/>
      <c r="SDH184" s="50"/>
      <c r="SDI184" s="50"/>
      <c r="SDJ184" s="50"/>
      <c r="SDK184" s="50"/>
      <c r="SDL184" s="50"/>
      <c r="SDM184" s="50"/>
      <c r="SDN184" s="50"/>
      <c r="SDO184" s="50"/>
      <c r="SDP184" s="50"/>
      <c r="SDQ184" s="50"/>
      <c r="SDR184" s="50"/>
      <c r="SDS184" s="50"/>
      <c r="SDT184" s="50"/>
      <c r="SDU184" s="50"/>
      <c r="SDV184" s="50"/>
      <c r="SDW184" s="50"/>
      <c r="SDX184" s="50"/>
      <c r="SDY184" s="50"/>
      <c r="SDZ184" s="50"/>
      <c r="SEA184" s="50"/>
      <c r="SEB184" s="50"/>
      <c r="SEC184" s="50"/>
      <c r="SED184" s="50"/>
      <c r="SEE184" s="50"/>
      <c r="SEF184" s="50"/>
      <c r="SEG184" s="50"/>
      <c r="SEH184" s="50"/>
      <c r="SEI184" s="50"/>
      <c r="SEJ184" s="50"/>
      <c r="SEK184" s="50"/>
      <c r="SEL184" s="50"/>
      <c r="SEM184" s="50"/>
      <c r="SEN184" s="50"/>
      <c r="SEO184" s="50"/>
      <c r="SEP184" s="50"/>
      <c r="SEQ184" s="50"/>
      <c r="SER184" s="50"/>
      <c r="SES184" s="50"/>
      <c r="SET184" s="50"/>
      <c r="SEU184" s="50"/>
      <c r="SEV184" s="50"/>
      <c r="SEW184" s="50"/>
      <c r="SEX184" s="50"/>
      <c r="SEY184" s="50"/>
      <c r="SEZ184" s="50"/>
      <c r="SFA184" s="50"/>
      <c r="SFB184" s="50"/>
      <c r="SFC184" s="50"/>
      <c r="SFD184" s="50"/>
      <c r="SFE184" s="50"/>
      <c r="SFF184" s="50"/>
      <c r="SFG184" s="50"/>
      <c r="SFH184" s="50"/>
      <c r="SFI184" s="50"/>
      <c r="SFJ184" s="50"/>
      <c r="SFK184" s="50"/>
      <c r="SFL184" s="50"/>
      <c r="SFM184" s="50"/>
      <c r="SFN184" s="50"/>
      <c r="SFO184" s="50"/>
      <c r="SFP184" s="50"/>
      <c r="SFQ184" s="50"/>
      <c r="SFR184" s="50"/>
      <c r="SFS184" s="50"/>
      <c r="SFT184" s="50"/>
      <c r="SFU184" s="50"/>
      <c r="SFV184" s="50"/>
      <c r="SFW184" s="50"/>
      <c r="SFX184" s="50"/>
      <c r="SFY184" s="50"/>
      <c r="SFZ184" s="50"/>
      <c r="SGA184" s="50"/>
      <c r="SGB184" s="50"/>
      <c r="SGC184" s="50"/>
      <c r="SGD184" s="50"/>
      <c r="SGE184" s="50"/>
      <c r="SGF184" s="50"/>
      <c r="SGG184" s="50"/>
      <c r="SGH184" s="50"/>
      <c r="SGI184" s="50"/>
      <c r="SGJ184" s="50"/>
      <c r="SGK184" s="50"/>
      <c r="SGL184" s="50"/>
      <c r="SGM184" s="50"/>
      <c r="SGN184" s="50"/>
      <c r="SGO184" s="50"/>
      <c r="SGP184" s="50"/>
      <c r="SGQ184" s="50"/>
      <c r="SGR184" s="50"/>
      <c r="SGS184" s="50"/>
      <c r="SGT184" s="50"/>
      <c r="SGU184" s="50"/>
      <c r="SGV184" s="50"/>
      <c r="SGW184" s="50"/>
      <c r="SGX184" s="50"/>
      <c r="SGY184" s="50"/>
      <c r="SGZ184" s="50"/>
      <c r="SHA184" s="50"/>
      <c r="SHB184" s="50"/>
      <c r="SHC184" s="50"/>
      <c r="SHD184" s="50"/>
      <c r="SHF184" s="50"/>
      <c r="SHH184" s="50"/>
      <c r="SHI184" s="50"/>
      <c r="SHJ184" s="50"/>
      <c r="SHK184" s="50"/>
      <c r="SHL184" s="50"/>
      <c r="SHM184" s="50"/>
      <c r="SHN184" s="50"/>
      <c r="SHO184" s="50"/>
      <c r="SHT184" s="50"/>
      <c r="SHU184" s="50"/>
      <c r="SHV184" s="50"/>
      <c r="SHW184" s="50"/>
      <c r="SHX184" s="50"/>
      <c r="SHY184" s="50"/>
      <c r="SHZ184" s="50"/>
      <c r="SIA184" s="50"/>
      <c r="SIB184" s="50"/>
      <c r="SIC184" s="50"/>
      <c r="SID184" s="50"/>
      <c r="SIE184" s="50"/>
      <c r="SIF184" s="50"/>
      <c r="SIG184" s="50"/>
      <c r="SIH184" s="50"/>
      <c r="SII184" s="50"/>
      <c r="SIJ184" s="50"/>
      <c r="SIK184" s="50"/>
      <c r="SIL184" s="50"/>
      <c r="SIM184" s="50"/>
      <c r="SIN184" s="50"/>
      <c r="SIO184" s="50"/>
      <c r="SIP184" s="50"/>
      <c r="SIQ184" s="50"/>
      <c r="SIR184" s="50"/>
      <c r="SIS184" s="50"/>
      <c r="SIT184" s="50"/>
      <c r="SIU184" s="50"/>
      <c r="SIV184" s="50"/>
      <c r="SIW184" s="50"/>
      <c r="SIX184" s="50"/>
      <c r="SIY184" s="50"/>
      <c r="SIZ184" s="50"/>
      <c r="SJA184" s="50"/>
      <c r="SJB184" s="50"/>
      <c r="SJC184" s="50"/>
      <c r="SJD184" s="50"/>
      <c r="SJE184" s="50"/>
      <c r="SJF184" s="50"/>
      <c r="SJG184" s="50"/>
      <c r="SJH184" s="50"/>
      <c r="SJI184" s="50"/>
      <c r="SJJ184" s="50"/>
      <c r="SJK184" s="50"/>
      <c r="SJL184" s="50"/>
      <c r="SJM184" s="50"/>
      <c r="SJN184" s="50"/>
      <c r="SJO184" s="50"/>
      <c r="SJP184" s="50"/>
      <c r="SJQ184" s="50"/>
      <c r="SJR184" s="50"/>
      <c r="SJS184" s="50"/>
      <c r="SJT184" s="50"/>
      <c r="SJU184" s="50"/>
      <c r="SJV184" s="50"/>
      <c r="SJW184" s="50"/>
      <c r="SJX184" s="50"/>
      <c r="SJY184" s="50"/>
      <c r="SJZ184" s="50"/>
      <c r="SKA184" s="50"/>
      <c r="SKB184" s="50"/>
      <c r="SKC184" s="50"/>
      <c r="SKD184" s="50"/>
      <c r="SKE184" s="50"/>
      <c r="SKF184" s="50"/>
      <c r="SKG184" s="50"/>
      <c r="SKH184" s="50"/>
      <c r="SKI184" s="50"/>
      <c r="SKJ184" s="50"/>
      <c r="SKK184" s="50"/>
      <c r="SKL184" s="50"/>
      <c r="SKM184" s="50"/>
      <c r="SKN184" s="50"/>
      <c r="SKO184" s="50"/>
      <c r="SKP184" s="50"/>
      <c r="SKQ184" s="50"/>
      <c r="SKR184" s="50"/>
      <c r="SKS184" s="50"/>
      <c r="SKT184" s="50"/>
      <c r="SKU184" s="50"/>
      <c r="SKV184" s="50"/>
      <c r="SKW184" s="50"/>
      <c r="SKX184" s="50"/>
      <c r="SKY184" s="50"/>
      <c r="SKZ184" s="50"/>
      <c r="SLA184" s="50"/>
      <c r="SLB184" s="50"/>
      <c r="SLC184" s="50"/>
      <c r="SLD184" s="50"/>
      <c r="SLE184" s="50"/>
      <c r="SLF184" s="50"/>
      <c r="SLG184" s="50"/>
      <c r="SLH184" s="50"/>
      <c r="SLI184" s="50"/>
      <c r="SLJ184" s="50"/>
      <c r="SLK184" s="50"/>
      <c r="SLL184" s="50"/>
      <c r="SLM184" s="50"/>
      <c r="SLN184" s="50"/>
      <c r="SLO184" s="50"/>
      <c r="SLP184" s="50"/>
      <c r="SLQ184" s="50"/>
      <c r="SLR184" s="50"/>
      <c r="SLS184" s="50"/>
      <c r="SLT184" s="50"/>
      <c r="SLU184" s="50"/>
      <c r="SLV184" s="50"/>
      <c r="SLW184" s="50"/>
      <c r="SLX184" s="50"/>
      <c r="SLY184" s="50"/>
      <c r="SLZ184" s="50"/>
      <c r="SMA184" s="50"/>
      <c r="SMB184" s="50"/>
      <c r="SMC184" s="50"/>
      <c r="SMD184" s="50"/>
      <c r="SME184" s="50"/>
      <c r="SMF184" s="50"/>
      <c r="SMG184" s="50"/>
      <c r="SMH184" s="50"/>
      <c r="SMI184" s="50"/>
      <c r="SMJ184" s="50"/>
      <c r="SMK184" s="50"/>
      <c r="SML184" s="50"/>
      <c r="SMM184" s="50"/>
      <c r="SMN184" s="50"/>
      <c r="SMO184" s="50"/>
      <c r="SMP184" s="50"/>
      <c r="SMQ184" s="50"/>
      <c r="SMR184" s="50"/>
      <c r="SMS184" s="50"/>
      <c r="SMT184" s="50"/>
      <c r="SMU184" s="50"/>
      <c r="SMV184" s="50"/>
      <c r="SMW184" s="50"/>
      <c r="SMX184" s="50"/>
      <c r="SMY184" s="50"/>
      <c r="SMZ184" s="50"/>
      <c r="SNA184" s="50"/>
      <c r="SNB184" s="50"/>
      <c r="SNC184" s="50"/>
      <c r="SND184" s="50"/>
      <c r="SNE184" s="50"/>
      <c r="SNF184" s="50"/>
      <c r="SNG184" s="50"/>
      <c r="SNH184" s="50"/>
      <c r="SNI184" s="50"/>
      <c r="SNJ184" s="50"/>
      <c r="SNK184" s="50"/>
      <c r="SNL184" s="50"/>
      <c r="SNM184" s="50"/>
      <c r="SNN184" s="50"/>
      <c r="SNO184" s="50"/>
      <c r="SNP184" s="50"/>
      <c r="SNQ184" s="50"/>
      <c r="SNR184" s="50"/>
      <c r="SNS184" s="50"/>
      <c r="SNT184" s="50"/>
      <c r="SNU184" s="50"/>
      <c r="SNV184" s="50"/>
      <c r="SNW184" s="50"/>
      <c r="SNX184" s="50"/>
      <c r="SNY184" s="50"/>
      <c r="SNZ184" s="50"/>
      <c r="SOA184" s="50"/>
      <c r="SOB184" s="50"/>
      <c r="SOC184" s="50"/>
      <c r="SOD184" s="50"/>
      <c r="SOE184" s="50"/>
      <c r="SOF184" s="50"/>
      <c r="SOG184" s="50"/>
      <c r="SOH184" s="50"/>
      <c r="SOI184" s="50"/>
      <c r="SOJ184" s="50"/>
      <c r="SOK184" s="50"/>
      <c r="SOL184" s="50"/>
      <c r="SOM184" s="50"/>
      <c r="SON184" s="50"/>
      <c r="SOO184" s="50"/>
      <c r="SOP184" s="50"/>
      <c r="SOQ184" s="50"/>
      <c r="SOR184" s="50"/>
      <c r="SOS184" s="50"/>
      <c r="SOT184" s="50"/>
      <c r="SOU184" s="50"/>
      <c r="SOV184" s="50"/>
      <c r="SOW184" s="50"/>
      <c r="SOX184" s="50"/>
      <c r="SOY184" s="50"/>
      <c r="SOZ184" s="50"/>
      <c r="SPA184" s="50"/>
      <c r="SPB184" s="50"/>
      <c r="SPC184" s="50"/>
      <c r="SPD184" s="50"/>
      <c r="SPE184" s="50"/>
      <c r="SPF184" s="50"/>
      <c r="SPG184" s="50"/>
      <c r="SPH184" s="50"/>
      <c r="SPI184" s="50"/>
      <c r="SPJ184" s="50"/>
      <c r="SPK184" s="50"/>
      <c r="SPL184" s="50"/>
      <c r="SPM184" s="50"/>
      <c r="SPN184" s="50"/>
      <c r="SPO184" s="50"/>
      <c r="SPP184" s="50"/>
      <c r="SPQ184" s="50"/>
      <c r="SPR184" s="50"/>
      <c r="SPS184" s="50"/>
      <c r="SPT184" s="50"/>
      <c r="SPU184" s="50"/>
      <c r="SPV184" s="50"/>
      <c r="SPW184" s="50"/>
      <c r="SPX184" s="50"/>
      <c r="SPY184" s="50"/>
      <c r="SPZ184" s="50"/>
      <c r="SQA184" s="50"/>
      <c r="SQB184" s="50"/>
      <c r="SQC184" s="50"/>
      <c r="SQD184" s="50"/>
      <c r="SQE184" s="50"/>
      <c r="SQF184" s="50"/>
      <c r="SQG184" s="50"/>
      <c r="SQH184" s="50"/>
      <c r="SQI184" s="50"/>
      <c r="SQJ184" s="50"/>
      <c r="SQK184" s="50"/>
      <c r="SQL184" s="50"/>
      <c r="SQM184" s="50"/>
      <c r="SQN184" s="50"/>
      <c r="SQO184" s="50"/>
      <c r="SQP184" s="50"/>
      <c r="SQQ184" s="50"/>
      <c r="SQR184" s="50"/>
      <c r="SQS184" s="50"/>
      <c r="SQT184" s="50"/>
      <c r="SQU184" s="50"/>
      <c r="SQV184" s="50"/>
      <c r="SQW184" s="50"/>
      <c r="SQX184" s="50"/>
      <c r="SQY184" s="50"/>
      <c r="SQZ184" s="50"/>
      <c r="SRB184" s="50"/>
      <c r="SRD184" s="50"/>
      <c r="SRE184" s="50"/>
      <c r="SRF184" s="50"/>
      <c r="SRG184" s="50"/>
      <c r="SRH184" s="50"/>
      <c r="SRI184" s="50"/>
      <c r="SRJ184" s="50"/>
      <c r="SRK184" s="50"/>
      <c r="SRP184" s="50"/>
      <c r="SRQ184" s="50"/>
      <c r="SRR184" s="50"/>
      <c r="SRS184" s="50"/>
      <c r="SRT184" s="50"/>
      <c r="SRU184" s="50"/>
      <c r="SRV184" s="50"/>
      <c r="SRW184" s="50"/>
      <c r="SRX184" s="50"/>
      <c r="SRY184" s="50"/>
      <c r="SRZ184" s="50"/>
      <c r="SSA184" s="50"/>
      <c r="SSB184" s="50"/>
      <c r="SSC184" s="50"/>
      <c r="SSD184" s="50"/>
      <c r="SSE184" s="50"/>
      <c r="SSF184" s="50"/>
      <c r="SSG184" s="50"/>
      <c r="SSH184" s="50"/>
      <c r="SSI184" s="50"/>
      <c r="SSJ184" s="50"/>
      <c r="SSK184" s="50"/>
      <c r="SSL184" s="50"/>
      <c r="SSM184" s="50"/>
      <c r="SSN184" s="50"/>
      <c r="SSO184" s="50"/>
      <c r="SSP184" s="50"/>
      <c r="SSQ184" s="50"/>
      <c r="SSR184" s="50"/>
      <c r="SSS184" s="50"/>
      <c r="SST184" s="50"/>
      <c r="SSU184" s="50"/>
      <c r="SSV184" s="50"/>
      <c r="SSW184" s="50"/>
      <c r="SSX184" s="50"/>
      <c r="SSY184" s="50"/>
      <c r="SSZ184" s="50"/>
      <c r="STA184" s="50"/>
      <c r="STB184" s="50"/>
      <c r="STC184" s="50"/>
      <c r="STD184" s="50"/>
      <c r="STE184" s="50"/>
      <c r="STF184" s="50"/>
      <c r="STG184" s="50"/>
      <c r="STH184" s="50"/>
      <c r="STI184" s="50"/>
      <c r="STJ184" s="50"/>
      <c r="STK184" s="50"/>
      <c r="STL184" s="50"/>
      <c r="STM184" s="50"/>
      <c r="STN184" s="50"/>
      <c r="STO184" s="50"/>
      <c r="STP184" s="50"/>
      <c r="STQ184" s="50"/>
      <c r="STR184" s="50"/>
      <c r="STS184" s="50"/>
      <c r="STT184" s="50"/>
      <c r="STU184" s="50"/>
      <c r="STV184" s="50"/>
      <c r="STW184" s="50"/>
      <c r="STX184" s="50"/>
      <c r="STY184" s="50"/>
      <c r="STZ184" s="50"/>
      <c r="SUA184" s="50"/>
      <c r="SUB184" s="50"/>
      <c r="SUC184" s="50"/>
      <c r="SUD184" s="50"/>
      <c r="SUE184" s="50"/>
      <c r="SUF184" s="50"/>
      <c r="SUG184" s="50"/>
      <c r="SUH184" s="50"/>
      <c r="SUI184" s="50"/>
      <c r="SUJ184" s="50"/>
      <c r="SUK184" s="50"/>
      <c r="SUL184" s="50"/>
      <c r="SUM184" s="50"/>
      <c r="SUN184" s="50"/>
      <c r="SUO184" s="50"/>
      <c r="SUP184" s="50"/>
      <c r="SUQ184" s="50"/>
      <c r="SUR184" s="50"/>
      <c r="SUS184" s="50"/>
      <c r="SUT184" s="50"/>
      <c r="SUU184" s="50"/>
      <c r="SUV184" s="50"/>
      <c r="SUW184" s="50"/>
      <c r="SUX184" s="50"/>
      <c r="SUY184" s="50"/>
      <c r="SUZ184" s="50"/>
      <c r="SVA184" s="50"/>
      <c r="SVB184" s="50"/>
      <c r="SVC184" s="50"/>
      <c r="SVD184" s="50"/>
      <c r="SVE184" s="50"/>
      <c r="SVF184" s="50"/>
      <c r="SVG184" s="50"/>
      <c r="SVH184" s="50"/>
      <c r="SVI184" s="50"/>
      <c r="SVJ184" s="50"/>
      <c r="SVK184" s="50"/>
      <c r="SVL184" s="50"/>
      <c r="SVM184" s="50"/>
      <c r="SVN184" s="50"/>
      <c r="SVO184" s="50"/>
      <c r="SVP184" s="50"/>
      <c r="SVQ184" s="50"/>
      <c r="SVR184" s="50"/>
      <c r="SVS184" s="50"/>
      <c r="SVT184" s="50"/>
      <c r="SVU184" s="50"/>
      <c r="SVV184" s="50"/>
      <c r="SVW184" s="50"/>
      <c r="SVX184" s="50"/>
      <c r="SVY184" s="50"/>
      <c r="SVZ184" s="50"/>
      <c r="SWA184" s="50"/>
      <c r="SWB184" s="50"/>
      <c r="SWC184" s="50"/>
      <c r="SWD184" s="50"/>
      <c r="SWE184" s="50"/>
      <c r="SWF184" s="50"/>
      <c r="SWG184" s="50"/>
      <c r="SWH184" s="50"/>
      <c r="SWI184" s="50"/>
      <c r="SWJ184" s="50"/>
      <c r="SWK184" s="50"/>
      <c r="SWL184" s="50"/>
      <c r="SWM184" s="50"/>
      <c r="SWN184" s="50"/>
      <c r="SWO184" s="50"/>
      <c r="SWP184" s="50"/>
      <c r="SWQ184" s="50"/>
      <c r="SWR184" s="50"/>
      <c r="SWS184" s="50"/>
      <c r="SWT184" s="50"/>
      <c r="SWU184" s="50"/>
      <c r="SWV184" s="50"/>
      <c r="SWW184" s="50"/>
      <c r="SWX184" s="50"/>
      <c r="SWY184" s="50"/>
      <c r="SWZ184" s="50"/>
      <c r="SXA184" s="50"/>
      <c r="SXB184" s="50"/>
      <c r="SXC184" s="50"/>
      <c r="SXD184" s="50"/>
      <c r="SXE184" s="50"/>
      <c r="SXF184" s="50"/>
      <c r="SXG184" s="50"/>
      <c r="SXH184" s="50"/>
      <c r="SXI184" s="50"/>
      <c r="SXJ184" s="50"/>
      <c r="SXK184" s="50"/>
      <c r="SXL184" s="50"/>
      <c r="SXM184" s="50"/>
      <c r="SXN184" s="50"/>
      <c r="SXO184" s="50"/>
      <c r="SXP184" s="50"/>
      <c r="SXQ184" s="50"/>
      <c r="SXR184" s="50"/>
      <c r="SXS184" s="50"/>
      <c r="SXT184" s="50"/>
      <c r="SXU184" s="50"/>
      <c r="SXV184" s="50"/>
      <c r="SXW184" s="50"/>
      <c r="SXX184" s="50"/>
      <c r="SXY184" s="50"/>
      <c r="SXZ184" s="50"/>
      <c r="SYA184" s="50"/>
      <c r="SYB184" s="50"/>
      <c r="SYC184" s="50"/>
      <c r="SYD184" s="50"/>
      <c r="SYE184" s="50"/>
      <c r="SYF184" s="50"/>
      <c r="SYG184" s="50"/>
      <c r="SYH184" s="50"/>
      <c r="SYI184" s="50"/>
      <c r="SYJ184" s="50"/>
      <c r="SYK184" s="50"/>
      <c r="SYL184" s="50"/>
      <c r="SYM184" s="50"/>
      <c r="SYN184" s="50"/>
      <c r="SYO184" s="50"/>
      <c r="SYP184" s="50"/>
      <c r="SYQ184" s="50"/>
      <c r="SYR184" s="50"/>
      <c r="SYS184" s="50"/>
      <c r="SYT184" s="50"/>
      <c r="SYU184" s="50"/>
      <c r="SYV184" s="50"/>
      <c r="SYW184" s="50"/>
      <c r="SYX184" s="50"/>
      <c r="SYY184" s="50"/>
      <c r="SYZ184" s="50"/>
      <c r="SZA184" s="50"/>
      <c r="SZB184" s="50"/>
      <c r="SZC184" s="50"/>
      <c r="SZD184" s="50"/>
      <c r="SZE184" s="50"/>
      <c r="SZF184" s="50"/>
      <c r="SZG184" s="50"/>
      <c r="SZH184" s="50"/>
      <c r="SZI184" s="50"/>
      <c r="SZJ184" s="50"/>
      <c r="SZK184" s="50"/>
      <c r="SZL184" s="50"/>
      <c r="SZM184" s="50"/>
      <c r="SZN184" s="50"/>
      <c r="SZO184" s="50"/>
      <c r="SZP184" s="50"/>
      <c r="SZQ184" s="50"/>
      <c r="SZR184" s="50"/>
      <c r="SZS184" s="50"/>
      <c r="SZT184" s="50"/>
      <c r="SZU184" s="50"/>
      <c r="SZV184" s="50"/>
      <c r="SZW184" s="50"/>
      <c r="SZX184" s="50"/>
      <c r="SZY184" s="50"/>
      <c r="SZZ184" s="50"/>
      <c r="TAA184" s="50"/>
      <c r="TAB184" s="50"/>
      <c r="TAC184" s="50"/>
      <c r="TAD184" s="50"/>
      <c r="TAE184" s="50"/>
      <c r="TAF184" s="50"/>
      <c r="TAG184" s="50"/>
      <c r="TAH184" s="50"/>
      <c r="TAI184" s="50"/>
      <c r="TAJ184" s="50"/>
      <c r="TAK184" s="50"/>
      <c r="TAL184" s="50"/>
      <c r="TAM184" s="50"/>
      <c r="TAN184" s="50"/>
      <c r="TAO184" s="50"/>
      <c r="TAP184" s="50"/>
      <c r="TAQ184" s="50"/>
      <c r="TAR184" s="50"/>
      <c r="TAS184" s="50"/>
      <c r="TAT184" s="50"/>
      <c r="TAU184" s="50"/>
      <c r="TAV184" s="50"/>
      <c r="TAX184" s="50"/>
      <c r="TAZ184" s="50"/>
      <c r="TBA184" s="50"/>
      <c r="TBB184" s="50"/>
      <c r="TBC184" s="50"/>
      <c r="TBD184" s="50"/>
      <c r="TBE184" s="50"/>
      <c r="TBF184" s="50"/>
      <c r="TBG184" s="50"/>
      <c r="TBL184" s="50"/>
      <c r="TBM184" s="50"/>
      <c r="TBN184" s="50"/>
      <c r="TBO184" s="50"/>
      <c r="TBP184" s="50"/>
      <c r="TBQ184" s="50"/>
      <c r="TBR184" s="50"/>
      <c r="TBS184" s="50"/>
      <c r="TBT184" s="50"/>
      <c r="TBU184" s="50"/>
      <c r="TBV184" s="50"/>
      <c r="TBW184" s="50"/>
      <c r="TBX184" s="50"/>
      <c r="TBY184" s="50"/>
      <c r="TBZ184" s="50"/>
      <c r="TCA184" s="50"/>
      <c r="TCB184" s="50"/>
      <c r="TCC184" s="50"/>
      <c r="TCD184" s="50"/>
      <c r="TCE184" s="50"/>
      <c r="TCF184" s="50"/>
      <c r="TCG184" s="50"/>
      <c r="TCH184" s="50"/>
      <c r="TCI184" s="50"/>
      <c r="TCJ184" s="50"/>
      <c r="TCK184" s="50"/>
      <c r="TCL184" s="50"/>
      <c r="TCM184" s="50"/>
      <c r="TCN184" s="50"/>
      <c r="TCO184" s="50"/>
      <c r="TCP184" s="50"/>
      <c r="TCQ184" s="50"/>
      <c r="TCR184" s="50"/>
      <c r="TCS184" s="50"/>
      <c r="TCT184" s="50"/>
      <c r="TCU184" s="50"/>
      <c r="TCV184" s="50"/>
      <c r="TCW184" s="50"/>
      <c r="TCX184" s="50"/>
      <c r="TCY184" s="50"/>
      <c r="TCZ184" s="50"/>
      <c r="TDA184" s="50"/>
      <c r="TDB184" s="50"/>
      <c r="TDC184" s="50"/>
      <c r="TDD184" s="50"/>
      <c r="TDE184" s="50"/>
      <c r="TDF184" s="50"/>
      <c r="TDG184" s="50"/>
      <c r="TDH184" s="50"/>
      <c r="TDI184" s="50"/>
      <c r="TDJ184" s="50"/>
      <c r="TDK184" s="50"/>
      <c r="TDL184" s="50"/>
      <c r="TDM184" s="50"/>
      <c r="TDN184" s="50"/>
      <c r="TDO184" s="50"/>
      <c r="TDP184" s="50"/>
      <c r="TDQ184" s="50"/>
      <c r="TDR184" s="50"/>
      <c r="TDS184" s="50"/>
      <c r="TDT184" s="50"/>
      <c r="TDU184" s="50"/>
      <c r="TDV184" s="50"/>
      <c r="TDW184" s="50"/>
      <c r="TDX184" s="50"/>
      <c r="TDY184" s="50"/>
      <c r="TDZ184" s="50"/>
      <c r="TEA184" s="50"/>
      <c r="TEB184" s="50"/>
      <c r="TEC184" s="50"/>
      <c r="TED184" s="50"/>
      <c r="TEE184" s="50"/>
      <c r="TEF184" s="50"/>
      <c r="TEG184" s="50"/>
      <c r="TEH184" s="50"/>
      <c r="TEI184" s="50"/>
      <c r="TEJ184" s="50"/>
      <c r="TEK184" s="50"/>
      <c r="TEL184" s="50"/>
      <c r="TEM184" s="50"/>
      <c r="TEN184" s="50"/>
      <c r="TEO184" s="50"/>
      <c r="TEP184" s="50"/>
      <c r="TEQ184" s="50"/>
      <c r="TER184" s="50"/>
      <c r="TES184" s="50"/>
      <c r="TET184" s="50"/>
      <c r="TEU184" s="50"/>
      <c r="TEV184" s="50"/>
      <c r="TEW184" s="50"/>
      <c r="TEX184" s="50"/>
      <c r="TEY184" s="50"/>
      <c r="TEZ184" s="50"/>
      <c r="TFA184" s="50"/>
      <c r="TFB184" s="50"/>
      <c r="TFC184" s="50"/>
      <c r="TFD184" s="50"/>
      <c r="TFE184" s="50"/>
      <c r="TFF184" s="50"/>
      <c r="TFG184" s="50"/>
      <c r="TFH184" s="50"/>
      <c r="TFI184" s="50"/>
      <c r="TFJ184" s="50"/>
      <c r="TFK184" s="50"/>
      <c r="TFL184" s="50"/>
      <c r="TFM184" s="50"/>
      <c r="TFN184" s="50"/>
      <c r="TFO184" s="50"/>
      <c r="TFP184" s="50"/>
      <c r="TFQ184" s="50"/>
      <c r="TFR184" s="50"/>
      <c r="TFS184" s="50"/>
      <c r="TFT184" s="50"/>
      <c r="TFU184" s="50"/>
      <c r="TFV184" s="50"/>
      <c r="TFW184" s="50"/>
      <c r="TFX184" s="50"/>
      <c r="TFY184" s="50"/>
      <c r="TFZ184" s="50"/>
      <c r="TGA184" s="50"/>
      <c r="TGB184" s="50"/>
      <c r="TGC184" s="50"/>
      <c r="TGD184" s="50"/>
      <c r="TGE184" s="50"/>
      <c r="TGF184" s="50"/>
      <c r="TGG184" s="50"/>
      <c r="TGH184" s="50"/>
      <c r="TGI184" s="50"/>
      <c r="TGJ184" s="50"/>
      <c r="TGK184" s="50"/>
      <c r="TGL184" s="50"/>
      <c r="TGM184" s="50"/>
      <c r="TGN184" s="50"/>
      <c r="TGO184" s="50"/>
      <c r="TGP184" s="50"/>
      <c r="TGQ184" s="50"/>
      <c r="TGR184" s="50"/>
      <c r="TGS184" s="50"/>
      <c r="TGT184" s="50"/>
      <c r="TGU184" s="50"/>
      <c r="TGV184" s="50"/>
      <c r="TGW184" s="50"/>
      <c r="TGX184" s="50"/>
      <c r="TGY184" s="50"/>
      <c r="TGZ184" s="50"/>
      <c r="THA184" s="50"/>
      <c r="THB184" s="50"/>
      <c r="THC184" s="50"/>
      <c r="THD184" s="50"/>
      <c r="THE184" s="50"/>
      <c r="THF184" s="50"/>
      <c r="THG184" s="50"/>
      <c r="THH184" s="50"/>
      <c r="THI184" s="50"/>
      <c r="THJ184" s="50"/>
      <c r="THK184" s="50"/>
      <c r="THL184" s="50"/>
      <c r="THM184" s="50"/>
      <c r="THN184" s="50"/>
      <c r="THO184" s="50"/>
      <c r="THP184" s="50"/>
      <c r="THQ184" s="50"/>
      <c r="THR184" s="50"/>
      <c r="THS184" s="50"/>
      <c r="THT184" s="50"/>
      <c r="THU184" s="50"/>
      <c r="THV184" s="50"/>
      <c r="THW184" s="50"/>
      <c r="THX184" s="50"/>
      <c r="THY184" s="50"/>
      <c r="THZ184" s="50"/>
      <c r="TIA184" s="50"/>
      <c r="TIB184" s="50"/>
      <c r="TIC184" s="50"/>
      <c r="TID184" s="50"/>
      <c r="TIE184" s="50"/>
      <c r="TIF184" s="50"/>
      <c r="TIG184" s="50"/>
      <c r="TIH184" s="50"/>
      <c r="TII184" s="50"/>
      <c r="TIJ184" s="50"/>
      <c r="TIK184" s="50"/>
      <c r="TIL184" s="50"/>
      <c r="TIM184" s="50"/>
      <c r="TIN184" s="50"/>
      <c r="TIO184" s="50"/>
      <c r="TIP184" s="50"/>
      <c r="TIQ184" s="50"/>
      <c r="TIR184" s="50"/>
      <c r="TIS184" s="50"/>
      <c r="TIT184" s="50"/>
      <c r="TIU184" s="50"/>
      <c r="TIV184" s="50"/>
      <c r="TIW184" s="50"/>
      <c r="TIX184" s="50"/>
      <c r="TIY184" s="50"/>
      <c r="TIZ184" s="50"/>
      <c r="TJA184" s="50"/>
      <c r="TJB184" s="50"/>
      <c r="TJC184" s="50"/>
      <c r="TJD184" s="50"/>
      <c r="TJE184" s="50"/>
      <c r="TJF184" s="50"/>
      <c r="TJG184" s="50"/>
      <c r="TJH184" s="50"/>
      <c r="TJI184" s="50"/>
      <c r="TJJ184" s="50"/>
      <c r="TJK184" s="50"/>
      <c r="TJL184" s="50"/>
      <c r="TJM184" s="50"/>
      <c r="TJN184" s="50"/>
      <c r="TJO184" s="50"/>
      <c r="TJP184" s="50"/>
      <c r="TJQ184" s="50"/>
      <c r="TJR184" s="50"/>
      <c r="TJS184" s="50"/>
      <c r="TJT184" s="50"/>
      <c r="TJU184" s="50"/>
      <c r="TJV184" s="50"/>
      <c r="TJW184" s="50"/>
      <c r="TJX184" s="50"/>
      <c r="TJY184" s="50"/>
      <c r="TJZ184" s="50"/>
      <c r="TKA184" s="50"/>
      <c r="TKB184" s="50"/>
      <c r="TKC184" s="50"/>
      <c r="TKD184" s="50"/>
      <c r="TKE184" s="50"/>
      <c r="TKF184" s="50"/>
      <c r="TKG184" s="50"/>
      <c r="TKH184" s="50"/>
      <c r="TKI184" s="50"/>
      <c r="TKJ184" s="50"/>
      <c r="TKK184" s="50"/>
      <c r="TKL184" s="50"/>
      <c r="TKM184" s="50"/>
      <c r="TKN184" s="50"/>
      <c r="TKO184" s="50"/>
      <c r="TKP184" s="50"/>
      <c r="TKQ184" s="50"/>
      <c r="TKR184" s="50"/>
      <c r="TKT184" s="50"/>
      <c r="TKV184" s="50"/>
      <c r="TKW184" s="50"/>
      <c r="TKX184" s="50"/>
      <c r="TKY184" s="50"/>
      <c r="TKZ184" s="50"/>
      <c r="TLA184" s="50"/>
      <c r="TLB184" s="50"/>
      <c r="TLC184" s="50"/>
      <c r="TLH184" s="50"/>
      <c r="TLI184" s="50"/>
      <c r="TLJ184" s="50"/>
      <c r="TLK184" s="50"/>
      <c r="TLL184" s="50"/>
      <c r="TLM184" s="50"/>
      <c r="TLN184" s="50"/>
      <c r="TLO184" s="50"/>
      <c r="TLP184" s="50"/>
      <c r="TLQ184" s="50"/>
      <c r="TLR184" s="50"/>
      <c r="TLS184" s="50"/>
      <c r="TLT184" s="50"/>
      <c r="TLU184" s="50"/>
      <c r="TLV184" s="50"/>
      <c r="TLW184" s="50"/>
      <c r="TLX184" s="50"/>
      <c r="TLY184" s="50"/>
      <c r="TLZ184" s="50"/>
      <c r="TMA184" s="50"/>
      <c r="TMB184" s="50"/>
      <c r="TMC184" s="50"/>
      <c r="TMD184" s="50"/>
      <c r="TME184" s="50"/>
      <c r="TMF184" s="50"/>
      <c r="TMG184" s="50"/>
      <c r="TMH184" s="50"/>
      <c r="TMI184" s="50"/>
      <c r="TMJ184" s="50"/>
      <c r="TMK184" s="50"/>
      <c r="TML184" s="50"/>
      <c r="TMM184" s="50"/>
      <c r="TMN184" s="50"/>
      <c r="TMO184" s="50"/>
      <c r="TMP184" s="50"/>
      <c r="TMQ184" s="50"/>
      <c r="TMR184" s="50"/>
      <c r="TMS184" s="50"/>
      <c r="TMT184" s="50"/>
      <c r="TMU184" s="50"/>
      <c r="TMV184" s="50"/>
      <c r="TMW184" s="50"/>
      <c r="TMX184" s="50"/>
      <c r="TMY184" s="50"/>
      <c r="TMZ184" s="50"/>
      <c r="TNA184" s="50"/>
      <c r="TNB184" s="50"/>
      <c r="TNC184" s="50"/>
      <c r="TND184" s="50"/>
      <c r="TNE184" s="50"/>
      <c r="TNF184" s="50"/>
      <c r="TNG184" s="50"/>
      <c r="TNH184" s="50"/>
      <c r="TNI184" s="50"/>
      <c r="TNJ184" s="50"/>
      <c r="TNK184" s="50"/>
      <c r="TNL184" s="50"/>
      <c r="TNM184" s="50"/>
      <c r="TNN184" s="50"/>
      <c r="TNO184" s="50"/>
      <c r="TNP184" s="50"/>
      <c r="TNQ184" s="50"/>
      <c r="TNR184" s="50"/>
      <c r="TNS184" s="50"/>
      <c r="TNT184" s="50"/>
      <c r="TNU184" s="50"/>
      <c r="TNV184" s="50"/>
      <c r="TNW184" s="50"/>
      <c r="TNX184" s="50"/>
      <c r="TNY184" s="50"/>
      <c r="TNZ184" s="50"/>
      <c r="TOA184" s="50"/>
      <c r="TOB184" s="50"/>
      <c r="TOC184" s="50"/>
      <c r="TOD184" s="50"/>
      <c r="TOE184" s="50"/>
      <c r="TOF184" s="50"/>
      <c r="TOG184" s="50"/>
      <c r="TOH184" s="50"/>
      <c r="TOI184" s="50"/>
      <c r="TOJ184" s="50"/>
      <c r="TOK184" s="50"/>
      <c r="TOL184" s="50"/>
      <c r="TOM184" s="50"/>
      <c r="TON184" s="50"/>
      <c r="TOO184" s="50"/>
      <c r="TOP184" s="50"/>
      <c r="TOQ184" s="50"/>
      <c r="TOR184" s="50"/>
      <c r="TOS184" s="50"/>
      <c r="TOT184" s="50"/>
      <c r="TOU184" s="50"/>
      <c r="TOV184" s="50"/>
      <c r="TOW184" s="50"/>
      <c r="TOX184" s="50"/>
      <c r="TOY184" s="50"/>
      <c r="TOZ184" s="50"/>
      <c r="TPA184" s="50"/>
      <c r="TPB184" s="50"/>
      <c r="TPC184" s="50"/>
      <c r="TPD184" s="50"/>
      <c r="TPE184" s="50"/>
      <c r="TPF184" s="50"/>
      <c r="TPG184" s="50"/>
      <c r="TPH184" s="50"/>
      <c r="TPI184" s="50"/>
      <c r="TPJ184" s="50"/>
      <c r="TPK184" s="50"/>
      <c r="TPL184" s="50"/>
      <c r="TPM184" s="50"/>
      <c r="TPN184" s="50"/>
      <c r="TPO184" s="50"/>
      <c r="TPP184" s="50"/>
      <c r="TPQ184" s="50"/>
      <c r="TPR184" s="50"/>
      <c r="TPS184" s="50"/>
      <c r="TPT184" s="50"/>
      <c r="TPU184" s="50"/>
      <c r="TPV184" s="50"/>
      <c r="TPW184" s="50"/>
      <c r="TPX184" s="50"/>
      <c r="TPY184" s="50"/>
      <c r="TPZ184" s="50"/>
      <c r="TQA184" s="50"/>
      <c r="TQB184" s="50"/>
      <c r="TQC184" s="50"/>
      <c r="TQD184" s="50"/>
      <c r="TQE184" s="50"/>
      <c r="TQF184" s="50"/>
      <c r="TQG184" s="50"/>
      <c r="TQH184" s="50"/>
      <c r="TQI184" s="50"/>
      <c r="TQJ184" s="50"/>
      <c r="TQK184" s="50"/>
      <c r="TQL184" s="50"/>
      <c r="TQM184" s="50"/>
      <c r="TQN184" s="50"/>
      <c r="TQO184" s="50"/>
      <c r="TQP184" s="50"/>
      <c r="TQQ184" s="50"/>
      <c r="TQR184" s="50"/>
      <c r="TQS184" s="50"/>
      <c r="TQT184" s="50"/>
      <c r="TQU184" s="50"/>
      <c r="TQV184" s="50"/>
      <c r="TQW184" s="50"/>
      <c r="TQX184" s="50"/>
      <c r="TQY184" s="50"/>
      <c r="TQZ184" s="50"/>
      <c r="TRA184" s="50"/>
      <c r="TRB184" s="50"/>
      <c r="TRC184" s="50"/>
      <c r="TRD184" s="50"/>
      <c r="TRE184" s="50"/>
      <c r="TRF184" s="50"/>
      <c r="TRG184" s="50"/>
      <c r="TRH184" s="50"/>
      <c r="TRI184" s="50"/>
      <c r="TRJ184" s="50"/>
      <c r="TRK184" s="50"/>
      <c r="TRL184" s="50"/>
      <c r="TRM184" s="50"/>
      <c r="TRN184" s="50"/>
      <c r="TRO184" s="50"/>
      <c r="TRP184" s="50"/>
      <c r="TRQ184" s="50"/>
      <c r="TRR184" s="50"/>
      <c r="TRS184" s="50"/>
      <c r="TRT184" s="50"/>
      <c r="TRU184" s="50"/>
      <c r="TRV184" s="50"/>
      <c r="TRW184" s="50"/>
      <c r="TRX184" s="50"/>
      <c r="TRY184" s="50"/>
      <c r="TRZ184" s="50"/>
      <c r="TSA184" s="50"/>
      <c r="TSB184" s="50"/>
      <c r="TSC184" s="50"/>
      <c r="TSD184" s="50"/>
      <c r="TSE184" s="50"/>
      <c r="TSF184" s="50"/>
      <c r="TSG184" s="50"/>
      <c r="TSH184" s="50"/>
      <c r="TSI184" s="50"/>
      <c r="TSJ184" s="50"/>
      <c r="TSK184" s="50"/>
      <c r="TSL184" s="50"/>
      <c r="TSM184" s="50"/>
      <c r="TSN184" s="50"/>
      <c r="TSO184" s="50"/>
      <c r="TSP184" s="50"/>
      <c r="TSQ184" s="50"/>
      <c r="TSR184" s="50"/>
      <c r="TSS184" s="50"/>
      <c r="TST184" s="50"/>
      <c r="TSU184" s="50"/>
      <c r="TSV184" s="50"/>
      <c r="TSW184" s="50"/>
      <c r="TSX184" s="50"/>
      <c r="TSY184" s="50"/>
      <c r="TSZ184" s="50"/>
      <c r="TTA184" s="50"/>
      <c r="TTB184" s="50"/>
      <c r="TTC184" s="50"/>
      <c r="TTD184" s="50"/>
      <c r="TTE184" s="50"/>
      <c r="TTF184" s="50"/>
      <c r="TTG184" s="50"/>
      <c r="TTH184" s="50"/>
      <c r="TTI184" s="50"/>
      <c r="TTJ184" s="50"/>
      <c r="TTK184" s="50"/>
      <c r="TTL184" s="50"/>
      <c r="TTM184" s="50"/>
      <c r="TTN184" s="50"/>
      <c r="TTO184" s="50"/>
      <c r="TTP184" s="50"/>
      <c r="TTQ184" s="50"/>
      <c r="TTR184" s="50"/>
      <c r="TTS184" s="50"/>
      <c r="TTT184" s="50"/>
      <c r="TTU184" s="50"/>
      <c r="TTV184" s="50"/>
      <c r="TTW184" s="50"/>
      <c r="TTX184" s="50"/>
      <c r="TTY184" s="50"/>
      <c r="TTZ184" s="50"/>
      <c r="TUA184" s="50"/>
      <c r="TUB184" s="50"/>
      <c r="TUC184" s="50"/>
      <c r="TUD184" s="50"/>
      <c r="TUE184" s="50"/>
      <c r="TUF184" s="50"/>
      <c r="TUG184" s="50"/>
      <c r="TUH184" s="50"/>
      <c r="TUI184" s="50"/>
      <c r="TUJ184" s="50"/>
      <c r="TUK184" s="50"/>
      <c r="TUL184" s="50"/>
      <c r="TUM184" s="50"/>
      <c r="TUN184" s="50"/>
      <c r="TUP184" s="50"/>
      <c r="TUR184" s="50"/>
      <c r="TUS184" s="50"/>
      <c r="TUT184" s="50"/>
      <c r="TUU184" s="50"/>
      <c r="TUV184" s="50"/>
      <c r="TUW184" s="50"/>
      <c r="TUX184" s="50"/>
      <c r="TUY184" s="50"/>
      <c r="TVD184" s="50"/>
      <c r="TVE184" s="50"/>
      <c r="TVF184" s="50"/>
      <c r="TVG184" s="50"/>
      <c r="TVH184" s="50"/>
      <c r="TVI184" s="50"/>
      <c r="TVJ184" s="50"/>
      <c r="TVK184" s="50"/>
      <c r="TVL184" s="50"/>
      <c r="TVM184" s="50"/>
      <c r="TVN184" s="50"/>
      <c r="TVO184" s="50"/>
      <c r="TVP184" s="50"/>
      <c r="TVQ184" s="50"/>
      <c r="TVR184" s="50"/>
      <c r="TVS184" s="50"/>
      <c r="TVT184" s="50"/>
      <c r="TVU184" s="50"/>
      <c r="TVV184" s="50"/>
      <c r="TVW184" s="50"/>
      <c r="TVX184" s="50"/>
      <c r="TVY184" s="50"/>
      <c r="TVZ184" s="50"/>
      <c r="TWA184" s="50"/>
      <c r="TWB184" s="50"/>
      <c r="TWC184" s="50"/>
      <c r="TWD184" s="50"/>
      <c r="TWE184" s="50"/>
      <c r="TWF184" s="50"/>
      <c r="TWG184" s="50"/>
      <c r="TWH184" s="50"/>
      <c r="TWI184" s="50"/>
      <c r="TWJ184" s="50"/>
      <c r="TWK184" s="50"/>
      <c r="TWL184" s="50"/>
      <c r="TWM184" s="50"/>
      <c r="TWN184" s="50"/>
      <c r="TWO184" s="50"/>
      <c r="TWP184" s="50"/>
      <c r="TWQ184" s="50"/>
      <c r="TWR184" s="50"/>
      <c r="TWS184" s="50"/>
      <c r="TWT184" s="50"/>
      <c r="TWU184" s="50"/>
      <c r="TWV184" s="50"/>
      <c r="TWW184" s="50"/>
      <c r="TWX184" s="50"/>
      <c r="TWY184" s="50"/>
      <c r="TWZ184" s="50"/>
      <c r="TXA184" s="50"/>
      <c r="TXB184" s="50"/>
      <c r="TXC184" s="50"/>
      <c r="TXD184" s="50"/>
      <c r="TXE184" s="50"/>
      <c r="TXF184" s="50"/>
      <c r="TXG184" s="50"/>
      <c r="TXH184" s="50"/>
      <c r="TXI184" s="50"/>
      <c r="TXJ184" s="50"/>
      <c r="TXK184" s="50"/>
      <c r="TXL184" s="50"/>
      <c r="TXM184" s="50"/>
      <c r="TXN184" s="50"/>
      <c r="TXO184" s="50"/>
      <c r="TXP184" s="50"/>
      <c r="TXQ184" s="50"/>
      <c r="TXR184" s="50"/>
      <c r="TXS184" s="50"/>
      <c r="TXT184" s="50"/>
      <c r="TXU184" s="50"/>
      <c r="TXV184" s="50"/>
      <c r="TXW184" s="50"/>
      <c r="TXX184" s="50"/>
      <c r="TXY184" s="50"/>
      <c r="TXZ184" s="50"/>
      <c r="TYA184" s="50"/>
      <c r="TYB184" s="50"/>
      <c r="TYC184" s="50"/>
      <c r="TYD184" s="50"/>
      <c r="TYE184" s="50"/>
      <c r="TYF184" s="50"/>
      <c r="TYG184" s="50"/>
      <c r="TYH184" s="50"/>
      <c r="TYI184" s="50"/>
      <c r="TYJ184" s="50"/>
      <c r="TYK184" s="50"/>
      <c r="TYL184" s="50"/>
      <c r="TYM184" s="50"/>
      <c r="TYN184" s="50"/>
      <c r="TYO184" s="50"/>
      <c r="TYP184" s="50"/>
      <c r="TYQ184" s="50"/>
      <c r="TYR184" s="50"/>
      <c r="TYS184" s="50"/>
      <c r="TYT184" s="50"/>
      <c r="TYU184" s="50"/>
      <c r="TYV184" s="50"/>
      <c r="TYW184" s="50"/>
      <c r="TYX184" s="50"/>
      <c r="TYY184" s="50"/>
      <c r="TYZ184" s="50"/>
      <c r="TZA184" s="50"/>
      <c r="TZB184" s="50"/>
      <c r="TZC184" s="50"/>
      <c r="TZD184" s="50"/>
      <c r="TZE184" s="50"/>
      <c r="TZF184" s="50"/>
      <c r="TZG184" s="50"/>
      <c r="TZH184" s="50"/>
      <c r="TZI184" s="50"/>
      <c r="TZJ184" s="50"/>
      <c r="TZK184" s="50"/>
      <c r="TZL184" s="50"/>
      <c r="TZM184" s="50"/>
      <c r="TZN184" s="50"/>
      <c r="TZO184" s="50"/>
      <c r="TZP184" s="50"/>
      <c r="TZQ184" s="50"/>
      <c r="TZR184" s="50"/>
      <c r="TZS184" s="50"/>
      <c r="TZT184" s="50"/>
      <c r="TZU184" s="50"/>
      <c r="TZV184" s="50"/>
      <c r="TZW184" s="50"/>
      <c r="TZX184" s="50"/>
      <c r="TZY184" s="50"/>
      <c r="TZZ184" s="50"/>
      <c r="UAA184" s="50"/>
      <c r="UAB184" s="50"/>
      <c r="UAC184" s="50"/>
      <c r="UAD184" s="50"/>
      <c r="UAE184" s="50"/>
      <c r="UAF184" s="50"/>
      <c r="UAG184" s="50"/>
      <c r="UAH184" s="50"/>
      <c r="UAI184" s="50"/>
      <c r="UAJ184" s="50"/>
      <c r="UAK184" s="50"/>
      <c r="UAL184" s="50"/>
      <c r="UAM184" s="50"/>
      <c r="UAN184" s="50"/>
      <c r="UAO184" s="50"/>
      <c r="UAP184" s="50"/>
      <c r="UAQ184" s="50"/>
      <c r="UAR184" s="50"/>
      <c r="UAS184" s="50"/>
      <c r="UAT184" s="50"/>
      <c r="UAU184" s="50"/>
      <c r="UAV184" s="50"/>
      <c r="UAW184" s="50"/>
      <c r="UAX184" s="50"/>
      <c r="UAY184" s="50"/>
      <c r="UAZ184" s="50"/>
      <c r="UBA184" s="50"/>
      <c r="UBB184" s="50"/>
      <c r="UBC184" s="50"/>
      <c r="UBD184" s="50"/>
      <c r="UBE184" s="50"/>
      <c r="UBF184" s="50"/>
      <c r="UBG184" s="50"/>
      <c r="UBH184" s="50"/>
      <c r="UBI184" s="50"/>
      <c r="UBJ184" s="50"/>
      <c r="UBK184" s="50"/>
      <c r="UBL184" s="50"/>
      <c r="UBM184" s="50"/>
      <c r="UBN184" s="50"/>
      <c r="UBO184" s="50"/>
      <c r="UBP184" s="50"/>
      <c r="UBQ184" s="50"/>
      <c r="UBR184" s="50"/>
      <c r="UBS184" s="50"/>
      <c r="UBT184" s="50"/>
      <c r="UBU184" s="50"/>
      <c r="UBV184" s="50"/>
      <c r="UBW184" s="50"/>
      <c r="UBX184" s="50"/>
      <c r="UBY184" s="50"/>
      <c r="UBZ184" s="50"/>
      <c r="UCA184" s="50"/>
      <c r="UCB184" s="50"/>
      <c r="UCC184" s="50"/>
      <c r="UCD184" s="50"/>
      <c r="UCE184" s="50"/>
      <c r="UCF184" s="50"/>
      <c r="UCG184" s="50"/>
      <c r="UCH184" s="50"/>
      <c r="UCI184" s="50"/>
      <c r="UCJ184" s="50"/>
      <c r="UCK184" s="50"/>
      <c r="UCL184" s="50"/>
      <c r="UCM184" s="50"/>
      <c r="UCN184" s="50"/>
      <c r="UCO184" s="50"/>
      <c r="UCP184" s="50"/>
      <c r="UCQ184" s="50"/>
      <c r="UCR184" s="50"/>
      <c r="UCS184" s="50"/>
      <c r="UCT184" s="50"/>
      <c r="UCU184" s="50"/>
      <c r="UCV184" s="50"/>
      <c r="UCW184" s="50"/>
      <c r="UCX184" s="50"/>
      <c r="UCY184" s="50"/>
      <c r="UCZ184" s="50"/>
      <c r="UDA184" s="50"/>
      <c r="UDB184" s="50"/>
      <c r="UDC184" s="50"/>
      <c r="UDD184" s="50"/>
      <c r="UDE184" s="50"/>
      <c r="UDF184" s="50"/>
      <c r="UDG184" s="50"/>
      <c r="UDH184" s="50"/>
      <c r="UDI184" s="50"/>
      <c r="UDJ184" s="50"/>
      <c r="UDK184" s="50"/>
      <c r="UDL184" s="50"/>
      <c r="UDM184" s="50"/>
      <c r="UDN184" s="50"/>
      <c r="UDO184" s="50"/>
      <c r="UDP184" s="50"/>
      <c r="UDQ184" s="50"/>
      <c r="UDR184" s="50"/>
      <c r="UDS184" s="50"/>
      <c r="UDT184" s="50"/>
      <c r="UDU184" s="50"/>
      <c r="UDV184" s="50"/>
      <c r="UDW184" s="50"/>
      <c r="UDX184" s="50"/>
      <c r="UDY184" s="50"/>
      <c r="UDZ184" s="50"/>
      <c r="UEA184" s="50"/>
      <c r="UEB184" s="50"/>
      <c r="UEC184" s="50"/>
      <c r="UED184" s="50"/>
      <c r="UEE184" s="50"/>
      <c r="UEF184" s="50"/>
      <c r="UEG184" s="50"/>
      <c r="UEH184" s="50"/>
      <c r="UEI184" s="50"/>
      <c r="UEJ184" s="50"/>
      <c r="UEL184" s="50"/>
      <c r="UEN184" s="50"/>
      <c r="UEO184" s="50"/>
      <c r="UEP184" s="50"/>
      <c r="UEQ184" s="50"/>
      <c r="UER184" s="50"/>
      <c r="UES184" s="50"/>
      <c r="UET184" s="50"/>
      <c r="UEU184" s="50"/>
      <c r="UEZ184" s="50"/>
      <c r="UFA184" s="50"/>
      <c r="UFB184" s="50"/>
      <c r="UFC184" s="50"/>
      <c r="UFD184" s="50"/>
      <c r="UFE184" s="50"/>
      <c r="UFF184" s="50"/>
      <c r="UFG184" s="50"/>
      <c r="UFH184" s="50"/>
      <c r="UFI184" s="50"/>
      <c r="UFJ184" s="50"/>
      <c r="UFK184" s="50"/>
      <c r="UFL184" s="50"/>
      <c r="UFM184" s="50"/>
      <c r="UFN184" s="50"/>
      <c r="UFO184" s="50"/>
      <c r="UFP184" s="50"/>
      <c r="UFQ184" s="50"/>
      <c r="UFR184" s="50"/>
      <c r="UFS184" s="50"/>
      <c r="UFT184" s="50"/>
      <c r="UFU184" s="50"/>
      <c r="UFV184" s="50"/>
      <c r="UFW184" s="50"/>
      <c r="UFX184" s="50"/>
      <c r="UFY184" s="50"/>
      <c r="UFZ184" s="50"/>
      <c r="UGA184" s="50"/>
      <c r="UGB184" s="50"/>
      <c r="UGC184" s="50"/>
      <c r="UGD184" s="50"/>
      <c r="UGE184" s="50"/>
      <c r="UGF184" s="50"/>
      <c r="UGG184" s="50"/>
      <c r="UGH184" s="50"/>
      <c r="UGI184" s="50"/>
      <c r="UGJ184" s="50"/>
      <c r="UGK184" s="50"/>
      <c r="UGL184" s="50"/>
      <c r="UGM184" s="50"/>
      <c r="UGN184" s="50"/>
      <c r="UGO184" s="50"/>
      <c r="UGP184" s="50"/>
      <c r="UGQ184" s="50"/>
      <c r="UGR184" s="50"/>
      <c r="UGS184" s="50"/>
      <c r="UGT184" s="50"/>
      <c r="UGU184" s="50"/>
      <c r="UGV184" s="50"/>
      <c r="UGW184" s="50"/>
      <c r="UGX184" s="50"/>
      <c r="UGY184" s="50"/>
      <c r="UGZ184" s="50"/>
      <c r="UHA184" s="50"/>
      <c r="UHB184" s="50"/>
      <c r="UHC184" s="50"/>
      <c r="UHD184" s="50"/>
      <c r="UHE184" s="50"/>
      <c r="UHF184" s="50"/>
      <c r="UHG184" s="50"/>
      <c r="UHH184" s="50"/>
      <c r="UHI184" s="50"/>
      <c r="UHJ184" s="50"/>
      <c r="UHK184" s="50"/>
      <c r="UHL184" s="50"/>
      <c r="UHM184" s="50"/>
      <c r="UHN184" s="50"/>
      <c r="UHO184" s="50"/>
      <c r="UHP184" s="50"/>
      <c r="UHQ184" s="50"/>
      <c r="UHR184" s="50"/>
      <c r="UHS184" s="50"/>
      <c r="UHT184" s="50"/>
      <c r="UHU184" s="50"/>
      <c r="UHV184" s="50"/>
      <c r="UHW184" s="50"/>
      <c r="UHX184" s="50"/>
      <c r="UHY184" s="50"/>
      <c r="UHZ184" s="50"/>
      <c r="UIA184" s="50"/>
      <c r="UIB184" s="50"/>
      <c r="UIC184" s="50"/>
      <c r="UID184" s="50"/>
      <c r="UIE184" s="50"/>
      <c r="UIF184" s="50"/>
      <c r="UIG184" s="50"/>
      <c r="UIH184" s="50"/>
      <c r="UII184" s="50"/>
      <c r="UIJ184" s="50"/>
      <c r="UIK184" s="50"/>
      <c r="UIL184" s="50"/>
      <c r="UIM184" s="50"/>
      <c r="UIN184" s="50"/>
      <c r="UIO184" s="50"/>
      <c r="UIP184" s="50"/>
      <c r="UIQ184" s="50"/>
      <c r="UIR184" s="50"/>
      <c r="UIS184" s="50"/>
      <c r="UIT184" s="50"/>
      <c r="UIU184" s="50"/>
      <c r="UIV184" s="50"/>
      <c r="UIW184" s="50"/>
      <c r="UIX184" s="50"/>
      <c r="UIY184" s="50"/>
      <c r="UIZ184" s="50"/>
      <c r="UJA184" s="50"/>
      <c r="UJB184" s="50"/>
      <c r="UJC184" s="50"/>
      <c r="UJD184" s="50"/>
      <c r="UJE184" s="50"/>
      <c r="UJF184" s="50"/>
      <c r="UJG184" s="50"/>
      <c r="UJH184" s="50"/>
      <c r="UJI184" s="50"/>
      <c r="UJJ184" s="50"/>
      <c r="UJK184" s="50"/>
      <c r="UJL184" s="50"/>
      <c r="UJM184" s="50"/>
      <c r="UJN184" s="50"/>
      <c r="UJO184" s="50"/>
      <c r="UJP184" s="50"/>
      <c r="UJQ184" s="50"/>
      <c r="UJR184" s="50"/>
      <c r="UJS184" s="50"/>
      <c r="UJT184" s="50"/>
      <c r="UJU184" s="50"/>
      <c r="UJV184" s="50"/>
      <c r="UJW184" s="50"/>
      <c r="UJX184" s="50"/>
      <c r="UJY184" s="50"/>
      <c r="UJZ184" s="50"/>
      <c r="UKA184" s="50"/>
      <c r="UKB184" s="50"/>
      <c r="UKC184" s="50"/>
      <c r="UKD184" s="50"/>
      <c r="UKE184" s="50"/>
      <c r="UKF184" s="50"/>
      <c r="UKG184" s="50"/>
      <c r="UKH184" s="50"/>
      <c r="UKI184" s="50"/>
      <c r="UKJ184" s="50"/>
      <c r="UKK184" s="50"/>
      <c r="UKL184" s="50"/>
      <c r="UKM184" s="50"/>
      <c r="UKN184" s="50"/>
      <c r="UKO184" s="50"/>
      <c r="UKP184" s="50"/>
      <c r="UKQ184" s="50"/>
      <c r="UKR184" s="50"/>
      <c r="UKS184" s="50"/>
      <c r="UKT184" s="50"/>
      <c r="UKU184" s="50"/>
      <c r="UKV184" s="50"/>
      <c r="UKW184" s="50"/>
      <c r="UKX184" s="50"/>
      <c r="UKY184" s="50"/>
      <c r="UKZ184" s="50"/>
      <c r="ULA184" s="50"/>
      <c r="ULB184" s="50"/>
      <c r="ULC184" s="50"/>
      <c r="ULD184" s="50"/>
      <c r="ULE184" s="50"/>
      <c r="ULF184" s="50"/>
      <c r="ULG184" s="50"/>
      <c r="ULH184" s="50"/>
      <c r="ULI184" s="50"/>
      <c r="ULJ184" s="50"/>
      <c r="ULK184" s="50"/>
      <c r="ULL184" s="50"/>
      <c r="ULM184" s="50"/>
      <c r="ULN184" s="50"/>
      <c r="ULO184" s="50"/>
      <c r="ULP184" s="50"/>
      <c r="ULQ184" s="50"/>
      <c r="ULR184" s="50"/>
      <c r="ULS184" s="50"/>
      <c r="ULT184" s="50"/>
      <c r="ULU184" s="50"/>
      <c r="ULV184" s="50"/>
      <c r="ULW184" s="50"/>
      <c r="ULX184" s="50"/>
      <c r="ULY184" s="50"/>
      <c r="ULZ184" s="50"/>
      <c r="UMA184" s="50"/>
      <c r="UMB184" s="50"/>
      <c r="UMC184" s="50"/>
      <c r="UMD184" s="50"/>
      <c r="UME184" s="50"/>
      <c r="UMF184" s="50"/>
      <c r="UMG184" s="50"/>
      <c r="UMH184" s="50"/>
      <c r="UMI184" s="50"/>
      <c r="UMJ184" s="50"/>
      <c r="UMK184" s="50"/>
      <c r="UML184" s="50"/>
      <c r="UMM184" s="50"/>
      <c r="UMN184" s="50"/>
      <c r="UMO184" s="50"/>
      <c r="UMP184" s="50"/>
      <c r="UMQ184" s="50"/>
      <c r="UMR184" s="50"/>
      <c r="UMS184" s="50"/>
      <c r="UMT184" s="50"/>
      <c r="UMU184" s="50"/>
      <c r="UMV184" s="50"/>
      <c r="UMW184" s="50"/>
      <c r="UMX184" s="50"/>
      <c r="UMY184" s="50"/>
      <c r="UMZ184" s="50"/>
      <c r="UNA184" s="50"/>
      <c r="UNB184" s="50"/>
      <c r="UNC184" s="50"/>
      <c r="UND184" s="50"/>
      <c r="UNE184" s="50"/>
      <c r="UNF184" s="50"/>
      <c r="UNG184" s="50"/>
      <c r="UNH184" s="50"/>
      <c r="UNI184" s="50"/>
      <c r="UNJ184" s="50"/>
      <c r="UNK184" s="50"/>
      <c r="UNL184" s="50"/>
      <c r="UNM184" s="50"/>
      <c r="UNN184" s="50"/>
      <c r="UNO184" s="50"/>
      <c r="UNP184" s="50"/>
      <c r="UNQ184" s="50"/>
      <c r="UNR184" s="50"/>
      <c r="UNS184" s="50"/>
      <c r="UNT184" s="50"/>
      <c r="UNU184" s="50"/>
      <c r="UNV184" s="50"/>
      <c r="UNW184" s="50"/>
      <c r="UNX184" s="50"/>
      <c r="UNY184" s="50"/>
      <c r="UNZ184" s="50"/>
      <c r="UOA184" s="50"/>
      <c r="UOB184" s="50"/>
      <c r="UOC184" s="50"/>
      <c r="UOD184" s="50"/>
      <c r="UOE184" s="50"/>
      <c r="UOF184" s="50"/>
      <c r="UOH184" s="50"/>
      <c r="UOJ184" s="50"/>
      <c r="UOK184" s="50"/>
      <c r="UOL184" s="50"/>
      <c r="UOM184" s="50"/>
      <c r="UON184" s="50"/>
      <c r="UOO184" s="50"/>
      <c r="UOP184" s="50"/>
      <c r="UOQ184" s="50"/>
      <c r="UOV184" s="50"/>
      <c r="UOW184" s="50"/>
      <c r="UOX184" s="50"/>
      <c r="UOY184" s="50"/>
      <c r="UOZ184" s="50"/>
      <c r="UPA184" s="50"/>
      <c r="UPB184" s="50"/>
      <c r="UPC184" s="50"/>
      <c r="UPD184" s="50"/>
      <c r="UPE184" s="50"/>
      <c r="UPF184" s="50"/>
      <c r="UPG184" s="50"/>
      <c r="UPH184" s="50"/>
      <c r="UPI184" s="50"/>
      <c r="UPJ184" s="50"/>
      <c r="UPK184" s="50"/>
      <c r="UPL184" s="50"/>
      <c r="UPM184" s="50"/>
      <c r="UPN184" s="50"/>
      <c r="UPO184" s="50"/>
      <c r="UPP184" s="50"/>
      <c r="UPQ184" s="50"/>
      <c r="UPR184" s="50"/>
      <c r="UPS184" s="50"/>
      <c r="UPT184" s="50"/>
      <c r="UPU184" s="50"/>
      <c r="UPV184" s="50"/>
      <c r="UPW184" s="50"/>
      <c r="UPX184" s="50"/>
      <c r="UPY184" s="50"/>
      <c r="UPZ184" s="50"/>
      <c r="UQA184" s="50"/>
      <c r="UQB184" s="50"/>
      <c r="UQC184" s="50"/>
      <c r="UQD184" s="50"/>
      <c r="UQE184" s="50"/>
      <c r="UQF184" s="50"/>
      <c r="UQG184" s="50"/>
      <c r="UQH184" s="50"/>
      <c r="UQI184" s="50"/>
      <c r="UQJ184" s="50"/>
      <c r="UQK184" s="50"/>
      <c r="UQL184" s="50"/>
      <c r="UQM184" s="50"/>
      <c r="UQN184" s="50"/>
      <c r="UQO184" s="50"/>
      <c r="UQP184" s="50"/>
      <c r="UQQ184" s="50"/>
      <c r="UQR184" s="50"/>
      <c r="UQS184" s="50"/>
      <c r="UQT184" s="50"/>
      <c r="UQU184" s="50"/>
      <c r="UQV184" s="50"/>
      <c r="UQW184" s="50"/>
      <c r="UQX184" s="50"/>
      <c r="UQY184" s="50"/>
      <c r="UQZ184" s="50"/>
      <c r="URA184" s="50"/>
      <c r="URB184" s="50"/>
      <c r="URC184" s="50"/>
      <c r="URD184" s="50"/>
      <c r="URE184" s="50"/>
      <c r="URF184" s="50"/>
      <c r="URG184" s="50"/>
      <c r="URH184" s="50"/>
      <c r="URI184" s="50"/>
      <c r="URJ184" s="50"/>
      <c r="URK184" s="50"/>
      <c r="URL184" s="50"/>
      <c r="URM184" s="50"/>
      <c r="URN184" s="50"/>
      <c r="URO184" s="50"/>
      <c r="URP184" s="50"/>
      <c r="URQ184" s="50"/>
      <c r="URR184" s="50"/>
      <c r="URS184" s="50"/>
      <c r="URT184" s="50"/>
      <c r="URU184" s="50"/>
      <c r="URV184" s="50"/>
      <c r="URW184" s="50"/>
      <c r="URX184" s="50"/>
      <c r="URY184" s="50"/>
      <c r="URZ184" s="50"/>
      <c r="USA184" s="50"/>
      <c r="USB184" s="50"/>
      <c r="USC184" s="50"/>
      <c r="USD184" s="50"/>
      <c r="USE184" s="50"/>
      <c r="USF184" s="50"/>
      <c r="USG184" s="50"/>
      <c r="USH184" s="50"/>
      <c r="USI184" s="50"/>
      <c r="USJ184" s="50"/>
      <c r="USK184" s="50"/>
      <c r="USL184" s="50"/>
      <c r="USM184" s="50"/>
      <c r="USN184" s="50"/>
      <c r="USO184" s="50"/>
      <c r="USP184" s="50"/>
      <c r="USQ184" s="50"/>
      <c r="USR184" s="50"/>
      <c r="USS184" s="50"/>
      <c r="UST184" s="50"/>
      <c r="USU184" s="50"/>
      <c r="USV184" s="50"/>
      <c r="USW184" s="50"/>
      <c r="USX184" s="50"/>
      <c r="USY184" s="50"/>
      <c r="USZ184" s="50"/>
      <c r="UTA184" s="50"/>
      <c r="UTB184" s="50"/>
      <c r="UTC184" s="50"/>
      <c r="UTD184" s="50"/>
      <c r="UTE184" s="50"/>
      <c r="UTF184" s="50"/>
      <c r="UTG184" s="50"/>
      <c r="UTH184" s="50"/>
      <c r="UTI184" s="50"/>
      <c r="UTJ184" s="50"/>
      <c r="UTK184" s="50"/>
      <c r="UTL184" s="50"/>
      <c r="UTM184" s="50"/>
      <c r="UTN184" s="50"/>
      <c r="UTO184" s="50"/>
      <c r="UTP184" s="50"/>
      <c r="UTQ184" s="50"/>
      <c r="UTR184" s="50"/>
      <c r="UTS184" s="50"/>
      <c r="UTT184" s="50"/>
      <c r="UTU184" s="50"/>
      <c r="UTV184" s="50"/>
      <c r="UTW184" s="50"/>
      <c r="UTX184" s="50"/>
      <c r="UTY184" s="50"/>
      <c r="UTZ184" s="50"/>
      <c r="UUA184" s="50"/>
      <c r="UUB184" s="50"/>
      <c r="UUC184" s="50"/>
      <c r="UUD184" s="50"/>
      <c r="UUE184" s="50"/>
      <c r="UUF184" s="50"/>
      <c r="UUG184" s="50"/>
      <c r="UUH184" s="50"/>
      <c r="UUI184" s="50"/>
      <c r="UUJ184" s="50"/>
      <c r="UUK184" s="50"/>
      <c r="UUL184" s="50"/>
      <c r="UUM184" s="50"/>
      <c r="UUN184" s="50"/>
      <c r="UUO184" s="50"/>
      <c r="UUP184" s="50"/>
      <c r="UUQ184" s="50"/>
      <c r="UUR184" s="50"/>
      <c r="UUS184" s="50"/>
      <c r="UUT184" s="50"/>
      <c r="UUU184" s="50"/>
      <c r="UUV184" s="50"/>
      <c r="UUW184" s="50"/>
      <c r="UUX184" s="50"/>
      <c r="UUY184" s="50"/>
      <c r="UUZ184" s="50"/>
      <c r="UVA184" s="50"/>
      <c r="UVB184" s="50"/>
      <c r="UVC184" s="50"/>
      <c r="UVD184" s="50"/>
      <c r="UVE184" s="50"/>
      <c r="UVF184" s="50"/>
      <c r="UVG184" s="50"/>
      <c r="UVH184" s="50"/>
      <c r="UVI184" s="50"/>
      <c r="UVJ184" s="50"/>
      <c r="UVK184" s="50"/>
      <c r="UVL184" s="50"/>
      <c r="UVM184" s="50"/>
      <c r="UVN184" s="50"/>
      <c r="UVO184" s="50"/>
      <c r="UVP184" s="50"/>
      <c r="UVQ184" s="50"/>
      <c r="UVR184" s="50"/>
      <c r="UVS184" s="50"/>
      <c r="UVT184" s="50"/>
      <c r="UVU184" s="50"/>
      <c r="UVV184" s="50"/>
      <c r="UVW184" s="50"/>
      <c r="UVX184" s="50"/>
      <c r="UVY184" s="50"/>
      <c r="UVZ184" s="50"/>
      <c r="UWA184" s="50"/>
      <c r="UWB184" s="50"/>
      <c r="UWC184" s="50"/>
      <c r="UWD184" s="50"/>
      <c r="UWE184" s="50"/>
      <c r="UWF184" s="50"/>
      <c r="UWG184" s="50"/>
      <c r="UWH184" s="50"/>
      <c r="UWI184" s="50"/>
      <c r="UWJ184" s="50"/>
      <c r="UWK184" s="50"/>
      <c r="UWL184" s="50"/>
      <c r="UWM184" s="50"/>
      <c r="UWN184" s="50"/>
      <c r="UWO184" s="50"/>
      <c r="UWP184" s="50"/>
      <c r="UWQ184" s="50"/>
      <c r="UWR184" s="50"/>
      <c r="UWS184" s="50"/>
      <c r="UWT184" s="50"/>
      <c r="UWU184" s="50"/>
      <c r="UWV184" s="50"/>
      <c r="UWW184" s="50"/>
      <c r="UWX184" s="50"/>
      <c r="UWY184" s="50"/>
      <c r="UWZ184" s="50"/>
      <c r="UXA184" s="50"/>
      <c r="UXB184" s="50"/>
      <c r="UXC184" s="50"/>
      <c r="UXD184" s="50"/>
      <c r="UXE184" s="50"/>
      <c r="UXF184" s="50"/>
      <c r="UXG184" s="50"/>
      <c r="UXH184" s="50"/>
      <c r="UXI184" s="50"/>
      <c r="UXJ184" s="50"/>
      <c r="UXK184" s="50"/>
      <c r="UXL184" s="50"/>
      <c r="UXM184" s="50"/>
      <c r="UXN184" s="50"/>
      <c r="UXO184" s="50"/>
      <c r="UXP184" s="50"/>
      <c r="UXQ184" s="50"/>
      <c r="UXR184" s="50"/>
      <c r="UXS184" s="50"/>
      <c r="UXT184" s="50"/>
      <c r="UXU184" s="50"/>
      <c r="UXV184" s="50"/>
      <c r="UXW184" s="50"/>
      <c r="UXX184" s="50"/>
      <c r="UXY184" s="50"/>
      <c r="UXZ184" s="50"/>
      <c r="UYA184" s="50"/>
      <c r="UYB184" s="50"/>
      <c r="UYD184" s="50"/>
      <c r="UYF184" s="50"/>
      <c r="UYG184" s="50"/>
      <c r="UYH184" s="50"/>
      <c r="UYI184" s="50"/>
      <c r="UYJ184" s="50"/>
      <c r="UYK184" s="50"/>
      <c r="UYL184" s="50"/>
      <c r="UYM184" s="50"/>
      <c r="UYR184" s="50"/>
      <c r="UYS184" s="50"/>
      <c r="UYT184" s="50"/>
      <c r="UYU184" s="50"/>
      <c r="UYV184" s="50"/>
      <c r="UYW184" s="50"/>
      <c r="UYX184" s="50"/>
      <c r="UYY184" s="50"/>
      <c r="UYZ184" s="50"/>
      <c r="UZA184" s="50"/>
      <c r="UZB184" s="50"/>
      <c r="UZC184" s="50"/>
      <c r="UZD184" s="50"/>
      <c r="UZE184" s="50"/>
      <c r="UZF184" s="50"/>
      <c r="UZG184" s="50"/>
      <c r="UZH184" s="50"/>
      <c r="UZI184" s="50"/>
      <c r="UZJ184" s="50"/>
      <c r="UZK184" s="50"/>
      <c r="UZL184" s="50"/>
      <c r="UZM184" s="50"/>
      <c r="UZN184" s="50"/>
      <c r="UZO184" s="50"/>
      <c r="UZP184" s="50"/>
      <c r="UZQ184" s="50"/>
      <c r="UZR184" s="50"/>
      <c r="UZS184" s="50"/>
      <c r="UZT184" s="50"/>
      <c r="UZU184" s="50"/>
      <c r="UZV184" s="50"/>
      <c r="UZW184" s="50"/>
      <c r="UZX184" s="50"/>
      <c r="UZY184" s="50"/>
      <c r="UZZ184" s="50"/>
      <c r="VAA184" s="50"/>
      <c r="VAB184" s="50"/>
      <c r="VAC184" s="50"/>
      <c r="VAD184" s="50"/>
      <c r="VAE184" s="50"/>
      <c r="VAF184" s="50"/>
      <c r="VAG184" s="50"/>
      <c r="VAH184" s="50"/>
      <c r="VAI184" s="50"/>
      <c r="VAJ184" s="50"/>
      <c r="VAK184" s="50"/>
      <c r="VAL184" s="50"/>
      <c r="VAM184" s="50"/>
      <c r="VAN184" s="50"/>
      <c r="VAO184" s="50"/>
      <c r="VAP184" s="50"/>
      <c r="VAQ184" s="50"/>
      <c r="VAR184" s="50"/>
      <c r="VAS184" s="50"/>
      <c r="VAT184" s="50"/>
      <c r="VAU184" s="50"/>
      <c r="VAV184" s="50"/>
      <c r="VAW184" s="50"/>
      <c r="VAX184" s="50"/>
      <c r="VAY184" s="50"/>
      <c r="VAZ184" s="50"/>
      <c r="VBA184" s="50"/>
      <c r="VBB184" s="50"/>
      <c r="VBC184" s="50"/>
      <c r="VBD184" s="50"/>
      <c r="VBE184" s="50"/>
      <c r="VBF184" s="50"/>
      <c r="VBG184" s="50"/>
      <c r="VBH184" s="50"/>
      <c r="VBI184" s="50"/>
      <c r="VBJ184" s="50"/>
      <c r="VBK184" s="50"/>
      <c r="VBL184" s="50"/>
      <c r="VBM184" s="50"/>
      <c r="VBN184" s="50"/>
      <c r="VBO184" s="50"/>
      <c r="VBP184" s="50"/>
      <c r="VBQ184" s="50"/>
      <c r="VBR184" s="50"/>
      <c r="VBS184" s="50"/>
      <c r="VBT184" s="50"/>
      <c r="VBU184" s="50"/>
      <c r="VBV184" s="50"/>
      <c r="VBW184" s="50"/>
      <c r="VBX184" s="50"/>
      <c r="VBY184" s="50"/>
      <c r="VBZ184" s="50"/>
      <c r="VCA184" s="50"/>
      <c r="VCB184" s="50"/>
      <c r="VCC184" s="50"/>
      <c r="VCD184" s="50"/>
      <c r="VCE184" s="50"/>
      <c r="VCF184" s="50"/>
      <c r="VCG184" s="50"/>
      <c r="VCH184" s="50"/>
      <c r="VCI184" s="50"/>
      <c r="VCJ184" s="50"/>
      <c r="VCK184" s="50"/>
      <c r="VCL184" s="50"/>
      <c r="VCM184" s="50"/>
      <c r="VCN184" s="50"/>
      <c r="VCO184" s="50"/>
      <c r="VCP184" s="50"/>
      <c r="VCQ184" s="50"/>
      <c r="VCR184" s="50"/>
      <c r="VCS184" s="50"/>
      <c r="VCT184" s="50"/>
      <c r="VCU184" s="50"/>
      <c r="VCV184" s="50"/>
      <c r="VCW184" s="50"/>
      <c r="VCX184" s="50"/>
      <c r="VCY184" s="50"/>
      <c r="VCZ184" s="50"/>
      <c r="VDA184" s="50"/>
      <c r="VDB184" s="50"/>
      <c r="VDC184" s="50"/>
      <c r="VDD184" s="50"/>
      <c r="VDE184" s="50"/>
      <c r="VDF184" s="50"/>
      <c r="VDG184" s="50"/>
      <c r="VDH184" s="50"/>
      <c r="VDI184" s="50"/>
      <c r="VDJ184" s="50"/>
      <c r="VDK184" s="50"/>
      <c r="VDL184" s="50"/>
      <c r="VDM184" s="50"/>
      <c r="VDN184" s="50"/>
      <c r="VDO184" s="50"/>
      <c r="VDP184" s="50"/>
      <c r="VDQ184" s="50"/>
      <c r="VDR184" s="50"/>
      <c r="VDS184" s="50"/>
      <c r="VDT184" s="50"/>
      <c r="VDU184" s="50"/>
      <c r="VDV184" s="50"/>
      <c r="VDW184" s="50"/>
      <c r="VDX184" s="50"/>
      <c r="VDY184" s="50"/>
      <c r="VDZ184" s="50"/>
      <c r="VEA184" s="50"/>
      <c r="VEB184" s="50"/>
      <c r="VEC184" s="50"/>
      <c r="VED184" s="50"/>
      <c r="VEE184" s="50"/>
      <c r="VEF184" s="50"/>
      <c r="VEG184" s="50"/>
      <c r="VEH184" s="50"/>
      <c r="VEI184" s="50"/>
      <c r="VEJ184" s="50"/>
      <c r="VEK184" s="50"/>
      <c r="VEL184" s="50"/>
      <c r="VEM184" s="50"/>
      <c r="VEN184" s="50"/>
      <c r="VEO184" s="50"/>
      <c r="VEP184" s="50"/>
      <c r="VEQ184" s="50"/>
      <c r="VER184" s="50"/>
      <c r="VES184" s="50"/>
      <c r="VET184" s="50"/>
      <c r="VEU184" s="50"/>
      <c r="VEV184" s="50"/>
      <c r="VEW184" s="50"/>
      <c r="VEX184" s="50"/>
      <c r="VEY184" s="50"/>
      <c r="VEZ184" s="50"/>
      <c r="VFA184" s="50"/>
      <c r="VFB184" s="50"/>
      <c r="VFC184" s="50"/>
      <c r="VFD184" s="50"/>
      <c r="VFE184" s="50"/>
      <c r="VFF184" s="50"/>
      <c r="VFG184" s="50"/>
      <c r="VFH184" s="50"/>
      <c r="VFI184" s="50"/>
      <c r="VFJ184" s="50"/>
      <c r="VFK184" s="50"/>
      <c r="VFL184" s="50"/>
      <c r="VFM184" s="50"/>
      <c r="VFN184" s="50"/>
      <c r="VFO184" s="50"/>
      <c r="VFP184" s="50"/>
      <c r="VFQ184" s="50"/>
      <c r="VFR184" s="50"/>
      <c r="VFS184" s="50"/>
      <c r="VFT184" s="50"/>
      <c r="VFU184" s="50"/>
      <c r="VFV184" s="50"/>
      <c r="VFW184" s="50"/>
      <c r="VFX184" s="50"/>
      <c r="VFY184" s="50"/>
      <c r="VFZ184" s="50"/>
      <c r="VGA184" s="50"/>
      <c r="VGB184" s="50"/>
      <c r="VGC184" s="50"/>
      <c r="VGD184" s="50"/>
      <c r="VGE184" s="50"/>
      <c r="VGF184" s="50"/>
      <c r="VGG184" s="50"/>
      <c r="VGH184" s="50"/>
      <c r="VGI184" s="50"/>
      <c r="VGJ184" s="50"/>
      <c r="VGK184" s="50"/>
      <c r="VGL184" s="50"/>
      <c r="VGM184" s="50"/>
      <c r="VGN184" s="50"/>
      <c r="VGO184" s="50"/>
      <c r="VGP184" s="50"/>
      <c r="VGQ184" s="50"/>
      <c r="VGR184" s="50"/>
      <c r="VGS184" s="50"/>
      <c r="VGT184" s="50"/>
      <c r="VGU184" s="50"/>
      <c r="VGV184" s="50"/>
      <c r="VGW184" s="50"/>
      <c r="VGX184" s="50"/>
      <c r="VGY184" s="50"/>
      <c r="VGZ184" s="50"/>
      <c r="VHA184" s="50"/>
      <c r="VHB184" s="50"/>
      <c r="VHC184" s="50"/>
      <c r="VHD184" s="50"/>
      <c r="VHE184" s="50"/>
      <c r="VHF184" s="50"/>
      <c r="VHG184" s="50"/>
      <c r="VHH184" s="50"/>
      <c r="VHI184" s="50"/>
      <c r="VHJ184" s="50"/>
      <c r="VHK184" s="50"/>
      <c r="VHL184" s="50"/>
      <c r="VHM184" s="50"/>
      <c r="VHN184" s="50"/>
      <c r="VHO184" s="50"/>
      <c r="VHP184" s="50"/>
      <c r="VHQ184" s="50"/>
      <c r="VHR184" s="50"/>
      <c r="VHS184" s="50"/>
      <c r="VHT184" s="50"/>
      <c r="VHU184" s="50"/>
      <c r="VHV184" s="50"/>
      <c r="VHW184" s="50"/>
      <c r="VHX184" s="50"/>
      <c r="VHZ184" s="50"/>
      <c r="VIB184" s="50"/>
      <c r="VIC184" s="50"/>
      <c r="VID184" s="50"/>
      <c r="VIE184" s="50"/>
      <c r="VIF184" s="50"/>
      <c r="VIG184" s="50"/>
      <c r="VIH184" s="50"/>
      <c r="VII184" s="50"/>
      <c r="VIN184" s="50"/>
      <c r="VIO184" s="50"/>
      <c r="VIP184" s="50"/>
      <c r="VIQ184" s="50"/>
      <c r="VIR184" s="50"/>
      <c r="VIS184" s="50"/>
      <c r="VIT184" s="50"/>
      <c r="VIU184" s="50"/>
      <c r="VIV184" s="50"/>
      <c r="VIW184" s="50"/>
      <c r="VIX184" s="50"/>
      <c r="VIY184" s="50"/>
      <c r="VIZ184" s="50"/>
      <c r="VJA184" s="50"/>
      <c r="VJB184" s="50"/>
      <c r="VJC184" s="50"/>
      <c r="VJD184" s="50"/>
      <c r="VJE184" s="50"/>
      <c r="VJF184" s="50"/>
      <c r="VJG184" s="50"/>
      <c r="VJH184" s="50"/>
      <c r="VJI184" s="50"/>
      <c r="VJJ184" s="50"/>
      <c r="VJK184" s="50"/>
      <c r="VJL184" s="50"/>
      <c r="VJM184" s="50"/>
      <c r="VJN184" s="50"/>
      <c r="VJO184" s="50"/>
      <c r="VJP184" s="50"/>
      <c r="VJQ184" s="50"/>
      <c r="VJR184" s="50"/>
      <c r="VJS184" s="50"/>
      <c r="VJT184" s="50"/>
      <c r="VJU184" s="50"/>
      <c r="VJV184" s="50"/>
      <c r="VJW184" s="50"/>
      <c r="VJX184" s="50"/>
      <c r="VJY184" s="50"/>
      <c r="VJZ184" s="50"/>
      <c r="VKA184" s="50"/>
      <c r="VKB184" s="50"/>
      <c r="VKC184" s="50"/>
      <c r="VKD184" s="50"/>
      <c r="VKE184" s="50"/>
      <c r="VKF184" s="50"/>
      <c r="VKG184" s="50"/>
      <c r="VKH184" s="50"/>
      <c r="VKI184" s="50"/>
      <c r="VKJ184" s="50"/>
      <c r="VKK184" s="50"/>
      <c r="VKL184" s="50"/>
      <c r="VKM184" s="50"/>
      <c r="VKN184" s="50"/>
      <c r="VKO184" s="50"/>
      <c r="VKP184" s="50"/>
      <c r="VKQ184" s="50"/>
      <c r="VKR184" s="50"/>
      <c r="VKS184" s="50"/>
      <c r="VKT184" s="50"/>
      <c r="VKU184" s="50"/>
      <c r="VKV184" s="50"/>
      <c r="VKW184" s="50"/>
      <c r="VKX184" s="50"/>
      <c r="VKY184" s="50"/>
      <c r="VKZ184" s="50"/>
      <c r="VLA184" s="50"/>
      <c r="VLB184" s="50"/>
      <c r="VLC184" s="50"/>
      <c r="VLD184" s="50"/>
      <c r="VLE184" s="50"/>
      <c r="VLF184" s="50"/>
      <c r="VLG184" s="50"/>
      <c r="VLH184" s="50"/>
      <c r="VLI184" s="50"/>
      <c r="VLJ184" s="50"/>
      <c r="VLK184" s="50"/>
      <c r="VLL184" s="50"/>
      <c r="VLM184" s="50"/>
      <c r="VLN184" s="50"/>
      <c r="VLO184" s="50"/>
      <c r="VLP184" s="50"/>
      <c r="VLQ184" s="50"/>
      <c r="VLR184" s="50"/>
      <c r="VLS184" s="50"/>
      <c r="VLT184" s="50"/>
      <c r="VLU184" s="50"/>
      <c r="VLV184" s="50"/>
      <c r="VLW184" s="50"/>
      <c r="VLX184" s="50"/>
      <c r="VLY184" s="50"/>
      <c r="VLZ184" s="50"/>
      <c r="VMA184" s="50"/>
      <c r="VMB184" s="50"/>
      <c r="VMC184" s="50"/>
      <c r="VMD184" s="50"/>
      <c r="VME184" s="50"/>
      <c r="VMF184" s="50"/>
      <c r="VMG184" s="50"/>
      <c r="VMH184" s="50"/>
      <c r="VMI184" s="50"/>
      <c r="VMJ184" s="50"/>
      <c r="VMK184" s="50"/>
      <c r="VML184" s="50"/>
      <c r="VMM184" s="50"/>
      <c r="VMN184" s="50"/>
      <c r="VMO184" s="50"/>
      <c r="VMP184" s="50"/>
      <c r="VMQ184" s="50"/>
      <c r="VMR184" s="50"/>
      <c r="VMS184" s="50"/>
      <c r="VMT184" s="50"/>
      <c r="VMU184" s="50"/>
      <c r="VMV184" s="50"/>
      <c r="VMW184" s="50"/>
      <c r="VMX184" s="50"/>
      <c r="VMY184" s="50"/>
      <c r="VMZ184" s="50"/>
      <c r="VNA184" s="50"/>
      <c r="VNB184" s="50"/>
      <c r="VNC184" s="50"/>
      <c r="VND184" s="50"/>
      <c r="VNE184" s="50"/>
      <c r="VNF184" s="50"/>
      <c r="VNG184" s="50"/>
      <c r="VNH184" s="50"/>
      <c r="VNI184" s="50"/>
      <c r="VNJ184" s="50"/>
      <c r="VNK184" s="50"/>
      <c r="VNL184" s="50"/>
      <c r="VNM184" s="50"/>
      <c r="VNN184" s="50"/>
      <c r="VNO184" s="50"/>
      <c r="VNP184" s="50"/>
      <c r="VNQ184" s="50"/>
      <c r="VNR184" s="50"/>
      <c r="VNS184" s="50"/>
      <c r="VNT184" s="50"/>
      <c r="VNU184" s="50"/>
      <c r="VNV184" s="50"/>
      <c r="VNW184" s="50"/>
      <c r="VNX184" s="50"/>
      <c r="VNY184" s="50"/>
      <c r="VNZ184" s="50"/>
      <c r="VOA184" s="50"/>
      <c r="VOB184" s="50"/>
      <c r="VOC184" s="50"/>
      <c r="VOD184" s="50"/>
      <c r="VOE184" s="50"/>
      <c r="VOF184" s="50"/>
      <c r="VOG184" s="50"/>
      <c r="VOH184" s="50"/>
      <c r="VOI184" s="50"/>
      <c r="VOJ184" s="50"/>
      <c r="VOK184" s="50"/>
      <c r="VOL184" s="50"/>
      <c r="VOM184" s="50"/>
      <c r="VON184" s="50"/>
      <c r="VOO184" s="50"/>
      <c r="VOP184" s="50"/>
      <c r="VOQ184" s="50"/>
      <c r="VOR184" s="50"/>
      <c r="VOS184" s="50"/>
      <c r="VOT184" s="50"/>
      <c r="VOU184" s="50"/>
      <c r="VOV184" s="50"/>
      <c r="VOW184" s="50"/>
      <c r="VOX184" s="50"/>
      <c r="VOY184" s="50"/>
      <c r="VOZ184" s="50"/>
      <c r="VPA184" s="50"/>
      <c r="VPB184" s="50"/>
      <c r="VPC184" s="50"/>
      <c r="VPD184" s="50"/>
      <c r="VPE184" s="50"/>
      <c r="VPF184" s="50"/>
      <c r="VPG184" s="50"/>
      <c r="VPH184" s="50"/>
      <c r="VPI184" s="50"/>
      <c r="VPJ184" s="50"/>
      <c r="VPK184" s="50"/>
      <c r="VPL184" s="50"/>
      <c r="VPM184" s="50"/>
      <c r="VPN184" s="50"/>
      <c r="VPO184" s="50"/>
      <c r="VPP184" s="50"/>
      <c r="VPQ184" s="50"/>
      <c r="VPR184" s="50"/>
      <c r="VPS184" s="50"/>
      <c r="VPT184" s="50"/>
      <c r="VPU184" s="50"/>
      <c r="VPV184" s="50"/>
      <c r="VPW184" s="50"/>
      <c r="VPX184" s="50"/>
      <c r="VPY184" s="50"/>
      <c r="VPZ184" s="50"/>
      <c r="VQA184" s="50"/>
      <c r="VQB184" s="50"/>
      <c r="VQC184" s="50"/>
      <c r="VQD184" s="50"/>
      <c r="VQE184" s="50"/>
      <c r="VQF184" s="50"/>
      <c r="VQG184" s="50"/>
      <c r="VQH184" s="50"/>
      <c r="VQI184" s="50"/>
      <c r="VQJ184" s="50"/>
      <c r="VQK184" s="50"/>
      <c r="VQL184" s="50"/>
      <c r="VQM184" s="50"/>
      <c r="VQN184" s="50"/>
      <c r="VQO184" s="50"/>
      <c r="VQP184" s="50"/>
      <c r="VQQ184" s="50"/>
      <c r="VQR184" s="50"/>
      <c r="VQS184" s="50"/>
      <c r="VQT184" s="50"/>
      <c r="VQU184" s="50"/>
      <c r="VQV184" s="50"/>
      <c r="VQW184" s="50"/>
      <c r="VQX184" s="50"/>
      <c r="VQY184" s="50"/>
      <c r="VQZ184" s="50"/>
      <c r="VRA184" s="50"/>
      <c r="VRB184" s="50"/>
      <c r="VRC184" s="50"/>
      <c r="VRD184" s="50"/>
      <c r="VRE184" s="50"/>
      <c r="VRF184" s="50"/>
      <c r="VRG184" s="50"/>
      <c r="VRH184" s="50"/>
      <c r="VRI184" s="50"/>
      <c r="VRJ184" s="50"/>
      <c r="VRK184" s="50"/>
      <c r="VRL184" s="50"/>
      <c r="VRM184" s="50"/>
      <c r="VRN184" s="50"/>
      <c r="VRO184" s="50"/>
      <c r="VRP184" s="50"/>
      <c r="VRQ184" s="50"/>
      <c r="VRR184" s="50"/>
      <c r="VRS184" s="50"/>
      <c r="VRT184" s="50"/>
      <c r="VRV184" s="50"/>
      <c r="VRX184" s="50"/>
      <c r="VRY184" s="50"/>
      <c r="VRZ184" s="50"/>
      <c r="VSA184" s="50"/>
      <c r="VSB184" s="50"/>
      <c r="VSC184" s="50"/>
      <c r="VSD184" s="50"/>
      <c r="VSE184" s="50"/>
      <c r="VSJ184" s="50"/>
      <c r="VSK184" s="50"/>
      <c r="VSL184" s="50"/>
      <c r="VSM184" s="50"/>
      <c r="VSN184" s="50"/>
      <c r="VSO184" s="50"/>
      <c r="VSP184" s="50"/>
      <c r="VSQ184" s="50"/>
      <c r="VSR184" s="50"/>
      <c r="VSS184" s="50"/>
      <c r="VST184" s="50"/>
      <c r="VSU184" s="50"/>
      <c r="VSV184" s="50"/>
      <c r="VSW184" s="50"/>
      <c r="VSX184" s="50"/>
      <c r="VSY184" s="50"/>
      <c r="VSZ184" s="50"/>
      <c r="VTA184" s="50"/>
      <c r="VTB184" s="50"/>
      <c r="VTC184" s="50"/>
      <c r="VTD184" s="50"/>
      <c r="VTE184" s="50"/>
      <c r="VTF184" s="50"/>
      <c r="VTG184" s="50"/>
      <c r="VTH184" s="50"/>
      <c r="VTI184" s="50"/>
      <c r="VTJ184" s="50"/>
      <c r="VTK184" s="50"/>
      <c r="VTL184" s="50"/>
      <c r="VTM184" s="50"/>
      <c r="VTN184" s="50"/>
      <c r="VTO184" s="50"/>
      <c r="VTP184" s="50"/>
      <c r="VTQ184" s="50"/>
      <c r="VTR184" s="50"/>
      <c r="VTS184" s="50"/>
      <c r="VTT184" s="50"/>
      <c r="VTU184" s="50"/>
      <c r="VTV184" s="50"/>
      <c r="VTW184" s="50"/>
      <c r="VTX184" s="50"/>
      <c r="VTY184" s="50"/>
      <c r="VTZ184" s="50"/>
      <c r="VUA184" s="50"/>
      <c r="VUB184" s="50"/>
      <c r="VUC184" s="50"/>
      <c r="VUD184" s="50"/>
      <c r="VUE184" s="50"/>
      <c r="VUF184" s="50"/>
      <c r="VUG184" s="50"/>
      <c r="VUH184" s="50"/>
      <c r="VUI184" s="50"/>
      <c r="VUJ184" s="50"/>
      <c r="VUK184" s="50"/>
      <c r="VUL184" s="50"/>
      <c r="VUM184" s="50"/>
      <c r="VUN184" s="50"/>
      <c r="VUO184" s="50"/>
      <c r="VUP184" s="50"/>
      <c r="VUQ184" s="50"/>
      <c r="VUR184" s="50"/>
      <c r="VUS184" s="50"/>
      <c r="VUT184" s="50"/>
      <c r="VUU184" s="50"/>
      <c r="VUV184" s="50"/>
      <c r="VUW184" s="50"/>
      <c r="VUX184" s="50"/>
      <c r="VUY184" s="50"/>
      <c r="VUZ184" s="50"/>
      <c r="VVA184" s="50"/>
      <c r="VVB184" s="50"/>
      <c r="VVC184" s="50"/>
      <c r="VVD184" s="50"/>
      <c r="VVE184" s="50"/>
      <c r="VVF184" s="50"/>
      <c r="VVG184" s="50"/>
      <c r="VVH184" s="50"/>
      <c r="VVI184" s="50"/>
      <c r="VVJ184" s="50"/>
      <c r="VVK184" s="50"/>
      <c r="VVL184" s="50"/>
      <c r="VVM184" s="50"/>
      <c r="VVN184" s="50"/>
      <c r="VVO184" s="50"/>
      <c r="VVP184" s="50"/>
      <c r="VVQ184" s="50"/>
      <c r="VVR184" s="50"/>
      <c r="VVS184" s="50"/>
      <c r="VVT184" s="50"/>
      <c r="VVU184" s="50"/>
      <c r="VVV184" s="50"/>
      <c r="VVW184" s="50"/>
      <c r="VVX184" s="50"/>
      <c r="VVY184" s="50"/>
      <c r="VVZ184" s="50"/>
      <c r="VWA184" s="50"/>
      <c r="VWB184" s="50"/>
      <c r="VWC184" s="50"/>
      <c r="VWD184" s="50"/>
      <c r="VWE184" s="50"/>
      <c r="VWF184" s="50"/>
      <c r="VWG184" s="50"/>
      <c r="VWH184" s="50"/>
      <c r="VWI184" s="50"/>
      <c r="VWJ184" s="50"/>
      <c r="VWK184" s="50"/>
      <c r="VWL184" s="50"/>
      <c r="VWM184" s="50"/>
      <c r="VWN184" s="50"/>
      <c r="VWO184" s="50"/>
      <c r="VWP184" s="50"/>
      <c r="VWQ184" s="50"/>
      <c r="VWR184" s="50"/>
      <c r="VWS184" s="50"/>
      <c r="VWT184" s="50"/>
      <c r="VWU184" s="50"/>
      <c r="VWV184" s="50"/>
      <c r="VWW184" s="50"/>
      <c r="VWX184" s="50"/>
      <c r="VWY184" s="50"/>
      <c r="VWZ184" s="50"/>
      <c r="VXA184" s="50"/>
      <c r="VXB184" s="50"/>
      <c r="VXC184" s="50"/>
      <c r="VXD184" s="50"/>
      <c r="VXE184" s="50"/>
      <c r="VXF184" s="50"/>
      <c r="VXG184" s="50"/>
      <c r="VXH184" s="50"/>
      <c r="VXI184" s="50"/>
      <c r="VXJ184" s="50"/>
      <c r="VXK184" s="50"/>
      <c r="VXL184" s="50"/>
      <c r="VXM184" s="50"/>
      <c r="VXN184" s="50"/>
      <c r="VXO184" s="50"/>
      <c r="VXP184" s="50"/>
      <c r="VXQ184" s="50"/>
      <c r="VXR184" s="50"/>
      <c r="VXS184" s="50"/>
      <c r="VXT184" s="50"/>
      <c r="VXU184" s="50"/>
      <c r="VXV184" s="50"/>
      <c r="VXW184" s="50"/>
      <c r="VXX184" s="50"/>
      <c r="VXY184" s="50"/>
      <c r="VXZ184" s="50"/>
      <c r="VYA184" s="50"/>
      <c r="VYB184" s="50"/>
      <c r="VYC184" s="50"/>
      <c r="VYD184" s="50"/>
      <c r="VYE184" s="50"/>
      <c r="VYF184" s="50"/>
      <c r="VYG184" s="50"/>
      <c r="VYH184" s="50"/>
      <c r="VYI184" s="50"/>
      <c r="VYJ184" s="50"/>
      <c r="VYK184" s="50"/>
      <c r="VYL184" s="50"/>
      <c r="VYM184" s="50"/>
      <c r="VYN184" s="50"/>
      <c r="VYO184" s="50"/>
      <c r="VYP184" s="50"/>
      <c r="VYQ184" s="50"/>
      <c r="VYR184" s="50"/>
      <c r="VYS184" s="50"/>
      <c r="VYT184" s="50"/>
      <c r="VYU184" s="50"/>
      <c r="VYV184" s="50"/>
      <c r="VYW184" s="50"/>
      <c r="VYX184" s="50"/>
      <c r="VYY184" s="50"/>
      <c r="VYZ184" s="50"/>
      <c r="VZA184" s="50"/>
      <c r="VZB184" s="50"/>
      <c r="VZC184" s="50"/>
      <c r="VZD184" s="50"/>
      <c r="VZE184" s="50"/>
      <c r="VZF184" s="50"/>
      <c r="VZG184" s="50"/>
      <c r="VZH184" s="50"/>
      <c r="VZI184" s="50"/>
      <c r="VZJ184" s="50"/>
      <c r="VZK184" s="50"/>
      <c r="VZL184" s="50"/>
      <c r="VZM184" s="50"/>
      <c r="VZN184" s="50"/>
      <c r="VZO184" s="50"/>
      <c r="VZP184" s="50"/>
      <c r="VZQ184" s="50"/>
      <c r="VZR184" s="50"/>
      <c r="VZS184" s="50"/>
      <c r="VZT184" s="50"/>
      <c r="VZU184" s="50"/>
      <c r="VZV184" s="50"/>
      <c r="VZW184" s="50"/>
      <c r="VZX184" s="50"/>
      <c r="VZY184" s="50"/>
      <c r="VZZ184" s="50"/>
      <c r="WAA184" s="50"/>
      <c r="WAB184" s="50"/>
      <c r="WAC184" s="50"/>
      <c r="WAD184" s="50"/>
      <c r="WAE184" s="50"/>
      <c r="WAF184" s="50"/>
      <c r="WAG184" s="50"/>
      <c r="WAH184" s="50"/>
      <c r="WAI184" s="50"/>
      <c r="WAJ184" s="50"/>
      <c r="WAK184" s="50"/>
      <c r="WAL184" s="50"/>
      <c r="WAM184" s="50"/>
      <c r="WAN184" s="50"/>
      <c r="WAO184" s="50"/>
      <c r="WAP184" s="50"/>
      <c r="WAQ184" s="50"/>
      <c r="WAR184" s="50"/>
      <c r="WAS184" s="50"/>
      <c r="WAT184" s="50"/>
      <c r="WAU184" s="50"/>
      <c r="WAV184" s="50"/>
      <c r="WAW184" s="50"/>
      <c r="WAX184" s="50"/>
      <c r="WAY184" s="50"/>
      <c r="WAZ184" s="50"/>
      <c r="WBA184" s="50"/>
      <c r="WBB184" s="50"/>
      <c r="WBC184" s="50"/>
      <c r="WBD184" s="50"/>
      <c r="WBE184" s="50"/>
      <c r="WBF184" s="50"/>
      <c r="WBG184" s="50"/>
      <c r="WBH184" s="50"/>
      <c r="WBI184" s="50"/>
      <c r="WBJ184" s="50"/>
      <c r="WBK184" s="50"/>
      <c r="WBL184" s="50"/>
      <c r="WBM184" s="50"/>
      <c r="WBN184" s="50"/>
      <c r="WBO184" s="50"/>
      <c r="WBP184" s="50"/>
      <c r="WBR184" s="50"/>
      <c r="WBT184" s="50"/>
      <c r="WBU184" s="50"/>
      <c r="WBV184" s="50"/>
      <c r="WBW184" s="50"/>
      <c r="WBX184" s="50"/>
      <c r="WBY184" s="50"/>
      <c r="WBZ184" s="50"/>
      <c r="WCA184" s="50"/>
      <c r="WCF184" s="50"/>
      <c r="WCG184" s="50"/>
      <c r="WCH184" s="50"/>
      <c r="WCI184" s="50"/>
      <c r="WCJ184" s="50"/>
      <c r="WCK184" s="50"/>
      <c r="WCL184" s="50"/>
      <c r="WCM184" s="50"/>
      <c r="WCN184" s="50"/>
      <c r="WCO184" s="50"/>
      <c r="WCP184" s="50"/>
      <c r="WCQ184" s="50"/>
      <c r="WCR184" s="50"/>
      <c r="WCS184" s="50"/>
      <c r="WCT184" s="50"/>
      <c r="WCU184" s="50"/>
      <c r="WCV184" s="50"/>
      <c r="WCW184" s="50"/>
      <c r="WCX184" s="50"/>
      <c r="WCY184" s="50"/>
      <c r="WCZ184" s="50"/>
      <c r="WDA184" s="50"/>
      <c r="WDB184" s="50"/>
      <c r="WDC184" s="50"/>
      <c r="WDD184" s="50"/>
      <c r="WDE184" s="50"/>
      <c r="WDF184" s="50"/>
      <c r="WDG184" s="50"/>
      <c r="WDH184" s="50"/>
      <c r="WDI184" s="50"/>
      <c r="WDJ184" s="50"/>
      <c r="WDK184" s="50"/>
      <c r="WDL184" s="50"/>
      <c r="WDM184" s="50"/>
      <c r="WDN184" s="50"/>
      <c r="WDO184" s="50"/>
      <c r="WDP184" s="50"/>
      <c r="WDQ184" s="50"/>
      <c r="WDR184" s="50"/>
      <c r="WDS184" s="50"/>
      <c r="WDT184" s="50"/>
      <c r="WDU184" s="50"/>
      <c r="WDV184" s="50"/>
      <c r="WDW184" s="50"/>
      <c r="WDX184" s="50"/>
      <c r="WDY184" s="50"/>
      <c r="WDZ184" s="50"/>
      <c r="WEA184" s="50"/>
      <c r="WEB184" s="50"/>
      <c r="WEC184" s="50"/>
      <c r="WED184" s="50"/>
      <c r="WEE184" s="50"/>
      <c r="WEF184" s="50"/>
      <c r="WEG184" s="50"/>
      <c r="WEH184" s="50"/>
      <c r="WEI184" s="50"/>
      <c r="WEJ184" s="50"/>
      <c r="WEK184" s="50"/>
      <c r="WEL184" s="50"/>
      <c r="WEM184" s="50"/>
      <c r="WEN184" s="50"/>
      <c r="WEO184" s="50"/>
      <c r="WEP184" s="50"/>
      <c r="WEQ184" s="50"/>
      <c r="WER184" s="50"/>
      <c r="WES184" s="50"/>
      <c r="WET184" s="50"/>
      <c r="WEU184" s="50"/>
      <c r="WEV184" s="50"/>
      <c r="WEW184" s="50"/>
      <c r="WEX184" s="50"/>
      <c r="WEY184" s="50"/>
      <c r="WEZ184" s="50"/>
      <c r="WFA184" s="50"/>
      <c r="WFB184" s="50"/>
      <c r="WFC184" s="50"/>
      <c r="WFD184" s="50"/>
      <c r="WFE184" s="50"/>
      <c r="WFF184" s="50"/>
      <c r="WFG184" s="50"/>
      <c r="WFH184" s="50"/>
      <c r="WFI184" s="50"/>
      <c r="WFJ184" s="50"/>
      <c r="WFK184" s="50"/>
      <c r="WFL184" s="50"/>
      <c r="WFM184" s="50"/>
      <c r="WFN184" s="50"/>
      <c r="WFO184" s="50"/>
      <c r="WFP184" s="50"/>
      <c r="WFQ184" s="50"/>
      <c r="WFR184" s="50"/>
      <c r="WFS184" s="50"/>
      <c r="WFT184" s="50"/>
      <c r="WFU184" s="50"/>
      <c r="WFV184" s="50"/>
      <c r="WFW184" s="50"/>
      <c r="WFX184" s="50"/>
      <c r="WFY184" s="50"/>
      <c r="WFZ184" s="50"/>
      <c r="WGA184" s="50"/>
      <c r="WGB184" s="50"/>
      <c r="WGC184" s="50"/>
      <c r="WGD184" s="50"/>
      <c r="WGE184" s="50"/>
      <c r="WGF184" s="50"/>
      <c r="WGG184" s="50"/>
      <c r="WGH184" s="50"/>
      <c r="WGI184" s="50"/>
      <c r="WGJ184" s="50"/>
      <c r="WGK184" s="50"/>
      <c r="WGL184" s="50"/>
      <c r="WGM184" s="50"/>
      <c r="WGN184" s="50"/>
      <c r="WGO184" s="50"/>
      <c r="WGP184" s="50"/>
      <c r="WGQ184" s="50"/>
      <c r="WGR184" s="50"/>
      <c r="WGS184" s="50"/>
      <c r="WGT184" s="50"/>
      <c r="WGU184" s="50"/>
      <c r="WGV184" s="50"/>
      <c r="WGW184" s="50"/>
      <c r="WGX184" s="50"/>
      <c r="WGY184" s="50"/>
      <c r="WGZ184" s="50"/>
      <c r="WHA184" s="50"/>
      <c r="WHB184" s="50"/>
      <c r="WHC184" s="50"/>
      <c r="WHD184" s="50"/>
      <c r="WHE184" s="50"/>
      <c r="WHF184" s="50"/>
      <c r="WHG184" s="50"/>
      <c r="WHH184" s="50"/>
      <c r="WHI184" s="50"/>
      <c r="WHJ184" s="50"/>
      <c r="WHK184" s="50"/>
      <c r="WHL184" s="50"/>
      <c r="WHM184" s="50"/>
      <c r="WHN184" s="50"/>
      <c r="WHO184" s="50"/>
      <c r="WHP184" s="50"/>
      <c r="WHQ184" s="50"/>
      <c r="WHR184" s="50"/>
      <c r="WHS184" s="50"/>
      <c r="WHT184" s="50"/>
      <c r="WHU184" s="50"/>
      <c r="WHV184" s="50"/>
      <c r="WHW184" s="50"/>
      <c r="WHX184" s="50"/>
      <c r="WHY184" s="50"/>
      <c r="WHZ184" s="50"/>
      <c r="WIA184" s="50"/>
      <c r="WIB184" s="50"/>
      <c r="WIC184" s="50"/>
      <c r="WID184" s="50"/>
      <c r="WIE184" s="50"/>
      <c r="WIF184" s="50"/>
      <c r="WIG184" s="50"/>
      <c r="WIH184" s="50"/>
      <c r="WII184" s="50"/>
      <c r="WIJ184" s="50"/>
      <c r="WIK184" s="50"/>
      <c r="WIL184" s="50"/>
      <c r="WIM184" s="50"/>
      <c r="WIN184" s="50"/>
      <c r="WIO184" s="50"/>
      <c r="WIP184" s="50"/>
      <c r="WIQ184" s="50"/>
      <c r="WIR184" s="50"/>
      <c r="WIS184" s="50"/>
      <c r="WIT184" s="50"/>
      <c r="WIU184" s="50"/>
      <c r="WIV184" s="50"/>
      <c r="WIW184" s="50"/>
      <c r="WIX184" s="50"/>
      <c r="WIY184" s="50"/>
      <c r="WIZ184" s="50"/>
      <c r="WJA184" s="50"/>
      <c r="WJB184" s="50"/>
      <c r="WJC184" s="50"/>
      <c r="WJD184" s="50"/>
      <c r="WJE184" s="50"/>
      <c r="WJF184" s="50"/>
      <c r="WJG184" s="50"/>
      <c r="WJH184" s="50"/>
      <c r="WJI184" s="50"/>
      <c r="WJJ184" s="50"/>
      <c r="WJK184" s="50"/>
      <c r="WJL184" s="50"/>
      <c r="WJM184" s="50"/>
      <c r="WJN184" s="50"/>
      <c r="WJO184" s="50"/>
      <c r="WJP184" s="50"/>
      <c r="WJQ184" s="50"/>
      <c r="WJR184" s="50"/>
      <c r="WJS184" s="50"/>
      <c r="WJT184" s="50"/>
      <c r="WJU184" s="50"/>
      <c r="WJV184" s="50"/>
      <c r="WJW184" s="50"/>
      <c r="WJX184" s="50"/>
      <c r="WJY184" s="50"/>
      <c r="WJZ184" s="50"/>
      <c r="WKA184" s="50"/>
      <c r="WKB184" s="50"/>
      <c r="WKC184" s="50"/>
      <c r="WKD184" s="50"/>
      <c r="WKE184" s="50"/>
      <c r="WKF184" s="50"/>
      <c r="WKG184" s="50"/>
      <c r="WKH184" s="50"/>
      <c r="WKI184" s="50"/>
      <c r="WKJ184" s="50"/>
      <c r="WKK184" s="50"/>
      <c r="WKL184" s="50"/>
      <c r="WKM184" s="50"/>
      <c r="WKN184" s="50"/>
      <c r="WKO184" s="50"/>
      <c r="WKP184" s="50"/>
      <c r="WKQ184" s="50"/>
      <c r="WKR184" s="50"/>
      <c r="WKS184" s="50"/>
      <c r="WKT184" s="50"/>
      <c r="WKU184" s="50"/>
      <c r="WKV184" s="50"/>
      <c r="WKW184" s="50"/>
      <c r="WKX184" s="50"/>
      <c r="WKY184" s="50"/>
      <c r="WKZ184" s="50"/>
      <c r="WLA184" s="50"/>
      <c r="WLB184" s="50"/>
      <c r="WLC184" s="50"/>
      <c r="WLD184" s="50"/>
      <c r="WLE184" s="50"/>
      <c r="WLF184" s="50"/>
      <c r="WLG184" s="50"/>
      <c r="WLH184" s="50"/>
      <c r="WLI184" s="50"/>
      <c r="WLJ184" s="50"/>
      <c r="WLK184" s="50"/>
      <c r="WLL184" s="50"/>
      <c r="WLN184" s="50"/>
      <c r="WLP184" s="50"/>
      <c r="WLQ184" s="50"/>
      <c r="WLR184" s="50"/>
      <c r="WLS184" s="50"/>
      <c r="WLT184" s="50"/>
      <c r="WLU184" s="50"/>
      <c r="WLV184" s="50"/>
      <c r="WLW184" s="50"/>
      <c r="WMB184" s="50"/>
      <c r="WMC184" s="50"/>
      <c r="WMD184" s="50"/>
      <c r="WME184" s="50"/>
      <c r="WMF184" s="50"/>
      <c r="WMG184" s="50"/>
      <c r="WMH184" s="50"/>
      <c r="WMI184" s="50"/>
      <c r="WMJ184" s="50"/>
      <c r="WMK184" s="50"/>
      <c r="WML184" s="50"/>
      <c r="WMM184" s="50"/>
      <c r="WMN184" s="50"/>
      <c r="WMO184" s="50"/>
      <c r="WMP184" s="50"/>
      <c r="WMQ184" s="50"/>
      <c r="WMR184" s="50"/>
      <c r="WMS184" s="50"/>
      <c r="WMT184" s="50"/>
      <c r="WMU184" s="50"/>
      <c r="WMV184" s="50"/>
      <c r="WMW184" s="50"/>
      <c r="WMX184" s="50"/>
      <c r="WMY184" s="50"/>
      <c r="WMZ184" s="50"/>
      <c r="WNA184" s="50"/>
      <c r="WNB184" s="50"/>
      <c r="WNC184" s="50"/>
      <c r="WND184" s="50"/>
      <c r="WNE184" s="50"/>
      <c r="WNF184" s="50"/>
      <c r="WNG184" s="50"/>
      <c r="WNH184" s="50"/>
      <c r="WNI184" s="50"/>
      <c r="WNJ184" s="50"/>
      <c r="WNK184" s="50"/>
      <c r="WNL184" s="50"/>
      <c r="WNM184" s="50"/>
      <c r="WNN184" s="50"/>
      <c r="WNO184" s="50"/>
      <c r="WNP184" s="50"/>
      <c r="WNQ184" s="50"/>
      <c r="WNR184" s="50"/>
      <c r="WNS184" s="50"/>
      <c r="WNT184" s="50"/>
      <c r="WNU184" s="50"/>
      <c r="WNV184" s="50"/>
      <c r="WNW184" s="50"/>
      <c r="WNX184" s="50"/>
      <c r="WNY184" s="50"/>
      <c r="WNZ184" s="50"/>
      <c r="WOA184" s="50"/>
      <c r="WOB184" s="50"/>
      <c r="WOC184" s="50"/>
      <c r="WOD184" s="50"/>
      <c r="WOE184" s="50"/>
      <c r="WOF184" s="50"/>
      <c r="WOG184" s="50"/>
      <c r="WOH184" s="50"/>
      <c r="WOI184" s="50"/>
      <c r="WOJ184" s="50"/>
      <c r="WOK184" s="50"/>
      <c r="WOL184" s="50"/>
      <c r="WOM184" s="50"/>
      <c r="WON184" s="50"/>
      <c r="WOO184" s="50"/>
      <c r="WOP184" s="50"/>
      <c r="WOQ184" s="50"/>
      <c r="WOR184" s="50"/>
      <c r="WOS184" s="50"/>
      <c r="WOT184" s="50"/>
      <c r="WOU184" s="50"/>
      <c r="WOV184" s="50"/>
      <c r="WOW184" s="50"/>
      <c r="WOX184" s="50"/>
      <c r="WOY184" s="50"/>
      <c r="WOZ184" s="50"/>
      <c r="WPA184" s="50"/>
      <c r="WPB184" s="50"/>
      <c r="WPC184" s="50"/>
      <c r="WPD184" s="50"/>
      <c r="WPE184" s="50"/>
      <c r="WPF184" s="50"/>
      <c r="WPG184" s="50"/>
      <c r="WPH184" s="50"/>
      <c r="WPI184" s="50"/>
      <c r="WPJ184" s="50"/>
      <c r="WPK184" s="50"/>
      <c r="WPL184" s="50"/>
      <c r="WPM184" s="50"/>
      <c r="WPN184" s="50"/>
      <c r="WPO184" s="50"/>
      <c r="WPP184" s="50"/>
      <c r="WPQ184" s="50"/>
      <c r="WPR184" s="50"/>
      <c r="WPS184" s="50"/>
      <c r="WPT184" s="50"/>
      <c r="WPU184" s="50"/>
      <c r="WPV184" s="50"/>
      <c r="WPW184" s="50"/>
      <c r="WPX184" s="50"/>
      <c r="WPY184" s="50"/>
      <c r="WPZ184" s="50"/>
      <c r="WQA184" s="50"/>
      <c r="WQB184" s="50"/>
      <c r="WQC184" s="50"/>
      <c r="WQD184" s="50"/>
      <c r="WQE184" s="50"/>
      <c r="WQF184" s="50"/>
      <c r="WQG184" s="50"/>
      <c r="WQH184" s="50"/>
      <c r="WQI184" s="50"/>
      <c r="WQJ184" s="50"/>
      <c r="WQK184" s="50"/>
      <c r="WQL184" s="50"/>
      <c r="WQM184" s="50"/>
      <c r="WQN184" s="50"/>
      <c r="WQO184" s="50"/>
      <c r="WQP184" s="50"/>
      <c r="WQQ184" s="50"/>
      <c r="WQR184" s="50"/>
      <c r="WQS184" s="50"/>
      <c r="WQT184" s="50"/>
      <c r="WQU184" s="50"/>
      <c r="WQV184" s="50"/>
      <c r="WQW184" s="50"/>
      <c r="WQX184" s="50"/>
      <c r="WQY184" s="50"/>
      <c r="WQZ184" s="50"/>
      <c r="WRA184" s="50"/>
      <c r="WRB184" s="50"/>
      <c r="WRC184" s="50"/>
      <c r="WRD184" s="50"/>
      <c r="WRE184" s="50"/>
      <c r="WRF184" s="50"/>
      <c r="WRG184" s="50"/>
      <c r="WRH184" s="50"/>
      <c r="WRI184" s="50"/>
      <c r="WRJ184" s="50"/>
      <c r="WRK184" s="50"/>
      <c r="WRL184" s="50"/>
      <c r="WRM184" s="50"/>
      <c r="WRN184" s="50"/>
      <c r="WRO184" s="50"/>
      <c r="WRP184" s="50"/>
      <c r="WRQ184" s="50"/>
      <c r="WRR184" s="50"/>
      <c r="WRS184" s="50"/>
      <c r="WRT184" s="50"/>
      <c r="WRU184" s="50"/>
      <c r="WRV184" s="50"/>
      <c r="WRW184" s="50"/>
      <c r="WRX184" s="50"/>
      <c r="WRY184" s="50"/>
      <c r="WRZ184" s="50"/>
      <c r="WSA184" s="50"/>
      <c r="WSB184" s="50"/>
      <c r="WSC184" s="50"/>
      <c r="WSD184" s="50"/>
      <c r="WSE184" s="50"/>
      <c r="WSF184" s="50"/>
      <c r="WSG184" s="50"/>
      <c r="WSH184" s="50"/>
      <c r="WSI184" s="50"/>
      <c r="WSJ184" s="50"/>
      <c r="WSK184" s="50"/>
      <c r="WSL184" s="50"/>
      <c r="WSM184" s="50"/>
      <c r="WSN184" s="50"/>
      <c r="WSO184" s="50"/>
      <c r="WSP184" s="50"/>
      <c r="WSQ184" s="50"/>
      <c r="WSR184" s="50"/>
      <c r="WSS184" s="50"/>
      <c r="WST184" s="50"/>
      <c r="WSU184" s="50"/>
      <c r="WSV184" s="50"/>
      <c r="WSW184" s="50"/>
      <c r="WSX184" s="50"/>
      <c r="WSY184" s="50"/>
      <c r="WSZ184" s="50"/>
      <c r="WTA184" s="50"/>
      <c r="WTB184" s="50"/>
      <c r="WTC184" s="50"/>
      <c r="WTD184" s="50"/>
      <c r="WTE184" s="50"/>
      <c r="WTF184" s="50"/>
      <c r="WTG184" s="50"/>
      <c r="WTH184" s="50"/>
      <c r="WTI184" s="50"/>
      <c r="WTJ184" s="50"/>
      <c r="WTK184" s="50"/>
      <c r="WTL184" s="50"/>
      <c r="WTM184" s="50"/>
      <c r="WTN184" s="50"/>
      <c r="WTO184" s="50"/>
      <c r="WTP184" s="50"/>
      <c r="WTQ184" s="50"/>
      <c r="WTR184" s="50"/>
      <c r="WTS184" s="50"/>
      <c r="WTT184" s="50"/>
      <c r="WTU184" s="50"/>
      <c r="WTV184" s="50"/>
      <c r="WTW184" s="50"/>
      <c r="WTX184" s="50"/>
      <c r="WTY184" s="50"/>
      <c r="WTZ184" s="50"/>
      <c r="WUA184" s="50"/>
      <c r="WUB184" s="50"/>
      <c r="WUC184" s="50"/>
      <c r="WUD184" s="50"/>
      <c r="WUE184" s="50"/>
      <c r="WUF184" s="50"/>
      <c r="WUG184" s="50"/>
      <c r="WUH184" s="50"/>
      <c r="WUI184" s="50"/>
      <c r="WUJ184" s="50"/>
      <c r="WUK184" s="50"/>
      <c r="WUL184" s="50"/>
      <c r="WUM184" s="50"/>
      <c r="WUN184" s="50"/>
      <c r="WUO184" s="50"/>
      <c r="WUP184" s="50"/>
      <c r="WUQ184" s="50"/>
      <c r="WUR184" s="50"/>
      <c r="WUS184" s="50"/>
      <c r="WUT184" s="50"/>
      <c r="WUU184" s="50"/>
      <c r="WUV184" s="50"/>
      <c r="WUW184" s="50"/>
      <c r="WUX184" s="50"/>
      <c r="WUY184" s="50"/>
      <c r="WUZ184" s="50"/>
      <c r="WVA184" s="50"/>
      <c r="WVB184" s="50"/>
      <c r="WVC184" s="50"/>
      <c r="WVD184" s="50"/>
      <c r="WVE184" s="50"/>
      <c r="WVF184" s="50"/>
      <c r="WVG184" s="50"/>
      <c r="WVH184" s="50"/>
      <c r="WVJ184" s="50"/>
      <c r="WVL184" s="50"/>
      <c r="WVM184" s="50"/>
      <c r="WVN184" s="50"/>
      <c r="WVO184" s="50"/>
      <c r="WVP184" s="50"/>
      <c r="WVQ184" s="50"/>
      <c r="WVR184" s="50"/>
      <c r="WVS184" s="50"/>
      <c r="WVX184" s="50"/>
      <c r="WVY184" s="50"/>
      <c r="WVZ184" s="50"/>
      <c r="WWA184" s="50"/>
      <c r="WWB184" s="50"/>
      <c r="WWC184" s="50"/>
      <c r="WWD184" s="50"/>
      <c r="WWE184" s="50"/>
      <c r="WWF184" s="50"/>
      <c r="WWG184" s="50"/>
      <c r="WWH184" s="50"/>
      <c r="WWI184" s="50"/>
      <c r="WWJ184" s="50"/>
      <c r="WWK184" s="50"/>
      <c r="WWL184" s="50"/>
      <c r="WWM184" s="50"/>
      <c r="WWN184" s="50"/>
      <c r="WWO184" s="50"/>
      <c r="WWP184" s="50"/>
      <c r="WWQ184" s="50"/>
      <c r="WWR184" s="50"/>
      <c r="WWS184" s="50"/>
      <c r="WWT184" s="50"/>
      <c r="WWU184" s="50"/>
      <c r="WWV184" s="50"/>
      <c r="WWW184" s="50"/>
      <c r="WWX184" s="50"/>
      <c r="WWY184" s="50"/>
      <c r="WWZ184" s="50"/>
      <c r="WXA184" s="50"/>
      <c r="WXB184" s="50"/>
      <c r="WXC184" s="50"/>
      <c r="WXD184" s="50"/>
      <c r="WXE184" s="50"/>
      <c r="WXF184" s="50"/>
      <c r="WXG184" s="50"/>
      <c r="WXH184" s="50"/>
      <c r="WXI184" s="50"/>
      <c r="WXJ184" s="50"/>
      <c r="WXK184" s="50"/>
      <c r="WXL184" s="50"/>
      <c r="WXM184" s="50"/>
      <c r="WXN184" s="50"/>
      <c r="WXO184" s="50"/>
      <c r="WXP184" s="50"/>
      <c r="WXQ184" s="50"/>
      <c r="WXR184" s="50"/>
      <c r="WXS184" s="50"/>
      <c r="WXT184" s="50"/>
      <c r="WXU184" s="50"/>
      <c r="WXV184" s="50"/>
      <c r="WXW184" s="50"/>
      <c r="WXX184" s="50"/>
      <c r="WXY184" s="50"/>
      <c r="WXZ184" s="50"/>
      <c r="WYA184" s="50"/>
      <c r="WYB184" s="50"/>
      <c r="WYC184" s="50"/>
      <c r="WYD184" s="50"/>
      <c r="WYE184" s="50"/>
      <c r="WYF184" s="50"/>
      <c r="WYG184" s="50"/>
      <c r="WYH184" s="50"/>
      <c r="WYI184" s="50"/>
      <c r="WYJ184" s="50"/>
      <c r="WYK184" s="50"/>
      <c r="WYL184" s="50"/>
      <c r="WYM184" s="50"/>
      <c r="WYN184" s="50"/>
      <c r="WYO184" s="50"/>
      <c r="WYP184" s="50"/>
      <c r="WYQ184" s="50"/>
      <c r="WYR184" s="50"/>
      <c r="WYS184" s="50"/>
      <c r="WYT184" s="50"/>
      <c r="WYU184" s="50"/>
      <c r="WYV184" s="50"/>
      <c r="WYW184" s="50"/>
      <c r="WYX184" s="50"/>
      <c r="WYY184" s="50"/>
      <c r="WYZ184" s="50"/>
      <c r="WZA184" s="50"/>
      <c r="WZB184" s="50"/>
      <c r="WZC184" s="50"/>
      <c r="WZD184" s="50"/>
      <c r="WZE184" s="50"/>
      <c r="WZF184" s="50"/>
      <c r="WZG184" s="50"/>
      <c r="WZH184" s="50"/>
      <c r="WZI184" s="50"/>
      <c r="WZJ184" s="50"/>
      <c r="WZK184" s="50"/>
      <c r="WZL184" s="50"/>
      <c r="WZM184" s="50"/>
      <c r="WZN184" s="50"/>
      <c r="WZO184" s="50"/>
      <c r="WZP184" s="50"/>
      <c r="WZQ184" s="50"/>
      <c r="WZR184" s="50"/>
      <c r="WZS184" s="50"/>
      <c r="WZT184" s="50"/>
      <c r="WZU184" s="50"/>
      <c r="WZV184" s="50"/>
      <c r="WZW184" s="50"/>
      <c r="WZX184" s="50"/>
      <c r="WZY184" s="50"/>
      <c r="WZZ184" s="50"/>
      <c r="XAA184" s="50"/>
      <c r="XAB184" s="50"/>
      <c r="XAC184" s="50"/>
      <c r="XAD184" s="50"/>
      <c r="XAE184" s="50"/>
      <c r="XAF184" s="50"/>
      <c r="XAG184" s="50"/>
      <c r="XAH184" s="50"/>
      <c r="XAI184" s="50"/>
      <c r="XAJ184" s="50"/>
      <c r="XAK184" s="50"/>
      <c r="XAL184" s="50"/>
      <c r="XAM184" s="50"/>
      <c r="XAN184" s="50"/>
      <c r="XAO184" s="50"/>
      <c r="XAP184" s="50"/>
      <c r="XAQ184" s="50"/>
      <c r="XAR184" s="50"/>
      <c r="XAS184" s="50"/>
      <c r="XAT184" s="50"/>
      <c r="XAU184" s="50"/>
      <c r="XAV184" s="50"/>
      <c r="XAW184" s="50"/>
      <c r="XAX184" s="50"/>
      <c r="XAY184" s="50"/>
      <c r="XAZ184" s="50"/>
      <c r="XBA184" s="50"/>
      <c r="XBB184" s="50"/>
      <c r="XBC184" s="50"/>
      <c r="XBD184" s="50"/>
      <c r="XBE184" s="50"/>
      <c r="XBF184" s="50"/>
      <c r="XBG184" s="50"/>
      <c r="XBH184" s="50"/>
      <c r="XBI184" s="50"/>
      <c r="XBJ184" s="50"/>
      <c r="XBK184" s="50"/>
      <c r="XBL184" s="50"/>
      <c r="XBM184" s="50"/>
      <c r="XBN184" s="50"/>
      <c r="XBO184" s="50"/>
      <c r="XBP184" s="50"/>
      <c r="XBQ184" s="50"/>
      <c r="XBR184" s="50"/>
      <c r="XBS184" s="50"/>
      <c r="XBT184" s="50"/>
      <c r="XBU184" s="50"/>
      <c r="XBV184" s="50"/>
      <c r="XBW184" s="50"/>
      <c r="XBX184" s="50"/>
      <c r="XBY184" s="50"/>
      <c r="XBZ184" s="50"/>
      <c r="XCA184" s="50"/>
      <c r="XCB184" s="50"/>
      <c r="XCC184" s="50"/>
      <c r="XCD184" s="50"/>
      <c r="XCE184" s="50"/>
      <c r="XCF184" s="50"/>
      <c r="XCG184" s="50"/>
      <c r="XCH184" s="50"/>
      <c r="XCI184" s="50"/>
      <c r="XCJ184" s="50"/>
      <c r="XCK184" s="50"/>
      <c r="XCL184" s="50"/>
      <c r="XCM184" s="50"/>
      <c r="XCN184" s="50"/>
      <c r="XCO184" s="50"/>
      <c r="XCP184" s="50"/>
      <c r="XCQ184" s="50"/>
      <c r="XCR184" s="50"/>
      <c r="XCS184" s="50"/>
      <c r="XCT184" s="50"/>
      <c r="XCU184" s="50"/>
      <c r="XCV184" s="50"/>
      <c r="XCW184" s="50"/>
      <c r="XCX184" s="50"/>
      <c r="XCY184" s="50"/>
      <c r="XCZ184" s="50"/>
      <c r="XDA184" s="50"/>
      <c r="XDB184" s="50"/>
      <c r="XDC184" s="50"/>
      <c r="XDD184" s="50"/>
      <c r="XDE184" s="50"/>
      <c r="XDF184" s="50"/>
      <c r="XDG184" s="50"/>
      <c r="XDH184" s="50"/>
      <c r="XDI184" s="50"/>
      <c r="XDJ184" s="50"/>
      <c r="XDK184" s="50"/>
      <c r="XDL184" s="50"/>
      <c r="XDM184" s="50"/>
      <c r="XDN184" s="50"/>
      <c r="XDO184" s="50"/>
      <c r="XDP184" s="50"/>
      <c r="XDQ184" s="50"/>
      <c r="XDR184" s="50"/>
      <c r="XDS184" s="50"/>
      <c r="XDT184" s="50"/>
      <c r="XDU184" s="50"/>
      <c r="XDV184" s="50"/>
      <c r="XDW184" s="50"/>
      <c r="XDX184" s="50"/>
      <c r="XDY184" s="50"/>
      <c r="XDZ184" s="50"/>
      <c r="XEA184" s="50"/>
      <c r="XEB184" s="50"/>
      <c r="XEC184" s="50"/>
      <c r="XED184" s="50"/>
      <c r="XEE184" s="50"/>
      <c r="XEF184" s="50"/>
      <c r="XEG184" s="50"/>
      <c r="XEH184" s="50"/>
      <c r="XEI184" s="50"/>
      <c r="XEJ184" s="50"/>
      <c r="XEK184" s="50"/>
      <c r="XEL184" s="50"/>
      <c r="XEM184" s="50"/>
      <c r="XEN184" s="50"/>
      <c r="XEO184" s="50"/>
      <c r="XEP184" s="50"/>
      <c r="XEQ184" s="50"/>
      <c r="XER184" s="50"/>
      <c r="XES184" s="50"/>
      <c r="XET184" s="50"/>
      <c r="XEU184" s="50"/>
      <c r="XEV184" s="50"/>
      <c r="XEW184" s="50"/>
      <c r="XEX184" s="50"/>
      <c r="XEY184" s="50"/>
      <c r="XEZ184" s="50"/>
      <c r="XFA184" s="50"/>
      <c r="XFB184" s="50"/>
      <c r="XFC184" s="50"/>
      <c r="XFD184" s="50"/>
    </row>
    <row r="185" ht="16.5" hidden="1" customHeight="1" spans="1:16384">
      <c r="A185" s="45" t="s">
        <v>425</v>
      </c>
      <c r="B185" s="51"/>
      <c r="C185" s="51"/>
      <c r="D185" s="51"/>
      <c r="E185" s="55"/>
      <c r="F185" s="51"/>
      <c r="G185" s="51"/>
      <c r="H185" s="56"/>
      <c r="I185" s="46"/>
      <c r="J185" s="51"/>
      <c r="K185" s="47"/>
      <c r="L185" s="50"/>
      <c r="Q185" s="43"/>
      <c r="R185" s="30"/>
      <c r="S185" s="30"/>
      <c r="T185" s="42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  <c r="BH185" s="50"/>
      <c r="BI185" s="50"/>
      <c r="BJ185" s="50"/>
      <c r="BK185" s="50"/>
      <c r="BL185" s="50"/>
      <c r="BM185" s="50"/>
      <c r="BN185" s="50"/>
      <c r="BO185" s="50"/>
      <c r="BP185" s="50"/>
      <c r="BQ185" s="50"/>
      <c r="BR185" s="50"/>
      <c r="BS185" s="50"/>
      <c r="BT185" s="50"/>
      <c r="BU185" s="50"/>
      <c r="BV185" s="50"/>
      <c r="BW185" s="50"/>
      <c r="BX185" s="50"/>
      <c r="BY185" s="50"/>
      <c r="BZ185" s="50"/>
      <c r="CA185" s="50"/>
      <c r="CB185" s="50"/>
      <c r="CC185" s="50"/>
      <c r="CD185" s="50"/>
      <c r="CE185" s="50"/>
      <c r="CF185" s="50"/>
      <c r="CG185" s="50"/>
      <c r="CH185" s="50"/>
      <c r="CI185" s="50"/>
      <c r="CJ185" s="50"/>
      <c r="CK185" s="50"/>
      <c r="CL185" s="50"/>
      <c r="CM185" s="50"/>
      <c r="CN185" s="50"/>
      <c r="CO185" s="50"/>
      <c r="CP185" s="50"/>
      <c r="CQ185" s="50"/>
      <c r="CR185" s="50"/>
      <c r="CS185" s="50"/>
      <c r="CT185" s="50"/>
      <c r="CU185" s="50"/>
      <c r="CV185" s="50"/>
      <c r="CW185" s="50"/>
      <c r="CX185" s="50"/>
      <c r="CY185" s="50"/>
      <c r="CZ185" s="50"/>
      <c r="DA185" s="50"/>
      <c r="DB185" s="50"/>
      <c r="DC185" s="50"/>
      <c r="DD185" s="50"/>
      <c r="DE185" s="50"/>
      <c r="DF185" s="50"/>
      <c r="DG185" s="50"/>
      <c r="DH185" s="50"/>
      <c r="DI185" s="50"/>
      <c r="DJ185" s="50"/>
      <c r="DK185" s="50"/>
      <c r="DL185" s="50"/>
      <c r="DM185" s="50"/>
      <c r="DN185" s="50"/>
      <c r="DO185" s="50"/>
      <c r="DP185" s="50"/>
      <c r="DQ185" s="50"/>
      <c r="DR185" s="50"/>
      <c r="DS185" s="50"/>
      <c r="DT185" s="50"/>
      <c r="DU185" s="50"/>
      <c r="DV185" s="50"/>
      <c r="DW185" s="50"/>
      <c r="DX185" s="50"/>
      <c r="DY185" s="50"/>
      <c r="DZ185" s="50"/>
      <c r="EA185" s="50"/>
      <c r="EB185" s="50"/>
      <c r="EC185" s="50"/>
      <c r="ED185" s="50"/>
      <c r="EE185" s="50"/>
      <c r="EF185" s="50"/>
      <c r="EG185" s="50"/>
      <c r="EH185" s="50"/>
      <c r="EI185" s="50"/>
      <c r="EJ185" s="50"/>
      <c r="EK185" s="50"/>
      <c r="EL185" s="50"/>
      <c r="EM185" s="50"/>
      <c r="EN185" s="50"/>
      <c r="EO185" s="50"/>
      <c r="EP185" s="50"/>
      <c r="EQ185" s="50"/>
      <c r="ER185" s="50"/>
      <c r="ES185" s="50"/>
      <c r="ET185" s="50"/>
      <c r="EU185" s="50"/>
      <c r="EV185" s="50"/>
      <c r="EW185" s="50"/>
      <c r="EX185" s="50"/>
      <c r="EY185" s="50"/>
      <c r="EZ185" s="50"/>
      <c r="FA185" s="50"/>
      <c r="FB185" s="50"/>
      <c r="FC185" s="50"/>
      <c r="FD185" s="50"/>
      <c r="FE185" s="50"/>
      <c r="FF185" s="50"/>
      <c r="FG185" s="50"/>
      <c r="FH185" s="50"/>
      <c r="FI185" s="50"/>
      <c r="FJ185" s="50"/>
      <c r="FK185" s="50"/>
      <c r="FL185" s="50"/>
      <c r="FM185" s="50"/>
      <c r="FN185" s="50"/>
      <c r="FO185" s="50"/>
      <c r="FP185" s="50"/>
      <c r="FQ185" s="50"/>
      <c r="FR185" s="50"/>
      <c r="FS185" s="50"/>
      <c r="FT185" s="50"/>
      <c r="FU185" s="50"/>
      <c r="FV185" s="50"/>
      <c r="FW185" s="50"/>
      <c r="FX185" s="50"/>
      <c r="FY185" s="50"/>
      <c r="FZ185" s="50"/>
      <c r="GA185" s="50"/>
      <c r="GB185" s="50"/>
      <c r="GC185" s="50"/>
      <c r="GD185" s="50"/>
      <c r="GE185" s="50"/>
      <c r="GF185" s="50"/>
      <c r="GG185" s="50"/>
      <c r="GH185" s="50"/>
      <c r="GI185" s="50"/>
      <c r="GJ185" s="50"/>
      <c r="GK185" s="50"/>
      <c r="GL185" s="50"/>
      <c r="GM185" s="50"/>
      <c r="GN185" s="50"/>
      <c r="GO185" s="50"/>
      <c r="GP185" s="50"/>
      <c r="GQ185" s="50"/>
      <c r="GR185" s="50"/>
      <c r="GS185" s="50"/>
      <c r="GT185" s="50"/>
      <c r="GU185" s="50"/>
      <c r="GV185" s="50"/>
      <c r="GW185" s="50"/>
      <c r="GX185" s="50"/>
      <c r="GY185" s="50"/>
      <c r="GZ185" s="50"/>
      <c r="HA185" s="50"/>
      <c r="HB185" s="50"/>
      <c r="HC185" s="50"/>
      <c r="HD185" s="50"/>
      <c r="HE185" s="50"/>
      <c r="HF185" s="50"/>
      <c r="HG185" s="50"/>
      <c r="HH185" s="50"/>
      <c r="HI185" s="50"/>
      <c r="HJ185" s="50"/>
      <c r="HK185" s="50"/>
      <c r="HL185" s="50"/>
      <c r="HM185" s="50"/>
      <c r="HN185" s="50"/>
      <c r="HO185" s="50"/>
      <c r="HP185" s="50"/>
      <c r="HQ185" s="50"/>
      <c r="HR185" s="50"/>
      <c r="HS185" s="50"/>
      <c r="HT185" s="50"/>
      <c r="HU185" s="50"/>
      <c r="HV185" s="50"/>
      <c r="HW185" s="50"/>
      <c r="HX185" s="50"/>
      <c r="HY185" s="50"/>
      <c r="HZ185" s="50"/>
      <c r="IA185" s="50"/>
      <c r="IB185" s="50"/>
      <c r="IC185" s="50"/>
      <c r="ID185" s="50"/>
      <c r="IE185" s="50"/>
      <c r="IF185" s="50"/>
      <c r="IG185" s="50"/>
      <c r="IH185" s="50"/>
      <c r="II185" s="50"/>
      <c r="IJ185" s="50"/>
      <c r="IK185" s="50"/>
      <c r="IL185" s="50"/>
      <c r="IM185" s="50"/>
      <c r="IN185" s="50"/>
      <c r="IO185" s="50"/>
      <c r="IP185" s="50"/>
      <c r="IQ185" s="50"/>
      <c r="IR185" s="50"/>
      <c r="IS185" s="50"/>
      <c r="IT185" s="50"/>
      <c r="IU185" s="50"/>
      <c r="IV185" s="50"/>
      <c r="IX185" s="50"/>
      <c r="IZ185" s="50"/>
      <c r="JA185" s="50"/>
      <c r="JB185" s="50"/>
      <c r="JC185" s="50"/>
      <c r="JD185" s="50"/>
      <c r="JE185" s="50"/>
      <c r="JF185" s="50"/>
      <c r="JG185" s="50"/>
      <c r="JL185" s="50"/>
      <c r="JM185" s="50"/>
      <c r="JN185" s="50"/>
      <c r="JO185" s="50"/>
      <c r="JP185" s="50"/>
      <c r="JQ185" s="50"/>
      <c r="JR185" s="50"/>
      <c r="JS185" s="50"/>
      <c r="JT185" s="50"/>
      <c r="JU185" s="50"/>
      <c r="JV185" s="50"/>
      <c r="JW185" s="50"/>
      <c r="JX185" s="50"/>
      <c r="JY185" s="50"/>
      <c r="JZ185" s="50"/>
      <c r="KA185" s="50"/>
      <c r="KB185" s="50"/>
      <c r="KC185" s="50"/>
      <c r="KD185" s="50"/>
      <c r="KE185" s="50"/>
      <c r="KF185" s="50"/>
      <c r="KG185" s="50"/>
      <c r="KH185" s="50"/>
      <c r="KI185" s="50"/>
      <c r="KJ185" s="50"/>
      <c r="KK185" s="50"/>
      <c r="KL185" s="50"/>
      <c r="KM185" s="50"/>
      <c r="KN185" s="50"/>
      <c r="KO185" s="50"/>
      <c r="KP185" s="50"/>
      <c r="KQ185" s="50"/>
      <c r="KR185" s="50"/>
      <c r="KS185" s="50"/>
      <c r="KT185" s="50"/>
      <c r="KU185" s="50"/>
      <c r="KV185" s="50"/>
      <c r="KW185" s="50"/>
      <c r="KX185" s="50"/>
      <c r="KY185" s="50"/>
      <c r="KZ185" s="50"/>
      <c r="LA185" s="50"/>
      <c r="LB185" s="50"/>
      <c r="LC185" s="50"/>
      <c r="LD185" s="50"/>
      <c r="LE185" s="50"/>
      <c r="LF185" s="50"/>
      <c r="LG185" s="50"/>
      <c r="LH185" s="50"/>
      <c r="LI185" s="50"/>
      <c r="LJ185" s="50"/>
      <c r="LK185" s="50"/>
      <c r="LL185" s="50"/>
      <c r="LM185" s="50"/>
      <c r="LN185" s="50"/>
      <c r="LO185" s="50"/>
      <c r="LP185" s="50"/>
      <c r="LQ185" s="50"/>
      <c r="LR185" s="50"/>
      <c r="LS185" s="50"/>
      <c r="LT185" s="50"/>
      <c r="LU185" s="50"/>
      <c r="LV185" s="50"/>
      <c r="LW185" s="50"/>
      <c r="LX185" s="50"/>
      <c r="LY185" s="50"/>
      <c r="LZ185" s="50"/>
      <c r="MA185" s="50"/>
      <c r="MB185" s="50"/>
      <c r="MC185" s="50"/>
      <c r="MD185" s="50"/>
      <c r="ME185" s="50"/>
      <c r="MF185" s="50"/>
      <c r="MG185" s="50"/>
      <c r="MH185" s="50"/>
      <c r="MI185" s="50"/>
      <c r="MJ185" s="50"/>
      <c r="MK185" s="50"/>
      <c r="ML185" s="50"/>
      <c r="MM185" s="50"/>
      <c r="MN185" s="50"/>
      <c r="MO185" s="50"/>
      <c r="MP185" s="50"/>
      <c r="MQ185" s="50"/>
      <c r="MR185" s="50"/>
      <c r="MS185" s="50"/>
      <c r="MT185" s="50"/>
      <c r="MU185" s="50"/>
      <c r="MV185" s="50"/>
      <c r="MW185" s="50"/>
      <c r="MX185" s="50"/>
      <c r="MY185" s="50"/>
      <c r="MZ185" s="50"/>
      <c r="NA185" s="50"/>
      <c r="NB185" s="50"/>
      <c r="NC185" s="50"/>
      <c r="ND185" s="50"/>
      <c r="NE185" s="50"/>
      <c r="NF185" s="50"/>
      <c r="NG185" s="50"/>
      <c r="NH185" s="50"/>
      <c r="NI185" s="50"/>
      <c r="NJ185" s="50"/>
      <c r="NK185" s="50"/>
      <c r="NL185" s="50"/>
      <c r="NM185" s="50"/>
      <c r="NN185" s="50"/>
      <c r="NO185" s="50"/>
      <c r="NP185" s="50"/>
      <c r="NQ185" s="50"/>
      <c r="NR185" s="50"/>
      <c r="NS185" s="50"/>
      <c r="NT185" s="50"/>
      <c r="NU185" s="50"/>
      <c r="NV185" s="50"/>
      <c r="NW185" s="50"/>
      <c r="NX185" s="50"/>
      <c r="NY185" s="50"/>
      <c r="NZ185" s="50"/>
      <c r="OA185" s="50"/>
      <c r="OB185" s="50"/>
      <c r="OC185" s="50"/>
      <c r="OD185" s="50"/>
      <c r="OE185" s="50"/>
      <c r="OF185" s="50"/>
      <c r="OG185" s="50"/>
      <c r="OH185" s="50"/>
      <c r="OI185" s="50"/>
      <c r="OJ185" s="50"/>
      <c r="OK185" s="50"/>
      <c r="OL185" s="50"/>
      <c r="OM185" s="50"/>
      <c r="ON185" s="50"/>
      <c r="OO185" s="50"/>
      <c r="OP185" s="50"/>
      <c r="OQ185" s="50"/>
      <c r="OR185" s="50"/>
      <c r="OS185" s="50"/>
      <c r="OT185" s="50"/>
      <c r="OU185" s="50"/>
      <c r="OV185" s="50"/>
      <c r="OW185" s="50"/>
      <c r="OX185" s="50"/>
      <c r="OY185" s="50"/>
      <c r="OZ185" s="50"/>
      <c r="PA185" s="50"/>
      <c r="PB185" s="50"/>
      <c r="PC185" s="50"/>
      <c r="PD185" s="50"/>
      <c r="PE185" s="50"/>
      <c r="PF185" s="50"/>
      <c r="PG185" s="50"/>
      <c r="PH185" s="50"/>
      <c r="PI185" s="50"/>
      <c r="PJ185" s="50"/>
      <c r="PK185" s="50"/>
      <c r="PL185" s="50"/>
      <c r="PM185" s="50"/>
      <c r="PN185" s="50"/>
      <c r="PO185" s="50"/>
      <c r="PP185" s="50"/>
      <c r="PQ185" s="50"/>
      <c r="PR185" s="50"/>
      <c r="PS185" s="50"/>
      <c r="PT185" s="50"/>
      <c r="PU185" s="50"/>
      <c r="PV185" s="50"/>
      <c r="PW185" s="50"/>
      <c r="PX185" s="50"/>
      <c r="PY185" s="50"/>
      <c r="PZ185" s="50"/>
      <c r="QA185" s="50"/>
      <c r="QB185" s="50"/>
      <c r="QC185" s="50"/>
      <c r="QD185" s="50"/>
      <c r="QE185" s="50"/>
      <c r="QF185" s="50"/>
      <c r="QG185" s="50"/>
      <c r="QH185" s="50"/>
      <c r="QI185" s="50"/>
      <c r="QJ185" s="50"/>
      <c r="QK185" s="50"/>
      <c r="QL185" s="50"/>
      <c r="QM185" s="50"/>
      <c r="QN185" s="50"/>
      <c r="QO185" s="50"/>
      <c r="QP185" s="50"/>
      <c r="QQ185" s="50"/>
      <c r="QR185" s="50"/>
      <c r="QS185" s="50"/>
      <c r="QT185" s="50"/>
      <c r="QU185" s="50"/>
      <c r="QV185" s="50"/>
      <c r="QW185" s="50"/>
      <c r="QX185" s="50"/>
      <c r="QY185" s="50"/>
      <c r="QZ185" s="50"/>
      <c r="RA185" s="50"/>
      <c r="RB185" s="50"/>
      <c r="RC185" s="50"/>
      <c r="RD185" s="50"/>
      <c r="RE185" s="50"/>
      <c r="RF185" s="50"/>
      <c r="RG185" s="50"/>
      <c r="RH185" s="50"/>
      <c r="RI185" s="50"/>
      <c r="RJ185" s="50"/>
      <c r="RK185" s="50"/>
      <c r="RL185" s="50"/>
      <c r="RM185" s="50"/>
      <c r="RN185" s="50"/>
      <c r="RO185" s="50"/>
      <c r="RP185" s="50"/>
      <c r="RQ185" s="50"/>
      <c r="RR185" s="50"/>
      <c r="RS185" s="50"/>
      <c r="RT185" s="50"/>
      <c r="RU185" s="50"/>
      <c r="RV185" s="50"/>
      <c r="RW185" s="50"/>
      <c r="RX185" s="50"/>
      <c r="RY185" s="50"/>
      <c r="RZ185" s="50"/>
      <c r="SA185" s="50"/>
      <c r="SB185" s="50"/>
      <c r="SC185" s="50"/>
      <c r="SD185" s="50"/>
      <c r="SE185" s="50"/>
      <c r="SF185" s="50"/>
      <c r="SG185" s="50"/>
      <c r="SH185" s="50"/>
      <c r="SI185" s="50"/>
      <c r="SJ185" s="50"/>
      <c r="SK185" s="50"/>
      <c r="SL185" s="50"/>
      <c r="SM185" s="50"/>
      <c r="SN185" s="50"/>
      <c r="SO185" s="50"/>
      <c r="SP185" s="50"/>
      <c r="SQ185" s="50"/>
      <c r="SR185" s="50"/>
      <c r="ST185" s="50"/>
      <c r="SV185" s="50"/>
      <c r="SW185" s="50"/>
      <c r="SX185" s="50"/>
      <c r="SY185" s="50"/>
      <c r="SZ185" s="50"/>
      <c r="TA185" s="50"/>
      <c r="TB185" s="50"/>
      <c r="TC185" s="50"/>
      <c r="TH185" s="50"/>
      <c r="TI185" s="50"/>
      <c r="TJ185" s="50"/>
      <c r="TK185" s="50"/>
      <c r="TL185" s="50"/>
      <c r="TM185" s="50"/>
      <c r="TN185" s="50"/>
      <c r="TO185" s="50"/>
      <c r="TP185" s="50"/>
      <c r="TQ185" s="50"/>
      <c r="TR185" s="50"/>
      <c r="TS185" s="50"/>
      <c r="TT185" s="50"/>
      <c r="TU185" s="50"/>
      <c r="TV185" s="50"/>
      <c r="TW185" s="50"/>
      <c r="TX185" s="50"/>
      <c r="TY185" s="50"/>
      <c r="TZ185" s="50"/>
      <c r="UA185" s="50"/>
      <c r="UB185" s="50"/>
      <c r="UC185" s="50"/>
      <c r="UD185" s="50"/>
      <c r="UE185" s="50"/>
      <c r="UF185" s="50"/>
      <c r="UG185" s="50"/>
      <c r="UH185" s="50"/>
      <c r="UI185" s="50"/>
      <c r="UJ185" s="50"/>
      <c r="UK185" s="50"/>
      <c r="UL185" s="50"/>
      <c r="UM185" s="50"/>
      <c r="UN185" s="50"/>
      <c r="UO185" s="50"/>
      <c r="UP185" s="50"/>
      <c r="UQ185" s="50"/>
      <c r="UR185" s="50"/>
      <c r="US185" s="50"/>
      <c r="UT185" s="50"/>
      <c r="UU185" s="50"/>
      <c r="UV185" s="50"/>
      <c r="UW185" s="50"/>
      <c r="UX185" s="50"/>
      <c r="UY185" s="50"/>
      <c r="UZ185" s="50"/>
      <c r="VA185" s="50"/>
      <c r="VB185" s="50"/>
      <c r="VC185" s="50"/>
      <c r="VD185" s="50"/>
      <c r="VE185" s="50"/>
      <c r="VF185" s="50"/>
      <c r="VG185" s="50"/>
      <c r="VH185" s="50"/>
      <c r="VI185" s="50"/>
      <c r="VJ185" s="50"/>
      <c r="VK185" s="50"/>
      <c r="VL185" s="50"/>
      <c r="VM185" s="50"/>
      <c r="VN185" s="50"/>
      <c r="VO185" s="50"/>
      <c r="VP185" s="50"/>
      <c r="VQ185" s="50"/>
      <c r="VR185" s="50"/>
      <c r="VS185" s="50"/>
      <c r="VT185" s="50"/>
      <c r="VU185" s="50"/>
      <c r="VV185" s="50"/>
      <c r="VW185" s="50"/>
      <c r="VX185" s="50"/>
      <c r="VY185" s="50"/>
      <c r="VZ185" s="50"/>
      <c r="WA185" s="50"/>
      <c r="WB185" s="50"/>
      <c r="WC185" s="50"/>
      <c r="WD185" s="50"/>
      <c r="WE185" s="50"/>
      <c r="WF185" s="50"/>
      <c r="WG185" s="50"/>
      <c r="WH185" s="50"/>
      <c r="WI185" s="50"/>
      <c r="WJ185" s="50"/>
      <c r="WK185" s="50"/>
      <c r="WL185" s="50"/>
      <c r="WM185" s="50"/>
      <c r="WN185" s="50"/>
      <c r="WO185" s="50"/>
      <c r="WP185" s="50"/>
      <c r="WQ185" s="50"/>
      <c r="WR185" s="50"/>
      <c r="WS185" s="50"/>
      <c r="WT185" s="50"/>
      <c r="WU185" s="50"/>
      <c r="WV185" s="50"/>
      <c r="WW185" s="50"/>
      <c r="WX185" s="50"/>
      <c r="WY185" s="50"/>
      <c r="WZ185" s="50"/>
      <c r="XA185" s="50"/>
      <c r="XB185" s="50"/>
      <c r="XC185" s="50"/>
      <c r="XD185" s="50"/>
      <c r="XE185" s="50"/>
      <c r="XF185" s="50"/>
      <c r="XG185" s="50"/>
      <c r="XH185" s="50"/>
      <c r="XI185" s="50"/>
      <c r="XJ185" s="50"/>
      <c r="XK185" s="50"/>
      <c r="XL185" s="50"/>
      <c r="XM185" s="50"/>
      <c r="XN185" s="50"/>
      <c r="XO185" s="50"/>
      <c r="XP185" s="50"/>
      <c r="XQ185" s="50"/>
      <c r="XR185" s="50"/>
      <c r="XS185" s="50"/>
      <c r="XT185" s="50"/>
      <c r="XU185" s="50"/>
      <c r="XV185" s="50"/>
      <c r="XW185" s="50"/>
      <c r="XX185" s="50"/>
      <c r="XY185" s="50"/>
      <c r="XZ185" s="50"/>
      <c r="YA185" s="50"/>
      <c r="YB185" s="50"/>
      <c r="YC185" s="50"/>
      <c r="YD185" s="50"/>
      <c r="YE185" s="50"/>
      <c r="YF185" s="50"/>
      <c r="YG185" s="50"/>
      <c r="YH185" s="50"/>
      <c r="YI185" s="50"/>
      <c r="YJ185" s="50"/>
      <c r="YK185" s="50"/>
      <c r="YL185" s="50"/>
      <c r="YM185" s="50"/>
      <c r="YN185" s="50"/>
      <c r="YO185" s="50"/>
      <c r="YP185" s="50"/>
      <c r="YQ185" s="50"/>
      <c r="YR185" s="50"/>
      <c r="YS185" s="50"/>
      <c r="YT185" s="50"/>
      <c r="YU185" s="50"/>
      <c r="YV185" s="50"/>
      <c r="YW185" s="50"/>
      <c r="YX185" s="50"/>
      <c r="YY185" s="50"/>
      <c r="YZ185" s="50"/>
      <c r="ZA185" s="50"/>
      <c r="ZB185" s="50"/>
      <c r="ZC185" s="50"/>
      <c r="ZD185" s="50"/>
      <c r="ZE185" s="50"/>
      <c r="ZF185" s="50"/>
      <c r="ZG185" s="50"/>
      <c r="ZH185" s="50"/>
      <c r="ZI185" s="50"/>
      <c r="ZJ185" s="50"/>
      <c r="ZK185" s="50"/>
      <c r="ZL185" s="50"/>
      <c r="ZM185" s="50"/>
      <c r="ZN185" s="50"/>
      <c r="ZO185" s="50"/>
      <c r="ZP185" s="50"/>
      <c r="ZQ185" s="50"/>
      <c r="ZR185" s="50"/>
      <c r="ZS185" s="50"/>
      <c r="ZT185" s="50"/>
      <c r="ZU185" s="50"/>
      <c r="ZV185" s="50"/>
      <c r="ZW185" s="50"/>
      <c r="ZX185" s="50"/>
      <c r="ZY185" s="50"/>
      <c r="ZZ185" s="50"/>
      <c r="AAA185" s="50"/>
      <c r="AAB185" s="50"/>
      <c r="AAC185" s="50"/>
      <c r="AAD185" s="50"/>
      <c r="AAE185" s="50"/>
      <c r="AAF185" s="50"/>
      <c r="AAG185" s="50"/>
      <c r="AAH185" s="50"/>
      <c r="AAI185" s="50"/>
      <c r="AAJ185" s="50"/>
      <c r="AAK185" s="50"/>
      <c r="AAL185" s="50"/>
      <c r="AAM185" s="50"/>
      <c r="AAN185" s="50"/>
      <c r="AAO185" s="50"/>
      <c r="AAP185" s="50"/>
      <c r="AAQ185" s="50"/>
      <c r="AAR185" s="50"/>
      <c r="AAS185" s="50"/>
      <c r="AAT185" s="50"/>
      <c r="AAU185" s="50"/>
      <c r="AAV185" s="50"/>
      <c r="AAW185" s="50"/>
      <c r="AAX185" s="50"/>
      <c r="AAY185" s="50"/>
      <c r="AAZ185" s="50"/>
      <c r="ABA185" s="50"/>
      <c r="ABB185" s="50"/>
      <c r="ABC185" s="50"/>
      <c r="ABD185" s="50"/>
      <c r="ABE185" s="50"/>
      <c r="ABF185" s="50"/>
      <c r="ABG185" s="50"/>
      <c r="ABH185" s="50"/>
      <c r="ABI185" s="50"/>
      <c r="ABJ185" s="50"/>
      <c r="ABK185" s="50"/>
      <c r="ABL185" s="50"/>
      <c r="ABM185" s="50"/>
      <c r="ABN185" s="50"/>
      <c r="ABO185" s="50"/>
      <c r="ABP185" s="50"/>
      <c r="ABQ185" s="50"/>
      <c r="ABR185" s="50"/>
      <c r="ABS185" s="50"/>
      <c r="ABT185" s="50"/>
      <c r="ABU185" s="50"/>
      <c r="ABV185" s="50"/>
      <c r="ABW185" s="50"/>
      <c r="ABX185" s="50"/>
      <c r="ABY185" s="50"/>
      <c r="ABZ185" s="50"/>
      <c r="ACA185" s="50"/>
      <c r="ACB185" s="50"/>
      <c r="ACC185" s="50"/>
      <c r="ACD185" s="50"/>
      <c r="ACE185" s="50"/>
      <c r="ACF185" s="50"/>
      <c r="ACG185" s="50"/>
      <c r="ACH185" s="50"/>
      <c r="ACI185" s="50"/>
      <c r="ACJ185" s="50"/>
      <c r="ACK185" s="50"/>
      <c r="ACL185" s="50"/>
      <c r="ACM185" s="50"/>
      <c r="ACN185" s="50"/>
      <c r="ACP185" s="50"/>
      <c r="ACR185" s="50"/>
      <c r="ACS185" s="50"/>
      <c r="ACT185" s="50"/>
      <c r="ACU185" s="50"/>
      <c r="ACV185" s="50"/>
      <c r="ACW185" s="50"/>
      <c r="ACX185" s="50"/>
      <c r="ACY185" s="50"/>
      <c r="ADD185" s="50"/>
      <c r="ADE185" s="50"/>
      <c r="ADF185" s="50"/>
      <c r="ADG185" s="50"/>
      <c r="ADH185" s="50"/>
      <c r="ADI185" s="50"/>
      <c r="ADJ185" s="50"/>
      <c r="ADK185" s="50"/>
      <c r="ADL185" s="50"/>
      <c r="ADM185" s="50"/>
      <c r="ADN185" s="50"/>
      <c r="ADO185" s="50"/>
      <c r="ADP185" s="50"/>
      <c r="ADQ185" s="50"/>
      <c r="ADR185" s="50"/>
      <c r="ADS185" s="50"/>
      <c r="ADT185" s="50"/>
      <c r="ADU185" s="50"/>
      <c r="ADV185" s="50"/>
      <c r="ADW185" s="50"/>
      <c r="ADX185" s="50"/>
      <c r="ADY185" s="50"/>
      <c r="ADZ185" s="50"/>
      <c r="AEA185" s="50"/>
      <c r="AEB185" s="50"/>
      <c r="AEC185" s="50"/>
      <c r="AED185" s="50"/>
      <c r="AEE185" s="50"/>
      <c r="AEF185" s="50"/>
      <c r="AEG185" s="50"/>
      <c r="AEH185" s="50"/>
      <c r="AEI185" s="50"/>
      <c r="AEJ185" s="50"/>
      <c r="AEK185" s="50"/>
      <c r="AEL185" s="50"/>
      <c r="AEM185" s="50"/>
      <c r="AEN185" s="50"/>
      <c r="AEO185" s="50"/>
      <c r="AEP185" s="50"/>
      <c r="AEQ185" s="50"/>
      <c r="AER185" s="50"/>
      <c r="AES185" s="50"/>
      <c r="AET185" s="50"/>
      <c r="AEU185" s="50"/>
      <c r="AEV185" s="50"/>
      <c r="AEW185" s="50"/>
      <c r="AEX185" s="50"/>
      <c r="AEY185" s="50"/>
      <c r="AEZ185" s="50"/>
      <c r="AFA185" s="50"/>
      <c r="AFB185" s="50"/>
      <c r="AFC185" s="50"/>
      <c r="AFD185" s="50"/>
      <c r="AFE185" s="50"/>
      <c r="AFF185" s="50"/>
      <c r="AFG185" s="50"/>
      <c r="AFH185" s="50"/>
      <c r="AFI185" s="50"/>
      <c r="AFJ185" s="50"/>
      <c r="AFK185" s="50"/>
      <c r="AFL185" s="50"/>
      <c r="AFM185" s="50"/>
      <c r="AFN185" s="50"/>
      <c r="AFO185" s="50"/>
      <c r="AFP185" s="50"/>
      <c r="AFQ185" s="50"/>
      <c r="AFR185" s="50"/>
      <c r="AFS185" s="50"/>
      <c r="AFT185" s="50"/>
      <c r="AFU185" s="50"/>
      <c r="AFV185" s="50"/>
      <c r="AFW185" s="50"/>
      <c r="AFX185" s="50"/>
      <c r="AFY185" s="50"/>
      <c r="AFZ185" s="50"/>
      <c r="AGA185" s="50"/>
      <c r="AGB185" s="50"/>
      <c r="AGC185" s="50"/>
      <c r="AGD185" s="50"/>
      <c r="AGE185" s="50"/>
      <c r="AGF185" s="50"/>
      <c r="AGG185" s="50"/>
      <c r="AGH185" s="50"/>
      <c r="AGI185" s="50"/>
      <c r="AGJ185" s="50"/>
      <c r="AGK185" s="50"/>
      <c r="AGL185" s="50"/>
      <c r="AGM185" s="50"/>
      <c r="AGN185" s="50"/>
      <c r="AGO185" s="50"/>
      <c r="AGP185" s="50"/>
      <c r="AGQ185" s="50"/>
      <c r="AGR185" s="50"/>
      <c r="AGS185" s="50"/>
      <c r="AGT185" s="50"/>
      <c r="AGU185" s="50"/>
      <c r="AGV185" s="50"/>
      <c r="AGW185" s="50"/>
      <c r="AGX185" s="50"/>
      <c r="AGY185" s="50"/>
      <c r="AGZ185" s="50"/>
      <c r="AHA185" s="50"/>
      <c r="AHB185" s="50"/>
      <c r="AHC185" s="50"/>
      <c r="AHD185" s="50"/>
      <c r="AHE185" s="50"/>
      <c r="AHF185" s="50"/>
      <c r="AHG185" s="50"/>
      <c r="AHH185" s="50"/>
      <c r="AHI185" s="50"/>
      <c r="AHJ185" s="50"/>
      <c r="AHK185" s="50"/>
      <c r="AHL185" s="50"/>
      <c r="AHM185" s="50"/>
      <c r="AHN185" s="50"/>
      <c r="AHO185" s="50"/>
      <c r="AHP185" s="50"/>
      <c r="AHQ185" s="50"/>
      <c r="AHR185" s="50"/>
      <c r="AHS185" s="50"/>
      <c r="AHT185" s="50"/>
      <c r="AHU185" s="50"/>
      <c r="AHV185" s="50"/>
      <c r="AHW185" s="50"/>
      <c r="AHX185" s="50"/>
      <c r="AHY185" s="50"/>
      <c r="AHZ185" s="50"/>
      <c r="AIA185" s="50"/>
      <c r="AIB185" s="50"/>
      <c r="AIC185" s="50"/>
      <c r="AID185" s="50"/>
      <c r="AIE185" s="50"/>
      <c r="AIF185" s="50"/>
      <c r="AIG185" s="50"/>
      <c r="AIH185" s="50"/>
      <c r="AII185" s="50"/>
      <c r="AIJ185" s="50"/>
      <c r="AIK185" s="50"/>
      <c r="AIL185" s="50"/>
      <c r="AIM185" s="50"/>
      <c r="AIN185" s="50"/>
      <c r="AIO185" s="50"/>
      <c r="AIP185" s="50"/>
      <c r="AIQ185" s="50"/>
      <c r="AIR185" s="50"/>
      <c r="AIS185" s="50"/>
      <c r="AIT185" s="50"/>
      <c r="AIU185" s="50"/>
      <c r="AIV185" s="50"/>
      <c r="AIW185" s="50"/>
      <c r="AIX185" s="50"/>
      <c r="AIY185" s="50"/>
      <c r="AIZ185" s="50"/>
      <c r="AJA185" s="50"/>
      <c r="AJB185" s="50"/>
      <c r="AJC185" s="50"/>
      <c r="AJD185" s="50"/>
      <c r="AJE185" s="50"/>
      <c r="AJF185" s="50"/>
      <c r="AJG185" s="50"/>
      <c r="AJH185" s="50"/>
      <c r="AJI185" s="50"/>
      <c r="AJJ185" s="50"/>
      <c r="AJK185" s="50"/>
      <c r="AJL185" s="50"/>
      <c r="AJM185" s="50"/>
      <c r="AJN185" s="50"/>
      <c r="AJO185" s="50"/>
      <c r="AJP185" s="50"/>
      <c r="AJQ185" s="50"/>
      <c r="AJR185" s="50"/>
      <c r="AJS185" s="50"/>
      <c r="AJT185" s="50"/>
      <c r="AJU185" s="50"/>
      <c r="AJV185" s="50"/>
      <c r="AJW185" s="50"/>
      <c r="AJX185" s="50"/>
      <c r="AJY185" s="50"/>
      <c r="AJZ185" s="50"/>
      <c r="AKA185" s="50"/>
      <c r="AKB185" s="50"/>
      <c r="AKC185" s="50"/>
      <c r="AKD185" s="50"/>
      <c r="AKE185" s="50"/>
      <c r="AKF185" s="50"/>
      <c r="AKG185" s="50"/>
      <c r="AKH185" s="50"/>
      <c r="AKI185" s="50"/>
      <c r="AKJ185" s="50"/>
      <c r="AKK185" s="50"/>
      <c r="AKL185" s="50"/>
      <c r="AKM185" s="50"/>
      <c r="AKN185" s="50"/>
      <c r="AKO185" s="50"/>
      <c r="AKP185" s="50"/>
      <c r="AKQ185" s="50"/>
      <c r="AKR185" s="50"/>
      <c r="AKS185" s="50"/>
      <c r="AKT185" s="50"/>
      <c r="AKU185" s="50"/>
      <c r="AKV185" s="50"/>
      <c r="AKW185" s="50"/>
      <c r="AKX185" s="50"/>
      <c r="AKY185" s="50"/>
      <c r="AKZ185" s="50"/>
      <c r="ALA185" s="50"/>
      <c r="ALB185" s="50"/>
      <c r="ALC185" s="50"/>
      <c r="ALD185" s="50"/>
      <c r="ALE185" s="50"/>
      <c r="ALF185" s="50"/>
      <c r="ALG185" s="50"/>
      <c r="ALH185" s="50"/>
      <c r="ALI185" s="50"/>
      <c r="ALJ185" s="50"/>
      <c r="ALK185" s="50"/>
      <c r="ALL185" s="50"/>
      <c r="ALM185" s="50"/>
      <c r="ALN185" s="50"/>
      <c r="ALO185" s="50"/>
      <c r="ALP185" s="50"/>
      <c r="ALQ185" s="50"/>
      <c r="ALR185" s="50"/>
      <c r="ALS185" s="50"/>
      <c r="ALT185" s="50"/>
      <c r="ALU185" s="50"/>
      <c r="ALV185" s="50"/>
      <c r="ALW185" s="50"/>
      <c r="ALX185" s="50"/>
      <c r="ALY185" s="50"/>
      <c r="ALZ185" s="50"/>
      <c r="AMA185" s="50"/>
      <c r="AMB185" s="50"/>
      <c r="AMC185" s="50"/>
      <c r="AMD185" s="50"/>
      <c r="AME185" s="50"/>
      <c r="AMF185" s="50"/>
      <c r="AMG185" s="50"/>
      <c r="AMH185" s="50"/>
      <c r="AMI185" s="50"/>
      <c r="AMJ185" s="50"/>
      <c r="AML185" s="50"/>
      <c r="AMN185" s="50"/>
      <c r="AMO185" s="50"/>
      <c r="AMP185" s="50"/>
      <c r="AMQ185" s="50"/>
      <c r="AMR185" s="50"/>
      <c r="AMS185" s="50"/>
      <c r="AMT185" s="50"/>
      <c r="AMU185" s="50"/>
      <c r="AMZ185" s="50"/>
      <c r="ANA185" s="50"/>
      <c r="ANB185" s="50"/>
      <c r="ANC185" s="50"/>
      <c r="AND185" s="50"/>
      <c r="ANE185" s="50"/>
      <c r="ANF185" s="50"/>
      <c r="ANG185" s="50"/>
      <c r="ANH185" s="50"/>
      <c r="ANI185" s="50"/>
      <c r="ANJ185" s="50"/>
      <c r="ANK185" s="50"/>
      <c r="ANL185" s="50"/>
      <c r="ANM185" s="50"/>
      <c r="ANN185" s="50"/>
      <c r="ANO185" s="50"/>
      <c r="ANP185" s="50"/>
      <c r="ANQ185" s="50"/>
      <c r="ANR185" s="50"/>
      <c r="ANS185" s="50"/>
      <c r="ANT185" s="50"/>
      <c r="ANU185" s="50"/>
      <c r="ANV185" s="50"/>
      <c r="ANW185" s="50"/>
      <c r="ANX185" s="50"/>
      <c r="ANY185" s="50"/>
      <c r="ANZ185" s="50"/>
      <c r="AOA185" s="50"/>
      <c r="AOB185" s="50"/>
      <c r="AOC185" s="50"/>
      <c r="AOD185" s="50"/>
      <c r="AOE185" s="50"/>
      <c r="AOF185" s="50"/>
      <c r="AOG185" s="50"/>
      <c r="AOH185" s="50"/>
      <c r="AOI185" s="50"/>
      <c r="AOJ185" s="50"/>
      <c r="AOK185" s="50"/>
      <c r="AOL185" s="50"/>
      <c r="AOM185" s="50"/>
      <c r="AON185" s="50"/>
      <c r="AOO185" s="50"/>
      <c r="AOP185" s="50"/>
      <c r="AOQ185" s="50"/>
      <c r="AOR185" s="50"/>
      <c r="AOS185" s="50"/>
      <c r="AOT185" s="50"/>
      <c r="AOU185" s="50"/>
      <c r="AOV185" s="50"/>
      <c r="AOW185" s="50"/>
      <c r="AOX185" s="50"/>
      <c r="AOY185" s="50"/>
      <c r="AOZ185" s="50"/>
      <c r="APA185" s="50"/>
      <c r="APB185" s="50"/>
      <c r="APC185" s="50"/>
      <c r="APD185" s="50"/>
      <c r="APE185" s="50"/>
      <c r="APF185" s="50"/>
      <c r="APG185" s="50"/>
      <c r="APH185" s="50"/>
      <c r="API185" s="50"/>
      <c r="APJ185" s="50"/>
      <c r="APK185" s="50"/>
      <c r="APL185" s="50"/>
      <c r="APM185" s="50"/>
      <c r="APN185" s="50"/>
      <c r="APO185" s="50"/>
      <c r="APP185" s="50"/>
      <c r="APQ185" s="50"/>
      <c r="APR185" s="50"/>
      <c r="APS185" s="50"/>
      <c r="APT185" s="50"/>
      <c r="APU185" s="50"/>
      <c r="APV185" s="50"/>
      <c r="APW185" s="50"/>
      <c r="APX185" s="50"/>
      <c r="APY185" s="50"/>
      <c r="APZ185" s="50"/>
      <c r="AQA185" s="50"/>
      <c r="AQB185" s="50"/>
      <c r="AQC185" s="50"/>
      <c r="AQD185" s="50"/>
      <c r="AQE185" s="50"/>
      <c r="AQF185" s="50"/>
      <c r="AQG185" s="50"/>
      <c r="AQH185" s="50"/>
      <c r="AQI185" s="50"/>
      <c r="AQJ185" s="50"/>
      <c r="AQK185" s="50"/>
      <c r="AQL185" s="50"/>
      <c r="AQM185" s="50"/>
      <c r="AQN185" s="50"/>
      <c r="AQO185" s="50"/>
      <c r="AQP185" s="50"/>
      <c r="AQQ185" s="50"/>
      <c r="AQR185" s="50"/>
      <c r="AQS185" s="50"/>
      <c r="AQT185" s="50"/>
      <c r="AQU185" s="50"/>
      <c r="AQV185" s="50"/>
      <c r="AQW185" s="50"/>
      <c r="AQX185" s="50"/>
      <c r="AQY185" s="50"/>
      <c r="AQZ185" s="50"/>
      <c r="ARA185" s="50"/>
      <c r="ARB185" s="50"/>
      <c r="ARC185" s="50"/>
      <c r="ARD185" s="50"/>
      <c r="ARE185" s="50"/>
      <c r="ARF185" s="50"/>
      <c r="ARG185" s="50"/>
      <c r="ARH185" s="50"/>
      <c r="ARI185" s="50"/>
      <c r="ARJ185" s="50"/>
      <c r="ARK185" s="50"/>
      <c r="ARL185" s="50"/>
      <c r="ARM185" s="50"/>
      <c r="ARN185" s="50"/>
      <c r="ARO185" s="50"/>
      <c r="ARP185" s="50"/>
      <c r="ARQ185" s="50"/>
      <c r="ARR185" s="50"/>
      <c r="ARS185" s="50"/>
      <c r="ART185" s="50"/>
      <c r="ARU185" s="50"/>
      <c r="ARV185" s="50"/>
      <c r="ARW185" s="50"/>
      <c r="ARX185" s="50"/>
      <c r="ARY185" s="50"/>
      <c r="ARZ185" s="50"/>
      <c r="ASA185" s="50"/>
      <c r="ASB185" s="50"/>
      <c r="ASC185" s="50"/>
      <c r="ASD185" s="50"/>
      <c r="ASE185" s="50"/>
      <c r="ASF185" s="50"/>
      <c r="ASG185" s="50"/>
      <c r="ASH185" s="50"/>
      <c r="ASI185" s="50"/>
      <c r="ASJ185" s="50"/>
      <c r="ASK185" s="50"/>
      <c r="ASL185" s="50"/>
      <c r="ASM185" s="50"/>
      <c r="ASN185" s="50"/>
      <c r="ASO185" s="50"/>
      <c r="ASP185" s="50"/>
      <c r="ASQ185" s="50"/>
      <c r="ASR185" s="50"/>
      <c r="ASS185" s="50"/>
      <c r="AST185" s="50"/>
      <c r="ASU185" s="50"/>
      <c r="ASV185" s="50"/>
      <c r="ASW185" s="50"/>
      <c r="ASX185" s="50"/>
      <c r="ASY185" s="50"/>
      <c r="ASZ185" s="50"/>
      <c r="ATA185" s="50"/>
      <c r="ATB185" s="50"/>
      <c r="ATC185" s="50"/>
      <c r="ATD185" s="50"/>
      <c r="ATE185" s="50"/>
      <c r="ATF185" s="50"/>
      <c r="ATG185" s="50"/>
      <c r="ATH185" s="50"/>
      <c r="ATI185" s="50"/>
      <c r="ATJ185" s="50"/>
      <c r="ATK185" s="50"/>
      <c r="ATL185" s="50"/>
      <c r="ATM185" s="50"/>
      <c r="ATN185" s="50"/>
      <c r="ATO185" s="50"/>
      <c r="ATP185" s="50"/>
      <c r="ATQ185" s="50"/>
      <c r="ATR185" s="50"/>
      <c r="ATS185" s="50"/>
      <c r="ATT185" s="50"/>
      <c r="ATU185" s="50"/>
      <c r="ATV185" s="50"/>
      <c r="ATW185" s="50"/>
      <c r="ATX185" s="50"/>
      <c r="ATY185" s="50"/>
      <c r="ATZ185" s="50"/>
      <c r="AUA185" s="50"/>
      <c r="AUB185" s="50"/>
      <c r="AUC185" s="50"/>
      <c r="AUD185" s="50"/>
      <c r="AUE185" s="50"/>
      <c r="AUF185" s="50"/>
      <c r="AUG185" s="50"/>
      <c r="AUH185" s="50"/>
      <c r="AUI185" s="50"/>
      <c r="AUJ185" s="50"/>
      <c r="AUK185" s="50"/>
      <c r="AUL185" s="50"/>
      <c r="AUM185" s="50"/>
      <c r="AUN185" s="50"/>
      <c r="AUO185" s="50"/>
      <c r="AUP185" s="50"/>
      <c r="AUQ185" s="50"/>
      <c r="AUR185" s="50"/>
      <c r="AUS185" s="50"/>
      <c r="AUT185" s="50"/>
      <c r="AUU185" s="50"/>
      <c r="AUV185" s="50"/>
      <c r="AUW185" s="50"/>
      <c r="AUX185" s="50"/>
      <c r="AUY185" s="50"/>
      <c r="AUZ185" s="50"/>
      <c r="AVA185" s="50"/>
      <c r="AVB185" s="50"/>
      <c r="AVC185" s="50"/>
      <c r="AVD185" s="50"/>
      <c r="AVE185" s="50"/>
      <c r="AVF185" s="50"/>
      <c r="AVG185" s="50"/>
      <c r="AVH185" s="50"/>
      <c r="AVI185" s="50"/>
      <c r="AVJ185" s="50"/>
      <c r="AVK185" s="50"/>
      <c r="AVL185" s="50"/>
      <c r="AVM185" s="50"/>
      <c r="AVN185" s="50"/>
      <c r="AVO185" s="50"/>
      <c r="AVP185" s="50"/>
      <c r="AVQ185" s="50"/>
      <c r="AVR185" s="50"/>
      <c r="AVS185" s="50"/>
      <c r="AVT185" s="50"/>
      <c r="AVU185" s="50"/>
      <c r="AVV185" s="50"/>
      <c r="AVW185" s="50"/>
      <c r="AVX185" s="50"/>
      <c r="AVY185" s="50"/>
      <c r="AVZ185" s="50"/>
      <c r="AWA185" s="50"/>
      <c r="AWB185" s="50"/>
      <c r="AWC185" s="50"/>
      <c r="AWD185" s="50"/>
      <c r="AWE185" s="50"/>
      <c r="AWF185" s="50"/>
      <c r="AWH185" s="50"/>
      <c r="AWJ185" s="50"/>
      <c r="AWK185" s="50"/>
      <c r="AWL185" s="50"/>
      <c r="AWM185" s="50"/>
      <c r="AWN185" s="50"/>
      <c r="AWO185" s="50"/>
      <c r="AWP185" s="50"/>
      <c r="AWQ185" s="50"/>
      <c r="AWV185" s="50"/>
      <c r="AWW185" s="50"/>
      <c r="AWX185" s="50"/>
      <c r="AWY185" s="50"/>
      <c r="AWZ185" s="50"/>
      <c r="AXA185" s="50"/>
      <c r="AXB185" s="50"/>
      <c r="AXC185" s="50"/>
      <c r="AXD185" s="50"/>
      <c r="AXE185" s="50"/>
      <c r="AXF185" s="50"/>
      <c r="AXG185" s="50"/>
      <c r="AXH185" s="50"/>
      <c r="AXI185" s="50"/>
      <c r="AXJ185" s="50"/>
      <c r="AXK185" s="50"/>
      <c r="AXL185" s="50"/>
      <c r="AXM185" s="50"/>
      <c r="AXN185" s="50"/>
      <c r="AXO185" s="50"/>
      <c r="AXP185" s="50"/>
      <c r="AXQ185" s="50"/>
      <c r="AXR185" s="50"/>
      <c r="AXS185" s="50"/>
      <c r="AXT185" s="50"/>
      <c r="AXU185" s="50"/>
      <c r="AXV185" s="50"/>
      <c r="AXW185" s="50"/>
      <c r="AXX185" s="50"/>
      <c r="AXY185" s="50"/>
      <c r="AXZ185" s="50"/>
      <c r="AYA185" s="50"/>
      <c r="AYB185" s="50"/>
      <c r="AYC185" s="50"/>
      <c r="AYD185" s="50"/>
      <c r="AYE185" s="50"/>
      <c r="AYF185" s="50"/>
      <c r="AYG185" s="50"/>
      <c r="AYH185" s="50"/>
      <c r="AYI185" s="50"/>
      <c r="AYJ185" s="50"/>
      <c r="AYK185" s="50"/>
      <c r="AYL185" s="50"/>
      <c r="AYM185" s="50"/>
      <c r="AYN185" s="50"/>
      <c r="AYO185" s="50"/>
      <c r="AYP185" s="50"/>
      <c r="AYQ185" s="50"/>
      <c r="AYR185" s="50"/>
      <c r="AYS185" s="50"/>
      <c r="AYT185" s="50"/>
      <c r="AYU185" s="50"/>
      <c r="AYV185" s="50"/>
      <c r="AYW185" s="50"/>
      <c r="AYX185" s="50"/>
      <c r="AYY185" s="50"/>
      <c r="AYZ185" s="50"/>
      <c r="AZA185" s="50"/>
      <c r="AZB185" s="50"/>
      <c r="AZC185" s="50"/>
      <c r="AZD185" s="50"/>
      <c r="AZE185" s="50"/>
      <c r="AZF185" s="50"/>
      <c r="AZG185" s="50"/>
      <c r="AZH185" s="50"/>
      <c r="AZI185" s="50"/>
      <c r="AZJ185" s="50"/>
      <c r="AZK185" s="50"/>
      <c r="AZL185" s="50"/>
      <c r="AZM185" s="50"/>
      <c r="AZN185" s="50"/>
      <c r="AZO185" s="50"/>
      <c r="AZP185" s="50"/>
      <c r="AZQ185" s="50"/>
      <c r="AZR185" s="50"/>
      <c r="AZS185" s="50"/>
      <c r="AZT185" s="50"/>
      <c r="AZU185" s="50"/>
      <c r="AZV185" s="50"/>
      <c r="AZW185" s="50"/>
      <c r="AZX185" s="50"/>
      <c r="AZY185" s="50"/>
      <c r="AZZ185" s="50"/>
      <c r="BAA185" s="50"/>
      <c r="BAB185" s="50"/>
      <c r="BAC185" s="50"/>
      <c r="BAD185" s="50"/>
      <c r="BAE185" s="50"/>
      <c r="BAF185" s="50"/>
      <c r="BAG185" s="50"/>
      <c r="BAH185" s="50"/>
      <c r="BAI185" s="50"/>
      <c r="BAJ185" s="50"/>
      <c r="BAK185" s="50"/>
      <c r="BAL185" s="50"/>
      <c r="BAM185" s="50"/>
      <c r="BAN185" s="50"/>
      <c r="BAO185" s="50"/>
      <c r="BAP185" s="50"/>
      <c r="BAQ185" s="50"/>
      <c r="BAR185" s="50"/>
      <c r="BAS185" s="50"/>
      <c r="BAT185" s="50"/>
      <c r="BAU185" s="50"/>
      <c r="BAV185" s="50"/>
      <c r="BAW185" s="50"/>
      <c r="BAX185" s="50"/>
      <c r="BAY185" s="50"/>
      <c r="BAZ185" s="50"/>
      <c r="BBA185" s="50"/>
      <c r="BBB185" s="50"/>
      <c r="BBC185" s="50"/>
      <c r="BBD185" s="50"/>
      <c r="BBE185" s="50"/>
      <c r="BBF185" s="50"/>
      <c r="BBG185" s="50"/>
      <c r="BBH185" s="50"/>
      <c r="BBI185" s="50"/>
      <c r="BBJ185" s="50"/>
      <c r="BBK185" s="50"/>
      <c r="BBL185" s="50"/>
      <c r="BBM185" s="50"/>
      <c r="BBN185" s="50"/>
      <c r="BBO185" s="50"/>
      <c r="BBP185" s="50"/>
      <c r="BBQ185" s="50"/>
      <c r="BBR185" s="50"/>
      <c r="BBS185" s="50"/>
      <c r="BBT185" s="50"/>
      <c r="BBU185" s="50"/>
      <c r="BBV185" s="50"/>
      <c r="BBW185" s="50"/>
      <c r="BBX185" s="50"/>
      <c r="BBY185" s="50"/>
      <c r="BBZ185" s="50"/>
      <c r="BCA185" s="50"/>
      <c r="BCB185" s="50"/>
      <c r="BCC185" s="50"/>
      <c r="BCD185" s="50"/>
      <c r="BCE185" s="50"/>
      <c r="BCF185" s="50"/>
      <c r="BCG185" s="50"/>
      <c r="BCH185" s="50"/>
      <c r="BCI185" s="50"/>
      <c r="BCJ185" s="50"/>
      <c r="BCK185" s="50"/>
      <c r="BCL185" s="50"/>
      <c r="BCM185" s="50"/>
      <c r="BCN185" s="50"/>
      <c r="BCO185" s="50"/>
      <c r="BCP185" s="50"/>
      <c r="BCQ185" s="50"/>
      <c r="BCR185" s="50"/>
      <c r="BCS185" s="50"/>
      <c r="BCT185" s="50"/>
      <c r="BCU185" s="50"/>
      <c r="BCV185" s="50"/>
      <c r="BCW185" s="50"/>
      <c r="BCX185" s="50"/>
      <c r="BCY185" s="50"/>
      <c r="BCZ185" s="50"/>
      <c r="BDA185" s="50"/>
      <c r="BDB185" s="50"/>
      <c r="BDC185" s="50"/>
      <c r="BDD185" s="50"/>
      <c r="BDE185" s="50"/>
      <c r="BDF185" s="50"/>
      <c r="BDG185" s="50"/>
      <c r="BDH185" s="50"/>
      <c r="BDI185" s="50"/>
      <c r="BDJ185" s="50"/>
      <c r="BDK185" s="50"/>
      <c r="BDL185" s="50"/>
      <c r="BDM185" s="50"/>
      <c r="BDN185" s="50"/>
      <c r="BDO185" s="50"/>
      <c r="BDP185" s="50"/>
      <c r="BDQ185" s="50"/>
      <c r="BDR185" s="50"/>
      <c r="BDS185" s="50"/>
      <c r="BDT185" s="50"/>
      <c r="BDU185" s="50"/>
      <c r="BDV185" s="50"/>
      <c r="BDW185" s="50"/>
      <c r="BDX185" s="50"/>
      <c r="BDY185" s="50"/>
      <c r="BDZ185" s="50"/>
      <c r="BEA185" s="50"/>
      <c r="BEB185" s="50"/>
      <c r="BEC185" s="50"/>
      <c r="BED185" s="50"/>
      <c r="BEE185" s="50"/>
      <c r="BEF185" s="50"/>
      <c r="BEG185" s="50"/>
      <c r="BEH185" s="50"/>
      <c r="BEI185" s="50"/>
      <c r="BEJ185" s="50"/>
      <c r="BEK185" s="50"/>
      <c r="BEL185" s="50"/>
      <c r="BEM185" s="50"/>
      <c r="BEN185" s="50"/>
      <c r="BEO185" s="50"/>
      <c r="BEP185" s="50"/>
      <c r="BEQ185" s="50"/>
      <c r="BER185" s="50"/>
      <c r="BES185" s="50"/>
      <c r="BET185" s="50"/>
      <c r="BEU185" s="50"/>
      <c r="BEV185" s="50"/>
      <c r="BEW185" s="50"/>
      <c r="BEX185" s="50"/>
      <c r="BEY185" s="50"/>
      <c r="BEZ185" s="50"/>
      <c r="BFA185" s="50"/>
      <c r="BFB185" s="50"/>
      <c r="BFC185" s="50"/>
      <c r="BFD185" s="50"/>
      <c r="BFE185" s="50"/>
      <c r="BFF185" s="50"/>
      <c r="BFG185" s="50"/>
      <c r="BFH185" s="50"/>
      <c r="BFI185" s="50"/>
      <c r="BFJ185" s="50"/>
      <c r="BFK185" s="50"/>
      <c r="BFL185" s="50"/>
      <c r="BFM185" s="50"/>
      <c r="BFN185" s="50"/>
      <c r="BFO185" s="50"/>
      <c r="BFP185" s="50"/>
      <c r="BFQ185" s="50"/>
      <c r="BFR185" s="50"/>
      <c r="BFS185" s="50"/>
      <c r="BFT185" s="50"/>
      <c r="BFU185" s="50"/>
      <c r="BFV185" s="50"/>
      <c r="BFW185" s="50"/>
      <c r="BFX185" s="50"/>
      <c r="BFY185" s="50"/>
      <c r="BFZ185" s="50"/>
      <c r="BGA185" s="50"/>
      <c r="BGB185" s="50"/>
      <c r="BGD185" s="50"/>
      <c r="BGF185" s="50"/>
      <c r="BGG185" s="50"/>
      <c r="BGH185" s="50"/>
      <c r="BGI185" s="50"/>
      <c r="BGJ185" s="50"/>
      <c r="BGK185" s="50"/>
      <c r="BGL185" s="50"/>
      <c r="BGM185" s="50"/>
      <c r="BGR185" s="50"/>
      <c r="BGS185" s="50"/>
      <c r="BGT185" s="50"/>
      <c r="BGU185" s="50"/>
      <c r="BGV185" s="50"/>
      <c r="BGW185" s="50"/>
      <c r="BGX185" s="50"/>
      <c r="BGY185" s="50"/>
      <c r="BGZ185" s="50"/>
      <c r="BHA185" s="50"/>
      <c r="BHB185" s="50"/>
      <c r="BHC185" s="50"/>
      <c r="BHD185" s="50"/>
      <c r="BHE185" s="50"/>
      <c r="BHF185" s="50"/>
      <c r="BHG185" s="50"/>
      <c r="BHH185" s="50"/>
      <c r="BHI185" s="50"/>
      <c r="BHJ185" s="50"/>
      <c r="BHK185" s="50"/>
      <c r="BHL185" s="50"/>
      <c r="BHM185" s="50"/>
      <c r="BHN185" s="50"/>
      <c r="BHO185" s="50"/>
      <c r="BHP185" s="50"/>
      <c r="BHQ185" s="50"/>
      <c r="BHR185" s="50"/>
      <c r="BHS185" s="50"/>
      <c r="BHT185" s="50"/>
      <c r="BHU185" s="50"/>
      <c r="BHV185" s="50"/>
      <c r="BHW185" s="50"/>
      <c r="BHX185" s="50"/>
      <c r="BHY185" s="50"/>
      <c r="BHZ185" s="50"/>
      <c r="BIA185" s="50"/>
      <c r="BIB185" s="50"/>
      <c r="BIC185" s="50"/>
      <c r="BID185" s="50"/>
      <c r="BIE185" s="50"/>
      <c r="BIF185" s="50"/>
      <c r="BIG185" s="50"/>
      <c r="BIH185" s="50"/>
      <c r="BII185" s="50"/>
      <c r="BIJ185" s="50"/>
      <c r="BIK185" s="50"/>
      <c r="BIL185" s="50"/>
      <c r="BIM185" s="50"/>
      <c r="BIN185" s="50"/>
      <c r="BIO185" s="50"/>
      <c r="BIP185" s="50"/>
      <c r="BIQ185" s="50"/>
      <c r="BIR185" s="50"/>
      <c r="BIS185" s="50"/>
      <c r="BIT185" s="50"/>
      <c r="BIU185" s="50"/>
      <c r="BIV185" s="50"/>
      <c r="BIW185" s="50"/>
      <c r="BIX185" s="50"/>
      <c r="BIY185" s="50"/>
      <c r="BIZ185" s="50"/>
      <c r="BJA185" s="50"/>
      <c r="BJB185" s="50"/>
      <c r="BJC185" s="50"/>
      <c r="BJD185" s="50"/>
      <c r="BJE185" s="50"/>
      <c r="BJF185" s="50"/>
      <c r="BJG185" s="50"/>
      <c r="BJH185" s="50"/>
      <c r="BJI185" s="50"/>
      <c r="BJJ185" s="50"/>
      <c r="BJK185" s="50"/>
      <c r="BJL185" s="50"/>
      <c r="BJM185" s="50"/>
      <c r="BJN185" s="50"/>
      <c r="BJO185" s="50"/>
      <c r="BJP185" s="50"/>
      <c r="BJQ185" s="50"/>
      <c r="BJR185" s="50"/>
      <c r="BJS185" s="50"/>
      <c r="BJT185" s="50"/>
      <c r="BJU185" s="50"/>
      <c r="BJV185" s="50"/>
      <c r="BJW185" s="50"/>
      <c r="BJX185" s="50"/>
      <c r="BJY185" s="50"/>
      <c r="BJZ185" s="50"/>
      <c r="BKA185" s="50"/>
      <c r="BKB185" s="50"/>
      <c r="BKC185" s="50"/>
      <c r="BKD185" s="50"/>
      <c r="BKE185" s="50"/>
      <c r="BKF185" s="50"/>
      <c r="BKG185" s="50"/>
      <c r="BKH185" s="50"/>
      <c r="BKI185" s="50"/>
      <c r="BKJ185" s="50"/>
      <c r="BKK185" s="50"/>
      <c r="BKL185" s="50"/>
      <c r="BKM185" s="50"/>
      <c r="BKN185" s="50"/>
      <c r="BKO185" s="50"/>
      <c r="BKP185" s="50"/>
      <c r="BKQ185" s="50"/>
      <c r="BKR185" s="50"/>
      <c r="BKS185" s="50"/>
      <c r="BKT185" s="50"/>
      <c r="BKU185" s="50"/>
      <c r="BKV185" s="50"/>
      <c r="BKW185" s="50"/>
      <c r="BKX185" s="50"/>
      <c r="BKY185" s="50"/>
      <c r="BKZ185" s="50"/>
      <c r="BLA185" s="50"/>
      <c r="BLB185" s="50"/>
      <c r="BLC185" s="50"/>
      <c r="BLD185" s="50"/>
      <c r="BLE185" s="50"/>
      <c r="BLF185" s="50"/>
      <c r="BLG185" s="50"/>
      <c r="BLH185" s="50"/>
      <c r="BLI185" s="50"/>
      <c r="BLJ185" s="50"/>
      <c r="BLK185" s="50"/>
      <c r="BLL185" s="50"/>
      <c r="BLM185" s="50"/>
      <c r="BLN185" s="50"/>
      <c r="BLO185" s="50"/>
      <c r="BLP185" s="50"/>
      <c r="BLQ185" s="50"/>
      <c r="BLR185" s="50"/>
      <c r="BLS185" s="50"/>
      <c r="BLT185" s="50"/>
      <c r="BLU185" s="50"/>
      <c r="BLV185" s="50"/>
      <c r="BLW185" s="50"/>
      <c r="BLX185" s="50"/>
      <c r="BLY185" s="50"/>
      <c r="BLZ185" s="50"/>
      <c r="BMA185" s="50"/>
      <c r="BMB185" s="50"/>
      <c r="BMC185" s="50"/>
      <c r="BMD185" s="50"/>
      <c r="BME185" s="50"/>
      <c r="BMF185" s="50"/>
      <c r="BMG185" s="50"/>
      <c r="BMH185" s="50"/>
      <c r="BMI185" s="50"/>
      <c r="BMJ185" s="50"/>
      <c r="BMK185" s="50"/>
      <c r="BML185" s="50"/>
      <c r="BMM185" s="50"/>
      <c r="BMN185" s="50"/>
      <c r="BMO185" s="50"/>
      <c r="BMP185" s="50"/>
      <c r="BMQ185" s="50"/>
      <c r="BMR185" s="50"/>
      <c r="BMS185" s="50"/>
      <c r="BMT185" s="50"/>
      <c r="BMU185" s="50"/>
      <c r="BMV185" s="50"/>
      <c r="BMW185" s="50"/>
      <c r="BMX185" s="50"/>
      <c r="BMY185" s="50"/>
      <c r="BMZ185" s="50"/>
      <c r="BNA185" s="50"/>
      <c r="BNB185" s="50"/>
      <c r="BNC185" s="50"/>
      <c r="BND185" s="50"/>
      <c r="BNE185" s="50"/>
      <c r="BNF185" s="50"/>
      <c r="BNG185" s="50"/>
      <c r="BNH185" s="50"/>
      <c r="BNI185" s="50"/>
      <c r="BNJ185" s="50"/>
      <c r="BNK185" s="50"/>
      <c r="BNL185" s="50"/>
      <c r="BNM185" s="50"/>
      <c r="BNN185" s="50"/>
      <c r="BNO185" s="50"/>
      <c r="BNP185" s="50"/>
      <c r="BNQ185" s="50"/>
      <c r="BNR185" s="50"/>
      <c r="BNS185" s="50"/>
      <c r="BNT185" s="50"/>
      <c r="BNU185" s="50"/>
      <c r="BNV185" s="50"/>
      <c r="BNW185" s="50"/>
      <c r="BNX185" s="50"/>
      <c r="BNY185" s="50"/>
      <c r="BNZ185" s="50"/>
      <c r="BOA185" s="50"/>
      <c r="BOB185" s="50"/>
      <c r="BOC185" s="50"/>
      <c r="BOD185" s="50"/>
      <c r="BOE185" s="50"/>
      <c r="BOF185" s="50"/>
      <c r="BOG185" s="50"/>
      <c r="BOH185" s="50"/>
      <c r="BOI185" s="50"/>
      <c r="BOJ185" s="50"/>
      <c r="BOK185" s="50"/>
      <c r="BOL185" s="50"/>
      <c r="BOM185" s="50"/>
      <c r="BON185" s="50"/>
      <c r="BOO185" s="50"/>
      <c r="BOP185" s="50"/>
      <c r="BOQ185" s="50"/>
      <c r="BOR185" s="50"/>
      <c r="BOS185" s="50"/>
      <c r="BOT185" s="50"/>
      <c r="BOU185" s="50"/>
      <c r="BOV185" s="50"/>
      <c r="BOW185" s="50"/>
      <c r="BOX185" s="50"/>
      <c r="BOY185" s="50"/>
      <c r="BOZ185" s="50"/>
      <c r="BPA185" s="50"/>
      <c r="BPB185" s="50"/>
      <c r="BPC185" s="50"/>
      <c r="BPD185" s="50"/>
      <c r="BPE185" s="50"/>
      <c r="BPF185" s="50"/>
      <c r="BPG185" s="50"/>
      <c r="BPH185" s="50"/>
      <c r="BPI185" s="50"/>
      <c r="BPJ185" s="50"/>
      <c r="BPK185" s="50"/>
      <c r="BPL185" s="50"/>
      <c r="BPM185" s="50"/>
      <c r="BPN185" s="50"/>
      <c r="BPO185" s="50"/>
      <c r="BPP185" s="50"/>
      <c r="BPQ185" s="50"/>
      <c r="BPR185" s="50"/>
      <c r="BPS185" s="50"/>
      <c r="BPT185" s="50"/>
      <c r="BPU185" s="50"/>
      <c r="BPV185" s="50"/>
      <c r="BPW185" s="50"/>
      <c r="BPX185" s="50"/>
      <c r="BPZ185" s="50"/>
      <c r="BQB185" s="50"/>
      <c r="BQC185" s="50"/>
      <c r="BQD185" s="50"/>
      <c r="BQE185" s="50"/>
      <c r="BQF185" s="50"/>
      <c r="BQG185" s="50"/>
      <c r="BQH185" s="50"/>
      <c r="BQI185" s="50"/>
      <c r="BQN185" s="50"/>
      <c r="BQO185" s="50"/>
      <c r="BQP185" s="50"/>
      <c r="BQQ185" s="50"/>
      <c r="BQR185" s="50"/>
      <c r="BQS185" s="50"/>
      <c r="BQT185" s="50"/>
      <c r="BQU185" s="50"/>
      <c r="BQV185" s="50"/>
      <c r="BQW185" s="50"/>
      <c r="BQX185" s="50"/>
      <c r="BQY185" s="50"/>
      <c r="BQZ185" s="50"/>
      <c r="BRA185" s="50"/>
      <c r="BRB185" s="50"/>
      <c r="BRC185" s="50"/>
      <c r="BRD185" s="50"/>
      <c r="BRE185" s="50"/>
      <c r="BRF185" s="50"/>
      <c r="BRG185" s="50"/>
      <c r="BRH185" s="50"/>
      <c r="BRI185" s="50"/>
      <c r="BRJ185" s="50"/>
      <c r="BRK185" s="50"/>
      <c r="BRL185" s="50"/>
      <c r="BRM185" s="50"/>
      <c r="BRN185" s="50"/>
      <c r="BRO185" s="50"/>
      <c r="BRP185" s="50"/>
      <c r="BRQ185" s="50"/>
      <c r="BRR185" s="50"/>
      <c r="BRS185" s="50"/>
      <c r="BRT185" s="50"/>
      <c r="BRU185" s="50"/>
      <c r="BRV185" s="50"/>
      <c r="BRW185" s="50"/>
      <c r="BRX185" s="50"/>
      <c r="BRY185" s="50"/>
      <c r="BRZ185" s="50"/>
      <c r="BSA185" s="50"/>
      <c r="BSB185" s="50"/>
      <c r="BSC185" s="50"/>
      <c r="BSD185" s="50"/>
      <c r="BSE185" s="50"/>
      <c r="BSF185" s="50"/>
      <c r="BSG185" s="50"/>
      <c r="BSH185" s="50"/>
      <c r="BSI185" s="50"/>
      <c r="BSJ185" s="50"/>
      <c r="BSK185" s="50"/>
      <c r="BSL185" s="50"/>
      <c r="BSM185" s="50"/>
      <c r="BSN185" s="50"/>
      <c r="BSO185" s="50"/>
      <c r="BSP185" s="50"/>
      <c r="BSQ185" s="50"/>
      <c r="BSR185" s="50"/>
      <c r="BSS185" s="50"/>
      <c r="BST185" s="50"/>
      <c r="BSU185" s="50"/>
      <c r="BSV185" s="50"/>
      <c r="BSW185" s="50"/>
      <c r="BSX185" s="50"/>
      <c r="BSY185" s="50"/>
      <c r="BSZ185" s="50"/>
      <c r="BTA185" s="50"/>
      <c r="BTB185" s="50"/>
      <c r="BTC185" s="50"/>
      <c r="BTD185" s="50"/>
      <c r="BTE185" s="50"/>
      <c r="BTF185" s="50"/>
      <c r="BTG185" s="50"/>
      <c r="BTH185" s="50"/>
      <c r="BTI185" s="50"/>
      <c r="BTJ185" s="50"/>
      <c r="BTK185" s="50"/>
      <c r="BTL185" s="50"/>
      <c r="BTM185" s="50"/>
      <c r="BTN185" s="50"/>
      <c r="BTO185" s="50"/>
      <c r="BTP185" s="50"/>
      <c r="BTQ185" s="50"/>
      <c r="BTR185" s="50"/>
      <c r="BTS185" s="50"/>
      <c r="BTT185" s="50"/>
      <c r="BTU185" s="50"/>
      <c r="BTV185" s="50"/>
      <c r="BTW185" s="50"/>
      <c r="BTX185" s="50"/>
      <c r="BTY185" s="50"/>
      <c r="BTZ185" s="50"/>
      <c r="BUA185" s="50"/>
      <c r="BUB185" s="50"/>
      <c r="BUC185" s="50"/>
      <c r="BUD185" s="50"/>
      <c r="BUE185" s="50"/>
      <c r="BUF185" s="50"/>
      <c r="BUG185" s="50"/>
      <c r="BUH185" s="50"/>
      <c r="BUI185" s="50"/>
      <c r="BUJ185" s="50"/>
      <c r="BUK185" s="50"/>
      <c r="BUL185" s="50"/>
      <c r="BUM185" s="50"/>
      <c r="BUN185" s="50"/>
      <c r="BUO185" s="50"/>
      <c r="BUP185" s="50"/>
      <c r="BUQ185" s="50"/>
      <c r="BUR185" s="50"/>
      <c r="BUS185" s="50"/>
      <c r="BUT185" s="50"/>
      <c r="BUU185" s="50"/>
      <c r="BUV185" s="50"/>
      <c r="BUW185" s="50"/>
      <c r="BUX185" s="50"/>
      <c r="BUY185" s="50"/>
      <c r="BUZ185" s="50"/>
      <c r="BVA185" s="50"/>
      <c r="BVB185" s="50"/>
      <c r="BVC185" s="50"/>
      <c r="BVD185" s="50"/>
      <c r="BVE185" s="50"/>
      <c r="BVF185" s="50"/>
      <c r="BVG185" s="50"/>
      <c r="BVH185" s="50"/>
      <c r="BVI185" s="50"/>
      <c r="BVJ185" s="50"/>
      <c r="BVK185" s="50"/>
      <c r="BVL185" s="50"/>
      <c r="BVM185" s="50"/>
      <c r="BVN185" s="50"/>
      <c r="BVO185" s="50"/>
      <c r="BVP185" s="50"/>
      <c r="BVQ185" s="50"/>
      <c r="BVR185" s="50"/>
      <c r="BVS185" s="50"/>
      <c r="BVT185" s="50"/>
      <c r="BVU185" s="50"/>
      <c r="BVV185" s="50"/>
      <c r="BVW185" s="50"/>
      <c r="BVX185" s="50"/>
      <c r="BVY185" s="50"/>
      <c r="BVZ185" s="50"/>
      <c r="BWA185" s="50"/>
      <c r="BWB185" s="50"/>
      <c r="BWC185" s="50"/>
      <c r="BWD185" s="50"/>
      <c r="BWE185" s="50"/>
      <c r="BWF185" s="50"/>
      <c r="BWG185" s="50"/>
      <c r="BWH185" s="50"/>
      <c r="BWI185" s="50"/>
      <c r="BWJ185" s="50"/>
      <c r="BWK185" s="50"/>
      <c r="BWL185" s="50"/>
      <c r="BWM185" s="50"/>
      <c r="BWN185" s="50"/>
      <c r="BWO185" s="50"/>
      <c r="BWP185" s="50"/>
      <c r="BWQ185" s="50"/>
      <c r="BWR185" s="50"/>
      <c r="BWS185" s="50"/>
      <c r="BWT185" s="50"/>
      <c r="BWU185" s="50"/>
      <c r="BWV185" s="50"/>
      <c r="BWW185" s="50"/>
      <c r="BWX185" s="50"/>
      <c r="BWY185" s="50"/>
      <c r="BWZ185" s="50"/>
      <c r="BXA185" s="50"/>
      <c r="BXB185" s="50"/>
      <c r="BXC185" s="50"/>
      <c r="BXD185" s="50"/>
      <c r="BXE185" s="50"/>
      <c r="BXF185" s="50"/>
      <c r="BXG185" s="50"/>
      <c r="BXH185" s="50"/>
      <c r="BXI185" s="50"/>
      <c r="BXJ185" s="50"/>
      <c r="BXK185" s="50"/>
      <c r="BXL185" s="50"/>
      <c r="BXM185" s="50"/>
      <c r="BXN185" s="50"/>
      <c r="BXO185" s="50"/>
      <c r="BXP185" s="50"/>
      <c r="BXQ185" s="50"/>
      <c r="BXR185" s="50"/>
      <c r="BXS185" s="50"/>
      <c r="BXT185" s="50"/>
      <c r="BXU185" s="50"/>
      <c r="BXV185" s="50"/>
      <c r="BXW185" s="50"/>
      <c r="BXX185" s="50"/>
      <c r="BXY185" s="50"/>
      <c r="BXZ185" s="50"/>
      <c r="BYA185" s="50"/>
      <c r="BYB185" s="50"/>
      <c r="BYC185" s="50"/>
      <c r="BYD185" s="50"/>
      <c r="BYE185" s="50"/>
      <c r="BYF185" s="50"/>
      <c r="BYG185" s="50"/>
      <c r="BYH185" s="50"/>
      <c r="BYI185" s="50"/>
      <c r="BYJ185" s="50"/>
      <c r="BYK185" s="50"/>
      <c r="BYL185" s="50"/>
      <c r="BYM185" s="50"/>
      <c r="BYN185" s="50"/>
      <c r="BYO185" s="50"/>
      <c r="BYP185" s="50"/>
      <c r="BYQ185" s="50"/>
      <c r="BYR185" s="50"/>
      <c r="BYS185" s="50"/>
      <c r="BYT185" s="50"/>
      <c r="BYU185" s="50"/>
      <c r="BYV185" s="50"/>
      <c r="BYW185" s="50"/>
      <c r="BYX185" s="50"/>
      <c r="BYY185" s="50"/>
      <c r="BYZ185" s="50"/>
      <c r="BZA185" s="50"/>
      <c r="BZB185" s="50"/>
      <c r="BZC185" s="50"/>
      <c r="BZD185" s="50"/>
      <c r="BZE185" s="50"/>
      <c r="BZF185" s="50"/>
      <c r="BZG185" s="50"/>
      <c r="BZH185" s="50"/>
      <c r="BZI185" s="50"/>
      <c r="BZJ185" s="50"/>
      <c r="BZK185" s="50"/>
      <c r="BZL185" s="50"/>
      <c r="BZM185" s="50"/>
      <c r="BZN185" s="50"/>
      <c r="BZO185" s="50"/>
      <c r="BZP185" s="50"/>
      <c r="BZQ185" s="50"/>
      <c r="BZR185" s="50"/>
      <c r="BZS185" s="50"/>
      <c r="BZT185" s="50"/>
      <c r="BZV185" s="50"/>
      <c r="BZX185" s="50"/>
      <c r="BZY185" s="50"/>
      <c r="BZZ185" s="50"/>
      <c r="CAA185" s="50"/>
      <c r="CAB185" s="50"/>
      <c r="CAC185" s="50"/>
      <c r="CAD185" s="50"/>
      <c r="CAE185" s="50"/>
      <c r="CAJ185" s="50"/>
      <c r="CAK185" s="50"/>
      <c r="CAL185" s="50"/>
      <c r="CAM185" s="50"/>
      <c r="CAN185" s="50"/>
      <c r="CAO185" s="50"/>
      <c r="CAP185" s="50"/>
      <c r="CAQ185" s="50"/>
      <c r="CAR185" s="50"/>
      <c r="CAS185" s="50"/>
      <c r="CAT185" s="50"/>
      <c r="CAU185" s="50"/>
      <c r="CAV185" s="50"/>
      <c r="CAW185" s="50"/>
      <c r="CAX185" s="50"/>
      <c r="CAY185" s="50"/>
      <c r="CAZ185" s="50"/>
      <c r="CBA185" s="50"/>
      <c r="CBB185" s="50"/>
      <c r="CBC185" s="50"/>
      <c r="CBD185" s="50"/>
      <c r="CBE185" s="50"/>
      <c r="CBF185" s="50"/>
      <c r="CBG185" s="50"/>
      <c r="CBH185" s="50"/>
      <c r="CBI185" s="50"/>
      <c r="CBJ185" s="50"/>
      <c r="CBK185" s="50"/>
      <c r="CBL185" s="50"/>
      <c r="CBM185" s="50"/>
      <c r="CBN185" s="50"/>
      <c r="CBO185" s="50"/>
      <c r="CBP185" s="50"/>
      <c r="CBQ185" s="50"/>
      <c r="CBR185" s="50"/>
      <c r="CBS185" s="50"/>
      <c r="CBT185" s="50"/>
      <c r="CBU185" s="50"/>
      <c r="CBV185" s="50"/>
      <c r="CBW185" s="50"/>
      <c r="CBX185" s="50"/>
      <c r="CBY185" s="50"/>
      <c r="CBZ185" s="50"/>
      <c r="CCA185" s="50"/>
      <c r="CCB185" s="50"/>
      <c r="CCC185" s="50"/>
      <c r="CCD185" s="50"/>
      <c r="CCE185" s="50"/>
      <c r="CCF185" s="50"/>
      <c r="CCG185" s="50"/>
      <c r="CCH185" s="50"/>
      <c r="CCI185" s="50"/>
      <c r="CCJ185" s="50"/>
      <c r="CCK185" s="50"/>
      <c r="CCL185" s="50"/>
      <c r="CCM185" s="50"/>
      <c r="CCN185" s="50"/>
      <c r="CCO185" s="50"/>
      <c r="CCP185" s="50"/>
      <c r="CCQ185" s="50"/>
      <c r="CCR185" s="50"/>
      <c r="CCS185" s="50"/>
      <c r="CCT185" s="50"/>
      <c r="CCU185" s="50"/>
      <c r="CCV185" s="50"/>
      <c r="CCW185" s="50"/>
      <c r="CCX185" s="50"/>
      <c r="CCY185" s="50"/>
      <c r="CCZ185" s="50"/>
      <c r="CDA185" s="50"/>
      <c r="CDB185" s="50"/>
      <c r="CDC185" s="50"/>
      <c r="CDD185" s="50"/>
      <c r="CDE185" s="50"/>
      <c r="CDF185" s="50"/>
      <c r="CDG185" s="50"/>
      <c r="CDH185" s="50"/>
      <c r="CDI185" s="50"/>
      <c r="CDJ185" s="50"/>
      <c r="CDK185" s="50"/>
      <c r="CDL185" s="50"/>
      <c r="CDM185" s="50"/>
      <c r="CDN185" s="50"/>
      <c r="CDO185" s="50"/>
      <c r="CDP185" s="50"/>
      <c r="CDQ185" s="50"/>
      <c r="CDR185" s="50"/>
      <c r="CDS185" s="50"/>
      <c r="CDT185" s="50"/>
      <c r="CDU185" s="50"/>
      <c r="CDV185" s="50"/>
      <c r="CDW185" s="50"/>
      <c r="CDX185" s="50"/>
      <c r="CDY185" s="50"/>
      <c r="CDZ185" s="50"/>
      <c r="CEA185" s="50"/>
      <c r="CEB185" s="50"/>
      <c r="CEC185" s="50"/>
      <c r="CED185" s="50"/>
      <c r="CEE185" s="50"/>
      <c r="CEF185" s="50"/>
      <c r="CEG185" s="50"/>
      <c r="CEH185" s="50"/>
      <c r="CEI185" s="50"/>
      <c r="CEJ185" s="50"/>
      <c r="CEK185" s="50"/>
      <c r="CEL185" s="50"/>
      <c r="CEM185" s="50"/>
      <c r="CEN185" s="50"/>
      <c r="CEO185" s="50"/>
      <c r="CEP185" s="50"/>
      <c r="CEQ185" s="50"/>
      <c r="CER185" s="50"/>
      <c r="CES185" s="50"/>
      <c r="CET185" s="50"/>
      <c r="CEU185" s="50"/>
      <c r="CEV185" s="50"/>
      <c r="CEW185" s="50"/>
      <c r="CEX185" s="50"/>
      <c r="CEY185" s="50"/>
      <c r="CEZ185" s="50"/>
      <c r="CFA185" s="50"/>
      <c r="CFB185" s="50"/>
      <c r="CFC185" s="50"/>
      <c r="CFD185" s="50"/>
      <c r="CFE185" s="50"/>
      <c r="CFF185" s="50"/>
      <c r="CFG185" s="50"/>
      <c r="CFH185" s="50"/>
      <c r="CFI185" s="50"/>
      <c r="CFJ185" s="50"/>
      <c r="CFK185" s="50"/>
      <c r="CFL185" s="50"/>
      <c r="CFM185" s="50"/>
      <c r="CFN185" s="50"/>
      <c r="CFO185" s="50"/>
      <c r="CFP185" s="50"/>
      <c r="CFQ185" s="50"/>
      <c r="CFR185" s="50"/>
      <c r="CFS185" s="50"/>
      <c r="CFT185" s="50"/>
      <c r="CFU185" s="50"/>
      <c r="CFV185" s="50"/>
      <c r="CFW185" s="50"/>
      <c r="CFX185" s="50"/>
      <c r="CFY185" s="50"/>
      <c r="CFZ185" s="50"/>
      <c r="CGA185" s="50"/>
      <c r="CGB185" s="50"/>
      <c r="CGC185" s="50"/>
      <c r="CGD185" s="50"/>
      <c r="CGE185" s="50"/>
      <c r="CGF185" s="50"/>
      <c r="CGG185" s="50"/>
      <c r="CGH185" s="50"/>
      <c r="CGI185" s="50"/>
      <c r="CGJ185" s="50"/>
      <c r="CGK185" s="50"/>
      <c r="CGL185" s="50"/>
      <c r="CGM185" s="50"/>
      <c r="CGN185" s="50"/>
      <c r="CGO185" s="50"/>
      <c r="CGP185" s="50"/>
      <c r="CGQ185" s="50"/>
      <c r="CGR185" s="50"/>
      <c r="CGS185" s="50"/>
      <c r="CGT185" s="50"/>
      <c r="CGU185" s="50"/>
      <c r="CGV185" s="50"/>
      <c r="CGW185" s="50"/>
      <c r="CGX185" s="50"/>
      <c r="CGY185" s="50"/>
      <c r="CGZ185" s="50"/>
      <c r="CHA185" s="50"/>
      <c r="CHB185" s="50"/>
      <c r="CHC185" s="50"/>
      <c r="CHD185" s="50"/>
      <c r="CHE185" s="50"/>
      <c r="CHF185" s="50"/>
      <c r="CHG185" s="50"/>
      <c r="CHH185" s="50"/>
      <c r="CHI185" s="50"/>
      <c r="CHJ185" s="50"/>
      <c r="CHK185" s="50"/>
      <c r="CHL185" s="50"/>
      <c r="CHM185" s="50"/>
      <c r="CHN185" s="50"/>
      <c r="CHO185" s="50"/>
      <c r="CHP185" s="50"/>
      <c r="CHQ185" s="50"/>
      <c r="CHR185" s="50"/>
      <c r="CHS185" s="50"/>
      <c r="CHT185" s="50"/>
      <c r="CHU185" s="50"/>
      <c r="CHV185" s="50"/>
      <c r="CHW185" s="50"/>
      <c r="CHX185" s="50"/>
      <c r="CHY185" s="50"/>
      <c r="CHZ185" s="50"/>
      <c r="CIA185" s="50"/>
      <c r="CIB185" s="50"/>
      <c r="CIC185" s="50"/>
      <c r="CID185" s="50"/>
      <c r="CIE185" s="50"/>
      <c r="CIF185" s="50"/>
      <c r="CIG185" s="50"/>
      <c r="CIH185" s="50"/>
      <c r="CII185" s="50"/>
      <c r="CIJ185" s="50"/>
      <c r="CIK185" s="50"/>
      <c r="CIL185" s="50"/>
      <c r="CIM185" s="50"/>
      <c r="CIN185" s="50"/>
      <c r="CIO185" s="50"/>
      <c r="CIP185" s="50"/>
      <c r="CIQ185" s="50"/>
      <c r="CIR185" s="50"/>
      <c r="CIS185" s="50"/>
      <c r="CIT185" s="50"/>
      <c r="CIU185" s="50"/>
      <c r="CIV185" s="50"/>
      <c r="CIW185" s="50"/>
      <c r="CIX185" s="50"/>
      <c r="CIY185" s="50"/>
      <c r="CIZ185" s="50"/>
      <c r="CJA185" s="50"/>
      <c r="CJB185" s="50"/>
      <c r="CJC185" s="50"/>
      <c r="CJD185" s="50"/>
      <c r="CJE185" s="50"/>
      <c r="CJF185" s="50"/>
      <c r="CJG185" s="50"/>
      <c r="CJH185" s="50"/>
      <c r="CJI185" s="50"/>
      <c r="CJJ185" s="50"/>
      <c r="CJK185" s="50"/>
      <c r="CJL185" s="50"/>
      <c r="CJM185" s="50"/>
      <c r="CJN185" s="50"/>
      <c r="CJO185" s="50"/>
      <c r="CJP185" s="50"/>
      <c r="CJR185" s="50"/>
      <c r="CJT185" s="50"/>
      <c r="CJU185" s="50"/>
      <c r="CJV185" s="50"/>
      <c r="CJW185" s="50"/>
      <c r="CJX185" s="50"/>
      <c r="CJY185" s="50"/>
      <c r="CJZ185" s="50"/>
      <c r="CKA185" s="50"/>
      <c r="CKF185" s="50"/>
      <c r="CKG185" s="50"/>
      <c r="CKH185" s="50"/>
      <c r="CKI185" s="50"/>
      <c r="CKJ185" s="50"/>
      <c r="CKK185" s="50"/>
      <c r="CKL185" s="50"/>
      <c r="CKM185" s="50"/>
      <c r="CKN185" s="50"/>
      <c r="CKO185" s="50"/>
      <c r="CKP185" s="50"/>
      <c r="CKQ185" s="50"/>
      <c r="CKR185" s="50"/>
      <c r="CKS185" s="50"/>
      <c r="CKT185" s="50"/>
      <c r="CKU185" s="50"/>
      <c r="CKV185" s="50"/>
      <c r="CKW185" s="50"/>
      <c r="CKX185" s="50"/>
      <c r="CKY185" s="50"/>
      <c r="CKZ185" s="50"/>
      <c r="CLA185" s="50"/>
      <c r="CLB185" s="50"/>
      <c r="CLC185" s="50"/>
      <c r="CLD185" s="50"/>
      <c r="CLE185" s="50"/>
      <c r="CLF185" s="50"/>
      <c r="CLG185" s="50"/>
      <c r="CLH185" s="50"/>
      <c r="CLI185" s="50"/>
      <c r="CLJ185" s="50"/>
      <c r="CLK185" s="50"/>
      <c r="CLL185" s="50"/>
      <c r="CLM185" s="50"/>
      <c r="CLN185" s="50"/>
      <c r="CLO185" s="50"/>
      <c r="CLP185" s="50"/>
      <c r="CLQ185" s="50"/>
      <c r="CLR185" s="50"/>
      <c r="CLS185" s="50"/>
      <c r="CLT185" s="50"/>
      <c r="CLU185" s="50"/>
      <c r="CLV185" s="50"/>
      <c r="CLW185" s="50"/>
      <c r="CLX185" s="50"/>
      <c r="CLY185" s="50"/>
      <c r="CLZ185" s="50"/>
      <c r="CMA185" s="50"/>
      <c r="CMB185" s="50"/>
      <c r="CMC185" s="50"/>
      <c r="CMD185" s="50"/>
      <c r="CME185" s="50"/>
      <c r="CMF185" s="50"/>
      <c r="CMG185" s="50"/>
      <c r="CMH185" s="50"/>
      <c r="CMI185" s="50"/>
      <c r="CMJ185" s="50"/>
      <c r="CMK185" s="50"/>
      <c r="CML185" s="50"/>
      <c r="CMM185" s="50"/>
      <c r="CMN185" s="50"/>
      <c r="CMO185" s="50"/>
      <c r="CMP185" s="50"/>
      <c r="CMQ185" s="50"/>
      <c r="CMR185" s="50"/>
      <c r="CMS185" s="50"/>
      <c r="CMT185" s="50"/>
      <c r="CMU185" s="50"/>
      <c r="CMV185" s="50"/>
      <c r="CMW185" s="50"/>
      <c r="CMX185" s="50"/>
      <c r="CMY185" s="50"/>
      <c r="CMZ185" s="50"/>
      <c r="CNA185" s="50"/>
      <c r="CNB185" s="50"/>
      <c r="CNC185" s="50"/>
      <c r="CND185" s="50"/>
      <c r="CNE185" s="50"/>
      <c r="CNF185" s="50"/>
      <c r="CNG185" s="50"/>
      <c r="CNH185" s="50"/>
      <c r="CNI185" s="50"/>
      <c r="CNJ185" s="50"/>
      <c r="CNK185" s="50"/>
      <c r="CNL185" s="50"/>
      <c r="CNM185" s="50"/>
      <c r="CNN185" s="50"/>
      <c r="CNO185" s="50"/>
      <c r="CNP185" s="50"/>
      <c r="CNQ185" s="50"/>
      <c r="CNR185" s="50"/>
      <c r="CNS185" s="50"/>
      <c r="CNT185" s="50"/>
      <c r="CNU185" s="50"/>
      <c r="CNV185" s="50"/>
      <c r="CNW185" s="50"/>
      <c r="CNX185" s="50"/>
      <c r="CNY185" s="50"/>
      <c r="CNZ185" s="50"/>
      <c r="COA185" s="50"/>
      <c r="COB185" s="50"/>
      <c r="COC185" s="50"/>
      <c r="COD185" s="50"/>
      <c r="COE185" s="50"/>
      <c r="COF185" s="50"/>
      <c r="COG185" s="50"/>
      <c r="COH185" s="50"/>
      <c r="COI185" s="50"/>
      <c r="COJ185" s="50"/>
      <c r="COK185" s="50"/>
      <c r="COL185" s="50"/>
      <c r="COM185" s="50"/>
      <c r="CON185" s="50"/>
      <c r="COO185" s="50"/>
      <c r="COP185" s="50"/>
      <c r="COQ185" s="50"/>
      <c r="COR185" s="50"/>
      <c r="COS185" s="50"/>
      <c r="COT185" s="50"/>
      <c r="COU185" s="50"/>
      <c r="COV185" s="50"/>
      <c r="COW185" s="50"/>
      <c r="COX185" s="50"/>
      <c r="COY185" s="50"/>
      <c r="COZ185" s="50"/>
      <c r="CPA185" s="50"/>
      <c r="CPB185" s="50"/>
      <c r="CPC185" s="50"/>
      <c r="CPD185" s="50"/>
      <c r="CPE185" s="50"/>
      <c r="CPF185" s="50"/>
      <c r="CPG185" s="50"/>
      <c r="CPH185" s="50"/>
      <c r="CPI185" s="50"/>
      <c r="CPJ185" s="50"/>
      <c r="CPK185" s="50"/>
      <c r="CPL185" s="50"/>
      <c r="CPM185" s="50"/>
      <c r="CPN185" s="50"/>
      <c r="CPO185" s="50"/>
      <c r="CPP185" s="50"/>
      <c r="CPQ185" s="50"/>
      <c r="CPR185" s="50"/>
      <c r="CPS185" s="50"/>
      <c r="CPT185" s="50"/>
      <c r="CPU185" s="50"/>
      <c r="CPV185" s="50"/>
      <c r="CPW185" s="50"/>
      <c r="CPX185" s="50"/>
      <c r="CPY185" s="50"/>
      <c r="CPZ185" s="50"/>
      <c r="CQA185" s="50"/>
      <c r="CQB185" s="50"/>
      <c r="CQC185" s="50"/>
      <c r="CQD185" s="50"/>
      <c r="CQE185" s="50"/>
      <c r="CQF185" s="50"/>
      <c r="CQG185" s="50"/>
      <c r="CQH185" s="50"/>
      <c r="CQI185" s="50"/>
      <c r="CQJ185" s="50"/>
      <c r="CQK185" s="50"/>
      <c r="CQL185" s="50"/>
      <c r="CQM185" s="50"/>
      <c r="CQN185" s="50"/>
      <c r="CQO185" s="50"/>
      <c r="CQP185" s="50"/>
      <c r="CQQ185" s="50"/>
      <c r="CQR185" s="50"/>
      <c r="CQS185" s="50"/>
      <c r="CQT185" s="50"/>
      <c r="CQU185" s="50"/>
      <c r="CQV185" s="50"/>
      <c r="CQW185" s="50"/>
      <c r="CQX185" s="50"/>
      <c r="CQY185" s="50"/>
      <c r="CQZ185" s="50"/>
      <c r="CRA185" s="50"/>
      <c r="CRB185" s="50"/>
      <c r="CRC185" s="50"/>
      <c r="CRD185" s="50"/>
      <c r="CRE185" s="50"/>
      <c r="CRF185" s="50"/>
      <c r="CRG185" s="50"/>
      <c r="CRH185" s="50"/>
      <c r="CRI185" s="50"/>
      <c r="CRJ185" s="50"/>
      <c r="CRK185" s="50"/>
      <c r="CRL185" s="50"/>
      <c r="CRM185" s="50"/>
      <c r="CRN185" s="50"/>
      <c r="CRO185" s="50"/>
      <c r="CRP185" s="50"/>
      <c r="CRQ185" s="50"/>
      <c r="CRR185" s="50"/>
      <c r="CRS185" s="50"/>
      <c r="CRT185" s="50"/>
      <c r="CRU185" s="50"/>
      <c r="CRV185" s="50"/>
      <c r="CRW185" s="50"/>
      <c r="CRX185" s="50"/>
      <c r="CRY185" s="50"/>
      <c r="CRZ185" s="50"/>
      <c r="CSA185" s="50"/>
      <c r="CSB185" s="50"/>
      <c r="CSC185" s="50"/>
      <c r="CSD185" s="50"/>
      <c r="CSE185" s="50"/>
      <c r="CSF185" s="50"/>
      <c r="CSG185" s="50"/>
      <c r="CSH185" s="50"/>
      <c r="CSI185" s="50"/>
      <c r="CSJ185" s="50"/>
      <c r="CSK185" s="50"/>
      <c r="CSL185" s="50"/>
      <c r="CSM185" s="50"/>
      <c r="CSN185" s="50"/>
      <c r="CSO185" s="50"/>
      <c r="CSP185" s="50"/>
      <c r="CSQ185" s="50"/>
      <c r="CSR185" s="50"/>
      <c r="CSS185" s="50"/>
      <c r="CST185" s="50"/>
      <c r="CSU185" s="50"/>
      <c r="CSV185" s="50"/>
      <c r="CSW185" s="50"/>
      <c r="CSX185" s="50"/>
      <c r="CSY185" s="50"/>
      <c r="CSZ185" s="50"/>
      <c r="CTA185" s="50"/>
      <c r="CTB185" s="50"/>
      <c r="CTC185" s="50"/>
      <c r="CTD185" s="50"/>
      <c r="CTE185" s="50"/>
      <c r="CTF185" s="50"/>
      <c r="CTG185" s="50"/>
      <c r="CTH185" s="50"/>
      <c r="CTI185" s="50"/>
      <c r="CTJ185" s="50"/>
      <c r="CTK185" s="50"/>
      <c r="CTL185" s="50"/>
      <c r="CTN185" s="50"/>
      <c r="CTP185" s="50"/>
      <c r="CTQ185" s="50"/>
      <c r="CTR185" s="50"/>
      <c r="CTS185" s="50"/>
      <c r="CTT185" s="50"/>
      <c r="CTU185" s="50"/>
      <c r="CTV185" s="50"/>
      <c r="CTW185" s="50"/>
      <c r="CUB185" s="50"/>
      <c r="CUC185" s="50"/>
      <c r="CUD185" s="50"/>
      <c r="CUE185" s="50"/>
      <c r="CUF185" s="50"/>
      <c r="CUG185" s="50"/>
      <c r="CUH185" s="50"/>
      <c r="CUI185" s="50"/>
      <c r="CUJ185" s="50"/>
      <c r="CUK185" s="50"/>
      <c r="CUL185" s="50"/>
      <c r="CUM185" s="50"/>
      <c r="CUN185" s="50"/>
      <c r="CUO185" s="50"/>
      <c r="CUP185" s="50"/>
      <c r="CUQ185" s="50"/>
      <c r="CUR185" s="50"/>
      <c r="CUS185" s="50"/>
      <c r="CUT185" s="50"/>
      <c r="CUU185" s="50"/>
      <c r="CUV185" s="50"/>
      <c r="CUW185" s="50"/>
      <c r="CUX185" s="50"/>
      <c r="CUY185" s="50"/>
      <c r="CUZ185" s="50"/>
      <c r="CVA185" s="50"/>
      <c r="CVB185" s="50"/>
      <c r="CVC185" s="50"/>
      <c r="CVD185" s="50"/>
      <c r="CVE185" s="50"/>
      <c r="CVF185" s="50"/>
      <c r="CVG185" s="50"/>
      <c r="CVH185" s="50"/>
      <c r="CVI185" s="50"/>
      <c r="CVJ185" s="50"/>
      <c r="CVK185" s="50"/>
      <c r="CVL185" s="50"/>
      <c r="CVM185" s="50"/>
      <c r="CVN185" s="50"/>
      <c r="CVO185" s="50"/>
      <c r="CVP185" s="50"/>
      <c r="CVQ185" s="50"/>
      <c r="CVR185" s="50"/>
      <c r="CVS185" s="50"/>
      <c r="CVT185" s="50"/>
      <c r="CVU185" s="50"/>
      <c r="CVV185" s="50"/>
      <c r="CVW185" s="50"/>
      <c r="CVX185" s="50"/>
      <c r="CVY185" s="50"/>
      <c r="CVZ185" s="50"/>
      <c r="CWA185" s="50"/>
      <c r="CWB185" s="50"/>
      <c r="CWC185" s="50"/>
      <c r="CWD185" s="50"/>
      <c r="CWE185" s="50"/>
      <c r="CWF185" s="50"/>
      <c r="CWG185" s="50"/>
      <c r="CWH185" s="50"/>
      <c r="CWI185" s="50"/>
      <c r="CWJ185" s="50"/>
      <c r="CWK185" s="50"/>
      <c r="CWL185" s="50"/>
      <c r="CWM185" s="50"/>
      <c r="CWN185" s="50"/>
      <c r="CWO185" s="50"/>
      <c r="CWP185" s="50"/>
      <c r="CWQ185" s="50"/>
      <c r="CWR185" s="50"/>
      <c r="CWS185" s="50"/>
      <c r="CWT185" s="50"/>
      <c r="CWU185" s="50"/>
      <c r="CWV185" s="50"/>
      <c r="CWW185" s="50"/>
      <c r="CWX185" s="50"/>
      <c r="CWY185" s="50"/>
      <c r="CWZ185" s="50"/>
      <c r="CXA185" s="50"/>
      <c r="CXB185" s="50"/>
      <c r="CXC185" s="50"/>
      <c r="CXD185" s="50"/>
      <c r="CXE185" s="50"/>
      <c r="CXF185" s="50"/>
      <c r="CXG185" s="50"/>
      <c r="CXH185" s="50"/>
      <c r="CXI185" s="50"/>
      <c r="CXJ185" s="50"/>
      <c r="CXK185" s="50"/>
      <c r="CXL185" s="50"/>
      <c r="CXM185" s="50"/>
      <c r="CXN185" s="50"/>
      <c r="CXO185" s="50"/>
      <c r="CXP185" s="50"/>
      <c r="CXQ185" s="50"/>
      <c r="CXR185" s="50"/>
      <c r="CXS185" s="50"/>
      <c r="CXT185" s="50"/>
      <c r="CXU185" s="50"/>
      <c r="CXV185" s="50"/>
      <c r="CXW185" s="50"/>
      <c r="CXX185" s="50"/>
      <c r="CXY185" s="50"/>
      <c r="CXZ185" s="50"/>
      <c r="CYA185" s="50"/>
      <c r="CYB185" s="50"/>
      <c r="CYC185" s="50"/>
      <c r="CYD185" s="50"/>
      <c r="CYE185" s="50"/>
      <c r="CYF185" s="50"/>
      <c r="CYG185" s="50"/>
      <c r="CYH185" s="50"/>
      <c r="CYI185" s="50"/>
      <c r="CYJ185" s="50"/>
      <c r="CYK185" s="50"/>
      <c r="CYL185" s="50"/>
      <c r="CYM185" s="50"/>
      <c r="CYN185" s="50"/>
      <c r="CYO185" s="50"/>
      <c r="CYP185" s="50"/>
      <c r="CYQ185" s="50"/>
      <c r="CYR185" s="50"/>
      <c r="CYS185" s="50"/>
      <c r="CYT185" s="50"/>
      <c r="CYU185" s="50"/>
      <c r="CYV185" s="50"/>
      <c r="CYW185" s="50"/>
      <c r="CYX185" s="50"/>
      <c r="CYY185" s="50"/>
      <c r="CYZ185" s="50"/>
      <c r="CZA185" s="50"/>
      <c r="CZB185" s="50"/>
      <c r="CZC185" s="50"/>
      <c r="CZD185" s="50"/>
      <c r="CZE185" s="50"/>
      <c r="CZF185" s="50"/>
      <c r="CZG185" s="50"/>
      <c r="CZH185" s="50"/>
      <c r="CZI185" s="50"/>
      <c r="CZJ185" s="50"/>
      <c r="CZK185" s="50"/>
      <c r="CZL185" s="50"/>
      <c r="CZM185" s="50"/>
      <c r="CZN185" s="50"/>
      <c r="CZO185" s="50"/>
      <c r="CZP185" s="50"/>
      <c r="CZQ185" s="50"/>
      <c r="CZR185" s="50"/>
      <c r="CZS185" s="50"/>
      <c r="CZT185" s="50"/>
      <c r="CZU185" s="50"/>
      <c r="CZV185" s="50"/>
      <c r="CZW185" s="50"/>
      <c r="CZX185" s="50"/>
      <c r="CZY185" s="50"/>
      <c r="CZZ185" s="50"/>
      <c r="DAA185" s="50"/>
      <c r="DAB185" s="50"/>
      <c r="DAC185" s="50"/>
      <c r="DAD185" s="50"/>
      <c r="DAE185" s="50"/>
      <c r="DAF185" s="50"/>
      <c r="DAG185" s="50"/>
      <c r="DAH185" s="50"/>
      <c r="DAI185" s="50"/>
      <c r="DAJ185" s="50"/>
      <c r="DAK185" s="50"/>
      <c r="DAL185" s="50"/>
      <c r="DAM185" s="50"/>
      <c r="DAN185" s="50"/>
      <c r="DAO185" s="50"/>
      <c r="DAP185" s="50"/>
      <c r="DAQ185" s="50"/>
      <c r="DAR185" s="50"/>
      <c r="DAS185" s="50"/>
      <c r="DAT185" s="50"/>
      <c r="DAU185" s="50"/>
      <c r="DAV185" s="50"/>
      <c r="DAW185" s="50"/>
      <c r="DAX185" s="50"/>
      <c r="DAY185" s="50"/>
      <c r="DAZ185" s="50"/>
      <c r="DBA185" s="50"/>
      <c r="DBB185" s="50"/>
      <c r="DBC185" s="50"/>
      <c r="DBD185" s="50"/>
      <c r="DBE185" s="50"/>
      <c r="DBF185" s="50"/>
      <c r="DBG185" s="50"/>
      <c r="DBH185" s="50"/>
      <c r="DBI185" s="50"/>
      <c r="DBJ185" s="50"/>
      <c r="DBK185" s="50"/>
      <c r="DBL185" s="50"/>
      <c r="DBM185" s="50"/>
      <c r="DBN185" s="50"/>
      <c r="DBO185" s="50"/>
      <c r="DBP185" s="50"/>
      <c r="DBQ185" s="50"/>
      <c r="DBR185" s="50"/>
      <c r="DBS185" s="50"/>
      <c r="DBT185" s="50"/>
      <c r="DBU185" s="50"/>
      <c r="DBV185" s="50"/>
      <c r="DBW185" s="50"/>
      <c r="DBX185" s="50"/>
      <c r="DBY185" s="50"/>
      <c r="DBZ185" s="50"/>
      <c r="DCA185" s="50"/>
      <c r="DCB185" s="50"/>
      <c r="DCC185" s="50"/>
      <c r="DCD185" s="50"/>
      <c r="DCE185" s="50"/>
      <c r="DCF185" s="50"/>
      <c r="DCG185" s="50"/>
      <c r="DCH185" s="50"/>
      <c r="DCI185" s="50"/>
      <c r="DCJ185" s="50"/>
      <c r="DCK185" s="50"/>
      <c r="DCL185" s="50"/>
      <c r="DCM185" s="50"/>
      <c r="DCN185" s="50"/>
      <c r="DCO185" s="50"/>
      <c r="DCP185" s="50"/>
      <c r="DCQ185" s="50"/>
      <c r="DCR185" s="50"/>
      <c r="DCS185" s="50"/>
      <c r="DCT185" s="50"/>
      <c r="DCU185" s="50"/>
      <c r="DCV185" s="50"/>
      <c r="DCW185" s="50"/>
      <c r="DCX185" s="50"/>
      <c r="DCY185" s="50"/>
      <c r="DCZ185" s="50"/>
      <c r="DDA185" s="50"/>
      <c r="DDB185" s="50"/>
      <c r="DDC185" s="50"/>
      <c r="DDD185" s="50"/>
      <c r="DDE185" s="50"/>
      <c r="DDF185" s="50"/>
      <c r="DDG185" s="50"/>
      <c r="DDH185" s="50"/>
      <c r="DDJ185" s="50"/>
      <c r="DDL185" s="50"/>
      <c r="DDM185" s="50"/>
      <c r="DDN185" s="50"/>
      <c r="DDO185" s="50"/>
      <c r="DDP185" s="50"/>
      <c r="DDQ185" s="50"/>
      <c r="DDR185" s="50"/>
      <c r="DDS185" s="50"/>
      <c r="DDX185" s="50"/>
      <c r="DDY185" s="50"/>
      <c r="DDZ185" s="50"/>
      <c r="DEA185" s="50"/>
      <c r="DEB185" s="50"/>
      <c r="DEC185" s="50"/>
      <c r="DED185" s="50"/>
      <c r="DEE185" s="50"/>
      <c r="DEF185" s="50"/>
      <c r="DEG185" s="50"/>
      <c r="DEH185" s="50"/>
      <c r="DEI185" s="50"/>
      <c r="DEJ185" s="50"/>
      <c r="DEK185" s="50"/>
      <c r="DEL185" s="50"/>
      <c r="DEM185" s="50"/>
      <c r="DEN185" s="50"/>
      <c r="DEO185" s="50"/>
      <c r="DEP185" s="50"/>
      <c r="DEQ185" s="50"/>
      <c r="DER185" s="50"/>
      <c r="DES185" s="50"/>
      <c r="DET185" s="50"/>
      <c r="DEU185" s="50"/>
      <c r="DEV185" s="50"/>
      <c r="DEW185" s="50"/>
      <c r="DEX185" s="50"/>
      <c r="DEY185" s="50"/>
      <c r="DEZ185" s="50"/>
      <c r="DFA185" s="50"/>
      <c r="DFB185" s="50"/>
      <c r="DFC185" s="50"/>
      <c r="DFD185" s="50"/>
      <c r="DFE185" s="50"/>
      <c r="DFF185" s="50"/>
      <c r="DFG185" s="50"/>
      <c r="DFH185" s="50"/>
      <c r="DFI185" s="50"/>
      <c r="DFJ185" s="50"/>
      <c r="DFK185" s="50"/>
      <c r="DFL185" s="50"/>
      <c r="DFM185" s="50"/>
      <c r="DFN185" s="50"/>
      <c r="DFO185" s="50"/>
      <c r="DFP185" s="50"/>
      <c r="DFQ185" s="50"/>
      <c r="DFR185" s="50"/>
      <c r="DFS185" s="50"/>
      <c r="DFT185" s="50"/>
      <c r="DFU185" s="50"/>
      <c r="DFV185" s="50"/>
      <c r="DFW185" s="50"/>
      <c r="DFX185" s="50"/>
      <c r="DFY185" s="50"/>
      <c r="DFZ185" s="50"/>
      <c r="DGA185" s="50"/>
      <c r="DGB185" s="50"/>
      <c r="DGC185" s="50"/>
      <c r="DGD185" s="50"/>
      <c r="DGE185" s="50"/>
      <c r="DGF185" s="50"/>
      <c r="DGG185" s="50"/>
      <c r="DGH185" s="50"/>
      <c r="DGI185" s="50"/>
      <c r="DGJ185" s="50"/>
      <c r="DGK185" s="50"/>
      <c r="DGL185" s="50"/>
      <c r="DGM185" s="50"/>
      <c r="DGN185" s="50"/>
      <c r="DGO185" s="50"/>
      <c r="DGP185" s="50"/>
      <c r="DGQ185" s="50"/>
      <c r="DGR185" s="50"/>
      <c r="DGS185" s="50"/>
      <c r="DGT185" s="50"/>
      <c r="DGU185" s="50"/>
      <c r="DGV185" s="50"/>
      <c r="DGW185" s="50"/>
      <c r="DGX185" s="50"/>
      <c r="DGY185" s="50"/>
      <c r="DGZ185" s="50"/>
      <c r="DHA185" s="50"/>
      <c r="DHB185" s="50"/>
      <c r="DHC185" s="50"/>
      <c r="DHD185" s="50"/>
      <c r="DHE185" s="50"/>
      <c r="DHF185" s="50"/>
      <c r="DHG185" s="50"/>
      <c r="DHH185" s="50"/>
      <c r="DHI185" s="50"/>
      <c r="DHJ185" s="50"/>
      <c r="DHK185" s="50"/>
      <c r="DHL185" s="50"/>
      <c r="DHM185" s="50"/>
      <c r="DHN185" s="50"/>
      <c r="DHO185" s="50"/>
      <c r="DHP185" s="50"/>
      <c r="DHQ185" s="50"/>
      <c r="DHR185" s="50"/>
      <c r="DHS185" s="50"/>
      <c r="DHT185" s="50"/>
      <c r="DHU185" s="50"/>
      <c r="DHV185" s="50"/>
      <c r="DHW185" s="50"/>
      <c r="DHX185" s="50"/>
      <c r="DHY185" s="50"/>
      <c r="DHZ185" s="50"/>
      <c r="DIA185" s="50"/>
      <c r="DIB185" s="50"/>
      <c r="DIC185" s="50"/>
      <c r="DID185" s="50"/>
      <c r="DIE185" s="50"/>
      <c r="DIF185" s="50"/>
      <c r="DIG185" s="50"/>
      <c r="DIH185" s="50"/>
      <c r="DII185" s="50"/>
      <c r="DIJ185" s="50"/>
      <c r="DIK185" s="50"/>
      <c r="DIL185" s="50"/>
      <c r="DIM185" s="50"/>
      <c r="DIN185" s="50"/>
      <c r="DIO185" s="50"/>
      <c r="DIP185" s="50"/>
      <c r="DIQ185" s="50"/>
      <c r="DIR185" s="50"/>
      <c r="DIS185" s="50"/>
      <c r="DIT185" s="50"/>
      <c r="DIU185" s="50"/>
      <c r="DIV185" s="50"/>
      <c r="DIW185" s="50"/>
      <c r="DIX185" s="50"/>
      <c r="DIY185" s="50"/>
      <c r="DIZ185" s="50"/>
      <c r="DJA185" s="50"/>
      <c r="DJB185" s="50"/>
      <c r="DJC185" s="50"/>
      <c r="DJD185" s="50"/>
      <c r="DJE185" s="50"/>
      <c r="DJF185" s="50"/>
      <c r="DJG185" s="50"/>
      <c r="DJH185" s="50"/>
      <c r="DJI185" s="50"/>
      <c r="DJJ185" s="50"/>
      <c r="DJK185" s="50"/>
      <c r="DJL185" s="50"/>
      <c r="DJM185" s="50"/>
      <c r="DJN185" s="50"/>
      <c r="DJO185" s="50"/>
      <c r="DJP185" s="50"/>
      <c r="DJQ185" s="50"/>
      <c r="DJR185" s="50"/>
      <c r="DJS185" s="50"/>
      <c r="DJT185" s="50"/>
      <c r="DJU185" s="50"/>
      <c r="DJV185" s="50"/>
      <c r="DJW185" s="50"/>
      <c r="DJX185" s="50"/>
      <c r="DJY185" s="50"/>
      <c r="DJZ185" s="50"/>
      <c r="DKA185" s="50"/>
      <c r="DKB185" s="50"/>
      <c r="DKC185" s="50"/>
      <c r="DKD185" s="50"/>
      <c r="DKE185" s="50"/>
      <c r="DKF185" s="50"/>
      <c r="DKG185" s="50"/>
      <c r="DKH185" s="50"/>
      <c r="DKI185" s="50"/>
      <c r="DKJ185" s="50"/>
      <c r="DKK185" s="50"/>
      <c r="DKL185" s="50"/>
      <c r="DKM185" s="50"/>
      <c r="DKN185" s="50"/>
      <c r="DKO185" s="50"/>
      <c r="DKP185" s="50"/>
      <c r="DKQ185" s="50"/>
      <c r="DKR185" s="50"/>
      <c r="DKS185" s="50"/>
      <c r="DKT185" s="50"/>
      <c r="DKU185" s="50"/>
      <c r="DKV185" s="50"/>
      <c r="DKW185" s="50"/>
      <c r="DKX185" s="50"/>
      <c r="DKY185" s="50"/>
      <c r="DKZ185" s="50"/>
      <c r="DLA185" s="50"/>
      <c r="DLB185" s="50"/>
      <c r="DLC185" s="50"/>
      <c r="DLD185" s="50"/>
      <c r="DLE185" s="50"/>
      <c r="DLF185" s="50"/>
      <c r="DLG185" s="50"/>
      <c r="DLH185" s="50"/>
      <c r="DLI185" s="50"/>
      <c r="DLJ185" s="50"/>
      <c r="DLK185" s="50"/>
      <c r="DLL185" s="50"/>
      <c r="DLM185" s="50"/>
      <c r="DLN185" s="50"/>
      <c r="DLO185" s="50"/>
      <c r="DLP185" s="50"/>
      <c r="DLQ185" s="50"/>
      <c r="DLR185" s="50"/>
      <c r="DLS185" s="50"/>
      <c r="DLT185" s="50"/>
      <c r="DLU185" s="50"/>
      <c r="DLV185" s="50"/>
      <c r="DLW185" s="50"/>
      <c r="DLX185" s="50"/>
      <c r="DLY185" s="50"/>
      <c r="DLZ185" s="50"/>
      <c r="DMA185" s="50"/>
      <c r="DMB185" s="50"/>
      <c r="DMC185" s="50"/>
      <c r="DMD185" s="50"/>
      <c r="DME185" s="50"/>
      <c r="DMF185" s="50"/>
      <c r="DMG185" s="50"/>
      <c r="DMH185" s="50"/>
      <c r="DMI185" s="50"/>
      <c r="DMJ185" s="50"/>
      <c r="DMK185" s="50"/>
      <c r="DML185" s="50"/>
      <c r="DMM185" s="50"/>
      <c r="DMN185" s="50"/>
      <c r="DMO185" s="50"/>
      <c r="DMP185" s="50"/>
      <c r="DMQ185" s="50"/>
      <c r="DMR185" s="50"/>
      <c r="DMS185" s="50"/>
      <c r="DMT185" s="50"/>
      <c r="DMU185" s="50"/>
      <c r="DMV185" s="50"/>
      <c r="DMW185" s="50"/>
      <c r="DMX185" s="50"/>
      <c r="DMY185" s="50"/>
      <c r="DMZ185" s="50"/>
      <c r="DNA185" s="50"/>
      <c r="DNB185" s="50"/>
      <c r="DNC185" s="50"/>
      <c r="DND185" s="50"/>
      <c r="DNF185" s="50"/>
      <c r="DNH185" s="50"/>
      <c r="DNI185" s="50"/>
      <c r="DNJ185" s="50"/>
      <c r="DNK185" s="50"/>
      <c r="DNL185" s="50"/>
      <c r="DNM185" s="50"/>
      <c r="DNN185" s="50"/>
      <c r="DNO185" s="50"/>
      <c r="DNT185" s="50"/>
      <c r="DNU185" s="50"/>
      <c r="DNV185" s="50"/>
      <c r="DNW185" s="50"/>
      <c r="DNX185" s="50"/>
      <c r="DNY185" s="50"/>
      <c r="DNZ185" s="50"/>
      <c r="DOA185" s="50"/>
      <c r="DOB185" s="50"/>
      <c r="DOC185" s="50"/>
      <c r="DOD185" s="50"/>
      <c r="DOE185" s="50"/>
      <c r="DOF185" s="50"/>
      <c r="DOG185" s="50"/>
      <c r="DOH185" s="50"/>
      <c r="DOI185" s="50"/>
      <c r="DOJ185" s="50"/>
      <c r="DOK185" s="50"/>
      <c r="DOL185" s="50"/>
      <c r="DOM185" s="50"/>
      <c r="DON185" s="50"/>
      <c r="DOO185" s="50"/>
      <c r="DOP185" s="50"/>
      <c r="DOQ185" s="50"/>
      <c r="DOR185" s="50"/>
      <c r="DOS185" s="50"/>
      <c r="DOT185" s="50"/>
      <c r="DOU185" s="50"/>
      <c r="DOV185" s="50"/>
      <c r="DOW185" s="50"/>
      <c r="DOX185" s="50"/>
      <c r="DOY185" s="50"/>
      <c r="DOZ185" s="50"/>
      <c r="DPA185" s="50"/>
      <c r="DPB185" s="50"/>
      <c r="DPC185" s="50"/>
      <c r="DPD185" s="50"/>
      <c r="DPE185" s="50"/>
      <c r="DPF185" s="50"/>
      <c r="DPG185" s="50"/>
      <c r="DPH185" s="50"/>
      <c r="DPI185" s="50"/>
      <c r="DPJ185" s="50"/>
      <c r="DPK185" s="50"/>
      <c r="DPL185" s="50"/>
      <c r="DPM185" s="50"/>
      <c r="DPN185" s="50"/>
      <c r="DPO185" s="50"/>
      <c r="DPP185" s="50"/>
      <c r="DPQ185" s="50"/>
      <c r="DPR185" s="50"/>
      <c r="DPS185" s="50"/>
      <c r="DPT185" s="50"/>
      <c r="DPU185" s="50"/>
      <c r="DPV185" s="50"/>
      <c r="DPW185" s="50"/>
      <c r="DPX185" s="50"/>
      <c r="DPY185" s="50"/>
      <c r="DPZ185" s="50"/>
      <c r="DQA185" s="50"/>
      <c r="DQB185" s="50"/>
      <c r="DQC185" s="50"/>
      <c r="DQD185" s="50"/>
      <c r="DQE185" s="50"/>
      <c r="DQF185" s="50"/>
      <c r="DQG185" s="50"/>
      <c r="DQH185" s="50"/>
      <c r="DQI185" s="50"/>
      <c r="DQJ185" s="50"/>
      <c r="DQK185" s="50"/>
      <c r="DQL185" s="50"/>
      <c r="DQM185" s="50"/>
      <c r="DQN185" s="50"/>
      <c r="DQO185" s="50"/>
      <c r="DQP185" s="50"/>
      <c r="DQQ185" s="50"/>
      <c r="DQR185" s="50"/>
      <c r="DQS185" s="50"/>
      <c r="DQT185" s="50"/>
      <c r="DQU185" s="50"/>
      <c r="DQV185" s="50"/>
      <c r="DQW185" s="50"/>
      <c r="DQX185" s="50"/>
      <c r="DQY185" s="50"/>
      <c r="DQZ185" s="50"/>
      <c r="DRA185" s="50"/>
      <c r="DRB185" s="50"/>
      <c r="DRC185" s="50"/>
      <c r="DRD185" s="50"/>
      <c r="DRE185" s="50"/>
      <c r="DRF185" s="50"/>
      <c r="DRG185" s="50"/>
      <c r="DRH185" s="50"/>
      <c r="DRI185" s="50"/>
      <c r="DRJ185" s="50"/>
      <c r="DRK185" s="50"/>
      <c r="DRL185" s="50"/>
      <c r="DRM185" s="50"/>
      <c r="DRN185" s="50"/>
      <c r="DRO185" s="50"/>
      <c r="DRP185" s="50"/>
      <c r="DRQ185" s="50"/>
      <c r="DRR185" s="50"/>
      <c r="DRS185" s="50"/>
      <c r="DRT185" s="50"/>
      <c r="DRU185" s="50"/>
      <c r="DRV185" s="50"/>
      <c r="DRW185" s="50"/>
      <c r="DRX185" s="50"/>
      <c r="DRY185" s="50"/>
      <c r="DRZ185" s="50"/>
      <c r="DSA185" s="50"/>
      <c r="DSB185" s="50"/>
      <c r="DSC185" s="50"/>
      <c r="DSD185" s="50"/>
      <c r="DSE185" s="50"/>
      <c r="DSF185" s="50"/>
      <c r="DSG185" s="50"/>
      <c r="DSH185" s="50"/>
      <c r="DSI185" s="50"/>
      <c r="DSJ185" s="50"/>
      <c r="DSK185" s="50"/>
      <c r="DSL185" s="50"/>
      <c r="DSM185" s="50"/>
      <c r="DSN185" s="50"/>
      <c r="DSO185" s="50"/>
      <c r="DSP185" s="50"/>
      <c r="DSQ185" s="50"/>
      <c r="DSR185" s="50"/>
      <c r="DSS185" s="50"/>
      <c r="DST185" s="50"/>
      <c r="DSU185" s="50"/>
      <c r="DSV185" s="50"/>
      <c r="DSW185" s="50"/>
      <c r="DSX185" s="50"/>
      <c r="DSY185" s="50"/>
      <c r="DSZ185" s="50"/>
      <c r="DTA185" s="50"/>
      <c r="DTB185" s="50"/>
      <c r="DTC185" s="50"/>
      <c r="DTD185" s="50"/>
      <c r="DTE185" s="50"/>
      <c r="DTF185" s="50"/>
      <c r="DTG185" s="50"/>
      <c r="DTH185" s="50"/>
      <c r="DTI185" s="50"/>
      <c r="DTJ185" s="50"/>
      <c r="DTK185" s="50"/>
      <c r="DTL185" s="50"/>
      <c r="DTM185" s="50"/>
      <c r="DTN185" s="50"/>
      <c r="DTO185" s="50"/>
      <c r="DTP185" s="50"/>
      <c r="DTQ185" s="50"/>
      <c r="DTR185" s="50"/>
      <c r="DTS185" s="50"/>
      <c r="DTT185" s="50"/>
      <c r="DTU185" s="50"/>
      <c r="DTV185" s="50"/>
      <c r="DTW185" s="50"/>
      <c r="DTX185" s="50"/>
      <c r="DTY185" s="50"/>
      <c r="DTZ185" s="50"/>
      <c r="DUA185" s="50"/>
      <c r="DUB185" s="50"/>
      <c r="DUC185" s="50"/>
      <c r="DUD185" s="50"/>
      <c r="DUE185" s="50"/>
      <c r="DUF185" s="50"/>
      <c r="DUG185" s="50"/>
      <c r="DUH185" s="50"/>
      <c r="DUI185" s="50"/>
      <c r="DUJ185" s="50"/>
      <c r="DUK185" s="50"/>
      <c r="DUL185" s="50"/>
      <c r="DUM185" s="50"/>
      <c r="DUN185" s="50"/>
      <c r="DUO185" s="50"/>
      <c r="DUP185" s="50"/>
      <c r="DUQ185" s="50"/>
      <c r="DUR185" s="50"/>
      <c r="DUS185" s="50"/>
      <c r="DUT185" s="50"/>
      <c r="DUU185" s="50"/>
      <c r="DUV185" s="50"/>
      <c r="DUW185" s="50"/>
      <c r="DUX185" s="50"/>
      <c r="DUY185" s="50"/>
      <c r="DUZ185" s="50"/>
      <c r="DVA185" s="50"/>
      <c r="DVB185" s="50"/>
      <c r="DVC185" s="50"/>
      <c r="DVD185" s="50"/>
      <c r="DVE185" s="50"/>
      <c r="DVF185" s="50"/>
      <c r="DVG185" s="50"/>
      <c r="DVH185" s="50"/>
      <c r="DVI185" s="50"/>
      <c r="DVJ185" s="50"/>
      <c r="DVK185" s="50"/>
      <c r="DVL185" s="50"/>
      <c r="DVM185" s="50"/>
      <c r="DVN185" s="50"/>
      <c r="DVO185" s="50"/>
      <c r="DVP185" s="50"/>
      <c r="DVQ185" s="50"/>
      <c r="DVR185" s="50"/>
      <c r="DVS185" s="50"/>
      <c r="DVT185" s="50"/>
      <c r="DVU185" s="50"/>
      <c r="DVV185" s="50"/>
      <c r="DVW185" s="50"/>
      <c r="DVX185" s="50"/>
      <c r="DVY185" s="50"/>
      <c r="DVZ185" s="50"/>
      <c r="DWA185" s="50"/>
      <c r="DWB185" s="50"/>
      <c r="DWC185" s="50"/>
      <c r="DWD185" s="50"/>
      <c r="DWE185" s="50"/>
      <c r="DWF185" s="50"/>
      <c r="DWG185" s="50"/>
      <c r="DWH185" s="50"/>
      <c r="DWI185" s="50"/>
      <c r="DWJ185" s="50"/>
      <c r="DWK185" s="50"/>
      <c r="DWL185" s="50"/>
      <c r="DWM185" s="50"/>
      <c r="DWN185" s="50"/>
      <c r="DWO185" s="50"/>
      <c r="DWP185" s="50"/>
      <c r="DWQ185" s="50"/>
      <c r="DWR185" s="50"/>
      <c r="DWS185" s="50"/>
      <c r="DWT185" s="50"/>
      <c r="DWU185" s="50"/>
      <c r="DWV185" s="50"/>
      <c r="DWW185" s="50"/>
      <c r="DWX185" s="50"/>
      <c r="DWY185" s="50"/>
      <c r="DWZ185" s="50"/>
      <c r="DXB185" s="50"/>
      <c r="DXD185" s="50"/>
      <c r="DXE185" s="50"/>
      <c r="DXF185" s="50"/>
      <c r="DXG185" s="50"/>
      <c r="DXH185" s="50"/>
      <c r="DXI185" s="50"/>
      <c r="DXJ185" s="50"/>
      <c r="DXK185" s="50"/>
      <c r="DXP185" s="50"/>
      <c r="DXQ185" s="50"/>
      <c r="DXR185" s="50"/>
      <c r="DXS185" s="50"/>
      <c r="DXT185" s="50"/>
      <c r="DXU185" s="50"/>
      <c r="DXV185" s="50"/>
      <c r="DXW185" s="50"/>
      <c r="DXX185" s="50"/>
      <c r="DXY185" s="50"/>
      <c r="DXZ185" s="50"/>
      <c r="DYA185" s="50"/>
      <c r="DYB185" s="50"/>
      <c r="DYC185" s="50"/>
      <c r="DYD185" s="50"/>
      <c r="DYE185" s="50"/>
      <c r="DYF185" s="50"/>
      <c r="DYG185" s="50"/>
      <c r="DYH185" s="50"/>
      <c r="DYI185" s="50"/>
      <c r="DYJ185" s="50"/>
      <c r="DYK185" s="50"/>
      <c r="DYL185" s="50"/>
      <c r="DYM185" s="50"/>
      <c r="DYN185" s="50"/>
      <c r="DYO185" s="50"/>
      <c r="DYP185" s="50"/>
      <c r="DYQ185" s="50"/>
      <c r="DYR185" s="50"/>
      <c r="DYS185" s="50"/>
      <c r="DYT185" s="50"/>
      <c r="DYU185" s="50"/>
      <c r="DYV185" s="50"/>
      <c r="DYW185" s="50"/>
      <c r="DYX185" s="50"/>
      <c r="DYY185" s="50"/>
      <c r="DYZ185" s="50"/>
      <c r="DZA185" s="50"/>
      <c r="DZB185" s="50"/>
      <c r="DZC185" s="50"/>
      <c r="DZD185" s="50"/>
      <c r="DZE185" s="50"/>
      <c r="DZF185" s="50"/>
      <c r="DZG185" s="50"/>
      <c r="DZH185" s="50"/>
      <c r="DZI185" s="50"/>
      <c r="DZJ185" s="50"/>
      <c r="DZK185" s="50"/>
      <c r="DZL185" s="50"/>
      <c r="DZM185" s="50"/>
      <c r="DZN185" s="50"/>
      <c r="DZO185" s="50"/>
      <c r="DZP185" s="50"/>
      <c r="DZQ185" s="50"/>
      <c r="DZR185" s="50"/>
      <c r="DZS185" s="50"/>
      <c r="DZT185" s="50"/>
      <c r="DZU185" s="50"/>
      <c r="DZV185" s="50"/>
      <c r="DZW185" s="50"/>
      <c r="DZX185" s="50"/>
      <c r="DZY185" s="50"/>
      <c r="DZZ185" s="50"/>
      <c r="EAA185" s="50"/>
      <c r="EAB185" s="50"/>
      <c r="EAC185" s="50"/>
      <c r="EAD185" s="50"/>
      <c r="EAE185" s="50"/>
      <c r="EAF185" s="50"/>
      <c r="EAG185" s="50"/>
      <c r="EAH185" s="50"/>
      <c r="EAI185" s="50"/>
      <c r="EAJ185" s="50"/>
      <c r="EAK185" s="50"/>
      <c r="EAL185" s="50"/>
      <c r="EAM185" s="50"/>
      <c r="EAN185" s="50"/>
      <c r="EAO185" s="50"/>
      <c r="EAP185" s="50"/>
      <c r="EAQ185" s="50"/>
      <c r="EAR185" s="50"/>
      <c r="EAS185" s="50"/>
      <c r="EAT185" s="50"/>
      <c r="EAU185" s="50"/>
      <c r="EAV185" s="50"/>
      <c r="EAW185" s="50"/>
      <c r="EAX185" s="50"/>
      <c r="EAY185" s="50"/>
      <c r="EAZ185" s="50"/>
      <c r="EBA185" s="50"/>
      <c r="EBB185" s="50"/>
      <c r="EBC185" s="50"/>
      <c r="EBD185" s="50"/>
      <c r="EBE185" s="50"/>
      <c r="EBF185" s="50"/>
      <c r="EBG185" s="50"/>
      <c r="EBH185" s="50"/>
      <c r="EBI185" s="50"/>
      <c r="EBJ185" s="50"/>
      <c r="EBK185" s="50"/>
      <c r="EBL185" s="50"/>
      <c r="EBM185" s="50"/>
      <c r="EBN185" s="50"/>
      <c r="EBO185" s="50"/>
      <c r="EBP185" s="50"/>
      <c r="EBQ185" s="50"/>
      <c r="EBR185" s="50"/>
      <c r="EBS185" s="50"/>
      <c r="EBT185" s="50"/>
      <c r="EBU185" s="50"/>
      <c r="EBV185" s="50"/>
      <c r="EBW185" s="50"/>
      <c r="EBX185" s="50"/>
      <c r="EBY185" s="50"/>
      <c r="EBZ185" s="50"/>
      <c r="ECA185" s="50"/>
      <c r="ECB185" s="50"/>
      <c r="ECC185" s="50"/>
      <c r="ECD185" s="50"/>
      <c r="ECE185" s="50"/>
      <c r="ECF185" s="50"/>
      <c r="ECG185" s="50"/>
      <c r="ECH185" s="50"/>
      <c r="ECI185" s="50"/>
      <c r="ECJ185" s="50"/>
      <c r="ECK185" s="50"/>
      <c r="ECL185" s="50"/>
      <c r="ECM185" s="50"/>
      <c r="ECN185" s="50"/>
      <c r="ECO185" s="50"/>
      <c r="ECP185" s="50"/>
      <c r="ECQ185" s="50"/>
      <c r="ECR185" s="50"/>
      <c r="ECS185" s="50"/>
      <c r="ECT185" s="50"/>
      <c r="ECU185" s="50"/>
      <c r="ECV185" s="50"/>
      <c r="ECW185" s="50"/>
      <c r="ECX185" s="50"/>
      <c r="ECY185" s="50"/>
      <c r="ECZ185" s="50"/>
      <c r="EDA185" s="50"/>
      <c r="EDB185" s="50"/>
      <c r="EDC185" s="50"/>
      <c r="EDD185" s="50"/>
      <c r="EDE185" s="50"/>
      <c r="EDF185" s="50"/>
      <c r="EDG185" s="50"/>
      <c r="EDH185" s="50"/>
      <c r="EDI185" s="50"/>
      <c r="EDJ185" s="50"/>
      <c r="EDK185" s="50"/>
      <c r="EDL185" s="50"/>
      <c r="EDM185" s="50"/>
      <c r="EDN185" s="50"/>
      <c r="EDO185" s="50"/>
      <c r="EDP185" s="50"/>
      <c r="EDQ185" s="50"/>
      <c r="EDR185" s="50"/>
      <c r="EDS185" s="50"/>
      <c r="EDT185" s="50"/>
      <c r="EDU185" s="50"/>
      <c r="EDV185" s="50"/>
      <c r="EDW185" s="50"/>
      <c r="EDX185" s="50"/>
      <c r="EDY185" s="50"/>
      <c r="EDZ185" s="50"/>
      <c r="EEA185" s="50"/>
      <c r="EEB185" s="50"/>
      <c r="EEC185" s="50"/>
      <c r="EED185" s="50"/>
      <c r="EEE185" s="50"/>
      <c r="EEF185" s="50"/>
      <c r="EEG185" s="50"/>
      <c r="EEH185" s="50"/>
      <c r="EEI185" s="50"/>
      <c r="EEJ185" s="50"/>
      <c r="EEK185" s="50"/>
      <c r="EEL185" s="50"/>
      <c r="EEM185" s="50"/>
      <c r="EEN185" s="50"/>
      <c r="EEO185" s="50"/>
      <c r="EEP185" s="50"/>
      <c r="EEQ185" s="50"/>
      <c r="EER185" s="50"/>
      <c r="EES185" s="50"/>
      <c r="EET185" s="50"/>
      <c r="EEU185" s="50"/>
      <c r="EEV185" s="50"/>
      <c r="EEW185" s="50"/>
      <c r="EEX185" s="50"/>
      <c r="EEY185" s="50"/>
      <c r="EEZ185" s="50"/>
      <c r="EFA185" s="50"/>
      <c r="EFB185" s="50"/>
      <c r="EFC185" s="50"/>
      <c r="EFD185" s="50"/>
      <c r="EFE185" s="50"/>
      <c r="EFF185" s="50"/>
      <c r="EFG185" s="50"/>
      <c r="EFH185" s="50"/>
      <c r="EFI185" s="50"/>
      <c r="EFJ185" s="50"/>
      <c r="EFK185" s="50"/>
      <c r="EFL185" s="50"/>
      <c r="EFM185" s="50"/>
      <c r="EFN185" s="50"/>
      <c r="EFO185" s="50"/>
      <c r="EFP185" s="50"/>
      <c r="EFQ185" s="50"/>
      <c r="EFR185" s="50"/>
      <c r="EFS185" s="50"/>
      <c r="EFT185" s="50"/>
      <c r="EFU185" s="50"/>
      <c r="EFV185" s="50"/>
      <c r="EFW185" s="50"/>
      <c r="EFX185" s="50"/>
      <c r="EFY185" s="50"/>
      <c r="EFZ185" s="50"/>
      <c r="EGA185" s="50"/>
      <c r="EGB185" s="50"/>
      <c r="EGC185" s="50"/>
      <c r="EGD185" s="50"/>
      <c r="EGE185" s="50"/>
      <c r="EGF185" s="50"/>
      <c r="EGG185" s="50"/>
      <c r="EGH185" s="50"/>
      <c r="EGI185" s="50"/>
      <c r="EGJ185" s="50"/>
      <c r="EGK185" s="50"/>
      <c r="EGL185" s="50"/>
      <c r="EGM185" s="50"/>
      <c r="EGN185" s="50"/>
      <c r="EGO185" s="50"/>
      <c r="EGP185" s="50"/>
      <c r="EGQ185" s="50"/>
      <c r="EGR185" s="50"/>
      <c r="EGS185" s="50"/>
      <c r="EGT185" s="50"/>
      <c r="EGU185" s="50"/>
      <c r="EGV185" s="50"/>
      <c r="EGX185" s="50"/>
      <c r="EGZ185" s="50"/>
      <c r="EHA185" s="50"/>
      <c r="EHB185" s="50"/>
      <c r="EHC185" s="50"/>
      <c r="EHD185" s="50"/>
      <c r="EHE185" s="50"/>
      <c r="EHF185" s="50"/>
      <c r="EHG185" s="50"/>
      <c r="EHL185" s="50"/>
      <c r="EHM185" s="50"/>
      <c r="EHN185" s="50"/>
      <c r="EHO185" s="50"/>
      <c r="EHP185" s="50"/>
      <c r="EHQ185" s="50"/>
      <c r="EHR185" s="50"/>
      <c r="EHS185" s="50"/>
      <c r="EHT185" s="50"/>
      <c r="EHU185" s="50"/>
      <c r="EHV185" s="50"/>
      <c r="EHW185" s="50"/>
      <c r="EHX185" s="50"/>
      <c r="EHY185" s="50"/>
      <c r="EHZ185" s="50"/>
      <c r="EIA185" s="50"/>
      <c r="EIB185" s="50"/>
      <c r="EIC185" s="50"/>
      <c r="EID185" s="50"/>
      <c r="EIE185" s="50"/>
      <c r="EIF185" s="50"/>
      <c r="EIG185" s="50"/>
      <c r="EIH185" s="50"/>
      <c r="EII185" s="50"/>
      <c r="EIJ185" s="50"/>
      <c r="EIK185" s="50"/>
      <c r="EIL185" s="50"/>
      <c r="EIM185" s="50"/>
      <c r="EIN185" s="50"/>
      <c r="EIO185" s="50"/>
      <c r="EIP185" s="50"/>
      <c r="EIQ185" s="50"/>
      <c r="EIR185" s="50"/>
      <c r="EIS185" s="50"/>
      <c r="EIT185" s="50"/>
      <c r="EIU185" s="50"/>
      <c r="EIV185" s="50"/>
      <c r="EIW185" s="50"/>
      <c r="EIX185" s="50"/>
      <c r="EIY185" s="50"/>
      <c r="EIZ185" s="50"/>
      <c r="EJA185" s="50"/>
      <c r="EJB185" s="50"/>
      <c r="EJC185" s="50"/>
      <c r="EJD185" s="50"/>
      <c r="EJE185" s="50"/>
      <c r="EJF185" s="50"/>
      <c r="EJG185" s="50"/>
      <c r="EJH185" s="50"/>
      <c r="EJI185" s="50"/>
      <c r="EJJ185" s="50"/>
      <c r="EJK185" s="50"/>
      <c r="EJL185" s="50"/>
      <c r="EJM185" s="50"/>
      <c r="EJN185" s="50"/>
      <c r="EJO185" s="50"/>
      <c r="EJP185" s="50"/>
      <c r="EJQ185" s="50"/>
      <c r="EJR185" s="50"/>
      <c r="EJS185" s="50"/>
      <c r="EJT185" s="50"/>
      <c r="EJU185" s="50"/>
      <c r="EJV185" s="50"/>
      <c r="EJW185" s="50"/>
      <c r="EJX185" s="50"/>
      <c r="EJY185" s="50"/>
      <c r="EJZ185" s="50"/>
      <c r="EKA185" s="50"/>
      <c r="EKB185" s="50"/>
      <c r="EKC185" s="50"/>
      <c r="EKD185" s="50"/>
      <c r="EKE185" s="50"/>
      <c r="EKF185" s="50"/>
      <c r="EKG185" s="50"/>
      <c r="EKH185" s="50"/>
      <c r="EKI185" s="50"/>
      <c r="EKJ185" s="50"/>
      <c r="EKK185" s="50"/>
      <c r="EKL185" s="50"/>
      <c r="EKM185" s="50"/>
      <c r="EKN185" s="50"/>
      <c r="EKO185" s="50"/>
      <c r="EKP185" s="50"/>
      <c r="EKQ185" s="50"/>
      <c r="EKR185" s="50"/>
      <c r="EKS185" s="50"/>
      <c r="EKT185" s="50"/>
      <c r="EKU185" s="50"/>
      <c r="EKV185" s="50"/>
      <c r="EKW185" s="50"/>
      <c r="EKX185" s="50"/>
      <c r="EKY185" s="50"/>
      <c r="EKZ185" s="50"/>
      <c r="ELA185" s="50"/>
      <c r="ELB185" s="50"/>
      <c r="ELC185" s="50"/>
      <c r="ELD185" s="50"/>
      <c r="ELE185" s="50"/>
      <c r="ELF185" s="50"/>
      <c r="ELG185" s="50"/>
      <c r="ELH185" s="50"/>
      <c r="ELI185" s="50"/>
      <c r="ELJ185" s="50"/>
      <c r="ELK185" s="50"/>
      <c r="ELL185" s="50"/>
      <c r="ELM185" s="50"/>
      <c r="ELN185" s="50"/>
      <c r="ELO185" s="50"/>
      <c r="ELP185" s="50"/>
      <c r="ELQ185" s="50"/>
      <c r="ELR185" s="50"/>
      <c r="ELS185" s="50"/>
      <c r="ELT185" s="50"/>
      <c r="ELU185" s="50"/>
      <c r="ELV185" s="50"/>
      <c r="ELW185" s="50"/>
      <c r="ELX185" s="50"/>
      <c r="ELY185" s="50"/>
      <c r="ELZ185" s="50"/>
      <c r="EMA185" s="50"/>
      <c r="EMB185" s="50"/>
      <c r="EMC185" s="50"/>
      <c r="EMD185" s="50"/>
      <c r="EME185" s="50"/>
      <c r="EMF185" s="50"/>
      <c r="EMG185" s="50"/>
      <c r="EMH185" s="50"/>
      <c r="EMI185" s="50"/>
      <c r="EMJ185" s="50"/>
      <c r="EMK185" s="50"/>
      <c r="EML185" s="50"/>
      <c r="EMM185" s="50"/>
      <c r="EMN185" s="50"/>
      <c r="EMO185" s="50"/>
      <c r="EMP185" s="50"/>
      <c r="EMQ185" s="50"/>
      <c r="EMR185" s="50"/>
      <c r="EMS185" s="50"/>
      <c r="EMT185" s="50"/>
      <c r="EMU185" s="50"/>
      <c r="EMV185" s="50"/>
      <c r="EMW185" s="50"/>
      <c r="EMX185" s="50"/>
      <c r="EMY185" s="50"/>
      <c r="EMZ185" s="50"/>
      <c r="ENA185" s="50"/>
      <c r="ENB185" s="50"/>
      <c r="ENC185" s="50"/>
      <c r="END185" s="50"/>
      <c r="ENE185" s="50"/>
      <c r="ENF185" s="50"/>
      <c r="ENG185" s="50"/>
      <c r="ENH185" s="50"/>
      <c r="ENI185" s="50"/>
      <c r="ENJ185" s="50"/>
      <c r="ENK185" s="50"/>
      <c r="ENL185" s="50"/>
      <c r="ENM185" s="50"/>
      <c r="ENN185" s="50"/>
      <c r="ENO185" s="50"/>
      <c r="ENP185" s="50"/>
      <c r="ENQ185" s="50"/>
      <c r="ENR185" s="50"/>
      <c r="ENS185" s="50"/>
      <c r="ENT185" s="50"/>
      <c r="ENU185" s="50"/>
      <c r="ENV185" s="50"/>
      <c r="ENW185" s="50"/>
      <c r="ENX185" s="50"/>
      <c r="ENY185" s="50"/>
      <c r="ENZ185" s="50"/>
      <c r="EOA185" s="50"/>
      <c r="EOB185" s="50"/>
      <c r="EOC185" s="50"/>
      <c r="EOD185" s="50"/>
      <c r="EOE185" s="50"/>
      <c r="EOF185" s="50"/>
      <c r="EOG185" s="50"/>
      <c r="EOH185" s="50"/>
      <c r="EOI185" s="50"/>
      <c r="EOJ185" s="50"/>
      <c r="EOK185" s="50"/>
      <c r="EOL185" s="50"/>
      <c r="EOM185" s="50"/>
      <c r="EON185" s="50"/>
      <c r="EOO185" s="50"/>
      <c r="EOP185" s="50"/>
      <c r="EOQ185" s="50"/>
      <c r="EOR185" s="50"/>
      <c r="EOS185" s="50"/>
      <c r="EOT185" s="50"/>
      <c r="EOU185" s="50"/>
      <c r="EOV185" s="50"/>
      <c r="EOW185" s="50"/>
      <c r="EOX185" s="50"/>
      <c r="EOY185" s="50"/>
      <c r="EOZ185" s="50"/>
      <c r="EPA185" s="50"/>
      <c r="EPB185" s="50"/>
      <c r="EPC185" s="50"/>
      <c r="EPD185" s="50"/>
      <c r="EPE185" s="50"/>
      <c r="EPF185" s="50"/>
      <c r="EPG185" s="50"/>
      <c r="EPH185" s="50"/>
      <c r="EPI185" s="50"/>
      <c r="EPJ185" s="50"/>
      <c r="EPK185" s="50"/>
      <c r="EPL185" s="50"/>
      <c r="EPM185" s="50"/>
      <c r="EPN185" s="50"/>
      <c r="EPO185" s="50"/>
      <c r="EPP185" s="50"/>
      <c r="EPQ185" s="50"/>
      <c r="EPR185" s="50"/>
      <c r="EPS185" s="50"/>
      <c r="EPT185" s="50"/>
      <c r="EPU185" s="50"/>
      <c r="EPV185" s="50"/>
      <c r="EPW185" s="50"/>
      <c r="EPX185" s="50"/>
      <c r="EPY185" s="50"/>
      <c r="EPZ185" s="50"/>
      <c r="EQA185" s="50"/>
      <c r="EQB185" s="50"/>
      <c r="EQC185" s="50"/>
      <c r="EQD185" s="50"/>
      <c r="EQE185" s="50"/>
      <c r="EQF185" s="50"/>
      <c r="EQG185" s="50"/>
      <c r="EQH185" s="50"/>
      <c r="EQI185" s="50"/>
      <c r="EQJ185" s="50"/>
      <c r="EQK185" s="50"/>
      <c r="EQL185" s="50"/>
      <c r="EQM185" s="50"/>
      <c r="EQN185" s="50"/>
      <c r="EQO185" s="50"/>
      <c r="EQP185" s="50"/>
      <c r="EQQ185" s="50"/>
      <c r="EQR185" s="50"/>
      <c r="EQT185" s="50"/>
      <c r="EQV185" s="50"/>
      <c r="EQW185" s="50"/>
      <c r="EQX185" s="50"/>
      <c r="EQY185" s="50"/>
      <c r="EQZ185" s="50"/>
      <c r="ERA185" s="50"/>
      <c r="ERB185" s="50"/>
      <c r="ERC185" s="50"/>
      <c r="ERH185" s="50"/>
      <c r="ERI185" s="50"/>
      <c r="ERJ185" s="50"/>
      <c r="ERK185" s="50"/>
      <c r="ERL185" s="50"/>
      <c r="ERM185" s="50"/>
      <c r="ERN185" s="50"/>
      <c r="ERO185" s="50"/>
      <c r="ERP185" s="50"/>
      <c r="ERQ185" s="50"/>
      <c r="ERR185" s="50"/>
      <c r="ERS185" s="50"/>
      <c r="ERT185" s="50"/>
      <c r="ERU185" s="50"/>
      <c r="ERV185" s="50"/>
      <c r="ERW185" s="50"/>
      <c r="ERX185" s="50"/>
      <c r="ERY185" s="50"/>
      <c r="ERZ185" s="50"/>
      <c r="ESA185" s="50"/>
      <c r="ESB185" s="50"/>
      <c r="ESC185" s="50"/>
      <c r="ESD185" s="50"/>
      <c r="ESE185" s="50"/>
      <c r="ESF185" s="50"/>
      <c r="ESG185" s="50"/>
      <c r="ESH185" s="50"/>
      <c r="ESI185" s="50"/>
      <c r="ESJ185" s="50"/>
      <c r="ESK185" s="50"/>
      <c r="ESL185" s="50"/>
      <c r="ESM185" s="50"/>
      <c r="ESN185" s="50"/>
      <c r="ESO185" s="50"/>
      <c r="ESP185" s="50"/>
      <c r="ESQ185" s="50"/>
      <c r="ESR185" s="50"/>
      <c r="ESS185" s="50"/>
      <c r="EST185" s="50"/>
      <c r="ESU185" s="50"/>
      <c r="ESV185" s="50"/>
      <c r="ESW185" s="50"/>
      <c r="ESX185" s="50"/>
      <c r="ESY185" s="50"/>
      <c r="ESZ185" s="50"/>
      <c r="ETA185" s="50"/>
      <c r="ETB185" s="50"/>
      <c r="ETC185" s="50"/>
      <c r="ETD185" s="50"/>
      <c r="ETE185" s="50"/>
      <c r="ETF185" s="50"/>
      <c r="ETG185" s="50"/>
      <c r="ETH185" s="50"/>
      <c r="ETI185" s="50"/>
      <c r="ETJ185" s="50"/>
      <c r="ETK185" s="50"/>
      <c r="ETL185" s="50"/>
      <c r="ETM185" s="50"/>
      <c r="ETN185" s="50"/>
      <c r="ETO185" s="50"/>
      <c r="ETP185" s="50"/>
      <c r="ETQ185" s="50"/>
      <c r="ETR185" s="50"/>
      <c r="ETS185" s="50"/>
      <c r="ETT185" s="50"/>
      <c r="ETU185" s="50"/>
      <c r="ETV185" s="50"/>
      <c r="ETW185" s="50"/>
      <c r="ETX185" s="50"/>
      <c r="ETY185" s="50"/>
      <c r="ETZ185" s="50"/>
      <c r="EUA185" s="50"/>
      <c r="EUB185" s="50"/>
      <c r="EUC185" s="50"/>
      <c r="EUD185" s="50"/>
      <c r="EUE185" s="50"/>
      <c r="EUF185" s="50"/>
      <c r="EUG185" s="50"/>
      <c r="EUH185" s="50"/>
      <c r="EUI185" s="50"/>
      <c r="EUJ185" s="50"/>
      <c r="EUK185" s="50"/>
      <c r="EUL185" s="50"/>
      <c r="EUM185" s="50"/>
      <c r="EUN185" s="50"/>
      <c r="EUO185" s="50"/>
      <c r="EUP185" s="50"/>
      <c r="EUQ185" s="50"/>
      <c r="EUR185" s="50"/>
      <c r="EUS185" s="50"/>
      <c r="EUT185" s="50"/>
      <c r="EUU185" s="50"/>
      <c r="EUV185" s="50"/>
      <c r="EUW185" s="50"/>
      <c r="EUX185" s="50"/>
      <c r="EUY185" s="50"/>
      <c r="EUZ185" s="50"/>
      <c r="EVA185" s="50"/>
      <c r="EVB185" s="50"/>
      <c r="EVC185" s="50"/>
      <c r="EVD185" s="50"/>
      <c r="EVE185" s="50"/>
      <c r="EVF185" s="50"/>
      <c r="EVG185" s="50"/>
      <c r="EVH185" s="50"/>
      <c r="EVI185" s="50"/>
      <c r="EVJ185" s="50"/>
      <c r="EVK185" s="50"/>
      <c r="EVL185" s="50"/>
      <c r="EVM185" s="50"/>
      <c r="EVN185" s="50"/>
      <c r="EVO185" s="50"/>
      <c r="EVP185" s="50"/>
      <c r="EVQ185" s="50"/>
      <c r="EVR185" s="50"/>
      <c r="EVS185" s="50"/>
      <c r="EVT185" s="50"/>
      <c r="EVU185" s="50"/>
      <c r="EVV185" s="50"/>
      <c r="EVW185" s="50"/>
      <c r="EVX185" s="50"/>
      <c r="EVY185" s="50"/>
      <c r="EVZ185" s="50"/>
      <c r="EWA185" s="50"/>
      <c r="EWB185" s="50"/>
      <c r="EWC185" s="50"/>
      <c r="EWD185" s="50"/>
      <c r="EWE185" s="50"/>
      <c r="EWF185" s="50"/>
      <c r="EWG185" s="50"/>
      <c r="EWH185" s="50"/>
      <c r="EWI185" s="50"/>
      <c r="EWJ185" s="50"/>
      <c r="EWK185" s="50"/>
      <c r="EWL185" s="50"/>
      <c r="EWM185" s="50"/>
      <c r="EWN185" s="50"/>
      <c r="EWO185" s="50"/>
      <c r="EWP185" s="50"/>
      <c r="EWQ185" s="50"/>
      <c r="EWR185" s="50"/>
      <c r="EWS185" s="50"/>
      <c r="EWT185" s="50"/>
      <c r="EWU185" s="50"/>
      <c r="EWV185" s="50"/>
      <c r="EWW185" s="50"/>
      <c r="EWX185" s="50"/>
      <c r="EWY185" s="50"/>
      <c r="EWZ185" s="50"/>
      <c r="EXA185" s="50"/>
      <c r="EXB185" s="50"/>
      <c r="EXC185" s="50"/>
      <c r="EXD185" s="50"/>
      <c r="EXE185" s="50"/>
      <c r="EXF185" s="50"/>
      <c r="EXG185" s="50"/>
      <c r="EXH185" s="50"/>
      <c r="EXI185" s="50"/>
      <c r="EXJ185" s="50"/>
      <c r="EXK185" s="50"/>
      <c r="EXL185" s="50"/>
      <c r="EXM185" s="50"/>
      <c r="EXN185" s="50"/>
      <c r="EXO185" s="50"/>
      <c r="EXP185" s="50"/>
      <c r="EXQ185" s="50"/>
      <c r="EXR185" s="50"/>
      <c r="EXS185" s="50"/>
      <c r="EXT185" s="50"/>
      <c r="EXU185" s="50"/>
      <c r="EXV185" s="50"/>
      <c r="EXW185" s="50"/>
      <c r="EXX185" s="50"/>
      <c r="EXY185" s="50"/>
      <c r="EXZ185" s="50"/>
      <c r="EYA185" s="50"/>
      <c r="EYB185" s="50"/>
      <c r="EYC185" s="50"/>
      <c r="EYD185" s="50"/>
      <c r="EYE185" s="50"/>
      <c r="EYF185" s="50"/>
      <c r="EYG185" s="50"/>
      <c r="EYH185" s="50"/>
      <c r="EYI185" s="50"/>
      <c r="EYJ185" s="50"/>
      <c r="EYK185" s="50"/>
      <c r="EYL185" s="50"/>
      <c r="EYM185" s="50"/>
      <c r="EYN185" s="50"/>
      <c r="EYO185" s="50"/>
      <c r="EYP185" s="50"/>
      <c r="EYQ185" s="50"/>
      <c r="EYR185" s="50"/>
      <c r="EYS185" s="50"/>
      <c r="EYT185" s="50"/>
      <c r="EYU185" s="50"/>
      <c r="EYV185" s="50"/>
      <c r="EYW185" s="50"/>
      <c r="EYX185" s="50"/>
      <c r="EYY185" s="50"/>
      <c r="EYZ185" s="50"/>
      <c r="EZA185" s="50"/>
      <c r="EZB185" s="50"/>
      <c r="EZC185" s="50"/>
      <c r="EZD185" s="50"/>
      <c r="EZE185" s="50"/>
      <c r="EZF185" s="50"/>
      <c r="EZG185" s="50"/>
      <c r="EZH185" s="50"/>
      <c r="EZI185" s="50"/>
      <c r="EZJ185" s="50"/>
      <c r="EZK185" s="50"/>
      <c r="EZL185" s="50"/>
      <c r="EZM185" s="50"/>
      <c r="EZN185" s="50"/>
      <c r="EZO185" s="50"/>
      <c r="EZP185" s="50"/>
      <c r="EZQ185" s="50"/>
      <c r="EZR185" s="50"/>
      <c r="EZS185" s="50"/>
      <c r="EZT185" s="50"/>
      <c r="EZU185" s="50"/>
      <c r="EZV185" s="50"/>
      <c r="EZW185" s="50"/>
      <c r="EZX185" s="50"/>
      <c r="EZY185" s="50"/>
      <c r="EZZ185" s="50"/>
      <c r="FAA185" s="50"/>
      <c r="FAB185" s="50"/>
      <c r="FAC185" s="50"/>
      <c r="FAD185" s="50"/>
      <c r="FAE185" s="50"/>
      <c r="FAF185" s="50"/>
      <c r="FAG185" s="50"/>
      <c r="FAH185" s="50"/>
      <c r="FAI185" s="50"/>
      <c r="FAJ185" s="50"/>
      <c r="FAK185" s="50"/>
      <c r="FAL185" s="50"/>
      <c r="FAM185" s="50"/>
      <c r="FAN185" s="50"/>
      <c r="FAP185" s="50"/>
      <c r="FAR185" s="50"/>
      <c r="FAS185" s="50"/>
      <c r="FAT185" s="50"/>
      <c r="FAU185" s="50"/>
      <c r="FAV185" s="50"/>
      <c r="FAW185" s="50"/>
      <c r="FAX185" s="50"/>
      <c r="FAY185" s="50"/>
      <c r="FBD185" s="50"/>
      <c r="FBE185" s="50"/>
      <c r="FBF185" s="50"/>
      <c r="FBG185" s="50"/>
      <c r="FBH185" s="50"/>
      <c r="FBI185" s="50"/>
      <c r="FBJ185" s="50"/>
      <c r="FBK185" s="50"/>
      <c r="FBL185" s="50"/>
      <c r="FBM185" s="50"/>
      <c r="FBN185" s="50"/>
      <c r="FBO185" s="50"/>
      <c r="FBP185" s="50"/>
      <c r="FBQ185" s="50"/>
      <c r="FBR185" s="50"/>
      <c r="FBS185" s="50"/>
      <c r="FBT185" s="50"/>
      <c r="FBU185" s="50"/>
      <c r="FBV185" s="50"/>
      <c r="FBW185" s="50"/>
      <c r="FBX185" s="50"/>
      <c r="FBY185" s="50"/>
      <c r="FBZ185" s="50"/>
      <c r="FCA185" s="50"/>
      <c r="FCB185" s="50"/>
      <c r="FCC185" s="50"/>
      <c r="FCD185" s="50"/>
      <c r="FCE185" s="50"/>
      <c r="FCF185" s="50"/>
      <c r="FCG185" s="50"/>
      <c r="FCH185" s="50"/>
      <c r="FCI185" s="50"/>
      <c r="FCJ185" s="50"/>
      <c r="FCK185" s="50"/>
      <c r="FCL185" s="50"/>
      <c r="FCM185" s="50"/>
      <c r="FCN185" s="50"/>
      <c r="FCO185" s="50"/>
      <c r="FCP185" s="50"/>
      <c r="FCQ185" s="50"/>
      <c r="FCR185" s="50"/>
      <c r="FCS185" s="50"/>
      <c r="FCT185" s="50"/>
      <c r="FCU185" s="50"/>
      <c r="FCV185" s="50"/>
      <c r="FCW185" s="50"/>
      <c r="FCX185" s="50"/>
      <c r="FCY185" s="50"/>
      <c r="FCZ185" s="50"/>
      <c r="FDA185" s="50"/>
      <c r="FDB185" s="50"/>
      <c r="FDC185" s="50"/>
      <c r="FDD185" s="50"/>
      <c r="FDE185" s="50"/>
      <c r="FDF185" s="50"/>
      <c r="FDG185" s="50"/>
      <c r="FDH185" s="50"/>
      <c r="FDI185" s="50"/>
      <c r="FDJ185" s="50"/>
      <c r="FDK185" s="50"/>
      <c r="FDL185" s="50"/>
      <c r="FDM185" s="50"/>
      <c r="FDN185" s="50"/>
      <c r="FDO185" s="50"/>
      <c r="FDP185" s="50"/>
      <c r="FDQ185" s="50"/>
      <c r="FDR185" s="50"/>
      <c r="FDS185" s="50"/>
      <c r="FDT185" s="50"/>
      <c r="FDU185" s="50"/>
      <c r="FDV185" s="50"/>
      <c r="FDW185" s="50"/>
      <c r="FDX185" s="50"/>
      <c r="FDY185" s="50"/>
      <c r="FDZ185" s="50"/>
      <c r="FEA185" s="50"/>
      <c r="FEB185" s="50"/>
      <c r="FEC185" s="50"/>
      <c r="FED185" s="50"/>
      <c r="FEE185" s="50"/>
      <c r="FEF185" s="50"/>
      <c r="FEG185" s="50"/>
      <c r="FEH185" s="50"/>
      <c r="FEI185" s="50"/>
      <c r="FEJ185" s="50"/>
      <c r="FEK185" s="50"/>
      <c r="FEL185" s="50"/>
      <c r="FEM185" s="50"/>
      <c r="FEN185" s="50"/>
      <c r="FEO185" s="50"/>
      <c r="FEP185" s="50"/>
      <c r="FEQ185" s="50"/>
      <c r="FER185" s="50"/>
      <c r="FES185" s="50"/>
      <c r="FET185" s="50"/>
      <c r="FEU185" s="50"/>
      <c r="FEV185" s="50"/>
      <c r="FEW185" s="50"/>
      <c r="FEX185" s="50"/>
      <c r="FEY185" s="50"/>
      <c r="FEZ185" s="50"/>
      <c r="FFA185" s="50"/>
      <c r="FFB185" s="50"/>
      <c r="FFC185" s="50"/>
      <c r="FFD185" s="50"/>
      <c r="FFE185" s="50"/>
      <c r="FFF185" s="50"/>
      <c r="FFG185" s="50"/>
      <c r="FFH185" s="50"/>
      <c r="FFI185" s="50"/>
      <c r="FFJ185" s="50"/>
      <c r="FFK185" s="50"/>
      <c r="FFL185" s="50"/>
      <c r="FFM185" s="50"/>
      <c r="FFN185" s="50"/>
      <c r="FFO185" s="50"/>
      <c r="FFP185" s="50"/>
      <c r="FFQ185" s="50"/>
      <c r="FFR185" s="50"/>
      <c r="FFS185" s="50"/>
      <c r="FFT185" s="50"/>
      <c r="FFU185" s="50"/>
      <c r="FFV185" s="50"/>
      <c r="FFW185" s="50"/>
      <c r="FFX185" s="50"/>
      <c r="FFY185" s="50"/>
      <c r="FFZ185" s="50"/>
      <c r="FGA185" s="50"/>
      <c r="FGB185" s="50"/>
      <c r="FGC185" s="50"/>
      <c r="FGD185" s="50"/>
      <c r="FGE185" s="50"/>
      <c r="FGF185" s="50"/>
      <c r="FGG185" s="50"/>
      <c r="FGH185" s="50"/>
      <c r="FGI185" s="50"/>
      <c r="FGJ185" s="50"/>
      <c r="FGK185" s="50"/>
      <c r="FGL185" s="50"/>
      <c r="FGM185" s="50"/>
      <c r="FGN185" s="50"/>
      <c r="FGO185" s="50"/>
      <c r="FGP185" s="50"/>
      <c r="FGQ185" s="50"/>
      <c r="FGR185" s="50"/>
      <c r="FGS185" s="50"/>
      <c r="FGT185" s="50"/>
      <c r="FGU185" s="50"/>
      <c r="FGV185" s="50"/>
      <c r="FGW185" s="50"/>
      <c r="FGX185" s="50"/>
      <c r="FGY185" s="50"/>
      <c r="FGZ185" s="50"/>
      <c r="FHA185" s="50"/>
      <c r="FHB185" s="50"/>
      <c r="FHC185" s="50"/>
      <c r="FHD185" s="50"/>
      <c r="FHE185" s="50"/>
      <c r="FHF185" s="50"/>
      <c r="FHG185" s="50"/>
      <c r="FHH185" s="50"/>
      <c r="FHI185" s="50"/>
      <c r="FHJ185" s="50"/>
      <c r="FHK185" s="50"/>
      <c r="FHL185" s="50"/>
      <c r="FHM185" s="50"/>
      <c r="FHN185" s="50"/>
      <c r="FHO185" s="50"/>
      <c r="FHP185" s="50"/>
      <c r="FHQ185" s="50"/>
      <c r="FHR185" s="50"/>
      <c r="FHS185" s="50"/>
      <c r="FHT185" s="50"/>
      <c r="FHU185" s="50"/>
      <c r="FHV185" s="50"/>
      <c r="FHW185" s="50"/>
      <c r="FHX185" s="50"/>
      <c r="FHY185" s="50"/>
      <c r="FHZ185" s="50"/>
      <c r="FIA185" s="50"/>
      <c r="FIB185" s="50"/>
      <c r="FIC185" s="50"/>
      <c r="FID185" s="50"/>
      <c r="FIE185" s="50"/>
      <c r="FIF185" s="50"/>
      <c r="FIG185" s="50"/>
      <c r="FIH185" s="50"/>
      <c r="FII185" s="50"/>
      <c r="FIJ185" s="50"/>
      <c r="FIK185" s="50"/>
      <c r="FIL185" s="50"/>
      <c r="FIM185" s="50"/>
      <c r="FIN185" s="50"/>
      <c r="FIO185" s="50"/>
      <c r="FIP185" s="50"/>
      <c r="FIQ185" s="50"/>
      <c r="FIR185" s="50"/>
      <c r="FIS185" s="50"/>
      <c r="FIT185" s="50"/>
      <c r="FIU185" s="50"/>
      <c r="FIV185" s="50"/>
      <c r="FIW185" s="50"/>
      <c r="FIX185" s="50"/>
      <c r="FIY185" s="50"/>
      <c r="FIZ185" s="50"/>
      <c r="FJA185" s="50"/>
      <c r="FJB185" s="50"/>
      <c r="FJC185" s="50"/>
      <c r="FJD185" s="50"/>
      <c r="FJE185" s="50"/>
      <c r="FJF185" s="50"/>
      <c r="FJG185" s="50"/>
      <c r="FJH185" s="50"/>
      <c r="FJI185" s="50"/>
      <c r="FJJ185" s="50"/>
      <c r="FJK185" s="50"/>
      <c r="FJL185" s="50"/>
      <c r="FJM185" s="50"/>
      <c r="FJN185" s="50"/>
      <c r="FJO185" s="50"/>
      <c r="FJP185" s="50"/>
      <c r="FJQ185" s="50"/>
      <c r="FJR185" s="50"/>
      <c r="FJS185" s="50"/>
      <c r="FJT185" s="50"/>
      <c r="FJU185" s="50"/>
      <c r="FJV185" s="50"/>
      <c r="FJW185" s="50"/>
      <c r="FJX185" s="50"/>
      <c r="FJY185" s="50"/>
      <c r="FJZ185" s="50"/>
      <c r="FKA185" s="50"/>
      <c r="FKB185" s="50"/>
      <c r="FKC185" s="50"/>
      <c r="FKD185" s="50"/>
      <c r="FKE185" s="50"/>
      <c r="FKF185" s="50"/>
      <c r="FKG185" s="50"/>
      <c r="FKH185" s="50"/>
      <c r="FKI185" s="50"/>
      <c r="FKJ185" s="50"/>
      <c r="FKL185" s="50"/>
      <c r="FKN185" s="50"/>
      <c r="FKO185" s="50"/>
      <c r="FKP185" s="50"/>
      <c r="FKQ185" s="50"/>
      <c r="FKR185" s="50"/>
      <c r="FKS185" s="50"/>
      <c r="FKT185" s="50"/>
      <c r="FKU185" s="50"/>
      <c r="FKZ185" s="50"/>
      <c r="FLA185" s="50"/>
      <c r="FLB185" s="50"/>
      <c r="FLC185" s="50"/>
      <c r="FLD185" s="50"/>
      <c r="FLE185" s="50"/>
      <c r="FLF185" s="50"/>
      <c r="FLG185" s="50"/>
      <c r="FLH185" s="50"/>
      <c r="FLI185" s="50"/>
      <c r="FLJ185" s="50"/>
      <c r="FLK185" s="50"/>
      <c r="FLL185" s="50"/>
      <c r="FLM185" s="50"/>
      <c r="FLN185" s="50"/>
      <c r="FLO185" s="50"/>
      <c r="FLP185" s="50"/>
      <c r="FLQ185" s="50"/>
      <c r="FLR185" s="50"/>
      <c r="FLS185" s="50"/>
      <c r="FLT185" s="50"/>
      <c r="FLU185" s="50"/>
      <c r="FLV185" s="50"/>
      <c r="FLW185" s="50"/>
      <c r="FLX185" s="50"/>
      <c r="FLY185" s="50"/>
      <c r="FLZ185" s="50"/>
      <c r="FMA185" s="50"/>
      <c r="FMB185" s="50"/>
      <c r="FMC185" s="50"/>
      <c r="FMD185" s="50"/>
      <c r="FME185" s="50"/>
      <c r="FMF185" s="50"/>
      <c r="FMG185" s="50"/>
      <c r="FMH185" s="50"/>
      <c r="FMI185" s="50"/>
      <c r="FMJ185" s="50"/>
      <c r="FMK185" s="50"/>
      <c r="FML185" s="50"/>
      <c r="FMM185" s="50"/>
      <c r="FMN185" s="50"/>
      <c r="FMO185" s="50"/>
      <c r="FMP185" s="50"/>
      <c r="FMQ185" s="50"/>
      <c r="FMR185" s="50"/>
      <c r="FMS185" s="50"/>
      <c r="FMT185" s="50"/>
      <c r="FMU185" s="50"/>
      <c r="FMV185" s="50"/>
      <c r="FMW185" s="50"/>
      <c r="FMX185" s="50"/>
      <c r="FMY185" s="50"/>
      <c r="FMZ185" s="50"/>
      <c r="FNA185" s="50"/>
      <c r="FNB185" s="50"/>
      <c r="FNC185" s="50"/>
      <c r="FND185" s="50"/>
      <c r="FNE185" s="50"/>
      <c r="FNF185" s="50"/>
      <c r="FNG185" s="50"/>
      <c r="FNH185" s="50"/>
      <c r="FNI185" s="50"/>
      <c r="FNJ185" s="50"/>
      <c r="FNK185" s="50"/>
      <c r="FNL185" s="50"/>
      <c r="FNM185" s="50"/>
      <c r="FNN185" s="50"/>
      <c r="FNO185" s="50"/>
      <c r="FNP185" s="50"/>
      <c r="FNQ185" s="50"/>
      <c r="FNR185" s="50"/>
      <c r="FNS185" s="50"/>
      <c r="FNT185" s="50"/>
      <c r="FNU185" s="50"/>
      <c r="FNV185" s="50"/>
      <c r="FNW185" s="50"/>
      <c r="FNX185" s="50"/>
      <c r="FNY185" s="50"/>
      <c r="FNZ185" s="50"/>
      <c r="FOA185" s="50"/>
      <c r="FOB185" s="50"/>
      <c r="FOC185" s="50"/>
      <c r="FOD185" s="50"/>
      <c r="FOE185" s="50"/>
      <c r="FOF185" s="50"/>
      <c r="FOG185" s="50"/>
      <c r="FOH185" s="50"/>
      <c r="FOI185" s="50"/>
      <c r="FOJ185" s="50"/>
      <c r="FOK185" s="50"/>
      <c r="FOL185" s="50"/>
      <c r="FOM185" s="50"/>
      <c r="FON185" s="50"/>
      <c r="FOO185" s="50"/>
      <c r="FOP185" s="50"/>
      <c r="FOQ185" s="50"/>
      <c r="FOR185" s="50"/>
      <c r="FOS185" s="50"/>
      <c r="FOT185" s="50"/>
      <c r="FOU185" s="50"/>
      <c r="FOV185" s="50"/>
      <c r="FOW185" s="50"/>
      <c r="FOX185" s="50"/>
      <c r="FOY185" s="50"/>
      <c r="FOZ185" s="50"/>
      <c r="FPA185" s="50"/>
      <c r="FPB185" s="50"/>
      <c r="FPC185" s="50"/>
      <c r="FPD185" s="50"/>
      <c r="FPE185" s="50"/>
      <c r="FPF185" s="50"/>
      <c r="FPG185" s="50"/>
      <c r="FPH185" s="50"/>
      <c r="FPI185" s="50"/>
      <c r="FPJ185" s="50"/>
      <c r="FPK185" s="50"/>
      <c r="FPL185" s="50"/>
      <c r="FPM185" s="50"/>
      <c r="FPN185" s="50"/>
      <c r="FPO185" s="50"/>
      <c r="FPP185" s="50"/>
      <c r="FPQ185" s="50"/>
      <c r="FPR185" s="50"/>
      <c r="FPS185" s="50"/>
      <c r="FPT185" s="50"/>
      <c r="FPU185" s="50"/>
      <c r="FPV185" s="50"/>
      <c r="FPW185" s="50"/>
      <c r="FPX185" s="50"/>
      <c r="FPY185" s="50"/>
      <c r="FPZ185" s="50"/>
      <c r="FQA185" s="50"/>
      <c r="FQB185" s="50"/>
      <c r="FQC185" s="50"/>
      <c r="FQD185" s="50"/>
      <c r="FQE185" s="50"/>
      <c r="FQF185" s="50"/>
      <c r="FQG185" s="50"/>
      <c r="FQH185" s="50"/>
      <c r="FQI185" s="50"/>
      <c r="FQJ185" s="50"/>
      <c r="FQK185" s="50"/>
      <c r="FQL185" s="50"/>
      <c r="FQM185" s="50"/>
      <c r="FQN185" s="50"/>
      <c r="FQO185" s="50"/>
      <c r="FQP185" s="50"/>
      <c r="FQQ185" s="50"/>
      <c r="FQR185" s="50"/>
      <c r="FQS185" s="50"/>
      <c r="FQT185" s="50"/>
      <c r="FQU185" s="50"/>
      <c r="FQV185" s="50"/>
      <c r="FQW185" s="50"/>
      <c r="FQX185" s="50"/>
      <c r="FQY185" s="50"/>
      <c r="FQZ185" s="50"/>
      <c r="FRA185" s="50"/>
      <c r="FRB185" s="50"/>
      <c r="FRC185" s="50"/>
      <c r="FRD185" s="50"/>
      <c r="FRE185" s="50"/>
      <c r="FRF185" s="50"/>
      <c r="FRG185" s="50"/>
      <c r="FRH185" s="50"/>
      <c r="FRI185" s="50"/>
      <c r="FRJ185" s="50"/>
      <c r="FRK185" s="50"/>
      <c r="FRL185" s="50"/>
      <c r="FRM185" s="50"/>
      <c r="FRN185" s="50"/>
      <c r="FRO185" s="50"/>
      <c r="FRP185" s="50"/>
      <c r="FRQ185" s="50"/>
      <c r="FRR185" s="50"/>
      <c r="FRS185" s="50"/>
      <c r="FRT185" s="50"/>
      <c r="FRU185" s="50"/>
      <c r="FRV185" s="50"/>
      <c r="FRW185" s="50"/>
      <c r="FRX185" s="50"/>
      <c r="FRY185" s="50"/>
      <c r="FRZ185" s="50"/>
      <c r="FSA185" s="50"/>
      <c r="FSB185" s="50"/>
      <c r="FSC185" s="50"/>
      <c r="FSD185" s="50"/>
      <c r="FSE185" s="50"/>
      <c r="FSF185" s="50"/>
      <c r="FSG185" s="50"/>
      <c r="FSH185" s="50"/>
      <c r="FSI185" s="50"/>
      <c r="FSJ185" s="50"/>
      <c r="FSK185" s="50"/>
      <c r="FSL185" s="50"/>
      <c r="FSM185" s="50"/>
      <c r="FSN185" s="50"/>
      <c r="FSO185" s="50"/>
      <c r="FSP185" s="50"/>
      <c r="FSQ185" s="50"/>
      <c r="FSR185" s="50"/>
      <c r="FSS185" s="50"/>
      <c r="FST185" s="50"/>
      <c r="FSU185" s="50"/>
      <c r="FSV185" s="50"/>
      <c r="FSW185" s="50"/>
      <c r="FSX185" s="50"/>
      <c r="FSY185" s="50"/>
      <c r="FSZ185" s="50"/>
      <c r="FTA185" s="50"/>
      <c r="FTB185" s="50"/>
      <c r="FTC185" s="50"/>
      <c r="FTD185" s="50"/>
      <c r="FTE185" s="50"/>
      <c r="FTF185" s="50"/>
      <c r="FTG185" s="50"/>
      <c r="FTH185" s="50"/>
      <c r="FTI185" s="50"/>
      <c r="FTJ185" s="50"/>
      <c r="FTK185" s="50"/>
      <c r="FTL185" s="50"/>
      <c r="FTM185" s="50"/>
      <c r="FTN185" s="50"/>
      <c r="FTO185" s="50"/>
      <c r="FTP185" s="50"/>
      <c r="FTQ185" s="50"/>
      <c r="FTR185" s="50"/>
      <c r="FTS185" s="50"/>
      <c r="FTT185" s="50"/>
      <c r="FTU185" s="50"/>
      <c r="FTV185" s="50"/>
      <c r="FTW185" s="50"/>
      <c r="FTX185" s="50"/>
      <c r="FTY185" s="50"/>
      <c r="FTZ185" s="50"/>
      <c r="FUA185" s="50"/>
      <c r="FUB185" s="50"/>
      <c r="FUC185" s="50"/>
      <c r="FUD185" s="50"/>
      <c r="FUE185" s="50"/>
      <c r="FUF185" s="50"/>
      <c r="FUH185" s="50"/>
      <c r="FUJ185" s="50"/>
      <c r="FUK185" s="50"/>
      <c r="FUL185" s="50"/>
      <c r="FUM185" s="50"/>
      <c r="FUN185" s="50"/>
      <c r="FUO185" s="50"/>
      <c r="FUP185" s="50"/>
      <c r="FUQ185" s="50"/>
      <c r="FUV185" s="50"/>
      <c r="FUW185" s="50"/>
      <c r="FUX185" s="50"/>
      <c r="FUY185" s="50"/>
      <c r="FUZ185" s="50"/>
      <c r="FVA185" s="50"/>
      <c r="FVB185" s="50"/>
      <c r="FVC185" s="50"/>
      <c r="FVD185" s="50"/>
      <c r="FVE185" s="50"/>
      <c r="FVF185" s="50"/>
      <c r="FVG185" s="50"/>
      <c r="FVH185" s="50"/>
      <c r="FVI185" s="50"/>
      <c r="FVJ185" s="50"/>
      <c r="FVK185" s="50"/>
      <c r="FVL185" s="50"/>
      <c r="FVM185" s="50"/>
      <c r="FVN185" s="50"/>
      <c r="FVO185" s="50"/>
      <c r="FVP185" s="50"/>
      <c r="FVQ185" s="50"/>
      <c r="FVR185" s="50"/>
      <c r="FVS185" s="50"/>
      <c r="FVT185" s="50"/>
      <c r="FVU185" s="50"/>
      <c r="FVV185" s="50"/>
      <c r="FVW185" s="50"/>
      <c r="FVX185" s="50"/>
      <c r="FVY185" s="50"/>
      <c r="FVZ185" s="50"/>
      <c r="FWA185" s="50"/>
      <c r="FWB185" s="50"/>
      <c r="FWC185" s="50"/>
      <c r="FWD185" s="50"/>
      <c r="FWE185" s="50"/>
      <c r="FWF185" s="50"/>
      <c r="FWG185" s="50"/>
      <c r="FWH185" s="50"/>
      <c r="FWI185" s="50"/>
      <c r="FWJ185" s="50"/>
      <c r="FWK185" s="50"/>
      <c r="FWL185" s="50"/>
      <c r="FWM185" s="50"/>
      <c r="FWN185" s="50"/>
      <c r="FWO185" s="50"/>
      <c r="FWP185" s="50"/>
      <c r="FWQ185" s="50"/>
      <c r="FWR185" s="50"/>
      <c r="FWS185" s="50"/>
      <c r="FWT185" s="50"/>
      <c r="FWU185" s="50"/>
      <c r="FWV185" s="50"/>
      <c r="FWW185" s="50"/>
      <c r="FWX185" s="50"/>
      <c r="FWY185" s="50"/>
      <c r="FWZ185" s="50"/>
      <c r="FXA185" s="50"/>
      <c r="FXB185" s="50"/>
      <c r="FXC185" s="50"/>
      <c r="FXD185" s="50"/>
      <c r="FXE185" s="50"/>
      <c r="FXF185" s="50"/>
      <c r="FXG185" s="50"/>
      <c r="FXH185" s="50"/>
      <c r="FXI185" s="50"/>
      <c r="FXJ185" s="50"/>
      <c r="FXK185" s="50"/>
      <c r="FXL185" s="50"/>
      <c r="FXM185" s="50"/>
      <c r="FXN185" s="50"/>
      <c r="FXO185" s="50"/>
      <c r="FXP185" s="50"/>
      <c r="FXQ185" s="50"/>
      <c r="FXR185" s="50"/>
      <c r="FXS185" s="50"/>
      <c r="FXT185" s="50"/>
      <c r="FXU185" s="50"/>
      <c r="FXV185" s="50"/>
      <c r="FXW185" s="50"/>
      <c r="FXX185" s="50"/>
      <c r="FXY185" s="50"/>
      <c r="FXZ185" s="50"/>
      <c r="FYA185" s="50"/>
      <c r="FYB185" s="50"/>
      <c r="FYC185" s="50"/>
      <c r="FYD185" s="50"/>
      <c r="FYE185" s="50"/>
      <c r="FYF185" s="50"/>
      <c r="FYG185" s="50"/>
      <c r="FYH185" s="50"/>
      <c r="FYI185" s="50"/>
      <c r="FYJ185" s="50"/>
      <c r="FYK185" s="50"/>
      <c r="FYL185" s="50"/>
      <c r="FYM185" s="50"/>
      <c r="FYN185" s="50"/>
      <c r="FYO185" s="50"/>
      <c r="FYP185" s="50"/>
      <c r="FYQ185" s="50"/>
      <c r="FYR185" s="50"/>
      <c r="FYS185" s="50"/>
      <c r="FYT185" s="50"/>
      <c r="FYU185" s="50"/>
      <c r="FYV185" s="50"/>
      <c r="FYW185" s="50"/>
      <c r="FYX185" s="50"/>
      <c r="FYY185" s="50"/>
      <c r="FYZ185" s="50"/>
      <c r="FZA185" s="50"/>
      <c r="FZB185" s="50"/>
      <c r="FZC185" s="50"/>
      <c r="FZD185" s="50"/>
      <c r="FZE185" s="50"/>
      <c r="FZF185" s="50"/>
      <c r="FZG185" s="50"/>
      <c r="FZH185" s="50"/>
      <c r="FZI185" s="50"/>
      <c r="FZJ185" s="50"/>
      <c r="FZK185" s="50"/>
      <c r="FZL185" s="50"/>
      <c r="FZM185" s="50"/>
      <c r="FZN185" s="50"/>
      <c r="FZO185" s="50"/>
      <c r="FZP185" s="50"/>
      <c r="FZQ185" s="50"/>
      <c r="FZR185" s="50"/>
      <c r="FZS185" s="50"/>
      <c r="FZT185" s="50"/>
      <c r="FZU185" s="50"/>
      <c r="FZV185" s="50"/>
      <c r="FZW185" s="50"/>
      <c r="FZX185" s="50"/>
      <c r="FZY185" s="50"/>
      <c r="FZZ185" s="50"/>
      <c r="GAA185" s="50"/>
      <c r="GAB185" s="50"/>
      <c r="GAC185" s="50"/>
      <c r="GAD185" s="50"/>
      <c r="GAE185" s="50"/>
      <c r="GAF185" s="50"/>
      <c r="GAG185" s="50"/>
      <c r="GAH185" s="50"/>
      <c r="GAI185" s="50"/>
      <c r="GAJ185" s="50"/>
      <c r="GAK185" s="50"/>
      <c r="GAL185" s="50"/>
      <c r="GAM185" s="50"/>
      <c r="GAN185" s="50"/>
      <c r="GAO185" s="50"/>
      <c r="GAP185" s="50"/>
      <c r="GAQ185" s="50"/>
      <c r="GAR185" s="50"/>
      <c r="GAS185" s="50"/>
      <c r="GAT185" s="50"/>
      <c r="GAU185" s="50"/>
      <c r="GAV185" s="50"/>
      <c r="GAW185" s="50"/>
      <c r="GAX185" s="50"/>
      <c r="GAY185" s="50"/>
      <c r="GAZ185" s="50"/>
      <c r="GBA185" s="50"/>
      <c r="GBB185" s="50"/>
      <c r="GBC185" s="50"/>
      <c r="GBD185" s="50"/>
      <c r="GBE185" s="50"/>
      <c r="GBF185" s="50"/>
      <c r="GBG185" s="50"/>
      <c r="GBH185" s="50"/>
      <c r="GBI185" s="50"/>
      <c r="GBJ185" s="50"/>
      <c r="GBK185" s="50"/>
      <c r="GBL185" s="50"/>
      <c r="GBM185" s="50"/>
      <c r="GBN185" s="50"/>
      <c r="GBO185" s="50"/>
      <c r="GBP185" s="50"/>
      <c r="GBQ185" s="50"/>
      <c r="GBR185" s="50"/>
      <c r="GBS185" s="50"/>
      <c r="GBT185" s="50"/>
      <c r="GBU185" s="50"/>
      <c r="GBV185" s="50"/>
      <c r="GBW185" s="50"/>
      <c r="GBX185" s="50"/>
      <c r="GBY185" s="50"/>
      <c r="GBZ185" s="50"/>
      <c r="GCA185" s="50"/>
      <c r="GCB185" s="50"/>
      <c r="GCC185" s="50"/>
      <c r="GCD185" s="50"/>
      <c r="GCE185" s="50"/>
      <c r="GCF185" s="50"/>
      <c r="GCG185" s="50"/>
      <c r="GCH185" s="50"/>
      <c r="GCI185" s="50"/>
      <c r="GCJ185" s="50"/>
      <c r="GCK185" s="50"/>
      <c r="GCL185" s="50"/>
      <c r="GCM185" s="50"/>
      <c r="GCN185" s="50"/>
      <c r="GCO185" s="50"/>
      <c r="GCP185" s="50"/>
      <c r="GCQ185" s="50"/>
      <c r="GCR185" s="50"/>
      <c r="GCS185" s="50"/>
      <c r="GCT185" s="50"/>
      <c r="GCU185" s="50"/>
      <c r="GCV185" s="50"/>
      <c r="GCW185" s="50"/>
      <c r="GCX185" s="50"/>
      <c r="GCY185" s="50"/>
      <c r="GCZ185" s="50"/>
      <c r="GDA185" s="50"/>
      <c r="GDB185" s="50"/>
      <c r="GDC185" s="50"/>
      <c r="GDD185" s="50"/>
      <c r="GDE185" s="50"/>
      <c r="GDF185" s="50"/>
      <c r="GDG185" s="50"/>
      <c r="GDH185" s="50"/>
      <c r="GDI185" s="50"/>
      <c r="GDJ185" s="50"/>
      <c r="GDK185" s="50"/>
      <c r="GDL185" s="50"/>
      <c r="GDM185" s="50"/>
      <c r="GDN185" s="50"/>
      <c r="GDO185" s="50"/>
      <c r="GDP185" s="50"/>
      <c r="GDQ185" s="50"/>
      <c r="GDR185" s="50"/>
      <c r="GDS185" s="50"/>
      <c r="GDT185" s="50"/>
      <c r="GDU185" s="50"/>
      <c r="GDV185" s="50"/>
      <c r="GDW185" s="50"/>
      <c r="GDX185" s="50"/>
      <c r="GDY185" s="50"/>
      <c r="GDZ185" s="50"/>
      <c r="GEA185" s="50"/>
      <c r="GEB185" s="50"/>
      <c r="GED185" s="50"/>
      <c r="GEF185" s="50"/>
      <c r="GEG185" s="50"/>
      <c r="GEH185" s="50"/>
      <c r="GEI185" s="50"/>
      <c r="GEJ185" s="50"/>
      <c r="GEK185" s="50"/>
      <c r="GEL185" s="50"/>
      <c r="GEM185" s="50"/>
      <c r="GER185" s="50"/>
      <c r="GES185" s="50"/>
      <c r="GET185" s="50"/>
      <c r="GEU185" s="50"/>
      <c r="GEV185" s="50"/>
      <c r="GEW185" s="50"/>
      <c r="GEX185" s="50"/>
      <c r="GEY185" s="50"/>
      <c r="GEZ185" s="50"/>
      <c r="GFA185" s="50"/>
      <c r="GFB185" s="50"/>
      <c r="GFC185" s="50"/>
      <c r="GFD185" s="50"/>
      <c r="GFE185" s="50"/>
      <c r="GFF185" s="50"/>
      <c r="GFG185" s="50"/>
      <c r="GFH185" s="50"/>
      <c r="GFI185" s="50"/>
      <c r="GFJ185" s="50"/>
      <c r="GFK185" s="50"/>
      <c r="GFL185" s="50"/>
      <c r="GFM185" s="50"/>
      <c r="GFN185" s="50"/>
      <c r="GFO185" s="50"/>
      <c r="GFP185" s="50"/>
      <c r="GFQ185" s="50"/>
      <c r="GFR185" s="50"/>
      <c r="GFS185" s="50"/>
      <c r="GFT185" s="50"/>
      <c r="GFU185" s="50"/>
      <c r="GFV185" s="50"/>
      <c r="GFW185" s="50"/>
      <c r="GFX185" s="50"/>
      <c r="GFY185" s="50"/>
      <c r="GFZ185" s="50"/>
      <c r="GGA185" s="50"/>
      <c r="GGB185" s="50"/>
      <c r="GGC185" s="50"/>
      <c r="GGD185" s="50"/>
      <c r="GGE185" s="50"/>
      <c r="GGF185" s="50"/>
      <c r="GGG185" s="50"/>
      <c r="GGH185" s="50"/>
      <c r="GGI185" s="50"/>
      <c r="GGJ185" s="50"/>
      <c r="GGK185" s="50"/>
      <c r="GGL185" s="50"/>
      <c r="GGM185" s="50"/>
      <c r="GGN185" s="50"/>
      <c r="GGO185" s="50"/>
      <c r="GGP185" s="50"/>
      <c r="GGQ185" s="50"/>
      <c r="GGR185" s="50"/>
      <c r="GGS185" s="50"/>
      <c r="GGT185" s="50"/>
      <c r="GGU185" s="50"/>
      <c r="GGV185" s="50"/>
      <c r="GGW185" s="50"/>
      <c r="GGX185" s="50"/>
      <c r="GGY185" s="50"/>
      <c r="GGZ185" s="50"/>
      <c r="GHA185" s="50"/>
      <c r="GHB185" s="50"/>
      <c r="GHC185" s="50"/>
      <c r="GHD185" s="50"/>
      <c r="GHE185" s="50"/>
      <c r="GHF185" s="50"/>
      <c r="GHG185" s="50"/>
      <c r="GHH185" s="50"/>
      <c r="GHI185" s="50"/>
      <c r="GHJ185" s="50"/>
      <c r="GHK185" s="50"/>
      <c r="GHL185" s="50"/>
      <c r="GHM185" s="50"/>
      <c r="GHN185" s="50"/>
      <c r="GHO185" s="50"/>
      <c r="GHP185" s="50"/>
      <c r="GHQ185" s="50"/>
      <c r="GHR185" s="50"/>
      <c r="GHS185" s="50"/>
      <c r="GHT185" s="50"/>
      <c r="GHU185" s="50"/>
      <c r="GHV185" s="50"/>
      <c r="GHW185" s="50"/>
      <c r="GHX185" s="50"/>
      <c r="GHY185" s="50"/>
      <c r="GHZ185" s="50"/>
      <c r="GIA185" s="50"/>
      <c r="GIB185" s="50"/>
      <c r="GIC185" s="50"/>
      <c r="GID185" s="50"/>
      <c r="GIE185" s="50"/>
      <c r="GIF185" s="50"/>
      <c r="GIG185" s="50"/>
      <c r="GIH185" s="50"/>
      <c r="GII185" s="50"/>
      <c r="GIJ185" s="50"/>
      <c r="GIK185" s="50"/>
      <c r="GIL185" s="50"/>
      <c r="GIM185" s="50"/>
      <c r="GIN185" s="50"/>
      <c r="GIO185" s="50"/>
      <c r="GIP185" s="50"/>
      <c r="GIQ185" s="50"/>
      <c r="GIR185" s="50"/>
      <c r="GIS185" s="50"/>
      <c r="GIT185" s="50"/>
      <c r="GIU185" s="50"/>
      <c r="GIV185" s="50"/>
      <c r="GIW185" s="50"/>
      <c r="GIX185" s="50"/>
      <c r="GIY185" s="50"/>
      <c r="GIZ185" s="50"/>
      <c r="GJA185" s="50"/>
      <c r="GJB185" s="50"/>
      <c r="GJC185" s="50"/>
      <c r="GJD185" s="50"/>
      <c r="GJE185" s="50"/>
      <c r="GJF185" s="50"/>
      <c r="GJG185" s="50"/>
      <c r="GJH185" s="50"/>
      <c r="GJI185" s="50"/>
      <c r="GJJ185" s="50"/>
      <c r="GJK185" s="50"/>
      <c r="GJL185" s="50"/>
      <c r="GJM185" s="50"/>
      <c r="GJN185" s="50"/>
      <c r="GJO185" s="50"/>
      <c r="GJP185" s="50"/>
      <c r="GJQ185" s="50"/>
      <c r="GJR185" s="50"/>
      <c r="GJS185" s="50"/>
      <c r="GJT185" s="50"/>
      <c r="GJU185" s="50"/>
      <c r="GJV185" s="50"/>
      <c r="GJW185" s="50"/>
      <c r="GJX185" s="50"/>
      <c r="GJY185" s="50"/>
      <c r="GJZ185" s="50"/>
      <c r="GKA185" s="50"/>
      <c r="GKB185" s="50"/>
      <c r="GKC185" s="50"/>
      <c r="GKD185" s="50"/>
      <c r="GKE185" s="50"/>
      <c r="GKF185" s="50"/>
      <c r="GKG185" s="50"/>
      <c r="GKH185" s="50"/>
      <c r="GKI185" s="50"/>
      <c r="GKJ185" s="50"/>
      <c r="GKK185" s="50"/>
      <c r="GKL185" s="50"/>
      <c r="GKM185" s="50"/>
      <c r="GKN185" s="50"/>
      <c r="GKO185" s="50"/>
      <c r="GKP185" s="50"/>
      <c r="GKQ185" s="50"/>
      <c r="GKR185" s="50"/>
      <c r="GKS185" s="50"/>
      <c r="GKT185" s="50"/>
      <c r="GKU185" s="50"/>
      <c r="GKV185" s="50"/>
      <c r="GKW185" s="50"/>
      <c r="GKX185" s="50"/>
      <c r="GKY185" s="50"/>
      <c r="GKZ185" s="50"/>
      <c r="GLA185" s="50"/>
      <c r="GLB185" s="50"/>
      <c r="GLC185" s="50"/>
      <c r="GLD185" s="50"/>
      <c r="GLE185" s="50"/>
      <c r="GLF185" s="50"/>
      <c r="GLG185" s="50"/>
      <c r="GLH185" s="50"/>
      <c r="GLI185" s="50"/>
      <c r="GLJ185" s="50"/>
      <c r="GLK185" s="50"/>
      <c r="GLL185" s="50"/>
      <c r="GLM185" s="50"/>
      <c r="GLN185" s="50"/>
      <c r="GLO185" s="50"/>
      <c r="GLP185" s="50"/>
      <c r="GLQ185" s="50"/>
      <c r="GLR185" s="50"/>
      <c r="GLS185" s="50"/>
      <c r="GLT185" s="50"/>
      <c r="GLU185" s="50"/>
      <c r="GLV185" s="50"/>
      <c r="GLW185" s="50"/>
      <c r="GLX185" s="50"/>
      <c r="GLY185" s="50"/>
      <c r="GLZ185" s="50"/>
      <c r="GMA185" s="50"/>
      <c r="GMB185" s="50"/>
      <c r="GMC185" s="50"/>
      <c r="GMD185" s="50"/>
      <c r="GME185" s="50"/>
      <c r="GMF185" s="50"/>
      <c r="GMG185" s="50"/>
      <c r="GMH185" s="50"/>
      <c r="GMI185" s="50"/>
      <c r="GMJ185" s="50"/>
      <c r="GMK185" s="50"/>
      <c r="GML185" s="50"/>
      <c r="GMM185" s="50"/>
      <c r="GMN185" s="50"/>
      <c r="GMO185" s="50"/>
      <c r="GMP185" s="50"/>
      <c r="GMQ185" s="50"/>
      <c r="GMR185" s="50"/>
      <c r="GMS185" s="50"/>
      <c r="GMT185" s="50"/>
      <c r="GMU185" s="50"/>
      <c r="GMV185" s="50"/>
      <c r="GMW185" s="50"/>
      <c r="GMX185" s="50"/>
      <c r="GMY185" s="50"/>
      <c r="GMZ185" s="50"/>
      <c r="GNA185" s="50"/>
      <c r="GNB185" s="50"/>
      <c r="GNC185" s="50"/>
      <c r="GND185" s="50"/>
      <c r="GNE185" s="50"/>
      <c r="GNF185" s="50"/>
      <c r="GNG185" s="50"/>
      <c r="GNH185" s="50"/>
      <c r="GNI185" s="50"/>
      <c r="GNJ185" s="50"/>
      <c r="GNK185" s="50"/>
      <c r="GNL185" s="50"/>
      <c r="GNM185" s="50"/>
      <c r="GNN185" s="50"/>
      <c r="GNO185" s="50"/>
      <c r="GNP185" s="50"/>
      <c r="GNQ185" s="50"/>
      <c r="GNR185" s="50"/>
      <c r="GNS185" s="50"/>
      <c r="GNT185" s="50"/>
      <c r="GNU185" s="50"/>
      <c r="GNV185" s="50"/>
      <c r="GNW185" s="50"/>
      <c r="GNX185" s="50"/>
      <c r="GNZ185" s="50"/>
      <c r="GOB185" s="50"/>
      <c r="GOC185" s="50"/>
      <c r="GOD185" s="50"/>
      <c r="GOE185" s="50"/>
      <c r="GOF185" s="50"/>
      <c r="GOG185" s="50"/>
      <c r="GOH185" s="50"/>
      <c r="GOI185" s="50"/>
      <c r="GON185" s="50"/>
      <c r="GOO185" s="50"/>
      <c r="GOP185" s="50"/>
      <c r="GOQ185" s="50"/>
      <c r="GOR185" s="50"/>
      <c r="GOS185" s="50"/>
      <c r="GOT185" s="50"/>
      <c r="GOU185" s="50"/>
      <c r="GOV185" s="50"/>
      <c r="GOW185" s="50"/>
      <c r="GOX185" s="50"/>
      <c r="GOY185" s="50"/>
      <c r="GOZ185" s="50"/>
      <c r="GPA185" s="50"/>
      <c r="GPB185" s="50"/>
      <c r="GPC185" s="50"/>
      <c r="GPD185" s="50"/>
      <c r="GPE185" s="50"/>
      <c r="GPF185" s="50"/>
      <c r="GPG185" s="50"/>
      <c r="GPH185" s="50"/>
      <c r="GPI185" s="50"/>
      <c r="GPJ185" s="50"/>
      <c r="GPK185" s="50"/>
      <c r="GPL185" s="50"/>
      <c r="GPM185" s="50"/>
      <c r="GPN185" s="50"/>
      <c r="GPO185" s="50"/>
      <c r="GPP185" s="50"/>
      <c r="GPQ185" s="50"/>
      <c r="GPR185" s="50"/>
      <c r="GPS185" s="50"/>
      <c r="GPT185" s="50"/>
      <c r="GPU185" s="50"/>
      <c r="GPV185" s="50"/>
      <c r="GPW185" s="50"/>
      <c r="GPX185" s="50"/>
      <c r="GPY185" s="50"/>
      <c r="GPZ185" s="50"/>
      <c r="GQA185" s="50"/>
      <c r="GQB185" s="50"/>
      <c r="GQC185" s="50"/>
      <c r="GQD185" s="50"/>
      <c r="GQE185" s="50"/>
      <c r="GQF185" s="50"/>
      <c r="GQG185" s="50"/>
      <c r="GQH185" s="50"/>
      <c r="GQI185" s="50"/>
      <c r="GQJ185" s="50"/>
      <c r="GQK185" s="50"/>
      <c r="GQL185" s="50"/>
      <c r="GQM185" s="50"/>
      <c r="GQN185" s="50"/>
      <c r="GQO185" s="50"/>
      <c r="GQP185" s="50"/>
      <c r="GQQ185" s="50"/>
      <c r="GQR185" s="50"/>
      <c r="GQS185" s="50"/>
      <c r="GQT185" s="50"/>
      <c r="GQU185" s="50"/>
      <c r="GQV185" s="50"/>
      <c r="GQW185" s="50"/>
      <c r="GQX185" s="50"/>
      <c r="GQY185" s="50"/>
      <c r="GQZ185" s="50"/>
      <c r="GRA185" s="50"/>
      <c r="GRB185" s="50"/>
      <c r="GRC185" s="50"/>
      <c r="GRD185" s="50"/>
      <c r="GRE185" s="50"/>
      <c r="GRF185" s="50"/>
      <c r="GRG185" s="50"/>
      <c r="GRH185" s="50"/>
      <c r="GRI185" s="50"/>
      <c r="GRJ185" s="50"/>
      <c r="GRK185" s="50"/>
      <c r="GRL185" s="50"/>
      <c r="GRM185" s="50"/>
      <c r="GRN185" s="50"/>
      <c r="GRO185" s="50"/>
      <c r="GRP185" s="50"/>
      <c r="GRQ185" s="50"/>
      <c r="GRR185" s="50"/>
      <c r="GRS185" s="50"/>
      <c r="GRT185" s="50"/>
      <c r="GRU185" s="50"/>
      <c r="GRV185" s="50"/>
      <c r="GRW185" s="50"/>
      <c r="GRX185" s="50"/>
      <c r="GRY185" s="50"/>
      <c r="GRZ185" s="50"/>
      <c r="GSA185" s="50"/>
      <c r="GSB185" s="50"/>
      <c r="GSC185" s="50"/>
      <c r="GSD185" s="50"/>
      <c r="GSE185" s="50"/>
      <c r="GSF185" s="50"/>
      <c r="GSG185" s="50"/>
      <c r="GSH185" s="50"/>
      <c r="GSI185" s="50"/>
      <c r="GSJ185" s="50"/>
      <c r="GSK185" s="50"/>
      <c r="GSL185" s="50"/>
      <c r="GSM185" s="50"/>
      <c r="GSN185" s="50"/>
      <c r="GSO185" s="50"/>
      <c r="GSP185" s="50"/>
      <c r="GSQ185" s="50"/>
      <c r="GSR185" s="50"/>
      <c r="GSS185" s="50"/>
      <c r="GST185" s="50"/>
      <c r="GSU185" s="50"/>
      <c r="GSV185" s="50"/>
      <c r="GSW185" s="50"/>
      <c r="GSX185" s="50"/>
      <c r="GSY185" s="50"/>
      <c r="GSZ185" s="50"/>
      <c r="GTA185" s="50"/>
      <c r="GTB185" s="50"/>
      <c r="GTC185" s="50"/>
      <c r="GTD185" s="50"/>
      <c r="GTE185" s="50"/>
      <c r="GTF185" s="50"/>
      <c r="GTG185" s="50"/>
      <c r="GTH185" s="50"/>
      <c r="GTI185" s="50"/>
      <c r="GTJ185" s="50"/>
      <c r="GTK185" s="50"/>
      <c r="GTL185" s="50"/>
      <c r="GTM185" s="50"/>
      <c r="GTN185" s="50"/>
      <c r="GTO185" s="50"/>
      <c r="GTP185" s="50"/>
      <c r="GTQ185" s="50"/>
      <c r="GTR185" s="50"/>
      <c r="GTS185" s="50"/>
      <c r="GTT185" s="50"/>
      <c r="GTU185" s="50"/>
      <c r="GTV185" s="50"/>
      <c r="GTW185" s="50"/>
      <c r="GTX185" s="50"/>
      <c r="GTY185" s="50"/>
      <c r="GTZ185" s="50"/>
      <c r="GUA185" s="50"/>
      <c r="GUB185" s="50"/>
      <c r="GUC185" s="50"/>
      <c r="GUD185" s="50"/>
      <c r="GUE185" s="50"/>
      <c r="GUF185" s="50"/>
      <c r="GUG185" s="50"/>
      <c r="GUH185" s="50"/>
      <c r="GUI185" s="50"/>
      <c r="GUJ185" s="50"/>
      <c r="GUK185" s="50"/>
      <c r="GUL185" s="50"/>
      <c r="GUM185" s="50"/>
      <c r="GUN185" s="50"/>
      <c r="GUO185" s="50"/>
      <c r="GUP185" s="50"/>
      <c r="GUQ185" s="50"/>
      <c r="GUR185" s="50"/>
      <c r="GUS185" s="50"/>
      <c r="GUT185" s="50"/>
      <c r="GUU185" s="50"/>
      <c r="GUV185" s="50"/>
      <c r="GUW185" s="50"/>
      <c r="GUX185" s="50"/>
      <c r="GUY185" s="50"/>
      <c r="GUZ185" s="50"/>
      <c r="GVA185" s="50"/>
      <c r="GVB185" s="50"/>
      <c r="GVC185" s="50"/>
      <c r="GVD185" s="50"/>
      <c r="GVE185" s="50"/>
      <c r="GVF185" s="50"/>
      <c r="GVG185" s="50"/>
      <c r="GVH185" s="50"/>
      <c r="GVI185" s="50"/>
      <c r="GVJ185" s="50"/>
      <c r="GVK185" s="50"/>
      <c r="GVL185" s="50"/>
      <c r="GVM185" s="50"/>
      <c r="GVN185" s="50"/>
      <c r="GVO185" s="50"/>
      <c r="GVP185" s="50"/>
      <c r="GVQ185" s="50"/>
      <c r="GVR185" s="50"/>
      <c r="GVS185" s="50"/>
      <c r="GVT185" s="50"/>
      <c r="GVU185" s="50"/>
      <c r="GVV185" s="50"/>
      <c r="GVW185" s="50"/>
      <c r="GVX185" s="50"/>
      <c r="GVY185" s="50"/>
      <c r="GVZ185" s="50"/>
      <c r="GWA185" s="50"/>
      <c r="GWB185" s="50"/>
      <c r="GWC185" s="50"/>
      <c r="GWD185" s="50"/>
      <c r="GWE185" s="50"/>
      <c r="GWF185" s="50"/>
      <c r="GWG185" s="50"/>
      <c r="GWH185" s="50"/>
      <c r="GWI185" s="50"/>
      <c r="GWJ185" s="50"/>
      <c r="GWK185" s="50"/>
      <c r="GWL185" s="50"/>
      <c r="GWM185" s="50"/>
      <c r="GWN185" s="50"/>
      <c r="GWO185" s="50"/>
      <c r="GWP185" s="50"/>
      <c r="GWQ185" s="50"/>
      <c r="GWR185" s="50"/>
      <c r="GWS185" s="50"/>
      <c r="GWT185" s="50"/>
      <c r="GWU185" s="50"/>
      <c r="GWV185" s="50"/>
      <c r="GWW185" s="50"/>
      <c r="GWX185" s="50"/>
      <c r="GWY185" s="50"/>
      <c r="GWZ185" s="50"/>
      <c r="GXA185" s="50"/>
      <c r="GXB185" s="50"/>
      <c r="GXC185" s="50"/>
      <c r="GXD185" s="50"/>
      <c r="GXE185" s="50"/>
      <c r="GXF185" s="50"/>
      <c r="GXG185" s="50"/>
      <c r="GXH185" s="50"/>
      <c r="GXI185" s="50"/>
      <c r="GXJ185" s="50"/>
      <c r="GXK185" s="50"/>
      <c r="GXL185" s="50"/>
      <c r="GXM185" s="50"/>
      <c r="GXN185" s="50"/>
      <c r="GXO185" s="50"/>
      <c r="GXP185" s="50"/>
      <c r="GXQ185" s="50"/>
      <c r="GXR185" s="50"/>
      <c r="GXS185" s="50"/>
      <c r="GXT185" s="50"/>
      <c r="GXV185" s="50"/>
      <c r="GXX185" s="50"/>
      <c r="GXY185" s="50"/>
      <c r="GXZ185" s="50"/>
      <c r="GYA185" s="50"/>
      <c r="GYB185" s="50"/>
      <c r="GYC185" s="50"/>
      <c r="GYD185" s="50"/>
      <c r="GYE185" s="50"/>
      <c r="GYJ185" s="50"/>
      <c r="GYK185" s="50"/>
      <c r="GYL185" s="50"/>
      <c r="GYM185" s="50"/>
      <c r="GYN185" s="50"/>
      <c r="GYO185" s="50"/>
      <c r="GYP185" s="50"/>
      <c r="GYQ185" s="50"/>
      <c r="GYR185" s="50"/>
      <c r="GYS185" s="50"/>
      <c r="GYT185" s="50"/>
      <c r="GYU185" s="50"/>
      <c r="GYV185" s="50"/>
      <c r="GYW185" s="50"/>
      <c r="GYX185" s="50"/>
      <c r="GYY185" s="50"/>
      <c r="GYZ185" s="50"/>
      <c r="GZA185" s="50"/>
      <c r="GZB185" s="50"/>
      <c r="GZC185" s="50"/>
      <c r="GZD185" s="50"/>
      <c r="GZE185" s="50"/>
      <c r="GZF185" s="50"/>
      <c r="GZG185" s="50"/>
      <c r="GZH185" s="50"/>
      <c r="GZI185" s="50"/>
      <c r="GZJ185" s="50"/>
      <c r="GZK185" s="50"/>
      <c r="GZL185" s="50"/>
      <c r="GZM185" s="50"/>
      <c r="GZN185" s="50"/>
      <c r="GZO185" s="50"/>
      <c r="GZP185" s="50"/>
      <c r="GZQ185" s="50"/>
      <c r="GZR185" s="50"/>
      <c r="GZS185" s="50"/>
      <c r="GZT185" s="50"/>
      <c r="GZU185" s="50"/>
      <c r="GZV185" s="50"/>
      <c r="GZW185" s="50"/>
      <c r="GZX185" s="50"/>
      <c r="GZY185" s="50"/>
      <c r="GZZ185" s="50"/>
      <c r="HAA185" s="50"/>
      <c r="HAB185" s="50"/>
      <c r="HAC185" s="50"/>
      <c r="HAD185" s="50"/>
      <c r="HAE185" s="50"/>
      <c r="HAF185" s="50"/>
      <c r="HAG185" s="50"/>
      <c r="HAH185" s="50"/>
      <c r="HAI185" s="50"/>
      <c r="HAJ185" s="50"/>
      <c r="HAK185" s="50"/>
      <c r="HAL185" s="50"/>
      <c r="HAM185" s="50"/>
      <c r="HAN185" s="50"/>
      <c r="HAO185" s="50"/>
      <c r="HAP185" s="50"/>
      <c r="HAQ185" s="50"/>
      <c r="HAR185" s="50"/>
      <c r="HAS185" s="50"/>
      <c r="HAT185" s="50"/>
      <c r="HAU185" s="50"/>
      <c r="HAV185" s="50"/>
      <c r="HAW185" s="50"/>
      <c r="HAX185" s="50"/>
      <c r="HAY185" s="50"/>
      <c r="HAZ185" s="50"/>
      <c r="HBA185" s="50"/>
      <c r="HBB185" s="50"/>
      <c r="HBC185" s="50"/>
      <c r="HBD185" s="50"/>
      <c r="HBE185" s="50"/>
      <c r="HBF185" s="50"/>
      <c r="HBG185" s="50"/>
      <c r="HBH185" s="50"/>
      <c r="HBI185" s="50"/>
      <c r="HBJ185" s="50"/>
      <c r="HBK185" s="50"/>
      <c r="HBL185" s="50"/>
      <c r="HBM185" s="50"/>
      <c r="HBN185" s="50"/>
      <c r="HBO185" s="50"/>
      <c r="HBP185" s="50"/>
      <c r="HBQ185" s="50"/>
      <c r="HBR185" s="50"/>
      <c r="HBS185" s="50"/>
      <c r="HBT185" s="50"/>
      <c r="HBU185" s="50"/>
      <c r="HBV185" s="50"/>
      <c r="HBW185" s="50"/>
      <c r="HBX185" s="50"/>
      <c r="HBY185" s="50"/>
      <c r="HBZ185" s="50"/>
      <c r="HCA185" s="50"/>
      <c r="HCB185" s="50"/>
      <c r="HCC185" s="50"/>
      <c r="HCD185" s="50"/>
      <c r="HCE185" s="50"/>
      <c r="HCF185" s="50"/>
      <c r="HCG185" s="50"/>
      <c r="HCH185" s="50"/>
      <c r="HCI185" s="50"/>
      <c r="HCJ185" s="50"/>
      <c r="HCK185" s="50"/>
      <c r="HCL185" s="50"/>
      <c r="HCM185" s="50"/>
      <c r="HCN185" s="50"/>
      <c r="HCO185" s="50"/>
      <c r="HCP185" s="50"/>
      <c r="HCQ185" s="50"/>
      <c r="HCR185" s="50"/>
      <c r="HCS185" s="50"/>
      <c r="HCT185" s="50"/>
      <c r="HCU185" s="50"/>
      <c r="HCV185" s="50"/>
      <c r="HCW185" s="50"/>
      <c r="HCX185" s="50"/>
      <c r="HCY185" s="50"/>
      <c r="HCZ185" s="50"/>
      <c r="HDA185" s="50"/>
      <c r="HDB185" s="50"/>
      <c r="HDC185" s="50"/>
      <c r="HDD185" s="50"/>
      <c r="HDE185" s="50"/>
      <c r="HDF185" s="50"/>
      <c r="HDG185" s="50"/>
      <c r="HDH185" s="50"/>
      <c r="HDI185" s="50"/>
      <c r="HDJ185" s="50"/>
      <c r="HDK185" s="50"/>
      <c r="HDL185" s="50"/>
      <c r="HDM185" s="50"/>
      <c r="HDN185" s="50"/>
      <c r="HDO185" s="50"/>
      <c r="HDP185" s="50"/>
      <c r="HDQ185" s="50"/>
      <c r="HDR185" s="50"/>
      <c r="HDS185" s="50"/>
      <c r="HDT185" s="50"/>
      <c r="HDU185" s="50"/>
      <c r="HDV185" s="50"/>
      <c r="HDW185" s="50"/>
      <c r="HDX185" s="50"/>
      <c r="HDY185" s="50"/>
      <c r="HDZ185" s="50"/>
      <c r="HEA185" s="50"/>
      <c r="HEB185" s="50"/>
      <c r="HEC185" s="50"/>
      <c r="HED185" s="50"/>
      <c r="HEE185" s="50"/>
      <c r="HEF185" s="50"/>
      <c r="HEG185" s="50"/>
      <c r="HEH185" s="50"/>
      <c r="HEI185" s="50"/>
      <c r="HEJ185" s="50"/>
      <c r="HEK185" s="50"/>
      <c r="HEL185" s="50"/>
      <c r="HEM185" s="50"/>
      <c r="HEN185" s="50"/>
      <c r="HEO185" s="50"/>
      <c r="HEP185" s="50"/>
      <c r="HEQ185" s="50"/>
      <c r="HER185" s="50"/>
      <c r="HES185" s="50"/>
      <c r="HET185" s="50"/>
      <c r="HEU185" s="50"/>
      <c r="HEV185" s="50"/>
      <c r="HEW185" s="50"/>
      <c r="HEX185" s="50"/>
      <c r="HEY185" s="50"/>
      <c r="HEZ185" s="50"/>
      <c r="HFA185" s="50"/>
      <c r="HFB185" s="50"/>
      <c r="HFC185" s="50"/>
      <c r="HFD185" s="50"/>
      <c r="HFE185" s="50"/>
      <c r="HFF185" s="50"/>
      <c r="HFG185" s="50"/>
      <c r="HFH185" s="50"/>
      <c r="HFI185" s="50"/>
      <c r="HFJ185" s="50"/>
      <c r="HFK185" s="50"/>
      <c r="HFL185" s="50"/>
      <c r="HFM185" s="50"/>
      <c r="HFN185" s="50"/>
      <c r="HFO185" s="50"/>
      <c r="HFP185" s="50"/>
      <c r="HFQ185" s="50"/>
      <c r="HFR185" s="50"/>
      <c r="HFS185" s="50"/>
      <c r="HFT185" s="50"/>
      <c r="HFU185" s="50"/>
      <c r="HFV185" s="50"/>
      <c r="HFW185" s="50"/>
      <c r="HFX185" s="50"/>
      <c r="HFY185" s="50"/>
      <c r="HFZ185" s="50"/>
      <c r="HGA185" s="50"/>
      <c r="HGB185" s="50"/>
      <c r="HGC185" s="50"/>
      <c r="HGD185" s="50"/>
      <c r="HGE185" s="50"/>
      <c r="HGF185" s="50"/>
      <c r="HGG185" s="50"/>
      <c r="HGH185" s="50"/>
      <c r="HGI185" s="50"/>
      <c r="HGJ185" s="50"/>
      <c r="HGK185" s="50"/>
      <c r="HGL185" s="50"/>
      <c r="HGM185" s="50"/>
      <c r="HGN185" s="50"/>
      <c r="HGO185" s="50"/>
      <c r="HGP185" s="50"/>
      <c r="HGQ185" s="50"/>
      <c r="HGR185" s="50"/>
      <c r="HGS185" s="50"/>
      <c r="HGT185" s="50"/>
      <c r="HGU185" s="50"/>
      <c r="HGV185" s="50"/>
      <c r="HGW185" s="50"/>
      <c r="HGX185" s="50"/>
      <c r="HGY185" s="50"/>
      <c r="HGZ185" s="50"/>
      <c r="HHA185" s="50"/>
      <c r="HHB185" s="50"/>
      <c r="HHC185" s="50"/>
      <c r="HHD185" s="50"/>
      <c r="HHE185" s="50"/>
      <c r="HHF185" s="50"/>
      <c r="HHG185" s="50"/>
      <c r="HHH185" s="50"/>
      <c r="HHI185" s="50"/>
      <c r="HHJ185" s="50"/>
      <c r="HHK185" s="50"/>
      <c r="HHL185" s="50"/>
      <c r="HHM185" s="50"/>
      <c r="HHN185" s="50"/>
      <c r="HHO185" s="50"/>
      <c r="HHP185" s="50"/>
      <c r="HHR185" s="50"/>
      <c r="HHT185" s="50"/>
      <c r="HHU185" s="50"/>
      <c r="HHV185" s="50"/>
      <c r="HHW185" s="50"/>
      <c r="HHX185" s="50"/>
      <c r="HHY185" s="50"/>
      <c r="HHZ185" s="50"/>
      <c r="HIA185" s="50"/>
      <c r="HIF185" s="50"/>
      <c r="HIG185" s="50"/>
      <c r="HIH185" s="50"/>
      <c r="HII185" s="50"/>
      <c r="HIJ185" s="50"/>
      <c r="HIK185" s="50"/>
      <c r="HIL185" s="50"/>
      <c r="HIM185" s="50"/>
      <c r="HIN185" s="50"/>
      <c r="HIO185" s="50"/>
      <c r="HIP185" s="50"/>
      <c r="HIQ185" s="50"/>
      <c r="HIR185" s="50"/>
      <c r="HIS185" s="50"/>
      <c r="HIT185" s="50"/>
      <c r="HIU185" s="50"/>
      <c r="HIV185" s="50"/>
      <c r="HIW185" s="50"/>
      <c r="HIX185" s="50"/>
      <c r="HIY185" s="50"/>
      <c r="HIZ185" s="50"/>
      <c r="HJA185" s="50"/>
      <c r="HJB185" s="50"/>
      <c r="HJC185" s="50"/>
      <c r="HJD185" s="50"/>
      <c r="HJE185" s="50"/>
      <c r="HJF185" s="50"/>
      <c r="HJG185" s="50"/>
      <c r="HJH185" s="50"/>
      <c r="HJI185" s="50"/>
      <c r="HJJ185" s="50"/>
      <c r="HJK185" s="50"/>
      <c r="HJL185" s="50"/>
      <c r="HJM185" s="50"/>
      <c r="HJN185" s="50"/>
      <c r="HJO185" s="50"/>
      <c r="HJP185" s="50"/>
      <c r="HJQ185" s="50"/>
      <c r="HJR185" s="50"/>
      <c r="HJS185" s="50"/>
      <c r="HJT185" s="50"/>
      <c r="HJU185" s="50"/>
      <c r="HJV185" s="50"/>
      <c r="HJW185" s="50"/>
      <c r="HJX185" s="50"/>
      <c r="HJY185" s="50"/>
      <c r="HJZ185" s="50"/>
      <c r="HKA185" s="50"/>
      <c r="HKB185" s="50"/>
      <c r="HKC185" s="50"/>
      <c r="HKD185" s="50"/>
      <c r="HKE185" s="50"/>
      <c r="HKF185" s="50"/>
      <c r="HKG185" s="50"/>
      <c r="HKH185" s="50"/>
      <c r="HKI185" s="50"/>
      <c r="HKJ185" s="50"/>
      <c r="HKK185" s="50"/>
      <c r="HKL185" s="50"/>
      <c r="HKM185" s="50"/>
      <c r="HKN185" s="50"/>
      <c r="HKO185" s="50"/>
      <c r="HKP185" s="50"/>
      <c r="HKQ185" s="50"/>
      <c r="HKR185" s="50"/>
      <c r="HKS185" s="50"/>
      <c r="HKT185" s="50"/>
      <c r="HKU185" s="50"/>
      <c r="HKV185" s="50"/>
      <c r="HKW185" s="50"/>
      <c r="HKX185" s="50"/>
      <c r="HKY185" s="50"/>
      <c r="HKZ185" s="50"/>
      <c r="HLA185" s="50"/>
      <c r="HLB185" s="50"/>
      <c r="HLC185" s="50"/>
      <c r="HLD185" s="50"/>
      <c r="HLE185" s="50"/>
      <c r="HLF185" s="50"/>
      <c r="HLG185" s="50"/>
      <c r="HLH185" s="50"/>
      <c r="HLI185" s="50"/>
      <c r="HLJ185" s="50"/>
      <c r="HLK185" s="50"/>
      <c r="HLL185" s="50"/>
      <c r="HLM185" s="50"/>
      <c r="HLN185" s="50"/>
      <c r="HLO185" s="50"/>
      <c r="HLP185" s="50"/>
      <c r="HLQ185" s="50"/>
      <c r="HLR185" s="50"/>
      <c r="HLS185" s="50"/>
      <c r="HLT185" s="50"/>
      <c r="HLU185" s="50"/>
      <c r="HLV185" s="50"/>
      <c r="HLW185" s="50"/>
      <c r="HLX185" s="50"/>
      <c r="HLY185" s="50"/>
      <c r="HLZ185" s="50"/>
      <c r="HMA185" s="50"/>
      <c r="HMB185" s="50"/>
      <c r="HMC185" s="50"/>
      <c r="HMD185" s="50"/>
      <c r="HME185" s="50"/>
      <c r="HMF185" s="50"/>
      <c r="HMG185" s="50"/>
      <c r="HMH185" s="50"/>
      <c r="HMI185" s="50"/>
      <c r="HMJ185" s="50"/>
      <c r="HMK185" s="50"/>
      <c r="HML185" s="50"/>
      <c r="HMM185" s="50"/>
      <c r="HMN185" s="50"/>
      <c r="HMO185" s="50"/>
      <c r="HMP185" s="50"/>
      <c r="HMQ185" s="50"/>
      <c r="HMR185" s="50"/>
      <c r="HMS185" s="50"/>
      <c r="HMT185" s="50"/>
      <c r="HMU185" s="50"/>
      <c r="HMV185" s="50"/>
      <c r="HMW185" s="50"/>
      <c r="HMX185" s="50"/>
      <c r="HMY185" s="50"/>
      <c r="HMZ185" s="50"/>
      <c r="HNA185" s="50"/>
      <c r="HNB185" s="50"/>
      <c r="HNC185" s="50"/>
      <c r="HND185" s="50"/>
      <c r="HNE185" s="50"/>
      <c r="HNF185" s="50"/>
      <c r="HNG185" s="50"/>
      <c r="HNH185" s="50"/>
      <c r="HNI185" s="50"/>
      <c r="HNJ185" s="50"/>
      <c r="HNK185" s="50"/>
      <c r="HNL185" s="50"/>
      <c r="HNM185" s="50"/>
      <c r="HNN185" s="50"/>
      <c r="HNO185" s="50"/>
      <c r="HNP185" s="50"/>
      <c r="HNQ185" s="50"/>
      <c r="HNR185" s="50"/>
      <c r="HNS185" s="50"/>
      <c r="HNT185" s="50"/>
      <c r="HNU185" s="50"/>
      <c r="HNV185" s="50"/>
      <c r="HNW185" s="50"/>
      <c r="HNX185" s="50"/>
      <c r="HNY185" s="50"/>
      <c r="HNZ185" s="50"/>
      <c r="HOA185" s="50"/>
      <c r="HOB185" s="50"/>
      <c r="HOC185" s="50"/>
      <c r="HOD185" s="50"/>
      <c r="HOE185" s="50"/>
      <c r="HOF185" s="50"/>
      <c r="HOG185" s="50"/>
      <c r="HOH185" s="50"/>
      <c r="HOI185" s="50"/>
      <c r="HOJ185" s="50"/>
      <c r="HOK185" s="50"/>
      <c r="HOL185" s="50"/>
      <c r="HOM185" s="50"/>
      <c r="HON185" s="50"/>
      <c r="HOO185" s="50"/>
      <c r="HOP185" s="50"/>
      <c r="HOQ185" s="50"/>
      <c r="HOR185" s="50"/>
      <c r="HOS185" s="50"/>
      <c r="HOT185" s="50"/>
      <c r="HOU185" s="50"/>
      <c r="HOV185" s="50"/>
      <c r="HOW185" s="50"/>
      <c r="HOX185" s="50"/>
      <c r="HOY185" s="50"/>
      <c r="HOZ185" s="50"/>
      <c r="HPA185" s="50"/>
      <c r="HPB185" s="50"/>
      <c r="HPC185" s="50"/>
      <c r="HPD185" s="50"/>
      <c r="HPE185" s="50"/>
      <c r="HPF185" s="50"/>
      <c r="HPG185" s="50"/>
      <c r="HPH185" s="50"/>
      <c r="HPI185" s="50"/>
      <c r="HPJ185" s="50"/>
      <c r="HPK185" s="50"/>
      <c r="HPL185" s="50"/>
      <c r="HPM185" s="50"/>
      <c r="HPN185" s="50"/>
      <c r="HPO185" s="50"/>
      <c r="HPP185" s="50"/>
      <c r="HPQ185" s="50"/>
      <c r="HPR185" s="50"/>
      <c r="HPS185" s="50"/>
      <c r="HPT185" s="50"/>
      <c r="HPU185" s="50"/>
      <c r="HPV185" s="50"/>
      <c r="HPW185" s="50"/>
      <c r="HPX185" s="50"/>
      <c r="HPY185" s="50"/>
      <c r="HPZ185" s="50"/>
      <c r="HQA185" s="50"/>
      <c r="HQB185" s="50"/>
      <c r="HQC185" s="50"/>
      <c r="HQD185" s="50"/>
      <c r="HQE185" s="50"/>
      <c r="HQF185" s="50"/>
      <c r="HQG185" s="50"/>
      <c r="HQH185" s="50"/>
      <c r="HQI185" s="50"/>
      <c r="HQJ185" s="50"/>
      <c r="HQK185" s="50"/>
      <c r="HQL185" s="50"/>
      <c r="HQM185" s="50"/>
      <c r="HQN185" s="50"/>
      <c r="HQO185" s="50"/>
      <c r="HQP185" s="50"/>
      <c r="HQQ185" s="50"/>
      <c r="HQR185" s="50"/>
      <c r="HQS185" s="50"/>
      <c r="HQT185" s="50"/>
      <c r="HQU185" s="50"/>
      <c r="HQV185" s="50"/>
      <c r="HQW185" s="50"/>
      <c r="HQX185" s="50"/>
      <c r="HQY185" s="50"/>
      <c r="HQZ185" s="50"/>
      <c r="HRA185" s="50"/>
      <c r="HRB185" s="50"/>
      <c r="HRC185" s="50"/>
      <c r="HRD185" s="50"/>
      <c r="HRE185" s="50"/>
      <c r="HRF185" s="50"/>
      <c r="HRG185" s="50"/>
      <c r="HRH185" s="50"/>
      <c r="HRI185" s="50"/>
      <c r="HRJ185" s="50"/>
      <c r="HRK185" s="50"/>
      <c r="HRL185" s="50"/>
      <c r="HRN185" s="50"/>
      <c r="HRP185" s="50"/>
      <c r="HRQ185" s="50"/>
      <c r="HRR185" s="50"/>
      <c r="HRS185" s="50"/>
      <c r="HRT185" s="50"/>
      <c r="HRU185" s="50"/>
      <c r="HRV185" s="50"/>
      <c r="HRW185" s="50"/>
      <c r="HSB185" s="50"/>
      <c r="HSC185" s="50"/>
      <c r="HSD185" s="50"/>
      <c r="HSE185" s="50"/>
      <c r="HSF185" s="50"/>
      <c r="HSG185" s="50"/>
      <c r="HSH185" s="50"/>
      <c r="HSI185" s="50"/>
      <c r="HSJ185" s="50"/>
      <c r="HSK185" s="50"/>
      <c r="HSL185" s="50"/>
      <c r="HSM185" s="50"/>
      <c r="HSN185" s="50"/>
      <c r="HSO185" s="50"/>
      <c r="HSP185" s="50"/>
      <c r="HSQ185" s="50"/>
      <c r="HSR185" s="50"/>
      <c r="HSS185" s="50"/>
      <c r="HST185" s="50"/>
      <c r="HSU185" s="50"/>
      <c r="HSV185" s="50"/>
      <c r="HSW185" s="50"/>
      <c r="HSX185" s="50"/>
      <c r="HSY185" s="50"/>
      <c r="HSZ185" s="50"/>
      <c r="HTA185" s="50"/>
      <c r="HTB185" s="50"/>
      <c r="HTC185" s="50"/>
      <c r="HTD185" s="50"/>
      <c r="HTE185" s="50"/>
      <c r="HTF185" s="50"/>
      <c r="HTG185" s="50"/>
      <c r="HTH185" s="50"/>
      <c r="HTI185" s="50"/>
      <c r="HTJ185" s="50"/>
      <c r="HTK185" s="50"/>
      <c r="HTL185" s="50"/>
      <c r="HTM185" s="50"/>
      <c r="HTN185" s="50"/>
      <c r="HTO185" s="50"/>
      <c r="HTP185" s="50"/>
      <c r="HTQ185" s="50"/>
      <c r="HTR185" s="50"/>
      <c r="HTS185" s="50"/>
      <c r="HTT185" s="50"/>
      <c r="HTU185" s="50"/>
      <c r="HTV185" s="50"/>
      <c r="HTW185" s="50"/>
      <c r="HTX185" s="50"/>
      <c r="HTY185" s="50"/>
      <c r="HTZ185" s="50"/>
      <c r="HUA185" s="50"/>
      <c r="HUB185" s="50"/>
      <c r="HUC185" s="50"/>
      <c r="HUD185" s="50"/>
      <c r="HUE185" s="50"/>
      <c r="HUF185" s="50"/>
      <c r="HUG185" s="50"/>
      <c r="HUH185" s="50"/>
      <c r="HUI185" s="50"/>
      <c r="HUJ185" s="50"/>
      <c r="HUK185" s="50"/>
      <c r="HUL185" s="50"/>
      <c r="HUM185" s="50"/>
      <c r="HUN185" s="50"/>
      <c r="HUO185" s="50"/>
      <c r="HUP185" s="50"/>
      <c r="HUQ185" s="50"/>
      <c r="HUR185" s="50"/>
      <c r="HUS185" s="50"/>
      <c r="HUT185" s="50"/>
      <c r="HUU185" s="50"/>
      <c r="HUV185" s="50"/>
      <c r="HUW185" s="50"/>
      <c r="HUX185" s="50"/>
      <c r="HUY185" s="50"/>
      <c r="HUZ185" s="50"/>
      <c r="HVA185" s="50"/>
      <c r="HVB185" s="50"/>
      <c r="HVC185" s="50"/>
      <c r="HVD185" s="50"/>
      <c r="HVE185" s="50"/>
      <c r="HVF185" s="50"/>
      <c r="HVG185" s="50"/>
      <c r="HVH185" s="50"/>
      <c r="HVI185" s="50"/>
      <c r="HVJ185" s="50"/>
      <c r="HVK185" s="50"/>
      <c r="HVL185" s="50"/>
      <c r="HVM185" s="50"/>
      <c r="HVN185" s="50"/>
      <c r="HVO185" s="50"/>
      <c r="HVP185" s="50"/>
      <c r="HVQ185" s="50"/>
      <c r="HVR185" s="50"/>
      <c r="HVS185" s="50"/>
      <c r="HVT185" s="50"/>
      <c r="HVU185" s="50"/>
      <c r="HVV185" s="50"/>
      <c r="HVW185" s="50"/>
      <c r="HVX185" s="50"/>
      <c r="HVY185" s="50"/>
      <c r="HVZ185" s="50"/>
      <c r="HWA185" s="50"/>
      <c r="HWB185" s="50"/>
      <c r="HWC185" s="50"/>
      <c r="HWD185" s="50"/>
      <c r="HWE185" s="50"/>
      <c r="HWF185" s="50"/>
      <c r="HWG185" s="50"/>
      <c r="HWH185" s="50"/>
      <c r="HWI185" s="50"/>
      <c r="HWJ185" s="50"/>
      <c r="HWK185" s="50"/>
      <c r="HWL185" s="50"/>
      <c r="HWM185" s="50"/>
      <c r="HWN185" s="50"/>
      <c r="HWO185" s="50"/>
      <c r="HWP185" s="50"/>
      <c r="HWQ185" s="50"/>
      <c r="HWR185" s="50"/>
      <c r="HWS185" s="50"/>
      <c r="HWT185" s="50"/>
      <c r="HWU185" s="50"/>
      <c r="HWV185" s="50"/>
      <c r="HWW185" s="50"/>
      <c r="HWX185" s="50"/>
      <c r="HWY185" s="50"/>
      <c r="HWZ185" s="50"/>
      <c r="HXA185" s="50"/>
      <c r="HXB185" s="50"/>
      <c r="HXC185" s="50"/>
      <c r="HXD185" s="50"/>
      <c r="HXE185" s="50"/>
      <c r="HXF185" s="50"/>
      <c r="HXG185" s="50"/>
      <c r="HXH185" s="50"/>
      <c r="HXI185" s="50"/>
      <c r="HXJ185" s="50"/>
      <c r="HXK185" s="50"/>
      <c r="HXL185" s="50"/>
      <c r="HXM185" s="50"/>
      <c r="HXN185" s="50"/>
      <c r="HXO185" s="50"/>
      <c r="HXP185" s="50"/>
      <c r="HXQ185" s="50"/>
      <c r="HXR185" s="50"/>
      <c r="HXS185" s="50"/>
      <c r="HXT185" s="50"/>
      <c r="HXU185" s="50"/>
      <c r="HXV185" s="50"/>
      <c r="HXW185" s="50"/>
      <c r="HXX185" s="50"/>
      <c r="HXY185" s="50"/>
      <c r="HXZ185" s="50"/>
      <c r="HYA185" s="50"/>
      <c r="HYB185" s="50"/>
      <c r="HYC185" s="50"/>
      <c r="HYD185" s="50"/>
      <c r="HYE185" s="50"/>
      <c r="HYF185" s="50"/>
      <c r="HYG185" s="50"/>
      <c r="HYH185" s="50"/>
      <c r="HYI185" s="50"/>
      <c r="HYJ185" s="50"/>
      <c r="HYK185" s="50"/>
      <c r="HYL185" s="50"/>
      <c r="HYM185" s="50"/>
      <c r="HYN185" s="50"/>
      <c r="HYO185" s="50"/>
      <c r="HYP185" s="50"/>
      <c r="HYQ185" s="50"/>
      <c r="HYR185" s="50"/>
      <c r="HYS185" s="50"/>
      <c r="HYT185" s="50"/>
      <c r="HYU185" s="50"/>
      <c r="HYV185" s="50"/>
      <c r="HYW185" s="50"/>
      <c r="HYX185" s="50"/>
      <c r="HYY185" s="50"/>
      <c r="HYZ185" s="50"/>
      <c r="HZA185" s="50"/>
      <c r="HZB185" s="50"/>
      <c r="HZC185" s="50"/>
      <c r="HZD185" s="50"/>
      <c r="HZE185" s="50"/>
      <c r="HZF185" s="50"/>
      <c r="HZG185" s="50"/>
      <c r="HZH185" s="50"/>
      <c r="HZI185" s="50"/>
      <c r="HZJ185" s="50"/>
      <c r="HZK185" s="50"/>
      <c r="HZL185" s="50"/>
      <c r="HZM185" s="50"/>
      <c r="HZN185" s="50"/>
      <c r="HZO185" s="50"/>
      <c r="HZP185" s="50"/>
      <c r="HZQ185" s="50"/>
      <c r="HZR185" s="50"/>
      <c r="HZS185" s="50"/>
      <c r="HZT185" s="50"/>
      <c r="HZU185" s="50"/>
      <c r="HZV185" s="50"/>
      <c r="HZW185" s="50"/>
      <c r="HZX185" s="50"/>
      <c r="HZY185" s="50"/>
      <c r="HZZ185" s="50"/>
      <c r="IAA185" s="50"/>
      <c r="IAB185" s="50"/>
      <c r="IAC185" s="50"/>
      <c r="IAD185" s="50"/>
      <c r="IAE185" s="50"/>
      <c r="IAF185" s="50"/>
      <c r="IAG185" s="50"/>
      <c r="IAH185" s="50"/>
      <c r="IAI185" s="50"/>
      <c r="IAJ185" s="50"/>
      <c r="IAK185" s="50"/>
      <c r="IAL185" s="50"/>
      <c r="IAM185" s="50"/>
      <c r="IAN185" s="50"/>
      <c r="IAO185" s="50"/>
      <c r="IAP185" s="50"/>
      <c r="IAQ185" s="50"/>
      <c r="IAR185" s="50"/>
      <c r="IAS185" s="50"/>
      <c r="IAT185" s="50"/>
      <c r="IAU185" s="50"/>
      <c r="IAV185" s="50"/>
      <c r="IAW185" s="50"/>
      <c r="IAX185" s="50"/>
      <c r="IAY185" s="50"/>
      <c r="IAZ185" s="50"/>
      <c r="IBA185" s="50"/>
      <c r="IBB185" s="50"/>
      <c r="IBC185" s="50"/>
      <c r="IBD185" s="50"/>
      <c r="IBE185" s="50"/>
      <c r="IBF185" s="50"/>
      <c r="IBG185" s="50"/>
      <c r="IBH185" s="50"/>
      <c r="IBJ185" s="50"/>
      <c r="IBL185" s="50"/>
      <c r="IBM185" s="50"/>
      <c r="IBN185" s="50"/>
      <c r="IBO185" s="50"/>
      <c r="IBP185" s="50"/>
      <c r="IBQ185" s="50"/>
      <c r="IBR185" s="50"/>
      <c r="IBS185" s="50"/>
      <c r="IBX185" s="50"/>
      <c r="IBY185" s="50"/>
      <c r="IBZ185" s="50"/>
      <c r="ICA185" s="50"/>
      <c r="ICB185" s="50"/>
      <c r="ICC185" s="50"/>
      <c r="ICD185" s="50"/>
      <c r="ICE185" s="50"/>
      <c r="ICF185" s="50"/>
      <c r="ICG185" s="50"/>
      <c r="ICH185" s="50"/>
      <c r="ICI185" s="50"/>
      <c r="ICJ185" s="50"/>
      <c r="ICK185" s="50"/>
      <c r="ICL185" s="50"/>
      <c r="ICM185" s="50"/>
      <c r="ICN185" s="50"/>
      <c r="ICO185" s="50"/>
      <c r="ICP185" s="50"/>
      <c r="ICQ185" s="50"/>
      <c r="ICR185" s="50"/>
      <c r="ICS185" s="50"/>
      <c r="ICT185" s="50"/>
      <c r="ICU185" s="50"/>
      <c r="ICV185" s="50"/>
      <c r="ICW185" s="50"/>
      <c r="ICX185" s="50"/>
      <c r="ICY185" s="50"/>
      <c r="ICZ185" s="50"/>
      <c r="IDA185" s="50"/>
      <c r="IDB185" s="50"/>
      <c r="IDC185" s="50"/>
      <c r="IDD185" s="50"/>
      <c r="IDE185" s="50"/>
      <c r="IDF185" s="50"/>
      <c r="IDG185" s="50"/>
      <c r="IDH185" s="50"/>
      <c r="IDI185" s="50"/>
      <c r="IDJ185" s="50"/>
      <c r="IDK185" s="50"/>
      <c r="IDL185" s="50"/>
      <c r="IDM185" s="50"/>
      <c r="IDN185" s="50"/>
      <c r="IDO185" s="50"/>
      <c r="IDP185" s="50"/>
      <c r="IDQ185" s="50"/>
      <c r="IDR185" s="50"/>
      <c r="IDS185" s="50"/>
      <c r="IDT185" s="50"/>
      <c r="IDU185" s="50"/>
      <c r="IDV185" s="50"/>
      <c r="IDW185" s="50"/>
      <c r="IDX185" s="50"/>
      <c r="IDY185" s="50"/>
      <c r="IDZ185" s="50"/>
      <c r="IEA185" s="50"/>
      <c r="IEB185" s="50"/>
      <c r="IEC185" s="50"/>
      <c r="IED185" s="50"/>
      <c r="IEE185" s="50"/>
      <c r="IEF185" s="50"/>
      <c r="IEG185" s="50"/>
      <c r="IEH185" s="50"/>
      <c r="IEI185" s="50"/>
      <c r="IEJ185" s="50"/>
      <c r="IEK185" s="50"/>
      <c r="IEL185" s="50"/>
      <c r="IEM185" s="50"/>
      <c r="IEN185" s="50"/>
      <c r="IEO185" s="50"/>
      <c r="IEP185" s="50"/>
      <c r="IEQ185" s="50"/>
      <c r="IER185" s="50"/>
      <c r="IES185" s="50"/>
      <c r="IET185" s="50"/>
      <c r="IEU185" s="50"/>
      <c r="IEV185" s="50"/>
      <c r="IEW185" s="50"/>
      <c r="IEX185" s="50"/>
      <c r="IEY185" s="50"/>
      <c r="IEZ185" s="50"/>
      <c r="IFA185" s="50"/>
      <c r="IFB185" s="50"/>
      <c r="IFC185" s="50"/>
      <c r="IFD185" s="50"/>
      <c r="IFE185" s="50"/>
      <c r="IFF185" s="50"/>
      <c r="IFG185" s="50"/>
      <c r="IFH185" s="50"/>
      <c r="IFI185" s="50"/>
      <c r="IFJ185" s="50"/>
      <c r="IFK185" s="50"/>
      <c r="IFL185" s="50"/>
      <c r="IFM185" s="50"/>
      <c r="IFN185" s="50"/>
      <c r="IFO185" s="50"/>
      <c r="IFP185" s="50"/>
      <c r="IFQ185" s="50"/>
      <c r="IFR185" s="50"/>
      <c r="IFS185" s="50"/>
      <c r="IFT185" s="50"/>
      <c r="IFU185" s="50"/>
      <c r="IFV185" s="50"/>
      <c r="IFW185" s="50"/>
      <c r="IFX185" s="50"/>
      <c r="IFY185" s="50"/>
      <c r="IFZ185" s="50"/>
      <c r="IGA185" s="50"/>
      <c r="IGB185" s="50"/>
      <c r="IGC185" s="50"/>
      <c r="IGD185" s="50"/>
      <c r="IGE185" s="50"/>
      <c r="IGF185" s="50"/>
      <c r="IGG185" s="50"/>
      <c r="IGH185" s="50"/>
      <c r="IGI185" s="50"/>
      <c r="IGJ185" s="50"/>
      <c r="IGK185" s="50"/>
      <c r="IGL185" s="50"/>
      <c r="IGM185" s="50"/>
      <c r="IGN185" s="50"/>
      <c r="IGO185" s="50"/>
      <c r="IGP185" s="50"/>
      <c r="IGQ185" s="50"/>
      <c r="IGR185" s="50"/>
      <c r="IGS185" s="50"/>
      <c r="IGT185" s="50"/>
      <c r="IGU185" s="50"/>
      <c r="IGV185" s="50"/>
      <c r="IGW185" s="50"/>
      <c r="IGX185" s="50"/>
      <c r="IGY185" s="50"/>
      <c r="IGZ185" s="50"/>
      <c r="IHA185" s="50"/>
      <c r="IHB185" s="50"/>
      <c r="IHC185" s="50"/>
      <c r="IHD185" s="50"/>
      <c r="IHE185" s="50"/>
      <c r="IHF185" s="50"/>
      <c r="IHG185" s="50"/>
      <c r="IHH185" s="50"/>
      <c r="IHI185" s="50"/>
      <c r="IHJ185" s="50"/>
      <c r="IHK185" s="50"/>
      <c r="IHL185" s="50"/>
      <c r="IHM185" s="50"/>
      <c r="IHN185" s="50"/>
      <c r="IHO185" s="50"/>
      <c r="IHP185" s="50"/>
      <c r="IHQ185" s="50"/>
      <c r="IHR185" s="50"/>
      <c r="IHS185" s="50"/>
      <c r="IHT185" s="50"/>
      <c r="IHU185" s="50"/>
      <c r="IHV185" s="50"/>
      <c r="IHW185" s="50"/>
      <c r="IHX185" s="50"/>
      <c r="IHY185" s="50"/>
      <c r="IHZ185" s="50"/>
      <c r="IIA185" s="50"/>
      <c r="IIB185" s="50"/>
      <c r="IIC185" s="50"/>
      <c r="IID185" s="50"/>
      <c r="IIE185" s="50"/>
      <c r="IIF185" s="50"/>
      <c r="IIG185" s="50"/>
      <c r="IIH185" s="50"/>
      <c r="III185" s="50"/>
      <c r="IIJ185" s="50"/>
      <c r="IIK185" s="50"/>
      <c r="IIL185" s="50"/>
      <c r="IIM185" s="50"/>
      <c r="IIN185" s="50"/>
      <c r="IIO185" s="50"/>
      <c r="IIP185" s="50"/>
      <c r="IIQ185" s="50"/>
      <c r="IIR185" s="50"/>
      <c r="IIS185" s="50"/>
      <c r="IIT185" s="50"/>
      <c r="IIU185" s="50"/>
      <c r="IIV185" s="50"/>
      <c r="IIW185" s="50"/>
      <c r="IIX185" s="50"/>
      <c r="IIY185" s="50"/>
      <c r="IIZ185" s="50"/>
      <c r="IJA185" s="50"/>
      <c r="IJB185" s="50"/>
      <c r="IJC185" s="50"/>
      <c r="IJD185" s="50"/>
      <c r="IJE185" s="50"/>
      <c r="IJF185" s="50"/>
      <c r="IJG185" s="50"/>
      <c r="IJH185" s="50"/>
      <c r="IJI185" s="50"/>
      <c r="IJJ185" s="50"/>
      <c r="IJK185" s="50"/>
      <c r="IJL185" s="50"/>
      <c r="IJM185" s="50"/>
      <c r="IJN185" s="50"/>
      <c r="IJO185" s="50"/>
      <c r="IJP185" s="50"/>
      <c r="IJQ185" s="50"/>
      <c r="IJR185" s="50"/>
      <c r="IJS185" s="50"/>
      <c r="IJT185" s="50"/>
      <c r="IJU185" s="50"/>
      <c r="IJV185" s="50"/>
      <c r="IJW185" s="50"/>
      <c r="IJX185" s="50"/>
      <c r="IJY185" s="50"/>
      <c r="IJZ185" s="50"/>
      <c r="IKA185" s="50"/>
      <c r="IKB185" s="50"/>
      <c r="IKC185" s="50"/>
      <c r="IKD185" s="50"/>
      <c r="IKE185" s="50"/>
      <c r="IKF185" s="50"/>
      <c r="IKG185" s="50"/>
      <c r="IKH185" s="50"/>
      <c r="IKI185" s="50"/>
      <c r="IKJ185" s="50"/>
      <c r="IKK185" s="50"/>
      <c r="IKL185" s="50"/>
      <c r="IKM185" s="50"/>
      <c r="IKN185" s="50"/>
      <c r="IKO185" s="50"/>
      <c r="IKP185" s="50"/>
      <c r="IKQ185" s="50"/>
      <c r="IKR185" s="50"/>
      <c r="IKS185" s="50"/>
      <c r="IKT185" s="50"/>
      <c r="IKU185" s="50"/>
      <c r="IKV185" s="50"/>
      <c r="IKW185" s="50"/>
      <c r="IKX185" s="50"/>
      <c r="IKY185" s="50"/>
      <c r="IKZ185" s="50"/>
      <c r="ILA185" s="50"/>
      <c r="ILB185" s="50"/>
      <c r="ILC185" s="50"/>
      <c r="ILD185" s="50"/>
      <c r="ILF185" s="50"/>
      <c r="ILH185" s="50"/>
      <c r="ILI185" s="50"/>
      <c r="ILJ185" s="50"/>
      <c r="ILK185" s="50"/>
      <c r="ILL185" s="50"/>
      <c r="ILM185" s="50"/>
      <c r="ILN185" s="50"/>
      <c r="ILO185" s="50"/>
      <c r="ILT185" s="50"/>
      <c r="ILU185" s="50"/>
      <c r="ILV185" s="50"/>
      <c r="ILW185" s="50"/>
      <c r="ILX185" s="50"/>
      <c r="ILY185" s="50"/>
      <c r="ILZ185" s="50"/>
      <c r="IMA185" s="50"/>
      <c r="IMB185" s="50"/>
      <c r="IMC185" s="50"/>
      <c r="IMD185" s="50"/>
      <c r="IME185" s="50"/>
      <c r="IMF185" s="50"/>
      <c r="IMG185" s="50"/>
      <c r="IMH185" s="50"/>
      <c r="IMI185" s="50"/>
      <c r="IMJ185" s="50"/>
      <c r="IMK185" s="50"/>
      <c r="IML185" s="50"/>
      <c r="IMM185" s="50"/>
      <c r="IMN185" s="50"/>
      <c r="IMO185" s="50"/>
      <c r="IMP185" s="50"/>
      <c r="IMQ185" s="50"/>
      <c r="IMR185" s="50"/>
      <c r="IMS185" s="50"/>
      <c r="IMT185" s="50"/>
      <c r="IMU185" s="50"/>
      <c r="IMV185" s="50"/>
      <c r="IMW185" s="50"/>
      <c r="IMX185" s="50"/>
      <c r="IMY185" s="50"/>
      <c r="IMZ185" s="50"/>
      <c r="INA185" s="50"/>
      <c r="INB185" s="50"/>
      <c r="INC185" s="50"/>
      <c r="IND185" s="50"/>
      <c r="INE185" s="50"/>
      <c r="INF185" s="50"/>
      <c r="ING185" s="50"/>
      <c r="INH185" s="50"/>
      <c r="INI185" s="50"/>
      <c r="INJ185" s="50"/>
      <c r="INK185" s="50"/>
      <c r="INL185" s="50"/>
      <c r="INM185" s="50"/>
      <c r="INN185" s="50"/>
      <c r="INO185" s="50"/>
      <c r="INP185" s="50"/>
      <c r="INQ185" s="50"/>
      <c r="INR185" s="50"/>
      <c r="INS185" s="50"/>
      <c r="INT185" s="50"/>
      <c r="INU185" s="50"/>
      <c r="INV185" s="50"/>
      <c r="INW185" s="50"/>
      <c r="INX185" s="50"/>
      <c r="INY185" s="50"/>
      <c r="INZ185" s="50"/>
      <c r="IOA185" s="50"/>
      <c r="IOB185" s="50"/>
      <c r="IOC185" s="50"/>
      <c r="IOD185" s="50"/>
      <c r="IOE185" s="50"/>
      <c r="IOF185" s="50"/>
      <c r="IOG185" s="50"/>
      <c r="IOH185" s="50"/>
      <c r="IOI185" s="50"/>
      <c r="IOJ185" s="50"/>
      <c r="IOK185" s="50"/>
      <c r="IOL185" s="50"/>
      <c r="IOM185" s="50"/>
      <c r="ION185" s="50"/>
      <c r="IOO185" s="50"/>
      <c r="IOP185" s="50"/>
      <c r="IOQ185" s="50"/>
      <c r="IOR185" s="50"/>
      <c r="IOS185" s="50"/>
      <c r="IOT185" s="50"/>
      <c r="IOU185" s="50"/>
      <c r="IOV185" s="50"/>
      <c r="IOW185" s="50"/>
      <c r="IOX185" s="50"/>
      <c r="IOY185" s="50"/>
      <c r="IOZ185" s="50"/>
      <c r="IPA185" s="50"/>
      <c r="IPB185" s="50"/>
      <c r="IPC185" s="50"/>
      <c r="IPD185" s="50"/>
      <c r="IPE185" s="50"/>
      <c r="IPF185" s="50"/>
      <c r="IPG185" s="50"/>
      <c r="IPH185" s="50"/>
      <c r="IPI185" s="50"/>
      <c r="IPJ185" s="50"/>
      <c r="IPK185" s="50"/>
      <c r="IPL185" s="50"/>
      <c r="IPM185" s="50"/>
      <c r="IPN185" s="50"/>
      <c r="IPO185" s="50"/>
      <c r="IPP185" s="50"/>
      <c r="IPQ185" s="50"/>
      <c r="IPR185" s="50"/>
      <c r="IPS185" s="50"/>
      <c r="IPT185" s="50"/>
      <c r="IPU185" s="50"/>
      <c r="IPV185" s="50"/>
      <c r="IPW185" s="50"/>
      <c r="IPX185" s="50"/>
      <c r="IPY185" s="50"/>
      <c r="IPZ185" s="50"/>
      <c r="IQA185" s="50"/>
      <c r="IQB185" s="50"/>
      <c r="IQC185" s="50"/>
      <c r="IQD185" s="50"/>
      <c r="IQE185" s="50"/>
      <c r="IQF185" s="50"/>
      <c r="IQG185" s="50"/>
      <c r="IQH185" s="50"/>
      <c r="IQI185" s="50"/>
      <c r="IQJ185" s="50"/>
      <c r="IQK185" s="50"/>
      <c r="IQL185" s="50"/>
      <c r="IQM185" s="50"/>
      <c r="IQN185" s="50"/>
      <c r="IQO185" s="50"/>
      <c r="IQP185" s="50"/>
      <c r="IQQ185" s="50"/>
      <c r="IQR185" s="50"/>
      <c r="IQS185" s="50"/>
      <c r="IQT185" s="50"/>
      <c r="IQU185" s="50"/>
      <c r="IQV185" s="50"/>
      <c r="IQW185" s="50"/>
      <c r="IQX185" s="50"/>
      <c r="IQY185" s="50"/>
      <c r="IQZ185" s="50"/>
      <c r="IRA185" s="50"/>
      <c r="IRB185" s="50"/>
      <c r="IRC185" s="50"/>
      <c r="IRD185" s="50"/>
      <c r="IRE185" s="50"/>
      <c r="IRF185" s="50"/>
      <c r="IRG185" s="50"/>
      <c r="IRH185" s="50"/>
      <c r="IRI185" s="50"/>
      <c r="IRJ185" s="50"/>
      <c r="IRK185" s="50"/>
      <c r="IRL185" s="50"/>
      <c r="IRM185" s="50"/>
      <c r="IRN185" s="50"/>
      <c r="IRO185" s="50"/>
      <c r="IRP185" s="50"/>
      <c r="IRQ185" s="50"/>
      <c r="IRR185" s="50"/>
      <c r="IRS185" s="50"/>
      <c r="IRT185" s="50"/>
      <c r="IRU185" s="50"/>
      <c r="IRV185" s="50"/>
      <c r="IRW185" s="50"/>
      <c r="IRX185" s="50"/>
      <c r="IRY185" s="50"/>
      <c r="IRZ185" s="50"/>
      <c r="ISA185" s="50"/>
      <c r="ISB185" s="50"/>
      <c r="ISC185" s="50"/>
      <c r="ISD185" s="50"/>
      <c r="ISE185" s="50"/>
      <c r="ISF185" s="50"/>
      <c r="ISG185" s="50"/>
      <c r="ISH185" s="50"/>
      <c r="ISI185" s="50"/>
      <c r="ISJ185" s="50"/>
      <c r="ISK185" s="50"/>
      <c r="ISL185" s="50"/>
      <c r="ISM185" s="50"/>
      <c r="ISN185" s="50"/>
      <c r="ISO185" s="50"/>
      <c r="ISP185" s="50"/>
      <c r="ISQ185" s="50"/>
      <c r="ISR185" s="50"/>
      <c r="ISS185" s="50"/>
      <c r="IST185" s="50"/>
      <c r="ISU185" s="50"/>
      <c r="ISV185" s="50"/>
      <c r="ISW185" s="50"/>
      <c r="ISX185" s="50"/>
      <c r="ISY185" s="50"/>
      <c r="ISZ185" s="50"/>
      <c r="ITA185" s="50"/>
      <c r="ITB185" s="50"/>
      <c r="ITC185" s="50"/>
      <c r="ITD185" s="50"/>
      <c r="ITE185" s="50"/>
      <c r="ITF185" s="50"/>
      <c r="ITG185" s="50"/>
      <c r="ITH185" s="50"/>
      <c r="ITI185" s="50"/>
      <c r="ITJ185" s="50"/>
      <c r="ITK185" s="50"/>
      <c r="ITL185" s="50"/>
      <c r="ITM185" s="50"/>
      <c r="ITN185" s="50"/>
      <c r="ITO185" s="50"/>
      <c r="ITP185" s="50"/>
      <c r="ITQ185" s="50"/>
      <c r="ITR185" s="50"/>
      <c r="ITS185" s="50"/>
      <c r="ITT185" s="50"/>
      <c r="ITU185" s="50"/>
      <c r="ITV185" s="50"/>
      <c r="ITW185" s="50"/>
      <c r="ITX185" s="50"/>
      <c r="ITY185" s="50"/>
      <c r="ITZ185" s="50"/>
      <c r="IUA185" s="50"/>
      <c r="IUB185" s="50"/>
      <c r="IUC185" s="50"/>
      <c r="IUD185" s="50"/>
      <c r="IUE185" s="50"/>
      <c r="IUF185" s="50"/>
      <c r="IUG185" s="50"/>
      <c r="IUH185" s="50"/>
      <c r="IUI185" s="50"/>
      <c r="IUJ185" s="50"/>
      <c r="IUK185" s="50"/>
      <c r="IUL185" s="50"/>
      <c r="IUM185" s="50"/>
      <c r="IUN185" s="50"/>
      <c r="IUO185" s="50"/>
      <c r="IUP185" s="50"/>
      <c r="IUQ185" s="50"/>
      <c r="IUR185" s="50"/>
      <c r="IUS185" s="50"/>
      <c r="IUT185" s="50"/>
      <c r="IUU185" s="50"/>
      <c r="IUV185" s="50"/>
      <c r="IUW185" s="50"/>
      <c r="IUX185" s="50"/>
      <c r="IUY185" s="50"/>
      <c r="IUZ185" s="50"/>
      <c r="IVB185" s="50"/>
      <c r="IVD185" s="50"/>
      <c r="IVE185" s="50"/>
      <c r="IVF185" s="50"/>
      <c r="IVG185" s="50"/>
      <c r="IVH185" s="50"/>
      <c r="IVI185" s="50"/>
      <c r="IVJ185" s="50"/>
      <c r="IVK185" s="50"/>
      <c r="IVP185" s="50"/>
      <c r="IVQ185" s="50"/>
      <c r="IVR185" s="50"/>
      <c r="IVS185" s="50"/>
      <c r="IVT185" s="50"/>
      <c r="IVU185" s="50"/>
      <c r="IVV185" s="50"/>
      <c r="IVW185" s="50"/>
      <c r="IVX185" s="50"/>
      <c r="IVY185" s="50"/>
      <c r="IVZ185" s="50"/>
      <c r="IWA185" s="50"/>
      <c r="IWB185" s="50"/>
      <c r="IWC185" s="50"/>
      <c r="IWD185" s="50"/>
      <c r="IWE185" s="50"/>
      <c r="IWF185" s="50"/>
      <c r="IWG185" s="50"/>
      <c r="IWH185" s="50"/>
      <c r="IWI185" s="50"/>
      <c r="IWJ185" s="50"/>
      <c r="IWK185" s="50"/>
      <c r="IWL185" s="50"/>
      <c r="IWM185" s="50"/>
      <c r="IWN185" s="50"/>
      <c r="IWO185" s="50"/>
      <c r="IWP185" s="50"/>
      <c r="IWQ185" s="50"/>
      <c r="IWR185" s="50"/>
      <c r="IWS185" s="50"/>
      <c r="IWT185" s="50"/>
      <c r="IWU185" s="50"/>
      <c r="IWV185" s="50"/>
      <c r="IWW185" s="50"/>
      <c r="IWX185" s="50"/>
      <c r="IWY185" s="50"/>
      <c r="IWZ185" s="50"/>
      <c r="IXA185" s="50"/>
      <c r="IXB185" s="50"/>
      <c r="IXC185" s="50"/>
      <c r="IXD185" s="50"/>
      <c r="IXE185" s="50"/>
      <c r="IXF185" s="50"/>
      <c r="IXG185" s="50"/>
      <c r="IXH185" s="50"/>
      <c r="IXI185" s="50"/>
      <c r="IXJ185" s="50"/>
      <c r="IXK185" s="50"/>
      <c r="IXL185" s="50"/>
      <c r="IXM185" s="50"/>
      <c r="IXN185" s="50"/>
      <c r="IXO185" s="50"/>
      <c r="IXP185" s="50"/>
      <c r="IXQ185" s="50"/>
      <c r="IXR185" s="50"/>
      <c r="IXS185" s="50"/>
      <c r="IXT185" s="50"/>
      <c r="IXU185" s="50"/>
      <c r="IXV185" s="50"/>
      <c r="IXW185" s="50"/>
      <c r="IXX185" s="50"/>
      <c r="IXY185" s="50"/>
      <c r="IXZ185" s="50"/>
      <c r="IYA185" s="50"/>
      <c r="IYB185" s="50"/>
      <c r="IYC185" s="50"/>
      <c r="IYD185" s="50"/>
      <c r="IYE185" s="50"/>
      <c r="IYF185" s="50"/>
      <c r="IYG185" s="50"/>
      <c r="IYH185" s="50"/>
      <c r="IYI185" s="50"/>
      <c r="IYJ185" s="50"/>
      <c r="IYK185" s="50"/>
      <c r="IYL185" s="50"/>
      <c r="IYM185" s="50"/>
      <c r="IYN185" s="50"/>
      <c r="IYO185" s="50"/>
      <c r="IYP185" s="50"/>
      <c r="IYQ185" s="50"/>
      <c r="IYR185" s="50"/>
      <c r="IYS185" s="50"/>
      <c r="IYT185" s="50"/>
      <c r="IYU185" s="50"/>
      <c r="IYV185" s="50"/>
      <c r="IYW185" s="50"/>
      <c r="IYX185" s="50"/>
      <c r="IYY185" s="50"/>
      <c r="IYZ185" s="50"/>
      <c r="IZA185" s="50"/>
      <c r="IZB185" s="50"/>
      <c r="IZC185" s="50"/>
      <c r="IZD185" s="50"/>
      <c r="IZE185" s="50"/>
      <c r="IZF185" s="50"/>
      <c r="IZG185" s="50"/>
      <c r="IZH185" s="50"/>
      <c r="IZI185" s="50"/>
      <c r="IZJ185" s="50"/>
      <c r="IZK185" s="50"/>
      <c r="IZL185" s="50"/>
      <c r="IZM185" s="50"/>
      <c r="IZN185" s="50"/>
      <c r="IZO185" s="50"/>
      <c r="IZP185" s="50"/>
      <c r="IZQ185" s="50"/>
      <c r="IZR185" s="50"/>
      <c r="IZS185" s="50"/>
      <c r="IZT185" s="50"/>
      <c r="IZU185" s="50"/>
      <c r="IZV185" s="50"/>
      <c r="IZW185" s="50"/>
      <c r="IZX185" s="50"/>
      <c r="IZY185" s="50"/>
      <c r="IZZ185" s="50"/>
      <c r="JAA185" s="50"/>
      <c r="JAB185" s="50"/>
      <c r="JAC185" s="50"/>
      <c r="JAD185" s="50"/>
      <c r="JAE185" s="50"/>
      <c r="JAF185" s="50"/>
      <c r="JAG185" s="50"/>
      <c r="JAH185" s="50"/>
      <c r="JAI185" s="50"/>
      <c r="JAJ185" s="50"/>
      <c r="JAK185" s="50"/>
      <c r="JAL185" s="50"/>
      <c r="JAM185" s="50"/>
      <c r="JAN185" s="50"/>
      <c r="JAO185" s="50"/>
      <c r="JAP185" s="50"/>
      <c r="JAQ185" s="50"/>
      <c r="JAR185" s="50"/>
      <c r="JAS185" s="50"/>
      <c r="JAT185" s="50"/>
      <c r="JAU185" s="50"/>
      <c r="JAV185" s="50"/>
      <c r="JAW185" s="50"/>
      <c r="JAX185" s="50"/>
      <c r="JAY185" s="50"/>
      <c r="JAZ185" s="50"/>
      <c r="JBA185" s="50"/>
      <c r="JBB185" s="50"/>
      <c r="JBC185" s="50"/>
      <c r="JBD185" s="50"/>
      <c r="JBE185" s="50"/>
      <c r="JBF185" s="50"/>
      <c r="JBG185" s="50"/>
      <c r="JBH185" s="50"/>
      <c r="JBI185" s="50"/>
      <c r="JBJ185" s="50"/>
      <c r="JBK185" s="50"/>
      <c r="JBL185" s="50"/>
      <c r="JBM185" s="50"/>
      <c r="JBN185" s="50"/>
      <c r="JBO185" s="50"/>
      <c r="JBP185" s="50"/>
      <c r="JBQ185" s="50"/>
      <c r="JBR185" s="50"/>
      <c r="JBS185" s="50"/>
      <c r="JBT185" s="50"/>
      <c r="JBU185" s="50"/>
      <c r="JBV185" s="50"/>
      <c r="JBW185" s="50"/>
      <c r="JBX185" s="50"/>
      <c r="JBY185" s="50"/>
      <c r="JBZ185" s="50"/>
      <c r="JCA185" s="50"/>
      <c r="JCB185" s="50"/>
      <c r="JCC185" s="50"/>
      <c r="JCD185" s="50"/>
      <c r="JCE185" s="50"/>
      <c r="JCF185" s="50"/>
      <c r="JCG185" s="50"/>
      <c r="JCH185" s="50"/>
      <c r="JCI185" s="50"/>
      <c r="JCJ185" s="50"/>
      <c r="JCK185" s="50"/>
      <c r="JCL185" s="50"/>
      <c r="JCM185" s="50"/>
      <c r="JCN185" s="50"/>
      <c r="JCO185" s="50"/>
      <c r="JCP185" s="50"/>
      <c r="JCQ185" s="50"/>
      <c r="JCR185" s="50"/>
      <c r="JCS185" s="50"/>
      <c r="JCT185" s="50"/>
      <c r="JCU185" s="50"/>
      <c r="JCV185" s="50"/>
      <c r="JCW185" s="50"/>
      <c r="JCX185" s="50"/>
      <c r="JCY185" s="50"/>
      <c r="JCZ185" s="50"/>
      <c r="JDA185" s="50"/>
      <c r="JDB185" s="50"/>
      <c r="JDC185" s="50"/>
      <c r="JDD185" s="50"/>
      <c r="JDE185" s="50"/>
      <c r="JDF185" s="50"/>
      <c r="JDG185" s="50"/>
      <c r="JDH185" s="50"/>
      <c r="JDI185" s="50"/>
      <c r="JDJ185" s="50"/>
      <c r="JDK185" s="50"/>
      <c r="JDL185" s="50"/>
      <c r="JDM185" s="50"/>
      <c r="JDN185" s="50"/>
      <c r="JDO185" s="50"/>
      <c r="JDP185" s="50"/>
      <c r="JDQ185" s="50"/>
      <c r="JDR185" s="50"/>
      <c r="JDS185" s="50"/>
      <c r="JDT185" s="50"/>
      <c r="JDU185" s="50"/>
      <c r="JDV185" s="50"/>
      <c r="JDW185" s="50"/>
      <c r="JDX185" s="50"/>
      <c r="JDY185" s="50"/>
      <c r="JDZ185" s="50"/>
      <c r="JEA185" s="50"/>
      <c r="JEB185" s="50"/>
      <c r="JEC185" s="50"/>
      <c r="JED185" s="50"/>
      <c r="JEE185" s="50"/>
      <c r="JEF185" s="50"/>
      <c r="JEG185" s="50"/>
      <c r="JEH185" s="50"/>
      <c r="JEI185" s="50"/>
      <c r="JEJ185" s="50"/>
      <c r="JEK185" s="50"/>
      <c r="JEL185" s="50"/>
      <c r="JEM185" s="50"/>
      <c r="JEN185" s="50"/>
      <c r="JEO185" s="50"/>
      <c r="JEP185" s="50"/>
      <c r="JEQ185" s="50"/>
      <c r="JER185" s="50"/>
      <c r="JES185" s="50"/>
      <c r="JET185" s="50"/>
      <c r="JEU185" s="50"/>
      <c r="JEV185" s="50"/>
      <c r="JEX185" s="50"/>
      <c r="JEZ185" s="50"/>
      <c r="JFA185" s="50"/>
      <c r="JFB185" s="50"/>
      <c r="JFC185" s="50"/>
      <c r="JFD185" s="50"/>
      <c r="JFE185" s="50"/>
      <c r="JFF185" s="50"/>
      <c r="JFG185" s="50"/>
      <c r="JFL185" s="50"/>
      <c r="JFM185" s="50"/>
      <c r="JFN185" s="50"/>
      <c r="JFO185" s="50"/>
      <c r="JFP185" s="50"/>
      <c r="JFQ185" s="50"/>
      <c r="JFR185" s="50"/>
      <c r="JFS185" s="50"/>
      <c r="JFT185" s="50"/>
      <c r="JFU185" s="50"/>
      <c r="JFV185" s="50"/>
      <c r="JFW185" s="50"/>
      <c r="JFX185" s="50"/>
      <c r="JFY185" s="50"/>
      <c r="JFZ185" s="50"/>
      <c r="JGA185" s="50"/>
      <c r="JGB185" s="50"/>
      <c r="JGC185" s="50"/>
      <c r="JGD185" s="50"/>
      <c r="JGE185" s="50"/>
      <c r="JGF185" s="50"/>
      <c r="JGG185" s="50"/>
      <c r="JGH185" s="50"/>
      <c r="JGI185" s="50"/>
      <c r="JGJ185" s="50"/>
      <c r="JGK185" s="50"/>
      <c r="JGL185" s="50"/>
      <c r="JGM185" s="50"/>
      <c r="JGN185" s="50"/>
      <c r="JGO185" s="50"/>
      <c r="JGP185" s="50"/>
      <c r="JGQ185" s="50"/>
      <c r="JGR185" s="50"/>
      <c r="JGS185" s="50"/>
      <c r="JGT185" s="50"/>
      <c r="JGU185" s="50"/>
      <c r="JGV185" s="50"/>
      <c r="JGW185" s="50"/>
      <c r="JGX185" s="50"/>
      <c r="JGY185" s="50"/>
      <c r="JGZ185" s="50"/>
      <c r="JHA185" s="50"/>
      <c r="JHB185" s="50"/>
      <c r="JHC185" s="50"/>
      <c r="JHD185" s="50"/>
      <c r="JHE185" s="50"/>
      <c r="JHF185" s="50"/>
      <c r="JHG185" s="50"/>
      <c r="JHH185" s="50"/>
      <c r="JHI185" s="50"/>
      <c r="JHJ185" s="50"/>
      <c r="JHK185" s="50"/>
      <c r="JHL185" s="50"/>
      <c r="JHM185" s="50"/>
      <c r="JHN185" s="50"/>
      <c r="JHO185" s="50"/>
      <c r="JHP185" s="50"/>
      <c r="JHQ185" s="50"/>
      <c r="JHR185" s="50"/>
      <c r="JHS185" s="50"/>
      <c r="JHT185" s="50"/>
      <c r="JHU185" s="50"/>
      <c r="JHV185" s="50"/>
      <c r="JHW185" s="50"/>
      <c r="JHX185" s="50"/>
      <c r="JHY185" s="50"/>
      <c r="JHZ185" s="50"/>
      <c r="JIA185" s="50"/>
      <c r="JIB185" s="50"/>
      <c r="JIC185" s="50"/>
      <c r="JID185" s="50"/>
      <c r="JIE185" s="50"/>
      <c r="JIF185" s="50"/>
      <c r="JIG185" s="50"/>
      <c r="JIH185" s="50"/>
      <c r="JII185" s="50"/>
      <c r="JIJ185" s="50"/>
      <c r="JIK185" s="50"/>
      <c r="JIL185" s="50"/>
      <c r="JIM185" s="50"/>
      <c r="JIN185" s="50"/>
      <c r="JIO185" s="50"/>
      <c r="JIP185" s="50"/>
      <c r="JIQ185" s="50"/>
      <c r="JIR185" s="50"/>
      <c r="JIS185" s="50"/>
      <c r="JIT185" s="50"/>
      <c r="JIU185" s="50"/>
      <c r="JIV185" s="50"/>
      <c r="JIW185" s="50"/>
      <c r="JIX185" s="50"/>
      <c r="JIY185" s="50"/>
      <c r="JIZ185" s="50"/>
      <c r="JJA185" s="50"/>
      <c r="JJB185" s="50"/>
      <c r="JJC185" s="50"/>
      <c r="JJD185" s="50"/>
      <c r="JJE185" s="50"/>
      <c r="JJF185" s="50"/>
      <c r="JJG185" s="50"/>
      <c r="JJH185" s="50"/>
      <c r="JJI185" s="50"/>
      <c r="JJJ185" s="50"/>
      <c r="JJK185" s="50"/>
      <c r="JJL185" s="50"/>
      <c r="JJM185" s="50"/>
      <c r="JJN185" s="50"/>
      <c r="JJO185" s="50"/>
      <c r="JJP185" s="50"/>
      <c r="JJQ185" s="50"/>
      <c r="JJR185" s="50"/>
      <c r="JJS185" s="50"/>
      <c r="JJT185" s="50"/>
      <c r="JJU185" s="50"/>
      <c r="JJV185" s="50"/>
      <c r="JJW185" s="50"/>
      <c r="JJX185" s="50"/>
      <c r="JJY185" s="50"/>
      <c r="JJZ185" s="50"/>
      <c r="JKA185" s="50"/>
      <c r="JKB185" s="50"/>
      <c r="JKC185" s="50"/>
      <c r="JKD185" s="50"/>
      <c r="JKE185" s="50"/>
      <c r="JKF185" s="50"/>
      <c r="JKG185" s="50"/>
      <c r="JKH185" s="50"/>
      <c r="JKI185" s="50"/>
      <c r="JKJ185" s="50"/>
      <c r="JKK185" s="50"/>
      <c r="JKL185" s="50"/>
      <c r="JKM185" s="50"/>
      <c r="JKN185" s="50"/>
      <c r="JKO185" s="50"/>
      <c r="JKP185" s="50"/>
      <c r="JKQ185" s="50"/>
      <c r="JKR185" s="50"/>
      <c r="JKS185" s="50"/>
      <c r="JKT185" s="50"/>
      <c r="JKU185" s="50"/>
      <c r="JKV185" s="50"/>
      <c r="JKW185" s="50"/>
      <c r="JKX185" s="50"/>
      <c r="JKY185" s="50"/>
      <c r="JKZ185" s="50"/>
      <c r="JLA185" s="50"/>
      <c r="JLB185" s="50"/>
      <c r="JLC185" s="50"/>
      <c r="JLD185" s="50"/>
      <c r="JLE185" s="50"/>
      <c r="JLF185" s="50"/>
      <c r="JLG185" s="50"/>
      <c r="JLH185" s="50"/>
      <c r="JLI185" s="50"/>
      <c r="JLJ185" s="50"/>
      <c r="JLK185" s="50"/>
      <c r="JLL185" s="50"/>
      <c r="JLM185" s="50"/>
      <c r="JLN185" s="50"/>
      <c r="JLO185" s="50"/>
      <c r="JLP185" s="50"/>
      <c r="JLQ185" s="50"/>
      <c r="JLR185" s="50"/>
      <c r="JLS185" s="50"/>
      <c r="JLT185" s="50"/>
      <c r="JLU185" s="50"/>
      <c r="JLV185" s="50"/>
      <c r="JLW185" s="50"/>
      <c r="JLX185" s="50"/>
      <c r="JLY185" s="50"/>
      <c r="JLZ185" s="50"/>
      <c r="JMA185" s="50"/>
      <c r="JMB185" s="50"/>
      <c r="JMC185" s="50"/>
      <c r="JMD185" s="50"/>
      <c r="JME185" s="50"/>
      <c r="JMF185" s="50"/>
      <c r="JMG185" s="50"/>
      <c r="JMH185" s="50"/>
      <c r="JMI185" s="50"/>
      <c r="JMJ185" s="50"/>
      <c r="JMK185" s="50"/>
      <c r="JML185" s="50"/>
      <c r="JMM185" s="50"/>
      <c r="JMN185" s="50"/>
      <c r="JMO185" s="50"/>
      <c r="JMP185" s="50"/>
      <c r="JMQ185" s="50"/>
      <c r="JMR185" s="50"/>
      <c r="JMS185" s="50"/>
      <c r="JMT185" s="50"/>
      <c r="JMU185" s="50"/>
      <c r="JMV185" s="50"/>
      <c r="JMW185" s="50"/>
      <c r="JMX185" s="50"/>
      <c r="JMY185" s="50"/>
      <c r="JMZ185" s="50"/>
      <c r="JNA185" s="50"/>
      <c r="JNB185" s="50"/>
      <c r="JNC185" s="50"/>
      <c r="JND185" s="50"/>
      <c r="JNE185" s="50"/>
      <c r="JNF185" s="50"/>
      <c r="JNG185" s="50"/>
      <c r="JNH185" s="50"/>
      <c r="JNI185" s="50"/>
      <c r="JNJ185" s="50"/>
      <c r="JNK185" s="50"/>
      <c r="JNL185" s="50"/>
      <c r="JNM185" s="50"/>
      <c r="JNN185" s="50"/>
      <c r="JNO185" s="50"/>
      <c r="JNP185" s="50"/>
      <c r="JNQ185" s="50"/>
      <c r="JNR185" s="50"/>
      <c r="JNS185" s="50"/>
      <c r="JNT185" s="50"/>
      <c r="JNU185" s="50"/>
      <c r="JNV185" s="50"/>
      <c r="JNW185" s="50"/>
      <c r="JNX185" s="50"/>
      <c r="JNY185" s="50"/>
      <c r="JNZ185" s="50"/>
      <c r="JOA185" s="50"/>
      <c r="JOB185" s="50"/>
      <c r="JOC185" s="50"/>
      <c r="JOD185" s="50"/>
      <c r="JOE185" s="50"/>
      <c r="JOF185" s="50"/>
      <c r="JOG185" s="50"/>
      <c r="JOH185" s="50"/>
      <c r="JOI185" s="50"/>
      <c r="JOJ185" s="50"/>
      <c r="JOK185" s="50"/>
      <c r="JOL185" s="50"/>
      <c r="JOM185" s="50"/>
      <c r="JON185" s="50"/>
      <c r="JOO185" s="50"/>
      <c r="JOP185" s="50"/>
      <c r="JOQ185" s="50"/>
      <c r="JOR185" s="50"/>
      <c r="JOT185" s="50"/>
      <c r="JOV185" s="50"/>
      <c r="JOW185" s="50"/>
      <c r="JOX185" s="50"/>
      <c r="JOY185" s="50"/>
      <c r="JOZ185" s="50"/>
      <c r="JPA185" s="50"/>
      <c r="JPB185" s="50"/>
      <c r="JPC185" s="50"/>
      <c r="JPH185" s="50"/>
      <c r="JPI185" s="50"/>
      <c r="JPJ185" s="50"/>
      <c r="JPK185" s="50"/>
      <c r="JPL185" s="50"/>
      <c r="JPM185" s="50"/>
      <c r="JPN185" s="50"/>
      <c r="JPO185" s="50"/>
      <c r="JPP185" s="50"/>
      <c r="JPQ185" s="50"/>
      <c r="JPR185" s="50"/>
      <c r="JPS185" s="50"/>
      <c r="JPT185" s="50"/>
      <c r="JPU185" s="50"/>
      <c r="JPV185" s="50"/>
      <c r="JPW185" s="50"/>
      <c r="JPX185" s="50"/>
      <c r="JPY185" s="50"/>
      <c r="JPZ185" s="50"/>
      <c r="JQA185" s="50"/>
      <c r="JQB185" s="50"/>
      <c r="JQC185" s="50"/>
      <c r="JQD185" s="50"/>
      <c r="JQE185" s="50"/>
      <c r="JQF185" s="50"/>
      <c r="JQG185" s="50"/>
      <c r="JQH185" s="50"/>
      <c r="JQI185" s="50"/>
      <c r="JQJ185" s="50"/>
      <c r="JQK185" s="50"/>
      <c r="JQL185" s="50"/>
      <c r="JQM185" s="50"/>
      <c r="JQN185" s="50"/>
      <c r="JQO185" s="50"/>
      <c r="JQP185" s="50"/>
      <c r="JQQ185" s="50"/>
      <c r="JQR185" s="50"/>
      <c r="JQS185" s="50"/>
      <c r="JQT185" s="50"/>
      <c r="JQU185" s="50"/>
      <c r="JQV185" s="50"/>
      <c r="JQW185" s="50"/>
      <c r="JQX185" s="50"/>
      <c r="JQY185" s="50"/>
      <c r="JQZ185" s="50"/>
      <c r="JRA185" s="50"/>
      <c r="JRB185" s="50"/>
      <c r="JRC185" s="50"/>
      <c r="JRD185" s="50"/>
      <c r="JRE185" s="50"/>
      <c r="JRF185" s="50"/>
      <c r="JRG185" s="50"/>
      <c r="JRH185" s="50"/>
      <c r="JRI185" s="50"/>
      <c r="JRJ185" s="50"/>
      <c r="JRK185" s="50"/>
      <c r="JRL185" s="50"/>
      <c r="JRM185" s="50"/>
      <c r="JRN185" s="50"/>
      <c r="JRO185" s="50"/>
      <c r="JRP185" s="50"/>
      <c r="JRQ185" s="50"/>
      <c r="JRR185" s="50"/>
      <c r="JRS185" s="50"/>
      <c r="JRT185" s="50"/>
      <c r="JRU185" s="50"/>
      <c r="JRV185" s="50"/>
      <c r="JRW185" s="50"/>
      <c r="JRX185" s="50"/>
      <c r="JRY185" s="50"/>
      <c r="JRZ185" s="50"/>
      <c r="JSA185" s="50"/>
      <c r="JSB185" s="50"/>
      <c r="JSC185" s="50"/>
      <c r="JSD185" s="50"/>
      <c r="JSE185" s="50"/>
      <c r="JSF185" s="50"/>
      <c r="JSG185" s="50"/>
      <c r="JSH185" s="50"/>
      <c r="JSI185" s="50"/>
      <c r="JSJ185" s="50"/>
      <c r="JSK185" s="50"/>
      <c r="JSL185" s="50"/>
      <c r="JSM185" s="50"/>
      <c r="JSN185" s="50"/>
      <c r="JSO185" s="50"/>
      <c r="JSP185" s="50"/>
      <c r="JSQ185" s="50"/>
      <c r="JSR185" s="50"/>
      <c r="JSS185" s="50"/>
      <c r="JST185" s="50"/>
      <c r="JSU185" s="50"/>
      <c r="JSV185" s="50"/>
      <c r="JSW185" s="50"/>
      <c r="JSX185" s="50"/>
      <c r="JSY185" s="50"/>
      <c r="JSZ185" s="50"/>
      <c r="JTA185" s="50"/>
      <c r="JTB185" s="50"/>
      <c r="JTC185" s="50"/>
      <c r="JTD185" s="50"/>
      <c r="JTE185" s="50"/>
      <c r="JTF185" s="50"/>
      <c r="JTG185" s="50"/>
      <c r="JTH185" s="50"/>
      <c r="JTI185" s="50"/>
      <c r="JTJ185" s="50"/>
      <c r="JTK185" s="50"/>
      <c r="JTL185" s="50"/>
      <c r="JTM185" s="50"/>
      <c r="JTN185" s="50"/>
      <c r="JTO185" s="50"/>
      <c r="JTP185" s="50"/>
      <c r="JTQ185" s="50"/>
      <c r="JTR185" s="50"/>
      <c r="JTS185" s="50"/>
      <c r="JTT185" s="50"/>
      <c r="JTU185" s="50"/>
      <c r="JTV185" s="50"/>
      <c r="JTW185" s="50"/>
      <c r="JTX185" s="50"/>
      <c r="JTY185" s="50"/>
      <c r="JTZ185" s="50"/>
      <c r="JUA185" s="50"/>
      <c r="JUB185" s="50"/>
      <c r="JUC185" s="50"/>
      <c r="JUD185" s="50"/>
      <c r="JUE185" s="50"/>
      <c r="JUF185" s="50"/>
      <c r="JUG185" s="50"/>
      <c r="JUH185" s="50"/>
      <c r="JUI185" s="50"/>
      <c r="JUJ185" s="50"/>
      <c r="JUK185" s="50"/>
      <c r="JUL185" s="50"/>
      <c r="JUM185" s="50"/>
      <c r="JUN185" s="50"/>
      <c r="JUO185" s="50"/>
      <c r="JUP185" s="50"/>
      <c r="JUQ185" s="50"/>
      <c r="JUR185" s="50"/>
      <c r="JUS185" s="50"/>
      <c r="JUT185" s="50"/>
      <c r="JUU185" s="50"/>
      <c r="JUV185" s="50"/>
      <c r="JUW185" s="50"/>
      <c r="JUX185" s="50"/>
      <c r="JUY185" s="50"/>
      <c r="JUZ185" s="50"/>
      <c r="JVA185" s="50"/>
      <c r="JVB185" s="50"/>
      <c r="JVC185" s="50"/>
      <c r="JVD185" s="50"/>
      <c r="JVE185" s="50"/>
      <c r="JVF185" s="50"/>
      <c r="JVG185" s="50"/>
      <c r="JVH185" s="50"/>
      <c r="JVI185" s="50"/>
      <c r="JVJ185" s="50"/>
      <c r="JVK185" s="50"/>
      <c r="JVL185" s="50"/>
      <c r="JVM185" s="50"/>
      <c r="JVN185" s="50"/>
      <c r="JVO185" s="50"/>
      <c r="JVP185" s="50"/>
      <c r="JVQ185" s="50"/>
      <c r="JVR185" s="50"/>
      <c r="JVS185" s="50"/>
      <c r="JVT185" s="50"/>
      <c r="JVU185" s="50"/>
      <c r="JVV185" s="50"/>
      <c r="JVW185" s="50"/>
      <c r="JVX185" s="50"/>
      <c r="JVY185" s="50"/>
      <c r="JVZ185" s="50"/>
      <c r="JWA185" s="50"/>
      <c r="JWB185" s="50"/>
      <c r="JWC185" s="50"/>
      <c r="JWD185" s="50"/>
      <c r="JWE185" s="50"/>
      <c r="JWF185" s="50"/>
      <c r="JWG185" s="50"/>
      <c r="JWH185" s="50"/>
      <c r="JWI185" s="50"/>
      <c r="JWJ185" s="50"/>
      <c r="JWK185" s="50"/>
      <c r="JWL185" s="50"/>
      <c r="JWM185" s="50"/>
      <c r="JWN185" s="50"/>
      <c r="JWO185" s="50"/>
      <c r="JWP185" s="50"/>
      <c r="JWQ185" s="50"/>
      <c r="JWR185" s="50"/>
      <c r="JWS185" s="50"/>
      <c r="JWT185" s="50"/>
      <c r="JWU185" s="50"/>
      <c r="JWV185" s="50"/>
      <c r="JWW185" s="50"/>
      <c r="JWX185" s="50"/>
      <c r="JWY185" s="50"/>
      <c r="JWZ185" s="50"/>
      <c r="JXA185" s="50"/>
      <c r="JXB185" s="50"/>
      <c r="JXC185" s="50"/>
      <c r="JXD185" s="50"/>
      <c r="JXE185" s="50"/>
      <c r="JXF185" s="50"/>
      <c r="JXG185" s="50"/>
      <c r="JXH185" s="50"/>
      <c r="JXI185" s="50"/>
      <c r="JXJ185" s="50"/>
      <c r="JXK185" s="50"/>
      <c r="JXL185" s="50"/>
      <c r="JXM185" s="50"/>
      <c r="JXN185" s="50"/>
      <c r="JXO185" s="50"/>
      <c r="JXP185" s="50"/>
      <c r="JXQ185" s="50"/>
      <c r="JXR185" s="50"/>
      <c r="JXS185" s="50"/>
      <c r="JXT185" s="50"/>
      <c r="JXU185" s="50"/>
      <c r="JXV185" s="50"/>
      <c r="JXW185" s="50"/>
      <c r="JXX185" s="50"/>
      <c r="JXY185" s="50"/>
      <c r="JXZ185" s="50"/>
      <c r="JYA185" s="50"/>
      <c r="JYB185" s="50"/>
      <c r="JYC185" s="50"/>
      <c r="JYD185" s="50"/>
      <c r="JYE185" s="50"/>
      <c r="JYF185" s="50"/>
      <c r="JYG185" s="50"/>
      <c r="JYH185" s="50"/>
      <c r="JYI185" s="50"/>
      <c r="JYJ185" s="50"/>
      <c r="JYK185" s="50"/>
      <c r="JYL185" s="50"/>
      <c r="JYM185" s="50"/>
      <c r="JYN185" s="50"/>
      <c r="JYP185" s="50"/>
      <c r="JYR185" s="50"/>
      <c r="JYS185" s="50"/>
      <c r="JYT185" s="50"/>
      <c r="JYU185" s="50"/>
      <c r="JYV185" s="50"/>
      <c r="JYW185" s="50"/>
      <c r="JYX185" s="50"/>
      <c r="JYY185" s="50"/>
      <c r="JZD185" s="50"/>
      <c r="JZE185" s="50"/>
      <c r="JZF185" s="50"/>
      <c r="JZG185" s="50"/>
      <c r="JZH185" s="50"/>
      <c r="JZI185" s="50"/>
      <c r="JZJ185" s="50"/>
      <c r="JZK185" s="50"/>
      <c r="JZL185" s="50"/>
      <c r="JZM185" s="50"/>
      <c r="JZN185" s="50"/>
      <c r="JZO185" s="50"/>
      <c r="JZP185" s="50"/>
      <c r="JZQ185" s="50"/>
      <c r="JZR185" s="50"/>
      <c r="JZS185" s="50"/>
      <c r="JZT185" s="50"/>
      <c r="JZU185" s="50"/>
      <c r="JZV185" s="50"/>
      <c r="JZW185" s="50"/>
      <c r="JZX185" s="50"/>
      <c r="JZY185" s="50"/>
      <c r="JZZ185" s="50"/>
      <c r="KAA185" s="50"/>
      <c r="KAB185" s="50"/>
      <c r="KAC185" s="50"/>
      <c r="KAD185" s="50"/>
      <c r="KAE185" s="50"/>
      <c r="KAF185" s="50"/>
      <c r="KAG185" s="50"/>
      <c r="KAH185" s="50"/>
      <c r="KAI185" s="50"/>
      <c r="KAJ185" s="50"/>
      <c r="KAK185" s="50"/>
      <c r="KAL185" s="50"/>
      <c r="KAM185" s="50"/>
      <c r="KAN185" s="50"/>
      <c r="KAO185" s="50"/>
      <c r="KAP185" s="50"/>
      <c r="KAQ185" s="50"/>
      <c r="KAR185" s="50"/>
      <c r="KAS185" s="50"/>
      <c r="KAT185" s="50"/>
      <c r="KAU185" s="50"/>
      <c r="KAV185" s="50"/>
      <c r="KAW185" s="50"/>
      <c r="KAX185" s="50"/>
      <c r="KAY185" s="50"/>
      <c r="KAZ185" s="50"/>
      <c r="KBA185" s="50"/>
      <c r="KBB185" s="50"/>
      <c r="KBC185" s="50"/>
      <c r="KBD185" s="50"/>
      <c r="KBE185" s="50"/>
      <c r="KBF185" s="50"/>
      <c r="KBG185" s="50"/>
      <c r="KBH185" s="50"/>
      <c r="KBI185" s="50"/>
      <c r="KBJ185" s="50"/>
      <c r="KBK185" s="50"/>
      <c r="KBL185" s="50"/>
      <c r="KBM185" s="50"/>
      <c r="KBN185" s="50"/>
      <c r="KBO185" s="50"/>
      <c r="KBP185" s="50"/>
      <c r="KBQ185" s="50"/>
      <c r="KBR185" s="50"/>
      <c r="KBS185" s="50"/>
      <c r="KBT185" s="50"/>
      <c r="KBU185" s="50"/>
      <c r="KBV185" s="50"/>
      <c r="KBW185" s="50"/>
      <c r="KBX185" s="50"/>
      <c r="KBY185" s="50"/>
      <c r="KBZ185" s="50"/>
      <c r="KCA185" s="50"/>
      <c r="KCB185" s="50"/>
      <c r="KCC185" s="50"/>
      <c r="KCD185" s="50"/>
      <c r="KCE185" s="50"/>
      <c r="KCF185" s="50"/>
      <c r="KCG185" s="50"/>
      <c r="KCH185" s="50"/>
      <c r="KCI185" s="50"/>
      <c r="KCJ185" s="50"/>
      <c r="KCK185" s="50"/>
      <c r="KCL185" s="50"/>
      <c r="KCM185" s="50"/>
      <c r="KCN185" s="50"/>
      <c r="KCO185" s="50"/>
      <c r="KCP185" s="50"/>
      <c r="KCQ185" s="50"/>
      <c r="KCR185" s="50"/>
      <c r="KCS185" s="50"/>
      <c r="KCT185" s="50"/>
      <c r="KCU185" s="50"/>
      <c r="KCV185" s="50"/>
      <c r="KCW185" s="50"/>
      <c r="KCX185" s="50"/>
      <c r="KCY185" s="50"/>
      <c r="KCZ185" s="50"/>
      <c r="KDA185" s="50"/>
      <c r="KDB185" s="50"/>
      <c r="KDC185" s="50"/>
      <c r="KDD185" s="50"/>
      <c r="KDE185" s="50"/>
      <c r="KDF185" s="50"/>
      <c r="KDG185" s="50"/>
      <c r="KDH185" s="50"/>
      <c r="KDI185" s="50"/>
      <c r="KDJ185" s="50"/>
      <c r="KDK185" s="50"/>
      <c r="KDL185" s="50"/>
      <c r="KDM185" s="50"/>
      <c r="KDN185" s="50"/>
      <c r="KDO185" s="50"/>
      <c r="KDP185" s="50"/>
      <c r="KDQ185" s="50"/>
      <c r="KDR185" s="50"/>
      <c r="KDS185" s="50"/>
      <c r="KDT185" s="50"/>
      <c r="KDU185" s="50"/>
      <c r="KDV185" s="50"/>
      <c r="KDW185" s="50"/>
      <c r="KDX185" s="50"/>
      <c r="KDY185" s="50"/>
      <c r="KDZ185" s="50"/>
      <c r="KEA185" s="50"/>
      <c r="KEB185" s="50"/>
      <c r="KEC185" s="50"/>
      <c r="KED185" s="50"/>
      <c r="KEE185" s="50"/>
      <c r="KEF185" s="50"/>
      <c r="KEG185" s="50"/>
      <c r="KEH185" s="50"/>
      <c r="KEI185" s="50"/>
      <c r="KEJ185" s="50"/>
      <c r="KEK185" s="50"/>
      <c r="KEL185" s="50"/>
      <c r="KEM185" s="50"/>
      <c r="KEN185" s="50"/>
      <c r="KEO185" s="50"/>
      <c r="KEP185" s="50"/>
      <c r="KEQ185" s="50"/>
      <c r="KER185" s="50"/>
      <c r="KES185" s="50"/>
      <c r="KET185" s="50"/>
      <c r="KEU185" s="50"/>
      <c r="KEV185" s="50"/>
      <c r="KEW185" s="50"/>
      <c r="KEX185" s="50"/>
      <c r="KEY185" s="50"/>
      <c r="KEZ185" s="50"/>
      <c r="KFA185" s="50"/>
      <c r="KFB185" s="50"/>
      <c r="KFC185" s="50"/>
      <c r="KFD185" s="50"/>
      <c r="KFE185" s="50"/>
      <c r="KFF185" s="50"/>
      <c r="KFG185" s="50"/>
      <c r="KFH185" s="50"/>
      <c r="KFI185" s="50"/>
      <c r="KFJ185" s="50"/>
      <c r="KFK185" s="50"/>
      <c r="KFL185" s="50"/>
      <c r="KFM185" s="50"/>
      <c r="KFN185" s="50"/>
      <c r="KFO185" s="50"/>
      <c r="KFP185" s="50"/>
      <c r="KFQ185" s="50"/>
      <c r="KFR185" s="50"/>
      <c r="KFS185" s="50"/>
      <c r="KFT185" s="50"/>
      <c r="KFU185" s="50"/>
      <c r="KFV185" s="50"/>
      <c r="KFW185" s="50"/>
      <c r="KFX185" s="50"/>
      <c r="KFY185" s="50"/>
      <c r="KFZ185" s="50"/>
      <c r="KGA185" s="50"/>
      <c r="KGB185" s="50"/>
      <c r="KGC185" s="50"/>
      <c r="KGD185" s="50"/>
      <c r="KGE185" s="50"/>
      <c r="KGF185" s="50"/>
      <c r="KGG185" s="50"/>
      <c r="KGH185" s="50"/>
      <c r="KGI185" s="50"/>
      <c r="KGJ185" s="50"/>
      <c r="KGK185" s="50"/>
      <c r="KGL185" s="50"/>
      <c r="KGM185" s="50"/>
      <c r="KGN185" s="50"/>
      <c r="KGO185" s="50"/>
      <c r="KGP185" s="50"/>
      <c r="KGQ185" s="50"/>
      <c r="KGR185" s="50"/>
      <c r="KGS185" s="50"/>
      <c r="KGT185" s="50"/>
      <c r="KGU185" s="50"/>
      <c r="KGV185" s="50"/>
      <c r="KGW185" s="50"/>
      <c r="KGX185" s="50"/>
      <c r="KGY185" s="50"/>
      <c r="KGZ185" s="50"/>
      <c r="KHA185" s="50"/>
      <c r="KHB185" s="50"/>
      <c r="KHC185" s="50"/>
      <c r="KHD185" s="50"/>
      <c r="KHE185" s="50"/>
      <c r="KHF185" s="50"/>
      <c r="KHG185" s="50"/>
      <c r="KHH185" s="50"/>
      <c r="KHI185" s="50"/>
      <c r="KHJ185" s="50"/>
      <c r="KHK185" s="50"/>
      <c r="KHL185" s="50"/>
      <c r="KHM185" s="50"/>
      <c r="KHN185" s="50"/>
      <c r="KHO185" s="50"/>
      <c r="KHP185" s="50"/>
      <c r="KHQ185" s="50"/>
      <c r="KHR185" s="50"/>
      <c r="KHS185" s="50"/>
      <c r="KHT185" s="50"/>
      <c r="KHU185" s="50"/>
      <c r="KHV185" s="50"/>
      <c r="KHW185" s="50"/>
      <c r="KHX185" s="50"/>
      <c r="KHY185" s="50"/>
      <c r="KHZ185" s="50"/>
      <c r="KIA185" s="50"/>
      <c r="KIB185" s="50"/>
      <c r="KIC185" s="50"/>
      <c r="KID185" s="50"/>
      <c r="KIE185" s="50"/>
      <c r="KIF185" s="50"/>
      <c r="KIG185" s="50"/>
      <c r="KIH185" s="50"/>
      <c r="KII185" s="50"/>
      <c r="KIJ185" s="50"/>
      <c r="KIL185" s="50"/>
      <c r="KIN185" s="50"/>
      <c r="KIO185" s="50"/>
      <c r="KIP185" s="50"/>
      <c r="KIQ185" s="50"/>
      <c r="KIR185" s="50"/>
      <c r="KIS185" s="50"/>
      <c r="KIT185" s="50"/>
      <c r="KIU185" s="50"/>
      <c r="KIZ185" s="50"/>
      <c r="KJA185" s="50"/>
      <c r="KJB185" s="50"/>
      <c r="KJC185" s="50"/>
      <c r="KJD185" s="50"/>
      <c r="KJE185" s="50"/>
      <c r="KJF185" s="50"/>
      <c r="KJG185" s="50"/>
      <c r="KJH185" s="50"/>
      <c r="KJI185" s="50"/>
      <c r="KJJ185" s="50"/>
      <c r="KJK185" s="50"/>
      <c r="KJL185" s="50"/>
      <c r="KJM185" s="50"/>
      <c r="KJN185" s="50"/>
      <c r="KJO185" s="50"/>
      <c r="KJP185" s="50"/>
      <c r="KJQ185" s="50"/>
      <c r="KJR185" s="50"/>
      <c r="KJS185" s="50"/>
      <c r="KJT185" s="50"/>
      <c r="KJU185" s="50"/>
      <c r="KJV185" s="50"/>
      <c r="KJW185" s="50"/>
      <c r="KJX185" s="50"/>
      <c r="KJY185" s="50"/>
      <c r="KJZ185" s="50"/>
      <c r="KKA185" s="50"/>
      <c r="KKB185" s="50"/>
      <c r="KKC185" s="50"/>
      <c r="KKD185" s="50"/>
      <c r="KKE185" s="50"/>
      <c r="KKF185" s="50"/>
      <c r="KKG185" s="50"/>
      <c r="KKH185" s="50"/>
      <c r="KKI185" s="50"/>
      <c r="KKJ185" s="50"/>
      <c r="KKK185" s="50"/>
      <c r="KKL185" s="50"/>
      <c r="KKM185" s="50"/>
      <c r="KKN185" s="50"/>
      <c r="KKO185" s="50"/>
      <c r="KKP185" s="50"/>
      <c r="KKQ185" s="50"/>
      <c r="KKR185" s="50"/>
      <c r="KKS185" s="50"/>
      <c r="KKT185" s="50"/>
      <c r="KKU185" s="50"/>
      <c r="KKV185" s="50"/>
      <c r="KKW185" s="50"/>
      <c r="KKX185" s="50"/>
      <c r="KKY185" s="50"/>
      <c r="KKZ185" s="50"/>
      <c r="KLA185" s="50"/>
      <c r="KLB185" s="50"/>
      <c r="KLC185" s="50"/>
      <c r="KLD185" s="50"/>
      <c r="KLE185" s="50"/>
      <c r="KLF185" s="50"/>
      <c r="KLG185" s="50"/>
      <c r="KLH185" s="50"/>
      <c r="KLI185" s="50"/>
      <c r="KLJ185" s="50"/>
      <c r="KLK185" s="50"/>
      <c r="KLL185" s="50"/>
      <c r="KLM185" s="50"/>
      <c r="KLN185" s="50"/>
      <c r="KLO185" s="50"/>
      <c r="KLP185" s="50"/>
      <c r="KLQ185" s="50"/>
      <c r="KLR185" s="50"/>
      <c r="KLS185" s="50"/>
      <c r="KLT185" s="50"/>
      <c r="KLU185" s="50"/>
      <c r="KLV185" s="50"/>
      <c r="KLW185" s="50"/>
      <c r="KLX185" s="50"/>
      <c r="KLY185" s="50"/>
      <c r="KLZ185" s="50"/>
      <c r="KMA185" s="50"/>
      <c r="KMB185" s="50"/>
      <c r="KMC185" s="50"/>
      <c r="KMD185" s="50"/>
      <c r="KME185" s="50"/>
      <c r="KMF185" s="50"/>
      <c r="KMG185" s="50"/>
      <c r="KMH185" s="50"/>
      <c r="KMI185" s="50"/>
      <c r="KMJ185" s="50"/>
      <c r="KMK185" s="50"/>
      <c r="KML185" s="50"/>
      <c r="KMM185" s="50"/>
      <c r="KMN185" s="50"/>
      <c r="KMO185" s="50"/>
      <c r="KMP185" s="50"/>
      <c r="KMQ185" s="50"/>
      <c r="KMR185" s="50"/>
      <c r="KMS185" s="50"/>
      <c r="KMT185" s="50"/>
      <c r="KMU185" s="50"/>
      <c r="KMV185" s="50"/>
      <c r="KMW185" s="50"/>
      <c r="KMX185" s="50"/>
      <c r="KMY185" s="50"/>
      <c r="KMZ185" s="50"/>
      <c r="KNA185" s="50"/>
      <c r="KNB185" s="50"/>
      <c r="KNC185" s="50"/>
      <c r="KND185" s="50"/>
      <c r="KNE185" s="50"/>
      <c r="KNF185" s="50"/>
      <c r="KNG185" s="50"/>
      <c r="KNH185" s="50"/>
      <c r="KNI185" s="50"/>
      <c r="KNJ185" s="50"/>
      <c r="KNK185" s="50"/>
      <c r="KNL185" s="50"/>
      <c r="KNM185" s="50"/>
      <c r="KNN185" s="50"/>
      <c r="KNO185" s="50"/>
      <c r="KNP185" s="50"/>
      <c r="KNQ185" s="50"/>
      <c r="KNR185" s="50"/>
      <c r="KNS185" s="50"/>
      <c r="KNT185" s="50"/>
      <c r="KNU185" s="50"/>
      <c r="KNV185" s="50"/>
      <c r="KNW185" s="50"/>
      <c r="KNX185" s="50"/>
      <c r="KNY185" s="50"/>
      <c r="KNZ185" s="50"/>
      <c r="KOA185" s="50"/>
      <c r="KOB185" s="50"/>
      <c r="KOC185" s="50"/>
      <c r="KOD185" s="50"/>
      <c r="KOE185" s="50"/>
      <c r="KOF185" s="50"/>
      <c r="KOG185" s="50"/>
      <c r="KOH185" s="50"/>
      <c r="KOI185" s="50"/>
      <c r="KOJ185" s="50"/>
      <c r="KOK185" s="50"/>
      <c r="KOL185" s="50"/>
      <c r="KOM185" s="50"/>
      <c r="KON185" s="50"/>
      <c r="KOO185" s="50"/>
      <c r="KOP185" s="50"/>
      <c r="KOQ185" s="50"/>
      <c r="KOR185" s="50"/>
      <c r="KOS185" s="50"/>
      <c r="KOT185" s="50"/>
      <c r="KOU185" s="50"/>
      <c r="KOV185" s="50"/>
      <c r="KOW185" s="50"/>
      <c r="KOX185" s="50"/>
      <c r="KOY185" s="50"/>
      <c r="KOZ185" s="50"/>
      <c r="KPA185" s="50"/>
      <c r="KPB185" s="50"/>
      <c r="KPC185" s="50"/>
      <c r="KPD185" s="50"/>
      <c r="KPE185" s="50"/>
      <c r="KPF185" s="50"/>
      <c r="KPG185" s="50"/>
      <c r="KPH185" s="50"/>
      <c r="KPI185" s="50"/>
      <c r="KPJ185" s="50"/>
      <c r="KPK185" s="50"/>
      <c r="KPL185" s="50"/>
      <c r="KPM185" s="50"/>
      <c r="KPN185" s="50"/>
      <c r="KPO185" s="50"/>
      <c r="KPP185" s="50"/>
      <c r="KPQ185" s="50"/>
      <c r="KPR185" s="50"/>
      <c r="KPS185" s="50"/>
      <c r="KPT185" s="50"/>
      <c r="KPU185" s="50"/>
      <c r="KPV185" s="50"/>
      <c r="KPW185" s="50"/>
      <c r="KPX185" s="50"/>
      <c r="KPY185" s="50"/>
      <c r="KPZ185" s="50"/>
      <c r="KQA185" s="50"/>
      <c r="KQB185" s="50"/>
      <c r="KQC185" s="50"/>
      <c r="KQD185" s="50"/>
      <c r="KQE185" s="50"/>
      <c r="KQF185" s="50"/>
      <c r="KQG185" s="50"/>
      <c r="KQH185" s="50"/>
      <c r="KQI185" s="50"/>
      <c r="KQJ185" s="50"/>
      <c r="KQK185" s="50"/>
      <c r="KQL185" s="50"/>
      <c r="KQM185" s="50"/>
      <c r="KQN185" s="50"/>
      <c r="KQO185" s="50"/>
      <c r="KQP185" s="50"/>
      <c r="KQQ185" s="50"/>
      <c r="KQR185" s="50"/>
      <c r="KQS185" s="50"/>
      <c r="KQT185" s="50"/>
      <c r="KQU185" s="50"/>
      <c r="KQV185" s="50"/>
      <c r="KQW185" s="50"/>
      <c r="KQX185" s="50"/>
      <c r="KQY185" s="50"/>
      <c r="KQZ185" s="50"/>
      <c r="KRA185" s="50"/>
      <c r="KRB185" s="50"/>
      <c r="KRC185" s="50"/>
      <c r="KRD185" s="50"/>
      <c r="KRE185" s="50"/>
      <c r="KRF185" s="50"/>
      <c r="KRG185" s="50"/>
      <c r="KRH185" s="50"/>
      <c r="KRI185" s="50"/>
      <c r="KRJ185" s="50"/>
      <c r="KRK185" s="50"/>
      <c r="KRL185" s="50"/>
      <c r="KRM185" s="50"/>
      <c r="KRN185" s="50"/>
      <c r="KRO185" s="50"/>
      <c r="KRP185" s="50"/>
      <c r="KRQ185" s="50"/>
      <c r="KRR185" s="50"/>
      <c r="KRS185" s="50"/>
      <c r="KRT185" s="50"/>
      <c r="KRU185" s="50"/>
      <c r="KRV185" s="50"/>
      <c r="KRW185" s="50"/>
      <c r="KRX185" s="50"/>
      <c r="KRY185" s="50"/>
      <c r="KRZ185" s="50"/>
      <c r="KSA185" s="50"/>
      <c r="KSB185" s="50"/>
      <c r="KSC185" s="50"/>
      <c r="KSD185" s="50"/>
      <c r="KSE185" s="50"/>
      <c r="KSF185" s="50"/>
      <c r="KSH185" s="50"/>
      <c r="KSJ185" s="50"/>
      <c r="KSK185" s="50"/>
      <c r="KSL185" s="50"/>
      <c r="KSM185" s="50"/>
      <c r="KSN185" s="50"/>
      <c r="KSO185" s="50"/>
      <c r="KSP185" s="50"/>
      <c r="KSQ185" s="50"/>
      <c r="KSV185" s="50"/>
      <c r="KSW185" s="50"/>
      <c r="KSX185" s="50"/>
      <c r="KSY185" s="50"/>
      <c r="KSZ185" s="50"/>
      <c r="KTA185" s="50"/>
      <c r="KTB185" s="50"/>
      <c r="KTC185" s="50"/>
      <c r="KTD185" s="50"/>
      <c r="KTE185" s="50"/>
      <c r="KTF185" s="50"/>
      <c r="KTG185" s="50"/>
      <c r="KTH185" s="50"/>
      <c r="KTI185" s="50"/>
      <c r="KTJ185" s="50"/>
      <c r="KTK185" s="50"/>
      <c r="KTL185" s="50"/>
      <c r="KTM185" s="50"/>
      <c r="KTN185" s="50"/>
      <c r="KTO185" s="50"/>
      <c r="KTP185" s="50"/>
      <c r="KTQ185" s="50"/>
      <c r="KTR185" s="50"/>
      <c r="KTS185" s="50"/>
      <c r="KTT185" s="50"/>
      <c r="KTU185" s="50"/>
      <c r="KTV185" s="50"/>
      <c r="KTW185" s="50"/>
      <c r="KTX185" s="50"/>
      <c r="KTY185" s="50"/>
      <c r="KTZ185" s="50"/>
      <c r="KUA185" s="50"/>
      <c r="KUB185" s="50"/>
      <c r="KUC185" s="50"/>
      <c r="KUD185" s="50"/>
      <c r="KUE185" s="50"/>
      <c r="KUF185" s="50"/>
      <c r="KUG185" s="50"/>
      <c r="KUH185" s="50"/>
      <c r="KUI185" s="50"/>
      <c r="KUJ185" s="50"/>
      <c r="KUK185" s="50"/>
      <c r="KUL185" s="50"/>
      <c r="KUM185" s="50"/>
      <c r="KUN185" s="50"/>
      <c r="KUO185" s="50"/>
      <c r="KUP185" s="50"/>
      <c r="KUQ185" s="50"/>
      <c r="KUR185" s="50"/>
      <c r="KUS185" s="50"/>
      <c r="KUT185" s="50"/>
      <c r="KUU185" s="50"/>
      <c r="KUV185" s="50"/>
      <c r="KUW185" s="50"/>
      <c r="KUX185" s="50"/>
      <c r="KUY185" s="50"/>
      <c r="KUZ185" s="50"/>
      <c r="KVA185" s="50"/>
      <c r="KVB185" s="50"/>
      <c r="KVC185" s="50"/>
      <c r="KVD185" s="50"/>
      <c r="KVE185" s="50"/>
      <c r="KVF185" s="50"/>
      <c r="KVG185" s="50"/>
      <c r="KVH185" s="50"/>
      <c r="KVI185" s="50"/>
      <c r="KVJ185" s="50"/>
      <c r="KVK185" s="50"/>
      <c r="KVL185" s="50"/>
      <c r="KVM185" s="50"/>
      <c r="KVN185" s="50"/>
      <c r="KVO185" s="50"/>
      <c r="KVP185" s="50"/>
      <c r="KVQ185" s="50"/>
      <c r="KVR185" s="50"/>
      <c r="KVS185" s="50"/>
      <c r="KVT185" s="50"/>
      <c r="KVU185" s="50"/>
      <c r="KVV185" s="50"/>
      <c r="KVW185" s="50"/>
      <c r="KVX185" s="50"/>
      <c r="KVY185" s="50"/>
      <c r="KVZ185" s="50"/>
      <c r="KWA185" s="50"/>
      <c r="KWB185" s="50"/>
      <c r="KWC185" s="50"/>
      <c r="KWD185" s="50"/>
      <c r="KWE185" s="50"/>
      <c r="KWF185" s="50"/>
      <c r="KWG185" s="50"/>
      <c r="KWH185" s="50"/>
      <c r="KWI185" s="50"/>
      <c r="KWJ185" s="50"/>
      <c r="KWK185" s="50"/>
      <c r="KWL185" s="50"/>
      <c r="KWM185" s="50"/>
      <c r="KWN185" s="50"/>
      <c r="KWO185" s="50"/>
      <c r="KWP185" s="50"/>
      <c r="KWQ185" s="50"/>
      <c r="KWR185" s="50"/>
      <c r="KWS185" s="50"/>
      <c r="KWT185" s="50"/>
      <c r="KWU185" s="50"/>
      <c r="KWV185" s="50"/>
      <c r="KWW185" s="50"/>
      <c r="KWX185" s="50"/>
      <c r="KWY185" s="50"/>
      <c r="KWZ185" s="50"/>
      <c r="KXA185" s="50"/>
      <c r="KXB185" s="50"/>
      <c r="KXC185" s="50"/>
      <c r="KXD185" s="50"/>
      <c r="KXE185" s="50"/>
      <c r="KXF185" s="50"/>
      <c r="KXG185" s="50"/>
      <c r="KXH185" s="50"/>
      <c r="KXI185" s="50"/>
      <c r="KXJ185" s="50"/>
      <c r="KXK185" s="50"/>
      <c r="KXL185" s="50"/>
      <c r="KXM185" s="50"/>
      <c r="KXN185" s="50"/>
      <c r="KXO185" s="50"/>
      <c r="KXP185" s="50"/>
      <c r="KXQ185" s="50"/>
      <c r="KXR185" s="50"/>
      <c r="KXS185" s="50"/>
      <c r="KXT185" s="50"/>
      <c r="KXU185" s="50"/>
      <c r="KXV185" s="50"/>
      <c r="KXW185" s="50"/>
      <c r="KXX185" s="50"/>
      <c r="KXY185" s="50"/>
      <c r="KXZ185" s="50"/>
      <c r="KYA185" s="50"/>
      <c r="KYB185" s="50"/>
      <c r="KYC185" s="50"/>
      <c r="KYD185" s="50"/>
      <c r="KYE185" s="50"/>
      <c r="KYF185" s="50"/>
      <c r="KYG185" s="50"/>
      <c r="KYH185" s="50"/>
      <c r="KYI185" s="50"/>
      <c r="KYJ185" s="50"/>
      <c r="KYK185" s="50"/>
      <c r="KYL185" s="50"/>
      <c r="KYM185" s="50"/>
      <c r="KYN185" s="50"/>
      <c r="KYO185" s="50"/>
      <c r="KYP185" s="50"/>
      <c r="KYQ185" s="50"/>
      <c r="KYR185" s="50"/>
      <c r="KYS185" s="50"/>
      <c r="KYT185" s="50"/>
      <c r="KYU185" s="50"/>
      <c r="KYV185" s="50"/>
      <c r="KYW185" s="50"/>
      <c r="KYX185" s="50"/>
      <c r="KYY185" s="50"/>
      <c r="KYZ185" s="50"/>
      <c r="KZA185" s="50"/>
      <c r="KZB185" s="50"/>
      <c r="KZC185" s="50"/>
      <c r="KZD185" s="50"/>
      <c r="KZE185" s="50"/>
      <c r="KZF185" s="50"/>
      <c r="KZG185" s="50"/>
      <c r="KZH185" s="50"/>
      <c r="KZI185" s="50"/>
      <c r="KZJ185" s="50"/>
      <c r="KZK185" s="50"/>
      <c r="KZL185" s="50"/>
      <c r="KZM185" s="50"/>
      <c r="KZN185" s="50"/>
      <c r="KZO185" s="50"/>
      <c r="KZP185" s="50"/>
      <c r="KZQ185" s="50"/>
      <c r="KZR185" s="50"/>
      <c r="KZS185" s="50"/>
      <c r="KZT185" s="50"/>
      <c r="KZU185" s="50"/>
      <c r="KZV185" s="50"/>
      <c r="KZW185" s="50"/>
      <c r="KZX185" s="50"/>
      <c r="KZY185" s="50"/>
      <c r="KZZ185" s="50"/>
      <c r="LAA185" s="50"/>
      <c r="LAB185" s="50"/>
      <c r="LAC185" s="50"/>
      <c r="LAD185" s="50"/>
      <c r="LAE185" s="50"/>
      <c r="LAF185" s="50"/>
      <c r="LAG185" s="50"/>
      <c r="LAH185" s="50"/>
      <c r="LAI185" s="50"/>
      <c r="LAJ185" s="50"/>
      <c r="LAK185" s="50"/>
      <c r="LAL185" s="50"/>
      <c r="LAM185" s="50"/>
      <c r="LAN185" s="50"/>
      <c r="LAO185" s="50"/>
      <c r="LAP185" s="50"/>
      <c r="LAQ185" s="50"/>
      <c r="LAR185" s="50"/>
      <c r="LAS185" s="50"/>
      <c r="LAT185" s="50"/>
      <c r="LAU185" s="50"/>
      <c r="LAV185" s="50"/>
      <c r="LAW185" s="50"/>
      <c r="LAX185" s="50"/>
      <c r="LAY185" s="50"/>
      <c r="LAZ185" s="50"/>
      <c r="LBA185" s="50"/>
      <c r="LBB185" s="50"/>
      <c r="LBC185" s="50"/>
      <c r="LBD185" s="50"/>
      <c r="LBE185" s="50"/>
      <c r="LBF185" s="50"/>
      <c r="LBG185" s="50"/>
      <c r="LBH185" s="50"/>
      <c r="LBI185" s="50"/>
      <c r="LBJ185" s="50"/>
      <c r="LBK185" s="50"/>
      <c r="LBL185" s="50"/>
      <c r="LBM185" s="50"/>
      <c r="LBN185" s="50"/>
      <c r="LBO185" s="50"/>
      <c r="LBP185" s="50"/>
      <c r="LBQ185" s="50"/>
      <c r="LBR185" s="50"/>
      <c r="LBS185" s="50"/>
      <c r="LBT185" s="50"/>
      <c r="LBU185" s="50"/>
      <c r="LBV185" s="50"/>
      <c r="LBW185" s="50"/>
      <c r="LBX185" s="50"/>
      <c r="LBY185" s="50"/>
      <c r="LBZ185" s="50"/>
      <c r="LCA185" s="50"/>
      <c r="LCB185" s="50"/>
      <c r="LCD185" s="50"/>
      <c r="LCF185" s="50"/>
      <c r="LCG185" s="50"/>
      <c r="LCH185" s="50"/>
      <c r="LCI185" s="50"/>
      <c r="LCJ185" s="50"/>
      <c r="LCK185" s="50"/>
      <c r="LCL185" s="50"/>
      <c r="LCM185" s="50"/>
      <c r="LCR185" s="50"/>
      <c r="LCS185" s="50"/>
      <c r="LCT185" s="50"/>
      <c r="LCU185" s="50"/>
      <c r="LCV185" s="50"/>
      <c r="LCW185" s="50"/>
      <c r="LCX185" s="50"/>
      <c r="LCY185" s="50"/>
      <c r="LCZ185" s="50"/>
      <c r="LDA185" s="50"/>
      <c r="LDB185" s="50"/>
      <c r="LDC185" s="50"/>
      <c r="LDD185" s="50"/>
      <c r="LDE185" s="50"/>
      <c r="LDF185" s="50"/>
      <c r="LDG185" s="50"/>
      <c r="LDH185" s="50"/>
      <c r="LDI185" s="50"/>
      <c r="LDJ185" s="50"/>
      <c r="LDK185" s="50"/>
      <c r="LDL185" s="50"/>
      <c r="LDM185" s="50"/>
      <c r="LDN185" s="50"/>
      <c r="LDO185" s="50"/>
      <c r="LDP185" s="50"/>
      <c r="LDQ185" s="50"/>
      <c r="LDR185" s="50"/>
      <c r="LDS185" s="50"/>
      <c r="LDT185" s="50"/>
      <c r="LDU185" s="50"/>
      <c r="LDV185" s="50"/>
      <c r="LDW185" s="50"/>
      <c r="LDX185" s="50"/>
      <c r="LDY185" s="50"/>
      <c r="LDZ185" s="50"/>
      <c r="LEA185" s="50"/>
      <c r="LEB185" s="50"/>
      <c r="LEC185" s="50"/>
      <c r="LED185" s="50"/>
      <c r="LEE185" s="50"/>
      <c r="LEF185" s="50"/>
      <c r="LEG185" s="50"/>
      <c r="LEH185" s="50"/>
      <c r="LEI185" s="50"/>
      <c r="LEJ185" s="50"/>
      <c r="LEK185" s="50"/>
      <c r="LEL185" s="50"/>
      <c r="LEM185" s="50"/>
      <c r="LEN185" s="50"/>
      <c r="LEO185" s="50"/>
      <c r="LEP185" s="50"/>
      <c r="LEQ185" s="50"/>
      <c r="LER185" s="50"/>
      <c r="LES185" s="50"/>
      <c r="LET185" s="50"/>
      <c r="LEU185" s="50"/>
      <c r="LEV185" s="50"/>
      <c r="LEW185" s="50"/>
      <c r="LEX185" s="50"/>
      <c r="LEY185" s="50"/>
      <c r="LEZ185" s="50"/>
      <c r="LFA185" s="50"/>
      <c r="LFB185" s="50"/>
      <c r="LFC185" s="50"/>
      <c r="LFD185" s="50"/>
      <c r="LFE185" s="50"/>
      <c r="LFF185" s="50"/>
      <c r="LFG185" s="50"/>
      <c r="LFH185" s="50"/>
      <c r="LFI185" s="50"/>
      <c r="LFJ185" s="50"/>
      <c r="LFK185" s="50"/>
      <c r="LFL185" s="50"/>
      <c r="LFM185" s="50"/>
      <c r="LFN185" s="50"/>
      <c r="LFO185" s="50"/>
      <c r="LFP185" s="50"/>
      <c r="LFQ185" s="50"/>
      <c r="LFR185" s="50"/>
      <c r="LFS185" s="50"/>
      <c r="LFT185" s="50"/>
      <c r="LFU185" s="50"/>
      <c r="LFV185" s="50"/>
      <c r="LFW185" s="50"/>
      <c r="LFX185" s="50"/>
      <c r="LFY185" s="50"/>
      <c r="LFZ185" s="50"/>
      <c r="LGA185" s="50"/>
      <c r="LGB185" s="50"/>
      <c r="LGC185" s="50"/>
      <c r="LGD185" s="50"/>
      <c r="LGE185" s="50"/>
      <c r="LGF185" s="50"/>
      <c r="LGG185" s="50"/>
      <c r="LGH185" s="50"/>
      <c r="LGI185" s="50"/>
      <c r="LGJ185" s="50"/>
      <c r="LGK185" s="50"/>
      <c r="LGL185" s="50"/>
      <c r="LGM185" s="50"/>
      <c r="LGN185" s="50"/>
      <c r="LGO185" s="50"/>
      <c r="LGP185" s="50"/>
      <c r="LGQ185" s="50"/>
      <c r="LGR185" s="50"/>
      <c r="LGS185" s="50"/>
      <c r="LGT185" s="50"/>
      <c r="LGU185" s="50"/>
      <c r="LGV185" s="50"/>
      <c r="LGW185" s="50"/>
      <c r="LGX185" s="50"/>
      <c r="LGY185" s="50"/>
      <c r="LGZ185" s="50"/>
      <c r="LHA185" s="50"/>
      <c r="LHB185" s="50"/>
      <c r="LHC185" s="50"/>
      <c r="LHD185" s="50"/>
      <c r="LHE185" s="50"/>
      <c r="LHF185" s="50"/>
      <c r="LHG185" s="50"/>
      <c r="LHH185" s="50"/>
      <c r="LHI185" s="50"/>
      <c r="LHJ185" s="50"/>
      <c r="LHK185" s="50"/>
      <c r="LHL185" s="50"/>
      <c r="LHM185" s="50"/>
      <c r="LHN185" s="50"/>
      <c r="LHO185" s="50"/>
      <c r="LHP185" s="50"/>
      <c r="LHQ185" s="50"/>
      <c r="LHR185" s="50"/>
      <c r="LHS185" s="50"/>
      <c r="LHT185" s="50"/>
      <c r="LHU185" s="50"/>
      <c r="LHV185" s="50"/>
      <c r="LHW185" s="50"/>
      <c r="LHX185" s="50"/>
      <c r="LHY185" s="50"/>
      <c r="LHZ185" s="50"/>
      <c r="LIA185" s="50"/>
      <c r="LIB185" s="50"/>
      <c r="LIC185" s="50"/>
      <c r="LID185" s="50"/>
      <c r="LIE185" s="50"/>
      <c r="LIF185" s="50"/>
      <c r="LIG185" s="50"/>
      <c r="LIH185" s="50"/>
      <c r="LII185" s="50"/>
      <c r="LIJ185" s="50"/>
      <c r="LIK185" s="50"/>
      <c r="LIL185" s="50"/>
      <c r="LIM185" s="50"/>
      <c r="LIN185" s="50"/>
      <c r="LIO185" s="50"/>
      <c r="LIP185" s="50"/>
      <c r="LIQ185" s="50"/>
      <c r="LIR185" s="50"/>
      <c r="LIS185" s="50"/>
      <c r="LIT185" s="50"/>
      <c r="LIU185" s="50"/>
      <c r="LIV185" s="50"/>
      <c r="LIW185" s="50"/>
      <c r="LIX185" s="50"/>
      <c r="LIY185" s="50"/>
      <c r="LIZ185" s="50"/>
      <c r="LJA185" s="50"/>
      <c r="LJB185" s="50"/>
      <c r="LJC185" s="50"/>
      <c r="LJD185" s="50"/>
      <c r="LJE185" s="50"/>
      <c r="LJF185" s="50"/>
      <c r="LJG185" s="50"/>
      <c r="LJH185" s="50"/>
      <c r="LJI185" s="50"/>
      <c r="LJJ185" s="50"/>
      <c r="LJK185" s="50"/>
      <c r="LJL185" s="50"/>
      <c r="LJM185" s="50"/>
      <c r="LJN185" s="50"/>
      <c r="LJO185" s="50"/>
      <c r="LJP185" s="50"/>
      <c r="LJQ185" s="50"/>
      <c r="LJR185" s="50"/>
      <c r="LJS185" s="50"/>
      <c r="LJT185" s="50"/>
      <c r="LJU185" s="50"/>
      <c r="LJV185" s="50"/>
      <c r="LJW185" s="50"/>
      <c r="LJX185" s="50"/>
      <c r="LJY185" s="50"/>
      <c r="LJZ185" s="50"/>
      <c r="LKA185" s="50"/>
      <c r="LKB185" s="50"/>
      <c r="LKC185" s="50"/>
      <c r="LKD185" s="50"/>
      <c r="LKE185" s="50"/>
      <c r="LKF185" s="50"/>
      <c r="LKG185" s="50"/>
      <c r="LKH185" s="50"/>
      <c r="LKI185" s="50"/>
      <c r="LKJ185" s="50"/>
      <c r="LKK185" s="50"/>
      <c r="LKL185" s="50"/>
      <c r="LKM185" s="50"/>
      <c r="LKN185" s="50"/>
      <c r="LKO185" s="50"/>
      <c r="LKP185" s="50"/>
      <c r="LKQ185" s="50"/>
      <c r="LKR185" s="50"/>
      <c r="LKS185" s="50"/>
      <c r="LKT185" s="50"/>
      <c r="LKU185" s="50"/>
      <c r="LKV185" s="50"/>
      <c r="LKW185" s="50"/>
      <c r="LKX185" s="50"/>
      <c r="LKY185" s="50"/>
      <c r="LKZ185" s="50"/>
      <c r="LLA185" s="50"/>
      <c r="LLB185" s="50"/>
      <c r="LLC185" s="50"/>
      <c r="LLD185" s="50"/>
      <c r="LLE185" s="50"/>
      <c r="LLF185" s="50"/>
      <c r="LLG185" s="50"/>
      <c r="LLH185" s="50"/>
      <c r="LLI185" s="50"/>
      <c r="LLJ185" s="50"/>
      <c r="LLK185" s="50"/>
      <c r="LLL185" s="50"/>
      <c r="LLM185" s="50"/>
      <c r="LLN185" s="50"/>
      <c r="LLO185" s="50"/>
      <c r="LLP185" s="50"/>
      <c r="LLQ185" s="50"/>
      <c r="LLR185" s="50"/>
      <c r="LLS185" s="50"/>
      <c r="LLT185" s="50"/>
      <c r="LLU185" s="50"/>
      <c r="LLV185" s="50"/>
      <c r="LLW185" s="50"/>
      <c r="LLX185" s="50"/>
      <c r="LLZ185" s="50"/>
      <c r="LMB185" s="50"/>
      <c r="LMC185" s="50"/>
      <c r="LMD185" s="50"/>
      <c r="LME185" s="50"/>
      <c r="LMF185" s="50"/>
      <c r="LMG185" s="50"/>
      <c r="LMH185" s="50"/>
      <c r="LMI185" s="50"/>
      <c r="LMN185" s="50"/>
      <c r="LMO185" s="50"/>
      <c r="LMP185" s="50"/>
      <c r="LMQ185" s="50"/>
      <c r="LMR185" s="50"/>
      <c r="LMS185" s="50"/>
      <c r="LMT185" s="50"/>
      <c r="LMU185" s="50"/>
      <c r="LMV185" s="50"/>
      <c r="LMW185" s="50"/>
      <c r="LMX185" s="50"/>
      <c r="LMY185" s="50"/>
      <c r="LMZ185" s="50"/>
      <c r="LNA185" s="50"/>
      <c r="LNB185" s="50"/>
      <c r="LNC185" s="50"/>
      <c r="LND185" s="50"/>
      <c r="LNE185" s="50"/>
      <c r="LNF185" s="50"/>
      <c r="LNG185" s="50"/>
      <c r="LNH185" s="50"/>
      <c r="LNI185" s="50"/>
      <c r="LNJ185" s="50"/>
      <c r="LNK185" s="50"/>
      <c r="LNL185" s="50"/>
      <c r="LNM185" s="50"/>
      <c r="LNN185" s="50"/>
      <c r="LNO185" s="50"/>
      <c r="LNP185" s="50"/>
      <c r="LNQ185" s="50"/>
      <c r="LNR185" s="50"/>
      <c r="LNS185" s="50"/>
      <c r="LNT185" s="50"/>
      <c r="LNU185" s="50"/>
      <c r="LNV185" s="50"/>
      <c r="LNW185" s="50"/>
      <c r="LNX185" s="50"/>
      <c r="LNY185" s="50"/>
      <c r="LNZ185" s="50"/>
      <c r="LOA185" s="50"/>
      <c r="LOB185" s="50"/>
      <c r="LOC185" s="50"/>
      <c r="LOD185" s="50"/>
      <c r="LOE185" s="50"/>
      <c r="LOF185" s="50"/>
      <c r="LOG185" s="50"/>
      <c r="LOH185" s="50"/>
      <c r="LOI185" s="50"/>
      <c r="LOJ185" s="50"/>
      <c r="LOK185" s="50"/>
      <c r="LOL185" s="50"/>
      <c r="LOM185" s="50"/>
      <c r="LON185" s="50"/>
      <c r="LOO185" s="50"/>
      <c r="LOP185" s="50"/>
      <c r="LOQ185" s="50"/>
      <c r="LOR185" s="50"/>
      <c r="LOS185" s="50"/>
      <c r="LOT185" s="50"/>
      <c r="LOU185" s="50"/>
      <c r="LOV185" s="50"/>
      <c r="LOW185" s="50"/>
      <c r="LOX185" s="50"/>
      <c r="LOY185" s="50"/>
      <c r="LOZ185" s="50"/>
      <c r="LPA185" s="50"/>
      <c r="LPB185" s="50"/>
      <c r="LPC185" s="50"/>
      <c r="LPD185" s="50"/>
      <c r="LPE185" s="50"/>
      <c r="LPF185" s="50"/>
      <c r="LPG185" s="50"/>
      <c r="LPH185" s="50"/>
      <c r="LPI185" s="50"/>
      <c r="LPJ185" s="50"/>
      <c r="LPK185" s="50"/>
      <c r="LPL185" s="50"/>
      <c r="LPM185" s="50"/>
      <c r="LPN185" s="50"/>
      <c r="LPO185" s="50"/>
      <c r="LPP185" s="50"/>
      <c r="LPQ185" s="50"/>
      <c r="LPR185" s="50"/>
      <c r="LPS185" s="50"/>
      <c r="LPT185" s="50"/>
      <c r="LPU185" s="50"/>
      <c r="LPV185" s="50"/>
      <c r="LPW185" s="50"/>
      <c r="LPX185" s="50"/>
      <c r="LPY185" s="50"/>
      <c r="LPZ185" s="50"/>
      <c r="LQA185" s="50"/>
      <c r="LQB185" s="50"/>
      <c r="LQC185" s="50"/>
      <c r="LQD185" s="50"/>
      <c r="LQE185" s="50"/>
      <c r="LQF185" s="50"/>
      <c r="LQG185" s="50"/>
      <c r="LQH185" s="50"/>
      <c r="LQI185" s="50"/>
      <c r="LQJ185" s="50"/>
      <c r="LQK185" s="50"/>
      <c r="LQL185" s="50"/>
      <c r="LQM185" s="50"/>
      <c r="LQN185" s="50"/>
      <c r="LQO185" s="50"/>
      <c r="LQP185" s="50"/>
      <c r="LQQ185" s="50"/>
      <c r="LQR185" s="50"/>
      <c r="LQS185" s="50"/>
      <c r="LQT185" s="50"/>
      <c r="LQU185" s="50"/>
      <c r="LQV185" s="50"/>
      <c r="LQW185" s="50"/>
      <c r="LQX185" s="50"/>
      <c r="LQY185" s="50"/>
      <c r="LQZ185" s="50"/>
      <c r="LRA185" s="50"/>
      <c r="LRB185" s="50"/>
      <c r="LRC185" s="50"/>
      <c r="LRD185" s="50"/>
      <c r="LRE185" s="50"/>
      <c r="LRF185" s="50"/>
      <c r="LRG185" s="50"/>
      <c r="LRH185" s="50"/>
      <c r="LRI185" s="50"/>
      <c r="LRJ185" s="50"/>
      <c r="LRK185" s="50"/>
      <c r="LRL185" s="50"/>
      <c r="LRM185" s="50"/>
      <c r="LRN185" s="50"/>
      <c r="LRO185" s="50"/>
      <c r="LRP185" s="50"/>
      <c r="LRQ185" s="50"/>
      <c r="LRR185" s="50"/>
      <c r="LRS185" s="50"/>
      <c r="LRT185" s="50"/>
      <c r="LRU185" s="50"/>
      <c r="LRV185" s="50"/>
      <c r="LRW185" s="50"/>
      <c r="LRX185" s="50"/>
      <c r="LRY185" s="50"/>
      <c r="LRZ185" s="50"/>
      <c r="LSA185" s="50"/>
      <c r="LSB185" s="50"/>
      <c r="LSC185" s="50"/>
      <c r="LSD185" s="50"/>
      <c r="LSE185" s="50"/>
      <c r="LSF185" s="50"/>
      <c r="LSG185" s="50"/>
      <c r="LSH185" s="50"/>
      <c r="LSI185" s="50"/>
      <c r="LSJ185" s="50"/>
      <c r="LSK185" s="50"/>
      <c r="LSL185" s="50"/>
      <c r="LSM185" s="50"/>
      <c r="LSN185" s="50"/>
      <c r="LSO185" s="50"/>
      <c r="LSP185" s="50"/>
      <c r="LSQ185" s="50"/>
      <c r="LSR185" s="50"/>
      <c r="LSS185" s="50"/>
      <c r="LST185" s="50"/>
      <c r="LSU185" s="50"/>
      <c r="LSV185" s="50"/>
      <c r="LSW185" s="50"/>
      <c r="LSX185" s="50"/>
      <c r="LSY185" s="50"/>
      <c r="LSZ185" s="50"/>
      <c r="LTA185" s="50"/>
      <c r="LTB185" s="50"/>
      <c r="LTC185" s="50"/>
      <c r="LTD185" s="50"/>
      <c r="LTE185" s="50"/>
      <c r="LTF185" s="50"/>
      <c r="LTG185" s="50"/>
      <c r="LTH185" s="50"/>
      <c r="LTI185" s="50"/>
      <c r="LTJ185" s="50"/>
      <c r="LTK185" s="50"/>
      <c r="LTL185" s="50"/>
      <c r="LTM185" s="50"/>
      <c r="LTN185" s="50"/>
      <c r="LTO185" s="50"/>
      <c r="LTP185" s="50"/>
      <c r="LTQ185" s="50"/>
      <c r="LTR185" s="50"/>
      <c r="LTS185" s="50"/>
      <c r="LTT185" s="50"/>
      <c r="LTU185" s="50"/>
      <c r="LTV185" s="50"/>
      <c r="LTW185" s="50"/>
      <c r="LTX185" s="50"/>
      <c r="LTY185" s="50"/>
      <c r="LTZ185" s="50"/>
      <c r="LUA185" s="50"/>
      <c r="LUB185" s="50"/>
      <c r="LUC185" s="50"/>
      <c r="LUD185" s="50"/>
      <c r="LUE185" s="50"/>
      <c r="LUF185" s="50"/>
      <c r="LUG185" s="50"/>
      <c r="LUH185" s="50"/>
      <c r="LUI185" s="50"/>
      <c r="LUJ185" s="50"/>
      <c r="LUK185" s="50"/>
      <c r="LUL185" s="50"/>
      <c r="LUM185" s="50"/>
      <c r="LUN185" s="50"/>
      <c r="LUO185" s="50"/>
      <c r="LUP185" s="50"/>
      <c r="LUQ185" s="50"/>
      <c r="LUR185" s="50"/>
      <c r="LUS185" s="50"/>
      <c r="LUT185" s="50"/>
      <c r="LUU185" s="50"/>
      <c r="LUV185" s="50"/>
      <c r="LUW185" s="50"/>
      <c r="LUX185" s="50"/>
      <c r="LUY185" s="50"/>
      <c r="LUZ185" s="50"/>
      <c r="LVA185" s="50"/>
      <c r="LVB185" s="50"/>
      <c r="LVC185" s="50"/>
      <c r="LVD185" s="50"/>
      <c r="LVE185" s="50"/>
      <c r="LVF185" s="50"/>
      <c r="LVG185" s="50"/>
      <c r="LVH185" s="50"/>
      <c r="LVI185" s="50"/>
      <c r="LVJ185" s="50"/>
      <c r="LVK185" s="50"/>
      <c r="LVL185" s="50"/>
      <c r="LVM185" s="50"/>
      <c r="LVN185" s="50"/>
      <c r="LVO185" s="50"/>
      <c r="LVP185" s="50"/>
      <c r="LVQ185" s="50"/>
      <c r="LVR185" s="50"/>
      <c r="LVS185" s="50"/>
      <c r="LVT185" s="50"/>
      <c r="LVV185" s="50"/>
      <c r="LVX185" s="50"/>
      <c r="LVY185" s="50"/>
      <c r="LVZ185" s="50"/>
      <c r="LWA185" s="50"/>
      <c r="LWB185" s="50"/>
      <c r="LWC185" s="50"/>
      <c r="LWD185" s="50"/>
      <c r="LWE185" s="50"/>
      <c r="LWJ185" s="50"/>
      <c r="LWK185" s="50"/>
      <c r="LWL185" s="50"/>
      <c r="LWM185" s="50"/>
      <c r="LWN185" s="50"/>
      <c r="LWO185" s="50"/>
      <c r="LWP185" s="50"/>
      <c r="LWQ185" s="50"/>
      <c r="LWR185" s="50"/>
      <c r="LWS185" s="50"/>
      <c r="LWT185" s="50"/>
      <c r="LWU185" s="50"/>
      <c r="LWV185" s="50"/>
      <c r="LWW185" s="50"/>
      <c r="LWX185" s="50"/>
      <c r="LWY185" s="50"/>
      <c r="LWZ185" s="50"/>
      <c r="LXA185" s="50"/>
      <c r="LXB185" s="50"/>
      <c r="LXC185" s="50"/>
      <c r="LXD185" s="50"/>
      <c r="LXE185" s="50"/>
      <c r="LXF185" s="50"/>
      <c r="LXG185" s="50"/>
      <c r="LXH185" s="50"/>
      <c r="LXI185" s="50"/>
      <c r="LXJ185" s="50"/>
      <c r="LXK185" s="50"/>
      <c r="LXL185" s="50"/>
      <c r="LXM185" s="50"/>
      <c r="LXN185" s="50"/>
      <c r="LXO185" s="50"/>
      <c r="LXP185" s="50"/>
      <c r="LXQ185" s="50"/>
      <c r="LXR185" s="50"/>
      <c r="LXS185" s="50"/>
      <c r="LXT185" s="50"/>
      <c r="LXU185" s="50"/>
      <c r="LXV185" s="50"/>
      <c r="LXW185" s="50"/>
      <c r="LXX185" s="50"/>
      <c r="LXY185" s="50"/>
      <c r="LXZ185" s="50"/>
      <c r="LYA185" s="50"/>
      <c r="LYB185" s="50"/>
      <c r="LYC185" s="50"/>
      <c r="LYD185" s="50"/>
      <c r="LYE185" s="50"/>
      <c r="LYF185" s="50"/>
      <c r="LYG185" s="50"/>
      <c r="LYH185" s="50"/>
      <c r="LYI185" s="50"/>
      <c r="LYJ185" s="50"/>
      <c r="LYK185" s="50"/>
      <c r="LYL185" s="50"/>
      <c r="LYM185" s="50"/>
      <c r="LYN185" s="50"/>
      <c r="LYO185" s="50"/>
      <c r="LYP185" s="50"/>
      <c r="LYQ185" s="50"/>
      <c r="LYR185" s="50"/>
      <c r="LYS185" s="50"/>
      <c r="LYT185" s="50"/>
      <c r="LYU185" s="50"/>
      <c r="LYV185" s="50"/>
      <c r="LYW185" s="50"/>
      <c r="LYX185" s="50"/>
      <c r="LYY185" s="50"/>
      <c r="LYZ185" s="50"/>
      <c r="LZA185" s="50"/>
      <c r="LZB185" s="50"/>
      <c r="LZC185" s="50"/>
      <c r="LZD185" s="50"/>
      <c r="LZE185" s="50"/>
      <c r="LZF185" s="50"/>
      <c r="LZG185" s="50"/>
      <c r="LZH185" s="50"/>
      <c r="LZI185" s="50"/>
      <c r="LZJ185" s="50"/>
      <c r="LZK185" s="50"/>
      <c r="LZL185" s="50"/>
      <c r="LZM185" s="50"/>
      <c r="LZN185" s="50"/>
      <c r="LZO185" s="50"/>
      <c r="LZP185" s="50"/>
      <c r="LZQ185" s="50"/>
      <c r="LZR185" s="50"/>
      <c r="LZS185" s="50"/>
      <c r="LZT185" s="50"/>
      <c r="LZU185" s="50"/>
      <c r="LZV185" s="50"/>
      <c r="LZW185" s="50"/>
      <c r="LZX185" s="50"/>
      <c r="LZY185" s="50"/>
      <c r="LZZ185" s="50"/>
      <c r="MAA185" s="50"/>
      <c r="MAB185" s="50"/>
      <c r="MAC185" s="50"/>
      <c r="MAD185" s="50"/>
      <c r="MAE185" s="50"/>
      <c r="MAF185" s="50"/>
      <c r="MAG185" s="50"/>
      <c r="MAH185" s="50"/>
      <c r="MAI185" s="50"/>
      <c r="MAJ185" s="50"/>
      <c r="MAK185" s="50"/>
      <c r="MAL185" s="50"/>
      <c r="MAM185" s="50"/>
      <c r="MAN185" s="50"/>
      <c r="MAO185" s="50"/>
      <c r="MAP185" s="50"/>
      <c r="MAQ185" s="50"/>
      <c r="MAR185" s="50"/>
      <c r="MAS185" s="50"/>
      <c r="MAT185" s="50"/>
      <c r="MAU185" s="50"/>
      <c r="MAV185" s="50"/>
      <c r="MAW185" s="50"/>
      <c r="MAX185" s="50"/>
      <c r="MAY185" s="50"/>
      <c r="MAZ185" s="50"/>
      <c r="MBA185" s="50"/>
      <c r="MBB185" s="50"/>
      <c r="MBC185" s="50"/>
      <c r="MBD185" s="50"/>
      <c r="MBE185" s="50"/>
      <c r="MBF185" s="50"/>
      <c r="MBG185" s="50"/>
      <c r="MBH185" s="50"/>
      <c r="MBI185" s="50"/>
      <c r="MBJ185" s="50"/>
      <c r="MBK185" s="50"/>
      <c r="MBL185" s="50"/>
      <c r="MBM185" s="50"/>
      <c r="MBN185" s="50"/>
      <c r="MBO185" s="50"/>
      <c r="MBP185" s="50"/>
      <c r="MBQ185" s="50"/>
      <c r="MBR185" s="50"/>
      <c r="MBS185" s="50"/>
      <c r="MBT185" s="50"/>
      <c r="MBU185" s="50"/>
      <c r="MBV185" s="50"/>
      <c r="MBW185" s="50"/>
      <c r="MBX185" s="50"/>
      <c r="MBY185" s="50"/>
      <c r="MBZ185" s="50"/>
      <c r="MCA185" s="50"/>
      <c r="MCB185" s="50"/>
      <c r="MCC185" s="50"/>
      <c r="MCD185" s="50"/>
      <c r="MCE185" s="50"/>
      <c r="MCF185" s="50"/>
      <c r="MCG185" s="50"/>
      <c r="MCH185" s="50"/>
      <c r="MCI185" s="50"/>
      <c r="MCJ185" s="50"/>
      <c r="MCK185" s="50"/>
      <c r="MCL185" s="50"/>
      <c r="MCM185" s="50"/>
      <c r="MCN185" s="50"/>
      <c r="MCO185" s="50"/>
      <c r="MCP185" s="50"/>
      <c r="MCQ185" s="50"/>
      <c r="MCR185" s="50"/>
      <c r="MCS185" s="50"/>
      <c r="MCT185" s="50"/>
      <c r="MCU185" s="50"/>
      <c r="MCV185" s="50"/>
      <c r="MCW185" s="50"/>
      <c r="MCX185" s="50"/>
      <c r="MCY185" s="50"/>
      <c r="MCZ185" s="50"/>
      <c r="MDA185" s="50"/>
      <c r="MDB185" s="50"/>
      <c r="MDC185" s="50"/>
      <c r="MDD185" s="50"/>
      <c r="MDE185" s="50"/>
      <c r="MDF185" s="50"/>
      <c r="MDG185" s="50"/>
      <c r="MDH185" s="50"/>
      <c r="MDI185" s="50"/>
      <c r="MDJ185" s="50"/>
      <c r="MDK185" s="50"/>
      <c r="MDL185" s="50"/>
      <c r="MDM185" s="50"/>
      <c r="MDN185" s="50"/>
      <c r="MDO185" s="50"/>
      <c r="MDP185" s="50"/>
      <c r="MDQ185" s="50"/>
      <c r="MDR185" s="50"/>
      <c r="MDS185" s="50"/>
      <c r="MDT185" s="50"/>
      <c r="MDU185" s="50"/>
      <c r="MDV185" s="50"/>
      <c r="MDW185" s="50"/>
      <c r="MDX185" s="50"/>
      <c r="MDY185" s="50"/>
      <c r="MDZ185" s="50"/>
      <c r="MEA185" s="50"/>
      <c r="MEB185" s="50"/>
      <c r="MEC185" s="50"/>
      <c r="MED185" s="50"/>
      <c r="MEE185" s="50"/>
      <c r="MEF185" s="50"/>
      <c r="MEG185" s="50"/>
      <c r="MEH185" s="50"/>
      <c r="MEI185" s="50"/>
      <c r="MEJ185" s="50"/>
      <c r="MEK185" s="50"/>
      <c r="MEL185" s="50"/>
      <c r="MEM185" s="50"/>
      <c r="MEN185" s="50"/>
      <c r="MEO185" s="50"/>
      <c r="MEP185" s="50"/>
      <c r="MEQ185" s="50"/>
      <c r="MER185" s="50"/>
      <c r="MES185" s="50"/>
      <c r="MET185" s="50"/>
      <c r="MEU185" s="50"/>
      <c r="MEV185" s="50"/>
      <c r="MEW185" s="50"/>
      <c r="MEX185" s="50"/>
      <c r="MEY185" s="50"/>
      <c r="MEZ185" s="50"/>
      <c r="MFA185" s="50"/>
      <c r="MFB185" s="50"/>
      <c r="MFC185" s="50"/>
      <c r="MFD185" s="50"/>
      <c r="MFE185" s="50"/>
      <c r="MFF185" s="50"/>
      <c r="MFG185" s="50"/>
      <c r="MFH185" s="50"/>
      <c r="MFI185" s="50"/>
      <c r="MFJ185" s="50"/>
      <c r="MFK185" s="50"/>
      <c r="MFL185" s="50"/>
      <c r="MFM185" s="50"/>
      <c r="MFN185" s="50"/>
      <c r="MFO185" s="50"/>
      <c r="MFP185" s="50"/>
      <c r="MFR185" s="50"/>
      <c r="MFT185" s="50"/>
      <c r="MFU185" s="50"/>
      <c r="MFV185" s="50"/>
      <c r="MFW185" s="50"/>
      <c r="MFX185" s="50"/>
      <c r="MFY185" s="50"/>
      <c r="MFZ185" s="50"/>
      <c r="MGA185" s="50"/>
      <c r="MGF185" s="50"/>
      <c r="MGG185" s="50"/>
      <c r="MGH185" s="50"/>
      <c r="MGI185" s="50"/>
      <c r="MGJ185" s="50"/>
      <c r="MGK185" s="50"/>
      <c r="MGL185" s="50"/>
      <c r="MGM185" s="50"/>
      <c r="MGN185" s="50"/>
      <c r="MGO185" s="50"/>
      <c r="MGP185" s="50"/>
      <c r="MGQ185" s="50"/>
      <c r="MGR185" s="50"/>
      <c r="MGS185" s="50"/>
      <c r="MGT185" s="50"/>
      <c r="MGU185" s="50"/>
      <c r="MGV185" s="50"/>
      <c r="MGW185" s="50"/>
      <c r="MGX185" s="50"/>
      <c r="MGY185" s="50"/>
      <c r="MGZ185" s="50"/>
      <c r="MHA185" s="50"/>
      <c r="MHB185" s="50"/>
      <c r="MHC185" s="50"/>
      <c r="MHD185" s="50"/>
      <c r="MHE185" s="50"/>
      <c r="MHF185" s="50"/>
      <c r="MHG185" s="50"/>
      <c r="MHH185" s="50"/>
      <c r="MHI185" s="50"/>
      <c r="MHJ185" s="50"/>
      <c r="MHK185" s="50"/>
      <c r="MHL185" s="50"/>
      <c r="MHM185" s="50"/>
      <c r="MHN185" s="50"/>
      <c r="MHO185" s="50"/>
      <c r="MHP185" s="50"/>
      <c r="MHQ185" s="50"/>
      <c r="MHR185" s="50"/>
      <c r="MHS185" s="50"/>
      <c r="MHT185" s="50"/>
      <c r="MHU185" s="50"/>
      <c r="MHV185" s="50"/>
      <c r="MHW185" s="50"/>
      <c r="MHX185" s="50"/>
      <c r="MHY185" s="50"/>
      <c r="MHZ185" s="50"/>
      <c r="MIA185" s="50"/>
      <c r="MIB185" s="50"/>
      <c r="MIC185" s="50"/>
      <c r="MID185" s="50"/>
      <c r="MIE185" s="50"/>
      <c r="MIF185" s="50"/>
      <c r="MIG185" s="50"/>
      <c r="MIH185" s="50"/>
      <c r="MII185" s="50"/>
      <c r="MIJ185" s="50"/>
      <c r="MIK185" s="50"/>
      <c r="MIL185" s="50"/>
      <c r="MIM185" s="50"/>
      <c r="MIN185" s="50"/>
      <c r="MIO185" s="50"/>
      <c r="MIP185" s="50"/>
      <c r="MIQ185" s="50"/>
      <c r="MIR185" s="50"/>
      <c r="MIS185" s="50"/>
      <c r="MIT185" s="50"/>
      <c r="MIU185" s="50"/>
      <c r="MIV185" s="50"/>
      <c r="MIW185" s="50"/>
      <c r="MIX185" s="50"/>
      <c r="MIY185" s="50"/>
      <c r="MIZ185" s="50"/>
      <c r="MJA185" s="50"/>
      <c r="MJB185" s="50"/>
      <c r="MJC185" s="50"/>
      <c r="MJD185" s="50"/>
      <c r="MJE185" s="50"/>
      <c r="MJF185" s="50"/>
      <c r="MJG185" s="50"/>
      <c r="MJH185" s="50"/>
      <c r="MJI185" s="50"/>
      <c r="MJJ185" s="50"/>
      <c r="MJK185" s="50"/>
      <c r="MJL185" s="50"/>
      <c r="MJM185" s="50"/>
      <c r="MJN185" s="50"/>
      <c r="MJO185" s="50"/>
      <c r="MJP185" s="50"/>
      <c r="MJQ185" s="50"/>
      <c r="MJR185" s="50"/>
      <c r="MJS185" s="50"/>
      <c r="MJT185" s="50"/>
      <c r="MJU185" s="50"/>
      <c r="MJV185" s="50"/>
      <c r="MJW185" s="50"/>
      <c r="MJX185" s="50"/>
      <c r="MJY185" s="50"/>
      <c r="MJZ185" s="50"/>
      <c r="MKA185" s="50"/>
      <c r="MKB185" s="50"/>
      <c r="MKC185" s="50"/>
      <c r="MKD185" s="50"/>
      <c r="MKE185" s="50"/>
      <c r="MKF185" s="50"/>
      <c r="MKG185" s="50"/>
      <c r="MKH185" s="50"/>
      <c r="MKI185" s="50"/>
      <c r="MKJ185" s="50"/>
      <c r="MKK185" s="50"/>
      <c r="MKL185" s="50"/>
      <c r="MKM185" s="50"/>
      <c r="MKN185" s="50"/>
      <c r="MKO185" s="50"/>
      <c r="MKP185" s="50"/>
      <c r="MKQ185" s="50"/>
      <c r="MKR185" s="50"/>
      <c r="MKS185" s="50"/>
      <c r="MKT185" s="50"/>
      <c r="MKU185" s="50"/>
      <c r="MKV185" s="50"/>
      <c r="MKW185" s="50"/>
      <c r="MKX185" s="50"/>
      <c r="MKY185" s="50"/>
      <c r="MKZ185" s="50"/>
      <c r="MLA185" s="50"/>
      <c r="MLB185" s="50"/>
      <c r="MLC185" s="50"/>
      <c r="MLD185" s="50"/>
      <c r="MLE185" s="50"/>
      <c r="MLF185" s="50"/>
      <c r="MLG185" s="50"/>
      <c r="MLH185" s="50"/>
      <c r="MLI185" s="50"/>
      <c r="MLJ185" s="50"/>
      <c r="MLK185" s="50"/>
      <c r="MLL185" s="50"/>
      <c r="MLM185" s="50"/>
      <c r="MLN185" s="50"/>
      <c r="MLO185" s="50"/>
      <c r="MLP185" s="50"/>
      <c r="MLQ185" s="50"/>
      <c r="MLR185" s="50"/>
      <c r="MLS185" s="50"/>
      <c r="MLT185" s="50"/>
      <c r="MLU185" s="50"/>
      <c r="MLV185" s="50"/>
      <c r="MLW185" s="50"/>
      <c r="MLX185" s="50"/>
      <c r="MLY185" s="50"/>
      <c r="MLZ185" s="50"/>
      <c r="MMA185" s="50"/>
      <c r="MMB185" s="50"/>
      <c r="MMC185" s="50"/>
      <c r="MMD185" s="50"/>
      <c r="MME185" s="50"/>
      <c r="MMF185" s="50"/>
      <c r="MMG185" s="50"/>
      <c r="MMH185" s="50"/>
      <c r="MMI185" s="50"/>
      <c r="MMJ185" s="50"/>
      <c r="MMK185" s="50"/>
      <c r="MML185" s="50"/>
      <c r="MMM185" s="50"/>
      <c r="MMN185" s="50"/>
      <c r="MMO185" s="50"/>
      <c r="MMP185" s="50"/>
      <c r="MMQ185" s="50"/>
      <c r="MMR185" s="50"/>
      <c r="MMS185" s="50"/>
      <c r="MMT185" s="50"/>
      <c r="MMU185" s="50"/>
      <c r="MMV185" s="50"/>
      <c r="MMW185" s="50"/>
      <c r="MMX185" s="50"/>
      <c r="MMY185" s="50"/>
      <c r="MMZ185" s="50"/>
      <c r="MNA185" s="50"/>
      <c r="MNB185" s="50"/>
      <c r="MNC185" s="50"/>
      <c r="MND185" s="50"/>
      <c r="MNE185" s="50"/>
      <c r="MNF185" s="50"/>
      <c r="MNG185" s="50"/>
      <c r="MNH185" s="50"/>
      <c r="MNI185" s="50"/>
      <c r="MNJ185" s="50"/>
      <c r="MNK185" s="50"/>
      <c r="MNL185" s="50"/>
      <c r="MNM185" s="50"/>
      <c r="MNN185" s="50"/>
      <c r="MNO185" s="50"/>
      <c r="MNP185" s="50"/>
      <c r="MNQ185" s="50"/>
      <c r="MNR185" s="50"/>
      <c r="MNS185" s="50"/>
      <c r="MNT185" s="50"/>
      <c r="MNU185" s="50"/>
      <c r="MNV185" s="50"/>
      <c r="MNW185" s="50"/>
      <c r="MNX185" s="50"/>
      <c r="MNY185" s="50"/>
      <c r="MNZ185" s="50"/>
      <c r="MOA185" s="50"/>
      <c r="MOB185" s="50"/>
      <c r="MOC185" s="50"/>
      <c r="MOD185" s="50"/>
      <c r="MOE185" s="50"/>
      <c r="MOF185" s="50"/>
      <c r="MOG185" s="50"/>
      <c r="MOH185" s="50"/>
      <c r="MOI185" s="50"/>
      <c r="MOJ185" s="50"/>
      <c r="MOK185" s="50"/>
      <c r="MOL185" s="50"/>
      <c r="MOM185" s="50"/>
      <c r="MON185" s="50"/>
      <c r="MOO185" s="50"/>
      <c r="MOP185" s="50"/>
      <c r="MOQ185" s="50"/>
      <c r="MOR185" s="50"/>
      <c r="MOS185" s="50"/>
      <c r="MOT185" s="50"/>
      <c r="MOU185" s="50"/>
      <c r="MOV185" s="50"/>
      <c r="MOW185" s="50"/>
      <c r="MOX185" s="50"/>
      <c r="MOY185" s="50"/>
      <c r="MOZ185" s="50"/>
      <c r="MPA185" s="50"/>
      <c r="MPB185" s="50"/>
      <c r="MPC185" s="50"/>
      <c r="MPD185" s="50"/>
      <c r="MPE185" s="50"/>
      <c r="MPF185" s="50"/>
      <c r="MPG185" s="50"/>
      <c r="MPH185" s="50"/>
      <c r="MPI185" s="50"/>
      <c r="MPJ185" s="50"/>
      <c r="MPK185" s="50"/>
      <c r="MPL185" s="50"/>
      <c r="MPN185" s="50"/>
      <c r="MPP185" s="50"/>
      <c r="MPQ185" s="50"/>
      <c r="MPR185" s="50"/>
      <c r="MPS185" s="50"/>
      <c r="MPT185" s="50"/>
      <c r="MPU185" s="50"/>
      <c r="MPV185" s="50"/>
      <c r="MPW185" s="50"/>
      <c r="MQB185" s="50"/>
      <c r="MQC185" s="50"/>
      <c r="MQD185" s="50"/>
      <c r="MQE185" s="50"/>
      <c r="MQF185" s="50"/>
      <c r="MQG185" s="50"/>
      <c r="MQH185" s="50"/>
      <c r="MQI185" s="50"/>
      <c r="MQJ185" s="50"/>
      <c r="MQK185" s="50"/>
      <c r="MQL185" s="50"/>
      <c r="MQM185" s="50"/>
      <c r="MQN185" s="50"/>
      <c r="MQO185" s="50"/>
      <c r="MQP185" s="50"/>
      <c r="MQQ185" s="50"/>
      <c r="MQR185" s="50"/>
      <c r="MQS185" s="50"/>
      <c r="MQT185" s="50"/>
      <c r="MQU185" s="50"/>
      <c r="MQV185" s="50"/>
      <c r="MQW185" s="50"/>
      <c r="MQX185" s="50"/>
      <c r="MQY185" s="50"/>
      <c r="MQZ185" s="50"/>
      <c r="MRA185" s="50"/>
      <c r="MRB185" s="50"/>
      <c r="MRC185" s="50"/>
      <c r="MRD185" s="50"/>
      <c r="MRE185" s="50"/>
      <c r="MRF185" s="50"/>
      <c r="MRG185" s="50"/>
      <c r="MRH185" s="50"/>
      <c r="MRI185" s="50"/>
      <c r="MRJ185" s="50"/>
      <c r="MRK185" s="50"/>
      <c r="MRL185" s="50"/>
      <c r="MRM185" s="50"/>
      <c r="MRN185" s="50"/>
      <c r="MRO185" s="50"/>
      <c r="MRP185" s="50"/>
      <c r="MRQ185" s="50"/>
      <c r="MRR185" s="50"/>
      <c r="MRS185" s="50"/>
      <c r="MRT185" s="50"/>
      <c r="MRU185" s="50"/>
      <c r="MRV185" s="50"/>
      <c r="MRW185" s="50"/>
      <c r="MRX185" s="50"/>
      <c r="MRY185" s="50"/>
      <c r="MRZ185" s="50"/>
      <c r="MSA185" s="50"/>
      <c r="MSB185" s="50"/>
      <c r="MSC185" s="50"/>
      <c r="MSD185" s="50"/>
      <c r="MSE185" s="50"/>
      <c r="MSF185" s="50"/>
      <c r="MSG185" s="50"/>
      <c r="MSH185" s="50"/>
      <c r="MSI185" s="50"/>
      <c r="MSJ185" s="50"/>
      <c r="MSK185" s="50"/>
      <c r="MSL185" s="50"/>
      <c r="MSM185" s="50"/>
      <c r="MSN185" s="50"/>
      <c r="MSO185" s="50"/>
      <c r="MSP185" s="50"/>
      <c r="MSQ185" s="50"/>
      <c r="MSR185" s="50"/>
      <c r="MSS185" s="50"/>
      <c r="MST185" s="50"/>
      <c r="MSU185" s="50"/>
      <c r="MSV185" s="50"/>
      <c r="MSW185" s="50"/>
      <c r="MSX185" s="50"/>
      <c r="MSY185" s="50"/>
      <c r="MSZ185" s="50"/>
      <c r="MTA185" s="50"/>
      <c r="MTB185" s="50"/>
      <c r="MTC185" s="50"/>
      <c r="MTD185" s="50"/>
      <c r="MTE185" s="50"/>
      <c r="MTF185" s="50"/>
      <c r="MTG185" s="50"/>
      <c r="MTH185" s="50"/>
      <c r="MTI185" s="50"/>
      <c r="MTJ185" s="50"/>
      <c r="MTK185" s="50"/>
      <c r="MTL185" s="50"/>
      <c r="MTM185" s="50"/>
      <c r="MTN185" s="50"/>
      <c r="MTO185" s="50"/>
      <c r="MTP185" s="50"/>
      <c r="MTQ185" s="50"/>
      <c r="MTR185" s="50"/>
      <c r="MTS185" s="50"/>
      <c r="MTT185" s="50"/>
      <c r="MTU185" s="50"/>
      <c r="MTV185" s="50"/>
      <c r="MTW185" s="50"/>
      <c r="MTX185" s="50"/>
      <c r="MTY185" s="50"/>
      <c r="MTZ185" s="50"/>
      <c r="MUA185" s="50"/>
      <c r="MUB185" s="50"/>
      <c r="MUC185" s="50"/>
      <c r="MUD185" s="50"/>
      <c r="MUE185" s="50"/>
      <c r="MUF185" s="50"/>
      <c r="MUG185" s="50"/>
      <c r="MUH185" s="50"/>
      <c r="MUI185" s="50"/>
      <c r="MUJ185" s="50"/>
      <c r="MUK185" s="50"/>
      <c r="MUL185" s="50"/>
      <c r="MUM185" s="50"/>
      <c r="MUN185" s="50"/>
      <c r="MUO185" s="50"/>
      <c r="MUP185" s="50"/>
      <c r="MUQ185" s="50"/>
      <c r="MUR185" s="50"/>
      <c r="MUS185" s="50"/>
      <c r="MUT185" s="50"/>
      <c r="MUU185" s="50"/>
      <c r="MUV185" s="50"/>
      <c r="MUW185" s="50"/>
      <c r="MUX185" s="50"/>
      <c r="MUY185" s="50"/>
      <c r="MUZ185" s="50"/>
      <c r="MVA185" s="50"/>
      <c r="MVB185" s="50"/>
      <c r="MVC185" s="50"/>
      <c r="MVD185" s="50"/>
      <c r="MVE185" s="50"/>
      <c r="MVF185" s="50"/>
      <c r="MVG185" s="50"/>
      <c r="MVH185" s="50"/>
      <c r="MVI185" s="50"/>
      <c r="MVJ185" s="50"/>
      <c r="MVK185" s="50"/>
      <c r="MVL185" s="50"/>
      <c r="MVM185" s="50"/>
      <c r="MVN185" s="50"/>
      <c r="MVO185" s="50"/>
      <c r="MVP185" s="50"/>
      <c r="MVQ185" s="50"/>
      <c r="MVR185" s="50"/>
      <c r="MVS185" s="50"/>
      <c r="MVT185" s="50"/>
      <c r="MVU185" s="50"/>
      <c r="MVV185" s="50"/>
      <c r="MVW185" s="50"/>
      <c r="MVX185" s="50"/>
      <c r="MVY185" s="50"/>
      <c r="MVZ185" s="50"/>
      <c r="MWA185" s="50"/>
      <c r="MWB185" s="50"/>
      <c r="MWC185" s="50"/>
      <c r="MWD185" s="50"/>
      <c r="MWE185" s="50"/>
      <c r="MWF185" s="50"/>
      <c r="MWG185" s="50"/>
      <c r="MWH185" s="50"/>
      <c r="MWI185" s="50"/>
      <c r="MWJ185" s="50"/>
      <c r="MWK185" s="50"/>
      <c r="MWL185" s="50"/>
      <c r="MWM185" s="50"/>
      <c r="MWN185" s="50"/>
      <c r="MWO185" s="50"/>
      <c r="MWP185" s="50"/>
      <c r="MWQ185" s="50"/>
      <c r="MWR185" s="50"/>
      <c r="MWS185" s="50"/>
      <c r="MWT185" s="50"/>
      <c r="MWU185" s="50"/>
      <c r="MWV185" s="50"/>
      <c r="MWW185" s="50"/>
      <c r="MWX185" s="50"/>
      <c r="MWY185" s="50"/>
      <c r="MWZ185" s="50"/>
      <c r="MXA185" s="50"/>
      <c r="MXB185" s="50"/>
      <c r="MXC185" s="50"/>
      <c r="MXD185" s="50"/>
      <c r="MXE185" s="50"/>
      <c r="MXF185" s="50"/>
      <c r="MXG185" s="50"/>
      <c r="MXH185" s="50"/>
      <c r="MXI185" s="50"/>
      <c r="MXJ185" s="50"/>
      <c r="MXK185" s="50"/>
      <c r="MXL185" s="50"/>
      <c r="MXM185" s="50"/>
      <c r="MXN185" s="50"/>
      <c r="MXO185" s="50"/>
      <c r="MXP185" s="50"/>
      <c r="MXQ185" s="50"/>
      <c r="MXR185" s="50"/>
      <c r="MXS185" s="50"/>
      <c r="MXT185" s="50"/>
      <c r="MXU185" s="50"/>
      <c r="MXV185" s="50"/>
      <c r="MXW185" s="50"/>
      <c r="MXX185" s="50"/>
      <c r="MXY185" s="50"/>
      <c r="MXZ185" s="50"/>
      <c r="MYA185" s="50"/>
      <c r="MYB185" s="50"/>
      <c r="MYC185" s="50"/>
      <c r="MYD185" s="50"/>
      <c r="MYE185" s="50"/>
      <c r="MYF185" s="50"/>
      <c r="MYG185" s="50"/>
      <c r="MYH185" s="50"/>
      <c r="MYI185" s="50"/>
      <c r="MYJ185" s="50"/>
      <c r="MYK185" s="50"/>
      <c r="MYL185" s="50"/>
      <c r="MYM185" s="50"/>
      <c r="MYN185" s="50"/>
      <c r="MYO185" s="50"/>
      <c r="MYP185" s="50"/>
      <c r="MYQ185" s="50"/>
      <c r="MYR185" s="50"/>
      <c r="MYS185" s="50"/>
      <c r="MYT185" s="50"/>
      <c r="MYU185" s="50"/>
      <c r="MYV185" s="50"/>
      <c r="MYW185" s="50"/>
      <c r="MYX185" s="50"/>
      <c r="MYY185" s="50"/>
      <c r="MYZ185" s="50"/>
      <c r="MZA185" s="50"/>
      <c r="MZB185" s="50"/>
      <c r="MZC185" s="50"/>
      <c r="MZD185" s="50"/>
      <c r="MZE185" s="50"/>
      <c r="MZF185" s="50"/>
      <c r="MZG185" s="50"/>
      <c r="MZH185" s="50"/>
      <c r="MZJ185" s="50"/>
      <c r="MZL185" s="50"/>
      <c r="MZM185" s="50"/>
      <c r="MZN185" s="50"/>
      <c r="MZO185" s="50"/>
      <c r="MZP185" s="50"/>
      <c r="MZQ185" s="50"/>
      <c r="MZR185" s="50"/>
      <c r="MZS185" s="50"/>
      <c r="MZX185" s="50"/>
      <c r="MZY185" s="50"/>
      <c r="MZZ185" s="50"/>
      <c r="NAA185" s="50"/>
      <c r="NAB185" s="50"/>
      <c r="NAC185" s="50"/>
      <c r="NAD185" s="50"/>
      <c r="NAE185" s="50"/>
      <c r="NAF185" s="50"/>
      <c r="NAG185" s="50"/>
      <c r="NAH185" s="50"/>
      <c r="NAI185" s="50"/>
      <c r="NAJ185" s="50"/>
      <c r="NAK185" s="50"/>
      <c r="NAL185" s="50"/>
      <c r="NAM185" s="50"/>
      <c r="NAN185" s="50"/>
      <c r="NAO185" s="50"/>
      <c r="NAP185" s="50"/>
      <c r="NAQ185" s="50"/>
      <c r="NAR185" s="50"/>
      <c r="NAS185" s="50"/>
      <c r="NAT185" s="50"/>
      <c r="NAU185" s="50"/>
      <c r="NAV185" s="50"/>
      <c r="NAW185" s="50"/>
      <c r="NAX185" s="50"/>
      <c r="NAY185" s="50"/>
      <c r="NAZ185" s="50"/>
      <c r="NBA185" s="50"/>
      <c r="NBB185" s="50"/>
      <c r="NBC185" s="50"/>
      <c r="NBD185" s="50"/>
      <c r="NBE185" s="50"/>
      <c r="NBF185" s="50"/>
      <c r="NBG185" s="50"/>
      <c r="NBH185" s="50"/>
      <c r="NBI185" s="50"/>
      <c r="NBJ185" s="50"/>
      <c r="NBK185" s="50"/>
      <c r="NBL185" s="50"/>
      <c r="NBM185" s="50"/>
      <c r="NBN185" s="50"/>
      <c r="NBO185" s="50"/>
      <c r="NBP185" s="50"/>
      <c r="NBQ185" s="50"/>
      <c r="NBR185" s="50"/>
      <c r="NBS185" s="50"/>
      <c r="NBT185" s="50"/>
      <c r="NBU185" s="50"/>
      <c r="NBV185" s="50"/>
      <c r="NBW185" s="50"/>
      <c r="NBX185" s="50"/>
      <c r="NBY185" s="50"/>
      <c r="NBZ185" s="50"/>
      <c r="NCA185" s="50"/>
      <c r="NCB185" s="50"/>
      <c r="NCC185" s="50"/>
      <c r="NCD185" s="50"/>
      <c r="NCE185" s="50"/>
      <c r="NCF185" s="50"/>
      <c r="NCG185" s="50"/>
      <c r="NCH185" s="50"/>
      <c r="NCI185" s="50"/>
      <c r="NCJ185" s="50"/>
      <c r="NCK185" s="50"/>
      <c r="NCL185" s="50"/>
      <c r="NCM185" s="50"/>
      <c r="NCN185" s="50"/>
      <c r="NCO185" s="50"/>
      <c r="NCP185" s="50"/>
      <c r="NCQ185" s="50"/>
      <c r="NCR185" s="50"/>
      <c r="NCS185" s="50"/>
      <c r="NCT185" s="50"/>
      <c r="NCU185" s="50"/>
      <c r="NCV185" s="50"/>
      <c r="NCW185" s="50"/>
      <c r="NCX185" s="50"/>
      <c r="NCY185" s="50"/>
      <c r="NCZ185" s="50"/>
      <c r="NDA185" s="50"/>
      <c r="NDB185" s="50"/>
      <c r="NDC185" s="50"/>
      <c r="NDD185" s="50"/>
      <c r="NDE185" s="50"/>
      <c r="NDF185" s="50"/>
      <c r="NDG185" s="50"/>
      <c r="NDH185" s="50"/>
      <c r="NDI185" s="50"/>
      <c r="NDJ185" s="50"/>
      <c r="NDK185" s="50"/>
      <c r="NDL185" s="50"/>
      <c r="NDM185" s="50"/>
      <c r="NDN185" s="50"/>
      <c r="NDO185" s="50"/>
      <c r="NDP185" s="50"/>
      <c r="NDQ185" s="50"/>
      <c r="NDR185" s="50"/>
      <c r="NDS185" s="50"/>
      <c r="NDT185" s="50"/>
      <c r="NDU185" s="50"/>
      <c r="NDV185" s="50"/>
      <c r="NDW185" s="50"/>
      <c r="NDX185" s="50"/>
      <c r="NDY185" s="50"/>
      <c r="NDZ185" s="50"/>
      <c r="NEA185" s="50"/>
      <c r="NEB185" s="50"/>
      <c r="NEC185" s="50"/>
      <c r="NED185" s="50"/>
      <c r="NEE185" s="50"/>
      <c r="NEF185" s="50"/>
      <c r="NEG185" s="50"/>
      <c r="NEH185" s="50"/>
      <c r="NEI185" s="50"/>
      <c r="NEJ185" s="50"/>
      <c r="NEK185" s="50"/>
      <c r="NEL185" s="50"/>
      <c r="NEM185" s="50"/>
      <c r="NEN185" s="50"/>
      <c r="NEO185" s="50"/>
      <c r="NEP185" s="50"/>
      <c r="NEQ185" s="50"/>
      <c r="NER185" s="50"/>
      <c r="NES185" s="50"/>
      <c r="NET185" s="50"/>
      <c r="NEU185" s="50"/>
      <c r="NEV185" s="50"/>
      <c r="NEW185" s="50"/>
      <c r="NEX185" s="50"/>
      <c r="NEY185" s="50"/>
      <c r="NEZ185" s="50"/>
      <c r="NFA185" s="50"/>
      <c r="NFB185" s="50"/>
      <c r="NFC185" s="50"/>
      <c r="NFD185" s="50"/>
      <c r="NFE185" s="50"/>
      <c r="NFF185" s="50"/>
      <c r="NFG185" s="50"/>
      <c r="NFH185" s="50"/>
      <c r="NFI185" s="50"/>
      <c r="NFJ185" s="50"/>
      <c r="NFK185" s="50"/>
      <c r="NFL185" s="50"/>
      <c r="NFM185" s="50"/>
      <c r="NFN185" s="50"/>
      <c r="NFO185" s="50"/>
      <c r="NFP185" s="50"/>
      <c r="NFQ185" s="50"/>
      <c r="NFR185" s="50"/>
      <c r="NFS185" s="50"/>
      <c r="NFT185" s="50"/>
      <c r="NFU185" s="50"/>
      <c r="NFV185" s="50"/>
      <c r="NFW185" s="50"/>
      <c r="NFX185" s="50"/>
      <c r="NFY185" s="50"/>
      <c r="NFZ185" s="50"/>
      <c r="NGA185" s="50"/>
      <c r="NGB185" s="50"/>
      <c r="NGC185" s="50"/>
      <c r="NGD185" s="50"/>
      <c r="NGE185" s="50"/>
      <c r="NGF185" s="50"/>
      <c r="NGG185" s="50"/>
      <c r="NGH185" s="50"/>
      <c r="NGI185" s="50"/>
      <c r="NGJ185" s="50"/>
      <c r="NGK185" s="50"/>
      <c r="NGL185" s="50"/>
      <c r="NGM185" s="50"/>
      <c r="NGN185" s="50"/>
      <c r="NGO185" s="50"/>
      <c r="NGP185" s="50"/>
      <c r="NGQ185" s="50"/>
      <c r="NGR185" s="50"/>
      <c r="NGS185" s="50"/>
      <c r="NGT185" s="50"/>
      <c r="NGU185" s="50"/>
      <c r="NGV185" s="50"/>
      <c r="NGW185" s="50"/>
      <c r="NGX185" s="50"/>
      <c r="NGY185" s="50"/>
      <c r="NGZ185" s="50"/>
      <c r="NHA185" s="50"/>
      <c r="NHB185" s="50"/>
      <c r="NHC185" s="50"/>
      <c r="NHD185" s="50"/>
      <c r="NHE185" s="50"/>
      <c r="NHF185" s="50"/>
      <c r="NHG185" s="50"/>
      <c r="NHH185" s="50"/>
      <c r="NHI185" s="50"/>
      <c r="NHJ185" s="50"/>
      <c r="NHK185" s="50"/>
      <c r="NHL185" s="50"/>
      <c r="NHM185" s="50"/>
      <c r="NHN185" s="50"/>
      <c r="NHO185" s="50"/>
      <c r="NHP185" s="50"/>
      <c r="NHQ185" s="50"/>
      <c r="NHR185" s="50"/>
      <c r="NHS185" s="50"/>
      <c r="NHT185" s="50"/>
      <c r="NHU185" s="50"/>
      <c r="NHV185" s="50"/>
      <c r="NHW185" s="50"/>
      <c r="NHX185" s="50"/>
      <c r="NHY185" s="50"/>
      <c r="NHZ185" s="50"/>
      <c r="NIA185" s="50"/>
      <c r="NIB185" s="50"/>
      <c r="NIC185" s="50"/>
      <c r="NID185" s="50"/>
      <c r="NIE185" s="50"/>
      <c r="NIF185" s="50"/>
      <c r="NIG185" s="50"/>
      <c r="NIH185" s="50"/>
      <c r="NII185" s="50"/>
      <c r="NIJ185" s="50"/>
      <c r="NIK185" s="50"/>
      <c r="NIL185" s="50"/>
      <c r="NIM185" s="50"/>
      <c r="NIN185" s="50"/>
      <c r="NIO185" s="50"/>
      <c r="NIP185" s="50"/>
      <c r="NIQ185" s="50"/>
      <c r="NIR185" s="50"/>
      <c r="NIS185" s="50"/>
      <c r="NIT185" s="50"/>
      <c r="NIU185" s="50"/>
      <c r="NIV185" s="50"/>
      <c r="NIW185" s="50"/>
      <c r="NIX185" s="50"/>
      <c r="NIY185" s="50"/>
      <c r="NIZ185" s="50"/>
      <c r="NJA185" s="50"/>
      <c r="NJB185" s="50"/>
      <c r="NJC185" s="50"/>
      <c r="NJD185" s="50"/>
      <c r="NJF185" s="50"/>
      <c r="NJH185" s="50"/>
      <c r="NJI185" s="50"/>
      <c r="NJJ185" s="50"/>
      <c r="NJK185" s="50"/>
      <c r="NJL185" s="50"/>
      <c r="NJM185" s="50"/>
      <c r="NJN185" s="50"/>
      <c r="NJO185" s="50"/>
      <c r="NJT185" s="50"/>
      <c r="NJU185" s="50"/>
      <c r="NJV185" s="50"/>
      <c r="NJW185" s="50"/>
      <c r="NJX185" s="50"/>
      <c r="NJY185" s="50"/>
      <c r="NJZ185" s="50"/>
      <c r="NKA185" s="50"/>
      <c r="NKB185" s="50"/>
      <c r="NKC185" s="50"/>
      <c r="NKD185" s="50"/>
      <c r="NKE185" s="50"/>
      <c r="NKF185" s="50"/>
      <c r="NKG185" s="50"/>
      <c r="NKH185" s="50"/>
      <c r="NKI185" s="50"/>
      <c r="NKJ185" s="50"/>
      <c r="NKK185" s="50"/>
      <c r="NKL185" s="50"/>
      <c r="NKM185" s="50"/>
      <c r="NKN185" s="50"/>
      <c r="NKO185" s="50"/>
      <c r="NKP185" s="50"/>
      <c r="NKQ185" s="50"/>
      <c r="NKR185" s="50"/>
      <c r="NKS185" s="50"/>
      <c r="NKT185" s="50"/>
      <c r="NKU185" s="50"/>
      <c r="NKV185" s="50"/>
      <c r="NKW185" s="50"/>
      <c r="NKX185" s="50"/>
      <c r="NKY185" s="50"/>
      <c r="NKZ185" s="50"/>
      <c r="NLA185" s="50"/>
      <c r="NLB185" s="50"/>
      <c r="NLC185" s="50"/>
      <c r="NLD185" s="50"/>
      <c r="NLE185" s="50"/>
      <c r="NLF185" s="50"/>
      <c r="NLG185" s="50"/>
      <c r="NLH185" s="50"/>
      <c r="NLI185" s="50"/>
      <c r="NLJ185" s="50"/>
      <c r="NLK185" s="50"/>
      <c r="NLL185" s="50"/>
      <c r="NLM185" s="50"/>
      <c r="NLN185" s="50"/>
      <c r="NLO185" s="50"/>
      <c r="NLP185" s="50"/>
      <c r="NLQ185" s="50"/>
      <c r="NLR185" s="50"/>
      <c r="NLS185" s="50"/>
      <c r="NLT185" s="50"/>
      <c r="NLU185" s="50"/>
      <c r="NLV185" s="50"/>
      <c r="NLW185" s="50"/>
      <c r="NLX185" s="50"/>
      <c r="NLY185" s="50"/>
      <c r="NLZ185" s="50"/>
      <c r="NMA185" s="50"/>
      <c r="NMB185" s="50"/>
      <c r="NMC185" s="50"/>
      <c r="NMD185" s="50"/>
      <c r="NME185" s="50"/>
      <c r="NMF185" s="50"/>
      <c r="NMG185" s="50"/>
      <c r="NMH185" s="50"/>
      <c r="NMI185" s="50"/>
      <c r="NMJ185" s="50"/>
      <c r="NMK185" s="50"/>
      <c r="NML185" s="50"/>
      <c r="NMM185" s="50"/>
      <c r="NMN185" s="50"/>
      <c r="NMO185" s="50"/>
      <c r="NMP185" s="50"/>
      <c r="NMQ185" s="50"/>
      <c r="NMR185" s="50"/>
      <c r="NMS185" s="50"/>
      <c r="NMT185" s="50"/>
      <c r="NMU185" s="50"/>
      <c r="NMV185" s="50"/>
      <c r="NMW185" s="50"/>
      <c r="NMX185" s="50"/>
      <c r="NMY185" s="50"/>
      <c r="NMZ185" s="50"/>
      <c r="NNA185" s="50"/>
      <c r="NNB185" s="50"/>
      <c r="NNC185" s="50"/>
      <c r="NND185" s="50"/>
      <c r="NNE185" s="50"/>
      <c r="NNF185" s="50"/>
      <c r="NNG185" s="50"/>
      <c r="NNH185" s="50"/>
      <c r="NNI185" s="50"/>
      <c r="NNJ185" s="50"/>
      <c r="NNK185" s="50"/>
      <c r="NNL185" s="50"/>
      <c r="NNM185" s="50"/>
      <c r="NNN185" s="50"/>
      <c r="NNO185" s="50"/>
      <c r="NNP185" s="50"/>
      <c r="NNQ185" s="50"/>
      <c r="NNR185" s="50"/>
      <c r="NNS185" s="50"/>
      <c r="NNT185" s="50"/>
      <c r="NNU185" s="50"/>
      <c r="NNV185" s="50"/>
      <c r="NNW185" s="50"/>
      <c r="NNX185" s="50"/>
      <c r="NNY185" s="50"/>
      <c r="NNZ185" s="50"/>
      <c r="NOA185" s="50"/>
      <c r="NOB185" s="50"/>
      <c r="NOC185" s="50"/>
      <c r="NOD185" s="50"/>
      <c r="NOE185" s="50"/>
      <c r="NOF185" s="50"/>
      <c r="NOG185" s="50"/>
      <c r="NOH185" s="50"/>
      <c r="NOI185" s="50"/>
      <c r="NOJ185" s="50"/>
      <c r="NOK185" s="50"/>
      <c r="NOL185" s="50"/>
      <c r="NOM185" s="50"/>
      <c r="NON185" s="50"/>
      <c r="NOO185" s="50"/>
      <c r="NOP185" s="50"/>
      <c r="NOQ185" s="50"/>
      <c r="NOR185" s="50"/>
      <c r="NOS185" s="50"/>
      <c r="NOT185" s="50"/>
      <c r="NOU185" s="50"/>
      <c r="NOV185" s="50"/>
      <c r="NOW185" s="50"/>
      <c r="NOX185" s="50"/>
      <c r="NOY185" s="50"/>
      <c r="NOZ185" s="50"/>
      <c r="NPA185" s="50"/>
      <c r="NPB185" s="50"/>
      <c r="NPC185" s="50"/>
      <c r="NPD185" s="50"/>
      <c r="NPE185" s="50"/>
      <c r="NPF185" s="50"/>
      <c r="NPG185" s="50"/>
      <c r="NPH185" s="50"/>
      <c r="NPI185" s="50"/>
      <c r="NPJ185" s="50"/>
      <c r="NPK185" s="50"/>
      <c r="NPL185" s="50"/>
      <c r="NPM185" s="50"/>
      <c r="NPN185" s="50"/>
      <c r="NPO185" s="50"/>
      <c r="NPP185" s="50"/>
      <c r="NPQ185" s="50"/>
      <c r="NPR185" s="50"/>
      <c r="NPS185" s="50"/>
      <c r="NPT185" s="50"/>
      <c r="NPU185" s="50"/>
      <c r="NPV185" s="50"/>
      <c r="NPW185" s="50"/>
      <c r="NPX185" s="50"/>
      <c r="NPY185" s="50"/>
      <c r="NPZ185" s="50"/>
      <c r="NQA185" s="50"/>
      <c r="NQB185" s="50"/>
      <c r="NQC185" s="50"/>
      <c r="NQD185" s="50"/>
      <c r="NQE185" s="50"/>
      <c r="NQF185" s="50"/>
      <c r="NQG185" s="50"/>
      <c r="NQH185" s="50"/>
      <c r="NQI185" s="50"/>
      <c r="NQJ185" s="50"/>
      <c r="NQK185" s="50"/>
      <c r="NQL185" s="50"/>
      <c r="NQM185" s="50"/>
      <c r="NQN185" s="50"/>
      <c r="NQO185" s="50"/>
      <c r="NQP185" s="50"/>
      <c r="NQQ185" s="50"/>
      <c r="NQR185" s="50"/>
      <c r="NQS185" s="50"/>
      <c r="NQT185" s="50"/>
      <c r="NQU185" s="50"/>
      <c r="NQV185" s="50"/>
      <c r="NQW185" s="50"/>
      <c r="NQX185" s="50"/>
      <c r="NQY185" s="50"/>
      <c r="NQZ185" s="50"/>
      <c r="NRA185" s="50"/>
      <c r="NRB185" s="50"/>
      <c r="NRC185" s="50"/>
      <c r="NRD185" s="50"/>
      <c r="NRE185" s="50"/>
      <c r="NRF185" s="50"/>
      <c r="NRG185" s="50"/>
      <c r="NRH185" s="50"/>
      <c r="NRI185" s="50"/>
      <c r="NRJ185" s="50"/>
      <c r="NRK185" s="50"/>
      <c r="NRL185" s="50"/>
      <c r="NRM185" s="50"/>
      <c r="NRN185" s="50"/>
      <c r="NRO185" s="50"/>
      <c r="NRP185" s="50"/>
      <c r="NRQ185" s="50"/>
      <c r="NRR185" s="50"/>
      <c r="NRS185" s="50"/>
      <c r="NRT185" s="50"/>
      <c r="NRU185" s="50"/>
      <c r="NRV185" s="50"/>
      <c r="NRW185" s="50"/>
      <c r="NRX185" s="50"/>
      <c r="NRY185" s="50"/>
      <c r="NRZ185" s="50"/>
      <c r="NSA185" s="50"/>
      <c r="NSB185" s="50"/>
      <c r="NSC185" s="50"/>
      <c r="NSD185" s="50"/>
      <c r="NSE185" s="50"/>
      <c r="NSF185" s="50"/>
      <c r="NSG185" s="50"/>
      <c r="NSH185" s="50"/>
      <c r="NSI185" s="50"/>
      <c r="NSJ185" s="50"/>
      <c r="NSK185" s="50"/>
      <c r="NSL185" s="50"/>
      <c r="NSM185" s="50"/>
      <c r="NSN185" s="50"/>
      <c r="NSO185" s="50"/>
      <c r="NSP185" s="50"/>
      <c r="NSQ185" s="50"/>
      <c r="NSR185" s="50"/>
      <c r="NSS185" s="50"/>
      <c r="NST185" s="50"/>
      <c r="NSU185" s="50"/>
      <c r="NSV185" s="50"/>
      <c r="NSW185" s="50"/>
      <c r="NSX185" s="50"/>
      <c r="NSY185" s="50"/>
      <c r="NSZ185" s="50"/>
      <c r="NTB185" s="50"/>
      <c r="NTD185" s="50"/>
      <c r="NTE185" s="50"/>
      <c r="NTF185" s="50"/>
      <c r="NTG185" s="50"/>
      <c r="NTH185" s="50"/>
      <c r="NTI185" s="50"/>
      <c r="NTJ185" s="50"/>
      <c r="NTK185" s="50"/>
      <c r="NTP185" s="50"/>
      <c r="NTQ185" s="50"/>
      <c r="NTR185" s="50"/>
      <c r="NTS185" s="50"/>
      <c r="NTT185" s="50"/>
      <c r="NTU185" s="50"/>
      <c r="NTV185" s="50"/>
      <c r="NTW185" s="50"/>
      <c r="NTX185" s="50"/>
      <c r="NTY185" s="50"/>
      <c r="NTZ185" s="50"/>
      <c r="NUA185" s="50"/>
      <c r="NUB185" s="50"/>
      <c r="NUC185" s="50"/>
      <c r="NUD185" s="50"/>
      <c r="NUE185" s="50"/>
      <c r="NUF185" s="50"/>
      <c r="NUG185" s="50"/>
      <c r="NUH185" s="50"/>
      <c r="NUI185" s="50"/>
      <c r="NUJ185" s="50"/>
      <c r="NUK185" s="50"/>
      <c r="NUL185" s="50"/>
      <c r="NUM185" s="50"/>
      <c r="NUN185" s="50"/>
      <c r="NUO185" s="50"/>
      <c r="NUP185" s="50"/>
      <c r="NUQ185" s="50"/>
      <c r="NUR185" s="50"/>
      <c r="NUS185" s="50"/>
      <c r="NUT185" s="50"/>
      <c r="NUU185" s="50"/>
      <c r="NUV185" s="50"/>
      <c r="NUW185" s="50"/>
      <c r="NUX185" s="50"/>
      <c r="NUY185" s="50"/>
      <c r="NUZ185" s="50"/>
      <c r="NVA185" s="50"/>
      <c r="NVB185" s="50"/>
      <c r="NVC185" s="50"/>
      <c r="NVD185" s="50"/>
      <c r="NVE185" s="50"/>
      <c r="NVF185" s="50"/>
      <c r="NVG185" s="50"/>
      <c r="NVH185" s="50"/>
      <c r="NVI185" s="50"/>
      <c r="NVJ185" s="50"/>
      <c r="NVK185" s="50"/>
      <c r="NVL185" s="50"/>
      <c r="NVM185" s="50"/>
      <c r="NVN185" s="50"/>
      <c r="NVO185" s="50"/>
      <c r="NVP185" s="50"/>
      <c r="NVQ185" s="50"/>
      <c r="NVR185" s="50"/>
      <c r="NVS185" s="50"/>
      <c r="NVT185" s="50"/>
      <c r="NVU185" s="50"/>
      <c r="NVV185" s="50"/>
      <c r="NVW185" s="50"/>
      <c r="NVX185" s="50"/>
      <c r="NVY185" s="50"/>
      <c r="NVZ185" s="50"/>
      <c r="NWA185" s="50"/>
      <c r="NWB185" s="50"/>
      <c r="NWC185" s="50"/>
      <c r="NWD185" s="50"/>
      <c r="NWE185" s="50"/>
      <c r="NWF185" s="50"/>
      <c r="NWG185" s="50"/>
      <c r="NWH185" s="50"/>
      <c r="NWI185" s="50"/>
      <c r="NWJ185" s="50"/>
      <c r="NWK185" s="50"/>
      <c r="NWL185" s="50"/>
      <c r="NWM185" s="50"/>
      <c r="NWN185" s="50"/>
      <c r="NWO185" s="50"/>
      <c r="NWP185" s="50"/>
      <c r="NWQ185" s="50"/>
      <c r="NWR185" s="50"/>
      <c r="NWS185" s="50"/>
      <c r="NWT185" s="50"/>
      <c r="NWU185" s="50"/>
      <c r="NWV185" s="50"/>
      <c r="NWW185" s="50"/>
      <c r="NWX185" s="50"/>
      <c r="NWY185" s="50"/>
      <c r="NWZ185" s="50"/>
      <c r="NXA185" s="50"/>
      <c r="NXB185" s="50"/>
      <c r="NXC185" s="50"/>
      <c r="NXD185" s="50"/>
      <c r="NXE185" s="50"/>
      <c r="NXF185" s="50"/>
      <c r="NXG185" s="50"/>
      <c r="NXH185" s="50"/>
      <c r="NXI185" s="50"/>
      <c r="NXJ185" s="50"/>
      <c r="NXK185" s="50"/>
      <c r="NXL185" s="50"/>
      <c r="NXM185" s="50"/>
      <c r="NXN185" s="50"/>
      <c r="NXO185" s="50"/>
      <c r="NXP185" s="50"/>
      <c r="NXQ185" s="50"/>
      <c r="NXR185" s="50"/>
      <c r="NXS185" s="50"/>
      <c r="NXT185" s="50"/>
      <c r="NXU185" s="50"/>
      <c r="NXV185" s="50"/>
      <c r="NXW185" s="50"/>
      <c r="NXX185" s="50"/>
      <c r="NXY185" s="50"/>
      <c r="NXZ185" s="50"/>
      <c r="NYA185" s="50"/>
      <c r="NYB185" s="50"/>
      <c r="NYC185" s="50"/>
      <c r="NYD185" s="50"/>
      <c r="NYE185" s="50"/>
      <c r="NYF185" s="50"/>
      <c r="NYG185" s="50"/>
      <c r="NYH185" s="50"/>
      <c r="NYI185" s="50"/>
      <c r="NYJ185" s="50"/>
      <c r="NYK185" s="50"/>
      <c r="NYL185" s="50"/>
      <c r="NYM185" s="50"/>
      <c r="NYN185" s="50"/>
      <c r="NYO185" s="50"/>
      <c r="NYP185" s="50"/>
      <c r="NYQ185" s="50"/>
      <c r="NYR185" s="50"/>
      <c r="NYS185" s="50"/>
      <c r="NYT185" s="50"/>
      <c r="NYU185" s="50"/>
      <c r="NYV185" s="50"/>
      <c r="NYW185" s="50"/>
      <c r="NYX185" s="50"/>
      <c r="NYY185" s="50"/>
      <c r="NYZ185" s="50"/>
      <c r="NZA185" s="50"/>
      <c r="NZB185" s="50"/>
      <c r="NZC185" s="50"/>
      <c r="NZD185" s="50"/>
      <c r="NZE185" s="50"/>
      <c r="NZF185" s="50"/>
      <c r="NZG185" s="50"/>
      <c r="NZH185" s="50"/>
      <c r="NZI185" s="50"/>
      <c r="NZJ185" s="50"/>
      <c r="NZK185" s="50"/>
      <c r="NZL185" s="50"/>
      <c r="NZM185" s="50"/>
      <c r="NZN185" s="50"/>
      <c r="NZO185" s="50"/>
      <c r="NZP185" s="50"/>
      <c r="NZQ185" s="50"/>
      <c r="NZR185" s="50"/>
      <c r="NZS185" s="50"/>
      <c r="NZT185" s="50"/>
      <c r="NZU185" s="50"/>
      <c r="NZV185" s="50"/>
      <c r="NZW185" s="50"/>
      <c r="NZX185" s="50"/>
      <c r="NZY185" s="50"/>
      <c r="NZZ185" s="50"/>
      <c r="OAA185" s="50"/>
      <c r="OAB185" s="50"/>
      <c r="OAC185" s="50"/>
      <c r="OAD185" s="50"/>
      <c r="OAE185" s="50"/>
      <c r="OAF185" s="50"/>
      <c r="OAG185" s="50"/>
      <c r="OAH185" s="50"/>
      <c r="OAI185" s="50"/>
      <c r="OAJ185" s="50"/>
      <c r="OAK185" s="50"/>
      <c r="OAL185" s="50"/>
      <c r="OAM185" s="50"/>
      <c r="OAN185" s="50"/>
      <c r="OAO185" s="50"/>
      <c r="OAP185" s="50"/>
      <c r="OAQ185" s="50"/>
      <c r="OAR185" s="50"/>
      <c r="OAS185" s="50"/>
      <c r="OAT185" s="50"/>
      <c r="OAU185" s="50"/>
      <c r="OAV185" s="50"/>
      <c r="OAW185" s="50"/>
      <c r="OAX185" s="50"/>
      <c r="OAY185" s="50"/>
      <c r="OAZ185" s="50"/>
      <c r="OBA185" s="50"/>
      <c r="OBB185" s="50"/>
      <c r="OBC185" s="50"/>
      <c r="OBD185" s="50"/>
      <c r="OBE185" s="50"/>
      <c r="OBF185" s="50"/>
      <c r="OBG185" s="50"/>
      <c r="OBH185" s="50"/>
      <c r="OBI185" s="50"/>
      <c r="OBJ185" s="50"/>
      <c r="OBK185" s="50"/>
      <c r="OBL185" s="50"/>
      <c r="OBM185" s="50"/>
      <c r="OBN185" s="50"/>
      <c r="OBO185" s="50"/>
      <c r="OBP185" s="50"/>
      <c r="OBQ185" s="50"/>
      <c r="OBR185" s="50"/>
      <c r="OBS185" s="50"/>
      <c r="OBT185" s="50"/>
      <c r="OBU185" s="50"/>
      <c r="OBV185" s="50"/>
      <c r="OBW185" s="50"/>
      <c r="OBX185" s="50"/>
      <c r="OBY185" s="50"/>
      <c r="OBZ185" s="50"/>
      <c r="OCA185" s="50"/>
      <c r="OCB185" s="50"/>
      <c r="OCC185" s="50"/>
      <c r="OCD185" s="50"/>
      <c r="OCE185" s="50"/>
      <c r="OCF185" s="50"/>
      <c r="OCG185" s="50"/>
      <c r="OCH185" s="50"/>
      <c r="OCI185" s="50"/>
      <c r="OCJ185" s="50"/>
      <c r="OCK185" s="50"/>
      <c r="OCL185" s="50"/>
      <c r="OCM185" s="50"/>
      <c r="OCN185" s="50"/>
      <c r="OCO185" s="50"/>
      <c r="OCP185" s="50"/>
      <c r="OCQ185" s="50"/>
      <c r="OCR185" s="50"/>
      <c r="OCS185" s="50"/>
      <c r="OCT185" s="50"/>
      <c r="OCU185" s="50"/>
      <c r="OCV185" s="50"/>
      <c r="OCX185" s="50"/>
      <c r="OCZ185" s="50"/>
      <c r="ODA185" s="50"/>
      <c r="ODB185" s="50"/>
      <c r="ODC185" s="50"/>
      <c r="ODD185" s="50"/>
      <c r="ODE185" s="50"/>
      <c r="ODF185" s="50"/>
      <c r="ODG185" s="50"/>
      <c r="ODL185" s="50"/>
      <c r="ODM185" s="50"/>
      <c r="ODN185" s="50"/>
      <c r="ODO185" s="50"/>
      <c r="ODP185" s="50"/>
      <c r="ODQ185" s="50"/>
      <c r="ODR185" s="50"/>
      <c r="ODS185" s="50"/>
      <c r="ODT185" s="50"/>
      <c r="ODU185" s="50"/>
      <c r="ODV185" s="50"/>
      <c r="ODW185" s="50"/>
      <c r="ODX185" s="50"/>
      <c r="ODY185" s="50"/>
      <c r="ODZ185" s="50"/>
      <c r="OEA185" s="50"/>
      <c r="OEB185" s="50"/>
      <c r="OEC185" s="50"/>
      <c r="OED185" s="50"/>
      <c r="OEE185" s="50"/>
      <c r="OEF185" s="50"/>
      <c r="OEG185" s="50"/>
      <c r="OEH185" s="50"/>
      <c r="OEI185" s="50"/>
      <c r="OEJ185" s="50"/>
      <c r="OEK185" s="50"/>
      <c r="OEL185" s="50"/>
      <c r="OEM185" s="50"/>
      <c r="OEN185" s="50"/>
      <c r="OEO185" s="50"/>
      <c r="OEP185" s="50"/>
      <c r="OEQ185" s="50"/>
      <c r="OER185" s="50"/>
      <c r="OES185" s="50"/>
      <c r="OET185" s="50"/>
      <c r="OEU185" s="50"/>
      <c r="OEV185" s="50"/>
      <c r="OEW185" s="50"/>
      <c r="OEX185" s="50"/>
      <c r="OEY185" s="50"/>
      <c r="OEZ185" s="50"/>
      <c r="OFA185" s="50"/>
      <c r="OFB185" s="50"/>
      <c r="OFC185" s="50"/>
      <c r="OFD185" s="50"/>
      <c r="OFE185" s="50"/>
      <c r="OFF185" s="50"/>
      <c r="OFG185" s="50"/>
      <c r="OFH185" s="50"/>
      <c r="OFI185" s="50"/>
      <c r="OFJ185" s="50"/>
      <c r="OFK185" s="50"/>
      <c r="OFL185" s="50"/>
      <c r="OFM185" s="50"/>
      <c r="OFN185" s="50"/>
      <c r="OFO185" s="50"/>
      <c r="OFP185" s="50"/>
      <c r="OFQ185" s="50"/>
      <c r="OFR185" s="50"/>
      <c r="OFS185" s="50"/>
      <c r="OFT185" s="50"/>
      <c r="OFU185" s="50"/>
      <c r="OFV185" s="50"/>
      <c r="OFW185" s="50"/>
      <c r="OFX185" s="50"/>
      <c r="OFY185" s="50"/>
      <c r="OFZ185" s="50"/>
      <c r="OGA185" s="50"/>
      <c r="OGB185" s="50"/>
      <c r="OGC185" s="50"/>
      <c r="OGD185" s="50"/>
      <c r="OGE185" s="50"/>
      <c r="OGF185" s="50"/>
      <c r="OGG185" s="50"/>
      <c r="OGH185" s="50"/>
      <c r="OGI185" s="50"/>
      <c r="OGJ185" s="50"/>
      <c r="OGK185" s="50"/>
      <c r="OGL185" s="50"/>
      <c r="OGM185" s="50"/>
      <c r="OGN185" s="50"/>
      <c r="OGO185" s="50"/>
      <c r="OGP185" s="50"/>
      <c r="OGQ185" s="50"/>
      <c r="OGR185" s="50"/>
      <c r="OGS185" s="50"/>
      <c r="OGT185" s="50"/>
      <c r="OGU185" s="50"/>
      <c r="OGV185" s="50"/>
      <c r="OGW185" s="50"/>
      <c r="OGX185" s="50"/>
      <c r="OGY185" s="50"/>
      <c r="OGZ185" s="50"/>
      <c r="OHA185" s="50"/>
      <c r="OHB185" s="50"/>
      <c r="OHC185" s="50"/>
      <c r="OHD185" s="50"/>
      <c r="OHE185" s="50"/>
      <c r="OHF185" s="50"/>
      <c r="OHG185" s="50"/>
      <c r="OHH185" s="50"/>
      <c r="OHI185" s="50"/>
      <c r="OHJ185" s="50"/>
      <c r="OHK185" s="50"/>
      <c r="OHL185" s="50"/>
      <c r="OHM185" s="50"/>
      <c r="OHN185" s="50"/>
      <c r="OHO185" s="50"/>
      <c r="OHP185" s="50"/>
      <c r="OHQ185" s="50"/>
      <c r="OHR185" s="50"/>
      <c r="OHS185" s="50"/>
      <c r="OHT185" s="50"/>
      <c r="OHU185" s="50"/>
      <c r="OHV185" s="50"/>
      <c r="OHW185" s="50"/>
      <c r="OHX185" s="50"/>
      <c r="OHY185" s="50"/>
      <c r="OHZ185" s="50"/>
      <c r="OIA185" s="50"/>
      <c r="OIB185" s="50"/>
      <c r="OIC185" s="50"/>
      <c r="OID185" s="50"/>
      <c r="OIE185" s="50"/>
      <c r="OIF185" s="50"/>
      <c r="OIG185" s="50"/>
      <c r="OIH185" s="50"/>
      <c r="OII185" s="50"/>
      <c r="OIJ185" s="50"/>
      <c r="OIK185" s="50"/>
      <c r="OIL185" s="50"/>
      <c r="OIM185" s="50"/>
      <c r="OIN185" s="50"/>
      <c r="OIO185" s="50"/>
      <c r="OIP185" s="50"/>
      <c r="OIQ185" s="50"/>
      <c r="OIR185" s="50"/>
      <c r="OIS185" s="50"/>
      <c r="OIT185" s="50"/>
      <c r="OIU185" s="50"/>
      <c r="OIV185" s="50"/>
      <c r="OIW185" s="50"/>
      <c r="OIX185" s="50"/>
      <c r="OIY185" s="50"/>
      <c r="OIZ185" s="50"/>
      <c r="OJA185" s="50"/>
      <c r="OJB185" s="50"/>
      <c r="OJC185" s="50"/>
      <c r="OJD185" s="50"/>
      <c r="OJE185" s="50"/>
      <c r="OJF185" s="50"/>
      <c r="OJG185" s="50"/>
      <c r="OJH185" s="50"/>
      <c r="OJI185" s="50"/>
      <c r="OJJ185" s="50"/>
      <c r="OJK185" s="50"/>
      <c r="OJL185" s="50"/>
      <c r="OJM185" s="50"/>
      <c r="OJN185" s="50"/>
      <c r="OJO185" s="50"/>
      <c r="OJP185" s="50"/>
      <c r="OJQ185" s="50"/>
      <c r="OJR185" s="50"/>
      <c r="OJS185" s="50"/>
      <c r="OJT185" s="50"/>
      <c r="OJU185" s="50"/>
      <c r="OJV185" s="50"/>
      <c r="OJW185" s="50"/>
      <c r="OJX185" s="50"/>
      <c r="OJY185" s="50"/>
      <c r="OJZ185" s="50"/>
      <c r="OKA185" s="50"/>
      <c r="OKB185" s="50"/>
      <c r="OKC185" s="50"/>
      <c r="OKD185" s="50"/>
      <c r="OKE185" s="50"/>
      <c r="OKF185" s="50"/>
      <c r="OKG185" s="50"/>
      <c r="OKH185" s="50"/>
      <c r="OKI185" s="50"/>
      <c r="OKJ185" s="50"/>
      <c r="OKK185" s="50"/>
      <c r="OKL185" s="50"/>
      <c r="OKM185" s="50"/>
      <c r="OKN185" s="50"/>
      <c r="OKO185" s="50"/>
      <c r="OKP185" s="50"/>
      <c r="OKQ185" s="50"/>
      <c r="OKR185" s="50"/>
      <c r="OKS185" s="50"/>
      <c r="OKT185" s="50"/>
      <c r="OKU185" s="50"/>
      <c r="OKV185" s="50"/>
      <c r="OKW185" s="50"/>
      <c r="OKX185" s="50"/>
      <c r="OKY185" s="50"/>
      <c r="OKZ185" s="50"/>
      <c r="OLA185" s="50"/>
      <c r="OLB185" s="50"/>
      <c r="OLC185" s="50"/>
      <c r="OLD185" s="50"/>
      <c r="OLE185" s="50"/>
      <c r="OLF185" s="50"/>
      <c r="OLG185" s="50"/>
      <c r="OLH185" s="50"/>
      <c r="OLI185" s="50"/>
      <c r="OLJ185" s="50"/>
      <c r="OLK185" s="50"/>
      <c r="OLL185" s="50"/>
      <c r="OLM185" s="50"/>
      <c r="OLN185" s="50"/>
      <c r="OLO185" s="50"/>
      <c r="OLP185" s="50"/>
      <c r="OLQ185" s="50"/>
      <c r="OLR185" s="50"/>
      <c r="OLS185" s="50"/>
      <c r="OLT185" s="50"/>
      <c r="OLU185" s="50"/>
      <c r="OLV185" s="50"/>
      <c r="OLW185" s="50"/>
      <c r="OLX185" s="50"/>
      <c r="OLY185" s="50"/>
      <c r="OLZ185" s="50"/>
      <c r="OMA185" s="50"/>
      <c r="OMB185" s="50"/>
      <c r="OMC185" s="50"/>
      <c r="OMD185" s="50"/>
      <c r="OME185" s="50"/>
      <c r="OMF185" s="50"/>
      <c r="OMG185" s="50"/>
      <c r="OMH185" s="50"/>
      <c r="OMI185" s="50"/>
      <c r="OMJ185" s="50"/>
      <c r="OMK185" s="50"/>
      <c r="OML185" s="50"/>
      <c r="OMM185" s="50"/>
      <c r="OMN185" s="50"/>
      <c r="OMO185" s="50"/>
      <c r="OMP185" s="50"/>
      <c r="OMQ185" s="50"/>
      <c r="OMR185" s="50"/>
      <c r="OMT185" s="50"/>
      <c r="OMV185" s="50"/>
      <c r="OMW185" s="50"/>
      <c r="OMX185" s="50"/>
      <c r="OMY185" s="50"/>
      <c r="OMZ185" s="50"/>
      <c r="ONA185" s="50"/>
      <c r="ONB185" s="50"/>
      <c r="ONC185" s="50"/>
      <c r="ONH185" s="50"/>
      <c r="ONI185" s="50"/>
      <c r="ONJ185" s="50"/>
      <c r="ONK185" s="50"/>
      <c r="ONL185" s="50"/>
      <c r="ONM185" s="50"/>
      <c r="ONN185" s="50"/>
      <c r="ONO185" s="50"/>
      <c r="ONP185" s="50"/>
      <c r="ONQ185" s="50"/>
      <c r="ONR185" s="50"/>
      <c r="ONS185" s="50"/>
      <c r="ONT185" s="50"/>
      <c r="ONU185" s="50"/>
      <c r="ONV185" s="50"/>
      <c r="ONW185" s="50"/>
      <c r="ONX185" s="50"/>
      <c r="ONY185" s="50"/>
      <c r="ONZ185" s="50"/>
      <c r="OOA185" s="50"/>
      <c r="OOB185" s="50"/>
      <c r="OOC185" s="50"/>
      <c r="OOD185" s="50"/>
      <c r="OOE185" s="50"/>
      <c r="OOF185" s="50"/>
      <c r="OOG185" s="50"/>
      <c r="OOH185" s="50"/>
      <c r="OOI185" s="50"/>
      <c r="OOJ185" s="50"/>
      <c r="OOK185" s="50"/>
      <c r="OOL185" s="50"/>
      <c r="OOM185" s="50"/>
      <c r="OON185" s="50"/>
      <c r="OOO185" s="50"/>
      <c r="OOP185" s="50"/>
      <c r="OOQ185" s="50"/>
      <c r="OOR185" s="50"/>
      <c r="OOS185" s="50"/>
      <c r="OOT185" s="50"/>
      <c r="OOU185" s="50"/>
      <c r="OOV185" s="50"/>
      <c r="OOW185" s="50"/>
      <c r="OOX185" s="50"/>
      <c r="OOY185" s="50"/>
      <c r="OOZ185" s="50"/>
      <c r="OPA185" s="50"/>
      <c r="OPB185" s="50"/>
      <c r="OPC185" s="50"/>
      <c r="OPD185" s="50"/>
      <c r="OPE185" s="50"/>
      <c r="OPF185" s="50"/>
      <c r="OPG185" s="50"/>
      <c r="OPH185" s="50"/>
      <c r="OPI185" s="50"/>
      <c r="OPJ185" s="50"/>
      <c r="OPK185" s="50"/>
      <c r="OPL185" s="50"/>
      <c r="OPM185" s="50"/>
      <c r="OPN185" s="50"/>
      <c r="OPO185" s="50"/>
      <c r="OPP185" s="50"/>
      <c r="OPQ185" s="50"/>
      <c r="OPR185" s="50"/>
      <c r="OPS185" s="50"/>
      <c r="OPT185" s="50"/>
      <c r="OPU185" s="50"/>
      <c r="OPV185" s="50"/>
      <c r="OPW185" s="50"/>
      <c r="OPX185" s="50"/>
      <c r="OPY185" s="50"/>
      <c r="OPZ185" s="50"/>
      <c r="OQA185" s="50"/>
      <c r="OQB185" s="50"/>
      <c r="OQC185" s="50"/>
      <c r="OQD185" s="50"/>
      <c r="OQE185" s="50"/>
      <c r="OQF185" s="50"/>
      <c r="OQG185" s="50"/>
      <c r="OQH185" s="50"/>
      <c r="OQI185" s="50"/>
      <c r="OQJ185" s="50"/>
      <c r="OQK185" s="50"/>
      <c r="OQL185" s="50"/>
      <c r="OQM185" s="50"/>
      <c r="OQN185" s="50"/>
      <c r="OQO185" s="50"/>
      <c r="OQP185" s="50"/>
      <c r="OQQ185" s="50"/>
      <c r="OQR185" s="50"/>
      <c r="OQS185" s="50"/>
      <c r="OQT185" s="50"/>
      <c r="OQU185" s="50"/>
      <c r="OQV185" s="50"/>
      <c r="OQW185" s="50"/>
      <c r="OQX185" s="50"/>
      <c r="OQY185" s="50"/>
      <c r="OQZ185" s="50"/>
      <c r="ORA185" s="50"/>
      <c r="ORB185" s="50"/>
      <c r="ORC185" s="50"/>
      <c r="ORD185" s="50"/>
      <c r="ORE185" s="50"/>
      <c r="ORF185" s="50"/>
      <c r="ORG185" s="50"/>
      <c r="ORH185" s="50"/>
      <c r="ORI185" s="50"/>
      <c r="ORJ185" s="50"/>
      <c r="ORK185" s="50"/>
      <c r="ORL185" s="50"/>
      <c r="ORM185" s="50"/>
      <c r="ORN185" s="50"/>
      <c r="ORO185" s="50"/>
      <c r="ORP185" s="50"/>
      <c r="ORQ185" s="50"/>
      <c r="ORR185" s="50"/>
      <c r="ORS185" s="50"/>
      <c r="ORT185" s="50"/>
      <c r="ORU185" s="50"/>
      <c r="ORV185" s="50"/>
      <c r="ORW185" s="50"/>
      <c r="ORX185" s="50"/>
      <c r="ORY185" s="50"/>
      <c r="ORZ185" s="50"/>
      <c r="OSA185" s="50"/>
      <c r="OSB185" s="50"/>
      <c r="OSC185" s="50"/>
      <c r="OSD185" s="50"/>
      <c r="OSE185" s="50"/>
      <c r="OSF185" s="50"/>
      <c r="OSG185" s="50"/>
      <c r="OSH185" s="50"/>
      <c r="OSI185" s="50"/>
      <c r="OSJ185" s="50"/>
      <c r="OSK185" s="50"/>
      <c r="OSL185" s="50"/>
      <c r="OSM185" s="50"/>
      <c r="OSN185" s="50"/>
      <c r="OSO185" s="50"/>
      <c r="OSP185" s="50"/>
      <c r="OSQ185" s="50"/>
      <c r="OSR185" s="50"/>
      <c r="OSS185" s="50"/>
      <c r="OST185" s="50"/>
      <c r="OSU185" s="50"/>
      <c r="OSV185" s="50"/>
      <c r="OSW185" s="50"/>
      <c r="OSX185" s="50"/>
      <c r="OSY185" s="50"/>
      <c r="OSZ185" s="50"/>
      <c r="OTA185" s="50"/>
      <c r="OTB185" s="50"/>
      <c r="OTC185" s="50"/>
      <c r="OTD185" s="50"/>
      <c r="OTE185" s="50"/>
      <c r="OTF185" s="50"/>
      <c r="OTG185" s="50"/>
      <c r="OTH185" s="50"/>
      <c r="OTI185" s="50"/>
      <c r="OTJ185" s="50"/>
      <c r="OTK185" s="50"/>
      <c r="OTL185" s="50"/>
      <c r="OTM185" s="50"/>
      <c r="OTN185" s="50"/>
      <c r="OTO185" s="50"/>
      <c r="OTP185" s="50"/>
      <c r="OTQ185" s="50"/>
      <c r="OTR185" s="50"/>
      <c r="OTS185" s="50"/>
      <c r="OTT185" s="50"/>
      <c r="OTU185" s="50"/>
      <c r="OTV185" s="50"/>
      <c r="OTW185" s="50"/>
      <c r="OTX185" s="50"/>
      <c r="OTY185" s="50"/>
      <c r="OTZ185" s="50"/>
      <c r="OUA185" s="50"/>
      <c r="OUB185" s="50"/>
      <c r="OUC185" s="50"/>
      <c r="OUD185" s="50"/>
      <c r="OUE185" s="50"/>
      <c r="OUF185" s="50"/>
      <c r="OUG185" s="50"/>
      <c r="OUH185" s="50"/>
      <c r="OUI185" s="50"/>
      <c r="OUJ185" s="50"/>
      <c r="OUK185" s="50"/>
      <c r="OUL185" s="50"/>
      <c r="OUM185" s="50"/>
      <c r="OUN185" s="50"/>
      <c r="OUO185" s="50"/>
      <c r="OUP185" s="50"/>
      <c r="OUQ185" s="50"/>
      <c r="OUR185" s="50"/>
      <c r="OUS185" s="50"/>
      <c r="OUT185" s="50"/>
      <c r="OUU185" s="50"/>
      <c r="OUV185" s="50"/>
      <c r="OUW185" s="50"/>
      <c r="OUX185" s="50"/>
      <c r="OUY185" s="50"/>
      <c r="OUZ185" s="50"/>
      <c r="OVA185" s="50"/>
      <c r="OVB185" s="50"/>
      <c r="OVC185" s="50"/>
      <c r="OVD185" s="50"/>
      <c r="OVE185" s="50"/>
      <c r="OVF185" s="50"/>
      <c r="OVG185" s="50"/>
      <c r="OVH185" s="50"/>
      <c r="OVI185" s="50"/>
      <c r="OVJ185" s="50"/>
      <c r="OVK185" s="50"/>
      <c r="OVL185" s="50"/>
      <c r="OVM185" s="50"/>
      <c r="OVN185" s="50"/>
      <c r="OVO185" s="50"/>
      <c r="OVP185" s="50"/>
      <c r="OVQ185" s="50"/>
      <c r="OVR185" s="50"/>
      <c r="OVS185" s="50"/>
      <c r="OVT185" s="50"/>
      <c r="OVU185" s="50"/>
      <c r="OVV185" s="50"/>
      <c r="OVW185" s="50"/>
      <c r="OVX185" s="50"/>
      <c r="OVY185" s="50"/>
      <c r="OVZ185" s="50"/>
      <c r="OWA185" s="50"/>
      <c r="OWB185" s="50"/>
      <c r="OWC185" s="50"/>
      <c r="OWD185" s="50"/>
      <c r="OWE185" s="50"/>
      <c r="OWF185" s="50"/>
      <c r="OWG185" s="50"/>
      <c r="OWH185" s="50"/>
      <c r="OWI185" s="50"/>
      <c r="OWJ185" s="50"/>
      <c r="OWK185" s="50"/>
      <c r="OWL185" s="50"/>
      <c r="OWM185" s="50"/>
      <c r="OWN185" s="50"/>
      <c r="OWP185" s="50"/>
      <c r="OWR185" s="50"/>
      <c r="OWS185" s="50"/>
      <c r="OWT185" s="50"/>
      <c r="OWU185" s="50"/>
      <c r="OWV185" s="50"/>
      <c r="OWW185" s="50"/>
      <c r="OWX185" s="50"/>
      <c r="OWY185" s="50"/>
      <c r="OXD185" s="50"/>
      <c r="OXE185" s="50"/>
      <c r="OXF185" s="50"/>
      <c r="OXG185" s="50"/>
      <c r="OXH185" s="50"/>
      <c r="OXI185" s="50"/>
      <c r="OXJ185" s="50"/>
      <c r="OXK185" s="50"/>
      <c r="OXL185" s="50"/>
      <c r="OXM185" s="50"/>
      <c r="OXN185" s="50"/>
      <c r="OXO185" s="50"/>
      <c r="OXP185" s="50"/>
      <c r="OXQ185" s="50"/>
      <c r="OXR185" s="50"/>
      <c r="OXS185" s="50"/>
      <c r="OXT185" s="50"/>
      <c r="OXU185" s="50"/>
      <c r="OXV185" s="50"/>
      <c r="OXW185" s="50"/>
      <c r="OXX185" s="50"/>
      <c r="OXY185" s="50"/>
      <c r="OXZ185" s="50"/>
      <c r="OYA185" s="50"/>
      <c r="OYB185" s="50"/>
      <c r="OYC185" s="50"/>
      <c r="OYD185" s="50"/>
      <c r="OYE185" s="50"/>
      <c r="OYF185" s="50"/>
      <c r="OYG185" s="50"/>
      <c r="OYH185" s="50"/>
      <c r="OYI185" s="50"/>
      <c r="OYJ185" s="50"/>
      <c r="OYK185" s="50"/>
      <c r="OYL185" s="50"/>
      <c r="OYM185" s="50"/>
      <c r="OYN185" s="50"/>
      <c r="OYO185" s="50"/>
      <c r="OYP185" s="50"/>
      <c r="OYQ185" s="50"/>
      <c r="OYR185" s="50"/>
      <c r="OYS185" s="50"/>
      <c r="OYT185" s="50"/>
      <c r="OYU185" s="50"/>
      <c r="OYV185" s="50"/>
      <c r="OYW185" s="50"/>
      <c r="OYX185" s="50"/>
      <c r="OYY185" s="50"/>
      <c r="OYZ185" s="50"/>
      <c r="OZA185" s="50"/>
      <c r="OZB185" s="50"/>
      <c r="OZC185" s="50"/>
      <c r="OZD185" s="50"/>
      <c r="OZE185" s="50"/>
      <c r="OZF185" s="50"/>
      <c r="OZG185" s="50"/>
      <c r="OZH185" s="50"/>
      <c r="OZI185" s="50"/>
      <c r="OZJ185" s="50"/>
      <c r="OZK185" s="50"/>
      <c r="OZL185" s="50"/>
      <c r="OZM185" s="50"/>
      <c r="OZN185" s="50"/>
      <c r="OZO185" s="50"/>
      <c r="OZP185" s="50"/>
      <c r="OZQ185" s="50"/>
      <c r="OZR185" s="50"/>
      <c r="OZS185" s="50"/>
      <c r="OZT185" s="50"/>
      <c r="OZU185" s="50"/>
      <c r="OZV185" s="50"/>
      <c r="OZW185" s="50"/>
      <c r="OZX185" s="50"/>
      <c r="OZY185" s="50"/>
      <c r="OZZ185" s="50"/>
      <c r="PAA185" s="50"/>
      <c r="PAB185" s="50"/>
      <c r="PAC185" s="50"/>
      <c r="PAD185" s="50"/>
      <c r="PAE185" s="50"/>
      <c r="PAF185" s="50"/>
      <c r="PAG185" s="50"/>
      <c r="PAH185" s="50"/>
      <c r="PAI185" s="50"/>
      <c r="PAJ185" s="50"/>
      <c r="PAK185" s="50"/>
      <c r="PAL185" s="50"/>
      <c r="PAM185" s="50"/>
      <c r="PAN185" s="50"/>
      <c r="PAO185" s="50"/>
      <c r="PAP185" s="50"/>
      <c r="PAQ185" s="50"/>
      <c r="PAR185" s="50"/>
      <c r="PAS185" s="50"/>
      <c r="PAT185" s="50"/>
      <c r="PAU185" s="50"/>
      <c r="PAV185" s="50"/>
      <c r="PAW185" s="50"/>
      <c r="PAX185" s="50"/>
      <c r="PAY185" s="50"/>
      <c r="PAZ185" s="50"/>
      <c r="PBA185" s="50"/>
      <c r="PBB185" s="50"/>
      <c r="PBC185" s="50"/>
      <c r="PBD185" s="50"/>
      <c r="PBE185" s="50"/>
      <c r="PBF185" s="50"/>
      <c r="PBG185" s="50"/>
      <c r="PBH185" s="50"/>
      <c r="PBI185" s="50"/>
      <c r="PBJ185" s="50"/>
      <c r="PBK185" s="50"/>
      <c r="PBL185" s="50"/>
      <c r="PBM185" s="50"/>
      <c r="PBN185" s="50"/>
      <c r="PBO185" s="50"/>
      <c r="PBP185" s="50"/>
      <c r="PBQ185" s="50"/>
      <c r="PBR185" s="50"/>
      <c r="PBS185" s="50"/>
      <c r="PBT185" s="50"/>
      <c r="PBU185" s="50"/>
      <c r="PBV185" s="50"/>
      <c r="PBW185" s="50"/>
      <c r="PBX185" s="50"/>
      <c r="PBY185" s="50"/>
      <c r="PBZ185" s="50"/>
      <c r="PCA185" s="50"/>
      <c r="PCB185" s="50"/>
      <c r="PCC185" s="50"/>
      <c r="PCD185" s="50"/>
      <c r="PCE185" s="50"/>
      <c r="PCF185" s="50"/>
      <c r="PCG185" s="50"/>
      <c r="PCH185" s="50"/>
      <c r="PCI185" s="50"/>
      <c r="PCJ185" s="50"/>
      <c r="PCK185" s="50"/>
      <c r="PCL185" s="50"/>
      <c r="PCM185" s="50"/>
      <c r="PCN185" s="50"/>
      <c r="PCO185" s="50"/>
      <c r="PCP185" s="50"/>
      <c r="PCQ185" s="50"/>
      <c r="PCR185" s="50"/>
      <c r="PCS185" s="50"/>
      <c r="PCT185" s="50"/>
      <c r="PCU185" s="50"/>
      <c r="PCV185" s="50"/>
      <c r="PCW185" s="50"/>
      <c r="PCX185" s="50"/>
      <c r="PCY185" s="50"/>
      <c r="PCZ185" s="50"/>
      <c r="PDA185" s="50"/>
      <c r="PDB185" s="50"/>
      <c r="PDC185" s="50"/>
      <c r="PDD185" s="50"/>
      <c r="PDE185" s="50"/>
      <c r="PDF185" s="50"/>
      <c r="PDG185" s="50"/>
      <c r="PDH185" s="50"/>
      <c r="PDI185" s="50"/>
      <c r="PDJ185" s="50"/>
      <c r="PDK185" s="50"/>
      <c r="PDL185" s="50"/>
      <c r="PDM185" s="50"/>
      <c r="PDN185" s="50"/>
      <c r="PDO185" s="50"/>
      <c r="PDP185" s="50"/>
      <c r="PDQ185" s="50"/>
      <c r="PDR185" s="50"/>
      <c r="PDS185" s="50"/>
      <c r="PDT185" s="50"/>
      <c r="PDU185" s="50"/>
      <c r="PDV185" s="50"/>
      <c r="PDW185" s="50"/>
      <c r="PDX185" s="50"/>
      <c r="PDY185" s="50"/>
      <c r="PDZ185" s="50"/>
      <c r="PEA185" s="50"/>
      <c r="PEB185" s="50"/>
      <c r="PEC185" s="50"/>
      <c r="PED185" s="50"/>
      <c r="PEE185" s="50"/>
      <c r="PEF185" s="50"/>
      <c r="PEG185" s="50"/>
      <c r="PEH185" s="50"/>
      <c r="PEI185" s="50"/>
      <c r="PEJ185" s="50"/>
      <c r="PEK185" s="50"/>
      <c r="PEL185" s="50"/>
      <c r="PEM185" s="50"/>
      <c r="PEN185" s="50"/>
      <c r="PEO185" s="50"/>
      <c r="PEP185" s="50"/>
      <c r="PEQ185" s="50"/>
      <c r="PER185" s="50"/>
      <c r="PES185" s="50"/>
      <c r="PET185" s="50"/>
      <c r="PEU185" s="50"/>
      <c r="PEV185" s="50"/>
      <c r="PEW185" s="50"/>
      <c r="PEX185" s="50"/>
      <c r="PEY185" s="50"/>
      <c r="PEZ185" s="50"/>
      <c r="PFA185" s="50"/>
      <c r="PFB185" s="50"/>
      <c r="PFC185" s="50"/>
      <c r="PFD185" s="50"/>
      <c r="PFE185" s="50"/>
      <c r="PFF185" s="50"/>
      <c r="PFG185" s="50"/>
      <c r="PFH185" s="50"/>
      <c r="PFI185" s="50"/>
      <c r="PFJ185" s="50"/>
      <c r="PFK185" s="50"/>
      <c r="PFL185" s="50"/>
      <c r="PFM185" s="50"/>
      <c r="PFN185" s="50"/>
      <c r="PFO185" s="50"/>
      <c r="PFP185" s="50"/>
      <c r="PFQ185" s="50"/>
      <c r="PFR185" s="50"/>
      <c r="PFS185" s="50"/>
      <c r="PFT185" s="50"/>
      <c r="PFU185" s="50"/>
      <c r="PFV185" s="50"/>
      <c r="PFW185" s="50"/>
      <c r="PFX185" s="50"/>
      <c r="PFY185" s="50"/>
      <c r="PFZ185" s="50"/>
      <c r="PGA185" s="50"/>
      <c r="PGB185" s="50"/>
      <c r="PGC185" s="50"/>
      <c r="PGD185" s="50"/>
      <c r="PGE185" s="50"/>
      <c r="PGF185" s="50"/>
      <c r="PGG185" s="50"/>
      <c r="PGH185" s="50"/>
      <c r="PGI185" s="50"/>
      <c r="PGJ185" s="50"/>
      <c r="PGL185" s="50"/>
      <c r="PGN185" s="50"/>
      <c r="PGO185" s="50"/>
      <c r="PGP185" s="50"/>
      <c r="PGQ185" s="50"/>
      <c r="PGR185" s="50"/>
      <c r="PGS185" s="50"/>
      <c r="PGT185" s="50"/>
      <c r="PGU185" s="50"/>
      <c r="PGZ185" s="50"/>
      <c r="PHA185" s="50"/>
      <c r="PHB185" s="50"/>
      <c r="PHC185" s="50"/>
      <c r="PHD185" s="50"/>
      <c r="PHE185" s="50"/>
      <c r="PHF185" s="50"/>
      <c r="PHG185" s="50"/>
      <c r="PHH185" s="50"/>
      <c r="PHI185" s="50"/>
      <c r="PHJ185" s="50"/>
      <c r="PHK185" s="50"/>
      <c r="PHL185" s="50"/>
      <c r="PHM185" s="50"/>
      <c r="PHN185" s="50"/>
      <c r="PHO185" s="50"/>
      <c r="PHP185" s="50"/>
      <c r="PHQ185" s="50"/>
      <c r="PHR185" s="50"/>
      <c r="PHS185" s="50"/>
      <c r="PHT185" s="50"/>
      <c r="PHU185" s="50"/>
      <c r="PHV185" s="50"/>
      <c r="PHW185" s="50"/>
      <c r="PHX185" s="50"/>
      <c r="PHY185" s="50"/>
      <c r="PHZ185" s="50"/>
      <c r="PIA185" s="50"/>
      <c r="PIB185" s="50"/>
      <c r="PIC185" s="50"/>
      <c r="PID185" s="50"/>
      <c r="PIE185" s="50"/>
      <c r="PIF185" s="50"/>
      <c r="PIG185" s="50"/>
      <c r="PIH185" s="50"/>
      <c r="PII185" s="50"/>
      <c r="PIJ185" s="50"/>
      <c r="PIK185" s="50"/>
      <c r="PIL185" s="50"/>
      <c r="PIM185" s="50"/>
      <c r="PIN185" s="50"/>
      <c r="PIO185" s="50"/>
      <c r="PIP185" s="50"/>
      <c r="PIQ185" s="50"/>
      <c r="PIR185" s="50"/>
      <c r="PIS185" s="50"/>
      <c r="PIT185" s="50"/>
      <c r="PIU185" s="50"/>
      <c r="PIV185" s="50"/>
      <c r="PIW185" s="50"/>
      <c r="PIX185" s="50"/>
      <c r="PIY185" s="50"/>
      <c r="PIZ185" s="50"/>
      <c r="PJA185" s="50"/>
      <c r="PJB185" s="50"/>
      <c r="PJC185" s="50"/>
      <c r="PJD185" s="50"/>
      <c r="PJE185" s="50"/>
      <c r="PJF185" s="50"/>
      <c r="PJG185" s="50"/>
      <c r="PJH185" s="50"/>
      <c r="PJI185" s="50"/>
      <c r="PJJ185" s="50"/>
      <c r="PJK185" s="50"/>
      <c r="PJL185" s="50"/>
      <c r="PJM185" s="50"/>
      <c r="PJN185" s="50"/>
      <c r="PJO185" s="50"/>
      <c r="PJP185" s="50"/>
      <c r="PJQ185" s="50"/>
      <c r="PJR185" s="50"/>
      <c r="PJS185" s="50"/>
      <c r="PJT185" s="50"/>
      <c r="PJU185" s="50"/>
      <c r="PJV185" s="50"/>
      <c r="PJW185" s="50"/>
      <c r="PJX185" s="50"/>
      <c r="PJY185" s="50"/>
      <c r="PJZ185" s="50"/>
      <c r="PKA185" s="50"/>
      <c r="PKB185" s="50"/>
      <c r="PKC185" s="50"/>
      <c r="PKD185" s="50"/>
      <c r="PKE185" s="50"/>
      <c r="PKF185" s="50"/>
      <c r="PKG185" s="50"/>
      <c r="PKH185" s="50"/>
      <c r="PKI185" s="50"/>
      <c r="PKJ185" s="50"/>
      <c r="PKK185" s="50"/>
      <c r="PKL185" s="50"/>
      <c r="PKM185" s="50"/>
      <c r="PKN185" s="50"/>
      <c r="PKO185" s="50"/>
      <c r="PKP185" s="50"/>
      <c r="PKQ185" s="50"/>
      <c r="PKR185" s="50"/>
      <c r="PKS185" s="50"/>
      <c r="PKT185" s="50"/>
      <c r="PKU185" s="50"/>
      <c r="PKV185" s="50"/>
      <c r="PKW185" s="50"/>
      <c r="PKX185" s="50"/>
      <c r="PKY185" s="50"/>
      <c r="PKZ185" s="50"/>
      <c r="PLA185" s="50"/>
      <c r="PLB185" s="50"/>
      <c r="PLC185" s="50"/>
      <c r="PLD185" s="50"/>
      <c r="PLE185" s="50"/>
      <c r="PLF185" s="50"/>
      <c r="PLG185" s="50"/>
      <c r="PLH185" s="50"/>
      <c r="PLI185" s="50"/>
      <c r="PLJ185" s="50"/>
      <c r="PLK185" s="50"/>
      <c r="PLL185" s="50"/>
      <c r="PLM185" s="50"/>
      <c r="PLN185" s="50"/>
      <c r="PLO185" s="50"/>
      <c r="PLP185" s="50"/>
      <c r="PLQ185" s="50"/>
      <c r="PLR185" s="50"/>
      <c r="PLS185" s="50"/>
      <c r="PLT185" s="50"/>
      <c r="PLU185" s="50"/>
      <c r="PLV185" s="50"/>
      <c r="PLW185" s="50"/>
      <c r="PLX185" s="50"/>
      <c r="PLY185" s="50"/>
      <c r="PLZ185" s="50"/>
      <c r="PMA185" s="50"/>
      <c r="PMB185" s="50"/>
      <c r="PMC185" s="50"/>
      <c r="PMD185" s="50"/>
      <c r="PME185" s="50"/>
      <c r="PMF185" s="50"/>
      <c r="PMG185" s="50"/>
      <c r="PMH185" s="50"/>
      <c r="PMI185" s="50"/>
      <c r="PMJ185" s="50"/>
      <c r="PMK185" s="50"/>
      <c r="PML185" s="50"/>
      <c r="PMM185" s="50"/>
      <c r="PMN185" s="50"/>
      <c r="PMO185" s="50"/>
      <c r="PMP185" s="50"/>
      <c r="PMQ185" s="50"/>
      <c r="PMR185" s="50"/>
      <c r="PMS185" s="50"/>
      <c r="PMT185" s="50"/>
      <c r="PMU185" s="50"/>
      <c r="PMV185" s="50"/>
      <c r="PMW185" s="50"/>
      <c r="PMX185" s="50"/>
      <c r="PMY185" s="50"/>
      <c r="PMZ185" s="50"/>
      <c r="PNA185" s="50"/>
      <c r="PNB185" s="50"/>
      <c r="PNC185" s="50"/>
      <c r="PND185" s="50"/>
      <c r="PNE185" s="50"/>
      <c r="PNF185" s="50"/>
      <c r="PNG185" s="50"/>
      <c r="PNH185" s="50"/>
      <c r="PNI185" s="50"/>
      <c r="PNJ185" s="50"/>
      <c r="PNK185" s="50"/>
      <c r="PNL185" s="50"/>
      <c r="PNM185" s="50"/>
      <c r="PNN185" s="50"/>
      <c r="PNO185" s="50"/>
      <c r="PNP185" s="50"/>
      <c r="PNQ185" s="50"/>
      <c r="PNR185" s="50"/>
      <c r="PNS185" s="50"/>
      <c r="PNT185" s="50"/>
      <c r="PNU185" s="50"/>
      <c r="PNV185" s="50"/>
      <c r="PNW185" s="50"/>
      <c r="PNX185" s="50"/>
      <c r="PNY185" s="50"/>
      <c r="PNZ185" s="50"/>
      <c r="POA185" s="50"/>
      <c r="POB185" s="50"/>
      <c r="POC185" s="50"/>
      <c r="POD185" s="50"/>
      <c r="POE185" s="50"/>
      <c r="POF185" s="50"/>
      <c r="POG185" s="50"/>
      <c r="POH185" s="50"/>
      <c r="POI185" s="50"/>
      <c r="POJ185" s="50"/>
      <c r="POK185" s="50"/>
      <c r="POL185" s="50"/>
      <c r="POM185" s="50"/>
      <c r="PON185" s="50"/>
      <c r="POO185" s="50"/>
      <c r="POP185" s="50"/>
      <c r="POQ185" s="50"/>
      <c r="POR185" s="50"/>
      <c r="POS185" s="50"/>
      <c r="POT185" s="50"/>
      <c r="POU185" s="50"/>
      <c r="POV185" s="50"/>
      <c r="POW185" s="50"/>
      <c r="POX185" s="50"/>
      <c r="POY185" s="50"/>
      <c r="POZ185" s="50"/>
      <c r="PPA185" s="50"/>
      <c r="PPB185" s="50"/>
      <c r="PPC185" s="50"/>
      <c r="PPD185" s="50"/>
      <c r="PPE185" s="50"/>
      <c r="PPF185" s="50"/>
      <c r="PPG185" s="50"/>
      <c r="PPH185" s="50"/>
      <c r="PPI185" s="50"/>
      <c r="PPJ185" s="50"/>
      <c r="PPK185" s="50"/>
      <c r="PPL185" s="50"/>
      <c r="PPM185" s="50"/>
      <c r="PPN185" s="50"/>
      <c r="PPO185" s="50"/>
      <c r="PPP185" s="50"/>
      <c r="PPQ185" s="50"/>
      <c r="PPR185" s="50"/>
      <c r="PPS185" s="50"/>
      <c r="PPT185" s="50"/>
      <c r="PPU185" s="50"/>
      <c r="PPV185" s="50"/>
      <c r="PPW185" s="50"/>
      <c r="PPX185" s="50"/>
      <c r="PPY185" s="50"/>
      <c r="PPZ185" s="50"/>
      <c r="PQA185" s="50"/>
      <c r="PQB185" s="50"/>
      <c r="PQC185" s="50"/>
      <c r="PQD185" s="50"/>
      <c r="PQE185" s="50"/>
      <c r="PQF185" s="50"/>
      <c r="PQH185" s="50"/>
      <c r="PQJ185" s="50"/>
      <c r="PQK185" s="50"/>
      <c r="PQL185" s="50"/>
      <c r="PQM185" s="50"/>
      <c r="PQN185" s="50"/>
      <c r="PQO185" s="50"/>
      <c r="PQP185" s="50"/>
      <c r="PQQ185" s="50"/>
      <c r="PQV185" s="50"/>
      <c r="PQW185" s="50"/>
      <c r="PQX185" s="50"/>
      <c r="PQY185" s="50"/>
      <c r="PQZ185" s="50"/>
      <c r="PRA185" s="50"/>
      <c r="PRB185" s="50"/>
      <c r="PRC185" s="50"/>
      <c r="PRD185" s="50"/>
      <c r="PRE185" s="50"/>
      <c r="PRF185" s="50"/>
      <c r="PRG185" s="50"/>
      <c r="PRH185" s="50"/>
      <c r="PRI185" s="50"/>
      <c r="PRJ185" s="50"/>
      <c r="PRK185" s="50"/>
      <c r="PRL185" s="50"/>
      <c r="PRM185" s="50"/>
      <c r="PRN185" s="50"/>
      <c r="PRO185" s="50"/>
      <c r="PRP185" s="50"/>
      <c r="PRQ185" s="50"/>
      <c r="PRR185" s="50"/>
      <c r="PRS185" s="50"/>
      <c r="PRT185" s="50"/>
      <c r="PRU185" s="50"/>
      <c r="PRV185" s="50"/>
      <c r="PRW185" s="50"/>
      <c r="PRX185" s="50"/>
      <c r="PRY185" s="50"/>
      <c r="PRZ185" s="50"/>
      <c r="PSA185" s="50"/>
      <c r="PSB185" s="50"/>
      <c r="PSC185" s="50"/>
      <c r="PSD185" s="50"/>
      <c r="PSE185" s="50"/>
      <c r="PSF185" s="50"/>
      <c r="PSG185" s="50"/>
      <c r="PSH185" s="50"/>
      <c r="PSI185" s="50"/>
      <c r="PSJ185" s="50"/>
      <c r="PSK185" s="50"/>
      <c r="PSL185" s="50"/>
      <c r="PSM185" s="50"/>
      <c r="PSN185" s="50"/>
      <c r="PSO185" s="50"/>
      <c r="PSP185" s="50"/>
      <c r="PSQ185" s="50"/>
      <c r="PSR185" s="50"/>
      <c r="PSS185" s="50"/>
      <c r="PST185" s="50"/>
      <c r="PSU185" s="50"/>
      <c r="PSV185" s="50"/>
      <c r="PSW185" s="50"/>
      <c r="PSX185" s="50"/>
      <c r="PSY185" s="50"/>
      <c r="PSZ185" s="50"/>
      <c r="PTA185" s="50"/>
      <c r="PTB185" s="50"/>
      <c r="PTC185" s="50"/>
      <c r="PTD185" s="50"/>
      <c r="PTE185" s="50"/>
      <c r="PTF185" s="50"/>
      <c r="PTG185" s="50"/>
      <c r="PTH185" s="50"/>
      <c r="PTI185" s="50"/>
      <c r="PTJ185" s="50"/>
      <c r="PTK185" s="50"/>
      <c r="PTL185" s="50"/>
      <c r="PTM185" s="50"/>
      <c r="PTN185" s="50"/>
      <c r="PTO185" s="50"/>
      <c r="PTP185" s="50"/>
      <c r="PTQ185" s="50"/>
      <c r="PTR185" s="50"/>
      <c r="PTS185" s="50"/>
      <c r="PTT185" s="50"/>
      <c r="PTU185" s="50"/>
      <c r="PTV185" s="50"/>
      <c r="PTW185" s="50"/>
      <c r="PTX185" s="50"/>
      <c r="PTY185" s="50"/>
      <c r="PTZ185" s="50"/>
      <c r="PUA185" s="50"/>
      <c r="PUB185" s="50"/>
      <c r="PUC185" s="50"/>
      <c r="PUD185" s="50"/>
      <c r="PUE185" s="50"/>
      <c r="PUF185" s="50"/>
      <c r="PUG185" s="50"/>
      <c r="PUH185" s="50"/>
      <c r="PUI185" s="50"/>
      <c r="PUJ185" s="50"/>
      <c r="PUK185" s="50"/>
      <c r="PUL185" s="50"/>
      <c r="PUM185" s="50"/>
      <c r="PUN185" s="50"/>
      <c r="PUO185" s="50"/>
      <c r="PUP185" s="50"/>
      <c r="PUQ185" s="50"/>
      <c r="PUR185" s="50"/>
      <c r="PUS185" s="50"/>
      <c r="PUT185" s="50"/>
      <c r="PUU185" s="50"/>
      <c r="PUV185" s="50"/>
      <c r="PUW185" s="50"/>
      <c r="PUX185" s="50"/>
      <c r="PUY185" s="50"/>
      <c r="PUZ185" s="50"/>
      <c r="PVA185" s="50"/>
      <c r="PVB185" s="50"/>
      <c r="PVC185" s="50"/>
      <c r="PVD185" s="50"/>
      <c r="PVE185" s="50"/>
      <c r="PVF185" s="50"/>
      <c r="PVG185" s="50"/>
      <c r="PVH185" s="50"/>
      <c r="PVI185" s="50"/>
      <c r="PVJ185" s="50"/>
      <c r="PVK185" s="50"/>
      <c r="PVL185" s="50"/>
      <c r="PVM185" s="50"/>
      <c r="PVN185" s="50"/>
      <c r="PVO185" s="50"/>
      <c r="PVP185" s="50"/>
      <c r="PVQ185" s="50"/>
      <c r="PVR185" s="50"/>
      <c r="PVS185" s="50"/>
      <c r="PVT185" s="50"/>
      <c r="PVU185" s="50"/>
      <c r="PVV185" s="50"/>
      <c r="PVW185" s="50"/>
      <c r="PVX185" s="50"/>
      <c r="PVY185" s="50"/>
      <c r="PVZ185" s="50"/>
      <c r="PWA185" s="50"/>
      <c r="PWB185" s="50"/>
      <c r="PWC185" s="50"/>
      <c r="PWD185" s="50"/>
      <c r="PWE185" s="50"/>
      <c r="PWF185" s="50"/>
      <c r="PWG185" s="50"/>
      <c r="PWH185" s="50"/>
      <c r="PWI185" s="50"/>
      <c r="PWJ185" s="50"/>
      <c r="PWK185" s="50"/>
      <c r="PWL185" s="50"/>
      <c r="PWM185" s="50"/>
      <c r="PWN185" s="50"/>
      <c r="PWO185" s="50"/>
      <c r="PWP185" s="50"/>
      <c r="PWQ185" s="50"/>
      <c r="PWR185" s="50"/>
      <c r="PWS185" s="50"/>
      <c r="PWT185" s="50"/>
      <c r="PWU185" s="50"/>
      <c r="PWV185" s="50"/>
      <c r="PWW185" s="50"/>
      <c r="PWX185" s="50"/>
      <c r="PWY185" s="50"/>
      <c r="PWZ185" s="50"/>
      <c r="PXA185" s="50"/>
      <c r="PXB185" s="50"/>
      <c r="PXC185" s="50"/>
      <c r="PXD185" s="50"/>
      <c r="PXE185" s="50"/>
      <c r="PXF185" s="50"/>
      <c r="PXG185" s="50"/>
      <c r="PXH185" s="50"/>
      <c r="PXI185" s="50"/>
      <c r="PXJ185" s="50"/>
      <c r="PXK185" s="50"/>
      <c r="PXL185" s="50"/>
      <c r="PXM185" s="50"/>
      <c r="PXN185" s="50"/>
      <c r="PXO185" s="50"/>
      <c r="PXP185" s="50"/>
      <c r="PXQ185" s="50"/>
      <c r="PXR185" s="50"/>
      <c r="PXS185" s="50"/>
      <c r="PXT185" s="50"/>
      <c r="PXU185" s="50"/>
      <c r="PXV185" s="50"/>
      <c r="PXW185" s="50"/>
      <c r="PXX185" s="50"/>
      <c r="PXY185" s="50"/>
      <c r="PXZ185" s="50"/>
      <c r="PYA185" s="50"/>
      <c r="PYB185" s="50"/>
      <c r="PYC185" s="50"/>
      <c r="PYD185" s="50"/>
      <c r="PYE185" s="50"/>
      <c r="PYF185" s="50"/>
      <c r="PYG185" s="50"/>
      <c r="PYH185" s="50"/>
      <c r="PYI185" s="50"/>
      <c r="PYJ185" s="50"/>
      <c r="PYK185" s="50"/>
      <c r="PYL185" s="50"/>
      <c r="PYM185" s="50"/>
      <c r="PYN185" s="50"/>
      <c r="PYO185" s="50"/>
      <c r="PYP185" s="50"/>
      <c r="PYQ185" s="50"/>
      <c r="PYR185" s="50"/>
      <c r="PYS185" s="50"/>
      <c r="PYT185" s="50"/>
      <c r="PYU185" s="50"/>
      <c r="PYV185" s="50"/>
      <c r="PYW185" s="50"/>
      <c r="PYX185" s="50"/>
      <c r="PYY185" s="50"/>
      <c r="PYZ185" s="50"/>
      <c r="PZA185" s="50"/>
      <c r="PZB185" s="50"/>
      <c r="PZC185" s="50"/>
      <c r="PZD185" s="50"/>
      <c r="PZE185" s="50"/>
      <c r="PZF185" s="50"/>
      <c r="PZG185" s="50"/>
      <c r="PZH185" s="50"/>
      <c r="PZI185" s="50"/>
      <c r="PZJ185" s="50"/>
      <c r="PZK185" s="50"/>
      <c r="PZL185" s="50"/>
      <c r="PZM185" s="50"/>
      <c r="PZN185" s="50"/>
      <c r="PZO185" s="50"/>
      <c r="PZP185" s="50"/>
      <c r="PZQ185" s="50"/>
      <c r="PZR185" s="50"/>
      <c r="PZS185" s="50"/>
      <c r="PZT185" s="50"/>
      <c r="PZU185" s="50"/>
      <c r="PZV185" s="50"/>
      <c r="PZW185" s="50"/>
      <c r="PZX185" s="50"/>
      <c r="PZY185" s="50"/>
      <c r="PZZ185" s="50"/>
      <c r="QAA185" s="50"/>
      <c r="QAB185" s="50"/>
      <c r="QAD185" s="50"/>
      <c r="QAF185" s="50"/>
      <c r="QAG185" s="50"/>
      <c r="QAH185" s="50"/>
      <c r="QAI185" s="50"/>
      <c r="QAJ185" s="50"/>
      <c r="QAK185" s="50"/>
      <c r="QAL185" s="50"/>
      <c r="QAM185" s="50"/>
      <c r="QAR185" s="50"/>
      <c r="QAS185" s="50"/>
      <c r="QAT185" s="50"/>
      <c r="QAU185" s="50"/>
      <c r="QAV185" s="50"/>
      <c r="QAW185" s="50"/>
      <c r="QAX185" s="50"/>
      <c r="QAY185" s="50"/>
      <c r="QAZ185" s="50"/>
      <c r="QBA185" s="50"/>
      <c r="QBB185" s="50"/>
      <c r="QBC185" s="50"/>
      <c r="QBD185" s="50"/>
      <c r="QBE185" s="50"/>
      <c r="QBF185" s="50"/>
      <c r="QBG185" s="50"/>
      <c r="QBH185" s="50"/>
      <c r="QBI185" s="50"/>
      <c r="QBJ185" s="50"/>
      <c r="QBK185" s="50"/>
      <c r="QBL185" s="50"/>
      <c r="QBM185" s="50"/>
      <c r="QBN185" s="50"/>
      <c r="QBO185" s="50"/>
      <c r="QBP185" s="50"/>
      <c r="QBQ185" s="50"/>
      <c r="QBR185" s="50"/>
      <c r="QBS185" s="50"/>
      <c r="QBT185" s="50"/>
      <c r="QBU185" s="50"/>
      <c r="QBV185" s="50"/>
      <c r="QBW185" s="50"/>
      <c r="QBX185" s="50"/>
      <c r="QBY185" s="50"/>
      <c r="QBZ185" s="50"/>
      <c r="QCA185" s="50"/>
      <c r="QCB185" s="50"/>
      <c r="QCC185" s="50"/>
      <c r="QCD185" s="50"/>
      <c r="QCE185" s="50"/>
      <c r="QCF185" s="50"/>
      <c r="QCG185" s="50"/>
      <c r="QCH185" s="50"/>
      <c r="QCI185" s="50"/>
      <c r="QCJ185" s="50"/>
      <c r="QCK185" s="50"/>
      <c r="QCL185" s="50"/>
      <c r="QCM185" s="50"/>
      <c r="QCN185" s="50"/>
      <c r="QCO185" s="50"/>
      <c r="QCP185" s="50"/>
      <c r="QCQ185" s="50"/>
      <c r="QCR185" s="50"/>
      <c r="QCS185" s="50"/>
      <c r="QCT185" s="50"/>
      <c r="QCU185" s="50"/>
      <c r="QCV185" s="50"/>
      <c r="QCW185" s="50"/>
      <c r="QCX185" s="50"/>
      <c r="QCY185" s="50"/>
      <c r="QCZ185" s="50"/>
      <c r="QDA185" s="50"/>
      <c r="QDB185" s="50"/>
      <c r="QDC185" s="50"/>
      <c r="QDD185" s="50"/>
      <c r="QDE185" s="50"/>
      <c r="QDF185" s="50"/>
      <c r="QDG185" s="50"/>
      <c r="QDH185" s="50"/>
      <c r="QDI185" s="50"/>
      <c r="QDJ185" s="50"/>
      <c r="QDK185" s="50"/>
      <c r="QDL185" s="50"/>
      <c r="QDM185" s="50"/>
      <c r="QDN185" s="50"/>
      <c r="QDO185" s="50"/>
      <c r="QDP185" s="50"/>
      <c r="QDQ185" s="50"/>
      <c r="QDR185" s="50"/>
      <c r="QDS185" s="50"/>
      <c r="QDT185" s="50"/>
      <c r="QDU185" s="50"/>
      <c r="QDV185" s="50"/>
      <c r="QDW185" s="50"/>
      <c r="QDX185" s="50"/>
      <c r="QDY185" s="50"/>
      <c r="QDZ185" s="50"/>
      <c r="QEA185" s="50"/>
      <c r="QEB185" s="50"/>
      <c r="QEC185" s="50"/>
      <c r="QED185" s="50"/>
      <c r="QEE185" s="50"/>
      <c r="QEF185" s="50"/>
      <c r="QEG185" s="50"/>
      <c r="QEH185" s="50"/>
      <c r="QEI185" s="50"/>
      <c r="QEJ185" s="50"/>
      <c r="QEK185" s="50"/>
      <c r="QEL185" s="50"/>
      <c r="QEM185" s="50"/>
      <c r="QEN185" s="50"/>
      <c r="QEO185" s="50"/>
      <c r="QEP185" s="50"/>
      <c r="QEQ185" s="50"/>
      <c r="QER185" s="50"/>
      <c r="QES185" s="50"/>
      <c r="QET185" s="50"/>
      <c r="QEU185" s="50"/>
      <c r="QEV185" s="50"/>
      <c r="QEW185" s="50"/>
      <c r="QEX185" s="50"/>
      <c r="QEY185" s="50"/>
      <c r="QEZ185" s="50"/>
      <c r="QFA185" s="50"/>
      <c r="QFB185" s="50"/>
      <c r="QFC185" s="50"/>
      <c r="QFD185" s="50"/>
      <c r="QFE185" s="50"/>
      <c r="QFF185" s="50"/>
      <c r="QFG185" s="50"/>
      <c r="QFH185" s="50"/>
      <c r="QFI185" s="50"/>
      <c r="QFJ185" s="50"/>
      <c r="QFK185" s="50"/>
      <c r="QFL185" s="50"/>
      <c r="QFM185" s="50"/>
      <c r="QFN185" s="50"/>
      <c r="QFO185" s="50"/>
      <c r="QFP185" s="50"/>
      <c r="QFQ185" s="50"/>
      <c r="QFR185" s="50"/>
      <c r="QFS185" s="50"/>
      <c r="QFT185" s="50"/>
      <c r="QFU185" s="50"/>
      <c r="QFV185" s="50"/>
      <c r="QFW185" s="50"/>
      <c r="QFX185" s="50"/>
      <c r="QFY185" s="50"/>
      <c r="QFZ185" s="50"/>
      <c r="QGA185" s="50"/>
      <c r="QGB185" s="50"/>
      <c r="QGC185" s="50"/>
      <c r="QGD185" s="50"/>
      <c r="QGE185" s="50"/>
      <c r="QGF185" s="50"/>
      <c r="QGG185" s="50"/>
      <c r="QGH185" s="50"/>
      <c r="QGI185" s="50"/>
      <c r="QGJ185" s="50"/>
      <c r="QGK185" s="50"/>
      <c r="QGL185" s="50"/>
      <c r="QGM185" s="50"/>
      <c r="QGN185" s="50"/>
      <c r="QGO185" s="50"/>
      <c r="QGP185" s="50"/>
      <c r="QGQ185" s="50"/>
      <c r="QGR185" s="50"/>
      <c r="QGS185" s="50"/>
      <c r="QGT185" s="50"/>
      <c r="QGU185" s="50"/>
      <c r="QGV185" s="50"/>
      <c r="QGW185" s="50"/>
      <c r="QGX185" s="50"/>
      <c r="QGY185" s="50"/>
      <c r="QGZ185" s="50"/>
      <c r="QHA185" s="50"/>
      <c r="QHB185" s="50"/>
      <c r="QHC185" s="50"/>
      <c r="QHD185" s="50"/>
      <c r="QHE185" s="50"/>
      <c r="QHF185" s="50"/>
      <c r="QHG185" s="50"/>
      <c r="QHH185" s="50"/>
      <c r="QHI185" s="50"/>
      <c r="QHJ185" s="50"/>
      <c r="QHK185" s="50"/>
      <c r="QHL185" s="50"/>
      <c r="QHM185" s="50"/>
      <c r="QHN185" s="50"/>
      <c r="QHO185" s="50"/>
      <c r="QHP185" s="50"/>
      <c r="QHQ185" s="50"/>
      <c r="QHR185" s="50"/>
      <c r="QHS185" s="50"/>
      <c r="QHT185" s="50"/>
      <c r="QHU185" s="50"/>
      <c r="QHV185" s="50"/>
      <c r="QHW185" s="50"/>
      <c r="QHX185" s="50"/>
      <c r="QHY185" s="50"/>
      <c r="QHZ185" s="50"/>
      <c r="QIA185" s="50"/>
      <c r="QIB185" s="50"/>
      <c r="QIC185" s="50"/>
      <c r="QID185" s="50"/>
      <c r="QIE185" s="50"/>
      <c r="QIF185" s="50"/>
      <c r="QIG185" s="50"/>
      <c r="QIH185" s="50"/>
      <c r="QII185" s="50"/>
      <c r="QIJ185" s="50"/>
      <c r="QIK185" s="50"/>
      <c r="QIL185" s="50"/>
      <c r="QIM185" s="50"/>
      <c r="QIN185" s="50"/>
      <c r="QIO185" s="50"/>
      <c r="QIP185" s="50"/>
      <c r="QIQ185" s="50"/>
      <c r="QIR185" s="50"/>
      <c r="QIS185" s="50"/>
      <c r="QIT185" s="50"/>
      <c r="QIU185" s="50"/>
      <c r="QIV185" s="50"/>
      <c r="QIW185" s="50"/>
      <c r="QIX185" s="50"/>
      <c r="QIY185" s="50"/>
      <c r="QIZ185" s="50"/>
      <c r="QJA185" s="50"/>
      <c r="QJB185" s="50"/>
      <c r="QJC185" s="50"/>
      <c r="QJD185" s="50"/>
      <c r="QJE185" s="50"/>
      <c r="QJF185" s="50"/>
      <c r="QJG185" s="50"/>
      <c r="QJH185" s="50"/>
      <c r="QJI185" s="50"/>
      <c r="QJJ185" s="50"/>
      <c r="QJK185" s="50"/>
      <c r="QJL185" s="50"/>
      <c r="QJM185" s="50"/>
      <c r="QJN185" s="50"/>
      <c r="QJO185" s="50"/>
      <c r="QJP185" s="50"/>
      <c r="QJQ185" s="50"/>
      <c r="QJR185" s="50"/>
      <c r="QJS185" s="50"/>
      <c r="QJT185" s="50"/>
      <c r="QJU185" s="50"/>
      <c r="QJV185" s="50"/>
      <c r="QJW185" s="50"/>
      <c r="QJX185" s="50"/>
      <c r="QJZ185" s="50"/>
      <c r="QKB185" s="50"/>
      <c r="QKC185" s="50"/>
      <c r="QKD185" s="50"/>
      <c r="QKE185" s="50"/>
      <c r="QKF185" s="50"/>
      <c r="QKG185" s="50"/>
      <c r="QKH185" s="50"/>
      <c r="QKI185" s="50"/>
      <c r="QKN185" s="50"/>
      <c r="QKO185" s="50"/>
      <c r="QKP185" s="50"/>
      <c r="QKQ185" s="50"/>
      <c r="QKR185" s="50"/>
      <c r="QKS185" s="50"/>
      <c r="QKT185" s="50"/>
      <c r="QKU185" s="50"/>
      <c r="QKV185" s="50"/>
      <c r="QKW185" s="50"/>
      <c r="QKX185" s="50"/>
      <c r="QKY185" s="50"/>
      <c r="QKZ185" s="50"/>
      <c r="QLA185" s="50"/>
      <c r="QLB185" s="50"/>
      <c r="QLC185" s="50"/>
      <c r="QLD185" s="50"/>
      <c r="QLE185" s="50"/>
      <c r="QLF185" s="50"/>
      <c r="QLG185" s="50"/>
      <c r="QLH185" s="50"/>
      <c r="QLI185" s="50"/>
      <c r="QLJ185" s="50"/>
      <c r="QLK185" s="50"/>
      <c r="QLL185" s="50"/>
      <c r="QLM185" s="50"/>
      <c r="QLN185" s="50"/>
      <c r="QLO185" s="50"/>
      <c r="QLP185" s="50"/>
      <c r="QLQ185" s="50"/>
      <c r="QLR185" s="50"/>
      <c r="QLS185" s="50"/>
      <c r="QLT185" s="50"/>
      <c r="QLU185" s="50"/>
      <c r="QLV185" s="50"/>
      <c r="QLW185" s="50"/>
      <c r="QLX185" s="50"/>
      <c r="QLY185" s="50"/>
      <c r="QLZ185" s="50"/>
      <c r="QMA185" s="50"/>
      <c r="QMB185" s="50"/>
      <c r="QMC185" s="50"/>
      <c r="QMD185" s="50"/>
      <c r="QME185" s="50"/>
      <c r="QMF185" s="50"/>
      <c r="QMG185" s="50"/>
      <c r="QMH185" s="50"/>
      <c r="QMI185" s="50"/>
      <c r="QMJ185" s="50"/>
      <c r="QMK185" s="50"/>
      <c r="QML185" s="50"/>
      <c r="QMM185" s="50"/>
      <c r="QMN185" s="50"/>
      <c r="QMO185" s="50"/>
      <c r="QMP185" s="50"/>
      <c r="QMQ185" s="50"/>
      <c r="QMR185" s="50"/>
      <c r="QMS185" s="50"/>
      <c r="QMT185" s="50"/>
      <c r="QMU185" s="50"/>
      <c r="QMV185" s="50"/>
      <c r="QMW185" s="50"/>
      <c r="QMX185" s="50"/>
      <c r="QMY185" s="50"/>
      <c r="QMZ185" s="50"/>
      <c r="QNA185" s="50"/>
      <c r="QNB185" s="50"/>
      <c r="QNC185" s="50"/>
      <c r="QND185" s="50"/>
      <c r="QNE185" s="50"/>
      <c r="QNF185" s="50"/>
      <c r="QNG185" s="50"/>
      <c r="QNH185" s="50"/>
      <c r="QNI185" s="50"/>
      <c r="QNJ185" s="50"/>
      <c r="QNK185" s="50"/>
      <c r="QNL185" s="50"/>
      <c r="QNM185" s="50"/>
      <c r="QNN185" s="50"/>
      <c r="QNO185" s="50"/>
      <c r="QNP185" s="50"/>
      <c r="QNQ185" s="50"/>
      <c r="QNR185" s="50"/>
      <c r="QNS185" s="50"/>
      <c r="QNT185" s="50"/>
      <c r="QNU185" s="50"/>
      <c r="QNV185" s="50"/>
      <c r="QNW185" s="50"/>
      <c r="QNX185" s="50"/>
      <c r="QNY185" s="50"/>
      <c r="QNZ185" s="50"/>
      <c r="QOA185" s="50"/>
      <c r="QOB185" s="50"/>
      <c r="QOC185" s="50"/>
      <c r="QOD185" s="50"/>
      <c r="QOE185" s="50"/>
      <c r="QOF185" s="50"/>
      <c r="QOG185" s="50"/>
      <c r="QOH185" s="50"/>
      <c r="QOI185" s="50"/>
      <c r="QOJ185" s="50"/>
      <c r="QOK185" s="50"/>
      <c r="QOL185" s="50"/>
      <c r="QOM185" s="50"/>
      <c r="QON185" s="50"/>
      <c r="QOO185" s="50"/>
      <c r="QOP185" s="50"/>
      <c r="QOQ185" s="50"/>
      <c r="QOR185" s="50"/>
      <c r="QOS185" s="50"/>
      <c r="QOT185" s="50"/>
      <c r="QOU185" s="50"/>
      <c r="QOV185" s="50"/>
      <c r="QOW185" s="50"/>
      <c r="QOX185" s="50"/>
      <c r="QOY185" s="50"/>
      <c r="QOZ185" s="50"/>
      <c r="QPA185" s="50"/>
      <c r="QPB185" s="50"/>
      <c r="QPC185" s="50"/>
      <c r="QPD185" s="50"/>
      <c r="QPE185" s="50"/>
      <c r="QPF185" s="50"/>
      <c r="QPG185" s="50"/>
      <c r="QPH185" s="50"/>
      <c r="QPI185" s="50"/>
      <c r="QPJ185" s="50"/>
      <c r="QPK185" s="50"/>
      <c r="QPL185" s="50"/>
      <c r="QPM185" s="50"/>
      <c r="QPN185" s="50"/>
      <c r="QPO185" s="50"/>
      <c r="QPP185" s="50"/>
      <c r="QPQ185" s="50"/>
      <c r="QPR185" s="50"/>
      <c r="QPS185" s="50"/>
      <c r="QPT185" s="50"/>
      <c r="QPU185" s="50"/>
      <c r="QPV185" s="50"/>
      <c r="QPW185" s="50"/>
      <c r="QPX185" s="50"/>
      <c r="QPY185" s="50"/>
      <c r="QPZ185" s="50"/>
      <c r="QQA185" s="50"/>
      <c r="QQB185" s="50"/>
      <c r="QQC185" s="50"/>
      <c r="QQD185" s="50"/>
      <c r="QQE185" s="50"/>
      <c r="QQF185" s="50"/>
      <c r="QQG185" s="50"/>
      <c r="QQH185" s="50"/>
      <c r="QQI185" s="50"/>
      <c r="QQJ185" s="50"/>
      <c r="QQK185" s="50"/>
      <c r="QQL185" s="50"/>
      <c r="QQM185" s="50"/>
      <c r="QQN185" s="50"/>
      <c r="QQO185" s="50"/>
      <c r="QQP185" s="50"/>
      <c r="QQQ185" s="50"/>
      <c r="QQR185" s="50"/>
      <c r="QQS185" s="50"/>
      <c r="QQT185" s="50"/>
      <c r="QQU185" s="50"/>
      <c r="QQV185" s="50"/>
      <c r="QQW185" s="50"/>
      <c r="QQX185" s="50"/>
      <c r="QQY185" s="50"/>
      <c r="QQZ185" s="50"/>
      <c r="QRA185" s="50"/>
      <c r="QRB185" s="50"/>
      <c r="QRC185" s="50"/>
      <c r="QRD185" s="50"/>
      <c r="QRE185" s="50"/>
      <c r="QRF185" s="50"/>
      <c r="QRG185" s="50"/>
      <c r="QRH185" s="50"/>
      <c r="QRI185" s="50"/>
      <c r="QRJ185" s="50"/>
      <c r="QRK185" s="50"/>
      <c r="QRL185" s="50"/>
      <c r="QRM185" s="50"/>
      <c r="QRN185" s="50"/>
      <c r="QRO185" s="50"/>
      <c r="QRP185" s="50"/>
      <c r="QRQ185" s="50"/>
      <c r="QRR185" s="50"/>
      <c r="QRS185" s="50"/>
      <c r="QRT185" s="50"/>
      <c r="QRU185" s="50"/>
      <c r="QRV185" s="50"/>
      <c r="QRW185" s="50"/>
      <c r="QRX185" s="50"/>
      <c r="QRY185" s="50"/>
      <c r="QRZ185" s="50"/>
      <c r="QSA185" s="50"/>
      <c r="QSB185" s="50"/>
      <c r="QSC185" s="50"/>
      <c r="QSD185" s="50"/>
      <c r="QSE185" s="50"/>
      <c r="QSF185" s="50"/>
      <c r="QSG185" s="50"/>
      <c r="QSH185" s="50"/>
      <c r="QSI185" s="50"/>
      <c r="QSJ185" s="50"/>
      <c r="QSK185" s="50"/>
      <c r="QSL185" s="50"/>
      <c r="QSM185" s="50"/>
      <c r="QSN185" s="50"/>
      <c r="QSO185" s="50"/>
      <c r="QSP185" s="50"/>
      <c r="QSQ185" s="50"/>
      <c r="QSR185" s="50"/>
      <c r="QSS185" s="50"/>
      <c r="QST185" s="50"/>
      <c r="QSU185" s="50"/>
      <c r="QSV185" s="50"/>
      <c r="QSW185" s="50"/>
      <c r="QSX185" s="50"/>
      <c r="QSY185" s="50"/>
      <c r="QSZ185" s="50"/>
      <c r="QTA185" s="50"/>
      <c r="QTB185" s="50"/>
      <c r="QTC185" s="50"/>
      <c r="QTD185" s="50"/>
      <c r="QTE185" s="50"/>
      <c r="QTF185" s="50"/>
      <c r="QTG185" s="50"/>
      <c r="QTH185" s="50"/>
      <c r="QTI185" s="50"/>
      <c r="QTJ185" s="50"/>
      <c r="QTK185" s="50"/>
      <c r="QTL185" s="50"/>
      <c r="QTM185" s="50"/>
      <c r="QTN185" s="50"/>
      <c r="QTO185" s="50"/>
      <c r="QTP185" s="50"/>
      <c r="QTQ185" s="50"/>
      <c r="QTR185" s="50"/>
      <c r="QTS185" s="50"/>
      <c r="QTT185" s="50"/>
      <c r="QTV185" s="50"/>
      <c r="QTX185" s="50"/>
      <c r="QTY185" s="50"/>
      <c r="QTZ185" s="50"/>
      <c r="QUA185" s="50"/>
      <c r="QUB185" s="50"/>
      <c r="QUC185" s="50"/>
      <c r="QUD185" s="50"/>
      <c r="QUE185" s="50"/>
      <c r="QUJ185" s="50"/>
      <c r="QUK185" s="50"/>
      <c r="QUL185" s="50"/>
      <c r="QUM185" s="50"/>
      <c r="QUN185" s="50"/>
      <c r="QUO185" s="50"/>
      <c r="QUP185" s="50"/>
      <c r="QUQ185" s="50"/>
      <c r="QUR185" s="50"/>
      <c r="QUS185" s="50"/>
      <c r="QUT185" s="50"/>
      <c r="QUU185" s="50"/>
      <c r="QUV185" s="50"/>
      <c r="QUW185" s="50"/>
      <c r="QUX185" s="50"/>
      <c r="QUY185" s="50"/>
      <c r="QUZ185" s="50"/>
      <c r="QVA185" s="50"/>
      <c r="QVB185" s="50"/>
      <c r="QVC185" s="50"/>
      <c r="QVD185" s="50"/>
      <c r="QVE185" s="50"/>
      <c r="QVF185" s="50"/>
      <c r="QVG185" s="50"/>
      <c r="QVH185" s="50"/>
      <c r="QVI185" s="50"/>
      <c r="QVJ185" s="50"/>
      <c r="QVK185" s="50"/>
      <c r="QVL185" s="50"/>
      <c r="QVM185" s="50"/>
      <c r="QVN185" s="50"/>
      <c r="QVO185" s="50"/>
      <c r="QVP185" s="50"/>
      <c r="QVQ185" s="50"/>
      <c r="QVR185" s="50"/>
      <c r="QVS185" s="50"/>
      <c r="QVT185" s="50"/>
      <c r="QVU185" s="50"/>
      <c r="QVV185" s="50"/>
      <c r="QVW185" s="50"/>
      <c r="QVX185" s="50"/>
      <c r="QVY185" s="50"/>
      <c r="QVZ185" s="50"/>
      <c r="QWA185" s="50"/>
      <c r="QWB185" s="50"/>
      <c r="QWC185" s="50"/>
      <c r="QWD185" s="50"/>
      <c r="QWE185" s="50"/>
      <c r="QWF185" s="50"/>
      <c r="QWG185" s="50"/>
      <c r="QWH185" s="50"/>
      <c r="QWI185" s="50"/>
      <c r="QWJ185" s="50"/>
      <c r="QWK185" s="50"/>
      <c r="QWL185" s="50"/>
      <c r="QWM185" s="50"/>
      <c r="QWN185" s="50"/>
      <c r="QWO185" s="50"/>
      <c r="QWP185" s="50"/>
      <c r="QWQ185" s="50"/>
      <c r="QWR185" s="50"/>
      <c r="QWS185" s="50"/>
      <c r="QWT185" s="50"/>
      <c r="QWU185" s="50"/>
      <c r="QWV185" s="50"/>
      <c r="QWW185" s="50"/>
      <c r="QWX185" s="50"/>
      <c r="QWY185" s="50"/>
      <c r="QWZ185" s="50"/>
      <c r="QXA185" s="50"/>
      <c r="QXB185" s="50"/>
      <c r="QXC185" s="50"/>
      <c r="QXD185" s="50"/>
      <c r="QXE185" s="50"/>
      <c r="QXF185" s="50"/>
      <c r="QXG185" s="50"/>
      <c r="QXH185" s="50"/>
      <c r="QXI185" s="50"/>
      <c r="QXJ185" s="50"/>
      <c r="QXK185" s="50"/>
      <c r="QXL185" s="50"/>
      <c r="QXM185" s="50"/>
      <c r="QXN185" s="50"/>
      <c r="QXO185" s="50"/>
      <c r="QXP185" s="50"/>
      <c r="QXQ185" s="50"/>
      <c r="QXR185" s="50"/>
      <c r="QXS185" s="50"/>
      <c r="QXT185" s="50"/>
      <c r="QXU185" s="50"/>
      <c r="QXV185" s="50"/>
      <c r="QXW185" s="50"/>
      <c r="QXX185" s="50"/>
      <c r="QXY185" s="50"/>
      <c r="QXZ185" s="50"/>
      <c r="QYA185" s="50"/>
      <c r="QYB185" s="50"/>
      <c r="QYC185" s="50"/>
      <c r="QYD185" s="50"/>
      <c r="QYE185" s="50"/>
      <c r="QYF185" s="50"/>
      <c r="QYG185" s="50"/>
      <c r="QYH185" s="50"/>
      <c r="QYI185" s="50"/>
      <c r="QYJ185" s="50"/>
      <c r="QYK185" s="50"/>
      <c r="QYL185" s="50"/>
      <c r="QYM185" s="50"/>
      <c r="QYN185" s="50"/>
      <c r="QYO185" s="50"/>
      <c r="QYP185" s="50"/>
      <c r="QYQ185" s="50"/>
      <c r="QYR185" s="50"/>
      <c r="QYS185" s="50"/>
      <c r="QYT185" s="50"/>
      <c r="QYU185" s="50"/>
      <c r="QYV185" s="50"/>
      <c r="QYW185" s="50"/>
      <c r="QYX185" s="50"/>
      <c r="QYY185" s="50"/>
      <c r="QYZ185" s="50"/>
      <c r="QZA185" s="50"/>
      <c r="QZB185" s="50"/>
      <c r="QZC185" s="50"/>
      <c r="QZD185" s="50"/>
      <c r="QZE185" s="50"/>
      <c r="QZF185" s="50"/>
      <c r="QZG185" s="50"/>
      <c r="QZH185" s="50"/>
      <c r="QZI185" s="50"/>
      <c r="QZJ185" s="50"/>
      <c r="QZK185" s="50"/>
      <c r="QZL185" s="50"/>
      <c r="QZM185" s="50"/>
      <c r="QZN185" s="50"/>
      <c r="QZO185" s="50"/>
      <c r="QZP185" s="50"/>
      <c r="QZQ185" s="50"/>
      <c r="QZR185" s="50"/>
      <c r="QZS185" s="50"/>
      <c r="QZT185" s="50"/>
      <c r="QZU185" s="50"/>
      <c r="QZV185" s="50"/>
      <c r="QZW185" s="50"/>
      <c r="QZX185" s="50"/>
      <c r="QZY185" s="50"/>
      <c r="QZZ185" s="50"/>
      <c r="RAA185" s="50"/>
      <c r="RAB185" s="50"/>
      <c r="RAC185" s="50"/>
      <c r="RAD185" s="50"/>
      <c r="RAE185" s="50"/>
      <c r="RAF185" s="50"/>
      <c r="RAG185" s="50"/>
      <c r="RAH185" s="50"/>
      <c r="RAI185" s="50"/>
      <c r="RAJ185" s="50"/>
      <c r="RAK185" s="50"/>
      <c r="RAL185" s="50"/>
      <c r="RAM185" s="50"/>
      <c r="RAN185" s="50"/>
      <c r="RAO185" s="50"/>
      <c r="RAP185" s="50"/>
      <c r="RAQ185" s="50"/>
      <c r="RAR185" s="50"/>
      <c r="RAS185" s="50"/>
      <c r="RAT185" s="50"/>
      <c r="RAU185" s="50"/>
      <c r="RAV185" s="50"/>
      <c r="RAW185" s="50"/>
      <c r="RAX185" s="50"/>
      <c r="RAY185" s="50"/>
      <c r="RAZ185" s="50"/>
      <c r="RBA185" s="50"/>
      <c r="RBB185" s="50"/>
      <c r="RBC185" s="50"/>
      <c r="RBD185" s="50"/>
      <c r="RBE185" s="50"/>
      <c r="RBF185" s="50"/>
      <c r="RBG185" s="50"/>
      <c r="RBH185" s="50"/>
      <c r="RBI185" s="50"/>
      <c r="RBJ185" s="50"/>
      <c r="RBK185" s="50"/>
      <c r="RBL185" s="50"/>
      <c r="RBM185" s="50"/>
      <c r="RBN185" s="50"/>
      <c r="RBO185" s="50"/>
      <c r="RBP185" s="50"/>
      <c r="RBQ185" s="50"/>
      <c r="RBR185" s="50"/>
      <c r="RBS185" s="50"/>
      <c r="RBT185" s="50"/>
      <c r="RBU185" s="50"/>
      <c r="RBV185" s="50"/>
      <c r="RBW185" s="50"/>
      <c r="RBX185" s="50"/>
      <c r="RBY185" s="50"/>
      <c r="RBZ185" s="50"/>
      <c r="RCA185" s="50"/>
      <c r="RCB185" s="50"/>
      <c r="RCC185" s="50"/>
      <c r="RCD185" s="50"/>
      <c r="RCE185" s="50"/>
      <c r="RCF185" s="50"/>
      <c r="RCG185" s="50"/>
      <c r="RCH185" s="50"/>
      <c r="RCI185" s="50"/>
      <c r="RCJ185" s="50"/>
      <c r="RCK185" s="50"/>
      <c r="RCL185" s="50"/>
      <c r="RCM185" s="50"/>
      <c r="RCN185" s="50"/>
      <c r="RCO185" s="50"/>
      <c r="RCP185" s="50"/>
      <c r="RCQ185" s="50"/>
      <c r="RCR185" s="50"/>
      <c r="RCS185" s="50"/>
      <c r="RCT185" s="50"/>
      <c r="RCU185" s="50"/>
      <c r="RCV185" s="50"/>
      <c r="RCW185" s="50"/>
      <c r="RCX185" s="50"/>
      <c r="RCY185" s="50"/>
      <c r="RCZ185" s="50"/>
      <c r="RDA185" s="50"/>
      <c r="RDB185" s="50"/>
      <c r="RDC185" s="50"/>
      <c r="RDD185" s="50"/>
      <c r="RDE185" s="50"/>
      <c r="RDF185" s="50"/>
      <c r="RDG185" s="50"/>
      <c r="RDH185" s="50"/>
      <c r="RDI185" s="50"/>
      <c r="RDJ185" s="50"/>
      <c r="RDK185" s="50"/>
      <c r="RDL185" s="50"/>
      <c r="RDM185" s="50"/>
      <c r="RDN185" s="50"/>
      <c r="RDO185" s="50"/>
      <c r="RDP185" s="50"/>
      <c r="RDR185" s="50"/>
      <c r="RDT185" s="50"/>
      <c r="RDU185" s="50"/>
      <c r="RDV185" s="50"/>
      <c r="RDW185" s="50"/>
      <c r="RDX185" s="50"/>
      <c r="RDY185" s="50"/>
      <c r="RDZ185" s="50"/>
      <c r="REA185" s="50"/>
      <c r="REF185" s="50"/>
      <c r="REG185" s="50"/>
      <c r="REH185" s="50"/>
      <c r="REI185" s="50"/>
      <c r="REJ185" s="50"/>
      <c r="REK185" s="50"/>
      <c r="REL185" s="50"/>
      <c r="REM185" s="50"/>
      <c r="REN185" s="50"/>
      <c r="REO185" s="50"/>
      <c r="REP185" s="50"/>
      <c r="REQ185" s="50"/>
      <c r="RER185" s="50"/>
      <c r="RES185" s="50"/>
      <c r="RET185" s="50"/>
      <c r="REU185" s="50"/>
      <c r="REV185" s="50"/>
      <c r="REW185" s="50"/>
      <c r="REX185" s="50"/>
      <c r="REY185" s="50"/>
      <c r="REZ185" s="50"/>
      <c r="RFA185" s="50"/>
      <c r="RFB185" s="50"/>
      <c r="RFC185" s="50"/>
      <c r="RFD185" s="50"/>
      <c r="RFE185" s="50"/>
      <c r="RFF185" s="50"/>
      <c r="RFG185" s="50"/>
      <c r="RFH185" s="50"/>
      <c r="RFI185" s="50"/>
      <c r="RFJ185" s="50"/>
      <c r="RFK185" s="50"/>
      <c r="RFL185" s="50"/>
      <c r="RFM185" s="50"/>
      <c r="RFN185" s="50"/>
      <c r="RFO185" s="50"/>
      <c r="RFP185" s="50"/>
      <c r="RFQ185" s="50"/>
      <c r="RFR185" s="50"/>
      <c r="RFS185" s="50"/>
      <c r="RFT185" s="50"/>
      <c r="RFU185" s="50"/>
      <c r="RFV185" s="50"/>
      <c r="RFW185" s="50"/>
      <c r="RFX185" s="50"/>
      <c r="RFY185" s="50"/>
      <c r="RFZ185" s="50"/>
      <c r="RGA185" s="50"/>
      <c r="RGB185" s="50"/>
      <c r="RGC185" s="50"/>
      <c r="RGD185" s="50"/>
      <c r="RGE185" s="50"/>
      <c r="RGF185" s="50"/>
      <c r="RGG185" s="50"/>
      <c r="RGH185" s="50"/>
      <c r="RGI185" s="50"/>
      <c r="RGJ185" s="50"/>
      <c r="RGK185" s="50"/>
      <c r="RGL185" s="50"/>
      <c r="RGM185" s="50"/>
      <c r="RGN185" s="50"/>
      <c r="RGO185" s="50"/>
      <c r="RGP185" s="50"/>
      <c r="RGQ185" s="50"/>
      <c r="RGR185" s="50"/>
      <c r="RGS185" s="50"/>
      <c r="RGT185" s="50"/>
      <c r="RGU185" s="50"/>
      <c r="RGV185" s="50"/>
      <c r="RGW185" s="50"/>
      <c r="RGX185" s="50"/>
      <c r="RGY185" s="50"/>
      <c r="RGZ185" s="50"/>
      <c r="RHA185" s="50"/>
      <c r="RHB185" s="50"/>
      <c r="RHC185" s="50"/>
      <c r="RHD185" s="50"/>
      <c r="RHE185" s="50"/>
      <c r="RHF185" s="50"/>
      <c r="RHG185" s="50"/>
      <c r="RHH185" s="50"/>
      <c r="RHI185" s="50"/>
      <c r="RHJ185" s="50"/>
      <c r="RHK185" s="50"/>
      <c r="RHL185" s="50"/>
      <c r="RHM185" s="50"/>
      <c r="RHN185" s="50"/>
      <c r="RHO185" s="50"/>
      <c r="RHP185" s="50"/>
      <c r="RHQ185" s="50"/>
      <c r="RHR185" s="50"/>
      <c r="RHS185" s="50"/>
      <c r="RHT185" s="50"/>
      <c r="RHU185" s="50"/>
      <c r="RHV185" s="50"/>
      <c r="RHW185" s="50"/>
      <c r="RHX185" s="50"/>
      <c r="RHY185" s="50"/>
      <c r="RHZ185" s="50"/>
      <c r="RIA185" s="50"/>
      <c r="RIB185" s="50"/>
      <c r="RIC185" s="50"/>
      <c r="RID185" s="50"/>
      <c r="RIE185" s="50"/>
      <c r="RIF185" s="50"/>
      <c r="RIG185" s="50"/>
      <c r="RIH185" s="50"/>
      <c r="RII185" s="50"/>
      <c r="RIJ185" s="50"/>
      <c r="RIK185" s="50"/>
      <c r="RIL185" s="50"/>
      <c r="RIM185" s="50"/>
      <c r="RIN185" s="50"/>
      <c r="RIO185" s="50"/>
      <c r="RIP185" s="50"/>
      <c r="RIQ185" s="50"/>
      <c r="RIR185" s="50"/>
      <c r="RIS185" s="50"/>
      <c r="RIT185" s="50"/>
      <c r="RIU185" s="50"/>
      <c r="RIV185" s="50"/>
      <c r="RIW185" s="50"/>
      <c r="RIX185" s="50"/>
      <c r="RIY185" s="50"/>
      <c r="RIZ185" s="50"/>
      <c r="RJA185" s="50"/>
      <c r="RJB185" s="50"/>
      <c r="RJC185" s="50"/>
      <c r="RJD185" s="50"/>
      <c r="RJE185" s="50"/>
      <c r="RJF185" s="50"/>
      <c r="RJG185" s="50"/>
      <c r="RJH185" s="50"/>
      <c r="RJI185" s="50"/>
      <c r="RJJ185" s="50"/>
      <c r="RJK185" s="50"/>
      <c r="RJL185" s="50"/>
      <c r="RJM185" s="50"/>
      <c r="RJN185" s="50"/>
      <c r="RJO185" s="50"/>
      <c r="RJP185" s="50"/>
      <c r="RJQ185" s="50"/>
      <c r="RJR185" s="50"/>
      <c r="RJS185" s="50"/>
      <c r="RJT185" s="50"/>
      <c r="RJU185" s="50"/>
      <c r="RJV185" s="50"/>
      <c r="RJW185" s="50"/>
      <c r="RJX185" s="50"/>
      <c r="RJY185" s="50"/>
      <c r="RJZ185" s="50"/>
      <c r="RKA185" s="50"/>
      <c r="RKB185" s="50"/>
      <c r="RKC185" s="50"/>
      <c r="RKD185" s="50"/>
      <c r="RKE185" s="50"/>
      <c r="RKF185" s="50"/>
      <c r="RKG185" s="50"/>
      <c r="RKH185" s="50"/>
      <c r="RKI185" s="50"/>
      <c r="RKJ185" s="50"/>
      <c r="RKK185" s="50"/>
      <c r="RKL185" s="50"/>
      <c r="RKM185" s="50"/>
      <c r="RKN185" s="50"/>
      <c r="RKO185" s="50"/>
      <c r="RKP185" s="50"/>
      <c r="RKQ185" s="50"/>
      <c r="RKR185" s="50"/>
      <c r="RKS185" s="50"/>
      <c r="RKT185" s="50"/>
      <c r="RKU185" s="50"/>
      <c r="RKV185" s="50"/>
      <c r="RKW185" s="50"/>
      <c r="RKX185" s="50"/>
      <c r="RKY185" s="50"/>
      <c r="RKZ185" s="50"/>
      <c r="RLA185" s="50"/>
      <c r="RLB185" s="50"/>
      <c r="RLC185" s="50"/>
      <c r="RLD185" s="50"/>
      <c r="RLE185" s="50"/>
      <c r="RLF185" s="50"/>
      <c r="RLG185" s="50"/>
      <c r="RLH185" s="50"/>
      <c r="RLI185" s="50"/>
      <c r="RLJ185" s="50"/>
      <c r="RLK185" s="50"/>
      <c r="RLL185" s="50"/>
      <c r="RLM185" s="50"/>
      <c r="RLN185" s="50"/>
      <c r="RLO185" s="50"/>
      <c r="RLP185" s="50"/>
      <c r="RLQ185" s="50"/>
      <c r="RLR185" s="50"/>
      <c r="RLS185" s="50"/>
      <c r="RLT185" s="50"/>
      <c r="RLU185" s="50"/>
      <c r="RLV185" s="50"/>
      <c r="RLW185" s="50"/>
      <c r="RLX185" s="50"/>
      <c r="RLY185" s="50"/>
      <c r="RLZ185" s="50"/>
      <c r="RMA185" s="50"/>
      <c r="RMB185" s="50"/>
      <c r="RMC185" s="50"/>
      <c r="RMD185" s="50"/>
      <c r="RME185" s="50"/>
      <c r="RMF185" s="50"/>
      <c r="RMG185" s="50"/>
      <c r="RMH185" s="50"/>
      <c r="RMI185" s="50"/>
      <c r="RMJ185" s="50"/>
      <c r="RMK185" s="50"/>
      <c r="RML185" s="50"/>
      <c r="RMM185" s="50"/>
      <c r="RMN185" s="50"/>
      <c r="RMO185" s="50"/>
      <c r="RMP185" s="50"/>
      <c r="RMQ185" s="50"/>
      <c r="RMR185" s="50"/>
      <c r="RMS185" s="50"/>
      <c r="RMT185" s="50"/>
      <c r="RMU185" s="50"/>
      <c r="RMV185" s="50"/>
      <c r="RMW185" s="50"/>
      <c r="RMX185" s="50"/>
      <c r="RMY185" s="50"/>
      <c r="RMZ185" s="50"/>
      <c r="RNA185" s="50"/>
      <c r="RNB185" s="50"/>
      <c r="RNC185" s="50"/>
      <c r="RND185" s="50"/>
      <c r="RNE185" s="50"/>
      <c r="RNF185" s="50"/>
      <c r="RNG185" s="50"/>
      <c r="RNH185" s="50"/>
      <c r="RNI185" s="50"/>
      <c r="RNJ185" s="50"/>
      <c r="RNK185" s="50"/>
      <c r="RNL185" s="50"/>
      <c r="RNN185" s="50"/>
      <c r="RNP185" s="50"/>
      <c r="RNQ185" s="50"/>
      <c r="RNR185" s="50"/>
      <c r="RNS185" s="50"/>
      <c r="RNT185" s="50"/>
      <c r="RNU185" s="50"/>
      <c r="RNV185" s="50"/>
      <c r="RNW185" s="50"/>
      <c r="ROB185" s="50"/>
      <c r="ROC185" s="50"/>
      <c r="ROD185" s="50"/>
      <c r="ROE185" s="50"/>
      <c r="ROF185" s="50"/>
      <c r="ROG185" s="50"/>
      <c r="ROH185" s="50"/>
      <c r="ROI185" s="50"/>
      <c r="ROJ185" s="50"/>
      <c r="ROK185" s="50"/>
      <c r="ROL185" s="50"/>
      <c r="ROM185" s="50"/>
      <c r="RON185" s="50"/>
      <c r="ROO185" s="50"/>
      <c r="ROP185" s="50"/>
      <c r="ROQ185" s="50"/>
      <c r="ROR185" s="50"/>
      <c r="ROS185" s="50"/>
      <c r="ROT185" s="50"/>
      <c r="ROU185" s="50"/>
      <c r="ROV185" s="50"/>
      <c r="ROW185" s="50"/>
      <c r="ROX185" s="50"/>
      <c r="ROY185" s="50"/>
      <c r="ROZ185" s="50"/>
      <c r="RPA185" s="50"/>
      <c r="RPB185" s="50"/>
      <c r="RPC185" s="50"/>
      <c r="RPD185" s="50"/>
      <c r="RPE185" s="50"/>
      <c r="RPF185" s="50"/>
      <c r="RPG185" s="50"/>
      <c r="RPH185" s="50"/>
      <c r="RPI185" s="50"/>
      <c r="RPJ185" s="50"/>
      <c r="RPK185" s="50"/>
      <c r="RPL185" s="50"/>
      <c r="RPM185" s="50"/>
      <c r="RPN185" s="50"/>
      <c r="RPO185" s="50"/>
      <c r="RPP185" s="50"/>
      <c r="RPQ185" s="50"/>
      <c r="RPR185" s="50"/>
      <c r="RPS185" s="50"/>
      <c r="RPT185" s="50"/>
      <c r="RPU185" s="50"/>
      <c r="RPV185" s="50"/>
      <c r="RPW185" s="50"/>
      <c r="RPX185" s="50"/>
      <c r="RPY185" s="50"/>
      <c r="RPZ185" s="50"/>
      <c r="RQA185" s="50"/>
      <c r="RQB185" s="50"/>
      <c r="RQC185" s="50"/>
      <c r="RQD185" s="50"/>
      <c r="RQE185" s="50"/>
      <c r="RQF185" s="50"/>
      <c r="RQG185" s="50"/>
      <c r="RQH185" s="50"/>
      <c r="RQI185" s="50"/>
      <c r="RQJ185" s="50"/>
      <c r="RQK185" s="50"/>
      <c r="RQL185" s="50"/>
      <c r="RQM185" s="50"/>
      <c r="RQN185" s="50"/>
      <c r="RQO185" s="50"/>
      <c r="RQP185" s="50"/>
      <c r="RQQ185" s="50"/>
      <c r="RQR185" s="50"/>
      <c r="RQS185" s="50"/>
      <c r="RQT185" s="50"/>
      <c r="RQU185" s="50"/>
      <c r="RQV185" s="50"/>
      <c r="RQW185" s="50"/>
      <c r="RQX185" s="50"/>
      <c r="RQY185" s="50"/>
      <c r="RQZ185" s="50"/>
      <c r="RRA185" s="50"/>
      <c r="RRB185" s="50"/>
      <c r="RRC185" s="50"/>
      <c r="RRD185" s="50"/>
      <c r="RRE185" s="50"/>
      <c r="RRF185" s="50"/>
      <c r="RRG185" s="50"/>
      <c r="RRH185" s="50"/>
      <c r="RRI185" s="50"/>
      <c r="RRJ185" s="50"/>
      <c r="RRK185" s="50"/>
      <c r="RRL185" s="50"/>
      <c r="RRM185" s="50"/>
      <c r="RRN185" s="50"/>
      <c r="RRO185" s="50"/>
      <c r="RRP185" s="50"/>
      <c r="RRQ185" s="50"/>
      <c r="RRR185" s="50"/>
      <c r="RRS185" s="50"/>
      <c r="RRT185" s="50"/>
      <c r="RRU185" s="50"/>
      <c r="RRV185" s="50"/>
      <c r="RRW185" s="50"/>
      <c r="RRX185" s="50"/>
      <c r="RRY185" s="50"/>
      <c r="RRZ185" s="50"/>
      <c r="RSA185" s="50"/>
      <c r="RSB185" s="50"/>
      <c r="RSC185" s="50"/>
      <c r="RSD185" s="50"/>
      <c r="RSE185" s="50"/>
      <c r="RSF185" s="50"/>
      <c r="RSG185" s="50"/>
      <c r="RSH185" s="50"/>
      <c r="RSI185" s="50"/>
      <c r="RSJ185" s="50"/>
      <c r="RSK185" s="50"/>
      <c r="RSL185" s="50"/>
      <c r="RSM185" s="50"/>
      <c r="RSN185" s="50"/>
      <c r="RSO185" s="50"/>
      <c r="RSP185" s="50"/>
      <c r="RSQ185" s="50"/>
      <c r="RSR185" s="50"/>
      <c r="RSS185" s="50"/>
      <c r="RST185" s="50"/>
      <c r="RSU185" s="50"/>
      <c r="RSV185" s="50"/>
      <c r="RSW185" s="50"/>
      <c r="RSX185" s="50"/>
      <c r="RSY185" s="50"/>
      <c r="RSZ185" s="50"/>
      <c r="RTA185" s="50"/>
      <c r="RTB185" s="50"/>
      <c r="RTC185" s="50"/>
      <c r="RTD185" s="50"/>
      <c r="RTE185" s="50"/>
      <c r="RTF185" s="50"/>
      <c r="RTG185" s="50"/>
      <c r="RTH185" s="50"/>
      <c r="RTI185" s="50"/>
      <c r="RTJ185" s="50"/>
      <c r="RTK185" s="50"/>
      <c r="RTL185" s="50"/>
      <c r="RTM185" s="50"/>
      <c r="RTN185" s="50"/>
      <c r="RTO185" s="50"/>
      <c r="RTP185" s="50"/>
      <c r="RTQ185" s="50"/>
      <c r="RTR185" s="50"/>
      <c r="RTS185" s="50"/>
      <c r="RTT185" s="50"/>
      <c r="RTU185" s="50"/>
      <c r="RTV185" s="50"/>
      <c r="RTW185" s="50"/>
      <c r="RTX185" s="50"/>
      <c r="RTY185" s="50"/>
      <c r="RTZ185" s="50"/>
      <c r="RUA185" s="50"/>
      <c r="RUB185" s="50"/>
      <c r="RUC185" s="50"/>
      <c r="RUD185" s="50"/>
      <c r="RUE185" s="50"/>
      <c r="RUF185" s="50"/>
      <c r="RUG185" s="50"/>
      <c r="RUH185" s="50"/>
      <c r="RUI185" s="50"/>
      <c r="RUJ185" s="50"/>
      <c r="RUK185" s="50"/>
      <c r="RUL185" s="50"/>
      <c r="RUM185" s="50"/>
      <c r="RUN185" s="50"/>
      <c r="RUO185" s="50"/>
      <c r="RUP185" s="50"/>
      <c r="RUQ185" s="50"/>
      <c r="RUR185" s="50"/>
      <c r="RUS185" s="50"/>
      <c r="RUT185" s="50"/>
      <c r="RUU185" s="50"/>
      <c r="RUV185" s="50"/>
      <c r="RUW185" s="50"/>
      <c r="RUX185" s="50"/>
      <c r="RUY185" s="50"/>
      <c r="RUZ185" s="50"/>
      <c r="RVA185" s="50"/>
      <c r="RVB185" s="50"/>
      <c r="RVC185" s="50"/>
      <c r="RVD185" s="50"/>
      <c r="RVE185" s="50"/>
      <c r="RVF185" s="50"/>
      <c r="RVG185" s="50"/>
      <c r="RVH185" s="50"/>
      <c r="RVI185" s="50"/>
      <c r="RVJ185" s="50"/>
      <c r="RVK185" s="50"/>
      <c r="RVL185" s="50"/>
      <c r="RVM185" s="50"/>
      <c r="RVN185" s="50"/>
      <c r="RVO185" s="50"/>
      <c r="RVP185" s="50"/>
      <c r="RVQ185" s="50"/>
      <c r="RVR185" s="50"/>
      <c r="RVS185" s="50"/>
      <c r="RVT185" s="50"/>
      <c r="RVU185" s="50"/>
      <c r="RVV185" s="50"/>
      <c r="RVW185" s="50"/>
      <c r="RVX185" s="50"/>
      <c r="RVY185" s="50"/>
      <c r="RVZ185" s="50"/>
      <c r="RWA185" s="50"/>
      <c r="RWB185" s="50"/>
      <c r="RWC185" s="50"/>
      <c r="RWD185" s="50"/>
      <c r="RWE185" s="50"/>
      <c r="RWF185" s="50"/>
      <c r="RWG185" s="50"/>
      <c r="RWH185" s="50"/>
      <c r="RWI185" s="50"/>
      <c r="RWJ185" s="50"/>
      <c r="RWK185" s="50"/>
      <c r="RWL185" s="50"/>
      <c r="RWM185" s="50"/>
      <c r="RWN185" s="50"/>
      <c r="RWO185" s="50"/>
      <c r="RWP185" s="50"/>
      <c r="RWQ185" s="50"/>
      <c r="RWR185" s="50"/>
      <c r="RWS185" s="50"/>
      <c r="RWT185" s="50"/>
      <c r="RWU185" s="50"/>
      <c r="RWV185" s="50"/>
      <c r="RWW185" s="50"/>
      <c r="RWX185" s="50"/>
      <c r="RWY185" s="50"/>
      <c r="RWZ185" s="50"/>
      <c r="RXA185" s="50"/>
      <c r="RXB185" s="50"/>
      <c r="RXC185" s="50"/>
      <c r="RXD185" s="50"/>
      <c r="RXE185" s="50"/>
      <c r="RXF185" s="50"/>
      <c r="RXG185" s="50"/>
      <c r="RXH185" s="50"/>
      <c r="RXJ185" s="50"/>
      <c r="RXL185" s="50"/>
      <c r="RXM185" s="50"/>
      <c r="RXN185" s="50"/>
      <c r="RXO185" s="50"/>
      <c r="RXP185" s="50"/>
      <c r="RXQ185" s="50"/>
      <c r="RXR185" s="50"/>
      <c r="RXS185" s="50"/>
      <c r="RXX185" s="50"/>
      <c r="RXY185" s="50"/>
      <c r="RXZ185" s="50"/>
      <c r="RYA185" s="50"/>
      <c r="RYB185" s="50"/>
      <c r="RYC185" s="50"/>
      <c r="RYD185" s="50"/>
      <c r="RYE185" s="50"/>
      <c r="RYF185" s="50"/>
      <c r="RYG185" s="50"/>
      <c r="RYH185" s="50"/>
      <c r="RYI185" s="50"/>
      <c r="RYJ185" s="50"/>
      <c r="RYK185" s="50"/>
      <c r="RYL185" s="50"/>
      <c r="RYM185" s="50"/>
      <c r="RYN185" s="50"/>
      <c r="RYO185" s="50"/>
      <c r="RYP185" s="50"/>
      <c r="RYQ185" s="50"/>
      <c r="RYR185" s="50"/>
      <c r="RYS185" s="50"/>
      <c r="RYT185" s="50"/>
      <c r="RYU185" s="50"/>
      <c r="RYV185" s="50"/>
      <c r="RYW185" s="50"/>
      <c r="RYX185" s="50"/>
      <c r="RYY185" s="50"/>
      <c r="RYZ185" s="50"/>
      <c r="RZA185" s="50"/>
      <c r="RZB185" s="50"/>
      <c r="RZC185" s="50"/>
      <c r="RZD185" s="50"/>
      <c r="RZE185" s="50"/>
      <c r="RZF185" s="50"/>
      <c r="RZG185" s="50"/>
      <c r="RZH185" s="50"/>
      <c r="RZI185" s="50"/>
      <c r="RZJ185" s="50"/>
      <c r="RZK185" s="50"/>
      <c r="RZL185" s="50"/>
      <c r="RZM185" s="50"/>
      <c r="RZN185" s="50"/>
      <c r="RZO185" s="50"/>
      <c r="RZP185" s="50"/>
      <c r="RZQ185" s="50"/>
      <c r="RZR185" s="50"/>
      <c r="RZS185" s="50"/>
      <c r="RZT185" s="50"/>
      <c r="RZU185" s="50"/>
      <c r="RZV185" s="50"/>
      <c r="RZW185" s="50"/>
      <c r="RZX185" s="50"/>
      <c r="RZY185" s="50"/>
      <c r="RZZ185" s="50"/>
      <c r="SAA185" s="50"/>
      <c r="SAB185" s="50"/>
      <c r="SAC185" s="50"/>
      <c r="SAD185" s="50"/>
      <c r="SAE185" s="50"/>
      <c r="SAF185" s="50"/>
      <c r="SAG185" s="50"/>
      <c r="SAH185" s="50"/>
      <c r="SAI185" s="50"/>
      <c r="SAJ185" s="50"/>
      <c r="SAK185" s="50"/>
      <c r="SAL185" s="50"/>
      <c r="SAM185" s="50"/>
      <c r="SAN185" s="50"/>
      <c r="SAO185" s="50"/>
      <c r="SAP185" s="50"/>
      <c r="SAQ185" s="50"/>
      <c r="SAR185" s="50"/>
      <c r="SAS185" s="50"/>
      <c r="SAT185" s="50"/>
      <c r="SAU185" s="50"/>
      <c r="SAV185" s="50"/>
      <c r="SAW185" s="50"/>
      <c r="SAX185" s="50"/>
      <c r="SAY185" s="50"/>
      <c r="SAZ185" s="50"/>
      <c r="SBA185" s="50"/>
      <c r="SBB185" s="50"/>
      <c r="SBC185" s="50"/>
      <c r="SBD185" s="50"/>
      <c r="SBE185" s="50"/>
      <c r="SBF185" s="50"/>
      <c r="SBG185" s="50"/>
      <c r="SBH185" s="50"/>
      <c r="SBI185" s="50"/>
      <c r="SBJ185" s="50"/>
      <c r="SBK185" s="50"/>
      <c r="SBL185" s="50"/>
      <c r="SBM185" s="50"/>
      <c r="SBN185" s="50"/>
      <c r="SBO185" s="50"/>
      <c r="SBP185" s="50"/>
      <c r="SBQ185" s="50"/>
      <c r="SBR185" s="50"/>
      <c r="SBS185" s="50"/>
      <c r="SBT185" s="50"/>
      <c r="SBU185" s="50"/>
      <c r="SBV185" s="50"/>
      <c r="SBW185" s="50"/>
      <c r="SBX185" s="50"/>
      <c r="SBY185" s="50"/>
      <c r="SBZ185" s="50"/>
      <c r="SCA185" s="50"/>
      <c r="SCB185" s="50"/>
      <c r="SCC185" s="50"/>
      <c r="SCD185" s="50"/>
      <c r="SCE185" s="50"/>
      <c r="SCF185" s="50"/>
      <c r="SCG185" s="50"/>
      <c r="SCH185" s="50"/>
      <c r="SCI185" s="50"/>
      <c r="SCJ185" s="50"/>
      <c r="SCK185" s="50"/>
      <c r="SCL185" s="50"/>
      <c r="SCM185" s="50"/>
      <c r="SCN185" s="50"/>
      <c r="SCO185" s="50"/>
      <c r="SCP185" s="50"/>
      <c r="SCQ185" s="50"/>
      <c r="SCR185" s="50"/>
      <c r="SCS185" s="50"/>
      <c r="SCT185" s="50"/>
      <c r="SCU185" s="50"/>
      <c r="SCV185" s="50"/>
      <c r="SCW185" s="50"/>
      <c r="SCX185" s="50"/>
      <c r="SCY185" s="50"/>
      <c r="SCZ185" s="50"/>
      <c r="SDA185" s="50"/>
      <c r="SDB185" s="50"/>
      <c r="SDC185" s="50"/>
      <c r="SDD185" s="50"/>
      <c r="SDE185" s="50"/>
      <c r="SDF185" s="50"/>
      <c r="SDG185" s="50"/>
      <c r="SDH185" s="50"/>
      <c r="SDI185" s="50"/>
      <c r="SDJ185" s="50"/>
      <c r="SDK185" s="50"/>
      <c r="SDL185" s="50"/>
      <c r="SDM185" s="50"/>
      <c r="SDN185" s="50"/>
      <c r="SDO185" s="50"/>
      <c r="SDP185" s="50"/>
      <c r="SDQ185" s="50"/>
      <c r="SDR185" s="50"/>
      <c r="SDS185" s="50"/>
      <c r="SDT185" s="50"/>
      <c r="SDU185" s="50"/>
      <c r="SDV185" s="50"/>
      <c r="SDW185" s="50"/>
      <c r="SDX185" s="50"/>
      <c r="SDY185" s="50"/>
      <c r="SDZ185" s="50"/>
      <c r="SEA185" s="50"/>
      <c r="SEB185" s="50"/>
      <c r="SEC185" s="50"/>
      <c r="SED185" s="50"/>
      <c r="SEE185" s="50"/>
      <c r="SEF185" s="50"/>
      <c r="SEG185" s="50"/>
      <c r="SEH185" s="50"/>
      <c r="SEI185" s="50"/>
      <c r="SEJ185" s="50"/>
      <c r="SEK185" s="50"/>
      <c r="SEL185" s="50"/>
      <c r="SEM185" s="50"/>
      <c r="SEN185" s="50"/>
      <c r="SEO185" s="50"/>
      <c r="SEP185" s="50"/>
      <c r="SEQ185" s="50"/>
      <c r="SER185" s="50"/>
      <c r="SES185" s="50"/>
      <c r="SET185" s="50"/>
      <c r="SEU185" s="50"/>
      <c r="SEV185" s="50"/>
      <c r="SEW185" s="50"/>
      <c r="SEX185" s="50"/>
      <c r="SEY185" s="50"/>
      <c r="SEZ185" s="50"/>
      <c r="SFA185" s="50"/>
      <c r="SFB185" s="50"/>
      <c r="SFC185" s="50"/>
      <c r="SFD185" s="50"/>
      <c r="SFE185" s="50"/>
      <c r="SFF185" s="50"/>
      <c r="SFG185" s="50"/>
      <c r="SFH185" s="50"/>
      <c r="SFI185" s="50"/>
      <c r="SFJ185" s="50"/>
      <c r="SFK185" s="50"/>
      <c r="SFL185" s="50"/>
      <c r="SFM185" s="50"/>
      <c r="SFN185" s="50"/>
      <c r="SFO185" s="50"/>
      <c r="SFP185" s="50"/>
      <c r="SFQ185" s="50"/>
      <c r="SFR185" s="50"/>
      <c r="SFS185" s="50"/>
      <c r="SFT185" s="50"/>
      <c r="SFU185" s="50"/>
      <c r="SFV185" s="50"/>
      <c r="SFW185" s="50"/>
      <c r="SFX185" s="50"/>
      <c r="SFY185" s="50"/>
      <c r="SFZ185" s="50"/>
      <c r="SGA185" s="50"/>
      <c r="SGB185" s="50"/>
      <c r="SGC185" s="50"/>
      <c r="SGD185" s="50"/>
      <c r="SGE185" s="50"/>
      <c r="SGF185" s="50"/>
      <c r="SGG185" s="50"/>
      <c r="SGH185" s="50"/>
      <c r="SGI185" s="50"/>
      <c r="SGJ185" s="50"/>
      <c r="SGK185" s="50"/>
      <c r="SGL185" s="50"/>
      <c r="SGM185" s="50"/>
      <c r="SGN185" s="50"/>
      <c r="SGO185" s="50"/>
      <c r="SGP185" s="50"/>
      <c r="SGQ185" s="50"/>
      <c r="SGR185" s="50"/>
      <c r="SGS185" s="50"/>
      <c r="SGT185" s="50"/>
      <c r="SGU185" s="50"/>
      <c r="SGV185" s="50"/>
      <c r="SGW185" s="50"/>
      <c r="SGX185" s="50"/>
      <c r="SGY185" s="50"/>
      <c r="SGZ185" s="50"/>
      <c r="SHA185" s="50"/>
      <c r="SHB185" s="50"/>
      <c r="SHC185" s="50"/>
      <c r="SHD185" s="50"/>
      <c r="SHF185" s="50"/>
      <c r="SHH185" s="50"/>
      <c r="SHI185" s="50"/>
      <c r="SHJ185" s="50"/>
      <c r="SHK185" s="50"/>
      <c r="SHL185" s="50"/>
      <c r="SHM185" s="50"/>
      <c r="SHN185" s="50"/>
      <c r="SHO185" s="50"/>
      <c r="SHT185" s="50"/>
      <c r="SHU185" s="50"/>
      <c r="SHV185" s="50"/>
      <c r="SHW185" s="50"/>
      <c r="SHX185" s="50"/>
      <c r="SHY185" s="50"/>
      <c r="SHZ185" s="50"/>
      <c r="SIA185" s="50"/>
      <c r="SIB185" s="50"/>
      <c r="SIC185" s="50"/>
      <c r="SID185" s="50"/>
      <c r="SIE185" s="50"/>
      <c r="SIF185" s="50"/>
      <c r="SIG185" s="50"/>
      <c r="SIH185" s="50"/>
      <c r="SII185" s="50"/>
      <c r="SIJ185" s="50"/>
      <c r="SIK185" s="50"/>
      <c r="SIL185" s="50"/>
      <c r="SIM185" s="50"/>
      <c r="SIN185" s="50"/>
      <c r="SIO185" s="50"/>
      <c r="SIP185" s="50"/>
      <c r="SIQ185" s="50"/>
      <c r="SIR185" s="50"/>
      <c r="SIS185" s="50"/>
      <c r="SIT185" s="50"/>
      <c r="SIU185" s="50"/>
      <c r="SIV185" s="50"/>
      <c r="SIW185" s="50"/>
      <c r="SIX185" s="50"/>
      <c r="SIY185" s="50"/>
      <c r="SIZ185" s="50"/>
      <c r="SJA185" s="50"/>
      <c r="SJB185" s="50"/>
      <c r="SJC185" s="50"/>
      <c r="SJD185" s="50"/>
      <c r="SJE185" s="50"/>
      <c r="SJF185" s="50"/>
      <c r="SJG185" s="50"/>
      <c r="SJH185" s="50"/>
      <c r="SJI185" s="50"/>
      <c r="SJJ185" s="50"/>
      <c r="SJK185" s="50"/>
      <c r="SJL185" s="50"/>
      <c r="SJM185" s="50"/>
      <c r="SJN185" s="50"/>
      <c r="SJO185" s="50"/>
      <c r="SJP185" s="50"/>
      <c r="SJQ185" s="50"/>
      <c r="SJR185" s="50"/>
      <c r="SJS185" s="50"/>
      <c r="SJT185" s="50"/>
      <c r="SJU185" s="50"/>
      <c r="SJV185" s="50"/>
      <c r="SJW185" s="50"/>
      <c r="SJX185" s="50"/>
      <c r="SJY185" s="50"/>
      <c r="SJZ185" s="50"/>
      <c r="SKA185" s="50"/>
      <c r="SKB185" s="50"/>
      <c r="SKC185" s="50"/>
      <c r="SKD185" s="50"/>
      <c r="SKE185" s="50"/>
      <c r="SKF185" s="50"/>
      <c r="SKG185" s="50"/>
      <c r="SKH185" s="50"/>
      <c r="SKI185" s="50"/>
      <c r="SKJ185" s="50"/>
      <c r="SKK185" s="50"/>
      <c r="SKL185" s="50"/>
      <c r="SKM185" s="50"/>
      <c r="SKN185" s="50"/>
      <c r="SKO185" s="50"/>
      <c r="SKP185" s="50"/>
      <c r="SKQ185" s="50"/>
      <c r="SKR185" s="50"/>
      <c r="SKS185" s="50"/>
      <c r="SKT185" s="50"/>
      <c r="SKU185" s="50"/>
      <c r="SKV185" s="50"/>
      <c r="SKW185" s="50"/>
      <c r="SKX185" s="50"/>
      <c r="SKY185" s="50"/>
      <c r="SKZ185" s="50"/>
      <c r="SLA185" s="50"/>
      <c r="SLB185" s="50"/>
      <c r="SLC185" s="50"/>
      <c r="SLD185" s="50"/>
      <c r="SLE185" s="50"/>
      <c r="SLF185" s="50"/>
      <c r="SLG185" s="50"/>
      <c r="SLH185" s="50"/>
      <c r="SLI185" s="50"/>
      <c r="SLJ185" s="50"/>
      <c r="SLK185" s="50"/>
      <c r="SLL185" s="50"/>
      <c r="SLM185" s="50"/>
      <c r="SLN185" s="50"/>
      <c r="SLO185" s="50"/>
      <c r="SLP185" s="50"/>
      <c r="SLQ185" s="50"/>
      <c r="SLR185" s="50"/>
      <c r="SLS185" s="50"/>
      <c r="SLT185" s="50"/>
      <c r="SLU185" s="50"/>
      <c r="SLV185" s="50"/>
      <c r="SLW185" s="50"/>
      <c r="SLX185" s="50"/>
      <c r="SLY185" s="50"/>
      <c r="SLZ185" s="50"/>
      <c r="SMA185" s="50"/>
      <c r="SMB185" s="50"/>
      <c r="SMC185" s="50"/>
      <c r="SMD185" s="50"/>
      <c r="SME185" s="50"/>
      <c r="SMF185" s="50"/>
      <c r="SMG185" s="50"/>
      <c r="SMH185" s="50"/>
      <c r="SMI185" s="50"/>
      <c r="SMJ185" s="50"/>
      <c r="SMK185" s="50"/>
      <c r="SML185" s="50"/>
      <c r="SMM185" s="50"/>
      <c r="SMN185" s="50"/>
      <c r="SMO185" s="50"/>
      <c r="SMP185" s="50"/>
      <c r="SMQ185" s="50"/>
      <c r="SMR185" s="50"/>
      <c r="SMS185" s="50"/>
      <c r="SMT185" s="50"/>
      <c r="SMU185" s="50"/>
      <c r="SMV185" s="50"/>
      <c r="SMW185" s="50"/>
      <c r="SMX185" s="50"/>
      <c r="SMY185" s="50"/>
      <c r="SMZ185" s="50"/>
      <c r="SNA185" s="50"/>
      <c r="SNB185" s="50"/>
      <c r="SNC185" s="50"/>
      <c r="SND185" s="50"/>
      <c r="SNE185" s="50"/>
      <c r="SNF185" s="50"/>
      <c r="SNG185" s="50"/>
      <c r="SNH185" s="50"/>
      <c r="SNI185" s="50"/>
      <c r="SNJ185" s="50"/>
      <c r="SNK185" s="50"/>
      <c r="SNL185" s="50"/>
      <c r="SNM185" s="50"/>
      <c r="SNN185" s="50"/>
      <c r="SNO185" s="50"/>
      <c r="SNP185" s="50"/>
      <c r="SNQ185" s="50"/>
      <c r="SNR185" s="50"/>
      <c r="SNS185" s="50"/>
      <c r="SNT185" s="50"/>
      <c r="SNU185" s="50"/>
      <c r="SNV185" s="50"/>
      <c r="SNW185" s="50"/>
      <c r="SNX185" s="50"/>
      <c r="SNY185" s="50"/>
      <c r="SNZ185" s="50"/>
      <c r="SOA185" s="50"/>
      <c r="SOB185" s="50"/>
      <c r="SOC185" s="50"/>
      <c r="SOD185" s="50"/>
      <c r="SOE185" s="50"/>
      <c r="SOF185" s="50"/>
      <c r="SOG185" s="50"/>
      <c r="SOH185" s="50"/>
      <c r="SOI185" s="50"/>
      <c r="SOJ185" s="50"/>
      <c r="SOK185" s="50"/>
      <c r="SOL185" s="50"/>
      <c r="SOM185" s="50"/>
      <c r="SON185" s="50"/>
      <c r="SOO185" s="50"/>
      <c r="SOP185" s="50"/>
      <c r="SOQ185" s="50"/>
      <c r="SOR185" s="50"/>
      <c r="SOS185" s="50"/>
      <c r="SOT185" s="50"/>
      <c r="SOU185" s="50"/>
      <c r="SOV185" s="50"/>
      <c r="SOW185" s="50"/>
      <c r="SOX185" s="50"/>
      <c r="SOY185" s="50"/>
      <c r="SOZ185" s="50"/>
      <c r="SPA185" s="50"/>
      <c r="SPB185" s="50"/>
      <c r="SPC185" s="50"/>
      <c r="SPD185" s="50"/>
      <c r="SPE185" s="50"/>
      <c r="SPF185" s="50"/>
      <c r="SPG185" s="50"/>
      <c r="SPH185" s="50"/>
      <c r="SPI185" s="50"/>
      <c r="SPJ185" s="50"/>
      <c r="SPK185" s="50"/>
      <c r="SPL185" s="50"/>
      <c r="SPM185" s="50"/>
      <c r="SPN185" s="50"/>
      <c r="SPO185" s="50"/>
      <c r="SPP185" s="50"/>
      <c r="SPQ185" s="50"/>
      <c r="SPR185" s="50"/>
      <c r="SPS185" s="50"/>
      <c r="SPT185" s="50"/>
      <c r="SPU185" s="50"/>
      <c r="SPV185" s="50"/>
      <c r="SPW185" s="50"/>
      <c r="SPX185" s="50"/>
      <c r="SPY185" s="50"/>
      <c r="SPZ185" s="50"/>
      <c r="SQA185" s="50"/>
      <c r="SQB185" s="50"/>
      <c r="SQC185" s="50"/>
      <c r="SQD185" s="50"/>
      <c r="SQE185" s="50"/>
      <c r="SQF185" s="50"/>
      <c r="SQG185" s="50"/>
      <c r="SQH185" s="50"/>
      <c r="SQI185" s="50"/>
      <c r="SQJ185" s="50"/>
      <c r="SQK185" s="50"/>
      <c r="SQL185" s="50"/>
      <c r="SQM185" s="50"/>
      <c r="SQN185" s="50"/>
      <c r="SQO185" s="50"/>
      <c r="SQP185" s="50"/>
      <c r="SQQ185" s="50"/>
      <c r="SQR185" s="50"/>
      <c r="SQS185" s="50"/>
      <c r="SQT185" s="50"/>
      <c r="SQU185" s="50"/>
      <c r="SQV185" s="50"/>
      <c r="SQW185" s="50"/>
      <c r="SQX185" s="50"/>
      <c r="SQY185" s="50"/>
      <c r="SQZ185" s="50"/>
      <c r="SRB185" s="50"/>
      <c r="SRD185" s="50"/>
      <c r="SRE185" s="50"/>
      <c r="SRF185" s="50"/>
      <c r="SRG185" s="50"/>
      <c r="SRH185" s="50"/>
      <c r="SRI185" s="50"/>
      <c r="SRJ185" s="50"/>
      <c r="SRK185" s="50"/>
      <c r="SRP185" s="50"/>
      <c r="SRQ185" s="50"/>
      <c r="SRR185" s="50"/>
      <c r="SRS185" s="50"/>
      <c r="SRT185" s="50"/>
      <c r="SRU185" s="50"/>
      <c r="SRV185" s="50"/>
      <c r="SRW185" s="50"/>
      <c r="SRX185" s="50"/>
      <c r="SRY185" s="50"/>
      <c r="SRZ185" s="50"/>
      <c r="SSA185" s="50"/>
      <c r="SSB185" s="50"/>
      <c r="SSC185" s="50"/>
      <c r="SSD185" s="50"/>
      <c r="SSE185" s="50"/>
      <c r="SSF185" s="50"/>
      <c r="SSG185" s="50"/>
      <c r="SSH185" s="50"/>
      <c r="SSI185" s="50"/>
      <c r="SSJ185" s="50"/>
      <c r="SSK185" s="50"/>
      <c r="SSL185" s="50"/>
      <c r="SSM185" s="50"/>
      <c r="SSN185" s="50"/>
      <c r="SSO185" s="50"/>
      <c r="SSP185" s="50"/>
      <c r="SSQ185" s="50"/>
      <c r="SSR185" s="50"/>
      <c r="SSS185" s="50"/>
      <c r="SST185" s="50"/>
      <c r="SSU185" s="50"/>
      <c r="SSV185" s="50"/>
      <c r="SSW185" s="50"/>
      <c r="SSX185" s="50"/>
      <c r="SSY185" s="50"/>
      <c r="SSZ185" s="50"/>
      <c r="STA185" s="50"/>
      <c r="STB185" s="50"/>
      <c r="STC185" s="50"/>
      <c r="STD185" s="50"/>
      <c r="STE185" s="50"/>
      <c r="STF185" s="50"/>
      <c r="STG185" s="50"/>
      <c r="STH185" s="50"/>
      <c r="STI185" s="50"/>
      <c r="STJ185" s="50"/>
      <c r="STK185" s="50"/>
      <c r="STL185" s="50"/>
      <c r="STM185" s="50"/>
      <c r="STN185" s="50"/>
      <c r="STO185" s="50"/>
      <c r="STP185" s="50"/>
      <c r="STQ185" s="50"/>
      <c r="STR185" s="50"/>
      <c r="STS185" s="50"/>
      <c r="STT185" s="50"/>
      <c r="STU185" s="50"/>
      <c r="STV185" s="50"/>
      <c r="STW185" s="50"/>
      <c r="STX185" s="50"/>
      <c r="STY185" s="50"/>
      <c r="STZ185" s="50"/>
      <c r="SUA185" s="50"/>
      <c r="SUB185" s="50"/>
      <c r="SUC185" s="50"/>
      <c r="SUD185" s="50"/>
      <c r="SUE185" s="50"/>
      <c r="SUF185" s="50"/>
      <c r="SUG185" s="50"/>
      <c r="SUH185" s="50"/>
      <c r="SUI185" s="50"/>
      <c r="SUJ185" s="50"/>
      <c r="SUK185" s="50"/>
      <c r="SUL185" s="50"/>
      <c r="SUM185" s="50"/>
      <c r="SUN185" s="50"/>
      <c r="SUO185" s="50"/>
      <c r="SUP185" s="50"/>
      <c r="SUQ185" s="50"/>
      <c r="SUR185" s="50"/>
      <c r="SUS185" s="50"/>
      <c r="SUT185" s="50"/>
      <c r="SUU185" s="50"/>
      <c r="SUV185" s="50"/>
      <c r="SUW185" s="50"/>
      <c r="SUX185" s="50"/>
      <c r="SUY185" s="50"/>
      <c r="SUZ185" s="50"/>
      <c r="SVA185" s="50"/>
      <c r="SVB185" s="50"/>
      <c r="SVC185" s="50"/>
      <c r="SVD185" s="50"/>
      <c r="SVE185" s="50"/>
      <c r="SVF185" s="50"/>
      <c r="SVG185" s="50"/>
      <c r="SVH185" s="50"/>
      <c r="SVI185" s="50"/>
      <c r="SVJ185" s="50"/>
      <c r="SVK185" s="50"/>
      <c r="SVL185" s="50"/>
      <c r="SVM185" s="50"/>
      <c r="SVN185" s="50"/>
      <c r="SVO185" s="50"/>
      <c r="SVP185" s="50"/>
      <c r="SVQ185" s="50"/>
      <c r="SVR185" s="50"/>
      <c r="SVS185" s="50"/>
      <c r="SVT185" s="50"/>
      <c r="SVU185" s="50"/>
      <c r="SVV185" s="50"/>
      <c r="SVW185" s="50"/>
      <c r="SVX185" s="50"/>
      <c r="SVY185" s="50"/>
      <c r="SVZ185" s="50"/>
      <c r="SWA185" s="50"/>
      <c r="SWB185" s="50"/>
      <c r="SWC185" s="50"/>
      <c r="SWD185" s="50"/>
      <c r="SWE185" s="50"/>
      <c r="SWF185" s="50"/>
      <c r="SWG185" s="50"/>
      <c r="SWH185" s="50"/>
      <c r="SWI185" s="50"/>
      <c r="SWJ185" s="50"/>
      <c r="SWK185" s="50"/>
      <c r="SWL185" s="50"/>
      <c r="SWM185" s="50"/>
      <c r="SWN185" s="50"/>
      <c r="SWO185" s="50"/>
      <c r="SWP185" s="50"/>
      <c r="SWQ185" s="50"/>
      <c r="SWR185" s="50"/>
      <c r="SWS185" s="50"/>
      <c r="SWT185" s="50"/>
      <c r="SWU185" s="50"/>
      <c r="SWV185" s="50"/>
      <c r="SWW185" s="50"/>
      <c r="SWX185" s="50"/>
      <c r="SWY185" s="50"/>
      <c r="SWZ185" s="50"/>
      <c r="SXA185" s="50"/>
      <c r="SXB185" s="50"/>
      <c r="SXC185" s="50"/>
      <c r="SXD185" s="50"/>
      <c r="SXE185" s="50"/>
      <c r="SXF185" s="50"/>
      <c r="SXG185" s="50"/>
      <c r="SXH185" s="50"/>
      <c r="SXI185" s="50"/>
      <c r="SXJ185" s="50"/>
      <c r="SXK185" s="50"/>
      <c r="SXL185" s="50"/>
      <c r="SXM185" s="50"/>
      <c r="SXN185" s="50"/>
      <c r="SXO185" s="50"/>
      <c r="SXP185" s="50"/>
      <c r="SXQ185" s="50"/>
      <c r="SXR185" s="50"/>
      <c r="SXS185" s="50"/>
      <c r="SXT185" s="50"/>
      <c r="SXU185" s="50"/>
      <c r="SXV185" s="50"/>
      <c r="SXW185" s="50"/>
      <c r="SXX185" s="50"/>
      <c r="SXY185" s="50"/>
      <c r="SXZ185" s="50"/>
      <c r="SYA185" s="50"/>
      <c r="SYB185" s="50"/>
      <c r="SYC185" s="50"/>
      <c r="SYD185" s="50"/>
      <c r="SYE185" s="50"/>
      <c r="SYF185" s="50"/>
      <c r="SYG185" s="50"/>
      <c r="SYH185" s="50"/>
      <c r="SYI185" s="50"/>
      <c r="SYJ185" s="50"/>
      <c r="SYK185" s="50"/>
      <c r="SYL185" s="50"/>
      <c r="SYM185" s="50"/>
      <c r="SYN185" s="50"/>
      <c r="SYO185" s="50"/>
      <c r="SYP185" s="50"/>
      <c r="SYQ185" s="50"/>
      <c r="SYR185" s="50"/>
      <c r="SYS185" s="50"/>
      <c r="SYT185" s="50"/>
      <c r="SYU185" s="50"/>
      <c r="SYV185" s="50"/>
      <c r="SYW185" s="50"/>
      <c r="SYX185" s="50"/>
      <c r="SYY185" s="50"/>
      <c r="SYZ185" s="50"/>
      <c r="SZA185" s="50"/>
      <c r="SZB185" s="50"/>
      <c r="SZC185" s="50"/>
      <c r="SZD185" s="50"/>
      <c r="SZE185" s="50"/>
      <c r="SZF185" s="50"/>
      <c r="SZG185" s="50"/>
      <c r="SZH185" s="50"/>
      <c r="SZI185" s="50"/>
      <c r="SZJ185" s="50"/>
      <c r="SZK185" s="50"/>
      <c r="SZL185" s="50"/>
      <c r="SZM185" s="50"/>
      <c r="SZN185" s="50"/>
      <c r="SZO185" s="50"/>
      <c r="SZP185" s="50"/>
      <c r="SZQ185" s="50"/>
      <c r="SZR185" s="50"/>
      <c r="SZS185" s="50"/>
      <c r="SZT185" s="50"/>
      <c r="SZU185" s="50"/>
      <c r="SZV185" s="50"/>
      <c r="SZW185" s="50"/>
      <c r="SZX185" s="50"/>
      <c r="SZY185" s="50"/>
      <c r="SZZ185" s="50"/>
      <c r="TAA185" s="50"/>
      <c r="TAB185" s="50"/>
      <c r="TAC185" s="50"/>
      <c r="TAD185" s="50"/>
      <c r="TAE185" s="50"/>
      <c r="TAF185" s="50"/>
      <c r="TAG185" s="50"/>
      <c r="TAH185" s="50"/>
      <c r="TAI185" s="50"/>
      <c r="TAJ185" s="50"/>
      <c r="TAK185" s="50"/>
      <c r="TAL185" s="50"/>
      <c r="TAM185" s="50"/>
      <c r="TAN185" s="50"/>
      <c r="TAO185" s="50"/>
      <c r="TAP185" s="50"/>
      <c r="TAQ185" s="50"/>
      <c r="TAR185" s="50"/>
      <c r="TAS185" s="50"/>
      <c r="TAT185" s="50"/>
      <c r="TAU185" s="50"/>
      <c r="TAV185" s="50"/>
      <c r="TAX185" s="50"/>
      <c r="TAZ185" s="50"/>
      <c r="TBA185" s="50"/>
      <c r="TBB185" s="50"/>
      <c r="TBC185" s="50"/>
      <c r="TBD185" s="50"/>
      <c r="TBE185" s="50"/>
      <c r="TBF185" s="50"/>
      <c r="TBG185" s="50"/>
      <c r="TBL185" s="50"/>
      <c r="TBM185" s="50"/>
      <c r="TBN185" s="50"/>
      <c r="TBO185" s="50"/>
      <c r="TBP185" s="50"/>
      <c r="TBQ185" s="50"/>
      <c r="TBR185" s="50"/>
      <c r="TBS185" s="50"/>
      <c r="TBT185" s="50"/>
      <c r="TBU185" s="50"/>
      <c r="TBV185" s="50"/>
      <c r="TBW185" s="50"/>
      <c r="TBX185" s="50"/>
      <c r="TBY185" s="50"/>
      <c r="TBZ185" s="50"/>
      <c r="TCA185" s="50"/>
      <c r="TCB185" s="50"/>
      <c r="TCC185" s="50"/>
      <c r="TCD185" s="50"/>
      <c r="TCE185" s="50"/>
      <c r="TCF185" s="50"/>
      <c r="TCG185" s="50"/>
      <c r="TCH185" s="50"/>
      <c r="TCI185" s="50"/>
      <c r="TCJ185" s="50"/>
      <c r="TCK185" s="50"/>
      <c r="TCL185" s="50"/>
      <c r="TCM185" s="50"/>
      <c r="TCN185" s="50"/>
      <c r="TCO185" s="50"/>
      <c r="TCP185" s="50"/>
      <c r="TCQ185" s="50"/>
      <c r="TCR185" s="50"/>
      <c r="TCS185" s="50"/>
      <c r="TCT185" s="50"/>
      <c r="TCU185" s="50"/>
      <c r="TCV185" s="50"/>
      <c r="TCW185" s="50"/>
      <c r="TCX185" s="50"/>
      <c r="TCY185" s="50"/>
      <c r="TCZ185" s="50"/>
      <c r="TDA185" s="50"/>
      <c r="TDB185" s="50"/>
      <c r="TDC185" s="50"/>
      <c r="TDD185" s="50"/>
      <c r="TDE185" s="50"/>
      <c r="TDF185" s="50"/>
      <c r="TDG185" s="50"/>
      <c r="TDH185" s="50"/>
      <c r="TDI185" s="50"/>
      <c r="TDJ185" s="50"/>
      <c r="TDK185" s="50"/>
      <c r="TDL185" s="50"/>
      <c r="TDM185" s="50"/>
      <c r="TDN185" s="50"/>
      <c r="TDO185" s="50"/>
      <c r="TDP185" s="50"/>
      <c r="TDQ185" s="50"/>
      <c r="TDR185" s="50"/>
      <c r="TDS185" s="50"/>
      <c r="TDT185" s="50"/>
      <c r="TDU185" s="50"/>
      <c r="TDV185" s="50"/>
      <c r="TDW185" s="50"/>
      <c r="TDX185" s="50"/>
      <c r="TDY185" s="50"/>
      <c r="TDZ185" s="50"/>
      <c r="TEA185" s="50"/>
      <c r="TEB185" s="50"/>
      <c r="TEC185" s="50"/>
      <c r="TED185" s="50"/>
      <c r="TEE185" s="50"/>
      <c r="TEF185" s="50"/>
      <c r="TEG185" s="50"/>
      <c r="TEH185" s="50"/>
      <c r="TEI185" s="50"/>
      <c r="TEJ185" s="50"/>
      <c r="TEK185" s="50"/>
      <c r="TEL185" s="50"/>
      <c r="TEM185" s="50"/>
      <c r="TEN185" s="50"/>
      <c r="TEO185" s="50"/>
      <c r="TEP185" s="50"/>
      <c r="TEQ185" s="50"/>
      <c r="TER185" s="50"/>
      <c r="TES185" s="50"/>
      <c r="TET185" s="50"/>
      <c r="TEU185" s="50"/>
      <c r="TEV185" s="50"/>
      <c r="TEW185" s="50"/>
      <c r="TEX185" s="50"/>
      <c r="TEY185" s="50"/>
      <c r="TEZ185" s="50"/>
      <c r="TFA185" s="50"/>
      <c r="TFB185" s="50"/>
      <c r="TFC185" s="50"/>
      <c r="TFD185" s="50"/>
      <c r="TFE185" s="50"/>
      <c r="TFF185" s="50"/>
      <c r="TFG185" s="50"/>
      <c r="TFH185" s="50"/>
      <c r="TFI185" s="50"/>
      <c r="TFJ185" s="50"/>
      <c r="TFK185" s="50"/>
      <c r="TFL185" s="50"/>
      <c r="TFM185" s="50"/>
      <c r="TFN185" s="50"/>
      <c r="TFO185" s="50"/>
      <c r="TFP185" s="50"/>
      <c r="TFQ185" s="50"/>
      <c r="TFR185" s="50"/>
      <c r="TFS185" s="50"/>
      <c r="TFT185" s="50"/>
      <c r="TFU185" s="50"/>
      <c r="TFV185" s="50"/>
      <c r="TFW185" s="50"/>
      <c r="TFX185" s="50"/>
      <c r="TFY185" s="50"/>
      <c r="TFZ185" s="50"/>
      <c r="TGA185" s="50"/>
      <c r="TGB185" s="50"/>
      <c r="TGC185" s="50"/>
      <c r="TGD185" s="50"/>
      <c r="TGE185" s="50"/>
      <c r="TGF185" s="50"/>
      <c r="TGG185" s="50"/>
      <c r="TGH185" s="50"/>
      <c r="TGI185" s="50"/>
      <c r="TGJ185" s="50"/>
      <c r="TGK185" s="50"/>
      <c r="TGL185" s="50"/>
      <c r="TGM185" s="50"/>
      <c r="TGN185" s="50"/>
      <c r="TGO185" s="50"/>
      <c r="TGP185" s="50"/>
      <c r="TGQ185" s="50"/>
      <c r="TGR185" s="50"/>
      <c r="TGS185" s="50"/>
      <c r="TGT185" s="50"/>
      <c r="TGU185" s="50"/>
      <c r="TGV185" s="50"/>
      <c r="TGW185" s="50"/>
      <c r="TGX185" s="50"/>
      <c r="TGY185" s="50"/>
      <c r="TGZ185" s="50"/>
      <c r="THA185" s="50"/>
      <c r="THB185" s="50"/>
      <c r="THC185" s="50"/>
      <c r="THD185" s="50"/>
      <c r="THE185" s="50"/>
      <c r="THF185" s="50"/>
      <c r="THG185" s="50"/>
      <c r="THH185" s="50"/>
      <c r="THI185" s="50"/>
      <c r="THJ185" s="50"/>
      <c r="THK185" s="50"/>
      <c r="THL185" s="50"/>
      <c r="THM185" s="50"/>
      <c r="THN185" s="50"/>
      <c r="THO185" s="50"/>
      <c r="THP185" s="50"/>
      <c r="THQ185" s="50"/>
      <c r="THR185" s="50"/>
      <c r="THS185" s="50"/>
      <c r="THT185" s="50"/>
      <c r="THU185" s="50"/>
      <c r="THV185" s="50"/>
      <c r="THW185" s="50"/>
      <c r="THX185" s="50"/>
      <c r="THY185" s="50"/>
      <c r="THZ185" s="50"/>
      <c r="TIA185" s="50"/>
      <c r="TIB185" s="50"/>
      <c r="TIC185" s="50"/>
      <c r="TID185" s="50"/>
      <c r="TIE185" s="50"/>
      <c r="TIF185" s="50"/>
      <c r="TIG185" s="50"/>
      <c r="TIH185" s="50"/>
      <c r="TII185" s="50"/>
      <c r="TIJ185" s="50"/>
      <c r="TIK185" s="50"/>
      <c r="TIL185" s="50"/>
      <c r="TIM185" s="50"/>
      <c r="TIN185" s="50"/>
      <c r="TIO185" s="50"/>
      <c r="TIP185" s="50"/>
      <c r="TIQ185" s="50"/>
      <c r="TIR185" s="50"/>
      <c r="TIS185" s="50"/>
      <c r="TIT185" s="50"/>
      <c r="TIU185" s="50"/>
      <c r="TIV185" s="50"/>
      <c r="TIW185" s="50"/>
      <c r="TIX185" s="50"/>
      <c r="TIY185" s="50"/>
      <c r="TIZ185" s="50"/>
      <c r="TJA185" s="50"/>
      <c r="TJB185" s="50"/>
      <c r="TJC185" s="50"/>
      <c r="TJD185" s="50"/>
      <c r="TJE185" s="50"/>
      <c r="TJF185" s="50"/>
      <c r="TJG185" s="50"/>
      <c r="TJH185" s="50"/>
      <c r="TJI185" s="50"/>
      <c r="TJJ185" s="50"/>
      <c r="TJK185" s="50"/>
      <c r="TJL185" s="50"/>
      <c r="TJM185" s="50"/>
      <c r="TJN185" s="50"/>
      <c r="TJO185" s="50"/>
      <c r="TJP185" s="50"/>
      <c r="TJQ185" s="50"/>
      <c r="TJR185" s="50"/>
      <c r="TJS185" s="50"/>
      <c r="TJT185" s="50"/>
      <c r="TJU185" s="50"/>
      <c r="TJV185" s="50"/>
      <c r="TJW185" s="50"/>
      <c r="TJX185" s="50"/>
      <c r="TJY185" s="50"/>
      <c r="TJZ185" s="50"/>
      <c r="TKA185" s="50"/>
      <c r="TKB185" s="50"/>
      <c r="TKC185" s="50"/>
      <c r="TKD185" s="50"/>
      <c r="TKE185" s="50"/>
      <c r="TKF185" s="50"/>
      <c r="TKG185" s="50"/>
      <c r="TKH185" s="50"/>
      <c r="TKI185" s="50"/>
      <c r="TKJ185" s="50"/>
      <c r="TKK185" s="50"/>
      <c r="TKL185" s="50"/>
      <c r="TKM185" s="50"/>
      <c r="TKN185" s="50"/>
      <c r="TKO185" s="50"/>
      <c r="TKP185" s="50"/>
      <c r="TKQ185" s="50"/>
      <c r="TKR185" s="50"/>
      <c r="TKT185" s="50"/>
      <c r="TKV185" s="50"/>
      <c r="TKW185" s="50"/>
      <c r="TKX185" s="50"/>
      <c r="TKY185" s="50"/>
      <c r="TKZ185" s="50"/>
      <c r="TLA185" s="50"/>
      <c r="TLB185" s="50"/>
      <c r="TLC185" s="50"/>
      <c r="TLH185" s="50"/>
      <c r="TLI185" s="50"/>
      <c r="TLJ185" s="50"/>
      <c r="TLK185" s="50"/>
      <c r="TLL185" s="50"/>
      <c r="TLM185" s="50"/>
      <c r="TLN185" s="50"/>
      <c r="TLO185" s="50"/>
      <c r="TLP185" s="50"/>
      <c r="TLQ185" s="50"/>
      <c r="TLR185" s="50"/>
      <c r="TLS185" s="50"/>
      <c r="TLT185" s="50"/>
      <c r="TLU185" s="50"/>
      <c r="TLV185" s="50"/>
      <c r="TLW185" s="50"/>
      <c r="TLX185" s="50"/>
      <c r="TLY185" s="50"/>
      <c r="TLZ185" s="50"/>
      <c r="TMA185" s="50"/>
      <c r="TMB185" s="50"/>
      <c r="TMC185" s="50"/>
      <c r="TMD185" s="50"/>
      <c r="TME185" s="50"/>
      <c r="TMF185" s="50"/>
      <c r="TMG185" s="50"/>
      <c r="TMH185" s="50"/>
      <c r="TMI185" s="50"/>
      <c r="TMJ185" s="50"/>
      <c r="TMK185" s="50"/>
      <c r="TML185" s="50"/>
      <c r="TMM185" s="50"/>
      <c r="TMN185" s="50"/>
      <c r="TMO185" s="50"/>
      <c r="TMP185" s="50"/>
      <c r="TMQ185" s="50"/>
      <c r="TMR185" s="50"/>
      <c r="TMS185" s="50"/>
      <c r="TMT185" s="50"/>
      <c r="TMU185" s="50"/>
      <c r="TMV185" s="50"/>
      <c r="TMW185" s="50"/>
      <c r="TMX185" s="50"/>
      <c r="TMY185" s="50"/>
      <c r="TMZ185" s="50"/>
      <c r="TNA185" s="50"/>
      <c r="TNB185" s="50"/>
      <c r="TNC185" s="50"/>
      <c r="TND185" s="50"/>
      <c r="TNE185" s="50"/>
      <c r="TNF185" s="50"/>
      <c r="TNG185" s="50"/>
      <c r="TNH185" s="50"/>
      <c r="TNI185" s="50"/>
      <c r="TNJ185" s="50"/>
      <c r="TNK185" s="50"/>
      <c r="TNL185" s="50"/>
      <c r="TNM185" s="50"/>
      <c r="TNN185" s="50"/>
      <c r="TNO185" s="50"/>
      <c r="TNP185" s="50"/>
      <c r="TNQ185" s="50"/>
      <c r="TNR185" s="50"/>
      <c r="TNS185" s="50"/>
      <c r="TNT185" s="50"/>
      <c r="TNU185" s="50"/>
      <c r="TNV185" s="50"/>
      <c r="TNW185" s="50"/>
      <c r="TNX185" s="50"/>
      <c r="TNY185" s="50"/>
      <c r="TNZ185" s="50"/>
      <c r="TOA185" s="50"/>
      <c r="TOB185" s="50"/>
      <c r="TOC185" s="50"/>
      <c r="TOD185" s="50"/>
      <c r="TOE185" s="50"/>
      <c r="TOF185" s="50"/>
      <c r="TOG185" s="50"/>
      <c r="TOH185" s="50"/>
      <c r="TOI185" s="50"/>
      <c r="TOJ185" s="50"/>
      <c r="TOK185" s="50"/>
      <c r="TOL185" s="50"/>
      <c r="TOM185" s="50"/>
      <c r="TON185" s="50"/>
      <c r="TOO185" s="50"/>
      <c r="TOP185" s="50"/>
      <c r="TOQ185" s="50"/>
      <c r="TOR185" s="50"/>
      <c r="TOS185" s="50"/>
      <c r="TOT185" s="50"/>
      <c r="TOU185" s="50"/>
      <c r="TOV185" s="50"/>
      <c r="TOW185" s="50"/>
      <c r="TOX185" s="50"/>
      <c r="TOY185" s="50"/>
      <c r="TOZ185" s="50"/>
      <c r="TPA185" s="50"/>
      <c r="TPB185" s="50"/>
      <c r="TPC185" s="50"/>
      <c r="TPD185" s="50"/>
      <c r="TPE185" s="50"/>
      <c r="TPF185" s="50"/>
      <c r="TPG185" s="50"/>
      <c r="TPH185" s="50"/>
      <c r="TPI185" s="50"/>
      <c r="TPJ185" s="50"/>
      <c r="TPK185" s="50"/>
      <c r="TPL185" s="50"/>
      <c r="TPM185" s="50"/>
      <c r="TPN185" s="50"/>
      <c r="TPO185" s="50"/>
      <c r="TPP185" s="50"/>
      <c r="TPQ185" s="50"/>
      <c r="TPR185" s="50"/>
      <c r="TPS185" s="50"/>
      <c r="TPT185" s="50"/>
      <c r="TPU185" s="50"/>
      <c r="TPV185" s="50"/>
      <c r="TPW185" s="50"/>
      <c r="TPX185" s="50"/>
      <c r="TPY185" s="50"/>
      <c r="TPZ185" s="50"/>
      <c r="TQA185" s="50"/>
      <c r="TQB185" s="50"/>
      <c r="TQC185" s="50"/>
      <c r="TQD185" s="50"/>
      <c r="TQE185" s="50"/>
      <c r="TQF185" s="50"/>
      <c r="TQG185" s="50"/>
      <c r="TQH185" s="50"/>
      <c r="TQI185" s="50"/>
      <c r="TQJ185" s="50"/>
      <c r="TQK185" s="50"/>
      <c r="TQL185" s="50"/>
      <c r="TQM185" s="50"/>
      <c r="TQN185" s="50"/>
      <c r="TQO185" s="50"/>
      <c r="TQP185" s="50"/>
      <c r="TQQ185" s="50"/>
      <c r="TQR185" s="50"/>
      <c r="TQS185" s="50"/>
      <c r="TQT185" s="50"/>
      <c r="TQU185" s="50"/>
      <c r="TQV185" s="50"/>
      <c r="TQW185" s="50"/>
      <c r="TQX185" s="50"/>
      <c r="TQY185" s="50"/>
      <c r="TQZ185" s="50"/>
      <c r="TRA185" s="50"/>
      <c r="TRB185" s="50"/>
      <c r="TRC185" s="50"/>
      <c r="TRD185" s="50"/>
      <c r="TRE185" s="50"/>
      <c r="TRF185" s="50"/>
      <c r="TRG185" s="50"/>
      <c r="TRH185" s="50"/>
      <c r="TRI185" s="50"/>
      <c r="TRJ185" s="50"/>
      <c r="TRK185" s="50"/>
      <c r="TRL185" s="50"/>
      <c r="TRM185" s="50"/>
      <c r="TRN185" s="50"/>
      <c r="TRO185" s="50"/>
      <c r="TRP185" s="50"/>
      <c r="TRQ185" s="50"/>
      <c r="TRR185" s="50"/>
      <c r="TRS185" s="50"/>
      <c r="TRT185" s="50"/>
      <c r="TRU185" s="50"/>
      <c r="TRV185" s="50"/>
      <c r="TRW185" s="50"/>
      <c r="TRX185" s="50"/>
      <c r="TRY185" s="50"/>
      <c r="TRZ185" s="50"/>
      <c r="TSA185" s="50"/>
      <c r="TSB185" s="50"/>
      <c r="TSC185" s="50"/>
      <c r="TSD185" s="50"/>
      <c r="TSE185" s="50"/>
      <c r="TSF185" s="50"/>
      <c r="TSG185" s="50"/>
      <c r="TSH185" s="50"/>
      <c r="TSI185" s="50"/>
      <c r="TSJ185" s="50"/>
      <c r="TSK185" s="50"/>
      <c r="TSL185" s="50"/>
      <c r="TSM185" s="50"/>
      <c r="TSN185" s="50"/>
      <c r="TSO185" s="50"/>
      <c r="TSP185" s="50"/>
      <c r="TSQ185" s="50"/>
      <c r="TSR185" s="50"/>
      <c r="TSS185" s="50"/>
      <c r="TST185" s="50"/>
      <c r="TSU185" s="50"/>
      <c r="TSV185" s="50"/>
      <c r="TSW185" s="50"/>
      <c r="TSX185" s="50"/>
      <c r="TSY185" s="50"/>
      <c r="TSZ185" s="50"/>
      <c r="TTA185" s="50"/>
      <c r="TTB185" s="50"/>
      <c r="TTC185" s="50"/>
      <c r="TTD185" s="50"/>
      <c r="TTE185" s="50"/>
      <c r="TTF185" s="50"/>
      <c r="TTG185" s="50"/>
      <c r="TTH185" s="50"/>
      <c r="TTI185" s="50"/>
      <c r="TTJ185" s="50"/>
      <c r="TTK185" s="50"/>
      <c r="TTL185" s="50"/>
      <c r="TTM185" s="50"/>
      <c r="TTN185" s="50"/>
      <c r="TTO185" s="50"/>
      <c r="TTP185" s="50"/>
      <c r="TTQ185" s="50"/>
      <c r="TTR185" s="50"/>
      <c r="TTS185" s="50"/>
      <c r="TTT185" s="50"/>
      <c r="TTU185" s="50"/>
      <c r="TTV185" s="50"/>
      <c r="TTW185" s="50"/>
      <c r="TTX185" s="50"/>
      <c r="TTY185" s="50"/>
      <c r="TTZ185" s="50"/>
      <c r="TUA185" s="50"/>
      <c r="TUB185" s="50"/>
      <c r="TUC185" s="50"/>
      <c r="TUD185" s="50"/>
      <c r="TUE185" s="50"/>
      <c r="TUF185" s="50"/>
      <c r="TUG185" s="50"/>
      <c r="TUH185" s="50"/>
      <c r="TUI185" s="50"/>
      <c r="TUJ185" s="50"/>
      <c r="TUK185" s="50"/>
      <c r="TUL185" s="50"/>
      <c r="TUM185" s="50"/>
      <c r="TUN185" s="50"/>
      <c r="TUP185" s="50"/>
      <c r="TUR185" s="50"/>
      <c r="TUS185" s="50"/>
      <c r="TUT185" s="50"/>
      <c r="TUU185" s="50"/>
      <c r="TUV185" s="50"/>
      <c r="TUW185" s="50"/>
      <c r="TUX185" s="50"/>
      <c r="TUY185" s="50"/>
      <c r="TVD185" s="50"/>
      <c r="TVE185" s="50"/>
      <c r="TVF185" s="50"/>
      <c r="TVG185" s="50"/>
      <c r="TVH185" s="50"/>
      <c r="TVI185" s="50"/>
      <c r="TVJ185" s="50"/>
      <c r="TVK185" s="50"/>
      <c r="TVL185" s="50"/>
      <c r="TVM185" s="50"/>
      <c r="TVN185" s="50"/>
      <c r="TVO185" s="50"/>
      <c r="TVP185" s="50"/>
      <c r="TVQ185" s="50"/>
      <c r="TVR185" s="50"/>
      <c r="TVS185" s="50"/>
      <c r="TVT185" s="50"/>
      <c r="TVU185" s="50"/>
      <c r="TVV185" s="50"/>
      <c r="TVW185" s="50"/>
      <c r="TVX185" s="50"/>
      <c r="TVY185" s="50"/>
      <c r="TVZ185" s="50"/>
      <c r="TWA185" s="50"/>
      <c r="TWB185" s="50"/>
      <c r="TWC185" s="50"/>
      <c r="TWD185" s="50"/>
      <c r="TWE185" s="50"/>
      <c r="TWF185" s="50"/>
      <c r="TWG185" s="50"/>
      <c r="TWH185" s="50"/>
      <c r="TWI185" s="50"/>
      <c r="TWJ185" s="50"/>
      <c r="TWK185" s="50"/>
      <c r="TWL185" s="50"/>
      <c r="TWM185" s="50"/>
      <c r="TWN185" s="50"/>
      <c r="TWO185" s="50"/>
      <c r="TWP185" s="50"/>
      <c r="TWQ185" s="50"/>
      <c r="TWR185" s="50"/>
      <c r="TWS185" s="50"/>
      <c r="TWT185" s="50"/>
      <c r="TWU185" s="50"/>
      <c r="TWV185" s="50"/>
      <c r="TWW185" s="50"/>
      <c r="TWX185" s="50"/>
      <c r="TWY185" s="50"/>
      <c r="TWZ185" s="50"/>
      <c r="TXA185" s="50"/>
      <c r="TXB185" s="50"/>
      <c r="TXC185" s="50"/>
      <c r="TXD185" s="50"/>
      <c r="TXE185" s="50"/>
      <c r="TXF185" s="50"/>
      <c r="TXG185" s="50"/>
      <c r="TXH185" s="50"/>
      <c r="TXI185" s="50"/>
      <c r="TXJ185" s="50"/>
      <c r="TXK185" s="50"/>
      <c r="TXL185" s="50"/>
      <c r="TXM185" s="50"/>
      <c r="TXN185" s="50"/>
      <c r="TXO185" s="50"/>
      <c r="TXP185" s="50"/>
      <c r="TXQ185" s="50"/>
      <c r="TXR185" s="50"/>
      <c r="TXS185" s="50"/>
      <c r="TXT185" s="50"/>
      <c r="TXU185" s="50"/>
      <c r="TXV185" s="50"/>
      <c r="TXW185" s="50"/>
      <c r="TXX185" s="50"/>
      <c r="TXY185" s="50"/>
      <c r="TXZ185" s="50"/>
      <c r="TYA185" s="50"/>
      <c r="TYB185" s="50"/>
      <c r="TYC185" s="50"/>
      <c r="TYD185" s="50"/>
      <c r="TYE185" s="50"/>
      <c r="TYF185" s="50"/>
      <c r="TYG185" s="50"/>
      <c r="TYH185" s="50"/>
      <c r="TYI185" s="50"/>
      <c r="TYJ185" s="50"/>
      <c r="TYK185" s="50"/>
      <c r="TYL185" s="50"/>
      <c r="TYM185" s="50"/>
      <c r="TYN185" s="50"/>
      <c r="TYO185" s="50"/>
      <c r="TYP185" s="50"/>
      <c r="TYQ185" s="50"/>
      <c r="TYR185" s="50"/>
      <c r="TYS185" s="50"/>
      <c r="TYT185" s="50"/>
      <c r="TYU185" s="50"/>
      <c r="TYV185" s="50"/>
      <c r="TYW185" s="50"/>
      <c r="TYX185" s="50"/>
      <c r="TYY185" s="50"/>
      <c r="TYZ185" s="50"/>
      <c r="TZA185" s="50"/>
      <c r="TZB185" s="50"/>
      <c r="TZC185" s="50"/>
      <c r="TZD185" s="50"/>
      <c r="TZE185" s="50"/>
      <c r="TZF185" s="50"/>
      <c r="TZG185" s="50"/>
      <c r="TZH185" s="50"/>
      <c r="TZI185" s="50"/>
      <c r="TZJ185" s="50"/>
      <c r="TZK185" s="50"/>
      <c r="TZL185" s="50"/>
      <c r="TZM185" s="50"/>
      <c r="TZN185" s="50"/>
      <c r="TZO185" s="50"/>
      <c r="TZP185" s="50"/>
      <c r="TZQ185" s="50"/>
      <c r="TZR185" s="50"/>
      <c r="TZS185" s="50"/>
      <c r="TZT185" s="50"/>
      <c r="TZU185" s="50"/>
      <c r="TZV185" s="50"/>
      <c r="TZW185" s="50"/>
      <c r="TZX185" s="50"/>
      <c r="TZY185" s="50"/>
      <c r="TZZ185" s="50"/>
      <c r="UAA185" s="50"/>
      <c r="UAB185" s="50"/>
      <c r="UAC185" s="50"/>
      <c r="UAD185" s="50"/>
      <c r="UAE185" s="50"/>
      <c r="UAF185" s="50"/>
      <c r="UAG185" s="50"/>
      <c r="UAH185" s="50"/>
      <c r="UAI185" s="50"/>
      <c r="UAJ185" s="50"/>
      <c r="UAK185" s="50"/>
      <c r="UAL185" s="50"/>
      <c r="UAM185" s="50"/>
      <c r="UAN185" s="50"/>
      <c r="UAO185" s="50"/>
      <c r="UAP185" s="50"/>
      <c r="UAQ185" s="50"/>
      <c r="UAR185" s="50"/>
      <c r="UAS185" s="50"/>
      <c r="UAT185" s="50"/>
      <c r="UAU185" s="50"/>
      <c r="UAV185" s="50"/>
      <c r="UAW185" s="50"/>
      <c r="UAX185" s="50"/>
      <c r="UAY185" s="50"/>
      <c r="UAZ185" s="50"/>
      <c r="UBA185" s="50"/>
      <c r="UBB185" s="50"/>
      <c r="UBC185" s="50"/>
      <c r="UBD185" s="50"/>
      <c r="UBE185" s="50"/>
      <c r="UBF185" s="50"/>
      <c r="UBG185" s="50"/>
      <c r="UBH185" s="50"/>
      <c r="UBI185" s="50"/>
      <c r="UBJ185" s="50"/>
      <c r="UBK185" s="50"/>
      <c r="UBL185" s="50"/>
      <c r="UBM185" s="50"/>
      <c r="UBN185" s="50"/>
      <c r="UBO185" s="50"/>
      <c r="UBP185" s="50"/>
      <c r="UBQ185" s="50"/>
      <c r="UBR185" s="50"/>
      <c r="UBS185" s="50"/>
      <c r="UBT185" s="50"/>
      <c r="UBU185" s="50"/>
      <c r="UBV185" s="50"/>
      <c r="UBW185" s="50"/>
      <c r="UBX185" s="50"/>
      <c r="UBY185" s="50"/>
      <c r="UBZ185" s="50"/>
      <c r="UCA185" s="50"/>
      <c r="UCB185" s="50"/>
      <c r="UCC185" s="50"/>
      <c r="UCD185" s="50"/>
      <c r="UCE185" s="50"/>
      <c r="UCF185" s="50"/>
      <c r="UCG185" s="50"/>
      <c r="UCH185" s="50"/>
      <c r="UCI185" s="50"/>
      <c r="UCJ185" s="50"/>
      <c r="UCK185" s="50"/>
      <c r="UCL185" s="50"/>
      <c r="UCM185" s="50"/>
      <c r="UCN185" s="50"/>
      <c r="UCO185" s="50"/>
      <c r="UCP185" s="50"/>
      <c r="UCQ185" s="50"/>
      <c r="UCR185" s="50"/>
      <c r="UCS185" s="50"/>
      <c r="UCT185" s="50"/>
      <c r="UCU185" s="50"/>
      <c r="UCV185" s="50"/>
      <c r="UCW185" s="50"/>
      <c r="UCX185" s="50"/>
      <c r="UCY185" s="50"/>
      <c r="UCZ185" s="50"/>
      <c r="UDA185" s="50"/>
      <c r="UDB185" s="50"/>
      <c r="UDC185" s="50"/>
      <c r="UDD185" s="50"/>
      <c r="UDE185" s="50"/>
      <c r="UDF185" s="50"/>
      <c r="UDG185" s="50"/>
      <c r="UDH185" s="50"/>
      <c r="UDI185" s="50"/>
      <c r="UDJ185" s="50"/>
      <c r="UDK185" s="50"/>
      <c r="UDL185" s="50"/>
      <c r="UDM185" s="50"/>
      <c r="UDN185" s="50"/>
      <c r="UDO185" s="50"/>
      <c r="UDP185" s="50"/>
      <c r="UDQ185" s="50"/>
      <c r="UDR185" s="50"/>
      <c r="UDS185" s="50"/>
      <c r="UDT185" s="50"/>
      <c r="UDU185" s="50"/>
      <c r="UDV185" s="50"/>
      <c r="UDW185" s="50"/>
      <c r="UDX185" s="50"/>
      <c r="UDY185" s="50"/>
      <c r="UDZ185" s="50"/>
      <c r="UEA185" s="50"/>
      <c r="UEB185" s="50"/>
      <c r="UEC185" s="50"/>
      <c r="UED185" s="50"/>
      <c r="UEE185" s="50"/>
      <c r="UEF185" s="50"/>
      <c r="UEG185" s="50"/>
      <c r="UEH185" s="50"/>
      <c r="UEI185" s="50"/>
      <c r="UEJ185" s="50"/>
      <c r="UEL185" s="50"/>
      <c r="UEN185" s="50"/>
      <c r="UEO185" s="50"/>
      <c r="UEP185" s="50"/>
      <c r="UEQ185" s="50"/>
      <c r="UER185" s="50"/>
      <c r="UES185" s="50"/>
      <c r="UET185" s="50"/>
      <c r="UEU185" s="50"/>
      <c r="UEZ185" s="50"/>
      <c r="UFA185" s="50"/>
      <c r="UFB185" s="50"/>
      <c r="UFC185" s="50"/>
      <c r="UFD185" s="50"/>
      <c r="UFE185" s="50"/>
      <c r="UFF185" s="50"/>
      <c r="UFG185" s="50"/>
      <c r="UFH185" s="50"/>
      <c r="UFI185" s="50"/>
      <c r="UFJ185" s="50"/>
      <c r="UFK185" s="50"/>
      <c r="UFL185" s="50"/>
      <c r="UFM185" s="50"/>
      <c r="UFN185" s="50"/>
      <c r="UFO185" s="50"/>
      <c r="UFP185" s="50"/>
      <c r="UFQ185" s="50"/>
      <c r="UFR185" s="50"/>
      <c r="UFS185" s="50"/>
      <c r="UFT185" s="50"/>
      <c r="UFU185" s="50"/>
      <c r="UFV185" s="50"/>
      <c r="UFW185" s="50"/>
      <c r="UFX185" s="50"/>
      <c r="UFY185" s="50"/>
      <c r="UFZ185" s="50"/>
      <c r="UGA185" s="50"/>
      <c r="UGB185" s="50"/>
      <c r="UGC185" s="50"/>
      <c r="UGD185" s="50"/>
      <c r="UGE185" s="50"/>
      <c r="UGF185" s="50"/>
      <c r="UGG185" s="50"/>
      <c r="UGH185" s="50"/>
      <c r="UGI185" s="50"/>
      <c r="UGJ185" s="50"/>
      <c r="UGK185" s="50"/>
      <c r="UGL185" s="50"/>
      <c r="UGM185" s="50"/>
      <c r="UGN185" s="50"/>
      <c r="UGO185" s="50"/>
      <c r="UGP185" s="50"/>
      <c r="UGQ185" s="50"/>
      <c r="UGR185" s="50"/>
      <c r="UGS185" s="50"/>
      <c r="UGT185" s="50"/>
      <c r="UGU185" s="50"/>
      <c r="UGV185" s="50"/>
      <c r="UGW185" s="50"/>
      <c r="UGX185" s="50"/>
      <c r="UGY185" s="50"/>
      <c r="UGZ185" s="50"/>
      <c r="UHA185" s="50"/>
      <c r="UHB185" s="50"/>
      <c r="UHC185" s="50"/>
      <c r="UHD185" s="50"/>
      <c r="UHE185" s="50"/>
      <c r="UHF185" s="50"/>
      <c r="UHG185" s="50"/>
      <c r="UHH185" s="50"/>
      <c r="UHI185" s="50"/>
      <c r="UHJ185" s="50"/>
      <c r="UHK185" s="50"/>
      <c r="UHL185" s="50"/>
      <c r="UHM185" s="50"/>
      <c r="UHN185" s="50"/>
      <c r="UHO185" s="50"/>
      <c r="UHP185" s="50"/>
      <c r="UHQ185" s="50"/>
      <c r="UHR185" s="50"/>
      <c r="UHS185" s="50"/>
      <c r="UHT185" s="50"/>
      <c r="UHU185" s="50"/>
      <c r="UHV185" s="50"/>
      <c r="UHW185" s="50"/>
      <c r="UHX185" s="50"/>
      <c r="UHY185" s="50"/>
      <c r="UHZ185" s="50"/>
      <c r="UIA185" s="50"/>
      <c r="UIB185" s="50"/>
      <c r="UIC185" s="50"/>
      <c r="UID185" s="50"/>
      <c r="UIE185" s="50"/>
      <c r="UIF185" s="50"/>
      <c r="UIG185" s="50"/>
      <c r="UIH185" s="50"/>
      <c r="UII185" s="50"/>
      <c r="UIJ185" s="50"/>
      <c r="UIK185" s="50"/>
      <c r="UIL185" s="50"/>
      <c r="UIM185" s="50"/>
      <c r="UIN185" s="50"/>
      <c r="UIO185" s="50"/>
      <c r="UIP185" s="50"/>
      <c r="UIQ185" s="50"/>
      <c r="UIR185" s="50"/>
      <c r="UIS185" s="50"/>
      <c r="UIT185" s="50"/>
      <c r="UIU185" s="50"/>
      <c r="UIV185" s="50"/>
      <c r="UIW185" s="50"/>
      <c r="UIX185" s="50"/>
      <c r="UIY185" s="50"/>
      <c r="UIZ185" s="50"/>
      <c r="UJA185" s="50"/>
      <c r="UJB185" s="50"/>
      <c r="UJC185" s="50"/>
      <c r="UJD185" s="50"/>
      <c r="UJE185" s="50"/>
      <c r="UJF185" s="50"/>
      <c r="UJG185" s="50"/>
      <c r="UJH185" s="50"/>
      <c r="UJI185" s="50"/>
      <c r="UJJ185" s="50"/>
      <c r="UJK185" s="50"/>
      <c r="UJL185" s="50"/>
      <c r="UJM185" s="50"/>
      <c r="UJN185" s="50"/>
      <c r="UJO185" s="50"/>
      <c r="UJP185" s="50"/>
      <c r="UJQ185" s="50"/>
      <c r="UJR185" s="50"/>
      <c r="UJS185" s="50"/>
      <c r="UJT185" s="50"/>
      <c r="UJU185" s="50"/>
      <c r="UJV185" s="50"/>
      <c r="UJW185" s="50"/>
      <c r="UJX185" s="50"/>
      <c r="UJY185" s="50"/>
      <c r="UJZ185" s="50"/>
      <c r="UKA185" s="50"/>
      <c r="UKB185" s="50"/>
      <c r="UKC185" s="50"/>
      <c r="UKD185" s="50"/>
      <c r="UKE185" s="50"/>
      <c r="UKF185" s="50"/>
      <c r="UKG185" s="50"/>
      <c r="UKH185" s="50"/>
      <c r="UKI185" s="50"/>
      <c r="UKJ185" s="50"/>
      <c r="UKK185" s="50"/>
      <c r="UKL185" s="50"/>
      <c r="UKM185" s="50"/>
      <c r="UKN185" s="50"/>
      <c r="UKO185" s="50"/>
      <c r="UKP185" s="50"/>
      <c r="UKQ185" s="50"/>
      <c r="UKR185" s="50"/>
      <c r="UKS185" s="50"/>
      <c r="UKT185" s="50"/>
      <c r="UKU185" s="50"/>
      <c r="UKV185" s="50"/>
      <c r="UKW185" s="50"/>
      <c r="UKX185" s="50"/>
      <c r="UKY185" s="50"/>
      <c r="UKZ185" s="50"/>
      <c r="ULA185" s="50"/>
      <c r="ULB185" s="50"/>
      <c r="ULC185" s="50"/>
      <c r="ULD185" s="50"/>
      <c r="ULE185" s="50"/>
      <c r="ULF185" s="50"/>
      <c r="ULG185" s="50"/>
      <c r="ULH185" s="50"/>
      <c r="ULI185" s="50"/>
      <c r="ULJ185" s="50"/>
      <c r="ULK185" s="50"/>
      <c r="ULL185" s="50"/>
      <c r="ULM185" s="50"/>
      <c r="ULN185" s="50"/>
      <c r="ULO185" s="50"/>
      <c r="ULP185" s="50"/>
      <c r="ULQ185" s="50"/>
      <c r="ULR185" s="50"/>
      <c r="ULS185" s="50"/>
      <c r="ULT185" s="50"/>
      <c r="ULU185" s="50"/>
      <c r="ULV185" s="50"/>
      <c r="ULW185" s="50"/>
      <c r="ULX185" s="50"/>
      <c r="ULY185" s="50"/>
      <c r="ULZ185" s="50"/>
      <c r="UMA185" s="50"/>
      <c r="UMB185" s="50"/>
      <c r="UMC185" s="50"/>
      <c r="UMD185" s="50"/>
      <c r="UME185" s="50"/>
      <c r="UMF185" s="50"/>
      <c r="UMG185" s="50"/>
      <c r="UMH185" s="50"/>
      <c r="UMI185" s="50"/>
      <c r="UMJ185" s="50"/>
      <c r="UMK185" s="50"/>
      <c r="UML185" s="50"/>
      <c r="UMM185" s="50"/>
      <c r="UMN185" s="50"/>
      <c r="UMO185" s="50"/>
      <c r="UMP185" s="50"/>
      <c r="UMQ185" s="50"/>
      <c r="UMR185" s="50"/>
      <c r="UMS185" s="50"/>
      <c r="UMT185" s="50"/>
      <c r="UMU185" s="50"/>
      <c r="UMV185" s="50"/>
      <c r="UMW185" s="50"/>
      <c r="UMX185" s="50"/>
      <c r="UMY185" s="50"/>
      <c r="UMZ185" s="50"/>
      <c r="UNA185" s="50"/>
      <c r="UNB185" s="50"/>
      <c r="UNC185" s="50"/>
      <c r="UND185" s="50"/>
      <c r="UNE185" s="50"/>
      <c r="UNF185" s="50"/>
      <c r="UNG185" s="50"/>
      <c r="UNH185" s="50"/>
      <c r="UNI185" s="50"/>
      <c r="UNJ185" s="50"/>
      <c r="UNK185" s="50"/>
      <c r="UNL185" s="50"/>
      <c r="UNM185" s="50"/>
      <c r="UNN185" s="50"/>
      <c r="UNO185" s="50"/>
      <c r="UNP185" s="50"/>
      <c r="UNQ185" s="50"/>
      <c r="UNR185" s="50"/>
      <c r="UNS185" s="50"/>
      <c r="UNT185" s="50"/>
      <c r="UNU185" s="50"/>
      <c r="UNV185" s="50"/>
      <c r="UNW185" s="50"/>
      <c r="UNX185" s="50"/>
      <c r="UNY185" s="50"/>
      <c r="UNZ185" s="50"/>
      <c r="UOA185" s="50"/>
      <c r="UOB185" s="50"/>
      <c r="UOC185" s="50"/>
      <c r="UOD185" s="50"/>
      <c r="UOE185" s="50"/>
      <c r="UOF185" s="50"/>
      <c r="UOH185" s="50"/>
      <c r="UOJ185" s="50"/>
      <c r="UOK185" s="50"/>
      <c r="UOL185" s="50"/>
      <c r="UOM185" s="50"/>
      <c r="UON185" s="50"/>
      <c r="UOO185" s="50"/>
      <c r="UOP185" s="50"/>
      <c r="UOQ185" s="50"/>
      <c r="UOV185" s="50"/>
      <c r="UOW185" s="50"/>
      <c r="UOX185" s="50"/>
      <c r="UOY185" s="50"/>
      <c r="UOZ185" s="50"/>
      <c r="UPA185" s="50"/>
      <c r="UPB185" s="50"/>
      <c r="UPC185" s="50"/>
      <c r="UPD185" s="50"/>
      <c r="UPE185" s="50"/>
      <c r="UPF185" s="50"/>
      <c r="UPG185" s="50"/>
      <c r="UPH185" s="50"/>
      <c r="UPI185" s="50"/>
      <c r="UPJ185" s="50"/>
      <c r="UPK185" s="50"/>
      <c r="UPL185" s="50"/>
      <c r="UPM185" s="50"/>
      <c r="UPN185" s="50"/>
      <c r="UPO185" s="50"/>
      <c r="UPP185" s="50"/>
      <c r="UPQ185" s="50"/>
      <c r="UPR185" s="50"/>
      <c r="UPS185" s="50"/>
      <c r="UPT185" s="50"/>
      <c r="UPU185" s="50"/>
      <c r="UPV185" s="50"/>
      <c r="UPW185" s="50"/>
      <c r="UPX185" s="50"/>
      <c r="UPY185" s="50"/>
      <c r="UPZ185" s="50"/>
      <c r="UQA185" s="50"/>
      <c r="UQB185" s="50"/>
      <c r="UQC185" s="50"/>
      <c r="UQD185" s="50"/>
      <c r="UQE185" s="50"/>
      <c r="UQF185" s="50"/>
      <c r="UQG185" s="50"/>
      <c r="UQH185" s="50"/>
      <c r="UQI185" s="50"/>
      <c r="UQJ185" s="50"/>
      <c r="UQK185" s="50"/>
      <c r="UQL185" s="50"/>
      <c r="UQM185" s="50"/>
      <c r="UQN185" s="50"/>
      <c r="UQO185" s="50"/>
      <c r="UQP185" s="50"/>
      <c r="UQQ185" s="50"/>
      <c r="UQR185" s="50"/>
      <c r="UQS185" s="50"/>
      <c r="UQT185" s="50"/>
      <c r="UQU185" s="50"/>
      <c r="UQV185" s="50"/>
      <c r="UQW185" s="50"/>
      <c r="UQX185" s="50"/>
      <c r="UQY185" s="50"/>
      <c r="UQZ185" s="50"/>
      <c r="URA185" s="50"/>
      <c r="URB185" s="50"/>
      <c r="URC185" s="50"/>
      <c r="URD185" s="50"/>
      <c r="URE185" s="50"/>
      <c r="URF185" s="50"/>
      <c r="URG185" s="50"/>
      <c r="URH185" s="50"/>
      <c r="URI185" s="50"/>
      <c r="URJ185" s="50"/>
      <c r="URK185" s="50"/>
      <c r="URL185" s="50"/>
      <c r="URM185" s="50"/>
      <c r="URN185" s="50"/>
      <c r="URO185" s="50"/>
      <c r="URP185" s="50"/>
      <c r="URQ185" s="50"/>
      <c r="URR185" s="50"/>
      <c r="URS185" s="50"/>
      <c r="URT185" s="50"/>
      <c r="URU185" s="50"/>
      <c r="URV185" s="50"/>
      <c r="URW185" s="50"/>
      <c r="URX185" s="50"/>
      <c r="URY185" s="50"/>
      <c r="URZ185" s="50"/>
      <c r="USA185" s="50"/>
      <c r="USB185" s="50"/>
      <c r="USC185" s="50"/>
      <c r="USD185" s="50"/>
      <c r="USE185" s="50"/>
      <c r="USF185" s="50"/>
      <c r="USG185" s="50"/>
      <c r="USH185" s="50"/>
      <c r="USI185" s="50"/>
      <c r="USJ185" s="50"/>
      <c r="USK185" s="50"/>
      <c r="USL185" s="50"/>
      <c r="USM185" s="50"/>
      <c r="USN185" s="50"/>
      <c r="USO185" s="50"/>
      <c r="USP185" s="50"/>
      <c r="USQ185" s="50"/>
      <c r="USR185" s="50"/>
      <c r="USS185" s="50"/>
      <c r="UST185" s="50"/>
      <c r="USU185" s="50"/>
      <c r="USV185" s="50"/>
      <c r="USW185" s="50"/>
      <c r="USX185" s="50"/>
      <c r="USY185" s="50"/>
      <c r="USZ185" s="50"/>
      <c r="UTA185" s="50"/>
      <c r="UTB185" s="50"/>
      <c r="UTC185" s="50"/>
      <c r="UTD185" s="50"/>
      <c r="UTE185" s="50"/>
      <c r="UTF185" s="50"/>
      <c r="UTG185" s="50"/>
      <c r="UTH185" s="50"/>
      <c r="UTI185" s="50"/>
      <c r="UTJ185" s="50"/>
      <c r="UTK185" s="50"/>
      <c r="UTL185" s="50"/>
      <c r="UTM185" s="50"/>
      <c r="UTN185" s="50"/>
      <c r="UTO185" s="50"/>
      <c r="UTP185" s="50"/>
      <c r="UTQ185" s="50"/>
      <c r="UTR185" s="50"/>
      <c r="UTS185" s="50"/>
      <c r="UTT185" s="50"/>
      <c r="UTU185" s="50"/>
      <c r="UTV185" s="50"/>
      <c r="UTW185" s="50"/>
      <c r="UTX185" s="50"/>
      <c r="UTY185" s="50"/>
      <c r="UTZ185" s="50"/>
      <c r="UUA185" s="50"/>
      <c r="UUB185" s="50"/>
      <c r="UUC185" s="50"/>
      <c r="UUD185" s="50"/>
      <c r="UUE185" s="50"/>
      <c r="UUF185" s="50"/>
      <c r="UUG185" s="50"/>
      <c r="UUH185" s="50"/>
      <c r="UUI185" s="50"/>
      <c r="UUJ185" s="50"/>
      <c r="UUK185" s="50"/>
      <c r="UUL185" s="50"/>
      <c r="UUM185" s="50"/>
      <c r="UUN185" s="50"/>
      <c r="UUO185" s="50"/>
      <c r="UUP185" s="50"/>
      <c r="UUQ185" s="50"/>
      <c r="UUR185" s="50"/>
      <c r="UUS185" s="50"/>
      <c r="UUT185" s="50"/>
      <c r="UUU185" s="50"/>
      <c r="UUV185" s="50"/>
      <c r="UUW185" s="50"/>
      <c r="UUX185" s="50"/>
      <c r="UUY185" s="50"/>
      <c r="UUZ185" s="50"/>
      <c r="UVA185" s="50"/>
      <c r="UVB185" s="50"/>
      <c r="UVC185" s="50"/>
      <c r="UVD185" s="50"/>
      <c r="UVE185" s="50"/>
      <c r="UVF185" s="50"/>
      <c r="UVG185" s="50"/>
      <c r="UVH185" s="50"/>
      <c r="UVI185" s="50"/>
      <c r="UVJ185" s="50"/>
      <c r="UVK185" s="50"/>
      <c r="UVL185" s="50"/>
      <c r="UVM185" s="50"/>
      <c r="UVN185" s="50"/>
      <c r="UVO185" s="50"/>
      <c r="UVP185" s="50"/>
      <c r="UVQ185" s="50"/>
      <c r="UVR185" s="50"/>
      <c r="UVS185" s="50"/>
      <c r="UVT185" s="50"/>
      <c r="UVU185" s="50"/>
      <c r="UVV185" s="50"/>
      <c r="UVW185" s="50"/>
      <c r="UVX185" s="50"/>
      <c r="UVY185" s="50"/>
      <c r="UVZ185" s="50"/>
      <c r="UWA185" s="50"/>
      <c r="UWB185" s="50"/>
      <c r="UWC185" s="50"/>
      <c r="UWD185" s="50"/>
      <c r="UWE185" s="50"/>
      <c r="UWF185" s="50"/>
      <c r="UWG185" s="50"/>
      <c r="UWH185" s="50"/>
      <c r="UWI185" s="50"/>
      <c r="UWJ185" s="50"/>
      <c r="UWK185" s="50"/>
      <c r="UWL185" s="50"/>
      <c r="UWM185" s="50"/>
      <c r="UWN185" s="50"/>
      <c r="UWO185" s="50"/>
      <c r="UWP185" s="50"/>
      <c r="UWQ185" s="50"/>
      <c r="UWR185" s="50"/>
      <c r="UWS185" s="50"/>
      <c r="UWT185" s="50"/>
      <c r="UWU185" s="50"/>
      <c r="UWV185" s="50"/>
      <c r="UWW185" s="50"/>
      <c r="UWX185" s="50"/>
      <c r="UWY185" s="50"/>
      <c r="UWZ185" s="50"/>
      <c r="UXA185" s="50"/>
      <c r="UXB185" s="50"/>
      <c r="UXC185" s="50"/>
      <c r="UXD185" s="50"/>
      <c r="UXE185" s="50"/>
      <c r="UXF185" s="50"/>
      <c r="UXG185" s="50"/>
      <c r="UXH185" s="50"/>
      <c r="UXI185" s="50"/>
      <c r="UXJ185" s="50"/>
      <c r="UXK185" s="50"/>
      <c r="UXL185" s="50"/>
      <c r="UXM185" s="50"/>
      <c r="UXN185" s="50"/>
      <c r="UXO185" s="50"/>
      <c r="UXP185" s="50"/>
      <c r="UXQ185" s="50"/>
      <c r="UXR185" s="50"/>
      <c r="UXS185" s="50"/>
      <c r="UXT185" s="50"/>
      <c r="UXU185" s="50"/>
      <c r="UXV185" s="50"/>
      <c r="UXW185" s="50"/>
      <c r="UXX185" s="50"/>
      <c r="UXY185" s="50"/>
      <c r="UXZ185" s="50"/>
      <c r="UYA185" s="50"/>
      <c r="UYB185" s="50"/>
      <c r="UYD185" s="50"/>
      <c r="UYF185" s="50"/>
      <c r="UYG185" s="50"/>
      <c r="UYH185" s="50"/>
      <c r="UYI185" s="50"/>
      <c r="UYJ185" s="50"/>
      <c r="UYK185" s="50"/>
      <c r="UYL185" s="50"/>
      <c r="UYM185" s="50"/>
      <c r="UYR185" s="50"/>
      <c r="UYS185" s="50"/>
      <c r="UYT185" s="50"/>
      <c r="UYU185" s="50"/>
      <c r="UYV185" s="50"/>
      <c r="UYW185" s="50"/>
      <c r="UYX185" s="50"/>
      <c r="UYY185" s="50"/>
      <c r="UYZ185" s="50"/>
      <c r="UZA185" s="50"/>
      <c r="UZB185" s="50"/>
      <c r="UZC185" s="50"/>
      <c r="UZD185" s="50"/>
      <c r="UZE185" s="50"/>
      <c r="UZF185" s="50"/>
      <c r="UZG185" s="50"/>
      <c r="UZH185" s="50"/>
      <c r="UZI185" s="50"/>
      <c r="UZJ185" s="50"/>
      <c r="UZK185" s="50"/>
      <c r="UZL185" s="50"/>
      <c r="UZM185" s="50"/>
      <c r="UZN185" s="50"/>
      <c r="UZO185" s="50"/>
      <c r="UZP185" s="50"/>
      <c r="UZQ185" s="50"/>
      <c r="UZR185" s="50"/>
      <c r="UZS185" s="50"/>
      <c r="UZT185" s="50"/>
      <c r="UZU185" s="50"/>
      <c r="UZV185" s="50"/>
      <c r="UZW185" s="50"/>
      <c r="UZX185" s="50"/>
      <c r="UZY185" s="50"/>
      <c r="UZZ185" s="50"/>
      <c r="VAA185" s="50"/>
      <c r="VAB185" s="50"/>
      <c r="VAC185" s="50"/>
      <c r="VAD185" s="50"/>
      <c r="VAE185" s="50"/>
      <c r="VAF185" s="50"/>
      <c r="VAG185" s="50"/>
      <c r="VAH185" s="50"/>
      <c r="VAI185" s="50"/>
      <c r="VAJ185" s="50"/>
      <c r="VAK185" s="50"/>
      <c r="VAL185" s="50"/>
      <c r="VAM185" s="50"/>
      <c r="VAN185" s="50"/>
      <c r="VAO185" s="50"/>
      <c r="VAP185" s="50"/>
      <c r="VAQ185" s="50"/>
      <c r="VAR185" s="50"/>
      <c r="VAS185" s="50"/>
      <c r="VAT185" s="50"/>
      <c r="VAU185" s="50"/>
      <c r="VAV185" s="50"/>
      <c r="VAW185" s="50"/>
      <c r="VAX185" s="50"/>
      <c r="VAY185" s="50"/>
      <c r="VAZ185" s="50"/>
      <c r="VBA185" s="50"/>
      <c r="VBB185" s="50"/>
      <c r="VBC185" s="50"/>
      <c r="VBD185" s="50"/>
      <c r="VBE185" s="50"/>
      <c r="VBF185" s="50"/>
      <c r="VBG185" s="50"/>
      <c r="VBH185" s="50"/>
      <c r="VBI185" s="50"/>
      <c r="VBJ185" s="50"/>
      <c r="VBK185" s="50"/>
      <c r="VBL185" s="50"/>
      <c r="VBM185" s="50"/>
      <c r="VBN185" s="50"/>
      <c r="VBO185" s="50"/>
      <c r="VBP185" s="50"/>
      <c r="VBQ185" s="50"/>
      <c r="VBR185" s="50"/>
      <c r="VBS185" s="50"/>
      <c r="VBT185" s="50"/>
      <c r="VBU185" s="50"/>
      <c r="VBV185" s="50"/>
      <c r="VBW185" s="50"/>
      <c r="VBX185" s="50"/>
      <c r="VBY185" s="50"/>
      <c r="VBZ185" s="50"/>
      <c r="VCA185" s="50"/>
      <c r="VCB185" s="50"/>
      <c r="VCC185" s="50"/>
      <c r="VCD185" s="50"/>
      <c r="VCE185" s="50"/>
      <c r="VCF185" s="50"/>
      <c r="VCG185" s="50"/>
      <c r="VCH185" s="50"/>
      <c r="VCI185" s="50"/>
      <c r="VCJ185" s="50"/>
      <c r="VCK185" s="50"/>
      <c r="VCL185" s="50"/>
      <c r="VCM185" s="50"/>
      <c r="VCN185" s="50"/>
      <c r="VCO185" s="50"/>
      <c r="VCP185" s="50"/>
      <c r="VCQ185" s="50"/>
      <c r="VCR185" s="50"/>
      <c r="VCS185" s="50"/>
      <c r="VCT185" s="50"/>
      <c r="VCU185" s="50"/>
      <c r="VCV185" s="50"/>
      <c r="VCW185" s="50"/>
      <c r="VCX185" s="50"/>
      <c r="VCY185" s="50"/>
      <c r="VCZ185" s="50"/>
      <c r="VDA185" s="50"/>
      <c r="VDB185" s="50"/>
      <c r="VDC185" s="50"/>
      <c r="VDD185" s="50"/>
      <c r="VDE185" s="50"/>
      <c r="VDF185" s="50"/>
      <c r="VDG185" s="50"/>
      <c r="VDH185" s="50"/>
      <c r="VDI185" s="50"/>
      <c r="VDJ185" s="50"/>
      <c r="VDK185" s="50"/>
      <c r="VDL185" s="50"/>
      <c r="VDM185" s="50"/>
      <c r="VDN185" s="50"/>
      <c r="VDO185" s="50"/>
      <c r="VDP185" s="50"/>
      <c r="VDQ185" s="50"/>
      <c r="VDR185" s="50"/>
      <c r="VDS185" s="50"/>
      <c r="VDT185" s="50"/>
      <c r="VDU185" s="50"/>
      <c r="VDV185" s="50"/>
      <c r="VDW185" s="50"/>
      <c r="VDX185" s="50"/>
      <c r="VDY185" s="50"/>
      <c r="VDZ185" s="50"/>
      <c r="VEA185" s="50"/>
      <c r="VEB185" s="50"/>
      <c r="VEC185" s="50"/>
      <c r="VED185" s="50"/>
      <c r="VEE185" s="50"/>
      <c r="VEF185" s="50"/>
      <c r="VEG185" s="50"/>
      <c r="VEH185" s="50"/>
      <c r="VEI185" s="50"/>
      <c r="VEJ185" s="50"/>
      <c r="VEK185" s="50"/>
      <c r="VEL185" s="50"/>
      <c r="VEM185" s="50"/>
      <c r="VEN185" s="50"/>
      <c r="VEO185" s="50"/>
      <c r="VEP185" s="50"/>
      <c r="VEQ185" s="50"/>
      <c r="VER185" s="50"/>
      <c r="VES185" s="50"/>
      <c r="VET185" s="50"/>
      <c r="VEU185" s="50"/>
      <c r="VEV185" s="50"/>
      <c r="VEW185" s="50"/>
      <c r="VEX185" s="50"/>
      <c r="VEY185" s="50"/>
      <c r="VEZ185" s="50"/>
      <c r="VFA185" s="50"/>
      <c r="VFB185" s="50"/>
      <c r="VFC185" s="50"/>
      <c r="VFD185" s="50"/>
      <c r="VFE185" s="50"/>
      <c r="VFF185" s="50"/>
      <c r="VFG185" s="50"/>
      <c r="VFH185" s="50"/>
      <c r="VFI185" s="50"/>
      <c r="VFJ185" s="50"/>
      <c r="VFK185" s="50"/>
      <c r="VFL185" s="50"/>
      <c r="VFM185" s="50"/>
      <c r="VFN185" s="50"/>
      <c r="VFO185" s="50"/>
      <c r="VFP185" s="50"/>
      <c r="VFQ185" s="50"/>
      <c r="VFR185" s="50"/>
      <c r="VFS185" s="50"/>
      <c r="VFT185" s="50"/>
      <c r="VFU185" s="50"/>
      <c r="VFV185" s="50"/>
      <c r="VFW185" s="50"/>
      <c r="VFX185" s="50"/>
      <c r="VFY185" s="50"/>
      <c r="VFZ185" s="50"/>
      <c r="VGA185" s="50"/>
      <c r="VGB185" s="50"/>
      <c r="VGC185" s="50"/>
      <c r="VGD185" s="50"/>
      <c r="VGE185" s="50"/>
      <c r="VGF185" s="50"/>
      <c r="VGG185" s="50"/>
      <c r="VGH185" s="50"/>
      <c r="VGI185" s="50"/>
      <c r="VGJ185" s="50"/>
      <c r="VGK185" s="50"/>
      <c r="VGL185" s="50"/>
      <c r="VGM185" s="50"/>
      <c r="VGN185" s="50"/>
      <c r="VGO185" s="50"/>
      <c r="VGP185" s="50"/>
      <c r="VGQ185" s="50"/>
      <c r="VGR185" s="50"/>
      <c r="VGS185" s="50"/>
      <c r="VGT185" s="50"/>
      <c r="VGU185" s="50"/>
      <c r="VGV185" s="50"/>
      <c r="VGW185" s="50"/>
      <c r="VGX185" s="50"/>
      <c r="VGY185" s="50"/>
      <c r="VGZ185" s="50"/>
      <c r="VHA185" s="50"/>
      <c r="VHB185" s="50"/>
      <c r="VHC185" s="50"/>
      <c r="VHD185" s="50"/>
      <c r="VHE185" s="50"/>
      <c r="VHF185" s="50"/>
      <c r="VHG185" s="50"/>
      <c r="VHH185" s="50"/>
      <c r="VHI185" s="50"/>
      <c r="VHJ185" s="50"/>
      <c r="VHK185" s="50"/>
      <c r="VHL185" s="50"/>
      <c r="VHM185" s="50"/>
      <c r="VHN185" s="50"/>
      <c r="VHO185" s="50"/>
      <c r="VHP185" s="50"/>
      <c r="VHQ185" s="50"/>
      <c r="VHR185" s="50"/>
      <c r="VHS185" s="50"/>
      <c r="VHT185" s="50"/>
      <c r="VHU185" s="50"/>
      <c r="VHV185" s="50"/>
      <c r="VHW185" s="50"/>
      <c r="VHX185" s="50"/>
      <c r="VHZ185" s="50"/>
      <c r="VIB185" s="50"/>
      <c r="VIC185" s="50"/>
      <c r="VID185" s="50"/>
      <c r="VIE185" s="50"/>
      <c r="VIF185" s="50"/>
      <c r="VIG185" s="50"/>
      <c r="VIH185" s="50"/>
      <c r="VII185" s="50"/>
      <c r="VIN185" s="50"/>
      <c r="VIO185" s="50"/>
      <c r="VIP185" s="50"/>
      <c r="VIQ185" s="50"/>
      <c r="VIR185" s="50"/>
      <c r="VIS185" s="50"/>
      <c r="VIT185" s="50"/>
      <c r="VIU185" s="50"/>
      <c r="VIV185" s="50"/>
      <c r="VIW185" s="50"/>
      <c r="VIX185" s="50"/>
      <c r="VIY185" s="50"/>
      <c r="VIZ185" s="50"/>
      <c r="VJA185" s="50"/>
      <c r="VJB185" s="50"/>
      <c r="VJC185" s="50"/>
      <c r="VJD185" s="50"/>
      <c r="VJE185" s="50"/>
      <c r="VJF185" s="50"/>
      <c r="VJG185" s="50"/>
      <c r="VJH185" s="50"/>
      <c r="VJI185" s="50"/>
      <c r="VJJ185" s="50"/>
      <c r="VJK185" s="50"/>
      <c r="VJL185" s="50"/>
      <c r="VJM185" s="50"/>
      <c r="VJN185" s="50"/>
      <c r="VJO185" s="50"/>
      <c r="VJP185" s="50"/>
      <c r="VJQ185" s="50"/>
      <c r="VJR185" s="50"/>
      <c r="VJS185" s="50"/>
      <c r="VJT185" s="50"/>
      <c r="VJU185" s="50"/>
      <c r="VJV185" s="50"/>
      <c r="VJW185" s="50"/>
      <c r="VJX185" s="50"/>
      <c r="VJY185" s="50"/>
      <c r="VJZ185" s="50"/>
      <c r="VKA185" s="50"/>
      <c r="VKB185" s="50"/>
      <c r="VKC185" s="50"/>
      <c r="VKD185" s="50"/>
      <c r="VKE185" s="50"/>
      <c r="VKF185" s="50"/>
      <c r="VKG185" s="50"/>
      <c r="VKH185" s="50"/>
      <c r="VKI185" s="50"/>
      <c r="VKJ185" s="50"/>
      <c r="VKK185" s="50"/>
      <c r="VKL185" s="50"/>
      <c r="VKM185" s="50"/>
      <c r="VKN185" s="50"/>
      <c r="VKO185" s="50"/>
      <c r="VKP185" s="50"/>
      <c r="VKQ185" s="50"/>
      <c r="VKR185" s="50"/>
      <c r="VKS185" s="50"/>
      <c r="VKT185" s="50"/>
      <c r="VKU185" s="50"/>
      <c r="VKV185" s="50"/>
      <c r="VKW185" s="50"/>
      <c r="VKX185" s="50"/>
      <c r="VKY185" s="50"/>
      <c r="VKZ185" s="50"/>
      <c r="VLA185" s="50"/>
      <c r="VLB185" s="50"/>
      <c r="VLC185" s="50"/>
      <c r="VLD185" s="50"/>
      <c r="VLE185" s="50"/>
      <c r="VLF185" s="50"/>
      <c r="VLG185" s="50"/>
      <c r="VLH185" s="50"/>
      <c r="VLI185" s="50"/>
      <c r="VLJ185" s="50"/>
      <c r="VLK185" s="50"/>
      <c r="VLL185" s="50"/>
      <c r="VLM185" s="50"/>
      <c r="VLN185" s="50"/>
      <c r="VLO185" s="50"/>
      <c r="VLP185" s="50"/>
      <c r="VLQ185" s="50"/>
      <c r="VLR185" s="50"/>
      <c r="VLS185" s="50"/>
      <c r="VLT185" s="50"/>
      <c r="VLU185" s="50"/>
      <c r="VLV185" s="50"/>
      <c r="VLW185" s="50"/>
      <c r="VLX185" s="50"/>
      <c r="VLY185" s="50"/>
      <c r="VLZ185" s="50"/>
      <c r="VMA185" s="50"/>
      <c r="VMB185" s="50"/>
      <c r="VMC185" s="50"/>
      <c r="VMD185" s="50"/>
      <c r="VME185" s="50"/>
      <c r="VMF185" s="50"/>
      <c r="VMG185" s="50"/>
      <c r="VMH185" s="50"/>
      <c r="VMI185" s="50"/>
      <c r="VMJ185" s="50"/>
      <c r="VMK185" s="50"/>
      <c r="VML185" s="50"/>
      <c r="VMM185" s="50"/>
      <c r="VMN185" s="50"/>
      <c r="VMO185" s="50"/>
      <c r="VMP185" s="50"/>
      <c r="VMQ185" s="50"/>
      <c r="VMR185" s="50"/>
      <c r="VMS185" s="50"/>
      <c r="VMT185" s="50"/>
      <c r="VMU185" s="50"/>
      <c r="VMV185" s="50"/>
      <c r="VMW185" s="50"/>
      <c r="VMX185" s="50"/>
      <c r="VMY185" s="50"/>
      <c r="VMZ185" s="50"/>
      <c r="VNA185" s="50"/>
      <c r="VNB185" s="50"/>
      <c r="VNC185" s="50"/>
      <c r="VND185" s="50"/>
      <c r="VNE185" s="50"/>
      <c r="VNF185" s="50"/>
      <c r="VNG185" s="50"/>
      <c r="VNH185" s="50"/>
      <c r="VNI185" s="50"/>
      <c r="VNJ185" s="50"/>
      <c r="VNK185" s="50"/>
      <c r="VNL185" s="50"/>
      <c r="VNM185" s="50"/>
      <c r="VNN185" s="50"/>
      <c r="VNO185" s="50"/>
      <c r="VNP185" s="50"/>
      <c r="VNQ185" s="50"/>
      <c r="VNR185" s="50"/>
      <c r="VNS185" s="50"/>
      <c r="VNT185" s="50"/>
      <c r="VNU185" s="50"/>
      <c r="VNV185" s="50"/>
      <c r="VNW185" s="50"/>
      <c r="VNX185" s="50"/>
      <c r="VNY185" s="50"/>
      <c r="VNZ185" s="50"/>
      <c r="VOA185" s="50"/>
      <c r="VOB185" s="50"/>
      <c r="VOC185" s="50"/>
      <c r="VOD185" s="50"/>
      <c r="VOE185" s="50"/>
      <c r="VOF185" s="50"/>
      <c r="VOG185" s="50"/>
      <c r="VOH185" s="50"/>
      <c r="VOI185" s="50"/>
      <c r="VOJ185" s="50"/>
      <c r="VOK185" s="50"/>
      <c r="VOL185" s="50"/>
      <c r="VOM185" s="50"/>
      <c r="VON185" s="50"/>
      <c r="VOO185" s="50"/>
      <c r="VOP185" s="50"/>
      <c r="VOQ185" s="50"/>
      <c r="VOR185" s="50"/>
      <c r="VOS185" s="50"/>
      <c r="VOT185" s="50"/>
      <c r="VOU185" s="50"/>
      <c r="VOV185" s="50"/>
      <c r="VOW185" s="50"/>
      <c r="VOX185" s="50"/>
      <c r="VOY185" s="50"/>
      <c r="VOZ185" s="50"/>
      <c r="VPA185" s="50"/>
      <c r="VPB185" s="50"/>
      <c r="VPC185" s="50"/>
      <c r="VPD185" s="50"/>
      <c r="VPE185" s="50"/>
      <c r="VPF185" s="50"/>
      <c r="VPG185" s="50"/>
      <c r="VPH185" s="50"/>
      <c r="VPI185" s="50"/>
      <c r="VPJ185" s="50"/>
      <c r="VPK185" s="50"/>
      <c r="VPL185" s="50"/>
      <c r="VPM185" s="50"/>
      <c r="VPN185" s="50"/>
      <c r="VPO185" s="50"/>
      <c r="VPP185" s="50"/>
      <c r="VPQ185" s="50"/>
      <c r="VPR185" s="50"/>
      <c r="VPS185" s="50"/>
      <c r="VPT185" s="50"/>
      <c r="VPU185" s="50"/>
      <c r="VPV185" s="50"/>
      <c r="VPW185" s="50"/>
      <c r="VPX185" s="50"/>
      <c r="VPY185" s="50"/>
      <c r="VPZ185" s="50"/>
      <c r="VQA185" s="50"/>
      <c r="VQB185" s="50"/>
      <c r="VQC185" s="50"/>
      <c r="VQD185" s="50"/>
      <c r="VQE185" s="50"/>
      <c r="VQF185" s="50"/>
      <c r="VQG185" s="50"/>
      <c r="VQH185" s="50"/>
      <c r="VQI185" s="50"/>
      <c r="VQJ185" s="50"/>
      <c r="VQK185" s="50"/>
      <c r="VQL185" s="50"/>
      <c r="VQM185" s="50"/>
      <c r="VQN185" s="50"/>
      <c r="VQO185" s="50"/>
      <c r="VQP185" s="50"/>
      <c r="VQQ185" s="50"/>
      <c r="VQR185" s="50"/>
      <c r="VQS185" s="50"/>
      <c r="VQT185" s="50"/>
      <c r="VQU185" s="50"/>
      <c r="VQV185" s="50"/>
      <c r="VQW185" s="50"/>
      <c r="VQX185" s="50"/>
      <c r="VQY185" s="50"/>
      <c r="VQZ185" s="50"/>
      <c r="VRA185" s="50"/>
      <c r="VRB185" s="50"/>
      <c r="VRC185" s="50"/>
      <c r="VRD185" s="50"/>
      <c r="VRE185" s="50"/>
      <c r="VRF185" s="50"/>
      <c r="VRG185" s="50"/>
      <c r="VRH185" s="50"/>
      <c r="VRI185" s="50"/>
      <c r="VRJ185" s="50"/>
      <c r="VRK185" s="50"/>
      <c r="VRL185" s="50"/>
      <c r="VRM185" s="50"/>
      <c r="VRN185" s="50"/>
      <c r="VRO185" s="50"/>
      <c r="VRP185" s="50"/>
      <c r="VRQ185" s="50"/>
      <c r="VRR185" s="50"/>
      <c r="VRS185" s="50"/>
      <c r="VRT185" s="50"/>
      <c r="VRV185" s="50"/>
      <c r="VRX185" s="50"/>
      <c r="VRY185" s="50"/>
      <c r="VRZ185" s="50"/>
      <c r="VSA185" s="50"/>
      <c r="VSB185" s="50"/>
      <c r="VSC185" s="50"/>
      <c r="VSD185" s="50"/>
      <c r="VSE185" s="50"/>
      <c r="VSJ185" s="50"/>
      <c r="VSK185" s="50"/>
      <c r="VSL185" s="50"/>
      <c r="VSM185" s="50"/>
      <c r="VSN185" s="50"/>
      <c r="VSO185" s="50"/>
      <c r="VSP185" s="50"/>
      <c r="VSQ185" s="50"/>
      <c r="VSR185" s="50"/>
      <c r="VSS185" s="50"/>
      <c r="VST185" s="50"/>
      <c r="VSU185" s="50"/>
      <c r="VSV185" s="50"/>
      <c r="VSW185" s="50"/>
      <c r="VSX185" s="50"/>
      <c r="VSY185" s="50"/>
      <c r="VSZ185" s="50"/>
      <c r="VTA185" s="50"/>
      <c r="VTB185" s="50"/>
      <c r="VTC185" s="50"/>
      <c r="VTD185" s="50"/>
      <c r="VTE185" s="50"/>
      <c r="VTF185" s="50"/>
      <c r="VTG185" s="50"/>
      <c r="VTH185" s="50"/>
      <c r="VTI185" s="50"/>
      <c r="VTJ185" s="50"/>
      <c r="VTK185" s="50"/>
      <c r="VTL185" s="50"/>
      <c r="VTM185" s="50"/>
      <c r="VTN185" s="50"/>
      <c r="VTO185" s="50"/>
      <c r="VTP185" s="50"/>
      <c r="VTQ185" s="50"/>
      <c r="VTR185" s="50"/>
      <c r="VTS185" s="50"/>
      <c r="VTT185" s="50"/>
      <c r="VTU185" s="50"/>
      <c r="VTV185" s="50"/>
      <c r="VTW185" s="50"/>
      <c r="VTX185" s="50"/>
      <c r="VTY185" s="50"/>
      <c r="VTZ185" s="50"/>
      <c r="VUA185" s="50"/>
      <c r="VUB185" s="50"/>
      <c r="VUC185" s="50"/>
      <c r="VUD185" s="50"/>
      <c r="VUE185" s="50"/>
      <c r="VUF185" s="50"/>
      <c r="VUG185" s="50"/>
      <c r="VUH185" s="50"/>
      <c r="VUI185" s="50"/>
      <c r="VUJ185" s="50"/>
      <c r="VUK185" s="50"/>
      <c r="VUL185" s="50"/>
      <c r="VUM185" s="50"/>
      <c r="VUN185" s="50"/>
      <c r="VUO185" s="50"/>
      <c r="VUP185" s="50"/>
      <c r="VUQ185" s="50"/>
      <c r="VUR185" s="50"/>
      <c r="VUS185" s="50"/>
      <c r="VUT185" s="50"/>
      <c r="VUU185" s="50"/>
      <c r="VUV185" s="50"/>
      <c r="VUW185" s="50"/>
      <c r="VUX185" s="50"/>
      <c r="VUY185" s="50"/>
      <c r="VUZ185" s="50"/>
      <c r="VVA185" s="50"/>
      <c r="VVB185" s="50"/>
      <c r="VVC185" s="50"/>
      <c r="VVD185" s="50"/>
      <c r="VVE185" s="50"/>
      <c r="VVF185" s="50"/>
      <c r="VVG185" s="50"/>
      <c r="VVH185" s="50"/>
      <c r="VVI185" s="50"/>
      <c r="VVJ185" s="50"/>
      <c r="VVK185" s="50"/>
      <c r="VVL185" s="50"/>
      <c r="VVM185" s="50"/>
      <c r="VVN185" s="50"/>
      <c r="VVO185" s="50"/>
      <c r="VVP185" s="50"/>
      <c r="VVQ185" s="50"/>
      <c r="VVR185" s="50"/>
      <c r="VVS185" s="50"/>
      <c r="VVT185" s="50"/>
      <c r="VVU185" s="50"/>
      <c r="VVV185" s="50"/>
      <c r="VVW185" s="50"/>
      <c r="VVX185" s="50"/>
      <c r="VVY185" s="50"/>
      <c r="VVZ185" s="50"/>
      <c r="VWA185" s="50"/>
      <c r="VWB185" s="50"/>
      <c r="VWC185" s="50"/>
      <c r="VWD185" s="50"/>
      <c r="VWE185" s="50"/>
      <c r="VWF185" s="50"/>
      <c r="VWG185" s="50"/>
      <c r="VWH185" s="50"/>
      <c r="VWI185" s="50"/>
      <c r="VWJ185" s="50"/>
      <c r="VWK185" s="50"/>
      <c r="VWL185" s="50"/>
      <c r="VWM185" s="50"/>
      <c r="VWN185" s="50"/>
      <c r="VWO185" s="50"/>
      <c r="VWP185" s="50"/>
      <c r="VWQ185" s="50"/>
      <c r="VWR185" s="50"/>
      <c r="VWS185" s="50"/>
      <c r="VWT185" s="50"/>
      <c r="VWU185" s="50"/>
      <c r="VWV185" s="50"/>
      <c r="VWW185" s="50"/>
      <c r="VWX185" s="50"/>
      <c r="VWY185" s="50"/>
      <c r="VWZ185" s="50"/>
      <c r="VXA185" s="50"/>
      <c r="VXB185" s="50"/>
      <c r="VXC185" s="50"/>
      <c r="VXD185" s="50"/>
      <c r="VXE185" s="50"/>
      <c r="VXF185" s="50"/>
      <c r="VXG185" s="50"/>
      <c r="VXH185" s="50"/>
      <c r="VXI185" s="50"/>
      <c r="VXJ185" s="50"/>
      <c r="VXK185" s="50"/>
      <c r="VXL185" s="50"/>
      <c r="VXM185" s="50"/>
      <c r="VXN185" s="50"/>
      <c r="VXO185" s="50"/>
      <c r="VXP185" s="50"/>
      <c r="VXQ185" s="50"/>
      <c r="VXR185" s="50"/>
      <c r="VXS185" s="50"/>
      <c r="VXT185" s="50"/>
      <c r="VXU185" s="50"/>
      <c r="VXV185" s="50"/>
      <c r="VXW185" s="50"/>
      <c r="VXX185" s="50"/>
      <c r="VXY185" s="50"/>
      <c r="VXZ185" s="50"/>
      <c r="VYA185" s="50"/>
      <c r="VYB185" s="50"/>
      <c r="VYC185" s="50"/>
      <c r="VYD185" s="50"/>
      <c r="VYE185" s="50"/>
      <c r="VYF185" s="50"/>
      <c r="VYG185" s="50"/>
      <c r="VYH185" s="50"/>
      <c r="VYI185" s="50"/>
      <c r="VYJ185" s="50"/>
      <c r="VYK185" s="50"/>
      <c r="VYL185" s="50"/>
      <c r="VYM185" s="50"/>
      <c r="VYN185" s="50"/>
      <c r="VYO185" s="50"/>
      <c r="VYP185" s="50"/>
      <c r="VYQ185" s="50"/>
      <c r="VYR185" s="50"/>
      <c r="VYS185" s="50"/>
      <c r="VYT185" s="50"/>
      <c r="VYU185" s="50"/>
      <c r="VYV185" s="50"/>
      <c r="VYW185" s="50"/>
      <c r="VYX185" s="50"/>
      <c r="VYY185" s="50"/>
      <c r="VYZ185" s="50"/>
      <c r="VZA185" s="50"/>
      <c r="VZB185" s="50"/>
      <c r="VZC185" s="50"/>
      <c r="VZD185" s="50"/>
      <c r="VZE185" s="50"/>
      <c r="VZF185" s="50"/>
      <c r="VZG185" s="50"/>
      <c r="VZH185" s="50"/>
      <c r="VZI185" s="50"/>
      <c r="VZJ185" s="50"/>
      <c r="VZK185" s="50"/>
      <c r="VZL185" s="50"/>
      <c r="VZM185" s="50"/>
      <c r="VZN185" s="50"/>
      <c r="VZO185" s="50"/>
      <c r="VZP185" s="50"/>
      <c r="VZQ185" s="50"/>
      <c r="VZR185" s="50"/>
      <c r="VZS185" s="50"/>
      <c r="VZT185" s="50"/>
      <c r="VZU185" s="50"/>
      <c r="VZV185" s="50"/>
      <c r="VZW185" s="50"/>
      <c r="VZX185" s="50"/>
      <c r="VZY185" s="50"/>
      <c r="VZZ185" s="50"/>
      <c r="WAA185" s="50"/>
      <c r="WAB185" s="50"/>
      <c r="WAC185" s="50"/>
      <c r="WAD185" s="50"/>
      <c r="WAE185" s="50"/>
      <c r="WAF185" s="50"/>
      <c r="WAG185" s="50"/>
      <c r="WAH185" s="50"/>
      <c r="WAI185" s="50"/>
      <c r="WAJ185" s="50"/>
      <c r="WAK185" s="50"/>
      <c r="WAL185" s="50"/>
      <c r="WAM185" s="50"/>
      <c r="WAN185" s="50"/>
      <c r="WAO185" s="50"/>
      <c r="WAP185" s="50"/>
      <c r="WAQ185" s="50"/>
      <c r="WAR185" s="50"/>
      <c r="WAS185" s="50"/>
      <c r="WAT185" s="50"/>
      <c r="WAU185" s="50"/>
      <c r="WAV185" s="50"/>
      <c r="WAW185" s="50"/>
      <c r="WAX185" s="50"/>
      <c r="WAY185" s="50"/>
      <c r="WAZ185" s="50"/>
      <c r="WBA185" s="50"/>
      <c r="WBB185" s="50"/>
      <c r="WBC185" s="50"/>
      <c r="WBD185" s="50"/>
      <c r="WBE185" s="50"/>
      <c r="WBF185" s="50"/>
      <c r="WBG185" s="50"/>
      <c r="WBH185" s="50"/>
      <c r="WBI185" s="50"/>
      <c r="WBJ185" s="50"/>
      <c r="WBK185" s="50"/>
      <c r="WBL185" s="50"/>
      <c r="WBM185" s="50"/>
      <c r="WBN185" s="50"/>
      <c r="WBO185" s="50"/>
      <c r="WBP185" s="50"/>
      <c r="WBR185" s="50"/>
      <c r="WBT185" s="50"/>
      <c r="WBU185" s="50"/>
      <c r="WBV185" s="50"/>
      <c r="WBW185" s="50"/>
      <c r="WBX185" s="50"/>
      <c r="WBY185" s="50"/>
      <c r="WBZ185" s="50"/>
      <c r="WCA185" s="50"/>
      <c r="WCF185" s="50"/>
      <c r="WCG185" s="50"/>
      <c r="WCH185" s="50"/>
      <c r="WCI185" s="50"/>
      <c r="WCJ185" s="50"/>
      <c r="WCK185" s="50"/>
      <c r="WCL185" s="50"/>
      <c r="WCM185" s="50"/>
      <c r="WCN185" s="50"/>
      <c r="WCO185" s="50"/>
      <c r="WCP185" s="50"/>
      <c r="WCQ185" s="50"/>
      <c r="WCR185" s="50"/>
      <c r="WCS185" s="50"/>
      <c r="WCT185" s="50"/>
      <c r="WCU185" s="50"/>
      <c r="WCV185" s="50"/>
      <c r="WCW185" s="50"/>
      <c r="WCX185" s="50"/>
      <c r="WCY185" s="50"/>
      <c r="WCZ185" s="50"/>
      <c r="WDA185" s="50"/>
      <c r="WDB185" s="50"/>
      <c r="WDC185" s="50"/>
      <c r="WDD185" s="50"/>
      <c r="WDE185" s="50"/>
      <c r="WDF185" s="50"/>
      <c r="WDG185" s="50"/>
      <c r="WDH185" s="50"/>
      <c r="WDI185" s="50"/>
      <c r="WDJ185" s="50"/>
      <c r="WDK185" s="50"/>
      <c r="WDL185" s="50"/>
      <c r="WDM185" s="50"/>
      <c r="WDN185" s="50"/>
      <c r="WDO185" s="50"/>
      <c r="WDP185" s="50"/>
      <c r="WDQ185" s="50"/>
      <c r="WDR185" s="50"/>
      <c r="WDS185" s="50"/>
      <c r="WDT185" s="50"/>
      <c r="WDU185" s="50"/>
      <c r="WDV185" s="50"/>
      <c r="WDW185" s="50"/>
      <c r="WDX185" s="50"/>
      <c r="WDY185" s="50"/>
      <c r="WDZ185" s="50"/>
      <c r="WEA185" s="50"/>
      <c r="WEB185" s="50"/>
      <c r="WEC185" s="50"/>
      <c r="WED185" s="50"/>
      <c r="WEE185" s="50"/>
      <c r="WEF185" s="50"/>
      <c r="WEG185" s="50"/>
      <c r="WEH185" s="50"/>
      <c r="WEI185" s="50"/>
      <c r="WEJ185" s="50"/>
      <c r="WEK185" s="50"/>
      <c r="WEL185" s="50"/>
      <c r="WEM185" s="50"/>
      <c r="WEN185" s="50"/>
      <c r="WEO185" s="50"/>
      <c r="WEP185" s="50"/>
      <c r="WEQ185" s="50"/>
      <c r="WER185" s="50"/>
      <c r="WES185" s="50"/>
      <c r="WET185" s="50"/>
      <c r="WEU185" s="50"/>
      <c r="WEV185" s="50"/>
      <c r="WEW185" s="50"/>
      <c r="WEX185" s="50"/>
      <c r="WEY185" s="50"/>
      <c r="WEZ185" s="50"/>
      <c r="WFA185" s="50"/>
      <c r="WFB185" s="50"/>
      <c r="WFC185" s="50"/>
      <c r="WFD185" s="50"/>
      <c r="WFE185" s="50"/>
      <c r="WFF185" s="50"/>
      <c r="WFG185" s="50"/>
      <c r="WFH185" s="50"/>
      <c r="WFI185" s="50"/>
      <c r="WFJ185" s="50"/>
      <c r="WFK185" s="50"/>
      <c r="WFL185" s="50"/>
      <c r="WFM185" s="50"/>
      <c r="WFN185" s="50"/>
      <c r="WFO185" s="50"/>
      <c r="WFP185" s="50"/>
      <c r="WFQ185" s="50"/>
      <c r="WFR185" s="50"/>
      <c r="WFS185" s="50"/>
      <c r="WFT185" s="50"/>
      <c r="WFU185" s="50"/>
      <c r="WFV185" s="50"/>
      <c r="WFW185" s="50"/>
      <c r="WFX185" s="50"/>
      <c r="WFY185" s="50"/>
      <c r="WFZ185" s="50"/>
      <c r="WGA185" s="50"/>
      <c r="WGB185" s="50"/>
      <c r="WGC185" s="50"/>
      <c r="WGD185" s="50"/>
      <c r="WGE185" s="50"/>
      <c r="WGF185" s="50"/>
      <c r="WGG185" s="50"/>
      <c r="WGH185" s="50"/>
      <c r="WGI185" s="50"/>
      <c r="WGJ185" s="50"/>
      <c r="WGK185" s="50"/>
      <c r="WGL185" s="50"/>
      <c r="WGM185" s="50"/>
      <c r="WGN185" s="50"/>
      <c r="WGO185" s="50"/>
      <c r="WGP185" s="50"/>
      <c r="WGQ185" s="50"/>
      <c r="WGR185" s="50"/>
      <c r="WGS185" s="50"/>
      <c r="WGT185" s="50"/>
      <c r="WGU185" s="50"/>
      <c r="WGV185" s="50"/>
      <c r="WGW185" s="50"/>
      <c r="WGX185" s="50"/>
      <c r="WGY185" s="50"/>
      <c r="WGZ185" s="50"/>
      <c r="WHA185" s="50"/>
      <c r="WHB185" s="50"/>
      <c r="WHC185" s="50"/>
      <c r="WHD185" s="50"/>
      <c r="WHE185" s="50"/>
      <c r="WHF185" s="50"/>
      <c r="WHG185" s="50"/>
      <c r="WHH185" s="50"/>
      <c r="WHI185" s="50"/>
      <c r="WHJ185" s="50"/>
      <c r="WHK185" s="50"/>
      <c r="WHL185" s="50"/>
      <c r="WHM185" s="50"/>
      <c r="WHN185" s="50"/>
      <c r="WHO185" s="50"/>
      <c r="WHP185" s="50"/>
      <c r="WHQ185" s="50"/>
      <c r="WHR185" s="50"/>
      <c r="WHS185" s="50"/>
      <c r="WHT185" s="50"/>
      <c r="WHU185" s="50"/>
      <c r="WHV185" s="50"/>
      <c r="WHW185" s="50"/>
      <c r="WHX185" s="50"/>
      <c r="WHY185" s="50"/>
      <c r="WHZ185" s="50"/>
      <c r="WIA185" s="50"/>
      <c r="WIB185" s="50"/>
      <c r="WIC185" s="50"/>
      <c r="WID185" s="50"/>
      <c r="WIE185" s="50"/>
      <c r="WIF185" s="50"/>
      <c r="WIG185" s="50"/>
      <c r="WIH185" s="50"/>
      <c r="WII185" s="50"/>
      <c r="WIJ185" s="50"/>
      <c r="WIK185" s="50"/>
      <c r="WIL185" s="50"/>
      <c r="WIM185" s="50"/>
      <c r="WIN185" s="50"/>
      <c r="WIO185" s="50"/>
      <c r="WIP185" s="50"/>
      <c r="WIQ185" s="50"/>
      <c r="WIR185" s="50"/>
      <c r="WIS185" s="50"/>
      <c r="WIT185" s="50"/>
      <c r="WIU185" s="50"/>
      <c r="WIV185" s="50"/>
      <c r="WIW185" s="50"/>
      <c r="WIX185" s="50"/>
      <c r="WIY185" s="50"/>
      <c r="WIZ185" s="50"/>
      <c r="WJA185" s="50"/>
      <c r="WJB185" s="50"/>
      <c r="WJC185" s="50"/>
      <c r="WJD185" s="50"/>
      <c r="WJE185" s="50"/>
      <c r="WJF185" s="50"/>
      <c r="WJG185" s="50"/>
      <c r="WJH185" s="50"/>
      <c r="WJI185" s="50"/>
      <c r="WJJ185" s="50"/>
      <c r="WJK185" s="50"/>
      <c r="WJL185" s="50"/>
      <c r="WJM185" s="50"/>
      <c r="WJN185" s="50"/>
      <c r="WJO185" s="50"/>
      <c r="WJP185" s="50"/>
      <c r="WJQ185" s="50"/>
      <c r="WJR185" s="50"/>
      <c r="WJS185" s="50"/>
      <c r="WJT185" s="50"/>
      <c r="WJU185" s="50"/>
      <c r="WJV185" s="50"/>
      <c r="WJW185" s="50"/>
      <c r="WJX185" s="50"/>
      <c r="WJY185" s="50"/>
      <c r="WJZ185" s="50"/>
      <c r="WKA185" s="50"/>
      <c r="WKB185" s="50"/>
      <c r="WKC185" s="50"/>
      <c r="WKD185" s="50"/>
      <c r="WKE185" s="50"/>
      <c r="WKF185" s="50"/>
      <c r="WKG185" s="50"/>
      <c r="WKH185" s="50"/>
      <c r="WKI185" s="50"/>
      <c r="WKJ185" s="50"/>
      <c r="WKK185" s="50"/>
      <c r="WKL185" s="50"/>
      <c r="WKM185" s="50"/>
      <c r="WKN185" s="50"/>
      <c r="WKO185" s="50"/>
      <c r="WKP185" s="50"/>
      <c r="WKQ185" s="50"/>
      <c r="WKR185" s="50"/>
      <c r="WKS185" s="50"/>
      <c r="WKT185" s="50"/>
      <c r="WKU185" s="50"/>
      <c r="WKV185" s="50"/>
      <c r="WKW185" s="50"/>
      <c r="WKX185" s="50"/>
      <c r="WKY185" s="50"/>
      <c r="WKZ185" s="50"/>
      <c r="WLA185" s="50"/>
      <c r="WLB185" s="50"/>
      <c r="WLC185" s="50"/>
      <c r="WLD185" s="50"/>
      <c r="WLE185" s="50"/>
      <c r="WLF185" s="50"/>
      <c r="WLG185" s="50"/>
      <c r="WLH185" s="50"/>
      <c r="WLI185" s="50"/>
      <c r="WLJ185" s="50"/>
      <c r="WLK185" s="50"/>
      <c r="WLL185" s="50"/>
      <c r="WLN185" s="50"/>
      <c r="WLP185" s="50"/>
      <c r="WLQ185" s="50"/>
      <c r="WLR185" s="50"/>
      <c r="WLS185" s="50"/>
      <c r="WLT185" s="50"/>
      <c r="WLU185" s="50"/>
      <c r="WLV185" s="50"/>
      <c r="WLW185" s="50"/>
      <c r="WMB185" s="50"/>
      <c r="WMC185" s="50"/>
      <c r="WMD185" s="50"/>
      <c r="WME185" s="50"/>
      <c r="WMF185" s="50"/>
      <c r="WMG185" s="50"/>
      <c r="WMH185" s="50"/>
      <c r="WMI185" s="50"/>
      <c r="WMJ185" s="50"/>
      <c r="WMK185" s="50"/>
      <c r="WML185" s="50"/>
      <c r="WMM185" s="50"/>
      <c r="WMN185" s="50"/>
      <c r="WMO185" s="50"/>
      <c r="WMP185" s="50"/>
      <c r="WMQ185" s="50"/>
      <c r="WMR185" s="50"/>
      <c r="WMS185" s="50"/>
      <c r="WMT185" s="50"/>
      <c r="WMU185" s="50"/>
      <c r="WMV185" s="50"/>
      <c r="WMW185" s="50"/>
      <c r="WMX185" s="50"/>
      <c r="WMY185" s="50"/>
      <c r="WMZ185" s="50"/>
      <c r="WNA185" s="50"/>
      <c r="WNB185" s="50"/>
      <c r="WNC185" s="50"/>
      <c r="WND185" s="50"/>
      <c r="WNE185" s="50"/>
      <c r="WNF185" s="50"/>
      <c r="WNG185" s="50"/>
      <c r="WNH185" s="50"/>
      <c r="WNI185" s="50"/>
      <c r="WNJ185" s="50"/>
      <c r="WNK185" s="50"/>
      <c r="WNL185" s="50"/>
      <c r="WNM185" s="50"/>
      <c r="WNN185" s="50"/>
      <c r="WNO185" s="50"/>
      <c r="WNP185" s="50"/>
      <c r="WNQ185" s="50"/>
      <c r="WNR185" s="50"/>
      <c r="WNS185" s="50"/>
      <c r="WNT185" s="50"/>
      <c r="WNU185" s="50"/>
      <c r="WNV185" s="50"/>
      <c r="WNW185" s="50"/>
      <c r="WNX185" s="50"/>
      <c r="WNY185" s="50"/>
      <c r="WNZ185" s="50"/>
      <c r="WOA185" s="50"/>
      <c r="WOB185" s="50"/>
      <c r="WOC185" s="50"/>
      <c r="WOD185" s="50"/>
      <c r="WOE185" s="50"/>
      <c r="WOF185" s="50"/>
      <c r="WOG185" s="50"/>
      <c r="WOH185" s="50"/>
      <c r="WOI185" s="50"/>
      <c r="WOJ185" s="50"/>
      <c r="WOK185" s="50"/>
      <c r="WOL185" s="50"/>
      <c r="WOM185" s="50"/>
      <c r="WON185" s="50"/>
      <c r="WOO185" s="50"/>
      <c r="WOP185" s="50"/>
      <c r="WOQ185" s="50"/>
      <c r="WOR185" s="50"/>
      <c r="WOS185" s="50"/>
      <c r="WOT185" s="50"/>
      <c r="WOU185" s="50"/>
      <c r="WOV185" s="50"/>
      <c r="WOW185" s="50"/>
      <c r="WOX185" s="50"/>
      <c r="WOY185" s="50"/>
      <c r="WOZ185" s="50"/>
      <c r="WPA185" s="50"/>
      <c r="WPB185" s="50"/>
      <c r="WPC185" s="50"/>
      <c r="WPD185" s="50"/>
      <c r="WPE185" s="50"/>
      <c r="WPF185" s="50"/>
      <c r="WPG185" s="50"/>
      <c r="WPH185" s="50"/>
      <c r="WPI185" s="50"/>
      <c r="WPJ185" s="50"/>
      <c r="WPK185" s="50"/>
      <c r="WPL185" s="50"/>
      <c r="WPM185" s="50"/>
      <c r="WPN185" s="50"/>
      <c r="WPO185" s="50"/>
      <c r="WPP185" s="50"/>
      <c r="WPQ185" s="50"/>
      <c r="WPR185" s="50"/>
      <c r="WPS185" s="50"/>
      <c r="WPT185" s="50"/>
      <c r="WPU185" s="50"/>
      <c r="WPV185" s="50"/>
      <c r="WPW185" s="50"/>
      <c r="WPX185" s="50"/>
      <c r="WPY185" s="50"/>
      <c r="WPZ185" s="50"/>
      <c r="WQA185" s="50"/>
      <c r="WQB185" s="50"/>
      <c r="WQC185" s="50"/>
      <c r="WQD185" s="50"/>
      <c r="WQE185" s="50"/>
      <c r="WQF185" s="50"/>
      <c r="WQG185" s="50"/>
      <c r="WQH185" s="50"/>
      <c r="WQI185" s="50"/>
      <c r="WQJ185" s="50"/>
      <c r="WQK185" s="50"/>
      <c r="WQL185" s="50"/>
      <c r="WQM185" s="50"/>
      <c r="WQN185" s="50"/>
      <c r="WQO185" s="50"/>
      <c r="WQP185" s="50"/>
      <c r="WQQ185" s="50"/>
      <c r="WQR185" s="50"/>
      <c r="WQS185" s="50"/>
      <c r="WQT185" s="50"/>
      <c r="WQU185" s="50"/>
      <c r="WQV185" s="50"/>
      <c r="WQW185" s="50"/>
      <c r="WQX185" s="50"/>
      <c r="WQY185" s="50"/>
      <c r="WQZ185" s="50"/>
      <c r="WRA185" s="50"/>
      <c r="WRB185" s="50"/>
      <c r="WRC185" s="50"/>
      <c r="WRD185" s="50"/>
      <c r="WRE185" s="50"/>
      <c r="WRF185" s="50"/>
      <c r="WRG185" s="50"/>
      <c r="WRH185" s="50"/>
      <c r="WRI185" s="50"/>
      <c r="WRJ185" s="50"/>
      <c r="WRK185" s="50"/>
      <c r="WRL185" s="50"/>
      <c r="WRM185" s="50"/>
      <c r="WRN185" s="50"/>
      <c r="WRO185" s="50"/>
      <c r="WRP185" s="50"/>
      <c r="WRQ185" s="50"/>
      <c r="WRR185" s="50"/>
      <c r="WRS185" s="50"/>
      <c r="WRT185" s="50"/>
      <c r="WRU185" s="50"/>
      <c r="WRV185" s="50"/>
      <c r="WRW185" s="50"/>
      <c r="WRX185" s="50"/>
      <c r="WRY185" s="50"/>
      <c r="WRZ185" s="50"/>
      <c r="WSA185" s="50"/>
      <c r="WSB185" s="50"/>
      <c r="WSC185" s="50"/>
      <c r="WSD185" s="50"/>
      <c r="WSE185" s="50"/>
      <c r="WSF185" s="50"/>
      <c r="WSG185" s="50"/>
      <c r="WSH185" s="50"/>
      <c r="WSI185" s="50"/>
      <c r="WSJ185" s="50"/>
      <c r="WSK185" s="50"/>
      <c r="WSL185" s="50"/>
      <c r="WSM185" s="50"/>
      <c r="WSN185" s="50"/>
      <c r="WSO185" s="50"/>
      <c r="WSP185" s="50"/>
      <c r="WSQ185" s="50"/>
      <c r="WSR185" s="50"/>
      <c r="WSS185" s="50"/>
      <c r="WST185" s="50"/>
      <c r="WSU185" s="50"/>
      <c r="WSV185" s="50"/>
      <c r="WSW185" s="50"/>
      <c r="WSX185" s="50"/>
      <c r="WSY185" s="50"/>
      <c r="WSZ185" s="50"/>
      <c r="WTA185" s="50"/>
      <c r="WTB185" s="50"/>
      <c r="WTC185" s="50"/>
      <c r="WTD185" s="50"/>
      <c r="WTE185" s="50"/>
      <c r="WTF185" s="50"/>
      <c r="WTG185" s="50"/>
      <c r="WTH185" s="50"/>
      <c r="WTI185" s="50"/>
      <c r="WTJ185" s="50"/>
      <c r="WTK185" s="50"/>
      <c r="WTL185" s="50"/>
      <c r="WTM185" s="50"/>
      <c r="WTN185" s="50"/>
      <c r="WTO185" s="50"/>
      <c r="WTP185" s="50"/>
      <c r="WTQ185" s="50"/>
      <c r="WTR185" s="50"/>
      <c r="WTS185" s="50"/>
      <c r="WTT185" s="50"/>
      <c r="WTU185" s="50"/>
      <c r="WTV185" s="50"/>
      <c r="WTW185" s="50"/>
      <c r="WTX185" s="50"/>
      <c r="WTY185" s="50"/>
      <c r="WTZ185" s="50"/>
      <c r="WUA185" s="50"/>
      <c r="WUB185" s="50"/>
      <c r="WUC185" s="50"/>
      <c r="WUD185" s="50"/>
      <c r="WUE185" s="50"/>
      <c r="WUF185" s="50"/>
      <c r="WUG185" s="50"/>
      <c r="WUH185" s="50"/>
      <c r="WUI185" s="50"/>
      <c r="WUJ185" s="50"/>
      <c r="WUK185" s="50"/>
      <c r="WUL185" s="50"/>
      <c r="WUM185" s="50"/>
      <c r="WUN185" s="50"/>
      <c r="WUO185" s="50"/>
      <c r="WUP185" s="50"/>
      <c r="WUQ185" s="50"/>
      <c r="WUR185" s="50"/>
      <c r="WUS185" s="50"/>
      <c r="WUT185" s="50"/>
      <c r="WUU185" s="50"/>
      <c r="WUV185" s="50"/>
      <c r="WUW185" s="50"/>
      <c r="WUX185" s="50"/>
      <c r="WUY185" s="50"/>
      <c r="WUZ185" s="50"/>
      <c r="WVA185" s="50"/>
      <c r="WVB185" s="50"/>
      <c r="WVC185" s="50"/>
      <c r="WVD185" s="50"/>
      <c r="WVE185" s="50"/>
      <c r="WVF185" s="50"/>
      <c r="WVG185" s="50"/>
      <c r="WVH185" s="50"/>
      <c r="WVJ185" s="50"/>
      <c r="WVL185" s="50"/>
      <c r="WVM185" s="50"/>
      <c r="WVN185" s="50"/>
      <c r="WVO185" s="50"/>
      <c r="WVP185" s="50"/>
      <c r="WVQ185" s="50"/>
      <c r="WVR185" s="50"/>
      <c r="WVS185" s="50"/>
      <c r="WVX185" s="50"/>
      <c r="WVY185" s="50"/>
      <c r="WVZ185" s="50"/>
      <c r="WWA185" s="50"/>
      <c r="WWB185" s="50"/>
      <c r="WWC185" s="50"/>
      <c r="WWD185" s="50"/>
      <c r="WWE185" s="50"/>
      <c r="WWF185" s="50"/>
      <c r="WWG185" s="50"/>
      <c r="WWH185" s="50"/>
      <c r="WWI185" s="50"/>
      <c r="WWJ185" s="50"/>
      <c r="WWK185" s="50"/>
      <c r="WWL185" s="50"/>
      <c r="WWM185" s="50"/>
      <c r="WWN185" s="50"/>
      <c r="WWO185" s="50"/>
      <c r="WWP185" s="50"/>
      <c r="WWQ185" s="50"/>
      <c r="WWR185" s="50"/>
      <c r="WWS185" s="50"/>
      <c r="WWT185" s="50"/>
      <c r="WWU185" s="50"/>
      <c r="WWV185" s="50"/>
      <c r="WWW185" s="50"/>
      <c r="WWX185" s="50"/>
      <c r="WWY185" s="50"/>
      <c r="WWZ185" s="50"/>
      <c r="WXA185" s="50"/>
      <c r="WXB185" s="50"/>
      <c r="WXC185" s="50"/>
      <c r="WXD185" s="50"/>
      <c r="WXE185" s="50"/>
      <c r="WXF185" s="50"/>
      <c r="WXG185" s="50"/>
      <c r="WXH185" s="50"/>
      <c r="WXI185" s="50"/>
      <c r="WXJ185" s="50"/>
      <c r="WXK185" s="50"/>
      <c r="WXL185" s="50"/>
      <c r="WXM185" s="50"/>
      <c r="WXN185" s="50"/>
      <c r="WXO185" s="50"/>
      <c r="WXP185" s="50"/>
      <c r="WXQ185" s="50"/>
      <c r="WXR185" s="50"/>
      <c r="WXS185" s="50"/>
      <c r="WXT185" s="50"/>
      <c r="WXU185" s="50"/>
      <c r="WXV185" s="50"/>
      <c r="WXW185" s="50"/>
      <c r="WXX185" s="50"/>
      <c r="WXY185" s="50"/>
      <c r="WXZ185" s="50"/>
      <c r="WYA185" s="50"/>
      <c r="WYB185" s="50"/>
      <c r="WYC185" s="50"/>
      <c r="WYD185" s="50"/>
      <c r="WYE185" s="50"/>
      <c r="WYF185" s="50"/>
      <c r="WYG185" s="50"/>
      <c r="WYH185" s="50"/>
      <c r="WYI185" s="50"/>
      <c r="WYJ185" s="50"/>
      <c r="WYK185" s="50"/>
      <c r="WYL185" s="50"/>
      <c r="WYM185" s="50"/>
      <c r="WYN185" s="50"/>
      <c r="WYO185" s="50"/>
      <c r="WYP185" s="50"/>
      <c r="WYQ185" s="50"/>
      <c r="WYR185" s="50"/>
      <c r="WYS185" s="50"/>
      <c r="WYT185" s="50"/>
      <c r="WYU185" s="50"/>
      <c r="WYV185" s="50"/>
      <c r="WYW185" s="50"/>
      <c r="WYX185" s="50"/>
      <c r="WYY185" s="50"/>
      <c r="WYZ185" s="50"/>
      <c r="WZA185" s="50"/>
      <c r="WZB185" s="50"/>
      <c r="WZC185" s="50"/>
      <c r="WZD185" s="50"/>
      <c r="WZE185" s="50"/>
      <c r="WZF185" s="50"/>
      <c r="WZG185" s="50"/>
      <c r="WZH185" s="50"/>
      <c r="WZI185" s="50"/>
      <c r="WZJ185" s="50"/>
      <c r="WZK185" s="50"/>
      <c r="WZL185" s="50"/>
      <c r="WZM185" s="50"/>
      <c r="WZN185" s="50"/>
      <c r="WZO185" s="50"/>
      <c r="WZP185" s="50"/>
      <c r="WZQ185" s="50"/>
      <c r="WZR185" s="50"/>
      <c r="WZS185" s="50"/>
      <c r="WZT185" s="50"/>
      <c r="WZU185" s="50"/>
      <c r="WZV185" s="50"/>
      <c r="WZW185" s="50"/>
      <c r="WZX185" s="50"/>
      <c r="WZY185" s="50"/>
      <c r="WZZ185" s="50"/>
      <c r="XAA185" s="50"/>
      <c r="XAB185" s="50"/>
      <c r="XAC185" s="50"/>
      <c r="XAD185" s="50"/>
      <c r="XAE185" s="50"/>
      <c r="XAF185" s="50"/>
      <c r="XAG185" s="50"/>
      <c r="XAH185" s="50"/>
      <c r="XAI185" s="50"/>
      <c r="XAJ185" s="50"/>
      <c r="XAK185" s="50"/>
      <c r="XAL185" s="50"/>
      <c r="XAM185" s="50"/>
      <c r="XAN185" s="50"/>
      <c r="XAO185" s="50"/>
      <c r="XAP185" s="50"/>
      <c r="XAQ185" s="50"/>
      <c r="XAR185" s="50"/>
      <c r="XAS185" s="50"/>
      <c r="XAT185" s="50"/>
      <c r="XAU185" s="50"/>
      <c r="XAV185" s="50"/>
      <c r="XAW185" s="50"/>
      <c r="XAX185" s="50"/>
      <c r="XAY185" s="50"/>
      <c r="XAZ185" s="50"/>
      <c r="XBA185" s="50"/>
      <c r="XBB185" s="50"/>
      <c r="XBC185" s="50"/>
      <c r="XBD185" s="50"/>
      <c r="XBE185" s="50"/>
      <c r="XBF185" s="50"/>
      <c r="XBG185" s="50"/>
      <c r="XBH185" s="50"/>
      <c r="XBI185" s="50"/>
      <c r="XBJ185" s="50"/>
      <c r="XBK185" s="50"/>
      <c r="XBL185" s="50"/>
      <c r="XBM185" s="50"/>
      <c r="XBN185" s="50"/>
      <c r="XBO185" s="50"/>
      <c r="XBP185" s="50"/>
      <c r="XBQ185" s="50"/>
      <c r="XBR185" s="50"/>
      <c r="XBS185" s="50"/>
      <c r="XBT185" s="50"/>
      <c r="XBU185" s="50"/>
      <c r="XBV185" s="50"/>
      <c r="XBW185" s="50"/>
      <c r="XBX185" s="50"/>
      <c r="XBY185" s="50"/>
      <c r="XBZ185" s="50"/>
      <c r="XCA185" s="50"/>
      <c r="XCB185" s="50"/>
      <c r="XCC185" s="50"/>
      <c r="XCD185" s="50"/>
      <c r="XCE185" s="50"/>
      <c r="XCF185" s="50"/>
      <c r="XCG185" s="50"/>
      <c r="XCH185" s="50"/>
      <c r="XCI185" s="50"/>
      <c r="XCJ185" s="50"/>
      <c r="XCK185" s="50"/>
      <c r="XCL185" s="50"/>
      <c r="XCM185" s="50"/>
      <c r="XCN185" s="50"/>
      <c r="XCO185" s="50"/>
      <c r="XCP185" s="50"/>
      <c r="XCQ185" s="50"/>
      <c r="XCR185" s="50"/>
      <c r="XCS185" s="50"/>
      <c r="XCT185" s="50"/>
      <c r="XCU185" s="50"/>
      <c r="XCV185" s="50"/>
      <c r="XCW185" s="50"/>
      <c r="XCX185" s="50"/>
      <c r="XCY185" s="50"/>
      <c r="XCZ185" s="50"/>
      <c r="XDA185" s="50"/>
      <c r="XDB185" s="50"/>
      <c r="XDC185" s="50"/>
      <c r="XDD185" s="50"/>
      <c r="XDE185" s="50"/>
      <c r="XDF185" s="50"/>
      <c r="XDG185" s="50"/>
      <c r="XDH185" s="50"/>
      <c r="XDI185" s="50"/>
      <c r="XDJ185" s="50"/>
      <c r="XDK185" s="50"/>
      <c r="XDL185" s="50"/>
      <c r="XDM185" s="50"/>
      <c r="XDN185" s="50"/>
      <c r="XDO185" s="50"/>
      <c r="XDP185" s="50"/>
      <c r="XDQ185" s="50"/>
      <c r="XDR185" s="50"/>
      <c r="XDS185" s="50"/>
      <c r="XDT185" s="50"/>
      <c r="XDU185" s="50"/>
      <c r="XDV185" s="50"/>
      <c r="XDW185" s="50"/>
      <c r="XDX185" s="50"/>
      <c r="XDY185" s="50"/>
      <c r="XDZ185" s="50"/>
      <c r="XEA185" s="50"/>
      <c r="XEB185" s="50"/>
      <c r="XEC185" s="50"/>
      <c r="XED185" s="50"/>
      <c r="XEE185" s="50"/>
      <c r="XEF185" s="50"/>
      <c r="XEG185" s="50"/>
      <c r="XEH185" s="50"/>
      <c r="XEI185" s="50"/>
      <c r="XEJ185" s="50"/>
      <c r="XEK185" s="50"/>
      <c r="XEL185" s="50"/>
      <c r="XEM185" s="50"/>
      <c r="XEN185" s="50"/>
      <c r="XEO185" s="50"/>
      <c r="XEP185" s="50"/>
      <c r="XEQ185" s="50"/>
      <c r="XER185" s="50"/>
      <c r="XES185" s="50"/>
      <c r="XET185" s="50"/>
      <c r="XEU185" s="50"/>
      <c r="XEV185" s="50"/>
      <c r="XEW185" s="50"/>
      <c r="XEX185" s="50"/>
      <c r="XEY185" s="50"/>
      <c r="XEZ185" s="50"/>
      <c r="XFA185" s="50"/>
      <c r="XFB185" s="50"/>
      <c r="XFC185" s="50"/>
      <c r="XFD185" s="50"/>
    </row>
    <row r="186" ht="16.5" customHeight="1" spans="1:20">
      <c r="A186" s="29" t="s">
        <v>162</v>
      </c>
      <c r="B186" s="30">
        <v>7676.89</v>
      </c>
      <c r="C186" s="30">
        <f>7676.89-800-60</f>
        <v>6816.89</v>
      </c>
      <c r="D186" s="30">
        <v>6792</v>
      </c>
      <c r="E186" s="57">
        <f>D186/C186*100</f>
        <v>99.6348774881214</v>
      </c>
      <c r="F186" s="30">
        <v>7862</v>
      </c>
      <c r="G186" s="58"/>
      <c r="H186" s="49">
        <f>G186/F186*100</f>
        <v>0</v>
      </c>
      <c r="I186" s="30">
        <f>SUM(I187:I200)</f>
        <v>6728</v>
      </c>
      <c r="J186" s="27"/>
      <c r="K186" s="31">
        <f>J186/B186*100</f>
        <v>0</v>
      </c>
      <c r="Q186" s="43"/>
      <c r="R186" s="30">
        <f>SUM(R187:R200)</f>
        <v>6050.19</v>
      </c>
      <c r="S186" s="30">
        <f>SUM(S187:S200)</f>
        <v>0</v>
      </c>
      <c r="T186" s="42">
        <f t="shared" ref="T186:T249" si="12">R186+S186</f>
        <v>6050.19</v>
      </c>
    </row>
    <row r="187" ht="16.5" customHeight="1" spans="1:20">
      <c r="A187" s="29" t="s">
        <v>352</v>
      </c>
      <c r="B187" s="30"/>
      <c r="C187" s="30"/>
      <c r="D187" s="30"/>
      <c r="E187" s="53"/>
      <c r="F187" s="30"/>
      <c r="G187" s="27"/>
      <c r="H187" s="28"/>
      <c r="I187" s="30">
        <v>3676</v>
      </c>
      <c r="J187" s="27"/>
      <c r="K187" s="31"/>
      <c r="Q187" s="43"/>
      <c r="R187" s="30">
        <v>3523.49</v>
      </c>
      <c r="S187" s="30"/>
      <c r="T187" s="42">
        <f t="shared" si="12"/>
        <v>3523.49</v>
      </c>
    </row>
    <row r="188" ht="16.5" customHeight="1" spans="1:20">
      <c r="A188" s="29" t="s">
        <v>353</v>
      </c>
      <c r="B188" s="30"/>
      <c r="C188" s="30"/>
      <c r="D188" s="30"/>
      <c r="E188" s="53"/>
      <c r="F188" s="30"/>
      <c r="G188" s="27"/>
      <c r="H188" s="28"/>
      <c r="I188" s="30">
        <v>1092</v>
      </c>
      <c r="J188" s="27"/>
      <c r="K188" s="31"/>
      <c r="Q188" s="43"/>
      <c r="R188" s="30">
        <v>388</v>
      </c>
      <c r="S188" s="30"/>
      <c r="T188" s="42">
        <f t="shared" si="12"/>
        <v>388</v>
      </c>
    </row>
    <row r="189" ht="16.5" hidden="1" customHeight="1" spans="1:20">
      <c r="A189" s="29" t="s">
        <v>354</v>
      </c>
      <c r="B189" s="30"/>
      <c r="C189" s="30"/>
      <c r="D189" s="30"/>
      <c r="E189" s="53"/>
      <c r="F189" s="30"/>
      <c r="G189" s="27"/>
      <c r="H189" s="28"/>
      <c r="I189" s="30"/>
      <c r="J189" s="27"/>
      <c r="K189" s="31"/>
      <c r="Q189" s="43"/>
      <c r="R189" s="30"/>
      <c r="S189" s="30"/>
      <c r="T189" s="42"/>
    </row>
    <row r="190" ht="16.5" customHeight="1" spans="1:20">
      <c r="A190" s="29" t="s">
        <v>426</v>
      </c>
      <c r="B190" s="30"/>
      <c r="C190" s="30"/>
      <c r="D190" s="30"/>
      <c r="E190" s="53"/>
      <c r="F190" s="30"/>
      <c r="G190" s="27"/>
      <c r="H190" s="28"/>
      <c r="I190" s="30">
        <v>278</v>
      </c>
      <c r="J190" s="27"/>
      <c r="K190" s="31"/>
      <c r="Q190" s="43"/>
      <c r="R190" s="30">
        <v>350</v>
      </c>
      <c r="S190" s="30"/>
      <c r="T190" s="42">
        <f t="shared" si="12"/>
        <v>350</v>
      </c>
    </row>
    <row r="191" ht="16.5" customHeight="1" spans="1:20">
      <c r="A191" s="29" t="s">
        <v>427</v>
      </c>
      <c r="B191" s="30"/>
      <c r="C191" s="30"/>
      <c r="D191" s="30"/>
      <c r="E191" s="31"/>
      <c r="F191" s="30"/>
      <c r="G191" s="27"/>
      <c r="H191" s="28"/>
      <c r="I191" s="30">
        <v>100</v>
      </c>
      <c r="J191" s="27"/>
      <c r="K191" s="31"/>
      <c r="Q191" s="43"/>
      <c r="R191" s="30">
        <v>150</v>
      </c>
      <c r="S191" s="30"/>
      <c r="T191" s="42">
        <f t="shared" si="12"/>
        <v>150</v>
      </c>
    </row>
    <row r="192" ht="16.5" hidden="1" customHeight="1" spans="1:20">
      <c r="A192" s="29" t="s">
        <v>388</v>
      </c>
      <c r="B192" s="30"/>
      <c r="C192" s="30"/>
      <c r="D192" s="30"/>
      <c r="E192" s="31"/>
      <c r="F192" s="30"/>
      <c r="G192" s="27"/>
      <c r="H192" s="28"/>
      <c r="I192" s="30"/>
      <c r="J192" s="27"/>
      <c r="K192" s="31"/>
      <c r="Q192" s="43"/>
      <c r="R192" s="30"/>
      <c r="S192" s="30"/>
      <c r="T192" s="42"/>
    </row>
    <row r="193" ht="16.5" hidden="1" customHeight="1" spans="1:20">
      <c r="A193" s="29" t="s">
        <v>428</v>
      </c>
      <c r="B193" s="30"/>
      <c r="C193" s="30"/>
      <c r="D193" s="30"/>
      <c r="E193" s="31"/>
      <c r="F193" s="30"/>
      <c r="G193" s="27"/>
      <c r="H193" s="28"/>
      <c r="I193" s="30"/>
      <c r="J193" s="27"/>
      <c r="K193" s="31"/>
      <c r="Q193" s="43"/>
      <c r="R193" s="30"/>
      <c r="S193" s="30"/>
      <c r="T193" s="42"/>
    </row>
    <row r="194" ht="16.5" customHeight="1" spans="1:20">
      <c r="A194" s="29" t="s">
        <v>429</v>
      </c>
      <c r="B194" s="30"/>
      <c r="C194" s="30"/>
      <c r="D194" s="30"/>
      <c r="E194" s="31"/>
      <c r="F194" s="30"/>
      <c r="G194" s="27"/>
      <c r="H194" s="28"/>
      <c r="I194" s="30">
        <v>88</v>
      </c>
      <c r="J194" s="27"/>
      <c r="K194" s="31"/>
      <c r="Q194" s="43"/>
      <c r="R194" s="30"/>
      <c r="S194" s="30"/>
      <c r="T194" s="42"/>
    </row>
    <row r="195" ht="16.5" hidden="1" customHeight="1" spans="1:20">
      <c r="A195" s="29" t="s">
        <v>430</v>
      </c>
      <c r="B195" s="30"/>
      <c r="C195" s="30"/>
      <c r="D195" s="30"/>
      <c r="E195" s="31"/>
      <c r="F195" s="30"/>
      <c r="G195" s="27"/>
      <c r="H195" s="28"/>
      <c r="I195" s="30"/>
      <c r="J195" s="27"/>
      <c r="K195" s="31"/>
      <c r="Q195" s="43"/>
      <c r="R195" s="30">
        <v>15</v>
      </c>
      <c r="S195" s="30"/>
      <c r="T195" s="42">
        <f t="shared" si="12"/>
        <v>15</v>
      </c>
    </row>
    <row r="196" ht="16.5" hidden="1" customHeight="1" spans="1:20">
      <c r="A196" s="29" t="s">
        <v>431</v>
      </c>
      <c r="B196" s="30"/>
      <c r="C196" s="30"/>
      <c r="D196" s="30"/>
      <c r="E196" s="31"/>
      <c r="F196" s="30"/>
      <c r="G196" s="27"/>
      <c r="H196" s="28"/>
      <c r="I196" s="30"/>
      <c r="J196" s="27"/>
      <c r="K196" s="31"/>
      <c r="Q196" s="43"/>
      <c r="R196" s="30"/>
      <c r="S196" s="30"/>
      <c r="T196" s="42"/>
    </row>
    <row r="197" ht="16.5" hidden="1" customHeight="1" spans="1:20">
      <c r="A197" s="29" t="s">
        <v>432</v>
      </c>
      <c r="B197" s="30"/>
      <c r="C197" s="30"/>
      <c r="D197" s="30"/>
      <c r="E197" s="31"/>
      <c r="F197" s="30"/>
      <c r="G197" s="27"/>
      <c r="H197" s="28"/>
      <c r="I197" s="30"/>
      <c r="J197" s="27"/>
      <c r="K197" s="31"/>
      <c r="Q197" s="43"/>
      <c r="R197" s="30"/>
      <c r="S197" s="30"/>
      <c r="T197" s="42"/>
    </row>
    <row r="198" ht="16.5" customHeight="1" spans="1:20">
      <c r="A198" s="29" t="s">
        <v>433</v>
      </c>
      <c r="B198" s="30"/>
      <c r="C198" s="30"/>
      <c r="D198" s="30"/>
      <c r="E198" s="31"/>
      <c r="F198" s="30"/>
      <c r="G198" s="27"/>
      <c r="H198" s="28"/>
      <c r="I198" s="30">
        <v>150</v>
      </c>
      <c r="J198" s="27"/>
      <c r="K198" s="31"/>
      <c r="Q198" s="43"/>
      <c r="R198" s="30"/>
      <c r="S198" s="30"/>
      <c r="T198" s="42"/>
    </row>
    <row r="199" ht="16.5" customHeight="1" spans="1:20">
      <c r="A199" s="29" t="s">
        <v>361</v>
      </c>
      <c r="B199" s="30"/>
      <c r="C199" s="30"/>
      <c r="D199" s="30"/>
      <c r="E199" s="31"/>
      <c r="F199" s="30"/>
      <c r="G199" s="27"/>
      <c r="H199" s="28"/>
      <c r="I199" s="30">
        <v>779</v>
      </c>
      <c r="J199" s="27"/>
      <c r="K199" s="31"/>
      <c r="Q199" s="43"/>
      <c r="R199" s="30">
        <v>1178.7</v>
      </c>
      <c r="S199" s="30"/>
      <c r="T199" s="42">
        <f t="shared" si="12"/>
        <v>1178.7</v>
      </c>
    </row>
    <row r="200" ht="16.5" customHeight="1" spans="1:20">
      <c r="A200" s="29" t="s">
        <v>434</v>
      </c>
      <c r="B200" s="30"/>
      <c r="C200" s="30"/>
      <c r="D200" s="30"/>
      <c r="E200" s="31"/>
      <c r="F200" s="30"/>
      <c r="G200" s="27"/>
      <c r="H200" s="28"/>
      <c r="I200" s="30">
        <v>565</v>
      </c>
      <c r="J200" s="27"/>
      <c r="K200" s="31"/>
      <c r="Q200" s="43"/>
      <c r="R200" s="30">
        <v>445</v>
      </c>
      <c r="S200" s="30"/>
      <c r="T200" s="42">
        <f t="shared" si="12"/>
        <v>445</v>
      </c>
    </row>
    <row r="201" ht="16.5" customHeight="1" spans="1:20">
      <c r="A201" s="29" t="s">
        <v>163</v>
      </c>
      <c r="B201" s="30">
        <v>68616</v>
      </c>
      <c r="C201" s="30">
        <v>200</v>
      </c>
      <c r="D201" s="30">
        <v>197</v>
      </c>
      <c r="E201" s="31">
        <f t="shared" si="9"/>
        <v>98.5</v>
      </c>
      <c r="F201" s="30">
        <v>1143</v>
      </c>
      <c r="G201" s="27">
        <f>D201-F201</f>
        <v>-946</v>
      </c>
      <c r="H201" s="28">
        <f t="shared" si="10"/>
        <v>-82.7646544181977</v>
      </c>
      <c r="I201" s="30">
        <f>I202</f>
        <v>74014</v>
      </c>
      <c r="J201" s="27">
        <f>I201-B201</f>
        <v>5398</v>
      </c>
      <c r="K201" s="31">
        <f>J201/B201*100</f>
        <v>7.86696980296141</v>
      </c>
      <c r="Q201" s="43"/>
      <c r="R201" s="30">
        <f>R202</f>
        <v>50842.5</v>
      </c>
      <c r="S201" s="30">
        <f>S202</f>
        <v>35</v>
      </c>
      <c r="T201" s="42">
        <f t="shared" si="12"/>
        <v>50877.5</v>
      </c>
    </row>
    <row r="202" ht="16.5" customHeight="1" spans="1:20">
      <c r="A202" s="44" t="s">
        <v>435</v>
      </c>
      <c r="B202" s="30"/>
      <c r="C202" s="30"/>
      <c r="D202" s="30"/>
      <c r="E202" s="31"/>
      <c r="F202" s="30"/>
      <c r="G202" s="27"/>
      <c r="H202" s="28"/>
      <c r="I202" s="30">
        <v>74014</v>
      </c>
      <c r="J202" s="27"/>
      <c r="K202" s="31"/>
      <c r="Q202" s="43"/>
      <c r="R202" s="30">
        <v>50842.5</v>
      </c>
      <c r="S202" s="30">
        <v>35</v>
      </c>
      <c r="T202" s="42">
        <f t="shared" si="12"/>
        <v>50877.5</v>
      </c>
    </row>
    <row r="203" s="2" customFormat="1" ht="16.5" customHeight="1" spans="1:20">
      <c r="A203" s="26" t="s">
        <v>164</v>
      </c>
      <c r="B203" s="27">
        <f>B204+B208+B209+B210+B218</f>
        <v>1514.06</v>
      </c>
      <c r="C203" s="27">
        <f>C204+C208+C209+C210+C218</f>
        <v>711.06</v>
      </c>
      <c r="D203" s="27">
        <f>D204+D208+D209+D210+D218</f>
        <v>687</v>
      </c>
      <c r="E203" s="31">
        <f t="shared" si="9"/>
        <v>96.6163192979495</v>
      </c>
      <c r="F203" s="27">
        <f>F204+F208+F209+F210+F218</f>
        <v>1516</v>
      </c>
      <c r="G203" s="27">
        <f t="shared" ref="G203:G204" si="13">D203-F203</f>
        <v>-829</v>
      </c>
      <c r="H203" s="28">
        <f t="shared" si="10"/>
        <v>-54.6833773087071</v>
      </c>
      <c r="I203" s="27">
        <f>I204+I208+I209+I210+I218</f>
        <v>3235</v>
      </c>
      <c r="J203" s="27">
        <f>I203-B203</f>
        <v>1720.94</v>
      </c>
      <c r="K203" s="31">
        <f>J203/B203*100</f>
        <v>113.663923490483</v>
      </c>
      <c r="Q203" s="43"/>
      <c r="R203" s="27">
        <f>R204+R210+R218</f>
        <v>1394.41</v>
      </c>
      <c r="S203" s="27">
        <f>S204+S210+S218</f>
        <v>35</v>
      </c>
      <c r="T203" s="42">
        <f t="shared" si="12"/>
        <v>1429.41</v>
      </c>
    </row>
    <row r="204" s="2" customFormat="1" ht="16.5" customHeight="1" spans="1:16384">
      <c r="A204" s="59" t="s">
        <v>165</v>
      </c>
      <c r="B204" s="46"/>
      <c r="C204" s="46"/>
      <c r="D204" s="48"/>
      <c r="E204" s="47"/>
      <c r="F204" s="48"/>
      <c r="G204" s="48">
        <f t="shared" si="13"/>
        <v>0</v>
      </c>
      <c r="H204" s="49"/>
      <c r="I204" s="48">
        <f>SUM(I205:I207)</f>
        <v>0</v>
      </c>
      <c r="J204" s="48">
        <f t="shared" ref="J204:J210" si="14">I204-B204</f>
        <v>0</v>
      </c>
      <c r="K204" s="47"/>
      <c r="L204" s="64"/>
      <c r="Q204" s="43"/>
      <c r="R204" s="27"/>
      <c r="S204" s="27"/>
      <c r="T204" s="42">
        <f t="shared" si="12"/>
        <v>0</v>
      </c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  <c r="FU204" s="64"/>
      <c r="FV204" s="64"/>
      <c r="FW204" s="64"/>
      <c r="FX204" s="64"/>
      <c r="FY204" s="64"/>
      <c r="FZ204" s="64"/>
      <c r="GA204" s="64"/>
      <c r="GB204" s="64"/>
      <c r="GC204" s="64"/>
      <c r="GD204" s="64"/>
      <c r="GE204" s="64"/>
      <c r="GF204" s="64"/>
      <c r="GG204" s="64"/>
      <c r="GH204" s="64"/>
      <c r="GI204" s="64"/>
      <c r="GJ204" s="64"/>
      <c r="GK204" s="64"/>
      <c r="GL204" s="64"/>
      <c r="GM204" s="64"/>
      <c r="GN204" s="64"/>
      <c r="GO204" s="64"/>
      <c r="GP204" s="64"/>
      <c r="GQ204" s="64"/>
      <c r="GR204" s="64"/>
      <c r="GS204" s="64"/>
      <c r="GT204" s="64"/>
      <c r="GU204" s="64"/>
      <c r="GV204" s="64"/>
      <c r="GW204" s="64"/>
      <c r="GX204" s="64"/>
      <c r="GY204" s="64"/>
      <c r="GZ204" s="64"/>
      <c r="HA204" s="64"/>
      <c r="HB204" s="64"/>
      <c r="HC204" s="64"/>
      <c r="HD204" s="64"/>
      <c r="HE204" s="64"/>
      <c r="HF204" s="64"/>
      <c r="HG204" s="64"/>
      <c r="HH204" s="64"/>
      <c r="HI204" s="64"/>
      <c r="HJ204" s="64"/>
      <c r="HK204" s="64"/>
      <c r="HL204" s="64"/>
      <c r="HM204" s="64"/>
      <c r="HN204" s="64"/>
      <c r="HO204" s="64"/>
      <c r="HP204" s="64"/>
      <c r="HQ204" s="64"/>
      <c r="HR204" s="64"/>
      <c r="HS204" s="64"/>
      <c r="HT204" s="64"/>
      <c r="HU204" s="64"/>
      <c r="HV204" s="64"/>
      <c r="HW204" s="64"/>
      <c r="HX204" s="64"/>
      <c r="HY204" s="64"/>
      <c r="HZ204" s="64"/>
      <c r="IA204" s="64"/>
      <c r="IB204" s="64"/>
      <c r="IC204" s="64"/>
      <c r="ID204" s="64"/>
      <c r="IE204" s="64"/>
      <c r="IF204" s="64"/>
      <c r="IG204" s="64"/>
      <c r="IH204" s="64"/>
      <c r="II204" s="64"/>
      <c r="IJ204" s="64"/>
      <c r="IK204" s="64"/>
      <c r="IL204" s="64"/>
      <c r="IM204" s="64"/>
      <c r="IN204" s="64"/>
      <c r="IO204" s="64"/>
      <c r="IP204" s="64"/>
      <c r="IQ204" s="64"/>
      <c r="IR204" s="64"/>
      <c r="IS204" s="64"/>
      <c r="IT204" s="64"/>
      <c r="IU204" s="64"/>
      <c r="IV204" s="64"/>
      <c r="IX204" s="64"/>
      <c r="IZ204" s="64"/>
      <c r="JA204" s="64"/>
      <c r="JB204" s="64"/>
      <c r="JC204" s="64"/>
      <c r="JD204" s="64"/>
      <c r="JE204" s="64"/>
      <c r="JF204" s="64"/>
      <c r="JG204" s="64"/>
      <c r="JL204" s="64"/>
      <c r="JM204" s="64"/>
      <c r="JN204" s="64"/>
      <c r="JO204" s="64"/>
      <c r="JP204" s="64"/>
      <c r="JQ204" s="64"/>
      <c r="JR204" s="64"/>
      <c r="JS204" s="64"/>
      <c r="JT204" s="64"/>
      <c r="JU204" s="64"/>
      <c r="JV204" s="64"/>
      <c r="JW204" s="64"/>
      <c r="JX204" s="64"/>
      <c r="JY204" s="64"/>
      <c r="JZ204" s="64"/>
      <c r="KA204" s="64"/>
      <c r="KB204" s="64"/>
      <c r="KC204" s="64"/>
      <c r="KD204" s="64"/>
      <c r="KE204" s="64"/>
      <c r="KF204" s="64"/>
      <c r="KG204" s="64"/>
      <c r="KH204" s="64"/>
      <c r="KI204" s="64"/>
      <c r="KJ204" s="64"/>
      <c r="KK204" s="64"/>
      <c r="KL204" s="64"/>
      <c r="KM204" s="64"/>
      <c r="KN204" s="64"/>
      <c r="KO204" s="64"/>
      <c r="KP204" s="64"/>
      <c r="KQ204" s="64"/>
      <c r="KR204" s="64"/>
      <c r="KS204" s="64"/>
      <c r="KT204" s="64"/>
      <c r="KU204" s="64"/>
      <c r="KV204" s="64"/>
      <c r="KW204" s="64"/>
      <c r="KX204" s="64"/>
      <c r="KY204" s="64"/>
      <c r="KZ204" s="64"/>
      <c r="LA204" s="64"/>
      <c r="LB204" s="64"/>
      <c r="LC204" s="64"/>
      <c r="LD204" s="64"/>
      <c r="LE204" s="64"/>
      <c r="LF204" s="64"/>
      <c r="LG204" s="64"/>
      <c r="LH204" s="64"/>
      <c r="LI204" s="64"/>
      <c r="LJ204" s="64"/>
      <c r="LK204" s="64"/>
      <c r="LL204" s="64"/>
      <c r="LM204" s="64"/>
      <c r="LN204" s="64"/>
      <c r="LO204" s="64"/>
      <c r="LP204" s="64"/>
      <c r="LQ204" s="64"/>
      <c r="LR204" s="64"/>
      <c r="LS204" s="64"/>
      <c r="LT204" s="64"/>
      <c r="LU204" s="64"/>
      <c r="LV204" s="64"/>
      <c r="LW204" s="64"/>
      <c r="LX204" s="64"/>
      <c r="LY204" s="64"/>
      <c r="LZ204" s="64"/>
      <c r="MA204" s="64"/>
      <c r="MB204" s="64"/>
      <c r="MC204" s="64"/>
      <c r="MD204" s="64"/>
      <c r="ME204" s="64"/>
      <c r="MF204" s="64"/>
      <c r="MG204" s="64"/>
      <c r="MH204" s="64"/>
      <c r="MI204" s="64"/>
      <c r="MJ204" s="64"/>
      <c r="MK204" s="64"/>
      <c r="ML204" s="64"/>
      <c r="MM204" s="64"/>
      <c r="MN204" s="64"/>
      <c r="MO204" s="64"/>
      <c r="MP204" s="64"/>
      <c r="MQ204" s="64"/>
      <c r="MR204" s="64"/>
      <c r="MS204" s="64"/>
      <c r="MT204" s="64"/>
      <c r="MU204" s="64"/>
      <c r="MV204" s="64"/>
      <c r="MW204" s="64"/>
      <c r="MX204" s="64"/>
      <c r="MY204" s="64"/>
      <c r="MZ204" s="64"/>
      <c r="NA204" s="64"/>
      <c r="NB204" s="64"/>
      <c r="NC204" s="64"/>
      <c r="ND204" s="64"/>
      <c r="NE204" s="64"/>
      <c r="NF204" s="64"/>
      <c r="NG204" s="64"/>
      <c r="NH204" s="64"/>
      <c r="NI204" s="64"/>
      <c r="NJ204" s="64"/>
      <c r="NK204" s="64"/>
      <c r="NL204" s="64"/>
      <c r="NM204" s="64"/>
      <c r="NN204" s="64"/>
      <c r="NO204" s="64"/>
      <c r="NP204" s="64"/>
      <c r="NQ204" s="64"/>
      <c r="NR204" s="64"/>
      <c r="NS204" s="64"/>
      <c r="NT204" s="64"/>
      <c r="NU204" s="64"/>
      <c r="NV204" s="64"/>
      <c r="NW204" s="64"/>
      <c r="NX204" s="64"/>
      <c r="NY204" s="64"/>
      <c r="NZ204" s="64"/>
      <c r="OA204" s="64"/>
      <c r="OB204" s="64"/>
      <c r="OC204" s="64"/>
      <c r="OD204" s="64"/>
      <c r="OE204" s="64"/>
      <c r="OF204" s="64"/>
      <c r="OG204" s="64"/>
      <c r="OH204" s="64"/>
      <c r="OI204" s="64"/>
      <c r="OJ204" s="64"/>
      <c r="OK204" s="64"/>
      <c r="OL204" s="64"/>
      <c r="OM204" s="64"/>
      <c r="ON204" s="64"/>
      <c r="OO204" s="64"/>
      <c r="OP204" s="64"/>
      <c r="OQ204" s="64"/>
      <c r="OR204" s="64"/>
      <c r="OS204" s="64"/>
      <c r="OT204" s="64"/>
      <c r="OU204" s="64"/>
      <c r="OV204" s="64"/>
      <c r="OW204" s="64"/>
      <c r="OX204" s="64"/>
      <c r="OY204" s="64"/>
      <c r="OZ204" s="64"/>
      <c r="PA204" s="64"/>
      <c r="PB204" s="64"/>
      <c r="PC204" s="64"/>
      <c r="PD204" s="64"/>
      <c r="PE204" s="64"/>
      <c r="PF204" s="64"/>
      <c r="PG204" s="64"/>
      <c r="PH204" s="64"/>
      <c r="PI204" s="64"/>
      <c r="PJ204" s="64"/>
      <c r="PK204" s="64"/>
      <c r="PL204" s="64"/>
      <c r="PM204" s="64"/>
      <c r="PN204" s="64"/>
      <c r="PO204" s="64"/>
      <c r="PP204" s="64"/>
      <c r="PQ204" s="64"/>
      <c r="PR204" s="64"/>
      <c r="PS204" s="64"/>
      <c r="PT204" s="64"/>
      <c r="PU204" s="64"/>
      <c r="PV204" s="64"/>
      <c r="PW204" s="64"/>
      <c r="PX204" s="64"/>
      <c r="PY204" s="64"/>
      <c r="PZ204" s="64"/>
      <c r="QA204" s="64"/>
      <c r="QB204" s="64"/>
      <c r="QC204" s="64"/>
      <c r="QD204" s="64"/>
      <c r="QE204" s="64"/>
      <c r="QF204" s="64"/>
      <c r="QG204" s="64"/>
      <c r="QH204" s="64"/>
      <c r="QI204" s="64"/>
      <c r="QJ204" s="64"/>
      <c r="QK204" s="64"/>
      <c r="QL204" s="64"/>
      <c r="QM204" s="64"/>
      <c r="QN204" s="64"/>
      <c r="QO204" s="64"/>
      <c r="QP204" s="64"/>
      <c r="QQ204" s="64"/>
      <c r="QR204" s="64"/>
      <c r="QS204" s="64"/>
      <c r="QT204" s="64"/>
      <c r="QU204" s="64"/>
      <c r="QV204" s="64"/>
      <c r="QW204" s="64"/>
      <c r="QX204" s="64"/>
      <c r="QY204" s="64"/>
      <c r="QZ204" s="64"/>
      <c r="RA204" s="64"/>
      <c r="RB204" s="64"/>
      <c r="RC204" s="64"/>
      <c r="RD204" s="64"/>
      <c r="RE204" s="64"/>
      <c r="RF204" s="64"/>
      <c r="RG204" s="64"/>
      <c r="RH204" s="64"/>
      <c r="RI204" s="64"/>
      <c r="RJ204" s="64"/>
      <c r="RK204" s="64"/>
      <c r="RL204" s="64"/>
      <c r="RM204" s="64"/>
      <c r="RN204" s="64"/>
      <c r="RO204" s="64"/>
      <c r="RP204" s="64"/>
      <c r="RQ204" s="64"/>
      <c r="RR204" s="64"/>
      <c r="RS204" s="64"/>
      <c r="RT204" s="64"/>
      <c r="RU204" s="64"/>
      <c r="RV204" s="64"/>
      <c r="RW204" s="64"/>
      <c r="RX204" s="64"/>
      <c r="RY204" s="64"/>
      <c r="RZ204" s="64"/>
      <c r="SA204" s="64"/>
      <c r="SB204" s="64"/>
      <c r="SC204" s="64"/>
      <c r="SD204" s="64"/>
      <c r="SE204" s="64"/>
      <c r="SF204" s="64"/>
      <c r="SG204" s="64"/>
      <c r="SH204" s="64"/>
      <c r="SI204" s="64"/>
      <c r="SJ204" s="64"/>
      <c r="SK204" s="64"/>
      <c r="SL204" s="64"/>
      <c r="SM204" s="64"/>
      <c r="SN204" s="64"/>
      <c r="SO204" s="64"/>
      <c r="SP204" s="64"/>
      <c r="SQ204" s="64"/>
      <c r="SR204" s="64"/>
      <c r="ST204" s="64"/>
      <c r="SV204" s="64"/>
      <c r="SW204" s="64"/>
      <c r="SX204" s="64"/>
      <c r="SY204" s="64"/>
      <c r="SZ204" s="64"/>
      <c r="TA204" s="64"/>
      <c r="TB204" s="64"/>
      <c r="TC204" s="64"/>
      <c r="TH204" s="64"/>
      <c r="TI204" s="64"/>
      <c r="TJ204" s="64"/>
      <c r="TK204" s="64"/>
      <c r="TL204" s="64"/>
      <c r="TM204" s="64"/>
      <c r="TN204" s="64"/>
      <c r="TO204" s="64"/>
      <c r="TP204" s="64"/>
      <c r="TQ204" s="64"/>
      <c r="TR204" s="64"/>
      <c r="TS204" s="64"/>
      <c r="TT204" s="64"/>
      <c r="TU204" s="64"/>
      <c r="TV204" s="64"/>
      <c r="TW204" s="64"/>
      <c r="TX204" s="64"/>
      <c r="TY204" s="64"/>
      <c r="TZ204" s="64"/>
      <c r="UA204" s="64"/>
      <c r="UB204" s="64"/>
      <c r="UC204" s="64"/>
      <c r="UD204" s="64"/>
      <c r="UE204" s="64"/>
      <c r="UF204" s="64"/>
      <c r="UG204" s="64"/>
      <c r="UH204" s="64"/>
      <c r="UI204" s="64"/>
      <c r="UJ204" s="64"/>
      <c r="UK204" s="64"/>
      <c r="UL204" s="64"/>
      <c r="UM204" s="64"/>
      <c r="UN204" s="64"/>
      <c r="UO204" s="64"/>
      <c r="UP204" s="64"/>
      <c r="UQ204" s="64"/>
      <c r="UR204" s="64"/>
      <c r="US204" s="64"/>
      <c r="UT204" s="64"/>
      <c r="UU204" s="64"/>
      <c r="UV204" s="64"/>
      <c r="UW204" s="64"/>
      <c r="UX204" s="64"/>
      <c r="UY204" s="64"/>
      <c r="UZ204" s="64"/>
      <c r="VA204" s="64"/>
      <c r="VB204" s="64"/>
      <c r="VC204" s="64"/>
      <c r="VD204" s="64"/>
      <c r="VE204" s="64"/>
      <c r="VF204" s="64"/>
      <c r="VG204" s="64"/>
      <c r="VH204" s="64"/>
      <c r="VI204" s="64"/>
      <c r="VJ204" s="64"/>
      <c r="VK204" s="64"/>
      <c r="VL204" s="64"/>
      <c r="VM204" s="64"/>
      <c r="VN204" s="64"/>
      <c r="VO204" s="64"/>
      <c r="VP204" s="64"/>
      <c r="VQ204" s="64"/>
      <c r="VR204" s="64"/>
      <c r="VS204" s="64"/>
      <c r="VT204" s="64"/>
      <c r="VU204" s="64"/>
      <c r="VV204" s="64"/>
      <c r="VW204" s="64"/>
      <c r="VX204" s="64"/>
      <c r="VY204" s="64"/>
      <c r="VZ204" s="64"/>
      <c r="WA204" s="64"/>
      <c r="WB204" s="64"/>
      <c r="WC204" s="64"/>
      <c r="WD204" s="64"/>
      <c r="WE204" s="64"/>
      <c r="WF204" s="64"/>
      <c r="WG204" s="64"/>
      <c r="WH204" s="64"/>
      <c r="WI204" s="64"/>
      <c r="WJ204" s="64"/>
      <c r="WK204" s="64"/>
      <c r="WL204" s="64"/>
      <c r="WM204" s="64"/>
      <c r="WN204" s="64"/>
      <c r="WO204" s="64"/>
      <c r="WP204" s="64"/>
      <c r="WQ204" s="64"/>
      <c r="WR204" s="64"/>
      <c r="WS204" s="64"/>
      <c r="WT204" s="64"/>
      <c r="WU204" s="64"/>
      <c r="WV204" s="64"/>
      <c r="WW204" s="64"/>
      <c r="WX204" s="64"/>
      <c r="WY204" s="64"/>
      <c r="WZ204" s="64"/>
      <c r="XA204" s="64"/>
      <c r="XB204" s="64"/>
      <c r="XC204" s="64"/>
      <c r="XD204" s="64"/>
      <c r="XE204" s="64"/>
      <c r="XF204" s="64"/>
      <c r="XG204" s="64"/>
      <c r="XH204" s="64"/>
      <c r="XI204" s="64"/>
      <c r="XJ204" s="64"/>
      <c r="XK204" s="64"/>
      <c r="XL204" s="64"/>
      <c r="XM204" s="64"/>
      <c r="XN204" s="64"/>
      <c r="XO204" s="64"/>
      <c r="XP204" s="64"/>
      <c r="XQ204" s="64"/>
      <c r="XR204" s="64"/>
      <c r="XS204" s="64"/>
      <c r="XT204" s="64"/>
      <c r="XU204" s="64"/>
      <c r="XV204" s="64"/>
      <c r="XW204" s="64"/>
      <c r="XX204" s="64"/>
      <c r="XY204" s="64"/>
      <c r="XZ204" s="64"/>
      <c r="YA204" s="64"/>
      <c r="YB204" s="64"/>
      <c r="YC204" s="64"/>
      <c r="YD204" s="64"/>
      <c r="YE204" s="64"/>
      <c r="YF204" s="64"/>
      <c r="YG204" s="64"/>
      <c r="YH204" s="64"/>
      <c r="YI204" s="64"/>
      <c r="YJ204" s="64"/>
      <c r="YK204" s="64"/>
      <c r="YL204" s="64"/>
      <c r="YM204" s="64"/>
      <c r="YN204" s="64"/>
      <c r="YO204" s="64"/>
      <c r="YP204" s="64"/>
      <c r="YQ204" s="64"/>
      <c r="YR204" s="64"/>
      <c r="YS204" s="64"/>
      <c r="YT204" s="64"/>
      <c r="YU204" s="64"/>
      <c r="YV204" s="64"/>
      <c r="YW204" s="64"/>
      <c r="YX204" s="64"/>
      <c r="YY204" s="64"/>
      <c r="YZ204" s="64"/>
      <c r="ZA204" s="64"/>
      <c r="ZB204" s="64"/>
      <c r="ZC204" s="64"/>
      <c r="ZD204" s="64"/>
      <c r="ZE204" s="64"/>
      <c r="ZF204" s="64"/>
      <c r="ZG204" s="64"/>
      <c r="ZH204" s="64"/>
      <c r="ZI204" s="64"/>
      <c r="ZJ204" s="64"/>
      <c r="ZK204" s="64"/>
      <c r="ZL204" s="64"/>
      <c r="ZM204" s="64"/>
      <c r="ZN204" s="64"/>
      <c r="ZO204" s="64"/>
      <c r="ZP204" s="64"/>
      <c r="ZQ204" s="64"/>
      <c r="ZR204" s="64"/>
      <c r="ZS204" s="64"/>
      <c r="ZT204" s="64"/>
      <c r="ZU204" s="64"/>
      <c r="ZV204" s="64"/>
      <c r="ZW204" s="64"/>
      <c r="ZX204" s="64"/>
      <c r="ZY204" s="64"/>
      <c r="ZZ204" s="64"/>
      <c r="AAA204" s="64"/>
      <c r="AAB204" s="64"/>
      <c r="AAC204" s="64"/>
      <c r="AAD204" s="64"/>
      <c r="AAE204" s="64"/>
      <c r="AAF204" s="64"/>
      <c r="AAG204" s="64"/>
      <c r="AAH204" s="64"/>
      <c r="AAI204" s="64"/>
      <c r="AAJ204" s="64"/>
      <c r="AAK204" s="64"/>
      <c r="AAL204" s="64"/>
      <c r="AAM204" s="64"/>
      <c r="AAN204" s="64"/>
      <c r="AAO204" s="64"/>
      <c r="AAP204" s="64"/>
      <c r="AAQ204" s="64"/>
      <c r="AAR204" s="64"/>
      <c r="AAS204" s="64"/>
      <c r="AAT204" s="64"/>
      <c r="AAU204" s="64"/>
      <c r="AAV204" s="64"/>
      <c r="AAW204" s="64"/>
      <c r="AAX204" s="64"/>
      <c r="AAY204" s="64"/>
      <c r="AAZ204" s="64"/>
      <c r="ABA204" s="64"/>
      <c r="ABB204" s="64"/>
      <c r="ABC204" s="64"/>
      <c r="ABD204" s="64"/>
      <c r="ABE204" s="64"/>
      <c r="ABF204" s="64"/>
      <c r="ABG204" s="64"/>
      <c r="ABH204" s="64"/>
      <c r="ABI204" s="64"/>
      <c r="ABJ204" s="64"/>
      <c r="ABK204" s="64"/>
      <c r="ABL204" s="64"/>
      <c r="ABM204" s="64"/>
      <c r="ABN204" s="64"/>
      <c r="ABO204" s="64"/>
      <c r="ABP204" s="64"/>
      <c r="ABQ204" s="64"/>
      <c r="ABR204" s="64"/>
      <c r="ABS204" s="64"/>
      <c r="ABT204" s="64"/>
      <c r="ABU204" s="64"/>
      <c r="ABV204" s="64"/>
      <c r="ABW204" s="64"/>
      <c r="ABX204" s="64"/>
      <c r="ABY204" s="64"/>
      <c r="ABZ204" s="64"/>
      <c r="ACA204" s="64"/>
      <c r="ACB204" s="64"/>
      <c r="ACC204" s="64"/>
      <c r="ACD204" s="64"/>
      <c r="ACE204" s="64"/>
      <c r="ACF204" s="64"/>
      <c r="ACG204" s="64"/>
      <c r="ACH204" s="64"/>
      <c r="ACI204" s="64"/>
      <c r="ACJ204" s="64"/>
      <c r="ACK204" s="64"/>
      <c r="ACL204" s="64"/>
      <c r="ACM204" s="64"/>
      <c r="ACN204" s="64"/>
      <c r="ACP204" s="64"/>
      <c r="ACR204" s="64"/>
      <c r="ACS204" s="64"/>
      <c r="ACT204" s="64"/>
      <c r="ACU204" s="64"/>
      <c r="ACV204" s="64"/>
      <c r="ACW204" s="64"/>
      <c r="ACX204" s="64"/>
      <c r="ACY204" s="64"/>
      <c r="ADD204" s="64"/>
      <c r="ADE204" s="64"/>
      <c r="ADF204" s="64"/>
      <c r="ADG204" s="64"/>
      <c r="ADH204" s="64"/>
      <c r="ADI204" s="64"/>
      <c r="ADJ204" s="64"/>
      <c r="ADK204" s="64"/>
      <c r="ADL204" s="64"/>
      <c r="ADM204" s="64"/>
      <c r="ADN204" s="64"/>
      <c r="ADO204" s="64"/>
      <c r="ADP204" s="64"/>
      <c r="ADQ204" s="64"/>
      <c r="ADR204" s="64"/>
      <c r="ADS204" s="64"/>
      <c r="ADT204" s="64"/>
      <c r="ADU204" s="64"/>
      <c r="ADV204" s="64"/>
      <c r="ADW204" s="64"/>
      <c r="ADX204" s="64"/>
      <c r="ADY204" s="64"/>
      <c r="ADZ204" s="64"/>
      <c r="AEA204" s="64"/>
      <c r="AEB204" s="64"/>
      <c r="AEC204" s="64"/>
      <c r="AED204" s="64"/>
      <c r="AEE204" s="64"/>
      <c r="AEF204" s="64"/>
      <c r="AEG204" s="64"/>
      <c r="AEH204" s="64"/>
      <c r="AEI204" s="64"/>
      <c r="AEJ204" s="64"/>
      <c r="AEK204" s="64"/>
      <c r="AEL204" s="64"/>
      <c r="AEM204" s="64"/>
      <c r="AEN204" s="64"/>
      <c r="AEO204" s="64"/>
      <c r="AEP204" s="64"/>
      <c r="AEQ204" s="64"/>
      <c r="AER204" s="64"/>
      <c r="AES204" s="64"/>
      <c r="AET204" s="64"/>
      <c r="AEU204" s="64"/>
      <c r="AEV204" s="64"/>
      <c r="AEW204" s="64"/>
      <c r="AEX204" s="64"/>
      <c r="AEY204" s="64"/>
      <c r="AEZ204" s="64"/>
      <c r="AFA204" s="64"/>
      <c r="AFB204" s="64"/>
      <c r="AFC204" s="64"/>
      <c r="AFD204" s="64"/>
      <c r="AFE204" s="64"/>
      <c r="AFF204" s="64"/>
      <c r="AFG204" s="64"/>
      <c r="AFH204" s="64"/>
      <c r="AFI204" s="64"/>
      <c r="AFJ204" s="64"/>
      <c r="AFK204" s="64"/>
      <c r="AFL204" s="64"/>
      <c r="AFM204" s="64"/>
      <c r="AFN204" s="64"/>
      <c r="AFO204" s="64"/>
      <c r="AFP204" s="64"/>
      <c r="AFQ204" s="64"/>
      <c r="AFR204" s="64"/>
      <c r="AFS204" s="64"/>
      <c r="AFT204" s="64"/>
      <c r="AFU204" s="64"/>
      <c r="AFV204" s="64"/>
      <c r="AFW204" s="64"/>
      <c r="AFX204" s="64"/>
      <c r="AFY204" s="64"/>
      <c r="AFZ204" s="64"/>
      <c r="AGA204" s="64"/>
      <c r="AGB204" s="64"/>
      <c r="AGC204" s="64"/>
      <c r="AGD204" s="64"/>
      <c r="AGE204" s="64"/>
      <c r="AGF204" s="64"/>
      <c r="AGG204" s="64"/>
      <c r="AGH204" s="64"/>
      <c r="AGI204" s="64"/>
      <c r="AGJ204" s="64"/>
      <c r="AGK204" s="64"/>
      <c r="AGL204" s="64"/>
      <c r="AGM204" s="64"/>
      <c r="AGN204" s="64"/>
      <c r="AGO204" s="64"/>
      <c r="AGP204" s="64"/>
      <c r="AGQ204" s="64"/>
      <c r="AGR204" s="64"/>
      <c r="AGS204" s="64"/>
      <c r="AGT204" s="64"/>
      <c r="AGU204" s="64"/>
      <c r="AGV204" s="64"/>
      <c r="AGW204" s="64"/>
      <c r="AGX204" s="64"/>
      <c r="AGY204" s="64"/>
      <c r="AGZ204" s="64"/>
      <c r="AHA204" s="64"/>
      <c r="AHB204" s="64"/>
      <c r="AHC204" s="64"/>
      <c r="AHD204" s="64"/>
      <c r="AHE204" s="64"/>
      <c r="AHF204" s="64"/>
      <c r="AHG204" s="64"/>
      <c r="AHH204" s="64"/>
      <c r="AHI204" s="64"/>
      <c r="AHJ204" s="64"/>
      <c r="AHK204" s="64"/>
      <c r="AHL204" s="64"/>
      <c r="AHM204" s="64"/>
      <c r="AHN204" s="64"/>
      <c r="AHO204" s="64"/>
      <c r="AHP204" s="64"/>
      <c r="AHQ204" s="64"/>
      <c r="AHR204" s="64"/>
      <c r="AHS204" s="64"/>
      <c r="AHT204" s="64"/>
      <c r="AHU204" s="64"/>
      <c r="AHV204" s="64"/>
      <c r="AHW204" s="64"/>
      <c r="AHX204" s="64"/>
      <c r="AHY204" s="64"/>
      <c r="AHZ204" s="64"/>
      <c r="AIA204" s="64"/>
      <c r="AIB204" s="64"/>
      <c r="AIC204" s="64"/>
      <c r="AID204" s="64"/>
      <c r="AIE204" s="64"/>
      <c r="AIF204" s="64"/>
      <c r="AIG204" s="64"/>
      <c r="AIH204" s="64"/>
      <c r="AII204" s="64"/>
      <c r="AIJ204" s="64"/>
      <c r="AIK204" s="64"/>
      <c r="AIL204" s="64"/>
      <c r="AIM204" s="64"/>
      <c r="AIN204" s="64"/>
      <c r="AIO204" s="64"/>
      <c r="AIP204" s="64"/>
      <c r="AIQ204" s="64"/>
      <c r="AIR204" s="64"/>
      <c r="AIS204" s="64"/>
      <c r="AIT204" s="64"/>
      <c r="AIU204" s="64"/>
      <c r="AIV204" s="64"/>
      <c r="AIW204" s="64"/>
      <c r="AIX204" s="64"/>
      <c r="AIY204" s="64"/>
      <c r="AIZ204" s="64"/>
      <c r="AJA204" s="64"/>
      <c r="AJB204" s="64"/>
      <c r="AJC204" s="64"/>
      <c r="AJD204" s="64"/>
      <c r="AJE204" s="64"/>
      <c r="AJF204" s="64"/>
      <c r="AJG204" s="64"/>
      <c r="AJH204" s="64"/>
      <c r="AJI204" s="64"/>
      <c r="AJJ204" s="64"/>
      <c r="AJK204" s="64"/>
      <c r="AJL204" s="64"/>
      <c r="AJM204" s="64"/>
      <c r="AJN204" s="64"/>
      <c r="AJO204" s="64"/>
      <c r="AJP204" s="64"/>
      <c r="AJQ204" s="64"/>
      <c r="AJR204" s="64"/>
      <c r="AJS204" s="64"/>
      <c r="AJT204" s="64"/>
      <c r="AJU204" s="64"/>
      <c r="AJV204" s="64"/>
      <c r="AJW204" s="64"/>
      <c r="AJX204" s="64"/>
      <c r="AJY204" s="64"/>
      <c r="AJZ204" s="64"/>
      <c r="AKA204" s="64"/>
      <c r="AKB204" s="64"/>
      <c r="AKC204" s="64"/>
      <c r="AKD204" s="64"/>
      <c r="AKE204" s="64"/>
      <c r="AKF204" s="64"/>
      <c r="AKG204" s="64"/>
      <c r="AKH204" s="64"/>
      <c r="AKI204" s="64"/>
      <c r="AKJ204" s="64"/>
      <c r="AKK204" s="64"/>
      <c r="AKL204" s="64"/>
      <c r="AKM204" s="64"/>
      <c r="AKN204" s="64"/>
      <c r="AKO204" s="64"/>
      <c r="AKP204" s="64"/>
      <c r="AKQ204" s="64"/>
      <c r="AKR204" s="64"/>
      <c r="AKS204" s="64"/>
      <c r="AKT204" s="64"/>
      <c r="AKU204" s="64"/>
      <c r="AKV204" s="64"/>
      <c r="AKW204" s="64"/>
      <c r="AKX204" s="64"/>
      <c r="AKY204" s="64"/>
      <c r="AKZ204" s="64"/>
      <c r="ALA204" s="64"/>
      <c r="ALB204" s="64"/>
      <c r="ALC204" s="64"/>
      <c r="ALD204" s="64"/>
      <c r="ALE204" s="64"/>
      <c r="ALF204" s="64"/>
      <c r="ALG204" s="64"/>
      <c r="ALH204" s="64"/>
      <c r="ALI204" s="64"/>
      <c r="ALJ204" s="64"/>
      <c r="ALK204" s="64"/>
      <c r="ALL204" s="64"/>
      <c r="ALM204" s="64"/>
      <c r="ALN204" s="64"/>
      <c r="ALO204" s="64"/>
      <c r="ALP204" s="64"/>
      <c r="ALQ204" s="64"/>
      <c r="ALR204" s="64"/>
      <c r="ALS204" s="64"/>
      <c r="ALT204" s="64"/>
      <c r="ALU204" s="64"/>
      <c r="ALV204" s="64"/>
      <c r="ALW204" s="64"/>
      <c r="ALX204" s="64"/>
      <c r="ALY204" s="64"/>
      <c r="ALZ204" s="64"/>
      <c r="AMA204" s="64"/>
      <c r="AMB204" s="64"/>
      <c r="AMC204" s="64"/>
      <c r="AMD204" s="64"/>
      <c r="AME204" s="64"/>
      <c r="AMF204" s="64"/>
      <c r="AMG204" s="64"/>
      <c r="AMH204" s="64"/>
      <c r="AMI204" s="64"/>
      <c r="AMJ204" s="64"/>
      <c r="AML204" s="64"/>
      <c r="AMN204" s="64"/>
      <c r="AMO204" s="64"/>
      <c r="AMP204" s="64"/>
      <c r="AMQ204" s="64"/>
      <c r="AMR204" s="64"/>
      <c r="AMS204" s="64"/>
      <c r="AMT204" s="64"/>
      <c r="AMU204" s="64"/>
      <c r="AMZ204" s="64"/>
      <c r="ANA204" s="64"/>
      <c r="ANB204" s="64"/>
      <c r="ANC204" s="64"/>
      <c r="AND204" s="64"/>
      <c r="ANE204" s="64"/>
      <c r="ANF204" s="64"/>
      <c r="ANG204" s="64"/>
      <c r="ANH204" s="64"/>
      <c r="ANI204" s="64"/>
      <c r="ANJ204" s="64"/>
      <c r="ANK204" s="64"/>
      <c r="ANL204" s="64"/>
      <c r="ANM204" s="64"/>
      <c r="ANN204" s="64"/>
      <c r="ANO204" s="64"/>
      <c r="ANP204" s="64"/>
      <c r="ANQ204" s="64"/>
      <c r="ANR204" s="64"/>
      <c r="ANS204" s="64"/>
      <c r="ANT204" s="64"/>
      <c r="ANU204" s="64"/>
      <c r="ANV204" s="64"/>
      <c r="ANW204" s="64"/>
      <c r="ANX204" s="64"/>
      <c r="ANY204" s="64"/>
      <c r="ANZ204" s="64"/>
      <c r="AOA204" s="64"/>
      <c r="AOB204" s="64"/>
      <c r="AOC204" s="64"/>
      <c r="AOD204" s="64"/>
      <c r="AOE204" s="64"/>
      <c r="AOF204" s="64"/>
      <c r="AOG204" s="64"/>
      <c r="AOH204" s="64"/>
      <c r="AOI204" s="64"/>
      <c r="AOJ204" s="64"/>
      <c r="AOK204" s="64"/>
      <c r="AOL204" s="64"/>
      <c r="AOM204" s="64"/>
      <c r="AON204" s="64"/>
      <c r="AOO204" s="64"/>
      <c r="AOP204" s="64"/>
      <c r="AOQ204" s="64"/>
      <c r="AOR204" s="64"/>
      <c r="AOS204" s="64"/>
      <c r="AOT204" s="64"/>
      <c r="AOU204" s="64"/>
      <c r="AOV204" s="64"/>
      <c r="AOW204" s="64"/>
      <c r="AOX204" s="64"/>
      <c r="AOY204" s="64"/>
      <c r="AOZ204" s="64"/>
      <c r="APA204" s="64"/>
      <c r="APB204" s="64"/>
      <c r="APC204" s="64"/>
      <c r="APD204" s="64"/>
      <c r="APE204" s="64"/>
      <c r="APF204" s="64"/>
      <c r="APG204" s="64"/>
      <c r="APH204" s="64"/>
      <c r="API204" s="64"/>
      <c r="APJ204" s="64"/>
      <c r="APK204" s="64"/>
      <c r="APL204" s="64"/>
      <c r="APM204" s="64"/>
      <c r="APN204" s="64"/>
      <c r="APO204" s="64"/>
      <c r="APP204" s="64"/>
      <c r="APQ204" s="64"/>
      <c r="APR204" s="64"/>
      <c r="APS204" s="64"/>
      <c r="APT204" s="64"/>
      <c r="APU204" s="64"/>
      <c r="APV204" s="64"/>
      <c r="APW204" s="64"/>
      <c r="APX204" s="64"/>
      <c r="APY204" s="64"/>
      <c r="APZ204" s="64"/>
      <c r="AQA204" s="64"/>
      <c r="AQB204" s="64"/>
      <c r="AQC204" s="64"/>
      <c r="AQD204" s="64"/>
      <c r="AQE204" s="64"/>
      <c r="AQF204" s="64"/>
      <c r="AQG204" s="64"/>
      <c r="AQH204" s="64"/>
      <c r="AQI204" s="64"/>
      <c r="AQJ204" s="64"/>
      <c r="AQK204" s="64"/>
      <c r="AQL204" s="64"/>
      <c r="AQM204" s="64"/>
      <c r="AQN204" s="64"/>
      <c r="AQO204" s="64"/>
      <c r="AQP204" s="64"/>
      <c r="AQQ204" s="64"/>
      <c r="AQR204" s="64"/>
      <c r="AQS204" s="64"/>
      <c r="AQT204" s="64"/>
      <c r="AQU204" s="64"/>
      <c r="AQV204" s="64"/>
      <c r="AQW204" s="64"/>
      <c r="AQX204" s="64"/>
      <c r="AQY204" s="64"/>
      <c r="AQZ204" s="64"/>
      <c r="ARA204" s="64"/>
      <c r="ARB204" s="64"/>
      <c r="ARC204" s="64"/>
      <c r="ARD204" s="64"/>
      <c r="ARE204" s="64"/>
      <c r="ARF204" s="64"/>
      <c r="ARG204" s="64"/>
      <c r="ARH204" s="64"/>
      <c r="ARI204" s="64"/>
      <c r="ARJ204" s="64"/>
      <c r="ARK204" s="64"/>
      <c r="ARL204" s="64"/>
      <c r="ARM204" s="64"/>
      <c r="ARN204" s="64"/>
      <c r="ARO204" s="64"/>
      <c r="ARP204" s="64"/>
      <c r="ARQ204" s="64"/>
      <c r="ARR204" s="64"/>
      <c r="ARS204" s="64"/>
      <c r="ART204" s="64"/>
      <c r="ARU204" s="64"/>
      <c r="ARV204" s="64"/>
      <c r="ARW204" s="64"/>
      <c r="ARX204" s="64"/>
      <c r="ARY204" s="64"/>
      <c r="ARZ204" s="64"/>
      <c r="ASA204" s="64"/>
      <c r="ASB204" s="64"/>
      <c r="ASC204" s="64"/>
      <c r="ASD204" s="64"/>
      <c r="ASE204" s="64"/>
      <c r="ASF204" s="64"/>
      <c r="ASG204" s="64"/>
      <c r="ASH204" s="64"/>
      <c r="ASI204" s="64"/>
      <c r="ASJ204" s="64"/>
      <c r="ASK204" s="64"/>
      <c r="ASL204" s="64"/>
      <c r="ASM204" s="64"/>
      <c r="ASN204" s="64"/>
      <c r="ASO204" s="64"/>
      <c r="ASP204" s="64"/>
      <c r="ASQ204" s="64"/>
      <c r="ASR204" s="64"/>
      <c r="ASS204" s="64"/>
      <c r="AST204" s="64"/>
      <c r="ASU204" s="64"/>
      <c r="ASV204" s="64"/>
      <c r="ASW204" s="64"/>
      <c r="ASX204" s="64"/>
      <c r="ASY204" s="64"/>
      <c r="ASZ204" s="64"/>
      <c r="ATA204" s="64"/>
      <c r="ATB204" s="64"/>
      <c r="ATC204" s="64"/>
      <c r="ATD204" s="64"/>
      <c r="ATE204" s="64"/>
      <c r="ATF204" s="64"/>
      <c r="ATG204" s="64"/>
      <c r="ATH204" s="64"/>
      <c r="ATI204" s="64"/>
      <c r="ATJ204" s="64"/>
      <c r="ATK204" s="64"/>
      <c r="ATL204" s="64"/>
      <c r="ATM204" s="64"/>
      <c r="ATN204" s="64"/>
      <c r="ATO204" s="64"/>
      <c r="ATP204" s="64"/>
      <c r="ATQ204" s="64"/>
      <c r="ATR204" s="64"/>
      <c r="ATS204" s="64"/>
      <c r="ATT204" s="64"/>
      <c r="ATU204" s="64"/>
      <c r="ATV204" s="64"/>
      <c r="ATW204" s="64"/>
      <c r="ATX204" s="64"/>
      <c r="ATY204" s="64"/>
      <c r="ATZ204" s="64"/>
      <c r="AUA204" s="64"/>
      <c r="AUB204" s="64"/>
      <c r="AUC204" s="64"/>
      <c r="AUD204" s="64"/>
      <c r="AUE204" s="64"/>
      <c r="AUF204" s="64"/>
      <c r="AUG204" s="64"/>
      <c r="AUH204" s="64"/>
      <c r="AUI204" s="64"/>
      <c r="AUJ204" s="64"/>
      <c r="AUK204" s="64"/>
      <c r="AUL204" s="64"/>
      <c r="AUM204" s="64"/>
      <c r="AUN204" s="64"/>
      <c r="AUO204" s="64"/>
      <c r="AUP204" s="64"/>
      <c r="AUQ204" s="64"/>
      <c r="AUR204" s="64"/>
      <c r="AUS204" s="64"/>
      <c r="AUT204" s="64"/>
      <c r="AUU204" s="64"/>
      <c r="AUV204" s="64"/>
      <c r="AUW204" s="64"/>
      <c r="AUX204" s="64"/>
      <c r="AUY204" s="64"/>
      <c r="AUZ204" s="64"/>
      <c r="AVA204" s="64"/>
      <c r="AVB204" s="64"/>
      <c r="AVC204" s="64"/>
      <c r="AVD204" s="64"/>
      <c r="AVE204" s="64"/>
      <c r="AVF204" s="64"/>
      <c r="AVG204" s="64"/>
      <c r="AVH204" s="64"/>
      <c r="AVI204" s="64"/>
      <c r="AVJ204" s="64"/>
      <c r="AVK204" s="64"/>
      <c r="AVL204" s="64"/>
      <c r="AVM204" s="64"/>
      <c r="AVN204" s="64"/>
      <c r="AVO204" s="64"/>
      <c r="AVP204" s="64"/>
      <c r="AVQ204" s="64"/>
      <c r="AVR204" s="64"/>
      <c r="AVS204" s="64"/>
      <c r="AVT204" s="64"/>
      <c r="AVU204" s="64"/>
      <c r="AVV204" s="64"/>
      <c r="AVW204" s="64"/>
      <c r="AVX204" s="64"/>
      <c r="AVY204" s="64"/>
      <c r="AVZ204" s="64"/>
      <c r="AWA204" s="64"/>
      <c r="AWB204" s="64"/>
      <c r="AWC204" s="64"/>
      <c r="AWD204" s="64"/>
      <c r="AWE204" s="64"/>
      <c r="AWF204" s="64"/>
      <c r="AWH204" s="64"/>
      <c r="AWJ204" s="64"/>
      <c r="AWK204" s="64"/>
      <c r="AWL204" s="64"/>
      <c r="AWM204" s="64"/>
      <c r="AWN204" s="64"/>
      <c r="AWO204" s="64"/>
      <c r="AWP204" s="64"/>
      <c r="AWQ204" s="64"/>
      <c r="AWV204" s="64"/>
      <c r="AWW204" s="64"/>
      <c r="AWX204" s="64"/>
      <c r="AWY204" s="64"/>
      <c r="AWZ204" s="64"/>
      <c r="AXA204" s="64"/>
      <c r="AXB204" s="64"/>
      <c r="AXC204" s="64"/>
      <c r="AXD204" s="64"/>
      <c r="AXE204" s="64"/>
      <c r="AXF204" s="64"/>
      <c r="AXG204" s="64"/>
      <c r="AXH204" s="64"/>
      <c r="AXI204" s="64"/>
      <c r="AXJ204" s="64"/>
      <c r="AXK204" s="64"/>
      <c r="AXL204" s="64"/>
      <c r="AXM204" s="64"/>
      <c r="AXN204" s="64"/>
      <c r="AXO204" s="64"/>
      <c r="AXP204" s="64"/>
      <c r="AXQ204" s="64"/>
      <c r="AXR204" s="64"/>
      <c r="AXS204" s="64"/>
      <c r="AXT204" s="64"/>
      <c r="AXU204" s="64"/>
      <c r="AXV204" s="64"/>
      <c r="AXW204" s="64"/>
      <c r="AXX204" s="64"/>
      <c r="AXY204" s="64"/>
      <c r="AXZ204" s="64"/>
      <c r="AYA204" s="64"/>
      <c r="AYB204" s="64"/>
      <c r="AYC204" s="64"/>
      <c r="AYD204" s="64"/>
      <c r="AYE204" s="64"/>
      <c r="AYF204" s="64"/>
      <c r="AYG204" s="64"/>
      <c r="AYH204" s="64"/>
      <c r="AYI204" s="64"/>
      <c r="AYJ204" s="64"/>
      <c r="AYK204" s="64"/>
      <c r="AYL204" s="64"/>
      <c r="AYM204" s="64"/>
      <c r="AYN204" s="64"/>
      <c r="AYO204" s="64"/>
      <c r="AYP204" s="64"/>
      <c r="AYQ204" s="64"/>
      <c r="AYR204" s="64"/>
      <c r="AYS204" s="64"/>
      <c r="AYT204" s="64"/>
      <c r="AYU204" s="64"/>
      <c r="AYV204" s="64"/>
      <c r="AYW204" s="64"/>
      <c r="AYX204" s="64"/>
      <c r="AYY204" s="64"/>
      <c r="AYZ204" s="64"/>
      <c r="AZA204" s="64"/>
      <c r="AZB204" s="64"/>
      <c r="AZC204" s="64"/>
      <c r="AZD204" s="64"/>
      <c r="AZE204" s="64"/>
      <c r="AZF204" s="64"/>
      <c r="AZG204" s="64"/>
      <c r="AZH204" s="64"/>
      <c r="AZI204" s="64"/>
      <c r="AZJ204" s="64"/>
      <c r="AZK204" s="64"/>
      <c r="AZL204" s="64"/>
      <c r="AZM204" s="64"/>
      <c r="AZN204" s="64"/>
      <c r="AZO204" s="64"/>
      <c r="AZP204" s="64"/>
      <c r="AZQ204" s="64"/>
      <c r="AZR204" s="64"/>
      <c r="AZS204" s="64"/>
      <c r="AZT204" s="64"/>
      <c r="AZU204" s="64"/>
      <c r="AZV204" s="64"/>
      <c r="AZW204" s="64"/>
      <c r="AZX204" s="64"/>
      <c r="AZY204" s="64"/>
      <c r="AZZ204" s="64"/>
      <c r="BAA204" s="64"/>
      <c r="BAB204" s="64"/>
      <c r="BAC204" s="64"/>
      <c r="BAD204" s="64"/>
      <c r="BAE204" s="64"/>
      <c r="BAF204" s="64"/>
      <c r="BAG204" s="64"/>
      <c r="BAH204" s="64"/>
      <c r="BAI204" s="64"/>
      <c r="BAJ204" s="64"/>
      <c r="BAK204" s="64"/>
      <c r="BAL204" s="64"/>
      <c r="BAM204" s="64"/>
      <c r="BAN204" s="64"/>
      <c r="BAO204" s="64"/>
      <c r="BAP204" s="64"/>
      <c r="BAQ204" s="64"/>
      <c r="BAR204" s="64"/>
      <c r="BAS204" s="64"/>
      <c r="BAT204" s="64"/>
      <c r="BAU204" s="64"/>
      <c r="BAV204" s="64"/>
      <c r="BAW204" s="64"/>
      <c r="BAX204" s="64"/>
      <c r="BAY204" s="64"/>
      <c r="BAZ204" s="64"/>
      <c r="BBA204" s="64"/>
      <c r="BBB204" s="64"/>
      <c r="BBC204" s="64"/>
      <c r="BBD204" s="64"/>
      <c r="BBE204" s="64"/>
      <c r="BBF204" s="64"/>
      <c r="BBG204" s="64"/>
      <c r="BBH204" s="64"/>
      <c r="BBI204" s="64"/>
      <c r="BBJ204" s="64"/>
      <c r="BBK204" s="64"/>
      <c r="BBL204" s="64"/>
      <c r="BBM204" s="64"/>
      <c r="BBN204" s="64"/>
      <c r="BBO204" s="64"/>
      <c r="BBP204" s="64"/>
      <c r="BBQ204" s="64"/>
      <c r="BBR204" s="64"/>
      <c r="BBS204" s="64"/>
      <c r="BBT204" s="64"/>
      <c r="BBU204" s="64"/>
      <c r="BBV204" s="64"/>
      <c r="BBW204" s="64"/>
      <c r="BBX204" s="64"/>
      <c r="BBY204" s="64"/>
      <c r="BBZ204" s="64"/>
      <c r="BCA204" s="64"/>
      <c r="BCB204" s="64"/>
      <c r="BCC204" s="64"/>
      <c r="BCD204" s="64"/>
      <c r="BCE204" s="64"/>
      <c r="BCF204" s="64"/>
      <c r="BCG204" s="64"/>
      <c r="BCH204" s="64"/>
      <c r="BCI204" s="64"/>
      <c r="BCJ204" s="64"/>
      <c r="BCK204" s="64"/>
      <c r="BCL204" s="64"/>
      <c r="BCM204" s="64"/>
      <c r="BCN204" s="64"/>
      <c r="BCO204" s="64"/>
      <c r="BCP204" s="64"/>
      <c r="BCQ204" s="64"/>
      <c r="BCR204" s="64"/>
      <c r="BCS204" s="64"/>
      <c r="BCT204" s="64"/>
      <c r="BCU204" s="64"/>
      <c r="BCV204" s="64"/>
      <c r="BCW204" s="64"/>
      <c r="BCX204" s="64"/>
      <c r="BCY204" s="64"/>
      <c r="BCZ204" s="64"/>
      <c r="BDA204" s="64"/>
      <c r="BDB204" s="64"/>
      <c r="BDC204" s="64"/>
      <c r="BDD204" s="64"/>
      <c r="BDE204" s="64"/>
      <c r="BDF204" s="64"/>
      <c r="BDG204" s="64"/>
      <c r="BDH204" s="64"/>
      <c r="BDI204" s="64"/>
      <c r="BDJ204" s="64"/>
      <c r="BDK204" s="64"/>
      <c r="BDL204" s="64"/>
      <c r="BDM204" s="64"/>
      <c r="BDN204" s="64"/>
      <c r="BDO204" s="64"/>
      <c r="BDP204" s="64"/>
      <c r="BDQ204" s="64"/>
      <c r="BDR204" s="64"/>
      <c r="BDS204" s="64"/>
      <c r="BDT204" s="64"/>
      <c r="BDU204" s="64"/>
      <c r="BDV204" s="64"/>
      <c r="BDW204" s="64"/>
      <c r="BDX204" s="64"/>
      <c r="BDY204" s="64"/>
      <c r="BDZ204" s="64"/>
      <c r="BEA204" s="64"/>
      <c r="BEB204" s="64"/>
      <c r="BEC204" s="64"/>
      <c r="BED204" s="64"/>
      <c r="BEE204" s="64"/>
      <c r="BEF204" s="64"/>
      <c r="BEG204" s="64"/>
      <c r="BEH204" s="64"/>
      <c r="BEI204" s="64"/>
      <c r="BEJ204" s="64"/>
      <c r="BEK204" s="64"/>
      <c r="BEL204" s="64"/>
      <c r="BEM204" s="64"/>
      <c r="BEN204" s="64"/>
      <c r="BEO204" s="64"/>
      <c r="BEP204" s="64"/>
      <c r="BEQ204" s="64"/>
      <c r="BER204" s="64"/>
      <c r="BES204" s="64"/>
      <c r="BET204" s="64"/>
      <c r="BEU204" s="64"/>
      <c r="BEV204" s="64"/>
      <c r="BEW204" s="64"/>
      <c r="BEX204" s="64"/>
      <c r="BEY204" s="64"/>
      <c r="BEZ204" s="64"/>
      <c r="BFA204" s="64"/>
      <c r="BFB204" s="64"/>
      <c r="BFC204" s="64"/>
      <c r="BFD204" s="64"/>
      <c r="BFE204" s="64"/>
      <c r="BFF204" s="64"/>
      <c r="BFG204" s="64"/>
      <c r="BFH204" s="64"/>
      <c r="BFI204" s="64"/>
      <c r="BFJ204" s="64"/>
      <c r="BFK204" s="64"/>
      <c r="BFL204" s="64"/>
      <c r="BFM204" s="64"/>
      <c r="BFN204" s="64"/>
      <c r="BFO204" s="64"/>
      <c r="BFP204" s="64"/>
      <c r="BFQ204" s="64"/>
      <c r="BFR204" s="64"/>
      <c r="BFS204" s="64"/>
      <c r="BFT204" s="64"/>
      <c r="BFU204" s="64"/>
      <c r="BFV204" s="64"/>
      <c r="BFW204" s="64"/>
      <c r="BFX204" s="64"/>
      <c r="BFY204" s="64"/>
      <c r="BFZ204" s="64"/>
      <c r="BGA204" s="64"/>
      <c r="BGB204" s="64"/>
      <c r="BGD204" s="64"/>
      <c r="BGF204" s="64"/>
      <c r="BGG204" s="64"/>
      <c r="BGH204" s="64"/>
      <c r="BGI204" s="64"/>
      <c r="BGJ204" s="64"/>
      <c r="BGK204" s="64"/>
      <c r="BGL204" s="64"/>
      <c r="BGM204" s="64"/>
      <c r="BGR204" s="64"/>
      <c r="BGS204" s="64"/>
      <c r="BGT204" s="64"/>
      <c r="BGU204" s="64"/>
      <c r="BGV204" s="64"/>
      <c r="BGW204" s="64"/>
      <c r="BGX204" s="64"/>
      <c r="BGY204" s="64"/>
      <c r="BGZ204" s="64"/>
      <c r="BHA204" s="64"/>
      <c r="BHB204" s="64"/>
      <c r="BHC204" s="64"/>
      <c r="BHD204" s="64"/>
      <c r="BHE204" s="64"/>
      <c r="BHF204" s="64"/>
      <c r="BHG204" s="64"/>
      <c r="BHH204" s="64"/>
      <c r="BHI204" s="64"/>
      <c r="BHJ204" s="64"/>
      <c r="BHK204" s="64"/>
      <c r="BHL204" s="64"/>
      <c r="BHM204" s="64"/>
      <c r="BHN204" s="64"/>
      <c r="BHO204" s="64"/>
      <c r="BHP204" s="64"/>
      <c r="BHQ204" s="64"/>
      <c r="BHR204" s="64"/>
      <c r="BHS204" s="64"/>
      <c r="BHT204" s="64"/>
      <c r="BHU204" s="64"/>
      <c r="BHV204" s="64"/>
      <c r="BHW204" s="64"/>
      <c r="BHX204" s="64"/>
      <c r="BHY204" s="64"/>
      <c r="BHZ204" s="64"/>
      <c r="BIA204" s="64"/>
      <c r="BIB204" s="64"/>
      <c r="BIC204" s="64"/>
      <c r="BID204" s="64"/>
      <c r="BIE204" s="64"/>
      <c r="BIF204" s="64"/>
      <c r="BIG204" s="64"/>
      <c r="BIH204" s="64"/>
      <c r="BII204" s="64"/>
      <c r="BIJ204" s="64"/>
      <c r="BIK204" s="64"/>
      <c r="BIL204" s="64"/>
      <c r="BIM204" s="64"/>
      <c r="BIN204" s="64"/>
      <c r="BIO204" s="64"/>
      <c r="BIP204" s="64"/>
      <c r="BIQ204" s="64"/>
      <c r="BIR204" s="64"/>
      <c r="BIS204" s="64"/>
      <c r="BIT204" s="64"/>
      <c r="BIU204" s="64"/>
      <c r="BIV204" s="64"/>
      <c r="BIW204" s="64"/>
      <c r="BIX204" s="64"/>
      <c r="BIY204" s="64"/>
      <c r="BIZ204" s="64"/>
      <c r="BJA204" s="64"/>
      <c r="BJB204" s="64"/>
      <c r="BJC204" s="64"/>
      <c r="BJD204" s="64"/>
      <c r="BJE204" s="64"/>
      <c r="BJF204" s="64"/>
      <c r="BJG204" s="64"/>
      <c r="BJH204" s="64"/>
      <c r="BJI204" s="64"/>
      <c r="BJJ204" s="64"/>
      <c r="BJK204" s="64"/>
      <c r="BJL204" s="64"/>
      <c r="BJM204" s="64"/>
      <c r="BJN204" s="64"/>
      <c r="BJO204" s="64"/>
      <c r="BJP204" s="64"/>
      <c r="BJQ204" s="64"/>
      <c r="BJR204" s="64"/>
      <c r="BJS204" s="64"/>
      <c r="BJT204" s="64"/>
      <c r="BJU204" s="64"/>
      <c r="BJV204" s="64"/>
      <c r="BJW204" s="64"/>
      <c r="BJX204" s="64"/>
      <c r="BJY204" s="64"/>
      <c r="BJZ204" s="64"/>
      <c r="BKA204" s="64"/>
      <c r="BKB204" s="64"/>
      <c r="BKC204" s="64"/>
      <c r="BKD204" s="64"/>
      <c r="BKE204" s="64"/>
      <c r="BKF204" s="64"/>
      <c r="BKG204" s="64"/>
      <c r="BKH204" s="64"/>
      <c r="BKI204" s="64"/>
      <c r="BKJ204" s="64"/>
      <c r="BKK204" s="64"/>
      <c r="BKL204" s="64"/>
      <c r="BKM204" s="64"/>
      <c r="BKN204" s="64"/>
      <c r="BKO204" s="64"/>
      <c r="BKP204" s="64"/>
      <c r="BKQ204" s="64"/>
      <c r="BKR204" s="64"/>
      <c r="BKS204" s="64"/>
      <c r="BKT204" s="64"/>
      <c r="BKU204" s="64"/>
      <c r="BKV204" s="64"/>
      <c r="BKW204" s="64"/>
      <c r="BKX204" s="64"/>
      <c r="BKY204" s="64"/>
      <c r="BKZ204" s="64"/>
      <c r="BLA204" s="64"/>
      <c r="BLB204" s="64"/>
      <c r="BLC204" s="64"/>
      <c r="BLD204" s="64"/>
      <c r="BLE204" s="64"/>
      <c r="BLF204" s="64"/>
      <c r="BLG204" s="64"/>
      <c r="BLH204" s="64"/>
      <c r="BLI204" s="64"/>
      <c r="BLJ204" s="64"/>
      <c r="BLK204" s="64"/>
      <c r="BLL204" s="64"/>
      <c r="BLM204" s="64"/>
      <c r="BLN204" s="64"/>
      <c r="BLO204" s="64"/>
      <c r="BLP204" s="64"/>
      <c r="BLQ204" s="64"/>
      <c r="BLR204" s="64"/>
      <c r="BLS204" s="64"/>
      <c r="BLT204" s="64"/>
      <c r="BLU204" s="64"/>
      <c r="BLV204" s="64"/>
      <c r="BLW204" s="64"/>
      <c r="BLX204" s="64"/>
      <c r="BLY204" s="64"/>
      <c r="BLZ204" s="64"/>
      <c r="BMA204" s="64"/>
      <c r="BMB204" s="64"/>
      <c r="BMC204" s="64"/>
      <c r="BMD204" s="64"/>
      <c r="BME204" s="64"/>
      <c r="BMF204" s="64"/>
      <c r="BMG204" s="64"/>
      <c r="BMH204" s="64"/>
      <c r="BMI204" s="64"/>
      <c r="BMJ204" s="64"/>
      <c r="BMK204" s="64"/>
      <c r="BML204" s="64"/>
      <c r="BMM204" s="64"/>
      <c r="BMN204" s="64"/>
      <c r="BMO204" s="64"/>
      <c r="BMP204" s="64"/>
      <c r="BMQ204" s="64"/>
      <c r="BMR204" s="64"/>
      <c r="BMS204" s="64"/>
      <c r="BMT204" s="64"/>
      <c r="BMU204" s="64"/>
      <c r="BMV204" s="64"/>
      <c r="BMW204" s="64"/>
      <c r="BMX204" s="64"/>
      <c r="BMY204" s="64"/>
      <c r="BMZ204" s="64"/>
      <c r="BNA204" s="64"/>
      <c r="BNB204" s="64"/>
      <c r="BNC204" s="64"/>
      <c r="BND204" s="64"/>
      <c r="BNE204" s="64"/>
      <c r="BNF204" s="64"/>
      <c r="BNG204" s="64"/>
      <c r="BNH204" s="64"/>
      <c r="BNI204" s="64"/>
      <c r="BNJ204" s="64"/>
      <c r="BNK204" s="64"/>
      <c r="BNL204" s="64"/>
      <c r="BNM204" s="64"/>
      <c r="BNN204" s="64"/>
      <c r="BNO204" s="64"/>
      <c r="BNP204" s="64"/>
      <c r="BNQ204" s="64"/>
      <c r="BNR204" s="64"/>
      <c r="BNS204" s="64"/>
      <c r="BNT204" s="64"/>
      <c r="BNU204" s="64"/>
      <c r="BNV204" s="64"/>
      <c r="BNW204" s="64"/>
      <c r="BNX204" s="64"/>
      <c r="BNY204" s="64"/>
      <c r="BNZ204" s="64"/>
      <c r="BOA204" s="64"/>
      <c r="BOB204" s="64"/>
      <c r="BOC204" s="64"/>
      <c r="BOD204" s="64"/>
      <c r="BOE204" s="64"/>
      <c r="BOF204" s="64"/>
      <c r="BOG204" s="64"/>
      <c r="BOH204" s="64"/>
      <c r="BOI204" s="64"/>
      <c r="BOJ204" s="64"/>
      <c r="BOK204" s="64"/>
      <c r="BOL204" s="64"/>
      <c r="BOM204" s="64"/>
      <c r="BON204" s="64"/>
      <c r="BOO204" s="64"/>
      <c r="BOP204" s="64"/>
      <c r="BOQ204" s="64"/>
      <c r="BOR204" s="64"/>
      <c r="BOS204" s="64"/>
      <c r="BOT204" s="64"/>
      <c r="BOU204" s="64"/>
      <c r="BOV204" s="64"/>
      <c r="BOW204" s="64"/>
      <c r="BOX204" s="64"/>
      <c r="BOY204" s="64"/>
      <c r="BOZ204" s="64"/>
      <c r="BPA204" s="64"/>
      <c r="BPB204" s="64"/>
      <c r="BPC204" s="64"/>
      <c r="BPD204" s="64"/>
      <c r="BPE204" s="64"/>
      <c r="BPF204" s="64"/>
      <c r="BPG204" s="64"/>
      <c r="BPH204" s="64"/>
      <c r="BPI204" s="64"/>
      <c r="BPJ204" s="64"/>
      <c r="BPK204" s="64"/>
      <c r="BPL204" s="64"/>
      <c r="BPM204" s="64"/>
      <c r="BPN204" s="64"/>
      <c r="BPO204" s="64"/>
      <c r="BPP204" s="64"/>
      <c r="BPQ204" s="64"/>
      <c r="BPR204" s="64"/>
      <c r="BPS204" s="64"/>
      <c r="BPT204" s="64"/>
      <c r="BPU204" s="64"/>
      <c r="BPV204" s="64"/>
      <c r="BPW204" s="64"/>
      <c r="BPX204" s="64"/>
      <c r="BPZ204" s="64"/>
      <c r="BQB204" s="64"/>
      <c r="BQC204" s="64"/>
      <c r="BQD204" s="64"/>
      <c r="BQE204" s="64"/>
      <c r="BQF204" s="64"/>
      <c r="BQG204" s="64"/>
      <c r="BQH204" s="64"/>
      <c r="BQI204" s="64"/>
      <c r="BQN204" s="64"/>
      <c r="BQO204" s="64"/>
      <c r="BQP204" s="64"/>
      <c r="BQQ204" s="64"/>
      <c r="BQR204" s="64"/>
      <c r="BQS204" s="64"/>
      <c r="BQT204" s="64"/>
      <c r="BQU204" s="64"/>
      <c r="BQV204" s="64"/>
      <c r="BQW204" s="64"/>
      <c r="BQX204" s="64"/>
      <c r="BQY204" s="64"/>
      <c r="BQZ204" s="64"/>
      <c r="BRA204" s="64"/>
      <c r="BRB204" s="64"/>
      <c r="BRC204" s="64"/>
      <c r="BRD204" s="64"/>
      <c r="BRE204" s="64"/>
      <c r="BRF204" s="64"/>
      <c r="BRG204" s="64"/>
      <c r="BRH204" s="64"/>
      <c r="BRI204" s="64"/>
      <c r="BRJ204" s="64"/>
      <c r="BRK204" s="64"/>
      <c r="BRL204" s="64"/>
      <c r="BRM204" s="64"/>
      <c r="BRN204" s="64"/>
      <c r="BRO204" s="64"/>
      <c r="BRP204" s="64"/>
      <c r="BRQ204" s="64"/>
      <c r="BRR204" s="64"/>
      <c r="BRS204" s="64"/>
      <c r="BRT204" s="64"/>
      <c r="BRU204" s="64"/>
      <c r="BRV204" s="64"/>
      <c r="BRW204" s="64"/>
      <c r="BRX204" s="64"/>
      <c r="BRY204" s="64"/>
      <c r="BRZ204" s="64"/>
      <c r="BSA204" s="64"/>
      <c r="BSB204" s="64"/>
      <c r="BSC204" s="64"/>
      <c r="BSD204" s="64"/>
      <c r="BSE204" s="64"/>
      <c r="BSF204" s="64"/>
      <c r="BSG204" s="64"/>
      <c r="BSH204" s="64"/>
      <c r="BSI204" s="64"/>
      <c r="BSJ204" s="64"/>
      <c r="BSK204" s="64"/>
      <c r="BSL204" s="64"/>
      <c r="BSM204" s="64"/>
      <c r="BSN204" s="64"/>
      <c r="BSO204" s="64"/>
      <c r="BSP204" s="64"/>
      <c r="BSQ204" s="64"/>
      <c r="BSR204" s="64"/>
      <c r="BSS204" s="64"/>
      <c r="BST204" s="64"/>
      <c r="BSU204" s="64"/>
      <c r="BSV204" s="64"/>
      <c r="BSW204" s="64"/>
      <c r="BSX204" s="64"/>
      <c r="BSY204" s="64"/>
      <c r="BSZ204" s="64"/>
      <c r="BTA204" s="64"/>
      <c r="BTB204" s="64"/>
      <c r="BTC204" s="64"/>
      <c r="BTD204" s="64"/>
      <c r="BTE204" s="64"/>
      <c r="BTF204" s="64"/>
      <c r="BTG204" s="64"/>
      <c r="BTH204" s="64"/>
      <c r="BTI204" s="64"/>
      <c r="BTJ204" s="64"/>
      <c r="BTK204" s="64"/>
      <c r="BTL204" s="64"/>
      <c r="BTM204" s="64"/>
      <c r="BTN204" s="64"/>
      <c r="BTO204" s="64"/>
      <c r="BTP204" s="64"/>
      <c r="BTQ204" s="64"/>
      <c r="BTR204" s="64"/>
      <c r="BTS204" s="64"/>
      <c r="BTT204" s="64"/>
      <c r="BTU204" s="64"/>
      <c r="BTV204" s="64"/>
      <c r="BTW204" s="64"/>
      <c r="BTX204" s="64"/>
      <c r="BTY204" s="64"/>
      <c r="BTZ204" s="64"/>
      <c r="BUA204" s="64"/>
      <c r="BUB204" s="64"/>
      <c r="BUC204" s="64"/>
      <c r="BUD204" s="64"/>
      <c r="BUE204" s="64"/>
      <c r="BUF204" s="64"/>
      <c r="BUG204" s="64"/>
      <c r="BUH204" s="64"/>
      <c r="BUI204" s="64"/>
      <c r="BUJ204" s="64"/>
      <c r="BUK204" s="64"/>
      <c r="BUL204" s="64"/>
      <c r="BUM204" s="64"/>
      <c r="BUN204" s="64"/>
      <c r="BUO204" s="64"/>
      <c r="BUP204" s="64"/>
      <c r="BUQ204" s="64"/>
      <c r="BUR204" s="64"/>
      <c r="BUS204" s="64"/>
      <c r="BUT204" s="64"/>
      <c r="BUU204" s="64"/>
      <c r="BUV204" s="64"/>
      <c r="BUW204" s="64"/>
      <c r="BUX204" s="64"/>
      <c r="BUY204" s="64"/>
      <c r="BUZ204" s="64"/>
      <c r="BVA204" s="64"/>
      <c r="BVB204" s="64"/>
      <c r="BVC204" s="64"/>
      <c r="BVD204" s="64"/>
      <c r="BVE204" s="64"/>
      <c r="BVF204" s="64"/>
      <c r="BVG204" s="64"/>
      <c r="BVH204" s="64"/>
      <c r="BVI204" s="64"/>
      <c r="BVJ204" s="64"/>
      <c r="BVK204" s="64"/>
      <c r="BVL204" s="64"/>
      <c r="BVM204" s="64"/>
      <c r="BVN204" s="64"/>
      <c r="BVO204" s="64"/>
      <c r="BVP204" s="64"/>
      <c r="BVQ204" s="64"/>
      <c r="BVR204" s="64"/>
      <c r="BVS204" s="64"/>
      <c r="BVT204" s="64"/>
      <c r="BVU204" s="64"/>
      <c r="BVV204" s="64"/>
      <c r="BVW204" s="64"/>
      <c r="BVX204" s="64"/>
      <c r="BVY204" s="64"/>
      <c r="BVZ204" s="64"/>
      <c r="BWA204" s="64"/>
      <c r="BWB204" s="64"/>
      <c r="BWC204" s="64"/>
      <c r="BWD204" s="64"/>
      <c r="BWE204" s="64"/>
      <c r="BWF204" s="64"/>
      <c r="BWG204" s="64"/>
      <c r="BWH204" s="64"/>
      <c r="BWI204" s="64"/>
      <c r="BWJ204" s="64"/>
      <c r="BWK204" s="64"/>
      <c r="BWL204" s="64"/>
      <c r="BWM204" s="64"/>
      <c r="BWN204" s="64"/>
      <c r="BWO204" s="64"/>
      <c r="BWP204" s="64"/>
      <c r="BWQ204" s="64"/>
      <c r="BWR204" s="64"/>
      <c r="BWS204" s="64"/>
      <c r="BWT204" s="64"/>
      <c r="BWU204" s="64"/>
      <c r="BWV204" s="64"/>
      <c r="BWW204" s="64"/>
      <c r="BWX204" s="64"/>
      <c r="BWY204" s="64"/>
      <c r="BWZ204" s="64"/>
      <c r="BXA204" s="64"/>
      <c r="BXB204" s="64"/>
      <c r="BXC204" s="64"/>
      <c r="BXD204" s="64"/>
      <c r="BXE204" s="64"/>
      <c r="BXF204" s="64"/>
      <c r="BXG204" s="64"/>
      <c r="BXH204" s="64"/>
      <c r="BXI204" s="64"/>
      <c r="BXJ204" s="64"/>
      <c r="BXK204" s="64"/>
      <c r="BXL204" s="64"/>
      <c r="BXM204" s="64"/>
      <c r="BXN204" s="64"/>
      <c r="BXO204" s="64"/>
      <c r="BXP204" s="64"/>
      <c r="BXQ204" s="64"/>
      <c r="BXR204" s="64"/>
      <c r="BXS204" s="64"/>
      <c r="BXT204" s="64"/>
      <c r="BXU204" s="64"/>
      <c r="BXV204" s="64"/>
      <c r="BXW204" s="64"/>
      <c r="BXX204" s="64"/>
      <c r="BXY204" s="64"/>
      <c r="BXZ204" s="64"/>
      <c r="BYA204" s="64"/>
      <c r="BYB204" s="64"/>
      <c r="BYC204" s="64"/>
      <c r="BYD204" s="64"/>
      <c r="BYE204" s="64"/>
      <c r="BYF204" s="64"/>
      <c r="BYG204" s="64"/>
      <c r="BYH204" s="64"/>
      <c r="BYI204" s="64"/>
      <c r="BYJ204" s="64"/>
      <c r="BYK204" s="64"/>
      <c r="BYL204" s="64"/>
      <c r="BYM204" s="64"/>
      <c r="BYN204" s="64"/>
      <c r="BYO204" s="64"/>
      <c r="BYP204" s="64"/>
      <c r="BYQ204" s="64"/>
      <c r="BYR204" s="64"/>
      <c r="BYS204" s="64"/>
      <c r="BYT204" s="64"/>
      <c r="BYU204" s="64"/>
      <c r="BYV204" s="64"/>
      <c r="BYW204" s="64"/>
      <c r="BYX204" s="64"/>
      <c r="BYY204" s="64"/>
      <c r="BYZ204" s="64"/>
      <c r="BZA204" s="64"/>
      <c r="BZB204" s="64"/>
      <c r="BZC204" s="64"/>
      <c r="BZD204" s="64"/>
      <c r="BZE204" s="64"/>
      <c r="BZF204" s="64"/>
      <c r="BZG204" s="64"/>
      <c r="BZH204" s="64"/>
      <c r="BZI204" s="64"/>
      <c r="BZJ204" s="64"/>
      <c r="BZK204" s="64"/>
      <c r="BZL204" s="64"/>
      <c r="BZM204" s="64"/>
      <c r="BZN204" s="64"/>
      <c r="BZO204" s="64"/>
      <c r="BZP204" s="64"/>
      <c r="BZQ204" s="64"/>
      <c r="BZR204" s="64"/>
      <c r="BZS204" s="64"/>
      <c r="BZT204" s="64"/>
      <c r="BZV204" s="64"/>
      <c r="BZX204" s="64"/>
      <c r="BZY204" s="64"/>
      <c r="BZZ204" s="64"/>
      <c r="CAA204" s="64"/>
      <c r="CAB204" s="64"/>
      <c r="CAC204" s="64"/>
      <c r="CAD204" s="64"/>
      <c r="CAE204" s="64"/>
      <c r="CAJ204" s="64"/>
      <c r="CAK204" s="64"/>
      <c r="CAL204" s="64"/>
      <c r="CAM204" s="64"/>
      <c r="CAN204" s="64"/>
      <c r="CAO204" s="64"/>
      <c r="CAP204" s="64"/>
      <c r="CAQ204" s="64"/>
      <c r="CAR204" s="64"/>
      <c r="CAS204" s="64"/>
      <c r="CAT204" s="64"/>
      <c r="CAU204" s="64"/>
      <c r="CAV204" s="64"/>
      <c r="CAW204" s="64"/>
      <c r="CAX204" s="64"/>
      <c r="CAY204" s="64"/>
      <c r="CAZ204" s="64"/>
      <c r="CBA204" s="64"/>
      <c r="CBB204" s="64"/>
      <c r="CBC204" s="64"/>
      <c r="CBD204" s="64"/>
      <c r="CBE204" s="64"/>
      <c r="CBF204" s="64"/>
      <c r="CBG204" s="64"/>
      <c r="CBH204" s="64"/>
      <c r="CBI204" s="64"/>
      <c r="CBJ204" s="64"/>
      <c r="CBK204" s="64"/>
      <c r="CBL204" s="64"/>
      <c r="CBM204" s="64"/>
      <c r="CBN204" s="64"/>
      <c r="CBO204" s="64"/>
      <c r="CBP204" s="64"/>
      <c r="CBQ204" s="64"/>
      <c r="CBR204" s="64"/>
      <c r="CBS204" s="64"/>
      <c r="CBT204" s="64"/>
      <c r="CBU204" s="64"/>
      <c r="CBV204" s="64"/>
      <c r="CBW204" s="64"/>
      <c r="CBX204" s="64"/>
      <c r="CBY204" s="64"/>
      <c r="CBZ204" s="64"/>
      <c r="CCA204" s="64"/>
      <c r="CCB204" s="64"/>
      <c r="CCC204" s="64"/>
      <c r="CCD204" s="64"/>
      <c r="CCE204" s="64"/>
      <c r="CCF204" s="64"/>
      <c r="CCG204" s="64"/>
      <c r="CCH204" s="64"/>
      <c r="CCI204" s="64"/>
      <c r="CCJ204" s="64"/>
      <c r="CCK204" s="64"/>
      <c r="CCL204" s="64"/>
      <c r="CCM204" s="64"/>
      <c r="CCN204" s="64"/>
      <c r="CCO204" s="64"/>
      <c r="CCP204" s="64"/>
      <c r="CCQ204" s="64"/>
      <c r="CCR204" s="64"/>
      <c r="CCS204" s="64"/>
      <c r="CCT204" s="64"/>
      <c r="CCU204" s="64"/>
      <c r="CCV204" s="64"/>
      <c r="CCW204" s="64"/>
      <c r="CCX204" s="64"/>
      <c r="CCY204" s="64"/>
      <c r="CCZ204" s="64"/>
      <c r="CDA204" s="64"/>
      <c r="CDB204" s="64"/>
      <c r="CDC204" s="64"/>
      <c r="CDD204" s="64"/>
      <c r="CDE204" s="64"/>
      <c r="CDF204" s="64"/>
      <c r="CDG204" s="64"/>
      <c r="CDH204" s="64"/>
      <c r="CDI204" s="64"/>
      <c r="CDJ204" s="64"/>
      <c r="CDK204" s="64"/>
      <c r="CDL204" s="64"/>
      <c r="CDM204" s="64"/>
      <c r="CDN204" s="64"/>
      <c r="CDO204" s="64"/>
      <c r="CDP204" s="64"/>
      <c r="CDQ204" s="64"/>
      <c r="CDR204" s="64"/>
      <c r="CDS204" s="64"/>
      <c r="CDT204" s="64"/>
      <c r="CDU204" s="64"/>
      <c r="CDV204" s="64"/>
      <c r="CDW204" s="64"/>
      <c r="CDX204" s="64"/>
      <c r="CDY204" s="64"/>
      <c r="CDZ204" s="64"/>
      <c r="CEA204" s="64"/>
      <c r="CEB204" s="64"/>
      <c r="CEC204" s="64"/>
      <c r="CED204" s="64"/>
      <c r="CEE204" s="64"/>
      <c r="CEF204" s="64"/>
      <c r="CEG204" s="64"/>
      <c r="CEH204" s="64"/>
      <c r="CEI204" s="64"/>
      <c r="CEJ204" s="64"/>
      <c r="CEK204" s="64"/>
      <c r="CEL204" s="64"/>
      <c r="CEM204" s="64"/>
      <c r="CEN204" s="64"/>
      <c r="CEO204" s="64"/>
      <c r="CEP204" s="64"/>
      <c r="CEQ204" s="64"/>
      <c r="CER204" s="64"/>
      <c r="CES204" s="64"/>
      <c r="CET204" s="64"/>
      <c r="CEU204" s="64"/>
      <c r="CEV204" s="64"/>
      <c r="CEW204" s="64"/>
      <c r="CEX204" s="64"/>
      <c r="CEY204" s="64"/>
      <c r="CEZ204" s="64"/>
      <c r="CFA204" s="64"/>
      <c r="CFB204" s="64"/>
      <c r="CFC204" s="64"/>
      <c r="CFD204" s="64"/>
      <c r="CFE204" s="64"/>
      <c r="CFF204" s="64"/>
      <c r="CFG204" s="64"/>
      <c r="CFH204" s="64"/>
      <c r="CFI204" s="64"/>
      <c r="CFJ204" s="64"/>
      <c r="CFK204" s="64"/>
      <c r="CFL204" s="64"/>
      <c r="CFM204" s="64"/>
      <c r="CFN204" s="64"/>
      <c r="CFO204" s="64"/>
      <c r="CFP204" s="64"/>
      <c r="CFQ204" s="64"/>
      <c r="CFR204" s="64"/>
      <c r="CFS204" s="64"/>
      <c r="CFT204" s="64"/>
      <c r="CFU204" s="64"/>
      <c r="CFV204" s="64"/>
      <c r="CFW204" s="64"/>
      <c r="CFX204" s="64"/>
      <c r="CFY204" s="64"/>
      <c r="CFZ204" s="64"/>
      <c r="CGA204" s="64"/>
      <c r="CGB204" s="64"/>
      <c r="CGC204" s="64"/>
      <c r="CGD204" s="64"/>
      <c r="CGE204" s="64"/>
      <c r="CGF204" s="64"/>
      <c r="CGG204" s="64"/>
      <c r="CGH204" s="64"/>
      <c r="CGI204" s="64"/>
      <c r="CGJ204" s="64"/>
      <c r="CGK204" s="64"/>
      <c r="CGL204" s="64"/>
      <c r="CGM204" s="64"/>
      <c r="CGN204" s="64"/>
      <c r="CGO204" s="64"/>
      <c r="CGP204" s="64"/>
      <c r="CGQ204" s="64"/>
      <c r="CGR204" s="64"/>
      <c r="CGS204" s="64"/>
      <c r="CGT204" s="64"/>
      <c r="CGU204" s="64"/>
      <c r="CGV204" s="64"/>
      <c r="CGW204" s="64"/>
      <c r="CGX204" s="64"/>
      <c r="CGY204" s="64"/>
      <c r="CGZ204" s="64"/>
      <c r="CHA204" s="64"/>
      <c r="CHB204" s="64"/>
      <c r="CHC204" s="64"/>
      <c r="CHD204" s="64"/>
      <c r="CHE204" s="64"/>
      <c r="CHF204" s="64"/>
      <c r="CHG204" s="64"/>
      <c r="CHH204" s="64"/>
      <c r="CHI204" s="64"/>
      <c r="CHJ204" s="64"/>
      <c r="CHK204" s="64"/>
      <c r="CHL204" s="64"/>
      <c r="CHM204" s="64"/>
      <c r="CHN204" s="64"/>
      <c r="CHO204" s="64"/>
      <c r="CHP204" s="64"/>
      <c r="CHQ204" s="64"/>
      <c r="CHR204" s="64"/>
      <c r="CHS204" s="64"/>
      <c r="CHT204" s="64"/>
      <c r="CHU204" s="64"/>
      <c r="CHV204" s="64"/>
      <c r="CHW204" s="64"/>
      <c r="CHX204" s="64"/>
      <c r="CHY204" s="64"/>
      <c r="CHZ204" s="64"/>
      <c r="CIA204" s="64"/>
      <c r="CIB204" s="64"/>
      <c r="CIC204" s="64"/>
      <c r="CID204" s="64"/>
      <c r="CIE204" s="64"/>
      <c r="CIF204" s="64"/>
      <c r="CIG204" s="64"/>
      <c r="CIH204" s="64"/>
      <c r="CII204" s="64"/>
      <c r="CIJ204" s="64"/>
      <c r="CIK204" s="64"/>
      <c r="CIL204" s="64"/>
      <c r="CIM204" s="64"/>
      <c r="CIN204" s="64"/>
      <c r="CIO204" s="64"/>
      <c r="CIP204" s="64"/>
      <c r="CIQ204" s="64"/>
      <c r="CIR204" s="64"/>
      <c r="CIS204" s="64"/>
      <c r="CIT204" s="64"/>
      <c r="CIU204" s="64"/>
      <c r="CIV204" s="64"/>
      <c r="CIW204" s="64"/>
      <c r="CIX204" s="64"/>
      <c r="CIY204" s="64"/>
      <c r="CIZ204" s="64"/>
      <c r="CJA204" s="64"/>
      <c r="CJB204" s="64"/>
      <c r="CJC204" s="64"/>
      <c r="CJD204" s="64"/>
      <c r="CJE204" s="64"/>
      <c r="CJF204" s="64"/>
      <c r="CJG204" s="64"/>
      <c r="CJH204" s="64"/>
      <c r="CJI204" s="64"/>
      <c r="CJJ204" s="64"/>
      <c r="CJK204" s="64"/>
      <c r="CJL204" s="64"/>
      <c r="CJM204" s="64"/>
      <c r="CJN204" s="64"/>
      <c r="CJO204" s="64"/>
      <c r="CJP204" s="64"/>
      <c r="CJR204" s="64"/>
      <c r="CJT204" s="64"/>
      <c r="CJU204" s="64"/>
      <c r="CJV204" s="64"/>
      <c r="CJW204" s="64"/>
      <c r="CJX204" s="64"/>
      <c r="CJY204" s="64"/>
      <c r="CJZ204" s="64"/>
      <c r="CKA204" s="64"/>
      <c r="CKF204" s="64"/>
      <c r="CKG204" s="64"/>
      <c r="CKH204" s="64"/>
      <c r="CKI204" s="64"/>
      <c r="CKJ204" s="64"/>
      <c r="CKK204" s="64"/>
      <c r="CKL204" s="64"/>
      <c r="CKM204" s="64"/>
      <c r="CKN204" s="64"/>
      <c r="CKO204" s="64"/>
      <c r="CKP204" s="64"/>
      <c r="CKQ204" s="64"/>
      <c r="CKR204" s="64"/>
      <c r="CKS204" s="64"/>
      <c r="CKT204" s="64"/>
      <c r="CKU204" s="64"/>
      <c r="CKV204" s="64"/>
      <c r="CKW204" s="64"/>
      <c r="CKX204" s="64"/>
      <c r="CKY204" s="64"/>
      <c r="CKZ204" s="64"/>
      <c r="CLA204" s="64"/>
      <c r="CLB204" s="64"/>
      <c r="CLC204" s="64"/>
      <c r="CLD204" s="64"/>
      <c r="CLE204" s="64"/>
      <c r="CLF204" s="64"/>
      <c r="CLG204" s="64"/>
      <c r="CLH204" s="64"/>
      <c r="CLI204" s="64"/>
      <c r="CLJ204" s="64"/>
      <c r="CLK204" s="64"/>
      <c r="CLL204" s="64"/>
      <c r="CLM204" s="64"/>
      <c r="CLN204" s="64"/>
      <c r="CLO204" s="64"/>
      <c r="CLP204" s="64"/>
      <c r="CLQ204" s="64"/>
      <c r="CLR204" s="64"/>
      <c r="CLS204" s="64"/>
      <c r="CLT204" s="64"/>
      <c r="CLU204" s="64"/>
      <c r="CLV204" s="64"/>
      <c r="CLW204" s="64"/>
      <c r="CLX204" s="64"/>
      <c r="CLY204" s="64"/>
      <c r="CLZ204" s="64"/>
      <c r="CMA204" s="64"/>
      <c r="CMB204" s="64"/>
      <c r="CMC204" s="64"/>
      <c r="CMD204" s="64"/>
      <c r="CME204" s="64"/>
      <c r="CMF204" s="64"/>
      <c r="CMG204" s="64"/>
      <c r="CMH204" s="64"/>
      <c r="CMI204" s="64"/>
      <c r="CMJ204" s="64"/>
      <c r="CMK204" s="64"/>
      <c r="CML204" s="64"/>
      <c r="CMM204" s="64"/>
      <c r="CMN204" s="64"/>
      <c r="CMO204" s="64"/>
      <c r="CMP204" s="64"/>
      <c r="CMQ204" s="64"/>
      <c r="CMR204" s="64"/>
      <c r="CMS204" s="64"/>
      <c r="CMT204" s="64"/>
      <c r="CMU204" s="64"/>
      <c r="CMV204" s="64"/>
      <c r="CMW204" s="64"/>
      <c r="CMX204" s="64"/>
      <c r="CMY204" s="64"/>
      <c r="CMZ204" s="64"/>
      <c r="CNA204" s="64"/>
      <c r="CNB204" s="64"/>
      <c r="CNC204" s="64"/>
      <c r="CND204" s="64"/>
      <c r="CNE204" s="64"/>
      <c r="CNF204" s="64"/>
      <c r="CNG204" s="64"/>
      <c r="CNH204" s="64"/>
      <c r="CNI204" s="64"/>
      <c r="CNJ204" s="64"/>
      <c r="CNK204" s="64"/>
      <c r="CNL204" s="64"/>
      <c r="CNM204" s="64"/>
      <c r="CNN204" s="64"/>
      <c r="CNO204" s="64"/>
      <c r="CNP204" s="64"/>
      <c r="CNQ204" s="64"/>
      <c r="CNR204" s="64"/>
      <c r="CNS204" s="64"/>
      <c r="CNT204" s="64"/>
      <c r="CNU204" s="64"/>
      <c r="CNV204" s="64"/>
      <c r="CNW204" s="64"/>
      <c r="CNX204" s="64"/>
      <c r="CNY204" s="64"/>
      <c r="CNZ204" s="64"/>
      <c r="COA204" s="64"/>
      <c r="COB204" s="64"/>
      <c r="COC204" s="64"/>
      <c r="COD204" s="64"/>
      <c r="COE204" s="64"/>
      <c r="COF204" s="64"/>
      <c r="COG204" s="64"/>
      <c r="COH204" s="64"/>
      <c r="COI204" s="64"/>
      <c r="COJ204" s="64"/>
      <c r="COK204" s="64"/>
      <c r="COL204" s="64"/>
      <c r="COM204" s="64"/>
      <c r="CON204" s="64"/>
      <c r="COO204" s="64"/>
      <c r="COP204" s="64"/>
      <c r="COQ204" s="64"/>
      <c r="COR204" s="64"/>
      <c r="COS204" s="64"/>
      <c r="COT204" s="64"/>
      <c r="COU204" s="64"/>
      <c r="COV204" s="64"/>
      <c r="COW204" s="64"/>
      <c r="COX204" s="64"/>
      <c r="COY204" s="64"/>
      <c r="COZ204" s="64"/>
      <c r="CPA204" s="64"/>
      <c r="CPB204" s="64"/>
      <c r="CPC204" s="64"/>
      <c r="CPD204" s="64"/>
      <c r="CPE204" s="64"/>
      <c r="CPF204" s="64"/>
      <c r="CPG204" s="64"/>
      <c r="CPH204" s="64"/>
      <c r="CPI204" s="64"/>
      <c r="CPJ204" s="64"/>
      <c r="CPK204" s="64"/>
      <c r="CPL204" s="64"/>
      <c r="CPM204" s="64"/>
      <c r="CPN204" s="64"/>
      <c r="CPO204" s="64"/>
      <c r="CPP204" s="64"/>
      <c r="CPQ204" s="64"/>
      <c r="CPR204" s="64"/>
      <c r="CPS204" s="64"/>
      <c r="CPT204" s="64"/>
      <c r="CPU204" s="64"/>
      <c r="CPV204" s="64"/>
      <c r="CPW204" s="64"/>
      <c r="CPX204" s="64"/>
      <c r="CPY204" s="64"/>
      <c r="CPZ204" s="64"/>
      <c r="CQA204" s="64"/>
      <c r="CQB204" s="64"/>
      <c r="CQC204" s="64"/>
      <c r="CQD204" s="64"/>
      <c r="CQE204" s="64"/>
      <c r="CQF204" s="64"/>
      <c r="CQG204" s="64"/>
      <c r="CQH204" s="64"/>
      <c r="CQI204" s="64"/>
      <c r="CQJ204" s="64"/>
      <c r="CQK204" s="64"/>
      <c r="CQL204" s="64"/>
      <c r="CQM204" s="64"/>
      <c r="CQN204" s="64"/>
      <c r="CQO204" s="64"/>
      <c r="CQP204" s="64"/>
      <c r="CQQ204" s="64"/>
      <c r="CQR204" s="64"/>
      <c r="CQS204" s="64"/>
      <c r="CQT204" s="64"/>
      <c r="CQU204" s="64"/>
      <c r="CQV204" s="64"/>
      <c r="CQW204" s="64"/>
      <c r="CQX204" s="64"/>
      <c r="CQY204" s="64"/>
      <c r="CQZ204" s="64"/>
      <c r="CRA204" s="64"/>
      <c r="CRB204" s="64"/>
      <c r="CRC204" s="64"/>
      <c r="CRD204" s="64"/>
      <c r="CRE204" s="64"/>
      <c r="CRF204" s="64"/>
      <c r="CRG204" s="64"/>
      <c r="CRH204" s="64"/>
      <c r="CRI204" s="64"/>
      <c r="CRJ204" s="64"/>
      <c r="CRK204" s="64"/>
      <c r="CRL204" s="64"/>
      <c r="CRM204" s="64"/>
      <c r="CRN204" s="64"/>
      <c r="CRO204" s="64"/>
      <c r="CRP204" s="64"/>
      <c r="CRQ204" s="64"/>
      <c r="CRR204" s="64"/>
      <c r="CRS204" s="64"/>
      <c r="CRT204" s="64"/>
      <c r="CRU204" s="64"/>
      <c r="CRV204" s="64"/>
      <c r="CRW204" s="64"/>
      <c r="CRX204" s="64"/>
      <c r="CRY204" s="64"/>
      <c r="CRZ204" s="64"/>
      <c r="CSA204" s="64"/>
      <c r="CSB204" s="64"/>
      <c r="CSC204" s="64"/>
      <c r="CSD204" s="64"/>
      <c r="CSE204" s="64"/>
      <c r="CSF204" s="64"/>
      <c r="CSG204" s="64"/>
      <c r="CSH204" s="64"/>
      <c r="CSI204" s="64"/>
      <c r="CSJ204" s="64"/>
      <c r="CSK204" s="64"/>
      <c r="CSL204" s="64"/>
      <c r="CSM204" s="64"/>
      <c r="CSN204" s="64"/>
      <c r="CSO204" s="64"/>
      <c r="CSP204" s="64"/>
      <c r="CSQ204" s="64"/>
      <c r="CSR204" s="64"/>
      <c r="CSS204" s="64"/>
      <c r="CST204" s="64"/>
      <c r="CSU204" s="64"/>
      <c r="CSV204" s="64"/>
      <c r="CSW204" s="64"/>
      <c r="CSX204" s="64"/>
      <c r="CSY204" s="64"/>
      <c r="CSZ204" s="64"/>
      <c r="CTA204" s="64"/>
      <c r="CTB204" s="64"/>
      <c r="CTC204" s="64"/>
      <c r="CTD204" s="64"/>
      <c r="CTE204" s="64"/>
      <c r="CTF204" s="64"/>
      <c r="CTG204" s="64"/>
      <c r="CTH204" s="64"/>
      <c r="CTI204" s="64"/>
      <c r="CTJ204" s="64"/>
      <c r="CTK204" s="64"/>
      <c r="CTL204" s="64"/>
      <c r="CTN204" s="64"/>
      <c r="CTP204" s="64"/>
      <c r="CTQ204" s="64"/>
      <c r="CTR204" s="64"/>
      <c r="CTS204" s="64"/>
      <c r="CTT204" s="64"/>
      <c r="CTU204" s="64"/>
      <c r="CTV204" s="64"/>
      <c r="CTW204" s="64"/>
      <c r="CUB204" s="64"/>
      <c r="CUC204" s="64"/>
      <c r="CUD204" s="64"/>
      <c r="CUE204" s="64"/>
      <c r="CUF204" s="64"/>
      <c r="CUG204" s="64"/>
      <c r="CUH204" s="64"/>
      <c r="CUI204" s="64"/>
      <c r="CUJ204" s="64"/>
      <c r="CUK204" s="64"/>
      <c r="CUL204" s="64"/>
      <c r="CUM204" s="64"/>
      <c r="CUN204" s="64"/>
      <c r="CUO204" s="64"/>
      <c r="CUP204" s="64"/>
      <c r="CUQ204" s="64"/>
      <c r="CUR204" s="64"/>
      <c r="CUS204" s="64"/>
      <c r="CUT204" s="64"/>
      <c r="CUU204" s="64"/>
      <c r="CUV204" s="64"/>
      <c r="CUW204" s="64"/>
      <c r="CUX204" s="64"/>
      <c r="CUY204" s="64"/>
      <c r="CUZ204" s="64"/>
      <c r="CVA204" s="64"/>
      <c r="CVB204" s="64"/>
      <c r="CVC204" s="64"/>
      <c r="CVD204" s="64"/>
      <c r="CVE204" s="64"/>
      <c r="CVF204" s="64"/>
      <c r="CVG204" s="64"/>
      <c r="CVH204" s="64"/>
      <c r="CVI204" s="64"/>
      <c r="CVJ204" s="64"/>
      <c r="CVK204" s="64"/>
      <c r="CVL204" s="64"/>
      <c r="CVM204" s="64"/>
      <c r="CVN204" s="64"/>
      <c r="CVO204" s="64"/>
      <c r="CVP204" s="64"/>
      <c r="CVQ204" s="64"/>
      <c r="CVR204" s="64"/>
      <c r="CVS204" s="64"/>
      <c r="CVT204" s="64"/>
      <c r="CVU204" s="64"/>
      <c r="CVV204" s="64"/>
      <c r="CVW204" s="64"/>
      <c r="CVX204" s="64"/>
      <c r="CVY204" s="64"/>
      <c r="CVZ204" s="64"/>
      <c r="CWA204" s="64"/>
      <c r="CWB204" s="64"/>
      <c r="CWC204" s="64"/>
      <c r="CWD204" s="64"/>
      <c r="CWE204" s="64"/>
      <c r="CWF204" s="64"/>
      <c r="CWG204" s="64"/>
      <c r="CWH204" s="64"/>
      <c r="CWI204" s="64"/>
      <c r="CWJ204" s="64"/>
      <c r="CWK204" s="64"/>
      <c r="CWL204" s="64"/>
      <c r="CWM204" s="64"/>
      <c r="CWN204" s="64"/>
      <c r="CWO204" s="64"/>
      <c r="CWP204" s="64"/>
      <c r="CWQ204" s="64"/>
      <c r="CWR204" s="64"/>
      <c r="CWS204" s="64"/>
      <c r="CWT204" s="64"/>
      <c r="CWU204" s="64"/>
      <c r="CWV204" s="64"/>
      <c r="CWW204" s="64"/>
      <c r="CWX204" s="64"/>
      <c r="CWY204" s="64"/>
      <c r="CWZ204" s="64"/>
      <c r="CXA204" s="64"/>
      <c r="CXB204" s="64"/>
      <c r="CXC204" s="64"/>
      <c r="CXD204" s="64"/>
      <c r="CXE204" s="64"/>
      <c r="CXF204" s="64"/>
      <c r="CXG204" s="64"/>
      <c r="CXH204" s="64"/>
      <c r="CXI204" s="64"/>
      <c r="CXJ204" s="64"/>
      <c r="CXK204" s="64"/>
      <c r="CXL204" s="64"/>
      <c r="CXM204" s="64"/>
      <c r="CXN204" s="64"/>
      <c r="CXO204" s="64"/>
      <c r="CXP204" s="64"/>
      <c r="CXQ204" s="64"/>
      <c r="CXR204" s="64"/>
      <c r="CXS204" s="64"/>
      <c r="CXT204" s="64"/>
      <c r="CXU204" s="64"/>
      <c r="CXV204" s="64"/>
      <c r="CXW204" s="64"/>
      <c r="CXX204" s="64"/>
      <c r="CXY204" s="64"/>
      <c r="CXZ204" s="64"/>
      <c r="CYA204" s="64"/>
      <c r="CYB204" s="64"/>
      <c r="CYC204" s="64"/>
      <c r="CYD204" s="64"/>
      <c r="CYE204" s="64"/>
      <c r="CYF204" s="64"/>
      <c r="CYG204" s="64"/>
      <c r="CYH204" s="64"/>
      <c r="CYI204" s="64"/>
      <c r="CYJ204" s="64"/>
      <c r="CYK204" s="64"/>
      <c r="CYL204" s="64"/>
      <c r="CYM204" s="64"/>
      <c r="CYN204" s="64"/>
      <c r="CYO204" s="64"/>
      <c r="CYP204" s="64"/>
      <c r="CYQ204" s="64"/>
      <c r="CYR204" s="64"/>
      <c r="CYS204" s="64"/>
      <c r="CYT204" s="64"/>
      <c r="CYU204" s="64"/>
      <c r="CYV204" s="64"/>
      <c r="CYW204" s="64"/>
      <c r="CYX204" s="64"/>
      <c r="CYY204" s="64"/>
      <c r="CYZ204" s="64"/>
      <c r="CZA204" s="64"/>
      <c r="CZB204" s="64"/>
      <c r="CZC204" s="64"/>
      <c r="CZD204" s="64"/>
      <c r="CZE204" s="64"/>
      <c r="CZF204" s="64"/>
      <c r="CZG204" s="64"/>
      <c r="CZH204" s="64"/>
      <c r="CZI204" s="64"/>
      <c r="CZJ204" s="64"/>
      <c r="CZK204" s="64"/>
      <c r="CZL204" s="64"/>
      <c r="CZM204" s="64"/>
      <c r="CZN204" s="64"/>
      <c r="CZO204" s="64"/>
      <c r="CZP204" s="64"/>
      <c r="CZQ204" s="64"/>
      <c r="CZR204" s="64"/>
      <c r="CZS204" s="64"/>
      <c r="CZT204" s="64"/>
      <c r="CZU204" s="64"/>
      <c r="CZV204" s="64"/>
      <c r="CZW204" s="64"/>
      <c r="CZX204" s="64"/>
      <c r="CZY204" s="64"/>
      <c r="CZZ204" s="64"/>
      <c r="DAA204" s="64"/>
      <c r="DAB204" s="64"/>
      <c r="DAC204" s="64"/>
      <c r="DAD204" s="64"/>
      <c r="DAE204" s="64"/>
      <c r="DAF204" s="64"/>
      <c r="DAG204" s="64"/>
      <c r="DAH204" s="64"/>
      <c r="DAI204" s="64"/>
      <c r="DAJ204" s="64"/>
      <c r="DAK204" s="64"/>
      <c r="DAL204" s="64"/>
      <c r="DAM204" s="64"/>
      <c r="DAN204" s="64"/>
      <c r="DAO204" s="64"/>
      <c r="DAP204" s="64"/>
      <c r="DAQ204" s="64"/>
      <c r="DAR204" s="64"/>
      <c r="DAS204" s="64"/>
      <c r="DAT204" s="64"/>
      <c r="DAU204" s="64"/>
      <c r="DAV204" s="64"/>
      <c r="DAW204" s="64"/>
      <c r="DAX204" s="64"/>
      <c r="DAY204" s="64"/>
      <c r="DAZ204" s="64"/>
      <c r="DBA204" s="64"/>
      <c r="DBB204" s="64"/>
      <c r="DBC204" s="64"/>
      <c r="DBD204" s="64"/>
      <c r="DBE204" s="64"/>
      <c r="DBF204" s="64"/>
      <c r="DBG204" s="64"/>
      <c r="DBH204" s="64"/>
      <c r="DBI204" s="64"/>
      <c r="DBJ204" s="64"/>
      <c r="DBK204" s="64"/>
      <c r="DBL204" s="64"/>
      <c r="DBM204" s="64"/>
      <c r="DBN204" s="64"/>
      <c r="DBO204" s="64"/>
      <c r="DBP204" s="64"/>
      <c r="DBQ204" s="64"/>
      <c r="DBR204" s="64"/>
      <c r="DBS204" s="64"/>
      <c r="DBT204" s="64"/>
      <c r="DBU204" s="64"/>
      <c r="DBV204" s="64"/>
      <c r="DBW204" s="64"/>
      <c r="DBX204" s="64"/>
      <c r="DBY204" s="64"/>
      <c r="DBZ204" s="64"/>
      <c r="DCA204" s="64"/>
      <c r="DCB204" s="64"/>
      <c r="DCC204" s="64"/>
      <c r="DCD204" s="64"/>
      <c r="DCE204" s="64"/>
      <c r="DCF204" s="64"/>
      <c r="DCG204" s="64"/>
      <c r="DCH204" s="64"/>
      <c r="DCI204" s="64"/>
      <c r="DCJ204" s="64"/>
      <c r="DCK204" s="64"/>
      <c r="DCL204" s="64"/>
      <c r="DCM204" s="64"/>
      <c r="DCN204" s="64"/>
      <c r="DCO204" s="64"/>
      <c r="DCP204" s="64"/>
      <c r="DCQ204" s="64"/>
      <c r="DCR204" s="64"/>
      <c r="DCS204" s="64"/>
      <c r="DCT204" s="64"/>
      <c r="DCU204" s="64"/>
      <c r="DCV204" s="64"/>
      <c r="DCW204" s="64"/>
      <c r="DCX204" s="64"/>
      <c r="DCY204" s="64"/>
      <c r="DCZ204" s="64"/>
      <c r="DDA204" s="64"/>
      <c r="DDB204" s="64"/>
      <c r="DDC204" s="64"/>
      <c r="DDD204" s="64"/>
      <c r="DDE204" s="64"/>
      <c r="DDF204" s="64"/>
      <c r="DDG204" s="64"/>
      <c r="DDH204" s="64"/>
      <c r="DDJ204" s="64"/>
      <c r="DDL204" s="64"/>
      <c r="DDM204" s="64"/>
      <c r="DDN204" s="64"/>
      <c r="DDO204" s="64"/>
      <c r="DDP204" s="64"/>
      <c r="DDQ204" s="64"/>
      <c r="DDR204" s="64"/>
      <c r="DDS204" s="64"/>
      <c r="DDX204" s="64"/>
      <c r="DDY204" s="64"/>
      <c r="DDZ204" s="64"/>
      <c r="DEA204" s="64"/>
      <c r="DEB204" s="64"/>
      <c r="DEC204" s="64"/>
      <c r="DED204" s="64"/>
      <c r="DEE204" s="64"/>
      <c r="DEF204" s="64"/>
      <c r="DEG204" s="64"/>
      <c r="DEH204" s="64"/>
      <c r="DEI204" s="64"/>
      <c r="DEJ204" s="64"/>
      <c r="DEK204" s="64"/>
      <c r="DEL204" s="64"/>
      <c r="DEM204" s="64"/>
      <c r="DEN204" s="64"/>
      <c r="DEO204" s="64"/>
      <c r="DEP204" s="64"/>
      <c r="DEQ204" s="64"/>
      <c r="DER204" s="64"/>
      <c r="DES204" s="64"/>
      <c r="DET204" s="64"/>
      <c r="DEU204" s="64"/>
      <c r="DEV204" s="64"/>
      <c r="DEW204" s="64"/>
      <c r="DEX204" s="64"/>
      <c r="DEY204" s="64"/>
      <c r="DEZ204" s="64"/>
      <c r="DFA204" s="64"/>
      <c r="DFB204" s="64"/>
      <c r="DFC204" s="64"/>
      <c r="DFD204" s="64"/>
      <c r="DFE204" s="64"/>
      <c r="DFF204" s="64"/>
      <c r="DFG204" s="64"/>
      <c r="DFH204" s="64"/>
      <c r="DFI204" s="64"/>
      <c r="DFJ204" s="64"/>
      <c r="DFK204" s="64"/>
      <c r="DFL204" s="64"/>
      <c r="DFM204" s="64"/>
      <c r="DFN204" s="64"/>
      <c r="DFO204" s="64"/>
      <c r="DFP204" s="64"/>
      <c r="DFQ204" s="64"/>
      <c r="DFR204" s="64"/>
      <c r="DFS204" s="64"/>
      <c r="DFT204" s="64"/>
      <c r="DFU204" s="64"/>
      <c r="DFV204" s="64"/>
      <c r="DFW204" s="64"/>
      <c r="DFX204" s="64"/>
      <c r="DFY204" s="64"/>
      <c r="DFZ204" s="64"/>
      <c r="DGA204" s="64"/>
      <c r="DGB204" s="64"/>
      <c r="DGC204" s="64"/>
      <c r="DGD204" s="64"/>
      <c r="DGE204" s="64"/>
      <c r="DGF204" s="64"/>
      <c r="DGG204" s="64"/>
      <c r="DGH204" s="64"/>
      <c r="DGI204" s="64"/>
      <c r="DGJ204" s="64"/>
      <c r="DGK204" s="64"/>
      <c r="DGL204" s="64"/>
      <c r="DGM204" s="64"/>
      <c r="DGN204" s="64"/>
      <c r="DGO204" s="64"/>
      <c r="DGP204" s="64"/>
      <c r="DGQ204" s="64"/>
      <c r="DGR204" s="64"/>
      <c r="DGS204" s="64"/>
      <c r="DGT204" s="64"/>
      <c r="DGU204" s="64"/>
      <c r="DGV204" s="64"/>
      <c r="DGW204" s="64"/>
      <c r="DGX204" s="64"/>
      <c r="DGY204" s="64"/>
      <c r="DGZ204" s="64"/>
      <c r="DHA204" s="64"/>
      <c r="DHB204" s="64"/>
      <c r="DHC204" s="64"/>
      <c r="DHD204" s="64"/>
      <c r="DHE204" s="64"/>
      <c r="DHF204" s="64"/>
      <c r="DHG204" s="64"/>
      <c r="DHH204" s="64"/>
      <c r="DHI204" s="64"/>
      <c r="DHJ204" s="64"/>
      <c r="DHK204" s="64"/>
      <c r="DHL204" s="64"/>
      <c r="DHM204" s="64"/>
      <c r="DHN204" s="64"/>
      <c r="DHO204" s="64"/>
      <c r="DHP204" s="64"/>
      <c r="DHQ204" s="64"/>
      <c r="DHR204" s="64"/>
      <c r="DHS204" s="64"/>
      <c r="DHT204" s="64"/>
      <c r="DHU204" s="64"/>
      <c r="DHV204" s="64"/>
      <c r="DHW204" s="64"/>
      <c r="DHX204" s="64"/>
      <c r="DHY204" s="64"/>
      <c r="DHZ204" s="64"/>
      <c r="DIA204" s="64"/>
      <c r="DIB204" s="64"/>
      <c r="DIC204" s="64"/>
      <c r="DID204" s="64"/>
      <c r="DIE204" s="64"/>
      <c r="DIF204" s="64"/>
      <c r="DIG204" s="64"/>
      <c r="DIH204" s="64"/>
      <c r="DII204" s="64"/>
      <c r="DIJ204" s="64"/>
      <c r="DIK204" s="64"/>
      <c r="DIL204" s="64"/>
      <c r="DIM204" s="64"/>
      <c r="DIN204" s="64"/>
      <c r="DIO204" s="64"/>
      <c r="DIP204" s="64"/>
      <c r="DIQ204" s="64"/>
      <c r="DIR204" s="64"/>
      <c r="DIS204" s="64"/>
      <c r="DIT204" s="64"/>
      <c r="DIU204" s="64"/>
      <c r="DIV204" s="64"/>
      <c r="DIW204" s="64"/>
      <c r="DIX204" s="64"/>
      <c r="DIY204" s="64"/>
      <c r="DIZ204" s="64"/>
      <c r="DJA204" s="64"/>
      <c r="DJB204" s="64"/>
      <c r="DJC204" s="64"/>
      <c r="DJD204" s="64"/>
      <c r="DJE204" s="64"/>
      <c r="DJF204" s="64"/>
      <c r="DJG204" s="64"/>
      <c r="DJH204" s="64"/>
      <c r="DJI204" s="64"/>
      <c r="DJJ204" s="64"/>
      <c r="DJK204" s="64"/>
      <c r="DJL204" s="64"/>
      <c r="DJM204" s="64"/>
      <c r="DJN204" s="64"/>
      <c r="DJO204" s="64"/>
      <c r="DJP204" s="64"/>
      <c r="DJQ204" s="64"/>
      <c r="DJR204" s="64"/>
      <c r="DJS204" s="64"/>
      <c r="DJT204" s="64"/>
      <c r="DJU204" s="64"/>
      <c r="DJV204" s="64"/>
      <c r="DJW204" s="64"/>
      <c r="DJX204" s="64"/>
      <c r="DJY204" s="64"/>
      <c r="DJZ204" s="64"/>
      <c r="DKA204" s="64"/>
      <c r="DKB204" s="64"/>
      <c r="DKC204" s="64"/>
      <c r="DKD204" s="64"/>
      <c r="DKE204" s="64"/>
      <c r="DKF204" s="64"/>
      <c r="DKG204" s="64"/>
      <c r="DKH204" s="64"/>
      <c r="DKI204" s="64"/>
      <c r="DKJ204" s="64"/>
      <c r="DKK204" s="64"/>
      <c r="DKL204" s="64"/>
      <c r="DKM204" s="64"/>
      <c r="DKN204" s="64"/>
      <c r="DKO204" s="64"/>
      <c r="DKP204" s="64"/>
      <c r="DKQ204" s="64"/>
      <c r="DKR204" s="64"/>
      <c r="DKS204" s="64"/>
      <c r="DKT204" s="64"/>
      <c r="DKU204" s="64"/>
      <c r="DKV204" s="64"/>
      <c r="DKW204" s="64"/>
      <c r="DKX204" s="64"/>
      <c r="DKY204" s="64"/>
      <c r="DKZ204" s="64"/>
      <c r="DLA204" s="64"/>
      <c r="DLB204" s="64"/>
      <c r="DLC204" s="64"/>
      <c r="DLD204" s="64"/>
      <c r="DLE204" s="64"/>
      <c r="DLF204" s="64"/>
      <c r="DLG204" s="64"/>
      <c r="DLH204" s="64"/>
      <c r="DLI204" s="64"/>
      <c r="DLJ204" s="64"/>
      <c r="DLK204" s="64"/>
      <c r="DLL204" s="64"/>
      <c r="DLM204" s="64"/>
      <c r="DLN204" s="64"/>
      <c r="DLO204" s="64"/>
      <c r="DLP204" s="64"/>
      <c r="DLQ204" s="64"/>
      <c r="DLR204" s="64"/>
      <c r="DLS204" s="64"/>
      <c r="DLT204" s="64"/>
      <c r="DLU204" s="64"/>
      <c r="DLV204" s="64"/>
      <c r="DLW204" s="64"/>
      <c r="DLX204" s="64"/>
      <c r="DLY204" s="64"/>
      <c r="DLZ204" s="64"/>
      <c r="DMA204" s="64"/>
      <c r="DMB204" s="64"/>
      <c r="DMC204" s="64"/>
      <c r="DMD204" s="64"/>
      <c r="DME204" s="64"/>
      <c r="DMF204" s="64"/>
      <c r="DMG204" s="64"/>
      <c r="DMH204" s="64"/>
      <c r="DMI204" s="64"/>
      <c r="DMJ204" s="64"/>
      <c r="DMK204" s="64"/>
      <c r="DML204" s="64"/>
      <c r="DMM204" s="64"/>
      <c r="DMN204" s="64"/>
      <c r="DMO204" s="64"/>
      <c r="DMP204" s="64"/>
      <c r="DMQ204" s="64"/>
      <c r="DMR204" s="64"/>
      <c r="DMS204" s="64"/>
      <c r="DMT204" s="64"/>
      <c r="DMU204" s="64"/>
      <c r="DMV204" s="64"/>
      <c r="DMW204" s="64"/>
      <c r="DMX204" s="64"/>
      <c r="DMY204" s="64"/>
      <c r="DMZ204" s="64"/>
      <c r="DNA204" s="64"/>
      <c r="DNB204" s="64"/>
      <c r="DNC204" s="64"/>
      <c r="DND204" s="64"/>
      <c r="DNF204" s="64"/>
      <c r="DNH204" s="64"/>
      <c r="DNI204" s="64"/>
      <c r="DNJ204" s="64"/>
      <c r="DNK204" s="64"/>
      <c r="DNL204" s="64"/>
      <c r="DNM204" s="64"/>
      <c r="DNN204" s="64"/>
      <c r="DNO204" s="64"/>
      <c r="DNT204" s="64"/>
      <c r="DNU204" s="64"/>
      <c r="DNV204" s="64"/>
      <c r="DNW204" s="64"/>
      <c r="DNX204" s="64"/>
      <c r="DNY204" s="64"/>
      <c r="DNZ204" s="64"/>
      <c r="DOA204" s="64"/>
      <c r="DOB204" s="64"/>
      <c r="DOC204" s="64"/>
      <c r="DOD204" s="64"/>
      <c r="DOE204" s="64"/>
      <c r="DOF204" s="64"/>
      <c r="DOG204" s="64"/>
      <c r="DOH204" s="64"/>
      <c r="DOI204" s="64"/>
      <c r="DOJ204" s="64"/>
      <c r="DOK204" s="64"/>
      <c r="DOL204" s="64"/>
      <c r="DOM204" s="64"/>
      <c r="DON204" s="64"/>
      <c r="DOO204" s="64"/>
      <c r="DOP204" s="64"/>
      <c r="DOQ204" s="64"/>
      <c r="DOR204" s="64"/>
      <c r="DOS204" s="64"/>
      <c r="DOT204" s="64"/>
      <c r="DOU204" s="64"/>
      <c r="DOV204" s="64"/>
      <c r="DOW204" s="64"/>
      <c r="DOX204" s="64"/>
      <c r="DOY204" s="64"/>
      <c r="DOZ204" s="64"/>
      <c r="DPA204" s="64"/>
      <c r="DPB204" s="64"/>
      <c r="DPC204" s="64"/>
      <c r="DPD204" s="64"/>
      <c r="DPE204" s="64"/>
      <c r="DPF204" s="64"/>
      <c r="DPG204" s="64"/>
      <c r="DPH204" s="64"/>
      <c r="DPI204" s="64"/>
      <c r="DPJ204" s="64"/>
      <c r="DPK204" s="64"/>
      <c r="DPL204" s="64"/>
      <c r="DPM204" s="64"/>
      <c r="DPN204" s="64"/>
      <c r="DPO204" s="64"/>
      <c r="DPP204" s="64"/>
      <c r="DPQ204" s="64"/>
      <c r="DPR204" s="64"/>
      <c r="DPS204" s="64"/>
      <c r="DPT204" s="64"/>
      <c r="DPU204" s="64"/>
      <c r="DPV204" s="64"/>
      <c r="DPW204" s="64"/>
      <c r="DPX204" s="64"/>
      <c r="DPY204" s="64"/>
      <c r="DPZ204" s="64"/>
      <c r="DQA204" s="64"/>
      <c r="DQB204" s="64"/>
      <c r="DQC204" s="64"/>
      <c r="DQD204" s="64"/>
      <c r="DQE204" s="64"/>
      <c r="DQF204" s="64"/>
      <c r="DQG204" s="64"/>
      <c r="DQH204" s="64"/>
      <c r="DQI204" s="64"/>
      <c r="DQJ204" s="64"/>
      <c r="DQK204" s="64"/>
      <c r="DQL204" s="64"/>
      <c r="DQM204" s="64"/>
      <c r="DQN204" s="64"/>
      <c r="DQO204" s="64"/>
      <c r="DQP204" s="64"/>
      <c r="DQQ204" s="64"/>
      <c r="DQR204" s="64"/>
      <c r="DQS204" s="64"/>
      <c r="DQT204" s="64"/>
      <c r="DQU204" s="64"/>
      <c r="DQV204" s="64"/>
      <c r="DQW204" s="64"/>
      <c r="DQX204" s="64"/>
      <c r="DQY204" s="64"/>
      <c r="DQZ204" s="64"/>
      <c r="DRA204" s="64"/>
      <c r="DRB204" s="64"/>
      <c r="DRC204" s="64"/>
      <c r="DRD204" s="64"/>
      <c r="DRE204" s="64"/>
      <c r="DRF204" s="64"/>
      <c r="DRG204" s="64"/>
      <c r="DRH204" s="64"/>
      <c r="DRI204" s="64"/>
      <c r="DRJ204" s="64"/>
      <c r="DRK204" s="64"/>
      <c r="DRL204" s="64"/>
      <c r="DRM204" s="64"/>
      <c r="DRN204" s="64"/>
      <c r="DRO204" s="64"/>
      <c r="DRP204" s="64"/>
      <c r="DRQ204" s="64"/>
      <c r="DRR204" s="64"/>
      <c r="DRS204" s="64"/>
      <c r="DRT204" s="64"/>
      <c r="DRU204" s="64"/>
      <c r="DRV204" s="64"/>
      <c r="DRW204" s="64"/>
      <c r="DRX204" s="64"/>
      <c r="DRY204" s="64"/>
      <c r="DRZ204" s="64"/>
      <c r="DSA204" s="64"/>
      <c r="DSB204" s="64"/>
      <c r="DSC204" s="64"/>
      <c r="DSD204" s="64"/>
      <c r="DSE204" s="64"/>
      <c r="DSF204" s="64"/>
      <c r="DSG204" s="64"/>
      <c r="DSH204" s="64"/>
      <c r="DSI204" s="64"/>
      <c r="DSJ204" s="64"/>
      <c r="DSK204" s="64"/>
      <c r="DSL204" s="64"/>
      <c r="DSM204" s="64"/>
      <c r="DSN204" s="64"/>
      <c r="DSO204" s="64"/>
      <c r="DSP204" s="64"/>
      <c r="DSQ204" s="64"/>
      <c r="DSR204" s="64"/>
      <c r="DSS204" s="64"/>
      <c r="DST204" s="64"/>
      <c r="DSU204" s="64"/>
      <c r="DSV204" s="64"/>
      <c r="DSW204" s="64"/>
      <c r="DSX204" s="64"/>
      <c r="DSY204" s="64"/>
      <c r="DSZ204" s="64"/>
      <c r="DTA204" s="64"/>
      <c r="DTB204" s="64"/>
      <c r="DTC204" s="64"/>
      <c r="DTD204" s="64"/>
      <c r="DTE204" s="64"/>
      <c r="DTF204" s="64"/>
      <c r="DTG204" s="64"/>
      <c r="DTH204" s="64"/>
      <c r="DTI204" s="64"/>
      <c r="DTJ204" s="64"/>
      <c r="DTK204" s="64"/>
      <c r="DTL204" s="64"/>
      <c r="DTM204" s="64"/>
      <c r="DTN204" s="64"/>
      <c r="DTO204" s="64"/>
      <c r="DTP204" s="64"/>
      <c r="DTQ204" s="64"/>
      <c r="DTR204" s="64"/>
      <c r="DTS204" s="64"/>
      <c r="DTT204" s="64"/>
      <c r="DTU204" s="64"/>
      <c r="DTV204" s="64"/>
      <c r="DTW204" s="64"/>
      <c r="DTX204" s="64"/>
      <c r="DTY204" s="64"/>
      <c r="DTZ204" s="64"/>
      <c r="DUA204" s="64"/>
      <c r="DUB204" s="64"/>
      <c r="DUC204" s="64"/>
      <c r="DUD204" s="64"/>
      <c r="DUE204" s="64"/>
      <c r="DUF204" s="64"/>
      <c r="DUG204" s="64"/>
      <c r="DUH204" s="64"/>
      <c r="DUI204" s="64"/>
      <c r="DUJ204" s="64"/>
      <c r="DUK204" s="64"/>
      <c r="DUL204" s="64"/>
      <c r="DUM204" s="64"/>
      <c r="DUN204" s="64"/>
      <c r="DUO204" s="64"/>
      <c r="DUP204" s="64"/>
      <c r="DUQ204" s="64"/>
      <c r="DUR204" s="64"/>
      <c r="DUS204" s="64"/>
      <c r="DUT204" s="64"/>
      <c r="DUU204" s="64"/>
      <c r="DUV204" s="64"/>
      <c r="DUW204" s="64"/>
      <c r="DUX204" s="64"/>
      <c r="DUY204" s="64"/>
      <c r="DUZ204" s="64"/>
      <c r="DVA204" s="64"/>
      <c r="DVB204" s="64"/>
      <c r="DVC204" s="64"/>
      <c r="DVD204" s="64"/>
      <c r="DVE204" s="64"/>
      <c r="DVF204" s="64"/>
      <c r="DVG204" s="64"/>
      <c r="DVH204" s="64"/>
      <c r="DVI204" s="64"/>
      <c r="DVJ204" s="64"/>
      <c r="DVK204" s="64"/>
      <c r="DVL204" s="64"/>
      <c r="DVM204" s="64"/>
      <c r="DVN204" s="64"/>
      <c r="DVO204" s="64"/>
      <c r="DVP204" s="64"/>
      <c r="DVQ204" s="64"/>
      <c r="DVR204" s="64"/>
      <c r="DVS204" s="64"/>
      <c r="DVT204" s="64"/>
      <c r="DVU204" s="64"/>
      <c r="DVV204" s="64"/>
      <c r="DVW204" s="64"/>
      <c r="DVX204" s="64"/>
      <c r="DVY204" s="64"/>
      <c r="DVZ204" s="64"/>
      <c r="DWA204" s="64"/>
      <c r="DWB204" s="64"/>
      <c r="DWC204" s="64"/>
      <c r="DWD204" s="64"/>
      <c r="DWE204" s="64"/>
      <c r="DWF204" s="64"/>
      <c r="DWG204" s="64"/>
      <c r="DWH204" s="64"/>
      <c r="DWI204" s="64"/>
      <c r="DWJ204" s="64"/>
      <c r="DWK204" s="64"/>
      <c r="DWL204" s="64"/>
      <c r="DWM204" s="64"/>
      <c r="DWN204" s="64"/>
      <c r="DWO204" s="64"/>
      <c r="DWP204" s="64"/>
      <c r="DWQ204" s="64"/>
      <c r="DWR204" s="64"/>
      <c r="DWS204" s="64"/>
      <c r="DWT204" s="64"/>
      <c r="DWU204" s="64"/>
      <c r="DWV204" s="64"/>
      <c r="DWW204" s="64"/>
      <c r="DWX204" s="64"/>
      <c r="DWY204" s="64"/>
      <c r="DWZ204" s="64"/>
      <c r="DXB204" s="64"/>
      <c r="DXD204" s="64"/>
      <c r="DXE204" s="64"/>
      <c r="DXF204" s="64"/>
      <c r="DXG204" s="64"/>
      <c r="DXH204" s="64"/>
      <c r="DXI204" s="64"/>
      <c r="DXJ204" s="64"/>
      <c r="DXK204" s="64"/>
      <c r="DXP204" s="64"/>
      <c r="DXQ204" s="64"/>
      <c r="DXR204" s="64"/>
      <c r="DXS204" s="64"/>
      <c r="DXT204" s="64"/>
      <c r="DXU204" s="64"/>
      <c r="DXV204" s="64"/>
      <c r="DXW204" s="64"/>
      <c r="DXX204" s="64"/>
      <c r="DXY204" s="64"/>
      <c r="DXZ204" s="64"/>
      <c r="DYA204" s="64"/>
      <c r="DYB204" s="64"/>
      <c r="DYC204" s="64"/>
      <c r="DYD204" s="64"/>
      <c r="DYE204" s="64"/>
      <c r="DYF204" s="64"/>
      <c r="DYG204" s="64"/>
      <c r="DYH204" s="64"/>
      <c r="DYI204" s="64"/>
      <c r="DYJ204" s="64"/>
      <c r="DYK204" s="64"/>
      <c r="DYL204" s="64"/>
      <c r="DYM204" s="64"/>
      <c r="DYN204" s="64"/>
      <c r="DYO204" s="64"/>
      <c r="DYP204" s="64"/>
      <c r="DYQ204" s="64"/>
      <c r="DYR204" s="64"/>
      <c r="DYS204" s="64"/>
      <c r="DYT204" s="64"/>
      <c r="DYU204" s="64"/>
      <c r="DYV204" s="64"/>
      <c r="DYW204" s="64"/>
      <c r="DYX204" s="64"/>
      <c r="DYY204" s="64"/>
      <c r="DYZ204" s="64"/>
      <c r="DZA204" s="64"/>
      <c r="DZB204" s="64"/>
      <c r="DZC204" s="64"/>
      <c r="DZD204" s="64"/>
      <c r="DZE204" s="64"/>
      <c r="DZF204" s="64"/>
      <c r="DZG204" s="64"/>
      <c r="DZH204" s="64"/>
      <c r="DZI204" s="64"/>
      <c r="DZJ204" s="64"/>
      <c r="DZK204" s="64"/>
      <c r="DZL204" s="64"/>
      <c r="DZM204" s="64"/>
      <c r="DZN204" s="64"/>
      <c r="DZO204" s="64"/>
      <c r="DZP204" s="64"/>
      <c r="DZQ204" s="64"/>
      <c r="DZR204" s="64"/>
      <c r="DZS204" s="64"/>
      <c r="DZT204" s="64"/>
      <c r="DZU204" s="64"/>
      <c r="DZV204" s="64"/>
      <c r="DZW204" s="64"/>
      <c r="DZX204" s="64"/>
      <c r="DZY204" s="64"/>
      <c r="DZZ204" s="64"/>
      <c r="EAA204" s="64"/>
      <c r="EAB204" s="64"/>
      <c r="EAC204" s="64"/>
      <c r="EAD204" s="64"/>
      <c r="EAE204" s="64"/>
      <c r="EAF204" s="64"/>
      <c r="EAG204" s="64"/>
      <c r="EAH204" s="64"/>
      <c r="EAI204" s="64"/>
      <c r="EAJ204" s="64"/>
      <c r="EAK204" s="64"/>
      <c r="EAL204" s="64"/>
      <c r="EAM204" s="64"/>
      <c r="EAN204" s="64"/>
      <c r="EAO204" s="64"/>
      <c r="EAP204" s="64"/>
      <c r="EAQ204" s="64"/>
      <c r="EAR204" s="64"/>
      <c r="EAS204" s="64"/>
      <c r="EAT204" s="64"/>
      <c r="EAU204" s="64"/>
      <c r="EAV204" s="64"/>
      <c r="EAW204" s="64"/>
      <c r="EAX204" s="64"/>
      <c r="EAY204" s="64"/>
      <c r="EAZ204" s="64"/>
      <c r="EBA204" s="64"/>
      <c r="EBB204" s="64"/>
      <c r="EBC204" s="64"/>
      <c r="EBD204" s="64"/>
      <c r="EBE204" s="64"/>
      <c r="EBF204" s="64"/>
      <c r="EBG204" s="64"/>
      <c r="EBH204" s="64"/>
      <c r="EBI204" s="64"/>
      <c r="EBJ204" s="64"/>
      <c r="EBK204" s="64"/>
      <c r="EBL204" s="64"/>
      <c r="EBM204" s="64"/>
      <c r="EBN204" s="64"/>
      <c r="EBO204" s="64"/>
      <c r="EBP204" s="64"/>
      <c r="EBQ204" s="64"/>
      <c r="EBR204" s="64"/>
      <c r="EBS204" s="64"/>
      <c r="EBT204" s="64"/>
      <c r="EBU204" s="64"/>
      <c r="EBV204" s="64"/>
      <c r="EBW204" s="64"/>
      <c r="EBX204" s="64"/>
      <c r="EBY204" s="64"/>
      <c r="EBZ204" s="64"/>
      <c r="ECA204" s="64"/>
      <c r="ECB204" s="64"/>
      <c r="ECC204" s="64"/>
      <c r="ECD204" s="64"/>
      <c r="ECE204" s="64"/>
      <c r="ECF204" s="64"/>
      <c r="ECG204" s="64"/>
      <c r="ECH204" s="64"/>
      <c r="ECI204" s="64"/>
      <c r="ECJ204" s="64"/>
      <c r="ECK204" s="64"/>
      <c r="ECL204" s="64"/>
      <c r="ECM204" s="64"/>
      <c r="ECN204" s="64"/>
      <c r="ECO204" s="64"/>
      <c r="ECP204" s="64"/>
      <c r="ECQ204" s="64"/>
      <c r="ECR204" s="64"/>
      <c r="ECS204" s="64"/>
      <c r="ECT204" s="64"/>
      <c r="ECU204" s="64"/>
      <c r="ECV204" s="64"/>
      <c r="ECW204" s="64"/>
      <c r="ECX204" s="64"/>
      <c r="ECY204" s="64"/>
      <c r="ECZ204" s="64"/>
      <c r="EDA204" s="64"/>
      <c r="EDB204" s="64"/>
      <c r="EDC204" s="64"/>
      <c r="EDD204" s="64"/>
      <c r="EDE204" s="64"/>
      <c r="EDF204" s="64"/>
      <c r="EDG204" s="64"/>
      <c r="EDH204" s="64"/>
      <c r="EDI204" s="64"/>
      <c r="EDJ204" s="64"/>
      <c r="EDK204" s="64"/>
      <c r="EDL204" s="64"/>
      <c r="EDM204" s="64"/>
      <c r="EDN204" s="64"/>
      <c r="EDO204" s="64"/>
      <c r="EDP204" s="64"/>
      <c r="EDQ204" s="64"/>
      <c r="EDR204" s="64"/>
      <c r="EDS204" s="64"/>
      <c r="EDT204" s="64"/>
      <c r="EDU204" s="64"/>
      <c r="EDV204" s="64"/>
      <c r="EDW204" s="64"/>
      <c r="EDX204" s="64"/>
      <c r="EDY204" s="64"/>
      <c r="EDZ204" s="64"/>
      <c r="EEA204" s="64"/>
      <c r="EEB204" s="64"/>
      <c r="EEC204" s="64"/>
      <c r="EED204" s="64"/>
      <c r="EEE204" s="64"/>
      <c r="EEF204" s="64"/>
      <c r="EEG204" s="64"/>
      <c r="EEH204" s="64"/>
      <c r="EEI204" s="64"/>
      <c r="EEJ204" s="64"/>
      <c r="EEK204" s="64"/>
      <c r="EEL204" s="64"/>
      <c r="EEM204" s="64"/>
      <c r="EEN204" s="64"/>
      <c r="EEO204" s="64"/>
      <c r="EEP204" s="64"/>
      <c r="EEQ204" s="64"/>
      <c r="EER204" s="64"/>
      <c r="EES204" s="64"/>
      <c r="EET204" s="64"/>
      <c r="EEU204" s="64"/>
      <c r="EEV204" s="64"/>
      <c r="EEW204" s="64"/>
      <c r="EEX204" s="64"/>
      <c r="EEY204" s="64"/>
      <c r="EEZ204" s="64"/>
      <c r="EFA204" s="64"/>
      <c r="EFB204" s="64"/>
      <c r="EFC204" s="64"/>
      <c r="EFD204" s="64"/>
      <c r="EFE204" s="64"/>
      <c r="EFF204" s="64"/>
      <c r="EFG204" s="64"/>
      <c r="EFH204" s="64"/>
      <c r="EFI204" s="64"/>
      <c r="EFJ204" s="64"/>
      <c r="EFK204" s="64"/>
      <c r="EFL204" s="64"/>
      <c r="EFM204" s="64"/>
      <c r="EFN204" s="64"/>
      <c r="EFO204" s="64"/>
      <c r="EFP204" s="64"/>
      <c r="EFQ204" s="64"/>
      <c r="EFR204" s="64"/>
      <c r="EFS204" s="64"/>
      <c r="EFT204" s="64"/>
      <c r="EFU204" s="64"/>
      <c r="EFV204" s="64"/>
      <c r="EFW204" s="64"/>
      <c r="EFX204" s="64"/>
      <c r="EFY204" s="64"/>
      <c r="EFZ204" s="64"/>
      <c r="EGA204" s="64"/>
      <c r="EGB204" s="64"/>
      <c r="EGC204" s="64"/>
      <c r="EGD204" s="64"/>
      <c r="EGE204" s="64"/>
      <c r="EGF204" s="64"/>
      <c r="EGG204" s="64"/>
      <c r="EGH204" s="64"/>
      <c r="EGI204" s="64"/>
      <c r="EGJ204" s="64"/>
      <c r="EGK204" s="64"/>
      <c r="EGL204" s="64"/>
      <c r="EGM204" s="64"/>
      <c r="EGN204" s="64"/>
      <c r="EGO204" s="64"/>
      <c r="EGP204" s="64"/>
      <c r="EGQ204" s="64"/>
      <c r="EGR204" s="64"/>
      <c r="EGS204" s="64"/>
      <c r="EGT204" s="64"/>
      <c r="EGU204" s="64"/>
      <c r="EGV204" s="64"/>
      <c r="EGX204" s="64"/>
      <c r="EGZ204" s="64"/>
      <c r="EHA204" s="64"/>
      <c r="EHB204" s="64"/>
      <c r="EHC204" s="64"/>
      <c r="EHD204" s="64"/>
      <c r="EHE204" s="64"/>
      <c r="EHF204" s="64"/>
      <c r="EHG204" s="64"/>
      <c r="EHL204" s="64"/>
      <c r="EHM204" s="64"/>
      <c r="EHN204" s="64"/>
      <c r="EHO204" s="64"/>
      <c r="EHP204" s="64"/>
      <c r="EHQ204" s="64"/>
      <c r="EHR204" s="64"/>
      <c r="EHS204" s="64"/>
      <c r="EHT204" s="64"/>
      <c r="EHU204" s="64"/>
      <c r="EHV204" s="64"/>
      <c r="EHW204" s="64"/>
      <c r="EHX204" s="64"/>
      <c r="EHY204" s="64"/>
      <c r="EHZ204" s="64"/>
      <c r="EIA204" s="64"/>
      <c r="EIB204" s="64"/>
      <c r="EIC204" s="64"/>
      <c r="EID204" s="64"/>
      <c r="EIE204" s="64"/>
      <c r="EIF204" s="64"/>
      <c r="EIG204" s="64"/>
      <c r="EIH204" s="64"/>
      <c r="EII204" s="64"/>
      <c r="EIJ204" s="64"/>
      <c r="EIK204" s="64"/>
      <c r="EIL204" s="64"/>
      <c r="EIM204" s="64"/>
      <c r="EIN204" s="64"/>
      <c r="EIO204" s="64"/>
      <c r="EIP204" s="64"/>
      <c r="EIQ204" s="64"/>
      <c r="EIR204" s="64"/>
      <c r="EIS204" s="64"/>
      <c r="EIT204" s="64"/>
      <c r="EIU204" s="64"/>
      <c r="EIV204" s="64"/>
      <c r="EIW204" s="64"/>
      <c r="EIX204" s="64"/>
      <c r="EIY204" s="64"/>
      <c r="EIZ204" s="64"/>
      <c r="EJA204" s="64"/>
      <c r="EJB204" s="64"/>
      <c r="EJC204" s="64"/>
      <c r="EJD204" s="64"/>
      <c r="EJE204" s="64"/>
      <c r="EJF204" s="64"/>
      <c r="EJG204" s="64"/>
      <c r="EJH204" s="64"/>
      <c r="EJI204" s="64"/>
      <c r="EJJ204" s="64"/>
      <c r="EJK204" s="64"/>
      <c r="EJL204" s="64"/>
      <c r="EJM204" s="64"/>
      <c r="EJN204" s="64"/>
      <c r="EJO204" s="64"/>
      <c r="EJP204" s="64"/>
      <c r="EJQ204" s="64"/>
      <c r="EJR204" s="64"/>
      <c r="EJS204" s="64"/>
      <c r="EJT204" s="64"/>
      <c r="EJU204" s="64"/>
      <c r="EJV204" s="64"/>
      <c r="EJW204" s="64"/>
      <c r="EJX204" s="64"/>
      <c r="EJY204" s="64"/>
      <c r="EJZ204" s="64"/>
      <c r="EKA204" s="64"/>
      <c r="EKB204" s="64"/>
      <c r="EKC204" s="64"/>
      <c r="EKD204" s="64"/>
      <c r="EKE204" s="64"/>
      <c r="EKF204" s="64"/>
      <c r="EKG204" s="64"/>
      <c r="EKH204" s="64"/>
      <c r="EKI204" s="64"/>
      <c r="EKJ204" s="64"/>
      <c r="EKK204" s="64"/>
      <c r="EKL204" s="64"/>
      <c r="EKM204" s="64"/>
      <c r="EKN204" s="64"/>
      <c r="EKO204" s="64"/>
      <c r="EKP204" s="64"/>
      <c r="EKQ204" s="64"/>
      <c r="EKR204" s="64"/>
      <c r="EKS204" s="64"/>
      <c r="EKT204" s="64"/>
      <c r="EKU204" s="64"/>
      <c r="EKV204" s="64"/>
      <c r="EKW204" s="64"/>
      <c r="EKX204" s="64"/>
      <c r="EKY204" s="64"/>
      <c r="EKZ204" s="64"/>
      <c r="ELA204" s="64"/>
      <c r="ELB204" s="64"/>
      <c r="ELC204" s="64"/>
      <c r="ELD204" s="64"/>
      <c r="ELE204" s="64"/>
      <c r="ELF204" s="64"/>
      <c r="ELG204" s="64"/>
      <c r="ELH204" s="64"/>
      <c r="ELI204" s="64"/>
      <c r="ELJ204" s="64"/>
      <c r="ELK204" s="64"/>
      <c r="ELL204" s="64"/>
      <c r="ELM204" s="64"/>
      <c r="ELN204" s="64"/>
      <c r="ELO204" s="64"/>
      <c r="ELP204" s="64"/>
      <c r="ELQ204" s="64"/>
      <c r="ELR204" s="64"/>
      <c r="ELS204" s="64"/>
      <c r="ELT204" s="64"/>
      <c r="ELU204" s="64"/>
      <c r="ELV204" s="64"/>
      <c r="ELW204" s="64"/>
      <c r="ELX204" s="64"/>
      <c r="ELY204" s="64"/>
      <c r="ELZ204" s="64"/>
      <c r="EMA204" s="64"/>
      <c r="EMB204" s="64"/>
      <c r="EMC204" s="64"/>
      <c r="EMD204" s="64"/>
      <c r="EME204" s="64"/>
      <c r="EMF204" s="64"/>
      <c r="EMG204" s="64"/>
      <c r="EMH204" s="64"/>
      <c r="EMI204" s="64"/>
      <c r="EMJ204" s="64"/>
      <c r="EMK204" s="64"/>
      <c r="EML204" s="64"/>
      <c r="EMM204" s="64"/>
      <c r="EMN204" s="64"/>
      <c r="EMO204" s="64"/>
      <c r="EMP204" s="64"/>
      <c r="EMQ204" s="64"/>
      <c r="EMR204" s="64"/>
      <c r="EMS204" s="64"/>
      <c r="EMT204" s="64"/>
      <c r="EMU204" s="64"/>
      <c r="EMV204" s="64"/>
      <c r="EMW204" s="64"/>
      <c r="EMX204" s="64"/>
      <c r="EMY204" s="64"/>
      <c r="EMZ204" s="64"/>
      <c r="ENA204" s="64"/>
      <c r="ENB204" s="64"/>
      <c r="ENC204" s="64"/>
      <c r="END204" s="64"/>
      <c r="ENE204" s="64"/>
      <c r="ENF204" s="64"/>
      <c r="ENG204" s="64"/>
      <c r="ENH204" s="64"/>
      <c r="ENI204" s="64"/>
      <c r="ENJ204" s="64"/>
      <c r="ENK204" s="64"/>
      <c r="ENL204" s="64"/>
      <c r="ENM204" s="64"/>
      <c r="ENN204" s="64"/>
      <c r="ENO204" s="64"/>
      <c r="ENP204" s="64"/>
      <c r="ENQ204" s="64"/>
      <c r="ENR204" s="64"/>
      <c r="ENS204" s="64"/>
      <c r="ENT204" s="64"/>
      <c r="ENU204" s="64"/>
      <c r="ENV204" s="64"/>
      <c r="ENW204" s="64"/>
      <c r="ENX204" s="64"/>
      <c r="ENY204" s="64"/>
      <c r="ENZ204" s="64"/>
      <c r="EOA204" s="64"/>
      <c r="EOB204" s="64"/>
      <c r="EOC204" s="64"/>
      <c r="EOD204" s="64"/>
      <c r="EOE204" s="64"/>
      <c r="EOF204" s="64"/>
      <c r="EOG204" s="64"/>
      <c r="EOH204" s="64"/>
      <c r="EOI204" s="64"/>
      <c r="EOJ204" s="64"/>
      <c r="EOK204" s="64"/>
      <c r="EOL204" s="64"/>
      <c r="EOM204" s="64"/>
      <c r="EON204" s="64"/>
      <c r="EOO204" s="64"/>
      <c r="EOP204" s="64"/>
      <c r="EOQ204" s="64"/>
      <c r="EOR204" s="64"/>
      <c r="EOS204" s="64"/>
      <c r="EOT204" s="64"/>
      <c r="EOU204" s="64"/>
      <c r="EOV204" s="64"/>
      <c r="EOW204" s="64"/>
      <c r="EOX204" s="64"/>
      <c r="EOY204" s="64"/>
      <c r="EOZ204" s="64"/>
      <c r="EPA204" s="64"/>
      <c r="EPB204" s="64"/>
      <c r="EPC204" s="64"/>
      <c r="EPD204" s="64"/>
      <c r="EPE204" s="64"/>
      <c r="EPF204" s="64"/>
      <c r="EPG204" s="64"/>
      <c r="EPH204" s="64"/>
      <c r="EPI204" s="64"/>
      <c r="EPJ204" s="64"/>
      <c r="EPK204" s="64"/>
      <c r="EPL204" s="64"/>
      <c r="EPM204" s="64"/>
      <c r="EPN204" s="64"/>
      <c r="EPO204" s="64"/>
      <c r="EPP204" s="64"/>
      <c r="EPQ204" s="64"/>
      <c r="EPR204" s="64"/>
      <c r="EPS204" s="64"/>
      <c r="EPT204" s="64"/>
      <c r="EPU204" s="64"/>
      <c r="EPV204" s="64"/>
      <c r="EPW204" s="64"/>
      <c r="EPX204" s="64"/>
      <c r="EPY204" s="64"/>
      <c r="EPZ204" s="64"/>
      <c r="EQA204" s="64"/>
      <c r="EQB204" s="64"/>
      <c r="EQC204" s="64"/>
      <c r="EQD204" s="64"/>
      <c r="EQE204" s="64"/>
      <c r="EQF204" s="64"/>
      <c r="EQG204" s="64"/>
      <c r="EQH204" s="64"/>
      <c r="EQI204" s="64"/>
      <c r="EQJ204" s="64"/>
      <c r="EQK204" s="64"/>
      <c r="EQL204" s="64"/>
      <c r="EQM204" s="64"/>
      <c r="EQN204" s="64"/>
      <c r="EQO204" s="64"/>
      <c r="EQP204" s="64"/>
      <c r="EQQ204" s="64"/>
      <c r="EQR204" s="64"/>
      <c r="EQT204" s="64"/>
      <c r="EQV204" s="64"/>
      <c r="EQW204" s="64"/>
      <c r="EQX204" s="64"/>
      <c r="EQY204" s="64"/>
      <c r="EQZ204" s="64"/>
      <c r="ERA204" s="64"/>
      <c r="ERB204" s="64"/>
      <c r="ERC204" s="64"/>
      <c r="ERH204" s="64"/>
      <c r="ERI204" s="64"/>
      <c r="ERJ204" s="64"/>
      <c r="ERK204" s="64"/>
      <c r="ERL204" s="64"/>
      <c r="ERM204" s="64"/>
      <c r="ERN204" s="64"/>
      <c r="ERO204" s="64"/>
      <c r="ERP204" s="64"/>
      <c r="ERQ204" s="64"/>
      <c r="ERR204" s="64"/>
      <c r="ERS204" s="64"/>
      <c r="ERT204" s="64"/>
      <c r="ERU204" s="64"/>
      <c r="ERV204" s="64"/>
      <c r="ERW204" s="64"/>
      <c r="ERX204" s="64"/>
      <c r="ERY204" s="64"/>
      <c r="ERZ204" s="64"/>
      <c r="ESA204" s="64"/>
      <c r="ESB204" s="64"/>
      <c r="ESC204" s="64"/>
      <c r="ESD204" s="64"/>
      <c r="ESE204" s="64"/>
      <c r="ESF204" s="64"/>
      <c r="ESG204" s="64"/>
      <c r="ESH204" s="64"/>
      <c r="ESI204" s="64"/>
      <c r="ESJ204" s="64"/>
      <c r="ESK204" s="64"/>
      <c r="ESL204" s="64"/>
      <c r="ESM204" s="64"/>
      <c r="ESN204" s="64"/>
      <c r="ESO204" s="64"/>
      <c r="ESP204" s="64"/>
      <c r="ESQ204" s="64"/>
      <c r="ESR204" s="64"/>
      <c r="ESS204" s="64"/>
      <c r="EST204" s="64"/>
      <c r="ESU204" s="64"/>
      <c r="ESV204" s="64"/>
      <c r="ESW204" s="64"/>
      <c r="ESX204" s="64"/>
      <c r="ESY204" s="64"/>
      <c r="ESZ204" s="64"/>
      <c r="ETA204" s="64"/>
      <c r="ETB204" s="64"/>
      <c r="ETC204" s="64"/>
      <c r="ETD204" s="64"/>
      <c r="ETE204" s="64"/>
      <c r="ETF204" s="64"/>
      <c r="ETG204" s="64"/>
      <c r="ETH204" s="64"/>
      <c r="ETI204" s="64"/>
      <c r="ETJ204" s="64"/>
      <c r="ETK204" s="64"/>
      <c r="ETL204" s="64"/>
      <c r="ETM204" s="64"/>
      <c r="ETN204" s="64"/>
      <c r="ETO204" s="64"/>
      <c r="ETP204" s="64"/>
      <c r="ETQ204" s="64"/>
      <c r="ETR204" s="64"/>
      <c r="ETS204" s="64"/>
      <c r="ETT204" s="64"/>
      <c r="ETU204" s="64"/>
      <c r="ETV204" s="64"/>
      <c r="ETW204" s="64"/>
      <c r="ETX204" s="64"/>
      <c r="ETY204" s="64"/>
      <c r="ETZ204" s="64"/>
      <c r="EUA204" s="64"/>
      <c r="EUB204" s="64"/>
      <c r="EUC204" s="64"/>
      <c r="EUD204" s="64"/>
      <c r="EUE204" s="64"/>
      <c r="EUF204" s="64"/>
      <c r="EUG204" s="64"/>
      <c r="EUH204" s="64"/>
      <c r="EUI204" s="64"/>
      <c r="EUJ204" s="64"/>
      <c r="EUK204" s="64"/>
      <c r="EUL204" s="64"/>
      <c r="EUM204" s="64"/>
      <c r="EUN204" s="64"/>
      <c r="EUO204" s="64"/>
      <c r="EUP204" s="64"/>
      <c r="EUQ204" s="64"/>
      <c r="EUR204" s="64"/>
      <c r="EUS204" s="64"/>
      <c r="EUT204" s="64"/>
      <c r="EUU204" s="64"/>
      <c r="EUV204" s="64"/>
      <c r="EUW204" s="64"/>
      <c r="EUX204" s="64"/>
      <c r="EUY204" s="64"/>
      <c r="EUZ204" s="64"/>
      <c r="EVA204" s="64"/>
      <c r="EVB204" s="64"/>
      <c r="EVC204" s="64"/>
      <c r="EVD204" s="64"/>
      <c r="EVE204" s="64"/>
      <c r="EVF204" s="64"/>
      <c r="EVG204" s="64"/>
      <c r="EVH204" s="64"/>
      <c r="EVI204" s="64"/>
      <c r="EVJ204" s="64"/>
      <c r="EVK204" s="64"/>
      <c r="EVL204" s="64"/>
      <c r="EVM204" s="64"/>
      <c r="EVN204" s="64"/>
      <c r="EVO204" s="64"/>
      <c r="EVP204" s="64"/>
      <c r="EVQ204" s="64"/>
      <c r="EVR204" s="64"/>
      <c r="EVS204" s="64"/>
      <c r="EVT204" s="64"/>
      <c r="EVU204" s="64"/>
      <c r="EVV204" s="64"/>
      <c r="EVW204" s="64"/>
      <c r="EVX204" s="64"/>
      <c r="EVY204" s="64"/>
      <c r="EVZ204" s="64"/>
      <c r="EWA204" s="64"/>
      <c r="EWB204" s="64"/>
      <c r="EWC204" s="64"/>
      <c r="EWD204" s="64"/>
      <c r="EWE204" s="64"/>
      <c r="EWF204" s="64"/>
      <c r="EWG204" s="64"/>
      <c r="EWH204" s="64"/>
      <c r="EWI204" s="64"/>
      <c r="EWJ204" s="64"/>
      <c r="EWK204" s="64"/>
      <c r="EWL204" s="64"/>
      <c r="EWM204" s="64"/>
      <c r="EWN204" s="64"/>
      <c r="EWO204" s="64"/>
      <c r="EWP204" s="64"/>
      <c r="EWQ204" s="64"/>
      <c r="EWR204" s="64"/>
      <c r="EWS204" s="64"/>
      <c r="EWT204" s="64"/>
      <c r="EWU204" s="64"/>
      <c r="EWV204" s="64"/>
      <c r="EWW204" s="64"/>
      <c r="EWX204" s="64"/>
      <c r="EWY204" s="64"/>
      <c r="EWZ204" s="64"/>
      <c r="EXA204" s="64"/>
      <c r="EXB204" s="64"/>
      <c r="EXC204" s="64"/>
      <c r="EXD204" s="64"/>
      <c r="EXE204" s="64"/>
      <c r="EXF204" s="64"/>
      <c r="EXG204" s="64"/>
      <c r="EXH204" s="64"/>
      <c r="EXI204" s="64"/>
      <c r="EXJ204" s="64"/>
      <c r="EXK204" s="64"/>
      <c r="EXL204" s="64"/>
      <c r="EXM204" s="64"/>
      <c r="EXN204" s="64"/>
      <c r="EXO204" s="64"/>
      <c r="EXP204" s="64"/>
      <c r="EXQ204" s="64"/>
      <c r="EXR204" s="64"/>
      <c r="EXS204" s="64"/>
      <c r="EXT204" s="64"/>
      <c r="EXU204" s="64"/>
      <c r="EXV204" s="64"/>
      <c r="EXW204" s="64"/>
      <c r="EXX204" s="64"/>
      <c r="EXY204" s="64"/>
      <c r="EXZ204" s="64"/>
      <c r="EYA204" s="64"/>
      <c r="EYB204" s="64"/>
      <c r="EYC204" s="64"/>
      <c r="EYD204" s="64"/>
      <c r="EYE204" s="64"/>
      <c r="EYF204" s="64"/>
      <c r="EYG204" s="64"/>
      <c r="EYH204" s="64"/>
      <c r="EYI204" s="64"/>
      <c r="EYJ204" s="64"/>
      <c r="EYK204" s="64"/>
      <c r="EYL204" s="64"/>
      <c r="EYM204" s="64"/>
      <c r="EYN204" s="64"/>
      <c r="EYO204" s="64"/>
      <c r="EYP204" s="64"/>
      <c r="EYQ204" s="64"/>
      <c r="EYR204" s="64"/>
      <c r="EYS204" s="64"/>
      <c r="EYT204" s="64"/>
      <c r="EYU204" s="64"/>
      <c r="EYV204" s="64"/>
      <c r="EYW204" s="64"/>
      <c r="EYX204" s="64"/>
      <c r="EYY204" s="64"/>
      <c r="EYZ204" s="64"/>
      <c r="EZA204" s="64"/>
      <c r="EZB204" s="64"/>
      <c r="EZC204" s="64"/>
      <c r="EZD204" s="64"/>
      <c r="EZE204" s="64"/>
      <c r="EZF204" s="64"/>
      <c r="EZG204" s="64"/>
      <c r="EZH204" s="64"/>
      <c r="EZI204" s="64"/>
      <c r="EZJ204" s="64"/>
      <c r="EZK204" s="64"/>
      <c r="EZL204" s="64"/>
      <c r="EZM204" s="64"/>
      <c r="EZN204" s="64"/>
      <c r="EZO204" s="64"/>
      <c r="EZP204" s="64"/>
      <c r="EZQ204" s="64"/>
      <c r="EZR204" s="64"/>
      <c r="EZS204" s="64"/>
      <c r="EZT204" s="64"/>
      <c r="EZU204" s="64"/>
      <c r="EZV204" s="64"/>
      <c r="EZW204" s="64"/>
      <c r="EZX204" s="64"/>
      <c r="EZY204" s="64"/>
      <c r="EZZ204" s="64"/>
      <c r="FAA204" s="64"/>
      <c r="FAB204" s="64"/>
      <c r="FAC204" s="64"/>
      <c r="FAD204" s="64"/>
      <c r="FAE204" s="64"/>
      <c r="FAF204" s="64"/>
      <c r="FAG204" s="64"/>
      <c r="FAH204" s="64"/>
      <c r="FAI204" s="64"/>
      <c r="FAJ204" s="64"/>
      <c r="FAK204" s="64"/>
      <c r="FAL204" s="64"/>
      <c r="FAM204" s="64"/>
      <c r="FAN204" s="64"/>
      <c r="FAP204" s="64"/>
      <c r="FAR204" s="64"/>
      <c r="FAS204" s="64"/>
      <c r="FAT204" s="64"/>
      <c r="FAU204" s="64"/>
      <c r="FAV204" s="64"/>
      <c r="FAW204" s="64"/>
      <c r="FAX204" s="64"/>
      <c r="FAY204" s="64"/>
      <c r="FBD204" s="64"/>
      <c r="FBE204" s="64"/>
      <c r="FBF204" s="64"/>
      <c r="FBG204" s="64"/>
      <c r="FBH204" s="64"/>
      <c r="FBI204" s="64"/>
      <c r="FBJ204" s="64"/>
      <c r="FBK204" s="64"/>
      <c r="FBL204" s="64"/>
      <c r="FBM204" s="64"/>
      <c r="FBN204" s="64"/>
      <c r="FBO204" s="64"/>
      <c r="FBP204" s="64"/>
      <c r="FBQ204" s="64"/>
      <c r="FBR204" s="64"/>
      <c r="FBS204" s="64"/>
      <c r="FBT204" s="64"/>
      <c r="FBU204" s="64"/>
      <c r="FBV204" s="64"/>
      <c r="FBW204" s="64"/>
      <c r="FBX204" s="64"/>
      <c r="FBY204" s="64"/>
      <c r="FBZ204" s="64"/>
      <c r="FCA204" s="64"/>
      <c r="FCB204" s="64"/>
      <c r="FCC204" s="64"/>
      <c r="FCD204" s="64"/>
      <c r="FCE204" s="64"/>
      <c r="FCF204" s="64"/>
      <c r="FCG204" s="64"/>
      <c r="FCH204" s="64"/>
      <c r="FCI204" s="64"/>
      <c r="FCJ204" s="64"/>
      <c r="FCK204" s="64"/>
      <c r="FCL204" s="64"/>
      <c r="FCM204" s="64"/>
      <c r="FCN204" s="64"/>
      <c r="FCO204" s="64"/>
      <c r="FCP204" s="64"/>
      <c r="FCQ204" s="64"/>
      <c r="FCR204" s="64"/>
      <c r="FCS204" s="64"/>
      <c r="FCT204" s="64"/>
      <c r="FCU204" s="64"/>
      <c r="FCV204" s="64"/>
      <c r="FCW204" s="64"/>
      <c r="FCX204" s="64"/>
      <c r="FCY204" s="64"/>
      <c r="FCZ204" s="64"/>
      <c r="FDA204" s="64"/>
      <c r="FDB204" s="64"/>
      <c r="FDC204" s="64"/>
      <c r="FDD204" s="64"/>
      <c r="FDE204" s="64"/>
      <c r="FDF204" s="64"/>
      <c r="FDG204" s="64"/>
      <c r="FDH204" s="64"/>
      <c r="FDI204" s="64"/>
      <c r="FDJ204" s="64"/>
      <c r="FDK204" s="64"/>
      <c r="FDL204" s="64"/>
      <c r="FDM204" s="64"/>
      <c r="FDN204" s="64"/>
      <c r="FDO204" s="64"/>
      <c r="FDP204" s="64"/>
      <c r="FDQ204" s="64"/>
      <c r="FDR204" s="64"/>
      <c r="FDS204" s="64"/>
      <c r="FDT204" s="64"/>
      <c r="FDU204" s="64"/>
      <c r="FDV204" s="64"/>
      <c r="FDW204" s="64"/>
      <c r="FDX204" s="64"/>
      <c r="FDY204" s="64"/>
      <c r="FDZ204" s="64"/>
      <c r="FEA204" s="64"/>
      <c r="FEB204" s="64"/>
      <c r="FEC204" s="64"/>
      <c r="FED204" s="64"/>
      <c r="FEE204" s="64"/>
      <c r="FEF204" s="64"/>
      <c r="FEG204" s="64"/>
      <c r="FEH204" s="64"/>
      <c r="FEI204" s="64"/>
      <c r="FEJ204" s="64"/>
      <c r="FEK204" s="64"/>
      <c r="FEL204" s="64"/>
      <c r="FEM204" s="64"/>
      <c r="FEN204" s="64"/>
      <c r="FEO204" s="64"/>
      <c r="FEP204" s="64"/>
      <c r="FEQ204" s="64"/>
      <c r="FER204" s="64"/>
      <c r="FES204" s="64"/>
      <c r="FET204" s="64"/>
      <c r="FEU204" s="64"/>
      <c r="FEV204" s="64"/>
      <c r="FEW204" s="64"/>
      <c r="FEX204" s="64"/>
      <c r="FEY204" s="64"/>
      <c r="FEZ204" s="64"/>
      <c r="FFA204" s="64"/>
      <c r="FFB204" s="64"/>
      <c r="FFC204" s="64"/>
      <c r="FFD204" s="64"/>
      <c r="FFE204" s="64"/>
      <c r="FFF204" s="64"/>
      <c r="FFG204" s="64"/>
      <c r="FFH204" s="64"/>
      <c r="FFI204" s="64"/>
      <c r="FFJ204" s="64"/>
      <c r="FFK204" s="64"/>
      <c r="FFL204" s="64"/>
      <c r="FFM204" s="64"/>
      <c r="FFN204" s="64"/>
      <c r="FFO204" s="64"/>
      <c r="FFP204" s="64"/>
      <c r="FFQ204" s="64"/>
      <c r="FFR204" s="64"/>
      <c r="FFS204" s="64"/>
      <c r="FFT204" s="64"/>
      <c r="FFU204" s="64"/>
      <c r="FFV204" s="64"/>
      <c r="FFW204" s="64"/>
      <c r="FFX204" s="64"/>
      <c r="FFY204" s="64"/>
      <c r="FFZ204" s="64"/>
      <c r="FGA204" s="64"/>
      <c r="FGB204" s="64"/>
      <c r="FGC204" s="64"/>
      <c r="FGD204" s="64"/>
      <c r="FGE204" s="64"/>
      <c r="FGF204" s="64"/>
      <c r="FGG204" s="64"/>
      <c r="FGH204" s="64"/>
      <c r="FGI204" s="64"/>
      <c r="FGJ204" s="64"/>
      <c r="FGK204" s="64"/>
      <c r="FGL204" s="64"/>
      <c r="FGM204" s="64"/>
      <c r="FGN204" s="64"/>
      <c r="FGO204" s="64"/>
      <c r="FGP204" s="64"/>
      <c r="FGQ204" s="64"/>
      <c r="FGR204" s="64"/>
      <c r="FGS204" s="64"/>
      <c r="FGT204" s="64"/>
      <c r="FGU204" s="64"/>
      <c r="FGV204" s="64"/>
      <c r="FGW204" s="64"/>
      <c r="FGX204" s="64"/>
      <c r="FGY204" s="64"/>
      <c r="FGZ204" s="64"/>
      <c r="FHA204" s="64"/>
      <c r="FHB204" s="64"/>
      <c r="FHC204" s="64"/>
      <c r="FHD204" s="64"/>
      <c r="FHE204" s="64"/>
      <c r="FHF204" s="64"/>
      <c r="FHG204" s="64"/>
      <c r="FHH204" s="64"/>
      <c r="FHI204" s="64"/>
      <c r="FHJ204" s="64"/>
      <c r="FHK204" s="64"/>
      <c r="FHL204" s="64"/>
      <c r="FHM204" s="64"/>
      <c r="FHN204" s="64"/>
      <c r="FHO204" s="64"/>
      <c r="FHP204" s="64"/>
      <c r="FHQ204" s="64"/>
      <c r="FHR204" s="64"/>
      <c r="FHS204" s="64"/>
      <c r="FHT204" s="64"/>
      <c r="FHU204" s="64"/>
      <c r="FHV204" s="64"/>
      <c r="FHW204" s="64"/>
      <c r="FHX204" s="64"/>
      <c r="FHY204" s="64"/>
      <c r="FHZ204" s="64"/>
      <c r="FIA204" s="64"/>
      <c r="FIB204" s="64"/>
      <c r="FIC204" s="64"/>
      <c r="FID204" s="64"/>
      <c r="FIE204" s="64"/>
      <c r="FIF204" s="64"/>
      <c r="FIG204" s="64"/>
      <c r="FIH204" s="64"/>
      <c r="FII204" s="64"/>
      <c r="FIJ204" s="64"/>
      <c r="FIK204" s="64"/>
      <c r="FIL204" s="64"/>
      <c r="FIM204" s="64"/>
      <c r="FIN204" s="64"/>
      <c r="FIO204" s="64"/>
      <c r="FIP204" s="64"/>
      <c r="FIQ204" s="64"/>
      <c r="FIR204" s="64"/>
      <c r="FIS204" s="64"/>
      <c r="FIT204" s="64"/>
      <c r="FIU204" s="64"/>
      <c r="FIV204" s="64"/>
      <c r="FIW204" s="64"/>
      <c r="FIX204" s="64"/>
      <c r="FIY204" s="64"/>
      <c r="FIZ204" s="64"/>
      <c r="FJA204" s="64"/>
      <c r="FJB204" s="64"/>
      <c r="FJC204" s="64"/>
      <c r="FJD204" s="64"/>
      <c r="FJE204" s="64"/>
      <c r="FJF204" s="64"/>
      <c r="FJG204" s="64"/>
      <c r="FJH204" s="64"/>
      <c r="FJI204" s="64"/>
      <c r="FJJ204" s="64"/>
      <c r="FJK204" s="64"/>
      <c r="FJL204" s="64"/>
      <c r="FJM204" s="64"/>
      <c r="FJN204" s="64"/>
      <c r="FJO204" s="64"/>
      <c r="FJP204" s="64"/>
      <c r="FJQ204" s="64"/>
      <c r="FJR204" s="64"/>
      <c r="FJS204" s="64"/>
      <c r="FJT204" s="64"/>
      <c r="FJU204" s="64"/>
      <c r="FJV204" s="64"/>
      <c r="FJW204" s="64"/>
      <c r="FJX204" s="64"/>
      <c r="FJY204" s="64"/>
      <c r="FJZ204" s="64"/>
      <c r="FKA204" s="64"/>
      <c r="FKB204" s="64"/>
      <c r="FKC204" s="64"/>
      <c r="FKD204" s="64"/>
      <c r="FKE204" s="64"/>
      <c r="FKF204" s="64"/>
      <c r="FKG204" s="64"/>
      <c r="FKH204" s="64"/>
      <c r="FKI204" s="64"/>
      <c r="FKJ204" s="64"/>
      <c r="FKL204" s="64"/>
      <c r="FKN204" s="64"/>
      <c r="FKO204" s="64"/>
      <c r="FKP204" s="64"/>
      <c r="FKQ204" s="64"/>
      <c r="FKR204" s="64"/>
      <c r="FKS204" s="64"/>
      <c r="FKT204" s="64"/>
      <c r="FKU204" s="64"/>
      <c r="FKZ204" s="64"/>
      <c r="FLA204" s="64"/>
      <c r="FLB204" s="64"/>
      <c r="FLC204" s="64"/>
      <c r="FLD204" s="64"/>
      <c r="FLE204" s="64"/>
      <c r="FLF204" s="64"/>
      <c r="FLG204" s="64"/>
      <c r="FLH204" s="64"/>
      <c r="FLI204" s="64"/>
      <c r="FLJ204" s="64"/>
      <c r="FLK204" s="64"/>
      <c r="FLL204" s="64"/>
      <c r="FLM204" s="64"/>
      <c r="FLN204" s="64"/>
      <c r="FLO204" s="64"/>
      <c r="FLP204" s="64"/>
      <c r="FLQ204" s="64"/>
      <c r="FLR204" s="64"/>
      <c r="FLS204" s="64"/>
      <c r="FLT204" s="64"/>
      <c r="FLU204" s="64"/>
      <c r="FLV204" s="64"/>
      <c r="FLW204" s="64"/>
      <c r="FLX204" s="64"/>
      <c r="FLY204" s="64"/>
      <c r="FLZ204" s="64"/>
      <c r="FMA204" s="64"/>
      <c r="FMB204" s="64"/>
      <c r="FMC204" s="64"/>
      <c r="FMD204" s="64"/>
      <c r="FME204" s="64"/>
      <c r="FMF204" s="64"/>
      <c r="FMG204" s="64"/>
      <c r="FMH204" s="64"/>
      <c r="FMI204" s="64"/>
      <c r="FMJ204" s="64"/>
      <c r="FMK204" s="64"/>
      <c r="FML204" s="64"/>
      <c r="FMM204" s="64"/>
      <c r="FMN204" s="64"/>
      <c r="FMO204" s="64"/>
      <c r="FMP204" s="64"/>
      <c r="FMQ204" s="64"/>
      <c r="FMR204" s="64"/>
      <c r="FMS204" s="64"/>
      <c r="FMT204" s="64"/>
      <c r="FMU204" s="64"/>
      <c r="FMV204" s="64"/>
      <c r="FMW204" s="64"/>
      <c r="FMX204" s="64"/>
      <c r="FMY204" s="64"/>
      <c r="FMZ204" s="64"/>
      <c r="FNA204" s="64"/>
      <c r="FNB204" s="64"/>
      <c r="FNC204" s="64"/>
      <c r="FND204" s="64"/>
      <c r="FNE204" s="64"/>
      <c r="FNF204" s="64"/>
      <c r="FNG204" s="64"/>
      <c r="FNH204" s="64"/>
      <c r="FNI204" s="64"/>
      <c r="FNJ204" s="64"/>
      <c r="FNK204" s="64"/>
      <c r="FNL204" s="64"/>
      <c r="FNM204" s="64"/>
      <c r="FNN204" s="64"/>
      <c r="FNO204" s="64"/>
      <c r="FNP204" s="64"/>
      <c r="FNQ204" s="64"/>
      <c r="FNR204" s="64"/>
      <c r="FNS204" s="64"/>
      <c r="FNT204" s="64"/>
      <c r="FNU204" s="64"/>
      <c r="FNV204" s="64"/>
      <c r="FNW204" s="64"/>
      <c r="FNX204" s="64"/>
      <c r="FNY204" s="64"/>
      <c r="FNZ204" s="64"/>
      <c r="FOA204" s="64"/>
      <c r="FOB204" s="64"/>
      <c r="FOC204" s="64"/>
      <c r="FOD204" s="64"/>
      <c r="FOE204" s="64"/>
      <c r="FOF204" s="64"/>
      <c r="FOG204" s="64"/>
      <c r="FOH204" s="64"/>
      <c r="FOI204" s="64"/>
      <c r="FOJ204" s="64"/>
      <c r="FOK204" s="64"/>
      <c r="FOL204" s="64"/>
      <c r="FOM204" s="64"/>
      <c r="FON204" s="64"/>
      <c r="FOO204" s="64"/>
      <c r="FOP204" s="64"/>
      <c r="FOQ204" s="64"/>
      <c r="FOR204" s="64"/>
      <c r="FOS204" s="64"/>
      <c r="FOT204" s="64"/>
      <c r="FOU204" s="64"/>
      <c r="FOV204" s="64"/>
      <c r="FOW204" s="64"/>
      <c r="FOX204" s="64"/>
      <c r="FOY204" s="64"/>
      <c r="FOZ204" s="64"/>
      <c r="FPA204" s="64"/>
      <c r="FPB204" s="64"/>
      <c r="FPC204" s="64"/>
      <c r="FPD204" s="64"/>
      <c r="FPE204" s="64"/>
      <c r="FPF204" s="64"/>
      <c r="FPG204" s="64"/>
      <c r="FPH204" s="64"/>
      <c r="FPI204" s="64"/>
      <c r="FPJ204" s="64"/>
      <c r="FPK204" s="64"/>
      <c r="FPL204" s="64"/>
      <c r="FPM204" s="64"/>
      <c r="FPN204" s="64"/>
      <c r="FPO204" s="64"/>
      <c r="FPP204" s="64"/>
      <c r="FPQ204" s="64"/>
      <c r="FPR204" s="64"/>
      <c r="FPS204" s="64"/>
      <c r="FPT204" s="64"/>
      <c r="FPU204" s="64"/>
      <c r="FPV204" s="64"/>
      <c r="FPW204" s="64"/>
      <c r="FPX204" s="64"/>
      <c r="FPY204" s="64"/>
      <c r="FPZ204" s="64"/>
      <c r="FQA204" s="64"/>
      <c r="FQB204" s="64"/>
      <c r="FQC204" s="64"/>
      <c r="FQD204" s="64"/>
      <c r="FQE204" s="64"/>
      <c r="FQF204" s="64"/>
      <c r="FQG204" s="64"/>
      <c r="FQH204" s="64"/>
      <c r="FQI204" s="64"/>
      <c r="FQJ204" s="64"/>
      <c r="FQK204" s="64"/>
      <c r="FQL204" s="64"/>
      <c r="FQM204" s="64"/>
      <c r="FQN204" s="64"/>
      <c r="FQO204" s="64"/>
      <c r="FQP204" s="64"/>
      <c r="FQQ204" s="64"/>
      <c r="FQR204" s="64"/>
      <c r="FQS204" s="64"/>
      <c r="FQT204" s="64"/>
      <c r="FQU204" s="64"/>
      <c r="FQV204" s="64"/>
      <c r="FQW204" s="64"/>
      <c r="FQX204" s="64"/>
      <c r="FQY204" s="64"/>
      <c r="FQZ204" s="64"/>
      <c r="FRA204" s="64"/>
      <c r="FRB204" s="64"/>
      <c r="FRC204" s="64"/>
      <c r="FRD204" s="64"/>
      <c r="FRE204" s="64"/>
      <c r="FRF204" s="64"/>
      <c r="FRG204" s="64"/>
      <c r="FRH204" s="64"/>
      <c r="FRI204" s="64"/>
      <c r="FRJ204" s="64"/>
      <c r="FRK204" s="64"/>
      <c r="FRL204" s="64"/>
      <c r="FRM204" s="64"/>
      <c r="FRN204" s="64"/>
      <c r="FRO204" s="64"/>
      <c r="FRP204" s="64"/>
      <c r="FRQ204" s="64"/>
      <c r="FRR204" s="64"/>
      <c r="FRS204" s="64"/>
      <c r="FRT204" s="64"/>
      <c r="FRU204" s="64"/>
      <c r="FRV204" s="64"/>
      <c r="FRW204" s="64"/>
      <c r="FRX204" s="64"/>
      <c r="FRY204" s="64"/>
      <c r="FRZ204" s="64"/>
      <c r="FSA204" s="64"/>
      <c r="FSB204" s="64"/>
      <c r="FSC204" s="64"/>
      <c r="FSD204" s="64"/>
      <c r="FSE204" s="64"/>
      <c r="FSF204" s="64"/>
      <c r="FSG204" s="64"/>
      <c r="FSH204" s="64"/>
      <c r="FSI204" s="64"/>
      <c r="FSJ204" s="64"/>
      <c r="FSK204" s="64"/>
      <c r="FSL204" s="64"/>
      <c r="FSM204" s="64"/>
      <c r="FSN204" s="64"/>
      <c r="FSO204" s="64"/>
      <c r="FSP204" s="64"/>
      <c r="FSQ204" s="64"/>
      <c r="FSR204" s="64"/>
      <c r="FSS204" s="64"/>
      <c r="FST204" s="64"/>
      <c r="FSU204" s="64"/>
      <c r="FSV204" s="64"/>
      <c r="FSW204" s="64"/>
      <c r="FSX204" s="64"/>
      <c r="FSY204" s="64"/>
      <c r="FSZ204" s="64"/>
      <c r="FTA204" s="64"/>
      <c r="FTB204" s="64"/>
      <c r="FTC204" s="64"/>
      <c r="FTD204" s="64"/>
      <c r="FTE204" s="64"/>
      <c r="FTF204" s="64"/>
      <c r="FTG204" s="64"/>
      <c r="FTH204" s="64"/>
      <c r="FTI204" s="64"/>
      <c r="FTJ204" s="64"/>
      <c r="FTK204" s="64"/>
      <c r="FTL204" s="64"/>
      <c r="FTM204" s="64"/>
      <c r="FTN204" s="64"/>
      <c r="FTO204" s="64"/>
      <c r="FTP204" s="64"/>
      <c r="FTQ204" s="64"/>
      <c r="FTR204" s="64"/>
      <c r="FTS204" s="64"/>
      <c r="FTT204" s="64"/>
      <c r="FTU204" s="64"/>
      <c r="FTV204" s="64"/>
      <c r="FTW204" s="64"/>
      <c r="FTX204" s="64"/>
      <c r="FTY204" s="64"/>
      <c r="FTZ204" s="64"/>
      <c r="FUA204" s="64"/>
      <c r="FUB204" s="64"/>
      <c r="FUC204" s="64"/>
      <c r="FUD204" s="64"/>
      <c r="FUE204" s="64"/>
      <c r="FUF204" s="64"/>
      <c r="FUH204" s="64"/>
      <c r="FUJ204" s="64"/>
      <c r="FUK204" s="64"/>
      <c r="FUL204" s="64"/>
      <c r="FUM204" s="64"/>
      <c r="FUN204" s="64"/>
      <c r="FUO204" s="64"/>
      <c r="FUP204" s="64"/>
      <c r="FUQ204" s="64"/>
      <c r="FUV204" s="64"/>
      <c r="FUW204" s="64"/>
      <c r="FUX204" s="64"/>
      <c r="FUY204" s="64"/>
      <c r="FUZ204" s="64"/>
      <c r="FVA204" s="64"/>
      <c r="FVB204" s="64"/>
      <c r="FVC204" s="64"/>
      <c r="FVD204" s="64"/>
      <c r="FVE204" s="64"/>
      <c r="FVF204" s="64"/>
      <c r="FVG204" s="64"/>
      <c r="FVH204" s="64"/>
      <c r="FVI204" s="64"/>
      <c r="FVJ204" s="64"/>
      <c r="FVK204" s="64"/>
      <c r="FVL204" s="64"/>
      <c r="FVM204" s="64"/>
      <c r="FVN204" s="64"/>
      <c r="FVO204" s="64"/>
      <c r="FVP204" s="64"/>
      <c r="FVQ204" s="64"/>
      <c r="FVR204" s="64"/>
      <c r="FVS204" s="64"/>
      <c r="FVT204" s="64"/>
      <c r="FVU204" s="64"/>
      <c r="FVV204" s="64"/>
      <c r="FVW204" s="64"/>
      <c r="FVX204" s="64"/>
      <c r="FVY204" s="64"/>
      <c r="FVZ204" s="64"/>
      <c r="FWA204" s="64"/>
      <c r="FWB204" s="64"/>
      <c r="FWC204" s="64"/>
      <c r="FWD204" s="64"/>
      <c r="FWE204" s="64"/>
      <c r="FWF204" s="64"/>
      <c r="FWG204" s="64"/>
      <c r="FWH204" s="64"/>
      <c r="FWI204" s="64"/>
      <c r="FWJ204" s="64"/>
      <c r="FWK204" s="64"/>
      <c r="FWL204" s="64"/>
      <c r="FWM204" s="64"/>
      <c r="FWN204" s="64"/>
      <c r="FWO204" s="64"/>
      <c r="FWP204" s="64"/>
      <c r="FWQ204" s="64"/>
      <c r="FWR204" s="64"/>
      <c r="FWS204" s="64"/>
      <c r="FWT204" s="64"/>
      <c r="FWU204" s="64"/>
      <c r="FWV204" s="64"/>
      <c r="FWW204" s="64"/>
      <c r="FWX204" s="64"/>
      <c r="FWY204" s="64"/>
      <c r="FWZ204" s="64"/>
      <c r="FXA204" s="64"/>
      <c r="FXB204" s="64"/>
      <c r="FXC204" s="64"/>
      <c r="FXD204" s="64"/>
      <c r="FXE204" s="64"/>
      <c r="FXF204" s="64"/>
      <c r="FXG204" s="64"/>
      <c r="FXH204" s="64"/>
      <c r="FXI204" s="64"/>
      <c r="FXJ204" s="64"/>
      <c r="FXK204" s="64"/>
      <c r="FXL204" s="64"/>
      <c r="FXM204" s="64"/>
      <c r="FXN204" s="64"/>
      <c r="FXO204" s="64"/>
      <c r="FXP204" s="64"/>
      <c r="FXQ204" s="64"/>
      <c r="FXR204" s="64"/>
      <c r="FXS204" s="64"/>
      <c r="FXT204" s="64"/>
      <c r="FXU204" s="64"/>
      <c r="FXV204" s="64"/>
      <c r="FXW204" s="64"/>
      <c r="FXX204" s="64"/>
      <c r="FXY204" s="64"/>
      <c r="FXZ204" s="64"/>
      <c r="FYA204" s="64"/>
      <c r="FYB204" s="64"/>
      <c r="FYC204" s="64"/>
      <c r="FYD204" s="64"/>
      <c r="FYE204" s="64"/>
      <c r="FYF204" s="64"/>
      <c r="FYG204" s="64"/>
      <c r="FYH204" s="64"/>
      <c r="FYI204" s="64"/>
      <c r="FYJ204" s="64"/>
      <c r="FYK204" s="64"/>
      <c r="FYL204" s="64"/>
      <c r="FYM204" s="64"/>
      <c r="FYN204" s="64"/>
      <c r="FYO204" s="64"/>
      <c r="FYP204" s="64"/>
      <c r="FYQ204" s="64"/>
      <c r="FYR204" s="64"/>
      <c r="FYS204" s="64"/>
      <c r="FYT204" s="64"/>
      <c r="FYU204" s="64"/>
      <c r="FYV204" s="64"/>
      <c r="FYW204" s="64"/>
      <c r="FYX204" s="64"/>
      <c r="FYY204" s="64"/>
      <c r="FYZ204" s="64"/>
      <c r="FZA204" s="64"/>
      <c r="FZB204" s="64"/>
      <c r="FZC204" s="64"/>
      <c r="FZD204" s="64"/>
      <c r="FZE204" s="64"/>
      <c r="FZF204" s="64"/>
      <c r="FZG204" s="64"/>
      <c r="FZH204" s="64"/>
      <c r="FZI204" s="64"/>
      <c r="FZJ204" s="64"/>
      <c r="FZK204" s="64"/>
      <c r="FZL204" s="64"/>
      <c r="FZM204" s="64"/>
      <c r="FZN204" s="64"/>
      <c r="FZO204" s="64"/>
      <c r="FZP204" s="64"/>
      <c r="FZQ204" s="64"/>
      <c r="FZR204" s="64"/>
      <c r="FZS204" s="64"/>
      <c r="FZT204" s="64"/>
      <c r="FZU204" s="64"/>
      <c r="FZV204" s="64"/>
      <c r="FZW204" s="64"/>
      <c r="FZX204" s="64"/>
      <c r="FZY204" s="64"/>
      <c r="FZZ204" s="64"/>
      <c r="GAA204" s="64"/>
      <c r="GAB204" s="64"/>
      <c r="GAC204" s="64"/>
      <c r="GAD204" s="64"/>
      <c r="GAE204" s="64"/>
      <c r="GAF204" s="64"/>
      <c r="GAG204" s="64"/>
      <c r="GAH204" s="64"/>
      <c r="GAI204" s="64"/>
      <c r="GAJ204" s="64"/>
      <c r="GAK204" s="64"/>
      <c r="GAL204" s="64"/>
      <c r="GAM204" s="64"/>
      <c r="GAN204" s="64"/>
      <c r="GAO204" s="64"/>
      <c r="GAP204" s="64"/>
      <c r="GAQ204" s="64"/>
      <c r="GAR204" s="64"/>
      <c r="GAS204" s="64"/>
      <c r="GAT204" s="64"/>
      <c r="GAU204" s="64"/>
      <c r="GAV204" s="64"/>
      <c r="GAW204" s="64"/>
      <c r="GAX204" s="64"/>
      <c r="GAY204" s="64"/>
      <c r="GAZ204" s="64"/>
      <c r="GBA204" s="64"/>
      <c r="GBB204" s="64"/>
      <c r="GBC204" s="64"/>
      <c r="GBD204" s="64"/>
      <c r="GBE204" s="64"/>
      <c r="GBF204" s="64"/>
      <c r="GBG204" s="64"/>
      <c r="GBH204" s="64"/>
      <c r="GBI204" s="64"/>
      <c r="GBJ204" s="64"/>
      <c r="GBK204" s="64"/>
      <c r="GBL204" s="64"/>
      <c r="GBM204" s="64"/>
      <c r="GBN204" s="64"/>
      <c r="GBO204" s="64"/>
      <c r="GBP204" s="64"/>
      <c r="GBQ204" s="64"/>
      <c r="GBR204" s="64"/>
      <c r="GBS204" s="64"/>
      <c r="GBT204" s="64"/>
      <c r="GBU204" s="64"/>
      <c r="GBV204" s="64"/>
      <c r="GBW204" s="64"/>
      <c r="GBX204" s="64"/>
      <c r="GBY204" s="64"/>
      <c r="GBZ204" s="64"/>
      <c r="GCA204" s="64"/>
      <c r="GCB204" s="64"/>
      <c r="GCC204" s="64"/>
      <c r="GCD204" s="64"/>
      <c r="GCE204" s="64"/>
      <c r="GCF204" s="64"/>
      <c r="GCG204" s="64"/>
      <c r="GCH204" s="64"/>
      <c r="GCI204" s="64"/>
      <c r="GCJ204" s="64"/>
      <c r="GCK204" s="64"/>
      <c r="GCL204" s="64"/>
      <c r="GCM204" s="64"/>
      <c r="GCN204" s="64"/>
      <c r="GCO204" s="64"/>
      <c r="GCP204" s="64"/>
      <c r="GCQ204" s="64"/>
      <c r="GCR204" s="64"/>
      <c r="GCS204" s="64"/>
      <c r="GCT204" s="64"/>
      <c r="GCU204" s="64"/>
      <c r="GCV204" s="64"/>
      <c r="GCW204" s="64"/>
      <c r="GCX204" s="64"/>
      <c r="GCY204" s="64"/>
      <c r="GCZ204" s="64"/>
      <c r="GDA204" s="64"/>
      <c r="GDB204" s="64"/>
      <c r="GDC204" s="64"/>
      <c r="GDD204" s="64"/>
      <c r="GDE204" s="64"/>
      <c r="GDF204" s="64"/>
      <c r="GDG204" s="64"/>
      <c r="GDH204" s="64"/>
      <c r="GDI204" s="64"/>
      <c r="GDJ204" s="64"/>
      <c r="GDK204" s="64"/>
      <c r="GDL204" s="64"/>
      <c r="GDM204" s="64"/>
      <c r="GDN204" s="64"/>
      <c r="GDO204" s="64"/>
      <c r="GDP204" s="64"/>
      <c r="GDQ204" s="64"/>
      <c r="GDR204" s="64"/>
      <c r="GDS204" s="64"/>
      <c r="GDT204" s="64"/>
      <c r="GDU204" s="64"/>
      <c r="GDV204" s="64"/>
      <c r="GDW204" s="64"/>
      <c r="GDX204" s="64"/>
      <c r="GDY204" s="64"/>
      <c r="GDZ204" s="64"/>
      <c r="GEA204" s="64"/>
      <c r="GEB204" s="64"/>
      <c r="GED204" s="64"/>
      <c r="GEF204" s="64"/>
      <c r="GEG204" s="64"/>
      <c r="GEH204" s="64"/>
      <c r="GEI204" s="64"/>
      <c r="GEJ204" s="64"/>
      <c r="GEK204" s="64"/>
      <c r="GEL204" s="64"/>
      <c r="GEM204" s="64"/>
      <c r="GER204" s="64"/>
      <c r="GES204" s="64"/>
      <c r="GET204" s="64"/>
      <c r="GEU204" s="64"/>
      <c r="GEV204" s="64"/>
      <c r="GEW204" s="64"/>
      <c r="GEX204" s="64"/>
      <c r="GEY204" s="64"/>
      <c r="GEZ204" s="64"/>
      <c r="GFA204" s="64"/>
      <c r="GFB204" s="64"/>
      <c r="GFC204" s="64"/>
      <c r="GFD204" s="64"/>
      <c r="GFE204" s="64"/>
      <c r="GFF204" s="64"/>
      <c r="GFG204" s="64"/>
      <c r="GFH204" s="64"/>
      <c r="GFI204" s="64"/>
      <c r="GFJ204" s="64"/>
      <c r="GFK204" s="64"/>
      <c r="GFL204" s="64"/>
      <c r="GFM204" s="64"/>
      <c r="GFN204" s="64"/>
      <c r="GFO204" s="64"/>
      <c r="GFP204" s="64"/>
      <c r="GFQ204" s="64"/>
      <c r="GFR204" s="64"/>
      <c r="GFS204" s="64"/>
      <c r="GFT204" s="64"/>
      <c r="GFU204" s="64"/>
      <c r="GFV204" s="64"/>
      <c r="GFW204" s="64"/>
      <c r="GFX204" s="64"/>
      <c r="GFY204" s="64"/>
      <c r="GFZ204" s="64"/>
      <c r="GGA204" s="64"/>
      <c r="GGB204" s="64"/>
      <c r="GGC204" s="64"/>
      <c r="GGD204" s="64"/>
      <c r="GGE204" s="64"/>
      <c r="GGF204" s="64"/>
      <c r="GGG204" s="64"/>
      <c r="GGH204" s="64"/>
      <c r="GGI204" s="64"/>
      <c r="GGJ204" s="64"/>
      <c r="GGK204" s="64"/>
      <c r="GGL204" s="64"/>
      <c r="GGM204" s="64"/>
      <c r="GGN204" s="64"/>
      <c r="GGO204" s="64"/>
      <c r="GGP204" s="64"/>
      <c r="GGQ204" s="64"/>
      <c r="GGR204" s="64"/>
      <c r="GGS204" s="64"/>
      <c r="GGT204" s="64"/>
      <c r="GGU204" s="64"/>
      <c r="GGV204" s="64"/>
      <c r="GGW204" s="64"/>
      <c r="GGX204" s="64"/>
      <c r="GGY204" s="64"/>
      <c r="GGZ204" s="64"/>
      <c r="GHA204" s="64"/>
      <c r="GHB204" s="64"/>
      <c r="GHC204" s="64"/>
      <c r="GHD204" s="64"/>
      <c r="GHE204" s="64"/>
      <c r="GHF204" s="64"/>
      <c r="GHG204" s="64"/>
      <c r="GHH204" s="64"/>
      <c r="GHI204" s="64"/>
      <c r="GHJ204" s="64"/>
      <c r="GHK204" s="64"/>
      <c r="GHL204" s="64"/>
      <c r="GHM204" s="64"/>
      <c r="GHN204" s="64"/>
      <c r="GHO204" s="64"/>
      <c r="GHP204" s="64"/>
      <c r="GHQ204" s="64"/>
      <c r="GHR204" s="64"/>
      <c r="GHS204" s="64"/>
      <c r="GHT204" s="64"/>
      <c r="GHU204" s="64"/>
      <c r="GHV204" s="64"/>
      <c r="GHW204" s="64"/>
      <c r="GHX204" s="64"/>
      <c r="GHY204" s="64"/>
      <c r="GHZ204" s="64"/>
      <c r="GIA204" s="64"/>
      <c r="GIB204" s="64"/>
      <c r="GIC204" s="64"/>
      <c r="GID204" s="64"/>
      <c r="GIE204" s="64"/>
      <c r="GIF204" s="64"/>
      <c r="GIG204" s="64"/>
      <c r="GIH204" s="64"/>
      <c r="GII204" s="64"/>
      <c r="GIJ204" s="64"/>
      <c r="GIK204" s="64"/>
      <c r="GIL204" s="64"/>
      <c r="GIM204" s="64"/>
      <c r="GIN204" s="64"/>
      <c r="GIO204" s="64"/>
      <c r="GIP204" s="64"/>
      <c r="GIQ204" s="64"/>
      <c r="GIR204" s="64"/>
      <c r="GIS204" s="64"/>
      <c r="GIT204" s="64"/>
      <c r="GIU204" s="64"/>
      <c r="GIV204" s="64"/>
      <c r="GIW204" s="64"/>
      <c r="GIX204" s="64"/>
      <c r="GIY204" s="64"/>
      <c r="GIZ204" s="64"/>
      <c r="GJA204" s="64"/>
      <c r="GJB204" s="64"/>
      <c r="GJC204" s="64"/>
      <c r="GJD204" s="64"/>
      <c r="GJE204" s="64"/>
      <c r="GJF204" s="64"/>
      <c r="GJG204" s="64"/>
      <c r="GJH204" s="64"/>
      <c r="GJI204" s="64"/>
      <c r="GJJ204" s="64"/>
      <c r="GJK204" s="64"/>
      <c r="GJL204" s="64"/>
      <c r="GJM204" s="64"/>
      <c r="GJN204" s="64"/>
      <c r="GJO204" s="64"/>
      <c r="GJP204" s="64"/>
      <c r="GJQ204" s="64"/>
      <c r="GJR204" s="64"/>
      <c r="GJS204" s="64"/>
      <c r="GJT204" s="64"/>
      <c r="GJU204" s="64"/>
      <c r="GJV204" s="64"/>
      <c r="GJW204" s="64"/>
      <c r="GJX204" s="64"/>
      <c r="GJY204" s="64"/>
      <c r="GJZ204" s="64"/>
      <c r="GKA204" s="64"/>
      <c r="GKB204" s="64"/>
      <c r="GKC204" s="64"/>
      <c r="GKD204" s="64"/>
      <c r="GKE204" s="64"/>
      <c r="GKF204" s="64"/>
      <c r="GKG204" s="64"/>
      <c r="GKH204" s="64"/>
      <c r="GKI204" s="64"/>
      <c r="GKJ204" s="64"/>
      <c r="GKK204" s="64"/>
      <c r="GKL204" s="64"/>
      <c r="GKM204" s="64"/>
      <c r="GKN204" s="64"/>
      <c r="GKO204" s="64"/>
      <c r="GKP204" s="64"/>
      <c r="GKQ204" s="64"/>
      <c r="GKR204" s="64"/>
      <c r="GKS204" s="64"/>
      <c r="GKT204" s="64"/>
      <c r="GKU204" s="64"/>
      <c r="GKV204" s="64"/>
      <c r="GKW204" s="64"/>
      <c r="GKX204" s="64"/>
      <c r="GKY204" s="64"/>
      <c r="GKZ204" s="64"/>
      <c r="GLA204" s="64"/>
      <c r="GLB204" s="64"/>
      <c r="GLC204" s="64"/>
      <c r="GLD204" s="64"/>
      <c r="GLE204" s="64"/>
      <c r="GLF204" s="64"/>
      <c r="GLG204" s="64"/>
      <c r="GLH204" s="64"/>
      <c r="GLI204" s="64"/>
      <c r="GLJ204" s="64"/>
      <c r="GLK204" s="64"/>
      <c r="GLL204" s="64"/>
      <c r="GLM204" s="64"/>
      <c r="GLN204" s="64"/>
      <c r="GLO204" s="64"/>
      <c r="GLP204" s="64"/>
      <c r="GLQ204" s="64"/>
      <c r="GLR204" s="64"/>
      <c r="GLS204" s="64"/>
      <c r="GLT204" s="64"/>
      <c r="GLU204" s="64"/>
      <c r="GLV204" s="64"/>
      <c r="GLW204" s="64"/>
      <c r="GLX204" s="64"/>
      <c r="GLY204" s="64"/>
      <c r="GLZ204" s="64"/>
      <c r="GMA204" s="64"/>
      <c r="GMB204" s="64"/>
      <c r="GMC204" s="64"/>
      <c r="GMD204" s="64"/>
      <c r="GME204" s="64"/>
      <c r="GMF204" s="64"/>
      <c r="GMG204" s="64"/>
      <c r="GMH204" s="64"/>
      <c r="GMI204" s="64"/>
      <c r="GMJ204" s="64"/>
      <c r="GMK204" s="64"/>
      <c r="GML204" s="64"/>
      <c r="GMM204" s="64"/>
      <c r="GMN204" s="64"/>
      <c r="GMO204" s="64"/>
      <c r="GMP204" s="64"/>
      <c r="GMQ204" s="64"/>
      <c r="GMR204" s="64"/>
      <c r="GMS204" s="64"/>
      <c r="GMT204" s="64"/>
      <c r="GMU204" s="64"/>
      <c r="GMV204" s="64"/>
      <c r="GMW204" s="64"/>
      <c r="GMX204" s="64"/>
      <c r="GMY204" s="64"/>
      <c r="GMZ204" s="64"/>
      <c r="GNA204" s="64"/>
      <c r="GNB204" s="64"/>
      <c r="GNC204" s="64"/>
      <c r="GND204" s="64"/>
      <c r="GNE204" s="64"/>
      <c r="GNF204" s="64"/>
      <c r="GNG204" s="64"/>
      <c r="GNH204" s="64"/>
      <c r="GNI204" s="64"/>
      <c r="GNJ204" s="64"/>
      <c r="GNK204" s="64"/>
      <c r="GNL204" s="64"/>
      <c r="GNM204" s="64"/>
      <c r="GNN204" s="64"/>
      <c r="GNO204" s="64"/>
      <c r="GNP204" s="64"/>
      <c r="GNQ204" s="64"/>
      <c r="GNR204" s="64"/>
      <c r="GNS204" s="64"/>
      <c r="GNT204" s="64"/>
      <c r="GNU204" s="64"/>
      <c r="GNV204" s="64"/>
      <c r="GNW204" s="64"/>
      <c r="GNX204" s="64"/>
      <c r="GNZ204" s="64"/>
      <c r="GOB204" s="64"/>
      <c r="GOC204" s="64"/>
      <c r="GOD204" s="64"/>
      <c r="GOE204" s="64"/>
      <c r="GOF204" s="64"/>
      <c r="GOG204" s="64"/>
      <c r="GOH204" s="64"/>
      <c r="GOI204" s="64"/>
      <c r="GON204" s="64"/>
      <c r="GOO204" s="64"/>
      <c r="GOP204" s="64"/>
      <c r="GOQ204" s="64"/>
      <c r="GOR204" s="64"/>
      <c r="GOS204" s="64"/>
      <c r="GOT204" s="64"/>
      <c r="GOU204" s="64"/>
      <c r="GOV204" s="64"/>
      <c r="GOW204" s="64"/>
      <c r="GOX204" s="64"/>
      <c r="GOY204" s="64"/>
      <c r="GOZ204" s="64"/>
      <c r="GPA204" s="64"/>
      <c r="GPB204" s="64"/>
      <c r="GPC204" s="64"/>
      <c r="GPD204" s="64"/>
      <c r="GPE204" s="64"/>
      <c r="GPF204" s="64"/>
      <c r="GPG204" s="64"/>
      <c r="GPH204" s="64"/>
      <c r="GPI204" s="64"/>
      <c r="GPJ204" s="64"/>
      <c r="GPK204" s="64"/>
      <c r="GPL204" s="64"/>
      <c r="GPM204" s="64"/>
      <c r="GPN204" s="64"/>
      <c r="GPO204" s="64"/>
      <c r="GPP204" s="64"/>
      <c r="GPQ204" s="64"/>
      <c r="GPR204" s="64"/>
      <c r="GPS204" s="64"/>
      <c r="GPT204" s="64"/>
      <c r="GPU204" s="64"/>
      <c r="GPV204" s="64"/>
      <c r="GPW204" s="64"/>
      <c r="GPX204" s="64"/>
      <c r="GPY204" s="64"/>
      <c r="GPZ204" s="64"/>
      <c r="GQA204" s="64"/>
      <c r="GQB204" s="64"/>
      <c r="GQC204" s="64"/>
      <c r="GQD204" s="64"/>
      <c r="GQE204" s="64"/>
      <c r="GQF204" s="64"/>
      <c r="GQG204" s="64"/>
      <c r="GQH204" s="64"/>
      <c r="GQI204" s="64"/>
      <c r="GQJ204" s="64"/>
      <c r="GQK204" s="64"/>
      <c r="GQL204" s="64"/>
      <c r="GQM204" s="64"/>
      <c r="GQN204" s="64"/>
      <c r="GQO204" s="64"/>
      <c r="GQP204" s="64"/>
      <c r="GQQ204" s="64"/>
      <c r="GQR204" s="64"/>
      <c r="GQS204" s="64"/>
      <c r="GQT204" s="64"/>
      <c r="GQU204" s="64"/>
      <c r="GQV204" s="64"/>
      <c r="GQW204" s="64"/>
      <c r="GQX204" s="64"/>
      <c r="GQY204" s="64"/>
      <c r="GQZ204" s="64"/>
      <c r="GRA204" s="64"/>
      <c r="GRB204" s="64"/>
      <c r="GRC204" s="64"/>
      <c r="GRD204" s="64"/>
      <c r="GRE204" s="64"/>
      <c r="GRF204" s="64"/>
      <c r="GRG204" s="64"/>
      <c r="GRH204" s="64"/>
      <c r="GRI204" s="64"/>
      <c r="GRJ204" s="64"/>
      <c r="GRK204" s="64"/>
      <c r="GRL204" s="64"/>
      <c r="GRM204" s="64"/>
      <c r="GRN204" s="64"/>
      <c r="GRO204" s="64"/>
      <c r="GRP204" s="64"/>
      <c r="GRQ204" s="64"/>
      <c r="GRR204" s="64"/>
      <c r="GRS204" s="64"/>
      <c r="GRT204" s="64"/>
      <c r="GRU204" s="64"/>
      <c r="GRV204" s="64"/>
      <c r="GRW204" s="64"/>
      <c r="GRX204" s="64"/>
      <c r="GRY204" s="64"/>
      <c r="GRZ204" s="64"/>
      <c r="GSA204" s="64"/>
      <c r="GSB204" s="64"/>
      <c r="GSC204" s="64"/>
      <c r="GSD204" s="64"/>
      <c r="GSE204" s="64"/>
      <c r="GSF204" s="64"/>
      <c r="GSG204" s="64"/>
      <c r="GSH204" s="64"/>
      <c r="GSI204" s="64"/>
      <c r="GSJ204" s="64"/>
      <c r="GSK204" s="64"/>
      <c r="GSL204" s="64"/>
      <c r="GSM204" s="64"/>
      <c r="GSN204" s="64"/>
      <c r="GSO204" s="64"/>
      <c r="GSP204" s="64"/>
      <c r="GSQ204" s="64"/>
      <c r="GSR204" s="64"/>
      <c r="GSS204" s="64"/>
      <c r="GST204" s="64"/>
      <c r="GSU204" s="64"/>
      <c r="GSV204" s="64"/>
      <c r="GSW204" s="64"/>
      <c r="GSX204" s="64"/>
      <c r="GSY204" s="64"/>
      <c r="GSZ204" s="64"/>
      <c r="GTA204" s="64"/>
      <c r="GTB204" s="64"/>
      <c r="GTC204" s="64"/>
      <c r="GTD204" s="64"/>
      <c r="GTE204" s="64"/>
      <c r="GTF204" s="64"/>
      <c r="GTG204" s="64"/>
      <c r="GTH204" s="64"/>
      <c r="GTI204" s="64"/>
      <c r="GTJ204" s="64"/>
      <c r="GTK204" s="64"/>
      <c r="GTL204" s="64"/>
      <c r="GTM204" s="64"/>
      <c r="GTN204" s="64"/>
      <c r="GTO204" s="64"/>
      <c r="GTP204" s="64"/>
      <c r="GTQ204" s="64"/>
      <c r="GTR204" s="64"/>
      <c r="GTS204" s="64"/>
      <c r="GTT204" s="64"/>
      <c r="GTU204" s="64"/>
      <c r="GTV204" s="64"/>
      <c r="GTW204" s="64"/>
      <c r="GTX204" s="64"/>
      <c r="GTY204" s="64"/>
      <c r="GTZ204" s="64"/>
      <c r="GUA204" s="64"/>
      <c r="GUB204" s="64"/>
      <c r="GUC204" s="64"/>
      <c r="GUD204" s="64"/>
      <c r="GUE204" s="64"/>
      <c r="GUF204" s="64"/>
      <c r="GUG204" s="64"/>
      <c r="GUH204" s="64"/>
      <c r="GUI204" s="64"/>
      <c r="GUJ204" s="64"/>
      <c r="GUK204" s="64"/>
      <c r="GUL204" s="64"/>
      <c r="GUM204" s="64"/>
      <c r="GUN204" s="64"/>
      <c r="GUO204" s="64"/>
      <c r="GUP204" s="64"/>
      <c r="GUQ204" s="64"/>
      <c r="GUR204" s="64"/>
      <c r="GUS204" s="64"/>
      <c r="GUT204" s="64"/>
      <c r="GUU204" s="64"/>
      <c r="GUV204" s="64"/>
      <c r="GUW204" s="64"/>
      <c r="GUX204" s="64"/>
      <c r="GUY204" s="64"/>
      <c r="GUZ204" s="64"/>
      <c r="GVA204" s="64"/>
      <c r="GVB204" s="64"/>
      <c r="GVC204" s="64"/>
      <c r="GVD204" s="64"/>
      <c r="GVE204" s="64"/>
      <c r="GVF204" s="64"/>
      <c r="GVG204" s="64"/>
      <c r="GVH204" s="64"/>
      <c r="GVI204" s="64"/>
      <c r="GVJ204" s="64"/>
      <c r="GVK204" s="64"/>
      <c r="GVL204" s="64"/>
      <c r="GVM204" s="64"/>
      <c r="GVN204" s="64"/>
      <c r="GVO204" s="64"/>
      <c r="GVP204" s="64"/>
      <c r="GVQ204" s="64"/>
      <c r="GVR204" s="64"/>
      <c r="GVS204" s="64"/>
      <c r="GVT204" s="64"/>
      <c r="GVU204" s="64"/>
      <c r="GVV204" s="64"/>
      <c r="GVW204" s="64"/>
      <c r="GVX204" s="64"/>
      <c r="GVY204" s="64"/>
      <c r="GVZ204" s="64"/>
      <c r="GWA204" s="64"/>
      <c r="GWB204" s="64"/>
      <c r="GWC204" s="64"/>
      <c r="GWD204" s="64"/>
      <c r="GWE204" s="64"/>
      <c r="GWF204" s="64"/>
      <c r="GWG204" s="64"/>
      <c r="GWH204" s="64"/>
      <c r="GWI204" s="64"/>
      <c r="GWJ204" s="64"/>
      <c r="GWK204" s="64"/>
      <c r="GWL204" s="64"/>
      <c r="GWM204" s="64"/>
      <c r="GWN204" s="64"/>
      <c r="GWO204" s="64"/>
      <c r="GWP204" s="64"/>
      <c r="GWQ204" s="64"/>
      <c r="GWR204" s="64"/>
      <c r="GWS204" s="64"/>
      <c r="GWT204" s="64"/>
      <c r="GWU204" s="64"/>
      <c r="GWV204" s="64"/>
      <c r="GWW204" s="64"/>
      <c r="GWX204" s="64"/>
      <c r="GWY204" s="64"/>
      <c r="GWZ204" s="64"/>
      <c r="GXA204" s="64"/>
      <c r="GXB204" s="64"/>
      <c r="GXC204" s="64"/>
      <c r="GXD204" s="64"/>
      <c r="GXE204" s="64"/>
      <c r="GXF204" s="64"/>
      <c r="GXG204" s="64"/>
      <c r="GXH204" s="64"/>
      <c r="GXI204" s="64"/>
      <c r="GXJ204" s="64"/>
      <c r="GXK204" s="64"/>
      <c r="GXL204" s="64"/>
      <c r="GXM204" s="64"/>
      <c r="GXN204" s="64"/>
      <c r="GXO204" s="64"/>
      <c r="GXP204" s="64"/>
      <c r="GXQ204" s="64"/>
      <c r="GXR204" s="64"/>
      <c r="GXS204" s="64"/>
      <c r="GXT204" s="64"/>
      <c r="GXV204" s="64"/>
      <c r="GXX204" s="64"/>
      <c r="GXY204" s="64"/>
      <c r="GXZ204" s="64"/>
      <c r="GYA204" s="64"/>
      <c r="GYB204" s="64"/>
      <c r="GYC204" s="64"/>
      <c r="GYD204" s="64"/>
      <c r="GYE204" s="64"/>
      <c r="GYJ204" s="64"/>
      <c r="GYK204" s="64"/>
      <c r="GYL204" s="64"/>
      <c r="GYM204" s="64"/>
      <c r="GYN204" s="64"/>
      <c r="GYO204" s="64"/>
      <c r="GYP204" s="64"/>
      <c r="GYQ204" s="64"/>
      <c r="GYR204" s="64"/>
      <c r="GYS204" s="64"/>
      <c r="GYT204" s="64"/>
      <c r="GYU204" s="64"/>
      <c r="GYV204" s="64"/>
      <c r="GYW204" s="64"/>
      <c r="GYX204" s="64"/>
      <c r="GYY204" s="64"/>
      <c r="GYZ204" s="64"/>
      <c r="GZA204" s="64"/>
      <c r="GZB204" s="64"/>
      <c r="GZC204" s="64"/>
      <c r="GZD204" s="64"/>
      <c r="GZE204" s="64"/>
      <c r="GZF204" s="64"/>
      <c r="GZG204" s="64"/>
      <c r="GZH204" s="64"/>
      <c r="GZI204" s="64"/>
      <c r="GZJ204" s="64"/>
      <c r="GZK204" s="64"/>
      <c r="GZL204" s="64"/>
      <c r="GZM204" s="64"/>
      <c r="GZN204" s="64"/>
      <c r="GZO204" s="64"/>
      <c r="GZP204" s="64"/>
      <c r="GZQ204" s="64"/>
      <c r="GZR204" s="64"/>
      <c r="GZS204" s="64"/>
      <c r="GZT204" s="64"/>
      <c r="GZU204" s="64"/>
      <c r="GZV204" s="64"/>
      <c r="GZW204" s="64"/>
      <c r="GZX204" s="64"/>
      <c r="GZY204" s="64"/>
      <c r="GZZ204" s="64"/>
      <c r="HAA204" s="64"/>
      <c r="HAB204" s="64"/>
      <c r="HAC204" s="64"/>
      <c r="HAD204" s="64"/>
      <c r="HAE204" s="64"/>
      <c r="HAF204" s="64"/>
      <c r="HAG204" s="64"/>
      <c r="HAH204" s="64"/>
      <c r="HAI204" s="64"/>
      <c r="HAJ204" s="64"/>
      <c r="HAK204" s="64"/>
      <c r="HAL204" s="64"/>
      <c r="HAM204" s="64"/>
      <c r="HAN204" s="64"/>
      <c r="HAO204" s="64"/>
      <c r="HAP204" s="64"/>
      <c r="HAQ204" s="64"/>
      <c r="HAR204" s="64"/>
      <c r="HAS204" s="64"/>
      <c r="HAT204" s="64"/>
      <c r="HAU204" s="64"/>
      <c r="HAV204" s="64"/>
      <c r="HAW204" s="64"/>
      <c r="HAX204" s="64"/>
      <c r="HAY204" s="64"/>
      <c r="HAZ204" s="64"/>
      <c r="HBA204" s="64"/>
      <c r="HBB204" s="64"/>
      <c r="HBC204" s="64"/>
      <c r="HBD204" s="64"/>
      <c r="HBE204" s="64"/>
      <c r="HBF204" s="64"/>
      <c r="HBG204" s="64"/>
      <c r="HBH204" s="64"/>
      <c r="HBI204" s="64"/>
      <c r="HBJ204" s="64"/>
      <c r="HBK204" s="64"/>
      <c r="HBL204" s="64"/>
      <c r="HBM204" s="64"/>
      <c r="HBN204" s="64"/>
      <c r="HBO204" s="64"/>
      <c r="HBP204" s="64"/>
      <c r="HBQ204" s="64"/>
      <c r="HBR204" s="64"/>
      <c r="HBS204" s="64"/>
      <c r="HBT204" s="64"/>
      <c r="HBU204" s="64"/>
      <c r="HBV204" s="64"/>
      <c r="HBW204" s="64"/>
      <c r="HBX204" s="64"/>
      <c r="HBY204" s="64"/>
      <c r="HBZ204" s="64"/>
      <c r="HCA204" s="64"/>
      <c r="HCB204" s="64"/>
      <c r="HCC204" s="64"/>
      <c r="HCD204" s="64"/>
      <c r="HCE204" s="64"/>
      <c r="HCF204" s="64"/>
      <c r="HCG204" s="64"/>
      <c r="HCH204" s="64"/>
      <c r="HCI204" s="64"/>
      <c r="HCJ204" s="64"/>
      <c r="HCK204" s="64"/>
      <c r="HCL204" s="64"/>
      <c r="HCM204" s="64"/>
      <c r="HCN204" s="64"/>
      <c r="HCO204" s="64"/>
      <c r="HCP204" s="64"/>
      <c r="HCQ204" s="64"/>
      <c r="HCR204" s="64"/>
      <c r="HCS204" s="64"/>
      <c r="HCT204" s="64"/>
      <c r="HCU204" s="64"/>
      <c r="HCV204" s="64"/>
      <c r="HCW204" s="64"/>
      <c r="HCX204" s="64"/>
      <c r="HCY204" s="64"/>
      <c r="HCZ204" s="64"/>
      <c r="HDA204" s="64"/>
      <c r="HDB204" s="64"/>
      <c r="HDC204" s="64"/>
      <c r="HDD204" s="64"/>
      <c r="HDE204" s="64"/>
      <c r="HDF204" s="64"/>
      <c r="HDG204" s="64"/>
      <c r="HDH204" s="64"/>
      <c r="HDI204" s="64"/>
      <c r="HDJ204" s="64"/>
      <c r="HDK204" s="64"/>
      <c r="HDL204" s="64"/>
      <c r="HDM204" s="64"/>
      <c r="HDN204" s="64"/>
      <c r="HDO204" s="64"/>
      <c r="HDP204" s="64"/>
      <c r="HDQ204" s="64"/>
      <c r="HDR204" s="64"/>
      <c r="HDS204" s="64"/>
      <c r="HDT204" s="64"/>
      <c r="HDU204" s="64"/>
      <c r="HDV204" s="64"/>
      <c r="HDW204" s="64"/>
      <c r="HDX204" s="64"/>
      <c r="HDY204" s="64"/>
      <c r="HDZ204" s="64"/>
      <c r="HEA204" s="64"/>
      <c r="HEB204" s="64"/>
      <c r="HEC204" s="64"/>
      <c r="HED204" s="64"/>
      <c r="HEE204" s="64"/>
      <c r="HEF204" s="64"/>
      <c r="HEG204" s="64"/>
      <c r="HEH204" s="64"/>
      <c r="HEI204" s="64"/>
      <c r="HEJ204" s="64"/>
      <c r="HEK204" s="64"/>
      <c r="HEL204" s="64"/>
      <c r="HEM204" s="64"/>
      <c r="HEN204" s="64"/>
      <c r="HEO204" s="64"/>
      <c r="HEP204" s="64"/>
      <c r="HEQ204" s="64"/>
      <c r="HER204" s="64"/>
      <c r="HES204" s="64"/>
      <c r="HET204" s="64"/>
      <c r="HEU204" s="64"/>
      <c r="HEV204" s="64"/>
      <c r="HEW204" s="64"/>
      <c r="HEX204" s="64"/>
      <c r="HEY204" s="64"/>
      <c r="HEZ204" s="64"/>
      <c r="HFA204" s="64"/>
      <c r="HFB204" s="64"/>
      <c r="HFC204" s="64"/>
      <c r="HFD204" s="64"/>
      <c r="HFE204" s="64"/>
      <c r="HFF204" s="64"/>
      <c r="HFG204" s="64"/>
      <c r="HFH204" s="64"/>
      <c r="HFI204" s="64"/>
      <c r="HFJ204" s="64"/>
      <c r="HFK204" s="64"/>
      <c r="HFL204" s="64"/>
      <c r="HFM204" s="64"/>
      <c r="HFN204" s="64"/>
      <c r="HFO204" s="64"/>
      <c r="HFP204" s="64"/>
      <c r="HFQ204" s="64"/>
      <c r="HFR204" s="64"/>
      <c r="HFS204" s="64"/>
      <c r="HFT204" s="64"/>
      <c r="HFU204" s="64"/>
      <c r="HFV204" s="64"/>
      <c r="HFW204" s="64"/>
      <c r="HFX204" s="64"/>
      <c r="HFY204" s="64"/>
      <c r="HFZ204" s="64"/>
      <c r="HGA204" s="64"/>
      <c r="HGB204" s="64"/>
      <c r="HGC204" s="64"/>
      <c r="HGD204" s="64"/>
      <c r="HGE204" s="64"/>
      <c r="HGF204" s="64"/>
      <c r="HGG204" s="64"/>
      <c r="HGH204" s="64"/>
      <c r="HGI204" s="64"/>
      <c r="HGJ204" s="64"/>
      <c r="HGK204" s="64"/>
      <c r="HGL204" s="64"/>
      <c r="HGM204" s="64"/>
      <c r="HGN204" s="64"/>
      <c r="HGO204" s="64"/>
      <c r="HGP204" s="64"/>
      <c r="HGQ204" s="64"/>
      <c r="HGR204" s="64"/>
      <c r="HGS204" s="64"/>
      <c r="HGT204" s="64"/>
      <c r="HGU204" s="64"/>
      <c r="HGV204" s="64"/>
      <c r="HGW204" s="64"/>
      <c r="HGX204" s="64"/>
      <c r="HGY204" s="64"/>
      <c r="HGZ204" s="64"/>
      <c r="HHA204" s="64"/>
      <c r="HHB204" s="64"/>
      <c r="HHC204" s="64"/>
      <c r="HHD204" s="64"/>
      <c r="HHE204" s="64"/>
      <c r="HHF204" s="64"/>
      <c r="HHG204" s="64"/>
      <c r="HHH204" s="64"/>
      <c r="HHI204" s="64"/>
      <c r="HHJ204" s="64"/>
      <c r="HHK204" s="64"/>
      <c r="HHL204" s="64"/>
      <c r="HHM204" s="64"/>
      <c r="HHN204" s="64"/>
      <c r="HHO204" s="64"/>
      <c r="HHP204" s="64"/>
      <c r="HHR204" s="64"/>
      <c r="HHT204" s="64"/>
      <c r="HHU204" s="64"/>
      <c r="HHV204" s="64"/>
      <c r="HHW204" s="64"/>
      <c r="HHX204" s="64"/>
      <c r="HHY204" s="64"/>
      <c r="HHZ204" s="64"/>
      <c r="HIA204" s="64"/>
      <c r="HIF204" s="64"/>
      <c r="HIG204" s="64"/>
      <c r="HIH204" s="64"/>
      <c r="HII204" s="64"/>
      <c r="HIJ204" s="64"/>
      <c r="HIK204" s="64"/>
      <c r="HIL204" s="64"/>
      <c r="HIM204" s="64"/>
      <c r="HIN204" s="64"/>
      <c r="HIO204" s="64"/>
      <c r="HIP204" s="64"/>
      <c r="HIQ204" s="64"/>
      <c r="HIR204" s="64"/>
      <c r="HIS204" s="64"/>
      <c r="HIT204" s="64"/>
      <c r="HIU204" s="64"/>
      <c r="HIV204" s="64"/>
      <c r="HIW204" s="64"/>
      <c r="HIX204" s="64"/>
      <c r="HIY204" s="64"/>
      <c r="HIZ204" s="64"/>
      <c r="HJA204" s="64"/>
      <c r="HJB204" s="64"/>
      <c r="HJC204" s="64"/>
      <c r="HJD204" s="64"/>
      <c r="HJE204" s="64"/>
      <c r="HJF204" s="64"/>
      <c r="HJG204" s="64"/>
      <c r="HJH204" s="64"/>
      <c r="HJI204" s="64"/>
      <c r="HJJ204" s="64"/>
      <c r="HJK204" s="64"/>
      <c r="HJL204" s="64"/>
      <c r="HJM204" s="64"/>
      <c r="HJN204" s="64"/>
      <c r="HJO204" s="64"/>
      <c r="HJP204" s="64"/>
      <c r="HJQ204" s="64"/>
      <c r="HJR204" s="64"/>
      <c r="HJS204" s="64"/>
      <c r="HJT204" s="64"/>
      <c r="HJU204" s="64"/>
      <c r="HJV204" s="64"/>
      <c r="HJW204" s="64"/>
      <c r="HJX204" s="64"/>
      <c r="HJY204" s="64"/>
      <c r="HJZ204" s="64"/>
      <c r="HKA204" s="64"/>
      <c r="HKB204" s="64"/>
      <c r="HKC204" s="64"/>
      <c r="HKD204" s="64"/>
      <c r="HKE204" s="64"/>
      <c r="HKF204" s="64"/>
      <c r="HKG204" s="64"/>
      <c r="HKH204" s="64"/>
      <c r="HKI204" s="64"/>
      <c r="HKJ204" s="64"/>
      <c r="HKK204" s="64"/>
      <c r="HKL204" s="64"/>
      <c r="HKM204" s="64"/>
      <c r="HKN204" s="64"/>
      <c r="HKO204" s="64"/>
      <c r="HKP204" s="64"/>
      <c r="HKQ204" s="64"/>
      <c r="HKR204" s="64"/>
      <c r="HKS204" s="64"/>
      <c r="HKT204" s="64"/>
      <c r="HKU204" s="64"/>
      <c r="HKV204" s="64"/>
      <c r="HKW204" s="64"/>
      <c r="HKX204" s="64"/>
      <c r="HKY204" s="64"/>
      <c r="HKZ204" s="64"/>
      <c r="HLA204" s="64"/>
      <c r="HLB204" s="64"/>
      <c r="HLC204" s="64"/>
      <c r="HLD204" s="64"/>
      <c r="HLE204" s="64"/>
      <c r="HLF204" s="64"/>
      <c r="HLG204" s="64"/>
      <c r="HLH204" s="64"/>
      <c r="HLI204" s="64"/>
      <c r="HLJ204" s="64"/>
      <c r="HLK204" s="64"/>
      <c r="HLL204" s="64"/>
      <c r="HLM204" s="64"/>
      <c r="HLN204" s="64"/>
      <c r="HLO204" s="64"/>
      <c r="HLP204" s="64"/>
      <c r="HLQ204" s="64"/>
      <c r="HLR204" s="64"/>
      <c r="HLS204" s="64"/>
      <c r="HLT204" s="64"/>
      <c r="HLU204" s="64"/>
      <c r="HLV204" s="64"/>
      <c r="HLW204" s="64"/>
      <c r="HLX204" s="64"/>
      <c r="HLY204" s="64"/>
      <c r="HLZ204" s="64"/>
      <c r="HMA204" s="64"/>
      <c r="HMB204" s="64"/>
      <c r="HMC204" s="64"/>
      <c r="HMD204" s="64"/>
      <c r="HME204" s="64"/>
      <c r="HMF204" s="64"/>
      <c r="HMG204" s="64"/>
      <c r="HMH204" s="64"/>
      <c r="HMI204" s="64"/>
      <c r="HMJ204" s="64"/>
      <c r="HMK204" s="64"/>
      <c r="HML204" s="64"/>
      <c r="HMM204" s="64"/>
      <c r="HMN204" s="64"/>
      <c r="HMO204" s="64"/>
      <c r="HMP204" s="64"/>
      <c r="HMQ204" s="64"/>
      <c r="HMR204" s="64"/>
      <c r="HMS204" s="64"/>
      <c r="HMT204" s="64"/>
      <c r="HMU204" s="64"/>
      <c r="HMV204" s="64"/>
      <c r="HMW204" s="64"/>
      <c r="HMX204" s="64"/>
      <c r="HMY204" s="64"/>
      <c r="HMZ204" s="64"/>
      <c r="HNA204" s="64"/>
      <c r="HNB204" s="64"/>
      <c r="HNC204" s="64"/>
      <c r="HND204" s="64"/>
      <c r="HNE204" s="64"/>
      <c r="HNF204" s="64"/>
      <c r="HNG204" s="64"/>
      <c r="HNH204" s="64"/>
      <c r="HNI204" s="64"/>
      <c r="HNJ204" s="64"/>
      <c r="HNK204" s="64"/>
      <c r="HNL204" s="64"/>
      <c r="HNM204" s="64"/>
      <c r="HNN204" s="64"/>
      <c r="HNO204" s="64"/>
      <c r="HNP204" s="64"/>
      <c r="HNQ204" s="64"/>
      <c r="HNR204" s="64"/>
      <c r="HNS204" s="64"/>
      <c r="HNT204" s="64"/>
      <c r="HNU204" s="64"/>
      <c r="HNV204" s="64"/>
      <c r="HNW204" s="64"/>
      <c r="HNX204" s="64"/>
      <c r="HNY204" s="64"/>
      <c r="HNZ204" s="64"/>
      <c r="HOA204" s="64"/>
      <c r="HOB204" s="64"/>
      <c r="HOC204" s="64"/>
      <c r="HOD204" s="64"/>
      <c r="HOE204" s="64"/>
      <c r="HOF204" s="64"/>
      <c r="HOG204" s="64"/>
      <c r="HOH204" s="64"/>
      <c r="HOI204" s="64"/>
      <c r="HOJ204" s="64"/>
      <c r="HOK204" s="64"/>
      <c r="HOL204" s="64"/>
      <c r="HOM204" s="64"/>
      <c r="HON204" s="64"/>
      <c r="HOO204" s="64"/>
      <c r="HOP204" s="64"/>
      <c r="HOQ204" s="64"/>
      <c r="HOR204" s="64"/>
      <c r="HOS204" s="64"/>
      <c r="HOT204" s="64"/>
      <c r="HOU204" s="64"/>
      <c r="HOV204" s="64"/>
      <c r="HOW204" s="64"/>
      <c r="HOX204" s="64"/>
      <c r="HOY204" s="64"/>
      <c r="HOZ204" s="64"/>
      <c r="HPA204" s="64"/>
      <c r="HPB204" s="64"/>
      <c r="HPC204" s="64"/>
      <c r="HPD204" s="64"/>
      <c r="HPE204" s="64"/>
      <c r="HPF204" s="64"/>
      <c r="HPG204" s="64"/>
      <c r="HPH204" s="64"/>
      <c r="HPI204" s="64"/>
      <c r="HPJ204" s="64"/>
      <c r="HPK204" s="64"/>
      <c r="HPL204" s="64"/>
      <c r="HPM204" s="64"/>
      <c r="HPN204" s="64"/>
      <c r="HPO204" s="64"/>
      <c r="HPP204" s="64"/>
      <c r="HPQ204" s="64"/>
      <c r="HPR204" s="64"/>
      <c r="HPS204" s="64"/>
      <c r="HPT204" s="64"/>
      <c r="HPU204" s="64"/>
      <c r="HPV204" s="64"/>
      <c r="HPW204" s="64"/>
      <c r="HPX204" s="64"/>
      <c r="HPY204" s="64"/>
      <c r="HPZ204" s="64"/>
      <c r="HQA204" s="64"/>
      <c r="HQB204" s="64"/>
      <c r="HQC204" s="64"/>
      <c r="HQD204" s="64"/>
      <c r="HQE204" s="64"/>
      <c r="HQF204" s="64"/>
      <c r="HQG204" s="64"/>
      <c r="HQH204" s="64"/>
      <c r="HQI204" s="64"/>
      <c r="HQJ204" s="64"/>
      <c r="HQK204" s="64"/>
      <c r="HQL204" s="64"/>
      <c r="HQM204" s="64"/>
      <c r="HQN204" s="64"/>
      <c r="HQO204" s="64"/>
      <c r="HQP204" s="64"/>
      <c r="HQQ204" s="64"/>
      <c r="HQR204" s="64"/>
      <c r="HQS204" s="64"/>
      <c r="HQT204" s="64"/>
      <c r="HQU204" s="64"/>
      <c r="HQV204" s="64"/>
      <c r="HQW204" s="64"/>
      <c r="HQX204" s="64"/>
      <c r="HQY204" s="64"/>
      <c r="HQZ204" s="64"/>
      <c r="HRA204" s="64"/>
      <c r="HRB204" s="64"/>
      <c r="HRC204" s="64"/>
      <c r="HRD204" s="64"/>
      <c r="HRE204" s="64"/>
      <c r="HRF204" s="64"/>
      <c r="HRG204" s="64"/>
      <c r="HRH204" s="64"/>
      <c r="HRI204" s="64"/>
      <c r="HRJ204" s="64"/>
      <c r="HRK204" s="64"/>
      <c r="HRL204" s="64"/>
      <c r="HRN204" s="64"/>
      <c r="HRP204" s="64"/>
      <c r="HRQ204" s="64"/>
      <c r="HRR204" s="64"/>
      <c r="HRS204" s="64"/>
      <c r="HRT204" s="64"/>
      <c r="HRU204" s="64"/>
      <c r="HRV204" s="64"/>
      <c r="HRW204" s="64"/>
      <c r="HSB204" s="64"/>
      <c r="HSC204" s="64"/>
      <c r="HSD204" s="64"/>
      <c r="HSE204" s="64"/>
      <c r="HSF204" s="64"/>
      <c r="HSG204" s="64"/>
      <c r="HSH204" s="64"/>
      <c r="HSI204" s="64"/>
      <c r="HSJ204" s="64"/>
      <c r="HSK204" s="64"/>
      <c r="HSL204" s="64"/>
      <c r="HSM204" s="64"/>
      <c r="HSN204" s="64"/>
      <c r="HSO204" s="64"/>
      <c r="HSP204" s="64"/>
      <c r="HSQ204" s="64"/>
      <c r="HSR204" s="64"/>
      <c r="HSS204" s="64"/>
      <c r="HST204" s="64"/>
      <c r="HSU204" s="64"/>
      <c r="HSV204" s="64"/>
      <c r="HSW204" s="64"/>
      <c r="HSX204" s="64"/>
      <c r="HSY204" s="64"/>
      <c r="HSZ204" s="64"/>
      <c r="HTA204" s="64"/>
      <c r="HTB204" s="64"/>
      <c r="HTC204" s="64"/>
      <c r="HTD204" s="64"/>
      <c r="HTE204" s="64"/>
      <c r="HTF204" s="64"/>
      <c r="HTG204" s="64"/>
      <c r="HTH204" s="64"/>
      <c r="HTI204" s="64"/>
      <c r="HTJ204" s="64"/>
      <c r="HTK204" s="64"/>
      <c r="HTL204" s="64"/>
      <c r="HTM204" s="64"/>
      <c r="HTN204" s="64"/>
      <c r="HTO204" s="64"/>
      <c r="HTP204" s="64"/>
      <c r="HTQ204" s="64"/>
      <c r="HTR204" s="64"/>
      <c r="HTS204" s="64"/>
      <c r="HTT204" s="64"/>
      <c r="HTU204" s="64"/>
      <c r="HTV204" s="64"/>
      <c r="HTW204" s="64"/>
      <c r="HTX204" s="64"/>
      <c r="HTY204" s="64"/>
      <c r="HTZ204" s="64"/>
      <c r="HUA204" s="64"/>
      <c r="HUB204" s="64"/>
      <c r="HUC204" s="64"/>
      <c r="HUD204" s="64"/>
      <c r="HUE204" s="64"/>
      <c r="HUF204" s="64"/>
      <c r="HUG204" s="64"/>
      <c r="HUH204" s="64"/>
      <c r="HUI204" s="64"/>
      <c r="HUJ204" s="64"/>
      <c r="HUK204" s="64"/>
      <c r="HUL204" s="64"/>
      <c r="HUM204" s="64"/>
      <c r="HUN204" s="64"/>
      <c r="HUO204" s="64"/>
      <c r="HUP204" s="64"/>
      <c r="HUQ204" s="64"/>
      <c r="HUR204" s="64"/>
      <c r="HUS204" s="64"/>
      <c r="HUT204" s="64"/>
      <c r="HUU204" s="64"/>
      <c r="HUV204" s="64"/>
      <c r="HUW204" s="64"/>
      <c r="HUX204" s="64"/>
      <c r="HUY204" s="64"/>
      <c r="HUZ204" s="64"/>
      <c r="HVA204" s="64"/>
      <c r="HVB204" s="64"/>
      <c r="HVC204" s="64"/>
      <c r="HVD204" s="64"/>
      <c r="HVE204" s="64"/>
      <c r="HVF204" s="64"/>
      <c r="HVG204" s="64"/>
      <c r="HVH204" s="64"/>
      <c r="HVI204" s="64"/>
      <c r="HVJ204" s="64"/>
      <c r="HVK204" s="64"/>
      <c r="HVL204" s="64"/>
      <c r="HVM204" s="64"/>
      <c r="HVN204" s="64"/>
      <c r="HVO204" s="64"/>
      <c r="HVP204" s="64"/>
      <c r="HVQ204" s="64"/>
      <c r="HVR204" s="64"/>
      <c r="HVS204" s="64"/>
      <c r="HVT204" s="64"/>
      <c r="HVU204" s="64"/>
      <c r="HVV204" s="64"/>
      <c r="HVW204" s="64"/>
      <c r="HVX204" s="64"/>
      <c r="HVY204" s="64"/>
      <c r="HVZ204" s="64"/>
      <c r="HWA204" s="64"/>
      <c r="HWB204" s="64"/>
      <c r="HWC204" s="64"/>
      <c r="HWD204" s="64"/>
      <c r="HWE204" s="64"/>
      <c r="HWF204" s="64"/>
      <c r="HWG204" s="64"/>
      <c r="HWH204" s="64"/>
      <c r="HWI204" s="64"/>
      <c r="HWJ204" s="64"/>
      <c r="HWK204" s="64"/>
      <c r="HWL204" s="64"/>
      <c r="HWM204" s="64"/>
      <c r="HWN204" s="64"/>
      <c r="HWO204" s="64"/>
      <c r="HWP204" s="64"/>
      <c r="HWQ204" s="64"/>
      <c r="HWR204" s="64"/>
      <c r="HWS204" s="64"/>
      <c r="HWT204" s="64"/>
      <c r="HWU204" s="64"/>
      <c r="HWV204" s="64"/>
      <c r="HWW204" s="64"/>
      <c r="HWX204" s="64"/>
      <c r="HWY204" s="64"/>
      <c r="HWZ204" s="64"/>
      <c r="HXA204" s="64"/>
      <c r="HXB204" s="64"/>
      <c r="HXC204" s="64"/>
      <c r="HXD204" s="64"/>
      <c r="HXE204" s="64"/>
      <c r="HXF204" s="64"/>
      <c r="HXG204" s="64"/>
      <c r="HXH204" s="64"/>
      <c r="HXI204" s="64"/>
      <c r="HXJ204" s="64"/>
      <c r="HXK204" s="64"/>
      <c r="HXL204" s="64"/>
      <c r="HXM204" s="64"/>
      <c r="HXN204" s="64"/>
      <c r="HXO204" s="64"/>
      <c r="HXP204" s="64"/>
      <c r="HXQ204" s="64"/>
      <c r="HXR204" s="64"/>
      <c r="HXS204" s="64"/>
      <c r="HXT204" s="64"/>
      <c r="HXU204" s="64"/>
      <c r="HXV204" s="64"/>
      <c r="HXW204" s="64"/>
      <c r="HXX204" s="64"/>
      <c r="HXY204" s="64"/>
      <c r="HXZ204" s="64"/>
      <c r="HYA204" s="64"/>
      <c r="HYB204" s="64"/>
      <c r="HYC204" s="64"/>
      <c r="HYD204" s="64"/>
      <c r="HYE204" s="64"/>
      <c r="HYF204" s="64"/>
      <c r="HYG204" s="64"/>
      <c r="HYH204" s="64"/>
      <c r="HYI204" s="64"/>
      <c r="HYJ204" s="64"/>
      <c r="HYK204" s="64"/>
      <c r="HYL204" s="64"/>
      <c r="HYM204" s="64"/>
      <c r="HYN204" s="64"/>
      <c r="HYO204" s="64"/>
      <c r="HYP204" s="64"/>
      <c r="HYQ204" s="64"/>
      <c r="HYR204" s="64"/>
      <c r="HYS204" s="64"/>
      <c r="HYT204" s="64"/>
      <c r="HYU204" s="64"/>
      <c r="HYV204" s="64"/>
      <c r="HYW204" s="64"/>
      <c r="HYX204" s="64"/>
      <c r="HYY204" s="64"/>
      <c r="HYZ204" s="64"/>
      <c r="HZA204" s="64"/>
      <c r="HZB204" s="64"/>
      <c r="HZC204" s="64"/>
      <c r="HZD204" s="64"/>
      <c r="HZE204" s="64"/>
      <c r="HZF204" s="64"/>
      <c r="HZG204" s="64"/>
      <c r="HZH204" s="64"/>
      <c r="HZI204" s="64"/>
      <c r="HZJ204" s="64"/>
      <c r="HZK204" s="64"/>
      <c r="HZL204" s="64"/>
      <c r="HZM204" s="64"/>
      <c r="HZN204" s="64"/>
      <c r="HZO204" s="64"/>
      <c r="HZP204" s="64"/>
      <c r="HZQ204" s="64"/>
      <c r="HZR204" s="64"/>
      <c r="HZS204" s="64"/>
      <c r="HZT204" s="64"/>
      <c r="HZU204" s="64"/>
      <c r="HZV204" s="64"/>
      <c r="HZW204" s="64"/>
      <c r="HZX204" s="64"/>
      <c r="HZY204" s="64"/>
      <c r="HZZ204" s="64"/>
      <c r="IAA204" s="64"/>
      <c r="IAB204" s="64"/>
      <c r="IAC204" s="64"/>
      <c r="IAD204" s="64"/>
      <c r="IAE204" s="64"/>
      <c r="IAF204" s="64"/>
      <c r="IAG204" s="64"/>
      <c r="IAH204" s="64"/>
      <c r="IAI204" s="64"/>
      <c r="IAJ204" s="64"/>
      <c r="IAK204" s="64"/>
      <c r="IAL204" s="64"/>
      <c r="IAM204" s="64"/>
      <c r="IAN204" s="64"/>
      <c r="IAO204" s="64"/>
      <c r="IAP204" s="64"/>
      <c r="IAQ204" s="64"/>
      <c r="IAR204" s="64"/>
      <c r="IAS204" s="64"/>
      <c r="IAT204" s="64"/>
      <c r="IAU204" s="64"/>
      <c r="IAV204" s="64"/>
      <c r="IAW204" s="64"/>
      <c r="IAX204" s="64"/>
      <c r="IAY204" s="64"/>
      <c r="IAZ204" s="64"/>
      <c r="IBA204" s="64"/>
      <c r="IBB204" s="64"/>
      <c r="IBC204" s="64"/>
      <c r="IBD204" s="64"/>
      <c r="IBE204" s="64"/>
      <c r="IBF204" s="64"/>
      <c r="IBG204" s="64"/>
      <c r="IBH204" s="64"/>
      <c r="IBJ204" s="64"/>
      <c r="IBL204" s="64"/>
      <c r="IBM204" s="64"/>
      <c r="IBN204" s="64"/>
      <c r="IBO204" s="64"/>
      <c r="IBP204" s="64"/>
      <c r="IBQ204" s="64"/>
      <c r="IBR204" s="64"/>
      <c r="IBS204" s="64"/>
      <c r="IBX204" s="64"/>
      <c r="IBY204" s="64"/>
      <c r="IBZ204" s="64"/>
      <c r="ICA204" s="64"/>
      <c r="ICB204" s="64"/>
      <c r="ICC204" s="64"/>
      <c r="ICD204" s="64"/>
      <c r="ICE204" s="64"/>
      <c r="ICF204" s="64"/>
      <c r="ICG204" s="64"/>
      <c r="ICH204" s="64"/>
      <c r="ICI204" s="64"/>
      <c r="ICJ204" s="64"/>
      <c r="ICK204" s="64"/>
      <c r="ICL204" s="64"/>
      <c r="ICM204" s="64"/>
      <c r="ICN204" s="64"/>
      <c r="ICO204" s="64"/>
      <c r="ICP204" s="64"/>
      <c r="ICQ204" s="64"/>
      <c r="ICR204" s="64"/>
      <c r="ICS204" s="64"/>
      <c r="ICT204" s="64"/>
      <c r="ICU204" s="64"/>
      <c r="ICV204" s="64"/>
      <c r="ICW204" s="64"/>
      <c r="ICX204" s="64"/>
      <c r="ICY204" s="64"/>
      <c r="ICZ204" s="64"/>
      <c r="IDA204" s="64"/>
      <c r="IDB204" s="64"/>
      <c r="IDC204" s="64"/>
      <c r="IDD204" s="64"/>
      <c r="IDE204" s="64"/>
      <c r="IDF204" s="64"/>
      <c r="IDG204" s="64"/>
      <c r="IDH204" s="64"/>
      <c r="IDI204" s="64"/>
      <c r="IDJ204" s="64"/>
      <c r="IDK204" s="64"/>
      <c r="IDL204" s="64"/>
      <c r="IDM204" s="64"/>
      <c r="IDN204" s="64"/>
      <c r="IDO204" s="64"/>
      <c r="IDP204" s="64"/>
      <c r="IDQ204" s="64"/>
      <c r="IDR204" s="64"/>
      <c r="IDS204" s="64"/>
      <c r="IDT204" s="64"/>
      <c r="IDU204" s="64"/>
      <c r="IDV204" s="64"/>
      <c r="IDW204" s="64"/>
      <c r="IDX204" s="64"/>
      <c r="IDY204" s="64"/>
      <c r="IDZ204" s="64"/>
      <c r="IEA204" s="64"/>
      <c r="IEB204" s="64"/>
      <c r="IEC204" s="64"/>
      <c r="IED204" s="64"/>
      <c r="IEE204" s="64"/>
      <c r="IEF204" s="64"/>
      <c r="IEG204" s="64"/>
      <c r="IEH204" s="64"/>
      <c r="IEI204" s="64"/>
      <c r="IEJ204" s="64"/>
      <c r="IEK204" s="64"/>
      <c r="IEL204" s="64"/>
      <c r="IEM204" s="64"/>
      <c r="IEN204" s="64"/>
      <c r="IEO204" s="64"/>
      <c r="IEP204" s="64"/>
      <c r="IEQ204" s="64"/>
      <c r="IER204" s="64"/>
      <c r="IES204" s="64"/>
      <c r="IET204" s="64"/>
      <c r="IEU204" s="64"/>
      <c r="IEV204" s="64"/>
      <c r="IEW204" s="64"/>
      <c r="IEX204" s="64"/>
      <c r="IEY204" s="64"/>
      <c r="IEZ204" s="64"/>
      <c r="IFA204" s="64"/>
      <c r="IFB204" s="64"/>
      <c r="IFC204" s="64"/>
      <c r="IFD204" s="64"/>
      <c r="IFE204" s="64"/>
      <c r="IFF204" s="64"/>
      <c r="IFG204" s="64"/>
      <c r="IFH204" s="64"/>
      <c r="IFI204" s="64"/>
      <c r="IFJ204" s="64"/>
      <c r="IFK204" s="64"/>
      <c r="IFL204" s="64"/>
      <c r="IFM204" s="64"/>
      <c r="IFN204" s="64"/>
      <c r="IFO204" s="64"/>
      <c r="IFP204" s="64"/>
      <c r="IFQ204" s="64"/>
      <c r="IFR204" s="64"/>
      <c r="IFS204" s="64"/>
      <c r="IFT204" s="64"/>
      <c r="IFU204" s="64"/>
      <c r="IFV204" s="64"/>
      <c r="IFW204" s="64"/>
      <c r="IFX204" s="64"/>
      <c r="IFY204" s="64"/>
      <c r="IFZ204" s="64"/>
      <c r="IGA204" s="64"/>
      <c r="IGB204" s="64"/>
      <c r="IGC204" s="64"/>
      <c r="IGD204" s="64"/>
      <c r="IGE204" s="64"/>
      <c r="IGF204" s="64"/>
      <c r="IGG204" s="64"/>
      <c r="IGH204" s="64"/>
      <c r="IGI204" s="64"/>
      <c r="IGJ204" s="64"/>
      <c r="IGK204" s="64"/>
      <c r="IGL204" s="64"/>
      <c r="IGM204" s="64"/>
      <c r="IGN204" s="64"/>
      <c r="IGO204" s="64"/>
      <c r="IGP204" s="64"/>
      <c r="IGQ204" s="64"/>
      <c r="IGR204" s="64"/>
      <c r="IGS204" s="64"/>
      <c r="IGT204" s="64"/>
      <c r="IGU204" s="64"/>
      <c r="IGV204" s="64"/>
      <c r="IGW204" s="64"/>
      <c r="IGX204" s="64"/>
      <c r="IGY204" s="64"/>
      <c r="IGZ204" s="64"/>
      <c r="IHA204" s="64"/>
      <c r="IHB204" s="64"/>
      <c r="IHC204" s="64"/>
      <c r="IHD204" s="64"/>
      <c r="IHE204" s="64"/>
      <c r="IHF204" s="64"/>
      <c r="IHG204" s="64"/>
      <c r="IHH204" s="64"/>
      <c r="IHI204" s="64"/>
      <c r="IHJ204" s="64"/>
      <c r="IHK204" s="64"/>
      <c r="IHL204" s="64"/>
      <c r="IHM204" s="64"/>
      <c r="IHN204" s="64"/>
      <c r="IHO204" s="64"/>
      <c r="IHP204" s="64"/>
      <c r="IHQ204" s="64"/>
      <c r="IHR204" s="64"/>
      <c r="IHS204" s="64"/>
      <c r="IHT204" s="64"/>
      <c r="IHU204" s="64"/>
      <c r="IHV204" s="64"/>
      <c r="IHW204" s="64"/>
      <c r="IHX204" s="64"/>
      <c r="IHY204" s="64"/>
      <c r="IHZ204" s="64"/>
      <c r="IIA204" s="64"/>
      <c r="IIB204" s="64"/>
      <c r="IIC204" s="64"/>
      <c r="IID204" s="64"/>
      <c r="IIE204" s="64"/>
      <c r="IIF204" s="64"/>
      <c r="IIG204" s="64"/>
      <c r="IIH204" s="64"/>
      <c r="III204" s="64"/>
      <c r="IIJ204" s="64"/>
      <c r="IIK204" s="64"/>
      <c r="IIL204" s="64"/>
      <c r="IIM204" s="64"/>
      <c r="IIN204" s="64"/>
      <c r="IIO204" s="64"/>
      <c r="IIP204" s="64"/>
      <c r="IIQ204" s="64"/>
      <c r="IIR204" s="64"/>
      <c r="IIS204" s="64"/>
      <c r="IIT204" s="64"/>
      <c r="IIU204" s="64"/>
      <c r="IIV204" s="64"/>
      <c r="IIW204" s="64"/>
      <c r="IIX204" s="64"/>
      <c r="IIY204" s="64"/>
      <c r="IIZ204" s="64"/>
      <c r="IJA204" s="64"/>
      <c r="IJB204" s="64"/>
      <c r="IJC204" s="64"/>
      <c r="IJD204" s="64"/>
      <c r="IJE204" s="64"/>
      <c r="IJF204" s="64"/>
      <c r="IJG204" s="64"/>
      <c r="IJH204" s="64"/>
      <c r="IJI204" s="64"/>
      <c r="IJJ204" s="64"/>
      <c r="IJK204" s="64"/>
      <c r="IJL204" s="64"/>
      <c r="IJM204" s="64"/>
      <c r="IJN204" s="64"/>
      <c r="IJO204" s="64"/>
      <c r="IJP204" s="64"/>
      <c r="IJQ204" s="64"/>
      <c r="IJR204" s="64"/>
      <c r="IJS204" s="64"/>
      <c r="IJT204" s="64"/>
      <c r="IJU204" s="64"/>
      <c r="IJV204" s="64"/>
      <c r="IJW204" s="64"/>
      <c r="IJX204" s="64"/>
      <c r="IJY204" s="64"/>
      <c r="IJZ204" s="64"/>
      <c r="IKA204" s="64"/>
      <c r="IKB204" s="64"/>
      <c r="IKC204" s="64"/>
      <c r="IKD204" s="64"/>
      <c r="IKE204" s="64"/>
      <c r="IKF204" s="64"/>
      <c r="IKG204" s="64"/>
      <c r="IKH204" s="64"/>
      <c r="IKI204" s="64"/>
      <c r="IKJ204" s="64"/>
      <c r="IKK204" s="64"/>
      <c r="IKL204" s="64"/>
      <c r="IKM204" s="64"/>
      <c r="IKN204" s="64"/>
      <c r="IKO204" s="64"/>
      <c r="IKP204" s="64"/>
      <c r="IKQ204" s="64"/>
      <c r="IKR204" s="64"/>
      <c r="IKS204" s="64"/>
      <c r="IKT204" s="64"/>
      <c r="IKU204" s="64"/>
      <c r="IKV204" s="64"/>
      <c r="IKW204" s="64"/>
      <c r="IKX204" s="64"/>
      <c r="IKY204" s="64"/>
      <c r="IKZ204" s="64"/>
      <c r="ILA204" s="64"/>
      <c r="ILB204" s="64"/>
      <c r="ILC204" s="64"/>
      <c r="ILD204" s="64"/>
      <c r="ILF204" s="64"/>
      <c r="ILH204" s="64"/>
      <c r="ILI204" s="64"/>
      <c r="ILJ204" s="64"/>
      <c r="ILK204" s="64"/>
      <c r="ILL204" s="64"/>
      <c r="ILM204" s="64"/>
      <c r="ILN204" s="64"/>
      <c r="ILO204" s="64"/>
      <c r="ILT204" s="64"/>
      <c r="ILU204" s="64"/>
      <c r="ILV204" s="64"/>
      <c r="ILW204" s="64"/>
      <c r="ILX204" s="64"/>
      <c r="ILY204" s="64"/>
      <c r="ILZ204" s="64"/>
      <c r="IMA204" s="64"/>
      <c r="IMB204" s="64"/>
      <c r="IMC204" s="64"/>
      <c r="IMD204" s="64"/>
      <c r="IME204" s="64"/>
      <c r="IMF204" s="64"/>
      <c r="IMG204" s="64"/>
      <c r="IMH204" s="64"/>
      <c r="IMI204" s="64"/>
      <c r="IMJ204" s="64"/>
      <c r="IMK204" s="64"/>
      <c r="IML204" s="64"/>
      <c r="IMM204" s="64"/>
      <c r="IMN204" s="64"/>
      <c r="IMO204" s="64"/>
      <c r="IMP204" s="64"/>
      <c r="IMQ204" s="64"/>
      <c r="IMR204" s="64"/>
      <c r="IMS204" s="64"/>
      <c r="IMT204" s="64"/>
      <c r="IMU204" s="64"/>
      <c r="IMV204" s="64"/>
      <c r="IMW204" s="64"/>
      <c r="IMX204" s="64"/>
      <c r="IMY204" s="64"/>
      <c r="IMZ204" s="64"/>
      <c r="INA204" s="64"/>
      <c r="INB204" s="64"/>
      <c r="INC204" s="64"/>
      <c r="IND204" s="64"/>
      <c r="INE204" s="64"/>
      <c r="INF204" s="64"/>
      <c r="ING204" s="64"/>
      <c r="INH204" s="64"/>
      <c r="INI204" s="64"/>
      <c r="INJ204" s="64"/>
      <c r="INK204" s="64"/>
      <c r="INL204" s="64"/>
      <c r="INM204" s="64"/>
      <c r="INN204" s="64"/>
      <c r="INO204" s="64"/>
      <c r="INP204" s="64"/>
      <c r="INQ204" s="64"/>
      <c r="INR204" s="64"/>
      <c r="INS204" s="64"/>
      <c r="INT204" s="64"/>
      <c r="INU204" s="64"/>
      <c r="INV204" s="64"/>
      <c r="INW204" s="64"/>
      <c r="INX204" s="64"/>
      <c r="INY204" s="64"/>
      <c r="INZ204" s="64"/>
      <c r="IOA204" s="64"/>
      <c r="IOB204" s="64"/>
      <c r="IOC204" s="64"/>
      <c r="IOD204" s="64"/>
      <c r="IOE204" s="64"/>
      <c r="IOF204" s="64"/>
      <c r="IOG204" s="64"/>
      <c r="IOH204" s="64"/>
      <c r="IOI204" s="64"/>
      <c r="IOJ204" s="64"/>
      <c r="IOK204" s="64"/>
      <c r="IOL204" s="64"/>
      <c r="IOM204" s="64"/>
      <c r="ION204" s="64"/>
      <c r="IOO204" s="64"/>
      <c r="IOP204" s="64"/>
      <c r="IOQ204" s="64"/>
      <c r="IOR204" s="64"/>
      <c r="IOS204" s="64"/>
      <c r="IOT204" s="64"/>
      <c r="IOU204" s="64"/>
      <c r="IOV204" s="64"/>
      <c r="IOW204" s="64"/>
      <c r="IOX204" s="64"/>
      <c r="IOY204" s="64"/>
      <c r="IOZ204" s="64"/>
      <c r="IPA204" s="64"/>
      <c r="IPB204" s="64"/>
      <c r="IPC204" s="64"/>
      <c r="IPD204" s="64"/>
      <c r="IPE204" s="64"/>
      <c r="IPF204" s="64"/>
      <c r="IPG204" s="64"/>
      <c r="IPH204" s="64"/>
      <c r="IPI204" s="64"/>
      <c r="IPJ204" s="64"/>
      <c r="IPK204" s="64"/>
      <c r="IPL204" s="64"/>
      <c r="IPM204" s="64"/>
      <c r="IPN204" s="64"/>
      <c r="IPO204" s="64"/>
      <c r="IPP204" s="64"/>
      <c r="IPQ204" s="64"/>
      <c r="IPR204" s="64"/>
      <c r="IPS204" s="64"/>
      <c r="IPT204" s="64"/>
      <c r="IPU204" s="64"/>
      <c r="IPV204" s="64"/>
      <c r="IPW204" s="64"/>
      <c r="IPX204" s="64"/>
      <c r="IPY204" s="64"/>
      <c r="IPZ204" s="64"/>
      <c r="IQA204" s="64"/>
      <c r="IQB204" s="64"/>
      <c r="IQC204" s="64"/>
      <c r="IQD204" s="64"/>
      <c r="IQE204" s="64"/>
      <c r="IQF204" s="64"/>
      <c r="IQG204" s="64"/>
      <c r="IQH204" s="64"/>
      <c r="IQI204" s="64"/>
      <c r="IQJ204" s="64"/>
      <c r="IQK204" s="64"/>
      <c r="IQL204" s="64"/>
      <c r="IQM204" s="64"/>
      <c r="IQN204" s="64"/>
      <c r="IQO204" s="64"/>
      <c r="IQP204" s="64"/>
      <c r="IQQ204" s="64"/>
      <c r="IQR204" s="64"/>
      <c r="IQS204" s="64"/>
      <c r="IQT204" s="64"/>
      <c r="IQU204" s="64"/>
      <c r="IQV204" s="64"/>
      <c r="IQW204" s="64"/>
      <c r="IQX204" s="64"/>
      <c r="IQY204" s="64"/>
      <c r="IQZ204" s="64"/>
      <c r="IRA204" s="64"/>
      <c r="IRB204" s="64"/>
      <c r="IRC204" s="64"/>
      <c r="IRD204" s="64"/>
      <c r="IRE204" s="64"/>
      <c r="IRF204" s="64"/>
      <c r="IRG204" s="64"/>
      <c r="IRH204" s="64"/>
      <c r="IRI204" s="64"/>
      <c r="IRJ204" s="64"/>
      <c r="IRK204" s="64"/>
      <c r="IRL204" s="64"/>
      <c r="IRM204" s="64"/>
      <c r="IRN204" s="64"/>
      <c r="IRO204" s="64"/>
      <c r="IRP204" s="64"/>
      <c r="IRQ204" s="64"/>
      <c r="IRR204" s="64"/>
      <c r="IRS204" s="64"/>
      <c r="IRT204" s="64"/>
      <c r="IRU204" s="64"/>
      <c r="IRV204" s="64"/>
      <c r="IRW204" s="64"/>
      <c r="IRX204" s="64"/>
      <c r="IRY204" s="64"/>
      <c r="IRZ204" s="64"/>
      <c r="ISA204" s="64"/>
      <c r="ISB204" s="64"/>
      <c r="ISC204" s="64"/>
      <c r="ISD204" s="64"/>
      <c r="ISE204" s="64"/>
      <c r="ISF204" s="64"/>
      <c r="ISG204" s="64"/>
      <c r="ISH204" s="64"/>
      <c r="ISI204" s="64"/>
      <c r="ISJ204" s="64"/>
      <c r="ISK204" s="64"/>
      <c r="ISL204" s="64"/>
      <c r="ISM204" s="64"/>
      <c r="ISN204" s="64"/>
      <c r="ISO204" s="64"/>
      <c r="ISP204" s="64"/>
      <c r="ISQ204" s="64"/>
      <c r="ISR204" s="64"/>
      <c r="ISS204" s="64"/>
      <c r="IST204" s="64"/>
      <c r="ISU204" s="64"/>
      <c r="ISV204" s="64"/>
      <c r="ISW204" s="64"/>
      <c r="ISX204" s="64"/>
      <c r="ISY204" s="64"/>
      <c r="ISZ204" s="64"/>
      <c r="ITA204" s="64"/>
      <c r="ITB204" s="64"/>
      <c r="ITC204" s="64"/>
      <c r="ITD204" s="64"/>
      <c r="ITE204" s="64"/>
      <c r="ITF204" s="64"/>
      <c r="ITG204" s="64"/>
      <c r="ITH204" s="64"/>
      <c r="ITI204" s="64"/>
      <c r="ITJ204" s="64"/>
      <c r="ITK204" s="64"/>
      <c r="ITL204" s="64"/>
      <c r="ITM204" s="64"/>
      <c r="ITN204" s="64"/>
      <c r="ITO204" s="64"/>
      <c r="ITP204" s="64"/>
      <c r="ITQ204" s="64"/>
      <c r="ITR204" s="64"/>
      <c r="ITS204" s="64"/>
      <c r="ITT204" s="64"/>
      <c r="ITU204" s="64"/>
      <c r="ITV204" s="64"/>
      <c r="ITW204" s="64"/>
      <c r="ITX204" s="64"/>
      <c r="ITY204" s="64"/>
      <c r="ITZ204" s="64"/>
      <c r="IUA204" s="64"/>
      <c r="IUB204" s="64"/>
      <c r="IUC204" s="64"/>
      <c r="IUD204" s="64"/>
      <c r="IUE204" s="64"/>
      <c r="IUF204" s="64"/>
      <c r="IUG204" s="64"/>
      <c r="IUH204" s="64"/>
      <c r="IUI204" s="64"/>
      <c r="IUJ204" s="64"/>
      <c r="IUK204" s="64"/>
      <c r="IUL204" s="64"/>
      <c r="IUM204" s="64"/>
      <c r="IUN204" s="64"/>
      <c r="IUO204" s="64"/>
      <c r="IUP204" s="64"/>
      <c r="IUQ204" s="64"/>
      <c r="IUR204" s="64"/>
      <c r="IUS204" s="64"/>
      <c r="IUT204" s="64"/>
      <c r="IUU204" s="64"/>
      <c r="IUV204" s="64"/>
      <c r="IUW204" s="64"/>
      <c r="IUX204" s="64"/>
      <c r="IUY204" s="64"/>
      <c r="IUZ204" s="64"/>
      <c r="IVB204" s="64"/>
      <c r="IVD204" s="64"/>
      <c r="IVE204" s="64"/>
      <c r="IVF204" s="64"/>
      <c r="IVG204" s="64"/>
      <c r="IVH204" s="64"/>
      <c r="IVI204" s="64"/>
      <c r="IVJ204" s="64"/>
      <c r="IVK204" s="64"/>
      <c r="IVP204" s="64"/>
      <c r="IVQ204" s="64"/>
      <c r="IVR204" s="64"/>
      <c r="IVS204" s="64"/>
      <c r="IVT204" s="64"/>
      <c r="IVU204" s="64"/>
      <c r="IVV204" s="64"/>
      <c r="IVW204" s="64"/>
      <c r="IVX204" s="64"/>
      <c r="IVY204" s="64"/>
      <c r="IVZ204" s="64"/>
      <c r="IWA204" s="64"/>
      <c r="IWB204" s="64"/>
      <c r="IWC204" s="64"/>
      <c r="IWD204" s="64"/>
      <c r="IWE204" s="64"/>
      <c r="IWF204" s="64"/>
      <c r="IWG204" s="64"/>
      <c r="IWH204" s="64"/>
      <c r="IWI204" s="64"/>
      <c r="IWJ204" s="64"/>
      <c r="IWK204" s="64"/>
      <c r="IWL204" s="64"/>
      <c r="IWM204" s="64"/>
      <c r="IWN204" s="64"/>
      <c r="IWO204" s="64"/>
      <c r="IWP204" s="64"/>
      <c r="IWQ204" s="64"/>
      <c r="IWR204" s="64"/>
      <c r="IWS204" s="64"/>
      <c r="IWT204" s="64"/>
      <c r="IWU204" s="64"/>
      <c r="IWV204" s="64"/>
      <c r="IWW204" s="64"/>
      <c r="IWX204" s="64"/>
      <c r="IWY204" s="64"/>
      <c r="IWZ204" s="64"/>
      <c r="IXA204" s="64"/>
      <c r="IXB204" s="64"/>
      <c r="IXC204" s="64"/>
      <c r="IXD204" s="64"/>
      <c r="IXE204" s="64"/>
      <c r="IXF204" s="64"/>
      <c r="IXG204" s="64"/>
      <c r="IXH204" s="64"/>
      <c r="IXI204" s="64"/>
      <c r="IXJ204" s="64"/>
      <c r="IXK204" s="64"/>
      <c r="IXL204" s="64"/>
      <c r="IXM204" s="64"/>
      <c r="IXN204" s="64"/>
      <c r="IXO204" s="64"/>
      <c r="IXP204" s="64"/>
      <c r="IXQ204" s="64"/>
      <c r="IXR204" s="64"/>
      <c r="IXS204" s="64"/>
      <c r="IXT204" s="64"/>
      <c r="IXU204" s="64"/>
      <c r="IXV204" s="64"/>
      <c r="IXW204" s="64"/>
      <c r="IXX204" s="64"/>
      <c r="IXY204" s="64"/>
      <c r="IXZ204" s="64"/>
      <c r="IYA204" s="64"/>
      <c r="IYB204" s="64"/>
      <c r="IYC204" s="64"/>
      <c r="IYD204" s="64"/>
      <c r="IYE204" s="64"/>
      <c r="IYF204" s="64"/>
      <c r="IYG204" s="64"/>
      <c r="IYH204" s="64"/>
      <c r="IYI204" s="64"/>
      <c r="IYJ204" s="64"/>
      <c r="IYK204" s="64"/>
      <c r="IYL204" s="64"/>
      <c r="IYM204" s="64"/>
      <c r="IYN204" s="64"/>
      <c r="IYO204" s="64"/>
      <c r="IYP204" s="64"/>
      <c r="IYQ204" s="64"/>
      <c r="IYR204" s="64"/>
      <c r="IYS204" s="64"/>
      <c r="IYT204" s="64"/>
      <c r="IYU204" s="64"/>
      <c r="IYV204" s="64"/>
      <c r="IYW204" s="64"/>
      <c r="IYX204" s="64"/>
      <c r="IYY204" s="64"/>
      <c r="IYZ204" s="64"/>
      <c r="IZA204" s="64"/>
      <c r="IZB204" s="64"/>
      <c r="IZC204" s="64"/>
      <c r="IZD204" s="64"/>
      <c r="IZE204" s="64"/>
      <c r="IZF204" s="64"/>
      <c r="IZG204" s="64"/>
      <c r="IZH204" s="64"/>
      <c r="IZI204" s="64"/>
      <c r="IZJ204" s="64"/>
      <c r="IZK204" s="64"/>
      <c r="IZL204" s="64"/>
      <c r="IZM204" s="64"/>
      <c r="IZN204" s="64"/>
      <c r="IZO204" s="64"/>
      <c r="IZP204" s="64"/>
      <c r="IZQ204" s="64"/>
      <c r="IZR204" s="64"/>
      <c r="IZS204" s="64"/>
      <c r="IZT204" s="64"/>
      <c r="IZU204" s="64"/>
      <c r="IZV204" s="64"/>
      <c r="IZW204" s="64"/>
      <c r="IZX204" s="64"/>
      <c r="IZY204" s="64"/>
      <c r="IZZ204" s="64"/>
      <c r="JAA204" s="64"/>
      <c r="JAB204" s="64"/>
      <c r="JAC204" s="64"/>
      <c r="JAD204" s="64"/>
      <c r="JAE204" s="64"/>
      <c r="JAF204" s="64"/>
      <c r="JAG204" s="64"/>
      <c r="JAH204" s="64"/>
      <c r="JAI204" s="64"/>
      <c r="JAJ204" s="64"/>
      <c r="JAK204" s="64"/>
      <c r="JAL204" s="64"/>
      <c r="JAM204" s="64"/>
      <c r="JAN204" s="64"/>
      <c r="JAO204" s="64"/>
      <c r="JAP204" s="64"/>
      <c r="JAQ204" s="64"/>
      <c r="JAR204" s="64"/>
      <c r="JAS204" s="64"/>
      <c r="JAT204" s="64"/>
      <c r="JAU204" s="64"/>
      <c r="JAV204" s="64"/>
      <c r="JAW204" s="64"/>
      <c r="JAX204" s="64"/>
      <c r="JAY204" s="64"/>
      <c r="JAZ204" s="64"/>
      <c r="JBA204" s="64"/>
      <c r="JBB204" s="64"/>
      <c r="JBC204" s="64"/>
      <c r="JBD204" s="64"/>
      <c r="JBE204" s="64"/>
      <c r="JBF204" s="64"/>
      <c r="JBG204" s="64"/>
      <c r="JBH204" s="64"/>
      <c r="JBI204" s="64"/>
      <c r="JBJ204" s="64"/>
      <c r="JBK204" s="64"/>
      <c r="JBL204" s="64"/>
      <c r="JBM204" s="64"/>
      <c r="JBN204" s="64"/>
      <c r="JBO204" s="64"/>
      <c r="JBP204" s="64"/>
      <c r="JBQ204" s="64"/>
      <c r="JBR204" s="64"/>
      <c r="JBS204" s="64"/>
      <c r="JBT204" s="64"/>
      <c r="JBU204" s="64"/>
      <c r="JBV204" s="64"/>
      <c r="JBW204" s="64"/>
      <c r="JBX204" s="64"/>
      <c r="JBY204" s="64"/>
      <c r="JBZ204" s="64"/>
      <c r="JCA204" s="64"/>
      <c r="JCB204" s="64"/>
      <c r="JCC204" s="64"/>
      <c r="JCD204" s="64"/>
      <c r="JCE204" s="64"/>
      <c r="JCF204" s="64"/>
      <c r="JCG204" s="64"/>
      <c r="JCH204" s="64"/>
      <c r="JCI204" s="64"/>
      <c r="JCJ204" s="64"/>
      <c r="JCK204" s="64"/>
      <c r="JCL204" s="64"/>
      <c r="JCM204" s="64"/>
      <c r="JCN204" s="64"/>
      <c r="JCO204" s="64"/>
      <c r="JCP204" s="64"/>
      <c r="JCQ204" s="64"/>
      <c r="JCR204" s="64"/>
      <c r="JCS204" s="64"/>
      <c r="JCT204" s="64"/>
      <c r="JCU204" s="64"/>
      <c r="JCV204" s="64"/>
      <c r="JCW204" s="64"/>
      <c r="JCX204" s="64"/>
      <c r="JCY204" s="64"/>
      <c r="JCZ204" s="64"/>
      <c r="JDA204" s="64"/>
      <c r="JDB204" s="64"/>
      <c r="JDC204" s="64"/>
      <c r="JDD204" s="64"/>
      <c r="JDE204" s="64"/>
      <c r="JDF204" s="64"/>
      <c r="JDG204" s="64"/>
      <c r="JDH204" s="64"/>
      <c r="JDI204" s="64"/>
      <c r="JDJ204" s="64"/>
      <c r="JDK204" s="64"/>
      <c r="JDL204" s="64"/>
      <c r="JDM204" s="64"/>
      <c r="JDN204" s="64"/>
      <c r="JDO204" s="64"/>
      <c r="JDP204" s="64"/>
      <c r="JDQ204" s="64"/>
      <c r="JDR204" s="64"/>
      <c r="JDS204" s="64"/>
      <c r="JDT204" s="64"/>
      <c r="JDU204" s="64"/>
      <c r="JDV204" s="64"/>
      <c r="JDW204" s="64"/>
      <c r="JDX204" s="64"/>
      <c r="JDY204" s="64"/>
      <c r="JDZ204" s="64"/>
      <c r="JEA204" s="64"/>
      <c r="JEB204" s="64"/>
      <c r="JEC204" s="64"/>
      <c r="JED204" s="64"/>
      <c r="JEE204" s="64"/>
      <c r="JEF204" s="64"/>
      <c r="JEG204" s="64"/>
      <c r="JEH204" s="64"/>
      <c r="JEI204" s="64"/>
      <c r="JEJ204" s="64"/>
      <c r="JEK204" s="64"/>
      <c r="JEL204" s="64"/>
      <c r="JEM204" s="64"/>
      <c r="JEN204" s="64"/>
      <c r="JEO204" s="64"/>
      <c r="JEP204" s="64"/>
      <c r="JEQ204" s="64"/>
      <c r="JER204" s="64"/>
      <c r="JES204" s="64"/>
      <c r="JET204" s="64"/>
      <c r="JEU204" s="64"/>
      <c r="JEV204" s="64"/>
      <c r="JEX204" s="64"/>
      <c r="JEZ204" s="64"/>
      <c r="JFA204" s="64"/>
      <c r="JFB204" s="64"/>
      <c r="JFC204" s="64"/>
      <c r="JFD204" s="64"/>
      <c r="JFE204" s="64"/>
      <c r="JFF204" s="64"/>
      <c r="JFG204" s="64"/>
      <c r="JFL204" s="64"/>
      <c r="JFM204" s="64"/>
      <c r="JFN204" s="64"/>
      <c r="JFO204" s="64"/>
      <c r="JFP204" s="64"/>
      <c r="JFQ204" s="64"/>
      <c r="JFR204" s="64"/>
      <c r="JFS204" s="64"/>
      <c r="JFT204" s="64"/>
      <c r="JFU204" s="64"/>
      <c r="JFV204" s="64"/>
      <c r="JFW204" s="64"/>
      <c r="JFX204" s="64"/>
      <c r="JFY204" s="64"/>
      <c r="JFZ204" s="64"/>
      <c r="JGA204" s="64"/>
      <c r="JGB204" s="64"/>
      <c r="JGC204" s="64"/>
      <c r="JGD204" s="64"/>
      <c r="JGE204" s="64"/>
      <c r="JGF204" s="64"/>
      <c r="JGG204" s="64"/>
      <c r="JGH204" s="64"/>
      <c r="JGI204" s="64"/>
      <c r="JGJ204" s="64"/>
      <c r="JGK204" s="64"/>
      <c r="JGL204" s="64"/>
      <c r="JGM204" s="64"/>
      <c r="JGN204" s="64"/>
      <c r="JGO204" s="64"/>
      <c r="JGP204" s="64"/>
      <c r="JGQ204" s="64"/>
      <c r="JGR204" s="64"/>
      <c r="JGS204" s="64"/>
      <c r="JGT204" s="64"/>
      <c r="JGU204" s="64"/>
      <c r="JGV204" s="64"/>
      <c r="JGW204" s="64"/>
      <c r="JGX204" s="64"/>
      <c r="JGY204" s="64"/>
      <c r="JGZ204" s="64"/>
      <c r="JHA204" s="64"/>
      <c r="JHB204" s="64"/>
      <c r="JHC204" s="64"/>
      <c r="JHD204" s="64"/>
      <c r="JHE204" s="64"/>
      <c r="JHF204" s="64"/>
      <c r="JHG204" s="64"/>
      <c r="JHH204" s="64"/>
      <c r="JHI204" s="64"/>
      <c r="JHJ204" s="64"/>
      <c r="JHK204" s="64"/>
      <c r="JHL204" s="64"/>
      <c r="JHM204" s="64"/>
      <c r="JHN204" s="64"/>
      <c r="JHO204" s="64"/>
      <c r="JHP204" s="64"/>
      <c r="JHQ204" s="64"/>
      <c r="JHR204" s="64"/>
      <c r="JHS204" s="64"/>
      <c r="JHT204" s="64"/>
      <c r="JHU204" s="64"/>
      <c r="JHV204" s="64"/>
      <c r="JHW204" s="64"/>
      <c r="JHX204" s="64"/>
      <c r="JHY204" s="64"/>
      <c r="JHZ204" s="64"/>
      <c r="JIA204" s="64"/>
      <c r="JIB204" s="64"/>
      <c r="JIC204" s="64"/>
      <c r="JID204" s="64"/>
      <c r="JIE204" s="64"/>
      <c r="JIF204" s="64"/>
      <c r="JIG204" s="64"/>
      <c r="JIH204" s="64"/>
      <c r="JII204" s="64"/>
      <c r="JIJ204" s="64"/>
      <c r="JIK204" s="64"/>
      <c r="JIL204" s="64"/>
      <c r="JIM204" s="64"/>
      <c r="JIN204" s="64"/>
      <c r="JIO204" s="64"/>
      <c r="JIP204" s="64"/>
      <c r="JIQ204" s="64"/>
      <c r="JIR204" s="64"/>
      <c r="JIS204" s="64"/>
      <c r="JIT204" s="64"/>
      <c r="JIU204" s="64"/>
      <c r="JIV204" s="64"/>
      <c r="JIW204" s="64"/>
      <c r="JIX204" s="64"/>
      <c r="JIY204" s="64"/>
      <c r="JIZ204" s="64"/>
      <c r="JJA204" s="64"/>
      <c r="JJB204" s="64"/>
      <c r="JJC204" s="64"/>
      <c r="JJD204" s="64"/>
      <c r="JJE204" s="64"/>
      <c r="JJF204" s="64"/>
      <c r="JJG204" s="64"/>
      <c r="JJH204" s="64"/>
      <c r="JJI204" s="64"/>
      <c r="JJJ204" s="64"/>
      <c r="JJK204" s="64"/>
      <c r="JJL204" s="64"/>
      <c r="JJM204" s="64"/>
      <c r="JJN204" s="64"/>
      <c r="JJO204" s="64"/>
      <c r="JJP204" s="64"/>
      <c r="JJQ204" s="64"/>
      <c r="JJR204" s="64"/>
      <c r="JJS204" s="64"/>
      <c r="JJT204" s="64"/>
      <c r="JJU204" s="64"/>
      <c r="JJV204" s="64"/>
      <c r="JJW204" s="64"/>
      <c r="JJX204" s="64"/>
      <c r="JJY204" s="64"/>
      <c r="JJZ204" s="64"/>
      <c r="JKA204" s="64"/>
      <c r="JKB204" s="64"/>
      <c r="JKC204" s="64"/>
      <c r="JKD204" s="64"/>
      <c r="JKE204" s="64"/>
      <c r="JKF204" s="64"/>
      <c r="JKG204" s="64"/>
      <c r="JKH204" s="64"/>
      <c r="JKI204" s="64"/>
      <c r="JKJ204" s="64"/>
      <c r="JKK204" s="64"/>
      <c r="JKL204" s="64"/>
      <c r="JKM204" s="64"/>
      <c r="JKN204" s="64"/>
      <c r="JKO204" s="64"/>
      <c r="JKP204" s="64"/>
      <c r="JKQ204" s="64"/>
      <c r="JKR204" s="64"/>
      <c r="JKS204" s="64"/>
      <c r="JKT204" s="64"/>
      <c r="JKU204" s="64"/>
      <c r="JKV204" s="64"/>
      <c r="JKW204" s="64"/>
      <c r="JKX204" s="64"/>
      <c r="JKY204" s="64"/>
      <c r="JKZ204" s="64"/>
      <c r="JLA204" s="64"/>
      <c r="JLB204" s="64"/>
      <c r="JLC204" s="64"/>
      <c r="JLD204" s="64"/>
      <c r="JLE204" s="64"/>
      <c r="JLF204" s="64"/>
      <c r="JLG204" s="64"/>
      <c r="JLH204" s="64"/>
      <c r="JLI204" s="64"/>
      <c r="JLJ204" s="64"/>
      <c r="JLK204" s="64"/>
      <c r="JLL204" s="64"/>
      <c r="JLM204" s="64"/>
      <c r="JLN204" s="64"/>
      <c r="JLO204" s="64"/>
      <c r="JLP204" s="64"/>
      <c r="JLQ204" s="64"/>
      <c r="JLR204" s="64"/>
      <c r="JLS204" s="64"/>
      <c r="JLT204" s="64"/>
      <c r="JLU204" s="64"/>
      <c r="JLV204" s="64"/>
      <c r="JLW204" s="64"/>
      <c r="JLX204" s="64"/>
      <c r="JLY204" s="64"/>
      <c r="JLZ204" s="64"/>
      <c r="JMA204" s="64"/>
      <c r="JMB204" s="64"/>
      <c r="JMC204" s="64"/>
      <c r="JMD204" s="64"/>
      <c r="JME204" s="64"/>
      <c r="JMF204" s="64"/>
      <c r="JMG204" s="64"/>
      <c r="JMH204" s="64"/>
      <c r="JMI204" s="64"/>
      <c r="JMJ204" s="64"/>
      <c r="JMK204" s="64"/>
      <c r="JML204" s="64"/>
      <c r="JMM204" s="64"/>
      <c r="JMN204" s="64"/>
      <c r="JMO204" s="64"/>
      <c r="JMP204" s="64"/>
      <c r="JMQ204" s="64"/>
      <c r="JMR204" s="64"/>
      <c r="JMS204" s="64"/>
      <c r="JMT204" s="64"/>
      <c r="JMU204" s="64"/>
      <c r="JMV204" s="64"/>
      <c r="JMW204" s="64"/>
      <c r="JMX204" s="64"/>
      <c r="JMY204" s="64"/>
      <c r="JMZ204" s="64"/>
      <c r="JNA204" s="64"/>
      <c r="JNB204" s="64"/>
      <c r="JNC204" s="64"/>
      <c r="JND204" s="64"/>
      <c r="JNE204" s="64"/>
      <c r="JNF204" s="64"/>
      <c r="JNG204" s="64"/>
      <c r="JNH204" s="64"/>
      <c r="JNI204" s="64"/>
      <c r="JNJ204" s="64"/>
      <c r="JNK204" s="64"/>
      <c r="JNL204" s="64"/>
      <c r="JNM204" s="64"/>
      <c r="JNN204" s="64"/>
      <c r="JNO204" s="64"/>
      <c r="JNP204" s="64"/>
      <c r="JNQ204" s="64"/>
      <c r="JNR204" s="64"/>
      <c r="JNS204" s="64"/>
      <c r="JNT204" s="64"/>
      <c r="JNU204" s="64"/>
      <c r="JNV204" s="64"/>
      <c r="JNW204" s="64"/>
      <c r="JNX204" s="64"/>
      <c r="JNY204" s="64"/>
      <c r="JNZ204" s="64"/>
      <c r="JOA204" s="64"/>
      <c r="JOB204" s="64"/>
      <c r="JOC204" s="64"/>
      <c r="JOD204" s="64"/>
      <c r="JOE204" s="64"/>
      <c r="JOF204" s="64"/>
      <c r="JOG204" s="64"/>
      <c r="JOH204" s="64"/>
      <c r="JOI204" s="64"/>
      <c r="JOJ204" s="64"/>
      <c r="JOK204" s="64"/>
      <c r="JOL204" s="64"/>
      <c r="JOM204" s="64"/>
      <c r="JON204" s="64"/>
      <c r="JOO204" s="64"/>
      <c r="JOP204" s="64"/>
      <c r="JOQ204" s="64"/>
      <c r="JOR204" s="64"/>
      <c r="JOT204" s="64"/>
      <c r="JOV204" s="64"/>
      <c r="JOW204" s="64"/>
      <c r="JOX204" s="64"/>
      <c r="JOY204" s="64"/>
      <c r="JOZ204" s="64"/>
      <c r="JPA204" s="64"/>
      <c r="JPB204" s="64"/>
      <c r="JPC204" s="64"/>
      <c r="JPH204" s="64"/>
      <c r="JPI204" s="64"/>
      <c r="JPJ204" s="64"/>
      <c r="JPK204" s="64"/>
      <c r="JPL204" s="64"/>
      <c r="JPM204" s="64"/>
      <c r="JPN204" s="64"/>
      <c r="JPO204" s="64"/>
      <c r="JPP204" s="64"/>
      <c r="JPQ204" s="64"/>
      <c r="JPR204" s="64"/>
      <c r="JPS204" s="64"/>
      <c r="JPT204" s="64"/>
      <c r="JPU204" s="64"/>
      <c r="JPV204" s="64"/>
      <c r="JPW204" s="64"/>
      <c r="JPX204" s="64"/>
      <c r="JPY204" s="64"/>
      <c r="JPZ204" s="64"/>
      <c r="JQA204" s="64"/>
      <c r="JQB204" s="64"/>
      <c r="JQC204" s="64"/>
      <c r="JQD204" s="64"/>
      <c r="JQE204" s="64"/>
      <c r="JQF204" s="64"/>
      <c r="JQG204" s="64"/>
      <c r="JQH204" s="64"/>
      <c r="JQI204" s="64"/>
      <c r="JQJ204" s="64"/>
      <c r="JQK204" s="64"/>
      <c r="JQL204" s="64"/>
      <c r="JQM204" s="64"/>
      <c r="JQN204" s="64"/>
      <c r="JQO204" s="64"/>
      <c r="JQP204" s="64"/>
      <c r="JQQ204" s="64"/>
      <c r="JQR204" s="64"/>
      <c r="JQS204" s="64"/>
      <c r="JQT204" s="64"/>
      <c r="JQU204" s="64"/>
      <c r="JQV204" s="64"/>
      <c r="JQW204" s="64"/>
      <c r="JQX204" s="64"/>
      <c r="JQY204" s="64"/>
      <c r="JQZ204" s="64"/>
      <c r="JRA204" s="64"/>
      <c r="JRB204" s="64"/>
      <c r="JRC204" s="64"/>
      <c r="JRD204" s="64"/>
      <c r="JRE204" s="64"/>
      <c r="JRF204" s="64"/>
      <c r="JRG204" s="64"/>
      <c r="JRH204" s="64"/>
      <c r="JRI204" s="64"/>
      <c r="JRJ204" s="64"/>
      <c r="JRK204" s="64"/>
      <c r="JRL204" s="64"/>
      <c r="JRM204" s="64"/>
      <c r="JRN204" s="64"/>
      <c r="JRO204" s="64"/>
      <c r="JRP204" s="64"/>
      <c r="JRQ204" s="64"/>
      <c r="JRR204" s="64"/>
      <c r="JRS204" s="64"/>
      <c r="JRT204" s="64"/>
      <c r="JRU204" s="64"/>
      <c r="JRV204" s="64"/>
      <c r="JRW204" s="64"/>
      <c r="JRX204" s="64"/>
      <c r="JRY204" s="64"/>
      <c r="JRZ204" s="64"/>
      <c r="JSA204" s="64"/>
      <c r="JSB204" s="64"/>
      <c r="JSC204" s="64"/>
      <c r="JSD204" s="64"/>
      <c r="JSE204" s="64"/>
      <c r="JSF204" s="64"/>
      <c r="JSG204" s="64"/>
      <c r="JSH204" s="64"/>
      <c r="JSI204" s="64"/>
      <c r="JSJ204" s="64"/>
      <c r="JSK204" s="64"/>
      <c r="JSL204" s="64"/>
      <c r="JSM204" s="64"/>
      <c r="JSN204" s="64"/>
      <c r="JSO204" s="64"/>
      <c r="JSP204" s="64"/>
      <c r="JSQ204" s="64"/>
      <c r="JSR204" s="64"/>
      <c r="JSS204" s="64"/>
      <c r="JST204" s="64"/>
      <c r="JSU204" s="64"/>
      <c r="JSV204" s="64"/>
      <c r="JSW204" s="64"/>
      <c r="JSX204" s="64"/>
      <c r="JSY204" s="64"/>
      <c r="JSZ204" s="64"/>
      <c r="JTA204" s="64"/>
      <c r="JTB204" s="64"/>
      <c r="JTC204" s="64"/>
      <c r="JTD204" s="64"/>
      <c r="JTE204" s="64"/>
      <c r="JTF204" s="64"/>
      <c r="JTG204" s="64"/>
      <c r="JTH204" s="64"/>
      <c r="JTI204" s="64"/>
      <c r="JTJ204" s="64"/>
      <c r="JTK204" s="64"/>
      <c r="JTL204" s="64"/>
      <c r="JTM204" s="64"/>
      <c r="JTN204" s="64"/>
      <c r="JTO204" s="64"/>
      <c r="JTP204" s="64"/>
      <c r="JTQ204" s="64"/>
      <c r="JTR204" s="64"/>
      <c r="JTS204" s="64"/>
      <c r="JTT204" s="64"/>
      <c r="JTU204" s="64"/>
      <c r="JTV204" s="64"/>
      <c r="JTW204" s="64"/>
      <c r="JTX204" s="64"/>
      <c r="JTY204" s="64"/>
      <c r="JTZ204" s="64"/>
      <c r="JUA204" s="64"/>
      <c r="JUB204" s="64"/>
      <c r="JUC204" s="64"/>
      <c r="JUD204" s="64"/>
      <c r="JUE204" s="64"/>
      <c r="JUF204" s="64"/>
      <c r="JUG204" s="64"/>
      <c r="JUH204" s="64"/>
      <c r="JUI204" s="64"/>
      <c r="JUJ204" s="64"/>
      <c r="JUK204" s="64"/>
      <c r="JUL204" s="64"/>
      <c r="JUM204" s="64"/>
      <c r="JUN204" s="64"/>
      <c r="JUO204" s="64"/>
      <c r="JUP204" s="64"/>
      <c r="JUQ204" s="64"/>
      <c r="JUR204" s="64"/>
      <c r="JUS204" s="64"/>
      <c r="JUT204" s="64"/>
      <c r="JUU204" s="64"/>
      <c r="JUV204" s="64"/>
      <c r="JUW204" s="64"/>
      <c r="JUX204" s="64"/>
      <c r="JUY204" s="64"/>
      <c r="JUZ204" s="64"/>
      <c r="JVA204" s="64"/>
      <c r="JVB204" s="64"/>
      <c r="JVC204" s="64"/>
      <c r="JVD204" s="64"/>
      <c r="JVE204" s="64"/>
      <c r="JVF204" s="64"/>
      <c r="JVG204" s="64"/>
      <c r="JVH204" s="64"/>
      <c r="JVI204" s="64"/>
      <c r="JVJ204" s="64"/>
      <c r="JVK204" s="64"/>
      <c r="JVL204" s="64"/>
      <c r="JVM204" s="64"/>
      <c r="JVN204" s="64"/>
      <c r="JVO204" s="64"/>
      <c r="JVP204" s="64"/>
      <c r="JVQ204" s="64"/>
      <c r="JVR204" s="64"/>
      <c r="JVS204" s="64"/>
      <c r="JVT204" s="64"/>
      <c r="JVU204" s="64"/>
      <c r="JVV204" s="64"/>
      <c r="JVW204" s="64"/>
      <c r="JVX204" s="64"/>
      <c r="JVY204" s="64"/>
      <c r="JVZ204" s="64"/>
      <c r="JWA204" s="64"/>
      <c r="JWB204" s="64"/>
      <c r="JWC204" s="64"/>
      <c r="JWD204" s="64"/>
      <c r="JWE204" s="64"/>
      <c r="JWF204" s="64"/>
      <c r="JWG204" s="64"/>
      <c r="JWH204" s="64"/>
      <c r="JWI204" s="64"/>
      <c r="JWJ204" s="64"/>
      <c r="JWK204" s="64"/>
      <c r="JWL204" s="64"/>
      <c r="JWM204" s="64"/>
      <c r="JWN204" s="64"/>
      <c r="JWO204" s="64"/>
      <c r="JWP204" s="64"/>
      <c r="JWQ204" s="64"/>
      <c r="JWR204" s="64"/>
      <c r="JWS204" s="64"/>
      <c r="JWT204" s="64"/>
      <c r="JWU204" s="64"/>
      <c r="JWV204" s="64"/>
      <c r="JWW204" s="64"/>
      <c r="JWX204" s="64"/>
      <c r="JWY204" s="64"/>
      <c r="JWZ204" s="64"/>
      <c r="JXA204" s="64"/>
      <c r="JXB204" s="64"/>
      <c r="JXC204" s="64"/>
      <c r="JXD204" s="64"/>
      <c r="JXE204" s="64"/>
      <c r="JXF204" s="64"/>
      <c r="JXG204" s="64"/>
      <c r="JXH204" s="64"/>
      <c r="JXI204" s="64"/>
      <c r="JXJ204" s="64"/>
      <c r="JXK204" s="64"/>
      <c r="JXL204" s="64"/>
      <c r="JXM204" s="64"/>
      <c r="JXN204" s="64"/>
      <c r="JXO204" s="64"/>
      <c r="JXP204" s="64"/>
      <c r="JXQ204" s="64"/>
      <c r="JXR204" s="64"/>
      <c r="JXS204" s="64"/>
      <c r="JXT204" s="64"/>
      <c r="JXU204" s="64"/>
      <c r="JXV204" s="64"/>
      <c r="JXW204" s="64"/>
      <c r="JXX204" s="64"/>
      <c r="JXY204" s="64"/>
      <c r="JXZ204" s="64"/>
      <c r="JYA204" s="64"/>
      <c r="JYB204" s="64"/>
      <c r="JYC204" s="64"/>
      <c r="JYD204" s="64"/>
      <c r="JYE204" s="64"/>
      <c r="JYF204" s="64"/>
      <c r="JYG204" s="64"/>
      <c r="JYH204" s="64"/>
      <c r="JYI204" s="64"/>
      <c r="JYJ204" s="64"/>
      <c r="JYK204" s="64"/>
      <c r="JYL204" s="64"/>
      <c r="JYM204" s="64"/>
      <c r="JYN204" s="64"/>
      <c r="JYP204" s="64"/>
      <c r="JYR204" s="64"/>
      <c r="JYS204" s="64"/>
      <c r="JYT204" s="64"/>
      <c r="JYU204" s="64"/>
      <c r="JYV204" s="64"/>
      <c r="JYW204" s="64"/>
      <c r="JYX204" s="64"/>
      <c r="JYY204" s="64"/>
      <c r="JZD204" s="64"/>
      <c r="JZE204" s="64"/>
      <c r="JZF204" s="64"/>
      <c r="JZG204" s="64"/>
      <c r="JZH204" s="64"/>
      <c r="JZI204" s="64"/>
      <c r="JZJ204" s="64"/>
      <c r="JZK204" s="64"/>
      <c r="JZL204" s="64"/>
      <c r="JZM204" s="64"/>
      <c r="JZN204" s="64"/>
      <c r="JZO204" s="64"/>
      <c r="JZP204" s="64"/>
      <c r="JZQ204" s="64"/>
      <c r="JZR204" s="64"/>
      <c r="JZS204" s="64"/>
      <c r="JZT204" s="64"/>
      <c r="JZU204" s="64"/>
      <c r="JZV204" s="64"/>
      <c r="JZW204" s="64"/>
      <c r="JZX204" s="64"/>
      <c r="JZY204" s="64"/>
      <c r="JZZ204" s="64"/>
      <c r="KAA204" s="64"/>
      <c r="KAB204" s="64"/>
      <c r="KAC204" s="64"/>
      <c r="KAD204" s="64"/>
      <c r="KAE204" s="64"/>
      <c r="KAF204" s="64"/>
      <c r="KAG204" s="64"/>
      <c r="KAH204" s="64"/>
      <c r="KAI204" s="64"/>
      <c r="KAJ204" s="64"/>
      <c r="KAK204" s="64"/>
      <c r="KAL204" s="64"/>
      <c r="KAM204" s="64"/>
      <c r="KAN204" s="64"/>
      <c r="KAO204" s="64"/>
      <c r="KAP204" s="64"/>
      <c r="KAQ204" s="64"/>
      <c r="KAR204" s="64"/>
      <c r="KAS204" s="64"/>
      <c r="KAT204" s="64"/>
      <c r="KAU204" s="64"/>
      <c r="KAV204" s="64"/>
      <c r="KAW204" s="64"/>
      <c r="KAX204" s="64"/>
      <c r="KAY204" s="64"/>
      <c r="KAZ204" s="64"/>
      <c r="KBA204" s="64"/>
      <c r="KBB204" s="64"/>
      <c r="KBC204" s="64"/>
      <c r="KBD204" s="64"/>
      <c r="KBE204" s="64"/>
      <c r="KBF204" s="64"/>
      <c r="KBG204" s="64"/>
      <c r="KBH204" s="64"/>
      <c r="KBI204" s="64"/>
      <c r="KBJ204" s="64"/>
      <c r="KBK204" s="64"/>
      <c r="KBL204" s="64"/>
      <c r="KBM204" s="64"/>
      <c r="KBN204" s="64"/>
      <c r="KBO204" s="64"/>
      <c r="KBP204" s="64"/>
      <c r="KBQ204" s="64"/>
      <c r="KBR204" s="64"/>
      <c r="KBS204" s="64"/>
      <c r="KBT204" s="64"/>
      <c r="KBU204" s="64"/>
      <c r="KBV204" s="64"/>
      <c r="KBW204" s="64"/>
      <c r="KBX204" s="64"/>
      <c r="KBY204" s="64"/>
      <c r="KBZ204" s="64"/>
      <c r="KCA204" s="64"/>
      <c r="KCB204" s="64"/>
      <c r="KCC204" s="64"/>
      <c r="KCD204" s="64"/>
      <c r="KCE204" s="64"/>
      <c r="KCF204" s="64"/>
      <c r="KCG204" s="64"/>
      <c r="KCH204" s="64"/>
      <c r="KCI204" s="64"/>
      <c r="KCJ204" s="64"/>
      <c r="KCK204" s="64"/>
      <c r="KCL204" s="64"/>
      <c r="KCM204" s="64"/>
      <c r="KCN204" s="64"/>
      <c r="KCO204" s="64"/>
      <c r="KCP204" s="64"/>
      <c r="KCQ204" s="64"/>
      <c r="KCR204" s="64"/>
      <c r="KCS204" s="64"/>
      <c r="KCT204" s="64"/>
      <c r="KCU204" s="64"/>
      <c r="KCV204" s="64"/>
      <c r="KCW204" s="64"/>
      <c r="KCX204" s="64"/>
      <c r="KCY204" s="64"/>
      <c r="KCZ204" s="64"/>
      <c r="KDA204" s="64"/>
      <c r="KDB204" s="64"/>
      <c r="KDC204" s="64"/>
      <c r="KDD204" s="64"/>
      <c r="KDE204" s="64"/>
      <c r="KDF204" s="64"/>
      <c r="KDG204" s="64"/>
      <c r="KDH204" s="64"/>
      <c r="KDI204" s="64"/>
      <c r="KDJ204" s="64"/>
      <c r="KDK204" s="64"/>
      <c r="KDL204" s="64"/>
      <c r="KDM204" s="64"/>
      <c r="KDN204" s="64"/>
      <c r="KDO204" s="64"/>
      <c r="KDP204" s="64"/>
      <c r="KDQ204" s="64"/>
      <c r="KDR204" s="64"/>
      <c r="KDS204" s="64"/>
      <c r="KDT204" s="64"/>
      <c r="KDU204" s="64"/>
      <c r="KDV204" s="64"/>
      <c r="KDW204" s="64"/>
      <c r="KDX204" s="64"/>
      <c r="KDY204" s="64"/>
      <c r="KDZ204" s="64"/>
      <c r="KEA204" s="64"/>
      <c r="KEB204" s="64"/>
      <c r="KEC204" s="64"/>
      <c r="KED204" s="64"/>
      <c r="KEE204" s="64"/>
      <c r="KEF204" s="64"/>
      <c r="KEG204" s="64"/>
      <c r="KEH204" s="64"/>
      <c r="KEI204" s="64"/>
      <c r="KEJ204" s="64"/>
      <c r="KEK204" s="64"/>
      <c r="KEL204" s="64"/>
      <c r="KEM204" s="64"/>
      <c r="KEN204" s="64"/>
      <c r="KEO204" s="64"/>
      <c r="KEP204" s="64"/>
      <c r="KEQ204" s="64"/>
      <c r="KER204" s="64"/>
      <c r="KES204" s="64"/>
      <c r="KET204" s="64"/>
      <c r="KEU204" s="64"/>
      <c r="KEV204" s="64"/>
      <c r="KEW204" s="64"/>
      <c r="KEX204" s="64"/>
      <c r="KEY204" s="64"/>
      <c r="KEZ204" s="64"/>
      <c r="KFA204" s="64"/>
      <c r="KFB204" s="64"/>
      <c r="KFC204" s="64"/>
      <c r="KFD204" s="64"/>
      <c r="KFE204" s="64"/>
      <c r="KFF204" s="64"/>
      <c r="KFG204" s="64"/>
      <c r="KFH204" s="64"/>
      <c r="KFI204" s="64"/>
      <c r="KFJ204" s="64"/>
      <c r="KFK204" s="64"/>
      <c r="KFL204" s="64"/>
      <c r="KFM204" s="64"/>
      <c r="KFN204" s="64"/>
      <c r="KFO204" s="64"/>
      <c r="KFP204" s="64"/>
      <c r="KFQ204" s="64"/>
      <c r="KFR204" s="64"/>
      <c r="KFS204" s="64"/>
      <c r="KFT204" s="64"/>
      <c r="KFU204" s="64"/>
      <c r="KFV204" s="64"/>
      <c r="KFW204" s="64"/>
      <c r="KFX204" s="64"/>
      <c r="KFY204" s="64"/>
      <c r="KFZ204" s="64"/>
      <c r="KGA204" s="64"/>
      <c r="KGB204" s="64"/>
      <c r="KGC204" s="64"/>
      <c r="KGD204" s="64"/>
      <c r="KGE204" s="64"/>
      <c r="KGF204" s="64"/>
      <c r="KGG204" s="64"/>
      <c r="KGH204" s="64"/>
      <c r="KGI204" s="64"/>
      <c r="KGJ204" s="64"/>
      <c r="KGK204" s="64"/>
      <c r="KGL204" s="64"/>
      <c r="KGM204" s="64"/>
      <c r="KGN204" s="64"/>
      <c r="KGO204" s="64"/>
      <c r="KGP204" s="64"/>
      <c r="KGQ204" s="64"/>
      <c r="KGR204" s="64"/>
      <c r="KGS204" s="64"/>
      <c r="KGT204" s="64"/>
      <c r="KGU204" s="64"/>
      <c r="KGV204" s="64"/>
      <c r="KGW204" s="64"/>
      <c r="KGX204" s="64"/>
      <c r="KGY204" s="64"/>
      <c r="KGZ204" s="64"/>
      <c r="KHA204" s="64"/>
      <c r="KHB204" s="64"/>
      <c r="KHC204" s="64"/>
      <c r="KHD204" s="64"/>
      <c r="KHE204" s="64"/>
      <c r="KHF204" s="64"/>
      <c r="KHG204" s="64"/>
      <c r="KHH204" s="64"/>
      <c r="KHI204" s="64"/>
      <c r="KHJ204" s="64"/>
      <c r="KHK204" s="64"/>
      <c r="KHL204" s="64"/>
      <c r="KHM204" s="64"/>
      <c r="KHN204" s="64"/>
      <c r="KHO204" s="64"/>
      <c r="KHP204" s="64"/>
      <c r="KHQ204" s="64"/>
      <c r="KHR204" s="64"/>
      <c r="KHS204" s="64"/>
      <c r="KHT204" s="64"/>
      <c r="KHU204" s="64"/>
      <c r="KHV204" s="64"/>
      <c r="KHW204" s="64"/>
      <c r="KHX204" s="64"/>
      <c r="KHY204" s="64"/>
      <c r="KHZ204" s="64"/>
      <c r="KIA204" s="64"/>
      <c r="KIB204" s="64"/>
      <c r="KIC204" s="64"/>
      <c r="KID204" s="64"/>
      <c r="KIE204" s="64"/>
      <c r="KIF204" s="64"/>
      <c r="KIG204" s="64"/>
      <c r="KIH204" s="64"/>
      <c r="KII204" s="64"/>
      <c r="KIJ204" s="64"/>
      <c r="KIL204" s="64"/>
      <c r="KIN204" s="64"/>
      <c r="KIO204" s="64"/>
      <c r="KIP204" s="64"/>
      <c r="KIQ204" s="64"/>
      <c r="KIR204" s="64"/>
      <c r="KIS204" s="64"/>
      <c r="KIT204" s="64"/>
      <c r="KIU204" s="64"/>
      <c r="KIZ204" s="64"/>
      <c r="KJA204" s="64"/>
      <c r="KJB204" s="64"/>
      <c r="KJC204" s="64"/>
      <c r="KJD204" s="64"/>
      <c r="KJE204" s="64"/>
      <c r="KJF204" s="64"/>
      <c r="KJG204" s="64"/>
      <c r="KJH204" s="64"/>
      <c r="KJI204" s="64"/>
      <c r="KJJ204" s="64"/>
      <c r="KJK204" s="64"/>
      <c r="KJL204" s="64"/>
      <c r="KJM204" s="64"/>
      <c r="KJN204" s="64"/>
      <c r="KJO204" s="64"/>
      <c r="KJP204" s="64"/>
      <c r="KJQ204" s="64"/>
      <c r="KJR204" s="64"/>
      <c r="KJS204" s="64"/>
      <c r="KJT204" s="64"/>
      <c r="KJU204" s="64"/>
      <c r="KJV204" s="64"/>
      <c r="KJW204" s="64"/>
      <c r="KJX204" s="64"/>
      <c r="KJY204" s="64"/>
      <c r="KJZ204" s="64"/>
      <c r="KKA204" s="64"/>
      <c r="KKB204" s="64"/>
      <c r="KKC204" s="64"/>
      <c r="KKD204" s="64"/>
      <c r="KKE204" s="64"/>
      <c r="KKF204" s="64"/>
      <c r="KKG204" s="64"/>
      <c r="KKH204" s="64"/>
      <c r="KKI204" s="64"/>
      <c r="KKJ204" s="64"/>
      <c r="KKK204" s="64"/>
      <c r="KKL204" s="64"/>
      <c r="KKM204" s="64"/>
      <c r="KKN204" s="64"/>
      <c r="KKO204" s="64"/>
      <c r="KKP204" s="64"/>
      <c r="KKQ204" s="64"/>
      <c r="KKR204" s="64"/>
      <c r="KKS204" s="64"/>
      <c r="KKT204" s="64"/>
      <c r="KKU204" s="64"/>
      <c r="KKV204" s="64"/>
      <c r="KKW204" s="64"/>
      <c r="KKX204" s="64"/>
      <c r="KKY204" s="64"/>
      <c r="KKZ204" s="64"/>
      <c r="KLA204" s="64"/>
      <c r="KLB204" s="64"/>
      <c r="KLC204" s="64"/>
      <c r="KLD204" s="64"/>
      <c r="KLE204" s="64"/>
      <c r="KLF204" s="64"/>
      <c r="KLG204" s="64"/>
      <c r="KLH204" s="64"/>
      <c r="KLI204" s="64"/>
      <c r="KLJ204" s="64"/>
      <c r="KLK204" s="64"/>
      <c r="KLL204" s="64"/>
      <c r="KLM204" s="64"/>
      <c r="KLN204" s="64"/>
      <c r="KLO204" s="64"/>
      <c r="KLP204" s="64"/>
      <c r="KLQ204" s="64"/>
      <c r="KLR204" s="64"/>
      <c r="KLS204" s="64"/>
      <c r="KLT204" s="64"/>
      <c r="KLU204" s="64"/>
      <c r="KLV204" s="64"/>
      <c r="KLW204" s="64"/>
      <c r="KLX204" s="64"/>
      <c r="KLY204" s="64"/>
      <c r="KLZ204" s="64"/>
      <c r="KMA204" s="64"/>
      <c r="KMB204" s="64"/>
      <c r="KMC204" s="64"/>
      <c r="KMD204" s="64"/>
      <c r="KME204" s="64"/>
      <c r="KMF204" s="64"/>
      <c r="KMG204" s="64"/>
      <c r="KMH204" s="64"/>
      <c r="KMI204" s="64"/>
      <c r="KMJ204" s="64"/>
      <c r="KMK204" s="64"/>
      <c r="KML204" s="64"/>
      <c r="KMM204" s="64"/>
      <c r="KMN204" s="64"/>
      <c r="KMO204" s="64"/>
      <c r="KMP204" s="64"/>
      <c r="KMQ204" s="64"/>
      <c r="KMR204" s="64"/>
      <c r="KMS204" s="64"/>
      <c r="KMT204" s="64"/>
      <c r="KMU204" s="64"/>
      <c r="KMV204" s="64"/>
      <c r="KMW204" s="64"/>
      <c r="KMX204" s="64"/>
      <c r="KMY204" s="64"/>
      <c r="KMZ204" s="64"/>
      <c r="KNA204" s="64"/>
      <c r="KNB204" s="64"/>
      <c r="KNC204" s="64"/>
      <c r="KND204" s="64"/>
      <c r="KNE204" s="64"/>
      <c r="KNF204" s="64"/>
      <c r="KNG204" s="64"/>
      <c r="KNH204" s="64"/>
      <c r="KNI204" s="64"/>
      <c r="KNJ204" s="64"/>
      <c r="KNK204" s="64"/>
      <c r="KNL204" s="64"/>
      <c r="KNM204" s="64"/>
      <c r="KNN204" s="64"/>
      <c r="KNO204" s="64"/>
      <c r="KNP204" s="64"/>
      <c r="KNQ204" s="64"/>
      <c r="KNR204" s="64"/>
      <c r="KNS204" s="64"/>
      <c r="KNT204" s="64"/>
      <c r="KNU204" s="64"/>
      <c r="KNV204" s="64"/>
      <c r="KNW204" s="64"/>
      <c r="KNX204" s="64"/>
      <c r="KNY204" s="64"/>
      <c r="KNZ204" s="64"/>
      <c r="KOA204" s="64"/>
      <c r="KOB204" s="64"/>
      <c r="KOC204" s="64"/>
      <c r="KOD204" s="64"/>
      <c r="KOE204" s="64"/>
      <c r="KOF204" s="64"/>
      <c r="KOG204" s="64"/>
      <c r="KOH204" s="64"/>
      <c r="KOI204" s="64"/>
      <c r="KOJ204" s="64"/>
      <c r="KOK204" s="64"/>
      <c r="KOL204" s="64"/>
      <c r="KOM204" s="64"/>
      <c r="KON204" s="64"/>
      <c r="KOO204" s="64"/>
      <c r="KOP204" s="64"/>
      <c r="KOQ204" s="64"/>
      <c r="KOR204" s="64"/>
      <c r="KOS204" s="64"/>
      <c r="KOT204" s="64"/>
      <c r="KOU204" s="64"/>
      <c r="KOV204" s="64"/>
      <c r="KOW204" s="64"/>
      <c r="KOX204" s="64"/>
      <c r="KOY204" s="64"/>
      <c r="KOZ204" s="64"/>
      <c r="KPA204" s="64"/>
      <c r="KPB204" s="64"/>
      <c r="KPC204" s="64"/>
      <c r="KPD204" s="64"/>
      <c r="KPE204" s="64"/>
      <c r="KPF204" s="64"/>
      <c r="KPG204" s="64"/>
      <c r="KPH204" s="64"/>
      <c r="KPI204" s="64"/>
      <c r="KPJ204" s="64"/>
      <c r="KPK204" s="64"/>
      <c r="KPL204" s="64"/>
      <c r="KPM204" s="64"/>
      <c r="KPN204" s="64"/>
      <c r="KPO204" s="64"/>
      <c r="KPP204" s="64"/>
      <c r="KPQ204" s="64"/>
      <c r="KPR204" s="64"/>
      <c r="KPS204" s="64"/>
      <c r="KPT204" s="64"/>
      <c r="KPU204" s="64"/>
      <c r="KPV204" s="64"/>
      <c r="KPW204" s="64"/>
      <c r="KPX204" s="64"/>
      <c r="KPY204" s="64"/>
      <c r="KPZ204" s="64"/>
      <c r="KQA204" s="64"/>
      <c r="KQB204" s="64"/>
      <c r="KQC204" s="64"/>
      <c r="KQD204" s="64"/>
      <c r="KQE204" s="64"/>
      <c r="KQF204" s="64"/>
      <c r="KQG204" s="64"/>
      <c r="KQH204" s="64"/>
      <c r="KQI204" s="64"/>
      <c r="KQJ204" s="64"/>
      <c r="KQK204" s="64"/>
      <c r="KQL204" s="64"/>
      <c r="KQM204" s="64"/>
      <c r="KQN204" s="64"/>
      <c r="KQO204" s="64"/>
      <c r="KQP204" s="64"/>
      <c r="KQQ204" s="64"/>
      <c r="KQR204" s="64"/>
      <c r="KQS204" s="64"/>
      <c r="KQT204" s="64"/>
      <c r="KQU204" s="64"/>
      <c r="KQV204" s="64"/>
      <c r="KQW204" s="64"/>
      <c r="KQX204" s="64"/>
      <c r="KQY204" s="64"/>
      <c r="KQZ204" s="64"/>
      <c r="KRA204" s="64"/>
      <c r="KRB204" s="64"/>
      <c r="KRC204" s="64"/>
      <c r="KRD204" s="64"/>
      <c r="KRE204" s="64"/>
      <c r="KRF204" s="64"/>
      <c r="KRG204" s="64"/>
      <c r="KRH204" s="64"/>
      <c r="KRI204" s="64"/>
      <c r="KRJ204" s="64"/>
      <c r="KRK204" s="64"/>
      <c r="KRL204" s="64"/>
      <c r="KRM204" s="64"/>
      <c r="KRN204" s="64"/>
      <c r="KRO204" s="64"/>
      <c r="KRP204" s="64"/>
      <c r="KRQ204" s="64"/>
      <c r="KRR204" s="64"/>
      <c r="KRS204" s="64"/>
      <c r="KRT204" s="64"/>
      <c r="KRU204" s="64"/>
      <c r="KRV204" s="64"/>
      <c r="KRW204" s="64"/>
      <c r="KRX204" s="64"/>
      <c r="KRY204" s="64"/>
      <c r="KRZ204" s="64"/>
      <c r="KSA204" s="64"/>
      <c r="KSB204" s="64"/>
      <c r="KSC204" s="64"/>
      <c r="KSD204" s="64"/>
      <c r="KSE204" s="64"/>
      <c r="KSF204" s="64"/>
      <c r="KSH204" s="64"/>
      <c r="KSJ204" s="64"/>
      <c r="KSK204" s="64"/>
      <c r="KSL204" s="64"/>
      <c r="KSM204" s="64"/>
      <c r="KSN204" s="64"/>
      <c r="KSO204" s="64"/>
      <c r="KSP204" s="64"/>
      <c r="KSQ204" s="64"/>
      <c r="KSV204" s="64"/>
      <c r="KSW204" s="64"/>
      <c r="KSX204" s="64"/>
      <c r="KSY204" s="64"/>
      <c r="KSZ204" s="64"/>
      <c r="KTA204" s="64"/>
      <c r="KTB204" s="64"/>
      <c r="KTC204" s="64"/>
      <c r="KTD204" s="64"/>
      <c r="KTE204" s="64"/>
      <c r="KTF204" s="64"/>
      <c r="KTG204" s="64"/>
      <c r="KTH204" s="64"/>
      <c r="KTI204" s="64"/>
      <c r="KTJ204" s="64"/>
      <c r="KTK204" s="64"/>
      <c r="KTL204" s="64"/>
      <c r="KTM204" s="64"/>
      <c r="KTN204" s="64"/>
      <c r="KTO204" s="64"/>
      <c r="KTP204" s="64"/>
      <c r="KTQ204" s="64"/>
      <c r="KTR204" s="64"/>
      <c r="KTS204" s="64"/>
      <c r="KTT204" s="64"/>
      <c r="KTU204" s="64"/>
      <c r="KTV204" s="64"/>
      <c r="KTW204" s="64"/>
      <c r="KTX204" s="64"/>
      <c r="KTY204" s="64"/>
      <c r="KTZ204" s="64"/>
      <c r="KUA204" s="64"/>
      <c r="KUB204" s="64"/>
      <c r="KUC204" s="64"/>
      <c r="KUD204" s="64"/>
      <c r="KUE204" s="64"/>
      <c r="KUF204" s="64"/>
      <c r="KUG204" s="64"/>
      <c r="KUH204" s="64"/>
      <c r="KUI204" s="64"/>
      <c r="KUJ204" s="64"/>
      <c r="KUK204" s="64"/>
      <c r="KUL204" s="64"/>
      <c r="KUM204" s="64"/>
      <c r="KUN204" s="64"/>
      <c r="KUO204" s="64"/>
      <c r="KUP204" s="64"/>
      <c r="KUQ204" s="64"/>
      <c r="KUR204" s="64"/>
      <c r="KUS204" s="64"/>
      <c r="KUT204" s="64"/>
      <c r="KUU204" s="64"/>
      <c r="KUV204" s="64"/>
      <c r="KUW204" s="64"/>
      <c r="KUX204" s="64"/>
      <c r="KUY204" s="64"/>
      <c r="KUZ204" s="64"/>
      <c r="KVA204" s="64"/>
      <c r="KVB204" s="64"/>
      <c r="KVC204" s="64"/>
      <c r="KVD204" s="64"/>
      <c r="KVE204" s="64"/>
      <c r="KVF204" s="64"/>
      <c r="KVG204" s="64"/>
      <c r="KVH204" s="64"/>
      <c r="KVI204" s="64"/>
      <c r="KVJ204" s="64"/>
      <c r="KVK204" s="64"/>
      <c r="KVL204" s="64"/>
      <c r="KVM204" s="64"/>
      <c r="KVN204" s="64"/>
      <c r="KVO204" s="64"/>
      <c r="KVP204" s="64"/>
      <c r="KVQ204" s="64"/>
      <c r="KVR204" s="64"/>
      <c r="KVS204" s="64"/>
      <c r="KVT204" s="64"/>
      <c r="KVU204" s="64"/>
      <c r="KVV204" s="64"/>
      <c r="KVW204" s="64"/>
      <c r="KVX204" s="64"/>
      <c r="KVY204" s="64"/>
      <c r="KVZ204" s="64"/>
      <c r="KWA204" s="64"/>
      <c r="KWB204" s="64"/>
      <c r="KWC204" s="64"/>
      <c r="KWD204" s="64"/>
      <c r="KWE204" s="64"/>
      <c r="KWF204" s="64"/>
      <c r="KWG204" s="64"/>
      <c r="KWH204" s="64"/>
      <c r="KWI204" s="64"/>
      <c r="KWJ204" s="64"/>
      <c r="KWK204" s="64"/>
      <c r="KWL204" s="64"/>
      <c r="KWM204" s="64"/>
      <c r="KWN204" s="64"/>
      <c r="KWO204" s="64"/>
      <c r="KWP204" s="64"/>
      <c r="KWQ204" s="64"/>
      <c r="KWR204" s="64"/>
      <c r="KWS204" s="64"/>
      <c r="KWT204" s="64"/>
      <c r="KWU204" s="64"/>
      <c r="KWV204" s="64"/>
      <c r="KWW204" s="64"/>
      <c r="KWX204" s="64"/>
      <c r="KWY204" s="64"/>
      <c r="KWZ204" s="64"/>
      <c r="KXA204" s="64"/>
      <c r="KXB204" s="64"/>
      <c r="KXC204" s="64"/>
      <c r="KXD204" s="64"/>
      <c r="KXE204" s="64"/>
      <c r="KXF204" s="64"/>
      <c r="KXG204" s="64"/>
      <c r="KXH204" s="64"/>
      <c r="KXI204" s="64"/>
      <c r="KXJ204" s="64"/>
      <c r="KXK204" s="64"/>
      <c r="KXL204" s="64"/>
      <c r="KXM204" s="64"/>
      <c r="KXN204" s="64"/>
      <c r="KXO204" s="64"/>
      <c r="KXP204" s="64"/>
      <c r="KXQ204" s="64"/>
      <c r="KXR204" s="64"/>
      <c r="KXS204" s="64"/>
      <c r="KXT204" s="64"/>
      <c r="KXU204" s="64"/>
      <c r="KXV204" s="64"/>
      <c r="KXW204" s="64"/>
      <c r="KXX204" s="64"/>
      <c r="KXY204" s="64"/>
      <c r="KXZ204" s="64"/>
      <c r="KYA204" s="64"/>
      <c r="KYB204" s="64"/>
      <c r="KYC204" s="64"/>
      <c r="KYD204" s="64"/>
      <c r="KYE204" s="64"/>
      <c r="KYF204" s="64"/>
      <c r="KYG204" s="64"/>
      <c r="KYH204" s="64"/>
      <c r="KYI204" s="64"/>
      <c r="KYJ204" s="64"/>
      <c r="KYK204" s="64"/>
      <c r="KYL204" s="64"/>
      <c r="KYM204" s="64"/>
      <c r="KYN204" s="64"/>
      <c r="KYO204" s="64"/>
      <c r="KYP204" s="64"/>
      <c r="KYQ204" s="64"/>
      <c r="KYR204" s="64"/>
      <c r="KYS204" s="64"/>
      <c r="KYT204" s="64"/>
      <c r="KYU204" s="64"/>
      <c r="KYV204" s="64"/>
      <c r="KYW204" s="64"/>
      <c r="KYX204" s="64"/>
      <c r="KYY204" s="64"/>
      <c r="KYZ204" s="64"/>
      <c r="KZA204" s="64"/>
      <c r="KZB204" s="64"/>
      <c r="KZC204" s="64"/>
      <c r="KZD204" s="64"/>
      <c r="KZE204" s="64"/>
      <c r="KZF204" s="64"/>
      <c r="KZG204" s="64"/>
      <c r="KZH204" s="64"/>
      <c r="KZI204" s="64"/>
      <c r="KZJ204" s="64"/>
      <c r="KZK204" s="64"/>
      <c r="KZL204" s="64"/>
      <c r="KZM204" s="64"/>
      <c r="KZN204" s="64"/>
      <c r="KZO204" s="64"/>
      <c r="KZP204" s="64"/>
      <c r="KZQ204" s="64"/>
      <c r="KZR204" s="64"/>
      <c r="KZS204" s="64"/>
      <c r="KZT204" s="64"/>
      <c r="KZU204" s="64"/>
      <c r="KZV204" s="64"/>
      <c r="KZW204" s="64"/>
      <c r="KZX204" s="64"/>
      <c r="KZY204" s="64"/>
      <c r="KZZ204" s="64"/>
      <c r="LAA204" s="64"/>
      <c r="LAB204" s="64"/>
      <c r="LAC204" s="64"/>
      <c r="LAD204" s="64"/>
      <c r="LAE204" s="64"/>
      <c r="LAF204" s="64"/>
      <c r="LAG204" s="64"/>
      <c r="LAH204" s="64"/>
      <c r="LAI204" s="64"/>
      <c r="LAJ204" s="64"/>
      <c r="LAK204" s="64"/>
      <c r="LAL204" s="64"/>
      <c r="LAM204" s="64"/>
      <c r="LAN204" s="64"/>
      <c r="LAO204" s="64"/>
      <c r="LAP204" s="64"/>
      <c r="LAQ204" s="64"/>
      <c r="LAR204" s="64"/>
      <c r="LAS204" s="64"/>
      <c r="LAT204" s="64"/>
      <c r="LAU204" s="64"/>
      <c r="LAV204" s="64"/>
      <c r="LAW204" s="64"/>
      <c r="LAX204" s="64"/>
      <c r="LAY204" s="64"/>
      <c r="LAZ204" s="64"/>
      <c r="LBA204" s="64"/>
      <c r="LBB204" s="64"/>
      <c r="LBC204" s="64"/>
      <c r="LBD204" s="64"/>
      <c r="LBE204" s="64"/>
      <c r="LBF204" s="64"/>
      <c r="LBG204" s="64"/>
      <c r="LBH204" s="64"/>
      <c r="LBI204" s="64"/>
      <c r="LBJ204" s="64"/>
      <c r="LBK204" s="64"/>
      <c r="LBL204" s="64"/>
      <c r="LBM204" s="64"/>
      <c r="LBN204" s="64"/>
      <c r="LBO204" s="64"/>
      <c r="LBP204" s="64"/>
      <c r="LBQ204" s="64"/>
      <c r="LBR204" s="64"/>
      <c r="LBS204" s="64"/>
      <c r="LBT204" s="64"/>
      <c r="LBU204" s="64"/>
      <c r="LBV204" s="64"/>
      <c r="LBW204" s="64"/>
      <c r="LBX204" s="64"/>
      <c r="LBY204" s="64"/>
      <c r="LBZ204" s="64"/>
      <c r="LCA204" s="64"/>
      <c r="LCB204" s="64"/>
      <c r="LCD204" s="64"/>
      <c r="LCF204" s="64"/>
      <c r="LCG204" s="64"/>
      <c r="LCH204" s="64"/>
      <c r="LCI204" s="64"/>
      <c r="LCJ204" s="64"/>
      <c r="LCK204" s="64"/>
      <c r="LCL204" s="64"/>
      <c r="LCM204" s="64"/>
      <c r="LCR204" s="64"/>
      <c r="LCS204" s="64"/>
      <c r="LCT204" s="64"/>
      <c r="LCU204" s="64"/>
      <c r="LCV204" s="64"/>
      <c r="LCW204" s="64"/>
      <c r="LCX204" s="64"/>
      <c r="LCY204" s="64"/>
      <c r="LCZ204" s="64"/>
      <c r="LDA204" s="64"/>
      <c r="LDB204" s="64"/>
      <c r="LDC204" s="64"/>
      <c r="LDD204" s="64"/>
      <c r="LDE204" s="64"/>
      <c r="LDF204" s="64"/>
      <c r="LDG204" s="64"/>
      <c r="LDH204" s="64"/>
      <c r="LDI204" s="64"/>
      <c r="LDJ204" s="64"/>
      <c r="LDK204" s="64"/>
      <c r="LDL204" s="64"/>
      <c r="LDM204" s="64"/>
      <c r="LDN204" s="64"/>
      <c r="LDO204" s="64"/>
      <c r="LDP204" s="64"/>
      <c r="LDQ204" s="64"/>
      <c r="LDR204" s="64"/>
      <c r="LDS204" s="64"/>
      <c r="LDT204" s="64"/>
      <c r="LDU204" s="64"/>
      <c r="LDV204" s="64"/>
      <c r="LDW204" s="64"/>
      <c r="LDX204" s="64"/>
      <c r="LDY204" s="64"/>
      <c r="LDZ204" s="64"/>
      <c r="LEA204" s="64"/>
      <c r="LEB204" s="64"/>
      <c r="LEC204" s="64"/>
      <c r="LED204" s="64"/>
      <c r="LEE204" s="64"/>
      <c r="LEF204" s="64"/>
      <c r="LEG204" s="64"/>
      <c r="LEH204" s="64"/>
      <c r="LEI204" s="64"/>
      <c r="LEJ204" s="64"/>
      <c r="LEK204" s="64"/>
      <c r="LEL204" s="64"/>
      <c r="LEM204" s="64"/>
      <c r="LEN204" s="64"/>
      <c r="LEO204" s="64"/>
      <c r="LEP204" s="64"/>
      <c r="LEQ204" s="64"/>
      <c r="LER204" s="64"/>
      <c r="LES204" s="64"/>
      <c r="LET204" s="64"/>
      <c r="LEU204" s="64"/>
      <c r="LEV204" s="64"/>
      <c r="LEW204" s="64"/>
      <c r="LEX204" s="64"/>
      <c r="LEY204" s="64"/>
      <c r="LEZ204" s="64"/>
      <c r="LFA204" s="64"/>
      <c r="LFB204" s="64"/>
      <c r="LFC204" s="64"/>
      <c r="LFD204" s="64"/>
      <c r="LFE204" s="64"/>
      <c r="LFF204" s="64"/>
      <c r="LFG204" s="64"/>
      <c r="LFH204" s="64"/>
      <c r="LFI204" s="64"/>
      <c r="LFJ204" s="64"/>
      <c r="LFK204" s="64"/>
      <c r="LFL204" s="64"/>
      <c r="LFM204" s="64"/>
      <c r="LFN204" s="64"/>
      <c r="LFO204" s="64"/>
      <c r="LFP204" s="64"/>
      <c r="LFQ204" s="64"/>
      <c r="LFR204" s="64"/>
      <c r="LFS204" s="64"/>
      <c r="LFT204" s="64"/>
      <c r="LFU204" s="64"/>
      <c r="LFV204" s="64"/>
      <c r="LFW204" s="64"/>
      <c r="LFX204" s="64"/>
      <c r="LFY204" s="64"/>
      <c r="LFZ204" s="64"/>
      <c r="LGA204" s="64"/>
      <c r="LGB204" s="64"/>
      <c r="LGC204" s="64"/>
      <c r="LGD204" s="64"/>
      <c r="LGE204" s="64"/>
      <c r="LGF204" s="64"/>
      <c r="LGG204" s="64"/>
      <c r="LGH204" s="64"/>
      <c r="LGI204" s="64"/>
      <c r="LGJ204" s="64"/>
      <c r="LGK204" s="64"/>
      <c r="LGL204" s="64"/>
      <c r="LGM204" s="64"/>
      <c r="LGN204" s="64"/>
      <c r="LGO204" s="64"/>
      <c r="LGP204" s="64"/>
      <c r="LGQ204" s="64"/>
      <c r="LGR204" s="64"/>
      <c r="LGS204" s="64"/>
      <c r="LGT204" s="64"/>
      <c r="LGU204" s="64"/>
      <c r="LGV204" s="64"/>
      <c r="LGW204" s="64"/>
      <c r="LGX204" s="64"/>
      <c r="LGY204" s="64"/>
      <c r="LGZ204" s="64"/>
      <c r="LHA204" s="64"/>
      <c r="LHB204" s="64"/>
      <c r="LHC204" s="64"/>
      <c r="LHD204" s="64"/>
      <c r="LHE204" s="64"/>
      <c r="LHF204" s="64"/>
      <c r="LHG204" s="64"/>
      <c r="LHH204" s="64"/>
      <c r="LHI204" s="64"/>
      <c r="LHJ204" s="64"/>
      <c r="LHK204" s="64"/>
      <c r="LHL204" s="64"/>
      <c r="LHM204" s="64"/>
      <c r="LHN204" s="64"/>
      <c r="LHO204" s="64"/>
      <c r="LHP204" s="64"/>
      <c r="LHQ204" s="64"/>
      <c r="LHR204" s="64"/>
      <c r="LHS204" s="64"/>
      <c r="LHT204" s="64"/>
      <c r="LHU204" s="64"/>
      <c r="LHV204" s="64"/>
      <c r="LHW204" s="64"/>
      <c r="LHX204" s="64"/>
      <c r="LHY204" s="64"/>
      <c r="LHZ204" s="64"/>
      <c r="LIA204" s="64"/>
      <c r="LIB204" s="64"/>
      <c r="LIC204" s="64"/>
      <c r="LID204" s="64"/>
      <c r="LIE204" s="64"/>
      <c r="LIF204" s="64"/>
      <c r="LIG204" s="64"/>
      <c r="LIH204" s="64"/>
      <c r="LII204" s="64"/>
      <c r="LIJ204" s="64"/>
      <c r="LIK204" s="64"/>
      <c r="LIL204" s="64"/>
      <c r="LIM204" s="64"/>
      <c r="LIN204" s="64"/>
      <c r="LIO204" s="64"/>
      <c r="LIP204" s="64"/>
      <c r="LIQ204" s="64"/>
      <c r="LIR204" s="64"/>
      <c r="LIS204" s="64"/>
      <c r="LIT204" s="64"/>
      <c r="LIU204" s="64"/>
      <c r="LIV204" s="64"/>
      <c r="LIW204" s="64"/>
      <c r="LIX204" s="64"/>
      <c r="LIY204" s="64"/>
      <c r="LIZ204" s="64"/>
      <c r="LJA204" s="64"/>
      <c r="LJB204" s="64"/>
      <c r="LJC204" s="64"/>
      <c r="LJD204" s="64"/>
      <c r="LJE204" s="64"/>
      <c r="LJF204" s="64"/>
      <c r="LJG204" s="64"/>
      <c r="LJH204" s="64"/>
      <c r="LJI204" s="64"/>
      <c r="LJJ204" s="64"/>
      <c r="LJK204" s="64"/>
      <c r="LJL204" s="64"/>
      <c r="LJM204" s="64"/>
      <c r="LJN204" s="64"/>
      <c r="LJO204" s="64"/>
      <c r="LJP204" s="64"/>
      <c r="LJQ204" s="64"/>
      <c r="LJR204" s="64"/>
      <c r="LJS204" s="64"/>
      <c r="LJT204" s="64"/>
      <c r="LJU204" s="64"/>
      <c r="LJV204" s="64"/>
      <c r="LJW204" s="64"/>
      <c r="LJX204" s="64"/>
      <c r="LJY204" s="64"/>
      <c r="LJZ204" s="64"/>
      <c r="LKA204" s="64"/>
      <c r="LKB204" s="64"/>
      <c r="LKC204" s="64"/>
      <c r="LKD204" s="64"/>
      <c r="LKE204" s="64"/>
      <c r="LKF204" s="64"/>
      <c r="LKG204" s="64"/>
      <c r="LKH204" s="64"/>
      <c r="LKI204" s="64"/>
      <c r="LKJ204" s="64"/>
      <c r="LKK204" s="64"/>
      <c r="LKL204" s="64"/>
      <c r="LKM204" s="64"/>
      <c r="LKN204" s="64"/>
      <c r="LKO204" s="64"/>
      <c r="LKP204" s="64"/>
      <c r="LKQ204" s="64"/>
      <c r="LKR204" s="64"/>
      <c r="LKS204" s="64"/>
      <c r="LKT204" s="64"/>
      <c r="LKU204" s="64"/>
      <c r="LKV204" s="64"/>
      <c r="LKW204" s="64"/>
      <c r="LKX204" s="64"/>
      <c r="LKY204" s="64"/>
      <c r="LKZ204" s="64"/>
      <c r="LLA204" s="64"/>
      <c r="LLB204" s="64"/>
      <c r="LLC204" s="64"/>
      <c r="LLD204" s="64"/>
      <c r="LLE204" s="64"/>
      <c r="LLF204" s="64"/>
      <c r="LLG204" s="64"/>
      <c r="LLH204" s="64"/>
      <c r="LLI204" s="64"/>
      <c r="LLJ204" s="64"/>
      <c r="LLK204" s="64"/>
      <c r="LLL204" s="64"/>
      <c r="LLM204" s="64"/>
      <c r="LLN204" s="64"/>
      <c r="LLO204" s="64"/>
      <c r="LLP204" s="64"/>
      <c r="LLQ204" s="64"/>
      <c r="LLR204" s="64"/>
      <c r="LLS204" s="64"/>
      <c r="LLT204" s="64"/>
      <c r="LLU204" s="64"/>
      <c r="LLV204" s="64"/>
      <c r="LLW204" s="64"/>
      <c r="LLX204" s="64"/>
      <c r="LLZ204" s="64"/>
      <c r="LMB204" s="64"/>
      <c r="LMC204" s="64"/>
      <c r="LMD204" s="64"/>
      <c r="LME204" s="64"/>
      <c r="LMF204" s="64"/>
      <c r="LMG204" s="64"/>
      <c r="LMH204" s="64"/>
      <c r="LMI204" s="64"/>
      <c r="LMN204" s="64"/>
      <c r="LMO204" s="64"/>
      <c r="LMP204" s="64"/>
      <c r="LMQ204" s="64"/>
      <c r="LMR204" s="64"/>
      <c r="LMS204" s="64"/>
      <c r="LMT204" s="64"/>
      <c r="LMU204" s="64"/>
      <c r="LMV204" s="64"/>
      <c r="LMW204" s="64"/>
      <c r="LMX204" s="64"/>
      <c r="LMY204" s="64"/>
      <c r="LMZ204" s="64"/>
      <c r="LNA204" s="64"/>
      <c r="LNB204" s="64"/>
      <c r="LNC204" s="64"/>
      <c r="LND204" s="64"/>
      <c r="LNE204" s="64"/>
      <c r="LNF204" s="64"/>
      <c r="LNG204" s="64"/>
      <c r="LNH204" s="64"/>
      <c r="LNI204" s="64"/>
      <c r="LNJ204" s="64"/>
      <c r="LNK204" s="64"/>
      <c r="LNL204" s="64"/>
      <c r="LNM204" s="64"/>
      <c r="LNN204" s="64"/>
      <c r="LNO204" s="64"/>
      <c r="LNP204" s="64"/>
      <c r="LNQ204" s="64"/>
      <c r="LNR204" s="64"/>
      <c r="LNS204" s="64"/>
      <c r="LNT204" s="64"/>
      <c r="LNU204" s="64"/>
      <c r="LNV204" s="64"/>
      <c r="LNW204" s="64"/>
      <c r="LNX204" s="64"/>
      <c r="LNY204" s="64"/>
      <c r="LNZ204" s="64"/>
      <c r="LOA204" s="64"/>
      <c r="LOB204" s="64"/>
      <c r="LOC204" s="64"/>
      <c r="LOD204" s="64"/>
      <c r="LOE204" s="64"/>
      <c r="LOF204" s="64"/>
      <c r="LOG204" s="64"/>
      <c r="LOH204" s="64"/>
      <c r="LOI204" s="64"/>
      <c r="LOJ204" s="64"/>
      <c r="LOK204" s="64"/>
      <c r="LOL204" s="64"/>
      <c r="LOM204" s="64"/>
      <c r="LON204" s="64"/>
      <c r="LOO204" s="64"/>
      <c r="LOP204" s="64"/>
      <c r="LOQ204" s="64"/>
      <c r="LOR204" s="64"/>
      <c r="LOS204" s="64"/>
      <c r="LOT204" s="64"/>
      <c r="LOU204" s="64"/>
      <c r="LOV204" s="64"/>
      <c r="LOW204" s="64"/>
      <c r="LOX204" s="64"/>
      <c r="LOY204" s="64"/>
      <c r="LOZ204" s="64"/>
      <c r="LPA204" s="64"/>
      <c r="LPB204" s="64"/>
      <c r="LPC204" s="64"/>
      <c r="LPD204" s="64"/>
      <c r="LPE204" s="64"/>
      <c r="LPF204" s="64"/>
      <c r="LPG204" s="64"/>
      <c r="LPH204" s="64"/>
      <c r="LPI204" s="64"/>
      <c r="LPJ204" s="64"/>
      <c r="LPK204" s="64"/>
      <c r="LPL204" s="64"/>
      <c r="LPM204" s="64"/>
      <c r="LPN204" s="64"/>
      <c r="LPO204" s="64"/>
      <c r="LPP204" s="64"/>
      <c r="LPQ204" s="64"/>
      <c r="LPR204" s="64"/>
      <c r="LPS204" s="64"/>
      <c r="LPT204" s="64"/>
      <c r="LPU204" s="64"/>
      <c r="LPV204" s="64"/>
      <c r="LPW204" s="64"/>
      <c r="LPX204" s="64"/>
      <c r="LPY204" s="64"/>
      <c r="LPZ204" s="64"/>
      <c r="LQA204" s="64"/>
      <c r="LQB204" s="64"/>
      <c r="LQC204" s="64"/>
      <c r="LQD204" s="64"/>
      <c r="LQE204" s="64"/>
      <c r="LQF204" s="64"/>
      <c r="LQG204" s="64"/>
      <c r="LQH204" s="64"/>
      <c r="LQI204" s="64"/>
      <c r="LQJ204" s="64"/>
      <c r="LQK204" s="64"/>
      <c r="LQL204" s="64"/>
      <c r="LQM204" s="64"/>
      <c r="LQN204" s="64"/>
      <c r="LQO204" s="64"/>
      <c r="LQP204" s="64"/>
      <c r="LQQ204" s="64"/>
      <c r="LQR204" s="64"/>
      <c r="LQS204" s="64"/>
      <c r="LQT204" s="64"/>
      <c r="LQU204" s="64"/>
      <c r="LQV204" s="64"/>
      <c r="LQW204" s="64"/>
      <c r="LQX204" s="64"/>
      <c r="LQY204" s="64"/>
      <c r="LQZ204" s="64"/>
      <c r="LRA204" s="64"/>
      <c r="LRB204" s="64"/>
      <c r="LRC204" s="64"/>
      <c r="LRD204" s="64"/>
      <c r="LRE204" s="64"/>
      <c r="LRF204" s="64"/>
      <c r="LRG204" s="64"/>
      <c r="LRH204" s="64"/>
      <c r="LRI204" s="64"/>
      <c r="LRJ204" s="64"/>
      <c r="LRK204" s="64"/>
      <c r="LRL204" s="64"/>
      <c r="LRM204" s="64"/>
      <c r="LRN204" s="64"/>
      <c r="LRO204" s="64"/>
      <c r="LRP204" s="64"/>
      <c r="LRQ204" s="64"/>
      <c r="LRR204" s="64"/>
      <c r="LRS204" s="64"/>
      <c r="LRT204" s="64"/>
      <c r="LRU204" s="64"/>
      <c r="LRV204" s="64"/>
      <c r="LRW204" s="64"/>
      <c r="LRX204" s="64"/>
      <c r="LRY204" s="64"/>
      <c r="LRZ204" s="64"/>
      <c r="LSA204" s="64"/>
      <c r="LSB204" s="64"/>
      <c r="LSC204" s="64"/>
      <c r="LSD204" s="64"/>
      <c r="LSE204" s="64"/>
      <c r="LSF204" s="64"/>
      <c r="LSG204" s="64"/>
      <c r="LSH204" s="64"/>
      <c r="LSI204" s="64"/>
      <c r="LSJ204" s="64"/>
      <c r="LSK204" s="64"/>
      <c r="LSL204" s="64"/>
      <c r="LSM204" s="64"/>
      <c r="LSN204" s="64"/>
      <c r="LSO204" s="64"/>
      <c r="LSP204" s="64"/>
      <c r="LSQ204" s="64"/>
      <c r="LSR204" s="64"/>
      <c r="LSS204" s="64"/>
      <c r="LST204" s="64"/>
      <c r="LSU204" s="64"/>
      <c r="LSV204" s="64"/>
      <c r="LSW204" s="64"/>
      <c r="LSX204" s="64"/>
      <c r="LSY204" s="64"/>
      <c r="LSZ204" s="64"/>
      <c r="LTA204" s="64"/>
      <c r="LTB204" s="64"/>
      <c r="LTC204" s="64"/>
      <c r="LTD204" s="64"/>
      <c r="LTE204" s="64"/>
      <c r="LTF204" s="64"/>
      <c r="LTG204" s="64"/>
      <c r="LTH204" s="64"/>
      <c r="LTI204" s="64"/>
      <c r="LTJ204" s="64"/>
      <c r="LTK204" s="64"/>
      <c r="LTL204" s="64"/>
      <c r="LTM204" s="64"/>
      <c r="LTN204" s="64"/>
      <c r="LTO204" s="64"/>
      <c r="LTP204" s="64"/>
      <c r="LTQ204" s="64"/>
      <c r="LTR204" s="64"/>
      <c r="LTS204" s="64"/>
      <c r="LTT204" s="64"/>
      <c r="LTU204" s="64"/>
      <c r="LTV204" s="64"/>
      <c r="LTW204" s="64"/>
      <c r="LTX204" s="64"/>
      <c r="LTY204" s="64"/>
      <c r="LTZ204" s="64"/>
      <c r="LUA204" s="64"/>
      <c r="LUB204" s="64"/>
      <c r="LUC204" s="64"/>
      <c r="LUD204" s="64"/>
      <c r="LUE204" s="64"/>
      <c r="LUF204" s="64"/>
      <c r="LUG204" s="64"/>
      <c r="LUH204" s="64"/>
      <c r="LUI204" s="64"/>
      <c r="LUJ204" s="64"/>
      <c r="LUK204" s="64"/>
      <c r="LUL204" s="64"/>
      <c r="LUM204" s="64"/>
      <c r="LUN204" s="64"/>
      <c r="LUO204" s="64"/>
      <c r="LUP204" s="64"/>
      <c r="LUQ204" s="64"/>
      <c r="LUR204" s="64"/>
      <c r="LUS204" s="64"/>
      <c r="LUT204" s="64"/>
      <c r="LUU204" s="64"/>
      <c r="LUV204" s="64"/>
      <c r="LUW204" s="64"/>
      <c r="LUX204" s="64"/>
      <c r="LUY204" s="64"/>
      <c r="LUZ204" s="64"/>
      <c r="LVA204" s="64"/>
      <c r="LVB204" s="64"/>
      <c r="LVC204" s="64"/>
      <c r="LVD204" s="64"/>
      <c r="LVE204" s="64"/>
      <c r="LVF204" s="64"/>
      <c r="LVG204" s="64"/>
      <c r="LVH204" s="64"/>
      <c r="LVI204" s="64"/>
      <c r="LVJ204" s="64"/>
      <c r="LVK204" s="64"/>
      <c r="LVL204" s="64"/>
      <c r="LVM204" s="64"/>
      <c r="LVN204" s="64"/>
      <c r="LVO204" s="64"/>
      <c r="LVP204" s="64"/>
      <c r="LVQ204" s="64"/>
      <c r="LVR204" s="64"/>
      <c r="LVS204" s="64"/>
      <c r="LVT204" s="64"/>
      <c r="LVV204" s="64"/>
      <c r="LVX204" s="64"/>
      <c r="LVY204" s="64"/>
      <c r="LVZ204" s="64"/>
      <c r="LWA204" s="64"/>
      <c r="LWB204" s="64"/>
      <c r="LWC204" s="64"/>
      <c r="LWD204" s="64"/>
      <c r="LWE204" s="64"/>
      <c r="LWJ204" s="64"/>
      <c r="LWK204" s="64"/>
      <c r="LWL204" s="64"/>
      <c r="LWM204" s="64"/>
      <c r="LWN204" s="64"/>
      <c r="LWO204" s="64"/>
      <c r="LWP204" s="64"/>
      <c r="LWQ204" s="64"/>
      <c r="LWR204" s="64"/>
      <c r="LWS204" s="64"/>
      <c r="LWT204" s="64"/>
      <c r="LWU204" s="64"/>
      <c r="LWV204" s="64"/>
      <c r="LWW204" s="64"/>
      <c r="LWX204" s="64"/>
      <c r="LWY204" s="64"/>
      <c r="LWZ204" s="64"/>
      <c r="LXA204" s="64"/>
      <c r="LXB204" s="64"/>
      <c r="LXC204" s="64"/>
      <c r="LXD204" s="64"/>
      <c r="LXE204" s="64"/>
      <c r="LXF204" s="64"/>
      <c r="LXG204" s="64"/>
      <c r="LXH204" s="64"/>
      <c r="LXI204" s="64"/>
      <c r="LXJ204" s="64"/>
      <c r="LXK204" s="64"/>
      <c r="LXL204" s="64"/>
      <c r="LXM204" s="64"/>
      <c r="LXN204" s="64"/>
      <c r="LXO204" s="64"/>
      <c r="LXP204" s="64"/>
      <c r="LXQ204" s="64"/>
      <c r="LXR204" s="64"/>
      <c r="LXS204" s="64"/>
      <c r="LXT204" s="64"/>
      <c r="LXU204" s="64"/>
      <c r="LXV204" s="64"/>
      <c r="LXW204" s="64"/>
      <c r="LXX204" s="64"/>
      <c r="LXY204" s="64"/>
      <c r="LXZ204" s="64"/>
      <c r="LYA204" s="64"/>
      <c r="LYB204" s="64"/>
      <c r="LYC204" s="64"/>
      <c r="LYD204" s="64"/>
      <c r="LYE204" s="64"/>
      <c r="LYF204" s="64"/>
      <c r="LYG204" s="64"/>
      <c r="LYH204" s="64"/>
      <c r="LYI204" s="64"/>
      <c r="LYJ204" s="64"/>
      <c r="LYK204" s="64"/>
      <c r="LYL204" s="64"/>
      <c r="LYM204" s="64"/>
      <c r="LYN204" s="64"/>
      <c r="LYO204" s="64"/>
      <c r="LYP204" s="64"/>
      <c r="LYQ204" s="64"/>
      <c r="LYR204" s="64"/>
      <c r="LYS204" s="64"/>
      <c r="LYT204" s="64"/>
      <c r="LYU204" s="64"/>
      <c r="LYV204" s="64"/>
      <c r="LYW204" s="64"/>
      <c r="LYX204" s="64"/>
      <c r="LYY204" s="64"/>
      <c r="LYZ204" s="64"/>
      <c r="LZA204" s="64"/>
      <c r="LZB204" s="64"/>
      <c r="LZC204" s="64"/>
      <c r="LZD204" s="64"/>
      <c r="LZE204" s="64"/>
      <c r="LZF204" s="64"/>
      <c r="LZG204" s="64"/>
      <c r="LZH204" s="64"/>
      <c r="LZI204" s="64"/>
      <c r="LZJ204" s="64"/>
      <c r="LZK204" s="64"/>
      <c r="LZL204" s="64"/>
      <c r="LZM204" s="64"/>
      <c r="LZN204" s="64"/>
      <c r="LZO204" s="64"/>
      <c r="LZP204" s="64"/>
      <c r="LZQ204" s="64"/>
      <c r="LZR204" s="64"/>
      <c r="LZS204" s="64"/>
      <c r="LZT204" s="64"/>
      <c r="LZU204" s="64"/>
      <c r="LZV204" s="64"/>
      <c r="LZW204" s="64"/>
      <c r="LZX204" s="64"/>
      <c r="LZY204" s="64"/>
      <c r="LZZ204" s="64"/>
      <c r="MAA204" s="64"/>
      <c r="MAB204" s="64"/>
      <c r="MAC204" s="64"/>
      <c r="MAD204" s="64"/>
      <c r="MAE204" s="64"/>
      <c r="MAF204" s="64"/>
      <c r="MAG204" s="64"/>
      <c r="MAH204" s="64"/>
      <c r="MAI204" s="64"/>
      <c r="MAJ204" s="64"/>
      <c r="MAK204" s="64"/>
      <c r="MAL204" s="64"/>
      <c r="MAM204" s="64"/>
      <c r="MAN204" s="64"/>
      <c r="MAO204" s="64"/>
      <c r="MAP204" s="64"/>
      <c r="MAQ204" s="64"/>
      <c r="MAR204" s="64"/>
      <c r="MAS204" s="64"/>
      <c r="MAT204" s="64"/>
      <c r="MAU204" s="64"/>
      <c r="MAV204" s="64"/>
      <c r="MAW204" s="64"/>
      <c r="MAX204" s="64"/>
      <c r="MAY204" s="64"/>
      <c r="MAZ204" s="64"/>
      <c r="MBA204" s="64"/>
      <c r="MBB204" s="64"/>
      <c r="MBC204" s="64"/>
      <c r="MBD204" s="64"/>
      <c r="MBE204" s="64"/>
      <c r="MBF204" s="64"/>
      <c r="MBG204" s="64"/>
      <c r="MBH204" s="64"/>
      <c r="MBI204" s="64"/>
      <c r="MBJ204" s="64"/>
      <c r="MBK204" s="64"/>
      <c r="MBL204" s="64"/>
      <c r="MBM204" s="64"/>
      <c r="MBN204" s="64"/>
      <c r="MBO204" s="64"/>
      <c r="MBP204" s="64"/>
      <c r="MBQ204" s="64"/>
      <c r="MBR204" s="64"/>
      <c r="MBS204" s="64"/>
      <c r="MBT204" s="64"/>
      <c r="MBU204" s="64"/>
      <c r="MBV204" s="64"/>
      <c r="MBW204" s="64"/>
      <c r="MBX204" s="64"/>
      <c r="MBY204" s="64"/>
      <c r="MBZ204" s="64"/>
      <c r="MCA204" s="64"/>
      <c r="MCB204" s="64"/>
      <c r="MCC204" s="64"/>
      <c r="MCD204" s="64"/>
      <c r="MCE204" s="64"/>
      <c r="MCF204" s="64"/>
      <c r="MCG204" s="64"/>
      <c r="MCH204" s="64"/>
      <c r="MCI204" s="64"/>
      <c r="MCJ204" s="64"/>
      <c r="MCK204" s="64"/>
      <c r="MCL204" s="64"/>
      <c r="MCM204" s="64"/>
      <c r="MCN204" s="64"/>
      <c r="MCO204" s="64"/>
      <c r="MCP204" s="64"/>
      <c r="MCQ204" s="64"/>
      <c r="MCR204" s="64"/>
      <c r="MCS204" s="64"/>
      <c r="MCT204" s="64"/>
      <c r="MCU204" s="64"/>
      <c r="MCV204" s="64"/>
      <c r="MCW204" s="64"/>
      <c r="MCX204" s="64"/>
      <c r="MCY204" s="64"/>
      <c r="MCZ204" s="64"/>
      <c r="MDA204" s="64"/>
      <c r="MDB204" s="64"/>
      <c r="MDC204" s="64"/>
      <c r="MDD204" s="64"/>
      <c r="MDE204" s="64"/>
      <c r="MDF204" s="64"/>
      <c r="MDG204" s="64"/>
      <c r="MDH204" s="64"/>
      <c r="MDI204" s="64"/>
      <c r="MDJ204" s="64"/>
      <c r="MDK204" s="64"/>
      <c r="MDL204" s="64"/>
      <c r="MDM204" s="64"/>
      <c r="MDN204" s="64"/>
      <c r="MDO204" s="64"/>
      <c r="MDP204" s="64"/>
      <c r="MDQ204" s="64"/>
      <c r="MDR204" s="64"/>
      <c r="MDS204" s="64"/>
      <c r="MDT204" s="64"/>
      <c r="MDU204" s="64"/>
      <c r="MDV204" s="64"/>
      <c r="MDW204" s="64"/>
      <c r="MDX204" s="64"/>
      <c r="MDY204" s="64"/>
      <c r="MDZ204" s="64"/>
      <c r="MEA204" s="64"/>
      <c r="MEB204" s="64"/>
      <c r="MEC204" s="64"/>
      <c r="MED204" s="64"/>
      <c r="MEE204" s="64"/>
      <c r="MEF204" s="64"/>
      <c r="MEG204" s="64"/>
      <c r="MEH204" s="64"/>
      <c r="MEI204" s="64"/>
      <c r="MEJ204" s="64"/>
      <c r="MEK204" s="64"/>
      <c r="MEL204" s="64"/>
      <c r="MEM204" s="64"/>
      <c r="MEN204" s="64"/>
      <c r="MEO204" s="64"/>
      <c r="MEP204" s="64"/>
      <c r="MEQ204" s="64"/>
      <c r="MER204" s="64"/>
      <c r="MES204" s="64"/>
      <c r="MET204" s="64"/>
      <c r="MEU204" s="64"/>
      <c r="MEV204" s="64"/>
      <c r="MEW204" s="64"/>
      <c r="MEX204" s="64"/>
      <c r="MEY204" s="64"/>
      <c r="MEZ204" s="64"/>
      <c r="MFA204" s="64"/>
      <c r="MFB204" s="64"/>
      <c r="MFC204" s="64"/>
      <c r="MFD204" s="64"/>
      <c r="MFE204" s="64"/>
      <c r="MFF204" s="64"/>
      <c r="MFG204" s="64"/>
      <c r="MFH204" s="64"/>
      <c r="MFI204" s="64"/>
      <c r="MFJ204" s="64"/>
      <c r="MFK204" s="64"/>
      <c r="MFL204" s="64"/>
      <c r="MFM204" s="64"/>
      <c r="MFN204" s="64"/>
      <c r="MFO204" s="64"/>
      <c r="MFP204" s="64"/>
      <c r="MFR204" s="64"/>
      <c r="MFT204" s="64"/>
      <c r="MFU204" s="64"/>
      <c r="MFV204" s="64"/>
      <c r="MFW204" s="64"/>
      <c r="MFX204" s="64"/>
      <c r="MFY204" s="64"/>
      <c r="MFZ204" s="64"/>
      <c r="MGA204" s="64"/>
      <c r="MGF204" s="64"/>
      <c r="MGG204" s="64"/>
      <c r="MGH204" s="64"/>
      <c r="MGI204" s="64"/>
      <c r="MGJ204" s="64"/>
      <c r="MGK204" s="64"/>
      <c r="MGL204" s="64"/>
      <c r="MGM204" s="64"/>
      <c r="MGN204" s="64"/>
      <c r="MGO204" s="64"/>
      <c r="MGP204" s="64"/>
      <c r="MGQ204" s="64"/>
      <c r="MGR204" s="64"/>
      <c r="MGS204" s="64"/>
      <c r="MGT204" s="64"/>
      <c r="MGU204" s="64"/>
      <c r="MGV204" s="64"/>
      <c r="MGW204" s="64"/>
      <c r="MGX204" s="64"/>
      <c r="MGY204" s="64"/>
      <c r="MGZ204" s="64"/>
      <c r="MHA204" s="64"/>
      <c r="MHB204" s="64"/>
      <c r="MHC204" s="64"/>
      <c r="MHD204" s="64"/>
      <c r="MHE204" s="64"/>
      <c r="MHF204" s="64"/>
      <c r="MHG204" s="64"/>
      <c r="MHH204" s="64"/>
      <c r="MHI204" s="64"/>
      <c r="MHJ204" s="64"/>
      <c r="MHK204" s="64"/>
      <c r="MHL204" s="64"/>
      <c r="MHM204" s="64"/>
      <c r="MHN204" s="64"/>
      <c r="MHO204" s="64"/>
      <c r="MHP204" s="64"/>
      <c r="MHQ204" s="64"/>
      <c r="MHR204" s="64"/>
      <c r="MHS204" s="64"/>
      <c r="MHT204" s="64"/>
      <c r="MHU204" s="64"/>
      <c r="MHV204" s="64"/>
      <c r="MHW204" s="64"/>
      <c r="MHX204" s="64"/>
      <c r="MHY204" s="64"/>
      <c r="MHZ204" s="64"/>
      <c r="MIA204" s="64"/>
      <c r="MIB204" s="64"/>
      <c r="MIC204" s="64"/>
      <c r="MID204" s="64"/>
      <c r="MIE204" s="64"/>
      <c r="MIF204" s="64"/>
      <c r="MIG204" s="64"/>
      <c r="MIH204" s="64"/>
      <c r="MII204" s="64"/>
      <c r="MIJ204" s="64"/>
      <c r="MIK204" s="64"/>
      <c r="MIL204" s="64"/>
      <c r="MIM204" s="64"/>
      <c r="MIN204" s="64"/>
      <c r="MIO204" s="64"/>
      <c r="MIP204" s="64"/>
      <c r="MIQ204" s="64"/>
      <c r="MIR204" s="64"/>
      <c r="MIS204" s="64"/>
      <c r="MIT204" s="64"/>
      <c r="MIU204" s="64"/>
      <c r="MIV204" s="64"/>
      <c r="MIW204" s="64"/>
      <c r="MIX204" s="64"/>
      <c r="MIY204" s="64"/>
      <c r="MIZ204" s="64"/>
      <c r="MJA204" s="64"/>
      <c r="MJB204" s="64"/>
      <c r="MJC204" s="64"/>
      <c r="MJD204" s="64"/>
      <c r="MJE204" s="64"/>
      <c r="MJF204" s="64"/>
      <c r="MJG204" s="64"/>
      <c r="MJH204" s="64"/>
      <c r="MJI204" s="64"/>
      <c r="MJJ204" s="64"/>
      <c r="MJK204" s="64"/>
      <c r="MJL204" s="64"/>
      <c r="MJM204" s="64"/>
      <c r="MJN204" s="64"/>
      <c r="MJO204" s="64"/>
      <c r="MJP204" s="64"/>
      <c r="MJQ204" s="64"/>
      <c r="MJR204" s="64"/>
      <c r="MJS204" s="64"/>
      <c r="MJT204" s="64"/>
      <c r="MJU204" s="64"/>
      <c r="MJV204" s="64"/>
      <c r="MJW204" s="64"/>
      <c r="MJX204" s="64"/>
      <c r="MJY204" s="64"/>
      <c r="MJZ204" s="64"/>
      <c r="MKA204" s="64"/>
      <c r="MKB204" s="64"/>
      <c r="MKC204" s="64"/>
      <c r="MKD204" s="64"/>
      <c r="MKE204" s="64"/>
      <c r="MKF204" s="64"/>
      <c r="MKG204" s="64"/>
      <c r="MKH204" s="64"/>
      <c r="MKI204" s="64"/>
      <c r="MKJ204" s="64"/>
      <c r="MKK204" s="64"/>
      <c r="MKL204" s="64"/>
      <c r="MKM204" s="64"/>
      <c r="MKN204" s="64"/>
      <c r="MKO204" s="64"/>
      <c r="MKP204" s="64"/>
      <c r="MKQ204" s="64"/>
      <c r="MKR204" s="64"/>
      <c r="MKS204" s="64"/>
      <c r="MKT204" s="64"/>
      <c r="MKU204" s="64"/>
      <c r="MKV204" s="64"/>
      <c r="MKW204" s="64"/>
      <c r="MKX204" s="64"/>
      <c r="MKY204" s="64"/>
      <c r="MKZ204" s="64"/>
      <c r="MLA204" s="64"/>
      <c r="MLB204" s="64"/>
      <c r="MLC204" s="64"/>
      <c r="MLD204" s="64"/>
      <c r="MLE204" s="64"/>
      <c r="MLF204" s="64"/>
      <c r="MLG204" s="64"/>
      <c r="MLH204" s="64"/>
      <c r="MLI204" s="64"/>
      <c r="MLJ204" s="64"/>
      <c r="MLK204" s="64"/>
      <c r="MLL204" s="64"/>
      <c r="MLM204" s="64"/>
      <c r="MLN204" s="64"/>
      <c r="MLO204" s="64"/>
      <c r="MLP204" s="64"/>
      <c r="MLQ204" s="64"/>
      <c r="MLR204" s="64"/>
      <c r="MLS204" s="64"/>
      <c r="MLT204" s="64"/>
      <c r="MLU204" s="64"/>
      <c r="MLV204" s="64"/>
      <c r="MLW204" s="64"/>
      <c r="MLX204" s="64"/>
      <c r="MLY204" s="64"/>
      <c r="MLZ204" s="64"/>
      <c r="MMA204" s="64"/>
      <c r="MMB204" s="64"/>
      <c r="MMC204" s="64"/>
      <c r="MMD204" s="64"/>
      <c r="MME204" s="64"/>
      <c r="MMF204" s="64"/>
      <c r="MMG204" s="64"/>
      <c r="MMH204" s="64"/>
      <c r="MMI204" s="64"/>
      <c r="MMJ204" s="64"/>
      <c r="MMK204" s="64"/>
      <c r="MML204" s="64"/>
      <c r="MMM204" s="64"/>
      <c r="MMN204" s="64"/>
      <c r="MMO204" s="64"/>
      <c r="MMP204" s="64"/>
      <c r="MMQ204" s="64"/>
      <c r="MMR204" s="64"/>
      <c r="MMS204" s="64"/>
      <c r="MMT204" s="64"/>
      <c r="MMU204" s="64"/>
      <c r="MMV204" s="64"/>
      <c r="MMW204" s="64"/>
      <c r="MMX204" s="64"/>
      <c r="MMY204" s="64"/>
      <c r="MMZ204" s="64"/>
      <c r="MNA204" s="64"/>
      <c r="MNB204" s="64"/>
      <c r="MNC204" s="64"/>
      <c r="MND204" s="64"/>
      <c r="MNE204" s="64"/>
      <c r="MNF204" s="64"/>
      <c r="MNG204" s="64"/>
      <c r="MNH204" s="64"/>
      <c r="MNI204" s="64"/>
      <c r="MNJ204" s="64"/>
      <c r="MNK204" s="64"/>
      <c r="MNL204" s="64"/>
      <c r="MNM204" s="64"/>
      <c r="MNN204" s="64"/>
      <c r="MNO204" s="64"/>
      <c r="MNP204" s="64"/>
      <c r="MNQ204" s="64"/>
      <c r="MNR204" s="64"/>
      <c r="MNS204" s="64"/>
      <c r="MNT204" s="64"/>
      <c r="MNU204" s="64"/>
      <c r="MNV204" s="64"/>
      <c r="MNW204" s="64"/>
      <c r="MNX204" s="64"/>
      <c r="MNY204" s="64"/>
      <c r="MNZ204" s="64"/>
      <c r="MOA204" s="64"/>
      <c r="MOB204" s="64"/>
      <c r="MOC204" s="64"/>
      <c r="MOD204" s="64"/>
      <c r="MOE204" s="64"/>
      <c r="MOF204" s="64"/>
      <c r="MOG204" s="64"/>
      <c r="MOH204" s="64"/>
      <c r="MOI204" s="64"/>
      <c r="MOJ204" s="64"/>
      <c r="MOK204" s="64"/>
      <c r="MOL204" s="64"/>
      <c r="MOM204" s="64"/>
      <c r="MON204" s="64"/>
      <c r="MOO204" s="64"/>
      <c r="MOP204" s="64"/>
      <c r="MOQ204" s="64"/>
      <c r="MOR204" s="64"/>
      <c r="MOS204" s="64"/>
      <c r="MOT204" s="64"/>
      <c r="MOU204" s="64"/>
      <c r="MOV204" s="64"/>
      <c r="MOW204" s="64"/>
      <c r="MOX204" s="64"/>
      <c r="MOY204" s="64"/>
      <c r="MOZ204" s="64"/>
      <c r="MPA204" s="64"/>
      <c r="MPB204" s="64"/>
      <c r="MPC204" s="64"/>
      <c r="MPD204" s="64"/>
      <c r="MPE204" s="64"/>
      <c r="MPF204" s="64"/>
      <c r="MPG204" s="64"/>
      <c r="MPH204" s="64"/>
      <c r="MPI204" s="64"/>
      <c r="MPJ204" s="64"/>
      <c r="MPK204" s="64"/>
      <c r="MPL204" s="64"/>
      <c r="MPN204" s="64"/>
      <c r="MPP204" s="64"/>
      <c r="MPQ204" s="64"/>
      <c r="MPR204" s="64"/>
      <c r="MPS204" s="64"/>
      <c r="MPT204" s="64"/>
      <c r="MPU204" s="64"/>
      <c r="MPV204" s="64"/>
      <c r="MPW204" s="64"/>
      <c r="MQB204" s="64"/>
      <c r="MQC204" s="64"/>
      <c r="MQD204" s="64"/>
      <c r="MQE204" s="64"/>
      <c r="MQF204" s="64"/>
      <c r="MQG204" s="64"/>
      <c r="MQH204" s="64"/>
      <c r="MQI204" s="64"/>
      <c r="MQJ204" s="64"/>
      <c r="MQK204" s="64"/>
      <c r="MQL204" s="64"/>
      <c r="MQM204" s="64"/>
      <c r="MQN204" s="64"/>
      <c r="MQO204" s="64"/>
      <c r="MQP204" s="64"/>
      <c r="MQQ204" s="64"/>
      <c r="MQR204" s="64"/>
      <c r="MQS204" s="64"/>
      <c r="MQT204" s="64"/>
      <c r="MQU204" s="64"/>
      <c r="MQV204" s="64"/>
      <c r="MQW204" s="64"/>
      <c r="MQX204" s="64"/>
      <c r="MQY204" s="64"/>
      <c r="MQZ204" s="64"/>
      <c r="MRA204" s="64"/>
      <c r="MRB204" s="64"/>
      <c r="MRC204" s="64"/>
      <c r="MRD204" s="64"/>
      <c r="MRE204" s="64"/>
      <c r="MRF204" s="64"/>
      <c r="MRG204" s="64"/>
      <c r="MRH204" s="64"/>
      <c r="MRI204" s="64"/>
      <c r="MRJ204" s="64"/>
      <c r="MRK204" s="64"/>
      <c r="MRL204" s="64"/>
      <c r="MRM204" s="64"/>
      <c r="MRN204" s="64"/>
      <c r="MRO204" s="64"/>
      <c r="MRP204" s="64"/>
      <c r="MRQ204" s="64"/>
      <c r="MRR204" s="64"/>
      <c r="MRS204" s="64"/>
      <c r="MRT204" s="64"/>
      <c r="MRU204" s="64"/>
      <c r="MRV204" s="64"/>
      <c r="MRW204" s="64"/>
      <c r="MRX204" s="64"/>
      <c r="MRY204" s="64"/>
      <c r="MRZ204" s="64"/>
      <c r="MSA204" s="64"/>
      <c r="MSB204" s="64"/>
      <c r="MSC204" s="64"/>
      <c r="MSD204" s="64"/>
      <c r="MSE204" s="64"/>
      <c r="MSF204" s="64"/>
      <c r="MSG204" s="64"/>
      <c r="MSH204" s="64"/>
      <c r="MSI204" s="64"/>
      <c r="MSJ204" s="64"/>
      <c r="MSK204" s="64"/>
      <c r="MSL204" s="64"/>
      <c r="MSM204" s="64"/>
      <c r="MSN204" s="64"/>
      <c r="MSO204" s="64"/>
      <c r="MSP204" s="64"/>
      <c r="MSQ204" s="64"/>
      <c r="MSR204" s="64"/>
      <c r="MSS204" s="64"/>
      <c r="MST204" s="64"/>
      <c r="MSU204" s="64"/>
      <c r="MSV204" s="64"/>
      <c r="MSW204" s="64"/>
      <c r="MSX204" s="64"/>
      <c r="MSY204" s="64"/>
      <c r="MSZ204" s="64"/>
      <c r="MTA204" s="64"/>
      <c r="MTB204" s="64"/>
      <c r="MTC204" s="64"/>
      <c r="MTD204" s="64"/>
      <c r="MTE204" s="64"/>
      <c r="MTF204" s="64"/>
      <c r="MTG204" s="64"/>
      <c r="MTH204" s="64"/>
      <c r="MTI204" s="64"/>
      <c r="MTJ204" s="64"/>
      <c r="MTK204" s="64"/>
      <c r="MTL204" s="64"/>
      <c r="MTM204" s="64"/>
      <c r="MTN204" s="64"/>
      <c r="MTO204" s="64"/>
      <c r="MTP204" s="64"/>
      <c r="MTQ204" s="64"/>
      <c r="MTR204" s="64"/>
      <c r="MTS204" s="64"/>
      <c r="MTT204" s="64"/>
      <c r="MTU204" s="64"/>
      <c r="MTV204" s="64"/>
      <c r="MTW204" s="64"/>
      <c r="MTX204" s="64"/>
      <c r="MTY204" s="64"/>
      <c r="MTZ204" s="64"/>
      <c r="MUA204" s="64"/>
      <c r="MUB204" s="64"/>
      <c r="MUC204" s="64"/>
      <c r="MUD204" s="64"/>
      <c r="MUE204" s="64"/>
      <c r="MUF204" s="64"/>
      <c r="MUG204" s="64"/>
      <c r="MUH204" s="64"/>
      <c r="MUI204" s="64"/>
      <c r="MUJ204" s="64"/>
      <c r="MUK204" s="64"/>
      <c r="MUL204" s="64"/>
      <c r="MUM204" s="64"/>
      <c r="MUN204" s="64"/>
      <c r="MUO204" s="64"/>
      <c r="MUP204" s="64"/>
      <c r="MUQ204" s="64"/>
      <c r="MUR204" s="64"/>
      <c r="MUS204" s="64"/>
      <c r="MUT204" s="64"/>
      <c r="MUU204" s="64"/>
      <c r="MUV204" s="64"/>
      <c r="MUW204" s="64"/>
      <c r="MUX204" s="64"/>
      <c r="MUY204" s="64"/>
      <c r="MUZ204" s="64"/>
      <c r="MVA204" s="64"/>
      <c r="MVB204" s="64"/>
      <c r="MVC204" s="64"/>
      <c r="MVD204" s="64"/>
      <c r="MVE204" s="64"/>
      <c r="MVF204" s="64"/>
      <c r="MVG204" s="64"/>
      <c r="MVH204" s="64"/>
      <c r="MVI204" s="64"/>
      <c r="MVJ204" s="64"/>
      <c r="MVK204" s="64"/>
      <c r="MVL204" s="64"/>
      <c r="MVM204" s="64"/>
      <c r="MVN204" s="64"/>
      <c r="MVO204" s="64"/>
      <c r="MVP204" s="64"/>
      <c r="MVQ204" s="64"/>
      <c r="MVR204" s="64"/>
      <c r="MVS204" s="64"/>
      <c r="MVT204" s="64"/>
      <c r="MVU204" s="64"/>
      <c r="MVV204" s="64"/>
      <c r="MVW204" s="64"/>
      <c r="MVX204" s="64"/>
      <c r="MVY204" s="64"/>
      <c r="MVZ204" s="64"/>
      <c r="MWA204" s="64"/>
      <c r="MWB204" s="64"/>
      <c r="MWC204" s="64"/>
      <c r="MWD204" s="64"/>
      <c r="MWE204" s="64"/>
      <c r="MWF204" s="64"/>
      <c r="MWG204" s="64"/>
      <c r="MWH204" s="64"/>
      <c r="MWI204" s="64"/>
      <c r="MWJ204" s="64"/>
      <c r="MWK204" s="64"/>
      <c r="MWL204" s="64"/>
      <c r="MWM204" s="64"/>
      <c r="MWN204" s="64"/>
      <c r="MWO204" s="64"/>
      <c r="MWP204" s="64"/>
      <c r="MWQ204" s="64"/>
      <c r="MWR204" s="64"/>
      <c r="MWS204" s="64"/>
      <c r="MWT204" s="64"/>
      <c r="MWU204" s="64"/>
      <c r="MWV204" s="64"/>
      <c r="MWW204" s="64"/>
      <c r="MWX204" s="64"/>
      <c r="MWY204" s="64"/>
      <c r="MWZ204" s="64"/>
      <c r="MXA204" s="64"/>
      <c r="MXB204" s="64"/>
      <c r="MXC204" s="64"/>
      <c r="MXD204" s="64"/>
      <c r="MXE204" s="64"/>
      <c r="MXF204" s="64"/>
      <c r="MXG204" s="64"/>
      <c r="MXH204" s="64"/>
      <c r="MXI204" s="64"/>
      <c r="MXJ204" s="64"/>
      <c r="MXK204" s="64"/>
      <c r="MXL204" s="64"/>
      <c r="MXM204" s="64"/>
      <c r="MXN204" s="64"/>
      <c r="MXO204" s="64"/>
      <c r="MXP204" s="64"/>
      <c r="MXQ204" s="64"/>
      <c r="MXR204" s="64"/>
      <c r="MXS204" s="64"/>
      <c r="MXT204" s="64"/>
      <c r="MXU204" s="64"/>
      <c r="MXV204" s="64"/>
      <c r="MXW204" s="64"/>
      <c r="MXX204" s="64"/>
      <c r="MXY204" s="64"/>
      <c r="MXZ204" s="64"/>
      <c r="MYA204" s="64"/>
      <c r="MYB204" s="64"/>
      <c r="MYC204" s="64"/>
      <c r="MYD204" s="64"/>
      <c r="MYE204" s="64"/>
      <c r="MYF204" s="64"/>
      <c r="MYG204" s="64"/>
      <c r="MYH204" s="64"/>
      <c r="MYI204" s="64"/>
      <c r="MYJ204" s="64"/>
      <c r="MYK204" s="64"/>
      <c r="MYL204" s="64"/>
      <c r="MYM204" s="64"/>
      <c r="MYN204" s="64"/>
      <c r="MYO204" s="64"/>
      <c r="MYP204" s="64"/>
      <c r="MYQ204" s="64"/>
      <c r="MYR204" s="64"/>
      <c r="MYS204" s="64"/>
      <c r="MYT204" s="64"/>
      <c r="MYU204" s="64"/>
      <c r="MYV204" s="64"/>
      <c r="MYW204" s="64"/>
      <c r="MYX204" s="64"/>
      <c r="MYY204" s="64"/>
      <c r="MYZ204" s="64"/>
      <c r="MZA204" s="64"/>
      <c r="MZB204" s="64"/>
      <c r="MZC204" s="64"/>
      <c r="MZD204" s="64"/>
      <c r="MZE204" s="64"/>
      <c r="MZF204" s="64"/>
      <c r="MZG204" s="64"/>
      <c r="MZH204" s="64"/>
      <c r="MZJ204" s="64"/>
      <c r="MZL204" s="64"/>
      <c r="MZM204" s="64"/>
      <c r="MZN204" s="64"/>
      <c r="MZO204" s="64"/>
      <c r="MZP204" s="64"/>
      <c r="MZQ204" s="64"/>
      <c r="MZR204" s="64"/>
      <c r="MZS204" s="64"/>
      <c r="MZX204" s="64"/>
      <c r="MZY204" s="64"/>
      <c r="MZZ204" s="64"/>
      <c r="NAA204" s="64"/>
      <c r="NAB204" s="64"/>
      <c r="NAC204" s="64"/>
      <c r="NAD204" s="64"/>
      <c r="NAE204" s="64"/>
      <c r="NAF204" s="64"/>
      <c r="NAG204" s="64"/>
      <c r="NAH204" s="64"/>
      <c r="NAI204" s="64"/>
      <c r="NAJ204" s="64"/>
      <c r="NAK204" s="64"/>
      <c r="NAL204" s="64"/>
      <c r="NAM204" s="64"/>
      <c r="NAN204" s="64"/>
      <c r="NAO204" s="64"/>
      <c r="NAP204" s="64"/>
      <c r="NAQ204" s="64"/>
      <c r="NAR204" s="64"/>
      <c r="NAS204" s="64"/>
      <c r="NAT204" s="64"/>
      <c r="NAU204" s="64"/>
      <c r="NAV204" s="64"/>
      <c r="NAW204" s="64"/>
      <c r="NAX204" s="64"/>
      <c r="NAY204" s="64"/>
      <c r="NAZ204" s="64"/>
      <c r="NBA204" s="64"/>
      <c r="NBB204" s="64"/>
      <c r="NBC204" s="64"/>
      <c r="NBD204" s="64"/>
      <c r="NBE204" s="64"/>
      <c r="NBF204" s="64"/>
      <c r="NBG204" s="64"/>
      <c r="NBH204" s="64"/>
      <c r="NBI204" s="64"/>
      <c r="NBJ204" s="64"/>
      <c r="NBK204" s="64"/>
      <c r="NBL204" s="64"/>
      <c r="NBM204" s="64"/>
      <c r="NBN204" s="64"/>
      <c r="NBO204" s="64"/>
      <c r="NBP204" s="64"/>
      <c r="NBQ204" s="64"/>
      <c r="NBR204" s="64"/>
      <c r="NBS204" s="64"/>
      <c r="NBT204" s="64"/>
      <c r="NBU204" s="64"/>
      <c r="NBV204" s="64"/>
      <c r="NBW204" s="64"/>
      <c r="NBX204" s="64"/>
      <c r="NBY204" s="64"/>
      <c r="NBZ204" s="64"/>
      <c r="NCA204" s="64"/>
      <c r="NCB204" s="64"/>
      <c r="NCC204" s="64"/>
      <c r="NCD204" s="64"/>
      <c r="NCE204" s="64"/>
      <c r="NCF204" s="64"/>
      <c r="NCG204" s="64"/>
      <c r="NCH204" s="64"/>
      <c r="NCI204" s="64"/>
      <c r="NCJ204" s="64"/>
      <c r="NCK204" s="64"/>
      <c r="NCL204" s="64"/>
      <c r="NCM204" s="64"/>
      <c r="NCN204" s="64"/>
      <c r="NCO204" s="64"/>
      <c r="NCP204" s="64"/>
      <c r="NCQ204" s="64"/>
      <c r="NCR204" s="64"/>
      <c r="NCS204" s="64"/>
      <c r="NCT204" s="64"/>
      <c r="NCU204" s="64"/>
      <c r="NCV204" s="64"/>
      <c r="NCW204" s="64"/>
      <c r="NCX204" s="64"/>
      <c r="NCY204" s="64"/>
      <c r="NCZ204" s="64"/>
      <c r="NDA204" s="64"/>
      <c r="NDB204" s="64"/>
      <c r="NDC204" s="64"/>
      <c r="NDD204" s="64"/>
      <c r="NDE204" s="64"/>
      <c r="NDF204" s="64"/>
      <c r="NDG204" s="64"/>
      <c r="NDH204" s="64"/>
      <c r="NDI204" s="64"/>
      <c r="NDJ204" s="64"/>
      <c r="NDK204" s="64"/>
      <c r="NDL204" s="64"/>
      <c r="NDM204" s="64"/>
      <c r="NDN204" s="64"/>
      <c r="NDO204" s="64"/>
      <c r="NDP204" s="64"/>
      <c r="NDQ204" s="64"/>
      <c r="NDR204" s="64"/>
      <c r="NDS204" s="64"/>
      <c r="NDT204" s="64"/>
      <c r="NDU204" s="64"/>
      <c r="NDV204" s="64"/>
      <c r="NDW204" s="64"/>
      <c r="NDX204" s="64"/>
      <c r="NDY204" s="64"/>
      <c r="NDZ204" s="64"/>
      <c r="NEA204" s="64"/>
      <c r="NEB204" s="64"/>
      <c r="NEC204" s="64"/>
      <c r="NED204" s="64"/>
      <c r="NEE204" s="64"/>
      <c r="NEF204" s="64"/>
      <c r="NEG204" s="64"/>
      <c r="NEH204" s="64"/>
      <c r="NEI204" s="64"/>
      <c r="NEJ204" s="64"/>
      <c r="NEK204" s="64"/>
      <c r="NEL204" s="64"/>
      <c r="NEM204" s="64"/>
      <c r="NEN204" s="64"/>
      <c r="NEO204" s="64"/>
      <c r="NEP204" s="64"/>
      <c r="NEQ204" s="64"/>
      <c r="NER204" s="64"/>
      <c r="NES204" s="64"/>
      <c r="NET204" s="64"/>
      <c r="NEU204" s="64"/>
      <c r="NEV204" s="64"/>
      <c r="NEW204" s="64"/>
      <c r="NEX204" s="64"/>
      <c r="NEY204" s="64"/>
      <c r="NEZ204" s="64"/>
      <c r="NFA204" s="64"/>
      <c r="NFB204" s="64"/>
      <c r="NFC204" s="64"/>
      <c r="NFD204" s="64"/>
      <c r="NFE204" s="64"/>
      <c r="NFF204" s="64"/>
      <c r="NFG204" s="64"/>
      <c r="NFH204" s="64"/>
      <c r="NFI204" s="64"/>
      <c r="NFJ204" s="64"/>
      <c r="NFK204" s="64"/>
      <c r="NFL204" s="64"/>
      <c r="NFM204" s="64"/>
      <c r="NFN204" s="64"/>
      <c r="NFO204" s="64"/>
      <c r="NFP204" s="64"/>
      <c r="NFQ204" s="64"/>
      <c r="NFR204" s="64"/>
      <c r="NFS204" s="64"/>
      <c r="NFT204" s="64"/>
      <c r="NFU204" s="64"/>
      <c r="NFV204" s="64"/>
      <c r="NFW204" s="64"/>
      <c r="NFX204" s="64"/>
      <c r="NFY204" s="64"/>
      <c r="NFZ204" s="64"/>
      <c r="NGA204" s="64"/>
      <c r="NGB204" s="64"/>
      <c r="NGC204" s="64"/>
      <c r="NGD204" s="64"/>
      <c r="NGE204" s="64"/>
      <c r="NGF204" s="64"/>
      <c r="NGG204" s="64"/>
      <c r="NGH204" s="64"/>
      <c r="NGI204" s="64"/>
      <c r="NGJ204" s="64"/>
      <c r="NGK204" s="64"/>
      <c r="NGL204" s="64"/>
      <c r="NGM204" s="64"/>
      <c r="NGN204" s="64"/>
      <c r="NGO204" s="64"/>
      <c r="NGP204" s="64"/>
      <c r="NGQ204" s="64"/>
      <c r="NGR204" s="64"/>
      <c r="NGS204" s="64"/>
      <c r="NGT204" s="64"/>
      <c r="NGU204" s="64"/>
      <c r="NGV204" s="64"/>
      <c r="NGW204" s="64"/>
      <c r="NGX204" s="64"/>
      <c r="NGY204" s="64"/>
      <c r="NGZ204" s="64"/>
      <c r="NHA204" s="64"/>
      <c r="NHB204" s="64"/>
      <c r="NHC204" s="64"/>
      <c r="NHD204" s="64"/>
      <c r="NHE204" s="64"/>
      <c r="NHF204" s="64"/>
      <c r="NHG204" s="64"/>
      <c r="NHH204" s="64"/>
      <c r="NHI204" s="64"/>
      <c r="NHJ204" s="64"/>
      <c r="NHK204" s="64"/>
      <c r="NHL204" s="64"/>
      <c r="NHM204" s="64"/>
      <c r="NHN204" s="64"/>
      <c r="NHO204" s="64"/>
      <c r="NHP204" s="64"/>
      <c r="NHQ204" s="64"/>
      <c r="NHR204" s="64"/>
      <c r="NHS204" s="64"/>
      <c r="NHT204" s="64"/>
      <c r="NHU204" s="64"/>
      <c r="NHV204" s="64"/>
      <c r="NHW204" s="64"/>
      <c r="NHX204" s="64"/>
      <c r="NHY204" s="64"/>
      <c r="NHZ204" s="64"/>
      <c r="NIA204" s="64"/>
      <c r="NIB204" s="64"/>
      <c r="NIC204" s="64"/>
      <c r="NID204" s="64"/>
      <c r="NIE204" s="64"/>
      <c r="NIF204" s="64"/>
      <c r="NIG204" s="64"/>
      <c r="NIH204" s="64"/>
      <c r="NII204" s="64"/>
      <c r="NIJ204" s="64"/>
      <c r="NIK204" s="64"/>
      <c r="NIL204" s="64"/>
      <c r="NIM204" s="64"/>
      <c r="NIN204" s="64"/>
      <c r="NIO204" s="64"/>
      <c r="NIP204" s="64"/>
      <c r="NIQ204" s="64"/>
      <c r="NIR204" s="64"/>
      <c r="NIS204" s="64"/>
      <c r="NIT204" s="64"/>
      <c r="NIU204" s="64"/>
      <c r="NIV204" s="64"/>
      <c r="NIW204" s="64"/>
      <c r="NIX204" s="64"/>
      <c r="NIY204" s="64"/>
      <c r="NIZ204" s="64"/>
      <c r="NJA204" s="64"/>
      <c r="NJB204" s="64"/>
      <c r="NJC204" s="64"/>
      <c r="NJD204" s="64"/>
      <c r="NJF204" s="64"/>
      <c r="NJH204" s="64"/>
      <c r="NJI204" s="64"/>
      <c r="NJJ204" s="64"/>
      <c r="NJK204" s="64"/>
      <c r="NJL204" s="64"/>
      <c r="NJM204" s="64"/>
      <c r="NJN204" s="64"/>
      <c r="NJO204" s="64"/>
      <c r="NJT204" s="64"/>
      <c r="NJU204" s="64"/>
      <c r="NJV204" s="64"/>
      <c r="NJW204" s="64"/>
      <c r="NJX204" s="64"/>
      <c r="NJY204" s="64"/>
      <c r="NJZ204" s="64"/>
      <c r="NKA204" s="64"/>
      <c r="NKB204" s="64"/>
      <c r="NKC204" s="64"/>
      <c r="NKD204" s="64"/>
      <c r="NKE204" s="64"/>
      <c r="NKF204" s="64"/>
      <c r="NKG204" s="64"/>
      <c r="NKH204" s="64"/>
      <c r="NKI204" s="64"/>
      <c r="NKJ204" s="64"/>
      <c r="NKK204" s="64"/>
      <c r="NKL204" s="64"/>
      <c r="NKM204" s="64"/>
      <c r="NKN204" s="64"/>
      <c r="NKO204" s="64"/>
      <c r="NKP204" s="64"/>
      <c r="NKQ204" s="64"/>
      <c r="NKR204" s="64"/>
      <c r="NKS204" s="64"/>
      <c r="NKT204" s="64"/>
      <c r="NKU204" s="64"/>
      <c r="NKV204" s="64"/>
      <c r="NKW204" s="64"/>
      <c r="NKX204" s="64"/>
      <c r="NKY204" s="64"/>
      <c r="NKZ204" s="64"/>
      <c r="NLA204" s="64"/>
      <c r="NLB204" s="64"/>
      <c r="NLC204" s="64"/>
      <c r="NLD204" s="64"/>
      <c r="NLE204" s="64"/>
      <c r="NLF204" s="64"/>
      <c r="NLG204" s="64"/>
      <c r="NLH204" s="64"/>
      <c r="NLI204" s="64"/>
      <c r="NLJ204" s="64"/>
      <c r="NLK204" s="64"/>
      <c r="NLL204" s="64"/>
      <c r="NLM204" s="64"/>
      <c r="NLN204" s="64"/>
      <c r="NLO204" s="64"/>
      <c r="NLP204" s="64"/>
      <c r="NLQ204" s="64"/>
      <c r="NLR204" s="64"/>
      <c r="NLS204" s="64"/>
      <c r="NLT204" s="64"/>
      <c r="NLU204" s="64"/>
      <c r="NLV204" s="64"/>
      <c r="NLW204" s="64"/>
      <c r="NLX204" s="64"/>
      <c r="NLY204" s="64"/>
      <c r="NLZ204" s="64"/>
      <c r="NMA204" s="64"/>
      <c r="NMB204" s="64"/>
      <c r="NMC204" s="64"/>
      <c r="NMD204" s="64"/>
      <c r="NME204" s="64"/>
      <c r="NMF204" s="64"/>
      <c r="NMG204" s="64"/>
      <c r="NMH204" s="64"/>
      <c r="NMI204" s="64"/>
      <c r="NMJ204" s="64"/>
      <c r="NMK204" s="64"/>
      <c r="NML204" s="64"/>
      <c r="NMM204" s="64"/>
      <c r="NMN204" s="64"/>
      <c r="NMO204" s="64"/>
      <c r="NMP204" s="64"/>
      <c r="NMQ204" s="64"/>
      <c r="NMR204" s="64"/>
      <c r="NMS204" s="64"/>
      <c r="NMT204" s="64"/>
      <c r="NMU204" s="64"/>
      <c r="NMV204" s="64"/>
      <c r="NMW204" s="64"/>
      <c r="NMX204" s="64"/>
      <c r="NMY204" s="64"/>
      <c r="NMZ204" s="64"/>
      <c r="NNA204" s="64"/>
      <c r="NNB204" s="64"/>
      <c r="NNC204" s="64"/>
      <c r="NND204" s="64"/>
      <c r="NNE204" s="64"/>
      <c r="NNF204" s="64"/>
      <c r="NNG204" s="64"/>
      <c r="NNH204" s="64"/>
      <c r="NNI204" s="64"/>
      <c r="NNJ204" s="64"/>
      <c r="NNK204" s="64"/>
      <c r="NNL204" s="64"/>
      <c r="NNM204" s="64"/>
      <c r="NNN204" s="64"/>
      <c r="NNO204" s="64"/>
      <c r="NNP204" s="64"/>
      <c r="NNQ204" s="64"/>
      <c r="NNR204" s="64"/>
      <c r="NNS204" s="64"/>
      <c r="NNT204" s="64"/>
      <c r="NNU204" s="64"/>
      <c r="NNV204" s="64"/>
      <c r="NNW204" s="64"/>
      <c r="NNX204" s="64"/>
      <c r="NNY204" s="64"/>
      <c r="NNZ204" s="64"/>
      <c r="NOA204" s="64"/>
      <c r="NOB204" s="64"/>
      <c r="NOC204" s="64"/>
      <c r="NOD204" s="64"/>
      <c r="NOE204" s="64"/>
      <c r="NOF204" s="64"/>
      <c r="NOG204" s="64"/>
      <c r="NOH204" s="64"/>
      <c r="NOI204" s="64"/>
      <c r="NOJ204" s="64"/>
      <c r="NOK204" s="64"/>
      <c r="NOL204" s="64"/>
      <c r="NOM204" s="64"/>
      <c r="NON204" s="64"/>
      <c r="NOO204" s="64"/>
      <c r="NOP204" s="64"/>
      <c r="NOQ204" s="64"/>
      <c r="NOR204" s="64"/>
      <c r="NOS204" s="64"/>
      <c r="NOT204" s="64"/>
      <c r="NOU204" s="64"/>
      <c r="NOV204" s="64"/>
      <c r="NOW204" s="64"/>
      <c r="NOX204" s="64"/>
      <c r="NOY204" s="64"/>
      <c r="NOZ204" s="64"/>
      <c r="NPA204" s="64"/>
      <c r="NPB204" s="64"/>
      <c r="NPC204" s="64"/>
      <c r="NPD204" s="64"/>
      <c r="NPE204" s="64"/>
      <c r="NPF204" s="64"/>
      <c r="NPG204" s="64"/>
      <c r="NPH204" s="64"/>
      <c r="NPI204" s="64"/>
      <c r="NPJ204" s="64"/>
      <c r="NPK204" s="64"/>
      <c r="NPL204" s="64"/>
      <c r="NPM204" s="64"/>
      <c r="NPN204" s="64"/>
      <c r="NPO204" s="64"/>
      <c r="NPP204" s="64"/>
      <c r="NPQ204" s="64"/>
      <c r="NPR204" s="64"/>
      <c r="NPS204" s="64"/>
      <c r="NPT204" s="64"/>
      <c r="NPU204" s="64"/>
      <c r="NPV204" s="64"/>
      <c r="NPW204" s="64"/>
      <c r="NPX204" s="64"/>
      <c r="NPY204" s="64"/>
      <c r="NPZ204" s="64"/>
      <c r="NQA204" s="64"/>
      <c r="NQB204" s="64"/>
      <c r="NQC204" s="64"/>
      <c r="NQD204" s="64"/>
      <c r="NQE204" s="64"/>
      <c r="NQF204" s="64"/>
      <c r="NQG204" s="64"/>
      <c r="NQH204" s="64"/>
      <c r="NQI204" s="64"/>
      <c r="NQJ204" s="64"/>
      <c r="NQK204" s="64"/>
      <c r="NQL204" s="64"/>
      <c r="NQM204" s="64"/>
      <c r="NQN204" s="64"/>
      <c r="NQO204" s="64"/>
      <c r="NQP204" s="64"/>
      <c r="NQQ204" s="64"/>
      <c r="NQR204" s="64"/>
      <c r="NQS204" s="64"/>
      <c r="NQT204" s="64"/>
      <c r="NQU204" s="64"/>
      <c r="NQV204" s="64"/>
      <c r="NQW204" s="64"/>
      <c r="NQX204" s="64"/>
      <c r="NQY204" s="64"/>
      <c r="NQZ204" s="64"/>
      <c r="NRA204" s="64"/>
      <c r="NRB204" s="64"/>
      <c r="NRC204" s="64"/>
      <c r="NRD204" s="64"/>
      <c r="NRE204" s="64"/>
      <c r="NRF204" s="64"/>
      <c r="NRG204" s="64"/>
      <c r="NRH204" s="64"/>
      <c r="NRI204" s="64"/>
      <c r="NRJ204" s="64"/>
      <c r="NRK204" s="64"/>
      <c r="NRL204" s="64"/>
      <c r="NRM204" s="64"/>
      <c r="NRN204" s="64"/>
      <c r="NRO204" s="64"/>
      <c r="NRP204" s="64"/>
      <c r="NRQ204" s="64"/>
      <c r="NRR204" s="64"/>
      <c r="NRS204" s="64"/>
      <c r="NRT204" s="64"/>
      <c r="NRU204" s="64"/>
      <c r="NRV204" s="64"/>
      <c r="NRW204" s="64"/>
      <c r="NRX204" s="64"/>
      <c r="NRY204" s="64"/>
      <c r="NRZ204" s="64"/>
      <c r="NSA204" s="64"/>
      <c r="NSB204" s="64"/>
      <c r="NSC204" s="64"/>
      <c r="NSD204" s="64"/>
      <c r="NSE204" s="64"/>
      <c r="NSF204" s="64"/>
      <c r="NSG204" s="64"/>
      <c r="NSH204" s="64"/>
      <c r="NSI204" s="64"/>
      <c r="NSJ204" s="64"/>
      <c r="NSK204" s="64"/>
      <c r="NSL204" s="64"/>
      <c r="NSM204" s="64"/>
      <c r="NSN204" s="64"/>
      <c r="NSO204" s="64"/>
      <c r="NSP204" s="64"/>
      <c r="NSQ204" s="64"/>
      <c r="NSR204" s="64"/>
      <c r="NSS204" s="64"/>
      <c r="NST204" s="64"/>
      <c r="NSU204" s="64"/>
      <c r="NSV204" s="64"/>
      <c r="NSW204" s="64"/>
      <c r="NSX204" s="64"/>
      <c r="NSY204" s="64"/>
      <c r="NSZ204" s="64"/>
      <c r="NTB204" s="64"/>
      <c r="NTD204" s="64"/>
      <c r="NTE204" s="64"/>
      <c r="NTF204" s="64"/>
      <c r="NTG204" s="64"/>
      <c r="NTH204" s="64"/>
      <c r="NTI204" s="64"/>
      <c r="NTJ204" s="64"/>
      <c r="NTK204" s="64"/>
      <c r="NTP204" s="64"/>
      <c r="NTQ204" s="64"/>
      <c r="NTR204" s="64"/>
      <c r="NTS204" s="64"/>
      <c r="NTT204" s="64"/>
      <c r="NTU204" s="64"/>
      <c r="NTV204" s="64"/>
      <c r="NTW204" s="64"/>
      <c r="NTX204" s="64"/>
      <c r="NTY204" s="64"/>
      <c r="NTZ204" s="64"/>
      <c r="NUA204" s="64"/>
      <c r="NUB204" s="64"/>
      <c r="NUC204" s="64"/>
      <c r="NUD204" s="64"/>
      <c r="NUE204" s="64"/>
      <c r="NUF204" s="64"/>
      <c r="NUG204" s="64"/>
      <c r="NUH204" s="64"/>
      <c r="NUI204" s="64"/>
      <c r="NUJ204" s="64"/>
      <c r="NUK204" s="64"/>
      <c r="NUL204" s="64"/>
      <c r="NUM204" s="64"/>
      <c r="NUN204" s="64"/>
      <c r="NUO204" s="64"/>
      <c r="NUP204" s="64"/>
      <c r="NUQ204" s="64"/>
      <c r="NUR204" s="64"/>
      <c r="NUS204" s="64"/>
      <c r="NUT204" s="64"/>
      <c r="NUU204" s="64"/>
      <c r="NUV204" s="64"/>
      <c r="NUW204" s="64"/>
      <c r="NUX204" s="64"/>
      <c r="NUY204" s="64"/>
      <c r="NUZ204" s="64"/>
      <c r="NVA204" s="64"/>
      <c r="NVB204" s="64"/>
      <c r="NVC204" s="64"/>
      <c r="NVD204" s="64"/>
      <c r="NVE204" s="64"/>
      <c r="NVF204" s="64"/>
      <c r="NVG204" s="64"/>
      <c r="NVH204" s="64"/>
      <c r="NVI204" s="64"/>
      <c r="NVJ204" s="64"/>
      <c r="NVK204" s="64"/>
      <c r="NVL204" s="64"/>
      <c r="NVM204" s="64"/>
      <c r="NVN204" s="64"/>
      <c r="NVO204" s="64"/>
      <c r="NVP204" s="64"/>
      <c r="NVQ204" s="64"/>
      <c r="NVR204" s="64"/>
      <c r="NVS204" s="64"/>
      <c r="NVT204" s="64"/>
      <c r="NVU204" s="64"/>
      <c r="NVV204" s="64"/>
      <c r="NVW204" s="64"/>
      <c r="NVX204" s="64"/>
      <c r="NVY204" s="64"/>
      <c r="NVZ204" s="64"/>
      <c r="NWA204" s="64"/>
      <c r="NWB204" s="64"/>
      <c r="NWC204" s="64"/>
      <c r="NWD204" s="64"/>
      <c r="NWE204" s="64"/>
      <c r="NWF204" s="64"/>
      <c r="NWG204" s="64"/>
      <c r="NWH204" s="64"/>
      <c r="NWI204" s="64"/>
      <c r="NWJ204" s="64"/>
      <c r="NWK204" s="64"/>
      <c r="NWL204" s="64"/>
      <c r="NWM204" s="64"/>
      <c r="NWN204" s="64"/>
      <c r="NWO204" s="64"/>
      <c r="NWP204" s="64"/>
      <c r="NWQ204" s="64"/>
      <c r="NWR204" s="64"/>
      <c r="NWS204" s="64"/>
      <c r="NWT204" s="64"/>
      <c r="NWU204" s="64"/>
      <c r="NWV204" s="64"/>
      <c r="NWW204" s="64"/>
      <c r="NWX204" s="64"/>
      <c r="NWY204" s="64"/>
      <c r="NWZ204" s="64"/>
      <c r="NXA204" s="64"/>
      <c r="NXB204" s="64"/>
      <c r="NXC204" s="64"/>
      <c r="NXD204" s="64"/>
      <c r="NXE204" s="64"/>
      <c r="NXF204" s="64"/>
      <c r="NXG204" s="64"/>
      <c r="NXH204" s="64"/>
      <c r="NXI204" s="64"/>
      <c r="NXJ204" s="64"/>
      <c r="NXK204" s="64"/>
      <c r="NXL204" s="64"/>
      <c r="NXM204" s="64"/>
      <c r="NXN204" s="64"/>
      <c r="NXO204" s="64"/>
      <c r="NXP204" s="64"/>
      <c r="NXQ204" s="64"/>
      <c r="NXR204" s="64"/>
      <c r="NXS204" s="64"/>
      <c r="NXT204" s="64"/>
      <c r="NXU204" s="64"/>
      <c r="NXV204" s="64"/>
      <c r="NXW204" s="64"/>
      <c r="NXX204" s="64"/>
      <c r="NXY204" s="64"/>
      <c r="NXZ204" s="64"/>
      <c r="NYA204" s="64"/>
      <c r="NYB204" s="64"/>
      <c r="NYC204" s="64"/>
      <c r="NYD204" s="64"/>
      <c r="NYE204" s="64"/>
      <c r="NYF204" s="64"/>
      <c r="NYG204" s="64"/>
      <c r="NYH204" s="64"/>
      <c r="NYI204" s="64"/>
      <c r="NYJ204" s="64"/>
      <c r="NYK204" s="64"/>
      <c r="NYL204" s="64"/>
      <c r="NYM204" s="64"/>
      <c r="NYN204" s="64"/>
      <c r="NYO204" s="64"/>
      <c r="NYP204" s="64"/>
      <c r="NYQ204" s="64"/>
      <c r="NYR204" s="64"/>
      <c r="NYS204" s="64"/>
      <c r="NYT204" s="64"/>
      <c r="NYU204" s="64"/>
      <c r="NYV204" s="64"/>
      <c r="NYW204" s="64"/>
      <c r="NYX204" s="64"/>
      <c r="NYY204" s="64"/>
      <c r="NYZ204" s="64"/>
      <c r="NZA204" s="64"/>
      <c r="NZB204" s="64"/>
      <c r="NZC204" s="64"/>
      <c r="NZD204" s="64"/>
      <c r="NZE204" s="64"/>
      <c r="NZF204" s="64"/>
      <c r="NZG204" s="64"/>
      <c r="NZH204" s="64"/>
      <c r="NZI204" s="64"/>
      <c r="NZJ204" s="64"/>
      <c r="NZK204" s="64"/>
      <c r="NZL204" s="64"/>
      <c r="NZM204" s="64"/>
      <c r="NZN204" s="64"/>
      <c r="NZO204" s="64"/>
      <c r="NZP204" s="64"/>
      <c r="NZQ204" s="64"/>
      <c r="NZR204" s="64"/>
      <c r="NZS204" s="64"/>
      <c r="NZT204" s="64"/>
      <c r="NZU204" s="64"/>
      <c r="NZV204" s="64"/>
      <c r="NZW204" s="64"/>
      <c r="NZX204" s="64"/>
      <c r="NZY204" s="64"/>
      <c r="NZZ204" s="64"/>
      <c r="OAA204" s="64"/>
      <c r="OAB204" s="64"/>
      <c r="OAC204" s="64"/>
      <c r="OAD204" s="64"/>
      <c r="OAE204" s="64"/>
      <c r="OAF204" s="64"/>
      <c r="OAG204" s="64"/>
      <c r="OAH204" s="64"/>
      <c r="OAI204" s="64"/>
      <c r="OAJ204" s="64"/>
      <c r="OAK204" s="64"/>
      <c r="OAL204" s="64"/>
      <c r="OAM204" s="64"/>
      <c r="OAN204" s="64"/>
      <c r="OAO204" s="64"/>
      <c r="OAP204" s="64"/>
      <c r="OAQ204" s="64"/>
      <c r="OAR204" s="64"/>
      <c r="OAS204" s="64"/>
      <c r="OAT204" s="64"/>
      <c r="OAU204" s="64"/>
      <c r="OAV204" s="64"/>
      <c r="OAW204" s="64"/>
      <c r="OAX204" s="64"/>
      <c r="OAY204" s="64"/>
      <c r="OAZ204" s="64"/>
      <c r="OBA204" s="64"/>
      <c r="OBB204" s="64"/>
      <c r="OBC204" s="64"/>
      <c r="OBD204" s="64"/>
      <c r="OBE204" s="64"/>
      <c r="OBF204" s="64"/>
      <c r="OBG204" s="64"/>
      <c r="OBH204" s="64"/>
      <c r="OBI204" s="64"/>
      <c r="OBJ204" s="64"/>
      <c r="OBK204" s="64"/>
      <c r="OBL204" s="64"/>
      <c r="OBM204" s="64"/>
      <c r="OBN204" s="64"/>
      <c r="OBO204" s="64"/>
      <c r="OBP204" s="64"/>
      <c r="OBQ204" s="64"/>
      <c r="OBR204" s="64"/>
      <c r="OBS204" s="64"/>
      <c r="OBT204" s="64"/>
      <c r="OBU204" s="64"/>
      <c r="OBV204" s="64"/>
      <c r="OBW204" s="64"/>
      <c r="OBX204" s="64"/>
      <c r="OBY204" s="64"/>
      <c r="OBZ204" s="64"/>
      <c r="OCA204" s="64"/>
      <c r="OCB204" s="64"/>
      <c r="OCC204" s="64"/>
      <c r="OCD204" s="64"/>
      <c r="OCE204" s="64"/>
      <c r="OCF204" s="64"/>
      <c r="OCG204" s="64"/>
      <c r="OCH204" s="64"/>
      <c r="OCI204" s="64"/>
      <c r="OCJ204" s="64"/>
      <c r="OCK204" s="64"/>
      <c r="OCL204" s="64"/>
      <c r="OCM204" s="64"/>
      <c r="OCN204" s="64"/>
      <c r="OCO204" s="64"/>
      <c r="OCP204" s="64"/>
      <c r="OCQ204" s="64"/>
      <c r="OCR204" s="64"/>
      <c r="OCS204" s="64"/>
      <c r="OCT204" s="64"/>
      <c r="OCU204" s="64"/>
      <c r="OCV204" s="64"/>
      <c r="OCX204" s="64"/>
      <c r="OCZ204" s="64"/>
      <c r="ODA204" s="64"/>
      <c r="ODB204" s="64"/>
      <c r="ODC204" s="64"/>
      <c r="ODD204" s="64"/>
      <c r="ODE204" s="64"/>
      <c r="ODF204" s="64"/>
      <c r="ODG204" s="64"/>
      <c r="ODL204" s="64"/>
      <c r="ODM204" s="64"/>
      <c r="ODN204" s="64"/>
      <c r="ODO204" s="64"/>
      <c r="ODP204" s="64"/>
      <c r="ODQ204" s="64"/>
      <c r="ODR204" s="64"/>
      <c r="ODS204" s="64"/>
      <c r="ODT204" s="64"/>
      <c r="ODU204" s="64"/>
      <c r="ODV204" s="64"/>
      <c r="ODW204" s="64"/>
      <c r="ODX204" s="64"/>
      <c r="ODY204" s="64"/>
      <c r="ODZ204" s="64"/>
      <c r="OEA204" s="64"/>
      <c r="OEB204" s="64"/>
      <c r="OEC204" s="64"/>
      <c r="OED204" s="64"/>
      <c r="OEE204" s="64"/>
      <c r="OEF204" s="64"/>
      <c r="OEG204" s="64"/>
      <c r="OEH204" s="64"/>
      <c r="OEI204" s="64"/>
      <c r="OEJ204" s="64"/>
      <c r="OEK204" s="64"/>
      <c r="OEL204" s="64"/>
      <c r="OEM204" s="64"/>
      <c r="OEN204" s="64"/>
      <c r="OEO204" s="64"/>
      <c r="OEP204" s="64"/>
      <c r="OEQ204" s="64"/>
      <c r="OER204" s="64"/>
      <c r="OES204" s="64"/>
      <c r="OET204" s="64"/>
      <c r="OEU204" s="64"/>
      <c r="OEV204" s="64"/>
      <c r="OEW204" s="64"/>
      <c r="OEX204" s="64"/>
      <c r="OEY204" s="64"/>
      <c r="OEZ204" s="64"/>
      <c r="OFA204" s="64"/>
      <c r="OFB204" s="64"/>
      <c r="OFC204" s="64"/>
      <c r="OFD204" s="64"/>
      <c r="OFE204" s="64"/>
      <c r="OFF204" s="64"/>
      <c r="OFG204" s="64"/>
      <c r="OFH204" s="64"/>
      <c r="OFI204" s="64"/>
      <c r="OFJ204" s="64"/>
      <c r="OFK204" s="64"/>
      <c r="OFL204" s="64"/>
      <c r="OFM204" s="64"/>
      <c r="OFN204" s="64"/>
      <c r="OFO204" s="64"/>
      <c r="OFP204" s="64"/>
      <c r="OFQ204" s="64"/>
      <c r="OFR204" s="64"/>
      <c r="OFS204" s="64"/>
      <c r="OFT204" s="64"/>
      <c r="OFU204" s="64"/>
      <c r="OFV204" s="64"/>
      <c r="OFW204" s="64"/>
      <c r="OFX204" s="64"/>
      <c r="OFY204" s="64"/>
      <c r="OFZ204" s="64"/>
      <c r="OGA204" s="64"/>
      <c r="OGB204" s="64"/>
      <c r="OGC204" s="64"/>
      <c r="OGD204" s="64"/>
      <c r="OGE204" s="64"/>
      <c r="OGF204" s="64"/>
      <c r="OGG204" s="64"/>
      <c r="OGH204" s="64"/>
      <c r="OGI204" s="64"/>
      <c r="OGJ204" s="64"/>
      <c r="OGK204" s="64"/>
      <c r="OGL204" s="64"/>
      <c r="OGM204" s="64"/>
      <c r="OGN204" s="64"/>
      <c r="OGO204" s="64"/>
      <c r="OGP204" s="64"/>
      <c r="OGQ204" s="64"/>
      <c r="OGR204" s="64"/>
      <c r="OGS204" s="64"/>
      <c r="OGT204" s="64"/>
      <c r="OGU204" s="64"/>
      <c r="OGV204" s="64"/>
      <c r="OGW204" s="64"/>
      <c r="OGX204" s="64"/>
      <c r="OGY204" s="64"/>
      <c r="OGZ204" s="64"/>
      <c r="OHA204" s="64"/>
      <c r="OHB204" s="64"/>
      <c r="OHC204" s="64"/>
      <c r="OHD204" s="64"/>
      <c r="OHE204" s="64"/>
      <c r="OHF204" s="64"/>
      <c r="OHG204" s="64"/>
      <c r="OHH204" s="64"/>
      <c r="OHI204" s="64"/>
      <c r="OHJ204" s="64"/>
      <c r="OHK204" s="64"/>
      <c r="OHL204" s="64"/>
      <c r="OHM204" s="64"/>
      <c r="OHN204" s="64"/>
      <c r="OHO204" s="64"/>
      <c r="OHP204" s="64"/>
      <c r="OHQ204" s="64"/>
      <c r="OHR204" s="64"/>
      <c r="OHS204" s="64"/>
      <c r="OHT204" s="64"/>
      <c r="OHU204" s="64"/>
      <c r="OHV204" s="64"/>
      <c r="OHW204" s="64"/>
      <c r="OHX204" s="64"/>
      <c r="OHY204" s="64"/>
      <c r="OHZ204" s="64"/>
      <c r="OIA204" s="64"/>
      <c r="OIB204" s="64"/>
      <c r="OIC204" s="64"/>
      <c r="OID204" s="64"/>
      <c r="OIE204" s="64"/>
      <c r="OIF204" s="64"/>
      <c r="OIG204" s="64"/>
      <c r="OIH204" s="64"/>
      <c r="OII204" s="64"/>
      <c r="OIJ204" s="64"/>
      <c r="OIK204" s="64"/>
      <c r="OIL204" s="64"/>
      <c r="OIM204" s="64"/>
      <c r="OIN204" s="64"/>
      <c r="OIO204" s="64"/>
      <c r="OIP204" s="64"/>
      <c r="OIQ204" s="64"/>
      <c r="OIR204" s="64"/>
      <c r="OIS204" s="64"/>
      <c r="OIT204" s="64"/>
      <c r="OIU204" s="64"/>
      <c r="OIV204" s="64"/>
      <c r="OIW204" s="64"/>
      <c r="OIX204" s="64"/>
      <c r="OIY204" s="64"/>
      <c r="OIZ204" s="64"/>
      <c r="OJA204" s="64"/>
      <c r="OJB204" s="64"/>
      <c r="OJC204" s="64"/>
      <c r="OJD204" s="64"/>
      <c r="OJE204" s="64"/>
      <c r="OJF204" s="64"/>
      <c r="OJG204" s="64"/>
      <c r="OJH204" s="64"/>
      <c r="OJI204" s="64"/>
      <c r="OJJ204" s="64"/>
      <c r="OJK204" s="64"/>
      <c r="OJL204" s="64"/>
      <c r="OJM204" s="64"/>
      <c r="OJN204" s="64"/>
      <c r="OJO204" s="64"/>
      <c r="OJP204" s="64"/>
      <c r="OJQ204" s="64"/>
      <c r="OJR204" s="64"/>
      <c r="OJS204" s="64"/>
      <c r="OJT204" s="64"/>
      <c r="OJU204" s="64"/>
      <c r="OJV204" s="64"/>
      <c r="OJW204" s="64"/>
      <c r="OJX204" s="64"/>
      <c r="OJY204" s="64"/>
      <c r="OJZ204" s="64"/>
      <c r="OKA204" s="64"/>
      <c r="OKB204" s="64"/>
      <c r="OKC204" s="64"/>
      <c r="OKD204" s="64"/>
      <c r="OKE204" s="64"/>
      <c r="OKF204" s="64"/>
      <c r="OKG204" s="64"/>
      <c r="OKH204" s="64"/>
      <c r="OKI204" s="64"/>
      <c r="OKJ204" s="64"/>
      <c r="OKK204" s="64"/>
      <c r="OKL204" s="64"/>
      <c r="OKM204" s="64"/>
      <c r="OKN204" s="64"/>
      <c r="OKO204" s="64"/>
      <c r="OKP204" s="64"/>
      <c r="OKQ204" s="64"/>
      <c r="OKR204" s="64"/>
      <c r="OKS204" s="64"/>
      <c r="OKT204" s="64"/>
      <c r="OKU204" s="64"/>
      <c r="OKV204" s="64"/>
      <c r="OKW204" s="64"/>
      <c r="OKX204" s="64"/>
      <c r="OKY204" s="64"/>
      <c r="OKZ204" s="64"/>
      <c r="OLA204" s="64"/>
      <c r="OLB204" s="64"/>
      <c r="OLC204" s="64"/>
      <c r="OLD204" s="64"/>
      <c r="OLE204" s="64"/>
      <c r="OLF204" s="64"/>
      <c r="OLG204" s="64"/>
      <c r="OLH204" s="64"/>
      <c r="OLI204" s="64"/>
      <c r="OLJ204" s="64"/>
      <c r="OLK204" s="64"/>
      <c r="OLL204" s="64"/>
      <c r="OLM204" s="64"/>
      <c r="OLN204" s="64"/>
      <c r="OLO204" s="64"/>
      <c r="OLP204" s="64"/>
      <c r="OLQ204" s="64"/>
      <c r="OLR204" s="64"/>
      <c r="OLS204" s="64"/>
      <c r="OLT204" s="64"/>
      <c r="OLU204" s="64"/>
      <c r="OLV204" s="64"/>
      <c r="OLW204" s="64"/>
      <c r="OLX204" s="64"/>
      <c r="OLY204" s="64"/>
      <c r="OLZ204" s="64"/>
      <c r="OMA204" s="64"/>
      <c r="OMB204" s="64"/>
      <c r="OMC204" s="64"/>
      <c r="OMD204" s="64"/>
      <c r="OME204" s="64"/>
      <c r="OMF204" s="64"/>
      <c r="OMG204" s="64"/>
      <c r="OMH204" s="64"/>
      <c r="OMI204" s="64"/>
      <c r="OMJ204" s="64"/>
      <c r="OMK204" s="64"/>
      <c r="OML204" s="64"/>
      <c r="OMM204" s="64"/>
      <c r="OMN204" s="64"/>
      <c r="OMO204" s="64"/>
      <c r="OMP204" s="64"/>
      <c r="OMQ204" s="64"/>
      <c r="OMR204" s="64"/>
      <c r="OMT204" s="64"/>
      <c r="OMV204" s="64"/>
      <c r="OMW204" s="64"/>
      <c r="OMX204" s="64"/>
      <c r="OMY204" s="64"/>
      <c r="OMZ204" s="64"/>
      <c r="ONA204" s="64"/>
      <c r="ONB204" s="64"/>
      <c r="ONC204" s="64"/>
      <c r="ONH204" s="64"/>
      <c r="ONI204" s="64"/>
      <c r="ONJ204" s="64"/>
      <c r="ONK204" s="64"/>
      <c r="ONL204" s="64"/>
      <c r="ONM204" s="64"/>
      <c r="ONN204" s="64"/>
      <c r="ONO204" s="64"/>
      <c r="ONP204" s="64"/>
      <c r="ONQ204" s="64"/>
      <c r="ONR204" s="64"/>
      <c r="ONS204" s="64"/>
      <c r="ONT204" s="64"/>
      <c r="ONU204" s="64"/>
      <c r="ONV204" s="64"/>
      <c r="ONW204" s="64"/>
      <c r="ONX204" s="64"/>
      <c r="ONY204" s="64"/>
      <c r="ONZ204" s="64"/>
      <c r="OOA204" s="64"/>
      <c r="OOB204" s="64"/>
      <c r="OOC204" s="64"/>
      <c r="OOD204" s="64"/>
      <c r="OOE204" s="64"/>
      <c r="OOF204" s="64"/>
      <c r="OOG204" s="64"/>
      <c r="OOH204" s="64"/>
      <c r="OOI204" s="64"/>
      <c r="OOJ204" s="64"/>
      <c r="OOK204" s="64"/>
      <c r="OOL204" s="64"/>
      <c r="OOM204" s="64"/>
      <c r="OON204" s="64"/>
      <c r="OOO204" s="64"/>
      <c r="OOP204" s="64"/>
      <c r="OOQ204" s="64"/>
      <c r="OOR204" s="64"/>
      <c r="OOS204" s="64"/>
      <c r="OOT204" s="64"/>
      <c r="OOU204" s="64"/>
      <c r="OOV204" s="64"/>
      <c r="OOW204" s="64"/>
      <c r="OOX204" s="64"/>
      <c r="OOY204" s="64"/>
      <c r="OOZ204" s="64"/>
      <c r="OPA204" s="64"/>
      <c r="OPB204" s="64"/>
      <c r="OPC204" s="64"/>
      <c r="OPD204" s="64"/>
      <c r="OPE204" s="64"/>
      <c r="OPF204" s="64"/>
      <c r="OPG204" s="64"/>
      <c r="OPH204" s="64"/>
      <c r="OPI204" s="64"/>
      <c r="OPJ204" s="64"/>
      <c r="OPK204" s="64"/>
      <c r="OPL204" s="64"/>
      <c r="OPM204" s="64"/>
      <c r="OPN204" s="64"/>
      <c r="OPO204" s="64"/>
      <c r="OPP204" s="64"/>
      <c r="OPQ204" s="64"/>
      <c r="OPR204" s="64"/>
      <c r="OPS204" s="64"/>
      <c r="OPT204" s="64"/>
      <c r="OPU204" s="64"/>
      <c r="OPV204" s="64"/>
      <c r="OPW204" s="64"/>
      <c r="OPX204" s="64"/>
      <c r="OPY204" s="64"/>
      <c r="OPZ204" s="64"/>
      <c r="OQA204" s="64"/>
      <c r="OQB204" s="64"/>
      <c r="OQC204" s="64"/>
      <c r="OQD204" s="64"/>
      <c r="OQE204" s="64"/>
      <c r="OQF204" s="64"/>
      <c r="OQG204" s="64"/>
      <c r="OQH204" s="64"/>
      <c r="OQI204" s="64"/>
      <c r="OQJ204" s="64"/>
      <c r="OQK204" s="64"/>
      <c r="OQL204" s="64"/>
      <c r="OQM204" s="64"/>
      <c r="OQN204" s="64"/>
      <c r="OQO204" s="64"/>
      <c r="OQP204" s="64"/>
      <c r="OQQ204" s="64"/>
      <c r="OQR204" s="64"/>
      <c r="OQS204" s="64"/>
      <c r="OQT204" s="64"/>
      <c r="OQU204" s="64"/>
      <c r="OQV204" s="64"/>
      <c r="OQW204" s="64"/>
      <c r="OQX204" s="64"/>
      <c r="OQY204" s="64"/>
      <c r="OQZ204" s="64"/>
      <c r="ORA204" s="64"/>
      <c r="ORB204" s="64"/>
      <c r="ORC204" s="64"/>
      <c r="ORD204" s="64"/>
      <c r="ORE204" s="64"/>
      <c r="ORF204" s="64"/>
      <c r="ORG204" s="64"/>
      <c r="ORH204" s="64"/>
      <c r="ORI204" s="64"/>
      <c r="ORJ204" s="64"/>
      <c r="ORK204" s="64"/>
      <c r="ORL204" s="64"/>
      <c r="ORM204" s="64"/>
      <c r="ORN204" s="64"/>
      <c r="ORO204" s="64"/>
      <c r="ORP204" s="64"/>
      <c r="ORQ204" s="64"/>
      <c r="ORR204" s="64"/>
      <c r="ORS204" s="64"/>
      <c r="ORT204" s="64"/>
      <c r="ORU204" s="64"/>
      <c r="ORV204" s="64"/>
      <c r="ORW204" s="64"/>
      <c r="ORX204" s="64"/>
      <c r="ORY204" s="64"/>
      <c r="ORZ204" s="64"/>
      <c r="OSA204" s="64"/>
      <c r="OSB204" s="64"/>
      <c r="OSC204" s="64"/>
      <c r="OSD204" s="64"/>
      <c r="OSE204" s="64"/>
      <c r="OSF204" s="64"/>
      <c r="OSG204" s="64"/>
      <c r="OSH204" s="64"/>
      <c r="OSI204" s="64"/>
      <c r="OSJ204" s="64"/>
      <c r="OSK204" s="64"/>
      <c r="OSL204" s="64"/>
      <c r="OSM204" s="64"/>
      <c r="OSN204" s="64"/>
      <c r="OSO204" s="64"/>
      <c r="OSP204" s="64"/>
      <c r="OSQ204" s="64"/>
      <c r="OSR204" s="64"/>
      <c r="OSS204" s="64"/>
      <c r="OST204" s="64"/>
      <c r="OSU204" s="64"/>
      <c r="OSV204" s="64"/>
      <c r="OSW204" s="64"/>
      <c r="OSX204" s="64"/>
      <c r="OSY204" s="64"/>
      <c r="OSZ204" s="64"/>
      <c r="OTA204" s="64"/>
      <c r="OTB204" s="64"/>
      <c r="OTC204" s="64"/>
      <c r="OTD204" s="64"/>
      <c r="OTE204" s="64"/>
      <c r="OTF204" s="64"/>
      <c r="OTG204" s="64"/>
      <c r="OTH204" s="64"/>
      <c r="OTI204" s="64"/>
      <c r="OTJ204" s="64"/>
      <c r="OTK204" s="64"/>
      <c r="OTL204" s="64"/>
      <c r="OTM204" s="64"/>
      <c r="OTN204" s="64"/>
      <c r="OTO204" s="64"/>
      <c r="OTP204" s="64"/>
      <c r="OTQ204" s="64"/>
      <c r="OTR204" s="64"/>
      <c r="OTS204" s="64"/>
      <c r="OTT204" s="64"/>
      <c r="OTU204" s="64"/>
      <c r="OTV204" s="64"/>
      <c r="OTW204" s="64"/>
      <c r="OTX204" s="64"/>
      <c r="OTY204" s="64"/>
      <c r="OTZ204" s="64"/>
      <c r="OUA204" s="64"/>
      <c r="OUB204" s="64"/>
      <c r="OUC204" s="64"/>
      <c r="OUD204" s="64"/>
      <c r="OUE204" s="64"/>
      <c r="OUF204" s="64"/>
      <c r="OUG204" s="64"/>
      <c r="OUH204" s="64"/>
      <c r="OUI204" s="64"/>
      <c r="OUJ204" s="64"/>
      <c r="OUK204" s="64"/>
      <c r="OUL204" s="64"/>
      <c r="OUM204" s="64"/>
      <c r="OUN204" s="64"/>
      <c r="OUO204" s="64"/>
      <c r="OUP204" s="64"/>
      <c r="OUQ204" s="64"/>
      <c r="OUR204" s="64"/>
      <c r="OUS204" s="64"/>
      <c r="OUT204" s="64"/>
      <c r="OUU204" s="64"/>
      <c r="OUV204" s="64"/>
      <c r="OUW204" s="64"/>
      <c r="OUX204" s="64"/>
      <c r="OUY204" s="64"/>
      <c r="OUZ204" s="64"/>
      <c r="OVA204" s="64"/>
      <c r="OVB204" s="64"/>
      <c r="OVC204" s="64"/>
      <c r="OVD204" s="64"/>
      <c r="OVE204" s="64"/>
      <c r="OVF204" s="64"/>
      <c r="OVG204" s="64"/>
      <c r="OVH204" s="64"/>
      <c r="OVI204" s="64"/>
      <c r="OVJ204" s="64"/>
      <c r="OVK204" s="64"/>
      <c r="OVL204" s="64"/>
      <c r="OVM204" s="64"/>
      <c r="OVN204" s="64"/>
      <c r="OVO204" s="64"/>
      <c r="OVP204" s="64"/>
      <c r="OVQ204" s="64"/>
      <c r="OVR204" s="64"/>
      <c r="OVS204" s="64"/>
      <c r="OVT204" s="64"/>
      <c r="OVU204" s="64"/>
      <c r="OVV204" s="64"/>
      <c r="OVW204" s="64"/>
      <c r="OVX204" s="64"/>
      <c r="OVY204" s="64"/>
      <c r="OVZ204" s="64"/>
      <c r="OWA204" s="64"/>
      <c r="OWB204" s="64"/>
      <c r="OWC204" s="64"/>
      <c r="OWD204" s="64"/>
      <c r="OWE204" s="64"/>
      <c r="OWF204" s="64"/>
      <c r="OWG204" s="64"/>
      <c r="OWH204" s="64"/>
      <c r="OWI204" s="64"/>
      <c r="OWJ204" s="64"/>
      <c r="OWK204" s="64"/>
      <c r="OWL204" s="64"/>
      <c r="OWM204" s="64"/>
      <c r="OWN204" s="64"/>
      <c r="OWP204" s="64"/>
      <c r="OWR204" s="64"/>
      <c r="OWS204" s="64"/>
      <c r="OWT204" s="64"/>
      <c r="OWU204" s="64"/>
      <c r="OWV204" s="64"/>
      <c r="OWW204" s="64"/>
      <c r="OWX204" s="64"/>
      <c r="OWY204" s="64"/>
      <c r="OXD204" s="64"/>
      <c r="OXE204" s="64"/>
      <c r="OXF204" s="64"/>
      <c r="OXG204" s="64"/>
      <c r="OXH204" s="64"/>
      <c r="OXI204" s="64"/>
      <c r="OXJ204" s="64"/>
      <c r="OXK204" s="64"/>
      <c r="OXL204" s="64"/>
      <c r="OXM204" s="64"/>
      <c r="OXN204" s="64"/>
      <c r="OXO204" s="64"/>
      <c r="OXP204" s="64"/>
      <c r="OXQ204" s="64"/>
      <c r="OXR204" s="64"/>
      <c r="OXS204" s="64"/>
      <c r="OXT204" s="64"/>
      <c r="OXU204" s="64"/>
      <c r="OXV204" s="64"/>
      <c r="OXW204" s="64"/>
      <c r="OXX204" s="64"/>
      <c r="OXY204" s="64"/>
      <c r="OXZ204" s="64"/>
      <c r="OYA204" s="64"/>
      <c r="OYB204" s="64"/>
      <c r="OYC204" s="64"/>
      <c r="OYD204" s="64"/>
      <c r="OYE204" s="64"/>
      <c r="OYF204" s="64"/>
      <c r="OYG204" s="64"/>
      <c r="OYH204" s="64"/>
      <c r="OYI204" s="64"/>
      <c r="OYJ204" s="64"/>
      <c r="OYK204" s="64"/>
      <c r="OYL204" s="64"/>
      <c r="OYM204" s="64"/>
      <c r="OYN204" s="64"/>
      <c r="OYO204" s="64"/>
      <c r="OYP204" s="64"/>
      <c r="OYQ204" s="64"/>
      <c r="OYR204" s="64"/>
      <c r="OYS204" s="64"/>
      <c r="OYT204" s="64"/>
      <c r="OYU204" s="64"/>
      <c r="OYV204" s="64"/>
      <c r="OYW204" s="64"/>
      <c r="OYX204" s="64"/>
      <c r="OYY204" s="64"/>
      <c r="OYZ204" s="64"/>
      <c r="OZA204" s="64"/>
      <c r="OZB204" s="64"/>
      <c r="OZC204" s="64"/>
      <c r="OZD204" s="64"/>
      <c r="OZE204" s="64"/>
      <c r="OZF204" s="64"/>
      <c r="OZG204" s="64"/>
      <c r="OZH204" s="64"/>
      <c r="OZI204" s="64"/>
      <c r="OZJ204" s="64"/>
      <c r="OZK204" s="64"/>
      <c r="OZL204" s="64"/>
      <c r="OZM204" s="64"/>
      <c r="OZN204" s="64"/>
      <c r="OZO204" s="64"/>
      <c r="OZP204" s="64"/>
      <c r="OZQ204" s="64"/>
      <c r="OZR204" s="64"/>
      <c r="OZS204" s="64"/>
      <c r="OZT204" s="64"/>
      <c r="OZU204" s="64"/>
      <c r="OZV204" s="64"/>
      <c r="OZW204" s="64"/>
      <c r="OZX204" s="64"/>
      <c r="OZY204" s="64"/>
      <c r="OZZ204" s="64"/>
      <c r="PAA204" s="64"/>
      <c r="PAB204" s="64"/>
      <c r="PAC204" s="64"/>
      <c r="PAD204" s="64"/>
      <c r="PAE204" s="64"/>
      <c r="PAF204" s="64"/>
      <c r="PAG204" s="64"/>
      <c r="PAH204" s="64"/>
      <c r="PAI204" s="64"/>
      <c r="PAJ204" s="64"/>
      <c r="PAK204" s="64"/>
      <c r="PAL204" s="64"/>
      <c r="PAM204" s="64"/>
      <c r="PAN204" s="64"/>
      <c r="PAO204" s="64"/>
      <c r="PAP204" s="64"/>
      <c r="PAQ204" s="64"/>
      <c r="PAR204" s="64"/>
      <c r="PAS204" s="64"/>
      <c r="PAT204" s="64"/>
      <c r="PAU204" s="64"/>
      <c r="PAV204" s="64"/>
      <c r="PAW204" s="64"/>
      <c r="PAX204" s="64"/>
      <c r="PAY204" s="64"/>
      <c r="PAZ204" s="64"/>
      <c r="PBA204" s="64"/>
      <c r="PBB204" s="64"/>
      <c r="PBC204" s="64"/>
      <c r="PBD204" s="64"/>
      <c r="PBE204" s="64"/>
      <c r="PBF204" s="64"/>
      <c r="PBG204" s="64"/>
      <c r="PBH204" s="64"/>
      <c r="PBI204" s="64"/>
      <c r="PBJ204" s="64"/>
      <c r="PBK204" s="64"/>
      <c r="PBL204" s="64"/>
      <c r="PBM204" s="64"/>
      <c r="PBN204" s="64"/>
      <c r="PBO204" s="64"/>
      <c r="PBP204" s="64"/>
      <c r="PBQ204" s="64"/>
      <c r="PBR204" s="64"/>
      <c r="PBS204" s="64"/>
      <c r="PBT204" s="64"/>
      <c r="PBU204" s="64"/>
      <c r="PBV204" s="64"/>
      <c r="PBW204" s="64"/>
      <c r="PBX204" s="64"/>
      <c r="PBY204" s="64"/>
      <c r="PBZ204" s="64"/>
      <c r="PCA204" s="64"/>
      <c r="PCB204" s="64"/>
      <c r="PCC204" s="64"/>
      <c r="PCD204" s="64"/>
      <c r="PCE204" s="64"/>
      <c r="PCF204" s="64"/>
      <c r="PCG204" s="64"/>
      <c r="PCH204" s="64"/>
      <c r="PCI204" s="64"/>
      <c r="PCJ204" s="64"/>
      <c r="PCK204" s="64"/>
      <c r="PCL204" s="64"/>
      <c r="PCM204" s="64"/>
      <c r="PCN204" s="64"/>
      <c r="PCO204" s="64"/>
      <c r="PCP204" s="64"/>
      <c r="PCQ204" s="64"/>
      <c r="PCR204" s="64"/>
      <c r="PCS204" s="64"/>
      <c r="PCT204" s="64"/>
      <c r="PCU204" s="64"/>
      <c r="PCV204" s="64"/>
      <c r="PCW204" s="64"/>
      <c r="PCX204" s="64"/>
      <c r="PCY204" s="64"/>
      <c r="PCZ204" s="64"/>
      <c r="PDA204" s="64"/>
      <c r="PDB204" s="64"/>
      <c r="PDC204" s="64"/>
      <c r="PDD204" s="64"/>
      <c r="PDE204" s="64"/>
      <c r="PDF204" s="64"/>
      <c r="PDG204" s="64"/>
      <c r="PDH204" s="64"/>
      <c r="PDI204" s="64"/>
      <c r="PDJ204" s="64"/>
      <c r="PDK204" s="64"/>
      <c r="PDL204" s="64"/>
      <c r="PDM204" s="64"/>
      <c r="PDN204" s="64"/>
      <c r="PDO204" s="64"/>
      <c r="PDP204" s="64"/>
      <c r="PDQ204" s="64"/>
      <c r="PDR204" s="64"/>
      <c r="PDS204" s="64"/>
      <c r="PDT204" s="64"/>
      <c r="PDU204" s="64"/>
      <c r="PDV204" s="64"/>
      <c r="PDW204" s="64"/>
      <c r="PDX204" s="64"/>
      <c r="PDY204" s="64"/>
      <c r="PDZ204" s="64"/>
      <c r="PEA204" s="64"/>
      <c r="PEB204" s="64"/>
      <c r="PEC204" s="64"/>
      <c r="PED204" s="64"/>
      <c r="PEE204" s="64"/>
      <c r="PEF204" s="64"/>
      <c r="PEG204" s="64"/>
      <c r="PEH204" s="64"/>
      <c r="PEI204" s="64"/>
      <c r="PEJ204" s="64"/>
      <c r="PEK204" s="64"/>
      <c r="PEL204" s="64"/>
      <c r="PEM204" s="64"/>
      <c r="PEN204" s="64"/>
      <c r="PEO204" s="64"/>
      <c r="PEP204" s="64"/>
      <c r="PEQ204" s="64"/>
      <c r="PER204" s="64"/>
      <c r="PES204" s="64"/>
      <c r="PET204" s="64"/>
      <c r="PEU204" s="64"/>
      <c r="PEV204" s="64"/>
      <c r="PEW204" s="64"/>
      <c r="PEX204" s="64"/>
      <c r="PEY204" s="64"/>
      <c r="PEZ204" s="64"/>
      <c r="PFA204" s="64"/>
      <c r="PFB204" s="64"/>
      <c r="PFC204" s="64"/>
      <c r="PFD204" s="64"/>
      <c r="PFE204" s="64"/>
      <c r="PFF204" s="64"/>
      <c r="PFG204" s="64"/>
      <c r="PFH204" s="64"/>
      <c r="PFI204" s="64"/>
      <c r="PFJ204" s="64"/>
      <c r="PFK204" s="64"/>
      <c r="PFL204" s="64"/>
      <c r="PFM204" s="64"/>
      <c r="PFN204" s="64"/>
      <c r="PFO204" s="64"/>
      <c r="PFP204" s="64"/>
      <c r="PFQ204" s="64"/>
      <c r="PFR204" s="64"/>
      <c r="PFS204" s="64"/>
      <c r="PFT204" s="64"/>
      <c r="PFU204" s="64"/>
      <c r="PFV204" s="64"/>
      <c r="PFW204" s="64"/>
      <c r="PFX204" s="64"/>
      <c r="PFY204" s="64"/>
      <c r="PFZ204" s="64"/>
      <c r="PGA204" s="64"/>
      <c r="PGB204" s="64"/>
      <c r="PGC204" s="64"/>
      <c r="PGD204" s="64"/>
      <c r="PGE204" s="64"/>
      <c r="PGF204" s="64"/>
      <c r="PGG204" s="64"/>
      <c r="PGH204" s="64"/>
      <c r="PGI204" s="64"/>
      <c r="PGJ204" s="64"/>
      <c r="PGL204" s="64"/>
      <c r="PGN204" s="64"/>
      <c r="PGO204" s="64"/>
      <c r="PGP204" s="64"/>
      <c r="PGQ204" s="64"/>
      <c r="PGR204" s="64"/>
      <c r="PGS204" s="64"/>
      <c r="PGT204" s="64"/>
      <c r="PGU204" s="64"/>
      <c r="PGZ204" s="64"/>
      <c r="PHA204" s="64"/>
      <c r="PHB204" s="64"/>
      <c r="PHC204" s="64"/>
      <c r="PHD204" s="64"/>
      <c r="PHE204" s="64"/>
      <c r="PHF204" s="64"/>
      <c r="PHG204" s="64"/>
      <c r="PHH204" s="64"/>
      <c r="PHI204" s="64"/>
      <c r="PHJ204" s="64"/>
      <c r="PHK204" s="64"/>
      <c r="PHL204" s="64"/>
      <c r="PHM204" s="64"/>
      <c r="PHN204" s="64"/>
      <c r="PHO204" s="64"/>
      <c r="PHP204" s="64"/>
      <c r="PHQ204" s="64"/>
      <c r="PHR204" s="64"/>
      <c r="PHS204" s="64"/>
      <c r="PHT204" s="64"/>
      <c r="PHU204" s="64"/>
      <c r="PHV204" s="64"/>
      <c r="PHW204" s="64"/>
      <c r="PHX204" s="64"/>
      <c r="PHY204" s="64"/>
      <c r="PHZ204" s="64"/>
      <c r="PIA204" s="64"/>
      <c r="PIB204" s="64"/>
      <c r="PIC204" s="64"/>
      <c r="PID204" s="64"/>
      <c r="PIE204" s="64"/>
      <c r="PIF204" s="64"/>
      <c r="PIG204" s="64"/>
      <c r="PIH204" s="64"/>
      <c r="PII204" s="64"/>
      <c r="PIJ204" s="64"/>
      <c r="PIK204" s="64"/>
      <c r="PIL204" s="64"/>
      <c r="PIM204" s="64"/>
      <c r="PIN204" s="64"/>
      <c r="PIO204" s="64"/>
      <c r="PIP204" s="64"/>
      <c r="PIQ204" s="64"/>
      <c r="PIR204" s="64"/>
      <c r="PIS204" s="64"/>
      <c r="PIT204" s="64"/>
      <c r="PIU204" s="64"/>
      <c r="PIV204" s="64"/>
      <c r="PIW204" s="64"/>
      <c r="PIX204" s="64"/>
      <c r="PIY204" s="64"/>
      <c r="PIZ204" s="64"/>
      <c r="PJA204" s="64"/>
      <c r="PJB204" s="64"/>
      <c r="PJC204" s="64"/>
      <c r="PJD204" s="64"/>
      <c r="PJE204" s="64"/>
      <c r="PJF204" s="64"/>
      <c r="PJG204" s="64"/>
      <c r="PJH204" s="64"/>
      <c r="PJI204" s="64"/>
      <c r="PJJ204" s="64"/>
      <c r="PJK204" s="64"/>
      <c r="PJL204" s="64"/>
      <c r="PJM204" s="64"/>
      <c r="PJN204" s="64"/>
      <c r="PJO204" s="64"/>
      <c r="PJP204" s="64"/>
      <c r="PJQ204" s="64"/>
      <c r="PJR204" s="64"/>
      <c r="PJS204" s="64"/>
      <c r="PJT204" s="64"/>
      <c r="PJU204" s="64"/>
      <c r="PJV204" s="64"/>
      <c r="PJW204" s="64"/>
      <c r="PJX204" s="64"/>
      <c r="PJY204" s="64"/>
      <c r="PJZ204" s="64"/>
      <c r="PKA204" s="64"/>
      <c r="PKB204" s="64"/>
      <c r="PKC204" s="64"/>
      <c r="PKD204" s="64"/>
      <c r="PKE204" s="64"/>
      <c r="PKF204" s="64"/>
      <c r="PKG204" s="64"/>
      <c r="PKH204" s="64"/>
      <c r="PKI204" s="64"/>
      <c r="PKJ204" s="64"/>
      <c r="PKK204" s="64"/>
      <c r="PKL204" s="64"/>
      <c r="PKM204" s="64"/>
      <c r="PKN204" s="64"/>
      <c r="PKO204" s="64"/>
      <c r="PKP204" s="64"/>
      <c r="PKQ204" s="64"/>
      <c r="PKR204" s="64"/>
      <c r="PKS204" s="64"/>
      <c r="PKT204" s="64"/>
      <c r="PKU204" s="64"/>
      <c r="PKV204" s="64"/>
      <c r="PKW204" s="64"/>
      <c r="PKX204" s="64"/>
      <c r="PKY204" s="64"/>
      <c r="PKZ204" s="64"/>
      <c r="PLA204" s="64"/>
      <c r="PLB204" s="64"/>
      <c r="PLC204" s="64"/>
      <c r="PLD204" s="64"/>
      <c r="PLE204" s="64"/>
      <c r="PLF204" s="64"/>
      <c r="PLG204" s="64"/>
      <c r="PLH204" s="64"/>
      <c r="PLI204" s="64"/>
      <c r="PLJ204" s="64"/>
      <c r="PLK204" s="64"/>
      <c r="PLL204" s="64"/>
      <c r="PLM204" s="64"/>
      <c r="PLN204" s="64"/>
      <c r="PLO204" s="64"/>
      <c r="PLP204" s="64"/>
      <c r="PLQ204" s="64"/>
      <c r="PLR204" s="64"/>
      <c r="PLS204" s="64"/>
      <c r="PLT204" s="64"/>
      <c r="PLU204" s="64"/>
      <c r="PLV204" s="64"/>
      <c r="PLW204" s="64"/>
      <c r="PLX204" s="64"/>
      <c r="PLY204" s="64"/>
      <c r="PLZ204" s="64"/>
      <c r="PMA204" s="64"/>
      <c r="PMB204" s="64"/>
      <c r="PMC204" s="64"/>
      <c r="PMD204" s="64"/>
      <c r="PME204" s="64"/>
      <c r="PMF204" s="64"/>
      <c r="PMG204" s="64"/>
      <c r="PMH204" s="64"/>
      <c r="PMI204" s="64"/>
      <c r="PMJ204" s="64"/>
      <c r="PMK204" s="64"/>
      <c r="PML204" s="64"/>
      <c r="PMM204" s="64"/>
      <c r="PMN204" s="64"/>
      <c r="PMO204" s="64"/>
      <c r="PMP204" s="64"/>
      <c r="PMQ204" s="64"/>
      <c r="PMR204" s="64"/>
      <c r="PMS204" s="64"/>
      <c r="PMT204" s="64"/>
      <c r="PMU204" s="64"/>
      <c r="PMV204" s="64"/>
      <c r="PMW204" s="64"/>
      <c r="PMX204" s="64"/>
      <c r="PMY204" s="64"/>
      <c r="PMZ204" s="64"/>
      <c r="PNA204" s="64"/>
      <c r="PNB204" s="64"/>
      <c r="PNC204" s="64"/>
      <c r="PND204" s="64"/>
      <c r="PNE204" s="64"/>
      <c r="PNF204" s="64"/>
      <c r="PNG204" s="64"/>
      <c r="PNH204" s="64"/>
      <c r="PNI204" s="64"/>
      <c r="PNJ204" s="64"/>
      <c r="PNK204" s="64"/>
      <c r="PNL204" s="64"/>
      <c r="PNM204" s="64"/>
      <c r="PNN204" s="64"/>
      <c r="PNO204" s="64"/>
      <c r="PNP204" s="64"/>
      <c r="PNQ204" s="64"/>
      <c r="PNR204" s="64"/>
      <c r="PNS204" s="64"/>
      <c r="PNT204" s="64"/>
      <c r="PNU204" s="64"/>
      <c r="PNV204" s="64"/>
      <c r="PNW204" s="64"/>
      <c r="PNX204" s="64"/>
      <c r="PNY204" s="64"/>
      <c r="PNZ204" s="64"/>
      <c r="POA204" s="64"/>
      <c r="POB204" s="64"/>
      <c r="POC204" s="64"/>
      <c r="POD204" s="64"/>
      <c r="POE204" s="64"/>
      <c r="POF204" s="64"/>
      <c r="POG204" s="64"/>
      <c r="POH204" s="64"/>
      <c r="POI204" s="64"/>
      <c r="POJ204" s="64"/>
      <c r="POK204" s="64"/>
      <c r="POL204" s="64"/>
      <c r="POM204" s="64"/>
      <c r="PON204" s="64"/>
      <c r="POO204" s="64"/>
      <c r="POP204" s="64"/>
      <c r="POQ204" s="64"/>
      <c r="POR204" s="64"/>
      <c r="POS204" s="64"/>
      <c r="POT204" s="64"/>
      <c r="POU204" s="64"/>
      <c r="POV204" s="64"/>
      <c r="POW204" s="64"/>
      <c r="POX204" s="64"/>
      <c r="POY204" s="64"/>
      <c r="POZ204" s="64"/>
      <c r="PPA204" s="64"/>
      <c r="PPB204" s="64"/>
      <c r="PPC204" s="64"/>
      <c r="PPD204" s="64"/>
      <c r="PPE204" s="64"/>
      <c r="PPF204" s="64"/>
      <c r="PPG204" s="64"/>
      <c r="PPH204" s="64"/>
      <c r="PPI204" s="64"/>
      <c r="PPJ204" s="64"/>
      <c r="PPK204" s="64"/>
      <c r="PPL204" s="64"/>
      <c r="PPM204" s="64"/>
      <c r="PPN204" s="64"/>
      <c r="PPO204" s="64"/>
      <c r="PPP204" s="64"/>
      <c r="PPQ204" s="64"/>
      <c r="PPR204" s="64"/>
      <c r="PPS204" s="64"/>
      <c r="PPT204" s="64"/>
      <c r="PPU204" s="64"/>
      <c r="PPV204" s="64"/>
      <c r="PPW204" s="64"/>
      <c r="PPX204" s="64"/>
      <c r="PPY204" s="64"/>
      <c r="PPZ204" s="64"/>
      <c r="PQA204" s="64"/>
      <c r="PQB204" s="64"/>
      <c r="PQC204" s="64"/>
      <c r="PQD204" s="64"/>
      <c r="PQE204" s="64"/>
      <c r="PQF204" s="64"/>
      <c r="PQH204" s="64"/>
      <c r="PQJ204" s="64"/>
      <c r="PQK204" s="64"/>
      <c r="PQL204" s="64"/>
      <c r="PQM204" s="64"/>
      <c r="PQN204" s="64"/>
      <c r="PQO204" s="64"/>
      <c r="PQP204" s="64"/>
      <c r="PQQ204" s="64"/>
      <c r="PQV204" s="64"/>
      <c r="PQW204" s="64"/>
      <c r="PQX204" s="64"/>
      <c r="PQY204" s="64"/>
      <c r="PQZ204" s="64"/>
      <c r="PRA204" s="64"/>
      <c r="PRB204" s="64"/>
      <c r="PRC204" s="64"/>
      <c r="PRD204" s="64"/>
      <c r="PRE204" s="64"/>
      <c r="PRF204" s="64"/>
      <c r="PRG204" s="64"/>
      <c r="PRH204" s="64"/>
      <c r="PRI204" s="64"/>
      <c r="PRJ204" s="64"/>
      <c r="PRK204" s="64"/>
      <c r="PRL204" s="64"/>
      <c r="PRM204" s="64"/>
      <c r="PRN204" s="64"/>
      <c r="PRO204" s="64"/>
      <c r="PRP204" s="64"/>
      <c r="PRQ204" s="64"/>
      <c r="PRR204" s="64"/>
      <c r="PRS204" s="64"/>
      <c r="PRT204" s="64"/>
      <c r="PRU204" s="64"/>
      <c r="PRV204" s="64"/>
      <c r="PRW204" s="64"/>
      <c r="PRX204" s="64"/>
      <c r="PRY204" s="64"/>
      <c r="PRZ204" s="64"/>
      <c r="PSA204" s="64"/>
      <c r="PSB204" s="64"/>
      <c r="PSC204" s="64"/>
      <c r="PSD204" s="64"/>
      <c r="PSE204" s="64"/>
      <c r="PSF204" s="64"/>
      <c r="PSG204" s="64"/>
      <c r="PSH204" s="64"/>
      <c r="PSI204" s="64"/>
      <c r="PSJ204" s="64"/>
      <c r="PSK204" s="64"/>
      <c r="PSL204" s="64"/>
      <c r="PSM204" s="64"/>
      <c r="PSN204" s="64"/>
      <c r="PSO204" s="64"/>
      <c r="PSP204" s="64"/>
      <c r="PSQ204" s="64"/>
      <c r="PSR204" s="64"/>
      <c r="PSS204" s="64"/>
      <c r="PST204" s="64"/>
      <c r="PSU204" s="64"/>
      <c r="PSV204" s="64"/>
      <c r="PSW204" s="64"/>
      <c r="PSX204" s="64"/>
      <c r="PSY204" s="64"/>
      <c r="PSZ204" s="64"/>
      <c r="PTA204" s="64"/>
      <c r="PTB204" s="64"/>
      <c r="PTC204" s="64"/>
      <c r="PTD204" s="64"/>
      <c r="PTE204" s="64"/>
      <c r="PTF204" s="64"/>
      <c r="PTG204" s="64"/>
      <c r="PTH204" s="64"/>
      <c r="PTI204" s="64"/>
      <c r="PTJ204" s="64"/>
      <c r="PTK204" s="64"/>
      <c r="PTL204" s="64"/>
      <c r="PTM204" s="64"/>
      <c r="PTN204" s="64"/>
      <c r="PTO204" s="64"/>
      <c r="PTP204" s="64"/>
      <c r="PTQ204" s="64"/>
      <c r="PTR204" s="64"/>
      <c r="PTS204" s="64"/>
      <c r="PTT204" s="64"/>
      <c r="PTU204" s="64"/>
      <c r="PTV204" s="64"/>
      <c r="PTW204" s="64"/>
      <c r="PTX204" s="64"/>
      <c r="PTY204" s="64"/>
      <c r="PTZ204" s="64"/>
      <c r="PUA204" s="64"/>
      <c r="PUB204" s="64"/>
      <c r="PUC204" s="64"/>
      <c r="PUD204" s="64"/>
      <c r="PUE204" s="64"/>
      <c r="PUF204" s="64"/>
      <c r="PUG204" s="64"/>
      <c r="PUH204" s="64"/>
      <c r="PUI204" s="64"/>
      <c r="PUJ204" s="64"/>
      <c r="PUK204" s="64"/>
      <c r="PUL204" s="64"/>
      <c r="PUM204" s="64"/>
      <c r="PUN204" s="64"/>
      <c r="PUO204" s="64"/>
      <c r="PUP204" s="64"/>
      <c r="PUQ204" s="64"/>
      <c r="PUR204" s="64"/>
      <c r="PUS204" s="64"/>
      <c r="PUT204" s="64"/>
      <c r="PUU204" s="64"/>
      <c r="PUV204" s="64"/>
      <c r="PUW204" s="64"/>
      <c r="PUX204" s="64"/>
      <c r="PUY204" s="64"/>
      <c r="PUZ204" s="64"/>
      <c r="PVA204" s="64"/>
      <c r="PVB204" s="64"/>
      <c r="PVC204" s="64"/>
      <c r="PVD204" s="64"/>
      <c r="PVE204" s="64"/>
      <c r="PVF204" s="64"/>
      <c r="PVG204" s="64"/>
      <c r="PVH204" s="64"/>
      <c r="PVI204" s="64"/>
      <c r="PVJ204" s="64"/>
      <c r="PVK204" s="64"/>
      <c r="PVL204" s="64"/>
      <c r="PVM204" s="64"/>
      <c r="PVN204" s="64"/>
      <c r="PVO204" s="64"/>
      <c r="PVP204" s="64"/>
      <c r="PVQ204" s="64"/>
      <c r="PVR204" s="64"/>
      <c r="PVS204" s="64"/>
      <c r="PVT204" s="64"/>
      <c r="PVU204" s="64"/>
      <c r="PVV204" s="64"/>
      <c r="PVW204" s="64"/>
      <c r="PVX204" s="64"/>
      <c r="PVY204" s="64"/>
      <c r="PVZ204" s="64"/>
      <c r="PWA204" s="64"/>
      <c r="PWB204" s="64"/>
      <c r="PWC204" s="64"/>
      <c r="PWD204" s="64"/>
      <c r="PWE204" s="64"/>
      <c r="PWF204" s="64"/>
      <c r="PWG204" s="64"/>
      <c r="PWH204" s="64"/>
      <c r="PWI204" s="64"/>
      <c r="PWJ204" s="64"/>
      <c r="PWK204" s="64"/>
      <c r="PWL204" s="64"/>
      <c r="PWM204" s="64"/>
      <c r="PWN204" s="64"/>
      <c r="PWO204" s="64"/>
      <c r="PWP204" s="64"/>
      <c r="PWQ204" s="64"/>
      <c r="PWR204" s="64"/>
      <c r="PWS204" s="64"/>
      <c r="PWT204" s="64"/>
      <c r="PWU204" s="64"/>
      <c r="PWV204" s="64"/>
      <c r="PWW204" s="64"/>
      <c r="PWX204" s="64"/>
      <c r="PWY204" s="64"/>
      <c r="PWZ204" s="64"/>
      <c r="PXA204" s="64"/>
      <c r="PXB204" s="64"/>
      <c r="PXC204" s="64"/>
      <c r="PXD204" s="64"/>
      <c r="PXE204" s="64"/>
      <c r="PXF204" s="64"/>
      <c r="PXG204" s="64"/>
      <c r="PXH204" s="64"/>
      <c r="PXI204" s="64"/>
      <c r="PXJ204" s="64"/>
      <c r="PXK204" s="64"/>
      <c r="PXL204" s="64"/>
      <c r="PXM204" s="64"/>
      <c r="PXN204" s="64"/>
      <c r="PXO204" s="64"/>
      <c r="PXP204" s="64"/>
      <c r="PXQ204" s="64"/>
      <c r="PXR204" s="64"/>
      <c r="PXS204" s="64"/>
      <c r="PXT204" s="64"/>
      <c r="PXU204" s="64"/>
      <c r="PXV204" s="64"/>
      <c r="PXW204" s="64"/>
      <c r="PXX204" s="64"/>
      <c r="PXY204" s="64"/>
      <c r="PXZ204" s="64"/>
      <c r="PYA204" s="64"/>
      <c r="PYB204" s="64"/>
      <c r="PYC204" s="64"/>
      <c r="PYD204" s="64"/>
      <c r="PYE204" s="64"/>
      <c r="PYF204" s="64"/>
      <c r="PYG204" s="64"/>
      <c r="PYH204" s="64"/>
      <c r="PYI204" s="64"/>
      <c r="PYJ204" s="64"/>
      <c r="PYK204" s="64"/>
      <c r="PYL204" s="64"/>
      <c r="PYM204" s="64"/>
      <c r="PYN204" s="64"/>
      <c r="PYO204" s="64"/>
      <c r="PYP204" s="64"/>
      <c r="PYQ204" s="64"/>
      <c r="PYR204" s="64"/>
      <c r="PYS204" s="64"/>
      <c r="PYT204" s="64"/>
      <c r="PYU204" s="64"/>
      <c r="PYV204" s="64"/>
      <c r="PYW204" s="64"/>
      <c r="PYX204" s="64"/>
      <c r="PYY204" s="64"/>
      <c r="PYZ204" s="64"/>
      <c r="PZA204" s="64"/>
      <c r="PZB204" s="64"/>
      <c r="PZC204" s="64"/>
      <c r="PZD204" s="64"/>
      <c r="PZE204" s="64"/>
      <c r="PZF204" s="64"/>
      <c r="PZG204" s="64"/>
      <c r="PZH204" s="64"/>
      <c r="PZI204" s="64"/>
      <c r="PZJ204" s="64"/>
      <c r="PZK204" s="64"/>
      <c r="PZL204" s="64"/>
      <c r="PZM204" s="64"/>
      <c r="PZN204" s="64"/>
      <c r="PZO204" s="64"/>
      <c r="PZP204" s="64"/>
      <c r="PZQ204" s="64"/>
      <c r="PZR204" s="64"/>
      <c r="PZS204" s="64"/>
      <c r="PZT204" s="64"/>
      <c r="PZU204" s="64"/>
      <c r="PZV204" s="64"/>
      <c r="PZW204" s="64"/>
      <c r="PZX204" s="64"/>
      <c r="PZY204" s="64"/>
      <c r="PZZ204" s="64"/>
      <c r="QAA204" s="64"/>
      <c r="QAB204" s="64"/>
      <c r="QAD204" s="64"/>
      <c r="QAF204" s="64"/>
      <c r="QAG204" s="64"/>
      <c r="QAH204" s="64"/>
      <c r="QAI204" s="64"/>
      <c r="QAJ204" s="64"/>
      <c r="QAK204" s="64"/>
      <c r="QAL204" s="64"/>
      <c r="QAM204" s="64"/>
      <c r="QAR204" s="64"/>
      <c r="QAS204" s="64"/>
      <c r="QAT204" s="64"/>
      <c r="QAU204" s="64"/>
      <c r="QAV204" s="64"/>
      <c r="QAW204" s="64"/>
      <c r="QAX204" s="64"/>
      <c r="QAY204" s="64"/>
      <c r="QAZ204" s="64"/>
      <c r="QBA204" s="64"/>
      <c r="QBB204" s="64"/>
      <c r="QBC204" s="64"/>
      <c r="QBD204" s="64"/>
      <c r="QBE204" s="64"/>
      <c r="QBF204" s="64"/>
      <c r="QBG204" s="64"/>
      <c r="QBH204" s="64"/>
      <c r="QBI204" s="64"/>
      <c r="QBJ204" s="64"/>
      <c r="QBK204" s="64"/>
      <c r="QBL204" s="64"/>
      <c r="QBM204" s="64"/>
      <c r="QBN204" s="64"/>
      <c r="QBO204" s="64"/>
      <c r="QBP204" s="64"/>
      <c r="QBQ204" s="64"/>
      <c r="QBR204" s="64"/>
      <c r="QBS204" s="64"/>
      <c r="QBT204" s="64"/>
      <c r="QBU204" s="64"/>
      <c r="QBV204" s="64"/>
      <c r="QBW204" s="64"/>
      <c r="QBX204" s="64"/>
      <c r="QBY204" s="64"/>
      <c r="QBZ204" s="64"/>
      <c r="QCA204" s="64"/>
      <c r="QCB204" s="64"/>
      <c r="QCC204" s="64"/>
      <c r="QCD204" s="64"/>
      <c r="QCE204" s="64"/>
      <c r="QCF204" s="64"/>
      <c r="QCG204" s="64"/>
      <c r="QCH204" s="64"/>
      <c r="QCI204" s="64"/>
      <c r="QCJ204" s="64"/>
      <c r="QCK204" s="64"/>
      <c r="QCL204" s="64"/>
      <c r="QCM204" s="64"/>
      <c r="QCN204" s="64"/>
      <c r="QCO204" s="64"/>
      <c r="QCP204" s="64"/>
      <c r="QCQ204" s="64"/>
      <c r="QCR204" s="64"/>
      <c r="QCS204" s="64"/>
      <c r="QCT204" s="64"/>
      <c r="QCU204" s="64"/>
      <c r="QCV204" s="64"/>
      <c r="QCW204" s="64"/>
      <c r="QCX204" s="64"/>
      <c r="QCY204" s="64"/>
      <c r="QCZ204" s="64"/>
      <c r="QDA204" s="64"/>
      <c r="QDB204" s="64"/>
      <c r="QDC204" s="64"/>
      <c r="QDD204" s="64"/>
      <c r="QDE204" s="64"/>
      <c r="QDF204" s="64"/>
      <c r="QDG204" s="64"/>
      <c r="QDH204" s="64"/>
      <c r="QDI204" s="64"/>
      <c r="QDJ204" s="64"/>
      <c r="QDK204" s="64"/>
      <c r="QDL204" s="64"/>
      <c r="QDM204" s="64"/>
      <c r="QDN204" s="64"/>
      <c r="QDO204" s="64"/>
      <c r="QDP204" s="64"/>
      <c r="QDQ204" s="64"/>
      <c r="QDR204" s="64"/>
      <c r="QDS204" s="64"/>
      <c r="QDT204" s="64"/>
      <c r="QDU204" s="64"/>
      <c r="QDV204" s="64"/>
      <c r="QDW204" s="64"/>
      <c r="QDX204" s="64"/>
      <c r="QDY204" s="64"/>
      <c r="QDZ204" s="64"/>
      <c r="QEA204" s="64"/>
      <c r="QEB204" s="64"/>
      <c r="QEC204" s="64"/>
      <c r="QED204" s="64"/>
      <c r="QEE204" s="64"/>
      <c r="QEF204" s="64"/>
      <c r="QEG204" s="64"/>
      <c r="QEH204" s="64"/>
      <c r="QEI204" s="64"/>
      <c r="QEJ204" s="64"/>
      <c r="QEK204" s="64"/>
      <c r="QEL204" s="64"/>
      <c r="QEM204" s="64"/>
      <c r="QEN204" s="64"/>
      <c r="QEO204" s="64"/>
      <c r="QEP204" s="64"/>
      <c r="QEQ204" s="64"/>
      <c r="QER204" s="64"/>
      <c r="QES204" s="64"/>
      <c r="QET204" s="64"/>
      <c r="QEU204" s="64"/>
      <c r="QEV204" s="64"/>
      <c r="QEW204" s="64"/>
      <c r="QEX204" s="64"/>
      <c r="QEY204" s="64"/>
      <c r="QEZ204" s="64"/>
      <c r="QFA204" s="64"/>
      <c r="QFB204" s="64"/>
      <c r="QFC204" s="64"/>
      <c r="QFD204" s="64"/>
      <c r="QFE204" s="64"/>
      <c r="QFF204" s="64"/>
      <c r="QFG204" s="64"/>
      <c r="QFH204" s="64"/>
      <c r="QFI204" s="64"/>
      <c r="QFJ204" s="64"/>
      <c r="QFK204" s="64"/>
      <c r="QFL204" s="64"/>
      <c r="QFM204" s="64"/>
      <c r="QFN204" s="64"/>
      <c r="QFO204" s="64"/>
      <c r="QFP204" s="64"/>
      <c r="QFQ204" s="64"/>
      <c r="QFR204" s="64"/>
      <c r="QFS204" s="64"/>
      <c r="QFT204" s="64"/>
      <c r="QFU204" s="64"/>
      <c r="QFV204" s="64"/>
      <c r="QFW204" s="64"/>
      <c r="QFX204" s="64"/>
      <c r="QFY204" s="64"/>
      <c r="QFZ204" s="64"/>
      <c r="QGA204" s="64"/>
      <c r="QGB204" s="64"/>
      <c r="QGC204" s="64"/>
      <c r="QGD204" s="64"/>
      <c r="QGE204" s="64"/>
      <c r="QGF204" s="64"/>
      <c r="QGG204" s="64"/>
      <c r="QGH204" s="64"/>
      <c r="QGI204" s="64"/>
      <c r="QGJ204" s="64"/>
      <c r="QGK204" s="64"/>
      <c r="QGL204" s="64"/>
      <c r="QGM204" s="64"/>
      <c r="QGN204" s="64"/>
      <c r="QGO204" s="64"/>
      <c r="QGP204" s="64"/>
      <c r="QGQ204" s="64"/>
      <c r="QGR204" s="64"/>
      <c r="QGS204" s="64"/>
      <c r="QGT204" s="64"/>
      <c r="QGU204" s="64"/>
      <c r="QGV204" s="64"/>
      <c r="QGW204" s="64"/>
      <c r="QGX204" s="64"/>
      <c r="QGY204" s="64"/>
      <c r="QGZ204" s="64"/>
      <c r="QHA204" s="64"/>
      <c r="QHB204" s="64"/>
      <c r="QHC204" s="64"/>
      <c r="QHD204" s="64"/>
      <c r="QHE204" s="64"/>
      <c r="QHF204" s="64"/>
      <c r="QHG204" s="64"/>
      <c r="QHH204" s="64"/>
      <c r="QHI204" s="64"/>
      <c r="QHJ204" s="64"/>
      <c r="QHK204" s="64"/>
      <c r="QHL204" s="64"/>
      <c r="QHM204" s="64"/>
      <c r="QHN204" s="64"/>
      <c r="QHO204" s="64"/>
      <c r="QHP204" s="64"/>
      <c r="QHQ204" s="64"/>
      <c r="QHR204" s="64"/>
      <c r="QHS204" s="64"/>
      <c r="QHT204" s="64"/>
      <c r="QHU204" s="64"/>
      <c r="QHV204" s="64"/>
      <c r="QHW204" s="64"/>
      <c r="QHX204" s="64"/>
      <c r="QHY204" s="64"/>
      <c r="QHZ204" s="64"/>
      <c r="QIA204" s="64"/>
      <c r="QIB204" s="64"/>
      <c r="QIC204" s="64"/>
      <c r="QID204" s="64"/>
      <c r="QIE204" s="64"/>
      <c r="QIF204" s="64"/>
      <c r="QIG204" s="64"/>
      <c r="QIH204" s="64"/>
      <c r="QII204" s="64"/>
      <c r="QIJ204" s="64"/>
      <c r="QIK204" s="64"/>
      <c r="QIL204" s="64"/>
      <c r="QIM204" s="64"/>
      <c r="QIN204" s="64"/>
      <c r="QIO204" s="64"/>
      <c r="QIP204" s="64"/>
      <c r="QIQ204" s="64"/>
      <c r="QIR204" s="64"/>
      <c r="QIS204" s="64"/>
      <c r="QIT204" s="64"/>
      <c r="QIU204" s="64"/>
      <c r="QIV204" s="64"/>
      <c r="QIW204" s="64"/>
      <c r="QIX204" s="64"/>
      <c r="QIY204" s="64"/>
      <c r="QIZ204" s="64"/>
      <c r="QJA204" s="64"/>
      <c r="QJB204" s="64"/>
      <c r="QJC204" s="64"/>
      <c r="QJD204" s="64"/>
      <c r="QJE204" s="64"/>
      <c r="QJF204" s="64"/>
      <c r="QJG204" s="64"/>
      <c r="QJH204" s="64"/>
      <c r="QJI204" s="64"/>
      <c r="QJJ204" s="64"/>
      <c r="QJK204" s="64"/>
      <c r="QJL204" s="64"/>
      <c r="QJM204" s="64"/>
      <c r="QJN204" s="64"/>
      <c r="QJO204" s="64"/>
      <c r="QJP204" s="64"/>
      <c r="QJQ204" s="64"/>
      <c r="QJR204" s="64"/>
      <c r="QJS204" s="64"/>
      <c r="QJT204" s="64"/>
      <c r="QJU204" s="64"/>
      <c r="QJV204" s="64"/>
      <c r="QJW204" s="64"/>
      <c r="QJX204" s="64"/>
      <c r="QJZ204" s="64"/>
      <c r="QKB204" s="64"/>
      <c r="QKC204" s="64"/>
      <c r="QKD204" s="64"/>
      <c r="QKE204" s="64"/>
      <c r="QKF204" s="64"/>
      <c r="QKG204" s="64"/>
      <c r="QKH204" s="64"/>
      <c r="QKI204" s="64"/>
      <c r="QKN204" s="64"/>
      <c r="QKO204" s="64"/>
      <c r="QKP204" s="64"/>
      <c r="QKQ204" s="64"/>
      <c r="QKR204" s="64"/>
      <c r="QKS204" s="64"/>
      <c r="QKT204" s="64"/>
      <c r="QKU204" s="64"/>
      <c r="QKV204" s="64"/>
      <c r="QKW204" s="64"/>
      <c r="QKX204" s="64"/>
      <c r="QKY204" s="64"/>
      <c r="QKZ204" s="64"/>
      <c r="QLA204" s="64"/>
      <c r="QLB204" s="64"/>
      <c r="QLC204" s="64"/>
      <c r="QLD204" s="64"/>
      <c r="QLE204" s="64"/>
      <c r="QLF204" s="64"/>
      <c r="QLG204" s="64"/>
      <c r="QLH204" s="64"/>
      <c r="QLI204" s="64"/>
      <c r="QLJ204" s="64"/>
      <c r="QLK204" s="64"/>
      <c r="QLL204" s="64"/>
      <c r="QLM204" s="64"/>
      <c r="QLN204" s="64"/>
      <c r="QLO204" s="64"/>
      <c r="QLP204" s="64"/>
      <c r="QLQ204" s="64"/>
      <c r="QLR204" s="64"/>
      <c r="QLS204" s="64"/>
      <c r="QLT204" s="64"/>
      <c r="QLU204" s="64"/>
      <c r="QLV204" s="64"/>
      <c r="QLW204" s="64"/>
      <c r="QLX204" s="64"/>
      <c r="QLY204" s="64"/>
      <c r="QLZ204" s="64"/>
      <c r="QMA204" s="64"/>
      <c r="QMB204" s="64"/>
      <c r="QMC204" s="64"/>
      <c r="QMD204" s="64"/>
      <c r="QME204" s="64"/>
      <c r="QMF204" s="64"/>
      <c r="QMG204" s="64"/>
      <c r="QMH204" s="64"/>
      <c r="QMI204" s="64"/>
      <c r="QMJ204" s="64"/>
      <c r="QMK204" s="64"/>
      <c r="QML204" s="64"/>
      <c r="QMM204" s="64"/>
      <c r="QMN204" s="64"/>
      <c r="QMO204" s="64"/>
      <c r="QMP204" s="64"/>
      <c r="QMQ204" s="64"/>
      <c r="QMR204" s="64"/>
      <c r="QMS204" s="64"/>
      <c r="QMT204" s="64"/>
      <c r="QMU204" s="64"/>
      <c r="QMV204" s="64"/>
      <c r="QMW204" s="64"/>
      <c r="QMX204" s="64"/>
      <c r="QMY204" s="64"/>
      <c r="QMZ204" s="64"/>
      <c r="QNA204" s="64"/>
      <c r="QNB204" s="64"/>
      <c r="QNC204" s="64"/>
      <c r="QND204" s="64"/>
      <c r="QNE204" s="64"/>
      <c r="QNF204" s="64"/>
      <c r="QNG204" s="64"/>
      <c r="QNH204" s="64"/>
      <c r="QNI204" s="64"/>
      <c r="QNJ204" s="64"/>
      <c r="QNK204" s="64"/>
      <c r="QNL204" s="64"/>
      <c r="QNM204" s="64"/>
      <c r="QNN204" s="64"/>
      <c r="QNO204" s="64"/>
      <c r="QNP204" s="64"/>
      <c r="QNQ204" s="64"/>
      <c r="QNR204" s="64"/>
      <c r="QNS204" s="64"/>
      <c r="QNT204" s="64"/>
      <c r="QNU204" s="64"/>
      <c r="QNV204" s="64"/>
      <c r="QNW204" s="64"/>
      <c r="QNX204" s="64"/>
      <c r="QNY204" s="64"/>
      <c r="QNZ204" s="64"/>
      <c r="QOA204" s="64"/>
      <c r="QOB204" s="64"/>
      <c r="QOC204" s="64"/>
      <c r="QOD204" s="64"/>
      <c r="QOE204" s="64"/>
      <c r="QOF204" s="64"/>
      <c r="QOG204" s="64"/>
      <c r="QOH204" s="64"/>
      <c r="QOI204" s="64"/>
      <c r="QOJ204" s="64"/>
      <c r="QOK204" s="64"/>
      <c r="QOL204" s="64"/>
      <c r="QOM204" s="64"/>
      <c r="QON204" s="64"/>
      <c r="QOO204" s="64"/>
      <c r="QOP204" s="64"/>
      <c r="QOQ204" s="64"/>
      <c r="QOR204" s="64"/>
      <c r="QOS204" s="64"/>
      <c r="QOT204" s="64"/>
      <c r="QOU204" s="64"/>
      <c r="QOV204" s="64"/>
      <c r="QOW204" s="64"/>
      <c r="QOX204" s="64"/>
      <c r="QOY204" s="64"/>
      <c r="QOZ204" s="64"/>
      <c r="QPA204" s="64"/>
      <c r="QPB204" s="64"/>
      <c r="QPC204" s="64"/>
      <c r="QPD204" s="64"/>
      <c r="QPE204" s="64"/>
      <c r="QPF204" s="64"/>
      <c r="QPG204" s="64"/>
      <c r="QPH204" s="64"/>
      <c r="QPI204" s="64"/>
      <c r="QPJ204" s="64"/>
      <c r="QPK204" s="64"/>
      <c r="QPL204" s="64"/>
      <c r="QPM204" s="64"/>
      <c r="QPN204" s="64"/>
      <c r="QPO204" s="64"/>
      <c r="QPP204" s="64"/>
      <c r="QPQ204" s="64"/>
      <c r="QPR204" s="64"/>
      <c r="QPS204" s="64"/>
      <c r="QPT204" s="64"/>
      <c r="QPU204" s="64"/>
      <c r="QPV204" s="64"/>
      <c r="QPW204" s="64"/>
      <c r="QPX204" s="64"/>
      <c r="QPY204" s="64"/>
      <c r="QPZ204" s="64"/>
      <c r="QQA204" s="64"/>
      <c r="QQB204" s="64"/>
      <c r="QQC204" s="64"/>
      <c r="QQD204" s="64"/>
      <c r="QQE204" s="64"/>
      <c r="QQF204" s="64"/>
      <c r="QQG204" s="64"/>
      <c r="QQH204" s="64"/>
      <c r="QQI204" s="64"/>
      <c r="QQJ204" s="64"/>
      <c r="QQK204" s="64"/>
      <c r="QQL204" s="64"/>
      <c r="QQM204" s="64"/>
      <c r="QQN204" s="64"/>
      <c r="QQO204" s="64"/>
      <c r="QQP204" s="64"/>
      <c r="QQQ204" s="64"/>
      <c r="QQR204" s="64"/>
      <c r="QQS204" s="64"/>
      <c r="QQT204" s="64"/>
      <c r="QQU204" s="64"/>
      <c r="QQV204" s="64"/>
      <c r="QQW204" s="64"/>
      <c r="QQX204" s="64"/>
      <c r="QQY204" s="64"/>
      <c r="QQZ204" s="64"/>
      <c r="QRA204" s="64"/>
      <c r="QRB204" s="64"/>
      <c r="QRC204" s="64"/>
      <c r="QRD204" s="64"/>
      <c r="QRE204" s="64"/>
      <c r="QRF204" s="64"/>
      <c r="QRG204" s="64"/>
      <c r="QRH204" s="64"/>
      <c r="QRI204" s="64"/>
      <c r="QRJ204" s="64"/>
      <c r="QRK204" s="64"/>
      <c r="QRL204" s="64"/>
      <c r="QRM204" s="64"/>
      <c r="QRN204" s="64"/>
      <c r="QRO204" s="64"/>
      <c r="QRP204" s="64"/>
      <c r="QRQ204" s="64"/>
      <c r="QRR204" s="64"/>
      <c r="QRS204" s="64"/>
      <c r="QRT204" s="64"/>
      <c r="QRU204" s="64"/>
      <c r="QRV204" s="64"/>
      <c r="QRW204" s="64"/>
      <c r="QRX204" s="64"/>
      <c r="QRY204" s="64"/>
      <c r="QRZ204" s="64"/>
      <c r="QSA204" s="64"/>
      <c r="QSB204" s="64"/>
      <c r="QSC204" s="64"/>
      <c r="QSD204" s="64"/>
      <c r="QSE204" s="64"/>
      <c r="QSF204" s="64"/>
      <c r="QSG204" s="64"/>
      <c r="QSH204" s="64"/>
      <c r="QSI204" s="64"/>
      <c r="QSJ204" s="64"/>
      <c r="QSK204" s="64"/>
      <c r="QSL204" s="64"/>
      <c r="QSM204" s="64"/>
      <c r="QSN204" s="64"/>
      <c r="QSO204" s="64"/>
      <c r="QSP204" s="64"/>
      <c r="QSQ204" s="64"/>
      <c r="QSR204" s="64"/>
      <c r="QSS204" s="64"/>
      <c r="QST204" s="64"/>
      <c r="QSU204" s="64"/>
      <c r="QSV204" s="64"/>
      <c r="QSW204" s="64"/>
      <c r="QSX204" s="64"/>
      <c r="QSY204" s="64"/>
      <c r="QSZ204" s="64"/>
      <c r="QTA204" s="64"/>
      <c r="QTB204" s="64"/>
      <c r="QTC204" s="64"/>
      <c r="QTD204" s="64"/>
      <c r="QTE204" s="64"/>
      <c r="QTF204" s="64"/>
      <c r="QTG204" s="64"/>
      <c r="QTH204" s="64"/>
      <c r="QTI204" s="64"/>
      <c r="QTJ204" s="64"/>
      <c r="QTK204" s="64"/>
      <c r="QTL204" s="64"/>
      <c r="QTM204" s="64"/>
      <c r="QTN204" s="64"/>
      <c r="QTO204" s="64"/>
      <c r="QTP204" s="64"/>
      <c r="QTQ204" s="64"/>
      <c r="QTR204" s="64"/>
      <c r="QTS204" s="64"/>
      <c r="QTT204" s="64"/>
      <c r="QTV204" s="64"/>
      <c r="QTX204" s="64"/>
      <c r="QTY204" s="64"/>
      <c r="QTZ204" s="64"/>
      <c r="QUA204" s="64"/>
      <c r="QUB204" s="64"/>
      <c r="QUC204" s="64"/>
      <c r="QUD204" s="64"/>
      <c r="QUE204" s="64"/>
      <c r="QUJ204" s="64"/>
      <c r="QUK204" s="64"/>
      <c r="QUL204" s="64"/>
      <c r="QUM204" s="64"/>
      <c r="QUN204" s="64"/>
      <c r="QUO204" s="64"/>
      <c r="QUP204" s="64"/>
      <c r="QUQ204" s="64"/>
      <c r="QUR204" s="64"/>
      <c r="QUS204" s="64"/>
      <c r="QUT204" s="64"/>
      <c r="QUU204" s="64"/>
      <c r="QUV204" s="64"/>
      <c r="QUW204" s="64"/>
      <c r="QUX204" s="64"/>
      <c r="QUY204" s="64"/>
      <c r="QUZ204" s="64"/>
      <c r="QVA204" s="64"/>
      <c r="QVB204" s="64"/>
      <c r="QVC204" s="64"/>
      <c r="QVD204" s="64"/>
      <c r="QVE204" s="64"/>
      <c r="QVF204" s="64"/>
      <c r="QVG204" s="64"/>
      <c r="QVH204" s="64"/>
      <c r="QVI204" s="64"/>
      <c r="QVJ204" s="64"/>
      <c r="QVK204" s="64"/>
      <c r="QVL204" s="64"/>
      <c r="QVM204" s="64"/>
      <c r="QVN204" s="64"/>
      <c r="QVO204" s="64"/>
      <c r="QVP204" s="64"/>
      <c r="QVQ204" s="64"/>
      <c r="QVR204" s="64"/>
      <c r="QVS204" s="64"/>
      <c r="QVT204" s="64"/>
      <c r="QVU204" s="64"/>
      <c r="QVV204" s="64"/>
      <c r="QVW204" s="64"/>
      <c r="QVX204" s="64"/>
      <c r="QVY204" s="64"/>
      <c r="QVZ204" s="64"/>
      <c r="QWA204" s="64"/>
      <c r="QWB204" s="64"/>
      <c r="QWC204" s="64"/>
      <c r="QWD204" s="64"/>
      <c r="QWE204" s="64"/>
      <c r="QWF204" s="64"/>
      <c r="QWG204" s="64"/>
      <c r="QWH204" s="64"/>
      <c r="QWI204" s="64"/>
      <c r="QWJ204" s="64"/>
      <c r="QWK204" s="64"/>
      <c r="QWL204" s="64"/>
      <c r="QWM204" s="64"/>
      <c r="QWN204" s="64"/>
      <c r="QWO204" s="64"/>
      <c r="QWP204" s="64"/>
      <c r="QWQ204" s="64"/>
      <c r="QWR204" s="64"/>
      <c r="QWS204" s="64"/>
      <c r="QWT204" s="64"/>
      <c r="QWU204" s="64"/>
      <c r="QWV204" s="64"/>
      <c r="QWW204" s="64"/>
      <c r="QWX204" s="64"/>
      <c r="QWY204" s="64"/>
      <c r="QWZ204" s="64"/>
      <c r="QXA204" s="64"/>
      <c r="QXB204" s="64"/>
      <c r="QXC204" s="64"/>
      <c r="QXD204" s="64"/>
      <c r="QXE204" s="64"/>
      <c r="QXF204" s="64"/>
      <c r="QXG204" s="64"/>
      <c r="QXH204" s="64"/>
      <c r="QXI204" s="64"/>
      <c r="QXJ204" s="64"/>
      <c r="QXK204" s="64"/>
      <c r="QXL204" s="64"/>
      <c r="QXM204" s="64"/>
      <c r="QXN204" s="64"/>
      <c r="QXO204" s="64"/>
      <c r="QXP204" s="64"/>
      <c r="QXQ204" s="64"/>
      <c r="QXR204" s="64"/>
      <c r="QXS204" s="64"/>
      <c r="QXT204" s="64"/>
      <c r="QXU204" s="64"/>
      <c r="QXV204" s="64"/>
      <c r="QXW204" s="64"/>
      <c r="QXX204" s="64"/>
      <c r="QXY204" s="64"/>
      <c r="QXZ204" s="64"/>
      <c r="QYA204" s="64"/>
      <c r="QYB204" s="64"/>
      <c r="QYC204" s="64"/>
      <c r="QYD204" s="64"/>
      <c r="QYE204" s="64"/>
      <c r="QYF204" s="64"/>
      <c r="QYG204" s="64"/>
      <c r="QYH204" s="64"/>
      <c r="QYI204" s="64"/>
      <c r="QYJ204" s="64"/>
      <c r="QYK204" s="64"/>
      <c r="QYL204" s="64"/>
      <c r="QYM204" s="64"/>
      <c r="QYN204" s="64"/>
      <c r="QYO204" s="64"/>
      <c r="QYP204" s="64"/>
      <c r="QYQ204" s="64"/>
      <c r="QYR204" s="64"/>
      <c r="QYS204" s="64"/>
      <c r="QYT204" s="64"/>
      <c r="QYU204" s="64"/>
      <c r="QYV204" s="64"/>
      <c r="QYW204" s="64"/>
      <c r="QYX204" s="64"/>
      <c r="QYY204" s="64"/>
      <c r="QYZ204" s="64"/>
      <c r="QZA204" s="64"/>
      <c r="QZB204" s="64"/>
      <c r="QZC204" s="64"/>
      <c r="QZD204" s="64"/>
      <c r="QZE204" s="64"/>
      <c r="QZF204" s="64"/>
      <c r="QZG204" s="64"/>
      <c r="QZH204" s="64"/>
      <c r="QZI204" s="64"/>
      <c r="QZJ204" s="64"/>
      <c r="QZK204" s="64"/>
      <c r="QZL204" s="64"/>
      <c r="QZM204" s="64"/>
      <c r="QZN204" s="64"/>
      <c r="QZO204" s="64"/>
      <c r="QZP204" s="64"/>
      <c r="QZQ204" s="64"/>
      <c r="QZR204" s="64"/>
      <c r="QZS204" s="64"/>
      <c r="QZT204" s="64"/>
      <c r="QZU204" s="64"/>
      <c r="QZV204" s="64"/>
      <c r="QZW204" s="64"/>
      <c r="QZX204" s="64"/>
      <c r="QZY204" s="64"/>
      <c r="QZZ204" s="64"/>
      <c r="RAA204" s="64"/>
      <c r="RAB204" s="64"/>
      <c r="RAC204" s="64"/>
      <c r="RAD204" s="64"/>
      <c r="RAE204" s="64"/>
      <c r="RAF204" s="64"/>
      <c r="RAG204" s="64"/>
      <c r="RAH204" s="64"/>
      <c r="RAI204" s="64"/>
      <c r="RAJ204" s="64"/>
      <c r="RAK204" s="64"/>
      <c r="RAL204" s="64"/>
      <c r="RAM204" s="64"/>
      <c r="RAN204" s="64"/>
      <c r="RAO204" s="64"/>
      <c r="RAP204" s="64"/>
      <c r="RAQ204" s="64"/>
      <c r="RAR204" s="64"/>
      <c r="RAS204" s="64"/>
      <c r="RAT204" s="64"/>
      <c r="RAU204" s="64"/>
      <c r="RAV204" s="64"/>
      <c r="RAW204" s="64"/>
      <c r="RAX204" s="64"/>
      <c r="RAY204" s="64"/>
      <c r="RAZ204" s="64"/>
      <c r="RBA204" s="64"/>
      <c r="RBB204" s="64"/>
      <c r="RBC204" s="64"/>
      <c r="RBD204" s="64"/>
      <c r="RBE204" s="64"/>
      <c r="RBF204" s="64"/>
      <c r="RBG204" s="64"/>
      <c r="RBH204" s="64"/>
      <c r="RBI204" s="64"/>
      <c r="RBJ204" s="64"/>
      <c r="RBK204" s="64"/>
      <c r="RBL204" s="64"/>
      <c r="RBM204" s="64"/>
      <c r="RBN204" s="64"/>
      <c r="RBO204" s="64"/>
      <c r="RBP204" s="64"/>
      <c r="RBQ204" s="64"/>
      <c r="RBR204" s="64"/>
      <c r="RBS204" s="64"/>
      <c r="RBT204" s="64"/>
      <c r="RBU204" s="64"/>
      <c r="RBV204" s="64"/>
      <c r="RBW204" s="64"/>
      <c r="RBX204" s="64"/>
      <c r="RBY204" s="64"/>
      <c r="RBZ204" s="64"/>
      <c r="RCA204" s="64"/>
      <c r="RCB204" s="64"/>
      <c r="RCC204" s="64"/>
      <c r="RCD204" s="64"/>
      <c r="RCE204" s="64"/>
      <c r="RCF204" s="64"/>
      <c r="RCG204" s="64"/>
      <c r="RCH204" s="64"/>
      <c r="RCI204" s="64"/>
      <c r="RCJ204" s="64"/>
      <c r="RCK204" s="64"/>
      <c r="RCL204" s="64"/>
      <c r="RCM204" s="64"/>
      <c r="RCN204" s="64"/>
      <c r="RCO204" s="64"/>
      <c r="RCP204" s="64"/>
      <c r="RCQ204" s="64"/>
      <c r="RCR204" s="64"/>
      <c r="RCS204" s="64"/>
      <c r="RCT204" s="64"/>
      <c r="RCU204" s="64"/>
      <c r="RCV204" s="64"/>
      <c r="RCW204" s="64"/>
      <c r="RCX204" s="64"/>
      <c r="RCY204" s="64"/>
      <c r="RCZ204" s="64"/>
      <c r="RDA204" s="64"/>
      <c r="RDB204" s="64"/>
      <c r="RDC204" s="64"/>
      <c r="RDD204" s="64"/>
      <c r="RDE204" s="64"/>
      <c r="RDF204" s="64"/>
      <c r="RDG204" s="64"/>
      <c r="RDH204" s="64"/>
      <c r="RDI204" s="64"/>
      <c r="RDJ204" s="64"/>
      <c r="RDK204" s="64"/>
      <c r="RDL204" s="64"/>
      <c r="RDM204" s="64"/>
      <c r="RDN204" s="64"/>
      <c r="RDO204" s="64"/>
      <c r="RDP204" s="64"/>
      <c r="RDR204" s="64"/>
      <c r="RDT204" s="64"/>
      <c r="RDU204" s="64"/>
      <c r="RDV204" s="64"/>
      <c r="RDW204" s="64"/>
      <c r="RDX204" s="64"/>
      <c r="RDY204" s="64"/>
      <c r="RDZ204" s="64"/>
      <c r="REA204" s="64"/>
      <c r="REF204" s="64"/>
      <c r="REG204" s="64"/>
      <c r="REH204" s="64"/>
      <c r="REI204" s="64"/>
      <c r="REJ204" s="64"/>
      <c r="REK204" s="64"/>
      <c r="REL204" s="64"/>
      <c r="REM204" s="64"/>
      <c r="REN204" s="64"/>
      <c r="REO204" s="64"/>
      <c r="REP204" s="64"/>
      <c r="REQ204" s="64"/>
      <c r="RER204" s="64"/>
      <c r="RES204" s="64"/>
      <c r="RET204" s="64"/>
      <c r="REU204" s="64"/>
      <c r="REV204" s="64"/>
      <c r="REW204" s="64"/>
      <c r="REX204" s="64"/>
      <c r="REY204" s="64"/>
      <c r="REZ204" s="64"/>
      <c r="RFA204" s="64"/>
      <c r="RFB204" s="64"/>
      <c r="RFC204" s="64"/>
      <c r="RFD204" s="64"/>
      <c r="RFE204" s="64"/>
      <c r="RFF204" s="64"/>
      <c r="RFG204" s="64"/>
      <c r="RFH204" s="64"/>
      <c r="RFI204" s="64"/>
      <c r="RFJ204" s="64"/>
      <c r="RFK204" s="64"/>
      <c r="RFL204" s="64"/>
      <c r="RFM204" s="64"/>
      <c r="RFN204" s="64"/>
      <c r="RFO204" s="64"/>
      <c r="RFP204" s="64"/>
      <c r="RFQ204" s="64"/>
      <c r="RFR204" s="64"/>
      <c r="RFS204" s="64"/>
      <c r="RFT204" s="64"/>
      <c r="RFU204" s="64"/>
      <c r="RFV204" s="64"/>
      <c r="RFW204" s="64"/>
      <c r="RFX204" s="64"/>
      <c r="RFY204" s="64"/>
      <c r="RFZ204" s="64"/>
      <c r="RGA204" s="64"/>
      <c r="RGB204" s="64"/>
      <c r="RGC204" s="64"/>
      <c r="RGD204" s="64"/>
      <c r="RGE204" s="64"/>
      <c r="RGF204" s="64"/>
      <c r="RGG204" s="64"/>
      <c r="RGH204" s="64"/>
      <c r="RGI204" s="64"/>
      <c r="RGJ204" s="64"/>
      <c r="RGK204" s="64"/>
      <c r="RGL204" s="64"/>
      <c r="RGM204" s="64"/>
      <c r="RGN204" s="64"/>
      <c r="RGO204" s="64"/>
      <c r="RGP204" s="64"/>
      <c r="RGQ204" s="64"/>
      <c r="RGR204" s="64"/>
      <c r="RGS204" s="64"/>
      <c r="RGT204" s="64"/>
      <c r="RGU204" s="64"/>
      <c r="RGV204" s="64"/>
      <c r="RGW204" s="64"/>
      <c r="RGX204" s="64"/>
      <c r="RGY204" s="64"/>
      <c r="RGZ204" s="64"/>
      <c r="RHA204" s="64"/>
      <c r="RHB204" s="64"/>
      <c r="RHC204" s="64"/>
      <c r="RHD204" s="64"/>
      <c r="RHE204" s="64"/>
      <c r="RHF204" s="64"/>
      <c r="RHG204" s="64"/>
      <c r="RHH204" s="64"/>
      <c r="RHI204" s="64"/>
      <c r="RHJ204" s="64"/>
      <c r="RHK204" s="64"/>
      <c r="RHL204" s="64"/>
      <c r="RHM204" s="64"/>
      <c r="RHN204" s="64"/>
      <c r="RHO204" s="64"/>
      <c r="RHP204" s="64"/>
      <c r="RHQ204" s="64"/>
      <c r="RHR204" s="64"/>
      <c r="RHS204" s="64"/>
      <c r="RHT204" s="64"/>
      <c r="RHU204" s="64"/>
      <c r="RHV204" s="64"/>
      <c r="RHW204" s="64"/>
      <c r="RHX204" s="64"/>
      <c r="RHY204" s="64"/>
      <c r="RHZ204" s="64"/>
      <c r="RIA204" s="64"/>
      <c r="RIB204" s="64"/>
      <c r="RIC204" s="64"/>
      <c r="RID204" s="64"/>
      <c r="RIE204" s="64"/>
      <c r="RIF204" s="64"/>
      <c r="RIG204" s="64"/>
      <c r="RIH204" s="64"/>
      <c r="RII204" s="64"/>
      <c r="RIJ204" s="64"/>
      <c r="RIK204" s="64"/>
      <c r="RIL204" s="64"/>
      <c r="RIM204" s="64"/>
      <c r="RIN204" s="64"/>
      <c r="RIO204" s="64"/>
      <c r="RIP204" s="64"/>
      <c r="RIQ204" s="64"/>
      <c r="RIR204" s="64"/>
      <c r="RIS204" s="64"/>
      <c r="RIT204" s="64"/>
      <c r="RIU204" s="64"/>
      <c r="RIV204" s="64"/>
      <c r="RIW204" s="64"/>
      <c r="RIX204" s="64"/>
      <c r="RIY204" s="64"/>
      <c r="RIZ204" s="64"/>
      <c r="RJA204" s="64"/>
      <c r="RJB204" s="64"/>
      <c r="RJC204" s="64"/>
      <c r="RJD204" s="64"/>
      <c r="RJE204" s="64"/>
      <c r="RJF204" s="64"/>
      <c r="RJG204" s="64"/>
      <c r="RJH204" s="64"/>
      <c r="RJI204" s="64"/>
      <c r="RJJ204" s="64"/>
      <c r="RJK204" s="64"/>
      <c r="RJL204" s="64"/>
      <c r="RJM204" s="64"/>
      <c r="RJN204" s="64"/>
      <c r="RJO204" s="64"/>
      <c r="RJP204" s="64"/>
      <c r="RJQ204" s="64"/>
      <c r="RJR204" s="64"/>
      <c r="RJS204" s="64"/>
      <c r="RJT204" s="64"/>
      <c r="RJU204" s="64"/>
      <c r="RJV204" s="64"/>
      <c r="RJW204" s="64"/>
      <c r="RJX204" s="64"/>
      <c r="RJY204" s="64"/>
      <c r="RJZ204" s="64"/>
      <c r="RKA204" s="64"/>
      <c r="RKB204" s="64"/>
      <c r="RKC204" s="64"/>
      <c r="RKD204" s="64"/>
      <c r="RKE204" s="64"/>
      <c r="RKF204" s="64"/>
      <c r="RKG204" s="64"/>
      <c r="RKH204" s="64"/>
      <c r="RKI204" s="64"/>
      <c r="RKJ204" s="64"/>
      <c r="RKK204" s="64"/>
      <c r="RKL204" s="64"/>
      <c r="RKM204" s="64"/>
      <c r="RKN204" s="64"/>
      <c r="RKO204" s="64"/>
      <c r="RKP204" s="64"/>
      <c r="RKQ204" s="64"/>
      <c r="RKR204" s="64"/>
      <c r="RKS204" s="64"/>
      <c r="RKT204" s="64"/>
      <c r="RKU204" s="64"/>
      <c r="RKV204" s="64"/>
      <c r="RKW204" s="64"/>
      <c r="RKX204" s="64"/>
      <c r="RKY204" s="64"/>
      <c r="RKZ204" s="64"/>
      <c r="RLA204" s="64"/>
      <c r="RLB204" s="64"/>
      <c r="RLC204" s="64"/>
      <c r="RLD204" s="64"/>
      <c r="RLE204" s="64"/>
      <c r="RLF204" s="64"/>
      <c r="RLG204" s="64"/>
      <c r="RLH204" s="64"/>
      <c r="RLI204" s="64"/>
      <c r="RLJ204" s="64"/>
      <c r="RLK204" s="64"/>
      <c r="RLL204" s="64"/>
      <c r="RLM204" s="64"/>
      <c r="RLN204" s="64"/>
      <c r="RLO204" s="64"/>
      <c r="RLP204" s="64"/>
      <c r="RLQ204" s="64"/>
      <c r="RLR204" s="64"/>
      <c r="RLS204" s="64"/>
      <c r="RLT204" s="64"/>
      <c r="RLU204" s="64"/>
      <c r="RLV204" s="64"/>
      <c r="RLW204" s="64"/>
      <c r="RLX204" s="64"/>
      <c r="RLY204" s="64"/>
      <c r="RLZ204" s="64"/>
      <c r="RMA204" s="64"/>
      <c r="RMB204" s="64"/>
      <c r="RMC204" s="64"/>
      <c r="RMD204" s="64"/>
      <c r="RME204" s="64"/>
      <c r="RMF204" s="64"/>
      <c r="RMG204" s="64"/>
      <c r="RMH204" s="64"/>
      <c r="RMI204" s="64"/>
      <c r="RMJ204" s="64"/>
      <c r="RMK204" s="64"/>
      <c r="RML204" s="64"/>
      <c r="RMM204" s="64"/>
      <c r="RMN204" s="64"/>
      <c r="RMO204" s="64"/>
      <c r="RMP204" s="64"/>
      <c r="RMQ204" s="64"/>
      <c r="RMR204" s="64"/>
      <c r="RMS204" s="64"/>
      <c r="RMT204" s="64"/>
      <c r="RMU204" s="64"/>
      <c r="RMV204" s="64"/>
      <c r="RMW204" s="64"/>
      <c r="RMX204" s="64"/>
      <c r="RMY204" s="64"/>
      <c r="RMZ204" s="64"/>
      <c r="RNA204" s="64"/>
      <c r="RNB204" s="64"/>
      <c r="RNC204" s="64"/>
      <c r="RND204" s="64"/>
      <c r="RNE204" s="64"/>
      <c r="RNF204" s="64"/>
      <c r="RNG204" s="64"/>
      <c r="RNH204" s="64"/>
      <c r="RNI204" s="64"/>
      <c r="RNJ204" s="64"/>
      <c r="RNK204" s="64"/>
      <c r="RNL204" s="64"/>
      <c r="RNN204" s="64"/>
      <c r="RNP204" s="64"/>
      <c r="RNQ204" s="64"/>
      <c r="RNR204" s="64"/>
      <c r="RNS204" s="64"/>
      <c r="RNT204" s="64"/>
      <c r="RNU204" s="64"/>
      <c r="RNV204" s="64"/>
      <c r="RNW204" s="64"/>
      <c r="ROB204" s="64"/>
      <c r="ROC204" s="64"/>
      <c r="ROD204" s="64"/>
      <c r="ROE204" s="64"/>
      <c r="ROF204" s="64"/>
      <c r="ROG204" s="64"/>
      <c r="ROH204" s="64"/>
      <c r="ROI204" s="64"/>
      <c r="ROJ204" s="64"/>
      <c r="ROK204" s="64"/>
      <c r="ROL204" s="64"/>
      <c r="ROM204" s="64"/>
      <c r="RON204" s="64"/>
      <c r="ROO204" s="64"/>
      <c r="ROP204" s="64"/>
      <c r="ROQ204" s="64"/>
      <c r="ROR204" s="64"/>
      <c r="ROS204" s="64"/>
      <c r="ROT204" s="64"/>
      <c r="ROU204" s="64"/>
      <c r="ROV204" s="64"/>
      <c r="ROW204" s="64"/>
      <c r="ROX204" s="64"/>
      <c r="ROY204" s="64"/>
      <c r="ROZ204" s="64"/>
      <c r="RPA204" s="64"/>
      <c r="RPB204" s="64"/>
      <c r="RPC204" s="64"/>
      <c r="RPD204" s="64"/>
      <c r="RPE204" s="64"/>
      <c r="RPF204" s="64"/>
      <c r="RPG204" s="64"/>
      <c r="RPH204" s="64"/>
      <c r="RPI204" s="64"/>
      <c r="RPJ204" s="64"/>
      <c r="RPK204" s="64"/>
      <c r="RPL204" s="64"/>
      <c r="RPM204" s="64"/>
      <c r="RPN204" s="64"/>
      <c r="RPO204" s="64"/>
      <c r="RPP204" s="64"/>
      <c r="RPQ204" s="64"/>
      <c r="RPR204" s="64"/>
      <c r="RPS204" s="64"/>
      <c r="RPT204" s="64"/>
      <c r="RPU204" s="64"/>
      <c r="RPV204" s="64"/>
      <c r="RPW204" s="64"/>
      <c r="RPX204" s="64"/>
      <c r="RPY204" s="64"/>
      <c r="RPZ204" s="64"/>
      <c r="RQA204" s="64"/>
      <c r="RQB204" s="64"/>
      <c r="RQC204" s="64"/>
      <c r="RQD204" s="64"/>
      <c r="RQE204" s="64"/>
      <c r="RQF204" s="64"/>
      <c r="RQG204" s="64"/>
      <c r="RQH204" s="64"/>
      <c r="RQI204" s="64"/>
      <c r="RQJ204" s="64"/>
      <c r="RQK204" s="64"/>
      <c r="RQL204" s="64"/>
      <c r="RQM204" s="64"/>
      <c r="RQN204" s="64"/>
      <c r="RQO204" s="64"/>
      <c r="RQP204" s="64"/>
      <c r="RQQ204" s="64"/>
      <c r="RQR204" s="64"/>
      <c r="RQS204" s="64"/>
      <c r="RQT204" s="64"/>
      <c r="RQU204" s="64"/>
      <c r="RQV204" s="64"/>
      <c r="RQW204" s="64"/>
      <c r="RQX204" s="64"/>
      <c r="RQY204" s="64"/>
      <c r="RQZ204" s="64"/>
      <c r="RRA204" s="64"/>
      <c r="RRB204" s="64"/>
      <c r="RRC204" s="64"/>
      <c r="RRD204" s="64"/>
      <c r="RRE204" s="64"/>
      <c r="RRF204" s="64"/>
      <c r="RRG204" s="64"/>
      <c r="RRH204" s="64"/>
      <c r="RRI204" s="64"/>
      <c r="RRJ204" s="64"/>
      <c r="RRK204" s="64"/>
      <c r="RRL204" s="64"/>
      <c r="RRM204" s="64"/>
      <c r="RRN204" s="64"/>
      <c r="RRO204" s="64"/>
      <c r="RRP204" s="64"/>
      <c r="RRQ204" s="64"/>
      <c r="RRR204" s="64"/>
      <c r="RRS204" s="64"/>
      <c r="RRT204" s="64"/>
      <c r="RRU204" s="64"/>
      <c r="RRV204" s="64"/>
      <c r="RRW204" s="64"/>
      <c r="RRX204" s="64"/>
      <c r="RRY204" s="64"/>
      <c r="RRZ204" s="64"/>
      <c r="RSA204" s="64"/>
      <c r="RSB204" s="64"/>
      <c r="RSC204" s="64"/>
      <c r="RSD204" s="64"/>
      <c r="RSE204" s="64"/>
      <c r="RSF204" s="64"/>
      <c r="RSG204" s="64"/>
      <c r="RSH204" s="64"/>
      <c r="RSI204" s="64"/>
      <c r="RSJ204" s="64"/>
      <c r="RSK204" s="64"/>
      <c r="RSL204" s="64"/>
      <c r="RSM204" s="64"/>
      <c r="RSN204" s="64"/>
      <c r="RSO204" s="64"/>
      <c r="RSP204" s="64"/>
      <c r="RSQ204" s="64"/>
      <c r="RSR204" s="64"/>
      <c r="RSS204" s="64"/>
      <c r="RST204" s="64"/>
      <c r="RSU204" s="64"/>
      <c r="RSV204" s="64"/>
      <c r="RSW204" s="64"/>
      <c r="RSX204" s="64"/>
      <c r="RSY204" s="64"/>
      <c r="RSZ204" s="64"/>
      <c r="RTA204" s="64"/>
      <c r="RTB204" s="64"/>
      <c r="RTC204" s="64"/>
      <c r="RTD204" s="64"/>
      <c r="RTE204" s="64"/>
      <c r="RTF204" s="64"/>
      <c r="RTG204" s="64"/>
      <c r="RTH204" s="64"/>
      <c r="RTI204" s="64"/>
      <c r="RTJ204" s="64"/>
      <c r="RTK204" s="64"/>
      <c r="RTL204" s="64"/>
      <c r="RTM204" s="64"/>
      <c r="RTN204" s="64"/>
      <c r="RTO204" s="64"/>
      <c r="RTP204" s="64"/>
      <c r="RTQ204" s="64"/>
      <c r="RTR204" s="64"/>
      <c r="RTS204" s="64"/>
      <c r="RTT204" s="64"/>
      <c r="RTU204" s="64"/>
      <c r="RTV204" s="64"/>
      <c r="RTW204" s="64"/>
      <c r="RTX204" s="64"/>
      <c r="RTY204" s="64"/>
      <c r="RTZ204" s="64"/>
      <c r="RUA204" s="64"/>
      <c r="RUB204" s="64"/>
      <c r="RUC204" s="64"/>
      <c r="RUD204" s="64"/>
      <c r="RUE204" s="64"/>
      <c r="RUF204" s="64"/>
      <c r="RUG204" s="64"/>
      <c r="RUH204" s="64"/>
      <c r="RUI204" s="64"/>
      <c r="RUJ204" s="64"/>
      <c r="RUK204" s="64"/>
      <c r="RUL204" s="64"/>
      <c r="RUM204" s="64"/>
      <c r="RUN204" s="64"/>
      <c r="RUO204" s="64"/>
      <c r="RUP204" s="64"/>
      <c r="RUQ204" s="64"/>
      <c r="RUR204" s="64"/>
      <c r="RUS204" s="64"/>
      <c r="RUT204" s="64"/>
      <c r="RUU204" s="64"/>
      <c r="RUV204" s="64"/>
      <c r="RUW204" s="64"/>
      <c r="RUX204" s="64"/>
      <c r="RUY204" s="64"/>
      <c r="RUZ204" s="64"/>
      <c r="RVA204" s="64"/>
      <c r="RVB204" s="64"/>
      <c r="RVC204" s="64"/>
      <c r="RVD204" s="64"/>
      <c r="RVE204" s="64"/>
      <c r="RVF204" s="64"/>
      <c r="RVG204" s="64"/>
      <c r="RVH204" s="64"/>
      <c r="RVI204" s="64"/>
      <c r="RVJ204" s="64"/>
      <c r="RVK204" s="64"/>
      <c r="RVL204" s="64"/>
      <c r="RVM204" s="64"/>
      <c r="RVN204" s="64"/>
      <c r="RVO204" s="64"/>
      <c r="RVP204" s="64"/>
      <c r="RVQ204" s="64"/>
      <c r="RVR204" s="64"/>
      <c r="RVS204" s="64"/>
      <c r="RVT204" s="64"/>
      <c r="RVU204" s="64"/>
      <c r="RVV204" s="64"/>
      <c r="RVW204" s="64"/>
      <c r="RVX204" s="64"/>
      <c r="RVY204" s="64"/>
      <c r="RVZ204" s="64"/>
      <c r="RWA204" s="64"/>
      <c r="RWB204" s="64"/>
      <c r="RWC204" s="64"/>
      <c r="RWD204" s="64"/>
      <c r="RWE204" s="64"/>
      <c r="RWF204" s="64"/>
      <c r="RWG204" s="64"/>
      <c r="RWH204" s="64"/>
      <c r="RWI204" s="64"/>
      <c r="RWJ204" s="64"/>
      <c r="RWK204" s="64"/>
      <c r="RWL204" s="64"/>
      <c r="RWM204" s="64"/>
      <c r="RWN204" s="64"/>
      <c r="RWO204" s="64"/>
      <c r="RWP204" s="64"/>
      <c r="RWQ204" s="64"/>
      <c r="RWR204" s="64"/>
      <c r="RWS204" s="64"/>
      <c r="RWT204" s="64"/>
      <c r="RWU204" s="64"/>
      <c r="RWV204" s="64"/>
      <c r="RWW204" s="64"/>
      <c r="RWX204" s="64"/>
      <c r="RWY204" s="64"/>
      <c r="RWZ204" s="64"/>
      <c r="RXA204" s="64"/>
      <c r="RXB204" s="64"/>
      <c r="RXC204" s="64"/>
      <c r="RXD204" s="64"/>
      <c r="RXE204" s="64"/>
      <c r="RXF204" s="64"/>
      <c r="RXG204" s="64"/>
      <c r="RXH204" s="64"/>
      <c r="RXJ204" s="64"/>
      <c r="RXL204" s="64"/>
      <c r="RXM204" s="64"/>
      <c r="RXN204" s="64"/>
      <c r="RXO204" s="64"/>
      <c r="RXP204" s="64"/>
      <c r="RXQ204" s="64"/>
      <c r="RXR204" s="64"/>
      <c r="RXS204" s="64"/>
      <c r="RXX204" s="64"/>
      <c r="RXY204" s="64"/>
      <c r="RXZ204" s="64"/>
      <c r="RYA204" s="64"/>
      <c r="RYB204" s="64"/>
      <c r="RYC204" s="64"/>
      <c r="RYD204" s="64"/>
      <c r="RYE204" s="64"/>
      <c r="RYF204" s="64"/>
      <c r="RYG204" s="64"/>
      <c r="RYH204" s="64"/>
      <c r="RYI204" s="64"/>
      <c r="RYJ204" s="64"/>
      <c r="RYK204" s="64"/>
      <c r="RYL204" s="64"/>
      <c r="RYM204" s="64"/>
      <c r="RYN204" s="64"/>
      <c r="RYO204" s="64"/>
      <c r="RYP204" s="64"/>
      <c r="RYQ204" s="64"/>
      <c r="RYR204" s="64"/>
      <c r="RYS204" s="64"/>
      <c r="RYT204" s="64"/>
      <c r="RYU204" s="64"/>
      <c r="RYV204" s="64"/>
      <c r="RYW204" s="64"/>
      <c r="RYX204" s="64"/>
      <c r="RYY204" s="64"/>
      <c r="RYZ204" s="64"/>
      <c r="RZA204" s="64"/>
      <c r="RZB204" s="64"/>
      <c r="RZC204" s="64"/>
      <c r="RZD204" s="64"/>
      <c r="RZE204" s="64"/>
      <c r="RZF204" s="64"/>
      <c r="RZG204" s="64"/>
      <c r="RZH204" s="64"/>
      <c r="RZI204" s="64"/>
      <c r="RZJ204" s="64"/>
      <c r="RZK204" s="64"/>
      <c r="RZL204" s="64"/>
      <c r="RZM204" s="64"/>
      <c r="RZN204" s="64"/>
      <c r="RZO204" s="64"/>
      <c r="RZP204" s="64"/>
      <c r="RZQ204" s="64"/>
      <c r="RZR204" s="64"/>
      <c r="RZS204" s="64"/>
      <c r="RZT204" s="64"/>
      <c r="RZU204" s="64"/>
      <c r="RZV204" s="64"/>
      <c r="RZW204" s="64"/>
      <c r="RZX204" s="64"/>
      <c r="RZY204" s="64"/>
      <c r="RZZ204" s="64"/>
      <c r="SAA204" s="64"/>
      <c r="SAB204" s="64"/>
      <c r="SAC204" s="64"/>
      <c r="SAD204" s="64"/>
      <c r="SAE204" s="64"/>
      <c r="SAF204" s="64"/>
      <c r="SAG204" s="64"/>
      <c r="SAH204" s="64"/>
      <c r="SAI204" s="64"/>
      <c r="SAJ204" s="64"/>
      <c r="SAK204" s="64"/>
      <c r="SAL204" s="64"/>
      <c r="SAM204" s="64"/>
      <c r="SAN204" s="64"/>
      <c r="SAO204" s="64"/>
      <c r="SAP204" s="64"/>
      <c r="SAQ204" s="64"/>
      <c r="SAR204" s="64"/>
      <c r="SAS204" s="64"/>
      <c r="SAT204" s="64"/>
      <c r="SAU204" s="64"/>
      <c r="SAV204" s="64"/>
      <c r="SAW204" s="64"/>
      <c r="SAX204" s="64"/>
      <c r="SAY204" s="64"/>
      <c r="SAZ204" s="64"/>
      <c r="SBA204" s="64"/>
      <c r="SBB204" s="64"/>
      <c r="SBC204" s="64"/>
      <c r="SBD204" s="64"/>
      <c r="SBE204" s="64"/>
      <c r="SBF204" s="64"/>
      <c r="SBG204" s="64"/>
      <c r="SBH204" s="64"/>
      <c r="SBI204" s="64"/>
      <c r="SBJ204" s="64"/>
      <c r="SBK204" s="64"/>
      <c r="SBL204" s="64"/>
      <c r="SBM204" s="64"/>
      <c r="SBN204" s="64"/>
      <c r="SBO204" s="64"/>
      <c r="SBP204" s="64"/>
      <c r="SBQ204" s="64"/>
      <c r="SBR204" s="64"/>
      <c r="SBS204" s="64"/>
      <c r="SBT204" s="64"/>
      <c r="SBU204" s="64"/>
      <c r="SBV204" s="64"/>
      <c r="SBW204" s="64"/>
      <c r="SBX204" s="64"/>
      <c r="SBY204" s="64"/>
      <c r="SBZ204" s="64"/>
      <c r="SCA204" s="64"/>
      <c r="SCB204" s="64"/>
      <c r="SCC204" s="64"/>
      <c r="SCD204" s="64"/>
      <c r="SCE204" s="64"/>
      <c r="SCF204" s="64"/>
      <c r="SCG204" s="64"/>
      <c r="SCH204" s="64"/>
      <c r="SCI204" s="64"/>
      <c r="SCJ204" s="64"/>
      <c r="SCK204" s="64"/>
      <c r="SCL204" s="64"/>
      <c r="SCM204" s="64"/>
      <c r="SCN204" s="64"/>
      <c r="SCO204" s="64"/>
      <c r="SCP204" s="64"/>
      <c r="SCQ204" s="64"/>
      <c r="SCR204" s="64"/>
      <c r="SCS204" s="64"/>
      <c r="SCT204" s="64"/>
      <c r="SCU204" s="64"/>
      <c r="SCV204" s="64"/>
      <c r="SCW204" s="64"/>
      <c r="SCX204" s="64"/>
      <c r="SCY204" s="64"/>
      <c r="SCZ204" s="64"/>
      <c r="SDA204" s="64"/>
      <c r="SDB204" s="64"/>
      <c r="SDC204" s="64"/>
      <c r="SDD204" s="64"/>
      <c r="SDE204" s="64"/>
      <c r="SDF204" s="64"/>
      <c r="SDG204" s="64"/>
      <c r="SDH204" s="64"/>
      <c r="SDI204" s="64"/>
      <c r="SDJ204" s="64"/>
      <c r="SDK204" s="64"/>
      <c r="SDL204" s="64"/>
      <c r="SDM204" s="64"/>
      <c r="SDN204" s="64"/>
      <c r="SDO204" s="64"/>
      <c r="SDP204" s="64"/>
      <c r="SDQ204" s="64"/>
      <c r="SDR204" s="64"/>
      <c r="SDS204" s="64"/>
      <c r="SDT204" s="64"/>
      <c r="SDU204" s="64"/>
      <c r="SDV204" s="64"/>
      <c r="SDW204" s="64"/>
      <c r="SDX204" s="64"/>
      <c r="SDY204" s="64"/>
      <c r="SDZ204" s="64"/>
      <c r="SEA204" s="64"/>
      <c r="SEB204" s="64"/>
      <c r="SEC204" s="64"/>
      <c r="SED204" s="64"/>
      <c r="SEE204" s="64"/>
      <c r="SEF204" s="64"/>
      <c r="SEG204" s="64"/>
      <c r="SEH204" s="64"/>
      <c r="SEI204" s="64"/>
      <c r="SEJ204" s="64"/>
      <c r="SEK204" s="64"/>
      <c r="SEL204" s="64"/>
      <c r="SEM204" s="64"/>
      <c r="SEN204" s="64"/>
      <c r="SEO204" s="64"/>
      <c r="SEP204" s="64"/>
      <c r="SEQ204" s="64"/>
      <c r="SER204" s="64"/>
      <c r="SES204" s="64"/>
      <c r="SET204" s="64"/>
      <c r="SEU204" s="64"/>
      <c r="SEV204" s="64"/>
      <c r="SEW204" s="64"/>
      <c r="SEX204" s="64"/>
      <c r="SEY204" s="64"/>
      <c r="SEZ204" s="64"/>
      <c r="SFA204" s="64"/>
      <c r="SFB204" s="64"/>
      <c r="SFC204" s="64"/>
      <c r="SFD204" s="64"/>
      <c r="SFE204" s="64"/>
      <c r="SFF204" s="64"/>
      <c r="SFG204" s="64"/>
      <c r="SFH204" s="64"/>
      <c r="SFI204" s="64"/>
      <c r="SFJ204" s="64"/>
      <c r="SFK204" s="64"/>
      <c r="SFL204" s="64"/>
      <c r="SFM204" s="64"/>
      <c r="SFN204" s="64"/>
      <c r="SFO204" s="64"/>
      <c r="SFP204" s="64"/>
      <c r="SFQ204" s="64"/>
      <c r="SFR204" s="64"/>
      <c r="SFS204" s="64"/>
      <c r="SFT204" s="64"/>
      <c r="SFU204" s="64"/>
      <c r="SFV204" s="64"/>
      <c r="SFW204" s="64"/>
      <c r="SFX204" s="64"/>
      <c r="SFY204" s="64"/>
      <c r="SFZ204" s="64"/>
      <c r="SGA204" s="64"/>
      <c r="SGB204" s="64"/>
      <c r="SGC204" s="64"/>
      <c r="SGD204" s="64"/>
      <c r="SGE204" s="64"/>
      <c r="SGF204" s="64"/>
      <c r="SGG204" s="64"/>
      <c r="SGH204" s="64"/>
      <c r="SGI204" s="64"/>
      <c r="SGJ204" s="64"/>
      <c r="SGK204" s="64"/>
      <c r="SGL204" s="64"/>
      <c r="SGM204" s="64"/>
      <c r="SGN204" s="64"/>
      <c r="SGO204" s="64"/>
      <c r="SGP204" s="64"/>
      <c r="SGQ204" s="64"/>
      <c r="SGR204" s="64"/>
      <c r="SGS204" s="64"/>
      <c r="SGT204" s="64"/>
      <c r="SGU204" s="64"/>
      <c r="SGV204" s="64"/>
      <c r="SGW204" s="64"/>
      <c r="SGX204" s="64"/>
      <c r="SGY204" s="64"/>
      <c r="SGZ204" s="64"/>
      <c r="SHA204" s="64"/>
      <c r="SHB204" s="64"/>
      <c r="SHC204" s="64"/>
      <c r="SHD204" s="64"/>
      <c r="SHF204" s="64"/>
      <c r="SHH204" s="64"/>
      <c r="SHI204" s="64"/>
      <c r="SHJ204" s="64"/>
      <c r="SHK204" s="64"/>
      <c r="SHL204" s="64"/>
      <c r="SHM204" s="64"/>
      <c r="SHN204" s="64"/>
      <c r="SHO204" s="64"/>
      <c r="SHT204" s="64"/>
      <c r="SHU204" s="64"/>
      <c r="SHV204" s="64"/>
      <c r="SHW204" s="64"/>
      <c r="SHX204" s="64"/>
      <c r="SHY204" s="64"/>
      <c r="SHZ204" s="64"/>
      <c r="SIA204" s="64"/>
      <c r="SIB204" s="64"/>
      <c r="SIC204" s="64"/>
      <c r="SID204" s="64"/>
      <c r="SIE204" s="64"/>
      <c r="SIF204" s="64"/>
      <c r="SIG204" s="64"/>
      <c r="SIH204" s="64"/>
      <c r="SII204" s="64"/>
      <c r="SIJ204" s="64"/>
      <c r="SIK204" s="64"/>
      <c r="SIL204" s="64"/>
      <c r="SIM204" s="64"/>
      <c r="SIN204" s="64"/>
      <c r="SIO204" s="64"/>
      <c r="SIP204" s="64"/>
      <c r="SIQ204" s="64"/>
      <c r="SIR204" s="64"/>
      <c r="SIS204" s="64"/>
      <c r="SIT204" s="64"/>
      <c r="SIU204" s="64"/>
      <c r="SIV204" s="64"/>
      <c r="SIW204" s="64"/>
      <c r="SIX204" s="64"/>
      <c r="SIY204" s="64"/>
      <c r="SIZ204" s="64"/>
      <c r="SJA204" s="64"/>
      <c r="SJB204" s="64"/>
      <c r="SJC204" s="64"/>
      <c r="SJD204" s="64"/>
      <c r="SJE204" s="64"/>
      <c r="SJF204" s="64"/>
      <c r="SJG204" s="64"/>
      <c r="SJH204" s="64"/>
      <c r="SJI204" s="64"/>
      <c r="SJJ204" s="64"/>
      <c r="SJK204" s="64"/>
      <c r="SJL204" s="64"/>
      <c r="SJM204" s="64"/>
      <c r="SJN204" s="64"/>
      <c r="SJO204" s="64"/>
      <c r="SJP204" s="64"/>
      <c r="SJQ204" s="64"/>
      <c r="SJR204" s="64"/>
      <c r="SJS204" s="64"/>
      <c r="SJT204" s="64"/>
      <c r="SJU204" s="64"/>
      <c r="SJV204" s="64"/>
      <c r="SJW204" s="64"/>
      <c r="SJX204" s="64"/>
      <c r="SJY204" s="64"/>
      <c r="SJZ204" s="64"/>
      <c r="SKA204" s="64"/>
      <c r="SKB204" s="64"/>
      <c r="SKC204" s="64"/>
      <c r="SKD204" s="64"/>
      <c r="SKE204" s="64"/>
      <c r="SKF204" s="64"/>
      <c r="SKG204" s="64"/>
      <c r="SKH204" s="64"/>
      <c r="SKI204" s="64"/>
      <c r="SKJ204" s="64"/>
      <c r="SKK204" s="64"/>
      <c r="SKL204" s="64"/>
      <c r="SKM204" s="64"/>
      <c r="SKN204" s="64"/>
      <c r="SKO204" s="64"/>
      <c r="SKP204" s="64"/>
      <c r="SKQ204" s="64"/>
      <c r="SKR204" s="64"/>
      <c r="SKS204" s="64"/>
      <c r="SKT204" s="64"/>
      <c r="SKU204" s="64"/>
      <c r="SKV204" s="64"/>
      <c r="SKW204" s="64"/>
      <c r="SKX204" s="64"/>
      <c r="SKY204" s="64"/>
      <c r="SKZ204" s="64"/>
      <c r="SLA204" s="64"/>
      <c r="SLB204" s="64"/>
      <c r="SLC204" s="64"/>
      <c r="SLD204" s="64"/>
      <c r="SLE204" s="64"/>
      <c r="SLF204" s="64"/>
      <c r="SLG204" s="64"/>
      <c r="SLH204" s="64"/>
      <c r="SLI204" s="64"/>
      <c r="SLJ204" s="64"/>
      <c r="SLK204" s="64"/>
      <c r="SLL204" s="64"/>
      <c r="SLM204" s="64"/>
      <c r="SLN204" s="64"/>
      <c r="SLO204" s="64"/>
      <c r="SLP204" s="64"/>
      <c r="SLQ204" s="64"/>
      <c r="SLR204" s="64"/>
      <c r="SLS204" s="64"/>
      <c r="SLT204" s="64"/>
      <c r="SLU204" s="64"/>
      <c r="SLV204" s="64"/>
      <c r="SLW204" s="64"/>
      <c r="SLX204" s="64"/>
      <c r="SLY204" s="64"/>
      <c r="SLZ204" s="64"/>
      <c r="SMA204" s="64"/>
      <c r="SMB204" s="64"/>
      <c r="SMC204" s="64"/>
      <c r="SMD204" s="64"/>
      <c r="SME204" s="64"/>
      <c r="SMF204" s="64"/>
      <c r="SMG204" s="64"/>
      <c r="SMH204" s="64"/>
      <c r="SMI204" s="64"/>
      <c r="SMJ204" s="64"/>
      <c r="SMK204" s="64"/>
      <c r="SML204" s="64"/>
      <c r="SMM204" s="64"/>
      <c r="SMN204" s="64"/>
      <c r="SMO204" s="64"/>
      <c r="SMP204" s="64"/>
      <c r="SMQ204" s="64"/>
      <c r="SMR204" s="64"/>
      <c r="SMS204" s="64"/>
      <c r="SMT204" s="64"/>
      <c r="SMU204" s="64"/>
      <c r="SMV204" s="64"/>
      <c r="SMW204" s="64"/>
      <c r="SMX204" s="64"/>
      <c r="SMY204" s="64"/>
      <c r="SMZ204" s="64"/>
      <c r="SNA204" s="64"/>
      <c r="SNB204" s="64"/>
      <c r="SNC204" s="64"/>
      <c r="SND204" s="64"/>
      <c r="SNE204" s="64"/>
      <c r="SNF204" s="64"/>
      <c r="SNG204" s="64"/>
      <c r="SNH204" s="64"/>
      <c r="SNI204" s="64"/>
      <c r="SNJ204" s="64"/>
      <c r="SNK204" s="64"/>
      <c r="SNL204" s="64"/>
      <c r="SNM204" s="64"/>
      <c r="SNN204" s="64"/>
      <c r="SNO204" s="64"/>
      <c r="SNP204" s="64"/>
      <c r="SNQ204" s="64"/>
      <c r="SNR204" s="64"/>
      <c r="SNS204" s="64"/>
      <c r="SNT204" s="64"/>
      <c r="SNU204" s="64"/>
      <c r="SNV204" s="64"/>
      <c r="SNW204" s="64"/>
      <c r="SNX204" s="64"/>
      <c r="SNY204" s="64"/>
      <c r="SNZ204" s="64"/>
      <c r="SOA204" s="64"/>
      <c r="SOB204" s="64"/>
      <c r="SOC204" s="64"/>
      <c r="SOD204" s="64"/>
      <c r="SOE204" s="64"/>
      <c r="SOF204" s="64"/>
      <c r="SOG204" s="64"/>
      <c r="SOH204" s="64"/>
      <c r="SOI204" s="64"/>
      <c r="SOJ204" s="64"/>
      <c r="SOK204" s="64"/>
      <c r="SOL204" s="64"/>
      <c r="SOM204" s="64"/>
      <c r="SON204" s="64"/>
      <c r="SOO204" s="64"/>
      <c r="SOP204" s="64"/>
      <c r="SOQ204" s="64"/>
      <c r="SOR204" s="64"/>
      <c r="SOS204" s="64"/>
      <c r="SOT204" s="64"/>
      <c r="SOU204" s="64"/>
      <c r="SOV204" s="64"/>
      <c r="SOW204" s="64"/>
      <c r="SOX204" s="64"/>
      <c r="SOY204" s="64"/>
      <c r="SOZ204" s="64"/>
      <c r="SPA204" s="64"/>
      <c r="SPB204" s="64"/>
      <c r="SPC204" s="64"/>
      <c r="SPD204" s="64"/>
      <c r="SPE204" s="64"/>
      <c r="SPF204" s="64"/>
      <c r="SPG204" s="64"/>
      <c r="SPH204" s="64"/>
      <c r="SPI204" s="64"/>
      <c r="SPJ204" s="64"/>
      <c r="SPK204" s="64"/>
      <c r="SPL204" s="64"/>
      <c r="SPM204" s="64"/>
      <c r="SPN204" s="64"/>
      <c r="SPO204" s="64"/>
      <c r="SPP204" s="64"/>
      <c r="SPQ204" s="64"/>
      <c r="SPR204" s="64"/>
      <c r="SPS204" s="64"/>
      <c r="SPT204" s="64"/>
      <c r="SPU204" s="64"/>
      <c r="SPV204" s="64"/>
      <c r="SPW204" s="64"/>
      <c r="SPX204" s="64"/>
      <c r="SPY204" s="64"/>
      <c r="SPZ204" s="64"/>
      <c r="SQA204" s="64"/>
      <c r="SQB204" s="64"/>
      <c r="SQC204" s="64"/>
      <c r="SQD204" s="64"/>
      <c r="SQE204" s="64"/>
      <c r="SQF204" s="64"/>
      <c r="SQG204" s="64"/>
      <c r="SQH204" s="64"/>
      <c r="SQI204" s="64"/>
      <c r="SQJ204" s="64"/>
      <c r="SQK204" s="64"/>
      <c r="SQL204" s="64"/>
      <c r="SQM204" s="64"/>
      <c r="SQN204" s="64"/>
      <c r="SQO204" s="64"/>
      <c r="SQP204" s="64"/>
      <c r="SQQ204" s="64"/>
      <c r="SQR204" s="64"/>
      <c r="SQS204" s="64"/>
      <c r="SQT204" s="64"/>
      <c r="SQU204" s="64"/>
      <c r="SQV204" s="64"/>
      <c r="SQW204" s="64"/>
      <c r="SQX204" s="64"/>
      <c r="SQY204" s="64"/>
      <c r="SQZ204" s="64"/>
      <c r="SRB204" s="64"/>
      <c r="SRD204" s="64"/>
      <c r="SRE204" s="64"/>
      <c r="SRF204" s="64"/>
      <c r="SRG204" s="64"/>
      <c r="SRH204" s="64"/>
      <c r="SRI204" s="64"/>
      <c r="SRJ204" s="64"/>
      <c r="SRK204" s="64"/>
      <c r="SRP204" s="64"/>
      <c r="SRQ204" s="64"/>
      <c r="SRR204" s="64"/>
      <c r="SRS204" s="64"/>
      <c r="SRT204" s="64"/>
      <c r="SRU204" s="64"/>
      <c r="SRV204" s="64"/>
      <c r="SRW204" s="64"/>
      <c r="SRX204" s="64"/>
      <c r="SRY204" s="64"/>
      <c r="SRZ204" s="64"/>
      <c r="SSA204" s="64"/>
      <c r="SSB204" s="64"/>
      <c r="SSC204" s="64"/>
      <c r="SSD204" s="64"/>
      <c r="SSE204" s="64"/>
      <c r="SSF204" s="64"/>
      <c r="SSG204" s="64"/>
      <c r="SSH204" s="64"/>
      <c r="SSI204" s="64"/>
      <c r="SSJ204" s="64"/>
      <c r="SSK204" s="64"/>
      <c r="SSL204" s="64"/>
      <c r="SSM204" s="64"/>
      <c r="SSN204" s="64"/>
      <c r="SSO204" s="64"/>
      <c r="SSP204" s="64"/>
      <c r="SSQ204" s="64"/>
      <c r="SSR204" s="64"/>
      <c r="SSS204" s="64"/>
      <c r="SST204" s="64"/>
      <c r="SSU204" s="64"/>
      <c r="SSV204" s="64"/>
      <c r="SSW204" s="64"/>
      <c r="SSX204" s="64"/>
      <c r="SSY204" s="64"/>
      <c r="SSZ204" s="64"/>
      <c r="STA204" s="64"/>
      <c r="STB204" s="64"/>
      <c r="STC204" s="64"/>
      <c r="STD204" s="64"/>
      <c r="STE204" s="64"/>
      <c r="STF204" s="64"/>
      <c r="STG204" s="64"/>
      <c r="STH204" s="64"/>
      <c r="STI204" s="64"/>
      <c r="STJ204" s="64"/>
      <c r="STK204" s="64"/>
      <c r="STL204" s="64"/>
      <c r="STM204" s="64"/>
      <c r="STN204" s="64"/>
      <c r="STO204" s="64"/>
      <c r="STP204" s="64"/>
      <c r="STQ204" s="64"/>
      <c r="STR204" s="64"/>
      <c r="STS204" s="64"/>
      <c r="STT204" s="64"/>
      <c r="STU204" s="64"/>
      <c r="STV204" s="64"/>
      <c r="STW204" s="64"/>
      <c r="STX204" s="64"/>
      <c r="STY204" s="64"/>
      <c r="STZ204" s="64"/>
      <c r="SUA204" s="64"/>
      <c r="SUB204" s="64"/>
      <c r="SUC204" s="64"/>
      <c r="SUD204" s="64"/>
      <c r="SUE204" s="64"/>
      <c r="SUF204" s="64"/>
      <c r="SUG204" s="64"/>
      <c r="SUH204" s="64"/>
      <c r="SUI204" s="64"/>
      <c r="SUJ204" s="64"/>
      <c r="SUK204" s="64"/>
      <c r="SUL204" s="64"/>
      <c r="SUM204" s="64"/>
      <c r="SUN204" s="64"/>
      <c r="SUO204" s="64"/>
      <c r="SUP204" s="64"/>
      <c r="SUQ204" s="64"/>
      <c r="SUR204" s="64"/>
      <c r="SUS204" s="64"/>
      <c r="SUT204" s="64"/>
      <c r="SUU204" s="64"/>
      <c r="SUV204" s="64"/>
      <c r="SUW204" s="64"/>
      <c r="SUX204" s="64"/>
      <c r="SUY204" s="64"/>
      <c r="SUZ204" s="64"/>
      <c r="SVA204" s="64"/>
      <c r="SVB204" s="64"/>
      <c r="SVC204" s="64"/>
      <c r="SVD204" s="64"/>
      <c r="SVE204" s="64"/>
      <c r="SVF204" s="64"/>
      <c r="SVG204" s="64"/>
      <c r="SVH204" s="64"/>
      <c r="SVI204" s="64"/>
      <c r="SVJ204" s="64"/>
      <c r="SVK204" s="64"/>
      <c r="SVL204" s="64"/>
      <c r="SVM204" s="64"/>
      <c r="SVN204" s="64"/>
      <c r="SVO204" s="64"/>
      <c r="SVP204" s="64"/>
      <c r="SVQ204" s="64"/>
      <c r="SVR204" s="64"/>
      <c r="SVS204" s="64"/>
      <c r="SVT204" s="64"/>
      <c r="SVU204" s="64"/>
      <c r="SVV204" s="64"/>
      <c r="SVW204" s="64"/>
      <c r="SVX204" s="64"/>
      <c r="SVY204" s="64"/>
      <c r="SVZ204" s="64"/>
      <c r="SWA204" s="64"/>
      <c r="SWB204" s="64"/>
      <c r="SWC204" s="64"/>
      <c r="SWD204" s="64"/>
      <c r="SWE204" s="64"/>
      <c r="SWF204" s="64"/>
      <c r="SWG204" s="64"/>
      <c r="SWH204" s="64"/>
      <c r="SWI204" s="64"/>
      <c r="SWJ204" s="64"/>
      <c r="SWK204" s="64"/>
      <c r="SWL204" s="64"/>
      <c r="SWM204" s="64"/>
      <c r="SWN204" s="64"/>
      <c r="SWO204" s="64"/>
      <c r="SWP204" s="64"/>
      <c r="SWQ204" s="64"/>
      <c r="SWR204" s="64"/>
      <c r="SWS204" s="64"/>
      <c r="SWT204" s="64"/>
      <c r="SWU204" s="64"/>
      <c r="SWV204" s="64"/>
      <c r="SWW204" s="64"/>
      <c r="SWX204" s="64"/>
      <c r="SWY204" s="64"/>
      <c r="SWZ204" s="64"/>
      <c r="SXA204" s="64"/>
      <c r="SXB204" s="64"/>
      <c r="SXC204" s="64"/>
      <c r="SXD204" s="64"/>
      <c r="SXE204" s="64"/>
      <c r="SXF204" s="64"/>
      <c r="SXG204" s="64"/>
      <c r="SXH204" s="64"/>
      <c r="SXI204" s="64"/>
      <c r="SXJ204" s="64"/>
      <c r="SXK204" s="64"/>
      <c r="SXL204" s="64"/>
      <c r="SXM204" s="64"/>
      <c r="SXN204" s="64"/>
      <c r="SXO204" s="64"/>
      <c r="SXP204" s="64"/>
      <c r="SXQ204" s="64"/>
      <c r="SXR204" s="64"/>
      <c r="SXS204" s="64"/>
      <c r="SXT204" s="64"/>
      <c r="SXU204" s="64"/>
      <c r="SXV204" s="64"/>
      <c r="SXW204" s="64"/>
      <c r="SXX204" s="64"/>
      <c r="SXY204" s="64"/>
      <c r="SXZ204" s="64"/>
      <c r="SYA204" s="64"/>
      <c r="SYB204" s="64"/>
      <c r="SYC204" s="64"/>
      <c r="SYD204" s="64"/>
      <c r="SYE204" s="64"/>
      <c r="SYF204" s="64"/>
      <c r="SYG204" s="64"/>
      <c r="SYH204" s="64"/>
      <c r="SYI204" s="64"/>
      <c r="SYJ204" s="64"/>
      <c r="SYK204" s="64"/>
      <c r="SYL204" s="64"/>
      <c r="SYM204" s="64"/>
      <c r="SYN204" s="64"/>
      <c r="SYO204" s="64"/>
      <c r="SYP204" s="64"/>
      <c r="SYQ204" s="64"/>
      <c r="SYR204" s="64"/>
      <c r="SYS204" s="64"/>
      <c r="SYT204" s="64"/>
      <c r="SYU204" s="64"/>
      <c r="SYV204" s="64"/>
      <c r="SYW204" s="64"/>
      <c r="SYX204" s="64"/>
      <c r="SYY204" s="64"/>
      <c r="SYZ204" s="64"/>
      <c r="SZA204" s="64"/>
      <c r="SZB204" s="64"/>
      <c r="SZC204" s="64"/>
      <c r="SZD204" s="64"/>
      <c r="SZE204" s="64"/>
      <c r="SZF204" s="64"/>
      <c r="SZG204" s="64"/>
      <c r="SZH204" s="64"/>
      <c r="SZI204" s="64"/>
      <c r="SZJ204" s="64"/>
      <c r="SZK204" s="64"/>
      <c r="SZL204" s="64"/>
      <c r="SZM204" s="64"/>
      <c r="SZN204" s="64"/>
      <c r="SZO204" s="64"/>
      <c r="SZP204" s="64"/>
      <c r="SZQ204" s="64"/>
      <c r="SZR204" s="64"/>
      <c r="SZS204" s="64"/>
      <c r="SZT204" s="64"/>
      <c r="SZU204" s="64"/>
      <c r="SZV204" s="64"/>
      <c r="SZW204" s="64"/>
      <c r="SZX204" s="64"/>
      <c r="SZY204" s="64"/>
      <c r="SZZ204" s="64"/>
      <c r="TAA204" s="64"/>
      <c r="TAB204" s="64"/>
      <c r="TAC204" s="64"/>
      <c r="TAD204" s="64"/>
      <c r="TAE204" s="64"/>
      <c r="TAF204" s="64"/>
      <c r="TAG204" s="64"/>
      <c r="TAH204" s="64"/>
      <c r="TAI204" s="64"/>
      <c r="TAJ204" s="64"/>
      <c r="TAK204" s="64"/>
      <c r="TAL204" s="64"/>
      <c r="TAM204" s="64"/>
      <c r="TAN204" s="64"/>
      <c r="TAO204" s="64"/>
      <c r="TAP204" s="64"/>
      <c r="TAQ204" s="64"/>
      <c r="TAR204" s="64"/>
      <c r="TAS204" s="64"/>
      <c r="TAT204" s="64"/>
      <c r="TAU204" s="64"/>
      <c r="TAV204" s="64"/>
      <c r="TAX204" s="64"/>
      <c r="TAZ204" s="64"/>
      <c r="TBA204" s="64"/>
      <c r="TBB204" s="64"/>
      <c r="TBC204" s="64"/>
      <c r="TBD204" s="64"/>
      <c r="TBE204" s="64"/>
      <c r="TBF204" s="64"/>
      <c r="TBG204" s="64"/>
      <c r="TBL204" s="64"/>
      <c r="TBM204" s="64"/>
      <c r="TBN204" s="64"/>
      <c r="TBO204" s="64"/>
      <c r="TBP204" s="64"/>
      <c r="TBQ204" s="64"/>
      <c r="TBR204" s="64"/>
      <c r="TBS204" s="64"/>
      <c r="TBT204" s="64"/>
      <c r="TBU204" s="64"/>
      <c r="TBV204" s="64"/>
      <c r="TBW204" s="64"/>
      <c r="TBX204" s="64"/>
      <c r="TBY204" s="64"/>
      <c r="TBZ204" s="64"/>
      <c r="TCA204" s="64"/>
      <c r="TCB204" s="64"/>
      <c r="TCC204" s="64"/>
      <c r="TCD204" s="64"/>
      <c r="TCE204" s="64"/>
      <c r="TCF204" s="64"/>
      <c r="TCG204" s="64"/>
      <c r="TCH204" s="64"/>
      <c r="TCI204" s="64"/>
      <c r="TCJ204" s="64"/>
      <c r="TCK204" s="64"/>
      <c r="TCL204" s="64"/>
      <c r="TCM204" s="64"/>
      <c r="TCN204" s="64"/>
      <c r="TCO204" s="64"/>
      <c r="TCP204" s="64"/>
      <c r="TCQ204" s="64"/>
      <c r="TCR204" s="64"/>
      <c r="TCS204" s="64"/>
      <c r="TCT204" s="64"/>
      <c r="TCU204" s="64"/>
      <c r="TCV204" s="64"/>
      <c r="TCW204" s="64"/>
      <c r="TCX204" s="64"/>
      <c r="TCY204" s="64"/>
      <c r="TCZ204" s="64"/>
      <c r="TDA204" s="64"/>
      <c r="TDB204" s="64"/>
      <c r="TDC204" s="64"/>
      <c r="TDD204" s="64"/>
      <c r="TDE204" s="64"/>
      <c r="TDF204" s="64"/>
      <c r="TDG204" s="64"/>
      <c r="TDH204" s="64"/>
      <c r="TDI204" s="64"/>
      <c r="TDJ204" s="64"/>
      <c r="TDK204" s="64"/>
      <c r="TDL204" s="64"/>
      <c r="TDM204" s="64"/>
      <c r="TDN204" s="64"/>
      <c r="TDO204" s="64"/>
      <c r="TDP204" s="64"/>
      <c r="TDQ204" s="64"/>
      <c r="TDR204" s="64"/>
      <c r="TDS204" s="64"/>
      <c r="TDT204" s="64"/>
      <c r="TDU204" s="64"/>
      <c r="TDV204" s="64"/>
      <c r="TDW204" s="64"/>
      <c r="TDX204" s="64"/>
      <c r="TDY204" s="64"/>
      <c r="TDZ204" s="64"/>
      <c r="TEA204" s="64"/>
      <c r="TEB204" s="64"/>
      <c r="TEC204" s="64"/>
      <c r="TED204" s="64"/>
      <c r="TEE204" s="64"/>
      <c r="TEF204" s="64"/>
      <c r="TEG204" s="64"/>
      <c r="TEH204" s="64"/>
      <c r="TEI204" s="64"/>
      <c r="TEJ204" s="64"/>
      <c r="TEK204" s="64"/>
      <c r="TEL204" s="64"/>
      <c r="TEM204" s="64"/>
      <c r="TEN204" s="64"/>
      <c r="TEO204" s="64"/>
      <c r="TEP204" s="64"/>
      <c r="TEQ204" s="64"/>
      <c r="TER204" s="64"/>
      <c r="TES204" s="64"/>
      <c r="TET204" s="64"/>
      <c r="TEU204" s="64"/>
      <c r="TEV204" s="64"/>
      <c r="TEW204" s="64"/>
      <c r="TEX204" s="64"/>
      <c r="TEY204" s="64"/>
      <c r="TEZ204" s="64"/>
      <c r="TFA204" s="64"/>
      <c r="TFB204" s="64"/>
      <c r="TFC204" s="64"/>
      <c r="TFD204" s="64"/>
      <c r="TFE204" s="64"/>
      <c r="TFF204" s="64"/>
      <c r="TFG204" s="64"/>
      <c r="TFH204" s="64"/>
      <c r="TFI204" s="64"/>
      <c r="TFJ204" s="64"/>
      <c r="TFK204" s="64"/>
      <c r="TFL204" s="64"/>
      <c r="TFM204" s="64"/>
      <c r="TFN204" s="64"/>
      <c r="TFO204" s="64"/>
      <c r="TFP204" s="64"/>
      <c r="TFQ204" s="64"/>
      <c r="TFR204" s="64"/>
      <c r="TFS204" s="64"/>
      <c r="TFT204" s="64"/>
      <c r="TFU204" s="64"/>
      <c r="TFV204" s="64"/>
      <c r="TFW204" s="64"/>
      <c r="TFX204" s="64"/>
      <c r="TFY204" s="64"/>
      <c r="TFZ204" s="64"/>
      <c r="TGA204" s="64"/>
      <c r="TGB204" s="64"/>
      <c r="TGC204" s="64"/>
      <c r="TGD204" s="64"/>
      <c r="TGE204" s="64"/>
      <c r="TGF204" s="64"/>
      <c r="TGG204" s="64"/>
      <c r="TGH204" s="64"/>
      <c r="TGI204" s="64"/>
      <c r="TGJ204" s="64"/>
      <c r="TGK204" s="64"/>
      <c r="TGL204" s="64"/>
      <c r="TGM204" s="64"/>
      <c r="TGN204" s="64"/>
      <c r="TGO204" s="64"/>
      <c r="TGP204" s="64"/>
      <c r="TGQ204" s="64"/>
      <c r="TGR204" s="64"/>
      <c r="TGS204" s="64"/>
      <c r="TGT204" s="64"/>
      <c r="TGU204" s="64"/>
      <c r="TGV204" s="64"/>
      <c r="TGW204" s="64"/>
      <c r="TGX204" s="64"/>
      <c r="TGY204" s="64"/>
      <c r="TGZ204" s="64"/>
      <c r="THA204" s="64"/>
      <c r="THB204" s="64"/>
      <c r="THC204" s="64"/>
      <c r="THD204" s="64"/>
      <c r="THE204" s="64"/>
      <c r="THF204" s="64"/>
      <c r="THG204" s="64"/>
      <c r="THH204" s="64"/>
      <c r="THI204" s="64"/>
      <c r="THJ204" s="64"/>
      <c r="THK204" s="64"/>
      <c r="THL204" s="64"/>
      <c r="THM204" s="64"/>
      <c r="THN204" s="64"/>
      <c r="THO204" s="64"/>
      <c r="THP204" s="64"/>
      <c r="THQ204" s="64"/>
      <c r="THR204" s="64"/>
      <c r="THS204" s="64"/>
      <c r="THT204" s="64"/>
      <c r="THU204" s="64"/>
      <c r="THV204" s="64"/>
      <c r="THW204" s="64"/>
      <c r="THX204" s="64"/>
      <c r="THY204" s="64"/>
      <c r="THZ204" s="64"/>
      <c r="TIA204" s="64"/>
      <c r="TIB204" s="64"/>
      <c r="TIC204" s="64"/>
      <c r="TID204" s="64"/>
      <c r="TIE204" s="64"/>
      <c r="TIF204" s="64"/>
      <c r="TIG204" s="64"/>
      <c r="TIH204" s="64"/>
      <c r="TII204" s="64"/>
      <c r="TIJ204" s="64"/>
      <c r="TIK204" s="64"/>
      <c r="TIL204" s="64"/>
      <c r="TIM204" s="64"/>
      <c r="TIN204" s="64"/>
      <c r="TIO204" s="64"/>
      <c r="TIP204" s="64"/>
      <c r="TIQ204" s="64"/>
      <c r="TIR204" s="64"/>
      <c r="TIS204" s="64"/>
      <c r="TIT204" s="64"/>
      <c r="TIU204" s="64"/>
      <c r="TIV204" s="64"/>
      <c r="TIW204" s="64"/>
      <c r="TIX204" s="64"/>
      <c r="TIY204" s="64"/>
      <c r="TIZ204" s="64"/>
      <c r="TJA204" s="64"/>
      <c r="TJB204" s="64"/>
      <c r="TJC204" s="64"/>
      <c r="TJD204" s="64"/>
      <c r="TJE204" s="64"/>
      <c r="TJF204" s="64"/>
      <c r="TJG204" s="64"/>
      <c r="TJH204" s="64"/>
      <c r="TJI204" s="64"/>
      <c r="TJJ204" s="64"/>
      <c r="TJK204" s="64"/>
      <c r="TJL204" s="64"/>
      <c r="TJM204" s="64"/>
      <c r="TJN204" s="64"/>
      <c r="TJO204" s="64"/>
      <c r="TJP204" s="64"/>
      <c r="TJQ204" s="64"/>
      <c r="TJR204" s="64"/>
      <c r="TJS204" s="64"/>
      <c r="TJT204" s="64"/>
      <c r="TJU204" s="64"/>
      <c r="TJV204" s="64"/>
      <c r="TJW204" s="64"/>
      <c r="TJX204" s="64"/>
      <c r="TJY204" s="64"/>
      <c r="TJZ204" s="64"/>
      <c r="TKA204" s="64"/>
      <c r="TKB204" s="64"/>
      <c r="TKC204" s="64"/>
      <c r="TKD204" s="64"/>
      <c r="TKE204" s="64"/>
      <c r="TKF204" s="64"/>
      <c r="TKG204" s="64"/>
      <c r="TKH204" s="64"/>
      <c r="TKI204" s="64"/>
      <c r="TKJ204" s="64"/>
      <c r="TKK204" s="64"/>
      <c r="TKL204" s="64"/>
      <c r="TKM204" s="64"/>
      <c r="TKN204" s="64"/>
      <c r="TKO204" s="64"/>
      <c r="TKP204" s="64"/>
      <c r="TKQ204" s="64"/>
      <c r="TKR204" s="64"/>
      <c r="TKT204" s="64"/>
      <c r="TKV204" s="64"/>
      <c r="TKW204" s="64"/>
      <c r="TKX204" s="64"/>
      <c r="TKY204" s="64"/>
      <c r="TKZ204" s="64"/>
      <c r="TLA204" s="64"/>
      <c r="TLB204" s="64"/>
      <c r="TLC204" s="64"/>
      <c r="TLH204" s="64"/>
      <c r="TLI204" s="64"/>
      <c r="TLJ204" s="64"/>
      <c r="TLK204" s="64"/>
      <c r="TLL204" s="64"/>
      <c r="TLM204" s="64"/>
      <c r="TLN204" s="64"/>
      <c r="TLO204" s="64"/>
      <c r="TLP204" s="64"/>
      <c r="TLQ204" s="64"/>
      <c r="TLR204" s="64"/>
      <c r="TLS204" s="64"/>
      <c r="TLT204" s="64"/>
      <c r="TLU204" s="64"/>
      <c r="TLV204" s="64"/>
      <c r="TLW204" s="64"/>
      <c r="TLX204" s="64"/>
      <c r="TLY204" s="64"/>
      <c r="TLZ204" s="64"/>
      <c r="TMA204" s="64"/>
      <c r="TMB204" s="64"/>
      <c r="TMC204" s="64"/>
      <c r="TMD204" s="64"/>
      <c r="TME204" s="64"/>
      <c r="TMF204" s="64"/>
      <c r="TMG204" s="64"/>
      <c r="TMH204" s="64"/>
      <c r="TMI204" s="64"/>
      <c r="TMJ204" s="64"/>
      <c r="TMK204" s="64"/>
      <c r="TML204" s="64"/>
      <c r="TMM204" s="64"/>
      <c r="TMN204" s="64"/>
      <c r="TMO204" s="64"/>
      <c r="TMP204" s="64"/>
      <c r="TMQ204" s="64"/>
      <c r="TMR204" s="64"/>
      <c r="TMS204" s="64"/>
      <c r="TMT204" s="64"/>
      <c r="TMU204" s="64"/>
      <c r="TMV204" s="64"/>
      <c r="TMW204" s="64"/>
      <c r="TMX204" s="64"/>
      <c r="TMY204" s="64"/>
      <c r="TMZ204" s="64"/>
      <c r="TNA204" s="64"/>
      <c r="TNB204" s="64"/>
      <c r="TNC204" s="64"/>
      <c r="TND204" s="64"/>
      <c r="TNE204" s="64"/>
      <c r="TNF204" s="64"/>
      <c r="TNG204" s="64"/>
      <c r="TNH204" s="64"/>
      <c r="TNI204" s="64"/>
      <c r="TNJ204" s="64"/>
      <c r="TNK204" s="64"/>
      <c r="TNL204" s="64"/>
      <c r="TNM204" s="64"/>
      <c r="TNN204" s="64"/>
      <c r="TNO204" s="64"/>
      <c r="TNP204" s="64"/>
      <c r="TNQ204" s="64"/>
      <c r="TNR204" s="64"/>
      <c r="TNS204" s="64"/>
      <c r="TNT204" s="64"/>
      <c r="TNU204" s="64"/>
      <c r="TNV204" s="64"/>
      <c r="TNW204" s="64"/>
      <c r="TNX204" s="64"/>
      <c r="TNY204" s="64"/>
      <c r="TNZ204" s="64"/>
      <c r="TOA204" s="64"/>
      <c r="TOB204" s="64"/>
      <c r="TOC204" s="64"/>
      <c r="TOD204" s="64"/>
      <c r="TOE204" s="64"/>
      <c r="TOF204" s="64"/>
      <c r="TOG204" s="64"/>
      <c r="TOH204" s="64"/>
      <c r="TOI204" s="64"/>
      <c r="TOJ204" s="64"/>
      <c r="TOK204" s="64"/>
      <c r="TOL204" s="64"/>
      <c r="TOM204" s="64"/>
      <c r="TON204" s="64"/>
      <c r="TOO204" s="64"/>
      <c r="TOP204" s="64"/>
      <c r="TOQ204" s="64"/>
      <c r="TOR204" s="64"/>
      <c r="TOS204" s="64"/>
      <c r="TOT204" s="64"/>
      <c r="TOU204" s="64"/>
      <c r="TOV204" s="64"/>
      <c r="TOW204" s="64"/>
      <c r="TOX204" s="64"/>
      <c r="TOY204" s="64"/>
      <c r="TOZ204" s="64"/>
      <c r="TPA204" s="64"/>
      <c r="TPB204" s="64"/>
      <c r="TPC204" s="64"/>
      <c r="TPD204" s="64"/>
      <c r="TPE204" s="64"/>
      <c r="TPF204" s="64"/>
      <c r="TPG204" s="64"/>
      <c r="TPH204" s="64"/>
      <c r="TPI204" s="64"/>
      <c r="TPJ204" s="64"/>
      <c r="TPK204" s="64"/>
      <c r="TPL204" s="64"/>
      <c r="TPM204" s="64"/>
      <c r="TPN204" s="64"/>
      <c r="TPO204" s="64"/>
      <c r="TPP204" s="64"/>
      <c r="TPQ204" s="64"/>
      <c r="TPR204" s="64"/>
      <c r="TPS204" s="64"/>
      <c r="TPT204" s="64"/>
      <c r="TPU204" s="64"/>
      <c r="TPV204" s="64"/>
      <c r="TPW204" s="64"/>
      <c r="TPX204" s="64"/>
      <c r="TPY204" s="64"/>
      <c r="TPZ204" s="64"/>
      <c r="TQA204" s="64"/>
      <c r="TQB204" s="64"/>
      <c r="TQC204" s="64"/>
      <c r="TQD204" s="64"/>
      <c r="TQE204" s="64"/>
      <c r="TQF204" s="64"/>
      <c r="TQG204" s="64"/>
      <c r="TQH204" s="64"/>
      <c r="TQI204" s="64"/>
      <c r="TQJ204" s="64"/>
      <c r="TQK204" s="64"/>
      <c r="TQL204" s="64"/>
      <c r="TQM204" s="64"/>
      <c r="TQN204" s="64"/>
      <c r="TQO204" s="64"/>
      <c r="TQP204" s="64"/>
      <c r="TQQ204" s="64"/>
      <c r="TQR204" s="64"/>
      <c r="TQS204" s="64"/>
      <c r="TQT204" s="64"/>
      <c r="TQU204" s="64"/>
      <c r="TQV204" s="64"/>
      <c r="TQW204" s="64"/>
      <c r="TQX204" s="64"/>
      <c r="TQY204" s="64"/>
      <c r="TQZ204" s="64"/>
      <c r="TRA204" s="64"/>
      <c r="TRB204" s="64"/>
      <c r="TRC204" s="64"/>
      <c r="TRD204" s="64"/>
      <c r="TRE204" s="64"/>
      <c r="TRF204" s="64"/>
      <c r="TRG204" s="64"/>
      <c r="TRH204" s="64"/>
      <c r="TRI204" s="64"/>
      <c r="TRJ204" s="64"/>
      <c r="TRK204" s="64"/>
      <c r="TRL204" s="64"/>
      <c r="TRM204" s="64"/>
      <c r="TRN204" s="64"/>
      <c r="TRO204" s="64"/>
      <c r="TRP204" s="64"/>
      <c r="TRQ204" s="64"/>
      <c r="TRR204" s="64"/>
      <c r="TRS204" s="64"/>
      <c r="TRT204" s="64"/>
      <c r="TRU204" s="64"/>
      <c r="TRV204" s="64"/>
      <c r="TRW204" s="64"/>
      <c r="TRX204" s="64"/>
      <c r="TRY204" s="64"/>
      <c r="TRZ204" s="64"/>
      <c r="TSA204" s="64"/>
      <c r="TSB204" s="64"/>
      <c r="TSC204" s="64"/>
      <c r="TSD204" s="64"/>
      <c r="TSE204" s="64"/>
      <c r="TSF204" s="64"/>
      <c r="TSG204" s="64"/>
      <c r="TSH204" s="64"/>
      <c r="TSI204" s="64"/>
      <c r="TSJ204" s="64"/>
      <c r="TSK204" s="64"/>
      <c r="TSL204" s="64"/>
      <c r="TSM204" s="64"/>
      <c r="TSN204" s="64"/>
      <c r="TSO204" s="64"/>
      <c r="TSP204" s="64"/>
      <c r="TSQ204" s="64"/>
      <c r="TSR204" s="64"/>
      <c r="TSS204" s="64"/>
      <c r="TST204" s="64"/>
      <c r="TSU204" s="64"/>
      <c r="TSV204" s="64"/>
      <c r="TSW204" s="64"/>
      <c r="TSX204" s="64"/>
      <c r="TSY204" s="64"/>
      <c r="TSZ204" s="64"/>
      <c r="TTA204" s="64"/>
      <c r="TTB204" s="64"/>
      <c r="TTC204" s="64"/>
      <c r="TTD204" s="64"/>
      <c r="TTE204" s="64"/>
      <c r="TTF204" s="64"/>
      <c r="TTG204" s="64"/>
      <c r="TTH204" s="64"/>
      <c r="TTI204" s="64"/>
      <c r="TTJ204" s="64"/>
      <c r="TTK204" s="64"/>
      <c r="TTL204" s="64"/>
      <c r="TTM204" s="64"/>
      <c r="TTN204" s="64"/>
      <c r="TTO204" s="64"/>
      <c r="TTP204" s="64"/>
      <c r="TTQ204" s="64"/>
      <c r="TTR204" s="64"/>
      <c r="TTS204" s="64"/>
      <c r="TTT204" s="64"/>
      <c r="TTU204" s="64"/>
      <c r="TTV204" s="64"/>
      <c r="TTW204" s="64"/>
      <c r="TTX204" s="64"/>
      <c r="TTY204" s="64"/>
      <c r="TTZ204" s="64"/>
      <c r="TUA204" s="64"/>
      <c r="TUB204" s="64"/>
      <c r="TUC204" s="64"/>
      <c r="TUD204" s="64"/>
      <c r="TUE204" s="64"/>
      <c r="TUF204" s="64"/>
      <c r="TUG204" s="64"/>
      <c r="TUH204" s="64"/>
      <c r="TUI204" s="64"/>
      <c r="TUJ204" s="64"/>
      <c r="TUK204" s="64"/>
      <c r="TUL204" s="64"/>
      <c r="TUM204" s="64"/>
      <c r="TUN204" s="64"/>
      <c r="TUP204" s="64"/>
      <c r="TUR204" s="64"/>
      <c r="TUS204" s="64"/>
      <c r="TUT204" s="64"/>
      <c r="TUU204" s="64"/>
      <c r="TUV204" s="64"/>
      <c r="TUW204" s="64"/>
      <c r="TUX204" s="64"/>
      <c r="TUY204" s="64"/>
      <c r="TVD204" s="64"/>
      <c r="TVE204" s="64"/>
      <c r="TVF204" s="64"/>
      <c r="TVG204" s="64"/>
      <c r="TVH204" s="64"/>
      <c r="TVI204" s="64"/>
      <c r="TVJ204" s="64"/>
      <c r="TVK204" s="64"/>
      <c r="TVL204" s="64"/>
      <c r="TVM204" s="64"/>
      <c r="TVN204" s="64"/>
      <c r="TVO204" s="64"/>
      <c r="TVP204" s="64"/>
      <c r="TVQ204" s="64"/>
      <c r="TVR204" s="64"/>
      <c r="TVS204" s="64"/>
      <c r="TVT204" s="64"/>
      <c r="TVU204" s="64"/>
      <c r="TVV204" s="64"/>
      <c r="TVW204" s="64"/>
      <c r="TVX204" s="64"/>
      <c r="TVY204" s="64"/>
      <c r="TVZ204" s="64"/>
      <c r="TWA204" s="64"/>
      <c r="TWB204" s="64"/>
      <c r="TWC204" s="64"/>
      <c r="TWD204" s="64"/>
      <c r="TWE204" s="64"/>
      <c r="TWF204" s="64"/>
      <c r="TWG204" s="64"/>
      <c r="TWH204" s="64"/>
      <c r="TWI204" s="64"/>
      <c r="TWJ204" s="64"/>
      <c r="TWK204" s="64"/>
      <c r="TWL204" s="64"/>
      <c r="TWM204" s="64"/>
      <c r="TWN204" s="64"/>
      <c r="TWO204" s="64"/>
      <c r="TWP204" s="64"/>
      <c r="TWQ204" s="64"/>
      <c r="TWR204" s="64"/>
      <c r="TWS204" s="64"/>
      <c r="TWT204" s="64"/>
      <c r="TWU204" s="64"/>
      <c r="TWV204" s="64"/>
      <c r="TWW204" s="64"/>
      <c r="TWX204" s="64"/>
      <c r="TWY204" s="64"/>
      <c r="TWZ204" s="64"/>
      <c r="TXA204" s="64"/>
      <c r="TXB204" s="64"/>
      <c r="TXC204" s="64"/>
      <c r="TXD204" s="64"/>
      <c r="TXE204" s="64"/>
      <c r="TXF204" s="64"/>
      <c r="TXG204" s="64"/>
      <c r="TXH204" s="64"/>
      <c r="TXI204" s="64"/>
      <c r="TXJ204" s="64"/>
      <c r="TXK204" s="64"/>
      <c r="TXL204" s="64"/>
      <c r="TXM204" s="64"/>
      <c r="TXN204" s="64"/>
      <c r="TXO204" s="64"/>
      <c r="TXP204" s="64"/>
      <c r="TXQ204" s="64"/>
      <c r="TXR204" s="64"/>
      <c r="TXS204" s="64"/>
      <c r="TXT204" s="64"/>
      <c r="TXU204" s="64"/>
      <c r="TXV204" s="64"/>
      <c r="TXW204" s="64"/>
      <c r="TXX204" s="64"/>
      <c r="TXY204" s="64"/>
      <c r="TXZ204" s="64"/>
      <c r="TYA204" s="64"/>
      <c r="TYB204" s="64"/>
      <c r="TYC204" s="64"/>
      <c r="TYD204" s="64"/>
      <c r="TYE204" s="64"/>
      <c r="TYF204" s="64"/>
      <c r="TYG204" s="64"/>
      <c r="TYH204" s="64"/>
      <c r="TYI204" s="64"/>
      <c r="TYJ204" s="64"/>
      <c r="TYK204" s="64"/>
      <c r="TYL204" s="64"/>
      <c r="TYM204" s="64"/>
      <c r="TYN204" s="64"/>
      <c r="TYO204" s="64"/>
      <c r="TYP204" s="64"/>
      <c r="TYQ204" s="64"/>
      <c r="TYR204" s="64"/>
      <c r="TYS204" s="64"/>
      <c r="TYT204" s="64"/>
      <c r="TYU204" s="64"/>
      <c r="TYV204" s="64"/>
      <c r="TYW204" s="64"/>
      <c r="TYX204" s="64"/>
      <c r="TYY204" s="64"/>
      <c r="TYZ204" s="64"/>
      <c r="TZA204" s="64"/>
      <c r="TZB204" s="64"/>
      <c r="TZC204" s="64"/>
      <c r="TZD204" s="64"/>
      <c r="TZE204" s="64"/>
      <c r="TZF204" s="64"/>
      <c r="TZG204" s="64"/>
      <c r="TZH204" s="64"/>
      <c r="TZI204" s="64"/>
      <c r="TZJ204" s="64"/>
      <c r="TZK204" s="64"/>
      <c r="TZL204" s="64"/>
      <c r="TZM204" s="64"/>
      <c r="TZN204" s="64"/>
      <c r="TZO204" s="64"/>
      <c r="TZP204" s="64"/>
      <c r="TZQ204" s="64"/>
      <c r="TZR204" s="64"/>
      <c r="TZS204" s="64"/>
      <c r="TZT204" s="64"/>
      <c r="TZU204" s="64"/>
      <c r="TZV204" s="64"/>
      <c r="TZW204" s="64"/>
      <c r="TZX204" s="64"/>
      <c r="TZY204" s="64"/>
      <c r="TZZ204" s="64"/>
      <c r="UAA204" s="64"/>
      <c r="UAB204" s="64"/>
      <c r="UAC204" s="64"/>
      <c r="UAD204" s="64"/>
      <c r="UAE204" s="64"/>
      <c r="UAF204" s="64"/>
      <c r="UAG204" s="64"/>
      <c r="UAH204" s="64"/>
      <c r="UAI204" s="64"/>
      <c r="UAJ204" s="64"/>
      <c r="UAK204" s="64"/>
      <c r="UAL204" s="64"/>
      <c r="UAM204" s="64"/>
      <c r="UAN204" s="64"/>
      <c r="UAO204" s="64"/>
      <c r="UAP204" s="64"/>
      <c r="UAQ204" s="64"/>
      <c r="UAR204" s="64"/>
      <c r="UAS204" s="64"/>
      <c r="UAT204" s="64"/>
      <c r="UAU204" s="64"/>
      <c r="UAV204" s="64"/>
      <c r="UAW204" s="64"/>
      <c r="UAX204" s="64"/>
      <c r="UAY204" s="64"/>
      <c r="UAZ204" s="64"/>
      <c r="UBA204" s="64"/>
      <c r="UBB204" s="64"/>
      <c r="UBC204" s="64"/>
      <c r="UBD204" s="64"/>
      <c r="UBE204" s="64"/>
      <c r="UBF204" s="64"/>
      <c r="UBG204" s="64"/>
      <c r="UBH204" s="64"/>
      <c r="UBI204" s="64"/>
      <c r="UBJ204" s="64"/>
      <c r="UBK204" s="64"/>
      <c r="UBL204" s="64"/>
      <c r="UBM204" s="64"/>
      <c r="UBN204" s="64"/>
      <c r="UBO204" s="64"/>
      <c r="UBP204" s="64"/>
      <c r="UBQ204" s="64"/>
      <c r="UBR204" s="64"/>
      <c r="UBS204" s="64"/>
      <c r="UBT204" s="64"/>
      <c r="UBU204" s="64"/>
      <c r="UBV204" s="64"/>
      <c r="UBW204" s="64"/>
      <c r="UBX204" s="64"/>
      <c r="UBY204" s="64"/>
      <c r="UBZ204" s="64"/>
      <c r="UCA204" s="64"/>
      <c r="UCB204" s="64"/>
      <c r="UCC204" s="64"/>
      <c r="UCD204" s="64"/>
      <c r="UCE204" s="64"/>
      <c r="UCF204" s="64"/>
      <c r="UCG204" s="64"/>
      <c r="UCH204" s="64"/>
      <c r="UCI204" s="64"/>
      <c r="UCJ204" s="64"/>
      <c r="UCK204" s="64"/>
      <c r="UCL204" s="64"/>
      <c r="UCM204" s="64"/>
      <c r="UCN204" s="64"/>
      <c r="UCO204" s="64"/>
      <c r="UCP204" s="64"/>
      <c r="UCQ204" s="64"/>
      <c r="UCR204" s="64"/>
      <c r="UCS204" s="64"/>
      <c r="UCT204" s="64"/>
      <c r="UCU204" s="64"/>
      <c r="UCV204" s="64"/>
      <c r="UCW204" s="64"/>
      <c r="UCX204" s="64"/>
      <c r="UCY204" s="64"/>
      <c r="UCZ204" s="64"/>
      <c r="UDA204" s="64"/>
      <c r="UDB204" s="64"/>
      <c r="UDC204" s="64"/>
      <c r="UDD204" s="64"/>
      <c r="UDE204" s="64"/>
      <c r="UDF204" s="64"/>
      <c r="UDG204" s="64"/>
      <c r="UDH204" s="64"/>
      <c r="UDI204" s="64"/>
      <c r="UDJ204" s="64"/>
      <c r="UDK204" s="64"/>
      <c r="UDL204" s="64"/>
      <c r="UDM204" s="64"/>
      <c r="UDN204" s="64"/>
      <c r="UDO204" s="64"/>
      <c r="UDP204" s="64"/>
      <c r="UDQ204" s="64"/>
      <c r="UDR204" s="64"/>
      <c r="UDS204" s="64"/>
      <c r="UDT204" s="64"/>
      <c r="UDU204" s="64"/>
      <c r="UDV204" s="64"/>
      <c r="UDW204" s="64"/>
      <c r="UDX204" s="64"/>
      <c r="UDY204" s="64"/>
      <c r="UDZ204" s="64"/>
      <c r="UEA204" s="64"/>
      <c r="UEB204" s="64"/>
      <c r="UEC204" s="64"/>
      <c r="UED204" s="64"/>
      <c r="UEE204" s="64"/>
      <c r="UEF204" s="64"/>
      <c r="UEG204" s="64"/>
      <c r="UEH204" s="64"/>
      <c r="UEI204" s="64"/>
      <c r="UEJ204" s="64"/>
      <c r="UEL204" s="64"/>
      <c r="UEN204" s="64"/>
      <c r="UEO204" s="64"/>
      <c r="UEP204" s="64"/>
      <c r="UEQ204" s="64"/>
      <c r="UER204" s="64"/>
      <c r="UES204" s="64"/>
      <c r="UET204" s="64"/>
      <c r="UEU204" s="64"/>
      <c r="UEZ204" s="64"/>
      <c r="UFA204" s="64"/>
      <c r="UFB204" s="64"/>
      <c r="UFC204" s="64"/>
      <c r="UFD204" s="64"/>
      <c r="UFE204" s="64"/>
      <c r="UFF204" s="64"/>
      <c r="UFG204" s="64"/>
      <c r="UFH204" s="64"/>
      <c r="UFI204" s="64"/>
      <c r="UFJ204" s="64"/>
      <c r="UFK204" s="64"/>
      <c r="UFL204" s="64"/>
      <c r="UFM204" s="64"/>
      <c r="UFN204" s="64"/>
      <c r="UFO204" s="64"/>
      <c r="UFP204" s="64"/>
      <c r="UFQ204" s="64"/>
      <c r="UFR204" s="64"/>
      <c r="UFS204" s="64"/>
      <c r="UFT204" s="64"/>
      <c r="UFU204" s="64"/>
      <c r="UFV204" s="64"/>
      <c r="UFW204" s="64"/>
      <c r="UFX204" s="64"/>
      <c r="UFY204" s="64"/>
      <c r="UFZ204" s="64"/>
      <c r="UGA204" s="64"/>
      <c r="UGB204" s="64"/>
      <c r="UGC204" s="64"/>
      <c r="UGD204" s="64"/>
      <c r="UGE204" s="64"/>
      <c r="UGF204" s="64"/>
      <c r="UGG204" s="64"/>
      <c r="UGH204" s="64"/>
      <c r="UGI204" s="64"/>
      <c r="UGJ204" s="64"/>
      <c r="UGK204" s="64"/>
      <c r="UGL204" s="64"/>
      <c r="UGM204" s="64"/>
      <c r="UGN204" s="64"/>
      <c r="UGO204" s="64"/>
      <c r="UGP204" s="64"/>
      <c r="UGQ204" s="64"/>
      <c r="UGR204" s="64"/>
      <c r="UGS204" s="64"/>
      <c r="UGT204" s="64"/>
      <c r="UGU204" s="64"/>
      <c r="UGV204" s="64"/>
      <c r="UGW204" s="64"/>
      <c r="UGX204" s="64"/>
      <c r="UGY204" s="64"/>
      <c r="UGZ204" s="64"/>
      <c r="UHA204" s="64"/>
      <c r="UHB204" s="64"/>
      <c r="UHC204" s="64"/>
      <c r="UHD204" s="64"/>
      <c r="UHE204" s="64"/>
      <c r="UHF204" s="64"/>
      <c r="UHG204" s="64"/>
      <c r="UHH204" s="64"/>
      <c r="UHI204" s="64"/>
      <c r="UHJ204" s="64"/>
      <c r="UHK204" s="64"/>
      <c r="UHL204" s="64"/>
      <c r="UHM204" s="64"/>
      <c r="UHN204" s="64"/>
      <c r="UHO204" s="64"/>
      <c r="UHP204" s="64"/>
      <c r="UHQ204" s="64"/>
      <c r="UHR204" s="64"/>
      <c r="UHS204" s="64"/>
      <c r="UHT204" s="64"/>
      <c r="UHU204" s="64"/>
      <c r="UHV204" s="64"/>
      <c r="UHW204" s="64"/>
      <c r="UHX204" s="64"/>
      <c r="UHY204" s="64"/>
      <c r="UHZ204" s="64"/>
      <c r="UIA204" s="64"/>
      <c r="UIB204" s="64"/>
      <c r="UIC204" s="64"/>
      <c r="UID204" s="64"/>
      <c r="UIE204" s="64"/>
      <c r="UIF204" s="64"/>
      <c r="UIG204" s="64"/>
      <c r="UIH204" s="64"/>
      <c r="UII204" s="64"/>
      <c r="UIJ204" s="64"/>
      <c r="UIK204" s="64"/>
      <c r="UIL204" s="64"/>
      <c r="UIM204" s="64"/>
      <c r="UIN204" s="64"/>
      <c r="UIO204" s="64"/>
      <c r="UIP204" s="64"/>
      <c r="UIQ204" s="64"/>
      <c r="UIR204" s="64"/>
      <c r="UIS204" s="64"/>
      <c r="UIT204" s="64"/>
      <c r="UIU204" s="64"/>
      <c r="UIV204" s="64"/>
      <c r="UIW204" s="64"/>
      <c r="UIX204" s="64"/>
      <c r="UIY204" s="64"/>
      <c r="UIZ204" s="64"/>
      <c r="UJA204" s="64"/>
      <c r="UJB204" s="64"/>
      <c r="UJC204" s="64"/>
      <c r="UJD204" s="64"/>
      <c r="UJE204" s="64"/>
      <c r="UJF204" s="64"/>
      <c r="UJG204" s="64"/>
      <c r="UJH204" s="64"/>
      <c r="UJI204" s="64"/>
      <c r="UJJ204" s="64"/>
      <c r="UJK204" s="64"/>
      <c r="UJL204" s="64"/>
      <c r="UJM204" s="64"/>
      <c r="UJN204" s="64"/>
      <c r="UJO204" s="64"/>
      <c r="UJP204" s="64"/>
      <c r="UJQ204" s="64"/>
      <c r="UJR204" s="64"/>
      <c r="UJS204" s="64"/>
      <c r="UJT204" s="64"/>
      <c r="UJU204" s="64"/>
      <c r="UJV204" s="64"/>
      <c r="UJW204" s="64"/>
      <c r="UJX204" s="64"/>
      <c r="UJY204" s="64"/>
      <c r="UJZ204" s="64"/>
      <c r="UKA204" s="64"/>
      <c r="UKB204" s="64"/>
      <c r="UKC204" s="64"/>
      <c r="UKD204" s="64"/>
      <c r="UKE204" s="64"/>
      <c r="UKF204" s="64"/>
      <c r="UKG204" s="64"/>
      <c r="UKH204" s="64"/>
      <c r="UKI204" s="64"/>
      <c r="UKJ204" s="64"/>
      <c r="UKK204" s="64"/>
      <c r="UKL204" s="64"/>
      <c r="UKM204" s="64"/>
      <c r="UKN204" s="64"/>
      <c r="UKO204" s="64"/>
      <c r="UKP204" s="64"/>
      <c r="UKQ204" s="64"/>
      <c r="UKR204" s="64"/>
      <c r="UKS204" s="64"/>
      <c r="UKT204" s="64"/>
      <c r="UKU204" s="64"/>
      <c r="UKV204" s="64"/>
      <c r="UKW204" s="64"/>
      <c r="UKX204" s="64"/>
      <c r="UKY204" s="64"/>
      <c r="UKZ204" s="64"/>
      <c r="ULA204" s="64"/>
      <c r="ULB204" s="64"/>
      <c r="ULC204" s="64"/>
      <c r="ULD204" s="64"/>
      <c r="ULE204" s="64"/>
      <c r="ULF204" s="64"/>
      <c r="ULG204" s="64"/>
      <c r="ULH204" s="64"/>
      <c r="ULI204" s="64"/>
      <c r="ULJ204" s="64"/>
      <c r="ULK204" s="64"/>
      <c r="ULL204" s="64"/>
      <c r="ULM204" s="64"/>
      <c r="ULN204" s="64"/>
      <c r="ULO204" s="64"/>
      <c r="ULP204" s="64"/>
      <c r="ULQ204" s="64"/>
      <c r="ULR204" s="64"/>
      <c r="ULS204" s="64"/>
      <c r="ULT204" s="64"/>
      <c r="ULU204" s="64"/>
      <c r="ULV204" s="64"/>
      <c r="ULW204" s="64"/>
      <c r="ULX204" s="64"/>
      <c r="ULY204" s="64"/>
      <c r="ULZ204" s="64"/>
      <c r="UMA204" s="64"/>
      <c r="UMB204" s="64"/>
      <c r="UMC204" s="64"/>
      <c r="UMD204" s="64"/>
      <c r="UME204" s="64"/>
      <c r="UMF204" s="64"/>
      <c r="UMG204" s="64"/>
      <c r="UMH204" s="64"/>
      <c r="UMI204" s="64"/>
      <c r="UMJ204" s="64"/>
      <c r="UMK204" s="64"/>
      <c r="UML204" s="64"/>
      <c r="UMM204" s="64"/>
      <c r="UMN204" s="64"/>
      <c r="UMO204" s="64"/>
      <c r="UMP204" s="64"/>
      <c r="UMQ204" s="64"/>
      <c r="UMR204" s="64"/>
      <c r="UMS204" s="64"/>
      <c r="UMT204" s="64"/>
      <c r="UMU204" s="64"/>
      <c r="UMV204" s="64"/>
      <c r="UMW204" s="64"/>
      <c r="UMX204" s="64"/>
      <c r="UMY204" s="64"/>
      <c r="UMZ204" s="64"/>
      <c r="UNA204" s="64"/>
      <c r="UNB204" s="64"/>
      <c r="UNC204" s="64"/>
      <c r="UND204" s="64"/>
      <c r="UNE204" s="64"/>
      <c r="UNF204" s="64"/>
      <c r="UNG204" s="64"/>
      <c r="UNH204" s="64"/>
      <c r="UNI204" s="64"/>
      <c r="UNJ204" s="64"/>
      <c r="UNK204" s="64"/>
      <c r="UNL204" s="64"/>
      <c r="UNM204" s="64"/>
      <c r="UNN204" s="64"/>
      <c r="UNO204" s="64"/>
      <c r="UNP204" s="64"/>
      <c r="UNQ204" s="64"/>
      <c r="UNR204" s="64"/>
      <c r="UNS204" s="64"/>
      <c r="UNT204" s="64"/>
      <c r="UNU204" s="64"/>
      <c r="UNV204" s="64"/>
      <c r="UNW204" s="64"/>
      <c r="UNX204" s="64"/>
      <c r="UNY204" s="64"/>
      <c r="UNZ204" s="64"/>
      <c r="UOA204" s="64"/>
      <c r="UOB204" s="64"/>
      <c r="UOC204" s="64"/>
      <c r="UOD204" s="64"/>
      <c r="UOE204" s="64"/>
      <c r="UOF204" s="64"/>
      <c r="UOH204" s="64"/>
      <c r="UOJ204" s="64"/>
      <c r="UOK204" s="64"/>
      <c r="UOL204" s="64"/>
      <c r="UOM204" s="64"/>
      <c r="UON204" s="64"/>
      <c r="UOO204" s="64"/>
      <c r="UOP204" s="64"/>
      <c r="UOQ204" s="64"/>
      <c r="UOV204" s="64"/>
      <c r="UOW204" s="64"/>
      <c r="UOX204" s="64"/>
      <c r="UOY204" s="64"/>
      <c r="UOZ204" s="64"/>
      <c r="UPA204" s="64"/>
      <c r="UPB204" s="64"/>
      <c r="UPC204" s="64"/>
      <c r="UPD204" s="64"/>
      <c r="UPE204" s="64"/>
      <c r="UPF204" s="64"/>
      <c r="UPG204" s="64"/>
      <c r="UPH204" s="64"/>
      <c r="UPI204" s="64"/>
      <c r="UPJ204" s="64"/>
      <c r="UPK204" s="64"/>
      <c r="UPL204" s="64"/>
      <c r="UPM204" s="64"/>
      <c r="UPN204" s="64"/>
      <c r="UPO204" s="64"/>
      <c r="UPP204" s="64"/>
      <c r="UPQ204" s="64"/>
      <c r="UPR204" s="64"/>
      <c r="UPS204" s="64"/>
      <c r="UPT204" s="64"/>
      <c r="UPU204" s="64"/>
      <c r="UPV204" s="64"/>
      <c r="UPW204" s="64"/>
      <c r="UPX204" s="64"/>
      <c r="UPY204" s="64"/>
      <c r="UPZ204" s="64"/>
      <c r="UQA204" s="64"/>
      <c r="UQB204" s="64"/>
      <c r="UQC204" s="64"/>
      <c r="UQD204" s="64"/>
      <c r="UQE204" s="64"/>
      <c r="UQF204" s="64"/>
      <c r="UQG204" s="64"/>
      <c r="UQH204" s="64"/>
      <c r="UQI204" s="64"/>
      <c r="UQJ204" s="64"/>
      <c r="UQK204" s="64"/>
      <c r="UQL204" s="64"/>
      <c r="UQM204" s="64"/>
      <c r="UQN204" s="64"/>
      <c r="UQO204" s="64"/>
      <c r="UQP204" s="64"/>
      <c r="UQQ204" s="64"/>
      <c r="UQR204" s="64"/>
      <c r="UQS204" s="64"/>
      <c r="UQT204" s="64"/>
      <c r="UQU204" s="64"/>
      <c r="UQV204" s="64"/>
      <c r="UQW204" s="64"/>
      <c r="UQX204" s="64"/>
      <c r="UQY204" s="64"/>
      <c r="UQZ204" s="64"/>
      <c r="URA204" s="64"/>
      <c r="URB204" s="64"/>
      <c r="URC204" s="64"/>
      <c r="URD204" s="64"/>
      <c r="URE204" s="64"/>
      <c r="URF204" s="64"/>
      <c r="URG204" s="64"/>
      <c r="URH204" s="64"/>
      <c r="URI204" s="64"/>
      <c r="URJ204" s="64"/>
      <c r="URK204" s="64"/>
      <c r="URL204" s="64"/>
      <c r="URM204" s="64"/>
      <c r="URN204" s="64"/>
      <c r="URO204" s="64"/>
      <c r="URP204" s="64"/>
      <c r="URQ204" s="64"/>
      <c r="URR204" s="64"/>
      <c r="URS204" s="64"/>
      <c r="URT204" s="64"/>
      <c r="URU204" s="64"/>
      <c r="URV204" s="64"/>
      <c r="URW204" s="64"/>
      <c r="URX204" s="64"/>
      <c r="URY204" s="64"/>
      <c r="URZ204" s="64"/>
      <c r="USA204" s="64"/>
      <c r="USB204" s="64"/>
      <c r="USC204" s="64"/>
      <c r="USD204" s="64"/>
      <c r="USE204" s="64"/>
      <c r="USF204" s="64"/>
      <c r="USG204" s="64"/>
      <c r="USH204" s="64"/>
      <c r="USI204" s="64"/>
      <c r="USJ204" s="64"/>
      <c r="USK204" s="64"/>
      <c r="USL204" s="64"/>
      <c r="USM204" s="64"/>
      <c r="USN204" s="64"/>
      <c r="USO204" s="64"/>
      <c r="USP204" s="64"/>
      <c r="USQ204" s="64"/>
      <c r="USR204" s="64"/>
      <c r="USS204" s="64"/>
      <c r="UST204" s="64"/>
      <c r="USU204" s="64"/>
      <c r="USV204" s="64"/>
      <c r="USW204" s="64"/>
      <c r="USX204" s="64"/>
      <c r="USY204" s="64"/>
      <c r="USZ204" s="64"/>
      <c r="UTA204" s="64"/>
      <c r="UTB204" s="64"/>
      <c r="UTC204" s="64"/>
      <c r="UTD204" s="64"/>
      <c r="UTE204" s="64"/>
      <c r="UTF204" s="64"/>
      <c r="UTG204" s="64"/>
      <c r="UTH204" s="64"/>
      <c r="UTI204" s="64"/>
      <c r="UTJ204" s="64"/>
      <c r="UTK204" s="64"/>
      <c r="UTL204" s="64"/>
      <c r="UTM204" s="64"/>
      <c r="UTN204" s="64"/>
      <c r="UTO204" s="64"/>
      <c r="UTP204" s="64"/>
      <c r="UTQ204" s="64"/>
      <c r="UTR204" s="64"/>
      <c r="UTS204" s="64"/>
      <c r="UTT204" s="64"/>
      <c r="UTU204" s="64"/>
      <c r="UTV204" s="64"/>
      <c r="UTW204" s="64"/>
      <c r="UTX204" s="64"/>
      <c r="UTY204" s="64"/>
      <c r="UTZ204" s="64"/>
      <c r="UUA204" s="64"/>
      <c r="UUB204" s="64"/>
      <c r="UUC204" s="64"/>
      <c r="UUD204" s="64"/>
      <c r="UUE204" s="64"/>
      <c r="UUF204" s="64"/>
      <c r="UUG204" s="64"/>
      <c r="UUH204" s="64"/>
      <c r="UUI204" s="64"/>
      <c r="UUJ204" s="64"/>
      <c r="UUK204" s="64"/>
      <c r="UUL204" s="64"/>
      <c r="UUM204" s="64"/>
      <c r="UUN204" s="64"/>
      <c r="UUO204" s="64"/>
      <c r="UUP204" s="64"/>
      <c r="UUQ204" s="64"/>
      <c r="UUR204" s="64"/>
      <c r="UUS204" s="64"/>
      <c r="UUT204" s="64"/>
      <c r="UUU204" s="64"/>
      <c r="UUV204" s="64"/>
      <c r="UUW204" s="64"/>
      <c r="UUX204" s="64"/>
      <c r="UUY204" s="64"/>
      <c r="UUZ204" s="64"/>
      <c r="UVA204" s="64"/>
      <c r="UVB204" s="64"/>
      <c r="UVC204" s="64"/>
      <c r="UVD204" s="64"/>
      <c r="UVE204" s="64"/>
      <c r="UVF204" s="64"/>
      <c r="UVG204" s="64"/>
      <c r="UVH204" s="64"/>
      <c r="UVI204" s="64"/>
      <c r="UVJ204" s="64"/>
      <c r="UVK204" s="64"/>
      <c r="UVL204" s="64"/>
      <c r="UVM204" s="64"/>
      <c r="UVN204" s="64"/>
      <c r="UVO204" s="64"/>
      <c r="UVP204" s="64"/>
      <c r="UVQ204" s="64"/>
      <c r="UVR204" s="64"/>
      <c r="UVS204" s="64"/>
      <c r="UVT204" s="64"/>
      <c r="UVU204" s="64"/>
      <c r="UVV204" s="64"/>
      <c r="UVW204" s="64"/>
      <c r="UVX204" s="64"/>
      <c r="UVY204" s="64"/>
      <c r="UVZ204" s="64"/>
      <c r="UWA204" s="64"/>
      <c r="UWB204" s="64"/>
      <c r="UWC204" s="64"/>
      <c r="UWD204" s="64"/>
      <c r="UWE204" s="64"/>
      <c r="UWF204" s="64"/>
      <c r="UWG204" s="64"/>
      <c r="UWH204" s="64"/>
      <c r="UWI204" s="64"/>
      <c r="UWJ204" s="64"/>
      <c r="UWK204" s="64"/>
      <c r="UWL204" s="64"/>
      <c r="UWM204" s="64"/>
      <c r="UWN204" s="64"/>
      <c r="UWO204" s="64"/>
      <c r="UWP204" s="64"/>
      <c r="UWQ204" s="64"/>
      <c r="UWR204" s="64"/>
      <c r="UWS204" s="64"/>
      <c r="UWT204" s="64"/>
      <c r="UWU204" s="64"/>
      <c r="UWV204" s="64"/>
      <c r="UWW204" s="64"/>
      <c r="UWX204" s="64"/>
      <c r="UWY204" s="64"/>
      <c r="UWZ204" s="64"/>
      <c r="UXA204" s="64"/>
      <c r="UXB204" s="64"/>
      <c r="UXC204" s="64"/>
      <c r="UXD204" s="64"/>
      <c r="UXE204" s="64"/>
      <c r="UXF204" s="64"/>
      <c r="UXG204" s="64"/>
      <c r="UXH204" s="64"/>
      <c r="UXI204" s="64"/>
      <c r="UXJ204" s="64"/>
      <c r="UXK204" s="64"/>
      <c r="UXL204" s="64"/>
      <c r="UXM204" s="64"/>
      <c r="UXN204" s="64"/>
      <c r="UXO204" s="64"/>
      <c r="UXP204" s="64"/>
      <c r="UXQ204" s="64"/>
      <c r="UXR204" s="64"/>
      <c r="UXS204" s="64"/>
      <c r="UXT204" s="64"/>
      <c r="UXU204" s="64"/>
      <c r="UXV204" s="64"/>
      <c r="UXW204" s="64"/>
      <c r="UXX204" s="64"/>
      <c r="UXY204" s="64"/>
      <c r="UXZ204" s="64"/>
      <c r="UYA204" s="64"/>
      <c r="UYB204" s="64"/>
      <c r="UYD204" s="64"/>
      <c r="UYF204" s="64"/>
      <c r="UYG204" s="64"/>
      <c r="UYH204" s="64"/>
      <c r="UYI204" s="64"/>
      <c r="UYJ204" s="64"/>
      <c r="UYK204" s="64"/>
      <c r="UYL204" s="64"/>
      <c r="UYM204" s="64"/>
      <c r="UYR204" s="64"/>
      <c r="UYS204" s="64"/>
      <c r="UYT204" s="64"/>
      <c r="UYU204" s="64"/>
      <c r="UYV204" s="64"/>
      <c r="UYW204" s="64"/>
      <c r="UYX204" s="64"/>
      <c r="UYY204" s="64"/>
      <c r="UYZ204" s="64"/>
      <c r="UZA204" s="64"/>
      <c r="UZB204" s="64"/>
      <c r="UZC204" s="64"/>
      <c r="UZD204" s="64"/>
      <c r="UZE204" s="64"/>
      <c r="UZF204" s="64"/>
      <c r="UZG204" s="64"/>
      <c r="UZH204" s="64"/>
      <c r="UZI204" s="64"/>
      <c r="UZJ204" s="64"/>
      <c r="UZK204" s="64"/>
      <c r="UZL204" s="64"/>
      <c r="UZM204" s="64"/>
      <c r="UZN204" s="64"/>
      <c r="UZO204" s="64"/>
      <c r="UZP204" s="64"/>
      <c r="UZQ204" s="64"/>
      <c r="UZR204" s="64"/>
      <c r="UZS204" s="64"/>
      <c r="UZT204" s="64"/>
      <c r="UZU204" s="64"/>
      <c r="UZV204" s="64"/>
      <c r="UZW204" s="64"/>
      <c r="UZX204" s="64"/>
      <c r="UZY204" s="64"/>
      <c r="UZZ204" s="64"/>
      <c r="VAA204" s="64"/>
      <c r="VAB204" s="64"/>
      <c r="VAC204" s="64"/>
      <c r="VAD204" s="64"/>
      <c r="VAE204" s="64"/>
      <c r="VAF204" s="64"/>
      <c r="VAG204" s="64"/>
      <c r="VAH204" s="64"/>
      <c r="VAI204" s="64"/>
      <c r="VAJ204" s="64"/>
      <c r="VAK204" s="64"/>
      <c r="VAL204" s="64"/>
      <c r="VAM204" s="64"/>
      <c r="VAN204" s="64"/>
      <c r="VAO204" s="64"/>
      <c r="VAP204" s="64"/>
      <c r="VAQ204" s="64"/>
      <c r="VAR204" s="64"/>
      <c r="VAS204" s="64"/>
      <c r="VAT204" s="64"/>
      <c r="VAU204" s="64"/>
      <c r="VAV204" s="64"/>
      <c r="VAW204" s="64"/>
      <c r="VAX204" s="64"/>
      <c r="VAY204" s="64"/>
      <c r="VAZ204" s="64"/>
      <c r="VBA204" s="64"/>
      <c r="VBB204" s="64"/>
      <c r="VBC204" s="64"/>
      <c r="VBD204" s="64"/>
      <c r="VBE204" s="64"/>
      <c r="VBF204" s="64"/>
      <c r="VBG204" s="64"/>
      <c r="VBH204" s="64"/>
      <c r="VBI204" s="64"/>
      <c r="VBJ204" s="64"/>
      <c r="VBK204" s="64"/>
      <c r="VBL204" s="64"/>
      <c r="VBM204" s="64"/>
      <c r="VBN204" s="64"/>
      <c r="VBO204" s="64"/>
      <c r="VBP204" s="64"/>
      <c r="VBQ204" s="64"/>
      <c r="VBR204" s="64"/>
      <c r="VBS204" s="64"/>
      <c r="VBT204" s="64"/>
      <c r="VBU204" s="64"/>
      <c r="VBV204" s="64"/>
      <c r="VBW204" s="64"/>
      <c r="VBX204" s="64"/>
      <c r="VBY204" s="64"/>
      <c r="VBZ204" s="64"/>
      <c r="VCA204" s="64"/>
      <c r="VCB204" s="64"/>
      <c r="VCC204" s="64"/>
      <c r="VCD204" s="64"/>
      <c r="VCE204" s="64"/>
      <c r="VCF204" s="64"/>
      <c r="VCG204" s="64"/>
      <c r="VCH204" s="64"/>
      <c r="VCI204" s="64"/>
      <c r="VCJ204" s="64"/>
      <c r="VCK204" s="64"/>
      <c r="VCL204" s="64"/>
      <c r="VCM204" s="64"/>
      <c r="VCN204" s="64"/>
      <c r="VCO204" s="64"/>
      <c r="VCP204" s="64"/>
      <c r="VCQ204" s="64"/>
      <c r="VCR204" s="64"/>
      <c r="VCS204" s="64"/>
      <c r="VCT204" s="64"/>
      <c r="VCU204" s="64"/>
      <c r="VCV204" s="64"/>
      <c r="VCW204" s="64"/>
      <c r="VCX204" s="64"/>
      <c r="VCY204" s="64"/>
      <c r="VCZ204" s="64"/>
      <c r="VDA204" s="64"/>
      <c r="VDB204" s="64"/>
      <c r="VDC204" s="64"/>
      <c r="VDD204" s="64"/>
      <c r="VDE204" s="64"/>
      <c r="VDF204" s="64"/>
      <c r="VDG204" s="64"/>
      <c r="VDH204" s="64"/>
      <c r="VDI204" s="64"/>
      <c r="VDJ204" s="64"/>
      <c r="VDK204" s="64"/>
      <c r="VDL204" s="64"/>
      <c r="VDM204" s="64"/>
      <c r="VDN204" s="64"/>
      <c r="VDO204" s="64"/>
      <c r="VDP204" s="64"/>
      <c r="VDQ204" s="64"/>
      <c r="VDR204" s="64"/>
      <c r="VDS204" s="64"/>
      <c r="VDT204" s="64"/>
      <c r="VDU204" s="64"/>
      <c r="VDV204" s="64"/>
      <c r="VDW204" s="64"/>
      <c r="VDX204" s="64"/>
      <c r="VDY204" s="64"/>
      <c r="VDZ204" s="64"/>
      <c r="VEA204" s="64"/>
      <c r="VEB204" s="64"/>
      <c r="VEC204" s="64"/>
      <c r="VED204" s="64"/>
      <c r="VEE204" s="64"/>
      <c r="VEF204" s="64"/>
      <c r="VEG204" s="64"/>
      <c r="VEH204" s="64"/>
      <c r="VEI204" s="64"/>
      <c r="VEJ204" s="64"/>
      <c r="VEK204" s="64"/>
      <c r="VEL204" s="64"/>
      <c r="VEM204" s="64"/>
      <c r="VEN204" s="64"/>
      <c r="VEO204" s="64"/>
      <c r="VEP204" s="64"/>
      <c r="VEQ204" s="64"/>
      <c r="VER204" s="64"/>
      <c r="VES204" s="64"/>
      <c r="VET204" s="64"/>
      <c r="VEU204" s="64"/>
      <c r="VEV204" s="64"/>
      <c r="VEW204" s="64"/>
      <c r="VEX204" s="64"/>
      <c r="VEY204" s="64"/>
      <c r="VEZ204" s="64"/>
      <c r="VFA204" s="64"/>
      <c r="VFB204" s="64"/>
      <c r="VFC204" s="64"/>
      <c r="VFD204" s="64"/>
      <c r="VFE204" s="64"/>
      <c r="VFF204" s="64"/>
      <c r="VFG204" s="64"/>
      <c r="VFH204" s="64"/>
      <c r="VFI204" s="64"/>
      <c r="VFJ204" s="64"/>
      <c r="VFK204" s="64"/>
      <c r="VFL204" s="64"/>
      <c r="VFM204" s="64"/>
      <c r="VFN204" s="64"/>
      <c r="VFO204" s="64"/>
      <c r="VFP204" s="64"/>
      <c r="VFQ204" s="64"/>
      <c r="VFR204" s="64"/>
      <c r="VFS204" s="64"/>
      <c r="VFT204" s="64"/>
      <c r="VFU204" s="64"/>
      <c r="VFV204" s="64"/>
      <c r="VFW204" s="64"/>
      <c r="VFX204" s="64"/>
      <c r="VFY204" s="64"/>
      <c r="VFZ204" s="64"/>
      <c r="VGA204" s="64"/>
      <c r="VGB204" s="64"/>
      <c r="VGC204" s="64"/>
      <c r="VGD204" s="64"/>
      <c r="VGE204" s="64"/>
      <c r="VGF204" s="64"/>
      <c r="VGG204" s="64"/>
      <c r="VGH204" s="64"/>
      <c r="VGI204" s="64"/>
      <c r="VGJ204" s="64"/>
      <c r="VGK204" s="64"/>
      <c r="VGL204" s="64"/>
      <c r="VGM204" s="64"/>
      <c r="VGN204" s="64"/>
      <c r="VGO204" s="64"/>
      <c r="VGP204" s="64"/>
      <c r="VGQ204" s="64"/>
      <c r="VGR204" s="64"/>
      <c r="VGS204" s="64"/>
      <c r="VGT204" s="64"/>
      <c r="VGU204" s="64"/>
      <c r="VGV204" s="64"/>
      <c r="VGW204" s="64"/>
      <c r="VGX204" s="64"/>
      <c r="VGY204" s="64"/>
      <c r="VGZ204" s="64"/>
      <c r="VHA204" s="64"/>
      <c r="VHB204" s="64"/>
      <c r="VHC204" s="64"/>
      <c r="VHD204" s="64"/>
      <c r="VHE204" s="64"/>
      <c r="VHF204" s="64"/>
      <c r="VHG204" s="64"/>
      <c r="VHH204" s="64"/>
      <c r="VHI204" s="64"/>
      <c r="VHJ204" s="64"/>
      <c r="VHK204" s="64"/>
      <c r="VHL204" s="64"/>
      <c r="VHM204" s="64"/>
      <c r="VHN204" s="64"/>
      <c r="VHO204" s="64"/>
      <c r="VHP204" s="64"/>
      <c r="VHQ204" s="64"/>
      <c r="VHR204" s="64"/>
      <c r="VHS204" s="64"/>
      <c r="VHT204" s="64"/>
      <c r="VHU204" s="64"/>
      <c r="VHV204" s="64"/>
      <c r="VHW204" s="64"/>
      <c r="VHX204" s="64"/>
      <c r="VHZ204" s="64"/>
      <c r="VIB204" s="64"/>
      <c r="VIC204" s="64"/>
      <c r="VID204" s="64"/>
      <c r="VIE204" s="64"/>
      <c r="VIF204" s="64"/>
      <c r="VIG204" s="64"/>
      <c r="VIH204" s="64"/>
      <c r="VII204" s="64"/>
      <c r="VIN204" s="64"/>
      <c r="VIO204" s="64"/>
      <c r="VIP204" s="64"/>
      <c r="VIQ204" s="64"/>
      <c r="VIR204" s="64"/>
      <c r="VIS204" s="64"/>
      <c r="VIT204" s="64"/>
      <c r="VIU204" s="64"/>
      <c r="VIV204" s="64"/>
      <c r="VIW204" s="64"/>
      <c r="VIX204" s="64"/>
      <c r="VIY204" s="64"/>
      <c r="VIZ204" s="64"/>
      <c r="VJA204" s="64"/>
      <c r="VJB204" s="64"/>
      <c r="VJC204" s="64"/>
      <c r="VJD204" s="64"/>
      <c r="VJE204" s="64"/>
      <c r="VJF204" s="64"/>
      <c r="VJG204" s="64"/>
      <c r="VJH204" s="64"/>
      <c r="VJI204" s="64"/>
      <c r="VJJ204" s="64"/>
      <c r="VJK204" s="64"/>
      <c r="VJL204" s="64"/>
      <c r="VJM204" s="64"/>
      <c r="VJN204" s="64"/>
      <c r="VJO204" s="64"/>
      <c r="VJP204" s="64"/>
      <c r="VJQ204" s="64"/>
      <c r="VJR204" s="64"/>
      <c r="VJS204" s="64"/>
      <c r="VJT204" s="64"/>
      <c r="VJU204" s="64"/>
      <c r="VJV204" s="64"/>
      <c r="VJW204" s="64"/>
      <c r="VJX204" s="64"/>
      <c r="VJY204" s="64"/>
      <c r="VJZ204" s="64"/>
      <c r="VKA204" s="64"/>
      <c r="VKB204" s="64"/>
      <c r="VKC204" s="64"/>
      <c r="VKD204" s="64"/>
      <c r="VKE204" s="64"/>
      <c r="VKF204" s="64"/>
      <c r="VKG204" s="64"/>
      <c r="VKH204" s="64"/>
      <c r="VKI204" s="64"/>
      <c r="VKJ204" s="64"/>
      <c r="VKK204" s="64"/>
      <c r="VKL204" s="64"/>
      <c r="VKM204" s="64"/>
      <c r="VKN204" s="64"/>
      <c r="VKO204" s="64"/>
      <c r="VKP204" s="64"/>
      <c r="VKQ204" s="64"/>
      <c r="VKR204" s="64"/>
      <c r="VKS204" s="64"/>
      <c r="VKT204" s="64"/>
      <c r="VKU204" s="64"/>
      <c r="VKV204" s="64"/>
      <c r="VKW204" s="64"/>
      <c r="VKX204" s="64"/>
      <c r="VKY204" s="64"/>
      <c r="VKZ204" s="64"/>
      <c r="VLA204" s="64"/>
      <c r="VLB204" s="64"/>
      <c r="VLC204" s="64"/>
      <c r="VLD204" s="64"/>
      <c r="VLE204" s="64"/>
      <c r="VLF204" s="64"/>
      <c r="VLG204" s="64"/>
      <c r="VLH204" s="64"/>
      <c r="VLI204" s="64"/>
      <c r="VLJ204" s="64"/>
      <c r="VLK204" s="64"/>
      <c r="VLL204" s="64"/>
      <c r="VLM204" s="64"/>
      <c r="VLN204" s="64"/>
      <c r="VLO204" s="64"/>
      <c r="VLP204" s="64"/>
      <c r="VLQ204" s="64"/>
      <c r="VLR204" s="64"/>
      <c r="VLS204" s="64"/>
      <c r="VLT204" s="64"/>
      <c r="VLU204" s="64"/>
      <c r="VLV204" s="64"/>
      <c r="VLW204" s="64"/>
      <c r="VLX204" s="64"/>
      <c r="VLY204" s="64"/>
      <c r="VLZ204" s="64"/>
      <c r="VMA204" s="64"/>
      <c r="VMB204" s="64"/>
      <c r="VMC204" s="64"/>
      <c r="VMD204" s="64"/>
      <c r="VME204" s="64"/>
      <c r="VMF204" s="64"/>
      <c r="VMG204" s="64"/>
      <c r="VMH204" s="64"/>
      <c r="VMI204" s="64"/>
      <c r="VMJ204" s="64"/>
      <c r="VMK204" s="64"/>
      <c r="VML204" s="64"/>
      <c r="VMM204" s="64"/>
      <c r="VMN204" s="64"/>
      <c r="VMO204" s="64"/>
      <c r="VMP204" s="64"/>
      <c r="VMQ204" s="64"/>
      <c r="VMR204" s="64"/>
      <c r="VMS204" s="64"/>
      <c r="VMT204" s="64"/>
      <c r="VMU204" s="64"/>
      <c r="VMV204" s="64"/>
      <c r="VMW204" s="64"/>
      <c r="VMX204" s="64"/>
      <c r="VMY204" s="64"/>
      <c r="VMZ204" s="64"/>
      <c r="VNA204" s="64"/>
      <c r="VNB204" s="64"/>
      <c r="VNC204" s="64"/>
      <c r="VND204" s="64"/>
      <c r="VNE204" s="64"/>
      <c r="VNF204" s="64"/>
      <c r="VNG204" s="64"/>
      <c r="VNH204" s="64"/>
      <c r="VNI204" s="64"/>
      <c r="VNJ204" s="64"/>
      <c r="VNK204" s="64"/>
      <c r="VNL204" s="64"/>
      <c r="VNM204" s="64"/>
      <c r="VNN204" s="64"/>
      <c r="VNO204" s="64"/>
      <c r="VNP204" s="64"/>
      <c r="VNQ204" s="64"/>
      <c r="VNR204" s="64"/>
      <c r="VNS204" s="64"/>
      <c r="VNT204" s="64"/>
      <c r="VNU204" s="64"/>
      <c r="VNV204" s="64"/>
      <c r="VNW204" s="64"/>
      <c r="VNX204" s="64"/>
      <c r="VNY204" s="64"/>
      <c r="VNZ204" s="64"/>
      <c r="VOA204" s="64"/>
      <c r="VOB204" s="64"/>
      <c r="VOC204" s="64"/>
      <c r="VOD204" s="64"/>
      <c r="VOE204" s="64"/>
      <c r="VOF204" s="64"/>
      <c r="VOG204" s="64"/>
      <c r="VOH204" s="64"/>
      <c r="VOI204" s="64"/>
      <c r="VOJ204" s="64"/>
      <c r="VOK204" s="64"/>
      <c r="VOL204" s="64"/>
      <c r="VOM204" s="64"/>
      <c r="VON204" s="64"/>
      <c r="VOO204" s="64"/>
      <c r="VOP204" s="64"/>
      <c r="VOQ204" s="64"/>
      <c r="VOR204" s="64"/>
      <c r="VOS204" s="64"/>
      <c r="VOT204" s="64"/>
      <c r="VOU204" s="64"/>
      <c r="VOV204" s="64"/>
      <c r="VOW204" s="64"/>
      <c r="VOX204" s="64"/>
      <c r="VOY204" s="64"/>
      <c r="VOZ204" s="64"/>
      <c r="VPA204" s="64"/>
      <c r="VPB204" s="64"/>
      <c r="VPC204" s="64"/>
      <c r="VPD204" s="64"/>
      <c r="VPE204" s="64"/>
      <c r="VPF204" s="64"/>
      <c r="VPG204" s="64"/>
      <c r="VPH204" s="64"/>
      <c r="VPI204" s="64"/>
      <c r="VPJ204" s="64"/>
      <c r="VPK204" s="64"/>
      <c r="VPL204" s="64"/>
      <c r="VPM204" s="64"/>
      <c r="VPN204" s="64"/>
      <c r="VPO204" s="64"/>
      <c r="VPP204" s="64"/>
      <c r="VPQ204" s="64"/>
      <c r="VPR204" s="64"/>
      <c r="VPS204" s="64"/>
      <c r="VPT204" s="64"/>
      <c r="VPU204" s="64"/>
      <c r="VPV204" s="64"/>
      <c r="VPW204" s="64"/>
      <c r="VPX204" s="64"/>
      <c r="VPY204" s="64"/>
      <c r="VPZ204" s="64"/>
      <c r="VQA204" s="64"/>
      <c r="VQB204" s="64"/>
      <c r="VQC204" s="64"/>
      <c r="VQD204" s="64"/>
      <c r="VQE204" s="64"/>
      <c r="VQF204" s="64"/>
      <c r="VQG204" s="64"/>
      <c r="VQH204" s="64"/>
      <c r="VQI204" s="64"/>
      <c r="VQJ204" s="64"/>
      <c r="VQK204" s="64"/>
      <c r="VQL204" s="64"/>
      <c r="VQM204" s="64"/>
      <c r="VQN204" s="64"/>
      <c r="VQO204" s="64"/>
      <c r="VQP204" s="64"/>
      <c r="VQQ204" s="64"/>
      <c r="VQR204" s="64"/>
      <c r="VQS204" s="64"/>
      <c r="VQT204" s="64"/>
      <c r="VQU204" s="64"/>
      <c r="VQV204" s="64"/>
      <c r="VQW204" s="64"/>
      <c r="VQX204" s="64"/>
      <c r="VQY204" s="64"/>
      <c r="VQZ204" s="64"/>
      <c r="VRA204" s="64"/>
      <c r="VRB204" s="64"/>
      <c r="VRC204" s="64"/>
      <c r="VRD204" s="64"/>
      <c r="VRE204" s="64"/>
      <c r="VRF204" s="64"/>
      <c r="VRG204" s="64"/>
      <c r="VRH204" s="64"/>
      <c r="VRI204" s="64"/>
      <c r="VRJ204" s="64"/>
      <c r="VRK204" s="64"/>
      <c r="VRL204" s="64"/>
      <c r="VRM204" s="64"/>
      <c r="VRN204" s="64"/>
      <c r="VRO204" s="64"/>
      <c r="VRP204" s="64"/>
      <c r="VRQ204" s="64"/>
      <c r="VRR204" s="64"/>
      <c r="VRS204" s="64"/>
      <c r="VRT204" s="64"/>
      <c r="VRV204" s="64"/>
      <c r="VRX204" s="64"/>
      <c r="VRY204" s="64"/>
      <c r="VRZ204" s="64"/>
      <c r="VSA204" s="64"/>
      <c r="VSB204" s="64"/>
      <c r="VSC204" s="64"/>
      <c r="VSD204" s="64"/>
      <c r="VSE204" s="64"/>
      <c r="VSJ204" s="64"/>
      <c r="VSK204" s="64"/>
      <c r="VSL204" s="64"/>
      <c r="VSM204" s="64"/>
      <c r="VSN204" s="64"/>
      <c r="VSO204" s="64"/>
      <c r="VSP204" s="64"/>
      <c r="VSQ204" s="64"/>
      <c r="VSR204" s="64"/>
      <c r="VSS204" s="64"/>
      <c r="VST204" s="64"/>
      <c r="VSU204" s="64"/>
      <c r="VSV204" s="64"/>
      <c r="VSW204" s="64"/>
      <c r="VSX204" s="64"/>
      <c r="VSY204" s="64"/>
      <c r="VSZ204" s="64"/>
      <c r="VTA204" s="64"/>
      <c r="VTB204" s="64"/>
      <c r="VTC204" s="64"/>
      <c r="VTD204" s="64"/>
      <c r="VTE204" s="64"/>
      <c r="VTF204" s="64"/>
      <c r="VTG204" s="64"/>
      <c r="VTH204" s="64"/>
      <c r="VTI204" s="64"/>
      <c r="VTJ204" s="64"/>
      <c r="VTK204" s="64"/>
      <c r="VTL204" s="64"/>
      <c r="VTM204" s="64"/>
      <c r="VTN204" s="64"/>
      <c r="VTO204" s="64"/>
      <c r="VTP204" s="64"/>
      <c r="VTQ204" s="64"/>
      <c r="VTR204" s="64"/>
      <c r="VTS204" s="64"/>
      <c r="VTT204" s="64"/>
      <c r="VTU204" s="64"/>
      <c r="VTV204" s="64"/>
      <c r="VTW204" s="64"/>
      <c r="VTX204" s="64"/>
      <c r="VTY204" s="64"/>
      <c r="VTZ204" s="64"/>
      <c r="VUA204" s="64"/>
      <c r="VUB204" s="64"/>
      <c r="VUC204" s="64"/>
      <c r="VUD204" s="64"/>
      <c r="VUE204" s="64"/>
      <c r="VUF204" s="64"/>
      <c r="VUG204" s="64"/>
      <c r="VUH204" s="64"/>
      <c r="VUI204" s="64"/>
      <c r="VUJ204" s="64"/>
      <c r="VUK204" s="64"/>
      <c r="VUL204" s="64"/>
      <c r="VUM204" s="64"/>
      <c r="VUN204" s="64"/>
      <c r="VUO204" s="64"/>
      <c r="VUP204" s="64"/>
      <c r="VUQ204" s="64"/>
      <c r="VUR204" s="64"/>
      <c r="VUS204" s="64"/>
      <c r="VUT204" s="64"/>
      <c r="VUU204" s="64"/>
      <c r="VUV204" s="64"/>
      <c r="VUW204" s="64"/>
      <c r="VUX204" s="64"/>
      <c r="VUY204" s="64"/>
      <c r="VUZ204" s="64"/>
      <c r="VVA204" s="64"/>
      <c r="VVB204" s="64"/>
      <c r="VVC204" s="64"/>
      <c r="VVD204" s="64"/>
      <c r="VVE204" s="64"/>
      <c r="VVF204" s="64"/>
      <c r="VVG204" s="64"/>
      <c r="VVH204" s="64"/>
      <c r="VVI204" s="64"/>
      <c r="VVJ204" s="64"/>
      <c r="VVK204" s="64"/>
      <c r="VVL204" s="64"/>
      <c r="VVM204" s="64"/>
      <c r="VVN204" s="64"/>
      <c r="VVO204" s="64"/>
      <c r="VVP204" s="64"/>
      <c r="VVQ204" s="64"/>
      <c r="VVR204" s="64"/>
      <c r="VVS204" s="64"/>
      <c r="VVT204" s="64"/>
      <c r="VVU204" s="64"/>
      <c r="VVV204" s="64"/>
      <c r="VVW204" s="64"/>
      <c r="VVX204" s="64"/>
      <c r="VVY204" s="64"/>
      <c r="VVZ204" s="64"/>
      <c r="VWA204" s="64"/>
      <c r="VWB204" s="64"/>
      <c r="VWC204" s="64"/>
      <c r="VWD204" s="64"/>
      <c r="VWE204" s="64"/>
      <c r="VWF204" s="64"/>
      <c r="VWG204" s="64"/>
      <c r="VWH204" s="64"/>
      <c r="VWI204" s="64"/>
      <c r="VWJ204" s="64"/>
      <c r="VWK204" s="64"/>
      <c r="VWL204" s="64"/>
      <c r="VWM204" s="64"/>
      <c r="VWN204" s="64"/>
      <c r="VWO204" s="64"/>
      <c r="VWP204" s="64"/>
      <c r="VWQ204" s="64"/>
      <c r="VWR204" s="64"/>
      <c r="VWS204" s="64"/>
      <c r="VWT204" s="64"/>
      <c r="VWU204" s="64"/>
      <c r="VWV204" s="64"/>
      <c r="VWW204" s="64"/>
      <c r="VWX204" s="64"/>
      <c r="VWY204" s="64"/>
      <c r="VWZ204" s="64"/>
      <c r="VXA204" s="64"/>
      <c r="VXB204" s="64"/>
      <c r="VXC204" s="64"/>
      <c r="VXD204" s="64"/>
      <c r="VXE204" s="64"/>
      <c r="VXF204" s="64"/>
      <c r="VXG204" s="64"/>
      <c r="VXH204" s="64"/>
      <c r="VXI204" s="64"/>
      <c r="VXJ204" s="64"/>
      <c r="VXK204" s="64"/>
      <c r="VXL204" s="64"/>
      <c r="VXM204" s="64"/>
      <c r="VXN204" s="64"/>
      <c r="VXO204" s="64"/>
      <c r="VXP204" s="64"/>
      <c r="VXQ204" s="64"/>
      <c r="VXR204" s="64"/>
      <c r="VXS204" s="64"/>
      <c r="VXT204" s="64"/>
      <c r="VXU204" s="64"/>
      <c r="VXV204" s="64"/>
      <c r="VXW204" s="64"/>
      <c r="VXX204" s="64"/>
      <c r="VXY204" s="64"/>
      <c r="VXZ204" s="64"/>
      <c r="VYA204" s="64"/>
      <c r="VYB204" s="64"/>
      <c r="VYC204" s="64"/>
      <c r="VYD204" s="64"/>
      <c r="VYE204" s="64"/>
      <c r="VYF204" s="64"/>
      <c r="VYG204" s="64"/>
      <c r="VYH204" s="64"/>
      <c r="VYI204" s="64"/>
      <c r="VYJ204" s="64"/>
      <c r="VYK204" s="64"/>
      <c r="VYL204" s="64"/>
      <c r="VYM204" s="64"/>
      <c r="VYN204" s="64"/>
      <c r="VYO204" s="64"/>
      <c r="VYP204" s="64"/>
      <c r="VYQ204" s="64"/>
      <c r="VYR204" s="64"/>
      <c r="VYS204" s="64"/>
      <c r="VYT204" s="64"/>
      <c r="VYU204" s="64"/>
      <c r="VYV204" s="64"/>
      <c r="VYW204" s="64"/>
      <c r="VYX204" s="64"/>
      <c r="VYY204" s="64"/>
      <c r="VYZ204" s="64"/>
      <c r="VZA204" s="64"/>
      <c r="VZB204" s="64"/>
      <c r="VZC204" s="64"/>
      <c r="VZD204" s="64"/>
      <c r="VZE204" s="64"/>
      <c r="VZF204" s="64"/>
      <c r="VZG204" s="64"/>
      <c r="VZH204" s="64"/>
      <c r="VZI204" s="64"/>
      <c r="VZJ204" s="64"/>
      <c r="VZK204" s="64"/>
      <c r="VZL204" s="64"/>
      <c r="VZM204" s="64"/>
      <c r="VZN204" s="64"/>
      <c r="VZO204" s="64"/>
      <c r="VZP204" s="64"/>
      <c r="VZQ204" s="64"/>
      <c r="VZR204" s="64"/>
      <c r="VZS204" s="64"/>
      <c r="VZT204" s="64"/>
      <c r="VZU204" s="64"/>
      <c r="VZV204" s="64"/>
      <c r="VZW204" s="64"/>
      <c r="VZX204" s="64"/>
      <c r="VZY204" s="64"/>
      <c r="VZZ204" s="64"/>
      <c r="WAA204" s="64"/>
      <c r="WAB204" s="64"/>
      <c r="WAC204" s="64"/>
      <c r="WAD204" s="64"/>
      <c r="WAE204" s="64"/>
      <c r="WAF204" s="64"/>
      <c r="WAG204" s="64"/>
      <c r="WAH204" s="64"/>
      <c r="WAI204" s="64"/>
      <c r="WAJ204" s="64"/>
      <c r="WAK204" s="64"/>
      <c r="WAL204" s="64"/>
      <c r="WAM204" s="64"/>
      <c r="WAN204" s="64"/>
      <c r="WAO204" s="64"/>
      <c r="WAP204" s="64"/>
      <c r="WAQ204" s="64"/>
      <c r="WAR204" s="64"/>
      <c r="WAS204" s="64"/>
      <c r="WAT204" s="64"/>
      <c r="WAU204" s="64"/>
      <c r="WAV204" s="64"/>
      <c r="WAW204" s="64"/>
      <c r="WAX204" s="64"/>
      <c r="WAY204" s="64"/>
      <c r="WAZ204" s="64"/>
      <c r="WBA204" s="64"/>
      <c r="WBB204" s="64"/>
      <c r="WBC204" s="64"/>
      <c r="WBD204" s="64"/>
      <c r="WBE204" s="64"/>
      <c r="WBF204" s="64"/>
      <c r="WBG204" s="64"/>
      <c r="WBH204" s="64"/>
      <c r="WBI204" s="64"/>
      <c r="WBJ204" s="64"/>
      <c r="WBK204" s="64"/>
      <c r="WBL204" s="64"/>
      <c r="WBM204" s="64"/>
      <c r="WBN204" s="64"/>
      <c r="WBO204" s="64"/>
      <c r="WBP204" s="64"/>
      <c r="WBR204" s="64"/>
      <c r="WBT204" s="64"/>
      <c r="WBU204" s="64"/>
      <c r="WBV204" s="64"/>
      <c r="WBW204" s="64"/>
      <c r="WBX204" s="64"/>
      <c r="WBY204" s="64"/>
      <c r="WBZ204" s="64"/>
      <c r="WCA204" s="64"/>
      <c r="WCF204" s="64"/>
      <c r="WCG204" s="64"/>
      <c r="WCH204" s="64"/>
      <c r="WCI204" s="64"/>
      <c r="WCJ204" s="64"/>
      <c r="WCK204" s="64"/>
      <c r="WCL204" s="64"/>
      <c r="WCM204" s="64"/>
      <c r="WCN204" s="64"/>
      <c r="WCO204" s="64"/>
      <c r="WCP204" s="64"/>
      <c r="WCQ204" s="64"/>
      <c r="WCR204" s="64"/>
      <c r="WCS204" s="64"/>
      <c r="WCT204" s="64"/>
      <c r="WCU204" s="64"/>
      <c r="WCV204" s="64"/>
      <c r="WCW204" s="64"/>
      <c r="WCX204" s="64"/>
      <c r="WCY204" s="64"/>
      <c r="WCZ204" s="64"/>
      <c r="WDA204" s="64"/>
      <c r="WDB204" s="64"/>
      <c r="WDC204" s="64"/>
      <c r="WDD204" s="64"/>
      <c r="WDE204" s="64"/>
      <c r="WDF204" s="64"/>
      <c r="WDG204" s="64"/>
      <c r="WDH204" s="64"/>
      <c r="WDI204" s="64"/>
      <c r="WDJ204" s="64"/>
      <c r="WDK204" s="64"/>
      <c r="WDL204" s="64"/>
      <c r="WDM204" s="64"/>
      <c r="WDN204" s="64"/>
      <c r="WDO204" s="64"/>
      <c r="WDP204" s="64"/>
      <c r="WDQ204" s="64"/>
      <c r="WDR204" s="64"/>
      <c r="WDS204" s="64"/>
      <c r="WDT204" s="64"/>
      <c r="WDU204" s="64"/>
      <c r="WDV204" s="64"/>
      <c r="WDW204" s="64"/>
      <c r="WDX204" s="64"/>
      <c r="WDY204" s="64"/>
      <c r="WDZ204" s="64"/>
      <c r="WEA204" s="64"/>
      <c r="WEB204" s="64"/>
      <c r="WEC204" s="64"/>
      <c r="WED204" s="64"/>
      <c r="WEE204" s="64"/>
      <c r="WEF204" s="64"/>
      <c r="WEG204" s="64"/>
      <c r="WEH204" s="64"/>
      <c r="WEI204" s="64"/>
      <c r="WEJ204" s="64"/>
      <c r="WEK204" s="64"/>
      <c r="WEL204" s="64"/>
      <c r="WEM204" s="64"/>
      <c r="WEN204" s="64"/>
      <c r="WEO204" s="64"/>
      <c r="WEP204" s="64"/>
      <c r="WEQ204" s="64"/>
      <c r="WER204" s="64"/>
      <c r="WES204" s="64"/>
      <c r="WET204" s="64"/>
      <c r="WEU204" s="64"/>
      <c r="WEV204" s="64"/>
      <c r="WEW204" s="64"/>
      <c r="WEX204" s="64"/>
      <c r="WEY204" s="64"/>
      <c r="WEZ204" s="64"/>
      <c r="WFA204" s="64"/>
      <c r="WFB204" s="64"/>
      <c r="WFC204" s="64"/>
      <c r="WFD204" s="64"/>
      <c r="WFE204" s="64"/>
      <c r="WFF204" s="64"/>
      <c r="WFG204" s="64"/>
      <c r="WFH204" s="64"/>
      <c r="WFI204" s="64"/>
      <c r="WFJ204" s="64"/>
      <c r="WFK204" s="64"/>
      <c r="WFL204" s="64"/>
      <c r="WFM204" s="64"/>
      <c r="WFN204" s="64"/>
      <c r="WFO204" s="64"/>
      <c r="WFP204" s="64"/>
      <c r="WFQ204" s="64"/>
      <c r="WFR204" s="64"/>
      <c r="WFS204" s="64"/>
      <c r="WFT204" s="64"/>
      <c r="WFU204" s="64"/>
      <c r="WFV204" s="64"/>
      <c r="WFW204" s="64"/>
      <c r="WFX204" s="64"/>
      <c r="WFY204" s="64"/>
      <c r="WFZ204" s="64"/>
      <c r="WGA204" s="64"/>
      <c r="WGB204" s="64"/>
      <c r="WGC204" s="64"/>
      <c r="WGD204" s="64"/>
      <c r="WGE204" s="64"/>
      <c r="WGF204" s="64"/>
      <c r="WGG204" s="64"/>
      <c r="WGH204" s="64"/>
      <c r="WGI204" s="64"/>
      <c r="WGJ204" s="64"/>
      <c r="WGK204" s="64"/>
      <c r="WGL204" s="64"/>
      <c r="WGM204" s="64"/>
      <c r="WGN204" s="64"/>
      <c r="WGO204" s="64"/>
      <c r="WGP204" s="64"/>
      <c r="WGQ204" s="64"/>
      <c r="WGR204" s="64"/>
      <c r="WGS204" s="64"/>
      <c r="WGT204" s="64"/>
      <c r="WGU204" s="64"/>
      <c r="WGV204" s="64"/>
      <c r="WGW204" s="64"/>
      <c r="WGX204" s="64"/>
      <c r="WGY204" s="64"/>
      <c r="WGZ204" s="64"/>
      <c r="WHA204" s="64"/>
      <c r="WHB204" s="64"/>
      <c r="WHC204" s="64"/>
      <c r="WHD204" s="64"/>
      <c r="WHE204" s="64"/>
      <c r="WHF204" s="64"/>
      <c r="WHG204" s="64"/>
      <c r="WHH204" s="64"/>
      <c r="WHI204" s="64"/>
      <c r="WHJ204" s="64"/>
      <c r="WHK204" s="64"/>
      <c r="WHL204" s="64"/>
      <c r="WHM204" s="64"/>
      <c r="WHN204" s="64"/>
      <c r="WHO204" s="64"/>
      <c r="WHP204" s="64"/>
      <c r="WHQ204" s="64"/>
      <c r="WHR204" s="64"/>
      <c r="WHS204" s="64"/>
      <c r="WHT204" s="64"/>
      <c r="WHU204" s="64"/>
      <c r="WHV204" s="64"/>
      <c r="WHW204" s="64"/>
      <c r="WHX204" s="64"/>
      <c r="WHY204" s="64"/>
      <c r="WHZ204" s="64"/>
      <c r="WIA204" s="64"/>
      <c r="WIB204" s="64"/>
      <c r="WIC204" s="64"/>
      <c r="WID204" s="64"/>
      <c r="WIE204" s="64"/>
      <c r="WIF204" s="64"/>
      <c r="WIG204" s="64"/>
      <c r="WIH204" s="64"/>
      <c r="WII204" s="64"/>
      <c r="WIJ204" s="64"/>
      <c r="WIK204" s="64"/>
      <c r="WIL204" s="64"/>
      <c r="WIM204" s="64"/>
      <c r="WIN204" s="64"/>
      <c r="WIO204" s="64"/>
      <c r="WIP204" s="64"/>
      <c r="WIQ204" s="64"/>
      <c r="WIR204" s="64"/>
      <c r="WIS204" s="64"/>
      <c r="WIT204" s="64"/>
      <c r="WIU204" s="64"/>
      <c r="WIV204" s="64"/>
      <c r="WIW204" s="64"/>
      <c r="WIX204" s="64"/>
      <c r="WIY204" s="64"/>
      <c r="WIZ204" s="64"/>
      <c r="WJA204" s="64"/>
      <c r="WJB204" s="64"/>
      <c r="WJC204" s="64"/>
      <c r="WJD204" s="64"/>
      <c r="WJE204" s="64"/>
      <c r="WJF204" s="64"/>
      <c r="WJG204" s="64"/>
      <c r="WJH204" s="64"/>
      <c r="WJI204" s="64"/>
      <c r="WJJ204" s="64"/>
      <c r="WJK204" s="64"/>
      <c r="WJL204" s="64"/>
      <c r="WJM204" s="64"/>
      <c r="WJN204" s="64"/>
      <c r="WJO204" s="64"/>
      <c r="WJP204" s="64"/>
      <c r="WJQ204" s="64"/>
      <c r="WJR204" s="64"/>
      <c r="WJS204" s="64"/>
      <c r="WJT204" s="64"/>
      <c r="WJU204" s="64"/>
      <c r="WJV204" s="64"/>
      <c r="WJW204" s="64"/>
      <c r="WJX204" s="64"/>
      <c r="WJY204" s="64"/>
      <c r="WJZ204" s="64"/>
      <c r="WKA204" s="64"/>
      <c r="WKB204" s="64"/>
      <c r="WKC204" s="64"/>
      <c r="WKD204" s="64"/>
      <c r="WKE204" s="64"/>
      <c r="WKF204" s="64"/>
      <c r="WKG204" s="64"/>
      <c r="WKH204" s="64"/>
      <c r="WKI204" s="64"/>
      <c r="WKJ204" s="64"/>
      <c r="WKK204" s="64"/>
      <c r="WKL204" s="64"/>
      <c r="WKM204" s="64"/>
      <c r="WKN204" s="64"/>
      <c r="WKO204" s="64"/>
      <c r="WKP204" s="64"/>
      <c r="WKQ204" s="64"/>
      <c r="WKR204" s="64"/>
      <c r="WKS204" s="64"/>
      <c r="WKT204" s="64"/>
      <c r="WKU204" s="64"/>
      <c r="WKV204" s="64"/>
      <c r="WKW204" s="64"/>
      <c r="WKX204" s="64"/>
      <c r="WKY204" s="64"/>
      <c r="WKZ204" s="64"/>
      <c r="WLA204" s="64"/>
      <c r="WLB204" s="64"/>
      <c r="WLC204" s="64"/>
      <c r="WLD204" s="64"/>
      <c r="WLE204" s="64"/>
      <c r="WLF204" s="64"/>
      <c r="WLG204" s="64"/>
      <c r="WLH204" s="64"/>
      <c r="WLI204" s="64"/>
      <c r="WLJ204" s="64"/>
      <c r="WLK204" s="64"/>
      <c r="WLL204" s="64"/>
      <c r="WLN204" s="64"/>
      <c r="WLP204" s="64"/>
      <c r="WLQ204" s="64"/>
      <c r="WLR204" s="64"/>
      <c r="WLS204" s="64"/>
      <c r="WLT204" s="64"/>
      <c r="WLU204" s="64"/>
      <c r="WLV204" s="64"/>
      <c r="WLW204" s="64"/>
      <c r="WMB204" s="64"/>
      <c r="WMC204" s="64"/>
      <c r="WMD204" s="64"/>
      <c r="WME204" s="64"/>
      <c r="WMF204" s="64"/>
      <c r="WMG204" s="64"/>
      <c r="WMH204" s="64"/>
      <c r="WMI204" s="64"/>
      <c r="WMJ204" s="64"/>
      <c r="WMK204" s="64"/>
      <c r="WML204" s="64"/>
      <c r="WMM204" s="64"/>
      <c r="WMN204" s="64"/>
      <c r="WMO204" s="64"/>
      <c r="WMP204" s="64"/>
      <c r="WMQ204" s="64"/>
      <c r="WMR204" s="64"/>
      <c r="WMS204" s="64"/>
      <c r="WMT204" s="64"/>
      <c r="WMU204" s="64"/>
      <c r="WMV204" s="64"/>
      <c r="WMW204" s="64"/>
      <c r="WMX204" s="64"/>
      <c r="WMY204" s="64"/>
      <c r="WMZ204" s="64"/>
      <c r="WNA204" s="64"/>
      <c r="WNB204" s="64"/>
      <c r="WNC204" s="64"/>
      <c r="WND204" s="64"/>
      <c r="WNE204" s="64"/>
      <c r="WNF204" s="64"/>
      <c r="WNG204" s="64"/>
      <c r="WNH204" s="64"/>
      <c r="WNI204" s="64"/>
      <c r="WNJ204" s="64"/>
      <c r="WNK204" s="64"/>
      <c r="WNL204" s="64"/>
      <c r="WNM204" s="64"/>
      <c r="WNN204" s="64"/>
      <c r="WNO204" s="64"/>
      <c r="WNP204" s="64"/>
      <c r="WNQ204" s="64"/>
      <c r="WNR204" s="64"/>
      <c r="WNS204" s="64"/>
      <c r="WNT204" s="64"/>
      <c r="WNU204" s="64"/>
      <c r="WNV204" s="64"/>
      <c r="WNW204" s="64"/>
      <c r="WNX204" s="64"/>
      <c r="WNY204" s="64"/>
      <c r="WNZ204" s="64"/>
      <c r="WOA204" s="64"/>
      <c r="WOB204" s="64"/>
      <c r="WOC204" s="64"/>
      <c r="WOD204" s="64"/>
      <c r="WOE204" s="64"/>
      <c r="WOF204" s="64"/>
      <c r="WOG204" s="64"/>
      <c r="WOH204" s="64"/>
      <c r="WOI204" s="64"/>
      <c r="WOJ204" s="64"/>
      <c r="WOK204" s="64"/>
      <c r="WOL204" s="64"/>
      <c r="WOM204" s="64"/>
      <c r="WON204" s="64"/>
      <c r="WOO204" s="64"/>
      <c r="WOP204" s="64"/>
      <c r="WOQ204" s="64"/>
      <c r="WOR204" s="64"/>
      <c r="WOS204" s="64"/>
      <c r="WOT204" s="64"/>
      <c r="WOU204" s="64"/>
      <c r="WOV204" s="64"/>
      <c r="WOW204" s="64"/>
      <c r="WOX204" s="64"/>
      <c r="WOY204" s="64"/>
      <c r="WOZ204" s="64"/>
      <c r="WPA204" s="64"/>
      <c r="WPB204" s="64"/>
      <c r="WPC204" s="64"/>
      <c r="WPD204" s="64"/>
      <c r="WPE204" s="64"/>
      <c r="WPF204" s="64"/>
      <c r="WPG204" s="64"/>
      <c r="WPH204" s="64"/>
      <c r="WPI204" s="64"/>
      <c r="WPJ204" s="64"/>
      <c r="WPK204" s="64"/>
      <c r="WPL204" s="64"/>
      <c r="WPM204" s="64"/>
      <c r="WPN204" s="64"/>
      <c r="WPO204" s="64"/>
      <c r="WPP204" s="64"/>
      <c r="WPQ204" s="64"/>
      <c r="WPR204" s="64"/>
      <c r="WPS204" s="64"/>
      <c r="WPT204" s="64"/>
      <c r="WPU204" s="64"/>
      <c r="WPV204" s="64"/>
      <c r="WPW204" s="64"/>
      <c r="WPX204" s="64"/>
      <c r="WPY204" s="64"/>
      <c r="WPZ204" s="64"/>
      <c r="WQA204" s="64"/>
      <c r="WQB204" s="64"/>
      <c r="WQC204" s="64"/>
      <c r="WQD204" s="64"/>
      <c r="WQE204" s="64"/>
      <c r="WQF204" s="64"/>
      <c r="WQG204" s="64"/>
      <c r="WQH204" s="64"/>
      <c r="WQI204" s="64"/>
      <c r="WQJ204" s="64"/>
      <c r="WQK204" s="64"/>
      <c r="WQL204" s="64"/>
      <c r="WQM204" s="64"/>
      <c r="WQN204" s="64"/>
      <c r="WQO204" s="64"/>
      <c r="WQP204" s="64"/>
      <c r="WQQ204" s="64"/>
      <c r="WQR204" s="64"/>
      <c r="WQS204" s="64"/>
      <c r="WQT204" s="64"/>
      <c r="WQU204" s="64"/>
      <c r="WQV204" s="64"/>
      <c r="WQW204" s="64"/>
      <c r="WQX204" s="64"/>
      <c r="WQY204" s="64"/>
      <c r="WQZ204" s="64"/>
      <c r="WRA204" s="64"/>
      <c r="WRB204" s="64"/>
      <c r="WRC204" s="64"/>
      <c r="WRD204" s="64"/>
      <c r="WRE204" s="64"/>
      <c r="WRF204" s="64"/>
      <c r="WRG204" s="64"/>
      <c r="WRH204" s="64"/>
      <c r="WRI204" s="64"/>
      <c r="WRJ204" s="64"/>
      <c r="WRK204" s="64"/>
      <c r="WRL204" s="64"/>
      <c r="WRM204" s="64"/>
      <c r="WRN204" s="64"/>
      <c r="WRO204" s="64"/>
      <c r="WRP204" s="64"/>
      <c r="WRQ204" s="64"/>
      <c r="WRR204" s="64"/>
      <c r="WRS204" s="64"/>
      <c r="WRT204" s="64"/>
      <c r="WRU204" s="64"/>
      <c r="WRV204" s="64"/>
      <c r="WRW204" s="64"/>
      <c r="WRX204" s="64"/>
      <c r="WRY204" s="64"/>
      <c r="WRZ204" s="64"/>
      <c r="WSA204" s="64"/>
      <c r="WSB204" s="64"/>
      <c r="WSC204" s="64"/>
      <c r="WSD204" s="64"/>
      <c r="WSE204" s="64"/>
      <c r="WSF204" s="64"/>
      <c r="WSG204" s="64"/>
      <c r="WSH204" s="64"/>
      <c r="WSI204" s="64"/>
      <c r="WSJ204" s="64"/>
      <c r="WSK204" s="64"/>
      <c r="WSL204" s="64"/>
      <c r="WSM204" s="64"/>
      <c r="WSN204" s="64"/>
      <c r="WSO204" s="64"/>
      <c r="WSP204" s="64"/>
      <c r="WSQ204" s="64"/>
      <c r="WSR204" s="64"/>
      <c r="WSS204" s="64"/>
      <c r="WST204" s="64"/>
      <c r="WSU204" s="64"/>
      <c r="WSV204" s="64"/>
      <c r="WSW204" s="64"/>
      <c r="WSX204" s="64"/>
      <c r="WSY204" s="64"/>
      <c r="WSZ204" s="64"/>
      <c r="WTA204" s="64"/>
      <c r="WTB204" s="64"/>
      <c r="WTC204" s="64"/>
      <c r="WTD204" s="64"/>
      <c r="WTE204" s="64"/>
      <c r="WTF204" s="64"/>
      <c r="WTG204" s="64"/>
      <c r="WTH204" s="64"/>
      <c r="WTI204" s="64"/>
      <c r="WTJ204" s="64"/>
      <c r="WTK204" s="64"/>
      <c r="WTL204" s="64"/>
      <c r="WTM204" s="64"/>
      <c r="WTN204" s="64"/>
      <c r="WTO204" s="64"/>
      <c r="WTP204" s="64"/>
      <c r="WTQ204" s="64"/>
      <c r="WTR204" s="64"/>
      <c r="WTS204" s="64"/>
      <c r="WTT204" s="64"/>
      <c r="WTU204" s="64"/>
      <c r="WTV204" s="64"/>
      <c r="WTW204" s="64"/>
      <c r="WTX204" s="64"/>
      <c r="WTY204" s="64"/>
      <c r="WTZ204" s="64"/>
      <c r="WUA204" s="64"/>
      <c r="WUB204" s="64"/>
      <c r="WUC204" s="64"/>
      <c r="WUD204" s="64"/>
      <c r="WUE204" s="64"/>
      <c r="WUF204" s="64"/>
      <c r="WUG204" s="64"/>
      <c r="WUH204" s="64"/>
      <c r="WUI204" s="64"/>
      <c r="WUJ204" s="64"/>
      <c r="WUK204" s="64"/>
      <c r="WUL204" s="64"/>
      <c r="WUM204" s="64"/>
      <c r="WUN204" s="64"/>
      <c r="WUO204" s="64"/>
      <c r="WUP204" s="64"/>
      <c r="WUQ204" s="64"/>
      <c r="WUR204" s="64"/>
      <c r="WUS204" s="64"/>
      <c r="WUT204" s="64"/>
      <c r="WUU204" s="64"/>
      <c r="WUV204" s="64"/>
      <c r="WUW204" s="64"/>
      <c r="WUX204" s="64"/>
      <c r="WUY204" s="64"/>
      <c r="WUZ204" s="64"/>
      <c r="WVA204" s="64"/>
      <c r="WVB204" s="64"/>
      <c r="WVC204" s="64"/>
      <c r="WVD204" s="64"/>
      <c r="WVE204" s="64"/>
      <c r="WVF204" s="64"/>
      <c r="WVG204" s="64"/>
      <c r="WVH204" s="64"/>
      <c r="WVJ204" s="64"/>
      <c r="WVL204" s="64"/>
      <c r="WVM204" s="64"/>
      <c r="WVN204" s="64"/>
      <c r="WVO204" s="64"/>
      <c r="WVP204" s="64"/>
      <c r="WVQ204" s="64"/>
      <c r="WVR204" s="64"/>
      <c r="WVS204" s="64"/>
      <c r="WVX204" s="64"/>
      <c r="WVY204" s="64"/>
      <c r="WVZ204" s="64"/>
      <c r="WWA204" s="64"/>
      <c r="WWB204" s="64"/>
      <c r="WWC204" s="64"/>
      <c r="WWD204" s="64"/>
      <c r="WWE204" s="64"/>
      <c r="WWF204" s="64"/>
      <c r="WWG204" s="64"/>
      <c r="WWH204" s="64"/>
      <c r="WWI204" s="64"/>
      <c r="WWJ204" s="64"/>
      <c r="WWK204" s="64"/>
      <c r="WWL204" s="64"/>
      <c r="WWM204" s="64"/>
      <c r="WWN204" s="64"/>
      <c r="WWO204" s="64"/>
      <c r="WWP204" s="64"/>
      <c r="WWQ204" s="64"/>
      <c r="WWR204" s="64"/>
      <c r="WWS204" s="64"/>
      <c r="WWT204" s="64"/>
      <c r="WWU204" s="64"/>
      <c r="WWV204" s="64"/>
      <c r="WWW204" s="64"/>
      <c r="WWX204" s="64"/>
      <c r="WWY204" s="64"/>
      <c r="WWZ204" s="64"/>
      <c r="WXA204" s="64"/>
      <c r="WXB204" s="64"/>
      <c r="WXC204" s="64"/>
      <c r="WXD204" s="64"/>
      <c r="WXE204" s="64"/>
      <c r="WXF204" s="64"/>
      <c r="WXG204" s="64"/>
      <c r="WXH204" s="64"/>
      <c r="WXI204" s="64"/>
      <c r="WXJ204" s="64"/>
      <c r="WXK204" s="64"/>
      <c r="WXL204" s="64"/>
      <c r="WXM204" s="64"/>
      <c r="WXN204" s="64"/>
      <c r="WXO204" s="64"/>
      <c r="WXP204" s="64"/>
      <c r="WXQ204" s="64"/>
      <c r="WXR204" s="64"/>
      <c r="WXS204" s="64"/>
      <c r="WXT204" s="64"/>
      <c r="WXU204" s="64"/>
      <c r="WXV204" s="64"/>
      <c r="WXW204" s="64"/>
      <c r="WXX204" s="64"/>
      <c r="WXY204" s="64"/>
      <c r="WXZ204" s="64"/>
      <c r="WYA204" s="64"/>
      <c r="WYB204" s="64"/>
      <c r="WYC204" s="64"/>
      <c r="WYD204" s="64"/>
      <c r="WYE204" s="64"/>
      <c r="WYF204" s="64"/>
      <c r="WYG204" s="64"/>
      <c r="WYH204" s="64"/>
      <c r="WYI204" s="64"/>
      <c r="WYJ204" s="64"/>
      <c r="WYK204" s="64"/>
      <c r="WYL204" s="64"/>
      <c r="WYM204" s="64"/>
      <c r="WYN204" s="64"/>
      <c r="WYO204" s="64"/>
      <c r="WYP204" s="64"/>
      <c r="WYQ204" s="64"/>
      <c r="WYR204" s="64"/>
      <c r="WYS204" s="64"/>
      <c r="WYT204" s="64"/>
      <c r="WYU204" s="64"/>
      <c r="WYV204" s="64"/>
      <c r="WYW204" s="64"/>
      <c r="WYX204" s="64"/>
      <c r="WYY204" s="64"/>
      <c r="WYZ204" s="64"/>
      <c r="WZA204" s="64"/>
      <c r="WZB204" s="64"/>
      <c r="WZC204" s="64"/>
      <c r="WZD204" s="64"/>
      <c r="WZE204" s="64"/>
      <c r="WZF204" s="64"/>
      <c r="WZG204" s="64"/>
      <c r="WZH204" s="64"/>
      <c r="WZI204" s="64"/>
      <c r="WZJ204" s="64"/>
      <c r="WZK204" s="64"/>
      <c r="WZL204" s="64"/>
      <c r="WZM204" s="64"/>
      <c r="WZN204" s="64"/>
      <c r="WZO204" s="64"/>
      <c r="WZP204" s="64"/>
      <c r="WZQ204" s="64"/>
      <c r="WZR204" s="64"/>
      <c r="WZS204" s="64"/>
      <c r="WZT204" s="64"/>
      <c r="WZU204" s="64"/>
      <c r="WZV204" s="64"/>
      <c r="WZW204" s="64"/>
      <c r="WZX204" s="64"/>
      <c r="WZY204" s="64"/>
      <c r="WZZ204" s="64"/>
      <c r="XAA204" s="64"/>
      <c r="XAB204" s="64"/>
      <c r="XAC204" s="64"/>
      <c r="XAD204" s="64"/>
      <c r="XAE204" s="64"/>
      <c r="XAF204" s="64"/>
      <c r="XAG204" s="64"/>
      <c r="XAH204" s="64"/>
      <c r="XAI204" s="64"/>
      <c r="XAJ204" s="64"/>
      <c r="XAK204" s="64"/>
      <c r="XAL204" s="64"/>
      <c r="XAM204" s="64"/>
      <c r="XAN204" s="64"/>
      <c r="XAO204" s="64"/>
      <c r="XAP204" s="64"/>
      <c r="XAQ204" s="64"/>
      <c r="XAR204" s="64"/>
      <c r="XAS204" s="64"/>
      <c r="XAT204" s="64"/>
      <c r="XAU204" s="64"/>
      <c r="XAV204" s="64"/>
      <c r="XAW204" s="64"/>
      <c r="XAX204" s="64"/>
      <c r="XAY204" s="64"/>
      <c r="XAZ204" s="64"/>
      <c r="XBA204" s="64"/>
      <c r="XBB204" s="64"/>
      <c r="XBC204" s="64"/>
      <c r="XBD204" s="64"/>
      <c r="XBE204" s="64"/>
      <c r="XBF204" s="64"/>
      <c r="XBG204" s="64"/>
      <c r="XBH204" s="64"/>
      <c r="XBI204" s="64"/>
      <c r="XBJ204" s="64"/>
      <c r="XBK204" s="64"/>
      <c r="XBL204" s="64"/>
      <c r="XBM204" s="64"/>
      <c r="XBN204" s="64"/>
      <c r="XBO204" s="64"/>
      <c r="XBP204" s="64"/>
      <c r="XBQ204" s="64"/>
      <c r="XBR204" s="64"/>
      <c r="XBS204" s="64"/>
      <c r="XBT204" s="64"/>
      <c r="XBU204" s="64"/>
      <c r="XBV204" s="64"/>
      <c r="XBW204" s="64"/>
      <c r="XBX204" s="64"/>
      <c r="XBY204" s="64"/>
      <c r="XBZ204" s="64"/>
      <c r="XCA204" s="64"/>
      <c r="XCB204" s="64"/>
      <c r="XCC204" s="64"/>
      <c r="XCD204" s="64"/>
      <c r="XCE204" s="64"/>
      <c r="XCF204" s="64"/>
      <c r="XCG204" s="64"/>
      <c r="XCH204" s="64"/>
      <c r="XCI204" s="64"/>
      <c r="XCJ204" s="64"/>
      <c r="XCK204" s="64"/>
      <c r="XCL204" s="64"/>
      <c r="XCM204" s="64"/>
      <c r="XCN204" s="64"/>
      <c r="XCO204" s="64"/>
      <c r="XCP204" s="64"/>
      <c r="XCQ204" s="64"/>
      <c r="XCR204" s="64"/>
      <c r="XCS204" s="64"/>
      <c r="XCT204" s="64"/>
      <c r="XCU204" s="64"/>
      <c r="XCV204" s="64"/>
      <c r="XCW204" s="64"/>
      <c r="XCX204" s="64"/>
      <c r="XCY204" s="64"/>
      <c r="XCZ204" s="64"/>
      <c r="XDA204" s="64"/>
      <c r="XDB204" s="64"/>
      <c r="XDC204" s="64"/>
      <c r="XDD204" s="64"/>
      <c r="XDE204" s="64"/>
      <c r="XDF204" s="64"/>
      <c r="XDG204" s="64"/>
      <c r="XDH204" s="64"/>
      <c r="XDI204" s="64"/>
      <c r="XDJ204" s="64"/>
      <c r="XDK204" s="64"/>
      <c r="XDL204" s="64"/>
      <c r="XDM204" s="64"/>
      <c r="XDN204" s="64"/>
      <c r="XDO204" s="64"/>
      <c r="XDP204" s="64"/>
      <c r="XDQ204" s="64"/>
      <c r="XDR204" s="64"/>
      <c r="XDS204" s="64"/>
      <c r="XDT204" s="64"/>
      <c r="XDU204" s="64"/>
      <c r="XDV204" s="64"/>
      <c r="XDW204" s="64"/>
      <c r="XDX204" s="64"/>
      <c r="XDY204" s="64"/>
      <c r="XDZ204" s="64"/>
      <c r="XEA204" s="64"/>
      <c r="XEB204" s="64"/>
      <c r="XEC204" s="64"/>
      <c r="XED204" s="64"/>
      <c r="XEE204" s="64"/>
      <c r="XEF204" s="64"/>
      <c r="XEG204" s="64"/>
      <c r="XEH204" s="64"/>
      <c r="XEI204" s="64"/>
      <c r="XEJ204" s="64"/>
      <c r="XEK204" s="64"/>
      <c r="XEL204" s="64"/>
      <c r="XEM204" s="64"/>
      <c r="XEN204" s="64"/>
      <c r="XEO204" s="64"/>
      <c r="XEP204" s="64"/>
      <c r="XEQ204" s="64"/>
      <c r="XER204" s="64"/>
      <c r="XES204" s="64"/>
      <c r="XET204" s="64"/>
      <c r="XEU204" s="64"/>
      <c r="XEV204" s="64"/>
      <c r="XEW204" s="64"/>
      <c r="XEX204" s="64"/>
      <c r="XEY204" s="64"/>
      <c r="XEZ204" s="64"/>
      <c r="XFA204" s="64"/>
      <c r="XFB204" s="64"/>
      <c r="XFC204" s="64"/>
      <c r="XFD204" s="64"/>
    </row>
    <row r="205" s="2" customFormat="1" ht="16.5" hidden="1" customHeight="1" spans="1:16384">
      <c r="A205" s="59" t="s">
        <v>436</v>
      </c>
      <c r="B205" s="60"/>
      <c r="C205" s="60"/>
      <c r="D205" s="61"/>
      <c r="E205" s="62"/>
      <c r="F205" s="27"/>
      <c r="G205" s="61"/>
      <c r="H205" s="63"/>
      <c r="I205" s="61"/>
      <c r="J205" s="61"/>
      <c r="K205" s="62"/>
      <c r="L205" s="64"/>
      <c r="Q205" s="43"/>
      <c r="R205" s="27"/>
      <c r="S205" s="27"/>
      <c r="T205" s="42">
        <f t="shared" si="12"/>
        <v>0</v>
      </c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  <c r="FU205" s="64"/>
      <c r="FV205" s="64"/>
      <c r="FW205" s="64"/>
      <c r="FX205" s="64"/>
      <c r="FY205" s="64"/>
      <c r="FZ205" s="64"/>
      <c r="GA205" s="64"/>
      <c r="GB205" s="64"/>
      <c r="GC205" s="64"/>
      <c r="GD205" s="64"/>
      <c r="GE205" s="64"/>
      <c r="GF205" s="64"/>
      <c r="GG205" s="64"/>
      <c r="GH205" s="64"/>
      <c r="GI205" s="64"/>
      <c r="GJ205" s="64"/>
      <c r="GK205" s="64"/>
      <c r="GL205" s="64"/>
      <c r="GM205" s="64"/>
      <c r="GN205" s="64"/>
      <c r="GO205" s="64"/>
      <c r="GP205" s="64"/>
      <c r="GQ205" s="64"/>
      <c r="GR205" s="64"/>
      <c r="GS205" s="64"/>
      <c r="GT205" s="64"/>
      <c r="GU205" s="64"/>
      <c r="GV205" s="64"/>
      <c r="GW205" s="64"/>
      <c r="GX205" s="64"/>
      <c r="GY205" s="64"/>
      <c r="GZ205" s="64"/>
      <c r="HA205" s="64"/>
      <c r="HB205" s="64"/>
      <c r="HC205" s="64"/>
      <c r="HD205" s="64"/>
      <c r="HE205" s="64"/>
      <c r="HF205" s="64"/>
      <c r="HG205" s="64"/>
      <c r="HH205" s="64"/>
      <c r="HI205" s="64"/>
      <c r="HJ205" s="64"/>
      <c r="HK205" s="64"/>
      <c r="HL205" s="64"/>
      <c r="HM205" s="64"/>
      <c r="HN205" s="64"/>
      <c r="HO205" s="64"/>
      <c r="HP205" s="64"/>
      <c r="HQ205" s="64"/>
      <c r="HR205" s="64"/>
      <c r="HS205" s="64"/>
      <c r="HT205" s="64"/>
      <c r="HU205" s="64"/>
      <c r="HV205" s="64"/>
      <c r="HW205" s="64"/>
      <c r="HX205" s="64"/>
      <c r="HY205" s="64"/>
      <c r="HZ205" s="64"/>
      <c r="IA205" s="64"/>
      <c r="IB205" s="64"/>
      <c r="IC205" s="64"/>
      <c r="ID205" s="64"/>
      <c r="IE205" s="64"/>
      <c r="IF205" s="64"/>
      <c r="IG205" s="64"/>
      <c r="IH205" s="64"/>
      <c r="II205" s="64"/>
      <c r="IJ205" s="64"/>
      <c r="IK205" s="64"/>
      <c r="IL205" s="64"/>
      <c r="IM205" s="64"/>
      <c r="IN205" s="64"/>
      <c r="IO205" s="64"/>
      <c r="IP205" s="64"/>
      <c r="IQ205" s="64"/>
      <c r="IR205" s="64"/>
      <c r="IS205" s="64"/>
      <c r="IT205" s="64"/>
      <c r="IU205" s="64"/>
      <c r="IV205" s="64"/>
      <c r="IX205" s="64"/>
      <c r="IZ205" s="64"/>
      <c r="JA205" s="64"/>
      <c r="JB205" s="64"/>
      <c r="JC205" s="64"/>
      <c r="JD205" s="64"/>
      <c r="JE205" s="64"/>
      <c r="JF205" s="64"/>
      <c r="JG205" s="64"/>
      <c r="JL205" s="64"/>
      <c r="JM205" s="64"/>
      <c r="JN205" s="64"/>
      <c r="JO205" s="64"/>
      <c r="JP205" s="64"/>
      <c r="JQ205" s="64"/>
      <c r="JR205" s="64"/>
      <c r="JS205" s="64"/>
      <c r="JT205" s="64"/>
      <c r="JU205" s="64"/>
      <c r="JV205" s="64"/>
      <c r="JW205" s="64"/>
      <c r="JX205" s="64"/>
      <c r="JY205" s="64"/>
      <c r="JZ205" s="64"/>
      <c r="KA205" s="64"/>
      <c r="KB205" s="64"/>
      <c r="KC205" s="64"/>
      <c r="KD205" s="64"/>
      <c r="KE205" s="64"/>
      <c r="KF205" s="64"/>
      <c r="KG205" s="64"/>
      <c r="KH205" s="64"/>
      <c r="KI205" s="64"/>
      <c r="KJ205" s="64"/>
      <c r="KK205" s="64"/>
      <c r="KL205" s="64"/>
      <c r="KM205" s="64"/>
      <c r="KN205" s="64"/>
      <c r="KO205" s="64"/>
      <c r="KP205" s="64"/>
      <c r="KQ205" s="64"/>
      <c r="KR205" s="64"/>
      <c r="KS205" s="64"/>
      <c r="KT205" s="64"/>
      <c r="KU205" s="64"/>
      <c r="KV205" s="64"/>
      <c r="KW205" s="64"/>
      <c r="KX205" s="64"/>
      <c r="KY205" s="64"/>
      <c r="KZ205" s="64"/>
      <c r="LA205" s="64"/>
      <c r="LB205" s="64"/>
      <c r="LC205" s="64"/>
      <c r="LD205" s="64"/>
      <c r="LE205" s="64"/>
      <c r="LF205" s="64"/>
      <c r="LG205" s="64"/>
      <c r="LH205" s="64"/>
      <c r="LI205" s="64"/>
      <c r="LJ205" s="64"/>
      <c r="LK205" s="64"/>
      <c r="LL205" s="64"/>
      <c r="LM205" s="64"/>
      <c r="LN205" s="64"/>
      <c r="LO205" s="64"/>
      <c r="LP205" s="64"/>
      <c r="LQ205" s="64"/>
      <c r="LR205" s="64"/>
      <c r="LS205" s="64"/>
      <c r="LT205" s="64"/>
      <c r="LU205" s="64"/>
      <c r="LV205" s="64"/>
      <c r="LW205" s="64"/>
      <c r="LX205" s="64"/>
      <c r="LY205" s="64"/>
      <c r="LZ205" s="64"/>
      <c r="MA205" s="64"/>
      <c r="MB205" s="64"/>
      <c r="MC205" s="64"/>
      <c r="MD205" s="64"/>
      <c r="ME205" s="64"/>
      <c r="MF205" s="64"/>
      <c r="MG205" s="64"/>
      <c r="MH205" s="64"/>
      <c r="MI205" s="64"/>
      <c r="MJ205" s="64"/>
      <c r="MK205" s="64"/>
      <c r="ML205" s="64"/>
      <c r="MM205" s="64"/>
      <c r="MN205" s="64"/>
      <c r="MO205" s="64"/>
      <c r="MP205" s="64"/>
      <c r="MQ205" s="64"/>
      <c r="MR205" s="64"/>
      <c r="MS205" s="64"/>
      <c r="MT205" s="64"/>
      <c r="MU205" s="64"/>
      <c r="MV205" s="64"/>
      <c r="MW205" s="64"/>
      <c r="MX205" s="64"/>
      <c r="MY205" s="64"/>
      <c r="MZ205" s="64"/>
      <c r="NA205" s="64"/>
      <c r="NB205" s="64"/>
      <c r="NC205" s="64"/>
      <c r="ND205" s="64"/>
      <c r="NE205" s="64"/>
      <c r="NF205" s="64"/>
      <c r="NG205" s="64"/>
      <c r="NH205" s="64"/>
      <c r="NI205" s="64"/>
      <c r="NJ205" s="64"/>
      <c r="NK205" s="64"/>
      <c r="NL205" s="64"/>
      <c r="NM205" s="64"/>
      <c r="NN205" s="64"/>
      <c r="NO205" s="64"/>
      <c r="NP205" s="64"/>
      <c r="NQ205" s="64"/>
      <c r="NR205" s="64"/>
      <c r="NS205" s="64"/>
      <c r="NT205" s="64"/>
      <c r="NU205" s="64"/>
      <c r="NV205" s="64"/>
      <c r="NW205" s="64"/>
      <c r="NX205" s="64"/>
      <c r="NY205" s="64"/>
      <c r="NZ205" s="64"/>
      <c r="OA205" s="64"/>
      <c r="OB205" s="64"/>
      <c r="OC205" s="64"/>
      <c r="OD205" s="64"/>
      <c r="OE205" s="64"/>
      <c r="OF205" s="64"/>
      <c r="OG205" s="64"/>
      <c r="OH205" s="64"/>
      <c r="OI205" s="64"/>
      <c r="OJ205" s="64"/>
      <c r="OK205" s="64"/>
      <c r="OL205" s="64"/>
      <c r="OM205" s="64"/>
      <c r="ON205" s="64"/>
      <c r="OO205" s="64"/>
      <c r="OP205" s="64"/>
      <c r="OQ205" s="64"/>
      <c r="OR205" s="64"/>
      <c r="OS205" s="64"/>
      <c r="OT205" s="64"/>
      <c r="OU205" s="64"/>
      <c r="OV205" s="64"/>
      <c r="OW205" s="64"/>
      <c r="OX205" s="64"/>
      <c r="OY205" s="64"/>
      <c r="OZ205" s="64"/>
      <c r="PA205" s="64"/>
      <c r="PB205" s="64"/>
      <c r="PC205" s="64"/>
      <c r="PD205" s="64"/>
      <c r="PE205" s="64"/>
      <c r="PF205" s="64"/>
      <c r="PG205" s="64"/>
      <c r="PH205" s="64"/>
      <c r="PI205" s="64"/>
      <c r="PJ205" s="64"/>
      <c r="PK205" s="64"/>
      <c r="PL205" s="64"/>
      <c r="PM205" s="64"/>
      <c r="PN205" s="64"/>
      <c r="PO205" s="64"/>
      <c r="PP205" s="64"/>
      <c r="PQ205" s="64"/>
      <c r="PR205" s="64"/>
      <c r="PS205" s="64"/>
      <c r="PT205" s="64"/>
      <c r="PU205" s="64"/>
      <c r="PV205" s="64"/>
      <c r="PW205" s="64"/>
      <c r="PX205" s="64"/>
      <c r="PY205" s="64"/>
      <c r="PZ205" s="64"/>
      <c r="QA205" s="64"/>
      <c r="QB205" s="64"/>
      <c r="QC205" s="64"/>
      <c r="QD205" s="64"/>
      <c r="QE205" s="64"/>
      <c r="QF205" s="64"/>
      <c r="QG205" s="64"/>
      <c r="QH205" s="64"/>
      <c r="QI205" s="64"/>
      <c r="QJ205" s="64"/>
      <c r="QK205" s="64"/>
      <c r="QL205" s="64"/>
      <c r="QM205" s="64"/>
      <c r="QN205" s="64"/>
      <c r="QO205" s="64"/>
      <c r="QP205" s="64"/>
      <c r="QQ205" s="64"/>
      <c r="QR205" s="64"/>
      <c r="QS205" s="64"/>
      <c r="QT205" s="64"/>
      <c r="QU205" s="64"/>
      <c r="QV205" s="64"/>
      <c r="QW205" s="64"/>
      <c r="QX205" s="64"/>
      <c r="QY205" s="64"/>
      <c r="QZ205" s="64"/>
      <c r="RA205" s="64"/>
      <c r="RB205" s="64"/>
      <c r="RC205" s="64"/>
      <c r="RD205" s="64"/>
      <c r="RE205" s="64"/>
      <c r="RF205" s="64"/>
      <c r="RG205" s="64"/>
      <c r="RH205" s="64"/>
      <c r="RI205" s="64"/>
      <c r="RJ205" s="64"/>
      <c r="RK205" s="64"/>
      <c r="RL205" s="64"/>
      <c r="RM205" s="64"/>
      <c r="RN205" s="64"/>
      <c r="RO205" s="64"/>
      <c r="RP205" s="64"/>
      <c r="RQ205" s="64"/>
      <c r="RR205" s="64"/>
      <c r="RS205" s="64"/>
      <c r="RT205" s="64"/>
      <c r="RU205" s="64"/>
      <c r="RV205" s="64"/>
      <c r="RW205" s="64"/>
      <c r="RX205" s="64"/>
      <c r="RY205" s="64"/>
      <c r="RZ205" s="64"/>
      <c r="SA205" s="64"/>
      <c r="SB205" s="64"/>
      <c r="SC205" s="64"/>
      <c r="SD205" s="64"/>
      <c r="SE205" s="64"/>
      <c r="SF205" s="64"/>
      <c r="SG205" s="64"/>
      <c r="SH205" s="64"/>
      <c r="SI205" s="64"/>
      <c r="SJ205" s="64"/>
      <c r="SK205" s="64"/>
      <c r="SL205" s="64"/>
      <c r="SM205" s="64"/>
      <c r="SN205" s="64"/>
      <c r="SO205" s="64"/>
      <c r="SP205" s="64"/>
      <c r="SQ205" s="64"/>
      <c r="SR205" s="64"/>
      <c r="ST205" s="64"/>
      <c r="SV205" s="64"/>
      <c r="SW205" s="64"/>
      <c r="SX205" s="64"/>
      <c r="SY205" s="64"/>
      <c r="SZ205" s="64"/>
      <c r="TA205" s="64"/>
      <c r="TB205" s="64"/>
      <c r="TC205" s="64"/>
      <c r="TH205" s="64"/>
      <c r="TI205" s="64"/>
      <c r="TJ205" s="64"/>
      <c r="TK205" s="64"/>
      <c r="TL205" s="64"/>
      <c r="TM205" s="64"/>
      <c r="TN205" s="64"/>
      <c r="TO205" s="64"/>
      <c r="TP205" s="64"/>
      <c r="TQ205" s="64"/>
      <c r="TR205" s="64"/>
      <c r="TS205" s="64"/>
      <c r="TT205" s="64"/>
      <c r="TU205" s="64"/>
      <c r="TV205" s="64"/>
      <c r="TW205" s="64"/>
      <c r="TX205" s="64"/>
      <c r="TY205" s="64"/>
      <c r="TZ205" s="64"/>
      <c r="UA205" s="64"/>
      <c r="UB205" s="64"/>
      <c r="UC205" s="64"/>
      <c r="UD205" s="64"/>
      <c r="UE205" s="64"/>
      <c r="UF205" s="64"/>
      <c r="UG205" s="64"/>
      <c r="UH205" s="64"/>
      <c r="UI205" s="64"/>
      <c r="UJ205" s="64"/>
      <c r="UK205" s="64"/>
      <c r="UL205" s="64"/>
      <c r="UM205" s="64"/>
      <c r="UN205" s="64"/>
      <c r="UO205" s="64"/>
      <c r="UP205" s="64"/>
      <c r="UQ205" s="64"/>
      <c r="UR205" s="64"/>
      <c r="US205" s="64"/>
      <c r="UT205" s="64"/>
      <c r="UU205" s="64"/>
      <c r="UV205" s="64"/>
      <c r="UW205" s="64"/>
      <c r="UX205" s="64"/>
      <c r="UY205" s="64"/>
      <c r="UZ205" s="64"/>
      <c r="VA205" s="64"/>
      <c r="VB205" s="64"/>
      <c r="VC205" s="64"/>
      <c r="VD205" s="64"/>
      <c r="VE205" s="64"/>
      <c r="VF205" s="64"/>
      <c r="VG205" s="64"/>
      <c r="VH205" s="64"/>
      <c r="VI205" s="64"/>
      <c r="VJ205" s="64"/>
      <c r="VK205" s="64"/>
      <c r="VL205" s="64"/>
      <c r="VM205" s="64"/>
      <c r="VN205" s="64"/>
      <c r="VO205" s="64"/>
      <c r="VP205" s="64"/>
      <c r="VQ205" s="64"/>
      <c r="VR205" s="64"/>
      <c r="VS205" s="64"/>
      <c r="VT205" s="64"/>
      <c r="VU205" s="64"/>
      <c r="VV205" s="64"/>
      <c r="VW205" s="64"/>
      <c r="VX205" s="64"/>
      <c r="VY205" s="64"/>
      <c r="VZ205" s="64"/>
      <c r="WA205" s="64"/>
      <c r="WB205" s="64"/>
      <c r="WC205" s="64"/>
      <c r="WD205" s="64"/>
      <c r="WE205" s="64"/>
      <c r="WF205" s="64"/>
      <c r="WG205" s="64"/>
      <c r="WH205" s="64"/>
      <c r="WI205" s="64"/>
      <c r="WJ205" s="64"/>
      <c r="WK205" s="64"/>
      <c r="WL205" s="64"/>
      <c r="WM205" s="64"/>
      <c r="WN205" s="64"/>
      <c r="WO205" s="64"/>
      <c r="WP205" s="64"/>
      <c r="WQ205" s="64"/>
      <c r="WR205" s="64"/>
      <c r="WS205" s="64"/>
      <c r="WT205" s="64"/>
      <c r="WU205" s="64"/>
      <c r="WV205" s="64"/>
      <c r="WW205" s="64"/>
      <c r="WX205" s="64"/>
      <c r="WY205" s="64"/>
      <c r="WZ205" s="64"/>
      <c r="XA205" s="64"/>
      <c r="XB205" s="64"/>
      <c r="XC205" s="64"/>
      <c r="XD205" s="64"/>
      <c r="XE205" s="64"/>
      <c r="XF205" s="64"/>
      <c r="XG205" s="64"/>
      <c r="XH205" s="64"/>
      <c r="XI205" s="64"/>
      <c r="XJ205" s="64"/>
      <c r="XK205" s="64"/>
      <c r="XL205" s="64"/>
      <c r="XM205" s="64"/>
      <c r="XN205" s="64"/>
      <c r="XO205" s="64"/>
      <c r="XP205" s="64"/>
      <c r="XQ205" s="64"/>
      <c r="XR205" s="64"/>
      <c r="XS205" s="64"/>
      <c r="XT205" s="64"/>
      <c r="XU205" s="64"/>
      <c r="XV205" s="64"/>
      <c r="XW205" s="64"/>
      <c r="XX205" s="64"/>
      <c r="XY205" s="64"/>
      <c r="XZ205" s="64"/>
      <c r="YA205" s="64"/>
      <c r="YB205" s="64"/>
      <c r="YC205" s="64"/>
      <c r="YD205" s="64"/>
      <c r="YE205" s="64"/>
      <c r="YF205" s="64"/>
      <c r="YG205" s="64"/>
      <c r="YH205" s="64"/>
      <c r="YI205" s="64"/>
      <c r="YJ205" s="64"/>
      <c r="YK205" s="64"/>
      <c r="YL205" s="64"/>
      <c r="YM205" s="64"/>
      <c r="YN205" s="64"/>
      <c r="YO205" s="64"/>
      <c r="YP205" s="64"/>
      <c r="YQ205" s="64"/>
      <c r="YR205" s="64"/>
      <c r="YS205" s="64"/>
      <c r="YT205" s="64"/>
      <c r="YU205" s="64"/>
      <c r="YV205" s="64"/>
      <c r="YW205" s="64"/>
      <c r="YX205" s="64"/>
      <c r="YY205" s="64"/>
      <c r="YZ205" s="64"/>
      <c r="ZA205" s="64"/>
      <c r="ZB205" s="64"/>
      <c r="ZC205" s="64"/>
      <c r="ZD205" s="64"/>
      <c r="ZE205" s="64"/>
      <c r="ZF205" s="64"/>
      <c r="ZG205" s="64"/>
      <c r="ZH205" s="64"/>
      <c r="ZI205" s="64"/>
      <c r="ZJ205" s="64"/>
      <c r="ZK205" s="64"/>
      <c r="ZL205" s="64"/>
      <c r="ZM205" s="64"/>
      <c r="ZN205" s="64"/>
      <c r="ZO205" s="64"/>
      <c r="ZP205" s="64"/>
      <c r="ZQ205" s="64"/>
      <c r="ZR205" s="64"/>
      <c r="ZS205" s="64"/>
      <c r="ZT205" s="64"/>
      <c r="ZU205" s="64"/>
      <c r="ZV205" s="64"/>
      <c r="ZW205" s="64"/>
      <c r="ZX205" s="64"/>
      <c r="ZY205" s="64"/>
      <c r="ZZ205" s="64"/>
      <c r="AAA205" s="64"/>
      <c r="AAB205" s="64"/>
      <c r="AAC205" s="64"/>
      <c r="AAD205" s="64"/>
      <c r="AAE205" s="64"/>
      <c r="AAF205" s="64"/>
      <c r="AAG205" s="64"/>
      <c r="AAH205" s="64"/>
      <c r="AAI205" s="64"/>
      <c r="AAJ205" s="64"/>
      <c r="AAK205" s="64"/>
      <c r="AAL205" s="64"/>
      <c r="AAM205" s="64"/>
      <c r="AAN205" s="64"/>
      <c r="AAO205" s="64"/>
      <c r="AAP205" s="64"/>
      <c r="AAQ205" s="64"/>
      <c r="AAR205" s="64"/>
      <c r="AAS205" s="64"/>
      <c r="AAT205" s="64"/>
      <c r="AAU205" s="64"/>
      <c r="AAV205" s="64"/>
      <c r="AAW205" s="64"/>
      <c r="AAX205" s="64"/>
      <c r="AAY205" s="64"/>
      <c r="AAZ205" s="64"/>
      <c r="ABA205" s="64"/>
      <c r="ABB205" s="64"/>
      <c r="ABC205" s="64"/>
      <c r="ABD205" s="64"/>
      <c r="ABE205" s="64"/>
      <c r="ABF205" s="64"/>
      <c r="ABG205" s="64"/>
      <c r="ABH205" s="64"/>
      <c r="ABI205" s="64"/>
      <c r="ABJ205" s="64"/>
      <c r="ABK205" s="64"/>
      <c r="ABL205" s="64"/>
      <c r="ABM205" s="64"/>
      <c r="ABN205" s="64"/>
      <c r="ABO205" s="64"/>
      <c r="ABP205" s="64"/>
      <c r="ABQ205" s="64"/>
      <c r="ABR205" s="64"/>
      <c r="ABS205" s="64"/>
      <c r="ABT205" s="64"/>
      <c r="ABU205" s="64"/>
      <c r="ABV205" s="64"/>
      <c r="ABW205" s="64"/>
      <c r="ABX205" s="64"/>
      <c r="ABY205" s="64"/>
      <c r="ABZ205" s="64"/>
      <c r="ACA205" s="64"/>
      <c r="ACB205" s="64"/>
      <c r="ACC205" s="64"/>
      <c r="ACD205" s="64"/>
      <c r="ACE205" s="64"/>
      <c r="ACF205" s="64"/>
      <c r="ACG205" s="64"/>
      <c r="ACH205" s="64"/>
      <c r="ACI205" s="64"/>
      <c r="ACJ205" s="64"/>
      <c r="ACK205" s="64"/>
      <c r="ACL205" s="64"/>
      <c r="ACM205" s="64"/>
      <c r="ACN205" s="64"/>
      <c r="ACP205" s="64"/>
      <c r="ACR205" s="64"/>
      <c r="ACS205" s="64"/>
      <c r="ACT205" s="64"/>
      <c r="ACU205" s="64"/>
      <c r="ACV205" s="64"/>
      <c r="ACW205" s="64"/>
      <c r="ACX205" s="64"/>
      <c r="ACY205" s="64"/>
      <c r="ADD205" s="64"/>
      <c r="ADE205" s="64"/>
      <c r="ADF205" s="64"/>
      <c r="ADG205" s="64"/>
      <c r="ADH205" s="64"/>
      <c r="ADI205" s="64"/>
      <c r="ADJ205" s="64"/>
      <c r="ADK205" s="64"/>
      <c r="ADL205" s="64"/>
      <c r="ADM205" s="64"/>
      <c r="ADN205" s="64"/>
      <c r="ADO205" s="64"/>
      <c r="ADP205" s="64"/>
      <c r="ADQ205" s="64"/>
      <c r="ADR205" s="64"/>
      <c r="ADS205" s="64"/>
      <c r="ADT205" s="64"/>
      <c r="ADU205" s="64"/>
      <c r="ADV205" s="64"/>
      <c r="ADW205" s="64"/>
      <c r="ADX205" s="64"/>
      <c r="ADY205" s="64"/>
      <c r="ADZ205" s="64"/>
      <c r="AEA205" s="64"/>
      <c r="AEB205" s="64"/>
      <c r="AEC205" s="64"/>
      <c r="AED205" s="64"/>
      <c r="AEE205" s="64"/>
      <c r="AEF205" s="64"/>
      <c r="AEG205" s="64"/>
      <c r="AEH205" s="64"/>
      <c r="AEI205" s="64"/>
      <c r="AEJ205" s="64"/>
      <c r="AEK205" s="64"/>
      <c r="AEL205" s="64"/>
      <c r="AEM205" s="64"/>
      <c r="AEN205" s="64"/>
      <c r="AEO205" s="64"/>
      <c r="AEP205" s="64"/>
      <c r="AEQ205" s="64"/>
      <c r="AER205" s="64"/>
      <c r="AES205" s="64"/>
      <c r="AET205" s="64"/>
      <c r="AEU205" s="64"/>
      <c r="AEV205" s="64"/>
      <c r="AEW205" s="64"/>
      <c r="AEX205" s="64"/>
      <c r="AEY205" s="64"/>
      <c r="AEZ205" s="64"/>
      <c r="AFA205" s="64"/>
      <c r="AFB205" s="64"/>
      <c r="AFC205" s="64"/>
      <c r="AFD205" s="64"/>
      <c r="AFE205" s="64"/>
      <c r="AFF205" s="64"/>
      <c r="AFG205" s="64"/>
      <c r="AFH205" s="64"/>
      <c r="AFI205" s="64"/>
      <c r="AFJ205" s="64"/>
      <c r="AFK205" s="64"/>
      <c r="AFL205" s="64"/>
      <c r="AFM205" s="64"/>
      <c r="AFN205" s="64"/>
      <c r="AFO205" s="64"/>
      <c r="AFP205" s="64"/>
      <c r="AFQ205" s="64"/>
      <c r="AFR205" s="64"/>
      <c r="AFS205" s="64"/>
      <c r="AFT205" s="64"/>
      <c r="AFU205" s="64"/>
      <c r="AFV205" s="64"/>
      <c r="AFW205" s="64"/>
      <c r="AFX205" s="64"/>
      <c r="AFY205" s="64"/>
      <c r="AFZ205" s="64"/>
      <c r="AGA205" s="64"/>
      <c r="AGB205" s="64"/>
      <c r="AGC205" s="64"/>
      <c r="AGD205" s="64"/>
      <c r="AGE205" s="64"/>
      <c r="AGF205" s="64"/>
      <c r="AGG205" s="64"/>
      <c r="AGH205" s="64"/>
      <c r="AGI205" s="64"/>
      <c r="AGJ205" s="64"/>
      <c r="AGK205" s="64"/>
      <c r="AGL205" s="64"/>
      <c r="AGM205" s="64"/>
      <c r="AGN205" s="64"/>
      <c r="AGO205" s="64"/>
      <c r="AGP205" s="64"/>
      <c r="AGQ205" s="64"/>
      <c r="AGR205" s="64"/>
      <c r="AGS205" s="64"/>
      <c r="AGT205" s="64"/>
      <c r="AGU205" s="64"/>
      <c r="AGV205" s="64"/>
      <c r="AGW205" s="64"/>
      <c r="AGX205" s="64"/>
      <c r="AGY205" s="64"/>
      <c r="AGZ205" s="64"/>
      <c r="AHA205" s="64"/>
      <c r="AHB205" s="64"/>
      <c r="AHC205" s="64"/>
      <c r="AHD205" s="64"/>
      <c r="AHE205" s="64"/>
      <c r="AHF205" s="64"/>
      <c r="AHG205" s="64"/>
      <c r="AHH205" s="64"/>
      <c r="AHI205" s="64"/>
      <c r="AHJ205" s="64"/>
      <c r="AHK205" s="64"/>
      <c r="AHL205" s="64"/>
      <c r="AHM205" s="64"/>
      <c r="AHN205" s="64"/>
      <c r="AHO205" s="64"/>
      <c r="AHP205" s="64"/>
      <c r="AHQ205" s="64"/>
      <c r="AHR205" s="64"/>
      <c r="AHS205" s="64"/>
      <c r="AHT205" s="64"/>
      <c r="AHU205" s="64"/>
      <c r="AHV205" s="64"/>
      <c r="AHW205" s="64"/>
      <c r="AHX205" s="64"/>
      <c r="AHY205" s="64"/>
      <c r="AHZ205" s="64"/>
      <c r="AIA205" s="64"/>
      <c r="AIB205" s="64"/>
      <c r="AIC205" s="64"/>
      <c r="AID205" s="64"/>
      <c r="AIE205" s="64"/>
      <c r="AIF205" s="64"/>
      <c r="AIG205" s="64"/>
      <c r="AIH205" s="64"/>
      <c r="AII205" s="64"/>
      <c r="AIJ205" s="64"/>
      <c r="AIK205" s="64"/>
      <c r="AIL205" s="64"/>
      <c r="AIM205" s="64"/>
      <c r="AIN205" s="64"/>
      <c r="AIO205" s="64"/>
      <c r="AIP205" s="64"/>
      <c r="AIQ205" s="64"/>
      <c r="AIR205" s="64"/>
      <c r="AIS205" s="64"/>
      <c r="AIT205" s="64"/>
      <c r="AIU205" s="64"/>
      <c r="AIV205" s="64"/>
      <c r="AIW205" s="64"/>
      <c r="AIX205" s="64"/>
      <c r="AIY205" s="64"/>
      <c r="AIZ205" s="64"/>
      <c r="AJA205" s="64"/>
      <c r="AJB205" s="64"/>
      <c r="AJC205" s="64"/>
      <c r="AJD205" s="64"/>
      <c r="AJE205" s="64"/>
      <c r="AJF205" s="64"/>
      <c r="AJG205" s="64"/>
      <c r="AJH205" s="64"/>
      <c r="AJI205" s="64"/>
      <c r="AJJ205" s="64"/>
      <c r="AJK205" s="64"/>
      <c r="AJL205" s="64"/>
      <c r="AJM205" s="64"/>
      <c r="AJN205" s="64"/>
      <c r="AJO205" s="64"/>
      <c r="AJP205" s="64"/>
      <c r="AJQ205" s="64"/>
      <c r="AJR205" s="64"/>
      <c r="AJS205" s="64"/>
      <c r="AJT205" s="64"/>
      <c r="AJU205" s="64"/>
      <c r="AJV205" s="64"/>
      <c r="AJW205" s="64"/>
      <c r="AJX205" s="64"/>
      <c r="AJY205" s="64"/>
      <c r="AJZ205" s="64"/>
      <c r="AKA205" s="64"/>
      <c r="AKB205" s="64"/>
      <c r="AKC205" s="64"/>
      <c r="AKD205" s="64"/>
      <c r="AKE205" s="64"/>
      <c r="AKF205" s="64"/>
      <c r="AKG205" s="64"/>
      <c r="AKH205" s="64"/>
      <c r="AKI205" s="64"/>
      <c r="AKJ205" s="64"/>
      <c r="AKK205" s="64"/>
      <c r="AKL205" s="64"/>
      <c r="AKM205" s="64"/>
      <c r="AKN205" s="64"/>
      <c r="AKO205" s="64"/>
      <c r="AKP205" s="64"/>
      <c r="AKQ205" s="64"/>
      <c r="AKR205" s="64"/>
      <c r="AKS205" s="64"/>
      <c r="AKT205" s="64"/>
      <c r="AKU205" s="64"/>
      <c r="AKV205" s="64"/>
      <c r="AKW205" s="64"/>
      <c r="AKX205" s="64"/>
      <c r="AKY205" s="64"/>
      <c r="AKZ205" s="64"/>
      <c r="ALA205" s="64"/>
      <c r="ALB205" s="64"/>
      <c r="ALC205" s="64"/>
      <c r="ALD205" s="64"/>
      <c r="ALE205" s="64"/>
      <c r="ALF205" s="64"/>
      <c r="ALG205" s="64"/>
      <c r="ALH205" s="64"/>
      <c r="ALI205" s="64"/>
      <c r="ALJ205" s="64"/>
      <c r="ALK205" s="64"/>
      <c r="ALL205" s="64"/>
      <c r="ALM205" s="64"/>
      <c r="ALN205" s="64"/>
      <c r="ALO205" s="64"/>
      <c r="ALP205" s="64"/>
      <c r="ALQ205" s="64"/>
      <c r="ALR205" s="64"/>
      <c r="ALS205" s="64"/>
      <c r="ALT205" s="64"/>
      <c r="ALU205" s="64"/>
      <c r="ALV205" s="64"/>
      <c r="ALW205" s="64"/>
      <c r="ALX205" s="64"/>
      <c r="ALY205" s="64"/>
      <c r="ALZ205" s="64"/>
      <c r="AMA205" s="64"/>
      <c r="AMB205" s="64"/>
      <c r="AMC205" s="64"/>
      <c r="AMD205" s="64"/>
      <c r="AME205" s="64"/>
      <c r="AMF205" s="64"/>
      <c r="AMG205" s="64"/>
      <c r="AMH205" s="64"/>
      <c r="AMI205" s="64"/>
      <c r="AMJ205" s="64"/>
      <c r="AML205" s="64"/>
      <c r="AMN205" s="64"/>
      <c r="AMO205" s="64"/>
      <c r="AMP205" s="64"/>
      <c r="AMQ205" s="64"/>
      <c r="AMR205" s="64"/>
      <c r="AMS205" s="64"/>
      <c r="AMT205" s="64"/>
      <c r="AMU205" s="64"/>
      <c r="AMZ205" s="64"/>
      <c r="ANA205" s="64"/>
      <c r="ANB205" s="64"/>
      <c r="ANC205" s="64"/>
      <c r="AND205" s="64"/>
      <c r="ANE205" s="64"/>
      <c r="ANF205" s="64"/>
      <c r="ANG205" s="64"/>
      <c r="ANH205" s="64"/>
      <c r="ANI205" s="64"/>
      <c r="ANJ205" s="64"/>
      <c r="ANK205" s="64"/>
      <c r="ANL205" s="64"/>
      <c r="ANM205" s="64"/>
      <c r="ANN205" s="64"/>
      <c r="ANO205" s="64"/>
      <c r="ANP205" s="64"/>
      <c r="ANQ205" s="64"/>
      <c r="ANR205" s="64"/>
      <c r="ANS205" s="64"/>
      <c r="ANT205" s="64"/>
      <c r="ANU205" s="64"/>
      <c r="ANV205" s="64"/>
      <c r="ANW205" s="64"/>
      <c r="ANX205" s="64"/>
      <c r="ANY205" s="64"/>
      <c r="ANZ205" s="64"/>
      <c r="AOA205" s="64"/>
      <c r="AOB205" s="64"/>
      <c r="AOC205" s="64"/>
      <c r="AOD205" s="64"/>
      <c r="AOE205" s="64"/>
      <c r="AOF205" s="64"/>
      <c r="AOG205" s="64"/>
      <c r="AOH205" s="64"/>
      <c r="AOI205" s="64"/>
      <c r="AOJ205" s="64"/>
      <c r="AOK205" s="64"/>
      <c r="AOL205" s="64"/>
      <c r="AOM205" s="64"/>
      <c r="AON205" s="64"/>
      <c r="AOO205" s="64"/>
      <c r="AOP205" s="64"/>
      <c r="AOQ205" s="64"/>
      <c r="AOR205" s="64"/>
      <c r="AOS205" s="64"/>
      <c r="AOT205" s="64"/>
      <c r="AOU205" s="64"/>
      <c r="AOV205" s="64"/>
      <c r="AOW205" s="64"/>
      <c r="AOX205" s="64"/>
      <c r="AOY205" s="64"/>
      <c r="AOZ205" s="64"/>
      <c r="APA205" s="64"/>
      <c r="APB205" s="64"/>
      <c r="APC205" s="64"/>
      <c r="APD205" s="64"/>
      <c r="APE205" s="64"/>
      <c r="APF205" s="64"/>
      <c r="APG205" s="64"/>
      <c r="APH205" s="64"/>
      <c r="API205" s="64"/>
      <c r="APJ205" s="64"/>
      <c r="APK205" s="64"/>
      <c r="APL205" s="64"/>
      <c r="APM205" s="64"/>
      <c r="APN205" s="64"/>
      <c r="APO205" s="64"/>
      <c r="APP205" s="64"/>
      <c r="APQ205" s="64"/>
      <c r="APR205" s="64"/>
      <c r="APS205" s="64"/>
      <c r="APT205" s="64"/>
      <c r="APU205" s="64"/>
      <c r="APV205" s="64"/>
      <c r="APW205" s="64"/>
      <c r="APX205" s="64"/>
      <c r="APY205" s="64"/>
      <c r="APZ205" s="64"/>
      <c r="AQA205" s="64"/>
      <c r="AQB205" s="64"/>
      <c r="AQC205" s="64"/>
      <c r="AQD205" s="64"/>
      <c r="AQE205" s="64"/>
      <c r="AQF205" s="64"/>
      <c r="AQG205" s="64"/>
      <c r="AQH205" s="64"/>
      <c r="AQI205" s="64"/>
      <c r="AQJ205" s="64"/>
      <c r="AQK205" s="64"/>
      <c r="AQL205" s="64"/>
      <c r="AQM205" s="64"/>
      <c r="AQN205" s="64"/>
      <c r="AQO205" s="64"/>
      <c r="AQP205" s="64"/>
      <c r="AQQ205" s="64"/>
      <c r="AQR205" s="64"/>
      <c r="AQS205" s="64"/>
      <c r="AQT205" s="64"/>
      <c r="AQU205" s="64"/>
      <c r="AQV205" s="64"/>
      <c r="AQW205" s="64"/>
      <c r="AQX205" s="64"/>
      <c r="AQY205" s="64"/>
      <c r="AQZ205" s="64"/>
      <c r="ARA205" s="64"/>
      <c r="ARB205" s="64"/>
      <c r="ARC205" s="64"/>
      <c r="ARD205" s="64"/>
      <c r="ARE205" s="64"/>
      <c r="ARF205" s="64"/>
      <c r="ARG205" s="64"/>
      <c r="ARH205" s="64"/>
      <c r="ARI205" s="64"/>
      <c r="ARJ205" s="64"/>
      <c r="ARK205" s="64"/>
      <c r="ARL205" s="64"/>
      <c r="ARM205" s="64"/>
      <c r="ARN205" s="64"/>
      <c r="ARO205" s="64"/>
      <c r="ARP205" s="64"/>
      <c r="ARQ205" s="64"/>
      <c r="ARR205" s="64"/>
      <c r="ARS205" s="64"/>
      <c r="ART205" s="64"/>
      <c r="ARU205" s="64"/>
      <c r="ARV205" s="64"/>
      <c r="ARW205" s="64"/>
      <c r="ARX205" s="64"/>
      <c r="ARY205" s="64"/>
      <c r="ARZ205" s="64"/>
      <c r="ASA205" s="64"/>
      <c r="ASB205" s="64"/>
      <c r="ASC205" s="64"/>
      <c r="ASD205" s="64"/>
      <c r="ASE205" s="64"/>
      <c r="ASF205" s="64"/>
      <c r="ASG205" s="64"/>
      <c r="ASH205" s="64"/>
      <c r="ASI205" s="64"/>
      <c r="ASJ205" s="64"/>
      <c r="ASK205" s="64"/>
      <c r="ASL205" s="64"/>
      <c r="ASM205" s="64"/>
      <c r="ASN205" s="64"/>
      <c r="ASO205" s="64"/>
      <c r="ASP205" s="64"/>
      <c r="ASQ205" s="64"/>
      <c r="ASR205" s="64"/>
      <c r="ASS205" s="64"/>
      <c r="AST205" s="64"/>
      <c r="ASU205" s="64"/>
      <c r="ASV205" s="64"/>
      <c r="ASW205" s="64"/>
      <c r="ASX205" s="64"/>
      <c r="ASY205" s="64"/>
      <c r="ASZ205" s="64"/>
      <c r="ATA205" s="64"/>
      <c r="ATB205" s="64"/>
      <c r="ATC205" s="64"/>
      <c r="ATD205" s="64"/>
      <c r="ATE205" s="64"/>
      <c r="ATF205" s="64"/>
      <c r="ATG205" s="64"/>
      <c r="ATH205" s="64"/>
      <c r="ATI205" s="64"/>
      <c r="ATJ205" s="64"/>
      <c r="ATK205" s="64"/>
      <c r="ATL205" s="64"/>
      <c r="ATM205" s="64"/>
      <c r="ATN205" s="64"/>
      <c r="ATO205" s="64"/>
      <c r="ATP205" s="64"/>
      <c r="ATQ205" s="64"/>
      <c r="ATR205" s="64"/>
      <c r="ATS205" s="64"/>
      <c r="ATT205" s="64"/>
      <c r="ATU205" s="64"/>
      <c r="ATV205" s="64"/>
      <c r="ATW205" s="64"/>
      <c r="ATX205" s="64"/>
      <c r="ATY205" s="64"/>
      <c r="ATZ205" s="64"/>
      <c r="AUA205" s="64"/>
      <c r="AUB205" s="64"/>
      <c r="AUC205" s="64"/>
      <c r="AUD205" s="64"/>
      <c r="AUE205" s="64"/>
      <c r="AUF205" s="64"/>
      <c r="AUG205" s="64"/>
      <c r="AUH205" s="64"/>
      <c r="AUI205" s="64"/>
      <c r="AUJ205" s="64"/>
      <c r="AUK205" s="64"/>
      <c r="AUL205" s="64"/>
      <c r="AUM205" s="64"/>
      <c r="AUN205" s="64"/>
      <c r="AUO205" s="64"/>
      <c r="AUP205" s="64"/>
      <c r="AUQ205" s="64"/>
      <c r="AUR205" s="64"/>
      <c r="AUS205" s="64"/>
      <c r="AUT205" s="64"/>
      <c r="AUU205" s="64"/>
      <c r="AUV205" s="64"/>
      <c r="AUW205" s="64"/>
      <c r="AUX205" s="64"/>
      <c r="AUY205" s="64"/>
      <c r="AUZ205" s="64"/>
      <c r="AVA205" s="64"/>
      <c r="AVB205" s="64"/>
      <c r="AVC205" s="64"/>
      <c r="AVD205" s="64"/>
      <c r="AVE205" s="64"/>
      <c r="AVF205" s="64"/>
      <c r="AVG205" s="64"/>
      <c r="AVH205" s="64"/>
      <c r="AVI205" s="64"/>
      <c r="AVJ205" s="64"/>
      <c r="AVK205" s="64"/>
      <c r="AVL205" s="64"/>
      <c r="AVM205" s="64"/>
      <c r="AVN205" s="64"/>
      <c r="AVO205" s="64"/>
      <c r="AVP205" s="64"/>
      <c r="AVQ205" s="64"/>
      <c r="AVR205" s="64"/>
      <c r="AVS205" s="64"/>
      <c r="AVT205" s="64"/>
      <c r="AVU205" s="64"/>
      <c r="AVV205" s="64"/>
      <c r="AVW205" s="64"/>
      <c r="AVX205" s="64"/>
      <c r="AVY205" s="64"/>
      <c r="AVZ205" s="64"/>
      <c r="AWA205" s="64"/>
      <c r="AWB205" s="64"/>
      <c r="AWC205" s="64"/>
      <c r="AWD205" s="64"/>
      <c r="AWE205" s="64"/>
      <c r="AWF205" s="64"/>
      <c r="AWH205" s="64"/>
      <c r="AWJ205" s="64"/>
      <c r="AWK205" s="64"/>
      <c r="AWL205" s="64"/>
      <c r="AWM205" s="64"/>
      <c r="AWN205" s="64"/>
      <c r="AWO205" s="64"/>
      <c r="AWP205" s="64"/>
      <c r="AWQ205" s="64"/>
      <c r="AWV205" s="64"/>
      <c r="AWW205" s="64"/>
      <c r="AWX205" s="64"/>
      <c r="AWY205" s="64"/>
      <c r="AWZ205" s="64"/>
      <c r="AXA205" s="64"/>
      <c r="AXB205" s="64"/>
      <c r="AXC205" s="64"/>
      <c r="AXD205" s="64"/>
      <c r="AXE205" s="64"/>
      <c r="AXF205" s="64"/>
      <c r="AXG205" s="64"/>
      <c r="AXH205" s="64"/>
      <c r="AXI205" s="64"/>
      <c r="AXJ205" s="64"/>
      <c r="AXK205" s="64"/>
      <c r="AXL205" s="64"/>
      <c r="AXM205" s="64"/>
      <c r="AXN205" s="64"/>
      <c r="AXO205" s="64"/>
      <c r="AXP205" s="64"/>
      <c r="AXQ205" s="64"/>
      <c r="AXR205" s="64"/>
      <c r="AXS205" s="64"/>
      <c r="AXT205" s="64"/>
      <c r="AXU205" s="64"/>
      <c r="AXV205" s="64"/>
      <c r="AXW205" s="64"/>
      <c r="AXX205" s="64"/>
      <c r="AXY205" s="64"/>
      <c r="AXZ205" s="64"/>
      <c r="AYA205" s="64"/>
      <c r="AYB205" s="64"/>
      <c r="AYC205" s="64"/>
      <c r="AYD205" s="64"/>
      <c r="AYE205" s="64"/>
      <c r="AYF205" s="64"/>
      <c r="AYG205" s="64"/>
      <c r="AYH205" s="64"/>
      <c r="AYI205" s="64"/>
      <c r="AYJ205" s="64"/>
      <c r="AYK205" s="64"/>
      <c r="AYL205" s="64"/>
      <c r="AYM205" s="64"/>
      <c r="AYN205" s="64"/>
      <c r="AYO205" s="64"/>
      <c r="AYP205" s="64"/>
      <c r="AYQ205" s="64"/>
      <c r="AYR205" s="64"/>
      <c r="AYS205" s="64"/>
      <c r="AYT205" s="64"/>
      <c r="AYU205" s="64"/>
      <c r="AYV205" s="64"/>
      <c r="AYW205" s="64"/>
      <c r="AYX205" s="64"/>
      <c r="AYY205" s="64"/>
      <c r="AYZ205" s="64"/>
      <c r="AZA205" s="64"/>
      <c r="AZB205" s="64"/>
      <c r="AZC205" s="64"/>
      <c r="AZD205" s="64"/>
      <c r="AZE205" s="64"/>
      <c r="AZF205" s="64"/>
      <c r="AZG205" s="64"/>
      <c r="AZH205" s="64"/>
      <c r="AZI205" s="64"/>
      <c r="AZJ205" s="64"/>
      <c r="AZK205" s="64"/>
      <c r="AZL205" s="64"/>
      <c r="AZM205" s="64"/>
      <c r="AZN205" s="64"/>
      <c r="AZO205" s="64"/>
      <c r="AZP205" s="64"/>
      <c r="AZQ205" s="64"/>
      <c r="AZR205" s="64"/>
      <c r="AZS205" s="64"/>
      <c r="AZT205" s="64"/>
      <c r="AZU205" s="64"/>
      <c r="AZV205" s="64"/>
      <c r="AZW205" s="64"/>
      <c r="AZX205" s="64"/>
      <c r="AZY205" s="64"/>
      <c r="AZZ205" s="64"/>
      <c r="BAA205" s="64"/>
      <c r="BAB205" s="64"/>
      <c r="BAC205" s="64"/>
      <c r="BAD205" s="64"/>
      <c r="BAE205" s="64"/>
      <c r="BAF205" s="64"/>
      <c r="BAG205" s="64"/>
      <c r="BAH205" s="64"/>
      <c r="BAI205" s="64"/>
      <c r="BAJ205" s="64"/>
      <c r="BAK205" s="64"/>
      <c r="BAL205" s="64"/>
      <c r="BAM205" s="64"/>
      <c r="BAN205" s="64"/>
      <c r="BAO205" s="64"/>
      <c r="BAP205" s="64"/>
      <c r="BAQ205" s="64"/>
      <c r="BAR205" s="64"/>
      <c r="BAS205" s="64"/>
      <c r="BAT205" s="64"/>
      <c r="BAU205" s="64"/>
      <c r="BAV205" s="64"/>
      <c r="BAW205" s="64"/>
      <c r="BAX205" s="64"/>
      <c r="BAY205" s="64"/>
      <c r="BAZ205" s="64"/>
      <c r="BBA205" s="64"/>
      <c r="BBB205" s="64"/>
      <c r="BBC205" s="64"/>
      <c r="BBD205" s="64"/>
      <c r="BBE205" s="64"/>
      <c r="BBF205" s="64"/>
      <c r="BBG205" s="64"/>
      <c r="BBH205" s="64"/>
      <c r="BBI205" s="64"/>
      <c r="BBJ205" s="64"/>
      <c r="BBK205" s="64"/>
      <c r="BBL205" s="64"/>
      <c r="BBM205" s="64"/>
      <c r="BBN205" s="64"/>
      <c r="BBO205" s="64"/>
      <c r="BBP205" s="64"/>
      <c r="BBQ205" s="64"/>
      <c r="BBR205" s="64"/>
      <c r="BBS205" s="64"/>
      <c r="BBT205" s="64"/>
      <c r="BBU205" s="64"/>
      <c r="BBV205" s="64"/>
      <c r="BBW205" s="64"/>
      <c r="BBX205" s="64"/>
      <c r="BBY205" s="64"/>
      <c r="BBZ205" s="64"/>
      <c r="BCA205" s="64"/>
      <c r="BCB205" s="64"/>
      <c r="BCC205" s="64"/>
      <c r="BCD205" s="64"/>
      <c r="BCE205" s="64"/>
      <c r="BCF205" s="64"/>
      <c r="BCG205" s="64"/>
      <c r="BCH205" s="64"/>
      <c r="BCI205" s="64"/>
      <c r="BCJ205" s="64"/>
      <c r="BCK205" s="64"/>
      <c r="BCL205" s="64"/>
      <c r="BCM205" s="64"/>
      <c r="BCN205" s="64"/>
      <c r="BCO205" s="64"/>
      <c r="BCP205" s="64"/>
      <c r="BCQ205" s="64"/>
      <c r="BCR205" s="64"/>
      <c r="BCS205" s="64"/>
      <c r="BCT205" s="64"/>
      <c r="BCU205" s="64"/>
      <c r="BCV205" s="64"/>
      <c r="BCW205" s="64"/>
      <c r="BCX205" s="64"/>
      <c r="BCY205" s="64"/>
      <c r="BCZ205" s="64"/>
      <c r="BDA205" s="64"/>
      <c r="BDB205" s="64"/>
      <c r="BDC205" s="64"/>
      <c r="BDD205" s="64"/>
      <c r="BDE205" s="64"/>
      <c r="BDF205" s="64"/>
      <c r="BDG205" s="64"/>
      <c r="BDH205" s="64"/>
      <c r="BDI205" s="64"/>
      <c r="BDJ205" s="64"/>
      <c r="BDK205" s="64"/>
      <c r="BDL205" s="64"/>
      <c r="BDM205" s="64"/>
      <c r="BDN205" s="64"/>
      <c r="BDO205" s="64"/>
      <c r="BDP205" s="64"/>
      <c r="BDQ205" s="64"/>
      <c r="BDR205" s="64"/>
      <c r="BDS205" s="64"/>
      <c r="BDT205" s="64"/>
      <c r="BDU205" s="64"/>
      <c r="BDV205" s="64"/>
      <c r="BDW205" s="64"/>
      <c r="BDX205" s="64"/>
      <c r="BDY205" s="64"/>
      <c r="BDZ205" s="64"/>
      <c r="BEA205" s="64"/>
      <c r="BEB205" s="64"/>
      <c r="BEC205" s="64"/>
      <c r="BED205" s="64"/>
      <c r="BEE205" s="64"/>
      <c r="BEF205" s="64"/>
      <c r="BEG205" s="64"/>
      <c r="BEH205" s="64"/>
      <c r="BEI205" s="64"/>
      <c r="BEJ205" s="64"/>
      <c r="BEK205" s="64"/>
      <c r="BEL205" s="64"/>
      <c r="BEM205" s="64"/>
      <c r="BEN205" s="64"/>
      <c r="BEO205" s="64"/>
      <c r="BEP205" s="64"/>
      <c r="BEQ205" s="64"/>
      <c r="BER205" s="64"/>
      <c r="BES205" s="64"/>
      <c r="BET205" s="64"/>
      <c r="BEU205" s="64"/>
      <c r="BEV205" s="64"/>
      <c r="BEW205" s="64"/>
      <c r="BEX205" s="64"/>
      <c r="BEY205" s="64"/>
      <c r="BEZ205" s="64"/>
      <c r="BFA205" s="64"/>
      <c r="BFB205" s="64"/>
      <c r="BFC205" s="64"/>
      <c r="BFD205" s="64"/>
      <c r="BFE205" s="64"/>
      <c r="BFF205" s="64"/>
      <c r="BFG205" s="64"/>
      <c r="BFH205" s="64"/>
      <c r="BFI205" s="64"/>
      <c r="BFJ205" s="64"/>
      <c r="BFK205" s="64"/>
      <c r="BFL205" s="64"/>
      <c r="BFM205" s="64"/>
      <c r="BFN205" s="64"/>
      <c r="BFO205" s="64"/>
      <c r="BFP205" s="64"/>
      <c r="BFQ205" s="64"/>
      <c r="BFR205" s="64"/>
      <c r="BFS205" s="64"/>
      <c r="BFT205" s="64"/>
      <c r="BFU205" s="64"/>
      <c r="BFV205" s="64"/>
      <c r="BFW205" s="64"/>
      <c r="BFX205" s="64"/>
      <c r="BFY205" s="64"/>
      <c r="BFZ205" s="64"/>
      <c r="BGA205" s="64"/>
      <c r="BGB205" s="64"/>
      <c r="BGD205" s="64"/>
      <c r="BGF205" s="64"/>
      <c r="BGG205" s="64"/>
      <c r="BGH205" s="64"/>
      <c r="BGI205" s="64"/>
      <c r="BGJ205" s="64"/>
      <c r="BGK205" s="64"/>
      <c r="BGL205" s="64"/>
      <c r="BGM205" s="64"/>
      <c r="BGR205" s="64"/>
      <c r="BGS205" s="64"/>
      <c r="BGT205" s="64"/>
      <c r="BGU205" s="64"/>
      <c r="BGV205" s="64"/>
      <c r="BGW205" s="64"/>
      <c r="BGX205" s="64"/>
      <c r="BGY205" s="64"/>
      <c r="BGZ205" s="64"/>
      <c r="BHA205" s="64"/>
      <c r="BHB205" s="64"/>
      <c r="BHC205" s="64"/>
      <c r="BHD205" s="64"/>
      <c r="BHE205" s="64"/>
      <c r="BHF205" s="64"/>
      <c r="BHG205" s="64"/>
      <c r="BHH205" s="64"/>
      <c r="BHI205" s="64"/>
      <c r="BHJ205" s="64"/>
      <c r="BHK205" s="64"/>
      <c r="BHL205" s="64"/>
      <c r="BHM205" s="64"/>
      <c r="BHN205" s="64"/>
      <c r="BHO205" s="64"/>
      <c r="BHP205" s="64"/>
      <c r="BHQ205" s="64"/>
      <c r="BHR205" s="64"/>
      <c r="BHS205" s="64"/>
      <c r="BHT205" s="64"/>
      <c r="BHU205" s="64"/>
      <c r="BHV205" s="64"/>
      <c r="BHW205" s="64"/>
      <c r="BHX205" s="64"/>
      <c r="BHY205" s="64"/>
      <c r="BHZ205" s="64"/>
      <c r="BIA205" s="64"/>
      <c r="BIB205" s="64"/>
      <c r="BIC205" s="64"/>
      <c r="BID205" s="64"/>
      <c r="BIE205" s="64"/>
      <c r="BIF205" s="64"/>
      <c r="BIG205" s="64"/>
      <c r="BIH205" s="64"/>
      <c r="BII205" s="64"/>
      <c r="BIJ205" s="64"/>
      <c r="BIK205" s="64"/>
      <c r="BIL205" s="64"/>
      <c r="BIM205" s="64"/>
      <c r="BIN205" s="64"/>
      <c r="BIO205" s="64"/>
      <c r="BIP205" s="64"/>
      <c r="BIQ205" s="64"/>
      <c r="BIR205" s="64"/>
      <c r="BIS205" s="64"/>
      <c r="BIT205" s="64"/>
      <c r="BIU205" s="64"/>
      <c r="BIV205" s="64"/>
      <c r="BIW205" s="64"/>
      <c r="BIX205" s="64"/>
      <c r="BIY205" s="64"/>
      <c r="BIZ205" s="64"/>
      <c r="BJA205" s="64"/>
      <c r="BJB205" s="64"/>
      <c r="BJC205" s="64"/>
      <c r="BJD205" s="64"/>
      <c r="BJE205" s="64"/>
      <c r="BJF205" s="64"/>
      <c r="BJG205" s="64"/>
      <c r="BJH205" s="64"/>
      <c r="BJI205" s="64"/>
      <c r="BJJ205" s="64"/>
      <c r="BJK205" s="64"/>
      <c r="BJL205" s="64"/>
      <c r="BJM205" s="64"/>
      <c r="BJN205" s="64"/>
      <c r="BJO205" s="64"/>
      <c r="BJP205" s="64"/>
      <c r="BJQ205" s="64"/>
      <c r="BJR205" s="64"/>
      <c r="BJS205" s="64"/>
      <c r="BJT205" s="64"/>
      <c r="BJU205" s="64"/>
      <c r="BJV205" s="64"/>
      <c r="BJW205" s="64"/>
      <c r="BJX205" s="64"/>
      <c r="BJY205" s="64"/>
      <c r="BJZ205" s="64"/>
      <c r="BKA205" s="64"/>
      <c r="BKB205" s="64"/>
      <c r="BKC205" s="64"/>
      <c r="BKD205" s="64"/>
      <c r="BKE205" s="64"/>
      <c r="BKF205" s="64"/>
      <c r="BKG205" s="64"/>
      <c r="BKH205" s="64"/>
      <c r="BKI205" s="64"/>
      <c r="BKJ205" s="64"/>
      <c r="BKK205" s="64"/>
      <c r="BKL205" s="64"/>
      <c r="BKM205" s="64"/>
      <c r="BKN205" s="64"/>
      <c r="BKO205" s="64"/>
      <c r="BKP205" s="64"/>
      <c r="BKQ205" s="64"/>
      <c r="BKR205" s="64"/>
      <c r="BKS205" s="64"/>
      <c r="BKT205" s="64"/>
      <c r="BKU205" s="64"/>
      <c r="BKV205" s="64"/>
      <c r="BKW205" s="64"/>
      <c r="BKX205" s="64"/>
      <c r="BKY205" s="64"/>
      <c r="BKZ205" s="64"/>
      <c r="BLA205" s="64"/>
      <c r="BLB205" s="64"/>
      <c r="BLC205" s="64"/>
      <c r="BLD205" s="64"/>
      <c r="BLE205" s="64"/>
      <c r="BLF205" s="64"/>
      <c r="BLG205" s="64"/>
      <c r="BLH205" s="64"/>
      <c r="BLI205" s="64"/>
      <c r="BLJ205" s="64"/>
      <c r="BLK205" s="64"/>
      <c r="BLL205" s="64"/>
      <c r="BLM205" s="64"/>
      <c r="BLN205" s="64"/>
      <c r="BLO205" s="64"/>
      <c r="BLP205" s="64"/>
      <c r="BLQ205" s="64"/>
      <c r="BLR205" s="64"/>
      <c r="BLS205" s="64"/>
      <c r="BLT205" s="64"/>
      <c r="BLU205" s="64"/>
      <c r="BLV205" s="64"/>
      <c r="BLW205" s="64"/>
      <c r="BLX205" s="64"/>
      <c r="BLY205" s="64"/>
      <c r="BLZ205" s="64"/>
      <c r="BMA205" s="64"/>
      <c r="BMB205" s="64"/>
      <c r="BMC205" s="64"/>
      <c r="BMD205" s="64"/>
      <c r="BME205" s="64"/>
      <c r="BMF205" s="64"/>
      <c r="BMG205" s="64"/>
      <c r="BMH205" s="64"/>
      <c r="BMI205" s="64"/>
      <c r="BMJ205" s="64"/>
      <c r="BMK205" s="64"/>
      <c r="BML205" s="64"/>
      <c r="BMM205" s="64"/>
      <c r="BMN205" s="64"/>
      <c r="BMO205" s="64"/>
      <c r="BMP205" s="64"/>
      <c r="BMQ205" s="64"/>
      <c r="BMR205" s="64"/>
      <c r="BMS205" s="64"/>
      <c r="BMT205" s="64"/>
      <c r="BMU205" s="64"/>
      <c r="BMV205" s="64"/>
      <c r="BMW205" s="64"/>
      <c r="BMX205" s="64"/>
      <c r="BMY205" s="64"/>
      <c r="BMZ205" s="64"/>
      <c r="BNA205" s="64"/>
      <c r="BNB205" s="64"/>
      <c r="BNC205" s="64"/>
      <c r="BND205" s="64"/>
      <c r="BNE205" s="64"/>
      <c r="BNF205" s="64"/>
      <c r="BNG205" s="64"/>
      <c r="BNH205" s="64"/>
      <c r="BNI205" s="64"/>
      <c r="BNJ205" s="64"/>
      <c r="BNK205" s="64"/>
      <c r="BNL205" s="64"/>
      <c r="BNM205" s="64"/>
      <c r="BNN205" s="64"/>
      <c r="BNO205" s="64"/>
      <c r="BNP205" s="64"/>
      <c r="BNQ205" s="64"/>
      <c r="BNR205" s="64"/>
      <c r="BNS205" s="64"/>
      <c r="BNT205" s="64"/>
      <c r="BNU205" s="64"/>
      <c r="BNV205" s="64"/>
      <c r="BNW205" s="64"/>
      <c r="BNX205" s="64"/>
      <c r="BNY205" s="64"/>
      <c r="BNZ205" s="64"/>
      <c r="BOA205" s="64"/>
      <c r="BOB205" s="64"/>
      <c r="BOC205" s="64"/>
      <c r="BOD205" s="64"/>
      <c r="BOE205" s="64"/>
      <c r="BOF205" s="64"/>
      <c r="BOG205" s="64"/>
      <c r="BOH205" s="64"/>
      <c r="BOI205" s="64"/>
      <c r="BOJ205" s="64"/>
      <c r="BOK205" s="64"/>
      <c r="BOL205" s="64"/>
      <c r="BOM205" s="64"/>
      <c r="BON205" s="64"/>
      <c r="BOO205" s="64"/>
      <c r="BOP205" s="64"/>
      <c r="BOQ205" s="64"/>
      <c r="BOR205" s="64"/>
      <c r="BOS205" s="64"/>
      <c r="BOT205" s="64"/>
      <c r="BOU205" s="64"/>
      <c r="BOV205" s="64"/>
      <c r="BOW205" s="64"/>
      <c r="BOX205" s="64"/>
      <c r="BOY205" s="64"/>
      <c r="BOZ205" s="64"/>
      <c r="BPA205" s="64"/>
      <c r="BPB205" s="64"/>
      <c r="BPC205" s="64"/>
      <c r="BPD205" s="64"/>
      <c r="BPE205" s="64"/>
      <c r="BPF205" s="64"/>
      <c r="BPG205" s="64"/>
      <c r="BPH205" s="64"/>
      <c r="BPI205" s="64"/>
      <c r="BPJ205" s="64"/>
      <c r="BPK205" s="64"/>
      <c r="BPL205" s="64"/>
      <c r="BPM205" s="64"/>
      <c r="BPN205" s="64"/>
      <c r="BPO205" s="64"/>
      <c r="BPP205" s="64"/>
      <c r="BPQ205" s="64"/>
      <c r="BPR205" s="64"/>
      <c r="BPS205" s="64"/>
      <c r="BPT205" s="64"/>
      <c r="BPU205" s="64"/>
      <c r="BPV205" s="64"/>
      <c r="BPW205" s="64"/>
      <c r="BPX205" s="64"/>
      <c r="BPZ205" s="64"/>
      <c r="BQB205" s="64"/>
      <c r="BQC205" s="64"/>
      <c r="BQD205" s="64"/>
      <c r="BQE205" s="64"/>
      <c r="BQF205" s="64"/>
      <c r="BQG205" s="64"/>
      <c r="BQH205" s="64"/>
      <c r="BQI205" s="64"/>
      <c r="BQN205" s="64"/>
      <c r="BQO205" s="64"/>
      <c r="BQP205" s="64"/>
      <c r="BQQ205" s="64"/>
      <c r="BQR205" s="64"/>
      <c r="BQS205" s="64"/>
      <c r="BQT205" s="64"/>
      <c r="BQU205" s="64"/>
      <c r="BQV205" s="64"/>
      <c r="BQW205" s="64"/>
      <c r="BQX205" s="64"/>
      <c r="BQY205" s="64"/>
      <c r="BQZ205" s="64"/>
      <c r="BRA205" s="64"/>
      <c r="BRB205" s="64"/>
      <c r="BRC205" s="64"/>
      <c r="BRD205" s="64"/>
      <c r="BRE205" s="64"/>
      <c r="BRF205" s="64"/>
      <c r="BRG205" s="64"/>
      <c r="BRH205" s="64"/>
      <c r="BRI205" s="64"/>
      <c r="BRJ205" s="64"/>
      <c r="BRK205" s="64"/>
      <c r="BRL205" s="64"/>
      <c r="BRM205" s="64"/>
      <c r="BRN205" s="64"/>
      <c r="BRO205" s="64"/>
      <c r="BRP205" s="64"/>
      <c r="BRQ205" s="64"/>
      <c r="BRR205" s="64"/>
      <c r="BRS205" s="64"/>
      <c r="BRT205" s="64"/>
      <c r="BRU205" s="64"/>
      <c r="BRV205" s="64"/>
      <c r="BRW205" s="64"/>
      <c r="BRX205" s="64"/>
      <c r="BRY205" s="64"/>
      <c r="BRZ205" s="64"/>
      <c r="BSA205" s="64"/>
      <c r="BSB205" s="64"/>
      <c r="BSC205" s="64"/>
      <c r="BSD205" s="64"/>
      <c r="BSE205" s="64"/>
      <c r="BSF205" s="64"/>
      <c r="BSG205" s="64"/>
      <c r="BSH205" s="64"/>
      <c r="BSI205" s="64"/>
      <c r="BSJ205" s="64"/>
      <c r="BSK205" s="64"/>
      <c r="BSL205" s="64"/>
      <c r="BSM205" s="64"/>
      <c r="BSN205" s="64"/>
      <c r="BSO205" s="64"/>
      <c r="BSP205" s="64"/>
      <c r="BSQ205" s="64"/>
      <c r="BSR205" s="64"/>
      <c r="BSS205" s="64"/>
      <c r="BST205" s="64"/>
      <c r="BSU205" s="64"/>
      <c r="BSV205" s="64"/>
      <c r="BSW205" s="64"/>
      <c r="BSX205" s="64"/>
      <c r="BSY205" s="64"/>
      <c r="BSZ205" s="64"/>
      <c r="BTA205" s="64"/>
      <c r="BTB205" s="64"/>
      <c r="BTC205" s="64"/>
      <c r="BTD205" s="64"/>
      <c r="BTE205" s="64"/>
      <c r="BTF205" s="64"/>
      <c r="BTG205" s="64"/>
      <c r="BTH205" s="64"/>
      <c r="BTI205" s="64"/>
      <c r="BTJ205" s="64"/>
      <c r="BTK205" s="64"/>
      <c r="BTL205" s="64"/>
      <c r="BTM205" s="64"/>
      <c r="BTN205" s="64"/>
      <c r="BTO205" s="64"/>
      <c r="BTP205" s="64"/>
      <c r="BTQ205" s="64"/>
      <c r="BTR205" s="64"/>
      <c r="BTS205" s="64"/>
      <c r="BTT205" s="64"/>
      <c r="BTU205" s="64"/>
      <c r="BTV205" s="64"/>
      <c r="BTW205" s="64"/>
      <c r="BTX205" s="64"/>
      <c r="BTY205" s="64"/>
      <c r="BTZ205" s="64"/>
      <c r="BUA205" s="64"/>
      <c r="BUB205" s="64"/>
      <c r="BUC205" s="64"/>
      <c r="BUD205" s="64"/>
      <c r="BUE205" s="64"/>
      <c r="BUF205" s="64"/>
      <c r="BUG205" s="64"/>
      <c r="BUH205" s="64"/>
      <c r="BUI205" s="64"/>
      <c r="BUJ205" s="64"/>
      <c r="BUK205" s="64"/>
      <c r="BUL205" s="64"/>
      <c r="BUM205" s="64"/>
      <c r="BUN205" s="64"/>
      <c r="BUO205" s="64"/>
      <c r="BUP205" s="64"/>
      <c r="BUQ205" s="64"/>
      <c r="BUR205" s="64"/>
      <c r="BUS205" s="64"/>
      <c r="BUT205" s="64"/>
      <c r="BUU205" s="64"/>
      <c r="BUV205" s="64"/>
      <c r="BUW205" s="64"/>
      <c r="BUX205" s="64"/>
      <c r="BUY205" s="64"/>
      <c r="BUZ205" s="64"/>
      <c r="BVA205" s="64"/>
      <c r="BVB205" s="64"/>
      <c r="BVC205" s="64"/>
      <c r="BVD205" s="64"/>
      <c r="BVE205" s="64"/>
      <c r="BVF205" s="64"/>
      <c r="BVG205" s="64"/>
      <c r="BVH205" s="64"/>
      <c r="BVI205" s="64"/>
      <c r="BVJ205" s="64"/>
      <c r="BVK205" s="64"/>
      <c r="BVL205" s="64"/>
      <c r="BVM205" s="64"/>
      <c r="BVN205" s="64"/>
      <c r="BVO205" s="64"/>
      <c r="BVP205" s="64"/>
      <c r="BVQ205" s="64"/>
      <c r="BVR205" s="64"/>
      <c r="BVS205" s="64"/>
      <c r="BVT205" s="64"/>
      <c r="BVU205" s="64"/>
      <c r="BVV205" s="64"/>
      <c r="BVW205" s="64"/>
      <c r="BVX205" s="64"/>
      <c r="BVY205" s="64"/>
      <c r="BVZ205" s="64"/>
      <c r="BWA205" s="64"/>
      <c r="BWB205" s="64"/>
      <c r="BWC205" s="64"/>
      <c r="BWD205" s="64"/>
      <c r="BWE205" s="64"/>
      <c r="BWF205" s="64"/>
      <c r="BWG205" s="64"/>
      <c r="BWH205" s="64"/>
      <c r="BWI205" s="64"/>
      <c r="BWJ205" s="64"/>
      <c r="BWK205" s="64"/>
      <c r="BWL205" s="64"/>
      <c r="BWM205" s="64"/>
      <c r="BWN205" s="64"/>
      <c r="BWO205" s="64"/>
      <c r="BWP205" s="64"/>
      <c r="BWQ205" s="64"/>
      <c r="BWR205" s="64"/>
      <c r="BWS205" s="64"/>
      <c r="BWT205" s="64"/>
      <c r="BWU205" s="64"/>
      <c r="BWV205" s="64"/>
      <c r="BWW205" s="64"/>
      <c r="BWX205" s="64"/>
      <c r="BWY205" s="64"/>
      <c r="BWZ205" s="64"/>
      <c r="BXA205" s="64"/>
      <c r="BXB205" s="64"/>
      <c r="BXC205" s="64"/>
      <c r="BXD205" s="64"/>
      <c r="BXE205" s="64"/>
      <c r="BXF205" s="64"/>
      <c r="BXG205" s="64"/>
      <c r="BXH205" s="64"/>
      <c r="BXI205" s="64"/>
      <c r="BXJ205" s="64"/>
      <c r="BXK205" s="64"/>
      <c r="BXL205" s="64"/>
      <c r="BXM205" s="64"/>
      <c r="BXN205" s="64"/>
      <c r="BXO205" s="64"/>
      <c r="BXP205" s="64"/>
      <c r="BXQ205" s="64"/>
      <c r="BXR205" s="64"/>
      <c r="BXS205" s="64"/>
      <c r="BXT205" s="64"/>
      <c r="BXU205" s="64"/>
      <c r="BXV205" s="64"/>
      <c r="BXW205" s="64"/>
      <c r="BXX205" s="64"/>
      <c r="BXY205" s="64"/>
      <c r="BXZ205" s="64"/>
      <c r="BYA205" s="64"/>
      <c r="BYB205" s="64"/>
      <c r="BYC205" s="64"/>
      <c r="BYD205" s="64"/>
      <c r="BYE205" s="64"/>
      <c r="BYF205" s="64"/>
      <c r="BYG205" s="64"/>
      <c r="BYH205" s="64"/>
      <c r="BYI205" s="64"/>
      <c r="BYJ205" s="64"/>
      <c r="BYK205" s="64"/>
      <c r="BYL205" s="64"/>
      <c r="BYM205" s="64"/>
      <c r="BYN205" s="64"/>
      <c r="BYO205" s="64"/>
      <c r="BYP205" s="64"/>
      <c r="BYQ205" s="64"/>
      <c r="BYR205" s="64"/>
      <c r="BYS205" s="64"/>
      <c r="BYT205" s="64"/>
      <c r="BYU205" s="64"/>
      <c r="BYV205" s="64"/>
      <c r="BYW205" s="64"/>
      <c r="BYX205" s="64"/>
      <c r="BYY205" s="64"/>
      <c r="BYZ205" s="64"/>
      <c r="BZA205" s="64"/>
      <c r="BZB205" s="64"/>
      <c r="BZC205" s="64"/>
      <c r="BZD205" s="64"/>
      <c r="BZE205" s="64"/>
      <c r="BZF205" s="64"/>
      <c r="BZG205" s="64"/>
      <c r="BZH205" s="64"/>
      <c r="BZI205" s="64"/>
      <c r="BZJ205" s="64"/>
      <c r="BZK205" s="64"/>
      <c r="BZL205" s="64"/>
      <c r="BZM205" s="64"/>
      <c r="BZN205" s="64"/>
      <c r="BZO205" s="64"/>
      <c r="BZP205" s="64"/>
      <c r="BZQ205" s="64"/>
      <c r="BZR205" s="64"/>
      <c r="BZS205" s="64"/>
      <c r="BZT205" s="64"/>
      <c r="BZV205" s="64"/>
      <c r="BZX205" s="64"/>
      <c r="BZY205" s="64"/>
      <c r="BZZ205" s="64"/>
      <c r="CAA205" s="64"/>
      <c r="CAB205" s="64"/>
      <c r="CAC205" s="64"/>
      <c r="CAD205" s="64"/>
      <c r="CAE205" s="64"/>
      <c r="CAJ205" s="64"/>
      <c r="CAK205" s="64"/>
      <c r="CAL205" s="64"/>
      <c r="CAM205" s="64"/>
      <c r="CAN205" s="64"/>
      <c r="CAO205" s="64"/>
      <c r="CAP205" s="64"/>
      <c r="CAQ205" s="64"/>
      <c r="CAR205" s="64"/>
      <c r="CAS205" s="64"/>
      <c r="CAT205" s="64"/>
      <c r="CAU205" s="64"/>
      <c r="CAV205" s="64"/>
      <c r="CAW205" s="64"/>
      <c r="CAX205" s="64"/>
      <c r="CAY205" s="64"/>
      <c r="CAZ205" s="64"/>
      <c r="CBA205" s="64"/>
      <c r="CBB205" s="64"/>
      <c r="CBC205" s="64"/>
      <c r="CBD205" s="64"/>
      <c r="CBE205" s="64"/>
      <c r="CBF205" s="64"/>
      <c r="CBG205" s="64"/>
      <c r="CBH205" s="64"/>
      <c r="CBI205" s="64"/>
      <c r="CBJ205" s="64"/>
      <c r="CBK205" s="64"/>
      <c r="CBL205" s="64"/>
      <c r="CBM205" s="64"/>
      <c r="CBN205" s="64"/>
      <c r="CBO205" s="64"/>
      <c r="CBP205" s="64"/>
      <c r="CBQ205" s="64"/>
      <c r="CBR205" s="64"/>
      <c r="CBS205" s="64"/>
      <c r="CBT205" s="64"/>
      <c r="CBU205" s="64"/>
      <c r="CBV205" s="64"/>
      <c r="CBW205" s="64"/>
      <c r="CBX205" s="64"/>
      <c r="CBY205" s="64"/>
      <c r="CBZ205" s="64"/>
      <c r="CCA205" s="64"/>
      <c r="CCB205" s="64"/>
      <c r="CCC205" s="64"/>
      <c r="CCD205" s="64"/>
      <c r="CCE205" s="64"/>
      <c r="CCF205" s="64"/>
      <c r="CCG205" s="64"/>
      <c r="CCH205" s="64"/>
      <c r="CCI205" s="64"/>
      <c r="CCJ205" s="64"/>
      <c r="CCK205" s="64"/>
      <c r="CCL205" s="64"/>
      <c r="CCM205" s="64"/>
      <c r="CCN205" s="64"/>
      <c r="CCO205" s="64"/>
      <c r="CCP205" s="64"/>
      <c r="CCQ205" s="64"/>
      <c r="CCR205" s="64"/>
      <c r="CCS205" s="64"/>
      <c r="CCT205" s="64"/>
      <c r="CCU205" s="64"/>
      <c r="CCV205" s="64"/>
      <c r="CCW205" s="64"/>
      <c r="CCX205" s="64"/>
      <c r="CCY205" s="64"/>
      <c r="CCZ205" s="64"/>
      <c r="CDA205" s="64"/>
      <c r="CDB205" s="64"/>
      <c r="CDC205" s="64"/>
      <c r="CDD205" s="64"/>
      <c r="CDE205" s="64"/>
      <c r="CDF205" s="64"/>
      <c r="CDG205" s="64"/>
      <c r="CDH205" s="64"/>
      <c r="CDI205" s="64"/>
      <c r="CDJ205" s="64"/>
      <c r="CDK205" s="64"/>
      <c r="CDL205" s="64"/>
      <c r="CDM205" s="64"/>
      <c r="CDN205" s="64"/>
      <c r="CDO205" s="64"/>
      <c r="CDP205" s="64"/>
      <c r="CDQ205" s="64"/>
      <c r="CDR205" s="64"/>
      <c r="CDS205" s="64"/>
      <c r="CDT205" s="64"/>
      <c r="CDU205" s="64"/>
      <c r="CDV205" s="64"/>
      <c r="CDW205" s="64"/>
      <c r="CDX205" s="64"/>
      <c r="CDY205" s="64"/>
      <c r="CDZ205" s="64"/>
      <c r="CEA205" s="64"/>
      <c r="CEB205" s="64"/>
      <c r="CEC205" s="64"/>
      <c r="CED205" s="64"/>
      <c r="CEE205" s="64"/>
      <c r="CEF205" s="64"/>
      <c r="CEG205" s="64"/>
      <c r="CEH205" s="64"/>
      <c r="CEI205" s="64"/>
      <c r="CEJ205" s="64"/>
      <c r="CEK205" s="64"/>
      <c r="CEL205" s="64"/>
      <c r="CEM205" s="64"/>
      <c r="CEN205" s="64"/>
      <c r="CEO205" s="64"/>
      <c r="CEP205" s="64"/>
      <c r="CEQ205" s="64"/>
      <c r="CER205" s="64"/>
      <c r="CES205" s="64"/>
      <c r="CET205" s="64"/>
      <c r="CEU205" s="64"/>
      <c r="CEV205" s="64"/>
      <c r="CEW205" s="64"/>
      <c r="CEX205" s="64"/>
      <c r="CEY205" s="64"/>
      <c r="CEZ205" s="64"/>
      <c r="CFA205" s="64"/>
      <c r="CFB205" s="64"/>
      <c r="CFC205" s="64"/>
      <c r="CFD205" s="64"/>
      <c r="CFE205" s="64"/>
      <c r="CFF205" s="64"/>
      <c r="CFG205" s="64"/>
      <c r="CFH205" s="64"/>
      <c r="CFI205" s="64"/>
      <c r="CFJ205" s="64"/>
      <c r="CFK205" s="64"/>
      <c r="CFL205" s="64"/>
      <c r="CFM205" s="64"/>
      <c r="CFN205" s="64"/>
      <c r="CFO205" s="64"/>
      <c r="CFP205" s="64"/>
      <c r="CFQ205" s="64"/>
      <c r="CFR205" s="64"/>
      <c r="CFS205" s="64"/>
      <c r="CFT205" s="64"/>
      <c r="CFU205" s="64"/>
      <c r="CFV205" s="64"/>
      <c r="CFW205" s="64"/>
      <c r="CFX205" s="64"/>
      <c r="CFY205" s="64"/>
      <c r="CFZ205" s="64"/>
      <c r="CGA205" s="64"/>
      <c r="CGB205" s="64"/>
      <c r="CGC205" s="64"/>
      <c r="CGD205" s="64"/>
      <c r="CGE205" s="64"/>
      <c r="CGF205" s="64"/>
      <c r="CGG205" s="64"/>
      <c r="CGH205" s="64"/>
      <c r="CGI205" s="64"/>
      <c r="CGJ205" s="64"/>
      <c r="CGK205" s="64"/>
      <c r="CGL205" s="64"/>
      <c r="CGM205" s="64"/>
      <c r="CGN205" s="64"/>
      <c r="CGO205" s="64"/>
      <c r="CGP205" s="64"/>
      <c r="CGQ205" s="64"/>
      <c r="CGR205" s="64"/>
      <c r="CGS205" s="64"/>
      <c r="CGT205" s="64"/>
      <c r="CGU205" s="64"/>
      <c r="CGV205" s="64"/>
      <c r="CGW205" s="64"/>
      <c r="CGX205" s="64"/>
      <c r="CGY205" s="64"/>
      <c r="CGZ205" s="64"/>
      <c r="CHA205" s="64"/>
      <c r="CHB205" s="64"/>
      <c r="CHC205" s="64"/>
      <c r="CHD205" s="64"/>
      <c r="CHE205" s="64"/>
      <c r="CHF205" s="64"/>
      <c r="CHG205" s="64"/>
      <c r="CHH205" s="64"/>
      <c r="CHI205" s="64"/>
      <c r="CHJ205" s="64"/>
      <c r="CHK205" s="64"/>
      <c r="CHL205" s="64"/>
      <c r="CHM205" s="64"/>
      <c r="CHN205" s="64"/>
      <c r="CHO205" s="64"/>
      <c r="CHP205" s="64"/>
      <c r="CHQ205" s="64"/>
      <c r="CHR205" s="64"/>
      <c r="CHS205" s="64"/>
      <c r="CHT205" s="64"/>
      <c r="CHU205" s="64"/>
      <c r="CHV205" s="64"/>
      <c r="CHW205" s="64"/>
      <c r="CHX205" s="64"/>
      <c r="CHY205" s="64"/>
      <c r="CHZ205" s="64"/>
      <c r="CIA205" s="64"/>
      <c r="CIB205" s="64"/>
      <c r="CIC205" s="64"/>
      <c r="CID205" s="64"/>
      <c r="CIE205" s="64"/>
      <c r="CIF205" s="64"/>
      <c r="CIG205" s="64"/>
      <c r="CIH205" s="64"/>
      <c r="CII205" s="64"/>
      <c r="CIJ205" s="64"/>
      <c r="CIK205" s="64"/>
      <c r="CIL205" s="64"/>
      <c r="CIM205" s="64"/>
      <c r="CIN205" s="64"/>
      <c r="CIO205" s="64"/>
      <c r="CIP205" s="64"/>
      <c r="CIQ205" s="64"/>
      <c r="CIR205" s="64"/>
      <c r="CIS205" s="64"/>
      <c r="CIT205" s="64"/>
      <c r="CIU205" s="64"/>
      <c r="CIV205" s="64"/>
      <c r="CIW205" s="64"/>
      <c r="CIX205" s="64"/>
      <c r="CIY205" s="64"/>
      <c r="CIZ205" s="64"/>
      <c r="CJA205" s="64"/>
      <c r="CJB205" s="64"/>
      <c r="CJC205" s="64"/>
      <c r="CJD205" s="64"/>
      <c r="CJE205" s="64"/>
      <c r="CJF205" s="64"/>
      <c r="CJG205" s="64"/>
      <c r="CJH205" s="64"/>
      <c r="CJI205" s="64"/>
      <c r="CJJ205" s="64"/>
      <c r="CJK205" s="64"/>
      <c r="CJL205" s="64"/>
      <c r="CJM205" s="64"/>
      <c r="CJN205" s="64"/>
      <c r="CJO205" s="64"/>
      <c r="CJP205" s="64"/>
      <c r="CJR205" s="64"/>
      <c r="CJT205" s="64"/>
      <c r="CJU205" s="64"/>
      <c r="CJV205" s="64"/>
      <c r="CJW205" s="64"/>
      <c r="CJX205" s="64"/>
      <c r="CJY205" s="64"/>
      <c r="CJZ205" s="64"/>
      <c r="CKA205" s="64"/>
      <c r="CKF205" s="64"/>
      <c r="CKG205" s="64"/>
      <c r="CKH205" s="64"/>
      <c r="CKI205" s="64"/>
      <c r="CKJ205" s="64"/>
      <c r="CKK205" s="64"/>
      <c r="CKL205" s="64"/>
      <c r="CKM205" s="64"/>
      <c r="CKN205" s="64"/>
      <c r="CKO205" s="64"/>
      <c r="CKP205" s="64"/>
      <c r="CKQ205" s="64"/>
      <c r="CKR205" s="64"/>
      <c r="CKS205" s="64"/>
      <c r="CKT205" s="64"/>
      <c r="CKU205" s="64"/>
      <c r="CKV205" s="64"/>
      <c r="CKW205" s="64"/>
      <c r="CKX205" s="64"/>
      <c r="CKY205" s="64"/>
      <c r="CKZ205" s="64"/>
      <c r="CLA205" s="64"/>
      <c r="CLB205" s="64"/>
      <c r="CLC205" s="64"/>
      <c r="CLD205" s="64"/>
      <c r="CLE205" s="64"/>
      <c r="CLF205" s="64"/>
      <c r="CLG205" s="64"/>
      <c r="CLH205" s="64"/>
      <c r="CLI205" s="64"/>
      <c r="CLJ205" s="64"/>
      <c r="CLK205" s="64"/>
      <c r="CLL205" s="64"/>
      <c r="CLM205" s="64"/>
      <c r="CLN205" s="64"/>
      <c r="CLO205" s="64"/>
      <c r="CLP205" s="64"/>
      <c r="CLQ205" s="64"/>
      <c r="CLR205" s="64"/>
      <c r="CLS205" s="64"/>
      <c r="CLT205" s="64"/>
      <c r="CLU205" s="64"/>
      <c r="CLV205" s="64"/>
      <c r="CLW205" s="64"/>
      <c r="CLX205" s="64"/>
      <c r="CLY205" s="64"/>
      <c r="CLZ205" s="64"/>
      <c r="CMA205" s="64"/>
      <c r="CMB205" s="64"/>
      <c r="CMC205" s="64"/>
      <c r="CMD205" s="64"/>
      <c r="CME205" s="64"/>
      <c r="CMF205" s="64"/>
      <c r="CMG205" s="64"/>
      <c r="CMH205" s="64"/>
      <c r="CMI205" s="64"/>
      <c r="CMJ205" s="64"/>
      <c r="CMK205" s="64"/>
      <c r="CML205" s="64"/>
      <c r="CMM205" s="64"/>
      <c r="CMN205" s="64"/>
      <c r="CMO205" s="64"/>
      <c r="CMP205" s="64"/>
      <c r="CMQ205" s="64"/>
      <c r="CMR205" s="64"/>
      <c r="CMS205" s="64"/>
      <c r="CMT205" s="64"/>
      <c r="CMU205" s="64"/>
      <c r="CMV205" s="64"/>
      <c r="CMW205" s="64"/>
      <c r="CMX205" s="64"/>
      <c r="CMY205" s="64"/>
      <c r="CMZ205" s="64"/>
      <c r="CNA205" s="64"/>
      <c r="CNB205" s="64"/>
      <c r="CNC205" s="64"/>
      <c r="CND205" s="64"/>
      <c r="CNE205" s="64"/>
      <c r="CNF205" s="64"/>
      <c r="CNG205" s="64"/>
      <c r="CNH205" s="64"/>
      <c r="CNI205" s="64"/>
      <c r="CNJ205" s="64"/>
      <c r="CNK205" s="64"/>
      <c r="CNL205" s="64"/>
      <c r="CNM205" s="64"/>
      <c r="CNN205" s="64"/>
      <c r="CNO205" s="64"/>
      <c r="CNP205" s="64"/>
      <c r="CNQ205" s="64"/>
      <c r="CNR205" s="64"/>
      <c r="CNS205" s="64"/>
      <c r="CNT205" s="64"/>
      <c r="CNU205" s="64"/>
      <c r="CNV205" s="64"/>
      <c r="CNW205" s="64"/>
      <c r="CNX205" s="64"/>
      <c r="CNY205" s="64"/>
      <c r="CNZ205" s="64"/>
      <c r="COA205" s="64"/>
      <c r="COB205" s="64"/>
      <c r="COC205" s="64"/>
      <c r="COD205" s="64"/>
      <c r="COE205" s="64"/>
      <c r="COF205" s="64"/>
      <c r="COG205" s="64"/>
      <c r="COH205" s="64"/>
      <c r="COI205" s="64"/>
      <c r="COJ205" s="64"/>
      <c r="COK205" s="64"/>
      <c r="COL205" s="64"/>
      <c r="COM205" s="64"/>
      <c r="CON205" s="64"/>
      <c r="COO205" s="64"/>
      <c r="COP205" s="64"/>
      <c r="COQ205" s="64"/>
      <c r="COR205" s="64"/>
      <c r="COS205" s="64"/>
      <c r="COT205" s="64"/>
      <c r="COU205" s="64"/>
      <c r="COV205" s="64"/>
      <c r="COW205" s="64"/>
      <c r="COX205" s="64"/>
      <c r="COY205" s="64"/>
      <c r="COZ205" s="64"/>
      <c r="CPA205" s="64"/>
      <c r="CPB205" s="64"/>
      <c r="CPC205" s="64"/>
      <c r="CPD205" s="64"/>
      <c r="CPE205" s="64"/>
      <c r="CPF205" s="64"/>
      <c r="CPG205" s="64"/>
      <c r="CPH205" s="64"/>
      <c r="CPI205" s="64"/>
      <c r="CPJ205" s="64"/>
      <c r="CPK205" s="64"/>
      <c r="CPL205" s="64"/>
      <c r="CPM205" s="64"/>
      <c r="CPN205" s="64"/>
      <c r="CPO205" s="64"/>
      <c r="CPP205" s="64"/>
      <c r="CPQ205" s="64"/>
      <c r="CPR205" s="64"/>
      <c r="CPS205" s="64"/>
      <c r="CPT205" s="64"/>
      <c r="CPU205" s="64"/>
      <c r="CPV205" s="64"/>
      <c r="CPW205" s="64"/>
      <c r="CPX205" s="64"/>
      <c r="CPY205" s="64"/>
      <c r="CPZ205" s="64"/>
      <c r="CQA205" s="64"/>
      <c r="CQB205" s="64"/>
      <c r="CQC205" s="64"/>
      <c r="CQD205" s="64"/>
      <c r="CQE205" s="64"/>
      <c r="CQF205" s="64"/>
      <c r="CQG205" s="64"/>
      <c r="CQH205" s="64"/>
      <c r="CQI205" s="64"/>
      <c r="CQJ205" s="64"/>
      <c r="CQK205" s="64"/>
      <c r="CQL205" s="64"/>
      <c r="CQM205" s="64"/>
      <c r="CQN205" s="64"/>
      <c r="CQO205" s="64"/>
      <c r="CQP205" s="64"/>
      <c r="CQQ205" s="64"/>
      <c r="CQR205" s="64"/>
      <c r="CQS205" s="64"/>
      <c r="CQT205" s="64"/>
      <c r="CQU205" s="64"/>
      <c r="CQV205" s="64"/>
      <c r="CQW205" s="64"/>
      <c r="CQX205" s="64"/>
      <c r="CQY205" s="64"/>
      <c r="CQZ205" s="64"/>
      <c r="CRA205" s="64"/>
      <c r="CRB205" s="64"/>
      <c r="CRC205" s="64"/>
      <c r="CRD205" s="64"/>
      <c r="CRE205" s="64"/>
      <c r="CRF205" s="64"/>
      <c r="CRG205" s="64"/>
      <c r="CRH205" s="64"/>
      <c r="CRI205" s="64"/>
      <c r="CRJ205" s="64"/>
      <c r="CRK205" s="64"/>
      <c r="CRL205" s="64"/>
      <c r="CRM205" s="64"/>
      <c r="CRN205" s="64"/>
      <c r="CRO205" s="64"/>
      <c r="CRP205" s="64"/>
      <c r="CRQ205" s="64"/>
      <c r="CRR205" s="64"/>
      <c r="CRS205" s="64"/>
      <c r="CRT205" s="64"/>
      <c r="CRU205" s="64"/>
      <c r="CRV205" s="64"/>
      <c r="CRW205" s="64"/>
      <c r="CRX205" s="64"/>
      <c r="CRY205" s="64"/>
      <c r="CRZ205" s="64"/>
      <c r="CSA205" s="64"/>
      <c r="CSB205" s="64"/>
      <c r="CSC205" s="64"/>
      <c r="CSD205" s="64"/>
      <c r="CSE205" s="64"/>
      <c r="CSF205" s="64"/>
      <c r="CSG205" s="64"/>
      <c r="CSH205" s="64"/>
      <c r="CSI205" s="64"/>
      <c r="CSJ205" s="64"/>
      <c r="CSK205" s="64"/>
      <c r="CSL205" s="64"/>
      <c r="CSM205" s="64"/>
      <c r="CSN205" s="64"/>
      <c r="CSO205" s="64"/>
      <c r="CSP205" s="64"/>
      <c r="CSQ205" s="64"/>
      <c r="CSR205" s="64"/>
      <c r="CSS205" s="64"/>
      <c r="CST205" s="64"/>
      <c r="CSU205" s="64"/>
      <c r="CSV205" s="64"/>
      <c r="CSW205" s="64"/>
      <c r="CSX205" s="64"/>
      <c r="CSY205" s="64"/>
      <c r="CSZ205" s="64"/>
      <c r="CTA205" s="64"/>
      <c r="CTB205" s="64"/>
      <c r="CTC205" s="64"/>
      <c r="CTD205" s="64"/>
      <c r="CTE205" s="64"/>
      <c r="CTF205" s="64"/>
      <c r="CTG205" s="64"/>
      <c r="CTH205" s="64"/>
      <c r="CTI205" s="64"/>
      <c r="CTJ205" s="64"/>
      <c r="CTK205" s="64"/>
      <c r="CTL205" s="64"/>
      <c r="CTN205" s="64"/>
      <c r="CTP205" s="64"/>
      <c r="CTQ205" s="64"/>
      <c r="CTR205" s="64"/>
      <c r="CTS205" s="64"/>
      <c r="CTT205" s="64"/>
      <c r="CTU205" s="64"/>
      <c r="CTV205" s="64"/>
      <c r="CTW205" s="64"/>
      <c r="CUB205" s="64"/>
      <c r="CUC205" s="64"/>
      <c r="CUD205" s="64"/>
      <c r="CUE205" s="64"/>
      <c r="CUF205" s="64"/>
      <c r="CUG205" s="64"/>
      <c r="CUH205" s="64"/>
      <c r="CUI205" s="64"/>
      <c r="CUJ205" s="64"/>
      <c r="CUK205" s="64"/>
      <c r="CUL205" s="64"/>
      <c r="CUM205" s="64"/>
      <c r="CUN205" s="64"/>
      <c r="CUO205" s="64"/>
      <c r="CUP205" s="64"/>
      <c r="CUQ205" s="64"/>
      <c r="CUR205" s="64"/>
      <c r="CUS205" s="64"/>
      <c r="CUT205" s="64"/>
      <c r="CUU205" s="64"/>
      <c r="CUV205" s="64"/>
      <c r="CUW205" s="64"/>
      <c r="CUX205" s="64"/>
      <c r="CUY205" s="64"/>
      <c r="CUZ205" s="64"/>
      <c r="CVA205" s="64"/>
      <c r="CVB205" s="64"/>
      <c r="CVC205" s="64"/>
      <c r="CVD205" s="64"/>
      <c r="CVE205" s="64"/>
      <c r="CVF205" s="64"/>
      <c r="CVG205" s="64"/>
      <c r="CVH205" s="64"/>
      <c r="CVI205" s="64"/>
      <c r="CVJ205" s="64"/>
      <c r="CVK205" s="64"/>
      <c r="CVL205" s="64"/>
      <c r="CVM205" s="64"/>
      <c r="CVN205" s="64"/>
      <c r="CVO205" s="64"/>
      <c r="CVP205" s="64"/>
      <c r="CVQ205" s="64"/>
      <c r="CVR205" s="64"/>
      <c r="CVS205" s="64"/>
      <c r="CVT205" s="64"/>
      <c r="CVU205" s="64"/>
      <c r="CVV205" s="64"/>
      <c r="CVW205" s="64"/>
      <c r="CVX205" s="64"/>
      <c r="CVY205" s="64"/>
      <c r="CVZ205" s="64"/>
      <c r="CWA205" s="64"/>
      <c r="CWB205" s="64"/>
      <c r="CWC205" s="64"/>
      <c r="CWD205" s="64"/>
      <c r="CWE205" s="64"/>
      <c r="CWF205" s="64"/>
      <c r="CWG205" s="64"/>
      <c r="CWH205" s="64"/>
      <c r="CWI205" s="64"/>
      <c r="CWJ205" s="64"/>
      <c r="CWK205" s="64"/>
      <c r="CWL205" s="64"/>
      <c r="CWM205" s="64"/>
      <c r="CWN205" s="64"/>
      <c r="CWO205" s="64"/>
      <c r="CWP205" s="64"/>
      <c r="CWQ205" s="64"/>
      <c r="CWR205" s="64"/>
      <c r="CWS205" s="64"/>
      <c r="CWT205" s="64"/>
      <c r="CWU205" s="64"/>
      <c r="CWV205" s="64"/>
      <c r="CWW205" s="64"/>
      <c r="CWX205" s="64"/>
      <c r="CWY205" s="64"/>
      <c r="CWZ205" s="64"/>
      <c r="CXA205" s="64"/>
      <c r="CXB205" s="64"/>
      <c r="CXC205" s="64"/>
      <c r="CXD205" s="64"/>
      <c r="CXE205" s="64"/>
      <c r="CXF205" s="64"/>
      <c r="CXG205" s="64"/>
      <c r="CXH205" s="64"/>
      <c r="CXI205" s="64"/>
      <c r="CXJ205" s="64"/>
      <c r="CXK205" s="64"/>
      <c r="CXL205" s="64"/>
      <c r="CXM205" s="64"/>
      <c r="CXN205" s="64"/>
      <c r="CXO205" s="64"/>
      <c r="CXP205" s="64"/>
      <c r="CXQ205" s="64"/>
      <c r="CXR205" s="64"/>
      <c r="CXS205" s="64"/>
      <c r="CXT205" s="64"/>
      <c r="CXU205" s="64"/>
      <c r="CXV205" s="64"/>
      <c r="CXW205" s="64"/>
      <c r="CXX205" s="64"/>
      <c r="CXY205" s="64"/>
      <c r="CXZ205" s="64"/>
      <c r="CYA205" s="64"/>
      <c r="CYB205" s="64"/>
      <c r="CYC205" s="64"/>
      <c r="CYD205" s="64"/>
      <c r="CYE205" s="64"/>
      <c r="CYF205" s="64"/>
      <c r="CYG205" s="64"/>
      <c r="CYH205" s="64"/>
      <c r="CYI205" s="64"/>
      <c r="CYJ205" s="64"/>
      <c r="CYK205" s="64"/>
      <c r="CYL205" s="64"/>
      <c r="CYM205" s="64"/>
      <c r="CYN205" s="64"/>
      <c r="CYO205" s="64"/>
      <c r="CYP205" s="64"/>
      <c r="CYQ205" s="64"/>
      <c r="CYR205" s="64"/>
      <c r="CYS205" s="64"/>
      <c r="CYT205" s="64"/>
      <c r="CYU205" s="64"/>
      <c r="CYV205" s="64"/>
      <c r="CYW205" s="64"/>
      <c r="CYX205" s="64"/>
      <c r="CYY205" s="64"/>
      <c r="CYZ205" s="64"/>
      <c r="CZA205" s="64"/>
      <c r="CZB205" s="64"/>
      <c r="CZC205" s="64"/>
      <c r="CZD205" s="64"/>
      <c r="CZE205" s="64"/>
      <c r="CZF205" s="64"/>
      <c r="CZG205" s="64"/>
      <c r="CZH205" s="64"/>
      <c r="CZI205" s="64"/>
      <c r="CZJ205" s="64"/>
      <c r="CZK205" s="64"/>
      <c r="CZL205" s="64"/>
      <c r="CZM205" s="64"/>
      <c r="CZN205" s="64"/>
      <c r="CZO205" s="64"/>
      <c r="CZP205" s="64"/>
      <c r="CZQ205" s="64"/>
      <c r="CZR205" s="64"/>
      <c r="CZS205" s="64"/>
      <c r="CZT205" s="64"/>
      <c r="CZU205" s="64"/>
      <c r="CZV205" s="64"/>
      <c r="CZW205" s="64"/>
      <c r="CZX205" s="64"/>
      <c r="CZY205" s="64"/>
      <c r="CZZ205" s="64"/>
      <c r="DAA205" s="64"/>
      <c r="DAB205" s="64"/>
      <c r="DAC205" s="64"/>
      <c r="DAD205" s="64"/>
      <c r="DAE205" s="64"/>
      <c r="DAF205" s="64"/>
      <c r="DAG205" s="64"/>
      <c r="DAH205" s="64"/>
      <c r="DAI205" s="64"/>
      <c r="DAJ205" s="64"/>
      <c r="DAK205" s="64"/>
      <c r="DAL205" s="64"/>
      <c r="DAM205" s="64"/>
      <c r="DAN205" s="64"/>
      <c r="DAO205" s="64"/>
      <c r="DAP205" s="64"/>
      <c r="DAQ205" s="64"/>
      <c r="DAR205" s="64"/>
      <c r="DAS205" s="64"/>
      <c r="DAT205" s="64"/>
      <c r="DAU205" s="64"/>
      <c r="DAV205" s="64"/>
      <c r="DAW205" s="64"/>
      <c r="DAX205" s="64"/>
      <c r="DAY205" s="64"/>
      <c r="DAZ205" s="64"/>
      <c r="DBA205" s="64"/>
      <c r="DBB205" s="64"/>
      <c r="DBC205" s="64"/>
      <c r="DBD205" s="64"/>
      <c r="DBE205" s="64"/>
      <c r="DBF205" s="64"/>
      <c r="DBG205" s="64"/>
      <c r="DBH205" s="64"/>
      <c r="DBI205" s="64"/>
      <c r="DBJ205" s="64"/>
      <c r="DBK205" s="64"/>
      <c r="DBL205" s="64"/>
      <c r="DBM205" s="64"/>
      <c r="DBN205" s="64"/>
      <c r="DBO205" s="64"/>
      <c r="DBP205" s="64"/>
      <c r="DBQ205" s="64"/>
      <c r="DBR205" s="64"/>
      <c r="DBS205" s="64"/>
      <c r="DBT205" s="64"/>
      <c r="DBU205" s="64"/>
      <c r="DBV205" s="64"/>
      <c r="DBW205" s="64"/>
      <c r="DBX205" s="64"/>
      <c r="DBY205" s="64"/>
      <c r="DBZ205" s="64"/>
      <c r="DCA205" s="64"/>
      <c r="DCB205" s="64"/>
      <c r="DCC205" s="64"/>
      <c r="DCD205" s="64"/>
      <c r="DCE205" s="64"/>
      <c r="DCF205" s="64"/>
      <c r="DCG205" s="64"/>
      <c r="DCH205" s="64"/>
      <c r="DCI205" s="64"/>
      <c r="DCJ205" s="64"/>
      <c r="DCK205" s="64"/>
      <c r="DCL205" s="64"/>
      <c r="DCM205" s="64"/>
      <c r="DCN205" s="64"/>
      <c r="DCO205" s="64"/>
      <c r="DCP205" s="64"/>
      <c r="DCQ205" s="64"/>
      <c r="DCR205" s="64"/>
      <c r="DCS205" s="64"/>
      <c r="DCT205" s="64"/>
      <c r="DCU205" s="64"/>
      <c r="DCV205" s="64"/>
      <c r="DCW205" s="64"/>
      <c r="DCX205" s="64"/>
      <c r="DCY205" s="64"/>
      <c r="DCZ205" s="64"/>
      <c r="DDA205" s="64"/>
      <c r="DDB205" s="64"/>
      <c r="DDC205" s="64"/>
      <c r="DDD205" s="64"/>
      <c r="DDE205" s="64"/>
      <c r="DDF205" s="64"/>
      <c r="DDG205" s="64"/>
      <c r="DDH205" s="64"/>
      <c r="DDJ205" s="64"/>
      <c r="DDL205" s="64"/>
      <c r="DDM205" s="64"/>
      <c r="DDN205" s="64"/>
      <c r="DDO205" s="64"/>
      <c r="DDP205" s="64"/>
      <c r="DDQ205" s="64"/>
      <c r="DDR205" s="64"/>
      <c r="DDS205" s="64"/>
      <c r="DDX205" s="64"/>
      <c r="DDY205" s="64"/>
      <c r="DDZ205" s="64"/>
      <c r="DEA205" s="64"/>
      <c r="DEB205" s="64"/>
      <c r="DEC205" s="64"/>
      <c r="DED205" s="64"/>
      <c r="DEE205" s="64"/>
      <c r="DEF205" s="64"/>
      <c r="DEG205" s="64"/>
      <c r="DEH205" s="64"/>
      <c r="DEI205" s="64"/>
      <c r="DEJ205" s="64"/>
      <c r="DEK205" s="64"/>
      <c r="DEL205" s="64"/>
      <c r="DEM205" s="64"/>
      <c r="DEN205" s="64"/>
      <c r="DEO205" s="64"/>
      <c r="DEP205" s="64"/>
      <c r="DEQ205" s="64"/>
      <c r="DER205" s="64"/>
      <c r="DES205" s="64"/>
      <c r="DET205" s="64"/>
      <c r="DEU205" s="64"/>
      <c r="DEV205" s="64"/>
      <c r="DEW205" s="64"/>
      <c r="DEX205" s="64"/>
      <c r="DEY205" s="64"/>
      <c r="DEZ205" s="64"/>
      <c r="DFA205" s="64"/>
      <c r="DFB205" s="64"/>
      <c r="DFC205" s="64"/>
      <c r="DFD205" s="64"/>
      <c r="DFE205" s="64"/>
      <c r="DFF205" s="64"/>
      <c r="DFG205" s="64"/>
      <c r="DFH205" s="64"/>
      <c r="DFI205" s="64"/>
      <c r="DFJ205" s="64"/>
      <c r="DFK205" s="64"/>
      <c r="DFL205" s="64"/>
      <c r="DFM205" s="64"/>
      <c r="DFN205" s="64"/>
      <c r="DFO205" s="64"/>
      <c r="DFP205" s="64"/>
      <c r="DFQ205" s="64"/>
      <c r="DFR205" s="64"/>
      <c r="DFS205" s="64"/>
      <c r="DFT205" s="64"/>
      <c r="DFU205" s="64"/>
      <c r="DFV205" s="64"/>
      <c r="DFW205" s="64"/>
      <c r="DFX205" s="64"/>
      <c r="DFY205" s="64"/>
      <c r="DFZ205" s="64"/>
      <c r="DGA205" s="64"/>
      <c r="DGB205" s="64"/>
      <c r="DGC205" s="64"/>
      <c r="DGD205" s="64"/>
      <c r="DGE205" s="64"/>
      <c r="DGF205" s="64"/>
      <c r="DGG205" s="64"/>
      <c r="DGH205" s="64"/>
      <c r="DGI205" s="64"/>
      <c r="DGJ205" s="64"/>
      <c r="DGK205" s="64"/>
      <c r="DGL205" s="64"/>
      <c r="DGM205" s="64"/>
      <c r="DGN205" s="64"/>
      <c r="DGO205" s="64"/>
      <c r="DGP205" s="64"/>
      <c r="DGQ205" s="64"/>
      <c r="DGR205" s="64"/>
      <c r="DGS205" s="64"/>
      <c r="DGT205" s="64"/>
      <c r="DGU205" s="64"/>
      <c r="DGV205" s="64"/>
      <c r="DGW205" s="64"/>
      <c r="DGX205" s="64"/>
      <c r="DGY205" s="64"/>
      <c r="DGZ205" s="64"/>
      <c r="DHA205" s="64"/>
      <c r="DHB205" s="64"/>
      <c r="DHC205" s="64"/>
      <c r="DHD205" s="64"/>
      <c r="DHE205" s="64"/>
      <c r="DHF205" s="64"/>
      <c r="DHG205" s="64"/>
      <c r="DHH205" s="64"/>
      <c r="DHI205" s="64"/>
      <c r="DHJ205" s="64"/>
      <c r="DHK205" s="64"/>
      <c r="DHL205" s="64"/>
      <c r="DHM205" s="64"/>
      <c r="DHN205" s="64"/>
      <c r="DHO205" s="64"/>
      <c r="DHP205" s="64"/>
      <c r="DHQ205" s="64"/>
      <c r="DHR205" s="64"/>
      <c r="DHS205" s="64"/>
      <c r="DHT205" s="64"/>
      <c r="DHU205" s="64"/>
      <c r="DHV205" s="64"/>
      <c r="DHW205" s="64"/>
      <c r="DHX205" s="64"/>
      <c r="DHY205" s="64"/>
      <c r="DHZ205" s="64"/>
      <c r="DIA205" s="64"/>
      <c r="DIB205" s="64"/>
      <c r="DIC205" s="64"/>
      <c r="DID205" s="64"/>
      <c r="DIE205" s="64"/>
      <c r="DIF205" s="64"/>
      <c r="DIG205" s="64"/>
      <c r="DIH205" s="64"/>
      <c r="DII205" s="64"/>
      <c r="DIJ205" s="64"/>
      <c r="DIK205" s="64"/>
      <c r="DIL205" s="64"/>
      <c r="DIM205" s="64"/>
      <c r="DIN205" s="64"/>
      <c r="DIO205" s="64"/>
      <c r="DIP205" s="64"/>
      <c r="DIQ205" s="64"/>
      <c r="DIR205" s="64"/>
      <c r="DIS205" s="64"/>
      <c r="DIT205" s="64"/>
      <c r="DIU205" s="64"/>
      <c r="DIV205" s="64"/>
      <c r="DIW205" s="64"/>
      <c r="DIX205" s="64"/>
      <c r="DIY205" s="64"/>
      <c r="DIZ205" s="64"/>
      <c r="DJA205" s="64"/>
      <c r="DJB205" s="64"/>
      <c r="DJC205" s="64"/>
      <c r="DJD205" s="64"/>
      <c r="DJE205" s="64"/>
      <c r="DJF205" s="64"/>
      <c r="DJG205" s="64"/>
      <c r="DJH205" s="64"/>
      <c r="DJI205" s="64"/>
      <c r="DJJ205" s="64"/>
      <c r="DJK205" s="64"/>
      <c r="DJL205" s="64"/>
      <c r="DJM205" s="64"/>
      <c r="DJN205" s="64"/>
      <c r="DJO205" s="64"/>
      <c r="DJP205" s="64"/>
      <c r="DJQ205" s="64"/>
      <c r="DJR205" s="64"/>
      <c r="DJS205" s="64"/>
      <c r="DJT205" s="64"/>
      <c r="DJU205" s="64"/>
      <c r="DJV205" s="64"/>
      <c r="DJW205" s="64"/>
      <c r="DJX205" s="64"/>
      <c r="DJY205" s="64"/>
      <c r="DJZ205" s="64"/>
      <c r="DKA205" s="64"/>
      <c r="DKB205" s="64"/>
      <c r="DKC205" s="64"/>
      <c r="DKD205" s="64"/>
      <c r="DKE205" s="64"/>
      <c r="DKF205" s="64"/>
      <c r="DKG205" s="64"/>
      <c r="DKH205" s="64"/>
      <c r="DKI205" s="64"/>
      <c r="DKJ205" s="64"/>
      <c r="DKK205" s="64"/>
      <c r="DKL205" s="64"/>
      <c r="DKM205" s="64"/>
      <c r="DKN205" s="64"/>
      <c r="DKO205" s="64"/>
      <c r="DKP205" s="64"/>
      <c r="DKQ205" s="64"/>
      <c r="DKR205" s="64"/>
      <c r="DKS205" s="64"/>
      <c r="DKT205" s="64"/>
      <c r="DKU205" s="64"/>
      <c r="DKV205" s="64"/>
      <c r="DKW205" s="64"/>
      <c r="DKX205" s="64"/>
      <c r="DKY205" s="64"/>
      <c r="DKZ205" s="64"/>
      <c r="DLA205" s="64"/>
      <c r="DLB205" s="64"/>
      <c r="DLC205" s="64"/>
      <c r="DLD205" s="64"/>
      <c r="DLE205" s="64"/>
      <c r="DLF205" s="64"/>
      <c r="DLG205" s="64"/>
      <c r="DLH205" s="64"/>
      <c r="DLI205" s="64"/>
      <c r="DLJ205" s="64"/>
      <c r="DLK205" s="64"/>
      <c r="DLL205" s="64"/>
      <c r="DLM205" s="64"/>
      <c r="DLN205" s="64"/>
      <c r="DLO205" s="64"/>
      <c r="DLP205" s="64"/>
      <c r="DLQ205" s="64"/>
      <c r="DLR205" s="64"/>
      <c r="DLS205" s="64"/>
      <c r="DLT205" s="64"/>
      <c r="DLU205" s="64"/>
      <c r="DLV205" s="64"/>
      <c r="DLW205" s="64"/>
      <c r="DLX205" s="64"/>
      <c r="DLY205" s="64"/>
      <c r="DLZ205" s="64"/>
      <c r="DMA205" s="64"/>
      <c r="DMB205" s="64"/>
      <c r="DMC205" s="64"/>
      <c r="DMD205" s="64"/>
      <c r="DME205" s="64"/>
      <c r="DMF205" s="64"/>
      <c r="DMG205" s="64"/>
      <c r="DMH205" s="64"/>
      <c r="DMI205" s="64"/>
      <c r="DMJ205" s="64"/>
      <c r="DMK205" s="64"/>
      <c r="DML205" s="64"/>
      <c r="DMM205" s="64"/>
      <c r="DMN205" s="64"/>
      <c r="DMO205" s="64"/>
      <c r="DMP205" s="64"/>
      <c r="DMQ205" s="64"/>
      <c r="DMR205" s="64"/>
      <c r="DMS205" s="64"/>
      <c r="DMT205" s="64"/>
      <c r="DMU205" s="64"/>
      <c r="DMV205" s="64"/>
      <c r="DMW205" s="64"/>
      <c r="DMX205" s="64"/>
      <c r="DMY205" s="64"/>
      <c r="DMZ205" s="64"/>
      <c r="DNA205" s="64"/>
      <c r="DNB205" s="64"/>
      <c r="DNC205" s="64"/>
      <c r="DND205" s="64"/>
      <c r="DNF205" s="64"/>
      <c r="DNH205" s="64"/>
      <c r="DNI205" s="64"/>
      <c r="DNJ205" s="64"/>
      <c r="DNK205" s="64"/>
      <c r="DNL205" s="64"/>
      <c r="DNM205" s="64"/>
      <c r="DNN205" s="64"/>
      <c r="DNO205" s="64"/>
      <c r="DNT205" s="64"/>
      <c r="DNU205" s="64"/>
      <c r="DNV205" s="64"/>
      <c r="DNW205" s="64"/>
      <c r="DNX205" s="64"/>
      <c r="DNY205" s="64"/>
      <c r="DNZ205" s="64"/>
      <c r="DOA205" s="64"/>
      <c r="DOB205" s="64"/>
      <c r="DOC205" s="64"/>
      <c r="DOD205" s="64"/>
      <c r="DOE205" s="64"/>
      <c r="DOF205" s="64"/>
      <c r="DOG205" s="64"/>
      <c r="DOH205" s="64"/>
      <c r="DOI205" s="64"/>
      <c r="DOJ205" s="64"/>
      <c r="DOK205" s="64"/>
      <c r="DOL205" s="64"/>
      <c r="DOM205" s="64"/>
      <c r="DON205" s="64"/>
      <c r="DOO205" s="64"/>
      <c r="DOP205" s="64"/>
      <c r="DOQ205" s="64"/>
      <c r="DOR205" s="64"/>
      <c r="DOS205" s="64"/>
      <c r="DOT205" s="64"/>
      <c r="DOU205" s="64"/>
      <c r="DOV205" s="64"/>
      <c r="DOW205" s="64"/>
      <c r="DOX205" s="64"/>
      <c r="DOY205" s="64"/>
      <c r="DOZ205" s="64"/>
      <c r="DPA205" s="64"/>
      <c r="DPB205" s="64"/>
      <c r="DPC205" s="64"/>
      <c r="DPD205" s="64"/>
      <c r="DPE205" s="64"/>
      <c r="DPF205" s="64"/>
      <c r="DPG205" s="64"/>
      <c r="DPH205" s="64"/>
      <c r="DPI205" s="64"/>
      <c r="DPJ205" s="64"/>
      <c r="DPK205" s="64"/>
      <c r="DPL205" s="64"/>
      <c r="DPM205" s="64"/>
      <c r="DPN205" s="64"/>
      <c r="DPO205" s="64"/>
      <c r="DPP205" s="64"/>
      <c r="DPQ205" s="64"/>
      <c r="DPR205" s="64"/>
      <c r="DPS205" s="64"/>
      <c r="DPT205" s="64"/>
      <c r="DPU205" s="64"/>
      <c r="DPV205" s="64"/>
      <c r="DPW205" s="64"/>
      <c r="DPX205" s="64"/>
      <c r="DPY205" s="64"/>
      <c r="DPZ205" s="64"/>
      <c r="DQA205" s="64"/>
      <c r="DQB205" s="64"/>
      <c r="DQC205" s="64"/>
      <c r="DQD205" s="64"/>
      <c r="DQE205" s="64"/>
      <c r="DQF205" s="64"/>
      <c r="DQG205" s="64"/>
      <c r="DQH205" s="64"/>
      <c r="DQI205" s="64"/>
      <c r="DQJ205" s="64"/>
      <c r="DQK205" s="64"/>
      <c r="DQL205" s="64"/>
      <c r="DQM205" s="64"/>
      <c r="DQN205" s="64"/>
      <c r="DQO205" s="64"/>
      <c r="DQP205" s="64"/>
      <c r="DQQ205" s="64"/>
      <c r="DQR205" s="64"/>
      <c r="DQS205" s="64"/>
      <c r="DQT205" s="64"/>
      <c r="DQU205" s="64"/>
      <c r="DQV205" s="64"/>
      <c r="DQW205" s="64"/>
      <c r="DQX205" s="64"/>
      <c r="DQY205" s="64"/>
      <c r="DQZ205" s="64"/>
      <c r="DRA205" s="64"/>
      <c r="DRB205" s="64"/>
      <c r="DRC205" s="64"/>
      <c r="DRD205" s="64"/>
      <c r="DRE205" s="64"/>
      <c r="DRF205" s="64"/>
      <c r="DRG205" s="64"/>
      <c r="DRH205" s="64"/>
      <c r="DRI205" s="64"/>
      <c r="DRJ205" s="64"/>
      <c r="DRK205" s="64"/>
      <c r="DRL205" s="64"/>
      <c r="DRM205" s="64"/>
      <c r="DRN205" s="64"/>
      <c r="DRO205" s="64"/>
      <c r="DRP205" s="64"/>
      <c r="DRQ205" s="64"/>
      <c r="DRR205" s="64"/>
      <c r="DRS205" s="64"/>
      <c r="DRT205" s="64"/>
      <c r="DRU205" s="64"/>
      <c r="DRV205" s="64"/>
      <c r="DRW205" s="64"/>
      <c r="DRX205" s="64"/>
      <c r="DRY205" s="64"/>
      <c r="DRZ205" s="64"/>
      <c r="DSA205" s="64"/>
      <c r="DSB205" s="64"/>
      <c r="DSC205" s="64"/>
      <c r="DSD205" s="64"/>
      <c r="DSE205" s="64"/>
      <c r="DSF205" s="64"/>
      <c r="DSG205" s="64"/>
      <c r="DSH205" s="64"/>
      <c r="DSI205" s="64"/>
      <c r="DSJ205" s="64"/>
      <c r="DSK205" s="64"/>
      <c r="DSL205" s="64"/>
      <c r="DSM205" s="64"/>
      <c r="DSN205" s="64"/>
      <c r="DSO205" s="64"/>
      <c r="DSP205" s="64"/>
      <c r="DSQ205" s="64"/>
      <c r="DSR205" s="64"/>
      <c r="DSS205" s="64"/>
      <c r="DST205" s="64"/>
      <c r="DSU205" s="64"/>
      <c r="DSV205" s="64"/>
      <c r="DSW205" s="64"/>
      <c r="DSX205" s="64"/>
      <c r="DSY205" s="64"/>
      <c r="DSZ205" s="64"/>
      <c r="DTA205" s="64"/>
      <c r="DTB205" s="64"/>
      <c r="DTC205" s="64"/>
      <c r="DTD205" s="64"/>
      <c r="DTE205" s="64"/>
      <c r="DTF205" s="64"/>
      <c r="DTG205" s="64"/>
      <c r="DTH205" s="64"/>
      <c r="DTI205" s="64"/>
      <c r="DTJ205" s="64"/>
      <c r="DTK205" s="64"/>
      <c r="DTL205" s="64"/>
      <c r="DTM205" s="64"/>
      <c r="DTN205" s="64"/>
      <c r="DTO205" s="64"/>
      <c r="DTP205" s="64"/>
      <c r="DTQ205" s="64"/>
      <c r="DTR205" s="64"/>
      <c r="DTS205" s="64"/>
      <c r="DTT205" s="64"/>
      <c r="DTU205" s="64"/>
      <c r="DTV205" s="64"/>
      <c r="DTW205" s="64"/>
      <c r="DTX205" s="64"/>
      <c r="DTY205" s="64"/>
      <c r="DTZ205" s="64"/>
      <c r="DUA205" s="64"/>
      <c r="DUB205" s="64"/>
      <c r="DUC205" s="64"/>
      <c r="DUD205" s="64"/>
      <c r="DUE205" s="64"/>
      <c r="DUF205" s="64"/>
      <c r="DUG205" s="64"/>
      <c r="DUH205" s="64"/>
      <c r="DUI205" s="64"/>
      <c r="DUJ205" s="64"/>
      <c r="DUK205" s="64"/>
      <c r="DUL205" s="64"/>
      <c r="DUM205" s="64"/>
      <c r="DUN205" s="64"/>
      <c r="DUO205" s="64"/>
      <c r="DUP205" s="64"/>
      <c r="DUQ205" s="64"/>
      <c r="DUR205" s="64"/>
      <c r="DUS205" s="64"/>
      <c r="DUT205" s="64"/>
      <c r="DUU205" s="64"/>
      <c r="DUV205" s="64"/>
      <c r="DUW205" s="64"/>
      <c r="DUX205" s="64"/>
      <c r="DUY205" s="64"/>
      <c r="DUZ205" s="64"/>
      <c r="DVA205" s="64"/>
      <c r="DVB205" s="64"/>
      <c r="DVC205" s="64"/>
      <c r="DVD205" s="64"/>
      <c r="DVE205" s="64"/>
      <c r="DVF205" s="64"/>
      <c r="DVG205" s="64"/>
      <c r="DVH205" s="64"/>
      <c r="DVI205" s="64"/>
      <c r="DVJ205" s="64"/>
      <c r="DVK205" s="64"/>
      <c r="DVL205" s="64"/>
      <c r="DVM205" s="64"/>
      <c r="DVN205" s="64"/>
      <c r="DVO205" s="64"/>
      <c r="DVP205" s="64"/>
      <c r="DVQ205" s="64"/>
      <c r="DVR205" s="64"/>
      <c r="DVS205" s="64"/>
      <c r="DVT205" s="64"/>
      <c r="DVU205" s="64"/>
      <c r="DVV205" s="64"/>
      <c r="DVW205" s="64"/>
      <c r="DVX205" s="64"/>
      <c r="DVY205" s="64"/>
      <c r="DVZ205" s="64"/>
      <c r="DWA205" s="64"/>
      <c r="DWB205" s="64"/>
      <c r="DWC205" s="64"/>
      <c r="DWD205" s="64"/>
      <c r="DWE205" s="64"/>
      <c r="DWF205" s="64"/>
      <c r="DWG205" s="64"/>
      <c r="DWH205" s="64"/>
      <c r="DWI205" s="64"/>
      <c r="DWJ205" s="64"/>
      <c r="DWK205" s="64"/>
      <c r="DWL205" s="64"/>
      <c r="DWM205" s="64"/>
      <c r="DWN205" s="64"/>
      <c r="DWO205" s="64"/>
      <c r="DWP205" s="64"/>
      <c r="DWQ205" s="64"/>
      <c r="DWR205" s="64"/>
      <c r="DWS205" s="64"/>
      <c r="DWT205" s="64"/>
      <c r="DWU205" s="64"/>
      <c r="DWV205" s="64"/>
      <c r="DWW205" s="64"/>
      <c r="DWX205" s="64"/>
      <c r="DWY205" s="64"/>
      <c r="DWZ205" s="64"/>
      <c r="DXB205" s="64"/>
      <c r="DXD205" s="64"/>
      <c r="DXE205" s="64"/>
      <c r="DXF205" s="64"/>
      <c r="DXG205" s="64"/>
      <c r="DXH205" s="64"/>
      <c r="DXI205" s="64"/>
      <c r="DXJ205" s="64"/>
      <c r="DXK205" s="64"/>
      <c r="DXP205" s="64"/>
      <c r="DXQ205" s="64"/>
      <c r="DXR205" s="64"/>
      <c r="DXS205" s="64"/>
      <c r="DXT205" s="64"/>
      <c r="DXU205" s="64"/>
      <c r="DXV205" s="64"/>
      <c r="DXW205" s="64"/>
      <c r="DXX205" s="64"/>
      <c r="DXY205" s="64"/>
      <c r="DXZ205" s="64"/>
      <c r="DYA205" s="64"/>
      <c r="DYB205" s="64"/>
      <c r="DYC205" s="64"/>
      <c r="DYD205" s="64"/>
      <c r="DYE205" s="64"/>
      <c r="DYF205" s="64"/>
      <c r="DYG205" s="64"/>
      <c r="DYH205" s="64"/>
      <c r="DYI205" s="64"/>
      <c r="DYJ205" s="64"/>
      <c r="DYK205" s="64"/>
      <c r="DYL205" s="64"/>
      <c r="DYM205" s="64"/>
      <c r="DYN205" s="64"/>
      <c r="DYO205" s="64"/>
      <c r="DYP205" s="64"/>
      <c r="DYQ205" s="64"/>
      <c r="DYR205" s="64"/>
      <c r="DYS205" s="64"/>
      <c r="DYT205" s="64"/>
      <c r="DYU205" s="64"/>
      <c r="DYV205" s="64"/>
      <c r="DYW205" s="64"/>
      <c r="DYX205" s="64"/>
      <c r="DYY205" s="64"/>
      <c r="DYZ205" s="64"/>
      <c r="DZA205" s="64"/>
      <c r="DZB205" s="64"/>
      <c r="DZC205" s="64"/>
      <c r="DZD205" s="64"/>
      <c r="DZE205" s="64"/>
      <c r="DZF205" s="64"/>
      <c r="DZG205" s="64"/>
      <c r="DZH205" s="64"/>
      <c r="DZI205" s="64"/>
      <c r="DZJ205" s="64"/>
      <c r="DZK205" s="64"/>
      <c r="DZL205" s="64"/>
      <c r="DZM205" s="64"/>
      <c r="DZN205" s="64"/>
      <c r="DZO205" s="64"/>
      <c r="DZP205" s="64"/>
      <c r="DZQ205" s="64"/>
      <c r="DZR205" s="64"/>
      <c r="DZS205" s="64"/>
      <c r="DZT205" s="64"/>
      <c r="DZU205" s="64"/>
      <c r="DZV205" s="64"/>
      <c r="DZW205" s="64"/>
      <c r="DZX205" s="64"/>
      <c r="DZY205" s="64"/>
      <c r="DZZ205" s="64"/>
      <c r="EAA205" s="64"/>
      <c r="EAB205" s="64"/>
      <c r="EAC205" s="64"/>
      <c r="EAD205" s="64"/>
      <c r="EAE205" s="64"/>
      <c r="EAF205" s="64"/>
      <c r="EAG205" s="64"/>
      <c r="EAH205" s="64"/>
      <c r="EAI205" s="64"/>
      <c r="EAJ205" s="64"/>
      <c r="EAK205" s="64"/>
      <c r="EAL205" s="64"/>
      <c r="EAM205" s="64"/>
      <c r="EAN205" s="64"/>
      <c r="EAO205" s="64"/>
      <c r="EAP205" s="64"/>
      <c r="EAQ205" s="64"/>
      <c r="EAR205" s="64"/>
      <c r="EAS205" s="64"/>
      <c r="EAT205" s="64"/>
      <c r="EAU205" s="64"/>
      <c r="EAV205" s="64"/>
      <c r="EAW205" s="64"/>
      <c r="EAX205" s="64"/>
      <c r="EAY205" s="64"/>
      <c r="EAZ205" s="64"/>
      <c r="EBA205" s="64"/>
      <c r="EBB205" s="64"/>
      <c r="EBC205" s="64"/>
      <c r="EBD205" s="64"/>
      <c r="EBE205" s="64"/>
      <c r="EBF205" s="64"/>
      <c r="EBG205" s="64"/>
      <c r="EBH205" s="64"/>
      <c r="EBI205" s="64"/>
      <c r="EBJ205" s="64"/>
      <c r="EBK205" s="64"/>
      <c r="EBL205" s="64"/>
      <c r="EBM205" s="64"/>
      <c r="EBN205" s="64"/>
      <c r="EBO205" s="64"/>
      <c r="EBP205" s="64"/>
      <c r="EBQ205" s="64"/>
      <c r="EBR205" s="64"/>
      <c r="EBS205" s="64"/>
      <c r="EBT205" s="64"/>
      <c r="EBU205" s="64"/>
      <c r="EBV205" s="64"/>
      <c r="EBW205" s="64"/>
      <c r="EBX205" s="64"/>
      <c r="EBY205" s="64"/>
      <c r="EBZ205" s="64"/>
      <c r="ECA205" s="64"/>
      <c r="ECB205" s="64"/>
      <c r="ECC205" s="64"/>
      <c r="ECD205" s="64"/>
      <c r="ECE205" s="64"/>
      <c r="ECF205" s="64"/>
      <c r="ECG205" s="64"/>
      <c r="ECH205" s="64"/>
      <c r="ECI205" s="64"/>
      <c r="ECJ205" s="64"/>
      <c r="ECK205" s="64"/>
      <c r="ECL205" s="64"/>
      <c r="ECM205" s="64"/>
      <c r="ECN205" s="64"/>
      <c r="ECO205" s="64"/>
      <c r="ECP205" s="64"/>
      <c r="ECQ205" s="64"/>
      <c r="ECR205" s="64"/>
      <c r="ECS205" s="64"/>
      <c r="ECT205" s="64"/>
      <c r="ECU205" s="64"/>
      <c r="ECV205" s="64"/>
      <c r="ECW205" s="64"/>
      <c r="ECX205" s="64"/>
      <c r="ECY205" s="64"/>
      <c r="ECZ205" s="64"/>
      <c r="EDA205" s="64"/>
      <c r="EDB205" s="64"/>
      <c r="EDC205" s="64"/>
      <c r="EDD205" s="64"/>
      <c r="EDE205" s="64"/>
      <c r="EDF205" s="64"/>
      <c r="EDG205" s="64"/>
      <c r="EDH205" s="64"/>
      <c r="EDI205" s="64"/>
      <c r="EDJ205" s="64"/>
      <c r="EDK205" s="64"/>
      <c r="EDL205" s="64"/>
      <c r="EDM205" s="64"/>
      <c r="EDN205" s="64"/>
      <c r="EDO205" s="64"/>
      <c r="EDP205" s="64"/>
      <c r="EDQ205" s="64"/>
      <c r="EDR205" s="64"/>
      <c r="EDS205" s="64"/>
      <c r="EDT205" s="64"/>
      <c r="EDU205" s="64"/>
      <c r="EDV205" s="64"/>
      <c r="EDW205" s="64"/>
      <c r="EDX205" s="64"/>
      <c r="EDY205" s="64"/>
      <c r="EDZ205" s="64"/>
      <c r="EEA205" s="64"/>
      <c r="EEB205" s="64"/>
      <c r="EEC205" s="64"/>
      <c r="EED205" s="64"/>
      <c r="EEE205" s="64"/>
      <c r="EEF205" s="64"/>
      <c r="EEG205" s="64"/>
      <c r="EEH205" s="64"/>
      <c r="EEI205" s="64"/>
      <c r="EEJ205" s="64"/>
      <c r="EEK205" s="64"/>
      <c r="EEL205" s="64"/>
      <c r="EEM205" s="64"/>
      <c r="EEN205" s="64"/>
      <c r="EEO205" s="64"/>
      <c r="EEP205" s="64"/>
      <c r="EEQ205" s="64"/>
      <c r="EER205" s="64"/>
      <c r="EES205" s="64"/>
      <c r="EET205" s="64"/>
      <c r="EEU205" s="64"/>
      <c r="EEV205" s="64"/>
      <c r="EEW205" s="64"/>
      <c r="EEX205" s="64"/>
      <c r="EEY205" s="64"/>
      <c r="EEZ205" s="64"/>
      <c r="EFA205" s="64"/>
      <c r="EFB205" s="64"/>
      <c r="EFC205" s="64"/>
      <c r="EFD205" s="64"/>
      <c r="EFE205" s="64"/>
      <c r="EFF205" s="64"/>
      <c r="EFG205" s="64"/>
      <c r="EFH205" s="64"/>
      <c r="EFI205" s="64"/>
      <c r="EFJ205" s="64"/>
      <c r="EFK205" s="64"/>
      <c r="EFL205" s="64"/>
      <c r="EFM205" s="64"/>
      <c r="EFN205" s="64"/>
      <c r="EFO205" s="64"/>
      <c r="EFP205" s="64"/>
      <c r="EFQ205" s="64"/>
      <c r="EFR205" s="64"/>
      <c r="EFS205" s="64"/>
      <c r="EFT205" s="64"/>
      <c r="EFU205" s="64"/>
      <c r="EFV205" s="64"/>
      <c r="EFW205" s="64"/>
      <c r="EFX205" s="64"/>
      <c r="EFY205" s="64"/>
      <c r="EFZ205" s="64"/>
      <c r="EGA205" s="64"/>
      <c r="EGB205" s="64"/>
      <c r="EGC205" s="64"/>
      <c r="EGD205" s="64"/>
      <c r="EGE205" s="64"/>
      <c r="EGF205" s="64"/>
      <c r="EGG205" s="64"/>
      <c r="EGH205" s="64"/>
      <c r="EGI205" s="64"/>
      <c r="EGJ205" s="64"/>
      <c r="EGK205" s="64"/>
      <c r="EGL205" s="64"/>
      <c r="EGM205" s="64"/>
      <c r="EGN205" s="64"/>
      <c r="EGO205" s="64"/>
      <c r="EGP205" s="64"/>
      <c r="EGQ205" s="64"/>
      <c r="EGR205" s="64"/>
      <c r="EGS205" s="64"/>
      <c r="EGT205" s="64"/>
      <c r="EGU205" s="64"/>
      <c r="EGV205" s="64"/>
      <c r="EGX205" s="64"/>
      <c r="EGZ205" s="64"/>
      <c r="EHA205" s="64"/>
      <c r="EHB205" s="64"/>
      <c r="EHC205" s="64"/>
      <c r="EHD205" s="64"/>
      <c r="EHE205" s="64"/>
      <c r="EHF205" s="64"/>
      <c r="EHG205" s="64"/>
      <c r="EHL205" s="64"/>
      <c r="EHM205" s="64"/>
      <c r="EHN205" s="64"/>
      <c r="EHO205" s="64"/>
      <c r="EHP205" s="64"/>
      <c r="EHQ205" s="64"/>
      <c r="EHR205" s="64"/>
      <c r="EHS205" s="64"/>
      <c r="EHT205" s="64"/>
      <c r="EHU205" s="64"/>
      <c r="EHV205" s="64"/>
      <c r="EHW205" s="64"/>
      <c r="EHX205" s="64"/>
      <c r="EHY205" s="64"/>
      <c r="EHZ205" s="64"/>
      <c r="EIA205" s="64"/>
      <c r="EIB205" s="64"/>
      <c r="EIC205" s="64"/>
      <c r="EID205" s="64"/>
      <c r="EIE205" s="64"/>
      <c r="EIF205" s="64"/>
      <c r="EIG205" s="64"/>
      <c r="EIH205" s="64"/>
      <c r="EII205" s="64"/>
      <c r="EIJ205" s="64"/>
      <c r="EIK205" s="64"/>
      <c r="EIL205" s="64"/>
      <c r="EIM205" s="64"/>
      <c r="EIN205" s="64"/>
      <c r="EIO205" s="64"/>
      <c r="EIP205" s="64"/>
      <c r="EIQ205" s="64"/>
      <c r="EIR205" s="64"/>
      <c r="EIS205" s="64"/>
      <c r="EIT205" s="64"/>
      <c r="EIU205" s="64"/>
      <c r="EIV205" s="64"/>
      <c r="EIW205" s="64"/>
      <c r="EIX205" s="64"/>
      <c r="EIY205" s="64"/>
      <c r="EIZ205" s="64"/>
      <c r="EJA205" s="64"/>
      <c r="EJB205" s="64"/>
      <c r="EJC205" s="64"/>
      <c r="EJD205" s="64"/>
      <c r="EJE205" s="64"/>
      <c r="EJF205" s="64"/>
      <c r="EJG205" s="64"/>
      <c r="EJH205" s="64"/>
      <c r="EJI205" s="64"/>
      <c r="EJJ205" s="64"/>
      <c r="EJK205" s="64"/>
      <c r="EJL205" s="64"/>
      <c r="EJM205" s="64"/>
      <c r="EJN205" s="64"/>
      <c r="EJO205" s="64"/>
      <c r="EJP205" s="64"/>
      <c r="EJQ205" s="64"/>
      <c r="EJR205" s="64"/>
      <c r="EJS205" s="64"/>
      <c r="EJT205" s="64"/>
      <c r="EJU205" s="64"/>
      <c r="EJV205" s="64"/>
      <c r="EJW205" s="64"/>
      <c r="EJX205" s="64"/>
      <c r="EJY205" s="64"/>
      <c r="EJZ205" s="64"/>
      <c r="EKA205" s="64"/>
      <c r="EKB205" s="64"/>
      <c r="EKC205" s="64"/>
      <c r="EKD205" s="64"/>
      <c r="EKE205" s="64"/>
      <c r="EKF205" s="64"/>
      <c r="EKG205" s="64"/>
      <c r="EKH205" s="64"/>
      <c r="EKI205" s="64"/>
      <c r="EKJ205" s="64"/>
      <c r="EKK205" s="64"/>
      <c r="EKL205" s="64"/>
      <c r="EKM205" s="64"/>
      <c r="EKN205" s="64"/>
      <c r="EKO205" s="64"/>
      <c r="EKP205" s="64"/>
      <c r="EKQ205" s="64"/>
      <c r="EKR205" s="64"/>
      <c r="EKS205" s="64"/>
      <c r="EKT205" s="64"/>
      <c r="EKU205" s="64"/>
      <c r="EKV205" s="64"/>
      <c r="EKW205" s="64"/>
      <c r="EKX205" s="64"/>
      <c r="EKY205" s="64"/>
      <c r="EKZ205" s="64"/>
      <c r="ELA205" s="64"/>
      <c r="ELB205" s="64"/>
      <c r="ELC205" s="64"/>
      <c r="ELD205" s="64"/>
      <c r="ELE205" s="64"/>
      <c r="ELF205" s="64"/>
      <c r="ELG205" s="64"/>
      <c r="ELH205" s="64"/>
      <c r="ELI205" s="64"/>
      <c r="ELJ205" s="64"/>
      <c r="ELK205" s="64"/>
      <c r="ELL205" s="64"/>
      <c r="ELM205" s="64"/>
      <c r="ELN205" s="64"/>
      <c r="ELO205" s="64"/>
      <c r="ELP205" s="64"/>
      <c r="ELQ205" s="64"/>
      <c r="ELR205" s="64"/>
      <c r="ELS205" s="64"/>
      <c r="ELT205" s="64"/>
      <c r="ELU205" s="64"/>
      <c r="ELV205" s="64"/>
      <c r="ELW205" s="64"/>
      <c r="ELX205" s="64"/>
      <c r="ELY205" s="64"/>
      <c r="ELZ205" s="64"/>
      <c r="EMA205" s="64"/>
      <c r="EMB205" s="64"/>
      <c r="EMC205" s="64"/>
      <c r="EMD205" s="64"/>
      <c r="EME205" s="64"/>
      <c r="EMF205" s="64"/>
      <c r="EMG205" s="64"/>
      <c r="EMH205" s="64"/>
      <c r="EMI205" s="64"/>
      <c r="EMJ205" s="64"/>
      <c r="EMK205" s="64"/>
      <c r="EML205" s="64"/>
      <c r="EMM205" s="64"/>
      <c r="EMN205" s="64"/>
      <c r="EMO205" s="64"/>
      <c r="EMP205" s="64"/>
      <c r="EMQ205" s="64"/>
      <c r="EMR205" s="64"/>
      <c r="EMS205" s="64"/>
      <c r="EMT205" s="64"/>
      <c r="EMU205" s="64"/>
      <c r="EMV205" s="64"/>
      <c r="EMW205" s="64"/>
      <c r="EMX205" s="64"/>
      <c r="EMY205" s="64"/>
      <c r="EMZ205" s="64"/>
      <c r="ENA205" s="64"/>
      <c r="ENB205" s="64"/>
      <c r="ENC205" s="64"/>
      <c r="END205" s="64"/>
      <c r="ENE205" s="64"/>
      <c r="ENF205" s="64"/>
      <c r="ENG205" s="64"/>
      <c r="ENH205" s="64"/>
      <c r="ENI205" s="64"/>
      <c r="ENJ205" s="64"/>
      <c r="ENK205" s="64"/>
      <c r="ENL205" s="64"/>
      <c r="ENM205" s="64"/>
      <c r="ENN205" s="64"/>
      <c r="ENO205" s="64"/>
      <c r="ENP205" s="64"/>
      <c r="ENQ205" s="64"/>
      <c r="ENR205" s="64"/>
      <c r="ENS205" s="64"/>
      <c r="ENT205" s="64"/>
      <c r="ENU205" s="64"/>
      <c r="ENV205" s="64"/>
      <c r="ENW205" s="64"/>
      <c r="ENX205" s="64"/>
      <c r="ENY205" s="64"/>
      <c r="ENZ205" s="64"/>
      <c r="EOA205" s="64"/>
      <c r="EOB205" s="64"/>
      <c r="EOC205" s="64"/>
      <c r="EOD205" s="64"/>
      <c r="EOE205" s="64"/>
      <c r="EOF205" s="64"/>
      <c r="EOG205" s="64"/>
      <c r="EOH205" s="64"/>
      <c r="EOI205" s="64"/>
      <c r="EOJ205" s="64"/>
      <c r="EOK205" s="64"/>
      <c r="EOL205" s="64"/>
      <c r="EOM205" s="64"/>
      <c r="EON205" s="64"/>
      <c r="EOO205" s="64"/>
      <c r="EOP205" s="64"/>
      <c r="EOQ205" s="64"/>
      <c r="EOR205" s="64"/>
      <c r="EOS205" s="64"/>
      <c r="EOT205" s="64"/>
      <c r="EOU205" s="64"/>
      <c r="EOV205" s="64"/>
      <c r="EOW205" s="64"/>
      <c r="EOX205" s="64"/>
      <c r="EOY205" s="64"/>
      <c r="EOZ205" s="64"/>
      <c r="EPA205" s="64"/>
      <c r="EPB205" s="64"/>
      <c r="EPC205" s="64"/>
      <c r="EPD205" s="64"/>
      <c r="EPE205" s="64"/>
      <c r="EPF205" s="64"/>
      <c r="EPG205" s="64"/>
      <c r="EPH205" s="64"/>
      <c r="EPI205" s="64"/>
      <c r="EPJ205" s="64"/>
      <c r="EPK205" s="64"/>
      <c r="EPL205" s="64"/>
      <c r="EPM205" s="64"/>
      <c r="EPN205" s="64"/>
      <c r="EPO205" s="64"/>
      <c r="EPP205" s="64"/>
      <c r="EPQ205" s="64"/>
      <c r="EPR205" s="64"/>
      <c r="EPS205" s="64"/>
      <c r="EPT205" s="64"/>
      <c r="EPU205" s="64"/>
      <c r="EPV205" s="64"/>
      <c r="EPW205" s="64"/>
      <c r="EPX205" s="64"/>
      <c r="EPY205" s="64"/>
      <c r="EPZ205" s="64"/>
      <c r="EQA205" s="64"/>
      <c r="EQB205" s="64"/>
      <c r="EQC205" s="64"/>
      <c r="EQD205" s="64"/>
      <c r="EQE205" s="64"/>
      <c r="EQF205" s="64"/>
      <c r="EQG205" s="64"/>
      <c r="EQH205" s="64"/>
      <c r="EQI205" s="64"/>
      <c r="EQJ205" s="64"/>
      <c r="EQK205" s="64"/>
      <c r="EQL205" s="64"/>
      <c r="EQM205" s="64"/>
      <c r="EQN205" s="64"/>
      <c r="EQO205" s="64"/>
      <c r="EQP205" s="64"/>
      <c r="EQQ205" s="64"/>
      <c r="EQR205" s="64"/>
      <c r="EQT205" s="64"/>
      <c r="EQV205" s="64"/>
      <c r="EQW205" s="64"/>
      <c r="EQX205" s="64"/>
      <c r="EQY205" s="64"/>
      <c r="EQZ205" s="64"/>
      <c r="ERA205" s="64"/>
      <c r="ERB205" s="64"/>
      <c r="ERC205" s="64"/>
      <c r="ERH205" s="64"/>
      <c r="ERI205" s="64"/>
      <c r="ERJ205" s="64"/>
      <c r="ERK205" s="64"/>
      <c r="ERL205" s="64"/>
      <c r="ERM205" s="64"/>
      <c r="ERN205" s="64"/>
      <c r="ERO205" s="64"/>
      <c r="ERP205" s="64"/>
      <c r="ERQ205" s="64"/>
      <c r="ERR205" s="64"/>
      <c r="ERS205" s="64"/>
      <c r="ERT205" s="64"/>
      <c r="ERU205" s="64"/>
      <c r="ERV205" s="64"/>
      <c r="ERW205" s="64"/>
      <c r="ERX205" s="64"/>
      <c r="ERY205" s="64"/>
      <c r="ERZ205" s="64"/>
      <c r="ESA205" s="64"/>
      <c r="ESB205" s="64"/>
      <c r="ESC205" s="64"/>
      <c r="ESD205" s="64"/>
      <c r="ESE205" s="64"/>
      <c r="ESF205" s="64"/>
      <c r="ESG205" s="64"/>
      <c r="ESH205" s="64"/>
      <c r="ESI205" s="64"/>
      <c r="ESJ205" s="64"/>
      <c r="ESK205" s="64"/>
      <c r="ESL205" s="64"/>
      <c r="ESM205" s="64"/>
      <c r="ESN205" s="64"/>
      <c r="ESO205" s="64"/>
      <c r="ESP205" s="64"/>
      <c r="ESQ205" s="64"/>
      <c r="ESR205" s="64"/>
      <c r="ESS205" s="64"/>
      <c r="EST205" s="64"/>
      <c r="ESU205" s="64"/>
      <c r="ESV205" s="64"/>
      <c r="ESW205" s="64"/>
      <c r="ESX205" s="64"/>
      <c r="ESY205" s="64"/>
      <c r="ESZ205" s="64"/>
      <c r="ETA205" s="64"/>
      <c r="ETB205" s="64"/>
      <c r="ETC205" s="64"/>
      <c r="ETD205" s="64"/>
      <c r="ETE205" s="64"/>
      <c r="ETF205" s="64"/>
      <c r="ETG205" s="64"/>
      <c r="ETH205" s="64"/>
      <c r="ETI205" s="64"/>
      <c r="ETJ205" s="64"/>
      <c r="ETK205" s="64"/>
      <c r="ETL205" s="64"/>
      <c r="ETM205" s="64"/>
      <c r="ETN205" s="64"/>
      <c r="ETO205" s="64"/>
      <c r="ETP205" s="64"/>
      <c r="ETQ205" s="64"/>
      <c r="ETR205" s="64"/>
      <c r="ETS205" s="64"/>
      <c r="ETT205" s="64"/>
      <c r="ETU205" s="64"/>
      <c r="ETV205" s="64"/>
      <c r="ETW205" s="64"/>
      <c r="ETX205" s="64"/>
      <c r="ETY205" s="64"/>
      <c r="ETZ205" s="64"/>
      <c r="EUA205" s="64"/>
      <c r="EUB205" s="64"/>
      <c r="EUC205" s="64"/>
      <c r="EUD205" s="64"/>
      <c r="EUE205" s="64"/>
      <c r="EUF205" s="64"/>
      <c r="EUG205" s="64"/>
      <c r="EUH205" s="64"/>
      <c r="EUI205" s="64"/>
      <c r="EUJ205" s="64"/>
      <c r="EUK205" s="64"/>
      <c r="EUL205" s="64"/>
      <c r="EUM205" s="64"/>
      <c r="EUN205" s="64"/>
      <c r="EUO205" s="64"/>
      <c r="EUP205" s="64"/>
      <c r="EUQ205" s="64"/>
      <c r="EUR205" s="64"/>
      <c r="EUS205" s="64"/>
      <c r="EUT205" s="64"/>
      <c r="EUU205" s="64"/>
      <c r="EUV205" s="64"/>
      <c r="EUW205" s="64"/>
      <c r="EUX205" s="64"/>
      <c r="EUY205" s="64"/>
      <c r="EUZ205" s="64"/>
      <c r="EVA205" s="64"/>
      <c r="EVB205" s="64"/>
      <c r="EVC205" s="64"/>
      <c r="EVD205" s="64"/>
      <c r="EVE205" s="64"/>
      <c r="EVF205" s="64"/>
      <c r="EVG205" s="64"/>
      <c r="EVH205" s="64"/>
      <c r="EVI205" s="64"/>
      <c r="EVJ205" s="64"/>
      <c r="EVK205" s="64"/>
      <c r="EVL205" s="64"/>
      <c r="EVM205" s="64"/>
      <c r="EVN205" s="64"/>
      <c r="EVO205" s="64"/>
      <c r="EVP205" s="64"/>
      <c r="EVQ205" s="64"/>
      <c r="EVR205" s="64"/>
      <c r="EVS205" s="64"/>
      <c r="EVT205" s="64"/>
      <c r="EVU205" s="64"/>
      <c r="EVV205" s="64"/>
      <c r="EVW205" s="64"/>
      <c r="EVX205" s="64"/>
      <c r="EVY205" s="64"/>
      <c r="EVZ205" s="64"/>
      <c r="EWA205" s="64"/>
      <c r="EWB205" s="64"/>
      <c r="EWC205" s="64"/>
      <c r="EWD205" s="64"/>
      <c r="EWE205" s="64"/>
      <c r="EWF205" s="64"/>
      <c r="EWG205" s="64"/>
      <c r="EWH205" s="64"/>
      <c r="EWI205" s="64"/>
      <c r="EWJ205" s="64"/>
      <c r="EWK205" s="64"/>
      <c r="EWL205" s="64"/>
      <c r="EWM205" s="64"/>
      <c r="EWN205" s="64"/>
      <c r="EWO205" s="64"/>
      <c r="EWP205" s="64"/>
      <c r="EWQ205" s="64"/>
      <c r="EWR205" s="64"/>
      <c r="EWS205" s="64"/>
      <c r="EWT205" s="64"/>
      <c r="EWU205" s="64"/>
      <c r="EWV205" s="64"/>
      <c r="EWW205" s="64"/>
      <c r="EWX205" s="64"/>
      <c r="EWY205" s="64"/>
      <c r="EWZ205" s="64"/>
      <c r="EXA205" s="64"/>
      <c r="EXB205" s="64"/>
      <c r="EXC205" s="64"/>
      <c r="EXD205" s="64"/>
      <c r="EXE205" s="64"/>
      <c r="EXF205" s="64"/>
      <c r="EXG205" s="64"/>
      <c r="EXH205" s="64"/>
      <c r="EXI205" s="64"/>
      <c r="EXJ205" s="64"/>
      <c r="EXK205" s="64"/>
      <c r="EXL205" s="64"/>
      <c r="EXM205" s="64"/>
      <c r="EXN205" s="64"/>
      <c r="EXO205" s="64"/>
      <c r="EXP205" s="64"/>
      <c r="EXQ205" s="64"/>
      <c r="EXR205" s="64"/>
      <c r="EXS205" s="64"/>
      <c r="EXT205" s="64"/>
      <c r="EXU205" s="64"/>
      <c r="EXV205" s="64"/>
      <c r="EXW205" s="64"/>
      <c r="EXX205" s="64"/>
      <c r="EXY205" s="64"/>
      <c r="EXZ205" s="64"/>
      <c r="EYA205" s="64"/>
      <c r="EYB205" s="64"/>
      <c r="EYC205" s="64"/>
      <c r="EYD205" s="64"/>
      <c r="EYE205" s="64"/>
      <c r="EYF205" s="64"/>
      <c r="EYG205" s="64"/>
      <c r="EYH205" s="64"/>
      <c r="EYI205" s="64"/>
      <c r="EYJ205" s="64"/>
      <c r="EYK205" s="64"/>
      <c r="EYL205" s="64"/>
      <c r="EYM205" s="64"/>
      <c r="EYN205" s="64"/>
      <c r="EYO205" s="64"/>
      <c r="EYP205" s="64"/>
      <c r="EYQ205" s="64"/>
      <c r="EYR205" s="64"/>
      <c r="EYS205" s="64"/>
      <c r="EYT205" s="64"/>
      <c r="EYU205" s="64"/>
      <c r="EYV205" s="64"/>
      <c r="EYW205" s="64"/>
      <c r="EYX205" s="64"/>
      <c r="EYY205" s="64"/>
      <c r="EYZ205" s="64"/>
      <c r="EZA205" s="64"/>
      <c r="EZB205" s="64"/>
      <c r="EZC205" s="64"/>
      <c r="EZD205" s="64"/>
      <c r="EZE205" s="64"/>
      <c r="EZF205" s="64"/>
      <c r="EZG205" s="64"/>
      <c r="EZH205" s="64"/>
      <c r="EZI205" s="64"/>
      <c r="EZJ205" s="64"/>
      <c r="EZK205" s="64"/>
      <c r="EZL205" s="64"/>
      <c r="EZM205" s="64"/>
      <c r="EZN205" s="64"/>
      <c r="EZO205" s="64"/>
      <c r="EZP205" s="64"/>
      <c r="EZQ205" s="64"/>
      <c r="EZR205" s="64"/>
      <c r="EZS205" s="64"/>
      <c r="EZT205" s="64"/>
      <c r="EZU205" s="64"/>
      <c r="EZV205" s="64"/>
      <c r="EZW205" s="64"/>
      <c r="EZX205" s="64"/>
      <c r="EZY205" s="64"/>
      <c r="EZZ205" s="64"/>
      <c r="FAA205" s="64"/>
      <c r="FAB205" s="64"/>
      <c r="FAC205" s="64"/>
      <c r="FAD205" s="64"/>
      <c r="FAE205" s="64"/>
      <c r="FAF205" s="64"/>
      <c r="FAG205" s="64"/>
      <c r="FAH205" s="64"/>
      <c r="FAI205" s="64"/>
      <c r="FAJ205" s="64"/>
      <c r="FAK205" s="64"/>
      <c r="FAL205" s="64"/>
      <c r="FAM205" s="64"/>
      <c r="FAN205" s="64"/>
      <c r="FAP205" s="64"/>
      <c r="FAR205" s="64"/>
      <c r="FAS205" s="64"/>
      <c r="FAT205" s="64"/>
      <c r="FAU205" s="64"/>
      <c r="FAV205" s="64"/>
      <c r="FAW205" s="64"/>
      <c r="FAX205" s="64"/>
      <c r="FAY205" s="64"/>
      <c r="FBD205" s="64"/>
      <c r="FBE205" s="64"/>
      <c r="FBF205" s="64"/>
      <c r="FBG205" s="64"/>
      <c r="FBH205" s="64"/>
      <c r="FBI205" s="64"/>
      <c r="FBJ205" s="64"/>
      <c r="FBK205" s="64"/>
      <c r="FBL205" s="64"/>
      <c r="FBM205" s="64"/>
      <c r="FBN205" s="64"/>
      <c r="FBO205" s="64"/>
      <c r="FBP205" s="64"/>
      <c r="FBQ205" s="64"/>
      <c r="FBR205" s="64"/>
      <c r="FBS205" s="64"/>
      <c r="FBT205" s="64"/>
      <c r="FBU205" s="64"/>
      <c r="FBV205" s="64"/>
      <c r="FBW205" s="64"/>
      <c r="FBX205" s="64"/>
      <c r="FBY205" s="64"/>
      <c r="FBZ205" s="64"/>
      <c r="FCA205" s="64"/>
      <c r="FCB205" s="64"/>
      <c r="FCC205" s="64"/>
      <c r="FCD205" s="64"/>
      <c r="FCE205" s="64"/>
      <c r="FCF205" s="64"/>
      <c r="FCG205" s="64"/>
      <c r="FCH205" s="64"/>
      <c r="FCI205" s="64"/>
      <c r="FCJ205" s="64"/>
      <c r="FCK205" s="64"/>
      <c r="FCL205" s="64"/>
      <c r="FCM205" s="64"/>
      <c r="FCN205" s="64"/>
      <c r="FCO205" s="64"/>
      <c r="FCP205" s="64"/>
      <c r="FCQ205" s="64"/>
      <c r="FCR205" s="64"/>
      <c r="FCS205" s="64"/>
      <c r="FCT205" s="64"/>
      <c r="FCU205" s="64"/>
      <c r="FCV205" s="64"/>
      <c r="FCW205" s="64"/>
      <c r="FCX205" s="64"/>
      <c r="FCY205" s="64"/>
      <c r="FCZ205" s="64"/>
      <c r="FDA205" s="64"/>
      <c r="FDB205" s="64"/>
      <c r="FDC205" s="64"/>
      <c r="FDD205" s="64"/>
      <c r="FDE205" s="64"/>
      <c r="FDF205" s="64"/>
      <c r="FDG205" s="64"/>
      <c r="FDH205" s="64"/>
      <c r="FDI205" s="64"/>
      <c r="FDJ205" s="64"/>
      <c r="FDK205" s="64"/>
      <c r="FDL205" s="64"/>
      <c r="FDM205" s="64"/>
      <c r="FDN205" s="64"/>
      <c r="FDO205" s="64"/>
      <c r="FDP205" s="64"/>
      <c r="FDQ205" s="64"/>
      <c r="FDR205" s="64"/>
      <c r="FDS205" s="64"/>
      <c r="FDT205" s="64"/>
      <c r="FDU205" s="64"/>
      <c r="FDV205" s="64"/>
      <c r="FDW205" s="64"/>
      <c r="FDX205" s="64"/>
      <c r="FDY205" s="64"/>
      <c r="FDZ205" s="64"/>
      <c r="FEA205" s="64"/>
      <c r="FEB205" s="64"/>
      <c r="FEC205" s="64"/>
      <c r="FED205" s="64"/>
      <c r="FEE205" s="64"/>
      <c r="FEF205" s="64"/>
      <c r="FEG205" s="64"/>
      <c r="FEH205" s="64"/>
      <c r="FEI205" s="64"/>
      <c r="FEJ205" s="64"/>
      <c r="FEK205" s="64"/>
      <c r="FEL205" s="64"/>
      <c r="FEM205" s="64"/>
      <c r="FEN205" s="64"/>
      <c r="FEO205" s="64"/>
      <c r="FEP205" s="64"/>
      <c r="FEQ205" s="64"/>
      <c r="FER205" s="64"/>
      <c r="FES205" s="64"/>
      <c r="FET205" s="64"/>
      <c r="FEU205" s="64"/>
      <c r="FEV205" s="64"/>
      <c r="FEW205" s="64"/>
      <c r="FEX205" s="64"/>
      <c r="FEY205" s="64"/>
      <c r="FEZ205" s="64"/>
      <c r="FFA205" s="64"/>
      <c r="FFB205" s="64"/>
      <c r="FFC205" s="64"/>
      <c r="FFD205" s="64"/>
      <c r="FFE205" s="64"/>
      <c r="FFF205" s="64"/>
      <c r="FFG205" s="64"/>
      <c r="FFH205" s="64"/>
      <c r="FFI205" s="64"/>
      <c r="FFJ205" s="64"/>
      <c r="FFK205" s="64"/>
      <c r="FFL205" s="64"/>
      <c r="FFM205" s="64"/>
      <c r="FFN205" s="64"/>
      <c r="FFO205" s="64"/>
      <c r="FFP205" s="64"/>
      <c r="FFQ205" s="64"/>
      <c r="FFR205" s="64"/>
      <c r="FFS205" s="64"/>
      <c r="FFT205" s="64"/>
      <c r="FFU205" s="64"/>
      <c r="FFV205" s="64"/>
      <c r="FFW205" s="64"/>
      <c r="FFX205" s="64"/>
      <c r="FFY205" s="64"/>
      <c r="FFZ205" s="64"/>
      <c r="FGA205" s="64"/>
      <c r="FGB205" s="64"/>
      <c r="FGC205" s="64"/>
      <c r="FGD205" s="64"/>
      <c r="FGE205" s="64"/>
      <c r="FGF205" s="64"/>
      <c r="FGG205" s="64"/>
      <c r="FGH205" s="64"/>
      <c r="FGI205" s="64"/>
      <c r="FGJ205" s="64"/>
      <c r="FGK205" s="64"/>
      <c r="FGL205" s="64"/>
      <c r="FGM205" s="64"/>
      <c r="FGN205" s="64"/>
      <c r="FGO205" s="64"/>
      <c r="FGP205" s="64"/>
      <c r="FGQ205" s="64"/>
      <c r="FGR205" s="64"/>
      <c r="FGS205" s="64"/>
      <c r="FGT205" s="64"/>
      <c r="FGU205" s="64"/>
      <c r="FGV205" s="64"/>
      <c r="FGW205" s="64"/>
      <c r="FGX205" s="64"/>
      <c r="FGY205" s="64"/>
      <c r="FGZ205" s="64"/>
      <c r="FHA205" s="64"/>
      <c r="FHB205" s="64"/>
      <c r="FHC205" s="64"/>
      <c r="FHD205" s="64"/>
      <c r="FHE205" s="64"/>
      <c r="FHF205" s="64"/>
      <c r="FHG205" s="64"/>
      <c r="FHH205" s="64"/>
      <c r="FHI205" s="64"/>
      <c r="FHJ205" s="64"/>
      <c r="FHK205" s="64"/>
      <c r="FHL205" s="64"/>
      <c r="FHM205" s="64"/>
      <c r="FHN205" s="64"/>
      <c r="FHO205" s="64"/>
      <c r="FHP205" s="64"/>
      <c r="FHQ205" s="64"/>
      <c r="FHR205" s="64"/>
      <c r="FHS205" s="64"/>
      <c r="FHT205" s="64"/>
      <c r="FHU205" s="64"/>
      <c r="FHV205" s="64"/>
      <c r="FHW205" s="64"/>
      <c r="FHX205" s="64"/>
      <c r="FHY205" s="64"/>
      <c r="FHZ205" s="64"/>
      <c r="FIA205" s="64"/>
      <c r="FIB205" s="64"/>
      <c r="FIC205" s="64"/>
      <c r="FID205" s="64"/>
      <c r="FIE205" s="64"/>
      <c r="FIF205" s="64"/>
      <c r="FIG205" s="64"/>
      <c r="FIH205" s="64"/>
      <c r="FII205" s="64"/>
      <c r="FIJ205" s="64"/>
      <c r="FIK205" s="64"/>
      <c r="FIL205" s="64"/>
      <c r="FIM205" s="64"/>
      <c r="FIN205" s="64"/>
      <c r="FIO205" s="64"/>
      <c r="FIP205" s="64"/>
      <c r="FIQ205" s="64"/>
      <c r="FIR205" s="64"/>
      <c r="FIS205" s="64"/>
      <c r="FIT205" s="64"/>
      <c r="FIU205" s="64"/>
      <c r="FIV205" s="64"/>
      <c r="FIW205" s="64"/>
      <c r="FIX205" s="64"/>
      <c r="FIY205" s="64"/>
      <c r="FIZ205" s="64"/>
      <c r="FJA205" s="64"/>
      <c r="FJB205" s="64"/>
      <c r="FJC205" s="64"/>
      <c r="FJD205" s="64"/>
      <c r="FJE205" s="64"/>
      <c r="FJF205" s="64"/>
      <c r="FJG205" s="64"/>
      <c r="FJH205" s="64"/>
      <c r="FJI205" s="64"/>
      <c r="FJJ205" s="64"/>
      <c r="FJK205" s="64"/>
      <c r="FJL205" s="64"/>
      <c r="FJM205" s="64"/>
      <c r="FJN205" s="64"/>
      <c r="FJO205" s="64"/>
      <c r="FJP205" s="64"/>
      <c r="FJQ205" s="64"/>
      <c r="FJR205" s="64"/>
      <c r="FJS205" s="64"/>
      <c r="FJT205" s="64"/>
      <c r="FJU205" s="64"/>
      <c r="FJV205" s="64"/>
      <c r="FJW205" s="64"/>
      <c r="FJX205" s="64"/>
      <c r="FJY205" s="64"/>
      <c r="FJZ205" s="64"/>
      <c r="FKA205" s="64"/>
      <c r="FKB205" s="64"/>
      <c r="FKC205" s="64"/>
      <c r="FKD205" s="64"/>
      <c r="FKE205" s="64"/>
      <c r="FKF205" s="64"/>
      <c r="FKG205" s="64"/>
      <c r="FKH205" s="64"/>
      <c r="FKI205" s="64"/>
      <c r="FKJ205" s="64"/>
      <c r="FKL205" s="64"/>
      <c r="FKN205" s="64"/>
      <c r="FKO205" s="64"/>
      <c r="FKP205" s="64"/>
      <c r="FKQ205" s="64"/>
      <c r="FKR205" s="64"/>
      <c r="FKS205" s="64"/>
      <c r="FKT205" s="64"/>
      <c r="FKU205" s="64"/>
      <c r="FKZ205" s="64"/>
      <c r="FLA205" s="64"/>
      <c r="FLB205" s="64"/>
      <c r="FLC205" s="64"/>
      <c r="FLD205" s="64"/>
      <c r="FLE205" s="64"/>
      <c r="FLF205" s="64"/>
      <c r="FLG205" s="64"/>
      <c r="FLH205" s="64"/>
      <c r="FLI205" s="64"/>
      <c r="FLJ205" s="64"/>
      <c r="FLK205" s="64"/>
      <c r="FLL205" s="64"/>
      <c r="FLM205" s="64"/>
      <c r="FLN205" s="64"/>
      <c r="FLO205" s="64"/>
      <c r="FLP205" s="64"/>
      <c r="FLQ205" s="64"/>
      <c r="FLR205" s="64"/>
      <c r="FLS205" s="64"/>
      <c r="FLT205" s="64"/>
      <c r="FLU205" s="64"/>
      <c r="FLV205" s="64"/>
      <c r="FLW205" s="64"/>
      <c r="FLX205" s="64"/>
      <c r="FLY205" s="64"/>
      <c r="FLZ205" s="64"/>
      <c r="FMA205" s="64"/>
      <c r="FMB205" s="64"/>
      <c r="FMC205" s="64"/>
      <c r="FMD205" s="64"/>
      <c r="FME205" s="64"/>
      <c r="FMF205" s="64"/>
      <c r="FMG205" s="64"/>
      <c r="FMH205" s="64"/>
      <c r="FMI205" s="64"/>
      <c r="FMJ205" s="64"/>
      <c r="FMK205" s="64"/>
      <c r="FML205" s="64"/>
      <c r="FMM205" s="64"/>
      <c r="FMN205" s="64"/>
      <c r="FMO205" s="64"/>
      <c r="FMP205" s="64"/>
      <c r="FMQ205" s="64"/>
      <c r="FMR205" s="64"/>
      <c r="FMS205" s="64"/>
      <c r="FMT205" s="64"/>
      <c r="FMU205" s="64"/>
      <c r="FMV205" s="64"/>
      <c r="FMW205" s="64"/>
      <c r="FMX205" s="64"/>
      <c r="FMY205" s="64"/>
      <c r="FMZ205" s="64"/>
      <c r="FNA205" s="64"/>
      <c r="FNB205" s="64"/>
      <c r="FNC205" s="64"/>
      <c r="FND205" s="64"/>
      <c r="FNE205" s="64"/>
      <c r="FNF205" s="64"/>
      <c r="FNG205" s="64"/>
      <c r="FNH205" s="64"/>
      <c r="FNI205" s="64"/>
      <c r="FNJ205" s="64"/>
      <c r="FNK205" s="64"/>
      <c r="FNL205" s="64"/>
      <c r="FNM205" s="64"/>
      <c r="FNN205" s="64"/>
      <c r="FNO205" s="64"/>
      <c r="FNP205" s="64"/>
      <c r="FNQ205" s="64"/>
      <c r="FNR205" s="64"/>
      <c r="FNS205" s="64"/>
      <c r="FNT205" s="64"/>
      <c r="FNU205" s="64"/>
      <c r="FNV205" s="64"/>
      <c r="FNW205" s="64"/>
      <c r="FNX205" s="64"/>
      <c r="FNY205" s="64"/>
      <c r="FNZ205" s="64"/>
      <c r="FOA205" s="64"/>
      <c r="FOB205" s="64"/>
      <c r="FOC205" s="64"/>
      <c r="FOD205" s="64"/>
      <c r="FOE205" s="64"/>
      <c r="FOF205" s="64"/>
      <c r="FOG205" s="64"/>
      <c r="FOH205" s="64"/>
      <c r="FOI205" s="64"/>
      <c r="FOJ205" s="64"/>
      <c r="FOK205" s="64"/>
      <c r="FOL205" s="64"/>
      <c r="FOM205" s="64"/>
      <c r="FON205" s="64"/>
      <c r="FOO205" s="64"/>
      <c r="FOP205" s="64"/>
      <c r="FOQ205" s="64"/>
      <c r="FOR205" s="64"/>
      <c r="FOS205" s="64"/>
      <c r="FOT205" s="64"/>
      <c r="FOU205" s="64"/>
      <c r="FOV205" s="64"/>
      <c r="FOW205" s="64"/>
      <c r="FOX205" s="64"/>
      <c r="FOY205" s="64"/>
      <c r="FOZ205" s="64"/>
      <c r="FPA205" s="64"/>
      <c r="FPB205" s="64"/>
      <c r="FPC205" s="64"/>
      <c r="FPD205" s="64"/>
      <c r="FPE205" s="64"/>
      <c r="FPF205" s="64"/>
      <c r="FPG205" s="64"/>
      <c r="FPH205" s="64"/>
      <c r="FPI205" s="64"/>
      <c r="FPJ205" s="64"/>
      <c r="FPK205" s="64"/>
      <c r="FPL205" s="64"/>
      <c r="FPM205" s="64"/>
      <c r="FPN205" s="64"/>
      <c r="FPO205" s="64"/>
      <c r="FPP205" s="64"/>
      <c r="FPQ205" s="64"/>
      <c r="FPR205" s="64"/>
      <c r="FPS205" s="64"/>
      <c r="FPT205" s="64"/>
      <c r="FPU205" s="64"/>
      <c r="FPV205" s="64"/>
      <c r="FPW205" s="64"/>
      <c r="FPX205" s="64"/>
      <c r="FPY205" s="64"/>
      <c r="FPZ205" s="64"/>
      <c r="FQA205" s="64"/>
      <c r="FQB205" s="64"/>
      <c r="FQC205" s="64"/>
      <c r="FQD205" s="64"/>
      <c r="FQE205" s="64"/>
      <c r="FQF205" s="64"/>
      <c r="FQG205" s="64"/>
      <c r="FQH205" s="64"/>
      <c r="FQI205" s="64"/>
      <c r="FQJ205" s="64"/>
      <c r="FQK205" s="64"/>
      <c r="FQL205" s="64"/>
      <c r="FQM205" s="64"/>
      <c r="FQN205" s="64"/>
      <c r="FQO205" s="64"/>
      <c r="FQP205" s="64"/>
      <c r="FQQ205" s="64"/>
      <c r="FQR205" s="64"/>
      <c r="FQS205" s="64"/>
      <c r="FQT205" s="64"/>
      <c r="FQU205" s="64"/>
      <c r="FQV205" s="64"/>
      <c r="FQW205" s="64"/>
      <c r="FQX205" s="64"/>
      <c r="FQY205" s="64"/>
      <c r="FQZ205" s="64"/>
      <c r="FRA205" s="64"/>
      <c r="FRB205" s="64"/>
      <c r="FRC205" s="64"/>
      <c r="FRD205" s="64"/>
      <c r="FRE205" s="64"/>
      <c r="FRF205" s="64"/>
      <c r="FRG205" s="64"/>
      <c r="FRH205" s="64"/>
      <c r="FRI205" s="64"/>
      <c r="FRJ205" s="64"/>
      <c r="FRK205" s="64"/>
      <c r="FRL205" s="64"/>
      <c r="FRM205" s="64"/>
      <c r="FRN205" s="64"/>
      <c r="FRO205" s="64"/>
      <c r="FRP205" s="64"/>
      <c r="FRQ205" s="64"/>
      <c r="FRR205" s="64"/>
      <c r="FRS205" s="64"/>
      <c r="FRT205" s="64"/>
      <c r="FRU205" s="64"/>
      <c r="FRV205" s="64"/>
      <c r="FRW205" s="64"/>
      <c r="FRX205" s="64"/>
      <c r="FRY205" s="64"/>
      <c r="FRZ205" s="64"/>
      <c r="FSA205" s="64"/>
      <c r="FSB205" s="64"/>
      <c r="FSC205" s="64"/>
      <c r="FSD205" s="64"/>
      <c r="FSE205" s="64"/>
      <c r="FSF205" s="64"/>
      <c r="FSG205" s="64"/>
      <c r="FSH205" s="64"/>
      <c r="FSI205" s="64"/>
      <c r="FSJ205" s="64"/>
      <c r="FSK205" s="64"/>
      <c r="FSL205" s="64"/>
      <c r="FSM205" s="64"/>
      <c r="FSN205" s="64"/>
      <c r="FSO205" s="64"/>
      <c r="FSP205" s="64"/>
      <c r="FSQ205" s="64"/>
      <c r="FSR205" s="64"/>
      <c r="FSS205" s="64"/>
      <c r="FST205" s="64"/>
      <c r="FSU205" s="64"/>
      <c r="FSV205" s="64"/>
      <c r="FSW205" s="64"/>
      <c r="FSX205" s="64"/>
      <c r="FSY205" s="64"/>
      <c r="FSZ205" s="64"/>
      <c r="FTA205" s="64"/>
      <c r="FTB205" s="64"/>
      <c r="FTC205" s="64"/>
      <c r="FTD205" s="64"/>
      <c r="FTE205" s="64"/>
      <c r="FTF205" s="64"/>
      <c r="FTG205" s="64"/>
      <c r="FTH205" s="64"/>
      <c r="FTI205" s="64"/>
      <c r="FTJ205" s="64"/>
      <c r="FTK205" s="64"/>
      <c r="FTL205" s="64"/>
      <c r="FTM205" s="64"/>
      <c r="FTN205" s="64"/>
      <c r="FTO205" s="64"/>
      <c r="FTP205" s="64"/>
      <c r="FTQ205" s="64"/>
      <c r="FTR205" s="64"/>
      <c r="FTS205" s="64"/>
      <c r="FTT205" s="64"/>
      <c r="FTU205" s="64"/>
      <c r="FTV205" s="64"/>
      <c r="FTW205" s="64"/>
      <c r="FTX205" s="64"/>
      <c r="FTY205" s="64"/>
      <c r="FTZ205" s="64"/>
      <c r="FUA205" s="64"/>
      <c r="FUB205" s="64"/>
      <c r="FUC205" s="64"/>
      <c r="FUD205" s="64"/>
      <c r="FUE205" s="64"/>
      <c r="FUF205" s="64"/>
      <c r="FUH205" s="64"/>
      <c r="FUJ205" s="64"/>
      <c r="FUK205" s="64"/>
      <c r="FUL205" s="64"/>
      <c r="FUM205" s="64"/>
      <c r="FUN205" s="64"/>
      <c r="FUO205" s="64"/>
      <c r="FUP205" s="64"/>
      <c r="FUQ205" s="64"/>
      <c r="FUV205" s="64"/>
      <c r="FUW205" s="64"/>
      <c r="FUX205" s="64"/>
      <c r="FUY205" s="64"/>
      <c r="FUZ205" s="64"/>
      <c r="FVA205" s="64"/>
      <c r="FVB205" s="64"/>
      <c r="FVC205" s="64"/>
      <c r="FVD205" s="64"/>
      <c r="FVE205" s="64"/>
      <c r="FVF205" s="64"/>
      <c r="FVG205" s="64"/>
      <c r="FVH205" s="64"/>
      <c r="FVI205" s="64"/>
      <c r="FVJ205" s="64"/>
      <c r="FVK205" s="64"/>
      <c r="FVL205" s="64"/>
      <c r="FVM205" s="64"/>
      <c r="FVN205" s="64"/>
      <c r="FVO205" s="64"/>
      <c r="FVP205" s="64"/>
      <c r="FVQ205" s="64"/>
      <c r="FVR205" s="64"/>
      <c r="FVS205" s="64"/>
      <c r="FVT205" s="64"/>
      <c r="FVU205" s="64"/>
      <c r="FVV205" s="64"/>
      <c r="FVW205" s="64"/>
      <c r="FVX205" s="64"/>
      <c r="FVY205" s="64"/>
      <c r="FVZ205" s="64"/>
      <c r="FWA205" s="64"/>
      <c r="FWB205" s="64"/>
      <c r="FWC205" s="64"/>
      <c r="FWD205" s="64"/>
      <c r="FWE205" s="64"/>
      <c r="FWF205" s="64"/>
      <c r="FWG205" s="64"/>
      <c r="FWH205" s="64"/>
      <c r="FWI205" s="64"/>
      <c r="FWJ205" s="64"/>
      <c r="FWK205" s="64"/>
      <c r="FWL205" s="64"/>
      <c r="FWM205" s="64"/>
      <c r="FWN205" s="64"/>
      <c r="FWO205" s="64"/>
      <c r="FWP205" s="64"/>
      <c r="FWQ205" s="64"/>
      <c r="FWR205" s="64"/>
      <c r="FWS205" s="64"/>
      <c r="FWT205" s="64"/>
      <c r="FWU205" s="64"/>
      <c r="FWV205" s="64"/>
      <c r="FWW205" s="64"/>
      <c r="FWX205" s="64"/>
      <c r="FWY205" s="64"/>
      <c r="FWZ205" s="64"/>
      <c r="FXA205" s="64"/>
      <c r="FXB205" s="64"/>
      <c r="FXC205" s="64"/>
      <c r="FXD205" s="64"/>
      <c r="FXE205" s="64"/>
      <c r="FXF205" s="64"/>
      <c r="FXG205" s="64"/>
      <c r="FXH205" s="64"/>
      <c r="FXI205" s="64"/>
      <c r="FXJ205" s="64"/>
      <c r="FXK205" s="64"/>
      <c r="FXL205" s="64"/>
      <c r="FXM205" s="64"/>
      <c r="FXN205" s="64"/>
      <c r="FXO205" s="64"/>
      <c r="FXP205" s="64"/>
      <c r="FXQ205" s="64"/>
      <c r="FXR205" s="64"/>
      <c r="FXS205" s="64"/>
      <c r="FXT205" s="64"/>
      <c r="FXU205" s="64"/>
      <c r="FXV205" s="64"/>
      <c r="FXW205" s="64"/>
      <c r="FXX205" s="64"/>
      <c r="FXY205" s="64"/>
      <c r="FXZ205" s="64"/>
      <c r="FYA205" s="64"/>
      <c r="FYB205" s="64"/>
      <c r="FYC205" s="64"/>
      <c r="FYD205" s="64"/>
      <c r="FYE205" s="64"/>
      <c r="FYF205" s="64"/>
      <c r="FYG205" s="64"/>
      <c r="FYH205" s="64"/>
      <c r="FYI205" s="64"/>
      <c r="FYJ205" s="64"/>
      <c r="FYK205" s="64"/>
      <c r="FYL205" s="64"/>
      <c r="FYM205" s="64"/>
      <c r="FYN205" s="64"/>
      <c r="FYO205" s="64"/>
      <c r="FYP205" s="64"/>
      <c r="FYQ205" s="64"/>
      <c r="FYR205" s="64"/>
      <c r="FYS205" s="64"/>
      <c r="FYT205" s="64"/>
      <c r="FYU205" s="64"/>
      <c r="FYV205" s="64"/>
      <c r="FYW205" s="64"/>
      <c r="FYX205" s="64"/>
      <c r="FYY205" s="64"/>
      <c r="FYZ205" s="64"/>
      <c r="FZA205" s="64"/>
      <c r="FZB205" s="64"/>
      <c r="FZC205" s="64"/>
      <c r="FZD205" s="64"/>
      <c r="FZE205" s="64"/>
      <c r="FZF205" s="64"/>
      <c r="FZG205" s="64"/>
      <c r="FZH205" s="64"/>
      <c r="FZI205" s="64"/>
      <c r="FZJ205" s="64"/>
      <c r="FZK205" s="64"/>
      <c r="FZL205" s="64"/>
      <c r="FZM205" s="64"/>
      <c r="FZN205" s="64"/>
      <c r="FZO205" s="64"/>
      <c r="FZP205" s="64"/>
      <c r="FZQ205" s="64"/>
      <c r="FZR205" s="64"/>
      <c r="FZS205" s="64"/>
      <c r="FZT205" s="64"/>
      <c r="FZU205" s="64"/>
      <c r="FZV205" s="64"/>
      <c r="FZW205" s="64"/>
      <c r="FZX205" s="64"/>
      <c r="FZY205" s="64"/>
      <c r="FZZ205" s="64"/>
      <c r="GAA205" s="64"/>
      <c r="GAB205" s="64"/>
      <c r="GAC205" s="64"/>
      <c r="GAD205" s="64"/>
      <c r="GAE205" s="64"/>
      <c r="GAF205" s="64"/>
      <c r="GAG205" s="64"/>
      <c r="GAH205" s="64"/>
      <c r="GAI205" s="64"/>
      <c r="GAJ205" s="64"/>
      <c r="GAK205" s="64"/>
      <c r="GAL205" s="64"/>
      <c r="GAM205" s="64"/>
      <c r="GAN205" s="64"/>
      <c r="GAO205" s="64"/>
      <c r="GAP205" s="64"/>
      <c r="GAQ205" s="64"/>
      <c r="GAR205" s="64"/>
      <c r="GAS205" s="64"/>
      <c r="GAT205" s="64"/>
      <c r="GAU205" s="64"/>
      <c r="GAV205" s="64"/>
      <c r="GAW205" s="64"/>
      <c r="GAX205" s="64"/>
      <c r="GAY205" s="64"/>
      <c r="GAZ205" s="64"/>
      <c r="GBA205" s="64"/>
      <c r="GBB205" s="64"/>
      <c r="GBC205" s="64"/>
      <c r="GBD205" s="64"/>
      <c r="GBE205" s="64"/>
      <c r="GBF205" s="64"/>
      <c r="GBG205" s="64"/>
      <c r="GBH205" s="64"/>
      <c r="GBI205" s="64"/>
      <c r="GBJ205" s="64"/>
      <c r="GBK205" s="64"/>
      <c r="GBL205" s="64"/>
      <c r="GBM205" s="64"/>
      <c r="GBN205" s="64"/>
      <c r="GBO205" s="64"/>
      <c r="GBP205" s="64"/>
      <c r="GBQ205" s="64"/>
      <c r="GBR205" s="64"/>
      <c r="GBS205" s="64"/>
      <c r="GBT205" s="64"/>
      <c r="GBU205" s="64"/>
      <c r="GBV205" s="64"/>
      <c r="GBW205" s="64"/>
      <c r="GBX205" s="64"/>
      <c r="GBY205" s="64"/>
      <c r="GBZ205" s="64"/>
      <c r="GCA205" s="64"/>
      <c r="GCB205" s="64"/>
      <c r="GCC205" s="64"/>
      <c r="GCD205" s="64"/>
      <c r="GCE205" s="64"/>
      <c r="GCF205" s="64"/>
      <c r="GCG205" s="64"/>
      <c r="GCH205" s="64"/>
      <c r="GCI205" s="64"/>
      <c r="GCJ205" s="64"/>
      <c r="GCK205" s="64"/>
      <c r="GCL205" s="64"/>
      <c r="GCM205" s="64"/>
      <c r="GCN205" s="64"/>
      <c r="GCO205" s="64"/>
      <c r="GCP205" s="64"/>
      <c r="GCQ205" s="64"/>
      <c r="GCR205" s="64"/>
      <c r="GCS205" s="64"/>
      <c r="GCT205" s="64"/>
      <c r="GCU205" s="64"/>
      <c r="GCV205" s="64"/>
      <c r="GCW205" s="64"/>
      <c r="GCX205" s="64"/>
      <c r="GCY205" s="64"/>
      <c r="GCZ205" s="64"/>
      <c r="GDA205" s="64"/>
      <c r="GDB205" s="64"/>
      <c r="GDC205" s="64"/>
      <c r="GDD205" s="64"/>
      <c r="GDE205" s="64"/>
      <c r="GDF205" s="64"/>
      <c r="GDG205" s="64"/>
      <c r="GDH205" s="64"/>
      <c r="GDI205" s="64"/>
      <c r="GDJ205" s="64"/>
      <c r="GDK205" s="64"/>
      <c r="GDL205" s="64"/>
      <c r="GDM205" s="64"/>
      <c r="GDN205" s="64"/>
      <c r="GDO205" s="64"/>
      <c r="GDP205" s="64"/>
      <c r="GDQ205" s="64"/>
      <c r="GDR205" s="64"/>
      <c r="GDS205" s="64"/>
      <c r="GDT205" s="64"/>
      <c r="GDU205" s="64"/>
      <c r="GDV205" s="64"/>
      <c r="GDW205" s="64"/>
      <c r="GDX205" s="64"/>
      <c r="GDY205" s="64"/>
      <c r="GDZ205" s="64"/>
      <c r="GEA205" s="64"/>
      <c r="GEB205" s="64"/>
      <c r="GED205" s="64"/>
      <c r="GEF205" s="64"/>
      <c r="GEG205" s="64"/>
      <c r="GEH205" s="64"/>
      <c r="GEI205" s="64"/>
      <c r="GEJ205" s="64"/>
      <c r="GEK205" s="64"/>
      <c r="GEL205" s="64"/>
      <c r="GEM205" s="64"/>
      <c r="GER205" s="64"/>
      <c r="GES205" s="64"/>
      <c r="GET205" s="64"/>
      <c r="GEU205" s="64"/>
      <c r="GEV205" s="64"/>
      <c r="GEW205" s="64"/>
      <c r="GEX205" s="64"/>
      <c r="GEY205" s="64"/>
      <c r="GEZ205" s="64"/>
      <c r="GFA205" s="64"/>
      <c r="GFB205" s="64"/>
      <c r="GFC205" s="64"/>
      <c r="GFD205" s="64"/>
      <c r="GFE205" s="64"/>
      <c r="GFF205" s="64"/>
      <c r="GFG205" s="64"/>
      <c r="GFH205" s="64"/>
      <c r="GFI205" s="64"/>
      <c r="GFJ205" s="64"/>
      <c r="GFK205" s="64"/>
      <c r="GFL205" s="64"/>
      <c r="GFM205" s="64"/>
      <c r="GFN205" s="64"/>
      <c r="GFO205" s="64"/>
      <c r="GFP205" s="64"/>
      <c r="GFQ205" s="64"/>
      <c r="GFR205" s="64"/>
      <c r="GFS205" s="64"/>
      <c r="GFT205" s="64"/>
      <c r="GFU205" s="64"/>
      <c r="GFV205" s="64"/>
      <c r="GFW205" s="64"/>
      <c r="GFX205" s="64"/>
      <c r="GFY205" s="64"/>
      <c r="GFZ205" s="64"/>
      <c r="GGA205" s="64"/>
      <c r="GGB205" s="64"/>
      <c r="GGC205" s="64"/>
      <c r="GGD205" s="64"/>
      <c r="GGE205" s="64"/>
      <c r="GGF205" s="64"/>
      <c r="GGG205" s="64"/>
      <c r="GGH205" s="64"/>
      <c r="GGI205" s="64"/>
      <c r="GGJ205" s="64"/>
      <c r="GGK205" s="64"/>
      <c r="GGL205" s="64"/>
      <c r="GGM205" s="64"/>
      <c r="GGN205" s="64"/>
      <c r="GGO205" s="64"/>
      <c r="GGP205" s="64"/>
      <c r="GGQ205" s="64"/>
      <c r="GGR205" s="64"/>
      <c r="GGS205" s="64"/>
      <c r="GGT205" s="64"/>
      <c r="GGU205" s="64"/>
      <c r="GGV205" s="64"/>
      <c r="GGW205" s="64"/>
      <c r="GGX205" s="64"/>
      <c r="GGY205" s="64"/>
      <c r="GGZ205" s="64"/>
      <c r="GHA205" s="64"/>
      <c r="GHB205" s="64"/>
      <c r="GHC205" s="64"/>
      <c r="GHD205" s="64"/>
      <c r="GHE205" s="64"/>
      <c r="GHF205" s="64"/>
      <c r="GHG205" s="64"/>
      <c r="GHH205" s="64"/>
      <c r="GHI205" s="64"/>
      <c r="GHJ205" s="64"/>
      <c r="GHK205" s="64"/>
      <c r="GHL205" s="64"/>
      <c r="GHM205" s="64"/>
      <c r="GHN205" s="64"/>
      <c r="GHO205" s="64"/>
      <c r="GHP205" s="64"/>
      <c r="GHQ205" s="64"/>
      <c r="GHR205" s="64"/>
      <c r="GHS205" s="64"/>
      <c r="GHT205" s="64"/>
      <c r="GHU205" s="64"/>
      <c r="GHV205" s="64"/>
      <c r="GHW205" s="64"/>
      <c r="GHX205" s="64"/>
      <c r="GHY205" s="64"/>
      <c r="GHZ205" s="64"/>
      <c r="GIA205" s="64"/>
      <c r="GIB205" s="64"/>
      <c r="GIC205" s="64"/>
      <c r="GID205" s="64"/>
      <c r="GIE205" s="64"/>
      <c r="GIF205" s="64"/>
      <c r="GIG205" s="64"/>
      <c r="GIH205" s="64"/>
      <c r="GII205" s="64"/>
      <c r="GIJ205" s="64"/>
      <c r="GIK205" s="64"/>
      <c r="GIL205" s="64"/>
      <c r="GIM205" s="64"/>
      <c r="GIN205" s="64"/>
      <c r="GIO205" s="64"/>
      <c r="GIP205" s="64"/>
      <c r="GIQ205" s="64"/>
      <c r="GIR205" s="64"/>
      <c r="GIS205" s="64"/>
      <c r="GIT205" s="64"/>
      <c r="GIU205" s="64"/>
      <c r="GIV205" s="64"/>
      <c r="GIW205" s="64"/>
      <c r="GIX205" s="64"/>
      <c r="GIY205" s="64"/>
      <c r="GIZ205" s="64"/>
      <c r="GJA205" s="64"/>
      <c r="GJB205" s="64"/>
      <c r="GJC205" s="64"/>
      <c r="GJD205" s="64"/>
      <c r="GJE205" s="64"/>
      <c r="GJF205" s="64"/>
      <c r="GJG205" s="64"/>
      <c r="GJH205" s="64"/>
      <c r="GJI205" s="64"/>
      <c r="GJJ205" s="64"/>
      <c r="GJK205" s="64"/>
      <c r="GJL205" s="64"/>
      <c r="GJM205" s="64"/>
      <c r="GJN205" s="64"/>
      <c r="GJO205" s="64"/>
      <c r="GJP205" s="64"/>
      <c r="GJQ205" s="64"/>
      <c r="GJR205" s="64"/>
      <c r="GJS205" s="64"/>
      <c r="GJT205" s="64"/>
      <c r="GJU205" s="64"/>
      <c r="GJV205" s="64"/>
      <c r="GJW205" s="64"/>
      <c r="GJX205" s="64"/>
      <c r="GJY205" s="64"/>
      <c r="GJZ205" s="64"/>
      <c r="GKA205" s="64"/>
      <c r="GKB205" s="64"/>
      <c r="GKC205" s="64"/>
      <c r="GKD205" s="64"/>
      <c r="GKE205" s="64"/>
      <c r="GKF205" s="64"/>
      <c r="GKG205" s="64"/>
      <c r="GKH205" s="64"/>
      <c r="GKI205" s="64"/>
      <c r="GKJ205" s="64"/>
      <c r="GKK205" s="64"/>
      <c r="GKL205" s="64"/>
      <c r="GKM205" s="64"/>
      <c r="GKN205" s="64"/>
      <c r="GKO205" s="64"/>
      <c r="GKP205" s="64"/>
      <c r="GKQ205" s="64"/>
      <c r="GKR205" s="64"/>
      <c r="GKS205" s="64"/>
      <c r="GKT205" s="64"/>
      <c r="GKU205" s="64"/>
      <c r="GKV205" s="64"/>
      <c r="GKW205" s="64"/>
      <c r="GKX205" s="64"/>
      <c r="GKY205" s="64"/>
      <c r="GKZ205" s="64"/>
      <c r="GLA205" s="64"/>
      <c r="GLB205" s="64"/>
      <c r="GLC205" s="64"/>
      <c r="GLD205" s="64"/>
      <c r="GLE205" s="64"/>
      <c r="GLF205" s="64"/>
      <c r="GLG205" s="64"/>
      <c r="GLH205" s="64"/>
      <c r="GLI205" s="64"/>
      <c r="GLJ205" s="64"/>
      <c r="GLK205" s="64"/>
      <c r="GLL205" s="64"/>
      <c r="GLM205" s="64"/>
      <c r="GLN205" s="64"/>
      <c r="GLO205" s="64"/>
      <c r="GLP205" s="64"/>
      <c r="GLQ205" s="64"/>
      <c r="GLR205" s="64"/>
      <c r="GLS205" s="64"/>
      <c r="GLT205" s="64"/>
      <c r="GLU205" s="64"/>
      <c r="GLV205" s="64"/>
      <c r="GLW205" s="64"/>
      <c r="GLX205" s="64"/>
      <c r="GLY205" s="64"/>
      <c r="GLZ205" s="64"/>
      <c r="GMA205" s="64"/>
      <c r="GMB205" s="64"/>
      <c r="GMC205" s="64"/>
      <c r="GMD205" s="64"/>
      <c r="GME205" s="64"/>
      <c r="GMF205" s="64"/>
      <c r="GMG205" s="64"/>
      <c r="GMH205" s="64"/>
      <c r="GMI205" s="64"/>
      <c r="GMJ205" s="64"/>
      <c r="GMK205" s="64"/>
      <c r="GML205" s="64"/>
      <c r="GMM205" s="64"/>
      <c r="GMN205" s="64"/>
      <c r="GMO205" s="64"/>
      <c r="GMP205" s="64"/>
      <c r="GMQ205" s="64"/>
      <c r="GMR205" s="64"/>
      <c r="GMS205" s="64"/>
      <c r="GMT205" s="64"/>
      <c r="GMU205" s="64"/>
      <c r="GMV205" s="64"/>
      <c r="GMW205" s="64"/>
      <c r="GMX205" s="64"/>
      <c r="GMY205" s="64"/>
      <c r="GMZ205" s="64"/>
      <c r="GNA205" s="64"/>
      <c r="GNB205" s="64"/>
      <c r="GNC205" s="64"/>
      <c r="GND205" s="64"/>
      <c r="GNE205" s="64"/>
      <c r="GNF205" s="64"/>
      <c r="GNG205" s="64"/>
      <c r="GNH205" s="64"/>
      <c r="GNI205" s="64"/>
      <c r="GNJ205" s="64"/>
      <c r="GNK205" s="64"/>
      <c r="GNL205" s="64"/>
      <c r="GNM205" s="64"/>
      <c r="GNN205" s="64"/>
      <c r="GNO205" s="64"/>
      <c r="GNP205" s="64"/>
      <c r="GNQ205" s="64"/>
      <c r="GNR205" s="64"/>
      <c r="GNS205" s="64"/>
      <c r="GNT205" s="64"/>
      <c r="GNU205" s="64"/>
      <c r="GNV205" s="64"/>
      <c r="GNW205" s="64"/>
      <c r="GNX205" s="64"/>
      <c r="GNZ205" s="64"/>
      <c r="GOB205" s="64"/>
      <c r="GOC205" s="64"/>
      <c r="GOD205" s="64"/>
      <c r="GOE205" s="64"/>
      <c r="GOF205" s="64"/>
      <c r="GOG205" s="64"/>
      <c r="GOH205" s="64"/>
      <c r="GOI205" s="64"/>
      <c r="GON205" s="64"/>
      <c r="GOO205" s="64"/>
      <c r="GOP205" s="64"/>
      <c r="GOQ205" s="64"/>
      <c r="GOR205" s="64"/>
      <c r="GOS205" s="64"/>
      <c r="GOT205" s="64"/>
      <c r="GOU205" s="64"/>
      <c r="GOV205" s="64"/>
      <c r="GOW205" s="64"/>
      <c r="GOX205" s="64"/>
      <c r="GOY205" s="64"/>
      <c r="GOZ205" s="64"/>
      <c r="GPA205" s="64"/>
      <c r="GPB205" s="64"/>
      <c r="GPC205" s="64"/>
      <c r="GPD205" s="64"/>
      <c r="GPE205" s="64"/>
      <c r="GPF205" s="64"/>
      <c r="GPG205" s="64"/>
      <c r="GPH205" s="64"/>
      <c r="GPI205" s="64"/>
      <c r="GPJ205" s="64"/>
      <c r="GPK205" s="64"/>
      <c r="GPL205" s="64"/>
      <c r="GPM205" s="64"/>
      <c r="GPN205" s="64"/>
      <c r="GPO205" s="64"/>
      <c r="GPP205" s="64"/>
      <c r="GPQ205" s="64"/>
      <c r="GPR205" s="64"/>
      <c r="GPS205" s="64"/>
      <c r="GPT205" s="64"/>
      <c r="GPU205" s="64"/>
      <c r="GPV205" s="64"/>
      <c r="GPW205" s="64"/>
      <c r="GPX205" s="64"/>
      <c r="GPY205" s="64"/>
      <c r="GPZ205" s="64"/>
      <c r="GQA205" s="64"/>
      <c r="GQB205" s="64"/>
      <c r="GQC205" s="64"/>
      <c r="GQD205" s="64"/>
      <c r="GQE205" s="64"/>
      <c r="GQF205" s="64"/>
      <c r="GQG205" s="64"/>
      <c r="GQH205" s="64"/>
      <c r="GQI205" s="64"/>
      <c r="GQJ205" s="64"/>
      <c r="GQK205" s="64"/>
      <c r="GQL205" s="64"/>
      <c r="GQM205" s="64"/>
      <c r="GQN205" s="64"/>
      <c r="GQO205" s="64"/>
      <c r="GQP205" s="64"/>
      <c r="GQQ205" s="64"/>
      <c r="GQR205" s="64"/>
      <c r="GQS205" s="64"/>
      <c r="GQT205" s="64"/>
      <c r="GQU205" s="64"/>
      <c r="GQV205" s="64"/>
      <c r="GQW205" s="64"/>
      <c r="GQX205" s="64"/>
      <c r="GQY205" s="64"/>
      <c r="GQZ205" s="64"/>
      <c r="GRA205" s="64"/>
      <c r="GRB205" s="64"/>
      <c r="GRC205" s="64"/>
      <c r="GRD205" s="64"/>
      <c r="GRE205" s="64"/>
      <c r="GRF205" s="64"/>
      <c r="GRG205" s="64"/>
      <c r="GRH205" s="64"/>
      <c r="GRI205" s="64"/>
      <c r="GRJ205" s="64"/>
      <c r="GRK205" s="64"/>
      <c r="GRL205" s="64"/>
      <c r="GRM205" s="64"/>
      <c r="GRN205" s="64"/>
      <c r="GRO205" s="64"/>
      <c r="GRP205" s="64"/>
      <c r="GRQ205" s="64"/>
      <c r="GRR205" s="64"/>
      <c r="GRS205" s="64"/>
      <c r="GRT205" s="64"/>
      <c r="GRU205" s="64"/>
      <c r="GRV205" s="64"/>
      <c r="GRW205" s="64"/>
      <c r="GRX205" s="64"/>
      <c r="GRY205" s="64"/>
      <c r="GRZ205" s="64"/>
      <c r="GSA205" s="64"/>
      <c r="GSB205" s="64"/>
      <c r="GSC205" s="64"/>
      <c r="GSD205" s="64"/>
      <c r="GSE205" s="64"/>
      <c r="GSF205" s="64"/>
      <c r="GSG205" s="64"/>
      <c r="GSH205" s="64"/>
      <c r="GSI205" s="64"/>
      <c r="GSJ205" s="64"/>
      <c r="GSK205" s="64"/>
      <c r="GSL205" s="64"/>
      <c r="GSM205" s="64"/>
      <c r="GSN205" s="64"/>
      <c r="GSO205" s="64"/>
      <c r="GSP205" s="64"/>
      <c r="GSQ205" s="64"/>
      <c r="GSR205" s="64"/>
      <c r="GSS205" s="64"/>
      <c r="GST205" s="64"/>
      <c r="GSU205" s="64"/>
      <c r="GSV205" s="64"/>
      <c r="GSW205" s="64"/>
      <c r="GSX205" s="64"/>
      <c r="GSY205" s="64"/>
      <c r="GSZ205" s="64"/>
      <c r="GTA205" s="64"/>
      <c r="GTB205" s="64"/>
      <c r="GTC205" s="64"/>
      <c r="GTD205" s="64"/>
      <c r="GTE205" s="64"/>
      <c r="GTF205" s="64"/>
      <c r="GTG205" s="64"/>
      <c r="GTH205" s="64"/>
      <c r="GTI205" s="64"/>
      <c r="GTJ205" s="64"/>
      <c r="GTK205" s="64"/>
      <c r="GTL205" s="64"/>
      <c r="GTM205" s="64"/>
      <c r="GTN205" s="64"/>
      <c r="GTO205" s="64"/>
      <c r="GTP205" s="64"/>
      <c r="GTQ205" s="64"/>
      <c r="GTR205" s="64"/>
      <c r="GTS205" s="64"/>
      <c r="GTT205" s="64"/>
      <c r="GTU205" s="64"/>
      <c r="GTV205" s="64"/>
      <c r="GTW205" s="64"/>
      <c r="GTX205" s="64"/>
      <c r="GTY205" s="64"/>
      <c r="GTZ205" s="64"/>
      <c r="GUA205" s="64"/>
      <c r="GUB205" s="64"/>
      <c r="GUC205" s="64"/>
      <c r="GUD205" s="64"/>
      <c r="GUE205" s="64"/>
      <c r="GUF205" s="64"/>
      <c r="GUG205" s="64"/>
      <c r="GUH205" s="64"/>
      <c r="GUI205" s="64"/>
      <c r="GUJ205" s="64"/>
      <c r="GUK205" s="64"/>
      <c r="GUL205" s="64"/>
      <c r="GUM205" s="64"/>
      <c r="GUN205" s="64"/>
      <c r="GUO205" s="64"/>
      <c r="GUP205" s="64"/>
      <c r="GUQ205" s="64"/>
      <c r="GUR205" s="64"/>
      <c r="GUS205" s="64"/>
      <c r="GUT205" s="64"/>
      <c r="GUU205" s="64"/>
      <c r="GUV205" s="64"/>
      <c r="GUW205" s="64"/>
      <c r="GUX205" s="64"/>
      <c r="GUY205" s="64"/>
      <c r="GUZ205" s="64"/>
      <c r="GVA205" s="64"/>
      <c r="GVB205" s="64"/>
      <c r="GVC205" s="64"/>
      <c r="GVD205" s="64"/>
      <c r="GVE205" s="64"/>
      <c r="GVF205" s="64"/>
      <c r="GVG205" s="64"/>
      <c r="GVH205" s="64"/>
      <c r="GVI205" s="64"/>
      <c r="GVJ205" s="64"/>
      <c r="GVK205" s="64"/>
      <c r="GVL205" s="64"/>
      <c r="GVM205" s="64"/>
      <c r="GVN205" s="64"/>
      <c r="GVO205" s="64"/>
      <c r="GVP205" s="64"/>
      <c r="GVQ205" s="64"/>
      <c r="GVR205" s="64"/>
      <c r="GVS205" s="64"/>
      <c r="GVT205" s="64"/>
      <c r="GVU205" s="64"/>
      <c r="GVV205" s="64"/>
      <c r="GVW205" s="64"/>
      <c r="GVX205" s="64"/>
      <c r="GVY205" s="64"/>
      <c r="GVZ205" s="64"/>
      <c r="GWA205" s="64"/>
      <c r="GWB205" s="64"/>
      <c r="GWC205" s="64"/>
      <c r="GWD205" s="64"/>
      <c r="GWE205" s="64"/>
      <c r="GWF205" s="64"/>
      <c r="GWG205" s="64"/>
      <c r="GWH205" s="64"/>
      <c r="GWI205" s="64"/>
      <c r="GWJ205" s="64"/>
      <c r="GWK205" s="64"/>
      <c r="GWL205" s="64"/>
      <c r="GWM205" s="64"/>
      <c r="GWN205" s="64"/>
      <c r="GWO205" s="64"/>
      <c r="GWP205" s="64"/>
      <c r="GWQ205" s="64"/>
      <c r="GWR205" s="64"/>
      <c r="GWS205" s="64"/>
      <c r="GWT205" s="64"/>
      <c r="GWU205" s="64"/>
      <c r="GWV205" s="64"/>
      <c r="GWW205" s="64"/>
      <c r="GWX205" s="64"/>
      <c r="GWY205" s="64"/>
      <c r="GWZ205" s="64"/>
      <c r="GXA205" s="64"/>
      <c r="GXB205" s="64"/>
      <c r="GXC205" s="64"/>
      <c r="GXD205" s="64"/>
      <c r="GXE205" s="64"/>
      <c r="GXF205" s="64"/>
      <c r="GXG205" s="64"/>
      <c r="GXH205" s="64"/>
      <c r="GXI205" s="64"/>
      <c r="GXJ205" s="64"/>
      <c r="GXK205" s="64"/>
      <c r="GXL205" s="64"/>
      <c r="GXM205" s="64"/>
      <c r="GXN205" s="64"/>
      <c r="GXO205" s="64"/>
      <c r="GXP205" s="64"/>
      <c r="GXQ205" s="64"/>
      <c r="GXR205" s="64"/>
      <c r="GXS205" s="64"/>
      <c r="GXT205" s="64"/>
      <c r="GXV205" s="64"/>
      <c r="GXX205" s="64"/>
      <c r="GXY205" s="64"/>
      <c r="GXZ205" s="64"/>
      <c r="GYA205" s="64"/>
      <c r="GYB205" s="64"/>
      <c r="GYC205" s="64"/>
      <c r="GYD205" s="64"/>
      <c r="GYE205" s="64"/>
      <c r="GYJ205" s="64"/>
      <c r="GYK205" s="64"/>
      <c r="GYL205" s="64"/>
      <c r="GYM205" s="64"/>
      <c r="GYN205" s="64"/>
      <c r="GYO205" s="64"/>
      <c r="GYP205" s="64"/>
      <c r="GYQ205" s="64"/>
      <c r="GYR205" s="64"/>
      <c r="GYS205" s="64"/>
      <c r="GYT205" s="64"/>
      <c r="GYU205" s="64"/>
      <c r="GYV205" s="64"/>
      <c r="GYW205" s="64"/>
      <c r="GYX205" s="64"/>
      <c r="GYY205" s="64"/>
      <c r="GYZ205" s="64"/>
      <c r="GZA205" s="64"/>
      <c r="GZB205" s="64"/>
      <c r="GZC205" s="64"/>
      <c r="GZD205" s="64"/>
      <c r="GZE205" s="64"/>
      <c r="GZF205" s="64"/>
      <c r="GZG205" s="64"/>
      <c r="GZH205" s="64"/>
      <c r="GZI205" s="64"/>
      <c r="GZJ205" s="64"/>
      <c r="GZK205" s="64"/>
      <c r="GZL205" s="64"/>
      <c r="GZM205" s="64"/>
      <c r="GZN205" s="64"/>
      <c r="GZO205" s="64"/>
      <c r="GZP205" s="64"/>
      <c r="GZQ205" s="64"/>
      <c r="GZR205" s="64"/>
      <c r="GZS205" s="64"/>
      <c r="GZT205" s="64"/>
      <c r="GZU205" s="64"/>
      <c r="GZV205" s="64"/>
      <c r="GZW205" s="64"/>
      <c r="GZX205" s="64"/>
      <c r="GZY205" s="64"/>
      <c r="GZZ205" s="64"/>
      <c r="HAA205" s="64"/>
      <c r="HAB205" s="64"/>
      <c r="HAC205" s="64"/>
      <c r="HAD205" s="64"/>
      <c r="HAE205" s="64"/>
      <c r="HAF205" s="64"/>
      <c r="HAG205" s="64"/>
      <c r="HAH205" s="64"/>
      <c r="HAI205" s="64"/>
      <c r="HAJ205" s="64"/>
      <c r="HAK205" s="64"/>
      <c r="HAL205" s="64"/>
      <c r="HAM205" s="64"/>
      <c r="HAN205" s="64"/>
      <c r="HAO205" s="64"/>
      <c r="HAP205" s="64"/>
      <c r="HAQ205" s="64"/>
      <c r="HAR205" s="64"/>
      <c r="HAS205" s="64"/>
      <c r="HAT205" s="64"/>
      <c r="HAU205" s="64"/>
      <c r="HAV205" s="64"/>
      <c r="HAW205" s="64"/>
      <c r="HAX205" s="64"/>
      <c r="HAY205" s="64"/>
      <c r="HAZ205" s="64"/>
      <c r="HBA205" s="64"/>
      <c r="HBB205" s="64"/>
      <c r="HBC205" s="64"/>
      <c r="HBD205" s="64"/>
      <c r="HBE205" s="64"/>
      <c r="HBF205" s="64"/>
      <c r="HBG205" s="64"/>
      <c r="HBH205" s="64"/>
      <c r="HBI205" s="64"/>
      <c r="HBJ205" s="64"/>
      <c r="HBK205" s="64"/>
      <c r="HBL205" s="64"/>
      <c r="HBM205" s="64"/>
      <c r="HBN205" s="64"/>
      <c r="HBO205" s="64"/>
      <c r="HBP205" s="64"/>
      <c r="HBQ205" s="64"/>
      <c r="HBR205" s="64"/>
      <c r="HBS205" s="64"/>
      <c r="HBT205" s="64"/>
      <c r="HBU205" s="64"/>
      <c r="HBV205" s="64"/>
      <c r="HBW205" s="64"/>
      <c r="HBX205" s="64"/>
      <c r="HBY205" s="64"/>
      <c r="HBZ205" s="64"/>
      <c r="HCA205" s="64"/>
      <c r="HCB205" s="64"/>
      <c r="HCC205" s="64"/>
      <c r="HCD205" s="64"/>
      <c r="HCE205" s="64"/>
      <c r="HCF205" s="64"/>
      <c r="HCG205" s="64"/>
      <c r="HCH205" s="64"/>
      <c r="HCI205" s="64"/>
      <c r="HCJ205" s="64"/>
      <c r="HCK205" s="64"/>
      <c r="HCL205" s="64"/>
      <c r="HCM205" s="64"/>
      <c r="HCN205" s="64"/>
      <c r="HCO205" s="64"/>
      <c r="HCP205" s="64"/>
      <c r="HCQ205" s="64"/>
      <c r="HCR205" s="64"/>
      <c r="HCS205" s="64"/>
      <c r="HCT205" s="64"/>
      <c r="HCU205" s="64"/>
      <c r="HCV205" s="64"/>
      <c r="HCW205" s="64"/>
      <c r="HCX205" s="64"/>
      <c r="HCY205" s="64"/>
      <c r="HCZ205" s="64"/>
      <c r="HDA205" s="64"/>
      <c r="HDB205" s="64"/>
      <c r="HDC205" s="64"/>
      <c r="HDD205" s="64"/>
      <c r="HDE205" s="64"/>
      <c r="HDF205" s="64"/>
      <c r="HDG205" s="64"/>
      <c r="HDH205" s="64"/>
      <c r="HDI205" s="64"/>
      <c r="HDJ205" s="64"/>
      <c r="HDK205" s="64"/>
      <c r="HDL205" s="64"/>
      <c r="HDM205" s="64"/>
      <c r="HDN205" s="64"/>
      <c r="HDO205" s="64"/>
      <c r="HDP205" s="64"/>
      <c r="HDQ205" s="64"/>
      <c r="HDR205" s="64"/>
      <c r="HDS205" s="64"/>
      <c r="HDT205" s="64"/>
      <c r="HDU205" s="64"/>
      <c r="HDV205" s="64"/>
      <c r="HDW205" s="64"/>
      <c r="HDX205" s="64"/>
      <c r="HDY205" s="64"/>
      <c r="HDZ205" s="64"/>
      <c r="HEA205" s="64"/>
      <c r="HEB205" s="64"/>
      <c r="HEC205" s="64"/>
      <c r="HED205" s="64"/>
      <c r="HEE205" s="64"/>
      <c r="HEF205" s="64"/>
      <c r="HEG205" s="64"/>
      <c r="HEH205" s="64"/>
      <c r="HEI205" s="64"/>
      <c r="HEJ205" s="64"/>
      <c r="HEK205" s="64"/>
      <c r="HEL205" s="64"/>
      <c r="HEM205" s="64"/>
      <c r="HEN205" s="64"/>
      <c r="HEO205" s="64"/>
      <c r="HEP205" s="64"/>
      <c r="HEQ205" s="64"/>
      <c r="HER205" s="64"/>
      <c r="HES205" s="64"/>
      <c r="HET205" s="64"/>
      <c r="HEU205" s="64"/>
      <c r="HEV205" s="64"/>
      <c r="HEW205" s="64"/>
      <c r="HEX205" s="64"/>
      <c r="HEY205" s="64"/>
      <c r="HEZ205" s="64"/>
      <c r="HFA205" s="64"/>
      <c r="HFB205" s="64"/>
      <c r="HFC205" s="64"/>
      <c r="HFD205" s="64"/>
      <c r="HFE205" s="64"/>
      <c r="HFF205" s="64"/>
      <c r="HFG205" s="64"/>
      <c r="HFH205" s="64"/>
      <c r="HFI205" s="64"/>
      <c r="HFJ205" s="64"/>
      <c r="HFK205" s="64"/>
      <c r="HFL205" s="64"/>
      <c r="HFM205" s="64"/>
      <c r="HFN205" s="64"/>
      <c r="HFO205" s="64"/>
      <c r="HFP205" s="64"/>
      <c r="HFQ205" s="64"/>
      <c r="HFR205" s="64"/>
      <c r="HFS205" s="64"/>
      <c r="HFT205" s="64"/>
      <c r="HFU205" s="64"/>
      <c r="HFV205" s="64"/>
      <c r="HFW205" s="64"/>
      <c r="HFX205" s="64"/>
      <c r="HFY205" s="64"/>
      <c r="HFZ205" s="64"/>
      <c r="HGA205" s="64"/>
      <c r="HGB205" s="64"/>
      <c r="HGC205" s="64"/>
      <c r="HGD205" s="64"/>
      <c r="HGE205" s="64"/>
      <c r="HGF205" s="64"/>
      <c r="HGG205" s="64"/>
      <c r="HGH205" s="64"/>
      <c r="HGI205" s="64"/>
      <c r="HGJ205" s="64"/>
      <c r="HGK205" s="64"/>
      <c r="HGL205" s="64"/>
      <c r="HGM205" s="64"/>
      <c r="HGN205" s="64"/>
      <c r="HGO205" s="64"/>
      <c r="HGP205" s="64"/>
      <c r="HGQ205" s="64"/>
      <c r="HGR205" s="64"/>
      <c r="HGS205" s="64"/>
      <c r="HGT205" s="64"/>
      <c r="HGU205" s="64"/>
      <c r="HGV205" s="64"/>
      <c r="HGW205" s="64"/>
      <c r="HGX205" s="64"/>
      <c r="HGY205" s="64"/>
      <c r="HGZ205" s="64"/>
      <c r="HHA205" s="64"/>
      <c r="HHB205" s="64"/>
      <c r="HHC205" s="64"/>
      <c r="HHD205" s="64"/>
      <c r="HHE205" s="64"/>
      <c r="HHF205" s="64"/>
      <c r="HHG205" s="64"/>
      <c r="HHH205" s="64"/>
      <c r="HHI205" s="64"/>
      <c r="HHJ205" s="64"/>
      <c r="HHK205" s="64"/>
      <c r="HHL205" s="64"/>
      <c r="HHM205" s="64"/>
      <c r="HHN205" s="64"/>
      <c r="HHO205" s="64"/>
      <c r="HHP205" s="64"/>
      <c r="HHR205" s="64"/>
      <c r="HHT205" s="64"/>
      <c r="HHU205" s="64"/>
      <c r="HHV205" s="64"/>
      <c r="HHW205" s="64"/>
      <c r="HHX205" s="64"/>
      <c r="HHY205" s="64"/>
      <c r="HHZ205" s="64"/>
      <c r="HIA205" s="64"/>
      <c r="HIF205" s="64"/>
      <c r="HIG205" s="64"/>
      <c r="HIH205" s="64"/>
      <c r="HII205" s="64"/>
      <c r="HIJ205" s="64"/>
      <c r="HIK205" s="64"/>
      <c r="HIL205" s="64"/>
      <c r="HIM205" s="64"/>
      <c r="HIN205" s="64"/>
      <c r="HIO205" s="64"/>
      <c r="HIP205" s="64"/>
      <c r="HIQ205" s="64"/>
      <c r="HIR205" s="64"/>
      <c r="HIS205" s="64"/>
      <c r="HIT205" s="64"/>
      <c r="HIU205" s="64"/>
      <c r="HIV205" s="64"/>
      <c r="HIW205" s="64"/>
      <c r="HIX205" s="64"/>
      <c r="HIY205" s="64"/>
      <c r="HIZ205" s="64"/>
      <c r="HJA205" s="64"/>
      <c r="HJB205" s="64"/>
      <c r="HJC205" s="64"/>
      <c r="HJD205" s="64"/>
      <c r="HJE205" s="64"/>
      <c r="HJF205" s="64"/>
      <c r="HJG205" s="64"/>
      <c r="HJH205" s="64"/>
      <c r="HJI205" s="64"/>
      <c r="HJJ205" s="64"/>
      <c r="HJK205" s="64"/>
      <c r="HJL205" s="64"/>
      <c r="HJM205" s="64"/>
      <c r="HJN205" s="64"/>
      <c r="HJO205" s="64"/>
      <c r="HJP205" s="64"/>
      <c r="HJQ205" s="64"/>
      <c r="HJR205" s="64"/>
      <c r="HJS205" s="64"/>
      <c r="HJT205" s="64"/>
      <c r="HJU205" s="64"/>
      <c r="HJV205" s="64"/>
      <c r="HJW205" s="64"/>
      <c r="HJX205" s="64"/>
      <c r="HJY205" s="64"/>
      <c r="HJZ205" s="64"/>
      <c r="HKA205" s="64"/>
      <c r="HKB205" s="64"/>
      <c r="HKC205" s="64"/>
      <c r="HKD205" s="64"/>
      <c r="HKE205" s="64"/>
      <c r="HKF205" s="64"/>
      <c r="HKG205" s="64"/>
      <c r="HKH205" s="64"/>
      <c r="HKI205" s="64"/>
      <c r="HKJ205" s="64"/>
      <c r="HKK205" s="64"/>
      <c r="HKL205" s="64"/>
      <c r="HKM205" s="64"/>
      <c r="HKN205" s="64"/>
      <c r="HKO205" s="64"/>
      <c r="HKP205" s="64"/>
      <c r="HKQ205" s="64"/>
      <c r="HKR205" s="64"/>
      <c r="HKS205" s="64"/>
      <c r="HKT205" s="64"/>
      <c r="HKU205" s="64"/>
      <c r="HKV205" s="64"/>
      <c r="HKW205" s="64"/>
      <c r="HKX205" s="64"/>
      <c r="HKY205" s="64"/>
      <c r="HKZ205" s="64"/>
      <c r="HLA205" s="64"/>
      <c r="HLB205" s="64"/>
      <c r="HLC205" s="64"/>
      <c r="HLD205" s="64"/>
      <c r="HLE205" s="64"/>
      <c r="HLF205" s="64"/>
      <c r="HLG205" s="64"/>
      <c r="HLH205" s="64"/>
      <c r="HLI205" s="64"/>
      <c r="HLJ205" s="64"/>
      <c r="HLK205" s="64"/>
      <c r="HLL205" s="64"/>
      <c r="HLM205" s="64"/>
      <c r="HLN205" s="64"/>
      <c r="HLO205" s="64"/>
      <c r="HLP205" s="64"/>
      <c r="HLQ205" s="64"/>
      <c r="HLR205" s="64"/>
      <c r="HLS205" s="64"/>
      <c r="HLT205" s="64"/>
      <c r="HLU205" s="64"/>
      <c r="HLV205" s="64"/>
      <c r="HLW205" s="64"/>
      <c r="HLX205" s="64"/>
      <c r="HLY205" s="64"/>
      <c r="HLZ205" s="64"/>
      <c r="HMA205" s="64"/>
      <c r="HMB205" s="64"/>
      <c r="HMC205" s="64"/>
      <c r="HMD205" s="64"/>
      <c r="HME205" s="64"/>
      <c r="HMF205" s="64"/>
      <c r="HMG205" s="64"/>
      <c r="HMH205" s="64"/>
      <c r="HMI205" s="64"/>
      <c r="HMJ205" s="64"/>
      <c r="HMK205" s="64"/>
      <c r="HML205" s="64"/>
      <c r="HMM205" s="64"/>
      <c r="HMN205" s="64"/>
      <c r="HMO205" s="64"/>
      <c r="HMP205" s="64"/>
      <c r="HMQ205" s="64"/>
      <c r="HMR205" s="64"/>
      <c r="HMS205" s="64"/>
      <c r="HMT205" s="64"/>
      <c r="HMU205" s="64"/>
      <c r="HMV205" s="64"/>
      <c r="HMW205" s="64"/>
      <c r="HMX205" s="64"/>
      <c r="HMY205" s="64"/>
      <c r="HMZ205" s="64"/>
      <c r="HNA205" s="64"/>
      <c r="HNB205" s="64"/>
      <c r="HNC205" s="64"/>
      <c r="HND205" s="64"/>
      <c r="HNE205" s="64"/>
      <c r="HNF205" s="64"/>
      <c r="HNG205" s="64"/>
      <c r="HNH205" s="64"/>
      <c r="HNI205" s="64"/>
      <c r="HNJ205" s="64"/>
      <c r="HNK205" s="64"/>
      <c r="HNL205" s="64"/>
      <c r="HNM205" s="64"/>
      <c r="HNN205" s="64"/>
      <c r="HNO205" s="64"/>
      <c r="HNP205" s="64"/>
      <c r="HNQ205" s="64"/>
      <c r="HNR205" s="64"/>
      <c r="HNS205" s="64"/>
      <c r="HNT205" s="64"/>
      <c r="HNU205" s="64"/>
      <c r="HNV205" s="64"/>
      <c r="HNW205" s="64"/>
      <c r="HNX205" s="64"/>
      <c r="HNY205" s="64"/>
      <c r="HNZ205" s="64"/>
      <c r="HOA205" s="64"/>
      <c r="HOB205" s="64"/>
      <c r="HOC205" s="64"/>
      <c r="HOD205" s="64"/>
      <c r="HOE205" s="64"/>
      <c r="HOF205" s="64"/>
      <c r="HOG205" s="64"/>
      <c r="HOH205" s="64"/>
      <c r="HOI205" s="64"/>
      <c r="HOJ205" s="64"/>
      <c r="HOK205" s="64"/>
      <c r="HOL205" s="64"/>
      <c r="HOM205" s="64"/>
      <c r="HON205" s="64"/>
      <c r="HOO205" s="64"/>
      <c r="HOP205" s="64"/>
      <c r="HOQ205" s="64"/>
      <c r="HOR205" s="64"/>
      <c r="HOS205" s="64"/>
      <c r="HOT205" s="64"/>
      <c r="HOU205" s="64"/>
      <c r="HOV205" s="64"/>
      <c r="HOW205" s="64"/>
      <c r="HOX205" s="64"/>
      <c r="HOY205" s="64"/>
      <c r="HOZ205" s="64"/>
      <c r="HPA205" s="64"/>
      <c r="HPB205" s="64"/>
      <c r="HPC205" s="64"/>
      <c r="HPD205" s="64"/>
      <c r="HPE205" s="64"/>
      <c r="HPF205" s="64"/>
      <c r="HPG205" s="64"/>
      <c r="HPH205" s="64"/>
      <c r="HPI205" s="64"/>
      <c r="HPJ205" s="64"/>
      <c r="HPK205" s="64"/>
      <c r="HPL205" s="64"/>
      <c r="HPM205" s="64"/>
      <c r="HPN205" s="64"/>
      <c r="HPO205" s="64"/>
      <c r="HPP205" s="64"/>
      <c r="HPQ205" s="64"/>
      <c r="HPR205" s="64"/>
      <c r="HPS205" s="64"/>
      <c r="HPT205" s="64"/>
      <c r="HPU205" s="64"/>
      <c r="HPV205" s="64"/>
      <c r="HPW205" s="64"/>
      <c r="HPX205" s="64"/>
      <c r="HPY205" s="64"/>
      <c r="HPZ205" s="64"/>
      <c r="HQA205" s="64"/>
      <c r="HQB205" s="64"/>
      <c r="HQC205" s="64"/>
      <c r="HQD205" s="64"/>
      <c r="HQE205" s="64"/>
      <c r="HQF205" s="64"/>
      <c r="HQG205" s="64"/>
      <c r="HQH205" s="64"/>
      <c r="HQI205" s="64"/>
      <c r="HQJ205" s="64"/>
      <c r="HQK205" s="64"/>
      <c r="HQL205" s="64"/>
      <c r="HQM205" s="64"/>
      <c r="HQN205" s="64"/>
      <c r="HQO205" s="64"/>
      <c r="HQP205" s="64"/>
      <c r="HQQ205" s="64"/>
      <c r="HQR205" s="64"/>
      <c r="HQS205" s="64"/>
      <c r="HQT205" s="64"/>
      <c r="HQU205" s="64"/>
      <c r="HQV205" s="64"/>
      <c r="HQW205" s="64"/>
      <c r="HQX205" s="64"/>
      <c r="HQY205" s="64"/>
      <c r="HQZ205" s="64"/>
      <c r="HRA205" s="64"/>
      <c r="HRB205" s="64"/>
      <c r="HRC205" s="64"/>
      <c r="HRD205" s="64"/>
      <c r="HRE205" s="64"/>
      <c r="HRF205" s="64"/>
      <c r="HRG205" s="64"/>
      <c r="HRH205" s="64"/>
      <c r="HRI205" s="64"/>
      <c r="HRJ205" s="64"/>
      <c r="HRK205" s="64"/>
      <c r="HRL205" s="64"/>
      <c r="HRN205" s="64"/>
      <c r="HRP205" s="64"/>
      <c r="HRQ205" s="64"/>
      <c r="HRR205" s="64"/>
      <c r="HRS205" s="64"/>
      <c r="HRT205" s="64"/>
      <c r="HRU205" s="64"/>
      <c r="HRV205" s="64"/>
      <c r="HRW205" s="64"/>
      <c r="HSB205" s="64"/>
      <c r="HSC205" s="64"/>
      <c r="HSD205" s="64"/>
      <c r="HSE205" s="64"/>
      <c r="HSF205" s="64"/>
      <c r="HSG205" s="64"/>
      <c r="HSH205" s="64"/>
      <c r="HSI205" s="64"/>
      <c r="HSJ205" s="64"/>
      <c r="HSK205" s="64"/>
      <c r="HSL205" s="64"/>
      <c r="HSM205" s="64"/>
      <c r="HSN205" s="64"/>
      <c r="HSO205" s="64"/>
      <c r="HSP205" s="64"/>
      <c r="HSQ205" s="64"/>
      <c r="HSR205" s="64"/>
      <c r="HSS205" s="64"/>
      <c r="HST205" s="64"/>
      <c r="HSU205" s="64"/>
      <c r="HSV205" s="64"/>
      <c r="HSW205" s="64"/>
      <c r="HSX205" s="64"/>
      <c r="HSY205" s="64"/>
      <c r="HSZ205" s="64"/>
      <c r="HTA205" s="64"/>
      <c r="HTB205" s="64"/>
      <c r="HTC205" s="64"/>
      <c r="HTD205" s="64"/>
      <c r="HTE205" s="64"/>
      <c r="HTF205" s="64"/>
      <c r="HTG205" s="64"/>
      <c r="HTH205" s="64"/>
      <c r="HTI205" s="64"/>
      <c r="HTJ205" s="64"/>
      <c r="HTK205" s="64"/>
      <c r="HTL205" s="64"/>
      <c r="HTM205" s="64"/>
      <c r="HTN205" s="64"/>
      <c r="HTO205" s="64"/>
      <c r="HTP205" s="64"/>
      <c r="HTQ205" s="64"/>
      <c r="HTR205" s="64"/>
      <c r="HTS205" s="64"/>
      <c r="HTT205" s="64"/>
      <c r="HTU205" s="64"/>
      <c r="HTV205" s="64"/>
      <c r="HTW205" s="64"/>
      <c r="HTX205" s="64"/>
      <c r="HTY205" s="64"/>
      <c r="HTZ205" s="64"/>
      <c r="HUA205" s="64"/>
      <c r="HUB205" s="64"/>
      <c r="HUC205" s="64"/>
      <c r="HUD205" s="64"/>
      <c r="HUE205" s="64"/>
      <c r="HUF205" s="64"/>
      <c r="HUG205" s="64"/>
      <c r="HUH205" s="64"/>
      <c r="HUI205" s="64"/>
      <c r="HUJ205" s="64"/>
      <c r="HUK205" s="64"/>
      <c r="HUL205" s="64"/>
      <c r="HUM205" s="64"/>
      <c r="HUN205" s="64"/>
      <c r="HUO205" s="64"/>
      <c r="HUP205" s="64"/>
      <c r="HUQ205" s="64"/>
      <c r="HUR205" s="64"/>
      <c r="HUS205" s="64"/>
      <c r="HUT205" s="64"/>
      <c r="HUU205" s="64"/>
      <c r="HUV205" s="64"/>
      <c r="HUW205" s="64"/>
      <c r="HUX205" s="64"/>
      <c r="HUY205" s="64"/>
      <c r="HUZ205" s="64"/>
      <c r="HVA205" s="64"/>
      <c r="HVB205" s="64"/>
      <c r="HVC205" s="64"/>
      <c r="HVD205" s="64"/>
      <c r="HVE205" s="64"/>
      <c r="HVF205" s="64"/>
      <c r="HVG205" s="64"/>
      <c r="HVH205" s="64"/>
      <c r="HVI205" s="64"/>
      <c r="HVJ205" s="64"/>
      <c r="HVK205" s="64"/>
      <c r="HVL205" s="64"/>
      <c r="HVM205" s="64"/>
      <c r="HVN205" s="64"/>
      <c r="HVO205" s="64"/>
      <c r="HVP205" s="64"/>
      <c r="HVQ205" s="64"/>
      <c r="HVR205" s="64"/>
      <c r="HVS205" s="64"/>
      <c r="HVT205" s="64"/>
      <c r="HVU205" s="64"/>
      <c r="HVV205" s="64"/>
      <c r="HVW205" s="64"/>
      <c r="HVX205" s="64"/>
      <c r="HVY205" s="64"/>
      <c r="HVZ205" s="64"/>
      <c r="HWA205" s="64"/>
      <c r="HWB205" s="64"/>
      <c r="HWC205" s="64"/>
      <c r="HWD205" s="64"/>
      <c r="HWE205" s="64"/>
      <c r="HWF205" s="64"/>
      <c r="HWG205" s="64"/>
      <c r="HWH205" s="64"/>
      <c r="HWI205" s="64"/>
      <c r="HWJ205" s="64"/>
      <c r="HWK205" s="64"/>
      <c r="HWL205" s="64"/>
      <c r="HWM205" s="64"/>
      <c r="HWN205" s="64"/>
      <c r="HWO205" s="64"/>
      <c r="HWP205" s="64"/>
      <c r="HWQ205" s="64"/>
      <c r="HWR205" s="64"/>
      <c r="HWS205" s="64"/>
      <c r="HWT205" s="64"/>
      <c r="HWU205" s="64"/>
      <c r="HWV205" s="64"/>
      <c r="HWW205" s="64"/>
      <c r="HWX205" s="64"/>
      <c r="HWY205" s="64"/>
      <c r="HWZ205" s="64"/>
      <c r="HXA205" s="64"/>
      <c r="HXB205" s="64"/>
      <c r="HXC205" s="64"/>
      <c r="HXD205" s="64"/>
      <c r="HXE205" s="64"/>
      <c r="HXF205" s="64"/>
      <c r="HXG205" s="64"/>
      <c r="HXH205" s="64"/>
      <c r="HXI205" s="64"/>
      <c r="HXJ205" s="64"/>
      <c r="HXK205" s="64"/>
      <c r="HXL205" s="64"/>
      <c r="HXM205" s="64"/>
      <c r="HXN205" s="64"/>
      <c r="HXO205" s="64"/>
      <c r="HXP205" s="64"/>
      <c r="HXQ205" s="64"/>
      <c r="HXR205" s="64"/>
      <c r="HXS205" s="64"/>
      <c r="HXT205" s="64"/>
      <c r="HXU205" s="64"/>
      <c r="HXV205" s="64"/>
      <c r="HXW205" s="64"/>
      <c r="HXX205" s="64"/>
      <c r="HXY205" s="64"/>
      <c r="HXZ205" s="64"/>
      <c r="HYA205" s="64"/>
      <c r="HYB205" s="64"/>
      <c r="HYC205" s="64"/>
      <c r="HYD205" s="64"/>
      <c r="HYE205" s="64"/>
      <c r="HYF205" s="64"/>
      <c r="HYG205" s="64"/>
      <c r="HYH205" s="64"/>
      <c r="HYI205" s="64"/>
      <c r="HYJ205" s="64"/>
      <c r="HYK205" s="64"/>
      <c r="HYL205" s="64"/>
      <c r="HYM205" s="64"/>
      <c r="HYN205" s="64"/>
      <c r="HYO205" s="64"/>
      <c r="HYP205" s="64"/>
      <c r="HYQ205" s="64"/>
      <c r="HYR205" s="64"/>
      <c r="HYS205" s="64"/>
      <c r="HYT205" s="64"/>
      <c r="HYU205" s="64"/>
      <c r="HYV205" s="64"/>
      <c r="HYW205" s="64"/>
      <c r="HYX205" s="64"/>
      <c r="HYY205" s="64"/>
      <c r="HYZ205" s="64"/>
      <c r="HZA205" s="64"/>
      <c r="HZB205" s="64"/>
      <c r="HZC205" s="64"/>
      <c r="HZD205" s="64"/>
      <c r="HZE205" s="64"/>
      <c r="HZF205" s="64"/>
      <c r="HZG205" s="64"/>
      <c r="HZH205" s="64"/>
      <c r="HZI205" s="64"/>
      <c r="HZJ205" s="64"/>
      <c r="HZK205" s="64"/>
      <c r="HZL205" s="64"/>
      <c r="HZM205" s="64"/>
      <c r="HZN205" s="64"/>
      <c r="HZO205" s="64"/>
      <c r="HZP205" s="64"/>
      <c r="HZQ205" s="64"/>
      <c r="HZR205" s="64"/>
      <c r="HZS205" s="64"/>
      <c r="HZT205" s="64"/>
      <c r="HZU205" s="64"/>
      <c r="HZV205" s="64"/>
      <c r="HZW205" s="64"/>
      <c r="HZX205" s="64"/>
      <c r="HZY205" s="64"/>
      <c r="HZZ205" s="64"/>
      <c r="IAA205" s="64"/>
      <c r="IAB205" s="64"/>
      <c r="IAC205" s="64"/>
      <c r="IAD205" s="64"/>
      <c r="IAE205" s="64"/>
      <c r="IAF205" s="64"/>
      <c r="IAG205" s="64"/>
      <c r="IAH205" s="64"/>
      <c r="IAI205" s="64"/>
      <c r="IAJ205" s="64"/>
      <c r="IAK205" s="64"/>
      <c r="IAL205" s="64"/>
      <c r="IAM205" s="64"/>
      <c r="IAN205" s="64"/>
      <c r="IAO205" s="64"/>
      <c r="IAP205" s="64"/>
      <c r="IAQ205" s="64"/>
      <c r="IAR205" s="64"/>
      <c r="IAS205" s="64"/>
      <c r="IAT205" s="64"/>
      <c r="IAU205" s="64"/>
      <c r="IAV205" s="64"/>
      <c r="IAW205" s="64"/>
      <c r="IAX205" s="64"/>
      <c r="IAY205" s="64"/>
      <c r="IAZ205" s="64"/>
      <c r="IBA205" s="64"/>
      <c r="IBB205" s="64"/>
      <c r="IBC205" s="64"/>
      <c r="IBD205" s="64"/>
      <c r="IBE205" s="64"/>
      <c r="IBF205" s="64"/>
      <c r="IBG205" s="64"/>
      <c r="IBH205" s="64"/>
      <c r="IBJ205" s="64"/>
      <c r="IBL205" s="64"/>
      <c r="IBM205" s="64"/>
      <c r="IBN205" s="64"/>
      <c r="IBO205" s="64"/>
      <c r="IBP205" s="64"/>
      <c r="IBQ205" s="64"/>
      <c r="IBR205" s="64"/>
      <c r="IBS205" s="64"/>
      <c r="IBX205" s="64"/>
      <c r="IBY205" s="64"/>
      <c r="IBZ205" s="64"/>
      <c r="ICA205" s="64"/>
      <c r="ICB205" s="64"/>
      <c r="ICC205" s="64"/>
      <c r="ICD205" s="64"/>
      <c r="ICE205" s="64"/>
      <c r="ICF205" s="64"/>
      <c r="ICG205" s="64"/>
      <c r="ICH205" s="64"/>
      <c r="ICI205" s="64"/>
      <c r="ICJ205" s="64"/>
      <c r="ICK205" s="64"/>
      <c r="ICL205" s="64"/>
      <c r="ICM205" s="64"/>
      <c r="ICN205" s="64"/>
      <c r="ICO205" s="64"/>
      <c r="ICP205" s="64"/>
      <c r="ICQ205" s="64"/>
      <c r="ICR205" s="64"/>
      <c r="ICS205" s="64"/>
      <c r="ICT205" s="64"/>
      <c r="ICU205" s="64"/>
      <c r="ICV205" s="64"/>
      <c r="ICW205" s="64"/>
      <c r="ICX205" s="64"/>
      <c r="ICY205" s="64"/>
      <c r="ICZ205" s="64"/>
      <c r="IDA205" s="64"/>
      <c r="IDB205" s="64"/>
      <c r="IDC205" s="64"/>
      <c r="IDD205" s="64"/>
      <c r="IDE205" s="64"/>
      <c r="IDF205" s="64"/>
      <c r="IDG205" s="64"/>
      <c r="IDH205" s="64"/>
      <c r="IDI205" s="64"/>
      <c r="IDJ205" s="64"/>
      <c r="IDK205" s="64"/>
      <c r="IDL205" s="64"/>
      <c r="IDM205" s="64"/>
      <c r="IDN205" s="64"/>
      <c r="IDO205" s="64"/>
      <c r="IDP205" s="64"/>
      <c r="IDQ205" s="64"/>
      <c r="IDR205" s="64"/>
      <c r="IDS205" s="64"/>
      <c r="IDT205" s="64"/>
      <c r="IDU205" s="64"/>
      <c r="IDV205" s="64"/>
      <c r="IDW205" s="64"/>
      <c r="IDX205" s="64"/>
      <c r="IDY205" s="64"/>
      <c r="IDZ205" s="64"/>
      <c r="IEA205" s="64"/>
      <c r="IEB205" s="64"/>
      <c r="IEC205" s="64"/>
      <c r="IED205" s="64"/>
      <c r="IEE205" s="64"/>
      <c r="IEF205" s="64"/>
      <c r="IEG205" s="64"/>
      <c r="IEH205" s="64"/>
      <c r="IEI205" s="64"/>
      <c r="IEJ205" s="64"/>
      <c r="IEK205" s="64"/>
      <c r="IEL205" s="64"/>
      <c r="IEM205" s="64"/>
      <c r="IEN205" s="64"/>
      <c r="IEO205" s="64"/>
      <c r="IEP205" s="64"/>
      <c r="IEQ205" s="64"/>
      <c r="IER205" s="64"/>
      <c r="IES205" s="64"/>
      <c r="IET205" s="64"/>
      <c r="IEU205" s="64"/>
      <c r="IEV205" s="64"/>
      <c r="IEW205" s="64"/>
      <c r="IEX205" s="64"/>
      <c r="IEY205" s="64"/>
      <c r="IEZ205" s="64"/>
      <c r="IFA205" s="64"/>
      <c r="IFB205" s="64"/>
      <c r="IFC205" s="64"/>
      <c r="IFD205" s="64"/>
      <c r="IFE205" s="64"/>
      <c r="IFF205" s="64"/>
      <c r="IFG205" s="64"/>
      <c r="IFH205" s="64"/>
      <c r="IFI205" s="64"/>
      <c r="IFJ205" s="64"/>
      <c r="IFK205" s="64"/>
      <c r="IFL205" s="64"/>
      <c r="IFM205" s="64"/>
      <c r="IFN205" s="64"/>
      <c r="IFO205" s="64"/>
      <c r="IFP205" s="64"/>
      <c r="IFQ205" s="64"/>
      <c r="IFR205" s="64"/>
      <c r="IFS205" s="64"/>
      <c r="IFT205" s="64"/>
      <c r="IFU205" s="64"/>
      <c r="IFV205" s="64"/>
      <c r="IFW205" s="64"/>
      <c r="IFX205" s="64"/>
      <c r="IFY205" s="64"/>
      <c r="IFZ205" s="64"/>
      <c r="IGA205" s="64"/>
      <c r="IGB205" s="64"/>
      <c r="IGC205" s="64"/>
      <c r="IGD205" s="64"/>
      <c r="IGE205" s="64"/>
      <c r="IGF205" s="64"/>
      <c r="IGG205" s="64"/>
      <c r="IGH205" s="64"/>
      <c r="IGI205" s="64"/>
      <c r="IGJ205" s="64"/>
      <c r="IGK205" s="64"/>
      <c r="IGL205" s="64"/>
      <c r="IGM205" s="64"/>
      <c r="IGN205" s="64"/>
      <c r="IGO205" s="64"/>
      <c r="IGP205" s="64"/>
      <c r="IGQ205" s="64"/>
      <c r="IGR205" s="64"/>
      <c r="IGS205" s="64"/>
      <c r="IGT205" s="64"/>
      <c r="IGU205" s="64"/>
      <c r="IGV205" s="64"/>
      <c r="IGW205" s="64"/>
      <c r="IGX205" s="64"/>
      <c r="IGY205" s="64"/>
      <c r="IGZ205" s="64"/>
      <c r="IHA205" s="64"/>
      <c r="IHB205" s="64"/>
      <c r="IHC205" s="64"/>
      <c r="IHD205" s="64"/>
      <c r="IHE205" s="64"/>
      <c r="IHF205" s="64"/>
      <c r="IHG205" s="64"/>
      <c r="IHH205" s="64"/>
      <c r="IHI205" s="64"/>
      <c r="IHJ205" s="64"/>
      <c r="IHK205" s="64"/>
      <c r="IHL205" s="64"/>
      <c r="IHM205" s="64"/>
      <c r="IHN205" s="64"/>
      <c r="IHO205" s="64"/>
      <c r="IHP205" s="64"/>
      <c r="IHQ205" s="64"/>
      <c r="IHR205" s="64"/>
      <c r="IHS205" s="64"/>
      <c r="IHT205" s="64"/>
      <c r="IHU205" s="64"/>
      <c r="IHV205" s="64"/>
      <c r="IHW205" s="64"/>
      <c r="IHX205" s="64"/>
      <c r="IHY205" s="64"/>
      <c r="IHZ205" s="64"/>
      <c r="IIA205" s="64"/>
      <c r="IIB205" s="64"/>
      <c r="IIC205" s="64"/>
      <c r="IID205" s="64"/>
      <c r="IIE205" s="64"/>
      <c r="IIF205" s="64"/>
      <c r="IIG205" s="64"/>
      <c r="IIH205" s="64"/>
      <c r="III205" s="64"/>
      <c r="IIJ205" s="64"/>
      <c r="IIK205" s="64"/>
      <c r="IIL205" s="64"/>
      <c r="IIM205" s="64"/>
      <c r="IIN205" s="64"/>
      <c r="IIO205" s="64"/>
      <c r="IIP205" s="64"/>
      <c r="IIQ205" s="64"/>
      <c r="IIR205" s="64"/>
      <c r="IIS205" s="64"/>
      <c r="IIT205" s="64"/>
      <c r="IIU205" s="64"/>
      <c r="IIV205" s="64"/>
      <c r="IIW205" s="64"/>
      <c r="IIX205" s="64"/>
      <c r="IIY205" s="64"/>
      <c r="IIZ205" s="64"/>
      <c r="IJA205" s="64"/>
      <c r="IJB205" s="64"/>
      <c r="IJC205" s="64"/>
      <c r="IJD205" s="64"/>
      <c r="IJE205" s="64"/>
      <c r="IJF205" s="64"/>
      <c r="IJG205" s="64"/>
      <c r="IJH205" s="64"/>
      <c r="IJI205" s="64"/>
      <c r="IJJ205" s="64"/>
      <c r="IJK205" s="64"/>
      <c r="IJL205" s="64"/>
      <c r="IJM205" s="64"/>
      <c r="IJN205" s="64"/>
      <c r="IJO205" s="64"/>
      <c r="IJP205" s="64"/>
      <c r="IJQ205" s="64"/>
      <c r="IJR205" s="64"/>
      <c r="IJS205" s="64"/>
      <c r="IJT205" s="64"/>
      <c r="IJU205" s="64"/>
      <c r="IJV205" s="64"/>
      <c r="IJW205" s="64"/>
      <c r="IJX205" s="64"/>
      <c r="IJY205" s="64"/>
      <c r="IJZ205" s="64"/>
      <c r="IKA205" s="64"/>
      <c r="IKB205" s="64"/>
      <c r="IKC205" s="64"/>
      <c r="IKD205" s="64"/>
      <c r="IKE205" s="64"/>
      <c r="IKF205" s="64"/>
      <c r="IKG205" s="64"/>
      <c r="IKH205" s="64"/>
      <c r="IKI205" s="64"/>
      <c r="IKJ205" s="64"/>
      <c r="IKK205" s="64"/>
      <c r="IKL205" s="64"/>
      <c r="IKM205" s="64"/>
      <c r="IKN205" s="64"/>
      <c r="IKO205" s="64"/>
      <c r="IKP205" s="64"/>
      <c r="IKQ205" s="64"/>
      <c r="IKR205" s="64"/>
      <c r="IKS205" s="64"/>
      <c r="IKT205" s="64"/>
      <c r="IKU205" s="64"/>
      <c r="IKV205" s="64"/>
      <c r="IKW205" s="64"/>
      <c r="IKX205" s="64"/>
      <c r="IKY205" s="64"/>
      <c r="IKZ205" s="64"/>
      <c r="ILA205" s="64"/>
      <c r="ILB205" s="64"/>
      <c r="ILC205" s="64"/>
      <c r="ILD205" s="64"/>
      <c r="ILF205" s="64"/>
      <c r="ILH205" s="64"/>
      <c r="ILI205" s="64"/>
      <c r="ILJ205" s="64"/>
      <c r="ILK205" s="64"/>
      <c r="ILL205" s="64"/>
      <c r="ILM205" s="64"/>
      <c r="ILN205" s="64"/>
      <c r="ILO205" s="64"/>
      <c r="ILT205" s="64"/>
      <c r="ILU205" s="64"/>
      <c r="ILV205" s="64"/>
      <c r="ILW205" s="64"/>
      <c r="ILX205" s="64"/>
      <c r="ILY205" s="64"/>
      <c r="ILZ205" s="64"/>
      <c r="IMA205" s="64"/>
      <c r="IMB205" s="64"/>
      <c r="IMC205" s="64"/>
      <c r="IMD205" s="64"/>
      <c r="IME205" s="64"/>
      <c r="IMF205" s="64"/>
      <c r="IMG205" s="64"/>
      <c r="IMH205" s="64"/>
      <c r="IMI205" s="64"/>
      <c r="IMJ205" s="64"/>
      <c r="IMK205" s="64"/>
      <c r="IML205" s="64"/>
      <c r="IMM205" s="64"/>
      <c r="IMN205" s="64"/>
      <c r="IMO205" s="64"/>
      <c r="IMP205" s="64"/>
      <c r="IMQ205" s="64"/>
      <c r="IMR205" s="64"/>
      <c r="IMS205" s="64"/>
      <c r="IMT205" s="64"/>
      <c r="IMU205" s="64"/>
      <c r="IMV205" s="64"/>
      <c r="IMW205" s="64"/>
      <c r="IMX205" s="64"/>
      <c r="IMY205" s="64"/>
      <c r="IMZ205" s="64"/>
      <c r="INA205" s="64"/>
      <c r="INB205" s="64"/>
      <c r="INC205" s="64"/>
      <c r="IND205" s="64"/>
      <c r="INE205" s="64"/>
      <c r="INF205" s="64"/>
      <c r="ING205" s="64"/>
      <c r="INH205" s="64"/>
      <c r="INI205" s="64"/>
      <c r="INJ205" s="64"/>
      <c r="INK205" s="64"/>
      <c r="INL205" s="64"/>
      <c r="INM205" s="64"/>
      <c r="INN205" s="64"/>
      <c r="INO205" s="64"/>
      <c r="INP205" s="64"/>
      <c r="INQ205" s="64"/>
      <c r="INR205" s="64"/>
      <c r="INS205" s="64"/>
      <c r="INT205" s="64"/>
      <c r="INU205" s="64"/>
      <c r="INV205" s="64"/>
      <c r="INW205" s="64"/>
      <c r="INX205" s="64"/>
      <c r="INY205" s="64"/>
      <c r="INZ205" s="64"/>
      <c r="IOA205" s="64"/>
      <c r="IOB205" s="64"/>
      <c r="IOC205" s="64"/>
      <c r="IOD205" s="64"/>
      <c r="IOE205" s="64"/>
      <c r="IOF205" s="64"/>
      <c r="IOG205" s="64"/>
      <c r="IOH205" s="64"/>
      <c r="IOI205" s="64"/>
      <c r="IOJ205" s="64"/>
      <c r="IOK205" s="64"/>
      <c r="IOL205" s="64"/>
      <c r="IOM205" s="64"/>
      <c r="ION205" s="64"/>
      <c r="IOO205" s="64"/>
      <c r="IOP205" s="64"/>
      <c r="IOQ205" s="64"/>
      <c r="IOR205" s="64"/>
      <c r="IOS205" s="64"/>
      <c r="IOT205" s="64"/>
      <c r="IOU205" s="64"/>
      <c r="IOV205" s="64"/>
      <c r="IOW205" s="64"/>
      <c r="IOX205" s="64"/>
      <c r="IOY205" s="64"/>
      <c r="IOZ205" s="64"/>
      <c r="IPA205" s="64"/>
      <c r="IPB205" s="64"/>
      <c r="IPC205" s="64"/>
      <c r="IPD205" s="64"/>
      <c r="IPE205" s="64"/>
      <c r="IPF205" s="64"/>
      <c r="IPG205" s="64"/>
      <c r="IPH205" s="64"/>
      <c r="IPI205" s="64"/>
      <c r="IPJ205" s="64"/>
      <c r="IPK205" s="64"/>
      <c r="IPL205" s="64"/>
      <c r="IPM205" s="64"/>
      <c r="IPN205" s="64"/>
      <c r="IPO205" s="64"/>
      <c r="IPP205" s="64"/>
      <c r="IPQ205" s="64"/>
      <c r="IPR205" s="64"/>
      <c r="IPS205" s="64"/>
      <c r="IPT205" s="64"/>
      <c r="IPU205" s="64"/>
      <c r="IPV205" s="64"/>
      <c r="IPW205" s="64"/>
      <c r="IPX205" s="64"/>
      <c r="IPY205" s="64"/>
      <c r="IPZ205" s="64"/>
      <c r="IQA205" s="64"/>
      <c r="IQB205" s="64"/>
      <c r="IQC205" s="64"/>
      <c r="IQD205" s="64"/>
      <c r="IQE205" s="64"/>
      <c r="IQF205" s="64"/>
      <c r="IQG205" s="64"/>
      <c r="IQH205" s="64"/>
      <c r="IQI205" s="64"/>
      <c r="IQJ205" s="64"/>
      <c r="IQK205" s="64"/>
      <c r="IQL205" s="64"/>
      <c r="IQM205" s="64"/>
      <c r="IQN205" s="64"/>
      <c r="IQO205" s="64"/>
      <c r="IQP205" s="64"/>
      <c r="IQQ205" s="64"/>
      <c r="IQR205" s="64"/>
      <c r="IQS205" s="64"/>
      <c r="IQT205" s="64"/>
      <c r="IQU205" s="64"/>
      <c r="IQV205" s="64"/>
      <c r="IQW205" s="64"/>
      <c r="IQX205" s="64"/>
      <c r="IQY205" s="64"/>
      <c r="IQZ205" s="64"/>
      <c r="IRA205" s="64"/>
      <c r="IRB205" s="64"/>
      <c r="IRC205" s="64"/>
      <c r="IRD205" s="64"/>
      <c r="IRE205" s="64"/>
      <c r="IRF205" s="64"/>
      <c r="IRG205" s="64"/>
      <c r="IRH205" s="64"/>
      <c r="IRI205" s="64"/>
      <c r="IRJ205" s="64"/>
      <c r="IRK205" s="64"/>
      <c r="IRL205" s="64"/>
      <c r="IRM205" s="64"/>
      <c r="IRN205" s="64"/>
      <c r="IRO205" s="64"/>
      <c r="IRP205" s="64"/>
      <c r="IRQ205" s="64"/>
      <c r="IRR205" s="64"/>
      <c r="IRS205" s="64"/>
      <c r="IRT205" s="64"/>
      <c r="IRU205" s="64"/>
      <c r="IRV205" s="64"/>
      <c r="IRW205" s="64"/>
      <c r="IRX205" s="64"/>
      <c r="IRY205" s="64"/>
      <c r="IRZ205" s="64"/>
      <c r="ISA205" s="64"/>
      <c r="ISB205" s="64"/>
      <c r="ISC205" s="64"/>
      <c r="ISD205" s="64"/>
      <c r="ISE205" s="64"/>
      <c r="ISF205" s="64"/>
      <c r="ISG205" s="64"/>
      <c r="ISH205" s="64"/>
      <c r="ISI205" s="64"/>
      <c r="ISJ205" s="64"/>
      <c r="ISK205" s="64"/>
      <c r="ISL205" s="64"/>
      <c r="ISM205" s="64"/>
      <c r="ISN205" s="64"/>
      <c r="ISO205" s="64"/>
      <c r="ISP205" s="64"/>
      <c r="ISQ205" s="64"/>
      <c r="ISR205" s="64"/>
      <c r="ISS205" s="64"/>
      <c r="IST205" s="64"/>
      <c r="ISU205" s="64"/>
      <c r="ISV205" s="64"/>
      <c r="ISW205" s="64"/>
      <c r="ISX205" s="64"/>
      <c r="ISY205" s="64"/>
      <c r="ISZ205" s="64"/>
      <c r="ITA205" s="64"/>
      <c r="ITB205" s="64"/>
      <c r="ITC205" s="64"/>
      <c r="ITD205" s="64"/>
      <c r="ITE205" s="64"/>
      <c r="ITF205" s="64"/>
      <c r="ITG205" s="64"/>
      <c r="ITH205" s="64"/>
      <c r="ITI205" s="64"/>
      <c r="ITJ205" s="64"/>
      <c r="ITK205" s="64"/>
      <c r="ITL205" s="64"/>
      <c r="ITM205" s="64"/>
      <c r="ITN205" s="64"/>
      <c r="ITO205" s="64"/>
      <c r="ITP205" s="64"/>
      <c r="ITQ205" s="64"/>
      <c r="ITR205" s="64"/>
      <c r="ITS205" s="64"/>
      <c r="ITT205" s="64"/>
      <c r="ITU205" s="64"/>
      <c r="ITV205" s="64"/>
      <c r="ITW205" s="64"/>
      <c r="ITX205" s="64"/>
      <c r="ITY205" s="64"/>
      <c r="ITZ205" s="64"/>
      <c r="IUA205" s="64"/>
      <c r="IUB205" s="64"/>
      <c r="IUC205" s="64"/>
      <c r="IUD205" s="64"/>
      <c r="IUE205" s="64"/>
      <c r="IUF205" s="64"/>
      <c r="IUG205" s="64"/>
      <c r="IUH205" s="64"/>
      <c r="IUI205" s="64"/>
      <c r="IUJ205" s="64"/>
      <c r="IUK205" s="64"/>
      <c r="IUL205" s="64"/>
      <c r="IUM205" s="64"/>
      <c r="IUN205" s="64"/>
      <c r="IUO205" s="64"/>
      <c r="IUP205" s="64"/>
      <c r="IUQ205" s="64"/>
      <c r="IUR205" s="64"/>
      <c r="IUS205" s="64"/>
      <c r="IUT205" s="64"/>
      <c r="IUU205" s="64"/>
      <c r="IUV205" s="64"/>
      <c r="IUW205" s="64"/>
      <c r="IUX205" s="64"/>
      <c r="IUY205" s="64"/>
      <c r="IUZ205" s="64"/>
      <c r="IVB205" s="64"/>
      <c r="IVD205" s="64"/>
      <c r="IVE205" s="64"/>
      <c r="IVF205" s="64"/>
      <c r="IVG205" s="64"/>
      <c r="IVH205" s="64"/>
      <c r="IVI205" s="64"/>
      <c r="IVJ205" s="64"/>
      <c r="IVK205" s="64"/>
      <c r="IVP205" s="64"/>
      <c r="IVQ205" s="64"/>
      <c r="IVR205" s="64"/>
      <c r="IVS205" s="64"/>
      <c r="IVT205" s="64"/>
      <c r="IVU205" s="64"/>
      <c r="IVV205" s="64"/>
      <c r="IVW205" s="64"/>
      <c r="IVX205" s="64"/>
      <c r="IVY205" s="64"/>
      <c r="IVZ205" s="64"/>
      <c r="IWA205" s="64"/>
      <c r="IWB205" s="64"/>
      <c r="IWC205" s="64"/>
      <c r="IWD205" s="64"/>
      <c r="IWE205" s="64"/>
      <c r="IWF205" s="64"/>
      <c r="IWG205" s="64"/>
      <c r="IWH205" s="64"/>
      <c r="IWI205" s="64"/>
      <c r="IWJ205" s="64"/>
      <c r="IWK205" s="64"/>
      <c r="IWL205" s="64"/>
      <c r="IWM205" s="64"/>
      <c r="IWN205" s="64"/>
      <c r="IWO205" s="64"/>
      <c r="IWP205" s="64"/>
      <c r="IWQ205" s="64"/>
      <c r="IWR205" s="64"/>
      <c r="IWS205" s="64"/>
      <c r="IWT205" s="64"/>
      <c r="IWU205" s="64"/>
      <c r="IWV205" s="64"/>
      <c r="IWW205" s="64"/>
      <c r="IWX205" s="64"/>
      <c r="IWY205" s="64"/>
      <c r="IWZ205" s="64"/>
      <c r="IXA205" s="64"/>
      <c r="IXB205" s="64"/>
      <c r="IXC205" s="64"/>
      <c r="IXD205" s="64"/>
      <c r="IXE205" s="64"/>
      <c r="IXF205" s="64"/>
      <c r="IXG205" s="64"/>
      <c r="IXH205" s="64"/>
      <c r="IXI205" s="64"/>
      <c r="IXJ205" s="64"/>
      <c r="IXK205" s="64"/>
      <c r="IXL205" s="64"/>
      <c r="IXM205" s="64"/>
      <c r="IXN205" s="64"/>
      <c r="IXO205" s="64"/>
      <c r="IXP205" s="64"/>
      <c r="IXQ205" s="64"/>
      <c r="IXR205" s="64"/>
      <c r="IXS205" s="64"/>
      <c r="IXT205" s="64"/>
      <c r="IXU205" s="64"/>
      <c r="IXV205" s="64"/>
      <c r="IXW205" s="64"/>
      <c r="IXX205" s="64"/>
      <c r="IXY205" s="64"/>
      <c r="IXZ205" s="64"/>
      <c r="IYA205" s="64"/>
      <c r="IYB205" s="64"/>
      <c r="IYC205" s="64"/>
      <c r="IYD205" s="64"/>
      <c r="IYE205" s="64"/>
      <c r="IYF205" s="64"/>
      <c r="IYG205" s="64"/>
      <c r="IYH205" s="64"/>
      <c r="IYI205" s="64"/>
      <c r="IYJ205" s="64"/>
      <c r="IYK205" s="64"/>
      <c r="IYL205" s="64"/>
      <c r="IYM205" s="64"/>
      <c r="IYN205" s="64"/>
      <c r="IYO205" s="64"/>
      <c r="IYP205" s="64"/>
      <c r="IYQ205" s="64"/>
      <c r="IYR205" s="64"/>
      <c r="IYS205" s="64"/>
      <c r="IYT205" s="64"/>
      <c r="IYU205" s="64"/>
      <c r="IYV205" s="64"/>
      <c r="IYW205" s="64"/>
      <c r="IYX205" s="64"/>
      <c r="IYY205" s="64"/>
      <c r="IYZ205" s="64"/>
      <c r="IZA205" s="64"/>
      <c r="IZB205" s="64"/>
      <c r="IZC205" s="64"/>
      <c r="IZD205" s="64"/>
      <c r="IZE205" s="64"/>
      <c r="IZF205" s="64"/>
      <c r="IZG205" s="64"/>
      <c r="IZH205" s="64"/>
      <c r="IZI205" s="64"/>
      <c r="IZJ205" s="64"/>
      <c r="IZK205" s="64"/>
      <c r="IZL205" s="64"/>
      <c r="IZM205" s="64"/>
      <c r="IZN205" s="64"/>
      <c r="IZO205" s="64"/>
      <c r="IZP205" s="64"/>
      <c r="IZQ205" s="64"/>
      <c r="IZR205" s="64"/>
      <c r="IZS205" s="64"/>
      <c r="IZT205" s="64"/>
      <c r="IZU205" s="64"/>
      <c r="IZV205" s="64"/>
      <c r="IZW205" s="64"/>
      <c r="IZX205" s="64"/>
      <c r="IZY205" s="64"/>
      <c r="IZZ205" s="64"/>
      <c r="JAA205" s="64"/>
      <c r="JAB205" s="64"/>
      <c r="JAC205" s="64"/>
      <c r="JAD205" s="64"/>
      <c r="JAE205" s="64"/>
      <c r="JAF205" s="64"/>
      <c r="JAG205" s="64"/>
      <c r="JAH205" s="64"/>
      <c r="JAI205" s="64"/>
      <c r="JAJ205" s="64"/>
      <c r="JAK205" s="64"/>
      <c r="JAL205" s="64"/>
      <c r="JAM205" s="64"/>
      <c r="JAN205" s="64"/>
      <c r="JAO205" s="64"/>
      <c r="JAP205" s="64"/>
      <c r="JAQ205" s="64"/>
      <c r="JAR205" s="64"/>
      <c r="JAS205" s="64"/>
      <c r="JAT205" s="64"/>
      <c r="JAU205" s="64"/>
      <c r="JAV205" s="64"/>
      <c r="JAW205" s="64"/>
      <c r="JAX205" s="64"/>
      <c r="JAY205" s="64"/>
      <c r="JAZ205" s="64"/>
      <c r="JBA205" s="64"/>
      <c r="JBB205" s="64"/>
      <c r="JBC205" s="64"/>
      <c r="JBD205" s="64"/>
      <c r="JBE205" s="64"/>
      <c r="JBF205" s="64"/>
      <c r="JBG205" s="64"/>
      <c r="JBH205" s="64"/>
      <c r="JBI205" s="64"/>
      <c r="JBJ205" s="64"/>
      <c r="JBK205" s="64"/>
      <c r="JBL205" s="64"/>
      <c r="JBM205" s="64"/>
      <c r="JBN205" s="64"/>
      <c r="JBO205" s="64"/>
      <c r="JBP205" s="64"/>
      <c r="JBQ205" s="64"/>
      <c r="JBR205" s="64"/>
      <c r="JBS205" s="64"/>
      <c r="JBT205" s="64"/>
      <c r="JBU205" s="64"/>
      <c r="JBV205" s="64"/>
      <c r="JBW205" s="64"/>
      <c r="JBX205" s="64"/>
      <c r="JBY205" s="64"/>
      <c r="JBZ205" s="64"/>
      <c r="JCA205" s="64"/>
      <c r="JCB205" s="64"/>
      <c r="JCC205" s="64"/>
      <c r="JCD205" s="64"/>
      <c r="JCE205" s="64"/>
      <c r="JCF205" s="64"/>
      <c r="JCG205" s="64"/>
      <c r="JCH205" s="64"/>
      <c r="JCI205" s="64"/>
      <c r="JCJ205" s="64"/>
      <c r="JCK205" s="64"/>
      <c r="JCL205" s="64"/>
      <c r="JCM205" s="64"/>
      <c r="JCN205" s="64"/>
      <c r="JCO205" s="64"/>
      <c r="JCP205" s="64"/>
      <c r="JCQ205" s="64"/>
      <c r="JCR205" s="64"/>
      <c r="JCS205" s="64"/>
      <c r="JCT205" s="64"/>
      <c r="JCU205" s="64"/>
      <c r="JCV205" s="64"/>
      <c r="JCW205" s="64"/>
      <c r="JCX205" s="64"/>
      <c r="JCY205" s="64"/>
      <c r="JCZ205" s="64"/>
      <c r="JDA205" s="64"/>
      <c r="JDB205" s="64"/>
      <c r="JDC205" s="64"/>
      <c r="JDD205" s="64"/>
      <c r="JDE205" s="64"/>
      <c r="JDF205" s="64"/>
      <c r="JDG205" s="64"/>
      <c r="JDH205" s="64"/>
      <c r="JDI205" s="64"/>
      <c r="JDJ205" s="64"/>
      <c r="JDK205" s="64"/>
      <c r="JDL205" s="64"/>
      <c r="JDM205" s="64"/>
      <c r="JDN205" s="64"/>
      <c r="JDO205" s="64"/>
      <c r="JDP205" s="64"/>
      <c r="JDQ205" s="64"/>
      <c r="JDR205" s="64"/>
      <c r="JDS205" s="64"/>
      <c r="JDT205" s="64"/>
      <c r="JDU205" s="64"/>
      <c r="JDV205" s="64"/>
      <c r="JDW205" s="64"/>
      <c r="JDX205" s="64"/>
      <c r="JDY205" s="64"/>
      <c r="JDZ205" s="64"/>
      <c r="JEA205" s="64"/>
      <c r="JEB205" s="64"/>
      <c r="JEC205" s="64"/>
      <c r="JED205" s="64"/>
      <c r="JEE205" s="64"/>
      <c r="JEF205" s="64"/>
      <c r="JEG205" s="64"/>
      <c r="JEH205" s="64"/>
      <c r="JEI205" s="64"/>
      <c r="JEJ205" s="64"/>
      <c r="JEK205" s="64"/>
      <c r="JEL205" s="64"/>
      <c r="JEM205" s="64"/>
      <c r="JEN205" s="64"/>
      <c r="JEO205" s="64"/>
      <c r="JEP205" s="64"/>
      <c r="JEQ205" s="64"/>
      <c r="JER205" s="64"/>
      <c r="JES205" s="64"/>
      <c r="JET205" s="64"/>
      <c r="JEU205" s="64"/>
      <c r="JEV205" s="64"/>
      <c r="JEX205" s="64"/>
      <c r="JEZ205" s="64"/>
      <c r="JFA205" s="64"/>
      <c r="JFB205" s="64"/>
      <c r="JFC205" s="64"/>
      <c r="JFD205" s="64"/>
      <c r="JFE205" s="64"/>
      <c r="JFF205" s="64"/>
      <c r="JFG205" s="64"/>
      <c r="JFL205" s="64"/>
      <c r="JFM205" s="64"/>
      <c r="JFN205" s="64"/>
      <c r="JFO205" s="64"/>
      <c r="JFP205" s="64"/>
      <c r="JFQ205" s="64"/>
      <c r="JFR205" s="64"/>
      <c r="JFS205" s="64"/>
      <c r="JFT205" s="64"/>
      <c r="JFU205" s="64"/>
      <c r="JFV205" s="64"/>
      <c r="JFW205" s="64"/>
      <c r="JFX205" s="64"/>
      <c r="JFY205" s="64"/>
      <c r="JFZ205" s="64"/>
      <c r="JGA205" s="64"/>
      <c r="JGB205" s="64"/>
      <c r="JGC205" s="64"/>
      <c r="JGD205" s="64"/>
      <c r="JGE205" s="64"/>
      <c r="JGF205" s="64"/>
      <c r="JGG205" s="64"/>
      <c r="JGH205" s="64"/>
      <c r="JGI205" s="64"/>
      <c r="JGJ205" s="64"/>
      <c r="JGK205" s="64"/>
      <c r="JGL205" s="64"/>
      <c r="JGM205" s="64"/>
      <c r="JGN205" s="64"/>
      <c r="JGO205" s="64"/>
      <c r="JGP205" s="64"/>
      <c r="JGQ205" s="64"/>
      <c r="JGR205" s="64"/>
      <c r="JGS205" s="64"/>
      <c r="JGT205" s="64"/>
      <c r="JGU205" s="64"/>
      <c r="JGV205" s="64"/>
      <c r="JGW205" s="64"/>
      <c r="JGX205" s="64"/>
      <c r="JGY205" s="64"/>
      <c r="JGZ205" s="64"/>
      <c r="JHA205" s="64"/>
      <c r="JHB205" s="64"/>
      <c r="JHC205" s="64"/>
      <c r="JHD205" s="64"/>
      <c r="JHE205" s="64"/>
      <c r="JHF205" s="64"/>
      <c r="JHG205" s="64"/>
      <c r="JHH205" s="64"/>
      <c r="JHI205" s="64"/>
      <c r="JHJ205" s="64"/>
      <c r="JHK205" s="64"/>
      <c r="JHL205" s="64"/>
      <c r="JHM205" s="64"/>
      <c r="JHN205" s="64"/>
      <c r="JHO205" s="64"/>
      <c r="JHP205" s="64"/>
      <c r="JHQ205" s="64"/>
      <c r="JHR205" s="64"/>
      <c r="JHS205" s="64"/>
      <c r="JHT205" s="64"/>
      <c r="JHU205" s="64"/>
      <c r="JHV205" s="64"/>
      <c r="JHW205" s="64"/>
      <c r="JHX205" s="64"/>
      <c r="JHY205" s="64"/>
      <c r="JHZ205" s="64"/>
      <c r="JIA205" s="64"/>
      <c r="JIB205" s="64"/>
      <c r="JIC205" s="64"/>
      <c r="JID205" s="64"/>
      <c r="JIE205" s="64"/>
      <c r="JIF205" s="64"/>
      <c r="JIG205" s="64"/>
      <c r="JIH205" s="64"/>
      <c r="JII205" s="64"/>
      <c r="JIJ205" s="64"/>
      <c r="JIK205" s="64"/>
      <c r="JIL205" s="64"/>
      <c r="JIM205" s="64"/>
      <c r="JIN205" s="64"/>
      <c r="JIO205" s="64"/>
      <c r="JIP205" s="64"/>
      <c r="JIQ205" s="64"/>
      <c r="JIR205" s="64"/>
      <c r="JIS205" s="64"/>
      <c r="JIT205" s="64"/>
      <c r="JIU205" s="64"/>
      <c r="JIV205" s="64"/>
      <c r="JIW205" s="64"/>
      <c r="JIX205" s="64"/>
      <c r="JIY205" s="64"/>
      <c r="JIZ205" s="64"/>
      <c r="JJA205" s="64"/>
      <c r="JJB205" s="64"/>
      <c r="JJC205" s="64"/>
      <c r="JJD205" s="64"/>
      <c r="JJE205" s="64"/>
      <c r="JJF205" s="64"/>
      <c r="JJG205" s="64"/>
      <c r="JJH205" s="64"/>
      <c r="JJI205" s="64"/>
      <c r="JJJ205" s="64"/>
      <c r="JJK205" s="64"/>
      <c r="JJL205" s="64"/>
      <c r="JJM205" s="64"/>
      <c r="JJN205" s="64"/>
      <c r="JJO205" s="64"/>
      <c r="JJP205" s="64"/>
      <c r="JJQ205" s="64"/>
      <c r="JJR205" s="64"/>
      <c r="JJS205" s="64"/>
      <c r="JJT205" s="64"/>
      <c r="JJU205" s="64"/>
      <c r="JJV205" s="64"/>
      <c r="JJW205" s="64"/>
      <c r="JJX205" s="64"/>
      <c r="JJY205" s="64"/>
      <c r="JJZ205" s="64"/>
      <c r="JKA205" s="64"/>
      <c r="JKB205" s="64"/>
      <c r="JKC205" s="64"/>
      <c r="JKD205" s="64"/>
      <c r="JKE205" s="64"/>
      <c r="JKF205" s="64"/>
      <c r="JKG205" s="64"/>
      <c r="JKH205" s="64"/>
      <c r="JKI205" s="64"/>
      <c r="JKJ205" s="64"/>
      <c r="JKK205" s="64"/>
      <c r="JKL205" s="64"/>
      <c r="JKM205" s="64"/>
      <c r="JKN205" s="64"/>
      <c r="JKO205" s="64"/>
      <c r="JKP205" s="64"/>
      <c r="JKQ205" s="64"/>
      <c r="JKR205" s="64"/>
      <c r="JKS205" s="64"/>
      <c r="JKT205" s="64"/>
      <c r="JKU205" s="64"/>
      <c r="JKV205" s="64"/>
      <c r="JKW205" s="64"/>
      <c r="JKX205" s="64"/>
      <c r="JKY205" s="64"/>
      <c r="JKZ205" s="64"/>
      <c r="JLA205" s="64"/>
      <c r="JLB205" s="64"/>
      <c r="JLC205" s="64"/>
      <c r="JLD205" s="64"/>
      <c r="JLE205" s="64"/>
      <c r="JLF205" s="64"/>
      <c r="JLG205" s="64"/>
      <c r="JLH205" s="64"/>
      <c r="JLI205" s="64"/>
      <c r="JLJ205" s="64"/>
      <c r="JLK205" s="64"/>
      <c r="JLL205" s="64"/>
      <c r="JLM205" s="64"/>
      <c r="JLN205" s="64"/>
      <c r="JLO205" s="64"/>
      <c r="JLP205" s="64"/>
      <c r="JLQ205" s="64"/>
      <c r="JLR205" s="64"/>
      <c r="JLS205" s="64"/>
      <c r="JLT205" s="64"/>
      <c r="JLU205" s="64"/>
      <c r="JLV205" s="64"/>
      <c r="JLW205" s="64"/>
      <c r="JLX205" s="64"/>
      <c r="JLY205" s="64"/>
      <c r="JLZ205" s="64"/>
      <c r="JMA205" s="64"/>
      <c r="JMB205" s="64"/>
      <c r="JMC205" s="64"/>
      <c r="JMD205" s="64"/>
      <c r="JME205" s="64"/>
      <c r="JMF205" s="64"/>
      <c r="JMG205" s="64"/>
      <c r="JMH205" s="64"/>
      <c r="JMI205" s="64"/>
      <c r="JMJ205" s="64"/>
      <c r="JMK205" s="64"/>
      <c r="JML205" s="64"/>
      <c r="JMM205" s="64"/>
      <c r="JMN205" s="64"/>
      <c r="JMO205" s="64"/>
      <c r="JMP205" s="64"/>
      <c r="JMQ205" s="64"/>
      <c r="JMR205" s="64"/>
      <c r="JMS205" s="64"/>
      <c r="JMT205" s="64"/>
      <c r="JMU205" s="64"/>
      <c r="JMV205" s="64"/>
      <c r="JMW205" s="64"/>
      <c r="JMX205" s="64"/>
      <c r="JMY205" s="64"/>
      <c r="JMZ205" s="64"/>
      <c r="JNA205" s="64"/>
      <c r="JNB205" s="64"/>
      <c r="JNC205" s="64"/>
      <c r="JND205" s="64"/>
      <c r="JNE205" s="64"/>
      <c r="JNF205" s="64"/>
      <c r="JNG205" s="64"/>
      <c r="JNH205" s="64"/>
      <c r="JNI205" s="64"/>
      <c r="JNJ205" s="64"/>
      <c r="JNK205" s="64"/>
      <c r="JNL205" s="64"/>
      <c r="JNM205" s="64"/>
      <c r="JNN205" s="64"/>
      <c r="JNO205" s="64"/>
      <c r="JNP205" s="64"/>
      <c r="JNQ205" s="64"/>
      <c r="JNR205" s="64"/>
      <c r="JNS205" s="64"/>
      <c r="JNT205" s="64"/>
      <c r="JNU205" s="64"/>
      <c r="JNV205" s="64"/>
      <c r="JNW205" s="64"/>
      <c r="JNX205" s="64"/>
      <c r="JNY205" s="64"/>
      <c r="JNZ205" s="64"/>
      <c r="JOA205" s="64"/>
      <c r="JOB205" s="64"/>
      <c r="JOC205" s="64"/>
      <c r="JOD205" s="64"/>
      <c r="JOE205" s="64"/>
      <c r="JOF205" s="64"/>
      <c r="JOG205" s="64"/>
      <c r="JOH205" s="64"/>
      <c r="JOI205" s="64"/>
      <c r="JOJ205" s="64"/>
      <c r="JOK205" s="64"/>
      <c r="JOL205" s="64"/>
      <c r="JOM205" s="64"/>
      <c r="JON205" s="64"/>
      <c r="JOO205" s="64"/>
      <c r="JOP205" s="64"/>
      <c r="JOQ205" s="64"/>
      <c r="JOR205" s="64"/>
      <c r="JOT205" s="64"/>
      <c r="JOV205" s="64"/>
      <c r="JOW205" s="64"/>
      <c r="JOX205" s="64"/>
      <c r="JOY205" s="64"/>
      <c r="JOZ205" s="64"/>
      <c r="JPA205" s="64"/>
      <c r="JPB205" s="64"/>
      <c r="JPC205" s="64"/>
      <c r="JPH205" s="64"/>
      <c r="JPI205" s="64"/>
      <c r="JPJ205" s="64"/>
      <c r="JPK205" s="64"/>
      <c r="JPL205" s="64"/>
      <c r="JPM205" s="64"/>
      <c r="JPN205" s="64"/>
      <c r="JPO205" s="64"/>
      <c r="JPP205" s="64"/>
      <c r="JPQ205" s="64"/>
      <c r="JPR205" s="64"/>
      <c r="JPS205" s="64"/>
      <c r="JPT205" s="64"/>
      <c r="JPU205" s="64"/>
      <c r="JPV205" s="64"/>
      <c r="JPW205" s="64"/>
      <c r="JPX205" s="64"/>
      <c r="JPY205" s="64"/>
      <c r="JPZ205" s="64"/>
      <c r="JQA205" s="64"/>
      <c r="JQB205" s="64"/>
      <c r="JQC205" s="64"/>
      <c r="JQD205" s="64"/>
      <c r="JQE205" s="64"/>
      <c r="JQF205" s="64"/>
      <c r="JQG205" s="64"/>
      <c r="JQH205" s="64"/>
      <c r="JQI205" s="64"/>
      <c r="JQJ205" s="64"/>
      <c r="JQK205" s="64"/>
      <c r="JQL205" s="64"/>
      <c r="JQM205" s="64"/>
      <c r="JQN205" s="64"/>
      <c r="JQO205" s="64"/>
      <c r="JQP205" s="64"/>
      <c r="JQQ205" s="64"/>
      <c r="JQR205" s="64"/>
      <c r="JQS205" s="64"/>
      <c r="JQT205" s="64"/>
      <c r="JQU205" s="64"/>
      <c r="JQV205" s="64"/>
      <c r="JQW205" s="64"/>
      <c r="JQX205" s="64"/>
      <c r="JQY205" s="64"/>
      <c r="JQZ205" s="64"/>
      <c r="JRA205" s="64"/>
      <c r="JRB205" s="64"/>
      <c r="JRC205" s="64"/>
      <c r="JRD205" s="64"/>
      <c r="JRE205" s="64"/>
      <c r="JRF205" s="64"/>
      <c r="JRG205" s="64"/>
      <c r="JRH205" s="64"/>
      <c r="JRI205" s="64"/>
      <c r="JRJ205" s="64"/>
      <c r="JRK205" s="64"/>
      <c r="JRL205" s="64"/>
      <c r="JRM205" s="64"/>
      <c r="JRN205" s="64"/>
      <c r="JRO205" s="64"/>
      <c r="JRP205" s="64"/>
      <c r="JRQ205" s="64"/>
      <c r="JRR205" s="64"/>
      <c r="JRS205" s="64"/>
      <c r="JRT205" s="64"/>
      <c r="JRU205" s="64"/>
      <c r="JRV205" s="64"/>
      <c r="JRW205" s="64"/>
      <c r="JRX205" s="64"/>
      <c r="JRY205" s="64"/>
      <c r="JRZ205" s="64"/>
      <c r="JSA205" s="64"/>
      <c r="JSB205" s="64"/>
      <c r="JSC205" s="64"/>
      <c r="JSD205" s="64"/>
      <c r="JSE205" s="64"/>
      <c r="JSF205" s="64"/>
      <c r="JSG205" s="64"/>
      <c r="JSH205" s="64"/>
      <c r="JSI205" s="64"/>
      <c r="JSJ205" s="64"/>
      <c r="JSK205" s="64"/>
      <c r="JSL205" s="64"/>
      <c r="JSM205" s="64"/>
      <c r="JSN205" s="64"/>
      <c r="JSO205" s="64"/>
      <c r="JSP205" s="64"/>
      <c r="JSQ205" s="64"/>
      <c r="JSR205" s="64"/>
      <c r="JSS205" s="64"/>
      <c r="JST205" s="64"/>
      <c r="JSU205" s="64"/>
      <c r="JSV205" s="64"/>
      <c r="JSW205" s="64"/>
      <c r="JSX205" s="64"/>
      <c r="JSY205" s="64"/>
      <c r="JSZ205" s="64"/>
      <c r="JTA205" s="64"/>
      <c r="JTB205" s="64"/>
      <c r="JTC205" s="64"/>
      <c r="JTD205" s="64"/>
      <c r="JTE205" s="64"/>
      <c r="JTF205" s="64"/>
      <c r="JTG205" s="64"/>
      <c r="JTH205" s="64"/>
      <c r="JTI205" s="64"/>
      <c r="JTJ205" s="64"/>
      <c r="JTK205" s="64"/>
      <c r="JTL205" s="64"/>
      <c r="JTM205" s="64"/>
      <c r="JTN205" s="64"/>
      <c r="JTO205" s="64"/>
      <c r="JTP205" s="64"/>
      <c r="JTQ205" s="64"/>
      <c r="JTR205" s="64"/>
      <c r="JTS205" s="64"/>
      <c r="JTT205" s="64"/>
      <c r="JTU205" s="64"/>
      <c r="JTV205" s="64"/>
      <c r="JTW205" s="64"/>
      <c r="JTX205" s="64"/>
      <c r="JTY205" s="64"/>
      <c r="JTZ205" s="64"/>
      <c r="JUA205" s="64"/>
      <c r="JUB205" s="64"/>
      <c r="JUC205" s="64"/>
      <c r="JUD205" s="64"/>
      <c r="JUE205" s="64"/>
      <c r="JUF205" s="64"/>
      <c r="JUG205" s="64"/>
      <c r="JUH205" s="64"/>
      <c r="JUI205" s="64"/>
      <c r="JUJ205" s="64"/>
      <c r="JUK205" s="64"/>
      <c r="JUL205" s="64"/>
      <c r="JUM205" s="64"/>
      <c r="JUN205" s="64"/>
      <c r="JUO205" s="64"/>
      <c r="JUP205" s="64"/>
      <c r="JUQ205" s="64"/>
      <c r="JUR205" s="64"/>
      <c r="JUS205" s="64"/>
      <c r="JUT205" s="64"/>
      <c r="JUU205" s="64"/>
      <c r="JUV205" s="64"/>
      <c r="JUW205" s="64"/>
      <c r="JUX205" s="64"/>
      <c r="JUY205" s="64"/>
      <c r="JUZ205" s="64"/>
      <c r="JVA205" s="64"/>
      <c r="JVB205" s="64"/>
      <c r="JVC205" s="64"/>
      <c r="JVD205" s="64"/>
      <c r="JVE205" s="64"/>
      <c r="JVF205" s="64"/>
      <c r="JVG205" s="64"/>
      <c r="JVH205" s="64"/>
      <c r="JVI205" s="64"/>
      <c r="JVJ205" s="64"/>
      <c r="JVK205" s="64"/>
      <c r="JVL205" s="64"/>
      <c r="JVM205" s="64"/>
      <c r="JVN205" s="64"/>
      <c r="JVO205" s="64"/>
      <c r="JVP205" s="64"/>
      <c r="JVQ205" s="64"/>
      <c r="JVR205" s="64"/>
      <c r="JVS205" s="64"/>
      <c r="JVT205" s="64"/>
      <c r="JVU205" s="64"/>
      <c r="JVV205" s="64"/>
      <c r="JVW205" s="64"/>
      <c r="JVX205" s="64"/>
      <c r="JVY205" s="64"/>
      <c r="JVZ205" s="64"/>
      <c r="JWA205" s="64"/>
      <c r="JWB205" s="64"/>
      <c r="JWC205" s="64"/>
      <c r="JWD205" s="64"/>
      <c r="JWE205" s="64"/>
      <c r="JWF205" s="64"/>
      <c r="JWG205" s="64"/>
      <c r="JWH205" s="64"/>
      <c r="JWI205" s="64"/>
      <c r="JWJ205" s="64"/>
      <c r="JWK205" s="64"/>
      <c r="JWL205" s="64"/>
      <c r="JWM205" s="64"/>
      <c r="JWN205" s="64"/>
      <c r="JWO205" s="64"/>
      <c r="JWP205" s="64"/>
      <c r="JWQ205" s="64"/>
      <c r="JWR205" s="64"/>
      <c r="JWS205" s="64"/>
      <c r="JWT205" s="64"/>
      <c r="JWU205" s="64"/>
      <c r="JWV205" s="64"/>
      <c r="JWW205" s="64"/>
      <c r="JWX205" s="64"/>
      <c r="JWY205" s="64"/>
      <c r="JWZ205" s="64"/>
      <c r="JXA205" s="64"/>
      <c r="JXB205" s="64"/>
      <c r="JXC205" s="64"/>
      <c r="JXD205" s="64"/>
      <c r="JXE205" s="64"/>
      <c r="JXF205" s="64"/>
      <c r="JXG205" s="64"/>
      <c r="JXH205" s="64"/>
      <c r="JXI205" s="64"/>
      <c r="JXJ205" s="64"/>
      <c r="JXK205" s="64"/>
      <c r="JXL205" s="64"/>
      <c r="JXM205" s="64"/>
      <c r="JXN205" s="64"/>
      <c r="JXO205" s="64"/>
      <c r="JXP205" s="64"/>
      <c r="JXQ205" s="64"/>
      <c r="JXR205" s="64"/>
      <c r="JXS205" s="64"/>
      <c r="JXT205" s="64"/>
      <c r="JXU205" s="64"/>
      <c r="JXV205" s="64"/>
      <c r="JXW205" s="64"/>
      <c r="JXX205" s="64"/>
      <c r="JXY205" s="64"/>
      <c r="JXZ205" s="64"/>
      <c r="JYA205" s="64"/>
      <c r="JYB205" s="64"/>
      <c r="JYC205" s="64"/>
      <c r="JYD205" s="64"/>
      <c r="JYE205" s="64"/>
      <c r="JYF205" s="64"/>
      <c r="JYG205" s="64"/>
      <c r="JYH205" s="64"/>
      <c r="JYI205" s="64"/>
      <c r="JYJ205" s="64"/>
      <c r="JYK205" s="64"/>
      <c r="JYL205" s="64"/>
      <c r="JYM205" s="64"/>
      <c r="JYN205" s="64"/>
      <c r="JYP205" s="64"/>
      <c r="JYR205" s="64"/>
      <c r="JYS205" s="64"/>
      <c r="JYT205" s="64"/>
      <c r="JYU205" s="64"/>
      <c r="JYV205" s="64"/>
      <c r="JYW205" s="64"/>
      <c r="JYX205" s="64"/>
      <c r="JYY205" s="64"/>
      <c r="JZD205" s="64"/>
      <c r="JZE205" s="64"/>
      <c r="JZF205" s="64"/>
      <c r="JZG205" s="64"/>
      <c r="JZH205" s="64"/>
      <c r="JZI205" s="64"/>
      <c r="JZJ205" s="64"/>
      <c r="JZK205" s="64"/>
      <c r="JZL205" s="64"/>
      <c r="JZM205" s="64"/>
      <c r="JZN205" s="64"/>
      <c r="JZO205" s="64"/>
      <c r="JZP205" s="64"/>
      <c r="JZQ205" s="64"/>
      <c r="JZR205" s="64"/>
      <c r="JZS205" s="64"/>
      <c r="JZT205" s="64"/>
      <c r="JZU205" s="64"/>
      <c r="JZV205" s="64"/>
      <c r="JZW205" s="64"/>
      <c r="JZX205" s="64"/>
      <c r="JZY205" s="64"/>
      <c r="JZZ205" s="64"/>
      <c r="KAA205" s="64"/>
      <c r="KAB205" s="64"/>
      <c r="KAC205" s="64"/>
      <c r="KAD205" s="64"/>
      <c r="KAE205" s="64"/>
      <c r="KAF205" s="64"/>
      <c r="KAG205" s="64"/>
      <c r="KAH205" s="64"/>
      <c r="KAI205" s="64"/>
      <c r="KAJ205" s="64"/>
      <c r="KAK205" s="64"/>
      <c r="KAL205" s="64"/>
      <c r="KAM205" s="64"/>
      <c r="KAN205" s="64"/>
      <c r="KAO205" s="64"/>
      <c r="KAP205" s="64"/>
      <c r="KAQ205" s="64"/>
      <c r="KAR205" s="64"/>
      <c r="KAS205" s="64"/>
      <c r="KAT205" s="64"/>
      <c r="KAU205" s="64"/>
      <c r="KAV205" s="64"/>
      <c r="KAW205" s="64"/>
      <c r="KAX205" s="64"/>
      <c r="KAY205" s="64"/>
      <c r="KAZ205" s="64"/>
      <c r="KBA205" s="64"/>
      <c r="KBB205" s="64"/>
      <c r="KBC205" s="64"/>
      <c r="KBD205" s="64"/>
      <c r="KBE205" s="64"/>
      <c r="KBF205" s="64"/>
      <c r="KBG205" s="64"/>
      <c r="KBH205" s="64"/>
      <c r="KBI205" s="64"/>
      <c r="KBJ205" s="64"/>
      <c r="KBK205" s="64"/>
      <c r="KBL205" s="64"/>
      <c r="KBM205" s="64"/>
      <c r="KBN205" s="64"/>
      <c r="KBO205" s="64"/>
      <c r="KBP205" s="64"/>
      <c r="KBQ205" s="64"/>
      <c r="KBR205" s="64"/>
      <c r="KBS205" s="64"/>
      <c r="KBT205" s="64"/>
      <c r="KBU205" s="64"/>
      <c r="KBV205" s="64"/>
      <c r="KBW205" s="64"/>
      <c r="KBX205" s="64"/>
      <c r="KBY205" s="64"/>
      <c r="KBZ205" s="64"/>
      <c r="KCA205" s="64"/>
      <c r="KCB205" s="64"/>
      <c r="KCC205" s="64"/>
      <c r="KCD205" s="64"/>
      <c r="KCE205" s="64"/>
      <c r="KCF205" s="64"/>
      <c r="KCG205" s="64"/>
      <c r="KCH205" s="64"/>
      <c r="KCI205" s="64"/>
      <c r="KCJ205" s="64"/>
      <c r="KCK205" s="64"/>
      <c r="KCL205" s="64"/>
      <c r="KCM205" s="64"/>
      <c r="KCN205" s="64"/>
      <c r="KCO205" s="64"/>
      <c r="KCP205" s="64"/>
      <c r="KCQ205" s="64"/>
      <c r="KCR205" s="64"/>
      <c r="KCS205" s="64"/>
      <c r="KCT205" s="64"/>
      <c r="KCU205" s="64"/>
      <c r="KCV205" s="64"/>
      <c r="KCW205" s="64"/>
      <c r="KCX205" s="64"/>
      <c r="KCY205" s="64"/>
      <c r="KCZ205" s="64"/>
      <c r="KDA205" s="64"/>
      <c r="KDB205" s="64"/>
      <c r="KDC205" s="64"/>
      <c r="KDD205" s="64"/>
      <c r="KDE205" s="64"/>
      <c r="KDF205" s="64"/>
      <c r="KDG205" s="64"/>
      <c r="KDH205" s="64"/>
      <c r="KDI205" s="64"/>
      <c r="KDJ205" s="64"/>
      <c r="KDK205" s="64"/>
      <c r="KDL205" s="64"/>
      <c r="KDM205" s="64"/>
      <c r="KDN205" s="64"/>
      <c r="KDO205" s="64"/>
      <c r="KDP205" s="64"/>
      <c r="KDQ205" s="64"/>
      <c r="KDR205" s="64"/>
      <c r="KDS205" s="64"/>
      <c r="KDT205" s="64"/>
      <c r="KDU205" s="64"/>
      <c r="KDV205" s="64"/>
      <c r="KDW205" s="64"/>
      <c r="KDX205" s="64"/>
      <c r="KDY205" s="64"/>
      <c r="KDZ205" s="64"/>
      <c r="KEA205" s="64"/>
      <c r="KEB205" s="64"/>
      <c r="KEC205" s="64"/>
      <c r="KED205" s="64"/>
      <c r="KEE205" s="64"/>
      <c r="KEF205" s="64"/>
      <c r="KEG205" s="64"/>
      <c r="KEH205" s="64"/>
      <c r="KEI205" s="64"/>
      <c r="KEJ205" s="64"/>
      <c r="KEK205" s="64"/>
      <c r="KEL205" s="64"/>
      <c r="KEM205" s="64"/>
      <c r="KEN205" s="64"/>
      <c r="KEO205" s="64"/>
      <c r="KEP205" s="64"/>
      <c r="KEQ205" s="64"/>
      <c r="KER205" s="64"/>
      <c r="KES205" s="64"/>
      <c r="KET205" s="64"/>
      <c r="KEU205" s="64"/>
      <c r="KEV205" s="64"/>
      <c r="KEW205" s="64"/>
      <c r="KEX205" s="64"/>
      <c r="KEY205" s="64"/>
      <c r="KEZ205" s="64"/>
      <c r="KFA205" s="64"/>
      <c r="KFB205" s="64"/>
      <c r="KFC205" s="64"/>
      <c r="KFD205" s="64"/>
      <c r="KFE205" s="64"/>
      <c r="KFF205" s="64"/>
      <c r="KFG205" s="64"/>
      <c r="KFH205" s="64"/>
      <c r="KFI205" s="64"/>
      <c r="KFJ205" s="64"/>
      <c r="KFK205" s="64"/>
      <c r="KFL205" s="64"/>
      <c r="KFM205" s="64"/>
      <c r="KFN205" s="64"/>
      <c r="KFO205" s="64"/>
      <c r="KFP205" s="64"/>
      <c r="KFQ205" s="64"/>
      <c r="KFR205" s="64"/>
      <c r="KFS205" s="64"/>
      <c r="KFT205" s="64"/>
      <c r="KFU205" s="64"/>
      <c r="KFV205" s="64"/>
      <c r="KFW205" s="64"/>
      <c r="KFX205" s="64"/>
      <c r="KFY205" s="64"/>
      <c r="KFZ205" s="64"/>
      <c r="KGA205" s="64"/>
      <c r="KGB205" s="64"/>
      <c r="KGC205" s="64"/>
      <c r="KGD205" s="64"/>
      <c r="KGE205" s="64"/>
      <c r="KGF205" s="64"/>
      <c r="KGG205" s="64"/>
      <c r="KGH205" s="64"/>
      <c r="KGI205" s="64"/>
      <c r="KGJ205" s="64"/>
      <c r="KGK205" s="64"/>
      <c r="KGL205" s="64"/>
      <c r="KGM205" s="64"/>
      <c r="KGN205" s="64"/>
      <c r="KGO205" s="64"/>
      <c r="KGP205" s="64"/>
      <c r="KGQ205" s="64"/>
      <c r="KGR205" s="64"/>
      <c r="KGS205" s="64"/>
      <c r="KGT205" s="64"/>
      <c r="KGU205" s="64"/>
      <c r="KGV205" s="64"/>
      <c r="KGW205" s="64"/>
      <c r="KGX205" s="64"/>
      <c r="KGY205" s="64"/>
      <c r="KGZ205" s="64"/>
      <c r="KHA205" s="64"/>
      <c r="KHB205" s="64"/>
      <c r="KHC205" s="64"/>
      <c r="KHD205" s="64"/>
      <c r="KHE205" s="64"/>
      <c r="KHF205" s="64"/>
      <c r="KHG205" s="64"/>
      <c r="KHH205" s="64"/>
      <c r="KHI205" s="64"/>
      <c r="KHJ205" s="64"/>
      <c r="KHK205" s="64"/>
      <c r="KHL205" s="64"/>
      <c r="KHM205" s="64"/>
      <c r="KHN205" s="64"/>
      <c r="KHO205" s="64"/>
      <c r="KHP205" s="64"/>
      <c r="KHQ205" s="64"/>
      <c r="KHR205" s="64"/>
      <c r="KHS205" s="64"/>
      <c r="KHT205" s="64"/>
      <c r="KHU205" s="64"/>
      <c r="KHV205" s="64"/>
      <c r="KHW205" s="64"/>
      <c r="KHX205" s="64"/>
      <c r="KHY205" s="64"/>
      <c r="KHZ205" s="64"/>
      <c r="KIA205" s="64"/>
      <c r="KIB205" s="64"/>
      <c r="KIC205" s="64"/>
      <c r="KID205" s="64"/>
      <c r="KIE205" s="64"/>
      <c r="KIF205" s="64"/>
      <c r="KIG205" s="64"/>
      <c r="KIH205" s="64"/>
      <c r="KII205" s="64"/>
      <c r="KIJ205" s="64"/>
      <c r="KIL205" s="64"/>
      <c r="KIN205" s="64"/>
      <c r="KIO205" s="64"/>
      <c r="KIP205" s="64"/>
      <c r="KIQ205" s="64"/>
      <c r="KIR205" s="64"/>
      <c r="KIS205" s="64"/>
      <c r="KIT205" s="64"/>
      <c r="KIU205" s="64"/>
      <c r="KIZ205" s="64"/>
      <c r="KJA205" s="64"/>
      <c r="KJB205" s="64"/>
      <c r="KJC205" s="64"/>
      <c r="KJD205" s="64"/>
      <c r="KJE205" s="64"/>
      <c r="KJF205" s="64"/>
      <c r="KJG205" s="64"/>
      <c r="KJH205" s="64"/>
      <c r="KJI205" s="64"/>
      <c r="KJJ205" s="64"/>
      <c r="KJK205" s="64"/>
      <c r="KJL205" s="64"/>
      <c r="KJM205" s="64"/>
      <c r="KJN205" s="64"/>
      <c r="KJO205" s="64"/>
      <c r="KJP205" s="64"/>
      <c r="KJQ205" s="64"/>
      <c r="KJR205" s="64"/>
      <c r="KJS205" s="64"/>
      <c r="KJT205" s="64"/>
      <c r="KJU205" s="64"/>
      <c r="KJV205" s="64"/>
      <c r="KJW205" s="64"/>
      <c r="KJX205" s="64"/>
      <c r="KJY205" s="64"/>
      <c r="KJZ205" s="64"/>
      <c r="KKA205" s="64"/>
      <c r="KKB205" s="64"/>
      <c r="KKC205" s="64"/>
      <c r="KKD205" s="64"/>
      <c r="KKE205" s="64"/>
      <c r="KKF205" s="64"/>
      <c r="KKG205" s="64"/>
      <c r="KKH205" s="64"/>
      <c r="KKI205" s="64"/>
      <c r="KKJ205" s="64"/>
      <c r="KKK205" s="64"/>
      <c r="KKL205" s="64"/>
      <c r="KKM205" s="64"/>
      <c r="KKN205" s="64"/>
      <c r="KKO205" s="64"/>
      <c r="KKP205" s="64"/>
      <c r="KKQ205" s="64"/>
      <c r="KKR205" s="64"/>
      <c r="KKS205" s="64"/>
      <c r="KKT205" s="64"/>
      <c r="KKU205" s="64"/>
      <c r="KKV205" s="64"/>
      <c r="KKW205" s="64"/>
      <c r="KKX205" s="64"/>
      <c r="KKY205" s="64"/>
      <c r="KKZ205" s="64"/>
      <c r="KLA205" s="64"/>
      <c r="KLB205" s="64"/>
      <c r="KLC205" s="64"/>
      <c r="KLD205" s="64"/>
      <c r="KLE205" s="64"/>
      <c r="KLF205" s="64"/>
      <c r="KLG205" s="64"/>
      <c r="KLH205" s="64"/>
      <c r="KLI205" s="64"/>
      <c r="KLJ205" s="64"/>
      <c r="KLK205" s="64"/>
      <c r="KLL205" s="64"/>
      <c r="KLM205" s="64"/>
      <c r="KLN205" s="64"/>
      <c r="KLO205" s="64"/>
      <c r="KLP205" s="64"/>
      <c r="KLQ205" s="64"/>
      <c r="KLR205" s="64"/>
      <c r="KLS205" s="64"/>
      <c r="KLT205" s="64"/>
      <c r="KLU205" s="64"/>
      <c r="KLV205" s="64"/>
      <c r="KLW205" s="64"/>
      <c r="KLX205" s="64"/>
      <c r="KLY205" s="64"/>
      <c r="KLZ205" s="64"/>
      <c r="KMA205" s="64"/>
      <c r="KMB205" s="64"/>
      <c r="KMC205" s="64"/>
      <c r="KMD205" s="64"/>
      <c r="KME205" s="64"/>
      <c r="KMF205" s="64"/>
      <c r="KMG205" s="64"/>
      <c r="KMH205" s="64"/>
      <c r="KMI205" s="64"/>
      <c r="KMJ205" s="64"/>
      <c r="KMK205" s="64"/>
      <c r="KML205" s="64"/>
      <c r="KMM205" s="64"/>
      <c r="KMN205" s="64"/>
      <c r="KMO205" s="64"/>
      <c r="KMP205" s="64"/>
      <c r="KMQ205" s="64"/>
      <c r="KMR205" s="64"/>
      <c r="KMS205" s="64"/>
      <c r="KMT205" s="64"/>
      <c r="KMU205" s="64"/>
      <c r="KMV205" s="64"/>
      <c r="KMW205" s="64"/>
      <c r="KMX205" s="64"/>
      <c r="KMY205" s="64"/>
      <c r="KMZ205" s="64"/>
      <c r="KNA205" s="64"/>
      <c r="KNB205" s="64"/>
      <c r="KNC205" s="64"/>
      <c r="KND205" s="64"/>
      <c r="KNE205" s="64"/>
      <c r="KNF205" s="64"/>
      <c r="KNG205" s="64"/>
      <c r="KNH205" s="64"/>
      <c r="KNI205" s="64"/>
      <c r="KNJ205" s="64"/>
      <c r="KNK205" s="64"/>
      <c r="KNL205" s="64"/>
      <c r="KNM205" s="64"/>
      <c r="KNN205" s="64"/>
      <c r="KNO205" s="64"/>
      <c r="KNP205" s="64"/>
      <c r="KNQ205" s="64"/>
      <c r="KNR205" s="64"/>
      <c r="KNS205" s="64"/>
      <c r="KNT205" s="64"/>
      <c r="KNU205" s="64"/>
      <c r="KNV205" s="64"/>
      <c r="KNW205" s="64"/>
      <c r="KNX205" s="64"/>
      <c r="KNY205" s="64"/>
      <c r="KNZ205" s="64"/>
      <c r="KOA205" s="64"/>
      <c r="KOB205" s="64"/>
      <c r="KOC205" s="64"/>
      <c r="KOD205" s="64"/>
      <c r="KOE205" s="64"/>
      <c r="KOF205" s="64"/>
      <c r="KOG205" s="64"/>
      <c r="KOH205" s="64"/>
      <c r="KOI205" s="64"/>
      <c r="KOJ205" s="64"/>
      <c r="KOK205" s="64"/>
      <c r="KOL205" s="64"/>
      <c r="KOM205" s="64"/>
      <c r="KON205" s="64"/>
      <c r="KOO205" s="64"/>
      <c r="KOP205" s="64"/>
      <c r="KOQ205" s="64"/>
      <c r="KOR205" s="64"/>
      <c r="KOS205" s="64"/>
      <c r="KOT205" s="64"/>
      <c r="KOU205" s="64"/>
      <c r="KOV205" s="64"/>
      <c r="KOW205" s="64"/>
      <c r="KOX205" s="64"/>
      <c r="KOY205" s="64"/>
      <c r="KOZ205" s="64"/>
      <c r="KPA205" s="64"/>
      <c r="KPB205" s="64"/>
      <c r="KPC205" s="64"/>
      <c r="KPD205" s="64"/>
      <c r="KPE205" s="64"/>
      <c r="KPF205" s="64"/>
      <c r="KPG205" s="64"/>
      <c r="KPH205" s="64"/>
      <c r="KPI205" s="64"/>
      <c r="KPJ205" s="64"/>
      <c r="KPK205" s="64"/>
      <c r="KPL205" s="64"/>
      <c r="KPM205" s="64"/>
      <c r="KPN205" s="64"/>
      <c r="KPO205" s="64"/>
      <c r="KPP205" s="64"/>
      <c r="KPQ205" s="64"/>
      <c r="KPR205" s="64"/>
      <c r="KPS205" s="64"/>
      <c r="KPT205" s="64"/>
      <c r="KPU205" s="64"/>
      <c r="KPV205" s="64"/>
      <c r="KPW205" s="64"/>
      <c r="KPX205" s="64"/>
      <c r="KPY205" s="64"/>
      <c r="KPZ205" s="64"/>
      <c r="KQA205" s="64"/>
      <c r="KQB205" s="64"/>
      <c r="KQC205" s="64"/>
      <c r="KQD205" s="64"/>
      <c r="KQE205" s="64"/>
      <c r="KQF205" s="64"/>
      <c r="KQG205" s="64"/>
      <c r="KQH205" s="64"/>
      <c r="KQI205" s="64"/>
      <c r="KQJ205" s="64"/>
      <c r="KQK205" s="64"/>
      <c r="KQL205" s="64"/>
      <c r="KQM205" s="64"/>
      <c r="KQN205" s="64"/>
      <c r="KQO205" s="64"/>
      <c r="KQP205" s="64"/>
      <c r="KQQ205" s="64"/>
      <c r="KQR205" s="64"/>
      <c r="KQS205" s="64"/>
      <c r="KQT205" s="64"/>
      <c r="KQU205" s="64"/>
      <c r="KQV205" s="64"/>
      <c r="KQW205" s="64"/>
      <c r="KQX205" s="64"/>
      <c r="KQY205" s="64"/>
      <c r="KQZ205" s="64"/>
      <c r="KRA205" s="64"/>
      <c r="KRB205" s="64"/>
      <c r="KRC205" s="64"/>
      <c r="KRD205" s="64"/>
      <c r="KRE205" s="64"/>
      <c r="KRF205" s="64"/>
      <c r="KRG205" s="64"/>
      <c r="KRH205" s="64"/>
      <c r="KRI205" s="64"/>
      <c r="KRJ205" s="64"/>
      <c r="KRK205" s="64"/>
      <c r="KRL205" s="64"/>
      <c r="KRM205" s="64"/>
      <c r="KRN205" s="64"/>
      <c r="KRO205" s="64"/>
      <c r="KRP205" s="64"/>
      <c r="KRQ205" s="64"/>
      <c r="KRR205" s="64"/>
      <c r="KRS205" s="64"/>
      <c r="KRT205" s="64"/>
      <c r="KRU205" s="64"/>
      <c r="KRV205" s="64"/>
      <c r="KRW205" s="64"/>
      <c r="KRX205" s="64"/>
      <c r="KRY205" s="64"/>
      <c r="KRZ205" s="64"/>
      <c r="KSA205" s="64"/>
      <c r="KSB205" s="64"/>
      <c r="KSC205" s="64"/>
      <c r="KSD205" s="64"/>
      <c r="KSE205" s="64"/>
      <c r="KSF205" s="64"/>
      <c r="KSH205" s="64"/>
      <c r="KSJ205" s="64"/>
      <c r="KSK205" s="64"/>
      <c r="KSL205" s="64"/>
      <c r="KSM205" s="64"/>
      <c r="KSN205" s="64"/>
      <c r="KSO205" s="64"/>
      <c r="KSP205" s="64"/>
      <c r="KSQ205" s="64"/>
      <c r="KSV205" s="64"/>
      <c r="KSW205" s="64"/>
      <c r="KSX205" s="64"/>
      <c r="KSY205" s="64"/>
      <c r="KSZ205" s="64"/>
      <c r="KTA205" s="64"/>
      <c r="KTB205" s="64"/>
      <c r="KTC205" s="64"/>
      <c r="KTD205" s="64"/>
      <c r="KTE205" s="64"/>
      <c r="KTF205" s="64"/>
      <c r="KTG205" s="64"/>
      <c r="KTH205" s="64"/>
      <c r="KTI205" s="64"/>
      <c r="KTJ205" s="64"/>
      <c r="KTK205" s="64"/>
      <c r="KTL205" s="64"/>
      <c r="KTM205" s="64"/>
      <c r="KTN205" s="64"/>
      <c r="KTO205" s="64"/>
      <c r="KTP205" s="64"/>
      <c r="KTQ205" s="64"/>
      <c r="KTR205" s="64"/>
      <c r="KTS205" s="64"/>
      <c r="KTT205" s="64"/>
      <c r="KTU205" s="64"/>
      <c r="KTV205" s="64"/>
      <c r="KTW205" s="64"/>
      <c r="KTX205" s="64"/>
      <c r="KTY205" s="64"/>
      <c r="KTZ205" s="64"/>
      <c r="KUA205" s="64"/>
      <c r="KUB205" s="64"/>
      <c r="KUC205" s="64"/>
      <c r="KUD205" s="64"/>
      <c r="KUE205" s="64"/>
      <c r="KUF205" s="64"/>
      <c r="KUG205" s="64"/>
      <c r="KUH205" s="64"/>
      <c r="KUI205" s="64"/>
      <c r="KUJ205" s="64"/>
      <c r="KUK205" s="64"/>
      <c r="KUL205" s="64"/>
      <c r="KUM205" s="64"/>
      <c r="KUN205" s="64"/>
      <c r="KUO205" s="64"/>
      <c r="KUP205" s="64"/>
      <c r="KUQ205" s="64"/>
      <c r="KUR205" s="64"/>
      <c r="KUS205" s="64"/>
      <c r="KUT205" s="64"/>
      <c r="KUU205" s="64"/>
      <c r="KUV205" s="64"/>
      <c r="KUW205" s="64"/>
      <c r="KUX205" s="64"/>
      <c r="KUY205" s="64"/>
      <c r="KUZ205" s="64"/>
      <c r="KVA205" s="64"/>
      <c r="KVB205" s="64"/>
      <c r="KVC205" s="64"/>
      <c r="KVD205" s="64"/>
      <c r="KVE205" s="64"/>
      <c r="KVF205" s="64"/>
      <c r="KVG205" s="64"/>
      <c r="KVH205" s="64"/>
      <c r="KVI205" s="64"/>
      <c r="KVJ205" s="64"/>
      <c r="KVK205" s="64"/>
      <c r="KVL205" s="64"/>
      <c r="KVM205" s="64"/>
      <c r="KVN205" s="64"/>
      <c r="KVO205" s="64"/>
      <c r="KVP205" s="64"/>
      <c r="KVQ205" s="64"/>
      <c r="KVR205" s="64"/>
      <c r="KVS205" s="64"/>
      <c r="KVT205" s="64"/>
      <c r="KVU205" s="64"/>
      <c r="KVV205" s="64"/>
      <c r="KVW205" s="64"/>
      <c r="KVX205" s="64"/>
      <c r="KVY205" s="64"/>
      <c r="KVZ205" s="64"/>
      <c r="KWA205" s="64"/>
      <c r="KWB205" s="64"/>
      <c r="KWC205" s="64"/>
      <c r="KWD205" s="64"/>
      <c r="KWE205" s="64"/>
      <c r="KWF205" s="64"/>
      <c r="KWG205" s="64"/>
      <c r="KWH205" s="64"/>
      <c r="KWI205" s="64"/>
      <c r="KWJ205" s="64"/>
      <c r="KWK205" s="64"/>
      <c r="KWL205" s="64"/>
      <c r="KWM205" s="64"/>
      <c r="KWN205" s="64"/>
      <c r="KWO205" s="64"/>
      <c r="KWP205" s="64"/>
      <c r="KWQ205" s="64"/>
      <c r="KWR205" s="64"/>
      <c r="KWS205" s="64"/>
      <c r="KWT205" s="64"/>
      <c r="KWU205" s="64"/>
      <c r="KWV205" s="64"/>
      <c r="KWW205" s="64"/>
      <c r="KWX205" s="64"/>
      <c r="KWY205" s="64"/>
      <c r="KWZ205" s="64"/>
      <c r="KXA205" s="64"/>
      <c r="KXB205" s="64"/>
      <c r="KXC205" s="64"/>
      <c r="KXD205" s="64"/>
      <c r="KXE205" s="64"/>
      <c r="KXF205" s="64"/>
      <c r="KXG205" s="64"/>
      <c r="KXH205" s="64"/>
      <c r="KXI205" s="64"/>
      <c r="KXJ205" s="64"/>
      <c r="KXK205" s="64"/>
      <c r="KXL205" s="64"/>
      <c r="KXM205" s="64"/>
      <c r="KXN205" s="64"/>
      <c r="KXO205" s="64"/>
      <c r="KXP205" s="64"/>
      <c r="KXQ205" s="64"/>
      <c r="KXR205" s="64"/>
      <c r="KXS205" s="64"/>
      <c r="KXT205" s="64"/>
      <c r="KXU205" s="64"/>
      <c r="KXV205" s="64"/>
      <c r="KXW205" s="64"/>
      <c r="KXX205" s="64"/>
      <c r="KXY205" s="64"/>
      <c r="KXZ205" s="64"/>
      <c r="KYA205" s="64"/>
      <c r="KYB205" s="64"/>
      <c r="KYC205" s="64"/>
      <c r="KYD205" s="64"/>
      <c r="KYE205" s="64"/>
      <c r="KYF205" s="64"/>
      <c r="KYG205" s="64"/>
      <c r="KYH205" s="64"/>
      <c r="KYI205" s="64"/>
      <c r="KYJ205" s="64"/>
      <c r="KYK205" s="64"/>
      <c r="KYL205" s="64"/>
      <c r="KYM205" s="64"/>
      <c r="KYN205" s="64"/>
      <c r="KYO205" s="64"/>
      <c r="KYP205" s="64"/>
      <c r="KYQ205" s="64"/>
      <c r="KYR205" s="64"/>
      <c r="KYS205" s="64"/>
      <c r="KYT205" s="64"/>
      <c r="KYU205" s="64"/>
      <c r="KYV205" s="64"/>
      <c r="KYW205" s="64"/>
      <c r="KYX205" s="64"/>
      <c r="KYY205" s="64"/>
      <c r="KYZ205" s="64"/>
      <c r="KZA205" s="64"/>
      <c r="KZB205" s="64"/>
      <c r="KZC205" s="64"/>
      <c r="KZD205" s="64"/>
      <c r="KZE205" s="64"/>
      <c r="KZF205" s="64"/>
      <c r="KZG205" s="64"/>
      <c r="KZH205" s="64"/>
      <c r="KZI205" s="64"/>
      <c r="KZJ205" s="64"/>
      <c r="KZK205" s="64"/>
      <c r="KZL205" s="64"/>
      <c r="KZM205" s="64"/>
      <c r="KZN205" s="64"/>
      <c r="KZO205" s="64"/>
      <c r="KZP205" s="64"/>
      <c r="KZQ205" s="64"/>
      <c r="KZR205" s="64"/>
      <c r="KZS205" s="64"/>
      <c r="KZT205" s="64"/>
      <c r="KZU205" s="64"/>
      <c r="KZV205" s="64"/>
      <c r="KZW205" s="64"/>
      <c r="KZX205" s="64"/>
      <c r="KZY205" s="64"/>
      <c r="KZZ205" s="64"/>
      <c r="LAA205" s="64"/>
      <c r="LAB205" s="64"/>
      <c r="LAC205" s="64"/>
      <c r="LAD205" s="64"/>
      <c r="LAE205" s="64"/>
      <c r="LAF205" s="64"/>
      <c r="LAG205" s="64"/>
      <c r="LAH205" s="64"/>
      <c r="LAI205" s="64"/>
      <c r="LAJ205" s="64"/>
      <c r="LAK205" s="64"/>
      <c r="LAL205" s="64"/>
      <c r="LAM205" s="64"/>
      <c r="LAN205" s="64"/>
      <c r="LAO205" s="64"/>
      <c r="LAP205" s="64"/>
      <c r="LAQ205" s="64"/>
      <c r="LAR205" s="64"/>
      <c r="LAS205" s="64"/>
      <c r="LAT205" s="64"/>
      <c r="LAU205" s="64"/>
      <c r="LAV205" s="64"/>
      <c r="LAW205" s="64"/>
      <c r="LAX205" s="64"/>
      <c r="LAY205" s="64"/>
      <c r="LAZ205" s="64"/>
      <c r="LBA205" s="64"/>
      <c r="LBB205" s="64"/>
      <c r="LBC205" s="64"/>
      <c r="LBD205" s="64"/>
      <c r="LBE205" s="64"/>
      <c r="LBF205" s="64"/>
      <c r="LBG205" s="64"/>
      <c r="LBH205" s="64"/>
      <c r="LBI205" s="64"/>
      <c r="LBJ205" s="64"/>
      <c r="LBK205" s="64"/>
      <c r="LBL205" s="64"/>
      <c r="LBM205" s="64"/>
      <c r="LBN205" s="64"/>
      <c r="LBO205" s="64"/>
      <c r="LBP205" s="64"/>
      <c r="LBQ205" s="64"/>
      <c r="LBR205" s="64"/>
      <c r="LBS205" s="64"/>
      <c r="LBT205" s="64"/>
      <c r="LBU205" s="64"/>
      <c r="LBV205" s="64"/>
      <c r="LBW205" s="64"/>
      <c r="LBX205" s="64"/>
      <c r="LBY205" s="64"/>
      <c r="LBZ205" s="64"/>
      <c r="LCA205" s="64"/>
      <c r="LCB205" s="64"/>
      <c r="LCD205" s="64"/>
      <c r="LCF205" s="64"/>
      <c r="LCG205" s="64"/>
      <c r="LCH205" s="64"/>
      <c r="LCI205" s="64"/>
      <c r="LCJ205" s="64"/>
      <c r="LCK205" s="64"/>
      <c r="LCL205" s="64"/>
      <c r="LCM205" s="64"/>
      <c r="LCR205" s="64"/>
      <c r="LCS205" s="64"/>
      <c r="LCT205" s="64"/>
      <c r="LCU205" s="64"/>
      <c r="LCV205" s="64"/>
      <c r="LCW205" s="64"/>
      <c r="LCX205" s="64"/>
      <c r="LCY205" s="64"/>
      <c r="LCZ205" s="64"/>
      <c r="LDA205" s="64"/>
      <c r="LDB205" s="64"/>
      <c r="LDC205" s="64"/>
      <c r="LDD205" s="64"/>
      <c r="LDE205" s="64"/>
      <c r="LDF205" s="64"/>
      <c r="LDG205" s="64"/>
      <c r="LDH205" s="64"/>
      <c r="LDI205" s="64"/>
      <c r="LDJ205" s="64"/>
      <c r="LDK205" s="64"/>
      <c r="LDL205" s="64"/>
      <c r="LDM205" s="64"/>
      <c r="LDN205" s="64"/>
      <c r="LDO205" s="64"/>
      <c r="LDP205" s="64"/>
      <c r="LDQ205" s="64"/>
      <c r="LDR205" s="64"/>
      <c r="LDS205" s="64"/>
      <c r="LDT205" s="64"/>
      <c r="LDU205" s="64"/>
      <c r="LDV205" s="64"/>
      <c r="LDW205" s="64"/>
      <c r="LDX205" s="64"/>
      <c r="LDY205" s="64"/>
      <c r="LDZ205" s="64"/>
      <c r="LEA205" s="64"/>
      <c r="LEB205" s="64"/>
      <c r="LEC205" s="64"/>
      <c r="LED205" s="64"/>
      <c r="LEE205" s="64"/>
      <c r="LEF205" s="64"/>
      <c r="LEG205" s="64"/>
      <c r="LEH205" s="64"/>
      <c r="LEI205" s="64"/>
      <c r="LEJ205" s="64"/>
      <c r="LEK205" s="64"/>
      <c r="LEL205" s="64"/>
      <c r="LEM205" s="64"/>
      <c r="LEN205" s="64"/>
      <c r="LEO205" s="64"/>
      <c r="LEP205" s="64"/>
      <c r="LEQ205" s="64"/>
      <c r="LER205" s="64"/>
      <c r="LES205" s="64"/>
      <c r="LET205" s="64"/>
      <c r="LEU205" s="64"/>
      <c r="LEV205" s="64"/>
      <c r="LEW205" s="64"/>
      <c r="LEX205" s="64"/>
      <c r="LEY205" s="64"/>
      <c r="LEZ205" s="64"/>
      <c r="LFA205" s="64"/>
      <c r="LFB205" s="64"/>
      <c r="LFC205" s="64"/>
      <c r="LFD205" s="64"/>
      <c r="LFE205" s="64"/>
      <c r="LFF205" s="64"/>
      <c r="LFG205" s="64"/>
      <c r="LFH205" s="64"/>
      <c r="LFI205" s="64"/>
      <c r="LFJ205" s="64"/>
      <c r="LFK205" s="64"/>
      <c r="LFL205" s="64"/>
      <c r="LFM205" s="64"/>
      <c r="LFN205" s="64"/>
      <c r="LFO205" s="64"/>
      <c r="LFP205" s="64"/>
      <c r="LFQ205" s="64"/>
      <c r="LFR205" s="64"/>
      <c r="LFS205" s="64"/>
      <c r="LFT205" s="64"/>
      <c r="LFU205" s="64"/>
      <c r="LFV205" s="64"/>
      <c r="LFW205" s="64"/>
      <c r="LFX205" s="64"/>
      <c r="LFY205" s="64"/>
      <c r="LFZ205" s="64"/>
      <c r="LGA205" s="64"/>
      <c r="LGB205" s="64"/>
      <c r="LGC205" s="64"/>
      <c r="LGD205" s="64"/>
      <c r="LGE205" s="64"/>
      <c r="LGF205" s="64"/>
      <c r="LGG205" s="64"/>
      <c r="LGH205" s="64"/>
      <c r="LGI205" s="64"/>
      <c r="LGJ205" s="64"/>
      <c r="LGK205" s="64"/>
      <c r="LGL205" s="64"/>
      <c r="LGM205" s="64"/>
      <c r="LGN205" s="64"/>
      <c r="LGO205" s="64"/>
      <c r="LGP205" s="64"/>
      <c r="LGQ205" s="64"/>
      <c r="LGR205" s="64"/>
      <c r="LGS205" s="64"/>
      <c r="LGT205" s="64"/>
      <c r="LGU205" s="64"/>
      <c r="LGV205" s="64"/>
      <c r="LGW205" s="64"/>
      <c r="LGX205" s="64"/>
      <c r="LGY205" s="64"/>
      <c r="LGZ205" s="64"/>
      <c r="LHA205" s="64"/>
      <c r="LHB205" s="64"/>
      <c r="LHC205" s="64"/>
      <c r="LHD205" s="64"/>
      <c r="LHE205" s="64"/>
      <c r="LHF205" s="64"/>
      <c r="LHG205" s="64"/>
      <c r="LHH205" s="64"/>
      <c r="LHI205" s="64"/>
      <c r="LHJ205" s="64"/>
      <c r="LHK205" s="64"/>
      <c r="LHL205" s="64"/>
      <c r="LHM205" s="64"/>
      <c r="LHN205" s="64"/>
      <c r="LHO205" s="64"/>
      <c r="LHP205" s="64"/>
      <c r="LHQ205" s="64"/>
      <c r="LHR205" s="64"/>
      <c r="LHS205" s="64"/>
      <c r="LHT205" s="64"/>
      <c r="LHU205" s="64"/>
      <c r="LHV205" s="64"/>
      <c r="LHW205" s="64"/>
      <c r="LHX205" s="64"/>
      <c r="LHY205" s="64"/>
      <c r="LHZ205" s="64"/>
      <c r="LIA205" s="64"/>
      <c r="LIB205" s="64"/>
      <c r="LIC205" s="64"/>
      <c r="LID205" s="64"/>
      <c r="LIE205" s="64"/>
      <c r="LIF205" s="64"/>
      <c r="LIG205" s="64"/>
      <c r="LIH205" s="64"/>
      <c r="LII205" s="64"/>
      <c r="LIJ205" s="64"/>
      <c r="LIK205" s="64"/>
      <c r="LIL205" s="64"/>
      <c r="LIM205" s="64"/>
      <c r="LIN205" s="64"/>
      <c r="LIO205" s="64"/>
      <c r="LIP205" s="64"/>
      <c r="LIQ205" s="64"/>
      <c r="LIR205" s="64"/>
      <c r="LIS205" s="64"/>
      <c r="LIT205" s="64"/>
      <c r="LIU205" s="64"/>
      <c r="LIV205" s="64"/>
      <c r="LIW205" s="64"/>
      <c r="LIX205" s="64"/>
      <c r="LIY205" s="64"/>
      <c r="LIZ205" s="64"/>
      <c r="LJA205" s="64"/>
      <c r="LJB205" s="64"/>
      <c r="LJC205" s="64"/>
      <c r="LJD205" s="64"/>
      <c r="LJE205" s="64"/>
      <c r="LJF205" s="64"/>
      <c r="LJG205" s="64"/>
      <c r="LJH205" s="64"/>
      <c r="LJI205" s="64"/>
      <c r="LJJ205" s="64"/>
      <c r="LJK205" s="64"/>
      <c r="LJL205" s="64"/>
      <c r="LJM205" s="64"/>
      <c r="LJN205" s="64"/>
      <c r="LJO205" s="64"/>
      <c r="LJP205" s="64"/>
      <c r="LJQ205" s="64"/>
      <c r="LJR205" s="64"/>
      <c r="LJS205" s="64"/>
      <c r="LJT205" s="64"/>
      <c r="LJU205" s="64"/>
      <c r="LJV205" s="64"/>
      <c r="LJW205" s="64"/>
      <c r="LJX205" s="64"/>
      <c r="LJY205" s="64"/>
      <c r="LJZ205" s="64"/>
      <c r="LKA205" s="64"/>
      <c r="LKB205" s="64"/>
      <c r="LKC205" s="64"/>
      <c r="LKD205" s="64"/>
      <c r="LKE205" s="64"/>
      <c r="LKF205" s="64"/>
      <c r="LKG205" s="64"/>
      <c r="LKH205" s="64"/>
      <c r="LKI205" s="64"/>
      <c r="LKJ205" s="64"/>
      <c r="LKK205" s="64"/>
      <c r="LKL205" s="64"/>
      <c r="LKM205" s="64"/>
      <c r="LKN205" s="64"/>
      <c r="LKO205" s="64"/>
      <c r="LKP205" s="64"/>
      <c r="LKQ205" s="64"/>
      <c r="LKR205" s="64"/>
      <c r="LKS205" s="64"/>
      <c r="LKT205" s="64"/>
      <c r="LKU205" s="64"/>
      <c r="LKV205" s="64"/>
      <c r="LKW205" s="64"/>
      <c r="LKX205" s="64"/>
      <c r="LKY205" s="64"/>
      <c r="LKZ205" s="64"/>
      <c r="LLA205" s="64"/>
      <c r="LLB205" s="64"/>
      <c r="LLC205" s="64"/>
      <c r="LLD205" s="64"/>
      <c r="LLE205" s="64"/>
      <c r="LLF205" s="64"/>
      <c r="LLG205" s="64"/>
      <c r="LLH205" s="64"/>
      <c r="LLI205" s="64"/>
      <c r="LLJ205" s="64"/>
      <c r="LLK205" s="64"/>
      <c r="LLL205" s="64"/>
      <c r="LLM205" s="64"/>
      <c r="LLN205" s="64"/>
      <c r="LLO205" s="64"/>
      <c r="LLP205" s="64"/>
      <c r="LLQ205" s="64"/>
      <c r="LLR205" s="64"/>
      <c r="LLS205" s="64"/>
      <c r="LLT205" s="64"/>
      <c r="LLU205" s="64"/>
      <c r="LLV205" s="64"/>
      <c r="LLW205" s="64"/>
      <c r="LLX205" s="64"/>
      <c r="LLZ205" s="64"/>
      <c r="LMB205" s="64"/>
      <c r="LMC205" s="64"/>
      <c r="LMD205" s="64"/>
      <c r="LME205" s="64"/>
      <c r="LMF205" s="64"/>
      <c r="LMG205" s="64"/>
      <c r="LMH205" s="64"/>
      <c r="LMI205" s="64"/>
      <c r="LMN205" s="64"/>
      <c r="LMO205" s="64"/>
      <c r="LMP205" s="64"/>
      <c r="LMQ205" s="64"/>
      <c r="LMR205" s="64"/>
      <c r="LMS205" s="64"/>
      <c r="LMT205" s="64"/>
      <c r="LMU205" s="64"/>
      <c r="LMV205" s="64"/>
      <c r="LMW205" s="64"/>
      <c r="LMX205" s="64"/>
      <c r="LMY205" s="64"/>
      <c r="LMZ205" s="64"/>
      <c r="LNA205" s="64"/>
      <c r="LNB205" s="64"/>
      <c r="LNC205" s="64"/>
      <c r="LND205" s="64"/>
      <c r="LNE205" s="64"/>
      <c r="LNF205" s="64"/>
      <c r="LNG205" s="64"/>
      <c r="LNH205" s="64"/>
      <c r="LNI205" s="64"/>
      <c r="LNJ205" s="64"/>
      <c r="LNK205" s="64"/>
      <c r="LNL205" s="64"/>
      <c r="LNM205" s="64"/>
      <c r="LNN205" s="64"/>
      <c r="LNO205" s="64"/>
      <c r="LNP205" s="64"/>
      <c r="LNQ205" s="64"/>
      <c r="LNR205" s="64"/>
      <c r="LNS205" s="64"/>
      <c r="LNT205" s="64"/>
      <c r="LNU205" s="64"/>
      <c r="LNV205" s="64"/>
      <c r="LNW205" s="64"/>
      <c r="LNX205" s="64"/>
      <c r="LNY205" s="64"/>
      <c r="LNZ205" s="64"/>
      <c r="LOA205" s="64"/>
      <c r="LOB205" s="64"/>
      <c r="LOC205" s="64"/>
      <c r="LOD205" s="64"/>
      <c r="LOE205" s="64"/>
      <c r="LOF205" s="64"/>
      <c r="LOG205" s="64"/>
      <c r="LOH205" s="64"/>
      <c r="LOI205" s="64"/>
      <c r="LOJ205" s="64"/>
      <c r="LOK205" s="64"/>
      <c r="LOL205" s="64"/>
      <c r="LOM205" s="64"/>
      <c r="LON205" s="64"/>
      <c r="LOO205" s="64"/>
      <c r="LOP205" s="64"/>
      <c r="LOQ205" s="64"/>
      <c r="LOR205" s="64"/>
      <c r="LOS205" s="64"/>
      <c r="LOT205" s="64"/>
      <c r="LOU205" s="64"/>
      <c r="LOV205" s="64"/>
      <c r="LOW205" s="64"/>
      <c r="LOX205" s="64"/>
      <c r="LOY205" s="64"/>
      <c r="LOZ205" s="64"/>
      <c r="LPA205" s="64"/>
      <c r="LPB205" s="64"/>
      <c r="LPC205" s="64"/>
      <c r="LPD205" s="64"/>
      <c r="LPE205" s="64"/>
      <c r="LPF205" s="64"/>
      <c r="LPG205" s="64"/>
      <c r="LPH205" s="64"/>
      <c r="LPI205" s="64"/>
      <c r="LPJ205" s="64"/>
      <c r="LPK205" s="64"/>
      <c r="LPL205" s="64"/>
      <c r="LPM205" s="64"/>
      <c r="LPN205" s="64"/>
      <c r="LPO205" s="64"/>
      <c r="LPP205" s="64"/>
      <c r="LPQ205" s="64"/>
      <c r="LPR205" s="64"/>
      <c r="LPS205" s="64"/>
      <c r="LPT205" s="64"/>
      <c r="LPU205" s="64"/>
      <c r="LPV205" s="64"/>
      <c r="LPW205" s="64"/>
      <c r="LPX205" s="64"/>
      <c r="LPY205" s="64"/>
      <c r="LPZ205" s="64"/>
      <c r="LQA205" s="64"/>
      <c r="LQB205" s="64"/>
      <c r="LQC205" s="64"/>
      <c r="LQD205" s="64"/>
      <c r="LQE205" s="64"/>
      <c r="LQF205" s="64"/>
      <c r="LQG205" s="64"/>
      <c r="LQH205" s="64"/>
      <c r="LQI205" s="64"/>
      <c r="LQJ205" s="64"/>
      <c r="LQK205" s="64"/>
      <c r="LQL205" s="64"/>
      <c r="LQM205" s="64"/>
      <c r="LQN205" s="64"/>
      <c r="LQO205" s="64"/>
      <c r="LQP205" s="64"/>
      <c r="LQQ205" s="64"/>
      <c r="LQR205" s="64"/>
      <c r="LQS205" s="64"/>
      <c r="LQT205" s="64"/>
      <c r="LQU205" s="64"/>
      <c r="LQV205" s="64"/>
      <c r="LQW205" s="64"/>
      <c r="LQX205" s="64"/>
      <c r="LQY205" s="64"/>
      <c r="LQZ205" s="64"/>
      <c r="LRA205" s="64"/>
      <c r="LRB205" s="64"/>
      <c r="LRC205" s="64"/>
      <c r="LRD205" s="64"/>
      <c r="LRE205" s="64"/>
      <c r="LRF205" s="64"/>
      <c r="LRG205" s="64"/>
      <c r="LRH205" s="64"/>
      <c r="LRI205" s="64"/>
      <c r="LRJ205" s="64"/>
      <c r="LRK205" s="64"/>
      <c r="LRL205" s="64"/>
      <c r="LRM205" s="64"/>
      <c r="LRN205" s="64"/>
      <c r="LRO205" s="64"/>
      <c r="LRP205" s="64"/>
      <c r="LRQ205" s="64"/>
      <c r="LRR205" s="64"/>
      <c r="LRS205" s="64"/>
      <c r="LRT205" s="64"/>
      <c r="LRU205" s="64"/>
      <c r="LRV205" s="64"/>
      <c r="LRW205" s="64"/>
      <c r="LRX205" s="64"/>
      <c r="LRY205" s="64"/>
      <c r="LRZ205" s="64"/>
      <c r="LSA205" s="64"/>
      <c r="LSB205" s="64"/>
      <c r="LSC205" s="64"/>
      <c r="LSD205" s="64"/>
      <c r="LSE205" s="64"/>
      <c r="LSF205" s="64"/>
      <c r="LSG205" s="64"/>
      <c r="LSH205" s="64"/>
      <c r="LSI205" s="64"/>
      <c r="LSJ205" s="64"/>
      <c r="LSK205" s="64"/>
      <c r="LSL205" s="64"/>
      <c r="LSM205" s="64"/>
      <c r="LSN205" s="64"/>
      <c r="LSO205" s="64"/>
      <c r="LSP205" s="64"/>
      <c r="LSQ205" s="64"/>
      <c r="LSR205" s="64"/>
      <c r="LSS205" s="64"/>
      <c r="LST205" s="64"/>
      <c r="LSU205" s="64"/>
      <c r="LSV205" s="64"/>
      <c r="LSW205" s="64"/>
      <c r="LSX205" s="64"/>
      <c r="LSY205" s="64"/>
      <c r="LSZ205" s="64"/>
      <c r="LTA205" s="64"/>
      <c r="LTB205" s="64"/>
      <c r="LTC205" s="64"/>
      <c r="LTD205" s="64"/>
      <c r="LTE205" s="64"/>
      <c r="LTF205" s="64"/>
      <c r="LTG205" s="64"/>
      <c r="LTH205" s="64"/>
      <c r="LTI205" s="64"/>
      <c r="LTJ205" s="64"/>
      <c r="LTK205" s="64"/>
      <c r="LTL205" s="64"/>
      <c r="LTM205" s="64"/>
      <c r="LTN205" s="64"/>
      <c r="LTO205" s="64"/>
      <c r="LTP205" s="64"/>
      <c r="LTQ205" s="64"/>
      <c r="LTR205" s="64"/>
      <c r="LTS205" s="64"/>
      <c r="LTT205" s="64"/>
      <c r="LTU205" s="64"/>
      <c r="LTV205" s="64"/>
      <c r="LTW205" s="64"/>
      <c r="LTX205" s="64"/>
      <c r="LTY205" s="64"/>
      <c r="LTZ205" s="64"/>
      <c r="LUA205" s="64"/>
      <c r="LUB205" s="64"/>
      <c r="LUC205" s="64"/>
      <c r="LUD205" s="64"/>
      <c r="LUE205" s="64"/>
      <c r="LUF205" s="64"/>
      <c r="LUG205" s="64"/>
      <c r="LUH205" s="64"/>
      <c r="LUI205" s="64"/>
      <c r="LUJ205" s="64"/>
      <c r="LUK205" s="64"/>
      <c r="LUL205" s="64"/>
      <c r="LUM205" s="64"/>
      <c r="LUN205" s="64"/>
      <c r="LUO205" s="64"/>
      <c r="LUP205" s="64"/>
      <c r="LUQ205" s="64"/>
      <c r="LUR205" s="64"/>
      <c r="LUS205" s="64"/>
      <c r="LUT205" s="64"/>
      <c r="LUU205" s="64"/>
      <c r="LUV205" s="64"/>
      <c r="LUW205" s="64"/>
      <c r="LUX205" s="64"/>
      <c r="LUY205" s="64"/>
      <c r="LUZ205" s="64"/>
      <c r="LVA205" s="64"/>
      <c r="LVB205" s="64"/>
      <c r="LVC205" s="64"/>
      <c r="LVD205" s="64"/>
      <c r="LVE205" s="64"/>
      <c r="LVF205" s="64"/>
      <c r="LVG205" s="64"/>
      <c r="LVH205" s="64"/>
      <c r="LVI205" s="64"/>
      <c r="LVJ205" s="64"/>
      <c r="LVK205" s="64"/>
      <c r="LVL205" s="64"/>
      <c r="LVM205" s="64"/>
      <c r="LVN205" s="64"/>
      <c r="LVO205" s="64"/>
      <c r="LVP205" s="64"/>
      <c r="LVQ205" s="64"/>
      <c r="LVR205" s="64"/>
      <c r="LVS205" s="64"/>
      <c r="LVT205" s="64"/>
      <c r="LVV205" s="64"/>
      <c r="LVX205" s="64"/>
      <c r="LVY205" s="64"/>
      <c r="LVZ205" s="64"/>
      <c r="LWA205" s="64"/>
      <c r="LWB205" s="64"/>
      <c r="LWC205" s="64"/>
      <c r="LWD205" s="64"/>
      <c r="LWE205" s="64"/>
      <c r="LWJ205" s="64"/>
      <c r="LWK205" s="64"/>
      <c r="LWL205" s="64"/>
      <c r="LWM205" s="64"/>
      <c r="LWN205" s="64"/>
      <c r="LWO205" s="64"/>
      <c r="LWP205" s="64"/>
      <c r="LWQ205" s="64"/>
      <c r="LWR205" s="64"/>
      <c r="LWS205" s="64"/>
      <c r="LWT205" s="64"/>
      <c r="LWU205" s="64"/>
      <c r="LWV205" s="64"/>
      <c r="LWW205" s="64"/>
      <c r="LWX205" s="64"/>
      <c r="LWY205" s="64"/>
      <c r="LWZ205" s="64"/>
      <c r="LXA205" s="64"/>
      <c r="LXB205" s="64"/>
      <c r="LXC205" s="64"/>
      <c r="LXD205" s="64"/>
      <c r="LXE205" s="64"/>
      <c r="LXF205" s="64"/>
      <c r="LXG205" s="64"/>
      <c r="LXH205" s="64"/>
      <c r="LXI205" s="64"/>
      <c r="LXJ205" s="64"/>
      <c r="LXK205" s="64"/>
      <c r="LXL205" s="64"/>
      <c r="LXM205" s="64"/>
      <c r="LXN205" s="64"/>
      <c r="LXO205" s="64"/>
      <c r="LXP205" s="64"/>
      <c r="LXQ205" s="64"/>
      <c r="LXR205" s="64"/>
      <c r="LXS205" s="64"/>
      <c r="LXT205" s="64"/>
      <c r="LXU205" s="64"/>
      <c r="LXV205" s="64"/>
      <c r="LXW205" s="64"/>
      <c r="LXX205" s="64"/>
      <c r="LXY205" s="64"/>
      <c r="LXZ205" s="64"/>
      <c r="LYA205" s="64"/>
      <c r="LYB205" s="64"/>
      <c r="LYC205" s="64"/>
      <c r="LYD205" s="64"/>
      <c r="LYE205" s="64"/>
      <c r="LYF205" s="64"/>
      <c r="LYG205" s="64"/>
      <c r="LYH205" s="64"/>
      <c r="LYI205" s="64"/>
      <c r="LYJ205" s="64"/>
      <c r="LYK205" s="64"/>
      <c r="LYL205" s="64"/>
      <c r="LYM205" s="64"/>
      <c r="LYN205" s="64"/>
      <c r="LYO205" s="64"/>
      <c r="LYP205" s="64"/>
      <c r="LYQ205" s="64"/>
      <c r="LYR205" s="64"/>
      <c r="LYS205" s="64"/>
      <c r="LYT205" s="64"/>
      <c r="LYU205" s="64"/>
      <c r="LYV205" s="64"/>
      <c r="LYW205" s="64"/>
      <c r="LYX205" s="64"/>
      <c r="LYY205" s="64"/>
      <c r="LYZ205" s="64"/>
      <c r="LZA205" s="64"/>
      <c r="LZB205" s="64"/>
      <c r="LZC205" s="64"/>
      <c r="LZD205" s="64"/>
      <c r="LZE205" s="64"/>
      <c r="LZF205" s="64"/>
      <c r="LZG205" s="64"/>
      <c r="LZH205" s="64"/>
      <c r="LZI205" s="64"/>
      <c r="LZJ205" s="64"/>
      <c r="LZK205" s="64"/>
      <c r="LZL205" s="64"/>
      <c r="LZM205" s="64"/>
      <c r="LZN205" s="64"/>
      <c r="LZO205" s="64"/>
      <c r="LZP205" s="64"/>
      <c r="LZQ205" s="64"/>
      <c r="LZR205" s="64"/>
      <c r="LZS205" s="64"/>
      <c r="LZT205" s="64"/>
      <c r="LZU205" s="64"/>
      <c r="LZV205" s="64"/>
      <c r="LZW205" s="64"/>
      <c r="LZX205" s="64"/>
      <c r="LZY205" s="64"/>
      <c r="LZZ205" s="64"/>
      <c r="MAA205" s="64"/>
      <c r="MAB205" s="64"/>
      <c r="MAC205" s="64"/>
      <c r="MAD205" s="64"/>
      <c r="MAE205" s="64"/>
      <c r="MAF205" s="64"/>
      <c r="MAG205" s="64"/>
      <c r="MAH205" s="64"/>
      <c r="MAI205" s="64"/>
      <c r="MAJ205" s="64"/>
      <c r="MAK205" s="64"/>
      <c r="MAL205" s="64"/>
      <c r="MAM205" s="64"/>
      <c r="MAN205" s="64"/>
      <c r="MAO205" s="64"/>
      <c r="MAP205" s="64"/>
      <c r="MAQ205" s="64"/>
      <c r="MAR205" s="64"/>
      <c r="MAS205" s="64"/>
      <c r="MAT205" s="64"/>
      <c r="MAU205" s="64"/>
      <c r="MAV205" s="64"/>
      <c r="MAW205" s="64"/>
      <c r="MAX205" s="64"/>
      <c r="MAY205" s="64"/>
      <c r="MAZ205" s="64"/>
      <c r="MBA205" s="64"/>
      <c r="MBB205" s="64"/>
      <c r="MBC205" s="64"/>
      <c r="MBD205" s="64"/>
      <c r="MBE205" s="64"/>
      <c r="MBF205" s="64"/>
      <c r="MBG205" s="64"/>
      <c r="MBH205" s="64"/>
      <c r="MBI205" s="64"/>
      <c r="MBJ205" s="64"/>
      <c r="MBK205" s="64"/>
      <c r="MBL205" s="64"/>
      <c r="MBM205" s="64"/>
      <c r="MBN205" s="64"/>
      <c r="MBO205" s="64"/>
      <c r="MBP205" s="64"/>
      <c r="MBQ205" s="64"/>
      <c r="MBR205" s="64"/>
      <c r="MBS205" s="64"/>
      <c r="MBT205" s="64"/>
      <c r="MBU205" s="64"/>
      <c r="MBV205" s="64"/>
      <c r="MBW205" s="64"/>
      <c r="MBX205" s="64"/>
      <c r="MBY205" s="64"/>
      <c r="MBZ205" s="64"/>
      <c r="MCA205" s="64"/>
      <c r="MCB205" s="64"/>
      <c r="MCC205" s="64"/>
      <c r="MCD205" s="64"/>
      <c r="MCE205" s="64"/>
      <c r="MCF205" s="64"/>
      <c r="MCG205" s="64"/>
      <c r="MCH205" s="64"/>
      <c r="MCI205" s="64"/>
      <c r="MCJ205" s="64"/>
      <c r="MCK205" s="64"/>
      <c r="MCL205" s="64"/>
      <c r="MCM205" s="64"/>
      <c r="MCN205" s="64"/>
      <c r="MCO205" s="64"/>
      <c r="MCP205" s="64"/>
      <c r="MCQ205" s="64"/>
      <c r="MCR205" s="64"/>
      <c r="MCS205" s="64"/>
      <c r="MCT205" s="64"/>
      <c r="MCU205" s="64"/>
      <c r="MCV205" s="64"/>
      <c r="MCW205" s="64"/>
      <c r="MCX205" s="64"/>
      <c r="MCY205" s="64"/>
      <c r="MCZ205" s="64"/>
      <c r="MDA205" s="64"/>
      <c r="MDB205" s="64"/>
      <c r="MDC205" s="64"/>
      <c r="MDD205" s="64"/>
      <c r="MDE205" s="64"/>
      <c r="MDF205" s="64"/>
      <c r="MDG205" s="64"/>
      <c r="MDH205" s="64"/>
      <c r="MDI205" s="64"/>
      <c r="MDJ205" s="64"/>
      <c r="MDK205" s="64"/>
      <c r="MDL205" s="64"/>
      <c r="MDM205" s="64"/>
      <c r="MDN205" s="64"/>
      <c r="MDO205" s="64"/>
      <c r="MDP205" s="64"/>
      <c r="MDQ205" s="64"/>
      <c r="MDR205" s="64"/>
      <c r="MDS205" s="64"/>
      <c r="MDT205" s="64"/>
      <c r="MDU205" s="64"/>
      <c r="MDV205" s="64"/>
      <c r="MDW205" s="64"/>
      <c r="MDX205" s="64"/>
      <c r="MDY205" s="64"/>
      <c r="MDZ205" s="64"/>
      <c r="MEA205" s="64"/>
      <c r="MEB205" s="64"/>
      <c r="MEC205" s="64"/>
      <c r="MED205" s="64"/>
      <c r="MEE205" s="64"/>
      <c r="MEF205" s="64"/>
      <c r="MEG205" s="64"/>
      <c r="MEH205" s="64"/>
      <c r="MEI205" s="64"/>
      <c r="MEJ205" s="64"/>
      <c r="MEK205" s="64"/>
      <c r="MEL205" s="64"/>
      <c r="MEM205" s="64"/>
      <c r="MEN205" s="64"/>
      <c r="MEO205" s="64"/>
      <c r="MEP205" s="64"/>
      <c r="MEQ205" s="64"/>
      <c r="MER205" s="64"/>
      <c r="MES205" s="64"/>
      <c r="MET205" s="64"/>
      <c r="MEU205" s="64"/>
      <c r="MEV205" s="64"/>
      <c r="MEW205" s="64"/>
      <c r="MEX205" s="64"/>
      <c r="MEY205" s="64"/>
      <c r="MEZ205" s="64"/>
      <c r="MFA205" s="64"/>
      <c r="MFB205" s="64"/>
      <c r="MFC205" s="64"/>
      <c r="MFD205" s="64"/>
      <c r="MFE205" s="64"/>
      <c r="MFF205" s="64"/>
      <c r="MFG205" s="64"/>
      <c r="MFH205" s="64"/>
      <c r="MFI205" s="64"/>
      <c r="MFJ205" s="64"/>
      <c r="MFK205" s="64"/>
      <c r="MFL205" s="64"/>
      <c r="MFM205" s="64"/>
      <c r="MFN205" s="64"/>
      <c r="MFO205" s="64"/>
      <c r="MFP205" s="64"/>
      <c r="MFR205" s="64"/>
      <c r="MFT205" s="64"/>
      <c r="MFU205" s="64"/>
      <c r="MFV205" s="64"/>
      <c r="MFW205" s="64"/>
      <c r="MFX205" s="64"/>
      <c r="MFY205" s="64"/>
      <c r="MFZ205" s="64"/>
      <c r="MGA205" s="64"/>
      <c r="MGF205" s="64"/>
      <c r="MGG205" s="64"/>
      <c r="MGH205" s="64"/>
      <c r="MGI205" s="64"/>
      <c r="MGJ205" s="64"/>
      <c r="MGK205" s="64"/>
      <c r="MGL205" s="64"/>
      <c r="MGM205" s="64"/>
      <c r="MGN205" s="64"/>
      <c r="MGO205" s="64"/>
      <c r="MGP205" s="64"/>
      <c r="MGQ205" s="64"/>
      <c r="MGR205" s="64"/>
      <c r="MGS205" s="64"/>
      <c r="MGT205" s="64"/>
      <c r="MGU205" s="64"/>
      <c r="MGV205" s="64"/>
      <c r="MGW205" s="64"/>
      <c r="MGX205" s="64"/>
      <c r="MGY205" s="64"/>
      <c r="MGZ205" s="64"/>
      <c r="MHA205" s="64"/>
      <c r="MHB205" s="64"/>
      <c r="MHC205" s="64"/>
      <c r="MHD205" s="64"/>
      <c r="MHE205" s="64"/>
      <c r="MHF205" s="64"/>
      <c r="MHG205" s="64"/>
      <c r="MHH205" s="64"/>
      <c r="MHI205" s="64"/>
      <c r="MHJ205" s="64"/>
      <c r="MHK205" s="64"/>
      <c r="MHL205" s="64"/>
      <c r="MHM205" s="64"/>
      <c r="MHN205" s="64"/>
      <c r="MHO205" s="64"/>
      <c r="MHP205" s="64"/>
      <c r="MHQ205" s="64"/>
      <c r="MHR205" s="64"/>
      <c r="MHS205" s="64"/>
      <c r="MHT205" s="64"/>
      <c r="MHU205" s="64"/>
      <c r="MHV205" s="64"/>
      <c r="MHW205" s="64"/>
      <c r="MHX205" s="64"/>
      <c r="MHY205" s="64"/>
      <c r="MHZ205" s="64"/>
      <c r="MIA205" s="64"/>
      <c r="MIB205" s="64"/>
      <c r="MIC205" s="64"/>
      <c r="MID205" s="64"/>
      <c r="MIE205" s="64"/>
      <c r="MIF205" s="64"/>
      <c r="MIG205" s="64"/>
      <c r="MIH205" s="64"/>
      <c r="MII205" s="64"/>
      <c r="MIJ205" s="64"/>
      <c r="MIK205" s="64"/>
      <c r="MIL205" s="64"/>
      <c r="MIM205" s="64"/>
      <c r="MIN205" s="64"/>
      <c r="MIO205" s="64"/>
      <c r="MIP205" s="64"/>
      <c r="MIQ205" s="64"/>
      <c r="MIR205" s="64"/>
      <c r="MIS205" s="64"/>
      <c r="MIT205" s="64"/>
      <c r="MIU205" s="64"/>
      <c r="MIV205" s="64"/>
      <c r="MIW205" s="64"/>
      <c r="MIX205" s="64"/>
      <c r="MIY205" s="64"/>
      <c r="MIZ205" s="64"/>
      <c r="MJA205" s="64"/>
      <c r="MJB205" s="64"/>
      <c r="MJC205" s="64"/>
      <c r="MJD205" s="64"/>
      <c r="MJE205" s="64"/>
      <c r="MJF205" s="64"/>
      <c r="MJG205" s="64"/>
      <c r="MJH205" s="64"/>
      <c r="MJI205" s="64"/>
      <c r="MJJ205" s="64"/>
      <c r="MJK205" s="64"/>
      <c r="MJL205" s="64"/>
      <c r="MJM205" s="64"/>
      <c r="MJN205" s="64"/>
      <c r="MJO205" s="64"/>
      <c r="MJP205" s="64"/>
      <c r="MJQ205" s="64"/>
      <c r="MJR205" s="64"/>
      <c r="MJS205" s="64"/>
      <c r="MJT205" s="64"/>
      <c r="MJU205" s="64"/>
      <c r="MJV205" s="64"/>
      <c r="MJW205" s="64"/>
      <c r="MJX205" s="64"/>
      <c r="MJY205" s="64"/>
      <c r="MJZ205" s="64"/>
      <c r="MKA205" s="64"/>
      <c r="MKB205" s="64"/>
      <c r="MKC205" s="64"/>
      <c r="MKD205" s="64"/>
      <c r="MKE205" s="64"/>
      <c r="MKF205" s="64"/>
      <c r="MKG205" s="64"/>
      <c r="MKH205" s="64"/>
      <c r="MKI205" s="64"/>
      <c r="MKJ205" s="64"/>
      <c r="MKK205" s="64"/>
      <c r="MKL205" s="64"/>
      <c r="MKM205" s="64"/>
      <c r="MKN205" s="64"/>
      <c r="MKO205" s="64"/>
      <c r="MKP205" s="64"/>
      <c r="MKQ205" s="64"/>
      <c r="MKR205" s="64"/>
      <c r="MKS205" s="64"/>
      <c r="MKT205" s="64"/>
      <c r="MKU205" s="64"/>
      <c r="MKV205" s="64"/>
      <c r="MKW205" s="64"/>
      <c r="MKX205" s="64"/>
      <c r="MKY205" s="64"/>
      <c r="MKZ205" s="64"/>
      <c r="MLA205" s="64"/>
      <c r="MLB205" s="64"/>
      <c r="MLC205" s="64"/>
      <c r="MLD205" s="64"/>
      <c r="MLE205" s="64"/>
      <c r="MLF205" s="64"/>
      <c r="MLG205" s="64"/>
      <c r="MLH205" s="64"/>
      <c r="MLI205" s="64"/>
      <c r="MLJ205" s="64"/>
      <c r="MLK205" s="64"/>
      <c r="MLL205" s="64"/>
      <c r="MLM205" s="64"/>
      <c r="MLN205" s="64"/>
      <c r="MLO205" s="64"/>
      <c r="MLP205" s="64"/>
      <c r="MLQ205" s="64"/>
      <c r="MLR205" s="64"/>
      <c r="MLS205" s="64"/>
      <c r="MLT205" s="64"/>
      <c r="MLU205" s="64"/>
      <c r="MLV205" s="64"/>
      <c r="MLW205" s="64"/>
      <c r="MLX205" s="64"/>
      <c r="MLY205" s="64"/>
      <c r="MLZ205" s="64"/>
      <c r="MMA205" s="64"/>
      <c r="MMB205" s="64"/>
      <c r="MMC205" s="64"/>
      <c r="MMD205" s="64"/>
      <c r="MME205" s="64"/>
      <c r="MMF205" s="64"/>
      <c r="MMG205" s="64"/>
      <c r="MMH205" s="64"/>
      <c r="MMI205" s="64"/>
      <c r="MMJ205" s="64"/>
      <c r="MMK205" s="64"/>
      <c r="MML205" s="64"/>
      <c r="MMM205" s="64"/>
      <c r="MMN205" s="64"/>
      <c r="MMO205" s="64"/>
      <c r="MMP205" s="64"/>
      <c r="MMQ205" s="64"/>
      <c r="MMR205" s="64"/>
      <c r="MMS205" s="64"/>
      <c r="MMT205" s="64"/>
      <c r="MMU205" s="64"/>
      <c r="MMV205" s="64"/>
      <c r="MMW205" s="64"/>
      <c r="MMX205" s="64"/>
      <c r="MMY205" s="64"/>
      <c r="MMZ205" s="64"/>
      <c r="MNA205" s="64"/>
      <c r="MNB205" s="64"/>
      <c r="MNC205" s="64"/>
      <c r="MND205" s="64"/>
      <c r="MNE205" s="64"/>
      <c r="MNF205" s="64"/>
      <c r="MNG205" s="64"/>
      <c r="MNH205" s="64"/>
      <c r="MNI205" s="64"/>
      <c r="MNJ205" s="64"/>
      <c r="MNK205" s="64"/>
      <c r="MNL205" s="64"/>
      <c r="MNM205" s="64"/>
      <c r="MNN205" s="64"/>
      <c r="MNO205" s="64"/>
      <c r="MNP205" s="64"/>
      <c r="MNQ205" s="64"/>
      <c r="MNR205" s="64"/>
      <c r="MNS205" s="64"/>
      <c r="MNT205" s="64"/>
      <c r="MNU205" s="64"/>
      <c r="MNV205" s="64"/>
      <c r="MNW205" s="64"/>
      <c r="MNX205" s="64"/>
      <c r="MNY205" s="64"/>
      <c r="MNZ205" s="64"/>
      <c r="MOA205" s="64"/>
      <c r="MOB205" s="64"/>
      <c r="MOC205" s="64"/>
      <c r="MOD205" s="64"/>
      <c r="MOE205" s="64"/>
      <c r="MOF205" s="64"/>
      <c r="MOG205" s="64"/>
      <c r="MOH205" s="64"/>
      <c r="MOI205" s="64"/>
      <c r="MOJ205" s="64"/>
      <c r="MOK205" s="64"/>
      <c r="MOL205" s="64"/>
      <c r="MOM205" s="64"/>
      <c r="MON205" s="64"/>
      <c r="MOO205" s="64"/>
      <c r="MOP205" s="64"/>
      <c r="MOQ205" s="64"/>
      <c r="MOR205" s="64"/>
      <c r="MOS205" s="64"/>
      <c r="MOT205" s="64"/>
      <c r="MOU205" s="64"/>
      <c r="MOV205" s="64"/>
      <c r="MOW205" s="64"/>
      <c r="MOX205" s="64"/>
      <c r="MOY205" s="64"/>
      <c r="MOZ205" s="64"/>
      <c r="MPA205" s="64"/>
      <c r="MPB205" s="64"/>
      <c r="MPC205" s="64"/>
      <c r="MPD205" s="64"/>
      <c r="MPE205" s="64"/>
      <c r="MPF205" s="64"/>
      <c r="MPG205" s="64"/>
      <c r="MPH205" s="64"/>
      <c r="MPI205" s="64"/>
      <c r="MPJ205" s="64"/>
      <c r="MPK205" s="64"/>
      <c r="MPL205" s="64"/>
      <c r="MPN205" s="64"/>
      <c r="MPP205" s="64"/>
      <c r="MPQ205" s="64"/>
      <c r="MPR205" s="64"/>
      <c r="MPS205" s="64"/>
      <c r="MPT205" s="64"/>
      <c r="MPU205" s="64"/>
      <c r="MPV205" s="64"/>
      <c r="MPW205" s="64"/>
      <c r="MQB205" s="64"/>
      <c r="MQC205" s="64"/>
      <c r="MQD205" s="64"/>
      <c r="MQE205" s="64"/>
      <c r="MQF205" s="64"/>
      <c r="MQG205" s="64"/>
      <c r="MQH205" s="64"/>
      <c r="MQI205" s="64"/>
      <c r="MQJ205" s="64"/>
      <c r="MQK205" s="64"/>
      <c r="MQL205" s="64"/>
      <c r="MQM205" s="64"/>
      <c r="MQN205" s="64"/>
      <c r="MQO205" s="64"/>
      <c r="MQP205" s="64"/>
      <c r="MQQ205" s="64"/>
      <c r="MQR205" s="64"/>
      <c r="MQS205" s="64"/>
      <c r="MQT205" s="64"/>
      <c r="MQU205" s="64"/>
      <c r="MQV205" s="64"/>
      <c r="MQW205" s="64"/>
      <c r="MQX205" s="64"/>
      <c r="MQY205" s="64"/>
      <c r="MQZ205" s="64"/>
      <c r="MRA205" s="64"/>
      <c r="MRB205" s="64"/>
      <c r="MRC205" s="64"/>
      <c r="MRD205" s="64"/>
      <c r="MRE205" s="64"/>
      <c r="MRF205" s="64"/>
      <c r="MRG205" s="64"/>
      <c r="MRH205" s="64"/>
      <c r="MRI205" s="64"/>
      <c r="MRJ205" s="64"/>
      <c r="MRK205" s="64"/>
      <c r="MRL205" s="64"/>
      <c r="MRM205" s="64"/>
      <c r="MRN205" s="64"/>
      <c r="MRO205" s="64"/>
      <c r="MRP205" s="64"/>
      <c r="MRQ205" s="64"/>
      <c r="MRR205" s="64"/>
      <c r="MRS205" s="64"/>
      <c r="MRT205" s="64"/>
      <c r="MRU205" s="64"/>
      <c r="MRV205" s="64"/>
      <c r="MRW205" s="64"/>
      <c r="MRX205" s="64"/>
      <c r="MRY205" s="64"/>
      <c r="MRZ205" s="64"/>
      <c r="MSA205" s="64"/>
      <c r="MSB205" s="64"/>
      <c r="MSC205" s="64"/>
      <c r="MSD205" s="64"/>
      <c r="MSE205" s="64"/>
      <c r="MSF205" s="64"/>
      <c r="MSG205" s="64"/>
      <c r="MSH205" s="64"/>
      <c r="MSI205" s="64"/>
      <c r="MSJ205" s="64"/>
      <c r="MSK205" s="64"/>
      <c r="MSL205" s="64"/>
      <c r="MSM205" s="64"/>
      <c r="MSN205" s="64"/>
      <c r="MSO205" s="64"/>
      <c r="MSP205" s="64"/>
      <c r="MSQ205" s="64"/>
      <c r="MSR205" s="64"/>
      <c r="MSS205" s="64"/>
      <c r="MST205" s="64"/>
      <c r="MSU205" s="64"/>
      <c r="MSV205" s="64"/>
      <c r="MSW205" s="64"/>
      <c r="MSX205" s="64"/>
      <c r="MSY205" s="64"/>
      <c r="MSZ205" s="64"/>
      <c r="MTA205" s="64"/>
      <c r="MTB205" s="64"/>
      <c r="MTC205" s="64"/>
      <c r="MTD205" s="64"/>
      <c r="MTE205" s="64"/>
      <c r="MTF205" s="64"/>
      <c r="MTG205" s="64"/>
      <c r="MTH205" s="64"/>
      <c r="MTI205" s="64"/>
      <c r="MTJ205" s="64"/>
      <c r="MTK205" s="64"/>
      <c r="MTL205" s="64"/>
      <c r="MTM205" s="64"/>
      <c r="MTN205" s="64"/>
      <c r="MTO205" s="64"/>
      <c r="MTP205" s="64"/>
      <c r="MTQ205" s="64"/>
      <c r="MTR205" s="64"/>
      <c r="MTS205" s="64"/>
      <c r="MTT205" s="64"/>
      <c r="MTU205" s="64"/>
      <c r="MTV205" s="64"/>
      <c r="MTW205" s="64"/>
      <c r="MTX205" s="64"/>
      <c r="MTY205" s="64"/>
      <c r="MTZ205" s="64"/>
      <c r="MUA205" s="64"/>
      <c r="MUB205" s="64"/>
      <c r="MUC205" s="64"/>
      <c r="MUD205" s="64"/>
      <c r="MUE205" s="64"/>
      <c r="MUF205" s="64"/>
      <c r="MUG205" s="64"/>
      <c r="MUH205" s="64"/>
      <c r="MUI205" s="64"/>
      <c r="MUJ205" s="64"/>
      <c r="MUK205" s="64"/>
      <c r="MUL205" s="64"/>
      <c r="MUM205" s="64"/>
      <c r="MUN205" s="64"/>
      <c r="MUO205" s="64"/>
      <c r="MUP205" s="64"/>
      <c r="MUQ205" s="64"/>
      <c r="MUR205" s="64"/>
      <c r="MUS205" s="64"/>
      <c r="MUT205" s="64"/>
      <c r="MUU205" s="64"/>
      <c r="MUV205" s="64"/>
      <c r="MUW205" s="64"/>
      <c r="MUX205" s="64"/>
      <c r="MUY205" s="64"/>
      <c r="MUZ205" s="64"/>
      <c r="MVA205" s="64"/>
      <c r="MVB205" s="64"/>
      <c r="MVC205" s="64"/>
      <c r="MVD205" s="64"/>
      <c r="MVE205" s="64"/>
      <c r="MVF205" s="64"/>
      <c r="MVG205" s="64"/>
      <c r="MVH205" s="64"/>
      <c r="MVI205" s="64"/>
      <c r="MVJ205" s="64"/>
      <c r="MVK205" s="64"/>
      <c r="MVL205" s="64"/>
      <c r="MVM205" s="64"/>
      <c r="MVN205" s="64"/>
      <c r="MVO205" s="64"/>
      <c r="MVP205" s="64"/>
      <c r="MVQ205" s="64"/>
      <c r="MVR205" s="64"/>
      <c r="MVS205" s="64"/>
      <c r="MVT205" s="64"/>
      <c r="MVU205" s="64"/>
      <c r="MVV205" s="64"/>
      <c r="MVW205" s="64"/>
      <c r="MVX205" s="64"/>
      <c r="MVY205" s="64"/>
      <c r="MVZ205" s="64"/>
      <c r="MWA205" s="64"/>
      <c r="MWB205" s="64"/>
      <c r="MWC205" s="64"/>
      <c r="MWD205" s="64"/>
      <c r="MWE205" s="64"/>
      <c r="MWF205" s="64"/>
      <c r="MWG205" s="64"/>
      <c r="MWH205" s="64"/>
      <c r="MWI205" s="64"/>
      <c r="MWJ205" s="64"/>
      <c r="MWK205" s="64"/>
      <c r="MWL205" s="64"/>
      <c r="MWM205" s="64"/>
      <c r="MWN205" s="64"/>
      <c r="MWO205" s="64"/>
      <c r="MWP205" s="64"/>
      <c r="MWQ205" s="64"/>
      <c r="MWR205" s="64"/>
      <c r="MWS205" s="64"/>
      <c r="MWT205" s="64"/>
      <c r="MWU205" s="64"/>
      <c r="MWV205" s="64"/>
      <c r="MWW205" s="64"/>
      <c r="MWX205" s="64"/>
      <c r="MWY205" s="64"/>
      <c r="MWZ205" s="64"/>
      <c r="MXA205" s="64"/>
      <c r="MXB205" s="64"/>
      <c r="MXC205" s="64"/>
      <c r="MXD205" s="64"/>
      <c r="MXE205" s="64"/>
      <c r="MXF205" s="64"/>
      <c r="MXG205" s="64"/>
      <c r="MXH205" s="64"/>
      <c r="MXI205" s="64"/>
      <c r="MXJ205" s="64"/>
      <c r="MXK205" s="64"/>
      <c r="MXL205" s="64"/>
      <c r="MXM205" s="64"/>
      <c r="MXN205" s="64"/>
      <c r="MXO205" s="64"/>
      <c r="MXP205" s="64"/>
      <c r="MXQ205" s="64"/>
      <c r="MXR205" s="64"/>
      <c r="MXS205" s="64"/>
      <c r="MXT205" s="64"/>
      <c r="MXU205" s="64"/>
      <c r="MXV205" s="64"/>
      <c r="MXW205" s="64"/>
      <c r="MXX205" s="64"/>
      <c r="MXY205" s="64"/>
      <c r="MXZ205" s="64"/>
      <c r="MYA205" s="64"/>
      <c r="MYB205" s="64"/>
      <c r="MYC205" s="64"/>
      <c r="MYD205" s="64"/>
      <c r="MYE205" s="64"/>
      <c r="MYF205" s="64"/>
      <c r="MYG205" s="64"/>
      <c r="MYH205" s="64"/>
      <c r="MYI205" s="64"/>
      <c r="MYJ205" s="64"/>
      <c r="MYK205" s="64"/>
      <c r="MYL205" s="64"/>
      <c r="MYM205" s="64"/>
      <c r="MYN205" s="64"/>
      <c r="MYO205" s="64"/>
      <c r="MYP205" s="64"/>
      <c r="MYQ205" s="64"/>
      <c r="MYR205" s="64"/>
      <c r="MYS205" s="64"/>
      <c r="MYT205" s="64"/>
      <c r="MYU205" s="64"/>
      <c r="MYV205" s="64"/>
      <c r="MYW205" s="64"/>
      <c r="MYX205" s="64"/>
      <c r="MYY205" s="64"/>
      <c r="MYZ205" s="64"/>
      <c r="MZA205" s="64"/>
      <c r="MZB205" s="64"/>
      <c r="MZC205" s="64"/>
      <c r="MZD205" s="64"/>
      <c r="MZE205" s="64"/>
      <c r="MZF205" s="64"/>
      <c r="MZG205" s="64"/>
      <c r="MZH205" s="64"/>
      <c r="MZJ205" s="64"/>
      <c r="MZL205" s="64"/>
      <c r="MZM205" s="64"/>
      <c r="MZN205" s="64"/>
      <c r="MZO205" s="64"/>
      <c r="MZP205" s="64"/>
      <c r="MZQ205" s="64"/>
      <c r="MZR205" s="64"/>
      <c r="MZS205" s="64"/>
      <c r="MZX205" s="64"/>
      <c r="MZY205" s="64"/>
      <c r="MZZ205" s="64"/>
      <c r="NAA205" s="64"/>
      <c r="NAB205" s="64"/>
      <c r="NAC205" s="64"/>
      <c r="NAD205" s="64"/>
      <c r="NAE205" s="64"/>
      <c r="NAF205" s="64"/>
      <c r="NAG205" s="64"/>
      <c r="NAH205" s="64"/>
      <c r="NAI205" s="64"/>
      <c r="NAJ205" s="64"/>
      <c r="NAK205" s="64"/>
      <c r="NAL205" s="64"/>
      <c r="NAM205" s="64"/>
      <c r="NAN205" s="64"/>
      <c r="NAO205" s="64"/>
      <c r="NAP205" s="64"/>
      <c r="NAQ205" s="64"/>
      <c r="NAR205" s="64"/>
      <c r="NAS205" s="64"/>
      <c r="NAT205" s="64"/>
      <c r="NAU205" s="64"/>
      <c r="NAV205" s="64"/>
      <c r="NAW205" s="64"/>
      <c r="NAX205" s="64"/>
      <c r="NAY205" s="64"/>
      <c r="NAZ205" s="64"/>
      <c r="NBA205" s="64"/>
      <c r="NBB205" s="64"/>
      <c r="NBC205" s="64"/>
      <c r="NBD205" s="64"/>
      <c r="NBE205" s="64"/>
      <c r="NBF205" s="64"/>
      <c r="NBG205" s="64"/>
      <c r="NBH205" s="64"/>
      <c r="NBI205" s="64"/>
      <c r="NBJ205" s="64"/>
      <c r="NBK205" s="64"/>
      <c r="NBL205" s="64"/>
      <c r="NBM205" s="64"/>
      <c r="NBN205" s="64"/>
      <c r="NBO205" s="64"/>
      <c r="NBP205" s="64"/>
      <c r="NBQ205" s="64"/>
      <c r="NBR205" s="64"/>
      <c r="NBS205" s="64"/>
      <c r="NBT205" s="64"/>
      <c r="NBU205" s="64"/>
      <c r="NBV205" s="64"/>
      <c r="NBW205" s="64"/>
      <c r="NBX205" s="64"/>
      <c r="NBY205" s="64"/>
      <c r="NBZ205" s="64"/>
      <c r="NCA205" s="64"/>
      <c r="NCB205" s="64"/>
      <c r="NCC205" s="64"/>
      <c r="NCD205" s="64"/>
      <c r="NCE205" s="64"/>
      <c r="NCF205" s="64"/>
      <c r="NCG205" s="64"/>
      <c r="NCH205" s="64"/>
      <c r="NCI205" s="64"/>
      <c r="NCJ205" s="64"/>
      <c r="NCK205" s="64"/>
      <c r="NCL205" s="64"/>
      <c r="NCM205" s="64"/>
      <c r="NCN205" s="64"/>
      <c r="NCO205" s="64"/>
      <c r="NCP205" s="64"/>
      <c r="NCQ205" s="64"/>
      <c r="NCR205" s="64"/>
      <c r="NCS205" s="64"/>
      <c r="NCT205" s="64"/>
      <c r="NCU205" s="64"/>
      <c r="NCV205" s="64"/>
      <c r="NCW205" s="64"/>
      <c r="NCX205" s="64"/>
      <c r="NCY205" s="64"/>
      <c r="NCZ205" s="64"/>
      <c r="NDA205" s="64"/>
      <c r="NDB205" s="64"/>
      <c r="NDC205" s="64"/>
      <c r="NDD205" s="64"/>
      <c r="NDE205" s="64"/>
      <c r="NDF205" s="64"/>
      <c r="NDG205" s="64"/>
      <c r="NDH205" s="64"/>
      <c r="NDI205" s="64"/>
      <c r="NDJ205" s="64"/>
      <c r="NDK205" s="64"/>
      <c r="NDL205" s="64"/>
      <c r="NDM205" s="64"/>
      <c r="NDN205" s="64"/>
      <c r="NDO205" s="64"/>
      <c r="NDP205" s="64"/>
      <c r="NDQ205" s="64"/>
      <c r="NDR205" s="64"/>
      <c r="NDS205" s="64"/>
      <c r="NDT205" s="64"/>
      <c r="NDU205" s="64"/>
      <c r="NDV205" s="64"/>
      <c r="NDW205" s="64"/>
      <c r="NDX205" s="64"/>
      <c r="NDY205" s="64"/>
      <c r="NDZ205" s="64"/>
      <c r="NEA205" s="64"/>
      <c r="NEB205" s="64"/>
      <c r="NEC205" s="64"/>
      <c r="NED205" s="64"/>
      <c r="NEE205" s="64"/>
      <c r="NEF205" s="64"/>
      <c r="NEG205" s="64"/>
      <c r="NEH205" s="64"/>
      <c r="NEI205" s="64"/>
      <c r="NEJ205" s="64"/>
      <c r="NEK205" s="64"/>
      <c r="NEL205" s="64"/>
      <c r="NEM205" s="64"/>
      <c r="NEN205" s="64"/>
      <c r="NEO205" s="64"/>
      <c r="NEP205" s="64"/>
      <c r="NEQ205" s="64"/>
      <c r="NER205" s="64"/>
      <c r="NES205" s="64"/>
      <c r="NET205" s="64"/>
      <c r="NEU205" s="64"/>
      <c r="NEV205" s="64"/>
      <c r="NEW205" s="64"/>
      <c r="NEX205" s="64"/>
      <c r="NEY205" s="64"/>
      <c r="NEZ205" s="64"/>
      <c r="NFA205" s="64"/>
      <c r="NFB205" s="64"/>
      <c r="NFC205" s="64"/>
      <c r="NFD205" s="64"/>
      <c r="NFE205" s="64"/>
      <c r="NFF205" s="64"/>
      <c r="NFG205" s="64"/>
      <c r="NFH205" s="64"/>
      <c r="NFI205" s="64"/>
      <c r="NFJ205" s="64"/>
      <c r="NFK205" s="64"/>
      <c r="NFL205" s="64"/>
      <c r="NFM205" s="64"/>
      <c r="NFN205" s="64"/>
      <c r="NFO205" s="64"/>
      <c r="NFP205" s="64"/>
      <c r="NFQ205" s="64"/>
      <c r="NFR205" s="64"/>
      <c r="NFS205" s="64"/>
      <c r="NFT205" s="64"/>
      <c r="NFU205" s="64"/>
      <c r="NFV205" s="64"/>
      <c r="NFW205" s="64"/>
      <c r="NFX205" s="64"/>
      <c r="NFY205" s="64"/>
      <c r="NFZ205" s="64"/>
      <c r="NGA205" s="64"/>
      <c r="NGB205" s="64"/>
      <c r="NGC205" s="64"/>
      <c r="NGD205" s="64"/>
      <c r="NGE205" s="64"/>
      <c r="NGF205" s="64"/>
      <c r="NGG205" s="64"/>
      <c r="NGH205" s="64"/>
      <c r="NGI205" s="64"/>
      <c r="NGJ205" s="64"/>
      <c r="NGK205" s="64"/>
      <c r="NGL205" s="64"/>
      <c r="NGM205" s="64"/>
      <c r="NGN205" s="64"/>
      <c r="NGO205" s="64"/>
      <c r="NGP205" s="64"/>
      <c r="NGQ205" s="64"/>
      <c r="NGR205" s="64"/>
      <c r="NGS205" s="64"/>
      <c r="NGT205" s="64"/>
      <c r="NGU205" s="64"/>
      <c r="NGV205" s="64"/>
      <c r="NGW205" s="64"/>
      <c r="NGX205" s="64"/>
      <c r="NGY205" s="64"/>
      <c r="NGZ205" s="64"/>
      <c r="NHA205" s="64"/>
      <c r="NHB205" s="64"/>
      <c r="NHC205" s="64"/>
      <c r="NHD205" s="64"/>
      <c r="NHE205" s="64"/>
      <c r="NHF205" s="64"/>
      <c r="NHG205" s="64"/>
      <c r="NHH205" s="64"/>
      <c r="NHI205" s="64"/>
      <c r="NHJ205" s="64"/>
      <c r="NHK205" s="64"/>
      <c r="NHL205" s="64"/>
      <c r="NHM205" s="64"/>
      <c r="NHN205" s="64"/>
      <c r="NHO205" s="64"/>
      <c r="NHP205" s="64"/>
      <c r="NHQ205" s="64"/>
      <c r="NHR205" s="64"/>
      <c r="NHS205" s="64"/>
      <c r="NHT205" s="64"/>
      <c r="NHU205" s="64"/>
      <c r="NHV205" s="64"/>
      <c r="NHW205" s="64"/>
      <c r="NHX205" s="64"/>
      <c r="NHY205" s="64"/>
      <c r="NHZ205" s="64"/>
      <c r="NIA205" s="64"/>
      <c r="NIB205" s="64"/>
      <c r="NIC205" s="64"/>
      <c r="NID205" s="64"/>
      <c r="NIE205" s="64"/>
      <c r="NIF205" s="64"/>
      <c r="NIG205" s="64"/>
      <c r="NIH205" s="64"/>
      <c r="NII205" s="64"/>
      <c r="NIJ205" s="64"/>
      <c r="NIK205" s="64"/>
      <c r="NIL205" s="64"/>
      <c r="NIM205" s="64"/>
      <c r="NIN205" s="64"/>
      <c r="NIO205" s="64"/>
      <c r="NIP205" s="64"/>
      <c r="NIQ205" s="64"/>
      <c r="NIR205" s="64"/>
      <c r="NIS205" s="64"/>
      <c r="NIT205" s="64"/>
      <c r="NIU205" s="64"/>
      <c r="NIV205" s="64"/>
      <c r="NIW205" s="64"/>
      <c r="NIX205" s="64"/>
      <c r="NIY205" s="64"/>
      <c r="NIZ205" s="64"/>
      <c r="NJA205" s="64"/>
      <c r="NJB205" s="64"/>
      <c r="NJC205" s="64"/>
      <c r="NJD205" s="64"/>
      <c r="NJF205" s="64"/>
      <c r="NJH205" s="64"/>
      <c r="NJI205" s="64"/>
      <c r="NJJ205" s="64"/>
      <c r="NJK205" s="64"/>
      <c r="NJL205" s="64"/>
      <c r="NJM205" s="64"/>
      <c r="NJN205" s="64"/>
      <c r="NJO205" s="64"/>
      <c r="NJT205" s="64"/>
      <c r="NJU205" s="64"/>
      <c r="NJV205" s="64"/>
      <c r="NJW205" s="64"/>
      <c r="NJX205" s="64"/>
      <c r="NJY205" s="64"/>
      <c r="NJZ205" s="64"/>
      <c r="NKA205" s="64"/>
      <c r="NKB205" s="64"/>
      <c r="NKC205" s="64"/>
      <c r="NKD205" s="64"/>
      <c r="NKE205" s="64"/>
      <c r="NKF205" s="64"/>
      <c r="NKG205" s="64"/>
      <c r="NKH205" s="64"/>
      <c r="NKI205" s="64"/>
      <c r="NKJ205" s="64"/>
      <c r="NKK205" s="64"/>
      <c r="NKL205" s="64"/>
      <c r="NKM205" s="64"/>
      <c r="NKN205" s="64"/>
      <c r="NKO205" s="64"/>
      <c r="NKP205" s="64"/>
      <c r="NKQ205" s="64"/>
      <c r="NKR205" s="64"/>
      <c r="NKS205" s="64"/>
      <c r="NKT205" s="64"/>
      <c r="NKU205" s="64"/>
      <c r="NKV205" s="64"/>
      <c r="NKW205" s="64"/>
      <c r="NKX205" s="64"/>
      <c r="NKY205" s="64"/>
      <c r="NKZ205" s="64"/>
      <c r="NLA205" s="64"/>
      <c r="NLB205" s="64"/>
      <c r="NLC205" s="64"/>
      <c r="NLD205" s="64"/>
      <c r="NLE205" s="64"/>
      <c r="NLF205" s="64"/>
      <c r="NLG205" s="64"/>
      <c r="NLH205" s="64"/>
      <c r="NLI205" s="64"/>
      <c r="NLJ205" s="64"/>
      <c r="NLK205" s="64"/>
      <c r="NLL205" s="64"/>
      <c r="NLM205" s="64"/>
      <c r="NLN205" s="64"/>
      <c r="NLO205" s="64"/>
      <c r="NLP205" s="64"/>
      <c r="NLQ205" s="64"/>
      <c r="NLR205" s="64"/>
      <c r="NLS205" s="64"/>
      <c r="NLT205" s="64"/>
      <c r="NLU205" s="64"/>
      <c r="NLV205" s="64"/>
      <c r="NLW205" s="64"/>
      <c r="NLX205" s="64"/>
      <c r="NLY205" s="64"/>
      <c r="NLZ205" s="64"/>
      <c r="NMA205" s="64"/>
      <c r="NMB205" s="64"/>
      <c r="NMC205" s="64"/>
      <c r="NMD205" s="64"/>
      <c r="NME205" s="64"/>
      <c r="NMF205" s="64"/>
      <c r="NMG205" s="64"/>
      <c r="NMH205" s="64"/>
      <c r="NMI205" s="64"/>
      <c r="NMJ205" s="64"/>
      <c r="NMK205" s="64"/>
      <c r="NML205" s="64"/>
      <c r="NMM205" s="64"/>
      <c r="NMN205" s="64"/>
      <c r="NMO205" s="64"/>
      <c r="NMP205" s="64"/>
      <c r="NMQ205" s="64"/>
      <c r="NMR205" s="64"/>
      <c r="NMS205" s="64"/>
      <c r="NMT205" s="64"/>
      <c r="NMU205" s="64"/>
      <c r="NMV205" s="64"/>
      <c r="NMW205" s="64"/>
      <c r="NMX205" s="64"/>
      <c r="NMY205" s="64"/>
      <c r="NMZ205" s="64"/>
      <c r="NNA205" s="64"/>
      <c r="NNB205" s="64"/>
      <c r="NNC205" s="64"/>
      <c r="NND205" s="64"/>
      <c r="NNE205" s="64"/>
      <c r="NNF205" s="64"/>
      <c r="NNG205" s="64"/>
      <c r="NNH205" s="64"/>
      <c r="NNI205" s="64"/>
      <c r="NNJ205" s="64"/>
      <c r="NNK205" s="64"/>
      <c r="NNL205" s="64"/>
      <c r="NNM205" s="64"/>
      <c r="NNN205" s="64"/>
      <c r="NNO205" s="64"/>
      <c r="NNP205" s="64"/>
      <c r="NNQ205" s="64"/>
      <c r="NNR205" s="64"/>
      <c r="NNS205" s="64"/>
      <c r="NNT205" s="64"/>
      <c r="NNU205" s="64"/>
      <c r="NNV205" s="64"/>
      <c r="NNW205" s="64"/>
      <c r="NNX205" s="64"/>
      <c r="NNY205" s="64"/>
      <c r="NNZ205" s="64"/>
      <c r="NOA205" s="64"/>
      <c r="NOB205" s="64"/>
      <c r="NOC205" s="64"/>
      <c r="NOD205" s="64"/>
      <c r="NOE205" s="64"/>
      <c r="NOF205" s="64"/>
      <c r="NOG205" s="64"/>
      <c r="NOH205" s="64"/>
      <c r="NOI205" s="64"/>
      <c r="NOJ205" s="64"/>
      <c r="NOK205" s="64"/>
      <c r="NOL205" s="64"/>
      <c r="NOM205" s="64"/>
      <c r="NON205" s="64"/>
      <c r="NOO205" s="64"/>
      <c r="NOP205" s="64"/>
      <c r="NOQ205" s="64"/>
      <c r="NOR205" s="64"/>
      <c r="NOS205" s="64"/>
      <c r="NOT205" s="64"/>
      <c r="NOU205" s="64"/>
      <c r="NOV205" s="64"/>
      <c r="NOW205" s="64"/>
      <c r="NOX205" s="64"/>
      <c r="NOY205" s="64"/>
      <c r="NOZ205" s="64"/>
      <c r="NPA205" s="64"/>
      <c r="NPB205" s="64"/>
      <c r="NPC205" s="64"/>
      <c r="NPD205" s="64"/>
      <c r="NPE205" s="64"/>
      <c r="NPF205" s="64"/>
      <c r="NPG205" s="64"/>
      <c r="NPH205" s="64"/>
      <c r="NPI205" s="64"/>
      <c r="NPJ205" s="64"/>
      <c r="NPK205" s="64"/>
      <c r="NPL205" s="64"/>
      <c r="NPM205" s="64"/>
      <c r="NPN205" s="64"/>
      <c r="NPO205" s="64"/>
      <c r="NPP205" s="64"/>
      <c r="NPQ205" s="64"/>
      <c r="NPR205" s="64"/>
      <c r="NPS205" s="64"/>
      <c r="NPT205" s="64"/>
      <c r="NPU205" s="64"/>
      <c r="NPV205" s="64"/>
      <c r="NPW205" s="64"/>
      <c r="NPX205" s="64"/>
      <c r="NPY205" s="64"/>
      <c r="NPZ205" s="64"/>
      <c r="NQA205" s="64"/>
      <c r="NQB205" s="64"/>
      <c r="NQC205" s="64"/>
      <c r="NQD205" s="64"/>
      <c r="NQE205" s="64"/>
      <c r="NQF205" s="64"/>
      <c r="NQG205" s="64"/>
      <c r="NQH205" s="64"/>
      <c r="NQI205" s="64"/>
      <c r="NQJ205" s="64"/>
      <c r="NQK205" s="64"/>
      <c r="NQL205" s="64"/>
      <c r="NQM205" s="64"/>
      <c r="NQN205" s="64"/>
      <c r="NQO205" s="64"/>
      <c r="NQP205" s="64"/>
      <c r="NQQ205" s="64"/>
      <c r="NQR205" s="64"/>
      <c r="NQS205" s="64"/>
      <c r="NQT205" s="64"/>
      <c r="NQU205" s="64"/>
      <c r="NQV205" s="64"/>
      <c r="NQW205" s="64"/>
      <c r="NQX205" s="64"/>
      <c r="NQY205" s="64"/>
      <c r="NQZ205" s="64"/>
      <c r="NRA205" s="64"/>
      <c r="NRB205" s="64"/>
      <c r="NRC205" s="64"/>
      <c r="NRD205" s="64"/>
      <c r="NRE205" s="64"/>
      <c r="NRF205" s="64"/>
      <c r="NRG205" s="64"/>
      <c r="NRH205" s="64"/>
      <c r="NRI205" s="64"/>
      <c r="NRJ205" s="64"/>
      <c r="NRK205" s="64"/>
      <c r="NRL205" s="64"/>
      <c r="NRM205" s="64"/>
      <c r="NRN205" s="64"/>
      <c r="NRO205" s="64"/>
      <c r="NRP205" s="64"/>
      <c r="NRQ205" s="64"/>
      <c r="NRR205" s="64"/>
      <c r="NRS205" s="64"/>
      <c r="NRT205" s="64"/>
      <c r="NRU205" s="64"/>
      <c r="NRV205" s="64"/>
      <c r="NRW205" s="64"/>
      <c r="NRX205" s="64"/>
      <c r="NRY205" s="64"/>
      <c r="NRZ205" s="64"/>
      <c r="NSA205" s="64"/>
      <c r="NSB205" s="64"/>
      <c r="NSC205" s="64"/>
      <c r="NSD205" s="64"/>
      <c r="NSE205" s="64"/>
      <c r="NSF205" s="64"/>
      <c r="NSG205" s="64"/>
      <c r="NSH205" s="64"/>
      <c r="NSI205" s="64"/>
      <c r="NSJ205" s="64"/>
      <c r="NSK205" s="64"/>
      <c r="NSL205" s="64"/>
      <c r="NSM205" s="64"/>
      <c r="NSN205" s="64"/>
      <c r="NSO205" s="64"/>
      <c r="NSP205" s="64"/>
      <c r="NSQ205" s="64"/>
      <c r="NSR205" s="64"/>
      <c r="NSS205" s="64"/>
      <c r="NST205" s="64"/>
      <c r="NSU205" s="64"/>
      <c r="NSV205" s="64"/>
      <c r="NSW205" s="64"/>
      <c r="NSX205" s="64"/>
      <c r="NSY205" s="64"/>
      <c r="NSZ205" s="64"/>
      <c r="NTB205" s="64"/>
      <c r="NTD205" s="64"/>
      <c r="NTE205" s="64"/>
      <c r="NTF205" s="64"/>
      <c r="NTG205" s="64"/>
      <c r="NTH205" s="64"/>
      <c r="NTI205" s="64"/>
      <c r="NTJ205" s="64"/>
      <c r="NTK205" s="64"/>
      <c r="NTP205" s="64"/>
      <c r="NTQ205" s="64"/>
      <c r="NTR205" s="64"/>
      <c r="NTS205" s="64"/>
      <c r="NTT205" s="64"/>
      <c r="NTU205" s="64"/>
      <c r="NTV205" s="64"/>
      <c r="NTW205" s="64"/>
      <c r="NTX205" s="64"/>
      <c r="NTY205" s="64"/>
      <c r="NTZ205" s="64"/>
      <c r="NUA205" s="64"/>
      <c r="NUB205" s="64"/>
      <c r="NUC205" s="64"/>
      <c r="NUD205" s="64"/>
      <c r="NUE205" s="64"/>
      <c r="NUF205" s="64"/>
      <c r="NUG205" s="64"/>
      <c r="NUH205" s="64"/>
      <c r="NUI205" s="64"/>
      <c r="NUJ205" s="64"/>
      <c r="NUK205" s="64"/>
      <c r="NUL205" s="64"/>
      <c r="NUM205" s="64"/>
      <c r="NUN205" s="64"/>
      <c r="NUO205" s="64"/>
      <c r="NUP205" s="64"/>
      <c r="NUQ205" s="64"/>
      <c r="NUR205" s="64"/>
      <c r="NUS205" s="64"/>
      <c r="NUT205" s="64"/>
      <c r="NUU205" s="64"/>
      <c r="NUV205" s="64"/>
      <c r="NUW205" s="64"/>
      <c r="NUX205" s="64"/>
      <c r="NUY205" s="64"/>
      <c r="NUZ205" s="64"/>
      <c r="NVA205" s="64"/>
      <c r="NVB205" s="64"/>
      <c r="NVC205" s="64"/>
      <c r="NVD205" s="64"/>
      <c r="NVE205" s="64"/>
      <c r="NVF205" s="64"/>
      <c r="NVG205" s="64"/>
      <c r="NVH205" s="64"/>
      <c r="NVI205" s="64"/>
      <c r="NVJ205" s="64"/>
      <c r="NVK205" s="64"/>
      <c r="NVL205" s="64"/>
      <c r="NVM205" s="64"/>
      <c r="NVN205" s="64"/>
      <c r="NVO205" s="64"/>
      <c r="NVP205" s="64"/>
      <c r="NVQ205" s="64"/>
      <c r="NVR205" s="64"/>
      <c r="NVS205" s="64"/>
      <c r="NVT205" s="64"/>
      <c r="NVU205" s="64"/>
      <c r="NVV205" s="64"/>
      <c r="NVW205" s="64"/>
      <c r="NVX205" s="64"/>
      <c r="NVY205" s="64"/>
      <c r="NVZ205" s="64"/>
      <c r="NWA205" s="64"/>
      <c r="NWB205" s="64"/>
      <c r="NWC205" s="64"/>
      <c r="NWD205" s="64"/>
      <c r="NWE205" s="64"/>
      <c r="NWF205" s="64"/>
      <c r="NWG205" s="64"/>
      <c r="NWH205" s="64"/>
      <c r="NWI205" s="64"/>
      <c r="NWJ205" s="64"/>
      <c r="NWK205" s="64"/>
      <c r="NWL205" s="64"/>
      <c r="NWM205" s="64"/>
      <c r="NWN205" s="64"/>
      <c r="NWO205" s="64"/>
      <c r="NWP205" s="64"/>
      <c r="NWQ205" s="64"/>
      <c r="NWR205" s="64"/>
      <c r="NWS205" s="64"/>
      <c r="NWT205" s="64"/>
      <c r="NWU205" s="64"/>
      <c r="NWV205" s="64"/>
      <c r="NWW205" s="64"/>
      <c r="NWX205" s="64"/>
      <c r="NWY205" s="64"/>
      <c r="NWZ205" s="64"/>
      <c r="NXA205" s="64"/>
      <c r="NXB205" s="64"/>
      <c r="NXC205" s="64"/>
      <c r="NXD205" s="64"/>
      <c r="NXE205" s="64"/>
      <c r="NXF205" s="64"/>
      <c r="NXG205" s="64"/>
      <c r="NXH205" s="64"/>
      <c r="NXI205" s="64"/>
      <c r="NXJ205" s="64"/>
      <c r="NXK205" s="64"/>
      <c r="NXL205" s="64"/>
      <c r="NXM205" s="64"/>
      <c r="NXN205" s="64"/>
      <c r="NXO205" s="64"/>
      <c r="NXP205" s="64"/>
      <c r="NXQ205" s="64"/>
      <c r="NXR205" s="64"/>
      <c r="NXS205" s="64"/>
      <c r="NXT205" s="64"/>
      <c r="NXU205" s="64"/>
      <c r="NXV205" s="64"/>
      <c r="NXW205" s="64"/>
      <c r="NXX205" s="64"/>
      <c r="NXY205" s="64"/>
      <c r="NXZ205" s="64"/>
      <c r="NYA205" s="64"/>
      <c r="NYB205" s="64"/>
      <c r="NYC205" s="64"/>
      <c r="NYD205" s="64"/>
      <c r="NYE205" s="64"/>
      <c r="NYF205" s="64"/>
      <c r="NYG205" s="64"/>
      <c r="NYH205" s="64"/>
      <c r="NYI205" s="64"/>
      <c r="NYJ205" s="64"/>
      <c r="NYK205" s="64"/>
      <c r="NYL205" s="64"/>
      <c r="NYM205" s="64"/>
      <c r="NYN205" s="64"/>
      <c r="NYO205" s="64"/>
      <c r="NYP205" s="64"/>
      <c r="NYQ205" s="64"/>
      <c r="NYR205" s="64"/>
      <c r="NYS205" s="64"/>
      <c r="NYT205" s="64"/>
      <c r="NYU205" s="64"/>
      <c r="NYV205" s="64"/>
      <c r="NYW205" s="64"/>
      <c r="NYX205" s="64"/>
      <c r="NYY205" s="64"/>
      <c r="NYZ205" s="64"/>
      <c r="NZA205" s="64"/>
      <c r="NZB205" s="64"/>
      <c r="NZC205" s="64"/>
      <c r="NZD205" s="64"/>
      <c r="NZE205" s="64"/>
      <c r="NZF205" s="64"/>
      <c r="NZG205" s="64"/>
      <c r="NZH205" s="64"/>
      <c r="NZI205" s="64"/>
      <c r="NZJ205" s="64"/>
      <c r="NZK205" s="64"/>
      <c r="NZL205" s="64"/>
      <c r="NZM205" s="64"/>
      <c r="NZN205" s="64"/>
      <c r="NZO205" s="64"/>
      <c r="NZP205" s="64"/>
      <c r="NZQ205" s="64"/>
      <c r="NZR205" s="64"/>
      <c r="NZS205" s="64"/>
      <c r="NZT205" s="64"/>
      <c r="NZU205" s="64"/>
      <c r="NZV205" s="64"/>
      <c r="NZW205" s="64"/>
      <c r="NZX205" s="64"/>
      <c r="NZY205" s="64"/>
      <c r="NZZ205" s="64"/>
      <c r="OAA205" s="64"/>
      <c r="OAB205" s="64"/>
      <c r="OAC205" s="64"/>
      <c r="OAD205" s="64"/>
      <c r="OAE205" s="64"/>
      <c r="OAF205" s="64"/>
      <c r="OAG205" s="64"/>
      <c r="OAH205" s="64"/>
      <c r="OAI205" s="64"/>
      <c r="OAJ205" s="64"/>
      <c r="OAK205" s="64"/>
      <c r="OAL205" s="64"/>
      <c r="OAM205" s="64"/>
      <c r="OAN205" s="64"/>
      <c r="OAO205" s="64"/>
      <c r="OAP205" s="64"/>
      <c r="OAQ205" s="64"/>
      <c r="OAR205" s="64"/>
      <c r="OAS205" s="64"/>
      <c r="OAT205" s="64"/>
      <c r="OAU205" s="64"/>
      <c r="OAV205" s="64"/>
      <c r="OAW205" s="64"/>
      <c r="OAX205" s="64"/>
      <c r="OAY205" s="64"/>
      <c r="OAZ205" s="64"/>
      <c r="OBA205" s="64"/>
      <c r="OBB205" s="64"/>
      <c r="OBC205" s="64"/>
      <c r="OBD205" s="64"/>
      <c r="OBE205" s="64"/>
      <c r="OBF205" s="64"/>
      <c r="OBG205" s="64"/>
      <c r="OBH205" s="64"/>
      <c r="OBI205" s="64"/>
      <c r="OBJ205" s="64"/>
      <c r="OBK205" s="64"/>
      <c r="OBL205" s="64"/>
      <c r="OBM205" s="64"/>
      <c r="OBN205" s="64"/>
      <c r="OBO205" s="64"/>
      <c r="OBP205" s="64"/>
      <c r="OBQ205" s="64"/>
      <c r="OBR205" s="64"/>
      <c r="OBS205" s="64"/>
      <c r="OBT205" s="64"/>
      <c r="OBU205" s="64"/>
      <c r="OBV205" s="64"/>
      <c r="OBW205" s="64"/>
      <c r="OBX205" s="64"/>
      <c r="OBY205" s="64"/>
      <c r="OBZ205" s="64"/>
      <c r="OCA205" s="64"/>
      <c r="OCB205" s="64"/>
      <c r="OCC205" s="64"/>
      <c r="OCD205" s="64"/>
      <c r="OCE205" s="64"/>
      <c r="OCF205" s="64"/>
      <c r="OCG205" s="64"/>
      <c r="OCH205" s="64"/>
      <c r="OCI205" s="64"/>
      <c r="OCJ205" s="64"/>
      <c r="OCK205" s="64"/>
      <c r="OCL205" s="64"/>
      <c r="OCM205" s="64"/>
      <c r="OCN205" s="64"/>
      <c r="OCO205" s="64"/>
      <c r="OCP205" s="64"/>
      <c r="OCQ205" s="64"/>
      <c r="OCR205" s="64"/>
      <c r="OCS205" s="64"/>
      <c r="OCT205" s="64"/>
      <c r="OCU205" s="64"/>
      <c r="OCV205" s="64"/>
      <c r="OCX205" s="64"/>
      <c r="OCZ205" s="64"/>
      <c r="ODA205" s="64"/>
      <c r="ODB205" s="64"/>
      <c r="ODC205" s="64"/>
      <c r="ODD205" s="64"/>
      <c r="ODE205" s="64"/>
      <c r="ODF205" s="64"/>
      <c r="ODG205" s="64"/>
      <c r="ODL205" s="64"/>
      <c r="ODM205" s="64"/>
      <c r="ODN205" s="64"/>
      <c r="ODO205" s="64"/>
      <c r="ODP205" s="64"/>
      <c r="ODQ205" s="64"/>
      <c r="ODR205" s="64"/>
      <c r="ODS205" s="64"/>
      <c r="ODT205" s="64"/>
      <c r="ODU205" s="64"/>
      <c r="ODV205" s="64"/>
      <c r="ODW205" s="64"/>
      <c r="ODX205" s="64"/>
      <c r="ODY205" s="64"/>
      <c r="ODZ205" s="64"/>
      <c r="OEA205" s="64"/>
      <c r="OEB205" s="64"/>
      <c r="OEC205" s="64"/>
      <c r="OED205" s="64"/>
      <c r="OEE205" s="64"/>
      <c r="OEF205" s="64"/>
      <c r="OEG205" s="64"/>
      <c r="OEH205" s="64"/>
      <c r="OEI205" s="64"/>
      <c r="OEJ205" s="64"/>
      <c r="OEK205" s="64"/>
      <c r="OEL205" s="64"/>
      <c r="OEM205" s="64"/>
      <c r="OEN205" s="64"/>
      <c r="OEO205" s="64"/>
      <c r="OEP205" s="64"/>
      <c r="OEQ205" s="64"/>
      <c r="OER205" s="64"/>
      <c r="OES205" s="64"/>
      <c r="OET205" s="64"/>
      <c r="OEU205" s="64"/>
      <c r="OEV205" s="64"/>
      <c r="OEW205" s="64"/>
      <c r="OEX205" s="64"/>
      <c r="OEY205" s="64"/>
      <c r="OEZ205" s="64"/>
      <c r="OFA205" s="64"/>
      <c r="OFB205" s="64"/>
      <c r="OFC205" s="64"/>
      <c r="OFD205" s="64"/>
      <c r="OFE205" s="64"/>
      <c r="OFF205" s="64"/>
      <c r="OFG205" s="64"/>
      <c r="OFH205" s="64"/>
      <c r="OFI205" s="64"/>
      <c r="OFJ205" s="64"/>
      <c r="OFK205" s="64"/>
      <c r="OFL205" s="64"/>
      <c r="OFM205" s="64"/>
      <c r="OFN205" s="64"/>
      <c r="OFO205" s="64"/>
      <c r="OFP205" s="64"/>
      <c r="OFQ205" s="64"/>
      <c r="OFR205" s="64"/>
      <c r="OFS205" s="64"/>
      <c r="OFT205" s="64"/>
      <c r="OFU205" s="64"/>
      <c r="OFV205" s="64"/>
      <c r="OFW205" s="64"/>
      <c r="OFX205" s="64"/>
      <c r="OFY205" s="64"/>
      <c r="OFZ205" s="64"/>
      <c r="OGA205" s="64"/>
      <c r="OGB205" s="64"/>
      <c r="OGC205" s="64"/>
      <c r="OGD205" s="64"/>
      <c r="OGE205" s="64"/>
      <c r="OGF205" s="64"/>
      <c r="OGG205" s="64"/>
      <c r="OGH205" s="64"/>
      <c r="OGI205" s="64"/>
      <c r="OGJ205" s="64"/>
      <c r="OGK205" s="64"/>
      <c r="OGL205" s="64"/>
      <c r="OGM205" s="64"/>
      <c r="OGN205" s="64"/>
      <c r="OGO205" s="64"/>
      <c r="OGP205" s="64"/>
      <c r="OGQ205" s="64"/>
      <c r="OGR205" s="64"/>
      <c r="OGS205" s="64"/>
      <c r="OGT205" s="64"/>
      <c r="OGU205" s="64"/>
      <c r="OGV205" s="64"/>
      <c r="OGW205" s="64"/>
      <c r="OGX205" s="64"/>
      <c r="OGY205" s="64"/>
      <c r="OGZ205" s="64"/>
      <c r="OHA205" s="64"/>
      <c r="OHB205" s="64"/>
      <c r="OHC205" s="64"/>
      <c r="OHD205" s="64"/>
      <c r="OHE205" s="64"/>
      <c r="OHF205" s="64"/>
      <c r="OHG205" s="64"/>
      <c r="OHH205" s="64"/>
      <c r="OHI205" s="64"/>
      <c r="OHJ205" s="64"/>
      <c r="OHK205" s="64"/>
      <c r="OHL205" s="64"/>
      <c r="OHM205" s="64"/>
      <c r="OHN205" s="64"/>
      <c r="OHO205" s="64"/>
      <c r="OHP205" s="64"/>
      <c r="OHQ205" s="64"/>
      <c r="OHR205" s="64"/>
      <c r="OHS205" s="64"/>
      <c r="OHT205" s="64"/>
      <c r="OHU205" s="64"/>
      <c r="OHV205" s="64"/>
      <c r="OHW205" s="64"/>
      <c r="OHX205" s="64"/>
      <c r="OHY205" s="64"/>
      <c r="OHZ205" s="64"/>
      <c r="OIA205" s="64"/>
      <c r="OIB205" s="64"/>
      <c r="OIC205" s="64"/>
      <c r="OID205" s="64"/>
      <c r="OIE205" s="64"/>
      <c r="OIF205" s="64"/>
      <c r="OIG205" s="64"/>
      <c r="OIH205" s="64"/>
      <c r="OII205" s="64"/>
      <c r="OIJ205" s="64"/>
      <c r="OIK205" s="64"/>
      <c r="OIL205" s="64"/>
      <c r="OIM205" s="64"/>
      <c r="OIN205" s="64"/>
      <c r="OIO205" s="64"/>
      <c r="OIP205" s="64"/>
      <c r="OIQ205" s="64"/>
      <c r="OIR205" s="64"/>
      <c r="OIS205" s="64"/>
      <c r="OIT205" s="64"/>
      <c r="OIU205" s="64"/>
      <c r="OIV205" s="64"/>
      <c r="OIW205" s="64"/>
      <c r="OIX205" s="64"/>
      <c r="OIY205" s="64"/>
      <c r="OIZ205" s="64"/>
      <c r="OJA205" s="64"/>
      <c r="OJB205" s="64"/>
      <c r="OJC205" s="64"/>
      <c r="OJD205" s="64"/>
      <c r="OJE205" s="64"/>
      <c r="OJF205" s="64"/>
      <c r="OJG205" s="64"/>
      <c r="OJH205" s="64"/>
      <c r="OJI205" s="64"/>
      <c r="OJJ205" s="64"/>
      <c r="OJK205" s="64"/>
      <c r="OJL205" s="64"/>
      <c r="OJM205" s="64"/>
      <c r="OJN205" s="64"/>
      <c r="OJO205" s="64"/>
      <c r="OJP205" s="64"/>
      <c r="OJQ205" s="64"/>
      <c r="OJR205" s="64"/>
      <c r="OJS205" s="64"/>
      <c r="OJT205" s="64"/>
      <c r="OJU205" s="64"/>
      <c r="OJV205" s="64"/>
      <c r="OJW205" s="64"/>
      <c r="OJX205" s="64"/>
      <c r="OJY205" s="64"/>
      <c r="OJZ205" s="64"/>
      <c r="OKA205" s="64"/>
      <c r="OKB205" s="64"/>
      <c r="OKC205" s="64"/>
      <c r="OKD205" s="64"/>
      <c r="OKE205" s="64"/>
      <c r="OKF205" s="64"/>
      <c r="OKG205" s="64"/>
      <c r="OKH205" s="64"/>
      <c r="OKI205" s="64"/>
      <c r="OKJ205" s="64"/>
      <c r="OKK205" s="64"/>
      <c r="OKL205" s="64"/>
      <c r="OKM205" s="64"/>
      <c r="OKN205" s="64"/>
      <c r="OKO205" s="64"/>
      <c r="OKP205" s="64"/>
      <c r="OKQ205" s="64"/>
      <c r="OKR205" s="64"/>
      <c r="OKS205" s="64"/>
      <c r="OKT205" s="64"/>
      <c r="OKU205" s="64"/>
      <c r="OKV205" s="64"/>
      <c r="OKW205" s="64"/>
      <c r="OKX205" s="64"/>
      <c r="OKY205" s="64"/>
      <c r="OKZ205" s="64"/>
      <c r="OLA205" s="64"/>
      <c r="OLB205" s="64"/>
      <c r="OLC205" s="64"/>
      <c r="OLD205" s="64"/>
      <c r="OLE205" s="64"/>
      <c r="OLF205" s="64"/>
      <c r="OLG205" s="64"/>
      <c r="OLH205" s="64"/>
      <c r="OLI205" s="64"/>
      <c r="OLJ205" s="64"/>
      <c r="OLK205" s="64"/>
      <c r="OLL205" s="64"/>
      <c r="OLM205" s="64"/>
      <c r="OLN205" s="64"/>
      <c r="OLO205" s="64"/>
      <c r="OLP205" s="64"/>
      <c r="OLQ205" s="64"/>
      <c r="OLR205" s="64"/>
      <c r="OLS205" s="64"/>
      <c r="OLT205" s="64"/>
      <c r="OLU205" s="64"/>
      <c r="OLV205" s="64"/>
      <c r="OLW205" s="64"/>
      <c r="OLX205" s="64"/>
      <c r="OLY205" s="64"/>
      <c r="OLZ205" s="64"/>
      <c r="OMA205" s="64"/>
      <c r="OMB205" s="64"/>
      <c r="OMC205" s="64"/>
      <c r="OMD205" s="64"/>
      <c r="OME205" s="64"/>
      <c r="OMF205" s="64"/>
      <c r="OMG205" s="64"/>
      <c r="OMH205" s="64"/>
      <c r="OMI205" s="64"/>
      <c r="OMJ205" s="64"/>
      <c r="OMK205" s="64"/>
      <c r="OML205" s="64"/>
      <c r="OMM205" s="64"/>
      <c r="OMN205" s="64"/>
      <c r="OMO205" s="64"/>
      <c r="OMP205" s="64"/>
      <c r="OMQ205" s="64"/>
      <c r="OMR205" s="64"/>
      <c r="OMT205" s="64"/>
      <c r="OMV205" s="64"/>
      <c r="OMW205" s="64"/>
      <c r="OMX205" s="64"/>
      <c r="OMY205" s="64"/>
      <c r="OMZ205" s="64"/>
      <c r="ONA205" s="64"/>
      <c r="ONB205" s="64"/>
      <c r="ONC205" s="64"/>
      <c r="ONH205" s="64"/>
      <c r="ONI205" s="64"/>
      <c r="ONJ205" s="64"/>
      <c r="ONK205" s="64"/>
      <c r="ONL205" s="64"/>
      <c r="ONM205" s="64"/>
      <c r="ONN205" s="64"/>
      <c r="ONO205" s="64"/>
      <c r="ONP205" s="64"/>
      <c r="ONQ205" s="64"/>
      <c r="ONR205" s="64"/>
      <c r="ONS205" s="64"/>
      <c r="ONT205" s="64"/>
      <c r="ONU205" s="64"/>
      <c r="ONV205" s="64"/>
      <c r="ONW205" s="64"/>
      <c r="ONX205" s="64"/>
      <c r="ONY205" s="64"/>
      <c r="ONZ205" s="64"/>
      <c r="OOA205" s="64"/>
      <c r="OOB205" s="64"/>
      <c r="OOC205" s="64"/>
      <c r="OOD205" s="64"/>
      <c r="OOE205" s="64"/>
      <c r="OOF205" s="64"/>
      <c r="OOG205" s="64"/>
      <c r="OOH205" s="64"/>
      <c r="OOI205" s="64"/>
      <c r="OOJ205" s="64"/>
      <c r="OOK205" s="64"/>
      <c r="OOL205" s="64"/>
      <c r="OOM205" s="64"/>
      <c r="OON205" s="64"/>
      <c r="OOO205" s="64"/>
      <c r="OOP205" s="64"/>
      <c r="OOQ205" s="64"/>
      <c r="OOR205" s="64"/>
      <c r="OOS205" s="64"/>
      <c r="OOT205" s="64"/>
      <c r="OOU205" s="64"/>
      <c r="OOV205" s="64"/>
      <c r="OOW205" s="64"/>
      <c r="OOX205" s="64"/>
      <c r="OOY205" s="64"/>
      <c r="OOZ205" s="64"/>
      <c r="OPA205" s="64"/>
      <c r="OPB205" s="64"/>
      <c r="OPC205" s="64"/>
      <c r="OPD205" s="64"/>
      <c r="OPE205" s="64"/>
      <c r="OPF205" s="64"/>
      <c r="OPG205" s="64"/>
      <c r="OPH205" s="64"/>
      <c r="OPI205" s="64"/>
      <c r="OPJ205" s="64"/>
      <c r="OPK205" s="64"/>
      <c r="OPL205" s="64"/>
      <c r="OPM205" s="64"/>
      <c r="OPN205" s="64"/>
      <c r="OPO205" s="64"/>
      <c r="OPP205" s="64"/>
      <c r="OPQ205" s="64"/>
      <c r="OPR205" s="64"/>
      <c r="OPS205" s="64"/>
      <c r="OPT205" s="64"/>
      <c r="OPU205" s="64"/>
      <c r="OPV205" s="64"/>
      <c r="OPW205" s="64"/>
      <c r="OPX205" s="64"/>
      <c r="OPY205" s="64"/>
      <c r="OPZ205" s="64"/>
      <c r="OQA205" s="64"/>
      <c r="OQB205" s="64"/>
      <c r="OQC205" s="64"/>
      <c r="OQD205" s="64"/>
      <c r="OQE205" s="64"/>
      <c r="OQF205" s="64"/>
      <c r="OQG205" s="64"/>
      <c r="OQH205" s="64"/>
      <c r="OQI205" s="64"/>
      <c r="OQJ205" s="64"/>
      <c r="OQK205" s="64"/>
      <c r="OQL205" s="64"/>
      <c r="OQM205" s="64"/>
      <c r="OQN205" s="64"/>
      <c r="OQO205" s="64"/>
      <c r="OQP205" s="64"/>
      <c r="OQQ205" s="64"/>
      <c r="OQR205" s="64"/>
      <c r="OQS205" s="64"/>
      <c r="OQT205" s="64"/>
      <c r="OQU205" s="64"/>
      <c r="OQV205" s="64"/>
      <c r="OQW205" s="64"/>
      <c r="OQX205" s="64"/>
      <c r="OQY205" s="64"/>
      <c r="OQZ205" s="64"/>
      <c r="ORA205" s="64"/>
      <c r="ORB205" s="64"/>
      <c r="ORC205" s="64"/>
      <c r="ORD205" s="64"/>
      <c r="ORE205" s="64"/>
      <c r="ORF205" s="64"/>
      <c r="ORG205" s="64"/>
      <c r="ORH205" s="64"/>
      <c r="ORI205" s="64"/>
      <c r="ORJ205" s="64"/>
      <c r="ORK205" s="64"/>
      <c r="ORL205" s="64"/>
      <c r="ORM205" s="64"/>
      <c r="ORN205" s="64"/>
      <c r="ORO205" s="64"/>
      <c r="ORP205" s="64"/>
      <c r="ORQ205" s="64"/>
      <c r="ORR205" s="64"/>
      <c r="ORS205" s="64"/>
      <c r="ORT205" s="64"/>
      <c r="ORU205" s="64"/>
      <c r="ORV205" s="64"/>
      <c r="ORW205" s="64"/>
      <c r="ORX205" s="64"/>
      <c r="ORY205" s="64"/>
      <c r="ORZ205" s="64"/>
      <c r="OSA205" s="64"/>
      <c r="OSB205" s="64"/>
      <c r="OSC205" s="64"/>
      <c r="OSD205" s="64"/>
      <c r="OSE205" s="64"/>
      <c r="OSF205" s="64"/>
      <c r="OSG205" s="64"/>
      <c r="OSH205" s="64"/>
      <c r="OSI205" s="64"/>
      <c r="OSJ205" s="64"/>
      <c r="OSK205" s="64"/>
      <c r="OSL205" s="64"/>
      <c r="OSM205" s="64"/>
      <c r="OSN205" s="64"/>
      <c r="OSO205" s="64"/>
      <c r="OSP205" s="64"/>
      <c r="OSQ205" s="64"/>
      <c r="OSR205" s="64"/>
      <c r="OSS205" s="64"/>
      <c r="OST205" s="64"/>
      <c r="OSU205" s="64"/>
      <c r="OSV205" s="64"/>
      <c r="OSW205" s="64"/>
      <c r="OSX205" s="64"/>
      <c r="OSY205" s="64"/>
      <c r="OSZ205" s="64"/>
      <c r="OTA205" s="64"/>
      <c r="OTB205" s="64"/>
      <c r="OTC205" s="64"/>
      <c r="OTD205" s="64"/>
      <c r="OTE205" s="64"/>
      <c r="OTF205" s="64"/>
      <c r="OTG205" s="64"/>
      <c r="OTH205" s="64"/>
      <c r="OTI205" s="64"/>
      <c r="OTJ205" s="64"/>
      <c r="OTK205" s="64"/>
      <c r="OTL205" s="64"/>
      <c r="OTM205" s="64"/>
      <c r="OTN205" s="64"/>
      <c r="OTO205" s="64"/>
      <c r="OTP205" s="64"/>
      <c r="OTQ205" s="64"/>
      <c r="OTR205" s="64"/>
      <c r="OTS205" s="64"/>
      <c r="OTT205" s="64"/>
      <c r="OTU205" s="64"/>
      <c r="OTV205" s="64"/>
      <c r="OTW205" s="64"/>
      <c r="OTX205" s="64"/>
      <c r="OTY205" s="64"/>
      <c r="OTZ205" s="64"/>
      <c r="OUA205" s="64"/>
      <c r="OUB205" s="64"/>
      <c r="OUC205" s="64"/>
      <c r="OUD205" s="64"/>
      <c r="OUE205" s="64"/>
      <c r="OUF205" s="64"/>
      <c r="OUG205" s="64"/>
      <c r="OUH205" s="64"/>
      <c r="OUI205" s="64"/>
      <c r="OUJ205" s="64"/>
      <c r="OUK205" s="64"/>
      <c r="OUL205" s="64"/>
      <c r="OUM205" s="64"/>
      <c r="OUN205" s="64"/>
      <c r="OUO205" s="64"/>
      <c r="OUP205" s="64"/>
      <c r="OUQ205" s="64"/>
      <c r="OUR205" s="64"/>
      <c r="OUS205" s="64"/>
      <c r="OUT205" s="64"/>
      <c r="OUU205" s="64"/>
      <c r="OUV205" s="64"/>
      <c r="OUW205" s="64"/>
      <c r="OUX205" s="64"/>
      <c r="OUY205" s="64"/>
      <c r="OUZ205" s="64"/>
      <c r="OVA205" s="64"/>
      <c r="OVB205" s="64"/>
      <c r="OVC205" s="64"/>
      <c r="OVD205" s="64"/>
      <c r="OVE205" s="64"/>
      <c r="OVF205" s="64"/>
      <c r="OVG205" s="64"/>
      <c r="OVH205" s="64"/>
      <c r="OVI205" s="64"/>
      <c r="OVJ205" s="64"/>
      <c r="OVK205" s="64"/>
      <c r="OVL205" s="64"/>
      <c r="OVM205" s="64"/>
      <c r="OVN205" s="64"/>
      <c r="OVO205" s="64"/>
      <c r="OVP205" s="64"/>
      <c r="OVQ205" s="64"/>
      <c r="OVR205" s="64"/>
      <c r="OVS205" s="64"/>
      <c r="OVT205" s="64"/>
      <c r="OVU205" s="64"/>
      <c r="OVV205" s="64"/>
      <c r="OVW205" s="64"/>
      <c r="OVX205" s="64"/>
      <c r="OVY205" s="64"/>
      <c r="OVZ205" s="64"/>
      <c r="OWA205" s="64"/>
      <c r="OWB205" s="64"/>
      <c r="OWC205" s="64"/>
      <c r="OWD205" s="64"/>
      <c r="OWE205" s="64"/>
      <c r="OWF205" s="64"/>
      <c r="OWG205" s="64"/>
      <c r="OWH205" s="64"/>
      <c r="OWI205" s="64"/>
      <c r="OWJ205" s="64"/>
      <c r="OWK205" s="64"/>
      <c r="OWL205" s="64"/>
      <c r="OWM205" s="64"/>
      <c r="OWN205" s="64"/>
      <c r="OWP205" s="64"/>
      <c r="OWR205" s="64"/>
      <c r="OWS205" s="64"/>
      <c r="OWT205" s="64"/>
      <c r="OWU205" s="64"/>
      <c r="OWV205" s="64"/>
      <c r="OWW205" s="64"/>
      <c r="OWX205" s="64"/>
      <c r="OWY205" s="64"/>
      <c r="OXD205" s="64"/>
      <c r="OXE205" s="64"/>
      <c r="OXF205" s="64"/>
      <c r="OXG205" s="64"/>
      <c r="OXH205" s="64"/>
      <c r="OXI205" s="64"/>
      <c r="OXJ205" s="64"/>
      <c r="OXK205" s="64"/>
      <c r="OXL205" s="64"/>
      <c r="OXM205" s="64"/>
      <c r="OXN205" s="64"/>
      <c r="OXO205" s="64"/>
      <c r="OXP205" s="64"/>
      <c r="OXQ205" s="64"/>
      <c r="OXR205" s="64"/>
      <c r="OXS205" s="64"/>
      <c r="OXT205" s="64"/>
      <c r="OXU205" s="64"/>
      <c r="OXV205" s="64"/>
      <c r="OXW205" s="64"/>
      <c r="OXX205" s="64"/>
      <c r="OXY205" s="64"/>
      <c r="OXZ205" s="64"/>
      <c r="OYA205" s="64"/>
      <c r="OYB205" s="64"/>
      <c r="OYC205" s="64"/>
      <c r="OYD205" s="64"/>
      <c r="OYE205" s="64"/>
      <c r="OYF205" s="64"/>
      <c r="OYG205" s="64"/>
      <c r="OYH205" s="64"/>
      <c r="OYI205" s="64"/>
      <c r="OYJ205" s="64"/>
      <c r="OYK205" s="64"/>
      <c r="OYL205" s="64"/>
      <c r="OYM205" s="64"/>
      <c r="OYN205" s="64"/>
      <c r="OYO205" s="64"/>
      <c r="OYP205" s="64"/>
      <c r="OYQ205" s="64"/>
      <c r="OYR205" s="64"/>
      <c r="OYS205" s="64"/>
      <c r="OYT205" s="64"/>
      <c r="OYU205" s="64"/>
      <c r="OYV205" s="64"/>
      <c r="OYW205" s="64"/>
      <c r="OYX205" s="64"/>
      <c r="OYY205" s="64"/>
      <c r="OYZ205" s="64"/>
      <c r="OZA205" s="64"/>
      <c r="OZB205" s="64"/>
      <c r="OZC205" s="64"/>
      <c r="OZD205" s="64"/>
      <c r="OZE205" s="64"/>
      <c r="OZF205" s="64"/>
      <c r="OZG205" s="64"/>
      <c r="OZH205" s="64"/>
      <c r="OZI205" s="64"/>
      <c r="OZJ205" s="64"/>
      <c r="OZK205" s="64"/>
      <c r="OZL205" s="64"/>
      <c r="OZM205" s="64"/>
      <c r="OZN205" s="64"/>
      <c r="OZO205" s="64"/>
      <c r="OZP205" s="64"/>
      <c r="OZQ205" s="64"/>
      <c r="OZR205" s="64"/>
      <c r="OZS205" s="64"/>
      <c r="OZT205" s="64"/>
      <c r="OZU205" s="64"/>
      <c r="OZV205" s="64"/>
      <c r="OZW205" s="64"/>
      <c r="OZX205" s="64"/>
      <c r="OZY205" s="64"/>
      <c r="OZZ205" s="64"/>
      <c r="PAA205" s="64"/>
      <c r="PAB205" s="64"/>
      <c r="PAC205" s="64"/>
      <c r="PAD205" s="64"/>
      <c r="PAE205" s="64"/>
      <c r="PAF205" s="64"/>
      <c r="PAG205" s="64"/>
      <c r="PAH205" s="64"/>
      <c r="PAI205" s="64"/>
      <c r="PAJ205" s="64"/>
      <c r="PAK205" s="64"/>
      <c r="PAL205" s="64"/>
      <c r="PAM205" s="64"/>
      <c r="PAN205" s="64"/>
      <c r="PAO205" s="64"/>
      <c r="PAP205" s="64"/>
      <c r="PAQ205" s="64"/>
      <c r="PAR205" s="64"/>
      <c r="PAS205" s="64"/>
      <c r="PAT205" s="64"/>
      <c r="PAU205" s="64"/>
      <c r="PAV205" s="64"/>
      <c r="PAW205" s="64"/>
      <c r="PAX205" s="64"/>
      <c r="PAY205" s="64"/>
      <c r="PAZ205" s="64"/>
      <c r="PBA205" s="64"/>
      <c r="PBB205" s="64"/>
      <c r="PBC205" s="64"/>
      <c r="PBD205" s="64"/>
      <c r="PBE205" s="64"/>
      <c r="PBF205" s="64"/>
      <c r="PBG205" s="64"/>
      <c r="PBH205" s="64"/>
      <c r="PBI205" s="64"/>
      <c r="PBJ205" s="64"/>
      <c r="PBK205" s="64"/>
      <c r="PBL205" s="64"/>
      <c r="PBM205" s="64"/>
      <c r="PBN205" s="64"/>
      <c r="PBO205" s="64"/>
      <c r="PBP205" s="64"/>
      <c r="PBQ205" s="64"/>
      <c r="PBR205" s="64"/>
      <c r="PBS205" s="64"/>
      <c r="PBT205" s="64"/>
      <c r="PBU205" s="64"/>
      <c r="PBV205" s="64"/>
      <c r="PBW205" s="64"/>
      <c r="PBX205" s="64"/>
      <c r="PBY205" s="64"/>
      <c r="PBZ205" s="64"/>
      <c r="PCA205" s="64"/>
      <c r="PCB205" s="64"/>
      <c r="PCC205" s="64"/>
      <c r="PCD205" s="64"/>
      <c r="PCE205" s="64"/>
      <c r="PCF205" s="64"/>
      <c r="PCG205" s="64"/>
      <c r="PCH205" s="64"/>
      <c r="PCI205" s="64"/>
      <c r="PCJ205" s="64"/>
      <c r="PCK205" s="64"/>
      <c r="PCL205" s="64"/>
      <c r="PCM205" s="64"/>
      <c r="PCN205" s="64"/>
      <c r="PCO205" s="64"/>
      <c r="PCP205" s="64"/>
      <c r="PCQ205" s="64"/>
      <c r="PCR205" s="64"/>
      <c r="PCS205" s="64"/>
      <c r="PCT205" s="64"/>
      <c r="PCU205" s="64"/>
      <c r="PCV205" s="64"/>
      <c r="PCW205" s="64"/>
      <c r="PCX205" s="64"/>
      <c r="PCY205" s="64"/>
      <c r="PCZ205" s="64"/>
      <c r="PDA205" s="64"/>
      <c r="PDB205" s="64"/>
      <c r="PDC205" s="64"/>
      <c r="PDD205" s="64"/>
      <c r="PDE205" s="64"/>
      <c r="PDF205" s="64"/>
      <c r="PDG205" s="64"/>
      <c r="PDH205" s="64"/>
      <c r="PDI205" s="64"/>
      <c r="PDJ205" s="64"/>
      <c r="PDK205" s="64"/>
      <c r="PDL205" s="64"/>
      <c r="PDM205" s="64"/>
      <c r="PDN205" s="64"/>
      <c r="PDO205" s="64"/>
      <c r="PDP205" s="64"/>
      <c r="PDQ205" s="64"/>
      <c r="PDR205" s="64"/>
      <c r="PDS205" s="64"/>
      <c r="PDT205" s="64"/>
      <c r="PDU205" s="64"/>
      <c r="PDV205" s="64"/>
      <c r="PDW205" s="64"/>
      <c r="PDX205" s="64"/>
      <c r="PDY205" s="64"/>
      <c r="PDZ205" s="64"/>
      <c r="PEA205" s="64"/>
      <c r="PEB205" s="64"/>
      <c r="PEC205" s="64"/>
      <c r="PED205" s="64"/>
      <c r="PEE205" s="64"/>
      <c r="PEF205" s="64"/>
      <c r="PEG205" s="64"/>
      <c r="PEH205" s="64"/>
      <c r="PEI205" s="64"/>
      <c r="PEJ205" s="64"/>
      <c r="PEK205" s="64"/>
      <c r="PEL205" s="64"/>
      <c r="PEM205" s="64"/>
      <c r="PEN205" s="64"/>
      <c r="PEO205" s="64"/>
      <c r="PEP205" s="64"/>
      <c r="PEQ205" s="64"/>
      <c r="PER205" s="64"/>
      <c r="PES205" s="64"/>
      <c r="PET205" s="64"/>
      <c r="PEU205" s="64"/>
      <c r="PEV205" s="64"/>
      <c r="PEW205" s="64"/>
      <c r="PEX205" s="64"/>
      <c r="PEY205" s="64"/>
      <c r="PEZ205" s="64"/>
      <c r="PFA205" s="64"/>
      <c r="PFB205" s="64"/>
      <c r="PFC205" s="64"/>
      <c r="PFD205" s="64"/>
      <c r="PFE205" s="64"/>
      <c r="PFF205" s="64"/>
      <c r="PFG205" s="64"/>
      <c r="PFH205" s="64"/>
      <c r="PFI205" s="64"/>
      <c r="PFJ205" s="64"/>
      <c r="PFK205" s="64"/>
      <c r="PFL205" s="64"/>
      <c r="PFM205" s="64"/>
      <c r="PFN205" s="64"/>
      <c r="PFO205" s="64"/>
      <c r="PFP205" s="64"/>
      <c r="PFQ205" s="64"/>
      <c r="PFR205" s="64"/>
      <c r="PFS205" s="64"/>
      <c r="PFT205" s="64"/>
      <c r="PFU205" s="64"/>
      <c r="PFV205" s="64"/>
      <c r="PFW205" s="64"/>
      <c r="PFX205" s="64"/>
      <c r="PFY205" s="64"/>
      <c r="PFZ205" s="64"/>
      <c r="PGA205" s="64"/>
      <c r="PGB205" s="64"/>
      <c r="PGC205" s="64"/>
      <c r="PGD205" s="64"/>
      <c r="PGE205" s="64"/>
      <c r="PGF205" s="64"/>
      <c r="PGG205" s="64"/>
      <c r="PGH205" s="64"/>
      <c r="PGI205" s="64"/>
      <c r="PGJ205" s="64"/>
      <c r="PGL205" s="64"/>
      <c r="PGN205" s="64"/>
      <c r="PGO205" s="64"/>
      <c r="PGP205" s="64"/>
      <c r="PGQ205" s="64"/>
      <c r="PGR205" s="64"/>
      <c r="PGS205" s="64"/>
      <c r="PGT205" s="64"/>
      <c r="PGU205" s="64"/>
      <c r="PGZ205" s="64"/>
      <c r="PHA205" s="64"/>
      <c r="PHB205" s="64"/>
      <c r="PHC205" s="64"/>
      <c r="PHD205" s="64"/>
      <c r="PHE205" s="64"/>
      <c r="PHF205" s="64"/>
      <c r="PHG205" s="64"/>
      <c r="PHH205" s="64"/>
      <c r="PHI205" s="64"/>
      <c r="PHJ205" s="64"/>
      <c r="PHK205" s="64"/>
      <c r="PHL205" s="64"/>
      <c r="PHM205" s="64"/>
      <c r="PHN205" s="64"/>
      <c r="PHO205" s="64"/>
      <c r="PHP205" s="64"/>
      <c r="PHQ205" s="64"/>
      <c r="PHR205" s="64"/>
      <c r="PHS205" s="64"/>
      <c r="PHT205" s="64"/>
      <c r="PHU205" s="64"/>
      <c r="PHV205" s="64"/>
      <c r="PHW205" s="64"/>
      <c r="PHX205" s="64"/>
      <c r="PHY205" s="64"/>
      <c r="PHZ205" s="64"/>
      <c r="PIA205" s="64"/>
      <c r="PIB205" s="64"/>
      <c r="PIC205" s="64"/>
      <c r="PID205" s="64"/>
      <c r="PIE205" s="64"/>
      <c r="PIF205" s="64"/>
      <c r="PIG205" s="64"/>
      <c r="PIH205" s="64"/>
      <c r="PII205" s="64"/>
      <c r="PIJ205" s="64"/>
      <c r="PIK205" s="64"/>
      <c r="PIL205" s="64"/>
      <c r="PIM205" s="64"/>
      <c r="PIN205" s="64"/>
      <c r="PIO205" s="64"/>
      <c r="PIP205" s="64"/>
      <c r="PIQ205" s="64"/>
      <c r="PIR205" s="64"/>
      <c r="PIS205" s="64"/>
      <c r="PIT205" s="64"/>
      <c r="PIU205" s="64"/>
      <c r="PIV205" s="64"/>
      <c r="PIW205" s="64"/>
      <c r="PIX205" s="64"/>
      <c r="PIY205" s="64"/>
      <c r="PIZ205" s="64"/>
      <c r="PJA205" s="64"/>
      <c r="PJB205" s="64"/>
      <c r="PJC205" s="64"/>
      <c r="PJD205" s="64"/>
      <c r="PJE205" s="64"/>
      <c r="PJF205" s="64"/>
      <c r="PJG205" s="64"/>
      <c r="PJH205" s="64"/>
      <c r="PJI205" s="64"/>
      <c r="PJJ205" s="64"/>
      <c r="PJK205" s="64"/>
      <c r="PJL205" s="64"/>
      <c r="PJM205" s="64"/>
      <c r="PJN205" s="64"/>
      <c r="PJO205" s="64"/>
      <c r="PJP205" s="64"/>
      <c r="PJQ205" s="64"/>
      <c r="PJR205" s="64"/>
      <c r="PJS205" s="64"/>
      <c r="PJT205" s="64"/>
      <c r="PJU205" s="64"/>
      <c r="PJV205" s="64"/>
      <c r="PJW205" s="64"/>
      <c r="PJX205" s="64"/>
      <c r="PJY205" s="64"/>
      <c r="PJZ205" s="64"/>
      <c r="PKA205" s="64"/>
      <c r="PKB205" s="64"/>
      <c r="PKC205" s="64"/>
      <c r="PKD205" s="64"/>
      <c r="PKE205" s="64"/>
      <c r="PKF205" s="64"/>
      <c r="PKG205" s="64"/>
      <c r="PKH205" s="64"/>
      <c r="PKI205" s="64"/>
      <c r="PKJ205" s="64"/>
      <c r="PKK205" s="64"/>
      <c r="PKL205" s="64"/>
      <c r="PKM205" s="64"/>
      <c r="PKN205" s="64"/>
      <c r="PKO205" s="64"/>
      <c r="PKP205" s="64"/>
      <c r="PKQ205" s="64"/>
      <c r="PKR205" s="64"/>
      <c r="PKS205" s="64"/>
      <c r="PKT205" s="64"/>
      <c r="PKU205" s="64"/>
      <c r="PKV205" s="64"/>
      <c r="PKW205" s="64"/>
      <c r="PKX205" s="64"/>
      <c r="PKY205" s="64"/>
      <c r="PKZ205" s="64"/>
      <c r="PLA205" s="64"/>
      <c r="PLB205" s="64"/>
      <c r="PLC205" s="64"/>
      <c r="PLD205" s="64"/>
      <c r="PLE205" s="64"/>
      <c r="PLF205" s="64"/>
      <c r="PLG205" s="64"/>
      <c r="PLH205" s="64"/>
      <c r="PLI205" s="64"/>
      <c r="PLJ205" s="64"/>
      <c r="PLK205" s="64"/>
      <c r="PLL205" s="64"/>
      <c r="PLM205" s="64"/>
      <c r="PLN205" s="64"/>
      <c r="PLO205" s="64"/>
      <c r="PLP205" s="64"/>
      <c r="PLQ205" s="64"/>
      <c r="PLR205" s="64"/>
      <c r="PLS205" s="64"/>
      <c r="PLT205" s="64"/>
      <c r="PLU205" s="64"/>
      <c r="PLV205" s="64"/>
      <c r="PLW205" s="64"/>
      <c r="PLX205" s="64"/>
      <c r="PLY205" s="64"/>
      <c r="PLZ205" s="64"/>
      <c r="PMA205" s="64"/>
      <c r="PMB205" s="64"/>
      <c r="PMC205" s="64"/>
      <c r="PMD205" s="64"/>
      <c r="PME205" s="64"/>
      <c r="PMF205" s="64"/>
      <c r="PMG205" s="64"/>
      <c r="PMH205" s="64"/>
      <c r="PMI205" s="64"/>
      <c r="PMJ205" s="64"/>
      <c r="PMK205" s="64"/>
      <c r="PML205" s="64"/>
      <c r="PMM205" s="64"/>
      <c r="PMN205" s="64"/>
      <c r="PMO205" s="64"/>
      <c r="PMP205" s="64"/>
      <c r="PMQ205" s="64"/>
      <c r="PMR205" s="64"/>
      <c r="PMS205" s="64"/>
      <c r="PMT205" s="64"/>
      <c r="PMU205" s="64"/>
      <c r="PMV205" s="64"/>
      <c r="PMW205" s="64"/>
      <c r="PMX205" s="64"/>
      <c r="PMY205" s="64"/>
      <c r="PMZ205" s="64"/>
      <c r="PNA205" s="64"/>
      <c r="PNB205" s="64"/>
      <c r="PNC205" s="64"/>
      <c r="PND205" s="64"/>
      <c r="PNE205" s="64"/>
      <c r="PNF205" s="64"/>
      <c r="PNG205" s="64"/>
      <c r="PNH205" s="64"/>
      <c r="PNI205" s="64"/>
      <c r="PNJ205" s="64"/>
      <c r="PNK205" s="64"/>
      <c r="PNL205" s="64"/>
      <c r="PNM205" s="64"/>
      <c r="PNN205" s="64"/>
      <c r="PNO205" s="64"/>
      <c r="PNP205" s="64"/>
      <c r="PNQ205" s="64"/>
      <c r="PNR205" s="64"/>
      <c r="PNS205" s="64"/>
      <c r="PNT205" s="64"/>
      <c r="PNU205" s="64"/>
      <c r="PNV205" s="64"/>
      <c r="PNW205" s="64"/>
      <c r="PNX205" s="64"/>
      <c r="PNY205" s="64"/>
      <c r="PNZ205" s="64"/>
      <c r="POA205" s="64"/>
      <c r="POB205" s="64"/>
      <c r="POC205" s="64"/>
      <c r="POD205" s="64"/>
      <c r="POE205" s="64"/>
      <c r="POF205" s="64"/>
      <c r="POG205" s="64"/>
      <c r="POH205" s="64"/>
      <c r="POI205" s="64"/>
      <c r="POJ205" s="64"/>
      <c r="POK205" s="64"/>
      <c r="POL205" s="64"/>
      <c r="POM205" s="64"/>
      <c r="PON205" s="64"/>
      <c r="POO205" s="64"/>
      <c r="POP205" s="64"/>
      <c r="POQ205" s="64"/>
      <c r="POR205" s="64"/>
      <c r="POS205" s="64"/>
      <c r="POT205" s="64"/>
      <c r="POU205" s="64"/>
      <c r="POV205" s="64"/>
      <c r="POW205" s="64"/>
      <c r="POX205" s="64"/>
      <c r="POY205" s="64"/>
      <c r="POZ205" s="64"/>
      <c r="PPA205" s="64"/>
      <c r="PPB205" s="64"/>
      <c r="PPC205" s="64"/>
      <c r="PPD205" s="64"/>
      <c r="PPE205" s="64"/>
      <c r="PPF205" s="64"/>
      <c r="PPG205" s="64"/>
      <c r="PPH205" s="64"/>
      <c r="PPI205" s="64"/>
      <c r="PPJ205" s="64"/>
      <c r="PPK205" s="64"/>
      <c r="PPL205" s="64"/>
      <c r="PPM205" s="64"/>
      <c r="PPN205" s="64"/>
      <c r="PPO205" s="64"/>
      <c r="PPP205" s="64"/>
      <c r="PPQ205" s="64"/>
      <c r="PPR205" s="64"/>
      <c r="PPS205" s="64"/>
      <c r="PPT205" s="64"/>
      <c r="PPU205" s="64"/>
      <c r="PPV205" s="64"/>
      <c r="PPW205" s="64"/>
      <c r="PPX205" s="64"/>
      <c r="PPY205" s="64"/>
      <c r="PPZ205" s="64"/>
      <c r="PQA205" s="64"/>
      <c r="PQB205" s="64"/>
      <c r="PQC205" s="64"/>
      <c r="PQD205" s="64"/>
      <c r="PQE205" s="64"/>
      <c r="PQF205" s="64"/>
      <c r="PQH205" s="64"/>
      <c r="PQJ205" s="64"/>
      <c r="PQK205" s="64"/>
      <c r="PQL205" s="64"/>
      <c r="PQM205" s="64"/>
      <c r="PQN205" s="64"/>
      <c r="PQO205" s="64"/>
      <c r="PQP205" s="64"/>
      <c r="PQQ205" s="64"/>
      <c r="PQV205" s="64"/>
      <c r="PQW205" s="64"/>
      <c r="PQX205" s="64"/>
      <c r="PQY205" s="64"/>
      <c r="PQZ205" s="64"/>
      <c r="PRA205" s="64"/>
      <c r="PRB205" s="64"/>
      <c r="PRC205" s="64"/>
      <c r="PRD205" s="64"/>
      <c r="PRE205" s="64"/>
      <c r="PRF205" s="64"/>
      <c r="PRG205" s="64"/>
      <c r="PRH205" s="64"/>
      <c r="PRI205" s="64"/>
      <c r="PRJ205" s="64"/>
      <c r="PRK205" s="64"/>
      <c r="PRL205" s="64"/>
      <c r="PRM205" s="64"/>
      <c r="PRN205" s="64"/>
      <c r="PRO205" s="64"/>
      <c r="PRP205" s="64"/>
      <c r="PRQ205" s="64"/>
      <c r="PRR205" s="64"/>
      <c r="PRS205" s="64"/>
      <c r="PRT205" s="64"/>
      <c r="PRU205" s="64"/>
      <c r="PRV205" s="64"/>
      <c r="PRW205" s="64"/>
      <c r="PRX205" s="64"/>
      <c r="PRY205" s="64"/>
      <c r="PRZ205" s="64"/>
      <c r="PSA205" s="64"/>
      <c r="PSB205" s="64"/>
      <c r="PSC205" s="64"/>
      <c r="PSD205" s="64"/>
      <c r="PSE205" s="64"/>
      <c r="PSF205" s="64"/>
      <c r="PSG205" s="64"/>
      <c r="PSH205" s="64"/>
      <c r="PSI205" s="64"/>
      <c r="PSJ205" s="64"/>
      <c r="PSK205" s="64"/>
      <c r="PSL205" s="64"/>
      <c r="PSM205" s="64"/>
      <c r="PSN205" s="64"/>
      <c r="PSO205" s="64"/>
      <c r="PSP205" s="64"/>
      <c r="PSQ205" s="64"/>
      <c r="PSR205" s="64"/>
      <c r="PSS205" s="64"/>
      <c r="PST205" s="64"/>
      <c r="PSU205" s="64"/>
      <c r="PSV205" s="64"/>
      <c r="PSW205" s="64"/>
      <c r="PSX205" s="64"/>
      <c r="PSY205" s="64"/>
      <c r="PSZ205" s="64"/>
      <c r="PTA205" s="64"/>
      <c r="PTB205" s="64"/>
      <c r="PTC205" s="64"/>
      <c r="PTD205" s="64"/>
      <c r="PTE205" s="64"/>
      <c r="PTF205" s="64"/>
      <c r="PTG205" s="64"/>
      <c r="PTH205" s="64"/>
      <c r="PTI205" s="64"/>
      <c r="PTJ205" s="64"/>
      <c r="PTK205" s="64"/>
      <c r="PTL205" s="64"/>
      <c r="PTM205" s="64"/>
      <c r="PTN205" s="64"/>
      <c r="PTO205" s="64"/>
      <c r="PTP205" s="64"/>
      <c r="PTQ205" s="64"/>
      <c r="PTR205" s="64"/>
      <c r="PTS205" s="64"/>
      <c r="PTT205" s="64"/>
      <c r="PTU205" s="64"/>
      <c r="PTV205" s="64"/>
      <c r="PTW205" s="64"/>
      <c r="PTX205" s="64"/>
      <c r="PTY205" s="64"/>
      <c r="PTZ205" s="64"/>
      <c r="PUA205" s="64"/>
      <c r="PUB205" s="64"/>
      <c r="PUC205" s="64"/>
      <c r="PUD205" s="64"/>
      <c r="PUE205" s="64"/>
      <c r="PUF205" s="64"/>
      <c r="PUG205" s="64"/>
      <c r="PUH205" s="64"/>
      <c r="PUI205" s="64"/>
      <c r="PUJ205" s="64"/>
      <c r="PUK205" s="64"/>
      <c r="PUL205" s="64"/>
      <c r="PUM205" s="64"/>
      <c r="PUN205" s="64"/>
      <c r="PUO205" s="64"/>
      <c r="PUP205" s="64"/>
      <c r="PUQ205" s="64"/>
      <c r="PUR205" s="64"/>
      <c r="PUS205" s="64"/>
      <c r="PUT205" s="64"/>
      <c r="PUU205" s="64"/>
      <c r="PUV205" s="64"/>
      <c r="PUW205" s="64"/>
      <c r="PUX205" s="64"/>
      <c r="PUY205" s="64"/>
      <c r="PUZ205" s="64"/>
      <c r="PVA205" s="64"/>
      <c r="PVB205" s="64"/>
      <c r="PVC205" s="64"/>
      <c r="PVD205" s="64"/>
      <c r="PVE205" s="64"/>
      <c r="PVF205" s="64"/>
      <c r="PVG205" s="64"/>
      <c r="PVH205" s="64"/>
      <c r="PVI205" s="64"/>
      <c r="PVJ205" s="64"/>
      <c r="PVK205" s="64"/>
      <c r="PVL205" s="64"/>
      <c r="PVM205" s="64"/>
      <c r="PVN205" s="64"/>
      <c r="PVO205" s="64"/>
      <c r="PVP205" s="64"/>
      <c r="PVQ205" s="64"/>
      <c r="PVR205" s="64"/>
      <c r="PVS205" s="64"/>
      <c r="PVT205" s="64"/>
      <c r="PVU205" s="64"/>
      <c r="PVV205" s="64"/>
      <c r="PVW205" s="64"/>
      <c r="PVX205" s="64"/>
      <c r="PVY205" s="64"/>
      <c r="PVZ205" s="64"/>
      <c r="PWA205" s="64"/>
      <c r="PWB205" s="64"/>
      <c r="PWC205" s="64"/>
      <c r="PWD205" s="64"/>
      <c r="PWE205" s="64"/>
      <c r="PWF205" s="64"/>
      <c r="PWG205" s="64"/>
      <c r="PWH205" s="64"/>
      <c r="PWI205" s="64"/>
      <c r="PWJ205" s="64"/>
      <c r="PWK205" s="64"/>
      <c r="PWL205" s="64"/>
      <c r="PWM205" s="64"/>
      <c r="PWN205" s="64"/>
      <c r="PWO205" s="64"/>
      <c r="PWP205" s="64"/>
      <c r="PWQ205" s="64"/>
      <c r="PWR205" s="64"/>
      <c r="PWS205" s="64"/>
      <c r="PWT205" s="64"/>
      <c r="PWU205" s="64"/>
      <c r="PWV205" s="64"/>
      <c r="PWW205" s="64"/>
      <c r="PWX205" s="64"/>
      <c r="PWY205" s="64"/>
      <c r="PWZ205" s="64"/>
      <c r="PXA205" s="64"/>
      <c r="PXB205" s="64"/>
      <c r="PXC205" s="64"/>
      <c r="PXD205" s="64"/>
      <c r="PXE205" s="64"/>
      <c r="PXF205" s="64"/>
      <c r="PXG205" s="64"/>
      <c r="PXH205" s="64"/>
      <c r="PXI205" s="64"/>
      <c r="PXJ205" s="64"/>
      <c r="PXK205" s="64"/>
      <c r="PXL205" s="64"/>
      <c r="PXM205" s="64"/>
      <c r="PXN205" s="64"/>
      <c r="PXO205" s="64"/>
      <c r="PXP205" s="64"/>
      <c r="PXQ205" s="64"/>
      <c r="PXR205" s="64"/>
      <c r="PXS205" s="64"/>
      <c r="PXT205" s="64"/>
      <c r="PXU205" s="64"/>
      <c r="PXV205" s="64"/>
      <c r="PXW205" s="64"/>
      <c r="PXX205" s="64"/>
      <c r="PXY205" s="64"/>
      <c r="PXZ205" s="64"/>
      <c r="PYA205" s="64"/>
      <c r="PYB205" s="64"/>
      <c r="PYC205" s="64"/>
      <c r="PYD205" s="64"/>
      <c r="PYE205" s="64"/>
      <c r="PYF205" s="64"/>
      <c r="PYG205" s="64"/>
      <c r="PYH205" s="64"/>
      <c r="PYI205" s="64"/>
      <c r="PYJ205" s="64"/>
      <c r="PYK205" s="64"/>
      <c r="PYL205" s="64"/>
      <c r="PYM205" s="64"/>
      <c r="PYN205" s="64"/>
      <c r="PYO205" s="64"/>
      <c r="PYP205" s="64"/>
      <c r="PYQ205" s="64"/>
      <c r="PYR205" s="64"/>
      <c r="PYS205" s="64"/>
      <c r="PYT205" s="64"/>
      <c r="PYU205" s="64"/>
      <c r="PYV205" s="64"/>
      <c r="PYW205" s="64"/>
      <c r="PYX205" s="64"/>
      <c r="PYY205" s="64"/>
      <c r="PYZ205" s="64"/>
      <c r="PZA205" s="64"/>
      <c r="PZB205" s="64"/>
      <c r="PZC205" s="64"/>
      <c r="PZD205" s="64"/>
      <c r="PZE205" s="64"/>
      <c r="PZF205" s="64"/>
      <c r="PZG205" s="64"/>
      <c r="PZH205" s="64"/>
      <c r="PZI205" s="64"/>
      <c r="PZJ205" s="64"/>
      <c r="PZK205" s="64"/>
      <c r="PZL205" s="64"/>
      <c r="PZM205" s="64"/>
      <c r="PZN205" s="64"/>
      <c r="PZO205" s="64"/>
      <c r="PZP205" s="64"/>
      <c r="PZQ205" s="64"/>
      <c r="PZR205" s="64"/>
      <c r="PZS205" s="64"/>
      <c r="PZT205" s="64"/>
      <c r="PZU205" s="64"/>
      <c r="PZV205" s="64"/>
      <c r="PZW205" s="64"/>
      <c r="PZX205" s="64"/>
      <c r="PZY205" s="64"/>
      <c r="PZZ205" s="64"/>
      <c r="QAA205" s="64"/>
      <c r="QAB205" s="64"/>
      <c r="QAD205" s="64"/>
      <c r="QAF205" s="64"/>
      <c r="QAG205" s="64"/>
      <c r="QAH205" s="64"/>
      <c r="QAI205" s="64"/>
      <c r="QAJ205" s="64"/>
      <c r="QAK205" s="64"/>
      <c r="QAL205" s="64"/>
      <c r="QAM205" s="64"/>
      <c r="QAR205" s="64"/>
      <c r="QAS205" s="64"/>
      <c r="QAT205" s="64"/>
      <c r="QAU205" s="64"/>
      <c r="QAV205" s="64"/>
      <c r="QAW205" s="64"/>
      <c r="QAX205" s="64"/>
      <c r="QAY205" s="64"/>
      <c r="QAZ205" s="64"/>
      <c r="QBA205" s="64"/>
      <c r="QBB205" s="64"/>
      <c r="QBC205" s="64"/>
      <c r="QBD205" s="64"/>
      <c r="QBE205" s="64"/>
      <c r="QBF205" s="64"/>
      <c r="QBG205" s="64"/>
      <c r="QBH205" s="64"/>
      <c r="QBI205" s="64"/>
      <c r="QBJ205" s="64"/>
      <c r="QBK205" s="64"/>
      <c r="QBL205" s="64"/>
      <c r="QBM205" s="64"/>
      <c r="QBN205" s="64"/>
      <c r="QBO205" s="64"/>
      <c r="QBP205" s="64"/>
      <c r="QBQ205" s="64"/>
      <c r="QBR205" s="64"/>
      <c r="QBS205" s="64"/>
      <c r="QBT205" s="64"/>
      <c r="QBU205" s="64"/>
      <c r="QBV205" s="64"/>
      <c r="QBW205" s="64"/>
      <c r="QBX205" s="64"/>
      <c r="QBY205" s="64"/>
      <c r="QBZ205" s="64"/>
      <c r="QCA205" s="64"/>
      <c r="QCB205" s="64"/>
      <c r="QCC205" s="64"/>
      <c r="QCD205" s="64"/>
      <c r="QCE205" s="64"/>
      <c r="QCF205" s="64"/>
      <c r="QCG205" s="64"/>
      <c r="QCH205" s="64"/>
      <c r="QCI205" s="64"/>
      <c r="QCJ205" s="64"/>
      <c r="QCK205" s="64"/>
      <c r="QCL205" s="64"/>
      <c r="QCM205" s="64"/>
      <c r="QCN205" s="64"/>
      <c r="QCO205" s="64"/>
      <c r="QCP205" s="64"/>
      <c r="QCQ205" s="64"/>
      <c r="QCR205" s="64"/>
      <c r="QCS205" s="64"/>
      <c r="QCT205" s="64"/>
      <c r="QCU205" s="64"/>
      <c r="QCV205" s="64"/>
      <c r="QCW205" s="64"/>
      <c r="QCX205" s="64"/>
      <c r="QCY205" s="64"/>
      <c r="QCZ205" s="64"/>
      <c r="QDA205" s="64"/>
      <c r="QDB205" s="64"/>
      <c r="QDC205" s="64"/>
      <c r="QDD205" s="64"/>
      <c r="QDE205" s="64"/>
      <c r="QDF205" s="64"/>
      <c r="QDG205" s="64"/>
      <c r="QDH205" s="64"/>
      <c r="QDI205" s="64"/>
      <c r="QDJ205" s="64"/>
      <c r="QDK205" s="64"/>
      <c r="QDL205" s="64"/>
      <c r="QDM205" s="64"/>
      <c r="QDN205" s="64"/>
      <c r="QDO205" s="64"/>
      <c r="QDP205" s="64"/>
      <c r="QDQ205" s="64"/>
      <c r="QDR205" s="64"/>
      <c r="QDS205" s="64"/>
      <c r="QDT205" s="64"/>
      <c r="QDU205" s="64"/>
      <c r="QDV205" s="64"/>
      <c r="QDW205" s="64"/>
      <c r="QDX205" s="64"/>
      <c r="QDY205" s="64"/>
      <c r="QDZ205" s="64"/>
      <c r="QEA205" s="64"/>
      <c r="QEB205" s="64"/>
      <c r="QEC205" s="64"/>
      <c r="QED205" s="64"/>
      <c r="QEE205" s="64"/>
      <c r="QEF205" s="64"/>
      <c r="QEG205" s="64"/>
      <c r="QEH205" s="64"/>
      <c r="QEI205" s="64"/>
      <c r="QEJ205" s="64"/>
      <c r="QEK205" s="64"/>
      <c r="QEL205" s="64"/>
      <c r="QEM205" s="64"/>
      <c r="QEN205" s="64"/>
      <c r="QEO205" s="64"/>
      <c r="QEP205" s="64"/>
      <c r="QEQ205" s="64"/>
      <c r="QER205" s="64"/>
      <c r="QES205" s="64"/>
      <c r="QET205" s="64"/>
      <c r="QEU205" s="64"/>
      <c r="QEV205" s="64"/>
      <c r="QEW205" s="64"/>
      <c r="QEX205" s="64"/>
      <c r="QEY205" s="64"/>
      <c r="QEZ205" s="64"/>
      <c r="QFA205" s="64"/>
      <c r="QFB205" s="64"/>
      <c r="QFC205" s="64"/>
      <c r="QFD205" s="64"/>
      <c r="QFE205" s="64"/>
      <c r="QFF205" s="64"/>
      <c r="QFG205" s="64"/>
      <c r="QFH205" s="64"/>
      <c r="QFI205" s="64"/>
      <c r="QFJ205" s="64"/>
      <c r="QFK205" s="64"/>
      <c r="QFL205" s="64"/>
      <c r="QFM205" s="64"/>
      <c r="QFN205" s="64"/>
      <c r="QFO205" s="64"/>
      <c r="QFP205" s="64"/>
      <c r="QFQ205" s="64"/>
      <c r="QFR205" s="64"/>
      <c r="QFS205" s="64"/>
      <c r="QFT205" s="64"/>
      <c r="QFU205" s="64"/>
      <c r="QFV205" s="64"/>
      <c r="QFW205" s="64"/>
      <c r="QFX205" s="64"/>
      <c r="QFY205" s="64"/>
      <c r="QFZ205" s="64"/>
      <c r="QGA205" s="64"/>
      <c r="QGB205" s="64"/>
      <c r="QGC205" s="64"/>
      <c r="QGD205" s="64"/>
      <c r="QGE205" s="64"/>
      <c r="QGF205" s="64"/>
      <c r="QGG205" s="64"/>
      <c r="QGH205" s="64"/>
      <c r="QGI205" s="64"/>
      <c r="QGJ205" s="64"/>
      <c r="QGK205" s="64"/>
      <c r="QGL205" s="64"/>
      <c r="QGM205" s="64"/>
      <c r="QGN205" s="64"/>
      <c r="QGO205" s="64"/>
      <c r="QGP205" s="64"/>
      <c r="QGQ205" s="64"/>
      <c r="QGR205" s="64"/>
      <c r="QGS205" s="64"/>
      <c r="QGT205" s="64"/>
      <c r="QGU205" s="64"/>
      <c r="QGV205" s="64"/>
      <c r="QGW205" s="64"/>
      <c r="QGX205" s="64"/>
      <c r="QGY205" s="64"/>
      <c r="QGZ205" s="64"/>
      <c r="QHA205" s="64"/>
      <c r="QHB205" s="64"/>
      <c r="QHC205" s="64"/>
      <c r="QHD205" s="64"/>
      <c r="QHE205" s="64"/>
      <c r="QHF205" s="64"/>
      <c r="QHG205" s="64"/>
      <c r="QHH205" s="64"/>
      <c r="QHI205" s="64"/>
      <c r="QHJ205" s="64"/>
      <c r="QHK205" s="64"/>
      <c r="QHL205" s="64"/>
      <c r="QHM205" s="64"/>
      <c r="QHN205" s="64"/>
      <c r="QHO205" s="64"/>
      <c r="QHP205" s="64"/>
      <c r="QHQ205" s="64"/>
      <c r="QHR205" s="64"/>
      <c r="QHS205" s="64"/>
      <c r="QHT205" s="64"/>
      <c r="QHU205" s="64"/>
      <c r="QHV205" s="64"/>
      <c r="QHW205" s="64"/>
      <c r="QHX205" s="64"/>
      <c r="QHY205" s="64"/>
      <c r="QHZ205" s="64"/>
      <c r="QIA205" s="64"/>
      <c r="QIB205" s="64"/>
      <c r="QIC205" s="64"/>
      <c r="QID205" s="64"/>
      <c r="QIE205" s="64"/>
      <c r="QIF205" s="64"/>
      <c r="QIG205" s="64"/>
      <c r="QIH205" s="64"/>
      <c r="QII205" s="64"/>
      <c r="QIJ205" s="64"/>
      <c r="QIK205" s="64"/>
      <c r="QIL205" s="64"/>
      <c r="QIM205" s="64"/>
      <c r="QIN205" s="64"/>
      <c r="QIO205" s="64"/>
      <c r="QIP205" s="64"/>
      <c r="QIQ205" s="64"/>
      <c r="QIR205" s="64"/>
      <c r="QIS205" s="64"/>
      <c r="QIT205" s="64"/>
      <c r="QIU205" s="64"/>
      <c r="QIV205" s="64"/>
      <c r="QIW205" s="64"/>
      <c r="QIX205" s="64"/>
      <c r="QIY205" s="64"/>
      <c r="QIZ205" s="64"/>
      <c r="QJA205" s="64"/>
      <c r="QJB205" s="64"/>
      <c r="QJC205" s="64"/>
      <c r="QJD205" s="64"/>
      <c r="QJE205" s="64"/>
      <c r="QJF205" s="64"/>
      <c r="QJG205" s="64"/>
      <c r="QJH205" s="64"/>
      <c r="QJI205" s="64"/>
      <c r="QJJ205" s="64"/>
      <c r="QJK205" s="64"/>
      <c r="QJL205" s="64"/>
      <c r="QJM205" s="64"/>
      <c r="QJN205" s="64"/>
      <c r="QJO205" s="64"/>
      <c r="QJP205" s="64"/>
      <c r="QJQ205" s="64"/>
      <c r="QJR205" s="64"/>
      <c r="QJS205" s="64"/>
      <c r="QJT205" s="64"/>
      <c r="QJU205" s="64"/>
      <c r="QJV205" s="64"/>
      <c r="QJW205" s="64"/>
      <c r="QJX205" s="64"/>
      <c r="QJZ205" s="64"/>
      <c r="QKB205" s="64"/>
      <c r="QKC205" s="64"/>
      <c r="QKD205" s="64"/>
      <c r="QKE205" s="64"/>
      <c r="QKF205" s="64"/>
      <c r="QKG205" s="64"/>
      <c r="QKH205" s="64"/>
      <c r="QKI205" s="64"/>
      <c r="QKN205" s="64"/>
      <c r="QKO205" s="64"/>
      <c r="QKP205" s="64"/>
      <c r="QKQ205" s="64"/>
      <c r="QKR205" s="64"/>
      <c r="QKS205" s="64"/>
      <c r="QKT205" s="64"/>
      <c r="QKU205" s="64"/>
      <c r="QKV205" s="64"/>
      <c r="QKW205" s="64"/>
      <c r="QKX205" s="64"/>
      <c r="QKY205" s="64"/>
      <c r="QKZ205" s="64"/>
      <c r="QLA205" s="64"/>
      <c r="QLB205" s="64"/>
      <c r="QLC205" s="64"/>
      <c r="QLD205" s="64"/>
      <c r="QLE205" s="64"/>
      <c r="QLF205" s="64"/>
      <c r="QLG205" s="64"/>
      <c r="QLH205" s="64"/>
      <c r="QLI205" s="64"/>
      <c r="QLJ205" s="64"/>
      <c r="QLK205" s="64"/>
      <c r="QLL205" s="64"/>
      <c r="QLM205" s="64"/>
      <c r="QLN205" s="64"/>
      <c r="QLO205" s="64"/>
      <c r="QLP205" s="64"/>
      <c r="QLQ205" s="64"/>
      <c r="QLR205" s="64"/>
      <c r="QLS205" s="64"/>
      <c r="QLT205" s="64"/>
      <c r="QLU205" s="64"/>
      <c r="QLV205" s="64"/>
      <c r="QLW205" s="64"/>
      <c r="QLX205" s="64"/>
      <c r="QLY205" s="64"/>
      <c r="QLZ205" s="64"/>
      <c r="QMA205" s="64"/>
      <c r="QMB205" s="64"/>
      <c r="QMC205" s="64"/>
      <c r="QMD205" s="64"/>
      <c r="QME205" s="64"/>
      <c r="QMF205" s="64"/>
      <c r="QMG205" s="64"/>
      <c r="QMH205" s="64"/>
      <c r="QMI205" s="64"/>
      <c r="QMJ205" s="64"/>
      <c r="QMK205" s="64"/>
      <c r="QML205" s="64"/>
      <c r="QMM205" s="64"/>
      <c r="QMN205" s="64"/>
      <c r="QMO205" s="64"/>
      <c r="QMP205" s="64"/>
      <c r="QMQ205" s="64"/>
      <c r="QMR205" s="64"/>
      <c r="QMS205" s="64"/>
      <c r="QMT205" s="64"/>
      <c r="QMU205" s="64"/>
      <c r="QMV205" s="64"/>
      <c r="QMW205" s="64"/>
      <c r="QMX205" s="64"/>
      <c r="QMY205" s="64"/>
      <c r="QMZ205" s="64"/>
      <c r="QNA205" s="64"/>
      <c r="QNB205" s="64"/>
      <c r="QNC205" s="64"/>
      <c r="QND205" s="64"/>
      <c r="QNE205" s="64"/>
      <c r="QNF205" s="64"/>
      <c r="QNG205" s="64"/>
      <c r="QNH205" s="64"/>
      <c r="QNI205" s="64"/>
      <c r="QNJ205" s="64"/>
      <c r="QNK205" s="64"/>
      <c r="QNL205" s="64"/>
      <c r="QNM205" s="64"/>
      <c r="QNN205" s="64"/>
      <c r="QNO205" s="64"/>
      <c r="QNP205" s="64"/>
      <c r="QNQ205" s="64"/>
      <c r="QNR205" s="64"/>
      <c r="QNS205" s="64"/>
      <c r="QNT205" s="64"/>
      <c r="QNU205" s="64"/>
      <c r="QNV205" s="64"/>
      <c r="QNW205" s="64"/>
      <c r="QNX205" s="64"/>
      <c r="QNY205" s="64"/>
      <c r="QNZ205" s="64"/>
      <c r="QOA205" s="64"/>
      <c r="QOB205" s="64"/>
      <c r="QOC205" s="64"/>
      <c r="QOD205" s="64"/>
      <c r="QOE205" s="64"/>
      <c r="QOF205" s="64"/>
      <c r="QOG205" s="64"/>
      <c r="QOH205" s="64"/>
      <c r="QOI205" s="64"/>
      <c r="QOJ205" s="64"/>
      <c r="QOK205" s="64"/>
      <c r="QOL205" s="64"/>
      <c r="QOM205" s="64"/>
      <c r="QON205" s="64"/>
      <c r="QOO205" s="64"/>
      <c r="QOP205" s="64"/>
      <c r="QOQ205" s="64"/>
      <c r="QOR205" s="64"/>
      <c r="QOS205" s="64"/>
      <c r="QOT205" s="64"/>
      <c r="QOU205" s="64"/>
      <c r="QOV205" s="64"/>
      <c r="QOW205" s="64"/>
      <c r="QOX205" s="64"/>
      <c r="QOY205" s="64"/>
      <c r="QOZ205" s="64"/>
      <c r="QPA205" s="64"/>
      <c r="QPB205" s="64"/>
      <c r="QPC205" s="64"/>
      <c r="QPD205" s="64"/>
      <c r="QPE205" s="64"/>
      <c r="QPF205" s="64"/>
      <c r="QPG205" s="64"/>
      <c r="QPH205" s="64"/>
      <c r="QPI205" s="64"/>
      <c r="QPJ205" s="64"/>
      <c r="QPK205" s="64"/>
      <c r="QPL205" s="64"/>
      <c r="QPM205" s="64"/>
      <c r="QPN205" s="64"/>
      <c r="QPO205" s="64"/>
      <c r="QPP205" s="64"/>
      <c r="QPQ205" s="64"/>
      <c r="QPR205" s="64"/>
      <c r="QPS205" s="64"/>
      <c r="QPT205" s="64"/>
      <c r="QPU205" s="64"/>
      <c r="QPV205" s="64"/>
      <c r="QPW205" s="64"/>
      <c r="QPX205" s="64"/>
      <c r="QPY205" s="64"/>
      <c r="QPZ205" s="64"/>
      <c r="QQA205" s="64"/>
      <c r="QQB205" s="64"/>
      <c r="QQC205" s="64"/>
      <c r="QQD205" s="64"/>
      <c r="QQE205" s="64"/>
      <c r="QQF205" s="64"/>
      <c r="QQG205" s="64"/>
      <c r="QQH205" s="64"/>
      <c r="QQI205" s="64"/>
      <c r="QQJ205" s="64"/>
      <c r="QQK205" s="64"/>
      <c r="QQL205" s="64"/>
      <c r="QQM205" s="64"/>
      <c r="QQN205" s="64"/>
      <c r="QQO205" s="64"/>
      <c r="QQP205" s="64"/>
      <c r="QQQ205" s="64"/>
      <c r="QQR205" s="64"/>
      <c r="QQS205" s="64"/>
      <c r="QQT205" s="64"/>
      <c r="QQU205" s="64"/>
      <c r="QQV205" s="64"/>
      <c r="QQW205" s="64"/>
      <c r="QQX205" s="64"/>
      <c r="QQY205" s="64"/>
      <c r="QQZ205" s="64"/>
      <c r="QRA205" s="64"/>
      <c r="QRB205" s="64"/>
      <c r="QRC205" s="64"/>
      <c r="QRD205" s="64"/>
      <c r="QRE205" s="64"/>
      <c r="QRF205" s="64"/>
      <c r="QRG205" s="64"/>
      <c r="QRH205" s="64"/>
      <c r="QRI205" s="64"/>
      <c r="QRJ205" s="64"/>
      <c r="QRK205" s="64"/>
      <c r="QRL205" s="64"/>
      <c r="QRM205" s="64"/>
      <c r="QRN205" s="64"/>
      <c r="QRO205" s="64"/>
      <c r="QRP205" s="64"/>
      <c r="QRQ205" s="64"/>
      <c r="QRR205" s="64"/>
      <c r="QRS205" s="64"/>
      <c r="QRT205" s="64"/>
      <c r="QRU205" s="64"/>
      <c r="QRV205" s="64"/>
      <c r="QRW205" s="64"/>
      <c r="QRX205" s="64"/>
      <c r="QRY205" s="64"/>
      <c r="QRZ205" s="64"/>
      <c r="QSA205" s="64"/>
      <c r="QSB205" s="64"/>
      <c r="QSC205" s="64"/>
      <c r="QSD205" s="64"/>
      <c r="QSE205" s="64"/>
      <c r="QSF205" s="64"/>
      <c r="QSG205" s="64"/>
      <c r="QSH205" s="64"/>
      <c r="QSI205" s="64"/>
      <c r="QSJ205" s="64"/>
      <c r="QSK205" s="64"/>
      <c r="QSL205" s="64"/>
      <c r="QSM205" s="64"/>
      <c r="QSN205" s="64"/>
      <c r="QSO205" s="64"/>
      <c r="QSP205" s="64"/>
      <c r="QSQ205" s="64"/>
      <c r="QSR205" s="64"/>
      <c r="QSS205" s="64"/>
      <c r="QST205" s="64"/>
      <c r="QSU205" s="64"/>
      <c r="QSV205" s="64"/>
      <c r="QSW205" s="64"/>
      <c r="QSX205" s="64"/>
      <c r="QSY205" s="64"/>
      <c r="QSZ205" s="64"/>
      <c r="QTA205" s="64"/>
      <c r="QTB205" s="64"/>
      <c r="QTC205" s="64"/>
      <c r="QTD205" s="64"/>
      <c r="QTE205" s="64"/>
      <c r="QTF205" s="64"/>
      <c r="QTG205" s="64"/>
      <c r="QTH205" s="64"/>
      <c r="QTI205" s="64"/>
      <c r="QTJ205" s="64"/>
      <c r="QTK205" s="64"/>
      <c r="QTL205" s="64"/>
      <c r="QTM205" s="64"/>
      <c r="QTN205" s="64"/>
      <c r="QTO205" s="64"/>
      <c r="QTP205" s="64"/>
      <c r="QTQ205" s="64"/>
      <c r="QTR205" s="64"/>
      <c r="QTS205" s="64"/>
      <c r="QTT205" s="64"/>
      <c r="QTV205" s="64"/>
      <c r="QTX205" s="64"/>
      <c r="QTY205" s="64"/>
      <c r="QTZ205" s="64"/>
      <c r="QUA205" s="64"/>
      <c r="QUB205" s="64"/>
      <c r="QUC205" s="64"/>
      <c r="QUD205" s="64"/>
      <c r="QUE205" s="64"/>
      <c r="QUJ205" s="64"/>
      <c r="QUK205" s="64"/>
      <c r="QUL205" s="64"/>
      <c r="QUM205" s="64"/>
      <c r="QUN205" s="64"/>
      <c r="QUO205" s="64"/>
      <c r="QUP205" s="64"/>
      <c r="QUQ205" s="64"/>
      <c r="QUR205" s="64"/>
      <c r="QUS205" s="64"/>
      <c r="QUT205" s="64"/>
      <c r="QUU205" s="64"/>
      <c r="QUV205" s="64"/>
      <c r="QUW205" s="64"/>
      <c r="QUX205" s="64"/>
      <c r="QUY205" s="64"/>
      <c r="QUZ205" s="64"/>
      <c r="QVA205" s="64"/>
      <c r="QVB205" s="64"/>
      <c r="QVC205" s="64"/>
      <c r="QVD205" s="64"/>
      <c r="QVE205" s="64"/>
      <c r="QVF205" s="64"/>
      <c r="QVG205" s="64"/>
      <c r="QVH205" s="64"/>
      <c r="QVI205" s="64"/>
      <c r="QVJ205" s="64"/>
      <c r="QVK205" s="64"/>
      <c r="QVL205" s="64"/>
      <c r="QVM205" s="64"/>
      <c r="QVN205" s="64"/>
      <c r="QVO205" s="64"/>
      <c r="QVP205" s="64"/>
      <c r="QVQ205" s="64"/>
      <c r="QVR205" s="64"/>
      <c r="QVS205" s="64"/>
      <c r="QVT205" s="64"/>
      <c r="QVU205" s="64"/>
      <c r="QVV205" s="64"/>
      <c r="QVW205" s="64"/>
      <c r="QVX205" s="64"/>
      <c r="QVY205" s="64"/>
      <c r="QVZ205" s="64"/>
      <c r="QWA205" s="64"/>
      <c r="QWB205" s="64"/>
      <c r="QWC205" s="64"/>
      <c r="QWD205" s="64"/>
      <c r="QWE205" s="64"/>
      <c r="QWF205" s="64"/>
      <c r="QWG205" s="64"/>
      <c r="QWH205" s="64"/>
      <c r="QWI205" s="64"/>
      <c r="QWJ205" s="64"/>
      <c r="QWK205" s="64"/>
      <c r="QWL205" s="64"/>
      <c r="QWM205" s="64"/>
      <c r="QWN205" s="64"/>
      <c r="QWO205" s="64"/>
      <c r="QWP205" s="64"/>
      <c r="QWQ205" s="64"/>
      <c r="QWR205" s="64"/>
      <c r="QWS205" s="64"/>
      <c r="QWT205" s="64"/>
      <c r="QWU205" s="64"/>
      <c r="QWV205" s="64"/>
      <c r="QWW205" s="64"/>
      <c r="QWX205" s="64"/>
      <c r="QWY205" s="64"/>
      <c r="QWZ205" s="64"/>
      <c r="QXA205" s="64"/>
      <c r="QXB205" s="64"/>
      <c r="QXC205" s="64"/>
      <c r="QXD205" s="64"/>
      <c r="QXE205" s="64"/>
      <c r="QXF205" s="64"/>
      <c r="QXG205" s="64"/>
      <c r="QXH205" s="64"/>
      <c r="QXI205" s="64"/>
      <c r="QXJ205" s="64"/>
      <c r="QXK205" s="64"/>
      <c r="QXL205" s="64"/>
      <c r="QXM205" s="64"/>
      <c r="QXN205" s="64"/>
      <c r="QXO205" s="64"/>
      <c r="QXP205" s="64"/>
      <c r="QXQ205" s="64"/>
      <c r="QXR205" s="64"/>
      <c r="QXS205" s="64"/>
      <c r="QXT205" s="64"/>
      <c r="QXU205" s="64"/>
      <c r="QXV205" s="64"/>
      <c r="QXW205" s="64"/>
      <c r="QXX205" s="64"/>
      <c r="QXY205" s="64"/>
      <c r="QXZ205" s="64"/>
      <c r="QYA205" s="64"/>
      <c r="QYB205" s="64"/>
      <c r="QYC205" s="64"/>
      <c r="QYD205" s="64"/>
      <c r="QYE205" s="64"/>
      <c r="QYF205" s="64"/>
      <c r="QYG205" s="64"/>
      <c r="QYH205" s="64"/>
      <c r="QYI205" s="64"/>
      <c r="QYJ205" s="64"/>
      <c r="QYK205" s="64"/>
      <c r="QYL205" s="64"/>
      <c r="QYM205" s="64"/>
      <c r="QYN205" s="64"/>
      <c r="QYO205" s="64"/>
      <c r="QYP205" s="64"/>
      <c r="QYQ205" s="64"/>
      <c r="QYR205" s="64"/>
      <c r="QYS205" s="64"/>
      <c r="QYT205" s="64"/>
      <c r="QYU205" s="64"/>
      <c r="QYV205" s="64"/>
      <c r="QYW205" s="64"/>
      <c r="QYX205" s="64"/>
      <c r="QYY205" s="64"/>
      <c r="QYZ205" s="64"/>
      <c r="QZA205" s="64"/>
      <c r="QZB205" s="64"/>
      <c r="QZC205" s="64"/>
      <c r="QZD205" s="64"/>
      <c r="QZE205" s="64"/>
      <c r="QZF205" s="64"/>
      <c r="QZG205" s="64"/>
      <c r="QZH205" s="64"/>
      <c r="QZI205" s="64"/>
      <c r="QZJ205" s="64"/>
      <c r="QZK205" s="64"/>
      <c r="QZL205" s="64"/>
      <c r="QZM205" s="64"/>
      <c r="QZN205" s="64"/>
      <c r="QZO205" s="64"/>
      <c r="QZP205" s="64"/>
      <c r="QZQ205" s="64"/>
      <c r="QZR205" s="64"/>
      <c r="QZS205" s="64"/>
      <c r="QZT205" s="64"/>
      <c r="QZU205" s="64"/>
      <c r="QZV205" s="64"/>
      <c r="QZW205" s="64"/>
      <c r="QZX205" s="64"/>
      <c r="QZY205" s="64"/>
      <c r="QZZ205" s="64"/>
      <c r="RAA205" s="64"/>
      <c r="RAB205" s="64"/>
      <c r="RAC205" s="64"/>
      <c r="RAD205" s="64"/>
      <c r="RAE205" s="64"/>
      <c r="RAF205" s="64"/>
      <c r="RAG205" s="64"/>
      <c r="RAH205" s="64"/>
      <c r="RAI205" s="64"/>
      <c r="RAJ205" s="64"/>
      <c r="RAK205" s="64"/>
      <c r="RAL205" s="64"/>
      <c r="RAM205" s="64"/>
      <c r="RAN205" s="64"/>
      <c r="RAO205" s="64"/>
      <c r="RAP205" s="64"/>
      <c r="RAQ205" s="64"/>
      <c r="RAR205" s="64"/>
      <c r="RAS205" s="64"/>
      <c r="RAT205" s="64"/>
      <c r="RAU205" s="64"/>
      <c r="RAV205" s="64"/>
      <c r="RAW205" s="64"/>
      <c r="RAX205" s="64"/>
      <c r="RAY205" s="64"/>
      <c r="RAZ205" s="64"/>
      <c r="RBA205" s="64"/>
      <c r="RBB205" s="64"/>
      <c r="RBC205" s="64"/>
      <c r="RBD205" s="64"/>
      <c r="RBE205" s="64"/>
      <c r="RBF205" s="64"/>
      <c r="RBG205" s="64"/>
      <c r="RBH205" s="64"/>
      <c r="RBI205" s="64"/>
      <c r="RBJ205" s="64"/>
      <c r="RBK205" s="64"/>
      <c r="RBL205" s="64"/>
      <c r="RBM205" s="64"/>
      <c r="RBN205" s="64"/>
      <c r="RBO205" s="64"/>
      <c r="RBP205" s="64"/>
      <c r="RBQ205" s="64"/>
      <c r="RBR205" s="64"/>
      <c r="RBS205" s="64"/>
      <c r="RBT205" s="64"/>
      <c r="RBU205" s="64"/>
      <c r="RBV205" s="64"/>
      <c r="RBW205" s="64"/>
      <c r="RBX205" s="64"/>
      <c r="RBY205" s="64"/>
      <c r="RBZ205" s="64"/>
      <c r="RCA205" s="64"/>
      <c r="RCB205" s="64"/>
      <c r="RCC205" s="64"/>
      <c r="RCD205" s="64"/>
      <c r="RCE205" s="64"/>
      <c r="RCF205" s="64"/>
      <c r="RCG205" s="64"/>
      <c r="RCH205" s="64"/>
      <c r="RCI205" s="64"/>
      <c r="RCJ205" s="64"/>
      <c r="RCK205" s="64"/>
      <c r="RCL205" s="64"/>
      <c r="RCM205" s="64"/>
      <c r="RCN205" s="64"/>
      <c r="RCO205" s="64"/>
      <c r="RCP205" s="64"/>
      <c r="RCQ205" s="64"/>
      <c r="RCR205" s="64"/>
      <c r="RCS205" s="64"/>
      <c r="RCT205" s="64"/>
      <c r="RCU205" s="64"/>
      <c r="RCV205" s="64"/>
      <c r="RCW205" s="64"/>
      <c r="RCX205" s="64"/>
      <c r="RCY205" s="64"/>
      <c r="RCZ205" s="64"/>
      <c r="RDA205" s="64"/>
      <c r="RDB205" s="64"/>
      <c r="RDC205" s="64"/>
      <c r="RDD205" s="64"/>
      <c r="RDE205" s="64"/>
      <c r="RDF205" s="64"/>
      <c r="RDG205" s="64"/>
      <c r="RDH205" s="64"/>
      <c r="RDI205" s="64"/>
      <c r="RDJ205" s="64"/>
      <c r="RDK205" s="64"/>
      <c r="RDL205" s="64"/>
      <c r="RDM205" s="64"/>
      <c r="RDN205" s="64"/>
      <c r="RDO205" s="64"/>
      <c r="RDP205" s="64"/>
      <c r="RDR205" s="64"/>
      <c r="RDT205" s="64"/>
      <c r="RDU205" s="64"/>
      <c r="RDV205" s="64"/>
      <c r="RDW205" s="64"/>
      <c r="RDX205" s="64"/>
      <c r="RDY205" s="64"/>
      <c r="RDZ205" s="64"/>
      <c r="REA205" s="64"/>
      <c r="REF205" s="64"/>
      <c r="REG205" s="64"/>
      <c r="REH205" s="64"/>
      <c r="REI205" s="64"/>
      <c r="REJ205" s="64"/>
      <c r="REK205" s="64"/>
      <c r="REL205" s="64"/>
      <c r="REM205" s="64"/>
      <c r="REN205" s="64"/>
      <c r="REO205" s="64"/>
      <c r="REP205" s="64"/>
      <c r="REQ205" s="64"/>
      <c r="RER205" s="64"/>
      <c r="RES205" s="64"/>
      <c r="RET205" s="64"/>
      <c r="REU205" s="64"/>
      <c r="REV205" s="64"/>
      <c r="REW205" s="64"/>
      <c r="REX205" s="64"/>
      <c r="REY205" s="64"/>
      <c r="REZ205" s="64"/>
      <c r="RFA205" s="64"/>
      <c r="RFB205" s="64"/>
      <c r="RFC205" s="64"/>
      <c r="RFD205" s="64"/>
      <c r="RFE205" s="64"/>
      <c r="RFF205" s="64"/>
      <c r="RFG205" s="64"/>
      <c r="RFH205" s="64"/>
      <c r="RFI205" s="64"/>
      <c r="RFJ205" s="64"/>
      <c r="RFK205" s="64"/>
      <c r="RFL205" s="64"/>
      <c r="RFM205" s="64"/>
      <c r="RFN205" s="64"/>
      <c r="RFO205" s="64"/>
      <c r="RFP205" s="64"/>
      <c r="RFQ205" s="64"/>
      <c r="RFR205" s="64"/>
      <c r="RFS205" s="64"/>
      <c r="RFT205" s="64"/>
      <c r="RFU205" s="64"/>
      <c r="RFV205" s="64"/>
      <c r="RFW205" s="64"/>
      <c r="RFX205" s="64"/>
      <c r="RFY205" s="64"/>
      <c r="RFZ205" s="64"/>
      <c r="RGA205" s="64"/>
      <c r="RGB205" s="64"/>
      <c r="RGC205" s="64"/>
      <c r="RGD205" s="64"/>
      <c r="RGE205" s="64"/>
      <c r="RGF205" s="64"/>
      <c r="RGG205" s="64"/>
      <c r="RGH205" s="64"/>
      <c r="RGI205" s="64"/>
      <c r="RGJ205" s="64"/>
      <c r="RGK205" s="64"/>
      <c r="RGL205" s="64"/>
      <c r="RGM205" s="64"/>
      <c r="RGN205" s="64"/>
      <c r="RGO205" s="64"/>
      <c r="RGP205" s="64"/>
      <c r="RGQ205" s="64"/>
      <c r="RGR205" s="64"/>
      <c r="RGS205" s="64"/>
      <c r="RGT205" s="64"/>
      <c r="RGU205" s="64"/>
      <c r="RGV205" s="64"/>
      <c r="RGW205" s="64"/>
      <c r="RGX205" s="64"/>
      <c r="RGY205" s="64"/>
      <c r="RGZ205" s="64"/>
      <c r="RHA205" s="64"/>
      <c r="RHB205" s="64"/>
      <c r="RHC205" s="64"/>
      <c r="RHD205" s="64"/>
      <c r="RHE205" s="64"/>
      <c r="RHF205" s="64"/>
      <c r="RHG205" s="64"/>
      <c r="RHH205" s="64"/>
      <c r="RHI205" s="64"/>
      <c r="RHJ205" s="64"/>
      <c r="RHK205" s="64"/>
      <c r="RHL205" s="64"/>
      <c r="RHM205" s="64"/>
      <c r="RHN205" s="64"/>
      <c r="RHO205" s="64"/>
      <c r="RHP205" s="64"/>
      <c r="RHQ205" s="64"/>
      <c r="RHR205" s="64"/>
      <c r="RHS205" s="64"/>
      <c r="RHT205" s="64"/>
      <c r="RHU205" s="64"/>
      <c r="RHV205" s="64"/>
      <c r="RHW205" s="64"/>
      <c r="RHX205" s="64"/>
      <c r="RHY205" s="64"/>
      <c r="RHZ205" s="64"/>
      <c r="RIA205" s="64"/>
      <c r="RIB205" s="64"/>
      <c r="RIC205" s="64"/>
      <c r="RID205" s="64"/>
      <c r="RIE205" s="64"/>
      <c r="RIF205" s="64"/>
      <c r="RIG205" s="64"/>
      <c r="RIH205" s="64"/>
      <c r="RII205" s="64"/>
      <c r="RIJ205" s="64"/>
      <c r="RIK205" s="64"/>
      <c r="RIL205" s="64"/>
      <c r="RIM205" s="64"/>
      <c r="RIN205" s="64"/>
      <c r="RIO205" s="64"/>
      <c r="RIP205" s="64"/>
      <c r="RIQ205" s="64"/>
      <c r="RIR205" s="64"/>
      <c r="RIS205" s="64"/>
      <c r="RIT205" s="64"/>
      <c r="RIU205" s="64"/>
      <c r="RIV205" s="64"/>
      <c r="RIW205" s="64"/>
      <c r="RIX205" s="64"/>
      <c r="RIY205" s="64"/>
      <c r="RIZ205" s="64"/>
      <c r="RJA205" s="64"/>
      <c r="RJB205" s="64"/>
      <c r="RJC205" s="64"/>
      <c r="RJD205" s="64"/>
      <c r="RJE205" s="64"/>
      <c r="RJF205" s="64"/>
      <c r="RJG205" s="64"/>
      <c r="RJH205" s="64"/>
      <c r="RJI205" s="64"/>
      <c r="RJJ205" s="64"/>
      <c r="RJK205" s="64"/>
      <c r="RJL205" s="64"/>
      <c r="RJM205" s="64"/>
      <c r="RJN205" s="64"/>
      <c r="RJO205" s="64"/>
      <c r="RJP205" s="64"/>
      <c r="RJQ205" s="64"/>
      <c r="RJR205" s="64"/>
      <c r="RJS205" s="64"/>
      <c r="RJT205" s="64"/>
      <c r="RJU205" s="64"/>
      <c r="RJV205" s="64"/>
      <c r="RJW205" s="64"/>
      <c r="RJX205" s="64"/>
      <c r="RJY205" s="64"/>
      <c r="RJZ205" s="64"/>
      <c r="RKA205" s="64"/>
      <c r="RKB205" s="64"/>
      <c r="RKC205" s="64"/>
      <c r="RKD205" s="64"/>
      <c r="RKE205" s="64"/>
      <c r="RKF205" s="64"/>
      <c r="RKG205" s="64"/>
      <c r="RKH205" s="64"/>
      <c r="RKI205" s="64"/>
      <c r="RKJ205" s="64"/>
      <c r="RKK205" s="64"/>
      <c r="RKL205" s="64"/>
      <c r="RKM205" s="64"/>
      <c r="RKN205" s="64"/>
      <c r="RKO205" s="64"/>
      <c r="RKP205" s="64"/>
      <c r="RKQ205" s="64"/>
      <c r="RKR205" s="64"/>
      <c r="RKS205" s="64"/>
      <c r="RKT205" s="64"/>
      <c r="RKU205" s="64"/>
      <c r="RKV205" s="64"/>
      <c r="RKW205" s="64"/>
      <c r="RKX205" s="64"/>
      <c r="RKY205" s="64"/>
      <c r="RKZ205" s="64"/>
      <c r="RLA205" s="64"/>
      <c r="RLB205" s="64"/>
      <c r="RLC205" s="64"/>
      <c r="RLD205" s="64"/>
      <c r="RLE205" s="64"/>
      <c r="RLF205" s="64"/>
      <c r="RLG205" s="64"/>
      <c r="RLH205" s="64"/>
      <c r="RLI205" s="64"/>
      <c r="RLJ205" s="64"/>
      <c r="RLK205" s="64"/>
      <c r="RLL205" s="64"/>
      <c r="RLM205" s="64"/>
      <c r="RLN205" s="64"/>
      <c r="RLO205" s="64"/>
      <c r="RLP205" s="64"/>
      <c r="RLQ205" s="64"/>
      <c r="RLR205" s="64"/>
      <c r="RLS205" s="64"/>
      <c r="RLT205" s="64"/>
      <c r="RLU205" s="64"/>
      <c r="RLV205" s="64"/>
      <c r="RLW205" s="64"/>
      <c r="RLX205" s="64"/>
      <c r="RLY205" s="64"/>
      <c r="RLZ205" s="64"/>
      <c r="RMA205" s="64"/>
      <c r="RMB205" s="64"/>
      <c r="RMC205" s="64"/>
      <c r="RMD205" s="64"/>
      <c r="RME205" s="64"/>
      <c r="RMF205" s="64"/>
      <c r="RMG205" s="64"/>
      <c r="RMH205" s="64"/>
      <c r="RMI205" s="64"/>
      <c r="RMJ205" s="64"/>
      <c r="RMK205" s="64"/>
      <c r="RML205" s="64"/>
      <c r="RMM205" s="64"/>
      <c r="RMN205" s="64"/>
      <c r="RMO205" s="64"/>
      <c r="RMP205" s="64"/>
      <c r="RMQ205" s="64"/>
      <c r="RMR205" s="64"/>
      <c r="RMS205" s="64"/>
      <c r="RMT205" s="64"/>
      <c r="RMU205" s="64"/>
      <c r="RMV205" s="64"/>
      <c r="RMW205" s="64"/>
      <c r="RMX205" s="64"/>
      <c r="RMY205" s="64"/>
      <c r="RMZ205" s="64"/>
      <c r="RNA205" s="64"/>
      <c r="RNB205" s="64"/>
      <c r="RNC205" s="64"/>
      <c r="RND205" s="64"/>
      <c r="RNE205" s="64"/>
      <c r="RNF205" s="64"/>
      <c r="RNG205" s="64"/>
      <c r="RNH205" s="64"/>
      <c r="RNI205" s="64"/>
      <c r="RNJ205" s="64"/>
      <c r="RNK205" s="64"/>
      <c r="RNL205" s="64"/>
      <c r="RNN205" s="64"/>
      <c r="RNP205" s="64"/>
      <c r="RNQ205" s="64"/>
      <c r="RNR205" s="64"/>
      <c r="RNS205" s="64"/>
      <c r="RNT205" s="64"/>
      <c r="RNU205" s="64"/>
      <c r="RNV205" s="64"/>
      <c r="RNW205" s="64"/>
      <c r="ROB205" s="64"/>
      <c r="ROC205" s="64"/>
      <c r="ROD205" s="64"/>
      <c r="ROE205" s="64"/>
      <c r="ROF205" s="64"/>
      <c r="ROG205" s="64"/>
      <c r="ROH205" s="64"/>
      <c r="ROI205" s="64"/>
      <c r="ROJ205" s="64"/>
      <c r="ROK205" s="64"/>
      <c r="ROL205" s="64"/>
      <c r="ROM205" s="64"/>
      <c r="RON205" s="64"/>
      <c r="ROO205" s="64"/>
      <c r="ROP205" s="64"/>
      <c r="ROQ205" s="64"/>
      <c r="ROR205" s="64"/>
      <c r="ROS205" s="64"/>
      <c r="ROT205" s="64"/>
      <c r="ROU205" s="64"/>
      <c r="ROV205" s="64"/>
      <c r="ROW205" s="64"/>
      <c r="ROX205" s="64"/>
      <c r="ROY205" s="64"/>
      <c r="ROZ205" s="64"/>
      <c r="RPA205" s="64"/>
      <c r="RPB205" s="64"/>
      <c r="RPC205" s="64"/>
      <c r="RPD205" s="64"/>
      <c r="RPE205" s="64"/>
      <c r="RPF205" s="64"/>
      <c r="RPG205" s="64"/>
      <c r="RPH205" s="64"/>
      <c r="RPI205" s="64"/>
      <c r="RPJ205" s="64"/>
      <c r="RPK205" s="64"/>
      <c r="RPL205" s="64"/>
      <c r="RPM205" s="64"/>
      <c r="RPN205" s="64"/>
      <c r="RPO205" s="64"/>
      <c r="RPP205" s="64"/>
      <c r="RPQ205" s="64"/>
      <c r="RPR205" s="64"/>
      <c r="RPS205" s="64"/>
      <c r="RPT205" s="64"/>
      <c r="RPU205" s="64"/>
      <c r="RPV205" s="64"/>
      <c r="RPW205" s="64"/>
      <c r="RPX205" s="64"/>
      <c r="RPY205" s="64"/>
      <c r="RPZ205" s="64"/>
      <c r="RQA205" s="64"/>
      <c r="RQB205" s="64"/>
      <c r="RQC205" s="64"/>
      <c r="RQD205" s="64"/>
      <c r="RQE205" s="64"/>
      <c r="RQF205" s="64"/>
      <c r="RQG205" s="64"/>
      <c r="RQH205" s="64"/>
      <c r="RQI205" s="64"/>
      <c r="RQJ205" s="64"/>
      <c r="RQK205" s="64"/>
      <c r="RQL205" s="64"/>
      <c r="RQM205" s="64"/>
      <c r="RQN205" s="64"/>
      <c r="RQO205" s="64"/>
      <c r="RQP205" s="64"/>
      <c r="RQQ205" s="64"/>
      <c r="RQR205" s="64"/>
      <c r="RQS205" s="64"/>
      <c r="RQT205" s="64"/>
      <c r="RQU205" s="64"/>
      <c r="RQV205" s="64"/>
      <c r="RQW205" s="64"/>
      <c r="RQX205" s="64"/>
      <c r="RQY205" s="64"/>
      <c r="RQZ205" s="64"/>
      <c r="RRA205" s="64"/>
      <c r="RRB205" s="64"/>
      <c r="RRC205" s="64"/>
      <c r="RRD205" s="64"/>
      <c r="RRE205" s="64"/>
      <c r="RRF205" s="64"/>
      <c r="RRG205" s="64"/>
      <c r="RRH205" s="64"/>
      <c r="RRI205" s="64"/>
      <c r="RRJ205" s="64"/>
      <c r="RRK205" s="64"/>
      <c r="RRL205" s="64"/>
      <c r="RRM205" s="64"/>
      <c r="RRN205" s="64"/>
      <c r="RRO205" s="64"/>
      <c r="RRP205" s="64"/>
      <c r="RRQ205" s="64"/>
      <c r="RRR205" s="64"/>
      <c r="RRS205" s="64"/>
      <c r="RRT205" s="64"/>
      <c r="RRU205" s="64"/>
      <c r="RRV205" s="64"/>
      <c r="RRW205" s="64"/>
      <c r="RRX205" s="64"/>
      <c r="RRY205" s="64"/>
      <c r="RRZ205" s="64"/>
      <c r="RSA205" s="64"/>
      <c r="RSB205" s="64"/>
      <c r="RSC205" s="64"/>
      <c r="RSD205" s="64"/>
      <c r="RSE205" s="64"/>
      <c r="RSF205" s="64"/>
      <c r="RSG205" s="64"/>
      <c r="RSH205" s="64"/>
      <c r="RSI205" s="64"/>
      <c r="RSJ205" s="64"/>
      <c r="RSK205" s="64"/>
      <c r="RSL205" s="64"/>
      <c r="RSM205" s="64"/>
      <c r="RSN205" s="64"/>
      <c r="RSO205" s="64"/>
      <c r="RSP205" s="64"/>
      <c r="RSQ205" s="64"/>
      <c r="RSR205" s="64"/>
      <c r="RSS205" s="64"/>
      <c r="RST205" s="64"/>
      <c r="RSU205" s="64"/>
      <c r="RSV205" s="64"/>
      <c r="RSW205" s="64"/>
      <c r="RSX205" s="64"/>
      <c r="RSY205" s="64"/>
      <c r="RSZ205" s="64"/>
      <c r="RTA205" s="64"/>
      <c r="RTB205" s="64"/>
      <c r="RTC205" s="64"/>
      <c r="RTD205" s="64"/>
      <c r="RTE205" s="64"/>
      <c r="RTF205" s="64"/>
      <c r="RTG205" s="64"/>
      <c r="RTH205" s="64"/>
      <c r="RTI205" s="64"/>
      <c r="RTJ205" s="64"/>
      <c r="RTK205" s="64"/>
      <c r="RTL205" s="64"/>
      <c r="RTM205" s="64"/>
      <c r="RTN205" s="64"/>
      <c r="RTO205" s="64"/>
      <c r="RTP205" s="64"/>
      <c r="RTQ205" s="64"/>
      <c r="RTR205" s="64"/>
      <c r="RTS205" s="64"/>
      <c r="RTT205" s="64"/>
      <c r="RTU205" s="64"/>
      <c r="RTV205" s="64"/>
      <c r="RTW205" s="64"/>
      <c r="RTX205" s="64"/>
      <c r="RTY205" s="64"/>
      <c r="RTZ205" s="64"/>
      <c r="RUA205" s="64"/>
      <c r="RUB205" s="64"/>
      <c r="RUC205" s="64"/>
      <c r="RUD205" s="64"/>
      <c r="RUE205" s="64"/>
      <c r="RUF205" s="64"/>
      <c r="RUG205" s="64"/>
      <c r="RUH205" s="64"/>
      <c r="RUI205" s="64"/>
      <c r="RUJ205" s="64"/>
      <c r="RUK205" s="64"/>
      <c r="RUL205" s="64"/>
      <c r="RUM205" s="64"/>
      <c r="RUN205" s="64"/>
      <c r="RUO205" s="64"/>
      <c r="RUP205" s="64"/>
      <c r="RUQ205" s="64"/>
      <c r="RUR205" s="64"/>
      <c r="RUS205" s="64"/>
      <c r="RUT205" s="64"/>
      <c r="RUU205" s="64"/>
      <c r="RUV205" s="64"/>
      <c r="RUW205" s="64"/>
      <c r="RUX205" s="64"/>
      <c r="RUY205" s="64"/>
      <c r="RUZ205" s="64"/>
      <c r="RVA205" s="64"/>
      <c r="RVB205" s="64"/>
      <c r="RVC205" s="64"/>
      <c r="RVD205" s="64"/>
      <c r="RVE205" s="64"/>
      <c r="RVF205" s="64"/>
      <c r="RVG205" s="64"/>
      <c r="RVH205" s="64"/>
      <c r="RVI205" s="64"/>
      <c r="RVJ205" s="64"/>
      <c r="RVK205" s="64"/>
      <c r="RVL205" s="64"/>
      <c r="RVM205" s="64"/>
      <c r="RVN205" s="64"/>
      <c r="RVO205" s="64"/>
      <c r="RVP205" s="64"/>
      <c r="RVQ205" s="64"/>
      <c r="RVR205" s="64"/>
      <c r="RVS205" s="64"/>
      <c r="RVT205" s="64"/>
      <c r="RVU205" s="64"/>
      <c r="RVV205" s="64"/>
      <c r="RVW205" s="64"/>
      <c r="RVX205" s="64"/>
      <c r="RVY205" s="64"/>
      <c r="RVZ205" s="64"/>
      <c r="RWA205" s="64"/>
      <c r="RWB205" s="64"/>
      <c r="RWC205" s="64"/>
      <c r="RWD205" s="64"/>
      <c r="RWE205" s="64"/>
      <c r="RWF205" s="64"/>
      <c r="RWG205" s="64"/>
      <c r="RWH205" s="64"/>
      <c r="RWI205" s="64"/>
      <c r="RWJ205" s="64"/>
      <c r="RWK205" s="64"/>
      <c r="RWL205" s="64"/>
      <c r="RWM205" s="64"/>
      <c r="RWN205" s="64"/>
      <c r="RWO205" s="64"/>
      <c r="RWP205" s="64"/>
      <c r="RWQ205" s="64"/>
      <c r="RWR205" s="64"/>
      <c r="RWS205" s="64"/>
      <c r="RWT205" s="64"/>
      <c r="RWU205" s="64"/>
      <c r="RWV205" s="64"/>
      <c r="RWW205" s="64"/>
      <c r="RWX205" s="64"/>
      <c r="RWY205" s="64"/>
      <c r="RWZ205" s="64"/>
      <c r="RXA205" s="64"/>
      <c r="RXB205" s="64"/>
      <c r="RXC205" s="64"/>
      <c r="RXD205" s="64"/>
      <c r="RXE205" s="64"/>
      <c r="RXF205" s="64"/>
      <c r="RXG205" s="64"/>
      <c r="RXH205" s="64"/>
      <c r="RXJ205" s="64"/>
      <c r="RXL205" s="64"/>
      <c r="RXM205" s="64"/>
      <c r="RXN205" s="64"/>
      <c r="RXO205" s="64"/>
      <c r="RXP205" s="64"/>
      <c r="RXQ205" s="64"/>
      <c r="RXR205" s="64"/>
      <c r="RXS205" s="64"/>
      <c r="RXX205" s="64"/>
      <c r="RXY205" s="64"/>
      <c r="RXZ205" s="64"/>
      <c r="RYA205" s="64"/>
      <c r="RYB205" s="64"/>
      <c r="RYC205" s="64"/>
      <c r="RYD205" s="64"/>
      <c r="RYE205" s="64"/>
      <c r="RYF205" s="64"/>
      <c r="RYG205" s="64"/>
      <c r="RYH205" s="64"/>
      <c r="RYI205" s="64"/>
      <c r="RYJ205" s="64"/>
      <c r="RYK205" s="64"/>
      <c r="RYL205" s="64"/>
      <c r="RYM205" s="64"/>
      <c r="RYN205" s="64"/>
      <c r="RYO205" s="64"/>
      <c r="RYP205" s="64"/>
      <c r="RYQ205" s="64"/>
      <c r="RYR205" s="64"/>
      <c r="RYS205" s="64"/>
      <c r="RYT205" s="64"/>
      <c r="RYU205" s="64"/>
      <c r="RYV205" s="64"/>
      <c r="RYW205" s="64"/>
      <c r="RYX205" s="64"/>
      <c r="RYY205" s="64"/>
      <c r="RYZ205" s="64"/>
      <c r="RZA205" s="64"/>
      <c r="RZB205" s="64"/>
      <c r="RZC205" s="64"/>
      <c r="RZD205" s="64"/>
      <c r="RZE205" s="64"/>
      <c r="RZF205" s="64"/>
      <c r="RZG205" s="64"/>
      <c r="RZH205" s="64"/>
      <c r="RZI205" s="64"/>
      <c r="RZJ205" s="64"/>
      <c r="RZK205" s="64"/>
      <c r="RZL205" s="64"/>
      <c r="RZM205" s="64"/>
      <c r="RZN205" s="64"/>
      <c r="RZO205" s="64"/>
      <c r="RZP205" s="64"/>
      <c r="RZQ205" s="64"/>
      <c r="RZR205" s="64"/>
      <c r="RZS205" s="64"/>
      <c r="RZT205" s="64"/>
      <c r="RZU205" s="64"/>
      <c r="RZV205" s="64"/>
      <c r="RZW205" s="64"/>
      <c r="RZX205" s="64"/>
      <c r="RZY205" s="64"/>
      <c r="RZZ205" s="64"/>
      <c r="SAA205" s="64"/>
      <c r="SAB205" s="64"/>
      <c r="SAC205" s="64"/>
      <c r="SAD205" s="64"/>
      <c r="SAE205" s="64"/>
      <c r="SAF205" s="64"/>
      <c r="SAG205" s="64"/>
      <c r="SAH205" s="64"/>
      <c r="SAI205" s="64"/>
      <c r="SAJ205" s="64"/>
      <c r="SAK205" s="64"/>
      <c r="SAL205" s="64"/>
      <c r="SAM205" s="64"/>
      <c r="SAN205" s="64"/>
      <c r="SAO205" s="64"/>
      <c r="SAP205" s="64"/>
      <c r="SAQ205" s="64"/>
      <c r="SAR205" s="64"/>
      <c r="SAS205" s="64"/>
      <c r="SAT205" s="64"/>
      <c r="SAU205" s="64"/>
      <c r="SAV205" s="64"/>
      <c r="SAW205" s="64"/>
      <c r="SAX205" s="64"/>
      <c r="SAY205" s="64"/>
      <c r="SAZ205" s="64"/>
      <c r="SBA205" s="64"/>
      <c r="SBB205" s="64"/>
      <c r="SBC205" s="64"/>
      <c r="SBD205" s="64"/>
      <c r="SBE205" s="64"/>
      <c r="SBF205" s="64"/>
      <c r="SBG205" s="64"/>
      <c r="SBH205" s="64"/>
      <c r="SBI205" s="64"/>
      <c r="SBJ205" s="64"/>
      <c r="SBK205" s="64"/>
      <c r="SBL205" s="64"/>
      <c r="SBM205" s="64"/>
      <c r="SBN205" s="64"/>
      <c r="SBO205" s="64"/>
      <c r="SBP205" s="64"/>
      <c r="SBQ205" s="64"/>
      <c r="SBR205" s="64"/>
      <c r="SBS205" s="64"/>
      <c r="SBT205" s="64"/>
      <c r="SBU205" s="64"/>
      <c r="SBV205" s="64"/>
      <c r="SBW205" s="64"/>
      <c r="SBX205" s="64"/>
      <c r="SBY205" s="64"/>
      <c r="SBZ205" s="64"/>
      <c r="SCA205" s="64"/>
      <c r="SCB205" s="64"/>
      <c r="SCC205" s="64"/>
      <c r="SCD205" s="64"/>
      <c r="SCE205" s="64"/>
      <c r="SCF205" s="64"/>
      <c r="SCG205" s="64"/>
      <c r="SCH205" s="64"/>
      <c r="SCI205" s="64"/>
      <c r="SCJ205" s="64"/>
      <c r="SCK205" s="64"/>
      <c r="SCL205" s="64"/>
      <c r="SCM205" s="64"/>
      <c r="SCN205" s="64"/>
      <c r="SCO205" s="64"/>
      <c r="SCP205" s="64"/>
      <c r="SCQ205" s="64"/>
      <c r="SCR205" s="64"/>
      <c r="SCS205" s="64"/>
      <c r="SCT205" s="64"/>
      <c r="SCU205" s="64"/>
      <c r="SCV205" s="64"/>
      <c r="SCW205" s="64"/>
      <c r="SCX205" s="64"/>
      <c r="SCY205" s="64"/>
      <c r="SCZ205" s="64"/>
      <c r="SDA205" s="64"/>
      <c r="SDB205" s="64"/>
      <c r="SDC205" s="64"/>
      <c r="SDD205" s="64"/>
      <c r="SDE205" s="64"/>
      <c r="SDF205" s="64"/>
      <c r="SDG205" s="64"/>
      <c r="SDH205" s="64"/>
      <c r="SDI205" s="64"/>
      <c r="SDJ205" s="64"/>
      <c r="SDK205" s="64"/>
      <c r="SDL205" s="64"/>
      <c r="SDM205" s="64"/>
      <c r="SDN205" s="64"/>
      <c r="SDO205" s="64"/>
      <c r="SDP205" s="64"/>
      <c r="SDQ205" s="64"/>
      <c r="SDR205" s="64"/>
      <c r="SDS205" s="64"/>
      <c r="SDT205" s="64"/>
      <c r="SDU205" s="64"/>
      <c r="SDV205" s="64"/>
      <c r="SDW205" s="64"/>
      <c r="SDX205" s="64"/>
      <c r="SDY205" s="64"/>
      <c r="SDZ205" s="64"/>
      <c r="SEA205" s="64"/>
      <c r="SEB205" s="64"/>
      <c r="SEC205" s="64"/>
      <c r="SED205" s="64"/>
      <c r="SEE205" s="64"/>
      <c r="SEF205" s="64"/>
      <c r="SEG205" s="64"/>
      <c r="SEH205" s="64"/>
      <c r="SEI205" s="64"/>
      <c r="SEJ205" s="64"/>
      <c r="SEK205" s="64"/>
      <c r="SEL205" s="64"/>
      <c r="SEM205" s="64"/>
      <c r="SEN205" s="64"/>
      <c r="SEO205" s="64"/>
      <c r="SEP205" s="64"/>
      <c r="SEQ205" s="64"/>
      <c r="SER205" s="64"/>
      <c r="SES205" s="64"/>
      <c r="SET205" s="64"/>
      <c r="SEU205" s="64"/>
      <c r="SEV205" s="64"/>
      <c r="SEW205" s="64"/>
      <c r="SEX205" s="64"/>
      <c r="SEY205" s="64"/>
      <c r="SEZ205" s="64"/>
      <c r="SFA205" s="64"/>
      <c r="SFB205" s="64"/>
      <c r="SFC205" s="64"/>
      <c r="SFD205" s="64"/>
      <c r="SFE205" s="64"/>
      <c r="SFF205" s="64"/>
      <c r="SFG205" s="64"/>
      <c r="SFH205" s="64"/>
      <c r="SFI205" s="64"/>
      <c r="SFJ205" s="64"/>
      <c r="SFK205" s="64"/>
      <c r="SFL205" s="64"/>
      <c r="SFM205" s="64"/>
      <c r="SFN205" s="64"/>
      <c r="SFO205" s="64"/>
      <c r="SFP205" s="64"/>
      <c r="SFQ205" s="64"/>
      <c r="SFR205" s="64"/>
      <c r="SFS205" s="64"/>
      <c r="SFT205" s="64"/>
      <c r="SFU205" s="64"/>
      <c r="SFV205" s="64"/>
      <c r="SFW205" s="64"/>
      <c r="SFX205" s="64"/>
      <c r="SFY205" s="64"/>
      <c r="SFZ205" s="64"/>
      <c r="SGA205" s="64"/>
      <c r="SGB205" s="64"/>
      <c r="SGC205" s="64"/>
      <c r="SGD205" s="64"/>
      <c r="SGE205" s="64"/>
      <c r="SGF205" s="64"/>
      <c r="SGG205" s="64"/>
      <c r="SGH205" s="64"/>
      <c r="SGI205" s="64"/>
      <c r="SGJ205" s="64"/>
      <c r="SGK205" s="64"/>
      <c r="SGL205" s="64"/>
      <c r="SGM205" s="64"/>
      <c r="SGN205" s="64"/>
      <c r="SGO205" s="64"/>
      <c r="SGP205" s="64"/>
      <c r="SGQ205" s="64"/>
      <c r="SGR205" s="64"/>
      <c r="SGS205" s="64"/>
      <c r="SGT205" s="64"/>
      <c r="SGU205" s="64"/>
      <c r="SGV205" s="64"/>
      <c r="SGW205" s="64"/>
      <c r="SGX205" s="64"/>
      <c r="SGY205" s="64"/>
      <c r="SGZ205" s="64"/>
      <c r="SHA205" s="64"/>
      <c r="SHB205" s="64"/>
      <c r="SHC205" s="64"/>
      <c r="SHD205" s="64"/>
      <c r="SHF205" s="64"/>
      <c r="SHH205" s="64"/>
      <c r="SHI205" s="64"/>
      <c r="SHJ205" s="64"/>
      <c r="SHK205" s="64"/>
      <c r="SHL205" s="64"/>
      <c r="SHM205" s="64"/>
      <c r="SHN205" s="64"/>
      <c r="SHO205" s="64"/>
      <c r="SHT205" s="64"/>
      <c r="SHU205" s="64"/>
      <c r="SHV205" s="64"/>
      <c r="SHW205" s="64"/>
      <c r="SHX205" s="64"/>
      <c r="SHY205" s="64"/>
      <c r="SHZ205" s="64"/>
      <c r="SIA205" s="64"/>
      <c r="SIB205" s="64"/>
      <c r="SIC205" s="64"/>
      <c r="SID205" s="64"/>
      <c r="SIE205" s="64"/>
      <c r="SIF205" s="64"/>
      <c r="SIG205" s="64"/>
      <c r="SIH205" s="64"/>
      <c r="SII205" s="64"/>
      <c r="SIJ205" s="64"/>
      <c r="SIK205" s="64"/>
      <c r="SIL205" s="64"/>
      <c r="SIM205" s="64"/>
      <c r="SIN205" s="64"/>
      <c r="SIO205" s="64"/>
      <c r="SIP205" s="64"/>
      <c r="SIQ205" s="64"/>
      <c r="SIR205" s="64"/>
      <c r="SIS205" s="64"/>
      <c r="SIT205" s="64"/>
      <c r="SIU205" s="64"/>
      <c r="SIV205" s="64"/>
      <c r="SIW205" s="64"/>
      <c r="SIX205" s="64"/>
      <c r="SIY205" s="64"/>
      <c r="SIZ205" s="64"/>
      <c r="SJA205" s="64"/>
      <c r="SJB205" s="64"/>
      <c r="SJC205" s="64"/>
      <c r="SJD205" s="64"/>
      <c r="SJE205" s="64"/>
      <c r="SJF205" s="64"/>
      <c r="SJG205" s="64"/>
      <c r="SJH205" s="64"/>
      <c r="SJI205" s="64"/>
      <c r="SJJ205" s="64"/>
      <c r="SJK205" s="64"/>
      <c r="SJL205" s="64"/>
      <c r="SJM205" s="64"/>
      <c r="SJN205" s="64"/>
      <c r="SJO205" s="64"/>
      <c r="SJP205" s="64"/>
      <c r="SJQ205" s="64"/>
      <c r="SJR205" s="64"/>
      <c r="SJS205" s="64"/>
      <c r="SJT205" s="64"/>
      <c r="SJU205" s="64"/>
      <c r="SJV205" s="64"/>
      <c r="SJW205" s="64"/>
      <c r="SJX205" s="64"/>
      <c r="SJY205" s="64"/>
      <c r="SJZ205" s="64"/>
      <c r="SKA205" s="64"/>
      <c r="SKB205" s="64"/>
      <c r="SKC205" s="64"/>
      <c r="SKD205" s="64"/>
      <c r="SKE205" s="64"/>
      <c r="SKF205" s="64"/>
      <c r="SKG205" s="64"/>
      <c r="SKH205" s="64"/>
      <c r="SKI205" s="64"/>
      <c r="SKJ205" s="64"/>
      <c r="SKK205" s="64"/>
      <c r="SKL205" s="64"/>
      <c r="SKM205" s="64"/>
      <c r="SKN205" s="64"/>
      <c r="SKO205" s="64"/>
      <c r="SKP205" s="64"/>
      <c r="SKQ205" s="64"/>
      <c r="SKR205" s="64"/>
      <c r="SKS205" s="64"/>
      <c r="SKT205" s="64"/>
      <c r="SKU205" s="64"/>
      <c r="SKV205" s="64"/>
      <c r="SKW205" s="64"/>
      <c r="SKX205" s="64"/>
      <c r="SKY205" s="64"/>
      <c r="SKZ205" s="64"/>
      <c r="SLA205" s="64"/>
      <c r="SLB205" s="64"/>
      <c r="SLC205" s="64"/>
      <c r="SLD205" s="64"/>
      <c r="SLE205" s="64"/>
      <c r="SLF205" s="64"/>
      <c r="SLG205" s="64"/>
      <c r="SLH205" s="64"/>
      <c r="SLI205" s="64"/>
      <c r="SLJ205" s="64"/>
      <c r="SLK205" s="64"/>
      <c r="SLL205" s="64"/>
      <c r="SLM205" s="64"/>
      <c r="SLN205" s="64"/>
      <c r="SLO205" s="64"/>
      <c r="SLP205" s="64"/>
      <c r="SLQ205" s="64"/>
      <c r="SLR205" s="64"/>
      <c r="SLS205" s="64"/>
      <c r="SLT205" s="64"/>
      <c r="SLU205" s="64"/>
      <c r="SLV205" s="64"/>
      <c r="SLW205" s="64"/>
      <c r="SLX205" s="64"/>
      <c r="SLY205" s="64"/>
      <c r="SLZ205" s="64"/>
      <c r="SMA205" s="64"/>
      <c r="SMB205" s="64"/>
      <c r="SMC205" s="64"/>
      <c r="SMD205" s="64"/>
      <c r="SME205" s="64"/>
      <c r="SMF205" s="64"/>
      <c r="SMG205" s="64"/>
      <c r="SMH205" s="64"/>
      <c r="SMI205" s="64"/>
      <c r="SMJ205" s="64"/>
      <c r="SMK205" s="64"/>
      <c r="SML205" s="64"/>
      <c r="SMM205" s="64"/>
      <c r="SMN205" s="64"/>
      <c r="SMO205" s="64"/>
      <c r="SMP205" s="64"/>
      <c r="SMQ205" s="64"/>
      <c r="SMR205" s="64"/>
      <c r="SMS205" s="64"/>
      <c r="SMT205" s="64"/>
      <c r="SMU205" s="64"/>
      <c r="SMV205" s="64"/>
      <c r="SMW205" s="64"/>
      <c r="SMX205" s="64"/>
      <c r="SMY205" s="64"/>
      <c r="SMZ205" s="64"/>
      <c r="SNA205" s="64"/>
      <c r="SNB205" s="64"/>
      <c r="SNC205" s="64"/>
      <c r="SND205" s="64"/>
      <c r="SNE205" s="64"/>
      <c r="SNF205" s="64"/>
      <c r="SNG205" s="64"/>
      <c r="SNH205" s="64"/>
      <c r="SNI205" s="64"/>
      <c r="SNJ205" s="64"/>
      <c r="SNK205" s="64"/>
      <c r="SNL205" s="64"/>
      <c r="SNM205" s="64"/>
      <c r="SNN205" s="64"/>
      <c r="SNO205" s="64"/>
      <c r="SNP205" s="64"/>
      <c r="SNQ205" s="64"/>
      <c r="SNR205" s="64"/>
      <c r="SNS205" s="64"/>
      <c r="SNT205" s="64"/>
      <c r="SNU205" s="64"/>
      <c r="SNV205" s="64"/>
      <c r="SNW205" s="64"/>
      <c r="SNX205" s="64"/>
      <c r="SNY205" s="64"/>
      <c r="SNZ205" s="64"/>
      <c r="SOA205" s="64"/>
      <c r="SOB205" s="64"/>
      <c r="SOC205" s="64"/>
      <c r="SOD205" s="64"/>
      <c r="SOE205" s="64"/>
      <c r="SOF205" s="64"/>
      <c r="SOG205" s="64"/>
      <c r="SOH205" s="64"/>
      <c r="SOI205" s="64"/>
      <c r="SOJ205" s="64"/>
      <c r="SOK205" s="64"/>
      <c r="SOL205" s="64"/>
      <c r="SOM205" s="64"/>
      <c r="SON205" s="64"/>
      <c r="SOO205" s="64"/>
      <c r="SOP205" s="64"/>
      <c r="SOQ205" s="64"/>
      <c r="SOR205" s="64"/>
      <c r="SOS205" s="64"/>
      <c r="SOT205" s="64"/>
      <c r="SOU205" s="64"/>
      <c r="SOV205" s="64"/>
      <c r="SOW205" s="64"/>
      <c r="SOX205" s="64"/>
      <c r="SOY205" s="64"/>
      <c r="SOZ205" s="64"/>
      <c r="SPA205" s="64"/>
      <c r="SPB205" s="64"/>
      <c r="SPC205" s="64"/>
      <c r="SPD205" s="64"/>
      <c r="SPE205" s="64"/>
      <c r="SPF205" s="64"/>
      <c r="SPG205" s="64"/>
      <c r="SPH205" s="64"/>
      <c r="SPI205" s="64"/>
      <c r="SPJ205" s="64"/>
      <c r="SPK205" s="64"/>
      <c r="SPL205" s="64"/>
      <c r="SPM205" s="64"/>
      <c r="SPN205" s="64"/>
      <c r="SPO205" s="64"/>
      <c r="SPP205" s="64"/>
      <c r="SPQ205" s="64"/>
      <c r="SPR205" s="64"/>
      <c r="SPS205" s="64"/>
      <c r="SPT205" s="64"/>
      <c r="SPU205" s="64"/>
      <c r="SPV205" s="64"/>
      <c r="SPW205" s="64"/>
      <c r="SPX205" s="64"/>
      <c r="SPY205" s="64"/>
      <c r="SPZ205" s="64"/>
      <c r="SQA205" s="64"/>
      <c r="SQB205" s="64"/>
      <c r="SQC205" s="64"/>
      <c r="SQD205" s="64"/>
      <c r="SQE205" s="64"/>
      <c r="SQF205" s="64"/>
      <c r="SQG205" s="64"/>
      <c r="SQH205" s="64"/>
      <c r="SQI205" s="64"/>
      <c r="SQJ205" s="64"/>
      <c r="SQK205" s="64"/>
      <c r="SQL205" s="64"/>
      <c r="SQM205" s="64"/>
      <c r="SQN205" s="64"/>
      <c r="SQO205" s="64"/>
      <c r="SQP205" s="64"/>
      <c r="SQQ205" s="64"/>
      <c r="SQR205" s="64"/>
      <c r="SQS205" s="64"/>
      <c r="SQT205" s="64"/>
      <c r="SQU205" s="64"/>
      <c r="SQV205" s="64"/>
      <c r="SQW205" s="64"/>
      <c r="SQX205" s="64"/>
      <c r="SQY205" s="64"/>
      <c r="SQZ205" s="64"/>
      <c r="SRB205" s="64"/>
      <c r="SRD205" s="64"/>
      <c r="SRE205" s="64"/>
      <c r="SRF205" s="64"/>
      <c r="SRG205" s="64"/>
      <c r="SRH205" s="64"/>
      <c r="SRI205" s="64"/>
      <c r="SRJ205" s="64"/>
      <c r="SRK205" s="64"/>
      <c r="SRP205" s="64"/>
      <c r="SRQ205" s="64"/>
      <c r="SRR205" s="64"/>
      <c r="SRS205" s="64"/>
      <c r="SRT205" s="64"/>
      <c r="SRU205" s="64"/>
      <c r="SRV205" s="64"/>
      <c r="SRW205" s="64"/>
      <c r="SRX205" s="64"/>
      <c r="SRY205" s="64"/>
      <c r="SRZ205" s="64"/>
      <c r="SSA205" s="64"/>
      <c r="SSB205" s="64"/>
      <c r="SSC205" s="64"/>
      <c r="SSD205" s="64"/>
      <c r="SSE205" s="64"/>
      <c r="SSF205" s="64"/>
      <c r="SSG205" s="64"/>
      <c r="SSH205" s="64"/>
      <c r="SSI205" s="64"/>
      <c r="SSJ205" s="64"/>
      <c r="SSK205" s="64"/>
      <c r="SSL205" s="64"/>
      <c r="SSM205" s="64"/>
      <c r="SSN205" s="64"/>
      <c r="SSO205" s="64"/>
      <c r="SSP205" s="64"/>
      <c r="SSQ205" s="64"/>
      <c r="SSR205" s="64"/>
      <c r="SSS205" s="64"/>
      <c r="SST205" s="64"/>
      <c r="SSU205" s="64"/>
      <c r="SSV205" s="64"/>
      <c r="SSW205" s="64"/>
      <c r="SSX205" s="64"/>
      <c r="SSY205" s="64"/>
      <c r="SSZ205" s="64"/>
      <c r="STA205" s="64"/>
      <c r="STB205" s="64"/>
      <c r="STC205" s="64"/>
      <c r="STD205" s="64"/>
      <c r="STE205" s="64"/>
      <c r="STF205" s="64"/>
      <c r="STG205" s="64"/>
      <c r="STH205" s="64"/>
      <c r="STI205" s="64"/>
      <c r="STJ205" s="64"/>
      <c r="STK205" s="64"/>
      <c r="STL205" s="64"/>
      <c r="STM205" s="64"/>
      <c r="STN205" s="64"/>
      <c r="STO205" s="64"/>
      <c r="STP205" s="64"/>
      <c r="STQ205" s="64"/>
      <c r="STR205" s="64"/>
      <c r="STS205" s="64"/>
      <c r="STT205" s="64"/>
      <c r="STU205" s="64"/>
      <c r="STV205" s="64"/>
      <c r="STW205" s="64"/>
      <c r="STX205" s="64"/>
      <c r="STY205" s="64"/>
      <c r="STZ205" s="64"/>
      <c r="SUA205" s="64"/>
      <c r="SUB205" s="64"/>
      <c r="SUC205" s="64"/>
      <c r="SUD205" s="64"/>
      <c r="SUE205" s="64"/>
      <c r="SUF205" s="64"/>
      <c r="SUG205" s="64"/>
      <c r="SUH205" s="64"/>
      <c r="SUI205" s="64"/>
      <c r="SUJ205" s="64"/>
      <c r="SUK205" s="64"/>
      <c r="SUL205" s="64"/>
      <c r="SUM205" s="64"/>
      <c r="SUN205" s="64"/>
      <c r="SUO205" s="64"/>
      <c r="SUP205" s="64"/>
      <c r="SUQ205" s="64"/>
      <c r="SUR205" s="64"/>
      <c r="SUS205" s="64"/>
      <c r="SUT205" s="64"/>
      <c r="SUU205" s="64"/>
      <c r="SUV205" s="64"/>
      <c r="SUW205" s="64"/>
      <c r="SUX205" s="64"/>
      <c r="SUY205" s="64"/>
      <c r="SUZ205" s="64"/>
      <c r="SVA205" s="64"/>
      <c r="SVB205" s="64"/>
      <c r="SVC205" s="64"/>
      <c r="SVD205" s="64"/>
      <c r="SVE205" s="64"/>
      <c r="SVF205" s="64"/>
      <c r="SVG205" s="64"/>
      <c r="SVH205" s="64"/>
      <c r="SVI205" s="64"/>
      <c r="SVJ205" s="64"/>
      <c r="SVK205" s="64"/>
      <c r="SVL205" s="64"/>
      <c r="SVM205" s="64"/>
      <c r="SVN205" s="64"/>
      <c r="SVO205" s="64"/>
      <c r="SVP205" s="64"/>
      <c r="SVQ205" s="64"/>
      <c r="SVR205" s="64"/>
      <c r="SVS205" s="64"/>
      <c r="SVT205" s="64"/>
      <c r="SVU205" s="64"/>
      <c r="SVV205" s="64"/>
      <c r="SVW205" s="64"/>
      <c r="SVX205" s="64"/>
      <c r="SVY205" s="64"/>
      <c r="SVZ205" s="64"/>
      <c r="SWA205" s="64"/>
      <c r="SWB205" s="64"/>
      <c r="SWC205" s="64"/>
      <c r="SWD205" s="64"/>
      <c r="SWE205" s="64"/>
      <c r="SWF205" s="64"/>
      <c r="SWG205" s="64"/>
      <c r="SWH205" s="64"/>
      <c r="SWI205" s="64"/>
      <c r="SWJ205" s="64"/>
      <c r="SWK205" s="64"/>
      <c r="SWL205" s="64"/>
      <c r="SWM205" s="64"/>
      <c r="SWN205" s="64"/>
      <c r="SWO205" s="64"/>
      <c r="SWP205" s="64"/>
      <c r="SWQ205" s="64"/>
      <c r="SWR205" s="64"/>
      <c r="SWS205" s="64"/>
      <c r="SWT205" s="64"/>
      <c r="SWU205" s="64"/>
      <c r="SWV205" s="64"/>
      <c r="SWW205" s="64"/>
      <c r="SWX205" s="64"/>
      <c r="SWY205" s="64"/>
      <c r="SWZ205" s="64"/>
      <c r="SXA205" s="64"/>
      <c r="SXB205" s="64"/>
      <c r="SXC205" s="64"/>
      <c r="SXD205" s="64"/>
      <c r="SXE205" s="64"/>
      <c r="SXF205" s="64"/>
      <c r="SXG205" s="64"/>
      <c r="SXH205" s="64"/>
      <c r="SXI205" s="64"/>
      <c r="SXJ205" s="64"/>
      <c r="SXK205" s="64"/>
      <c r="SXL205" s="64"/>
      <c r="SXM205" s="64"/>
      <c r="SXN205" s="64"/>
      <c r="SXO205" s="64"/>
      <c r="SXP205" s="64"/>
      <c r="SXQ205" s="64"/>
      <c r="SXR205" s="64"/>
      <c r="SXS205" s="64"/>
      <c r="SXT205" s="64"/>
      <c r="SXU205" s="64"/>
      <c r="SXV205" s="64"/>
      <c r="SXW205" s="64"/>
      <c r="SXX205" s="64"/>
      <c r="SXY205" s="64"/>
      <c r="SXZ205" s="64"/>
      <c r="SYA205" s="64"/>
      <c r="SYB205" s="64"/>
      <c r="SYC205" s="64"/>
      <c r="SYD205" s="64"/>
      <c r="SYE205" s="64"/>
      <c r="SYF205" s="64"/>
      <c r="SYG205" s="64"/>
      <c r="SYH205" s="64"/>
      <c r="SYI205" s="64"/>
      <c r="SYJ205" s="64"/>
      <c r="SYK205" s="64"/>
      <c r="SYL205" s="64"/>
      <c r="SYM205" s="64"/>
      <c r="SYN205" s="64"/>
      <c r="SYO205" s="64"/>
      <c r="SYP205" s="64"/>
      <c r="SYQ205" s="64"/>
      <c r="SYR205" s="64"/>
      <c r="SYS205" s="64"/>
      <c r="SYT205" s="64"/>
      <c r="SYU205" s="64"/>
      <c r="SYV205" s="64"/>
      <c r="SYW205" s="64"/>
      <c r="SYX205" s="64"/>
      <c r="SYY205" s="64"/>
      <c r="SYZ205" s="64"/>
      <c r="SZA205" s="64"/>
      <c r="SZB205" s="64"/>
      <c r="SZC205" s="64"/>
      <c r="SZD205" s="64"/>
      <c r="SZE205" s="64"/>
      <c r="SZF205" s="64"/>
      <c r="SZG205" s="64"/>
      <c r="SZH205" s="64"/>
      <c r="SZI205" s="64"/>
      <c r="SZJ205" s="64"/>
      <c r="SZK205" s="64"/>
      <c r="SZL205" s="64"/>
      <c r="SZM205" s="64"/>
      <c r="SZN205" s="64"/>
      <c r="SZO205" s="64"/>
      <c r="SZP205" s="64"/>
      <c r="SZQ205" s="64"/>
      <c r="SZR205" s="64"/>
      <c r="SZS205" s="64"/>
      <c r="SZT205" s="64"/>
      <c r="SZU205" s="64"/>
      <c r="SZV205" s="64"/>
      <c r="SZW205" s="64"/>
      <c r="SZX205" s="64"/>
      <c r="SZY205" s="64"/>
      <c r="SZZ205" s="64"/>
      <c r="TAA205" s="64"/>
      <c r="TAB205" s="64"/>
      <c r="TAC205" s="64"/>
      <c r="TAD205" s="64"/>
      <c r="TAE205" s="64"/>
      <c r="TAF205" s="64"/>
      <c r="TAG205" s="64"/>
      <c r="TAH205" s="64"/>
      <c r="TAI205" s="64"/>
      <c r="TAJ205" s="64"/>
      <c r="TAK205" s="64"/>
      <c r="TAL205" s="64"/>
      <c r="TAM205" s="64"/>
      <c r="TAN205" s="64"/>
      <c r="TAO205" s="64"/>
      <c r="TAP205" s="64"/>
      <c r="TAQ205" s="64"/>
      <c r="TAR205" s="64"/>
      <c r="TAS205" s="64"/>
      <c r="TAT205" s="64"/>
      <c r="TAU205" s="64"/>
      <c r="TAV205" s="64"/>
      <c r="TAX205" s="64"/>
      <c r="TAZ205" s="64"/>
      <c r="TBA205" s="64"/>
      <c r="TBB205" s="64"/>
      <c r="TBC205" s="64"/>
      <c r="TBD205" s="64"/>
      <c r="TBE205" s="64"/>
      <c r="TBF205" s="64"/>
      <c r="TBG205" s="64"/>
      <c r="TBL205" s="64"/>
      <c r="TBM205" s="64"/>
      <c r="TBN205" s="64"/>
      <c r="TBO205" s="64"/>
      <c r="TBP205" s="64"/>
      <c r="TBQ205" s="64"/>
      <c r="TBR205" s="64"/>
      <c r="TBS205" s="64"/>
      <c r="TBT205" s="64"/>
      <c r="TBU205" s="64"/>
      <c r="TBV205" s="64"/>
      <c r="TBW205" s="64"/>
      <c r="TBX205" s="64"/>
      <c r="TBY205" s="64"/>
      <c r="TBZ205" s="64"/>
      <c r="TCA205" s="64"/>
      <c r="TCB205" s="64"/>
      <c r="TCC205" s="64"/>
      <c r="TCD205" s="64"/>
      <c r="TCE205" s="64"/>
      <c r="TCF205" s="64"/>
      <c r="TCG205" s="64"/>
      <c r="TCH205" s="64"/>
      <c r="TCI205" s="64"/>
      <c r="TCJ205" s="64"/>
      <c r="TCK205" s="64"/>
      <c r="TCL205" s="64"/>
      <c r="TCM205" s="64"/>
      <c r="TCN205" s="64"/>
      <c r="TCO205" s="64"/>
      <c r="TCP205" s="64"/>
      <c r="TCQ205" s="64"/>
      <c r="TCR205" s="64"/>
      <c r="TCS205" s="64"/>
      <c r="TCT205" s="64"/>
      <c r="TCU205" s="64"/>
      <c r="TCV205" s="64"/>
      <c r="TCW205" s="64"/>
      <c r="TCX205" s="64"/>
      <c r="TCY205" s="64"/>
      <c r="TCZ205" s="64"/>
      <c r="TDA205" s="64"/>
      <c r="TDB205" s="64"/>
      <c r="TDC205" s="64"/>
      <c r="TDD205" s="64"/>
      <c r="TDE205" s="64"/>
      <c r="TDF205" s="64"/>
      <c r="TDG205" s="64"/>
      <c r="TDH205" s="64"/>
      <c r="TDI205" s="64"/>
      <c r="TDJ205" s="64"/>
      <c r="TDK205" s="64"/>
      <c r="TDL205" s="64"/>
      <c r="TDM205" s="64"/>
      <c r="TDN205" s="64"/>
      <c r="TDO205" s="64"/>
      <c r="TDP205" s="64"/>
      <c r="TDQ205" s="64"/>
      <c r="TDR205" s="64"/>
      <c r="TDS205" s="64"/>
      <c r="TDT205" s="64"/>
      <c r="TDU205" s="64"/>
      <c r="TDV205" s="64"/>
      <c r="TDW205" s="64"/>
      <c r="TDX205" s="64"/>
      <c r="TDY205" s="64"/>
      <c r="TDZ205" s="64"/>
      <c r="TEA205" s="64"/>
      <c r="TEB205" s="64"/>
      <c r="TEC205" s="64"/>
      <c r="TED205" s="64"/>
      <c r="TEE205" s="64"/>
      <c r="TEF205" s="64"/>
      <c r="TEG205" s="64"/>
      <c r="TEH205" s="64"/>
      <c r="TEI205" s="64"/>
      <c r="TEJ205" s="64"/>
      <c r="TEK205" s="64"/>
      <c r="TEL205" s="64"/>
      <c r="TEM205" s="64"/>
      <c r="TEN205" s="64"/>
      <c r="TEO205" s="64"/>
      <c r="TEP205" s="64"/>
      <c r="TEQ205" s="64"/>
      <c r="TER205" s="64"/>
      <c r="TES205" s="64"/>
      <c r="TET205" s="64"/>
      <c r="TEU205" s="64"/>
      <c r="TEV205" s="64"/>
      <c r="TEW205" s="64"/>
      <c r="TEX205" s="64"/>
      <c r="TEY205" s="64"/>
      <c r="TEZ205" s="64"/>
      <c r="TFA205" s="64"/>
      <c r="TFB205" s="64"/>
      <c r="TFC205" s="64"/>
      <c r="TFD205" s="64"/>
      <c r="TFE205" s="64"/>
      <c r="TFF205" s="64"/>
      <c r="TFG205" s="64"/>
      <c r="TFH205" s="64"/>
      <c r="TFI205" s="64"/>
      <c r="TFJ205" s="64"/>
      <c r="TFK205" s="64"/>
      <c r="TFL205" s="64"/>
      <c r="TFM205" s="64"/>
      <c r="TFN205" s="64"/>
      <c r="TFO205" s="64"/>
      <c r="TFP205" s="64"/>
      <c r="TFQ205" s="64"/>
      <c r="TFR205" s="64"/>
      <c r="TFS205" s="64"/>
      <c r="TFT205" s="64"/>
      <c r="TFU205" s="64"/>
      <c r="TFV205" s="64"/>
      <c r="TFW205" s="64"/>
      <c r="TFX205" s="64"/>
      <c r="TFY205" s="64"/>
      <c r="TFZ205" s="64"/>
      <c r="TGA205" s="64"/>
      <c r="TGB205" s="64"/>
      <c r="TGC205" s="64"/>
      <c r="TGD205" s="64"/>
      <c r="TGE205" s="64"/>
      <c r="TGF205" s="64"/>
      <c r="TGG205" s="64"/>
      <c r="TGH205" s="64"/>
      <c r="TGI205" s="64"/>
      <c r="TGJ205" s="64"/>
      <c r="TGK205" s="64"/>
      <c r="TGL205" s="64"/>
      <c r="TGM205" s="64"/>
      <c r="TGN205" s="64"/>
      <c r="TGO205" s="64"/>
      <c r="TGP205" s="64"/>
      <c r="TGQ205" s="64"/>
      <c r="TGR205" s="64"/>
      <c r="TGS205" s="64"/>
      <c r="TGT205" s="64"/>
      <c r="TGU205" s="64"/>
      <c r="TGV205" s="64"/>
      <c r="TGW205" s="64"/>
      <c r="TGX205" s="64"/>
      <c r="TGY205" s="64"/>
      <c r="TGZ205" s="64"/>
      <c r="THA205" s="64"/>
      <c r="THB205" s="64"/>
      <c r="THC205" s="64"/>
      <c r="THD205" s="64"/>
      <c r="THE205" s="64"/>
      <c r="THF205" s="64"/>
      <c r="THG205" s="64"/>
      <c r="THH205" s="64"/>
      <c r="THI205" s="64"/>
      <c r="THJ205" s="64"/>
      <c r="THK205" s="64"/>
      <c r="THL205" s="64"/>
      <c r="THM205" s="64"/>
      <c r="THN205" s="64"/>
      <c r="THO205" s="64"/>
      <c r="THP205" s="64"/>
      <c r="THQ205" s="64"/>
      <c r="THR205" s="64"/>
      <c r="THS205" s="64"/>
      <c r="THT205" s="64"/>
      <c r="THU205" s="64"/>
      <c r="THV205" s="64"/>
      <c r="THW205" s="64"/>
      <c r="THX205" s="64"/>
      <c r="THY205" s="64"/>
      <c r="THZ205" s="64"/>
      <c r="TIA205" s="64"/>
      <c r="TIB205" s="64"/>
      <c r="TIC205" s="64"/>
      <c r="TID205" s="64"/>
      <c r="TIE205" s="64"/>
      <c r="TIF205" s="64"/>
      <c r="TIG205" s="64"/>
      <c r="TIH205" s="64"/>
      <c r="TII205" s="64"/>
      <c r="TIJ205" s="64"/>
      <c r="TIK205" s="64"/>
      <c r="TIL205" s="64"/>
      <c r="TIM205" s="64"/>
      <c r="TIN205" s="64"/>
      <c r="TIO205" s="64"/>
      <c r="TIP205" s="64"/>
      <c r="TIQ205" s="64"/>
      <c r="TIR205" s="64"/>
      <c r="TIS205" s="64"/>
      <c r="TIT205" s="64"/>
      <c r="TIU205" s="64"/>
      <c r="TIV205" s="64"/>
      <c r="TIW205" s="64"/>
      <c r="TIX205" s="64"/>
      <c r="TIY205" s="64"/>
      <c r="TIZ205" s="64"/>
      <c r="TJA205" s="64"/>
      <c r="TJB205" s="64"/>
      <c r="TJC205" s="64"/>
      <c r="TJD205" s="64"/>
      <c r="TJE205" s="64"/>
      <c r="TJF205" s="64"/>
      <c r="TJG205" s="64"/>
      <c r="TJH205" s="64"/>
      <c r="TJI205" s="64"/>
      <c r="TJJ205" s="64"/>
      <c r="TJK205" s="64"/>
      <c r="TJL205" s="64"/>
      <c r="TJM205" s="64"/>
      <c r="TJN205" s="64"/>
      <c r="TJO205" s="64"/>
      <c r="TJP205" s="64"/>
      <c r="TJQ205" s="64"/>
      <c r="TJR205" s="64"/>
      <c r="TJS205" s="64"/>
      <c r="TJT205" s="64"/>
      <c r="TJU205" s="64"/>
      <c r="TJV205" s="64"/>
      <c r="TJW205" s="64"/>
      <c r="TJX205" s="64"/>
      <c r="TJY205" s="64"/>
      <c r="TJZ205" s="64"/>
      <c r="TKA205" s="64"/>
      <c r="TKB205" s="64"/>
      <c r="TKC205" s="64"/>
      <c r="TKD205" s="64"/>
      <c r="TKE205" s="64"/>
      <c r="TKF205" s="64"/>
      <c r="TKG205" s="64"/>
      <c r="TKH205" s="64"/>
      <c r="TKI205" s="64"/>
      <c r="TKJ205" s="64"/>
      <c r="TKK205" s="64"/>
      <c r="TKL205" s="64"/>
      <c r="TKM205" s="64"/>
      <c r="TKN205" s="64"/>
      <c r="TKO205" s="64"/>
      <c r="TKP205" s="64"/>
      <c r="TKQ205" s="64"/>
      <c r="TKR205" s="64"/>
      <c r="TKT205" s="64"/>
      <c r="TKV205" s="64"/>
      <c r="TKW205" s="64"/>
      <c r="TKX205" s="64"/>
      <c r="TKY205" s="64"/>
      <c r="TKZ205" s="64"/>
      <c r="TLA205" s="64"/>
      <c r="TLB205" s="64"/>
      <c r="TLC205" s="64"/>
      <c r="TLH205" s="64"/>
      <c r="TLI205" s="64"/>
      <c r="TLJ205" s="64"/>
      <c r="TLK205" s="64"/>
      <c r="TLL205" s="64"/>
      <c r="TLM205" s="64"/>
      <c r="TLN205" s="64"/>
      <c r="TLO205" s="64"/>
      <c r="TLP205" s="64"/>
      <c r="TLQ205" s="64"/>
      <c r="TLR205" s="64"/>
      <c r="TLS205" s="64"/>
      <c r="TLT205" s="64"/>
      <c r="TLU205" s="64"/>
      <c r="TLV205" s="64"/>
      <c r="TLW205" s="64"/>
      <c r="TLX205" s="64"/>
      <c r="TLY205" s="64"/>
      <c r="TLZ205" s="64"/>
      <c r="TMA205" s="64"/>
      <c r="TMB205" s="64"/>
      <c r="TMC205" s="64"/>
      <c r="TMD205" s="64"/>
      <c r="TME205" s="64"/>
      <c r="TMF205" s="64"/>
      <c r="TMG205" s="64"/>
      <c r="TMH205" s="64"/>
      <c r="TMI205" s="64"/>
      <c r="TMJ205" s="64"/>
      <c r="TMK205" s="64"/>
      <c r="TML205" s="64"/>
      <c r="TMM205" s="64"/>
      <c r="TMN205" s="64"/>
      <c r="TMO205" s="64"/>
      <c r="TMP205" s="64"/>
      <c r="TMQ205" s="64"/>
      <c r="TMR205" s="64"/>
      <c r="TMS205" s="64"/>
      <c r="TMT205" s="64"/>
      <c r="TMU205" s="64"/>
      <c r="TMV205" s="64"/>
      <c r="TMW205" s="64"/>
      <c r="TMX205" s="64"/>
      <c r="TMY205" s="64"/>
      <c r="TMZ205" s="64"/>
      <c r="TNA205" s="64"/>
      <c r="TNB205" s="64"/>
      <c r="TNC205" s="64"/>
      <c r="TND205" s="64"/>
      <c r="TNE205" s="64"/>
      <c r="TNF205" s="64"/>
      <c r="TNG205" s="64"/>
      <c r="TNH205" s="64"/>
      <c r="TNI205" s="64"/>
      <c r="TNJ205" s="64"/>
      <c r="TNK205" s="64"/>
      <c r="TNL205" s="64"/>
      <c r="TNM205" s="64"/>
      <c r="TNN205" s="64"/>
      <c r="TNO205" s="64"/>
      <c r="TNP205" s="64"/>
      <c r="TNQ205" s="64"/>
      <c r="TNR205" s="64"/>
      <c r="TNS205" s="64"/>
      <c r="TNT205" s="64"/>
      <c r="TNU205" s="64"/>
      <c r="TNV205" s="64"/>
      <c r="TNW205" s="64"/>
      <c r="TNX205" s="64"/>
      <c r="TNY205" s="64"/>
      <c r="TNZ205" s="64"/>
      <c r="TOA205" s="64"/>
      <c r="TOB205" s="64"/>
      <c r="TOC205" s="64"/>
      <c r="TOD205" s="64"/>
      <c r="TOE205" s="64"/>
      <c r="TOF205" s="64"/>
      <c r="TOG205" s="64"/>
      <c r="TOH205" s="64"/>
      <c r="TOI205" s="64"/>
      <c r="TOJ205" s="64"/>
      <c r="TOK205" s="64"/>
      <c r="TOL205" s="64"/>
      <c r="TOM205" s="64"/>
      <c r="TON205" s="64"/>
      <c r="TOO205" s="64"/>
      <c r="TOP205" s="64"/>
      <c r="TOQ205" s="64"/>
      <c r="TOR205" s="64"/>
      <c r="TOS205" s="64"/>
      <c r="TOT205" s="64"/>
      <c r="TOU205" s="64"/>
      <c r="TOV205" s="64"/>
      <c r="TOW205" s="64"/>
      <c r="TOX205" s="64"/>
      <c r="TOY205" s="64"/>
      <c r="TOZ205" s="64"/>
      <c r="TPA205" s="64"/>
      <c r="TPB205" s="64"/>
      <c r="TPC205" s="64"/>
      <c r="TPD205" s="64"/>
      <c r="TPE205" s="64"/>
      <c r="TPF205" s="64"/>
      <c r="TPG205" s="64"/>
      <c r="TPH205" s="64"/>
      <c r="TPI205" s="64"/>
      <c r="TPJ205" s="64"/>
      <c r="TPK205" s="64"/>
      <c r="TPL205" s="64"/>
      <c r="TPM205" s="64"/>
      <c r="TPN205" s="64"/>
      <c r="TPO205" s="64"/>
      <c r="TPP205" s="64"/>
      <c r="TPQ205" s="64"/>
      <c r="TPR205" s="64"/>
      <c r="TPS205" s="64"/>
      <c r="TPT205" s="64"/>
      <c r="TPU205" s="64"/>
      <c r="TPV205" s="64"/>
      <c r="TPW205" s="64"/>
      <c r="TPX205" s="64"/>
      <c r="TPY205" s="64"/>
      <c r="TPZ205" s="64"/>
      <c r="TQA205" s="64"/>
      <c r="TQB205" s="64"/>
      <c r="TQC205" s="64"/>
      <c r="TQD205" s="64"/>
      <c r="TQE205" s="64"/>
      <c r="TQF205" s="64"/>
      <c r="TQG205" s="64"/>
      <c r="TQH205" s="64"/>
      <c r="TQI205" s="64"/>
      <c r="TQJ205" s="64"/>
      <c r="TQK205" s="64"/>
      <c r="TQL205" s="64"/>
      <c r="TQM205" s="64"/>
      <c r="TQN205" s="64"/>
      <c r="TQO205" s="64"/>
      <c r="TQP205" s="64"/>
      <c r="TQQ205" s="64"/>
      <c r="TQR205" s="64"/>
      <c r="TQS205" s="64"/>
      <c r="TQT205" s="64"/>
      <c r="TQU205" s="64"/>
      <c r="TQV205" s="64"/>
      <c r="TQW205" s="64"/>
      <c r="TQX205" s="64"/>
      <c r="TQY205" s="64"/>
      <c r="TQZ205" s="64"/>
      <c r="TRA205" s="64"/>
      <c r="TRB205" s="64"/>
      <c r="TRC205" s="64"/>
      <c r="TRD205" s="64"/>
      <c r="TRE205" s="64"/>
      <c r="TRF205" s="64"/>
      <c r="TRG205" s="64"/>
      <c r="TRH205" s="64"/>
      <c r="TRI205" s="64"/>
      <c r="TRJ205" s="64"/>
      <c r="TRK205" s="64"/>
      <c r="TRL205" s="64"/>
      <c r="TRM205" s="64"/>
      <c r="TRN205" s="64"/>
      <c r="TRO205" s="64"/>
      <c r="TRP205" s="64"/>
      <c r="TRQ205" s="64"/>
      <c r="TRR205" s="64"/>
      <c r="TRS205" s="64"/>
      <c r="TRT205" s="64"/>
      <c r="TRU205" s="64"/>
      <c r="TRV205" s="64"/>
      <c r="TRW205" s="64"/>
      <c r="TRX205" s="64"/>
      <c r="TRY205" s="64"/>
      <c r="TRZ205" s="64"/>
      <c r="TSA205" s="64"/>
      <c r="TSB205" s="64"/>
      <c r="TSC205" s="64"/>
      <c r="TSD205" s="64"/>
      <c r="TSE205" s="64"/>
      <c r="TSF205" s="64"/>
      <c r="TSG205" s="64"/>
      <c r="TSH205" s="64"/>
      <c r="TSI205" s="64"/>
      <c r="TSJ205" s="64"/>
      <c r="TSK205" s="64"/>
      <c r="TSL205" s="64"/>
      <c r="TSM205" s="64"/>
      <c r="TSN205" s="64"/>
      <c r="TSO205" s="64"/>
      <c r="TSP205" s="64"/>
      <c r="TSQ205" s="64"/>
      <c r="TSR205" s="64"/>
      <c r="TSS205" s="64"/>
      <c r="TST205" s="64"/>
      <c r="TSU205" s="64"/>
      <c r="TSV205" s="64"/>
      <c r="TSW205" s="64"/>
      <c r="TSX205" s="64"/>
      <c r="TSY205" s="64"/>
      <c r="TSZ205" s="64"/>
      <c r="TTA205" s="64"/>
      <c r="TTB205" s="64"/>
      <c r="TTC205" s="64"/>
      <c r="TTD205" s="64"/>
      <c r="TTE205" s="64"/>
      <c r="TTF205" s="64"/>
      <c r="TTG205" s="64"/>
      <c r="TTH205" s="64"/>
      <c r="TTI205" s="64"/>
      <c r="TTJ205" s="64"/>
      <c r="TTK205" s="64"/>
      <c r="TTL205" s="64"/>
      <c r="TTM205" s="64"/>
      <c r="TTN205" s="64"/>
      <c r="TTO205" s="64"/>
      <c r="TTP205" s="64"/>
      <c r="TTQ205" s="64"/>
      <c r="TTR205" s="64"/>
      <c r="TTS205" s="64"/>
      <c r="TTT205" s="64"/>
      <c r="TTU205" s="64"/>
      <c r="TTV205" s="64"/>
      <c r="TTW205" s="64"/>
      <c r="TTX205" s="64"/>
      <c r="TTY205" s="64"/>
      <c r="TTZ205" s="64"/>
      <c r="TUA205" s="64"/>
      <c r="TUB205" s="64"/>
      <c r="TUC205" s="64"/>
      <c r="TUD205" s="64"/>
      <c r="TUE205" s="64"/>
      <c r="TUF205" s="64"/>
      <c r="TUG205" s="64"/>
      <c r="TUH205" s="64"/>
      <c r="TUI205" s="64"/>
      <c r="TUJ205" s="64"/>
      <c r="TUK205" s="64"/>
      <c r="TUL205" s="64"/>
      <c r="TUM205" s="64"/>
      <c r="TUN205" s="64"/>
      <c r="TUP205" s="64"/>
      <c r="TUR205" s="64"/>
      <c r="TUS205" s="64"/>
      <c r="TUT205" s="64"/>
      <c r="TUU205" s="64"/>
      <c r="TUV205" s="64"/>
      <c r="TUW205" s="64"/>
      <c r="TUX205" s="64"/>
      <c r="TUY205" s="64"/>
      <c r="TVD205" s="64"/>
      <c r="TVE205" s="64"/>
      <c r="TVF205" s="64"/>
      <c r="TVG205" s="64"/>
      <c r="TVH205" s="64"/>
      <c r="TVI205" s="64"/>
      <c r="TVJ205" s="64"/>
      <c r="TVK205" s="64"/>
      <c r="TVL205" s="64"/>
      <c r="TVM205" s="64"/>
      <c r="TVN205" s="64"/>
      <c r="TVO205" s="64"/>
      <c r="TVP205" s="64"/>
      <c r="TVQ205" s="64"/>
      <c r="TVR205" s="64"/>
      <c r="TVS205" s="64"/>
      <c r="TVT205" s="64"/>
      <c r="TVU205" s="64"/>
      <c r="TVV205" s="64"/>
      <c r="TVW205" s="64"/>
      <c r="TVX205" s="64"/>
      <c r="TVY205" s="64"/>
      <c r="TVZ205" s="64"/>
      <c r="TWA205" s="64"/>
      <c r="TWB205" s="64"/>
      <c r="TWC205" s="64"/>
      <c r="TWD205" s="64"/>
      <c r="TWE205" s="64"/>
      <c r="TWF205" s="64"/>
      <c r="TWG205" s="64"/>
      <c r="TWH205" s="64"/>
      <c r="TWI205" s="64"/>
      <c r="TWJ205" s="64"/>
      <c r="TWK205" s="64"/>
      <c r="TWL205" s="64"/>
      <c r="TWM205" s="64"/>
      <c r="TWN205" s="64"/>
      <c r="TWO205" s="64"/>
      <c r="TWP205" s="64"/>
      <c r="TWQ205" s="64"/>
      <c r="TWR205" s="64"/>
      <c r="TWS205" s="64"/>
      <c r="TWT205" s="64"/>
      <c r="TWU205" s="64"/>
      <c r="TWV205" s="64"/>
      <c r="TWW205" s="64"/>
      <c r="TWX205" s="64"/>
      <c r="TWY205" s="64"/>
      <c r="TWZ205" s="64"/>
      <c r="TXA205" s="64"/>
      <c r="TXB205" s="64"/>
      <c r="TXC205" s="64"/>
      <c r="TXD205" s="64"/>
      <c r="TXE205" s="64"/>
      <c r="TXF205" s="64"/>
      <c r="TXG205" s="64"/>
      <c r="TXH205" s="64"/>
      <c r="TXI205" s="64"/>
      <c r="TXJ205" s="64"/>
      <c r="TXK205" s="64"/>
      <c r="TXL205" s="64"/>
      <c r="TXM205" s="64"/>
      <c r="TXN205" s="64"/>
      <c r="TXO205" s="64"/>
      <c r="TXP205" s="64"/>
      <c r="TXQ205" s="64"/>
      <c r="TXR205" s="64"/>
      <c r="TXS205" s="64"/>
      <c r="TXT205" s="64"/>
      <c r="TXU205" s="64"/>
      <c r="TXV205" s="64"/>
      <c r="TXW205" s="64"/>
      <c r="TXX205" s="64"/>
      <c r="TXY205" s="64"/>
      <c r="TXZ205" s="64"/>
      <c r="TYA205" s="64"/>
      <c r="TYB205" s="64"/>
      <c r="TYC205" s="64"/>
      <c r="TYD205" s="64"/>
      <c r="TYE205" s="64"/>
      <c r="TYF205" s="64"/>
      <c r="TYG205" s="64"/>
      <c r="TYH205" s="64"/>
      <c r="TYI205" s="64"/>
      <c r="TYJ205" s="64"/>
      <c r="TYK205" s="64"/>
      <c r="TYL205" s="64"/>
      <c r="TYM205" s="64"/>
      <c r="TYN205" s="64"/>
      <c r="TYO205" s="64"/>
      <c r="TYP205" s="64"/>
      <c r="TYQ205" s="64"/>
      <c r="TYR205" s="64"/>
      <c r="TYS205" s="64"/>
      <c r="TYT205" s="64"/>
      <c r="TYU205" s="64"/>
      <c r="TYV205" s="64"/>
      <c r="TYW205" s="64"/>
      <c r="TYX205" s="64"/>
      <c r="TYY205" s="64"/>
      <c r="TYZ205" s="64"/>
      <c r="TZA205" s="64"/>
      <c r="TZB205" s="64"/>
      <c r="TZC205" s="64"/>
      <c r="TZD205" s="64"/>
      <c r="TZE205" s="64"/>
      <c r="TZF205" s="64"/>
      <c r="TZG205" s="64"/>
      <c r="TZH205" s="64"/>
      <c r="TZI205" s="64"/>
      <c r="TZJ205" s="64"/>
      <c r="TZK205" s="64"/>
      <c r="TZL205" s="64"/>
      <c r="TZM205" s="64"/>
      <c r="TZN205" s="64"/>
      <c r="TZO205" s="64"/>
      <c r="TZP205" s="64"/>
      <c r="TZQ205" s="64"/>
      <c r="TZR205" s="64"/>
      <c r="TZS205" s="64"/>
      <c r="TZT205" s="64"/>
      <c r="TZU205" s="64"/>
      <c r="TZV205" s="64"/>
      <c r="TZW205" s="64"/>
      <c r="TZX205" s="64"/>
      <c r="TZY205" s="64"/>
      <c r="TZZ205" s="64"/>
      <c r="UAA205" s="64"/>
      <c r="UAB205" s="64"/>
      <c r="UAC205" s="64"/>
      <c r="UAD205" s="64"/>
      <c r="UAE205" s="64"/>
      <c r="UAF205" s="64"/>
      <c r="UAG205" s="64"/>
      <c r="UAH205" s="64"/>
      <c r="UAI205" s="64"/>
      <c r="UAJ205" s="64"/>
      <c r="UAK205" s="64"/>
      <c r="UAL205" s="64"/>
      <c r="UAM205" s="64"/>
      <c r="UAN205" s="64"/>
      <c r="UAO205" s="64"/>
      <c r="UAP205" s="64"/>
      <c r="UAQ205" s="64"/>
      <c r="UAR205" s="64"/>
      <c r="UAS205" s="64"/>
      <c r="UAT205" s="64"/>
      <c r="UAU205" s="64"/>
      <c r="UAV205" s="64"/>
      <c r="UAW205" s="64"/>
      <c r="UAX205" s="64"/>
      <c r="UAY205" s="64"/>
      <c r="UAZ205" s="64"/>
      <c r="UBA205" s="64"/>
      <c r="UBB205" s="64"/>
      <c r="UBC205" s="64"/>
      <c r="UBD205" s="64"/>
      <c r="UBE205" s="64"/>
      <c r="UBF205" s="64"/>
      <c r="UBG205" s="64"/>
      <c r="UBH205" s="64"/>
      <c r="UBI205" s="64"/>
      <c r="UBJ205" s="64"/>
      <c r="UBK205" s="64"/>
      <c r="UBL205" s="64"/>
      <c r="UBM205" s="64"/>
      <c r="UBN205" s="64"/>
      <c r="UBO205" s="64"/>
      <c r="UBP205" s="64"/>
      <c r="UBQ205" s="64"/>
      <c r="UBR205" s="64"/>
      <c r="UBS205" s="64"/>
      <c r="UBT205" s="64"/>
      <c r="UBU205" s="64"/>
      <c r="UBV205" s="64"/>
      <c r="UBW205" s="64"/>
      <c r="UBX205" s="64"/>
      <c r="UBY205" s="64"/>
      <c r="UBZ205" s="64"/>
      <c r="UCA205" s="64"/>
      <c r="UCB205" s="64"/>
      <c r="UCC205" s="64"/>
      <c r="UCD205" s="64"/>
      <c r="UCE205" s="64"/>
      <c r="UCF205" s="64"/>
      <c r="UCG205" s="64"/>
      <c r="UCH205" s="64"/>
      <c r="UCI205" s="64"/>
      <c r="UCJ205" s="64"/>
      <c r="UCK205" s="64"/>
      <c r="UCL205" s="64"/>
      <c r="UCM205" s="64"/>
      <c r="UCN205" s="64"/>
      <c r="UCO205" s="64"/>
      <c r="UCP205" s="64"/>
      <c r="UCQ205" s="64"/>
      <c r="UCR205" s="64"/>
      <c r="UCS205" s="64"/>
      <c r="UCT205" s="64"/>
      <c r="UCU205" s="64"/>
      <c r="UCV205" s="64"/>
      <c r="UCW205" s="64"/>
      <c r="UCX205" s="64"/>
      <c r="UCY205" s="64"/>
      <c r="UCZ205" s="64"/>
      <c r="UDA205" s="64"/>
      <c r="UDB205" s="64"/>
      <c r="UDC205" s="64"/>
      <c r="UDD205" s="64"/>
      <c r="UDE205" s="64"/>
      <c r="UDF205" s="64"/>
      <c r="UDG205" s="64"/>
      <c r="UDH205" s="64"/>
      <c r="UDI205" s="64"/>
      <c r="UDJ205" s="64"/>
      <c r="UDK205" s="64"/>
      <c r="UDL205" s="64"/>
      <c r="UDM205" s="64"/>
      <c r="UDN205" s="64"/>
      <c r="UDO205" s="64"/>
      <c r="UDP205" s="64"/>
      <c r="UDQ205" s="64"/>
      <c r="UDR205" s="64"/>
      <c r="UDS205" s="64"/>
      <c r="UDT205" s="64"/>
      <c r="UDU205" s="64"/>
      <c r="UDV205" s="64"/>
      <c r="UDW205" s="64"/>
      <c r="UDX205" s="64"/>
      <c r="UDY205" s="64"/>
      <c r="UDZ205" s="64"/>
      <c r="UEA205" s="64"/>
      <c r="UEB205" s="64"/>
      <c r="UEC205" s="64"/>
      <c r="UED205" s="64"/>
      <c r="UEE205" s="64"/>
      <c r="UEF205" s="64"/>
      <c r="UEG205" s="64"/>
      <c r="UEH205" s="64"/>
      <c r="UEI205" s="64"/>
      <c r="UEJ205" s="64"/>
      <c r="UEL205" s="64"/>
      <c r="UEN205" s="64"/>
      <c r="UEO205" s="64"/>
      <c r="UEP205" s="64"/>
      <c r="UEQ205" s="64"/>
      <c r="UER205" s="64"/>
      <c r="UES205" s="64"/>
      <c r="UET205" s="64"/>
      <c r="UEU205" s="64"/>
      <c r="UEZ205" s="64"/>
      <c r="UFA205" s="64"/>
      <c r="UFB205" s="64"/>
      <c r="UFC205" s="64"/>
      <c r="UFD205" s="64"/>
      <c r="UFE205" s="64"/>
      <c r="UFF205" s="64"/>
      <c r="UFG205" s="64"/>
      <c r="UFH205" s="64"/>
      <c r="UFI205" s="64"/>
      <c r="UFJ205" s="64"/>
      <c r="UFK205" s="64"/>
      <c r="UFL205" s="64"/>
      <c r="UFM205" s="64"/>
      <c r="UFN205" s="64"/>
      <c r="UFO205" s="64"/>
      <c r="UFP205" s="64"/>
      <c r="UFQ205" s="64"/>
      <c r="UFR205" s="64"/>
      <c r="UFS205" s="64"/>
      <c r="UFT205" s="64"/>
      <c r="UFU205" s="64"/>
      <c r="UFV205" s="64"/>
      <c r="UFW205" s="64"/>
      <c r="UFX205" s="64"/>
      <c r="UFY205" s="64"/>
      <c r="UFZ205" s="64"/>
      <c r="UGA205" s="64"/>
      <c r="UGB205" s="64"/>
      <c r="UGC205" s="64"/>
      <c r="UGD205" s="64"/>
      <c r="UGE205" s="64"/>
      <c r="UGF205" s="64"/>
      <c r="UGG205" s="64"/>
      <c r="UGH205" s="64"/>
      <c r="UGI205" s="64"/>
      <c r="UGJ205" s="64"/>
      <c r="UGK205" s="64"/>
      <c r="UGL205" s="64"/>
      <c r="UGM205" s="64"/>
      <c r="UGN205" s="64"/>
      <c r="UGO205" s="64"/>
      <c r="UGP205" s="64"/>
      <c r="UGQ205" s="64"/>
      <c r="UGR205" s="64"/>
      <c r="UGS205" s="64"/>
      <c r="UGT205" s="64"/>
      <c r="UGU205" s="64"/>
      <c r="UGV205" s="64"/>
      <c r="UGW205" s="64"/>
      <c r="UGX205" s="64"/>
      <c r="UGY205" s="64"/>
      <c r="UGZ205" s="64"/>
      <c r="UHA205" s="64"/>
      <c r="UHB205" s="64"/>
      <c r="UHC205" s="64"/>
      <c r="UHD205" s="64"/>
      <c r="UHE205" s="64"/>
      <c r="UHF205" s="64"/>
      <c r="UHG205" s="64"/>
      <c r="UHH205" s="64"/>
      <c r="UHI205" s="64"/>
      <c r="UHJ205" s="64"/>
      <c r="UHK205" s="64"/>
      <c r="UHL205" s="64"/>
      <c r="UHM205" s="64"/>
      <c r="UHN205" s="64"/>
      <c r="UHO205" s="64"/>
      <c r="UHP205" s="64"/>
      <c r="UHQ205" s="64"/>
      <c r="UHR205" s="64"/>
      <c r="UHS205" s="64"/>
      <c r="UHT205" s="64"/>
      <c r="UHU205" s="64"/>
      <c r="UHV205" s="64"/>
      <c r="UHW205" s="64"/>
      <c r="UHX205" s="64"/>
      <c r="UHY205" s="64"/>
      <c r="UHZ205" s="64"/>
      <c r="UIA205" s="64"/>
      <c r="UIB205" s="64"/>
      <c r="UIC205" s="64"/>
      <c r="UID205" s="64"/>
      <c r="UIE205" s="64"/>
      <c r="UIF205" s="64"/>
      <c r="UIG205" s="64"/>
      <c r="UIH205" s="64"/>
      <c r="UII205" s="64"/>
      <c r="UIJ205" s="64"/>
      <c r="UIK205" s="64"/>
      <c r="UIL205" s="64"/>
      <c r="UIM205" s="64"/>
      <c r="UIN205" s="64"/>
      <c r="UIO205" s="64"/>
      <c r="UIP205" s="64"/>
      <c r="UIQ205" s="64"/>
      <c r="UIR205" s="64"/>
      <c r="UIS205" s="64"/>
      <c r="UIT205" s="64"/>
      <c r="UIU205" s="64"/>
      <c r="UIV205" s="64"/>
      <c r="UIW205" s="64"/>
      <c r="UIX205" s="64"/>
      <c r="UIY205" s="64"/>
      <c r="UIZ205" s="64"/>
      <c r="UJA205" s="64"/>
      <c r="UJB205" s="64"/>
      <c r="UJC205" s="64"/>
      <c r="UJD205" s="64"/>
      <c r="UJE205" s="64"/>
      <c r="UJF205" s="64"/>
      <c r="UJG205" s="64"/>
      <c r="UJH205" s="64"/>
      <c r="UJI205" s="64"/>
      <c r="UJJ205" s="64"/>
      <c r="UJK205" s="64"/>
      <c r="UJL205" s="64"/>
      <c r="UJM205" s="64"/>
      <c r="UJN205" s="64"/>
      <c r="UJO205" s="64"/>
      <c r="UJP205" s="64"/>
      <c r="UJQ205" s="64"/>
      <c r="UJR205" s="64"/>
      <c r="UJS205" s="64"/>
      <c r="UJT205" s="64"/>
      <c r="UJU205" s="64"/>
      <c r="UJV205" s="64"/>
      <c r="UJW205" s="64"/>
      <c r="UJX205" s="64"/>
      <c r="UJY205" s="64"/>
      <c r="UJZ205" s="64"/>
      <c r="UKA205" s="64"/>
      <c r="UKB205" s="64"/>
      <c r="UKC205" s="64"/>
      <c r="UKD205" s="64"/>
      <c r="UKE205" s="64"/>
      <c r="UKF205" s="64"/>
      <c r="UKG205" s="64"/>
      <c r="UKH205" s="64"/>
      <c r="UKI205" s="64"/>
      <c r="UKJ205" s="64"/>
      <c r="UKK205" s="64"/>
      <c r="UKL205" s="64"/>
      <c r="UKM205" s="64"/>
      <c r="UKN205" s="64"/>
      <c r="UKO205" s="64"/>
      <c r="UKP205" s="64"/>
      <c r="UKQ205" s="64"/>
      <c r="UKR205" s="64"/>
      <c r="UKS205" s="64"/>
      <c r="UKT205" s="64"/>
      <c r="UKU205" s="64"/>
      <c r="UKV205" s="64"/>
      <c r="UKW205" s="64"/>
      <c r="UKX205" s="64"/>
      <c r="UKY205" s="64"/>
      <c r="UKZ205" s="64"/>
      <c r="ULA205" s="64"/>
      <c r="ULB205" s="64"/>
      <c r="ULC205" s="64"/>
      <c r="ULD205" s="64"/>
      <c r="ULE205" s="64"/>
      <c r="ULF205" s="64"/>
      <c r="ULG205" s="64"/>
      <c r="ULH205" s="64"/>
      <c r="ULI205" s="64"/>
      <c r="ULJ205" s="64"/>
      <c r="ULK205" s="64"/>
      <c r="ULL205" s="64"/>
      <c r="ULM205" s="64"/>
      <c r="ULN205" s="64"/>
      <c r="ULO205" s="64"/>
      <c r="ULP205" s="64"/>
      <c r="ULQ205" s="64"/>
      <c r="ULR205" s="64"/>
      <c r="ULS205" s="64"/>
      <c r="ULT205" s="64"/>
      <c r="ULU205" s="64"/>
      <c r="ULV205" s="64"/>
      <c r="ULW205" s="64"/>
      <c r="ULX205" s="64"/>
      <c r="ULY205" s="64"/>
      <c r="ULZ205" s="64"/>
      <c r="UMA205" s="64"/>
      <c r="UMB205" s="64"/>
      <c r="UMC205" s="64"/>
      <c r="UMD205" s="64"/>
      <c r="UME205" s="64"/>
      <c r="UMF205" s="64"/>
      <c r="UMG205" s="64"/>
      <c r="UMH205" s="64"/>
      <c r="UMI205" s="64"/>
      <c r="UMJ205" s="64"/>
      <c r="UMK205" s="64"/>
      <c r="UML205" s="64"/>
      <c r="UMM205" s="64"/>
      <c r="UMN205" s="64"/>
      <c r="UMO205" s="64"/>
      <c r="UMP205" s="64"/>
      <c r="UMQ205" s="64"/>
      <c r="UMR205" s="64"/>
      <c r="UMS205" s="64"/>
      <c r="UMT205" s="64"/>
      <c r="UMU205" s="64"/>
      <c r="UMV205" s="64"/>
      <c r="UMW205" s="64"/>
      <c r="UMX205" s="64"/>
      <c r="UMY205" s="64"/>
      <c r="UMZ205" s="64"/>
      <c r="UNA205" s="64"/>
      <c r="UNB205" s="64"/>
      <c r="UNC205" s="64"/>
      <c r="UND205" s="64"/>
      <c r="UNE205" s="64"/>
      <c r="UNF205" s="64"/>
      <c r="UNG205" s="64"/>
      <c r="UNH205" s="64"/>
      <c r="UNI205" s="64"/>
      <c r="UNJ205" s="64"/>
      <c r="UNK205" s="64"/>
      <c r="UNL205" s="64"/>
      <c r="UNM205" s="64"/>
      <c r="UNN205" s="64"/>
      <c r="UNO205" s="64"/>
      <c r="UNP205" s="64"/>
      <c r="UNQ205" s="64"/>
      <c r="UNR205" s="64"/>
      <c r="UNS205" s="64"/>
      <c r="UNT205" s="64"/>
      <c r="UNU205" s="64"/>
      <c r="UNV205" s="64"/>
      <c r="UNW205" s="64"/>
      <c r="UNX205" s="64"/>
      <c r="UNY205" s="64"/>
      <c r="UNZ205" s="64"/>
      <c r="UOA205" s="64"/>
      <c r="UOB205" s="64"/>
      <c r="UOC205" s="64"/>
      <c r="UOD205" s="64"/>
      <c r="UOE205" s="64"/>
      <c r="UOF205" s="64"/>
      <c r="UOH205" s="64"/>
      <c r="UOJ205" s="64"/>
      <c r="UOK205" s="64"/>
      <c r="UOL205" s="64"/>
      <c r="UOM205" s="64"/>
      <c r="UON205" s="64"/>
      <c r="UOO205" s="64"/>
      <c r="UOP205" s="64"/>
      <c r="UOQ205" s="64"/>
      <c r="UOV205" s="64"/>
      <c r="UOW205" s="64"/>
      <c r="UOX205" s="64"/>
      <c r="UOY205" s="64"/>
      <c r="UOZ205" s="64"/>
      <c r="UPA205" s="64"/>
      <c r="UPB205" s="64"/>
      <c r="UPC205" s="64"/>
      <c r="UPD205" s="64"/>
      <c r="UPE205" s="64"/>
      <c r="UPF205" s="64"/>
      <c r="UPG205" s="64"/>
      <c r="UPH205" s="64"/>
      <c r="UPI205" s="64"/>
      <c r="UPJ205" s="64"/>
      <c r="UPK205" s="64"/>
      <c r="UPL205" s="64"/>
      <c r="UPM205" s="64"/>
      <c r="UPN205" s="64"/>
      <c r="UPO205" s="64"/>
      <c r="UPP205" s="64"/>
      <c r="UPQ205" s="64"/>
      <c r="UPR205" s="64"/>
      <c r="UPS205" s="64"/>
      <c r="UPT205" s="64"/>
      <c r="UPU205" s="64"/>
      <c r="UPV205" s="64"/>
      <c r="UPW205" s="64"/>
      <c r="UPX205" s="64"/>
      <c r="UPY205" s="64"/>
      <c r="UPZ205" s="64"/>
      <c r="UQA205" s="64"/>
      <c r="UQB205" s="64"/>
      <c r="UQC205" s="64"/>
      <c r="UQD205" s="64"/>
      <c r="UQE205" s="64"/>
      <c r="UQF205" s="64"/>
      <c r="UQG205" s="64"/>
      <c r="UQH205" s="64"/>
      <c r="UQI205" s="64"/>
      <c r="UQJ205" s="64"/>
      <c r="UQK205" s="64"/>
      <c r="UQL205" s="64"/>
      <c r="UQM205" s="64"/>
      <c r="UQN205" s="64"/>
      <c r="UQO205" s="64"/>
      <c r="UQP205" s="64"/>
      <c r="UQQ205" s="64"/>
      <c r="UQR205" s="64"/>
      <c r="UQS205" s="64"/>
      <c r="UQT205" s="64"/>
      <c r="UQU205" s="64"/>
      <c r="UQV205" s="64"/>
      <c r="UQW205" s="64"/>
      <c r="UQX205" s="64"/>
      <c r="UQY205" s="64"/>
      <c r="UQZ205" s="64"/>
      <c r="URA205" s="64"/>
      <c r="URB205" s="64"/>
      <c r="URC205" s="64"/>
      <c r="URD205" s="64"/>
      <c r="URE205" s="64"/>
      <c r="URF205" s="64"/>
      <c r="URG205" s="64"/>
      <c r="URH205" s="64"/>
      <c r="URI205" s="64"/>
      <c r="URJ205" s="64"/>
      <c r="URK205" s="64"/>
      <c r="URL205" s="64"/>
      <c r="URM205" s="64"/>
      <c r="URN205" s="64"/>
      <c r="URO205" s="64"/>
      <c r="URP205" s="64"/>
      <c r="URQ205" s="64"/>
      <c r="URR205" s="64"/>
      <c r="URS205" s="64"/>
      <c r="URT205" s="64"/>
      <c r="URU205" s="64"/>
      <c r="URV205" s="64"/>
      <c r="URW205" s="64"/>
      <c r="URX205" s="64"/>
      <c r="URY205" s="64"/>
      <c r="URZ205" s="64"/>
      <c r="USA205" s="64"/>
      <c r="USB205" s="64"/>
      <c r="USC205" s="64"/>
      <c r="USD205" s="64"/>
      <c r="USE205" s="64"/>
      <c r="USF205" s="64"/>
      <c r="USG205" s="64"/>
      <c r="USH205" s="64"/>
      <c r="USI205" s="64"/>
      <c r="USJ205" s="64"/>
      <c r="USK205" s="64"/>
      <c r="USL205" s="64"/>
      <c r="USM205" s="64"/>
      <c r="USN205" s="64"/>
      <c r="USO205" s="64"/>
      <c r="USP205" s="64"/>
      <c r="USQ205" s="64"/>
      <c r="USR205" s="64"/>
      <c r="USS205" s="64"/>
      <c r="UST205" s="64"/>
      <c r="USU205" s="64"/>
      <c r="USV205" s="64"/>
      <c r="USW205" s="64"/>
      <c r="USX205" s="64"/>
      <c r="USY205" s="64"/>
      <c r="USZ205" s="64"/>
      <c r="UTA205" s="64"/>
      <c r="UTB205" s="64"/>
      <c r="UTC205" s="64"/>
      <c r="UTD205" s="64"/>
      <c r="UTE205" s="64"/>
      <c r="UTF205" s="64"/>
      <c r="UTG205" s="64"/>
      <c r="UTH205" s="64"/>
      <c r="UTI205" s="64"/>
      <c r="UTJ205" s="64"/>
      <c r="UTK205" s="64"/>
      <c r="UTL205" s="64"/>
      <c r="UTM205" s="64"/>
      <c r="UTN205" s="64"/>
      <c r="UTO205" s="64"/>
      <c r="UTP205" s="64"/>
      <c r="UTQ205" s="64"/>
      <c r="UTR205" s="64"/>
      <c r="UTS205" s="64"/>
      <c r="UTT205" s="64"/>
      <c r="UTU205" s="64"/>
      <c r="UTV205" s="64"/>
      <c r="UTW205" s="64"/>
      <c r="UTX205" s="64"/>
      <c r="UTY205" s="64"/>
      <c r="UTZ205" s="64"/>
      <c r="UUA205" s="64"/>
      <c r="UUB205" s="64"/>
      <c r="UUC205" s="64"/>
      <c r="UUD205" s="64"/>
      <c r="UUE205" s="64"/>
      <c r="UUF205" s="64"/>
      <c r="UUG205" s="64"/>
      <c r="UUH205" s="64"/>
      <c r="UUI205" s="64"/>
      <c r="UUJ205" s="64"/>
      <c r="UUK205" s="64"/>
      <c r="UUL205" s="64"/>
      <c r="UUM205" s="64"/>
      <c r="UUN205" s="64"/>
      <c r="UUO205" s="64"/>
      <c r="UUP205" s="64"/>
      <c r="UUQ205" s="64"/>
      <c r="UUR205" s="64"/>
      <c r="UUS205" s="64"/>
      <c r="UUT205" s="64"/>
      <c r="UUU205" s="64"/>
      <c r="UUV205" s="64"/>
      <c r="UUW205" s="64"/>
      <c r="UUX205" s="64"/>
      <c r="UUY205" s="64"/>
      <c r="UUZ205" s="64"/>
      <c r="UVA205" s="64"/>
      <c r="UVB205" s="64"/>
      <c r="UVC205" s="64"/>
      <c r="UVD205" s="64"/>
      <c r="UVE205" s="64"/>
      <c r="UVF205" s="64"/>
      <c r="UVG205" s="64"/>
      <c r="UVH205" s="64"/>
      <c r="UVI205" s="64"/>
      <c r="UVJ205" s="64"/>
      <c r="UVK205" s="64"/>
      <c r="UVL205" s="64"/>
      <c r="UVM205" s="64"/>
      <c r="UVN205" s="64"/>
      <c r="UVO205" s="64"/>
      <c r="UVP205" s="64"/>
      <c r="UVQ205" s="64"/>
      <c r="UVR205" s="64"/>
      <c r="UVS205" s="64"/>
      <c r="UVT205" s="64"/>
      <c r="UVU205" s="64"/>
      <c r="UVV205" s="64"/>
      <c r="UVW205" s="64"/>
      <c r="UVX205" s="64"/>
      <c r="UVY205" s="64"/>
      <c r="UVZ205" s="64"/>
      <c r="UWA205" s="64"/>
      <c r="UWB205" s="64"/>
      <c r="UWC205" s="64"/>
      <c r="UWD205" s="64"/>
      <c r="UWE205" s="64"/>
      <c r="UWF205" s="64"/>
      <c r="UWG205" s="64"/>
      <c r="UWH205" s="64"/>
      <c r="UWI205" s="64"/>
      <c r="UWJ205" s="64"/>
      <c r="UWK205" s="64"/>
      <c r="UWL205" s="64"/>
      <c r="UWM205" s="64"/>
      <c r="UWN205" s="64"/>
      <c r="UWO205" s="64"/>
      <c r="UWP205" s="64"/>
      <c r="UWQ205" s="64"/>
      <c r="UWR205" s="64"/>
      <c r="UWS205" s="64"/>
      <c r="UWT205" s="64"/>
      <c r="UWU205" s="64"/>
      <c r="UWV205" s="64"/>
      <c r="UWW205" s="64"/>
      <c r="UWX205" s="64"/>
      <c r="UWY205" s="64"/>
      <c r="UWZ205" s="64"/>
      <c r="UXA205" s="64"/>
      <c r="UXB205" s="64"/>
      <c r="UXC205" s="64"/>
      <c r="UXD205" s="64"/>
      <c r="UXE205" s="64"/>
      <c r="UXF205" s="64"/>
      <c r="UXG205" s="64"/>
      <c r="UXH205" s="64"/>
      <c r="UXI205" s="64"/>
      <c r="UXJ205" s="64"/>
      <c r="UXK205" s="64"/>
      <c r="UXL205" s="64"/>
      <c r="UXM205" s="64"/>
      <c r="UXN205" s="64"/>
      <c r="UXO205" s="64"/>
      <c r="UXP205" s="64"/>
      <c r="UXQ205" s="64"/>
      <c r="UXR205" s="64"/>
      <c r="UXS205" s="64"/>
      <c r="UXT205" s="64"/>
      <c r="UXU205" s="64"/>
      <c r="UXV205" s="64"/>
      <c r="UXW205" s="64"/>
      <c r="UXX205" s="64"/>
      <c r="UXY205" s="64"/>
      <c r="UXZ205" s="64"/>
      <c r="UYA205" s="64"/>
      <c r="UYB205" s="64"/>
      <c r="UYD205" s="64"/>
      <c r="UYF205" s="64"/>
      <c r="UYG205" s="64"/>
      <c r="UYH205" s="64"/>
      <c r="UYI205" s="64"/>
      <c r="UYJ205" s="64"/>
      <c r="UYK205" s="64"/>
      <c r="UYL205" s="64"/>
      <c r="UYM205" s="64"/>
      <c r="UYR205" s="64"/>
      <c r="UYS205" s="64"/>
      <c r="UYT205" s="64"/>
      <c r="UYU205" s="64"/>
      <c r="UYV205" s="64"/>
      <c r="UYW205" s="64"/>
      <c r="UYX205" s="64"/>
      <c r="UYY205" s="64"/>
      <c r="UYZ205" s="64"/>
      <c r="UZA205" s="64"/>
      <c r="UZB205" s="64"/>
      <c r="UZC205" s="64"/>
      <c r="UZD205" s="64"/>
      <c r="UZE205" s="64"/>
      <c r="UZF205" s="64"/>
      <c r="UZG205" s="64"/>
      <c r="UZH205" s="64"/>
      <c r="UZI205" s="64"/>
      <c r="UZJ205" s="64"/>
      <c r="UZK205" s="64"/>
      <c r="UZL205" s="64"/>
      <c r="UZM205" s="64"/>
      <c r="UZN205" s="64"/>
      <c r="UZO205" s="64"/>
      <c r="UZP205" s="64"/>
      <c r="UZQ205" s="64"/>
      <c r="UZR205" s="64"/>
      <c r="UZS205" s="64"/>
      <c r="UZT205" s="64"/>
      <c r="UZU205" s="64"/>
      <c r="UZV205" s="64"/>
      <c r="UZW205" s="64"/>
      <c r="UZX205" s="64"/>
      <c r="UZY205" s="64"/>
      <c r="UZZ205" s="64"/>
      <c r="VAA205" s="64"/>
      <c r="VAB205" s="64"/>
      <c r="VAC205" s="64"/>
      <c r="VAD205" s="64"/>
      <c r="VAE205" s="64"/>
      <c r="VAF205" s="64"/>
      <c r="VAG205" s="64"/>
      <c r="VAH205" s="64"/>
      <c r="VAI205" s="64"/>
      <c r="VAJ205" s="64"/>
      <c r="VAK205" s="64"/>
      <c r="VAL205" s="64"/>
      <c r="VAM205" s="64"/>
      <c r="VAN205" s="64"/>
      <c r="VAO205" s="64"/>
      <c r="VAP205" s="64"/>
      <c r="VAQ205" s="64"/>
      <c r="VAR205" s="64"/>
      <c r="VAS205" s="64"/>
      <c r="VAT205" s="64"/>
      <c r="VAU205" s="64"/>
      <c r="VAV205" s="64"/>
      <c r="VAW205" s="64"/>
      <c r="VAX205" s="64"/>
      <c r="VAY205" s="64"/>
      <c r="VAZ205" s="64"/>
      <c r="VBA205" s="64"/>
      <c r="VBB205" s="64"/>
      <c r="VBC205" s="64"/>
      <c r="VBD205" s="64"/>
      <c r="VBE205" s="64"/>
      <c r="VBF205" s="64"/>
      <c r="VBG205" s="64"/>
      <c r="VBH205" s="64"/>
      <c r="VBI205" s="64"/>
      <c r="VBJ205" s="64"/>
      <c r="VBK205" s="64"/>
      <c r="VBL205" s="64"/>
      <c r="VBM205" s="64"/>
      <c r="VBN205" s="64"/>
      <c r="VBO205" s="64"/>
      <c r="VBP205" s="64"/>
      <c r="VBQ205" s="64"/>
      <c r="VBR205" s="64"/>
      <c r="VBS205" s="64"/>
      <c r="VBT205" s="64"/>
      <c r="VBU205" s="64"/>
      <c r="VBV205" s="64"/>
      <c r="VBW205" s="64"/>
      <c r="VBX205" s="64"/>
      <c r="VBY205" s="64"/>
      <c r="VBZ205" s="64"/>
      <c r="VCA205" s="64"/>
      <c r="VCB205" s="64"/>
      <c r="VCC205" s="64"/>
      <c r="VCD205" s="64"/>
      <c r="VCE205" s="64"/>
      <c r="VCF205" s="64"/>
      <c r="VCG205" s="64"/>
      <c r="VCH205" s="64"/>
      <c r="VCI205" s="64"/>
      <c r="VCJ205" s="64"/>
      <c r="VCK205" s="64"/>
      <c r="VCL205" s="64"/>
      <c r="VCM205" s="64"/>
      <c r="VCN205" s="64"/>
      <c r="VCO205" s="64"/>
      <c r="VCP205" s="64"/>
      <c r="VCQ205" s="64"/>
      <c r="VCR205" s="64"/>
      <c r="VCS205" s="64"/>
      <c r="VCT205" s="64"/>
      <c r="VCU205" s="64"/>
      <c r="VCV205" s="64"/>
      <c r="VCW205" s="64"/>
      <c r="VCX205" s="64"/>
      <c r="VCY205" s="64"/>
      <c r="VCZ205" s="64"/>
      <c r="VDA205" s="64"/>
      <c r="VDB205" s="64"/>
      <c r="VDC205" s="64"/>
      <c r="VDD205" s="64"/>
      <c r="VDE205" s="64"/>
      <c r="VDF205" s="64"/>
      <c r="VDG205" s="64"/>
      <c r="VDH205" s="64"/>
      <c r="VDI205" s="64"/>
      <c r="VDJ205" s="64"/>
      <c r="VDK205" s="64"/>
      <c r="VDL205" s="64"/>
      <c r="VDM205" s="64"/>
      <c r="VDN205" s="64"/>
      <c r="VDO205" s="64"/>
      <c r="VDP205" s="64"/>
      <c r="VDQ205" s="64"/>
      <c r="VDR205" s="64"/>
      <c r="VDS205" s="64"/>
      <c r="VDT205" s="64"/>
      <c r="VDU205" s="64"/>
      <c r="VDV205" s="64"/>
      <c r="VDW205" s="64"/>
      <c r="VDX205" s="64"/>
      <c r="VDY205" s="64"/>
      <c r="VDZ205" s="64"/>
      <c r="VEA205" s="64"/>
      <c r="VEB205" s="64"/>
      <c r="VEC205" s="64"/>
      <c r="VED205" s="64"/>
      <c r="VEE205" s="64"/>
      <c r="VEF205" s="64"/>
      <c r="VEG205" s="64"/>
      <c r="VEH205" s="64"/>
      <c r="VEI205" s="64"/>
      <c r="VEJ205" s="64"/>
      <c r="VEK205" s="64"/>
      <c r="VEL205" s="64"/>
      <c r="VEM205" s="64"/>
      <c r="VEN205" s="64"/>
      <c r="VEO205" s="64"/>
      <c r="VEP205" s="64"/>
      <c r="VEQ205" s="64"/>
      <c r="VER205" s="64"/>
      <c r="VES205" s="64"/>
      <c r="VET205" s="64"/>
      <c r="VEU205" s="64"/>
      <c r="VEV205" s="64"/>
      <c r="VEW205" s="64"/>
      <c r="VEX205" s="64"/>
      <c r="VEY205" s="64"/>
      <c r="VEZ205" s="64"/>
      <c r="VFA205" s="64"/>
      <c r="VFB205" s="64"/>
      <c r="VFC205" s="64"/>
      <c r="VFD205" s="64"/>
      <c r="VFE205" s="64"/>
      <c r="VFF205" s="64"/>
      <c r="VFG205" s="64"/>
      <c r="VFH205" s="64"/>
      <c r="VFI205" s="64"/>
      <c r="VFJ205" s="64"/>
      <c r="VFK205" s="64"/>
      <c r="VFL205" s="64"/>
      <c r="VFM205" s="64"/>
      <c r="VFN205" s="64"/>
      <c r="VFO205" s="64"/>
      <c r="VFP205" s="64"/>
      <c r="VFQ205" s="64"/>
      <c r="VFR205" s="64"/>
      <c r="VFS205" s="64"/>
      <c r="VFT205" s="64"/>
      <c r="VFU205" s="64"/>
      <c r="VFV205" s="64"/>
      <c r="VFW205" s="64"/>
      <c r="VFX205" s="64"/>
      <c r="VFY205" s="64"/>
      <c r="VFZ205" s="64"/>
      <c r="VGA205" s="64"/>
      <c r="VGB205" s="64"/>
      <c r="VGC205" s="64"/>
      <c r="VGD205" s="64"/>
      <c r="VGE205" s="64"/>
      <c r="VGF205" s="64"/>
      <c r="VGG205" s="64"/>
      <c r="VGH205" s="64"/>
      <c r="VGI205" s="64"/>
      <c r="VGJ205" s="64"/>
      <c r="VGK205" s="64"/>
      <c r="VGL205" s="64"/>
      <c r="VGM205" s="64"/>
      <c r="VGN205" s="64"/>
      <c r="VGO205" s="64"/>
      <c r="VGP205" s="64"/>
      <c r="VGQ205" s="64"/>
      <c r="VGR205" s="64"/>
      <c r="VGS205" s="64"/>
      <c r="VGT205" s="64"/>
      <c r="VGU205" s="64"/>
      <c r="VGV205" s="64"/>
      <c r="VGW205" s="64"/>
      <c r="VGX205" s="64"/>
      <c r="VGY205" s="64"/>
      <c r="VGZ205" s="64"/>
      <c r="VHA205" s="64"/>
      <c r="VHB205" s="64"/>
      <c r="VHC205" s="64"/>
      <c r="VHD205" s="64"/>
      <c r="VHE205" s="64"/>
      <c r="VHF205" s="64"/>
      <c r="VHG205" s="64"/>
      <c r="VHH205" s="64"/>
      <c r="VHI205" s="64"/>
      <c r="VHJ205" s="64"/>
      <c r="VHK205" s="64"/>
      <c r="VHL205" s="64"/>
      <c r="VHM205" s="64"/>
      <c r="VHN205" s="64"/>
      <c r="VHO205" s="64"/>
      <c r="VHP205" s="64"/>
      <c r="VHQ205" s="64"/>
      <c r="VHR205" s="64"/>
      <c r="VHS205" s="64"/>
      <c r="VHT205" s="64"/>
      <c r="VHU205" s="64"/>
      <c r="VHV205" s="64"/>
      <c r="VHW205" s="64"/>
      <c r="VHX205" s="64"/>
      <c r="VHZ205" s="64"/>
      <c r="VIB205" s="64"/>
      <c r="VIC205" s="64"/>
      <c r="VID205" s="64"/>
      <c r="VIE205" s="64"/>
      <c r="VIF205" s="64"/>
      <c r="VIG205" s="64"/>
      <c r="VIH205" s="64"/>
      <c r="VII205" s="64"/>
      <c r="VIN205" s="64"/>
      <c r="VIO205" s="64"/>
      <c r="VIP205" s="64"/>
      <c r="VIQ205" s="64"/>
      <c r="VIR205" s="64"/>
      <c r="VIS205" s="64"/>
      <c r="VIT205" s="64"/>
      <c r="VIU205" s="64"/>
      <c r="VIV205" s="64"/>
      <c r="VIW205" s="64"/>
      <c r="VIX205" s="64"/>
      <c r="VIY205" s="64"/>
      <c r="VIZ205" s="64"/>
      <c r="VJA205" s="64"/>
      <c r="VJB205" s="64"/>
      <c r="VJC205" s="64"/>
      <c r="VJD205" s="64"/>
      <c r="VJE205" s="64"/>
      <c r="VJF205" s="64"/>
      <c r="VJG205" s="64"/>
      <c r="VJH205" s="64"/>
      <c r="VJI205" s="64"/>
      <c r="VJJ205" s="64"/>
      <c r="VJK205" s="64"/>
      <c r="VJL205" s="64"/>
      <c r="VJM205" s="64"/>
      <c r="VJN205" s="64"/>
      <c r="VJO205" s="64"/>
      <c r="VJP205" s="64"/>
      <c r="VJQ205" s="64"/>
      <c r="VJR205" s="64"/>
      <c r="VJS205" s="64"/>
      <c r="VJT205" s="64"/>
      <c r="VJU205" s="64"/>
      <c r="VJV205" s="64"/>
      <c r="VJW205" s="64"/>
      <c r="VJX205" s="64"/>
      <c r="VJY205" s="64"/>
      <c r="VJZ205" s="64"/>
      <c r="VKA205" s="64"/>
      <c r="VKB205" s="64"/>
      <c r="VKC205" s="64"/>
      <c r="VKD205" s="64"/>
      <c r="VKE205" s="64"/>
      <c r="VKF205" s="64"/>
      <c r="VKG205" s="64"/>
      <c r="VKH205" s="64"/>
      <c r="VKI205" s="64"/>
      <c r="VKJ205" s="64"/>
      <c r="VKK205" s="64"/>
      <c r="VKL205" s="64"/>
      <c r="VKM205" s="64"/>
      <c r="VKN205" s="64"/>
      <c r="VKO205" s="64"/>
      <c r="VKP205" s="64"/>
      <c r="VKQ205" s="64"/>
      <c r="VKR205" s="64"/>
      <c r="VKS205" s="64"/>
      <c r="VKT205" s="64"/>
      <c r="VKU205" s="64"/>
      <c r="VKV205" s="64"/>
      <c r="VKW205" s="64"/>
      <c r="VKX205" s="64"/>
      <c r="VKY205" s="64"/>
      <c r="VKZ205" s="64"/>
      <c r="VLA205" s="64"/>
      <c r="VLB205" s="64"/>
      <c r="VLC205" s="64"/>
      <c r="VLD205" s="64"/>
      <c r="VLE205" s="64"/>
      <c r="VLF205" s="64"/>
      <c r="VLG205" s="64"/>
      <c r="VLH205" s="64"/>
      <c r="VLI205" s="64"/>
      <c r="VLJ205" s="64"/>
      <c r="VLK205" s="64"/>
      <c r="VLL205" s="64"/>
      <c r="VLM205" s="64"/>
      <c r="VLN205" s="64"/>
      <c r="VLO205" s="64"/>
      <c r="VLP205" s="64"/>
      <c r="VLQ205" s="64"/>
      <c r="VLR205" s="64"/>
      <c r="VLS205" s="64"/>
      <c r="VLT205" s="64"/>
      <c r="VLU205" s="64"/>
      <c r="VLV205" s="64"/>
      <c r="VLW205" s="64"/>
      <c r="VLX205" s="64"/>
      <c r="VLY205" s="64"/>
      <c r="VLZ205" s="64"/>
      <c r="VMA205" s="64"/>
      <c r="VMB205" s="64"/>
      <c r="VMC205" s="64"/>
      <c r="VMD205" s="64"/>
      <c r="VME205" s="64"/>
      <c r="VMF205" s="64"/>
      <c r="VMG205" s="64"/>
      <c r="VMH205" s="64"/>
      <c r="VMI205" s="64"/>
      <c r="VMJ205" s="64"/>
      <c r="VMK205" s="64"/>
      <c r="VML205" s="64"/>
      <c r="VMM205" s="64"/>
      <c r="VMN205" s="64"/>
      <c r="VMO205" s="64"/>
      <c r="VMP205" s="64"/>
      <c r="VMQ205" s="64"/>
      <c r="VMR205" s="64"/>
      <c r="VMS205" s="64"/>
      <c r="VMT205" s="64"/>
      <c r="VMU205" s="64"/>
      <c r="VMV205" s="64"/>
      <c r="VMW205" s="64"/>
      <c r="VMX205" s="64"/>
      <c r="VMY205" s="64"/>
      <c r="VMZ205" s="64"/>
      <c r="VNA205" s="64"/>
      <c r="VNB205" s="64"/>
      <c r="VNC205" s="64"/>
      <c r="VND205" s="64"/>
      <c r="VNE205" s="64"/>
      <c r="VNF205" s="64"/>
      <c r="VNG205" s="64"/>
      <c r="VNH205" s="64"/>
      <c r="VNI205" s="64"/>
      <c r="VNJ205" s="64"/>
      <c r="VNK205" s="64"/>
      <c r="VNL205" s="64"/>
      <c r="VNM205" s="64"/>
      <c r="VNN205" s="64"/>
      <c r="VNO205" s="64"/>
      <c r="VNP205" s="64"/>
      <c r="VNQ205" s="64"/>
      <c r="VNR205" s="64"/>
      <c r="VNS205" s="64"/>
      <c r="VNT205" s="64"/>
      <c r="VNU205" s="64"/>
      <c r="VNV205" s="64"/>
      <c r="VNW205" s="64"/>
      <c r="VNX205" s="64"/>
      <c r="VNY205" s="64"/>
      <c r="VNZ205" s="64"/>
      <c r="VOA205" s="64"/>
      <c r="VOB205" s="64"/>
      <c r="VOC205" s="64"/>
      <c r="VOD205" s="64"/>
      <c r="VOE205" s="64"/>
      <c r="VOF205" s="64"/>
      <c r="VOG205" s="64"/>
      <c r="VOH205" s="64"/>
      <c r="VOI205" s="64"/>
      <c r="VOJ205" s="64"/>
      <c r="VOK205" s="64"/>
      <c r="VOL205" s="64"/>
      <c r="VOM205" s="64"/>
      <c r="VON205" s="64"/>
      <c r="VOO205" s="64"/>
      <c r="VOP205" s="64"/>
      <c r="VOQ205" s="64"/>
      <c r="VOR205" s="64"/>
      <c r="VOS205" s="64"/>
      <c r="VOT205" s="64"/>
      <c r="VOU205" s="64"/>
      <c r="VOV205" s="64"/>
      <c r="VOW205" s="64"/>
      <c r="VOX205" s="64"/>
      <c r="VOY205" s="64"/>
      <c r="VOZ205" s="64"/>
      <c r="VPA205" s="64"/>
      <c r="VPB205" s="64"/>
      <c r="VPC205" s="64"/>
      <c r="VPD205" s="64"/>
      <c r="VPE205" s="64"/>
      <c r="VPF205" s="64"/>
      <c r="VPG205" s="64"/>
      <c r="VPH205" s="64"/>
      <c r="VPI205" s="64"/>
      <c r="VPJ205" s="64"/>
      <c r="VPK205" s="64"/>
      <c r="VPL205" s="64"/>
      <c r="VPM205" s="64"/>
      <c r="VPN205" s="64"/>
      <c r="VPO205" s="64"/>
      <c r="VPP205" s="64"/>
      <c r="VPQ205" s="64"/>
      <c r="VPR205" s="64"/>
      <c r="VPS205" s="64"/>
      <c r="VPT205" s="64"/>
      <c r="VPU205" s="64"/>
      <c r="VPV205" s="64"/>
      <c r="VPW205" s="64"/>
      <c r="VPX205" s="64"/>
      <c r="VPY205" s="64"/>
      <c r="VPZ205" s="64"/>
      <c r="VQA205" s="64"/>
      <c r="VQB205" s="64"/>
      <c r="VQC205" s="64"/>
      <c r="VQD205" s="64"/>
      <c r="VQE205" s="64"/>
      <c r="VQF205" s="64"/>
      <c r="VQG205" s="64"/>
      <c r="VQH205" s="64"/>
      <c r="VQI205" s="64"/>
      <c r="VQJ205" s="64"/>
      <c r="VQK205" s="64"/>
      <c r="VQL205" s="64"/>
      <c r="VQM205" s="64"/>
      <c r="VQN205" s="64"/>
      <c r="VQO205" s="64"/>
      <c r="VQP205" s="64"/>
      <c r="VQQ205" s="64"/>
      <c r="VQR205" s="64"/>
      <c r="VQS205" s="64"/>
      <c r="VQT205" s="64"/>
      <c r="VQU205" s="64"/>
      <c r="VQV205" s="64"/>
      <c r="VQW205" s="64"/>
      <c r="VQX205" s="64"/>
      <c r="VQY205" s="64"/>
      <c r="VQZ205" s="64"/>
      <c r="VRA205" s="64"/>
      <c r="VRB205" s="64"/>
      <c r="VRC205" s="64"/>
      <c r="VRD205" s="64"/>
      <c r="VRE205" s="64"/>
      <c r="VRF205" s="64"/>
      <c r="VRG205" s="64"/>
      <c r="VRH205" s="64"/>
      <c r="VRI205" s="64"/>
      <c r="VRJ205" s="64"/>
      <c r="VRK205" s="64"/>
      <c r="VRL205" s="64"/>
      <c r="VRM205" s="64"/>
      <c r="VRN205" s="64"/>
      <c r="VRO205" s="64"/>
      <c r="VRP205" s="64"/>
      <c r="VRQ205" s="64"/>
      <c r="VRR205" s="64"/>
      <c r="VRS205" s="64"/>
      <c r="VRT205" s="64"/>
      <c r="VRV205" s="64"/>
      <c r="VRX205" s="64"/>
      <c r="VRY205" s="64"/>
      <c r="VRZ205" s="64"/>
      <c r="VSA205" s="64"/>
      <c r="VSB205" s="64"/>
      <c r="VSC205" s="64"/>
      <c r="VSD205" s="64"/>
      <c r="VSE205" s="64"/>
      <c r="VSJ205" s="64"/>
      <c r="VSK205" s="64"/>
      <c r="VSL205" s="64"/>
      <c r="VSM205" s="64"/>
      <c r="VSN205" s="64"/>
      <c r="VSO205" s="64"/>
      <c r="VSP205" s="64"/>
      <c r="VSQ205" s="64"/>
      <c r="VSR205" s="64"/>
      <c r="VSS205" s="64"/>
      <c r="VST205" s="64"/>
      <c r="VSU205" s="64"/>
      <c r="VSV205" s="64"/>
      <c r="VSW205" s="64"/>
      <c r="VSX205" s="64"/>
      <c r="VSY205" s="64"/>
      <c r="VSZ205" s="64"/>
      <c r="VTA205" s="64"/>
      <c r="VTB205" s="64"/>
      <c r="VTC205" s="64"/>
      <c r="VTD205" s="64"/>
      <c r="VTE205" s="64"/>
      <c r="VTF205" s="64"/>
      <c r="VTG205" s="64"/>
      <c r="VTH205" s="64"/>
      <c r="VTI205" s="64"/>
      <c r="VTJ205" s="64"/>
      <c r="VTK205" s="64"/>
      <c r="VTL205" s="64"/>
      <c r="VTM205" s="64"/>
      <c r="VTN205" s="64"/>
      <c r="VTO205" s="64"/>
      <c r="VTP205" s="64"/>
      <c r="VTQ205" s="64"/>
      <c r="VTR205" s="64"/>
      <c r="VTS205" s="64"/>
      <c r="VTT205" s="64"/>
      <c r="VTU205" s="64"/>
      <c r="VTV205" s="64"/>
      <c r="VTW205" s="64"/>
      <c r="VTX205" s="64"/>
      <c r="VTY205" s="64"/>
      <c r="VTZ205" s="64"/>
      <c r="VUA205" s="64"/>
      <c r="VUB205" s="64"/>
      <c r="VUC205" s="64"/>
      <c r="VUD205" s="64"/>
      <c r="VUE205" s="64"/>
      <c r="VUF205" s="64"/>
      <c r="VUG205" s="64"/>
      <c r="VUH205" s="64"/>
      <c r="VUI205" s="64"/>
      <c r="VUJ205" s="64"/>
      <c r="VUK205" s="64"/>
      <c r="VUL205" s="64"/>
      <c r="VUM205" s="64"/>
      <c r="VUN205" s="64"/>
      <c r="VUO205" s="64"/>
      <c r="VUP205" s="64"/>
      <c r="VUQ205" s="64"/>
      <c r="VUR205" s="64"/>
      <c r="VUS205" s="64"/>
      <c r="VUT205" s="64"/>
      <c r="VUU205" s="64"/>
      <c r="VUV205" s="64"/>
      <c r="VUW205" s="64"/>
      <c r="VUX205" s="64"/>
      <c r="VUY205" s="64"/>
      <c r="VUZ205" s="64"/>
      <c r="VVA205" s="64"/>
      <c r="VVB205" s="64"/>
      <c r="VVC205" s="64"/>
      <c r="VVD205" s="64"/>
      <c r="VVE205" s="64"/>
      <c r="VVF205" s="64"/>
      <c r="VVG205" s="64"/>
      <c r="VVH205" s="64"/>
      <c r="VVI205" s="64"/>
      <c r="VVJ205" s="64"/>
      <c r="VVK205" s="64"/>
      <c r="VVL205" s="64"/>
      <c r="VVM205" s="64"/>
      <c r="VVN205" s="64"/>
      <c r="VVO205" s="64"/>
      <c r="VVP205" s="64"/>
      <c r="VVQ205" s="64"/>
      <c r="VVR205" s="64"/>
      <c r="VVS205" s="64"/>
      <c r="VVT205" s="64"/>
      <c r="VVU205" s="64"/>
      <c r="VVV205" s="64"/>
      <c r="VVW205" s="64"/>
      <c r="VVX205" s="64"/>
      <c r="VVY205" s="64"/>
      <c r="VVZ205" s="64"/>
      <c r="VWA205" s="64"/>
      <c r="VWB205" s="64"/>
      <c r="VWC205" s="64"/>
      <c r="VWD205" s="64"/>
      <c r="VWE205" s="64"/>
      <c r="VWF205" s="64"/>
      <c r="VWG205" s="64"/>
      <c r="VWH205" s="64"/>
      <c r="VWI205" s="64"/>
      <c r="VWJ205" s="64"/>
      <c r="VWK205" s="64"/>
      <c r="VWL205" s="64"/>
      <c r="VWM205" s="64"/>
      <c r="VWN205" s="64"/>
      <c r="VWO205" s="64"/>
      <c r="VWP205" s="64"/>
      <c r="VWQ205" s="64"/>
      <c r="VWR205" s="64"/>
      <c r="VWS205" s="64"/>
      <c r="VWT205" s="64"/>
      <c r="VWU205" s="64"/>
      <c r="VWV205" s="64"/>
      <c r="VWW205" s="64"/>
      <c r="VWX205" s="64"/>
      <c r="VWY205" s="64"/>
      <c r="VWZ205" s="64"/>
      <c r="VXA205" s="64"/>
      <c r="VXB205" s="64"/>
      <c r="VXC205" s="64"/>
      <c r="VXD205" s="64"/>
      <c r="VXE205" s="64"/>
      <c r="VXF205" s="64"/>
      <c r="VXG205" s="64"/>
      <c r="VXH205" s="64"/>
      <c r="VXI205" s="64"/>
      <c r="VXJ205" s="64"/>
      <c r="VXK205" s="64"/>
      <c r="VXL205" s="64"/>
      <c r="VXM205" s="64"/>
      <c r="VXN205" s="64"/>
      <c r="VXO205" s="64"/>
      <c r="VXP205" s="64"/>
      <c r="VXQ205" s="64"/>
      <c r="VXR205" s="64"/>
      <c r="VXS205" s="64"/>
      <c r="VXT205" s="64"/>
      <c r="VXU205" s="64"/>
      <c r="VXV205" s="64"/>
      <c r="VXW205" s="64"/>
      <c r="VXX205" s="64"/>
      <c r="VXY205" s="64"/>
      <c r="VXZ205" s="64"/>
      <c r="VYA205" s="64"/>
      <c r="VYB205" s="64"/>
      <c r="VYC205" s="64"/>
      <c r="VYD205" s="64"/>
      <c r="VYE205" s="64"/>
      <c r="VYF205" s="64"/>
      <c r="VYG205" s="64"/>
      <c r="VYH205" s="64"/>
      <c r="VYI205" s="64"/>
      <c r="VYJ205" s="64"/>
      <c r="VYK205" s="64"/>
      <c r="VYL205" s="64"/>
      <c r="VYM205" s="64"/>
      <c r="VYN205" s="64"/>
      <c r="VYO205" s="64"/>
      <c r="VYP205" s="64"/>
      <c r="VYQ205" s="64"/>
      <c r="VYR205" s="64"/>
      <c r="VYS205" s="64"/>
      <c r="VYT205" s="64"/>
      <c r="VYU205" s="64"/>
      <c r="VYV205" s="64"/>
      <c r="VYW205" s="64"/>
      <c r="VYX205" s="64"/>
      <c r="VYY205" s="64"/>
      <c r="VYZ205" s="64"/>
      <c r="VZA205" s="64"/>
      <c r="VZB205" s="64"/>
      <c r="VZC205" s="64"/>
      <c r="VZD205" s="64"/>
      <c r="VZE205" s="64"/>
      <c r="VZF205" s="64"/>
      <c r="VZG205" s="64"/>
      <c r="VZH205" s="64"/>
      <c r="VZI205" s="64"/>
      <c r="VZJ205" s="64"/>
      <c r="VZK205" s="64"/>
      <c r="VZL205" s="64"/>
      <c r="VZM205" s="64"/>
      <c r="VZN205" s="64"/>
      <c r="VZO205" s="64"/>
      <c r="VZP205" s="64"/>
      <c r="VZQ205" s="64"/>
      <c r="VZR205" s="64"/>
      <c r="VZS205" s="64"/>
      <c r="VZT205" s="64"/>
      <c r="VZU205" s="64"/>
      <c r="VZV205" s="64"/>
      <c r="VZW205" s="64"/>
      <c r="VZX205" s="64"/>
      <c r="VZY205" s="64"/>
      <c r="VZZ205" s="64"/>
      <c r="WAA205" s="64"/>
      <c r="WAB205" s="64"/>
      <c r="WAC205" s="64"/>
      <c r="WAD205" s="64"/>
      <c r="WAE205" s="64"/>
      <c r="WAF205" s="64"/>
      <c r="WAG205" s="64"/>
      <c r="WAH205" s="64"/>
      <c r="WAI205" s="64"/>
      <c r="WAJ205" s="64"/>
      <c r="WAK205" s="64"/>
      <c r="WAL205" s="64"/>
      <c r="WAM205" s="64"/>
      <c r="WAN205" s="64"/>
      <c r="WAO205" s="64"/>
      <c r="WAP205" s="64"/>
      <c r="WAQ205" s="64"/>
      <c r="WAR205" s="64"/>
      <c r="WAS205" s="64"/>
      <c r="WAT205" s="64"/>
      <c r="WAU205" s="64"/>
      <c r="WAV205" s="64"/>
      <c r="WAW205" s="64"/>
      <c r="WAX205" s="64"/>
      <c r="WAY205" s="64"/>
      <c r="WAZ205" s="64"/>
      <c r="WBA205" s="64"/>
      <c r="WBB205" s="64"/>
      <c r="WBC205" s="64"/>
      <c r="WBD205" s="64"/>
      <c r="WBE205" s="64"/>
      <c r="WBF205" s="64"/>
      <c r="WBG205" s="64"/>
      <c r="WBH205" s="64"/>
      <c r="WBI205" s="64"/>
      <c r="WBJ205" s="64"/>
      <c r="WBK205" s="64"/>
      <c r="WBL205" s="64"/>
      <c r="WBM205" s="64"/>
      <c r="WBN205" s="64"/>
      <c r="WBO205" s="64"/>
      <c r="WBP205" s="64"/>
      <c r="WBR205" s="64"/>
      <c r="WBT205" s="64"/>
      <c r="WBU205" s="64"/>
      <c r="WBV205" s="64"/>
      <c r="WBW205" s="64"/>
      <c r="WBX205" s="64"/>
      <c r="WBY205" s="64"/>
      <c r="WBZ205" s="64"/>
      <c r="WCA205" s="64"/>
      <c r="WCF205" s="64"/>
      <c r="WCG205" s="64"/>
      <c r="WCH205" s="64"/>
      <c r="WCI205" s="64"/>
      <c r="WCJ205" s="64"/>
      <c r="WCK205" s="64"/>
      <c r="WCL205" s="64"/>
      <c r="WCM205" s="64"/>
      <c r="WCN205" s="64"/>
      <c r="WCO205" s="64"/>
      <c r="WCP205" s="64"/>
      <c r="WCQ205" s="64"/>
      <c r="WCR205" s="64"/>
      <c r="WCS205" s="64"/>
      <c r="WCT205" s="64"/>
      <c r="WCU205" s="64"/>
      <c r="WCV205" s="64"/>
      <c r="WCW205" s="64"/>
      <c r="WCX205" s="64"/>
      <c r="WCY205" s="64"/>
      <c r="WCZ205" s="64"/>
      <c r="WDA205" s="64"/>
      <c r="WDB205" s="64"/>
      <c r="WDC205" s="64"/>
      <c r="WDD205" s="64"/>
      <c r="WDE205" s="64"/>
      <c r="WDF205" s="64"/>
      <c r="WDG205" s="64"/>
      <c r="WDH205" s="64"/>
      <c r="WDI205" s="64"/>
      <c r="WDJ205" s="64"/>
      <c r="WDK205" s="64"/>
      <c r="WDL205" s="64"/>
      <c r="WDM205" s="64"/>
      <c r="WDN205" s="64"/>
      <c r="WDO205" s="64"/>
      <c r="WDP205" s="64"/>
      <c r="WDQ205" s="64"/>
      <c r="WDR205" s="64"/>
      <c r="WDS205" s="64"/>
      <c r="WDT205" s="64"/>
      <c r="WDU205" s="64"/>
      <c r="WDV205" s="64"/>
      <c r="WDW205" s="64"/>
      <c r="WDX205" s="64"/>
      <c r="WDY205" s="64"/>
      <c r="WDZ205" s="64"/>
      <c r="WEA205" s="64"/>
      <c r="WEB205" s="64"/>
      <c r="WEC205" s="64"/>
      <c r="WED205" s="64"/>
      <c r="WEE205" s="64"/>
      <c r="WEF205" s="64"/>
      <c r="WEG205" s="64"/>
      <c r="WEH205" s="64"/>
      <c r="WEI205" s="64"/>
      <c r="WEJ205" s="64"/>
      <c r="WEK205" s="64"/>
      <c r="WEL205" s="64"/>
      <c r="WEM205" s="64"/>
      <c r="WEN205" s="64"/>
      <c r="WEO205" s="64"/>
      <c r="WEP205" s="64"/>
      <c r="WEQ205" s="64"/>
      <c r="WER205" s="64"/>
      <c r="WES205" s="64"/>
      <c r="WET205" s="64"/>
      <c r="WEU205" s="64"/>
      <c r="WEV205" s="64"/>
      <c r="WEW205" s="64"/>
      <c r="WEX205" s="64"/>
      <c r="WEY205" s="64"/>
      <c r="WEZ205" s="64"/>
      <c r="WFA205" s="64"/>
      <c r="WFB205" s="64"/>
      <c r="WFC205" s="64"/>
      <c r="WFD205" s="64"/>
      <c r="WFE205" s="64"/>
      <c r="WFF205" s="64"/>
      <c r="WFG205" s="64"/>
      <c r="WFH205" s="64"/>
      <c r="WFI205" s="64"/>
      <c r="WFJ205" s="64"/>
      <c r="WFK205" s="64"/>
      <c r="WFL205" s="64"/>
      <c r="WFM205" s="64"/>
      <c r="WFN205" s="64"/>
      <c r="WFO205" s="64"/>
      <c r="WFP205" s="64"/>
      <c r="WFQ205" s="64"/>
      <c r="WFR205" s="64"/>
      <c r="WFS205" s="64"/>
      <c r="WFT205" s="64"/>
      <c r="WFU205" s="64"/>
      <c r="WFV205" s="64"/>
      <c r="WFW205" s="64"/>
      <c r="WFX205" s="64"/>
      <c r="WFY205" s="64"/>
      <c r="WFZ205" s="64"/>
      <c r="WGA205" s="64"/>
      <c r="WGB205" s="64"/>
      <c r="WGC205" s="64"/>
      <c r="WGD205" s="64"/>
      <c r="WGE205" s="64"/>
      <c r="WGF205" s="64"/>
      <c r="WGG205" s="64"/>
      <c r="WGH205" s="64"/>
      <c r="WGI205" s="64"/>
      <c r="WGJ205" s="64"/>
      <c r="WGK205" s="64"/>
      <c r="WGL205" s="64"/>
      <c r="WGM205" s="64"/>
      <c r="WGN205" s="64"/>
      <c r="WGO205" s="64"/>
      <c r="WGP205" s="64"/>
      <c r="WGQ205" s="64"/>
      <c r="WGR205" s="64"/>
      <c r="WGS205" s="64"/>
      <c r="WGT205" s="64"/>
      <c r="WGU205" s="64"/>
      <c r="WGV205" s="64"/>
      <c r="WGW205" s="64"/>
      <c r="WGX205" s="64"/>
      <c r="WGY205" s="64"/>
      <c r="WGZ205" s="64"/>
      <c r="WHA205" s="64"/>
      <c r="WHB205" s="64"/>
      <c r="WHC205" s="64"/>
      <c r="WHD205" s="64"/>
      <c r="WHE205" s="64"/>
      <c r="WHF205" s="64"/>
      <c r="WHG205" s="64"/>
      <c r="WHH205" s="64"/>
      <c r="WHI205" s="64"/>
      <c r="WHJ205" s="64"/>
      <c r="WHK205" s="64"/>
      <c r="WHL205" s="64"/>
      <c r="WHM205" s="64"/>
      <c r="WHN205" s="64"/>
      <c r="WHO205" s="64"/>
      <c r="WHP205" s="64"/>
      <c r="WHQ205" s="64"/>
      <c r="WHR205" s="64"/>
      <c r="WHS205" s="64"/>
      <c r="WHT205" s="64"/>
      <c r="WHU205" s="64"/>
      <c r="WHV205" s="64"/>
      <c r="WHW205" s="64"/>
      <c r="WHX205" s="64"/>
      <c r="WHY205" s="64"/>
      <c r="WHZ205" s="64"/>
      <c r="WIA205" s="64"/>
      <c r="WIB205" s="64"/>
      <c r="WIC205" s="64"/>
      <c r="WID205" s="64"/>
      <c r="WIE205" s="64"/>
      <c r="WIF205" s="64"/>
      <c r="WIG205" s="64"/>
      <c r="WIH205" s="64"/>
      <c r="WII205" s="64"/>
      <c r="WIJ205" s="64"/>
      <c r="WIK205" s="64"/>
      <c r="WIL205" s="64"/>
      <c r="WIM205" s="64"/>
      <c r="WIN205" s="64"/>
      <c r="WIO205" s="64"/>
      <c r="WIP205" s="64"/>
      <c r="WIQ205" s="64"/>
      <c r="WIR205" s="64"/>
      <c r="WIS205" s="64"/>
      <c r="WIT205" s="64"/>
      <c r="WIU205" s="64"/>
      <c r="WIV205" s="64"/>
      <c r="WIW205" s="64"/>
      <c r="WIX205" s="64"/>
      <c r="WIY205" s="64"/>
      <c r="WIZ205" s="64"/>
      <c r="WJA205" s="64"/>
      <c r="WJB205" s="64"/>
      <c r="WJC205" s="64"/>
      <c r="WJD205" s="64"/>
      <c r="WJE205" s="64"/>
      <c r="WJF205" s="64"/>
      <c r="WJG205" s="64"/>
      <c r="WJH205" s="64"/>
      <c r="WJI205" s="64"/>
      <c r="WJJ205" s="64"/>
      <c r="WJK205" s="64"/>
      <c r="WJL205" s="64"/>
      <c r="WJM205" s="64"/>
      <c r="WJN205" s="64"/>
      <c r="WJO205" s="64"/>
      <c r="WJP205" s="64"/>
      <c r="WJQ205" s="64"/>
      <c r="WJR205" s="64"/>
      <c r="WJS205" s="64"/>
      <c r="WJT205" s="64"/>
      <c r="WJU205" s="64"/>
      <c r="WJV205" s="64"/>
      <c r="WJW205" s="64"/>
      <c r="WJX205" s="64"/>
      <c r="WJY205" s="64"/>
      <c r="WJZ205" s="64"/>
      <c r="WKA205" s="64"/>
      <c r="WKB205" s="64"/>
      <c r="WKC205" s="64"/>
      <c r="WKD205" s="64"/>
      <c r="WKE205" s="64"/>
      <c r="WKF205" s="64"/>
      <c r="WKG205" s="64"/>
      <c r="WKH205" s="64"/>
      <c r="WKI205" s="64"/>
      <c r="WKJ205" s="64"/>
      <c r="WKK205" s="64"/>
      <c r="WKL205" s="64"/>
      <c r="WKM205" s="64"/>
      <c r="WKN205" s="64"/>
      <c r="WKO205" s="64"/>
      <c r="WKP205" s="64"/>
      <c r="WKQ205" s="64"/>
      <c r="WKR205" s="64"/>
      <c r="WKS205" s="64"/>
      <c r="WKT205" s="64"/>
      <c r="WKU205" s="64"/>
      <c r="WKV205" s="64"/>
      <c r="WKW205" s="64"/>
      <c r="WKX205" s="64"/>
      <c r="WKY205" s="64"/>
      <c r="WKZ205" s="64"/>
      <c r="WLA205" s="64"/>
      <c r="WLB205" s="64"/>
      <c r="WLC205" s="64"/>
      <c r="WLD205" s="64"/>
      <c r="WLE205" s="64"/>
      <c r="WLF205" s="64"/>
      <c r="WLG205" s="64"/>
      <c r="WLH205" s="64"/>
      <c r="WLI205" s="64"/>
      <c r="WLJ205" s="64"/>
      <c r="WLK205" s="64"/>
      <c r="WLL205" s="64"/>
      <c r="WLN205" s="64"/>
      <c r="WLP205" s="64"/>
      <c r="WLQ205" s="64"/>
      <c r="WLR205" s="64"/>
      <c r="WLS205" s="64"/>
      <c r="WLT205" s="64"/>
      <c r="WLU205" s="64"/>
      <c r="WLV205" s="64"/>
      <c r="WLW205" s="64"/>
      <c r="WMB205" s="64"/>
      <c r="WMC205" s="64"/>
      <c r="WMD205" s="64"/>
      <c r="WME205" s="64"/>
      <c r="WMF205" s="64"/>
      <c r="WMG205" s="64"/>
      <c r="WMH205" s="64"/>
      <c r="WMI205" s="64"/>
      <c r="WMJ205" s="64"/>
      <c r="WMK205" s="64"/>
      <c r="WML205" s="64"/>
      <c r="WMM205" s="64"/>
      <c r="WMN205" s="64"/>
      <c r="WMO205" s="64"/>
      <c r="WMP205" s="64"/>
      <c r="WMQ205" s="64"/>
      <c r="WMR205" s="64"/>
      <c r="WMS205" s="64"/>
      <c r="WMT205" s="64"/>
      <c r="WMU205" s="64"/>
      <c r="WMV205" s="64"/>
      <c r="WMW205" s="64"/>
      <c r="WMX205" s="64"/>
      <c r="WMY205" s="64"/>
      <c r="WMZ205" s="64"/>
      <c r="WNA205" s="64"/>
      <c r="WNB205" s="64"/>
      <c r="WNC205" s="64"/>
      <c r="WND205" s="64"/>
      <c r="WNE205" s="64"/>
      <c r="WNF205" s="64"/>
      <c r="WNG205" s="64"/>
      <c r="WNH205" s="64"/>
      <c r="WNI205" s="64"/>
      <c r="WNJ205" s="64"/>
      <c r="WNK205" s="64"/>
      <c r="WNL205" s="64"/>
      <c r="WNM205" s="64"/>
      <c r="WNN205" s="64"/>
      <c r="WNO205" s="64"/>
      <c r="WNP205" s="64"/>
      <c r="WNQ205" s="64"/>
      <c r="WNR205" s="64"/>
      <c r="WNS205" s="64"/>
      <c r="WNT205" s="64"/>
      <c r="WNU205" s="64"/>
      <c r="WNV205" s="64"/>
      <c r="WNW205" s="64"/>
      <c r="WNX205" s="64"/>
      <c r="WNY205" s="64"/>
      <c r="WNZ205" s="64"/>
      <c r="WOA205" s="64"/>
      <c r="WOB205" s="64"/>
      <c r="WOC205" s="64"/>
      <c r="WOD205" s="64"/>
      <c r="WOE205" s="64"/>
      <c r="WOF205" s="64"/>
      <c r="WOG205" s="64"/>
      <c r="WOH205" s="64"/>
      <c r="WOI205" s="64"/>
      <c r="WOJ205" s="64"/>
      <c r="WOK205" s="64"/>
      <c r="WOL205" s="64"/>
      <c r="WOM205" s="64"/>
      <c r="WON205" s="64"/>
      <c r="WOO205" s="64"/>
      <c r="WOP205" s="64"/>
      <c r="WOQ205" s="64"/>
      <c r="WOR205" s="64"/>
      <c r="WOS205" s="64"/>
      <c r="WOT205" s="64"/>
      <c r="WOU205" s="64"/>
      <c r="WOV205" s="64"/>
      <c r="WOW205" s="64"/>
      <c r="WOX205" s="64"/>
      <c r="WOY205" s="64"/>
      <c r="WOZ205" s="64"/>
      <c r="WPA205" s="64"/>
      <c r="WPB205" s="64"/>
      <c r="WPC205" s="64"/>
      <c r="WPD205" s="64"/>
      <c r="WPE205" s="64"/>
      <c r="WPF205" s="64"/>
      <c r="WPG205" s="64"/>
      <c r="WPH205" s="64"/>
      <c r="WPI205" s="64"/>
      <c r="WPJ205" s="64"/>
      <c r="WPK205" s="64"/>
      <c r="WPL205" s="64"/>
      <c r="WPM205" s="64"/>
      <c r="WPN205" s="64"/>
      <c r="WPO205" s="64"/>
      <c r="WPP205" s="64"/>
      <c r="WPQ205" s="64"/>
      <c r="WPR205" s="64"/>
      <c r="WPS205" s="64"/>
      <c r="WPT205" s="64"/>
      <c r="WPU205" s="64"/>
      <c r="WPV205" s="64"/>
      <c r="WPW205" s="64"/>
      <c r="WPX205" s="64"/>
      <c r="WPY205" s="64"/>
      <c r="WPZ205" s="64"/>
      <c r="WQA205" s="64"/>
      <c r="WQB205" s="64"/>
      <c r="WQC205" s="64"/>
      <c r="WQD205" s="64"/>
      <c r="WQE205" s="64"/>
      <c r="WQF205" s="64"/>
      <c r="WQG205" s="64"/>
      <c r="WQH205" s="64"/>
      <c r="WQI205" s="64"/>
      <c r="WQJ205" s="64"/>
      <c r="WQK205" s="64"/>
      <c r="WQL205" s="64"/>
      <c r="WQM205" s="64"/>
      <c r="WQN205" s="64"/>
      <c r="WQO205" s="64"/>
      <c r="WQP205" s="64"/>
      <c r="WQQ205" s="64"/>
      <c r="WQR205" s="64"/>
      <c r="WQS205" s="64"/>
      <c r="WQT205" s="64"/>
      <c r="WQU205" s="64"/>
      <c r="WQV205" s="64"/>
      <c r="WQW205" s="64"/>
      <c r="WQX205" s="64"/>
      <c r="WQY205" s="64"/>
      <c r="WQZ205" s="64"/>
      <c r="WRA205" s="64"/>
      <c r="WRB205" s="64"/>
      <c r="WRC205" s="64"/>
      <c r="WRD205" s="64"/>
      <c r="WRE205" s="64"/>
      <c r="WRF205" s="64"/>
      <c r="WRG205" s="64"/>
      <c r="WRH205" s="64"/>
      <c r="WRI205" s="64"/>
      <c r="WRJ205" s="64"/>
      <c r="WRK205" s="64"/>
      <c r="WRL205" s="64"/>
      <c r="WRM205" s="64"/>
      <c r="WRN205" s="64"/>
      <c r="WRO205" s="64"/>
      <c r="WRP205" s="64"/>
      <c r="WRQ205" s="64"/>
      <c r="WRR205" s="64"/>
      <c r="WRS205" s="64"/>
      <c r="WRT205" s="64"/>
      <c r="WRU205" s="64"/>
      <c r="WRV205" s="64"/>
      <c r="WRW205" s="64"/>
      <c r="WRX205" s="64"/>
      <c r="WRY205" s="64"/>
      <c r="WRZ205" s="64"/>
      <c r="WSA205" s="64"/>
      <c r="WSB205" s="64"/>
      <c r="WSC205" s="64"/>
      <c r="WSD205" s="64"/>
      <c r="WSE205" s="64"/>
      <c r="WSF205" s="64"/>
      <c r="WSG205" s="64"/>
      <c r="WSH205" s="64"/>
      <c r="WSI205" s="64"/>
      <c r="WSJ205" s="64"/>
      <c r="WSK205" s="64"/>
      <c r="WSL205" s="64"/>
      <c r="WSM205" s="64"/>
      <c r="WSN205" s="64"/>
      <c r="WSO205" s="64"/>
      <c r="WSP205" s="64"/>
      <c r="WSQ205" s="64"/>
      <c r="WSR205" s="64"/>
      <c r="WSS205" s="64"/>
      <c r="WST205" s="64"/>
      <c r="WSU205" s="64"/>
      <c r="WSV205" s="64"/>
      <c r="WSW205" s="64"/>
      <c r="WSX205" s="64"/>
      <c r="WSY205" s="64"/>
      <c r="WSZ205" s="64"/>
      <c r="WTA205" s="64"/>
      <c r="WTB205" s="64"/>
      <c r="WTC205" s="64"/>
      <c r="WTD205" s="64"/>
      <c r="WTE205" s="64"/>
      <c r="WTF205" s="64"/>
      <c r="WTG205" s="64"/>
      <c r="WTH205" s="64"/>
      <c r="WTI205" s="64"/>
      <c r="WTJ205" s="64"/>
      <c r="WTK205" s="64"/>
      <c r="WTL205" s="64"/>
      <c r="WTM205" s="64"/>
      <c r="WTN205" s="64"/>
      <c r="WTO205" s="64"/>
      <c r="WTP205" s="64"/>
      <c r="WTQ205" s="64"/>
      <c r="WTR205" s="64"/>
      <c r="WTS205" s="64"/>
      <c r="WTT205" s="64"/>
      <c r="WTU205" s="64"/>
      <c r="WTV205" s="64"/>
      <c r="WTW205" s="64"/>
      <c r="WTX205" s="64"/>
      <c r="WTY205" s="64"/>
      <c r="WTZ205" s="64"/>
      <c r="WUA205" s="64"/>
      <c r="WUB205" s="64"/>
      <c r="WUC205" s="64"/>
      <c r="WUD205" s="64"/>
      <c r="WUE205" s="64"/>
      <c r="WUF205" s="64"/>
      <c r="WUG205" s="64"/>
      <c r="WUH205" s="64"/>
      <c r="WUI205" s="64"/>
      <c r="WUJ205" s="64"/>
      <c r="WUK205" s="64"/>
      <c r="WUL205" s="64"/>
      <c r="WUM205" s="64"/>
      <c r="WUN205" s="64"/>
      <c r="WUO205" s="64"/>
      <c r="WUP205" s="64"/>
      <c r="WUQ205" s="64"/>
      <c r="WUR205" s="64"/>
      <c r="WUS205" s="64"/>
      <c r="WUT205" s="64"/>
      <c r="WUU205" s="64"/>
      <c r="WUV205" s="64"/>
      <c r="WUW205" s="64"/>
      <c r="WUX205" s="64"/>
      <c r="WUY205" s="64"/>
      <c r="WUZ205" s="64"/>
      <c r="WVA205" s="64"/>
      <c r="WVB205" s="64"/>
      <c r="WVC205" s="64"/>
      <c r="WVD205" s="64"/>
      <c r="WVE205" s="64"/>
      <c r="WVF205" s="64"/>
      <c r="WVG205" s="64"/>
      <c r="WVH205" s="64"/>
      <c r="WVJ205" s="64"/>
      <c r="WVL205" s="64"/>
      <c r="WVM205" s="64"/>
      <c r="WVN205" s="64"/>
      <c r="WVO205" s="64"/>
      <c r="WVP205" s="64"/>
      <c r="WVQ205" s="64"/>
      <c r="WVR205" s="64"/>
      <c r="WVS205" s="64"/>
      <c r="WVX205" s="64"/>
      <c r="WVY205" s="64"/>
      <c r="WVZ205" s="64"/>
      <c r="WWA205" s="64"/>
      <c r="WWB205" s="64"/>
      <c r="WWC205" s="64"/>
      <c r="WWD205" s="64"/>
      <c r="WWE205" s="64"/>
      <c r="WWF205" s="64"/>
      <c r="WWG205" s="64"/>
      <c r="WWH205" s="64"/>
      <c r="WWI205" s="64"/>
      <c r="WWJ205" s="64"/>
      <c r="WWK205" s="64"/>
      <c r="WWL205" s="64"/>
      <c r="WWM205" s="64"/>
      <c r="WWN205" s="64"/>
      <c r="WWO205" s="64"/>
      <c r="WWP205" s="64"/>
      <c r="WWQ205" s="64"/>
      <c r="WWR205" s="64"/>
      <c r="WWS205" s="64"/>
      <c r="WWT205" s="64"/>
      <c r="WWU205" s="64"/>
      <c r="WWV205" s="64"/>
      <c r="WWW205" s="64"/>
      <c r="WWX205" s="64"/>
      <c r="WWY205" s="64"/>
      <c r="WWZ205" s="64"/>
      <c r="WXA205" s="64"/>
      <c r="WXB205" s="64"/>
      <c r="WXC205" s="64"/>
      <c r="WXD205" s="64"/>
      <c r="WXE205" s="64"/>
      <c r="WXF205" s="64"/>
      <c r="WXG205" s="64"/>
      <c r="WXH205" s="64"/>
      <c r="WXI205" s="64"/>
      <c r="WXJ205" s="64"/>
      <c r="WXK205" s="64"/>
      <c r="WXL205" s="64"/>
      <c r="WXM205" s="64"/>
      <c r="WXN205" s="64"/>
      <c r="WXO205" s="64"/>
      <c r="WXP205" s="64"/>
      <c r="WXQ205" s="64"/>
      <c r="WXR205" s="64"/>
      <c r="WXS205" s="64"/>
      <c r="WXT205" s="64"/>
      <c r="WXU205" s="64"/>
      <c r="WXV205" s="64"/>
      <c r="WXW205" s="64"/>
      <c r="WXX205" s="64"/>
      <c r="WXY205" s="64"/>
      <c r="WXZ205" s="64"/>
      <c r="WYA205" s="64"/>
      <c r="WYB205" s="64"/>
      <c r="WYC205" s="64"/>
      <c r="WYD205" s="64"/>
      <c r="WYE205" s="64"/>
      <c r="WYF205" s="64"/>
      <c r="WYG205" s="64"/>
      <c r="WYH205" s="64"/>
      <c r="WYI205" s="64"/>
      <c r="WYJ205" s="64"/>
      <c r="WYK205" s="64"/>
      <c r="WYL205" s="64"/>
      <c r="WYM205" s="64"/>
      <c r="WYN205" s="64"/>
      <c r="WYO205" s="64"/>
      <c r="WYP205" s="64"/>
      <c r="WYQ205" s="64"/>
      <c r="WYR205" s="64"/>
      <c r="WYS205" s="64"/>
      <c r="WYT205" s="64"/>
      <c r="WYU205" s="64"/>
      <c r="WYV205" s="64"/>
      <c r="WYW205" s="64"/>
      <c r="WYX205" s="64"/>
      <c r="WYY205" s="64"/>
      <c r="WYZ205" s="64"/>
      <c r="WZA205" s="64"/>
      <c r="WZB205" s="64"/>
      <c r="WZC205" s="64"/>
      <c r="WZD205" s="64"/>
      <c r="WZE205" s="64"/>
      <c r="WZF205" s="64"/>
      <c r="WZG205" s="64"/>
      <c r="WZH205" s="64"/>
      <c r="WZI205" s="64"/>
      <c r="WZJ205" s="64"/>
      <c r="WZK205" s="64"/>
      <c r="WZL205" s="64"/>
      <c r="WZM205" s="64"/>
      <c r="WZN205" s="64"/>
      <c r="WZO205" s="64"/>
      <c r="WZP205" s="64"/>
      <c r="WZQ205" s="64"/>
      <c r="WZR205" s="64"/>
      <c r="WZS205" s="64"/>
      <c r="WZT205" s="64"/>
      <c r="WZU205" s="64"/>
      <c r="WZV205" s="64"/>
      <c r="WZW205" s="64"/>
      <c r="WZX205" s="64"/>
      <c r="WZY205" s="64"/>
      <c r="WZZ205" s="64"/>
      <c r="XAA205" s="64"/>
      <c r="XAB205" s="64"/>
      <c r="XAC205" s="64"/>
      <c r="XAD205" s="64"/>
      <c r="XAE205" s="64"/>
      <c r="XAF205" s="64"/>
      <c r="XAG205" s="64"/>
      <c r="XAH205" s="64"/>
      <c r="XAI205" s="64"/>
      <c r="XAJ205" s="64"/>
      <c r="XAK205" s="64"/>
      <c r="XAL205" s="64"/>
      <c r="XAM205" s="64"/>
      <c r="XAN205" s="64"/>
      <c r="XAO205" s="64"/>
      <c r="XAP205" s="64"/>
      <c r="XAQ205" s="64"/>
      <c r="XAR205" s="64"/>
      <c r="XAS205" s="64"/>
      <c r="XAT205" s="64"/>
      <c r="XAU205" s="64"/>
      <c r="XAV205" s="64"/>
      <c r="XAW205" s="64"/>
      <c r="XAX205" s="64"/>
      <c r="XAY205" s="64"/>
      <c r="XAZ205" s="64"/>
      <c r="XBA205" s="64"/>
      <c r="XBB205" s="64"/>
      <c r="XBC205" s="64"/>
      <c r="XBD205" s="64"/>
      <c r="XBE205" s="64"/>
      <c r="XBF205" s="64"/>
      <c r="XBG205" s="64"/>
      <c r="XBH205" s="64"/>
      <c r="XBI205" s="64"/>
      <c r="XBJ205" s="64"/>
      <c r="XBK205" s="64"/>
      <c r="XBL205" s="64"/>
      <c r="XBM205" s="64"/>
      <c r="XBN205" s="64"/>
      <c r="XBO205" s="64"/>
      <c r="XBP205" s="64"/>
      <c r="XBQ205" s="64"/>
      <c r="XBR205" s="64"/>
      <c r="XBS205" s="64"/>
      <c r="XBT205" s="64"/>
      <c r="XBU205" s="64"/>
      <c r="XBV205" s="64"/>
      <c r="XBW205" s="64"/>
      <c r="XBX205" s="64"/>
      <c r="XBY205" s="64"/>
      <c r="XBZ205" s="64"/>
      <c r="XCA205" s="64"/>
      <c r="XCB205" s="64"/>
      <c r="XCC205" s="64"/>
      <c r="XCD205" s="64"/>
      <c r="XCE205" s="64"/>
      <c r="XCF205" s="64"/>
      <c r="XCG205" s="64"/>
      <c r="XCH205" s="64"/>
      <c r="XCI205" s="64"/>
      <c r="XCJ205" s="64"/>
      <c r="XCK205" s="64"/>
      <c r="XCL205" s="64"/>
      <c r="XCM205" s="64"/>
      <c r="XCN205" s="64"/>
      <c r="XCO205" s="64"/>
      <c r="XCP205" s="64"/>
      <c r="XCQ205" s="64"/>
      <c r="XCR205" s="64"/>
      <c r="XCS205" s="64"/>
      <c r="XCT205" s="64"/>
      <c r="XCU205" s="64"/>
      <c r="XCV205" s="64"/>
      <c r="XCW205" s="64"/>
      <c r="XCX205" s="64"/>
      <c r="XCY205" s="64"/>
      <c r="XCZ205" s="64"/>
      <c r="XDA205" s="64"/>
      <c r="XDB205" s="64"/>
      <c r="XDC205" s="64"/>
      <c r="XDD205" s="64"/>
      <c r="XDE205" s="64"/>
      <c r="XDF205" s="64"/>
      <c r="XDG205" s="64"/>
      <c r="XDH205" s="64"/>
      <c r="XDI205" s="64"/>
      <c r="XDJ205" s="64"/>
      <c r="XDK205" s="64"/>
      <c r="XDL205" s="64"/>
      <c r="XDM205" s="64"/>
      <c r="XDN205" s="64"/>
      <c r="XDO205" s="64"/>
      <c r="XDP205" s="64"/>
      <c r="XDQ205" s="64"/>
      <c r="XDR205" s="64"/>
      <c r="XDS205" s="64"/>
      <c r="XDT205" s="64"/>
      <c r="XDU205" s="64"/>
      <c r="XDV205" s="64"/>
      <c r="XDW205" s="64"/>
      <c r="XDX205" s="64"/>
      <c r="XDY205" s="64"/>
      <c r="XDZ205" s="64"/>
      <c r="XEA205" s="64"/>
      <c r="XEB205" s="64"/>
      <c r="XEC205" s="64"/>
      <c r="XED205" s="64"/>
      <c r="XEE205" s="64"/>
      <c r="XEF205" s="64"/>
      <c r="XEG205" s="64"/>
      <c r="XEH205" s="64"/>
      <c r="XEI205" s="64"/>
      <c r="XEJ205" s="64"/>
      <c r="XEK205" s="64"/>
      <c r="XEL205" s="64"/>
      <c r="XEM205" s="64"/>
      <c r="XEN205" s="64"/>
      <c r="XEO205" s="64"/>
      <c r="XEP205" s="64"/>
      <c r="XEQ205" s="64"/>
      <c r="XER205" s="64"/>
      <c r="XES205" s="64"/>
      <c r="XET205" s="64"/>
      <c r="XEU205" s="64"/>
      <c r="XEV205" s="64"/>
      <c r="XEW205" s="64"/>
      <c r="XEX205" s="64"/>
      <c r="XEY205" s="64"/>
      <c r="XEZ205" s="64"/>
      <c r="XFA205" s="64"/>
      <c r="XFB205" s="64"/>
      <c r="XFC205" s="64"/>
      <c r="XFD205" s="64"/>
    </row>
    <row r="206" s="2" customFormat="1" ht="16.5" hidden="1" customHeight="1" spans="1:16384">
      <c r="A206" s="59" t="s">
        <v>437</v>
      </c>
      <c r="B206" s="60"/>
      <c r="C206" s="60"/>
      <c r="D206" s="61"/>
      <c r="E206" s="62"/>
      <c r="F206" s="27"/>
      <c r="G206" s="61"/>
      <c r="H206" s="63"/>
      <c r="I206" s="61"/>
      <c r="J206" s="61"/>
      <c r="K206" s="62"/>
      <c r="L206" s="64"/>
      <c r="Q206" s="43"/>
      <c r="R206" s="27"/>
      <c r="S206" s="27"/>
      <c r="T206" s="42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  <c r="FM206" s="64"/>
      <c r="FN206" s="64"/>
      <c r="FO206" s="64"/>
      <c r="FP206" s="64"/>
      <c r="FQ206" s="64"/>
      <c r="FR206" s="64"/>
      <c r="FS206" s="64"/>
      <c r="FT206" s="64"/>
      <c r="FU206" s="64"/>
      <c r="FV206" s="64"/>
      <c r="FW206" s="64"/>
      <c r="FX206" s="64"/>
      <c r="FY206" s="64"/>
      <c r="FZ206" s="64"/>
      <c r="GA206" s="64"/>
      <c r="GB206" s="64"/>
      <c r="GC206" s="64"/>
      <c r="GD206" s="64"/>
      <c r="GE206" s="64"/>
      <c r="GF206" s="64"/>
      <c r="GG206" s="64"/>
      <c r="GH206" s="64"/>
      <c r="GI206" s="64"/>
      <c r="GJ206" s="64"/>
      <c r="GK206" s="64"/>
      <c r="GL206" s="64"/>
      <c r="GM206" s="64"/>
      <c r="GN206" s="64"/>
      <c r="GO206" s="64"/>
      <c r="GP206" s="64"/>
      <c r="GQ206" s="64"/>
      <c r="GR206" s="64"/>
      <c r="GS206" s="64"/>
      <c r="GT206" s="64"/>
      <c r="GU206" s="64"/>
      <c r="GV206" s="64"/>
      <c r="GW206" s="64"/>
      <c r="GX206" s="64"/>
      <c r="GY206" s="64"/>
      <c r="GZ206" s="64"/>
      <c r="HA206" s="64"/>
      <c r="HB206" s="64"/>
      <c r="HC206" s="64"/>
      <c r="HD206" s="64"/>
      <c r="HE206" s="64"/>
      <c r="HF206" s="64"/>
      <c r="HG206" s="64"/>
      <c r="HH206" s="64"/>
      <c r="HI206" s="64"/>
      <c r="HJ206" s="64"/>
      <c r="HK206" s="64"/>
      <c r="HL206" s="64"/>
      <c r="HM206" s="64"/>
      <c r="HN206" s="64"/>
      <c r="HO206" s="64"/>
      <c r="HP206" s="64"/>
      <c r="HQ206" s="64"/>
      <c r="HR206" s="64"/>
      <c r="HS206" s="64"/>
      <c r="HT206" s="64"/>
      <c r="HU206" s="64"/>
      <c r="HV206" s="64"/>
      <c r="HW206" s="64"/>
      <c r="HX206" s="64"/>
      <c r="HY206" s="64"/>
      <c r="HZ206" s="64"/>
      <c r="IA206" s="64"/>
      <c r="IB206" s="64"/>
      <c r="IC206" s="64"/>
      <c r="ID206" s="64"/>
      <c r="IE206" s="64"/>
      <c r="IF206" s="64"/>
      <c r="IG206" s="64"/>
      <c r="IH206" s="64"/>
      <c r="II206" s="64"/>
      <c r="IJ206" s="64"/>
      <c r="IK206" s="64"/>
      <c r="IL206" s="64"/>
      <c r="IM206" s="64"/>
      <c r="IN206" s="64"/>
      <c r="IO206" s="64"/>
      <c r="IP206" s="64"/>
      <c r="IQ206" s="64"/>
      <c r="IR206" s="64"/>
      <c r="IS206" s="64"/>
      <c r="IT206" s="64"/>
      <c r="IU206" s="64"/>
      <c r="IV206" s="64"/>
      <c r="IX206" s="64"/>
      <c r="IZ206" s="64"/>
      <c r="JA206" s="64"/>
      <c r="JB206" s="64"/>
      <c r="JC206" s="64"/>
      <c r="JD206" s="64"/>
      <c r="JE206" s="64"/>
      <c r="JF206" s="64"/>
      <c r="JG206" s="64"/>
      <c r="JL206" s="64"/>
      <c r="JM206" s="64"/>
      <c r="JN206" s="64"/>
      <c r="JO206" s="64"/>
      <c r="JP206" s="64"/>
      <c r="JQ206" s="64"/>
      <c r="JR206" s="64"/>
      <c r="JS206" s="64"/>
      <c r="JT206" s="64"/>
      <c r="JU206" s="64"/>
      <c r="JV206" s="64"/>
      <c r="JW206" s="64"/>
      <c r="JX206" s="64"/>
      <c r="JY206" s="64"/>
      <c r="JZ206" s="64"/>
      <c r="KA206" s="64"/>
      <c r="KB206" s="64"/>
      <c r="KC206" s="64"/>
      <c r="KD206" s="64"/>
      <c r="KE206" s="64"/>
      <c r="KF206" s="64"/>
      <c r="KG206" s="64"/>
      <c r="KH206" s="64"/>
      <c r="KI206" s="64"/>
      <c r="KJ206" s="64"/>
      <c r="KK206" s="64"/>
      <c r="KL206" s="64"/>
      <c r="KM206" s="64"/>
      <c r="KN206" s="64"/>
      <c r="KO206" s="64"/>
      <c r="KP206" s="64"/>
      <c r="KQ206" s="64"/>
      <c r="KR206" s="64"/>
      <c r="KS206" s="64"/>
      <c r="KT206" s="64"/>
      <c r="KU206" s="64"/>
      <c r="KV206" s="64"/>
      <c r="KW206" s="64"/>
      <c r="KX206" s="64"/>
      <c r="KY206" s="64"/>
      <c r="KZ206" s="64"/>
      <c r="LA206" s="64"/>
      <c r="LB206" s="64"/>
      <c r="LC206" s="64"/>
      <c r="LD206" s="64"/>
      <c r="LE206" s="64"/>
      <c r="LF206" s="64"/>
      <c r="LG206" s="64"/>
      <c r="LH206" s="64"/>
      <c r="LI206" s="64"/>
      <c r="LJ206" s="64"/>
      <c r="LK206" s="64"/>
      <c r="LL206" s="64"/>
      <c r="LM206" s="64"/>
      <c r="LN206" s="64"/>
      <c r="LO206" s="64"/>
      <c r="LP206" s="64"/>
      <c r="LQ206" s="64"/>
      <c r="LR206" s="64"/>
      <c r="LS206" s="64"/>
      <c r="LT206" s="64"/>
      <c r="LU206" s="64"/>
      <c r="LV206" s="64"/>
      <c r="LW206" s="64"/>
      <c r="LX206" s="64"/>
      <c r="LY206" s="64"/>
      <c r="LZ206" s="64"/>
      <c r="MA206" s="64"/>
      <c r="MB206" s="64"/>
      <c r="MC206" s="64"/>
      <c r="MD206" s="64"/>
      <c r="ME206" s="64"/>
      <c r="MF206" s="64"/>
      <c r="MG206" s="64"/>
      <c r="MH206" s="64"/>
      <c r="MI206" s="64"/>
      <c r="MJ206" s="64"/>
      <c r="MK206" s="64"/>
      <c r="ML206" s="64"/>
      <c r="MM206" s="64"/>
      <c r="MN206" s="64"/>
      <c r="MO206" s="64"/>
      <c r="MP206" s="64"/>
      <c r="MQ206" s="64"/>
      <c r="MR206" s="64"/>
      <c r="MS206" s="64"/>
      <c r="MT206" s="64"/>
      <c r="MU206" s="64"/>
      <c r="MV206" s="64"/>
      <c r="MW206" s="64"/>
      <c r="MX206" s="64"/>
      <c r="MY206" s="64"/>
      <c r="MZ206" s="64"/>
      <c r="NA206" s="64"/>
      <c r="NB206" s="64"/>
      <c r="NC206" s="64"/>
      <c r="ND206" s="64"/>
      <c r="NE206" s="64"/>
      <c r="NF206" s="64"/>
      <c r="NG206" s="64"/>
      <c r="NH206" s="64"/>
      <c r="NI206" s="64"/>
      <c r="NJ206" s="64"/>
      <c r="NK206" s="64"/>
      <c r="NL206" s="64"/>
      <c r="NM206" s="64"/>
      <c r="NN206" s="64"/>
      <c r="NO206" s="64"/>
      <c r="NP206" s="64"/>
      <c r="NQ206" s="64"/>
      <c r="NR206" s="64"/>
      <c r="NS206" s="64"/>
      <c r="NT206" s="64"/>
      <c r="NU206" s="64"/>
      <c r="NV206" s="64"/>
      <c r="NW206" s="64"/>
      <c r="NX206" s="64"/>
      <c r="NY206" s="64"/>
      <c r="NZ206" s="64"/>
      <c r="OA206" s="64"/>
      <c r="OB206" s="64"/>
      <c r="OC206" s="64"/>
      <c r="OD206" s="64"/>
      <c r="OE206" s="64"/>
      <c r="OF206" s="64"/>
      <c r="OG206" s="64"/>
      <c r="OH206" s="64"/>
      <c r="OI206" s="64"/>
      <c r="OJ206" s="64"/>
      <c r="OK206" s="64"/>
      <c r="OL206" s="64"/>
      <c r="OM206" s="64"/>
      <c r="ON206" s="64"/>
      <c r="OO206" s="64"/>
      <c r="OP206" s="64"/>
      <c r="OQ206" s="64"/>
      <c r="OR206" s="64"/>
      <c r="OS206" s="64"/>
      <c r="OT206" s="64"/>
      <c r="OU206" s="64"/>
      <c r="OV206" s="64"/>
      <c r="OW206" s="64"/>
      <c r="OX206" s="64"/>
      <c r="OY206" s="64"/>
      <c r="OZ206" s="64"/>
      <c r="PA206" s="64"/>
      <c r="PB206" s="64"/>
      <c r="PC206" s="64"/>
      <c r="PD206" s="64"/>
      <c r="PE206" s="64"/>
      <c r="PF206" s="64"/>
      <c r="PG206" s="64"/>
      <c r="PH206" s="64"/>
      <c r="PI206" s="64"/>
      <c r="PJ206" s="64"/>
      <c r="PK206" s="64"/>
      <c r="PL206" s="64"/>
      <c r="PM206" s="64"/>
      <c r="PN206" s="64"/>
      <c r="PO206" s="64"/>
      <c r="PP206" s="64"/>
      <c r="PQ206" s="64"/>
      <c r="PR206" s="64"/>
      <c r="PS206" s="64"/>
      <c r="PT206" s="64"/>
      <c r="PU206" s="64"/>
      <c r="PV206" s="64"/>
      <c r="PW206" s="64"/>
      <c r="PX206" s="64"/>
      <c r="PY206" s="64"/>
      <c r="PZ206" s="64"/>
      <c r="QA206" s="64"/>
      <c r="QB206" s="64"/>
      <c r="QC206" s="64"/>
      <c r="QD206" s="64"/>
      <c r="QE206" s="64"/>
      <c r="QF206" s="64"/>
      <c r="QG206" s="64"/>
      <c r="QH206" s="64"/>
      <c r="QI206" s="64"/>
      <c r="QJ206" s="64"/>
      <c r="QK206" s="64"/>
      <c r="QL206" s="64"/>
      <c r="QM206" s="64"/>
      <c r="QN206" s="64"/>
      <c r="QO206" s="64"/>
      <c r="QP206" s="64"/>
      <c r="QQ206" s="64"/>
      <c r="QR206" s="64"/>
      <c r="QS206" s="64"/>
      <c r="QT206" s="64"/>
      <c r="QU206" s="64"/>
      <c r="QV206" s="64"/>
      <c r="QW206" s="64"/>
      <c r="QX206" s="64"/>
      <c r="QY206" s="64"/>
      <c r="QZ206" s="64"/>
      <c r="RA206" s="64"/>
      <c r="RB206" s="64"/>
      <c r="RC206" s="64"/>
      <c r="RD206" s="64"/>
      <c r="RE206" s="64"/>
      <c r="RF206" s="64"/>
      <c r="RG206" s="64"/>
      <c r="RH206" s="64"/>
      <c r="RI206" s="64"/>
      <c r="RJ206" s="64"/>
      <c r="RK206" s="64"/>
      <c r="RL206" s="64"/>
      <c r="RM206" s="64"/>
      <c r="RN206" s="64"/>
      <c r="RO206" s="64"/>
      <c r="RP206" s="64"/>
      <c r="RQ206" s="64"/>
      <c r="RR206" s="64"/>
      <c r="RS206" s="64"/>
      <c r="RT206" s="64"/>
      <c r="RU206" s="64"/>
      <c r="RV206" s="64"/>
      <c r="RW206" s="64"/>
      <c r="RX206" s="64"/>
      <c r="RY206" s="64"/>
      <c r="RZ206" s="64"/>
      <c r="SA206" s="64"/>
      <c r="SB206" s="64"/>
      <c r="SC206" s="64"/>
      <c r="SD206" s="64"/>
      <c r="SE206" s="64"/>
      <c r="SF206" s="64"/>
      <c r="SG206" s="64"/>
      <c r="SH206" s="64"/>
      <c r="SI206" s="64"/>
      <c r="SJ206" s="64"/>
      <c r="SK206" s="64"/>
      <c r="SL206" s="64"/>
      <c r="SM206" s="64"/>
      <c r="SN206" s="64"/>
      <c r="SO206" s="64"/>
      <c r="SP206" s="64"/>
      <c r="SQ206" s="64"/>
      <c r="SR206" s="64"/>
      <c r="ST206" s="64"/>
      <c r="SV206" s="64"/>
      <c r="SW206" s="64"/>
      <c r="SX206" s="64"/>
      <c r="SY206" s="64"/>
      <c r="SZ206" s="64"/>
      <c r="TA206" s="64"/>
      <c r="TB206" s="64"/>
      <c r="TC206" s="64"/>
      <c r="TH206" s="64"/>
      <c r="TI206" s="64"/>
      <c r="TJ206" s="64"/>
      <c r="TK206" s="64"/>
      <c r="TL206" s="64"/>
      <c r="TM206" s="64"/>
      <c r="TN206" s="64"/>
      <c r="TO206" s="64"/>
      <c r="TP206" s="64"/>
      <c r="TQ206" s="64"/>
      <c r="TR206" s="64"/>
      <c r="TS206" s="64"/>
      <c r="TT206" s="64"/>
      <c r="TU206" s="64"/>
      <c r="TV206" s="64"/>
      <c r="TW206" s="64"/>
      <c r="TX206" s="64"/>
      <c r="TY206" s="64"/>
      <c r="TZ206" s="64"/>
      <c r="UA206" s="64"/>
      <c r="UB206" s="64"/>
      <c r="UC206" s="64"/>
      <c r="UD206" s="64"/>
      <c r="UE206" s="64"/>
      <c r="UF206" s="64"/>
      <c r="UG206" s="64"/>
      <c r="UH206" s="64"/>
      <c r="UI206" s="64"/>
      <c r="UJ206" s="64"/>
      <c r="UK206" s="64"/>
      <c r="UL206" s="64"/>
      <c r="UM206" s="64"/>
      <c r="UN206" s="64"/>
      <c r="UO206" s="64"/>
      <c r="UP206" s="64"/>
      <c r="UQ206" s="64"/>
      <c r="UR206" s="64"/>
      <c r="US206" s="64"/>
      <c r="UT206" s="64"/>
      <c r="UU206" s="64"/>
      <c r="UV206" s="64"/>
      <c r="UW206" s="64"/>
      <c r="UX206" s="64"/>
      <c r="UY206" s="64"/>
      <c r="UZ206" s="64"/>
      <c r="VA206" s="64"/>
      <c r="VB206" s="64"/>
      <c r="VC206" s="64"/>
      <c r="VD206" s="64"/>
      <c r="VE206" s="64"/>
      <c r="VF206" s="64"/>
      <c r="VG206" s="64"/>
      <c r="VH206" s="64"/>
      <c r="VI206" s="64"/>
      <c r="VJ206" s="64"/>
      <c r="VK206" s="64"/>
      <c r="VL206" s="64"/>
      <c r="VM206" s="64"/>
      <c r="VN206" s="64"/>
      <c r="VO206" s="64"/>
      <c r="VP206" s="64"/>
      <c r="VQ206" s="64"/>
      <c r="VR206" s="64"/>
      <c r="VS206" s="64"/>
      <c r="VT206" s="64"/>
      <c r="VU206" s="64"/>
      <c r="VV206" s="64"/>
      <c r="VW206" s="64"/>
      <c r="VX206" s="64"/>
      <c r="VY206" s="64"/>
      <c r="VZ206" s="64"/>
      <c r="WA206" s="64"/>
      <c r="WB206" s="64"/>
      <c r="WC206" s="64"/>
      <c r="WD206" s="64"/>
      <c r="WE206" s="64"/>
      <c r="WF206" s="64"/>
      <c r="WG206" s="64"/>
      <c r="WH206" s="64"/>
      <c r="WI206" s="64"/>
      <c r="WJ206" s="64"/>
      <c r="WK206" s="64"/>
      <c r="WL206" s="64"/>
      <c r="WM206" s="64"/>
      <c r="WN206" s="64"/>
      <c r="WO206" s="64"/>
      <c r="WP206" s="64"/>
      <c r="WQ206" s="64"/>
      <c r="WR206" s="64"/>
      <c r="WS206" s="64"/>
      <c r="WT206" s="64"/>
      <c r="WU206" s="64"/>
      <c r="WV206" s="64"/>
      <c r="WW206" s="64"/>
      <c r="WX206" s="64"/>
      <c r="WY206" s="64"/>
      <c r="WZ206" s="64"/>
      <c r="XA206" s="64"/>
      <c r="XB206" s="64"/>
      <c r="XC206" s="64"/>
      <c r="XD206" s="64"/>
      <c r="XE206" s="64"/>
      <c r="XF206" s="64"/>
      <c r="XG206" s="64"/>
      <c r="XH206" s="64"/>
      <c r="XI206" s="64"/>
      <c r="XJ206" s="64"/>
      <c r="XK206" s="64"/>
      <c r="XL206" s="64"/>
      <c r="XM206" s="64"/>
      <c r="XN206" s="64"/>
      <c r="XO206" s="64"/>
      <c r="XP206" s="64"/>
      <c r="XQ206" s="64"/>
      <c r="XR206" s="64"/>
      <c r="XS206" s="64"/>
      <c r="XT206" s="64"/>
      <c r="XU206" s="64"/>
      <c r="XV206" s="64"/>
      <c r="XW206" s="64"/>
      <c r="XX206" s="64"/>
      <c r="XY206" s="64"/>
      <c r="XZ206" s="64"/>
      <c r="YA206" s="64"/>
      <c r="YB206" s="64"/>
      <c r="YC206" s="64"/>
      <c r="YD206" s="64"/>
      <c r="YE206" s="64"/>
      <c r="YF206" s="64"/>
      <c r="YG206" s="64"/>
      <c r="YH206" s="64"/>
      <c r="YI206" s="64"/>
      <c r="YJ206" s="64"/>
      <c r="YK206" s="64"/>
      <c r="YL206" s="64"/>
      <c r="YM206" s="64"/>
      <c r="YN206" s="64"/>
      <c r="YO206" s="64"/>
      <c r="YP206" s="64"/>
      <c r="YQ206" s="64"/>
      <c r="YR206" s="64"/>
      <c r="YS206" s="64"/>
      <c r="YT206" s="64"/>
      <c r="YU206" s="64"/>
      <c r="YV206" s="64"/>
      <c r="YW206" s="64"/>
      <c r="YX206" s="64"/>
      <c r="YY206" s="64"/>
      <c r="YZ206" s="64"/>
      <c r="ZA206" s="64"/>
      <c r="ZB206" s="64"/>
      <c r="ZC206" s="64"/>
      <c r="ZD206" s="64"/>
      <c r="ZE206" s="64"/>
      <c r="ZF206" s="64"/>
      <c r="ZG206" s="64"/>
      <c r="ZH206" s="64"/>
      <c r="ZI206" s="64"/>
      <c r="ZJ206" s="64"/>
      <c r="ZK206" s="64"/>
      <c r="ZL206" s="64"/>
      <c r="ZM206" s="64"/>
      <c r="ZN206" s="64"/>
      <c r="ZO206" s="64"/>
      <c r="ZP206" s="64"/>
      <c r="ZQ206" s="64"/>
      <c r="ZR206" s="64"/>
      <c r="ZS206" s="64"/>
      <c r="ZT206" s="64"/>
      <c r="ZU206" s="64"/>
      <c r="ZV206" s="64"/>
      <c r="ZW206" s="64"/>
      <c r="ZX206" s="64"/>
      <c r="ZY206" s="64"/>
      <c r="ZZ206" s="64"/>
      <c r="AAA206" s="64"/>
      <c r="AAB206" s="64"/>
      <c r="AAC206" s="64"/>
      <c r="AAD206" s="64"/>
      <c r="AAE206" s="64"/>
      <c r="AAF206" s="64"/>
      <c r="AAG206" s="64"/>
      <c r="AAH206" s="64"/>
      <c r="AAI206" s="64"/>
      <c r="AAJ206" s="64"/>
      <c r="AAK206" s="64"/>
      <c r="AAL206" s="64"/>
      <c r="AAM206" s="64"/>
      <c r="AAN206" s="64"/>
      <c r="AAO206" s="64"/>
      <c r="AAP206" s="64"/>
      <c r="AAQ206" s="64"/>
      <c r="AAR206" s="64"/>
      <c r="AAS206" s="64"/>
      <c r="AAT206" s="64"/>
      <c r="AAU206" s="64"/>
      <c r="AAV206" s="64"/>
      <c r="AAW206" s="64"/>
      <c r="AAX206" s="64"/>
      <c r="AAY206" s="64"/>
      <c r="AAZ206" s="64"/>
      <c r="ABA206" s="64"/>
      <c r="ABB206" s="64"/>
      <c r="ABC206" s="64"/>
      <c r="ABD206" s="64"/>
      <c r="ABE206" s="64"/>
      <c r="ABF206" s="64"/>
      <c r="ABG206" s="64"/>
      <c r="ABH206" s="64"/>
      <c r="ABI206" s="64"/>
      <c r="ABJ206" s="64"/>
      <c r="ABK206" s="64"/>
      <c r="ABL206" s="64"/>
      <c r="ABM206" s="64"/>
      <c r="ABN206" s="64"/>
      <c r="ABO206" s="64"/>
      <c r="ABP206" s="64"/>
      <c r="ABQ206" s="64"/>
      <c r="ABR206" s="64"/>
      <c r="ABS206" s="64"/>
      <c r="ABT206" s="64"/>
      <c r="ABU206" s="64"/>
      <c r="ABV206" s="64"/>
      <c r="ABW206" s="64"/>
      <c r="ABX206" s="64"/>
      <c r="ABY206" s="64"/>
      <c r="ABZ206" s="64"/>
      <c r="ACA206" s="64"/>
      <c r="ACB206" s="64"/>
      <c r="ACC206" s="64"/>
      <c r="ACD206" s="64"/>
      <c r="ACE206" s="64"/>
      <c r="ACF206" s="64"/>
      <c r="ACG206" s="64"/>
      <c r="ACH206" s="64"/>
      <c r="ACI206" s="64"/>
      <c r="ACJ206" s="64"/>
      <c r="ACK206" s="64"/>
      <c r="ACL206" s="64"/>
      <c r="ACM206" s="64"/>
      <c r="ACN206" s="64"/>
      <c r="ACP206" s="64"/>
      <c r="ACR206" s="64"/>
      <c r="ACS206" s="64"/>
      <c r="ACT206" s="64"/>
      <c r="ACU206" s="64"/>
      <c r="ACV206" s="64"/>
      <c r="ACW206" s="64"/>
      <c r="ACX206" s="64"/>
      <c r="ACY206" s="64"/>
      <c r="ADD206" s="64"/>
      <c r="ADE206" s="64"/>
      <c r="ADF206" s="64"/>
      <c r="ADG206" s="64"/>
      <c r="ADH206" s="64"/>
      <c r="ADI206" s="64"/>
      <c r="ADJ206" s="64"/>
      <c r="ADK206" s="64"/>
      <c r="ADL206" s="64"/>
      <c r="ADM206" s="64"/>
      <c r="ADN206" s="64"/>
      <c r="ADO206" s="64"/>
      <c r="ADP206" s="64"/>
      <c r="ADQ206" s="64"/>
      <c r="ADR206" s="64"/>
      <c r="ADS206" s="64"/>
      <c r="ADT206" s="64"/>
      <c r="ADU206" s="64"/>
      <c r="ADV206" s="64"/>
      <c r="ADW206" s="64"/>
      <c r="ADX206" s="64"/>
      <c r="ADY206" s="64"/>
      <c r="ADZ206" s="64"/>
      <c r="AEA206" s="64"/>
      <c r="AEB206" s="64"/>
      <c r="AEC206" s="64"/>
      <c r="AED206" s="64"/>
      <c r="AEE206" s="64"/>
      <c r="AEF206" s="64"/>
      <c r="AEG206" s="64"/>
      <c r="AEH206" s="64"/>
      <c r="AEI206" s="64"/>
      <c r="AEJ206" s="64"/>
      <c r="AEK206" s="64"/>
      <c r="AEL206" s="64"/>
      <c r="AEM206" s="64"/>
      <c r="AEN206" s="64"/>
      <c r="AEO206" s="64"/>
      <c r="AEP206" s="64"/>
      <c r="AEQ206" s="64"/>
      <c r="AER206" s="64"/>
      <c r="AES206" s="64"/>
      <c r="AET206" s="64"/>
      <c r="AEU206" s="64"/>
      <c r="AEV206" s="64"/>
      <c r="AEW206" s="64"/>
      <c r="AEX206" s="64"/>
      <c r="AEY206" s="64"/>
      <c r="AEZ206" s="64"/>
      <c r="AFA206" s="64"/>
      <c r="AFB206" s="64"/>
      <c r="AFC206" s="64"/>
      <c r="AFD206" s="64"/>
      <c r="AFE206" s="64"/>
      <c r="AFF206" s="64"/>
      <c r="AFG206" s="64"/>
      <c r="AFH206" s="64"/>
      <c r="AFI206" s="64"/>
      <c r="AFJ206" s="64"/>
      <c r="AFK206" s="64"/>
      <c r="AFL206" s="64"/>
      <c r="AFM206" s="64"/>
      <c r="AFN206" s="64"/>
      <c r="AFO206" s="64"/>
      <c r="AFP206" s="64"/>
      <c r="AFQ206" s="64"/>
      <c r="AFR206" s="64"/>
      <c r="AFS206" s="64"/>
      <c r="AFT206" s="64"/>
      <c r="AFU206" s="64"/>
      <c r="AFV206" s="64"/>
      <c r="AFW206" s="64"/>
      <c r="AFX206" s="64"/>
      <c r="AFY206" s="64"/>
      <c r="AFZ206" s="64"/>
      <c r="AGA206" s="64"/>
      <c r="AGB206" s="64"/>
      <c r="AGC206" s="64"/>
      <c r="AGD206" s="64"/>
      <c r="AGE206" s="64"/>
      <c r="AGF206" s="64"/>
      <c r="AGG206" s="64"/>
      <c r="AGH206" s="64"/>
      <c r="AGI206" s="64"/>
      <c r="AGJ206" s="64"/>
      <c r="AGK206" s="64"/>
      <c r="AGL206" s="64"/>
      <c r="AGM206" s="64"/>
      <c r="AGN206" s="64"/>
      <c r="AGO206" s="64"/>
      <c r="AGP206" s="64"/>
      <c r="AGQ206" s="64"/>
      <c r="AGR206" s="64"/>
      <c r="AGS206" s="64"/>
      <c r="AGT206" s="64"/>
      <c r="AGU206" s="64"/>
      <c r="AGV206" s="64"/>
      <c r="AGW206" s="64"/>
      <c r="AGX206" s="64"/>
      <c r="AGY206" s="64"/>
      <c r="AGZ206" s="64"/>
      <c r="AHA206" s="64"/>
      <c r="AHB206" s="64"/>
      <c r="AHC206" s="64"/>
      <c r="AHD206" s="64"/>
      <c r="AHE206" s="64"/>
      <c r="AHF206" s="64"/>
      <c r="AHG206" s="64"/>
      <c r="AHH206" s="64"/>
      <c r="AHI206" s="64"/>
      <c r="AHJ206" s="64"/>
      <c r="AHK206" s="64"/>
      <c r="AHL206" s="64"/>
      <c r="AHM206" s="64"/>
      <c r="AHN206" s="64"/>
      <c r="AHO206" s="64"/>
      <c r="AHP206" s="64"/>
      <c r="AHQ206" s="64"/>
      <c r="AHR206" s="64"/>
      <c r="AHS206" s="64"/>
      <c r="AHT206" s="64"/>
      <c r="AHU206" s="64"/>
      <c r="AHV206" s="64"/>
      <c r="AHW206" s="64"/>
      <c r="AHX206" s="64"/>
      <c r="AHY206" s="64"/>
      <c r="AHZ206" s="64"/>
      <c r="AIA206" s="64"/>
      <c r="AIB206" s="64"/>
      <c r="AIC206" s="64"/>
      <c r="AID206" s="64"/>
      <c r="AIE206" s="64"/>
      <c r="AIF206" s="64"/>
      <c r="AIG206" s="64"/>
      <c r="AIH206" s="64"/>
      <c r="AII206" s="64"/>
      <c r="AIJ206" s="64"/>
      <c r="AIK206" s="64"/>
      <c r="AIL206" s="64"/>
      <c r="AIM206" s="64"/>
      <c r="AIN206" s="64"/>
      <c r="AIO206" s="64"/>
      <c r="AIP206" s="64"/>
      <c r="AIQ206" s="64"/>
      <c r="AIR206" s="64"/>
      <c r="AIS206" s="64"/>
      <c r="AIT206" s="64"/>
      <c r="AIU206" s="64"/>
      <c r="AIV206" s="64"/>
      <c r="AIW206" s="64"/>
      <c r="AIX206" s="64"/>
      <c r="AIY206" s="64"/>
      <c r="AIZ206" s="64"/>
      <c r="AJA206" s="64"/>
      <c r="AJB206" s="64"/>
      <c r="AJC206" s="64"/>
      <c r="AJD206" s="64"/>
      <c r="AJE206" s="64"/>
      <c r="AJF206" s="64"/>
      <c r="AJG206" s="64"/>
      <c r="AJH206" s="64"/>
      <c r="AJI206" s="64"/>
      <c r="AJJ206" s="64"/>
      <c r="AJK206" s="64"/>
      <c r="AJL206" s="64"/>
      <c r="AJM206" s="64"/>
      <c r="AJN206" s="64"/>
      <c r="AJO206" s="64"/>
      <c r="AJP206" s="64"/>
      <c r="AJQ206" s="64"/>
      <c r="AJR206" s="64"/>
      <c r="AJS206" s="64"/>
      <c r="AJT206" s="64"/>
      <c r="AJU206" s="64"/>
      <c r="AJV206" s="64"/>
      <c r="AJW206" s="64"/>
      <c r="AJX206" s="64"/>
      <c r="AJY206" s="64"/>
      <c r="AJZ206" s="64"/>
      <c r="AKA206" s="64"/>
      <c r="AKB206" s="64"/>
      <c r="AKC206" s="64"/>
      <c r="AKD206" s="64"/>
      <c r="AKE206" s="64"/>
      <c r="AKF206" s="64"/>
      <c r="AKG206" s="64"/>
      <c r="AKH206" s="64"/>
      <c r="AKI206" s="64"/>
      <c r="AKJ206" s="64"/>
      <c r="AKK206" s="64"/>
      <c r="AKL206" s="64"/>
      <c r="AKM206" s="64"/>
      <c r="AKN206" s="64"/>
      <c r="AKO206" s="64"/>
      <c r="AKP206" s="64"/>
      <c r="AKQ206" s="64"/>
      <c r="AKR206" s="64"/>
      <c r="AKS206" s="64"/>
      <c r="AKT206" s="64"/>
      <c r="AKU206" s="64"/>
      <c r="AKV206" s="64"/>
      <c r="AKW206" s="64"/>
      <c r="AKX206" s="64"/>
      <c r="AKY206" s="64"/>
      <c r="AKZ206" s="64"/>
      <c r="ALA206" s="64"/>
      <c r="ALB206" s="64"/>
      <c r="ALC206" s="64"/>
      <c r="ALD206" s="64"/>
      <c r="ALE206" s="64"/>
      <c r="ALF206" s="64"/>
      <c r="ALG206" s="64"/>
      <c r="ALH206" s="64"/>
      <c r="ALI206" s="64"/>
      <c r="ALJ206" s="64"/>
      <c r="ALK206" s="64"/>
      <c r="ALL206" s="64"/>
      <c r="ALM206" s="64"/>
      <c r="ALN206" s="64"/>
      <c r="ALO206" s="64"/>
      <c r="ALP206" s="64"/>
      <c r="ALQ206" s="64"/>
      <c r="ALR206" s="64"/>
      <c r="ALS206" s="64"/>
      <c r="ALT206" s="64"/>
      <c r="ALU206" s="64"/>
      <c r="ALV206" s="64"/>
      <c r="ALW206" s="64"/>
      <c r="ALX206" s="64"/>
      <c r="ALY206" s="64"/>
      <c r="ALZ206" s="64"/>
      <c r="AMA206" s="64"/>
      <c r="AMB206" s="64"/>
      <c r="AMC206" s="64"/>
      <c r="AMD206" s="64"/>
      <c r="AME206" s="64"/>
      <c r="AMF206" s="64"/>
      <c r="AMG206" s="64"/>
      <c r="AMH206" s="64"/>
      <c r="AMI206" s="64"/>
      <c r="AMJ206" s="64"/>
      <c r="AML206" s="64"/>
      <c r="AMN206" s="64"/>
      <c r="AMO206" s="64"/>
      <c r="AMP206" s="64"/>
      <c r="AMQ206" s="64"/>
      <c r="AMR206" s="64"/>
      <c r="AMS206" s="64"/>
      <c r="AMT206" s="64"/>
      <c r="AMU206" s="64"/>
      <c r="AMZ206" s="64"/>
      <c r="ANA206" s="64"/>
      <c r="ANB206" s="64"/>
      <c r="ANC206" s="64"/>
      <c r="AND206" s="64"/>
      <c r="ANE206" s="64"/>
      <c r="ANF206" s="64"/>
      <c r="ANG206" s="64"/>
      <c r="ANH206" s="64"/>
      <c r="ANI206" s="64"/>
      <c r="ANJ206" s="64"/>
      <c r="ANK206" s="64"/>
      <c r="ANL206" s="64"/>
      <c r="ANM206" s="64"/>
      <c r="ANN206" s="64"/>
      <c r="ANO206" s="64"/>
      <c r="ANP206" s="64"/>
      <c r="ANQ206" s="64"/>
      <c r="ANR206" s="64"/>
      <c r="ANS206" s="64"/>
      <c r="ANT206" s="64"/>
      <c r="ANU206" s="64"/>
      <c r="ANV206" s="64"/>
      <c r="ANW206" s="64"/>
      <c r="ANX206" s="64"/>
      <c r="ANY206" s="64"/>
      <c r="ANZ206" s="64"/>
      <c r="AOA206" s="64"/>
      <c r="AOB206" s="64"/>
      <c r="AOC206" s="64"/>
      <c r="AOD206" s="64"/>
      <c r="AOE206" s="64"/>
      <c r="AOF206" s="64"/>
      <c r="AOG206" s="64"/>
      <c r="AOH206" s="64"/>
      <c r="AOI206" s="64"/>
      <c r="AOJ206" s="64"/>
      <c r="AOK206" s="64"/>
      <c r="AOL206" s="64"/>
      <c r="AOM206" s="64"/>
      <c r="AON206" s="64"/>
      <c r="AOO206" s="64"/>
      <c r="AOP206" s="64"/>
      <c r="AOQ206" s="64"/>
      <c r="AOR206" s="64"/>
      <c r="AOS206" s="64"/>
      <c r="AOT206" s="64"/>
      <c r="AOU206" s="64"/>
      <c r="AOV206" s="64"/>
      <c r="AOW206" s="64"/>
      <c r="AOX206" s="64"/>
      <c r="AOY206" s="64"/>
      <c r="AOZ206" s="64"/>
      <c r="APA206" s="64"/>
      <c r="APB206" s="64"/>
      <c r="APC206" s="64"/>
      <c r="APD206" s="64"/>
      <c r="APE206" s="64"/>
      <c r="APF206" s="64"/>
      <c r="APG206" s="64"/>
      <c r="APH206" s="64"/>
      <c r="API206" s="64"/>
      <c r="APJ206" s="64"/>
      <c r="APK206" s="64"/>
      <c r="APL206" s="64"/>
      <c r="APM206" s="64"/>
      <c r="APN206" s="64"/>
      <c r="APO206" s="64"/>
      <c r="APP206" s="64"/>
      <c r="APQ206" s="64"/>
      <c r="APR206" s="64"/>
      <c r="APS206" s="64"/>
      <c r="APT206" s="64"/>
      <c r="APU206" s="64"/>
      <c r="APV206" s="64"/>
      <c r="APW206" s="64"/>
      <c r="APX206" s="64"/>
      <c r="APY206" s="64"/>
      <c r="APZ206" s="64"/>
      <c r="AQA206" s="64"/>
      <c r="AQB206" s="64"/>
      <c r="AQC206" s="64"/>
      <c r="AQD206" s="64"/>
      <c r="AQE206" s="64"/>
      <c r="AQF206" s="64"/>
      <c r="AQG206" s="64"/>
      <c r="AQH206" s="64"/>
      <c r="AQI206" s="64"/>
      <c r="AQJ206" s="64"/>
      <c r="AQK206" s="64"/>
      <c r="AQL206" s="64"/>
      <c r="AQM206" s="64"/>
      <c r="AQN206" s="64"/>
      <c r="AQO206" s="64"/>
      <c r="AQP206" s="64"/>
      <c r="AQQ206" s="64"/>
      <c r="AQR206" s="64"/>
      <c r="AQS206" s="64"/>
      <c r="AQT206" s="64"/>
      <c r="AQU206" s="64"/>
      <c r="AQV206" s="64"/>
      <c r="AQW206" s="64"/>
      <c r="AQX206" s="64"/>
      <c r="AQY206" s="64"/>
      <c r="AQZ206" s="64"/>
      <c r="ARA206" s="64"/>
      <c r="ARB206" s="64"/>
      <c r="ARC206" s="64"/>
      <c r="ARD206" s="64"/>
      <c r="ARE206" s="64"/>
      <c r="ARF206" s="64"/>
      <c r="ARG206" s="64"/>
      <c r="ARH206" s="64"/>
      <c r="ARI206" s="64"/>
      <c r="ARJ206" s="64"/>
      <c r="ARK206" s="64"/>
      <c r="ARL206" s="64"/>
      <c r="ARM206" s="64"/>
      <c r="ARN206" s="64"/>
      <c r="ARO206" s="64"/>
      <c r="ARP206" s="64"/>
      <c r="ARQ206" s="64"/>
      <c r="ARR206" s="64"/>
      <c r="ARS206" s="64"/>
      <c r="ART206" s="64"/>
      <c r="ARU206" s="64"/>
      <c r="ARV206" s="64"/>
      <c r="ARW206" s="64"/>
      <c r="ARX206" s="64"/>
      <c r="ARY206" s="64"/>
      <c r="ARZ206" s="64"/>
      <c r="ASA206" s="64"/>
      <c r="ASB206" s="64"/>
      <c r="ASC206" s="64"/>
      <c r="ASD206" s="64"/>
      <c r="ASE206" s="64"/>
      <c r="ASF206" s="64"/>
      <c r="ASG206" s="64"/>
      <c r="ASH206" s="64"/>
      <c r="ASI206" s="64"/>
      <c r="ASJ206" s="64"/>
      <c r="ASK206" s="64"/>
      <c r="ASL206" s="64"/>
      <c r="ASM206" s="64"/>
      <c r="ASN206" s="64"/>
      <c r="ASO206" s="64"/>
      <c r="ASP206" s="64"/>
      <c r="ASQ206" s="64"/>
      <c r="ASR206" s="64"/>
      <c r="ASS206" s="64"/>
      <c r="AST206" s="64"/>
      <c r="ASU206" s="64"/>
      <c r="ASV206" s="64"/>
      <c r="ASW206" s="64"/>
      <c r="ASX206" s="64"/>
      <c r="ASY206" s="64"/>
      <c r="ASZ206" s="64"/>
      <c r="ATA206" s="64"/>
      <c r="ATB206" s="64"/>
      <c r="ATC206" s="64"/>
      <c r="ATD206" s="64"/>
      <c r="ATE206" s="64"/>
      <c r="ATF206" s="64"/>
      <c r="ATG206" s="64"/>
      <c r="ATH206" s="64"/>
      <c r="ATI206" s="64"/>
      <c r="ATJ206" s="64"/>
      <c r="ATK206" s="64"/>
      <c r="ATL206" s="64"/>
      <c r="ATM206" s="64"/>
      <c r="ATN206" s="64"/>
      <c r="ATO206" s="64"/>
      <c r="ATP206" s="64"/>
      <c r="ATQ206" s="64"/>
      <c r="ATR206" s="64"/>
      <c r="ATS206" s="64"/>
      <c r="ATT206" s="64"/>
      <c r="ATU206" s="64"/>
      <c r="ATV206" s="64"/>
      <c r="ATW206" s="64"/>
      <c r="ATX206" s="64"/>
      <c r="ATY206" s="64"/>
      <c r="ATZ206" s="64"/>
      <c r="AUA206" s="64"/>
      <c r="AUB206" s="64"/>
      <c r="AUC206" s="64"/>
      <c r="AUD206" s="64"/>
      <c r="AUE206" s="64"/>
      <c r="AUF206" s="64"/>
      <c r="AUG206" s="64"/>
      <c r="AUH206" s="64"/>
      <c r="AUI206" s="64"/>
      <c r="AUJ206" s="64"/>
      <c r="AUK206" s="64"/>
      <c r="AUL206" s="64"/>
      <c r="AUM206" s="64"/>
      <c r="AUN206" s="64"/>
      <c r="AUO206" s="64"/>
      <c r="AUP206" s="64"/>
      <c r="AUQ206" s="64"/>
      <c r="AUR206" s="64"/>
      <c r="AUS206" s="64"/>
      <c r="AUT206" s="64"/>
      <c r="AUU206" s="64"/>
      <c r="AUV206" s="64"/>
      <c r="AUW206" s="64"/>
      <c r="AUX206" s="64"/>
      <c r="AUY206" s="64"/>
      <c r="AUZ206" s="64"/>
      <c r="AVA206" s="64"/>
      <c r="AVB206" s="64"/>
      <c r="AVC206" s="64"/>
      <c r="AVD206" s="64"/>
      <c r="AVE206" s="64"/>
      <c r="AVF206" s="64"/>
      <c r="AVG206" s="64"/>
      <c r="AVH206" s="64"/>
      <c r="AVI206" s="64"/>
      <c r="AVJ206" s="64"/>
      <c r="AVK206" s="64"/>
      <c r="AVL206" s="64"/>
      <c r="AVM206" s="64"/>
      <c r="AVN206" s="64"/>
      <c r="AVO206" s="64"/>
      <c r="AVP206" s="64"/>
      <c r="AVQ206" s="64"/>
      <c r="AVR206" s="64"/>
      <c r="AVS206" s="64"/>
      <c r="AVT206" s="64"/>
      <c r="AVU206" s="64"/>
      <c r="AVV206" s="64"/>
      <c r="AVW206" s="64"/>
      <c r="AVX206" s="64"/>
      <c r="AVY206" s="64"/>
      <c r="AVZ206" s="64"/>
      <c r="AWA206" s="64"/>
      <c r="AWB206" s="64"/>
      <c r="AWC206" s="64"/>
      <c r="AWD206" s="64"/>
      <c r="AWE206" s="64"/>
      <c r="AWF206" s="64"/>
      <c r="AWH206" s="64"/>
      <c r="AWJ206" s="64"/>
      <c r="AWK206" s="64"/>
      <c r="AWL206" s="64"/>
      <c r="AWM206" s="64"/>
      <c r="AWN206" s="64"/>
      <c r="AWO206" s="64"/>
      <c r="AWP206" s="64"/>
      <c r="AWQ206" s="64"/>
      <c r="AWV206" s="64"/>
      <c r="AWW206" s="64"/>
      <c r="AWX206" s="64"/>
      <c r="AWY206" s="64"/>
      <c r="AWZ206" s="64"/>
      <c r="AXA206" s="64"/>
      <c r="AXB206" s="64"/>
      <c r="AXC206" s="64"/>
      <c r="AXD206" s="64"/>
      <c r="AXE206" s="64"/>
      <c r="AXF206" s="64"/>
      <c r="AXG206" s="64"/>
      <c r="AXH206" s="64"/>
      <c r="AXI206" s="64"/>
      <c r="AXJ206" s="64"/>
      <c r="AXK206" s="64"/>
      <c r="AXL206" s="64"/>
      <c r="AXM206" s="64"/>
      <c r="AXN206" s="64"/>
      <c r="AXO206" s="64"/>
      <c r="AXP206" s="64"/>
      <c r="AXQ206" s="64"/>
      <c r="AXR206" s="64"/>
      <c r="AXS206" s="64"/>
      <c r="AXT206" s="64"/>
      <c r="AXU206" s="64"/>
      <c r="AXV206" s="64"/>
      <c r="AXW206" s="64"/>
      <c r="AXX206" s="64"/>
      <c r="AXY206" s="64"/>
      <c r="AXZ206" s="64"/>
      <c r="AYA206" s="64"/>
      <c r="AYB206" s="64"/>
      <c r="AYC206" s="64"/>
      <c r="AYD206" s="64"/>
      <c r="AYE206" s="64"/>
      <c r="AYF206" s="64"/>
      <c r="AYG206" s="64"/>
      <c r="AYH206" s="64"/>
      <c r="AYI206" s="64"/>
      <c r="AYJ206" s="64"/>
      <c r="AYK206" s="64"/>
      <c r="AYL206" s="64"/>
      <c r="AYM206" s="64"/>
      <c r="AYN206" s="64"/>
      <c r="AYO206" s="64"/>
      <c r="AYP206" s="64"/>
      <c r="AYQ206" s="64"/>
      <c r="AYR206" s="64"/>
      <c r="AYS206" s="64"/>
      <c r="AYT206" s="64"/>
      <c r="AYU206" s="64"/>
      <c r="AYV206" s="64"/>
      <c r="AYW206" s="64"/>
      <c r="AYX206" s="64"/>
      <c r="AYY206" s="64"/>
      <c r="AYZ206" s="64"/>
      <c r="AZA206" s="64"/>
      <c r="AZB206" s="64"/>
      <c r="AZC206" s="64"/>
      <c r="AZD206" s="64"/>
      <c r="AZE206" s="64"/>
      <c r="AZF206" s="64"/>
      <c r="AZG206" s="64"/>
      <c r="AZH206" s="64"/>
      <c r="AZI206" s="64"/>
      <c r="AZJ206" s="64"/>
      <c r="AZK206" s="64"/>
      <c r="AZL206" s="64"/>
      <c r="AZM206" s="64"/>
      <c r="AZN206" s="64"/>
      <c r="AZO206" s="64"/>
      <c r="AZP206" s="64"/>
      <c r="AZQ206" s="64"/>
      <c r="AZR206" s="64"/>
      <c r="AZS206" s="64"/>
      <c r="AZT206" s="64"/>
      <c r="AZU206" s="64"/>
      <c r="AZV206" s="64"/>
      <c r="AZW206" s="64"/>
      <c r="AZX206" s="64"/>
      <c r="AZY206" s="64"/>
      <c r="AZZ206" s="64"/>
      <c r="BAA206" s="64"/>
      <c r="BAB206" s="64"/>
      <c r="BAC206" s="64"/>
      <c r="BAD206" s="64"/>
      <c r="BAE206" s="64"/>
      <c r="BAF206" s="64"/>
      <c r="BAG206" s="64"/>
      <c r="BAH206" s="64"/>
      <c r="BAI206" s="64"/>
      <c r="BAJ206" s="64"/>
      <c r="BAK206" s="64"/>
      <c r="BAL206" s="64"/>
      <c r="BAM206" s="64"/>
      <c r="BAN206" s="64"/>
      <c r="BAO206" s="64"/>
      <c r="BAP206" s="64"/>
      <c r="BAQ206" s="64"/>
      <c r="BAR206" s="64"/>
      <c r="BAS206" s="64"/>
      <c r="BAT206" s="64"/>
      <c r="BAU206" s="64"/>
      <c r="BAV206" s="64"/>
      <c r="BAW206" s="64"/>
      <c r="BAX206" s="64"/>
      <c r="BAY206" s="64"/>
      <c r="BAZ206" s="64"/>
      <c r="BBA206" s="64"/>
      <c r="BBB206" s="64"/>
      <c r="BBC206" s="64"/>
      <c r="BBD206" s="64"/>
      <c r="BBE206" s="64"/>
      <c r="BBF206" s="64"/>
      <c r="BBG206" s="64"/>
      <c r="BBH206" s="64"/>
      <c r="BBI206" s="64"/>
      <c r="BBJ206" s="64"/>
      <c r="BBK206" s="64"/>
      <c r="BBL206" s="64"/>
      <c r="BBM206" s="64"/>
      <c r="BBN206" s="64"/>
      <c r="BBO206" s="64"/>
      <c r="BBP206" s="64"/>
      <c r="BBQ206" s="64"/>
      <c r="BBR206" s="64"/>
      <c r="BBS206" s="64"/>
      <c r="BBT206" s="64"/>
      <c r="BBU206" s="64"/>
      <c r="BBV206" s="64"/>
      <c r="BBW206" s="64"/>
      <c r="BBX206" s="64"/>
      <c r="BBY206" s="64"/>
      <c r="BBZ206" s="64"/>
      <c r="BCA206" s="64"/>
      <c r="BCB206" s="64"/>
      <c r="BCC206" s="64"/>
      <c r="BCD206" s="64"/>
      <c r="BCE206" s="64"/>
      <c r="BCF206" s="64"/>
      <c r="BCG206" s="64"/>
      <c r="BCH206" s="64"/>
      <c r="BCI206" s="64"/>
      <c r="BCJ206" s="64"/>
      <c r="BCK206" s="64"/>
      <c r="BCL206" s="64"/>
      <c r="BCM206" s="64"/>
      <c r="BCN206" s="64"/>
      <c r="BCO206" s="64"/>
      <c r="BCP206" s="64"/>
      <c r="BCQ206" s="64"/>
      <c r="BCR206" s="64"/>
      <c r="BCS206" s="64"/>
      <c r="BCT206" s="64"/>
      <c r="BCU206" s="64"/>
      <c r="BCV206" s="64"/>
      <c r="BCW206" s="64"/>
      <c r="BCX206" s="64"/>
      <c r="BCY206" s="64"/>
      <c r="BCZ206" s="64"/>
      <c r="BDA206" s="64"/>
      <c r="BDB206" s="64"/>
      <c r="BDC206" s="64"/>
      <c r="BDD206" s="64"/>
      <c r="BDE206" s="64"/>
      <c r="BDF206" s="64"/>
      <c r="BDG206" s="64"/>
      <c r="BDH206" s="64"/>
      <c r="BDI206" s="64"/>
      <c r="BDJ206" s="64"/>
      <c r="BDK206" s="64"/>
      <c r="BDL206" s="64"/>
      <c r="BDM206" s="64"/>
      <c r="BDN206" s="64"/>
      <c r="BDO206" s="64"/>
      <c r="BDP206" s="64"/>
      <c r="BDQ206" s="64"/>
      <c r="BDR206" s="64"/>
      <c r="BDS206" s="64"/>
      <c r="BDT206" s="64"/>
      <c r="BDU206" s="64"/>
      <c r="BDV206" s="64"/>
      <c r="BDW206" s="64"/>
      <c r="BDX206" s="64"/>
      <c r="BDY206" s="64"/>
      <c r="BDZ206" s="64"/>
      <c r="BEA206" s="64"/>
      <c r="BEB206" s="64"/>
      <c r="BEC206" s="64"/>
      <c r="BED206" s="64"/>
      <c r="BEE206" s="64"/>
      <c r="BEF206" s="64"/>
      <c r="BEG206" s="64"/>
      <c r="BEH206" s="64"/>
      <c r="BEI206" s="64"/>
      <c r="BEJ206" s="64"/>
      <c r="BEK206" s="64"/>
      <c r="BEL206" s="64"/>
      <c r="BEM206" s="64"/>
      <c r="BEN206" s="64"/>
      <c r="BEO206" s="64"/>
      <c r="BEP206" s="64"/>
      <c r="BEQ206" s="64"/>
      <c r="BER206" s="64"/>
      <c r="BES206" s="64"/>
      <c r="BET206" s="64"/>
      <c r="BEU206" s="64"/>
      <c r="BEV206" s="64"/>
      <c r="BEW206" s="64"/>
      <c r="BEX206" s="64"/>
      <c r="BEY206" s="64"/>
      <c r="BEZ206" s="64"/>
      <c r="BFA206" s="64"/>
      <c r="BFB206" s="64"/>
      <c r="BFC206" s="64"/>
      <c r="BFD206" s="64"/>
      <c r="BFE206" s="64"/>
      <c r="BFF206" s="64"/>
      <c r="BFG206" s="64"/>
      <c r="BFH206" s="64"/>
      <c r="BFI206" s="64"/>
      <c r="BFJ206" s="64"/>
      <c r="BFK206" s="64"/>
      <c r="BFL206" s="64"/>
      <c r="BFM206" s="64"/>
      <c r="BFN206" s="64"/>
      <c r="BFO206" s="64"/>
      <c r="BFP206" s="64"/>
      <c r="BFQ206" s="64"/>
      <c r="BFR206" s="64"/>
      <c r="BFS206" s="64"/>
      <c r="BFT206" s="64"/>
      <c r="BFU206" s="64"/>
      <c r="BFV206" s="64"/>
      <c r="BFW206" s="64"/>
      <c r="BFX206" s="64"/>
      <c r="BFY206" s="64"/>
      <c r="BFZ206" s="64"/>
      <c r="BGA206" s="64"/>
      <c r="BGB206" s="64"/>
      <c r="BGD206" s="64"/>
      <c r="BGF206" s="64"/>
      <c r="BGG206" s="64"/>
      <c r="BGH206" s="64"/>
      <c r="BGI206" s="64"/>
      <c r="BGJ206" s="64"/>
      <c r="BGK206" s="64"/>
      <c r="BGL206" s="64"/>
      <c r="BGM206" s="64"/>
      <c r="BGR206" s="64"/>
      <c r="BGS206" s="64"/>
      <c r="BGT206" s="64"/>
      <c r="BGU206" s="64"/>
      <c r="BGV206" s="64"/>
      <c r="BGW206" s="64"/>
      <c r="BGX206" s="64"/>
      <c r="BGY206" s="64"/>
      <c r="BGZ206" s="64"/>
      <c r="BHA206" s="64"/>
      <c r="BHB206" s="64"/>
      <c r="BHC206" s="64"/>
      <c r="BHD206" s="64"/>
      <c r="BHE206" s="64"/>
      <c r="BHF206" s="64"/>
      <c r="BHG206" s="64"/>
      <c r="BHH206" s="64"/>
      <c r="BHI206" s="64"/>
      <c r="BHJ206" s="64"/>
      <c r="BHK206" s="64"/>
      <c r="BHL206" s="64"/>
      <c r="BHM206" s="64"/>
      <c r="BHN206" s="64"/>
      <c r="BHO206" s="64"/>
      <c r="BHP206" s="64"/>
      <c r="BHQ206" s="64"/>
      <c r="BHR206" s="64"/>
      <c r="BHS206" s="64"/>
      <c r="BHT206" s="64"/>
      <c r="BHU206" s="64"/>
      <c r="BHV206" s="64"/>
      <c r="BHW206" s="64"/>
      <c r="BHX206" s="64"/>
      <c r="BHY206" s="64"/>
      <c r="BHZ206" s="64"/>
      <c r="BIA206" s="64"/>
      <c r="BIB206" s="64"/>
      <c r="BIC206" s="64"/>
      <c r="BID206" s="64"/>
      <c r="BIE206" s="64"/>
      <c r="BIF206" s="64"/>
      <c r="BIG206" s="64"/>
      <c r="BIH206" s="64"/>
      <c r="BII206" s="64"/>
      <c r="BIJ206" s="64"/>
      <c r="BIK206" s="64"/>
      <c r="BIL206" s="64"/>
      <c r="BIM206" s="64"/>
      <c r="BIN206" s="64"/>
      <c r="BIO206" s="64"/>
      <c r="BIP206" s="64"/>
      <c r="BIQ206" s="64"/>
      <c r="BIR206" s="64"/>
      <c r="BIS206" s="64"/>
      <c r="BIT206" s="64"/>
      <c r="BIU206" s="64"/>
      <c r="BIV206" s="64"/>
      <c r="BIW206" s="64"/>
      <c r="BIX206" s="64"/>
      <c r="BIY206" s="64"/>
      <c r="BIZ206" s="64"/>
      <c r="BJA206" s="64"/>
      <c r="BJB206" s="64"/>
      <c r="BJC206" s="64"/>
      <c r="BJD206" s="64"/>
      <c r="BJE206" s="64"/>
      <c r="BJF206" s="64"/>
      <c r="BJG206" s="64"/>
      <c r="BJH206" s="64"/>
      <c r="BJI206" s="64"/>
      <c r="BJJ206" s="64"/>
      <c r="BJK206" s="64"/>
      <c r="BJL206" s="64"/>
      <c r="BJM206" s="64"/>
      <c r="BJN206" s="64"/>
      <c r="BJO206" s="64"/>
      <c r="BJP206" s="64"/>
      <c r="BJQ206" s="64"/>
      <c r="BJR206" s="64"/>
      <c r="BJS206" s="64"/>
      <c r="BJT206" s="64"/>
      <c r="BJU206" s="64"/>
      <c r="BJV206" s="64"/>
      <c r="BJW206" s="64"/>
      <c r="BJX206" s="64"/>
      <c r="BJY206" s="64"/>
      <c r="BJZ206" s="64"/>
      <c r="BKA206" s="64"/>
      <c r="BKB206" s="64"/>
      <c r="BKC206" s="64"/>
      <c r="BKD206" s="64"/>
      <c r="BKE206" s="64"/>
      <c r="BKF206" s="64"/>
      <c r="BKG206" s="64"/>
      <c r="BKH206" s="64"/>
      <c r="BKI206" s="64"/>
      <c r="BKJ206" s="64"/>
      <c r="BKK206" s="64"/>
      <c r="BKL206" s="64"/>
      <c r="BKM206" s="64"/>
      <c r="BKN206" s="64"/>
      <c r="BKO206" s="64"/>
      <c r="BKP206" s="64"/>
      <c r="BKQ206" s="64"/>
      <c r="BKR206" s="64"/>
      <c r="BKS206" s="64"/>
      <c r="BKT206" s="64"/>
      <c r="BKU206" s="64"/>
      <c r="BKV206" s="64"/>
      <c r="BKW206" s="64"/>
      <c r="BKX206" s="64"/>
      <c r="BKY206" s="64"/>
      <c r="BKZ206" s="64"/>
      <c r="BLA206" s="64"/>
      <c r="BLB206" s="64"/>
      <c r="BLC206" s="64"/>
      <c r="BLD206" s="64"/>
      <c r="BLE206" s="64"/>
      <c r="BLF206" s="64"/>
      <c r="BLG206" s="64"/>
      <c r="BLH206" s="64"/>
      <c r="BLI206" s="64"/>
      <c r="BLJ206" s="64"/>
      <c r="BLK206" s="64"/>
      <c r="BLL206" s="64"/>
      <c r="BLM206" s="64"/>
      <c r="BLN206" s="64"/>
      <c r="BLO206" s="64"/>
      <c r="BLP206" s="64"/>
      <c r="BLQ206" s="64"/>
      <c r="BLR206" s="64"/>
      <c r="BLS206" s="64"/>
      <c r="BLT206" s="64"/>
      <c r="BLU206" s="64"/>
      <c r="BLV206" s="64"/>
      <c r="BLW206" s="64"/>
      <c r="BLX206" s="64"/>
      <c r="BLY206" s="64"/>
      <c r="BLZ206" s="64"/>
      <c r="BMA206" s="64"/>
      <c r="BMB206" s="64"/>
      <c r="BMC206" s="64"/>
      <c r="BMD206" s="64"/>
      <c r="BME206" s="64"/>
      <c r="BMF206" s="64"/>
      <c r="BMG206" s="64"/>
      <c r="BMH206" s="64"/>
      <c r="BMI206" s="64"/>
      <c r="BMJ206" s="64"/>
      <c r="BMK206" s="64"/>
      <c r="BML206" s="64"/>
      <c r="BMM206" s="64"/>
      <c r="BMN206" s="64"/>
      <c r="BMO206" s="64"/>
      <c r="BMP206" s="64"/>
      <c r="BMQ206" s="64"/>
      <c r="BMR206" s="64"/>
      <c r="BMS206" s="64"/>
      <c r="BMT206" s="64"/>
      <c r="BMU206" s="64"/>
      <c r="BMV206" s="64"/>
      <c r="BMW206" s="64"/>
      <c r="BMX206" s="64"/>
      <c r="BMY206" s="64"/>
      <c r="BMZ206" s="64"/>
      <c r="BNA206" s="64"/>
      <c r="BNB206" s="64"/>
      <c r="BNC206" s="64"/>
      <c r="BND206" s="64"/>
      <c r="BNE206" s="64"/>
      <c r="BNF206" s="64"/>
      <c r="BNG206" s="64"/>
      <c r="BNH206" s="64"/>
      <c r="BNI206" s="64"/>
      <c r="BNJ206" s="64"/>
      <c r="BNK206" s="64"/>
      <c r="BNL206" s="64"/>
      <c r="BNM206" s="64"/>
      <c r="BNN206" s="64"/>
      <c r="BNO206" s="64"/>
      <c r="BNP206" s="64"/>
      <c r="BNQ206" s="64"/>
      <c r="BNR206" s="64"/>
      <c r="BNS206" s="64"/>
      <c r="BNT206" s="64"/>
      <c r="BNU206" s="64"/>
      <c r="BNV206" s="64"/>
      <c r="BNW206" s="64"/>
      <c r="BNX206" s="64"/>
      <c r="BNY206" s="64"/>
      <c r="BNZ206" s="64"/>
      <c r="BOA206" s="64"/>
      <c r="BOB206" s="64"/>
      <c r="BOC206" s="64"/>
      <c r="BOD206" s="64"/>
      <c r="BOE206" s="64"/>
      <c r="BOF206" s="64"/>
      <c r="BOG206" s="64"/>
      <c r="BOH206" s="64"/>
      <c r="BOI206" s="64"/>
      <c r="BOJ206" s="64"/>
      <c r="BOK206" s="64"/>
      <c r="BOL206" s="64"/>
      <c r="BOM206" s="64"/>
      <c r="BON206" s="64"/>
      <c r="BOO206" s="64"/>
      <c r="BOP206" s="64"/>
      <c r="BOQ206" s="64"/>
      <c r="BOR206" s="64"/>
      <c r="BOS206" s="64"/>
      <c r="BOT206" s="64"/>
      <c r="BOU206" s="64"/>
      <c r="BOV206" s="64"/>
      <c r="BOW206" s="64"/>
      <c r="BOX206" s="64"/>
      <c r="BOY206" s="64"/>
      <c r="BOZ206" s="64"/>
      <c r="BPA206" s="64"/>
      <c r="BPB206" s="64"/>
      <c r="BPC206" s="64"/>
      <c r="BPD206" s="64"/>
      <c r="BPE206" s="64"/>
      <c r="BPF206" s="64"/>
      <c r="BPG206" s="64"/>
      <c r="BPH206" s="64"/>
      <c r="BPI206" s="64"/>
      <c r="BPJ206" s="64"/>
      <c r="BPK206" s="64"/>
      <c r="BPL206" s="64"/>
      <c r="BPM206" s="64"/>
      <c r="BPN206" s="64"/>
      <c r="BPO206" s="64"/>
      <c r="BPP206" s="64"/>
      <c r="BPQ206" s="64"/>
      <c r="BPR206" s="64"/>
      <c r="BPS206" s="64"/>
      <c r="BPT206" s="64"/>
      <c r="BPU206" s="64"/>
      <c r="BPV206" s="64"/>
      <c r="BPW206" s="64"/>
      <c r="BPX206" s="64"/>
      <c r="BPZ206" s="64"/>
      <c r="BQB206" s="64"/>
      <c r="BQC206" s="64"/>
      <c r="BQD206" s="64"/>
      <c r="BQE206" s="64"/>
      <c r="BQF206" s="64"/>
      <c r="BQG206" s="64"/>
      <c r="BQH206" s="64"/>
      <c r="BQI206" s="64"/>
      <c r="BQN206" s="64"/>
      <c r="BQO206" s="64"/>
      <c r="BQP206" s="64"/>
      <c r="BQQ206" s="64"/>
      <c r="BQR206" s="64"/>
      <c r="BQS206" s="64"/>
      <c r="BQT206" s="64"/>
      <c r="BQU206" s="64"/>
      <c r="BQV206" s="64"/>
      <c r="BQW206" s="64"/>
      <c r="BQX206" s="64"/>
      <c r="BQY206" s="64"/>
      <c r="BQZ206" s="64"/>
      <c r="BRA206" s="64"/>
      <c r="BRB206" s="64"/>
      <c r="BRC206" s="64"/>
      <c r="BRD206" s="64"/>
      <c r="BRE206" s="64"/>
      <c r="BRF206" s="64"/>
      <c r="BRG206" s="64"/>
      <c r="BRH206" s="64"/>
      <c r="BRI206" s="64"/>
      <c r="BRJ206" s="64"/>
      <c r="BRK206" s="64"/>
      <c r="BRL206" s="64"/>
      <c r="BRM206" s="64"/>
      <c r="BRN206" s="64"/>
      <c r="BRO206" s="64"/>
      <c r="BRP206" s="64"/>
      <c r="BRQ206" s="64"/>
      <c r="BRR206" s="64"/>
      <c r="BRS206" s="64"/>
      <c r="BRT206" s="64"/>
      <c r="BRU206" s="64"/>
      <c r="BRV206" s="64"/>
      <c r="BRW206" s="64"/>
      <c r="BRX206" s="64"/>
      <c r="BRY206" s="64"/>
      <c r="BRZ206" s="64"/>
      <c r="BSA206" s="64"/>
      <c r="BSB206" s="64"/>
      <c r="BSC206" s="64"/>
      <c r="BSD206" s="64"/>
      <c r="BSE206" s="64"/>
      <c r="BSF206" s="64"/>
      <c r="BSG206" s="64"/>
      <c r="BSH206" s="64"/>
      <c r="BSI206" s="64"/>
      <c r="BSJ206" s="64"/>
      <c r="BSK206" s="64"/>
      <c r="BSL206" s="64"/>
      <c r="BSM206" s="64"/>
      <c r="BSN206" s="64"/>
      <c r="BSO206" s="64"/>
      <c r="BSP206" s="64"/>
      <c r="BSQ206" s="64"/>
      <c r="BSR206" s="64"/>
      <c r="BSS206" s="64"/>
      <c r="BST206" s="64"/>
      <c r="BSU206" s="64"/>
      <c r="BSV206" s="64"/>
      <c r="BSW206" s="64"/>
      <c r="BSX206" s="64"/>
      <c r="BSY206" s="64"/>
      <c r="BSZ206" s="64"/>
      <c r="BTA206" s="64"/>
      <c r="BTB206" s="64"/>
      <c r="BTC206" s="64"/>
      <c r="BTD206" s="64"/>
      <c r="BTE206" s="64"/>
      <c r="BTF206" s="64"/>
      <c r="BTG206" s="64"/>
      <c r="BTH206" s="64"/>
      <c r="BTI206" s="64"/>
      <c r="BTJ206" s="64"/>
      <c r="BTK206" s="64"/>
      <c r="BTL206" s="64"/>
      <c r="BTM206" s="64"/>
      <c r="BTN206" s="64"/>
      <c r="BTO206" s="64"/>
      <c r="BTP206" s="64"/>
      <c r="BTQ206" s="64"/>
      <c r="BTR206" s="64"/>
      <c r="BTS206" s="64"/>
      <c r="BTT206" s="64"/>
      <c r="BTU206" s="64"/>
      <c r="BTV206" s="64"/>
      <c r="BTW206" s="64"/>
      <c r="BTX206" s="64"/>
      <c r="BTY206" s="64"/>
      <c r="BTZ206" s="64"/>
      <c r="BUA206" s="64"/>
      <c r="BUB206" s="64"/>
      <c r="BUC206" s="64"/>
      <c r="BUD206" s="64"/>
      <c r="BUE206" s="64"/>
      <c r="BUF206" s="64"/>
      <c r="BUG206" s="64"/>
      <c r="BUH206" s="64"/>
      <c r="BUI206" s="64"/>
      <c r="BUJ206" s="64"/>
      <c r="BUK206" s="64"/>
      <c r="BUL206" s="64"/>
      <c r="BUM206" s="64"/>
      <c r="BUN206" s="64"/>
      <c r="BUO206" s="64"/>
      <c r="BUP206" s="64"/>
      <c r="BUQ206" s="64"/>
      <c r="BUR206" s="64"/>
      <c r="BUS206" s="64"/>
      <c r="BUT206" s="64"/>
      <c r="BUU206" s="64"/>
      <c r="BUV206" s="64"/>
      <c r="BUW206" s="64"/>
      <c r="BUX206" s="64"/>
      <c r="BUY206" s="64"/>
      <c r="BUZ206" s="64"/>
      <c r="BVA206" s="64"/>
      <c r="BVB206" s="64"/>
      <c r="BVC206" s="64"/>
      <c r="BVD206" s="64"/>
      <c r="BVE206" s="64"/>
      <c r="BVF206" s="64"/>
      <c r="BVG206" s="64"/>
      <c r="BVH206" s="64"/>
      <c r="BVI206" s="64"/>
      <c r="BVJ206" s="64"/>
      <c r="BVK206" s="64"/>
      <c r="BVL206" s="64"/>
      <c r="BVM206" s="64"/>
      <c r="BVN206" s="64"/>
      <c r="BVO206" s="64"/>
      <c r="BVP206" s="64"/>
      <c r="BVQ206" s="64"/>
      <c r="BVR206" s="64"/>
      <c r="BVS206" s="64"/>
      <c r="BVT206" s="64"/>
      <c r="BVU206" s="64"/>
      <c r="BVV206" s="64"/>
      <c r="BVW206" s="64"/>
      <c r="BVX206" s="64"/>
      <c r="BVY206" s="64"/>
      <c r="BVZ206" s="64"/>
      <c r="BWA206" s="64"/>
      <c r="BWB206" s="64"/>
      <c r="BWC206" s="64"/>
      <c r="BWD206" s="64"/>
      <c r="BWE206" s="64"/>
      <c r="BWF206" s="64"/>
      <c r="BWG206" s="64"/>
      <c r="BWH206" s="64"/>
      <c r="BWI206" s="64"/>
      <c r="BWJ206" s="64"/>
      <c r="BWK206" s="64"/>
      <c r="BWL206" s="64"/>
      <c r="BWM206" s="64"/>
      <c r="BWN206" s="64"/>
      <c r="BWO206" s="64"/>
      <c r="BWP206" s="64"/>
      <c r="BWQ206" s="64"/>
      <c r="BWR206" s="64"/>
      <c r="BWS206" s="64"/>
      <c r="BWT206" s="64"/>
      <c r="BWU206" s="64"/>
      <c r="BWV206" s="64"/>
      <c r="BWW206" s="64"/>
      <c r="BWX206" s="64"/>
      <c r="BWY206" s="64"/>
      <c r="BWZ206" s="64"/>
      <c r="BXA206" s="64"/>
      <c r="BXB206" s="64"/>
      <c r="BXC206" s="64"/>
      <c r="BXD206" s="64"/>
      <c r="BXE206" s="64"/>
      <c r="BXF206" s="64"/>
      <c r="BXG206" s="64"/>
      <c r="BXH206" s="64"/>
      <c r="BXI206" s="64"/>
      <c r="BXJ206" s="64"/>
      <c r="BXK206" s="64"/>
      <c r="BXL206" s="64"/>
      <c r="BXM206" s="64"/>
      <c r="BXN206" s="64"/>
      <c r="BXO206" s="64"/>
      <c r="BXP206" s="64"/>
      <c r="BXQ206" s="64"/>
      <c r="BXR206" s="64"/>
      <c r="BXS206" s="64"/>
      <c r="BXT206" s="64"/>
      <c r="BXU206" s="64"/>
      <c r="BXV206" s="64"/>
      <c r="BXW206" s="64"/>
      <c r="BXX206" s="64"/>
      <c r="BXY206" s="64"/>
      <c r="BXZ206" s="64"/>
      <c r="BYA206" s="64"/>
      <c r="BYB206" s="64"/>
      <c r="BYC206" s="64"/>
      <c r="BYD206" s="64"/>
      <c r="BYE206" s="64"/>
      <c r="BYF206" s="64"/>
      <c r="BYG206" s="64"/>
      <c r="BYH206" s="64"/>
      <c r="BYI206" s="64"/>
      <c r="BYJ206" s="64"/>
      <c r="BYK206" s="64"/>
      <c r="BYL206" s="64"/>
      <c r="BYM206" s="64"/>
      <c r="BYN206" s="64"/>
      <c r="BYO206" s="64"/>
      <c r="BYP206" s="64"/>
      <c r="BYQ206" s="64"/>
      <c r="BYR206" s="64"/>
      <c r="BYS206" s="64"/>
      <c r="BYT206" s="64"/>
      <c r="BYU206" s="64"/>
      <c r="BYV206" s="64"/>
      <c r="BYW206" s="64"/>
      <c r="BYX206" s="64"/>
      <c r="BYY206" s="64"/>
      <c r="BYZ206" s="64"/>
      <c r="BZA206" s="64"/>
      <c r="BZB206" s="64"/>
      <c r="BZC206" s="64"/>
      <c r="BZD206" s="64"/>
      <c r="BZE206" s="64"/>
      <c r="BZF206" s="64"/>
      <c r="BZG206" s="64"/>
      <c r="BZH206" s="64"/>
      <c r="BZI206" s="64"/>
      <c r="BZJ206" s="64"/>
      <c r="BZK206" s="64"/>
      <c r="BZL206" s="64"/>
      <c r="BZM206" s="64"/>
      <c r="BZN206" s="64"/>
      <c r="BZO206" s="64"/>
      <c r="BZP206" s="64"/>
      <c r="BZQ206" s="64"/>
      <c r="BZR206" s="64"/>
      <c r="BZS206" s="64"/>
      <c r="BZT206" s="64"/>
      <c r="BZV206" s="64"/>
      <c r="BZX206" s="64"/>
      <c r="BZY206" s="64"/>
      <c r="BZZ206" s="64"/>
      <c r="CAA206" s="64"/>
      <c r="CAB206" s="64"/>
      <c r="CAC206" s="64"/>
      <c r="CAD206" s="64"/>
      <c r="CAE206" s="64"/>
      <c r="CAJ206" s="64"/>
      <c r="CAK206" s="64"/>
      <c r="CAL206" s="64"/>
      <c r="CAM206" s="64"/>
      <c r="CAN206" s="64"/>
      <c r="CAO206" s="64"/>
      <c r="CAP206" s="64"/>
      <c r="CAQ206" s="64"/>
      <c r="CAR206" s="64"/>
      <c r="CAS206" s="64"/>
      <c r="CAT206" s="64"/>
      <c r="CAU206" s="64"/>
      <c r="CAV206" s="64"/>
      <c r="CAW206" s="64"/>
      <c r="CAX206" s="64"/>
      <c r="CAY206" s="64"/>
      <c r="CAZ206" s="64"/>
      <c r="CBA206" s="64"/>
      <c r="CBB206" s="64"/>
      <c r="CBC206" s="64"/>
      <c r="CBD206" s="64"/>
      <c r="CBE206" s="64"/>
      <c r="CBF206" s="64"/>
      <c r="CBG206" s="64"/>
      <c r="CBH206" s="64"/>
      <c r="CBI206" s="64"/>
      <c r="CBJ206" s="64"/>
      <c r="CBK206" s="64"/>
      <c r="CBL206" s="64"/>
      <c r="CBM206" s="64"/>
      <c r="CBN206" s="64"/>
      <c r="CBO206" s="64"/>
      <c r="CBP206" s="64"/>
      <c r="CBQ206" s="64"/>
      <c r="CBR206" s="64"/>
      <c r="CBS206" s="64"/>
      <c r="CBT206" s="64"/>
      <c r="CBU206" s="64"/>
      <c r="CBV206" s="64"/>
      <c r="CBW206" s="64"/>
      <c r="CBX206" s="64"/>
      <c r="CBY206" s="64"/>
      <c r="CBZ206" s="64"/>
      <c r="CCA206" s="64"/>
      <c r="CCB206" s="64"/>
      <c r="CCC206" s="64"/>
      <c r="CCD206" s="64"/>
      <c r="CCE206" s="64"/>
      <c r="CCF206" s="64"/>
      <c r="CCG206" s="64"/>
      <c r="CCH206" s="64"/>
      <c r="CCI206" s="64"/>
      <c r="CCJ206" s="64"/>
      <c r="CCK206" s="64"/>
      <c r="CCL206" s="64"/>
      <c r="CCM206" s="64"/>
      <c r="CCN206" s="64"/>
      <c r="CCO206" s="64"/>
      <c r="CCP206" s="64"/>
      <c r="CCQ206" s="64"/>
      <c r="CCR206" s="64"/>
      <c r="CCS206" s="64"/>
      <c r="CCT206" s="64"/>
      <c r="CCU206" s="64"/>
      <c r="CCV206" s="64"/>
      <c r="CCW206" s="64"/>
      <c r="CCX206" s="64"/>
      <c r="CCY206" s="64"/>
      <c r="CCZ206" s="64"/>
      <c r="CDA206" s="64"/>
      <c r="CDB206" s="64"/>
      <c r="CDC206" s="64"/>
      <c r="CDD206" s="64"/>
      <c r="CDE206" s="64"/>
      <c r="CDF206" s="64"/>
      <c r="CDG206" s="64"/>
      <c r="CDH206" s="64"/>
      <c r="CDI206" s="64"/>
      <c r="CDJ206" s="64"/>
      <c r="CDK206" s="64"/>
      <c r="CDL206" s="64"/>
      <c r="CDM206" s="64"/>
      <c r="CDN206" s="64"/>
      <c r="CDO206" s="64"/>
      <c r="CDP206" s="64"/>
      <c r="CDQ206" s="64"/>
      <c r="CDR206" s="64"/>
      <c r="CDS206" s="64"/>
      <c r="CDT206" s="64"/>
      <c r="CDU206" s="64"/>
      <c r="CDV206" s="64"/>
      <c r="CDW206" s="64"/>
      <c r="CDX206" s="64"/>
      <c r="CDY206" s="64"/>
      <c r="CDZ206" s="64"/>
      <c r="CEA206" s="64"/>
      <c r="CEB206" s="64"/>
      <c r="CEC206" s="64"/>
      <c r="CED206" s="64"/>
      <c r="CEE206" s="64"/>
      <c r="CEF206" s="64"/>
      <c r="CEG206" s="64"/>
      <c r="CEH206" s="64"/>
      <c r="CEI206" s="64"/>
      <c r="CEJ206" s="64"/>
      <c r="CEK206" s="64"/>
      <c r="CEL206" s="64"/>
      <c r="CEM206" s="64"/>
      <c r="CEN206" s="64"/>
      <c r="CEO206" s="64"/>
      <c r="CEP206" s="64"/>
      <c r="CEQ206" s="64"/>
      <c r="CER206" s="64"/>
      <c r="CES206" s="64"/>
      <c r="CET206" s="64"/>
      <c r="CEU206" s="64"/>
      <c r="CEV206" s="64"/>
      <c r="CEW206" s="64"/>
      <c r="CEX206" s="64"/>
      <c r="CEY206" s="64"/>
      <c r="CEZ206" s="64"/>
      <c r="CFA206" s="64"/>
      <c r="CFB206" s="64"/>
      <c r="CFC206" s="64"/>
      <c r="CFD206" s="64"/>
      <c r="CFE206" s="64"/>
      <c r="CFF206" s="64"/>
      <c r="CFG206" s="64"/>
      <c r="CFH206" s="64"/>
      <c r="CFI206" s="64"/>
      <c r="CFJ206" s="64"/>
      <c r="CFK206" s="64"/>
      <c r="CFL206" s="64"/>
      <c r="CFM206" s="64"/>
      <c r="CFN206" s="64"/>
      <c r="CFO206" s="64"/>
      <c r="CFP206" s="64"/>
      <c r="CFQ206" s="64"/>
      <c r="CFR206" s="64"/>
      <c r="CFS206" s="64"/>
      <c r="CFT206" s="64"/>
      <c r="CFU206" s="64"/>
      <c r="CFV206" s="64"/>
      <c r="CFW206" s="64"/>
      <c r="CFX206" s="64"/>
      <c r="CFY206" s="64"/>
      <c r="CFZ206" s="64"/>
      <c r="CGA206" s="64"/>
      <c r="CGB206" s="64"/>
      <c r="CGC206" s="64"/>
      <c r="CGD206" s="64"/>
      <c r="CGE206" s="64"/>
      <c r="CGF206" s="64"/>
      <c r="CGG206" s="64"/>
      <c r="CGH206" s="64"/>
      <c r="CGI206" s="64"/>
      <c r="CGJ206" s="64"/>
      <c r="CGK206" s="64"/>
      <c r="CGL206" s="64"/>
      <c r="CGM206" s="64"/>
      <c r="CGN206" s="64"/>
      <c r="CGO206" s="64"/>
      <c r="CGP206" s="64"/>
      <c r="CGQ206" s="64"/>
      <c r="CGR206" s="64"/>
      <c r="CGS206" s="64"/>
      <c r="CGT206" s="64"/>
      <c r="CGU206" s="64"/>
      <c r="CGV206" s="64"/>
      <c r="CGW206" s="64"/>
      <c r="CGX206" s="64"/>
      <c r="CGY206" s="64"/>
      <c r="CGZ206" s="64"/>
      <c r="CHA206" s="64"/>
      <c r="CHB206" s="64"/>
      <c r="CHC206" s="64"/>
      <c r="CHD206" s="64"/>
      <c r="CHE206" s="64"/>
      <c r="CHF206" s="64"/>
      <c r="CHG206" s="64"/>
      <c r="CHH206" s="64"/>
      <c r="CHI206" s="64"/>
      <c r="CHJ206" s="64"/>
      <c r="CHK206" s="64"/>
      <c r="CHL206" s="64"/>
      <c r="CHM206" s="64"/>
      <c r="CHN206" s="64"/>
      <c r="CHO206" s="64"/>
      <c r="CHP206" s="64"/>
      <c r="CHQ206" s="64"/>
      <c r="CHR206" s="64"/>
      <c r="CHS206" s="64"/>
      <c r="CHT206" s="64"/>
      <c r="CHU206" s="64"/>
      <c r="CHV206" s="64"/>
      <c r="CHW206" s="64"/>
      <c r="CHX206" s="64"/>
      <c r="CHY206" s="64"/>
      <c r="CHZ206" s="64"/>
      <c r="CIA206" s="64"/>
      <c r="CIB206" s="64"/>
      <c r="CIC206" s="64"/>
      <c r="CID206" s="64"/>
      <c r="CIE206" s="64"/>
      <c r="CIF206" s="64"/>
      <c r="CIG206" s="64"/>
      <c r="CIH206" s="64"/>
      <c r="CII206" s="64"/>
      <c r="CIJ206" s="64"/>
      <c r="CIK206" s="64"/>
      <c r="CIL206" s="64"/>
      <c r="CIM206" s="64"/>
      <c r="CIN206" s="64"/>
      <c r="CIO206" s="64"/>
      <c r="CIP206" s="64"/>
      <c r="CIQ206" s="64"/>
      <c r="CIR206" s="64"/>
      <c r="CIS206" s="64"/>
      <c r="CIT206" s="64"/>
      <c r="CIU206" s="64"/>
      <c r="CIV206" s="64"/>
      <c r="CIW206" s="64"/>
      <c r="CIX206" s="64"/>
      <c r="CIY206" s="64"/>
      <c r="CIZ206" s="64"/>
      <c r="CJA206" s="64"/>
      <c r="CJB206" s="64"/>
      <c r="CJC206" s="64"/>
      <c r="CJD206" s="64"/>
      <c r="CJE206" s="64"/>
      <c r="CJF206" s="64"/>
      <c r="CJG206" s="64"/>
      <c r="CJH206" s="64"/>
      <c r="CJI206" s="64"/>
      <c r="CJJ206" s="64"/>
      <c r="CJK206" s="64"/>
      <c r="CJL206" s="64"/>
      <c r="CJM206" s="64"/>
      <c r="CJN206" s="64"/>
      <c r="CJO206" s="64"/>
      <c r="CJP206" s="64"/>
      <c r="CJR206" s="64"/>
      <c r="CJT206" s="64"/>
      <c r="CJU206" s="64"/>
      <c r="CJV206" s="64"/>
      <c r="CJW206" s="64"/>
      <c r="CJX206" s="64"/>
      <c r="CJY206" s="64"/>
      <c r="CJZ206" s="64"/>
      <c r="CKA206" s="64"/>
      <c r="CKF206" s="64"/>
      <c r="CKG206" s="64"/>
      <c r="CKH206" s="64"/>
      <c r="CKI206" s="64"/>
      <c r="CKJ206" s="64"/>
      <c r="CKK206" s="64"/>
      <c r="CKL206" s="64"/>
      <c r="CKM206" s="64"/>
      <c r="CKN206" s="64"/>
      <c r="CKO206" s="64"/>
      <c r="CKP206" s="64"/>
      <c r="CKQ206" s="64"/>
      <c r="CKR206" s="64"/>
      <c r="CKS206" s="64"/>
      <c r="CKT206" s="64"/>
      <c r="CKU206" s="64"/>
      <c r="CKV206" s="64"/>
      <c r="CKW206" s="64"/>
      <c r="CKX206" s="64"/>
      <c r="CKY206" s="64"/>
      <c r="CKZ206" s="64"/>
      <c r="CLA206" s="64"/>
      <c r="CLB206" s="64"/>
      <c r="CLC206" s="64"/>
      <c r="CLD206" s="64"/>
      <c r="CLE206" s="64"/>
      <c r="CLF206" s="64"/>
      <c r="CLG206" s="64"/>
      <c r="CLH206" s="64"/>
      <c r="CLI206" s="64"/>
      <c r="CLJ206" s="64"/>
      <c r="CLK206" s="64"/>
      <c r="CLL206" s="64"/>
      <c r="CLM206" s="64"/>
      <c r="CLN206" s="64"/>
      <c r="CLO206" s="64"/>
      <c r="CLP206" s="64"/>
      <c r="CLQ206" s="64"/>
      <c r="CLR206" s="64"/>
      <c r="CLS206" s="64"/>
      <c r="CLT206" s="64"/>
      <c r="CLU206" s="64"/>
      <c r="CLV206" s="64"/>
      <c r="CLW206" s="64"/>
      <c r="CLX206" s="64"/>
      <c r="CLY206" s="64"/>
      <c r="CLZ206" s="64"/>
      <c r="CMA206" s="64"/>
      <c r="CMB206" s="64"/>
      <c r="CMC206" s="64"/>
      <c r="CMD206" s="64"/>
      <c r="CME206" s="64"/>
      <c r="CMF206" s="64"/>
      <c r="CMG206" s="64"/>
      <c r="CMH206" s="64"/>
      <c r="CMI206" s="64"/>
      <c r="CMJ206" s="64"/>
      <c r="CMK206" s="64"/>
      <c r="CML206" s="64"/>
      <c r="CMM206" s="64"/>
      <c r="CMN206" s="64"/>
      <c r="CMO206" s="64"/>
      <c r="CMP206" s="64"/>
      <c r="CMQ206" s="64"/>
      <c r="CMR206" s="64"/>
      <c r="CMS206" s="64"/>
      <c r="CMT206" s="64"/>
      <c r="CMU206" s="64"/>
      <c r="CMV206" s="64"/>
      <c r="CMW206" s="64"/>
      <c r="CMX206" s="64"/>
      <c r="CMY206" s="64"/>
      <c r="CMZ206" s="64"/>
      <c r="CNA206" s="64"/>
      <c r="CNB206" s="64"/>
      <c r="CNC206" s="64"/>
      <c r="CND206" s="64"/>
      <c r="CNE206" s="64"/>
      <c r="CNF206" s="64"/>
      <c r="CNG206" s="64"/>
      <c r="CNH206" s="64"/>
      <c r="CNI206" s="64"/>
      <c r="CNJ206" s="64"/>
      <c r="CNK206" s="64"/>
      <c r="CNL206" s="64"/>
      <c r="CNM206" s="64"/>
      <c r="CNN206" s="64"/>
      <c r="CNO206" s="64"/>
      <c r="CNP206" s="64"/>
      <c r="CNQ206" s="64"/>
      <c r="CNR206" s="64"/>
      <c r="CNS206" s="64"/>
      <c r="CNT206" s="64"/>
      <c r="CNU206" s="64"/>
      <c r="CNV206" s="64"/>
      <c r="CNW206" s="64"/>
      <c r="CNX206" s="64"/>
      <c r="CNY206" s="64"/>
      <c r="CNZ206" s="64"/>
      <c r="COA206" s="64"/>
      <c r="COB206" s="64"/>
      <c r="COC206" s="64"/>
      <c r="COD206" s="64"/>
      <c r="COE206" s="64"/>
      <c r="COF206" s="64"/>
      <c r="COG206" s="64"/>
      <c r="COH206" s="64"/>
      <c r="COI206" s="64"/>
      <c r="COJ206" s="64"/>
      <c r="COK206" s="64"/>
      <c r="COL206" s="64"/>
      <c r="COM206" s="64"/>
      <c r="CON206" s="64"/>
      <c r="COO206" s="64"/>
      <c r="COP206" s="64"/>
      <c r="COQ206" s="64"/>
      <c r="COR206" s="64"/>
      <c r="COS206" s="64"/>
      <c r="COT206" s="64"/>
      <c r="COU206" s="64"/>
      <c r="COV206" s="64"/>
      <c r="COW206" s="64"/>
      <c r="COX206" s="64"/>
      <c r="COY206" s="64"/>
      <c r="COZ206" s="64"/>
      <c r="CPA206" s="64"/>
      <c r="CPB206" s="64"/>
      <c r="CPC206" s="64"/>
      <c r="CPD206" s="64"/>
      <c r="CPE206" s="64"/>
      <c r="CPF206" s="64"/>
      <c r="CPG206" s="64"/>
      <c r="CPH206" s="64"/>
      <c r="CPI206" s="64"/>
      <c r="CPJ206" s="64"/>
      <c r="CPK206" s="64"/>
      <c r="CPL206" s="64"/>
      <c r="CPM206" s="64"/>
      <c r="CPN206" s="64"/>
      <c r="CPO206" s="64"/>
      <c r="CPP206" s="64"/>
      <c r="CPQ206" s="64"/>
      <c r="CPR206" s="64"/>
      <c r="CPS206" s="64"/>
      <c r="CPT206" s="64"/>
      <c r="CPU206" s="64"/>
      <c r="CPV206" s="64"/>
      <c r="CPW206" s="64"/>
      <c r="CPX206" s="64"/>
      <c r="CPY206" s="64"/>
      <c r="CPZ206" s="64"/>
      <c r="CQA206" s="64"/>
      <c r="CQB206" s="64"/>
      <c r="CQC206" s="64"/>
      <c r="CQD206" s="64"/>
      <c r="CQE206" s="64"/>
      <c r="CQF206" s="64"/>
      <c r="CQG206" s="64"/>
      <c r="CQH206" s="64"/>
      <c r="CQI206" s="64"/>
      <c r="CQJ206" s="64"/>
      <c r="CQK206" s="64"/>
      <c r="CQL206" s="64"/>
      <c r="CQM206" s="64"/>
      <c r="CQN206" s="64"/>
      <c r="CQO206" s="64"/>
      <c r="CQP206" s="64"/>
      <c r="CQQ206" s="64"/>
      <c r="CQR206" s="64"/>
      <c r="CQS206" s="64"/>
      <c r="CQT206" s="64"/>
      <c r="CQU206" s="64"/>
      <c r="CQV206" s="64"/>
      <c r="CQW206" s="64"/>
      <c r="CQX206" s="64"/>
      <c r="CQY206" s="64"/>
      <c r="CQZ206" s="64"/>
      <c r="CRA206" s="64"/>
      <c r="CRB206" s="64"/>
      <c r="CRC206" s="64"/>
      <c r="CRD206" s="64"/>
      <c r="CRE206" s="64"/>
      <c r="CRF206" s="64"/>
      <c r="CRG206" s="64"/>
      <c r="CRH206" s="64"/>
      <c r="CRI206" s="64"/>
      <c r="CRJ206" s="64"/>
      <c r="CRK206" s="64"/>
      <c r="CRL206" s="64"/>
      <c r="CRM206" s="64"/>
      <c r="CRN206" s="64"/>
      <c r="CRO206" s="64"/>
      <c r="CRP206" s="64"/>
      <c r="CRQ206" s="64"/>
      <c r="CRR206" s="64"/>
      <c r="CRS206" s="64"/>
      <c r="CRT206" s="64"/>
      <c r="CRU206" s="64"/>
      <c r="CRV206" s="64"/>
      <c r="CRW206" s="64"/>
      <c r="CRX206" s="64"/>
      <c r="CRY206" s="64"/>
      <c r="CRZ206" s="64"/>
      <c r="CSA206" s="64"/>
      <c r="CSB206" s="64"/>
      <c r="CSC206" s="64"/>
      <c r="CSD206" s="64"/>
      <c r="CSE206" s="64"/>
      <c r="CSF206" s="64"/>
      <c r="CSG206" s="64"/>
      <c r="CSH206" s="64"/>
      <c r="CSI206" s="64"/>
      <c r="CSJ206" s="64"/>
      <c r="CSK206" s="64"/>
      <c r="CSL206" s="64"/>
      <c r="CSM206" s="64"/>
      <c r="CSN206" s="64"/>
      <c r="CSO206" s="64"/>
      <c r="CSP206" s="64"/>
      <c r="CSQ206" s="64"/>
      <c r="CSR206" s="64"/>
      <c r="CSS206" s="64"/>
      <c r="CST206" s="64"/>
      <c r="CSU206" s="64"/>
      <c r="CSV206" s="64"/>
      <c r="CSW206" s="64"/>
      <c r="CSX206" s="64"/>
      <c r="CSY206" s="64"/>
      <c r="CSZ206" s="64"/>
      <c r="CTA206" s="64"/>
      <c r="CTB206" s="64"/>
      <c r="CTC206" s="64"/>
      <c r="CTD206" s="64"/>
      <c r="CTE206" s="64"/>
      <c r="CTF206" s="64"/>
      <c r="CTG206" s="64"/>
      <c r="CTH206" s="64"/>
      <c r="CTI206" s="64"/>
      <c r="CTJ206" s="64"/>
      <c r="CTK206" s="64"/>
      <c r="CTL206" s="64"/>
      <c r="CTN206" s="64"/>
      <c r="CTP206" s="64"/>
      <c r="CTQ206" s="64"/>
      <c r="CTR206" s="64"/>
      <c r="CTS206" s="64"/>
      <c r="CTT206" s="64"/>
      <c r="CTU206" s="64"/>
      <c r="CTV206" s="64"/>
      <c r="CTW206" s="64"/>
      <c r="CUB206" s="64"/>
      <c r="CUC206" s="64"/>
      <c r="CUD206" s="64"/>
      <c r="CUE206" s="64"/>
      <c r="CUF206" s="64"/>
      <c r="CUG206" s="64"/>
      <c r="CUH206" s="64"/>
      <c r="CUI206" s="64"/>
      <c r="CUJ206" s="64"/>
      <c r="CUK206" s="64"/>
      <c r="CUL206" s="64"/>
      <c r="CUM206" s="64"/>
      <c r="CUN206" s="64"/>
      <c r="CUO206" s="64"/>
      <c r="CUP206" s="64"/>
      <c r="CUQ206" s="64"/>
      <c r="CUR206" s="64"/>
      <c r="CUS206" s="64"/>
      <c r="CUT206" s="64"/>
      <c r="CUU206" s="64"/>
      <c r="CUV206" s="64"/>
      <c r="CUW206" s="64"/>
      <c r="CUX206" s="64"/>
      <c r="CUY206" s="64"/>
      <c r="CUZ206" s="64"/>
      <c r="CVA206" s="64"/>
      <c r="CVB206" s="64"/>
      <c r="CVC206" s="64"/>
      <c r="CVD206" s="64"/>
      <c r="CVE206" s="64"/>
      <c r="CVF206" s="64"/>
      <c r="CVG206" s="64"/>
      <c r="CVH206" s="64"/>
      <c r="CVI206" s="64"/>
      <c r="CVJ206" s="64"/>
      <c r="CVK206" s="64"/>
      <c r="CVL206" s="64"/>
      <c r="CVM206" s="64"/>
      <c r="CVN206" s="64"/>
      <c r="CVO206" s="64"/>
      <c r="CVP206" s="64"/>
      <c r="CVQ206" s="64"/>
      <c r="CVR206" s="64"/>
      <c r="CVS206" s="64"/>
      <c r="CVT206" s="64"/>
      <c r="CVU206" s="64"/>
      <c r="CVV206" s="64"/>
      <c r="CVW206" s="64"/>
      <c r="CVX206" s="64"/>
      <c r="CVY206" s="64"/>
      <c r="CVZ206" s="64"/>
      <c r="CWA206" s="64"/>
      <c r="CWB206" s="64"/>
      <c r="CWC206" s="64"/>
      <c r="CWD206" s="64"/>
      <c r="CWE206" s="64"/>
      <c r="CWF206" s="64"/>
      <c r="CWG206" s="64"/>
      <c r="CWH206" s="64"/>
      <c r="CWI206" s="64"/>
      <c r="CWJ206" s="64"/>
      <c r="CWK206" s="64"/>
      <c r="CWL206" s="64"/>
      <c r="CWM206" s="64"/>
      <c r="CWN206" s="64"/>
      <c r="CWO206" s="64"/>
      <c r="CWP206" s="64"/>
      <c r="CWQ206" s="64"/>
      <c r="CWR206" s="64"/>
      <c r="CWS206" s="64"/>
      <c r="CWT206" s="64"/>
      <c r="CWU206" s="64"/>
      <c r="CWV206" s="64"/>
      <c r="CWW206" s="64"/>
      <c r="CWX206" s="64"/>
      <c r="CWY206" s="64"/>
      <c r="CWZ206" s="64"/>
      <c r="CXA206" s="64"/>
      <c r="CXB206" s="64"/>
      <c r="CXC206" s="64"/>
      <c r="CXD206" s="64"/>
      <c r="CXE206" s="64"/>
      <c r="CXF206" s="64"/>
      <c r="CXG206" s="64"/>
      <c r="CXH206" s="64"/>
      <c r="CXI206" s="64"/>
      <c r="CXJ206" s="64"/>
      <c r="CXK206" s="64"/>
      <c r="CXL206" s="64"/>
      <c r="CXM206" s="64"/>
      <c r="CXN206" s="64"/>
      <c r="CXO206" s="64"/>
      <c r="CXP206" s="64"/>
      <c r="CXQ206" s="64"/>
      <c r="CXR206" s="64"/>
      <c r="CXS206" s="64"/>
      <c r="CXT206" s="64"/>
      <c r="CXU206" s="64"/>
      <c r="CXV206" s="64"/>
      <c r="CXW206" s="64"/>
      <c r="CXX206" s="64"/>
      <c r="CXY206" s="64"/>
      <c r="CXZ206" s="64"/>
      <c r="CYA206" s="64"/>
      <c r="CYB206" s="64"/>
      <c r="CYC206" s="64"/>
      <c r="CYD206" s="64"/>
      <c r="CYE206" s="64"/>
      <c r="CYF206" s="64"/>
      <c r="CYG206" s="64"/>
      <c r="CYH206" s="64"/>
      <c r="CYI206" s="64"/>
      <c r="CYJ206" s="64"/>
      <c r="CYK206" s="64"/>
      <c r="CYL206" s="64"/>
      <c r="CYM206" s="64"/>
      <c r="CYN206" s="64"/>
      <c r="CYO206" s="64"/>
      <c r="CYP206" s="64"/>
      <c r="CYQ206" s="64"/>
      <c r="CYR206" s="64"/>
      <c r="CYS206" s="64"/>
      <c r="CYT206" s="64"/>
      <c r="CYU206" s="64"/>
      <c r="CYV206" s="64"/>
      <c r="CYW206" s="64"/>
      <c r="CYX206" s="64"/>
      <c r="CYY206" s="64"/>
      <c r="CYZ206" s="64"/>
      <c r="CZA206" s="64"/>
      <c r="CZB206" s="64"/>
      <c r="CZC206" s="64"/>
      <c r="CZD206" s="64"/>
      <c r="CZE206" s="64"/>
      <c r="CZF206" s="64"/>
      <c r="CZG206" s="64"/>
      <c r="CZH206" s="64"/>
      <c r="CZI206" s="64"/>
      <c r="CZJ206" s="64"/>
      <c r="CZK206" s="64"/>
      <c r="CZL206" s="64"/>
      <c r="CZM206" s="64"/>
      <c r="CZN206" s="64"/>
      <c r="CZO206" s="64"/>
      <c r="CZP206" s="64"/>
      <c r="CZQ206" s="64"/>
      <c r="CZR206" s="64"/>
      <c r="CZS206" s="64"/>
      <c r="CZT206" s="64"/>
      <c r="CZU206" s="64"/>
      <c r="CZV206" s="64"/>
      <c r="CZW206" s="64"/>
      <c r="CZX206" s="64"/>
      <c r="CZY206" s="64"/>
      <c r="CZZ206" s="64"/>
      <c r="DAA206" s="64"/>
      <c r="DAB206" s="64"/>
      <c r="DAC206" s="64"/>
      <c r="DAD206" s="64"/>
      <c r="DAE206" s="64"/>
      <c r="DAF206" s="64"/>
      <c r="DAG206" s="64"/>
      <c r="DAH206" s="64"/>
      <c r="DAI206" s="64"/>
      <c r="DAJ206" s="64"/>
      <c r="DAK206" s="64"/>
      <c r="DAL206" s="64"/>
      <c r="DAM206" s="64"/>
      <c r="DAN206" s="64"/>
      <c r="DAO206" s="64"/>
      <c r="DAP206" s="64"/>
      <c r="DAQ206" s="64"/>
      <c r="DAR206" s="64"/>
      <c r="DAS206" s="64"/>
      <c r="DAT206" s="64"/>
      <c r="DAU206" s="64"/>
      <c r="DAV206" s="64"/>
      <c r="DAW206" s="64"/>
      <c r="DAX206" s="64"/>
      <c r="DAY206" s="64"/>
      <c r="DAZ206" s="64"/>
      <c r="DBA206" s="64"/>
      <c r="DBB206" s="64"/>
      <c r="DBC206" s="64"/>
      <c r="DBD206" s="64"/>
      <c r="DBE206" s="64"/>
      <c r="DBF206" s="64"/>
      <c r="DBG206" s="64"/>
      <c r="DBH206" s="64"/>
      <c r="DBI206" s="64"/>
      <c r="DBJ206" s="64"/>
      <c r="DBK206" s="64"/>
      <c r="DBL206" s="64"/>
      <c r="DBM206" s="64"/>
      <c r="DBN206" s="64"/>
      <c r="DBO206" s="64"/>
      <c r="DBP206" s="64"/>
      <c r="DBQ206" s="64"/>
      <c r="DBR206" s="64"/>
      <c r="DBS206" s="64"/>
      <c r="DBT206" s="64"/>
      <c r="DBU206" s="64"/>
      <c r="DBV206" s="64"/>
      <c r="DBW206" s="64"/>
      <c r="DBX206" s="64"/>
      <c r="DBY206" s="64"/>
      <c r="DBZ206" s="64"/>
      <c r="DCA206" s="64"/>
      <c r="DCB206" s="64"/>
      <c r="DCC206" s="64"/>
      <c r="DCD206" s="64"/>
      <c r="DCE206" s="64"/>
      <c r="DCF206" s="64"/>
      <c r="DCG206" s="64"/>
      <c r="DCH206" s="64"/>
      <c r="DCI206" s="64"/>
      <c r="DCJ206" s="64"/>
      <c r="DCK206" s="64"/>
      <c r="DCL206" s="64"/>
      <c r="DCM206" s="64"/>
      <c r="DCN206" s="64"/>
      <c r="DCO206" s="64"/>
      <c r="DCP206" s="64"/>
      <c r="DCQ206" s="64"/>
      <c r="DCR206" s="64"/>
      <c r="DCS206" s="64"/>
      <c r="DCT206" s="64"/>
      <c r="DCU206" s="64"/>
      <c r="DCV206" s="64"/>
      <c r="DCW206" s="64"/>
      <c r="DCX206" s="64"/>
      <c r="DCY206" s="64"/>
      <c r="DCZ206" s="64"/>
      <c r="DDA206" s="64"/>
      <c r="DDB206" s="64"/>
      <c r="DDC206" s="64"/>
      <c r="DDD206" s="64"/>
      <c r="DDE206" s="64"/>
      <c r="DDF206" s="64"/>
      <c r="DDG206" s="64"/>
      <c r="DDH206" s="64"/>
      <c r="DDJ206" s="64"/>
      <c r="DDL206" s="64"/>
      <c r="DDM206" s="64"/>
      <c r="DDN206" s="64"/>
      <c r="DDO206" s="64"/>
      <c r="DDP206" s="64"/>
      <c r="DDQ206" s="64"/>
      <c r="DDR206" s="64"/>
      <c r="DDS206" s="64"/>
      <c r="DDX206" s="64"/>
      <c r="DDY206" s="64"/>
      <c r="DDZ206" s="64"/>
      <c r="DEA206" s="64"/>
      <c r="DEB206" s="64"/>
      <c r="DEC206" s="64"/>
      <c r="DED206" s="64"/>
      <c r="DEE206" s="64"/>
      <c r="DEF206" s="64"/>
      <c r="DEG206" s="64"/>
      <c r="DEH206" s="64"/>
      <c r="DEI206" s="64"/>
      <c r="DEJ206" s="64"/>
      <c r="DEK206" s="64"/>
      <c r="DEL206" s="64"/>
      <c r="DEM206" s="64"/>
      <c r="DEN206" s="64"/>
      <c r="DEO206" s="64"/>
      <c r="DEP206" s="64"/>
      <c r="DEQ206" s="64"/>
      <c r="DER206" s="64"/>
      <c r="DES206" s="64"/>
      <c r="DET206" s="64"/>
      <c r="DEU206" s="64"/>
      <c r="DEV206" s="64"/>
      <c r="DEW206" s="64"/>
      <c r="DEX206" s="64"/>
      <c r="DEY206" s="64"/>
      <c r="DEZ206" s="64"/>
      <c r="DFA206" s="64"/>
      <c r="DFB206" s="64"/>
      <c r="DFC206" s="64"/>
      <c r="DFD206" s="64"/>
      <c r="DFE206" s="64"/>
      <c r="DFF206" s="64"/>
      <c r="DFG206" s="64"/>
      <c r="DFH206" s="64"/>
      <c r="DFI206" s="64"/>
      <c r="DFJ206" s="64"/>
      <c r="DFK206" s="64"/>
      <c r="DFL206" s="64"/>
      <c r="DFM206" s="64"/>
      <c r="DFN206" s="64"/>
      <c r="DFO206" s="64"/>
      <c r="DFP206" s="64"/>
      <c r="DFQ206" s="64"/>
      <c r="DFR206" s="64"/>
      <c r="DFS206" s="64"/>
      <c r="DFT206" s="64"/>
      <c r="DFU206" s="64"/>
      <c r="DFV206" s="64"/>
      <c r="DFW206" s="64"/>
      <c r="DFX206" s="64"/>
      <c r="DFY206" s="64"/>
      <c r="DFZ206" s="64"/>
      <c r="DGA206" s="64"/>
      <c r="DGB206" s="64"/>
      <c r="DGC206" s="64"/>
      <c r="DGD206" s="64"/>
      <c r="DGE206" s="64"/>
      <c r="DGF206" s="64"/>
      <c r="DGG206" s="64"/>
      <c r="DGH206" s="64"/>
      <c r="DGI206" s="64"/>
      <c r="DGJ206" s="64"/>
      <c r="DGK206" s="64"/>
      <c r="DGL206" s="64"/>
      <c r="DGM206" s="64"/>
      <c r="DGN206" s="64"/>
      <c r="DGO206" s="64"/>
      <c r="DGP206" s="64"/>
      <c r="DGQ206" s="64"/>
      <c r="DGR206" s="64"/>
      <c r="DGS206" s="64"/>
      <c r="DGT206" s="64"/>
      <c r="DGU206" s="64"/>
      <c r="DGV206" s="64"/>
      <c r="DGW206" s="64"/>
      <c r="DGX206" s="64"/>
      <c r="DGY206" s="64"/>
      <c r="DGZ206" s="64"/>
      <c r="DHA206" s="64"/>
      <c r="DHB206" s="64"/>
      <c r="DHC206" s="64"/>
      <c r="DHD206" s="64"/>
      <c r="DHE206" s="64"/>
      <c r="DHF206" s="64"/>
      <c r="DHG206" s="64"/>
      <c r="DHH206" s="64"/>
      <c r="DHI206" s="64"/>
      <c r="DHJ206" s="64"/>
      <c r="DHK206" s="64"/>
      <c r="DHL206" s="64"/>
      <c r="DHM206" s="64"/>
      <c r="DHN206" s="64"/>
      <c r="DHO206" s="64"/>
      <c r="DHP206" s="64"/>
      <c r="DHQ206" s="64"/>
      <c r="DHR206" s="64"/>
      <c r="DHS206" s="64"/>
      <c r="DHT206" s="64"/>
      <c r="DHU206" s="64"/>
      <c r="DHV206" s="64"/>
      <c r="DHW206" s="64"/>
      <c r="DHX206" s="64"/>
      <c r="DHY206" s="64"/>
      <c r="DHZ206" s="64"/>
      <c r="DIA206" s="64"/>
      <c r="DIB206" s="64"/>
      <c r="DIC206" s="64"/>
      <c r="DID206" s="64"/>
      <c r="DIE206" s="64"/>
      <c r="DIF206" s="64"/>
      <c r="DIG206" s="64"/>
      <c r="DIH206" s="64"/>
      <c r="DII206" s="64"/>
      <c r="DIJ206" s="64"/>
      <c r="DIK206" s="64"/>
      <c r="DIL206" s="64"/>
      <c r="DIM206" s="64"/>
      <c r="DIN206" s="64"/>
      <c r="DIO206" s="64"/>
      <c r="DIP206" s="64"/>
      <c r="DIQ206" s="64"/>
      <c r="DIR206" s="64"/>
      <c r="DIS206" s="64"/>
      <c r="DIT206" s="64"/>
      <c r="DIU206" s="64"/>
      <c r="DIV206" s="64"/>
      <c r="DIW206" s="64"/>
      <c r="DIX206" s="64"/>
      <c r="DIY206" s="64"/>
      <c r="DIZ206" s="64"/>
      <c r="DJA206" s="64"/>
      <c r="DJB206" s="64"/>
      <c r="DJC206" s="64"/>
      <c r="DJD206" s="64"/>
      <c r="DJE206" s="64"/>
      <c r="DJF206" s="64"/>
      <c r="DJG206" s="64"/>
      <c r="DJH206" s="64"/>
      <c r="DJI206" s="64"/>
      <c r="DJJ206" s="64"/>
      <c r="DJK206" s="64"/>
      <c r="DJL206" s="64"/>
      <c r="DJM206" s="64"/>
      <c r="DJN206" s="64"/>
      <c r="DJO206" s="64"/>
      <c r="DJP206" s="64"/>
      <c r="DJQ206" s="64"/>
      <c r="DJR206" s="64"/>
      <c r="DJS206" s="64"/>
      <c r="DJT206" s="64"/>
      <c r="DJU206" s="64"/>
      <c r="DJV206" s="64"/>
      <c r="DJW206" s="64"/>
      <c r="DJX206" s="64"/>
      <c r="DJY206" s="64"/>
      <c r="DJZ206" s="64"/>
      <c r="DKA206" s="64"/>
      <c r="DKB206" s="64"/>
      <c r="DKC206" s="64"/>
      <c r="DKD206" s="64"/>
      <c r="DKE206" s="64"/>
      <c r="DKF206" s="64"/>
      <c r="DKG206" s="64"/>
      <c r="DKH206" s="64"/>
      <c r="DKI206" s="64"/>
      <c r="DKJ206" s="64"/>
      <c r="DKK206" s="64"/>
      <c r="DKL206" s="64"/>
      <c r="DKM206" s="64"/>
      <c r="DKN206" s="64"/>
      <c r="DKO206" s="64"/>
      <c r="DKP206" s="64"/>
      <c r="DKQ206" s="64"/>
      <c r="DKR206" s="64"/>
      <c r="DKS206" s="64"/>
      <c r="DKT206" s="64"/>
      <c r="DKU206" s="64"/>
      <c r="DKV206" s="64"/>
      <c r="DKW206" s="64"/>
      <c r="DKX206" s="64"/>
      <c r="DKY206" s="64"/>
      <c r="DKZ206" s="64"/>
      <c r="DLA206" s="64"/>
      <c r="DLB206" s="64"/>
      <c r="DLC206" s="64"/>
      <c r="DLD206" s="64"/>
      <c r="DLE206" s="64"/>
      <c r="DLF206" s="64"/>
      <c r="DLG206" s="64"/>
      <c r="DLH206" s="64"/>
      <c r="DLI206" s="64"/>
      <c r="DLJ206" s="64"/>
      <c r="DLK206" s="64"/>
      <c r="DLL206" s="64"/>
      <c r="DLM206" s="64"/>
      <c r="DLN206" s="64"/>
      <c r="DLO206" s="64"/>
      <c r="DLP206" s="64"/>
      <c r="DLQ206" s="64"/>
      <c r="DLR206" s="64"/>
      <c r="DLS206" s="64"/>
      <c r="DLT206" s="64"/>
      <c r="DLU206" s="64"/>
      <c r="DLV206" s="64"/>
      <c r="DLW206" s="64"/>
      <c r="DLX206" s="64"/>
      <c r="DLY206" s="64"/>
      <c r="DLZ206" s="64"/>
      <c r="DMA206" s="64"/>
      <c r="DMB206" s="64"/>
      <c r="DMC206" s="64"/>
      <c r="DMD206" s="64"/>
      <c r="DME206" s="64"/>
      <c r="DMF206" s="64"/>
      <c r="DMG206" s="64"/>
      <c r="DMH206" s="64"/>
      <c r="DMI206" s="64"/>
      <c r="DMJ206" s="64"/>
      <c r="DMK206" s="64"/>
      <c r="DML206" s="64"/>
      <c r="DMM206" s="64"/>
      <c r="DMN206" s="64"/>
      <c r="DMO206" s="64"/>
      <c r="DMP206" s="64"/>
      <c r="DMQ206" s="64"/>
      <c r="DMR206" s="64"/>
      <c r="DMS206" s="64"/>
      <c r="DMT206" s="64"/>
      <c r="DMU206" s="64"/>
      <c r="DMV206" s="64"/>
      <c r="DMW206" s="64"/>
      <c r="DMX206" s="64"/>
      <c r="DMY206" s="64"/>
      <c r="DMZ206" s="64"/>
      <c r="DNA206" s="64"/>
      <c r="DNB206" s="64"/>
      <c r="DNC206" s="64"/>
      <c r="DND206" s="64"/>
      <c r="DNF206" s="64"/>
      <c r="DNH206" s="64"/>
      <c r="DNI206" s="64"/>
      <c r="DNJ206" s="64"/>
      <c r="DNK206" s="64"/>
      <c r="DNL206" s="64"/>
      <c r="DNM206" s="64"/>
      <c r="DNN206" s="64"/>
      <c r="DNO206" s="64"/>
      <c r="DNT206" s="64"/>
      <c r="DNU206" s="64"/>
      <c r="DNV206" s="64"/>
      <c r="DNW206" s="64"/>
      <c r="DNX206" s="64"/>
      <c r="DNY206" s="64"/>
      <c r="DNZ206" s="64"/>
      <c r="DOA206" s="64"/>
      <c r="DOB206" s="64"/>
      <c r="DOC206" s="64"/>
      <c r="DOD206" s="64"/>
      <c r="DOE206" s="64"/>
      <c r="DOF206" s="64"/>
      <c r="DOG206" s="64"/>
      <c r="DOH206" s="64"/>
      <c r="DOI206" s="64"/>
      <c r="DOJ206" s="64"/>
      <c r="DOK206" s="64"/>
      <c r="DOL206" s="64"/>
      <c r="DOM206" s="64"/>
      <c r="DON206" s="64"/>
      <c r="DOO206" s="64"/>
      <c r="DOP206" s="64"/>
      <c r="DOQ206" s="64"/>
      <c r="DOR206" s="64"/>
      <c r="DOS206" s="64"/>
      <c r="DOT206" s="64"/>
      <c r="DOU206" s="64"/>
      <c r="DOV206" s="64"/>
      <c r="DOW206" s="64"/>
      <c r="DOX206" s="64"/>
      <c r="DOY206" s="64"/>
      <c r="DOZ206" s="64"/>
      <c r="DPA206" s="64"/>
      <c r="DPB206" s="64"/>
      <c r="DPC206" s="64"/>
      <c r="DPD206" s="64"/>
      <c r="DPE206" s="64"/>
      <c r="DPF206" s="64"/>
      <c r="DPG206" s="64"/>
      <c r="DPH206" s="64"/>
      <c r="DPI206" s="64"/>
      <c r="DPJ206" s="64"/>
      <c r="DPK206" s="64"/>
      <c r="DPL206" s="64"/>
      <c r="DPM206" s="64"/>
      <c r="DPN206" s="64"/>
      <c r="DPO206" s="64"/>
      <c r="DPP206" s="64"/>
      <c r="DPQ206" s="64"/>
      <c r="DPR206" s="64"/>
      <c r="DPS206" s="64"/>
      <c r="DPT206" s="64"/>
      <c r="DPU206" s="64"/>
      <c r="DPV206" s="64"/>
      <c r="DPW206" s="64"/>
      <c r="DPX206" s="64"/>
      <c r="DPY206" s="64"/>
      <c r="DPZ206" s="64"/>
      <c r="DQA206" s="64"/>
      <c r="DQB206" s="64"/>
      <c r="DQC206" s="64"/>
      <c r="DQD206" s="64"/>
      <c r="DQE206" s="64"/>
      <c r="DQF206" s="64"/>
      <c r="DQG206" s="64"/>
      <c r="DQH206" s="64"/>
      <c r="DQI206" s="64"/>
      <c r="DQJ206" s="64"/>
      <c r="DQK206" s="64"/>
      <c r="DQL206" s="64"/>
      <c r="DQM206" s="64"/>
      <c r="DQN206" s="64"/>
      <c r="DQO206" s="64"/>
      <c r="DQP206" s="64"/>
      <c r="DQQ206" s="64"/>
      <c r="DQR206" s="64"/>
      <c r="DQS206" s="64"/>
      <c r="DQT206" s="64"/>
      <c r="DQU206" s="64"/>
      <c r="DQV206" s="64"/>
      <c r="DQW206" s="64"/>
      <c r="DQX206" s="64"/>
      <c r="DQY206" s="64"/>
      <c r="DQZ206" s="64"/>
      <c r="DRA206" s="64"/>
      <c r="DRB206" s="64"/>
      <c r="DRC206" s="64"/>
      <c r="DRD206" s="64"/>
      <c r="DRE206" s="64"/>
      <c r="DRF206" s="64"/>
      <c r="DRG206" s="64"/>
      <c r="DRH206" s="64"/>
      <c r="DRI206" s="64"/>
      <c r="DRJ206" s="64"/>
      <c r="DRK206" s="64"/>
      <c r="DRL206" s="64"/>
      <c r="DRM206" s="64"/>
      <c r="DRN206" s="64"/>
      <c r="DRO206" s="64"/>
      <c r="DRP206" s="64"/>
      <c r="DRQ206" s="64"/>
      <c r="DRR206" s="64"/>
      <c r="DRS206" s="64"/>
      <c r="DRT206" s="64"/>
      <c r="DRU206" s="64"/>
      <c r="DRV206" s="64"/>
      <c r="DRW206" s="64"/>
      <c r="DRX206" s="64"/>
      <c r="DRY206" s="64"/>
      <c r="DRZ206" s="64"/>
      <c r="DSA206" s="64"/>
      <c r="DSB206" s="64"/>
      <c r="DSC206" s="64"/>
      <c r="DSD206" s="64"/>
      <c r="DSE206" s="64"/>
      <c r="DSF206" s="64"/>
      <c r="DSG206" s="64"/>
      <c r="DSH206" s="64"/>
      <c r="DSI206" s="64"/>
      <c r="DSJ206" s="64"/>
      <c r="DSK206" s="64"/>
      <c r="DSL206" s="64"/>
      <c r="DSM206" s="64"/>
      <c r="DSN206" s="64"/>
      <c r="DSO206" s="64"/>
      <c r="DSP206" s="64"/>
      <c r="DSQ206" s="64"/>
      <c r="DSR206" s="64"/>
      <c r="DSS206" s="64"/>
      <c r="DST206" s="64"/>
      <c r="DSU206" s="64"/>
      <c r="DSV206" s="64"/>
      <c r="DSW206" s="64"/>
      <c r="DSX206" s="64"/>
      <c r="DSY206" s="64"/>
      <c r="DSZ206" s="64"/>
      <c r="DTA206" s="64"/>
      <c r="DTB206" s="64"/>
      <c r="DTC206" s="64"/>
      <c r="DTD206" s="64"/>
      <c r="DTE206" s="64"/>
      <c r="DTF206" s="64"/>
      <c r="DTG206" s="64"/>
      <c r="DTH206" s="64"/>
      <c r="DTI206" s="64"/>
      <c r="DTJ206" s="64"/>
      <c r="DTK206" s="64"/>
      <c r="DTL206" s="64"/>
      <c r="DTM206" s="64"/>
      <c r="DTN206" s="64"/>
      <c r="DTO206" s="64"/>
      <c r="DTP206" s="64"/>
      <c r="DTQ206" s="64"/>
      <c r="DTR206" s="64"/>
      <c r="DTS206" s="64"/>
      <c r="DTT206" s="64"/>
      <c r="DTU206" s="64"/>
      <c r="DTV206" s="64"/>
      <c r="DTW206" s="64"/>
      <c r="DTX206" s="64"/>
      <c r="DTY206" s="64"/>
      <c r="DTZ206" s="64"/>
      <c r="DUA206" s="64"/>
      <c r="DUB206" s="64"/>
      <c r="DUC206" s="64"/>
      <c r="DUD206" s="64"/>
      <c r="DUE206" s="64"/>
      <c r="DUF206" s="64"/>
      <c r="DUG206" s="64"/>
      <c r="DUH206" s="64"/>
      <c r="DUI206" s="64"/>
      <c r="DUJ206" s="64"/>
      <c r="DUK206" s="64"/>
      <c r="DUL206" s="64"/>
      <c r="DUM206" s="64"/>
      <c r="DUN206" s="64"/>
      <c r="DUO206" s="64"/>
      <c r="DUP206" s="64"/>
      <c r="DUQ206" s="64"/>
      <c r="DUR206" s="64"/>
      <c r="DUS206" s="64"/>
      <c r="DUT206" s="64"/>
      <c r="DUU206" s="64"/>
      <c r="DUV206" s="64"/>
      <c r="DUW206" s="64"/>
      <c r="DUX206" s="64"/>
      <c r="DUY206" s="64"/>
      <c r="DUZ206" s="64"/>
      <c r="DVA206" s="64"/>
      <c r="DVB206" s="64"/>
      <c r="DVC206" s="64"/>
      <c r="DVD206" s="64"/>
      <c r="DVE206" s="64"/>
      <c r="DVF206" s="64"/>
      <c r="DVG206" s="64"/>
      <c r="DVH206" s="64"/>
      <c r="DVI206" s="64"/>
      <c r="DVJ206" s="64"/>
      <c r="DVK206" s="64"/>
      <c r="DVL206" s="64"/>
      <c r="DVM206" s="64"/>
      <c r="DVN206" s="64"/>
      <c r="DVO206" s="64"/>
      <c r="DVP206" s="64"/>
      <c r="DVQ206" s="64"/>
      <c r="DVR206" s="64"/>
      <c r="DVS206" s="64"/>
      <c r="DVT206" s="64"/>
      <c r="DVU206" s="64"/>
      <c r="DVV206" s="64"/>
      <c r="DVW206" s="64"/>
      <c r="DVX206" s="64"/>
      <c r="DVY206" s="64"/>
      <c r="DVZ206" s="64"/>
      <c r="DWA206" s="64"/>
      <c r="DWB206" s="64"/>
      <c r="DWC206" s="64"/>
      <c r="DWD206" s="64"/>
      <c r="DWE206" s="64"/>
      <c r="DWF206" s="64"/>
      <c r="DWG206" s="64"/>
      <c r="DWH206" s="64"/>
      <c r="DWI206" s="64"/>
      <c r="DWJ206" s="64"/>
      <c r="DWK206" s="64"/>
      <c r="DWL206" s="64"/>
      <c r="DWM206" s="64"/>
      <c r="DWN206" s="64"/>
      <c r="DWO206" s="64"/>
      <c r="DWP206" s="64"/>
      <c r="DWQ206" s="64"/>
      <c r="DWR206" s="64"/>
      <c r="DWS206" s="64"/>
      <c r="DWT206" s="64"/>
      <c r="DWU206" s="64"/>
      <c r="DWV206" s="64"/>
      <c r="DWW206" s="64"/>
      <c r="DWX206" s="64"/>
      <c r="DWY206" s="64"/>
      <c r="DWZ206" s="64"/>
      <c r="DXB206" s="64"/>
      <c r="DXD206" s="64"/>
      <c r="DXE206" s="64"/>
      <c r="DXF206" s="64"/>
      <c r="DXG206" s="64"/>
      <c r="DXH206" s="64"/>
      <c r="DXI206" s="64"/>
      <c r="DXJ206" s="64"/>
      <c r="DXK206" s="64"/>
      <c r="DXP206" s="64"/>
      <c r="DXQ206" s="64"/>
      <c r="DXR206" s="64"/>
      <c r="DXS206" s="64"/>
      <c r="DXT206" s="64"/>
      <c r="DXU206" s="64"/>
      <c r="DXV206" s="64"/>
      <c r="DXW206" s="64"/>
      <c r="DXX206" s="64"/>
      <c r="DXY206" s="64"/>
      <c r="DXZ206" s="64"/>
      <c r="DYA206" s="64"/>
      <c r="DYB206" s="64"/>
      <c r="DYC206" s="64"/>
      <c r="DYD206" s="64"/>
      <c r="DYE206" s="64"/>
      <c r="DYF206" s="64"/>
      <c r="DYG206" s="64"/>
      <c r="DYH206" s="64"/>
      <c r="DYI206" s="64"/>
      <c r="DYJ206" s="64"/>
      <c r="DYK206" s="64"/>
      <c r="DYL206" s="64"/>
      <c r="DYM206" s="64"/>
      <c r="DYN206" s="64"/>
      <c r="DYO206" s="64"/>
      <c r="DYP206" s="64"/>
      <c r="DYQ206" s="64"/>
      <c r="DYR206" s="64"/>
      <c r="DYS206" s="64"/>
      <c r="DYT206" s="64"/>
      <c r="DYU206" s="64"/>
      <c r="DYV206" s="64"/>
      <c r="DYW206" s="64"/>
      <c r="DYX206" s="64"/>
      <c r="DYY206" s="64"/>
      <c r="DYZ206" s="64"/>
      <c r="DZA206" s="64"/>
      <c r="DZB206" s="64"/>
      <c r="DZC206" s="64"/>
      <c r="DZD206" s="64"/>
      <c r="DZE206" s="64"/>
      <c r="DZF206" s="64"/>
      <c r="DZG206" s="64"/>
      <c r="DZH206" s="64"/>
      <c r="DZI206" s="64"/>
      <c r="DZJ206" s="64"/>
      <c r="DZK206" s="64"/>
      <c r="DZL206" s="64"/>
      <c r="DZM206" s="64"/>
      <c r="DZN206" s="64"/>
      <c r="DZO206" s="64"/>
      <c r="DZP206" s="64"/>
      <c r="DZQ206" s="64"/>
      <c r="DZR206" s="64"/>
      <c r="DZS206" s="64"/>
      <c r="DZT206" s="64"/>
      <c r="DZU206" s="64"/>
      <c r="DZV206" s="64"/>
      <c r="DZW206" s="64"/>
      <c r="DZX206" s="64"/>
      <c r="DZY206" s="64"/>
      <c r="DZZ206" s="64"/>
      <c r="EAA206" s="64"/>
      <c r="EAB206" s="64"/>
      <c r="EAC206" s="64"/>
      <c r="EAD206" s="64"/>
      <c r="EAE206" s="64"/>
      <c r="EAF206" s="64"/>
      <c r="EAG206" s="64"/>
      <c r="EAH206" s="64"/>
      <c r="EAI206" s="64"/>
      <c r="EAJ206" s="64"/>
      <c r="EAK206" s="64"/>
      <c r="EAL206" s="64"/>
      <c r="EAM206" s="64"/>
      <c r="EAN206" s="64"/>
      <c r="EAO206" s="64"/>
      <c r="EAP206" s="64"/>
      <c r="EAQ206" s="64"/>
      <c r="EAR206" s="64"/>
      <c r="EAS206" s="64"/>
      <c r="EAT206" s="64"/>
      <c r="EAU206" s="64"/>
      <c r="EAV206" s="64"/>
      <c r="EAW206" s="64"/>
      <c r="EAX206" s="64"/>
      <c r="EAY206" s="64"/>
      <c r="EAZ206" s="64"/>
      <c r="EBA206" s="64"/>
      <c r="EBB206" s="64"/>
      <c r="EBC206" s="64"/>
      <c r="EBD206" s="64"/>
      <c r="EBE206" s="64"/>
      <c r="EBF206" s="64"/>
      <c r="EBG206" s="64"/>
      <c r="EBH206" s="64"/>
      <c r="EBI206" s="64"/>
      <c r="EBJ206" s="64"/>
      <c r="EBK206" s="64"/>
      <c r="EBL206" s="64"/>
      <c r="EBM206" s="64"/>
      <c r="EBN206" s="64"/>
      <c r="EBO206" s="64"/>
      <c r="EBP206" s="64"/>
      <c r="EBQ206" s="64"/>
      <c r="EBR206" s="64"/>
      <c r="EBS206" s="64"/>
      <c r="EBT206" s="64"/>
      <c r="EBU206" s="64"/>
      <c r="EBV206" s="64"/>
      <c r="EBW206" s="64"/>
      <c r="EBX206" s="64"/>
      <c r="EBY206" s="64"/>
      <c r="EBZ206" s="64"/>
      <c r="ECA206" s="64"/>
      <c r="ECB206" s="64"/>
      <c r="ECC206" s="64"/>
      <c r="ECD206" s="64"/>
      <c r="ECE206" s="64"/>
      <c r="ECF206" s="64"/>
      <c r="ECG206" s="64"/>
      <c r="ECH206" s="64"/>
      <c r="ECI206" s="64"/>
      <c r="ECJ206" s="64"/>
      <c r="ECK206" s="64"/>
      <c r="ECL206" s="64"/>
      <c r="ECM206" s="64"/>
      <c r="ECN206" s="64"/>
      <c r="ECO206" s="64"/>
      <c r="ECP206" s="64"/>
      <c r="ECQ206" s="64"/>
      <c r="ECR206" s="64"/>
      <c r="ECS206" s="64"/>
      <c r="ECT206" s="64"/>
      <c r="ECU206" s="64"/>
      <c r="ECV206" s="64"/>
      <c r="ECW206" s="64"/>
      <c r="ECX206" s="64"/>
      <c r="ECY206" s="64"/>
      <c r="ECZ206" s="64"/>
      <c r="EDA206" s="64"/>
      <c r="EDB206" s="64"/>
      <c r="EDC206" s="64"/>
      <c r="EDD206" s="64"/>
      <c r="EDE206" s="64"/>
      <c r="EDF206" s="64"/>
      <c r="EDG206" s="64"/>
      <c r="EDH206" s="64"/>
      <c r="EDI206" s="64"/>
      <c r="EDJ206" s="64"/>
      <c r="EDK206" s="64"/>
      <c r="EDL206" s="64"/>
      <c r="EDM206" s="64"/>
      <c r="EDN206" s="64"/>
      <c r="EDO206" s="64"/>
      <c r="EDP206" s="64"/>
      <c r="EDQ206" s="64"/>
      <c r="EDR206" s="64"/>
      <c r="EDS206" s="64"/>
      <c r="EDT206" s="64"/>
      <c r="EDU206" s="64"/>
      <c r="EDV206" s="64"/>
      <c r="EDW206" s="64"/>
      <c r="EDX206" s="64"/>
      <c r="EDY206" s="64"/>
      <c r="EDZ206" s="64"/>
      <c r="EEA206" s="64"/>
      <c r="EEB206" s="64"/>
      <c r="EEC206" s="64"/>
      <c r="EED206" s="64"/>
      <c r="EEE206" s="64"/>
      <c r="EEF206" s="64"/>
      <c r="EEG206" s="64"/>
      <c r="EEH206" s="64"/>
      <c r="EEI206" s="64"/>
      <c r="EEJ206" s="64"/>
      <c r="EEK206" s="64"/>
      <c r="EEL206" s="64"/>
      <c r="EEM206" s="64"/>
      <c r="EEN206" s="64"/>
      <c r="EEO206" s="64"/>
      <c r="EEP206" s="64"/>
      <c r="EEQ206" s="64"/>
      <c r="EER206" s="64"/>
      <c r="EES206" s="64"/>
      <c r="EET206" s="64"/>
      <c r="EEU206" s="64"/>
      <c r="EEV206" s="64"/>
      <c r="EEW206" s="64"/>
      <c r="EEX206" s="64"/>
      <c r="EEY206" s="64"/>
      <c r="EEZ206" s="64"/>
      <c r="EFA206" s="64"/>
      <c r="EFB206" s="64"/>
      <c r="EFC206" s="64"/>
      <c r="EFD206" s="64"/>
      <c r="EFE206" s="64"/>
      <c r="EFF206" s="64"/>
      <c r="EFG206" s="64"/>
      <c r="EFH206" s="64"/>
      <c r="EFI206" s="64"/>
      <c r="EFJ206" s="64"/>
      <c r="EFK206" s="64"/>
      <c r="EFL206" s="64"/>
      <c r="EFM206" s="64"/>
      <c r="EFN206" s="64"/>
      <c r="EFO206" s="64"/>
      <c r="EFP206" s="64"/>
      <c r="EFQ206" s="64"/>
      <c r="EFR206" s="64"/>
      <c r="EFS206" s="64"/>
      <c r="EFT206" s="64"/>
      <c r="EFU206" s="64"/>
      <c r="EFV206" s="64"/>
      <c r="EFW206" s="64"/>
      <c r="EFX206" s="64"/>
      <c r="EFY206" s="64"/>
      <c r="EFZ206" s="64"/>
      <c r="EGA206" s="64"/>
      <c r="EGB206" s="64"/>
      <c r="EGC206" s="64"/>
      <c r="EGD206" s="64"/>
      <c r="EGE206" s="64"/>
      <c r="EGF206" s="64"/>
      <c r="EGG206" s="64"/>
      <c r="EGH206" s="64"/>
      <c r="EGI206" s="64"/>
      <c r="EGJ206" s="64"/>
      <c r="EGK206" s="64"/>
      <c r="EGL206" s="64"/>
      <c r="EGM206" s="64"/>
      <c r="EGN206" s="64"/>
      <c r="EGO206" s="64"/>
      <c r="EGP206" s="64"/>
      <c r="EGQ206" s="64"/>
      <c r="EGR206" s="64"/>
      <c r="EGS206" s="64"/>
      <c r="EGT206" s="64"/>
      <c r="EGU206" s="64"/>
      <c r="EGV206" s="64"/>
      <c r="EGX206" s="64"/>
      <c r="EGZ206" s="64"/>
      <c r="EHA206" s="64"/>
      <c r="EHB206" s="64"/>
      <c r="EHC206" s="64"/>
      <c r="EHD206" s="64"/>
      <c r="EHE206" s="64"/>
      <c r="EHF206" s="64"/>
      <c r="EHG206" s="64"/>
      <c r="EHL206" s="64"/>
      <c r="EHM206" s="64"/>
      <c r="EHN206" s="64"/>
      <c r="EHO206" s="64"/>
      <c r="EHP206" s="64"/>
      <c r="EHQ206" s="64"/>
      <c r="EHR206" s="64"/>
      <c r="EHS206" s="64"/>
      <c r="EHT206" s="64"/>
      <c r="EHU206" s="64"/>
      <c r="EHV206" s="64"/>
      <c r="EHW206" s="64"/>
      <c r="EHX206" s="64"/>
      <c r="EHY206" s="64"/>
      <c r="EHZ206" s="64"/>
      <c r="EIA206" s="64"/>
      <c r="EIB206" s="64"/>
      <c r="EIC206" s="64"/>
      <c r="EID206" s="64"/>
      <c r="EIE206" s="64"/>
      <c r="EIF206" s="64"/>
      <c r="EIG206" s="64"/>
      <c r="EIH206" s="64"/>
      <c r="EII206" s="64"/>
      <c r="EIJ206" s="64"/>
      <c r="EIK206" s="64"/>
      <c r="EIL206" s="64"/>
      <c r="EIM206" s="64"/>
      <c r="EIN206" s="64"/>
      <c r="EIO206" s="64"/>
      <c r="EIP206" s="64"/>
      <c r="EIQ206" s="64"/>
      <c r="EIR206" s="64"/>
      <c r="EIS206" s="64"/>
      <c r="EIT206" s="64"/>
      <c r="EIU206" s="64"/>
      <c r="EIV206" s="64"/>
      <c r="EIW206" s="64"/>
      <c r="EIX206" s="64"/>
      <c r="EIY206" s="64"/>
      <c r="EIZ206" s="64"/>
      <c r="EJA206" s="64"/>
      <c r="EJB206" s="64"/>
      <c r="EJC206" s="64"/>
      <c r="EJD206" s="64"/>
      <c r="EJE206" s="64"/>
      <c r="EJF206" s="64"/>
      <c r="EJG206" s="64"/>
      <c r="EJH206" s="64"/>
      <c r="EJI206" s="64"/>
      <c r="EJJ206" s="64"/>
      <c r="EJK206" s="64"/>
      <c r="EJL206" s="64"/>
      <c r="EJM206" s="64"/>
      <c r="EJN206" s="64"/>
      <c r="EJO206" s="64"/>
      <c r="EJP206" s="64"/>
      <c r="EJQ206" s="64"/>
      <c r="EJR206" s="64"/>
      <c r="EJS206" s="64"/>
      <c r="EJT206" s="64"/>
      <c r="EJU206" s="64"/>
      <c r="EJV206" s="64"/>
      <c r="EJW206" s="64"/>
      <c r="EJX206" s="64"/>
      <c r="EJY206" s="64"/>
      <c r="EJZ206" s="64"/>
      <c r="EKA206" s="64"/>
      <c r="EKB206" s="64"/>
      <c r="EKC206" s="64"/>
      <c r="EKD206" s="64"/>
      <c r="EKE206" s="64"/>
      <c r="EKF206" s="64"/>
      <c r="EKG206" s="64"/>
      <c r="EKH206" s="64"/>
      <c r="EKI206" s="64"/>
      <c r="EKJ206" s="64"/>
      <c r="EKK206" s="64"/>
      <c r="EKL206" s="64"/>
      <c r="EKM206" s="64"/>
      <c r="EKN206" s="64"/>
      <c r="EKO206" s="64"/>
      <c r="EKP206" s="64"/>
      <c r="EKQ206" s="64"/>
      <c r="EKR206" s="64"/>
      <c r="EKS206" s="64"/>
      <c r="EKT206" s="64"/>
      <c r="EKU206" s="64"/>
      <c r="EKV206" s="64"/>
      <c r="EKW206" s="64"/>
      <c r="EKX206" s="64"/>
      <c r="EKY206" s="64"/>
      <c r="EKZ206" s="64"/>
      <c r="ELA206" s="64"/>
      <c r="ELB206" s="64"/>
      <c r="ELC206" s="64"/>
      <c r="ELD206" s="64"/>
      <c r="ELE206" s="64"/>
      <c r="ELF206" s="64"/>
      <c r="ELG206" s="64"/>
      <c r="ELH206" s="64"/>
      <c r="ELI206" s="64"/>
      <c r="ELJ206" s="64"/>
      <c r="ELK206" s="64"/>
      <c r="ELL206" s="64"/>
      <c r="ELM206" s="64"/>
      <c r="ELN206" s="64"/>
      <c r="ELO206" s="64"/>
      <c r="ELP206" s="64"/>
      <c r="ELQ206" s="64"/>
      <c r="ELR206" s="64"/>
      <c r="ELS206" s="64"/>
      <c r="ELT206" s="64"/>
      <c r="ELU206" s="64"/>
      <c r="ELV206" s="64"/>
      <c r="ELW206" s="64"/>
      <c r="ELX206" s="64"/>
      <c r="ELY206" s="64"/>
      <c r="ELZ206" s="64"/>
      <c r="EMA206" s="64"/>
      <c r="EMB206" s="64"/>
      <c r="EMC206" s="64"/>
      <c r="EMD206" s="64"/>
      <c r="EME206" s="64"/>
      <c r="EMF206" s="64"/>
      <c r="EMG206" s="64"/>
      <c r="EMH206" s="64"/>
      <c r="EMI206" s="64"/>
      <c r="EMJ206" s="64"/>
      <c r="EMK206" s="64"/>
      <c r="EML206" s="64"/>
      <c r="EMM206" s="64"/>
      <c r="EMN206" s="64"/>
      <c r="EMO206" s="64"/>
      <c r="EMP206" s="64"/>
      <c r="EMQ206" s="64"/>
      <c r="EMR206" s="64"/>
      <c r="EMS206" s="64"/>
      <c r="EMT206" s="64"/>
      <c r="EMU206" s="64"/>
      <c r="EMV206" s="64"/>
      <c r="EMW206" s="64"/>
      <c r="EMX206" s="64"/>
      <c r="EMY206" s="64"/>
      <c r="EMZ206" s="64"/>
      <c r="ENA206" s="64"/>
      <c r="ENB206" s="64"/>
      <c r="ENC206" s="64"/>
      <c r="END206" s="64"/>
      <c r="ENE206" s="64"/>
      <c r="ENF206" s="64"/>
      <c r="ENG206" s="64"/>
      <c r="ENH206" s="64"/>
      <c r="ENI206" s="64"/>
      <c r="ENJ206" s="64"/>
      <c r="ENK206" s="64"/>
      <c r="ENL206" s="64"/>
      <c r="ENM206" s="64"/>
      <c r="ENN206" s="64"/>
      <c r="ENO206" s="64"/>
      <c r="ENP206" s="64"/>
      <c r="ENQ206" s="64"/>
      <c r="ENR206" s="64"/>
      <c r="ENS206" s="64"/>
      <c r="ENT206" s="64"/>
      <c r="ENU206" s="64"/>
      <c r="ENV206" s="64"/>
      <c r="ENW206" s="64"/>
      <c r="ENX206" s="64"/>
      <c r="ENY206" s="64"/>
      <c r="ENZ206" s="64"/>
      <c r="EOA206" s="64"/>
      <c r="EOB206" s="64"/>
      <c r="EOC206" s="64"/>
      <c r="EOD206" s="64"/>
      <c r="EOE206" s="64"/>
      <c r="EOF206" s="64"/>
      <c r="EOG206" s="64"/>
      <c r="EOH206" s="64"/>
      <c r="EOI206" s="64"/>
      <c r="EOJ206" s="64"/>
      <c r="EOK206" s="64"/>
      <c r="EOL206" s="64"/>
      <c r="EOM206" s="64"/>
      <c r="EON206" s="64"/>
      <c r="EOO206" s="64"/>
      <c r="EOP206" s="64"/>
      <c r="EOQ206" s="64"/>
      <c r="EOR206" s="64"/>
      <c r="EOS206" s="64"/>
      <c r="EOT206" s="64"/>
      <c r="EOU206" s="64"/>
      <c r="EOV206" s="64"/>
      <c r="EOW206" s="64"/>
      <c r="EOX206" s="64"/>
      <c r="EOY206" s="64"/>
      <c r="EOZ206" s="64"/>
      <c r="EPA206" s="64"/>
      <c r="EPB206" s="64"/>
      <c r="EPC206" s="64"/>
      <c r="EPD206" s="64"/>
      <c r="EPE206" s="64"/>
      <c r="EPF206" s="64"/>
      <c r="EPG206" s="64"/>
      <c r="EPH206" s="64"/>
      <c r="EPI206" s="64"/>
      <c r="EPJ206" s="64"/>
      <c r="EPK206" s="64"/>
      <c r="EPL206" s="64"/>
      <c r="EPM206" s="64"/>
      <c r="EPN206" s="64"/>
      <c r="EPO206" s="64"/>
      <c r="EPP206" s="64"/>
      <c r="EPQ206" s="64"/>
      <c r="EPR206" s="64"/>
      <c r="EPS206" s="64"/>
      <c r="EPT206" s="64"/>
      <c r="EPU206" s="64"/>
      <c r="EPV206" s="64"/>
      <c r="EPW206" s="64"/>
      <c r="EPX206" s="64"/>
      <c r="EPY206" s="64"/>
      <c r="EPZ206" s="64"/>
      <c r="EQA206" s="64"/>
      <c r="EQB206" s="64"/>
      <c r="EQC206" s="64"/>
      <c r="EQD206" s="64"/>
      <c r="EQE206" s="64"/>
      <c r="EQF206" s="64"/>
      <c r="EQG206" s="64"/>
      <c r="EQH206" s="64"/>
      <c r="EQI206" s="64"/>
      <c r="EQJ206" s="64"/>
      <c r="EQK206" s="64"/>
      <c r="EQL206" s="64"/>
      <c r="EQM206" s="64"/>
      <c r="EQN206" s="64"/>
      <c r="EQO206" s="64"/>
      <c r="EQP206" s="64"/>
      <c r="EQQ206" s="64"/>
      <c r="EQR206" s="64"/>
      <c r="EQT206" s="64"/>
      <c r="EQV206" s="64"/>
      <c r="EQW206" s="64"/>
      <c r="EQX206" s="64"/>
      <c r="EQY206" s="64"/>
      <c r="EQZ206" s="64"/>
      <c r="ERA206" s="64"/>
      <c r="ERB206" s="64"/>
      <c r="ERC206" s="64"/>
      <c r="ERH206" s="64"/>
      <c r="ERI206" s="64"/>
      <c r="ERJ206" s="64"/>
      <c r="ERK206" s="64"/>
      <c r="ERL206" s="64"/>
      <c r="ERM206" s="64"/>
      <c r="ERN206" s="64"/>
      <c r="ERO206" s="64"/>
      <c r="ERP206" s="64"/>
      <c r="ERQ206" s="64"/>
      <c r="ERR206" s="64"/>
      <c r="ERS206" s="64"/>
      <c r="ERT206" s="64"/>
      <c r="ERU206" s="64"/>
      <c r="ERV206" s="64"/>
      <c r="ERW206" s="64"/>
      <c r="ERX206" s="64"/>
      <c r="ERY206" s="64"/>
      <c r="ERZ206" s="64"/>
      <c r="ESA206" s="64"/>
      <c r="ESB206" s="64"/>
      <c r="ESC206" s="64"/>
      <c r="ESD206" s="64"/>
      <c r="ESE206" s="64"/>
      <c r="ESF206" s="64"/>
      <c r="ESG206" s="64"/>
      <c r="ESH206" s="64"/>
      <c r="ESI206" s="64"/>
      <c r="ESJ206" s="64"/>
      <c r="ESK206" s="64"/>
      <c r="ESL206" s="64"/>
      <c r="ESM206" s="64"/>
      <c r="ESN206" s="64"/>
      <c r="ESO206" s="64"/>
      <c r="ESP206" s="64"/>
      <c r="ESQ206" s="64"/>
      <c r="ESR206" s="64"/>
      <c r="ESS206" s="64"/>
      <c r="EST206" s="64"/>
      <c r="ESU206" s="64"/>
      <c r="ESV206" s="64"/>
      <c r="ESW206" s="64"/>
      <c r="ESX206" s="64"/>
      <c r="ESY206" s="64"/>
      <c r="ESZ206" s="64"/>
      <c r="ETA206" s="64"/>
      <c r="ETB206" s="64"/>
      <c r="ETC206" s="64"/>
      <c r="ETD206" s="64"/>
      <c r="ETE206" s="64"/>
      <c r="ETF206" s="64"/>
      <c r="ETG206" s="64"/>
      <c r="ETH206" s="64"/>
      <c r="ETI206" s="64"/>
      <c r="ETJ206" s="64"/>
      <c r="ETK206" s="64"/>
      <c r="ETL206" s="64"/>
      <c r="ETM206" s="64"/>
      <c r="ETN206" s="64"/>
      <c r="ETO206" s="64"/>
      <c r="ETP206" s="64"/>
      <c r="ETQ206" s="64"/>
      <c r="ETR206" s="64"/>
      <c r="ETS206" s="64"/>
      <c r="ETT206" s="64"/>
      <c r="ETU206" s="64"/>
      <c r="ETV206" s="64"/>
      <c r="ETW206" s="64"/>
      <c r="ETX206" s="64"/>
      <c r="ETY206" s="64"/>
      <c r="ETZ206" s="64"/>
      <c r="EUA206" s="64"/>
      <c r="EUB206" s="64"/>
      <c r="EUC206" s="64"/>
      <c r="EUD206" s="64"/>
      <c r="EUE206" s="64"/>
      <c r="EUF206" s="64"/>
      <c r="EUG206" s="64"/>
      <c r="EUH206" s="64"/>
      <c r="EUI206" s="64"/>
      <c r="EUJ206" s="64"/>
      <c r="EUK206" s="64"/>
      <c r="EUL206" s="64"/>
      <c r="EUM206" s="64"/>
      <c r="EUN206" s="64"/>
      <c r="EUO206" s="64"/>
      <c r="EUP206" s="64"/>
      <c r="EUQ206" s="64"/>
      <c r="EUR206" s="64"/>
      <c r="EUS206" s="64"/>
      <c r="EUT206" s="64"/>
      <c r="EUU206" s="64"/>
      <c r="EUV206" s="64"/>
      <c r="EUW206" s="64"/>
      <c r="EUX206" s="64"/>
      <c r="EUY206" s="64"/>
      <c r="EUZ206" s="64"/>
      <c r="EVA206" s="64"/>
      <c r="EVB206" s="64"/>
      <c r="EVC206" s="64"/>
      <c r="EVD206" s="64"/>
      <c r="EVE206" s="64"/>
      <c r="EVF206" s="64"/>
      <c r="EVG206" s="64"/>
      <c r="EVH206" s="64"/>
      <c r="EVI206" s="64"/>
      <c r="EVJ206" s="64"/>
      <c r="EVK206" s="64"/>
      <c r="EVL206" s="64"/>
      <c r="EVM206" s="64"/>
      <c r="EVN206" s="64"/>
      <c r="EVO206" s="64"/>
      <c r="EVP206" s="64"/>
      <c r="EVQ206" s="64"/>
      <c r="EVR206" s="64"/>
      <c r="EVS206" s="64"/>
      <c r="EVT206" s="64"/>
      <c r="EVU206" s="64"/>
      <c r="EVV206" s="64"/>
      <c r="EVW206" s="64"/>
      <c r="EVX206" s="64"/>
      <c r="EVY206" s="64"/>
      <c r="EVZ206" s="64"/>
      <c r="EWA206" s="64"/>
      <c r="EWB206" s="64"/>
      <c r="EWC206" s="64"/>
      <c r="EWD206" s="64"/>
      <c r="EWE206" s="64"/>
      <c r="EWF206" s="64"/>
      <c r="EWG206" s="64"/>
      <c r="EWH206" s="64"/>
      <c r="EWI206" s="64"/>
      <c r="EWJ206" s="64"/>
      <c r="EWK206" s="64"/>
      <c r="EWL206" s="64"/>
      <c r="EWM206" s="64"/>
      <c r="EWN206" s="64"/>
      <c r="EWO206" s="64"/>
      <c r="EWP206" s="64"/>
      <c r="EWQ206" s="64"/>
      <c r="EWR206" s="64"/>
      <c r="EWS206" s="64"/>
      <c r="EWT206" s="64"/>
      <c r="EWU206" s="64"/>
      <c r="EWV206" s="64"/>
      <c r="EWW206" s="64"/>
      <c r="EWX206" s="64"/>
      <c r="EWY206" s="64"/>
      <c r="EWZ206" s="64"/>
      <c r="EXA206" s="64"/>
      <c r="EXB206" s="64"/>
      <c r="EXC206" s="64"/>
      <c r="EXD206" s="64"/>
      <c r="EXE206" s="64"/>
      <c r="EXF206" s="64"/>
      <c r="EXG206" s="64"/>
      <c r="EXH206" s="64"/>
      <c r="EXI206" s="64"/>
      <c r="EXJ206" s="64"/>
      <c r="EXK206" s="64"/>
      <c r="EXL206" s="64"/>
      <c r="EXM206" s="64"/>
      <c r="EXN206" s="64"/>
      <c r="EXO206" s="64"/>
      <c r="EXP206" s="64"/>
      <c r="EXQ206" s="64"/>
      <c r="EXR206" s="64"/>
      <c r="EXS206" s="64"/>
      <c r="EXT206" s="64"/>
      <c r="EXU206" s="64"/>
      <c r="EXV206" s="64"/>
      <c r="EXW206" s="64"/>
      <c r="EXX206" s="64"/>
      <c r="EXY206" s="64"/>
      <c r="EXZ206" s="64"/>
      <c r="EYA206" s="64"/>
      <c r="EYB206" s="64"/>
      <c r="EYC206" s="64"/>
      <c r="EYD206" s="64"/>
      <c r="EYE206" s="64"/>
      <c r="EYF206" s="64"/>
      <c r="EYG206" s="64"/>
      <c r="EYH206" s="64"/>
      <c r="EYI206" s="64"/>
      <c r="EYJ206" s="64"/>
      <c r="EYK206" s="64"/>
      <c r="EYL206" s="64"/>
      <c r="EYM206" s="64"/>
      <c r="EYN206" s="64"/>
      <c r="EYO206" s="64"/>
      <c r="EYP206" s="64"/>
      <c r="EYQ206" s="64"/>
      <c r="EYR206" s="64"/>
      <c r="EYS206" s="64"/>
      <c r="EYT206" s="64"/>
      <c r="EYU206" s="64"/>
      <c r="EYV206" s="64"/>
      <c r="EYW206" s="64"/>
      <c r="EYX206" s="64"/>
      <c r="EYY206" s="64"/>
      <c r="EYZ206" s="64"/>
      <c r="EZA206" s="64"/>
      <c r="EZB206" s="64"/>
      <c r="EZC206" s="64"/>
      <c r="EZD206" s="64"/>
      <c r="EZE206" s="64"/>
      <c r="EZF206" s="64"/>
      <c r="EZG206" s="64"/>
      <c r="EZH206" s="64"/>
      <c r="EZI206" s="64"/>
      <c r="EZJ206" s="64"/>
      <c r="EZK206" s="64"/>
      <c r="EZL206" s="64"/>
      <c r="EZM206" s="64"/>
      <c r="EZN206" s="64"/>
      <c r="EZO206" s="64"/>
      <c r="EZP206" s="64"/>
      <c r="EZQ206" s="64"/>
      <c r="EZR206" s="64"/>
      <c r="EZS206" s="64"/>
      <c r="EZT206" s="64"/>
      <c r="EZU206" s="64"/>
      <c r="EZV206" s="64"/>
      <c r="EZW206" s="64"/>
      <c r="EZX206" s="64"/>
      <c r="EZY206" s="64"/>
      <c r="EZZ206" s="64"/>
      <c r="FAA206" s="64"/>
      <c r="FAB206" s="64"/>
      <c r="FAC206" s="64"/>
      <c r="FAD206" s="64"/>
      <c r="FAE206" s="64"/>
      <c r="FAF206" s="64"/>
      <c r="FAG206" s="64"/>
      <c r="FAH206" s="64"/>
      <c r="FAI206" s="64"/>
      <c r="FAJ206" s="64"/>
      <c r="FAK206" s="64"/>
      <c r="FAL206" s="64"/>
      <c r="FAM206" s="64"/>
      <c r="FAN206" s="64"/>
      <c r="FAP206" s="64"/>
      <c r="FAR206" s="64"/>
      <c r="FAS206" s="64"/>
      <c r="FAT206" s="64"/>
      <c r="FAU206" s="64"/>
      <c r="FAV206" s="64"/>
      <c r="FAW206" s="64"/>
      <c r="FAX206" s="64"/>
      <c r="FAY206" s="64"/>
      <c r="FBD206" s="64"/>
      <c r="FBE206" s="64"/>
      <c r="FBF206" s="64"/>
      <c r="FBG206" s="64"/>
      <c r="FBH206" s="64"/>
      <c r="FBI206" s="64"/>
      <c r="FBJ206" s="64"/>
      <c r="FBK206" s="64"/>
      <c r="FBL206" s="64"/>
      <c r="FBM206" s="64"/>
      <c r="FBN206" s="64"/>
      <c r="FBO206" s="64"/>
      <c r="FBP206" s="64"/>
      <c r="FBQ206" s="64"/>
      <c r="FBR206" s="64"/>
      <c r="FBS206" s="64"/>
      <c r="FBT206" s="64"/>
      <c r="FBU206" s="64"/>
      <c r="FBV206" s="64"/>
      <c r="FBW206" s="64"/>
      <c r="FBX206" s="64"/>
      <c r="FBY206" s="64"/>
      <c r="FBZ206" s="64"/>
      <c r="FCA206" s="64"/>
      <c r="FCB206" s="64"/>
      <c r="FCC206" s="64"/>
      <c r="FCD206" s="64"/>
      <c r="FCE206" s="64"/>
      <c r="FCF206" s="64"/>
      <c r="FCG206" s="64"/>
      <c r="FCH206" s="64"/>
      <c r="FCI206" s="64"/>
      <c r="FCJ206" s="64"/>
      <c r="FCK206" s="64"/>
      <c r="FCL206" s="64"/>
      <c r="FCM206" s="64"/>
      <c r="FCN206" s="64"/>
      <c r="FCO206" s="64"/>
      <c r="FCP206" s="64"/>
      <c r="FCQ206" s="64"/>
      <c r="FCR206" s="64"/>
      <c r="FCS206" s="64"/>
      <c r="FCT206" s="64"/>
      <c r="FCU206" s="64"/>
      <c r="FCV206" s="64"/>
      <c r="FCW206" s="64"/>
      <c r="FCX206" s="64"/>
      <c r="FCY206" s="64"/>
      <c r="FCZ206" s="64"/>
      <c r="FDA206" s="64"/>
      <c r="FDB206" s="64"/>
      <c r="FDC206" s="64"/>
      <c r="FDD206" s="64"/>
      <c r="FDE206" s="64"/>
      <c r="FDF206" s="64"/>
      <c r="FDG206" s="64"/>
      <c r="FDH206" s="64"/>
      <c r="FDI206" s="64"/>
      <c r="FDJ206" s="64"/>
      <c r="FDK206" s="64"/>
      <c r="FDL206" s="64"/>
      <c r="FDM206" s="64"/>
      <c r="FDN206" s="64"/>
      <c r="FDO206" s="64"/>
      <c r="FDP206" s="64"/>
      <c r="FDQ206" s="64"/>
      <c r="FDR206" s="64"/>
      <c r="FDS206" s="64"/>
      <c r="FDT206" s="64"/>
      <c r="FDU206" s="64"/>
      <c r="FDV206" s="64"/>
      <c r="FDW206" s="64"/>
      <c r="FDX206" s="64"/>
      <c r="FDY206" s="64"/>
      <c r="FDZ206" s="64"/>
      <c r="FEA206" s="64"/>
      <c r="FEB206" s="64"/>
      <c r="FEC206" s="64"/>
      <c r="FED206" s="64"/>
      <c r="FEE206" s="64"/>
      <c r="FEF206" s="64"/>
      <c r="FEG206" s="64"/>
      <c r="FEH206" s="64"/>
      <c r="FEI206" s="64"/>
      <c r="FEJ206" s="64"/>
      <c r="FEK206" s="64"/>
      <c r="FEL206" s="64"/>
      <c r="FEM206" s="64"/>
      <c r="FEN206" s="64"/>
      <c r="FEO206" s="64"/>
      <c r="FEP206" s="64"/>
      <c r="FEQ206" s="64"/>
      <c r="FER206" s="64"/>
      <c r="FES206" s="64"/>
      <c r="FET206" s="64"/>
      <c r="FEU206" s="64"/>
      <c r="FEV206" s="64"/>
      <c r="FEW206" s="64"/>
      <c r="FEX206" s="64"/>
      <c r="FEY206" s="64"/>
      <c r="FEZ206" s="64"/>
      <c r="FFA206" s="64"/>
      <c r="FFB206" s="64"/>
      <c r="FFC206" s="64"/>
      <c r="FFD206" s="64"/>
      <c r="FFE206" s="64"/>
      <c r="FFF206" s="64"/>
      <c r="FFG206" s="64"/>
      <c r="FFH206" s="64"/>
      <c r="FFI206" s="64"/>
      <c r="FFJ206" s="64"/>
      <c r="FFK206" s="64"/>
      <c r="FFL206" s="64"/>
      <c r="FFM206" s="64"/>
      <c r="FFN206" s="64"/>
      <c r="FFO206" s="64"/>
      <c r="FFP206" s="64"/>
      <c r="FFQ206" s="64"/>
      <c r="FFR206" s="64"/>
      <c r="FFS206" s="64"/>
      <c r="FFT206" s="64"/>
      <c r="FFU206" s="64"/>
      <c r="FFV206" s="64"/>
      <c r="FFW206" s="64"/>
      <c r="FFX206" s="64"/>
      <c r="FFY206" s="64"/>
      <c r="FFZ206" s="64"/>
      <c r="FGA206" s="64"/>
      <c r="FGB206" s="64"/>
      <c r="FGC206" s="64"/>
      <c r="FGD206" s="64"/>
      <c r="FGE206" s="64"/>
      <c r="FGF206" s="64"/>
      <c r="FGG206" s="64"/>
      <c r="FGH206" s="64"/>
      <c r="FGI206" s="64"/>
      <c r="FGJ206" s="64"/>
      <c r="FGK206" s="64"/>
      <c r="FGL206" s="64"/>
      <c r="FGM206" s="64"/>
      <c r="FGN206" s="64"/>
      <c r="FGO206" s="64"/>
      <c r="FGP206" s="64"/>
      <c r="FGQ206" s="64"/>
      <c r="FGR206" s="64"/>
      <c r="FGS206" s="64"/>
      <c r="FGT206" s="64"/>
      <c r="FGU206" s="64"/>
      <c r="FGV206" s="64"/>
      <c r="FGW206" s="64"/>
      <c r="FGX206" s="64"/>
      <c r="FGY206" s="64"/>
      <c r="FGZ206" s="64"/>
      <c r="FHA206" s="64"/>
      <c r="FHB206" s="64"/>
      <c r="FHC206" s="64"/>
      <c r="FHD206" s="64"/>
      <c r="FHE206" s="64"/>
      <c r="FHF206" s="64"/>
      <c r="FHG206" s="64"/>
      <c r="FHH206" s="64"/>
      <c r="FHI206" s="64"/>
      <c r="FHJ206" s="64"/>
      <c r="FHK206" s="64"/>
      <c r="FHL206" s="64"/>
      <c r="FHM206" s="64"/>
      <c r="FHN206" s="64"/>
      <c r="FHO206" s="64"/>
      <c r="FHP206" s="64"/>
      <c r="FHQ206" s="64"/>
      <c r="FHR206" s="64"/>
      <c r="FHS206" s="64"/>
      <c r="FHT206" s="64"/>
      <c r="FHU206" s="64"/>
      <c r="FHV206" s="64"/>
      <c r="FHW206" s="64"/>
      <c r="FHX206" s="64"/>
      <c r="FHY206" s="64"/>
      <c r="FHZ206" s="64"/>
      <c r="FIA206" s="64"/>
      <c r="FIB206" s="64"/>
      <c r="FIC206" s="64"/>
      <c r="FID206" s="64"/>
      <c r="FIE206" s="64"/>
      <c r="FIF206" s="64"/>
      <c r="FIG206" s="64"/>
      <c r="FIH206" s="64"/>
      <c r="FII206" s="64"/>
      <c r="FIJ206" s="64"/>
      <c r="FIK206" s="64"/>
      <c r="FIL206" s="64"/>
      <c r="FIM206" s="64"/>
      <c r="FIN206" s="64"/>
      <c r="FIO206" s="64"/>
      <c r="FIP206" s="64"/>
      <c r="FIQ206" s="64"/>
      <c r="FIR206" s="64"/>
      <c r="FIS206" s="64"/>
      <c r="FIT206" s="64"/>
      <c r="FIU206" s="64"/>
      <c r="FIV206" s="64"/>
      <c r="FIW206" s="64"/>
      <c r="FIX206" s="64"/>
      <c r="FIY206" s="64"/>
      <c r="FIZ206" s="64"/>
      <c r="FJA206" s="64"/>
      <c r="FJB206" s="64"/>
      <c r="FJC206" s="64"/>
      <c r="FJD206" s="64"/>
      <c r="FJE206" s="64"/>
      <c r="FJF206" s="64"/>
      <c r="FJG206" s="64"/>
      <c r="FJH206" s="64"/>
      <c r="FJI206" s="64"/>
      <c r="FJJ206" s="64"/>
      <c r="FJK206" s="64"/>
      <c r="FJL206" s="64"/>
      <c r="FJM206" s="64"/>
      <c r="FJN206" s="64"/>
      <c r="FJO206" s="64"/>
      <c r="FJP206" s="64"/>
      <c r="FJQ206" s="64"/>
      <c r="FJR206" s="64"/>
      <c r="FJS206" s="64"/>
      <c r="FJT206" s="64"/>
      <c r="FJU206" s="64"/>
      <c r="FJV206" s="64"/>
      <c r="FJW206" s="64"/>
      <c r="FJX206" s="64"/>
      <c r="FJY206" s="64"/>
      <c r="FJZ206" s="64"/>
      <c r="FKA206" s="64"/>
      <c r="FKB206" s="64"/>
      <c r="FKC206" s="64"/>
      <c r="FKD206" s="64"/>
      <c r="FKE206" s="64"/>
      <c r="FKF206" s="64"/>
      <c r="FKG206" s="64"/>
      <c r="FKH206" s="64"/>
      <c r="FKI206" s="64"/>
      <c r="FKJ206" s="64"/>
      <c r="FKL206" s="64"/>
      <c r="FKN206" s="64"/>
      <c r="FKO206" s="64"/>
      <c r="FKP206" s="64"/>
      <c r="FKQ206" s="64"/>
      <c r="FKR206" s="64"/>
      <c r="FKS206" s="64"/>
      <c r="FKT206" s="64"/>
      <c r="FKU206" s="64"/>
      <c r="FKZ206" s="64"/>
      <c r="FLA206" s="64"/>
      <c r="FLB206" s="64"/>
      <c r="FLC206" s="64"/>
      <c r="FLD206" s="64"/>
      <c r="FLE206" s="64"/>
      <c r="FLF206" s="64"/>
      <c r="FLG206" s="64"/>
      <c r="FLH206" s="64"/>
      <c r="FLI206" s="64"/>
      <c r="FLJ206" s="64"/>
      <c r="FLK206" s="64"/>
      <c r="FLL206" s="64"/>
      <c r="FLM206" s="64"/>
      <c r="FLN206" s="64"/>
      <c r="FLO206" s="64"/>
      <c r="FLP206" s="64"/>
      <c r="FLQ206" s="64"/>
      <c r="FLR206" s="64"/>
      <c r="FLS206" s="64"/>
      <c r="FLT206" s="64"/>
      <c r="FLU206" s="64"/>
      <c r="FLV206" s="64"/>
      <c r="FLW206" s="64"/>
      <c r="FLX206" s="64"/>
      <c r="FLY206" s="64"/>
      <c r="FLZ206" s="64"/>
      <c r="FMA206" s="64"/>
      <c r="FMB206" s="64"/>
      <c r="FMC206" s="64"/>
      <c r="FMD206" s="64"/>
      <c r="FME206" s="64"/>
      <c r="FMF206" s="64"/>
      <c r="FMG206" s="64"/>
      <c r="FMH206" s="64"/>
      <c r="FMI206" s="64"/>
      <c r="FMJ206" s="64"/>
      <c r="FMK206" s="64"/>
      <c r="FML206" s="64"/>
      <c r="FMM206" s="64"/>
      <c r="FMN206" s="64"/>
      <c r="FMO206" s="64"/>
      <c r="FMP206" s="64"/>
      <c r="FMQ206" s="64"/>
      <c r="FMR206" s="64"/>
      <c r="FMS206" s="64"/>
      <c r="FMT206" s="64"/>
      <c r="FMU206" s="64"/>
      <c r="FMV206" s="64"/>
      <c r="FMW206" s="64"/>
      <c r="FMX206" s="64"/>
      <c r="FMY206" s="64"/>
      <c r="FMZ206" s="64"/>
      <c r="FNA206" s="64"/>
      <c r="FNB206" s="64"/>
      <c r="FNC206" s="64"/>
      <c r="FND206" s="64"/>
      <c r="FNE206" s="64"/>
      <c r="FNF206" s="64"/>
      <c r="FNG206" s="64"/>
      <c r="FNH206" s="64"/>
      <c r="FNI206" s="64"/>
      <c r="FNJ206" s="64"/>
      <c r="FNK206" s="64"/>
      <c r="FNL206" s="64"/>
      <c r="FNM206" s="64"/>
      <c r="FNN206" s="64"/>
      <c r="FNO206" s="64"/>
      <c r="FNP206" s="64"/>
      <c r="FNQ206" s="64"/>
      <c r="FNR206" s="64"/>
      <c r="FNS206" s="64"/>
      <c r="FNT206" s="64"/>
      <c r="FNU206" s="64"/>
      <c r="FNV206" s="64"/>
      <c r="FNW206" s="64"/>
      <c r="FNX206" s="64"/>
      <c r="FNY206" s="64"/>
      <c r="FNZ206" s="64"/>
      <c r="FOA206" s="64"/>
      <c r="FOB206" s="64"/>
      <c r="FOC206" s="64"/>
      <c r="FOD206" s="64"/>
      <c r="FOE206" s="64"/>
      <c r="FOF206" s="64"/>
      <c r="FOG206" s="64"/>
      <c r="FOH206" s="64"/>
      <c r="FOI206" s="64"/>
      <c r="FOJ206" s="64"/>
      <c r="FOK206" s="64"/>
      <c r="FOL206" s="64"/>
      <c r="FOM206" s="64"/>
      <c r="FON206" s="64"/>
      <c r="FOO206" s="64"/>
      <c r="FOP206" s="64"/>
      <c r="FOQ206" s="64"/>
      <c r="FOR206" s="64"/>
      <c r="FOS206" s="64"/>
      <c r="FOT206" s="64"/>
      <c r="FOU206" s="64"/>
      <c r="FOV206" s="64"/>
      <c r="FOW206" s="64"/>
      <c r="FOX206" s="64"/>
      <c r="FOY206" s="64"/>
      <c r="FOZ206" s="64"/>
      <c r="FPA206" s="64"/>
      <c r="FPB206" s="64"/>
      <c r="FPC206" s="64"/>
      <c r="FPD206" s="64"/>
      <c r="FPE206" s="64"/>
      <c r="FPF206" s="64"/>
      <c r="FPG206" s="64"/>
      <c r="FPH206" s="64"/>
      <c r="FPI206" s="64"/>
      <c r="FPJ206" s="64"/>
      <c r="FPK206" s="64"/>
      <c r="FPL206" s="64"/>
      <c r="FPM206" s="64"/>
      <c r="FPN206" s="64"/>
      <c r="FPO206" s="64"/>
      <c r="FPP206" s="64"/>
      <c r="FPQ206" s="64"/>
      <c r="FPR206" s="64"/>
      <c r="FPS206" s="64"/>
      <c r="FPT206" s="64"/>
      <c r="FPU206" s="64"/>
      <c r="FPV206" s="64"/>
      <c r="FPW206" s="64"/>
      <c r="FPX206" s="64"/>
      <c r="FPY206" s="64"/>
      <c r="FPZ206" s="64"/>
      <c r="FQA206" s="64"/>
      <c r="FQB206" s="64"/>
      <c r="FQC206" s="64"/>
      <c r="FQD206" s="64"/>
      <c r="FQE206" s="64"/>
      <c r="FQF206" s="64"/>
      <c r="FQG206" s="64"/>
      <c r="FQH206" s="64"/>
      <c r="FQI206" s="64"/>
      <c r="FQJ206" s="64"/>
      <c r="FQK206" s="64"/>
      <c r="FQL206" s="64"/>
      <c r="FQM206" s="64"/>
      <c r="FQN206" s="64"/>
      <c r="FQO206" s="64"/>
      <c r="FQP206" s="64"/>
      <c r="FQQ206" s="64"/>
      <c r="FQR206" s="64"/>
      <c r="FQS206" s="64"/>
      <c r="FQT206" s="64"/>
      <c r="FQU206" s="64"/>
      <c r="FQV206" s="64"/>
      <c r="FQW206" s="64"/>
      <c r="FQX206" s="64"/>
      <c r="FQY206" s="64"/>
      <c r="FQZ206" s="64"/>
      <c r="FRA206" s="64"/>
      <c r="FRB206" s="64"/>
      <c r="FRC206" s="64"/>
      <c r="FRD206" s="64"/>
      <c r="FRE206" s="64"/>
      <c r="FRF206" s="64"/>
      <c r="FRG206" s="64"/>
      <c r="FRH206" s="64"/>
      <c r="FRI206" s="64"/>
      <c r="FRJ206" s="64"/>
      <c r="FRK206" s="64"/>
      <c r="FRL206" s="64"/>
      <c r="FRM206" s="64"/>
      <c r="FRN206" s="64"/>
      <c r="FRO206" s="64"/>
      <c r="FRP206" s="64"/>
      <c r="FRQ206" s="64"/>
      <c r="FRR206" s="64"/>
      <c r="FRS206" s="64"/>
      <c r="FRT206" s="64"/>
      <c r="FRU206" s="64"/>
      <c r="FRV206" s="64"/>
      <c r="FRW206" s="64"/>
      <c r="FRX206" s="64"/>
      <c r="FRY206" s="64"/>
      <c r="FRZ206" s="64"/>
      <c r="FSA206" s="64"/>
      <c r="FSB206" s="64"/>
      <c r="FSC206" s="64"/>
      <c r="FSD206" s="64"/>
      <c r="FSE206" s="64"/>
      <c r="FSF206" s="64"/>
      <c r="FSG206" s="64"/>
      <c r="FSH206" s="64"/>
      <c r="FSI206" s="64"/>
      <c r="FSJ206" s="64"/>
      <c r="FSK206" s="64"/>
      <c r="FSL206" s="64"/>
      <c r="FSM206" s="64"/>
      <c r="FSN206" s="64"/>
      <c r="FSO206" s="64"/>
      <c r="FSP206" s="64"/>
      <c r="FSQ206" s="64"/>
      <c r="FSR206" s="64"/>
      <c r="FSS206" s="64"/>
      <c r="FST206" s="64"/>
      <c r="FSU206" s="64"/>
      <c r="FSV206" s="64"/>
      <c r="FSW206" s="64"/>
      <c r="FSX206" s="64"/>
      <c r="FSY206" s="64"/>
      <c r="FSZ206" s="64"/>
      <c r="FTA206" s="64"/>
      <c r="FTB206" s="64"/>
      <c r="FTC206" s="64"/>
      <c r="FTD206" s="64"/>
      <c r="FTE206" s="64"/>
      <c r="FTF206" s="64"/>
      <c r="FTG206" s="64"/>
      <c r="FTH206" s="64"/>
      <c r="FTI206" s="64"/>
      <c r="FTJ206" s="64"/>
      <c r="FTK206" s="64"/>
      <c r="FTL206" s="64"/>
      <c r="FTM206" s="64"/>
      <c r="FTN206" s="64"/>
      <c r="FTO206" s="64"/>
      <c r="FTP206" s="64"/>
      <c r="FTQ206" s="64"/>
      <c r="FTR206" s="64"/>
      <c r="FTS206" s="64"/>
      <c r="FTT206" s="64"/>
      <c r="FTU206" s="64"/>
      <c r="FTV206" s="64"/>
      <c r="FTW206" s="64"/>
      <c r="FTX206" s="64"/>
      <c r="FTY206" s="64"/>
      <c r="FTZ206" s="64"/>
      <c r="FUA206" s="64"/>
      <c r="FUB206" s="64"/>
      <c r="FUC206" s="64"/>
      <c r="FUD206" s="64"/>
      <c r="FUE206" s="64"/>
      <c r="FUF206" s="64"/>
      <c r="FUH206" s="64"/>
      <c r="FUJ206" s="64"/>
      <c r="FUK206" s="64"/>
      <c r="FUL206" s="64"/>
      <c r="FUM206" s="64"/>
      <c r="FUN206" s="64"/>
      <c r="FUO206" s="64"/>
      <c r="FUP206" s="64"/>
      <c r="FUQ206" s="64"/>
      <c r="FUV206" s="64"/>
      <c r="FUW206" s="64"/>
      <c r="FUX206" s="64"/>
      <c r="FUY206" s="64"/>
      <c r="FUZ206" s="64"/>
      <c r="FVA206" s="64"/>
      <c r="FVB206" s="64"/>
      <c r="FVC206" s="64"/>
      <c r="FVD206" s="64"/>
      <c r="FVE206" s="64"/>
      <c r="FVF206" s="64"/>
      <c r="FVG206" s="64"/>
      <c r="FVH206" s="64"/>
      <c r="FVI206" s="64"/>
      <c r="FVJ206" s="64"/>
      <c r="FVK206" s="64"/>
      <c r="FVL206" s="64"/>
      <c r="FVM206" s="64"/>
      <c r="FVN206" s="64"/>
      <c r="FVO206" s="64"/>
      <c r="FVP206" s="64"/>
      <c r="FVQ206" s="64"/>
      <c r="FVR206" s="64"/>
      <c r="FVS206" s="64"/>
      <c r="FVT206" s="64"/>
      <c r="FVU206" s="64"/>
      <c r="FVV206" s="64"/>
      <c r="FVW206" s="64"/>
      <c r="FVX206" s="64"/>
      <c r="FVY206" s="64"/>
      <c r="FVZ206" s="64"/>
      <c r="FWA206" s="64"/>
      <c r="FWB206" s="64"/>
      <c r="FWC206" s="64"/>
      <c r="FWD206" s="64"/>
      <c r="FWE206" s="64"/>
      <c r="FWF206" s="64"/>
      <c r="FWG206" s="64"/>
      <c r="FWH206" s="64"/>
      <c r="FWI206" s="64"/>
      <c r="FWJ206" s="64"/>
      <c r="FWK206" s="64"/>
      <c r="FWL206" s="64"/>
      <c r="FWM206" s="64"/>
      <c r="FWN206" s="64"/>
      <c r="FWO206" s="64"/>
      <c r="FWP206" s="64"/>
      <c r="FWQ206" s="64"/>
      <c r="FWR206" s="64"/>
      <c r="FWS206" s="64"/>
      <c r="FWT206" s="64"/>
      <c r="FWU206" s="64"/>
      <c r="FWV206" s="64"/>
      <c r="FWW206" s="64"/>
      <c r="FWX206" s="64"/>
      <c r="FWY206" s="64"/>
      <c r="FWZ206" s="64"/>
      <c r="FXA206" s="64"/>
      <c r="FXB206" s="64"/>
      <c r="FXC206" s="64"/>
      <c r="FXD206" s="64"/>
      <c r="FXE206" s="64"/>
      <c r="FXF206" s="64"/>
      <c r="FXG206" s="64"/>
      <c r="FXH206" s="64"/>
      <c r="FXI206" s="64"/>
      <c r="FXJ206" s="64"/>
      <c r="FXK206" s="64"/>
      <c r="FXL206" s="64"/>
      <c r="FXM206" s="64"/>
      <c r="FXN206" s="64"/>
      <c r="FXO206" s="64"/>
      <c r="FXP206" s="64"/>
      <c r="FXQ206" s="64"/>
      <c r="FXR206" s="64"/>
      <c r="FXS206" s="64"/>
      <c r="FXT206" s="64"/>
      <c r="FXU206" s="64"/>
      <c r="FXV206" s="64"/>
      <c r="FXW206" s="64"/>
      <c r="FXX206" s="64"/>
      <c r="FXY206" s="64"/>
      <c r="FXZ206" s="64"/>
      <c r="FYA206" s="64"/>
      <c r="FYB206" s="64"/>
      <c r="FYC206" s="64"/>
      <c r="FYD206" s="64"/>
      <c r="FYE206" s="64"/>
      <c r="FYF206" s="64"/>
      <c r="FYG206" s="64"/>
      <c r="FYH206" s="64"/>
      <c r="FYI206" s="64"/>
      <c r="FYJ206" s="64"/>
      <c r="FYK206" s="64"/>
      <c r="FYL206" s="64"/>
      <c r="FYM206" s="64"/>
      <c r="FYN206" s="64"/>
      <c r="FYO206" s="64"/>
      <c r="FYP206" s="64"/>
      <c r="FYQ206" s="64"/>
      <c r="FYR206" s="64"/>
      <c r="FYS206" s="64"/>
      <c r="FYT206" s="64"/>
      <c r="FYU206" s="64"/>
      <c r="FYV206" s="64"/>
      <c r="FYW206" s="64"/>
      <c r="FYX206" s="64"/>
      <c r="FYY206" s="64"/>
      <c r="FYZ206" s="64"/>
      <c r="FZA206" s="64"/>
      <c r="FZB206" s="64"/>
      <c r="FZC206" s="64"/>
      <c r="FZD206" s="64"/>
      <c r="FZE206" s="64"/>
      <c r="FZF206" s="64"/>
      <c r="FZG206" s="64"/>
      <c r="FZH206" s="64"/>
      <c r="FZI206" s="64"/>
      <c r="FZJ206" s="64"/>
      <c r="FZK206" s="64"/>
      <c r="FZL206" s="64"/>
      <c r="FZM206" s="64"/>
      <c r="FZN206" s="64"/>
      <c r="FZO206" s="64"/>
      <c r="FZP206" s="64"/>
      <c r="FZQ206" s="64"/>
      <c r="FZR206" s="64"/>
      <c r="FZS206" s="64"/>
      <c r="FZT206" s="64"/>
      <c r="FZU206" s="64"/>
      <c r="FZV206" s="64"/>
      <c r="FZW206" s="64"/>
      <c r="FZX206" s="64"/>
      <c r="FZY206" s="64"/>
      <c r="FZZ206" s="64"/>
      <c r="GAA206" s="64"/>
      <c r="GAB206" s="64"/>
      <c r="GAC206" s="64"/>
      <c r="GAD206" s="64"/>
      <c r="GAE206" s="64"/>
      <c r="GAF206" s="64"/>
      <c r="GAG206" s="64"/>
      <c r="GAH206" s="64"/>
      <c r="GAI206" s="64"/>
      <c r="GAJ206" s="64"/>
      <c r="GAK206" s="64"/>
      <c r="GAL206" s="64"/>
      <c r="GAM206" s="64"/>
      <c r="GAN206" s="64"/>
      <c r="GAO206" s="64"/>
      <c r="GAP206" s="64"/>
      <c r="GAQ206" s="64"/>
      <c r="GAR206" s="64"/>
      <c r="GAS206" s="64"/>
      <c r="GAT206" s="64"/>
      <c r="GAU206" s="64"/>
      <c r="GAV206" s="64"/>
      <c r="GAW206" s="64"/>
      <c r="GAX206" s="64"/>
      <c r="GAY206" s="64"/>
      <c r="GAZ206" s="64"/>
      <c r="GBA206" s="64"/>
      <c r="GBB206" s="64"/>
      <c r="GBC206" s="64"/>
      <c r="GBD206" s="64"/>
      <c r="GBE206" s="64"/>
      <c r="GBF206" s="64"/>
      <c r="GBG206" s="64"/>
      <c r="GBH206" s="64"/>
      <c r="GBI206" s="64"/>
      <c r="GBJ206" s="64"/>
      <c r="GBK206" s="64"/>
      <c r="GBL206" s="64"/>
      <c r="GBM206" s="64"/>
      <c r="GBN206" s="64"/>
      <c r="GBO206" s="64"/>
      <c r="GBP206" s="64"/>
      <c r="GBQ206" s="64"/>
      <c r="GBR206" s="64"/>
      <c r="GBS206" s="64"/>
      <c r="GBT206" s="64"/>
      <c r="GBU206" s="64"/>
      <c r="GBV206" s="64"/>
      <c r="GBW206" s="64"/>
      <c r="GBX206" s="64"/>
      <c r="GBY206" s="64"/>
      <c r="GBZ206" s="64"/>
      <c r="GCA206" s="64"/>
      <c r="GCB206" s="64"/>
      <c r="GCC206" s="64"/>
      <c r="GCD206" s="64"/>
      <c r="GCE206" s="64"/>
      <c r="GCF206" s="64"/>
      <c r="GCG206" s="64"/>
      <c r="GCH206" s="64"/>
      <c r="GCI206" s="64"/>
      <c r="GCJ206" s="64"/>
      <c r="GCK206" s="64"/>
      <c r="GCL206" s="64"/>
      <c r="GCM206" s="64"/>
      <c r="GCN206" s="64"/>
      <c r="GCO206" s="64"/>
      <c r="GCP206" s="64"/>
      <c r="GCQ206" s="64"/>
      <c r="GCR206" s="64"/>
      <c r="GCS206" s="64"/>
      <c r="GCT206" s="64"/>
      <c r="GCU206" s="64"/>
      <c r="GCV206" s="64"/>
      <c r="GCW206" s="64"/>
      <c r="GCX206" s="64"/>
      <c r="GCY206" s="64"/>
      <c r="GCZ206" s="64"/>
      <c r="GDA206" s="64"/>
      <c r="GDB206" s="64"/>
      <c r="GDC206" s="64"/>
      <c r="GDD206" s="64"/>
      <c r="GDE206" s="64"/>
      <c r="GDF206" s="64"/>
      <c r="GDG206" s="64"/>
      <c r="GDH206" s="64"/>
      <c r="GDI206" s="64"/>
      <c r="GDJ206" s="64"/>
      <c r="GDK206" s="64"/>
      <c r="GDL206" s="64"/>
      <c r="GDM206" s="64"/>
      <c r="GDN206" s="64"/>
      <c r="GDO206" s="64"/>
      <c r="GDP206" s="64"/>
      <c r="GDQ206" s="64"/>
      <c r="GDR206" s="64"/>
      <c r="GDS206" s="64"/>
      <c r="GDT206" s="64"/>
      <c r="GDU206" s="64"/>
      <c r="GDV206" s="64"/>
      <c r="GDW206" s="64"/>
      <c r="GDX206" s="64"/>
      <c r="GDY206" s="64"/>
      <c r="GDZ206" s="64"/>
      <c r="GEA206" s="64"/>
      <c r="GEB206" s="64"/>
      <c r="GED206" s="64"/>
      <c r="GEF206" s="64"/>
      <c r="GEG206" s="64"/>
      <c r="GEH206" s="64"/>
      <c r="GEI206" s="64"/>
      <c r="GEJ206" s="64"/>
      <c r="GEK206" s="64"/>
      <c r="GEL206" s="64"/>
      <c r="GEM206" s="64"/>
      <c r="GER206" s="64"/>
      <c r="GES206" s="64"/>
      <c r="GET206" s="64"/>
      <c r="GEU206" s="64"/>
      <c r="GEV206" s="64"/>
      <c r="GEW206" s="64"/>
      <c r="GEX206" s="64"/>
      <c r="GEY206" s="64"/>
      <c r="GEZ206" s="64"/>
      <c r="GFA206" s="64"/>
      <c r="GFB206" s="64"/>
      <c r="GFC206" s="64"/>
      <c r="GFD206" s="64"/>
      <c r="GFE206" s="64"/>
      <c r="GFF206" s="64"/>
      <c r="GFG206" s="64"/>
      <c r="GFH206" s="64"/>
      <c r="GFI206" s="64"/>
      <c r="GFJ206" s="64"/>
      <c r="GFK206" s="64"/>
      <c r="GFL206" s="64"/>
      <c r="GFM206" s="64"/>
      <c r="GFN206" s="64"/>
      <c r="GFO206" s="64"/>
      <c r="GFP206" s="64"/>
      <c r="GFQ206" s="64"/>
      <c r="GFR206" s="64"/>
      <c r="GFS206" s="64"/>
      <c r="GFT206" s="64"/>
      <c r="GFU206" s="64"/>
      <c r="GFV206" s="64"/>
      <c r="GFW206" s="64"/>
      <c r="GFX206" s="64"/>
      <c r="GFY206" s="64"/>
      <c r="GFZ206" s="64"/>
      <c r="GGA206" s="64"/>
      <c r="GGB206" s="64"/>
      <c r="GGC206" s="64"/>
      <c r="GGD206" s="64"/>
      <c r="GGE206" s="64"/>
      <c r="GGF206" s="64"/>
      <c r="GGG206" s="64"/>
      <c r="GGH206" s="64"/>
      <c r="GGI206" s="64"/>
      <c r="GGJ206" s="64"/>
      <c r="GGK206" s="64"/>
      <c r="GGL206" s="64"/>
      <c r="GGM206" s="64"/>
      <c r="GGN206" s="64"/>
      <c r="GGO206" s="64"/>
      <c r="GGP206" s="64"/>
      <c r="GGQ206" s="64"/>
      <c r="GGR206" s="64"/>
      <c r="GGS206" s="64"/>
      <c r="GGT206" s="64"/>
      <c r="GGU206" s="64"/>
      <c r="GGV206" s="64"/>
      <c r="GGW206" s="64"/>
      <c r="GGX206" s="64"/>
      <c r="GGY206" s="64"/>
      <c r="GGZ206" s="64"/>
      <c r="GHA206" s="64"/>
      <c r="GHB206" s="64"/>
      <c r="GHC206" s="64"/>
      <c r="GHD206" s="64"/>
      <c r="GHE206" s="64"/>
      <c r="GHF206" s="64"/>
      <c r="GHG206" s="64"/>
      <c r="GHH206" s="64"/>
      <c r="GHI206" s="64"/>
      <c r="GHJ206" s="64"/>
      <c r="GHK206" s="64"/>
      <c r="GHL206" s="64"/>
      <c r="GHM206" s="64"/>
      <c r="GHN206" s="64"/>
      <c r="GHO206" s="64"/>
      <c r="GHP206" s="64"/>
      <c r="GHQ206" s="64"/>
      <c r="GHR206" s="64"/>
      <c r="GHS206" s="64"/>
      <c r="GHT206" s="64"/>
      <c r="GHU206" s="64"/>
      <c r="GHV206" s="64"/>
      <c r="GHW206" s="64"/>
      <c r="GHX206" s="64"/>
      <c r="GHY206" s="64"/>
      <c r="GHZ206" s="64"/>
      <c r="GIA206" s="64"/>
      <c r="GIB206" s="64"/>
      <c r="GIC206" s="64"/>
      <c r="GID206" s="64"/>
      <c r="GIE206" s="64"/>
      <c r="GIF206" s="64"/>
      <c r="GIG206" s="64"/>
      <c r="GIH206" s="64"/>
      <c r="GII206" s="64"/>
      <c r="GIJ206" s="64"/>
      <c r="GIK206" s="64"/>
      <c r="GIL206" s="64"/>
      <c r="GIM206" s="64"/>
      <c r="GIN206" s="64"/>
      <c r="GIO206" s="64"/>
      <c r="GIP206" s="64"/>
      <c r="GIQ206" s="64"/>
      <c r="GIR206" s="64"/>
      <c r="GIS206" s="64"/>
      <c r="GIT206" s="64"/>
      <c r="GIU206" s="64"/>
      <c r="GIV206" s="64"/>
      <c r="GIW206" s="64"/>
      <c r="GIX206" s="64"/>
      <c r="GIY206" s="64"/>
      <c r="GIZ206" s="64"/>
      <c r="GJA206" s="64"/>
      <c r="GJB206" s="64"/>
      <c r="GJC206" s="64"/>
      <c r="GJD206" s="64"/>
      <c r="GJE206" s="64"/>
      <c r="GJF206" s="64"/>
      <c r="GJG206" s="64"/>
      <c r="GJH206" s="64"/>
      <c r="GJI206" s="64"/>
      <c r="GJJ206" s="64"/>
      <c r="GJK206" s="64"/>
      <c r="GJL206" s="64"/>
      <c r="GJM206" s="64"/>
      <c r="GJN206" s="64"/>
      <c r="GJO206" s="64"/>
      <c r="GJP206" s="64"/>
      <c r="GJQ206" s="64"/>
      <c r="GJR206" s="64"/>
      <c r="GJS206" s="64"/>
      <c r="GJT206" s="64"/>
      <c r="GJU206" s="64"/>
      <c r="GJV206" s="64"/>
      <c r="GJW206" s="64"/>
      <c r="GJX206" s="64"/>
      <c r="GJY206" s="64"/>
      <c r="GJZ206" s="64"/>
      <c r="GKA206" s="64"/>
      <c r="GKB206" s="64"/>
      <c r="GKC206" s="64"/>
      <c r="GKD206" s="64"/>
      <c r="GKE206" s="64"/>
      <c r="GKF206" s="64"/>
      <c r="GKG206" s="64"/>
      <c r="GKH206" s="64"/>
      <c r="GKI206" s="64"/>
      <c r="GKJ206" s="64"/>
      <c r="GKK206" s="64"/>
      <c r="GKL206" s="64"/>
      <c r="GKM206" s="64"/>
      <c r="GKN206" s="64"/>
      <c r="GKO206" s="64"/>
      <c r="GKP206" s="64"/>
      <c r="GKQ206" s="64"/>
      <c r="GKR206" s="64"/>
      <c r="GKS206" s="64"/>
      <c r="GKT206" s="64"/>
      <c r="GKU206" s="64"/>
      <c r="GKV206" s="64"/>
      <c r="GKW206" s="64"/>
      <c r="GKX206" s="64"/>
      <c r="GKY206" s="64"/>
      <c r="GKZ206" s="64"/>
      <c r="GLA206" s="64"/>
      <c r="GLB206" s="64"/>
      <c r="GLC206" s="64"/>
      <c r="GLD206" s="64"/>
      <c r="GLE206" s="64"/>
      <c r="GLF206" s="64"/>
      <c r="GLG206" s="64"/>
      <c r="GLH206" s="64"/>
      <c r="GLI206" s="64"/>
      <c r="GLJ206" s="64"/>
      <c r="GLK206" s="64"/>
      <c r="GLL206" s="64"/>
      <c r="GLM206" s="64"/>
      <c r="GLN206" s="64"/>
      <c r="GLO206" s="64"/>
      <c r="GLP206" s="64"/>
      <c r="GLQ206" s="64"/>
      <c r="GLR206" s="64"/>
      <c r="GLS206" s="64"/>
      <c r="GLT206" s="64"/>
      <c r="GLU206" s="64"/>
      <c r="GLV206" s="64"/>
      <c r="GLW206" s="64"/>
      <c r="GLX206" s="64"/>
      <c r="GLY206" s="64"/>
      <c r="GLZ206" s="64"/>
      <c r="GMA206" s="64"/>
      <c r="GMB206" s="64"/>
      <c r="GMC206" s="64"/>
      <c r="GMD206" s="64"/>
      <c r="GME206" s="64"/>
      <c r="GMF206" s="64"/>
      <c r="GMG206" s="64"/>
      <c r="GMH206" s="64"/>
      <c r="GMI206" s="64"/>
      <c r="GMJ206" s="64"/>
      <c r="GMK206" s="64"/>
      <c r="GML206" s="64"/>
      <c r="GMM206" s="64"/>
      <c r="GMN206" s="64"/>
      <c r="GMO206" s="64"/>
      <c r="GMP206" s="64"/>
      <c r="GMQ206" s="64"/>
      <c r="GMR206" s="64"/>
      <c r="GMS206" s="64"/>
      <c r="GMT206" s="64"/>
      <c r="GMU206" s="64"/>
      <c r="GMV206" s="64"/>
      <c r="GMW206" s="64"/>
      <c r="GMX206" s="64"/>
      <c r="GMY206" s="64"/>
      <c r="GMZ206" s="64"/>
      <c r="GNA206" s="64"/>
      <c r="GNB206" s="64"/>
      <c r="GNC206" s="64"/>
      <c r="GND206" s="64"/>
      <c r="GNE206" s="64"/>
      <c r="GNF206" s="64"/>
      <c r="GNG206" s="64"/>
      <c r="GNH206" s="64"/>
      <c r="GNI206" s="64"/>
      <c r="GNJ206" s="64"/>
      <c r="GNK206" s="64"/>
      <c r="GNL206" s="64"/>
      <c r="GNM206" s="64"/>
      <c r="GNN206" s="64"/>
      <c r="GNO206" s="64"/>
      <c r="GNP206" s="64"/>
      <c r="GNQ206" s="64"/>
      <c r="GNR206" s="64"/>
      <c r="GNS206" s="64"/>
      <c r="GNT206" s="64"/>
      <c r="GNU206" s="64"/>
      <c r="GNV206" s="64"/>
      <c r="GNW206" s="64"/>
      <c r="GNX206" s="64"/>
      <c r="GNZ206" s="64"/>
      <c r="GOB206" s="64"/>
      <c r="GOC206" s="64"/>
      <c r="GOD206" s="64"/>
      <c r="GOE206" s="64"/>
      <c r="GOF206" s="64"/>
      <c r="GOG206" s="64"/>
      <c r="GOH206" s="64"/>
      <c r="GOI206" s="64"/>
      <c r="GON206" s="64"/>
      <c r="GOO206" s="64"/>
      <c r="GOP206" s="64"/>
      <c r="GOQ206" s="64"/>
      <c r="GOR206" s="64"/>
      <c r="GOS206" s="64"/>
      <c r="GOT206" s="64"/>
      <c r="GOU206" s="64"/>
      <c r="GOV206" s="64"/>
      <c r="GOW206" s="64"/>
      <c r="GOX206" s="64"/>
      <c r="GOY206" s="64"/>
      <c r="GOZ206" s="64"/>
      <c r="GPA206" s="64"/>
      <c r="GPB206" s="64"/>
      <c r="GPC206" s="64"/>
      <c r="GPD206" s="64"/>
      <c r="GPE206" s="64"/>
      <c r="GPF206" s="64"/>
      <c r="GPG206" s="64"/>
      <c r="GPH206" s="64"/>
      <c r="GPI206" s="64"/>
      <c r="GPJ206" s="64"/>
      <c r="GPK206" s="64"/>
      <c r="GPL206" s="64"/>
      <c r="GPM206" s="64"/>
      <c r="GPN206" s="64"/>
      <c r="GPO206" s="64"/>
      <c r="GPP206" s="64"/>
      <c r="GPQ206" s="64"/>
      <c r="GPR206" s="64"/>
      <c r="GPS206" s="64"/>
      <c r="GPT206" s="64"/>
      <c r="GPU206" s="64"/>
      <c r="GPV206" s="64"/>
      <c r="GPW206" s="64"/>
      <c r="GPX206" s="64"/>
      <c r="GPY206" s="64"/>
      <c r="GPZ206" s="64"/>
      <c r="GQA206" s="64"/>
      <c r="GQB206" s="64"/>
      <c r="GQC206" s="64"/>
      <c r="GQD206" s="64"/>
      <c r="GQE206" s="64"/>
      <c r="GQF206" s="64"/>
      <c r="GQG206" s="64"/>
      <c r="GQH206" s="64"/>
      <c r="GQI206" s="64"/>
      <c r="GQJ206" s="64"/>
      <c r="GQK206" s="64"/>
      <c r="GQL206" s="64"/>
      <c r="GQM206" s="64"/>
      <c r="GQN206" s="64"/>
      <c r="GQO206" s="64"/>
      <c r="GQP206" s="64"/>
      <c r="GQQ206" s="64"/>
      <c r="GQR206" s="64"/>
      <c r="GQS206" s="64"/>
      <c r="GQT206" s="64"/>
      <c r="GQU206" s="64"/>
      <c r="GQV206" s="64"/>
      <c r="GQW206" s="64"/>
      <c r="GQX206" s="64"/>
      <c r="GQY206" s="64"/>
      <c r="GQZ206" s="64"/>
      <c r="GRA206" s="64"/>
      <c r="GRB206" s="64"/>
      <c r="GRC206" s="64"/>
      <c r="GRD206" s="64"/>
      <c r="GRE206" s="64"/>
      <c r="GRF206" s="64"/>
      <c r="GRG206" s="64"/>
      <c r="GRH206" s="64"/>
      <c r="GRI206" s="64"/>
      <c r="GRJ206" s="64"/>
      <c r="GRK206" s="64"/>
      <c r="GRL206" s="64"/>
      <c r="GRM206" s="64"/>
      <c r="GRN206" s="64"/>
      <c r="GRO206" s="64"/>
      <c r="GRP206" s="64"/>
      <c r="GRQ206" s="64"/>
      <c r="GRR206" s="64"/>
      <c r="GRS206" s="64"/>
      <c r="GRT206" s="64"/>
      <c r="GRU206" s="64"/>
      <c r="GRV206" s="64"/>
      <c r="GRW206" s="64"/>
      <c r="GRX206" s="64"/>
      <c r="GRY206" s="64"/>
      <c r="GRZ206" s="64"/>
      <c r="GSA206" s="64"/>
      <c r="GSB206" s="64"/>
      <c r="GSC206" s="64"/>
      <c r="GSD206" s="64"/>
      <c r="GSE206" s="64"/>
      <c r="GSF206" s="64"/>
      <c r="GSG206" s="64"/>
      <c r="GSH206" s="64"/>
      <c r="GSI206" s="64"/>
      <c r="GSJ206" s="64"/>
      <c r="GSK206" s="64"/>
      <c r="GSL206" s="64"/>
      <c r="GSM206" s="64"/>
      <c r="GSN206" s="64"/>
      <c r="GSO206" s="64"/>
      <c r="GSP206" s="64"/>
      <c r="GSQ206" s="64"/>
      <c r="GSR206" s="64"/>
      <c r="GSS206" s="64"/>
      <c r="GST206" s="64"/>
      <c r="GSU206" s="64"/>
      <c r="GSV206" s="64"/>
      <c r="GSW206" s="64"/>
      <c r="GSX206" s="64"/>
      <c r="GSY206" s="64"/>
      <c r="GSZ206" s="64"/>
      <c r="GTA206" s="64"/>
      <c r="GTB206" s="64"/>
      <c r="GTC206" s="64"/>
      <c r="GTD206" s="64"/>
      <c r="GTE206" s="64"/>
      <c r="GTF206" s="64"/>
      <c r="GTG206" s="64"/>
      <c r="GTH206" s="64"/>
      <c r="GTI206" s="64"/>
      <c r="GTJ206" s="64"/>
      <c r="GTK206" s="64"/>
      <c r="GTL206" s="64"/>
      <c r="GTM206" s="64"/>
      <c r="GTN206" s="64"/>
      <c r="GTO206" s="64"/>
      <c r="GTP206" s="64"/>
      <c r="GTQ206" s="64"/>
      <c r="GTR206" s="64"/>
      <c r="GTS206" s="64"/>
      <c r="GTT206" s="64"/>
      <c r="GTU206" s="64"/>
      <c r="GTV206" s="64"/>
      <c r="GTW206" s="64"/>
      <c r="GTX206" s="64"/>
      <c r="GTY206" s="64"/>
      <c r="GTZ206" s="64"/>
      <c r="GUA206" s="64"/>
      <c r="GUB206" s="64"/>
      <c r="GUC206" s="64"/>
      <c r="GUD206" s="64"/>
      <c r="GUE206" s="64"/>
      <c r="GUF206" s="64"/>
      <c r="GUG206" s="64"/>
      <c r="GUH206" s="64"/>
      <c r="GUI206" s="64"/>
      <c r="GUJ206" s="64"/>
      <c r="GUK206" s="64"/>
      <c r="GUL206" s="64"/>
      <c r="GUM206" s="64"/>
      <c r="GUN206" s="64"/>
      <c r="GUO206" s="64"/>
      <c r="GUP206" s="64"/>
      <c r="GUQ206" s="64"/>
      <c r="GUR206" s="64"/>
      <c r="GUS206" s="64"/>
      <c r="GUT206" s="64"/>
      <c r="GUU206" s="64"/>
      <c r="GUV206" s="64"/>
      <c r="GUW206" s="64"/>
      <c r="GUX206" s="64"/>
      <c r="GUY206" s="64"/>
      <c r="GUZ206" s="64"/>
      <c r="GVA206" s="64"/>
      <c r="GVB206" s="64"/>
      <c r="GVC206" s="64"/>
      <c r="GVD206" s="64"/>
      <c r="GVE206" s="64"/>
      <c r="GVF206" s="64"/>
      <c r="GVG206" s="64"/>
      <c r="GVH206" s="64"/>
      <c r="GVI206" s="64"/>
      <c r="GVJ206" s="64"/>
      <c r="GVK206" s="64"/>
      <c r="GVL206" s="64"/>
      <c r="GVM206" s="64"/>
      <c r="GVN206" s="64"/>
      <c r="GVO206" s="64"/>
      <c r="GVP206" s="64"/>
      <c r="GVQ206" s="64"/>
      <c r="GVR206" s="64"/>
      <c r="GVS206" s="64"/>
      <c r="GVT206" s="64"/>
      <c r="GVU206" s="64"/>
      <c r="GVV206" s="64"/>
      <c r="GVW206" s="64"/>
      <c r="GVX206" s="64"/>
      <c r="GVY206" s="64"/>
      <c r="GVZ206" s="64"/>
      <c r="GWA206" s="64"/>
      <c r="GWB206" s="64"/>
      <c r="GWC206" s="64"/>
      <c r="GWD206" s="64"/>
      <c r="GWE206" s="64"/>
      <c r="GWF206" s="64"/>
      <c r="GWG206" s="64"/>
      <c r="GWH206" s="64"/>
      <c r="GWI206" s="64"/>
      <c r="GWJ206" s="64"/>
      <c r="GWK206" s="64"/>
      <c r="GWL206" s="64"/>
      <c r="GWM206" s="64"/>
      <c r="GWN206" s="64"/>
      <c r="GWO206" s="64"/>
      <c r="GWP206" s="64"/>
      <c r="GWQ206" s="64"/>
      <c r="GWR206" s="64"/>
      <c r="GWS206" s="64"/>
      <c r="GWT206" s="64"/>
      <c r="GWU206" s="64"/>
      <c r="GWV206" s="64"/>
      <c r="GWW206" s="64"/>
      <c r="GWX206" s="64"/>
      <c r="GWY206" s="64"/>
      <c r="GWZ206" s="64"/>
      <c r="GXA206" s="64"/>
      <c r="GXB206" s="64"/>
      <c r="GXC206" s="64"/>
      <c r="GXD206" s="64"/>
      <c r="GXE206" s="64"/>
      <c r="GXF206" s="64"/>
      <c r="GXG206" s="64"/>
      <c r="GXH206" s="64"/>
      <c r="GXI206" s="64"/>
      <c r="GXJ206" s="64"/>
      <c r="GXK206" s="64"/>
      <c r="GXL206" s="64"/>
      <c r="GXM206" s="64"/>
      <c r="GXN206" s="64"/>
      <c r="GXO206" s="64"/>
      <c r="GXP206" s="64"/>
      <c r="GXQ206" s="64"/>
      <c r="GXR206" s="64"/>
      <c r="GXS206" s="64"/>
      <c r="GXT206" s="64"/>
      <c r="GXV206" s="64"/>
      <c r="GXX206" s="64"/>
      <c r="GXY206" s="64"/>
      <c r="GXZ206" s="64"/>
      <c r="GYA206" s="64"/>
      <c r="GYB206" s="64"/>
      <c r="GYC206" s="64"/>
      <c r="GYD206" s="64"/>
      <c r="GYE206" s="64"/>
      <c r="GYJ206" s="64"/>
      <c r="GYK206" s="64"/>
      <c r="GYL206" s="64"/>
      <c r="GYM206" s="64"/>
      <c r="GYN206" s="64"/>
      <c r="GYO206" s="64"/>
      <c r="GYP206" s="64"/>
      <c r="GYQ206" s="64"/>
      <c r="GYR206" s="64"/>
      <c r="GYS206" s="64"/>
      <c r="GYT206" s="64"/>
      <c r="GYU206" s="64"/>
      <c r="GYV206" s="64"/>
      <c r="GYW206" s="64"/>
      <c r="GYX206" s="64"/>
      <c r="GYY206" s="64"/>
      <c r="GYZ206" s="64"/>
      <c r="GZA206" s="64"/>
      <c r="GZB206" s="64"/>
      <c r="GZC206" s="64"/>
      <c r="GZD206" s="64"/>
      <c r="GZE206" s="64"/>
      <c r="GZF206" s="64"/>
      <c r="GZG206" s="64"/>
      <c r="GZH206" s="64"/>
      <c r="GZI206" s="64"/>
      <c r="GZJ206" s="64"/>
      <c r="GZK206" s="64"/>
      <c r="GZL206" s="64"/>
      <c r="GZM206" s="64"/>
      <c r="GZN206" s="64"/>
      <c r="GZO206" s="64"/>
      <c r="GZP206" s="64"/>
      <c r="GZQ206" s="64"/>
      <c r="GZR206" s="64"/>
      <c r="GZS206" s="64"/>
      <c r="GZT206" s="64"/>
      <c r="GZU206" s="64"/>
      <c r="GZV206" s="64"/>
      <c r="GZW206" s="64"/>
      <c r="GZX206" s="64"/>
      <c r="GZY206" s="64"/>
      <c r="GZZ206" s="64"/>
      <c r="HAA206" s="64"/>
      <c r="HAB206" s="64"/>
      <c r="HAC206" s="64"/>
      <c r="HAD206" s="64"/>
      <c r="HAE206" s="64"/>
      <c r="HAF206" s="64"/>
      <c r="HAG206" s="64"/>
      <c r="HAH206" s="64"/>
      <c r="HAI206" s="64"/>
      <c r="HAJ206" s="64"/>
      <c r="HAK206" s="64"/>
      <c r="HAL206" s="64"/>
      <c r="HAM206" s="64"/>
      <c r="HAN206" s="64"/>
      <c r="HAO206" s="64"/>
      <c r="HAP206" s="64"/>
      <c r="HAQ206" s="64"/>
      <c r="HAR206" s="64"/>
      <c r="HAS206" s="64"/>
      <c r="HAT206" s="64"/>
      <c r="HAU206" s="64"/>
      <c r="HAV206" s="64"/>
      <c r="HAW206" s="64"/>
      <c r="HAX206" s="64"/>
      <c r="HAY206" s="64"/>
      <c r="HAZ206" s="64"/>
      <c r="HBA206" s="64"/>
      <c r="HBB206" s="64"/>
      <c r="HBC206" s="64"/>
      <c r="HBD206" s="64"/>
      <c r="HBE206" s="64"/>
      <c r="HBF206" s="64"/>
      <c r="HBG206" s="64"/>
      <c r="HBH206" s="64"/>
      <c r="HBI206" s="64"/>
      <c r="HBJ206" s="64"/>
      <c r="HBK206" s="64"/>
      <c r="HBL206" s="64"/>
      <c r="HBM206" s="64"/>
      <c r="HBN206" s="64"/>
      <c r="HBO206" s="64"/>
      <c r="HBP206" s="64"/>
      <c r="HBQ206" s="64"/>
      <c r="HBR206" s="64"/>
      <c r="HBS206" s="64"/>
      <c r="HBT206" s="64"/>
      <c r="HBU206" s="64"/>
      <c r="HBV206" s="64"/>
      <c r="HBW206" s="64"/>
      <c r="HBX206" s="64"/>
      <c r="HBY206" s="64"/>
      <c r="HBZ206" s="64"/>
      <c r="HCA206" s="64"/>
      <c r="HCB206" s="64"/>
      <c r="HCC206" s="64"/>
      <c r="HCD206" s="64"/>
      <c r="HCE206" s="64"/>
      <c r="HCF206" s="64"/>
      <c r="HCG206" s="64"/>
      <c r="HCH206" s="64"/>
      <c r="HCI206" s="64"/>
      <c r="HCJ206" s="64"/>
      <c r="HCK206" s="64"/>
      <c r="HCL206" s="64"/>
      <c r="HCM206" s="64"/>
      <c r="HCN206" s="64"/>
      <c r="HCO206" s="64"/>
      <c r="HCP206" s="64"/>
      <c r="HCQ206" s="64"/>
      <c r="HCR206" s="64"/>
      <c r="HCS206" s="64"/>
      <c r="HCT206" s="64"/>
      <c r="HCU206" s="64"/>
      <c r="HCV206" s="64"/>
      <c r="HCW206" s="64"/>
      <c r="HCX206" s="64"/>
      <c r="HCY206" s="64"/>
      <c r="HCZ206" s="64"/>
      <c r="HDA206" s="64"/>
      <c r="HDB206" s="64"/>
      <c r="HDC206" s="64"/>
      <c r="HDD206" s="64"/>
      <c r="HDE206" s="64"/>
      <c r="HDF206" s="64"/>
      <c r="HDG206" s="64"/>
      <c r="HDH206" s="64"/>
      <c r="HDI206" s="64"/>
      <c r="HDJ206" s="64"/>
      <c r="HDK206" s="64"/>
      <c r="HDL206" s="64"/>
      <c r="HDM206" s="64"/>
      <c r="HDN206" s="64"/>
      <c r="HDO206" s="64"/>
      <c r="HDP206" s="64"/>
      <c r="HDQ206" s="64"/>
      <c r="HDR206" s="64"/>
      <c r="HDS206" s="64"/>
      <c r="HDT206" s="64"/>
      <c r="HDU206" s="64"/>
      <c r="HDV206" s="64"/>
      <c r="HDW206" s="64"/>
      <c r="HDX206" s="64"/>
      <c r="HDY206" s="64"/>
      <c r="HDZ206" s="64"/>
      <c r="HEA206" s="64"/>
      <c r="HEB206" s="64"/>
      <c r="HEC206" s="64"/>
      <c r="HED206" s="64"/>
      <c r="HEE206" s="64"/>
      <c r="HEF206" s="64"/>
      <c r="HEG206" s="64"/>
      <c r="HEH206" s="64"/>
      <c r="HEI206" s="64"/>
      <c r="HEJ206" s="64"/>
      <c r="HEK206" s="64"/>
      <c r="HEL206" s="64"/>
      <c r="HEM206" s="64"/>
      <c r="HEN206" s="64"/>
      <c r="HEO206" s="64"/>
      <c r="HEP206" s="64"/>
      <c r="HEQ206" s="64"/>
      <c r="HER206" s="64"/>
      <c r="HES206" s="64"/>
      <c r="HET206" s="64"/>
      <c r="HEU206" s="64"/>
      <c r="HEV206" s="64"/>
      <c r="HEW206" s="64"/>
      <c r="HEX206" s="64"/>
      <c r="HEY206" s="64"/>
      <c r="HEZ206" s="64"/>
      <c r="HFA206" s="64"/>
      <c r="HFB206" s="64"/>
      <c r="HFC206" s="64"/>
      <c r="HFD206" s="64"/>
      <c r="HFE206" s="64"/>
      <c r="HFF206" s="64"/>
      <c r="HFG206" s="64"/>
      <c r="HFH206" s="64"/>
      <c r="HFI206" s="64"/>
      <c r="HFJ206" s="64"/>
      <c r="HFK206" s="64"/>
      <c r="HFL206" s="64"/>
      <c r="HFM206" s="64"/>
      <c r="HFN206" s="64"/>
      <c r="HFO206" s="64"/>
      <c r="HFP206" s="64"/>
      <c r="HFQ206" s="64"/>
      <c r="HFR206" s="64"/>
      <c r="HFS206" s="64"/>
      <c r="HFT206" s="64"/>
      <c r="HFU206" s="64"/>
      <c r="HFV206" s="64"/>
      <c r="HFW206" s="64"/>
      <c r="HFX206" s="64"/>
      <c r="HFY206" s="64"/>
      <c r="HFZ206" s="64"/>
      <c r="HGA206" s="64"/>
      <c r="HGB206" s="64"/>
      <c r="HGC206" s="64"/>
      <c r="HGD206" s="64"/>
      <c r="HGE206" s="64"/>
      <c r="HGF206" s="64"/>
      <c r="HGG206" s="64"/>
      <c r="HGH206" s="64"/>
      <c r="HGI206" s="64"/>
      <c r="HGJ206" s="64"/>
      <c r="HGK206" s="64"/>
      <c r="HGL206" s="64"/>
      <c r="HGM206" s="64"/>
      <c r="HGN206" s="64"/>
      <c r="HGO206" s="64"/>
      <c r="HGP206" s="64"/>
      <c r="HGQ206" s="64"/>
      <c r="HGR206" s="64"/>
      <c r="HGS206" s="64"/>
      <c r="HGT206" s="64"/>
      <c r="HGU206" s="64"/>
      <c r="HGV206" s="64"/>
      <c r="HGW206" s="64"/>
      <c r="HGX206" s="64"/>
      <c r="HGY206" s="64"/>
      <c r="HGZ206" s="64"/>
      <c r="HHA206" s="64"/>
      <c r="HHB206" s="64"/>
      <c r="HHC206" s="64"/>
      <c r="HHD206" s="64"/>
      <c r="HHE206" s="64"/>
      <c r="HHF206" s="64"/>
      <c r="HHG206" s="64"/>
      <c r="HHH206" s="64"/>
      <c r="HHI206" s="64"/>
      <c r="HHJ206" s="64"/>
      <c r="HHK206" s="64"/>
      <c r="HHL206" s="64"/>
      <c r="HHM206" s="64"/>
      <c r="HHN206" s="64"/>
      <c r="HHO206" s="64"/>
      <c r="HHP206" s="64"/>
      <c r="HHR206" s="64"/>
      <c r="HHT206" s="64"/>
      <c r="HHU206" s="64"/>
      <c r="HHV206" s="64"/>
      <c r="HHW206" s="64"/>
      <c r="HHX206" s="64"/>
      <c r="HHY206" s="64"/>
      <c r="HHZ206" s="64"/>
      <c r="HIA206" s="64"/>
      <c r="HIF206" s="64"/>
      <c r="HIG206" s="64"/>
      <c r="HIH206" s="64"/>
      <c r="HII206" s="64"/>
      <c r="HIJ206" s="64"/>
      <c r="HIK206" s="64"/>
      <c r="HIL206" s="64"/>
      <c r="HIM206" s="64"/>
      <c r="HIN206" s="64"/>
      <c r="HIO206" s="64"/>
      <c r="HIP206" s="64"/>
      <c r="HIQ206" s="64"/>
      <c r="HIR206" s="64"/>
      <c r="HIS206" s="64"/>
      <c r="HIT206" s="64"/>
      <c r="HIU206" s="64"/>
      <c r="HIV206" s="64"/>
      <c r="HIW206" s="64"/>
      <c r="HIX206" s="64"/>
      <c r="HIY206" s="64"/>
      <c r="HIZ206" s="64"/>
      <c r="HJA206" s="64"/>
      <c r="HJB206" s="64"/>
      <c r="HJC206" s="64"/>
      <c r="HJD206" s="64"/>
      <c r="HJE206" s="64"/>
      <c r="HJF206" s="64"/>
      <c r="HJG206" s="64"/>
      <c r="HJH206" s="64"/>
      <c r="HJI206" s="64"/>
      <c r="HJJ206" s="64"/>
      <c r="HJK206" s="64"/>
      <c r="HJL206" s="64"/>
      <c r="HJM206" s="64"/>
      <c r="HJN206" s="64"/>
      <c r="HJO206" s="64"/>
      <c r="HJP206" s="64"/>
      <c r="HJQ206" s="64"/>
      <c r="HJR206" s="64"/>
      <c r="HJS206" s="64"/>
      <c r="HJT206" s="64"/>
      <c r="HJU206" s="64"/>
      <c r="HJV206" s="64"/>
      <c r="HJW206" s="64"/>
      <c r="HJX206" s="64"/>
      <c r="HJY206" s="64"/>
      <c r="HJZ206" s="64"/>
      <c r="HKA206" s="64"/>
      <c r="HKB206" s="64"/>
      <c r="HKC206" s="64"/>
      <c r="HKD206" s="64"/>
      <c r="HKE206" s="64"/>
      <c r="HKF206" s="64"/>
      <c r="HKG206" s="64"/>
      <c r="HKH206" s="64"/>
      <c r="HKI206" s="64"/>
      <c r="HKJ206" s="64"/>
      <c r="HKK206" s="64"/>
      <c r="HKL206" s="64"/>
      <c r="HKM206" s="64"/>
      <c r="HKN206" s="64"/>
      <c r="HKO206" s="64"/>
      <c r="HKP206" s="64"/>
      <c r="HKQ206" s="64"/>
      <c r="HKR206" s="64"/>
      <c r="HKS206" s="64"/>
      <c r="HKT206" s="64"/>
      <c r="HKU206" s="64"/>
      <c r="HKV206" s="64"/>
      <c r="HKW206" s="64"/>
      <c r="HKX206" s="64"/>
      <c r="HKY206" s="64"/>
      <c r="HKZ206" s="64"/>
      <c r="HLA206" s="64"/>
      <c r="HLB206" s="64"/>
      <c r="HLC206" s="64"/>
      <c r="HLD206" s="64"/>
      <c r="HLE206" s="64"/>
      <c r="HLF206" s="64"/>
      <c r="HLG206" s="64"/>
      <c r="HLH206" s="64"/>
      <c r="HLI206" s="64"/>
      <c r="HLJ206" s="64"/>
      <c r="HLK206" s="64"/>
      <c r="HLL206" s="64"/>
      <c r="HLM206" s="64"/>
      <c r="HLN206" s="64"/>
      <c r="HLO206" s="64"/>
      <c r="HLP206" s="64"/>
      <c r="HLQ206" s="64"/>
      <c r="HLR206" s="64"/>
      <c r="HLS206" s="64"/>
      <c r="HLT206" s="64"/>
      <c r="HLU206" s="64"/>
      <c r="HLV206" s="64"/>
      <c r="HLW206" s="64"/>
      <c r="HLX206" s="64"/>
      <c r="HLY206" s="64"/>
      <c r="HLZ206" s="64"/>
      <c r="HMA206" s="64"/>
      <c r="HMB206" s="64"/>
      <c r="HMC206" s="64"/>
      <c r="HMD206" s="64"/>
      <c r="HME206" s="64"/>
      <c r="HMF206" s="64"/>
      <c r="HMG206" s="64"/>
      <c r="HMH206" s="64"/>
      <c r="HMI206" s="64"/>
      <c r="HMJ206" s="64"/>
      <c r="HMK206" s="64"/>
      <c r="HML206" s="64"/>
      <c r="HMM206" s="64"/>
      <c r="HMN206" s="64"/>
      <c r="HMO206" s="64"/>
      <c r="HMP206" s="64"/>
      <c r="HMQ206" s="64"/>
      <c r="HMR206" s="64"/>
      <c r="HMS206" s="64"/>
      <c r="HMT206" s="64"/>
      <c r="HMU206" s="64"/>
      <c r="HMV206" s="64"/>
      <c r="HMW206" s="64"/>
      <c r="HMX206" s="64"/>
      <c r="HMY206" s="64"/>
      <c r="HMZ206" s="64"/>
      <c r="HNA206" s="64"/>
      <c r="HNB206" s="64"/>
      <c r="HNC206" s="64"/>
      <c r="HND206" s="64"/>
      <c r="HNE206" s="64"/>
      <c r="HNF206" s="64"/>
      <c r="HNG206" s="64"/>
      <c r="HNH206" s="64"/>
      <c r="HNI206" s="64"/>
      <c r="HNJ206" s="64"/>
      <c r="HNK206" s="64"/>
      <c r="HNL206" s="64"/>
      <c r="HNM206" s="64"/>
      <c r="HNN206" s="64"/>
      <c r="HNO206" s="64"/>
      <c r="HNP206" s="64"/>
      <c r="HNQ206" s="64"/>
      <c r="HNR206" s="64"/>
      <c r="HNS206" s="64"/>
      <c r="HNT206" s="64"/>
      <c r="HNU206" s="64"/>
      <c r="HNV206" s="64"/>
      <c r="HNW206" s="64"/>
      <c r="HNX206" s="64"/>
      <c r="HNY206" s="64"/>
      <c r="HNZ206" s="64"/>
      <c r="HOA206" s="64"/>
      <c r="HOB206" s="64"/>
      <c r="HOC206" s="64"/>
      <c r="HOD206" s="64"/>
      <c r="HOE206" s="64"/>
      <c r="HOF206" s="64"/>
      <c r="HOG206" s="64"/>
      <c r="HOH206" s="64"/>
      <c r="HOI206" s="64"/>
      <c r="HOJ206" s="64"/>
      <c r="HOK206" s="64"/>
      <c r="HOL206" s="64"/>
      <c r="HOM206" s="64"/>
      <c r="HON206" s="64"/>
      <c r="HOO206" s="64"/>
      <c r="HOP206" s="64"/>
      <c r="HOQ206" s="64"/>
      <c r="HOR206" s="64"/>
      <c r="HOS206" s="64"/>
      <c r="HOT206" s="64"/>
      <c r="HOU206" s="64"/>
      <c r="HOV206" s="64"/>
      <c r="HOW206" s="64"/>
      <c r="HOX206" s="64"/>
      <c r="HOY206" s="64"/>
      <c r="HOZ206" s="64"/>
      <c r="HPA206" s="64"/>
      <c r="HPB206" s="64"/>
      <c r="HPC206" s="64"/>
      <c r="HPD206" s="64"/>
      <c r="HPE206" s="64"/>
      <c r="HPF206" s="64"/>
      <c r="HPG206" s="64"/>
      <c r="HPH206" s="64"/>
      <c r="HPI206" s="64"/>
      <c r="HPJ206" s="64"/>
      <c r="HPK206" s="64"/>
      <c r="HPL206" s="64"/>
      <c r="HPM206" s="64"/>
      <c r="HPN206" s="64"/>
      <c r="HPO206" s="64"/>
      <c r="HPP206" s="64"/>
      <c r="HPQ206" s="64"/>
      <c r="HPR206" s="64"/>
      <c r="HPS206" s="64"/>
      <c r="HPT206" s="64"/>
      <c r="HPU206" s="64"/>
      <c r="HPV206" s="64"/>
      <c r="HPW206" s="64"/>
      <c r="HPX206" s="64"/>
      <c r="HPY206" s="64"/>
      <c r="HPZ206" s="64"/>
      <c r="HQA206" s="64"/>
      <c r="HQB206" s="64"/>
      <c r="HQC206" s="64"/>
      <c r="HQD206" s="64"/>
      <c r="HQE206" s="64"/>
      <c r="HQF206" s="64"/>
      <c r="HQG206" s="64"/>
      <c r="HQH206" s="64"/>
      <c r="HQI206" s="64"/>
      <c r="HQJ206" s="64"/>
      <c r="HQK206" s="64"/>
      <c r="HQL206" s="64"/>
      <c r="HQM206" s="64"/>
      <c r="HQN206" s="64"/>
      <c r="HQO206" s="64"/>
      <c r="HQP206" s="64"/>
      <c r="HQQ206" s="64"/>
      <c r="HQR206" s="64"/>
      <c r="HQS206" s="64"/>
      <c r="HQT206" s="64"/>
      <c r="HQU206" s="64"/>
      <c r="HQV206" s="64"/>
      <c r="HQW206" s="64"/>
      <c r="HQX206" s="64"/>
      <c r="HQY206" s="64"/>
      <c r="HQZ206" s="64"/>
      <c r="HRA206" s="64"/>
      <c r="HRB206" s="64"/>
      <c r="HRC206" s="64"/>
      <c r="HRD206" s="64"/>
      <c r="HRE206" s="64"/>
      <c r="HRF206" s="64"/>
      <c r="HRG206" s="64"/>
      <c r="HRH206" s="64"/>
      <c r="HRI206" s="64"/>
      <c r="HRJ206" s="64"/>
      <c r="HRK206" s="64"/>
      <c r="HRL206" s="64"/>
      <c r="HRN206" s="64"/>
      <c r="HRP206" s="64"/>
      <c r="HRQ206" s="64"/>
      <c r="HRR206" s="64"/>
      <c r="HRS206" s="64"/>
      <c r="HRT206" s="64"/>
      <c r="HRU206" s="64"/>
      <c r="HRV206" s="64"/>
      <c r="HRW206" s="64"/>
      <c r="HSB206" s="64"/>
      <c r="HSC206" s="64"/>
      <c r="HSD206" s="64"/>
      <c r="HSE206" s="64"/>
      <c r="HSF206" s="64"/>
      <c r="HSG206" s="64"/>
      <c r="HSH206" s="64"/>
      <c r="HSI206" s="64"/>
      <c r="HSJ206" s="64"/>
      <c r="HSK206" s="64"/>
      <c r="HSL206" s="64"/>
      <c r="HSM206" s="64"/>
      <c r="HSN206" s="64"/>
      <c r="HSO206" s="64"/>
      <c r="HSP206" s="64"/>
      <c r="HSQ206" s="64"/>
      <c r="HSR206" s="64"/>
      <c r="HSS206" s="64"/>
      <c r="HST206" s="64"/>
      <c r="HSU206" s="64"/>
      <c r="HSV206" s="64"/>
      <c r="HSW206" s="64"/>
      <c r="HSX206" s="64"/>
      <c r="HSY206" s="64"/>
      <c r="HSZ206" s="64"/>
      <c r="HTA206" s="64"/>
      <c r="HTB206" s="64"/>
      <c r="HTC206" s="64"/>
      <c r="HTD206" s="64"/>
      <c r="HTE206" s="64"/>
      <c r="HTF206" s="64"/>
      <c r="HTG206" s="64"/>
      <c r="HTH206" s="64"/>
      <c r="HTI206" s="64"/>
      <c r="HTJ206" s="64"/>
      <c r="HTK206" s="64"/>
      <c r="HTL206" s="64"/>
      <c r="HTM206" s="64"/>
      <c r="HTN206" s="64"/>
      <c r="HTO206" s="64"/>
      <c r="HTP206" s="64"/>
      <c r="HTQ206" s="64"/>
      <c r="HTR206" s="64"/>
      <c r="HTS206" s="64"/>
      <c r="HTT206" s="64"/>
      <c r="HTU206" s="64"/>
      <c r="HTV206" s="64"/>
      <c r="HTW206" s="64"/>
      <c r="HTX206" s="64"/>
      <c r="HTY206" s="64"/>
      <c r="HTZ206" s="64"/>
      <c r="HUA206" s="64"/>
      <c r="HUB206" s="64"/>
      <c r="HUC206" s="64"/>
      <c r="HUD206" s="64"/>
      <c r="HUE206" s="64"/>
      <c r="HUF206" s="64"/>
      <c r="HUG206" s="64"/>
      <c r="HUH206" s="64"/>
      <c r="HUI206" s="64"/>
      <c r="HUJ206" s="64"/>
      <c r="HUK206" s="64"/>
      <c r="HUL206" s="64"/>
      <c r="HUM206" s="64"/>
      <c r="HUN206" s="64"/>
      <c r="HUO206" s="64"/>
      <c r="HUP206" s="64"/>
      <c r="HUQ206" s="64"/>
      <c r="HUR206" s="64"/>
      <c r="HUS206" s="64"/>
      <c r="HUT206" s="64"/>
      <c r="HUU206" s="64"/>
      <c r="HUV206" s="64"/>
      <c r="HUW206" s="64"/>
      <c r="HUX206" s="64"/>
      <c r="HUY206" s="64"/>
      <c r="HUZ206" s="64"/>
      <c r="HVA206" s="64"/>
      <c r="HVB206" s="64"/>
      <c r="HVC206" s="64"/>
      <c r="HVD206" s="64"/>
      <c r="HVE206" s="64"/>
      <c r="HVF206" s="64"/>
      <c r="HVG206" s="64"/>
      <c r="HVH206" s="64"/>
      <c r="HVI206" s="64"/>
      <c r="HVJ206" s="64"/>
      <c r="HVK206" s="64"/>
      <c r="HVL206" s="64"/>
      <c r="HVM206" s="64"/>
      <c r="HVN206" s="64"/>
      <c r="HVO206" s="64"/>
      <c r="HVP206" s="64"/>
      <c r="HVQ206" s="64"/>
      <c r="HVR206" s="64"/>
      <c r="HVS206" s="64"/>
      <c r="HVT206" s="64"/>
      <c r="HVU206" s="64"/>
      <c r="HVV206" s="64"/>
      <c r="HVW206" s="64"/>
      <c r="HVX206" s="64"/>
      <c r="HVY206" s="64"/>
      <c r="HVZ206" s="64"/>
      <c r="HWA206" s="64"/>
      <c r="HWB206" s="64"/>
      <c r="HWC206" s="64"/>
      <c r="HWD206" s="64"/>
      <c r="HWE206" s="64"/>
      <c r="HWF206" s="64"/>
      <c r="HWG206" s="64"/>
      <c r="HWH206" s="64"/>
      <c r="HWI206" s="64"/>
      <c r="HWJ206" s="64"/>
      <c r="HWK206" s="64"/>
      <c r="HWL206" s="64"/>
      <c r="HWM206" s="64"/>
      <c r="HWN206" s="64"/>
      <c r="HWO206" s="64"/>
      <c r="HWP206" s="64"/>
      <c r="HWQ206" s="64"/>
      <c r="HWR206" s="64"/>
      <c r="HWS206" s="64"/>
      <c r="HWT206" s="64"/>
      <c r="HWU206" s="64"/>
      <c r="HWV206" s="64"/>
      <c r="HWW206" s="64"/>
      <c r="HWX206" s="64"/>
      <c r="HWY206" s="64"/>
      <c r="HWZ206" s="64"/>
      <c r="HXA206" s="64"/>
      <c r="HXB206" s="64"/>
      <c r="HXC206" s="64"/>
      <c r="HXD206" s="64"/>
      <c r="HXE206" s="64"/>
      <c r="HXF206" s="64"/>
      <c r="HXG206" s="64"/>
      <c r="HXH206" s="64"/>
      <c r="HXI206" s="64"/>
      <c r="HXJ206" s="64"/>
      <c r="HXK206" s="64"/>
      <c r="HXL206" s="64"/>
      <c r="HXM206" s="64"/>
      <c r="HXN206" s="64"/>
      <c r="HXO206" s="64"/>
      <c r="HXP206" s="64"/>
      <c r="HXQ206" s="64"/>
      <c r="HXR206" s="64"/>
      <c r="HXS206" s="64"/>
      <c r="HXT206" s="64"/>
      <c r="HXU206" s="64"/>
      <c r="HXV206" s="64"/>
      <c r="HXW206" s="64"/>
      <c r="HXX206" s="64"/>
      <c r="HXY206" s="64"/>
      <c r="HXZ206" s="64"/>
      <c r="HYA206" s="64"/>
      <c r="HYB206" s="64"/>
      <c r="HYC206" s="64"/>
      <c r="HYD206" s="64"/>
      <c r="HYE206" s="64"/>
      <c r="HYF206" s="64"/>
      <c r="HYG206" s="64"/>
      <c r="HYH206" s="64"/>
      <c r="HYI206" s="64"/>
      <c r="HYJ206" s="64"/>
      <c r="HYK206" s="64"/>
      <c r="HYL206" s="64"/>
      <c r="HYM206" s="64"/>
      <c r="HYN206" s="64"/>
      <c r="HYO206" s="64"/>
      <c r="HYP206" s="64"/>
      <c r="HYQ206" s="64"/>
      <c r="HYR206" s="64"/>
      <c r="HYS206" s="64"/>
      <c r="HYT206" s="64"/>
      <c r="HYU206" s="64"/>
      <c r="HYV206" s="64"/>
      <c r="HYW206" s="64"/>
      <c r="HYX206" s="64"/>
      <c r="HYY206" s="64"/>
      <c r="HYZ206" s="64"/>
      <c r="HZA206" s="64"/>
      <c r="HZB206" s="64"/>
      <c r="HZC206" s="64"/>
      <c r="HZD206" s="64"/>
      <c r="HZE206" s="64"/>
      <c r="HZF206" s="64"/>
      <c r="HZG206" s="64"/>
      <c r="HZH206" s="64"/>
      <c r="HZI206" s="64"/>
      <c r="HZJ206" s="64"/>
      <c r="HZK206" s="64"/>
      <c r="HZL206" s="64"/>
      <c r="HZM206" s="64"/>
      <c r="HZN206" s="64"/>
      <c r="HZO206" s="64"/>
      <c r="HZP206" s="64"/>
      <c r="HZQ206" s="64"/>
      <c r="HZR206" s="64"/>
      <c r="HZS206" s="64"/>
      <c r="HZT206" s="64"/>
      <c r="HZU206" s="64"/>
      <c r="HZV206" s="64"/>
      <c r="HZW206" s="64"/>
      <c r="HZX206" s="64"/>
      <c r="HZY206" s="64"/>
      <c r="HZZ206" s="64"/>
      <c r="IAA206" s="64"/>
      <c r="IAB206" s="64"/>
      <c r="IAC206" s="64"/>
      <c r="IAD206" s="64"/>
      <c r="IAE206" s="64"/>
      <c r="IAF206" s="64"/>
      <c r="IAG206" s="64"/>
      <c r="IAH206" s="64"/>
      <c r="IAI206" s="64"/>
      <c r="IAJ206" s="64"/>
      <c r="IAK206" s="64"/>
      <c r="IAL206" s="64"/>
      <c r="IAM206" s="64"/>
      <c r="IAN206" s="64"/>
      <c r="IAO206" s="64"/>
      <c r="IAP206" s="64"/>
      <c r="IAQ206" s="64"/>
      <c r="IAR206" s="64"/>
      <c r="IAS206" s="64"/>
      <c r="IAT206" s="64"/>
      <c r="IAU206" s="64"/>
      <c r="IAV206" s="64"/>
      <c r="IAW206" s="64"/>
      <c r="IAX206" s="64"/>
      <c r="IAY206" s="64"/>
      <c r="IAZ206" s="64"/>
      <c r="IBA206" s="64"/>
      <c r="IBB206" s="64"/>
      <c r="IBC206" s="64"/>
      <c r="IBD206" s="64"/>
      <c r="IBE206" s="64"/>
      <c r="IBF206" s="64"/>
      <c r="IBG206" s="64"/>
      <c r="IBH206" s="64"/>
      <c r="IBJ206" s="64"/>
      <c r="IBL206" s="64"/>
      <c r="IBM206" s="64"/>
      <c r="IBN206" s="64"/>
      <c r="IBO206" s="64"/>
      <c r="IBP206" s="64"/>
      <c r="IBQ206" s="64"/>
      <c r="IBR206" s="64"/>
      <c r="IBS206" s="64"/>
      <c r="IBX206" s="64"/>
      <c r="IBY206" s="64"/>
      <c r="IBZ206" s="64"/>
      <c r="ICA206" s="64"/>
      <c r="ICB206" s="64"/>
      <c r="ICC206" s="64"/>
      <c r="ICD206" s="64"/>
      <c r="ICE206" s="64"/>
      <c r="ICF206" s="64"/>
      <c r="ICG206" s="64"/>
      <c r="ICH206" s="64"/>
      <c r="ICI206" s="64"/>
      <c r="ICJ206" s="64"/>
      <c r="ICK206" s="64"/>
      <c r="ICL206" s="64"/>
      <c r="ICM206" s="64"/>
      <c r="ICN206" s="64"/>
      <c r="ICO206" s="64"/>
      <c r="ICP206" s="64"/>
      <c r="ICQ206" s="64"/>
      <c r="ICR206" s="64"/>
      <c r="ICS206" s="64"/>
      <c r="ICT206" s="64"/>
      <c r="ICU206" s="64"/>
      <c r="ICV206" s="64"/>
      <c r="ICW206" s="64"/>
      <c r="ICX206" s="64"/>
      <c r="ICY206" s="64"/>
      <c r="ICZ206" s="64"/>
      <c r="IDA206" s="64"/>
      <c r="IDB206" s="64"/>
      <c r="IDC206" s="64"/>
      <c r="IDD206" s="64"/>
      <c r="IDE206" s="64"/>
      <c r="IDF206" s="64"/>
      <c r="IDG206" s="64"/>
      <c r="IDH206" s="64"/>
      <c r="IDI206" s="64"/>
      <c r="IDJ206" s="64"/>
      <c r="IDK206" s="64"/>
      <c r="IDL206" s="64"/>
      <c r="IDM206" s="64"/>
      <c r="IDN206" s="64"/>
      <c r="IDO206" s="64"/>
      <c r="IDP206" s="64"/>
      <c r="IDQ206" s="64"/>
      <c r="IDR206" s="64"/>
      <c r="IDS206" s="64"/>
      <c r="IDT206" s="64"/>
      <c r="IDU206" s="64"/>
      <c r="IDV206" s="64"/>
      <c r="IDW206" s="64"/>
      <c r="IDX206" s="64"/>
      <c r="IDY206" s="64"/>
      <c r="IDZ206" s="64"/>
      <c r="IEA206" s="64"/>
      <c r="IEB206" s="64"/>
      <c r="IEC206" s="64"/>
      <c r="IED206" s="64"/>
      <c r="IEE206" s="64"/>
      <c r="IEF206" s="64"/>
      <c r="IEG206" s="64"/>
      <c r="IEH206" s="64"/>
      <c r="IEI206" s="64"/>
      <c r="IEJ206" s="64"/>
      <c r="IEK206" s="64"/>
      <c r="IEL206" s="64"/>
      <c r="IEM206" s="64"/>
      <c r="IEN206" s="64"/>
      <c r="IEO206" s="64"/>
      <c r="IEP206" s="64"/>
      <c r="IEQ206" s="64"/>
      <c r="IER206" s="64"/>
      <c r="IES206" s="64"/>
      <c r="IET206" s="64"/>
      <c r="IEU206" s="64"/>
      <c r="IEV206" s="64"/>
      <c r="IEW206" s="64"/>
      <c r="IEX206" s="64"/>
      <c r="IEY206" s="64"/>
      <c r="IEZ206" s="64"/>
      <c r="IFA206" s="64"/>
      <c r="IFB206" s="64"/>
      <c r="IFC206" s="64"/>
      <c r="IFD206" s="64"/>
      <c r="IFE206" s="64"/>
      <c r="IFF206" s="64"/>
      <c r="IFG206" s="64"/>
      <c r="IFH206" s="64"/>
      <c r="IFI206" s="64"/>
      <c r="IFJ206" s="64"/>
      <c r="IFK206" s="64"/>
      <c r="IFL206" s="64"/>
      <c r="IFM206" s="64"/>
      <c r="IFN206" s="64"/>
      <c r="IFO206" s="64"/>
      <c r="IFP206" s="64"/>
      <c r="IFQ206" s="64"/>
      <c r="IFR206" s="64"/>
      <c r="IFS206" s="64"/>
      <c r="IFT206" s="64"/>
      <c r="IFU206" s="64"/>
      <c r="IFV206" s="64"/>
      <c r="IFW206" s="64"/>
      <c r="IFX206" s="64"/>
      <c r="IFY206" s="64"/>
      <c r="IFZ206" s="64"/>
      <c r="IGA206" s="64"/>
      <c r="IGB206" s="64"/>
      <c r="IGC206" s="64"/>
      <c r="IGD206" s="64"/>
      <c r="IGE206" s="64"/>
      <c r="IGF206" s="64"/>
      <c r="IGG206" s="64"/>
      <c r="IGH206" s="64"/>
      <c r="IGI206" s="64"/>
      <c r="IGJ206" s="64"/>
      <c r="IGK206" s="64"/>
      <c r="IGL206" s="64"/>
      <c r="IGM206" s="64"/>
      <c r="IGN206" s="64"/>
      <c r="IGO206" s="64"/>
      <c r="IGP206" s="64"/>
      <c r="IGQ206" s="64"/>
      <c r="IGR206" s="64"/>
      <c r="IGS206" s="64"/>
      <c r="IGT206" s="64"/>
      <c r="IGU206" s="64"/>
      <c r="IGV206" s="64"/>
      <c r="IGW206" s="64"/>
      <c r="IGX206" s="64"/>
      <c r="IGY206" s="64"/>
      <c r="IGZ206" s="64"/>
      <c r="IHA206" s="64"/>
      <c r="IHB206" s="64"/>
      <c r="IHC206" s="64"/>
      <c r="IHD206" s="64"/>
      <c r="IHE206" s="64"/>
      <c r="IHF206" s="64"/>
      <c r="IHG206" s="64"/>
      <c r="IHH206" s="64"/>
      <c r="IHI206" s="64"/>
      <c r="IHJ206" s="64"/>
      <c r="IHK206" s="64"/>
      <c r="IHL206" s="64"/>
      <c r="IHM206" s="64"/>
      <c r="IHN206" s="64"/>
      <c r="IHO206" s="64"/>
      <c r="IHP206" s="64"/>
      <c r="IHQ206" s="64"/>
      <c r="IHR206" s="64"/>
      <c r="IHS206" s="64"/>
      <c r="IHT206" s="64"/>
      <c r="IHU206" s="64"/>
      <c r="IHV206" s="64"/>
      <c r="IHW206" s="64"/>
      <c r="IHX206" s="64"/>
      <c r="IHY206" s="64"/>
      <c r="IHZ206" s="64"/>
      <c r="IIA206" s="64"/>
      <c r="IIB206" s="64"/>
      <c r="IIC206" s="64"/>
      <c r="IID206" s="64"/>
      <c r="IIE206" s="64"/>
      <c r="IIF206" s="64"/>
      <c r="IIG206" s="64"/>
      <c r="IIH206" s="64"/>
      <c r="III206" s="64"/>
      <c r="IIJ206" s="64"/>
      <c r="IIK206" s="64"/>
      <c r="IIL206" s="64"/>
      <c r="IIM206" s="64"/>
      <c r="IIN206" s="64"/>
      <c r="IIO206" s="64"/>
      <c r="IIP206" s="64"/>
      <c r="IIQ206" s="64"/>
      <c r="IIR206" s="64"/>
      <c r="IIS206" s="64"/>
      <c r="IIT206" s="64"/>
      <c r="IIU206" s="64"/>
      <c r="IIV206" s="64"/>
      <c r="IIW206" s="64"/>
      <c r="IIX206" s="64"/>
      <c r="IIY206" s="64"/>
      <c r="IIZ206" s="64"/>
      <c r="IJA206" s="64"/>
      <c r="IJB206" s="64"/>
      <c r="IJC206" s="64"/>
      <c r="IJD206" s="64"/>
      <c r="IJE206" s="64"/>
      <c r="IJF206" s="64"/>
      <c r="IJG206" s="64"/>
      <c r="IJH206" s="64"/>
      <c r="IJI206" s="64"/>
      <c r="IJJ206" s="64"/>
      <c r="IJK206" s="64"/>
      <c r="IJL206" s="64"/>
      <c r="IJM206" s="64"/>
      <c r="IJN206" s="64"/>
      <c r="IJO206" s="64"/>
      <c r="IJP206" s="64"/>
      <c r="IJQ206" s="64"/>
      <c r="IJR206" s="64"/>
      <c r="IJS206" s="64"/>
      <c r="IJT206" s="64"/>
      <c r="IJU206" s="64"/>
      <c r="IJV206" s="64"/>
      <c r="IJW206" s="64"/>
      <c r="IJX206" s="64"/>
      <c r="IJY206" s="64"/>
      <c r="IJZ206" s="64"/>
      <c r="IKA206" s="64"/>
      <c r="IKB206" s="64"/>
      <c r="IKC206" s="64"/>
      <c r="IKD206" s="64"/>
      <c r="IKE206" s="64"/>
      <c r="IKF206" s="64"/>
      <c r="IKG206" s="64"/>
      <c r="IKH206" s="64"/>
      <c r="IKI206" s="64"/>
      <c r="IKJ206" s="64"/>
      <c r="IKK206" s="64"/>
      <c r="IKL206" s="64"/>
      <c r="IKM206" s="64"/>
      <c r="IKN206" s="64"/>
      <c r="IKO206" s="64"/>
      <c r="IKP206" s="64"/>
      <c r="IKQ206" s="64"/>
      <c r="IKR206" s="64"/>
      <c r="IKS206" s="64"/>
      <c r="IKT206" s="64"/>
      <c r="IKU206" s="64"/>
      <c r="IKV206" s="64"/>
      <c r="IKW206" s="64"/>
      <c r="IKX206" s="64"/>
      <c r="IKY206" s="64"/>
      <c r="IKZ206" s="64"/>
      <c r="ILA206" s="64"/>
      <c r="ILB206" s="64"/>
      <c r="ILC206" s="64"/>
      <c r="ILD206" s="64"/>
      <c r="ILF206" s="64"/>
      <c r="ILH206" s="64"/>
      <c r="ILI206" s="64"/>
      <c r="ILJ206" s="64"/>
      <c r="ILK206" s="64"/>
      <c r="ILL206" s="64"/>
      <c r="ILM206" s="64"/>
      <c r="ILN206" s="64"/>
      <c r="ILO206" s="64"/>
      <c r="ILT206" s="64"/>
      <c r="ILU206" s="64"/>
      <c r="ILV206" s="64"/>
      <c r="ILW206" s="64"/>
      <c r="ILX206" s="64"/>
      <c r="ILY206" s="64"/>
      <c r="ILZ206" s="64"/>
      <c r="IMA206" s="64"/>
      <c r="IMB206" s="64"/>
      <c r="IMC206" s="64"/>
      <c r="IMD206" s="64"/>
      <c r="IME206" s="64"/>
      <c r="IMF206" s="64"/>
      <c r="IMG206" s="64"/>
      <c r="IMH206" s="64"/>
      <c r="IMI206" s="64"/>
      <c r="IMJ206" s="64"/>
      <c r="IMK206" s="64"/>
      <c r="IML206" s="64"/>
      <c r="IMM206" s="64"/>
      <c r="IMN206" s="64"/>
      <c r="IMO206" s="64"/>
      <c r="IMP206" s="64"/>
      <c r="IMQ206" s="64"/>
      <c r="IMR206" s="64"/>
      <c r="IMS206" s="64"/>
      <c r="IMT206" s="64"/>
      <c r="IMU206" s="64"/>
      <c r="IMV206" s="64"/>
      <c r="IMW206" s="64"/>
      <c r="IMX206" s="64"/>
      <c r="IMY206" s="64"/>
      <c r="IMZ206" s="64"/>
      <c r="INA206" s="64"/>
      <c r="INB206" s="64"/>
      <c r="INC206" s="64"/>
      <c r="IND206" s="64"/>
      <c r="INE206" s="64"/>
      <c r="INF206" s="64"/>
      <c r="ING206" s="64"/>
      <c r="INH206" s="64"/>
      <c r="INI206" s="64"/>
      <c r="INJ206" s="64"/>
      <c r="INK206" s="64"/>
      <c r="INL206" s="64"/>
      <c r="INM206" s="64"/>
      <c r="INN206" s="64"/>
      <c r="INO206" s="64"/>
      <c r="INP206" s="64"/>
      <c r="INQ206" s="64"/>
      <c r="INR206" s="64"/>
      <c r="INS206" s="64"/>
      <c r="INT206" s="64"/>
      <c r="INU206" s="64"/>
      <c r="INV206" s="64"/>
      <c r="INW206" s="64"/>
      <c r="INX206" s="64"/>
      <c r="INY206" s="64"/>
      <c r="INZ206" s="64"/>
      <c r="IOA206" s="64"/>
      <c r="IOB206" s="64"/>
      <c r="IOC206" s="64"/>
      <c r="IOD206" s="64"/>
      <c r="IOE206" s="64"/>
      <c r="IOF206" s="64"/>
      <c r="IOG206" s="64"/>
      <c r="IOH206" s="64"/>
      <c r="IOI206" s="64"/>
      <c r="IOJ206" s="64"/>
      <c r="IOK206" s="64"/>
      <c r="IOL206" s="64"/>
      <c r="IOM206" s="64"/>
      <c r="ION206" s="64"/>
      <c r="IOO206" s="64"/>
      <c r="IOP206" s="64"/>
      <c r="IOQ206" s="64"/>
      <c r="IOR206" s="64"/>
      <c r="IOS206" s="64"/>
      <c r="IOT206" s="64"/>
      <c r="IOU206" s="64"/>
      <c r="IOV206" s="64"/>
      <c r="IOW206" s="64"/>
      <c r="IOX206" s="64"/>
      <c r="IOY206" s="64"/>
      <c r="IOZ206" s="64"/>
      <c r="IPA206" s="64"/>
      <c r="IPB206" s="64"/>
      <c r="IPC206" s="64"/>
      <c r="IPD206" s="64"/>
      <c r="IPE206" s="64"/>
      <c r="IPF206" s="64"/>
      <c r="IPG206" s="64"/>
      <c r="IPH206" s="64"/>
      <c r="IPI206" s="64"/>
      <c r="IPJ206" s="64"/>
      <c r="IPK206" s="64"/>
      <c r="IPL206" s="64"/>
      <c r="IPM206" s="64"/>
      <c r="IPN206" s="64"/>
      <c r="IPO206" s="64"/>
      <c r="IPP206" s="64"/>
      <c r="IPQ206" s="64"/>
      <c r="IPR206" s="64"/>
      <c r="IPS206" s="64"/>
      <c r="IPT206" s="64"/>
      <c r="IPU206" s="64"/>
      <c r="IPV206" s="64"/>
      <c r="IPW206" s="64"/>
      <c r="IPX206" s="64"/>
      <c r="IPY206" s="64"/>
      <c r="IPZ206" s="64"/>
      <c r="IQA206" s="64"/>
      <c r="IQB206" s="64"/>
      <c r="IQC206" s="64"/>
      <c r="IQD206" s="64"/>
      <c r="IQE206" s="64"/>
      <c r="IQF206" s="64"/>
      <c r="IQG206" s="64"/>
      <c r="IQH206" s="64"/>
      <c r="IQI206" s="64"/>
      <c r="IQJ206" s="64"/>
      <c r="IQK206" s="64"/>
      <c r="IQL206" s="64"/>
      <c r="IQM206" s="64"/>
      <c r="IQN206" s="64"/>
      <c r="IQO206" s="64"/>
      <c r="IQP206" s="64"/>
      <c r="IQQ206" s="64"/>
      <c r="IQR206" s="64"/>
      <c r="IQS206" s="64"/>
      <c r="IQT206" s="64"/>
      <c r="IQU206" s="64"/>
      <c r="IQV206" s="64"/>
      <c r="IQW206" s="64"/>
      <c r="IQX206" s="64"/>
      <c r="IQY206" s="64"/>
      <c r="IQZ206" s="64"/>
      <c r="IRA206" s="64"/>
      <c r="IRB206" s="64"/>
      <c r="IRC206" s="64"/>
      <c r="IRD206" s="64"/>
      <c r="IRE206" s="64"/>
      <c r="IRF206" s="64"/>
      <c r="IRG206" s="64"/>
      <c r="IRH206" s="64"/>
      <c r="IRI206" s="64"/>
      <c r="IRJ206" s="64"/>
      <c r="IRK206" s="64"/>
      <c r="IRL206" s="64"/>
      <c r="IRM206" s="64"/>
      <c r="IRN206" s="64"/>
      <c r="IRO206" s="64"/>
      <c r="IRP206" s="64"/>
      <c r="IRQ206" s="64"/>
      <c r="IRR206" s="64"/>
      <c r="IRS206" s="64"/>
      <c r="IRT206" s="64"/>
      <c r="IRU206" s="64"/>
      <c r="IRV206" s="64"/>
      <c r="IRW206" s="64"/>
      <c r="IRX206" s="64"/>
      <c r="IRY206" s="64"/>
      <c r="IRZ206" s="64"/>
      <c r="ISA206" s="64"/>
      <c r="ISB206" s="64"/>
      <c r="ISC206" s="64"/>
      <c r="ISD206" s="64"/>
      <c r="ISE206" s="64"/>
      <c r="ISF206" s="64"/>
      <c r="ISG206" s="64"/>
      <c r="ISH206" s="64"/>
      <c r="ISI206" s="64"/>
      <c r="ISJ206" s="64"/>
      <c r="ISK206" s="64"/>
      <c r="ISL206" s="64"/>
      <c r="ISM206" s="64"/>
      <c r="ISN206" s="64"/>
      <c r="ISO206" s="64"/>
      <c r="ISP206" s="64"/>
      <c r="ISQ206" s="64"/>
      <c r="ISR206" s="64"/>
      <c r="ISS206" s="64"/>
      <c r="IST206" s="64"/>
      <c r="ISU206" s="64"/>
      <c r="ISV206" s="64"/>
      <c r="ISW206" s="64"/>
      <c r="ISX206" s="64"/>
      <c r="ISY206" s="64"/>
      <c r="ISZ206" s="64"/>
      <c r="ITA206" s="64"/>
      <c r="ITB206" s="64"/>
      <c r="ITC206" s="64"/>
      <c r="ITD206" s="64"/>
      <c r="ITE206" s="64"/>
      <c r="ITF206" s="64"/>
      <c r="ITG206" s="64"/>
      <c r="ITH206" s="64"/>
      <c r="ITI206" s="64"/>
      <c r="ITJ206" s="64"/>
      <c r="ITK206" s="64"/>
      <c r="ITL206" s="64"/>
      <c r="ITM206" s="64"/>
      <c r="ITN206" s="64"/>
      <c r="ITO206" s="64"/>
      <c r="ITP206" s="64"/>
      <c r="ITQ206" s="64"/>
      <c r="ITR206" s="64"/>
      <c r="ITS206" s="64"/>
      <c r="ITT206" s="64"/>
      <c r="ITU206" s="64"/>
      <c r="ITV206" s="64"/>
      <c r="ITW206" s="64"/>
      <c r="ITX206" s="64"/>
      <c r="ITY206" s="64"/>
      <c r="ITZ206" s="64"/>
      <c r="IUA206" s="64"/>
      <c r="IUB206" s="64"/>
      <c r="IUC206" s="64"/>
      <c r="IUD206" s="64"/>
      <c r="IUE206" s="64"/>
      <c r="IUF206" s="64"/>
      <c r="IUG206" s="64"/>
      <c r="IUH206" s="64"/>
      <c r="IUI206" s="64"/>
      <c r="IUJ206" s="64"/>
      <c r="IUK206" s="64"/>
      <c r="IUL206" s="64"/>
      <c r="IUM206" s="64"/>
      <c r="IUN206" s="64"/>
      <c r="IUO206" s="64"/>
      <c r="IUP206" s="64"/>
      <c r="IUQ206" s="64"/>
      <c r="IUR206" s="64"/>
      <c r="IUS206" s="64"/>
      <c r="IUT206" s="64"/>
      <c r="IUU206" s="64"/>
      <c r="IUV206" s="64"/>
      <c r="IUW206" s="64"/>
      <c r="IUX206" s="64"/>
      <c r="IUY206" s="64"/>
      <c r="IUZ206" s="64"/>
      <c r="IVB206" s="64"/>
      <c r="IVD206" s="64"/>
      <c r="IVE206" s="64"/>
      <c r="IVF206" s="64"/>
      <c r="IVG206" s="64"/>
      <c r="IVH206" s="64"/>
      <c r="IVI206" s="64"/>
      <c r="IVJ206" s="64"/>
      <c r="IVK206" s="64"/>
      <c r="IVP206" s="64"/>
      <c r="IVQ206" s="64"/>
      <c r="IVR206" s="64"/>
      <c r="IVS206" s="64"/>
      <c r="IVT206" s="64"/>
      <c r="IVU206" s="64"/>
      <c r="IVV206" s="64"/>
      <c r="IVW206" s="64"/>
      <c r="IVX206" s="64"/>
      <c r="IVY206" s="64"/>
      <c r="IVZ206" s="64"/>
      <c r="IWA206" s="64"/>
      <c r="IWB206" s="64"/>
      <c r="IWC206" s="64"/>
      <c r="IWD206" s="64"/>
      <c r="IWE206" s="64"/>
      <c r="IWF206" s="64"/>
      <c r="IWG206" s="64"/>
      <c r="IWH206" s="64"/>
      <c r="IWI206" s="64"/>
      <c r="IWJ206" s="64"/>
      <c r="IWK206" s="64"/>
      <c r="IWL206" s="64"/>
      <c r="IWM206" s="64"/>
      <c r="IWN206" s="64"/>
      <c r="IWO206" s="64"/>
      <c r="IWP206" s="64"/>
      <c r="IWQ206" s="64"/>
      <c r="IWR206" s="64"/>
      <c r="IWS206" s="64"/>
      <c r="IWT206" s="64"/>
      <c r="IWU206" s="64"/>
      <c r="IWV206" s="64"/>
      <c r="IWW206" s="64"/>
      <c r="IWX206" s="64"/>
      <c r="IWY206" s="64"/>
      <c r="IWZ206" s="64"/>
      <c r="IXA206" s="64"/>
      <c r="IXB206" s="64"/>
      <c r="IXC206" s="64"/>
      <c r="IXD206" s="64"/>
      <c r="IXE206" s="64"/>
      <c r="IXF206" s="64"/>
      <c r="IXG206" s="64"/>
      <c r="IXH206" s="64"/>
      <c r="IXI206" s="64"/>
      <c r="IXJ206" s="64"/>
      <c r="IXK206" s="64"/>
      <c r="IXL206" s="64"/>
      <c r="IXM206" s="64"/>
      <c r="IXN206" s="64"/>
      <c r="IXO206" s="64"/>
      <c r="IXP206" s="64"/>
      <c r="IXQ206" s="64"/>
      <c r="IXR206" s="64"/>
      <c r="IXS206" s="64"/>
      <c r="IXT206" s="64"/>
      <c r="IXU206" s="64"/>
      <c r="IXV206" s="64"/>
      <c r="IXW206" s="64"/>
      <c r="IXX206" s="64"/>
      <c r="IXY206" s="64"/>
      <c r="IXZ206" s="64"/>
      <c r="IYA206" s="64"/>
      <c r="IYB206" s="64"/>
      <c r="IYC206" s="64"/>
      <c r="IYD206" s="64"/>
      <c r="IYE206" s="64"/>
      <c r="IYF206" s="64"/>
      <c r="IYG206" s="64"/>
      <c r="IYH206" s="64"/>
      <c r="IYI206" s="64"/>
      <c r="IYJ206" s="64"/>
      <c r="IYK206" s="64"/>
      <c r="IYL206" s="64"/>
      <c r="IYM206" s="64"/>
      <c r="IYN206" s="64"/>
      <c r="IYO206" s="64"/>
      <c r="IYP206" s="64"/>
      <c r="IYQ206" s="64"/>
      <c r="IYR206" s="64"/>
      <c r="IYS206" s="64"/>
      <c r="IYT206" s="64"/>
      <c r="IYU206" s="64"/>
      <c r="IYV206" s="64"/>
      <c r="IYW206" s="64"/>
      <c r="IYX206" s="64"/>
      <c r="IYY206" s="64"/>
      <c r="IYZ206" s="64"/>
      <c r="IZA206" s="64"/>
      <c r="IZB206" s="64"/>
      <c r="IZC206" s="64"/>
      <c r="IZD206" s="64"/>
      <c r="IZE206" s="64"/>
      <c r="IZF206" s="64"/>
      <c r="IZG206" s="64"/>
      <c r="IZH206" s="64"/>
      <c r="IZI206" s="64"/>
      <c r="IZJ206" s="64"/>
      <c r="IZK206" s="64"/>
      <c r="IZL206" s="64"/>
      <c r="IZM206" s="64"/>
      <c r="IZN206" s="64"/>
      <c r="IZO206" s="64"/>
      <c r="IZP206" s="64"/>
      <c r="IZQ206" s="64"/>
      <c r="IZR206" s="64"/>
      <c r="IZS206" s="64"/>
      <c r="IZT206" s="64"/>
      <c r="IZU206" s="64"/>
      <c r="IZV206" s="64"/>
      <c r="IZW206" s="64"/>
      <c r="IZX206" s="64"/>
      <c r="IZY206" s="64"/>
      <c r="IZZ206" s="64"/>
      <c r="JAA206" s="64"/>
      <c r="JAB206" s="64"/>
      <c r="JAC206" s="64"/>
      <c r="JAD206" s="64"/>
      <c r="JAE206" s="64"/>
      <c r="JAF206" s="64"/>
      <c r="JAG206" s="64"/>
      <c r="JAH206" s="64"/>
      <c r="JAI206" s="64"/>
      <c r="JAJ206" s="64"/>
      <c r="JAK206" s="64"/>
      <c r="JAL206" s="64"/>
      <c r="JAM206" s="64"/>
      <c r="JAN206" s="64"/>
      <c r="JAO206" s="64"/>
      <c r="JAP206" s="64"/>
      <c r="JAQ206" s="64"/>
      <c r="JAR206" s="64"/>
      <c r="JAS206" s="64"/>
      <c r="JAT206" s="64"/>
      <c r="JAU206" s="64"/>
      <c r="JAV206" s="64"/>
      <c r="JAW206" s="64"/>
      <c r="JAX206" s="64"/>
      <c r="JAY206" s="64"/>
      <c r="JAZ206" s="64"/>
      <c r="JBA206" s="64"/>
      <c r="JBB206" s="64"/>
      <c r="JBC206" s="64"/>
      <c r="JBD206" s="64"/>
      <c r="JBE206" s="64"/>
      <c r="JBF206" s="64"/>
      <c r="JBG206" s="64"/>
      <c r="JBH206" s="64"/>
      <c r="JBI206" s="64"/>
      <c r="JBJ206" s="64"/>
      <c r="JBK206" s="64"/>
      <c r="JBL206" s="64"/>
      <c r="JBM206" s="64"/>
      <c r="JBN206" s="64"/>
      <c r="JBO206" s="64"/>
      <c r="JBP206" s="64"/>
      <c r="JBQ206" s="64"/>
      <c r="JBR206" s="64"/>
      <c r="JBS206" s="64"/>
      <c r="JBT206" s="64"/>
      <c r="JBU206" s="64"/>
      <c r="JBV206" s="64"/>
      <c r="JBW206" s="64"/>
      <c r="JBX206" s="64"/>
      <c r="JBY206" s="64"/>
      <c r="JBZ206" s="64"/>
      <c r="JCA206" s="64"/>
      <c r="JCB206" s="64"/>
      <c r="JCC206" s="64"/>
      <c r="JCD206" s="64"/>
      <c r="JCE206" s="64"/>
      <c r="JCF206" s="64"/>
      <c r="JCG206" s="64"/>
      <c r="JCH206" s="64"/>
      <c r="JCI206" s="64"/>
      <c r="JCJ206" s="64"/>
      <c r="JCK206" s="64"/>
      <c r="JCL206" s="64"/>
      <c r="JCM206" s="64"/>
      <c r="JCN206" s="64"/>
      <c r="JCO206" s="64"/>
      <c r="JCP206" s="64"/>
      <c r="JCQ206" s="64"/>
      <c r="JCR206" s="64"/>
      <c r="JCS206" s="64"/>
      <c r="JCT206" s="64"/>
      <c r="JCU206" s="64"/>
      <c r="JCV206" s="64"/>
      <c r="JCW206" s="64"/>
      <c r="JCX206" s="64"/>
      <c r="JCY206" s="64"/>
      <c r="JCZ206" s="64"/>
      <c r="JDA206" s="64"/>
      <c r="JDB206" s="64"/>
      <c r="JDC206" s="64"/>
      <c r="JDD206" s="64"/>
      <c r="JDE206" s="64"/>
      <c r="JDF206" s="64"/>
      <c r="JDG206" s="64"/>
      <c r="JDH206" s="64"/>
      <c r="JDI206" s="64"/>
      <c r="JDJ206" s="64"/>
      <c r="JDK206" s="64"/>
      <c r="JDL206" s="64"/>
      <c r="JDM206" s="64"/>
      <c r="JDN206" s="64"/>
      <c r="JDO206" s="64"/>
      <c r="JDP206" s="64"/>
      <c r="JDQ206" s="64"/>
      <c r="JDR206" s="64"/>
      <c r="JDS206" s="64"/>
      <c r="JDT206" s="64"/>
      <c r="JDU206" s="64"/>
      <c r="JDV206" s="64"/>
      <c r="JDW206" s="64"/>
      <c r="JDX206" s="64"/>
      <c r="JDY206" s="64"/>
      <c r="JDZ206" s="64"/>
      <c r="JEA206" s="64"/>
      <c r="JEB206" s="64"/>
      <c r="JEC206" s="64"/>
      <c r="JED206" s="64"/>
      <c r="JEE206" s="64"/>
      <c r="JEF206" s="64"/>
      <c r="JEG206" s="64"/>
      <c r="JEH206" s="64"/>
      <c r="JEI206" s="64"/>
      <c r="JEJ206" s="64"/>
      <c r="JEK206" s="64"/>
      <c r="JEL206" s="64"/>
      <c r="JEM206" s="64"/>
      <c r="JEN206" s="64"/>
      <c r="JEO206" s="64"/>
      <c r="JEP206" s="64"/>
      <c r="JEQ206" s="64"/>
      <c r="JER206" s="64"/>
      <c r="JES206" s="64"/>
      <c r="JET206" s="64"/>
      <c r="JEU206" s="64"/>
      <c r="JEV206" s="64"/>
      <c r="JEX206" s="64"/>
      <c r="JEZ206" s="64"/>
      <c r="JFA206" s="64"/>
      <c r="JFB206" s="64"/>
      <c r="JFC206" s="64"/>
      <c r="JFD206" s="64"/>
      <c r="JFE206" s="64"/>
      <c r="JFF206" s="64"/>
      <c r="JFG206" s="64"/>
      <c r="JFL206" s="64"/>
      <c r="JFM206" s="64"/>
      <c r="JFN206" s="64"/>
      <c r="JFO206" s="64"/>
      <c r="JFP206" s="64"/>
      <c r="JFQ206" s="64"/>
      <c r="JFR206" s="64"/>
      <c r="JFS206" s="64"/>
      <c r="JFT206" s="64"/>
      <c r="JFU206" s="64"/>
      <c r="JFV206" s="64"/>
      <c r="JFW206" s="64"/>
      <c r="JFX206" s="64"/>
      <c r="JFY206" s="64"/>
      <c r="JFZ206" s="64"/>
      <c r="JGA206" s="64"/>
      <c r="JGB206" s="64"/>
      <c r="JGC206" s="64"/>
      <c r="JGD206" s="64"/>
      <c r="JGE206" s="64"/>
      <c r="JGF206" s="64"/>
      <c r="JGG206" s="64"/>
      <c r="JGH206" s="64"/>
      <c r="JGI206" s="64"/>
      <c r="JGJ206" s="64"/>
      <c r="JGK206" s="64"/>
      <c r="JGL206" s="64"/>
      <c r="JGM206" s="64"/>
      <c r="JGN206" s="64"/>
      <c r="JGO206" s="64"/>
      <c r="JGP206" s="64"/>
      <c r="JGQ206" s="64"/>
      <c r="JGR206" s="64"/>
      <c r="JGS206" s="64"/>
      <c r="JGT206" s="64"/>
      <c r="JGU206" s="64"/>
      <c r="JGV206" s="64"/>
      <c r="JGW206" s="64"/>
      <c r="JGX206" s="64"/>
      <c r="JGY206" s="64"/>
      <c r="JGZ206" s="64"/>
      <c r="JHA206" s="64"/>
      <c r="JHB206" s="64"/>
      <c r="JHC206" s="64"/>
      <c r="JHD206" s="64"/>
      <c r="JHE206" s="64"/>
      <c r="JHF206" s="64"/>
      <c r="JHG206" s="64"/>
      <c r="JHH206" s="64"/>
      <c r="JHI206" s="64"/>
      <c r="JHJ206" s="64"/>
      <c r="JHK206" s="64"/>
      <c r="JHL206" s="64"/>
      <c r="JHM206" s="64"/>
      <c r="JHN206" s="64"/>
      <c r="JHO206" s="64"/>
      <c r="JHP206" s="64"/>
      <c r="JHQ206" s="64"/>
      <c r="JHR206" s="64"/>
      <c r="JHS206" s="64"/>
      <c r="JHT206" s="64"/>
      <c r="JHU206" s="64"/>
      <c r="JHV206" s="64"/>
      <c r="JHW206" s="64"/>
      <c r="JHX206" s="64"/>
      <c r="JHY206" s="64"/>
      <c r="JHZ206" s="64"/>
      <c r="JIA206" s="64"/>
      <c r="JIB206" s="64"/>
      <c r="JIC206" s="64"/>
      <c r="JID206" s="64"/>
      <c r="JIE206" s="64"/>
      <c r="JIF206" s="64"/>
      <c r="JIG206" s="64"/>
      <c r="JIH206" s="64"/>
      <c r="JII206" s="64"/>
      <c r="JIJ206" s="64"/>
      <c r="JIK206" s="64"/>
      <c r="JIL206" s="64"/>
      <c r="JIM206" s="64"/>
      <c r="JIN206" s="64"/>
      <c r="JIO206" s="64"/>
      <c r="JIP206" s="64"/>
      <c r="JIQ206" s="64"/>
      <c r="JIR206" s="64"/>
      <c r="JIS206" s="64"/>
      <c r="JIT206" s="64"/>
      <c r="JIU206" s="64"/>
      <c r="JIV206" s="64"/>
      <c r="JIW206" s="64"/>
      <c r="JIX206" s="64"/>
      <c r="JIY206" s="64"/>
      <c r="JIZ206" s="64"/>
      <c r="JJA206" s="64"/>
      <c r="JJB206" s="64"/>
      <c r="JJC206" s="64"/>
      <c r="JJD206" s="64"/>
      <c r="JJE206" s="64"/>
      <c r="JJF206" s="64"/>
      <c r="JJG206" s="64"/>
      <c r="JJH206" s="64"/>
      <c r="JJI206" s="64"/>
      <c r="JJJ206" s="64"/>
      <c r="JJK206" s="64"/>
      <c r="JJL206" s="64"/>
      <c r="JJM206" s="64"/>
      <c r="JJN206" s="64"/>
      <c r="JJO206" s="64"/>
      <c r="JJP206" s="64"/>
      <c r="JJQ206" s="64"/>
      <c r="JJR206" s="64"/>
      <c r="JJS206" s="64"/>
      <c r="JJT206" s="64"/>
      <c r="JJU206" s="64"/>
      <c r="JJV206" s="64"/>
      <c r="JJW206" s="64"/>
      <c r="JJX206" s="64"/>
      <c r="JJY206" s="64"/>
      <c r="JJZ206" s="64"/>
      <c r="JKA206" s="64"/>
      <c r="JKB206" s="64"/>
      <c r="JKC206" s="64"/>
      <c r="JKD206" s="64"/>
      <c r="JKE206" s="64"/>
      <c r="JKF206" s="64"/>
      <c r="JKG206" s="64"/>
      <c r="JKH206" s="64"/>
      <c r="JKI206" s="64"/>
      <c r="JKJ206" s="64"/>
      <c r="JKK206" s="64"/>
      <c r="JKL206" s="64"/>
      <c r="JKM206" s="64"/>
      <c r="JKN206" s="64"/>
      <c r="JKO206" s="64"/>
      <c r="JKP206" s="64"/>
      <c r="JKQ206" s="64"/>
      <c r="JKR206" s="64"/>
      <c r="JKS206" s="64"/>
      <c r="JKT206" s="64"/>
      <c r="JKU206" s="64"/>
      <c r="JKV206" s="64"/>
      <c r="JKW206" s="64"/>
      <c r="JKX206" s="64"/>
      <c r="JKY206" s="64"/>
      <c r="JKZ206" s="64"/>
      <c r="JLA206" s="64"/>
      <c r="JLB206" s="64"/>
      <c r="JLC206" s="64"/>
      <c r="JLD206" s="64"/>
      <c r="JLE206" s="64"/>
      <c r="JLF206" s="64"/>
      <c r="JLG206" s="64"/>
      <c r="JLH206" s="64"/>
      <c r="JLI206" s="64"/>
      <c r="JLJ206" s="64"/>
      <c r="JLK206" s="64"/>
      <c r="JLL206" s="64"/>
      <c r="JLM206" s="64"/>
      <c r="JLN206" s="64"/>
      <c r="JLO206" s="64"/>
      <c r="JLP206" s="64"/>
      <c r="JLQ206" s="64"/>
      <c r="JLR206" s="64"/>
      <c r="JLS206" s="64"/>
      <c r="JLT206" s="64"/>
      <c r="JLU206" s="64"/>
      <c r="JLV206" s="64"/>
      <c r="JLW206" s="64"/>
      <c r="JLX206" s="64"/>
      <c r="JLY206" s="64"/>
      <c r="JLZ206" s="64"/>
      <c r="JMA206" s="64"/>
      <c r="JMB206" s="64"/>
      <c r="JMC206" s="64"/>
      <c r="JMD206" s="64"/>
      <c r="JME206" s="64"/>
      <c r="JMF206" s="64"/>
      <c r="JMG206" s="64"/>
      <c r="JMH206" s="64"/>
      <c r="JMI206" s="64"/>
      <c r="JMJ206" s="64"/>
      <c r="JMK206" s="64"/>
      <c r="JML206" s="64"/>
      <c r="JMM206" s="64"/>
      <c r="JMN206" s="64"/>
      <c r="JMO206" s="64"/>
      <c r="JMP206" s="64"/>
      <c r="JMQ206" s="64"/>
      <c r="JMR206" s="64"/>
      <c r="JMS206" s="64"/>
      <c r="JMT206" s="64"/>
      <c r="JMU206" s="64"/>
      <c r="JMV206" s="64"/>
      <c r="JMW206" s="64"/>
      <c r="JMX206" s="64"/>
      <c r="JMY206" s="64"/>
      <c r="JMZ206" s="64"/>
      <c r="JNA206" s="64"/>
      <c r="JNB206" s="64"/>
      <c r="JNC206" s="64"/>
      <c r="JND206" s="64"/>
      <c r="JNE206" s="64"/>
      <c r="JNF206" s="64"/>
      <c r="JNG206" s="64"/>
      <c r="JNH206" s="64"/>
      <c r="JNI206" s="64"/>
      <c r="JNJ206" s="64"/>
      <c r="JNK206" s="64"/>
      <c r="JNL206" s="64"/>
      <c r="JNM206" s="64"/>
      <c r="JNN206" s="64"/>
      <c r="JNO206" s="64"/>
      <c r="JNP206" s="64"/>
      <c r="JNQ206" s="64"/>
      <c r="JNR206" s="64"/>
      <c r="JNS206" s="64"/>
      <c r="JNT206" s="64"/>
      <c r="JNU206" s="64"/>
      <c r="JNV206" s="64"/>
      <c r="JNW206" s="64"/>
      <c r="JNX206" s="64"/>
      <c r="JNY206" s="64"/>
      <c r="JNZ206" s="64"/>
      <c r="JOA206" s="64"/>
      <c r="JOB206" s="64"/>
      <c r="JOC206" s="64"/>
      <c r="JOD206" s="64"/>
      <c r="JOE206" s="64"/>
      <c r="JOF206" s="64"/>
      <c r="JOG206" s="64"/>
      <c r="JOH206" s="64"/>
      <c r="JOI206" s="64"/>
      <c r="JOJ206" s="64"/>
      <c r="JOK206" s="64"/>
      <c r="JOL206" s="64"/>
      <c r="JOM206" s="64"/>
      <c r="JON206" s="64"/>
      <c r="JOO206" s="64"/>
      <c r="JOP206" s="64"/>
      <c r="JOQ206" s="64"/>
      <c r="JOR206" s="64"/>
      <c r="JOT206" s="64"/>
      <c r="JOV206" s="64"/>
      <c r="JOW206" s="64"/>
      <c r="JOX206" s="64"/>
      <c r="JOY206" s="64"/>
      <c r="JOZ206" s="64"/>
      <c r="JPA206" s="64"/>
      <c r="JPB206" s="64"/>
      <c r="JPC206" s="64"/>
      <c r="JPH206" s="64"/>
      <c r="JPI206" s="64"/>
      <c r="JPJ206" s="64"/>
      <c r="JPK206" s="64"/>
      <c r="JPL206" s="64"/>
      <c r="JPM206" s="64"/>
      <c r="JPN206" s="64"/>
      <c r="JPO206" s="64"/>
      <c r="JPP206" s="64"/>
      <c r="JPQ206" s="64"/>
      <c r="JPR206" s="64"/>
      <c r="JPS206" s="64"/>
      <c r="JPT206" s="64"/>
      <c r="JPU206" s="64"/>
      <c r="JPV206" s="64"/>
      <c r="JPW206" s="64"/>
      <c r="JPX206" s="64"/>
      <c r="JPY206" s="64"/>
      <c r="JPZ206" s="64"/>
      <c r="JQA206" s="64"/>
      <c r="JQB206" s="64"/>
      <c r="JQC206" s="64"/>
      <c r="JQD206" s="64"/>
      <c r="JQE206" s="64"/>
      <c r="JQF206" s="64"/>
      <c r="JQG206" s="64"/>
      <c r="JQH206" s="64"/>
      <c r="JQI206" s="64"/>
      <c r="JQJ206" s="64"/>
      <c r="JQK206" s="64"/>
      <c r="JQL206" s="64"/>
      <c r="JQM206" s="64"/>
      <c r="JQN206" s="64"/>
      <c r="JQO206" s="64"/>
      <c r="JQP206" s="64"/>
      <c r="JQQ206" s="64"/>
      <c r="JQR206" s="64"/>
      <c r="JQS206" s="64"/>
      <c r="JQT206" s="64"/>
      <c r="JQU206" s="64"/>
      <c r="JQV206" s="64"/>
      <c r="JQW206" s="64"/>
      <c r="JQX206" s="64"/>
      <c r="JQY206" s="64"/>
      <c r="JQZ206" s="64"/>
      <c r="JRA206" s="64"/>
      <c r="JRB206" s="64"/>
      <c r="JRC206" s="64"/>
      <c r="JRD206" s="64"/>
      <c r="JRE206" s="64"/>
      <c r="JRF206" s="64"/>
      <c r="JRG206" s="64"/>
      <c r="JRH206" s="64"/>
      <c r="JRI206" s="64"/>
      <c r="JRJ206" s="64"/>
      <c r="JRK206" s="64"/>
      <c r="JRL206" s="64"/>
      <c r="JRM206" s="64"/>
      <c r="JRN206" s="64"/>
      <c r="JRO206" s="64"/>
      <c r="JRP206" s="64"/>
      <c r="JRQ206" s="64"/>
      <c r="JRR206" s="64"/>
      <c r="JRS206" s="64"/>
      <c r="JRT206" s="64"/>
      <c r="JRU206" s="64"/>
      <c r="JRV206" s="64"/>
      <c r="JRW206" s="64"/>
      <c r="JRX206" s="64"/>
      <c r="JRY206" s="64"/>
      <c r="JRZ206" s="64"/>
      <c r="JSA206" s="64"/>
      <c r="JSB206" s="64"/>
      <c r="JSC206" s="64"/>
      <c r="JSD206" s="64"/>
      <c r="JSE206" s="64"/>
      <c r="JSF206" s="64"/>
      <c r="JSG206" s="64"/>
      <c r="JSH206" s="64"/>
      <c r="JSI206" s="64"/>
      <c r="JSJ206" s="64"/>
      <c r="JSK206" s="64"/>
      <c r="JSL206" s="64"/>
      <c r="JSM206" s="64"/>
      <c r="JSN206" s="64"/>
      <c r="JSO206" s="64"/>
      <c r="JSP206" s="64"/>
      <c r="JSQ206" s="64"/>
      <c r="JSR206" s="64"/>
      <c r="JSS206" s="64"/>
      <c r="JST206" s="64"/>
      <c r="JSU206" s="64"/>
      <c r="JSV206" s="64"/>
      <c r="JSW206" s="64"/>
      <c r="JSX206" s="64"/>
      <c r="JSY206" s="64"/>
      <c r="JSZ206" s="64"/>
      <c r="JTA206" s="64"/>
      <c r="JTB206" s="64"/>
      <c r="JTC206" s="64"/>
      <c r="JTD206" s="64"/>
      <c r="JTE206" s="64"/>
      <c r="JTF206" s="64"/>
      <c r="JTG206" s="64"/>
      <c r="JTH206" s="64"/>
      <c r="JTI206" s="64"/>
      <c r="JTJ206" s="64"/>
      <c r="JTK206" s="64"/>
      <c r="JTL206" s="64"/>
      <c r="JTM206" s="64"/>
      <c r="JTN206" s="64"/>
      <c r="JTO206" s="64"/>
      <c r="JTP206" s="64"/>
      <c r="JTQ206" s="64"/>
      <c r="JTR206" s="64"/>
      <c r="JTS206" s="64"/>
      <c r="JTT206" s="64"/>
      <c r="JTU206" s="64"/>
      <c r="JTV206" s="64"/>
      <c r="JTW206" s="64"/>
      <c r="JTX206" s="64"/>
      <c r="JTY206" s="64"/>
      <c r="JTZ206" s="64"/>
      <c r="JUA206" s="64"/>
      <c r="JUB206" s="64"/>
      <c r="JUC206" s="64"/>
      <c r="JUD206" s="64"/>
      <c r="JUE206" s="64"/>
      <c r="JUF206" s="64"/>
      <c r="JUG206" s="64"/>
      <c r="JUH206" s="64"/>
      <c r="JUI206" s="64"/>
      <c r="JUJ206" s="64"/>
      <c r="JUK206" s="64"/>
      <c r="JUL206" s="64"/>
      <c r="JUM206" s="64"/>
      <c r="JUN206" s="64"/>
      <c r="JUO206" s="64"/>
      <c r="JUP206" s="64"/>
      <c r="JUQ206" s="64"/>
      <c r="JUR206" s="64"/>
      <c r="JUS206" s="64"/>
      <c r="JUT206" s="64"/>
      <c r="JUU206" s="64"/>
      <c r="JUV206" s="64"/>
      <c r="JUW206" s="64"/>
      <c r="JUX206" s="64"/>
      <c r="JUY206" s="64"/>
      <c r="JUZ206" s="64"/>
      <c r="JVA206" s="64"/>
      <c r="JVB206" s="64"/>
      <c r="JVC206" s="64"/>
      <c r="JVD206" s="64"/>
      <c r="JVE206" s="64"/>
      <c r="JVF206" s="64"/>
      <c r="JVG206" s="64"/>
      <c r="JVH206" s="64"/>
      <c r="JVI206" s="64"/>
      <c r="JVJ206" s="64"/>
      <c r="JVK206" s="64"/>
      <c r="JVL206" s="64"/>
      <c r="JVM206" s="64"/>
      <c r="JVN206" s="64"/>
      <c r="JVO206" s="64"/>
      <c r="JVP206" s="64"/>
      <c r="JVQ206" s="64"/>
      <c r="JVR206" s="64"/>
      <c r="JVS206" s="64"/>
      <c r="JVT206" s="64"/>
      <c r="JVU206" s="64"/>
      <c r="JVV206" s="64"/>
      <c r="JVW206" s="64"/>
      <c r="JVX206" s="64"/>
      <c r="JVY206" s="64"/>
      <c r="JVZ206" s="64"/>
      <c r="JWA206" s="64"/>
      <c r="JWB206" s="64"/>
      <c r="JWC206" s="64"/>
      <c r="JWD206" s="64"/>
      <c r="JWE206" s="64"/>
      <c r="JWF206" s="64"/>
      <c r="JWG206" s="64"/>
      <c r="JWH206" s="64"/>
      <c r="JWI206" s="64"/>
      <c r="JWJ206" s="64"/>
      <c r="JWK206" s="64"/>
      <c r="JWL206" s="64"/>
      <c r="JWM206" s="64"/>
      <c r="JWN206" s="64"/>
      <c r="JWO206" s="64"/>
      <c r="JWP206" s="64"/>
      <c r="JWQ206" s="64"/>
      <c r="JWR206" s="64"/>
      <c r="JWS206" s="64"/>
      <c r="JWT206" s="64"/>
      <c r="JWU206" s="64"/>
      <c r="JWV206" s="64"/>
      <c r="JWW206" s="64"/>
      <c r="JWX206" s="64"/>
      <c r="JWY206" s="64"/>
      <c r="JWZ206" s="64"/>
      <c r="JXA206" s="64"/>
      <c r="JXB206" s="64"/>
      <c r="JXC206" s="64"/>
      <c r="JXD206" s="64"/>
      <c r="JXE206" s="64"/>
      <c r="JXF206" s="64"/>
      <c r="JXG206" s="64"/>
      <c r="JXH206" s="64"/>
      <c r="JXI206" s="64"/>
      <c r="JXJ206" s="64"/>
      <c r="JXK206" s="64"/>
      <c r="JXL206" s="64"/>
      <c r="JXM206" s="64"/>
      <c r="JXN206" s="64"/>
      <c r="JXO206" s="64"/>
      <c r="JXP206" s="64"/>
      <c r="JXQ206" s="64"/>
      <c r="JXR206" s="64"/>
      <c r="JXS206" s="64"/>
      <c r="JXT206" s="64"/>
      <c r="JXU206" s="64"/>
      <c r="JXV206" s="64"/>
      <c r="JXW206" s="64"/>
      <c r="JXX206" s="64"/>
      <c r="JXY206" s="64"/>
      <c r="JXZ206" s="64"/>
      <c r="JYA206" s="64"/>
      <c r="JYB206" s="64"/>
      <c r="JYC206" s="64"/>
      <c r="JYD206" s="64"/>
      <c r="JYE206" s="64"/>
      <c r="JYF206" s="64"/>
      <c r="JYG206" s="64"/>
      <c r="JYH206" s="64"/>
      <c r="JYI206" s="64"/>
      <c r="JYJ206" s="64"/>
      <c r="JYK206" s="64"/>
      <c r="JYL206" s="64"/>
      <c r="JYM206" s="64"/>
      <c r="JYN206" s="64"/>
      <c r="JYP206" s="64"/>
      <c r="JYR206" s="64"/>
      <c r="JYS206" s="64"/>
      <c r="JYT206" s="64"/>
      <c r="JYU206" s="64"/>
      <c r="JYV206" s="64"/>
      <c r="JYW206" s="64"/>
      <c r="JYX206" s="64"/>
      <c r="JYY206" s="64"/>
      <c r="JZD206" s="64"/>
      <c r="JZE206" s="64"/>
      <c r="JZF206" s="64"/>
      <c r="JZG206" s="64"/>
      <c r="JZH206" s="64"/>
      <c r="JZI206" s="64"/>
      <c r="JZJ206" s="64"/>
      <c r="JZK206" s="64"/>
      <c r="JZL206" s="64"/>
      <c r="JZM206" s="64"/>
      <c r="JZN206" s="64"/>
      <c r="JZO206" s="64"/>
      <c r="JZP206" s="64"/>
      <c r="JZQ206" s="64"/>
      <c r="JZR206" s="64"/>
      <c r="JZS206" s="64"/>
      <c r="JZT206" s="64"/>
      <c r="JZU206" s="64"/>
      <c r="JZV206" s="64"/>
      <c r="JZW206" s="64"/>
      <c r="JZX206" s="64"/>
      <c r="JZY206" s="64"/>
      <c r="JZZ206" s="64"/>
      <c r="KAA206" s="64"/>
      <c r="KAB206" s="64"/>
      <c r="KAC206" s="64"/>
      <c r="KAD206" s="64"/>
      <c r="KAE206" s="64"/>
      <c r="KAF206" s="64"/>
      <c r="KAG206" s="64"/>
      <c r="KAH206" s="64"/>
      <c r="KAI206" s="64"/>
      <c r="KAJ206" s="64"/>
      <c r="KAK206" s="64"/>
      <c r="KAL206" s="64"/>
      <c r="KAM206" s="64"/>
      <c r="KAN206" s="64"/>
      <c r="KAO206" s="64"/>
      <c r="KAP206" s="64"/>
      <c r="KAQ206" s="64"/>
      <c r="KAR206" s="64"/>
      <c r="KAS206" s="64"/>
      <c r="KAT206" s="64"/>
      <c r="KAU206" s="64"/>
      <c r="KAV206" s="64"/>
      <c r="KAW206" s="64"/>
      <c r="KAX206" s="64"/>
      <c r="KAY206" s="64"/>
      <c r="KAZ206" s="64"/>
      <c r="KBA206" s="64"/>
      <c r="KBB206" s="64"/>
      <c r="KBC206" s="64"/>
      <c r="KBD206" s="64"/>
      <c r="KBE206" s="64"/>
      <c r="KBF206" s="64"/>
      <c r="KBG206" s="64"/>
      <c r="KBH206" s="64"/>
      <c r="KBI206" s="64"/>
      <c r="KBJ206" s="64"/>
      <c r="KBK206" s="64"/>
      <c r="KBL206" s="64"/>
      <c r="KBM206" s="64"/>
      <c r="KBN206" s="64"/>
      <c r="KBO206" s="64"/>
      <c r="KBP206" s="64"/>
      <c r="KBQ206" s="64"/>
      <c r="KBR206" s="64"/>
      <c r="KBS206" s="64"/>
      <c r="KBT206" s="64"/>
      <c r="KBU206" s="64"/>
      <c r="KBV206" s="64"/>
      <c r="KBW206" s="64"/>
      <c r="KBX206" s="64"/>
      <c r="KBY206" s="64"/>
      <c r="KBZ206" s="64"/>
      <c r="KCA206" s="64"/>
      <c r="KCB206" s="64"/>
      <c r="KCC206" s="64"/>
      <c r="KCD206" s="64"/>
      <c r="KCE206" s="64"/>
      <c r="KCF206" s="64"/>
      <c r="KCG206" s="64"/>
      <c r="KCH206" s="64"/>
      <c r="KCI206" s="64"/>
      <c r="KCJ206" s="64"/>
      <c r="KCK206" s="64"/>
      <c r="KCL206" s="64"/>
      <c r="KCM206" s="64"/>
      <c r="KCN206" s="64"/>
      <c r="KCO206" s="64"/>
      <c r="KCP206" s="64"/>
      <c r="KCQ206" s="64"/>
      <c r="KCR206" s="64"/>
      <c r="KCS206" s="64"/>
      <c r="KCT206" s="64"/>
      <c r="KCU206" s="64"/>
      <c r="KCV206" s="64"/>
      <c r="KCW206" s="64"/>
      <c r="KCX206" s="64"/>
      <c r="KCY206" s="64"/>
      <c r="KCZ206" s="64"/>
      <c r="KDA206" s="64"/>
      <c r="KDB206" s="64"/>
      <c r="KDC206" s="64"/>
      <c r="KDD206" s="64"/>
      <c r="KDE206" s="64"/>
      <c r="KDF206" s="64"/>
      <c r="KDG206" s="64"/>
      <c r="KDH206" s="64"/>
      <c r="KDI206" s="64"/>
      <c r="KDJ206" s="64"/>
      <c r="KDK206" s="64"/>
      <c r="KDL206" s="64"/>
      <c r="KDM206" s="64"/>
      <c r="KDN206" s="64"/>
      <c r="KDO206" s="64"/>
      <c r="KDP206" s="64"/>
      <c r="KDQ206" s="64"/>
      <c r="KDR206" s="64"/>
      <c r="KDS206" s="64"/>
      <c r="KDT206" s="64"/>
      <c r="KDU206" s="64"/>
      <c r="KDV206" s="64"/>
      <c r="KDW206" s="64"/>
      <c r="KDX206" s="64"/>
      <c r="KDY206" s="64"/>
      <c r="KDZ206" s="64"/>
      <c r="KEA206" s="64"/>
      <c r="KEB206" s="64"/>
      <c r="KEC206" s="64"/>
      <c r="KED206" s="64"/>
      <c r="KEE206" s="64"/>
      <c r="KEF206" s="64"/>
      <c r="KEG206" s="64"/>
      <c r="KEH206" s="64"/>
      <c r="KEI206" s="64"/>
      <c r="KEJ206" s="64"/>
      <c r="KEK206" s="64"/>
      <c r="KEL206" s="64"/>
      <c r="KEM206" s="64"/>
      <c r="KEN206" s="64"/>
      <c r="KEO206" s="64"/>
      <c r="KEP206" s="64"/>
      <c r="KEQ206" s="64"/>
      <c r="KER206" s="64"/>
      <c r="KES206" s="64"/>
      <c r="KET206" s="64"/>
      <c r="KEU206" s="64"/>
      <c r="KEV206" s="64"/>
      <c r="KEW206" s="64"/>
      <c r="KEX206" s="64"/>
      <c r="KEY206" s="64"/>
      <c r="KEZ206" s="64"/>
      <c r="KFA206" s="64"/>
      <c r="KFB206" s="64"/>
      <c r="KFC206" s="64"/>
      <c r="KFD206" s="64"/>
      <c r="KFE206" s="64"/>
      <c r="KFF206" s="64"/>
      <c r="KFG206" s="64"/>
      <c r="KFH206" s="64"/>
      <c r="KFI206" s="64"/>
      <c r="KFJ206" s="64"/>
      <c r="KFK206" s="64"/>
      <c r="KFL206" s="64"/>
      <c r="KFM206" s="64"/>
      <c r="KFN206" s="64"/>
      <c r="KFO206" s="64"/>
      <c r="KFP206" s="64"/>
      <c r="KFQ206" s="64"/>
      <c r="KFR206" s="64"/>
      <c r="KFS206" s="64"/>
      <c r="KFT206" s="64"/>
      <c r="KFU206" s="64"/>
      <c r="KFV206" s="64"/>
      <c r="KFW206" s="64"/>
      <c r="KFX206" s="64"/>
      <c r="KFY206" s="64"/>
      <c r="KFZ206" s="64"/>
      <c r="KGA206" s="64"/>
      <c r="KGB206" s="64"/>
      <c r="KGC206" s="64"/>
      <c r="KGD206" s="64"/>
      <c r="KGE206" s="64"/>
      <c r="KGF206" s="64"/>
      <c r="KGG206" s="64"/>
      <c r="KGH206" s="64"/>
      <c r="KGI206" s="64"/>
      <c r="KGJ206" s="64"/>
      <c r="KGK206" s="64"/>
      <c r="KGL206" s="64"/>
      <c r="KGM206" s="64"/>
      <c r="KGN206" s="64"/>
      <c r="KGO206" s="64"/>
      <c r="KGP206" s="64"/>
      <c r="KGQ206" s="64"/>
      <c r="KGR206" s="64"/>
      <c r="KGS206" s="64"/>
      <c r="KGT206" s="64"/>
      <c r="KGU206" s="64"/>
      <c r="KGV206" s="64"/>
      <c r="KGW206" s="64"/>
      <c r="KGX206" s="64"/>
      <c r="KGY206" s="64"/>
      <c r="KGZ206" s="64"/>
      <c r="KHA206" s="64"/>
      <c r="KHB206" s="64"/>
      <c r="KHC206" s="64"/>
      <c r="KHD206" s="64"/>
      <c r="KHE206" s="64"/>
      <c r="KHF206" s="64"/>
      <c r="KHG206" s="64"/>
      <c r="KHH206" s="64"/>
      <c r="KHI206" s="64"/>
      <c r="KHJ206" s="64"/>
      <c r="KHK206" s="64"/>
      <c r="KHL206" s="64"/>
      <c r="KHM206" s="64"/>
      <c r="KHN206" s="64"/>
      <c r="KHO206" s="64"/>
      <c r="KHP206" s="64"/>
      <c r="KHQ206" s="64"/>
      <c r="KHR206" s="64"/>
      <c r="KHS206" s="64"/>
      <c r="KHT206" s="64"/>
      <c r="KHU206" s="64"/>
      <c r="KHV206" s="64"/>
      <c r="KHW206" s="64"/>
      <c r="KHX206" s="64"/>
      <c r="KHY206" s="64"/>
      <c r="KHZ206" s="64"/>
      <c r="KIA206" s="64"/>
      <c r="KIB206" s="64"/>
      <c r="KIC206" s="64"/>
      <c r="KID206" s="64"/>
      <c r="KIE206" s="64"/>
      <c r="KIF206" s="64"/>
      <c r="KIG206" s="64"/>
      <c r="KIH206" s="64"/>
      <c r="KII206" s="64"/>
      <c r="KIJ206" s="64"/>
      <c r="KIL206" s="64"/>
      <c r="KIN206" s="64"/>
      <c r="KIO206" s="64"/>
      <c r="KIP206" s="64"/>
      <c r="KIQ206" s="64"/>
      <c r="KIR206" s="64"/>
      <c r="KIS206" s="64"/>
      <c r="KIT206" s="64"/>
      <c r="KIU206" s="64"/>
      <c r="KIZ206" s="64"/>
      <c r="KJA206" s="64"/>
      <c r="KJB206" s="64"/>
      <c r="KJC206" s="64"/>
      <c r="KJD206" s="64"/>
      <c r="KJE206" s="64"/>
      <c r="KJF206" s="64"/>
      <c r="KJG206" s="64"/>
      <c r="KJH206" s="64"/>
      <c r="KJI206" s="64"/>
      <c r="KJJ206" s="64"/>
      <c r="KJK206" s="64"/>
      <c r="KJL206" s="64"/>
      <c r="KJM206" s="64"/>
      <c r="KJN206" s="64"/>
      <c r="KJO206" s="64"/>
      <c r="KJP206" s="64"/>
      <c r="KJQ206" s="64"/>
      <c r="KJR206" s="64"/>
      <c r="KJS206" s="64"/>
      <c r="KJT206" s="64"/>
      <c r="KJU206" s="64"/>
      <c r="KJV206" s="64"/>
      <c r="KJW206" s="64"/>
      <c r="KJX206" s="64"/>
      <c r="KJY206" s="64"/>
      <c r="KJZ206" s="64"/>
      <c r="KKA206" s="64"/>
      <c r="KKB206" s="64"/>
      <c r="KKC206" s="64"/>
      <c r="KKD206" s="64"/>
      <c r="KKE206" s="64"/>
      <c r="KKF206" s="64"/>
      <c r="KKG206" s="64"/>
      <c r="KKH206" s="64"/>
      <c r="KKI206" s="64"/>
      <c r="KKJ206" s="64"/>
      <c r="KKK206" s="64"/>
      <c r="KKL206" s="64"/>
      <c r="KKM206" s="64"/>
      <c r="KKN206" s="64"/>
      <c r="KKO206" s="64"/>
      <c r="KKP206" s="64"/>
      <c r="KKQ206" s="64"/>
      <c r="KKR206" s="64"/>
      <c r="KKS206" s="64"/>
      <c r="KKT206" s="64"/>
      <c r="KKU206" s="64"/>
      <c r="KKV206" s="64"/>
      <c r="KKW206" s="64"/>
      <c r="KKX206" s="64"/>
      <c r="KKY206" s="64"/>
      <c r="KKZ206" s="64"/>
      <c r="KLA206" s="64"/>
      <c r="KLB206" s="64"/>
      <c r="KLC206" s="64"/>
      <c r="KLD206" s="64"/>
      <c r="KLE206" s="64"/>
      <c r="KLF206" s="64"/>
      <c r="KLG206" s="64"/>
      <c r="KLH206" s="64"/>
      <c r="KLI206" s="64"/>
      <c r="KLJ206" s="64"/>
      <c r="KLK206" s="64"/>
      <c r="KLL206" s="64"/>
      <c r="KLM206" s="64"/>
      <c r="KLN206" s="64"/>
      <c r="KLO206" s="64"/>
      <c r="KLP206" s="64"/>
      <c r="KLQ206" s="64"/>
      <c r="KLR206" s="64"/>
      <c r="KLS206" s="64"/>
      <c r="KLT206" s="64"/>
      <c r="KLU206" s="64"/>
      <c r="KLV206" s="64"/>
      <c r="KLW206" s="64"/>
      <c r="KLX206" s="64"/>
      <c r="KLY206" s="64"/>
      <c r="KLZ206" s="64"/>
      <c r="KMA206" s="64"/>
      <c r="KMB206" s="64"/>
      <c r="KMC206" s="64"/>
      <c r="KMD206" s="64"/>
      <c r="KME206" s="64"/>
      <c r="KMF206" s="64"/>
      <c r="KMG206" s="64"/>
      <c r="KMH206" s="64"/>
      <c r="KMI206" s="64"/>
      <c r="KMJ206" s="64"/>
      <c r="KMK206" s="64"/>
      <c r="KML206" s="64"/>
      <c r="KMM206" s="64"/>
      <c r="KMN206" s="64"/>
      <c r="KMO206" s="64"/>
      <c r="KMP206" s="64"/>
      <c r="KMQ206" s="64"/>
      <c r="KMR206" s="64"/>
      <c r="KMS206" s="64"/>
      <c r="KMT206" s="64"/>
      <c r="KMU206" s="64"/>
      <c r="KMV206" s="64"/>
      <c r="KMW206" s="64"/>
      <c r="KMX206" s="64"/>
      <c r="KMY206" s="64"/>
      <c r="KMZ206" s="64"/>
      <c r="KNA206" s="64"/>
      <c r="KNB206" s="64"/>
      <c r="KNC206" s="64"/>
      <c r="KND206" s="64"/>
      <c r="KNE206" s="64"/>
      <c r="KNF206" s="64"/>
      <c r="KNG206" s="64"/>
      <c r="KNH206" s="64"/>
      <c r="KNI206" s="64"/>
      <c r="KNJ206" s="64"/>
      <c r="KNK206" s="64"/>
      <c r="KNL206" s="64"/>
      <c r="KNM206" s="64"/>
      <c r="KNN206" s="64"/>
      <c r="KNO206" s="64"/>
      <c r="KNP206" s="64"/>
      <c r="KNQ206" s="64"/>
      <c r="KNR206" s="64"/>
      <c r="KNS206" s="64"/>
      <c r="KNT206" s="64"/>
      <c r="KNU206" s="64"/>
      <c r="KNV206" s="64"/>
      <c r="KNW206" s="64"/>
      <c r="KNX206" s="64"/>
      <c r="KNY206" s="64"/>
      <c r="KNZ206" s="64"/>
      <c r="KOA206" s="64"/>
      <c r="KOB206" s="64"/>
      <c r="KOC206" s="64"/>
      <c r="KOD206" s="64"/>
      <c r="KOE206" s="64"/>
      <c r="KOF206" s="64"/>
      <c r="KOG206" s="64"/>
      <c r="KOH206" s="64"/>
      <c r="KOI206" s="64"/>
      <c r="KOJ206" s="64"/>
      <c r="KOK206" s="64"/>
      <c r="KOL206" s="64"/>
      <c r="KOM206" s="64"/>
      <c r="KON206" s="64"/>
      <c r="KOO206" s="64"/>
      <c r="KOP206" s="64"/>
      <c r="KOQ206" s="64"/>
      <c r="KOR206" s="64"/>
      <c r="KOS206" s="64"/>
      <c r="KOT206" s="64"/>
      <c r="KOU206" s="64"/>
      <c r="KOV206" s="64"/>
      <c r="KOW206" s="64"/>
      <c r="KOX206" s="64"/>
      <c r="KOY206" s="64"/>
      <c r="KOZ206" s="64"/>
      <c r="KPA206" s="64"/>
      <c r="KPB206" s="64"/>
      <c r="KPC206" s="64"/>
      <c r="KPD206" s="64"/>
      <c r="KPE206" s="64"/>
      <c r="KPF206" s="64"/>
      <c r="KPG206" s="64"/>
      <c r="KPH206" s="64"/>
      <c r="KPI206" s="64"/>
      <c r="KPJ206" s="64"/>
      <c r="KPK206" s="64"/>
      <c r="KPL206" s="64"/>
      <c r="KPM206" s="64"/>
      <c r="KPN206" s="64"/>
      <c r="KPO206" s="64"/>
      <c r="KPP206" s="64"/>
      <c r="KPQ206" s="64"/>
      <c r="KPR206" s="64"/>
      <c r="KPS206" s="64"/>
      <c r="KPT206" s="64"/>
      <c r="KPU206" s="64"/>
      <c r="KPV206" s="64"/>
      <c r="KPW206" s="64"/>
      <c r="KPX206" s="64"/>
      <c r="KPY206" s="64"/>
      <c r="KPZ206" s="64"/>
      <c r="KQA206" s="64"/>
      <c r="KQB206" s="64"/>
      <c r="KQC206" s="64"/>
      <c r="KQD206" s="64"/>
      <c r="KQE206" s="64"/>
      <c r="KQF206" s="64"/>
      <c r="KQG206" s="64"/>
      <c r="KQH206" s="64"/>
      <c r="KQI206" s="64"/>
      <c r="KQJ206" s="64"/>
      <c r="KQK206" s="64"/>
      <c r="KQL206" s="64"/>
      <c r="KQM206" s="64"/>
      <c r="KQN206" s="64"/>
      <c r="KQO206" s="64"/>
      <c r="KQP206" s="64"/>
      <c r="KQQ206" s="64"/>
      <c r="KQR206" s="64"/>
      <c r="KQS206" s="64"/>
      <c r="KQT206" s="64"/>
      <c r="KQU206" s="64"/>
      <c r="KQV206" s="64"/>
      <c r="KQW206" s="64"/>
      <c r="KQX206" s="64"/>
      <c r="KQY206" s="64"/>
      <c r="KQZ206" s="64"/>
      <c r="KRA206" s="64"/>
      <c r="KRB206" s="64"/>
      <c r="KRC206" s="64"/>
      <c r="KRD206" s="64"/>
      <c r="KRE206" s="64"/>
      <c r="KRF206" s="64"/>
      <c r="KRG206" s="64"/>
      <c r="KRH206" s="64"/>
      <c r="KRI206" s="64"/>
      <c r="KRJ206" s="64"/>
      <c r="KRK206" s="64"/>
      <c r="KRL206" s="64"/>
      <c r="KRM206" s="64"/>
      <c r="KRN206" s="64"/>
      <c r="KRO206" s="64"/>
      <c r="KRP206" s="64"/>
      <c r="KRQ206" s="64"/>
      <c r="KRR206" s="64"/>
      <c r="KRS206" s="64"/>
      <c r="KRT206" s="64"/>
      <c r="KRU206" s="64"/>
      <c r="KRV206" s="64"/>
      <c r="KRW206" s="64"/>
      <c r="KRX206" s="64"/>
      <c r="KRY206" s="64"/>
      <c r="KRZ206" s="64"/>
      <c r="KSA206" s="64"/>
      <c r="KSB206" s="64"/>
      <c r="KSC206" s="64"/>
      <c r="KSD206" s="64"/>
      <c r="KSE206" s="64"/>
      <c r="KSF206" s="64"/>
      <c r="KSH206" s="64"/>
      <c r="KSJ206" s="64"/>
      <c r="KSK206" s="64"/>
      <c r="KSL206" s="64"/>
      <c r="KSM206" s="64"/>
      <c r="KSN206" s="64"/>
      <c r="KSO206" s="64"/>
      <c r="KSP206" s="64"/>
      <c r="KSQ206" s="64"/>
      <c r="KSV206" s="64"/>
      <c r="KSW206" s="64"/>
      <c r="KSX206" s="64"/>
      <c r="KSY206" s="64"/>
      <c r="KSZ206" s="64"/>
      <c r="KTA206" s="64"/>
      <c r="KTB206" s="64"/>
      <c r="KTC206" s="64"/>
      <c r="KTD206" s="64"/>
      <c r="KTE206" s="64"/>
      <c r="KTF206" s="64"/>
      <c r="KTG206" s="64"/>
      <c r="KTH206" s="64"/>
      <c r="KTI206" s="64"/>
      <c r="KTJ206" s="64"/>
      <c r="KTK206" s="64"/>
      <c r="KTL206" s="64"/>
      <c r="KTM206" s="64"/>
      <c r="KTN206" s="64"/>
      <c r="KTO206" s="64"/>
      <c r="KTP206" s="64"/>
      <c r="KTQ206" s="64"/>
      <c r="KTR206" s="64"/>
      <c r="KTS206" s="64"/>
      <c r="KTT206" s="64"/>
      <c r="KTU206" s="64"/>
      <c r="KTV206" s="64"/>
      <c r="KTW206" s="64"/>
      <c r="KTX206" s="64"/>
      <c r="KTY206" s="64"/>
      <c r="KTZ206" s="64"/>
      <c r="KUA206" s="64"/>
      <c r="KUB206" s="64"/>
      <c r="KUC206" s="64"/>
      <c r="KUD206" s="64"/>
      <c r="KUE206" s="64"/>
      <c r="KUF206" s="64"/>
      <c r="KUG206" s="64"/>
      <c r="KUH206" s="64"/>
      <c r="KUI206" s="64"/>
      <c r="KUJ206" s="64"/>
      <c r="KUK206" s="64"/>
      <c r="KUL206" s="64"/>
      <c r="KUM206" s="64"/>
      <c r="KUN206" s="64"/>
      <c r="KUO206" s="64"/>
      <c r="KUP206" s="64"/>
      <c r="KUQ206" s="64"/>
      <c r="KUR206" s="64"/>
      <c r="KUS206" s="64"/>
      <c r="KUT206" s="64"/>
      <c r="KUU206" s="64"/>
      <c r="KUV206" s="64"/>
      <c r="KUW206" s="64"/>
      <c r="KUX206" s="64"/>
      <c r="KUY206" s="64"/>
      <c r="KUZ206" s="64"/>
      <c r="KVA206" s="64"/>
      <c r="KVB206" s="64"/>
      <c r="KVC206" s="64"/>
      <c r="KVD206" s="64"/>
      <c r="KVE206" s="64"/>
      <c r="KVF206" s="64"/>
      <c r="KVG206" s="64"/>
      <c r="KVH206" s="64"/>
      <c r="KVI206" s="64"/>
      <c r="KVJ206" s="64"/>
      <c r="KVK206" s="64"/>
      <c r="KVL206" s="64"/>
      <c r="KVM206" s="64"/>
      <c r="KVN206" s="64"/>
      <c r="KVO206" s="64"/>
      <c r="KVP206" s="64"/>
      <c r="KVQ206" s="64"/>
      <c r="KVR206" s="64"/>
      <c r="KVS206" s="64"/>
      <c r="KVT206" s="64"/>
      <c r="KVU206" s="64"/>
      <c r="KVV206" s="64"/>
      <c r="KVW206" s="64"/>
      <c r="KVX206" s="64"/>
      <c r="KVY206" s="64"/>
      <c r="KVZ206" s="64"/>
      <c r="KWA206" s="64"/>
      <c r="KWB206" s="64"/>
      <c r="KWC206" s="64"/>
      <c r="KWD206" s="64"/>
      <c r="KWE206" s="64"/>
      <c r="KWF206" s="64"/>
      <c r="KWG206" s="64"/>
      <c r="KWH206" s="64"/>
      <c r="KWI206" s="64"/>
      <c r="KWJ206" s="64"/>
      <c r="KWK206" s="64"/>
      <c r="KWL206" s="64"/>
      <c r="KWM206" s="64"/>
      <c r="KWN206" s="64"/>
      <c r="KWO206" s="64"/>
      <c r="KWP206" s="64"/>
      <c r="KWQ206" s="64"/>
      <c r="KWR206" s="64"/>
      <c r="KWS206" s="64"/>
      <c r="KWT206" s="64"/>
      <c r="KWU206" s="64"/>
      <c r="KWV206" s="64"/>
      <c r="KWW206" s="64"/>
      <c r="KWX206" s="64"/>
      <c r="KWY206" s="64"/>
      <c r="KWZ206" s="64"/>
      <c r="KXA206" s="64"/>
      <c r="KXB206" s="64"/>
      <c r="KXC206" s="64"/>
      <c r="KXD206" s="64"/>
      <c r="KXE206" s="64"/>
      <c r="KXF206" s="64"/>
      <c r="KXG206" s="64"/>
      <c r="KXH206" s="64"/>
      <c r="KXI206" s="64"/>
      <c r="KXJ206" s="64"/>
      <c r="KXK206" s="64"/>
      <c r="KXL206" s="64"/>
      <c r="KXM206" s="64"/>
      <c r="KXN206" s="64"/>
      <c r="KXO206" s="64"/>
      <c r="KXP206" s="64"/>
      <c r="KXQ206" s="64"/>
      <c r="KXR206" s="64"/>
      <c r="KXS206" s="64"/>
      <c r="KXT206" s="64"/>
      <c r="KXU206" s="64"/>
      <c r="KXV206" s="64"/>
      <c r="KXW206" s="64"/>
      <c r="KXX206" s="64"/>
      <c r="KXY206" s="64"/>
      <c r="KXZ206" s="64"/>
      <c r="KYA206" s="64"/>
      <c r="KYB206" s="64"/>
      <c r="KYC206" s="64"/>
      <c r="KYD206" s="64"/>
      <c r="KYE206" s="64"/>
      <c r="KYF206" s="64"/>
      <c r="KYG206" s="64"/>
      <c r="KYH206" s="64"/>
      <c r="KYI206" s="64"/>
      <c r="KYJ206" s="64"/>
      <c r="KYK206" s="64"/>
      <c r="KYL206" s="64"/>
      <c r="KYM206" s="64"/>
      <c r="KYN206" s="64"/>
      <c r="KYO206" s="64"/>
      <c r="KYP206" s="64"/>
      <c r="KYQ206" s="64"/>
      <c r="KYR206" s="64"/>
      <c r="KYS206" s="64"/>
      <c r="KYT206" s="64"/>
      <c r="KYU206" s="64"/>
      <c r="KYV206" s="64"/>
      <c r="KYW206" s="64"/>
      <c r="KYX206" s="64"/>
      <c r="KYY206" s="64"/>
      <c r="KYZ206" s="64"/>
      <c r="KZA206" s="64"/>
      <c r="KZB206" s="64"/>
      <c r="KZC206" s="64"/>
      <c r="KZD206" s="64"/>
      <c r="KZE206" s="64"/>
      <c r="KZF206" s="64"/>
      <c r="KZG206" s="64"/>
      <c r="KZH206" s="64"/>
      <c r="KZI206" s="64"/>
      <c r="KZJ206" s="64"/>
      <c r="KZK206" s="64"/>
      <c r="KZL206" s="64"/>
      <c r="KZM206" s="64"/>
      <c r="KZN206" s="64"/>
      <c r="KZO206" s="64"/>
      <c r="KZP206" s="64"/>
      <c r="KZQ206" s="64"/>
      <c r="KZR206" s="64"/>
      <c r="KZS206" s="64"/>
      <c r="KZT206" s="64"/>
      <c r="KZU206" s="64"/>
      <c r="KZV206" s="64"/>
      <c r="KZW206" s="64"/>
      <c r="KZX206" s="64"/>
      <c r="KZY206" s="64"/>
      <c r="KZZ206" s="64"/>
      <c r="LAA206" s="64"/>
      <c r="LAB206" s="64"/>
      <c r="LAC206" s="64"/>
      <c r="LAD206" s="64"/>
      <c r="LAE206" s="64"/>
      <c r="LAF206" s="64"/>
      <c r="LAG206" s="64"/>
      <c r="LAH206" s="64"/>
      <c r="LAI206" s="64"/>
      <c r="LAJ206" s="64"/>
      <c r="LAK206" s="64"/>
      <c r="LAL206" s="64"/>
      <c r="LAM206" s="64"/>
      <c r="LAN206" s="64"/>
      <c r="LAO206" s="64"/>
      <c r="LAP206" s="64"/>
      <c r="LAQ206" s="64"/>
      <c r="LAR206" s="64"/>
      <c r="LAS206" s="64"/>
      <c r="LAT206" s="64"/>
      <c r="LAU206" s="64"/>
      <c r="LAV206" s="64"/>
      <c r="LAW206" s="64"/>
      <c r="LAX206" s="64"/>
      <c r="LAY206" s="64"/>
      <c r="LAZ206" s="64"/>
      <c r="LBA206" s="64"/>
      <c r="LBB206" s="64"/>
      <c r="LBC206" s="64"/>
      <c r="LBD206" s="64"/>
      <c r="LBE206" s="64"/>
      <c r="LBF206" s="64"/>
      <c r="LBG206" s="64"/>
      <c r="LBH206" s="64"/>
      <c r="LBI206" s="64"/>
      <c r="LBJ206" s="64"/>
      <c r="LBK206" s="64"/>
      <c r="LBL206" s="64"/>
      <c r="LBM206" s="64"/>
      <c r="LBN206" s="64"/>
      <c r="LBO206" s="64"/>
      <c r="LBP206" s="64"/>
      <c r="LBQ206" s="64"/>
      <c r="LBR206" s="64"/>
      <c r="LBS206" s="64"/>
      <c r="LBT206" s="64"/>
      <c r="LBU206" s="64"/>
      <c r="LBV206" s="64"/>
      <c r="LBW206" s="64"/>
      <c r="LBX206" s="64"/>
      <c r="LBY206" s="64"/>
      <c r="LBZ206" s="64"/>
      <c r="LCA206" s="64"/>
      <c r="LCB206" s="64"/>
      <c r="LCD206" s="64"/>
      <c r="LCF206" s="64"/>
      <c r="LCG206" s="64"/>
      <c r="LCH206" s="64"/>
      <c r="LCI206" s="64"/>
      <c r="LCJ206" s="64"/>
      <c r="LCK206" s="64"/>
      <c r="LCL206" s="64"/>
      <c r="LCM206" s="64"/>
      <c r="LCR206" s="64"/>
      <c r="LCS206" s="64"/>
      <c r="LCT206" s="64"/>
      <c r="LCU206" s="64"/>
      <c r="LCV206" s="64"/>
      <c r="LCW206" s="64"/>
      <c r="LCX206" s="64"/>
      <c r="LCY206" s="64"/>
      <c r="LCZ206" s="64"/>
      <c r="LDA206" s="64"/>
      <c r="LDB206" s="64"/>
      <c r="LDC206" s="64"/>
      <c r="LDD206" s="64"/>
      <c r="LDE206" s="64"/>
      <c r="LDF206" s="64"/>
      <c r="LDG206" s="64"/>
      <c r="LDH206" s="64"/>
      <c r="LDI206" s="64"/>
      <c r="LDJ206" s="64"/>
      <c r="LDK206" s="64"/>
      <c r="LDL206" s="64"/>
      <c r="LDM206" s="64"/>
      <c r="LDN206" s="64"/>
      <c r="LDO206" s="64"/>
      <c r="LDP206" s="64"/>
      <c r="LDQ206" s="64"/>
      <c r="LDR206" s="64"/>
      <c r="LDS206" s="64"/>
      <c r="LDT206" s="64"/>
      <c r="LDU206" s="64"/>
      <c r="LDV206" s="64"/>
      <c r="LDW206" s="64"/>
      <c r="LDX206" s="64"/>
      <c r="LDY206" s="64"/>
      <c r="LDZ206" s="64"/>
      <c r="LEA206" s="64"/>
      <c r="LEB206" s="64"/>
      <c r="LEC206" s="64"/>
      <c r="LED206" s="64"/>
      <c r="LEE206" s="64"/>
      <c r="LEF206" s="64"/>
      <c r="LEG206" s="64"/>
      <c r="LEH206" s="64"/>
      <c r="LEI206" s="64"/>
      <c r="LEJ206" s="64"/>
      <c r="LEK206" s="64"/>
      <c r="LEL206" s="64"/>
      <c r="LEM206" s="64"/>
      <c r="LEN206" s="64"/>
      <c r="LEO206" s="64"/>
      <c r="LEP206" s="64"/>
      <c r="LEQ206" s="64"/>
      <c r="LER206" s="64"/>
      <c r="LES206" s="64"/>
      <c r="LET206" s="64"/>
      <c r="LEU206" s="64"/>
      <c r="LEV206" s="64"/>
      <c r="LEW206" s="64"/>
      <c r="LEX206" s="64"/>
      <c r="LEY206" s="64"/>
      <c r="LEZ206" s="64"/>
      <c r="LFA206" s="64"/>
      <c r="LFB206" s="64"/>
      <c r="LFC206" s="64"/>
      <c r="LFD206" s="64"/>
      <c r="LFE206" s="64"/>
      <c r="LFF206" s="64"/>
      <c r="LFG206" s="64"/>
      <c r="LFH206" s="64"/>
      <c r="LFI206" s="64"/>
      <c r="LFJ206" s="64"/>
      <c r="LFK206" s="64"/>
      <c r="LFL206" s="64"/>
      <c r="LFM206" s="64"/>
      <c r="LFN206" s="64"/>
      <c r="LFO206" s="64"/>
      <c r="LFP206" s="64"/>
      <c r="LFQ206" s="64"/>
      <c r="LFR206" s="64"/>
      <c r="LFS206" s="64"/>
      <c r="LFT206" s="64"/>
      <c r="LFU206" s="64"/>
      <c r="LFV206" s="64"/>
      <c r="LFW206" s="64"/>
      <c r="LFX206" s="64"/>
      <c r="LFY206" s="64"/>
      <c r="LFZ206" s="64"/>
      <c r="LGA206" s="64"/>
      <c r="LGB206" s="64"/>
      <c r="LGC206" s="64"/>
      <c r="LGD206" s="64"/>
      <c r="LGE206" s="64"/>
      <c r="LGF206" s="64"/>
      <c r="LGG206" s="64"/>
      <c r="LGH206" s="64"/>
      <c r="LGI206" s="64"/>
      <c r="LGJ206" s="64"/>
      <c r="LGK206" s="64"/>
      <c r="LGL206" s="64"/>
      <c r="LGM206" s="64"/>
      <c r="LGN206" s="64"/>
      <c r="LGO206" s="64"/>
      <c r="LGP206" s="64"/>
      <c r="LGQ206" s="64"/>
      <c r="LGR206" s="64"/>
      <c r="LGS206" s="64"/>
      <c r="LGT206" s="64"/>
      <c r="LGU206" s="64"/>
      <c r="LGV206" s="64"/>
      <c r="LGW206" s="64"/>
      <c r="LGX206" s="64"/>
      <c r="LGY206" s="64"/>
      <c r="LGZ206" s="64"/>
      <c r="LHA206" s="64"/>
      <c r="LHB206" s="64"/>
      <c r="LHC206" s="64"/>
      <c r="LHD206" s="64"/>
      <c r="LHE206" s="64"/>
      <c r="LHF206" s="64"/>
      <c r="LHG206" s="64"/>
      <c r="LHH206" s="64"/>
      <c r="LHI206" s="64"/>
      <c r="LHJ206" s="64"/>
      <c r="LHK206" s="64"/>
      <c r="LHL206" s="64"/>
      <c r="LHM206" s="64"/>
      <c r="LHN206" s="64"/>
      <c r="LHO206" s="64"/>
      <c r="LHP206" s="64"/>
      <c r="LHQ206" s="64"/>
      <c r="LHR206" s="64"/>
      <c r="LHS206" s="64"/>
      <c r="LHT206" s="64"/>
      <c r="LHU206" s="64"/>
      <c r="LHV206" s="64"/>
      <c r="LHW206" s="64"/>
      <c r="LHX206" s="64"/>
      <c r="LHY206" s="64"/>
      <c r="LHZ206" s="64"/>
      <c r="LIA206" s="64"/>
      <c r="LIB206" s="64"/>
      <c r="LIC206" s="64"/>
      <c r="LID206" s="64"/>
      <c r="LIE206" s="64"/>
      <c r="LIF206" s="64"/>
      <c r="LIG206" s="64"/>
      <c r="LIH206" s="64"/>
      <c r="LII206" s="64"/>
      <c r="LIJ206" s="64"/>
      <c r="LIK206" s="64"/>
      <c r="LIL206" s="64"/>
      <c r="LIM206" s="64"/>
      <c r="LIN206" s="64"/>
      <c r="LIO206" s="64"/>
      <c r="LIP206" s="64"/>
      <c r="LIQ206" s="64"/>
      <c r="LIR206" s="64"/>
      <c r="LIS206" s="64"/>
      <c r="LIT206" s="64"/>
      <c r="LIU206" s="64"/>
      <c r="LIV206" s="64"/>
      <c r="LIW206" s="64"/>
      <c r="LIX206" s="64"/>
      <c r="LIY206" s="64"/>
      <c r="LIZ206" s="64"/>
      <c r="LJA206" s="64"/>
      <c r="LJB206" s="64"/>
      <c r="LJC206" s="64"/>
      <c r="LJD206" s="64"/>
      <c r="LJE206" s="64"/>
      <c r="LJF206" s="64"/>
      <c r="LJG206" s="64"/>
      <c r="LJH206" s="64"/>
      <c r="LJI206" s="64"/>
      <c r="LJJ206" s="64"/>
      <c r="LJK206" s="64"/>
      <c r="LJL206" s="64"/>
      <c r="LJM206" s="64"/>
      <c r="LJN206" s="64"/>
      <c r="LJO206" s="64"/>
      <c r="LJP206" s="64"/>
      <c r="LJQ206" s="64"/>
      <c r="LJR206" s="64"/>
      <c r="LJS206" s="64"/>
      <c r="LJT206" s="64"/>
      <c r="LJU206" s="64"/>
      <c r="LJV206" s="64"/>
      <c r="LJW206" s="64"/>
      <c r="LJX206" s="64"/>
      <c r="LJY206" s="64"/>
      <c r="LJZ206" s="64"/>
      <c r="LKA206" s="64"/>
      <c r="LKB206" s="64"/>
      <c r="LKC206" s="64"/>
      <c r="LKD206" s="64"/>
      <c r="LKE206" s="64"/>
      <c r="LKF206" s="64"/>
      <c r="LKG206" s="64"/>
      <c r="LKH206" s="64"/>
      <c r="LKI206" s="64"/>
      <c r="LKJ206" s="64"/>
      <c r="LKK206" s="64"/>
      <c r="LKL206" s="64"/>
      <c r="LKM206" s="64"/>
      <c r="LKN206" s="64"/>
      <c r="LKO206" s="64"/>
      <c r="LKP206" s="64"/>
      <c r="LKQ206" s="64"/>
      <c r="LKR206" s="64"/>
      <c r="LKS206" s="64"/>
      <c r="LKT206" s="64"/>
      <c r="LKU206" s="64"/>
      <c r="LKV206" s="64"/>
      <c r="LKW206" s="64"/>
      <c r="LKX206" s="64"/>
      <c r="LKY206" s="64"/>
      <c r="LKZ206" s="64"/>
      <c r="LLA206" s="64"/>
      <c r="LLB206" s="64"/>
      <c r="LLC206" s="64"/>
      <c r="LLD206" s="64"/>
      <c r="LLE206" s="64"/>
      <c r="LLF206" s="64"/>
      <c r="LLG206" s="64"/>
      <c r="LLH206" s="64"/>
      <c r="LLI206" s="64"/>
      <c r="LLJ206" s="64"/>
      <c r="LLK206" s="64"/>
      <c r="LLL206" s="64"/>
      <c r="LLM206" s="64"/>
      <c r="LLN206" s="64"/>
      <c r="LLO206" s="64"/>
      <c r="LLP206" s="64"/>
      <c r="LLQ206" s="64"/>
      <c r="LLR206" s="64"/>
      <c r="LLS206" s="64"/>
      <c r="LLT206" s="64"/>
      <c r="LLU206" s="64"/>
      <c r="LLV206" s="64"/>
      <c r="LLW206" s="64"/>
      <c r="LLX206" s="64"/>
      <c r="LLZ206" s="64"/>
      <c r="LMB206" s="64"/>
      <c r="LMC206" s="64"/>
      <c r="LMD206" s="64"/>
      <c r="LME206" s="64"/>
      <c r="LMF206" s="64"/>
      <c r="LMG206" s="64"/>
      <c r="LMH206" s="64"/>
      <c r="LMI206" s="64"/>
      <c r="LMN206" s="64"/>
      <c r="LMO206" s="64"/>
      <c r="LMP206" s="64"/>
      <c r="LMQ206" s="64"/>
      <c r="LMR206" s="64"/>
      <c r="LMS206" s="64"/>
      <c r="LMT206" s="64"/>
      <c r="LMU206" s="64"/>
      <c r="LMV206" s="64"/>
      <c r="LMW206" s="64"/>
      <c r="LMX206" s="64"/>
      <c r="LMY206" s="64"/>
      <c r="LMZ206" s="64"/>
      <c r="LNA206" s="64"/>
      <c r="LNB206" s="64"/>
      <c r="LNC206" s="64"/>
      <c r="LND206" s="64"/>
      <c r="LNE206" s="64"/>
      <c r="LNF206" s="64"/>
      <c r="LNG206" s="64"/>
      <c r="LNH206" s="64"/>
      <c r="LNI206" s="64"/>
      <c r="LNJ206" s="64"/>
      <c r="LNK206" s="64"/>
      <c r="LNL206" s="64"/>
      <c r="LNM206" s="64"/>
      <c r="LNN206" s="64"/>
      <c r="LNO206" s="64"/>
      <c r="LNP206" s="64"/>
      <c r="LNQ206" s="64"/>
      <c r="LNR206" s="64"/>
      <c r="LNS206" s="64"/>
      <c r="LNT206" s="64"/>
      <c r="LNU206" s="64"/>
      <c r="LNV206" s="64"/>
      <c r="LNW206" s="64"/>
      <c r="LNX206" s="64"/>
      <c r="LNY206" s="64"/>
      <c r="LNZ206" s="64"/>
      <c r="LOA206" s="64"/>
      <c r="LOB206" s="64"/>
      <c r="LOC206" s="64"/>
      <c r="LOD206" s="64"/>
      <c r="LOE206" s="64"/>
      <c r="LOF206" s="64"/>
      <c r="LOG206" s="64"/>
      <c r="LOH206" s="64"/>
      <c r="LOI206" s="64"/>
      <c r="LOJ206" s="64"/>
      <c r="LOK206" s="64"/>
      <c r="LOL206" s="64"/>
      <c r="LOM206" s="64"/>
      <c r="LON206" s="64"/>
      <c r="LOO206" s="64"/>
      <c r="LOP206" s="64"/>
      <c r="LOQ206" s="64"/>
      <c r="LOR206" s="64"/>
      <c r="LOS206" s="64"/>
      <c r="LOT206" s="64"/>
      <c r="LOU206" s="64"/>
      <c r="LOV206" s="64"/>
      <c r="LOW206" s="64"/>
      <c r="LOX206" s="64"/>
      <c r="LOY206" s="64"/>
      <c r="LOZ206" s="64"/>
      <c r="LPA206" s="64"/>
      <c r="LPB206" s="64"/>
      <c r="LPC206" s="64"/>
      <c r="LPD206" s="64"/>
      <c r="LPE206" s="64"/>
      <c r="LPF206" s="64"/>
      <c r="LPG206" s="64"/>
      <c r="LPH206" s="64"/>
      <c r="LPI206" s="64"/>
      <c r="LPJ206" s="64"/>
      <c r="LPK206" s="64"/>
      <c r="LPL206" s="64"/>
      <c r="LPM206" s="64"/>
      <c r="LPN206" s="64"/>
      <c r="LPO206" s="64"/>
      <c r="LPP206" s="64"/>
      <c r="LPQ206" s="64"/>
      <c r="LPR206" s="64"/>
      <c r="LPS206" s="64"/>
      <c r="LPT206" s="64"/>
      <c r="LPU206" s="64"/>
      <c r="LPV206" s="64"/>
      <c r="LPW206" s="64"/>
      <c r="LPX206" s="64"/>
      <c r="LPY206" s="64"/>
      <c r="LPZ206" s="64"/>
      <c r="LQA206" s="64"/>
      <c r="LQB206" s="64"/>
      <c r="LQC206" s="64"/>
      <c r="LQD206" s="64"/>
      <c r="LQE206" s="64"/>
      <c r="LQF206" s="64"/>
      <c r="LQG206" s="64"/>
      <c r="LQH206" s="64"/>
      <c r="LQI206" s="64"/>
      <c r="LQJ206" s="64"/>
      <c r="LQK206" s="64"/>
      <c r="LQL206" s="64"/>
      <c r="LQM206" s="64"/>
      <c r="LQN206" s="64"/>
      <c r="LQO206" s="64"/>
      <c r="LQP206" s="64"/>
      <c r="LQQ206" s="64"/>
      <c r="LQR206" s="64"/>
      <c r="LQS206" s="64"/>
      <c r="LQT206" s="64"/>
      <c r="LQU206" s="64"/>
      <c r="LQV206" s="64"/>
      <c r="LQW206" s="64"/>
      <c r="LQX206" s="64"/>
      <c r="LQY206" s="64"/>
      <c r="LQZ206" s="64"/>
      <c r="LRA206" s="64"/>
      <c r="LRB206" s="64"/>
      <c r="LRC206" s="64"/>
      <c r="LRD206" s="64"/>
      <c r="LRE206" s="64"/>
      <c r="LRF206" s="64"/>
      <c r="LRG206" s="64"/>
      <c r="LRH206" s="64"/>
      <c r="LRI206" s="64"/>
      <c r="LRJ206" s="64"/>
      <c r="LRK206" s="64"/>
      <c r="LRL206" s="64"/>
      <c r="LRM206" s="64"/>
      <c r="LRN206" s="64"/>
      <c r="LRO206" s="64"/>
      <c r="LRP206" s="64"/>
      <c r="LRQ206" s="64"/>
      <c r="LRR206" s="64"/>
      <c r="LRS206" s="64"/>
      <c r="LRT206" s="64"/>
      <c r="LRU206" s="64"/>
      <c r="LRV206" s="64"/>
      <c r="LRW206" s="64"/>
      <c r="LRX206" s="64"/>
      <c r="LRY206" s="64"/>
      <c r="LRZ206" s="64"/>
      <c r="LSA206" s="64"/>
      <c r="LSB206" s="64"/>
      <c r="LSC206" s="64"/>
      <c r="LSD206" s="64"/>
      <c r="LSE206" s="64"/>
      <c r="LSF206" s="64"/>
      <c r="LSG206" s="64"/>
      <c r="LSH206" s="64"/>
      <c r="LSI206" s="64"/>
      <c r="LSJ206" s="64"/>
      <c r="LSK206" s="64"/>
      <c r="LSL206" s="64"/>
      <c r="LSM206" s="64"/>
      <c r="LSN206" s="64"/>
      <c r="LSO206" s="64"/>
      <c r="LSP206" s="64"/>
      <c r="LSQ206" s="64"/>
      <c r="LSR206" s="64"/>
      <c r="LSS206" s="64"/>
      <c r="LST206" s="64"/>
      <c r="LSU206" s="64"/>
      <c r="LSV206" s="64"/>
      <c r="LSW206" s="64"/>
      <c r="LSX206" s="64"/>
      <c r="LSY206" s="64"/>
      <c r="LSZ206" s="64"/>
      <c r="LTA206" s="64"/>
      <c r="LTB206" s="64"/>
      <c r="LTC206" s="64"/>
      <c r="LTD206" s="64"/>
      <c r="LTE206" s="64"/>
      <c r="LTF206" s="64"/>
      <c r="LTG206" s="64"/>
      <c r="LTH206" s="64"/>
      <c r="LTI206" s="64"/>
      <c r="LTJ206" s="64"/>
      <c r="LTK206" s="64"/>
      <c r="LTL206" s="64"/>
      <c r="LTM206" s="64"/>
      <c r="LTN206" s="64"/>
      <c r="LTO206" s="64"/>
      <c r="LTP206" s="64"/>
      <c r="LTQ206" s="64"/>
      <c r="LTR206" s="64"/>
      <c r="LTS206" s="64"/>
      <c r="LTT206" s="64"/>
      <c r="LTU206" s="64"/>
      <c r="LTV206" s="64"/>
      <c r="LTW206" s="64"/>
      <c r="LTX206" s="64"/>
      <c r="LTY206" s="64"/>
      <c r="LTZ206" s="64"/>
      <c r="LUA206" s="64"/>
      <c r="LUB206" s="64"/>
      <c r="LUC206" s="64"/>
      <c r="LUD206" s="64"/>
      <c r="LUE206" s="64"/>
      <c r="LUF206" s="64"/>
      <c r="LUG206" s="64"/>
      <c r="LUH206" s="64"/>
      <c r="LUI206" s="64"/>
      <c r="LUJ206" s="64"/>
      <c r="LUK206" s="64"/>
      <c r="LUL206" s="64"/>
      <c r="LUM206" s="64"/>
      <c r="LUN206" s="64"/>
      <c r="LUO206" s="64"/>
      <c r="LUP206" s="64"/>
      <c r="LUQ206" s="64"/>
      <c r="LUR206" s="64"/>
      <c r="LUS206" s="64"/>
      <c r="LUT206" s="64"/>
      <c r="LUU206" s="64"/>
      <c r="LUV206" s="64"/>
      <c r="LUW206" s="64"/>
      <c r="LUX206" s="64"/>
      <c r="LUY206" s="64"/>
      <c r="LUZ206" s="64"/>
      <c r="LVA206" s="64"/>
      <c r="LVB206" s="64"/>
      <c r="LVC206" s="64"/>
      <c r="LVD206" s="64"/>
      <c r="LVE206" s="64"/>
      <c r="LVF206" s="64"/>
      <c r="LVG206" s="64"/>
      <c r="LVH206" s="64"/>
      <c r="LVI206" s="64"/>
      <c r="LVJ206" s="64"/>
      <c r="LVK206" s="64"/>
      <c r="LVL206" s="64"/>
      <c r="LVM206" s="64"/>
      <c r="LVN206" s="64"/>
      <c r="LVO206" s="64"/>
      <c r="LVP206" s="64"/>
      <c r="LVQ206" s="64"/>
      <c r="LVR206" s="64"/>
      <c r="LVS206" s="64"/>
      <c r="LVT206" s="64"/>
      <c r="LVV206" s="64"/>
      <c r="LVX206" s="64"/>
      <c r="LVY206" s="64"/>
      <c r="LVZ206" s="64"/>
      <c r="LWA206" s="64"/>
      <c r="LWB206" s="64"/>
      <c r="LWC206" s="64"/>
      <c r="LWD206" s="64"/>
      <c r="LWE206" s="64"/>
      <c r="LWJ206" s="64"/>
      <c r="LWK206" s="64"/>
      <c r="LWL206" s="64"/>
      <c r="LWM206" s="64"/>
      <c r="LWN206" s="64"/>
      <c r="LWO206" s="64"/>
      <c r="LWP206" s="64"/>
      <c r="LWQ206" s="64"/>
      <c r="LWR206" s="64"/>
      <c r="LWS206" s="64"/>
      <c r="LWT206" s="64"/>
      <c r="LWU206" s="64"/>
      <c r="LWV206" s="64"/>
      <c r="LWW206" s="64"/>
      <c r="LWX206" s="64"/>
      <c r="LWY206" s="64"/>
      <c r="LWZ206" s="64"/>
      <c r="LXA206" s="64"/>
      <c r="LXB206" s="64"/>
      <c r="LXC206" s="64"/>
      <c r="LXD206" s="64"/>
      <c r="LXE206" s="64"/>
      <c r="LXF206" s="64"/>
      <c r="LXG206" s="64"/>
      <c r="LXH206" s="64"/>
      <c r="LXI206" s="64"/>
      <c r="LXJ206" s="64"/>
      <c r="LXK206" s="64"/>
      <c r="LXL206" s="64"/>
      <c r="LXM206" s="64"/>
      <c r="LXN206" s="64"/>
      <c r="LXO206" s="64"/>
      <c r="LXP206" s="64"/>
      <c r="LXQ206" s="64"/>
      <c r="LXR206" s="64"/>
      <c r="LXS206" s="64"/>
      <c r="LXT206" s="64"/>
      <c r="LXU206" s="64"/>
      <c r="LXV206" s="64"/>
      <c r="LXW206" s="64"/>
      <c r="LXX206" s="64"/>
      <c r="LXY206" s="64"/>
      <c r="LXZ206" s="64"/>
      <c r="LYA206" s="64"/>
      <c r="LYB206" s="64"/>
      <c r="LYC206" s="64"/>
      <c r="LYD206" s="64"/>
      <c r="LYE206" s="64"/>
      <c r="LYF206" s="64"/>
      <c r="LYG206" s="64"/>
      <c r="LYH206" s="64"/>
      <c r="LYI206" s="64"/>
      <c r="LYJ206" s="64"/>
      <c r="LYK206" s="64"/>
      <c r="LYL206" s="64"/>
      <c r="LYM206" s="64"/>
      <c r="LYN206" s="64"/>
      <c r="LYO206" s="64"/>
      <c r="LYP206" s="64"/>
      <c r="LYQ206" s="64"/>
      <c r="LYR206" s="64"/>
      <c r="LYS206" s="64"/>
      <c r="LYT206" s="64"/>
      <c r="LYU206" s="64"/>
      <c r="LYV206" s="64"/>
      <c r="LYW206" s="64"/>
      <c r="LYX206" s="64"/>
      <c r="LYY206" s="64"/>
      <c r="LYZ206" s="64"/>
      <c r="LZA206" s="64"/>
      <c r="LZB206" s="64"/>
      <c r="LZC206" s="64"/>
      <c r="LZD206" s="64"/>
      <c r="LZE206" s="64"/>
      <c r="LZF206" s="64"/>
      <c r="LZG206" s="64"/>
      <c r="LZH206" s="64"/>
      <c r="LZI206" s="64"/>
      <c r="LZJ206" s="64"/>
      <c r="LZK206" s="64"/>
      <c r="LZL206" s="64"/>
      <c r="LZM206" s="64"/>
      <c r="LZN206" s="64"/>
      <c r="LZO206" s="64"/>
      <c r="LZP206" s="64"/>
      <c r="LZQ206" s="64"/>
      <c r="LZR206" s="64"/>
      <c r="LZS206" s="64"/>
      <c r="LZT206" s="64"/>
      <c r="LZU206" s="64"/>
      <c r="LZV206" s="64"/>
      <c r="LZW206" s="64"/>
      <c r="LZX206" s="64"/>
      <c r="LZY206" s="64"/>
      <c r="LZZ206" s="64"/>
      <c r="MAA206" s="64"/>
      <c r="MAB206" s="64"/>
      <c r="MAC206" s="64"/>
      <c r="MAD206" s="64"/>
      <c r="MAE206" s="64"/>
      <c r="MAF206" s="64"/>
      <c r="MAG206" s="64"/>
      <c r="MAH206" s="64"/>
      <c r="MAI206" s="64"/>
      <c r="MAJ206" s="64"/>
      <c r="MAK206" s="64"/>
      <c r="MAL206" s="64"/>
      <c r="MAM206" s="64"/>
      <c r="MAN206" s="64"/>
      <c r="MAO206" s="64"/>
      <c r="MAP206" s="64"/>
      <c r="MAQ206" s="64"/>
      <c r="MAR206" s="64"/>
      <c r="MAS206" s="64"/>
      <c r="MAT206" s="64"/>
      <c r="MAU206" s="64"/>
      <c r="MAV206" s="64"/>
      <c r="MAW206" s="64"/>
      <c r="MAX206" s="64"/>
      <c r="MAY206" s="64"/>
      <c r="MAZ206" s="64"/>
      <c r="MBA206" s="64"/>
      <c r="MBB206" s="64"/>
      <c r="MBC206" s="64"/>
      <c r="MBD206" s="64"/>
      <c r="MBE206" s="64"/>
      <c r="MBF206" s="64"/>
      <c r="MBG206" s="64"/>
      <c r="MBH206" s="64"/>
      <c r="MBI206" s="64"/>
      <c r="MBJ206" s="64"/>
      <c r="MBK206" s="64"/>
      <c r="MBL206" s="64"/>
      <c r="MBM206" s="64"/>
      <c r="MBN206" s="64"/>
      <c r="MBO206" s="64"/>
      <c r="MBP206" s="64"/>
      <c r="MBQ206" s="64"/>
      <c r="MBR206" s="64"/>
      <c r="MBS206" s="64"/>
      <c r="MBT206" s="64"/>
      <c r="MBU206" s="64"/>
      <c r="MBV206" s="64"/>
      <c r="MBW206" s="64"/>
      <c r="MBX206" s="64"/>
      <c r="MBY206" s="64"/>
      <c r="MBZ206" s="64"/>
      <c r="MCA206" s="64"/>
      <c r="MCB206" s="64"/>
      <c r="MCC206" s="64"/>
      <c r="MCD206" s="64"/>
      <c r="MCE206" s="64"/>
      <c r="MCF206" s="64"/>
      <c r="MCG206" s="64"/>
      <c r="MCH206" s="64"/>
      <c r="MCI206" s="64"/>
      <c r="MCJ206" s="64"/>
      <c r="MCK206" s="64"/>
      <c r="MCL206" s="64"/>
      <c r="MCM206" s="64"/>
      <c r="MCN206" s="64"/>
      <c r="MCO206" s="64"/>
      <c r="MCP206" s="64"/>
      <c r="MCQ206" s="64"/>
      <c r="MCR206" s="64"/>
      <c r="MCS206" s="64"/>
      <c r="MCT206" s="64"/>
      <c r="MCU206" s="64"/>
      <c r="MCV206" s="64"/>
      <c r="MCW206" s="64"/>
      <c r="MCX206" s="64"/>
      <c r="MCY206" s="64"/>
      <c r="MCZ206" s="64"/>
      <c r="MDA206" s="64"/>
      <c r="MDB206" s="64"/>
      <c r="MDC206" s="64"/>
      <c r="MDD206" s="64"/>
      <c r="MDE206" s="64"/>
      <c r="MDF206" s="64"/>
      <c r="MDG206" s="64"/>
      <c r="MDH206" s="64"/>
      <c r="MDI206" s="64"/>
      <c r="MDJ206" s="64"/>
      <c r="MDK206" s="64"/>
      <c r="MDL206" s="64"/>
      <c r="MDM206" s="64"/>
      <c r="MDN206" s="64"/>
      <c r="MDO206" s="64"/>
      <c r="MDP206" s="64"/>
      <c r="MDQ206" s="64"/>
      <c r="MDR206" s="64"/>
      <c r="MDS206" s="64"/>
      <c r="MDT206" s="64"/>
      <c r="MDU206" s="64"/>
      <c r="MDV206" s="64"/>
      <c r="MDW206" s="64"/>
      <c r="MDX206" s="64"/>
      <c r="MDY206" s="64"/>
      <c r="MDZ206" s="64"/>
      <c r="MEA206" s="64"/>
      <c r="MEB206" s="64"/>
      <c r="MEC206" s="64"/>
      <c r="MED206" s="64"/>
      <c r="MEE206" s="64"/>
      <c r="MEF206" s="64"/>
      <c r="MEG206" s="64"/>
      <c r="MEH206" s="64"/>
      <c r="MEI206" s="64"/>
      <c r="MEJ206" s="64"/>
      <c r="MEK206" s="64"/>
      <c r="MEL206" s="64"/>
      <c r="MEM206" s="64"/>
      <c r="MEN206" s="64"/>
      <c r="MEO206" s="64"/>
      <c r="MEP206" s="64"/>
      <c r="MEQ206" s="64"/>
      <c r="MER206" s="64"/>
      <c r="MES206" s="64"/>
      <c r="MET206" s="64"/>
      <c r="MEU206" s="64"/>
      <c r="MEV206" s="64"/>
      <c r="MEW206" s="64"/>
      <c r="MEX206" s="64"/>
      <c r="MEY206" s="64"/>
      <c r="MEZ206" s="64"/>
      <c r="MFA206" s="64"/>
      <c r="MFB206" s="64"/>
      <c r="MFC206" s="64"/>
      <c r="MFD206" s="64"/>
      <c r="MFE206" s="64"/>
      <c r="MFF206" s="64"/>
      <c r="MFG206" s="64"/>
      <c r="MFH206" s="64"/>
      <c r="MFI206" s="64"/>
      <c r="MFJ206" s="64"/>
      <c r="MFK206" s="64"/>
      <c r="MFL206" s="64"/>
      <c r="MFM206" s="64"/>
      <c r="MFN206" s="64"/>
      <c r="MFO206" s="64"/>
      <c r="MFP206" s="64"/>
      <c r="MFR206" s="64"/>
      <c r="MFT206" s="64"/>
      <c r="MFU206" s="64"/>
      <c r="MFV206" s="64"/>
      <c r="MFW206" s="64"/>
      <c r="MFX206" s="64"/>
      <c r="MFY206" s="64"/>
      <c r="MFZ206" s="64"/>
      <c r="MGA206" s="64"/>
      <c r="MGF206" s="64"/>
      <c r="MGG206" s="64"/>
      <c r="MGH206" s="64"/>
      <c r="MGI206" s="64"/>
      <c r="MGJ206" s="64"/>
      <c r="MGK206" s="64"/>
      <c r="MGL206" s="64"/>
      <c r="MGM206" s="64"/>
      <c r="MGN206" s="64"/>
      <c r="MGO206" s="64"/>
      <c r="MGP206" s="64"/>
      <c r="MGQ206" s="64"/>
      <c r="MGR206" s="64"/>
      <c r="MGS206" s="64"/>
      <c r="MGT206" s="64"/>
      <c r="MGU206" s="64"/>
      <c r="MGV206" s="64"/>
      <c r="MGW206" s="64"/>
      <c r="MGX206" s="64"/>
      <c r="MGY206" s="64"/>
      <c r="MGZ206" s="64"/>
      <c r="MHA206" s="64"/>
      <c r="MHB206" s="64"/>
      <c r="MHC206" s="64"/>
      <c r="MHD206" s="64"/>
      <c r="MHE206" s="64"/>
      <c r="MHF206" s="64"/>
      <c r="MHG206" s="64"/>
      <c r="MHH206" s="64"/>
      <c r="MHI206" s="64"/>
      <c r="MHJ206" s="64"/>
      <c r="MHK206" s="64"/>
      <c r="MHL206" s="64"/>
      <c r="MHM206" s="64"/>
      <c r="MHN206" s="64"/>
      <c r="MHO206" s="64"/>
      <c r="MHP206" s="64"/>
      <c r="MHQ206" s="64"/>
      <c r="MHR206" s="64"/>
      <c r="MHS206" s="64"/>
      <c r="MHT206" s="64"/>
      <c r="MHU206" s="64"/>
      <c r="MHV206" s="64"/>
      <c r="MHW206" s="64"/>
      <c r="MHX206" s="64"/>
      <c r="MHY206" s="64"/>
      <c r="MHZ206" s="64"/>
      <c r="MIA206" s="64"/>
      <c r="MIB206" s="64"/>
      <c r="MIC206" s="64"/>
      <c r="MID206" s="64"/>
      <c r="MIE206" s="64"/>
      <c r="MIF206" s="64"/>
      <c r="MIG206" s="64"/>
      <c r="MIH206" s="64"/>
      <c r="MII206" s="64"/>
      <c r="MIJ206" s="64"/>
      <c r="MIK206" s="64"/>
      <c r="MIL206" s="64"/>
      <c r="MIM206" s="64"/>
      <c r="MIN206" s="64"/>
      <c r="MIO206" s="64"/>
      <c r="MIP206" s="64"/>
      <c r="MIQ206" s="64"/>
      <c r="MIR206" s="64"/>
      <c r="MIS206" s="64"/>
      <c r="MIT206" s="64"/>
      <c r="MIU206" s="64"/>
      <c r="MIV206" s="64"/>
      <c r="MIW206" s="64"/>
      <c r="MIX206" s="64"/>
      <c r="MIY206" s="64"/>
      <c r="MIZ206" s="64"/>
      <c r="MJA206" s="64"/>
      <c r="MJB206" s="64"/>
      <c r="MJC206" s="64"/>
      <c r="MJD206" s="64"/>
      <c r="MJE206" s="64"/>
      <c r="MJF206" s="64"/>
      <c r="MJG206" s="64"/>
      <c r="MJH206" s="64"/>
      <c r="MJI206" s="64"/>
      <c r="MJJ206" s="64"/>
      <c r="MJK206" s="64"/>
      <c r="MJL206" s="64"/>
      <c r="MJM206" s="64"/>
      <c r="MJN206" s="64"/>
      <c r="MJO206" s="64"/>
      <c r="MJP206" s="64"/>
      <c r="MJQ206" s="64"/>
      <c r="MJR206" s="64"/>
      <c r="MJS206" s="64"/>
      <c r="MJT206" s="64"/>
      <c r="MJU206" s="64"/>
      <c r="MJV206" s="64"/>
      <c r="MJW206" s="64"/>
      <c r="MJX206" s="64"/>
      <c r="MJY206" s="64"/>
      <c r="MJZ206" s="64"/>
      <c r="MKA206" s="64"/>
      <c r="MKB206" s="64"/>
      <c r="MKC206" s="64"/>
      <c r="MKD206" s="64"/>
      <c r="MKE206" s="64"/>
      <c r="MKF206" s="64"/>
      <c r="MKG206" s="64"/>
      <c r="MKH206" s="64"/>
      <c r="MKI206" s="64"/>
      <c r="MKJ206" s="64"/>
      <c r="MKK206" s="64"/>
      <c r="MKL206" s="64"/>
      <c r="MKM206" s="64"/>
      <c r="MKN206" s="64"/>
      <c r="MKO206" s="64"/>
      <c r="MKP206" s="64"/>
      <c r="MKQ206" s="64"/>
      <c r="MKR206" s="64"/>
      <c r="MKS206" s="64"/>
      <c r="MKT206" s="64"/>
      <c r="MKU206" s="64"/>
      <c r="MKV206" s="64"/>
      <c r="MKW206" s="64"/>
      <c r="MKX206" s="64"/>
      <c r="MKY206" s="64"/>
      <c r="MKZ206" s="64"/>
      <c r="MLA206" s="64"/>
      <c r="MLB206" s="64"/>
      <c r="MLC206" s="64"/>
      <c r="MLD206" s="64"/>
      <c r="MLE206" s="64"/>
      <c r="MLF206" s="64"/>
      <c r="MLG206" s="64"/>
      <c r="MLH206" s="64"/>
      <c r="MLI206" s="64"/>
      <c r="MLJ206" s="64"/>
      <c r="MLK206" s="64"/>
      <c r="MLL206" s="64"/>
      <c r="MLM206" s="64"/>
      <c r="MLN206" s="64"/>
      <c r="MLO206" s="64"/>
      <c r="MLP206" s="64"/>
      <c r="MLQ206" s="64"/>
      <c r="MLR206" s="64"/>
      <c r="MLS206" s="64"/>
      <c r="MLT206" s="64"/>
      <c r="MLU206" s="64"/>
      <c r="MLV206" s="64"/>
      <c r="MLW206" s="64"/>
      <c r="MLX206" s="64"/>
      <c r="MLY206" s="64"/>
      <c r="MLZ206" s="64"/>
      <c r="MMA206" s="64"/>
      <c r="MMB206" s="64"/>
      <c r="MMC206" s="64"/>
      <c r="MMD206" s="64"/>
      <c r="MME206" s="64"/>
      <c r="MMF206" s="64"/>
      <c r="MMG206" s="64"/>
      <c r="MMH206" s="64"/>
      <c r="MMI206" s="64"/>
      <c r="MMJ206" s="64"/>
      <c r="MMK206" s="64"/>
      <c r="MML206" s="64"/>
      <c r="MMM206" s="64"/>
      <c r="MMN206" s="64"/>
      <c r="MMO206" s="64"/>
      <c r="MMP206" s="64"/>
      <c r="MMQ206" s="64"/>
      <c r="MMR206" s="64"/>
      <c r="MMS206" s="64"/>
      <c r="MMT206" s="64"/>
      <c r="MMU206" s="64"/>
      <c r="MMV206" s="64"/>
      <c r="MMW206" s="64"/>
      <c r="MMX206" s="64"/>
      <c r="MMY206" s="64"/>
      <c r="MMZ206" s="64"/>
      <c r="MNA206" s="64"/>
      <c r="MNB206" s="64"/>
      <c r="MNC206" s="64"/>
      <c r="MND206" s="64"/>
      <c r="MNE206" s="64"/>
      <c r="MNF206" s="64"/>
      <c r="MNG206" s="64"/>
      <c r="MNH206" s="64"/>
      <c r="MNI206" s="64"/>
      <c r="MNJ206" s="64"/>
      <c r="MNK206" s="64"/>
      <c r="MNL206" s="64"/>
      <c r="MNM206" s="64"/>
      <c r="MNN206" s="64"/>
      <c r="MNO206" s="64"/>
      <c r="MNP206" s="64"/>
      <c r="MNQ206" s="64"/>
      <c r="MNR206" s="64"/>
      <c r="MNS206" s="64"/>
      <c r="MNT206" s="64"/>
      <c r="MNU206" s="64"/>
      <c r="MNV206" s="64"/>
      <c r="MNW206" s="64"/>
      <c r="MNX206" s="64"/>
      <c r="MNY206" s="64"/>
      <c r="MNZ206" s="64"/>
      <c r="MOA206" s="64"/>
      <c r="MOB206" s="64"/>
      <c r="MOC206" s="64"/>
      <c r="MOD206" s="64"/>
      <c r="MOE206" s="64"/>
      <c r="MOF206" s="64"/>
      <c r="MOG206" s="64"/>
      <c r="MOH206" s="64"/>
      <c r="MOI206" s="64"/>
      <c r="MOJ206" s="64"/>
      <c r="MOK206" s="64"/>
      <c r="MOL206" s="64"/>
      <c r="MOM206" s="64"/>
      <c r="MON206" s="64"/>
      <c r="MOO206" s="64"/>
      <c r="MOP206" s="64"/>
      <c r="MOQ206" s="64"/>
      <c r="MOR206" s="64"/>
      <c r="MOS206" s="64"/>
      <c r="MOT206" s="64"/>
      <c r="MOU206" s="64"/>
      <c r="MOV206" s="64"/>
      <c r="MOW206" s="64"/>
      <c r="MOX206" s="64"/>
      <c r="MOY206" s="64"/>
      <c r="MOZ206" s="64"/>
      <c r="MPA206" s="64"/>
      <c r="MPB206" s="64"/>
      <c r="MPC206" s="64"/>
      <c r="MPD206" s="64"/>
      <c r="MPE206" s="64"/>
      <c r="MPF206" s="64"/>
      <c r="MPG206" s="64"/>
      <c r="MPH206" s="64"/>
      <c r="MPI206" s="64"/>
      <c r="MPJ206" s="64"/>
      <c r="MPK206" s="64"/>
      <c r="MPL206" s="64"/>
      <c r="MPN206" s="64"/>
      <c r="MPP206" s="64"/>
      <c r="MPQ206" s="64"/>
      <c r="MPR206" s="64"/>
      <c r="MPS206" s="64"/>
      <c r="MPT206" s="64"/>
      <c r="MPU206" s="64"/>
      <c r="MPV206" s="64"/>
      <c r="MPW206" s="64"/>
      <c r="MQB206" s="64"/>
      <c r="MQC206" s="64"/>
      <c r="MQD206" s="64"/>
      <c r="MQE206" s="64"/>
      <c r="MQF206" s="64"/>
      <c r="MQG206" s="64"/>
      <c r="MQH206" s="64"/>
      <c r="MQI206" s="64"/>
      <c r="MQJ206" s="64"/>
      <c r="MQK206" s="64"/>
      <c r="MQL206" s="64"/>
      <c r="MQM206" s="64"/>
      <c r="MQN206" s="64"/>
      <c r="MQO206" s="64"/>
      <c r="MQP206" s="64"/>
      <c r="MQQ206" s="64"/>
      <c r="MQR206" s="64"/>
      <c r="MQS206" s="64"/>
      <c r="MQT206" s="64"/>
      <c r="MQU206" s="64"/>
      <c r="MQV206" s="64"/>
      <c r="MQW206" s="64"/>
      <c r="MQX206" s="64"/>
      <c r="MQY206" s="64"/>
      <c r="MQZ206" s="64"/>
      <c r="MRA206" s="64"/>
      <c r="MRB206" s="64"/>
      <c r="MRC206" s="64"/>
      <c r="MRD206" s="64"/>
      <c r="MRE206" s="64"/>
      <c r="MRF206" s="64"/>
      <c r="MRG206" s="64"/>
      <c r="MRH206" s="64"/>
      <c r="MRI206" s="64"/>
      <c r="MRJ206" s="64"/>
      <c r="MRK206" s="64"/>
      <c r="MRL206" s="64"/>
      <c r="MRM206" s="64"/>
      <c r="MRN206" s="64"/>
      <c r="MRO206" s="64"/>
      <c r="MRP206" s="64"/>
      <c r="MRQ206" s="64"/>
      <c r="MRR206" s="64"/>
      <c r="MRS206" s="64"/>
      <c r="MRT206" s="64"/>
      <c r="MRU206" s="64"/>
      <c r="MRV206" s="64"/>
      <c r="MRW206" s="64"/>
      <c r="MRX206" s="64"/>
      <c r="MRY206" s="64"/>
      <c r="MRZ206" s="64"/>
      <c r="MSA206" s="64"/>
      <c r="MSB206" s="64"/>
      <c r="MSC206" s="64"/>
      <c r="MSD206" s="64"/>
      <c r="MSE206" s="64"/>
      <c r="MSF206" s="64"/>
      <c r="MSG206" s="64"/>
      <c r="MSH206" s="64"/>
      <c r="MSI206" s="64"/>
      <c r="MSJ206" s="64"/>
      <c r="MSK206" s="64"/>
      <c r="MSL206" s="64"/>
      <c r="MSM206" s="64"/>
      <c r="MSN206" s="64"/>
      <c r="MSO206" s="64"/>
      <c r="MSP206" s="64"/>
      <c r="MSQ206" s="64"/>
      <c r="MSR206" s="64"/>
      <c r="MSS206" s="64"/>
      <c r="MST206" s="64"/>
      <c r="MSU206" s="64"/>
      <c r="MSV206" s="64"/>
      <c r="MSW206" s="64"/>
      <c r="MSX206" s="64"/>
      <c r="MSY206" s="64"/>
      <c r="MSZ206" s="64"/>
      <c r="MTA206" s="64"/>
      <c r="MTB206" s="64"/>
      <c r="MTC206" s="64"/>
      <c r="MTD206" s="64"/>
      <c r="MTE206" s="64"/>
      <c r="MTF206" s="64"/>
      <c r="MTG206" s="64"/>
      <c r="MTH206" s="64"/>
      <c r="MTI206" s="64"/>
      <c r="MTJ206" s="64"/>
      <c r="MTK206" s="64"/>
      <c r="MTL206" s="64"/>
      <c r="MTM206" s="64"/>
      <c r="MTN206" s="64"/>
      <c r="MTO206" s="64"/>
      <c r="MTP206" s="64"/>
      <c r="MTQ206" s="64"/>
      <c r="MTR206" s="64"/>
      <c r="MTS206" s="64"/>
      <c r="MTT206" s="64"/>
      <c r="MTU206" s="64"/>
      <c r="MTV206" s="64"/>
      <c r="MTW206" s="64"/>
      <c r="MTX206" s="64"/>
      <c r="MTY206" s="64"/>
      <c r="MTZ206" s="64"/>
      <c r="MUA206" s="64"/>
      <c r="MUB206" s="64"/>
      <c r="MUC206" s="64"/>
      <c r="MUD206" s="64"/>
      <c r="MUE206" s="64"/>
      <c r="MUF206" s="64"/>
      <c r="MUG206" s="64"/>
      <c r="MUH206" s="64"/>
      <c r="MUI206" s="64"/>
      <c r="MUJ206" s="64"/>
      <c r="MUK206" s="64"/>
      <c r="MUL206" s="64"/>
      <c r="MUM206" s="64"/>
      <c r="MUN206" s="64"/>
      <c r="MUO206" s="64"/>
      <c r="MUP206" s="64"/>
      <c r="MUQ206" s="64"/>
      <c r="MUR206" s="64"/>
      <c r="MUS206" s="64"/>
      <c r="MUT206" s="64"/>
      <c r="MUU206" s="64"/>
      <c r="MUV206" s="64"/>
      <c r="MUW206" s="64"/>
      <c r="MUX206" s="64"/>
      <c r="MUY206" s="64"/>
      <c r="MUZ206" s="64"/>
      <c r="MVA206" s="64"/>
      <c r="MVB206" s="64"/>
      <c r="MVC206" s="64"/>
      <c r="MVD206" s="64"/>
      <c r="MVE206" s="64"/>
      <c r="MVF206" s="64"/>
      <c r="MVG206" s="64"/>
      <c r="MVH206" s="64"/>
      <c r="MVI206" s="64"/>
      <c r="MVJ206" s="64"/>
      <c r="MVK206" s="64"/>
      <c r="MVL206" s="64"/>
      <c r="MVM206" s="64"/>
      <c r="MVN206" s="64"/>
      <c r="MVO206" s="64"/>
      <c r="MVP206" s="64"/>
      <c r="MVQ206" s="64"/>
      <c r="MVR206" s="64"/>
      <c r="MVS206" s="64"/>
      <c r="MVT206" s="64"/>
      <c r="MVU206" s="64"/>
      <c r="MVV206" s="64"/>
      <c r="MVW206" s="64"/>
      <c r="MVX206" s="64"/>
      <c r="MVY206" s="64"/>
      <c r="MVZ206" s="64"/>
      <c r="MWA206" s="64"/>
      <c r="MWB206" s="64"/>
      <c r="MWC206" s="64"/>
      <c r="MWD206" s="64"/>
      <c r="MWE206" s="64"/>
      <c r="MWF206" s="64"/>
      <c r="MWG206" s="64"/>
      <c r="MWH206" s="64"/>
      <c r="MWI206" s="64"/>
      <c r="MWJ206" s="64"/>
      <c r="MWK206" s="64"/>
      <c r="MWL206" s="64"/>
      <c r="MWM206" s="64"/>
      <c r="MWN206" s="64"/>
      <c r="MWO206" s="64"/>
      <c r="MWP206" s="64"/>
      <c r="MWQ206" s="64"/>
      <c r="MWR206" s="64"/>
      <c r="MWS206" s="64"/>
      <c r="MWT206" s="64"/>
      <c r="MWU206" s="64"/>
      <c r="MWV206" s="64"/>
      <c r="MWW206" s="64"/>
      <c r="MWX206" s="64"/>
      <c r="MWY206" s="64"/>
      <c r="MWZ206" s="64"/>
      <c r="MXA206" s="64"/>
      <c r="MXB206" s="64"/>
      <c r="MXC206" s="64"/>
      <c r="MXD206" s="64"/>
      <c r="MXE206" s="64"/>
      <c r="MXF206" s="64"/>
      <c r="MXG206" s="64"/>
      <c r="MXH206" s="64"/>
      <c r="MXI206" s="64"/>
      <c r="MXJ206" s="64"/>
      <c r="MXK206" s="64"/>
      <c r="MXL206" s="64"/>
      <c r="MXM206" s="64"/>
      <c r="MXN206" s="64"/>
      <c r="MXO206" s="64"/>
      <c r="MXP206" s="64"/>
      <c r="MXQ206" s="64"/>
      <c r="MXR206" s="64"/>
      <c r="MXS206" s="64"/>
      <c r="MXT206" s="64"/>
      <c r="MXU206" s="64"/>
      <c r="MXV206" s="64"/>
      <c r="MXW206" s="64"/>
      <c r="MXX206" s="64"/>
      <c r="MXY206" s="64"/>
      <c r="MXZ206" s="64"/>
      <c r="MYA206" s="64"/>
      <c r="MYB206" s="64"/>
      <c r="MYC206" s="64"/>
      <c r="MYD206" s="64"/>
      <c r="MYE206" s="64"/>
      <c r="MYF206" s="64"/>
      <c r="MYG206" s="64"/>
      <c r="MYH206" s="64"/>
      <c r="MYI206" s="64"/>
      <c r="MYJ206" s="64"/>
      <c r="MYK206" s="64"/>
      <c r="MYL206" s="64"/>
      <c r="MYM206" s="64"/>
      <c r="MYN206" s="64"/>
      <c r="MYO206" s="64"/>
      <c r="MYP206" s="64"/>
      <c r="MYQ206" s="64"/>
      <c r="MYR206" s="64"/>
      <c r="MYS206" s="64"/>
      <c r="MYT206" s="64"/>
      <c r="MYU206" s="64"/>
      <c r="MYV206" s="64"/>
      <c r="MYW206" s="64"/>
      <c r="MYX206" s="64"/>
      <c r="MYY206" s="64"/>
      <c r="MYZ206" s="64"/>
      <c r="MZA206" s="64"/>
      <c r="MZB206" s="64"/>
      <c r="MZC206" s="64"/>
      <c r="MZD206" s="64"/>
      <c r="MZE206" s="64"/>
      <c r="MZF206" s="64"/>
      <c r="MZG206" s="64"/>
      <c r="MZH206" s="64"/>
      <c r="MZJ206" s="64"/>
      <c r="MZL206" s="64"/>
      <c r="MZM206" s="64"/>
      <c r="MZN206" s="64"/>
      <c r="MZO206" s="64"/>
      <c r="MZP206" s="64"/>
      <c r="MZQ206" s="64"/>
      <c r="MZR206" s="64"/>
      <c r="MZS206" s="64"/>
      <c r="MZX206" s="64"/>
      <c r="MZY206" s="64"/>
      <c r="MZZ206" s="64"/>
      <c r="NAA206" s="64"/>
      <c r="NAB206" s="64"/>
      <c r="NAC206" s="64"/>
      <c r="NAD206" s="64"/>
      <c r="NAE206" s="64"/>
      <c r="NAF206" s="64"/>
      <c r="NAG206" s="64"/>
      <c r="NAH206" s="64"/>
      <c r="NAI206" s="64"/>
      <c r="NAJ206" s="64"/>
      <c r="NAK206" s="64"/>
      <c r="NAL206" s="64"/>
      <c r="NAM206" s="64"/>
      <c r="NAN206" s="64"/>
      <c r="NAO206" s="64"/>
      <c r="NAP206" s="64"/>
      <c r="NAQ206" s="64"/>
      <c r="NAR206" s="64"/>
      <c r="NAS206" s="64"/>
      <c r="NAT206" s="64"/>
      <c r="NAU206" s="64"/>
      <c r="NAV206" s="64"/>
      <c r="NAW206" s="64"/>
      <c r="NAX206" s="64"/>
      <c r="NAY206" s="64"/>
      <c r="NAZ206" s="64"/>
      <c r="NBA206" s="64"/>
      <c r="NBB206" s="64"/>
      <c r="NBC206" s="64"/>
      <c r="NBD206" s="64"/>
      <c r="NBE206" s="64"/>
      <c r="NBF206" s="64"/>
      <c r="NBG206" s="64"/>
      <c r="NBH206" s="64"/>
      <c r="NBI206" s="64"/>
      <c r="NBJ206" s="64"/>
      <c r="NBK206" s="64"/>
      <c r="NBL206" s="64"/>
      <c r="NBM206" s="64"/>
      <c r="NBN206" s="64"/>
      <c r="NBO206" s="64"/>
      <c r="NBP206" s="64"/>
      <c r="NBQ206" s="64"/>
      <c r="NBR206" s="64"/>
      <c r="NBS206" s="64"/>
      <c r="NBT206" s="64"/>
      <c r="NBU206" s="64"/>
      <c r="NBV206" s="64"/>
      <c r="NBW206" s="64"/>
      <c r="NBX206" s="64"/>
      <c r="NBY206" s="64"/>
      <c r="NBZ206" s="64"/>
      <c r="NCA206" s="64"/>
      <c r="NCB206" s="64"/>
      <c r="NCC206" s="64"/>
      <c r="NCD206" s="64"/>
      <c r="NCE206" s="64"/>
      <c r="NCF206" s="64"/>
      <c r="NCG206" s="64"/>
      <c r="NCH206" s="64"/>
      <c r="NCI206" s="64"/>
      <c r="NCJ206" s="64"/>
      <c r="NCK206" s="64"/>
      <c r="NCL206" s="64"/>
      <c r="NCM206" s="64"/>
      <c r="NCN206" s="64"/>
      <c r="NCO206" s="64"/>
      <c r="NCP206" s="64"/>
      <c r="NCQ206" s="64"/>
      <c r="NCR206" s="64"/>
      <c r="NCS206" s="64"/>
      <c r="NCT206" s="64"/>
      <c r="NCU206" s="64"/>
      <c r="NCV206" s="64"/>
      <c r="NCW206" s="64"/>
      <c r="NCX206" s="64"/>
      <c r="NCY206" s="64"/>
      <c r="NCZ206" s="64"/>
      <c r="NDA206" s="64"/>
      <c r="NDB206" s="64"/>
      <c r="NDC206" s="64"/>
      <c r="NDD206" s="64"/>
      <c r="NDE206" s="64"/>
      <c r="NDF206" s="64"/>
      <c r="NDG206" s="64"/>
      <c r="NDH206" s="64"/>
      <c r="NDI206" s="64"/>
      <c r="NDJ206" s="64"/>
      <c r="NDK206" s="64"/>
      <c r="NDL206" s="64"/>
      <c r="NDM206" s="64"/>
      <c r="NDN206" s="64"/>
      <c r="NDO206" s="64"/>
      <c r="NDP206" s="64"/>
      <c r="NDQ206" s="64"/>
      <c r="NDR206" s="64"/>
      <c r="NDS206" s="64"/>
      <c r="NDT206" s="64"/>
      <c r="NDU206" s="64"/>
      <c r="NDV206" s="64"/>
      <c r="NDW206" s="64"/>
      <c r="NDX206" s="64"/>
      <c r="NDY206" s="64"/>
      <c r="NDZ206" s="64"/>
      <c r="NEA206" s="64"/>
      <c r="NEB206" s="64"/>
      <c r="NEC206" s="64"/>
      <c r="NED206" s="64"/>
      <c r="NEE206" s="64"/>
      <c r="NEF206" s="64"/>
      <c r="NEG206" s="64"/>
      <c r="NEH206" s="64"/>
      <c r="NEI206" s="64"/>
      <c r="NEJ206" s="64"/>
      <c r="NEK206" s="64"/>
      <c r="NEL206" s="64"/>
      <c r="NEM206" s="64"/>
      <c r="NEN206" s="64"/>
      <c r="NEO206" s="64"/>
      <c r="NEP206" s="64"/>
      <c r="NEQ206" s="64"/>
      <c r="NER206" s="64"/>
      <c r="NES206" s="64"/>
      <c r="NET206" s="64"/>
      <c r="NEU206" s="64"/>
      <c r="NEV206" s="64"/>
      <c r="NEW206" s="64"/>
      <c r="NEX206" s="64"/>
      <c r="NEY206" s="64"/>
      <c r="NEZ206" s="64"/>
      <c r="NFA206" s="64"/>
      <c r="NFB206" s="64"/>
      <c r="NFC206" s="64"/>
      <c r="NFD206" s="64"/>
      <c r="NFE206" s="64"/>
      <c r="NFF206" s="64"/>
      <c r="NFG206" s="64"/>
      <c r="NFH206" s="64"/>
      <c r="NFI206" s="64"/>
      <c r="NFJ206" s="64"/>
      <c r="NFK206" s="64"/>
      <c r="NFL206" s="64"/>
      <c r="NFM206" s="64"/>
      <c r="NFN206" s="64"/>
      <c r="NFO206" s="64"/>
      <c r="NFP206" s="64"/>
      <c r="NFQ206" s="64"/>
      <c r="NFR206" s="64"/>
      <c r="NFS206" s="64"/>
      <c r="NFT206" s="64"/>
      <c r="NFU206" s="64"/>
      <c r="NFV206" s="64"/>
      <c r="NFW206" s="64"/>
      <c r="NFX206" s="64"/>
      <c r="NFY206" s="64"/>
      <c r="NFZ206" s="64"/>
      <c r="NGA206" s="64"/>
      <c r="NGB206" s="64"/>
      <c r="NGC206" s="64"/>
      <c r="NGD206" s="64"/>
      <c r="NGE206" s="64"/>
      <c r="NGF206" s="64"/>
      <c r="NGG206" s="64"/>
      <c r="NGH206" s="64"/>
      <c r="NGI206" s="64"/>
      <c r="NGJ206" s="64"/>
      <c r="NGK206" s="64"/>
      <c r="NGL206" s="64"/>
      <c r="NGM206" s="64"/>
      <c r="NGN206" s="64"/>
      <c r="NGO206" s="64"/>
      <c r="NGP206" s="64"/>
      <c r="NGQ206" s="64"/>
      <c r="NGR206" s="64"/>
      <c r="NGS206" s="64"/>
      <c r="NGT206" s="64"/>
      <c r="NGU206" s="64"/>
      <c r="NGV206" s="64"/>
      <c r="NGW206" s="64"/>
      <c r="NGX206" s="64"/>
      <c r="NGY206" s="64"/>
      <c r="NGZ206" s="64"/>
      <c r="NHA206" s="64"/>
      <c r="NHB206" s="64"/>
      <c r="NHC206" s="64"/>
      <c r="NHD206" s="64"/>
      <c r="NHE206" s="64"/>
      <c r="NHF206" s="64"/>
      <c r="NHG206" s="64"/>
      <c r="NHH206" s="64"/>
      <c r="NHI206" s="64"/>
      <c r="NHJ206" s="64"/>
      <c r="NHK206" s="64"/>
      <c r="NHL206" s="64"/>
      <c r="NHM206" s="64"/>
      <c r="NHN206" s="64"/>
      <c r="NHO206" s="64"/>
      <c r="NHP206" s="64"/>
      <c r="NHQ206" s="64"/>
      <c r="NHR206" s="64"/>
      <c r="NHS206" s="64"/>
      <c r="NHT206" s="64"/>
      <c r="NHU206" s="64"/>
      <c r="NHV206" s="64"/>
      <c r="NHW206" s="64"/>
      <c r="NHX206" s="64"/>
      <c r="NHY206" s="64"/>
      <c r="NHZ206" s="64"/>
      <c r="NIA206" s="64"/>
      <c r="NIB206" s="64"/>
      <c r="NIC206" s="64"/>
      <c r="NID206" s="64"/>
      <c r="NIE206" s="64"/>
      <c r="NIF206" s="64"/>
      <c r="NIG206" s="64"/>
      <c r="NIH206" s="64"/>
      <c r="NII206" s="64"/>
      <c r="NIJ206" s="64"/>
      <c r="NIK206" s="64"/>
      <c r="NIL206" s="64"/>
      <c r="NIM206" s="64"/>
      <c r="NIN206" s="64"/>
      <c r="NIO206" s="64"/>
      <c r="NIP206" s="64"/>
      <c r="NIQ206" s="64"/>
      <c r="NIR206" s="64"/>
      <c r="NIS206" s="64"/>
      <c r="NIT206" s="64"/>
      <c r="NIU206" s="64"/>
      <c r="NIV206" s="64"/>
      <c r="NIW206" s="64"/>
      <c r="NIX206" s="64"/>
      <c r="NIY206" s="64"/>
      <c r="NIZ206" s="64"/>
      <c r="NJA206" s="64"/>
      <c r="NJB206" s="64"/>
      <c r="NJC206" s="64"/>
      <c r="NJD206" s="64"/>
      <c r="NJF206" s="64"/>
      <c r="NJH206" s="64"/>
      <c r="NJI206" s="64"/>
      <c r="NJJ206" s="64"/>
      <c r="NJK206" s="64"/>
      <c r="NJL206" s="64"/>
      <c r="NJM206" s="64"/>
      <c r="NJN206" s="64"/>
      <c r="NJO206" s="64"/>
      <c r="NJT206" s="64"/>
      <c r="NJU206" s="64"/>
      <c r="NJV206" s="64"/>
      <c r="NJW206" s="64"/>
      <c r="NJX206" s="64"/>
      <c r="NJY206" s="64"/>
      <c r="NJZ206" s="64"/>
      <c r="NKA206" s="64"/>
      <c r="NKB206" s="64"/>
      <c r="NKC206" s="64"/>
      <c r="NKD206" s="64"/>
      <c r="NKE206" s="64"/>
      <c r="NKF206" s="64"/>
      <c r="NKG206" s="64"/>
      <c r="NKH206" s="64"/>
      <c r="NKI206" s="64"/>
      <c r="NKJ206" s="64"/>
      <c r="NKK206" s="64"/>
      <c r="NKL206" s="64"/>
      <c r="NKM206" s="64"/>
      <c r="NKN206" s="64"/>
      <c r="NKO206" s="64"/>
      <c r="NKP206" s="64"/>
      <c r="NKQ206" s="64"/>
      <c r="NKR206" s="64"/>
      <c r="NKS206" s="64"/>
      <c r="NKT206" s="64"/>
      <c r="NKU206" s="64"/>
      <c r="NKV206" s="64"/>
      <c r="NKW206" s="64"/>
      <c r="NKX206" s="64"/>
      <c r="NKY206" s="64"/>
      <c r="NKZ206" s="64"/>
      <c r="NLA206" s="64"/>
      <c r="NLB206" s="64"/>
      <c r="NLC206" s="64"/>
      <c r="NLD206" s="64"/>
      <c r="NLE206" s="64"/>
      <c r="NLF206" s="64"/>
      <c r="NLG206" s="64"/>
      <c r="NLH206" s="64"/>
      <c r="NLI206" s="64"/>
      <c r="NLJ206" s="64"/>
      <c r="NLK206" s="64"/>
      <c r="NLL206" s="64"/>
      <c r="NLM206" s="64"/>
      <c r="NLN206" s="64"/>
      <c r="NLO206" s="64"/>
      <c r="NLP206" s="64"/>
      <c r="NLQ206" s="64"/>
      <c r="NLR206" s="64"/>
      <c r="NLS206" s="64"/>
      <c r="NLT206" s="64"/>
      <c r="NLU206" s="64"/>
      <c r="NLV206" s="64"/>
      <c r="NLW206" s="64"/>
      <c r="NLX206" s="64"/>
      <c r="NLY206" s="64"/>
      <c r="NLZ206" s="64"/>
      <c r="NMA206" s="64"/>
      <c r="NMB206" s="64"/>
      <c r="NMC206" s="64"/>
      <c r="NMD206" s="64"/>
      <c r="NME206" s="64"/>
      <c r="NMF206" s="64"/>
      <c r="NMG206" s="64"/>
      <c r="NMH206" s="64"/>
      <c r="NMI206" s="64"/>
      <c r="NMJ206" s="64"/>
      <c r="NMK206" s="64"/>
      <c r="NML206" s="64"/>
      <c r="NMM206" s="64"/>
      <c r="NMN206" s="64"/>
      <c r="NMO206" s="64"/>
      <c r="NMP206" s="64"/>
      <c r="NMQ206" s="64"/>
      <c r="NMR206" s="64"/>
      <c r="NMS206" s="64"/>
      <c r="NMT206" s="64"/>
      <c r="NMU206" s="64"/>
      <c r="NMV206" s="64"/>
      <c r="NMW206" s="64"/>
      <c r="NMX206" s="64"/>
      <c r="NMY206" s="64"/>
      <c r="NMZ206" s="64"/>
      <c r="NNA206" s="64"/>
      <c r="NNB206" s="64"/>
      <c r="NNC206" s="64"/>
      <c r="NND206" s="64"/>
      <c r="NNE206" s="64"/>
      <c r="NNF206" s="64"/>
      <c r="NNG206" s="64"/>
      <c r="NNH206" s="64"/>
      <c r="NNI206" s="64"/>
      <c r="NNJ206" s="64"/>
      <c r="NNK206" s="64"/>
      <c r="NNL206" s="64"/>
      <c r="NNM206" s="64"/>
      <c r="NNN206" s="64"/>
      <c r="NNO206" s="64"/>
      <c r="NNP206" s="64"/>
      <c r="NNQ206" s="64"/>
      <c r="NNR206" s="64"/>
      <c r="NNS206" s="64"/>
      <c r="NNT206" s="64"/>
      <c r="NNU206" s="64"/>
      <c r="NNV206" s="64"/>
      <c r="NNW206" s="64"/>
      <c r="NNX206" s="64"/>
      <c r="NNY206" s="64"/>
      <c r="NNZ206" s="64"/>
      <c r="NOA206" s="64"/>
      <c r="NOB206" s="64"/>
      <c r="NOC206" s="64"/>
      <c r="NOD206" s="64"/>
      <c r="NOE206" s="64"/>
      <c r="NOF206" s="64"/>
      <c r="NOG206" s="64"/>
      <c r="NOH206" s="64"/>
      <c r="NOI206" s="64"/>
      <c r="NOJ206" s="64"/>
      <c r="NOK206" s="64"/>
      <c r="NOL206" s="64"/>
      <c r="NOM206" s="64"/>
      <c r="NON206" s="64"/>
      <c r="NOO206" s="64"/>
      <c r="NOP206" s="64"/>
      <c r="NOQ206" s="64"/>
      <c r="NOR206" s="64"/>
      <c r="NOS206" s="64"/>
      <c r="NOT206" s="64"/>
      <c r="NOU206" s="64"/>
      <c r="NOV206" s="64"/>
      <c r="NOW206" s="64"/>
      <c r="NOX206" s="64"/>
      <c r="NOY206" s="64"/>
      <c r="NOZ206" s="64"/>
      <c r="NPA206" s="64"/>
      <c r="NPB206" s="64"/>
      <c r="NPC206" s="64"/>
      <c r="NPD206" s="64"/>
      <c r="NPE206" s="64"/>
      <c r="NPF206" s="64"/>
      <c r="NPG206" s="64"/>
      <c r="NPH206" s="64"/>
      <c r="NPI206" s="64"/>
      <c r="NPJ206" s="64"/>
      <c r="NPK206" s="64"/>
      <c r="NPL206" s="64"/>
      <c r="NPM206" s="64"/>
      <c r="NPN206" s="64"/>
      <c r="NPO206" s="64"/>
      <c r="NPP206" s="64"/>
      <c r="NPQ206" s="64"/>
      <c r="NPR206" s="64"/>
      <c r="NPS206" s="64"/>
      <c r="NPT206" s="64"/>
      <c r="NPU206" s="64"/>
      <c r="NPV206" s="64"/>
      <c r="NPW206" s="64"/>
      <c r="NPX206" s="64"/>
      <c r="NPY206" s="64"/>
      <c r="NPZ206" s="64"/>
      <c r="NQA206" s="64"/>
      <c r="NQB206" s="64"/>
      <c r="NQC206" s="64"/>
      <c r="NQD206" s="64"/>
      <c r="NQE206" s="64"/>
      <c r="NQF206" s="64"/>
      <c r="NQG206" s="64"/>
      <c r="NQH206" s="64"/>
      <c r="NQI206" s="64"/>
      <c r="NQJ206" s="64"/>
      <c r="NQK206" s="64"/>
      <c r="NQL206" s="64"/>
      <c r="NQM206" s="64"/>
      <c r="NQN206" s="64"/>
      <c r="NQO206" s="64"/>
      <c r="NQP206" s="64"/>
      <c r="NQQ206" s="64"/>
      <c r="NQR206" s="64"/>
      <c r="NQS206" s="64"/>
      <c r="NQT206" s="64"/>
      <c r="NQU206" s="64"/>
      <c r="NQV206" s="64"/>
      <c r="NQW206" s="64"/>
      <c r="NQX206" s="64"/>
      <c r="NQY206" s="64"/>
      <c r="NQZ206" s="64"/>
      <c r="NRA206" s="64"/>
      <c r="NRB206" s="64"/>
      <c r="NRC206" s="64"/>
      <c r="NRD206" s="64"/>
      <c r="NRE206" s="64"/>
      <c r="NRF206" s="64"/>
      <c r="NRG206" s="64"/>
      <c r="NRH206" s="64"/>
      <c r="NRI206" s="64"/>
      <c r="NRJ206" s="64"/>
      <c r="NRK206" s="64"/>
      <c r="NRL206" s="64"/>
      <c r="NRM206" s="64"/>
      <c r="NRN206" s="64"/>
      <c r="NRO206" s="64"/>
      <c r="NRP206" s="64"/>
      <c r="NRQ206" s="64"/>
      <c r="NRR206" s="64"/>
      <c r="NRS206" s="64"/>
      <c r="NRT206" s="64"/>
      <c r="NRU206" s="64"/>
      <c r="NRV206" s="64"/>
      <c r="NRW206" s="64"/>
      <c r="NRX206" s="64"/>
      <c r="NRY206" s="64"/>
      <c r="NRZ206" s="64"/>
      <c r="NSA206" s="64"/>
      <c r="NSB206" s="64"/>
      <c r="NSC206" s="64"/>
      <c r="NSD206" s="64"/>
      <c r="NSE206" s="64"/>
      <c r="NSF206" s="64"/>
      <c r="NSG206" s="64"/>
      <c r="NSH206" s="64"/>
      <c r="NSI206" s="64"/>
      <c r="NSJ206" s="64"/>
      <c r="NSK206" s="64"/>
      <c r="NSL206" s="64"/>
      <c r="NSM206" s="64"/>
      <c r="NSN206" s="64"/>
      <c r="NSO206" s="64"/>
      <c r="NSP206" s="64"/>
      <c r="NSQ206" s="64"/>
      <c r="NSR206" s="64"/>
      <c r="NSS206" s="64"/>
      <c r="NST206" s="64"/>
      <c r="NSU206" s="64"/>
      <c r="NSV206" s="64"/>
      <c r="NSW206" s="64"/>
      <c r="NSX206" s="64"/>
      <c r="NSY206" s="64"/>
      <c r="NSZ206" s="64"/>
      <c r="NTB206" s="64"/>
      <c r="NTD206" s="64"/>
      <c r="NTE206" s="64"/>
      <c r="NTF206" s="64"/>
      <c r="NTG206" s="64"/>
      <c r="NTH206" s="64"/>
      <c r="NTI206" s="64"/>
      <c r="NTJ206" s="64"/>
      <c r="NTK206" s="64"/>
      <c r="NTP206" s="64"/>
      <c r="NTQ206" s="64"/>
      <c r="NTR206" s="64"/>
      <c r="NTS206" s="64"/>
      <c r="NTT206" s="64"/>
      <c r="NTU206" s="64"/>
      <c r="NTV206" s="64"/>
      <c r="NTW206" s="64"/>
      <c r="NTX206" s="64"/>
      <c r="NTY206" s="64"/>
      <c r="NTZ206" s="64"/>
      <c r="NUA206" s="64"/>
      <c r="NUB206" s="64"/>
      <c r="NUC206" s="64"/>
      <c r="NUD206" s="64"/>
      <c r="NUE206" s="64"/>
      <c r="NUF206" s="64"/>
      <c r="NUG206" s="64"/>
      <c r="NUH206" s="64"/>
      <c r="NUI206" s="64"/>
      <c r="NUJ206" s="64"/>
      <c r="NUK206" s="64"/>
      <c r="NUL206" s="64"/>
      <c r="NUM206" s="64"/>
      <c r="NUN206" s="64"/>
      <c r="NUO206" s="64"/>
      <c r="NUP206" s="64"/>
      <c r="NUQ206" s="64"/>
      <c r="NUR206" s="64"/>
      <c r="NUS206" s="64"/>
      <c r="NUT206" s="64"/>
      <c r="NUU206" s="64"/>
      <c r="NUV206" s="64"/>
      <c r="NUW206" s="64"/>
      <c r="NUX206" s="64"/>
      <c r="NUY206" s="64"/>
      <c r="NUZ206" s="64"/>
      <c r="NVA206" s="64"/>
      <c r="NVB206" s="64"/>
      <c r="NVC206" s="64"/>
      <c r="NVD206" s="64"/>
      <c r="NVE206" s="64"/>
      <c r="NVF206" s="64"/>
      <c r="NVG206" s="64"/>
      <c r="NVH206" s="64"/>
      <c r="NVI206" s="64"/>
      <c r="NVJ206" s="64"/>
      <c r="NVK206" s="64"/>
      <c r="NVL206" s="64"/>
      <c r="NVM206" s="64"/>
      <c r="NVN206" s="64"/>
      <c r="NVO206" s="64"/>
      <c r="NVP206" s="64"/>
      <c r="NVQ206" s="64"/>
      <c r="NVR206" s="64"/>
      <c r="NVS206" s="64"/>
      <c r="NVT206" s="64"/>
      <c r="NVU206" s="64"/>
      <c r="NVV206" s="64"/>
      <c r="NVW206" s="64"/>
      <c r="NVX206" s="64"/>
      <c r="NVY206" s="64"/>
      <c r="NVZ206" s="64"/>
      <c r="NWA206" s="64"/>
      <c r="NWB206" s="64"/>
      <c r="NWC206" s="64"/>
      <c r="NWD206" s="64"/>
      <c r="NWE206" s="64"/>
      <c r="NWF206" s="64"/>
      <c r="NWG206" s="64"/>
      <c r="NWH206" s="64"/>
      <c r="NWI206" s="64"/>
      <c r="NWJ206" s="64"/>
      <c r="NWK206" s="64"/>
      <c r="NWL206" s="64"/>
      <c r="NWM206" s="64"/>
      <c r="NWN206" s="64"/>
      <c r="NWO206" s="64"/>
      <c r="NWP206" s="64"/>
      <c r="NWQ206" s="64"/>
      <c r="NWR206" s="64"/>
      <c r="NWS206" s="64"/>
      <c r="NWT206" s="64"/>
      <c r="NWU206" s="64"/>
      <c r="NWV206" s="64"/>
      <c r="NWW206" s="64"/>
      <c r="NWX206" s="64"/>
      <c r="NWY206" s="64"/>
      <c r="NWZ206" s="64"/>
      <c r="NXA206" s="64"/>
      <c r="NXB206" s="64"/>
      <c r="NXC206" s="64"/>
      <c r="NXD206" s="64"/>
      <c r="NXE206" s="64"/>
      <c r="NXF206" s="64"/>
      <c r="NXG206" s="64"/>
      <c r="NXH206" s="64"/>
      <c r="NXI206" s="64"/>
      <c r="NXJ206" s="64"/>
      <c r="NXK206" s="64"/>
      <c r="NXL206" s="64"/>
      <c r="NXM206" s="64"/>
      <c r="NXN206" s="64"/>
      <c r="NXO206" s="64"/>
      <c r="NXP206" s="64"/>
      <c r="NXQ206" s="64"/>
      <c r="NXR206" s="64"/>
      <c r="NXS206" s="64"/>
      <c r="NXT206" s="64"/>
      <c r="NXU206" s="64"/>
      <c r="NXV206" s="64"/>
      <c r="NXW206" s="64"/>
      <c r="NXX206" s="64"/>
      <c r="NXY206" s="64"/>
      <c r="NXZ206" s="64"/>
      <c r="NYA206" s="64"/>
      <c r="NYB206" s="64"/>
      <c r="NYC206" s="64"/>
      <c r="NYD206" s="64"/>
      <c r="NYE206" s="64"/>
      <c r="NYF206" s="64"/>
      <c r="NYG206" s="64"/>
      <c r="NYH206" s="64"/>
      <c r="NYI206" s="64"/>
      <c r="NYJ206" s="64"/>
      <c r="NYK206" s="64"/>
      <c r="NYL206" s="64"/>
      <c r="NYM206" s="64"/>
      <c r="NYN206" s="64"/>
      <c r="NYO206" s="64"/>
      <c r="NYP206" s="64"/>
      <c r="NYQ206" s="64"/>
      <c r="NYR206" s="64"/>
      <c r="NYS206" s="64"/>
      <c r="NYT206" s="64"/>
      <c r="NYU206" s="64"/>
      <c r="NYV206" s="64"/>
      <c r="NYW206" s="64"/>
      <c r="NYX206" s="64"/>
      <c r="NYY206" s="64"/>
      <c r="NYZ206" s="64"/>
      <c r="NZA206" s="64"/>
      <c r="NZB206" s="64"/>
      <c r="NZC206" s="64"/>
      <c r="NZD206" s="64"/>
      <c r="NZE206" s="64"/>
      <c r="NZF206" s="64"/>
      <c r="NZG206" s="64"/>
      <c r="NZH206" s="64"/>
      <c r="NZI206" s="64"/>
      <c r="NZJ206" s="64"/>
      <c r="NZK206" s="64"/>
      <c r="NZL206" s="64"/>
      <c r="NZM206" s="64"/>
      <c r="NZN206" s="64"/>
      <c r="NZO206" s="64"/>
      <c r="NZP206" s="64"/>
      <c r="NZQ206" s="64"/>
      <c r="NZR206" s="64"/>
      <c r="NZS206" s="64"/>
      <c r="NZT206" s="64"/>
      <c r="NZU206" s="64"/>
      <c r="NZV206" s="64"/>
      <c r="NZW206" s="64"/>
      <c r="NZX206" s="64"/>
      <c r="NZY206" s="64"/>
      <c r="NZZ206" s="64"/>
      <c r="OAA206" s="64"/>
      <c r="OAB206" s="64"/>
      <c r="OAC206" s="64"/>
      <c r="OAD206" s="64"/>
      <c r="OAE206" s="64"/>
      <c r="OAF206" s="64"/>
      <c r="OAG206" s="64"/>
      <c r="OAH206" s="64"/>
      <c r="OAI206" s="64"/>
      <c r="OAJ206" s="64"/>
      <c r="OAK206" s="64"/>
      <c r="OAL206" s="64"/>
      <c r="OAM206" s="64"/>
      <c r="OAN206" s="64"/>
      <c r="OAO206" s="64"/>
      <c r="OAP206" s="64"/>
      <c r="OAQ206" s="64"/>
      <c r="OAR206" s="64"/>
      <c r="OAS206" s="64"/>
      <c r="OAT206" s="64"/>
      <c r="OAU206" s="64"/>
      <c r="OAV206" s="64"/>
      <c r="OAW206" s="64"/>
      <c r="OAX206" s="64"/>
      <c r="OAY206" s="64"/>
      <c r="OAZ206" s="64"/>
      <c r="OBA206" s="64"/>
      <c r="OBB206" s="64"/>
      <c r="OBC206" s="64"/>
      <c r="OBD206" s="64"/>
      <c r="OBE206" s="64"/>
      <c r="OBF206" s="64"/>
      <c r="OBG206" s="64"/>
      <c r="OBH206" s="64"/>
      <c r="OBI206" s="64"/>
      <c r="OBJ206" s="64"/>
      <c r="OBK206" s="64"/>
      <c r="OBL206" s="64"/>
      <c r="OBM206" s="64"/>
      <c r="OBN206" s="64"/>
      <c r="OBO206" s="64"/>
      <c r="OBP206" s="64"/>
      <c r="OBQ206" s="64"/>
      <c r="OBR206" s="64"/>
      <c r="OBS206" s="64"/>
      <c r="OBT206" s="64"/>
      <c r="OBU206" s="64"/>
      <c r="OBV206" s="64"/>
      <c r="OBW206" s="64"/>
      <c r="OBX206" s="64"/>
      <c r="OBY206" s="64"/>
      <c r="OBZ206" s="64"/>
      <c r="OCA206" s="64"/>
      <c r="OCB206" s="64"/>
      <c r="OCC206" s="64"/>
      <c r="OCD206" s="64"/>
      <c r="OCE206" s="64"/>
      <c r="OCF206" s="64"/>
      <c r="OCG206" s="64"/>
      <c r="OCH206" s="64"/>
      <c r="OCI206" s="64"/>
      <c r="OCJ206" s="64"/>
      <c r="OCK206" s="64"/>
      <c r="OCL206" s="64"/>
      <c r="OCM206" s="64"/>
      <c r="OCN206" s="64"/>
      <c r="OCO206" s="64"/>
      <c r="OCP206" s="64"/>
      <c r="OCQ206" s="64"/>
      <c r="OCR206" s="64"/>
      <c r="OCS206" s="64"/>
      <c r="OCT206" s="64"/>
      <c r="OCU206" s="64"/>
      <c r="OCV206" s="64"/>
      <c r="OCX206" s="64"/>
      <c r="OCZ206" s="64"/>
      <c r="ODA206" s="64"/>
      <c r="ODB206" s="64"/>
      <c r="ODC206" s="64"/>
      <c r="ODD206" s="64"/>
      <c r="ODE206" s="64"/>
      <c r="ODF206" s="64"/>
      <c r="ODG206" s="64"/>
      <c r="ODL206" s="64"/>
      <c r="ODM206" s="64"/>
      <c r="ODN206" s="64"/>
      <c r="ODO206" s="64"/>
      <c r="ODP206" s="64"/>
      <c r="ODQ206" s="64"/>
      <c r="ODR206" s="64"/>
      <c r="ODS206" s="64"/>
      <c r="ODT206" s="64"/>
      <c r="ODU206" s="64"/>
      <c r="ODV206" s="64"/>
      <c r="ODW206" s="64"/>
      <c r="ODX206" s="64"/>
      <c r="ODY206" s="64"/>
      <c r="ODZ206" s="64"/>
      <c r="OEA206" s="64"/>
      <c r="OEB206" s="64"/>
      <c r="OEC206" s="64"/>
      <c r="OED206" s="64"/>
      <c r="OEE206" s="64"/>
      <c r="OEF206" s="64"/>
      <c r="OEG206" s="64"/>
      <c r="OEH206" s="64"/>
      <c r="OEI206" s="64"/>
      <c r="OEJ206" s="64"/>
      <c r="OEK206" s="64"/>
      <c r="OEL206" s="64"/>
      <c r="OEM206" s="64"/>
      <c r="OEN206" s="64"/>
      <c r="OEO206" s="64"/>
      <c r="OEP206" s="64"/>
      <c r="OEQ206" s="64"/>
      <c r="OER206" s="64"/>
      <c r="OES206" s="64"/>
      <c r="OET206" s="64"/>
      <c r="OEU206" s="64"/>
      <c r="OEV206" s="64"/>
      <c r="OEW206" s="64"/>
      <c r="OEX206" s="64"/>
      <c r="OEY206" s="64"/>
      <c r="OEZ206" s="64"/>
      <c r="OFA206" s="64"/>
      <c r="OFB206" s="64"/>
      <c r="OFC206" s="64"/>
      <c r="OFD206" s="64"/>
      <c r="OFE206" s="64"/>
      <c r="OFF206" s="64"/>
      <c r="OFG206" s="64"/>
      <c r="OFH206" s="64"/>
      <c r="OFI206" s="64"/>
      <c r="OFJ206" s="64"/>
      <c r="OFK206" s="64"/>
      <c r="OFL206" s="64"/>
      <c r="OFM206" s="64"/>
      <c r="OFN206" s="64"/>
      <c r="OFO206" s="64"/>
      <c r="OFP206" s="64"/>
      <c r="OFQ206" s="64"/>
      <c r="OFR206" s="64"/>
      <c r="OFS206" s="64"/>
      <c r="OFT206" s="64"/>
      <c r="OFU206" s="64"/>
      <c r="OFV206" s="64"/>
      <c r="OFW206" s="64"/>
      <c r="OFX206" s="64"/>
      <c r="OFY206" s="64"/>
      <c r="OFZ206" s="64"/>
      <c r="OGA206" s="64"/>
      <c r="OGB206" s="64"/>
      <c r="OGC206" s="64"/>
      <c r="OGD206" s="64"/>
      <c r="OGE206" s="64"/>
      <c r="OGF206" s="64"/>
      <c r="OGG206" s="64"/>
      <c r="OGH206" s="64"/>
      <c r="OGI206" s="64"/>
      <c r="OGJ206" s="64"/>
      <c r="OGK206" s="64"/>
      <c r="OGL206" s="64"/>
      <c r="OGM206" s="64"/>
      <c r="OGN206" s="64"/>
      <c r="OGO206" s="64"/>
      <c r="OGP206" s="64"/>
      <c r="OGQ206" s="64"/>
      <c r="OGR206" s="64"/>
      <c r="OGS206" s="64"/>
      <c r="OGT206" s="64"/>
      <c r="OGU206" s="64"/>
      <c r="OGV206" s="64"/>
      <c r="OGW206" s="64"/>
      <c r="OGX206" s="64"/>
      <c r="OGY206" s="64"/>
      <c r="OGZ206" s="64"/>
      <c r="OHA206" s="64"/>
      <c r="OHB206" s="64"/>
      <c r="OHC206" s="64"/>
      <c r="OHD206" s="64"/>
      <c r="OHE206" s="64"/>
      <c r="OHF206" s="64"/>
      <c r="OHG206" s="64"/>
      <c r="OHH206" s="64"/>
      <c r="OHI206" s="64"/>
      <c r="OHJ206" s="64"/>
      <c r="OHK206" s="64"/>
      <c r="OHL206" s="64"/>
      <c r="OHM206" s="64"/>
      <c r="OHN206" s="64"/>
      <c r="OHO206" s="64"/>
      <c r="OHP206" s="64"/>
      <c r="OHQ206" s="64"/>
      <c r="OHR206" s="64"/>
      <c r="OHS206" s="64"/>
      <c r="OHT206" s="64"/>
      <c r="OHU206" s="64"/>
      <c r="OHV206" s="64"/>
      <c r="OHW206" s="64"/>
      <c r="OHX206" s="64"/>
      <c r="OHY206" s="64"/>
      <c r="OHZ206" s="64"/>
      <c r="OIA206" s="64"/>
      <c r="OIB206" s="64"/>
      <c r="OIC206" s="64"/>
      <c r="OID206" s="64"/>
      <c r="OIE206" s="64"/>
      <c r="OIF206" s="64"/>
      <c r="OIG206" s="64"/>
      <c r="OIH206" s="64"/>
      <c r="OII206" s="64"/>
      <c r="OIJ206" s="64"/>
      <c r="OIK206" s="64"/>
      <c r="OIL206" s="64"/>
      <c r="OIM206" s="64"/>
      <c r="OIN206" s="64"/>
      <c r="OIO206" s="64"/>
      <c r="OIP206" s="64"/>
      <c r="OIQ206" s="64"/>
      <c r="OIR206" s="64"/>
      <c r="OIS206" s="64"/>
      <c r="OIT206" s="64"/>
      <c r="OIU206" s="64"/>
      <c r="OIV206" s="64"/>
      <c r="OIW206" s="64"/>
      <c r="OIX206" s="64"/>
      <c r="OIY206" s="64"/>
      <c r="OIZ206" s="64"/>
      <c r="OJA206" s="64"/>
      <c r="OJB206" s="64"/>
      <c r="OJC206" s="64"/>
      <c r="OJD206" s="64"/>
      <c r="OJE206" s="64"/>
      <c r="OJF206" s="64"/>
      <c r="OJG206" s="64"/>
      <c r="OJH206" s="64"/>
      <c r="OJI206" s="64"/>
      <c r="OJJ206" s="64"/>
      <c r="OJK206" s="64"/>
      <c r="OJL206" s="64"/>
      <c r="OJM206" s="64"/>
      <c r="OJN206" s="64"/>
      <c r="OJO206" s="64"/>
      <c r="OJP206" s="64"/>
      <c r="OJQ206" s="64"/>
      <c r="OJR206" s="64"/>
      <c r="OJS206" s="64"/>
      <c r="OJT206" s="64"/>
      <c r="OJU206" s="64"/>
      <c r="OJV206" s="64"/>
      <c r="OJW206" s="64"/>
      <c r="OJX206" s="64"/>
      <c r="OJY206" s="64"/>
      <c r="OJZ206" s="64"/>
      <c r="OKA206" s="64"/>
      <c r="OKB206" s="64"/>
      <c r="OKC206" s="64"/>
      <c r="OKD206" s="64"/>
      <c r="OKE206" s="64"/>
      <c r="OKF206" s="64"/>
      <c r="OKG206" s="64"/>
      <c r="OKH206" s="64"/>
      <c r="OKI206" s="64"/>
      <c r="OKJ206" s="64"/>
      <c r="OKK206" s="64"/>
      <c r="OKL206" s="64"/>
      <c r="OKM206" s="64"/>
      <c r="OKN206" s="64"/>
      <c r="OKO206" s="64"/>
      <c r="OKP206" s="64"/>
      <c r="OKQ206" s="64"/>
      <c r="OKR206" s="64"/>
      <c r="OKS206" s="64"/>
      <c r="OKT206" s="64"/>
      <c r="OKU206" s="64"/>
      <c r="OKV206" s="64"/>
      <c r="OKW206" s="64"/>
      <c r="OKX206" s="64"/>
      <c r="OKY206" s="64"/>
      <c r="OKZ206" s="64"/>
      <c r="OLA206" s="64"/>
      <c r="OLB206" s="64"/>
      <c r="OLC206" s="64"/>
      <c r="OLD206" s="64"/>
      <c r="OLE206" s="64"/>
      <c r="OLF206" s="64"/>
      <c r="OLG206" s="64"/>
      <c r="OLH206" s="64"/>
      <c r="OLI206" s="64"/>
      <c r="OLJ206" s="64"/>
      <c r="OLK206" s="64"/>
      <c r="OLL206" s="64"/>
      <c r="OLM206" s="64"/>
      <c r="OLN206" s="64"/>
      <c r="OLO206" s="64"/>
      <c r="OLP206" s="64"/>
      <c r="OLQ206" s="64"/>
      <c r="OLR206" s="64"/>
      <c r="OLS206" s="64"/>
      <c r="OLT206" s="64"/>
      <c r="OLU206" s="64"/>
      <c r="OLV206" s="64"/>
      <c r="OLW206" s="64"/>
      <c r="OLX206" s="64"/>
      <c r="OLY206" s="64"/>
      <c r="OLZ206" s="64"/>
      <c r="OMA206" s="64"/>
      <c r="OMB206" s="64"/>
      <c r="OMC206" s="64"/>
      <c r="OMD206" s="64"/>
      <c r="OME206" s="64"/>
      <c r="OMF206" s="64"/>
      <c r="OMG206" s="64"/>
      <c r="OMH206" s="64"/>
      <c r="OMI206" s="64"/>
      <c r="OMJ206" s="64"/>
      <c r="OMK206" s="64"/>
      <c r="OML206" s="64"/>
      <c r="OMM206" s="64"/>
      <c r="OMN206" s="64"/>
      <c r="OMO206" s="64"/>
      <c r="OMP206" s="64"/>
      <c r="OMQ206" s="64"/>
      <c r="OMR206" s="64"/>
      <c r="OMT206" s="64"/>
      <c r="OMV206" s="64"/>
      <c r="OMW206" s="64"/>
      <c r="OMX206" s="64"/>
      <c r="OMY206" s="64"/>
      <c r="OMZ206" s="64"/>
      <c r="ONA206" s="64"/>
      <c r="ONB206" s="64"/>
      <c r="ONC206" s="64"/>
      <c r="ONH206" s="64"/>
      <c r="ONI206" s="64"/>
      <c r="ONJ206" s="64"/>
      <c r="ONK206" s="64"/>
      <c r="ONL206" s="64"/>
      <c r="ONM206" s="64"/>
      <c r="ONN206" s="64"/>
      <c r="ONO206" s="64"/>
      <c r="ONP206" s="64"/>
      <c r="ONQ206" s="64"/>
      <c r="ONR206" s="64"/>
      <c r="ONS206" s="64"/>
      <c r="ONT206" s="64"/>
      <c r="ONU206" s="64"/>
      <c r="ONV206" s="64"/>
      <c r="ONW206" s="64"/>
      <c r="ONX206" s="64"/>
      <c r="ONY206" s="64"/>
      <c r="ONZ206" s="64"/>
      <c r="OOA206" s="64"/>
      <c r="OOB206" s="64"/>
      <c r="OOC206" s="64"/>
      <c r="OOD206" s="64"/>
      <c r="OOE206" s="64"/>
      <c r="OOF206" s="64"/>
      <c r="OOG206" s="64"/>
      <c r="OOH206" s="64"/>
      <c r="OOI206" s="64"/>
      <c r="OOJ206" s="64"/>
      <c r="OOK206" s="64"/>
      <c r="OOL206" s="64"/>
      <c r="OOM206" s="64"/>
      <c r="OON206" s="64"/>
      <c r="OOO206" s="64"/>
      <c r="OOP206" s="64"/>
      <c r="OOQ206" s="64"/>
      <c r="OOR206" s="64"/>
      <c r="OOS206" s="64"/>
      <c r="OOT206" s="64"/>
      <c r="OOU206" s="64"/>
      <c r="OOV206" s="64"/>
      <c r="OOW206" s="64"/>
      <c r="OOX206" s="64"/>
      <c r="OOY206" s="64"/>
      <c r="OOZ206" s="64"/>
      <c r="OPA206" s="64"/>
      <c r="OPB206" s="64"/>
      <c r="OPC206" s="64"/>
      <c r="OPD206" s="64"/>
      <c r="OPE206" s="64"/>
      <c r="OPF206" s="64"/>
      <c r="OPG206" s="64"/>
      <c r="OPH206" s="64"/>
      <c r="OPI206" s="64"/>
      <c r="OPJ206" s="64"/>
      <c r="OPK206" s="64"/>
      <c r="OPL206" s="64"/>
      <c r="OPM206" s="64"/>
      <c r="OPN206" s="64"/>
      <c r="OPO206" s="64"/>
      <c r="OPP206" s="64"/>
      <c r="OPQ206" s="64"/>
      <c r="OPR206" s="64"/>
      <c r="OPS206" s="64"/>
      <c r="OPT206" s="64"/>
      <c r="OPU206" s="64"/>
      <c r="OPV206" s="64"/>
      <c r="OPW206" s="64"/>
      <c r="OPX206" s="64"/>
      <c r="OPY206" s="64"/>
      <c r="OPZ206" s="64"/>
      <c r="OQA206" s="64"/>
      <c r="OQB206" s="64"/>
      <c r="OQC206" s="64"/>
      <c r="OQD206" s="64"/>
      <c r="OQE206" s="64"/>
      <c r="OQF206" s="64"/>
      <c r="OQG206" s="64"/>
      <c r="OQH206" s="64"/>
      <c r="OQI206" s="64"/>
      <c r="OQJ206" s="64"/>
      <c r="OQK206" s="64"/>
      <c r="OQL206" s="64"/>
      <c r="OQM206" s="64"/>
      <c r="OQN206" s="64"/>
      <c r="OQO206" s="64"/>
      <c r="OQP206" s="64"/>
      <c r="OQQ206" s="64"/>
      <c r="OQR206" s="64"/>
      <c r="OQS206" s="64"/>
      <c r="OQT206" s="64"/>
      <c r="OQU206" s="64"/>
      <c r="OQV206" s="64"/>
      <c r="OQW206" s="64"/>
      <c r="OQX206" s="64"/>
      <c r="OQY206" s="64"/>
      <c r="OQZ206" s="64"/>
      <c r="ORA206" s="64"/>
      <c r="ORB206" s="64"/>
      <c r="ORC206" s="64"/>
      <c r="ORD206" s="64"/>
      <c r="ORE206" s="64"/>
      <c r="ORF206" s="64"/>
      <c r="ORG206" s="64"/>
      <c r="ORH206" s="64"/>
      <c r="ORI206" s="64"/>
      <c r="ORJ206" s="64"/>
      <c r="ORK206" s="64"/>
      <c r="ORL206" s="64"/>
      <c r="ORM206" s="64"/>
      <c r="ORN206" s="64"/>
      <c r="ORO206" s="64"/>
      <c r="ORP206" s="64"/>
      <c r="ORQ206" s="64"/>
      <c r="ORR206" s="64"/>
      <c r="ORS206" s="64"/>
      <c r="ORT206" s="64"/>
      <c r="ORU206" s="64"/>
      <c r="ORV206" s="64"/>
      <c r="ORW206" s="64"/>
      <c r="ORX206" s="64"/>
      <c r="ORY206" s="64"/>
      <c r="ORZ206" s="64"/>
      <c r="OSA206" s="64"/>
      <c r="OSB206" s="64"/>
      <c r="OSC206" s="64"/>
      <c r="OSD206" s="64"/>
      <c r="OSE206" s="64"/>
      <c r="OSF206" s="64"/>
      <c r="OSG206" s="64"/>
      <c r="OSH206" s="64"/>
      <c r="OSI206" s="64"/>
      <c r="OSJ206" s="64"/>
      <c r="OSK206" s="64"/>
      <c r="OSL206" s="64"/>
      <c r="OSM206" s="64"/>
      <c r="OSN206" s="64"/>
      <c r="OSO206" s="64"/>
      <c r="OSP206" s="64"/>
      <c r="OSQ206" s="64"/>
      <c r="OSR206" s="64"/>
      <c r="OSS206" s="64"/>
      <c r="OST206" s="64"/>
      <c r="OSU206" s="64"/>
      <c r="OSV206" s="64"/>
      <c r="OSW206" s="64"/>
      <c r="OSX206" s="64"/>
      <c r="OSY206" s="64"/>
      <c r="OSZ206" s="64"/>
      <c r="OTA206" s="64"/>
      <c r="OTB206" s="64"/>
      <c r="OTC206" s="64"/>
      <c r="OTD206" s="64"/>
      <c r="OTE206" s="64"/>
      <c r="OTF206" s="64"/>
      <c r="OTG206" s="64"/>
      <c r="OTH206" s="64"/>
      <c r="OTI206" s="64"/>
      <c r="OTJ206" s="64"/>
      <c r="OTK206" s="64"/>
      <c r="OTL206" s="64"/>
      <c r="OTM206" s="64"/>
      <c r="OTN206" s="64"/>
      <c r="OTO206" s="64"/>
      <c r="OTP206" s="64"/>
      <c r="OTQ206" s="64"/>
      <c r="OTR206" s="64"/>
      <c r="OTS206" s="64"/>
      <c r="OTT206" s="64"/>
      <c r="OTU206" s="64"/>
      <c r="OTV206" s="64"/>
      <c r="OTW206" s="64"/>
      <c r="OTX206" s="64"/>
      <c r="OTY206" s="64"/>
      <c r="OTZ206" s="64"/>
      <c r="OUA206" s="64"/>
      <c r="OUB206" s="64"/>
      <c r="OUC206" s="64"/>
      <c r="OUD206" s="64"/>
      <c r="OUE206" s="64"/>
      <c r="OUF206" s="64"/>
      <c r="OUG206" s="64"/>
      <c r="OUH206" s="64"/>
      <c r="OUI206" s="64"/>
      <c r="OUJ206" s="64"/>
      <c r="OUK206" s="64"/>
      <c r="OUL206" s="64"/>
      <c r="OUM206" s="64"/>
      <c r="OUN206" s="64"/>
      <c r="OUO206" s="64"/>
      <c r="OUP206" s="64"/>
      <c r="OUQ206" s="64"/>
      <c r="OUR206" s="64"/>
      <c r="OUS206" s="64"/>
      <c r="OUT206" s="64"/>
      <c r="OUU206" s="64"/>
      <c r="OUV206" s="64"/>
      <c r="OUW206" s="64"/>
      <c r="OUX206" s="64"/>
      <c r="OUY206" s="64"/>
      <c r="OUZ206" s="64"/>
      <c r="OVA206" s="64"/>
      <c r="OVB206" s="64"/>
      <c r="OVC206" s="64"/>
      <c r="OVD206" s="64"/>
      <c r="OVE206" s="64"/>
      <c r="OVF206" s="64"/>
      <c r="OVG206" s="64"/>
      <c r="OVH206" s="64"/>
      <c r="OVI206" s="64"/>
      <c r="OVJ206" s="64"/>
      <c r="OVK206" s="64"/>
      <c r="OVL206" s="64"/>
      <c r="OVM206" s="64"/>
      <c r="OVN206" s="64"/>
      <c r="OVO206" s="64"/>
      <c r="OVP206" s="64"/>
      <c r="OVQ206" s="64"/>
      <c r="OVR206" s="64"/>
      <c r="OVS206" s="64"/>
      <c r="OVT206" s="64"/>
      <c r="OVU206" s="64"/>
      <c r="OVV206" s="64"/>
      <c r="OVW206" s="64"/>
      <c r="OVX206" s="64"/>
      <c r="OVY206" s="64"/>
      <c r="OVZ206" s="64"/>
      <c r="OWA206" s="64"/>
      <c r="OWB206" s="64"/>
      <c r="OWC206" s="64"/>
      <c r="OWD206" s="64"/>
      <c r="OWE206" s="64"/>
      <c r="OWF206" s="64"/>
      <c r="OWG206" s="64"/>
      <c r="OWH206" s="64"/>
      <c r="OWI206" s="64"/>
      <c r="OWJ206" s="64"/>
      <c r="OWK206" s="64"/>
      <c r="OWL206" s="64"/>
      <c r="OWM206" s="64"/>
      <c r="OWN206" s="64"/>
      <c r="OWP206" s="64"/>
      <c r="OWR206" s="64"/>
      <c r="OWS206" s="64"/>
      <c r="OWT206" s="64"/>
      <c r="OWU206" s="64"/>
      <c r="OWV206" s="64"/>
      <c r="OWW206" s="64"/>
      <c r="OWX206" s="64"/>
      <c r="OWY206" s="64"/>
      <c r="OXD206" s="64"/>
      <c r="OXE206" s="64"/>
      <c r="OXF206" s="64"/>
      <c r="OXG206" s="64"/>
      <c r="OXH206" s="64"/>
      <c r="OXI206" s="64"/>
      <c r="OXJ206" s="64"/>
      <c r="OXK206" s="64"/>
      <c r="OXL206" s="64"/>
      <c r="OXM206" s="64"/>
      <c r="OXN206" s="64"/>
      <c r="OXO206" s="64"/>
      <c r="OXP206" s="64"/>
      <c r="OXQ206" s="64"/>
      <c r="OXR206" s="64"/>
      <c r="OXS206" s="64"/>
      <c r="OXT206" s="64"/>
      <c r="OXU206" s="64"/>
      <c r="OXV206" s="64"/>
      <c r="OXW206" s="64"/>
      <c r="OXX206" s="64"/>
      <c r="OXY206" s="64"/>
      <c r="OXZ206" s="64"/>
      <c r="OYA206" s="64"/>
      <c r="OYB206" s="64"/>
      <c r="OYC206" s="64"/>
      <c r="OYD206" s="64"/>
      <c r="OYE206" s="64"/>
      <c r="OYF206" s="64"/>
      <c r="OYG206" s="64"/>
      <c r="OYH206" s="64"/>
      <c r="OYI206" s="64"/>
      <c r="OYJ206" s="64"/>
      <c r="OYK206" s="64"/>
      <c r="OYL206" s="64"/>
      <c r="OYM206" s="64"/>
      <c r="OYN206" s="64"/>
      <c r="OYO206" s="64"/>
      <c r="OYP206" s="64"/>
      <c r="OYQ206" s="64"/>
      <c r="OYR206" s="64"/>
      <c r="OYS206" s="64"/>
      <c r="OYT206" s="64"/>
      <c r="OYU206" s="64"/>
      <c r="OYV206" s="64"/>
      <c r="OYW206" s="64"/>
      <c r="OYX206" s="64"/>
      <c r="OYY206" s="64"/>
      <c r="OYZ206" s="64"/>
      <c r="OZA206" s="64"/>
      <c r="OZB206" s="64"/>
      <c r="OZC206" s="64"/>
      <c r="OZD206" s="64"/>
      <c r="OZE206" s="64"/>
      <c r="OZF206" s="64"/>
      <c r="OZG206" s="64"/>
      <c r="OZH206" s="64"/>
      <c r="OZI206" s="64"/>
      <c r="OZJ206" s="64"/>
      <c r="OZK206" s="64"/>
      <c r="OZL206" s="64"/>
      <c r="OZM206" s="64"/>
      <c r="OZN206" s="64"/>
      <c r="OZO206" s="64"/>
      <c r="OZP206" s="64"/>
      <c r="OZQ206" s="64"/>
      <c r="OZR206" s="64"/>
      <c r="OZS206" s="64"/>
      <c r="OZT206" s="64"/>
      <c r="OZU206" s="64"/>
      <c r="OZV206" s="64"/>
      <c r="OZW206" s="64"/>
      <c r="OZX206" s="64"/>
      <c r="OZY206" s="64"/>
      <c r="OZZ206" s="64"/>
      <c r="PAA206" s="64"/>
      <c r="PAB206" s="64"/>
      <c r="PAC206" s="64"/>
      <c r="PAD206" s="64"/>
      <c r="PAE206" s="64"/>
      <c r="PAF206" s="64"/>
      <c r="PAG206" s="64"/>
      <c r="PAH206" s="64"/>
      <c r="PAI206" s="64"/>
      <c r="PAJ206" s="64"/>
      <c r="PAK206" s="64"/>
      <c r="PAL206" s="64"/>
      <c r="PAM206" s="64"/>
      <c r="PAN206" s="64"/>
      <c r="PAO206" s="64"/>
      <c r="PAP206" s="64"/>
      <c r="PAQ206" s="64"/>
      <c r="PAR206" s="64"/>
      <c r="PAS206" s="64"/>
      <c r="PAT206" s="64"/>
      <c r="PAU206" s="64"/>
      <c r="PAV206" s="64"/>
      <c r="PAW206" s="64"/>
      <c r="PAX206" s="64"/>
      <c r="PAY206" s="64"/>
      <c r="PAZ206" s="64"/>
      <c r="PBA206" s="64"/>
      <c r="PBB206" s="64"/>
      <c r="PBC206" s="64"/>
      <c r="PBD206" s="64"/>
      <c r="PBE206" s="64"/>
      <c r="PBF206" s="64"/>
      <c r="PBG206" s="64"/>
      <c r="PBH206" s="64"/>
      <c r="PBI206" s="64"/>
      <c r="PBJ206" s="64"/>
      <c r="PBK206" s="64"/>
      <c r="PBL206" s="64"/>
      <c r="PBM206" s="64"/>
      <c r="PBN206" s="64"/>
      <c r="PBO206" s="64"/>
      <c r="PBP206" s="64"/>
      <c r="PBQ206" s="64"/>
      <c r="PBR206" s="64"/>
      <c r="PBS206" s="64"/>
      <c r="PBT206" s="64"/>
      <c r="PBU206" s="64"/>
      <c r="PBV206" s="64"/>
      <c r="PBW206" s="64"/>
      <c r="PBX206" s="64"/>
      <c r="PBY206" s="64"/>
      <c r="PBZ206" s="64"/>
      <c r="PCA206" s="64"/>
      <c r="PCB206" s="64"/>
      <c r="PCC206" s="64"/>
      <c r="PCD206" s="64"/>
      <c r="PCE206" s="64"/>
      <c r="PCF206" s="64"/>
      <c r="PCG206" s="64"/>
      <c r="PCH206" s="64"/>
      <c r="PCI206" s="64"/>
      <c r="PCJ206" s="64"/>
      <c r="PCK206" s="64"/>
      <c r="PCL206" s="64"/>
      <c r="PCM206" s="64"/>
      <c r="PCN206" s="64"/>
      <c r="PCO206" s="64"/>
      <c r="PCP206" s="64"/>
      <c r="PCQ206" s="64"/>
      <c r="PCR206" s="64"/>
      <c r="PCS206" s="64"/>
      <c r="PCT206" s="64"/>
      <c r="PCU206" s="64"/>
      <c r="PCV206" s="64"/>
      <c r="PCW206" s="64"/>
      <c r="PCX206" s="64"/>
      <c r="PCY206" s="64"/>
      <c r="PCZ206" s="64"/>
      <c r="PDA206" s="64"/>
      <c r="PDB206" s="64"/>
      <c r="PDC206" s="64"/>
      <c r="PDD206" s="64"/>
      <c r="PDE206" s="64"/>
      <c r="PDF206" s="64"/>
      <c r="PDG206" s="64"/>
      <c r="PDH206" s="64"/>
      <c r="PDI206" s="64"/>
      <c r="PDJ206" s="64"/>
      <c r="PDK206" s="64"/>
      <c r="PDL206" s="64"/>
      <c r="PDM206" s="64"/>
      <c r="PDN206" s="64"/>
      <c r="PDO206" s="64"/>
      <c r="PDP206" s="64"/>
      <c r="PDQ206" s="64"/>
      <c r="PDR206" s="64"/>
      <c r="PDS206" s="64"/>
      <c r="PDT206" s="64"/>
      <c r="PDU206" s="64"/>
      <c r="PDV206" s="64"/>
      <c r="PDW206" s="64"/>
      <c r="PDX206" s="64"/>
      <c r="PDY206" s="64"/>
      <c r="PDZ206" s="64"/>
      <c r="PEA206" s="64"/>
      <c r="PEB206" s="64"/>
      <c r="PEC206" s="64"/>
      <c r="PED206" s="64"/>
      <c r="PEE206" s="64"/>
      <c r="PEF206" s="64"/>
      <c r="PEG206" s="64"/>
      <c r="PEH206" s="64"/>
      <c r="PEI206" s="64"/>
      <c r="PEJ206" s="64"/>
      <c r="PEK206" s="64"/>
      <c r="PEL206" s="64"/>
      <c r="PEM206" s="64"/>
      <c r="PEN206" s="64"/>
      <c r="PEO206" s="64"/>
      <c r="PEP206" s="64"/>
      <c r="PEQ206" s="64"/>
      <c r="PER206" s="64"/>
      <c r="PES206" s="64"/>
      <c r="PET206" s="64"/>
      <c r="PEU206" s="64"/>
      <c r="PEV206" s="64"/>
      <c r="PEW206" s="64"/>
      <c r="PEX206" s="64"/>
      <c r="PEY206" s="64"/>
      <c r="PEZ206" s="64"/>
      <c r="PFA206" s="64"/>
      <c r="PFB206" s="64"/>
      <c r="PFC206" s="64"/>
      <c r="PFD206" s="64"/>
      <c r="PFE206" s="64"/>
      <c r="PFF206" s="64"/>
      <c r="PFG206" s="64"/>
      <c r="PFH206" s="64"/>
      <c r="PFI206" s="64"/>
      <c r="PFJ206" s="64"/>
      <c r="PFK206" s="64"/>
      <c r="PFL206" s="64"/>
      <c r="PFM206" s="64"/>
      <c r="PFN206" s="64"/>
      <c r="PFO206" s="64"/>
      <c r="PFP206" s="64"/>
      <c r="PFQ206" s="64"/>
      <c r="PFR206" s="64"/>
      <c r="PFS206" s="64"/>
      <c r="PFT206" s="64"/>
      <c r="PFU206" s="64"/>
      <c r="PFV206" s="64"/>
      <c r="PFW206" s="64"/>
      <c r="PFX206" s="64"/>
      <c r="PFY206" s="64"/>
      <c r="PFZ206" s="64"/>
      <c r="PGA206" s="64"/>
      <c r="PGB206" s="64"/>
      <c r="PGC206" s="64"/>
      <c r="PGD206" s="64"/>
      <c r="PGE206" s="64"/>
      <c r="PGF206" s="64"/>
      <c r="PGG206" s="64"/>
      <c r="PGH206" s="64"/>
      <c r="PGI206" s="64"/>
      <c r="PGJ206" s="64"/>
      <c r="PGL206" s="64"/>
      <c r="PGN206" s="64"/>
      <c r="PGO206" s="64"/>
      <c r="PGP206" s="64"/>
      <c r="PGQ206" s="64"/>
      <c r="PGR206" s="64"/>
      <c r="PGS206" s="64"/>
      <c r="PGT206" s="64"/>
      <c r="PGU206" s="64"/>
      <c r="PGZ206" s="64"/>
      <c r="PHA206" s="64"/>
      <c r="PHB206" s="64"/>
      <c r="PHC206" s="64"/>
      <c r="PHD206" s="64"/>
      <c r="PHE206" s="64"/>
      <c r="PHF206" s="64"/>
      <c r="PHG206" s="64"/>
      <c r="PHH206" s="64"/>
      <c r="PHI206" s="64"/>
      <c r="PHJ206" s="64"/>
      <c r="PHK206" s="64"/>
      <c r="PHL206" s="64"/>
      <c r="PHM206" s="64"/>
      <c r="PHN206" s="64"/>
      <c r="PHO206" s="64"/>
      <c r="PHP206" s="64"/>
      <c r="PHQ206" s="64"/>
      <c r="PHR206" s="64"/>
      <c r="PHS206" s="64"/>
      <c r="PHT206" s="64"/>
      <c r="PHU206" s="64"/>
      <c r="PHV206" s="64"/>
      <c r="PHW206" s="64"/>
      <c r="PHX206" s="64"/>
      <c r="PHY206" s="64"/>
      <c r="PHZ206" s="64"/>
      <c r="PIA206" s="64"/>
      <c r="PIB206" s="64"/>
      <c r="PIC206" s="64"/>
      <c r="PID206" s="64"/>
      <c r="PIE206" s="64"/>
      <c r="PIF206" s="64"/>
      <c r="PIG206" s="64"/>
      <c r="PIH206" s="64"/>
      <c r="PII206" s="64"/>
      <c r="PIJ206" s="64"/>
      <c r="PIK206" s="64"/>
      <c r="PIL206" s="64"/>
      <c r="PIM206" s="64"/>
      <c r="PIN206" s="64"/>
      <c r="PIO206" s="64"/>
      <c r="PIP206" s="64"/>
      <c r="PIQ206" s="64"/>
      <c r="PIR206" s="64"/>
      <c r="PIS206" s="64"/>
      <c r="PIT206" s="64"/>
      <c r="PIU206" s="64"/>
      <c r="PIV206" s="64"/>
      <c r="PIW206" s="64"/>
      <c r="PIX206" s="64"/>
      <c r="PIY206" s="64"/>
      <c r="PIZ206" s="64"/>
      <c r="PJA206" s="64"/>
      <c r="PJB206" s="64"/>
      <c r="PJC206" s="64"/>
      <c r="PJD206" s="64"/>
      <c r="PJE206" s="64"/>
      <c r="PJF206" s="64"/>
      <c r="PJG206" s="64"/>
      <c r="PJH206" s="64"/>
      <c r="PJI206" s="64"/>
      <c r="PJJ206" s="64"/>
      <c r="PJK206" s="64"/>
      <c r="PJL206" s="64"/>
      <c r="PJM206" s="64"/>
      <c r="PJN206" s="64"/>
      <c r="PJO206" s="64"/>
      <c r="PJP206" s="64"/>
      <c r="PJQ206" s="64"/>
      <c r="PJR206" s="64"/>
      <c r="PJS206" s="64"/>
      <c r="PJT206" s="64"/>
      <c r="PJU206" s="64"/>
      <c r="PJV206" s="64"/>
      <c r="PJW206" s="64"/>
      <c r="PJX206" s="64"/>
      <c r="PJY206" s="64"/>
      <c r="PJZ206" s="64"/>
      <c r="PKA206" s="64"/>
      <c r="PKB206" s="64"/>
      <c r="PKC206" s="64"/>
      <c r="PKD206" s="64"/>
      <c r="PKE206" s="64"/>
      <c r="PKF206" s="64"/>
      <c r="PKG206" s="64"/>
      <c r="PKH206" s="64"/>
      <c r="PKI206" s="64"/>
      <c r="PKJ206" s="64"/>
      <c r="PKK206" s="64"/>
      <c r="PKL206" s="64"/>
      <c r="PKM206" s="64"/>
      <c r="PKN206" s="64"/>
      <c r="PKO206" s="64"/>
      <c r="PKP206" s="64"/>
      <c r="PKQ206" s="64"/>
      <c r="PKR206" s="64"/>
      <c r="PKS206" s="64"/>
      <c r="PKT206" s="64"/>
      <c r="PKU206" s="64"/>
      <c r="PKV206" s="64"/>
      <c r="PKW206" s="64"/>
      <c r="PKX206" s="64"/>
      <c r="PKY206" s="64"/>
      <c r="PKZ206" s="64"/>
      <c r="PLA206" s="64"/>
      <c r="PLB206" s="64"/>
      <c r="PLC206" s="64"/>
      <c r="PLD206" s="64"/>
      <c r="PLE206" s="64"/>
      <c r="PLF206" s="64"/>
      <c r="PLG206" s="64"/>
      <c r="PLH206" s="64"/>
      <c r="PLI206" s="64"/>
      <c r="PLJ206" s="64"/>
      <c r="PLK206" s="64"/>
      <c r="PLL206" s="64"/>
      <c r="PLM206" s="64"/>
      <c r="PLN206" s="64"/>
      <c r="PLO206" s="64"/>
      <c r="PLP206" s="64"/>
      <c r="PLQ206" s="64"/>
      <c r="PLR206" s="64"/>
      <c r="PLS206" s="64"/>
      <c r="PLT206" s="64"/>
      <c r="PLU206" s="64"/>
      <c r="PLV206" s="64"/>
      <c r="PLW206" s="64"/>
      <c r="PLX206" s="64"/>
      <c r="PLY206" s="64"/>
      <c r="PLZ206" s="64"/>
      <c r="PMA206" s="64"/>
      <c r="PMB206" s="64"/>
      <c r="PMC206" s="64"/>
      <c r="PMD206" s="64"/>
      <c r="PME206" s="64"/>
      <c r="PMF206" s="64"/>
      <c r="PMG206" s="64"/>
      <c r="PMH206" s="64"/>
      <c r="PMI206" s="64"/>
      <c r="PMJ206" s="64"/>
      <c r="PMK206" s="64"/>
      <c r="PML206" s="64"/>
      <c r="PMM206" s="64"/>
      <c r="PMN206" s="64"/>
      <c r="PMO206" s="64"/>
      <c r="PMP206" s="64"/>
      <c r="PMQ206" s="64"/>
      <c r="PMR206" s="64"/>
      <c r="PMS206" s="64"/>
      <c r="PMT206" s="64"/>
      <c r="PMU206" s="64"/>
      <c r="PMV206" s="64"/>
      <c r="PMW206" s="64"/>
      <c r="PMX206" s="64"/>
      <c r="PMY206" s="64"/>
      <c r="PMZ206" s="64"/>
      <c r="PNA206" s="64"/>
      <c r="PNB206" s="64"/>
      <c r="PNC206" s="64"/>
      <c r="PND206" s="64"/>
      <c r="PNE206" s="64"/>
      <c r="PNF206" s="64"/>
      <c r="PNG206" s="64"/>
      <c r="PNH206" s="64"/>
      <c r="PNI206" s="64"/>
      <c r="PNJ206" s="64"/>
      <c r="PNK206" s="64"/>
      <c r="PNL206" s="64"/>
      <c r="PNM206" s="64"/>
      <c r="PNN206" s="64"/>
      <c r="PNO206" s="64"/>
      <c r="PNP206" s="64"/>
      <c r="PNQ206" s="64"/>
      <c r="PNR206" s="64"/>
      <c r="PNS206" s="64"/>
      <c r="PNT206" s="64"/>
      <c r="PNU206" s="64"/>
      <c r="PNV206" s="64"/>
      <c r="PNW206" s="64"/>
      <c r="PNX206" s="64"/>
      <c r="PNY206" s="64"/>
      <c r="PNZ206" s="64"/>
      <c r="POA206" s="64"/>
      <c r="POB206" s="64"/>
      <c r="POC206" s="64"/>
      <c r="POD206" s="64"/>
      <c r="POE206" s="64"/>
      <c r="POF206" s="64"/>
      <c r="POG206" s="64"/>
      <c r="POH206" s="64"/>
      <c r="POI206" s="64"/>
      <c r="POJ206" s="64"/>
      <c r="POK206" s="64"/>
      <c r="POL206" s="64"/>
      <c r="POM206" s="64"/>
      <c r="PON206" s="64"/>
      <c r="POO206" s="64"/>
      <c r="POP206" s="64"/>
      <c r="POQ206" s="64"/>
      <c r="POR206" s="64"/>
      <c r="POS206" s="64"/>
      <c r="POT206" s="64"/>
      <c r="POU206" s="64"/>
      <c r="POV206" s="64"/>
      <c r="POW206" s="64"/>
      <c r="POX206" s="64"/>
      <c r="POY206" s="64"/>
      <c r="POZ206" s="64"/>
      <c r="PPA206" s="64"/>
      <c r="PPB206" s="64"/>
      <c r="PPC206" s="64"/>
      <c r="PPD206" s="64"/>
      <c r="PPE206" s="64"/>
      <c r="PPF206" s="64"/>
      <c r="PPG206" s="64"/>
      <c r="PPH206" s="64"/>
      <c r="PPI206" s="64"/>
      <c r="PPJ206" s="64"/>
      <c r="PPK206" s="64"/>
      <c r="PPL206" s="64"/>
      <c r="PPM206" s="64"/>
      <c r="PPN206" s="64"/>
      <c r="PPO206" s="64"/>
      <c r="PPP206" s="64"/>
      <c r="PPQ206" s="64"/>
      <c r="PPR206" s="64"/>
      <c r="PPS206" s="64"/>
      <c r="PPT206" s="64"/>
      <c r="PPU206" s="64"/>
      <c r="PPV206" s="64"/>
      <c r="PPW206" s="64"/>
      <c r="PPX206" s="64"/>
      <c r="PPY206" s="64"/>
      <c r="PPZ206" s="64"/>
      <c r="PQA206" s="64"/>
      <c r="PQB206" s="64"/>
      <c r="PQC206" s="64"/>
      <c r="PQD206" s="64"/>
      <c r="PQE206" s="64"/>
      <c r="PQF206" s="64"/>
      <c r="PQH206" s="64"/>
      <c r="PQJ206" s="64"/>
      <c r="PQK206" s="64"/>
      <c r="PQL206" s="64"/>
      <c r="PQM206" s="64"/>
      <c r="PQN206" s="64"/>
      <c r="PQO206" s="64"/>
      <c r="PQP206" s="64"/>
      <c r="PQQ206" s="64"/>
      <c r="PQV206" s="64"/>
      <c r="PQW206" s="64"/>
      <c r="PQX206" s="64"/>
      <c r="PQY206" s="64"/>
      <c r="PQZ206" s="64"/>
      <c r="PRA206" s="64"/>
      <c r="PRB206" s="64"/>
      <c r="PRC206" s="64"/>
      <c r="PRD206" s="64"/>
      <c r="PRE206" s="64"/>
      <c r="PRF206" s="64"/>
      <c r="PRG206" s="64"/>
      <c r="PRH206" s="64"/>
      <c r="PRI206" s="64"/>
      <c r="PRJ206" s="64"/>
      <c r="PRK206" s="64"/>
      <c r="PRL206" s="64"/>
      <c r="PRM206" s="64"/>
      <c r="PRN206" s="64"/>
      <c r="PRO206" s="64"/>
      <c r="PRP206" s="64"/>
      <c r="PRQ206" s="64"/>
      <c r="PRR206" s="64"/>
      <c r="PRS206" s="64"/>
      <c r="PRT206" s="64"/>
      <c r="PRU206" s="64"/>
      <c r="PRV206" s="64"/>
      <c r="PRW206" s="64"/>
      <c r="PRX206" s="64"/>
      <c r="PRY206" s="64"/>
      <c r="PRZ206" s="64"/>
      <c r="PSA206" s="64"/>
      <c r="PSB206" s="64"/>
      <c r="PSC206" s="64"/>
      <c r="PSD206" s="64"/>
      <c r="PSE206" s="64"/>
      <c r="PSF206" s="64"/>
      <c r="PSG206" s="64"/>
      <c r="PSH206" s="64"/>
      <c r="PSI206" s="64"/>
      <c r="PSJ206" s="64"/>
      <c r="PSK206" s="64"/>
      <c r="PSL206" s="64"/>
      <c r="PSM206" s="64"/>
      <c r="PSN206" s="64"/>
      <c r="PSO206" s="64"/>
      <c r="PSP206" s="64"/>
      <c r="PSQ206" s="64"/>
      <c r="PSR206" s="64"/>
      <c r="PSS206" s="64"/>
      <c r="PST206" s="64"/>
      <c r="PSU206" s="64"/>
      <c r="PSV206" s="64"/>
      <c r="PSW206" s="64"/>
      <c r="PSX206" s="64"/>
      <c r="PSY206" s="64"/>
      <c r="PSZ206" s="64"/>
      <c r="PTA206" s="64"/>
      <c r="PTB206" s="64"/>
      <c r="PTC206" s="64"/>
      <c r="PTD206" s="64"/>
      <c r="PTE206" s="64"/>
      <c r="PTF206" s="64"/>
      <c r="PTG206" s="64"/>
      <c r="PTH206" s="64"/>
      <c r="PTI206" s="64"/>
      <c r="PTJ206" s="64"/>
      <c r="PTK206" s="64"/>
      <c r="PTL206" s="64"/>
      <c r="PTM206" s="64"/>
      <c r="PTN206" s="64"/>
      <c r="PTO206" s="64"/>
      <c r="PTP206" s="64"/>
      <c r="PTQ206" s="64"/>
      <c r="PTR206" s="64"/>
      <c r="PTS206" s="64"/>
      <c r="PTT206" s="64"/>
      <c r="PTU206" s="64"/>
      <c r="PTV206" s="64"/>
      <c r="PTW206" s="64"/>
      <c r="PTX206" s="64"/>
      <c r="PTY206" s="64"/>
      <c r="PTZ206" s="64"/>
      <c r="PUA206" s="64"/>
      <c r="PUB206" s="64"/>
      <c r="PUC206" s="64"/>
      <c r="PUD206" s="64"/>
      <c r="PUE206" s="64"/>
      <c r="PUF206" s="64"/>
      <c r="PUG206" s="64"/>
      <c r="PUH206" s="64"/>
      <c r="PUI206" s="64"/>
      <c r="PUJ206" s="64"/>
      <c r="PUK206" s="64"/>
      <c r="PUL206" s="64"/>
      <c r="PUM206" s="64"/>
      <c r="PUN206" s="64"/>
      <c r="PUO206" s="64"/>
      <c r="PUP206" s="64"/>
      <c r="PUQ206" s="64"/>
      <c r="PUR206" s="64"/>
      <c r="PUS206" s="64"/>
      <c r="PUT206" s="64"/>
      <c r="PUU206" s="64"/>
      <c r="PUV206" s="64"/>
      <c r="PUW206" s="64"/>
      <c r="PUX206" s="64"/>
      <c r="PUY206" s="64"/>
      <c r="PUZ206" s="64"/>
      <c r="PVA206" s="64"/>
      <c r="PVB206" s="64"/>
      <c r="PVC206" s="64"/>
      <c r="PVD206" s="64"/>
      <c r="PVE206" s="64"/>
      <c r="PVF206" s="64"/>
      <c r="PVG206" s="64"/>
      <c r="PVH206" s="64"/>
      <c r="PVI206" s="64"/>
      <c r="PVJ206" s="64"/>
      <c r="PVK206" s="64"/>
      <c r="PVL206" s="64"/>
      <c r="PVM206" s="64"/>
      <c r="PVN206" s="64"/>
      <c r="PVO206" s="64"/>
      <c r="PVP206" s="64"/>
      <c r="PVQ206" s="64"/>
      <c r="PVR206" s="64"/>
      <c r="PVS206" s="64"/>
      <c r="PVT206" s="64"/>
      <c r="PVU206" s="64"/>
      <c r="PVV206" s="64"/>
      <c r="PVW206" s="64"/>
      <c r="PVX206" s="64"/>
      <c r="PVY206" s="64"/>
      <c r="PVZ206" s="64"/>
      <c r="PWA206" s="64"/>
      <c r="PWB206" s="64"/>
      <c r="PWC206" s="64"/>
      <c r="PWD206" s="64"/>
      <c r="PWE206" s="64"/>
      <c r="PWF206" s="64"/>
      <c r="PWG206" s="64"/>
      <c r="PWH206" s="64"/>
      <c r="PWI206" s="64"/>
      <c r="PWJ206" s="64"/>
      <c r="PWK206" s="64"/>
      <c r="PWL206" s="64"/>
      <c r="PWM206" s="64"/>
      <c r="PWN206" s="64"/>
      <c r="PWO206" s="64"/>
      <c r="PWP206" s="64"/>
      <c r="PWQ206" s="64"/>
      <c r="PWR206" s="64"/>
      <c r="PWS206" s="64"/>
      <c r="PWT206" s="64"/>
      <c r="PWU206" s="64"/>
      <c r="PWV206" s="64"/>
      <c r="PWW206" s="64"/>
      <c r="PWX206" s="64"/>
      <c r="PWY206" s="64"/>
      <c r="PWZ206" s="64"/>
      <c r="PXA206" s="64"/>
      <c r="PXB206" s="64"/>
      <c r="PXC206" s="64"/>
      <c r="PXD206" s="64"/>
      <c r="PXE206" s="64"/>
      <c r="PXF206" s="64"/>
      <c r="PXG206" s="64"/>
      <c r="PXH206" s="64"/>
      <c r="PXI206" s="64"/>
      <c r="PXJ206" s="64"/>
      <c r="PXK206" s="64"/>
      <c r="PXL206" s="64"/>
      <c r="PXM206" s="64"/>
      <c r="PXN206" s="64"/>
      <c r="PXO206" s="64"/>
      <c r="PXP206" s="64"/>
      <c r="PXQ206" s="64"/>
      <c r="PXR206" s="64"/>
      <c r="PXS206" s="64"/>
      <c r="PXT206" s="64"/>
      <c r="PXU206" s="64"/>
      <c r="PXV206" s="64"/>
      <c r="PXW206" s="64"/>
      <c r="PXX206" s="64"/>
      <c r="PXY206" s="64"/>
      <c r="PXZ206" s="64"/>
      <c r="PYA206" s="64"/>
      <c r="PYB206" s="64"/>
      <c r="PYC206" s="64"/>
      <c r="PYD206" s="64"/>
      <c r="PYE206" s="64"/>
      <c r="PYF206" s="64"/>
      <c r="PYG206" s="64"/>
      <c r="PYH206" s="64"/>
      <c r="PYI206" s="64"/>
      <c r="PYJ206" s="64"/>
      <c r="PYK206" s="64"/>
      <c r="PYL206" s="64"/>
      <c r="PYM206" s="64"/>
      <c r="PYN206" s="64"/>
      <c r="PYO206" s="64"/>
      <c r="PYP206" s="64"/>
      <c r="PYQ206" s="64"/>
      <c r="PYR206" s="64"/>
      <c r="PYS206" s="64"/>
      <c r="PYT206" s="64"/>
      <c r="PYU206" s="64"/>
      <c r="PYV206" s="64"/>
      <c r="PYW206" s="64"/>
      <c r="PYX206" s="64"/>
      <c r="PYY206" s="64"/>
      <c r="PYZ206" s="64"/>
      <c r="PZA206" s="64"/>
      <c r="PZB206" s="64"/>
      <c r="PZC206" s="64"/>
      <c r="PZD206" s="64"/>
      <c r="PZE206" s="64"/>
      <c r="PZF206" s="64"/>
      <c r="PZG206" s="64"/>
      <c r="PZH206" s="64"/>
      <c r="PZI206" s="64"/>
      <c r="PZJ206" s="64"/>
      <c r="PZK206" s="64"/>
      <c r="PZL206" s="64"/>
      <c r="PZM206" s="64"/>
      <c r="PZN206" s="64"/>
      <c r="PZO206" s="64"/>
      <c r="PZP206" s="64"/>
      <c r="PZQ206" s="64"/>
      <c r="PZR206" s="64"/>
      <c r="PZS206" s="64"/>
      <c r="PZT206" s="64"/>
      <c r="PZU206" s="64"/>
      <c r="PZV206" s="64"/>
      <c r="PZW206" s="64"/>
      <c r="PZX206" s="64"/>
      <c r="PZY206" s="64"/>
      <c r="PZZ206" s="64"/>
      <c r="QAA206" s="64"/>
      <c r="QAB206" s="64"/>
      <c r="QAD206" s="64"/>
      <c r="QAF206" s="64"/>
      <c r="QAG206" s="64"/>
      <c r="QAH206" s="64"/>
      <c r="QAI206" s="64"/>
      <c r="QAJ206" s="64"/>
      <c r="QAK206" s="64"/>
      <c r="QAL206" s="64"/>
      <c r="QAM206" s="64"/>
      <c r="QAR206" s="64"/>
      <c r="QAS206" s="64"/>
      <c r="QAT206" s="64"/>
      <c r="QAU206" s="64"/>
      <c r="QAV206" s="64"/>
      <c r="QAW206" s="64"/>
      <c r="QAX206" s="64"/>
      <c r="QAY206" s="64"/>
      <c r="QAZ206" s="64"/>
      <c r="QBA206" s="64"/>
      <c r="QBB206" s="64"/>
      <c r="QBC206" s="64"/>
      <c r="QBD206" s="64"/>
      <c r="QBE206" s="64"/>
      <c r="QBF206" s="64"/>
      <c r="QBG206" s="64"/>
      <c r="QBH206" s="64"/>
      <c r="QBI206" s="64"/>
      <c r="QBJ206" s="64"/>
      <c r="QBK206" s="64"/>
      <c r="QBL206" s="64"/>
      <c r="QBM206" s="64"/>
      <c r="QBN206" s="64"/>
      <c r="QBO206" s="64"/>
      <c r="QBP206" s="64"/>
      <c r="QBQ206" s="64"/>
      <c r="QBR206" s="64"/>
      <c r="QBS206" s="64"/>
      <c r="QBT206" s="64"/>
      <c r="QBU206" s="64"/>
      <c r="QBV206" s="64"/>
      <c r="QBW206" s="64"/>
      <c r="QBX206" s="64"/>
      <c r="QBY206" s="64"/>
      <c r="QBZ206" s="64"/>
      <c r="QCA206" s="64"/>
      <c r="QCB206" s="64"/>
      <c r="QCC206" s="64"/>
      <c r="QCD206" s="64"/>
      <c r="QCE206" s="64"/>
      <c r="QCF206" s="64"/>
      <c r="QCG206" s="64"/>
      <c r="QCH206" s="64"/>
      <c r="QCI206" s="64"/>
      <c r="QCJ206" s="64"/>
      <c r="QCK206" s="64"/>
      <c r="QCL206" s="64"/>
      <c r="QCM206" s="64"/>
      <c r="QCN206" s="64"/>
      <c r="QCO206" s="64"/>
      <c r="QCP206" s="64"/>
      <c r="QCQ206" s="64"/>
      <c r="QCR206" s="64"/>
      <c r="QCS206" s="64"/>
      <c r="QCT206" s="64"/>
      <c r="QCU206" s="64"/>
      <c r="QCV206" s="64"/>
      <c r="QCW206" s="64"/>
      <c r="QCX206" s="64"/>
      <c r="QCY206" s="64"/>
      <c r="QCZ206" s="64"/>
      <c r="QDA206" s="64"/>
      <c r="QDB206" s="64"/>
      <c r="QDC206" s="64"/>
      <c r="QDD206" s="64"/>
      <c r="QDE206" s="64"/>
      <c r="QDF206" s="64"/>
      <c r="QDG206" s="64"/>
      <c r="QDH206" s="64"/>
      <c r="QDI206" s="64"/>
      <c r="QDJ206" s="64"/>
      <c r="QDK206" s="64"/>
      <c r="QDL206" s="64"/>
      <c r="QDM206" s="64"/>
      <c r="QDN206" s="64"/>
      <c r="QDO206" s="64"/>
      <c r="QDP206" s="64"/>
      <c r="QDQ206" s="64"/>
      <c r="QDR206" s="64"/>
      <c r="QDS206" s="64"/>
      <c r="QDT206" s="64"/>
      <c r="QDU206" s="64"/>
      <c r="QDV206" s="64"/>
      <c r="QDW206" s="64"/>
      <c r="QDX206" s="64"/>
      <c r="QDY206" s="64"/>
      <c r="QDZ206" s="64"/>
      <c r="QEA206" s="64"/>
      <c r="QEB206" s="64"/>
      <c r="QEC206" s="64"/>
      <c r="QED206" s="64"/>
      <c r="QEE206" s="64"/>
      <c r="QEF206" s="64"/>
      <c r="QEG206" s="64"/>
      <c r="QEH206" s="64"/>
      <c r="QEI206" s="64"/>
      <c r="QEJ206" s="64"/>
      <c r="QEK206" s="64"/>
      <c r="QEL206" s="64"/>
      <c r="QEM206" s="64"/>
      <c r="QEN206" s="64"/>
      <c r="QEO206" s="64"/>
      <c r="QEP206" s="64"/>
      <c r="QEQ206" s="64"/>
      <c r="QER206" s="64"/>
      <c r="QES206" s="64"/>
      <c r="QET206" s="64"/>
      <c r="QEU206" s="64"/>
      <c r="QEV206" s="64"/>
      <c r="QEW206" s="64"/>
      <c r="QEX206" s="64"/>
      <c r="QEY206" s="64"/>
      <c r="QEZ206" s="64"/>
      <c r="QFA206" s="64"/>
      <c r="QFB206" s="64"/>
      <c r="QFC206" s="64"/>
      <c r="QFD206" s="64"/>
      <c r="QFE206" s="64"/>
      <c r="QFF206" s="64"/>
      <c r="QFG206" s="64"/>
      <c r="QFH206" s="64"/>
      <c r="QFI206" s="64"/>
      <c r="QFJ206" s="64"/>
      <c r="QFK206" s="64"/>
      <c r="QFL206" s="64"/>
      <c r="QFM206" s="64"/>
      <c r="QFN206" s="64"/>
      <c r="QFO206" s="64"/>
      <c r="QFP206" s="64"/>
      <c r="QFQ206" s="64"/>
      <c r="QFR206" s="64"/>
      <c r="QFS206" s="64"/>
      <c r="QFT206" s="64"/>
      <c r="QFU206" s="64"/>
      <c r="QFV206" s="64"/>
      <c r="QFW206" s="64"/>
      <c r="QFX206" s="64"/>
      <c r="QFY206" s="64"/>
      <c r="QFZ206" s="64"/>
      <c r="QGA206" s="64"/>
      <c r="QGB206" s="64"/>
      <c r="QGC206" s="64"/>
      <c r="QGD206" s="64"/>
      <c r="QGE206" s="64"/>
      <c r="QGF206" s="64"/>
      <c r="QGG206" s="64"/>
      <c r="QGH206" s="64"/>
      <c r="QGI206" s="64"/>
      <c r="QGJ206" s="64"/>
      <c r="QGK206" s="64"/>
      <c r="QGL206" s="64"/>
      <c r="QGM206" s="64"/>
      <c r="QGN206" s="64"/>
      <c r="QGO206" s="64"/>
      <c r="QGP206" s="64"/>
      <c r="QGQ206" s="64"/>
      <c r="QGR206" s="64"/>
      <c r="QGS206" s="64"/>
      <c r="QGT206" s="64"/>
      <c r="QGU206" s="64"/>
      <c r="QGV206" s="64"/>
      <c r="QGW206" s="64"/>
      <c r="QGX206" s="64"/>
      <c r="QGY206" s="64"/>
      <c r="QGZ206" s="64"/>
      <c r="QHA206" s="64"/>
      <c r="QHB206" s="64"/>
      <c r="QHC206" s="64"/>
      <c r="QHD206" s="64"/>
      <c r="QHE206" s="64"/>
      <c r="QHF206" s="64"/>
      <c r="QHG206" s="64"/>
      <c r="QHH206" s="64"/>
      <c r="QHI206" s="64"/>
      <c r="QHJ206" s="64"/>
      <c r="QHK206" s="64"/>
      <c r="QHL206" s="64"/>
      <c r="QHM206" s="64"/>
      <c r="QHN206" s="64"/>
      <c r="QHO206" s="64"/>
      <c r="QHP206" s="64"/>
      <c r="QHQ206" s="64"/>
      <c r="QHR206" s="64"/>
      <c r="QHS206" s="64"/>
      <c r="QHT206" s="64"/>
      <c r="QHU206" s="64"/>
      <c r="QHV206" s="64"/>
      <c r="QHW206" s="64"/>
      <c r="QHX206" s="64"/>
      <c r="QHY206" s="64"/>
      <c r="QHZ206" s="64"/>
      <c r="QIA206" s="64"/>
      <c r="QIB206" s="64"/>
      <c r="QIC206" s="64"/>
      <c r="QID206" s="64"/>
      <c r="QIE206" s="64"/>
      <c r="QIF206" s="64"/>
      <c r="QIG206" s="64"/>
      <c r="QIH206" s="64"/>
      <c r="QII206" s="64"/>
      <c r="QIJ206" s="64"/>
      <c r="QIK206" s="64"/>
      <c r="QIL206" s="64"/>
      <c r="QIM206" s="64"/>
      <c r="QIN206" s="64"/>
      <c r="QIO206" s="64"/>
      <c r="QIP206" s="64"/>
      <c r="QIQ206" s="64"/>
      <c r="QIR206" s="64"/>
      <c r="QIS206" s="64"/>
      <c r="QIT206" s="64"/>
      <c r="QIU206" s="64"/>
      <c r="QIV206" s="64"/>
      <c r="QIW206" s="64"/>
      <c r="QIX206" s="64"/>
      <c r="QIY206" s="64"/>
      <c r="QIZ206" s="64"/>
      <c r="QJA206" s="64"/>
      <c r="QJB206" s="64"/>
      <c r="QJC206" s="64"/>
      <c r="QJD206" s="64"/>
      <c r="QJE206" s="64"/>
      <c r="QJF206" s="64"/>
      <c r="QJG206" s="64"/>
      <c r="QJH206" s="64"/>
      <c r="QJI206" s="64"/>
      <c r="QJJ206" s="64"/>
      <c r="QJK206" s="64"/>
      <c r="QJL206" s="64"/>
      <c r="QJM206" s="64"/>
      <c r="QJN206" s="64"/>
      <c r="QJO206" s="64"/>
      <c r="QJP206" s="64"/>
      <c r="QJQ206" s="64"/>
      <c r="QJR206" s="64"/>
      <c r="QJS206" s="64"/>
      <c r="QJT206" s="64"/>
      <c r="QJU206" s="64"/>
      <c r="QJV206" s="64"/>
      <c r="QJW206" s="64"/>
      <c r="QJX206" s="64"/>
      <c r="QJZ206" s="64"/>
      <c r="QKB206" s="64"/>
      <c r="QKC206" s="64"/>
      <c r="QKD206" s="64"/>
      <c r="QKE206" s="64"/>
      <c r="QKF206" s="64"/>
      <c r="QKG206" s="64"/>
      <c r="QKH206" s="64"/>
      <c r="QKI206" s="64"/>
      <c r="QKN206" s="64"/>
      <c r="QKO206" s="64"/>
      <c r="QKP206" s="64"/>
      <c r="QKQ206" s="64"/>
      <c r="QKR206" s="64"/>
      <c r="QKS206" s="64"/>
      <c r="QKT206" s="64"/>
      <c r="QKU206" s="64"/>
      <c r="QKV206" s="64"/>
      <c r="QKW206" s="64"/>
      <c r="QKX206" s="64"/>
      <c r="QKY206" s="64"/>
      <c r="QKZ206" s="64"/>
      <c r="QLA206" s="64"/>
      <c r="QLB206" s="64"/>
      <c r="QLC206" s="64"/>
      <c r="QLD206" s="64"/>
      <c r="QLE206" s="64"/>
      <c r="QLF206" s="64"/>
      <c r="QLG206" s="64"/>
      <c r="QLH206" s="64"/>
      <c r="QLI206" s="64"/>
      <c r="QLJ206" s="64"/>
      <c r="QLK206" s="64"/>
      <c r="QLL206" s="64"/>
      <c r="QLM206" s="64"/>
      <c r="QLN206" s="64"/>
      <c r="QLO206" s="64"/>
      <c r="QLP206" s="64"/>
      <c r="QLQ206" s="64"/>
      <c r="QLR206" s="64"/>
      <c r="QLS206" s="64"/>
      <c r="QLT206" s="64"/>
      <c r="QLU206" s="64"/>
      <c r="QLV206" s="64"/>
      <c r="QLW206" s="64"/>
      <c r="QLX206" s="64"/>
      <c r="QLY206" s="64"/>
      <c r="QLZ206" s="64"/>
      <c r="QMA206" s="64"/>
      <c r="QMB206" s="64"/>
      <c r="QMC206" s="64"/>
      <c r="QMD206" s="64"/>
      <c r="QME206" s="64"/>
      <c r="QMF206" s="64"/>
      <c r="QMG206" s="64"/>
      <c r="QMH206" s="64"/>
      <c r="QMI206" s="64"/>
      <c r="QMJ206" s="64"/>
      <c r="QMK206" s="64"/>
      <c r="QML206" s="64"/>
      <c r="QMM206" s="64"/>
      <c r="QMN206" s="64"/>
      <c r="QMO206" s="64"/>
      <c r="QMP206" s="64"/>
      <c r="QMQ206" s="64"/>
      <c r="QMR206" s="64"/>
      <c r="QMS206" s="64"/>
      <c r="QMT206" s="64"/>
      <c r="QMU206" s="64"/>
      <c r="QMV206" s="64"/>
      <c r="QMW206" s="64"/>
      <c r="QMX206" s="64"/>
      <c r="QMY206" s="64"/>
      <c r="QMZ206" s="64"/>
      <c r="QNA206" s="64"/>
      <c r="QNB206" s="64"/>
      <c r="QNC206" s="64"/>
      <c r="QND206" s="64"/>
      <c r="QNE206" s="64"/>
      <c r="QNF206" s="64"/>
      <c r="QNG206" s="64"/>
      <c r="QNH206" s="64"/>
      <c r="QNI206" s="64"/>
      <c r="QNJ206" s="64"/>
      <c r="QNK206" s="64"/>
      <c r="QNL206" s="64"/>
      <c r="QNM206" s="64"/>
      <c r="QNN206" s="64"/>
      <c r="QNO206" s="64"/>
      <c r="QNP206" s="64"/>
      <c r="QNQ206" s="64"/>
      <c r="QNR206" s="64"/>
      <c r="QNS206" s="64"/>
      <c r="QNT206" s="64"/>
      <c r="QNU206" s="64"/>
      <c r="QNV206" s="64"/>
      <c r="QNW206" s="64"/>
      <c r="QNX206" s="64"/>
      <c r="QNY206" s="64"/>
      <c r="QNZ206" s="64"/>
      <c r="QOA206" s="64"/>
      <c r="QOB206" s="64"/>
      <c r="QOC206" s="64"/>
      <c r="QOD206" s="64"/>
      <c r="QOE206" s="64"/>
      <c r="QOF206" s="64"/>
      <c r="QOG206" s="64"/>
      <c r="QOH206" s="64"/>
      <c r="QOI206" s="64"/>
      <c r="QOJ206" s="64"/>
      <c r="QOK206" s="64"/>
      <c r="QOL206" s="64"/>
      <c r="QOM206" s="64"/>
      <c r="QON206" s="64"/>
      <c r="QOO206" s="64"/>
      <c r="QOP206" s="64"/>
      <c r="QOQ206" s="64"/>
      <c r="QOR206" s="64"/>
      <c r="QOS206" s="64"/>
      <c r="QOT206" s="64"/>
      <c r="QOU206" s="64"/>
      <c r="QOV206" s="64"/>
      <c r="QOW206" s="64"/>
      <c r="QOX206" s="64"/>
      <c r="QOY206" s="64"/>
      <c r="QOZ206" s="64"/>
      <c r="QPA206" s="64"/>
      <c r="QPB206" s="64"/>
      <c r="QPC206" s="64"/>
      <c r="QPD206" s="64"/>
      <c r="QPE206" s="64"/>
      <c r="QPF206" s="64"/>
      <c r="QPG206" s="64"/>
      <c r="QPH206" s="64"/>
      <c r="QPI206" s="64"/>
      <c r="QPJ206" s="64"/>
      <c r="QPK206" s="64"/>
      <c r="QPL206" s="64"/>
      <c r="QPM206" s="64"/>
      <c r="QPN206" s="64"/>
      <c r="QPO206" s="64"/>
      <c r="QPP206" s="64"/>
      <c r="QPQ206" s="64"/>
      <c r="QPR206" s="64"/>
      <c r="QPS206" s="64"/>
      <c r="QPT206" s="64"/>
      <c r="QPU206" s="64"/>
      <c r="QPV206" s="64"/>
      <c r="QPW206" s="64"/>
      <c r="QPX206" s="64"/>
      <c r="QPY206" s="64"/>
      <c r="QPZ206" s="64"/>
      <c r="QQA206" s="64"/>
      <c r="QQB206" s="64"/>
      <c r="QQC206" s="64"/>
      <c r="QQD206" s="64"/>
      <c r="QQE206" s="64"/>
      <c r="QQF206" s="64"/>
      <c r="QQG206" s="64"/>
      <c r="QQH206" s="64"/>
      <c r="QQI206" s="64"/>
      <c r="QQJ206" s="64"/>
      <c r="QQK206" s="64"/>
      <c r="QQL206" s="64"/>
      <c r="QQM206" s="64"/>
      <c r="QQN206" s="64"/>
      <c r="QQO206" s="64"/>
      <c r="QQP206" s="64"/>
      <c r="QQQ206" s="64"/>
      <c r="QQR206" s="64"/>
      <c r="QQS206" s="64"/>
      <c r="QQT206" s="64"/>
      <c r="QQU206" s="64"/>
      <c r="QQV206" s="64"/>
      <c r="QQW206" s="64"/>
      <c r="QQX206" s="64"/>
      <c r="QQY206" s="64"/>
      <c r="QQZ206" s="64"/>
      <c r="QRA206" s="64"/>
      <c r="QRB206" s="64"/>
      <c r="QRC206" s="64"/>
      <c r="QRD206" s="64"/>
      <c r="QRE206" s="64"/>
      <c r="QRF206" s="64"/>
      <c r="QRG206" s="64"/>
      <c r="QRH206" s="64"/>
      <c r="QRI206" s="64"/>
      <c r="QRJ206" s="64"/>
      <c r="QRK206" s="64"/>
      <c r="QRL206" s="64"/>
      <c r="QRM206" s="64"/>
      <c r="QRN206" s="64"/>
      <c r="QRO206" s="64"/>
      <c r="QRP206" s="64"/>
      <c r="QRQ206" s="64"/>
      <c r="QRR206" s="64"/>
      <c r="QRS206" s="64"/>
      <c r="QRT206" s="64"/>
      <c r="QRU206" s="64"/>
      <c r="QRV206" s="64"/>
      <c r="QRW206" s="64"/>
      <c r="QRX206" s="64"/>
      <c r="QRY206" s="64"/>
      <c r="QRZ206" s="64"/>
      <c r="QSA206" s="64"/>
      <c r="QSB206" s="64"/>
      <c r="QSC206" s="64"/>
      <c r="QSD206" s="64"/>
      <c r="QSE206" s="64"/>
      <c r="QSF206" s="64"/>
      <c r="QSG206" s="64"/>
      <c r="QSH206" s="64"/>
      <c r="QSI206" s="64"/>
      <c r="QSJ206" s="64"/>
      <c r="QSK206" s="64"/>
      <c r="QSL206" s="64"/>
      <c r="QSM206" s="64"/>
      <c r="QSN206" s="64"/>
      <c r="QSO206" s="64"/>
      <c r="QSP206" s="64"/>
      <c r="QSQ206" s="64"/>
      <c r="QSR206" s="64"/>
      <c r="QSS206" s="64"/>
      <c r="QST206" s="64"/>
      <c r="QSU206" s="64"/>
      <c r="QSV206" s="64"/>
      <c r="QSW206" s="64"/>
      <c r="QSX206" s="64"/>
      <c r="QSY206" s="64"/>
      <c r="QSZ206" s="64"/>
      <c r="QTA206" s="64"/>
      <c r="QTB206" s="64"/>
      <c r="QTC206" s="64"/>
      <c r="QTD206" s="64"/>
      <c r="QTE206" s="64"/>
      <c r="QTF206" s="64"/>
      <c r="QTG206" s="64"/>
      <c r="QTH206" s="64"/>
      <c r="QTI206" s="64"/>
      <c r="QTJ206" s="64"/>
      <c r="QTK206" s="64"/>
      <c r="QTL206" s="64"/>
      <c r="QTM206" s="64"/>
      <c r="QTN206" s="64"/>
      <c r="QTO206" s="64"/>
      <c r="QTP206" s="64"/>
      <c r="QTQ206" s="64"/>
      <c r="QTR206" s="64"/>
      <c r="QTS206" s="64"/>
      <c r="QTT206" s="64"/>
      <c r="QTV206" s="64"/>
      <c r="QTX206" s="64"/>
      <c r="QTY206" s="64"/>
      <c r="QTZ206" s="64"/>
      <c r="QUA206" s="64"/>
      <c r="QUB206" s="64"/>
      <c r="QUC206" s="64"/>
      <c r="QUD206" s="64"/>
      <c r="QUE206" s="64"/>
      <c r="QUJ206" s="64"/>
      <c r="QUK206" s="64"/>
      <c r="QUL206" s="64"/>
      <c r="QUM206" s="64"/>
      <c r="QUN206" s="64"/>
      <c r="QUO206" s="64"/>
      <c r="QUP206" s="64"/>
      <c r="QUQ206" s="64"/>
      <c r="QUR206" s="64"/>
      <c r="QUS206" s="64"/>
      <c r="QUT206" s="64"/>
      <c r="QUU206" s="64"/>
      <c r="QUV206" s="64"/>
      <c r="QUW206" s="64"/>
      <c r="QUX206" s="64"/>
      <c r="QUY206" s="64"/>
      <c r="QUZ206" s="64"/>
      <c r="QVA206" s="64"/>
      <c r="QVB206" s="64"/>
      <c r="QVC206" s="64"/>
      <c r="QVD206" s="64"/>
      <c r="QVE206" s="64"/>
      <c r="QVF206" s="64"/>
      <c r="QVG206" s="64"/>
      <c r="QVH206" s="64"/>
      <c r="QVI206" s="64"/>
      <c r="QVJ206" s="64"/>
      <c r="QVK206" s="64"/>
      <c r="QVL206" s="64"/>
      <c r="QVM206" s="64"/>
      <c r="QVN206" s="64"/>
      <c r="QVO206" s="64"/>
      <c r="QVP206" s="64"/>
      <c r="QVQ206" s="64"/>
      <c r="QVR206" s="64"/>
      <c r="QVS206" s="64"/>
      <c r="QVT206" s="64"/>
      <c r="QVU206" s="64"/>
      <c r="QVV206" s="64"/>
      <c r="QVW206" s="64"/>
      <c r="QVX206" s="64"/>
      <c r="QVY206" s="64"/>
      <c r="QVZ206" s="64"/>
      <c r="QWA206" s="64"/>
      <c r="QWB206" s="64"/>
      <c r="QWC206" s="64"/>
      <c r="QWD206" s="64"/>
      <c r="QWE206" s="64"/>
      <c r="QWF206" s="64"/>
      <c r="QWG206" s="64"/>
      <c r="QWH206" s="64"/>
      <c r="QWI206" s="64"/>
      <c r="QWJ206" s="64"/>
      <c r="QWK206" s="64"/>
      <c r="QWL206" s="64"/>
      <c r="QWM206" s="64"/>
      <c r="QWN206" s="64"/>
      <c r="QWO206" s="64"/>
      <c r="QWP206" s="64"/>
      <c r="QWQ206" s="64"/>
      <c r="QWR206" s="64"/>
      <c r="QWS206" s="64"/>
      <c r="QWT206" s="64"/>
      <c r="QWU206" s="64"/>
      <c r="QWV206" s="64"/>
      <c r="QWW206" s="64"/>
      <c r="QWX206" s="64"/>
      <c r="QWY206" s="64"/>
      <c r="QWZ206" s="64"/>
      <c r="QXA206" s="64"/>
      <c r="QXB206" s="64"/>
      <c r="QXC206" s="64"/>
      <c r="QXD206" s="64"/>
      <c r="QXE206" s="64"/>
      <c r="QXF206" s="64"/>
      <c r="QXG206" s="64"/>
      <c r="QXH206" s="64"/>
      <c r="QXI206" s="64"/>
      <c r="QXJ206" s="64"/>
      <c r="QXK206" s="64"/>
      <c r="QXL206" s="64"/>
      <c r="QXM206" s="64"/>
      <c r="QXN206" s="64"/>
      <c r="QXO206" s="64"/>
      <c r="QXP206" s="64"/>
      <c r="QXQ206" s="64"/>
      <c r="QXR206" s="64"/>
      <c r="QXS206" s="64"/>
      <c r="QXT206" s="64"/>
      <c r="QXU206" s="64"/>
      <c r="QXV206" s="64"/>
      <c r="QXW206" s="64"/>
      <c r="QXX206" s="64"/>
      <c r="QXY206" s="64"/>
      <c r="QXZ206" s="64"/>
      <c r="QYA206" s="64"/>
      <c r="QYB206" s="64"/>
      <c r="QYC206" s="64"/>
      <c r="QYD206" s="64"/>
      <c r="QYE206" s="64"/>
      <c r="QYF206" s="64"/>
      <c r="QYG206" s="64"/>
      <c r="QYH206" s="64"/>
      <c r="QYI206" s="64"/>
      <c r="QYJ206" s="64"/>
      <c r="QYK206" s="64"/>
      <c r="QYL206" s="64"/>
      <c r="QYM206" s="64"/>
      <c r="QYN206" s="64"/>
      <c r="QYO206" s="64"/>
      <c r="QYP206" s="64"/>
      <c r="QYQ206" s="64"/>
      <c r="QYR206" s="64"/>
      <c r="QYS206" s="64"/>
      <c r="QYT206" s="64"/>
      <c r="QYU206" s="64"/>
      <c r="QYV206" s="64"/>
      <c r="QYW206" s="64"/>
      <c r="QYX206" s="64"/>
      <c r="QYY206" s="64"/>
      <c r="QYZ206" s="64"/>
      <c r="QZA206" s="64"/>
      <c r="QZB206" s="64"/>
      <c r="QZC206" s="64"/>
      <c r="QZD206" s="64"/>
      <c r="QZE206" s="64"/>
      <c r="QZF206" s="64"/>
      <c r="QZG206" s="64"/>
      <c r="QZH206" s="64"/>
      <c r="QZI206" s="64"/>
      <c r="QZJ206" s="64"/>
      <c r="QZK206" s="64"/>
      <c r="QZL206" s="64"/>
      <c r="QZM206" s="64"/>
      <c r="QZN206" s="64"/>
      <c r="QZO206" s="64"/>
      <c r="QZP206" s="64"/>
      <c r="QZQ206" s="64"/>
      <c r="QZR206" s="64"/>
      <c r="QZS206" s="64"/>
      <c r="QZT206" s="64"/>
      <c r="QZU206" s="64"/>
      <c r="QZV206" s="64"/>
      <c r="QZW206" s="64"/>
      <c r="QZX206" s="64"/>
      <c r="QZY206" s="64"/>
      <c r="QZZ206" s="64"/>
      <c r="RAA206" s="64"/>
      <c r="RAB206" s="64"/>
      <c r="RAC206" s="64"/>
      <c r="RAD206" s="64"/>
      <c r="RAE206" s="64"/>
      <c r="RAF206" s="64"/>
      <c r="RAG206" s="64"/>
      <c r="RAH206" s="64"/>
      <c r="RAI206" s="64"/>
      <c r="RAJ206" s="64"/>
      <c r="RAK206" s="64"/>
      <c r="RAL206" s="64"/>
      <c r="RAM206" s="64"/>
      <c r="RAN206" s="64"/>
      <c r="RAO206" s="64"/>
      <c r="RAP206" s="64"/>
      <c r="RAQ206" s="64"/>
      <c r="RAR206" s="64"/>
      <c r="RAS206" s="64"/>
      <c r="RAT206" s="64"/>
      <c r="RAU206" s="64"/>
      <c r="RAV206" s="64"/>
      <c r="RAW206" s="64"/>
      <c r="RAX206" s="64"/>
      <c r="RAY206" s="64"/>
      <c r="RAZ206" s="64"/>
      <c r="RBA206" s="64"/>
      <c r="RBB206" s="64"/>
      <c r="RBC206" s="64"/>
      <c r="RBD206" s="64"/>
      <c r="RBE206" s="64"/>
      <c r="RBF206" s="64"/>
      <c r="RBG206" s="64"/>
      <c r="RBH206" s="64"/>
      <c r="RBI206" s="64"/>
      <c r="RBJ206" s="64"/>
      <c r="RBK206" s="64"/>
      <c r="RBL206" s="64"/>
      <c r="RBM206" s="64"/>
      <c r="RBN206" s="64"/>
      <c r="RBO206" s="64"/>
      <c r="RBP206" s="64"/>
      <c r="RBQ206" s="64"/>
      <c r="RBR206" s="64"/>
      <c r="RBS206" s="64"/>
      <c r="RBT206" s="64"/>
      <c r="RBU206" s="64"/>
      <c r="RBV206" s="64"/>
      <c r="RBW206" s="64"/>
      <c r="RBX206" s="64"/>
      <c r="RBY206" s="64"/>
      <c r="RBZ206" s="64"/>
      <c r="RCA206" s="64"/>
      <c r="RCB206" s="64"/>
      <c r="RCC206" s="64"/>
      <c r="RCD206" s="64"/>
      <c r="RCE206" s="64"/>
      <c r="RCF206" s="64"/>
      <c r="RCG206" s="64"/>
      <c r="RCH206" s="64"/>
      <c r="RCI206" s="64"/>
      <c r="RCJ206" s="64"/>
      <c r="RCK206" s="64"/>
      <c r="RCL206" s="64"/>
      <c r="RCM206" s="64"/>
      <c r="RCN206" s="64"/>
      <c r="RCO206" s="64"/>
      <c r="RCP206" s="64"/>
      <c r="RCQ206" s="64"/>
      <c r="RCR206" s="64"/>
      <c r="RCS206" s="64"/>
      <c r="RCT206" s="64"/>
      <c r="RCU206" s="64"/>
      <c r="RCV206" s="64"/>
      <c r="RCW206" s="64"/>
      <c r="RCX206" s="64"/>
      <c r="RCY206" s="64"/>
      <c r="RCZ206" s="64"/>
      <c r="RDA206" s="64"/>
      <c r="RDB206" s="64"/>
      <c r="RDC206" s="64"/>
      <c r="RDD206" s="64"/>
      <c r="RDE206" s="64"/>
      <c r="RDF206" s="64"/>
      <c r="RDG206" s="64"/>
      <c r="RDH206" s="64"/>
      <c r="RDI206" s="64"/>
      <c r="RDJ206" s="64"/>
      <c r="RDK206" s="64"/>
      <c r="RDL206" s="64"/>
      <c r="RDM206" s="64"/>
      <c r="RDN206" s="64"/>
      <c r="RDO206" s="64"/>
      <c r="RDP206" s="64"/>
      <c r="RDR206" s="64"/>
      <c r="RDT206" s="64"/>
      <c r="RDU206" s="64"/>
      <c r="RDV206" s="64"/>
      <c r="RDW206" s="64"/>
      <c r="RDX206" s="64"/>
      <c r="RDY206" s="64"/>
      <c r="RDZ206" s="64"/>
      <c r="REA206" s="64"/>
      <c r="REF206" s="64"/>
      <c r="REG206" s="64"/>
      <c r="REH206" s="64"/>
      <c r="REI206" s="64"/>
      <c r="REJ206" s="64"/>
      <c r="REK206" s="64"/>
      <c r="REL206" s="64"/>
      <c r="REM206" s="64"/>
      <c r="REN206" s="64"/>
      <c r="REO206" s="64"/>
      <c r="REP206" s="64"/>
      <c r="REQ206" s="64"/>
      <c r="RER206" s="64"/>
      <c r="RES206" s="64"/>
      <c r="RET206" s="64"/>
      <c r="REU206" s="64"/>
      <c r="REV206" s="64"/>
      <c r="REW206" s="64"/>
      <c r="REX206" s="64"/>
      <c r="REY206" s="64"/>
      <c r="REZ206" s="64"/>
      <c r="RFA206" s="64"/>
      <c r="RFB206" s="64"/>
      <c r="RFC206" s="64"/>
      <c r="RFD206" s="64"/>
      <c r="RFE206" s="64"/>
      <c r="RFF206" s="64"/>
      <c r="RFG206" s="64"/>
      <c r="RFH206" s="64"/>
      <c r="RFI206" s="64"/>
      <c r="RFJ206" s="64"/>
      <c r="RFK206" s="64"/>
      <c r="RFL206" s="64"/>
      <c r="RFM206" s="64"/>
      <c r="RFN206" s="64"/>
      <c r="RFO206" s="64"/>
      <c r="RFP206" s="64"/>
      <c r="RFQ206" s="64"/>
      <c r="RFR206" s="64"/>
      <c r="RFS206" s="64"/>
      <c r="RFT206" s="64"/>
      <c r="RFU206" s="64"/>
      <c r="RFV206" s="64"/>
      <c r="RFW206" s="64"/>
      <c r="RFX206" s="64"/>
      <c r="RFY206" s="64"/>
      <c r="RFZ206" s="64"/>
      <c r="RGA206" s="64"/>
      <c r="RGB206" s="64"/>
      <c r="RGC206" s="64"/>
      <c r="RGD206" s="64"/>
      <c r="RGE206" s="64"/>
      <c r="RGF206" s="64"/>
      <c r="RGG206" s="64"/>
      <c r="RGH206" s="64"/>
      <c r="RGI206" s="64"/>
      <c r="RGJ206" s="64"/>
      <c r="RGK206" s="64"/>
      <c r="RGL206" s="64"/>
      <c r="RGM206" s="64"/>
      <c r="RGN206" s="64"/>
      <c r="RGO206" s="64"/>
      <c r="RGP206" s="64"/>
      <c r="RGQ206" s="64"/>
      <c r="RGR206" s="64"/>
      <c r="RGS206" s="64"/>
      <c r="RGT206" s="64"/>
      <c r="RGU206" s="64"/>
      <c r="RGV206" s="64"/>
      <c r="RGW206" s="64"/>
      <c r="RGX206" s="64"/>
      <c r="RGY206" s="64"/>
      <c r="RGZ206" s="64"/>
      <c r="RHA206" s="64"/>
      <c r="RHB206" s="64"/>
      <c r="RHC206" s="64"/>
      <c r="RHD206" s="64"/>
      <c r="RHE206" s="64"/>
      <c r="RHF206" s="64"/>
      <c r="RHG206" s="64"/>
      <c r="RHH206" s="64"/>
      <c r="RHI206" s="64"/>
      <c r="RHJ206" s="64"/>
      <c r="RHK206" s="64"/>
      <c r="RHL206" s="64"/>
      <c r="RHM206" s="64"/>
      <c r="RHN206" s="64"/>
      <c r="RHO206" s="64"/>
      <c r="RHP206" s="64"/>
      <c r="RHQ206" s="64"/>
      <c r="RHR206" s="64"/>
      <c r="RHS206" s="64"/>
      <c r="RHT206" s="64"/>
      <c r="RHU206" s="64"/>
      <c r="RHV206" s="64"/>
      <c r="RHW206" s="64"/>
      <c r="RHX206" s="64"/>
      <c r="RHY206" s="64"/>
      <c r="RHZ206" s="64"/>
      <c r="RIA206" s="64"/>
      <c r="RIB206" s="64"/>
      <c r="RIC206" s="64"/>
      <c r="RID206" s="64"/>
      <c r="RIE206" s="64"/>
      <c r="RIF206" s="64"/>
      <c r="RIG206" s="64"/>
      <c r="RIH206" s="64"/>
      <c r="RII206" s="64"/>
      <c r="RIJ206" s="64"/>
      <c r="RIK206" s="64"/>
      <c r="RIL206" s="64"/>
      <c r="RIM206" s="64"/>
      <c r="RIN206" s="64"/>
      <c r="RIO206" s="64"/>
      <c r="RIP206" s="64"/>
      <c r="RIQ206" s="64"/>
      <c r="RIR206" s="64"/>
      <c r="RIS206" s="64"/>
      <c r="RIT206" s="64"/>
      <c r="RIU206" s="64"/>
      <c r="RIV206" s="64"/>
      <c r="RIW206" s="64"/>
      <c r="RIX206" s="64"/>
      <c r="RIY206" s="64"/>
      <c r="RIZ206" s="64"/>
      <c r="RJA206" s="64"/>
      <c r="RJB206" s="64"/>
      <c r="RJC206" s="64"/>
      <c r="RJD206" s="64"/>
      <c r="RJE206" s="64"/>
      <c r="RJF206" s="64"/>
      <c r="RJG206" s="64"/>
      <c r="RJH206" s="64"/>
      <c r="RJI206" s="64"/>
      <c r="RJJ206" s="64"/>
      <c r="RJK206" s="64"/>
      <c r="RJL206" s="64"/>
      <c r="RJM206" s="64"/>
      <c r="RJN206" s="64"/>
      <c r="RJO206" s="64"/>
      <c r="RJP206" s="64"/>
      <c r="RJQ206" s="64"/>
      <c r="RJR206" s="64"/>
      <c r="RJS206" s="64"/>
      <c r="RJT206" s="64"/>
      <c r="RJU206" s="64"/>
      <c r="RJV206" s="64"/>
      <c r="RJW206" s="64"/>
      <c r="RJX206" s="64"/>
      <c r="RJY206" s="64"/>
      <c r="RJZ206" s="64"/>
      <c r="RKA206" s="64"/>
      <c r="RKB206" s="64"/>
      <c r="RKC206" s="64"/>
      <c r="RKD206" s="64"/>
      <c r="RKE206" s="64"/>
      <c r="RKF206" s="64"/>
      <c r="RKG206" s="64"/>
      <c r="RKH206" s="64"/>
      <c r="RKI206" s="64"/>
      <c r="RKJ206" s="64"/>
      <c r="RKK206" s="64"/>
      <c r="RKL206" s="64"/>
      <c r="RKM206" s="64"/>
      <c r="RKN206" s="64"/>
      <c r="RKO206" s="64"/>
      <c r="RKP206" s="64"/>
      <c r="RKQ206" s="64"/>
      <c r="RKR206" s="64"/>
      <c r="RKS206" s="64"/>
      <c r="RKT206" s="64"/>
      <c r="RKU206" s="64"/>
      <c r="RKV206" s="64"/>
      <c r="RKW206" s="64"/>
      <c r="RKX206" s="64"/>
      <c r="RKY206" s="64"/>
      <c r="RKZ206" s="64"/>
      <c r="RLA206" s="64"/>
      <c r="RLB206" s="64"/>
      <c r="RLC206" s="64"/>
      <c r="RLD206" s="64"/>
      <c r="RLE206" s="64"/>
      <c r="RLF206" s="64"/>
      <c r="RLG206" s="64"/>
      <c r="RLH206" s="64"/>
      <c r="RLI206" s="64"/>
      <c r="RLJ206" s="64"/>
      <c r="RLK206" s="64"/>
      <c r="RLL206" s="64"/>
      <c r="RLM206" s="64"/>
      <c r="RLN206" s="64"/>
      <c r="RLO206" s="64"/>
      <c r="RLP206" s="64"/>
      <c r="RLQ206" s="64"/>
      <c r="RLR206" s="64"/>
      <c r="RLS206" s="64"/>
      <c r="RLT206" s="64"/>
      <c r="RLU206" s="64"/>
      <c r="RLV206" s="64"/>
      <c r="RLW206" s="64"/>
      <c r="RLX206" s="64"/>
      <c r="RLY206" s="64"/>
      <c r="RLZ206" s="64"/>
      <c r="RMA206" s="64"/>
      <c r="RMB206" s="64"/>
      <c r="RMC206" s="64"/>
      <c r="RMD206" s="64"/>
      <c r="RME206" s="64"/>
      <c r="RMF206" s="64"/>
      <c r="RMG206" s="64"/>
      <c r="RMH206" s="64"/>
      <c r="RMI206" s="64"/>
      <c r="RMJ206" s="64"/>
      <c r="RMK206" s="64"/>
      <c r="RML206" s="64"/>
      <c r="RMM206" s="64"/>
      <c r="RMN206" s="64"/>
      <c r="RMO206" s="64"/>
      <c r="RMP206" s="64"/>
      <c r="RMQ206" s="64"/>
      <c r="RMR206" s="64"/>
      <c r="RMS206" s="64"/>
      <c r="RMT206" s="64"/>
      <c r="RMU206" s="64"/>
      <c r="RMV206" s="64"/>
      <c r="RMW206" s="64"/>
      <c r="RMX206" s="64"/>
      <c r="RMY206" s="64"/>
      <c r="RMZ206" s="64"/>
      <c r="RNA206" s="64"/>
      <c r="RNB206" s="64"/>
      <c r="RNC206" s="64"/>
      <c r="RND206" s="64"/>
      <c r="RNE206" s="64"/>
      <c r="RNF206" s="64"/>
      <c r="RNG206" s="64"/>
      <c r="RNH206" s="64"/>
      <c r="RNI206" s="64"/>
      <c r="RNJ206" s="64"/>
      <c r="RNK206" s="64"/>
      <c r="RNL206" s="64"/>
      <c r="RNN206" s="64"/>
      <c r="RNP206" s="64"/>
      <c r="RNQ206" s="64"/>
      <c r="RNR206" s="64"/>
      <c r="RNS206" s="64"/>
      <c r="RNT206" s="64"/>
      <c r="RNU206" s="64"/>
      <c r="RNV206" s="64"/>
      <c r="RNW206" s="64"/>
      <c r="ROB206" s="64"/>
      <c r="ROC206" s="64"/>
      <c r="ROD206" s="64"/>
      <c r="ROE206" s="64"/>
      <c r="ROF206" s="64"/>
      <c r="ROG206" s="64"/>
      <c r="ROH206" s="64"/>
      <c r="ROI206" s="64"/>
      <c r="ROJ206" s="64"/>
      <c r="ROK206" s="64"/>
      <c r="ROL206" s="64"/>
      <c r="ROM206" s="64"/>
      <c r="RON206" s="64"/>
      <c r="ROO206" s="64"/>
      <c r="ROP206" s="64"/>
      <c r="ROQ206" s="64"/>
      <c r="ROR206" s="64"/>
      <c r="ROS206" s="64"/>
      <c r="ROT206" s="64"/>
      <c r="ROU206" s="64"/>
      <c r="ROV206" s="64"/>
      <c r="ROW206" s="64"/>
      <c r="ROX206" s="64"/>
      <c r="ROY206" s="64"/>
      <c r="ROZ206" s="64"/>
      <c r="RPA206" s="64"/>
      <c r="RPB206" s="64"/>
      <c r="RPC206" s="64"/>
      <c r="RPD206" s="64"/>
      <c r="RPE206" s="64"/>
      <c r="RPF206" s="64"/>
      <c r="RPG206" s="64"/>
      <c r="RPH206" s="64"/>
      <c r="RPI206" s="64"/>
      <c r="RPJ206" s="64"/>
      <c r="RPK206" s="64"/>
      <c r="RPL206" s="64"/>
      <c r="RPM206" s="64"/>
      <c r="RPN206" s="64"/>
      <c r="RPO206" s="64"/>
      <c r="RPP206" s="64"/>
      <c r="RPQ206" s="64"/>
      <c r="RPR206" s="64"/>
      <c r="RPS206" s="64"/>
      <c r="RPT206" s="64"/>
      <c r="RPU206" s="64"/>
      <c r="RPV206" s="64"/>
      <c r="RPW206" s="64"/>
      <c r="RPX206" s="64"/>
      <c r="RPY206" s="64"/>
      <c r="RPZ206" s="64"/>
      <c r="RQA206" s="64"/>
      <c r="RQB206" s="64"/>
      <c r="RQC206" s="64"/>
      <c r="RQD206" s="64"/>
      <c r="RQE206" s="64"/>
      <c r="RQF206" s="64"/>
      <c r="RQG206" s="64"/>
      <c r="RQH206" s="64"/>
      <c r="RQI206" s="64"/>
      <c r="RQJ206" s="64"/>
      <c r="RQK206" s="64"/>
      <c r="RQL206" s="64"/>
      <c r="RQM206" s="64"/>
      <c r="RQN206" s="64"/>
      <c r="RQO206" s="64"/>
      <c r="RQP206" s="64"/>
      <c r="RQQ206" s="64"/>
      <c r="RQR206" s="64"/>
      <c r="RQS206" s="64"/>
      <c r="RQT206" s="64"/>
      <c r="RQU206" s="64"/>
      <c r="RQV206" s="64"/>
      <c r="RQW206" s="64"/>
      <c r="RQX206" s="64"/>
      <c r="RQY206" s="64"/>
      <c r="RQZ206" s="64"/>
      <c r="RRA206" s="64"/>
      <c r="RRB206" s="64"/>
      <c r="RRC206" s="64"/>
      <c r="RRD206" s="64"/>
      <c r="RRE206" s="64"/>
      <c r="RRF206" s="64"/>
      <c r="RRG206" s="64"/>
      <c r="RRH206" s="64"/>
      <c r="RRI206" s="64"/>
      <c r="RRJ206" s="64"/>
      <c r="RRK206" s="64"/>
      <c r="RRL206" s="64"/>
      <c r="RRM206" s="64"/>
      <c r="RRN206" s="64"/>
      <c r="RRO206" s="64"/>
      <c r="RRP206" s="64"/>
      <c r="RRQ206" s="64"/>
      <c r="RRR206" s="64"/>
      <c r="RRS206" s="64"/>
      <c r="RRT206" s="64"/>
      <c r="RRU206" s="64"/>
      <c r="RRV206" s="64"/>
      <c r="RRW206" s="64"/>
      <c r="RRX206" s="64"/>
      <c r="RRY206" s="64"/>
      <c r="RRZ206" s="64"/>
      <c r="RSA206" s="64"/>
      <c r="RSB206" s="64"/>
      <c r="RSC206" s="64"/>
      <c r="RSD206" s="64"/>
      <c r="RSE206" s="64"/>
      <c r="RSF206" s="64"/>
      <c r="RSG206" s="64"/>
      <c r="RSH206" s="64"/>
      <c r="RSI206" s="64"/>
      <c r="RSJ206" s="64"/>
      <c r="RSK206" s="64"/>
      <c r="RSL206" s="64"/>
      <c r="RSM206" s="64"/>
      <c r="RSN206" s="64"/>
      <c r="RSO206" s="64"/>
      <c r="RSP206" s="64"/>
      <c r="RSQ206" s="64"/>
      <c r="RSR206" s="64"/>
      <c r="RSS206" s="64"/>
      <c r="RST206" s="64"/>
      <c r="RSU206" s="64"/>
      <c r="RSV206" s="64"/>
      <c r="RSW206" s="64"/>
      <c r="RSX206" s="64"/>
      <c r="RSY206" s="64"/>
      <c r="RSZ206" s="64"/>
      <c r="RTA206" s="64"/>
      <c r="RTB206" s="64"/>
      <c r="RTC206" s="64"/>
      <c r="RTD206" s="64"/>
      <c r="RTE206" s="64"/>
      <c r="RTF206" s="64"/>
      <c r="RTG206" s="64"/>
      <c r="RTH206" s="64"/>
      <c r="RTI206" s="64"/>
      <c r="RTJ206" s="64"/>
      <c r="RTK206" s="64"/>
      <c r="RTL206" s="64"/>
      <c r="RTM206" s="64"/>
      <c r="RTN206" s="64"/>
      <c r="RTO206" s="64"/>
      <c r="RTP206" s="64"/>
      <c r="RTQ206" s="64"/>
      <c r="RTR206" s="64"/>
      <c r="RTS206" s="64"/>
      <c r="RTT206" s="64"/>
      <c r="RTU206" s="64"/>
      <c r="RTV206" s="64"/>
      <c r="RTW206" s="64"/>
      <c r="RTX206" s="64"/>
      <c r="RTY206" s="64"/>
      <c r="RTZ206" s="64"/>
      <c r="RUA206" s="64"/>
      <c r="RUB206" s="64"/>
      <c r="RUC206" s="64"/>
      <c r="RUD206" s="64"/>
      <c r="RUE206" s="64"/>
      <c r="RUF206" s="64"/>
      <c r="RUG206" s="64"/>
      <c r="RUH206" s="64"/>
      <c r="RUI206" s="64"/>
      <c r="RUJ206" s="64"/>
      <c r="RUK206" s="64"/>
      <c r="RUL206" s="64"/>
      <c r="RUM206" s="64"/>
      <c r="RUN206" s="64"/>
      <c r="RUO206" s="64"/>
      <c r="RUP206" s="64"/>
      <c r="RUQ206" s="64"/>
      <c r="RUR206" s="64"/>
      <c r="RUS206" s="64"/>
      <c r="RUT206" s="64"/>
      <c r="RUU206" s="64"/>
      <c r="RUV206" s="64"/>
      <c r="RUW206" s="64"/>
      <c r="RUX206" s="64"/>
      <c r="RUY206" s="64"/>
      <c r="RUZ206" s="64"/>
      <c r="RVA206" s="64"/>
      <c r="RVB206" s="64"/>
      <c r="RVC206" s="64"/>
      <c r="RVD206" s="64"/>
      <c r="RVE206" s="64"/>
      <c r="RVF206" s="64"/>
      <c r="RVG206" s="64"/>
      <c r="RVH206" s="64"/>
      <c r="RVI206" s="64"/>
      <c r="RVJ206" s="64"/>
      <c r="RVK206" s="64"/>
      <c r="RVL206" s="64"/>
      <c r="RVM206" s="64"/>
      <c r="RVN206" s="64"/>
      <c r="RVO206" s="64"/>
      <c r="RVP206" s="64"/>
      <c r="RVQ206" s="64"/>
      <c r="RVR206" s="64"/>
      <c r="RVS206" s="64"/>
      <c r="RVT206" s="64"/>
      <c r="RVU206" s="64"/>
      <c r="RVV206" s="64"/>
      <c r="RVW206" s="64"/>
      <c r="RVX206" s="64"/>
      <c r="RVY206" s="64"/>
      <c r="RVZ206" s="64"/>
      <c r="RWA206" s="64"/>
      <c r="RWB206" s="64"/>
      <c r="RWC206" s="64"/>
      <c r="RWD206" s="64"/>
      <c r="RWE206" s="64"/>
      <c r="RWF206" s="64"/>
      <c r="RWG206" s="64"/>
      <c r="RWH206" s="64"/>
      <c r="RWI206" s="64"/>
      <c r="RWJ206" s="64"/>
      <c r="RWK206" s="64"/>
      <c r="RWL206" s="64"/>
      <c r="RWM206" s="64"/>
      <c r="RWN206" s="64"/>
      <c r="RWO206" s="64"/>
      <c r="RWP206" s="64"/>
      <c r="RWQ206" s="64"/>
      <c r="RWR206" s="64"/>
      <c r="RWS206" s="64"/>
      <c r="RWT206" s="64"/>
      <c r="RWU206" s="64"/>
      <c r="RWV206" s="64"/>
      <c r="RWW206" s="64"/>
      <c r="RWX206" s="64"/>
      <c r="RWY206" s="64"/>
      <c r="RWZ206" s="64"/>
      <c r="RXA206" s="64"/>
      <c r="RXB206" s="64"/>
      <c r="RXC206" s="64"/>
      <c r="RXD206" s="64"/>
      <c r="RXE206" s="64"/>
      <c r="RXF206" s="64"/>
      <c r="RXG206" s="64"/>
      <c r="RXH206" s="64"/>
      <c r="RXJ206" s="64"/>
      <c r="RXL206" s="64"/>
      <c r="RXM206" s="64"/>
      <c r="RXN206" s="64"/>
      <c r="RXO206" s="64"/>
      <c r="RXP206" s="64"/>
      <c r="RXQ206" s="64"/>
      <c r="RXR206" s="64"/>
      <c r="RXS206" s="64"/>
      <c r="RXX206" s="64"/>
      <c r="RXY206" s="64"/>
      <c r="RXZ206" s="64"/>
      <c r="RYA206" s="64"/>
      <c r="RYB206" s="64"/>
      <c r="RYC206" s="64"/>
      <c r="RYD206" s="64"/>
      <c r="RYE206" s="64"/>
      <c r="RYF206" s="64"/>
      <c r="RYG206" s="64"/>
      <c r="RYH206" s="64"/>
      <c r="RYI206" s="64"/>
      <c r="RYJ206" s="64"/>
      <c r="RYK206" s="64"/>
      <c r="RYL206" s="64"/>
      <c r="RYM206" s="64"/>
      <c r="RYN206" s="64"/>
      <c r="RYO206" s="64"/>
      <c r="RYP206" s="64"/>
      <c r="RYQ206" s="64"/>
      <c r="RYR206" s="64"/>
      <c r="RYS206" s="64"/>
      <c r="RYT206" s="64"/>
      <c r="RYU206" s="64"/>
      <c r="RYV206" s="64"/>
      <c r="RYW206" s="64"/>
      <c r="RYX206" s="64"/>
      <c r="RYY206" s="64"/>
      <c r="RYZ206" s="64"/>
      <c r="RZA206" s="64"/>
      <c r="RZB206" s="64"/>
      <c r="RZC206" s="64"/>
      <c r="RZD206" s="64"/>
      <c r="RZE206" s="64"/>
      <c r="RZF206" s="64"/>
      <c r="RZG206" s="64"/>
      <c r="RZH206" s="64"/>
      <c r="RZI206" s="64"/>
      <c r="RZJ206" s="64"/>
      <c r="RZK206" s="64"/>
      <c r="RZL206" s="64"/>
      <c r="RZM206" s="64"/>
      <c r="RZN206" s="64"/>
      <c r="RZO206" s="64"/>
      <c r="RZP206" s="64"/>
      <c r="RZQ206" s="64"/>
      <c r="RZR206" s="64"/>
      <c r="RZS206" s="64"/>
      <c r="RZT206" s="64"/>
      <c r="RZU206" s="64"/>
      <c r="RZV206" s="64"/>
      <c r="RZW206" s="64"/>
      <c r="RZX206" s="64"/>
      <c r="RZY206" s="64"/>
      <c r="RZZ206" s="64"/>
      <c r="SAA206" s="64"/>
      <c r="SAB206" s="64"/>
      <c r="SAC206" s="64"/>
      <c r="SAD206" s="64"/>
      <c r="SAE206" s="64"/>
      <c r="SAF206" s="64"/>
      <c r="SAG206" s="64"/>
      <c r="SAH206" s="64"/>
      <c r="SAI206" s="64"/>
      <c r="SAJ206" s="64"/>
      <c r="SAK206" s="64"/>
      <c r="SAL206" s="64"/>
      <c r="SAM206" s="64"/>
      <c r="SAN206" s="64"/>
      <c r="SAO206" s="64"/>
      <c r="SAP206" s="64"/>
      <c r="SAQ206" s="64"/>
      <c r="SAR206" s="64"/>
      <c r="SAS206" s="64"/>
      <c r="SAT206" s="64"/>
      <c r="SAU206" s="64"/>
      <c r="SAV206" s="64"/>
      <c r="SAW206" s="64"/>
      <c r="SAX206" s="64"/>
      <c r="SAY206" s="64"/>
      <c r="SAZ206" s="64"/>
      <c r="SBA206" s="64"/>
      <c r="SBB206" s="64"/>
      <c r="SBC206" s="64"/>
      <c r="SBD206" s="64"/>
      <c r="SBE206" s="64"/>
      <c r="SBF206" s="64"/>
      <c r="SBG206" s="64"/>
      <c r="SBH206" s="64"/>
      <c r="SBI206" s="64"/>
      <c r="SBJ206" s="64"/>
      <c r="SBK206" s="64"/>
      <c r="SBL206" s="64"/>
      <c r="SBM206" s="64"/>
      <c r="SBN206" s="64"/>
      <c r="SBO206" s="64"/>
      <c r="SBP206" s="64"/>
      <c r="SBQ206" s="64"/>
      <c r="SBR206" s="64"/>
      <c r="SBS206" s="64"/>
      <c r="SBT206" s="64"/>
      <c r="SBU206" s="64"/>
      <c r="SBV206" s="64"/>
      <c r="SBW206" s="64"/>
      <c r="SBX206" s="64"/>
      <c r="SBY206" s="64"/>
      <c r="SBZ206" s="64"/>
      <c r="SCA206" s="64"/>
      <c r="SCB206" s="64"/>
      <c r="SCC206" s="64"/>
      <c r="SCD206" s="64"/>
      <c r="SCE206" s="64"/>
      <c r="SCF206" s="64"/>
      <c r="SCG206" s="64"/>
      <c r="SCH206" s="64"/>
      <c r="SCI206" s="64"/>
      <c r="SCJ206" s="64"/>
      <c r="SCK206" s="64"/>
      <c r="SCL206" s="64"/>
      <c r="SCM206" s="64"/>
      <c r="SCN206" s="64"/>
      <c r="SCO206" s="64"/>
      <c r="SCP206" s="64"/>
      <c r="SCQ206" s="64"/>
      <c r="SCR206" s="64"/>
      <c r="SCS206" s="64"/>
      <c r="SCT206" s="64"/>
      <c r="SCU206" s="64"/>
      <c r="SCV206" s="64"/>
      <c r="SCW206" s="64"/>
      <c r="SCX206" s="64"/>
      <c r="SCY206" s="64"/>
      <c r="SCZ206" s="64"/>
      <c r="SDA206" s="64"/>
      <c r="SDB206" s="64"/>
      <c r="SDC206" s="64"/>
      <c r="SDD206" s="64"/>
      <c r="SDE206" s="64"/>
      <c r="SDF206" s="64"/>
      <c r="SDG206" s="64"/>
      <c r="SDH206" s="64"/>
      <c r="SDI206" s="64"/>
      <c r="SDJ206" s="64"/>
      <c r="SDK206" s="64"/>
      <c r="SDL206" s="64"/>
      <c r="SDM206" s="64"/>
      <c r="SDN206" s="64"/>
      <c r="SDO206" s="64"/>
      <c r="SDP206" s="64"/>
      <c r="SDQ206" s="64"/>
      <c r="SDR206" s="64"/>
      <c r="SDS206" s="64"/>
      <c r="SDT206" s="64"/>
      <c r="SDU206" s="64"/>
      <c r="SDV206" s="64"/>
      <c r="SDW206" s="64"/>
      <c r="SDX206" s="64"/>
      <c r="SDY206" s="64"/>
      <c r="SDZ206" s="64"/>
      <c r="SEA206" s="64"/>
      <c r="SEB206" s="64"/>
      <c r="SEC206" s="64"/>
      <c r="SED206" s="64"/>
      <c r="SEE206" s="64"/>
      <c r="SEF206" s="64"/>
      <c r="SEG206" s="64"/>
      <c r="SEH206" s="64"/>
      <c r="SEI206" s="64"/>
      <c r="SEJ206" s="64"/>
      <c r="SEK206" s="64"/>
      <c r="SEL206" s="64"/>
      <c r="SEM206" s="64"/>
      <c r="SEN206" s="64"/>
      <c r="SEO206" s="64"/>
      <c r="SEP206" s="64"/>
      <c r="SEQ206" s="64"/>
      <c r="SER206" s="64"/>
      <c r="SES206" s="64"/>
      <c r="SET206" s="64"/>
      <c r="SEU206" s="64"/>
      <c r="SEV206" s="64"/>
      <c r="SEW206" s="64"/>
      <c r="SEX206" s="64"/>
      <c r="SEY206" s="64"/>
      <c r="SEZ206" s="64"/>
      <c r="SFA206" s="64"/>
      <c r="SFB206" s="64"/>
      <c r="SFC206" s="64"/>
      <c r="SFD206" s="64"/>
      <c r="SFE206" s="64"/>
      <c r="SFF206" s="64"/>
      <c r="SFG206" s="64"/>
      <c r="SFH206" s="64"/>
      <c r="SFI206" s="64"/>
      <c r="SFJ206" s="64"/>
      <c r="SFK206" s="64"/>
      <c r="SFL206" s="64"/>
      <c r="SFM206" s="64"/>
      <c r="SFN206" s="64"/>
      <c r="SFO206" s="64"/>
      <c r="SFP206" s="64"/>
      <c r="SFQ206" s="64"/>
      <c r="SFR206" s="64"/>
      <c r="SFS206" s="64"/>
      <c r="SFT206" s="64"/>
      <c r="SFU206" s="64"/>
      <c r="SFV206" s="64"/>
      <c r="SFW206" s="64"/>
      <c r="SFX206" s="64"/>
      <c r="SFY206" s="64"/>
      <c r="SFZ206" s="64"/>
      <c r="SGA206" s="64"/>
      <c r="SGB206" s="64"/>
      <c r="SGC206" s="64"/>
      <c r="SGD206" s="64"/>
      <c r="SGE206" s="64"/>
      <c r="SGF206" s="64"/>
      <c r="SGG206" s="64"/>
      <c r="SGH206" s="64"/>
      <c r="SGI206" s="64"/>
      <c r="SGJ206" s="64"/>
      <c r="SGK206" s="64"/>
      <c r="SGL206" s="64"/>
      <c r="SGM206" s="64"/>
      <c r="SGN206" s="64"/>
      <c r="SGO206" s="64"/>
      <c r="SGP206" s="64"/>
      <c r="SGQ206" s="64"/>
      <c r="SGR206" s="64"/>
      <c r="SGS206" s="64"/>
      <c r="SGT206" s="64"/>
      <c r="SGU206" s="64"/>
      <c r="SGV206" s="64"/>
      <c r="SGW206" s="64"/>
      <c r="SGX206" s="64"/>
      <c r="SGY206" s="64"/>
      <c r="SGZ206" s="64"/>
      <c r="SHA206" s="64"/>
      <c r="SHB206" s="64"/>
      <c r="SHC206" s="64"/>
      <c r="SHD206" s="64"/>
      <c r="SHF206" s="64"/>
      <c r="SHH206" s="64"/>
      <c r="SHI206" s="64"/>
      <c r="SHJ206" s="64"/>
      <c r="SHK206" s="64"/>
      <c r="SHL206" s="64"/>
      <c r="SHM206" s="64"/>
      <c r="SHN206" s="64"/>
      <c r="SHO206" s="64"/>
      <c r="SHT206" s="64"/>
      <c r="SHU206" s="64"/>
      <c r="SHV206" s="64"/>
      <c r="SHW206" s="64"/>
      <c r="SHX206" s="64"/>
      <c r="SHY206" s="64"/>
      <c r="SHZ206" s="64"/>
      <c r="SIA206" s="64"/>
      <c r="SIB206" s="64"/>
      <c r="SIC206" s="64"/>
      <c r="SID206" s="64"/>
      <c r="SIE206" s="64"/>
      <c r="SIF206" s="64"/>
      <c r="SIG206" s="64"/>
      <c r="SIH206" s="64"/>
      <c r="SII206" s="64"/>
      <c r="SIJ206" s="64"/>
      <c r="SIK206" s="64"/>
      <c r="SIL206" s="64"/>
      <c r="SIM206" s="64"/>
      <c r="SIN206" s="64"/>
      <c r="SIO206" s="64"/>
      <c r="SIP206" s="64"/>
      <c r="SIQ206" s="64"/>
      <c r="SIR206" s="64"/>
      <c r="SIS206" s="64"/>
      <c r="SIT206" s="64"/>
      <c r="SIU206" s="64"/>
      <c r="SIV206" s="64"/>
      <c r="SIW206" s="64"/>
      <c r="SIX206" s="64"/>
      <c r="SIY206" s="64"/>
      <c r="SIZ206" s="64"/>
      <c r="SJA206" s="64"/>
      <c r="SJB206" s="64"/>
      <c r="SJC206" s="64"/>
      <c r="SJD206" s="64"/>
      <c r="SJE206" s="64"/>
      <c r="SJF206" s="64"/>
      <c r="SJG206" s="64"/>
      <c r="SJH206" s="64"/>
      <c r="SJI206" s="64"/>
      <c r="SJJ206" s="64"/>
      <c r="SJK206" s="64"/>
      <c r="SJL206" s="64"/>
      <c r="SJM206" s="64"/>
      <c r="SJN206" s="64"/>
      <c r="SJO206" s="64"/>
      <c r="SJP206" s="64"/>
      <c r="SJQ206" s="64"/>
      <c r="SJR206" s="64"/>
      <c r="SJS206" s="64"/>
      <c r="SJT206" s="64"/>
      <c r="SJU206" s="64"/>
      <c r="SJV206" s="64"/>
      <c r="SJW206" s="64"/>
      <c r="SJX206" s="64"/>
      <c r="SJY206" s="64"/>
      <c r="SJZ206" s="64"/>
      <c r="SKA206" s="64"/>
      <c r="SKB206" s="64"/>
      <c r="SKC206" s="64"/>
      <c r="SKD206" s="64"/>
      <c r="SKE206" s="64"/>
      <c r="SKF206" s="64"/>
      <c r="SKG206" s="64"/>
      <c r="SKH206" s="64"/>
      <c r="SKI206" s="64"/>
      <c r="SKJ206" s="64"/>
      <c r="SKK206" s="64"/>
      <c r="SKL206" s="64"/>
      <c r="SKM206" s="64"/>
      <c r="SKN206" s="64"/>
      <c r="SKO206" s="64"/>
      <c r="SKP206" s="64"/>
      <c r="SKQ206" s="64"/>
      <c r="SKR206" s="64"/>
      <c r="SKS206" s="64"/>
      <c r="SKT206" s="64"/>
      <c r="SKU206" s="64"/>
      <c r="SKV206" s="64"/>
      <c r="SKW206" s="64"/>
      <c r="SKX206" s="64"/>
      <c r="SKY206" s="64"/>
      <c r="SKZ206" s="64"/>
      <c r="SLA206" s="64"/>
      <c r="SLB206" s="64"/>
      <c r="SLC206" s="64"/>
      <c r="SLD206" s="64"/>
      <c r="SLE206" s="64"/>
      <c r="SLF206" s="64"/>
      <c r="SLG206" s="64"/>
      <c r="SLH206" s="64"/>
      <c r="SLI206" s="64"/>
      <c r="SLJ206" s="64"/>
      <c r="SLK206" s="64"/>
      <c r="SLL206" s="64"/>
      <c r="SLM206" s="64"/>
      <c r="SLN206" s="64"/>
      <c r="SLO206" s="64"/>
      <c r="SLP206" s="64"/>
      <c r="SLQ206" s="64"/>
      <c r="SLR206" s="64"/>
      <c r="SLS206" s="64"/>
      <c r="SLT206" s="64"/>
      <c r="SLU206" s="64"/>
      <c r="SLV206" s="64"/>
      <c r="SLW206" s="64"/>
      <c r="SLX206" s="64"/>
      <c r="SLY206" s="64"/>
      <c r="SLZ206" s="64"/>
      <c r="SMA206" s="64"/>
      <c r="SMB206" s="64"/>
      <c r="SMC206" s="64"/>
      <c r="SMD206" s="64"/>
      <c r="SME206" s="64"/>
      <c r="SMF206" s="64"/>
      <c r="SMG206" s="64"/>
      <c r="SMH206" s="64"/>
      <c r="SMI206" s="64"/>
      <c r="SMJ206" s="64"/>
      <c r="SMK206" s="64"/>
      <c r="SML206" s="64"/>
      <c r="SMM206" s="64"/>
      <c r="SMN206" s="64"/>
      <c r="SMO206" s="64"/>
      <c r="SMP206" s="64"/>
      <c r="SMQ206" s="64"/>
      <c r="SMR206" s="64"/>
      <c r="SMS206" s="64"/>
      <c r="SMT206" s="64"/>
      <c r="SMU206" s="64"/>
      <c r="SMV206" s="64"/>
      <c r="SMW206" s="64"/>
      <c r="SMX206" s="64"/>
      <c r="SMY206" s="64"/>
      <c r="SMZ206" s="64"/>
      <c r="SNA206" s="64"/>
      <c r="SNB206" s="64"/>
      <c r="SNC206" s="64"/>
      <c r="SND206" s="64"/>
      <c r="SNE206" s="64"/>
      <c r="SNF206" s="64"/>
      <c r="SNG206" s="64"/>
      <c r="SNH206" s="64"/>
      <c r="SNI206" s="64"/>
      <c r="SNJ206" s="64"/>
      <c r="SNK206" s="64"/>
      <c r="SNL206" s="64"/>
      <c r="SNM206" s="64"/>
      <c r="SNN206" s="64"/>
      <c r="SNO206" s="64"/>
      <c r="SNP206" s="64"/>
      <c r="SNQ206" s="64"/>
      <c r="SNR206" s="64"/>
      <c r="SNS206" s="64"/>
      <c r="SNT206" s="64"/>
      <c r="SNU206" s="64"/>
      <c r="SNV206" s="64"/>
      <c r="SNW206" s="64"/>
      <c r="SNX206" s="64"/>
      <c r="SNY206" s="64"/>
      <c r="SNZ206" s="64"/>
      <c r="SOA206" s="64"/>
      <c r="SOB206" s="64"/>
      <c r="SOC206" s="64"/>
      <c r="SOD206" s="64"/>
      <c r="SOE206" s="64"/>
      <c r="SOF206" s="64"/>
      <c r="SOG206" s="64"/>
      <c r="SOH206" s="64"/>
      <c r="SOI206" s="64"/>
      <c r="SOJ206" s="64"/>
      <c r="SOK206" s="64"/>
      <c r="SOL206" s="64"/>
      <c r="SOM206" s="64"/>
      <c r="SON206" s="64"/>
      <c r="SOO206" s="64"/>
      <c r="SOP206" s="64"/>
      <c r="SOQ206" s="64"/>
      <c r="SOR206" s="64"/>
      <c r="SOS206" s="64"/>
      <c r="SOT206" s="64"/>
      <c r="SOU206" s="64"/>
      <c r="SOV206" s="64"/>
      <c r="SOW206" s="64"/>
      <c r="SOX206" s="64"/>
      <c r="SOY206" s="64"/>
      <c r="SOZ206" s="64"/>
      <c r="SPA206" s="64"/>
      <c r="SPB206" s="64"/>
      <c r="SPC206" s="64"/>
      <c r="SPD206" s="64"/>
      <c r="SPE206" s="64"/>
      <c r="SPF206" s="64"/>
      <c r="SPG206" s="64"/>
      <c r="SPH206" s="64"/>
      <c r="SPI206" s="64"/>
      <c r="SPJ206" s="64"/>
      <c r="SPK206" s="64"/>
      <c r="SPL206" s="64"/>
      <c r="SPM206" s="64"/>
      <c r="SPN206" s="64"/>
      <c r="SPO206" s="64"/>
      <c r="SPP206" s="64"/>
      <c r="SPQ206" s="64"/>
      <c r="SPR206" s="64"/>
      <c r="SPS206" s="64"/>
      <c r="SPT206" s="64"/>
      <c r="SPU206" s="64"/>
      <c r="SPV206" s="64"/>
      <c r="SPW206" s="64"/>
      <c r="SPX206" s="64"/>
      <c r="SPY206" s="64"/>
      <c r="SPZ206" s="64"/>
      <c r="SQA206" s="64"/>
      <c r="SQB206" s="64"/>
      <c r="SQC206" s="64"/>
      <c r="SQD206" s="64"/>
      <c r="SQE206" s="64"/>
      <c r="SQF206" s="64"/>
      <c r="SQG206" s="64"/>
      <c r="SQH206" s="64"/>
      <c r="SQI206" s="64"/>
      <c r="SQJ206" s="64"/>
      <c r="SQK206" s="64"/>
      <c r="SQL206" s="64"/>
      <c r="SQM206" s="64"/>
      <c r="SQN206" s="64"/>
      <c r="SQO206" s="64"/>
      <c r="SQP206" s="64"/>
      <c r="SQQ206" s="64"/>
      <c r="SQR206" s="64"/>
      <c r="SQS206" s="64"/>
      <c r="SQT206" s="64"/>
      <c r="SQU206" s="64"/>
      <c r="SQV206" s="64"/>
      <c r="SQW206" s="64"/>
      <c r="SQX206" s="64"/>
      <c r="SQY206" s="64"/>
      <c r="SQZ206" s="64"/>
      <c r="SRB206" s="64"/>
      <c r="SRD206" s="64"/>
      <c r="SRE206" s="64"/>
      <c r="SRF206" s="64"/>
      <c r="SRG206" s="64"/>
      <c r="SRH206" s="64"/>
      <c r="SRI206" s="64"/>
      <c r="SRJ206" s="64"/>
      <c r="SRK206" s="64"/>
      <c r="SRP206" s="64"/>
      <c r="SRQ206" s="64"/>
      <c r="SRR206" s="64"/>
      <c r="SRS206" s="64"/>
      <c r="SRT206" s="64"/>
      <c r="SRU206" s="64"/>
      <c r="SRV206" s="64"/>
      <c r="SRW206" s="64"/>
      <c r="SRX206" s="64"/>
      <c r="SRY206" s="64"/>
      <c r="SRZ206" s="64"/>
      <c r="SSA206" s="64"/>
      <c r="SSB206" s="64"/>
      <c r="SSC206" s="64"/>
      <c r="SSD206" s="64"/>
      <c r="SSE206" s="64"/>
      <c r="SSF206" s="64"/>
      <c r="SSG206" s="64"/>
      <c r="SSH206" s="64"/>
      <c r="SSI206" s="64"/>
      <c r="SSJ206" s="64"/>
      <c r="SSK206" s="64"/>
      <c r="SSL206" s="64"/>
      <c r="SSM206" s="64"/>
      <c r="SSN206" s="64"/>
      <c r="SSO206" s="64"/>
      <c r="SSP206" s="64"/>
      <c r="SSQ206" s="64"/>
      <c r="SSR206" s="64"/>
      <c r="SSS206" s="64"/>
      <c r="SST206" s="64"/>
      <c r="SSU206" s="64"/>
      <c r="SSV206" s="64"/>
      <c r="SSW206" s="64"/>
      <c r="SSX206" s="64"/>
      <c r="SSY206" s="64"/>
      <c r="SSZ206" s="64"/>
      <c r="STA206" s="64"/>
      <c r="STB206" s="64"/>
      <c r="STC206" s="64"/>
      <c r="STD206" s="64"/>
      <c r="STE206" s="64"/>
      <c r="STF206" s="64"/>
      <c r="STG206" s="64"/>
      <c r="STH206" s="64"/>
      <c r="STI206" s="64"/>
      <c r="STJ206" s="64"/>
      <c r="STK206" s="64"/>
      <c r="STL206" s="64"/>
      <c r="STM206" s="64"/>
      <c r="STN206" s="64"/>
      <c r="STO206" s="64"/>
      <c r="STP206" s="64"/>
      <c r="STQ206" s="64"/>
      <c r="STR206" s="64"/>
      <c r="STS206" s="64"/>
      <c r="STT206" s="64"/>
      <c r="STU206" s="64"/>
      <c r="STV206" s="64"/>
      <c r="STW206" s="64"/>
      <c r="STX206" s="64"/>
      <c r="STY206" s="64"/>
      <c r="STZ206" s="64"/>
      <c r="SUA206" s="64"/>
      <c r="SUB206" s="64"/>
      <c r="SUC206" s="64"/>
      <c r="SUD206" s="64"/>
      <c r="SUE206" s="64"/>
      <c r="SUF206" s="64"/>
      <c r="SUG206" s="64"/>
      <c r="SUH206" s="64"/>
      <c r="SUI206" s="64"/>
      <c r="SUJ206" s="64"/>
      <c r="SUK206" s="64"/>
      <c r="SUL206" s="64"/>
      <c r="SUM206" s="64"/>
      <c r="SUN206" s="64"/>
      <c r="SUO206" s="64"/>
      <c r="SUP206" s="64"/>
      <c r="SUQ206" s="64"/>
      <c r="SUR206" s="64"/>
      <c r="SUS206" s="64"/>
      <c r="SUT206" s="64"/>
      <c r="SUU206" s="64"/>
      <c r="SUV206" s="64"/>
      <c r="SUW206" s="64"/>
      <c r="SUX206" s="64"/>
      <c r="SUY206" s="64"/>
      <c r="SUZ206" s="64"/>
      <c r="SVA206" s="64"/>
      <c r="SVB206" s="64"/>
      <c r="SVC206" s="64"/>
      <c r="SVD206" s="64"/>
      <c r="SVE206" s="64"/>
      <c r="SVF206" s="64"/>
      <c r="SVG206" s="64"/>
      <c r="SVH206" s="64"/>
      <c r="SVI206" s="64"/>
      <c r="SVJ206" s="64"/>
      <c r="SVK206" s="64"/>
      <c r="SVL206" s="64"/>
      <c r="SVM206" s="64"/>
      <c r="SVN206" s="64"/>
      <c r="SVO206" s="64"/>
      <c r="SVP206" s="64"/>
      <c r="SVQ206" s="64"/>
      <c r="SVR206" s="64"/>
      <c r="SVS206" s="64"/>
      <c r="SVT206" s="64"/>
      <c r="SVU206" s="64"/>
      <c r="SVV206" s="64"/>
      <c r="SVW206" s="64"/>
      <c r="SVX206" s="64"/>
      <c r="SVY206" s="64"/>
      <c r="SVZ206" s="64"/>
      <c r="SWA206" s="64"/>
      <c r="SWB206" s="64"/>
      <c r="SWC206" s="64"/>
      <c r="SWD206" s="64"/>
      <c r="SWE206" s="64"/>
      <c r="SWF206" s="64"/>
      <c r="SWG206" s="64"/>
      <c r="SWH206" s="64"/>
      <c r="SWI206" s="64"/>
      <c r="SWJ206" s="64"/>
      <c r="SWK206" s="64"/>
      <c r="SWL206" s="64"/>
      <c r="SWM206" s="64"/>
      <c r="SWN206" s="64"/>
      <c r="SWO206" s="64"/>
      <c r="SWP206" s="64"/>
      <c r="SWQ206" s="64"/>
      <c r="SWR206" s="64"/>
      <c r="SWS206" s="64"/>
      <c r="SWT206" s="64"/>
      <c r="SWU206" s="64"/>
      <c r="SWV206" s="64"/>
      <c r="SWW206" s="64"/>
      <c r="SWX206" s="64"/>
      <c r="SWY206" s="64"/>
      <c r="SWZ206" s="64"/>
      <c r="SXA206" s="64"/>
      <c r="SXB206" s="64"/>
      <c r="SXC206" s="64"/>
      <c r="SXD206" s="64"/>
      <c r="SXE206" s="64"/>
      <c r="SXF206" s="64"/>
      <c r="SXG206" s="64"/>
      <c r="SXH206" s="64"/>
      <c r="SXI206" s="64"/>
      <c r="SXJ206" s="64"/>
      <c r="SXK206" s="64"/>
      <c r="SXL206" s="64"/>
      <c r="SXM206" s="64"/>
      <c r="SXN206" s="64"/>
      <c r="SXO206" s="64"/>
      <c r="SXP206" s="64"/>
      <c r="SXQ206" s="64"/>
      <c r="SXR206" s="64"/>
      <c r="SXS206" s="64"/>
      <c r="SXT206" s="64"/>
      <c r="SXU206" s="64"/>
      <c r="SXV206" s="64"/>
      <c r="SXW206" s="64"/>
      <c r="SXX206" s="64"/>
      <c r="SXY206" s="64"/>
      <c r="SXZ206" s="64"/>
      <c r="SYA206" s="64"/>
      <c r="SYB206" s="64"/>
      <c r="SYC206" s="64"/>
      <c r="SYD206" s="64"/>
      <c r="SYE206" s="64"/>
      <c r="SYF206" s="64"/>
      <c r="SYG206" s="64"/>
      <c r="SYH206" s="64"/>
      <c r="SYI206" s="64"/>
      <c r="SYJ206" s="64"/>
      <c r="SYK206" s="64"/>
      <c r="SYL206" s="64"/>
      <c r="SYM206" s="64"/>
      <c r="SYN206" s="64"/>
      <c r="SYO206" s="64"/>
      <c r="SYP206" s="64"/>
      <c r="SYQ206" s="64"/>
      <c r="SYR206" s="64"/>
      <c r="SYS206" s="64"/>
      <c r="SYT206" s="64"/>
      <c r="SYU206" s="64"/>
      <c r="SYV206" s="64"/>
      <c r="SYW206" s="64"/>
      <c r="SYX206" s="64"/>
      <c r="SYY206" s="64"/>
      <c r="SYZ206" s="64"/>
      <c r="SZA206" s="64"/>
      <c r="SZB206" s="64"/>
      <c r="SZC206" s="64"/>
      <c r="SZD206" s="64"/>
      <c r="SZE206" s="64"/>
      <c r="SZF206" s="64"/>
      <c r="SZG206" s="64"/>
      <c r="SZH206" s="64"/>
      <c r="SZI206" s="64"/>
      <c r="SZJ206" s="64"/>
      <c r="SZK206" s="64"/>
      <c r="SZL206" s="64"/>
      <c r="SZM206" s="64"/>
      <c r="SZN206" s="64"/>
      <c r="SZO206" s="64"/>
      <c r="SZP206" s="64"/>
      <c r="SZQ206" s="64"/>
      <c r="SZR206" s="64"/>
      <c r="SZS206" s="64"/>
      <c r="SZT206" s="64"/>
      <c r="SZU206" s="64"/>
      <c r="SZV206" s="64"/>
      <c r="SZW206" s="64"/>
      <c r="SZX206" s="64"/>
      <c r="SZY206" s="64"/>
      <c r="SZZ206" s="64"/>
      <c r="TAA206" s="64"/>
      <c r="TAB206" s="64"/>
      <c r="TAC206" s="64"/>
      <c r="TAD206" s="64"/>
      <c r="TAE206" s="64"/>
      <c r="TAF206" s="64"/>
      <c r="TAG206" s="64"/>
      <c r="TAH206" s="64"/>
      <c r="TAI206" s="64"/>
      <c r="TAJ206" s="64"/>
      <c r="TAK206" s="64"/>
      <c r="TAL206" s="64"/>
      <c r="TAM206" s="64"/>
      <c r="TAN206" s="64"/>
      <c r="TAO206" s="64"/>
      <c r="TAP206" s="64"/>
      <c r="TAQ206" s="64"/>
      <c r="TAR206" s="64"/>
      <c r="TAS206" s="64"/>
      <c r="TAT206" s="64"/>
      <c r="TAU206" s="64"/>
      <c r="TAV206" s="64"/>
      <c r="TAX206" s="64"/>
      <c r="TAZ206" s="64"/>
      <c r="TBA206" s="64"/>
      <c r="TBB206" s="64"/>
      <c r="TBC206" s="64"/>
      <c r="TBD206" s="64"/>
      <c r="TBE206" s="64"/>
      <c r="TBF206" s="64"/>
      <c r="TBG206" s="64"/>
      <c r="TBL206" s="64"/>
      <c r="TBM206" s="64"/>
      <c r="TBN206" s="64"/>
      <c r="TBO206" s="64"/>
      <c r="TBP206" s="64"/>
      <c r="TBQ206" s="64"/>
      <c r="TBR206" s="64"/>
      <c r="TBS206" s="64"/>
      <c r="TBT206" s="64"/>
      <c r="TBU206" s="64"/>
      <c r="TBV206" s="64"/>
      <c r="TBW206" s="64"/>
      <c r="TBX206" s="64"/>
      <c r="TBY206" s="64"/>
      <c r="TBZ206" s="64"/>
      <c r="TCA206" s="64"/>
      <c r="TCB206" s="64"/>
      <c r="TCC206" s="64"/>
      <c r="TCD206" s="64"/>
      <c r="TCE206" s="64"/>
      <c r="TCF206" s="64"/>
      <c r="TCG206" s="64"/>
      <c r="TCH206" s="64"/>
      <c r="TCI206" s="64"/>
      <c r="TCJ206" s="64"/>
      <c r="TCK206" s="64"/>
      <c r="TCL206" s="64"/>
      <c r="TCM206" s="64"/>
      <c r="TCN206" s="64"/>
      <c r="TCO206" s="64"/>
      <c r="TCP206" s="64"/>
      <c r="TCQ206" s="64"/>
      <c r="TCR206" s="64"/>
      <c r="TCS206" s="64"/>
      <c r="TCT206" s="64"/>
      <c r="TCU206" s="64"/>
      <c r="TCV206" s="64"/>
      <c r="TCW206" s="64"/>
      <c r="TCX206" s="64"/>
      <c r="TCY206" s="64"/>
      <c r="TCZ206" s="64"/>
      <c r="TDA206" s="64"/>
      <c r="TDB206" s="64"/>
      <c r="TDC206" s="64"/>
      <c r="TDD206" s="64"/>
      <c r="TDE206" s="64"/>
      <c r="TDF206" s="64"/>
      <c r="TDG206" s="64"/>
      <c r="TDH206" s="64"/>
      <c r="TDI206" s="64"/>
      <c r="TDJ206" s="64"/>
      <c r="TDK206" s="64"/>
      <c r="TDL206" s="64"/>
      <c r="TDM206" s="64"/>
      <c r="TDN206" s="64"/>
      <c r="TDO206" s="64"/>
      <c r="TDP206" s="64"/>
      <c r="TDQ206" s="64"/>
      <c r="TDR206" s="64"/>
      <c r="TDS206" s="64"/>
      <c r="TDT206" s="64"/>
      <c r="TDU206" s="64"/>
      <c r="TDV206" s="64"/>
      <c r="TDW206" s="64"/>
      <c r="TDX206" s="64"/>
      <c r="TDY206" s="64"/>
      <c r="TDZ206" s="64"/>
      <c r="TEA206" s="64"/>
      <c r="TEB206" s="64"/>
      <c r="TEC206" s="64"/>
      <c r="TED206" s="64"/>
      <c r="TEE206" s="64"/>
      <c r="TEF206" s="64"/>
      <c r="TEG206" s="64"/>
      <c r="TEH206" s="64"/>
      <c r="TEI206" s="64"/>
      <c r="TEJ206" s="64"/>
      <c r="TEK206" s="64"/>
      <c r="TEL206" s="64"/>
      <c r="TEM206" s="64"/>
      <c r="TEN206" s="64"/>
      <c r="TEO206" s="64"/>
      <c r="TEP206" s="64"/>
      <c r="TEQ206" s="64"/>
      <c r="TER206" s="64"/>
      <c r="TES206" s="64"/>
      <c r="TET206" s="64"/>
      <c r="TEU206" s="64"/>
      <c r="TEV206" s="64"/>
      <c r="TEW206" s="64"/>
      <c r="TEX206" s="64"/>
      <c r="TEY206" s="64"/>
      <c r="TEZ206" s="64"/>
      <c r="TFA206" s="64"/>
      <c r="TFB206" s="64"/>
      <c r="TFC206" s="64"/>
      <c r="TFD206" s="64"/>
      <c r="TFE206" s="64"/>
      <c r="TFF206" s="64"/>
      <c r="TFG206" s="64"/>
      <c r="TFH206" s="64"/>
      <c r="TFI206" s="64"/>
      <c r="TFJ206" s="64"/>
      <c r="TFK206" s="64"/>
      <c r="TFL206" s="64"/>
      <c r="TFM206" s="64"/>
      <c r="TFN206" s="64"/>
      <c r="TFO206" s="64"/>
      <c r="TFP206" s="64"/>
      <c r="TFQ206" s="64"/>
      <c r="TFR206" s="64"/>
      <c r="TFS206" s="64"/>
      <c r="TFT206" s="64"/>
      <c r="TFU206" s="64"/>
      <c r="TFV206" s="64"/>
      <c r="TFW206" s="64"/>
      <c r="TFX206" s="64"/>
      <c r="TFY206" s="64"/>
      <c r="TFZ206" s="64"/>
      <c r="TGA206" s="64"/>
      <c r="TGB206" s="64"/>
      <c r="TGC206" s="64"/>
      <c r="TGD206" s="64"/>
      <c r="TGE206" s="64"/>
      <c r="TGF206" s="64"/>
      <c r="TGG206" s="64"/>
      <c r="TGH206" s="64"/>
      <c r="TGI206" s="64"/>
      <c r="TGJ206" s="64"/>
      <c r="TGK206" s="64"/>
      <c r="TGL206" s="64"/>
      <c r="TGM206" s="64"/>
      <c r="TGN206" s="64"/>
      <c r="TGO206" s="64"/>
      <c r="TGP206" s="64"/>
      <c r="TGQ206" s="64"/>
      <c r="TGR206" s="64"/>
      <c r="TGS206" s="64"/>
      <c r="TGT206" s="64"/>
      <c r="TGU206" s="64"/>
      <c r="TGV206" s="64"/>
      <c r="TGW206" s="64"/>
      <c r="TGX206" s="64"/>
      <c r="TGY206" s="64"/>
      <c r="TGZ206" s="64"/>
      <c r="THA206" s="64"/>
      <c r="THB206" s="64"/>
      <c r="THC206" s="64"/>
      <c r="THD206" s="64"/>
      <c r="THE206" s="64"/>
      <c r="THF206" s="64"/>
      <c r="THG206" s="64"/>
      <c r="THH206" s="64"/>
      <c r="THI206" s="64"/>
      <c r="THJ206" s="64"/>
      <c r="THK206" s="64"/>
      <c r="THL206" s="64"/>
      <c r="THM206" s="64"/>
      <c r="THN206" s="64"/>
      <c r="THO206" s="64"/>
      <c r="THP206" s="64"/>
      <c r="THQ206" s="64"/>
      <c r="THR206" s="64"/>
      <c r="THS206" s="64"/>
      <c r="THT206" s="64"/>
      <c r="THU206" s="64"/>
      <c r="THV206" s="64"/>
      <c r="THW206" s="64"/>
      <c r="THX206" s="64"/>
      <c r="THY206" s="64"/>
      <c r="THZ206" s="64"/>
      <c r="TIA206" s="64"/>
      <c r="TIB206" s="64"/>
      <c r="TIC206" s="64"/>
      <c r="TID206" s="64"/>
      <c r="TIE206" s="64"/>
      <c r="TIF206" s="64"/>
      <c r="TIG206" s="64"/>
      <c r="TIH206" s="64"/>
      <c r="TII206" s="64"/>
      <c r="TIJ206" s="64"/>
      <c r="TIK206" s="64"/>
      <c r="TIL206" s="64"/>
      <c r="TIM206" s="64"/>
      <c r="TIN206" s="64"/>
      <c r="TIO206" s="64"/>
      <c r="TIP206" s="64"/>
      <c r="TIQ206" s="64"/>
      <c r="TIR206" s="64"/>
      <c r="TIS206" s="64"/>
      <c r="TIT206" s="64"/>
      <c r="TIU206" s="64"/>
      <c r="TIV206" s="64"/>
      <c r="TIW206" s="64"/>
      <c r="TIX206" s="64"/>
      <c r="TIY206" s="64"/>
      <c r="TIZ206" s="64"/>
      <c r="TJA206" s="64"/>
      <c r="TJB206" s="64"/>
      <c r="TJC206" s="64"/>
      <c r="TJD206" s="64"/>
      <c r="TJE206" s="64"/>
      <c r="TJF206" s="64"/>
      <c r="TJG206" s="64"/>
      <c r="TJH206" s="64"/>
      <c r="TJI206" s="64"/>
      <c r="TJJ206" s="64"/>
      <c r="TJK206" s="64"/>
      <c r="TJL206" s="64"/>
      <c r="TJM206" s="64"/>
      <c r="TJN206" s="64"/>
      <c r="TJO206" s="64"/>
      <c r="TJP206" s="64"/>
      <c r="TJQ206" s="64"/>
      <c r="TJR206" s="64"/>
      <c r="TJS206" s="64"/>
      <c r="TJT206" s="64"/>
      <c r="TJU206" s="64"/>
      <c r="TJV206" s="64"/>
      <c r="TJW206" s="64"/>
      <c r="TJX206" s="64"/>
      <c r="TJY206" s="64"/>
      <c r="TJZ206" s="64"/>
      <c r="TKA206" s="64"/>
      <c r="TKB206" s="64"/>
      <c r="TKC206" s="64"/>
      <c r="TKD206" s="64"/>
      <c r="TKE206" s="64"/>
      <c r="TKF206" s="64"/>
      <c r="TKG206" s="64"/>
      <c r="TKH206" s="64"/>
      <c r="TKI206" s="64"/>
      <c r="TKJ206" s="64"/>
      <c r="TKK206" s="64"/>
      <c r="TKL206" s="64"/>
      <c r="TKM206" s="64"/>
      <c r="TKN206" s="64"/>
      <c r="TKO206" s="64"/>
      <c r="TKP206" s="64"/>
      <c r="TKQ206" s="64"/>
      <c r="TKR206" s="64"/>
      <c r="TKT206" s="64"/>
      <c r="TKV206" s="64"/>
      <c r="TKW206" s="64"/>
      <c r="TKX206" s="64"/>
      <c r="TKY206" s="64"/>
      <c r="TKZ206" s="64"/>
      <c r="TLA206" s="64"/>
      <c r="TLB206" s="64"/>
      <c r="TLC206" s="64"/>
      <c r="TLH206" s="64"/>
      <c r="TLI206" s="64"/>
      <c r="TLJ206" s="64"/>
      <c r="TLK206" s="64"/>
      <c r="TLL206" s="64"/>
      <c r="TLM206" s="64"/>
      <c r="TLN206" s="64"/>
      <c r="TLO206" s="64"/>
      <c r="TLP206" s="64"/>
      <c r="TLQ206" s="64"/>
      <c r="TLR206" s="64"/>
      <c r="TLS206" s="64"/>
      <c r="TLT206" s="64"/>
      <c r="TLU206" s="64"/>
      <c r="TLV206" s="64"/>
      <c r="TLW206" s="64"/>
      <c r="TLX206" s="64"/>
      <c r="TLY206" s="64"/>
      <c r="TLZ206" s="64"/>
      <c r="TMA206" s="64"/>
      <c r="TMB206" s="64"/>
      <c r="TMC206" s="64"/>
      <c r="TMD206" s="64"/>
      <c r="TME206" s="64"/>
      <c r="TMF206" s="64"/>
      <c r="TMG206" s="64"/>
      <c r="TMH206" s="64"/>
      <c r="TMI206" s="64"/>
      <c r="TMJ206" s="64"/>
      <c r="TMK206" s="64"/>
      <c r="TML206" s="64"/>
      <c r="TMM206" s="64"/>
      <c r="TMN206" s="64"/>
      <c r="TMO206" s="64"/>
      <c r="TMP206" s="64"/>
      <c r="TMQ206" s="64"/>
      <c r="TMR206" s="64"/>
      <c r="TMS206" s="64"/>
      <c r="TMT206" s="64"/>
      <c r="TMU206" s="64"/>
      <c r="TMV206" s="64"/>
      <c r="TMW206" s="64"/>
      <c r="TMX206" s="64"/>
      <c r="TMY206" s="64"/>
      <c r="TMZ206" s="64"/>
      <c r="TNA206" s="64"/>
      <c r="TNB206" s="64"/>
      <c r="TNC206" s="64"/>
      <c r="TND206" s="64"/>
      <c r="TNE206" s="64"/>
      <c r="TNF206" s="64"/>
      <c r="TNG206" s="64"/>
      <c r="TNH206" s="64"/>
      <c r="TNI206" s="64"/>
      <c r="TNJ206" s="64"/>
      <c r="TNK206" s="64"/>
      <c r="TNL206" s="64"/>
      <c r="TNM206" s="64"/>
      <c r="TNN206" s="64"/>
      <c r="TNO206" s="64"/>
      <c r="TNP206" s="64"/>
      <c r="TNQ206" s="64"/>
      <c r="TNR206" s="64"/>
      <c r="TNS206" s="64"/>
      <c r="TNT206" s="64"/>
      <c r="TNU206" s="64"/>
      <c r="TNV206" s="64"/>
      <c r="TNW206" s="64"/>
      <c r="TNX206" s="64"/>
      <c r="TNY206" s="64"/>
      <c r="TNZ206" s="64"/>
      <c r="TOA206" s="64"/>
      <c r="TOB206" s="64"/>
      <c r="TOC206" s="64"/>
      <c r="TOD206" s="64"/>
      <c r="TOE206" s="64"/>
      <c r="TOF206" s="64"/>
      <c r="TOG206" s="64"/>
      <c r="TOH206" s="64"/>
      <c r="TOI206" s="64"/>
      <c r="TOJ206" s="64"/>
      <c r="TOK206" s="64"/>
      <c r="TOL206" s="64"/>
      <c r="TOM206" s="64"/>
      <c r="TON206" s="64"/>
      <c r="TOO206" s="64"/>
      <c r="TOP206" s="64"/>
      <c r="TOQ206" s="64"/>
      <c r="TOR206" s="64"/>
      <c r="TOS206" s="64"/>
      <c r="TOT206" s="64"/>
      <c r="TOU206" s="64"/>
      <c r="TOV206" s="64"/>
      <c r="TOW206" s="64"/>
      <c r="TOX206" s="64"/>
      <c r="TOY206" s="64"/>
      <c r="TOZ206" s="64"/>
      <c r="TPA206" s="64"/>
      <c r="TPB206" s="64"/>
      <c r="TPC206" s="64"/>
      <c r="TPD206" s="64"/>
      <c r="TPE206" s="64"/>
      <c r="TPF206" s="64"/>
      <c r="TPG206" s="64"/>
      <c r="TPH206" s="64"/>
      <c r="TPI206" s="64"/>
      <c r="TPJ206" s="64"/>
      <c r="TPK206" s="64"/>
      <c r="TPL206" s="64"/>
      <c r="TPM206" s="64"/>
      <c r="TPN206" s="64"/>
      <c r="TPO206" s="64"/>
      <c r="TPP206" s="64"/>
      <c r="TPQ206" s="64"/>
      <c r="TPR206" s="64"/>
      <c r="TPS206" s="64"/>
      <c r="TPT206" s="64"/>
      <c r="TPU206" s="64"/>
      <c r="TPV206" s="64"/>
      <c r="TPW206" s="64"/>
      <c r="TPX206" s="64"/>
      <c r="TPY206" s="64"/>
      <c r="TPZ206" s="64"/>
      <c r="TQA206" s="64"/>
      <c r="TQB206" s="64"/>
      <c r="TQC206" s="64"/>
      <c r="TQD206" s="64"/>
      <c r="TQE206" s="64"/>
      <c r="TQF206" s="64"/>
      <c r="TQG206" s="64"/>
      <c r="TQH206" s="64"/>
      <c r="TQI206" s="64"/>
      <c r="TQJ206" s="64"/>
      <c r="TQK206" s="64"/>
      <c r="TQL206" s="64"/>
      <c r="TQM206" s="64"/>
      <c r="TQN206" s="64"/>
      <c r="TQO206" s="64"/>
      <c r="TQP206" s="64"/>
      <c r="TQQ206" s="64"/>
      <c r="TQR206" s="64"/>
      <c r="TQS206" s="64"/>
      <c r="TQT206" s="64"/>
      <c r="TQU206" s="64"/>
      <c r="TQV206" s="64"/>
      <c r="TQW206" s="64"/>
      <c r="TQX206" s="64"/>
      <c r="TQY206" s="64"/>
      <c r="TQZ206" s="64"/>
      <c r="TRA206" s="64"/>
      <c r="TRB206" s="64"/>
      <c r="TRC206" s="64"/>
      <c r="TRD206" s="64"/>
      <c r="TRE206" s="64"/>
      <c r="TRF206" s="64"/>
      <c r="TRG206" s="64"/>
      <c r="TRH206" s="64"/>
      <c r="TRI206" s="64"/>
      <c r="TRJ206" s="64"/>
      <c r="TRK206" s="64"/>
      <c r="TRL206" s="64"/>
      <c r="TRM206" s="64"/>
      <c r="TRN206" s="64"/>
      <c r="TRO206" s="64"/>
      <c r="TRP206" s="64"/>
      <c r="TRQ206" s="64"/>
      <c r="TRR206" s="64"/>
      <c r="TRS206" s="64"/>
      <c r="TRT206" s="64"/>
      <c r="TRU206" s="64"/>
      <c r="TRV206" s="64"/>
      <c r="TRW206" s="64"/>
      <c r="TRX206" s="64"/>
      <c r="TRY206" s="64"/>
      <c r="TRZ206" s="64"/>
      <c r="TSA206" s="64"/>
      <c r="TSB206" s="64"/>
      <c r="TSC206" s="64"/>
      <c r="TSD206" s="64"/>
      <c r="TSE206" s="64"/>
      <c r="TSF206" s="64"/>
      <c r="TSG206" s="64"/>
      <c r="TSH206" s="64"/>
      <c r="TSI206" s="64"/>
      <c r="TSJ206" s="64"/>
      <c r="TSK206" s="64"/>
      <c r="TSL206" s="64"/>
      <c r="TSM206" s="64"/>
      <c r="TSN206" s="64"/>
      <c r="TSO206" s="64"/>
      <c r="TSP206" s="64"/>
      <c r="TSQ206" s="64"/>
      <c r="TSR206" s="64"/>
      <c r="TSS206" s="64"/>
      <c r="TST206" s="64"/>
      <c r="TSU206" s="64"/>
      <c r="TSV206" s="64"/>
      <c r="TSW206" s="64"/>
      <c r="TSX206" s="64"/>
      <c r="TSY206" s="64"/>
      <c r="TSZ206" s="64"/>
      <c r="TTA206" s="64"/>
      <c r="TTB206" s="64"/>
      <c r="TTC206" s="64"/>
      <c r="TTD206" s="64"/>
      <c r="TTE206" s="64"/>
      <c r="TTF206" s="64"/>
      <c r="TTG206" s="64"/>
      <c r="TTH206" s="64"/>
      <c r="TTI206" s="64"/>
      <c r="TTJ206" s="64"/>
      <c r="TTK206" s="64"/>
      <c r="TTL206" s="64"/>
      <c r="TTM206" s="64"/>
      <c r="TTN206" s="64"/>
      <c r="TTO206" s="64"/>
      <c r="TTP206" s="64"/>
      <c r="TTQ206" s="64"/>
      <c r="TTR206" s="64"/>
      <c r="TTS206" s="64"/>
      <c r="TTT206" s="64"/>
      <c r="TTU206" s="64"/>
      <c r="TTV206" s="64"/>
      <c r="TTW206" s="64"/>
      <c r="TTX206" s="64"/>
      <c r="TTY206" s="64"/>
      <c r="TTZ206" s="64"/>
      <c r="TUA206" s="64"/>
      <c r="TUB206" s="64"/>
      <c r="TUC206" s="64"/>
      <c r="TUD206" s="64"/>
      <c r="TUE206" s="64"/>
      <c r="TUF206" s="64"/>
      <c r="TUG206" s="64"/>
      <c r="TUH206" s="64"/>
      <c r="TUI206" s="64"/>
      <c r="TUJ206" s="64"/>
      <c r="TUK206" s="64"/>
      <c r="TUL206" s="64"/>
      <c r="TUM206" s="64"/>
      <c r="TUN206" s="64"/>
      <c r="TUP206" s="64"/>
      <c r="TUR206" s="64"/>
      <c r="TUS206" s="64"/>
      <c r="TUT206" s="64"/>
      <c r="TUU206" s="64"/>
      <c r="TUV206" s="64"/>
      <c r="TUW206" s="64"/>
      <c r="TUX206" s="64"/>
      <c r="TUY206" s="64"/>
      <c r="TVD206" s="64"/>
      <c r="TVE206" s="64"/>
      <c r="TVF206" s="64"/>
      <c r="TVG206" s="64"/>
      <c r="TVH206" s="64"/>
      <c r="TVI206" s="64"/>
      <c r="TVJ206" s="64"/>
      <c r="TVK206" s="64"/>
      <c r="TVL206" s="64"/>
      <c r="TVM206" s="64"/>
      <c r="TVN206" s="64"/>
      <c r="TVO206" s="64"/>
      <c r="TVP206" s="64"/>
      <c r="TVQ206" s="64"/>
      <c r="TVR206" s="64"/>
      <c r="TVS206" s="64"/>
      <c r="TVT206" s="64"/>
      <c r="TVU206" s="64"/>
      <c r="TVV206" s="64"/>
      <c r="TVW206" s="64"/>
      <c r="TVX206" s="64"/>
      <c r="TVY206" s="64"/>
      <c r="TVZ206" s="64"/>
      <c r="TWA206" s="64"/>
      <c r="TWB206" s="64"/>
      <c r="TWC206" s="64"/>
      <c r="TWD206" s="64"/>
      <c r="TWE206" s="64"/>
      <c r="TWF206" s="64"/>
      <c r="TWG206" s="64"/>
      <c r="TWH206" s="64"/>
      <c r="TWI206" s="64"/>
      <c r="TWJ206" s="64"/>
      <c r="TWK206" s="64"/>
      <c r="TWL206" s="64"/>
      <c r="TWM206" s="64"/>
      <c r="TWN206" s="64"/>
      <c r="TWO206" s="64"/>
      <c r="TWP206" s="64"/>
      <c r="TWQ206" s="64"/>
      <c r="TWR206" s="64"/>
      <c r="TWS206" s="64"/>
      <c r="TWT206" s="64"/>
      <c r="TWU206" s="64"/>
      <c r="TWV206" s="64"/>
      <c r="TWW206" s="64"/>
      <c r="TWX206" s="64"/>
      <c r="TWY206" s="64"/>
      <c r="TWZ206" s="64"/>
      <c r="TXA206" s="64"/>
      <c r="TXB206" s="64"/>
      <c r="TXC206" s="64"/>
      <c r="TXD206" s="64"/>
      <c r="TXE206" s="64"/>
      <c r="TXF206" s="64"/>
      <c r="TXG206" s="64"/>
      <c r="TXH206" s="64"/>
      <c r="TXI206" s="64"/>
      <c r="TXJ206" s="64"/>
      <c r="TXK206" s="64"/>
      <c r="TXL206" s="64"/>
      <c r="TXM206" s="64"/>
      <c r="TXN206" s="64"/>
      <c r="TXO206" s="64"/>
      <c r="TXP206" s="64"/>
      <c r="TXQ206" s="64"/>
      <c r="TXR206" s="64"/>
      <c r="TXS206" s="64"/>
      <c r="TXT206" s="64"/>
      <c r="TXU206" s="64"/>
      <c r="TXV206" s="64"/>
      <c r="TXW206" s="64"/>
      <c r="TXX206" s="64"/>
      <c r="TXY206" s="64"/>
      <c r="TXZ206" s="64"/>
      <c r="TYA206" s="64"/>
      <c r="TYB206" s="64"/>
      <c r="TYC206" s="64"/>
      <c r="TYD206" s="64"/>
      <c r="TYE206" s="64"/>
      <c r="TYF206" s="64"/>
      <c r="TYG206" s="64"/>
      <c r="TYH206" s="64"/>
      <c r="TYI206" s="64"/>
      <c r="TYJ206" s="64"/>
      <c r="TYK206" s="64"/>
      <c r="TYL206" s="64"/>
      <c r="TYM206" s="64"/>
      <c r="TYN206" s="64"/>
      <c r="TYO206" s="64"/>
      <c r="TYP206" s="64"/>
      <c r="TYQ206" s="64"/>
      <c r="TYR206" s="64"/>
      <c r="TYS206" s="64"/>
      <c r="TYT206" s="64"/>
      <c r="TYU206" s="64"/>
      <c r="TYV206" s="64"/>
      <c r="TYW206" s="64"/>
      <c r="TYX206" s="64"/>
      <c r="TYY206" s="64"/>
      <c r="TYZ206" s="64"/>
      <c r="TZA206" s="64"/>
      <c r="TZB206" s="64"/>
      <c r="TZC206" s="64"/>
      <c r="TZD206" s="64"/>
      <c r="TZE206" s="64"/>
      <c r="TZF206" s="64"/>
      <c r="TZG206" s="64"/>
      <c r="TZH206" s="64"/>
      <c r="TZI206" s="64"/>
      <c r="TZJ206" s="64"/>
      <c r="TZK206" s="64"/>
      <c r="TZL206" s="64"/>
      <c r="TZM206" s="64"/>
      <c r="TZN206" s="64"/>
      <c r="TZO206" s="64"/>
      <c r="TZP206" s="64"/>
      <c r="TZQ206" s="64"/>
      <c r="TZR206" s="64"/>
      <c r="TZS206" s="64"/>
      <c r="TZT206" s="64"/>
      <c r="TZU206" s="64"/>
      <c r="TZV206" s="64"/>
      <c r="TZW206" s="64"/>
      <c r="TZX206" s="64"/>
      <c r="TZY206" s="64"/>
      <c r="TZZ206" s="64"/>
      <c r="UAA206" s="64"/>
      <c r="UAB206" s="64"/>
      <c r="UAC206" s="64"/>
      <c r="UAD206" s="64"/>
      <c r="UAE206" s="64"/>
      <c r="UAF206" s="64"/>
      <c r="UAG206" s="64"/>
      <c r="UAH206" s="64"/>
      <c r="UAI206" s="64"/>
      <c r="UAJ206" s="64"/>
      <c r="UAK206" s="64"/>
      <c r="UAL206" s="64"/>
      <c r="UAM206" s="64"/>
      <c r="UAN206" s="64"/>
      <c r="UAO206" s="64"/>
      <c r="UAP206" s="64"/>
      <c r="UAQ206" s="64"/>
      <c r="UAR206" s="64"/>
      <c r="UAS206" s="64"/>
      <c r="UAT206" s="64"/>
      <c r="UAU206" s="64"/>
      <c r="UAV206" s="64"/>
      <c r="UAW206" s="64"/>
      <c r="UAX206" s="64"/>
      <c r="UAY206" s="64"/>
      <c r="UAZ206" s="64"/>
      <c r="UBA206" s="64"/>
      <c r="UBB206" s="64"/>
      <c r="UBC206" s="64"/>
      <c r="UBD206" s="64"/>
      <c r="UBE206" s="64"/>
      <c r="UBF206" s="64"/>
      <c r="UBG206" s="64"/>
      <c r="UBH206" s="64"/>
      <c r="UBI206" s="64"/>
      <c r="UBJ206" s="64"/>
      <c r="UBK206" s="64"/>
      <c r="UBL206" s="64"/>
      <c r="UBM206" s="64"/>
      <c r="UBN206" s="64"/>
      <c r="UBO206" s="64"/>
      <c r="UBP206" s="64"/>
      <c r="UBQ206" s="64"/>
      <c r="UBR206" s="64"/>
      <c r="UBS206" s="64"/>
      <c r="UBT206" s="64"/>
      <c r="UBU206" s="64"/>
      <c r="UBV206" s="64"/>
      <c r="UBW206" s="64"/>
      <c r="UBX206" s="64"/>
      <c r="UBY206" s="64"/>
      <c r="UBZ206" s="64"/>
      <c r="UCA206" s="64"/>
      <c r="UCB206" s="64"/>
      <c r="UCC206" s="64"/>
      <c r="UCD206" s="64"/>
      <c r="UCE206" s="64"/>
      <c r="UCF206" s="64"/>
      <c r="UCG206" s="64"/>
      <c r="UCH206" s="64"/>
      <c r="UCI206" s="64"/>
      <c r="UCJ206" s="64"/>
      <c r="UCK206" s="64"/>
      <c r="UCL206" s="64"/>
      <c r="UCM206" s="64"/>
      <c r="UCN206" s="64"/>
      <c r="UCO206" s="64"/>
      <c r="UCP206" s="64"/>
      <c r="UCQ206" s="64"/>
      <c r="UCR206" s="64"/>
      <c r="UCS206" s="64"/>
      <c r="UCT206" s="64"/>
      <c r="UCU206" s="64"/>
      <c r="UCV206" s="64"/>
      <c r="UCW206" s="64"/>
      <c r="UCX206" s="64"/>
      <c r="UCY206" s="64"/>
      <c r="UCZ206" s="64"/>
      <c r="UDA206" s="64"/>
      <c r="UDB206" s="64"/>
      <c r="UDC206" s="64"/>
      <c r="UDD206" s="64"/>
      <c r="UDE206" s="64"/>
      <c r="UDF206" s="64"/>
      <c r="UDG206" s="64"/>
      <c r="UDH206" s="64"/>
      <c r="UDI206" s="64"/>
      <c r="UDJ206" s="64"/>
      <c r="UDK206" s="64"/>
      <c r="UDL206" s="64"/>
      <c r="UDM206" s="64"/>
      <c r="UDN206" s="64"/>
      <c r="UDO206" s="64"/>
      <c r="UDP206" s="64"/>
      <c r="UDQ206" s="64"/>
      <c r="UDR206" s="64"/>
      <c r="UDS206" s="64"/>
      <c r="UDT206" s="64"/>
      <c r="UDU206" s="64"/>
      <c r="UDV206" s="64"/>
      <c r="UDW206" s="64"/>
      <c r="UDX206" s="64"/>
      <c r="UDY206" s="64"/>
      <c r="UDZ206" s="64"/>
      <c r="UEA206" s="64"/>
      <c r="UEB206" s="64"/>
      <c r="UEC206" s="64"/>
      <c r="UED206" s="64"/>
      <c r="UEE206" s="64"/>
      <c r="UEF206" s="64"/>
      <c r="UEG206" s="64"/>
      <c r="UEH206" s="64"/>
      <c r="UEI206" s="64"/>
      <c r="UEJ206" s="64"/>
      <c r="UEL206" s="64"/>
      <c r="UEN206" s="64"/>
      <c r="UEO206" s="64"/>
      <c r="UEP206" s="64"/>
      <c r="UEQ206" s="64"/>
      <c r="UER206" s="64"/>
      <c r="UES206" s="64"/>
      <c r="UET206" s="64"/>
      <c r="UEU206" s="64"/>
      <c r="UEZ206" s="64"/>
      <c r="UFA206" s="64"/>
      <c r="UFB206" s="64"/>
      <c r="UFC206" s="64"/>
      <c r="UFD206" s="64"/>
      <c r="UFE206" s="64"/>
      <c r="UFF206" s="64"/>
      <c r="UFG206" s="64"/>
      <c r="UFH206" s="64"/>
      <c r="UFI206" s="64"/>
      <c r="UFJ206" s="64"/>
      <c r="UFK206" s="64"/>
      <c r="UFL206" s="64"/>
      <c r="UFM206" s="64"/>
      <c r="UFN206" s="64"/>
      <c r="UFO206" s="64"/>
      <c r="UFP206" s="64"/>
      <c r="UFQ206" s="64"/>
      <c r="UFR206" s="64"/>
      <c r="UFS206" s="64"/>
      <c r="UFT206" s="64"/>
      <c r="UFU206" s="64"/>
      <c r="UFV206" s="64"/>
      <c r="UFW206" s="64"/>
      <c r="UFX206" s="64"/>
      <c r="UFY206" s="64"/>
      <c r="UFZ206" s="64"/>
      <c r="UGA206" s="64"/>
      <c r="UGB206" s="64"/>
      <c r="UGC206" s="64"/>
      <c r="UGD206" s="64"/>
      <c r="UGE206" s="64"/>
      <c r="UGF206" s="64"/>
      <c r="UGG206" s="64"/>
      <c r="UGH206" s="64"/>
      <c r="UGI206" s="64"/>
      <c r="UGJ206" s="64"/>
      <c r="UGK206" s="64"/>
      <c r="UGL206" s="64"/>
      <c r="UGM206" s="64"/>
      <c r="UGN206" s="64"/>
      <c r="UGO206" s="64"/>
      <c r="UGP206" s="64"/>
      <c r="UGQ206" s="64"/>
      <c r="UGR206" s="64"/>
      <c r="UGS206" s="64"/>
      <c r="UGT206" s="64"/>
      <c r="UGU206" s="64"/>
      <c r="UGV206" s="64"/>
      <c r="UGW206" s="64"/>
      <c r="UGX206" s="64"/>
      <c r="UGY206" s="64"/>
      <c r="UGZ206" s="64"/>
      <c r="UHA206" s="64"/>
      <c r="UHB206" s="64"/>
      <c r="UHC206" s="64"/>
      <c r="UHD206" s="64"/>
      <c r="UHE206" s="64"/>
      <c r="UHF206" s="64"/>
      <c r="UHG206" s="64"/>
      <c r="UHH206" s="64"/>
      <c r="UHI206" s="64"/>
      <c r="UHJ206" s="64"/>
      <c r="UHK206" s="64"/>
      <c r="UHL206" s="64"/>
      <c r="UHM206" s="64"/>
      <c r="UHN206" s="64"/>
      <c r="UHO206" s="64"/>
      <c r="UHP206" s="64"/>
      <c r="UHQ206" s="64"/>
      <c r="UHR206" s="64"/>
      <c r="UHS206" s="64"/>
      <c r="UHT206" s="64"/>
      <c r="UHU206" s="64"/>
      <c r="UHV206" s="64"/>
      <c r="UHW206" s="64"/>
      <c r="UHX206" s="64"/>
      <c r="UHY206" s="64"/>
      <c r="UHZ206" s="64"/>
      <c r="UIA206" s="64"/>
      <c r="UIB206" s="64"/>
      <c r="UIC206" s="64"/>
      <c r="UID206" s="64"/>
      <c r="UIE206" s="64"/>
      <c r="UIF206" s="64"/>
      <c r="UIG206" s="64"/>
      <c r="UIH206" s="64"/>
      <c r="UII206" s="64"/>
      <c r="UIJ206" s="64"/>
      <c r="UIK206" s="64"/>
      <c r="UIL206" s="64"/>
      <c r="UIM206" s="64"/>
      <c r="UIN206" s="64"/>
      <c r="UIO206" s="64"/>
      <c r="UIP206" s="64"/>
      <c r="UIQ206" s="64"/>
      <c r="UIR206" s="64"/>
      <c r="UIS206" s="64"/>
      <c r="UIT206" s="64"/>
      <c r="UIU206" s="64"/>
      <c r="UIV206" s="64"/>
      <c r="UIW206" s="64"/>
      <c r="UIX206" s="64"/>
      <c r="UIY206" s="64"/>
      <c r="UIZ206" s="64"/>
      <c r="UJA206" s="64"/>
      <c r="UJB206" s="64"/>
      <c r="UJC206" s="64"/>
      <c r="UJD206" s="64"/>
      <c r="UJE206" s="64"/>
      <c r="UJF206" s="64"/>
      <c r="UJG206" s="64"/>
      <c r="UJH206" s="64"/>
      <c r="UJI206" s="64"/>
      <c r="UJJ206" s="64"/>
      <c r="UJK206" s="64"/>
      <c r="UJL206" s="64"/>
      <c r="UJM206" s="64"/>
      <c r="UJN206" s="64"/>
      <c r="UJO206" s="64"/>
      <c r="UJP206" s="64"/>
      <c r="UJQ206" s="64"/>
      <c r="UJR206" s="64"/>
      <c r="UJS206" s="64"/>
      <c r="UJT206" s="64"/>
      <c r="UJU206" s="64"/>
      <c r="UJV206" s="64"/>
      <c r="UJW206" s="64"/>
      <c r="UJX206" s="64"/>
      <c r="UJY206" s="64"/>
      <c r="UJZ206" s="64"/>
      <c r="UKA206" s="64"/>
      <c r="UKB206" s="64"/>
      <c r="UKC206" s="64"/>
      <c r="UKD206" s="64"/>
      <c r="UKE206" s="64"/>
      <c r="UKF206" s="64"/>
      <c r="UKG206" s="64"/>
      <c r="UKH206" s="64"/>
      <c r="UKI206" s="64"/>
      <c r="UKJ206" s="64"/>
      <c r="UKK206" s="64"/>
      <c r="UKL206" s="64"/>
      <c r="UKM206" s="64"/>
      <c r="UKN206" s="64"/>
      <c r="UKO206" s="64"/>
      <c r="UKP206" s="64"/>
      <c r="UKQ206" s="64"/>
      <c r="UKR206" s="64"/>
      <c r="UKS206" s="64"/>
      <c r="UKT206" s="64"/>
      <c r="UKU206" s="64"/>
      <c r="UKV206" s="64"/>
      <c r="UKW206" s="64"/>
      <c r="UKX206" s="64"/>
      <c r="UKY206" s="64"/>
      <c r="UKZ206" s="64"/>
      <c r="ULA206" s="64"/>
      <c r="ULB206" s="64"/>
      <c r="ULC206" s="64"/>
      <c r="ULD206" s="64"/>
      <c r="ULE206" s="64"/>
      <c r="ULF206" s="64"/>
      <c r="ULG206" s="64"/>
      <c r="ULH206" s="64"/>
      <c r="ULI206" s="64"/>
      <c r="ULJ206" s="64"/>
      <c r="ULK206" s="64"/>
      <c r="ULL206" s="64"/>
      <c r="ULM206" s="64"/>
      <c r="ULN206" s="64"/>
      <c r="ULO206" s="64"/>
      <c r="ULP206" s="64"/>
      <c r="ULQ206" s="64"/>
      <c r="ULR206" s="64"/>
      <c r="ULS206" s="64"/>
      <c r="ULT206" s="64"/>
      <c r="ULU206" s="64"/>
      <c r="ULV206" s="64"/>
      <c r="ULW206" s="64"/>
      <c r="ULX206" s="64"/>
      <c r="ULY206" s="64"/>
      <c r="ULZ206" s="64"/>
      <c r="UMA206" s="64"/>
      <c r="UMB206" s="64"/>
      <c r="UMC206" s="64"/>
      <c r="UMD206" s="64"/>
      <c r="UME206" s="64"/>
      <c r="UMF206" s="64"/>
      <c r="UMG206" s="64"/>
      <c r="UMH206" s="64"/>
      <c r="UMI206" s="64"/>
      <c r="UMJ206" s="64"/>
      <c r="UMK206" s="64"/>
      <c r="UML206" s="64"/>
      <c r="UMM206" s="64"/>
      <c r="UMN206" s="64"/>
      <c r="UMO206" s="64"/>
      <c r="UMP206" s="64"/>
      <c r="UMQ206" s="64"/>
      <c r="UMR206" s="64"/>
      <c r="UMS206" s="64"/>
      <c r="UMT206" s="64"/>
      <c r="UMU206" s="64"/>
      <c r="UMV206" s="64"/>
      <c r="UMW206" s="64"/>
      <c r="UMX206" s="64"/>
      <c r="UMY206" s="64"/>
      <c r="UMZ206" s="64"/>
      <c r="UNA206" s="64"/>
      <c r="UNB206" s="64"/>
      <c r="UNC206" s="64"/>
      <c r="UND206" s="64"/>
      <c r="UNE206" s="64"/>
      <c r="UNF206" s="64"/>
      <c r="UNG206" s="64"/>
      <c r="UNH206" s="64"/>
      <c r="UNI206" s="64"/>
      <c r="UNJ206" s="64"/>
      <c r="UNK206" s="64"/>
      <c r="UNL206" s="64"/>
      <c r="UNM206" s="64"/>
      <c r="UNN206" s="64"/>
      <c r="UNO206" s="64"/>
      <c r="UNP206" s="64"/>
      <c r="UNQ206" s="64"/>
      <c r="UNR206" s="64"/>
      <c r="UNS206" s="64"/>
      <c r="UNT206" s="64"/>
      <c r="UNU206" s="64"/>
      <c r="UNV206" s="64"/>
      <c r="UNW206" s="64"/>
      <c r="UNX206" s="64"/>
      <c r="UNY206" s="64"/>
      <c r="UNZ206" s="64"/>
      <c r="UOA206" s="64"/>
      <c r="UOB206" s="64"/>
      <c r="UOC206" s="64"/>
      <c r="UOD206" s="64"/>
      <c r="UOE206" s="64"/>
      <c r="UOF206" s="64"/>
      <c r="UOH206" s="64"/>
      <c r="UOJ206" s="64"/>
      <c r="UOK206" s="64"/>
      <c r="UOL206" s="64"/>
      <c r="UOM206" s="64"/>
      <c r="UON206" s="64"/>
      <c r="UOO206" s="64"/>
      <c r="UOP206" s="64"/>
      <c r="UOQ206" s="64"/>
      <c r="UOV206" s="64"/>
      <c r="UOW206" s="64"/>
      <c r="UOX206" s="64"/>
      <c r="UOY206" s="64"/>
      <c r="UOZ206" s="64"/>
      <c r="UPA206" s="64"/>
      <c r="UPB206" s="64"/>
      <c r="UPC206" s="64"/>
      <c r="UPD206" s="64"/>
      <c r="UPE206" s="64"/>
      <c r="UPF206" s="64"/>
      <c r="UPG206" s="64"/>
      <c r="UPH206" s="64"/>
      <c r="UPI206" s="64"/>
      <c r="UPJ206" s="64"/>
      <c r="UPK206" s="64"/>
      <c r="UPL206" s="64"/>
      <c r="UPM206" s="64"/>
      <c r="UPN206" s="64"/>
      <c r="UPO206" s="64"/>
      <c r="UPP206" s="64"/>
      <c r="UPQ206" s="64"/>
      <c r="UPR206" s="64"/>
      <c r="UPS206" s="64"/>
      <c r="UPT206" s="64"/>
      <c r="UPU206" s="64"/>
      <c r="UPV206" s="64"/>
      <c r="UPW206" s="64"/>
      <c r="UPX206" s="64"/>
      <c r="UPY206" s="64"/>
      <c r="UPZ206" s="64"/>
      <c r="UQA206" s="64"/>
      <c r="UQB206" s="64"/>
      <c r="UQC206" s="64"/>
      <c r="UQD206" s="64"/>
      <c r="UQE206" s="64"/>
      <c r="UQF206" s="64"/>
      <c r="UQG206" s="64"/>
      <c r="UQH206" s="64"/>
      <c r="UQI206" s="64"/>
      <c r="UQJ206" s="64"/>
      <c r="UQK206" s="64"/>
      <c r="UQL206" s="64"/>
      <c r="UQM206" s="64"/>
      <c r="UQN206" s="64"/>
      <c r="UQO206" s="64"/>
      <c r="UQP206" s="64"/>
      <c r="UQQ206" s="64"/>
      <c r="UQR206" s="64"/>
      <c r="UQS206" s="64"/>
      <c r="UQT206" s="64"/>
      <c r="UQU206" s="64"/>
      <c r="UQV206" s="64"/>
      <c r="UQW206" s="64"/>
      <c r="UQX206" s="64"/>
      <c r="UQY206" s="64"/>
      <c r="UQZ206" s="64"/>
      <c r="URA206" s="64"/>
      <c r="URB206" s="64"/>
      <c r="URC206" s="64"/>
      <c r="URD206" s="64"/>
      <c r="URE206" s="64"/>
      <c r="URF206" s="64"/>
      <c r="URG206" s="64"/>
      <c r="URH206" s="64"/>
      <c r="URI206" s="64"/>
      <c r="URJ206" s="64"/>
      <c r="URK206" s="64"/>
      <c r="URL206" s="64"/>
      <c r="URM206" s="64"/>
      <c r="URN206" s="64"/>
      <c r="URO206" s="64"/>
      <c r="URP206" s="64"/>
      <c r="URQ206" s="64"/>
      <c r="URR206" s="64"/>
      <c r="URS206" s="64"/>
      <c r="URT206" s="64"/>
      <c r="URU206" s="64"/>
      <c r="URV206" s="64"/>
      <c r="URW206" s="64"/>
      <c r="URX206" s="64"/>
      <c r="URY206" s="64"/>
      <c r="URZ206" s="64"/>
      <c r="USA206" s="64"/>
      <c r="USB206" s="64"/>
      <c r="USC206" s="64"/>
      <c r="USD206" s="64"/>
      <c r="USE206" s="64"/>
      <c r="USF206" s="64"/>
      <c r="USG206" s="64"/>
      <c r="USH206" s="64"/>
      <c r="USI206" s="64"/>
      <c r="USJ206" s="64"/>
      <c r="USK206" s="64"/>
      <c r="USL206" s="64"/>
      <c r="USM206" s="64"/>
      <c r="USN206" s="64"/>
      <c r="USO206" s="64"/>
      <c r="USP206" s="64"/>
      <c r="USQ206" s="64"/>
      <c r="USR206" s="64"/>
      <c r="USS206" s="64"/>
      <c r="UST206" s="64"/>
      <c r="USU206" s="64"/>
      <c r="USV206" s="64"/>
      <c r="USW206" s="64"/>
      <c r="USX206" s="64"/>
      <c r="USY206" s="64"/>
      <c r="USZ206" s="64"/>
      <c r="UTA206" s="64"/>
      <c r="UTB206" s="64"/>
      <c r="UTC206" s="64"/>
      <c r="UTD206" s="64"/>
      <c r="UTE206" s="64"/>
      <c r="UTF206" s="64"/>
      <c r="UTG206" s="64"/>
      <c r="UTH206" s="64"/>
      <c r="UTI206" s="64"/>
      <c r="UTJ206" s="64"/>
      <c r="UTK206" s="64"/>
      <c r="UTL206" s="64"/>
      <c r="UTM206" s="64"/>
      <c r="UTN206" s="64"/>
      <c r="UTO206" s="64"/>
      <c r="UTP206" s="64"/>
      <c r="UTQ206" s="64"/>
      <c r="UTR206" s="64"/>
      <c r="UTS206" s="64"/>
      <c r="UTT206" s="64"/>
      <c r="UTU206" s="64"/>
      <c r="UTV206" s="64"/>
      <c r="UTW206" s="64"/>
      <c r="UTX206" s="64"/>
      <c r="UTY206" s="64"/>
      <c r="UTZ206" s="64"/>
      <c r="UUA206" s="64"/>
      <c r="UUB206" s="64"/>
      <c r="UUC206" s="64"/>
      <c r="UUD206" s="64"/>
      <c r="UUE206" s="64"/>
      <c r="UUF206" s="64"/>
      <c r="UUG206" s="64"/>
      <c r="UUH206" s="64"/>
      <c r="UUI206" s="64"/>
      <c r="UUJ206" s="64"/>
      <c r="UUK206" s="64"/>
      <c r="UUL206" s="64"/>
      <c r="UUM206" s="64"/>
      <c r="UUN206" s="64"/>
      <c r="UUO206" s="64"/>
      <c r="UUP206" s="64"/>
      <c r="UUQ206" s="64"/>
      <c r="UUR206" s="64"/>
      <c r="UUS206" s="64"/>
      <c r="UUT206" s="64"/>
      <c r="UUU206" s="64"/>
      <c r="UUV206" s="64"/>
      <c r="UUW206" s="64"/>
      <c r="UUX206" s="64"/>
      <c r="UUY206" s="64"/>
      <c r="UUZ206" s="64"/>
      <c r="UVA206" s="64"/>
      <c r="UVB206" s="64"/>
      <c r="UVC206" s="64"/>
      <c r="UVD206" s="64"/>
      <c r="UVE206" s="64"/>
      <c r="UVF206" s="64"/>
      <c r="UVG206" s="64"/>
      <c r="UVH206" s="64"/>
      <c r="UVI206" s="64"/>
      <c r="UVJ206" s="64"/>
      <c r="UVK206" s="64"/>
      <c r="UVL206" s="64"/>
      <c r="UVM206" s="64"/>
      <c r="UVN206" s="64"/>
      <c r="UVO206" s="64"/>
      <c r="UVP206" s="64"/>
      <c r="UVQ206" s="64"/>
      <c r="UVR206" s="64"/>
      <c r="UVS206" s="64"/>
      <c r="UVT206" s="64"/>
      <c r="UVU206" s="64"/>
      <c r="UVV206" s="64"/>
      <c r="UVW206" s="64"/>
      <c r="UVX206" s="64"/>
      <c r="UVY206" s="64"/>
      <c r="UVZ206" s="64"/>
      <c r="UWA206" s="64"/>
      <c r="UWB206" s="64"/>
      <c r="UWC206" s="64"/>
      <c r="UWD206" s="64"/>
      <c r="UWE206" s="64"/>
      <c r="UWF206" s="64"/>
      <c r="UWG206" s="64"/>
      <c r="UWH206" s="64"/>
      <c r="UWI206" s="64"/>
      <c r="UWJ206" s="64"/>
      <c r="UWK206" s="64"/>
      <c r="UWL206" s="64"/>
      <c r="UWM206" s="64"/>
      <c r="UWN206" s="64"/>
      <c r="UWO206" s="64"/>
      <c r="UWP206" s="64"/>
      <c r="UWQ206" s="64"/>
      <c r="UWR206" s="64"/>
      <c r="UWS206" s="64"/>
      <c r="UWT206" s="64"/>
      <c r="UWU206" s="64"/>
      <c r="UWV206" s="64"/>
      <c r="UWW206" s="64"/>
      <c r="UWX206" s="64"/>
      <c r="UWY206" s="64"/>
      <c r="UWZ206" s="64"/>
      <c r="UXA206" s="64"/>
      <c r="UXB206" s="64"/>
      <c r="UXC206" s="64"/>
      <c r="UXD206" s="64"/>
      <c r="UXE206" s="64"/>
      <c r="UXF206" s="64"/>
      <c r="UXG206" s="64"/>
      <c r="UXH206" s="64"/>
      <c r="UXI206" s="64"/>
      <c r="UXJ206" s="64"/>
      <c r="UXK206" s="64"/>
      <c r="UXL206" s="64"/>
      <c r="UXM206" s="64"/>
      <c r="UXN206" s="64"/>
      <c r="UXO206" s="64"/>
      <c r="UXP206" s="64"/>
      <c r="UXQ206" s="64"/>
      <c r="UXR206" s="64"/>
      <c r="UXS206" s="64"/>
      <c r="UXT206" s="64"/>
      <c r="UXU206" s="64"/>
      <c r="UXV206" s="64"/>
      <c r="UXW206" s="64"/>
      <c r="UXX206" s="64"/>
      <c r="UXY206" s="64"/>
      <c r="UXZ206" s="64"/>
      <c r="UYA206" s="64"/>
      <c r="UYB206" s="64"/>
      <c r="UYD206" s="64"/>
      <c r="UYF206" s="64"/>
      <c r="UYG206" s="64"/>
      <c r="UYH206" s="64"/>
      <c r="UYI206" s="64"/>
      <c r="UYJ206" s="64"/>
      <c r="UYK206" s="64"/>
      <c r="UYL206" s="64"/>
      <c r="UYM206" s="64"/>
      <c r="UYR206" s="64"/>
      <c r="UYS206" s="64"/>
      <c r="UYT206" s="64"/>
      <c r="UYU206" s="64"/>
      <c r="UYV206" s="64"/>
      <c r="UYW206" s="64"/>
      <c r="UYX206" s="64"/>
      <c r="UYY206" s="64"/>
      <c r="UYZ206" s="64"/>
      <c r="UZA206" s="64"/>
      <c r="UZB206" s="64"/>
      <c r="UZC206" s="64"/>
      <c r="UZD206" s="64"/>
      <c r="UZE206" s="64"/>
      <c r="UZF206" s="64"/>
      <c r="UZG206" s="64"/>
      <c r="UZH206" s="64"/>
      <c r="UZI206" s="64"/>
      <c r="UZJ206" s="64"/>
      <c r="UZK206" s="64"/>
      <c r="UZL206" s="64"/>
      <c r="UZM206" s="64"/>
      <c r="UZN206" s="64"/>
      <c r="UZO206" s="64"/>
      <c r="UZP206" s="64"/>
      <c r="UZQ206" s="64"/>
      <c r="UZR206" s="64"/>
      <c r="UZS206" s="64"/>
      <c r="UZT206" s="64"/>
      <c r="UZU206" s="64"/>
      <c r="UZV206" s="64"/>
      <c r="UZW206" s="64"/>
      <c r="UZX206" s="64"/>
      <c r="UZY206" s="64"/>
      <c r="UZZ206" s="64"/>
      <c r="VAA206" s="64"/>
      <c r="VAB206" s="64"/>
      <c r="VAC206" s="64"/>
      <c r="VAD206" s="64"/>
      <c r="VAE206" s="64"/>
      <c r="VAF206" s="64"/>
      <c r="VAG206" s="64"/>
      <c r="VAH206" s="64"/>
      <c r="VAI206" s="64"/>
      <c r="VAJ206" s="64"/>
      <c r="VAK206" s="64"/>
      <c r="VAL206" s="64"/>
      <c r="VAM206" s="64"/>
      <c r="VAN206" s="64"/>
      <c r="VAO206" s="64"/>
      <c r="VAP206" s="64"/>
      <c r="VAQ206" s="64"/>
      <c r="VAR206" s="64"/>
      <c r="VAS206" s="64"/>
      <c r="VAT206" s="64"/>
      <c r="VAU206" s="64"/>
      <c r="VAV206" s="64"/>
      <c r="VAW206" s="64"/>
      <c r="VAX206" s="64"/>
      <c r="VAY206" s="64"/>
      <c r="VAZ206" s="64"/>
      <c r="VBA206" s="64"/>
      <c r="VBB206" s="64"/>
      <c r="VBC206" s="64"/>
      <c r="VBD206" s="64"/>
      <c r="VBE206" s="64"/>
      <c r="VBF206" s="64"/>
      <c r="VBG206" s="64"/>
      <c r="VBH206" s="64"/>
      <c r="VBI206" s="64"/>
      <c r="VBJ206" s="64"/>
      <c r="VBK206" s="64"/>
      <c r="VBL206" s="64"/>
      <c r="VBM206" s="64"/>
      <c r="VBN206" s="64"/>
      <c r="VBO206" s="64"/>
      <c r="VBP206" s="64"/>
      <c r="VBQ206" s="64"/>
      <c r="VBR206" s="64"/>
      <c r="VBS206" s="64"/>
      <c r="VBT206" s="64"/>
      <c r="VBU206" s="64"/>
      <c r="VBV206" s="64"/>
      <c r="VBW206" s="64"/>
      <c r="VBX206" s="64"/>
      <c r="VBY206" s="64"/>
      <c r="VBZ206" s="64"/>
      <c r="VCA206" s="64"/>
      <c r="VCB206" s="64"/>
      <c r="VCC206" s="64"/>
      <c r="VCD206" s="64"/>
      <c r="VCE206" s="64"/>
      <c r="VCF206" s="64"/>
      <c r="VCG206" s="64"/>
      <c r="VCH206" s="64"/>
      <c r="VCI206" s="64"/>
      <c r="VCJ206" s="64"/>
      <c r="VCK206" s="64"/>
      <c r="VCL206" s="64"/>
      <c r="VCM206" s="64"/>
      <c r="VCN206" s="64"/>
      <c r="VCO206" s="64"/>
      <c r="VCP206" s="64"/>
      <c r="VCQ206" s="64"/>
      <c r="VCR206" s="64"/>
      <c r="VCS206" s="64"/>
      <c r="VCT206" s="64"/>
      <c r="VCU206" s="64"/>
      <c r="VCV206" s="64"/>
      <c r="VCW206" s="64"/>
      <c r="VCX206" s="64"/>
      <c r="VCY206" s="64"/>
      <c r="VCZ206" s="64"/>
      <c r="VDA206" s="64"/>
      <c r="VDB206" s="64"/>
      <c r="VDC206" s="64"/>
      <c r="VDD206" s="64"/>
      <c r="VDE206" s="64"/>
      <c r="VDF206" s="64"/>
      <c r="VDG206" s="64"/>
      <c r="VDH206" s="64"/>
      <c r="VDI206" s="64"/>
      <c r="VDJ206" s="64"/>
      <c r="VDK206" s="64"/>
      <c r="VDL206" s="64"/>
      <c r="VDM206" s="64"/>
      <c r="VDN206" s="64"/>
      <c r="VDO206" s="64"/>
      <c r="VDP206" s="64"/>
      <c r="VDQ206" s="64"/>
      <c r="VDR206" s="64"/>
      <c r="VDS206" s="64"/>
      <c r="VDT206" s="64"/>
      <c r="VDU206" s="64"/>
      <c r="VDV206" s="64"/>
      <c r="VDW206" s="64"/>
      <c r="VDX206" s="64"/>
      <c r="VDY206" s="64"/>
      <c r="VDZ206" s="64"/>
      <c r="VEA206" s="64"/>
      <c r="VEB206" s="64"/>
      <c r="VEC206" s="64"/>
      <c r="VED206" s="64"/>
      <c r="VEE206" s="64"/>
      <c r="VEF206" s="64"/>
      <c r="VEG206" s="64"/>
      <c r="VEH206" s="64"/>
      <c r="VEI206" s="64"/>
      <c r="VEJ206" s="64"/>
      <c r="VEK206" s="64"/>
      <c r="VEL206" s="64"/>
      <c r="VEM206" s="64"/>
      <c r="VEN206" s="64"/>
      <c r="VEO206" s="64"/>
      <c r="VEP206" s="64"/>
      <c r="VEQ206" s="64"/>
      <c r="VER206" s="64"/>
      <c r="VES206" s="64"/>
      <c r="VET206" s="64"/>
      <c r="VEU206" s="64"/>
      <c r="VEV206" s="64"/>
      <c r="VEW206" s="64"/>
      <c r="VEX206" s="64"/>
      <c r="VEY206" s="64"/>
      <c r="VEZ206" s="64"/>
      <c r="VFA206" s="64"/>
      <c r="VFB206" s="64"/>
      <c r="VFC206" s="64"/>
      <c r="VFD206" s="64"/>
      <c r="VFE206" s="64"/>
      <c r="VFF206" s="64"/>
      <c r="VFG206" s="64"/>
      <c r="VFH206" s="64"/>
      <c r="VFI206" s="64"/>
      <c r="VFJ206" s="64"/>
      <c r="VFK206" s="64"/>
      <c r="VFL206" s="64"/>
      <c r="VFM206" s="64"/>
      <c r="VFN206" s="64"/>
      <c r="VFO206" s="64"/>
      <c r="VFP206" s="64"/>
      <c r="VFQ206" s="64"/>
      <c r="VFR206" s="64"/>
      <c r="VFS206" s="64"/>
      <c r="VFT206" s="64"/>
      <c r="VFU206" s="64"/>
      <c r="VFV206" s="64"/>
      <c r="VFW206" s="64"/>
      <c r="VFX206" s="64"/>
      <c r="VFY206" s="64"/>
      <c r="VFZ206" s="64"/>
      <c r="VGA206" s="64"/>
      <c r="VGB206" s="64"/>
      <c r="VGC206" s="64"/>
      <c r="VGD206" s="64"/>
      <c r="VGE206" s="64"/>
      <c r="VGF206" s="64"/>
      <c r="VGG206" s="64"/>
      <c r="VGH206" s="64"/>
      <c r="VGI206" s="64"/>
      <c r="VGJ206" s="64"/>
      <c r="VGK206" s="64"/>
      <c r="VGL206" s="64"/>
      <c r="VGM206" s="64"/>
      <c r="VGN206" s="64"/>
      <c r="VGO206" s="64"/>
      <c r="VGP206" s="64"/>
      <c r="VGQ206" s="64"/>
      <c r="VGR206" s="64"/>
      <c r="VGS206" s="64"/>
      <c r="VGT206" s="64"/>
      <c r="VGU206" s="64"/>
      <c r="VGV206" s="64"/>
      <c r="VGW206" s="64"/>
      <c r="VGX206" s="64"/>
      <c r="VGY206" s="64"/>
      <c r="VGZ206" s="64"/>
      <c r="VHA206" s="64"/>
      <c r="VHB206" s="64"/>
      <c r="VHC206" s="64"/>
      <c r="VHD206" s="64"/>
      <c r="VHE206" s="64"/>
      <c r="VHF206" s="64"/>
      <c r="VHG206" s="64"/>
      <c r="VHH206" s="64"/>
      <c r="VHI206" s="64"/>
      <c r="VHJ206" s="64"/>
      <c r="VHK206" s="64"/>
      <c r="VHL206" s="64"/>
      <c r="VHM206" s="64"/>
      <c r="VHN206" s="64"/>
      <c r="VHO206" s="64"/>
      <c r="VHP206" s="64"/>
      <c r="VHQ206" s="64"/>
      <c r="VHR206" s="64"/>
      <c r="VHS206" s="64"/>
      <c r="VHT206" s="64"/>
      <c r="VHU206" s="64"/>
      <c r="VHV206" s="64"/>
      <c r="VHW206" s="64"/>
      <c r="VHX206" s="64"/>
      <c r="VHZ206" s="64"/>
      <c r="VIB206" s="64"/>
      <c r="VIC206" s="64"/>
      <c r="VID206" s="64"/>
      <c r="VIE206" s="64"/>
      <c r="VIF206" s="64"/>
      <c r="VIG206" s="64"/>
      <c r="VIH206" s="64"/>
      <c r="VII206" s="64"/>
      <c r="VIN206" s="64"/>
      <c r="VIO206" s="64"/>
      <c r="VIP206" s="64"/>
      <c r="VIQ206" s="64"/>
      <c r="VIR206" s="64"/>
      <c r="VIS206" s="64"/>
      <c r="VIT206" s="64"/>
      <c r="VIU206" s="64"/>
      <c r="VIV206" s="64"/>
      <c r="VIW206" s="64"/>
      <c r="VIX206" s="64"/>
      <c r="VIY206" s="64"/>
      <c r="VIZ206" s="64"/>
      <c r="VJA206" s="64"/>
      <c r="VJB206" s="64"/>
      <c r="VJC206" s="64"/>
      <c r="VJD206" s="64"/>
      <c r="VJE206" s="64"/>
      <c r="VJF206" s="64"/>
      <c r="VJG206" s="64"/>
      <c r="VJH206" s="64"/>
      <c r="VJI206" s="64"/>
      <c r="VJJ206" s="64"/>
      <c r="VJK206" s="64"/>
      <c r="VJL206" s="64"/>
      <c r="VJM206" s="64"/>
      <c r="VJN206" s="64"/>
      <c r="VJO206" s="64"/>
      <c r="VJP206" s="64"/>
      <c r="VJQ206" s="64"/>
      <c r="VJR206" s="64"/>
      <c r="VJS206" s="64"/>
      <c r="VJT206" s="64"/>
      <c r="VJU206" s="64"/>
      <c r="VJV206" s="64"/>
      <c r="VJW206" s="64"/>
      <c r="VJX206" s="64"/>
      <c r="VJY206" s="64"/>
      <c r="VJZ206" s="64"/>
      <c r="VKA206" s="64"/>
      <c r="VKB206" s="64"/>
      <c r="VKC206" s="64"/>
      <c r="VKD206" s="64"/>
      <c r="VKE206" s="64"/>
      <c r="VKF206" s="64"/>
      <c r="VKG206" s="64"/>
      <c r="VKH206" s="64"/>
      <c r="VKI206" s="64"/>
      <c r="VKJ206" s="64"/>
      <c r="VKK206" s="64"/>
      <c r="VKL206" s="64"/>
      <c r="VKM206" s="64"/>
      <c r="VKN206" s="64"/>
      <c r="VKO206" s="64"/>
      <c r="VKP206" s="64"/>
      <c r="VKQ206" s="64"/>
      <c r="VKR206" s="64"/>
      <c r="VKS206" s="64"/>
      <c r="VKT206" s="64"/>
      <c r="VKU206" s="64"/>
      <c r="VKV206" s="64"/>
      <c r="VKW206" s="64"/>
      <c r="VKX206" s="64"/>
      <c r="VKY206" s="64"/>
      <c r="VKZ206" s="64"/>
      <c r="VLA206" s="64"/>
      <c r="VLB206" s="64"/>
      <c r="VLC206" s="64"/>
      <c r="VLD206" s="64"/>
      <c r="VLE206" s="64"/>
      <c r="VLF206" s="64"/>
      <c r="VLG206" s="64"/>
      <c r="VLH206" s="64"/>
      <c r="VLI206" s="64"/>
      <c r="VLJ206" s="64"/>
      <c r="VLK206" s="64"/>
      <c r="VLL206" s="64"/>
      <c r="VLM206" s="64"/>
      <c r="VLN206" s="64"/>
      <c r="VLO206" s="64"/>
      <c r="VLP206" s="64"/>
      <c r="VLQ206" s="64"/>
      <c r="VLR206" s="64"/>
      <c r="VLS206" s="64"/>
      <c r="VLT206" s="64"/>
      <c r="VLU206" s="64"/>
      <c r="VLV206" s="64"/>
      <c r="VLW206" s="64"/>
      <c r="VLX206" s="64"/>
      <c r="VLY206" s="64"/>
      <c r="VLZ206" s="64"/>
      <c r="VMA206" s="64"/>
      <c r="VMB206" s="64"/>
      <c r="VMC206" s="64"/>
      <c r="VMD206" s="64"/>
      <c r="VME206" s="64"/>
      <c r="VMF206" s="64"/>
      <c r="VMG206" s="64"/>
      <c r="VMH206" s="64"/>
      <c r="VMI206" s="64"/>
      <c r="VMJ206" s="64"/>
      <c r="VMK206" s="64"/>
      <c r="VML206" s="64"/>
      <c r="VMM206" s="64"/>
      <c r="VMN206" s="64"/>
      <c r="VMO206" s="64"/>
      <c r="VMP206" s="64"/>
      <c r="VMQ206" s="64"/>
      <c r="VMR206" s="64"/>
      <c r="VMS206" s="64"/>
      <c r="VMT206" s="64"/>
      <c r="VMU206" s="64"/>
      <c r="VMV206" s="64"/>
      <c r="VMW206" s="64"/>
      <c r="VMX206" s="64"/>
      <c r="VMY206" s="64"/>
      <c r="VMZ206" s="64"/>
      <c r="VNA206" s="64"/>
      <c r="VNB206" s="64"/>
      <c r="VNC206" s="64"/>
      <c r="VND206" s="64"/>
      <c r="VNE206" s="64"/>
      <c r="VNF206" s="64"/>
      <c r="VNG206" s="64"/>
      <c r="VNH206" s="64"/>
      <c r="VNI206" s="64"/>
      <c r="VNJ206" s="64"/>
      <c r="VNK206" s="64"/>
      <c r="VNL206" s="64"/>
      <c r="VNM206" s="64"/>
      <c r="VNN206" s="64"/>
      <c r="VNO206" s="64"/>
      <c r="VNP206" s="64"/>
      <c r="VNQ206" s="64"/>
      <c r="VNR206" s="64"/>
      <c r="VNS206" s="64"/>
      <c r="VNT206" s="64"/>
      <c r="VNU206" s="64"/>
      <c r="VNV206" s="64"/>
      <c r="VNW206" s="64"/>
      <c r="VNX206" s="64"/>
      <c r="VNY206" s="64"/>
      <c r="VNZ206" s="64"/>
      <c r="VOA206" s="64"/>
      <c r="VOB206" s="64"/>
      <c r="VOC206" s="64"/>
      <c r="VOD206" s="64"/>
      <c r="VOE206" s="64"/>
      <c r="VOF206" s="64"/>
      <c r="VOG206" s="64"/>
      <c r="VOH206" s="64"/>
      <c r="VOI206" s="64"/>
      <c r="VOJ206" s="64"/>
      <c r="VOK206" s="64"/>
      <c r="VOL206" s="64"/>
      <c r="VOM206" s="64"/>
      <c r="VON206" s="64"/>
      <c r="VOO206" s="64"/>
      <c r="VOP206" s="64"/>
      <c r="VOQ206" s="64"/>
      <c r="VOR206" s="64"/>
      <c r="VOS206" s="64"/>
      <c r="VOT206" s="64"/>
      <c r="VOU206" s="64"/>
      <c r="VOV206" s="64"/>
      <c r="VOW206" s="64"/>
      <c r="VOX206" s="64"/>
      <c r="VOY206" s="64"/>
      <c r="VOZ206" s="64"/>
      <c r="VPA206" s="64"/>
      <c r="VPB206" s="64"/>
      <c r="VPC206" s="64"/>
      <c r="VPD206" s="64"/>
      <c r="VPE206" s="64"/>
      <c r="VPF206" s="64"/>
      <c r="VPG206" s="64"/>
      <c r="VPH206" s="64"/>
      <c r="VPI206" s="64"/>
      <c r="VPJ206" s="64"/>
      <c r="VPK206" s="64"/>
      <c r="VPL206" s="64"/>
      <c r="VPM206" s="64"/>
      <c r="VPN206" s="64"/>
      <c r="VPO206" s="64"/>
      <c r="VPP206" s="64"/>
      <c r="VPQ206" s="64"/>
      <c r="VPR206" s="64"/>
      <c r="VPS206" s="64"/>
      <c r="VPT206" s="64"/>
      <c r="VPU206" s="64"/>
      <c r="VPV206" s="64"/>
      <c r="VPW206" s="64"/>
      <c r="VPX206" s="64"/>
      <c r="VPY206" s="64"/>
      <c r="VPZ206" s="64"/>
      <c r="VQA206" s="64"/>
      <c r="VQB206" s="64"/>
      <c r="VQC206" s="64"/>
      <c r="VQD206" s="64"/>
      <c r="VQE206" s="64"/>
      <c r="VQF206" s="64"/>
      <c r="VQG206" s="64"/>
      <c r="VQH206" s="64"/>
      <c r="VQI206" s="64"/>
      <c r="VQJ206" s="64"/>
      <c r="VQK206" s="64"/>
      <c r="VQL206" s="64"/>
      <c r="VQM206" s="64"/>
      <c r="VQN206" s="64"/>
      <c r="VQO206" s="64"/>
      <c r="VQP206" s="64"/>
      <c r="VQQ206" s="64"/>
      <c r="VQR206" s="64"/>
      <c r="VQS206" s="64"/>
      <c r="VQT206" s="64"/>
      <c r="VQU206" s="64"/>
      <c r="VQV206" s="64"/>
      <c r="VQW206" s="64"/>
      <c r="VQX206" s="64"/>
      <c r="VQY206" s="64"/>
      <c r="VQZ206" s="64"/>
      <c r="VRA206" s="64"/>
      <c r="VRB206" s="64"/>
      <c r="VRC206" s="64"/>
      <c r="VRD206" s="64"/>
      <c r="VRE206" s="64"/>
      <c r="VRF206" s="64"/>
      <c r="VRG206" s="64"/>
      <c r="VRH206" s="64"/>
      <c r="VRI206" s="64"/>
      <c r="VRJ206" s="64"/>
      <c r="VRK206" s="64"/>
      <c r="VRL206" s="64"/>
      <c r="VRM206" s="64"/>
      <c r="VRN206" s="64"/>
      <c r="VRO206" s="64"/>
      <c r="VRP206" s="64"/>
      <c r="VRQ206" s="64"/>
      <c r="VRR206" s="64"/>
      <c r="VRS206" s="64"/>
      <c r="VRT206" s="64"/>
      <c r="VRV206" s="64"/>
      <c r="VRX206" s="64"/>
      <c r="VRY206" s="64"/>
      <c r="VRZ206" s="64"/>
      <c r="VSA206" s="64"/>
      <c r="VSB206" s="64"/>
      <c r="VSC206" s="64"/>
      <c r="VSD206" s="64"/>
      <c r="VSE206" s="64"/>
      <c r="VSJ206" s="64"/>
      <c r="VSK206" s="64"/>
      <c r="VSL206" s="64"/>
      <c r="VSM206" s="64"/>
      <c r="VSN206" s="64"/>
      <c r="VSO206" s="64"/>
      <c r="VSP206" s="64"/>
      <c r="VSQ206" s="64"/>
      <c r="VSR206" s="64"/>
      <c r="VSS206" s="64"/>
      <c r="VST206" s="64"/>
      <c r="VSU206" s="64"/>
      <c r="VSV206" s="64"/>
      <c r="VSW206" s="64"/>
      <c r="VSX206" s="64"/>
      <c r="VSY206" s="64"/>
      <c r="VSZ206" s="64"/>
      <c r="VTA206" s="64"/>
      <c r="VTB206" s="64"/>
      <c r="VTC206" s="64"/>
      <c r="VTD206" s="64"/>
      <c r="VTE206" s="64"/>
      <c r="VTF206" s="64"/>
      <c r="VTG206" s="64"/>
      <c r="VTH206" s="64"/>
      <c r="VTI206" s="64"/>
      <c r="VTJ206" s="64"/>
      <c r="VTK206" s="64"/>
      <c r="VTL206" s="64"/>
      <c r="VTM206" s="64"/>
      <c r="VTN206" s="64"/>
      <c r="VTO206" s="64"/>
      <c r="VTP206" s="64"/>
      <c r="VTQ206" s="64"/>
      <c r="VTR206" s="64"/>
      <c r="VTS206" s="64"/>
      <c r="VTT206" s="64"/>
      <c r="VTU206" s="64"/>
      <c r="VTV206" s="64"/>
      <c r="VTW206" s="64"/>
      <c r="VTX206" s="64"/>
      <c r="VTY206" s="64"/>
      <c r="VTZ206" s="64"/>
      <c r="VUA206" s="64"/>
      <c r="VUB206" s="64"/>
      <c r="VUC206" s="64"/>
      <c r="VUD206" s="64"/>
      <c r="VUE206" s="64"/>
      <c r="VUF206" s="64"/>
      <c r="VUG206" s="64"/>
      <c r="VUH206" s="64"/>
      <c r="VUI206" s="64"/>
      <c r="VUJ206" s="64"/>
      <c r="VUK206" s="64"/>
      <c r="VUL206" s="64"/>
      <c r="VUM206" s="64"/>
      <c r="VUN206" s="64"/>
      <c r="VUO206" s="64"/>
      <c r="VUP206" s="64"/>
      <c r="VUQ206" s="64"/>
      <c r="VUR206" s="64"/>
      <c r="VUS206" s="64"/>
      <c r="VUT206" s="64"/>
      <c r="VUU206" s="64"/>
      <c r="VUV206" s="64"/>
      <c r="VUW206" s="64"/>
      <c r="VUX206" s="64"/>
      <c r="VUY206" s="64"/>
      <c r="VUZ206" s="64"/>
      <c r="VVA206" s="64"/>
      <c r="VVB206" s="64"/>
      <c r="VVC206" s="64"/>
      <c r="VVD206" s="64"/>
      <c r="VVE206" s="64"/>
      <c r="VVF206" s="64"/>
      <c r="VVG206" s="64"/>
      <c r="VVH206" s="64"/>
      <c r="VVI206" s="64"/>
      <c r="VVJ206" s="64"/>
      <c r="VVK206" s="64"/>
      <c r="VVL206" s="64"/>
      <c r="VVM206" s="64"/>
      <c r="VVN206" s="64"/>
      <c r="VVO206" s="64"/>
      <c r="VVP206" s="64"/>
      <c r="VVQ206" s="64"/>
      <c r="VVR206" s="64"/>
      <c r="VVS206" s="64"/>
      <c r="VVT206" s="64"/>
      <c r="VVU206" s="64"/>
      <c r="VVV206" s="64"/>
      <c r="VVW206" s="64"/>
      <c r="VVX206" s="64"/>
      <c r="VVY206" s="64"/>
      <c r="VVZ206" s="64"/>
      <c r="VWA206" s="64"/>
      <c r="VWB206" s="64"/>
      <c r="VWC206" s="64"/>
      <c r="VWD206" s="64"/>
      <c r="VWE206" s="64"/>
      <c r="VWF206" s="64"/>
      <c r="VWG206" s="64"/>
      <c r="VWH206" s="64"/>
      <c r="VWI206" s="64"/>
      <c r="VWJ206" s="64"/>
      <c r="VWK206" s="64"/>
      <c r="VWL206" s="64"/>
      <c r="VWM206" s="64"/>
      <c r="VWN206" s="64"/>
      <c r="VWO206" s="64"/>
      <c r="VWP206" s="64"/>
      <c r="VWQ206" s="64"/>
      <c r="VWR206" s="64"/>
      <c r="VWS206" s="64"/>
      <c r="VWT206" s="64"/>
      <c r="VWU206" s="64"/>
      <c r="VWV206" s="64"/>
      <c r="VWW206" s="64"/>
      <c r="VWX206" s="64"/>
      <c r="VWY206" s="64"/>
      <c r="VWZ206" s="64"/>
      <c r="VXA206" s="64"/>
      <c r="VXB206" s="64"/>
      <c r="VXC206" s="64"/>
      <c r="VXD206" s="64"/>
      <c r="VXE206" s="64"/>
      <c r="VXF206" s="64"/>
      <c r="VXG206" s="64"/>
      <c r="VXH206" s="64"/>
      <c r="VXI206" s="64"/>
      <c r="VXJ206" s="64"/>
      <c r="VXK206" s="64"/>
      <c r="VXL206" s="64"/>
      <c r="VXM206" s="64"/>
      <c r="VXN206" s="64"/>
      <c r="VXO206" s="64"/>
      <c r="VXP206" s="64"/>
      <c r="VXQ206" s="64"/>
      <c r="VXR206" s="64"/>
      <c r="VXS206" s="64"/>
      <c r="VXT206" s="64"/>
      <c r="VXU206" s="64"/>
      <c r="VXV206" s="64"/>
      <c r="VXW206" s="64"/>
      <c r="VXX206" s="64"/>
      <c r="VXY206" s="64"/>
      <c r="VXZ206" s="64"/>
      <c r="VYA206" s="64"/>
      <c r="VYB206" s="64"/>
      <c r="VYC206" s="64"/>
      <c r="VYD206" s="64"/>
      <c r="VYE206" s="64"/>
      <c r="VYF206" s="64"/>
      <c r="VYG206" s="64"/>
      <c r="VYH206" s="64"/>
      <c r="VYI206" s="64"/>
      <c r="VYJ206" s="64"/>
      <c r="VYK206" s="64"/>
      <c r="VYL206" s="64"/>
      <c r="VYM206" s="64"/>
      <c r="VYN206" s="64"/>
      <c r="VYO206" s="64"/>
      <c r="VYP206" s="64"/>
      <c r="VYQ206" s="64"/>
      <c r="VYR206" s="64"/>
      <c r="VYS206" s="64"/>
      <c r="VYT206" s="64"/>
      <c r="VYU206" s="64"/>
      <c r="VYV206" s="64"/>
      <c r="VYW206" s="64"/>
      <c r="VYX206" s="64"/>
      <c r="VYY206" s="64"/>
      <c r="VYZ206" s="64"/>
      <c r="VZA206" s="64"/>
      <c r="VZB206" s="64"/>
      <c r="VZC206" s="64"/>
      <c r="VZD206" s="64"/>
      <c r="VZE206" s="64"/>
      <c r="VZF206" s="64"/>
      <c r="VZG206" s="64"/>
      <c r="VZH206" s="64"/>
      <c r="VZI206" s="64"/>
      <c r="VZJ206" s="64"/>
      <c r="VZK206" s="64"/>
      <c r="VZL206" s="64"/>
      <c r="VZM206" s="64"/>
      <c r="VZN206" s="64"/>
      <c r="VZO206" s="64"/>
      <c r="VZP206" s="64"/>
      <c r="VZQ206" s="64"/>
      <c r="VZR206" s="64"/>
      <c r="VZS206" s="64"/>
      <c r="VZT206" s="64"/>
      <c r="VZU206" s="64"/>
      <c r="VZV206" s="64"/>
      <c r="VZW206" s="64"/>
      <c r="VZX206" s="64"/>
      <c r="VZY206" s="64"/>
      <c r="VZZ206" s="64"/>
      <c r="WAA206" s="64"/>
      <c r="WAB206" s="64"/>
      <c r="WAC206" s="64"/>
      <c r="WAD206" s="64"/>
      <c r="WAE206" s="64"/>
      <c r="WAF206" s="64"/>
      <c r="WAG206" s="64"/>
      <c r="WAH206" s="64"/>
      <c r="WAI206" s="64"/>
      <c r="WAJ206" s="64"/>
      <c r="WAK206" s="64"/>
      <c r="WAL206" s="64"/>
      <c r="WAM206" s="64"/>
      <c r="WAN206" s="64"/>
      <c r="WAO206" s="64"/>
      <c r="WAP206" s="64"/>
      <c r="WAQ206" s="64"/>
      <c r="WAR206" s="64"/>
      <c r="WAS206" s="64"/>
      <c r="WAT206" s="64"/>
      <c r="WAU206" s="64"/>
      <c r="WAV206" s="64"/>
      <c r="WAW206" s="64"/>
      <c r="WAX206" s="64"/>
      <c r="WAY206" s="64"/>
      <c r="WAZ206" s="64"/>
      <c r="WBA206" s="64"/>
      <c r="WBB206" s="64"/>
      <c r="WBC206" s="64"/>
      <c r="WBD206" s="64"/>
      <c r="WBE206" s="64"/>
      <c r="WBF206" s="64"/>
      <c r="WBG206" s="64"/>
      <c r="WBH206" s="64"/>
      <c r="WBI206" s="64"/>
      <c r="WBJ206" s="64"/>
      <c r="WBK206" s="64"/>
      <c r="WBL206" s="64"/>
      <c r="WBM206" s="64"/>
      <c r="WBN206" s="64"/>
      <c r="WBO206" s="64"/>
      <c r="WBP206" s="64"/>
      <c r="WBR206" s="64"/>
      <c r="WBT206" s="64"/>
      <c r="WBU206" s="64"/>
      <c r="WBV206" s="64"/>
      <c r="WBW206" s="64"/>
      <c r="WBX206" s="64"/>
      <c r="WBY206" s="64"/>
      <c r="WBZ206" s="64"/>
      <c r="WCA206" s="64"/>
      <c r="WCF206" s="64"/>
      <c r="WCG206" s="64"/>
      <c r="WCH206" s="64"/>
      <c r="WCI206" s="64"/>
      <c r="WCJ206" s="64"/>
      <c r="WCK206" s="64"/>
      <c r="WCL206" s="64"/>
      <c r="WCM206" s="64"/>
      <c r="WCN206" s="64"/>
      <c r="WCO206" s="64"/>
      <c r="WCP206" s="64"/>
      <c r="WCQ206" s="64"/>
      <c r="WCR206" s="64"/>
      <c r="WCS206" s="64"/>
      <c r="WCT206" s="64"/>
      <c r="WCU206" s="64"/>
      <c r="WCV206" s="64"/>
      <c r="WCW206" s="64"/>
      <c r="WCX206" s="64"/>
      <c r="WCY206" s="64"/>
      <c r="WCZ206" s="64"/>
      <c r="WDA206" s="64"/>
      <c r="WDB206" s="64"/>
      <c r="WDC206" s="64"/>
      <c r="WDD206" s="64"/>
      <c r="WDE206" s="64"/>
      <c r="WDF206" s="64"/>
      <c r="WDG206" s="64"/>
      <c r="WDH206" s="64"/>
      <c r="WDI206" s="64"/>
      <c r="WDJ206" s="64"/>
      <c r="WDK206" s="64"/>
      <c r="WDL206" s="64"/>
      <c r="WDM206" s="64"/>
      <c r="WDN206" s="64"/>
      <c r="WDO206" s="64"/>
      <c r="WDP206" s="64"/>
      <c r="WDQ206" s="64"/>
      <c r="WDR206" s="64"/>
      <c r="WDS206" s="64"/>
      <c r="WDT206" s="64"/>
      <c r="WDU206" s="64"/>
      <c r="WDV206" s="64"/>
      <c r="WDW206" s="64"/>
      <c r="WDX206" s="64"/>
      <c r="WDY206" s="64"/>
      <c r="WDZ206" s="64"/>
      <c r="WEA206" s="64"/>
      <c r="WEB206" s="64"/>
      <c r="WEC206" s="64"/>
      <c r="WED206" s="64"/>
      <c r="WEE206" s="64"/>
      <c r="WEF206" s="64"/>
      <c r="WEG206" s="64"/>
      <c r="WEH206" s="64"/>
      <c r="WEI206" s="64"/>
      <c r="WEJ206" s="64"/>
      <c r="WEK206" s="64"/>
      <c r="WEL206" s="64"/>
      <c r="WEM206" s="64"/>
      <c r="WEN206" s="64"/>
      <c r="WEO206" s="64"/>
      <c r="WEP206" s="64"/>
      <c r="WEQ206" s="64"/>
      <c r="WER206" s="64"/>
      <c r="WES206" s="64"/>
      <c r="WET206" s="64"/>
      <c r="WEU206" s="64"/>
      <c r="WEV206" s="64"/>
      <c r="WEW206" s="64"/>
      <c r="WEX206" s="64"/>
      <c r="WEY206" s="64"/>
      <c r="WEZ206" s="64"/>
      <c r="WFA206" s="64"/>
      <c r="WFB206" s="64"/>
      <c r="WFC206" s="64"/>
      <c r="WFD206" s="64"/>
      <c r="WFE206" s="64"/>
      <c r="WFF206" s="64"/>
      <c r="WFG206" s="64"/>
      <c r="WFH206" s="64"/>
      <c r="WFI206" s="64"/>
      <c r="WFJ206" s="64"/>
      <c r="WFK206" s="64"/>
      <c r="WFL206" s="64"/>
      <c r="WFM206" s="64"/>
      <c r="WFN206" s="64"/>
      <c r="WFO206" s="64"/>
      <c r="WFP206" s="64"/>
      <c r="WFQ206" s="64"/>
      <c r="WFR206" s="64"/>
      <c r="WFS206" s="64"/>
      <c r="WFT206" s="64"/>
      <c r="WFU206" s="64"/>
      <c r="WFV206" s="64"/>
      <c r="WFW206" s="64"/>
      <c r="WFX206" s="64"/>
      <c r="WFY206" s="64"/>
      <c r="WFZ206" s="64"/>
      <c r="WGA206" s="64"/>
      <c r="WGB206" s="64"/>
      <c r="WGC206" s="64"/>
      <c r="WGD206" s="64"/>
      <c r="WGE206" s="64"/>
      <c r="WGF206" s="64"/>
      <c r="WGG206" s="64"/>
      <c r="WGH206" s="64"/>
      <c r="WGI206" s="64"/>
      <c r="WGJ206" s="64"/>
      <c r="WGK206" s="64"/>
      <c r="WGL206" s="64"/>
      <c r="WGM206" s="64"/>
      <c r="WGN206" s="64"/>
      <c r="WGO206" s="64"/>
      <c r="WGP206" s="64"/>
      <c r="WGQ206" s="64"/>
      <c r="WGR206" s="64"/>
      <c r="WGS206" s="64"/>
      <c r="WGT206" s="64"/>
      <c r="WGU206" s="64"/>
      <c r="WGV206" s="64"/>
      <c r="WGW206" s="64"/>
      <c r="WGX206" s="64"/>
      <c r="WGY206" s="64"/>
      <c r="WGZ206" s="64"/>
      <c r="WHA206" s="64"/>
      <c r="WHB206" s="64"/>
      <c r="WHC206" s="64"/>
      <c r="WHD206" s="64"/>
      <c r="WHE206" s="64"/>
      <c r="WHF206" s="64"/>
      <c r="WHG206" s="64"/>
      <c r="WHH206" s="64"/>
      <c r="WHI206" s="64"/>
      <c r="WHJ206" s="64"/>
      <c r="WHK206" s="64"/>
      <c r="WHL206" s="64"/>
      <c r="WHM206" s="64"/>
      <c r="WHN206" s="64"/>
      <c r="WHO206" s="64"/>
      <c r="WHP206" s="64"/>
      <c r="WHQ206" s="64"/>
      <c r="WHR206" s="64"/>
      <c r="WHS206" s="64"/>
      <c r="WHT206" s="64"/>
      <c r="WHU206" s="64"/>
      <c r="WHV206" s="64"/>
      <c r="WHW206" s="64"/>
      <c r="WHX206" s="64"/>
      <c r="WHY206" s="64"/>
      <c r="WHZ206" s="64"/>
      <c r="WIA206" s="64"/>
      <c r="WIB206" s="64"/>
      <c r="WIC206" s="64"/>
      <c r="WID206" s="64"/>
      <c r="WIE206" s="64"/>
      <c r="WIF206" s="64"/>
      <c r="WIG206" s="64"/>
      <c r="WIH206" s="64"/>
      <c r="WII206" s="64"/>
      <c r="WIJ206" s="64"/>
      <c r="WIK206" s="64"/>
      <c r="WIL206" s="64"/>
      <c r="WIM206" s="64"/>
      <c r="WIN206" s="64"/>
      <c r="WIO206" s="64"/>
      <c r="WIP206" s="64"/>
      <c r="WIQ206" s="64"/>
      <c r="WIR206" s="64"/>
      <c r="WIS206" s="64"/>
      <c r="WIT206" s="64"/>
      <c r="WIU206" s="64"/>
      <c r="WIV206" s="64"/>
      <c r="WIW206" s="64"/>
      <c r="WIX206" s="64"/>
      <c r="WIY206" s="64"/>
      <c r="WIZ206" s="64"/>
      <c r="WJA206" s="64"/>
      <c r="WJB206" s="64"/>
      <c r="WJC206" s="64"/>
      <c r="WJD206" s="64"/>
      <c r="WJE206" s="64"/>
      <c r="WJF206" s="64"/>
      <c r="WJG206" s="64"/>
      <c r="WJH206" s="64"/>
      <c r="WJI206" s="64"/>
      <c r="WJJ206" s="64"/>
      <c r="WJK206" s="64"/>
      <c r="WJL206" s="64"/>
      <c r="WJM206" s="64"/>
      <c r="WJN206" s="64"/>
      <c r="WJO206" s="64"/>
      <c r="WJP206" s="64"/>
      <c r="WJQ206" s="64"/>
      <c r="WJR206" s="64"/>
      <c r="WJS206" s="64"/>
      <c r="WJT206" s="64"/>
      <c r="WJU206" s="64"/>
      <c r="WJV206" s="64"/>
      <c r="WJW206" s="64"/>
      <c r="WJX206" s="64"/>
      <c r="WJY206" s="64"/>
      <c r="WJZ206" s="64"/>
      <c r="WKA206" s="64"/>
      <c r="WKB206" s="64"/>
      <c r="WKC206" s="64"/>
      <c r="WKD206" s="64"/>
      <c r="WKE206" s="64"/>
      <c r="WKF206" s="64"/>
      <c r="WKG206" s="64"/>
      <c r="WKH206" s="64"/>
      <c r="WKI206" s="64"/>
      <c r="WKJ206" s="64"/>
      <c r="WKK206" s="64"/>
      <c r="WKL206" s="64"/>
      <c r="WKM206" s="64"/>
      <c r="WKN206" s="64"/>
      <c r="WKO206" s="64"/>
      <c r="WKP206" s="64"/>
      <c r="WKQ206" s="64"/>
      <c r="WKR206" s="64"/>
      <c r="WKS206" s="64"/>
      <c r="WKT206" s="64"/>
      <c r="WKU206" s="64"/>
      <c r="WKV206" s="64"/>
      <c r="WKW206" s="64"/>
      <c r="WKX206" s="64"/>
      <c r="WKY206" s="64"/>
      <c r="WKZ206" s="64"/>
      <c r="WLA206" s="64"/>
      <c r="WLB206" s="64"/>
      <c r="WLC206" s="64"/>
      <c r="WLD206" s="64"/>
      <c r="WLE206" s="64"/>
      <c r="WLF206" s="64"/>
      <c r="WLG206" s="64"/>
      <c r="WLH206" s="64"/>
      <c r="WLI206" s="64"/>
      <c r="WLJ206" s="64"/>
      <c r="WLK206" s="64"/>
      <c r="WLL206" s="64"/>
      <c r="WLN206" s="64"/>
      <c r="WLP206" s="64"/>
      <c r="WLQ206" s="64"/>
      <c r="WLR206" s="64"/>
      <c r="WLS206" s="64"/>
      <c r="WLT206" s="64"/>
      <c r="WLU206" s="64"/>
      <c r="WLV206" s="64"/>
      <c r="WLW206" s="64"/>
      <c r="WMB206" s="64"/>
      <c r="WMC206" s="64"/>
      <c r="WMD206" s="64"/>
      <c r="WME206" s="64"/>
      <c r="WMF206" s="64"/>
      <c r="WMG206" s="64"/>
      <c r="WMH206" s="64"/>
      <c r="WMI206" s="64"/>
      <c r="WMJ206" s="64"/>
      <c r="WMK206" s="64"/>
      <c r="WML206" s="64"/>
      <c r="WMM206" s="64"/>
      <c r="WMN206" s="64"/>
      <c r="WMO206" s="64"/>
      <c r="WMP206" s="64"/>
      <c r="WMQ206" s="64"/>
      <c r="WMR206" s="64"/>
      <c r="WMS206" s="64"/>
      <c r="WMT206" s="64"/>
      <c r="WMU206" s="64"/>
      <c r="WMV206" s="64"/>
      <c r="WMW206" s="64"/>
      <c r="WMX206" s="64"/>
      <c r="WMY206" s="64"/>
      <c r="WMZ206" s="64"/>
      <c r="WNA206" s="64"/>
      <c r="WNB206" s="64"/>
      <c r="WNC206" s="64"/>
      <c r="WND206" s="64"/>
      <c r="WNE206" s="64"/>
      <c r="WNF206" s="64"/>
      <c r="WNG206" s="64"/>
      <c r="WNH206" s="64"/>
      <c r="WNI206" s="64"/>
      <c r="WNJ206" s="64"/>
      <c r="WNK206" s="64"/>
      <c r="WNL206" s="64"/>
      <c r="WNM206" s="64"/>
      <c r="WNN206" s="64"/>
      <c r="WNO206" s="64"/>
      <c r="WNP206" s="64"/>
      <c r="WNQ206" s="64"/>
      <c r="WNR206" s="64"/>
      <c r="WNS206" s="64"/>
      <c r="WNT206" s="64"/>
      <c r="WNU206" s="64"/>
      <c r="WNV206" s="64"/>
      <c r="WNW206" s="64"/>
      <c r="WNX206" s="64"/>
      <c r="WNY206" s="64"/>
      <c r="WNZ206" s="64"/>
      <c r="WOA206" s="64"/>
      <c r="WOB206" s="64"/>
      <c r="WOC206" s="64"/>
      <c r="WOD206" s="64"/>
      <c r="WOE206" s="64"/>
      <c r="WOF206" s="64"/>
      <c r="WOG206" s="64"/>
      <c r="WOH206" s="64"/>
      <c r="WOI206" s="64"/>
      <c r="WOJ206" s="64"/>
      <c r="WOK206" s="64"/>
      <c r="WOL206" s="64"/>
      <c r="WOM206" s="64"/>
      <c r="WON206" s="64"/>
      <c r="WOO206" s="64"/>
      <c r="WOP206" s="64"/>
      <c r="WOQ206" s="64"/>
      <c r="WOR206" s="64"/>
      <c r="WOS206" s="64"/>
      <c r="WOT206" s="64"/>
      <c r="WOU206" s="64"/>
      <c r="WOV206" s="64"/>
      <c r="WOW206" s="64"/>
      <c r="WOX206" s="64"/>
      <c r="WOY206" s="64"/>
      <c r="WOZ206" s="64"/>
      <c r="WPA206" s="64"/>
      <c r="WPB206" s="64"/>
      <c r="WPC206" s="64"/>
      <c r="WPD206" s="64"/>
      <c r="WPE206" s="64"/>
      <c r="WPF206" s="64"/>
      <c r="WPG206" s="64"/>
      <c r="WPH206" s="64"/>
      <c r="WPI206" s="64"/>
      <c r="WPJ206" s="64"/>
      <c r="WPK206" s="64"/>
      <c r="WPL206" s="64"/>
      <c r="WPM206" s="64"/>
      <c r="WPN206" s="64"/>
      <c r="WPO206" s="64"/>
      <c r="WPP206" s="64"/>
      <c r="WPQ206" s="64"/>
      <c r="WPR206" s="64"/>
      <c r="WPS206" s="64"/>
      <c r="WPT206" s="64"/>
      <c r="WPU206" s="64"/>
      <c r="WPV206" s="64"/>
      <c r="WPW206" s="64"/>
      <c r="WPX206" s="64"/>
      <c r="WPY206" s="64"/>
      <c r="WPZ206" s="64"/>
      <c r="WQA206" s="64"/>
      <c r="WQB206" s="64"/>
      <c r="WQC206" s="64"/>
      <c r="WQD206" s="64"/>
      <c r="WQE206" s="64"/>
      <c r="WQF206" s="64"/>
      <c r="WQG206" s="64"/>
      <c r="WQH206" s="64"/>
      <c r="WQI206" s="64"/>
      <c r="WQJ206" s="64"/>
      <c r="WQK206" s="64"/>
      <c r="WQL206" s="64"/>
      <c r="WQM206" s="64"/>
      <c r="WQN206" s="64"/>
      <c r="WQO206" s="64"/>
      <c r="WQP206" s="64"/>
      <c r="WQQ206" s="64"/>
      <c r="WQR206" s="64"/>
      <c r="WQS206" s="64"/>
      <c r="WQT206" s="64"/>
      <c r="WQU206" s="64"/>
      <c r="WQV206" s="64"/>
      <c r="WQW206" s="64"/>
      <c r="WQX206" s="64"/>
      <c r="WQY206" s="64"/>
      <c r="WQZ206" s="64"/>
      <c r="WRA206" s="64"/>
      <c r="WRB206" s="64"/>
      <c r="WRC206" s="64"/>
      <c r="WRD206" s="64"/>
      <c r="WRE206" s="64"/>
      <c r="WRF206" s="64"/>
      <c r="WRG206" s="64"/>
      <c r="WRH206" s="64"/>
      <c r="WRI206" s="64"/>
      <c r="WRJ206" s="64"/>
      <c r="WRK206" s="64"/>
      <c r="WRL206" s="64"/>
      <c r="WRM206" s="64"/>
      <c r="WRN206" s="64"/>
      <c r="WRO206" s="64"/>
      <c r="WRP206" s="64"/>
      <c r="WRQ206" s="64"/>
      <c r="WRR206" s="64"/>
      <c r="WRS206" s="64"/>
      <c r="WRT206" s="64"/>
      <c r="WRU206" s="64"/>
      <c r="WRV206" s="64"/>
      <c r="WRW206" s="64"/>
      <c r="WRX206" s="64"/>
      <c r="WRY206" s="64"/>
      <c r="WRZ206" s="64"/>
      <c r="WSA206" s="64"/>
      <c r="WSB206" s="64"/>
      <c r="WSC206" s="64"/>
      <c r="WSD206" s="64"/>
      <c r="WSE206" s="64"/>
      <c r="WSF206" s="64"/>
      <c r="WSG206" s="64"/>
      <c r="WSH206" s="64"/>
      <c r="WSI206" s="64"/>
      <c r="WSJ206" s="64"/>
      <c r="WSK206" s="64"/>
      <c r="WSL206" s="64"/>
      <c r="WSM206" s="64"/>
      <c r="WSN206" s="64"/>
      <c r="WSO206" s="64"/>
      <c r="WSP206" s="64"/>
      <c r="WSQ206" s="64"/>
      <c r="WSR206" s="64"/>
      <c r="WSS206" s="64"/>
      <c r="WST206" s="64"/>
      <c r="WSU206" s="64"/>
      <c r="WSV206" s="64"/>
      <c r="WSW206" s="64"/>
      <c r="WSX206" s="64"/>
      <c r="WSY206" s="64"/>
      <c r="WSZ206" s="64"/>
      <c r="WTA206" s="64"/>
      <c r="WTB206" s="64"/>
      <c r="WTC206" s="64"/>
      <c r="WTD206" s="64"/>
      <c r="WTE206" s="64"/>
      <c r="WTF206" s="64"/>
      <c r="WTG206" s="64"/>
      <c r="WTH206" s="64"/>
      <c r="WTI206" s="64"/>
      <c r="WTJ206" s="64"/>
      <c r="WTK206" s="64"/>
      <c r="WTL206" s="64"/>
      <c r="WTM206" s="64"/>
      <c r="WTN206" s="64"/>
      <c r="WTO206" s="64"/>
      <c r="WTP206" s="64"/>
      <c r="WTQ206" s="64"/>
      <c r="WTR206" s="64"/>
      <c r="WTS206" s="64"/>
      <c r="WTT206" s="64"/>
      <c r="WTU206" s="64"/>
      <c r="WTV206" s="64"/>
      <c r="WTW206" s="64"/>
      <c r="WTX206" s="64"/>
      <c r="WTY206" s="64"/>
      <c r="WTZ206" s="64"/>
      <c r="WUA206" s="64"/>
      <c r="WUB206" s="64"/>
      <c r="WUC206" s="64"/>
      <c r="WUD206" s="64"/>
      <c r="WUE206" s="64"/>
      <c r="WUF206" s="64"/>
      <c r="WUG206" s="64"/>
      <c r="WUH206" s="64"/>
      <c r="WUI206" s="64"/>
      <c r="WUJ206" s="64"/>
      <c r="WUK206" s="64"/>
      <c r="WUL206" s="64"/>
      <c r="WUM206" s="64"/>
      <c r="WUN206" s="64"/>
      <c r="WUO206" s="64"/>
      <c r="WUP206" s="64"/>
      <c r="WUQ206" s="64"/>
      <c r="WUR206" s="64"/>
      <c r="WUS206" s="64"/>
      <c r="WUT206" s="64"/>
      <c r="WUU206" s="64"/>
      <c r="WUV206" s="64"/>
      <c r="WUW206" s="64"/>
      <c r="WUX206" s="64"/>
      <c r="WUY206" s="64"/>
      <c r="WUZ206" s="64"/>
      <c r="WVA206" s="64"/>
      <c r="WVB206" s="64"/>
      <c r="WVC206" s="64"/>
      <c r="WVD206" s="64"/>
      <c r="WVE206" s="64"/>
      <c r="WVF206" s="64"/>
      <c r="WVG206" s="64"/>
      <c r="WVH206" s="64"/>
      <c r="WVJ206" s="64"/>
      <c r="WVL206" s="64"/>
      <c r="WVM206" s="64"/>
      <c r="WVN206" s="64"/>
      <c r="WVO206" s="64"/>
      <c r="WVP206" s="64"/>
      <c r="WVQ206" s="64"/>
      <c r="WVR206" s="64"/>
      <c r="WVS206" s="64"/>
      <c r="WVX206" s="64"/>
      <c r="WVY206" s="64"/>
      <c r="WVZ206" s="64"/>
      <c r="WWA206" s="64"/>
      <c r="WWB206" s="64"/>
      <c r="WWC206" s="64"/>
      <c r="WWD206" s="64"/>
      <c r="WWE206" s="64"/>
      <c r="WWF206" s="64"/>
      <c r="WWG206" s="64"/>
      <c r="WWH206" s="64"/>
      <c r="WWI206" s="64"/>
      <c r="WWJ206" s="64"/>
      <c r="WWK206" s="64"/>
      <c r="WWL206" s="64"/>
      <c r="WWM206" s="64"/>
      <c r="WWN206" s="64"/>
      <c r="WWO206" s="64"/>
      <c r="WWP206" s="64"/>
      <c r="WWQ206" s="64"/>
      <c r="WWR206" s="64"/>
      <c r="WWS206" s="64"/>
      <c r="WWT206" s="64"/>
      <c r="WWU206" s="64"/>
      <c r="WWV206" s="64"/>
      <c r="WWW206" s="64"/>
      <c r="WWX206" s="64"/>
      <c r="WWY206" s="64"/>
      <c r="WWZ206" s="64"/>
      <c r="WXA206" s="64"/>
      <c r="WXB206" s="64"/>
      <c r="WXC206" s="64"/>
      <c r="WXD206" s="64"/>
      <c r="WXE206" s="64"/>
      <c r="WXF206" s="64"/>
      <c r="WXG206" s="64"/>
      <c r="WXH206" s="64"/>
      <c r="WXI206" s="64"/>
      <c r="WXJ206" s="64"/>
      <c r="WXK206" s="64"/>
      <c r="WXL206" s="64"/>
      <c r="WXM206" s="64"/>
      <c r="WXN206" s="64"/>
      <c r="WXO206" s="64"/>
      <c r="WXP206" s="64"/>
      <c r="WXQ206" s="64"/>
      <c r="WXR206" s="64"/>
      <c r="WXS206" s="64"/>
      <c r="WXT206" s="64"/>
      <c r="WXU206" s="64"/>
      <c r="WXV206" s="64"/>
      <c r="WXW206" s="64"/>
      <c r="WXX206" s="64"/>
      <c r="WXY206" s="64"/>
      <c r="WXZ206" s="64"/>
      <c r="WYA206" s="64"/>
      <c r="WYB206" s="64"/>
      <c r="WYC206" s="64"/>
      <c r="WYD206" s="64"/>
      <c r="WYE206" s="64"/>
      <c r="WYF206" s="64"/>
      <c r="WYG206" s="64"/>
      <c r="WYH206" s="64"/>
      <c r="WYI206" s="64"/>
      <c r="WYJ206" s="64"/>
      <c r="WYK206" s="64"/>
      <c r="WYL206" s="64"/>
      <c r="WYM206" s="64"/>
      <c r="WYN206" s="64"/>
      <c r="WYO206" s="64"/>
      <c r="WYP206" s="64"/>
      <c r="WYQ206" s="64"/>
      <c r="WYR206" s="64"/>
      <c r="WYS206" s="64"/>
      <c r="WYT206" s="64"/>
      <c r="WYU206" s="64"/>
      <c r="WYV206" s="64"/>
      <c r="WYW206" s="64"/>
      <c r="WYX206" s="64"/>
      <c r="WYY206" s="64"/>
      <c r="WYZ206" s="64"/>
      <c r="WZA206" s="64"/>
      <c r="WZB206" s="64"/>
      <c r="WZC206" s="64"/>
      <c r="WZD206" s="64"/>
      <c r="WZE206" s="64"/>
      <c r="WZF206" s="64"/>
      <c r="WZG206" s="64"/>
      <c r="WZH206" s="64"/>
      <c r="WZI206" s="64"/>
      <c r="WZJ206" s="64"/>
      <c r="WZK206" s="64"/>
      <c r="WZL206" s="64"/>
      <c r="WZM206" s="64"/>
      <c r="WZN206" s="64"/>
      <c r="WZO206" s="64"/>
      <c r="WZP206" s="64"/>
      <c r="WZQ206" s="64"/>
      <c r="WZR206" s="64"/>
      <c r="WZS206" s="64"/>
      <c r="WZT206" s="64"/>
      <c r="WZU206" s="64"/>
      <c r="WZV206" s="64"/>
      <c r="WZW206" s="64"/>
      <c r="WZX206" s="64"/>
      <c r="WZY206" s="64"/>
      <c r="WZZ206" s="64"/>
      <c r="XAA206" s="64"/>
      <c r="XAB206" s="64"/>
      <c r="XAC206" s="64"/>
      <c r="XAD206" s="64"/>
      <c r="XAE206" s="64"/>
      <c r="XAF206" s="64"/>
      <c r="XAG206" s="64"/>
      <c r="XAH206" s="64"/>
      <c r="XAI206" s="64"/>
      <c r="XAJ206" s="64"/>
      <c r="XAK206" s="64"/>
      <c r="XAL206" s="64"/>
      <c r="XAM206" s="64"/>
      <c r="XAN206" s="64"/>
      <c r="XAO206" s="64"/>
      <c r="XAP206" s="64"/>
      <c r="XAQ206" s="64"/>
      <c r="XAR206" s="64"/>
      <c r="XAS206" s="64"/>
      <c r="XAT206" s="64"/>
      <c r="XAU206" s="64"/>
      <c r="XAV206" s="64"/>
      <c r="XAW206" s="64"/>
      <c r="XAX206" s="64"/>
      <c r="XAY206" s="64"/>
      <c r="XAZ206" s="64"/>
      <c r="XBA206" s="64"/>
      <c r="XBB206" s="64"/>
      <c r="XBC206" s="64"/>
      <c r="XBD206" s="64"/>
      <c r="XBE206" s="64"/>
      <c r="XBF206" s="64"/>
      <c r="XBG206" s="64"/>
      <c r="XBH206" s="64"/>
      <c r="XBI206" s="64"/>
      <c r="XBJ206" s="64"/>
      <c r="XBK206" s="64"/>
      <c r="XBL206" s="64"/>
      <c r="XBM206" s="64"/>
      <c r="XBN206" s="64"/>
      <c r="XBO206" s="64"/>
      <c r="XBP206" s="64"/>
      <c r="XBQ206" s="64"/>
      <c r="XBR206" s="64"/>
      <c r="XBS206" s="64"/>
      <c r="XBT206" s="64"/>
      <c r="XBU206" s="64"/>
      <c r="XBV206" s="64"/>
      <c r="XBW206" s="64"/>
      <c r="XBX206" s="64"/>
      <c r="XBY206" s="64"/>
      <c r="XBZ206" s="64"/>
      <c r="XCA206" s="64"/>
      <c r="XCB206" s="64"/>
      <c r="XCC206" s="64"/>
      <c r="XCD206" s="64"/>
      <c r="XCE206" s="64"/>
      <c r="XCF206" s="64"/>
      <c r="XCG206" s="64"/>
      <c r="XCH206" s="64"/>
      <c r="XCI206" s="64"/>
      <c r="XCJ206" s="64"/>
      <c r="XCK206" s="64"/>
      <c r="XCL206" s="64"/>
      <c r="XCM206" s="64"/>
      <c r="XCN206" s="64"/>
      <c r="XCO206" s="64"/>
      <c r="XCP206" s="64"/>
      <c r="XCQ206" s="64"/>
      <c r="XCR206" s="64"/>
      <c r="XCS206" s="64"/>
      <c r="XCT206" s="64"/>
      <c r="XCU206" s="64"/>
      <c r="XCV206" s="64"/>
      <c r="XCW206" s="64"/>
      <c r="XCX206" s="64"/>
      <c r="XCY206" s="64"/>
      <c r="XCZ206" s="64"/>
      <c r="XDA206" s="64"/>
      <c r="XDB206" s="64"/>
      <c r="XDC206" s="64"/>
      <c r="XDD206" s="64"/>
      <c r="XDE206" s="64"/>
      <c r="XDF206" s="64"/>
      <c r="XDG206" s="64"/>
      <c r="XDH206" s="64"/>
      <c r="XDI206" s="64"/>
      <c r="XDJ206" s="64"/>
      <c r="XDK206" s="64"/>
      <c r="XDL206" s="64"/>
      <c r="XDM206" s="64"/>
      <c r="XDN206" s="64"/>
      <c r="XDO206" s="64"/>
      <c r="XDP206" s="64"/>
      <c r="XDQ206" s="64"/>
      <c r="XDR206" s="64"/>
      <c r="XDS206" s="64"/>
      <c r="XDT206" s="64"/>
      <c r="XDU206" s="64"/>
      <c r="XDV206" s="64"/>
      <c r="XDW206" s="64"/>
      <c r="XDX206" s="64"/>
      <c r="XDY206" s="64"/>
      <c r="XDZ206" s="64"/>
      <c r="XEA206" s="64"/>
      <c r="XEB206" s="64"/>
      <c r="XEC206" s="64"/>
      <c r="XED206" s="64"/>
      <c r="XEE206" s="64"/>
      <c r="XEF206" s="64"/>
      <c r="XEG206" s="64"/>
      <c r="XEH206" s="64"/>
      <c r="XEI206" s="64"/>
      <c r="XEJ206" s="64"/>
      <c r="XEK206" s="64"/>
      <c r="XEL206" s="64"/>
      <c r="XEM206" s="64"/>
      <c r="XEN206" s="64"/>
      <c r="XEO206" s="64"/>
      <c r="XEP206" s="64"/>
      <c r="XEQ206" s="64"/>
      <c r="XER206" s="64"/>
      <c r="XES206" s="64"/>
      <c r="XET206" s="64"/>
      <c r="XEU206" s="64"/>
      <c r="XEV206" s="64"/>
      <c r="XEW206" s="64"/>
      <c r="XEX206" s="64"/>
      <c r="XEY206" s="64"/>
      <c r="XEZ206" s="64"/>
      <c r="XFA206" s="64"/>
      <c r="XFB206" s="64"/>
      <c r="XFC206" s="64"/>
      <c r="XFD206" s="64"/>
    </row>
    <row r="207" s="2" customFormat="1" ht="16.5" hidden="1" customHeight="1" spans="1:16384">
      <c r="A207" s="59" t="s">
        <v>438</v>
      </c>
      <c r="B207" s="60"/>
      <c r="C207" s="60"/>
      <c r="D207" s="61"/>
      <c r="E207" s="62"/>
      <c r="F207" s="27"/>
      <c r="G207" s="61"/>
      <c r="H207" s="63"/>
      <c r="I207" s="61"/>
      <c r="J207" s="61"/>
      <c r="K207" s="62"/>
      <c r="L207" s="64"/>
      <c r="Q207" s="43"/>
      <c r="R207" s="27"/>
      <c r="S207" s="27"/>
      <c r="T207" s="42">
        <f t="shared" si="12"/>
        <v>0</v>
      </c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  <c r="FU207" s="64"/>
      <c r="FV207" s="64"/>
      <c r="FW207" s="64"/>
      <c r="FX207" s="64"/>
      <c r="FY207" s="64"/>
      <c r="FZ207" s="64"/>
      <c r="GA207" s="64"/>
      <c r="GB207" s="64"/>
      <c r="GC207" s="64"/>
      <c r="GD207" s="64"/>
      <c r="GE207" s="64"/>
      <c r="GF207" s="64"/>
      <c r="GG207" s="64"/>
      <c r="GH207" s="64"/>
      <c r="GI207" s="64"/>
      <c r="GJ207" s="64"/>
      <c r="GK207" s="64"/>
      <c r="GL207" s="64"/>
      <c r="GM207" s="64"/>
      <c r="GN207" s="64"/>
      <c r="GO207" s="64"/>
      <c r="GP207" s="64"/>
      <c r="GQ207" s="64"/>
      <c r="GR207" s="64"/>
      <c r="GS207" s="64"/>
      <c r="GT207" s="64"/>
      <c r="GU207" s="64"/>
      <c r="GV207" s="64"/>
      <c r="GW207" s="64"/>
      <c r="GX207" s="64"/>
      <c r="GY207" s="64"/>
      <c r="GZ207" s="64"/>
      <c r="HA207" s="64"/>
      <c r="HB207" s="64"/>
      <c r="HC207" s="64"/>
      <c r="HD207" s="64"/>
      <c r="HE207" s="64"/>
      <c r="HF207" s="64"/>
      <c r="HG207" s="64"/>
      <c r="HH207" s="64"/>
      <c r="HI207" s="64"/>
      <c r="HJ207" s="64"/>
      <c r="HK207" s="64"/>
      <c r="HL207" s="64"/>
      <c r="HM207" s="64"/>
      <c r="HN207" s="64"/>
      <c r="HO207" s="64"/>
      <c r="HP207" s="64"/>
      <c r="HQ207" s="64"/>
      <c r="HR207" s="64"/>
      <c r="HS207" s="64"/>
      <c r="HT207" s="64"/>
      <c r="HU207" s="64"/>
      <c r="HV207" s="64"/>
      <c r="HW207" s="64"/>
      <c r="HX207" s="64"/>
      <c r="HY207" s="64"/>
      <c r="HZ207" s="64"/>
      <c r="IA207" s="64"/>
      <c r="IB207" s="64"/>
      <c r="IC207" s="64"/>
      <c r="ID207" s="64"/>
      <c r="IE207" s="64"/>
      <c r="IF207" s="64"/>
      <c r="IG207" s="64"/>
      <c r="IH207" s="64"/>
      <c r="II207" s="64"/>
      <c r="IJ207" s="64"/>
      <c r="IK207" s="64"/>
      <c r="IL207" s="64"/>
      <c r="IM207" s="64"/>
      <c r="IN207" s="64"/>
      <c r="IO207" s="64"/>
      <c r="IP207" s="64"/>
      <c r="IQ207" s="64"/>
      <c r="IR207" s="64"/>
      <c r="IS207" s="64"/>
      <c r="IT207" s="64"/>
      <c r="IU207" s="64"/>
      <c r="IV207" s="64"/>
      <c r="IX207" s="64"/>
      <c r="IZ207" s="64"/>
      <c r="JA207" s="64"/>
      <c r="JB207" s="64"/>
      <c r="JC207" s="64"/>
      <c r="JD207" s="64"/>
      <c r="JE207" s="64"/>
      <c r="JF207" s="64"/>
      <c r="JG207" s="64"/>
      <c r="JL207" s="64"/>
      <c r="JM207" s="64"/>
      <c r="JN207" s="64"/>
      <c r="JO207" s="64"/>
      <c r="JP207" s="64"/>
      <c r="JQ207" s="64"/>
      <c r="JR207" s="64"/>
      <c r="JS207" s="64"/>
      <c r="JT207" s="64"/>
      <c r="JU207" s="64"/>
      <c r="JV207" s="64"/>
      <c r="JW207" s="64"/>
      <c r="JX207" s="64"/>
      <c r="JY207" s="64"/>
      <c r="JZ207" s="64"/>
      <c r="KA207" s="64"/>
      <c r="KB207" s="64"/>
      <c r="KC207" s="64"/>
      <c r="KD207" s="64"/>
      <c r="KE207" s="64"/>
      <c r="KF207" s="64"/>
      <c r="KG207" s="64"/>
      <c r="KH207" s="64"/>
      <c r="KI207" s="64"/>
      <c r="KJ207" s="64"/>
      <c r="KK207" s="64"/>
      <c r="KL207" s="64"/>
      <c r="KM207" s="64"/>
      <c r="KN207" s="64"/>
      <c r="KO207" s="64"/>
      <c r="KP207" s="64"/>
      <c r="KQ207" s="64"/>
      <c r="KR207" s="64"/>
      <c r="KS207" s="64"/>
      <c r="KT207" s="64"/>
      <c r="KU207" s="64"/>
      <c r="KV207" s="64"/>
      <c r="KW207" s="64"/>
      <c r="KX207" s="64"/>
      <c r="KY207" s="64"/>
      <c r="KZ207" s="64"/>
      <c r="LA207" s="64"/>
      <c r="LB207" s="64"/>
      <c r="LC207" s="64"/>
      <c r="LD207" s="64"/>
      <c r="LE207" s="64"/>
      <c r="LF207" s="64"/>
      <c r="LG207" s="64"/>
      <c r="LH207" s="64"/>
      <c r="LI207" s="64"/>
      <c r="LJ207" s="64"/>
      <c r="LK207" s="64"/>
      <c r="LL207" s="64"/>
      <c r="LM207" s="64"/>
      <c r="LN207" s="64"/>
      <c r="LO207" s="64"/>
      <c r="LP207" s="64"/>
      <c r="LQ207" s="64"/>
      <c r="LR207" s="64"/>
      <c r="LS207" s="64"/>
      <c r="LT207" s="64"/>
      <c r="LU207" s="64"/>
      <c r="LV207" s="64"/>
      <c r="LW207" s="64"/>
      <c r="LX207" s="64"/>
      <c r="LY207" s="64"/>
      <c r="LZ207" s="64"/>
      <c r="MA207" s="64"/>
      <c r="MB207" s="64"/>
      <c r="MC207" s="64"/>
      <c r="MD207" s="64"/>
      <c r="ME207" s="64"/>
      <c r="MF207" s="64"/>
      <c r="MG207" s="64"/>
      <c r="MH207" s="64"/>
      <c r="MI207" s="64"/>
      <c r="MJ207" s="64"/>
      <c r="MK207" s="64"/>
      <c r="ML207" s="64"/>
      <c r="MM207" s="64"/>
      <c r="MN207" s="64"/>
      <c r="MO207" s="64"/>
      <c r="MP207" s="64"/>
      <c r="MQ207" s="64"/>
      <c r="MR207" s="64"/>
      <c r="MS207" s="64"/>
      <c r="MT207" s="64"/>
      <c r="MU207" s="64"/>
      <c r="MV207" s="64"/>
      <c r="MW207" s="64"/>
      <c r="MX207" s="64"/>
      <c r="MY207" s="64"/>
      <c r="MZ207" s="64"/>
      <c r="NA207" s="64"/>
      <c r="NB207" s="64"/>
      <c r="NC207" s="64"/>
      <c r="ND207" s="64"/>
      <c r="NE207" s="64"/>
      <c r="NF207" s="64"/>
      <c r="NG207" s="64"/>
      <c r="NH207" s="64"/>
      <c r="NI207" s="64"/>
      <c r="NJ207" s="64"/>
      <c r="NK207" s="64"/>
      <c r="NL207" s="64"/>
      <c r="NM207" s="64"/>
      <c r="NN207" s="64"/>
      <c r="NO207" s="64"/>
      <c r="NP207" s="64"/>
      <c r="NQ207" s="64"/>
      <c r="NR207" s="64"/>
      <c r="NS207" s="64"/>
      <c r="NT207" s="64"/>
      <c r="NU207" s="64"/>
      <c r="NV207" s="64"/>
      <c r="NW207" s="64"/>
      <c r="NX207" s="64"/>
      <c r="NY207" s="64"/>
      <c r="NZ207" s="64"/>
      <c r="OA207" s="64"/>
      <c r="OB207" s="64"/>
      <c r="OC207" s="64"/>
      <c r="OD207" s="64"/>
      <c r="OE207" s="64"/>
      <c r="OF207" s="64"/>
      <c r="OG207" s="64"/>
      <c r="OH207" s="64"/>
      <c r="OI207" s="64"/>
      <c r="OJ207" s="64"/>
      <c r="OK207" s="64"/>
      <c r="OL207" s="64"/>
      <c r="OM207" s="64"/>
      <c r="ON207" s="64"/>
      <c r="OO207" s="64"/>
      <c r="OP207" s="64"/>
      <c r="OQ207" s="64"/>
      <c r="OR207" s="64"/>
      <c r="OS207" s="64"/>
      <c r="OT207" s="64"/>
      <c r="OU207" s="64"/>
      <c r="OV207" s="64"/>
      <c r="OW207" s="64"/>
      <c r="OX207" s="64"/>
      <c r="OY207" s="64"/>
      <c r="OZ207" s="64"/>
      <c r="PA207" s="64"/>
      <c r="PB207" s="64"/>
      <c r="PC207" s="64"/>
      <c r="PD207" s="64"/>
      <c r="PE207" s="64"/>
      <c r="PF207" s="64"/>
      <c r="PG207" s="64"/>
      <c r="PH207" s="64"/>
      <c r="PI207" s="64"/>
      <c r="PJ207" s="64"/>
      <c r="PK207" s="64"/>
      <c r="PL207" s="64"/>
      <c r="PM207" s="64"/>
      <c r="PN207" s="64"/>
      <c r="PO207" s="64"/>
      <c r="PP207" s="64"/>
      <c r="PQ207" s="64"/>
      <c r="PR207" s="64"/>
      <c r="PS207" s="64"/>
      <c r="PT207" s="64"/>
      <c r="PU207" s="64"/>
      <c r="PV207" s="64"/>
      <c r="PW207" s="64"/>
      <c r="PX207" s="64"/>
      <c r="PY207" s="64"/>
      <c r="PZ207" s="64"/>
      <c r="QA207" s="64"/>
      <c r="QB207" s="64"/>
      <c r="QC207" s="64"/>
      <c r="QD207" s="64"/>
      <c r="QE207" s="64"/>
      <c r="QF207" s="64"/>
      <c r="QG207" s="64"/>
      <c r="QH207" s="64"/>
      <c r="QI207" s="64"/>
      <c r="QJ207" s="64"/>
      <c r="QK207" s="64"/>
      <c r="QL207" s="64"/>
      <c r="QM207" s="64"/>
      <c r="QN207" s="64"/>
      <c r="QO207" s="64"/>
      <c r="QP207" s="64"/>
      <c r="QQ207" s="64"/>
      <c r="QR207" s="64"/>
      <c r="QS207" s="64"/>
      <c r="QT207" s="64"/>
      <c r="QU207" s="64"/>
      <c r="QV207" s="64"/>
      <c r="QW207" s="64"/>
      <c r="QX207" s="64"/>
      <c r="QY207" s="64"/>
      <c r="QZ207" s="64"/>
      <c r="RA207" s="64"/>
      <c r="RB207" s="64"/>
      <c r="RC207" s="64"/>
      <c r="RD207" s="64"/>
      <c r="RE207" s="64"/>
      <c r="RF207" s="64"/>
      <c r="RG207" s="64"/>
      <c r="RH207" s="64"/>
      <c r="RI207" s="64"/>
      <c r="RJ207" s="64"/>
      <c r="RK207" s="64"/>
      <c r="RL207" s="64"/>
      <c r="RM207" s="64"/>
      <c r="RN207" s="64"/>
      <c r="RO207" s="64"/>
      <c r="RP207" s="64"/>
      <c r="RQ207" s="64"/>
      <c r="RR207" s="64"/>
      <c r="RS207" s="64"/>
      <c r="RT207" s="64"/>
      <c r="RU207" s="64"/>
      <c r="RV207" s="64"/>
      <c r="RW207" s="64"/>
      <c r="RX207" s="64"/>
      <c r="RY207" s="64"/>
      <c r="RZ207" s="64"/>
      <c r="SA207" s="64"/>
      <c r="SB207" s="64"/>
      <c r="SC207" s="64"/>
      <c r="SD207" s="64"/>
      <c r="SE207" s="64"/>
      <c r="SF207" s="64"/>
      <c r="SG207" s="64"/>
      <c r="SH207" s="64"/>
      <c r="SI207" s="64"/>
      <c r="SJ207" s="64"/>
      <c r="SK207" s="64"/>
      <c r="SL207" s="64"/>
      <c r="SM207" s="64"/>
      <c r="SN207" s="64"/>
      <c r="SO207" s="64"/>
      <c r="SP207" s="64"/>
      <c r="SQ207" s="64"/>
      <c r="SR207" s="64"/>
      <c r="ST207" s="64"/>
      <c r="SV207" s="64"/>
      <c r="SW207" s="64"/>
      <c r="SX207" s="64"/>
      <c r="SY207" s="64"/>
      <c r="SZ207" s="64"/>
      <c r="TA207" s="64"/>
      <c r="TB207" s="64"/>
      <c r="TC207" s="64"/>
      <c r="TH207" s="64"/>
      <c r="TI207" s="64"/>
      <c r="TJ207" s="64"/>
      <c r="TK207" s="64"/>
      <c r="TL207" s="64"/>
      <c r="TM207" s="64"/>
      <c r="TN207" s="64"/>
      <c r="TO207" s="64"/>
      <c r="TP207" s="64"/>
      <c r="TQ207" s="64"/>
      <c r="TR207" s="64"/>
      <c r="TS207" s="64"/>
      <c r="TT207" s="64"/>
      <c r="TU207" s="64"/>
      <c r="TV207" s="64"/>
      <c r="TW207" s="64"/>
      <c r="TX207" s="64"/>
      <c r="TY207" s="64"/>
      <c r="TZ207" s="64"/>
      <c r="UA207" s="64"/>
      <c r="UB207" s="64"/>
      <c r="UC207" s="64"/>
      <c r="UD207" s="64"/>
      <c r="UE207" s="64"/>
      <c r="UF207" s="64"/>
      <c r="UG207" s="64"/>
      <c r="UH207" s="64"/>
      <c r="UI207" s="64"/>
      <c r="UJ207" s="64"/>
      <c r="UK207" s="64"/>
      <c r="UL207" s="64"/>
      <c r="UM207" s="64"/>
      <c r="UN207" s="64"/>
      <c r="UO207" s="64"/>
      <c r="UP207" s="64"/>
      <c r="UQ207" s="64"/>
      <c r="UR207" s="64"/>
      <c r="US207" s="64"/>
      <c r="UT207" s="64"/>
      <c r="UU207" s="64"/>
      <c r="UV207" s="64"/>
      <c r="UW207" s="64"/>
      <c r="UX207" s="64"/>
      <c r="UY207" s="64"/>
      <c r="UZ207" s="64"/>
      <c r="VA207" s="64"/>
      <c r="VB207" s="64"/>
      <c r="VC207" s="64"/>
      <c r="VD207" s="64"/>
      <c r="VE207" s="64"/>
      <c r="VF207" s="64"/>
      <c r="VG207" s="64"/>
      <c r="VH207" s="64"/>
      <c r="VI207" s="64"/>
      <c r="VJ207" s="64"/>
      <c r="VK207" s="64"/>
      <c r="VL207" s="64"/>
      <c r="VM207" s="64"/>
      <c r="VN207" s="64"/>
      <c r="VO207" s="64"/>
      <c r="VP207" s="64"/>
      <c r="VQ207" s="64"/>
      <c r="VR207" s="64"/>
      <c r="VS207" s="64"/>
      <c r="VT207" s="64"/>
      <c r="VU207" s="64"/>
      <c r="VV207" s="64"/>
      <c r="VW207" s="64"/>
      <c r="VX207" s="64"/>
      <c r="VY207" s="64"/>
      <c r="VZ207" s="64"/>
      <c r="WA207" s="64"/>
      <c r="WB207" s="64"/>
      <c r="WC207" s="64"/>
      <c r="WD207" s="64"/>
      <c r="WE207" s="64"/>
      <c r="WF207" s="64"/>
      <c r="WG207" s="64"/>
      <c r="WH207" s="64"/>
      <c r="WI207" s="64"/>
      <c r="WJ207" s="64"/>
      <c r="WK207" s="64"/>
      <c r="WL207" s="64"/>
      <c r="WM207" s="64"/>
      <c r="WN207" s="64"/>
      <c r="WO207" s="64"/>
      <c r="WP207" s="64"/>
      <c r="WQ207" s="64"/>
      <c r="WR207" s="64"/>
      <c r="WS207" s="64"/>
      <c r="WT207" s="64"/>
      <c r="WU207" s="64"/>
      <c r="WV207" s="64"/>
      <c r="WW207" s="64"/>
      <c r="WX207" s="64"/>
      <c r="WY207" s="64"/>
      <c r="WZ207" s="64"/>
      <c r="XA207" s="64"/>
      <c r="XB207" s="64"/>
      <c r="XC207" s="64"/>
      <c r="XD207" s="64"/>
      <c r="XE207" s="64"/>
      <c r="XF207" s="64"/>
      <c r="XG207" s="64"/>
      <c r="XH207" s="64"/>
      <c r="XI207" s="64"/>
      <c r="XJ207" s="64"/>
      <c r="XK207" s="64"/>
      <c r="XL207" s="64"/>
      <c r="XM207" s="64"/>
      <c r="XN207" s="64"/>
      <c r="XO207" s="64"/>
      <c r="XP207" s="64"/>
      <c r="XQ207" s="64"/>
      <c r="XR207" s="64"/>
      <c r="XS207" s="64"/>
      <c r="XT207" s="64"/>
      <c r="XU207" s="64"/>
      <c r="XV207" s="64"/>
      <c r="XW207" s="64"/>
      <c r="XX207" s="64"/>
      <c r="XY207" s="64"/>
      <c r="XZ207" s="64"/>
      <c r="YA207" s="64"/>
      <c r="YB207" s="64"/>
      <c r="YC207" s="64"/>
      <c r="YD207" s="64"/>
      <c r="YE207" s="64"/>
      <c r="YF207" s="64"/>
      <c r="YG207" s="64"/>
      <c r="YH207" s="64"/>
      <c r="YI207" s="64"/>
      <c r="YJ207" s="64"/>
      <c r="YK207" s="64"/>
      <c r="YL207" s="64"/>
      <c r="YM207" s="64"/>
      <c r="YN207" s="64"/>
      <c r="YO207" s="64"/>
      <c r="YP207" s="64"/>
      <c r="YQ207" s="64"/>
      <c r="YR207" s="64"/>
      <c r="YS207" s="64"/>
      <c r="YT207" s="64"/>
      <c r="YU207" s="64"/>
      <c r="YV207" s="64"/>
      <c r="YW207" s="64"/>
      <c r="YX207" s="64"/>
      <c r="YY207" s="64"/>
      <c r="YZ207" s="64"/>
      <c r="ZA207" s="64"/>
      <c r="ZB207" s="64"/>
      <c r="ZC207" s="64"/>
      <c r="ZD207" s="64"/>
      <c r="ZE207" s="64"/>
      <c r="ZF207" s="64"/>
      <c r="ZG207" s="64"/>
      <c r="ZH207" s="64"/>
      <c r="ZI207" s="64"/>
      <c r="ZJ207" s="64"/>
      <c r="ZK207" s="64"/>
      <c r="ZL207" s="64"/>
      <c r="ZM207" s="64"/>
      <c r="ZN207" s="64"/>
      <c r="ZO207" s="64"/>
      <c r="ZP207" s="64"/>
      <c r="ZQ207" s="64"/>
      <c r="ZR207" s="64"/>
      <c r="ZS207" s="64"/>
      <c r="ZT207" s="64"/>
      <c r="ZU207" s="64"/>
      <c r="ZV207" s="64"/>
      <c r="ZW207" s="64"/>
      <c r="ZX207" s="64"/>
      <c r="ZY207" s="64"/>
      <c r="ZZ207" s="64"/>
      <c r="AAA207" s="64"/>
      <c r="AAB207" s="64"/>
      <c r="AAC207" s="64"/>
      <c r="AAD207" s="64"/>
      <c r="AAE207" s="64"/>
      <c r="AAF207" s="64"/>
      <c r="AAG207" s="64"/>
      <c r="AAH207" s="64"/>
      <c r="AAI207" s="64"/>
      <c r="AAJ207" s="64"/>
      <c r="AAK207" s="64"/>
      <c r="AAL207" s="64"/>
      <c r="AAM207" s="64"/>
      <c r="AAN207" s="64"/>
      <c r="AAO207" s="64"/>
      <c r="AAP207" s="64"/>
      <c r="AAQ207" s="64"/>
      <c r="AAR207" s="64"/>
      <c r="AAS207" s="64"/>
      <c r="AAT207" s="64"/>
      <c r="AAU207" s="64"/>
      <c r="AAV207" s="64"/>
      <c r="AAW207" s="64"/>
      <c r="AAX207" s="64"/>
      <c r="AAY207" s="64"/>
      <c r="AAZ207" s="64"/>
      <c r="ABA207" s="64"/>
      <c r="ABB207" s="64"/>
      <c r="ABC207" s="64"/>
      <c r="ABD207" s="64"/>
      <c r="ABE207" s="64"/>
      <c r="ABF207" s="64"/>
      <c r="ABG207" s="64"/>
      <c r="ABH207" s="64"/>
      <c r="ABI207" s="64"/>
      <c r="ABJ207" s="64"/>
      <c r="ABK207" s="64"/>
      <c r="ABL207" s="64"/>
      <c r="ABM207" s="64"/>
      <c r="ABN207" s="64"/>
      <c r="ABO207" s="64"/>
      <c r="ABP207" s="64"/>
      <c r="ABQ207" s="64"/>
      <c r="ABR207" s="64"/>
      <c r="ABS207" s="64"/>
      <c r="ABT207" s="64"/>
      <c r="ABU207" s="64"/>
      <c r="ABV207" s="64"/>
      <c r="ABW207" s="64"/>
      <c r="ABX207" s="64"/>
      <c r="ABY207" s="64"/>
      <c r="ABZ207" s="64"/>
      <c r="ACA207" s="64"/>
      <c r="ACB207" s="64"/>
      <c r="ACC207" s="64"/>
      <c r="ACD207" s="64"/>
      <c r="ACE207" s="64"/>
      <c r="ACF207" s="64"/>
      <c r="ACG207" s="64"/>
      <c r="ACH207" s="64"/>
      <c r="ACI207" s="64"/>
      <c r="ACJ207" s="64"/>
      <c r="ACK207" s="64"/>
      <c r="ACL207" s="64"/>
      <c r="ACM207" s="64"/>
      <c r="ACN207" s="64"/>
      <c r="ACP207" s="64"/>
      <c r="ACR207" s="64"/>
      <c r="ACS207" s="64"/>
      <c r="ACT207" s="64"/>
      <c r="ACU207" s="64"/>
      <c r="ACV207" s="64"/>
      <c r="ACW207" s="64"/>
      <c r="ACX207" s="64"/>
      <c r="ACY207" s="64"/>
      <c r="ADD207" s="64"/>
      <c r="ADE207" s="64"/>
      <c r="ADF207" s="64"/>
      <c r="ADG207" s="64"/>
      <c r="ADH207" s="64"/>
      <c r="ADI207" s="64"/>
      <c r="ADJ207" s="64"/>
      <c r="ADK207" s="64"/>
      <c r="ADL207" s="64"/>
      <c r="ADM207" s="64"/>
      <c r="ADN207" s="64"/>
      <c r="ADO207" s="64"/>
      <c r="ADP207" s="64"/>
      <c r="ADQ207" s="64"/>
      <c r="ADR207" s="64"/>
      <c r="ADS207" s="64"/>
      <c r="ADT207" s="64"/>
      <c r="ADU207" s="64"/>
      <c r="ADV207" s="64"/>
      <c r="ADW207" s="64"/>
      <c r="ADX207" s="64"/>
      <c r="ADY207" s="64"/>
      <c r="ADZ207" s="64"/>
      <c r="AEA207" s="64"/>
      <c r="AEB207" s="64"/>
      <c r="AEC207" s="64"/>
      <c r="AED207" s="64"/>
      <c r="AEE207" s="64"/>
      <c r="AEF207" s="64"/>
      <c r="AEG207" s="64"/>
      <c r="AEH207" s="64"/>
      <c r="AEI207" s="64"/>
      <c r="AEJ207" s="64"/>
      <c r="AEK207" s="64"/>
      <c r="AEL207" s="64"/>
      <c r="AEM207" s="64"/>
      <c r="AEN207" s="64"/>
      <c r="AEO207" s="64"/>
      <c r="AEP207" s="64"/>
      <c r="AEQ207" s="64"/>
      <c r="AER207" s="64"/>
      <c r="AES207" s="64"/>
      <c r="AET207" s="64"/>
      <c r="AEU207" s="64"/>
      <c r="AEV207" s="64"/>
      <c r="AEW207" s="64"/>
      <c r="AEX207" s="64"/>
      <c r="AEY207" s="64"/>
      <c r="AEZ207" s="64"/>
      <c r="AFA207" s="64"/>
      <c r="AFB207" s="64"/>
      <c r="AFC207" s="64"/>
      <c r="AFD207" s="64"/>
      <c r="AFE207" s="64"/>
      <c r="AFF207" s="64"/>
      <c r="AFG207" s="64"/>
      <c r="AFH207" s="64"/>
      <c r="AFI207" s="64"/>
      <c r="AFJ207" s="64"/>
      <c r="AFK207" s="64"/>
      <c r="AFL207" s="64"/>
      <c r="AFM207" s="64"/>
      <c r="AFN207" s="64"/>
      <c r="AFO207" s="64"/>
      <c r="AFP207" s="64"/>
      <c r="AFQ207" s="64"/>
      <c r="AFR207" s="64"/>
      <c r="AFS207" s="64"/>
      <c r="AFT207" s="64"/>
      <c r="AFU207" s="64"/>
      <c r="AFV207" s="64"/>
      <c r="AFW207" s="64"/>
      <c r="AFX207" s="64"/>
      <c r="AFY207" s="64"/>
      <c r="AFZ207" s="64"/>
      <c r="AGA207" s="64"/>
      <c r="AGB207" s="64"/>
      <c r="AGC207" s="64"/>
      <c r="AGD207" s="64"/>
      <c r="AGE207" s="64"/>
      <c r="AGF207" s="64"/>
      <c r="AGG207" s="64"/>
      <c r="AGH207" s="64"/>
      <c r="AGI207" s="64"/>
      <c r="AGJ207" s="64"/>
      <c r="AGK207" s="64"/>
      <c r="AGL207" s="64"/>
      <c r="AGM207" s="64"/>
      <c r="AGN207" s="64"/>
      <c r="AGO207" s="64"/>
      <c r="AGP207" s="64"/>
      <c r="AGQ207" s="64"/>
      <c r="AGR207" s="64"/>
      <c r="AGS207" s="64"/>
      <c r="AGT207" s="64"/>
      <c r="AGU207" s="64"/>
      <c r="AGV207" s="64"/>
      <c r="AGW207" s="64"/>
      <c r="AGX207" s="64"/>
      <c r="AGY207" s="64"/>
      <c r="AGZ207" s="64"/>
      <c r="AHA207" s="64"/>
      <c r="AHB207" s="64"/>
      <c r="AHC207" s="64"/>
      <c r="AHD207" s="64"/>
      <c r="AHE207" s="64"/>
      <c r="AHF207" s="64"/>
      <c r="AHG207" s="64"/>
      <c r="AHH207" s="64"/>
      <c r="AHI207" s="64"/>
      <c r="AHJ207" s="64"/>
      <c r="AHK207" s="64"/>
      <c r="AHL207" s="64"/>
      <c r="AHM207" s="64"/>
      <c r="AHN207" s="64"/>
      <c r="AHO207" s="64"/>
      <c r="AHP207" s="64"/>
      <c r="AHQ207" s="64"/>
      <c r="AHR207" s="64"/>
      <c r="AHS207" s="64"/>
      <c r="AHT207" s="64"/>
      <c r="AHU207" s="64"/>
      <c r="AHV207" s="64"/>
      <c r="AHW207" s="64"/>
      <c r="AHX207" s="64"/>
      <c r="AHY207" s="64"/>
      <c r="AHZ207" s="64"/>
      <c r="AIA207" s="64"/>
      <c r="AIB207" s="64"/>
      <c r="AIC207" s="64"/>
      <c r="AID207" s="64"/>
      <c r="AIE207" s="64"/>
      <c r="AIF207" s="64"/>
      <c r="AIG207" s="64"/>
      <c r="AIH207" s="64"/>
      <c r="AII207" s="64"/>
      <c r="AIJ207" s="64"/>
      <c r="AIK207" s="64"/>
      <c r="AIL207" s="64"/>
      <c r="AIM207" s="64"/>
      <c r="AIN207" s="64"/>
      <c r="AIO207" s="64"/>
      <c r="AIP207" s="64"/>
      <c r="AIQ207" s="64"/>
      <c r="AIR207" s="64"/>
      <c r="AIS207" s="64"/>
      <c r="AIT207" s="64"/>
      <c r="AIU207" s="64"/>
      <c r="AIV207" s="64"/>
      <c r="AIW207" s="64"/>
      <c r="AIX207" s="64"/>
      <c r="AIY207" s="64"/>
      <c r="AIZ207" s="64"/>
      <c r="AJA207" s="64"/>
      <c r="AJB207" s="64"/>
      <c r="AJC207" s="64"/>
      <c r="AJD207" s="64"/>
      <c r="AJE207" s="64"/>
      <c r="AJF207" s="64"/>
      <c r="AJG207" s="64"/>
      <c r="AJH207" s="64"/>
      <c r="AJI207" s="64"/>
      <c r="AJJ207" s="64"/>
      <c r="AJK207" s="64"/>
      <c r="AJL207" s="64"/>
      <c r="AJM207" s="64"/>
      <c r="AJN207" s="64"/>
      <c r="AJO207" s="64"/>
      <c r="AJP207" s="64"/>
      <c r="AJQ207" s="64"/>
      <c r="AJR207" s="64"/>
      <c r="AJS207" s="64"/>
      <c r="AJT207" s="64"/>
      <c r="AJU207" s="64"/>
      <c r="AJV207" s="64"/>
      <c r="AJW207" s="64"/>
      <c r="AJX207" s="64"/>
      <c r="AJY207" s="64"/>
      <c r="AJZ207" s="64"/>
      <c r="AKA207" s="64"/>
      <c r="AKB207" s="64"/>
      <c r="AKC207" s="64"/>
      <c r="AKD207" s="64"/>
      <c r="AKE207" s="64"/>
      <c r="AKF207" s="64"/>
      <c r="AKG207" s="64"/>
      <c r="AKH207" s="64"/>
      <c r="AKI207" s="64"/>
      <c r="AKJ207" s="64"/>
      <c r="AKK207" s="64"/>
      <c r="AKL207" s="64"/>
      <c r="AKM207" s="64"/>
      <c r="AKN207" s="64"/>
      <c r="AKO207" s="64"/>
      <c r="AKP207" s="64"/>
      <c r="AKQ207" s="64"/>
      <c r="AKR207" s="64"/>
      <c r="AKS207" s="64"/>
      <c r="AKT207" s="64"/>
      <c r="AKU207" s="64"/>
      <c r="AKV207" s="64"/>
      <c r="AKW207" s="64"/>
      <c r="AKX207" s="64"/>
      <c r="AKY207" s="64"/>
      <c r="AKZ207" s="64"/>
      <c r="ALA207" s="64"/>
      <c r="ALB207" s="64"/>
      <c r="ALC207" s="64"/>
      <c r="ALD207" s="64"/>
      <c r="ALE207" s="64"/>
      <c r="ALF207" s="64"/>
      <c r="ALG207" s="64"/>
      <c r="ALH207" s="64"/>
      <c r="ALI207" s="64"/>
      <c r="ALJ207" s="64"/>
      <c r="ALK207" s="64"/>
      <c r="ALL207" s="64"/>
      <c r="ALM207" s="64"/>
      <c r="ALN207" s="64"/>
      <c r="ALO207" s="64"/>
      <c r="ALP207" s="64"/>
      <c r="ALQ207" s="64"/>
      <c r="ALR207" s="64"/>
      <c r="ALS207" s="64"/>
      <c r="ALT207" s="64"/>
      <c r="ALU207" s="64"/>
      <c r="ALV207" s="64"/>
      <c r="ALW207" s="64"/>
      <c r="ALX207" s="64"/>
      <c r="ALY207" s="64"/>
      <c r="ALZ207" s="64"/>
      <c r="AMA207" s="64"/>
      <c r="AMB207" s="64"/>
      <c r="AMC207" s="64"/>
      <c r="AMD207" s="64"/>
      <c r="AME207" s="64"/>
      <c r="AMF207" s="64"/>
      <c r="AMG207" s="64"/>
      <c r="AMH207" s="64"/>
      <c r="AMI207" s="64"/>
      <c r="AMJ207" s="64"/>
      <c r="AML207" s="64"/>
      <c r="AMN207" s="64"/>
      <c r="AMO207" s="64"/>
      <c r="AMP207" s="64"/>
      <c r="AMQ207" s="64"/>
      <c r="AMR207" s="64"/>
      <c r="AMS207" s="64"/>
      <c r="AMT207" s="64"/>
      <c r="AMU207" s="64"/>
      <c r="AMZ207" s="64"/>
      <c r="ANA207" s="64"/>
      <c r="ANB207" s="64"/>
      <c r="ANC207" s="64"/>
      <c r="AND207" s="64"/>
      <c r="ANE207" s="64"/>
      <c r="ANF207" s="64"/>
      <c r="ANG207" s="64"/>
      <c r="ANH207" s="64"/>
      <c r="ANI207" s="64"/>
      <c r="ANJ207" s="64"/>
      <c r="ANK207" s="64"/>
      <c r="ANL207" s="64"/>
      <c r="ANM207" s="64"/>
      <c r="ANN207" s="64"/>
      <c r="ANO207" s="64"/>
      <c r="ANP207" s="64"/>
      <c r="ANQ207" s="64"/>
      <c r="ANR207" s="64"/>
      <c r="ANS207" s="64"/>
      <c r="ANT207" s="64"/>
      <c r="ANU207" s="64"/>
      <c r="ANV207" s="64"/>
      <c r="ANW207" s="64"/>
      <c r="ANX207" s="64"/>
      <c r="ANY207" s="64"/>
      <c r="ANZ207" s="64"/>
      <c r="AOA207" s="64"/>
      <c r="AOB207" s="64"/>
      <c r="AOC207" s="64"/>
      <c r="AOD207" s="64"/>
      <c r="AOE207" s="64"/>
      <c r="AOF207" s="64"/>
      <c r="AOG207" s="64"/>
      <c r="AOH207" s="64"/>
      <c r="AOI207" s="64"/>
      <c r="AOJ207" s="64"/>
      <c r="AOK207" s="64"/>
      <c r="AOL207" s="64"/>
      <c r="AOM207" s="64"/>
      <c r="AON207" s="64"/>
      <c r="AOO207" s="64"/>
      <c r="AOP207" s="64"/>
      <c r="AOQ207" s="64"/>
      <c r="AOR207" s="64"/>
      <c r="AOS207" s="64"/>
      <c r="AOT207" s="64"/>
      <c r="AOU207" s="64"/>
      <c r="AOV207" s="64"/>
      <c r="AOW207" s="64"/>
      <c r="AOX207" s="64"/>
      <c r="AOY207" s="64"/>
      <c r="AOZ207" s="64"/>
      <c r="APA207" s="64"/>
      <c r="APB207" s="64"/>
      <c r="APC207" s="64"/>
      <c r="APD207" s="64"/>
      <c r="APE207" s="64"/>
      <c r="APF207" s="64"/>
      <c r="APG207" s="64"/>
      <c r="APH207" s="64"/>
      <c r="API207" s="64"/>
      <c r="APJ207" s="64"/>
      <c r="APK207" s="64"/>
      <c r="APL207" s="64"/>
      <c r="APM207" s="64"/>
      <c r="APN207" s="64"/>
      <c r="APO207" s="64"/>
      <c r="APP207" s="64"/>
      <c r="APQ207" s="64"/>
      <c r="APR207" s="64"/>
      <c r="APS207" s="64"/>
      <c r="APT207" s="64"/>
      <c r="APU207" s="64"/>
      <c r="APV207" s="64"/>
      <c r="APW207" s="64"/>
      <c r="APX207" s="64"/>
      <c r="APY207" s="64"/>
      <c r="APZ207" s="64"/>
      <c r="AQA207" s="64"/>
      <c r="AQB207" s="64"/>
      <c r="AQC207" s="64"/>
      <c r="AQD207" s="64"/>
      <c r="AQE207" s="64"/>
      <c r="AQF207" s="64"/>
      <c r="AQG207" s="64"/>
      <c r="AQH207" s="64"/>
      <c r="AQI207" s="64"/>
      <c r="AQJ207" s="64"/>
      <c r="AQK207" s="64"/>
      <c r="AQL207" s="64"/>
      <c r="AQM207" s="64"/>
      <c r="AQN207" s="64"/>
      <c r="AQO207" s="64"/>
      <c r="AQP207" s="64"/>
      <c r="AQQ207" s="64"/>
      <c r="AQR207" s="64"/>
      <c r="AQS207" s="64"/>
      <c r="AQT207" s="64"/>
      <c r="AQU207" s="64"/>
      <c r="AQV207" s="64"/>
      <c r="AQW207" s="64"/>
      <c r="AQX207" s="64"/>
      <c r="AQY207" s="64"/>
      <c r="AQZ207" s="64"/>
      <c r="ARA207" s="64"/>
      <c r="ARB207" s="64"/>
      <c r="ARC207" s="64"/>
      <c r="ARD207" s="64"/>
      <c r="ARE207" s="64"/>
      <c r="ARF207" s="64"/>
      <c r="ARG207" s="64"/>
      <c r="ARH207" s="64"/>
      <c r="ARI207" s="64"/>
      <c r="ARJ207" s="64"/>
      <c r="ARK207" s="64"/>
      <c r="ARL207" s="64"/>
      <c r="ARM207" s="64"/>
      <c r="ARN207" s="64"/>
      <c r="ARO207" s="64"/>
      <c r="ARP207" s="64"/>
      <c r="ARQ207" s="64"/>
      <c r="ARR207" s="64"/>
      <c r="ARS207" s="64"/>
      <c r="ART207" s="64"/>
      <c r="ARU207" s="64"/>
      <c r="ARV207" s="64"/>
      <c r="ARW207" s="64"/>
      <c r="ARX207" s="64"/>
      <c r="ARY207" s="64"/>
      <c r="ARZ207" s="64"/>
      <c r="ASA207" s="64"/>
      <c r="ASB207" s="64"/>
      <c r="ASC207" s="64"/>
      <c r="ASD207" s="64"/>
      <c r="ASE207" s="64"/>
      <c r="ASF207" s="64"/>
      <c r="ASG207" s="64"/>
      <c r="ASH207" s="64"/>
      <c r="ASI207" s="64"/>
      <c r="ASJ207" s="64"/>
      <c r="ASK207" s="64"/>
      <c r="ASL207" s="64"/>
      <c r="ASM207" s="64"/>
      <c r="ASN207" s="64"/>
      <c r="ASO207" s="64"/>
      <c r="ASP207" s="64"/>
      <c r="ASQ207" s="64"/>
      <c r="ASR207" s="64"/>
      <c r="ASS207" s="64"/>
      <c r="AST207" s="64"/>
      <c r="ASU207" s="64"/>
      <c r="ASV207" s="64"/>
      <c r="ASW207" s="64"/>
      <c r="ASX207" s="64"/>
      <c r="ASY207" s="64"/>
      <c r="ASZ207" s="64"/>
      <c r="ATA207" s="64"/>
      <c r="ATB207" s="64"/>
      <c r="ATC207" s="64"/>
      <c r="ATD207" s="64"/>
      <c r="ATE207" s="64"/>
      <c r="ATF207" s="64"/>
      <c r="ATG207" s="64"/>
      <c r="ATH207" s="64"/>
      <c r="ATI207" s="64"/>
      <c r="ATJ207" s="64"/>
      <c r="ATK207" s="64"/>
      <c r="ATL207" s="64"/>
      <c r="ATM207" s="64"/>
      <c r="ATN207" s="64"/>
      <c r="ATO207" s="64"/>
      <c r="ATP207" s="64"/>
      <c r="ATQ207" s="64"/>
      <c r="ATR207" s="64"/>
      <c r="ATS207" s="64"/>
      <c r="ATT207" s="64"/>
      <c r="ATU207" s="64"/>
      <c r="ATV207" s="64"/>
      <c r="ATW207" s="64"/>
      <c r="ATX207" s="64"/>
      <c r="ATY207" s="64"/>
      <c r="ATZ207" s="64"/>
      <c r="AUA207" s="64"/>
      <c r="AUB207" s="64"/>
      <c r="AUC207" s="64"/>
      <c r="AUD207" s="64"/>
      <c r="AUE207" s="64"/>
      <c r="AUF207" s="64"/>
      <c r="AUG207" s="64"/>
      <c r="AUH207" s="64"/>
      <c r="AUI207" s="64"/>
      <c r="AUJ207" s="64"/>
      <c r="AUK207" s="64"/>
      <c r="AUL207" s="64"/>
      <c r="AUM207" s="64"/>
      <c r="AUN207" s="64"/>
      <c r="AUO207" s="64"/>
      <c r="AUP207" s="64"/>
      <c r="AUQ207" s="64"/>
      <c r="AUR207" s="64"/>
      <c r="AUS207" s="64"/>
      <c r="AUT207" s="64"/>
      <c r="AUU207" s="64"/>
      <c r="AUV207" s="64"/>
      <c r="AUW207" s="64"/>
      <c r="AUX207" s="64"/>
      <c r="AUY207" s="64"/>
      <c r="AUZ207" s="64"/>
      <c r="AVA207" s="64"/>
      <c r="AVB207" s="64"/>
      <c r="AVC207" s="64"/>
      <c r="AVD207" s="64"/>
      <c r="AVE207" s="64"/>
      <c r="AVF207" s="64"/>
      <c r="AVG207" s="64"/>
      <c r="AVH207" s="64"/>
      <c r="AVI207" s="64"/>
      <c r="AVJ207" s="64"/>
      <c r="AVK207" s="64"/>
      <c r="AVL207" s="64"/>
      <c r="AVM207" s="64"/>
      <c r="AVN207" s="64"/>
      <c r="AVO207" s="64"/>
      <c r="AVP207" s="64"/>
      <c r="AVQ207" s="64"/>
      <c r="AVR207" s="64"/>
      <c r="AVS207" s="64"/>
      <c r="AVT207" s="64"/>
      <c r="AVU207" s="64"/>
      <c r="AVV207" s="64"/>
      <c r="AVW207" s="64"/>
      <c r="AVX207" s="64"/>
      <c r="AVY207" s="64"/>
      <c r="AVZ207" s="64"/>
      <c r="AWA207" s="64"/>
      <c r="AWB207" s="64"/>
      <c r="AWC207" s="64"/>
      <c r="AWD207" s="64"/>
      <c r="AWE207" s="64"/>
      <c r="AWF207" s="64"/>
      <c r="AWH207" s="64"/>
      <c r="AWJ207" s="64"/>
      <c r="AWK207" s="64"/>
      <c r="AWL207" s="64"/>
      <c r="AWM207" s="64"/>
      <c r="AWN207" s="64"/>
      <c r="AWO207" s="64"/>
      <c r="AWP207" s="64"/>
      <c r="AWQ207" s="64"/>
      <c r="AWV207" s="64"/>
      <c r="AWW207" s="64"/>
      <c r="AWX207" s="64"/>
      <c r="AWY207" s="64"/>
      <c r="AWZ207" s="64"/>
      <c r="AXA207" s="64"/>
      <c r="AXB207" s="64"/>
      <c r="AXC207" s="64"/>
      <c r="AXD207" s="64"/>
      <c r="AXE207" s="64"/>
      <c r="AXF207" s="64"/>
      <c r="AXG207" s="64"/>
      <c r="AXH207" s="64"/>
      <c r="AXI207" s="64"/>
      <c r="AXJ207" s="64"/>
      <c r="AXK207" s="64"/>
      <c r="AXL207" s="64"/>
      <c r="AXM207" s="64"/>
      <c r="AXN207" s="64"/>
      <c r="AXO207" s="64"/>
      <c r="AXP207" s="64"/>
      <c r="AXQ207" s="64"/>
      <c r="AXR207" s="64"/>
      <c r="AXS207" s="64"/>
      <c r="AXT207" s="64"/>
      <c r="AXU207" s="64"/>
      <c r="AXV207" s="64"/>
      <c r="AXW207" s="64"/>
      <c r="AXX207" s="64"/>
      <c r="AXY207" s="64"/>
      <c r="AXZ207" s="64"/>
      <c r="AYA207" s="64"/>
      <c r="AYB207" s="64"/>
      <c r="AYC207" s="64"/>
      <c r="AYD207" s="64"/>
      <c r="AYE207" s="64"/>
      <c r="AYF207" s="64"/>
      <c r="AYG207" s="64"/>
      <c r="AYH207" s="64"/>
      <c r="AYI207" s="64"/>
      <c r="AYJ207" s="64"/>
      <c r="AYK207" s="64"/>
      <c r="AYL207" s="64"/>
      <c r="AYM207" s="64"/>
      <c r="AYN207" s="64"/>
      <c r="AYO207" s="64"/>
      <c r="AYP207" s="64"/>
      <c r="AYQ207" s="64"/>
      <c r="AYR207" s="64"/>
      <c r="AYS207" s="64"/>
      <c r="AYT207" s="64"/>
      <c r="AYU207" s="64"/>
      <c r="AYV207" s="64"/>
      <c r="AYW207" s="64"/>
      <c r="AYX207" s="64"/>
      <c r="AYY207" s="64"/>
      <c r="AYZ207" s="64"/>
      <c r="AZA207" s="64"/>
      <c r="AZB207" s="64"/>
      <c r="AZC207" s="64"/>
      <c r="AZD207" s="64"/>
      <c r="AZE207" s="64"/>
      <c r="AZF207" s="64"/>
      <c r="AZG207" s="64"/>
      <c r="AZH207" s="64"/>
      <c r="AZI207" s="64"/>
      <c r="AZJ207" s="64"/>
      <c r="AZK207" s="64"/>
      <c r="AZL207" s="64"/>
      <c r="AZM207" s="64"/>
      <c r="AZN207" s="64"/>
      <c r="AZO207" s="64"/>
      <c r="AZP207" s="64"/>
      <c r="AZQ207" s="64"/>
      <c r="AZR207" s="64"/>
      <c r="AZS207" s="64"/>
      <c r="AZT207" s="64"/>
      <c r="AZU207" s="64"/>
      <c r="AZV207" s="64"/>
      <c r="AZW207" s="64"/>
      <c r="AZX207" s="64"/>
      <c r="AZY207" s="64"/>
      <c r="AZZ207" s="64"/>
      <c r="BAA207" s="64"/>
      <c r="BAB207" s="64"/>
      <c r="BAC207" s="64"/>
      <c r="BAD207" s="64"/>
      <c r="BAE207" s="64"/>
      <c r="BAF207" s="64"/>
      <c r="BAG207" s="64"/>
      <c r="BAH207" s="64"/>
      <c r="BAI207" s="64"/>
      <c r="BAJ207" s="64"/>
      <c r="BAK207" s="64"/>
      <c r="BAL207" s="64"/>
      <c r="BAM207" s="64"/>
      <c r="BAN207" s="64"/>
      <c r="BAO207" s="64"/>
      <c r="BAP207" s="64"/>
      <c r="BAQ207" s="64"/>
      <c r="BAR207" s="64"/>
      <c r="BAS207" s="64"/>
      <c r="BAT207" s="64"/>
      <c r="BAU207" s="64"/>
      <c r="BAV207" s="64"/>
      <c r="BAW207" s="64"/>
      <c r="BAX207" s="64"/>
      <c r="BAY207" s="64"/>
      <c r="BAZ207" s="64"/>
      <c r="BBA207" s="64"/>
      <c r="BBB207" s="64"/>
      <c r="BBC207" s="64"/>
      <c r="BBD207" s="64"/>
      <c r="BBE207" s="64"/>
      <c r="BBF207" s="64"/>
      <c r="BBG207" s="64"/>
      <c r="BBH207" s="64"/>
      <c r="BBI207" s="64"/>
      <c r="BBJ207" s="64"/>
      <c r="BBK207" s="64"/>
      <c r="BBL207" s="64"/>
      <c r="BBM207" s="64"/>
      <c r="BBN207" s="64"/>
      <c r="BBO207" s="64"/>
      <c r="BBP207" s="64"/>
      <c r="BBQ207" s="64"/>
      <c r="BBR207" s="64"/>
      <c r="BBS207" s="64"/>
      <c r="BBT207" s="64"/>
      <c r="BBU207" s="64"/>
      <c r="BBV207" s="64"/>
      <c r="BBW207" s="64"/>
      <c r="BBX207" s="64"/>
      <c r="BBY207" s="64"/>
      <c r="BBZ207" s="64"/>
      <c r="BCA207" s="64"/>
      <c r="BCB207" s="64"/>
      <c r="BCC207" s="64"/>
      <c r="BCD207" s="64"/>
      <c r="BCE207" s="64"/>
      <c r="BCF207" s="64"/>
      <c r="BCG207" s="64"/>
      <c r="BCH207" s="64"/>
      <c r="BCI207" s="64"/>
      <c r="BCJ207" s="64"/>
      <c r="BCK207" s="64"/>
      <c r="BCL207" s="64"/>
      <c r="BCM207" s="64"/>
      <c r="BCN207" s="64"/>
      <c r="BCO207" s="64"/>
      <c r="BCP207" s="64"/>
      <c r="BCQ207" s="64"/>
      <c r="BCR207" s="64"/>
      <c r="BCS207" s="64"/>
      <c r="BCT207" s="64"/>
      <c r="BCU207" s="64"/>
      <c r="BCV207" s="64"/>
      <c r="BCW207" s="64"/>
      <c r="BCX207" s="64"/>
      <c r="BCY207" s="64"/>
      <c r="BCZ207" s="64"/>
      <c r="BDA207" s="64"/>
      <c r="BDB207" s="64"/>
      <c r="BDC207" s="64"/>
      <c r="BDD207" s="64"/>
      <c r="BDE207" s="64"/>
      <c r="BDF207" s="64"/>
      <c r="BDG207" s="64"/>
      <c r="BDH207" s="64"/>
      <c r="BDI207" s="64"/>
      <c r="BDJ207" s="64"/>
      <c r="BDK207" s="64"/>
      <c r="BDL207" s="64"/>
      <c r="BDM207" s="64"/>
      <c r="BDN207" s="64"/>
      <c r="BDO207" s="64"/>
      <c r="BDP207" s="64"/>
      <c r="BDQ207" s="64"/>
      <c r="BDR207" s="64"/>
      <c r="BDS207" s="64"/>
      <c r="BDT207" s="64"/>
      <c r="BDU207" s="64"/>
      <c r="BDV207" s="64"/>
      <c r="BDW207" s="64"/>
      <c r="BDX207" s="64"/>
      <c r="BDY207" s="64"/>
      <c r="BDZ207" s="64"/>
      <c r="BEA207" s="64"/>
      <c r="BEB207" s="64"/>
      <c r="BEC207" s="64"/>
      <c r="BED207" s="64"/>
      <c r="BEE207" s="64"/>
      <c r="BEF207" s="64"/>
      <c r="BEG207" s="64"/>
      <c r="BEH207" s="64"/>
      <c r="BEI207" s="64"/>
      <c r="BEJ207" s="64"/>
      <c r="BEK207" s="64"/>
      <c r="BEL207" s="64"/>
      <c r="BEM207" s="64"/>
      <c r="BEN207" s="64"/>
      <c r="BEO207" s="64"/>
      <c r="BEP207" s="64"/>
      <c r="BEQ207" s="64"/>
      <c r="BER207" s="64"/>
      <c r="BES207" s="64"/>
      <c r="BET207" s="64"/>
      <c r="BEU207" s="64"/>
      <c r="BEV207" s="64"/>
      <c r="BEW207" s="64"/>
      <c r="BEX207" s="64"/>
      <c r="BEY207" s="64"/>
      <c r="BEZ207" s="64"/>
      <c r="BFA207" s="64"/>
      <c r="BFB207" s="64"/>
      <c r="BFC207" s="64"/>
      <c r="BFD207" s="64"/>
      <c r="BFE207" s="64"/>
      <c r="BFF207" s="64"/>
      <c r="BFG207" s="64"/>
      <c r="BFH207" s="64"/>
      <c r="BFI207" s="64"/>
      <c r="BFJ207" s="64"/>
      <c r="BFK207" s="64"/>
      <c r="BFL207" s="64"/>
      <c r="BFM207" s="64"/>
      <c r="BFN207" s="64"/>
      <c r="BFO207" s="64"/>
      <c r="BFP207" s="64"/>
      <c r="BFQ207" s="64"/>
      <c r="BFR207" s="64"/>
      <c r="BFS207" s="64"/>
      <c r="BFT207" s="64"/>
      <c r="BFU207" s="64"/>
      <c r="BFV207" s="64"/>
      <c r="BFW207" s="64"/>
      <c r="BFX207" s="64"/>
      <c r="BFY207" s="64"/>
      <c r="BFZ207" s="64"/>
      <c r="BGA207" s="64"/>
      <c r="BGB207" s="64"/>
      <c r="BGD207" s="64"/>
      <c r="BGF207" s="64"/>
      <c r="BGG207" s="64"/>
      <c r="BGH207" s="64"/>
      <c r="BGI207" s="64"/>
      <c r="BGJ207" s="64"/>
      <c r="BGK207" s="64"/>
      <c r="BGL207" s="64"/>
      <c r="BGM207" s="64"/>
      <c r="BGR207" s="64"/>
      <c r="BGS207" s="64"/>
      <c r="BGT207" s="64"/>
      <c r="BGU207" s="64"/>
      <c r="BGV207" s="64"/>
      <c r="BGW207" s="64"/>
      <c r="BGX207" s="64"/>
      <c r="BGY207" s="64"/>
      <c r="BGZ207" s="64"/>
      <c r="BHA207" s="64"/>
      <c r="BHB207" s="64"/>
      <c r="BHC207" s="64"/>
      <c r="BHD207" s="64"/>
      <c r="BHE207" s="64"/>
      <c r="BHF207" s="64"/>
      <c r="BHG207" s="64"/>
      <c r="BHH207" s="64"/>
      <c r="BHI207" s="64"/>
      <c r="BHJ207" s="64"/>
      <c r="BHK207" s="64"/>
      <c r="BHL207" s="64"/>
      <c r="BHM207" s="64"/>
      <c r="BHN207" s="64"/>
      <c r="BHO207" s="64"/>
      <c r="BHP207" s="64"/>
      <c r="BHQ207" s="64"/>
      <c r="BHR207" s="64"/>
      <c r="BHS207" s="64"/>
      <c r="BHT207" s="64"/>
      <c r="BHU207" s="64"/>
      <c r="BHV207" s="64"/>
      <c r="BHW207" s="64"/>
      <c r="BHX207" s="64"/>
      <c r="BHY207" s="64"/>
      <c r="BHZ207" s="64"/>
      <c r="BIA207" s="64"/>
      <c r="BIB207" s="64"/>
      <c r="BIC207" s="64"/>
      <c r="BID207" s="64"/>
      <c r="BIE207" s="64"/>
      <c r="BIF207" s="64"/>
      <c r="BIG207" s="64"/>
      <c r="BIH207" s="64"/>
      <c r="BII207" s="64"/>
      <c r="BIJ207" s="64"/>
      <c r="BIK207" s="64"/>
      <c r="BIL207" s="64"/>
      <c r="BIM207" s="64"/>
      <c r="BIN207" s="64"/>
      <c r="BIO207" s="64"/>
      <c r="BIP207" s="64"/>
      <c r="BIQ207" s="64"/>
      <c r="BIR207" s="64"/>
      <c r="BIS207" s="64"/>
      <c r="BIT207" s="64"/>
      <c r="BIU207" s="64"/>
      <c r="BIV207" s="64"/>
      <c r="BIW207" s="64"/>
      <c r="BIX207" s="64"/>
      <c r="BIY207" s="64"/>
      <c r="BIZ207" s="64"/>
      <c r="BJA207" s="64"/>
      <c r="BJB207" s="64"/>
      <c r="BJC207" s="64"/>
      <c r="BJD207" s="64"/>
      <c r="BJE207" s="64"/>
      <c r="BJF207" s="64"/>
      <c r="BJG207" s="64"/>
      <c r="BJH207" s="64"/>
      <c r="BJI207" s="64"/>
      <c r="BJJ207" s="64"/>
      <c r="BJK207" s="64"/>
      <c r="BJL207" s="64"/>
      <c r="BJM207" s="64"/>
      <c r="BJN207" s="64"/>
      <c r="BJO207" s="64"/>
      <c r="BJP207" s="64"/>
      <c r="BJQ207" s="64"/>
      <c r="BJR207" s="64"/>
      <c r="BJS207" s="64"/>
      <c r="BJT207" s="64"/>
      <c r="BJU207" s="64"/>
      <c r="BJV207" s="64"/>
      <c r="BJW207" s="64"/>
      <c r="BJX207" s="64"/>
      <c r="BJY207" s="64"/>
      <c r="BJZ207" s="64"/>
      <c r="BKA207" s="64"/>
      <c r="BKB207" s="64"/>
      <c r="BKC207" s="64"/>
      <c r="BKD207" s="64"/>
      <c r="BKE207" s="64"/>
      <c r="BKF207" s="64"/>
      <c r="BKG207" s="64"/>
      <c r="BKH207" s="64"/>
      <c r="BKI207" s="64"/>
      <c r="BKJ207" s="64"/>
      <c r="BKK207" s="64"/>
      <c r="BKL207" s="64"/>
      <c r="BKM207" s="64"/>
      <c r="BKN207" s="64"/>
      <c r="BKO207" s="64"/>
      <c r="BKP207" s="64"/>
      <c r="BKQ207" s="64"/>
      <c r="BKR207" s="64"/>
      <c r="BKS207" s="64"/>
      <c r="BKT207" s="64"/>
      <c r="BKU207" s="64"/>
      <c r="BKV207" s="64"/>
      <c r="BKW207" s="64"/>
      <c r="BKX207" s="64"/>
      <c r="BKY207" s="64"/>
      <c r="BKZ207" s="64"/>
      <c r="BLA207" s="64"/>
      <c r="BLB207" s="64"/>
      <c r="BLC207" s="64"/>
      <c r="BLD207" s="64"/>
      <c r="BLE207" s="64"/>
      <c r="BLF207" s="64"/>
      <c r="BLG207" s="64"/>
      <c r="BLH207" s="64"/>
      <c r="BLI207" s="64"/>
      <c r="BLJ207" s="64"/>
      <c r="BLK207" s="64"/>
      <c r="BLL207" s="64"/>
      <c r="BLM207" s="64"/>
      <c r="BLN207" s="64"/>
      <c r="BLO207" s="64"/>
      <c r="BLP207" s="64"/>
      <c r="BLQ207" s="64"/>
      <c r="BLR207" s="64"/>
      <c r="BLS207" s="64"/>
      <c r="BLT207" s="64"/>
      <c r="BLU207" s="64"/>
      <c r="BLV207" s="64"/>
      <c r="BLW207" s="64"/>
      <c r="BLX207" s="64"/>
      <c r="BLY207" s="64"/>
      <c r="BLZ207" s="64"/>
      <c r="BMA207" s="64"/>
      <c r="BMB207" s="64"/>
      <c r="BMC207" s="64"/>
      <c r="BMD207" s="64"/>
      <c r="BME207" s="64"/>
      <c r="BMF207" s="64"/>
      <c r="BMG207" s="64"/>
      <c r="BMH207" s="64"/>
      <c r="BMI207" s="64"/>
      <c r="BMJ207" s="64"/>
      <c r="BMK207" s="64"/>
      <c r="BML207" s="64"/>
      <c r="BMM207" s="64"/>
      <c r="BMN207" s="64"/>
      <c r="BMO207" s="64"/>
      <c r="BMP207" s="64"/>
      <c r="BMQ207" s="64"/>
      <c r="BMR207" s="64"/>
      <c r="BMS207" s="64"/>
      <c r="BMT207" s="64"/>
      <c r="BMU207" s="64"/>
      <c r="BMV207" s="64"/>
      <c r="BMW207" s="64"/>
      <c r="BMX207" s="64"/>
      <c r="BMY207" s="64"/>
      <c r="BMZ207" s="64"/>
      <c r="BNA207" s="64"/>
      <c r="BNB207" s="64"/>
      <c r="BNC207" s="64"/>
      <c r="BND207" s="64"/>
      <c r="BNE207" s="64"/>
      <c r="BNF207" s="64"/>
      <c r="BNG207" s="64"/>
      <c r="BNH207" s="64"/>
      <c r="BNI207" s="64"/>
      <c r="BNJ207" s="64"/>
      <c r="BNK207" s="64"/>
      <c r="BNL207" s="64"/>
      <c r="BNM207" s="64"/>
      <c r="BNN207" s="64"/>
      <c r="BNO207" s="64"/>
      <c r="BNP207" s="64"/>
      <c r="BNQ207" s="64"/>
      <c r="BNR207" s="64"/>
      <c r="BNS207" s="64"/>
      <c r="BNT207" s="64"/>
      <c r="BNU207" s="64"/>
      <c r="BNV207" s="64"/>
      <c r="BNW207" s="64"/>
      <c r="BNX207" s="64"/>
      <c r="BNY207" s="64"/>
      <c r="BNZ207" s="64"/>
      <c r="BOA207" s="64"/>
      <c r="BOB207" s="64"/>
      <c r="BOC207" s="64"/>
      <c r="BOD207" s="64"/>
      <c r="BOE207" s="64"/>
      <c r="BOF207" s="64"/>
      <c r="BOG207" s="64"/>
      <c r="BOH207" s="64"/>
      <c r="BOI207" s="64"/>
      <c r="BOJ207" s="64"/>
      <c r="BOK207" s="64"/>
      <c r="BOL207" s="64"/>
      <c r="BOM207" s="64"/>
      <c r="BON207" s="64"/>
      <c r="BOO207" s="64"/>
      <c r="BOP207" s="64"/>
      <c r="BOQ207" s="64"/>
      <c r="BOR207" s="64"/>
      <c r="BOS207" s="64"/>
      <c r="BOT207" s="64"/>
      <c r="BOU207" s="64"/>
      <c r="BOV207" s="64"/>
      <c r="BOW207" s="64"/>
      <c r="BOX207" s="64"/>
      <c r="BOY207" s="64"/>
      <c r="BOZ207" s="64"/>
      <c r="BPA207" s="64"/>
      <c r="BPB207" s="64"/>
      <c r="BPC207" s="64"/>
      <c r="BPD207" s="64"/>
      <c r="BPE207" s="64"/>
      <c r="BPF207" s="64"/>
      <c r="BPG207" s="64"/>
      <c r="BPH207" s="64"/>
      <c r="BPI207" s="64"/>
      <c r="BPJ207" s="64"/>
      <c r="BPK207" s="64"/>
      <c r="BPL207" s="64"/>
      <c r="BPM207" s="64"/>
      <c r="BPN207" s="64"/>
      <c r="BPO207" s="64"/>
      <c r="BPP207" s="64"/>
      <c r="BPQ207" s="64"/>
      <c r="BPR207" s="64"/>
      <c r="BPS207" s="64"/>
      <c r="BPT207" s="64"/>
      <c r="BPU207" s="64"/>
      <c r="BPV207" s="64"/>
      <c r="BPW207" s="64"/>
      <c r="BPX207" s="64"/>
      <c r="BPZ207" s="64"/>
      <c r="BQB207" s="64"/>
      <c r="BQC207" s="64"/>
      <c r="BQD207" s="64"/>
      <c r="BQE207" s="64"/>
      <c r="BQF207" s="64"/>
      <c r="BQG207" s="64"/>
      <c r="BQH207" s="64"/>
      <c r="BQI207" s="64"/>
      <c r="BQN207" s="64"/>
      <c r="BQO207" s="64"/>
      <c r="BQP207" s="64"/>
      <c r="BQQ207" s="64"/>
      <c r="BQR207" s="64"/>
      <c r="BQS207" s="64"/>
      <c r="BQT207" s="64"/>
      <c r="BQU207" s="64"/>
      <c r="BQV207" s="64"/>
      <c r="BQW207" s="64"/>
      <c r="BQX207" s="64"/>
      <c r="BQY207" s="64"/>
      <c r="BQZ207" s="64"/>
      <c r="BRA207" s="64"/>
      <c r="BRB207" s="64"/>
      <c r="BRC207" s="64"/>
      <c r="BRD207" s="64"/>
      <c r="BRE207" s="64"/>
      <c r="BRF207" s="64"/>
      <c r="BRG207" s="64"/>
      <c r="BRH207" s="64"/>
      <c r="BRI207" s="64"/>
      <c r="BRJ207" s="64"/>
      <c r="BRK207" s="64"/>
      <c r="BRL207" s="64"/>
      <c r="BRM207" s="64"/>
      <c r="BRN207" s="64"/>
      <c r="BRO207" s="64"/>
      <c r="BRP207" s="64"/>
      <c r="BRQ207" s="64"/>
      <c r="BRR207" s="64"/>
      <c r="BRS207" s="64"/>
      <c r="BRT207" s="64"/>
      <c r="BRU207" s="64"/>
      <c r="BRV207" s="64"/>
      <c r="BRW207" s="64"/>
      <c r="BRX207" s="64"/>
      <c r="BRY207" s="64"/>
      <c r="BRZ207" s="64"/>
      <c r="BSA207" s="64"/>
      <c r="BSB207" s="64"/>
      <c r="BSC207" s="64"/>
      <c r="BSD207" s="64"/>
      <c r="BSE207" s="64"/>
      <c r="BSF207" s="64"/>
      <c r="BSG207" s="64"/>
      <c r="BSH207" s="64"/>
      <c r="BSI207" s="64"/>
      <c r="BSJ207" s="64"/>
      <c r="BSK207" s="64"/>
      <c r="BSL207" s="64"/>
      <c r="BSM207" s="64"/>
      <c r="BSN207" s="64"/>
      <c r="BSO207" s="64"/>
      <c r="BSP207" s="64"/>
      <c r="BSQ207" s="64"/>
      <c r="BSR207" s="64"/>
      <c r="BSS207" s="64"/>
      <c r="BST207" s="64"/>
      <c r="BSU207" s="64"/>
      <c r="BSV207" s="64"/>
      <c r="BSW207" s="64"/>
      <c r="BSX207" s="64"/>
      <c r="BSY207" s="64"/>
      <c r="BSZ207" s="64"/>
      <c r="BTA207" s="64"/>
      <c r="BTB207" s="64"/>
      <c r="BTC207" s="64"/>
      <c r="BTD207" s="64"/>
      <c r="BTE207" s="64"/>
      <c r="BTF207" s="64"/>
      <c r="BTG207" s="64"/>
      <c r="BTH207" s="64"/>
      <c r="BTI207" s="64"/>
      <c r="BTJ207" s="64"/>
      <c r="BTK207" s="64"/>
      <c r="BTL207" s="64"/>
      <c r="BTM207" s="64"/>
      <c r="BTN207" s="64"/>
      <c r="BTO207" s="64"/>
      <c r="BTP207" s="64"/>
      <c r="BTQ207" s="64"/>
      <c r="BTR207" s="64"/>
      <c r="BTS207" s="64"/>
      <c r="BTT207" s="64"/>
      <c r="BTU207" s="64"/>
      <c r="BTV207" s="64"/>
      <c r="BTW207" s="64"/>
      <c r="BTX207" s="64"/>
      <c r="BTY207" s="64"/>
      <c r="BTZ207" s="64"/>
      <c r="BUA207" s="64"/>
      <c r="BUB207" s="64"/>
      <c r="BUC207" s="64"/>
      <c r="BUD207" s="64"/>
      <c r="BUE207" s="64"/>
      <c r="BUF207" s="64"/>
      <c r="BUG207" s="64"/>
      <c r="BUH207" s="64"/>
      <c r="BUI207" s="64"/>
      <c r="BUJ207" s="64"/>
      <c r="BUK207" s="64"/>
      <c r="BUL207" s="64"/>
      <c r="BUM207" s="64"/>
      <c r="BUN207" s="64"/>
      <c r="BUO207" s="64"/>
      <c r="BUP207" s="64"/>
      <c r="BUQ207" s="64"/>
      <c r="BUR207" s="64"/>
      <c r="BUS207" s="64"/>
      <c r="BUT207" s="64"/>
      <c r="BUU207" s="64"/>
      <c r="BUV207" s="64"/>
      <c r="BUW207" s="64"/>
      <c r="BUX207" s="64"/>
      <c r="BUY207" s="64"/>
      <c r="BUZ207" s="64"/>
      <c r="BVA207" s="64"/>
      <c r="BVB207" s="64"/>
      <c r="BVC207" s="64"/>
      <c r="BVD207" s="64"/>
      <c r="BVE207" s="64"/>
      <c r="BVF207" s="64"/>
      <c r="BVG207" s="64"/>
      <c r="BVH207" s="64"/>
      <c r="BVI207" s="64"/>
      <c r="BVJ207" s="64"/>
      <c r="BVK207" s="64"/>
      <c r="BVL207" s="64"/>
      <c r="BVM207" s="64"/>
      <c r="BVN207" s="64"/>
      <c r="BVO207" s="64"/>
      <c r="BVP207" s="64"/>
      <c r="BVQ207" s="64"/>
      <c r="BVR207" s="64"/>
      <c r="BVS207" s="64"/>
      <c r="BVT207" s="64"/>
      <c r="BVU207" s="64"/>
      <c r="BVV207" s="64"/>
      <c r="BVW207" s="64"/>
      <c r="BVX207" s="64"/>
      <c r="BVY207" s="64"/>
      <c r="BVZ207" s="64"/>
      <c r="BWA207" s="64"/>
      <c r="BWB207" s="64"/>
      <c r="BWC207" s="64"/>
      <c r="BWD207" s="64"/>
      <c r="BWE207" s="64"/>
      <c r="BWF207" s="64"/>
      <c r="BWG207" s="64"/>
      <c r="BWH207" s="64"/>
      <c r="BWI207" s="64"/>
      <c r="BWJ207" s="64"/>
      <c r="BWK207" s="64"/>
      <c r="BWL207" s="64"/>
      <c r="BWM207" s="64"/>
      <c r="BWN207" s="64"/>
      <c r="BWO207" s="64"/>
      <c r="BWP207" s="64"/>
      <c r="BWQ207" s="64"/>
      <c r="BWR207" s="64"/>
      <c r="BWS207" s="64"/>
      <c r="BWT207" s="64"/>
      <c r="BWU207" s="64"/>
      <c r="BWV207" s="64"/>
      <c r="BWW207" s="64"/>
      <c r="BWX207" s="64"/>
      <c r="BWY207" s="64"/>
      <c r="BWZ207" s="64"/>
      <c r="BXA207" s="64"/>
      <c r="BXB207" s="64"/>
      <c r="BXC207" s="64"/>
      <c r="BXD207" s="64"/>
      <c r="BXE207" s="64"/>
      <c r="BXF207" s="64"/>
      <c r="BXG207" s="64"/>
      <c r="BXH207" s="64"/>
      <c r="BXI207" s="64"/>
      <c r="BXJ207" s="64"/>
      <c r="BXK207" s="64"/>
      <c r="BXL207" s="64"/>
      <c r="BXM207" s="64"/>
      <c r="BXN207" s="64"/>
      <c r="BXO207" s="64"/>
      <c r="BXP207" s="64"/>
      <c r="BXQ207" s="64"/>
      <c r="BXR207" s="64"/>
      <c r="BXS207" s="64"/>
      <c r="BXT207" s="64"/>
      <c r="BXU207" s="64"/>
      <c r="BXV207" s="64"/>
      <c r="BXW207" s="64"/>
      <c r="BXX207" s="64"/>
      <c r="BXY207" s="64"/>
      <c r="BXZ207" s="64"/>
      <c r="BYA207" s="64"/>
      <c r="BYB207" s="64"/>
      <c r="BYC207" s="64"/>
      <c r="BYD207" s="64"/>
      <c r="BYE207" s="64"/>
      <c r="BYF207" s="64"/>
      <c r="BYG207" s="64"/>
      <c r="BYH207" s="64"/>
      <c r="BYI207" s="64"/>
      <c r="BYJ207" s="64"/>
      <c r="BYK207" s="64"/>
      <c r="BYL207" s="64"/>
      <c r="BYM207" s="64"/>
      <c r="BYN207" s="64"/>
      <c r="BYO207" s="64"/>
      <c r="BYP207" s="64"/>
      <c r="BYQ207" s="64"/>
      <c r="BYR207" s="64"/>
      <c r="BYS207" s="64"/>
      <c r="BYT207" s="64"/>
      <c r="BYU207" s="64"/>
      <c r="BYV207" s="64"/>
      <c r="BYW207" s="64"/>
      <c r="BYX207" s="64"/>
      <c r="BYY207" s="64"/>
      <c r="BYZ207" s="64"/>
      <c r="BZA207" s="64"/>
      <c r="BZB207" s="64"/>
      <c r="BZC207" s="64"/>
      <c r="BZD207" s="64"/>
      <c r="BZE207" s="64"/>
      <c r="BZF207" s="64"/>
      <c r="BZG207" s="64"/>
      <c r="BZH207" s="64"/>
      <c r="BZI207" s="64"/>
      <c r="BZJ207" s="64"/>
      <c r="BZK207" s="64"/>
      <c r="BZL207" s="64"/>
      <c r="BZM207" s="64"/>
      <c r="BZN207" s="64"/>
      <c r="BZO207" s="64"/>
      <c r="BZP207" s="64"/>
      <c r="BZQ207" s="64"/>
      <c r="BZR207" s="64"/>
      <c r="BZS207" s="64"/>
      <c r="BZT207" s="64"/>
      <c r="BZV207" s="64"/>
      <c r="BZX207" s="64"/>
      <c r="BZY207" s="64"/>
      <c r="BZZ207" s="64"/>
      <c r="CAA207" s="64"/>
      <c r="CAB207" s="64"/>
      <c r="CAC207" s="64"/>
      <c r="CAD207" s="64"/>
      <c r="CAE207" s="64"/>
      <c r="CAJ207" s="64"/>
      <c r="CAK207" s="64"/>
      <c r="CAL207" s="64"/>
      <c r="CAM207" s="64"/>
      <c r="CAN207" s="64"/>
      <c r="CAO207" s="64"/>
      <c r="CAP207" s="64"/>
      <c r="CAQ207" s="64"/>
      <c r="CAR207" s="64"/>
      <c r="CAS207" s="64"/>
      <c r="CAT207" s="64"/>
      <c r="CAU207" s="64"/>
      <c r="CAV207" s="64"/>
      <c r="CAW207" s="64"/>
      <c r="CAX207" s="64"/>
      <c r="CAY207" s="64"/>
      <c r="CAZ207" s="64"/>
      <c r="CBA207" s="64"/>
      <c r="CBB207" s="64"/>
      <c r="CBC207" s="64"/>
      <c r="CBD207" s="64"/>
      <c r="CBE207" s="64"/>
      <c r="CBF207" s="64"/>
      <c r="CBG207" s="64"/>
      <c r="CBH207" s="64"/>
      <c r="CBI207" s="64"/>
      <c r="CBJ207" s="64"/>
      <c r="CBK207" s="64"/>
      <c r="CBL207" s="64"/>
      <c r="CBM207" s="64"/>
      <c r="CBN207" s="64"/>
      <c r="CBO207" s="64"/>
      <c r="CBP207" s="64"/>
      <c r="CBQ207" s="64"/>
      <c r="CBR207" s="64"/>
      <c r="CBS207" s="64"/>
      <c r="CBT207" s="64"/>
      <c r="CBU207" s="64"/>
      <c r="CBV207" s="64"/>
      <c r="CBW207" s="64"/>
      <c r="CBX207" s="64"/>
      <c r="CBY207" s="64"/>
      <c r="CBZ207" s="64"/>
      <c r="CCA207" s="64"/>
      <c r="CCB207" s="64"/>
      <c r="CCC207" s="64"/>
      <c r="CCD207" s="64"/>
      <c r="CCE207" s="64"/>
      <c r="CCF207" s="64"/>
      <c r="CCG207" s="64"/>
      <c r="CCH207" s="64"/>
      <c r="CCI207" s="64"/>
      <c r="CCJ207" s="64"/>
      <c r="CCK207" s="64"/>
      <c r="CCL207" s="64"/>
      <c r="CCM207" s="64"/>
      <c r="CCN207" s="64"/>
      <c r="CCO207" s="64"/>
      <c r="CCP207" s="64"/>
      <c r="CCQ207" s="64"/>
      <c r="CCR207" s="64"/>
      <c r="CCS207" s="64"/>
      <c r="CCT207" s="64"/>
      <c r="CCU207" s="64"/>
      <c r="CCV207" s="64"/>
      <c r="CCW207" s="64"/>
      <c r="CCX207" s="64"/>
      <c r="CCY207" s="64"/>
      <c r="CCZ207" s="64"/>
      <c r="CDA207" s="64"/>
      <c r="CDB207" s="64"/>
      <c r="CDC207" s="64"/>
      <c r="CDD207" s="64"/>
      <c r="CDE207" s="64"/>
      <c r="CDF207" s="64"/>
      <c r="CDG207" s="64"/>
      <c r="CDH207" s="64"/>
      <c r="CDI207" s="64"/>
      <c r="CDJ207" s="64"/>
      <c r="CDK207" s="64"/>
      <c r="CDL207" s="64"/>
      <c r="CDM207" s="64"/>
      <c r="CDN207" s="64"/>
      <c r="CDO207" s="64"/>
      <c r="CDP207" s="64"/>
      <c r="CDQ207" s="64"/>
      <c r="CDR207" s="64"/>
      <c r="CDS207" s="64"/>
      <c r="CDT207" s="64"/>
      <c r="CDU207" s="64"/>
      <c r="CDV207" s="64"/>
      <c r="CDW207" s="64"/>
      <c r="CDX207" s="64"/>
      <c r="CDY207" s="64"/>
      <c r="CDZ207" s="64"/>
      <c r="CEA207" s="64"/>
      <c r="CEB207" s="64"/>
      <c r="CEC207" s="64"/>
      <c r="CED207" s="64"/>
      <c r="CEE207" s="64"/>
      <c r="CEF207" s="64"/>
      <c r="CEG207" s="64"/>
      <c r="CEH207" s="64"/>
      <c r="CEI207" s="64"/>
      <c r="CEJ207" s="64"/>
      <c r="CEK207" s="64"/>
      <c r="CEL207" s="64"/>
      <c r="CEM207" s="64"/>
      <c r="CEN207" s="64"/>
      <c r="CEO207" s="64"/>
      <c r="CEP207" s="64"/>
      <c r="CEQ207" s="64"/>
      <c r="CER207" s="64"/>
      <c r="CES207" s="64"/>
      <c r="CET207" s="64"/>
      <c r="CEU207" s="64"/>
      <c r="CEV207" s="64"/>
      <c r="CEW207" s="64"/>
      <c r="CEX207" s="64"/>
      <c r="CEY207" s="64"/>
      <c r="CEZ207" s="64"/>
      <c r="CFA207" s="64"/>
      <c r="CFB207" s="64"/>
      <c r="CFC207" s="64"/>
      <c r="CFD207" s="64"/>
      <c r="CFE207" s="64"/>
      <c r="CFF207" s="64"/>
      <c r="CFG207" s="64"/>
      <c r="CFH207" s="64"/>
      <c r="CFI207" s="64"/>
      <c r="CFJ207" s="64"/>
      <c r="CFK207" s="64"/>
      <c r="CFL207" s="64"/>
      <c r="CFM207" s="64"/>
      <c r="CFN207" s="64"/>
      <c r="CFO207" s="64"/>
      <c r="CFP207" s="64"/>
      <c r="CFQ207" s="64"/>
      <c r="CFR207" s="64"/>
      <c r="CFS207" s="64"/>
      <c r="CFT207" s="64"/>
      <c r="CFU207" s="64"/>
      <c r="CFV207" s="64"/>
      <c r="CFW207" s="64"/>
      <c r="CFX207" s="64"/>
      <c r="CFY207" s="64"/>
      <c r="CFZ207" s="64"/>
      <c r="CGA207" s="64"/>
      <c r="CGB207" s="64"/>
      <c r="CGC207" s="64"/>
      <c r="CGD207" s="64"/>
      <c r="CGE207" s="64"/>
      <c r="CGF207" s="64"/>
      <c r="CGG207" s="64"/>
      <c r="CGH207" s="64"/>
      <c r="CGI207" s="64"/>
      <c r="CGJ207" s="64"/>
      <c r="CGK207" s="64"/>
      <c r="CGL207" s="64"/>
      <c r="CGM207" s="64"/>
      <c r="CGN207" s="64"/>
      <c r="CGO207" s="64"/>
      <c r="CGP207" s="64"/>
      <c r="CGQ207" s="64"/>
      <c r="CGR207" s="64"/>
      <c r="CGS207" s="64"/>
      <c r="CGT207" s="64"/>
      <c r="CGU207" s="64"/>
      <c r="CGV207" s="64"/>
      <c r="CGW207" s="64"/>
      <c r="CGX207" s="64"/>
      <c r="CGY207" s="64"/>
      <c r="CGZ207" s="64"/>
      <c r="CHA207" s="64"/>
      <c r="CHB207" s="64"/>
      <c r="CHC207" s="64"/>
      <c r="CHD207" s="64"/>
      <c r="CHE207" s="64"/>
      <c r="CHF207" s="64"/>
      <c r="CHG207" s="64"/>
      <c r="CHH207" s="64"/>
      <c r="CHI207" s="64"/>
      <c r="CHJ207" s="64"/>
      <c r="CHK207" s="64"/>
      <c r="CHL207" s="64"/>
      <c r="CHM207" s="64"/>
      <c r="CHN207" s="64"/>
      <c r="CHO207" s="64"/>
      <c r="CHP207" s="64"/>
      <c r="CHQ207" s="64"/>
      <c r="CHR207" s="64"/>
      <c r="CHS207" s="64"/>
      <c r="CHT207" s="64"/>
      <c r="CHU207" s="64"/>
      <c r="CHV207" s="64"/>
      <c r="CHW207" s="64"/>
      <c r="CHX207" s="64"/>
      <c r="CHY207" s="64"/>
      <c r="CHZ207" s="64"/>
      <c r="CIA207" s="64"/>
      <c r="CIB207" s="64"/>
      <c r="CIC207" s="64"/>
      <c r="CID207" s="64"/>
      <c r="CIE207" s="64"/>
      <c r="CIF207" s="64"/>
      <c r="CIG207" s="64"/>
      <c r="CIH207" s="64"/>
      <c r="CII207" s="64"/>
      <c r="CIJ207" s="64"/>
      <c r="CIK207" s="64"/>
      <c r="CIL207" s="64"/>
      <c r="CIM207" s="64"/>
      <c r="CIN207" s="64"/>
      <c r="CIO207" s="64"/>
      <c r="CIP207" s="64"/>
      <c r="CIQ207" s="64"/>
      <c r="CIR207" s="64"/>
      <c r="CIS207" s="64"/>
      <c r="CIT207" s="64"/>
      <c r="CIU207" s="64"/>
      <c r="CIV207" s="64"/>
      <c r="CIW207" s="64"/>
      <c r="CIX207" s="64"/>
      <c r="CIY207" s="64"/>
      <c r="CIZ207" s="64"/>
      <c r="CJA207" s="64"/>
      <c r="CJB207" s="64"/>
      <c r="CJC207" s="64"/>
      <c r="CJD207" s="64"/>
      <c r="CJE207" s="64"/>
      <c r="CJF207" s="64"/>
      <c r="CJG207" s="64"/>
      <c r="CJH207" s="64"/>
      <c r="CJI207" s="64"/>
      <c r="CJJ207" s="64"/>
      <c r="CJK207" s="64"/>
      <c r="CJL207" s="64"/>
      <c r="CJM207" s="64"/>
      <c r="CJN207" s="64"/>
      <c r="CJO207" s="64"/>
      <c r="CJP207" s="64"/>
      <c r="CJR207" s="64"/>
      <c r="CJT207" s="64"/>
      <c r="CJU207" s="64"/>
      <c r="CJV207" s="64"/>
      <c r="CJW207" s="64"/>
      <c r="CJX207" s="64"/>
      <c r="CJY207" s="64"/>
      <c r="CJZ207" s="64"/>
      <c r="CKA207" s="64"/>
      <c r="CKF207" s="64"/>
      <c r="CKG207" s="64"/>
      <c r="CKH207" s="64"/>
      <c r="CKI207" s="64"/>
      <c r="CKJ207" s="64"/>
      <c r="CKK207" s="64"/>
      <c r="CKL207" s="64"/>
      <c r="CKM207" s="64"/>
      <c r="CKN207" s="64"/>
      <c r="CKO207" s="64"/>
      <c r="CKP207" s="64"/>
      <c r="CKQ207" s="64"/>
      <c r="CKR207" s="64"/>
      <c r="CKS207" s="64"/>
      <c r="CKT207" s="64"/>
      <c r="CKU207" s="64"/>
      <c r="CKV207" s="64"/>
      <c r="CKW207" s="64"/>
      <c r="CKX207" s="64"/>
      <c r="CKY207" s="64"/>
      <c r="CKZ207" s="64"/>
      <c r="CLA207" s="64"/>
      <c r="CLB207" s="64"/>
      <c r="CLC207" s="64"/>
      <c r="CLD207" s="64"/>
      <c r="CLE207" s="64"/>
      <c r="CLF207" s="64"/>
      <c r="CLG207" s="64"/>
      <c r="CLH207" s="64"/>
      <c r="CLI207" s="64"/>
      <c r="CLJ207" s="64"/>
      <c r="CLK207" s="64"/>
      <c r="CLL207" s="64"/>
      <c r="CLM207" s="64"/>
      <c r="CLN207" s="64"/>
      <c r="CLO207" s="64"/>
      <c r="CLP207" s="64"/>
      <c r="CLQ207" s="64"/>
      <c r="CLR207" s="64"/>
      <c r="CLS207" s="64"/>
      <c r="CLT207" s="64"/>
      <c r="CLU207" s="64"/>
      <c r="CLV207" s="64"/>
      <c r="CLW207" s="64"/>
      <c r="CLX207" s="64"/>
      <c r="CLY207" s="64"/>
      <c r="CLZ207" s="64"/>
      <c r="CMA207" s="64"/>
      <c r="CMB207" s="64"/>
      <c r="CMC207" s="64"/>
      <c r="CMD207" s="64"/>
      <c r="CME207" s="64"/>
      <c r="CMF207" s="64"/>
      <c r="CMG207" s="64"/>
      <c r="CMH207" s="64"/>
      <c r="CMI207" s="64"/>
      <c r="CMJ207" s="64"/>
      <c r="CMK207" s="64"/>
      <c r="CML207" s="64"/>
      <c r="CMM207" s="64"/>
      <c r="CMN207" s="64"/>
      <c r="CMO207" s="64"/>
      <c r="CMP207" s="64"/>
      <c r="CMQ207" s="64"/>
      <c r="CMR207" s="64"/>
      <c r="CMS207" s="64"/>
      <c r="CMT207" s="64"/>
      <c r="CMU207" s="64"/>
      <c r="CMV207" s="64"/>
      <c r="CMW207" s="64"/>
      <c r="CMX207" s="64"/>
      <c r="CMY207" s="64"/>
      <c r="CMZ207" s="64"/>
      <c r="CNA207" s="64"/>
      <c r="CNB207" s="64"/>
      <c r="CNC207" s="64"/>
      <c r="CND207" s="64"/>
      <c r="CNE207" s="64"/>
      <c r="CNF207" s="64"/>
      <c r="CNG207" s="64"/>
      <c r="CNH207" s="64"/>
      <c r="CNI207" s="64"/>
      <c r="CNJ207" s="64"/>
      <c r="CNK207" s="64"/>
      <c r="CNL207" s="64"/>
      <c r="CNM207" s="64"/>
      <c r="CNN207" s="64"/>
      <c r="CNO207" s="64"/>
      <c r="CNP207" s="64"/>
      <c r="CNQ207" s="64"/>
      <c r="CNR207" s="64"/>
      <c r="CNS207" s="64"/>
      <c r="CNT207" s="64"/>
      <c r="CNU207" s="64"/>
      <c r="CNV207" s="64"/>
      <c r="CNW207" s="64"/>
      <c r="CNX207" s="64"/>
      <c r="CNY207" s="64"/>
      <c r="CNZ207" s="64"/>
      <c r="COA207" s="64"/>
      <c r="COB207" s="64"/>
      <c r="COC207" s="64"/>
      <c r="COD207" s="64"/>
      <c r="COE207" s="64"/>
      <c r="COF207" s="64"/>
      <c r="COG207" s="64"/>
      <c r="COH207" s="64"/>
      <c r="COI207" s="64"/>
      <c r="COJ207" s="64"/>
      <c r="COK207" s="64"/>
      <c r="COL207" s="64"/>
      <c r="COM207" s="64"/>
      <c r="CON207" s="64"/>
      <c r="COO207" s="64"/>
      <c r="COP207" s="64"/>
      <c r="COQ207" s="64"/>
      <c r="COR207" s="64"/>
      <c r="COS207" s="64"/>
      <c r="COT207" s="64"/>
      <c r="COU207" s="64"/>
      <c r="COV207" s="64"/>
      <c r="COW207" s="64"/>
      <c r="COX207" s="64"/>
      <c r="COY207" s="64"/>
      <c r="COZ207" s="64"/>
      <c r="CPA207" s="64"/>
      <c r="CPB207" s="64"/>
      <c r="CPC207" s="64"/>
      <c r="CPD207" s="64"/>
      <c r="CPE207" s="64"/>
      <c r="CPF207" s="64"/>
      <c r="CPG207" s="64"/>
      <c r="CPH207" s="64"/>
      <c r="CPI207" s="64"/>
      <c r="CPJ207" s="64"/>
      <c r="CPK207" s="64"/>
      <c r="CPL207" s="64"/>
      <c r="CPM207" s="64"/>
      <c r="CPN207" s="64"/>
      <c r="CPO207" s="64"/>
      <c r="CPP207" s="64"/>
      <c r="CPQ207" s="64"/>
      <c r="CPR207" s="64"/>
      <c r="CPS207" s="64"/>
      <c r="CPT207" s="64"/>
      <c r="CPU207" s="64"/>
      <c r="CPV207" s="64"/>
      <c r="CPW207" s="64"/>
      <c r="CPX207" s="64"/>
      <c r="CPY207" s="64"/>
      <c r="CPZ207" s="64"/>
      <c r="CQA207" s="64"/>
      <c r="CQB207" s="64"/>
      <c r="CQC207" s="64"/>
      <c r="CQD207" s="64"/>
      <c r="CQE207" s="64"/>
      <c r="CQF207" s="64"/>
      <c r="CQG207" s="64"/>
      <c r="CQH207" s="64"/>
      <c r="CQI207" s="64"/>
      <c r="CQJ207" s="64"/>
      <c r="CQK207" s="64"/>
      <c r="CQL207" s="64"/>
      <c r="CQM207" s="64"/>
      <c r="CQN207" s="64"/>
      <c r="CQO207" s="64"/>
      <c r="CQP207" s="64"/>
      <c r="CQQ207" s="64"/>
      <c r="CQR207" s="64"/>
      <c r="CQS207" s="64"/>
      <c r="CQT207" s="64"/>
      <c r="CQU207" s="64"/>
      <c r="CQV207" s="64"/>
      <c r="CQW207" s="64"/>
      <c r="CQX207" s="64"/>
      <c r="CQY207" s="64"/>
      <c r="CQZ207" s="64"/>
      <c r="CRA207" s="64"/>
      <c r="CRB207" s="64"/>
      <c r="CRC207" s="64"/>
      <c r="CRD207" s="64"/>
      <c r="CRE207" s="64"/>
      <c r="CRF207" s="64"/>
      <c r="CRG207" s="64"/>
      <c r="CRH207" s="64"/>
      <c r="CRI207" s="64"/>
      <c r="CRJ207" s="64"/>
      <c r="CRK207" s="64"/>
      <c r="CRL207" s="64"/>
      <c r="CRM207" s="64"/>
      <c r="CRN207" s="64"/>
      <c r="CRO207" s="64"/>
      <c r="CRP207" s="64"/>
      <c r="CRQ207" s="64"/>
      <c r="CRR207" s="64"/>
      <c r="CRS207" s="64"/>
      <c r="CRT207" s="64"/>
      <c r="CRU207" s="64"/>
      <c r="CRV207" s="64"/>
      <c r="CRW207" s="64"/>
      <c r="CRX207" s="64"/>
      <c r="CRY207" s="64"/>
      <c r="CRZ207" s="64"/>
      <c r="CSA207" s="64"/>
      <c r="CSB207" s="64"/>
      <c r="CSC207" s="64"/>
      <c r="CSD207" s="64"/>
      <c r="CSE207" s="64"/>
      <c r="CSF207" s="64"/>
      <c r="CSG207" s="64"/>
      <c r="CSH207" s="64"/>
      <c r="CSI207" s="64"/>
      <c r="CSJ207" s="64"/>
      <c r="CSK207" s="64"/>
      <c r="CSL207" s="64"/>
      <c r="CSM207" s="64"/>
      <c r="CSN207" s="64"/>
      <c r="CSO207" s="64"/>
      <c r="CSP207" s="64"/>
      <c r="CSQ207" s="64"/>
      <c r="CSR207" s="64"/>
      <c r="CSS207" s="64"/>
      <c r="CST207" s="64"/>
      <c r="CSU207" s="64"/>
      <c r="CSV207" s="64"/>
      <c r="CSW207" s="64"/>
      <c r="CSX207" s="64"/>
      <c r="CSY207" s="64"/>
      <c r="CSZ207" s="64"/>
      <c r="CTA207" s="64"/>
      <c r="CTB207" s="64"/>
      <c r="CTC207" s="64"/>
      <c r="CTD207" s="64"/>
      <c r="CTE207" s="64"/>
      <c r="CTF207" s="64"/>
      <c r="CTG207" s="64"/>
      <c r="CTH207" s="64"/>
      <c r="CTI207" s="64"/>
      <c r="CTJ207" s="64"/>
      <c r="CTK207" s="64"/>
      <c r="CTL207" s="64"/>
      <c r="CTN207" s="64"/>
      <c r="CTP207" s="64"/>
      <c r="CTQ207" s="64"/>
      <c r="CTR207" s="64"/>
      <c r="CTS207" s="64"/>
      <c r="CTT207" s="64"/>
      <c r="CTU207" s="64"/>
      <c r="CTV207" s="64"/>
      <c r="CTW207" s="64"/>
      <c r="CUB207" s="64"/>
      <c r="CUC207" s="64"/>
      <c r="CUD207" s="64"/>
      <c r="CUE207" s="64"/>
      <c r="CUF207" s="64"/>
      <c r="CUG207" s="64"/>
      <c r="CUH207" s="64"/>
      <c r="CUI207" s="64"/>
      <c r="CUJ207" s="64"/>
      <c r="CUK207" s="64"/>
      <c r="CUL207" s="64"/>
      <c r="CUM207" s="64"/>
      <c r="CUN207" s="64"/>
      <c r="CUO207" s="64"/>
      <c r="CUP207" s="64"/>
      <c r="CUQ207" s="64"/>
      <c r="CUR207" s="64"/>
      <c r="CUS207" s="64"/>
      <c r="CUT207" s="64"/>
      <c r="CUU207" s="64"/>
      <c r="CUV207" s="64"/>
      <c r="CUW207" s="64"/>
      <c r="CUX207" s="64"/>
      <c r="CUY207" s="64"/>
      <c r="CUZ207" s="64"/>
      <c r="CVA207" s="64"/>
      <c r="CVB207" s="64"/>
      <c r="CVC207" s="64"/>
      <c r="CVD207" s="64"/>
      <c r="CVE207" s="64"/>
      <c r="CVF207" s="64"/>
      <c r="CVG207" s="64"/>
      <c r="CVH207" s="64"/>
      <c r="CVI207" s="64"/>
      <c r="CVJ207" s="64"/>
      <c r="CVK207" s="64"/>
      <c r="CVL207" s="64"/>
      <c r="CVM207" s="64"/>
      <c r="CVN207" s="64"/>
      <c r="CVO207" s="64"/>
      <c r="CVP207" s="64"/>
      <c r="CVQ207" s="64"/>
      <c r="CVR207" s="64"/>
      <c r="CVS207" s="64"/>
      <c r="CVT207" s="64"/>
      <c r="CVU207" s="64"/>
      <c r="CVV207" s="64"/>
      <c r="CVW207" s="64"/>
      <c r="CVX207" s="64"/>
      <c r="CVY207" s="64"/>
      <c r="CVZ207" s="64"/>
      <c r="CWA207" s="64"/>
      <c r="CWB207" s="64"/>
      <c r="CWC207" s="64"/>
      <c r="CWD207" s="64"/>
      <c r="CWE207" s="64"/>
      <c r="CWF207" s="64"/>
      <c r="CWG207" s="64"/>
      <c r="CWH207" s="64"/>
      <c r="CWI207" s="64"/>
      <c r="CWJ207" s="64"/>
      <c r="CWK207" s="64"/>
      <c r="CWL207" s="64"/>
      <c r="CWM207" s="64"/>
      <c r="CWN207" s="64"/>
      <c r="CWO207" s="64"/>
      <c r="CWP207" s="64"/>
      <c r="CWQ207" s="64"/>
      <c r="CWR207" s="64"/>
      <c r="CWS207" s="64"/>
      <c r="CWT207" s="64"/>
      <c r="CWU207" s="64"/>
      <c r="CWV207" s="64"/>
      <c r="CWW207" s="64"/>
      <c r="CWX207" s="64"/>
      <c r="CWY207" s="64"/>
      <c r="CWZ207" s="64"/>
      <c r="CXA207" s="64"/>
      <c r="CXB207" s="64"/>
      <c r="CXC207" s="64"/>
      <c r="CXD207" s="64"/>
      <c r="CXE207" s="64"/>
      <c r="CXF207" s="64"/>
      <c r="CXG207" s="64"/>
      <c r="CXH207" s="64"/>
      <c r="CXI207" s="64"/>
      <c r="CXJ207" s="64"/>
      <c r="CXK207" s="64"/>
      <c r="CXL207" s="64"/>
      <c r="CXM207" s="64"/>
      <c r="CXN207" s="64"/>
      <c r="CXO207" s="64"/>
      <c r="CXP207" s="64"/>
      <c r="CXQ207" s="64"/>
      <c r="CXR207" s="64"/>
      <c r="CXS207" s="64"/>
      <c r="CXT207" s="64"/>
      <c r="CXU207" s="64"/>
      <c r="CXV207" s="64"/>
      <c r="CXW207" s="64"/>
      <c r="CXX207" s="64"/>
      <c r="CXY207" s="64"/>
      <c r="CXZ207" s="64"/>
      <c r="CYA207" s="64"/>
      <c r="CYB207" s="64"/>
      <c r="CYC207" s="64"/>
      <c r="CYD207" s="64"/>
      <c r="CYE207" s="64"/>
      <c r="CYF207" s="64"/>
      <c r="CYG207" s="64"/>
      <c r="CYH207" s="64"/>
      <c r="CYI207" s="64"/>
      <c r="CYJ207" s="64"/>
      <c r="CYK207" s="64"/>
      <c r="CYL207" s="64"/>
      <c r="CYM207" s="64"/>
      <c r="CYN207" s="64"/>
      <c r="CYO207" s="64"/>
      <c r="CYP207" s="64"/>
      <c r="CYQ207" s="64"/>
      <c r="CYR207" s="64"/>
      <c r="CYS207" s="64"/>
      <c r="CYT207" s="64"/>
      <c r="CYU207" s="64"/>
      <c r="CYV207" s="64"/>
      <c r="CYW207" s="64"/>
      <c r="CYX207" s="64"/>
      <c r="CYY207" s="64"/>
      <c r="CYZ207" s="64"/>
      <c r="CZA207" s="64"/>
      <c r="CZB207" s="64"/>
      <c r="CZC207" s="64"/>
      <c r="CZD207" s="64"/>
      <c r="CZE207" s="64"/>
      <c r="CZF207" s="64"/>
      <c r="CZG207" s="64"/>
      <c r="CZH207" s="64"/>
      <c r="CZI207" s="64"/>
      <c r="CZJ207" s="64"/>
      <c r="CZK207" s="64"/>
      <c r="CZL207" s="64"/>
      <c r="CZM207" s="64"/>
      <c r="CZN207" s="64"/>
      <c r="CZO207" s="64"/>
      <c r="CZP207" s="64"/>
      <c r="CZQ207" s="64"/>
      <c r="CZR207" s="64"/>
      <c r="CZS207" s="64"/>
      <c r="CZT207" s="64"/>
      <c r="CZU207" s="64"/>
      <c r="CZV207" s="64"/>
      <c r="CZW207" s="64"/>
      <c r="CZX207" s="64"/>
      <c r="CZY207" s="64"/>
      <c r="CZZ207" s="64"/>
      <c r="DAA207" s="64"/>
      <c r="DAB207" s="64"/>
      <c r="DAC207" s="64"/>
      <c r="DAD207" s="64"/>
      <c r="DAE207" s="64"/>
      <c r="DAF207" s="64"/>
      <c r="DAG207" s="64"/>
      <c r="DAH207" s="64"/>
      <c r="DAI207" s="64"/>
      <c r="DAJ207" s="64"/>
      <c r="DAK207" s="64"/>
      <c r="DAL207" s="64"/>
      <c r="DAM207" s="64"/>
      <c r="DAN207" s="64"/>
      <c r="DAO207" s="64"/>
      <c r="DAP207" s="64"/>
      <c r="DAQ207" s="64"/>
      <c r="DAR207" s="64"/>
      <c r="DAS207" s="64"/>
      <c r="DAT207" s="64"/>
      <c r="DAU207" s="64"/>
      <c r="DAV207" s="64"/>
      <c r="DAW207" s="64"/>
      <c r="DAX207" s="64"/>
      <c r="DAY207" s="64"/>
      <c r="DAZ207" s="64"/>
      <c r="DBA207" s="64"/>
      <c r="DBB207" s="64"/>
      <c r="DBC207" s="64"/>
      <c r="DBD207" s="64"/>
      <c r="DBE207" s="64"/>
      <c r="DBF207" s="64"/>
      <c r="DBG207" s="64"/>
      <c r="DBH207" s="64"/>
      <c r="DBI207" s="64"/>
      <c r="DBJ207" s="64"/>
      <c r="DBK207" s="64"/>
      <c r="DBL207" s="64"/>
      <c r="DBM207" s="64"/>
      <c r="DBN207" s="64"/>
      <c r="DBO207" s="64"/>
      <c r="DBP207" s="64"/>
      <c r="DBQ207" s="64"/>
      <c r="DBR207" s="64"/>
      <c r="DBS207" s="64"/>
      <c r="DBT207" s="64"/>
      <c r="DBU207" s="64"/>
      <c r="DBV207" s="64"/>
      <c r="DBW207" s="64"/>
      <c r="DBX207" s="64"/>
      <c r="DBY207" s="64"/>
      <c r="DBZ207" s="64"/>
      <c r="DCA207" s="64"/>
      <c r="DCB207" s="64"/>
      <c r="DCC207" s="64"/>
      <c r="DCD207" s="64"/>
      <c r="DCE207" s="64"/>
      <c r="DCF207" s="64"/>
      <c r="DCG207" s="64"/>
      <c r="DCH207" s="64"/>
      <c r="DCI207" s="64"/>
      <c r="DCJ207" s="64"/>
      <c r="DCK207" s="64"/>
      <c r="DCL207" s="64"/>
      <c r="DCM207" s="64"/>
      <c r="DCN207" s="64"/>
      <c r="DCO207" s="64"/>
      <c r="DCP207" s="64"/>
      <c r="DCQ207" s="64"/>
      <c r="DCR207" s="64"/>
      <c r="DCS207" s="64"/>
      <c r="DCT207" s="64"/>
      <c r="DCU207" s="64"/>
      <c r="DCV207" s="64"/>
      <c r="DCW207" s="64"/>
      <c r="DCX207" s="64"/>
      <c r="DCY207" s="64"/>
      <c r="DCZ207" s="64"/>
      <c r="DDA207" s="64"/>
      <c r="DDB207" s="64"/>
      <c r="DDC207" s="64"/>
      <c r="DDD207" s="64"/>
      <c r="DDE207" s="64"/>
      <c r="DDF207" s="64"/>
      <c r="DDG207" s="64"/>
      <c r="DDH207" s="64"/>
      <c r="DDJ207" s="64"/>
      <c r="DDL207" s="64"/>
      <c r="DDM207" s="64"/>
      <c r="DDN207" s="64"/>
      <c r="DDO207" s="64"/>
      <c r="DDP207" s="64"/>
      <c r="DDQ207" s="64"/>
      <c r="DDR207" s="64"/>
      <c r="DDS207" s="64"/>
      <c r="DDX207" s="64"/>
      <c r="DDY207" s="64"/>
      <c r="DDZ207" s="64"/>
      <c r="DEA207" s="64"/>
      <c r="DEB207" s="64"/>
      <c r="DEC207" s="64"/>
      <c r="DED207" s="64"/>
      <c r="DEE207" s="64"/>
      <c r="DEF207" s="64"/>
      <c r="DEG207" s="64"/>
      <c r="DEH207" s="64"/>
      <c r="DEI207" s="64"/>
      <c r="DEJ207" s="64"/>
      <c r="DEK207" s="64"/>
      <c r="DEL207" s="64"/>
      <c r="DEM207" s="64"/>
      <c r="DEN207" s="64"/>
      <c r="DEO207" s="64"/>
      <c r="DEP207" s="64"/>
      <c r="DEQ207" s="64"/>
      <c r="DER207" s="64"/>
      <c r="DES207" s="64"/>
      <c r="DET207" s="64"/>
      <c r="DEU207" s="64"/>
      <c r="DEV207" s="64"/>
      <c r="DEW207" s="64"/>
      <c r="DEX207" s="64"/>
      <c r="DEY207" s="64"/>
      <c r="DEZ207" s="64"/>
      <c r="DFA207" s="64"/>
      <c r="DFB207" s="64"/>
      <c r="DFC207" s="64"/>
      <c r="DFD207" s="64"/>
      <c r="DFE207" s="64"/>
      <c r="DFF207" s="64"/>
      <c r="DFG207" s="64"/>
      <c r="DFH207" s="64"/>
      <c r="DFI207" s="64"/>
      <c r="DFJ207" s="64"/>
      <c r="DFK207" s="64"/>
      <c r="DFL207" s="64"/>
      <c r="DFM207" s="64"/>
      <c r="DFN207" s="64"/>
      <c r="DFO207" s="64"/>
      <c r="DFP207" s="64"/>
      <c r="DFQ207" s="64"/>
      <c r="DFR207" s="64"/>
      <c r="DFS207" s="64"/>
      <c r="DFT207" s="64"/>
      <c r="DFU207" s="64"/>
      <c r="DFV207" s="64"/>
      <c r="DFW207" s="64"/>
      <c r="DFX207" s="64"/>
      <c r="DFY207" s="64"/>
      <c r="DFZ207" s="64"/>
      <c r="DGA207" s="64"/>
      <c r="DGB207" s="64"/>
      <c r="DGC207" s="64"/>
      <c r="DGD207" s="64"/>
      <c r="DGE207" s="64"/>
      <c r="DGF207" s="64"/>
      <c r="DGG207" s="64"/>
      <c r="DGH207" s="64"/>
      <c r="DGI207" s="64"/>
      <c r="DGJ207" s="64"/>
      <c r="DGK207" s="64"/>
      <c r="DGL207" s="64"/>
      <c r="DGM207" s="64"/>
      <c r="DGN207" s="64"/>
      <c r="DGO207" s="64"/>
      <c r="DGP207" s="64"/>
      <c r="DGQ207" s="64"/>
      <c r="DGR207" s="64"/>
      <c r="DGS207" s="64"/>
      <c r="DGT207" s="64"/>
      <c r="DGU207" s="64"/>
      <c r="DGV207" s="64"/>
      <c r="DGW207" s="64"/>
      <c r="DGX207" s="64"/>
      <c r="DGY207" s="64"/>
      <c r="DGZ207" s="64"/>
      <c r="DHA207" s="64"/>
      <c r="DHB207" s="64"/>
      <c r="DHC207" s="64"/>
      <c r="DHD207" s="64"/>
      <c r="DHE207" s="64"/>
      <c r="DHF207" s="64"/>
      <c r="DHG207" s="64"/>
      <c r="DHH207" s="64"/>
      <c r="DHI207" s="64"/>
      <c r="DHJ207" s="64"/>
      <c r="DHK207" s="64"/>
      <c r="DHL207" s="64"/>
      <c r="DHM207" s="64"/>
      <c r="DHN207" s="64"/>
      <c r="DHO207" s="64"/>
      <c r="DHP207" s="64"/>
      <c r="DHQ207" s="64"/>
      <c r="DHR207" s="64"/>
      <c r="DHS207" s="64"/>
      <c r="DHT207" s="64"/>
      <c r="DHU207" s="64"/>
      <c r="DHV207" s="64"/>
      <c r="DHW207" s="64"/>
      <c r="DHX207" s="64"/>
      <c r="DHY207" s="64"/>
      <c r="DHZ207" s="64"/>
      <c r="DIA207" s="64"/>
      <c r="DIB207" s="64"/>
      <c r="DIC207" s="64"/>
      <c r="DID207" s="64"/>
      <c r="DIE207" s="64"/>
      <c r="DIF207" s="64"/>
      <c r="DIG207" s="64"/>
      <c r="DIH207" s="64"/>
      <c r="DII207" s="64"/>
      <c r="DIJ207" s="64"/>
      <c r="DIK207" s="64"/>
      <c r="DIL207" s="64"/>
      <c r="DIM207" s="64"/>
      <c r="DIN207" s="64"/>
      <c r="DIO207" s="64"/>
      <c r="DIP207" s="64"/>
      <c r="DIQ207" s="64"/>
      <c r="DIR207" s="64"/>
      <c r="DIS207" s="64"/>
      <c r="DIT207" s="64"/>
      <c r="DIU207" s="64"/>
      <c r="DIV207" s="64"/>
      <c r="DIW207" s="64"/>
      <c r="DIX207" s="64"/>
      <c r="DIY207" s="64"/>
      <c r="DIZ207" s="64"/>
      <c r="DJA207" s="64"/>
      <c r="DJB207" s="64"/>
      <c r="DJC207" s="64"/>
      <c r="DJD207" s="64"/>
      <c r="DJE207" s="64"/>
      <c r="DJF207" s="64"/>
      <c r="DJG207" s="64"/>
      <c r="DJH207" s="64"/>
      <c r="DJI207" s="64"/>
      <c r="DJJ207" s="64"/>
      <c r="DJK207" s="64"/>
      <c r="DJL207" s="64"/>
      <c r="DJM207" s="64"/>
      <c r="DJN207" s="64"/>
      <c r="DJO207" s="64"/>
      <c r="DJP207" s="64"/>
      <c r="DJQ207" s="64"/>
      <c r="DJR207" s="64"/>
      <c r="DJS207" s="64"/>
      <c r="DJT207" s="64"/>
      <c r="DJU207" s="64"/>
      <c r="DJV207" s="64"/>
      <c r="DJW207" s="64"/>
      <c r="DJX207" s="64"/>
      <c r="DJY207" s="64"/>
      <c r="DJZ207" s="64"/>
      <c r="DKA207" s="64"/>
      <c r="DKB207" s="64"/>
      <c r="DKC207" s="64"/>
      <c r="DKD207" s="64"/>
      <c r="DKE207" s="64"/>
      <c r="DKF207" s="64"/>
      <c r="DKG207" s="64"/>
      <c r="DKH207" s="64"/>
      <c r="DKI207" s="64"/>
      <c r="DKJ207" s="64"/>
      <c r="DKK207" s="64"/>
      <c r="DKL207" s="64"/>
      <c r="DKM207" s="64"/>
      <c r="DKN207" s="64"/>
      <c r="DKO207" s="64"/>
      <c r="DKP207" s="64"/>
      <c r="DKQ207" s="64"/>
      <c r="DKR207" s="64"/>
      <c r="DKS207" s="64"/>
      <c r="DKT207" s="64"/>
      <c r="DKU207" s="64"/>
      <c r="DKV207" s="64"/>
      <c r="DKW207" s="64"/>
      <c r="DKX207" s="64"/>
      <c r="DKY207" s="64"/>
      <c r="DKZ207" s="64"/>
      <c r="DLA207" s="64"/>
      <c r="DLB207" s="64"/>
      <c r="DLC207" s="64"/>
      <c r="DLD207" s="64"/>
      <c r="DLE207" s="64"/>
      <c r="DLF207" s="64"/>
      <c r="DLG207" s="64"/>
      <c r="DLH207" s="64"/>
      <c r="DLI207" s="64"/>
      <c r="DLJ207" s="64"/>
      <c r="DLK207" s="64"/>
      <c r="DLL207" s="64"/>
      <c r="DLM207" s="64"/>
      <c r="DLN207" s="64"/>
      <c r="DLO207" s="64"/>
      <c r="DLP207" s="64"/>
      <c r="DLQ207" s="64"/>
      <c r="DLR207" s="64"/>
      <c r="DLS207" s="64"/>
      <c r="DLT207" s="64"/>
      <c r="DLU207" s="64"/>
      <c r="DLV207" s="64"/>
      <c r="DLW207" s="64"/>
      <c r="DLX207" s="64"/>
      <c r="DLY207" s="64"/>
      <c r="DLZ207" s="64"/>
      <c r="DMA207" s="64"/>
      <c r="DMB207" s="64"/>
      <c r="DMC207" s="64"/>
      <c r="DMD207" s="64"/>
      <c r="DME207" s="64"/>
      <c r="DMF207" s="64"/>
      <c r="DMG207" s="64"/>
      <c r="DMH207" s="64"/>
      <c r="DMI207" s="64"/>
      <c r="DMJ207" s="64"/>
      <c r="DMK207" s="64"/>
      <c r="DML207" s="64"/>
      <c r="DMM207" s="64"/>
      <c r="DMN207" s="64"/>
      <c r="DMO207" s="64"/>
      <c r="DMP207" s="64"/>
      <c r="DMQ207" s="64"/>
      <c r="DMR207" s="64"/>
      <c r="DMS207" s="64"/>
      <c r="DMT207" s="64"/>
      <c r="DMU207" s="64"/>
      <c r="DMV207" s="64"/>
      <c r="DMW207" s="64"/>
      <c r="DMX207" s="64"/>
      <c r="DMY207" s="64"/>
      <c r="DMZ207" s="64"/>
      <c r="DNA207" s="64"/>
      <c r="DNB207" s="64"/>
      <c r="DNC207" s="64"/>
      <c r="DND207" s="64"/>
      <c r="DNF207" s="64"/>
      <c r="DNH207" s="64"/>
      <c r="DNI207" s="64"/>
      <c r="DNJ207" s="64"/>
      <c r="DNK207" s="64"/>
      <c r="DNL207" s="64"/>
      <c r="DNM207" s="64"/>
      <c r="DNN207" s="64"/>
      <c r="DNO207" s="64"/>
      <c r="DNT207" s="64"/>
      <c r="DNU207" s="64"/>
      <c r="DNV207" s="64"/>
      <c r="DNW207" s="64"/>
      <c r="DNX207" s="64"/>
      <c r="DNY207" s="64"/>
      <c r="DNZ207" s="64"/>
      <c r="DOA207" s="64"/>
      <c r="DOB207" s="64"/>
      <c r="DOC207" s="64"/>
      <c r="DOD207" s="64"/>
      <c r="DOE207" s="64"/>
      <c r="DOF207" s="64"/>
      <c r="DOG207" s="64"/>
      <c r="DOH207" s="64"/>
      <c r="DOI207" s="64"/>
      <c r="DOJ207" s="64"/>
      <c r="DOK207" s="64"/>
      <c r="DOL207" s="64"/>
      <c r="DOM207" s="64"/>
      <c r="DON207" s="64"/>
      <c r="DOO207" s="64"/>
      <c r="DOP207" s="64"/>
      <c r="DOQ207" s="64"/>
      <c r="DOR207" s="64"/>
      <c r="DOS207" s="64"/>
      <c r="DOT207" s="64"/>
      <c r="DOU207" s="64"/>
      <c r="DOV207" s="64"/>
      <c r="DOW207" s="64"/>
      <c r="DOX207" s="64"/>
      <c r="DOY207" s="64"/>
      <c r="DOZ207" s="64"/>
      <c r="DPA207" s="64"/>
      <c r="DPB207" s="64"/>
      <c r="DPC207" s="64"/>
      <c r="DPD207" s="64"/>
      <c r="DPE207" s="64"/>
      <c r="DPF207" s="64"/>
      <c r="DPG207" s="64"/>
      <c r="DPH207" s="64"/>
      <c r="DPI207" s="64"/>
      <c r="DPJ207" s="64"/>
      <c r="DPK207" s="64"/>
      <c r="DPL207" s="64"/>
      <c r="DPM207" s="64"/>
      <c r="DPN207" s="64"/>
      <c r="DPO207" s="64"/>
      <c r="DPP207" s="64"/>
      <c r="DPQ207" s="64"/>
      <c r="DPR207" s="64"/>
      <c r="DPS207" s="64"/>
      <c r="DPT207" s="64"/>
      <c r="DPU207" s="64"/>
      <c r="DPV207" s="64"/>
      <c r="DPW207" s="64"/>
      <c r="DPX207" s="64"/>
      <c r="DPY207" s="64"/>
      <c r="DPZ207" s="64"/>
      <c r="DQA207" s="64"/>
      <c r="DQB207" s="64"/>
      <c r="DQC207" s="64"/>
      <c r="DQD207" s="64"/>
      <c r="DQE207" s="64"/>
      <c r="DQF207" s="64"/>
      <c r="DQG207" s="64"/>
      <c r="DQH207" s="64"/>
      <c r="DQI207" s="64"/>
      <c r="DQJ207" s="64"/>
      <c r="DQK207" s="64"/>
      <c r="DQL207" s="64"/>
      <c r="DQM207" s="64"/>
      <c r="DQN207" s="64"/>
      <c r="DQO207" s="64"/>
      <c r="DQP207" s="64"/>
      <c r="DQQ207" s="64"/>
      <c r="DQR207" s="64"/>
      <c r="DQS207" s="64"/>
      <c r="DQT207" s="64"/>
      <c r="DQU207" s="64"/>
      <c r="DQV207" s="64"/>
      <c r="DQW207" s="64"/>
      <c r="DQX207" s="64"/>
      <c r="DQY207" s="64"/>
      <c r="DQZ207" s="64"/>
      <c r="DRA207" s="64"/>
      <c r="DRB207" s="64"/>
      <c r="DRC207" s="64"/>
      <c r="DRD207" s="64"/>
      <c r="DRE207" s="64"/>
      <c r="DRF207" s="64"/>
      <c r="DRG207" s="64"/>
      <c r="DRH207" s="64"/>
      <c r="DRI207" s="64"/>
      <c r="DRJ207" s="64"/>
      <c r="DRK207" s="64"/>
      <c r="DRL207" s="64"/>
      <c r="DRM207" s="64"/>
      <c r="DRN207" s="64"/>
      <c r="DRO207" s="64"/>
      <c r="DRP207" s="64"/>
      <c r="DRQ207" s="64"/>
      <c r="DRR207" s="64"/>
      <c r="DRS207" s="64"/>
      <c r="DRT207" s="64"/>
      <c r="DRU207" s="64"/>
      <c r="DRV207" s="64"/>
      <c r="DRW207" s="64"/>
      <c r="DRX207" s="64"/>
      <c r="DRY207" s="64"/>
      <c r="DRZ207" s="64"/>
      <c r="DSA207" s="64"/>
      <c r="DSB207" s="64"/>
      <c r="DSC207" s="64"/>
      <c r="DSD207" s="64"/>
      <c r="DSE207" s="64"/>
      <c r="DSF207" s="64"/>
      <c r="DSG207" s="64"/>
      <c r="DSH207" s="64"/>
      <c r="DSI207" s="64"/>
      <c r="DSJ207" s="64"/>
      <c r="DSK207" s="64"/>
      <c r="DSL207" s="64"/>
      <c r="DSM207" s="64"/>
      <c r="DSN207" s="64"/>
      <c r="DSO207" s="64"/>
      <c r="DSP207" s="64"/>
      <c r="DSQ207" s="64"/>
      <c r="DSR207" s="64"/>
      <c r="DSS207" s="64"/>
      <c r="DST207" s="64"/>
      <c r="DSU207" s="64"/>
      <c r="DSV207" s="64"/>
      <c r="DSW207" s="64"/>
      <c r="DSX207" s="64"/>
      <c r="DSY207" s="64"/>
      <c r="DSZ207" s="64"/>
      <c r="DTA207" s="64"/>
      <c r="DTB207" s="64"/>
      <c r="DTC207" s="64"/>
      <c r="DTD207" s="64"/>
      <c r="DTE207" s="64"/>
      <c r="DTF207" s="64"/>
      <c r="DTG207" s="64"/>
      <c r="DTH207" s="64"/>
      <c r="DTI207" s="64"/>
      <c r="DTJ207" s="64"/>
      <c r="DTK207" s="64"/>
      <c r="DTL207" s="64"/>
      <c r="DTM207" s="64"/>
      <c r="DTN207" s="64"/>
      <c r="DTO207" s="64"/>
      <c r="DTP207" s="64"/>
      <c r="DTQ207" s="64"/>
      <c r="DTR207" s="64"/>
      <c r="DTS207" s="64"/>
      <c r="DTT207" s="64"/>
      <c r="DTU207" s="64"/>
      <c r="DTV207" s="64"/>
      <c r="DTW207" s="64"/>
      <c r="DTX207" s="64"/>
      <c r="DTY207" s="64"/>
      <c r="DTZ207" s="64"/>
      <c r="DUA207" s="64"/>
      <c r="DUB207" s="64"/>
      <c r="DUC207" s="64"/>
      <c r="DUD207" s="64"/>
      <c r="DUE207" s="64"/>
      <c r="DUF207" s="64"/>
      <c r="DUG207" s="64"/>
      <c r="DUH207" s="64"/>
      <c r="DUI207" s="64"/>
      <c r="DUJ207" s="64"/>
      <c r="DUK207" s="64"/>
      <c r="DUL207" s="64"/>
      <c r="DUM207" s="64"/>
      <c r="DUN207" s="64"/>
      <c r="DUO207" s="64"/>
      <c r="DUP207" s="64"/>
      <c r="DUQ207" s="64"/>
      <c r="DUR207" s="64"/>
      <c r="DUS207" s="64"/>
      <c r="DUT207" s="64"/>
      <c r="DUU207" s="64"/>
      <c r="DUV207" s="64"/>
      <c r="DUW207" s="64"/>
      <c r="DUX207" s="64"/>
      <c r="DUY207" s="64"/>
      <c r="DUZ207" s="64"/>
      <c r="DVA207" s="64"/>
      <c r="DVB207" s="64"/>
      <c r="DVC207" s="64"/>
      <c r="DVD207" s="64"/>
      <c r="DVE207" s="64"/>
      <c r="DVF207" s="64"/>
      <c r="DVG207" s="64"/>
      <c r="DVH207" s="64"/>
      <c r="DVI207" s="64"/>
      <c r="DVJ207" s="64"/>
      <c r="DVK207" s="64"/>
      <c r="DVL207" s="64"/>
      <c r="DVM207" s="64"/>
      <c r="DVN207" s="64"/>
      <c r="DVO207" s="64"/>
      <c r="DVP207" s="64"/>
      <c r="DVQ207" s="64"/>
      <c r="DVR207" s="64"/>
      <c r="DVS207" s="64"/>
      <c r="DVT207" s="64"/>
      <c r="DVU207" s="64"/>
      <c r="DVV207" s="64"/>
      <c r="DVW207" s="64"/>
      <c r="DVX207" s="64"/>
      <c r="DVY207" s="64"/>
      <c r="DVZ207" s="64"/>
      <c r="DWA207" s="64"/>
      <c r="DWB207" s="64"/>
      <c r="DWC207" s="64"/>
      <c r="DWD207" s="64"/>
      <c r="DWE207" s="64"/>
      <c r="DWF207" s="64"/>
      <c r="DWG207" s="64"/>
      <c r="DWH207" s="64"/>
      <c r="DWI207" s="64"/>
      <c r="DWJ207" s="64"/>
      <c r="DWK207" s="64"/>
      <c r="DWL207" s="64"/>
      <c r="DWM207" s="64"/>
      <c r="DWN207" s="64"/>
      <c r="DWO207" s="64"/>
      <c r="DWP207" s="64"/>
      <c r="DWQ207" s="64"/>
      <c r="DWR207" s="64"/>
      <c r="DWS207" s="64"/>
      <c r="DWT207" s="64"/>
      <c r="DWU207" s="64"/>
      <c r="DWV207" s="64"/>
      <c r="DWW207" s="64"/>
      <c r="DWX207" s="64"/>
      <c r="DWY207" s="64"/>
      <c r="DWZ207" s="64"/>
      <c r="DXB207" s="64"/>
      <c r="DXD207" s="64"/>
      <c r="DXE207" s="64"/>
      <c r="DXF207" s="64"/>
      <c r="DXG207" s="64"/>
      <c r="DXH207" s="64"/>
      <c r="DXI207" s="64"/>
      <c r="DXJ207" s="64"/>
      <c r="DXK207" s="64"/>
      <c r="DXP207" s="64"/>
      <c r="DXQ207" s="64"/>
      <c r="DXR207" s="64"/>
      <c r="DXS207" s="64"/>
      <c r="DXT207" s="64"/>
      <c r="DXU207" s="64"/>
      <c r="DXV207" s="64"/>
      <c r="DXW207" s="64"/>
      <c r="DXX207" s="64"/>
      <c r="DXY207" s="64"/>
      <c r="DXZ207" s="64"/>
      <c r="DYA207" s="64"/>
      <c r="DYB207" s="64"/>
      <c r="DYC207" s="64"/>
      <c r="DYD207" s="64"/>
      <c r="DYE207" s="64"/>
      <c r="DYF207" s="64"/>
      <c r="DYG207" s="64"/>
      <c r="DYH207" s="64"/>
      <c r="DYI207" s="64"/>
      <c r="DYJ207" s="64"/>
      <c r="DYK207" s="64"/>
      <c r="DYL207" s="64"/>
      <c r="DYM207" s="64"/>
      <c r="DYN207" s="64"/>
      <c r="DYO207" s="64"/>
      <c r="DYP207" s="64"/>
      <c r="DYQ207" s="64"/>
      <c r="DYR207" s="64"/>
      <c r="DYS207" s="64"/>
      <c r="DYT207" s="64"/>
      <c r="DYU207" s="64"/>
      <c r="DYV207" s="64"/>
      <c r="DYW207" s="64"/>
      <c r="DYX207" s="64"/>
      <c r="DYY207" s="64"/>
      <c r="DYZ207" s="64"/>
      <c r="DZA207" s="64"/>
      <c r="DZB207" s="64"/>
      <c r="DZC207" s="64"/>
      <c r="DZD207" s="64"/>
      <c r="DZE207" s="64"/>
      <c r="DZF207" s="64"/>
      <c r="DZG207" s="64"/>
      <c r="DZH207" s="64"/>
      <c r="DZI207" s="64"/>
      <c r="DZJ207" s="64"/>
      <c r="DZK207" s="64"/>
      <c r="DZL207" s="64"/>
      <c r="DZM207" s="64"/>
      <c r="DZN207" s="64"/>
      <c r="DZO207" s="64"/>
      <c r="DZP207" s="64"/>
      <c r="DZQ207" s="64"/>
      <c r="DZR207" s="64"/>
      <c r="DZS207" s="64"/>
      <c r="DZT207" s="64"/>
      <c r="DZU207" s="64"/>
      <c r="DZV207" s="64"/>
      <c r="DZW207" s="64"/>
      <c r="DZX207" s="64"/>
      <c r="DZY207" s="64"/>
      <c r="DZZ207" s="64"/>
      <c r="EAA207" s="64"/>
      <c r="EAB207" s="64"/>
      <c r="EAC207" s="64"/>
      <c r="EAD207" s="64"/>
      <c r="EAE207" s="64"/>
      <c r="EAF207" s="64"/>
      <c r="EAG207" s="64"/>
      <c r="EAH207" s="64"/>
      <c r="EAI207" s="64"/>
      <c r="EAJ207" s="64"/>
      <c r="EAK207" s="64"/>
      <c r="EAL207" s="64"/>
      <c r="EAM207" s="64"/>
      <c r="EAN207" s="64"/>
      <c r="EAO207" s="64"/>
      <c r="EAP207" s="64"/>
      <c r="EAQ207" s="64"/>
      <c r="EAR207" s="64"/>
      <c r="EAS207" s="64"/>
      <c r="EAT207" s="64"/>
      <c r="EAU207" s="64"/>
      <c r="EAV207" s="64"/>
      <c r="EAW207" s="64"/>
      <c r="EAX207" s="64"/>
      <c r="EAY207" s="64"/>
      <c r="EAZ207" s="64"/>
      <c r="EBA207" s="64"/>
      <c r="EBB207" s="64"/>
      <c r="EBC207" s="64"/>
      <c r="EBD207" s="64"/>
      <c r="EBE207" s="64"/>
      <c r="EBF207" s="64"/>
      <c r="EBG207" s="64"/>
      <c r="EBH207" s="64"/>
      <c r="EBI207" s="64"/>
      <c r="EBJ207" s="64"/>
      <c r="EBK207" s="64"/>
      <c r="EBL207" s="64"/>
      <c r="EBM207" s="64"/>
      <c r="EBN207" s="64"/>
      <c r="EBO207" s="64"/>
      <c r="EBP207" s="64"/>
      <c r="EBQ207" s="64"/>
      <c r="EBR207" s="64"/>
      <c r="EBS207" s="64"/>
      <c r="EBT207" s="64"/>
      <c r="EBU207" s="64"/>
      <c r="EBV207" s="64"/>
      <c r="EBW207" s="64"/>
      <c r="EBX207" s="64"/>
      <c r="EBY207" s="64"/>
      <c r="EBZ207" s="64"/>
      <c r="ECA207" s="64"/>
      <c r="ECB207" s="64"/>
      <c r="ECC207" s="64"/>
      <c r="ECD207" s="64"/>
      <c r="ECE207" s="64"/>
      <c r="ECF207" s="64"/>
      <c r="ECG207" s="64"/>
      <c r="ECH207" s="64"/>
      <c r="ECI207" s="64"/>
      <c r="ECJ207" s="64"/>
      <c r="ECK207" s="64"/>
      <c r="ECL207" s="64"/>
      <c r="ECM207" s="64"/>
      <c r="ECN207" s="64"/>
      <c r="ECO207" s="64"/>
      <c r="ECP207" s="64"/>
      <c r="ECQ207" s="64"/>
      <c r="ECR207" s="64"/>
      <c r="ECS207" s="64"/>
      <c r="ECT207" s="64"/>
      <c r="ECU207" s="64"/>
      <c r="ECV207" s="64"/>
      <c r="ECW207" s="64"/>
      <c r="ECX207" s="64"/>
      <c r="ECY207" s="64"/>
      <c r="ECZ207" s="64"/>
      <c r="EDA207" s="64"/>
      <c r="EDB207" s="64"/>
      <c r="EDC207" s="64"/>
      <c r="EDD207" s="64"/>
      <c r="EDE207" s="64"/>
      <c r="EDF207" s="64"/>
      <c r="EDG207" s="64"/>
      <c r="EDH207" s="64"/>
      <c r="EDI207" s="64"/>
      <c r="EDJ207" s="64"/>
      <c r="EDK207" s="64"/>
      <c r="EDL207" s="64"/>
      <c r="EDM207" s="64"/>
      <c r="EDN207" s="64"/>
      <c r="EDO207" s="64"/>
      <c r="EDP207" s="64"/>
      <c r="EDQ207" s="64"/>
      <c r="EDR207" s="64"/>
      <c r="EDS207" s="64"/>
      <c r="EDT207" s="64"/>
      <c r="EDU207" s="64"/>
      <c r="EDV207" s="64"/>
      <c r="EDW207" s="64"/>
      <c r="EDX207" s="64"/>
      <c r="EDY207" s="64"/>
      <c r="EDZ207" s="64"/>
      <c r="EEA207" s="64"/>
      <c r="EEB207" s="64"/>
      <c r="EEC207" s="64"/>
      <c r="EED207" s="64"/>
      <c r="EEE207" s="64"/>
      <c r="EEF207" s="64"/>
      <c r="EEG207" s="64"/>
      <c r="EEH207" s="64"/>
      <c r="EEI207" s="64"/>
      <c r="EEJ207" s="64"/>
      <c r="EEK207" s="64"/>
      <c r="EEL207" s="64"/>
      <c r="EEM207" s="64"/>
      <c r="EEN207" s="64"/>
      <c r="EEO207" s="64"/>
      <c r="EEP207" s="64"/>
      <c r="EEQ207" s="64"/>
      <c r="EER207" s="64"/>
      <c r="EES207" s="64"/>
      <c r="EET207" s="64"/>
      <c r="EEU207" s="64"/>
      <c r="EEV207" s="64"/>
      <c r="EEW207" s="64"/>
      <c r="EEX207" s="64"/>
      <c r="EEY207" s="64"/>
      <c r="EEZ207" s="64"/>
      <c r="EFA207" s="64"/>
      <c r="EFB207" s="64"/>
      <c r="EFC207" s="64"/>
      <c r="EFD207" s="64"/>
      <c r="EFE207" s="64"/>
      <c r="EFF207" s="64"/>
      <c r="EFG207" s="64"/>
      <c r="EFH207" s="64"/>
      <c r="EFI207" s="64"/>
      <c r="EFJ207" s="64"/>
      <c r="EFK207" s="64"/>
      <c r="EFL207" s="64"/>
      <c r="EFM207" s="64"/>
      <c r="EFN207" s="64"/>
      <c r="EFO207" s="64"/>
      <c r="EFP207" s="64"/>
      <c r="EFQ207" s="64"/>
      <c r="EFR207" s="64"/>
      <c r="EFS207" s="64"/>
      <c r="EFT207" s="64"/>
      <c r="EFU207" s="64"/>
      <c r="EFV207" s="64"/>
      <c r="EFW207" s="64"/>
      <c r="EFX207" s="64"/>
      <c r="EFY207" s="64"/>
      <c r="EFZ207" s="64"/>
      <c r="EGA207" s="64"/>
      <c r="EGB207" s="64"/>
      <c r="EGC207" s="64"/>
      <c r="EGD207" s="64"/>
      <c r="EGE207" s="64"/>
      <c r="EGF207" s="64"/>
      <c r="EGG207" s="64"/>
      <c r="EGH207" s="64"/>
      <c r="EGI207" s="64"/>
      <c r="EGJ207" s="64"/>
      <c r="EGK207" s="64"/>
      <c r="EGL207" s="64"/>
      <c r="EGM207" s="64"/>
      <c r="EGN207" s="64"/>
      <c r="EGO207" s="64"/>
      <c r="EGP207" s="64"/>
      <c r="EGQ207" s="64"/>
      <c r="EGR207" s="64"/>
      <c r="EGS207" s="64"/>
      <c r="EGT207" s="64"/>
      <c r="EGU207" s="64"/>
      <c r="EGV207" s="64"/>
      <c r="EGX207" s="64"/>
      <c r="EGZ207" s="64"/>
      <c r="EHA207" s="64"/>
      <c r="EHB207" s="64"/>
      <c r="EHC207" s="64"/>
      <c r="EHD207" s="64"/>
      <c r="EHE207" s="64"/>
      <c r="EHF207" s="64"/>
      <c r="EHG207" s="64"/>
      <c r="EHL207" s="64"/>
      <c r="EHM207" s="64"/>
      <c r="EHN207" s="64"/>
      <c r="EHO207" s="64"/>
      <c r="EHP207" s="64"/>
      <c r="EHQ207" s="64"/>
      <c r="EHR207" s="64"/>
      <c r="EHS207" s="64"/>
      <c r="EHT207" s="64"/>
      <c r="EHU207" s="64"/>
      <c r="EHV207" s="64"/>
      <c r="EHW207" s="64"/>
      <c r="EHX207" s="64"/>
      <c r="EHY207" s="64"/>
      <c r="EHZ207" s="64"/>
      <c r="EIA207" s="64"/>
      <c r="EIB207" s="64"/>
      <c r="EIC207" s="64"/>
      <c r="EID207" s="64"/>
      <c r="EIE207" s="64"/>
      <c r="EIF207" s="64"/>
      <c r="EIG207" s="64"/>
      <c r="EIH207" s="64"/>
      <c r="EII207" s="64"/>
      <c r="EIJ207" s="64"/>
      <c r="EIK207" s="64"/>
      <c r="EIL207" s="64"/>
      <c r="EIM207" s="64"/>
      <c r="EIN207" s="64"/>
      <c r="EIO207" s="64"/>
      <c r="EIP207" s="64"/>
      <c r="EIQ207" s="64"/>
      <c r="EIR207" s="64"/>
      <c r="EIS207" s="64"/>
      <c r="EIT207" s="64"/>
      <c r="EIU207" s="64"/>
      <c r="EIV207" s="64"/>
      <c r="EIW207" s="64"/>
      <c r="EIX207" s="64"/>
      <c r="EIY207" s="64"/>
      <c r="EIZ207" s="64"/>
      <c r="EJA207" s="64"/>
      <c r="EJB207" s="64"/>
      <c r="EJC207" s="64"/>
      <c r="EJD207" s="64"/>
      <c r="EJE207" s="64"/>
      <c r="EJF207" s="64"/>
      <c r="EJG207" s="64"/>
      <c r="EJH207" s="64"/>
      <c r="EJI207" s="64"/>
      <c r="EJJ207" s="64"/>
      <c r="EJK207" s="64"/>
      <c r="EJL207" s="64"/>
      <c r="EJM207" s="64"/>
      <c r="EJN207" s="64"/>
      <c r="EJO207" s="64"/>
      <c r="EJP207" s="64"/>
      <c r="EJQ207" s="64"/>
      <c r="EJR207" s="64"/>
      <c r="EJS207" s="64"/>
      <c r="EJT207" s="64"/>
      <c r="EJU207" s="64"/>
      <c r="EJV207" s="64"/>
      <c r="EJW207" s="64"/>
      <c r="EJX207" s="64"/>
      <c r="EJY207" s="64"/>
      <c r="EJZ207" s="64"/>
      <c r="EKA207" s="64"/>
      <c r="EKB207" s="64"/>
      <c r="EKC207" s="64"/>
      <c r="EKD207" s="64"/>
      <c r="EKE207" s="64"/>
      <c r="EKF207" s="64"/>
      <c r="EKG207" s="64"/>
      <c r="EKH207" s="64"/>
      <c r="EKI207" s="64"/>
      <c r="EKJ207" s="64"/>
      <c r="EKK207" s="64"/>
      <c r="EKL207" s="64"/>
      <c r="EKM207" s="64"/>
      <c r="EKN207" s="64"/>
      <c r="EKO207" s="64"/>
      <c r="EKP207" s="64"/>
      <c r="EKQ207" s="64"/>
      <c r="EKR207" s="64"/>
      <c r="EKS207" s="64"/>
      <c r="EKT207" s="64"/>
      <c r="EKU207" s="64"/>
      <c r="EKV207" s="64"/>
      <c r="EKW207" s="64"/>
      <c r="EKX207" s="64"/>
      <c r="EKY207" s="64"/>
      <c r="EKZ207" s="64"/>
      <c r="ELA207" s="64"/>
      <c r="ELB207" s="64"/>
      <c r="ELC207" s="64"/>
      <c r="ELD207" s="64"/>
      <c r="ELE207" s="64"/>
      <c r="ELF207" s="64"/>
      <c r="ELG207" s="64"/>
      <c r="ELH207" s="64"/>
      <c r="ELI207" s="64"/>
      <c r="ELJ207" s="64"/>
      <c r="ELK207" s="64"/>
      <c r="ELL207" s="64"/>
      <c r="ELM207" s="64"/>
      <c r="ELN207" s="64"/>
      <c r="ELO207" s="64"/>
      <c r="ELP207" s="64"/>
      <c r="ELQ207" s="64"/>
      <c r="ELR207" s="64"/>
      <c r="ELS207" s="64"/>
      <c r="ELT207" s="64"/>
      <c r="ELU207" s="64"/>
      <c r="ELV207" s="64"/>
      <c r="ELW207" s="64"/>
      <c r="ELX207" s="64"/>
      <c r="ELY207" s="64"/>
      <c r="ELZ207" s="64"/>
      <c r="EMA207" s="64"/>
      <c r="EMB207" s="64"/>
      <c r="EMC207" s="64"/>
      <c r="EMD207" s="64"/>
      <c r="EME207" s="64"/>
      <c r="EMF207" s="64"/>
      <c r="EMG207" s="64"/>
      <c r="EMH207" s="64"/>
      <c r="EMI207" s="64"/>
      <c r="EMJ207" s="64"/>
      <c r="EMK207" s="64"/>
      <c r="EML207" s="64"/>
      <c r="EMM207" s="64"/>
      <c r="EMN207" s="64"/>
      <c r="EMO207" s="64"/>
      <c r="EMP207" s="64"/>
      <c r="EMQ207" s="64"/>
      <c r="EMR207" s="64"/>
      <c r="EMS207" s="64"/>
      <c r="EMT207" s="64"/>
      <c r="EMU207" s="64"/>
      <c r="EMV207" s="64"/>
      <c r="EMW207" s="64"/>
      <c r="EMX207" s="64"/>
      <c r="EMY207" s="64"/>
      <c r="EMZ207" s="64"/>
      <c r="ENA207" s="64"/>
      <c r="ENB207" s="64"/>
      <c r="ENC207" s="64"/>
      <c r="END207" s="64"/>
      <c r="ENE207" s="64"/>
      <c r="ENF207" s="64"/>
      <c r="ENG207" s="64"/>
      <c r="ENH207" s="64"/>
      <c r="ENI207" s="64"/>
      <c r="ENJ207" s="64"/>
      <c r="ENK207" s="64"/>
      <c r="ENL207" s="64"/>
      <c r="ENM207" s="64"/>
      <c r="ENN207" s="64"/>
      <c r="ENO207" s="64"/>
      <c r="ENP207" s="64"/>
      <c r="ENQ207" s="64"/>
      <c r="ENR207" s="64"/>
      <c r="ENS207" s="64"/>
      <c r="ENT207" s="64"/>
      <c r="ENU207" s="64"/>
      <c r="ENV207" s="64"/>
      <c r="ENW207" s="64"/>
      <c r="ENX207" s="64"/>
      <c r="ENY207" s="64"/>
      <c r="ENZ207" s="64"/>
      <c r="EOA207" s="64"/>
      <c r="EOB207" s="64"/>
      <c r="EOC207" s="64"/>
      <c r="EOD207" s="64"/>
      <c r="EOE207" s="64"/>
      <c r="EOF207" s="64"/>
      <c r="EOG207" s="64"/>
      <c r="EOH207" s="64"/>
      <c r="EOI207" s="64"/>
      <c r="EOJ207" s="64"/>
      <c r="EOK207" s="64"/>
      <c r="EOL207" s="64"/>
      <c r="EOM207" s="64"/>
      <c r="EON207" s="64"/>
      <c r="EOO207" s="64"/>
      <c r="EOP207" s="64"/>
      <c r="EOQ207" s="64"/>
      <c r="EOR207" s="64"/>
      <c r="EOS207" s="64"/>
      <c r="EOT207" s="64"/>
      <c r="EOU207" s="64"/>
      <c r="EOV207" s="64"/>
      <c r="EOW207" s="64"/>
      <c r="EOX207" s="64"/>
      <c r="EOY207" s="64"/>
      <c r="EOZ207" s="64"/>
      <c r="EPA207" s="64"/>
      <c r="EPB207" s="64"/>
      <c r="EPC207" s="64"/>
      <c r="EPD207" s="64"/>
      <c r="EPE207" s="64"/>
      <c r="EPF207" s="64"/>
      <c r="EPG207" s="64"/>
      <c r="EPH207" s="64"/>
      <c r="EPI207" s="64"/>
      <c r="EPJ207" s="64"/>
      <c r="EPK207" s="64"/>
      <c r="EPL207" s="64"/>
      <c r="EPM207" s="64"/>
      <c r="EPN207" s="64"/>
      <c r="EPO207" s="64"/>
      <c r="EPP207" s="64"/>
      <c r="EPQ207" s="64"/>
      <c r="EPR207" s="64"/>
      <c r="EPS207" s="64"/>
      <c r="EPT207" s="64"/>
      <c r="EPU207" s="64"/>
      <c r="EPV207" s="64"/>
      <c r="EPW207" s="64"/>
      <c r="EPX207" s="64"/>
      <c r="EPY207" s="64"/>
      <c r="EPZ207" s="64"/>
      <c r="EQA207" s="64"/>
      <c r="EQB207" s="64"/>
      <c r="EQC207" s="64"/>
      <c r="EQD207" s="64"/>
      <c r="EQE207" s="64"/>
      <c r="EQF207" s="64"/>
      <c r="EQG207" s="64"/>
      <c r="EQH207" s="64"/>
      <c r="EQI207" s="64"/>
      <c r="EQJ207" s="64"/>
      <c r="EQK207" s="64"/>
      <c r="EQL207" s="64"/>
      <c r="EQM207" s="64"/>
      <c r="EQN207" s="64"/>
      <c r="EQO207" s="64"/>
      <c r="EQP207" s="64"/>
      <c r="EQQ207" s="64"/>
      <c r="EQR207" s="64"/>
      <c r="EQT207" s="64"/>
      <c r="EQV207" s="64"/>
      <c r="EQW207" s="64"/>
      <c r="EQX207" s="64"/>
      <c r="EQY207" s="64"/>
      <c r="EQZ207" s="64"/>
      <c r="ERA207" s="64"/>
      <c r="ERB207" s="64"/>
      <c r="ERC207" s="64"/>
      <c r="ERH207" s="64"/>
      <c r="ERI207" s="64"/>
      <c r="ERJ207" s="64"/>
      <c r="ERK207" s="64"/>
      <c r="ERL207" s="64"/>
      <c r="ERM207" s="64"/>
      <c r="ERN207" s="64"/>
      <c r="ERO207" s="64"/>
      <c r="ERP207" s="64"/>
      <c r="ERQ207" s="64"/>
      <c r="ERR207" s="64"/>
      <c r="ERS207" s="64"/>
      <c r="ERT207" s="64"/>
      <c r="ERU207" s="64"/>
      <c r="ERV207" s="64"/>
      <c r="ERW207" s="64"/>
      <c r="ERX207" s="64"/>
      <c r="ERY207" s="64"/>
      <c r="ERZ207" s="64"/>
      <c r="ESA207" s="64"/>
      <c r="ESB207" s="64"/>
      <c r="ESC207" s="64"/>
      <c r="ESD207" s="64"/>
      <c r="ESE207" s="64"/>
      <c r="ESF207" s="64"/>
      <c r="ESG207" s="64"/>
      <c r="ESH207" s="64"/>
      <c r="ESI207" s="64"/>
      <c r="ESJ207" s="64"/>
      <c r="ESK207" s="64"/>
      <c r="ESL207" s="64"/>
      <c r="ESM207" s="64"/>
      <c r="ESN207" s="64"/>
      <c r="ESO207" s="64"/>
      <c r="ESP207" s="64"/>
      <c r="ESQ207" s="64"/>
      <c r="ESR207" s="64"/>
      <c r="ESS207" s="64"/>
      <c r="EST207" s="64"/>
      <c r="ESU207" s="64"/>
      <c r="ESV207" s="64"/>
      <c r="ESW207" s="64"/>
      <c r="ESX207" s="64"/>
      <c r="ESY207" s="64"/>
      <c r="ESZ207" s="64"/>
      <c r="ETA207" s="64"/>
      <c r="ETB207" s="64"/>
      <c r="ETC207" s="64"/>
      <c r="ETD207" s="64"/>
      <c r="ETE207" s="64"/>
      <c r="ETF207" s="64"/>
      <c r="ETG207" s="64"/>
      <c r="ETH207" s="64"/>
      <c r="ETI207" s="64"/>
      <c r="ETJ207" s="64"/>
      <c r="ETK207" s="64"/>
      <c r="ETL207" s="64"/>
      <c r="ETM207" s="64"/>
      <c r="ETN207" s="64"/>
      <c r="ETO207" s="64"/>
      <c r="ETP207" s="64"/>
      <c r="ETQ207" s="64"/>
      <c r="ETR207" s="64"/>
      <c r="ETS207" s="64"/>
      <c r="ETT207" s="64"/>
      <c r="ETU207" s="64"/>
      <c r="ETV207" s="64"/>
      <c r="ETW207" s="64"/>
      <c r="ETX207" s="64"/>
      <c r="ETY207" s="64"/>
      <c r="ETZ207" s="64"/>
      <c r="EUA207" s="64"/>
      <c r="EUB207" s="64"/>
      <c r="EUC207" s="64"/>
      <c r="EUD207" s="64"/>
      <c r="EUE207" s="64"/>
      <c r="EUF207" s="64"/>
      <c r="EUG207" s="64"/>
      <c r="EUH207" s="64"/>
      <c r="EUI207" s="64"/>
      <c r="EUJ207" s="64"/>
      <c r="EUK207" s="64"/>
      <c r="EUL207" s="64"/>
      <c r="EUM207" s="64"/>
      <c r="EUN207" s="64"/>
      <c r="EUO207" s="64"/>
      <c r="EUP207" s="64"/>
      <c r="EUQ207" s="64"/>
      <c r="EUR207" s="64"/>
      <c r="EUS207" s="64"/>
      <c r="EUT207" s="64"/>
      <c r="EUU207" s="64"/>
      <c r="EUV207" s="64"/>
      <c r="EUW207" s="64"/>
      <c r="EUX207" s="64"/>
      <c r="EUY207" s="64"/>
      <c r="EUZ207" s="64"/>
      <c r="EVA207" s="64"/>
      <c r="EVB207" s="64"/>
      <c r="EVC207" s="64"/>
      <c r="EVD207" s="64"/>
      <c r="EVE207" s="64"/>
      <c r="EVF207" s="64"/>
      <c r="EVG207" s="64"/>
      <c r="EVH207" s="64"/>
      <c r="EVI207" s="64"/>
      <c r="EVJ207" s="64"/>
      <c r="EVK207" s="64"/>
      <c r="EVL207" s="64"/>
      <c r="EVM207" s="64"/>
      <c r="EVN207" s="64"/>
      <c r="EVO207" s="64"/>
      <c r="EVP207" s="64"/>
      <c r="EVQ207" s="64"/>
      <c r="EVR207" s="64"/>
      <c r="EVS207" s="64"/>
      <c r="EVT207" s="64"/>
      <c r="EVU207" s="64"/>
      <c r="EVV207" s="64"/>
      <c r="EVW207" s="64"/>
      <c r="EVX207" s="64"/>
      <c r="EVY207" s="64"/>
      <c r="EVZ207" s="64"/>
      <c r="EWA207" s="64"/>
      <c r="EWB207" s="64"/>
      <c r="EWC207" s="64"/>
      <c r="EWD207" s="64"/>
      <c r="EWE207" s="64"/>
      <c r="EWF207" s="64"/>
      <c r="EWG207" s="64"/>
      <c r="EWH207" s="64"/>
      <c r="EWI207" s="64"/>
      <c r="EWJ207" s="64"/>
      <c r="EWK207" s="64"/>
      <c r="EWL207" s="64"/>
      <c r="EWM207" s="64"/>
      <c r="EWN207" s="64"/>
      <c r="EWO207" s="64"/>
      <c r="EWP207" s="64"/>
      <c r="EWQ207" s="64"/>
      <c r="EWR207" s="64"/>
      <c r="EWS207" s="64"/>
      <c r="EWT207" s="64"/>
      <c r="EWU207" s="64"/>
      <c r="EWV207" s="64"/>
      <c r="EWW207" s="64"/>
      <c r="EWX207" s="64"/>
      <c r="EWY207" s="64"/>
      <c r="EWZ207" s="64"/>
      <c r="EXA207" s="64"/>
      <c r="EXB207" s="64"/>
      <c r="EXC207" s="64"/>
      <c r="EXD207" s="64"/>
      <c r="EXE207" s="64"/>
      <c r="EXF207" s="64"/>
      <c r="EXG207" s="64"/>
      <c r="EXH207" s="64"/>
      <c r="EXI207" s="64"/>
      <c r="EXJ207" s="64"/>
      <c r="EXK207" s="64"/>
      <c r="EXL207" s="64"/>
      <c r="EXM207" s="64"/>
      <c r="EXN207" s="64"/>
      <c r="EXO207" s="64"/>
      <c r="EXP207" s="64"/>
      <c r="EXQ207" s="64"/>
      <c r="EXR207" s="64"/>
      <c r="EXS207" s="64"/>
      <c r="EXT207" s="64"/>
      <c r="EXU207" s="64"/>
      <c r="EXV207" s="64"/>
      <c r="EXW207" s="64"/>
      <c r="EXX207" s="64"/>
      <c r="EXY207" s="64"/>
      <c r="EXZ207" s="64"/>
      <c r="EYA207" s="64"/>
      <c r="EYB207" s="64"/>
      <c r="EYC207" s="64"/>
      <c r="EYD207" s="64"/>
      <c r="EYE207" s="64"/>
      <c r="EYF207" s="64"/>
      <c r="EYG207" s="64"/>
      <c r="EYH207" s="64"/>
      <c r="EYI207" s="64"/>
      <c r="EYJ207" s="64"/>
      <c r="EYK207" s="64"/>
      <c r="EYL207" s="64"/>
      <c r="EYM207" s="64"/>
      <c r="EYN207" s="64"/>
      <c r="EYO207" s="64"/>
      <c r="EYP207" s="64"/>
      <c r="EYQ207" s="64"/>
      <c r="EYR207" s="64"/>
      <c r="EYS207" s="64"/>
      <c r="EYT207" s="64"/>
      <c r="EYU207" s="64"/>
      <c r="EYV207" s="64"/>
      <c r="EYW207" s="64"/>
      <c r="EYX207" s="64"/>
      <c r="EYY207" s="64"/>
      <c r="EYZ207" s="64"/>
      <c r="EZA207" s="64"/>
      <c r="EZB207" s="64"/>
      <c r="EZC207" s="64"/>
      <c r="EZD207" s="64"/>
      <c r="EZE207" s="64"/>
      <c r="EZF207" s="64"/>
      <c r="EZG207" s="64"/>
      <c r="EZH207" s="64"/>
      <c r="EZI207" s="64"/>
      <c r="EZJ207" s="64"/>
      <c r="EZK207" s="64"/>
      <c r="EZL207" s="64"/>
      <c r="EZM207" s="64"/>
      <c r="EZN207" s="64"/>
      <c r="EZO207" s="64"/>
      <c r="EZP207" s="64"/>
      <c r="EZQ207" s="64"/>
      <c r="EZR207" s="64"/>
      <c r="EZS207" s="64"/>
      <c r="EZT207" s="64"/>
      <c r="EZU207" s="64"/>
      <c r="EZV207" s="64"/>
      <c r="EZW207" s="64"/>
      <c r="EZX207" s="64"/>
      <c r="EZY207" s="64"/>
      <c r="EZZ207" s="64"/>
      <c r="FAA207" s="64"/>
      <c r="FAB207" s="64"/>
      <c r="FAC207" s="64"/>
      <c r="FAD207" s="64"/>
      <c r="FAE207" s="64"/>
      <c r="FAF207" s="64"/>
      <c r="FAG207" s="64"/>
      <c r="FAH207" s="64"/>
      <c r="FAI207" s="64"/>
      <c r="FAJ207" s="64"/>
      <c r="FAK207" s="64"/>
      <c r="FAL207" s="64"/>
      <c r="FAM207" s="64"/>
      <c r="FAN207" s="64"/>
      <c r="FAP207" s="64"/>
      <c r="FAR207" s="64"/>
      <c r="FAS207" s="64"/>
      <c r="FAT207" s="64"/>
      <c r="FAU207" s="64"/>
      <c r="FAV207" s="64"/>
      <c r="FAW207" s="64"/>
      <c r="FAX207" s="64"/>
      <c r="FAY207" s="64"/>
      <c r="FBD207" s="64"/>
      <c r="FBE207" s="64"/>
      <c r="FBF207" s="64"/>
      <c r="FBG207" s="64"/>
      <c r="FBH207" s="64"/>
      <c r="FBI207" s="64"/>
      <c r="FBJ207" s="64"/>
      <c r="FBK207" s="64"/>
      <c r="FBL207" s="64"/>
      <c r="FBM207" s="64"/>
      <c r="FBN207" s="64"/>
      <c r="FBO207" s="64"/>
      <c r="FBP207" s="64"/>
      <c r="FBQ207" s="64"/>
      <c r="FBR207" s="64"/>
      <c r="FBS207" s="64"/>
      <c r="FBT207" s="64"/>
      <c r="FBU207" s="64"/>
      <c r="FBV207" s="64"/>
      <c r="FBW207" s="64"/>
      <c r="FBX207" s="64"/>
      <c r="FBY207" s="64"/>
      <c r="FBZ207" s="64"/>
      <c r="FCA207" s="64"/>
      <c r="FCB207" s="64"/>
      <c r="FCC207" s="64"/>
      <c r="FCD207" s="64"/>
      <c r="FCE207" s="64"/>
      <c r="FCF207" s="64"/>
      <c r="FCG207" s="64"/>
      <c r="FCH207" s="64"/>
      <c r="FCI207" s="64"/>
      <c r="FCJ207" s="64"/>
      <c r="FCK207" s="64"/>
      <c r="FCL207" s="64"/>
      <c r="FCM207" s="64"/>
      <c r="FCN207" s="64"/>
      <c r="FCO207" s="64"/>
      <c r="FCP207" s="64"/>
      <c r="FCQ207" s="64"/>
      <c r="FCR207" s="64"/>
      <c r="FCS207" s="64"/>
      <c r="FCT207" s="64"/>
      <c r="FCU207" s="64"/>
      <c r="FCV207" s="64"/>
      <c r="FCW207" s="64"/>
      <c r="FCX207" s="64"/>
      <c r="FCY207" s="64"/>
      <c r="FCZ207" s="64"/>
      <c r="FDA207" s="64"/>
      <c r="FDB207" s="64"/>
      <c r="FDC207" s="64"/>
      <c r="FDD207" s="64"/>
      <c r="FDE207" s="64"/>
      <c r="FDF207" s="64"/>
      <c r="FDG207" s="64"/>
      <c r="FDH207" s="64"/>
      <c r="FDI207" s="64"/>
      <c r="FDJ207" s="64"/>
      <c r="FDK207" s="64"/>
      <c r="FDL207" s="64"/>
      <c r="FDM207" s="64"/>
      <c r="FDN207" s="64"/>
      <c r="FDO207" s="64"/>
      <c r="FDP207" s="64"/>
      <c r="FDQ207" s="64"/>
      <c r="FDR207" s="64"/>
      <c r="FDS207" s="64"/>
      <c r="FDT207" s="64"/>
      <c r="FDU207" s="64"/>
      <c r="FDV207" s="64"/>
      <c r="FDW207" s="64"/>
      <c r="FDX207" s="64"/>
      <c r="FDY207" s="64"/>
      <c r="FDZ207" s="64"/>
      <c r="FEA207" s="64"/>
      <c r="FEB207" s="64"/>
      <c r="FEC207" s="64"/>
      <c r="FED207" s="64"/>
      <c r="FEE207" s="64"/>
      <c r="FEF207" s="64"/>
      <c r="FEG207" s="64"/>
      <c r="FEH207" s="64"/>
      <c r="FEI207" s="64"/>
      <c r="FEJ207" s="64"/>
      <c r="FEK207" s="64"/>
      <c r="FEL207" s="64"/>
      <c r="FEM207" s="64"/>
      <c r="FEN207" s="64"/>
      <c r="FEO207" s="64"/>
      <c r="FEP207" s="64"/>
      <c r="FEQ207" s="64"/>
      <c r="FER207" s="64"/>
      <c r="FES207" s="64"/>
      <c r="FET207" s="64"/>
      <c r="FEU207" s="64"/>
      <c r="FEV207" s="64"/>
      <c r="FEW207" s="64"/>
      <c r="FEX207" s="64"/>
      <c r="FEY207" s="64"/>
      <c r="FEZ207" s="64"/>
      <c r="FFA207" s="64"/>
      <c r="FFB207" s="64"/>
      <c r="FFC207" s="64"/>
      <c r="FFD207" s="64"/>
      <c r="FFE207" s="64"/>
      <c r="FFF207" s="64"/>
      <c r="FFG207" s="64"/>
      <c r="FFH207" s="64"/>
      <c r="FFI207" s="64"/>
      <c r="FFJ207" s="64"/>
      <c r="FFK207" s="64"/>
      <c r="FFL207" s="64"/>
      <c r="FFM207" s="64"/>
      <c r="FFN207" s="64"/>
      <c r="FFO207" s="64"/>
      <c r="FFP207" s="64"/>
      <c r="FFQ207" s="64"/>
      <c r="FFR207" s="64"/>
      <c r="FFS207" s="64"/>
      <c r="FFT207" s="64"/>
      <c r="FFU207" s="64"/>
      <c r="FFV207" s="64"/>
      <c r="FFW207" s="64"/>
      <c r="FFX207" s="64"/>
      <c r="FFY207" s="64"/>
      <c r="FFZ207" s="64"/>
      <c r="FGA207" s="64"/>
      <c r="FGB207" s="64"/>
      <c r="FGC207" s="64"/>
      <c r="FGD207" s="64"/>
      <c r="FGE207" s="64"/>
      <c r="FGF207" s="64"/>
      <c r="FGG207" s="64"/>
      <c r="FGH207" s="64"/>
      <c r="FGI207" s="64"/>
      <c r="FGJ207" s="64"/>
      <c r="FGK207" s="64"/>
      <c r="FGL207" s="64"/>
      <c r="FGM207" s="64"/>
      <c r="FGN207" s="64"/>
      <c r="FGO207" s="64"/>
      <c r="FGP207" s="64"/>
      <c r="FGQ207" s="64"/>
      <c r="FGR207" s="64"/>
      <c r="FGS207" s="64"/>
      <c r="FGT207" s="64"/>
      <c r="FGU207" s="64"/>
      <c r="FGV207" s="64"/>
      <c r="FGW207" s="64"/>
      <c r="FGX207" s="64"/>
      <c r="FGY207" s="64"/>
      <c r="FGZ207" s="64"/>
      <c r="FHA207" s="64"/>
      <c r="FHB207" s="64"/>
      <c r="FHC207" s="64"/>
      <c r="FHD207" s="64"/>
      <c r="FHE207" s="64"/>
      <c r="FHF207" s="64"/>
      <c r="FHG207" s="64"/>
      <c r="FHH207" s="64"/>
      <c r="FHI207" s="64"/>
      <c r="FHJ207" s="64"/>
      <c r="FHK207" s="64"/>
      <c r="FHL207" s="64"/>
      <c r="FHM207" s="64"/>
      <c r="FHN207" s="64"/>
      <c r="FHO207" s="64"/>
      <c r="FHP207" s="64"/>
      <c r="FHQ207" s="64"/>
      <c r="FHR207" s="64"/>
      <c r="FHS207" s="64"/>
      <c r="FHT207" s="64"/>
      <c r="FHU207" s="64"/>
      <c r="FHV207" s="64"/>
      <c r="FHW207" s="64"/>
      <c r="FHX207" s="64"/>
      <c r="FHY207" s="64"/>
      <c r="FHZ207" s="64"/>
      <c r="FIA207" s="64"/>
      <c r="FIB207" s="64"/>
      <c r="FIC207" s="64"/>
      <c r="FID207" s="64"/>
      <c r="FIE207" s="64"/>
      <c r="FIF207" s="64"/>
      <c r="FIG207" s="64"/>
      <c r="FIH207" s="64"/>
      <c r="FII207" s="64"/>
      <c r="FIJ207" s="64"/>
      <c r="FIK207" s="64"/>
      <c r="FIL207" s="64"/>
      <c r="FIM207" s="64"/>
      <c r="FIN207" s="64"/>
      <c r="FIO207" s="64"/>
      <c r="FIP207" s="64"/>
      <c r="FIQ207" s="64"/>
      <c r="FIR207" s="64"/>
      <c r="FIS207" s="64"/>
      <c r="FIT207" s="64"/>
      <c r="FIU207" s="64"/>
      <c r="FIV207" s="64"/>
      <c r="FIW207" s="64"/>
      <c r="FIX207" s="64"/>
      <c r="FIY207" s="64"/>
      <c r="FIZ207" s="64"/>
      <c r="FJA207" s="64"/>
      <c r="FJB207" s="64"/>
      <c r="FJC207" s="64"/>
      <c r="FJD207" s="64"/>
      <c r="FJE207" s="64"/>
      <c r="FJF207" s="64"/>
      <c r="FJG207" s="64"/>
      <c r="FJH207" s="64"/>
      <c r="FJI207" s="64"/>
      <c r="FJJ207" s="64"/>
      <c r="FJK207" s="64"/>
      <c r="FJL207" s="64"/>
      <c r="FJM207" s="64"/>
      <c r="FJN207" s="64"/>
      <c r="FJO207" s="64"/>
      <c r="FJP207" s="64"/>
      <c r="FJQ207" s="64"/>
      <c r="FJR207" s="64"/>
      <c r="FJS207" s="64"/>
      <c r="FJT207" s="64"/>
      <c r="FJU207" s="64"/>
      <c r="FJV207" s="64"/>
      <c r="FJW207" s="64"/>
      <c r="FJX207" s="64"/>
      <c r="FJY207" s="64"/>
      <c r="FJZ207" s="64"/>
      <c r="FKA207" s="64"/>
      <c r="FKB207" s="64"/>
      <c r="FKC207" s="64"/>
      <c r="FKD207" s="64"/>
      <c r="FKE207" s="64"/>
      <c r="FKF207" s="64"/>
      <c r="FKG207" s="64"/>
      <c r="FKH207" s="64"/>
      <c r="FKI207" s="64"/>
      <c r="FKJ207" s="64"/>
      <c r="FKL207" s="64"/>
      <c r="FKN207" s="64"/>
      <c r="FKO207" s="64"/>
      <c r="FKP207" s="64"/>
      <c r="FKQ207" s="64"/>
      <c r="FKR207" s="64"/>
      <c r="FKS207" s="64"/>
      <c r="FKT207" s="64"/>
      <c r="FKU207" s="64"/>
      <c r="FKZ207" s="64"/>
      <c r="FLA207" s="64"/>
      <c r="FLB207" s="64"/>
      <c r="FLC207" s="64"/>
      <c r="FLD207" s="64"/>
      <c r="FLE207" s="64"/>
      <c r="FLF207" s="64"/>
      <c r="FLG207" s="64"/>
      <c r="FLH207" s="64"/>
      <c r="FLI207" s="64"/>
      <c r="FLJ207" s="64"/>
      <c r="FLK207" s="64"/>
      <c r="FLL207" s="64"/>
      <c r="FLM207" s="64"/>
      <c r="FLN207" s="64"/>
      <c r="FLO207" s="64"/>
      <c r="FLP207" s="64"/>
      <c r="FLQ207" s="64"/>
      <c r="FLR207" s="64"/>
      <c r="FLS207" s="64"/>
      <c r="FLT207" s="64"/>
      <c r="FLU207" s="64"/>
      <c r="FLV207" s="64"/>
      <c r="FLW207" s="64"/>
      <c r="FLX207" s="64"/>
      <c r="FLY207" s="64"/>
      <c r="FLZ207" s="64"/>
      <c r="FMA207" s="64"/>
      <c r="FMB207" s="64"/>
      <c r="FMC207" s="64"/>
      <c r="FMD207" s="64"/>
      <c r="FME207" s="64"/>
      <c r="FMF207" s="64"/>
      <c r="FMG207" s="64"/>
      <c r="FMH207" s="64"/>
      <c r="FMI207" s="64"/>
      <c r="FMJ207" s="64"/>
      <c r="FMK207" s="64"/>
      <c r="FML207" s="64"/>
      <c r="FMM207" s="64"/>
      <c r="FMN207" s="64"/>
      <c r="FMO207" s="64"/>
      <c r="FMP207" s="64"/>
      <c r="FMQ207" s="64"/>
      <c r="FMR207" s="64"/>
      <c r="FMS207" s="64"/>
      <c r="FMT207" s="64"/>
      <c r="FMU207" s="64"/>
      <c r="FMV207" s="64"/>
      <c r="FMW207" s="64"/>
      <c r="FMX207" s="64"/>
      <c r="FMY207" s="64"/>
      <c r="FMZ207" s="64"/>
      <c r="FNA207" s="64"/>
      <c r="FNB207" s="64"/>
      <c r="FNC207" s="64"/>
      <c r="FND207" s="64"/>
      <c r="FNE207" s="64"/>
      <c r="FNF207" s="64"/>
      <c r="FNG207" s="64"/>
      <c r="FNH207" s="64"/>
      <c r="FNI207" s="64"/>
      <c r="FNJ207" s="64"/>
      <c r="FNK207" s="64"/>
      <c r="FNL207" s="64"/>
      <c r="FNM207" s="64"/>
      <c r="FNN207" s="64"/>
      <c r="FNO207" s="64"/>
      <c r="FNP207" s="64"/>
      <c r="FNQ207" s="64"/>
      <c r="FNR207" s="64"/>
      <c r="FNS207" s="64"/>
      <c r="FNT207" s="64"/>
      <c r="FNU207" s="64"/>
      <c r="FNV207" s="64"/>
      <c r="FNW207" s="64"/>
      <c r="FNX207" s="64"/>
      <c r="FNY207" s="64"/>
      <c r="FNZ207" s="64"/>
      <c r="FOA207" s="64"/>
      <c r="FOB207" s="64"/>
      <c r="FOC207" s="64"/>
      <c r="FOD207" s="64"/>
      <c r="FOE207" s="64"/>
      <c r="FOF207" s="64"/>
      <c r="FOG207" s="64"/>
      <c r="FOH207" s="64"/>
      <c r="FOI207" s="64"/>
      <c r="FOJ207" s="64"/>
      <c r="FOK207" s="64"/>
      <c r="FOL207" s="64"/>
      <c r="FOM207" s="64"/>
      <c r="FON207" s="64"/>
      <c r="FOO207" s="64"/>
      <c r="FOP207" s="64"/>
      <c r="FOQ207" s="64"/>
      <c r="FOR207" s="64"/>
      <c r="FOS207" s="64"/>
      <c r="FOT207" s="64"/>
      <c r="FOU207" s="64"/>
      <c r="FOV207" s="64"/>
      <c r="FOW207" s="64"/>
      <c r="FOX207" s="64"/>
      <c r="FOY207" s="64"/>
      <c r="FOZ207" s="64"/>
      <c r="FPA207" s="64"/>
      <c r="FPB207" s="64"/>
      <c r="FPC207" s="64"/>
      <c r="FPD207" s="64"/>
      <c r="FPE207" s="64"/>
      <c r="FPF207" s="64"/>
      <c r="FPG207" s="64"/>
      <c r="FPH207" s="64"/>
      <c r="FPI207" s="64"/>
      <c r="FPJ207" s="64"/>
      <c r="FPK207" s="64"/>
      <c r="FPL207" s="64"/>
      <c r="FPM207" s="64"/>
      <c r="FPN207" s="64"/>
      <c r="FPO207" s="64"/>
      <c r="FPP207" s="64"/>
      <c r="FPQ207" s="64"/>
      <c r="FPR207" s="64"/>
      <c r="FPS207" s="64"/>
      <c r="FPT207" s="64"/>
      <c r="FPU207" s="64"/>
      <c r="FPV207" s="64"/>
      <c r="FPW207" s="64"/>
      <c r="FPX207" s="64"/>
      <c r="FPY207" s="64"/>
      <c r="FPZ207" s="64"/>
      <c r="FQA207" s="64"/>
      <c r="FQB207" s="64"/>
      <c r="FQC207" s="64"/>
      <c r="FQD207" s="64"/>
      <c r="FQE207" s="64"/>
      <c r="FQF207" s="64"/>
      <c r="FQG207" s="64"/>
      <c r="FQH207" s="64"/>
      <c r="FQI207" s="64"/>
      <c r="FQJ207" s="64"/>
      <c r="FQK207" s="64"/>
      <c r="FQL207" s="64"/>
      <c r="FQM207" s="64"/>
      <c r="FQN207" s="64"/>
      <c r="FQO207" s="64"/>
      <c r="FQP207" s="64"/>
      <c r="FQQ207" s="64"/>
      <c r="FQR207" s="64"/>
      <c r="FQS207" s="64"/>
      <c r="FQT207" s="64"/>
      <c r="FQU207" s="64"/>
      <c r="FQV207" s="64"/>
      <c r="FQW207" s="64"/>
      <c r="FQX207" s="64"/>
      <c r="FQY207" s="64"/>
      <c r="FQZ207" s="64"/>
      <c r="FRA207" s="64"/>
      <c r="FRB207" s="64"/>
      <c r="FRC207" s="64"/>
      <c r="FRD207" s="64"/>
      <c r="FRE207" s="64"/>
      <c r="FRF207" s="64"/>
      <c r="FRG207" s="64"/>
      <c r="FRH207" s="64"/>
      <c r="FRI207" s="64"/>
      <c r="FRJ207" s="64"/>
      <c r="FRK207" s="64"/>
      <c r="FRL207" s="64"/>
      <c r="FRM207" s="64"/>
      <c r="FRN207" s="64"/>
      <c r="FRO207" s="64"/>
      <c r="FRP207" s="64"/>
      <c r="FRQ207" s="64"/>
      <c r="FRR207" s="64"/>
      <c r="FRS207" s="64"/>
      <c r="FRT207" s="64"/>
      <c r="FRU207" s="64"/>
      <c r="FRV207" s="64"/>
      <c r="FRW207" s="64"/>
      <c r="FRX207" s="64"/>
      <c r="FRY207" s="64"/>
      <c r="FRZ207" s="64"/>
      <c r="FSA207" s="64"/>
      <c r="FSB207" s="64"/>
      <c r="FSC207" s="64"/>
      <c r="FSD207" s="64"/>
      <c r="FSE207" s="64"/>
      <c r="FSF207" s="64"/>
      <c r="FSG207" s="64"/>
      <c r="FSH207" s="64"/>
      <c r="FSI207" s="64"/>
      <c r="FSJ207" s="64"/>
      <c r="FSK207" s="64"/>
      <c r="FSL207" s="64"/>
      <c r="FSM207" s="64"/>
      <c r="FSN207" s="64"/>
      <c r="FSO207" s="64"/>
      <c r="FSP207" s="64"/>
      <c r="FSQ207" s="64"/>
      <c r="FSR207" s="64"/>
      <c r="FSS207" s="64"/>
      <c r="FST207" s="64"/>
      <c r="FSU207" s="64"/>
      <c r="FSV207" s="64"/>
      <c r="FSW207" s="64"/>
      <c r="FSX207" s="64"/>
      <c r="FSY207" s="64"/>
      <c r="FSZ207" s="64"/>
      <c r="FTA207" s="64"/>
      <c r="FTB207" s="64"/>
      <c r="FTC207" s="64"/>
      <c r="FTD207" s="64"/>
      <c r="FTE207" s="64"/>
      <c r="FTF207" s="64"/>
      <c r="FTG207" s="64"/>
      <c r="FTH207" s="64"/>
      <c r="FTI207" s="64"/>
      <c r="FTJ207" s="64"/>
      <c r="FTK207" s="64"/>
      <c r="FTL207" s="64"/>
      <c r="FTM207" s="64"/>
      <c r="FTN207" s="64"/>
      <c r="FTO207" s="64"/>
      <c r="FTP207" s="64"/>
      <c r="FTQ207" s="64"/>
      <c r="FTR207" s="64"/>
      <c r="FTS207" s="64"/>
      <c r="FTT207" s="64"/>
      <c r="FTU207" s="64"/>
      <c r="FTV207" s="64"/>
      <c r="FTW207" s="64"/>
      <c r="FTX207" s="64"/>
      <c r="FTY207" s="64"/>
      <c r="FTZ207" s="64"/>
      <c r="FUA207" s="64"/>
      <c r="FUB207" s="64"/>
      <c r="FUC207" s="64"/>
      <c r="FUD207" s="64"/>
      <c r="FUE207" s="64"/>
      <c r="FUF207" s="64"/>
      <c r="FUH207" s="64"/>
      <c r="FUJ207" s="64"/>
      <c r="FUK207" s="64"/>
      <c r="FUL207" s="64"/>
      <c r="FUM207" s="64"/>
      <c r="FUN207" s="64"/>
      <c r="FUO207" s="64"/>
      <c r="FUP207" s="64"/>
      <c r="FUQ207" s="64"/>
      <c r="FUV207" s="64"/>
      <c r="FUW207" s="64"/>
      <c r="FUX207" s="64"/>
      <c r="FUY207" s="64"/>
      <c r="FUZ207" s="64"/>
      <c r="FVA207" s="64"/>
      <c r="FVB207" s="64"/>
      <c r="FVC207" s="64"/>
      <c r="FVD207" s="64"/>
      <c r="FVE207" s="64"/>
      <c r="FVF207" s="64"/>
      <c r="FVG207" s="64"/>
      <c r="FVH207" s="64"/>
      <c r="FVI207" s="64"/>
      <c r="FVJ207" s="64"/>
      <c r="FVK207" s="64"/>
      <c r="FVL207" s="64"/>
      <c r="FVM207" s="64"/>
      <c r="FVN207" s="64"/>
      <c r="FVO207" s="64"/>
      <c r="FVP207" s="64"/>
      <c r="FVQ207" s="64"/>
      <c r="FVR207" s="64"/>
      <c r="FVS207" s="64"/>
      <c r="FVT207" s="64"/>
      <c r="FVU207" s="64"/>
      <c r="FVV207" s="64"/>
      <c r="FVW207" s="64"/>
      <c r="FVX207" s="64"/>
      <c r="FVY207" s="64"/>
      <c r="FVZ207" s="64"/>
      <c r="FWA207" s="64"/>
      <c r="FWB207" s="64"/>
      <c r="FWC207" s="64"/>
      <c r="FWD207" s="64"/>
      <c r="FWE207" s="64"/>
      <c r="FWF207" s="64"/>
      <c r="FWG207" s="64"/>
      <c r="FWH207" s="64"/>
      <c r="FWI207" s="64"/>
      <c r="FWJ207" s="64"/>
      <c r="FWK207" s="64"/>
      <c r="FWL207" s="64"/>
      <c r="FWM207" s="64"/>
      <c r="FWN207" s="64"/>
      <c r="FWO207" s="64"/>
      <c r="FWP207" s="64"/>
      <c r="FWQ207" s="64"/>
      <c r="FWR207" s="64"/>
      <c r="FWS207" s="64"/>
      <c r="FWT207" s="64"/>
      <c r="FWU207" s="64"/>
      <c r="FWV207" s="64"/>
      <c r="FWW207" s="64"/>
      <c r="FWX207" s="64"/>
      <c r="FWY207" s="64"/>
      <c r="FWZ207" s="64"/>
      <c r="FXA207" s="64"/>
      <c r="FXB207" s="64"/>
      <c r="FXC207" s="64"/>
      <c r="FXD207" s="64"/>
      <c r="FXE207" s="64"/>
      <c r="FXF207" s="64"/>
      <c r="FXG207" s="64"/>
      <c r="FXH207" s="64"/>
      <c r="FXI207" s="64"/>
      <c r="FXJ207" s="64"/>
      <c r="FXK207" s="64"/>
      <c r="FXL207" s="64"/>
      <c r="FXM207" s="64"/>
      <c r="FXN207" s="64"/>
      <c r="FXO207" s="64"/>
      <c r="FXP207" s="64"/>
      <c r="FXQ207" s="64"/>
      <c r="FXR207" s="64"/>
      <c r="FXS207" s="64"/>
      <c r="FXT207" s="64"/>
      <c r="FXU207" s="64"/>
      <c r="FXV207" s="64"/>
      <c r="FXW207" s="64"/>
      <c r="FXX207" s="64"/>
      <c r="FXY207" s="64"/>
      <c r="FXZ207" s="64"/>
      <c r="FYA207" s="64"/>
      <c r="FYB207" s="64"/>
      <c r="FYC207" s="64"/>
      <c r="FYD207" s="64"/>
      <c r="FYE207" s="64"/>
      <c r="FYF207" s="64"/>
      <c r="FYG207" s="64"/>
      <c r="FYH207" s="64"/>
      <c r="FYI207" s="64"/>
      <c r="FYJ207" s="64"/>
      <c r="FYK207" s="64"/>
      <c r="FYL207" s="64"/>
      <c r="FYM207" s="64"/>
      <c r="FYN207" s="64"/>
      <c r="FYO207" s="64"/>
      <c r="FYP207" s="64"/>
      <c r="FYQ207" s="64"/>
      <c r="FYR207" s="64"/>
      <c r="FYS207" s="64"/>
      <c r="FYT207" s="64"/>
      <c r="FYU207" s="64"/>
      <c r="FYV207" s="64"/>
      <c r="FYW207" s="64"/>
      <c r="FYX207" s="64"/>
      <c r="FYY207" s="64"/>
      <c r="FYZ207" s="64"/>
      <c r="FZA207" s="64"/>
      <c r="FZB207" s="64"/>
      <c r="FZC207" s="64"/>
      <c r="FZD207" s="64"/>
      <c r="FZE207" s="64"/>
      <c r="FZF207" s="64"/>
      <c r="FZG207" s="64"/>
      <c r="FZH207" s="64"/>
      <c r="FZI207" s="64"/>
      <c r="FZJ207" s="64"/>
      <c r="FZK207" s="64"/>
      <c r="FZL207" s="64"/>
      <c r="FZM207" s="64"/>
      <c r="FZN207" s="64"/>
      <c r="FZO207" s="64"/>
      <c r="FZP207" s="64"/>
      <c r="FZQ207" s="64"/>
      <c r="FZR207" s="64"/>
      <c r="FZS207" s="64"/>
      <c r="FZT207" s="64"/>
      <c r="FZU207" s="64"/>
      <c r="FZV207" s="64"/>
      <c r="FZW207" s="64"/>
      <c r="FZX207" s="64"/>
      <c r="FZY207" s="64"/>
      <c r="FZZ207" s="64"/>
      <c r="GAA207" s="64"/>
      <c r="GAB207" s="64"/>
      <c r="GAC207" s="64"/>
      <c r="GAD207" s="64"/>
      <c r="GAE207" s="64"/>
      <c r="GAF207" s="64"/>
      <c r="GAG207" s="64"/>
      <c r="GAH207" s="64"/>
      <c r="GAI207" s="64"/>
      <c r="GAJ207" s="64"/>
      <c r="GAK207" s="64"/>
      <c r="GAL207" s="64"/>
      <c r="GAM207" s="64"/>
      <c r="GAN207" s="64"/>
      <c r="GAO207" s="64"/>
      <c r="GAP207" s="64"/>
      <c r="GAQ207" s="64"/>
      <c r="GAR207" s="64"/>
      <c r="GAS207" s="64"/>
      <c r="GAT207" s="64"/>
      <c r="GAU207" s="64"/>
      <c r="GAV207" s="64"/>
      <c r="GAW207" s="64"/>
      <c r="GAX207" s="64"/>
      <c r="GAY207" s="64"/>
      <c r="GAZ207" s="64"/>
      <c r="GBA207" s="64"/>
      <c r="GBB207" s="64"/>
      <c r="GBC207" s="64"/>
      <c r="GBD207" s="64"/>
      <c r="GBE207" s="64"/>
      <c r="GBF207" s="64"/>
      <c r="GBG207" s="64"/>
      <c r="GBH207" s="64"/>
      <c r="GBI207" s="64"/>
      <c r="GBJ207" s="64"/>
      <c r="GBK207" s="64"/>
      <c r="GBL207" s="64"/>
      <c r="GBM207" s="64"/>
      <c r="GBN207" s="64"/>
      <c r="GBO207" s="64"/>
      <c r="GBP207" s="64"/>
      <c r="GBQ207" s="64"/>
      <c r="GBR207" s="64"/>
      <c r="GBS207" s="64"/>
      <c r="GBT207" s="64"/>
      <c r="GBU207" s="64"/>
      <c r="GBV207" s="64"/>
      <c r="GBW207" s="64"/>
      <c r="GBX207" s="64"/>
      <c r="GBY207" s="64"/>
      <c r="GBZ207" s="64"/>
      <c r="GCA207" s="64"/>
      <c r="GCB207" s="64"/>
      <c r="GCC207" s="64"/>
      <c r="GCD207" s="64"/>
      <c r="GCE207" s="64"/>
      <c r="GCF207" s="64"/>
      <c r="GCG207" s="64"/>
      <c r="GCH207" s="64"/>
      <c r="GCI207" s="64"/>
      <c r="GCJ207" s="64"/>
      <c r="GCK207" s="64"/>
      <c r="GCL207" s="64"/>
      <c r="GCM207" s="64"/>
      <c r="GCN207" s="64"/>
      <c r="GCO207" s="64"/>
      <c r="GCP207" s="64"/>
      <c r="GCQ207" s="64"/>
      <c r="GCR207" s="64"/>
      <c r="GCS207" s="64"/>
      <c r="GCT207" s="64"/>
      <c r="GCU207" s="64"/>
      <c r="GCV207" s="64"/>
      <c r="GCW207" s="64"/>
      <c r="GCX207" s="64"/>
      <c r="GCY207" s="64"/>
      <c r="GCZ207" s="64"/>
      <c r="GDA207" s="64"/>
      <c r="GDB207" s="64"/>
      <c r="GDC207" s="64"/>
      <c r="GDD207" s="64"/>
      <c r="GDE207" s="64"/>
      <c r="GDF207" s="64"/>
      <c r="GDG207" s="64"/>
      <c r="GDH207" s="64"/>
      <c r="GDI207" s="64"/>
      <c r="GDJ207" s="64"/>
      <c r="GDK207" s="64"/>
      <c r="GDL207" s="64"/>
      <c r="GDM207" s="64"/>
      <c r="GDN207" s="64"/>
      <c r="GDO207" s="64"/>
      <c r="GDP207" s="64"/>
      <c r="GDQ207" s="64"/>
      <c r="GDR207" s="64"/>
      <c r="GDS207" s="64"/>
      <c r="GDT207" s="64"/>
      <c r="GDU207" s="64"/>
      <c r="GDV207" s="64"/>
      <c r="GDW207" s="64"/>
      <c r="GDX207" s="64"/>
      <c r="GDY207" s="64"/>
      <c r="GDZ207" s="64"/>
      <c r="GEA207" s="64"/>
      <c r="GEB207" s="64"/>
      <c r="GED207" s="64"/>
      <c r="GEF207" s="64"/>
      <c r="GEG207" s="64"/>
      <c r="GEH207" s="64"/>
      <c r="GEI207" s="64"/>
      <c r="GEJ207" s="64"/>
      <c r="GEK207" s="64"/>
      <c r="GEL207" s="64"/>
      <c r="GEM207" s="64"/>
      <c r="GER207" s="64"/>
      <c r="GES207" s="64"/>
      <c r="GET207" s="64"/>
      <c r="GEU207" s="64"/>
      <c r="GEV207" s="64"/>
      <c r="GEW207" s="64"/>
      <c r="GEX207" s="64"/>
      <c r="GEY207" s="64"/>
      <c r="GEZ207" s="64"/>
      <c r="GFA207" s="64"/>
      <c r="GFB207" s="64"/>
      <c r="GFC207" s="64"/>
      <c r="GFD207" s="64"/>
      <c r="GFE207" s="64"/>
      <c r="GFF207" s="64"/>
      <c r="GFG207" s="64"/>
      <c r="GFH207" s="64"/>
      <c r="GFI207" s="64"/>
      <c r="GFJ207" s="64"/>
      <c r="GFK207" s="64"/>
      <c r="GFL207" s="64"/>
      <c r="GFM207" s="64"/>
      <c r="GFN207" s="64"/>
      <c r="GFO207" s="64"/>
      <c r="GFP207" s="64"/>
      <c r="GFQ207" s="64"/>
      <c r="GFR207" s="64"/>
      <c r="GFS207" s="64"/>
      <c r="GFT207" s="64"/>
      <c r="GFU207" s="64"/>
      <c r="GFV207" s="64"/>
      <c r="GFW207" s="64"/>
      <c r="GFX207" s="64"/>
      <c r="GFY207" s="64"/>
      <c r="GFZ207" s="64"/>
      <c r="GGA207" s="64"/>
      <c r="GGB207" s="64"/>
      <c r="GGC207" s="64"/>
      <c r="GGD207" s="64"/>
      <c r="GGE207" s="64"/>
      <c r="GGF207" s="64"/>
      <c r="GGG207" s="64"/>
      <c r="GGH207" s="64"/>
      <c r="GGI207" s="64"/>
      <c r="GGJ207" s="64"/>
      <c r="GGK207" s="64"/>
      <c r="GGL207" s="64"/>
      <c r="GGM207" s="64"/>
      <c r="GGN207" s="64"/>
      <c r="GGO207" s="64"/>
      <c r="GGP207" s="64"/>
      <c r="GGQ207" s="64"/>
      <c r="GGR207" s="64"/>
      <c r="GGS207" s="64"/>
      <c r="GGT207" s="64"/>
      <c r="GGU207" s="64"/>
      <c r="GGV207" s="64"/>
      <c r="GGW207" s="64"/>
      <c r="GGX207" s="64"/>
      <c r="GGY207" s="64"/>
      <c r="GGZ207" s="64"/>
      <c r="GHA207" s="64"/>
      <c r="GHB207" s="64"/>
      <c r="GHC207" s="64"/>
      <c r="GHD207" s="64"/>
      <c r="GHE207" s="64"/>
      <c r="GHF207" s="64"/>
      <c r="GHG207" s="64"/>
      <c r="GHH207" s="64"/>
      <c r="GHI207" s="64"/>
      <c r="GHJ207" s="64"/>
      <c r="GHK207" s="64"/>
      <c r="GHL207" s="64"/>
      <c r="GHM207" s="64"/>
      <c r="GHN207" s="64"/>
      <c r="GHO207" s="64"/>
      <c r="GHP207" s="64"/>
      <c r="GHQ207" s="64"/>
      <c r="GHR207" s="64"/>
      <c r="GHS207" s="64"/>
      <c r="GHT207" s="64"/>
      <c r="GHU207" s="64"/>
      <c r="GHV207" s="64"/>
      <c r="GHW207" s="64"/>
      <c r="GHX207" s="64"/>
      <c r="GHY207" s="64"/>
      <c r="GHZ207" s="64"/>
      <c r="GIA207" s="64"/>
      <c r="GIB207" s="64"/>
      <c r="GIC207" s="64"/>
      <c r="GID207" s="64"/>
      <c r="GIE207" s="64"/>
      <c r="GIF207" s="64"/>
      <c r="GIG207" s="64"/>
      <c r="GIH207" s="64"/>
      <c r="GII207" s="64"/>
      <c r="GIJ207" s="64"/>
      <c r="GIK207" s="64"/>
      <c r="GIL207" s="64"/>
      <c r="GIM207" s="64"/>
      <c r="GIN207" s="64"/>
      <c r="GIO207" s="64"/>
      <c r="GIP207" s="64"/>
      <c r="GIQ207" s="64"/>
      <c r="GIR207" s="64"/>
      <c r="GIS207" s="64"/>
      <c r="GIT207" s="64"/>
      <c r="GIU207" s="64"/>
      <c r="GIV207" s="64"/>
      <c r="GIW207" s="64"/>
      <c r="GIX207" s="64"/>
      <c r="GIY207" s="64"/>
      <c r="GIZ207" s="64"/>
      <c r="GJA207" s="64"/>
      <c r="GJB207" s="64"/>
      <c r="GJC207" s="64"/>
      <c r="GJD207" s="64"/>
      <c r="GJE207" s="64"/>
      <c r="GJF207" s="64"/>
      <c r="GJG207" s="64"/>
      <c r="GJH207" s="64"/>
      <c r="GJI207" s="64"/>
      <c r="GJJ207" s="64"/>
      <c r="GJK207" s="64"/>
      <c r="GJL207" s="64"/>
      <c r="GJM207" s="64"/>
      <c r="GJN207" s="64"/>
      <c r="GJO207" s="64"/>
      <c r="GJP207" s="64"/>
      <c r="GJQ207" s="64"/>
      <c r="GJR207" s="64"/>
      <c r="GJS207" s="64"/>
      <c r="GJT207" s="64"/>
      <c r="GJU207" s="64"/>
      <c r="GJV207" s="64"/>
      <c r="GJW207" s="64"/>
      <c r="GJX207" s="64"/>
      <c r="GJY207" s="64"/>
      <c r="GJZ207" s="64"/>
      <c r="GKA207" s="64"/>
      <c r="GKB207" s="64"/>
      <c r="GKC207" s="64"/>
      <c r="GKD207" s="64"/>
      <c r="GKE207" s="64"/>
      <c r="GKF207" s="64"/>
      <c r="GKG207" s="64"/>
      <c r="GKH207" s="64"/>
      <c r="GKI207" s="64"/>
      <c r="GKJ207" s="64"/>
      <c r="GKK207" s="64"/>
      <c r="GKL207" s="64"/>
      <c r="GKM207" s="64"/>
      <c r="GKN207" s="64"/>
      <c r="GKO207" s="64"/>
      <c r="GKP207" s="64"/>
      <c r="GKQ207" s="64"/>
      <c r="GKR207" s="64"/>
      <c r="GKS207" s="64"/>
      <c r="GKT207" s="64"/>
      <c r="GKU207" s="64"/>
      <c r="GKV207" s="64"/>
      <c r="GKW207" s="64"/>
      <c r="GKX207" s="64"/>
      <c r="GKY207" s="64"/>
      <c r="GKZ207" s="64"/>
      <c r="GLA207" s="64"/>
      <c r="GLB207" s="64"/>
      <c r="GLC207" s="64"/>
      <c r="GLD207" s="64"/>
      <c r="GLE207" s="64"/>
      <c r="GLF207" s="64"/>
      <c r="GLG207" s="64"/>
      <c r="GLH207" s="64"/>
      <c r="GLI207" s="64"/>
      <c r="GLJ207" s="64"/>
      <c r="GLK207" s="64"/>
      <c r="GLL207" s="64"/>
      <c r="GLM207" s="64"/>
      <c r="GLN207" s="64"/>
      <c r="GLO207" s="64"/>
      <c r="GLP207" s="64"/>
      <c r="GLQ207" s="64"/>
      <c r="GLR207" s="64"/>
      <c r="GLS207" s="64"/>
      <c r="GLT207" s="64"/>
      <c r="GLU207" s="64"/>
      <c r="GLV207" s="64"/>
      <c r="GLW207" s="64"/>
      <c r="GLX207" s="64"/>
      <c r="GLY207" s="64"/>
      <c r="GLZ207" s="64"/>
      <c r="GMA207" s="64"/>
      <c r="GMB207" s="64"/>
      <c r="GMC207" s="64"/>
      <c r="GMD207" s="64"/>
      <c r="GME207" s="64"/>
      <c r="GMF207" s="64"/>
      <c r="GMG207" s="64"/>
      <c r="GMH207" s="64"/>
      <c r="GMI207" s="64"/>
      <c r="GMJ207" s="64"/>
      <c r="GMK207" s="64"/>
      <c r="GML207" s="64"/>
      <c r="GMM207" s="64"/>
      <c r="GMN207" s="64"/>
      <c r="GMO207" s="64"/>
      <c r="GMP207" s="64"/>
      <c r="GMQ207" s="64"/>
      <c r="GMR207" s="64"/>
      <c r="GMS207" s="64"/>
      <c r="GMT207" s="64"/>
      <c r="GMU207" s="64"/>
      <c r="GMV207" s="64"/>
      <c r="GMW207" s="64"/>
      <c r="GMX207" s="64"/>
      <c r="GMY207" s="64"/>
      <c r="GMZ207" s="64"/>
      <c r="GNA207" s="64"/>
      <c r="GNB207" s="64"/>
      <c r="GNC207" s="64"/>
      <c r="GND207" s="64"/>
      <c r="GNE207" s="64"/>
      <c r="GNF207" s="64"/>
      <c r="GNG207" s="64"/>
      <c r="GNH207" s="64"/>
      <c r="GNI207" s="64"/>
      <c r="GNJ207" s="64"/>
      <c r="GNK207" s="64"/>
      <c r="GNL207" s="64"/>
      <c r="GNM207" s="64"/>
      <c r="GNN207" s="64"/>
      <c r="GNO207" s="64"/>
      <c r="GNP207" s="64"/>
      <c r="GNQ207" s="64"/>
      <c r="GNR207" s="64"/>
      <c r="GNS207" s="64"/>
      <c r="GNT207" s="64"/>
      <c r="GNU207" s="64"/>
      <c r="GNV207" s="64"/>
      <c r="GNW207" s="64"/>
      <c r="GNX207" s="64"/>
      <c r="GNZ207" s="64"/>
      <c r="GOB207" s="64"/>
      <c r="GOC207" s="64"/>
      <c r="GOD207" s="64"/>
      <c r="GOE207" s="64"/>
      <c r="GOF207" s="64"/>
      <c r="GOG207" s="64"/>
      <c r="GOH207" s="64"/>
      <c r="GOI207" s="64"/>
      <c r="GON207" s="64"/>
      <c r="GOO207" s="64"/>
      <c r="GOP207" s="64"/>
      <c r="GOQ207" s="64"/>
      <c r="GOR207" s="64"/>
      <c r="GOS207" s="64"/>
      <c r="GOT207" s="64"/>
      <c r="GOU207" s="64"/>
      <c r="GOV207" s="64"/>
      <c r="GOW207" s="64"/>
      <c r="GOX207" s="64"/>
      <c r="GOY207" s="64"/>
      <c r="GOZ207" s="64"/>
      <c r="GPA207" s="64"/>
      <c r="GPB207" s="64"/>
      <c r="GPC207" s="64"/>
      <c r="GPD207" s="64"/>
      <c r="GPE207" s="64"/>
      <c r="GPF207" s="64"/>
      <c r="GPG207" s="64"/>
      <c r="GPH207" s="64"/>
      <c r="GPI207" s="64"/>
      <c r="GPJ207" s="64"/>
      <c r="GPK207" s="64"/>
      <c r="GPL207" s="64"/>
      <c r="GPM207" s="64"/>
      <c r="GPN207" s="64"/>
      <c r="GPO207" s="64"/>
      <c r="GPP207" s="64"/>
      <c r="GPQ207" s="64"/>
      <c r="GPR207" s="64"/>
      <c r="GPS207" s="64"/>
      <c r="GPT207" s="64"/>
      <c r="GPU207" s="64"/>
      <c r="GPV207" s="64"/>
      <c r="GPW207" s="64"/>
      <c r="GPX207" s="64"/>
      <c r="GPY207" s="64"/>
      <c r="GPZ207" s="64"/>
      <c r="GQA207" s="64"/>
      <c r="GQB207" s="64"/>
      <c r="GQC207" s="64"/>
      <c r="GQD207" s="64"/>
      <c r="GQE207" s="64"/>
      <c r="GQF207" s="64"/>
      <c r="GQG207" s="64"/>
      <c r="GQH207" s="64"/>
      <c r="GQI207" s="64"/>
      <c r="GQJ207" s="64"/>
      <c r="GQK207" s="64"/>
      <c r="GQL207" s="64"/>
      <c r="GQM207" s="64"/>
      <c r="GQN207" s="64"/>
      <c r="GQO207" s="64"/>
      <c r="GQP207" s="64"/>
      <c r="GQQ207" s="64"/>
      <c r="GQR207" s="64"/>
      <c r="GQS207" s="64"/>
      <c r="GQT207" s="64"/>
      <c r="GQU207" s="64"/>
      <c r="GQV207" s="64"/>
      <c r="GQW207" s="64"/>
      <c r="GQX207" s="64"/>
      <c r="GQY207" s="64"/>
      <c r="GQZ207" s="64"/>
      <c r="GRA207" s="64"/>
      <c r="GRB207" s="64"/>
      <c r="GRC207" s="64"/>
      <c r="GRD207" s="64"/>
      <c r="GRE207" s="64"/>
      <c r="GRF207" s="64"/>
      <c r="GRG207" s="64"/>
      <c r="GRH207" s="64"/>
      <c r="GRI207" s="64"/>
      <c r="GRJ207" s="64"/>
      <c r="GRK207" s="64"/>
      <c r="GRL207" s="64"/>
      <c r="GRM207" s="64"/>
      <c r="GRN207" s="64"/>
      <c r="GRO207" s="64"/>
      <c r="GRP207" s="64"/>
      <c r="GRQ207" s="64"/>
      <c r="GRR207" s="64"/>
      <c r="GRS207" s="64"/>
      <c r="GRT207" s="64"/>
      <c r="GRU207" s="64"/>
      <c r="GRV207" s="64"/>
      <c r="GRW207" s="64"/>
      <c r="GRX207" s="64"/>
      <c r="GRY207" s="64"/>
      <c r="GRZ207" s="64"/>
      <c r="GSA207" s="64"/>
      <c r="GSB207" s="64"/>
      <c r="GSC207" s="64"/>
      <c r="GSD207" s="64"/>
      <c r="GSE207" s="64"/>
      <c r="GSF207" s="64"/>
      <c r="GSG207" s="64"/>
      <c r="GSH207" s="64"/>
      <c r="GSI207" s="64"/>
      <c r="GSJ207" s="64"/>
      <c r="GSK207" s="64"/>
      <c r="GSL207" s="64"/>
      <c r="GSM207" s="64"/>
      <c r="GSN207" s="64"/>
      <c r="GSO207" s="64"/>
      <c r="GSP207" s="64"/>
      <c r="GSQ207" s="64"/>
      <c r="GSR207" s="64"/>
      <c r="GSS207" s="64"/>
      <c r="GST207" s="64"/>
      <c r="GSU207" s="64"/>
      <c r="GSV207" s="64"/>
      <c r="GSW207" s="64"/>
      <c r="GSX207" s="64"/>
      <c r="GSY207" s="64"/>
      <c r="GSZ207" s="64"/>
      <c r="GTA207" s="64"/>
      <c r="GTB207" s="64"/>
      <c r="GTC207" s="64"/>
      <c r="GTD207" s="64"/>
      <c r="GTE207" s="64"/>
      <c r="GTF207" s="64"/>
      <c r="GTG207" s="64"/>
      <c r="GTH207" s="64"/>
      <c r="GTI207" s="64"/>
      <c r="GTJ207" s="64"/>
      <c r="GTK207" s="64"/>
      <c r="GTL207" s="64"/>
      <c r="GTM207" s="64"/>
      <c r="GTN207" s="64"/>
      <c r="GTO207" s="64"/>
      <c r="GTP207" s="64"/>
      <c r="GTQ207" s="64"/>
      <c r="GTR207" s="64"/>
      <c r="GTS207" s="64"/>
      <c r="GTT207" s="64"/>
      <c r="GTU207" s="64"/>
      <c r="GTV207" s="64"/>
      <c r="GTW207" s="64"/>
      <c r="GTX207" s="64"/>
      <c r="GTY207" s="64"/>
      <c r="GTZ207" s="64"/>
      <c r="GUA207" s="64"/>
      <c r="GUB207" s="64"/>
      <c r="GUC207" s="64"/>
      <c r="GUD207" s="64"/>
      <c r="GUE207" s="64"/>
      <c r="GUF207" s="64"/>
      <c r="GUG207" s="64"/>
      <c r="GUH207" s="64"/>
      <c r="GUI207" s="64"/>
      <c r="GUJ207" s="64"/>
      <c r="GUK207" s="64"/>
      <c r="GUL207" s="64"/>
      <c r="GUM207" s="64"/>
      <c r="GUN207" s="64"/>
      <c r="GUO207" s="64"/>
      <c r="GUP207" s="64"/>
      <c r="GUQ207" s="64"/>
      <c r="GUR207" s="64"/>
      <c r="GUS207" s="64"/>
      <c r="GUT207" s="64"/>
      <c r="GUU207" s="64"/>
      <c r="GUV207" s="64"/>
      <c r="GUW207" s="64"/>
      <c r="GUX207" s="64"/>
      <c r="GUY207" s="64"/>
      <c r="GUZ207" s="64"/>
      <c r="GVA207" s="64"/>
      <c r="GVB207" s="64"/>
      <c r="GVC207" s="64"/>
      <c r="GVD207" s="64"/>
      <c r="GVE207" s="64"/>
      <c r="GVF207" s="64"/>
      <c r="GVG207" s="64"/>
      <c r="GVH207" s="64"/>
      <c r="GVI207" s="64"/>
      <c r="GVJ207" s="64"/>
      <c r="GVK207" s="64"/>
      <c r="GVL207" s="64"/>
      <c r="GVM207" s="64"/>
      <c r="GVN207" s="64"/>
      <c r="GVO207" s="64"/>
      <c r="GVP207" s="64"/>
      <c r="GVQ207" s="64"/>
      <c r="GVR207" s="64"/>
      <c r="GVS207" s="64"/>
      <c r="GVT207" s="64"/>
      <c r="GVU207" s="64"/>
      <c r="GVV207" s="64"/>
      <c r="GVW207" s="64"/>
      <c r="GVX207" s="64"/>
      <c r="GVY207" s="64"/>
      <c r="GVZ207" s="64"/>
      <c r="GWA207" s="64"/>
      <c r="GWB207" s="64"/>
      <c r="GWC207" s="64"/>
      <c r="GWD207" s="64"/>
      <c r="GWE207" s="64"/>
      <c r="GWF207" s="64"/>
      <c r="GWG207" s="64"/>
      <c r="GWH207" s="64"/>
      <c r="GWI207" s="64"/>
      <c r="GWJ207" s="64"/>
      <c r="GWK207" s="64"/>
      <c r="GWL207" s="64"/>
      <c r="GWM207" s="64"/>
      <c r="GWN207" s="64"/>
      <c r="GWO207" s="64"/>
      <c r="GWP207" s="64"/>
      <c r="GWQ207" s="64"/>
      <c r="GWR207" s="64"/>
      <c r="GWS207" s="64"/>
      <c r="GWT207" s="64"/>
      <c r="GWU207" s="64"/>
      <c r="GWV207" s="64"/>
      <c r="GWW207" s="64"/>
      <c r="GWX207" s="64"/>
      <c r="GWY207" s="64"/>
      <c r="GWZ207" s="64"/>
      <c r="GXA207" s="64"/>
      <c r="GXB207" s="64"/>
      <c r="GXC207" s="64"/>
      <c r="GXD207" s="64"/>
      <c r="GXE207" s="64"/>
      <c r="GXF207" s="64"/>
      <c r="GXG207" s="64"/>
      <c r="GXH207" s="64"/>
      <c r="GXI207" s="64"/>
      <c r="GXJ207" s="64"/>
      <c r="GXK207" s="64"/>
      <c r="GXL207" s="64"/>
      <c r="GXM207" s="64"/>
      <c r="GXN207" s="64"/>
      <c r="GXO207" s="64"/>
      <c r="GXP207" s="64"/>
      <c r="GXQ207" s="64"/>
      <c r="GXR207" s="64"/>
      <c r="GXS207" s="64"/>
      <c r="GXT207" s="64"/>
      <c r="GXV207" s="64"/>
      <c r="GXX207" s="64"/>
      <c r="GXY207" s="64"/>
      <c r="GXZ207" s="64"/>
      <c r="GYA207" s="64"/>
      <c r="GYB207" s="64"/>
      <c r="GYC207" s="64"/>
      <c r="GYD207" s="64"/>
      <c r="GYE207" s="64"/>
      <c r="GYJ207" s="64"/>
      <c r="GYK207" s="64"/>
      <c r="GYL207" s="64"/>
      <c r="GYM207" s="64"/>
      <c r="GYN207" s="64"/>
      <c r="GYO207" s="64"/>
      <c r="GYP207" s="64"/>
      <c r="GYQ207" s="64"/>
      <c r="GYR207" s="64"/>
      <c r="GYS207" s="64"/>
      <c r="GYT207" s="64"/>
      <c r="GYU207" s="64"/>
      <c r="GYV207" s="64"/>
      <c r="GYW207" s="64"/>
      <c r="GYX207" s="64"/>
      <c r="GYY207" s="64"/>
      <c r="GYZ207" s="64"/>
      <c r="GZA207" s="64"/>
      <c r="GZB207" s="64"/>
      <c r="GZC207" s="64"/>
      <c r="GZD207" s="64"/>
      <c r="GZE207" s="64"/>
      <c r="GZF207" s="64"/>
      <c r="GZG207" s="64"/>
      <c r="GZH207" s="64"/>
      <c r="GZI207" s="64"/>
      <c r="GZJ207" s="64"/>
      <c r="GZK207" s="64"/>
      <c r="GZL207" s="64"/>
      <c r="GZM207" s="64"/>
      <c r="GZN207" s="64"/>
      <c r="GZO207" s="64"/>
      <c r="GZP207" s="64"/>
      <c r="GZQ207" s="64"/>
      <c r="GZR207" s="64"/>
      <c r="GZS207" s="64"/>
      <c r="GZT207" s="64"/>
      <c r="GZU207" s="64"/>
      <c r="GZV207" s="64"/>
      <c r="GZW207" s="64"/>
      <c r="GZX207" s="64"/>
      <c r="GZY207" s="64"/>
      <c r="GZZ207" s="64"/>
      <c r="HAA207" s="64"/>
      <c r="HAB207" s="64"/>
      <c r="HAC207" s="64"/>
      <c r="HAD207" s="64"/>
      <c r="HAE207" s="64"/>
      <c r="HAF207" s="64"/>
      <c r="HAG207" s="64"/>
      <c r="HAH207" s="64"/>
      <c r="HAI207" s="64"/>
      <c r="HAJ207" s="64"/>
      <c r="HAK207" s="64"/>
      <c r="HAL207" s="64"/>
      <c r="HAM207" s="64"/>
      <c r="HAN207" s="64"/>
      <c r="HAO207" s="64"/>
      <c r="HAP207" s="64"/>
      <c r="HAQ207" s="64"/>
      <c r="HAR207" s="64"/>
      <c r="HAS207" s="64"/>
      <c r="HAT207" s="64"/>
      <c r="HAU207" s="64"/>
      <c r="HAV207" s="64"/>
      <c r="HAW207" s="64"/>
      <c r="HAX207" s="64"/>
      <c r="HAY207" s="64"/>
      <c r="HAZ207" s="64"/>
      <c r="HBA207" s="64"/>
      <c r="HBB207" s="64"/>
      <c r="HBC207" s="64"/>
      <c r="HBD207" s="64"/>
      <c r="HBE207" s="64"/>
      <c r="HBF207" s="64"/>
      <c r="HBG207" s="64"/>
      <c r="HBH207" s="64"/>
      <c r="HBI207" s="64"/>
      <c r="HBJ207" s="64"/>
      <c r="HBK207" s="64"/>
      <c r="HBL207" s="64"/>
      <c r="HBM207" s="64"/>
      <c r="HBN207" s="64"/>
      <c r="HBO207" s="64"/>
      <c r="HBP207" s="64"/>
      <c r="HBQ207" s="64"/>
      <c r="HBR207" s="64"/>
      <c r="HBS207" s="64"/>
      <c r="HBT207" s="64"/>
      <c r="HBU207" s="64"/>
      <c r="HBV207" s="64"/>
      <c r="HBW207" s="64"/>
      <c r="HBX207" s="64"/>
      <c r="HBY207" s="64"/>
      <c r="HBZ207" s="64"/>
      <c r="HCA207" s="64"/>
      <c r="HCB207" s="64"/>
      <c r="HCC207" s="64"/>
      <c r="HCD207" s="64"/>
      <c r="HCE207" s="64"/>
      <c r="HCF207" s="64"/>
      <c r="HCG207" s="64"/>
      <c r="HCH207" s="64"/>
      <c r="HCI207" s="64"/>
      <c r="HCJ207" s="64"/>
      <c r="HCK207" s="64"/>
      <c r="HCL207" s="64"/>
      <c r="HCM207" s="64"/>
      <c r="HCN207" s="64"/>
      <c r="HCO207" s="64"/>
      <c r="HCP207" s="64"/>
      <c r="HCQ207" s="64"/>
      <c r="HCR207" s="64"/>
      <c r="HCS207" s="64"/>
      <c r="HCT207" s="64"/>
      <c r="HCU207" s="64"/>
      <c r="HCV207" s="64"/>
      <c r="HCW207" s="64"/>
      <c r="HCX207" s="64"/>
      <c r="HCY207" s="64"/>
      <c r="HCZ207" s="64"/>
      <c r="HDA207" s="64"/>
      <c r="HDB207" s="64"/>
      <c r="HDC207" s="64"/>
      <c r="HDD207" s="64"/>
      <c r="HDE207" s="64"/>
      <c r="HDF207" s="64"/>
      <c r="HDG207" s="64"/>
      <c r="HDH207" s="64"/>
      <c r="HDI207" s="64"/>
      <c r="HDJ207" s="64"/>
      <c r="HDK207" s="64"/>
      <c r="HDL207" s="64"/>
      <c r="HDM207" s="64"/>
      <c r="HDN207" s="64"/>
      <c r="HDO207" s="64"/>
      <c r="HDP207" s="64"/>
      <c r="HDQ207" s="64"/>
      <c r="HDR207" s="64"/>
      <c r="HDS207" s="64"/>
      <c r="HDT207" s="64"/>
      <c r="HDU207" s="64"/>
      <c r="HDV207" s="64"/>
      <c r="HDW207" s="64"/>
      <c r="HDX207" s="64"/>
      <c r="HDY207" s="64"/>
      <c r="HDZ207" s="64"/>
      <c r="HEA207" s="64"/>
      <c r="HEB207" s="64"/>
      <c r="HEC207" s="64"/>
      <c r="HED207" s="64"/>
      <c r="HEE207" s="64"/>
      <c r="HEF207" s="64"/>
      <c r="HEG207" s="64"/>
      <c r="HEH207" s="64"/>
      <c r="HEI207" s="64"/>
      <c r="HEJ207" s="64"/>
      <c r="HEK207" s="64"/>
      <c r="HEL207" s="64"/>
      <c r="HEM207" s="64"/>
      <c r="HEN207" s="64"/>
      <c r="HEO207" s="64"/>
      <c r="HEP207" s="64"/>
      <c r="HEQ207" s="64"/>
      <c r="HER207" s="64"/>
      <c r="HES207" s="64"/>
      <c r="HET207" s="64"/>
      <c r="HEU207" s="64"/>
      <c r="HEV207" s="64"/>
      <c r="HEW207" s="64"/>
      <c r="HEX207" s="64"/>
      <c r="HEY207" s="64"/>
      <c r="HEZ207" s="64"/>
      <c r="HFA207" s="64"/>
      <c r="HFB207" s="64"/>
      <c r="HFC207" s="64"/>
      <c r="HFD207" s="64"/>
      <c r="HFE207" s="64"/>
      <c r="HFF207" s="64"/>
      <c r="HFG207" s="64"/>
      <c r="HFH207" s="64"/>
      <c r="HFI207" s="64"/>
      <c r="HFJ207" s="64"/>
      <c r="HFK207" s="64"/>
      <c r="HFL207" s="64"/>
      <c r="HFM207" s="64"/>
      <c r="HFN207" s="64"/>
      <c r="HFO207" s="64"/>
      <c r="HFP207" s="64"/>
      <c r="HFQ207" s="64"/>
      <c r="HFR207" s="64"/>
      <c r="HFS207" s="64"/>
      <c r="HFT207" s="64"/>
      <c r="HFU207" s="64"/>
      <c r="HFV207" s="64"/>
      <c r="HFW207" s="64"/>
      <c r="HFX207" s="64"/>
      <c r="HFY207" s="64"/>
      <c r="HFZ207" s="64"/>
      <c r="HGA207" s="64"/>
      <c r="HGB207" s="64"/>
      <c r="HGC207" s="64"/>
      <c r="HGD207" s="64"/>
      <c r="HGE207" s="64"/>
      <c r="HGF207" s="64"/>
      <c r="HGG207" s="64"/>
      <c r="HGH207" s="64"/>
      <c r="HGI207" s="64"/>
      <c r="HGJ207" s="64"/>
      <c r="HGK207" s="64"/>
      <c r="HGL207" s="64"/>
      <c r="HGM207" s="64"/>
      <c r="HGN207" s="64"/>
      <c r="HGO207" s="64"/>
      <c r="HGP207" s="64"/>
      <c r="HGQ207" s="64"/>
      <c r="HGR207" s="64"/>
      <c r="HGS207" s="64"/>
      <c r="HGT207" s="64"/>
      <c r="HGU207" s="64"/>
      <c r="HGV207" s="64"/>
      <c r="HGW207" s="64"/>
      <c r="HGX207" s="64"/>
      <c r="HGY207" s="64"/>
      <c r="HGZ207" s="64"/>
      <c r="HHA207" s="64"/>
      <c r="HHB207" s="64"/>
      <c r="HHC207" s="64"/>
      <c r="HHD207" s="64"/>
      <c r="HHE207" s="64"/>
      <c r="HHF207" s="64"/>
      <c r="HHG207" s="64"/>
      <c r="HHH207" s="64"/>
      <c r="HHI207" s="64"/>
      <c r="HHJ207" s="64"/>
      <c r="HHK207" s="64"/>
      <c r="HHL207" s="64"/>
      <c r="HHM207" s="64"/>
      <c r="HHN207" s="64"/>
      <c r="HHO207" s="64"/>
      <c r="HHP207" s="64"/>
      <c r="HHR207" s="64"/>
      <c r="HHT207" s="64"/>
      <c r="HHU207" s="64"/>
      <c r="HHV207" s="64"/>
      <c r="HHW207" s="64"/>
      <c r="HHX207" s="64"/>
      <c r="HHY207" s="64"/>
      <c r="HHZ207" s="64"/>
      <c r="HIA207" s="64"/>
      <c r="HIF207" s="64"/>
      <c r="HIG207" s="64"/>
      <c r="HIH207" s="64"/>
      <c r="HII207" s="64"/>
      <c r="HIJ207" s="64"/>
      <c r="HIK207" s="64"/>
      <c r="HIL207" s="64"/>
      <c r="HIM207" s="64"/>
      <c r="HIN207" s="64"/>
      <c r="HIO207" s="64"/>
      <c r="HIP207" s="64"/>
      <c r="HIQ207" s="64"/>
      <c r="HIR207" s="64"/>
      <c r="HIS207" s="64"/>
      <c r="HIT207" s="64"/>
      <c r="HIU207" s="64"/>
      <c r="HIV207" s="64"/>
      <c r="HIW207" s="64"/>
      <c r="HIX207" s="64"/>
      <c r="HIY207" s="64"/>
      <c r="HIZ207" s="64"/>
      <c r="HJA207" s="64"/>
      <c r="HJB207" s="64"/>
      <c r="HJC207" s="64"/>
      <c r="HJD207" s="64"/>
      <c r="HJE207" s="64"/>
      <c r="HJF207" s="64"/>
      <c r="HJG207" s="64"/>
      <c r="HJH207" s="64"/>
      <c r="HJI207" s="64"/>
      <c r="HJJ207" s="64"/>
      <c r="HJK207" s="64"/>
      <c r="HJL207" s="64"/>
      <c r="HJM207" s="64"/>
      <c r="HJN207" s="64"/>
      <c r="HJO207" s="64"/>
      <c r="HJP207" s="64"/>
      <c r="HJQ207" s="64"/>
      <c r="HJR207" s="64"/>
      <c r="HJS207" s="64"/>
      <c r="HJT207" s="64"/>
      <c r="HJU207" s="64"/>
      <c r="HJV207" s="64"/>
      <c r="HJW207" s="64"/>
      <c r="HJX207" s="64"/>
      <c r="HJY207" s="64"/>
      <c r="HJZ207" s="64"/>
      <c r="HKA207" s="64"/>
      <c r="HKB207" s="64"/>
      <c r="HKC207" s="64"/>
      <c r="HKD207" s="64"/>
      <c r="HKE207" s="64"/>
      <c r="HKF207" s="64"/>
      <c r="HKG207" s="64"/>
      <c r="HKH207" s="64"/>
      <c r="HKI207" s="64"/>
      <c r="HKJ207" s="64"/>
      <c r="HKK207" s="64"/>
      <c r="HKL207" s="64"/>
      <c r="HKM207" s="64"/>
      <c r="HKN207" s="64"/>
      <c r="HKO207" s="64"/>
      <c r="HKP207" s="64"/>
      <c r="HKQ207" s="64"/>
      <c r="HKR207" s="64"/>
      <c r="HKS207" s="64"/>
      <c r="HKT207" s="64"/>
      <c r="HKU207" s="64"/>
      <c r="HKV207" s="64"/>
      <c r="HKW207" s="64"/>
      <c r="HKX207" s="64"/>
      <c r="HKY207" s="64"/>
      <c r="HKZ207" s="64"/>
      <c r="HLA207" s="64"/>
      <c r="HLB207" s="64"/>
      <c r="HLC207" s="64"/>
      <c r="HLD207" s="64"/>
      <c r="HLE207" s="64"/>
      <c r="HLF207" s="64"/>
      <c r="HLG207" s="64"/>
      <c r="HLH207" s="64"/>
      <c r="HLI207" s="64"/>
      <c r="HLJ207" s="64"/>
      <c r="HLK207" s="64"/>
      <c r="HLL207" s="64"/>
      <c r="HLM207" s="64"/>
      <c r="HLN207" s="64"/>
      <c r="HLO207" s="64"/>
      <c r="HLP207" s="64"/>
      <c r="HLQ207" s="64"/>
      <c r="HLR207" s="64"/>
      <c r="HLS207" s="64"/>
      <c r="HLT207" s="64"/>
      <c r="HLU207" s="64"/>
      <c r="HLV207" s="64"/>
      <c r="HLW207" s="64"/>
      <c r="HLX207" s="64"/>
      <c r="HLY207" s="64"/>
      <c r="HLZ207" s="64"/>
      <c r="HMA207" s="64"/>
      <c r="HMB207" s="64"/>
      <c r="HMC207" s="64"/>
      <c r="HMD207" s="64"/>
      <c r="HME207" s="64"/>
      <c r="HMF207" s="64"/>
      <c r="HMG207" s="64"/>
      <c r="HMH207" s="64"/>
      <c r="HMI207" s="64"/>
      <c r="HMJ207" s="64"/>
      <c r="HMK207" s="64"/>
      <c r="HML207" s="64"/>
      <c r="HMM207" s="64"/>
      <c r="HMN207" s="64"/>
      <c r="HMO207" s="64"/>
      <c r="HMP207" s="64"/>
      <c r="HMQ207" s="64"/>
      <c r="HMR207" s="64"/>
      <c r="HMS207" s="64"/>
      <c r="HMT207" s="64"/>
      <c r="HMU207" s="64"/>
      <c r="HMV207" s="64"/>
      <c r="HMW207" s="64"/>
      <c r="HMX207" s="64"/>
      <c r="HMY207" s="64"/>
      <c r="HMZ207" s="64"/>
      <c r="HNA207" s="64"/>
      <c r="HNB207" s="64"/>
      <c r="HNC207" s="64"/>
      <c r="HND207" s="64"/>
      <c r="HNE207" s="64"/>
      <c r="HNF207" s="64"/>
      <c r="HNG207" s="64"/>
      <c r="HNH207" s="64"/>
      <c r="HNI207" s="64"/>
      <c r="HNJ207" s="64"/>
      <c r="HNK207" s="64"/>
      <c r="HNL207" s="64"/>
      <c r="HNM207" s="64"/>
      <c r="HNN207" s="64"/>
      <c r="HNO207" s="64"/>
      <c r="HNP207" s="64"/>
      <c r="HNQ207" s="64"/>
      <c r="HNR207" s="64"/>
      <c r="HNS207" s="64"/>
      <c r="HNT207" s="64"/>
      <c r="HNU207" s="64"/>
      <c r="HNV207" s="64"/>
      <c r="HNW207" s="64"/>
      <c r="HNX207" s="64"/>
      <c r="HNY207" s="64"/>
      <c r="HNZ207" s="64"/>
      <c r="HOA207" s="64"/>
      <c r="HOB207" s="64"/>
      <c r="HOC207" s="64"/>
      <c r="HOD207" s="64"/>
      <c r="HOE207" s="64"/>
      <c r="HOF207" s="64"/>
      <c r="HOG207" s="64"/>
      <c r="HOH207" s="64"/>
      <c r="HOI207" s="64"/>
      <c r="HOJ207" s="64"/>
      <c r="HOK207" s="64"/>
      <c r="HOL207" s="64"/>
      <c r="HOM207" s="64"/>
      <c r="HON207" s="64"/>
      <c r="HOO207" s="64"/>
      <c r="HOP207" s="64"/>
      <c r="HOQ207" s="64"/>
      <c r="HOR207" s="64"/>
      <c r="HOS207" s="64"/>
      <c r="HOT207" s="64"/>
      <c r="HOU207" s="64"/>
      <c r="HOV207" s="64"/>
      <c r="HOW207" s="64"/>
      <c r="HOX207" s="64"/>
      <c r="HOY207" s="64"/>
      <c r="HOZ207" s="64"/>
      <c r="HPA207" s="64"/>
      <c r="HPB207" s="64"/>
      <c r="HPC207" s="64"/>
      <c r="HPD207" s="64"/>
      <c r="HPE207" s="64"/>
      <c r="HPF207" s="64"/>
      <c r="HPG207" s="64"/>
      <c r="HPH207" s="64"/>
      <c r="HPI207" s="64"/>
      <c r="HPJ207" s="64"/>
      <c r="HPK207" s="64"/>
      <c r="HPL207" s="64"/>
      <c r="HPM207" s="64"/>
      <c r="HPN207" s="64"/>
      <c r="HPO207" s="64"/>
      <c r="HPP207" s="64"/>
      <c r="HPQ207" s="64"/>
      <c r="HPR207" s="64"/>
      <c r="HPS207" s="64"/>
      <c r="HPT207" s="64"/>
      <c r="HPU207" s="64"/>
      <c r="HPV207" s="64"/>
      <c r="HPW207" s="64"/>
      <c r="HPX207" s="64"/>
      <c r="HPY207" s="64"/>
      <c r="HPZ207" s="64"/>
      <c r="HQA207" s="64"/>
      <c r="HQB207" s="64"/>
      <c r="HQC207" s="64"/>
      <c r="HQD207" s="64"/>
      <c r="HQE207" s="64"/>
      <c r="HQF207" s="64"/>
      <c r="HQG207" s="64"/>
      <c r="HQH207" s="64"/>
      <c r="HQI207" s="64"/>
      <c r="HQJ207" s="64"/>
      <c r="HQK207" s="64"/>
      <c r="HQL207" s="64"/>
      <c r="HQM207" s="64"/>
      <c r="HQN207" s="64"/>
      <c r="HQO207" s="64"/>
      <c r="HQP207" s="64"/>
      <c r="HQQ207" s="64"/>
      <c r="HQR207" s="64"/>
      <c r="HQS207" s="64"/>
      <c r="HQT207" s="64"/>
      <c r="HQU207" s="64"/>
      <c r="HQV207" s="64"/>
      <c r="HQW207" s="64"/>
      <c r="HQX207" s="64"/>
      <c r="HQY207" s="64"/>
      <c r="HQZ207" s="64"/>
      <c r="HRA207" s="64"/>
      <c r="HRB207" s="64"/>
      <c r="HRC207" s="64"/>
      <c r="HRD207" s="64"/>
      <c r="HRE207" s="64"/>
      <c r="HRF207" s="64"/>
      <c r="HRG207" s="64"/>
      <c r="HRH207" s="64"/>
      <c r="HRI207" s="64"/>
      <c r="HRJ207" s="64"/>
      <c r="HRK207" s="64"/>
      <c r="HRL207" s="64"/>
      <c r="HRN207" s="64"/>
      <c r="HRP207" s="64"/>
      <c r="HRQ207" s="64"/>
      <c r="HRR207" s="64"/>
      <c r="HRS207" s="64"/>
      <c r="HRT207" s="64"/>
      <c r="HRU207" s="64"/>
      <c r="HRV207" s="64"/>
      <c r="HRW207" s="64"/>
      <c r="HSB207" s="64"/>
      <c r="HSC207" s="64"/>
      <c r="HSD207" s="64"/>
      <c r="HSE207" s="64"/>
      <c r="HSF207" s="64"/>
      <c r="HSG207" s="64"/>
      <c r="HSH207" s="64"/>
      <c r="HSI207" s="64"/>
      <c r="HSJ207" s="64"/>
      <c r="HSK207" s="64"/>
      <c r="HSL207" s="64"/>
      <c r="HSM207" s="64"/>
      <c r="HSN207" s="64"/>
      <c r="HSO207" s="64"/>
      <c r="HSP207" s="64"/>
      <c r="HSQ207" s="64"/>
      <c r="HSR207" s="64"/>
      <c r="HSS207" s="64"/>
      <c r="HST207" s="64"/>
      <c r="HSU207" s="64"/>
      <c r="HSV207" s="64"/>
      <c r="HSW207" s="64"/>
      <c r="HSX207" s="64"/>
      <c r="HSY207" s="64"/>
      <c r="HSZ207" s="64"/>
      <c r="HTA207" s="64"/>
      <c r="HTB207" s="64"/>
      <c r="HTC207" s="64"/>
      <c r="HTD207" s="64"/>
      <c r="HTE207" s="64"/>
      <c r="HTF207" s="64"/>
      <c r="HTG207" s="64"/>
      <c r="HTH207" s="64"/>
      <c r="HTI207" s="64"/>
      <c r="HTJ207" s="64"/>
      <c r="HTK207" s="64"/>
      <c r="HTL207" s="64"/>
      <c r="HTM207" s="64"/>
      <c r="HTN207" s="64"/>
      <c r="HTO207" s="64"/>
      <c r="HTP207" s="64"/>
      <c r="HTQ207" s="64"/>
      <c r="HTR207" s="64"/>
      <c r="HTS207" s="64"/>
      <c r="HTT207" s="64"/>
      <c r="HTU207" s="64"/>
      <c r="HTV207" s="64"/>
      <c r="HTW207" s="64"/>
      <c r="HTX207" s="64"/>
      <c r="HTY207" s="64"/>
      <c r="HTZ207" s="64"/>
      <c r="HUA207" s="64"/>
      <c r="HUB207" s="64"/>
      <c r="HUC207" s="64"/>
      <c r="HUD207" s="64"/>
      <c r="HUE207" s="64"/>
      <c r="HUF207" s="64"/>
      <c r="HUG207" s="64"/>
      <c r="HUH207" s="64"/>
      <c r="HUI207" s="64"/>
      <c r="HUJ207" s="64"/>
      <c r="HUK207" s="64"/>
      <c r="HUL207" s="64"/>
      <c r="HUM207" s="64"/>
      <c r="HUN207" s="64"/>
      <c r="HUO207" s="64"/>
      <c r="HUP207" s="64"/>
      <c r="HUQ207" s="64"/>
      <c r="HUR207" s="64"/>
      <c r="HUS207" s="64"/>
      <c r="HUT207" s="64"/>
      <c r="HUU207" s="64"/>
      <c r="HUV207" s="64"/>
      <c r="HUW207" s="64"/>
      <c r="HUX207" s="64"/>
      <c r="HUY207" s="64"/>
      <c r="HUZ207" s="64"/>
      <c r="HVA207" s="64"/>
      <c r="HVB207" s="64"/>
      <c r="HVC207" s="64"/>
      <c r="HVD207" s="64"/>
      <c r="HVE207" s="64"/>
      <c r="HVF207" s="64"/>
      <c r="HVG207" s="64"/>
      <c r="HVH207" s="64"/>
      <c r="HVI207" s="64"/>
      <c r="HVJ207" s="64"/>
      <c r="HVK207" s="64"/>
      <c r="HVL207" s="64"/>
      <c r="HVM207" s="64"/>
      <c r="HVN207" s="64"/>
      <c r="HVO207" s="64"/>
      <c r="HVP207" s="64"/>
      <c r="HVQ207" s="64"/>
      <c r="HVR207" s="64"/>
      <c r="HVS207" s="64"/>
      <c r="HVT207" s="64"/>
      <c r="HVU207" s="64"/>
      <c r="HVV207" s="64"/>
      <c r="HVW207" s="64"/>
      <c r="HVX207" s="64"/>
      <c r="HVY207" s="64"/>
      <c r="HVZ207" s="64"/>
      <c r="HWA207" s="64"/>
      <c r="HWB207" s="64"/>
      <c r="HWC207" s="64"/>
      <c r="HWD207" s="64"/>
      <c r="HWE207" s="64"/>
      <c r="HWF207" s="64"/>
      <c r="HWG207" s="64"/>
      <c r="HWH207" s="64"/>
      <c r="HWI207" s="64"/>
      <c r="HWJ207" s="64"/>
      <c r="HWK207" s="64"/>
      <c r="HWL207" s="64"/>
      <c r="HWM207" s="64"/>
      <c r="HWN207" s="64"/>
      <c r="HWO207" s="64"/>
      <c r="HWP207" s="64"/>
      <c r="HWQ207" s="64"/>
      <c r="HWR207" s="64"/>
      <c r="HWS207" s="64"/>
      <c r="HWT207" s="64"/>
      <c r="HWU207" s="64"/>
      <c r="HWV207" s="64"/>
      <c r="HWW207" s="64"/>
      <c r="HWX207" s="64"/>
      <c r="HWY207" s="64"/>
      <c r="HWZ207" s="64"/>
      <c r="HXA207" s="64"/>
      <c r="HXB207" s="64"/>
      <c r="HXC207" s="64"/>
      <c r="HXD207" s="64"/>
      <c r="HXE207" s="64"/>
      <c r="HXF207" s="64"/>
      <c r="HXG207" s="64"/>
      <c r="HXH207" s="64"/>
      <c r="HXI207" s="64"/>
      <c r="HXJ207" s="64"/>
      <c r="HXK207" s="64"/>
      <c r="HXL207" s="64"/>
      <c r="HXM207" s="64"/>
      <c r="HXN207" s="64"/>
      <c r="HXO207" s="64"/>
      <c r="HXP207" s="64"/>
      <c r="HXQ207" s="64"/>
      <c r="HXR207" s="64"/>
      <c r="HXS207" s="64"/>
      <c r="HXT207" s="64"/>
      <c r="HXU207" s="64"/>
      <c r="HXV207" s="64"/>
      <c r="HXW207" s="64"/>
      <c r="HXX207" s="64"/>
      <c r="HXY207" s="64"/>
      <c r="HXZ207" s="64"/>
      <c r="HYA207" s="64"/>
      <c r="HYB207" s="64"/>
      <c r="HYC207" s="64"/>
      <c r="HYD207" s="64"/>
      <c r="HYE207" s="64"/>
      <c r="HYF207" s="64"/>
      <c r="HYG207" s="64"/>
      <c r="HYH207" s="64"/>
      <c r="HYI207" s="64"/>
      <c r="HYJ207" s="64"/>
      <c r="HYK207" s="64"/>
      <c r="HYL207" s="64"/>
      <c r="HYM207" s="64"/>
      <c r="HYN207" s="64"/>
      <c r="HYO207" s="64"/>
      <c r="HYP207" s="64"/>
      <c r="HYQ207" s="64"/>
      <c r="HYR207" s="64"/>
      <c r="HYS207" s="64"/>
      <c r="HYT207" s="64"/>
      <c r="HYU207" s="64"/>
      <c r="HYV207" s="64"/>
      <c r="HYW207" s="64"/>
      <c r="HYX207" s="64"/>
      <c r="HYY207" s="64"/>
      <c r="HYZ207" s="64"/>
      <c r="HZA207" s="64"/>
      <c r="HZB207" s="64"/>
      <c r="HZC207" s="64"/>
      <c r="HZD207" s="64"/>
      <c r="HZE207" s="64"/>
      <c r="HZF207" s="64"/>
      <c r="HZG207" s="64"/>
      <c r="HZH207" s="64"/>
      <c r="HZI207" s="64"/>
      <c r="HZJ207" s="64"/>
      <c r="HZK207" s="64"/>
      <c r="HZL207" s="64"/>
      <c r="HZM207" s="64"/>
      <c r="HZN207" s="64"/>
      <c r="HZO207" s="64"/>
      <c r="HZP207" s="64"/>
      <c r="HZQ207" s="64"/>
      <c r="HZR207" s="64"/>
      <c r="HZS207" s="64"/>
      <c r="HZT207" s="64"/>
      <c r="HZU207" s="64"/>
      <c r="HZV207" s="64"/>
      <c r="HZW207" s="64"/>
      <c r="HZX207" s="64"/>
      <c r="HZY207" s="64"/>
      <c r="HZZ207" s="64"/>
      <c r="IAA207" s="64"/>
      <c r="IAB207" s="64"/>
      <c r="IAC207" s="64"/>
      <c r="IAD207" s="64"/>
      <c r="IAE207" s="64"/>
      <c r="IAF207" s="64"/>
      <c r="IAG207" s="64"/>
      <c r="IAH207" s="64"/>
      <c r="IAI207" s="64"/>
      <c r="IAJ207" s="64"/>
      <c r="IAK207" s="64"/>
      <c r="IAL207" s="64"/>
      <c r="IAM207" s="64"/>
      <c r="IAN207" s="64"/>
      <c r="IAO207" s="64"/>
      <c r="IAP207" s="64"/>
      <c r="IAQ207" s="64"/>
      <c r="IAR207" s="64"/>
      <c r="IAS207" s="64"/>
      <c r="IAT207" s="64"/>
      <c r="IAU207" s="64"/>
      <c r="IAV207" s="64"/>
      <c r="IAW207" s="64"/>
      <c r="IAX207" s="64"/>
      <c r="IAY207" s="64"/>
      <c r="IAZ207" s="64"/>
      <c r="IBA207" s="64"/>
      <c r="IBB207" s="64"/>
      <c r="IBC207" s="64"/>
      <c r="IBD207" s="64"/>
      <c r="IBE207" s="64"/>
      <c r="IBF207" s="64"/>
      <c r="IBG207" s="64"/>
      <c r="IBH207" s="64"/>
      <c r="IBJ207" s="64"/>
      <c r="IBL207" s="64"/>
      <c r="IBM207" s="64"/>
      <c r="IBN207" s="64"/>
      <c r="IBO207" s="64"/>
      <c r="IBP207" s="64"/>
      <c r="IBQ207" s="64"/>
      <c r="IBR207" s="64"/>
      <c r="IBS207" s="64"/>
      <c r="IBX207" s="64"/>
      <c r="IBY207" s="64"/>
      <c r="IBZ207" s="64"/>
      <c r="ICA207" s="64"/>
      <c r="ICB207" s="64"/>
      <c r="ICC207" s="64"/>
      <c r="ICD207" s="64"/>
      <c r="ICE207" s="64"/>
      <c r="ICF207" s="64"/>
      <c r="ICG207" s="64"/>
      <c r="ICH207" s="64"/>
      <c r="ICI207" s="64"/>
      <c r="ICJ207" s="64"/>
      <c r="ICK207" s="64"/>
      <c r="ICL207" s="64"/>
      <c r="ICM207" s="64"/>
      <c r="ICN207" s="64"/>
      <c r="ICO207" s="64"/>
      <c r="ICP207" s="64"/>
      <c r="ICQ207" s="64"/>
      <c r="ICR207" s="64"/>
      <c r="ICS207" s="64"/>
      <c r="ICT207" s="64"/>
      <c r="ICU207" s="64"/>
      <c r="ICV207" s="64"/>
      <c r="ICW207" s="64"/>
      <c r="ICX207" s="64"/>
      <c r="ICY207" s="64"/>
      <c r="ICZ207" s="64"/>
      <c r="IDA207" s="64"/>
      <c r="IDB207" s="64"/>
      <c r="IDC207" s="64"/>
      <c r="IDD207" s="64"/>
      <c r="IDE207" s="64"/>
      <c r="IDF207" s="64"/>
      <c r="IDG207" s="64"/>
      <c r="IDH207" s="64"/>
      <c r="IDI207" s="64"/>
      <c r="IDJ207" s="64"/>
      <c r="IDK207" s="64"/>
      <c r="IDL207" s="64"/>
      <c r="IDM207" s="64"/>
      <c r="IDN207" s="64"/>
      <c r="IDO207" s="64"/>
      <c r="IDP207" s="64"/>
      <c r="IDQ207" s="64"/>
      <c r="IDR207" s="64"/>
      <c r="IDS207" s="64"/>
      <c r="IDT207" s="64"/>
      <c r="IDU207" s="64"/>
      <c r="IDV207" s="64"/>
      <c r="IDW207" s="64"/>
      <c r="IDX207" s="64"/>
      <c r="IDY207" s="64"/>
      <c r="IDZ207" s="64"/>
      <c r="IEA207" s="64"/>
      <c r="IEB207" s="64"/>
      <c r="IEC207" s="64"/>
      <c r="IED207" s="64"/>
      <c r="IEE207" s="64"/>
      <c r="IEF207" s="64"/>
      <c r="IEG207" s="64"/>
      <c r="IEH207" s="64"/>
      <c r="IEI207" s="64"/>
      <c r="IEJ207" s="64"/>
      <c r="IEK207" s="64"/>
      <c r="IEL207" s="64"/>
      <c r="IEM207" s="64"/>
      <c r="IEN207" s="64"/>
      <c r="IEO207" s="64"/>
      <c r="IEP207" s="64"/>
      <c r="IEQ207" s="64"/>
      <c r="IER207" s="64"/>
      <c r="IES207" s="64"/>
      <c r="IET207" s="64"/>
      <c r="IEU207" s="64"/>
      <c r="IEV207" s="64"/>
      <c r="IEW207" s="64"/>
      <c r="IEX207" s="64"/>
      <c r="IEY207" s="64"/>
      <c r="IEZ207" s="64"/>
      <c r="IFA207" s="64"/>
      <c r="IFB207" s="64"/>
      <c r="IFC207" s="64"/>
      <c r="IFD207" s="64"/>
      <c r="IFE207" s="64"/>
      <c r="IFF207" s="64"/>
      <c r="IFG207" s="64"/>
      <c r="IFH207" s="64"/>
      <c r="IFI207" s="64"/>
      <c r="IFJ207" s="64"/>
      <c r="IFK207" s="64"/>
      <c r="IFL207" s="64"/>
      <c r="IFM207" s="64"/>
      <c r="IFN207" s="64"/>
      <c r="IFO207" s="64"/>
      <c r="IFP207" s="64"/>
      <c r="IFQ207" s="64"/>
      <c r="IFR207" s="64"/>
      <c r="IFS207" s="64"/>
      <c r="IFT207" s="64"/>
      <c r="IFU207" s="64"/>
      <c r="IFV207" s="64"/>
      <c r="IFW207" s="64"/>
      <c r="IFX207" s="64"/>
      <c r="IFY207" s="64"/>
      <c r="IFZ207" s="64"/>
      <c r="IGA207" s="64"/>
      <c r="IGB207" s="64"/>
      <c r="IGC207" s="64"/>
      <c r="IGD207" s="64"/>
      <c r="IGE207" s="64"/>
      <c r="IGF207" s="64"/>
      <c r="IGG207" s="64"/>
      <c r="IGH207" s="64"/>
      <c r="IGI207" s="64"/>
      <c r="IGJ207" s="64"/>
      <c r="IGK207" s="64"/>
      <c r="IGL207" s="64"/>
      <c r="IGM207" s="64"/>
      <c r="IGN207" s="64"/>
      <c r="IGO207" s="64"/>
      <c r="IGP207" s="64"/>
      <c r="IGQ207" s="64"/>
      <c r="IGR207" s="64"/>
      <c r="IGS207" s="64"/>
      <c r="IGT207" s="64"/>
      <c r="IGU207" s="64"/>
      <c r="IGV207" s="64"/>
      <c r="IGW207" s="64"/>
      <c r="IGX207" s="64"/>
      <c r="IGY207" s="64"/>
      <c r="IGZ207" s="64"/>
      <c r="IHA207" s="64"/>
      <c r="IHB207" s="64"/>
      <c r="IHC207" s="64"/>
      <c r="IHD207" s="64"/>
      <c r="IHE207" s="64"/>
      <c r="IHF207" s="64"/>
      <c r="IHG207" s="64"/>
      <c r="IHH207" s="64"/>
      <c r="IHI207" s="64"/>
      <c r="IHJ207" s="64"/>
      <c r="IHK207" s="64"/>
      <c r="IHL207" s="64"/>
      <c r="IHM207" s="64"/>
      <c r="IHN207" s="64"/>
      <c r="IHO207" s="64"/>
      <c r="IHP207" s="64"/>
      <c r="IHQ207" s="64"/>
      <c r="IHR207" s="64"/>
      <c r="IHS207" s="64"/>
      <c r="IHT207" s="64"/>
      <c r="IHU207" s="64"/>
      <c r="IHV207" s="64"/>
      <c r="IHW207" s="64"/>
      <c r="IHX207" s="64"/>
      <c r="IHY207" s="64"/>
      <c r="IHZ207" s="64"/>
      <c r="IIA207" s="64"/>
      <c r="IIB207" s="64"/>
      <c r="IIC207" s="64"/>
      <c r="IID207" s="64"/>
      <c r="IIE207" s="64"/>
      <c r="IIF207" s="64"/>
      <c r="IIG207" s="64"/>
      <c r="IIH207" s="64"/>
      <c r="III207" s="64"/>
      <c r="IIJ207" s="64"/>
      <c r="IIK207" s="64"/>
      <c r="IIL207" s="64"/>
      <c r="IIM207" s="64"/>
      <c r="IIN207" s="64"/>
      <c r="IIO207" s="64"/>
      <c r="IIP207" s="64"/>
      <c r="IIQ207" s="64"/>
      <c r="IIR207" s="64"/>
      <c r="IIS207" s="64"/>
      <c r="IIT207" s="64"/>
      <c r="IIU207" s="64"/>
      <c r="IIV207" s="64"/>
      <c r="IIW207" s="64"/>
      <c r="IIX207" s="64"/>
      <c r="IIY207" s="64"/>
      <c r="IIZ207" s="64"/>
      <c r="IJA207" s="64"/>
      <c r="IJB207" s="64"/>
      <c r="IJC207" s="64"/>
      <c r="IJD207" s="64"/>
      <c r="IJE207" s="64"/>
      <c r="IJF207" s="64"/>
      <c r="IJG207" s="64"/>
      <c r="IJH207" s="64"/>
      <c r="IJI207" s="64"/>
      <c r="IJJ207" s="64"/>
      <c r="IJK207" s="64"/>
      <c r="IJL207" s="64"/>
      <c r="IJM207" s="64"/>
      <c r="IJN207" s="64"/>
      <c r="IJO207" s="64"/>
      <c r="IJP207" s="64"/>
      <c r="IJQ207" s="64"/>
      <c r="IJR207" s="64"/>
      <c r="IJS207" s="64"/>
      <c r="IJT207" s="64"/>
      <c r="IJU207" s="64"/>
      <c r="IJV207" s="64"/>
      <c r="IJW207" s="64"/>
      <c r="IJX207" s="64"/>
      <c r="IJY207" s="64"/>
      <c r="IJZ207" s="64"/>
      <c r="IKA207" s="64"/>
      <c r="IKB207" s="64"/>
      <c r="IKC207" s="64"/>
      <c r="IKD207" s="64"/>
      <c r="IKE207" s="64"/>
      <c r="IKF207" s="64"/>
      <c r="IKG207" s="64"/>
      <c r="IKH207" s="64"/>
      <c r="IKI207" s="64"/>
      <c r="IKJ207" s="64"/>
      <c r="IKK207" s="64"/>
      <c r="IKL207" s="64"/>
      <c r="IKM207" s="64"/>
      <c r="IKN207" s="64"/>
      <c r="IKO207" s="64"/>
      <c r="IKP207" s="64"/>
      <c r="IKQ207" s="64"/>
      <c r="IKR207" s="64"/>
      <c r="IKS207" s="64"/>
      <c r="IKT207" s="64"/>
      <c r="IKU207" s="64"/>
      <c r="IKV207" s="64"/>
      <c r="IKW207" s="64"/>
      <c r="IKX207" s="64"/>
      <c r="IKY207" s="64"/>
      <c r="IKZ207" s="64"/>
      <c r="ILA207" s="64"/>
      <c r="ILB207" s="64"/>
      <c r="ILC207" s="64"/>
      <c r="ILD207" s="64"/>
      <c r="ILF207" s="64"/>
      <c r="ILH207" s="64"/>
      <c r="ILI207" s="64"/>
      <c r="ILJ207" s="64"/>
      <c r="ILK207" s="64"/>
      <c r="ILL207" s="64"/>
      <c r="ILM207" s="64"/>
      <c r="ILN207" s="64"/>
      <c r="ILO207" s="64"/>
      <c r="ILT207" s="64"/>
      <c r="ILU207" s="64"/>
      <c r="ILV207" s="64"/>
      <c r="ILW207" s="64"/>
      <c r="ILX207" s="64"/>
      <c r="ILY207" s="64"/>
      <c r="ILZ207" s="64"/>
      <c r="IMA207" s="64"/>
      <c r="IMB207" s="64"/>
      <c r="IMC207" s="64"/>
      <c r="IMD207" s="64"/>
      <c r="IME207" s="64"/>
      <c r="IMF207" s="64"/>
      <c r="IMG207" s="64"/>
      <c r="IMH207" s="64"/>
      <c r="IMI207" s="64"/>
      <c r="IMJ207" s="64"/>
      <c r="IMK207" s="64"/>
      <c r="IML207" s="64"/>
      <c r="IMM207" s="64"/>
      <c r="IMN207" s="64"/>
      <c r="IMO207" s="64"/>
      <c r="IMP207" s="64"/>
      <c r="IMQ207" s="64"/>
      <c r="IMR207" s="64"/>
      <c r="IMS207" s="64"/>
      <c r="IMT207" s="64"/>
      <c r="IMU207" s="64"/>
      <c r="IMV207" s="64"/>
      <c r="IMW207" s="64"/>
      <c r="IMX207" s="64"/>
      <c r="IMY207" s="64"/>
      <c r="IMZ207" s="64"/>
      <c r="INA207" s="64"/>
      <c r="INB207" s="64"/>
      <c r="INC207" s="64"/>
      <c r="IND207" s="64"/>
      <c r="INE207" s="64"/>
      <c r="INF207" s="64"/>
      <c r="ING207" s="64"/>
      <c r="INH207" s="64"/>
      <c r="INI207" s="64"/>
      <c r="INJ207" s="64"/>
      <c r="INK207" s="64"/>
      <c r="INL207" s="64"/>
      <c r="INM207" s="64"/>
      <c r="INN207" s="64"/>
      <c r="INO207" s="64"/>
      <c r="INP207" s="64"/>
      <c r="INQ207" s="64"/>
      <c r="INR207" s="64"/>
      <c r="INS207" s="64"/>
      <c r="INT207" s="64"/>
      <c r="INU207" s="64"/>
      <c r="INV207" s="64"/>
      <c r="INW207" s="64"/>
      <c r="INX207" s="64"/>
      <c r="INY207" s="64"/>
      <c r="INZ207" s="64"/>
      <c r="IOA207" s="64"/>
      <c r="IOB207" s="64"/>
      <c r="IOC207" s="64"/>
      <c r="IOD207" s="64"/>
      <c r="IOE207" s="64"/>
      <c r="IOF207" s="64"/>
      <c r="IOG207" s="64"/>
      <c r="IOH207" s="64"/>
      <c r="IOI207" s="64"/>
      <c r="IOJ207" s="64"/>
      <c r="IOK207" s="64"/>
      <c r="IOL207" s="64"/>
      <c r="IOM207" s="64"/>
      <c r="ION207" s="64"/>
      <c r="IOO207" s="64"/>
      <c r="IOP207" s="64"/>
      <c r="IOQ207" s="64"/>
      <c r="IOR207" s="64"/>
      <c r="IOS207" s="64"/>
      <c r="IOT207" s="64"/>
      <c r="IOU207" s="64"/>
      <c r="IOV207" s="64"/>
      <c r="IOW207" s="64"/>
      <c r="IOX207" s="64"/>
      <c r="IOY207" s="64"/>
      <c r="IOZ207" s="64"/>
      <c r="IPA207" s="64"/>
      <c r="IPB207" s="64"/>
      <c r="IPC207" s="64"/>
      <c r="IPD207" s="64"/>
      <c r="IPE207" s="64"/>
      <c r="IPF207" s="64"/>
      <c r="IPG207" s="64"/>
      <c r="IPH207" s="64"/>
      <c r="IPI207" s="64"/>
      <c r="IPJ207" s="64"/>
      <c r="IPK207" s="64"/>
      <c r="IPL207" s="64"/>
      <c r="IPM207" s="64"/>
      <c r="IPN207" s="64"/>
      <c r="IPO207" s="64"/>
      <c r="IPP207" s="64"/>
      <c r="IPQ207" s="64"/>
      <c r="IPR207" s="64"/>
      <c r="IPS207" s="64"/>
      <c r="IPT207" s="64"/>
      <c r="IPU207" s="64"/>
      <c r="IPV207" s="64"/>
      <c r="IPW207" s="64"/>
      <c r="IPX207" s="64"/>
      <c r="IPY207" s="64"/>
      <c r="IPZ207" s="64"/>
      <c r="IQA207" s="64"/>
      <c r="IQB207" s="64"/>
      <c r="IQC207" s="64"/>
      <c r="IQD207" s="64"/>
      <c r="IQE207" s="64"/>
      <c r="IQF207" s="64"/>
      <c r="IQG207" s="64"/>
      <c r="IQH207" s="64"/>
      <c r="IQI207" s="64"/>
      <c r="IQJ207" s="64"/>
      <c r="IQK207" s="64"/>
      <c r="IQL207" s="64"/>
      <c r="IQM207" s="64"/>
      <c r="IQN207" s="64"/>
      <c r="IQO207" s="64"/>
      <c r="IQP207" s="64"/>
      <c r="IQQ207" s="64"/>
      <c r="IQR207" s="64"/>
      <c r="IQS207" s="64"/>
      <c r="IQT207" s="64"/>
      <c r="IQU207" s="64"/>
      <c r="IQV207" s="64"/>
      <c r="IQW207" s="64"/>
      <c r="IQX207" s="64"/>
      <c r="IQY207" s="64"/>
      <c r="IQZ207" s="64"/>
      <c r="IRA207" s="64"/>
      <c r="IRB207" s="64"/>
      <c r="IRC207" s="64"/>
      <c r="IRD207" s="64"/>
      <c r="IRE207" s="64"/>
      <c r="IRF207" s="64"/>
      <c r="IRG207" s="64"/>
      <c r="IRH207" s="64"/>
      <c r="IRI207" s="64"/>
      <c r="IRJ207" s="64"/>
      <c r="IRK207" s="64"/>
      <c r="IRL207" s="64"/>
      <c r="IRM207" s="64"/>
      <c r="IRN207" s="64"/>
      <c r="IRO207" s="64"/>
      <c r="IRP207" s="64"/>
      <c r="IRQ207" s="64"/>
      <c r="IRR207" s="64"/>
      <c r="IRS207" s="64"/>
      <c r="IRT207" s="64"/>
      <c r="IRU207" s="64"/>
      <c r="IRV207" s="64"/>
      <c r="IRW207" s="64"/>
      <c r="IRX207" s="64"/>
      <c r="IRY207" s="64"/>
      <c r="IRZ207" s="64"/>
      <c r="ISA207" s="64"/>
      <c r="ISB207" s="64"/>
      <c r="ISC207" s="64"/>
      <c r="ISD207" s="64"/>
      <c r="ISE207" s="64"/>
      <c r="ISF207" s="64"/>
      <c r="ISG207" s="64"/>
      <c r="ISH207" s="64"/>
      <c r="ISI207" s="64"/>
      <c r="ISJ207" s="64"/>
      <c r="ISK207" s="64"/>
      <c r="ISL207" s="64"/>
      <c r="ISM207" s="64"/>
      <c r="ISN207" s="64"/>
      <c r="ISO207" s="64"/>
      <c r="ISP207" s="64"/>
      <c r="ISQ207" s="64"/>
      <c r="ISR207" s="64"/>
      <c r="ISS207" s="64"/>
      <c r="IST207" s="64"/>
      <c r="ISU207" s="64"/>
      <c r="ISV207" s="64"/>
      <c r="ISW207" s="64"/>
      <c r="ISX207" s="64"/>
      <c r="ISY207" s="64"/>
      <c r="ISZ207" s="64"/>
      <c r="ITA207" s="64"/>
      <c r="ITB207" s="64"/>
      <c r="ITC207" s="64"/>
      <c r="ITD207" s="64"/>
      <c r="ITE207" s="64"/>
      <c r="ITF207" s="64"/>
      <c r="ITG207" s="64"/>
      <c r="ITH207" s="64"/>
      <c r="ITI207" s="64"/>
      <c r="ITJ207" s="64"/>
      <c r="ITK207" s="64"/>
      <c r="ITL207" s="64"/>
      <c r="ITM207" s="64"/>
      <c r="ITN207" s="64"/>
      <c r="ITO207" s="64"/>
      <c r="ITP207" s="64"/>
      <c r="ITQ207" s="64"/>
      <c r="ITR207" s="64"/>
      <c r="ITS207" s="64"/>
      <c r="ITT207" s="64"/>
      <c r="ITU207" s="64"/>
      <c r="ITV207" s="64"/>
      <c r="ITW207" s="64"/>
      <c r="ITX207" s="64"/>
      <c r="ITY207" s="64"/>
      <c r="ITZ207" s="64"/>
      <c r="IUA207" s="64"/>
      <c r="IUB207" s="64"/>
      <c r="IUC207" s="64"/>
      <c r="IUD207" s="64"/>
      <c r="IUE207" s="64"/>
      <c r="IUF207" s="64"/>
      <c r="IUG207" s="64"/>
      <c r="IUH207" s="64"/>
      <c r="IUI207" s="64"/>
      <c r="IUJ207" s="64"/>
      <c r="IUK207" s="64"/>
      <c r="IUL207" s="64"/>
      <c r="IUM207" s="64"/>
      <c r="IUN207" s="64"/>
      <c r="IUO207" s="64"/>
      <c r="IUP207" s="64"/>
      <c r="IUQ207" s="64"/>
      <c r="IUR207" s="64"/>
      <c r="IUS207" s="64"/>
      <c r="IUT207" s="64"/>
      <c r="IUU207" s="64"/>
      <c r="IUV207" s="64"/>
      <c r="IUW207" s="64"/>
      <c r="IUX207" s="64"/>
      <c r="IUY207" s="64"/>
      <c r="IUZ207" s="64"/>
      <c r="IVB207" s="64"/>
      <c r="IVD207" s="64"/>
      <c r="IVE207" s="64"/>
      <c r="IVF207" s="64"/>
      <c r="IVG207" s="64"/>
      <c r="IVH207" s="64"/>
      <c r="IVI207" s="64"/>
      <c r="IVJ207" s="64"/>
      <c r="IVK207" s="64"/>
      <c r="IVP207" s="64"/>
      <c r="IVQ207" s="64"/>
      <c r="IVR207" s="64"/>
      <c r="IVS207" s="64"/>
      <c r="IVT207" s="64"/>
      <c r="IVU207" s="64"/>
      <c r="IVV207" s="64"/>
      <c r="IVW207" s="64"/>
      <c r="IVX207" s="64"/>
      <c r="IVY207" s="64"/>
      <c r="IVZ207" s="64"/>
      <c r="IWA207" s="64"/>
      <c r="IWB207" s="64"/>
      <c r="IWC207" s="64"/>
      <c r="IWD207" s="64"/>
      <c r="IWE207" s="64"/>
      <c r="IWF207" s="64"/>
      <c r="IWG207" s="64"/>
      <c r="IWH207" s="64"/>
      <c r="IWI207" s="64"/>
      <c r="IWJ207" s="64"/>
      <c r="IWK207" s="64"/>
      <c r="IWL207" s="64"/>
      <c r="IWM207" s="64"/>
      <c r="IWN207" s="64"/>
      <c r="IWO207" s="64"/>
      <c r="IWP207" s="64"/>
      <c r="IWQ207" s="64"/>
      <c r="IWR207" s="64"/>
      <c r="IWS207" s="64"/>
      <c r="IWT207" s="64"/>
      <c r="IWU207" s="64"/>
      <c r="IWV207" s="64"/>
      <c r="IWW207" s="64"/>
      <c r="IWX207" s="64"/>
      <c r="IWY207" s="64"/>
      <c r="IWZ207" s="64"/>
      <c r="IXA207" s="64"/>
      <c r="IXB207" s="64"/>
      <c r="IXC207" s="64"/>
      <c r="IXD207" s="64"/>
      <c r="IXE207" s="64"/>
      <c r="IXF207" s="64"/>
      <c r="IXG207" s="64"/>
      <c r="IXH207" s="64"/>
      <c r="IXI207" s="64"/>
      <c r="IXJ207" s="64"/>
      <c r="IXK207" s="64"/>
      <c r="IXL207" s="64"/>
      <c r="IXM207" s="64"/>
      <c r="IXN207" s="64"/>
      <c r="IXO207" s="64"/>
      <c r="IXP207" s="64"/>
      <c r="IXQ207" s="64"/>
      <c r="IXR207" s="64"/>
      <c r="IXS207" s="64"/>
      <c r="IXT207" s="64"/>
      <c r="IXU207" s="64"/>
      <c r="IXV207" s="64"/>
      <c r="IXW207" s="64"/>
      <c r="IXX207" s="64"/>
      <c r="IXY207" s="64"/>
      <c r="IXZ207" s="64"/>
      <c r="IYA207" s="64"/>
      <c r="IYB207" s="64"/>
      <c r="IYC207" s="64"/>
      <c r="IYD207" s="64"/>
      <c r="IYE207" s="64"/>
      <c r="IYF207" s="64"/>
      <c r="IYG207" s="64"/>
      <c r="IYH207" s="64"/>
      <c r="IYI207" s="64"/>
      <c r="IYJ207" s="64"/>
      <c r="IYK207" s="64"/>
      <c r="IYL207" s="64"/>
      <c r="IYM207" s="64"/>
      <c r="IYN207" s="64"/>
      <c r="IYO207" s="64"/>
      <c r="IYP207" s="64"/>
      <c r="IYQ207" s="64"/>
      <c r="IYR207" s="64"/>
      <c r="IYS207" s="64"/>
      <c r="IYT207" s="64"/>
      <c r="IYU207" s="64"/>
      <c r="IYV207" s="64"/>
      <c r="IYW207" s="64"/>
      <c r="IYX207" s="64"/>
      <c r="IYY207" s="64"/>
      <c r="IYZ207" s="64"/>
      <c r="IZA207" s="64"/>
      <c r="IZB207" s="64"/>
      <c r="IZC207" s="64"/>
      <c r="IZD207" s="64"/>
      <c r="IZE207" s="64"/>
      <c r="IZF207" s="64"/>
      <c r="IZG207" s="64"/>
      <c r="IZH207" s="64"/>
      <c r="IZI207" s="64"/>
      <c r="IZJ207" s="64"/>
      <c r="IZK207" s="64"/>
      <c r="IZL207" s="64"/>
      <c r="IZM207" s="64"/>
      <c r="IZN207" s="64"/>
      <c r="IZO207" s="64"/>
      <c r="IZP207" s="64"/>
      <c r="IZQ207" s="64"/>
      <c r="IZR207" s="64"/>
      <c r="IZS207" s="64"/>
      <c r="IZT207" s="64"/>
      <c r="IZU207" s="64"/>
      <c r="IZV207" s="64"/>
      <c r="IZW207" s="64"/>
      <c r="IZX207" s="64"/>
      <c r="IZY207" s="64"/>
      <c r="IZZ207" s="64"/>
      <c r="JAA207" s="64"/>
      <c r="JAB207" s="64"/>
      <c r="JAC207" s="64"/>
      <c r="JAD207" s="64"/>
      <c r="JAE207" s="64"/>
      <c r="JAF207" s="64"/>
      <c r="JAG207" s="64"/>
      <c r="JAH207" s="64"/>
      <c r="JAI207" s="64"/>
      <c r="JAJ207" s="64"/>
      <c r="JAK207" s="64"/>
      <c r="JAL207" s="64"/>
      <c r="JAM207" s="64"/>
      <c r="JAN207" s="64"/>
      <c r="JAO207" s="64"/>
      <c r="JAP207" s="64"/>
      <c r="JAQ207" s="64"/>
      <c r="JAR207" s="64"/>
      <c r="JAS207" s="64"/>
      <c r="JAT207" s="64"/>
      <c r="JAU207" s="64"/>
      <c r="JAV207" s="64"/>
      <c r="JAW207" s="64"/>
      <c r="JAX207" s="64"/>
      <c r="JAY207" s="64"/>
      <c r="JAZ207" s="64"/>
      <c r="JBA207" s="64"/>
      <c r="JBB207" s="64"/>
      <c r="JBC207" s="64"/>
      <c r="JBD207" s="64"/>
      <c r="JBE207" s="64"/>
      <c r="JBF207" s="64"/>
      <c r="JBG207" s="64"/>
      <c r="JBH207" s="64"/>
      <c r="JBI207" s="64"/>
      <c r="JBJ207" s="64"/>
      <c r="JBK207" s="64"/>
      <c r="JBL207" s="64"/>
      <c r="JBM207" s="64"/>
      <c r="JBN207" s="64"/>
      <c r="JBO207" s="64"/>
      <c r="JBP207" s="64"/>
      <c r="JBQ207" s="64"/>
      <c r="JBR207" s="64"/>
      <c r="JBS207" s="64"/>
      <c r="JBT207" s="64"/>
      <c r="JBU207" s="64"/>
      <c r="JBV207" s="64"/>
      <c r="JBW207" s="64"/>
      <c r="JBX207" s="64"/>
      <c r="JBY207" s="64"/>
      <c r="JBZ207" s="64"/>
      <c r="JCA207" s="64"/>
      <c r="JCB207" s="64"/>
      <c r="JCC207" s="64"/>
      <c r="JCD207" s="64"/>
      <c r="JCE207" s="64"/>
      <c r="JCF207" s="64"/>
      <c r="JCG207" s="64"/>
      <c r="JCH207" s="64"/>
      <c r="JCI207" s="64"/>
      <c r="JCJ207" s="64"/>
      <c r="JCK207" s="64"/>
      <c r="JCL207" s="64"/>
      <c r="JCM207" s="64"/>
      <c r="JCN207" s="64"/>
      <c r="JCO207" s="64"/>
      <c r="JCP207" s="64"/>
      <c r="JCQ207" s="64"/>
      <c r="JCR207" s="64"/>
      <c r="JCS207" s="64"/>
      <c r="JCT207" s="64"/>
      <c r="JCU207" s="64"/>
      <c r="JCV207" s="64"/>
      <c r="JCW207" s="64"/>
      <c r="JCX207" s="64"/>
      <c r="JCY207" s="64"/>
      <c r="JCZ207" s="64"/>
      <c r="JDA207" s="64"/>
      <c r="JDB207" s="64"/>
      <c r="JDC207" s="64"/>
      <c r="JDD207" s="64"/>
      <c r="JDE207" s="64"/>
      <c r="JDF207" s="64"/>
      <c r="JDG207" s="64"/>
      <c r="JDH207" s="64"/>
      <c r="JDI207" s="64"/>
      <c r="JDJ207" s="64"/>
      <c r="JDK207" s="64"/>
      <c r="JDL207" s="64"/>
      <c r="JDM207" s="64"/>
      <c r="JDN207" s="64"/>
      <c r="JDO207" s="64"/>
      <c r="JDP207" s="64"/>
      <c r="JDQ207" s="64"/>
      <c r="JDR207" s="64"/>
      <c r="JDS207" s="64"/>
      <c r="JDT207" s="64"/>
      <c r="JDU207" s="64"/>
      <c r="JDV207" s="64"/>
      <c r="JDW207" s="64"/>
      <c r="JDX207" s="64"/>
      <c r="JDY207" s="64"/>
      <c r="JDZ207" s="64"/>
      <c r="JEA207" s="64"/>
      <c r="JEB207" s="64"/>
      <c r="JEC207" s="64"/>
      <c r="JED207" s="64"/>
      <c r="JEE207" s="64"/>
      <c r="JEF207" s="64"/>
      <c r="JEG207" s="64"/>
      <c r="JEH207" s="64"/>
      <c r="JEI207" s="64"/>
      <c r="JEJ207" s="64"/>
      <c r="JEK207" s="64"/>
      <c r="JEL207" s="64"/>
      <c r="JEM207" s="64"/>
      <c r="JEN207" s="64"/>
      <c r="JEO207" s="64"/>
      <c r="JEP207" s="64"/>
      <c r="JEQ207" s="64"/>
      <c r="JER207" s="64"/>
      <c r="JES207" s="64"/>
      <c r="JET207" s="64"/>
      <c r="JEU207" s="64"/>
      <c r="JEV207" s="64"/>
      <c r="JEX207" s="64"/>
      <c r="JEZ207" s="64"/>
      <c r="JFA207" s="64"/>
      <c r="JFB207" s="64"/>
      <c r="JFC207" s="64"/>
      <c r="JFD207" s="64"/>
      <c r="JFE207" s="64"/>
      <c r="JFF207" s="64"/>
      <c r="JFG207" s="64"/>
      <c r="JFL207" s="64"/>
      <c r="JFM207" s="64"/>
      <c r="JFN207" s="64"/>
      <c r="JFO207" s="64"/>
      <c r="JFP207" s="64"/>
      <c r="JFQ207" s="64"/>
      <c r="JFR207" s="64"/>
      <c r="JFS207" s="64"/>
      <c r="JFT207" s="64"/>
      <c r="JFU207" s="64"/>
      <c r="JFV207" s="64"/>
      <c r="JFW207" s="64"/>
      <c r="JFX207" s="64"/>
      <c r="JFY207" s="64"/>
      <c r="JFZ207" s="64"/>
      <c r="JGA207" s="64"/>
      <c r="JGB207" s="64"/>
      <c r="JGC207" s="64"/>
      <c r="JGD207" s="64"/>
      <c r="JGE207" s="64"/>
      <c r="JGF207" s="64"/>
      <c r="JGG207" s="64"/>
      <c r="JGH207" s="64"/>
      <c r="JGI207" s="64"/>
      <c r="JGJ207" s="64"/>
      <c r="JGK207" s="64"/>
      <c r="JGL207" s="64"/>
      <c r="JGM207" s="64"/>
      <c r="JGN207" s="64"/>
      <c r="JGO207" s="64"/>
      <c r="JGP207" s="64"/>
      <c r="JGQ207" s="64"/>
      <c r="JGR207" s="64"/>
      <c r="JGS207" s="64"/>
      <c r="JGT207" s="64"/>
      <c r="JGU207" s="64"/>
      <c r="JGV207" s="64"/>
      <c r="JGW207" s="64"/>
      <c r="JGX207" s="64"/>
      <c r="JGY207" s="64"/>
      <c r="JGZ207" s="64"/>
      <c r="JHA207" s="64"/>
      <c r="JHB207" s="64"/>
      <c r="JHC207" s="64"/>
      <c r="JHD207" s="64"/>
      <c r="JHE207" s="64"/>
      <c r="JHF207" s="64"/>
      <c r="JHG207" s="64"/>
      <c r="JHH207" s="64"/>
      <c r="JHI207" s="64"/>
      <c r="JHJ207" s="64"/>
      <c r="JHK207" s="64"/>
      <c r="JHL207" s="64"/>
      <c r="JHM207" s="64"/>
      <c r="JHN207" s="64"/>
      <c r="JHO207" s="64"/>
      <c r="JHP207" s="64"/>
      <c r="JHQ207" s="64"/>
      <c r="JHR207" s="64"/>
      <c r="JHS207" s="64"/>
      <c r="JHT207" s="64"/>
      <c r="JHU207" s="64"/>
      <c r="JHV207" s="64"/>
      <c r="JHW207" s="64"/>
      <c r="JHX207" s="64"/>
      <c r="JHY207" s="64"/>
      <c r="JHZ207" s="64"/>
      <c r="JIA207" s="64"/>
      <c r="JIB207" s="64"/>
      <c r="JIC207" s="64"/>
      <c r="JID207" s="64"/>
      <c r="JIE207" s="64"/>
      <c r="JIF207" s="64"/>
      <c r="JIG207" s="64"/>
      <c r="JIH207" s="64"/>
      <c r="JII207" s="64"/>
      <c r="JIJ207" s="64"/>
      <c r="JIK207" s="64"/>
      <c r="JIL207" s="64"/>
      <c r="JIM207" s="64"/>
      <c r="JIN207" s="64"/>
      <c r="JIO207" s="64"/>
      <c r="JIP207" s="64"/>
      <c r="JIQ207" s="64"/>
      <c r="JIR207" s="64"/>
      <c r="JIS207" s="64"/>
      <c r="JIT207" s="64"/>
      <c r="JIU207" s="64"/>
      <c r="JIV207" s="64"/>
      <c r="JIW207" s="64"/>
      <c r="JIX207" s="64"/>
      <c r="JIY207" s="64"/>
      <c r="JIZ207" s="64"/>
      <c r="JJA207" s="64"/>
      <c r="JJB207" s="64"/>
      <c r="JJC207" s="64"/>
      <c r="JJD207" s="64"/>
      <c r="JJE207" s="64"/>
      <c r="JJF207" s="64"/>
      <c r="JJG207" s="64"/>
      <c r="JJH207" s="64"/>
      <c r="JJI207" s="64"/>
      <c r="JJJ207" s="64"/>
      <c r="JJK207" s="64"/>
      <c r="JJL207" s="64"/>
      <c r="JJM207" s="64"/>
      <c r="JJN207" s="64"/>
      <c r="JJO207" s="64"/>
      <c r="JJP207" s="64"/>
      <c r="JJQ207" s="64"/>
      <c r="JJR207" s="64"/>
      <c r="JJS207" s="64"/>
      <c r="JJT207" s="64"/>
      <c r="JJU207" s="64"/>
      <c r="JJV207" s="64"/>
      <c r="JJW207" s="64"/>
      <c r="JJX207" s="64"/>
      <c r="JJY207" s="64"/>
      <c r="JJZ207" s="64"/>
      <c r="JKA207" s="64"/>
      <c r="JKB207" s="64"/>
      <c r="JKC207" s="64"/>
      <c r="JKD207" s="64"/>
      <c r="JKE207" s="64"/>
      <c r="JKF207" s="64"/>
      <c r="JKG207" s="64"/>
      <c r="JKH207" s="64"/>
      <c r="JKI207" s="64"/>
      <c r="JKJ207" s="64"/>
      <c r="JKK207" s="64"/>
      <c r="JKL207" s="64"/>
      <c r="JKM207" s="64"/>
      <c r="JKN207" s="64"/>
      <c r="JKO207" s="64"/>
      <c r="JKP207" s="64"/>
      <c r="JKQ207" s="64"/>
      <c r="JKR207" s="64"/>
      <c r="JKS207" s="64"/>
      <c r="JKT207" s="64"/>
      <c r="JKU207" s="64"/>
      <c r="JKV207" s="64"/>
      <c r="JKW207" s="64"/>
      <c r="JKX207" s="64"/>
      <c r="JKY207" s="64"/>
      <c r="JKZ207" s="64"/>
      <c r="JLA207" s="64"/>
      <c r="JLB207" s="64"/>
      <c r="JLC207" s="64"/>
      <c r="JLD207" s="64"/>
      <c r="JLE207" s="64"/>
      <c r="JLF207" s="64"/>
      <c r="JLG207" s="64"/>
      <c r="JLH207" s="64"/>
      <c r="JLI207" s="64"/>
      <c r="JLJ207" s="64"/>
      <c r="JLK207" s="64"/>
      <c r="JLL207" s="64"/>
      <c r="JLM207" s="64"/>
      <c r="JLN207" s="64"/>
      <c r="JLO207" s="64"/>
      <c r="JLP207" s="64"/>
      <c r="JLQ207" s="64"/>
      <c r="JLR207" s="64"/>
      <c r="JLS207" s="64"/>
      <c r="JLT207" s="64"/>
      <c r="JLU207" s="64"/>
      <c r="JLV207" s="64"/>
      <c r="JLW207" s="64"/>
      <c r="JLX207" s="64"/>
      <c r="JLY207" s="64"/>
      <c r="JLZ207" s="64"/>
      <c r="JMA207" s="64"/>
      <c r="JMB207" s="64"/>
      <c r="JMC207" s="64"/>
      <c r="JMD207" s="64"/>
      <c r="JME207" s="64"/>
      <c r="JMF207" s="64"/>
      <c r="JMG207" s="64"/>
      <c r="JMH207" s="64"/>
      <c r="JMI207" s="64"/>
      <c r="JMJ207" s="64"/>
      <c r="JMK207" s="64"/>
      <c r="JML207" s="64"/>
      <c r="JMM207" s="64"/>
      <c r="JMN207" s="64"/>
      <c r="JMO207" s="64"/>
      <c r="JMP207" s="64"/>
      <c r="JMQ207" s="64"/>
      <c r="JMR207" s="64"/>
      <c r="JMS207" s="64"/>
      <c r="JMT207" s="64"/>
      <c r="JMU207" s="64"/>
      <c r="JMV207" s="64"/>
      <c r="JMW207" s="64"/>
      <c r="JMX207" s="64"/>
      <c r="JMY207" s="64"/>
      <c r="JMZ207" s="64"/>
      <c r="JNA207" s="64"/>
      <c r="JNB207" s="64"/>
      <c r="JNC207" s="64"/>
      <c r="JND207" s="64"/>
      <c r="JNE207" s="64"/>
      <c r="JNF207" s="64"/>
      <c r="JNG207" s="64"/>
      <c r="JNH207" s="64"/>
      <c r="JNI207" s="64"/>
      <c r="JNJ207" s="64"/>
      <c r="JNK207" s="64"/>
      <c r="JNL207" s="64"/>
      <c r="JNM207" s="64"/>
      <c r="JNN207" s="64"/>
      <c r="JNO207" s="64"/>
      <c r="JNP207" s="64"/>
      <c r="JNQ207" s="64"/>
      <c r="JNR207" s="64"/>
      <c r="JNS207" s="64"/>
      <c r="JNT207" s="64"/>
      <c r="JNU207" s="64"/>
      <c r="JNV207" s="64"/>
      <c r="JNW207" s="64"/>
      <c r="JNX207" s="64"/>
      <c r="JNY207" s="64"/>
      <c r="JNZ207" s="64"/>
      <c r="JOA207" s="64"/>
      <c r="JOB207" s="64"/>
      <c r="JOC207" s="64"/>
      <c r="JOD207" s="64"/>
      <c r="JOE207" s="64"/>
      <c r="JOF207" s="64"/>
      <c r="JOG207" s="64"/>
      <c r="JOH207" s="64"/>
      <c r="JOI207" s="64"/>
      <c r="JOJ207" s="64"/>
      <c r="JOK207" s="64"/>
      <c r="JOL207" s="64"/>
      <c r="JOM207" s="64"/>
      <c r="JON207" s="64"/>
      <c r="JOO207" s="64"/>
      <c r="JOP207" s="64"/>
      <c r="JOQ207" s="64"/>
      <c r="JOR207" s="64"/>
      <c r="JOT207" s="64"/>
      <c r="JOV207" s="64"/>
      <c r="JOW207" s="64"/>
      <c r="JOX207" s="64"/>
      <c r="JOY207" s="64"/>
      <c r="JOZ207" s="64"/>
      <c r="JPA207" s="64"/>
      <c r="JPB207" s="64"/>
      <c r="JPC207" s="64"/>
      <c r="JPH207" s="64"/>
      <c r="JPI207" s="64"/>
      <c r="JPJ207" s="64"/>
      <c r="JPK207" s="64"/>
      <c r="JPL207" s="64"/>
      <c r="JPM207" s="64"/>
      <c r="JPN207" s="64"/>
      <c r="JPO207" s="64"/>
      <c r="JPP207" s="64"/>
      <c r="JPQ207" s="64"/>
      <c r="JPR207" s="64"/>
      <c r="JPS207" s="64"/>
      <c r="JPT207" s="64"/>
      <c r="JPU207" s="64"/>
      <c r="JPV207" s="64"/>
      <c r="JPW207" s="64"/>
      <c r="JPX207" s="64"/>
      <c r="JPY207" s="64"/>
      <c r="JPZ207" s="64"/>
      <c r="JQA207" s="64"/>
      <c r="JQB207" s="64"/>
      <c r="JQC207" s="64"/>
      <c r="JQD207" s="64"/>
      <c r="JQE207" s="64"/>
      <c r="JQF207" s="64"/>
      <c r="JQG207" s="64"/>
      <c r="JQH207" s="64"/>
      <c r="JQI207" s="64"/>
      <c r="JQJ207" s="64"/>
      <c r="JQK207" s="64"/>
      <c r="JQL207" s="64"/>
      <c r="JQM207" s="64"/>
      <c r="JQN207" s="64"/>
      <c r="JQO207" s="64"/>
      <c r="JQP207" s="64"/>
      <c r="JQQ207" s="64"/>
      <c r="JQR207" s="64"/>
      <c r="JQS207" s="64"/>
      <c r="JQT207" s="64"/>
      <c r="JQU207" s="64"/>
      <c r="JQV207" s="64"/>
      <c r="JQW207" s="64"/>
      <c r="JQX207" s="64"/>
      <c r="JQY207" s="64"/>
      <c r="JQZ207" s="64"/>
      <c r="JRA207" s="64"/>
      <c r="JRB207" s="64"/>
      <c r="JRC207" s="64"/>
      <c r="JRD207" s="64"/>
      <c r="JRE207" s="64"/>
      <c r="JRF207" s="64"/>
      <c r="JRG207" s="64"/>
      <c r="JRH207" s="64"/>
      <c r="JRI207" s="64"/>
      <c r="JRJ207" s="64"/>
      <c r="JRK207" s="64"/>
      <c r="JRL207" s="64"/>
      <c r="JRM207" s="64"/>
      <c r="JRN207" s="64"/>
      <c r="JRO207" s="64"/>
      <c r="JRP207" s="64"/>
      <c r="JRQ207" s="64"/>
      <c r="JRR207" s="64"/>
      <c r="JRS207" s="64"/>
      <c r="JRT207" s="64"/>
      <c r="JRU207" s="64"/>
      <c r="JRV207" s="64"/>
      <c r="JRW207" s="64"/>
      <c r="JRX207" s="64"/>
      <c r="JRY207" s="64"/>
      <c r="JRZ207" s="64"/>
      <c r="JSA207" s="64"/>
      <c r="JSB207" s="64"/>
      <c r="JSC207" s="64"/>
      <c r="JSD207" s="64"/>
      <c r="JSE207" s="64"/>
      <c r="JSF207" s="64"/>
      <c r="JSG207" s="64"/>
      <c r="JSH207" s="64"/>
      <c r="JSI207" s="64"/>
      <c r="JSJ207" s="64"/>
      <c r="JSK207" s="64"/>
      <c r="JSL207" s="64"/>
      <c r="JSM207" s="64"/>
      <c r="JSN207" s="64"/>
      <c r="JSO207" s="64"/>
      <c r="JSP207" s="64"/>
      <c r="JSQ207" s="64"/>
      <c r="JSR207" s="64"/>
      <c r="JSS207" s="64"/>
      <c r="JST207" s="64"/>
      <c r="JSU207" s="64"/>
      <c r="JSV207" s="64"/>
      <c r="JSW207" s="64"/>
      <c r="JSX207" s="64"/>
      <c r="JSY207" s="64"/>
      <c r="JSZ207" s="64"/>
      <c r="JTA207" s="64"/>
      <c r="JTB207" s="64"/>
      <c r="JTC207" s="64"/>
      <c r="JTD207" s="64"/>
      <c r="JTE207" s="64"/>
      <c r="JTF207" s="64"/>
      <c r="JTG207" s="64"/>
      <c r="JTH207" s="64"/>
      <c r="JTI207" s="64"/>
      <c r="JTJ207" s="64"/>
      <c r="JTK207" s="64"/>
      <c r="JTL207" s="64"/>
      <c r="JTM207" s="64"/>
      <c r="JTN207" s="64"/>
      <c r="JTO207" s="64"/>
      <c r="JTP207" s="64"/>
      <c r="JTQ207" s="64"/>
      <c r="JTR207" s="64"/>
      <c r="JTS207" s="64"/>
      <c r="JTT207" s="64"/>
      <c r="JTU207" s="64"/>
      <c r="JTV207" s="64"/>
      <c r="JTW207" s="64"/>
      <c r="JTX207" s="64"/>
      <c r="JTY207" s="64"/>
      <c r="JTZ207" s="64"/>
      <c r="JUA207" s="64"/>
      <c r="JUB207" s="64"/>
      <c r="JUC207" s="64"/>
      <c r="JUD207" s="64"/>
      <c r="JUE207" s="64"/>
      <c r="JUF207" s="64"/>
      <c r="JUG207" s="64"/>
      <c r="JUH207" s="64"/>
      <c r="JUI207" s="64"/>
      <c r="JUJ207" s="64"/>
      <c r="JUK207" s="64"/>
      <c r="JUL207" s="64"/>
      <c r="JUM207" s="64"/>
      <c r="JUN207" s="64"/>
      <c r="JUO207" s="64"/>
      <c r="JUP207" s="64"/>
      <c r="JUQ207" s="64"/>
      <c r="JUR207" s="64"/>
      <c r="JUS207" s="64"/>
      <c r="JUT207" s="64"/>
      <c r="JUU207" s="64"/>
      <c r="JUV207" s="64"/>
      <c r="JUW207" s="64"/>
      <c r="JUX207" s="64"/>
      <c r="JUY207" s="64"/>
      <c r="JUZ207" s="64"/>
      <c r="JVA207" s="64"/>
      <c r="JVB207" s="64"/>
      <c r="JVC207" s="64"/>
      <c r="JVD207" s="64"/>
      <c r="JVE207" s="64"/>
      <c r="JVF207" s="64"/>
      <c r="JVG207" s="64"/>
      <c r="JVH207" s="64"/>
      <c r="JVI207" s="64"/>
      <c r="JVJ207" s="64"/>
      <c r="JVK207" s="64"/>
      <c r="JVL207" s="64"/>
      <c r="JVM207" s="64"/>
      <c r="JVN207" s="64"/>
      <c r="JVO207" s="64"/>
      <c r="JVP207" s="64"/>
      <c r="JVQ207" s="64"/>
      <c r="JVR207" s="64"/>
      <c r="JVS207" s="64"/>
      <c r="JVT207" s="64"/>
      <c r="JVU207" s="64"/>
      <c r="JVV207" s="64"/>
      <c r="JVW207" s="64"/>
      <c r="JVX207" s="64"/>
      <c r="JVY207" s="64"/>
      <c r="JVZ207" s="64"/>
      <c r="JWA207" s="64"/>
      <c r="JWB207" s="64"/>
      <c r="JWC207" s="64"/>
      <c r="JWD207" s="64"/>
      <c r="JWE207" s="64"/>
      <c r="JWF207" s="64"/>
      <c r="JWG207" s="64"/>
      <c r="JWH207" s="64"/>
      <c r="JWI207" s="64"/>
      <c r="JWJ207" s="64"/>
      <c r="JWK207" s="64"/>
      <c r="JWL207" s="64"/>
      <c r="JWM207" s="64"/>
      <c r="JWN207" s="64"/>
      <c r="JWO207" s="64"/>
      <c r="JWP207" s="64"/>
      <c r="JWQ207" s="64"/>
      <c r="JWR207" s="64"/>
      <c r="JWS207" s="64"/>
      <c r="JWT207" s="64"/>
      <c r="JWU207" s="64"/>
      <c r="JWV207" s="64"/>
      <c r="JWW207" s="64"/>
      <c r="JWX207" s="64"/>
      <c r="JWY207" s="64"/>
      <c r="JWZ207" s="64"/>
      <c r="JXA207" s="64"/>
      <c r="JXB207" s="64"/>
      <c r="JXC207" s="64"/>
      <c r="JXD207" s="64"/>
      <c r="JXE207" s="64"/>
      <c r="JXF207" s="64"/>
      <c r="JXG207" s="64"/>
      <c r="JXH207" s="64"/>
      <c r="JXI207" s="64"/>
      <c r="JXJ207" s="64"/>
      <c r="JXK207" s="64"/>
      <c r="JXL207" s="64"/>
      <c r="JXM207" s="64"/>
      <c r="JXN207" s="64"/>
      <c r="JXO207" s="64"/>
      <c r="JXP207" s="64"/>
      <c r="JXQ207" s="64"/>
      <c r="JXR207" s="64"/>
      <c r="JXS207" s="64"/>
      <c r="JXT207" s="64"/>
      <c r="JXU207" s="64"/>
      <c r="JXV207" s="64"/>
      <c r="JXW207" s="64"/>
      <c r="JXX207" s="64"/>
      <c r="JXY207" s="64"/>
      <c r="JXZ207" s="64"/>
      <c r="JYA207" s="64"/>
      <c r="JYB207" s="64"/>
      <c r="JYC207" s="64"/>
      <c r="JYD207" s="64"/>
      <c r="JYE207" s="64"/>
      <c r="JYF207" s="64"/>
      <c r="JYG207" s="64"/>
      <c r="JYH207" s="64"/>
      <c r="JYI207" s="64"/>
      <c r="JYJ207" s="64"/>
      <c r="JYK207" s="64"/>
      <c r="JYL207" s="64"/>
      <c r="JYM207" s="64"/>
      <c r="JYN207" s="64"/>
      <c r="JYP207" s="64"/>
      <c r="JYR207" s="64"/>
      <c r="JYS207" s="64"/>
      <c r="JYT207" s="64"/>
      <c r="JYU207" s="64"/>
      <c r="JYV207" s="64"/>
      <c r="JYW207" s="64"/>
      <c r="JYX207" s="64"/>
      <c r="JYY207" s="64"/>
      <c r="JZD207" s="64"/>
      <c r="JZE207" s="64"/>
      <c r="JZF207" s="64"/>
      <c r="JZG207" s="64"/>
      <c r="JZH207" s="64"/>
      <c r="JZI207" s="64"/>
      <c r="JZJ207" s="64"/>
      <c r="JZK207" s="64"/>
      <c r="JZL207" s="64"/>
      <c r="JZM207" s="64"/>
      <c r="JZN207" s="64"/>
      <c r="JZO207" s="64"/>
      <c r="JZP207" s="64"/>
      <c r="JZQ207" s="64"/>
      <c r="JZR207" s="64"/>
      <c r="JZS207" s="64"/>
      <c r="JZT207" s="64"/>
      <c r="JZU207" s="64"/>
      <c r="JZV207" s="64"/>
      <c r="JZW207" s="64"/>
      <c r="JZX207" s="64"/>
      <c r="JZY207" s="64"/>
      <c r="JZZ207" s="64"/>
      <c r="KAA207" s="64"/>
      <c r="KAB207" s="64"/>
      <c r="KAC207" s="64"/>
      <c r="KAD207" s="64"/>
      <c r="KAE207" s="64"/>
      <c r="KAF207" s="64"/>
      <c r="KAG207" s="64"/>
      <c r="KAH207" s="64"/>
      <c r="KAI207" s="64"/>
      <c r="KAJ207" s="64"/>
      <c r="KAK207" s="64"/>
      <c r="KAL207" s="64"/>
      <c r="KAM207" s="64"/>
      <c r="KAN207" s="64"/>
      <c r="KAO207" s="64"/>
      <c r="KAP207" s="64"/>
      <c r="KAQ207" s="64"/>
      <c r="KAR207" s="64"/>
      <c r="KAS207" s="64"/>
      <c r="KAT207" s="64"/>
      <c r="KAU207" s="64"/>
      <c r="KAV207" s="64"/>
      <c r="KAW207" s="64"/>
      <c r="KAX207" s="64"/>
      <c r="KAY207" s="64"/>
      <c r="KAZ207" s="64"/>
      <c r="KBA207" s="64"/>
      <c r="KBB207" s="64"/>
      <c r="KBC207" s="64"/>
      <c r="KBD207" s="64"/>
      <c r="KBE207" s="64"/>
      <c r="KBF207" s="64"/>
      <c r="KBG207" s="64"/>
      <c r="KBH207" s="64"/>
      <c r="KBI207" s="64"/>
      <c r="KBJ207" s="64"/>
      <c r="KBK207" s="64"/>
      <c r="KBL207" s="64"/>
      <c r="KBM207" s="64"/>
      <c r="KBN207" s="64"/>
      <c r="KBO207" s="64"/>
      <c r="KBP207" s="64"/>
      <c r="KBQ207" s="64"/>
      <c r="KBR207" s="64"/>
      <c r="KBS207" s="64"/>
      <c r="KBT207" s="64"/>
      <c r="KBU207" s="64"/>
      <c r="KBV207" s="64"/>
      <c r="KBW207" s="64"/>
      <c r="KBX207" s="64"/>
      <c r="KBY207" s="64"/>
      <c r="KBZ207" s="64"/>
      <c r="KCA207" s="64"/>
      <c r="KCB207" s="64"/>
      <c r="KCC207" s="64"/>
      <c r="KCD207" s="64"/>
      <c r="KCE207" s="64"/>
      <c r="KCF207" s="64"/>
      <c r="KCG207" s="64"/>
      <c r="KCH207" s="64"/>
      <c r="KCI207" s="64"/>
      <c r="KCJ207" s="64"/>
      <c r="KCK207" s="64"/>
      <c r="KCL207" s="64"/>
      <c r="KCM207" s="64"/>
      <c r="KCN207" s="64"/>
      <c r="KCO207" s="64"/>
      <c r="KCP207" s="64"/>
      <c r="KCQ207" s="64"/>
      <c r="KCR207" s="64"/>
      <c r="KCS207" s="64"/>
      <c r="KCT207" s="64"/>
      <c r="KCU207" s="64"/>
      <c r="KCV207" s="64"/>
      <c r="KCW207" s="64"/>
      <c r="KCX207" s="64"/>
      <c r="KCY207" s="64"/>
      <c r="KCZ207" s="64"/>
      <c r="KDA207" s="64"/>
      <c r="KDB207" s="64"/>
      <c r="KDC207" s="64"/>
      <c r="KDD207" s="64"/>
      <c r="KDE207" s="64"/>
      <c r="KDF207" s="64"/>
      <c r="KDG207" s="64"/>
      <c r="KDH207" s="64"/>
      <c r="KDI207" s="64"/>
      <c r="KDJ207" s="64"/>
      <c r="KDK207" s="64"/>
      <c r="KDL207" s="64"/>
      <c r="KDM207" s="64"/>
      <c r="KDN207" s="64"/>
      <c r="KDO207" s="64"/>
      <c r="KDP207" s="64"/>
      <c r="KDQ207" s="64"/>
      <c r="KDR207" s="64"/>
      <c r="KDS207" s="64"/>
      <c r="KDT207" s="64"/>
      <c r="KDU207" s="64"/>
      <c r="KDV207" s="64"/>
      <c r="KDW207" s="64"/>
      <c r="KDX207" s="64"/>
      <c r="KDY207" s="64"/>
      <c r="KDZ207" s="64"/>
      <c r="KEA207" s="64"/>
      <c r="KEB207" s="64"/>
      <c r="KEC207" s="64"/>
      <c r="KED207" s="64"/>
      <c r="KEE207" s="64"/>
      <c r="KEF207" s="64"/>
      <c r="KEG207" s="64"/>
      <c r="KEH207" s="64"/>
      <c r="KEI207" s="64"/>
      <c r="KEJ207" s="64"/>
      <c r="KEK207" s="64"/>
      <c r="KEL207" s="64"/>
      <c r="KEM207" s="64"/>
      <c r="KEN207" s="64"/>
      <c r="KEO207" s="64"/>
      <c r="KEP207" s="64"/>
      <c r="KEQ207" s="64"/>
      <c r="KER207" s="64"/>
      <c r="KES207" s="64"/>
      <c r="KET207" s="64"/>
      <c r="KEU207" s="64"/>
      <c r="KEV207" s="64"/>
      <c r="KEW207" s="64"/>
      <c r="KEX207" s="64"/>
      <c r="KEY207" s="64"/>
      <c r="KEZ207" s="64"/>
      <c r="KFA207" s="64"/>
      <c r="KFB207" s="64"/>
      <c r="KFC207" s="64"/>
      <c r="KFD207" s="64"/>
      <c r="KFE207" s="64"/>
      <c r="KFF207" s="64"/>
      <c r="KFG207" s="64"/>
      <c r="KFH207" s="64"/>
      <c r="KFI207" s="64"/>
      <c r="KFJ207" s="64"/>
      <c r="KFK207" s="64"/>
      <c r="KFL207" s="64"/>
      <c r="KFM207" s="64"/>
      <c r="KFN207" s="64"/>
      <c r="KFO207" s="64"/>
      <c r="KFP207" s="64"/>
      <c r="KFQ207" s="64"/>
      <c r="KFR207" s="64"/>
      <c r="KFS207" s="64"/>
      <c r="KFT207" s="64"/>
      <c r="KFU207" s="64"/>
      <c r="KFV207" s="64"/>
      <c r="KFW207" s="64"/>
      <c r="KFX207" s="64"/>
      <c r="KFY207" s="64"/>
      <c r="KFZ207" s="64"/>
      <c r="KGA207" s="64"/>
      <c r="KGB207" s="64"/>
      <c r="KGC207" s="64"/>
      <c r="KGD207" s="64"/>
      <c r="KGE207" s="64"/>
      <c r="KGF207" s="64"/>
      <c r="KGG207" s="64"/>
      <c r="KGH207" s="64"/>
      <c r="KGI207" s="64"/>
      <c r="KGJ207" s="64"/>
      <c r="KGK207" s="64"/>
      <c r="KGL207" s="64"/>
      <c r="KGM207" s="64"/>
      <c r="KGN207" s="64"/>
      <c r="KGO207" s="64"/>
      <c r="KGP207" s="64"/>
      <c r="KGQ207" s="64"/>
      <c r="KGR207" s="64"/>
      <c r="KGS207" s="64"/>
      <c r="KGT207" s="64"/>
      <c r="KGU207" s="64"/>
      <c r="KGV207" s="64"/>
      <c r="KGW207" s="64"/>
      <c r="KGX207" s="64"/>
      <c r="KGY207" s="64"/>
      <c r="KGZ207" s="64"/>
      <c r="KHA207" s="64"/>
      <c r="KHB207" s="64"/>
      <c r="KHC207" s="64"/>
      <c r="KHD207" s="64"/>
      <c r="KHE207" s="64"/>
      <c r="KHF207" s="64"/>
      <c r="KHG207" s="64"/>
      <c r="KHH207" s="64"/>
      <c r="KHI207" s="64"/>
      <c r="KHJ207" s="64"/>
      <c r="KHK207" s="64"/>
      <c r="KHL207" s="64"/>
      <c r="KHM207" s="64"/>
      <c r="KHN207" s="64"/>
      <c r="KHO207" s="64"/>
      <c r="KHP207" s="64"/>
      <c r="KHQ207" s="64"/>
      <c r="KHR207" s="64"/>
      <c r="KHS207" s="64"/>
      <c r="KHT207" s="64"/>
      <c r="KHU207" s="64"/>
      <c r="KHV207" s="64"/>
      <c r="KHW207" s="64"/>
      <c r="KHX207" s="64"/>
      <c r="KHY207" s="64"/>
      <c r="KHZ207" s="64"/>
      <c r="KIA207" s="64"/>
      <c r="KIB207" s="64"/>
      <c r="KIC207" s="64"/>
      <c r="KID207" s="64"/>
      <c r="KIE207" s="64"/>
      <c r="KIF207" s="64"/>
      <c r="KIG207" s="64"/>
      <c r="KIH207" s="64"/>
      <c r="KII207" s="64"/>
      <c r="KIJ207" s="64"/>
      <c r="KIL207" s="64"/>
      <c r="KIN207" s="64"/>
      <c r="KIO207" s="64"/>
      <c r="KIP207" s="64"/>
      <c r="KIQ207" s="64"/>
      <c r="KIR207" s="64"/>
      <c r="KIS207" s="64"/>
      <c r="KIT207" s="64"/>
      <c r="KIU207" s="64"/>
      <c r="KIZ207" s="64"/>
      <c r="KJA207" s="64"/>
      <c r="KJB207" s="64"/>
      <c r="KJC207" s="64"/>
      <c r="KJD207" s="64"/>
      <c r="KJE207" s="64"/>
      <c r="KJF207" s="64"/>
      <c r="KJG207" s="64"/>
      <c r="KJH207" s="64"/>
      <c r="KJI207" s="64"/>
      <c r="KJJ207" s="64"/>
      <c r="KJK207" s="64"/>
      <c r="KJL207" s="64"/>
      <c r="KJM207" s="64"/>
      <c r="KJN207" s="64"/>
      <c r="KJO207" s="64"/>
      <c r="KJP207" s="64"/>
      <c r="KJQ207" s="64"/>
      <c r="KJR207" s="64"/>
      <c r="KJS207" s="64"/>
      <c r="KJT207" s="64"/>
      <c r="KJU207" s="64"/>
      <c r="KJV207" s="64"/>
      <c r="KJW207" s="64"/>
      <c r="KJX207" s="64"/>
      <c r="KJY207" s="64"/>
      <c r="KJZ207" s="64"/>
      <c r="KKA207" s="64"/>
      <c r="KKB207" s="64"/>
      <c r="KKC207" s="64"/>
      <c r="KKD207" s="64"/>
      <c r="KKE207" s="64"/>
      <c r="KKF207" s="64"/>
      <c r="KKG207" s="64"/>
      <c r="KKH207" s="64"/>
      <c r="KKI207" s="64"/>
      <c r="KKJ207" s="64"/>
      <c r="KKK207" s="64"/>
      <c r="KKL207" s="64"/>
      <c r="KKM207" s="64"/>
      <c r="KKN207" s="64"/>
      <c r="KKO207" s="64"/>
      <c r="KKP207" s="64"/>
      <c r="KKQ207" s="64"/>
      <c r="KKR207" s="64"/>
      <c r="KKS207" s="64"/>
      <c r="KKT207" s="64"/>
      <c r="KKU207" s="64"/>
      <c r="KKV207" s="64"/>
      <c r="KKW207" s="64"/>
      <c r="KKX207" s="64"/>
      <c r="KKY207" s="64"/>
      <c r="KKZ207" s="64"/>
      <c r="KLA207" s="64"/>
      <c r="KLB207" s="64"/>
      <c r="KLC207" s="64"/>
      <c r="KLD207" s="64"/>
      <c r="KLE207" s="64"/>
      <c r="KLF207" s="64"/>
      <c r="KLG207" s="64"/>
      <c r="KLH207" s="64"/>
      <c r="KLI207" s="64"/>
      <c r="KLJ207" s="64"/>
      <c r="KLK207" s="64"/>
      <c r="KLL207" s="64"/>
      <c r="KLM207" s="64"/>
      <c r="KLN207" s="64"/>
      <c r="KLO207" s="64"/>
      <c r="KLP207" s="64"/>
      <c r="KLQ207" s="64"/>
      <c r="KLR207" s="64"/>
      <c r="KLS207" s="64"/>
      <c r="KLT207" s="64"/>
      <c r="KLU207" s="64"/>
      <c r="KLV207" s="64"/>
      <c r="KLW207" s="64"/>
      <c r="KLX207" s="64"/>
      <c r="KLY207" s="64"/>
      <c r="KLZ207" s="64"/>
      <c r="KMA207" s="64"/>
      <c r="KMB207" s="64"/>
      <c r="KMC207" s="64"/>
      <c r="KMD207" s="64"/>
      <c r="KME207" s="64"/>
      <c r="KMF207" s="64"/>
      <c r="KMG207" s="64"/>
      <c r="KMH207" s="64"/>
      <c r="KMI207" s="64"/>
      <c r="KMJ207" s="64"/>
      <c r="KMK207" s="64"/>
      <c r="KML207" s="64"/>
      <c r="KMM207" s="64"/>
      <c r="KMN207" s="64"/>
      <c r="KMO207" s="64"/>
      <c r="KMP207" s="64"/>
      <c r="KMQ207" s="64"/>
      <c r="KMR207" s="64"/>
      <c r="KMS207" s="64"/>
      <c r="KMT207" s="64"/>
      <c r="KMU207" s="64"/>
      <c r="KMV207" s="64"/>
      <c r="KMW207" s="64"/>
      <c r="KMX207" s="64"/>
      <c r="KMY207" s="64"/>
      <c r="KMZ207" s="64"/>
      <c r="KNA207" s="64"/>
      <c r="KNB207" s="64"/>
      <c r="KNC207" s="64"/>
      <c r="KND207" s="64"/>
      <c r="KNE207" s="64"/>
      <c r="KNF207" s="64"/>
      <c r="KNG207" s="64"/>
      <c r="KNH207" s="64"/>
      <c r="KNI207" s="64"/>
      <c r="KNJ207" s="64"/>
      <c r="KNK207" s="64"/>
      <c r="KNL207" s="64"/>
      <c r="KNM207" s="64"/>
      <c r="KNN207" s="64"/>
      <c r="KNO207" s="64"/>
      <c r="KNP207" s="64"/>
      <c r="KNQ207" s="64"/>
      <c r="KNR207" s="64"/>
      <c r="KNS207" s="64"/>
      <c r="KNT207" s="64"/>
      <c r="KNU207" s="64"/>
      <c r="KNV207" s="64"/>
      <c r="KNW207" s="64"/>
      <c r="KNX207" s="64"/>
      <c r="KNY207" s="64"/>
      <c r="KNZ207" s="64"/>
      <c r="KOA207" s="64"/>
      <c r="KOB207" s="64"/>
      <c r="KOC207" s="64"/>
      <c r="KOD207" s="64"/>
      <c r="KOE207" s="64"/>
      <c r="KOF207" s="64"/>
      <c r="KOG207" s="64"/>
      <c r="KOH207" s="64"/>
      <c r="KOI207" s="64"/>
      <c r="KOJ207" s="64"/>
      <c r="KOK207" s="64"/>
      <c r="KOL207" s="64"/>
      <c r="KOM207" s="64"/>
      <c r="KON207" s="64"/>
      <c r="KOO207" s="64"/>
      <c r="KOP207" s="64"/>
      <c r="KOQ207" s="64"/>
      <c r="KOR207" s="64"/>
      <c r="KOS207" s="64"/>
      <c r="KOT207" s="64"/>
      <c r="KOU207" s="64"/>
      <c r="KOV207" s="64"/>
      <c r="KOW207" s="64"/>
      <c r="KOX207" s="64"/>
      <c r="KOY207" s="64"/>
      <c r="KOZ207" s="64"/>
      <c r="KPA207" s="64"/>
      <c r="KPB207" s="64"/>
      <c r="KPC207" s="64"/>
      <c r="KPD207" s="64"/>
      <c r="KPE207" s="64"/>
      <c r="KPF207" s="64"/>
      <c r="KPG207" s="64"/>
      <c r="KPH207" s="64"/>
      <c r="KPI207" s="64"/>
      <c r="KPJ207" s="64"/>
      <c r="KPK207" s="64"/>
      <c r="KPL207" s="64"/>
      <c r="KPM207" s="64"/>
      <c r="KPN207" s="64"/>
      <c r="KPO207" s="64"/>
      <c r="KPP207" s="64"/>
      <c r="KPQ207" s="64"/>
      <c r="KPR207" s="64"/>
      <c r="KPS207" s="64"/>
      <c r="KPT207" s="64"/>
      <c r="KPU207" s="64"/>
      <c r="KPV207" s="64"/>
      <c r="KPW207" s="64"/>
      <c r="KPX207" s="64"/>
      <c r="KPY207" s="64"/>
      <c r="KPZ207" s="64"/>
      <c r="KQA207" s="64"/>
      <c r="KQB207" s="64"/>
      <c r="KQC207" s="64"/>
      <c r="KQD207" s="64"/>
      <c r="KQE207" s="64"/>
      <c r="KQF207" s="64"/>
      <c r="KQG207" s="64"/>
      <c r="KQH207" s="64"/>
      <c r="KQI207" s="64"/>
      <c r="KQJ207" s="64"/>
      <c r="KQK207" s="64"/>
      <c r="KQL207" s="64"/>
      <c r="KQM207" s="64"/>
      <c r="KQN207" s="64"/>
      <c r="KQO207" s="64"/>
      <c r="KQP207" s="64"/>
      <c r="KQQ207" s="64"/>
      <c r="KQR207" s="64"/>
      <c r="KQS207" s="64"/>
      <c r="KQT207" s="64"/>
      <c r="KQU207" s="64"/>
      <c r="KQV207" s="64"/>
      <c r="KQW207" s="64"/>
      <c r="KQX207" s="64"/>
      <c r="KQY207" s="64"/>
      <c r="KQZ207" s="64"/>
      <c r="KRA207" s="64"/>
      <c r="KRB207" s="64"/>
      <c r="KRC207" s="64"/>
      <c r="KRD207" s="64"/>
      <c r="KRE207" s="64"/>
      <c r="KRF207" s="64"/>
      <c r="KRG207" s="64"/>
      <c r="KRH207" s="64"/>
      <c r="KRI207" s="64"/>
      <c r="KRJ207" s="64"/>
      <c r="KRK207" s="64"/>
      <c r="KRL207" s="64"/>
      <c r="KRM207" s="64"/>
      <c r="KRN207" s="64"/>
      <c r="KRO207" s="64"/>
      <c r="KRP207" s="64"/>
      <c r="KRQ207" s="64"/>
      <c r="KRR207" s="64"/>
      <c r="KRS207" s="64"/>
      <c r="KRT207" s="64"/>
      <c r="KRU207" s="64"/>
      <c r="KRV207" s="64"/>
      <c r="KRW207" s="64"/>
      <c r="KRX207" s="64"/>
      <c r="KRY207" s="64"/>
      <c r="KRZ207" s="64"/>
      <c r="KSA207" s="64"/>
      <c r="KSB207" s="64"/>
      <c r="KSC207" s="64"/>
      <c r="KSD207" s="64"/>
      <c r="KSE207" s="64"/>
      <c r="KSF207" s="64"/>
      <c r="KSH207" s="64"/>
      <c r="KSJ207" s="64"/>
      <c r="KSK207" s="64"/>
      <c r="KSL207" s="64"/>
      <c r="KSM207" s="64"/>
      <c r="KSN207" s="64"/>
      <c r="KSO207" s="64"/>
      <c r="KSP207" s="64"/>
      <c r="KSQ207" s="64"/>
      <c r="KSV207" s="64"/>
      <c r="KSW207" s="64"/>
      <c r="KSX207" s="64"/>
      <c r="KSY207" s="64"/>
      <c r="KSZ207" s="64"/>
      <c r="KTA207" s="64"/>
      <c r="KTB207" s="64"/>
      <c r="KTC207" s="64"/>
      <c r="KTD207" s="64"/>
      <c r="KTE207" s="64"/>
      <c r="KTF207" s="64"/>
      <c r="KTG207" s="64"/>
      <c r="KTH207" s="64"/>
      <c r="KTI207" s="64"/>
      <c r="KTJ207" s="64"/>
      <c r="KTK207" s="64"/>
      <c r="KTL207" s="64"/>
      <c r="KTM207" s="64"/>
      <c r="KTN207" s="64"/>
      <c r="KTO207" s="64"/>
      <c r="KTP207" s="64"/>
      <c r="KTQ207" s="64"/>
      <c r="KTR207" s="64"/>
      <c r="KTS207" s="64"/>
      <c r="KTT207" s="64"/>
      <c r="KTU207" s="64"/>
      <c r="KTV207" s="64"/>
      <c r="KTW207" s="64"/>
      <c r="KTX207" s="64"/>
      <c r="KTY207" s="64"/>
      <c r="KTZ207" s="64"/>
      <c r="KUA207" s="64"/>
      <c r="KUB207" s="64"/>
      <c r="KUC207" s="64"/>
      <c r="KUD207" s="64"/>
      <c r="KUE207" s="64"/>
      <c r="KUF207" s="64"/>
      <c r="KUG207" s="64"/>
      <c r="KUH207" s="64"/>
      <c r="KUI207" s="64"/>
      <c r="KUJ207" s="64"/>
      <c r="KUK207" s="64"/>
      <c r="KUL207" s="64"/>
      <c r="KUM207" s="64"/>
      <c r="KUN207" s="64"/>
      <c r="KUO207" s="64"/>
      <c r="KUP207" s="64"/>
      <c r="KUQ207" s="64"/>
      <c r="KUR207" s="64"/>
      <c r="KUS207" s="64"/>
      <c r="KUT207" s="64"/>
      <c r="KUU207" s="64"/>
      <c r="KUV207" s="64"/>
      <c r="KUW207" s="64"/>
      <c r="KUX207" s="64"/>
      <c r="KUY207" s="64"/>
      <c r="KUZ207" s="64"/>
      <c r="KVA207" s="64"/>
      <c r="KVB207" s="64"/>
      <c r="KVC207" s="64"/>
      <c r="KVD207" s="64"/>
      <c r="KVE207" s="64"/>
      <c r="KVF207" s="64"/>
      <c r="KVG207" s="64"/>
      <c r="KVH207" s="64"/>
      <c r="KVI207" s="64"/>
      <c r="KVJ207" s="64"/>
      <c r="KVK207" s="64"/>
      <c r="KVL207" s="64"/>
      <c r="KVM207" s="64"/>
      <c r="KVN207" s="64"/>
      <c r="KVO207" s="64"/>
      <c r="KVP207" s="64"/>
      <c r="KVQ207" s="64"/>
      <c r="KVR207" s="64"/>
      <c r="KVS207" s="64"/>
      <c r="KVT207" s="64"/>
      <c r="KVU207" s="64"/>
      <c r="KVV207" s="64"/>
      <c r="KVW207" s="64"/>
      <c r="KVX207" s="64"/>
      <c r="KVY207" s="64"/>
      <c r="KVZ207" s="64"/>
      <c r="KWA207" s="64"/>
      <c r="KWB207" s="64"/>
      <c r="KWC207" s="64"/>
      <c r="KWD207" s="64"/>
      <c r="KWE207" s="64"/>
      <c r="KWF207" s="64"/>
      <c r="KWG207" s="64"/>
      <c r="KWH207" s="64"/>
      <c r="KWI207" s="64"/>
      <c r="KWJ207" s="64"/>
      <c r="KWK207" s="64"/>
      <c r="KWL207" s="64"/>
      <c r="KWM207" s="64"/>
      <c r="KWN207" s="64"/>
      <c r="KWO207" s="64"/>
      <c r="KWP207" s="64"/>
      <c r="KWQ207" s="64"/>
      <c r="KWR207" s="64"/>
      <c r="KWS207" s="64"/>
      <c r="KWT207" s="64"/>
      <c r="KWU207" s="64"/>
      <c r="KWV207" s="64"/>
      <c r="KWW207" s="64"/>
      <c r="KWX207" s="64"/>
      <c r="KWY207" s="64"/>
      <c r="KWZ207" s="64"/>
      <c r="KXA207" s="64"/>
      <c r="KXB207" s="64"/>
      <c r="KXC207" s="64"/>
      <c r="KXD207" s="64"/>
      <c r="KXE207" s="64"/>
      <c r="KXF207" s="64"/>
      <c r="KXG207" s="64"/>
      <c r="KXH207" s="64"/>
      <c r="KXI207" s="64"/>
      <c r="KXJ207" s="64"/>
      <c r="KXK207" s="64"/>
      <c r="KXL207" s="64"/>
      <c r="KXM207" s="64"/>
      <c r="KXN207" s="64"/>
      <c r="KXO207" s="64"/>
      <c r="KXP207" s="64"/>
      <c r="KXQ207" s="64"/>
      <c r="KXR207" s="64"/>
      <c r="KXS207" s="64"/>
      <c r="KXT207" s="64"/>
      <c r="KXU207" s="64"/>
      <c r="KXV207" s="64"/>
      <c r="KXW207" s="64"/>
      <c r="KXX207" s="64"/>
      <c r="KXY207" s="64"/>
      <c r="KXZ207" s="64"/>
      <c r="KYA207" s="64"/>
      <c r="KYB207" s="64"/>
      <c r="KYC207" s="64"/>
      <c r="KYD207" s="64"/>
      <c r="KYE207" s="64"/>
      <c r="KYF207" s="64"/>
      <c r="KYG207" s="64"/>
      <c r="KYH207" s="64"/>
      <c r="KYI207" s="64"/>
      <c r="KYJ207" s="64"/>
      <c r="KYK207" s="64"/>
      <c r="KYL207" s="64"/>
      <c r="KYM207" s="64"/>
      <c r="KYN207" s="64"/>
      <c r="KYO207" s="64"/>
      <c r="KYP207" s="64"/>
      <c r="KYQ207" s="64"/>
      <c r="KYR207" s="64"/>
      <c r="KYS207" s="64"/>
      <c r="KYT207" s="64"/>
      <c r="KYU207" s="64"/>
      <c r="KYV207" s="64"/>
      <c r="KYW207" s="64"/>
      <c r="KYX207" s="64"/>
      <c r="KYY207" s="64"/>
      <c r="KYZ207" s="64"/>
      <c r="KZA207" s="64"/>
      <c r="KZB207" s="64"/>
      <c r="KZC207" s="64"/>
      <c r="KZD207" s="64"/>
      <c r="KZE207" s="64"/>
      <c r="KZF207" s="64"/>
      <c r="KZG207" s="64"/>
      <c r="KZH207" s="64"/>
      <c r="KZI207" s="64"/>
      <c r="KZJ207" s="64"/>
      <c r="KZK207" s="64"/>
      <c r="KZL207" s="64"/>
      <c r="KZM207" s="64"/>
      <c r="KZN207" s="64"/>
      <c r="KZO207" s="64"/>
      <c r="KZP207" s="64"/>
      <c r="KZQ207" s="64"/>
      <c r="KZR207" s="64"/>
      <c r="KZS207" s="64"/>
      <c r="KZT207" s="64"/>
      <c r="KZU207" s="64"/>
      <c r="KZV207" s="64"/>
      <c r="KZW207" s="64"/>
      <c r="KZX207" s="64"/>
      <c r="KZY207" s="64"/>
      <c r="KZZ207" s="64"/>
      <c r="LAA207" s="64"/>
      <c r="LAB207" s="64"/>
      <c r="LAC207" s="64"/>
      <c r="LAD207" s="64"/>
      <c r="LAE207" s="64"/>
      <c r="LAF207" s="64"/>
      <c r="LAG207" s="64"/>
      <c r="LAH207" s="64"/>
      <c r="LAI207" s="64"/>
      <c r="LAJ207" s="64"/>
      <c r="LAK207" s="64"/>
      <c r="LAL207" s="64"/>
      <c r="LAM207" s="64"/>
      <c r="LAN207" s="64"/>
      <c r="LAO207" s="64"/>
      <c r="LAP207" s="64"/>
      <c r="LAQ207" s="64"/>
      <c r="LAR207" s="64"/>
      <c r="LAS207" s="64"/>
      <c r="LAT207" s="64"/>
      <c r="LAU207" s="64"/>
      <c r="LAV207" s="64"/>
      <c r="LAW207" s="64"/>
      <c r="LAX207" s="64"/>
      <c r="LAY207" s="64"/>
      <c r="LAZ207" s="64"/>
      <c r="LBA207" s="64"/>
      <c r="LBB207" s="64"/>
      <c r="LBC207" s="64"/>
      <c r="LBD207" s="64"/>
      <c r="LBE207" s="64"/>
      <c r="LBF207" s="64"/>
      <c r="LBG207" s="64"/>
      <c r="LBH207" s="64"/>
      <c r="LBI207" s="64"/>
      <c r="LBJ207" s="64"/>
      <c r="LBK207" s="64"/>
      <c r="LBL207" s="64"/>
      <c r="LBM207" s="64"/>
      <c r="LBN207" s="64"/>
      <c r="LBO207" s="64"/>
      <c r="LBP207" s="64"/>
      <c r="LBQ207" s="64"/>
      <c r="LBR207" s="64"/>
      <c r="LBS207" s="64"/>
      <c r="LBT207" s="64"/>
      <c r="LBU207" s="64"/>
      <c r="LBV207" s="64"/>
      <c r="LBW207" s="64"/>
      <c r="LBX207" s="64"/>
      <c r="LBY207" s="64"/>
      <c r="LBZ207" s="64"/>
      <c r="LCA207" s="64"/>
      <c r="LCB207" s="64"/>
      <c r="LCD207" s="64"/>
      <c r="LCF207" s="64"/>
      <c r="LCG207" s="64"/>
      <c r="LCH207" s="64"/>
      <c r="LCI207" s="64"/>
      <c r="LCJ207" s="64"/>
      <c r="LCK207" s="64"/>
      <c r="LCL207" s="64"/>
      <c r="LCM207" s="64"/>
      <c r="LCR207" s="64"/>
      <c r="LCS207" s="64"/>
      <c r="LCT207" s="64"/>
      <c r="LCU207" s="64"/>
      <c r="LCV207" s="64"/>
      <c r="LCW207" s="64"/>
      <c r="LCX207" s="64"/>
      <c r="LCY207" s="64"/>
      <c r="LCZ207" s="64"/>
      <c r="LDA207" s="64"/>
      <c r="LDB207" s="64"/>
      <c r="LDC207" s="64"/>
      <c r="LDD207" s="64"/>
      <c r="LDE207" s="64"/>
      <c r="LDF207" s="64"/>
      <c r="LDG207" s="64"/>
      <c r="LDH207" s="64"/>
      <c r="LDI207" s="64"/>
      <c r="LDJ207" s="64"/>
      <c r="LDK207" s="64"/>
      <c r="LDL207" s="64"/>
      <c r="LDM207" s="64"/>
      <c r="LDN207" s="64"/>
      <c r="LDO207" s="64"/>
      <c r="LDP207" s="64"/>
      <c r="LDQ207" s="64"/>
      <c r="LDR207" s="64"/>
      <c r="LDS207" s="64"/>
      <c r="LDT207" s="64"/>
      <c r="LDU207" s="64"/>
      <c r="LDV207" s="64"/>
      <c r="LDW207" s="64"/>
      <c r="LDX207" s="64"/>
      <c r="LDY207" s="64"/>
      <c r="LDZ207" s="64"/>
      <c r="LEA207" s="64"/>
      <c r="LEB207" s="64"/>
      <c r="LEC207" s="64"/>
      <c r="LED207" s="64"/>
      <c r="LEE207" s="64"/>
      <c r="LEF207" s="64"/>
      <c r="LEG207" s="64"/>
      <c r="LEH207" s="64"/>
      <c r="LEI207" s="64"/>
      <c r="LEJ207" s="64"/>
      <c r="LEK207" s="64"/>
      <c r="LEL207" s="64"/>
      <c r="LEM207" s="64"/>
      <c r="LEN207" s="64"/>
      <c r="LEO207" s="64"/>
      <c r="LEP207" s="64"/>
      <c r="LEQ207" s="64"/>
      <c r="LER207" s="64"/>
      <c r="LES207" s="64"/>
      <c r="LET207" s="64"/>
      <c r="LEU207" s="64"/>
      <c r="LEV207" s="64"/>
      <c r="LEW207" s="64"/>
      <c r="LEX207" s="64"/>
      <c r="LEY207" s="64"/>
      <c r="LEZ207" s="64"/>
      <c r="LFA207" s="64"/>
      <c r="LFB207" s="64"/>
      <c r="LFC207" s="64"/>
      <c r="LFD207" s="64"/>
      <c r="LFE207" s="64"/>
      <c r="LFF207" s="64"/>
      <c r="LFG207" s="64"/>
      <c r="LFH207" s="64"/>
      <c r="LFI207" s="64"/>
      <c r="LFJ207" s="64"/>
      <c r="LFK207" s="64"/>
      <c r="LFL207" s="64"/>
      <c r="LFM207" s="64"/>
      <c r="LFN207" s="64"/>
      <c r="LFO207" s="64"/>
      <c r="LFP207" s="64"/>
      <c r="LFQ207" s="64"/>
      <c r="LFR207" s="64"/>
      <c r="LFS207" s="64"/>
      <c r="LFT207" s="64"/>
      <c r="LFU207" s="64"/>
      <c r="LFV207" s="64"/>
      <c r="LFW207" s="64"/>
      <c r="LFX207" s="64"/>
      <c r="LFY207" s="64"/>
      <c r="LFZ207" s="64"/>
      <c r="LGA207" s="64"/>
      <c r="LGB207" s="64"/>
      <c r="LGC207" s="64"/>
      <c r="LGD207" s="64"/>
      <c r="LGE207" s="64"/>
      <c r="LGF207" s="64"/>
      <c r="LGG207" s="64"/>
      <c r="LGH207" s="64"/>
      <c r="LGI207" s="64"/>
      <c r="LGJ207" s="64"/>
      <c r="LGK207" s="64"/>
      <c r="LGL207" s="64"/>
      <c r="LGM207" s="64"/>
      <c r="LGN207" s="64"/>
      <c r="LGO207" s="64"/>
      <c r="LGP207" s="64"/>
      <c r="LGQ207" s="64"/>
      <c r="LGR207" s="64"/>
      <c r="LGS207" s="64"/>
      <c r="LGT207" s="64"/>
      <c r="LGU207" s="64"/>
      <c r="LGV207" s="64"/>
      <c r="LGW207" s="64"/>
      <c r="LGX207" s="64"/>
      <c r="LGY207" s="64"/>
      <c r="LGZ207" s="64"/>
      <c r="LHA207" s="64"/>
      <c r="LHB207" s="64"/>
      <c r="LHC207" s="64"/>
      <c r="LHD207" s="64"/>
      <c r="LHE207" s="64"/>
      <c r="LHF207" s="64"/>
      <c r="LHG207" s="64"/>
      <c r="LHH207" s="64"/>
      <c r="LHI207" s="64"/>
      <c r="LHJ207" s="64"/>
      <c r="LHK207" s="64"/>
      <c r="LHL207" s="64"/>
      <c r="LHM207" s="64"/>
      <c r="LHN207" s="64"/>
      <c r="LHO207" s="64"/>
      <c r="LHP207" s="64"/>
      <c r="LHQ207" s="64"/>
      <c r="LHR207" s="64"/>
      <c r="LHS207" s="64"/>
      <c r="LHT207" s="64"/>
      <c r="LHU207" s="64"/>
      <c r="LHV207" s="64"/>
      <c r="LHW207" s="64"/>
      <c r="LHX207" s="64"/>
      <c r="LHY207" s="64"/>
      <c r="LHZ207" s="64"/>
      <c r="LIA207" s="64"/>
      <c r="LIB207" s="64"/>
      <c r="LIC207" s="64"/>
      <c r="LID207" s="64"/>
      <c r="LIE207" s="64"/>
      <c r="LIF207" s="64"/>
      <c r="LIG207" s="64"/>
      <c r="LIH207" s="64"/>
      <c r="LII207" s="64"/>
      <c r="LIJ207" s="64"/>
      <c r="LIK207" s="64"/>
      <c r="LIL207" s="64"/>
      <c r="LIM207" s="64"/>
      <c r="LIN207" s="64"/>
      <c r="LIO207" s="64"/>
      <c r="LIP207" s="64"/>
      <c r="LIQ207" s="64"/>
      <c r="LIR207" s="64"/>
      <c r="LIS207" s="64"/>
      <c r="LIT207" s="64"/>
      <c r="LIU207" s="64"/>
      <c r="LIV207" s="64"/>
      <c r="LIW207" s="64"/>
      <c r="LIX207" s="64"/>
      <c r="LIY207" s="64"/>
      <c r="LIZ207" s="64"/>
      <c r="LJA207" s="64"/>
      <c r="LJB207" s="64"/>
      <c r="LJC207" s="64"/>
      <c r="LJD207" s="64"/>
      <c r="LJE207" s="64"/>
      <c r="LJF207" s="64"/>
      <c r="LJG207" s="64"/>
      <c r="LJH207" s="64"/>
      <c r="LJI207" s="64"/>
      <c r="LJJ207" s="64"/>
      <c r="LJK207" s="64"/>
      <c r="LJL207" s="64"/>
      <c r="LJM207" s="64"/>
      <c r="LJN207" s="64"/>
      <c r="LJO207" s="64"/>
      <c r="LJP207" s="64"/>
      <c r="LJQ207" s="64"/>
      <c r="LJR207" s="64"/>
      <c r="LJS207" s="64"/>
      <c r="LJT207" s="64"/>
      <c r="LJU207" s="64"/>
      <c r="LJV207" s="64"/>
      <c r="LJW207" s="64"/>
      <c r="LJX207" s="64"/>
      <c r="LJY207" s="64"/>
      <c r="LJZ207" s="64"/>
      <c r="LKA207" s="64"/>
      <c r="LKB207" s="64"/>
      <c r="LKC207" s="64"/>
      <c r="LKD207" s="64"/>
      <c r="LKE207" s="64"/>
      <c r="LKF207" s="64"/>
      <c r="LKG207" s="64"/>
      <c r="LKH207" s="64"/>
      <c r="LKI207" s="64"/>
      <c r="LKJ207" s="64"/>
      <c r="LKK207" s="64"/>
      <c r="LKL207" s="64"/>
      <c r="LKM207" s="64"/>
      <c r="LKN207" s="64"/>
      <c r="LKO207" s="64"/>
      <c r="LKP207" s="64"/>
      <c r="LKQ207" s="64"/>
      <c r="LKR207" s="64"/>
      <c r="LKS207" s="64"/>
      <c r="LKT207" s="64"/>
      <c r="LKU207" s="64"/>
      <c r="LKV207" s="64"/>
      <c r="LKW207" s="64"/>
      <c r="LKX207" s="64"/>
      <c r="LKY207" s="64"/>
      <c r="LKZ207" s="64"/>
      <c r="LLA207" s="64"/>
      <c r="LLB207" s="64"/>
      <c r="LLC207" s="64"/>
      <c r="LLD207" s="64"/>
      <c r="LLE207" s="64"/>
      <c r="LLF207" s="64"/>
      <c r="LLG207" s="64"/>
      <c r="LLH207" s="64"/>
      <c r="LLI207" s="64"/>
      <c r="LLJ207" s="64"/>
      <c r="LLK207" s="64"/>
      <c r="LLL207" s="64"/>
      <c r="LLM207" s="64"/>
      <c r="LLN207" s="64"/>
      <c r="LLO207" s="64"/>
      <c r="LLP207" s="64"/>
      <c r="LLQ207" s="64"/>
      <c r="LLR207" s="64"/>
      <c r="LLS207" s="64"/>
      <c r="LLT207" s="64"/>
      <c r="LLU207" s="64"/>
      <c r="LLV207" s="64"/>
      <c r="LLW207" s="64"/>
      <c r="LLX207" s="64"/>
      <c r="LLZ207" s="64"/>
      <c r="LMB207" s="64"/>
      <c r="LMC207" s="64"/>
      <c r="LMD207" s="64"/>
      <c r="LME207" s="64"/>
      <c r="LMF207" s="64"/>
      <c r="LMG207" s="64"/>
      <c r="LMH207" s="64"/>
      <c r="LMI207" s="64"/>
      <c r="LMN207" s="64"/>
      <c r="LMO207" s="64"/>
      <c r="LMP207" s="64"/>
      <c r="LMQ207" s="64"/>
      <c r="LMR207" s="64"/>
      <c r="LMS207" s="64"/>
      <c r="LMT207" s="64"/>
      <c r="LMU207" s="64"/>
      <c r="LMV207" s="64"/>
      <c r="LMW207" s="64"/>
      <c r="LMX207" s="64"/>
      <c r="LMY207" s="64"/>
      <c r="LMZ207" s="64"/>
      <c r="LNA207" s="64"/>
      <c r="LNB207" s="64"/>
      <c r="LNC207" s="64"/>
      <c r="LND207" s="64"/>
      <c r="LNE207" s="64"/>
      <c r="LNF207" s="64"/>
      <c r="LNG207" s="64"/>
      <c r="LNH207" s="64"/>
      <c r="LNI207" s="64"/>
      <c r="LNJ207" s="64"/>
      <c r="LNK207" s="64"/>
      <c r="LNL207" s="64"/>
      <c r="LNM207" s="64"/>
      <c r="LNN207" s="64"/>
      <c r="LNO207" s="64"/>
      <c r="LNP207" s="64"/>
      <c r="LNQ207" s="64"/>
      <c r="LNR207" s="64"/>
      <c r="LNS207" s="64"/>
      <c r="LNT207" s="64"/>
      <c r="LNU207" s="64"/>
      <c r="LNV207" s="64"/>
      <c r="LNW207" s="64"/>
      <c r="LNX207" s="64"/>
      <c r="LNY207" s="64"/>
      <c r="LNZ207" s="64"/>
      <c r="LOA207" s="64"/>
      <c r="LOB207" s="64"/>
      <c r="LOC207" s="64"/>
      <c r="LOD207" s="64"/>
      <c r="LOE207" s="64"/>
      <c r="LOF207" s="64"/>
      <c r="LOG207" s="64"/>
      <c r="LOH207" s="64"/>
      <c r="LOI207" s="64"/>
      <c r="LOJ207" s="64"/>
      <c r="LOK207" s="64"/>
      <c r="LOL207" s="64"/>
      <c r="LOM207" s="64"/>
      <c r="LON207" s="64"/>
      <c r="LOO207" s="64"/>
      <c r="LOP207" s="64"/>
      <c r="LOQ207" s="64"/>
      <c r="LOR207" s="64"/>
      <c r="LOS207" s="64"/>
      <c r="LOT207" s="64"/>
      <c r="LOU207" s="64"/>
      <c r="LOV207" s="64"/>
      <c r="LOW207" s="64"/>
      <c r="LOX207" s="64"/>
      <c r="LOY207" s="64"/>
      <c r="LOZ207" s="64"/>
      <c r="LPA207" s="64"/>
      <c r="LPB207" s="64"/>
      <c r="LPC207" s="64"/>
      <c r="LPD207" s="64"/>
      <c r="LPE207" s="64"/>
      <c r="LPF207" s="64"/>
      <c r="LPG207" s="64"/>
      <c r="LPH207" s="64"/>
      <c r="LPI207" s="64"/>
      <c r="LPJ207" s="64"/>
      <c r="LPK207" s="64"/>
      <c r="LPL207" s="64"/>
      <c r="LPM207" s="64"/>
      <c r="LPN207" s="64"/>
      <c r="LPO207" s="64"/>
      <c r="LPP207" s="64"/>
      <c r="LPQ207" s="64"/>
      <c r="LPR207" s="64"/>
      <c r="LPS207" s="64"/>
      <c r="LPT207" s="64"/>
      <c r="LPU207" s="64"/>
      <c r="LPV207" s="64"/>
      <c r="LPW207" s="64"/>
      <c r="LPX207" s="64"/>
      <c r="LPY207" s="64"/>
      <c r="LPZ207" s="64"/>
      <c r="LQA207" s="64"/>
      <c r="LQB207" s="64"/>
      <c r="LQC207" s="64"/>
      <c r="LQD207" s="64"/>
      <c r="LQE207" s="64"/>
      <c r="LQF207" s="64"/>
      <c r="LQG207" s="64"/>
      <c r="LQH207" s="64"/>
      <c r="LQI207" s="64"/>
      <c r="LQJ207" s="64"/>
      <c r="LQK207" s="64"/>
      <c r="LQL207" s="64"/>
      <c r="LQM207" s="64"/>
      <c r="LQN207" s="64"/>
      <c r="LQO207" s="64"/>
      <c r="LQP207" s="64"/>
      <c r="LQQ207" s="64"/>
      <c r="LQR207" s="64"/>
      <c r="LQS207" s="64"/>
      <c r="LQT207" s="64"/>
      <c r="LQU207" s="64"/>
      <c r="LQV207" s="64"/>
      <c r="LQW207" s="64"/>
      <c r="LQX207" s="64"/>
      <c r="LQY207" s="64"/>
      <c r="LQZ207" s="64"/>
      <c r="LRA207" s="64"/>
      <c r="LRB207" s="64"/>
      <c r="LRC207" s="64"/>
      <c r="LRD207" s="64"/>
      <c r="LRE207" s="64"/>
      <c r="LRF207" s="64"/>
      <c r="LRG207" s="64"/>
      <c r="LRH207" s="64"/>
      <c r="LRI207" s="64"/>
      <c r="LRJ207" s="64"/>
      <c r="LRK207" s="64"/>
      <c r="LRL207" s="64"/>
      <c r="LRM207" s="64"/>
      <c r="LRN207" s="64"/>
      <c r="LRO207" s="64"/>
      <c r="LRP207" s="64"/>
      <c r="LRQ207" s="64"/>
      <c r="LRR207" s="64"/>
      <c r="LRS207" s="64"/>
      <c r="LRT207" s="64"/>
      <c r="LRU207" s="64"/>
      <c r="LRV207" s="64"/>
      <c r="LRW207" s="64"/>
      <c r="LRX207" s="64"/>
      <c r="LRY207" s="64"/>
      <c r="LRZ207" s="64"/>
      <c r="LSA207" s="64"/>
      <c r="LSB207" s="64"/>
      <c r="LSC207" s="64"/>
      <c r="LSD207" s="64"/>
      <c r="LSE207" s="64"/>
      <c r="LSF207" s="64"/>
      <c r="LSG207" s="64"/>
      <c r="LSH207" s="64"/>
      <c r="LSI207" s="64"/>
      <c r="LSJ207" s="64"/>
      <c r="LSK207" s="64"/>
      <c r="LSL207" s="64"/>
      <c r="LSM207" s="64"/>
      <c r="LSN207" s="64"/>
      <c r="LSO207" s="64"/>
      <c r="LSP207" s="64"/>
      <c r="LSQ207" s="64"/>
      <c r="LSR207" s="64"/>
      <c r="LSS207" s="64"/>
      <c r="LST207" s="64"/>
      <c r="LSU207" s="64"/>
      <c r="LSV207" s="64"/>
      <c r="LSW207" s="64"/>
      <c r="LSX207" s="64"/>
      <c r="LSY207" s="64"/>
      <c r="LSZ207" s="64"/>
      <c r="LTA207" s="64"/>
      <c r="LTB207" s="64"/>
      <c r="LTC207" s="64"/>
      <c r="LTD207" s="64"/>
      <c r="LTE207" s="64"/>
      <c r="LTF207" s="64"/>
      <c r="LTG207" s="64"/>
      <c r="LTH207" s="64"/>
      <c r="LTI207" s="64"/>
      <c r="LTJ207" s="64"/>
      <c r="LTK207" s="64"/>
      <c r="LTL207" s="64"/>
      <c r="LTM207" s="64"/>
      <c r="LTN207" s="64"/>
      <c r="LTO207" s="64"/>
      <c r="LTP207" s="64"/>
      <c r="LTQ207" s="64"/>
      <c r="LTR207" s="64"/>
      <c r="LTS207" s="64"/>
      <c r="LTT207" s="64"/>
      <c r="LTU207" s="64"/>
      <c r="LTV207" s="64"/>
      <c r="LTW207" s="64"/>
      <c r="LTX207" s="64"/>
      <c r="LTY207" s="64"/>
      <c r="LTZ207" s="64"/>
      <c r="LUA207" s="64"/>
      <c r="LUB207" s="64"/>
      <c r="LUC207" s="64"/>
      <c r="LUD207" s="64"/>
      <c r="LUE207" s="64"/>
      <c r="LUF207" s="64"/>
      <c r="LUG207" s="64"/>
      <c r="LUH207" s="64"/>
      <c r="LUI207" s="64"/>
      <c r="LUJ207" s="64"/>
      <c r="LUK207" s="64"/>
      <c r="LUL207" s="64"/>
      <c r="LUM207" s="64"/>
      <c r="LUN207" s="64"/>
      <c r="LUO207" s="64"/>
      <c r="LUP207" s="64"/>
      <c r="LUQ207" s="64"/>
      <c r="LUR207" s="64"/>
      <c r="LUS207" s="64"/>
      <c r="LUT207" s="64"/>
      <c r="LUU207" s="64"/>
      <c r="LUV207" s="64"/>
      <c r="LUW207" s="64"/>
      <c r="LUX207" s="64"/>
      <c r="LUY207" s="64"/>
      <c r="LUZ207" s="64"/>
      <c r="LVA207" s="64"/>
      <c r="LVB207" s="64"/>
      <c r="LVC207" s="64"/>
      <c r="LVD207" s="64"/>
      <c r="LVE207" s="64"/>
      <c r="LVF207" s="64"/>
      <c r="LVG207" s="64"/>
      <c r="LVH207" s="64"/>
      <c r="LVI207" s="64"/>
      <c r="LVJ207" s="64"/>
      <c r="LVK207" s="64"/>
      <c r="LVL207" s="64"/>
      <c r="LVM207" s="64"/>
      <c r="LVN207" s="64"/>
      <c r="LVO207" s="64"/>
      <c r="LVP207" s="64"/>
      <c r="LVQ207" s="64"/>
      <c r="LVR207" s="64"/>
      <c r="LVS207" s="64"/>
      <c r="LVT207" s="64"/>
      <c r="LVV207" s="64"/>
      <c r="LVX207" s="64"/>
      <c r="LVY207" s="64"/>
      <c r="LVZ207" s="64"/>
      <c r="LWA207" s="64"/>
      <c r="LWB207" s="64"/>
      <c r="LWC207" s="64"/>
      <c r="LWD207" s="64"/>
      <c r="LWE207" s="64"/>
      <c r="LWJ207" s="64"/>
      <c r="LWK207" s="64"/>
      <c r="LWL207" s="64"/>
      <c r="LWM207" s="64"/>
      <c r="LWN207" s="64"/>
      <c r="LWO207" s="64"/>
      <c r="LWP207" s="64"/>
      <c r="LWQ207" s="64"/>
      <c r="LWR207" s="64"/>
      <c r="LWS207" s="64"/>
      <c r="LWT207" s="64"/>
      <c r="LWU207" s="64"/>
      <c r="LWV207" s="64"/>
      <c r="LWW207" s="64"/>
      <c r="LWX207" s="64"/>
      <c r="LWY207" s="64"/>
      <c r="LWZ207" s="64"/>
      <c r="LXA207" s="64"/>
      <c r="LXB207" s="64"/>
      <c r="LXC207" s="64"/>
      <c r="LXD207" s="64"/>
      <c r="LXE207" s="64"/>
      <c r="LXF207" s="64"/>
      <c r="LXG207" s="64"/>
      <c r="LXH207" s="64"/>
      <c r="LXI207" s="64"/>
      <c r="LXJ207" s="64"/>
      <c r="LXK207" s="64"/>
      <c r="LXL207" s="64"/>
      <c r="LXM207" s="64"/>
      <c r="LXN207" s="64"/>
      <c r="LXO207" s="64"/>
      <c r="LXP207" s="64"/>
      <c r="LXQ207" s="64"/>
      <c r="LXR207" s="64"/>
      <c r="LXS207" s="64"/>
      <c r="LXT207" s="64"/>
      <c r="LXU207" s="64"/>
      <c r="LXV207" s="64"/>
      <c r="LXW207" s="64"/>
      <c r="LXX207" s="64"/>
      <c r="LXY207" s="64"/>
      <c r="LXZ207" s="64"/>
      <c r="LYA207" s="64"/>
      <c r="LYB207" s="64"/>
      <c r="LYC207" s="64"/>
      <c r="LYD207" s="64"/>
      <c r="LYE207" s="64"/>
      <c r="LYF207" s="64"/>
      <c r="LYG207" s="64"/>
      <c r="LYH207" s="64"/>
      <c r="LYI207" s="64"/>
      <c r="LYJ207" s="64"/>
      <c r="LYK207" s="64"/>
      <c r="LYL207" s="64"/>
      <c r="LYM207" s="64"/>
      <c r="LYN207" s="64"/>
      <c r="LYO207" s="64"/>
      <c r="LYP207" s="64"/>
      <c r="LYQ207" s="64"/>
      <c r="LYR207" s="64"/>
      <c r="LYS207" s="64"/>
      <c r="LYT207" s="64"/>
      <c r="LYU207" s="64"/>
      <c r="LYV207" s="64"/>
      <c r="LYW207" s="64"/>
      <c r="LYX207" s="64"/>
      <c r="LYY207" s="64"/>
      <c r="LYZ207" s="64"/>
      <c r="LZA207" s="64"/>
      <c r="LZB207" s="64"/>
      <c r="LZC207" s="64"/>
      <c r="LZD207" s="64"/>
      <c r="LZE207" s="64"/>
      <c r="LZF207" s="64"/>
      <c r="LZG207" s="64"/>
      <c r="LZH207" s="64"/>
      <c r="LZI207" s="64"/>
      <c r="LZJ207" s="64"/>
      <c r="LZK207" s="64"/>
      <c r="LZL207" s="64"/>
      <c r="LZM207" s="64"/>
      <c r="LZN207" s="64"/>
      <c r="LZO207" s="64"/>
      <c r="LZP207" s="64"/>
      <c r="LZQ207" s="64"/>
      <c r="LZR207" s="64"/>
      <c r="LZS207" s="64"/>
      <c r="LZT207" s="64"/>
      <c r="LZU207" s="64"/>
      <c r="LZV207" s="64"/>
      <c r="LZW207" s="64"/>
      <c r="LZX207" s="64"/>
      <c r="LZY207" s="64"/>
      <c r="LZZ207" s="64"/>
      <c r="MAA207" s="64"/>
      <c r="MAB207" s="64"/>
      <c r="MAC207" s="64"/>
      <c r="MAD207" s="64"/>
      <c r="MAE207" s="64"/>
      <c r="MAF207" s="64"/>
      <c r="MAG207" s="64"/>
      <c r="MAH207" s="64"/>
      <c r="MAI207" s="64"/>
      <c r="MAJ207" s="64"/>
      <c r="MAK207" s="64"/>
      <c r="MAL207" s="64"/>
      <c r="MAM207" s="64"/>
      <c r="MAN207" s="64"/>
      <c r="MAO207" s="64"/>
      <c r="MAP207" s="64"/>
      <c r="MAQ207" s="64"/>
      <c r="MAR207" s="64"/>
      <c r="MAS207" s="64"/>
      <c r="MAT207" s="64"/>
      <c r="MAU207" s="64"/>
      <c r="MAV207" s="64"/>
      <c r="MAW207" s="64"/>
      <c r="MAX207" s="64"/>
      <c r="MAY207" s="64"/>
      <c r="MAZ207" s="64"/>
      <c r="MBA207" s="64"/>
      <c r="MBB207" s="64"/>
      <c r="MBC207" s="64"/>
      <c r="MBD207" s="64"/>
      <c r="MBE207" s="64"/>
      <c r="MBF207" s="64"/>
      <c r="MBG207" s="64"/>
      <c r="MBH207" s="64"/>
      <c r="MBI207" s="64"/>
      <c r="MBJ207" s="64"/>
      <c r="MBK207" s="64"/>
      <c r="MBL207" s="64"/>
      <c r="MBM207" s="64"/>
      <c r="MBN207" s="64"/>
      <c r="MBO207" s="64"/>
      <c r="MBP207" s="64"/>
      <c r="MBQ207" s="64"/>
      <c r="MBR207" s="64"/>
      <c r="MBS207" s="64"/>
      <c r="MBT207" s="64"/>
      <c r="MBU207" s="64"/>
      <c r="MBV207" s="64"/>
      <c r="MBW207" s="64"/>
      <c r="MBX207" s="64"/>
      <c r="MBY207" s="64"/>
      <c r="MBZ207" s="64"/>
      <c r="MCA207" s="64"/>
      <c r="MCB207" s="64"/>
      <c r="MCC207" s="64"/>
      <c r="MCD207" s="64"/>
      <c r="MCE207" s="64"/>
      <c r="MCF207" s="64"/>
      <c r="MCG207" s="64"/>
      <c r="MCH207" s="64"/>
      <c r="MCI207" s="64"/>
      <c r="MCJ207" s="64"/>
      <c r="MCK207" s="64"/>
      <c r="MCL207" s="64"/>
      <c r="MCM207" s="64"/>
      <c r="MCN207" s="64"/>
      <c r="MCO207" s="64"/>
      <c r="MCP207" s="64"/>
      <c r="MCQ207" s="64"/>
      <c r="MCR207" s="64"/>
      <c r="MCS207" s="64"/>
      <c r="MCT207" s="64"/>
      <c r="MCU207" s="64"/>
      <c r="MCV207" s="64"/>
      <c r="MCW207" s="64"/>
      <c r="MCX207" s="64"/>
      <c r="MCY207" s="64"/>
      <c r="MCZ207" s="64"/>
      <c r="MDA207" s="64"/>
      <c r="MDB207" s="64"/>
      <c r="MDC207" s="64"/>
      <c r="MDD207" s="64"/>
      <c r="MDE207" s="64"/>
      <c r="MDF207" s="64"/>
      <c r="MDG207" s="64"/>
      <c r="MDH207" s="64"/>
      <c r="MDI207" s="64"/>
      <c r="MDJ207" s="64"/>
      <c r="MDK207" s="64"/>
      <c r="MDL207" s="64"/>
      <c r="MDM207" s="64"/>
      <c r="MDN207" s="64"/>
      <c r="MDO207" s="64"/>
      <c r="MDP207" s="64"/>
      <c r="MDQ207" s="64"/>
      <c r="MDR207" s="64"/>
      <c r="MDS207" s="64"/>
      <c r="MDT207" s="64"/>
      <c r="MDU207" s="64"/>
      <c r="MDV207" s="64"/>
      <c r="MDW207" s="64"/>
      <c r="MDX207" s="64"/>
      <c r="MDY207" s="64"/>
      <c r="MDZ207" s="64"/>
      <c r="MEA207" s="64"/>
      <c r="MEB207" s="64"/>
      <c r="MEC207" s="64"/>
      <c r="MED207" s="64"/>
      <c r="MEE207" s="64"/>
      <c r="MEF207" s="64"/>
      <c r="MEG207" s="64"/>
      <c r="MEH207" s="64"/>
      <c r="MEI207" s="64"/>
      <c r="MEJ207" s="64"/>
      <c r="MEK207" s="64"/>
      <c r="MEL207" s="64"/>
      <c r="MEM207" s="64"/>
      <c r="MEN207" s="64"/>
      <c r="MEO207" s="64"/>
      <c r="MEP207" s="64"/>
      <c r="MEQ207" s="64"/>
      <c r="MER207" s="64"/>
      <c r="MES207" s="64"/>
      <c r="MET207" s="64"/>
      <c r="MEU207" s="64"/>
      <c r="MEV207" s="64"/>
      <c r="MEW207" s="64"/>
      <c r="MEX207" s="64"/>
      <c r="MEY207" s="64"/>
      <c r="MEZ207" s="64"/>
      <c r="MFA207" s="64"/>
      <c r="MFB207" s="64"/>
      <c r="MFC207" s="64"/>
      <c r="MFD207" s="64"/>
      <c r="MFE207" s="64"/>
      <c r="MFF207" s="64"/>
      <c r="MFG207" s="64"/>
      <c r="MFH207" s="64"/>
      <c r="MFI207" s="64"/>
      <c r="MFJ207" s="64"/>
      <c r="MFK207" s="64"/>
      <c r="MFL207" s="64"/>
      <c r="MFM207" s="64"/>
      <c r="MFN207" s="64"/>
      <c r="MFO207" s="64"/>
      <c r="MFP207" s="64"/>
      <c r="MFR207" s="64"/>
      <c r="MFT207" s="64"/>
      <c r="MFU207" s="64"/>
      <c r="MFV207" s="64"/>
      <c r="MFW207" s="64"/>
      <c r="MFX207" s="64"/>
      <c r="MFY207" s="64"/>
      <c r="MFZ207" s="64"/>
      <c r="MGA207" s="64"/>
      <c r="MGF207" s="64"/>
      <c r="MGG207" s="64"/>
      <c r="MGH207" s="64"/>
      <c r="MGI207" s="64"/>
      <c r="MGJ207" s="64"/>
      <c r="MGK207" s="64"/>
      <c r="MGL207" s="64"/>
      <c r="MGM207" s="64"/>
      <c r="MGN207" s="64"/>
      <c r="MGO207" s="64"/>
      <c r="MGP207" s="64"/>
      <c r="MGQ207" s="64"/>
      <c r="MGR207" s="64"/>
      <c r="MGS207" s="64"/>
      <c r="MGT207" s="64"/>
      <c r="MGU207" s="64"/>
      <c r="MGV207" s="64"/>
      <c r="MGW207" s="64"/>
      <c r="MGX207" s="64"/>
      <c r="MGY207" s="64"/>
      <c r="MGZ207" s="64"/>
      <c r="MHA207" s="64"/>
      <c r="MHB207" s="64"/>
      <c r="MHC207" s="64"/>
      <c r="MHD207" s="64"/>
      <c r="MHE207" s="64"/>
      <c r="MHF207" s="64"/>
      <c r="MHG207" s="64"/>
      <c r="MHH207" s="64"/>
      <c r="MHI207" s="64"/>
      <c r="MHJ207" s="64"/>
      <c r="MHK207" s="64"/>
      <c r="MHL207" s="64"/>
      <c r="MHM207" s="64"/>
      <c r="MHN207" s="64"/>
      <c r="MHO207" s="64"/>
      <c r="MHP207" s="64"/>
      <c r="MHQ207" s="64"/>
      <c r="MHR207" s="64"/>
      <c r="MHS207" s="64"/>
      <c r="MHT207" s="64"/>
      <c r="MHU207" s="64"/>
      <c r="MHV207" s="64"/>
      <c r="MHW207" s="64"/>
      <c r="MHX207" s="64"/>
      <c r="MHY207" s="64"/>
      <c r="MHZ207" s="64"/>
      <c r="MIA207" s="64"/>
      <c r="MIB207" s="64"/>
      <c r="MIC207" s="64"/>
      <c r="MID207" s="64"/>
      <c r="MIE207" s="64"/>
      <c r="MIF207" s="64"/>
      <c r="MIG207" s="64"/>
      <c r="MIH207" s="64"/>
      <c r="MII207" s="64"/>
      <c r="MIJ207" s="64"/>
      <c r="MIK207" s="64"/>
      <c r="MIL207" s="64"/>
      <c r="MIM207" s="64"/>
      <c r="MIN207" s="64"/>
      <c r="MIO207" s="64"/>
      <c r="MIP207" s="64"/>
      <c r="MIQ207" s="64"/>
      <c r="MIR207" s="64"/>
      <c r="MIS207" s="64"/>
      <c r="MIT207" s="64"/>
      <c r="MIU207" s="64"/>
      <c r="MIV207" s="64"/>
      <c r="MIW207" s="64"/>
      <c r="MIX207" s="64"/>
      <c r="MIY207" s="64"/>
      <c r="MIZ207" s="64"/>
      <c r="MJA207" s="64"/>
      <c r="MJB207" s="64"/>
      <c r="MJC207" s="64"/>
      <c r="MJD207" s="64"/>
      <c r="MJE207" s="64"/>
      <c r="MJF207" s="64"/>
      <c r="MJG207" s="64"/>
      <c r="MJH207" s="64"/>
      <c r="MJI207" s="64"/>
      <c r="MJJ207" s="64"/>
      <c r="MJK207" s="64"/>
      <c r="MJL207" s="64"/>
      <c r="MJM207" s="64"/>
      <c r="MJN207" s="64"/>
      <c r="MJO207" s="64"/>
      <c r="MJP207" s="64"/>
      <c r="MJQ207" s="64"/>
      <c r="MJR207" s="64"/>
      <c r="MJS207" s="64"/>
      <c r="MJT207" s="64"/>
      <c r="MJU207" s="64"/>
      <c r="MJV207" s="64"/>
      <c r="MJW207" s="64"/>
      <c r="MJX207" s="64"/>
      <c r="MJY207" s="64"/>
      <c r="MJZ207" s="64"/>
      <c r="MKA207" s="64"/>
      <c r="MKB207" s="64"/>
      <c r="MKC207" s="64"/>
      <c r="MKD207" s="64"/>
      <c r="MKE207" s="64"/>
      <c r="MKF207" s="64"/>
      <c r="MKG207" s="64"/>
      <c r="MKH207" s="64"/>
      <c r="MKI207" s="64"/>
      <c r="MKJ207" s="64"/>
      <c r="MKK207" s="64"/>
      <c r="MKL207" s="64"/>
      <c r="MKM207" s="64"/>
      <c r="MKN207" s="64"/>
      <c r="MKO207" s="64"/>
      <c r="MKP207" s="64"/>
      <c r="MKQ207" s="64"/>
      <c r="MKR207" s="64"/>
      <c r="MKS207" s="64"/>
      <c r="MKT207" s="64"/>
      <c r="MKU207" s="64"/>
      <c r="MKV207" s="64"/>
      <c r="MKW207" s="64"/>
      <c r="MKX207" s="64"/>
      <c r="MKY207" s="64"/>
      <c r="MKZ207" s="64"/>
      <c r="MLA207" s="64"/>
      <c r="MLB207" s="64"/>
      <c r="MLC207" s="64"/>
      <c r="MLD207" s="64"/>
      <c r="MLE207" s="64"/>
      <c r="MLF207" s="64"/>
      <c r="MLG207" s="64"/>
      <c r="MLH207" s="64"/>
      <c r="MLI207" s="64"/>
      <c r="MLJ207" s="64"/>
      <c r="MLK207" s="64"/>
      <c r="MLL207" s="64"/>
      <c r="MLM207" s="64"/>
      <c r="MLN207" s="64"/>
      <c r="MLO207" s="64"/>
      <c r="MLP207" s="64"/>
      <c r="MLQ207" s="64"/>
      <c r="MLR207" s="64"/>
      <c r="MLS207" s="64"/>
      <c r="MLT207" s="64"/>
      <c r="MLU207" s="64"/>
      <c r="MLV207" s="64"/>
      <c r="MLW207" s="64"/>
      <c r="MLX207" s="64"/>
      <c r="MLY207" s="64"/>
      <c r="MLZ207" s="64"/>
      <c r="MMA207" s="64"/>
      <c r="MMB207" s="64"/>
      <c r="MMC207" s="64"/>
      <c r="MMD207" s="64"/>
      <c r="MME207" s="64"/>
      <c r="MMF207" s="64"/>
      <c r="MMG207" s="64"/>
      <c r="MMH207" s="64"/>
      <c r="MMI207" s="64"/>
      <c r="MMJ207" s="64"/>
      <c r="MMK207" s="64"/>
      <c r="MML207" s="64"/>
      <c r="MMM207" s="64"/>
      <c r="MMN207" s="64"/>
      <c r="MMO207" s="64"/>
      <c r="MMP207" s="64"/>
      <c r="MMQ207" s="64"/>
      <c r="MMR207" s="64"/>
      <c r="MMS207" s="64"/>
      <c r="MMT207" s="64"/>
      <c r="MMU207" s="64"/>
      <c r="MMV207" s="64"/>
      <c r="MMW207" s="64"/>
      <c r="MMX207" s="64"/>
      <c r="MMY207" s="64"/>
      <c r="MMZ207" s="64"/>
      <c r="MNA207" s="64"/>
      <c r="MNB207" s="64"/>
      <c r="MNC207" s="64"/>
      <c r="MND207" s="64"/>
      <c r="MNE207" s="64"/>
      <c r="MNF207" s="64"/>
      <c r="MNG207" s="64"/>
      <c r="MNH207" s="64"/>
      <c r="MNI207" s="64"/>
      <c r="MNJ207" s="64"/>
      <c r="MNK207" s="64"/>
      <c r="MNL207" s="64"/>
      <c r="MNM207" s="64"/>
      <c r="MNN207" s="64"/>
      <c r="MNO207" s="64"/>
      <c r="MNP207" s="64"/>
      <c r="MNQ207" s="64"/>
      <c r="MNR207" s="64"/>
      <c r="MNS207" s="64"/>
      <c r="MNT207" s="64"/>
      <c r="MNU207" s="64"/>
      <c r="MNV207" s="64"/>
      <c r="MNW207" s="64"/>
      <c r="MNX207" s="64"/>
      <c r="MNY207" s="64"/>
      <c r="MNZ207" s="64"/>
      <c r="MOA207" s="64"/>
      <c r="MOB207" s="64"/>
      <c r="MOC207" s="64"/>
      <c r="MOD207" s="64"/>
      <c r="MOE207" s="64"/>
      <c r="MOF207" s="64"/>
      <c r="MOG207" s="64"/>
      <c r="MOH207" s="64"/>
      <c r="MOI207" s="64"/>
      <c r="MOJ207" s="64"/>
      <c r="MOK207" s="64"/>
      <c r="MOL207" s="64"/>
      <c r="MOM207" s="64"/>
      <c r="MON207" s="64"/>
      <c r="MOO207" s="64"/>
      <c r="MOP207" s="64"/>
      <c r="MOQ207" s="64"/>
      <c r="MOR207" s="64"/>
      <c r="MOS207" s="64"/>
      <c r="MOT207" s="64"/>
      <c r="MOU207" s="64"/>
      <c r="MOV207" s="64"/>
      <c r="MOW207" s="64"/>
      <c r="MOX207" s="64"/>
      <c r="MOY207" s="64"/>
      <c r="MOZ207" s="64"/>
      <c r="MPA207" s="64"/>
      <c r="MPB207" s="64"/>
      <c r="MPC207" s="64"/>
      <c r="MPD207" s="64"/>
      <c r="MPE207" s="64"/>
      <c r="MPF207" s="64"/>
      <c r="MPG207" s="64"/>
      <c r="MPH207" s="64"/>
      <c r="MPI207" s="64"/>
      <c r="MPJ207" s="64"/>
      <c r="MPK207" s="64"/>
      <c r="MPL207" s="64"/>
      <c r="MPN207" s="64"/>
      <c r="MPP207" s="64"/>
      <c r="MPQ207" s="64"/>
      <c r="MPR207" s="64"/>
      <c r="MPS207" s="64"/>
      <c r="MPT207" s="64"/>
      <c r="MPU207" s="64"/>
      <c r="MPV207" s="64"/>
      <c r="MPW207" s="64"/>
      <c r="MQB207" s="64"/>
      <c r="MQC207" s="64"/>
      <c r="MQD207" s="64"/>
      <c r="MQE207" s="64"/>
      <c r="MQF207" s="64"/>
      <c r="MQG207" s="64"/>
      <c r="MQH207" s="64"/>
      <c r="MQI207" s="64"/>
      <c r="MQJ207" s="64"/>
      <c r="MQK207" s="64"/>
      <c r="MQL207" s="64"/>
      <c r="MQM207" s="64"/>
      <c r="MQN207" s="64"/>
      <c r="MQO207" s="64"/>
      <c r="MQP207" s="64"/>
      <c r="MQQ207" s="64"/>
      <c r="MQR207" s="64"/>
      <c r="MQS207" s="64"/>
      <c r="MQT207" s="64"/>
      <c r="MQU207" s="64"/>
      <c r="MQV207" s="64"/>
      <c r="MQW207" s="64"/>
      <c r="MQX207" s="64"/>
      <c r="MQY207" s="64"/>
      <c r="MQZ207" s="64"/>
      <c r="MRA207" s="64"/>
      <c r="MRB207" s="64"/>
      <c r="MRC207" s="64"/>
      <c r="MRD207" s="64"/>
      <c r="MRE207" s="64"/>
      <c r="MRF207" s="64"/>
      <c r="MRG207" s="64"/>
      <c r="MRH207" s="64"/>
      <c r="MRI207" s="64"/>
      <c r="MRJ207" s="64"/>
      <c r="MRK207" s="64"/>
      <c r="MRL207" s="64"/>
      <c r="MRM207" s="64"/>
      <c r="MRN207" s="64"/>
      <c r="MRO207" s="64"/>
      <c r="MRP207" s="64"/>
      <c r="MRQ207" s="64"/>
      <c r="MRR207" s="64"/>
      <c r="MRS207" s="64"/>
      <c r="MRT207" s="64"/>
      <c r="MRU207" s="64"/>
      <c r="MRV207" s="64"/>
      <c r="MRW207" s="64"/>
      <c r="MRX207" s="64"/>
      <c r="MRY207" s="64"/>
      <c r="MRZ207" s="64"/>
      <c r="MSA207" s="64"/>
      <c r="MSB207" s="64"/>
      <c r="MSC207" s="64"/>
      <c r="MSD207" s="64"/>
      <c r="MSE207" s="64"/>
      <c r="MSF207" s="64"/>
      <c r="MSG207" s="64"/>
      <c r="MSH207" s="64"/>
      <c r="MSI207" s="64"/>
      <c r="MSJ207" s="64"/>
      <c r="MSK207" s="64"/>
      <c r="MSL207" s="64"/>
      <c r="MSM207" s="64"/>
      <c r="MSN207" s="64"/>
      <c r="MSO207" s="64"/>
      <c r="MSP207" s="64"/>
      <c r="MSQ207" s="64"/>
      <c r="MSR207" s="64"/>
      <c r="MSS207" s="64"/>
      <c r="MST207" s="64"/>
      <c r="MSU207" s="64"/>
      <c r="MSV207" s="64"/>
      <c r="MSW207" s="64"/>
      <c r="MSX207" s="64"/>
      <c r="MSY207" s="64"/>
      <c r="MSZ207" s="64"/>
      <c r="MTA207" s="64"/>
      <c r="MTB207" s="64"/>
      <c r="MTC207" s="64"/>
      <c r="MTD207" s="64"/>
      <c r="MTE207" s="64"/>
      <c r="MTF207" s="64"/>
      <c r="MTG207" s="64"/>
      <c r="MTH207" s="64"/>
      <c r="MTI207" s="64"/>
      <c r="MTJ207" s="64"/>
      <c r="MTK207" s="64"/>
      <c r="MTL207" s="64"/>
      <c r="MTM207" s="64"/>
      <c r="MTN207" s="64"/>
      <c r="MTO207" s="64"/>
      <c r="MTP207" s="64"/>
      <c r="MTQ207" s="64"/>
      <c r="MTR207" s="64"/>
      <c r="MTS207" s="64"/>
      <c r="MTT207" s="64"/>
      <c r="MTU207" s="64"/>
      <c r="MTV207" s="64"/>
      <c r="MTW207" s="64"/>
      <c r="MTX207" s="64"/>
      <c r="MTY207" s="64"/>
      <c r="MTZ207" s="64"/>
      <c r="MUA207" s="64"/>
      <c r="MUB207" s="64"/>
      <c r="MUC207" s="64"/>
      <c r="MUD207" s="64"/>
      <c r="MUE207" s="64"/>
      <c r="MUF207" s="64"/>
      <c r="MUG207" s="64"/>
      <c r="MUH207" s="64"/>
      <c r="MUI207" s="64"/>
      <c r="MUJ207" s="64"/>
      <c r="MUK207" s="64"/>
      <c r="MUL207" s="64"/>
      <c r="MUM207" s="64"/>
      <c r="MUN207" s="64"/>
      <c r="MUO207" s="64"/>
      <c r="MUP207" s="64"/>
      <c r="MUQ207" s="64"/>
      <c r="MUR207" s="64"/>
      <c r="MUS207" s="64"/>
      <c r="MUT207" s="64"/>
      <c r="MUU207" s="64"/>
      <c r="MUV207" s="64"/>
      <c r="MUW207" s="64"/>
      <c r="MUX207" s="64"/>
      <c r="MUY207" s="64"/>
      <c r="MUZ207" s="64"/>
      <c r="MVA207" s="64"/>
      <c r="MVB207" s="64"/>
      <c r="MVC207" s="64"/>
      <c r="MVD207" s="64"/>
      <c r="MVE207" s="64"/>
      <c r="MVF207" s="64"/>
      <c r="MVG207" s="64"/>
      <c r="MVH207" s="64"/>
      <c r="MVI207" s="64"/>
      <c r="MVJ207" s="64"/>
      <c r="MVK207" s="64"/>
      <c r="MVL207" s="64"/>
      <c r="MVM207" s="64"/>
      <c r="MVN207" s="64"/>
      <c r="MVO207" s="64"/>
      <c r="MVP207" s="64"/>
      <c r="MVQ207" s="64"/>
      <c r="MVR207" s="64"/>
      <c r="MVS207" s="64"/>
      <c r="MVT207" s="64"/>
      <c r="MVU207" s="64"/>
      <c r="MVV207" s="64"/>
      <c r="MVW207" s="64"/>
      <c r="MVX207" s="64"/>
      <c r="MVY207" s="64"/>
      <c r="MVZ207" s="64"/>
      <c r="MWA207" s="64"/>
      <c r="MWB207" s="64"/>
      <c r="MWC207" s="64"/>
      <c r="MWD207" s="64"/>
      <c r="MWE207" s="64"/>
      <c r="MWF207" s="64"/>
      <c r="MWG207" s="64"/>
      <c r="MWH207" s="64"/>
      <c r="MWI207" s="64"/>
      <c r="MWJ207" s="64"/>
      <c r="MWK207" s="64"/>
      <c r="MWL207" s="64"/>
      <c r="MWM207" s="64"/>
      <c r="MWN207" s="64"/>
      <c r="MWO207" s="64"/>
      <c r="MWP207" s="64"/>
      <c r="MWQ207" s="64"/>
      <c r="MWR207" s="64"/>
      <c r="MWS207" s="64"/>
      <c r="MWT207" s="64"/>
      <c r="MWU207" s="64"/>
      <c r="MWV207" s="64"/>
      <c r="MWW207" s="64"/>
      <c r="MWX207" s="64"/>
      <c r="MWY207" s="64"/>
      <c r="MWZ207" s="64"/>
      <c r="MXA207" s="64"/>
      <c r="MXB207" s="64"/>
      <c r="MXC207" s="64"/>
      <c r="MXD207" s="64"/>
      <c r="MXE207" s="64"/>
      <c r="MXF207" s="64"/>
      <c r="MXG207" s="64"/>
      <c r="MXH207" s="64"/>
      <c r="MXI207" s="64"/>
      <c r="MXJ207" s="64"/>
      <c r="MXK207" s="64"/>
      <c r="MXL207" s="64"/>
      <c r="MXM207" s="64"/>
      <c r="MXN207" s="64"/>
      <c r="MXO207" s="64"/>
      <c r="MXP207" s="64"/>
      <c r="MXQ207" s="64"/>
      <c r="MXR207" s="64"/>
      <c r="MXS207" s="64"/>
      <c r="MXT207" s="64"/>
      <c r="MXU207" s="64"/>
      <c r="MXV207" s="64"/>
      <c r="MXW207" s="64"/>
      <c r="MXX207" s="64"/>
      <c r="MXY207" s="64"/>
      <c r="MXZ207" s="64"/>
      <c r="MYA207" s="64"/>
      <c r="MYB207" s="64"/>
      <c r="MYC207" s="64"/>
      <c r="MYD207" s="64"/>
      <c r="MYE207" s="64"/>
      <c r="MYF207" s="64"/>
      <c r="MYG207" s="64"/>
      <c r="MYH207" s="64"/>
      <c r="MYI207" s="64"/>
      <c r="MYJ207" s="64"/>
      <c r="MYK207" s="64"/>
      <c r="MYL207" s="64"/>
      <c r="MYM207" s="64"/>
      <c r="MYN207" s="64"/>
      <c r="MYO207" s="64"/>
      <c r="MYP207" s="64"/>
      <c r="MYQ207" s="64"/>
      <c r="MYR207" s="64"/>
      <c r="MYS207" s="64"/>
      <c r="MYT207" s="64"/>
      <c r="MYU207" s="64"/>
      <c r="MYV207" s="64"/>
      <c r="MYW207" s="64"/>
      <c r="MYX207" s="64"/>
      <c r="MYY207" s="64"/>
      <c r="MYZ207" s="64"/>
      <c r="MZA207" s="64"/>
      <c r="MZB207" s="64"/>
      <c r="MZC207" s="64"/>
      <c r="MZD207" s="64"/>
      <c r="MZE207" s="64"/>
      <c r="MZF207" s="64"/>
      <c r="MZG207" s="64"/>
      <c r="MZH207" s="64"/>
      <c r="MZJ207" s="64"/>
      <c r="MZL207" s="64"/>
      <c r="MZM207" s="64"/>
      <c r="MZN207" s="64"/>
      <c r="MZO207" s="64"/>
      <c r="MZP207" s="64"/>
      <c r="MZQ207" s="64"/>
      <c r="MZR207" s="64"/>
      <c r="MZS207" s="64"/>
      <c r="MZX207" s="64"/>
      <c r="MZY207" s="64"/>
      <c r="MZZ207" s="64"/>
      <c r="NAA207" s="64"/>
      <c r="NAB207" s="64"/>
      <c r="NAC207" s="64"/>
      <c r="NAD207" s="64"/>
      <c r="NAE207" s="64"/>
      <c r="NAF207" s="64"/>
      <c r="NAG207" s="64"/>
      <c r="NAH207" s="64"/>
      <c r="NAI207" s="64"/>
      <c r="NAJ207" s="64"/>
      <c r="NAK207" s="64"/>
      <c r="NAL207" s="64"/>
      <c r="NAM207" s="64"/>
      <c r="NAN207" s="64"/>
      <c r="NAO207" s="64"/>
      <c r="NAP207" s="64"/>
      <c r="NAQ207" s="64"/>
      <c r="NAR207" s="64"/>
      <c r="NAS207" s="64"/>
      <c r="NAT207" s="64"/>
      <c r="NAU207" s="64"/>
      <c r="NAV207" s="64"/>
      <c r="NAW207" s="64"/>
      <c r="NAX207" s="64"/>
      <c r="NAY207" s="64"/>
      <c r="NAZ207" s="64"/>
      <c r="NBA207" s="64"/>
      <c r="NBB207" s="64"/>
      <c r="NBC207" s="64"/>
      <c r="NBD207" s="64"/>
      <c r="NBE207" s="64"/>
      <c r="NBF207" s="64"/>
      <c r="NBG207" s="64"/>
      <c r="NBH207" s="64"/>
      <c r="NBI207" s="64"/>
      <c r="NBJ207" s="64"/>
      <c r="NBK207" s="64"/>
      <c r="NBL207" s="64"/>
      <c r="NBM207" s="64"/>
      <c r="NBN207" s="64"/>
      <c r="NBO207" s="64"/>
      <c r="NBP207" s="64"/>
      <c r="NBQ207" s="64"/>
      <c r="NBR207" s="64"/>
      <c r="NBS207" s="64"/>
      <c r="NBT207" s="64"/>
      <c r="NBU207" s="64"/>
      <c r="NBV207" s="64"/>
      <c r="NBW207" s="64"/>
      <c r="NBX207" s="64"/>
      <c r="NBY207" s="64"/>
      <c r="NBZ207" s="64"/>
      <c r="NCA207" s="64"/>
      <c r="NCB207" s="64"/>
      <c r="NCC207" s="64"/>
      <c r="NCD207" s="64"/>
      <c r="NCE207" s="64"/>
      <c r="NCF207" s="64"/>
      <c r="NCG207" s="64"/>
      <c r="NCH207" s="64"/>
      <c r="NCI207" s="64"/>
      <c r="NCJ207" s="64"/>
      <c r="NCK207" s="64"/>
      <c r="NCL207" s="64"/>
      <c r="NCM207" s="64"/>
      <c r="NCN207" s="64"/>
      <c r="NCO207" s="64"/>
      <c r="NCP207" s="64"/>
      <c r="NCQ207" s="64"/>
      <c r="NCR207" s="64"/>
      <c r="NCS207" s="64"/>
      <c r="NCT207" s="64"/>
      <c r="NCU207" s="64"/>
      <c r="NCV207" s="64"/>
      <c r="NCW207" s="64"/>
      <c r="NCX207" s="64"/>
      <c r="NCY207" s="64"/>
      <c r="NCZ207" s="64"/>
      <c r="NDA207" s="64"/>
      <c r="NDB207" s="64"/>
      <c r="NDC207" s="64"/>
      <c r="NDD207" s="64"/>
      <c r="NDE207" s="64"/>
      <c r="NDF207" s="64"/>
      <c r="NDG207" s="64"/>
      <c r="NDH207" s="64"/>
      <c r="NDI207" s="64"/>
      <c r="NDJ207" s="64"/>
      <c r="NDK207" s="64"/>
      <c r="NDL207" s="64"/>
      <c r="NDM207" s="64"/>
      <c r="NDN207" s="64"/>
      <c r="NDO207" s="64"/>
      <c r="NDP207" s="64"/>
      <c r="NDQ207" s="64"/>
      <c r="NDR207" s="64"/>
      <c r="NDS207" s="64"/>
      <c r="NDT207" s="64"/>
      <c r="NDU207" s="64"/>
      <c r="NDV207" s="64"/>
      <c r="NDW207" s="64"/>
      <c r="NDX207" s="64"/>
      <c r="NDY207" s="64"/>
      <c r="NDZ207" s="64"/>
      <c r="NEA207" s="64"/>
      <c r="NEB207" s="64"/>
      <c r="NEC207" s="64"/>
      <c r="NED207" s="64"/>
      <c r="NEE207" s="64"/>
      <c r="NEF207" s="64"/>
      <c r="NEG207" s="64"/>
      <c r="NEH207" s="64"/>
      <c r="NEI207" s="64"/>
      <c r="NEJ207" s="64"/>
      <c r="NEK207" s="64"/>
      <c r="NEL207" s="64"/>
      <c r="NEM207" s="64"/>
      <c r="NEN207" s="64"/>
      <c r="NEO207" s="64"/>
      <c r="NEP207" s="64"/>
      <c r="NEQ207" s="64"/>
      <c r="NER207" s="64"/>
      <c r="NES207" s="64"/>
      <c r="NET207" s="64"/>
      <c r="NEU207" s="64"/>
      <c r="NEV207" s="64"/>
      <c r="NEW207" s="64"/>
      <c r="NEX207" s="64"/>
      <c r="NEY207" s="64"/>
      <c r="NEZ207" s="64"/>
      <c r="NFA207" s="64"/>
      <c r="NFB207" s="64"/>
      <c r="NFC207" s="64"/>
      <c r="NFD207" s="64"/>
      <c r="NFE207" s="64"/>
      <c r="NFF207" s="64"/>
      <c r="NFG207" s="64"/>
      <c r="NFH207" s="64"/>
      <c r="NFI207" s="64"/>
      <c r="NFJ207" s="64"/>
      <c r="NFK207" s="64"/>
      <c r="NFL207" s="64"/>
      <c r="NFM207" s="64"/>
      <c r="NFN207" s="64"/>
      <c r="NFO207" s="64"/>
      <c r="NFP207" s="64"/>
      <c r="NFQ207" s="64"/>
      <c r="NFR207" s="64"/>
      <c r="NFS207" s="64"/>
      <c r="NFT207" s="64"/>
      <c r="NFU207" s="64"/>
      <c r="NFV207" s="64"/>
      <c r="NFW207" s="64"/>
      <c r="NFX207" s="64"/>
      <c r="NFY207" s="64"/>
      <c r="NFZ207" s="64"/>
      <c r="NGA207" s="64"/>
      <c r="NGB207" s="64"/>
      <c r="NGC207" s="64"/>
      <c r="NGD207" s="64"/>
      <c r="NGE207" s="64"/>
      <c r="NGF207" s="64"/>
      <c r="NGG207" s="64"/>
      <c r="NGH207" s="64"/>
      <c r="NGI207" s="64"/>
      <c r="NGJ207" s="64"/>
      <c r="NGK207" s="64"/>
      <c r="NGL207" s="64"/>
      <c r="NGM207" s="64"/>
      <c r="NGN207" s="64"/>
      <c r="NGO207" s="64"/>
      <c r="NGP207" s="64"/>
      <c r="NGQ207" s="64"/>
      <c r="NGR207" s="64"/>
      <c r="NGS207" s="64"/>
      <c r="NGT207" s="64"/>
      <c r="NGU207" s="64"/>
      <c r="NGV207" s="64"/>
      <c r="NGW207" s="64"/>
      <c r="NGX207" s="64"/>
      <c r="NGY207" s="64"/>
      <c r="NGZ207" s="64"/>
      <c r="NHA207" s="64"/>
      <c r="NHB207" s="64"/>
      <c r="NHC207" s="64"/>
      <c r="NHD207" s="64"/>
      <c r="NHE207" s="64"/>
      <c r="NHF207" s="64"/>
      <c r="NHG207" s="64"/>
      <c r="NHH207" s="64"/>
      <c r="NHI207" s="64"/>
      <c r="NHJ207" s="64"/>
      <c r="NHK207" s="64"/>
      <c r="NHL207" s="64"/>
      <c r="NHM207" s="64"/>
      <c r="NHN207" s="64"/>
      <c r="NHO207" s="64"/>
      <c r="NHP207" s="64"/>
      <c r="NHQ207" s="64"/>
      <c r="NHR207" s="64"/>
      <c r="NHS207" s="64"/>
      <c r="NHT207" s="64"/>
      <c r="NHU207" s="64"/>
      <c r="NHV207" s="64"/>
      <c r="NHW207" s="64"/>
      <c r="NHX207" s="64"/>
      <c r="NHY207" s="64"/>
      <c r="NHZ207" s="64"/>
      <c r="NIA207" s="64"/>
      <c r="NIB207" s="64"/>
      <c r="NIC207" s="64"/>
      <c r="NID207" s="64"/>
      <c r="NIE207" s="64"/>
      <c r="NIF207" s="64"/>
      <c r="NIG207" s="64"/>
      <c r="NIH207" s="64"/>
      <c r="NII207" s="64"/>
      <c r="NIJ207" s="64"/>
      <c r="NIK207" s="64"/>
      <c r="NIL207" s="64"/>
      <c r="NIM207" s="64"/>
      <c r="NIN207" s="64"/>
      <c r="NIO207" s="64"/>
      <c r="NIP207" s="64"/>
      <c r="NIQ207" s="64"/>
      <c r="NIR207" s="64"/>
      <c r="NIS207" s="64"/>
      <c r="NIT207" s="64"/>
      <c r="NIU207" s="64"/>
      <c r="NIV207" s="64"/>
      <c r="NIW207" s="64"/>
      <c r="NIX207" s="64"/>
      <c r="NIY207" s="64"/>
      <c r="NIZ207" s="64"/>
      <c r="NJA207" s="64"/>
      <c r="NJB207" s="64"/>
      <c r="NJC207" s="64"/>
      <c r="NJD207" s="64"/>
      <c r="NJF207" s="64"/>
      <c r="NJH207" s="64"/>
      <c r="NJI207" s="64"/>
      <c r="NJJ207" s="64"/>
      <c r="NJK207" s="64"/>
      <c r="NJL207" s="64"/>
      <c r="NJM207" s="64"/>
      <c r="NJN207" s="64"/>
      <c r="NJO207" s="64"/>
      <c r="NJT207" s="64"/>
      <c r="NJU207" s="64"/>
      <c r="NJV207" s="64"/>
      <c r="NJW207" s="64"/>
      <c r="NJX207" s="64"/>
      <c r="NJY207" s="64"/>
      <c r="NJZ207" s="64"/>
      <c r="NKA207" s="64"/>
      <c r="NKB207" s="64"/>
      <c r="NKC207" s="64"/>
      <c r="NKD207" s="64"/>
      <c r="NKE207" s="64"/>
      <c r="NKF207" s="64"/>
      <c r="NKG207" s="64"/>
      <c r="NKH207" s="64"/>
      <c r="NKI207" s="64"/>
      <c r="NKJ207" s="64"/>
      <c r="NKK207" s="64"/>
      <c r="NKL207" s="64"/>
      <c r="NKM207" s="64"/>
      <c r="NKN207" s="64"/>
      <c r="NKO207" s="64"/>
      <c r="NKP207" s="64"/>
      <c r="NKQ207" s="64"/>
      <c r="NKR207" s="64"/>
      <c r="NKS207" s="64"/>
      <c r="NKT207" s="64"/>
      <c r="NKU207" s="64"/>
      <c r="NKV207" s="64"/>
      <c r="NKW207" s="64"/>
      <c r="NKX207" s="64"/>
      <c r="NKY207" s="64"/>
      <c r="NKZ207" s="64"/>
      <c r="NLA207" s="64"/>
      <c r="NLB207" s="64"/>
      <c r="NLC207" s="64"/>
      <c r="NLD207" s="64"/>
      <c r="NLE207" s="64"/>
      <c r="NLF207" s="64"/>
      <c r="NLG207" s="64"/>
      <c r="NLH207" s="64"/>
      <c r="NLI207" s="64"/>
      <c r="NLJ207" s="64"/>
      <c r="NLK207" s="64"/>
      <c r="NLL207" s="64"/>
      <c r="NLM207" s="64"/>
      <c r="NLN207" s="64"/>
      <c r="NLO207" s="64"/>
      <c r="NLP207" s="64"/>
      <c r="NLQ207" s="64"/>
      <c r="NLR207" s="64"/>
      <c r="NLS207" s="64"/>
      <c r="NLT207" s="64"/>
      <c r="NLU207" s="64"/>
      <c r="NLV207" s="64"/>
      <c r="NLW207" s="64"/>
      <c r="NLX207" s="64"/>
      <c r="NLY207" s="64"/>
      <c r="NLZ207" s="64"/>
      <c r="NMA207" s="64"/>
      <c r="NMB207" s="64"/>
      <c r="NMC207" s="64"/>
      <c r="NMD207" s="64"/>
      <c r="NME207" s="64"/>
      <c r="NMF207" s="64"/>
      <c r="NMG207" s="64"/>
      <c r="NMH207" s="64"/>
      <c r="NMI207" s="64"/>
      <c r="NMJ207" s="64"/>
      <c r="NMK207" s="64"/>
      <c r="NML207" s="64"/>
      <c r="NMM207" s="64"/>
      <c r="NMN207" s="64"/>
      <c r="NMO207" s="64"/>
      <c r="NMP207" s="64"/>
      <c r="NMQ207" s="64"/>
      <c r="NMR207" s="64"/>
      <c r="NMS207" s="64"/>
      <c r="NMT207" s="64"/>
      <c r="NMU207" s="64"/>
      <c r="NMV207" s="64"/>
      <c r="NMW207" s="64"/>
      <c r="NMX207" s="64"/>
      <c r="NMY207" s="64"/>
      <c r="NMZ207" s="64"/>
      <c r="NNA207" s="64"/>
      <c r="NNB207" s="64"/>
      <c r="NNC207" s="64"/>
      <c r="NND207" s="64"/>
      <c r="NNE207" s="64"/>
      <c r="NNF207" s="64"/>
      <c r="NNG207" s="64"/>
      <c r="NNH207" s="64"/>
      <c r="NNI207" s="64"/>
      <c r="NNJ207" s="64"/>
      <c r="NNK207" s="64"/>
      <c r="NNL207" s="64"/>
      <c r="NNM207" s="64"/>
      <c r="NNN207" s="64"/>
      <c r="NNO207" s="64"/>
      <c r="NNP207" s="64"/>
      <c r="NNQ207" s="64"/>
      <c r="NNR207" s="64"/>
      <c r="NNS207" s="64"/>
      <c r="NNT207" s="64"/>
      <c r="NNU207" s="64"/>
      <c r="NNV207" s="64"/>
      <c r="NNW207" s="64"/>
      <c r="NNX207" s="64"/>
      <c r="NNY207" s="64"/>
      <c r="NNZ207" s="64"/>
      <c r="NOA207" s="64"/>
      <c r="NOB207" s="64"/>
      <c r="NOC207" s="64"/>
      <c r="NOD207" s="64"/>
      <c r="NOE207" s="64"/>
      <c r="NOF207" s="64"/>
      <c r="NOG207" s="64"/>
      <c r="NOH207" s="64"/>
      <c r="NOI207" s="64"/>
      <c r="NOJ207" s="64"/>
      <c r="NOK207" s="64"/>
      <c r="NOL207" s="64"/>
      <c r="NOM207" s="64"/>
      <c r="NON207" s="64"/>
      <c r="NOO207" s="64"/>
      <c r="NOP207" s="64"/>
      <c r="NOQ207" s="64"/>
      <c r="NOR207" s="64"/>
      <c r="NOS207" s="64"/>
      <c r="NOT207" s="64"/>
      <c r="NOU207" s="64"/>
      <c r="NOV207" s="64"/>
      <c r="NOW207" s="64"/>
      <c r="NOX207" s="64"/>
      <c r="NOY207" s="64"/>
      <c r="NOZ207" s="64"/>
      <c r="NPA207" s="64"/>
      <c r="NPB207" s="64"/>
      <c r="NPC207" s="64"/>
      <c r="NPD207" s="64"/>
      <c r="NPE207" s="64"/>
      <c r="NPF207" s="64"/>
      <c r="NPG207" s="64"/>
      <c r="NPH207" s="64"/>
      <c r="NPI207" s="64"/>
      <c r="NPJ207" s="64"/>
      <c r="NPK207" s="64"/>
      <c r="NPL207" s="64"/>
      <c r="NPM207" s="64"/>
      <c r="NPN207" s="64"/>
      <c r="NPO207" s="64"/>
      <c r="NPP207" s="64"/>
      <c r="NPQ207" s="64"/>
      <c r="NPR207" s="64"/>
      <c r="NPS207" s="64"/>
      <c r="NPT207" s="64"/>
      <c r="NPU207" s="64"/>
      <c r="NPV207" s="64"/>
      <c r="NPW207" s="64"/>
      <c r="NPX207" s="64"/>
      <c r="NPY207" s="64"/>
      <c r="NPZ207" s="64"/>
      <c r="NQA207" s="64"/>
      <c r="NQB207" s="64"/>
      <c r="NQC207" s="64"/>
      <c r="NQD207" s="64"/>
      <c r="NQE207" s="64"/>
      <c r="NQF207" s="64"/>
      <c r="NQG207" s="64"/>
      <c r="NQH207" s="64"/>
      <c r="NQI207" s="64"/>
      <c r="NQJ207" s="64"/>
      <c r="NQK207" s="64"/>
      <c r="NQL207" s="64"/>
      <c r="NQM207" s="64"/>
      <c r="NQN207" s="64"/>
      <c r="NQO207" s="64"/>
      <c r="NQP207" s="64"/>
      <c r="NQQ207" s="64"/>
      <c r="NQR207" s="64"/>
      <c r="NQS207" s="64"/>
      <c r="NQT207" s="64"/>
      <c r="NQU207" s="64"/>
      <c r="NQV207" s="64"/>
      <c r="NQW207" s="64"/>
      <c r="NQX207" s="64"/>
      <c r="NQY207" s="64"/>
      <c r="NQZ207" s="64"/>
      <c r="NRA207" s="64"/>
      <c r="NRB207" s="64"/>
      <c r="NRC207" s="64"/>
      <c r="NRD207" s="64"/>
      <c r="NRE207" s="64"/>
      <c r="NRF207" s="64"/>
      <c r="NRG207" s="64"/>
      <c r="NRH207" s="64"/>
      <c r="NRI207" s="64"/>
      <c r="NRJ207" s="64"/>
      <c r="NRK207" s="64"/>
      <c r="NRL207" s="64"/>
      <c r="NRM207" s="64"/>
      <c r="NRN207" s="64"/>
      <c r="NRO207" s="64"/>
      <c r="NRP207" s="64"/>
      <c r="NRQ207" s="64"/>
      <c r="NRR207" s="64"/>
      <c r="NRS207" s="64"/>
      <c r="NRT207" s="64"/>
      <c r="NRU207" s="64"/>
      <c r="NRV207" s="64"/>
      <c r="NRW207" s="64"/>
      <c r="NRX207" s="64"/>
      <c r="NRY207" s="64"/>
      <c r="NRZ207" s="64"/>
      <c r="NSA207" s="64"/>
      <c r="NSB207" s="64"/>
      <c r="NSC207" s="64"/>
      <c r="NSD207" s="64"/>
      <c r="NSE207" s="64"/>
      <c r="NSF207" s="64"/>
      <c r="NSG207" s="64"/>
      <c r="NSH207" s="64"/>
      <c r="NSI207" s="64"/>
      <c r="NSJ207" s="64"/>
      <c r="NSK207" s="64"/>
      <c r="NSL207" s="64"/>
      <c r="NSM207" s="64"/>
      <c r="NSN207" s="64"/>
      <c r="NSO207" s="64"/>
      <c r="NSP207" s="64"/>
      <c r="NSQ207" s="64"/>
      <c r="NSR207" s="64"/>
      <c r="NSS207" s="64"/>
      <c r="NST207" s="64"/>
      <c r="NSU207" s="64"/>
      <c r="NSV207" s="64"/>
      <c r="NSW207" s="64"/>
      <c r="NSX207" s="64"/>
      <c r="NSY207" s="64"/>
      <c r="NSZ207" s="64"/>
      <c r="NTB207" s="64"/>
      <c r="NTD207" s="64"/>
      <c r="NTE207" s="64"/>
      <c r="NTF207" s="64"/>
      <c r="NTG207" s="64"/>
      <c r="NTH207" s="64"/>
      <c r="NTI207" s="64"/>
      <c r="NTJ207" s="64"/>
      <c r="NTK207" s="64"/>
      <c r="NTP207" s="64"/>
      <c r="NTQ207" s="64"/>
      <c r="NTR207" s="64"/>
      <c r="NTS207" s="64"/>
      <c r="NTT207" s="64"/>
      <c r="NTU207" s="64"/>
      <c r="NTV207" s="64"/>
      <c r="NTW207" s="64"/>
      <c r="NTX207" s="64"/>
      <c r="NTY207" s="64"/>
      <c r="NTZ207" s="64"/>
      <c r="NUA207" s="64"/>
      <c r="NUB207" s="64"/>
      <c r="NUC207" s="64"/>
      <c r="NUD207" s="64"/>
      <c r="NUE207" s="64"/>
      <c r="NUF207" s="64"/>
      <c r="NUG207" s="64"/>
      <c r="NUH207" s="64"/>
      <c r="NUI207" s="64"/>
      <c r="NUJ207" s="64"/>
      <c r="NUK207" s="64"/>
      <c r="NUL207" s="64"/>
      <c r="NUM207" s="64"/>
      <c r="NUN207" s="64"/>
      <c r="NUO207" s="64"/>
      <c r="NUP207" s="64"/>
      <c r="NUQ207" s="64"/>
      <c r="NUR207" s="64"/>
      <c r="NUS207" s="64"/>
      <c r="NUT207" s="64"/>
      <c r="NUU207" s="64"/>
      <c r="NUV207" s="64"/>
      <c r="NUW207" s="64"/>
      <c r="NUX207" s="64"/>
      <c r="NUY207" s="64"/>
      <c r="NUZ207" s="64"/>
      <c r="NVA207" s="64"/>
      <c r="NVB207" s="64"/>
      <c r="NVC207" s="64"/>
      <c r="NVD207" s="64"/>
      <c r="NVE207" s="64"/>
      <c r="NVF207" s="64"/>
      <c r="NVG207" s="64"/>
      <c r="NVH207" s="64"/>
      <c r="NVI207" s="64"/>
      <c r="NVJ207" s="64"/>
      <c r="NVK207" s="64"/>
      <c r="NVL207" s="64"/>
      <c r="NVM207" s="64"/>
      <c r="NVN207" s="64"/>
      <c r="NVO207" s="64"/>
      <c r="NVP207" s="64"/>
      <c r="NVQ207" s="64"/>
      <c r="NVR207" s="64"/>
      <c r="NVS207" s="64"/>
      <c r="NVT207" s="64"/>
      <c r="NVU207" s="64"/>
      <c r="NVV207" s="64"/>
      <c r="NVW207" s="64"/>
      <c r="NVX207" s="64"/>
      <c r="NVY207" s="64"/>
      <c r="NVZ207" s="64"/>
      <c r="NWA207" s="64"/>
      <c r="NWB207" s="64"/>
      <c r="NWC207" s="64"/>
      <c r="NWD207" s="64"/>
      <c r="NWE207" s="64"/>
      <c r="NWF207" s="64"/>
      <c r="NWG207" s="64"/>
      <c r="NWH207" s="64"/>
      <c r="NWI207" s="64"/>
      <c r="NWJ207" s="64"/>
      <c r="NWK207" s="64"/>
      <c r="NWL207" s="64"/>
      <c r="NWM207" s="64"/>
      <c r="NWN207" s="64"/>
      <c r="NWO207" s="64"/>
      <c r="NWP207" s="64"/>
      <c r="NWQ207" s="64"/>
      <c r="NWR207" s="64"/>
      <c r="NWS207" s="64"/>
      <c r="NWT207" s="64"/>
      <c r="NWU207" s="64"/>
      <c r="NWV207" s="64"/>
      <c r="NWW207" s="64"/>
      <c r="NWX207" s="64"/>
      <c r="NWY207" s="64"/>
      <c r="NWZ207" s="64"/>
      <c r="NXA207" s="64"/>
      <c r="NXB207" s="64"/>
      <c r="NXC207" s="64"/>
      <c r="NXD207" s="64"/>
      <c r="NXE207" s="64"/>
      <c r="NXF207" s="64"/>
      <c r="NXG207" s="64"/>
      <c r="NXH207" s="64"/>
      <c r="NXI207" s="64"/>
      <c r="NXJ207" s="64"/>
      <c r="NXK207" s="64"/>
      <c r="NXL207" s="64"/>
      <c r="NXM207" s="64"/>
      <c r="NXN207" s="64"/>
      <c r="NXO207" s="64"/>
      <c r="NXP207" s="64"/>
      <c r="NXQ207" s="64"/>
      <c r="NXR207" s="64"/>
      <c r="NXS207" s="64"/>
      <c r="NXT207" s="64"/>
      <c r="NXU207" s="64"/>
      <c r="NXV207" s="64"/>
      <c r="NXW207" s="64"/>
      <c r="NXX207" s="64"/>
      <c r="NXY207" s="64"/>
      <c r="NXZ207" s="64"/>
      <c r="NYA207" s="64"/>
      <c r="NYB207" s="64"/>
      <c r="NYC207" s="64"/>
      <c r="NYD207" s="64"/>
      <c r="NYE207" s="64"/>
      <c r="NYF207" s="64"/>
      <c r="NYG207" s="64"/>
      <c r="NYH207" s="64"/>
      <c r="NYI207" s="64"/>
      <c r="NYJ207" s="64"/>
      <c r="NYK207" s="64"/>
      <c r="NYL207" s="64"/>
      <c r="NYM207" s="64"/>
      <c r="NYN207" s="64"/>
      <c r="NYO207" s="64"/>
      <c r="NYP207" s="64"/>
      <c r="NYQ207" s="64"/>
      <c r="NYR207" s="64"/>
      <c r="NYS207" s="64"/>
      <c r="NYT207" s="64"/>
      <c r="NYU207" s="64"/>
      <c r="NYV207" s="64"/>
      <c r="NYW207" s="64"/>
      <c r="NYX207" s="64"/>
      <c r="NYY207" s="64"/>
      <c r="NYZ207" s="64"/>
      <c r="NZA207" s="64"/>
      <c r="NZB207" s="64"/>
      <c r="NZC207" s="64"/>
      <c r="NZD207" s="64"/>
      <c r="NZE207" s="64"/>
      <c r="NZF207" s="64"/>
      <c r="NZG207" s="64"/>
      <c r="NZH207" s="64"/>
      <c r="NZI207" s="64"/>
      <c r="NZJ207" s="64"/>
      <c r="NZK207" s="64"/>
      <c r="NZL207" s="64"/>
      <c r="NZM207" s="64"/>
      <c r="NZN207" s="64"/>
      <c r="NZO207" s="64"/>
      <c r="NZP207" s="64"/>
      <c r="NZQ207" s="64"/>
      <c r="NZR207" s="64"/>
      <c r="NZS207" s="64"/>
      <c r="NZT207" s="64"/>
      <c r="NZU207" s="64"/>
      <c r="NZV207" s="64"/>
      <c r="NZW207" s="64"/>
      <c r="NZX207" s="64"/>
      <c r="NZY207" s="64"/>
      <c r="NZZ207" s="64"/>
      <c r="OAA207" s="64"/>
      <c r="OAB207" s="64"/>
      <c r="OAC207" s="64"/>
      <c r="OAD207" s="64"/>
      <c r="OAE207" s="64"/>
      <c r="OAF207" s="64"/>
      <c r="OAG207" s="64"/>
      <c r="OAH207" s="64"/>
      <c r="OAI207" s="64"/>
      <c r="OAJ207" s="64"/>
      <c r="OAK207" s="64"/>
      <c r="OAL207" s="64"/>
      <c r="OAM207" s="64"/>
      <c r="OAN207" s="64"/>
      <c r="OAO207" s="64"/>
      <c r="OAP207" s="64"/>
      <c r="OAQ207" s="64"/>
      <c r="OAR207" s="64"/>
      <c r="OAS207" s="64"/>
      <c r="OAT207" s="64"/>
      <c r="OAU207" s="64"/>
      <c r="OAV207" s="64"/>
      <c r="OAW207" s="64"/>
      <c r="OAX207" s="64"/>
      <c r="OAY207" s="64"/>
      <c r="OAZ207" s="64"/>
      <c r="OBA207" s="64"/>
      <c r="OBB207" s="64"/>
      <c r="OBC207" s="64"/>
      <c r="OBD207" s="64"/>
      <c r="OBE207" s="64"/>
      <c r="OBF207" s="64"/>
      <c r="OBG207" s="64"/>
      <c r="OBH207" s="64"/>
      <c r="OBI207" s="64"/>
      <c r="OBJ207" s="64"/>
      <c r="OBK207" s="64"/>
      <c r="OBL207" s="64"/>
      <c r="OBM207" s="64"/>
      <c r="OBN207" s="64"/>
      <c r="OBO207" s="64"/>
      <c r="OBP207" s="64"/>
      <c r="OBQ207" s="64"/>
      <c r="OBR207" s="64"/>
      <c r="OBS207" s="64"/>
      <c r="OBT207" s="64"/>
      <c r="OBU207" s="64"/>
      <c r="OBV207" s="64"/>
      <c r="OBW207" s="64"/>
      <c r="OBX207" s="64"/>
      <c r="OBY207" s="64"/>
      <c r="OBZ207" s="64"/>
      <c r="OCA207" s="64"/>
      <c r="OCB207" s="64"/>
      <c r="OCC207" s="64"/>
      <c r="OCD207" s="64"/>
      <c r="OCE207" s="64"/>
      <c r="OCF207" s="64"/>
      <c r="OCG207" s="64"/>
      <c r="OCH207" s="64"/>
      <c r="OCI207" s="64"/>
      <c r="OCJ207" s="64"/>
      <c r="OCK207" s="64"/>
      <c r="OCL207" s="64"/>
      <c r="OCM207" s="64"/>
      <c r="OCN207" s="64"/>
      <c r="OCO207" s="64"/>
      <c r="OCP207" s="64"/>
      <c r="OCQ207" s="64"/>
      <c r="OCR207" s="64"/>
      <c r="OCS207" s="64"/>
      <c r="OCT207" s="64"/>
      <c r="OCU207" s="64"/>
      <c r="OCV207" s="64"/>
      <c r="OCX207" s="64"/>
      <c r="OCZ207" s="64"/>
      <c r="ODA207" s="64"/>
      <c r="ODB207" s="64"/>
      <c r="ODC207" s="64"/>
      <c r="ODD207" s="64"/>
      <c r="ODE207" s="64"/>
      <c r="ODF207" s="64"/>
      <c r="ODG207" s="64"/>
      <c r="ODL207" s="64"/>
      <c r="ODM207" s="64"/>
      <c r="ODN207" s="64"/>
      <c r="ODO207" s="64"/>
      <c r="ODP207" s="64"/>
      <c r="ODQ207" s="64"/>
      <c r="ODR207" s="64"/>
      <c r="ODS207" s="64"/>
      <c r="ODT207" s="64"/>
      <c r="ODU207" s="64"/>
      <c r="ODV207" s="64"/>
      <c r="ODW207" s="64"/>
      <c r="ODX207" s="64"/>
      <c r="ODY207" s="64"/>
      <c r="ODZ207" s="64"/>
      <c r="OEA207" s="64"/>
      <c r="OEB207" s="64"/>
      <c r="OEC207" s="64"/>
      <c r="OED207" s="64"/>
      <c r="OEE207" s="64"/>
      <c r="OEF207" s="64"/>
      <c r="OEG207" s="64"/>
      <c r="OEH207" s="64"/>
      <c r="OEI207" s="64"/>
      <c r="OEJ207" s="64"/>
      <c r="OEK207" s="64"/>
      <c r="OEL207" s="64"/>
      <c r="OEM207" s="64"/>
      <c r="OEN207" s="64"/>
      <c r="OEO207" s="64"/>
      <c r="OEP207" s="64"/>
      <c r="OEQ207" s="64"/>
      <c r="OER207" s="64"/>
      <c r="OES207" s="64"/>
      <c r="OET207" s="64"/>
      <c r="OEU207" s="64"/>
      <c r="OEV207" s="64"/>
      <c r="OEW207" s="64"/>
      <c r="OEX207" s="64"/>
      <c r="OEY207" s="64"/>
      <c r="OEZ207" s="64"/>
      <c r="OFA207" s="64"/>
      <c r="OFB207" s="64"/>
      <c r="OFC207" s="64"/>
      <c r="OFD207" s="64"/>
      <c r="OFE207" s="64"/>
      <c r="OFF207" s="64"/>
      <c r="OFG207" s="64"/>
      <c r="OFH207" s="64"/>
      <c r="OFI207" s="64"/>
      <c r="OFJ207" s="64"/>
      <c r="OFK207" s="64"/>
      <c r="OFL207" s="64"/>
      <c r="OFM207" s="64"/>
      <c r="OFN207" s="64"/>
      <c r="OFO207" s="64"/>
      <c r="OFP207" s="64"/>
      <c r="OFQ207" s="64"/>
      <c r="OFR207" s="64"/>
      <c r="OFS207" s="64"/>
      <c r="OFT207" s="64"/>
      <c r="OFU207" s="64"/>
      <c r="OFV207" s="64"/>
      <c r="OFW207" s="64"/>
      <c r="OFX207" s="64"/>
      <c r="OFY207" s="64"/>
      <c r="OFZ207" s="64"/>
      <c r="OGA207" s="64"/>
      <c r="OGB207" s="64"/>
      <c r="OGC207" s="64"/>
      <c r="OGD207" s="64"/>
      <c r="OGE207" s="64"/>
      <c r="OGF207" s="64"/>
      <c r="OGG207" s="64"/>
      <c r="OGH207" s="64"/>
      <c r="OGI207" s="64"/>
      <c r="OGJ207" s="64"/>
      <c r="OGK207" s="64"/>
      <c r="OGL207" s="64"/>
      <c r="OGM207" s="64"/>
      <c r="OGN207" s="64"/>
      <c r="OGO207" s="64"/>
      <c r="OGP207" s="64"/>
      <c r="OGQ207" s="64"/>
      <c r="OGR207" s="64"/>
      <c r="OGS207" s="64"/>
      <c r="OGT207" s="64"/>
      <c r="OGU207" s="64"/>
      <c r="OGV207" s="64"/>
      <c r="OGW207" s="64"/>
      <c r="OGX207" s="64"/>
      <c r="OGY207" s="64"/>
      <c r="OGZ207" s="64"/>
      <c r="OHA207" s="64"/>
      <c r="OHB207" s="64"/>
      <c r="OHC207" s="64"/>
      <c r="OHD207" s="64"/>
      <c r="OHE207" s="64"/>
      <c r="OHF207" s="64"/>
      <c r="OHG207" s="64"/>
      <c r="OHH207" s="64"/>
      <c r="OHI207" s="64"/>
      <c r="OHJ207" s="64"/>
      <c r="OHK207" s="64"/>
      <c r="OHL207" s="64"/>
      <c r="OHM207" s="64"/>
      <c r="OHN207" s="64"/>
      <c r="OHO207" s="64"/>
      <c r="OHP207" s="64"/>
      <c r="OHQ207" s="64"/>
      <c r="OHR207" s="64"/>
      <c r="OHS207" s="64"/>
      <c r="OHT207" s="64"/>
      <c r="OHU207" s="64"/>
      <c r="OHV207" s="64"/>
      <c r="OHW207" s="64"/>
      <c r="OHX207" s="64"/>
      <c r="OHY207" s="64"/>
      <c r="OHZ207" s="64"/>
      <c r="OIA207" s="64"/>
      <c r="OIB207" s="64"/>
      <c r="OIC207" s="64"/>
      <c r="OID207" s="64"/>
      <c r="OIE207" s="64"/>
      <c r="OIF207" s="64"/>
      <c r="OIG207" s="64"/>
      <c r="OIH207" s="64"/>
      <c r="OII207" s="64"/>
      <c r="OIJ207" s="64"/>
      <c r="OIK207" s="64"/>
      <c r="OIL207" s="64"/>
      <c r="OIM207" s="64"/>
      <c r="OIN207" s="64"/>
      <c r="OIO207" s="64"/>
      <c r="OIP207" s="64"/>
      <c r="OIQ207" s="64"/>
      <c r="OIR207" s="64"/>
      <c r="OIS207" s="64"/>
      <c r="OIT207" s="64"/>
      <c r="OIU207" s="64"/>
      <c r="OIV207" s="64"/>
      <c r="OIW207" s="64"/>
      <c r="OIX207" s="64"/>
      <c r="OIY207" s="64"/>
      <c r="OIZ207" s="64"/>
      <c r="OJA207" s="64"/>
      <c r="OJB207" s="64"/>
      <c r="OJC207" s="64"/>
      <c r="OJD207" s="64"/>
      <c r="OJE207" s="64"/>
      <c r="OJF207" s="64"/>
      <c r="OJG207" s="64"/>
      <c r="OJH207" s="64"/>
      <c r="OJI207" s="64"/>
      <c r="OJJ207" s="64"/>
      <c r="OJK207" s="64"/>
      <c r="OJL207" s="64"/>
      <c r="OJM207" s="64"/>
      <c r="OJN207" s="64"/>
      <c r="OJO207" s="64"/>
      <c r="OJP207" s="64"/>
      <c r="OJQ207" s="64"/>
      <c r="OJR207" s="64"/>
      <c r="OJS207" s="64"/>
      <c r="OJT207" s="64"/>
      <c r="OJU207" s="64"/>
      <c r="OJV207" s="64"/>
      <c r="OJW207" s="64"/>
      <c r="OJX207" s="64"/>
      <c r="OJY207" s="64"/>
      <c r="OJZ207" s="64"/>
      <c r="OKA207" s="64"/>
      <c r="OKB207" s="64"/>
      <c r="OKC207" s="64"/>
      <c r="OKD207" s="64"/>
      <c r="OKE207" s="64"/>
      <c r="OKF207" s="64"/>
      <c r="OKG207" s="64"/>
      <c r="OKH207" s="64"/>
      <c r="OKI207" s="64"/>
      <c r="OKJ207" s="64"/>
      <c r="OKK207" s="64"/>
      <c r="OKL207" s="64"/>
      <c r="OKM207" s="64"/>
      <c r="OKN207" s="64"/>
      <c r="OKO207" s="64"/>
      <c r="OKP207" s="64"/>
      <c r="OKQ207" s="64"/>
      <c r="OKR207" s="64"/>
      <c r="OKS207" s="64"/>
      <c r="OKT207" s="64"/>
      <c r="OKU207" s="64"/>
      <c r="OKV207" s="64"/>
      <c r="OKW207" s="64"/>
      <c r="OKX207" s="64"/>
      <c r="OKY207" s="64"/>
      <c r="OKZ207" s="64"/>
      <c r="OLA207" s="64"/>
      <c r="OLB207" s="64"/>
      <c r="OLC207" s="64"/>
      <c r="OLD207" s="64"/>
      <c r="OLE207" s="64"/>
      <c r="OLF207" s="64"/>
      <c r="OLG207" s="64"/>
      <c r="OLH207" s="64"/>
      <c r="OLI207" s="64"/>
      <c r="OLJ207" s="64"/>
      <c r="OLK207" s="64"/>
      <c r="OLL207" s="64"/>
      <c r="OLM207" s="64"/>
      <c r="OLN207" s="64"/>
      <c r="OLO207" s="64"/>
      <c r="OLP207" s="64"/>
      <c r="OLQ207" s="64"/>
      <c r="OLR207" s="64"/>
      <c r="OLS207" s="64"/>
      <c r="OLT207" s="64"/>
      <c r="OLU207" s="64"/>
      <c r="OLV207" s="64"/>
      <c r="OLW207" s="64"/>
      <c r="OLX207" s="64"/>
      <c r="OLY207" s="64"/>
      <c r="OLZ207" s="64"/>
      <c r="OMA207" s="64"/>
      <c r="OMB207" s="64"/>
      <c r="OMC207" s="64"/>
      <c r="OMD207" s="64"/>
      <c r="OME207" s="64"/>
      <c r="OMF207" s="64"/>
      <c r="OMG207" s="64"/>
      <c r="OMH207" s="64"/>
      <c r="OMI207" s="64"/>
      <c r="OMJ207" s="64"/>
      <c r="OMK207" s="64"/>
      <c r="OML207" s="64"/>
      <c r="OMM207" s="64"/>
      <c r="OMN207" s="64"/>
      <c r="OMO207" s="64"/>
      <c r="OMP207" s="64"/>
      <c r="OMQ207" s="64"/>
      <c r="OMR207" s="64"/>
      <c r="OMT207" s="64"/>
      <c r="OMV207" s="64"/>
      <c r="OMW207" s="64"/>
      <c r="OMX207" s="64"/>
      <c r="OMY207" s="64"/>
      <c r="OMZ207" s="64"/>
      <c r="ONA207" s="64"/>
      <c r="ONB207" s="64"/>
      <c r="ONC207" s="64"/>
      <c r="ONH207" s="64"/>
      <c r="ONI207" s="64"/>
      <c r="ONJ207" s="64"/>
      <c r="ONK207" s="64"/>
      <c r="ONL207" s="64"/>
      <c r="ONM207" s="64"/>
      <c r="ONN207" s="64"/>
      <c r="ONO207" s="64"/>
      <c r="ONP207" s="64"/>
      <c r="ONQ207" s="64"/>
      <c r="ONR207" s="64"/>
      <c r="ONS207" s="64"/>
      <c r="ONT207" s="64"/>
      <c r="ONU207" s="64"/>
      <c r="ONV207" s="64"/>
      <c r="ONW207" s="64"/>
      <c r="ONX207" s="64"/>
      <c r="ONY207" s="64"/>
      <c r="ONZ207" s="64"/>
      <c r="OOA207" s="64"/>
      <c r="OOB207" s="64"/>
      <c r="OOC207" s="64"/>
      <c r="OOD207" s="64"/>
      <c r="OOE207" s="64"/>
      <c r="OOF207" s="64"/>
      <c r="OOG207" s="64"/>
      <c r="OOH207" s="64"/>
      <c r="OOI207" s="64"/>
      <c r="OOJ207" s="64"/>
      <c r="OOK207" s="64"/>
      <c r="OOL207" s="64"/>
      <c r="OOM207" s="64"/>
      <c r="OON207" s="64"/>
      <c r="OOO207" s="64"/>
      <c r="OOP207" s="64"/>
      <c r="OOQ207" s="64"/>
      <c r="OOR207" s="64"/>
      <c r="OOS207" s="64"/>
      <c r="OOT207" s="64"/>
      <c r="OOU207" s="64"/>
      <c r="OOV207" s="64"/>
      <c r="OOW207" s="64"/>
      <c r="OOX207" s="64"/>
      <c r="OOY207" s="64"/>
      <c r="OOZ207" s="64"/>
      <c r="OPA207" s="64"/>
      <c r="OPB207" s="64"/>
      <c r="OPC207" s="64"/>
      <c r="OPD207" s="64"/>
      <c r="OPE207" s="64"/>
      <c r="OPF207" s="64"/>
      <c r="OPG207" s="64"/>
      <c r="OPH207" s="64"/>
      <c r="OPI207" s="64"/>
      <c r="OPJ207" s="64"/>
      <c r="OPK207" s="64"/>
      <c r="OPL207" s="64"/>
      <c r="OPM207" s="64"/>
      <c r="OPN207" s="64"/>
      <c r="OPO207" s="64"/>
      <c r="OPP207" s="64"/>
      <c r="OPQ207" s="64"/>
      <c r="OPR207" s="64"/>
      <c r="OPS207" s="64"/>
      <c r="OPT207" s="64"/>
      <c r="OPU207" s="64"/>
      <c r="OPV207" s="64"/>
      <c r="OPW207" s="64"/>
      <c r="OPX207" s="64"/>
      <c r="OPY207" s="64"/>
      <c r="OPZ207" s="64"/>
      <c r="OQA207" s="64"/>
      <c r="OQB207" s="64"/>
      <c r="OQC207" s="64"/>
      <c r="OQD207" s="64"/>
      <c r="OQE207" s="64"/>
      <c r="OQF207" s="64"/>
      <c r="OQG207" s="64"/>
      <c r="OQH207" s="64"/>
      <c r="OQI207" s="64"/>
      <c r="OQJ207" s="64"/>
      <c r="OQK207" s="64"/>
      <c r="OQL207" s="64"/>
      <c r="OQM207" s="64"/>
      <c r="OQN207" s="64"/>
      <c r="OQO207" s="64"/>
      <c r="OQP207" s="64"/>
      <c r="OQQ207" s="64"/>
      <c r="OQR207" s="64"/>
      <c r="OQS207" s="64"/>
      <c r="OQT207" s="64"/>
      <c r="OQU207" s="64"/>
      <c r="OQV207" s="64"/>
      <c r="OQW207" s="64"/>
      <c r="OQX207" s="64"/>
      <c r="OQY207" s="64"/>
      <c r="OQZ207" s="64"/>
      <c r="ORA207" s="64"/>
      <c r="ORB207" s="64"/>
      <c r="ORC207" s="64"/>
      <c r="ORD207" s="64"/>
      <c r="ORE207" s="64"/>
      <c r="ORF207" s="64"/>
      <c r="ORG207" s="64"/>
      <c r="ORH207" s="64"/>
      <c r="ORI207" s="64"/>
      <c r="ORJ207" s="64"/>
      <c r="ORK207" s="64"/>
      <c r="ORL207" s="64"/>
      <c r="ORM207" s="64"/>
      <c r="ORN207" s="64"/>
      <c r="ORO207" s="64"/>
      <c r="ORP207" s="64"/>
      <c r="ORQ207" s="64"/>
      <c r="ORR207" s="64"/>
      <c r="ORS207" s="64"/>
      <c r="ORT207" s="64"/>
      <c r="ORU207" s="64"/>
      <c r="ORV207" s="64"/>
      <c r="ORW207" s="64"/>
      <c r="ORX207" s="64"/>
      <c r="ORY207" s="64"/>
      <c r="ORZ207" s="64"/>
      <c r="OSA207" s="64"/>
      <c r="OSB207" s="64"/>
      <c r="OSC207" s="64"/>
      <c r="OSD207" s="64"/>
      <c r="OSE207" s="64"/>
      <c r="OSF207" s="64"/>
      <c r="OSG207" s="64"/>
      <c r="OSH207" s="64"/>
      <c r="OSI207" s="64"/>
      <c r="OSJ207" s="64"/>
      <c r="OSK207" s="64"/>
      <c r="OSL207" s="64"/>
      <c r="OSM207" s="64"/>
      <c r="OSN207" s="64"/>
      <c r="OSO207" s="64"/>
      <c r="OSP207" s="64"/>
      <c r="OSQ207" s="64"/>
      <c r="OSR207" s="64"/>
      <c r="OSS207" s="64"/>
      <c r="OST207" s="64"/>
      <c r="OSU207" s="64"/>
      <c r="OSV207" s="64"/>
      <c r="OSW207" s="64"/>
      <c r="OSX207" s="64"/>
      <c r="OSY207" s="64"/>
      <c r="OSZ207" s="64"/>
      <c r="OTA207" s="64"/>
      <c r="OTB207" s="64"/>
      <c r="OTC207" s="64"/>
      <c r="OTD207" s="64"/>
      <c r="OTE207" s="64"/>
      <c r="OTF207" s="64"/>
      <c r="OTG207" s="64"/>
      <c r="OTH207" s="64"/>
      <c r="OTI207" s="64"/>
      <c r="OTJ207" s="64"/>
      <c r="OTK207" s="64"/>
      <c r="OTL207" s="64"/>
      <c r="OTM207" s="64"/>
      <c r="OTN207" s="64"/>
      <c r="OTO207" s="64"/>
      <c r="OTP207" s="64"/>
      <c r="OTQ207" s="64"/>
      <c r="OTR207" s="64"/>
      <c r="OTS207" s="64"/>
      <c r="OTT207" s="64"/>
      <c r="OTU207" s="64"/>
      <c r="OTV207" s="64"/>
      <c r="OTW207" s="64"/>
      <c r="OTX207" s="64"/>
      <c r="OTY207" s="64"/>
      <c r="OTZ207" s="64"/>
      <c r="OUA207" s="64"/>
      <c r="OUB207" s="64"/>
      <c r="OUC207" s="64"/>
      <c r="OUD207" s="64"/>
      <c r="OUE207" s="64"/>
      <c r="OUF207" s="64"/>
      <c r="OUG207" s="64"/>
      <c r="OUH207" s="64"/>
      <c r="OUI207" s="64"/>
      <c r="OUJ207" s="64"/>
      <c r="OUK207" s="64"/>
      <c r="OUL207" s="64"/>
      <c r="OUM207" s="64"/>
      <c r="OUN207" s="64"/>
      <c r="OUO207" s="64"/>
      <c r="OUP207" s="64"/>
      <c r="OUQ207" s="64"/>
      <c r="OUR207" s="64"/>
      <c r="OUS207" s="64"/>
      <c r="OUT207" s="64"/>
      <c r="OUU207" s="64"/>
      <c r="OUV207" s="64"/>
      <c r="OUW207" s="64"/>
      <c r="OUX207" s="64"/>
      <c r="OUY207" s="64"/>
      <c r="OUZ207" s="64"/>
      <c r="OVA207" s="64"/>
      <c r="OVB207" s="64"/>
      <c r="OVC207" s="64"/>
      <c r="OVD207" s="64"/>
      <c r="OVE207" s="64"/>
      <c r="OVF207" s="64"/>
      <c r="OVG207" s="64"/>
      <c r="OVH207" s="64"/>
      <c r="OVI207" s="64"/>
      <c r="OVJ207" s="64"/>
      <c r="OVK207" s="64"/>
      <c r="OVL207" s="64"/>
      <c r="OVM207" s="64"/>
      <c r="OVN207" s="64"/>
      <c r="OVO207" s="64"/>
      <c r="OVP207" s="64"/>
      <c r="OVQ207" s="64"/>
      <c r="OVR207" s="64"/>
      <c r="OVS207" s="64"/>
      <c r="OVT207" s="64"/>
      <c r="OVU207" s="64"/>
      <c r="OVV207" s="64"/>
      <c r="OVW207" s="64"/>
      <c r="OVX207" s="64"/>
      <c r="OVY207" s="64"/>
      <c r="OVZ207" s="64"/>
      <c r="OWA207" s="64"/>
      <c r="OWB207" s="64"/>
      <c r="OWC207" s="64"/>
      <c r="OWD207" s="64"/>
      <c r="OWE207" s="64"/>
      <c r="OWF207" s="64"/>
      <c r="OWG207" s="64"/>
      <c r="OWH207" s="64"/>
      <c r="OWI207" s="64"/>
      <c r="OWJ207" s="64"/>
      <c r="OWK207" s="64"/>
      <c r="OWL207" s="64"/>
      <c r="OWM207" s="64"/>
      <c r="OWN207" s="64"/>
      <c r="OWP207" s="64"/>
      <c r="OWR207" s="64"/>
      <c r="OWS207" s="64"/>
      <c r="OWT207" s="64"/>
      <c r="OWU207" s="64"/>
      <c r="OWV207" s="64"/>
      <c r="OWW207" s="64"/>
      <c r="OWX207" s="64"/>
      <c r="OWY207" s="64"/>
      <c r="OXD207" s="64"/>
      <c r="OXE207" s="64"/>
      <c r="OXF207" s="64"/>
      <c r="OXG207" s="64"/>
      <c r="OXH207" s="64"/>
      <c r="OXI207" s="64"/>
      <c r="OXJ207" s="64"/>
      <c r="OXK207" s="64"/>
      <c r="OXL207" s="64"/>
      <c r="OXM207" s="64"/>
      <c r="OXN207" s="64"/>
      <c r="OXO207" s="64"/>
      <c r="OXP207" s="64"/>
      <c r="OXQ207" s="64"/>
      <c r="OXR207" s="64"/>
      <c r="OXS207" s="64"/>
      <c r="OXT207" s="64"/>
      <c r="OXU207" s="64"/>
      <c r="OXV207" s="64"/>
      <c r="OXW207" s="64"/>
      <c r="OXX207" s="64"/>
      <c r="OXY207" s="64"/>
      <c r="OXZ207" s="64"/>
      <c r="OYA207" s="64"/>
      <c r="OYB207" s="64"/>
      <c r="OYC207" s="64"/>
      <c r="OYD207" s="64"/>
      <c r="OYE207" s="64"/>
      <c r="OYF207" s="64"/>
      <c r="OYG207" s="64"/>
      <c r="OYH207" s="64"/>
      <c r="OYI207" s="64"/>
      <c r="OYJ207" s="64"/>
      <c r="OYK207" s="64"/>
      <c r="OYL207" s="64"/>
      <c r="OYM207" s="64"/>
      <c r="OYN207" s="64"/>
      <c r="OYO207" s="64"/>
      <c r="OYP207" s="64"/>
      <c r="OYQ207" s="64"/>
      <c r="OYR207" s="64"/>
      <c r="OYS207" s="64"/>
      <c r="OYT207" s="64"/>
      <c r="OYU207" s="64"/>
      <c r="OYV207" s="64"/>
      <c r="OYW207" s="64"/>
      <c r="OYX207" s="64"/>
      <c r="OYY207" s="64"/>
      <c r="OYZ207" s="64"/>
      <c r="OZA207" s="64"/>
      <c r="OZB207" s="64"/>
      <c r="OZC207" s="64"/>
      <c r="OZD207" s="64"/>
      <c r="OZE207" s="64"/>
      <c r="OZF207" s="64"/>
      <c r="OZG207" s="64"/>
      <c r="OZH207" s="64"/>
      <c r="OZI207" s="64"/>
      <c r="OZJ207" s="64"/>
      <c r="OZK207" s="64"/>
      <c r="OZL207" s="64"/>
      <c r="OZM207" s="64"/>
      <c r="OZN207" s="64"/>
      <c r="OZO207" s="64"/>
      <c r="OZP207" s="64"/>
      <c r="OZQ207" s="64"/>
      <c r="OZR207" s="64"/>
      <c r="OZS207" s="64"/>
      <c r="OZT207" s="64"/>
      <c r="OZU207" s="64"/>
      <c r="OZV207" s="64"/>
      <c r="OZW207" s="64"/>
      <c r="OZX207" s="64"/>
      <c r="OZY207" s="64"/>
      <c r="OZZ207" s="64"/>
      <c r="PAA207" s="64"/>
      <c r="PAB207" s="64"/>
      <c r="PAC207" s="64"/>
      <c r="PAD207" s="64"/>
      <c r="PAE207" s="64"/>
      <c r="PAF207" s="64"/>
      <c r="PAG207" s="64"/>
      <c r="PAH207" s="64"/>
      <c r="PAI207" s="64"/>
      <c r="PAJ207" s="64"/>
      <c r="PAK207" s="64"/>
      <c r="PAL207" s="64"/>
      <c r="PAM207" s="64"/>
      <c r="PAN207" s="64"/>
      <c r="PAO207" s="64"/>
      <c r="PAP207" s="64"/>
      <c r="PAQ207" s="64"/>
      <c r="PAR207" s="64"/>
      <c r="PAS207" s="64"/>
      <c r="PAT207" s="64"/>
      <c r="PAU207" s="64"/>
      <c r="PAV207" s="64"/>
      <c r="PAW207" s="64"/>
      <c r="PAX207" s="64"/>
      <c r="PAY207" s="64"/>
      <c r="PAZ207" s="64"/>
      <c r="PBA207" s="64"/>
      <c r="PBB207" s="64"/>
      <c r="PBC207" s="64"/>
      <c r="PBD207" s="64"/>
      <c r="PBE207" s="64"/>
      <c r="PBF207" s="64"/>
      <c r="PBG207" s="64"/>
      <c r="PBH207" s="64"/>
      <c r="PBI207" s="64"/>
      <c r="PBJ207" s="64"/>
      <c r="PBK207" s="64"/>
      <c r="PBL207" s="64"/>
      <c r="PBM207" s="64"/>
      <c r="PBN207" s="64"/>
      <c r="PBO207" s="64"/>
      <c r="PBP207" s="64"/>
      <c r="PBQ207" s="64"/>
      <c r="PBR207" s="64"/>
      <c r="PBS207" s="64"/>
      <c r="PBT207" s="64"/>
      <c r="PBU207" s="64"/>
      <c r="PBV207" s="64"/>
      <c r="PBW207" s="64"/>
      <c r="PBX207" s="64"/>
      <c r="PBY207" s="64"/>
      <c r="PBZ207" s="64"/>
      <c r="PCA207" s="64"/>
      <c r="PCB207" s="64"/>
      <c r="PCC207" s="64"/>
      <c r="PCD207" s="64"/>
      <c r="PCE207" s="64"/>
      <c r="PCF207" s="64"/>
      <c r="PCG207" s="64"/>
      <c r="PCH207" s="64"/>
      <c r="PCI207" s="64"/>
      <c r="PCJ207" s="64"/>
      <c r="PCK207" s="64"/>
      <c r="PCL207" s="64"/>
      <c r="PCM207" s="64"/>
      <c r="PCN207" s="64"/>
      <c r="PCO207" s="64"/>
      <c r="PCP207" s="64"/>
      <c r="PCQ207" s="64"/>
      <c r="PCR207" s="64"/>
      <c r="PCS207" s="64"/>
      <c r="PCT207" s="64"/>
      <c r="PCU207" s="64"/>
      <c r="PCV207" s="64"/>
      <c r="PCW207" s="64"/>
      <c r="PCX207" s="64"/>
      <c r="PCY207" s="64"/>
      <c r="PCZ207" s="64"/>
      <c r="PDA207" s="64"/>
      <c r="PDB207" s="64"/>
      <c r="PDC207" s="64"/>
      <c r="PDD207" s="64"/>
      <c r="PDE207" s="64"/>
      <c r="PDF207" s="64"/>
      <c r="PDG207" s="64"/>
      <c r="PDH207" s="64"/>
      <c r="PDI207" s="64"/>
      <c r="PDJ207" s="64"/>
      <c r="PDK207" s="64"/>
      <c r="PDL207" s="64"/>
      <c r="PDM207" s="64"/>
      <c r="PDN207" s="64"/>
      <c r="PDO207" s="64"/>
      <c r="PDP207" s="64"/>
      <c r="PDQ207" s="64"/>
      <c r="PDR207" s="64"/>
      <c r="PDS207" s="64"/>
      <c r="PDT207" s="64"/>
      <c r="PDU207" s="64"/>
      <c r="PDV207" s="64"/>
      <c r="PDW207" s="64"/>
      <c r="PDX207" s="64"/>
      <c r="PDY207" s="64"/>
      <c r="PDZ207" s="64"/>
      <c r="PEA207" s="64"/>
      <c r="PEB207" s="64"/>
      <c r="PEC207" s="64"/>
      <c r="PED207" s="64"/>
      <c r="PEE207" s="64"/>
      <c r="PEF207" s="64"/>
      <c r="PEG207" s="64"/>
      <c r="PEH207" s="64"/>
      <c r="PEI207" s="64"/>
      <c r="PEJ207" s="64"/>
      <c r="PEK207" s="64"/>
      <c r="PEL207" s="64"/>
      <c r="PEM207" s="64"/>
      <c r="PEN207" s="64"/>
      <c r="PEO207" s="64"/>
      <c r="PEP207" s="64"/>
      <c r="PEQ207" s="64"/>
      <c r="PER207" s="64"/>
      <c r="PES207" s="64"/>
      <c r="PET207" s="64"/>
      <c r="PEU207" s="64"/>
      <c r="PEV207" s="64"/>
      <c r="PEW207" s="64"/>
      <c r="PEX207" s="64"/>
      <c r="PEY207" s="64"/>
      <c r="PEZ207" s="64"/>
      <c r="PFA207" s="64"/>
      <c r="PFB207" s="64"/>
      <c r="PFC207" s="64"/>
      <c r="PFD207" s="64"/>
      <c r="PFE207" s="64"/>
      <c r="PFF207" s="64"/>
      <c r="PFG207" s="64"/>
      <c r="PFH207" s="64"/>
      <c r="PFI207" s="64"/>
      <c r="PFJ207" s="64"/>
      <c r="PFK207" s="64"/>
      <c r="PFL207" s="64"/>
      <c r="PFM207" s="64"/>
      <c r="PFN207" s="64"/>
      <c r="PFO207" s="64"/>
      <c r="PFP207" s="64"/>
      <c r="PFQ207" s="64"/>
      <c r="PFR207" s="64"/>
      <c r="PFS207" s="64"/>
      <c r="PFT207" s="64"/>
      <c r="PFU207" s="64"/>
      <c r="PFV207" s="64"/>
      <c r="PFW207" s="64"/>
      <c r="PFX207" s="64"/>
      <c r="PFY207" s="64"/>
      <c r="PFZ207" s="64"/>
      <c r="PGA207" s="64"/>
      <c r="PGB207" s="64"/>
      <c r="PGC207" s="64"/>
      <c r="PGD207" s="64"/>
      <c r="PGE207" s="64"/>
      <c r="PGF207" s="64"/>
      <c r="PGG207" s="64"/>
      <c r="PGH207" s="64"/>
      <c r="PGI207" s="64"/>
      <c r="PGJ207" s="64"/>
      <c r="PGL207" s="64"/>
      <c r="PGN207" s="64"/>
      <c r="PGO207" s="64"/>
      <c r="PGP207" s="64"/>
      <c r="PGQ207" s="64"/>
      <c r="PGR207" s="64"/>
      <c r="PGS207" s="64"/>
      <c r="PGT207" s="64"/>
      <c r="PGU207" s="64"/>
      <c r="PGZ207" s="64"/>
      <c r="PHA207" s="64"/>
      <c r="PHB207" s="64"/>
      <c r="PHC207" s="64"/>
      <c r="PHD207" s="64"/>
      <c r="PHE207" s="64"/>
      <c r="PHF207" s="64"/>
      <c r="PHG207" s="64"/>
      <c r="PHH207" s="64"/>
      <c r="PHI207" s="64"/>
      <c r="PHJ207" s="64"/>
      <c r="PHK207" s="64"/>
      <c r="PHL207" s="64"/>
      <c r="PHM207" s="64"/>
      <c r="PHN207" s="64"/>
      <c r="PHO207" s="64"/>
      <c r="PHP207" s="64"/>
      <c r="PHQ207" s="64"/>
      <c r="PHR207" s="64"/>
      <c r="PHS207" s="64"/>
      <c r="PHT207" s="64"/>
      <c r="PHU207" s="64"/>
      <c r="PHV207" s="64"/>
      <c r="PHW207" s="64"/>
      <c r="PHX207" s="64"/>
      <c r="PHY207" s="64"/>
      <c r="PHZ207" s="64"/>
      <c r="PIA207" s="64"/>
      <c r="PIB207" s="64"/>
      <c r="PIC207" s="64"/>
      <c r="PID207" s="64"/>
      <c r="PIE207" s="64"/>
      <c r="PIF207" s="64"/>
      <c r="PIG207" s="64"/>
      <c r="PIH207" s="64"/>
      <c r="PII207" s="64"/>
      <c r="PIJ207" s="64"/>
      <c r="PIK207" s="64"/>
      <c r="PIL207" s="64"/>
      <c r="PIM207" s="64"/>
      <c r="PIN207" s="64"/>
      <c r="PIO207" s="64"/>
      <c r="PIP207" s="64"/>
      <c r="PIQ207" s="64"/>
      <c r="PIR207" s="64"/>
      <c r="PIS207" s="64"/>
      <c r="PIT207" s="64"/>
      <c r="PIU207" s="64"/>
      <c r="PIV207" s="64"/>
      <c r="PIW207" s="64"/>
      <c r="PIX207" s="64"/>
      <c r="PIY207" s="64"/>
      <c r="PIZ207" s="64"/>
      <c r="PJA207" s="64"/>
      <c r="PJB207" s="64"/>
      <c r="PJC207" s="64"/>
      <c r="PJD207" s="64"/>
      <c r="PJE207" s="64"/>
      <c r="PJF207" s="64"/>
      <c r="PJG207" s="64"/>
      <c r="PJH207" s="64"/>
      <c r="PJI207" s="64"/>
      <c r="PJJ207" s="64"/>
      <c r="PJK207" s="64"/>
      <c r="PJL207" s="64"/>
      <c r="PJM207" s="64"/>
      <c r="PJN207" s="64"/>
      <c r="PJO207" s="64"/>
      <c r="PJP207" s="64"/>
      <c r="PJQ207" s="64"/>
      <c r="PJR207" s="64"/>
      <c r="PJS207" s="64"/>
      <c r="PJT207" s="64"/>
      <c r="PJU207" s="64"/>
      <c r="PJV207" s="64"/>
      <c r="PJW207" s="64"/>
      <c r="PJX207" s="64"/>
      <c r="PJY207" s="64"/>
      <c r="PJZ207" s="64"/>
      <c r="PKA207" s="64"/>
      <c r="PKB207" s="64"/>
      <c r="PKC207" s="64"/>
      <c r="PKD207" s="64"/>
      <c r="PKE207" s="64"/>
      <c r="PKF207" s="64"/>
      <c r="PKG207" s="64"/>
      <c r="PKH207" s="64"/>
      <c r="PKI207" s="64"/>
      <c r="PKJ207" s="64"/>
      <c r="PKK207" s="64"/>
      <c r="PKL207" s="64"/>
      <c r="PKM207" s="64"/>
      <c r="PKN207" s="64"/>
      <c r="PKO207" s="64"/>
      <c r="PKP207" s="64"/>
      <c r="PKQ207" s="64"/>
      <c r="PKR207" s="64"/>
      <c r="PKS207" s="64"/>
      <c r="PKT207" s="64"/>
      <c r="PKU207" s="64"/>
      <c r="PKV207" s="64"/>
      <c r="PKW207" s="64"/>
      <c r="PKX207" s="64"/>
      <c r="PKY207" s="64"/>
      <c r="PKZ207" s="64"/>
      <c r="PLA207" s="64"/>
      <c r="PLB207" s="64"/>
      <c r="PLC207" s="64"/>
      <c r="PLD207" s="64"/>
      <c r="PLE207" s="64"/>
      <c r="PLF207" s="64"/>
      <c r="PLG207" s="64"/>
      <c r="PLH207" s="64"/>
      <c r="PLI207" s="64"/>
      <c r="PLJ207" s="64"/>
      <c r="PLK207" s="64"/>
      <c r="PLL207" s="64"/>
      <c r="PLM207" s="64"/>
      <c r="PLN207" s="64"/>
      <c r="PLO207" s="64"/>
      <c r="PLP207" s="64"/>
      <c r="PLQ207" s="64"/>
      <c r="PLR207" s="64"/>
      <c r="PLS207" s="64"/>
      <c r="PLT207" s="64"/>
      <c r="PLU207" s="64"/>
      <c r="PLV207" s="64"/>
      <c r="PLW207" s="64"/>
      <c r="PLX207" s="64"/>
      <c r="PLY207" s="64"/>
      <c r="PLZ207" s="64"/>
      <c r="PMA207" s="64"/>
      <c r="PMB207" s="64"/>
      <c r="PMC207" s="64"/>
      <c r="PMD207" s="64"/>
      <c r="PME207" s="64"/>
      <c r="PMF207" s="64"/>
      <c r="PMG207" s="64"/>
      <c r="PMH207" s="64"/>
      <c r="PMI207" s="64"/>
      <c r="PMJ207" s="64"/>
      <c r="PMK207" s="64"/>
      <c r="PML207" s="64"/>
      <c r="PMM207" s="64"/>
      <c r="PMN207" s="64"/>
      <c r="PMO207" s="64"/>
      <c r="PMP207" s="64"/>
      <c r="PMQ207" s="64"/>
      <c r="PMR207" s="64"/>
      <c r="PMS207" s="64"/>
      <c r="PMT207" s="64"/>
      <c r="PMU207" s="64"/>
      <c r="PMV207" s="64"/>
      <c r="PMW207" s="64"/>
      <c r="PMX207" s="64"/>
      <c r="PMY207" s="64"/>
      <c r="PMZ207" s="64"/>
      <c r="PNA207" s="64"/>
      <c r="PNB207" s="64"/>
      <c r="PNC207" s="64"/>
      <c r="PND207" s="64"/>
      <c r="PNE207" s="64"/>
      <c r="PNF207" s="64"/>
      <c r="PNG207" s="64"/>
      <c r="PNH207" s="64"/>
      <c r="PNI207" s="64"/>
      <c r="PNJ207" s="64"/>
      <c r="PNK207" s="64"/>
      <c r="PNL207" s="64"/>
      <c r="PNM207" s="64"/>
      <c r="PNN207" s="64"/>
      <c r="PNO207" s="64"/>
      <c r="PNP207" s="64"/>
      <c r="PNQ207" s="64"/>
      <c r="PNR207" s="64"/>
      <c r="PNS207" s="64"/>
      <c r="PNT207" s="64"/>
      <c r="PNU207" s="64"/>
      <c r="PNV207" s="64"/>
      <c r="PNW207" s="64"/>
      <c r="PNX207" s="64"/>
      <c r="PNY207" s="64"/>
      <c r="PNZ207" s="64"/>
      <c r="POA207" s="64"/>
      <c r="POB207" s="64"/>
      <c r="POC207" s="64"/>
      <c r="POD207" s="64"/>
      <c r="POE207" s="64"/>
      <c r="POF207" s="64"/>
      <c r="POG207" s="64"/>
      <c r="POH207" s="64"/>
      <c r="POI207" s="64"/>
      <c r="POJ207" s="64"/>
      <c r="POK207" s="64"/>
      <c r="POL207" s="64"/>
      <c r="POM207" s="64"/>
      <c r="PON207" s="64"/>
      <c r="POO207" s="64"/>
      <c r="POP207" s="64"/>
      <c r="POQ207" s="64"/>
      <c r="POR207" s="64"/>
      <c r="POS207" s="64"/>
      <c r="POT207" s="64"/>
      <c r="POU207" s="64"/>
      <c r="POV207" s="64"/>
      <c r="POW207" s="64"/>
      <c r="POX207" s="64"/>
      <c r="POY207" s="64"/>
      <c r="POZ207" s="64"/>
      <c r="PPA207" s="64"/>
      <c r="PPB207" s="64"/>
      <c r="PPC207" s="64"/>
      <c r="PPD207" s="64"/>
      <c r="PPE207" s="64"/>
      <c r="PPF207" s="64"/>
      <c r="PPG207" s="64"/>
      <c r="PPH207" s="64"/>
      <c r="PPI207" s="64"/>
      <c r="PPJ207" s="64"/>
      <c r="PPK207" s="64"/>
      <c r="PPL207" s="64"/>
      <c r="PPM207" s="64"/>
      <c r="PPN207" s="64"/>
      <c r="PPO207" s="64"/>
      <c r="PPP207" s="64"/>
      <c r="PPQ207" s="64"/>
      <c r="PPR207" s="64"/>
      <c r="PPS207" s="64"/>
      <c r="PPT207" s="64"/>
      <c r="PPU207" s="64"/>
      <c r="PPV207" s="64"/>
      <c r="PPW207" s="64"/>
      <c r="PPX207" s="64"/>
      <c r="PPY207" s="64"/>
      <c r="PPZ207" s="64"/>
      <c r="PQA207" s="64"/>
      <c r="PQB207" s="64"/>
      <c r="PQC207" s="64"/>
      <c r="PQD207" s="64"/>
      <c r="PQE207" s="64"/>
      <c r="PQF207" s="64"/>
      <c r="PQH207" s="64"/>
      <c r="PQJ207" s="64"/>
      <c r="PQK207" s="64"/>
      <c r="PQL207" s="64"/>
      <c r="PQM207" s="64"/>
      <c r="PQN207" s="64"/>
      <c r="PQO207" s="64"/>
      <c r="PQP207" s="64"/>
      <c r="PQQ207" s="64"/>
      <c r="PQV207" s="64"/>
      <c r="PQW207" s="64"/>
      <c r="PQX207" s="64"/>
      <c r="PQY207" s="64"/>
      <c r="PQZ207" s="64"/>
      <c r="PRA207" s="64"/>
      <c r="PRB207" s="64"/>
      <c r="PRC207" s="64"/>
      <c r="PRD207" s="64"/>
      <c r="PRE207" s="64"/>
      <c r="PRF207" s="64"/>
      <c r="PRG207" s="64"/>
      <c r="PRH207" s="64"/>
      <c r="PRI207" s="64"/>
      <c r="PRJ207" s="64"/>
      <c r="PRK207" s="64"/>
      <c r="PRL207" s="64"/>
      <c r="PRM207" s="64"/>
      <c r="PRN207" s="64"/>
      <c r="PRO207" s="64"/>
      <c r="PRP207" s="64"/>
      <c r="PRQ207" s="64"/>
      <c r="PRR207" s="64"/>
      <c r="PRS207" s="64"/>
      <c r="PRT207" s="64"/>
      <c r="PRU207" s="64"/>
      <c r="PRV207" s="64"/>
      <c r="PRW207" s="64"/>
      <c r="PRX207" s="64"/>
      <c r="PRY207" s="64"/>
      <c r="PRZ207" s="64"/>
      <c r="PSA207" s="64"/>
      <c r="PSB207" s="64"/>
      <c r="PSC207" s="64"/>
      <c r="PSD207" s="64"/>
      <c r="PSE207" s="64"/>
      <c r="PSF207" s="64"/>
      <c r="PSG207" s="64"/>
      <c r="PSH207" s="64"/>
      <c r="PSI207" s="64"/>
      <c r="PSJ207" s="64"/>
      <c r="PSK207" s="64"/>
      <c r="PSL207" s="64"/>
      <c r="PSM207" s="64"/>
      <c r="PSN207" s="64"/>
      <c r="PSO207" s="64"/>
      <c r="PSP207" s="64"/>
      <c r="PSQ207" s="64"/>
      <c r="PSR207" s="64"/>
      <c r="PSS207" s="64"/>
      <c r="PST207" s="64"/>
      <c r="PSU207" s="64"/>
      <c r="PSV207" s="64"/>
      <c r="PSW207" s="64"/>
      <c r="PSX207" s="64"/>
      <c r="PSY207" s="64"/>
      <c r="PSZ207" s="64"/>
      <c r="PTA207" s="64"/>
      <c r="PTB207" s="64"/>
      <c r="PTC207" s="64"/>
      <c r="PTD207" s="64"/>
      <c r="PTE207" s="64"/>
      <c r="PTF207" s="64"/>
      <c r="PTG207" s="64"/>
      <c r="PTH207" s="64"/>
      <c r="PTI207" s="64"/>
      <c r="PTJ207" s="64"/>
      <c r="PTK207" s="64"/>
      <c r="PTL207" s="64"/>
      <c r="PTM207" s="64"/>
      <c r="PTN207" s="64"/>
      <c r="PTO207" s="64"/>
      <c r="PTP207" s="64"/>
      <c r="PTQ207" s="64"/>
      <c r="PTR207" s="64"/>
      <c r="PTS207" s="64"/>
      <c r="PTT207" s="64"/>
      <c r="PTU207" s="64"/>
      <c r="PTV207" s="64"/>
      <c r="PTW207" s="64"/>
      <c r="PTX207" s="64"/>
      <c r="PTY207" s="64"/>
      <c r="PTZ207" s="64"/>
      <c r="PUA207" s="64"/>
      <c r="PUB207" s="64"/>
      <c r="PUC207" s="64"/>
      <c r="PUD207" s="64"/>
      <c r="PUE207" s="64"/>
      <c r="PUF207" s="64"/>
      <c r="PUG207" s="64"/>
      <c r="PUH207" s="64"/>
      <c r="PUI207" s="64"/>
      <c r="PUJ207" s="64"/>
      <c r="PUK207" s="64"/>
      <c r="PUL207" s="64"/>
      <c r="PUM207" s="64"/>
      <c r="PUN207" s="64"/>
      <c r="PUO207" s="64"/>
      <c r="PUP207" s="64"/>
      <c r="PUQ207" s="64"/>
      <c r="PUR207" s="64"/>
      <c r="PUS207" s="64"/>
      <c r="PUT207" s="64"/>
      <c r="PUU207" s="64"/>
      <c r="PUV207" s="64"/>
      <c r="PUW207" s="64"/>
      <c r="PUX207" s="64"/>
      <c r="PUY207" s="64"/>
      <c r="PUZ207" s="64"/>
      <c r="PVA207" s="64"/>
      <c r="PVB207" s="64"/>
      <c r="PVC207" s="64"/>
      <c r="PVD207" s="64"/>
      <c r="PVE207" s="64"/>
      <c r="PVF207" s="64"/>
      <c r="PVG207" s="64"/>
      <c r="PVH207" s="64"/>
      <c r="PVI207" s="64"/>
      <c r="PVJ207" s="64"/>
      <c r="PVK207" s="64"/>
      <c r="PVL207" s="64"/>
      <c r="PVM207" s="64"/>
      <c r="PVN207" s="64"/>
      <c r="PVO207" s="64"/>
      <c r="PVP207" s="64"/>
      <c r="PVQ207" s="64"/>
      <c r="PVR207" s="64"/>
      <c r="PVS207" s="64"/>
      <c r="PVT207" s="64"/>
      <c r="PVU207" s="64"/>
      <c r="PVV207" s="64"/>
      <c r="PVW207" s="64"/>
      <c r="PVX207" s="64"/>
      <c r="PVY207" s="64"/>
      <c r="PVZ207" s="64"/>
      <c r="PWA207" s="64"/>
      <c r="PWB207" s="64"/>
      <c r="PWC207" s="64"/>
      <c r="PWD207" s="64"/>
      <c r="PWE207" s="64"/>
      <c r="PWF207" s="64"/>
      <c r="PWG207" s="64"/>
      <c r="PWH207" s="64"/>
      <c r="PWI207" s="64"/>
      <c r="PWJ207" s="64"/>
      <c r="PWK207" s="64"/>
      <c r="PWL207" s="64"/>
      <c r="PWM207" s="64"/>
      <c r="PWN207" s="64"/>
      <c r="PWO207" s="64"/>
      <c r="PWP207" s="64"/>
      <c r="PWQ207" s="64"/>
      <c r="PWR207" s="64"/>
      <c r="PWS207" s="64"/>
      <c r="PWT207" s="64"/>
      <c r="PWU207" s="64"/>
      <c r="PWV207" s="64"/>
      <c r="PWW207" s="64"/>
      <c r="PWX207" s="64"/>
      <c r="PWY207" s="64"/>
      <c r="PWZ207" s="64"/>
      <c r="PXA207" s="64"/>
      <c r="PXB207" s="64"/>
      <c r="PXC207" s="64"/>
      <c r="PXD207" s="64"/>
      <c r="PXE207" s="64"/>
      <c r="PXF207" s="64"/>
      <c r="PXG207" s="64"/>
      <c r="PXH207" s="64"/>
      <c r="PXI207" s="64"/>
      <c r="PXJ207" s="64"/>
      <c r="PXK207" s="64"/>
      <c r="PXL207" s="64"/>
      <c r="PXM207" s="64"/>
      <c r="PXN207" s="64"/>
      <c r="PXO207" s="64"/>
      <c r="PXP207" s="64"/>
      <c r="PXQ207" s="64"/>
      <c r="PXR207" s="64"/>
      <c r="PXS207" s="64"/>
      <c r="PXT207" s="64"/>
      <c r="PXU207" s="64"/>
      <c r="PXV207" s="64"/>
      <c r="PXW207" s="64"/>
      <c r="PXX207" s="64"/>
      <c r="PXY207" s="64"/>
      <c r="PXZ207" s="64"/>
      <c r="PYA207" s="64"/>
      <c r="PYB207" s="64"/>
      <c r="PYC207" s="64"/>
      <c r="PYD207" s="64"/>
      <c r="PYE207" s="64"/>
      <c r="PYF207" s="64"/>
      <c r="PYG207" s="64"/>
      <c r="PYH207" s="64"/>
      <c r="PYI207" s="64"/>
      <c r="PYJ207" s="64"/>
      <c r="PYK207" s="64"/>
      <c r="PYL207" s="64"/>
      <c r="PYM207" s="64"/>
      <c r="PYN207" s="64"/>
      <c r="PYO207" s="64"/>
      <c r="PYP207" s="64"/>
      <c r="PYQ207" s="64"/>
      <c r="PYR207" s="64"/>
      <c r="PYS207" s="64"/>
      <c r="PYT207" s="64"/>
      <c r="PYU207" s="64"/>
      <c r="PYV207" s="64"/>
      <c r="PYW207" s="64"/>
      <c r="PYX207" s="64"/>
      <c r="PYY207" s="64"/>
      <c r="PYZ207" s="64"/>
      <c r="PZA207" s="64"/>
      <c r="PZB207" s="64"/>
      <c r="PZC207" s="64"/>
      <c r="PZD207" s="64"/>
      <c r="PZE207" s="64"/>
      <c r="PZF207" s="64"/>
      <c r="PZG207" s="64"/>
      <c r="PZH207" s="64"/>
      <c r="PZI207" s="64"/>
      <c r="PZJ207" s="64"/>
      <c r="PZK207" s="64"/>
      <c r="PZL207" s="64"/>
      <c r="PZM207" s="64"/>
      <c r="PZN207" s="64"/>
      <c r="PZO207" s="64"/>
      <c r="PZP207" s="64"/>
      <c r="PZQ207" s="64"/>
      <c r="PZR207" s="64"/>
      <c r="PZS207" s="64"/>
      <c r="PZT207" s="64"/>
      <c r="PZU207" s="64"/>
      <c r="PZV207" s="64"/>
      <c r="PZW207" s="64"/>
      <c r="PZX207" s="64"/>
      <c r="PZY207" s="64"/>
      <c r="PZZ207" s="64"/>
      <c r="QAA207" s="64"/>
      <c r="QAB207" s="64"/>
      <c r="QAD207" s="64"/>
      <c r="QAF207" s="64"/>
      <c r="QAG207" s="64"/>
      <c r="QAH207" s="64"/>
      <c r="QAI207" s="64"/>
      <c r="QAJ207" s="64"/>
      <c r="QAK207" s="64"/>
      <c r="QAL207" s="64"/>
      <c r="QAM207" s="64"/>
      <c r="QAR207" s="64"/>
      <c r="QAS207" s="64"/>
      <c r="QAT207" s="64"/>
      <c r="QAU207" s="64"/>
      <c r="QAV207" s="64"/>
      <c r="QAW207" s="64"/>
      <c r="QAX207" s="64"/>
      <c r="QAY207" s="64"/>
      <c r="QAZ207" s="64"/>
      <c r="QBA207" s="64"/>
      <c r="QBB207" s="64"/>
      <c r="QBC207" s="64"/>
      <c r="QBD207" s="64"/>
      <c r="QBE207" s="64"/>
      <c r="QBF207" s="64"/>
      <c r="QBG207" s="64"/>
      <c r="QBH207" s="64"/>
      <c r="QBI207" s="64"/>
      <c r="QBJ207" s="64"/>
      <c r="QBK207" s="64"/>
      <c r="QBL207" s="64"/>
      <c r="QBM207" s="64"/>
      <c r="QBN207" s="64"/>
      <c r="QBO207" s="64"/>
      <c r="QBP207" s="64"/>
      <c r="QBQ207" s="64"/>
      <c r="QBR207" s="64"/>
      <c r="QBS207" s="64"/>
      <c r="QBT207" s="64"/>
      <c r="QBU207" s="64"/>
      <c r="QBV207" s="64"/>
      <c r="QBW207" s="64"/>
      <c r="QBX207" s="64"/>
      <c r="QBY207" s="64"/>
      <c r="QBZ207" s="64"/>
      <c r="QCA207" s="64"/>
      <c r="QCB207" s="64"/>
      <c r="QCC207" s="64"/>
      <c r="QCD207" s="64"/>
      <c r="QCE207" s="64"/>
      <c r="QCF207" s="64"/>
      <c r="QCG207" s="64"/>
      <c r="QCH207" s="64"/>
      <c r="QCI207" s="64"/>
      <c r="QCJ207" s="64"/>
      <c r="QCK207" s="64"/>
      <c r="QCL207" s="64"/>
      <c r="QCM207" s="64"/>
      <c r="QCN207" s="64"/>
      <c r="QCO207" s="64"/>
      <c r="QCP207" s="64"/>
      <c r="QCQ207" s="64"/>
      <c r="QCR207" s="64"/>
      <c r="QCS207" s="64"/>
      <c r="QCT207" s="64"/>
      <c r="QCU207" s="64"/>
      <c r="QCV207" s="64"/>
      <c r="QCW207" s="64"/>
      <c r="QCX207" s="64"/>
      <c r="QCY207" s="64"/>
      <c r="QCZ207" s="64"/>
      <c r="QDA207" s="64"/>
      <c r="QDB207" s="64"/>
      <c r="QDC207" s="64"/>
      <c r="QDD207" s="64"/>
      <c r="QDE207" s="64"/>
      <c r="QDF207" s="64"/>
      <c r="QDG207" s="64"/>
      <c r="QDH207" s="64"/>
      <c r="QDI207" s="64"/>
      <c r="QDJ207" s="64"/>
      <c r="QDK207" s="64"/>
      <c r="QDL207" s="64"/>
      <c r="QDM207" s="64"/>
      <c r="QDN207" s="64"/>
      <c r="QDO207" s="64"/>
      <c r="QDP207" s="64"/>
      <c r="QDQ207" s="64"/>
      <c r="QDR207" s="64"/>
      <c r="QDS207" s="64"/>
      <c r="QDT207" s="64"/>
      <c r="QDU207" s="64"/>
      <c r="QDV207" s="64"/>
      <c r="QDW207" s="64"/>
      <c r="QDX207" s="64"/>
      <c r="QDY207" s="64"/>
      <c r="QDZ207" s="64"/>
      <c r="QEA207" s="64"/>
      <c r="QEB207" s="64"/>
      <c r="QEC207" s="64"/>
      <c r="QED207" s="64"/>
      <c r="QEE207" s="64"/>
      <c r="QEF207" s="64"/>
      <c r="QEG207" s="64"/>
      <c r="QEH207" s="64"/>
      <c r="QEI207" s="64"/>
      <c r="QEJ207" s="64"/>
      <c r="QEK207" s="64"/>
      <c r="QEL207" s="64"/>
      <c r="QEM207" s="64"/>
      <c r="QEN207" s="64"/>
      <c r="QEO207" s="64"/>
      <c r="QEP207" s="64"/>
      <c r="QEQ207" s="64"/>
      <c r="QER207" s="64"/>
      <c r="QES207" s="64"/>
      <c r="QET207" s="64"/>
      <c r="QEU207" s="64"/>
      <c r="QEV207" s="64"/>
      <c r="QEW207" s="64"/>
      <c r="QEX207" s="64"/>
      <c r="QEY207" s="64"/>
      <c r="QEZ207" s="64"/>
      <c r="QFA207" s="64"/>
      <c r="QFB207" s="64"/>
      <c r="QFC207" s="64"/>
      <c r="QFD207" s="64"/>
      <c r="QFE207" s="64"/>
      <c r="QFF207" s="64"/>
      <c r="QFG207" s="64"/>
      <c r="QFH207" s="64"/>
      <c r="QFI207" s="64"/>
      <c r="QFJ207" s="64"/>
      <c r="QFK207" s="64"/>
      <c r="QFL207" s="64"/>
      <c r="QFM207" s="64"/>
      <c r="QFN207" s="64"/>
      <c r="QFO207" s="64"/>
      <c r="QFP207" s="64"/>
      <c r="QFQ207" s="64"/>
      <c r="QFR207" s="64"/>
      <c r="QFS207" s="64"/>
      <c r="QFT207" s="64"/>
      <c r="QFU207" s="64"/>
      <c r="QFV207" s="64"/>
      <c r="QFW207" s="64"/>
      <c r="QFX207" s="64"/>
      <c r="QFY207" s="64"/>
      <c r="QFZ207" s="64"/>
      <c r="QGA207" s="64"/>
      <c r="QGB207" s="64"/>
      <c r="QGC207" s="64"/>
      <c r="QGD207" s="64"/>
      <c r="QGE207" s="64"/>
      <c r="QGF207" s="64"/>
      <c r="QGG207" s="64"/>
      <c r="QGH207" s="64"/>
      <c r="QGI207" s="64"/>
      <c r="QGJ207" s="64"/>
      <c r="QGK207" s="64"/>
      <c r="QGL207" s="64"/>
      <c r="QGM207" s="64"/>
      <c r="QGN207" s="64"/>
      <c r="QGO207" s="64"/>
      <c r="QGP207" s="64"/>
      <c r="QGQ207" s="64"/>
      <c r="QGR207" s="64"/>
      <c r="QGS207" s="64"/>
      <c r="QGT207" s="64"/>
      <c r="QGU207" s="64"/>
      <c r="QGV207" s="64"/>
      <c r="QGW207" s="64"/>
      <c r="QGX207" s="64"/>
      <c r="QGY207" s="64"/>
      <c r="QGZ207" s="64"/>
      <c r="QHA207" s="64"/>
      <c r="QHB207" s="64"/>
      <c r="QHC207" s="64"/>
      <c r="QHD207" s="64"/>
      <c r="QHE207" s="64"/>
      <c r="QHF207" s="64"/>
      <c r="QHG207" s="64"/>
      <c r="QHH207" s="64"/>
      <c r="QHI207" s="64"/>
      <c r="QHJ207" s="64"/>
      <c r="QHK207" s="64"/>
      <c r="QHL207" s="64"/>
      <c r="QHM207" s="64"/>
      <c r="QHN207" s="64"/>
      <c r="QHO207" s="64"/>
      <c r="QHP207" s="64"/>
      <c r="QHQ207" s="64"/>
      <c r="QHR207" s="64"/>
      <c r="QHS207" s="64"/>
      <c r="QHT207" s="64"/>
      <c r="QHU207" s="64"/>
      <c r="QHV207" s="64"/>
      <c r="QHW207" s="64"/>
      <c r="QHX207" s="64"/>
      <c r="QHY207" s="64"/>
      <c r="QHZ207" s="64"/>
      <c r="QIA207" s="64"/>
      <c r="QIB207" s="64"/>
      <c r="QIC207" s="64"/>
      <c r="QID207" s="64"/>
      <c r="QIE207" s="64"/>
      <c r="QIF207" s="64"/>
      <c r="QIG207" s="64"/>
      <c r="QIH207" s="64"/>
      <c r="QII207" s="64"/>
      <c r="QIJ207" s="64"/>
      <c r="QIK207" s="64"/>
      <c r="QIL207" s="64"/>
      <c r="QIM207" s="64"/>
      <c r="QIN207" s="64"/>
      <c r="QIO207" s="64"/>
      <c r="QIP207" s="64"/>
      <c r="QIQ207" s="64"/>
      <c r="QIR207" s="64"/>
      <c r="QIS207" s="64"/>
      <c r="QIT207" s="64"/>
      <c r="QIU207" s="64"/>
      <c r="QIV207" s="64"/>
      <c r="QIW207" s="64"/>
      <c r="QIX207" s="64"/>
      <c r="QIY207" s="64"/>
      <c r="QIZ207" s="64"/>
      <c r="QJA207" s="64"/>
      <c r="QJB207" s="64"/>
      <c r="QJC207" s="64"/>
      <c r="QJD207" s="64"/>
      <c r="QJE207" s="64"/>
      <c r="QJF207" s="64"/>
      <c r="QJG207" s="64"/>
      <c r="QJH207" s="64"/>
      <c r="QJI207" s="64"/>
      <c r="QJJ207" s="64"/>
      <c r="QJK207" s="64"/>
      <c r="QJL207" s="64"/>
      <c r="QJM207" s="64"/>
      <c r="QJN207" s="64"/>
      <c r="QJO207" s="64"/>
      <c r="QJP207" s="64"/>
      <c r="QJQ207" s="64"/>
      <c r="QJR207" s="64"/>
      <c r="QJS207" s="64"/>
      <c r="QJT207" s="64"/>
      <c r="QJU207" s="64"/>
      <c r="QJV207" s="64"/>
      <c r="QJW207" s="64"/>
      <c r="QJX207" s="64"/>
      <c r="QJZ207" s="64"/>
      <c r="QKB207" s="64"/>
      <c r="QKC207" s="64"/>
      <c r="QKD207" s="64"/>
      <c r="QKE207" s="64"/>
      <c r="QKF207" s="64"/>
      <c r="QKG207" s="64"/>
      <c r="QKH207" s="64"/>
      <c r="QKI207" s="64"/>
      <c r="QKN207" s="64"/>
      <c r="QKO207" s="64"/>
      <c r="QKP207" s="64"/>
      <c r="QKQ207" s="64"/>
      <c r="QKR207" s="64"/>
      <c r="QKS207" s="64"/>
      <c r="QKT207" s="64"/>
      <c r="QKU207" s="64"/>
      <c r="QKV207" s="64"/>
      <c r="QKW207" s="64"/>
      <c r="QKX207" s="64"/>
      <c r="QKY207" s="64"/>
      <c r="QKZ207" s="64"/>
      <c r="QLA207" s="64"/>
      <c r="QLB207" s="64"/>
      <c r="QLC207" s="64"/>
      <c r="QLD207" s="64"/>
      <c r="QLE207" s="64"/>
      <c r="QLF207" s="64"/>
      <c r="QLG207" s="64"/>
      <c r="QLH207" s="64"/>
      <c r="QLI207" s="64"/>
      <c r="QLJ207" s="64"/>
      <c r="QLK207" s="64"/>
      <c r="QLL207" s="64"/>
      <c r="QLM207" s="64"/>
      <c r="QLN207" s="64"/>
      <c r="QLO207" s="64"/>
      <c r="QLP207" s="64"/>
      <c r="QLQ207" s="64"/>
      <c r="QLR207" s="64"/>
      <c r="QLS207" s="64"/>
      <c r="QLT207" s="64"/>
      <c r="QLU207" s="64"/>
      <c r="QLV207" s="64"/>
      <c r="QLW207" s="64"/>
      <c r="QLX207" s="64"/>
      <c r="QLY207" s="64"/>
      <c r="QLZ207" s="64"/>
      <c r="QMA207" s="64"/>
      <c r="QMB207" s="64"/>
      <c r="QMC207" s="64"/>
      <c r="QMD207" s="64"/>
      <c r="QME207" s="64"/>
      <c r="QMF207" s="64"/>
      <c r="QMG207" s="64"/>
      <c r="QMH207" s="64"/>
      <c r="QMI207" s="64"/>
      <c r="QMJ207" s="64"/>
      <c r="QMK207" s="64"/>
      <c r="QML207" s="64"/>
      <c r="QMM207" s="64"/>
      <c r="QMN207" s="64"/>
      <c r="QMO207" s="64"/>
      <c r="QMP207" s="64"/>
      <c r="QMQ207" s="64"/>
      <c r="QMR207" s="64"/>
      <c r="QMS207" s="64"/>
      <c r="QMT207" s="64"/>
      <c r="QMU207" s="64"/>
      <c r="QMV207" s="64"/>
      <c r="QMW207" s="64"/>
      <c r="QMX207" s="64"/>
      <c r="QMY207" s="64"/>
      <c r="QMZ207" s="64"/>
      <c r="QNA207" s="64"/>
      <c r="QNB207" s="64"/>
      <c r="QNC207" s="64"/>
      <c r="QND207" s="64"/>
      <c r="QNE207" s="64"/>
      <c r="QNF207" s="64"/>
      <c r="QNG207" s="64"/>
      <c r="QNH207" s="64"/>
      <c r="QNI207" s="64"/>
      <c r="QNJ207" s="64"/>
      <c r="QNK207" s="64"/>
      <c r="QNL207" s="64"/>
      <c r="QNM207" s="64"/>
      <c r="QNN207" s="64"/>
      <c r="QNO207" s="64"/>
      <c r="QNP207" s="64"/>
      <c r="QNQ207" s="64"/>
      <c r="QNR207" s="64"/>
      <c r="QNS207" s="64"/>
      <c r="QNT207" s="64"/>
      <c r="QNU207" s="64"/>
      <c r="QNV207" s="64"/>
      <c r="QNW207" s="64"/>
      <c r="QNX207" s="64"/>
      <c r="QNY207" s="64"/>
      <c r="QNZ207" s="64"/>
      <c r="QOA207" s="64"/>
      <c r="QOB207" s="64"/>
      <c r="QOC207" s="64"/>
      <c r="QOD207" s="64"/>
      <c r="QOE207" s="64"/>
      <c r="QOF207" s="64"/>
      <c r="QOG207" s="64"/>
      <c r="QOH207" s="64"/>
      <c r="QOI207" s="64"/>
      <c r="QOJ207" s="64"/>
      <c r="QOK207" s="64"/>
      <c r="QOL207" s="64"/>
      <c r="QOM207" s="64"/>
      <c r="QON207" s="64"/>
      <c r="QOO207" s="64"/>
      <c r="QOP207" s="64"/>
      <c r="QOQ207" s="64"/>
      <c r="QOR207" s="64"/>
      <c r="QOS207" s="64"/>
      <c r="QOT207" s="64"/>
      <c r="QOU207" s="64"/>
      <c r="QOV207" s="64"/>
      <c r="QOW207" s="64"/>
      <c r="QOX207" s="64"/>
      <c r="QOY207" s="64"/>
      <c r="QOZ207" s="64"/>
      <c r="QPA207" s="64"/>
      <c r="QPB207" s="64"/>
      <c r="QPC207" s="64"/>
      <c r="QPD207" s="64"/>
      <c r="QPE207" s="64"/>
      <c r="QPF207" s="64"/>
      <c r="QPG207" s="64"/>
      <c r="QPH207" s="64"/>
      <c r="QPI207" s="64"/>
      <c r="QPJ207" s="64"/>
      <c r="QPK207" s="64"/>
      <c r="QPL207" s="64"/>
      <c r="QPM207" s="64"/>
      <c r="QPN207" s="64"/>
      <c r="QPO207" s="64"/>
      <c r="QPP207" s="64"/>
      <c r="QPQ207" s="64"/>
      <c r="QPR207" s="64"/>
      <c r="QPS207" s="64"/>
      <c r="QPT207" s="64"/>
      <c r="QPU207" s="64"/>
      <c r="QPV207" s="64"/>
      <c r="QPW207" s="64"/>
      <c r="QPX207" s="64"/>
      <c r="QPY207" s="64"/>
      <c r="QPZ207" s="64"/>
      <c r="QQA207" s="64"/>
      <c r="QQB207" s="64"/>
      <c r="QQC207" s="64"/>
      <c r="QQD207" s="64"/>
      <c r="QQE207" s="64"/>
      <c r="QQF207" s="64"/>
      <c r="QQG207" s="64"/>
      <c r="QQH207" s="64"/>
      <c r="QQI207" s="64"/>
      <c r="QQJ207" s="64"/>
      <c r="QQK207" s="64"/>
      <c r="QQL207" s="64"/>
      <c r="QQM207" s="64"/>
      <c r="QQN207" s="64"/>
      <c r="QQO207" s="64"/>
      <c r="QQP207" s="64"/>
      <c r="QQQ207" s="64"/>
      <c r="QQR207" s="64"/>
      <c r="QQS207" s="64"/>
      <c r="QQT207" s="64"/>
      <c r="QQU207" s="64"/>
      <c r="QQV207" s="64"/>
      <c r="QQW207" s="64"/>
      <c r="QQX207" s="64"/>
      <c r="QQY207" s="64"/>
      <c r="QQZ207" s="64"/>
      <c r="QRA207" s="64"/>
      <c r="QRB207" s="64"/>
      <c r="QRC207" s="64"/>
      <c r="QRD207" s="64"/>
      <c r="QRE207" s="64"/>
      <c r="QRF207" s="64"/>
      <c r="QRG207" s="64"/>
      <c r="QRH207" s="64"/>
      <c r="QRI207" s="64"/>
      <c r="QRJ207" s="64"/>
      <c r="QRK207" s="64"/>
      <c r="QRL207" s="64"/>
      <c r="QRM207" s="64"/>
      <c r="QRN207" s="64"/>
      <c r="QRO207" s="64"/>
      <c r="QRP207" s="64"/>
      <c r="QRQ207" s="64"/>
      <c r="QRR207" s="64"/>
      <c r="QRS207" s="64"/>
      <c r="QRT207" s="64"/>
      <c r="QRU207" s="64"/>
      <c r="QRV207" s="64"/>
      <c r="QRW207" s="64"/>
      <c r="QRX207" s="64"/>
      <c r="QRY207" s="64"/>
      <c r="QRZ207" s="64"/>
      <c r="QSA207" s="64"/>
      <c r="QSB207" s="64"/>
      <c r="QSC207" s="64"/>
      <c r="QSD207" s="64"/>
      <c r="QSE207" s="64"/>
      <c r="QSF207" s="64"/>
      <c r="QSG207" s="64"/>
      <c r="QSH207" s="64"/>
      <c r="QSI207" s="64"/>
      <c r="QSJ207" s="64"/>
      <c r="QSK207" s="64"/>
      <c r="QSL207" s="64"/>
      <c r="QSM207" s="64"/>
      <c r="QSN207" s="64"/>
      <c r="QSO207" s="64"/>
      <c r="QSP207" s="64"/>
      <c r="QSQ207" s="64"/>
      <c r="QSR207" s="64"/>
      <c r="QSS207" s="64"/>
      <c r="QST207" s="64"/>
      <c r="QSU207" s="64"/>
      <c r="QSV207" s="64"/>
      <c r="QSW207" s="64"/>
      <c r="QSX207" s="64"/>
      <c r="QSY207" s="64"/>
      <c r="QSZ207" s="64"/>
      <c r="QTA207" s="64"/>
      <c r="QTB207" s="64"/>
      <c r="QTC207" s="64"/>
      <c r="QTD207" s="64"/>
      <c r="QTE207" s="64"/>
      <c r="QTF207" s="64"/>
      <c r="QTG207" s="64"/>
      <c r="QTH207" s="64"/>
      <c r="QTI207" s="64"/>
      <c r="QTJ207" s="64"/>
      <c r="QTK207" s="64"/>
      <c r="QTL207" s="64"/>
      <c r="QTM207" s="64"/>
      <c r="QTN207" s="64"/>
      <c r="QTO207" s="64"/>
      <c r="QTP207" s="64"/>
      <c r="QTQ207" s="64"/>
      <c r="QTR207" s="64"/>
      <c r="QTS207" s="64"/>
      <c r="QTT207" s="64"/>
      <c r="QTV207" s="64"/>
      <c r="QTX207" s="64"/>
      <c r="QTY207" s="64"/>
      <c r="QTZ207" s="64"/>
      <c r="QUA207" s="64"/>
      <c r="QUB207" s="64"/>
      <c r="QUC207" s="64"/>
      <c r="QUD207" s="64"/>
      <c r="QUE207" s="64"/>
      <c r="QUJ207" s="64"/>
      <c r="QUK207" s="64"/>
      <c r="QUL207" s="64"/>
      <c r="QUM207" s="64"/>
      <c r="QUN207" s="64"/>
      <c r="QUO207" s="64"/>
      <c r="QUP207" s="64"/>
      <c r="QUQ207" s="64"/>
      <c r="QUR207" s="64"/>
      <c r="QUS207" s="64"/>
      <c r="QUT207" s="64"/>
      <c r="QUU207" s="64"/>
      <c r="QUV207" s="64"/>
      <c r="QUW207" s="64"/>
      <c r="QUX207" s="64"/>
      <c r="QUY207" s="64"/>
      <c r="QUZ207" s="64"/>
      <c r="QVA207" s="64"/>
      <c r="QVB207" s="64"/>
      <c r="QVC207" s="64"/>
      <c r="QVD207" s="64"/>
      <c r="QVE207" s="64"/>
      <c r="QVF207" s="64"/>
      <c r="QVG207" s="64"/>
      <c r="QVH207" s="64"/>
      <c r="QVI207" s="64"/>
      <c r="QVJ207" s="64"/>
      <c r="QVK207" s="64"/>
      <c r="QVL207" s="64"/>
      <c r="QVM207" s="64"/>
      <c r="QVN207" s="64"/>
      <c r="QVO207" s="64"/>
      <c r="QVP207" s="64"/>
      <c r="QVQ207" s="64"/>
      <c r="QVR207" s="64"/>
      <c r="QVS207" s="64"/>
      <c r="QVT207" s="64"/>
      <c r="QVU207" s="64"/>
      <c r="QVV207" s="64"/>
      <c r="QVW207" s="64"/>
      <c r="QVX207" s="64"/>
      <c r="QVY207" s="64"/>
      <c r="QVZ207" s="64"/>
      <c r="QWA207" s="64"/>
      <c r="QWB207" s="64"/>
      <c r="QWC207" s="64"/>
      <c r="QWD207" s="64"/>
      <c r="QWE207" s="64"/>
      <c r="QWF207" s="64"/>
      <c r="QWG207" s="64"/>
      <c r="QWH207" s="64"/>
      <c r="QWI207" s="64"/>
      <c r="QWJ207" s="64"/>
      <c r="QWK207" s="64"/>
      <c r="QWL207" s="64"/>
      <c r="QWM207" s="64"/>
      <c r="QWN207" s="64"/>
      <c r="QWO207" s="64"/>
      <c r="QWP207" s="64"/>
      <c r="QWQ207" s="64"/>
      <c r="QWR207" s="64"/>
      <c r="QWS207" s="64"/>
      <c r="QWT207" s="64"/>
      <c r="QWU207" s="64"/>
      <c r="QWV207" s="64"/>
      <c r="QWW207" s="64"/>
      <c r="QWX207" s="64"/>
      <c r="QWY207" s="64"/>
      <c r="QWZ207" s="64"/>
      <c r="QXA207" s="64"/>
      <c r="QXB207" s="64"/>
      <c r="QXC207" s="64"/>
      <c r="QXD207" s="64"/>
      <c r="QXE207" s="64"/>
      <c r="QXF207" s="64"/>
      <c r="QXG207" s="64"/>
      <c r="QXH207" s="64"/>
      <c r="QXI207" s="64"/>
      <c r="QXJ207" s="64"/>
      <c r="QXK207" s="64"/>
      <c r="QXL207" s="64"/>
      <c r="QXM207" s="64"/>
      <c r="QXN207" s="64"/>
      <c r="QXO207" s="64"/>
      <c r="QXP207" s="64"/>
      <c r="QXQ207" s="64"/>
      <c r="QXR207" s="64"/>
      <c r="QXS207" s="64"/>
      <c r="QXT207" s="64"/>
      <c r="QXU207" s="64"/>
      <c r="QXV207" s="64"/>
      <c r="QXW207" s="64"/>
      <c r="QXX207" s="64"/>
      <c r="QXY207" s="64"/>
      <c r="QXZ207" s="64"/>
      <c r="QYA207" s="64"/>
      <c r="QYB207" s="64"/>
      <c r="QYC207" s="64"/>
      <c r="QYD207" s="64"/>
      <c r="QYE207" s="64"/>
      <c r="QYF207" s="64"/>
      <c r="QYG207" s="64"/>
      <c r="QYH207" s="64"/>
      <c r="QYI207" s="64"/>
      <c r="QYJ207" s="64"/>
      <c r="QYK207" s="64"/>
      <c r="QYL207" s="64"/>
      <c r="QYM207" s="64"/>
      <c r="QYN207" s="64"/>
      <c r="QYO207" s="64"/>
      <c r="QYP207" s="64"/>
      <c r="QYQ207" s="64"/>
      <c r="QYR207" s="64"/>
      <c r="QYS207" s="64"/>
      <c r="QYT207" s="64"/>
      <c r="QYU207" s="64"/>
      <c r="QYV207" s="64"/>
      <c r="QYW207" s="64"/>
      <c r="QYX207" s="64"/>
      <c r="QYY207" s="64"/>
      <c r="QYZ207" s="64"/>
      <c r="QZA207" s="64"/>
      <c r="QZB207" s="64"/>
      <c r="QZC207" s="64"/>
      <c r="QZD207" s="64"/>
      <c r="QZE207" s="64"/>
      <c r="QZF207" s="64"/>
      <c r="QZG207" s="64"/>
      <c r="QZH207" s="64"/>
      <c r="QZI207" s="64"/>
      <c r="QZJ207" s="64"/>
      <c r="QZK207" s="64"/>
      <c r="QZL207" s="64"/>
      <c r="QZM207" s="64"/>
      <c r="QZN207" s="64"/>
      <c r="QZO207" s="64"/>
      <c r="QZP207" s="64"/>
      <c r="QZQ207" s="64"/>
      <c r="QZR207" s="64"/>
      <c r="QZS207" s="64"/>
      <c r="QZT207" s="64"/>
      <c r="QZU207" s="64"/>
      <c r="QZV207" s="64"/>
      <c r="QZW207" s="64"/>
      <c r="QZX207" s="64"/>
      <c r="QZY207" s="64"/>
      <c r="QZZ207" s="64"/>
      <c r="RAA207" s="64"/>
      <c r="RAB207" s="64"/>
      <c r="RAC207" s="64"/>
      <c r="RAD207" s="64"/>
      <c r="RAE207" s="64"/>
      <c r="RAF207" s="64"/>
      <c r="RAG207" s="64"/>
      <c r="RAH207" s="64"/>
      <c r="RAI207" s="64"/>
      <c r="RAJ207" s="64"/>
      <c r="RAK207" s="64"/>
      <c r="RAL207" s="64"/>
      <c r="RAM207" s="64"/>
      <c r="RAN207" s="64"/>
      <c r="RAO207" s="64"/>
      <c r="RAP207" s="64"/>
      <c r="RAQ207" s="64"/>
      <c r="RAR207" s="64"/>
      <c r="RAS207" s="64"/>
      <c r="RAT207" s="64"/>
      <c r="RAU207" s="64"/>
      <c r="RAV207" s="64"/>
      <c r="RAW207" s="64"/>
      <c r="RAX207" s="64"/>
      <c r="RAY207" s="64"/>
      <c r="RAZ207" s="64"/>
      <c r="RBA207" s="64"/>
      <c r="RBB207" s="64"/>
      <c r="RBC207" s="64"/>
      <c r="RBD207" s="64"/>
      <c r="RBE207" s="64"/>
      <c r="RBF207" s="64"/>
      <c r="RBG207" s="64"/>
      <c r="RBH207" s="64"/>
      <c r="RBI207" s="64"/>
      <c r="RBJ207" s="64"/>
      <c r="RBK207" s="64"/>
      <c r="RBL207" s="64"/>
      <c r="RBM207" s="64"/>
      <c r="RBN207" s="64"/>
      <c r="RBO207" s="64"/>
      <c r="RBP207" s="64"/>
      <c r="RBQ207" s="64"/>
      <c r="RBR207" s="64"/>
      <c r="RBS207" s="64"/>
      <c r="RBT207" s="64"/>
      <c r="RBU207" s="64"/>
      <c r="RBV207" s="64"/>
      <c r="RBW207" s="64"/>
      <c r="RBX207" s="64"/>
      <c r="RBY207" s="64"/>
      <c r="RBZ207" s="64"/>
      <c r="RCA207" s="64"/>
      <c r="RCB207" s="64"/>
      <c r="RCC207" s="64"/>
      <c r="RCD207" s="64"/>
      <c r="RCE207" s="64"/>
      <c r="RCF207" s="64"/>
      <c r="RCG207" s="64"/>
      <c r="RCH207" s="64"/>
      <c r="RCI207" s="64"/>
      <c r="RCJ207" s="64"/>
      <c r="RCK207" s="64"/>
      <c r="RCL207" s="64"/>
      <c r="RCM207" s="64"/>
      <c r="RCN207" s="64"/>
      <c r="RCO207" s="64"/>
      <c r="RCP207" s="64"/>
      <c r="RCQ207" s="64"/>
      <c r="RCR207" s="64"/>
      <c r="RCS207" s="64"/>
      <c r="RCT207" s="64"/>
      <c r="RCU207" s="64"/>
      <c r="RCV207" s="64"/>
      <c r="RCW207" s="64"/>
      <c r="RCX207" s="64"/>
      <c r="RCY207" s="64"/>
      <c r="RCZ207" s="64"/>
      <c r="RDA207" s="64"/>
      <c r="RDB207" s="64"/>
      <c r="RDC207" s="64"/>
      <c r="RDD207" s="64"/>
      <c r="RDE207" s="64"/>
      <c r="RDF207" s="64"/>
      <c r="RDG207" s="64"/>
      <c r="RDH207" s="64"/>
      <c r="RDI207" s="64"/>
      <c r="RDJ207" s="64"/>
      <c r="RDK207" s="64"/>
      <c r="RDL207" s="64"/>
      <c r="RDM207" s="64"/>
      <c r="RDN207" s="64"/>
      <c r="RDO207" s="64"/>
      <c r="RDP207" s="64"/>
      <c r="RDR207" s="64"/>
      <c r="RDT207" s="64"/>
      <c r="RDU207" s="64"/>
      <c r="RDV207" s="64"/>
      <c r="RDW207" s="64"/>
      <c r="RDX207" s="64"/>
      <c r="RDY207" s="64"/>
      <c r="RDZ207" s="64"/>
      <c r="REA207" s="64"/>
      <c r="REF207" s="64"/>
      <c r="REG207" s="64"/>
      <c r="REH207" s="64"/>
      <c r="REI207" s="64"/>
      <c r="REJ207" s="64"/>
      <c r="REK207" s="64"/>
      <c r="REL207" s="64"/>
      <c r="REM207" s="64"/>
      <c r="REN207" s="64"/>
      <c r="REO207" s="64"/>
      <c r="REP207" s="64"/>
      <c r="REQ207" s="64"/>
      <c r="RER207" s="64"/>
      <c r="RES207" s="64"/>
      <c r="RET207" s="64"/>
      <c r="REU207" s="64"/>
      <c r="REV207" s="64"/>
      <c r="REW207" s="64"/>
      <c r="REX207" s="64"/>
      <c r="REY207" s="64"/>
      <c r="REZ207" s="64"/>
      <c r="RFA207" s="64"/>
      <c r="RFB207" s="64"/>
      <c r="RFC207" s="64"/>
      <c r="RFD207" s="64"/>
      <c r="RFE207" s="64"/>
      <c r="RFF207" s="64"/>
      <c r="RFG207" s="64"/>
      <c r="RFH207" s="64"/>
      <c r="RFI207" s="64"/>
      <c r="RFJ207" s="64"/>
      <c r="RFK207" s="64"/>
      <c r="RFL207" s="64"/>
      <c r="RFM207" s="64"/>
      <c r="RFN207" s="64"/>
      <c r="RFO207" s="64"/>
      <c r="RFP207" s="64"/>
      <c r="RFQ207" s="64"/>
      <c r="RFR207" s="64"/>
      <c r="RFS207" s="64"/>
      <c r="RFT207" s="64"/>
      <c r="RFU207" s="64"/>
      <c r="RFV207" s="64"/>
      <c r="RFW207" s="64"/>
      <c r="RFX207" s="64"/>
      <c r="RFY207" s="64"/>
      <c r="RFZ207" s="64"/>
      <c r="RGA207" s="64"/>
      <c r="RGB207" s="64"/>
      <c r="RGC207" s="64"/>
      <c r="RGD207" s="64"/>
      <c r="RGE207" s="64"/>
      <c r="RGF207" s="64"/>
      <c r="RGG207" s="64"/>
      <c r="RGH207" s="64"/>
      <c r="RGI207" s="64"/>
      <c r="RGJ207" s="64"/>
      <c r="RGK207" s="64"/>
      <c r="RGL207" s="64"/>
      <c r="RGM207" s="64"/>
      <c r="RGN207" s="64"/>
      <c r="RGO207" s="64"/>
      <c r="RGP207" s="64"/>
      <c r="RGQ207" s="64"/>
      <c r="RGR207" s="64"/>
      <c r="RGS207" s="64"/>
      <c r="RGT207" s="64"/>
      <c r="RGU207" s="64"/>
      <c r="RGV207" s="64"/>
      <c r="RGW207" s="64"/>
      <c r="RGX207" s="64"/>
      <c r="RGY207" s="64"/>
      <c r="RGZ207" s="64"/>
      <c r="RHA207" s="64"/>
      <c r="RHB207" s="64"/>
      <c r="RHC207" s="64"/>
      <c r="RHD207" s="64"/>
      <c r="RHE207" s="64"/>
      <c r="RHF207" s="64"/>
      <c r="RHG207" s="64"/>
      <c r="RHH207" s="64"/>
      <c r="RHI207" s="64"/>
      <c r="RHJ207" s="64"/>
      <c r="RHK207" s="64"/>
      <c r="RHL207" s="64"/>
      <c r="RHM207" s="64"/>
      <c r="RHN207" s="64"/>
      <c r="RHO207" s="64"/>
      <c r="RHP207" s="64"/>
      <c r="RHQ207" s="64"/>
      <c r="RHR207" s="64"/>
      <c r="RHS207" s="64"/>
      <c r="RHT207" s="64"/>
      <c r="RHU207" s="64"/>
      <c r="RHV207" s="64"/>
      <c r="RHW207" s="64"/>
      <c r="RHX207" s="64"/>
      <c r="RHY207" s="64"/>
      <c r="RHZ207" s="64"/>
      <c r="RIA207" s="64"/>
      <c r="RIB207" s="64"/>
      <c r="RIC207" s="64"/>
      <c r="RID207" s="64"/>
      <c r="RIE207" s="64"/>
      <c r="RIF207" s="64"/>
      <c r="RIG207" s="64"/>
      <c r="RIH207" s="64"/>
      <c r="RII207" s="64"/>
      <c r="RIJ207" s="64"/>
      <c r="RIK207" s="64"/>
      <c r="RIL207" s="64"/>
      <c r="RIM207" s="64"/>
      <c r="RIN207" s="64"/>
      <c r="RIO207" s="64"/>
      <c r="RIP207" s="64"/>
      <c r="RIQ207" s="64"/>
      <c r="RIR207" s="64"/>
      <c r="RIS207" s="64"/>
      <c r="RIT207" s="64"/>
      <c r="RIU207" s="64"/>
      <c r="RIV207" s="64"/>
      <c r="RIW207" s="64"/>
      <c r="RIX207" s="64"/>
      <c r="RIY207" s="64"/>
      <c r="RIZ207" s="64"/>
      <c r="RJA207" s="64"/>
      <c r="RJB207" s="64"/>
      <c r="RJC207" s="64"/>
      <c r="RJD207" s="64"/>
      <c r="RJE207" s="64"/>
      <c r="RJF207" s="64"/>
      <c r="RJG207" s="64"/>
      <c r="RJH207" s="64"/>
      <c r="RJI207" s="64"/>
      <c r="RJJ207" s="64"/>
      <c r="RJK207" s="64"/>
      <c r="RJL207" s="64"/>
      <c r="RJM207" s="64"/>
      <c r="RJN207" s="64"/>
      <c r="RJO207" s="64"/>
      <c r="RJP207" s="64"/>
      <c r="RJQ207" s="64"/>
      <c r="RJR207" s="64"/>
      <c r="RJS207" s="64"/>
      <c r="RJT207" s="64"/>
      <c r="RJU207" s="64"/>
      <c r="RJV207" s="64"/>
      <c r="RJW207" s="64"/>
      <c r="RJX207" s="64"/>
      <c r="RJY207" s="64"/>
      <c r="RJZ207" s="64"/>
      <c r="RKA207" s="64"/>
      <c r="RKB207" s="64"/>
      <c r="RKC207" s="64"/>
      <c r="RKD207" s="64"/>
      <c r="RKE207" s="64"/>
      <c r="RKF207" s="64"/>
      <c r="RKG207" s="64"/>
      <c r="RKH207" s="64"/>
      <c r="RKI207" s="64"/>
      <c r="RKJ207" s="64"/>
      <c r="RKK207" s="64"/>
      <c r="RKL207" s="64"/>
      <c r="RKM207" s="64"/>
      <c r="RKN207" s="64"/>
      <c r="RKO207" s="64"/>
      <c r="RKP207" s="64"/>
      <c r="RKQ207" s="64"/>
      <c r="RKR207" s="64"/>
      <c r="RKS207" s="64"/>
      <c r="RKT207" s="64"/>
      <c r="RKU207" s="64"/>
      <c r="RKV207" s="64"/>
      <c r="RKW207" s="64"/>
      <c r="RKX207" s="64"/>
      <c r="RKY207" s="64"/>
      <c r="RKZ207" s="64"/>
      <c r="RLA207" s="64"/>
      <c r="RLB207" s="64"/>
      <c r="RLC207" s="64"/>
      <c r="RLD207" s="64"/>
      <c r="RLE207" s="64"/>
      <c r="RLF207" s="64"/>
      <c r="RLG207" s="64"/>
      <c r="RLH207" s="64"/>
      <c r="RLI207" s="64"/>
      <c r="RLJ207" s="64"/>
      <c r="RLK207" s="64"/>
      <c r="RLL207" s="64"/>
      <c r="RLM207" s="64"/>
      <c r="RLN207" s="64"/>
      <c r="RLO207" s="64"/>
      <c r="RLP207" s="64"/>
      <c r="RLQ207" s="64"/>
      <c r="RLR207" s="64"/>
      <c r="RLS207" s="64"/>
      <c r="RLT207" s="64"/>
      <c r="RLU207" s="64"/>
      <c r="RLV207" s="64"/>
      <c r="RLW207" s="64"/>
      <c r="RLX207" s="64"/>
      <c r="RLY207" s="64"/>
      <c r="RLZ207" s="64"/>
      <c r="RMA207" s="64"/>
      <c r="RMB207" s="64"/>
      <c r="RMC207" s="64"/>
      <c r="RMD207" s="64"/>
      <c r="RME207" s="64"/>
      <c r="RMF207" s="64"/>
      <c r="RMG207" s="64"/>
      <c r="RMH207" s="64"/>
      <c r="RMI207" s="64"/>
      <c r="RMJ207" s="64"/>
      <c r="RMK207" s="64"/>
      <c r="RML207" s="64"/>
      <c r="RMM207" s="64"/>
      <c r="RMN207" s="64"/>
      <c r="RMO207" s="64"/>
      <c r="RMP207" s="64"/>
      <c r="RMQ207" s="64"/>
      <c r="RMR207" s="64"/>
      <c r="RMS207" s="64"/>
      <c r="RMT207" s="64"/>
      <c r="RMU207" s="64"/>
      <c r="RMV207" s="64"/>
      <c r="RMW207" s="64"/>
      <c r="RMX207" s="64"/>
      <c r="RMY207" s="64"/>
      <c r="RMZ207" s="64"/>
      <c r="RNA207" s="64"/>
      <c r="RNB207" s="64"/>
      <c r="RNC207" s="64"/>
      <c r="RND207" s="64"/>
      <c r="RNE207" s="64"/>
      <c r="RNF207" s="64"/>
      <c r="RNG207" s="64"/>
      <c r="RNH207" s="64"/>
      <c r="RNI207" s="64"/>
      <c r="RNJ207" s="64"/>
      <c r="RNK207" s="64"/>
      <c r="RNL207" s="64"/>
      <c r="RNN207" s="64"/>
      <c r="RNP207" s="64"/>
      <c r="RNQ207" s="64"/>
      <c r="RNR207" s="64"/>
      <c r="RNS207" s="64"/>
      <c r="RNT207" s="64"/>
      <c r="RNU207" s="64"/>
      <c r="RNV207" s="64"/>
      <c r="RNW207" s="64"/>
      <c r="ROB207" s="64"/>
      <c r="ROC207" s="64"/>
      <c r="ROD207" s="64"/>
      <c r="ROE207" s="64"/>
      <c r="ROF207" s="64"/>
      <c r="ROG207" s="64"/>
      <c r="ROH207" s="64"/>
      <c r="ROI207" s="64"/>
      <c r="ROJ207" s="64"/>
      <c r="ROK207" s="64"/>
      <c r="ROL207" s="64"/>
      <c r="ROM207" s="64"/>
      <c r="RON207" s="64"/>
      <c r="ROO207" s="64"/>
      <c r="ROP207" s="64"/>
      <c r="ROQ207" s="64"/>
      <c r="ROR207" s="64"/>
      <c r="ROS207" s="64"/>
      <c r="ROT207" s="64"/>
      <c r="ROU207" s="64"/>
      <c r="ROV207" s="64"/>
      <c r="ROW207" s="64"/>
      <c r="ROX207" s="64"/>
      <c r="ROY207" s="64"/>
      <c r="ROZ207" s="64"/>
      <c r="RPA207" s="64"/>
      <c r="RPB207" s="64"/>
      <c r="RPC207" s="64"/>
      <c r="RPD207" s="64"/>
      <c r="RPE207" s="64"/>
      <c r="RPF207" s="64"/>
      <c r="RPG207" s="64"/>
      <c r="RPH207" s="64"/>
      <c r="RPI207" s="64"/>
      <c r="RPJ207" s="64"/>
      <c r="RPK207" s="64"/>
      <c r="RPL207" s="64"/>
      <c r="RPM207" s="64"/>
      <c r="RPN207" s="64"/>
      <c r="RPO207" s="64"/>
      <c r="RPP207" s="64"/>
      <c r="RPQ207" s="64"/>
      <c r="RPR207" s="64"/>
      <c r="RPS207" s="64"/>
      <c r="RPT207" s="64"/>
      <c r="RPU207" s="64"/>
      <c r="RPV207" s="64"/>
      <c r="RPW207" s="64"/>
      <c r="RPX207" s="64"/>
      <c r="RPY207" s="64"/>
      <c r="RPZ207" s="64"/>
      <c r="RQA207" s="64"/>
      <c r="RQB207" s="64"/>
      <c r="RQC207" s="64"/>
      <c r="RQD207" s="64"/>
      <c r="RQE207" s="64"/>
      <c r="RQF207" s="64"/>
      <c r="RQG207" s="64"/>
      <c r="RQH207" s="64"/>
      <c r="RQI207" s="64"/>
      <c r="RQJ207" s="64"/>
      <c r="RQK207" s="64"/>
      <c r="RQL207" s="64"/>
      <c r="RQM207" s="64"/>
      <c r="RQN207" s="64"/>
      <c r="RQO207" s="64"/>
      <c r="RQP207" s="64"/>
      <c r="RQQ207" s="64"/>
      <c r="RQR207" s="64"/>
      <c r="RQS207" s="64"/>
      <c r="RQT207" s="64"/>
      <c r="RQU207" s="64"/>
      <c r="RQV207" s="64"/>
      <c r="RQW207" s="64"/>
      <c r="RQX207" s="64"/>
      <c r="RQY207" s="64"/>
      <c r="RQZ207" s="64"/>
      <c r="RRA207" s="64"/>
      <c r="RRB207" s="64"/>
      <c r="RRC207" s="64"/>
      <c r="RRD207" s="64"/>
      <c r="RRE207" s="64"/>
      <c r="RRF207" s="64"/>
      <c r="RRG207" s="64"/>
      <c r="RRH207" s="64"/>
      <c r="RRI207" s="64"/>
      <c r="RRJ207" s="64"/>
      <c r="RRK207" s="64"/>
      <c r="RRL207" s="64"/>
      <c r="RRM207" s="64"/>
      <c r="RRN207" s="64"/>
      <c r="RRO207" s="64"/>
      <c r="RRP207" s="64"/>
      <c r="RRQ207" s="64"/>
      <c r="RRR207" s="64"/>
      <c r="RRS207" s="64"/>
      <c r="RRT207" s="64"/>
      <c r="RRU207" s="64"/>
      <c r="RRV207" s="64"/>
      <c r="RRW207" s="64"/>
      <c r="RRX207" s="64"/>
      <c r="RRY207" s="64"/>
      <c r="RRZ207" s="64"/>
      <c r="RSA207" s="64"/>
      <c r="RSB207" s="64"/>
      <c r="RSC207" s="64"/>
      <c r="RSD207" s="64"/>
      <c r="RSE207" s="64"/>
      <c r="RSF207" s="64"/>
      <c r="RSG207" s="64"/>
      <c r="RSH207" s="64"/>
      <c r="RSI207" s="64"/>
      <c r="RSJ207" s="64"/>
      <c r="RSK207" s="64"/>
      <c r="RSL207" s="64"/>
      <c r="RSM207" s="64"/>
      <c r="RSN207" s="64"/>
      <c r="RSO207" s="64"/>
      <c r="RSP207" s="64"/>
      <c r="RSQ207" s="64"/>
      <c r="RSR207" s="64"/>
      <c r="RSS207" s="64"/>
      <c r="RST207" s="64"/>
      <c r="RSU207" s="64"/>
      <c r="RSV207" s="64"/>
      <c r="RSW207" s="64"/>
      <c r="RSX207" s="64"/>
      <c r="RSY207" s="64"/>
      <c r="RSZ207" s="64"/>
      <c r="RTA207" s="64"/>
      <c r="RTB207" s="64"/>
      <c r="RTC207" s="64"/>
      <c r="RTD207" s="64"/>
      <c r="RTE207" s="64"/>
      <c r="RTF207" s="64"/>
      <c r="RTG207" s="64"/>
      <c r="RTH207" s="64"/>
      <c r="RTI207" s="64"/>
      <c r="RTJ207" s="64"/>
      <c r="RTK207" s="64"/>
      <c r="RTL207" s="64"/>
      <c r="RTM207" s="64"/>
      <c r="RTN207" s="64"/>
      <c r="RTO207" s="64"/>
      <c r="RTP207" s="64"/>
      <c r="RTQ207" s="64"/>
      <c r="RTR207" s="64"/>
      <c r="RTS207" s="64"/>
      <c r="RTT207" s="64"/>
      <c r="RTU207" s="64"/>
      <c r="RTV207" s="64"/>
      <c r="RTW207" s="64"/>
      <c r="RTX207" s="64"/>
      <c r="RTY207" s="64"/>
      <c r="RTZ207" s="64"/>
      <c r="RUA207" s="64"/>
      <c r="RUB207" s="64"/>
      <c r="RUC207" s="64"/>
      <c r="RUD207" s="64"/>
      <c r="RUE207" s="64"/>
      <c r="RUF207" s="64"/>
      <c r="RUG207" s="64"/>
      <c r="RUH207" s="64"/>
      <c r="RUI207" s="64"/>
      <c r="RUJ207" s="64"/>
      <c r="RUK207" s="64"/>
      <c r="RUL207" s="64"/>
      <c r="RUM207" s="64"/>
      <c r="RUN207" s="64"/>
      <c r="RUO207" s="64"/>
      <c r="RUP207" s="64"/>
      <c r="RUQ207" s="64"/>
      <c r="RUR207" s="64"/>
      <c r="RUS207" s="64"/>
      <c r="RUT207" s="64"/>
      <c r="RUU207" s="64"/>
      <c r="RUV207" s="64"/>
      <c r="RUW207" s="64"/>
      <c r="RUX207" s="64"/>
      <c r="RUY207" s="64"/>
      <c r="RUZ207" s="64"/>
      <c r="RVA207" s="64"/>
      <c r="RVB207" s="64"/>
      <c r="RVC207" s="64"/>
      <c r="RVD207" s="64"/>
      <c r="RVE207" s="64"/>
      <c r="RVF207" s="64"/>
      <c r="RVG207" s="64"/>
      <c r="RVH207" s="64"/>
      <c r="RVI207" s="64"/>
      <c r="RVJ207" s="64"/>
      <c r="RVK207" s="64"/>
      <c r="RVL207" s="64"/>
      <c r="RVM207" s="64"/>
      <c r="RVN207" s="64"/>
      <c r="RVO207" s="64"/>
      <c r="RVP207" s="64"/>
      <c r="RVQ207" s="64"/>
      <c r="RVR207" s="64"/>
      <c r="RVS207" s="64"/>
      <c r="RVT207" s="64"/>
      <c r="RVU207" s="64"/>
      <c r="RVV207" s="64"/>
      <c r="RVW207" s="64"/>
      <c r="RVX207" s="64"/>
      <c r="RVY207" s="64"/>
      <c r="RVZ207" s="64"/>
      <c r="RWA207" s="64"/>
      <c r="RWB207" s="64"/>
      <c r="RWC207" s="64"/>
      <c r="RWD207" s="64"/>
      <c r="RWE207" s="64"/>
      <c r="RWF207" s="64"/>
      <c r="RWG207" s="64"/>
      <c r="RWH207" s="64"/>
      <c r="RWI207" s="64"/>
      <c r="RWJ207" s="64"/>
      <c r="RWK207" s="64"/>
      <c r="RWL207" s="64"/>
      <c r="RWM207" s="64"/>
      <c r="RWN207" s="64"/>
      <c r="RWO207" s="64"/>
      <c r="RWP207" s="64"/>
      <c r="RWQ207" s="64"/>
      <c r="RWR207" s="64"/>
      <c r="RWS207" s="64"/>
      <c r="RWT207" s="64"/>
      <c r="RWU207" s="64"/>
      <c r="RWV207" s="64"/>
      <c r="RWW207" s="64"/>
      <c r="RWX207" s="64"/>
      <c r="RWY207" s="64"/>
      <c r="RWZ207" s="64"/>
      <c r="RXA207" s="64"/>
      <c r="RXB207" s="64"/>
      <c r="RXC207" s="64"/>
      <c r="RXD207" s="64"/>
      <c r="RXE207" s="64"/>
      <c r="RXF207" s="64"/>
      <c r="RXG207" s="64"/>
      <c r="RXH207" s="64"/>
      <c r="RXJ207" s="64"/>
      <c r="RXL207" s="64"/>
      <c r="RXM207" s="64"/>
      <c r="RXN207" s="64"/>
      <c r="RXO207" s="64"/>
      <c r="RXP207" s="64"/>
      <c r="RXQ207" s="64"/>
      <c r="RXR207" s="64"/>
      <c r="RXS207" s="64"/>
      <c r="RXX207" s="64"/>
      <c r="RXY207" s="64"/>
      <c r="RXZ207" s="64"/>
      <c r="RYA207" s="64"/>
      <c r="RYB207" s="64"/>
      <c r="RYC207" s="64"/>
      <c r="RYD207" s="64"/>
      <c r="RYE207" s="64"/>
      <c r="RYF207" s="64"/>
      <c r="RYG207" s="64"/>
      <c r="RYH207" s="64"/>
      <c r="RYI207" s="64"/>
      <c r="RYJ207" s="64"/>
      <c r="RYK207" s="64"/>
      <c r="RYL207" s="64"/>
      <c r="RYM207" s="64"/>
      <c r="RYN207" s="64"/>
      <c r="RYO207" s="64"/>
      <c r="RYP207" s="64"/>
      <c r="RYQ207" s="64"/>
      <c r="RYR207" s="64"/>
      <c r="RYS207" s="64"/>
      <c r="RYT207" s="64"/>
      <c r="RYU207" s="64"/>
      <c r="RYV207" s="64"/>
      <c r="RYW207" s="64"/>
      <c r="RYX207" s="64"/>
      <c r="RYY207" s="64"/>
      <c r="RYZ207" s="64"/>
      <c r="RZA207" s="64"/>
      <c r="RZB207" s="64"/>
      <c r="RZC207" s="64"/>
      <c r="RZD207" s="64"/>
      <c r="RZE207" s="64"/>
      <c r="RZF207" s="64"/>
      <c r="RZG207" s="64"/>
      <c r="RZH207" s="64"/>
      <c r="RZI207" s="64"/>
      <c r="RZJ207" s="64"/>
      <c r="RZK207" s="64"/>
      <c r="RZL207" s="64"/>
      <c r="RZM207" s="64"/>
      <c r="RZN207" s="64"/>
      <c r="RZO207" s="64"/>
      <c r="RZP207" s="64"/>
      <c r="RZQ207" s="64"/>
      <c r="RZR207" s="64"/>
      <c r="RZS207" s="64"/>
      <c r="RZT207" s="64"/>
      <c r="RZU207" s="64"/>
      <c r="RZV207" s="64"/>
      <c r="RZW207" s="64"/>
      <c r="RZX207" s="64"/>
      <c r="RZY207" s="64"/>
      <c r="RZZ207" s="64"/>
      <c r="SAA207" s="64"/>
      <c r="SAB207" s="64"/>
      <c r="SAC207" s="64"/>
      <c r="SAD207" s="64"/>
      <c r="SAE207" s="64"/>
      <c r="SAF207" s="64"/>
      <c r="SAG207" s="64"/>
      <c r="SAH207" s="64"/>
      <c r="SAI207" s="64"/>
      <c r="SAJ207" s="64"/>
      <c r="SAK207" s="64"/>
      <c r="SAL207" s="64"/>
      <c r="SAM207" s="64"/>
      <c r="SAN207" s="64"/>
      <c r="SAO207" s="64"/>
      <c r="SAP207" s="64"/>
      <c r="SAQ207" s="64"/>
      <c r="SAR207" s="64"/>
      <c r="SAS207" s="64"/>
      <c r="SAT207" s="64"/>
      <c r="SAU207" s="64"/>
      <c r="SAV207" s="64"/>
      <c r="SAW207" s="64"/>
      <c r="SAX207" s="64"/>
      <c r="SAY207" s="64"/>
      <c r="SAZ207" s="64"/>
      <c r="SBA207" s="64"/>
      <c r="SBB207" s="64"/>
      <c r="SBC207" s="64"/>
      <c r="SBD207" s="64"/>
      <c r="SBE207" s="64"/>
      <c r="SBF207" s="64"/>
      <c r="SBG207" s="64"/>
      <c r="SBH207" s="64"/>
      <c r="SBI207" s="64"/>
      <c r="SBJ207" s="64"/>
      <c r="SBK207" s="64"/>
      <c r="SBL207" s="64"/>
      <c r="SBM207" s="64"/>
      <c r="SBN207" s="64"/>
      <c r="SBO207" s="64"/>
      <c r="SBP207" s="64"/>
      <c r="SBQ207" s="64"/>
      <c r="SBR207" s="64"/>
      <c r="SBS207" s="64"/>
      <c r="SBT207" s="64"/>
      <c r="SBU207" s="64"/>
      <c r="SBV207" s="64"/>
      <c r="SBW207" s="64"/>
      <c r="SBX207" s="64"/>
      <c r="SBY207" s="64"/>
      <c r="SBZ207" s="64"/>
      <c r="SCA207" s="64"/>
      <c r="SCB207" s="64"/>
      <c r="SCC207" s="64"/>
      <c r="SCD207" s="64"/>
      <c r="SCE207" s="64"/>
      <c r="SCF207" s="64"/>
      <c r="SCG207" s="64"/>
      <c r="SCH207" s="64"/>
      <c r="SCI207" s="64"/>
      <c r="SCJ207" s="64"/>
      <c r="SCK207" s="64"/>
      <c r="SCL207" s="64"/>
      <c r="SCM207" s="64"/>
      <c r="SCN207" s="64"/>
      <c r="SCO207" s="64"/>
      <c r="SCP207" s="64"/>
      <c r="SCQ207" s="64"/>
      <c r="SCR207" s="64"/>
      <c r="SCS207" s="64"/>
      <c r="SCT207" s="64"/>
      <c r="SCU207" s="64"/>
      <c r="SCV207" s="64"/>
      <c r="SCW207" s="64"/>
      <c r="SCX207" s="64"/>
      <c r="SCY207" s="64"/>
      <c r="SCZ207" s="64"/>
      <c r="SDA207" s="64"/>
      <c r="SDB207" s="64"/>
      <c r="SDC207" s="64"/>
      <c r="SDD207" s="64"/>
      <c r="SDE207" s="64"/>
      <c r="SDF207" s="64"/>
      <c r="SDG207" s="64"/>
      <c r="SDH207" s="64"/>
      <c r="SDI207" s="64"/>
      <c r="SDJ207" s="64"/>
      <c r="SDK207" s="64"/>
      <c r="SDL207" s="64"/>
      <c r="SDM207" s="64"/>
      <c r="SDN207" s="64"/>
      <c r="SDO207" s="64"/>
      <c r="SDP207" s="64"/>
      <c r="SDQ207" s="64"/>
      <c r="SDR207" s="64"/>
      <c r="SDS207" s="64"/>
      <c r="SDT207" s="64"/>
      <c r="SDU207" s="64"/>
      <c r="SDV207" s="64"/>
      <c r="SDW207" s="64"/>
      <c r="SDX207" s="64"/>
      <c r="SDY207" s="64"/>
      <c r="SDZ207" s="64"/>
      <c r="SEA207" s="64"/>
      <c r="SEB207" s="64"/>
      <c r="SEC207" s="64"/>
      <c r="SED207" s="64"/>
      <c r="SEE207" s="64"/>
      <c r="SEF207" s="64"/>
      <c r="SEG207" s="64"/>
      <c r="SEH207" s="64"/>
      <c r="SEI207" s="64"/>
      <c r="SEJ207" s="64"/>
      <c r="SEK207" s="64"/>
      <c r="SEL207" s="64"/>
      <c r="SEM207" s="64"/>
      <c r="SEN207" s="64"/>
      <c r="SEO207" s="64"/>
      <c r="SEP207" s="64"/>
      <c r="SEQ207" s="64"/>
      <c r="SER207" s="64"/>
      <c r="SES207" s="64"/>
      <c r="SET207" s="64"/>
      <c r="SEU207" s="64"/>
      <c r="SEV207" s="64"/>
      <c r="SEW207" s="64"/>
      <c r="SEX207" s="64"/>
      <c r="SEY207" s="64"/>
      <c r="SEZ207" s="64"/>
      <c r="SFA207" s="64"/>
      <c r="SFB207" s="64"/>
      <c r="SFC207" s="64"/>
      <c r="SFD207" s="64"/>
      <c r="SFE207" s="64"/>
      <c r="SFF207" s="64"/>
      <c r="SFG207" s="64"/>
      <c r="SFH207" s="64"/>
      <c r="SFI207" s="64"/>
      <c r="SFJ207" s="64"/>
      <c r="SFK207" s="64"/>
      <c r="SFL207" s="64"/>
      <c r="SFM207" s="64"/>
      <c r="SFN207" s="64"/>
      <c r="SFO207" s="64"/>
      <c r="SFP207" s="64"/>
      <c r="SFQ207" s="64"/>
      <c r="SFR207" s="64"/>
      <c r="SFS207" s="64"/>
      <c r="SFT207" s="64"/>
      <c r="SFU207" s="64"/>
      <c r="SFV207" s="64"/>
      <c r="SFW207" s="64"/>
      <c r="SFX207" s="64"/>
      <c r="SFY207" s="64"/>
      <c r="SFZ207" s="64"/>
      <c r="SGA207" s="64"/>
      <c r="SGB207" s="64"/>
      <c r="SGC207" s="64"/>
      <c r="SGD207" s="64"/>
      <c r="SGE207" s="64"/>
      <c r="SGF207" s="64"/>
      <c r="SGG207" s="64"/>
      <c r="SGH207" s="64"/>
      <c r="SGI207" s="64"/>
      <c r="SGJ207" s="64"/>
      <c r="SGK207" s="64"/>
      <c r="SGL207" s="64"/>
      <c r="SGM207" s="64"/>
      <c r="SGN207" s="64"/>
      <c r="SGO207" s="64"/>
      <c r="SGP207" s="64"/>
      <c r="SGQ207" s="64"/>
      <c r="SGR207" s="64"/>
      <c r="SGS207" s="64"/>
      <c r="SGT207" s="64"/>
      <c r="SGU207" s="64"/>
      <c r="SGV207" s="64"/>
      <c r="SGW207" s="64"/>
      <c r="SGX207" s="64"/>
      <c r="SGY207" s="64"/>
      <c r="SGZ207" s="64"/>
      <c r="SHA207" s="64"/>
      <c r="SHB207" s="64"/>
      <c r="SHC207" s="64"/>
      <c r="SHD207" s="64"/>
      <c r="SHF207" s="64"/>
      <c r="SHH207" s="64"/>
      <c r="SHI207" s="64"/>
      <c r="SHJ207" s="64"/>
      <c r="SHK207" s="64"/>
      <c r="SHL207" s="64"/>
      <c r="SHM207" s="64"/>
      <c r="SHN207" s="64"/>
      <c r="SHO207" s="64"/>
      <c r="SHT207" s="64"/>
      <c r="SHU207" s="64"/>
      <c r="SHV207" s="64"/>
      <c r="SHW207" s="64"/>
      <c r="SHX207" s="64"/>
      <c r="SHY207" s="64"/>
      <c r="SHZ207" s="64"/>
      <c r="SIA207" s="64"/>
      <c r="SIB207" s="64"/>
      <c r="SIC207" s="64"/>
      <c r="SID207" s="64"/>
      <c r="SIE207" s="64"/>
      <c r="SIF207" s="64"/>
      <c r="SIG207" s="64"/>
      <c r="SIH207" s="64"/>
      <c r="SII207" s="64"/>
      <c r="SIJ207" s="64"/>
      <c r="SIK207" s="64"/>
      <c r="SIL207" s="64"/>
      <c r="SIM207" s="64"/>
      <c r="SIN207" s="64"/>
      <c r="SIO207" s="64"/>
      <c r="SIP207" s="64"/>
      <c r="SIQ207" s="64"/>
      <c r="SIR207" s="64"/>
      <c r="SIS207" s="64"/>
      <c r="SIT207" s="64"/>
      <c r="SIU207" s="64"/>
      <c r="SIV207" s="64"/>
      <c r="SIW207" s="64"/>
      <c r="SIX207" s="64"/>
      <c r="SIY207" s="64"/>
      <c r="SIZ207" s="64"/>
      <c r="SJA207" s="64"/>
      <c r="SJB207" s="64"/>
      <c r="SJC207" s="64"/>
      <c r="SJD207" s="64"/>
      <c r="SJE207" s="64"/>
      <c r="SJF207" s="64"/>
      <c r="SJG207" s="64"/>
      <c r="SJH207" s="64"/>
      <c r="SJI207" s="64"/>
      <c r="SJJ207" s="64"/>
      <c r="SJK207" s="64"/>
      <c r="SJL207" s="64"/>
      <c r="SJM207" s="64"/>
      <c r="SJN207" s="64"/>
      <c r="SJO207" s="64"/>
      <c r="SJP207" s="64"/>
      <c r="SJQ207" s="64"/>
      <c r="SJR207" s="64"/>
      <c r="SJS207" s="64"/>
      <c r="SJT207" s="64"/>
      <c r="SJU207" s="64"/>
      <c r="SJV207" s="64"/>
      <c r="SJW207" s="64"/>
      <c r="SJX207" s="64"/>
      <c r="SJY207" s="64"/>
      <c r="SJZ207" s="64"/>
      <c r="SKA207" s="64"/>
      <c r="SKB207" s="64"/>
      <c r="SKC207" s="64"/>
      <c r="SKD207" s="64"/>
      <c r="SKE207" s="64"/>
      <c r="SKF207" s="64"/>
      <c r="SKG207" s="64"/>
      <c r="SKH207" s="64"/>
      <c r="SKI207" s="64"/>
      <c r="SKJ207" s="64"/>
      <c r="SKK207" s="64"/>
      <c r="SKL207" s="64"/>
      <c r="SKM207" s="64"/>
      <c r="SKN207" s="64"/>
      <c r="SKO207" s="64"/>
      <c r="SKP207" s="64"/>
      <c r="SKQ207" s="64"/>
      <c r="SKR207" s="64"/>
      <c r="SKS207" s="64"/>
      <c r="SKT207" s="64"/>
      <c r="SKU207" s="64"/>
      <c r="SKV207" s="64"/>
      <c r="SKW207" s="64"/>
      <c r="SKX207" s="64"/>
      <c r="SKY207" s="64"/>
      <c r="SKZ207" s="64"/>
      <c r="SLA207" s="64"/>
      <c r="SLB207" s="64"/>
      <c r="SLC207" s="64"/>
      <c r="SLD207" s="64"/>
      <c r="SLE207" s="64"/>
      <c r="SLF207" s="64"/>
      <c r="SLG207" s="64"/>
      <c r="SLH207" s="64"/>
      <c r="SLI207" s="64"/>
      <c r="SLJ207" s="64"/>
      <c r="SLK207" s="64"/>
      <c r="SLL207" s="64"/>
      <c r="SLM207" s="64"/>
      <c r="SLN207" s="64"/>
      <c r="SLO207" s="64"/>
      <c r="SLP207" s="64"/>
      <c r="SLQ207" s="64"/>
      <c r="SLR207" s="64"/>
      <c r="SLS207" s="64"/>
      <c r="SLT207" s="64"/>
      <c r="SLU207" s="64"/>
      <c r="SLV207" s="64"/>
      <c r="SLW207" s="64"/>
      <c r="SLX207" s="64"/>
      <c r="SLY207" s="64"/>
      <c r="SLZ207" s="64"/>
      <c r="SMA207" s="64"/>
      <c r="SMB207" s="64"/>
      <c r="SMC207" s="64"/>
      <c r="SMD207" s="64"/>
      <c r="SME207" s="64"/>
      <c r="SMF207" s="64"/>
      <c r="SMG207" s="64"/>
      <c r="SMH207" s="64"/>
      <c r="SMI207" s="64"/>
      <c r="SMJ207" s="64"/>
      <c r="SMK207" s="64"/>
      <c r="SML207" s="64"/>
      <c r="SMM207" s="64"/>
      <c r="SMN207" s="64"/>
      <c r="SMO207" s="64"/>
      <c r="SMP207" s="64"/>
      <c r="SMQ207" s="64"/>
      <c r="SMR207" s="64"/>
      <c r="SMS207" s="64"/>
      <c r="SMT207" s="64"/>
      <c r="SMU207" s="64"/>
      <c r="SMV207" s="64"/>
      <c r="SMW207" s="64"/>
      <c r="SMX207" s="64"/>
      <c r="SMY207" s="64"/>
      <c r="SMZ207" s="64"/>
      <c r="SNA207" s="64"/>
      <c r="SNB207" s="64"/>
      <c r="SNC207" s="64"/>
      <c r="SND207" s="64"/>
      <c r="SNE207" s="64"/>
      <c r="SNF207" s="64"/>
      <c r="SNG207" s="64"/>
      <c r="SNH207" s="64"/>
      <c r="SNI207" s="64"/>
      <c r="SNJ207" s="64"/>
      <c r="SNK207" s="64"/>
      <c r="SNL207" s="64"/>
      <c r="SNM207" s="64"/>
      <c r="SNN207" s="64"/>
      <c r="SNO207" s="64"/>
      <c r="SNP207" s="64"/>
      <c r="SNQ207" s="64"/>
      <c r="SNR207" s="64"/>
      <c r="SNS207" s="64"/>
      <c r="SNT207" s="64"/>
      <c r="SNU207" s="64"/>
      <c r="SNV207" s="64"/>
      <c r="SNW207" s="64"/>
      <c r="SNX207" s="64"/>
      <c r="SNY207" s="64"/>
      <c r="SNZ207" s="64"/>
      <c r="SOA207" s="64"/>
      <c r="SOB207" s="64"/>
      <c r="SOC207" s="64"/>
      <c r="SOD207" s="64"/>
      <c r="SOE207" s="64"/>
      <c r="SOF207" s="64"/>
      <c r="SOG207" s="64"/>
      <c r="SOH207" s="64"/>
      <c r="SOI207" s="64"/>
      <c r="SOJ207" s="64"/>
      <c r="SOK207" s="64"/>
      <c r="SOL207" s="64"/>
      <c r="SOM207" s="64"/>
      <c r="SON207" s="64"/>
      <c r="SOO207" s="64"/>
      <c r="SOP207" s="64"/>
      <c r="SOQ207" s="64"/>
      <c r="SOR207" s="64"/>
      <c r="SOS207" s="64"/>
      <c r="SOT207" s="64"/>
      <c r="SOU207" s="64"/>
      <c r="SOV207" s="64"/>
      <c r="SOW207" s="64"/>
      <c r="SOX207" s="64"/>
      <c r="SOY207" s="64"/>
      <c r="SOZ207" s="64"/>
      <c r="SPA207" s="64"/>
      <c r="SPB207" s="64"/>
      <c r="SPC207" s="64"/>
      <c r="SPD207" s="64"/>
      <c r="SPE207" s="64"/>
      <c r="SPF207" s="64"/>
      <c r="SPG207" s="64"/>
      <c r="SPH207" s="64"/>
      <c r="SPI207" s="64"/>
      <c r="SPJ207" s="64"/>
      <c r="SPK207" s="64"/>
      <c r="SPL207" s="64"/>
      <c r="SPM207" s="64"/>
      <c r="SPN207" s="64"/>
      <c r="SPO207" s="64"/>
      <c r="SPP207" s="64"/>
      <c r="SPQ207" s="64"/>
      <c r="SPR207" s="64"/>
      <c r="SPS207" s="64"/>
      <c r="SPT207" s="64"/>
      <c r="SPU207" s="64"/>
      <c r="SPV207" s="64"/>
      <c r="SPW207" s="64"/>
      <c r="SPX207" s="64"/>
      <c r="SPY207" s="64"/>
      <c r="SPZ207" s="64"/>
      <c r="SQA207" s="64"/>
      <c r="SQB207" s="64"/>
      <c r="SQC207" s="64"/>
      <c r="SQD207" s="64"/>
      <c r="SQE207" s="64"/>
      <c r="SQF207" s="64"/>
      <c r="SQG207" s="64"/>
      <c r="SQH207" s="64"/>
      <c r="SQI207" s="64"/>
      <c r="SQJ207" s="64"/>
      <c r="SQK207" s="64"/>
      <c r="SQL207" s="64"/>
      <c r="SQM207" s="64"/>
      <c r="SQN207" s="64"/>
      <c r="SQO207" s="64"/>
      <c r="SQP207" s="64"/>
      <c r="SQQ207" s="64"/>
      <c r="SQR207" s="64"/>
      <c r="SQS207" s="64"/>
      <c r="SQT207" s="64"/>
      <c r="SQU207" s="64"/>
      <c r="SQV207" s="64"/>
      <c r="SQW207" s="64"/>
      <c r="SQX207" s="64"/>
      <c r="SQY207" s="64"/>
      <c r="SQZ207" s="64"/>
      <c r="SRB207" s="64"/>
      <c r="SRD207" s="64"/>
      <c r="SRE207" s="64"/>
      <c r="SRF207" s="64"/>
      <c r="SRG207" s="64"/>
      <c r="SRH207" s="64"/>
      <c r="SRI207" s="64"/>
      <c r="SRJ207" s="64"/>
      <c r="SRK207" s="64"/>
      <c r="SRP207" s="64"/>
      <c r="SRQ207" s="64"/>
      <c r="SRR207" s="64"/>
      <c r="SRS207" s="64"/>
      <c r="SRT207" s="64"/>
      <c r="SRU207" s="64"/>
      <c r="SRV207" s="64"/>
      <c r="SRW207" s="64"/>
      <c r="SRX207" s="64"/>
      <c r="SRY207" s="64"/>
      <c r="SRZ207" s="64"/>
      <c r="SSA207" s="64"/>
      <c r="SSB207" s="64"/>
      <c r="SSC207" s="64"/>
      <c r="SSD207" s="64"/>
      <c r="SSE207" s="64"/>
      <c r="SSF207" s="64"/>
      <c r="SSG207" s="64"/>
      <c r="SSH207" s="64"/>
      <c r="SSI207" s="64"/>
      <c r="SSJ207" s="64"/>
      <c r="SSK207" s="64"/>
      <c r="SSL207" s="64"/>
      <c r="SSM207" s="64"/>
      <c r="SSN207" s="64"/>
      <c r="SSO207" s="64"/>
      <c r="SSP207" s="64"/>
      <c r="SSQ207" s="64"/>
      <c r="SSR207" s="64"/>
      <c r="SSS207" s="64"/>
      <c r="SST207" s="64"/>
      <c r="SSU207" s="64"/>
      <c r="SSV207" s="64"/>
      <c r="SSW207" s="64"/>
      <c r="SSX207" s="64"/>
      <c r="SSY207" s="64"/>
      <c r="SSZ207" s="64"/>
      <c r="STA207" s="64"/>
      <c r="STB207" s="64"/>
      <c r="STC207" s="64"/>
      <c r="STD207" s="64"/>
      <c r="STE207" s="64"/>
      <c r="STF207" s="64"/>
      <c r="STG207" s="64"/>
      <c r="STH207" s="64"/>
      <c r="STI207" s="64"/>
      <c r="STJ207" s="64"/>
      <c r="STK207" s="64"/>
      <c r="STL207" s="64"/>
      <c r="STM207" s="64"/>
      <c r="STN207" s="64"/>
      <c r="STO207" s="64"/>
      <c r="STP207" s="64"/>
      <c r="STQ207" s="64"/>
      <c r="STR207" s="64"/>
      <c r="STS207" s="64"/>
      <c r="STT207" s="64"/>
      <c r="STU207" s="64"/>
      <c r="STV207" s="64"/>
      <c r="STW207" s="64"/>
      <c r="STX207" s="64"/>
      <c r="STY207" s="64"/>
      <c r="STZ207" s="64"/>
      <c r="SUA207" s="64"/>
      <c r="SUB207" s="64"/>
      <c r="SUC207" s="64"/>
      <c r="SUD207" s="64"/>
      <c r="SUE207" s="64"/>
      <c r="SUF207" s="64"/>
      <c r="SUG207" s="64"/>
      <c r="SUH207" s="64"/>
      <c r="SUI207" s="64"/>
      <c r="SUJ207" s="64"/>
      <c r="SUK207" s="64"/>
      <c r="SUL207" s="64"/>
      <c r="SUM207" s="64"/>
      <c r="SUN207" s="64"/>
      <c r="SUO207" s="64"/>
      <c r="SUP207" s="64"/>
      <c r="SUQ207" s="64"/>
      <c r="SUR207" s="64"/>
      <c r="SUS207" s="64"/>
      <c r="SUT207" s="64"/>
      <c r="SUU207" s="64"/>
      <c r="SUV207" s="64"/>
      <c r="SUW207" s="64"/>
      <c r="SUX207" s="64"/>
      <c r="SUY207" s="64"/>
      <c r="SUZ207" s="64"/>
      <c r="SVA207" s="64"/>
      <c r="SVB207" s="64"/>
      <c r="SVC207" s="64"/>
      <c r="SVD207" s="64"/>
      <c r="SVE207" s="64"/>
      <c r="SVF207" s="64"/>
      <c r="SVG207" s="64"/>
      <c r="SVH207" s="64"/>
      <c r="SVI207" s="64"/>
      <c r="SVJ207" s="64"/>
      <c r="SVK207" s="64"/>
      <c r="SVL207" s="64"/>
      <c r="SVM207" s="64"/>
      <c r="SVN207" s="64"/>
      <c r="SVO207" s="64"/>
      <c r="SVP207" s="64"/>
      <c r="SVQ207" s="64"/>
      <c r="SVR207" s="64"/>
      <c r="SVS207" s="64"/>
      <c r="SVT207" s="64"/>
      <c r="SVU207" s="64"/>
      <c r="SVV207" s="64"/>
      <c r="SVW207" s="64"/>
      <c r="SVX207" s="64"/>
      <c r="SVY207" s="64"/>
      <c r="SVZ207" s="64"/>
      <c r="SWA207" s="64"/>
      <c r="SWB207" s="64"/>
      <c r="SWC207" s="64"/>
      <c r="SWD207" s="64"/>
      <c r="SWE207" s="64"/>
      <c r="SWF207" s="64"/>
      <c r="SWG207" s="64"/>
      <c r="SWH207" s="64"/>
      <c r="SWI207" s="64"/>
      <c r="SWJ207" s="64"/>
      <c r="SWK207" s="64"/>
      <c r="SWL207" s="64"/>
      <c r="SWM207" s="64"/>
      <c r="SWN207" s="64"/>
      <c r="SWO207" s="64"/>
      <c r="SWP207" s="64"/>
      <c r="SWQ207" s="64"/>
      <c r="SWR207" s="64"/>
      <c r="SWS207" s="64"/>
      <c r="SWT207" s="64"/>
      <c r="SWU207" s="64"/>
      <c r="SWV207" s="64"/>
      <c r="SWW207" s="64"/>
      <c r="SWX207" s="64"/>
      <c r="SWY207" s="64"/>
      <c r="SWZ207" s="64"/>
      <c r="SXA207" s="64"/>
      <c r="SXB207" s="64"/>
      <c r="SXC207" s="64"/>
      <c r="SXD207" s="64"/>
      <c r="SXE207" s="64"/>
      <c r="SXF207" s="64"/>
      <c r="SXG207" s="64"/>
      <c r="SXH207" s="64"/>
      <c r="SXI207" s="64"/>
      <c r="SXJ207" s="64"/>
      <c r="SXK207" s="64"/>
      <c r="SXL207" s="64"/>
      <c r="SXM207" s="64"/>
      <c r="SXN207" s="64"/>
      <c r="SXO207" s="64"/>
      <c r="SXP207" s="64"/>
      <c r="SXQ207" s="64"/>
      <c r="SXR207" s="64"/>
      <c r="SXS207" s="64"/>
      <c r="SXT207" s="64"/>
      <c r="SXU207" s="64"/>
      <c r="SXV207" s="64"/>
      <c r="SXW207" s="64"/>
      <c r="SXX207" s="64"/>
      <c r="SXY207" s="64"/>
      <c r="SXZ207" s="64"/>
      <c r="SYA207" s="64"/>
      <c r="SYB207" s="64"/>
      <c r="SYC207" s="64"/>
      <c r="SYD207" s="64"/>
      <c r="SYE207" s="64"/>
      <c r="SYF207" s="64"/>
      <c r="SYG207" s="64"/>
      <c r="SYH207" s="64"/>
      <c r="SYI207" s="64"/>
      <c r="SYJ207" s="64"/>
      <c r="SYK207" s="64"/>
      <c r="SYL207" s="64"/>
      <c r="SYM207" s="64"/>
      <c r="SYN207" s="64"/>
      <c r="SYO207" s="64"/>
      <c r="SYP207" s="64"/>
      <c r="SYQ207" s="64"/>
      <c r="SYR207" s="64"/>
      <c r="SYS207" s="64"/>
      <c r="SYT207" s="64"/>
      <c r="SYU207" s="64"/>
      <c r="SYV207" s="64"/>
      <c r="SYW207" s="64"/>
      <c r="SYX207" s="64"/>
      <c r="SYY207" s="64"/>
      <c r="SYZ207" s="64"/>
      <c r="SZA207" s="64"/>
      <c r="SZB207" s="64"/>
      <c r="SZC207" s="64"/>
      <c r="SZD207" s="64"/>
      <c r="SZE207" s="64"/>
      <c r="SZF207" s="64"/>
      <c r="SZG207" s="64"/>
      <c r="SZH207" s="64"/>
      <c r="SZI207" s="64"/>
      <c r="SZJ207" s="64"/>
      <c r="SZK207" s="64"/>
      <c r="SZL207" s="64"/>
      <c r="SZM207" s="64"/>
      <c r="SZN207" s="64"/>
      <c r="SZO207" s="64"/>
      <c r="SZP207" s="64"/>
      <c r="SZQ207" s="64"/>
      <c r="SZR207" s="64"/>
      <c r="SZS207" s="64"/>
      <c r="SZT207" s="64"/>
      <c r="SZU207" s="64"/>
      <c r="SZV207" s="64"/>
      <c r="SZW207" s="64"/>
      <c r="SZX207" s="64"/>
      <c r="SZY207" s="64"/>
      <c r="SZZ207" s="64"/>
      <c r="TAA207" s="64"/>
      <c r="TAB207" s="64"/>
      <c r="TAC207" s="64"/>
      <c r="TAD207" s="64"/>
      <c r="TAE207" s="64"/>
      <c r="TAF207" s="64"/>
      <c r="TAG207" s="64"/>
      <c r="TAH207" s="64"/>
      <c r="TAI207" s="64"/>
      <c r="TAJ207" s="64"/>
      <c r="TAK207" s="64"/>
      <c r="TAL207" s="64"/>
      <c r="TAM207" s="64"/>
      <c r="TAN207" s="64"/>
      <c r="TAO207" s="64"/>
      <c r="TAP207" s="64"/>
      <c r="TAQ207" s="64"/>
      <c r="TAR207" s="64"/>
      <c r="TAS207" s="64"/>
      <c r="TAT207" s="64"/>
      <c r="TAU207" s="64"/>
      <c r="TAV207" s="64"/>
      <c r="TAX207" s="64"/>
      <c r="TAZ207" s="64"/>
      <c r="TBA207" s="64"/>
      <c r="TBB207" s="64"/>
      <c r="TBC207" s="64"/>
      <c r="TBD207" s="64"/>
      <c r="TBE207" s="64"/>
      <c r="TBF207" s="64"/>
      <c r="TBG207" s="64"/>
      <c r="TBL207" s="64"/>
      <c r="TBM207" s="64"/>
      <c r="TBN207" s="64"/>
      <c r="TBO207" s="64"/>
      <c r="TBP207" s="64"/>
      <c r="TBQ207" s="64"/>
      <c r="TBR207" s="64"/>
      <c r="TBS207" s="64"/>
      <c r="TBT207" s="64"/>
      <c r="TBU207" s="64"/>
      <c r="TBV207" s="64"/>
      <c r="TBW207" s="64"/>
      <c r="TBX207" s="64"/>
      <c r="TBY207" s="64"/>
      <c r="TBZ207" s="64"/>
      <c r="TCA207" s="64"/>
      <c r="TCB207" s="64"/>
      <c r="TCC207" s="64"/>
      <c r="TCD207" s="64"/>
      <c r="TCE207" s="64"/>
      <c r="TCF207" s="64"/>
      <c r="TCG207" s="64"/>
      <c r="TCH207" s="64"/>
      <c r="TCI207" s="64"/>
      <c r="TCJ207" s="64"/>
      <c r="TCK207" s="64"/>
      <c r="TCL207" s="64"/>
      <c r="TCM207" s="64"/>
      <c r="TCN207" s="64"/>
      <c r="TCO207" s="64"/>
      <c r="TCP207" s="64"/>
      <c r="TCQ207" s="64"/>
      <c r="TCR207" s="64"/>
      <c r="TCS207" s="64"/>
      <c r="TCT207" s="64"/>
      <c r="TCU207" s="64"/>
      <c r="TCV207" s="64"/>
      <c r="TCW207" s="64"/>
      <c r="TCX207" s="64"/>
      <c r="TCY207" s="64"/>
      <c r="TCZ207" s="64"/>
      <c r="TDA207" s="64"/>
      <c r="TDB207" s="64"/>
      <c r="TDC207" s="64"/>
      <c r="TDD207" s="64"/>
      <c r="TDE207" s="64"/>
      <c r="TDF207" s="64"/>
      <c r="TDG207" s="64"/>
      <c r="TDH207" s="64"/>
      <c r="TDI207" s="64"/>
      <c r="TDJ207" s="64"/>
      <c r="TDK207" s="64"/>
      <c r="TDL207" s="64"/>
      <c r="TDM207" s="64"/>
      <c r="TDN207" s="64"/>
      <c r="TDO207" s="64"/>
      <c r="TDP207" s="64"/>
      <c r="TDQ207" s="64"/>
      <c r="TDR207" s="64"/>
      <c r="TDS207" s="64"/>
      <c r="TDT207" s="64"/>
      <c r="TDU207" s="64"/>
      <c r="TDV207" s="64"/>
      <c r="TDW207" s="64"/>
      <c r="TDX207" s="64"/>
      <c r="TDY207" s="64"/>
      <c r="TDZ207" s="64"/>
      <c r="TEA207" s="64"/>
      <c r="TEB207" s="64"/>
      <c r="TEC207" s="64"/>
      <c r="TED207" s="64"/>
      <c r="TEE207" s="64"/>
      <c r="TEF207" s="64"/>
      <c r="TEG207" s="64"/>
      <c r="TEH207" s="64"/>
      <c r="TEI207" s="64"/>
      <c r="TEJ207" s="64"/>
      <c r="TEK207" s="64"/>
      <c r="TEL207" s="64"/>
      <c r="TEM207" s="64"/>
      <c r="TEN207" s="64"/>
      <c r="TEO207" s="64"/>
      <c r="TEP207" s="64"/>
      <c r="TEQ207" s="64"/>
      <c r="TER207" s="64"/>
      <c r="TES207" s="64"/>
      <c r="TET207" s="64"/>
      <c r="TEU207" s="64"/>
      <c r="TEV207" s="64"/>
      <c r="TEW207" s="64"/>
      <c r="TEX207" s="64"/>
      <c r="TEY207" s="64"/>
      <c r="TEZ207" s="64"/>
      <c r="TFA207" s="64"/>
      <c r="TFB207" s="64"/>
      <c r="TFC207" s="64"/>
      <c r="TFD207" s="64"/>
      <c r="TFE207" s="64"/>
      <c r="TFF207" s="64"/>
      <c r="TFG207" s="64"/>
      <c r="TFH207" s="64"/>
      <c r="TFI207" s="64"/>
      <c r="TFJ207" s="64"/>
      <c r="TFK207" s="64"/>
      <c r="TFL207" s="64"/>
      <c r="TFM207" s="64"/>
      <c r="TFN207" s="64"/>
      <c r="TFO207" s="64"/>
      <c r="TFP207" s="64"/>
      <c r="TFQ207" s="64"/>
      <c r="TFR207" s="64"/>
      <c r="TFS207" s="64"/>
      <c r="TFT207" s="64"/>
      <c r="TFU207" s="64"/>
      <c r="TFV207" s="64"/>
      <c r="TFW207" s="64"/>
      <c r="TFX207" s="64"/>
      <c r="TFY207" s="64"/>
      <c r="TFZ207" s="64"/>
      <c r="TGA207" s="64"/>
      <c r="TGB207" s="64"/>
      <c r="TGC207" s="64"/>
      <c r="TGD207" s="64"/>
      <c r="TGE207" s="64"/>
      <c r="TGF207" s="64"/>
      <c r="TGG207" s="64"/>
      <c r="TGH207" s="64"/>
      <c r="TGI207" s="64"/>
      <c r="TGJ207" s="64"/>
      <c r="TGK207" s="64"/>
      <c r="TGL207" s="64"/>
      <c r="TGM207" s="64"/>
      <c r="TGN207" s="64"/>
      <c r="TGO207" s="64"/>
      <c r="TGP207" s="64"/>
      <c r="TGQ207" s="64"/>
      <c r="TGR207" s="64"/>
      <c r="TGS207" s="64"/>
      <c r="TGT207" s="64"/>
      <c r="TGU207" s="64"/>
      <c r="TGV207" s="64"/>
      <c r="TGW207" s="64"/>
      <c r="TGX207" s="64"/>
      <c r="TGY207" s="64"/>
      <c r="TGZ207" s="64"/>
      <c r="THA207" s="64"/>
      <c r="THB207" s="64"/>
      <c r="THC207" s="64"/>
      <c r="THD207" s="64"/>
      <c r="THE207" s="64"/>
      <c r="THF207" s="64"/>
      <c r="THG207" s="64"/>
      <c r="THH207" s="64"/>
      <c r="THI207" s="64"/>
      <c r="THJ207" s="64"/>
      <c r="THK207" s="64"/>
      <c r="THL207" s="64"/>
      <c r="THM207" s="64"/>
      <c r="THN207" s="64"/>
      <c r="THO207" s="64"/>
      <c r="THP207" s="64"/>
      <c r="THQ207" s="64"/>
      <c r="THR207" s="64"/>
      <c r="THS207" s="64"/>
      <c r="THT207" s="64"/>
      <c r="THU207" s="64"/>
      <c r="THV207" s="64"/>
      <c r="THW207" s="64"/>
      <c r="THX207" s="64"/>
      <c r="THY207" s="64"/>
      <c r="THZ207" s="64"/>
      <c r="TIA207" s="64"/>
      <c r="TIB207" s="64"/>
      <c r="TIC207" s="64"/>
      <c r="TID207" s="64"/>
      <c r="TIE207" s="64"/>
      <c r="TIF207" s="64"/>
      <c r="TIG207" s="64"/>
      <c r="TIH207" s="64"/>
      <c r="TII207" s="64"/>
      <c r="TIJ207" s="64"/>
      <c r="TIK207" s="64"/>
      <c r="TIL207" s="64"/>
      <c r="TIM207" s="64"/>
      <c r="TIN207" s="64"/>
      <c r="TIO207" s="64"/>
      <c r="TIP207" s="64"/>
      <c r="TIQ207" s="64"/>
      <c r="TIR207" s="64"/>
      <c r="TIS207" s="64"/>
      <c r="TIT207" s="64"/>
      <c r="TIU207" s="64"/>
      <c r="TIV207" s="64"/>
      <c r="TIW207" s="64"/>
      <c r="TIX207" s="64"/>
      <c r="TIY207" s="64"/>
      <c r="TIZ207" s="64"/>
      <c r="TJA207" s="64"/>
      <c r="TJB207" s="64"/>
      <c r="TJC207" s="64"/>
      <c r="TJD207" s="64"/>
      <c r="TJE207" s="64"/>
      <c r="TJF207" s="64"/>
      <c r="TJG207" s="64"/>
      <c r="TJH207" s="64"/>
      <c r="TJI207" s="64"/>
      <c r="TJJ207" s="64"/>
      <c r="TJK207" s="64"/>
      <c r="TJL207" s="64"/>
      <c r="TJM207" s="64"/>
      <c r="TJN207" s="64"/>
      <c r="TJO207" s="64"/>
      <c r="TJP207" s="64"/>
      <c r="TJQ207" s="64"/>
      <c r="TJR207" s="64"/>
      <c r="TJS207" s="64"/>
      <c r="TJT207" s="64"/>
      <c r="TJU207" s="64"/>
      <c r="TJV207" s="64"/>
      <c r="TJW207" s="64"/>
      <c r="TJX207" s="64"/>
      <c r="TJY207" s="64"/>
      <c r="TJZ207" s="64"/>
      <c r="TKA207" s="64"/>
      <c r="TKB207" s="64"/>
      <c r="TKC207" s="64"/>
      <c r="TKD207" s="64"/>
      <c r="TKE207" s="64"/>
      <c r="TKF207" s="64"/>
      <c r="TKG207" s="64"/>
      <c r="TKH207" s="64"/>
      <c r="TKI207" s="64"/>
      <c r="TKJ207" s="64"/>
      <c r="TKK207" s="64"/>
      <c r="TKL207" s="64"/>
      <c r="TKM207" s="64"/>
      <c r="TKN207" s="64"/>
      <c r="TKO207" s="64"/>
      <c r="TKP207" s="64"/>
      <c r="TKQ207" s="64"/>
      <c r="TKR207" s="64"/>
      <c r="TKT207" s="64"/>
      <c r="TKV207" s="64"/>
      <c r="TKW207" s="64"/>
      <c r="TKX207" s="64"/>
      <c r="TKY207" s="64"/>
      <c r="TKZ207" s="64"/>
      <c r="TLA207" s="64"/>
      <c r="TLB207" s="64"/>
      <c r="TLC207" s="64"/>
      <c r="TLH207" s="64"/>
      <c r="TLI207" s="64"/>
      <c r="TLJ207" s="64"/>
      <c r="TLK207" s="64"/>
      <c r="TLL207" s="64"/>
      <c r="TLM207" s="64"/>
      <c r="TLN207" s="64"/>
      <c r="TLO207" s="64"/>
      <c r="TLP207" s="64"/>
      <c r="TLQ207" s="64"/>
      <c r="TLR207" s="64"/>
      <c r="TLS207" s="64"/>
      <c r="TLT207" s="64"/>
      <c r="TLU207" s="64"/>
      <c r="TLV207" s="64"/>
      <c r="TLW207" s="64"/>
      <c r="TLX207" s="64"/>
      <c r="TLY207" s="64"/>
      <c r="TLZ207" s="64"/>
      <c r="TMA207" s="64"/>
      <c r="TMB207" s="64"/>
      <c r="TMC207" s="64"/>
      <c r="TMD207" s="64"/>
      <c r="TME207" s="64"/>
      <c r="TMF207" s="64"/>
      <c r="TMG207" s="64"/>
      <c r="TMH207" s="64"/>
      <c r="TMI207" s="64"/>
      <c r="TMJ207" s="64"/>
      <c r="TMK207" s="64"/>
      <c r="TML207" s="64"/>
      <c r="TMM207" s="64"/>
      <c r="TMN207" s="64"/>
      <c r="TMO207" s="64"/>
      <c r="TMP207" s="64"/>
      <c r="TMQ207" s="64"/>
      <c r="TMR207" s="64"/>
      <c r="TMS207" s="64"/>
      <c r="TMT207" s="64"/>
      <c r="TMU207" s="64"/>
      <c r="TMV207" s="64"/>
      <c r="TMW207" s="64"/>
      <c r="TMX207" s="64"/>
      <c r="TMY207" s="64"/>
      <c r="TMZ207" s="64"/>
      <c r="TNA207" s="64"/>
      <c r="TNB207" s="64"/>
      <c r="TNC207" s="64"/>
      <c r="TND207" s="64"/>
      <c r="TNE207" s="64"/>
      <c r="TNF207" s="64"/>
      <c r="TNG207" s="64"/>
      <c r="TNH207" s="64"/>
      <c r="TNI207" s="64"/>
      <c r="TNJ207" s="64"/>
      <c r="TNK207" s="64"/>
      <c r="TNL207" s="64"/>
      <c r="TNM207" s="64"/>
      <c r="TNN207" s="64"/>
      <c r="TNO207" s="64"/>
      <c r="TNP207" s="64"/>
      <c r="TNQ207" s="64"/>
      <c r="TNR207" s="64"/>
      <c r="TNS207" s="64"/>
      <c r="TNT207" s="64"/>
      <c r="TNU207" s="64"/>
      <c r="TNV207" s="64"/>
      <c r="TNW207" s="64"/>
      <c r="TNX207" s="64"/>
      <c r="TNY207" s="64"/>
      <c r="TNZ207" s="64"/>
      <c r="TOA207" s="64"/>
      <c r="TOB207" s="64"/>
      <c r="TOC207" s="64"/>
      <c r="TOD207" s="64"/>
      <c r="TOE207" s="64"/>
      <c r="TOF207" s="64"/>
      <c r="TOG207" s="64"/>
      <c r="TOH207" s="64"/>
      <c r="TOI207" s="64"/>
      <c r="TOJ207" s="64"/>
      <c r="TOK207" s="64"/>
      <c r="TOL207" s="64"/>
      <c r="TOM207" s="64"/>
      <c r="TON207" s="64"/>
      <c r="TOO207" s="64"/>
      <c r="TOP207" s="64"/>
      <c r="TOQ207" s="64"/>
      <c r="TOR207" s="64"/>
      <c r="TOS207" s="64"/>
      <c r="TOT207" s="64"/>
      <c r="TOU207" s="64"/>
      <c r="TOV207" s="64"/>
      <c r="TOW207" s="64"/>
      <c r="TOX207" s="64"/>
      <c r="TOY207" s="64"/>
      <c r="TOZ207" s="64"/>
      <c r="TPA207" s="64"/>
      <c r="TPB207" s="64"/>
      <c r="TPC207" s="64"/>
      <c r="TPD207" s="64"/>
      <c r="TPE207" s="64"/>
      <c r="TPF207" s="64"/>
      <c r="TPG207" s="64"/>
      <c r="TPH207" s="64"/>
      <c r="TPI207" s="64"/>
      <c r="TPJ207" s="64"/>
      <c r="TPK207" s="64"/>
      <c r="TPL207" s="64"/>
      <c r="TPM207" s="64"/>
      <c r="TPN207" s="64"/>
      <c r="TPO207" s="64"/>
      <c r="TPP207" s="64"/>
      <c r="TPQ207" s="64"/>
      <c r="TPR207" s="64"/>
      <c r="TPS207" s="64"/>
      <c r="TPT207" s="64"/>
      <c r="TPU207" s="64"/>
      <c r="TPV207" s="64"/>
      <c r="TPW207" s="64"/>
      <c r="TPX207" s="64"/>
      <c r="TPY207" s="64"/>
      <c r="TPZ207" s="64"/>
      <c r="TQA207" s="64"/>
      <c r="TQB207" s="64"/>
      <c r="TQC207" s="64"/>
      <c r="TQD207" s="64"/>
      <c r="TQE207" s="64"/>
      <c r="TQF207" s="64"/>
      <c r="TQG207" s="64"/>
      <c r="TQH207" s="64"/>
      <c r="TQI207" s="64"/>
      <c r="TQJ207" s="64"/>
      <c r="TQK207" s="64"/>
      <c r="TQL207" s="64"/>
      <c r="TQM207" s="64"/>
      <c r="TQN207" s="64"/>
      <c r="TQO207" s="64"/>
      <c r="TQP207" s="64"/>
      <c r="TQQ207" s="64"/>
      <c r="TQR207" s="64"/>
      <c r="TQS207" s="64"/>
      <c r="TQT207" s="64"/>
      <c r="TQU207" s="64"/>
      <c r="TQV207" s="64"/>
      <c r="TQW207" s="64"/>
      <c r="TQX207" s="64"/>
      <c r="TQY207" s="64"/>
      <c r="TQZ207" s="64"/>
      <c r="TRA207" s="64"/>
      <c r="TRB207" s="64"/>
      <c r="TRC207" s="64"/>
      <c r="TRD207" s="64"/>
      <c r="TRE207" s="64"/>
      <c r="TRF207" s="64"/>
      <c r="TRG207" s="64"/>
      <c r="TRH207" s="64"/>
      <c r="TRI207" s="64"/>
      <c r="TRJ207" s="64"/>
      <c r="TRK207" s="64"/>
      <c r="TRL207" s="64"/>
      <c r="TRM207" s="64"/>
      <c r="TRN207" s="64"/>
      <c r="TRO207" s="64"/>
      <c r="TRP207" s="64"/>
      <c r="TRQ207" s="64"/>
      <c r="TRR207" s="64"/>
      <c r="TRS207" s="64"/>
      <c r="TRT207" s="64"/>
      <c r="TRU207" s="64"/>
      <c r="TRV207" s="64"/>
      <c r="TRW207" s="64"/>
      <c r="TRX207" s="64"/>
      <c r="TRY207" s="64"/>
      <c r="TRZ207" s="64"/>
      <c r="TSA207" s="64"/>
      <c r="TSB207" s="64"/>
      <c r="TSC207" s="64"/>
      <c r="TSD207" s="64"/>
      <c r="TSE207" s="64"/>
      <c r="TSF207" s="64"/>
      <c r="TSG207" s="64"/>
      <c r="TSH207" s="64"/>
      <c r="TSI207" s="64"/>
      <c r="TSJ207" s="64"/>
      <c r="TSK207" s="64"/>
      <c r="TSL207" s="64"/>
      <c r="TSM207" s="64"/>
      <c r="TSN207" s="64"/>
      <c r="TSO207" s="64"/>
      <c r="TSP207" s="64"/>
      <c r="TSQ207" s="64"/>
      <c r="TSR207" s="64"/>
      <c r="TSS207" s="64"/>
      <c r="TST207" s="64"/>
      <c r="TSU207" s="64"/>
      <c r="TSV207" s="64"/>
      <c r="TSW207" s="64"/>
      <c r="TSX207" s="64"/>
      <c r="TSY207" s="64"/>
      <c r="TSZ207" s="64"/>
      <c r="TTA207" s="64"/>
      <c r="TTB207" s="64"/>
      <c r="TTC207" s="64"/>
      <c r="TTD207" s="64"/>
      <c r="TTE207" s="64"/>
      <c r="TTF207" s="64"/>
      <c r="TTG207" s="64"/>
      <c r="TTH207" s="64"/>
      <c r="TTI207" s="64"/>
      <c r="TTJ207" s="64"/>
      <c r="TTK207" s="64"/>
      <c r="TTL207" s="64"/>
      <c r="TTM207" s="64"/>
      <c r="TTN207" s="64"/>
      <c r="TTO207" s="64"/>
      <c r="TTP207" s="64"/>
      <c r="TTQ207" s="64"/>
      <c r="TTR207" s="64"/>
      <c r="TTS207" s="64"/>
      <c r="TTT207" s="64"/>
      <c r="TTU207" s="64"/>
      <c r="TTV207" s="64"/>
      <c r="TTW207" s="64"/>
      <c r="TTX207" s="64"/>
      <c r="TTY207" s="64"/>
      <c r="TTZ207" s="64"/>
      <c r="TUA207" s="64"/>
      <c r="TUB207" s="64"/>
      <c r="TUC207" s="64"/>
      <c r="TUD207" s="64"/>
      <c r="TUE207" s="64"/>
      <c r="TUF207" s="64"/>
      <c r="TUG207" s="64"/>
      <c r="TUH207" s="64"/>
      <c r="TUI207" s="64"/>
      <c r="TUJ207" s="64"/>
      <c r="TUK207" s="64"/>
      <c r="TUL207" s="64"/>
      <c r="TUM207" s="64"/>
      <c r="TUN207" s="64"/>
      <c r="TUP207" s="64"/>
      <c r="TUR207" s="64"/>
      <c r="TUS207" s="64"/>
      <c r="TUT207" s="64"/>
      <c r="TUU207" s="64"/>
      <c r="TUV207" s="64"/>
      <c r="TUW207" s="64"/>
      <c r="TUX207" s="64"/>
      <c r="TUY207" s="64"/>
      <c r="TVD207" s="64"/>
      <c r="TVE207" s="64"/>
      <c r="TVF207" s="64"/>
      <c r="TVG207" s="64"/>
      <c r="TVH207" s="64"/>
      <c r="TVI207" s="64"/>
      <c r="TVJ207" s="64"/>
      <c r="TVK207" s="64"/>
      <c r="TVL207" s="64"/>
      <c r="TVM207" s="64"/>
      <c r="TVN207" s="64"/>
      <c r="TVO207" s="64"/>
      <c r="TVP207" s="64"/>
      <c r="TVQ207" s="64"/>
      <c r="TVR207" s="64"/>
      <c r="TVS207" s="64"/>
      <c r="TVT207" s="64"/>
      <c r="TVU207" s="64"/>
      <c r="TVV207" s="64"/>
      <c r="TVW207" s="64"/>
      <c r="TVX207" s="64"/>
      <c r="TVY207" s="64"/>
      <c r="TVZ207" s="64"/>
      <c r="TWA207" s="64"/>
      <c r="TWB207" s="64"/>
      <c r="TWC207" s="64"/>
      <c r="TWD207" s="64"/>
      <c r="TWE207" s="64"/>
      <c r="TWF207" s="64"/>
      <c r="TWG207" s="64"/>
      <c r="TWH207" s="64"/>
      <c r="TWI207" s="64"/>
      <c r="TWJ207" s="64"/>
      <c r="TWK207" s="64"/>
      <c r="TWL207" s="64"/>
      <c r="TWM207" s="64"/>
      <c r="TWN207" s="64"/>
      <c r="TWO207" s="64"/>
      <c r="TWP207" s="64"/>
      <c r="TWQ207" s="64"/>
      <c r="TWR207" s="64"/>
      <c r="TWS207" s="64"/>
      <c r="TWT207" s="64"/>
      <c r="TWU207" s="64"/>
      <c r="TWV207" s="64"/>
      <c r="TWW207" s="64"/>
      <c r="TWX207" s="64"/>
      <c r="TWY207" s="64"/>
      <c r="TWZ207" s="64"/>
      <c r="TXA207" s="64"/>
      <c r="TXB207" s="64"/>
      <c r="TXC207" s="64"/>
      <c r="TXD207" s="64"/>
      <c r="TXE207" s="64"/>
      <c r="TXF207" s="64"/>
      <c r="TXG207" s="64"/>
      <c r="TXH207" s="64"/>
      <c r="TXI207" s="64"/>
      <c r="TXJ207" s="64"/>
      <c r="TXK207" s="64"/>
      <c r="TXL207" s="64"/>
      <c r="TXM207" s="64"/>
      <c r="TXN207" s="64"/>
      <c r="TXO207" s="64"/>
      <c r="TXP207" s="64"/>
      <c r="TXQ207" s="64"/>
      <c r="TXR207" s="64"/>
      <c r="TXS207" s="64"/>
      <c r="TXT207" s="64"/>
      <c r="TXU207" s="64"/>
      <c r="TXV207" s="64"/>
      <c r="TXW207" s="64"/>
      <c r="TXX207" s="64"/>
      <c r="TXY207" s="64"/>
      <c r="TXZ207" s="64"/>
      <c r="TYA207" s="64"/>
      <c r="TYB207" s="64"/>
      <c r="TYC207" s="64"/>
      <c r="TYD207" s="64"/>
      <c r="TYE207" s="64"/>
      <c r="TYF207" s="64"/>
      <c r="TYG207" s="64"/>
      <c r="TYH207" s="64"/>
      <c r="TYI207" s="64"/>
      <c r="TYJ207" s="64"/>
      <c r="TYK207" s="64"/>
      <c r="TYL207" s="64"/>
      <c r="TYM207" s="64"/>
      <c r="TYN207" s="64"/>
      <c r="TYO207" s="64"/>
      <c r="TYP207" s="64"/>
      <c r="TYQ207" s="64"/>
      <c r="TYR207" s="64"/>
      <c r="TYS207" s="64"/>
      <c r="TYT207" s="64"/>
      <c r="TYU207" s="64"/>
      <c r="TYV207" s="64"/>
      <c r="TYW207" s="64"/>
      <c r="TYX207" s="64"/>
      <c r="TYY207" s="64"/>
      <c r="TYZ207" s="64"/>
      <c r="TZA207" s="64"/>
      <c r="TZB207" s="64"/>
      <c r="TZC207" s="64"/>
      <c r="TZD207" s="64"/>
      <c r="TZE207" s="64"/>
      <c r="TZF207" s="64"/>
      <c r="TZG207" s="64"/>
      <c r="TZH207" s="64"/>
      <c r="TZI207" s="64"/>
      <c r="TZJ207" s="64"/>
      <c r="TZK207" s="64"/>
      <c r="TZL207" s="64"/>
      <c r="TZM207" s="64"/>
      <c r="TZN207" s="64"/>
      <c r="TZO207" s="64"/>
      <c r="TZP207" s="64"/>
      <c r="TZQ207" s="64"/>
      <c r="TZR207" s="64"/>
      <c r="TZS207" s="64"/>
      <c r="TZT207" s="64"/>
      <c r="TZU207" s="64"/>
      <c r="TZV207" s="64"/>
      <c r="TZW207" s="64"/>
      <c r="TZX207" s="64"/>
      <c r="TZY207" s="64"/>
      <c r="TZZ207" s="64"/>
      <c r="UAA207" s="64"/>
      <c r="UAB207" s="64"/>
      <c r="UAC207" s="64"/>
      <c r="UAD207" s="64"/>
      <c r="UAE207" s="64"/>
      <c r="UAF207" s="64"/>
      <c r="UAG207" s="64"/>
      <c r="UAH207" s="64"/>
      <c r="UAI207" s="64"/>
      <c r="UAJ207" s="64"/>
      <c r="UAK207" s="64"/>
      <c r="UAL207" s="64"/>
      <c r="UAM207" s="64"/>
      <c r="UAN207" s="64"/>
      <c r="UAO207" s="64"/>
      <c r="UAP207" s="64"/>
      <c r="UAQ207" s="64"/>
      <c r="UAR207" s="64"/>
      <c r="UAS207" s="64"/>
      <c r="UAT207" s="64"/>
      <c r="UAU207" s="64"/>
      <c r="UAV207" s="64"/>
      <c r="UAW207" s="64"/>
      <c r="UAX207" s="64"/>
      <c r="UAY207" s="64"/>
      <c r="UAZ207" s="64"/>
      <c r="UBA207" s="64"/>
      <c r="UBB207" s="64"/>
      <c r="UBC207" s="64"/>
      <c r="UBD207" s="64"/>
      <c r="UBE207" s="64"/>
      <c r="UBF207" s="64"/>
      <c r="UBG207" s="64"/>
      <c r="UBH207" s="64"/>
      <c r="UBI207" s="64"/>
      <c r="UBJ207" s="64"/>
      <c r="UBK207" s="64"/>
      <c r="UBL207" s="64"/>
      <c r="UBM207" s="64"/>
      <c r="UBN207" s="64"/>
      <c r="UBO207" s="64"/>
      <c r="UBP207" s="64"/>
      <c r="UBQ207" s="64"/>
      <c r="UBR207" s="64"/>
      <c r="UBS207" s="64"/>
      <c r="UBT207" s="64"/>
      <c r="UBU207" s="64"/>
      <c r="UBV207" s="64"/>
      <c r="UBW207" s="64"/>
      <c r="UBX207" s="64"/>
      <c r="UBY207" s="64"/>
      <c r="UBZ207" s="64"/>
      <c r="UCA207" s="64"/>
      <c r="UCB207" s="64"/>
      <c r="UCC207" s="64"/>
      <c r="UCD207" s="64"/>
      <c r="UCE207" s="64"/>
      <c r="UCF207" s="64"/>
      <c r="UCG207" s="64"/>
      <c r="UCH207" s="64"/>
      <c r="UCI207" s="64"/>
      <c r="UCJ207" s="64"/>
      <c r="UCK207" s="64"/>
      <c r="UCL207" s="64"/>
      <c r="UCM207" s="64"/>
      <c r="UCN207" s="64"/>
      <c r="UCO207" s="64"/>
      <c r="UCP207" s="64"/>
      <c r="UCQ207" s="64"/>
      <c r="UCR207" s="64"/>
      <c r="UCS207" s="64"/>
      <c r="UCT207" s="64"/>
      <c r="UCU207" s="64"/>
      <c r="UCV207" s="64"/>
      <c r="UCW207" s="64"/>
      <c r="UCX207" s="64"/>
      <c r="UCY207" s="64"/>
      <c r="UCZ207" s="64"/>
      <c r="UDA207" s="64"/>
      <c r="UDB207" s="64"/>
      <c r="UDC207" s="64"/>
      <c r="UDD207" s="64"/>
      <c r="UDE207" s="64"/>
      <c r="UDF207" s="64"/>
      <c r="UDG207" s="64"/>
      <c r="UDH207" s="64"/>
      <c r="UDI207" s="64"/>
      <c r="UDJ207" s="64"/>
      <c r="UDK207" s="64"/>
      <c r="UDL207" s="64"/>
      <c r="UDM207" s="64"/>
      <c r="UDN207" s="64"/>
      <c r="UDO207" s="64"/>
      <c r="UDP207" s="64"/>
      <c r="UDQ207" s="64"/>
      <c r="UDR207" s="64"/>
      <c r="UDS207" s="64"/>
      <c r="UDT207" s="64"/>
      <c r="UDU207" s="64"/>
      <c r="UDV207" s="64"/>
      <c r="UDW207" s="64"/>
      <c r="UDX207" s="64"/>
      <c r="UDY207" s="64"/>
      <c r="UDZ207" s="64"/>
      <c r="UEA207" s="64"/>
      <c r="UEB207" s="64"/>
      <c r="UEC207" s="64"/>
      <c r="UED207" s="64"/>
      <c r="UEE207" s="64"/>
      <c r="UEF207" s="64"/>
      <c r="UEG207" s="64"/>
      <c r="UEH207" s="64"/>
      <c r="UEI207" s="64"/>
      <c r="UEJ207" s="64"/>
      <c r="UEL207" s="64"/>
      <c r="UEN207" s="64"/>
      <c r="UEO207" s="64"/>
      <c r="UEP207" s="64"/>
      <c r="UEQ207" s="64"/>
      <c r="UER207" s="64"/>
      <c r="UES207" s="64"/>
      <c r="UET207" s="64"/>
      <c r="UEU207" s="64"/>
      <c r="UEZ207" s="64"/>
      <c r="UFA207" s="64"/>
      <c r="UFB207" s="64"/>
      <c r="UFC207" s="64"/>
      <c r="UFD207" s="64"/>
      <c r="UFE207" s="64"/>
      <c r="UFF207" s="64"/>
      <c r="UFG207" s="64"/>
      <c r="UFH207" s="64"/>
      <c r="UFI207" s="64"/>
      <c r="UFJ207" s="64"/>
      <c r="UFK207" s="64"/>
      <c r="UFL207" s="64"/>
      <c r="UFM207" s="64"/>
      <c r="UFN207" s="64"/>
      <c r="UFO207" s="64"/>
      <c r="UFP207" s="64"/>
      <c r="UFQ207" s="64"/>
      <c r="UFR207" s="64"/>
      <c r="UFS207" s="64"/>
      <c r="UFT207" s="64"/>
      <c r="UFU207" s="64"/>
      <c r="UFV207" s="64"/>
      <c r="UFW207" s="64"/>
      <c r="UFX207" s="64"/>
      <c r="UFY207" s="64"/>
      <c r="UFZ207" s="64"/>
      <c r="UGA207" s="64"/>
      <c r="UGB207" s="64"/>
      <c r="UGC207" s="64"/>
      <c r="UGD207" s="64"/>
      <c r="UGE207" s="64"/>
      <c r="UGF207" s="64"/>
      <c r="UGG207" s="64"/>
      <c r="UGH207" s="64"/>
      <c r="UGI207" s="64"/>
      <c r="UGJ207" s="64"/>
      <c r="UGK207" s="64"/>
      <c r="UGL207" s="64"/>
      <c r="UGM207" s="64"/>
      <c r="UGN207" s="64"/>
      <c r="UGO207" s="64"/>
      <c r="UGP207" s="64"/>
      <c r="UGQ207" s="64"/>
      <c r="UGR207" s="64"/>
      <c r="UGS207" s="64"/>
      <c r="UGT207" s="64"/>
      <c r="UGU207" s="64"/>
      <c r="UGV207" s="64"/>
      <c r="UGW207" s="64"/>
      <c r="UGX207" s="64"/>
      <c r="UGY207" s="64"/>
      <c r="UGZ207" s="64"/>
      <c r="UHA207" s="64"/>
      <c r="UHB207" s="64"/>
      <c r="UHC207" s="64"/>
      <c r="UHD207" s="64"/>
      <c r="UHE207" s="64"/>
      <c r="UHF207" s="64"/>
      <c r="UHG207" s="64"/>
      <c r="UHH207" s="64"/>
      <c r="UHI207" s="64"/>
      <c r="UHJ207" s="64"/>
      <c r="UHK207" s="64"/>
      <c r="UHL207" s="64"/>
      <c r="UHM207" s="64"/>
      <c r="UHN207" s="64"/>
      <c r="UHO207" s="64"/>
      <c r="UHP207" s="64"/>
      <c r="UHQ207" s="64"/>
      <c r="UHR207" s="64"/>
      <c r="UHS207" s="64"/>
      <c r="UHT207" s="64"/>
      <c r="UHU207" s="64"/>
      <c r="UHV207" s="64"/>
      <c r="UHW207" s="64"/>
      <c r="UHX207" s="64"/>
      <c r="UHY207" s="64"/>
      <c r="UHZ207" s="64"/>
      <c r="UIA207" s="64"/>
      <c r="UIB207" s="64"/>
      <c r="UIC207" s="64"/>
      <c r="UID207" s="64"/>
      <c r="UIE207" s="64"/>
      <c r="UIF207" s="64"/>
      <c r="UIG207" s="64"/>
      <c r="UIH207" s="64"/>
      <c r="UII207" s="64"/>
      <c r="UIJ207" s="64"/>
      <c r="UIK207" s="64"/>
      <c r="UIL207" s="64"/>
      <c r="UIM207" s="64"/>
      <c r="UIN207" s="64"/>
      <c r="UIO207" s="64"/>
      <c r="UIP207" s="64"/>
      <c r="UIQ207" s="64"/>
      <c r="UIR207" s="64"/>
      <c r="UIS207" s="64"/>
      <c r="UIT207" s="64"/>
      <c r="UIU207" s="64"/>
      <c r="UIV207" s="64"/>
      <c r="UIW207" s="64"/>
      <c r="UIX207" s="64"/>
      <c r="UIY207" s="64"/>
      <c r="UIZ207" s="64"/>
      <c r="UJA207" s="64"/>
      <c r="UJB207" s="64"/>
      <c r="UJC207" s="64"/>
      <c r="UJD207" s="64"/>
      <c r="UJE207" s="64"/>
      <c r="UJF207" s="64"/>
      <c r="UJG207" s="64"/>
      <c r="UJH207" s="64"/>
      <c r="UJI207" s="64"/>
      <c r="UJJ207" s="64"/>
      <c r="UJK207" s="64"/>
      <c r="UJL207" s="64"/>
      <c r="UJM207" s="64"/>
      <c r="UJN207" s="64"/>
      <c r="UJO207" s="64"/>
      <c r="UJP207" s="64"/>
      <c r="UJQ207" s="64"/>
      <c r="UJR207" s="64"/>
      <c r="UJS207" s="64"/>
      <c r="UJT207" s="64"/>
      <c r="UJU207" s="64"/>
      <c r="UJV207" s="64"/>
      <c r="UJW207" s="64"/>
      <c r="UJX207" s="64"/>
      <c r="UJY207" s="64"/>
      <c r="UJZ207" s="64"/>
      <c r="UKA207" s="64"/>
      <c r="UKB207" s="64"/>
      <c r="UKC207" s="64"/>
      <c r="UKD207" s="64"/>
      <c r="UKE207" s="64"/>
      <c r="UKF207" s="64"/>
      <c r="UKG207" s="64"/>
      <c r="UKH207" s="64"/>
      <c r="UKI207" s="64"/>
      <c r="UKJ207" s="64"/>
      <c r="UKK207" s="64"/>
      <c r="UKL207" s="64"/>
      <c r="UKM207" s="64"/>
      <c r="UKN207" s="64"/>
      <c r="UKO207" s="64"/>
      <c r="UKP207" s="64"/>
      <c r="UKQ207" s="64"/>
      <c r="UKR207" s="64"/>
      <c r="UKS207" s="64"/>
      <c r="UKT207" s="64"/>
      <c r="UKU207" s="64"/>
      <c r="UKV207" s="64"/>
      <c r="UKW207" s="64"/>
      <c r="UKX207" s="64"/>
      <c r="UKY207" s="64"/>
      <c r="UKZ207" s="64"/>
      <c r="ULA207" s="64"/>
      <c r="ULB207" s="64"/>
      <c r="ULC207" s="64"/>
      <c r="ULD207" s="64"/>
      <c r="ULE207" s="64"/>
      <c r="ULF207" s="64"/>
      <c r="ULG207" s="64"/>
      <c r="ULH207" s="64"/>
      <c r="ULI207" s="64"/>
      <c r="ULJ207" s="64"/>
      <c r="ULK207" s="64"/>
      <c r="ULL207" s="64"/>
      <c r="ULM207" s="64"/>
      <c r="ULN207" s="64"/>
      <c r="ULO207" s="64"/>
      <c r="ULP207" s="64"/>
      <c r="ULQ207" s="64"/>
      <c r="ULR207" s="64"/>
      <c r="ULS207" s="64"/>
      <c r="ULT207" s="64"/>
      <c r="ULU207" s="64"/>
      <c r="ULV207" s="64"/>
      <c r="ULW207" s="64"/>
      <c r="ULX207" s="64"/>
      <c r="ULY207" s="64"/>
      <c r="ULZ207" s="64"/>
      <c r="UMA207" s="64"/>
      <c r="UMB207" s="64"/>
      <c r="UMC207" s="64"/>
      <c r="UMD207" s="64"/>
      <c r="UME207" s="64"/>
      <c r="UMF207" s="64"/>
      <c r="UMG207" s="64"/>
      <c r="UMH207" s="64"/>
      <c r="UMI207" s="64"/>
      <c r="UMJ207" s="64"/>
      <c r="UMK207" s="64"/>
      <c r="UML207" s="64"/>
      <c r="UMM207" s="64"/>
      <c r="UMN207" s="64"/>
      <c r="UMO207" s="64"/>
      <c r="UMP207" s="64"/>
      <c r="UMQ207" s="64"/>
      <c r="UMR207" s="64"/>
      <c r="UMS207" s="64"/>
      <c r="UMT207" s="64"/>
      <c r="UMU207" s="64"/>
      <c r="UMV207" s="64"/>
      <c r="UMW207" s="64"/>
      <c r="UMX207" s="64"/>
      <c r="UMY207" s="64"/>
      <c r="UMZ207" s="64"/>
      <c r="UNA207" s="64"/>
      <c r="UNB207" s="64"/>
      <c r="UNC207" s="64"/>
      <c r="UND207" s="64"/>
      <c r="UNE207" s="64"/>
      <c r="UNF207" s="64"/>
      <c r="UNG207" s="64"/>
      <c r="UNH207" s="64"/>
      <c r="UNI207" s="64"/>
      <c r="UNJ207" s="64"/>
      <c r="UNK207" s="64"/>
      <c r="UNL207" s="64"/>
      <c r="UNM207" s="64"/>
      <c r="UNN207" s="64"/>
      <c r="UNO207" s="64"/>
      <c r="UNP207" s="64"/>
      <c r="UNQ207" s="64"/>
      <c r="UNR207" s="64"/>
      <c r="UNS207" s="64"/>
      <c r="UNT207" s="64"/>
      <c r="UNU207" s="64"/>
      <c r="UNV207" s="64"/>
      <c r="UNW207" s="64"/>
      <c r="UNX207" s="64"/>
      <c r="UNY207" s="64"/>
      <c r="UNZ207" s="64"/>
      <c r="UOA207" s="64"/>
      <c r="UOB207" s="64"/>
      <c r="UOC207" s="64"/>
      <c r="UOD207" s="64"/>
      <c r="UOE207" s="64"/>
      <c r="UOF207" s="64"/>
      <c r="UOH207" s="64"/>
      <c r="UOJ207" s="64"/>
      <c r="UOK207" s="64"/>
      <c r="UOL207" s="64"/>
      <c r="UOM207" s="64"/>
      <c r="UON207" s="64"/>
      <c r="UOO207" s="64"/>
      <c r="UOP207" s="64"/>
      <c r="UOQ207" s="64"/>
      <c r="UOV207" s="64"/>
      <c r="UOW207" s="64"/>
      <c r="UOX207" s="64"/>
      <c r="UOY207" s="64"/>
      <c r="UOZ207" s="64"/>
      <c r="UPA207" s="64"/>
      <c r="UPB207" s="64"/>
      <c r="UPC207" s="64"/>
      <c r="UPD207" s="64"/>
      <c r="UPE207" s="64"/>
      <c r="UPF207" s="64"/>
      <c r="UPG207" s="64"/>
      <c r="UPH207" s="64"/>
      <c r="UPI207" s="64"/>
      <c r="UPJ207" s="64"/>
      <c r="UPK207" s="64"/>
      <c r="UPL207" s="64"/>
      <c r="UPM207" s="64"/>
      <c r="UPN207" s="64"/>
      <c r="UPO207" s="64"/>
      <c r="UPP207" s="64"/>
      <c r="UPQ207" s="64"/>
      <c r="UPR207" s="64"/>
      <c r="UPS207" s="64"/>
      <c r="UPT207" s="64"/>
      <c r="UPU207" s="64"/>
      <c r="UPV207" s="64"/>
      <c r="UPW207" s="64"/>
      <c r="UPX207" s="64"/>
      <c r="UPY207" s="64"/>
      <c r="UPZ207" s="64"/>
      <c r="UQA207" s="64"/>
      <c r="UQB207" s="64"/>
      <c r="UQC207" s="64"/>
      <c r="UQD207" s="64"/>
      <c r="UQE207" s="64"/>
      <c r="UQF207" s="64"/>
      <c r="UQG207" s="64"/>
      <c r="UQH207" s="64"/>
      <c r="UQI207" s="64"/>
      <c r="UQJ207" s="64"/>
      <c r="UQK207" s="64"/>
      <c r="UQL207" s="64"/>
      <c r="UQM207" s="64"/>
      <c r="UQN207" s="64"/>
      <c r="UQO207" s="64"/>
      <c r="UQP207" s="64"/>
      <c r="UQQ207" s="64"/>
      <c r="UQR207" s="64"/>
      <c r="UQS207" s="64"/>
      <c r="UQT207" s="64"/>
      <c r="UQU207" s="64"/>
      <c r="UQV207" s="64"/>
      <c r="UQW207" s="64"/>
      <c r="UQX207" s="64"/>
      <c r="UQY207" s="64"/>
      <c r="UQZ207" s="64"/>
      <c r="URA207" s="64"/>
      <c r="URB207" s="64"/>
      <c r="URC207" s="64"/>
      <c r="URD207" s="64"/>
      <c r="URE207" s="64"/>
      <c r="URF207" s="64"/>
      <c r="URG207" s="64"/>
      <c r="URH207" s="64"/>
      <c r="URI207" s="64"/>
      <c r="URJ207" s="64"/>
      <c r="URK207" s="64"/>
      <c r="URL207" s="64"/>
      <c r="URM207" s="64"/>
      <c r="URN207" s="64"/>
      <c r="URO207" s="64"/>
      <c r="URP207" s="64"/>
      <c r="URQ207" s="64"/>
      <c r="URR207" s="64"/>
      <c r="URS207" s="64"/>
      <c r="URT207" s="64"/>
      <c r="URU207" s="64"/>
      <c r="URV207" s="64"/>
      <c r="URW207" s="64"/>
      <c r="URX207" s="64"/>
      <c r="URY207" s="64"/>
      <c r="URZ207" s="64"/>
      <c r="USA207" s="64"/>
      <c r="USB207" s="64"/>
      <c r="USC207" s="64"/>
      <c r="USD207" s="64"/>
      <c r="USE207" s="64"/>
      <c r="USF207" s="64"/>
      <c r="USG207" s="64"/>
      <c r="USH207" s="64"/>
      <c r="USI207" s="64"/>
      <c r="USJ207" s="64"/>
      <c r="USK207" s="64"/>
      <c r="USL207" s="64"/>
      <c r="USM207" s="64"/>
      <c r="USN207" s="64"/>
      <c r="USO207" s="64"/>
      <c r="USP207" s="64"/>
      <c r="USQ207" s="64"/>
      <c r="USR207" s="64"/>
      <c r="USS207" s="64"/>
      <c r="UST207" s="64"/>
      <c r="USU207" s="64"/>
      <c r="USV207" s="64"/>
      <c r="USW207" s="64"/>
      <c r="USX207" s="64"/>
      <c r="USY207" s="64"/>
      <c r="USZ207" s="64"/>
      <c r="UTA207" s="64"/>
      <c r="UTB207" s="64"/>
      <c r="UTC207" s="64"/>
      <c r="UTD207" s="64"/>
      <c r="UTE207" s="64"/>
      <c r="UTF207" s="64"/>
      <c r="UTG207" s="64"/>
      <c r="UTH207" s="64"/>
      <c r="UTI207" s="64"/>
      <c r="UTJ207" s="64"/>
      <c r="UTK207" s="64"/>
      <c r="UTL207" s="64"/>
      <c r="UTM207" s="64"/>
      <c r="UTN207" s="64"/>
      <c r="UTO207" s="64"/>
      <c r="UTP207" s="64"/>
      <c r="UTQ207" s="64"/>
      <c r="UTR207" s="64"/>
      <c r="UTS207" s="64"/>
      <c r="UTT207" s="64"/>
      <c r="UTU207" s="64"/>
      <c r="UTV207" s="64"/>
      <c r="UTW207" s="64"/>
      <c r="UTX207" s="64"/>
      <c r="UTY207" s="64"/>
      <c r="UTZ207" s="64"/>
      <c r="UUA207" s="64"/>
      <c r="UUB207" s="64"/>
      <c r="UUC207" s="64"/>
      <c r="UUD207" s="64"/>
      <c r="UUE207" s="64"/>
      <c r="UUF207" s="64"/>
      <c r="UUG207" s="64"/>
      <c r="UUH207" s="64"/>
      <c r="UUI207" s="64"/>
      <c r="UUJ207" s="64"/>
      <c r="UUK207" s="64"/>
      <c r="UUL207" s="64"/>
      <c r="UUM207" s="64"/>
      <c r="UUN207" s="64"/>
      <c r="UUO207" s="64"/>
      <c r="UUP207" s="64"/>
      <c r="UUQ207" s="64"/>
      <c r="UUR207" s="64"/>
      <c r="UUS207" s="64"/>
      <c r="UUT207" s="64"/>
      <c r="UUU207" s="64"/>
      <c r="UUV207" s="64"/>
      <c r="UUW207" s="64"/>
      <c r="UUX207" s="64"/>
      <c r="UUY207" s="64"/>
      <c r="UUZ207" s="64"/>
      <c r="UVA207" s="64"/>
      <c r="UVB207" s="64"/>
      <c r="UVC207" s="64"/>
      <c r="UVD207" s="64"/>
      <c r="UVE207" s="64"/>
      <c r="UVF207" s="64"/>
      <c r="UVG207" s="64"/>
      <c r="UVH207" s="64"/>
      <c r="UVI207" s="64"/>
      <c r="UVJ207" s="64"/>
      <c r="UVK207" s="64"/>
      <c r="UVL207" s="64"/>
      <c r="UVM207" s="64"/>
      <c r="UVN207" s="64"/>
      <c r="UVO207" s="64"/>
      <c r="UVP207" s="64"/>
      <c r="UVQ207" s="64"/>
      <c r="UVR207" s="64"/>
      <c r="UVS207" s="64"/>
      <c r="UVT207" s="64"/>
      <c r="UVU207" s="64"/>
      <c r="UVV207" s="64"/>
      <c r="UVW207" s="64"/>
      <c r="UVX207" s="64"/>
      <c r="UVY207" s="64"/>
      <c r="UVZ207" s="64"/>
      <c r="UWA207" s="64"/>
      <c r="UWB207" s="64"/>
      <c r="UWC207" s="64"/>
      <c r="UWD207" s="64"/>
      <c r="UWE207" s="64"/>
      <c r="UWF207" s="64"/>
      <c r="UWG207" s="64"/>
      <c r="UWH207" s="64"/>
      <c r="UWI207" s="64"/>
      <c r="UWJ207" s="64"/>
      <c r="UWK207" s="64"/>
      <c r="UWL207" s="64"/>
      <c r="UWM207" s="64"/>
      <c r="UWN207" s="64"/>
      <c r="UWO207" s="64"/>
      <c r="UWP207" s="64"/>
      <c r="UWQ207" s="64"/>
      <c r="UWR207" s="64"/>
      <c r="UWS207" s="64"/>
      <c r="UWT207" s="64"/>
      <c r="UWU207" s="64"/>
      <c r="UWV207" s="64"/>
      <c r="UWW207" s="64"/>
      <c r="UWX207" s="64"/>
      <c r="UWY207" s="64"/>
      <c r="UWZ207" s="64"/>
      <c r="UXA207" s="64"/>
      <c r="UXB207" s="64"/>
      <c r="UXC207" s="64"/>
      <c r="UXD207" s="64"/>
      <c r="UXE207" s="64"/>
      <c r="UXF207" s="64"/>
      <c r="UXG207" s="64"/>
      <c r="UXH207" s="64"/>
      <c r="UXI207" s="64"/>
      <c r="UXJ207" s="64"/>
      <c r="UXK207" s="64"/>
      <c r="UXL207" s="64"/>
      <c r="UXM207" s="64"/>
      <c r="UXN207" s="64"/>
      <c r="UXO207" s="64"/>
      <c r="UXP207" s="64"/>
      <c r="UXQ207" s="64"/>
      <c r="UXR207" s="64"/>
      <c r="UXS207" s="64"/>
      <c r="UXT207" s="64"/>
      <c r="UXU207" s="64"/>
      <c r="UXV207" s="64"/>
      <c r="UXW207" s="64"/>
      <c r="UXX207" s="64"/>
      <c r="UXY207" s="64"/>
      <c r="UXZ207" s="64"/>
      <c r="UYA207" s="64"/>
      <c r="UYB207" s="64"/>
      <c r="UYD207" s="64"/>
      <c r="UYF207" s="64"/>
      <c r="UYG207" s="64"/>
      <c r="UYH207" s="64"/>
      <c r="UYI207" s="64"/>
      <c r="UYJ207" s="64"/>
      <c r="UYK207" s="64"/>
      <c r="UYL207" s="64"/>
      <c r="UYM207" s="64"/>
      <c r="UYR207" s="64"/>
      <c r="UYS207" s="64"/>
      <c r="UYT207" s="64"/>
      <c r="UYU207" s="64"/>
      <c r="UYV207" s="64"/>
      <c r="UYW207" s="64"/>
      <c r="UYX207" s="64"/>
      <c r="UYY207" s="64"/>
      <c r="UYZ207" s="64"/>
      <c r="UZA207" s="64"/>
      <c r="UZB207" s="64"/>
      <c r="UZC207" s="64"/>
      <c r="UZD207" s="64"/>
      <c r="UZE207" s="64"/>
      <c r="UZF207" s="64"/>
      <c r="UZG207" s="64"/>
      <c r="UZH207" s="64"/>
      <c r="UZI207" s="64"/>
      <c r="UZJ207" s="64"/>
      <c r="UZK207" s="64"/>
      <c r="UZL207" s="64"/>
      <c r="UZM207" s="64"/>
      <c r="UZN207" s="64"/>
      <c r="UZO207" s="64"/>
      <c r="UZP207" s="64"/>
      <c r="UZQ207" s="64"/>
      <c r="UZR207" s="64"/>
      <c r="UZS207" s="64"/>
      <c r="UZT207" s="64"/>
      <c r="UZU207" s="64"/>
      <c r="UZV207" s="64"/>
      <c r="UZW207" s="64"/>
      <c r="UZX207" s="64"/>
      <c r="UZY207" s="64"/>
      <c r="UZZ207" s="64"/>
      <c r="VAA207" s="64"/>
      <c r="VAB207" s="64"/>
      <c r="VAC207" s="64"/>
      <c r="VAD207" s="64"/>
      <c r="VAE207" s="64"/>
      <c r="VAF207" s="64"/>
      <c r="VAG207" s="64"/>
      <c r="VAH207" s="64"/>
      <c r="VAI207" s="64"/>
      <c r="VAJ207" s="64"/>
      <c r="VAK207" s="64"/>
      <c r="VAL207" s="64"/>
      <c r="VAM207" s="64"/>
      <c r="VAN207" s="64"/>
      <c r="VAO207" s="64"/>
      <c r="VAP207" s="64"/>
      <c r="VAQ207" s="64"/>
      <c r="VAR207" s="64"/>
      <c r="VAS207" s="64"/>
      <c r="VAT207" s="64"/>
      <c r="VAU207" s="64"/>
      <c r="VAV207" s="64"/>
      <c r="VAW207" s="64"/>
      <c r="VAX207" s="64"/>
      <c r="VAY207" s="64"/>
      <c r="VAZ207" s="64"/>
      <c r="VBA207" s="64"/>
      <c r="VBB207" s="64"/>
      <c r="VBC207" s="64"/>
      <c r="VBD207" s="64"/>
      <c r="VBE207" s="64"/>
      <c r="VBF207" s="64"/>
      <c r="VBG207" s="64"/>
      <c r="VBH207" s="64"/>
      <c r="VBI207" s="64"/>
      <c r="VBJ207" s="64"/>
      <c r="VBK207" s="64"/>
      <c r="VBL207" s="64"/>
      <c r="VBM207" s="64"/>
      <c r="VBN207" s="64"/>
      <c r="VBO207" s="64"/>
      <c r="VBP207" s="64"/>
      <c r="VBQ207" s="64"/>
      <c r="VBR207" s="64"/>
      <c r="VBS207" s="64"/>
      <c r="VBT207" s="64"/>
      <c r="VBU207" s="64"/>
      <c r="VBV207" s="64"/>
      <c r="VBW207" s="64"/>
      <c r="VBX207" s="64"/>
      <c r="VBY207" s="64"/>
      <c r="VBZ207" s="64"/>
      <c r="VCA207" s="64"/>
      <c r="VCB207" s="64"/>
      <c r="VCC207" s="64"/>
      <c r="VCD207" s="64"/>
      <c r="VCE207" s="64"/>
      <c r="VCF207" s="64"/>
      <c r="VCG207" s="64"/>
      <c r="VCH207" s="64"/>
      <c r="VCI207" s="64"/>
      <c r="VCJ207" s="64"/>
      <c r="VCK207" s="64"/>
      <c r="VCL207" s="64"/>
      <c r="VCM207" s="64"/>
      <c r="VCN207" s="64"/>
      <c r="VCO207" s="64"/>
      <c r="VCP207" s="64"/>
      <c r="VCQ207" s="64"/>
      <c r="VCR207" s="64"/>
      <c r="VCS207" s="64"/>
      <c r="VCT207" s="64"/>
      <c r="VCU207" s="64"/>
      <c r="VCV207" s="64"/>
      <c r="VCW207" s="64"/>
      <c r="VCX207" s="64"/>
      <c r="VCY207" s="64"/>
      <c r="VCZ207" s="64"/>
      <c r="VDA207" s="64"/>
      <c r="VDB207" s="64"/>
      <c r="VDC207" s="64"/>
      <c r="VDD207" s="64"/>
      <c r="VDE207" s="64"/>
      <c r="VDF207" s="64"/>
      <c r="VDG207" s="64"/>
      <c r="VDH207" s="64"/>
      <c r="VDI207" s="64"/>
      <c r="VDJ207" s="64"/>
      <c r="VDK207" s="64"/>
      <c r="VDL207" s="64"/>
      <c r="VDM207" s="64"/>
      <c r="VDN207" s="64"/>
      <c r="VDO207" s="64"/>
      <c r="VDP207" s="64"/>
      <c r="VDQ207" s="64"/>
      <c r="VDR207" s="64"/>
      <c r="VDS207" s="64"/>
      <c r="VDT207" s="64"/>
      <c r="VDU207" s="64"/>
      <c r="VDV207" s="64"/>
      <c r="VDW207" s="64"/>
      <c r="VDX207" s="64"/>
      <c r="VDY207" s="64"/>
      <c r="VDZ207" s="64"/>
      <c r="VEA207" s="64"/>
      <c r="VEB207" s="64"/>
      <c r="VEC207" s="64"/>
      <c r="VED207" s="64"/>
      <c r="VEE207" s="64"/>
      <c r="VEF207" s="64"/>
      <c r="VEG207" s="64"/>
      <c r="VEH207" s="64"/>
      <c r="VEI207" s="64"/>
      <c r="VEJ207" s="64"/>
      <c r="VEK207" s="64"/>
      <c r="VEL207" s="64"/>
      <c r="VEM207" s="64"/>
      <c r="VEN207" s="64"/>
      <c r="VEO207" s="64"/>
      <c r="VEP207" s="64"/>
      <c r="VEQ207" s="64"/>
      <c r="VER207" s="64"/>
      <c r="VES207" s="64"/>
      <c r="VET207" s="64"/>
      <c r="VEU207" s="64"/>
      <c r="VEV207" s="64"/>
      <c r="VEW207" s="64"/>
      <c r="VEX207" s="64"/>
      <c r="VEY207" s="64"/>
      <c r="VEZ207" s="64"/>
      <c r="VFA207" s="64"/>
      <c r="VFB207" s="64"/>
      <c r="VFC207" s="64"/>
      <c r="VFD207" s="64"/>
      <c r="VFE207" s="64"/>
      <c r="VFF207" s="64"/>
      <c r="VFG207" s="64"/>
      <c r="VFH207" s="64"/>
      <c r="VFI207" s="64"/>
      <c r="VFJ207" s="64"/>
      <c r="VFK207" s="64"/>
      <c r="VFL207" s="64"/>
      <c r="VFM207" s="64"/>
      <c r="VFN207" s="64"/>
      <c r="VFO207" s="64"/>
      <c r="VFP207" s="64"/>
      <c r="VFQ207" s="64"/>
      <c r="VFR207" s="64"/>
      <c r="VFS207" s="64"/>
      <c r="VFT207" s="64"/>
      <c r="VFU207" s="64"/>
      <c r="VFV207" s="64"/>
      <c r="VFW207" s="64"/>
      <c r="VFX207" s="64"/>
      <c r="VFY207" s="64"/>
      <c r="VFZ207" s="64"/>
      <c r="VGA207" s="64"/>
      <c r="VGB207" s="64"/>
      <c r="VGC207" s="64"/>
      <c r="VGD207" s="64"/>
      <c r="VGE207" s="64"/>
      <c r="VGF207" s="64"/>
      <c r="VGG207" s="64"/>
      <c r="VGH207" s="64"/>
      <c r="VGI207" s="64"/>
      <c r="VGJ207" s="64"/>
      <c r="VGK207" s="64"/>
      <c r="VGL207" s="64"/>
      <c r="VGM207" s="64"/>
      <c r="VGN207" s="64"/>
      <c r="VGO207" s="64"/>
      <c r="VGP207" s="64"/>
      <c r="VGQ207" s="64"/>
      <c r="VGR207" s="64"/>
      <c r="VGS207" s="64"/>
      <c r="VGT207" s="64"/>
      <c r="VGU207" s="64"/>
      <c r="VGV207" s="64"/>
      <c r="VGW207" s="64"/>
      <c r="VGX207" s="64"/>
      <c r="VGY207" s="64"/>
      <c r="VGZ207" s="64"/>
      <c r="VHA207" s="64"/>
      <c r="VHB207" s="64"/>
      <c r="VHC207" s="64"/>
      <c r="VHD207" s="64"/>
      <c r="VHE207" s="64"/>
      <c r="VHF207" s="64"/>
      <c r="VHG207" s="64"/>
      <c r="VHH207" s="64"/>
      <c r="VHI207" s="64"/>
      <c r="VHJ207" s="64"/>
      <c r="VHK207" s="64"/>
      <c r="VHL207" s="64"/>
      <c r="VHM207" s="64"/>
      <c r="VHN207" s="64"/>
      <c r="VHO207" s="64"/>
      <c r="VHP207" s="64"/>
      <c r="VHQ207" s="64"/>
      <c r="VHR207" s="64"/>
      <c r="VHS207" s="64"/>
      <c r="VHT207" s="64"/>
      <c r="VHU207" s="64"/>
      <c r="VHV207" s="64"/>
      <c r="VHW207" s="64"/>
      <c r="VHX207" s="64"/>
      <c r="VHZ207" s="64"/>
      <c r="VIB207" s="64"/>
      <c r="VIC207" s="64"/>
      <c r="VID207" s="64"/>
      <c r="VIE207" s="64"/>
      <c r="VIF207" s="64"/>
      <c r="VIG207" s="64"/>
      <c r="VIH207" s="64"/>
      <c r="VII207" s="64"/>
      <c r="VIN207" s="64"/>
      <c r="VIO207" s="64"/>
      <c r="VIP207" s="64"/>
      <c r="VIQ207" s="64"/>
      <c r="VIR207" s="64"/>
      <c r="VIS207" s="64"/>
      <c r="VIT207" s="64"/>
      <c r="VIU207" s="64"/>
      <c r="VIV207" s="64"/>
      <c r="VIW207" s="64"/>
      <c r="VIX207" s="64"/>
      <c r="VIY207" s="64"/>
      <c r="VIZ207" s="64"/>
      <c r="VJA207" s="64"/>
      <c r="VJB207" s="64"/>
      <c r="VJC207" s="64"/>
      <c r="VJD207" s="64"/>
      <c r="VJE207" s="64"/>
      <c r="VJF207" s="64"/>
      <c r="VJG207" s="64"/>
      <c r="VJH207" s="64"/>
      <c r="VJI207" s="64"/>
      <c r="VJJ207" s="64"/>
      <c r="VJK207" s="64"/>
      <c r="VJL207" s="64"/>
      <c r="VJM207" s="64"/>
      <c r="VJN207" s="64"/>
      <c r="VJO207" s="64"/>
      <c r="VJP207" s="64"/>
      <c r="VJQ207" s="64"/>
      <c r="VJR207" s="64"/>
      <c r="VJS207" s="64"/>
      <c r="VJT207" s="64"/>
      <c r="VJU207" s="64"/>
      <c r="VJV207" s="64"/>
      <c r="VJW207" s="64"/>
      <c r="VJX207" s="64"/>
      <c r="VJY207" s="64"/>
      <c r="VJZ207" s="64"/>
      <c r="VKA207" s="64"/>
      <c r="VKB207" s="64"/>
      <c r="VKC207" s="64"/>
      <c r="VKD207" s="64"/>
      <c r="VKE207" s="64"/>
      <c r="VKF207" s="64"/>
      <c r="VKG207" s="64"/>
      <c r="VKH207" s="64"/>
      <c r="VKI207" s="64"/>
      <c r="VKJ207" s="64"/>
      <c r="VKK207" s="64"/>
      <c r="VKL207" s="64"/>
      <c r="VKM207" s="64"/>
      <c r="VKN207" s="64"/>
      <c r="VKO207" s="64"/>
      <c r="VKP207" s="64"/>
      <c r="VKQ207" s="64"/>
      <c r="VKR207" s="64"/>
      <c r="VKS207" s="64"/>
      <c r="VKT207" s="64"/>
      <c r="VKU207" s="64"/>
      <c r="VKV207" s="64"/>
      <c r="VKW207" s="64"/>
      <c r="VKX207" s="64"/>
      <c r="VKY207" s="64"/>
      <c r="VKZ207" s="64"/>
      <c r="VLA207" s="64"/>
      <c r="VLB207" s="64"/>
      <c r="VLC207" s="64"/>
      <c r="VLD207" s="64"/>
      <c r="VLE207" s="64"/>
      <c r="VLF207" s="64"/>
      <c r="VLG207" s="64"/>
      <c r="VLH207" s="64"/>
      <c r="VLI207" s="64"/>
      <c r="VLJ207" s="64"/>
      <c r="VLK207" s="64"/>
      <c r="VLL207" s="64"/>
      <c r="VLM207" s="64"/>
      <c r="VLN207" s="64"/>
      <c r="VLO207" s="64"/>
      <c r="VLP207" s="64"/>
      <c r="VLQ207" s="64"/>
      <c r="VLR207" s="64"/>
      <c r="VLS207" s="64"/>
      <c r="VLT207" s="64"/>
      <c r="VLU207" s="64"/>
      <c r="VLV207" s="64"/>
      <c r="VLW207" s="64"/>
      <c r="VLX207" s="64"/>
      <c r="VLY207" s="64"/>
      <c r="VLZ207" s="64"/>
      <c r="VMA207" s="64"/>
      <c r="VMB207" s="64"/>
      <c r="VMC207" s="64"/>
      <c r="VMD207" s="64"/>
      <c r="VME207" s="64"/>
      <c r="VMF207" s="64"/>
      <c r="VMG207" s="64"/>
      <c r="VMH207" s="64"/>
      <c r="VMI207" s="64"/>
      <c r="VMJ207" s="64"/>
      <c r="VMK207" s="64"/>
      <c r="VML207" s="64"/>
      <c r="VMM207" s="64"/>
      <c r="VMN207" s="64"/>
      <c r="VMO207" s="64"/>
      <c r="VMP207" s="64"/>
      <c r="VMQ207" s="64"/>
      <c r="VMR207" s="64"/>
      <c r="VMS207" s="64"/>
      <c r="VMT207" s="64"/>
      <c r="VMU207" s="64"/>
      <c r="VMV207" s="64"/>
      <c r="VMW207" s="64"/>
      <c r="VMX207" s="64"/>
      <c r="VMY207" s="64"/>
      <c r="VMZ207" s="64"/>
      <c r="VNA207" s="64"/>
      <c r="VNB207" s="64"/>
      <c r="VNC207" s="64"/>
      <c r="VND207" s="64"/>
      <c r="VNE207" s="64"/>
      <c r="VNF207" s="64"/>
      <c r="VNG207" s="64"/>
      <c r="VNH207" s="64"/>
      <c r="VNI207" s="64"/>
      <c r="VNJ207" s="64"/>
      <c r="VNK207" s="64"/>
      <c r="VNL207" s="64"/>
      <c r="VNM207" s="64"/>
      <c r="VNN207" s="64"/>
      <c r="VNO207" s="64"/>
      <c r="VNP207" s="64"/>
      <c r="VNQ207" s="64"/>
      <c r="VNR207" s="64"/>
      <c r="VNS207" s="64"/>
      <c r="VNT207" s="64"/>
      <c r="VNU207" s="64"/>
      <c r="VNV207" s="64"/>
      <c r="VNW207" s="64"/>
      <c r="VNX207" s="64"/>
      <c r="VNY207" s="64"/>
      <c r="VNZ207" s="64"/>
      <c r="VOA207" s="64"/>
      <c r="VOB207" s="64"/>
      <c r="VOC207" s="64"/>
      <c r="VOD207" s="64"/>
      <c r="VOE207" s="64"/>
      <c r="VOF207" s="64"/>
      <c r="VOG207" s="64"/>
      <c r="VOH207" s="64"/>
      <c r="VOI207" s="64"/>
      <c r="VOJ207" s="64"/>
      <c r="VOK207" s="64"/>
      <c r="VOL207" s="64"/>
      <c r="VOM207" s="64"/>
      <c r="VON207" s="64"/>
      <c r="VOO207" s="64"/>
      <c r="VOP207" s="64"/>
      <c r="VOQ207" s="64"/>
      <c r="VOR207" s="64"/>
      <c r="VOS207" s="64"/>
      <c r="VOT207" s="64"/>
      <c r="VOU207" s="64"/>
      <c r="VOV207" s="64"/>
      <c r="VOW207" s="64"/>
      <c r="VOX207" s="64"/>
      <c r="VOY207" s="64"/>
      <c r="VOZ207" s="64"/>
      <c r="VPA207" s="64"/>
      <c r="VPB207" s="64"/>
      <c r="VPC207" s="64"/>
      <c r="VPD207" s="64"/>
      <c r="VPE207" s="64"/>
      <c r="VPF207" s="64"/>
      <c r="VPG207" s="64"/>
      <c r="VPH207" s="64"/>
      <c r="VPI207" s="64"/>
      <c r="VPJ207" s="64"/>
      <c r="VPK207" s="64"/>
      <c r="VPL207" s="64"/>
      <c r="VPM207" s="64"/>
      <c r="VPN207" s="64"/>
      <c r="VPO207" s="64"/>
      <c r="VPP207" s="64"/>
      <c r="VPQ207" s="64"/>
      <c r="VPR207" s="64"/>
      <c r="VPS207" s="64"/>
      <c r="VPT207" s="64"/>
      <c r="VPU207" s="64"/>
      <c r="VPV207" s="64"/>
      <c r="VPW207" s="64"/>
      <c r="VPX207" s="64"/>
      <c r="VPY207" s="64"/>
      <c r="VPZ207" s="64"/>
      <c r="VQA207" s="64"/>
      <c r="VQB207" s="64"/>
      <c r="VQC207" s="64"/>
      <c r="VQD207" s="64"/>
      <c r="VQE207" s="64"/>
      <c r="VQF207" s="64"/>
      <c r="VQG207" s="64"/>
      <c r="VQH207" s="64"/>
      <c r="VQI207" s="64"/>
      <c r="VQJ207" s="64"/>
      <c r="VQK207" s="64"/>
      <c r="VQL207" s="64"/>
      <c r="VQM207" s="64"/>
      <c r="VQN207" s="64"/>
      <c r="VQO207" s="64"/>
      <c r="VQP207" s="64"/>
      <c r="VQQ207" s="64"/>
      <c r="VQR207" s="64"/>
      <c r="VQS207" s="64"/>
      <c r="VQT207" s="64"/>
      <c r="VQU207" s="64"/>
      <c r="VQV207" s="64"/>
      <c r="VQW207" s="64"/>
      <c r="VQX207" s="64"/>
      <c r="VQY207" s="64"/>
      <c r="VQZ207" s="64"/>
      <c r="VRA207" s="64"/>
      <c r="VRB207" s="64"/>
      <c r="VRC207" s="64"/>
      <c r="VRD207" s="64"/>
      <c r="VRE207" s="64"/>
      <c r="VRF207" s="64"/>
      <c r="VRG207" s="64"/>
      <c r="VRH207" s="64"/>
      <c r="VRI207" s="64"/>
      <c r="VRJ207" s="64"/>
      <c r="VRK207" s="64"/>
      <c r="VRL207" s="64"/>
      <c r="VRM207" s="64"/>
      <c r="VRN207" s="64"/>
      <c r="VRO207" s="64"/>
      <c r="VRP207" s="64"/>
      <c r="VRQ207" s="64"/>
      <c r="VRR207" s="64"/>
      <c r="VRS207" s="64"/>
      <c r="VRT207" s="64"/>
      <c r="VRV207" s="64"/>
      <c r="VRX207" s="64"/>
      <c r="VRY207" s="64"/>
      <c r="VRZ207" s="64"/>
      <c r="VSA207" s="64"/>
      <c r="VSB207" s="64"/>
      <c r="VSC207" s="64"/>
      <c r="VSD207" s="64"/>
      <c r="VSE207" s="64"/>
      <c r="VSJ207" s="64"/>
      <c r="VSK207" s="64"/>
      <c r="VSL207" s="64"/>
      <c r="VSM207" s="64"/>
      <c r="VSN207" s="64"/>
      <c r="VSO207" s="64"/>
      <c r="VSP207" s="64"/>
      <c r="VSQ207" s="64"/>
      <c r="VSR207" s="64"/>
      <c r="VSS207" s="64"/>
      <c r="VST207" s="64"/>
      <c r="VSU207" s="64"/>
      <c r="VSV207" s="64"/>
      <c r="VSW207" s="64"/>
      <c r="VSX207" s="64"/>
      <c r="VSY207" s="64"/>
      <c r="VSZ207" s="64"/>
      <c r="VTA207" s="64"/>
      <c r="VTB207" s="64"/>
      <c r="VTC207" s="64"/>
      <c r="VTD207" s="64"/>
      <c r="VTE207" s="64"/>
      <c r="VTF207" s="64"/>
      <c r="VTG207" s="64"/>
      <c r="VTH207" s="64"/>
      <c r="VTI207" s="64"/>
      <c r="VTJ207" s="64"/>
      <c r="VTK207" s="64"/>
      <c r="VTL207" s="64"/>
      <c r="VTM207" s="64"/>
      <c r="VTN207" s="64"/>
      <c r="VTO207" s="64"/>
      <c r="VTP207" s="64"/>
      <c r="VTQ207" s="64"/>
      <c r="VTR207" s="64"/>
      <c r="VTS207" s="64"/>
      <c r="VTT207" s="64"/>
      <c r="VTU207" s="64"/>
      <c r="VTV207" s="64"/>
      <c r="VTW207" s="64"/>
      <c r="VTX207" s="64"/>
      <c r="VTY207" s="64"/>
      <c r="VTZ207" s="64"/>
      <c r="VUA207" s="64"/>
      <c r="VUB207" s="64"/>
      <c r="VUC207" s="64"/>
      <c r="VUD207" s="64"/>
      <c r="VUE207" s="64"/>
      <c r="VUF207" s="64"/>
      <c r="VUG207" s="64"/>
      <c r="VUH207" s="64"/>
      <c r="VUI207" s="64"/>
      <c r="VUJ207" s="64"/>
      <c r="VUK207" s="64"/>
      <c r="VUL207" s="64"/>
      <c r="VUM207" s="64"/>
      <c r="VUN207" s="64"/>
      <c r="VUO207" s="64"/>
      <c r="VUP207" s="64"/>
      <c r="VUQ207" s="64"/>
      <c r="VUR207" s="64"/>
      <c r="VUS207" s="64"/>
      <c r="VUT207" s="64"/>
      <c r="VUU207" s="64"/>
      <c r="VUV207" s="64"/>
      <c r="VUW207" s="64"/>
      <c r="VUX207" s="64"/>
      <c r="VUY207" s="64"/>
      <c r="VUZ207" s="64"/>
      <c r="VVA207" s="64"/>
      <c r="VVB207" s="64"/>
      <c r="VVC207" s="64"/>
      <c r="VVD207" s="64"/>
      <c r="VVE207" s="64"/>
      <c r="VVF207" s="64"/>
      <c r="VVG207" s="64"/>
      <c r="VVH207" s="64"/>
      <c r="VVI207" s="64"/>
      <c r="VVJ207" s="64"/>
      <c r="VVK207" s="64"/>
      <c r="VVL207" s="64"/>
      <c r="VVM207" s="64"/>
      <c r="VVN207" s="64"/>
      <c r="VVO207" s="64"/>
      <c r="VVP207" s="64"/>
      <c r="VVQ207" s="64"/>
      <c r="VVR207" s="64"/>
      <c r="VVS207" s="64"/>
      <c r="VVT207" s="64"/>
      <c r="VVU207" s="64"/>
      <c r="VVV207" s="64"/>
      <c r="VVW207" s="64"/>
      <c r="VVX207" s="64"/>
      <c r="VVY207" s="64"/>
      <c r="VVZ207" s="64"/>
      <c r="VWA207" s="64"/>
      <c r="VWB207" s="64"/>
      <c r="VWC207" s="64"/>
      <c r="VWD207" s="64"/>
      <c r="VWE207" s="64"/>
      <c r="VWF207" s="64"/>
      <c r="VWG207" s="64"/>
      <c r="VWH207" s="64"/>
      <c r="VWI207" s="64"/>
      <c r="VWJ207" s="64"/>
      <c r="VWK207" s="64"/>
      <c r="VWL207" s="64"/>
      <c r="VWM207" s="64"/>
      <c r="VWN207" s="64"/>
      <c r="VWO207" s="64"/>
      <c r="VWP207" s="64"/>
      <c r="VWQ207" s="64"/>
      <c r="VWR207" s="64"/>
      <c r="VWS207" s="64"/>
      <c r="VWT207" s="64"/>
      <c r="VWU207" s="64"/>
      <c r="VWV207" s="64"/>
      <c r="VWW207" s="64"/>
      <c r="VWX207" s="64"/>
      <c r="VWY207" s="64"/>
      <c r="VWZ207" s="64"/>
      <c r="VXA207" s="64"/>
      <c r="VXB207" s="64"/>
      <c r="VXC207" s="64"/>
      <c r="VXD207" s="64"/>
      <c r="VXE207" s="64"/>
      <c r="VXF207" s="64"/>
      <c r="VXG207" s="64"/>
      <c r="VXH207" s="64"/>
      <c r="VXI207" s="64"/>
      <c r="VXJ207" s="64"/>
      <c r="VXK207" s="64"/>
      <c r="VXL207" s="64"/>
      <c r="VXM207" s="64"/>
      <c r="VXN207" s="64"/>
      <c r="VXO207" s="64"/>
      <c r="VXP207" s="64"/>
      <c r="VXQ207" s="64"/>
      <c r="VXR207" s="64"/>
      <c r="VXS207" s="64"/>
      <c r="VXT207" s="64"/>
      <c r="VXU207" s="64"/>
      <c r="VXV207" s="64"/>
      <c r="VXW207" s="64"/>
      <c r="VXX207" s="64"/>
      <c r="VXY207" s="64"/>
      <c r="VXZ207" s="64"/>
      <c r="VYA207" s="64"/>
      <c r="VYB207" s="64"/>
      <c r="VYC207" s="64"/>
      <c r="VYD207" s="64"/>
      <c r="VYE207" s="64"/>
      <c r="VYF207" s="64"/>
      <c r="VYG207" s="64"/>
      <c r="VYH207" s="64"/>
      <c r="VYI207" s="64"/>
      <c r="VYJ207" s="64"/>
      <c r="VYK207" s="64"/>
      <c r="VYL207" s="64"/>
      <c r="VYM207" s="64"/>
      <c r="VYN207" s="64"/>
      <c r="VYO207" s="64"/>
      <c r="VYP207" s="64"/>
      <c r="VYQ207" s="64"/>
      <c r="VYR207" s="64"/>
      <c r="VYS207" s="64"/>
      <c r="VYT207" s="64"/>
      <c r="VYU207" s="64"/>
      <c r="VYV207" s="64"/>
      <c r="VYW207" s="64"/>
      <c r="VYX207" s="64"/>
      <c r="VYY207" s="64"/>
      <c r="VYZ207" s="64"/>
      <c r="VZA207" s="64"/>
      <c r="VZB207" s="64"/>
      <c r="VZC207" s="64"/>
      <c r="VZD207" s="64"/>
      <c r="VZE207" s="64"/>
      <c r="VZF207" s="64"/>
      <c r="VZG207" s="64"/>
      <c r="VZH207" s="64"/>
      <c r="VZI207" s="64"/>
      <c r="VZJ207" s="64"/>
      <c r="VZK207" s="64"/>
      <c r="VZL207" s="64"/>
      <c r="VZM207" s="64"/>
      <c r="VZN207" s="64"/>
      <c r="VZO207" s="64"/>
      <c r="VZP207" s="64"/>
      <c r="VZQ207" s="64"/>
      <c r="VZR207" s="64"/>
      <c r="VZS207" s="64"/>
      <c r="VZT207" s="64"/>
      <c r="VZU207" s="64"/>
      <c r="VZV207" s="64"/>
      <c r="VZW207" s="64"/>
      <c r="VZX207" s="64"/>
      <c r="VZY207" s="64"/>
      <c r="VZZ207" s="64"/>
      <c r="WAA207" s="64"/>
      <c r="WAB207" s="64"/>
      <c r="WAC207" s="64"/>
      <c r="WAD207" s="64"/>
      <c r="WAE207" s="64"/>
      <c r="WAF207" s="64"/>
      <c r="WAG207" s="64"/>
      <c r="WAH207" s="64"/>
      <c r="WAI207" s="64"/>
      <c r="WAJ207" s="64"/>
      <c r="WAK207" s="64"/>
      <c r="WAL207" s="64"/>
      <c r="WAM207" s="64"/>
      <c r="WAN207" s="64"/>
      <c r="WAO207" s="64"/>
      <c r="WAP207" s="64"/>
      <c r="WAQ207" s="64"/>
      <c r="WAR207" s="64"/>
      <c r="WAS207" s="64"/>
      <c r="WAT207" s="64"/>
      <c r="WAU207" s="64"/>
      <c r="WAV207" s="64"/>
      <c r="WAW207" s="64"/>
      <c r="WAX207" s="64"/>
      <c r="WAY207" s="64"/>
      <c r="WAZ207" s="64"/>
      <c r="WBA207" s="64"/>
      <c r="WBB207" s="64"/>
      <c r="WBC207" s="64"/>
      <c r="WBD207" s="64"/>
      <c r="WBE207" s="64"/>
      <c r="WBF207" s="64"/>
      <c r="WBG207" s="64"/>
      <c r="WBH207" s="64"/>
      <c r="WBI207" s="64"/>
      <c r="WBJ207" s="64"/>
      <c r="WBK207" s="64"/>
      <c r="WBL207" s="64"/>
      <c r="WBM207" s="64"/>
      <c r="WBN207" s="64"/>
      <c r="WBO207" s="64"/>
      <c r="WBP207" s="64"/>
      <c r="WBR207" s="64"/>
      <c r="WBT207" s="64"/>
      <c r="WBU207" s="64"/>
      <c r="WBV207" s="64"/>
      <c r="WBW207" s="64"/>
      <c r="WBX207" s="64"/>
      <c r="WBY207" s="64"/>
      <c r="WBZ207" s="64"/>
      <c r="WCA207" s="64"/>
      <c r="WCF207" s="64"/>
      <c r="WCG207" s="64"/>
      <c r="WCH207" s="64"/>
      <c r="WCI207" s="64"/>
      <c r="WCJ207" s="64"/>
      <c r="WCK207" s="64"/>
      <c r="WCL207" s="64"/>
      <c r="WCM207" s="64"/>
      <c r="WCN207" s="64"/>
      <c r="WCO207" s="64"/>
      <c r="WCP207" s="64"/>
      <c r="WCQ207" s="64"/>
      <c r="WCR207" s="64"/>
      <c r="WCS207" s="64"/>
      <c r="WCT207" s="64"/>
      <c r="WCU207" s="64"/>
      <c r="WCV207" s="64"/>
      <c r="WCW207" s="64"/>
      <c r="WCX207" s="64"/>
      <c r="WCY207" s="64"/>
      <c r="WCZ207" s="64"/>
      <c r="WDA207" s="64"/>
      <c r="WDB207" s="64"/>
      <c r="WDC207" s="64"/>
      <c r="WDD207" s="64"/>
      <c r="WDE207" s="64"/>
      <c r="WDF207" s="64"/>
      <c r="WDG207" s="64"/>
      <c r="WDH207" s="64"/>
      <c r="WDI207" s="64"/>
      <c r="WDJ207" s="64"/>
      <c r="WDK207" s="64"/>
      <c r="WDL207" s="64"/>
      <c r="WDM207" s="64"/>
      <c r="WDN207" s="64"/>
      <c r="WDO207" s="64"/>
      <c r="WDP207" s="64"/>
      <c r="WDQ207" s="64"/>
      <c r="WDR207" s="64"/>
      <c r="WDS207" s="64"/>
      <c r="WDT207" s="64"/>
      <c r="WDU207" s="64"/>
      <c r="WDV207" s="64"/>
      <c r="WDW207" s="64"/>
      <c r="WDX207" s="64"/>
      <c r="WDY207" s="64"/>
      <c r="WDZ207" s="64"/>
      <c r="WEA207" s="64"/>
      <c r="WEB207" s="64"/>
      <c r="WEC207" s="64"/>
      <c r="WED207" s="64"/>
      <c r="WEE207" s="64"/>
      <c r="WEF207" s="64"/>
      <c r="WEG207" s="64"/>
      <c r="WEH207" s="64"/>
      <c r="WEI207" s="64"/>
      <c r="WEJ207" s="64"/>
      <c r="WEK207" s="64"/>
      <c r="WEL207" s="64"/>
      <c r="WEM207" s="64"/>
      <c r="WEN207" s="64"/>
      <c r="WEO207" s="64"/>
      <c r="WEP207" s="64"/>
      <c r="WEQ207" s="64"/>
      <c r="WER207" s="64"/>
      <c r="WES207" s="64"/>
      <c r="WET207" s="64"/>
      <c r="WEU207" s="64"/>
      <c r="WEV207" s="64"/>
      <c r="WEW207" s="64"/>
      <c r="WEX207" s="64"/>
      <c r="WEY207" s="64"/>
      <c r="WEZ207" s="64"/>
      <c r="WFA207" s="64"/>
      <c r="WFB207" s="64"/>
      <c r="WFC207" s="64"/>
      <c r="WFD207" s="64"/>
      <c r="WFE207" s="64"/>
      <c r="WFF207" s="64"/>
      <c r="WFG207" s="64"/>
      <c r="WFH207" s="64"/>
      <c r="WFI207" s="64"/>
      <c r="WFJ207" s="64"/>
      <c r="WFK207" s="64"/>
      <c r="WFL207" s="64"/>
      <c r="WFM207" s="64"/>
      <c r="WFN207" s="64"/>
      <c r="WFO207" s="64"/>
      <c r="WFP207" s="64"/>
      <c r="WFQ207" s="64"/>
      <c r="WFR207" s="64"/>
      <c r="WFS207" s="64"/>
      <c r="WFT207" s="64"/>
      <c r="WFU207" s="64"/>
      <c r="WFV207" s="64"/>
      <c r="WFW207" s="64"/>
      <c r="WFX207" s="64"/>
      <c r="WFY207" s="64"/>
      <c r="WFZ207" s="64"/>
      <c r="WGA207" s="64"/>
      <c r="WGB207" s="64"/>
      <c r="WGC207" s="64"/>
      <c r="WGD207" s="64"/>
      <c r="WGE207" s="64"/>
      <c r="WGF207" s="64"/>
      <c r="WGG207" s="64"/>
      <c r="WGH207" s="64"/>
      <c r="WGI207" s="64"/>
      <c r="WGJ207" s="64"/>
      <c r="WGK207" s="64"/>
      <c r="WGL207" s="64"/>
      <c r="WGM207" s="64"/>
      <c r="WGN207" s="64"/>
      <c r="WGO207" s="64"/>
      <c r="WGP207" s="64"/>
      <c r="WGQ207" s="64"/>
      <c r="WGR207" s="64"/>
      <c r="WGS207" s="64"/>
      <c r="WGT207" s="64"/>
      <c r="WGU207" s="64"/>
      <c r="WGV207" s="64"/>
      <c r="WGW207" s="64"/>
      <c r="WGX207" s="64"/>
      <c r="WGY207" s="64"/>
      <c r="WGZ207" s="64"/>
      <c r="WHA207" s="64"/>
      <c r="WHB207" s="64"/>
      <c r="WHC207" s="64"/>
      <c r="WHD207" s="64"/>
      <c r="WHE207" s="64"/>
      <c r="WHF207" s="64"/>
      <c r="WHG207" s="64"/>
      <c r="WHH207" s="64"/>
      <c r="WHI207" s="64"/>
      <c r="WHJ207" s="64"/>
      <c r="WHK207" s="64"/>
      <c r="WHL207" s="64"/>
      <c r="WHM207" s="64"/>
      <c r="WHN207" s="64"/>
      <c r="WHO207" s="64"/>
      <c r="WHP207" s="64"/>
      <c r="WHQ207" s="64"/>
      <c r="WHR207" s="64"/>
      <c r="WHS207" s="64"/>
      <c r="WHT207" s="64"/>
      <c r="WHU207" s="64"/>
      <c r="WHV207" s="64"/>
      <c r="WHW207" s="64"/>
      <c r="WHX207" s="64"/>
      <c r="WHY207" s="64"/>
      <c r="WHZ207" s="64"/>
      <c r="WIA207" s="64"/>
      <c r="WIB207" s="64"/>
      <c r="WIC207" s="64"/>
      <c r="WID207" s="64"/>
      <c r="WIE207" s="64"/>
      <c r="WIF207" s="64"/>
      <c r="WIG207" s="64"/>
      <c r="WIH207" s="64"/>
      <c r="WII207" s="64"/>
      <c r="WIJ207" s="64"/>
      <c r="WIK207" s="64"/>
      <c r="WIL207" s="64"/>
      <c r="WIM207" s="64"/>
      <c r="WIN207" s="64"/>
      <c r="WIO207" s="64"/>
      <c r="WIP207" s="64"/>
      <c r="WIQ207" s="64"/>
      <c r="WIR207" s="64"/>
      <c r="WIS207" s="64"/>
      <c r="WIT207" s="64"/>
      <c r="WIU207" s="64"/>
      <c r="WIV207" s="64"/>
      <c r="WIW207" s="64"/>
      <c r="WIX207" s="64"/>
      <c r="WIY207" s="64"/>
      <c r="WIZ207" s="64"/>
      <c r="WJA207" s="64"/>
      <c r="WJB207" s="64"/>
      <c r="WJC207" s="64"/>
      <c r="WJD207" s="64"/>
      <c r="WJE207" s="64"/>
      <c r="WJF207" s="64"/>
      <c r="WJG207" s="64"/>
      <c r="WJH207" s="64"/>
      <c r="WJI207" s="64"/>
      <c r="WJJ207" s="64"/>
      <c r="WJK207" s="64"/>
      <c r="WJL207" s="64"/>
      <c r="WJM207" s="64"/>
      <c r="WJN207" s="64"/>
      <c r="WJO207" s="64"/>
      <c r="WJP207" s="64"/>
      <c r="WJQ207" s="64"/>
      <c r="WJR207" s="64"/>
      <c r="WJS207" s="64"/>
      <c r="WJT207" s="64"/>
      <c r="WJU207" s="64"/>
      <c r="WJV207" s="64"/>
      <c r="WJW207" s="64"/>
      <c r="WJX207" s="64"/>
      <c r="WJY207" s="64"/>
      <c r="WJZ207" s="64"/>
      <c r="WKA207" s="64"/>
      <c r="WKB207" s="64"/>
      <c r="WKC207" s="64"/>
      <c r="WKD207" s="64"/>
      <c r="WKE207" s="64"/>
      <c r="WKF207" s="64"/>
      <c r="WKG207" s="64"/>
      <c r="WKH207" s="64"/>
      <c r="WKI207" s="64"/>
      <c r="WKJ207" s="64"/>
      <c r="WKK207" s="64"/>
      <c r="WKL207" s="64"/>
      <c r="WKM207" s="64"/>
      <c r="WKN207" s="64"/>
      <c r="WKO207" s="64"/>
      <c r="WKP207" s="64"/>
      <c r="WKQ207" s="64"/>
      <c r="WKR207" s="64"/>
      <c r="WKS207" s="64"/>
      <c r="WKT207" s="64"/>
      <c r="WKU207" s="64"/>
      <c r="WKV207" s="64"/>
      <c r="WKW207" s="64"/>
      <c r="WKX207" s="64"/>
      <c r="WKY207" s="64"/>
      <c r="WKZ207" s="64"/>
      <c r="WLA207" s="64"/>
      <c r="WLB207" s="64"/>
      <c r="WLC207" s="64"/>
      <c r="WLD207" s="64"/>
      <c r="WLE207" s="64"/>
      <c r="WLF207" s="64"/>
      <c r="WLG207" s="64"/>
      <c r="WLH207" s="64"/>
      <c r="WLI207" s="64"/>
      <c r="WLJ207" s="64"/>
      <c r="WLK207" s="64"/>
      <c r="WLL207" s="64"/>
      <c r="WLN207" s="64"/>
      <c r="WLP207" s="64"/>
      <c r="WLQ207" s="64"/>
      <c r="WLR207" s="64"/>
      <c r="WLS207" s="64"/>
      <c r="WLT207" s="64"/>
      <c r="WLU207" s="64"/>
      <c r="WLV207" s="64"/>
      <c r="WLW207" s="64"/>
      <c r="WMB207" s="64"/>
      <c r="WMC207" s="64"/>
      <c r="WMD207" s="64"/>
      <c r="WME207" s="64"/>
      <c r="WMF207" s="64"/>
      <c r="WMG207" s="64"/>
      <c r="WMH207" s="64"/>
      <c r="WMI207" s="64"/>
      <c r="WMJ207" s="64"/>
      <c r="WMK207" s="64"/>
      <c r="WML207" s="64"/>
      <c r="WMM207" s="64"/>
      <c r="WMN207" s="64"/>
      <c r="WMO207" s="64"/>
      <c r="WMP207" s="64"/>
      <c r="WMQ207" s="64"/>
      <c r="WMR207" s="64"/>
      <c r="WMS207" s="64"/>
      <c r="WMT207" s="64"/>
      <c r="WMU207" s="64"/>
      <c r="WMV207" s="64"/>
      <c r="WMW207" s="64"/>
      <c r="WMX207" s="64"/>
      <c r="WMY207" s="64"/>
      <c r="WMZ207" s="64"/>
      <c r="WNA207" s="64"/>
      <c r="WNB207" s="64"/>
      <c r="WNC207" s="64"/>
      <c r="WND207" s="64"/>
      <c r="WNE207" s="64"/>
      <c r="WNF207" s="64"/>
      <c r="WNG207" s="64"/>
      <c r="WNH207" s="64"/>
      <c r="WNI207" s="64"/>
      <c r="WNJ207" s="64"/>
      <c r="WNK207" s="64"/>
      <c r="WNL207" s="64"/>
      <c r="WNM207" s="64"/>
      <c r="WNN207" s="64"/>
      <c r="WNO207" s="64"/>
      <c r="WNP207" s="64"/>
      <c r="WNQ207" s="64"/>
      <c r="WNR207" s="64"/>
      <c r="WNS207" s="64"/>
      <c r="WNT207" s="64"/>
      <c r="WNU207" s="64"/>
      <c r="WNV207" s="64"/>
      <c r="WNW207" s="64"/>
      <c r="WNX207" s="64"/>
      <c r="WNY207" s="64"/>
      <c r="WNZ207" s="64"/>
      <c r="WOA207" s="64"/>
      <c r="WOB207" s="64"/>
      <c r="WOC207" s="64"/>
      <c r="WOD207" s="64"/>
      <c r="WOE207" s="64"/>
      <c r="WOF207" s="64"/>
      <c r="WOG207" s="64"/>
      <c r="WOH207" s="64"/>
      <c r="WOI207" s="64"/>
      <c r="WOJ207" s="64"/>
      <c r="WOK207" s="64"/>
      <c r="WOL207" s="64"/>
      <c r="WOM207" s="64"/>
      <c r="WON207" s="64"/>
      <c r="WOO207" s="64"/>
      <c r="WOP207" s="64"/>
      <c r="WOQ207" s="64"/>
      <c r="WOR207" s="64"/>
      <c r="WOS207" s="64"/>
      <c r="WOT207" s="64"/>
      <c r="WOU207" s="64"/>
      <c r="WOV207" s="64"/>
      <c r="WOW207" s="64"/>
      <c r="WOX207" s="64"/>
      <c r="WOY207" s="64"/>
      <c r="WOZ207" s="64"/>
      <c r="WPA207" s="64"/>
      <c r="WPB207" s="64"/>
      <c r="WPC207" s="64"/>
      <c r="WPD207" s="64"/>
      <c r="WPE207" s="64"/>
      <c r="WPF207" s="64"/>
      <c r="WPG207" s="64"/>
      <c r="WPH207" s="64"/>
      <c r="WPI207" s="64"/>
      <c r="WPJ207" s="64"/>
      <c r="WPK207" s="64"/>
      <c r="WPL207" s="64"/>
      <c r="WPM207" s="64"/>
      <c r="WPN207" s="64"/>
      <c r="WPO207" s="64"/>
      <c r="WPP207" s="64"/>
      <c r="WPQ207" s="64"/>
      <c r="WPR207" s="64"/>
      <c r="WPS207" s="64"/>
      <c r="WPT207" s="64"/>
      <c r="WPU207" s="64"/>
      <c r="WPV207" s="64"/>
      <c r="WPW207" s="64"/>
      <c r="WPX207" s="64"/>
      <c r="WPY207" s="64"/>
      <c r="WPZ207" s="64"/>
      <c r="WQA207" s="64"/>
      <c r="WQB207" s="64"/>
      <c r="WQC207" s="64"/>
      <c r="WQD207" s="64"/>
      <c r="WQE207" s="64"/>
      <c r="WQF207" s="64"/>
      <c r="WQG207" s="64"/>
      <c r="WQH207" s="64"/>
      <c r="WQI207" s="64"/>
      <c r="WQJ207" s="64"/>
      <c r="WQK207" s="64"/>
      <c r="WQL207" s="64"/>
      <c r="WQM207" s="64"/>
      <c r="WQN207" s="64"/>
      <c r="WQO207" s="64"/>
      <c r="WQP207" s="64"/>
      <c r="WQQ207" s="64"/>
      <c r="WQR207" s="64"/>
      <c r="WQS207" s="64"/>
      <c r="WQT207" s="64"/>
      <c r="WQU207" s="64"/>
      <c r="WQV207" s="64"/>
      <c r="WQW207" s="64"/>
      <c r="WQX207" s="64"/>
      <c r="WQY207" s="64"/>
      <c r="WQZ207" s="64"/>
      <c r="WRA207" s="64"/>
      <c r="WRB207" s="64"/>
      <c r="WRC207" s="64"/>
      <c r="WRD207" s="64"/>
      <c r="WRE207" s="64"/>
      <c r="WRF207" s="64"/>
      <c r="WRG207" s="64"/>
      <c r="WRH207" s="64"/>
      <c r="WRI207" s="64"/>
      <c r="WRJ207" s="64"/>
      <c r="WRK207" s="64"/>
      <c r="WRL207" s="64"/>
      <c r="WRM207" s="64"/>
      <c r="WRN207" s="64"/>
      <c r="WRO207" s="64"/>
      <c r="WRP207" s="64"/>
      <c r="WRQ207" s="64"/>
      <c r="WRR207" s="64"/>
      <c r="WRS207" s="64"/>
      <c r="WRT207" s="64"/>
      <c r="WRU207" s="64"/>
      <c r="WRV207" s="64"/>
      <c r="WRW207" s="64"/>
      <c r="WRX207" s="64"/>
      <c r="WRY207" s="64"/>
      <c r="WRZ207" s="64"/>
      <c r="WSA207" s="64"/>
      <c r="WSB207" s="64"/>
      <c r="WSC207" s="64"/>
      <c r="WSD207" s="64"/>
      <c r="WSE207" s="64"/>
      <c r="WSF207" s="64"/>
      <c r="WSG207" s="64"/>
      <c r="WSH207" s="64"/>
      <c r="WSI207" s="64"/>
      <c r="WSJ207" s="64"/>
      <c r="WSK207" s="64"/>
      <c r="WSL207" s="64"/>
      <c r="WSM207" s="64"/>
      <c r="WSN207" s="64"/>
      <c r="WSO207" s="64"/>
      <c r="WSP207" s="64"/>
      <c r="WSQ207" s="64"/>
      <c r="WSR207" s="64"/>
      <c r="WSS207" s="64"/>
      <c r="WST207" s="64"/>
      <c r="WSU207" s="64"/>
      <c r="WSV207" s="64"/>
      <c r="WSW207" s="64"/>
      <c r="WSX207" s="64"/>
      <c r="WSY207" s="64"/>
      <c r="WSZ207" s="64"/>
      <c r="WTA207" s="64"/>
      <c r="WTB207" s="64"/>
      <c r="WTC207" s="64"/>
      <c r="WTD207" s="64"/>
      <c r="WTE207" s="64"/>
      <c r="WTF207" s="64"/>
      <c r="WTG207" s="64"/>
      <c r="WTH207" s="64"/>
      <c r="WTI207" s="64"/>
      <c r="WTJ207" s="64"/>
      <c r="WTK207" s="64"/>
      <c r="WTL207" s="64"/>
      <c r="WTM207" s="64"/>
      <c r="WTN207" s="64"/>
      <c r="WTO207" s="64"/>
      <c r="WTP207" s="64"/>
      <c r="WTQ207" s="64"/>
      <c r="WTR207" s="64"/>
      <c r="WTS207" s="64"/>
      <c r="WTT207" s="64"/>
      <c r="WTU207" s="64"/>
      <c r="WTV207" s="64"/>
      <c r="WTW207" s="64"/>
      <c r="WTX207" s="64"/>
      <c r="WTY207" s="64"/>
      <c r="WTZ207" s="64"/>
      <c r="WUA207" s="64"/>
      <c r="WUB207" s="64"/>
      <c r="WUC207" s="64"/>
      <c r="WUD207" s="64"/>
      <c r="WUE207" s="64"/>
      <c r="WUF207" s="64"/>
      <c r="WUG207" s="64"/>
      <c r="WUH207" s="64"/>
      <c r="WUI207" s="64"/>
      <c r="WUJ207" s="64"/>
      <c r="WUK207" s="64"/>
      <c r="WUL207" s="64"/>
      <c r="WUM207" s="64"/>
      <c r="WUN207" s="64"/>
      <c r="WUO207" s="64"/>
      <c r="WUP207" s="64"/>
      <c r="WUQ207" s="64"/>
      <c r="WUR207" s="64"/>
      <c r="WUS207" s="64"/>
      <c r="WUT207" s="64"/>
      <c r="WUU207" s="64"/>
      <c r="WUV207" s="64"/>
      <c r="WUW207" s="64"/>
      <c r="WUX207" s="64"/>
      <c r="WUY207" s="64"/>
      <c r="WUZ207" s="64"/>
      <c r="WVA207" s="64"/>
      <c r="WVB207" s="64"/>
      <c r="WVC207" s="64"/>
      <c r="WVD207" s="64"/>
      <c r="WVE207" s="64"/>
      <c r="WVF207" s="64"/>
      <c r="WVG207" s="64"/>
      <c r="WVH207" s="64"/>
      <c r="WVJ207" s="64"/>
      <c r="WVL207" s="64"/>
      <c r="WVM207" s="64"/>
      <c r="WVN207" s="64"/>
      <c r="WVO207" s="64"/>
      <c r="WVP207" s="64"/>
      <c r="WVQ207" s="64"/>
      <c r="WVR207" s="64"/>
      <c r="WVS207" s="64"/>
      <c r="WVX207" s="64"/>
      <c r="WVY207" s="64"/>
      <c r="WVZ207" s="64"/>
      <c r="WWA207" s="64"/>
      <c r="WWB207" s="64"/>
      <c r="WWC207" s="64"/>
      <c r="WWD207" s="64"/>
      <c r="WWE207" s="64"/>
      <c r="WWF207" s="64"/>
      <c r="WWG207" s="64"/>
      <c r="WWH207" s="64"/>
      <c r="WWI207" s="64"/>
      <c r="WWJ207" s="64"/>
      <c r="WWK207" s="64"/>
      <c r="WWL207" s="64"/>
      <c r="WWM207" s="64"/>
      <c r="WWN207" s="64"/>
      <c r="WWO207" s="64"/>
      <c r="WWP207" s="64"/>
      <c r="WWQ207" s="64"/>
      <c r="WWR207" s="64"/>
      <c r="WWS207" s="64"/>
      <c r="WWT207" s="64"/>
      <c r="WWU207" s="64"/>
      <c r="WWV207" s="64"/>
      <c r="WWW207" s="64"/>
      <c r="WWX207" s="64"/>
      <c r="WWY207" s="64"/>
      <c r="WWZ207" s="64"/>
      <c r="WXA207" s="64"/>
      <c r="WXB207" s="64"/>
      <c r="WXC207" s="64"/>
      <c r="WXD207" s="64"/>
      <c r="WXE207" s="64"/>
      <c r="WXF207" s="64"/>
      <c r="WXG207" s="64"/>
      <c r="WXH207" s="64"/>
      <c r="WXI207" s="64"/>
      <c r="WXJ207" s="64"/>
      <c r="WXK207" s="64"/>
      <c r="WXL207" s="64"/>
      <c r="WXM207" s="64"/>
      <c r="WXN207" s="64"/>
      <c r="WXO207" s="64"/>
      <c r="WXP207" s="64"/>
      <c r="WXQ207" s="64"/>
      <c r="WXR207" s="64"/>
      <c r="WXS207" s="64"/>
      <c r="WXT207" s="64"/>
      <c r="WXU207" s="64"/>
      <c r="WXV207" s="64"/>
      <c r="WXW207" s="64"/>
      <c r="WXX207" s="64"/>
      <c r="WXY207" s="64"/>
      <c r="WXZ207" s="64"/>
      <c r="WYA207" s="64"/>
      <c r="WYB207" s="64"/>
      <c r="WYC207" s="64"/>
      <c r="WYD207" s="64"/>
      <c r="WYE207" s="64"/>
      <c r="WYF207" s="64"/>
      <c r="WYG207" s="64"/>
      <c r="WYH207" s="64"/>
      <c r="WYI207" s="64"/>
      <c r="WYJ207" s="64"/>
      <c r="WYK207" s="64"/>
      <c r="WYL207" s="64"/>
      <c r="WYM207" s="64"/>
      <c r="WYN207" s="64"/>
      <c r="WYO207" s="64"/>
      <c r="WYP207" s="64"/>
      <c r="WYQ207" s="64"/>
      <c r="WYR207" s="64"/>
      <c r="WYS207" s="64"/>
      <c r="WYT207" s="64"/>
      <c r="WYU207" s="64"/>
      <c r="WYV207" s="64"/>
      <c r="WYW207" s="64"/>
      <c r="WYX207" s="64"/>
      <c r="WYY207" s="64"/>
      <c r="WYZ207" s="64"/>
      <c r="WZA207" s="64"/>
      <c r="WZB207" s="64"/>
      <c r="WZC207" s="64"/>
      <c r="WZD207" s="64"/>
      <c r="WZE207" s="64"/>
      <c r="WZF207" s="64"/>
      <c r="WZG207" s="64"/>
      <c r="WZH207" s="64"/>
      <c r="WZI207" s="64"/>
      <c r="WZJ207" s="64"/>
      <c r="WZK207" s="64"/>
      <c r="WZL207" s="64"/>
      <c r="WZM207" s="64"/>
      <c r="WZN207" s="64"/>
      <c r="WZO207" s="64"/>
      <c r="WZP207" s="64"/>
      <c r="WZQ207" s="64"/>
      <c r="WZR207" s="64"/>
      <c r="WZS207" s="64"/>
      <c r="WZT207" s="64"/>
      <c r="WZU207" s="64"/>
      <c r="WZV207" s="64"/>
      <c r="WZW207" s="64"/>
      <c r="WZX207" s="64"/>
      <c r="WZY207" s="64"/>
      <c r="WZZ207" s="64"/>
      <c r="XAA207" s="64"/>
      <c r="XAB207" s="64"/>
      <c r="XAC207" s="64"/>
      <c r="XAD207" s="64"/>
      <c r="XAE207" s="64"/>
      <c r="XAF207" s="64"/>
      <c r="XAG207" s="64"/>
      <c r="XAH207" s="64"/>
      <c r="XAI207" s="64"/>
      <c r="XAJ207" s="64"/>
      <c r="XAK207" s="64"/>
      <c r="XAL207" s="64"/>
      <c r="XAM207" s="64"/>
      <c r="XAN207" s="64"/>
      <c r="XAO207" s="64"/>
      <c r="XAP207" s="64"/>
      <c r="XAQ207" s="64"/>
      <c r="XAR207" s="64"/>
      <c r="XAS207" s="64"/>
      <c r="XAT207" s="64"/>
      <c r="XAU207" s="64"/>
      <c r="XAV207" s="64"/>
      <c r="XAW207" s="64"/>
      <c r="XAX207" s="64"/>
      <c r="XAY207" s="64"/>
      <c r="XAZ207" s="64"/>
      <c r="XBA207" s="64"/>
      <c r="XBB207" s="64"/>
      <c r="XBC207" s="64"/>
      <c r="XBD207" s="64"/>
      <c r="XBE207" s="64"/>
      <c r="XBF207" s="64"/>
      <c r="XBG207" s="64"/>
      <c r="XBH207" s="64"/>
      <c r="XBI207" s="64"/>
      <c r="XBJ207" s="64"/>
      <c r="XBK207" s="64"/>
      <c r="XBL207" s="64"/>
      <c r="XBM207" s="64"/>
      <c r="XBN207" s="64"/>
      <c r="XBO207" s="64"/>
      <c r="XBP207" s="64"/>
      <c r="XBQ207" s="64"/>
      <c r="XBR207" s="64"/>
      <c r="XBS207" s="64"/>
      <c r="XBT207" s="64"/>
      <c r="XBU207" s="64"/>
      <c r="XBV207" s="64"/>
      <c r="XBW207" s="64"/>
      <c r="XBX207" s="64"/>
      <c r="XBY207" s="64"/>
      <c r="XBZ207" s="64"/>
      <c r="XCA207" s="64"/>
      <c r="XCB207" s="64"/>
      <c r="XCC207" s="64"/>
      <c r="XCD207" s="64"/>
      <c r="XCE207" s="64"/>
      <c r="XCF207" s="64"/>
      <c r="XCG207" s="64"/>
      <c r="XCH207" s="64"/>
      <c r="XCI207" s="64"/>
      <c r="XCJ207" s="64"/>
      <c r="XCK207" s="64"/>
      <c r="XCL207" s="64"/>
      <c r="XCM207" s="64"/>
      <c r="XCN207" s="64"/>
      <c r="XCO207" s="64"/>
      <c r="XCP207" s="64"/>
      <c r="XCQ207" s="64"/>
      <c r="XCR207" s="64"/>
      <c r="XCS207" s="64"/>
      <c r="XCT207" s="64"/>
      <c r="XCU207" s="64"/>
      <c r="XCV207" s="64"/>
      <c r="XCW207" s="64"/>
      <c r="XCX207" s="64"/>
      <c r="XCY207" s="64"/>
      <c r="XCZ207" s="64"/>
      <c r="XDA207" s="64"/>
      <c r="XDB207" s="64"/>
      <c r="XDC207" s="64"/>
      <c r="XDD207" s="64"/>
      <c r="XDE207" s="64"/>
      <c r="XDF207" s="64"/>
      <c r="XDG207" s="64"/>
      <c r="XDH207" s="64"/>
      <c r="XDI207" s="64"/>
      <c r="XDJ207" s="64"/>
      <c r="XDK207" s="64"/>
      <c r="XDL207" s="64"/>
      <c r="XDM207" s="64"/>
      <c r="XDN207" s="64"/>
      <c r="XDO207" s="64"/>
      <c r="XDP207" s="64"/>
      <c r="XDQ207" s="64"/>
      <c r="XDR207" s="64"/>
      <c r="XDS207" s="64"/>
      <c r="XDT207" s="64"/>
      <c r="XDU207" s="64"/>
      <c r="XDV207" s="64"/>
      <c r="XDW207" s="64"/>
      <c r="XDX207" s="64"/>
      <c r="XDY207" s="64"/>
      <c r="XDZ207" s="64"/>
      <c r="XEA207" s="64"/>
      <c r="XEB207" s="64"/>
      <c r="XEC207" s="64"/>
      <c r="XED207" s="64"/>
      <c r="XEE207" s="64"/>
      <c r="XEF207" s="64"/>
      <c r="XEG207" s="64"/>
      <c r="XEH207" s="64"/>
      <c r="XEI207" s="64"/>
      <c r="XEJ207" s="64"/>
      <c r="XEK207" s="64"/>
      <c r="XEL207" s="64"/>
      <c r="XEM207" s="64"/>
      <c r="XEN207" s="64"/>
      <c r="XEO207" s="64"/>
      <c r="XEP207" s="64"/>
      <c r="XEQ207" s="64"/>
      <c r="XER207" s="64"/>
      <c r="XES207" s="64"/>
      <c r="XET207" s="64"/>
      <c r="XEU207" s="64"/>
      <c r="XEV207" s="64"/>
      <c r="XEW207" s="64"/>
      <c r="XEX207" s="64"/>
      <c r="XEY207" s="64"/>
      <c r="XEZ207" s="64"/>
      <c r="XFA207" s="64"/>
      <c r="XFB207" s="64"/>
      <c r="XFC207" s="64"/>
      <c r="XFD207" s="64"/>
    </row>
    <row r="208" s="2" customFormat="1" ht="16.5" customHeight="1" spans="1:16384">
      <c r="A208" s="45" t="s">
        <v>166</v>
      </c>
      <c r="B208" s="60"/>
      <c r="C208" s="60"/>
      <c r="D208" s="61"/>
      <c r="E208" s="31"/>
      <c r="F208" s="27"/>
      <c r="G208" s="27">
        <f t="shared" ref="G208:G210" si="15">D208-F208</f>
        <v>0</v>
      </c>
      <c r="H208" s="28"/>
      <c r="I208" s="61"/>
      <c r="J208" s="27">
        <f t="shared" si="14"/>
        <v>0</v>
      </c>
      <c r="K208" s="31"/>
      <c r="L208" s="64"/>
      <c r="Q208" s="43"/>
      <c r="R208" s="27"/>
      <c r="S208" s="27"/>
      <c r="T208" s="42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  <c r="FU208" s="64"/>
      <c r="FV208" s="64"/>
      <c r="FW208" s="64"/>
      <c r="FX208" s="64"/>
      <c r="FY208" s="64"/>
      <c r="FZ208" s="64"/>
      <c r="GA208" s="64"/>
      <c r="GB208" s="64"/>
      <c r="GC208" s="64"/>
      <c r="GD208" s="64"/>
      <c r="GE208" s="64"/>
      <c r="GF208" s="64"/>
      <c r="GG208" s="64"/>
      <c r="GH208" s="64"/>
      <c r="GI208" s="64"/>
      <c r="GJ208" s="64"/>
      <c r="GK208" s="64"/>
      <c r="GL208" s="64"/>
      <c r="GM208" s="64"/>
      <c r="GN208" s="64"/>
      <c r="GO208" s="64"/>
      <c r="GP208" s="64"/>
      <c r="GQ208" s="64"/>
      <c r="GR208" s="64"/>
      <c r="GS208" s="64"/>
      <c r="GT208" s="64"/>
      <c r="GU208" s="64"/>
      <c r="GV208" s="64"/>
      <c r="GW208" s="64"/>
      <c r="GX208" s="64"/>
      <c r="GY208" s="64"/>
      <c r="GZ208" s="64"/>
      <c r="HA208" s="64"/>
      <c r="HB208" s="64"/>
      <c r="HC208" s="64"/>
      <c r="HD208" s="64"/>
      <c r="HE208" s="64"/>
      <c r="HF208" s="64"/>
      <c r="HG208" s="64"/>
      <c r="HH208" s="64"/>
      <c r="HI208" s="64"/>
      <c r="HJ208" s="64"/>
      <c r="HK208" s="64"/>
      <c r="HL208" s="64"/>
      <c r="HM208" s="64"/>
      <c r="HN208" s="64"/>
      <c r="HO208" s="64"/>
      <c r="HP208" s="64"/>
      <c r="HQ208" s="64"/>
      <c r="HR208" s="64"/>
      <c r="HS208" s="64"/>
      <c r="HT208" s="64"/>
      <c r="HU208" s="64"/>
      <c r="HV208" s="64"/>
      <c r="HW208" s="64"/>
      <c r="HX208" s="64"/>
      <c r="HY208" s="64"/>
      <c r="HZ208" s="64"/>
      <c r="IA208" s="64"/>
      <c r="IB208" s="64"/>
      <c r="IC208" s="64"/>
      <c r="ID208" s="64"/>
      <c r="IE208" s="64"/>
      <c r="IF208" s="64"/>
      <c r="IG208" s="64"/>
      <c r="IH208" s="64"/>
      <c r="II208" s="64"/>
      <c r="IJ208" s="64"/>
      <c r="IK208" s="64"/>
      <c r="IL208" s="64"/>
      <c r="IM208" s="64"/>
      <c r="IN208" s="64"/>
      <c r="IO208" s="64"/>
      <c r="IP208" s="64"/>
      <c r="IQ208" s="64"/>
      <c r="IR208" s="64"/>
      <c r="IS208" s="64"/>
      <c r="IT208" s="64"/>
      <c r="IU208" s="64"/>
      <c r="IV208" s="64"/>
      <c r="IX208" s="64"/>
      <c r="IZ208" s="64"/>
      <c r="JA208" s="64"/>
      <c r="JB208" s="64"/>
      <c r="JC208" s="64"/>
      <c r="JD208" s="64"/>
      <c r="JE208" s="64"/>
      <c r="JF208" s="64"/>
      <c r="JG208" s="64"/>
      <c r="JL208" s="64"/>
      <c r="JM208" s="64"/>
      <c r="JN208" s="64"/>
      <c r="JO208" s="64"/>
      <c r="JP208" s="64"/>
      <c r="JQ208" s="64"/>
      <c r="JR208" s="64"/>
      <c r="JS208" s="64"/>
      <c r="JT208" s="64"/>
      <c r="JU208" s="64"/>
      <c r="JV208" s="64"/>
      <c r="JW208" s="64"/>
      <c r="JX208" s="64"/>
      <c r="JY208" s="64"/>
      <c r="JZ208" s="64"/>
      <c r="KA208" s="64"/>
      <c r="KB208" s="64"/>
      <c r="KC208" s="64"/>
      <c r="KD208" s="64"/>
      <c r="KE208" s="64"/>
      <c r="KF208" s="64"/>
      <c r="KG208" s="64"/>
      <c r="KH208" s="64"/>
      <c r="KI208" s="64"/>
      <c r="KJ208" s="64"/>
      <c r="KK208" s="64"/>
      <c r="KL208" s="64"/>
      <c r="KM208" s="64"/>
      <c r="KN208" s="64"/>
      <c r="KO208" s="64"/>
      <c r="KP208" s="64"/>
      <c r="KQ208" s="64"/>
      <c r="KR208" s="64"/>
      <c r="KS208" s="64"/>
      <c r="KT208" s="64"/>
      <c r="KU208" s="64"/>
      <c r="KV208" s="64"/>
      <c r="KW208" s="64"/>
      <c r="KX208" s="64"/>
      <c r="KY208" s="64"/>
      <c r="KZ208" s="64"/>
      <c r="LA208" s="64"/>
      <c r="LB208" s="64"/>
      <c r="LC208" s="64"/>
      <c r="LD208" s="64"/>
      <c r="LE208" s="64"/>
      <c r="LF208" s="64"/>
      <c r="LG208" s="64"/>
      <c r="LH208" s="64"/>
      <c r="LI208" s="64"/>
      <c r="LJ208" s="64"/>
      <c r="LK208" s="64"/>
      <c r="LL208" s="64"/>
      <c r="LM208" s="64"/>
      <c r="LN208" s="64"/>
      <c r="LO208" s="64"/>
      <c r="LP208" s="64"/>
      <c r="LQ208" s="64"/>
      <c r="LR208" s="64"/>
      <c r="LS208" s="64"/>
      <c r="LT208" s="64"/>
      <c r="LU208" s="64"/>
      <c r="LV208" s="64"/>
      <c r="LW208" s="64"/>
      <c r="LX208" s="64"/>
      <c r="LY208" s="64"/>
      <c r="LZ208" s="64"/>
      <c r="MA208" s="64"/>
      <c r="MB208" s="64"/>
      <c r="MC208" s="64"/>
      <c r="MD208" s="64"/>
      <c r="ME208" s="64"/>
      <c r="MF208" s="64"/>
      <c r="MG208" s="64"/>
      <c r="MH208" s="64"/>
      <c r="MI208" s="64"/>
      <c r="MJ208" s="64"/>
      <c r="MK208" s="64"/>
      <c r="ML208" s="64"/>
      <c r="MM208" s="64"/>
      <c r="MN208" s="64"/>
      <c r="MO208" s="64"/>
      <c r="MP208" s="64"/>
      <c r="MQ208" s="64"/>
      <c r="MR208" s="64"/>
      <c r="MS208" s="64"/>
      <c r="MT208" s="64"/>
      <c r="MU208" s="64"/>
      <c r="MV208" s="64"/>
      <c r="MW208" s="64"/>
      <c r="MX208" s="64"/>
      <c r="MY208" s="64"/>
      <c r="MZ208" s="64"/>
      <c r="NA208" s="64"/>
      <c r="NB208" s="64"/>
      <c r="NC208" s="64"/>
      <c r="ND208" s="64"/>
      <c r="NE208" s="64"/>
      <c r="NF208" s="64"/>
      <c r="NG208" s="64"/>
      <c r="NH208" s="64"/>
      <c r="NI208" s="64"/>
      <c r="NJ208" s="64"/>
      <c r="NK208" s="64"/>
      <c r="NL208" s="64"/>
      <c r="NM208" s="64"/>
      <c r="NN208" s="64"/>
      <c r="NO208" s="64"/>
      <c r="NP208" s="64"/>
      <c r="NQ208" s="64"/>
      <c r="NR208" s="64"/>
      <c r="NS208" s="64"/>
      <c r="NT208" s="64"/>
      <c r="NU208" s="64"/>
      <c r="NV208" s="64"/>
      <c r="NW208" s="64"/>
      <c r="NX208" s="64"/>
      <c r="NY208" s="64"/>
      <c r="NZ208" s="64"/>
      <c r="OA208" s="64"/>
      <c r="OB208" s="64"/>
      <c r="OC208" s="64"/>
      <c r="OD208" s="64"/>
      <c r="OE208" s="64"/>
      <c r="OF208" s="64"/>
      <c r="OG208" s="64"/>
      <c r="OH208" s="64"/>
      <c r="OI208" s="64"/>
      <c r="OJ208" s="64"/>
      <c r="OK208" s="64"/>
      <c r="OL208" s="64"/>
      <c r="OM208" s="64"/>
      <c r="ON208" s="64"/>
      <c r="OO208" s="64"/>
      <c r="OP208" s="64"/>
      <c r="OQ208" s="64"/>
      <c r="OR208" s="64"/>
      <c r="OS208" s="64"/>
      <c r="OT208" s="64"/>
      <c r="OU208" s="64"/>
      <c r="OV208" s="64"/>
      <c r="OW208" s="64"/>
      <c r="OX208" s="64"/>
      <c r="OY208" s="64"/>
      <c r="OZ208" s="64"/>
      <c r="PA208" s="64"/>
      <c r="PB208" s="64"/>
      <c r="PC208" s="64"/>
      <c r="PD208" s="64"/>
      <c r="PE208" s="64"/>
      <c r="PF208" s="64"/>
      <c r="PG208" s="64"/>
      <c r="PH208" s="64"/>
      <c r="PI208" s="64"/>
      <c r="PJ208" s="64"/>
      <c r="PK208" s="64"/>
      <c r="PL208" s="64"/>
      <c r="PM208" s="64"/>
      <c r="PN208" s="64"/>
      <c r="PO208" s="64"/>
      <c r="PP208" s="64"/>
      <c r="PQ208" s="64"/>
      <c r="PR208" s="64"/>
      <c r="PS208" s="64"/>
      <c r="PT208" s="64"/>
      <c r="PU208" s="64"/>
      <c r="PV208" s="64"/>
      <c r="PW208" s="64"/>
      <c r="PX208" s="64"/>
      <c r="PY208" s="64"/>
      <c r="PZ208" s="64"/>
      <c r="QA208" s="64"/>
      <c r="QB208" s="64"/>
      <c r="QC208" s="64"/>
      <c r="QD208" s="64"/>
      <c r="QE208" s="64"/>
      <c r="QF208" s="64"/>
      <c r="QG208" s="64"/>
      <c r="QH208" s="64"/>
      <c r="QI208" s="64"/>
      <c r="QJ208" s="64"/>
      <c r="QK208" s="64"/>
      <c r="QL208" s="64"/>
      <c r="QM208" s="64"/>
      <c r="QN208" s="64"/>
      <c r="QO208" s="64"/>
      <c r="QP208" s="64"/>
      <c r="QQ208" s="64"/>
      <c r="QR208" s="64"/>
      <c r="QS208" s="64"/>
      <c r="QT208" s="64"/>
      <c r="QU208" s="64"/>
      <c r="QV208" s="64"/>
      <c r="QW208" s="64"/>
      <c r="QX208" s="64"/>
      <c r="QY208" s="64"/>
      <c r="QZ208" s="64"/>
      <c r="RA208" s="64"/>
      <c r="RB208" s="64"/>
      <c r="RC208" s="64"/>
      <c r="RD208" s="64"/>
      <c r="RE208" s="64"/>
      <c r="RF208" s="64"/>
      <c r="RG208" s="64"/>
      <c r="RH208" s="64"/>
      <c r="RI208" s="64"/>
      <c r="RJ208" s="64"/>
      <c r="RK208" s="64"/>
      <c r="RL208" s="64"/>
      <c r="RM208" s="64"/>
      <c r="RN208" s="64"/>
      <c r="RO208" s="64"/>
      <c r="RP208" s="64"/>
      <c r="RQ208" s="64"/>
      <c r="RR208" s="64"/>
      <c r="RS208" s="64"/>
      <c r="RT208" s="64"/>
      <c r="RU208" s="64"/>
      <c r="RV208" s="64"/>
      <c r="RW208" s="64"/>
      <c r="RX208" s="64"/>
      <c r="RY208" s="64"/>
      <c r="RZ208" s="64"/>
      <c r="SA208" s="64"/>
      <c r="SB208" s="64"/>
      <c r="SC208" s="64"/>
      <c r="SD208" s="64"/>
      <c r="SE208" s="64"/>
      <c r="SF208" s="64"/>
      <c r="SG208" s="64"/>
      <c r="SH208" s="64"/>
      <c r="SI208" s="64"/>
      <c r="SJ208" s="64"/>
      <c r="SK208" s="64"/>
      <c r="SL208" s="64"/>
      <c r="SM208" s="64"/>
      <c r="SN208" s="64"/>
      <c r="SO208" s="64"/>
      <c r="SP208" s="64"/>
      <c r="SQ208" s="64"/>
      <c r="SR208" s="64"/>
      <c r="ST208" s="64"/>
      <c r="SV208" s="64"/>
      <c r="SW208" s="64"/>
      <c r="SX208" s="64"/>
      <c r="SY208" s="64"/>
      <c r="SZ208" s="64"/>
      <c r="TA208" s="64"/>
      <c r="TB208" s="64"/>
      <c r="TC208" s="64"/>
      <c r="TH208" s="64"/>
      <c r="TI208" s="64"/>
      <c r="TJ208" s="64"/>
      <c r="TK208" s="64"/>
      <c r="TL208" s="64"/>
      <c r="TM208" s="64"/>
      <c r="TN208" s="64"/>
      <c r="TO208" s="64"/>
      <c r="TP208" s="64"/>
      <c r="TQ208" s="64"/>
      <c r="TR208" s="64"/>
      <c r="TS208" s="64"/>
      <c r="TT208" s="64"/>
      <c r="TU208" s="64"/>
      <c r="TV208" s="64"/>
      <c r="TW208" s="64"/>
      <c r="TX208" s="64"/>
      <c r="TY208" s="64"/>
      <c r="TZ208" s="64"/>
      <c r="UA208" s="64"/>
      <c r="UB208" s="64"/>
      <c r="UC208" s="64"/>
      <c r="UD208" s="64"/>
      <c r="UE208" s="64"/>
      <c r="UF208" s="64"/>
      <c r="UG208" s="64"/>
      <c r="UH208" s="64"/>
      <c r="UI208" s="64"/>
      <c r="UJ208" s="64"/>
      <c r="UK208" s="64"/>
      <c r="UL208" s="64"/>
      <c r="UM208" s="64"/>
      <c r="UN208" s="64"/>
      <c r="UO208" s="64"/>
      <c r="UP208" s="64"/>
      <c r="UQ208" s="64"/>
      <c r="UR208" s="64"/>
      <c r="US208" s="64"/>
      <c r="UT208" s="64"/>
      <c r="UU208" s="64"/>
      <c r="UV208" s="64"/>
      <c r="UW208" s="64"/>
      <c r="UX208" s="64"/>
      <c r="UY208" s="64"/>
      <c r="UZ208" s="64"/>
      <c r="VA208" s="64"/>
      <c r="VB208" s="64"/>
      <c r="VC208" s="64"/>
      <c r="VD208" s="64"/>
      <c r="VE208" s="64"/>
      <c r="VF208" s="64"/>
      <c r="VG208" s="64"/>
      <c r="VH208" s="64"/>
      <c r="VI208" s="64"/>
      <c r="VJ208" s="64"/>
      <c r="VK208" s="64"/>
      <c r="VL208" s="64"/>
      <c r="VM208" s="64"/>
      <c r="VN208" s="64"/>
      <c r="VO208" s="64"/>
      <c r="VP208" s="64"/>
      <c r="VQ208" s="64"/>
      <c r="VR208" s="64"/>
      <c r="VS208" s="64"/>
      <c r="VT208" s="64"/>
      <c r="VU208" s="64"/>
      <c r="VV208" s="64"/>
      <c r="VW208" s="64"/>
      <c r="VX208" s="64"/>
      <c r="VY208" s="64"/>
      <c r="VZ208" s="64"/>
      <c r="WA208" s="64"/>
      <c r="WB208" s="64"/>
      <c r="WC208" s="64"/>
      <c r="WD208" s="64"/>
      <c r="WE208" s="64"/>
      <c r="WF208" s="64"/>
      <c r="WG208" s="64"/>
      <c r="WH208" s="64"/>
      <c r="WI208" s="64"/>
      <c r="WJ208" s="64"/>
      <c r="WK208" s="64"/>
      <c r="WL208" s="64"/>
      <c r="WM208" s="64"/>
      <c r="WN208" s="64"/>
      <c r="WO208" s="64"/>
      <c r="WP208" s="64"/>
      <c r="WQ208" s="64"/>
      <c r="WR208" s="64"/>
      <c r="WS208" s="64"/>
      <c r="WT208" s="64"/>
      <c r="WU208" s="64"/>
      <c r="WV208" s="64"/>
      <c r="WW208" s="64"/>
      <c r="WX208" s="64"/>
      <c r="WY208" s="64"/>
      <c r="WZ208" s="64"/>
      <c r="XA208" s="64"/>
      <c r="XB208" s="64"/>
      <c r="XC208" s="64"/>
      <c r="XD208" s="64"/>
      <c r="XE208" s="64"/>
      <c r="XF208" s="64"/>
      <c r="XG208" s="64"/>
      <c r="XH208" s="64"/>
      <c r="XI208" s="64"/>
      <c r="XJ208" s="64"/>
      <c r="XK208" s="64"/>
      <c r="XL208" s="64"/>
      <c r="XM208" s="64"/>
      <c r="XN208" s="64"/>
      <c r="XO208" s="64"/>
      <c r="XP208" s="64"/>
      <c r="XQ208" s="64"/>
      <c r="XR208" s="64"/>
      <c r="XS208" s="64"/>
      <c r="XT208" s="64"/>
      <c r="XU208" s="64"/>
      <c r="XV208" s="64"/>
      <c r="XW208" s="64"/>
      <c r="XX208" s="64"/>
      <c r="XY208" s="64"/>
      <c r="XZ208" s="64"/>
      <c r="YA208" s="64"/>
      <c r="YB208" s="64"/>
      <c r="YC208" s="64"/>
      <c r="YD208" s="64"/>
      <c r="YE208" s="64"/>
      <c r="YF208" s="64"/>
      <c r="YG208" s="64"/>
      <c r="YH208" s="64"/>
      <c r="YI208" s="64"/>
      <c r="YJ208" s="64"/>
      <c r="YK208" s="64"/>
      <c r="YL208" s="64"/>
      <c r="YM208" s="64"/>
      <c r="YN208" s="64"/>
      <c r="YO208" s="64"/>
      <c r="YP208" s="64"/>
      <c r="YQ208" s="64"/>
      <c r="YR208" s="64"/>
      <c r="YS208" s="64"/>
      <c r="YT208" s="64"/>
      <c r="YU208" s="64"/>
      <c r="YV208" s="64"/>
      <c r="YW208" s="64"/>
      <c r="YX208" s="64"/>
      <c r="YY208" s="64"/>
      <c r="YZ208" s="64"/>
      <c r="ZA208" s="64"/>
      <c r="ZB208" s="64"/>
      <c r="ZC208" s="64"/>
      <c r="ZD208" s="64"/>
      <c r="ZE208" s="64"/>
      <c r="ZF208" s="64"/>
      <c r="ZG208" s="64"/>
      <c r="ZH208" s="64"/>
      <c r="ZI208" s="64"/>
      <c r="ZJ208" s="64"/>
      <c r="ZK208" s="64"/>
      <c r="ZL208" s="64"/>
      <c r="ZM208" s="64"/>
      <c r="ZN208" s="64"/>
      <c r="ZO208" s="64"/>
      <c r="ZP208" s="64"/>
      <c r="ZQ208" s="64"/>
      <c r="ZR208" s="64"/>
      <c r="ZS208" s="64"/>
      <c r="ZT208" s="64"/>
      <c r="ZU208" s="64"/>
      <c r="ZV208" s="64"/>
      <c r="ZW208" s="64"/>
      <c r="ZX208" s="64"/>
      <c r="ZY208" s="64"/>
      <c r="ZZ208" s="64"/>
      <c r="AAA208" s="64"/>
      <c r="AAB208" s="64"/>
      <c r="AAC208" s="64"/>
      <c r="AAD208" s="64"/>
      <c r="AAE208" s="64"/>
      <c r="AAF208" s="64"/>
      <c r="AAG208" s="64"/>
      <c r="AAH208" s="64"/>
      <c r="AAI208" s="64"/>
      <c r="AAJ208" s="64"/>
      <c r="AAK208" s="64"/>
      <c r="AAL208" s="64"/>
      <c r="AAM208" s="64"/>
      <c r="AAN208" s="64"/>
      <c r="AAO208" s="64"/>
      <c r="AAP208" s="64"/>
      <c r="AAQ208" s="64"/>
      <c r="AAR208" s="64"/>
      <c r="AAS208" s="64"/>
      <c r="AAT208" s="64"/>
      <c r="AAU208" s="64"/>
      <c r="AAV208" s="64"/>
      <c r="AAW208" s="64"/>
      <c r="AAX208" s="64"/>
      <c r="AAY208" s="64"/>
      <c r="AAZ208" s="64"/>
      <c r="ABA208" s="64"/>
      <c r="ABB208" s="64"/>
      <c r="ABC208" s="64"/>
      <c r="ABD208" s="64"/>
      <c r="ABE208" s="64"/>
      <c r="ABF208" s="64"/>
      <c r="ABG208" s="64"/>
      <c r="ABH208" s="64"/>
      <c r="ABI208" s="64"/>
      <c r="ABJ208" s="64"/>
      <c r="ABK208" s="64"/>
      <c r="ABL208" s="64"/>
      <c r="ABM208" s="64"/>
      <c r="ABN208" s="64"/>
      <c r="ABO208" s="64"/>
      <c r="ABP208" s="64"/>
      <c r="ABQ208" s="64"/>
      <c r="ABR208" s="64"/>
      <c r="ABS208" s="64"/>
      <c r="ABT208" s="64"/>
      <c r="ABU208" s="64"/>
      <c r="ABV208" s="64"/>
      <c r="ABW208" s="64"/>
      <c r="ABX208" s="64"/>
      <c r="ABY208" s="64"/>
      <c r="ABZ208" s="64"/>
      <c r="ACA208" s="64"/>
      <c r="ACB208" s="64"/>
      <c r="ACC208" s="64"/>
      <c r="ACD208" s="64"/>
      <c r="ACE208" s="64"/>
      <c r="ACF208" s="64"/>
      <c r="ACG208" s="64"/>
      <c r="ACH208" s="64"/>
      <c r="ACI208" s="64"/>
      <c r="ACJ208" s="64"/>
      <c r="ACK208" s="64"/>
      <c r="ACL208" s="64"/>
      <c r="ACM208" s="64"/>
      <c r="ACN208" s="64"/>
      <c r="ACP208" s="64"/>
      <c r="ACR208" s="64"/>
      <c r="ACS208" s="64"/>
      <c r="ACT208" s="64"/>
      <c r="ACU208" s="64"/>
      <c r="ACV208" s="64"/>
      <c r="ACW208" s="64"/>
      <c r="ACX208" s="64"/>
      <c r="ACY208" s="64"/>
      <c r="ADD208" s="64"/>
      <c r="ADE208" s="64"/>
      <c r="ADF208" s="64"/>
      <c r="ADG208" s="64"/>
      <c r="ADH208" s="64"/>
      <c r="ADI208" s="64"/>
      <c r="ADJ208" s="64"/>
      <c r="ADK208" s="64"/>
      <c r="ADL208" s="64"/>
      <c r="ADM208" s="64"/>
      <c r="ADN208" s="64"/>
      <c r="ADO208" s="64"/>
      <c r="ADP208" s="64"/>
      <c r="ADQ208" s="64"/>
      <c r="ADR208" s="64"/>
      <c r="ADS208" s="64"/>
      <c r="ADT208" s="64"/>
      <c r="ADU208" s="64"/>
      <c r="ADV208" s="64"/>
      <c r="ADW208" s="64"/>
      <c r="ADX208" s="64"/>
      <c r="ADY208" s="64"/>
      <c r="ADZ208" s="64"/>
      <c r="AEA208" s="64"/>
      <c r="AEB208" s="64"/>
      <c r="AEC208" s="64"/>
      <c r="AED208" s="64"/>
      <c r="AEE208" s="64"/>
      <c r="AEF208" s="64"/>
      <c r="AEG208" s="64"/>
      <c r="AEH208" s="64"/>
      <c r="AEI208" s="64"/>
      <c r="AEJ208" s="64"/>
      <c r="AEK208" s="64"/>
      <c r="AEL208" s="64"/>
      <c r="AEM208" s="64"/>
      <c r="AEN208" s="64"/>
      <c r="AEO208" s="64"/>
      <c r="AEP208" s="64"/>
      <c r="AEQ208" s="64"/>
      <c r="AER208" s="64"/>
      <c r="AES208" s="64"/>
      <c r="AET208" s="64"/>
      <c r="AEU208" s="64"/>
      <c r="AEV208" s="64"/>
      <c r="AEW208" s="64"/>
      <c r="AEX208" s="64"/>
      <c r="AEY208" s="64"/>
      <c r="AEZ208" s="64"/>
      <c r="AFA208" s="64"/>
      <c r="AFB208" s="64"/>
      <c r="AFC208" s="64"/>
      <c r="AFD208" s="64"/>
      <c r="AFE208" s="64"/>
      <c r="AFF208" s="64"/>
      <c r="AFG208" s="64"/>
      <c r="AFH208" s="64"/>
      <c r="AFI208" s="64"/>
      <c r="AFJ208" s="64"/>
      <c r="AFK208" s="64"/>
      <c r="AFL208" s="64"/>
      <c r="AFM208" s="64"/>
      <c r="AFN208" s="64"/>
      <c r="AFO208" s="64"/>
      <c r="AFP208" s="64"/>
      <c r="AFQ208" s="64"/>
      <c r="AFR208" s="64"/>
      <c r="AFS208" s="64"/>
      <c r="AFT208" s="64"/>
      <c r="AFU208" s="64"/>
      <c r="AFV208" s="64"/>
      <c r="AFW208" s="64"/>
      <c r="AFX208" s="64"/>
      <c r="AFY208" s="64"/>
      <c r="AFZ208" s="64"/>
      <c r="AGA208" s="64"/>
      <c r="AGB208" s="64"/>
      <c r="AGC208" s="64"/>
      <c r="AGD208" s="64"/>
      <c r="AGE208" s="64"/>
      <c r="AGF208" s="64"/>
      <c r="AGG208" s="64"/>
      <c r="AGH208" s="64"/>
      <c r="AGI208" s="64"/>
      <c r="AGJ208" s="64"/>
      <c r="AGK208" s="64"/>
      <c r="AGL208" s="64"/>
      <c r="AGM208" s="64"/>
      <c r="AGN208" s="64"/>
      <c r="AGO208" s="64"/>
      <c r="AGP208" s="64"/>
      <c r="AGQ208" s="64"/>
      <c r="AGR208" s="64"/>
      <c r="AGS208" s="64"/>
      <c r="AGT208" s="64"/>
      <c r="AGU208" s="64"/>
      <c r="AGV208" s="64"/>
      <c r="AGW208" s="64"/>
      <c r="AGX208" s="64"/>
      <c r="AGY208" s="64"/>
      <c r="AGZ208" s="64"/>
      <c r="AHA208" s="64"/>
      <c r="AHB208" s="64"/>
      <c r="AHC208" s="64"/>
      <c r="AHD208" s="64"/>
      <c r="AHE208" s="64"/>
      <c r="AHF208" s="64"/>
      <c r="AHG208" s="64"/>
      <c r="AHH208" s="64"/>
      <c r="AHI208" s="64"/>
      <c r="AHJ208" s="64"/>
      <c r="AHK208" s="64"/>
      <c r="AHL208" s="64"/>
      <c r="AHM208" s="64"/>
      <c r="AHN208" s="64"/>
      <c r="AHO208" s="64"/>
      <c r="AHP208" s="64"/>
      <c r="AHQ208" s="64"/>
      <c r="AHR208" s="64"/>
      <c r="AHS208" s="64"/>
      <c r="AHT208" s="64"/>
      <c r="AHU208" s="64"/>
      <c r="AHV208" s="64"/>
      <c r="AHW208" s="64"/>
      <c r="AHX208" s="64"/>
      <c r="AHY208" s="64"/>
      <c r="AHZ208" s="64"/>
      <c r="AIA208" s="64"/>
      <c r="AIB208" s="64"/>
      <c r="AIC208" s="64"/>
      <c r="AID208" s="64"/>
      <c r="AIE208" s="64"/>
      <c r="AIF208" s="64"/>
      <c r="AIG208" s="64"/>
      <c r="AIH208" s="64"/>
      <c r="AII208" s="64"/>
      <c r="AIJ208" s="64"/>
      <c r="AIK208" s="64"/>
      <c r="AIL208" s="64"/>
      <c r="AIM208" s="64"/>
      <c r="AIN208" s="64"/>
      <c r="AIO208" s="64"/>
      <c r="AIP208" s="64"/>
      <c r="AIQ208" s="64"/>
      <c r="AIR208" s="64"/>
      <c r="AIS208" s="64"/>
      <c r="AIT208" s="64"/>
      <c r="AIU208" s="64"/>
      <c r="AIV208" s="64"/>
      <c r="AIW208" s="64"/>
      <c r="AIX208" s="64"/>
      <c r="AIY208" s="64"/>
      <c r="AIZ208" s="64"/>
      <c r="AJA208" s="64"/>
      <c r="AJB208" s="64"/>
      <c r="AJC208" s="64"/>
      <c r="AJD208" s="64"/>
      <c r="AJE208" s="64"/>
      <c r="AJF208" s="64"/>
      <c r="AJG208" s="64"/>
      <c r="AJH208" s="64"/>
      <c r="AJI208" s="64"/>
      <c r="AJJ208" s="64"/>
      <c r="AJK208" s="64"/>
      <c r="AJL208" s="64"/>
      <c r="AJM208" s="64"/>
      <c r="AJN208" s="64"/>
      <c r="AJO208" s="64"/>
      <c r="AJP208" s="64"/>
      <c r="AJQ208" s="64"/>
      <c r="AJR208" s="64"/>
      <c r="AJS208" s="64"/>
      <c r="AJT208" s="64"/>
      <c r="AJU208" s="64"/>
      <c r="AJV208" s="64"/>
      <c r="AJW208" s="64"/>
      <c r="AJX208" s="64"/>
      <c r="AJY208" s="64"/>
      <c r="AJZ208" s="64"/>
      <c r="AKA208" s="64"/>
      <c r="AKB208" s="64"/>
      <c r="AKC208" s="64"/>
      <c r="AKD208" s="64"/>
      <c r="AKE208" s="64"/>
      <c r="AKF208" s="64"/>
      <c r="AKG208" s="64"/>
      <c r="AKH208" s="64"/>
      <c r="AKI208" s="64"/>
      <c r="AKJ208" s="64"/>
      <c r="AKK208" s="64"/>
      <c r="AKL208" s="64"/>
      <c r="AKM208" s="64"/>
      <c r="AKN208" s="64"/>
      <c r="AKO208" s="64"/>
      <c r="AKP208" s="64"/>
      <c r="AKQ208" s="64"/>
      <c r="AKR208" s="64"/>
      <c r="AKS208" s="64"/>
      <c r="AKT208" s="64"/>
      <c r="AKU208" s="64"/>
      <c r="AKV208" s="64"/>
      <c r="AKW208" s="64"/>
      <c r="AKX208" s="64"/>
      <c r="AKY208" s="64"/>
      <c r="AKZ208" s="64"/>
      <c r="ALA208" s="64"/>
      <c r="ALB208" s="64"/>
      <c r="ALC208" s="64"/>
      <c r="ALD208" s="64"/>
      <c r="ALE208" s="64"/>
      <c r="ALF208" s="64"/>
      <c r="ALG208" s="64"/>
      <c r="ALH208" s="64"/>
      <c r="ALI208" s="64"/>
      <c r="ALJ208" s="64"/>
      <c r="ALK208" s="64"/>
      <c r="ALL208" s="64"/>
      <c r="ALM208" s="64"/>
      <c r="ALN208" s="64"/>
      <c r="ALO208" s="64"/>
      <c r="ALP208" s="64"/>
      <c r="ALQ208" s="64"/>
      <c r="ALR208" s="64"/>
      <c r="ALS208" s="64"/>
      <c r="ALT208" s="64"/>
      <c r="ALU208" s="64"/>
      <c r="ALV208" s="64"/>
      <c r="ALW208" s="64"/>
      <c r="ALX208" s="64"/>
      <c r="ALY208" s="64"/>
      <c r="ALZ208" s="64"/>
      <c r="AMA208" s="64"/>
      <c r="AMB208" s="64"/>
      <c r="AMC208" s="64"/>
      <c r="AMD208" s="64"/>
      <c r="AME208" s="64"/>
      <c r="AMF208" s="64"/>
      <c r="AMG208" s="64"/>
      <c r="AMH208" s="64"/>
      <c r="AMI208" s="64"/>
      <c r="AMJ208" s="64"/>
      <c r="AML208" s="64"/>
      <c r="AMN208" s="64"/>
      <c r="AMO208" s="64"/>
      <c r="AMP208" s="64"/>
      <c r="AMQ208" s="64"/>
      <c r="AMR208" s="64"/>
      <c r="AMS208" s="64"/>
      <c r="AMT208" s="64"/>
      <c r="AMU208" s="64"/>
      <c r="AMZ208" s="64"/>
      <c r="ANA208" s="64"/>
      <c r="ANB208" s="64"/>
      <c r="ANC208" s="64"/>
      <c r="AND208" s="64"/>
      <c r="ANE208" s="64"/>
      <c r="ANF208" s="64"/>
      <c r="ANG208" s="64"/>
      <c r="ANH208" s="64"/>
      <c r="ANI208" s="64"/>
      <c r="ANJ208" s="64"/>
      <c r="ANK208" s="64"/>
      <c r="ANL208" s="64"/>
      <c r="ANM208" s="64"/>
      <c r="ANN208" s="64"/>
      <c r="ANO208" s="64"/>
      <c r="ANP208" s="64"/>
      <c r="ANQ208" s="64"/>
      <c r="ANR208" s="64"/>
      <c r="ANS208" s="64"/>
      <c r="ANT208" s="64"/>
      <c r="ANU208" s="64"/>
      <c r="ANV208" s="64"/>
      <c r="ANW208" s="64"/>
      <c r="ANX208" s="64"/>
      <c r="ANY208" s="64"/>
      <c r="ANZ208" s="64"/>
      <c r="AOA208" s="64"/>
      <c r="AOB208" s="64"/>
      <c r="AOC208" s="64"/>
      <c r="AOD208" s="64"/>
      <c r="AOE208" s="64"/>
      <c r="AOF208" s="64"/>
      <c r="AOG208" s="64"/>
      <c r="AOH208" s="64"/>
      <c r="AOI208" s="64"/>
      <c r="AOJ208" s="64"/>
      <c r="AOK208" s="64"/>
      <c r="AOL208" s="64"/>
      <c r="AOM208" s="64"/>
      <c r="AON208" s="64"/>
      <c r="AOO208" s="64"/>
      <c r="AOP208" s="64"/>
      <c r="AOQ208" s="64"/>
      <c r="AOR208" s="64"/>
      <c r="AOS208" s="64"/>
      <c r="AOT208" s="64"/>
      <c r="AOU208" s="64"/>
      <c r="AOV208" s="64"/>
      <c r="AOW208" s="64"/>
      <c r="AOX208" s="64"/>
      <c r="AOY208" s="64"/>
      <c r="AOZ208" s="64"/>
      <c r="APA208" s="64"/>
      <c r="APB208" s="64"/>
      <c r="APC208" s="64"/>
      <c r="APD208" s="64"/>
      <c r="APE208" s="64"/>
      <c r="APF208" s="64"/>
      <c r="APG208" s="64"/>
      <c r="APH208" s="64"/>
      <c r="API208" s="64"/>
      <c r="APJ208" s="64"/>
      <c r="APK208" s="64"/>
      <c r="APL208" s="64"/>
      <c r="APM208" s="64"/>
      <c r="APN208" s="64"/>
      <c r="APO208" s="64"/>
      <c r="APP208" s="64"/>
      <c r="APQ208" s="64"/>
      <c r="APR208" s="64"/>
      <c r="APS208" s="64"/>
      <c r="APT208" s="64"/>
      <c r="APU208" s="64"/>
      <c r="APV208" s="64"/>
      <c r="APW208" s="64"/>
      <c r="APX208" s="64"/>
      <c r="APY208" s="64"/>
      <c r="APZ208" s="64"/>
      <c r="AQA208" s="64"/>
      <c r="AQB208" s="64"/>
      <c r="AQC208" s="64"/>
      <c r="AQD208" s="64"/>
      <c r="AQE208" s="64"/>
      <c r="AQF208" s="64"/>
      <c r="AQG208" s="64"/>
      <c r="AQH208" s="64"/>
      <c r="AQI208" s="64"/>
      <c r="AQJ208" s="64"/>
      <c r="AQK208" s="64"/>
      <c r="AQL208" s="64"/>
      <c r="AQM208" s="64"/>
      <c r="AQN208" s="64"/>
      <c r="AQO208" s="64"/>
      <c r="AQP208" s="64"/>
      <c r="AQQ208" s="64"/>
      <c r="AQR208" s="64"/>
      <c r="AQS208" s="64"/>
      <c r="AQT208" s="64"/>
      <c r="AQU208" s="64"/>
      <c r="AQV208" s="64"/>
      <c r="AQW208" s="64"/>
      <c r="AQX208" s="64"/>
      <c r="AQY208" s="64"/>
      <c r="AQZ208" s="64"/>
      <c r="ARA208" s="64"/>
      <c r="ARB208" s="64"/>
      <c r="ARC208" s="64"/>
      <c r="ARD208" s="64"/>
      <c r="ARE208" s="64"/>
      <c r="ARF208" s="64"/>
      <c r="ARG208" s="64"/>
      <c r="ARH208" s="64"/>
      <c r="ARI208" s="64"/>
      <c r="ARJ208" s="64"/>
      <c r="ARK208" s="64"/>
      <c r="ARL208" s="64"/>
      <c r="ARM208" s="64"/>
      <c r="ARN208" s="64"/>
      <c r="ARO208" s="64"/>
      <c r="ARP208" s="64"/>
      <c r="ARQ208" s="64"/>
      <c r="ARR208" s="64"/>
      <c r="ARS208" s="64"/>
      <c r="ART208" s="64"/>
      <c r="ARU208" s="64"/>
      <c r="ARV208" s="64"/>
      <c r="ARW208" s="64"/>
      <c r="ARX208" s="64"/>
      <c r="ARY208" s="64"/>
      <c r="ARZ208" s="64"/>
      <c r="ASA208" s="64"/>
      <c r="ASB208" s="64"/>
      <c r="ASC208" s="64"/>
      <c r="ASD208" s="64"/>
      <c r="ASE208" s="64"/>
      <c r="ASF208" s="64"/>
      <c r="ASG208" s="64"/>
      <c r="ASH208" s="64"/>
      <c r="ASI208" s="64"/>
      <c r="ASJ208" s="64"/>
      <c r="ASK208" s="64"/>
      <c r="ASL208" s="64"/>
      <c r="ASM208" s="64"/>
      <c r="ASN208" s="64"/>
      <c r="ASO208" s="64"/>
      <c r="ASP208" s="64"/>
      <c r="ASQ208" s="64"/>
      <c r="ASR208" s="64"/>
      <c r="ASS208" s="64"/>
      <c r="AST208" s="64"/>
      <c r="ASU208" s="64"/>
      <c r="ASV208" s="64"/>
      <c r="ASW208" s="64"/>
      <c r="ASX208" s="64"/>
      <c r="ASY208" s="64"/>
      <c r="ASZ208" s="64"/>
      <c r="ATA208" s="64"/>
      <c r="ATB208" s="64"/>
      <c r="ATC208" s="64"/>
      <c r="ATD208" s="64"/>
      <c r="ATE208" s="64"/>
      <c r="ATF208" s="64"/>
      <c r="ATG208" s="64"/>
      <c r="ATH208" s="64"/>
      <c r="ATI208" s="64"/>
      <c r="ATJ208" s="64"/>
      <c r="ATK208" s="64"/>
      <c r="ATL208" s="64"/>
      <c r="ATM208" s="64"/>
      <c r="ATN208" s="64"/>
      <c r="ATO208" s="64"/>
      <c r="ATP208" s="64"/>
      <c r="ATQ208" s="64"/>
      <c r="ATR208" s="64"/>
      <c r="ATS208" s="64"/>
      <c r="ATT208" s="64"/>
      <c r="ATU208" s="64"/>
      <c r="ATV208" s="64"/>
      <c r="ATW208" s="64"/>
      <c r="ATX208" s="64"/>
      <c r="ATY208" s="64"/>
      <c r="ATZ208" s="64"/>
      <c r="AUA208" s="64"/>
      <c r="AUB208" s="64"/>
      <c r="AUC208" s="64"/>
      <c r="AUD208" s="64"/>
      <c r="AUE208" s="64"/>
      <c r="AUF208" s="64"/>
      <c r="AUG208" s="64"/>
      <c r="AUH208" s="64"/>
      <c r="AUI208" s="64"/>
      <c r="AUJ208" s="64"/>
      <c r="AUK208" s="64"/>
      <c r="AUL208" s="64"/>
      <c r="AUM208" s="64"/>
      <c r="AUN208" s="64"/>
      <c r="AUO208" s="64"/>
      <c r="AUP208" s="64"/>
      <c r="AUQ208" s="64"/>
      <c r="AUR208" s="64"/>
      <c r="AUS208" s="64"/>
      <c r="AUT208" s="64"/>
      <c r="AUU208" s="64"/>
      <c r="AUV208" s="64"/>
      <c r="AUW208" s="64"/>
      <c r="AUX208" s="64"/>
      <c r="AUY208" s="64"/>
      <c r="AUZ208" s="64"/>
      <c r="AVA208" s="64"/>
      <c r="AVB208" s="64"/>
      <c r="AVC208" s="64"/>
      <c r="AVD208" s="64"/>
      <c r="AVE208" s="64"/>
      <c r="AVF208" s="64"/>
      <c r="AVG208" s="64"/>
      <c r="AVH208" s="64"/>
      <c r="AVI208" s="64"/>
      <c r="AVJ208" s="64"/>
      <c r="AVK208" s="64"/>
      <c r="AVL208" s="64"/>
      <c r="AVM208" s="64"/>
      <c r="AVN208" s="64"/>
      <c r="AVO208" s="64"/>
      <c r="AVP208" s="64"/>
      <c r="AVQ208" s="64"/>
      <c r="AVR208" s="64"/>
      <c r="AVS208" s="64"/>
      <c r="AVT208" s="64"/>
      <c r="AVU208" s="64"/>
      <c r="AVV208" s="64"/>
      <c r="AVW208" s="64"/>
      <c r="AVX208" s="64"/>
      <c r="AVY208" s="64"/>
      <c r="AVZ208" s="64"/>
      <c r="AWA208" s="64"/>
      <c r="AWB208" s="64"/>
      <c r="AWC208" s="64"/>
      <c r="AWD208" s="64"/>
      <c r="AWE208" s="64"/>
      <c r="AWF208" s="64"/>
      <c r="AWH208" s="64"/>
      <c r="AWJ208" s="64"/>
      <c r="AWK208" s="64"/>
      <c r="AWL208" s="64"/>
      <c r="AWM208" s="64"/>
      <c r="AWN208" s="64"/>
      <c r="AWO208" s="64"/>
      <c r="AWP208" s="64"/>
      <c r="AWQ208" s="64"/>
      <c r="AWV208" s="64"/>
      <c r="AWW208" s="64"/>
      <c r="AWX208" s="64"/>
      <c r="AWY208" s="64"/>
      <c r="AWZ208" s="64"/>
      <c r="AXA208" s="64"/>
      <c r="AXB208" s="64"/>
      <c r="AXC208" s="64"/>
      <c r="AXD208" s="64"/>
      <c r="AXE208" s="64"/>
      <c r="AXF208" s="64"/>
      <c r="AXG208" s="64"/>
      <c r="AXH208" s="64"/>
      <c r="AXI208" s="64"/>
      <c r="AXJ208" s="64"/>
      <c r="AXK208" s="64"/>
      <c r="AXL208" s="64"/>
      <c r="AXM208" s="64"/>
      <c r="AXN208" s="64"/>
      <c r="AXO208" s="64"/>
      <c r="AXP208" s="64"/>
      <c r="AXQ208" s="64"/>
      <c r="AXR208" s="64"/>
      <c r="AXS208" s="64"/>
      <c r="AXT208" s="64"/>
      <c r="AXU208" s="64"/>
      <c r="AXV208" s="64"/>
      <c r="AXW208" s="64"/>
      <c r="AXX208" s="64"/>
      <c r="AXY208" s="64"/>
      <c r="AXZ208" s="64"/>
      <c r="AYA208" s="64"/>
      <c r="AYB208" s="64"/>
      <c r="AYC208" s="64"/>
      <c r="AYD208" s="64"/>
      <c r="AYE208" s="64"/>
      <c r="AYF208" s="64"/>
      <c r="AYG208" s="64"/>
      <c r="AYH208" s="64"/>
      <c r="AYI208" s="64"/>
      <c r="AYJ208" s="64"/>
      <c r="AYK208" s="64"/>
      <c r="AYL208" s="64"/>
      <c r="AYM208" s="64"/>
      <c r="AYN208" s="64"/>
      <c r="AYO208" s="64"/>
      <c r="AYP208" s="64"/>
      <c r="AYQ208" s="64"/>
      <c r="AYR208" s="64"/>
      <c r="AYS208" s="64"/>
      <c r="AYT208" s="64"/>
      <c r="AYU208" s="64"/>
      <c r="AYV208" s="64"/>
      <c r="AYW208" s="64"/>
      <c r="AYX208" s="64"/>
      <c r="AYY208" s="64"/>
      <c r="AYZ208" s="64"/>
      <c r="AZA208" s="64"/>
      <c r="AZB208" s="64"/>
      <c r="AZC208" s="64"/>
      <c r="AZD208" s="64"/>
      <c r="AZE208" s="64"/>
      <c r="AZF208" s="64"/>
      <c r="AZG208" s="64"/>
      <c r="AZH208" s="64"/>
      <c r="AZI208" s="64"/>
      <c r="AZJ208" s="64"/>
      <c r="AZK208" s="64"/>
      <c r="AZL208" s="64"/>
      <c r="AZM208" s="64"/>
      <c r="AZN208" s="64"/>
      <c r="AZO208" s="64"/>
      <c r="AZP208" s="64"/>
      <c r="AZQ208" s="64"/>
      <c r="AZR208" s="64"/>
      <c r="AZS208" s="64"/>
      <c r="AZT208" s="64"/>
      <c r="AZU208" s="64"/>
      <c r="AZV208" s="64"/>
      <c r="AZW208" s="64"/>
      <c r="AZX208" s="64"/>
      <c r="AZY208" s="64"/>
      <c r="AZZ208" s="64"/>
      <c r="BAA208" s="64"/>
      <c r="BAB208" s="64"/>
      <c r="BAC208" s="64"/>
      <c r="BAD208" s="64"/>
      <c r="BAE208" s="64"/>
      <c r="BAF208" s="64"/>
      <c r="BAG208" s="64"/>
      <c r="BAH208" s="64"/>
      <c r="BAI208" s="64"/>
      <c r="BAJ208" s="64"/>
      <c r="BAK208" s="64"/>
      <c r="BAL208" s="64"/>
      <c r="BAM208" s="64"/>
      <c r="BAN208" s="64"/>
      <c r="BAO208" s="64"/>
      <c r="BAP208" s="64"/>
      <c r="BAQ208" s="64"/>
      <c r="BAR208" s="64"/>
      <c r="BAS208" s="64"/>
      <c r="BAT208" s="64"/>
      <c r="BAU208" s="64"/>
      <c r="BAV208" s="64"/>
      <c r="BAW208" s="64"/>
      <c r="BAX208" s="64"/>
      <c r="BAY208" s="64"/>
      <c r="BAZ208" s="64"/>
      <c r="BBA208" s="64"/>
      <c r="BBB208" s="64"/>
      <c r="BBC208" s="64"/>
      <c r="BBD208" s="64"/>
      <c r="BBE208" s="64"/>
      <c r="BBF208" s="64"/>
      <c r="BBG208" s="64"/>
      <c r="BBH208" s="64"/>
      <c r="BBI208" s="64"/>
      <c r="BBJ208" s="64"/>
      <c r="BBK208" s="64"/>
      <c r="BBL208" s="64"/>
      <c r="BBM208" s="64"/>
      <c r="BBN208" s="64"/>
      <c r="BBO208" s="64"/>
      <c r="BBP208" s="64"/>
      <c r="BBQ208" s="64"/>
      <c r="BBR208" s="64"/>
      <c r="BBS208" s="64"/>
      <c r="BBT208" s="64"/>
      <c r="BBU208" s="64"/>
      <c r="BBV208" s="64"/>
      <c r="BBW208" s="64"/>
      <c r="BBX208" s="64"/>
      <c r="BBY208" s="64"/>
      <c r="BBZ208" s="64"/>
      <c r="BCA208" s="64"/>
      <c r="BCB208" s="64"/>
      <c r="BCC208" s="64"/>
      <c r="BCD208" s="64"/>
      <c r="BCE208" s="64"/>
      <c r="BCF208" s="64"/>
      <c r="BCG208" s="64"/>
      <c r="BCH208" s="64"/>
      <c r="BCI208" s="64"/>
      <c r="BCJ208" s="64"/>
      <c r="BCK208" s="64"/>
      <c r="BCL208" s="64"/>
      <c r="BCM208" s="64"/>
      <c r="BCN208" s="64"/>
      <c r="BCO208" s="64"/>
      <c r="BCP208" s="64"/>
      <c r="BCQ208" s="64"/>
      <c r="BCR208" s="64"/>
      <c r="BCS208" s="64"/>
      <c r="BCT208" s="64"/>
      <c r="BCU208" s="64"/>
      <c r="BCV208" s="64"/>
      <c r="BCW208" s="64"/>
      <c r="BCX208" s="64"/>
      <c r="BCY208" s="64"/>
      <c r="BCZ208" s="64"/>
      <c r="BDA208" s="64"/>
      <c r="BDB208" s="64"/>
      <c r="BDC208" s="64"/>
      <c r="BDD208" s="64"/>
      <c r="BDE208" s="64"/>
      <c r="BDF208" s="64"/>
      <c r="BDG208" s="64"/>
      <c r="BDH208" s="64"/>
      <c r="BDI208" s="64"/>
      <c r="BDJ208" s="64"/>
      <c r="BDK208" s="64"/>
      <c r="BDL208" s="64"/>
      <c r="BDM208" s="64"/>
      <c r="BDN208" s="64"/>
      <c r="BDO208" s="64"/>
      <c r="BDP208" s="64"/>
      <c r="BDQ208" s="64"/>
      <c r="BDR208" s="64"/>
      <c r="BDS208" s="64"/>
      <c r="BDT208" s="64"/>
      <c r="BDU208" s="64"/>
      <c r="BDV208" s="64"/>
      <c r="BDW208" s="64"/>
      <c r="BDX208" s="64"/>
      <c r="BDY208" s="64"/>
      <c r="BDZ208" s="64"/>
      <c r="BEA208" s="64"/>
      <c r="BEB208" s="64"/>
      <c r="BEC208" s="64"/>
      <c r="BED208" s="64"/>
      <c r="BEE208" s="64"/>
      <c r="BEF208" s="64"/>
      <c r="BEG208" s="64"/>
      <c r="BEH208" s="64"/>
      <c r="BEI208" s="64"/>
      <c r="BEJ208" s="64"/>
      <c r="BEK208" s="64"/>
      <c r="BEL208" s="64"/>
      <c r="BEM208" s="64"/>
      <c r="BEN208" s="64"/>
      <c r="BEO208" s="64"/>
      <c r="BEP208" s="64"/>
      <c r="BEQ208" s="64"/>
      <c r="BER208" s="64"/>
      <c r="BES208" s="64"/>
      <c r="BET208" s="64"/>
      <c r="BEU208" s="64"/>
      <c r="BEV208" s="64"/>
      <c r="BEW208" s="64"/>
      <c r="BEX208" s="64"/>
      <c r="BEY208" s="64"/>
      <c r="BEZ208" s="64"/>
      <c r="BFA208" s="64"/>
      <c r="BFB208" s="64"/>
      <c r="BFC208" s="64"/>
      <c r="BFD208" s="64"/>
      <c r="BFE208" s="64"/>
      <c r="BFF208" s="64"/>
      <c r="BFG208" s="64"/>
      <c r="BFH208" s="64"/>
      <c r="BFI208" s="64"/>
      <c r="BFJ208" s="64"/>
      <c r="BFK208" s="64"/>
      <c r="BFL208" s="64"/>
      <c r="BFM208" s="64"/>
      <c r="BFN208" s="64"/>
      <c r="BFO208" s="64"/>
      <c r="BFP208" s="64"/>
      <c r="BFQ208" s="64"/>
      <c r="BFR208" s="64"/>
      <c r="BFS208" s="64"/>
      <c r="BFT208" s="64"/>
      <c r="BFU208" s="64"/>
      <c r="BFV208" s="64"/>
      <c r="BFW208" s="64"/>
      <c r="BFX208" s="64"/>
      <c r="BFY208" s="64"/>
      <c r="BFZ208" s="64"/>
      <c r="BGA208" s="64"/>
      <c r="BGB208" s="64"/>
      <c r="BGD208" s="64"/>
      <c r="BGF208" s="64"/>
      <c r="BGG208" s="64"/>
      <c r="BGH208" s="64"/>
      <c r="BGI208" s="64"/>
      <c r="BGJ208" s="64"/>
      <c r="BGK208" s="64"/>
      <c r="BGL208" s="64"/>
      <c r="BGM208" s="64"/>
      <c r="BGR208" s="64"/>
      <c r="BGS208" s="64"/>
      <c r="BGT208" s="64"/>
      <c r="BGU208" s="64"/>
      <c r="BGV208" s="64"/>
      <c r="BGW208" s="64"/>
      <c r="BGX208" s="64"/>
      <c r="BGY208" s="64"/>
      <c r="BGZ208" s="64"/>
      <c r="BHA208" s="64"/>
      <c r="BHB208" s="64"/>
      <c r="BHC208" s="64"/>
      <c r="BHD208" s="64"/>
      <c r="BHE208" s="64"/>
      <c r="BHF208" s="64"/>
      <c r="BHG208" s="64"/>
      <c r="BHH208" s="64"/>
      <c r="BHI208" s="64"/>
      <c r="BHJ208" s="64"/>
      <c r="BHK208" s="64"/>
      <c r="BHL208" s="64"/>
      <c r="BHM208" s="64"/>
      <c r="BHN208" s="64"/>
      <c r="BHO208" s="64"/>
      <c r="BHP208" s="64"/>
      <c r="BHQ208" s="64"/>
      <c r="BHR208" s="64"/>
      <c r="BHS208" s="64"/>
      <c r="BHT208" s="64"/>
      <c r="BHU208" s="64"/>
      <c r="BHV208" s="64"/>
      <c r="BHW208" s="64"/>
      <c r="BHX208" s="64"/>
      <c r="BHY208" s="64"/>
      <c r="BHZ208" s="64"/>
      <c r="BIA208" s="64"/>
      <c r="BIB208" s="64"/>
      <c r="BIC208" s="64"/>
      <c r="BID208" s="64"/>
      <c r="BIE208" s="64"/>
      <c r="BIF208" s="64"/>
      <c r="BIG208" s="64"/>
      <c r="BIH208" s="64"/>
      <c r="BII208" s="64"/>
      <c r="BIJ208" s="64"/>
      <c r="BIK208" s="64"/>
      <c r="BIL208" s="64"/>
      <c r="BIM208" s="64"/>
      <c r="BIN208" s="64"/>
      <c r="BIO208" s="64"/>
      <c r="BIP208" s="64"/>
      <c r="BIQ208" s="64"/>
      <c r="BIR208" s="64"/>
      <c r="BIS208" s="64"/>
      <c r="BIT208" s="64"/>
      <c r="BIU208" s="64"/>
      <c r="BIV208" s="64"/>
      <c r="BIW208" s="64"/>
      <c r="BIX208" s="64"/>
      <c r="BIY208" s="64"/>
      <c r="BIZ208" s="64"/>
      <c r="BJA208" s="64"/>
      <c r="BJB208" s="64"/>
      <c r="BJC208" s="64"/>
      <c r="BJD208" s="64"/>
      <c r="BJE208" s="64"/>
      <c r="BJF208" s="64"/>
      <c r="BJG208" s="64"/>
      <c r="BJH208" s="64"/>
      <c r="BJI208" s="64"/>
      <c r="BJJ208" s="64"/>
      <c r="BJK208" s="64"/>
      <c r="BJL208" s="64"/>
      <c r="BJM208" s="64"/>
      <c r="BJN208" s="64"/>
      <c r="BJO208" s="64"/>
      <c r="BJP208" s="64"/>
      <c r="BJQ208" s="64"/>
      <c r="BJR208" s="64"/>
      <c r="BJS208" s="64"/>
      <c r="BJT208" s="64"/>
      <c r="BJU208" s="64"/>
      <c r="BJV208" s="64"/>
      <c r="BJW208" s="64"/>
      <c r="BJX208" s="64"/>
      <c r="BJY208" s="64"/>
      <c r="BJZ208" s="64"/>
      <c r="BKA208" s="64"/>
      <c r="BKB208" s="64"/>
      <c r="BKC208" s="64"/>
      <c r="BKD208" s="64"/>
      <c r="BKE208" s="64"/>
      <c r="BKF208" s="64"/>
      <c r="BKG208" s="64"/>
      <c r="BKH208" s="64"/>
      <c r="BKI208" s="64"/>
      <c r="BKJ208" s="64"/>
      <c r="BKK208" s="64"/>
      <c r="BKL208" s="64"/>
      <c r="BKM208" s="64"/>
      <c r="BKN208" s="64"/>
      <c r="BKO208" s="64"/>
      <c r="BKP208" s="64"/>
      <c r="BKQ208" s="64"/>
      <c r="BKR208" s="64"/>
      <c r="BKS208" s="64"/>
      <c r="BKT208" s="64"/>
      <c r="BKU208" s="64"/>
      <c r="BKV208" s="64"/>
      <c r="BKW208" s="64"/>
      <c r="BKX208" s="64"/>
      <c r="BKY208" s="64"/>
      <c r="BKZ208" s="64"/>
      <c r="BLA208" s="64"/>
      <c r="BLB208" s="64"/>
      <c r="BLC208" s="64"/>
      <c r="BLD208" s="64"/>
      <c r="BLE208" s="64"/>
      <c r="BLF208" s="64"/>
      <c r="BLG208" s="64"/>
      <c r="BLH208" s="64"/>
      <c r="BLI208" s="64"/>
      <c r="BLJ208" s="64"/>
      <c r="BLK208" s="64"/>
      <c r="BLL208" s="64"/>
      <c r="BLM208" s="64"/>
      <c r="BLN208" s="64"/>
      <c r="BLO208" s="64"/>
      <c r="BLP208" s="64"/>
      <c r="BLQ208" s="64"/>
      <c r="BLR208" s="64"/>
      <c r="BLS208" s="64"/>
      <c r="BLT208" s="64"/>
      <c r="BLU208" s="64"/>
      <c r="BLV208" s="64"/>
      <c r="BLW208" s="64"/>
      <c r="BLX208" s="64"/>
      <c r="BLY208" s="64"/>
      <c r="BLZ208" s="64"/>
      <c r="BMA208" s="64"/>
      <c r="BMB208" s="64"/>
      <c r="BMC208" s="64"/>
      <c r="BMD208" s="64"/>
      <c r="BME208" s="64"/>
      <c r="BMF208" s="64"/>
      <c r="BMG208" s="64"/>
      <c r="BMH208" s="64"/>
      <c r="BMI208" s="64"/>
      <c r="BMJ208" s="64"/>
      <c r="BMK208" s="64"/>
      <c r="BML208" s="64"/>
      <c r="BMM208" s="64"/>
      <c r="BMN208" s="64"/>
      <c r="BMO208" s="64"/>
      <c r="BMP208" s="64"/>
      <c r="BMQ208" s="64"/>
      <c r="BMR208" s="64"/>
      <c r="BMS208" s="64"/>
      <c r="BMT208" s="64"/>
      <c r="BMU208" s="64"/>
      <c r="BMV208" s="64"/>
      <c r="BMW208" s="64"/>
      <c r="BMX208" s="64"/>
      <c r="BMY208" s="64"/>
      <c r="BMZ208" s="64"/>
      <c r="BNA208" s="64"/>
      <c r="BNB208" s="64"/>
      <c r="BNC208" s="64"/>
      <c r="BND208" s="64"/>
      <c r="BNE208" s="64"/>
      <c r="BNF208" s="64"/>
      <c r="BNG208" s="64"/>
      <c r="BNH208" s="64"/>
      <c r="BNI208" s="64"/>
      <c r="BNJ208" s="64"/>
      <c r="BNK208" s="64"/>
      <c r="BNL208" s="64"/>
      <c r="BNM208" s="64"/>
      <c r="BNN208" s="64"/>
      <c r="BNO208" s="64"/>
      <c r="BNP208" s="64"/>
      <c r="BNQ208" s="64"/>
      <c r="BNR208" s="64"/>
      <c r="BNS208" s="64"/>
      <c r="BNT208" s="64"/>
      <c r="BNU208" s="64"/>
      <c r="BNV208" s="64"/>
      <c r="BNW208" s="64"/>
      <c r="BNX208" s="64"/>
      <c r="BNY208" s="64"/>
      <c r="BNZ208" s="64"/>
      <c r="BOA208" s="64"/>
      <c r="BOB208" s="64"/>
      <c r="BOC208" s="64"/>
      <c r="BOD208" s="64"/>
      <c r="BOE208" s="64"/>
      <c r="BOF208" s="64"/>
      <c r="BOG208" s="64"/>
      <c r="BOH208" s="64"/>
      <c r="BOI208" s="64"/>
      <c r="BOJ208" s="64"/>
      <c r="BOK208" s="64"/>
      <c r="BOL208" s="64"/>
      <c r="BOM208" s="64"/>
      <c r="BON208" s="64"/>
      <c r="BOO208" s="64"/>
      <c r="BOP208" s="64"/>
      <c r="BOQ208" s="64"/>
      <c r="BOR208" s="64"/>
      <c r="BOS208" s="64"/>
      <c r="BOT208" s="64"/>
      <c r="BOU208" s="64"/>
      <c r="BOV208" s="64"/>
      <c r="BOW208" s="64"/>
      <c r="BOX208" s="64"/>
      <c r="BOY208" s="64"/>
      <c r="BOZ208" s="64"/>
      <c r="BPA208" s="64"/>
      <c r="BPB208" s="64"/>
      <c r="BPC208" s="64"/>
      <c r="BPD208" s="64"/>
      <c r="BPE208" s="64"/>
      <c r="BPF208" s="64"/>
      <c r="BPG208" s="64"/>
      <c r="BPH208" s="64"/>
      <c r="BPI208" s="64"/>
      <c r="BPJ208" s="64"/>
      <c r="BPK208" s="64"/>
      <c r="BPL208" s="64"/>
      <c r="BPM208" s="64"/>
      <c r="BPN208" s="64"/>
      <c r="BPO208" s="64"/>
      <c r="BPP208" s="64"/>
      <c r="BPQ208" s="64"/>
      <c r="BPR208" s="64"/>
      <c r="BPS208" s="64"/>
      <c r="BPT208" s="64"/>
      <c r="BPU208" s="64"/>
      <c r="BPV208" s="64"/>
      <c r="BPW208" s="64"/>
      <c r="BPX208" s="64"/>
      <c r="BPZ208" s="64"/>
      <c r="BQB208" s="64"/>
      <c r="BQC208" s="64"/>
      <c r="BQD208" s="64"/>
      <c r="BQE208" s="64"/>
      <c r="BQF208" s="64"/>
      <c r="BQG208" s="64"/>
      <c r="BQH208" s="64"/>
      <c r="BQI208" s="64"/>
      <c r="BQN208" s="64"/>
      <c r="BQO208" s="64"/>
      <c r="BQP208" s="64"/>
      <c r="BQQ208" s="64"/>
      <c r="BQR208" s="64"/>
      <c r="BQS208" s="64"/>
      <c r="BQT208" s="64"/>
      <c r="BQU208" s="64"/>
      <c r="BQV208" s="64"/>
      <c r="BQW208" s="64"/>
      <c r="BQX208" s="64"/>
      <c r="BQY208" s="64"/>
      <c r="BQZ208" s="64"/>
      <c r="BRA208" s="64"/>
      <c r="BRB208" s="64"/>
      <c r="BRC208" s="64"/>
      <c r="BRD208" s="64"/>
      <c r="BRE208" s="64"/>
      <c r="BRF208" s="64"/>
      <c r="BRG208" s="64"/>
      <c r="BRH208" s="64"/>
      <c r="BRI208" s="64"/>
      <c r="BRJ208" s="64"/>
      <c r="BRK208" s="64"/>
      <c r="BRL208" s="64"/>
      <c r="BRM208" s="64"/>
      <c r="BRN208" s="64"/>
      <c r="BRO208" s="64"/>
      <c r="BRP208" s="64"/>
      <c r="BRQ208" s="64"/>
      <c r="BRR208" s="64"/>
      <c r="BRS208" s="64"/>
      <c r="BRT208" s="64"/>
      <c r="BRU208" s="64"/>
      <c r="BRV208" s="64"/>
      <c r="BRW208" s="64"/>
      <c r="BRX208" s="64"/>
      <c r="BRY208" s="64"/>
      <c r="BRZ208" s="64"/>
      <c r="BSA208" s="64"/>
      <c r="BSB208" s="64"/>
      <c r="BSC208" s="64"/>
      <c r="BSD208" s="64"/>
      <c r="BSE208" s="64"/>
      <c r="BSF208" s="64"/>
      <c r="BSG208" s="64"/>
      <c r="BSH208" s="64"/>
      <c r="BSI208" s="64"/>
      <c r="BSJ208" s="64"/>
      <c r="BSK208" s="64"/>
      <c r="BSL208" s="64"/>
      <c r="BSM208" s="64"/>
      <c r="BSN208" s="64"/>
      <c r="BSO208" s="64"/>
      <c r="BSP208" s="64"/>
      <c r="BSQ208" s="64"/>
      <c r="BSR208" s="64"/>
      <c r="BSS208" s="64"/>
      <c r="BST208" s="64"/>
      <c r="BSU208" s="64"/>
      <c r="BSV208" s="64"/>
      <c r="BSW208" s="64"/>
      <c r="BSX208" s="64"/>
      <c r="BSY208" s="64"/>
      <c r="BSZ208" s="64"/>
      <c r="BTA208" s="64"/>
      <c r="BTB208" s="64"/>
      <c r="BTC208" s="64"/>
      <c r="BTD208" s="64"/>
      <c r="BTE208" s="64"/>
      <c r="BTF208" s="64"/>
      <c r="BTG208" s="64"/>
      <c r="BTH208" s="64"/>
      <c r="BTI208" s="64"/>
      <c r="BTJ208" s="64"/>
      <c r="BTK208" s="64"/>
      <c r="BTL208" s="64"/>
      <c r="BTM208" s="64"/>
      <c r="BTN208" s="64"/>
      <c r="BTO208" s="64"/>
      <c r="BTP208" s="64"/>
      <c r="BTQ208" s="64"/>
      <c r="BTR208" s="64"/>
      <c r="BTS208" s="64"/>
      <c r="BTT208" s="64"/>
      <c r="BTU208" s="64"/>
      <c r="BTV208" s="64"/>
      <c r="BTW208" s="64"/>
      <c r="BTX208" s="64"/>
      <c r="BTY208" s="64"/>
      <c r="BTZ208" s="64"/>
      <c r="BUA208" s="64"/>
      <c r="BUB208" s="64"/>
      <c r="BUC208" s="64"/>
      <c r="BUD208" s="64"/>
      <c r="BUE208" s="64"/>
      <c r="BUF208" s="64"/>
      <c r="BUG208" s="64"/>
      <c r="BUH208" s="64"/>
      <c r="BUI208" s="64"/>
      <c r="BUJ208" s="64"/>
      <c r="BUK208" s="64"/>
      <c r="BUL208" s="64"/>
      <c r="BUM208" s="64"/>
      <c r="BUN208" s="64"/>
      <c r="BUO208" s="64"/>
      <c r="BUP208" s="64"/>
      <c r="BUQ208" s="64"/>
      <c r="BUR208" s="64"/>
      <c r="BUS208" s="64"/>
      <c r="BUT208" s="64"/>
      <c r="BUU208" s="64"/>
      <c r="BUV208" s="64"/>
      <c r="BUW208" s="64"/>
      <c r="BUX208" s="64"/>
      <c r="BUY208" s="64"/>
      <c r="BUZ208" s="64"/>
      <c r="BVA208" s="64"/>
      <c r="BVB208" s="64"/>
      <c r="BVC208" s="64"/>
      <c r="BVD208" s="64"/>
      <c r="BVE208" s="64"/>
      <c r="BVF208" s="64"/>
      <c r="BVG208" s="64"/>
      <c r="BVH208" s="64"/>
      <c r="BVI208" s="64"/>
      <c r="BVJ208" s="64"/>
      <c r="BVK208" s="64"/>
      <c r="BVL208" s="64"/>
      <c r="BVM208" s="64"/>
      <c r="BVN208" s="64"/>
      <c r="BVO208" s="64"/>
      <c r="BVP208" s="64"/>
      <c r="BVQ208" s="64"/>
      <c r="BVR208" s="64"/>
      <c r="BVS208" s="64"/>
      <c r="BVT208" s="64"/>
      <c r="BVU208" s="64"/>
      <c r="BVV208" s="64"/>
      <c r="BVW208" s="64"/>
      <c r="BVX208" s="64"/>
      <c r="BVY208" s="64"/>
      <c r="BVZ208" s="64"/>
      <c r="BWA208" s="64"/>
      <c r="BWB208" s="64"/>
      <c r="BWC208" s="64"/>
      <c r="BWD208" s="64"/>
      <c r="BWE208" s="64"/>
      <c r="BWF208" s="64"/>
      <c r="BWG208" s="64"/>
      <c r="BWH208" s="64"/>
      <c r="BWI208" s="64"/>
      <c r="BWJ208" s="64"/>
      <c r="BWK208" s="64"/>
      <c r="BWL208" s="64"/>
      <c r="BWM208" s="64"/>
      <c r="BWN208" s="64"/>
      <c r="BWO208" s="64"/>
      <c r="BWP208" s="64"/>
      <c r="BWQ208" s="64"/>
      <c r="BWR208" s="64"/>
      <c r="BWS208" s="64"/>
      <c r="BWT208" s="64"/>
      <c r="BWU208" s="64"/>
      <c r="BWV208" s="64"/>
      <c r="BWW208" s="64"/>
      <c r="BWX208" s="64"/>
      <c r="BWY208" s="64"/>
      <c r="BWZ208" s="64"/>
      <c r="BXA208" s="64"/>
      <c r="BXB208" s="64"/>
      <c r="BXC208" s="64"/>
      <c r="BXD208" s="64"/>
      <c r="BXE208" s="64"/>
      <c r="BXF208" s="64"/>
      <c r="BXG208" s="64"/>
      <c r="BXH208" s="64"/>
      <c r="BXI208" s="64"/>
      <c r="BXJ208" s="64"/>
      <c r="BXK208" s="64"/>
      <c r="BXL208" s="64"/>
      <c r="BXM208" s="64"/>
      <c r="BXN208" s="64"/>
      <c r="BXO208" s="64"/>
      <c r="BXP208" s="64"/>
      <c r="BXQ208" s="64"/>
      <c r="BXR208" s="64"/>
      <c r="BXS208" s="64"/>
      <c r="BXT208" s="64"/>
      <c r="BXU208" s="64"/>
      <c r="BXV208" s="64"/>
      <c r="BXW208" s="64"/>
      <c r="BXX208" s="64"/>
      <c r="BXY208" s="64"/>
      <c r="BXZ208" s="64"/>
      <c r="BYA208" s="64"/>
      <c r="BYB208" s="64"/>
      <c r="BYC208" s="64"/>
      <c r="BYD208" s="64"/>
      <c r="BYE208" s="64"/>
      <c r="BYF208" s="64"/>
      <c r="BYG208" s="64"/>
      <c r="BYH208" s="64"/>
      <c r="BYI208" s="64"/>
      <c r="BYJ208" s="64"/>
      <c r="BYK208" s="64"/>
      <c r="BYL208" s="64"/>
      <c r="BYM208" s="64"/>
      <c r="BYN208" s="64"/>
      <c r="BYO208" s="64"/>
      <c r="BYP208" s="64"/>
      <c r="BYQ208" s="64"/>
      <c r="BYR208" s="64"/>
      <c r="BYS208" s="64"/>
      <c r="BYT208" s="64"/>
      <c r="BYU208" s="64"/>
      <c r="BYV208" s="64"/>
      <c r="BYW208" s="64"/>
      <c r="BYX208" s="64"/>
      <c r="BYY208" s="64"/>
      <c r="BYZ208" s="64"/>
      <c r="BZA208" s="64"/>
      <c r="BZB208" s="64"/>
      <c r="BZC208" s="64"/>
      <c r="BZD208" s="64"/>
      <c r="BZE208" s="64"/>
      <c r="BZF208" s="64"/>
      <c r="BZG208" s="64"/>
      <c r="BZH208" s="64"/>
      <c r="BZI208" s="64"/>
      <c r="BZJ208" s="64"/>
      <c r="BZK208" s="64"/>
      <c r="BZL208" s="64"/>
      <c r="BZM208" s="64"/>
      <c r="BZN208" s="64"/>
      <c r="BZO208" s="64"/>
      <c r="BZP208" s="64"/>
      <c r="BZQ208" s="64"/>
      <c r="BZR208" s="64"/>
      <c r="BZS208" s="64"/>
      <c r="BZT208" s="64"/>
      <c r="BZV208" s="64"/>
      <c r="BZX208" s="64"/>
      <c r="BZY208" s="64"/>
      <c r="BZZ208" s="64"/>
      <c r="CAA208" s="64"/>
      <c r="CAB208" s="64"/>
      <c r="CAC208" s="64"/>
      <c r="CAD208" s="64"/>
      <c r="CAE208" s="64"/>
      <c r="CAJ208" s="64"/>
      <c r="CAK208" s="64"/>
      <c r="CAL208" s="64"/>
      <c r="CAM208" s="64"/>
      <c r="CAN208" s="64"/>
      <c r="CAO208" s="64"/>
      <c r="CAP208" s="64"/>
      <c r="CAQ208" s="64"/>
      <c r="CAR208" s="64"/>
      <c r="CAS208" s="64"/>
      <c r="CAT208" s="64"/>
      <c r="CAU208" s="64"/>
      <c r="CAV208" s="64"/>
      <c r="CAW208" s="64"/>
      <c r="CAX208" s="64"/>
      <c r="CAY208" s="64"/>
      <c r="CAZ208" s="64"/>
      <c r="CBA208" s="64"/>
      <c r="CBB208" s="64"/>
      <c r="CBC208" s="64"/>
      <c r="CBD208" s="64"/>
      <c r="CBE208" s="64"/>
      <c r="CBF208" s="64"/>
      <c r="CBG208" s="64"/>
      <c r="CBH208" s="64"/>
      <c r="CBI208" s="64"/>
      <c r="CBJ208" s="64"/>
      <c r="CBK208" s="64"/>
      <c r="CBL208" s="64"/>
      <c r="CBM208" s="64"/>
      <c r="CBN208" s="64"/>
      <c r="CBO208" s="64"/>
      <c r="CBP208" s="64"/>
      <c r="CBQ208" s="64"/>
      <c r="CBR208" s="64"/>
      <c r="CBS208" s="64"/>
      <c r="CBT208" s="64"/>
      <c r="CBU208" s="64"/>
      <c r="CBV208" s="64"/>
      <c r="CBW208" s="64"/>
      <c r="CBX208" s="64"/>
      <c r="CBY208" s="64"/>
      <c r="CBZ208" s="64"/>
      <c r="CCA208" s="64"/>
      <c r="CCB208" s="64"/>
      <c r="CCC208" s="64"/>
      <c r="CCD208" s="64"/>
      <c r="CCE208" s="64"/>
      <c r="CCF208" s="64"/>
      <c r="CCG208" s="64"/>
      <c r="CCH208" s="64"/>
      <c r="CCI208" s="64"/>
      <c r="CCJ208" s="64"/>
      <c r="CCK208" s="64"/>
      <c r="CCL208" s="64"/>
      <c r="CCM208" s="64"/>
      <c r="CCN208" s="64"/>
      <c r="CCO208" s="64"/>
      <c r="CCP208" s="64"/>
      <c r="CCQ208" s="64"/>
      <c r="CCR208" s="64"/>
      <c r="CCS208" s="64"/>
      <c r="CCT208" s="64"/>
      <c r="CCU208" s="64"/>
      <c r="CCV208" s="64"/>
      <c r="CCW208" s="64"/>
      <c r="CCX208" s="64"/>
      <c r="CCY208" s="64"/>
      <c r="CCZ208" s="64"/>
      <c r="CDA208" s="64"/>
      <c r="CDB208" s="64"/>
      <c r="CDC208" s="64"/>
      <c r="CDD208" s="64"/>
      <c r="CDE208" s="64"/>
      <c r="CDF208" s="64"/>
      <c r="CDG208" s="64"/>
      <c r="CDH208" s="64"/>
      <c r="CDI208" s="64"/>
      <c r="CDJ208" s="64"/>
      <c r="CDK208" s="64"/>
      <c r="CDL208" s="64"/>
      <c r="CDM208" s="64"/>
      <c r="CDN208" s="64"/>
      <c r="CDO208" s="64"/>
      <c r="CDP208" s="64"/>
      <c r="CDQ208" s="64"/>
      <c r="CDR208" s="64"/>
      <c r="CDS208" s="64"/>
      <c r="CDT208" s="64"/>
      <c r="CDU208" s="64"/>
      <c r="CDV208" s="64"/>
      <c r="CDW208" s="64"/>
      <c r="CDX208" s="64"/>
      <c r="CDY208" s="64"/>
      <c r="CDZ208" s="64"/>
      <c r="CEA208" s="64"/>
      <c r="CEB208" s="64"/>
      <c r="CEC208" s="64"/>
      <c r="CED208" s="64"/>
      <c r="CEE208" s="64"/>
      <c r="CEF208" s="64"/>
      <c r="CEG208" s="64"/>
      <c r="CEH208" s="64"/>
      <c r="CEI208" s="64"/>
      <c r="CEJ208" s="64"/>
      <c r="CEK208" s="64"/>
      <c r="CEL208" s="64"/>
      <c r="CEM208" s="64"/>
      <c r="CEN208" s="64"/>
      <c r="CEO208" s="64"/>
      <c r="CEP208" s="64"/>
      <c r="CEQ208" s="64"/>
      <c r="CER208" s="64"/>
      <c r="CES208" s="64"/>
      <c r="CET208" s="64"/>
      <c r="CEU208" s="64"/>
      <c r="CEV208" s="64"/>
      <c r="CEW208" s="64"/>
      <c r="CEX208" s="64"/>
      <c r="CEY208" s="64"/>
      <c r="CEZ208" s="64"/>
      <c r="CFA208" s="64"/>
      <c r="CFB208" s="64"/>
      <c r="CFC208" s="64"/>
      <c r="CFD208" s="64"/>
      <c r="CFE208" s="64"/>
      <c r="CFF208" s="64"/>
      <c r="CFG208" s="64"/>
      <c r="CFH208" s="64"/>
      <c r="CFI208" s="64"/>
      <c r="CFJ208" s="64"/>
      <c r="CFK208" s="64"/>
      <c r="CFL208" s="64"/>
      <c r="CFM208" s="64"/>
      <c r="CFN208" s="64"/>
      <c r="CFO208" s="64"/>
      <c r="CFP208" s="64"/>
      <c r="CFQ208" s="64"/>
      <c r="CFR208" s="64"/>
      <c r="CFS208" s="64"/>
      <c r="CFT208" s="64"/>
      <c r="CFU208" s="64"/>
      <c r="CFV208" s="64"/>
      <c r="CFW208" s="64"/>
      <c r="CFX208" s="64"/>
      <c r="CFY208" s="64"/>
      <c r="CFZ208" s="64"/>
      <c r="CGA208" s="64"/>
      <c r="CGB208" s="64"/>
      <c r="CGC208" s="64"/>
      <c r="CGD208" s="64"/>
      <c r="CGE208" s="64"/>
      <c r="CGF208" s="64"/>
      <c r="CGG208" s="64"/>
      <c r="CGH208" s="64"/>
      <c r="CGI208" s="64"/>
      <c r="CGJ208" s="64"/>
      <c r="CGK208" s="64"/>
      <c r="CGL208" s="64"/>
      <c r="CGM208" s="64"/>
      <c r="CGN208" s="64"/>
      <c r="CGO208" s="64"/>
      <c r="CGP208" s="64"/>
      <c r="CGQ208" s="64"/>
      <c r="CGR208" s="64"/>
      <c r="CGS208" s="64"/>
      <c r="CGT208" s="64"/>
      <c r="CGU208" s="64"/>
      <c r="CGV208" s="64"/>
      <c r="CGW208" s="64"/>
      <c r="CGX208" s="64"/>
      <c r="CGY208" s="64"/>
      <c r="CGZ208" s="64"/>
      <c r="CHA208" s="64"/>
      <c r="CHB208" s="64"/>
      <c r="CHC208" s="64"/>
      <c r="CHD208" s="64"/>
      <c r="CHE208" s="64"/>
      <c r="CHF208" s="64"/>
      <c r="CHG208" s="64"/>
      <c r="CHH208" s="64"/>
      <c r="CHI208" s="64"/>
      <c r="CHJ208" s="64"/>
      <c r="CHK208" s="64"/>
      <c r="CHL208" s="64"/>
      <c r="CHM208" s="64"/>
      <c r="CHN208" s="64"/>
      <c r="CHO208" s="64"/>
      <c r="CHP208" s="64"/>
      <c r="CHQ208" s="64"/>
      <c r="CHR208" s="64"/>
      <c r="CHS208" s="64"/>
      <c r="CHT208" s="64"/>
      <c r="CHU208" s="64"/>
      <c r="CHV208" s="64"/>
      <c r="CHW208" s="64"/>
      <c r="CHX208" s="64"/>
      <c r="CHY208" s="64"/>
      <c r="CHZ208" s="64"/>
      <c r="CIA208" s="64"/>
      <c r="CIB208" s="64"/>
      <c r="CIC208" s="64"/>
      <c r="CID208" s="64"/>
      <c r="CIE208" s="64"/>
      <c r="CIF208" s="64"/>
      <c r="CIG208" s="64"/>
      <c r="CIH208" s="64"/>
      <c r="CII208" s="64"/>
      <c r="CIJ208" s="64"/>
      <c r="CIK208" s="64"/>
      <c r="CIL208" s="64"/>
      <c r="CIM208" s="64"/>
      <c r="CIN208" s="64"/>
      <c r="CIO208" s="64"/>
      <c r="CIP208" s="64"/>
      <c r="CIQ208" s="64"/>
      <c r="CIR208" s="64"/>
      <c r="CIS208" s="64"/>
      <c r="CIT208" s="64"/>
      <c r="CIU208" s="64"/>
      <c r="CIV208" s="64"/>
      <c r="CIW208" s="64"/>
      <c r="CIX208" s="64"/>
      <c r="CIY208" s="64"/>
      <c r="CIZ208" s="64"/>
      <c r="CJA208" s="64"/>
      <c r="CJB208" s="64"/>
      <c r="CJC208" s="64"/>
      <c r="CJD208" s="64"/>
      <c r="CJE208" s="64"/>
      <c r="CJF208" s="64"/>
      <c r="CJG208" s="64"/>
      <c r="CJH208" s="64"/>
      <c r="CJI208" s="64"/>
      <c r="CJJ208" s="64"/>
      <c r="CJK208" s="64"/>
      <c r="CJL208" s="64"/>
      <c r="CJM208" s="64"/>
      <c r="CJN208" s="64"/>
      <c r="CJO208" s="64"/>
      <c r="CJP208" s="64"/>
      <c r="CJR208" s="64"/>
      <c r="CJT208" s="64"/>
      <c r="CJU208" s="64"/>
      <c r="CJV208" s="64"/>
      <c r="CJW208" s="64"/>
      <c r="CJX208" s="64"/>
      <c r="CJY208" s="64"/>
      <c r="CJZ208" s="64"/>
      <c r="CKA208" s="64"/>
      <c r="CKF208" s="64"/>
      <c r="CKG208" s="64"/>
      <c r="CKH208" s="64"/>
      <c r="CKI208" s="64"/>
      <c r="CKJ208" s="64"/>
      <c r="CKK208" s="64"/>
      <c r="CKL208" s="64"/>
      <c r="CKM208" s="64"/>
      <c r="CKN208" s="64"/>
      <c r="CKO208" s="64"/>
      <c r="CKP208" s="64"/>
      <c r="CKQ208" s="64"/>
      <c r="CKR208" s="64"/>
      <c r="CKS208" s="64"/>
      <c r="CKT208" s="64"/>
      <c r="CKU208" s="64"/>
      <c r="CKV208" s="64"/>
      <c r="CKW208" s="64"/>
      <c r="CKX208" s="64"/>
      <c r="CKY208" s="64"/>
      <c r="CKZ208" s="64"/>
      <c r="CLA208" s="64"/>
      <c r="CLB208" s="64"/>
      <c r="CLC208" s="64"/>
      <c r="CLD208" s="64"/>
      <c r="CLE208" s="64"/>
      <c r="CLF208" s="64"/>
      <c r="CLG208" s="64"/>
      <c r="CLH208" s="64"/>
      <c r="CLI208" s="64"/>
      <c r="CLJ208" s="64"/>
      <c r="CLK208" s="64"/>
      <c r="CLL208" s="64"/>
      <c r="CLM208" s="64"/>
      <c r="CLN208" s="64"/>
      <c r="CLO208" s="64"/>
      <c r="CLP208" s="64"/>
      <c r="CLQ208" s="64"/>
      <c r="CLR208" s="64"/>
      <c r="CLS208" s="64"/>
      <c r="CLT208" s="64"/>
      <c r="CLU208" s="64"/>
      <c r="CLV208" s="64"/>
      <c r="CLW208" s="64"/>
      <c r="CLX208" s="64"/>
      <c r="CLY208" s="64"/>
      <c r="CLZ208" s="64"/>
      <c r="CMA208" s="64"/>
      <c r="CMB208" s="64"/>
      <c r="CMC208" s="64"/>
      <c r="CMD208" s="64"/>
      <c r="CME208" s="64"/>
      <c r="CMF208" s="64"/>
      <c r="CMG208" s="64"/>
      <c r="CMH208" s="64"/>
      <c r="CMI208" s="64"/>
      <c r="CMJ208" s="64"/>
      <c r="CMK208" s="64"/>
      <c r="CML208" s="64"/>
      <c r="CMM208" s="64"/>
      <c r="CMN208" s="64"/>
      <c r="CMO208" s="64"/>
      <c r="CMP208" s="64"/>
      <c r="CMQ208" s="64"/>
      <c r="CMR208" s="64"/>
      <c r="CMS208" s="64"/>
      <c r="CMT208" s="64"/>
      <c r="CMU208" s="64"/>
      <c r="CMV208" s="64"/>
      <c r="CMW208" s="64"/>
      <c r="CMX208" s="64"/>
      <c r="CMY208" s="64"/>
      <c r="CMZ208" s="64"/>
      <c r="CNA208" s="64"/>
      <c r="CNB208" s="64"/>
      <c r="CNC208" s="64"/>
      <c r="CND208" s="64"/>
      <c r="CNE208" s="64"/>
      <c r="CNF208" s="64"/>
      <c r="CNG208" s="64"/>
      <c r="CNH208" s="64"/>
      <c r="CNI208" s="64"/>
      <c r="CNJ208" s="64"/>
      <c r="CNK208" s="64"/>
      <c r="CNL208" s="64"/>
      <c r="CNM208" s="64"/>
      <c r="CNN208" s="64"/>
      <c r="CNO208" s="64"/>
      <c r="CNP208" s="64"/>
      <c r="CNQ208" s="64"/>
      <c r="CNR208" s="64"/>
      <c r="CNS208" s="64"/>
      <c r="CNT208" s="64"/>
      <c r="CNU208" s="64"/>
      <c r="CNV208" s="64"/>
      <c r="CNW208" s="64"/>
      <c r="CNX208" s="64"/>
      <c r="CNY208" s="64"/>
      <c r="CNZ208" s="64"/>
      <c r="COA208" s="64"/>
      <c r="COB208" s="64"/>
      <c r="COC208" s="64"/>
      <c r="COD208" s="64"/>
      <c r="COE208" s="64"/>
      <c r="COF208" s="64"/>
      <c r="COG208" s="64"/>
      <c r="COH208" s="64"/>
      <c r="COI208" s="64"/>
      <c r="COJ208" s="64"/>
      <c r="COK208" s="64"/>
      <c r="COL208" s="64"/>
      <c r="COM208" s="64"/>
      <c r="CON208" s="64"/>
      <c r="COO208" s="64"/>
      <c r="COP208" s="64"/>
      <c r="COQ208" s="64"/>
      <c r="COR208" s="64"/>
      <c r="COS208" s="64"/>
      <c r="COT208" s="64"/>
      <c r="COU208" s="64"/>
      <c r="COV208" s="64"/>
      <c r="COW208" s="64"/>
      <c r="COX208" s="64"/>
      <c r="COY208" s="64"/>
      <c r="COZ208" s="64"/>
      <c r="CPA208" s="64"/>
      <c r="CPB208" s="64"/>
      <c r="CPC208" s="64"/>
      <c r="CPD208" s="64"/>
      <c r="CPE208" s="64"/>
      <c r="CPF208" s="64"/>
      <c r="CPG208" s="64"/>
      <c r="CPH208" s="64"/>
      <c r="CPI208" s="64"/>
      <c r="CPJ208" s="64"/>
      <c r="CPK208" s="64"/>
      <c r="CPL208" s="64"/>
      <c r="CPM208" s="64"/>
      <c r="CPN208" s="64"/>
      <c r="CPO208" s="64"/>
      <c r="CPP208" s="64"/>
      <c r="CPQ208" s="64"/>
      <c r="CPR208" s="64"/>
      <c r="CPS208" s="64"/>
      <c r="CPT208" s="64"/>
      <c r="CPU208" s="64"/>
      <c r="CPV208" s="64"/>
      <c r="CPW208" s="64"/>
      <c r="CPX208" s="64"/>
      <c r="CPY208" s="64"/>
      <c r="CPZ208" s="64"/>
      <c r="CQA208" s="64"/>
      <c r="CQB208" s="64"/>
      <c r="CQC208" s="64"/>
      <c r="CQD208" s="64"/>
      <c r="CQE208" s="64"/>
      <c r="CQF208" s="64"/>
      <c r="CQG208" s="64"/>
      <c r="CQH208" s="64"/>
      <c r="CQI208" s="64"/>
      <c r="CQJ208" s="64"/>
      <c r="CQK208" s="64"/>
      <c r="CQL208" s="64"/>
      <c r="CQM208" s="64"/>
      <c r="CQN208" s="64"/>
      <c r="CQO208" s="64"/>
      <c r="CQP208" s="64"/>
      <c r="CQQ208" s="64"/>
      <c r="CQR208" s="64"/>
      <c r="CQS208" s="64"/>
      <c r="CQT208" s="64"/>
      <c r="CQU208" s="64"/>
      <c r="CQV208" s="64"/>
      <c r="CQW208" s="64"/>
      <c r="CQX208" s="64"/>
      <c r="CQY208" s="64"/>
      <c r="CQZ208" s="64"/>
      <c r="CRA208" s="64"/>
      <c r="CRB208" s="64"/>
      <c r="CRC208" s="64"/>
      <c r="CRD208" s="64"/>
      <c r="CRE208" s="64"/>
      <c r="CRF208" s="64"/>
      <c r="CRG208" s="64"/>
      <c r="CRH208" s="64"/>
      <c r="CRI208" s="64"/>
      <c r="CRJ208" s="64"/>
      <c r="CRK208" s="64"/>
      <c r="CRL208" s="64"/>
      <c r="CRM208" s="64"/>
      <c r="CRN208" s="64"/>
      <c r="CRO208" s="64"/>
      <c r="CRP208" s="64"/>
      <c r="CRQ208" s="64"/>
      <c r="CRR208" s="64"/>
      <c r="CRS208" s="64"/>
      <c r="CRT208" s="64"/>
      <c r="CRU208" s="64"/>
      <c r="CRV208" s="64"/>
      <c r="CRW208" s="64"/>
      <c r="CRX208" s="64"/>
      <c r="CRY208" s="64"/>
      <c r="CRZ208" s="64"/>
      <c r="CSA208" s="64"/>
      <c r="CSB208" s="64"/>
      <c r="CSC208" s="64"/>
      <c r="CSD208" s="64"/>
      <c r="CSE208" s="64"/>
      <c r="CSF208" s="64"/>
      <c r="CSG208" s="64"/>
      <c r="CSH208" s="64"/>
      <c r="CSI208" s="64"/>
      <c r="CSJ208" s="64"/>
      <c r="CSK208" s="64"/>
      <c r="CSL208" s="64"/>
      <c r="CSM208" s="64"/>
      <c r="CSN208" s="64"/>
      <c r="CSO208" s="64"/>
      <c r="CSP208" s="64"/>
      <c r="CSQ208" s="64"/>
      <c r="CSR208" s="64"/>
      <c r="CSS208" s="64"/>
      <c r="CST208" s="64"/>
      <c r="CSU208" s="64"/>
      <c r="CSV208" s="64"/>
      <c r="CSW208" s="64"/>
      <c r="CSX208" s="64"/>
      <c r="CSY208" s="64"/>
      <c r="CSZ208" s="64"/>
      <c r="CTA208" s="64"/>
      <c r="CTB208" s="64"/>
      <c r="CTC208" s="64"/>
      <c r="CTD208" s="64"/>
      <c r="CTE208" s="64"/>
      <c r="CTF208" s="64"/>
      <c r="CTG208" s="64"/>
      <c r="CTH208" s="64"/>
      <c r="CTI208" s="64"/>
      <c r="CTJ208" s="64"/>
      <c r="CTK208" s="64"/>
      <c r="CTL208" s="64"/>
      <c r="CTN208" s="64"/>
      <c r="CTP208" s="64"/>
      <c r="CTQ208" s="64"/>
      <c r="CTR208" s="64"/>
      <c r="CTS208" s="64"/>
      <c r="CTT208" s="64"/>
      <c r="CTU208" s="64"/>
      <c r="CTV208" s="64"/>
      <c r="CTW208" s="64"/>
      <c r="CUB208" s="64"/>
      <c r="CUC208" s="64"/>
      <c r="CUD208" s="64"/>
      <c r="CUE208" s="64"/>
      <c r="CUF208" s="64"/>
      <c r="CUG208" s="64"/>
      <c r="CUH208" s="64"/>
      <c r="CUI208" s="64"/>
      <c r="CUJ208" s="64"/>
      <c r="CUK208" s="64"/>
      <c r="CUL208" s="64"/>
      <c r="CUM208" s="64"/>
      <c r="CUN208" s="64"/>
      <c r="CUO208" s="64"/>
      <c r="CUP208" s="64"/>
      <c r="CUQ208" s="64"/>
      <c r="CUR208" s="64"/>
      <c r="CUS208" s="64"/>
      <c r="CUT208" s="64"/>
      <c r="CUU208" s="64"/>
      <c r="CUV208" s="64"/>
      <c r="CUW208" s="64"/>
      <c r="CUX208" s="64"/>
      <c r="CUY208" s="64"/>
      <c r="CUZ208" s="64"/>
      <c r="CVA208" s="64"/>
      <c r="CVB208" s="64"/>
      <c r="CVC208" s="64"/>
      <c r="CVD208" s="64"/>
      <c r="CVE208" s="64"/>
      <c r="CVF208" s="64"/>
      <c r="CVG208" s="64"/>
      <c r="CVH208" s="64"/>
      <c r="CVI208" s="64"/>
      <c r="CVJ208" s="64"/>
      <c r="CVK208" s="64"/>
      <c r="CVL208" s="64"/>
      <c r="CVM208" s="64"/>
      <c r="CVN208" s="64"/>
      <c r="CVO208" s="64"/>
      <c r="CVP208" s="64"/>
      <c r="CVQ208" s="64"/>
      <c r="CVR208" s="64"/>
      <c r="CVS208" s="64"/>
      <c r="CVT208" s="64"/>
      <c r="CVU208" s="64"/>
      <c r="CVV208" s="64"/>
      <c r="CVW208" s="64"/>
      <c r="CVX208" s="64"/>
      <c r="CVY208" s="64"/>
      <c r="CVZ208" s="64"/>
      <c r="CWA208" s="64"/>
      <c r="CWB208" s="64"/>
      <c r="CWC208" s="64"/>
      <c r="CWD208" s="64"/>
      <c r="CWE208" s="64"/>
      <c r="CWF208" s="64"/>
      <c r="CWG208" s="64"/>
      <c r="CWH208" s="64"/>
      <c r="CWI208" s="64"/>
      <c r="CWJ208" s="64"/>
      <c r="CWK208" s="64"/>
      <c r="CWL208" s="64"/>
      <c r="CWM208" s="64"/>
      <c r="CWN208" s="64"/>
      <c r="CWO208" s="64"/>
      <c r="CWP208" s="64"/>
      <c r="CWQ208" s="64"/>
      <c r="CWR208" s="64"/>
      <c r="CWS208" s="64"/>
      <c r="CWT208" s="64"/>
      <c r="CWU208" s="64"/>
      <c r="CWV208" s="64"/>
      <c r="CWW208" s="64"/>
      <c r="CWX208" s="64"/>
      <c r="CWY208" s="64"/>
      <c r="CWZ208" s="64"/>
      <c r="CXA208" s="64"/>
      <c r="CXB208" s="64"/>
      <c r="CXC208" s="64"/>
      <c r="CXD208" s="64"/>
      <c r="CXE208" s="64"/>
      <c r="CXF208" s="64"/>
      <c r="CXG208" s="64"/>
      <c r="CXH208" s="64"/>
      <c r="CXI208" s="64"/>
      <c r="CXJ208" s="64"/>
      <c r="CXK208" s="64"/>
      <c r="CXL208" s="64"/>
      <c r="CXM208" s="64"/>
      <c r="CXN208" s="64"/>
      <c r="CXO208" s="64"/>
      <c r="CXP208" s="64"/>
      <c r="CXQ208" s="64"/>
      <c r="CXR208" s="64"/>
      <c r="CXS208" s="64"/>
      <c r="CXT208" s="64"/>
      <c r="CXU208" s="64"/>
      <c r="CXV208" s="64"/>
      <c r="CXW208" s="64"/>
      <c r="CXX208" s="64"/>
      <c r="CXY208" s="64"/>
      <c r="CXZ208" s="64"/>
      <c r="CYA208" s="64"/>
      <c r="CYB208" s="64"/>
      <c r="CYC208" s="64"/>
      <c r="CYD208" s="64"/>
      <c r="CYE208" s="64"/>
      <c r="CYF208" s="64"/>
      <c r="CYG208" s="64"/>
      <c r="CYH208" s="64"/>
      <c r="CYI208" s="64"/>
      <c r="CYJ208" s="64"/>
      <c r="CYK208" s="64"/>
      <c r="CYL208" s="64"/>
      <c r="CYM208" s="64"/>
      <c r="CYN208" s="64"/>
      <c r="CYO208" s="64"/>
      <c r="CYP208" s="64"/>
      <c r="CYQ208" s="64"/>
      <c r="CYR208" s="64"/>
      <c r="CYS208" s="64"/>
      <c r="CYT208" s="64"/>
      <c r="CYU208" s="64"/>
      <c r="CYV208" s="64"/>
      <c r="CYW208" s="64"/>
      <c r="CYX208" s="64"/>
      <c r="CYY208" s="64"/>
      <c r="CYZ208" s="64"/>
      <c r="CZA208" s="64"/>
      <c r="CZB208" s="64"/>
      <c r="CZC208" s="64"/>
      <c r="CZD208" s="64"/>
      <c r="CZE208" s="64"/>
      <c r="CZF208" s="64"/>
      <c r="CZG208" s="64"/>
      <c r="CZH208" s="64"/>
      <c r="CZI208" s="64"/>
      <c r="CZJ208" s="64"/>
      <c r="CZK208" s="64"/>
      <c r="CZL208" s="64"/>
      <c r="CZM208" s="64"/>
      <c r="CZN208" s="64"/>
      <c r="CZO208" s="64"/>
      <c r="CZP208" s="64"/>
      <c r="CZQ208" s="64"/>
      <c r="CZR208" s="64"/>
      <c r="CZS208" s="64"/>
      <c r="CZT208" s="64"/>
      <c r="CZU208" s="64"/>
      <c r="CZV208" s="64"/>
      <c r="CZW208" s="64"/>
      <c r="CZX208" s="64"/>
      <c r="CZY208" s="64"/>
      <c r="CZZ208" s="64"/>
      <c r="DAA208" s="64"/>
      <c r="DAB208" s="64"/>
      <c r="DAC208" s="64"/>
      <c r="DAD208" s="64"/>
      <c r="DAE208" s="64"/>
      <c r="DAF208" s="64"/>
      <c r="DAG208" s="64"/>
      <c r="DAH208" s="64"/>
      <c r="DAI208" s="64"/>
      <c r="DAJ208" s="64"/>
      <c r="DAK208" s="64"/>
      <c r="DAL208" s="64"/>
      <c r="DAM208" s="64"/>
      <c r="DAN208" s="64"/>
      <c r="DAO208" s="64"/>
      <c r="DAP208" s="64"/>
      <c r="DAQ208" s="64"/>
      <c r="DAR208" s="64"/>
      <c r="DAS208" s="64"/>
      <c r="DAT208" s="64"/>
      <c r="DAU208" s="64"/>
      <c r="DAV208" s="64"/>
      <c r="DAW208" s="64"/>
      <c r="DAX208" s="64"/>
      <c r="DAY208" s="64"/>
      <c r="DAZ208" s="64"/>
      <c r="DBA208" s="64"/>
      <c r="DBB208" s="64"/>
      <c r="DBC208" s="64"/>
      <c r="DBD208" s="64"/>
      <c r="DBE208" s="64"/>
      <c r="DBF208" s="64"/>
      <c r="DBG208" s="64"/>
      <c r="DBH208" s="64"/>
      <c r="DBI208" s="64"/>
      <c r="DBJ208" s="64"/>
      <c r="DBK208" s="64"/>
      <c r="DBL208" s="64"/>
      <c r="DBM208" s="64"/>
      <c r="DBN208" s="64"/>
      <c r="DBO208" s="64"/>
      <c r="DBP208" s="64"/>
      <c r="DBQ208" s="64"/>
      <c r="DBR208" s="64"/>
      <c r="DBS208" s="64"/>
      <c r="DBT208" s="64"/>
      <c r="DBU208" s="64"/>
      <c r="DBV208" s="64"/>
      <c r="DBW208" s="64"/>
      <c r="DBX208" s="64"/>
      <c r="DBY208" s="64"/>
      <c r="DBZ208" s="64"/>
      <c r="DCA208" s="64"/>
      <c r="DCB208" s="64"/>
      <c r="DCC208" s="64"/>
      <c r="DCD208" s="64"/>
      <c r="DCE208" s="64"/>
      <c r="DCF208" s="64"/>
      <c r="DCG208" s="64"/>
      <c r="DCH208" s="64"/>
      <c r="DCI208" s="64"/>
      <c r="DCJ208" s="64"/>
      <c r="DCK208" s="64"/>
      <c r="DCL208" s="64"/>
      <c r="DCM208" s="64"/>
      <c r="DCN208" s="64"/>
      <c r="DCO208" s="64"/>
      <c r="DCP208" s="64"/>
      <c r="DCQ208" s="64"/>
      <c r="DCR208" s="64"/>
      <c r="DCS208" s="64"/>
      <c r="DCT208" s="64"/>
      <c r="DCU208" s="64"/>
      <c r="DCV208" s="64"/>
      <c r="DCW208" s="64"/>
      <c r="DCX208" s="64"/>
      <c r="DCY208" s="64"/>
      <c r="DCZ208" s="64"/>
      <c r="DDA208" s="64"/>
      <c r="DDB208" s="64"/>
      <c r="DDC208" s="64"/>
      <c r="DDD208" s="64"/>
      <c r="DDE208" s="64"/>
      <c r="DDF208" s="64"/>
      <c r="DDG208" s="64"/>
      <c r="DDH208" s="64"/>
      <c r="DDJ208" s="64"/>
      <c r="DDL208" s="64"/>
      <c r="DDM208" s="64"/>
      <c r="DDN208" s="64"/>
      <c r="DDO208" s="64"/>
      <c r="DDP208" s="64"/>
      <c r="DDQ208" s="64"/>
      <c r="DDR208" s="64"/>
      <c r="DDS208" s="64"/>
      <c r="DDX208" s="64"/>
      <c r="DDY208" s="64"/>
      <c r="DDZ208" s="64"/>
      <c r="DEA208" s="64"/>
      <c r="DEB208" s="64"/>
      <c r="DEC208" s="64"/>
      <c r="DED208" s="64"/>
      <c r="DEE208" s="64"/>
      <c r="DEF208" s="64"/>
      <c r="DEG208" s="64"/>
      <c r="DEH208" s="64"/>
      <c r="DEI208" s="64"/>
      <c r="DEJ208" s="64"/>
      <c r="DEK208" s="64"/>
      <c r="DEL208" s="64"/>
      <c r="DEM208" s="64"/>
      <c r="DEN208" s="64"/>
      <c r="DEO208" s="64"/>
      <c r="DEP208" s="64"/>
      <c r="DEQ208" s="64"/>
      <c r="DER208" s="64"/>
      <c r="DES208" s="64"/>
      <c r="DET208" s="64"/>
      <c r="DEU208" s="64"/>
      <c r="DEV208" s="64"/>
      <c r="DEW208" s="64"/>
      <c r="DEX208" s="64"/>
      <c r="DEY208" s="64"/>
      <c r="DEZ208" s="64"/>
      <c r="DFA208" s="64"/>
      <c r="DFB208" s="64"/>
      <c r="DFC208" s="64"/>
      <c r="DFD208" s="64"/>
      <c r="DFE208" s="64"/>
      <c r="DFF208" s="64"/>
      <c r="DFG208" s="64"/>
      <c r="DFH208" s="64"/>
      <c r="DFI208" s="64"/>
      <c r="DFJ208" s="64"/>
      <c r="DFK208" s="64"/>
      <c r="DFL208" s="64"/>
      <c r="DFM208" s="64"/>
      <c r="DFN208" s="64"/>
      <c r="DFO208" s="64"/>
      <c r="DFP208" s="64"/>
      <c r="DFQ208" s="64"/>
      <c r="DFR208" s="64"/>
      <c r="DFS208" s="64"/>
      <c r="DFT208" s="64"/>
      <c r="DFU208" s="64"/>
      <c r="DFV208" s="64"/>
      <c r="DFW208" s="64"/>
      <c r="DFX208" s="64"/>
      <c r="DFY208" s="64"/>
      <c r="DFZ208" s="64"/>
      <c r="DGA208" s="64"/>
      <c r="DGB208" s="64"/>
      <c r="DGC208" s="64"/>
      <c r="DGD208" s="64"/>
      <c r="DGE208" s="64"/>
      <c r="DGF208" s="64"/>
      <c r="DGG208" s="64"/>
      <c r="DGH208" s="64"/>
      <c r="DGI208" s="64"/>
      <c r="DGJ208" s="64"/>
      <c r="DGK208" s="64"/>
      <c r="DGL208" s="64"/>
      <c r="DGM208" s="64"/>
      <c r="DGN208" s="64"/>
      <c r="DGO208" s="64"/>
      <c r="DGP208" s="64"/>
      <c r="DGQ208" s="64"/>
      <c r="DGR208" s="64"/>
      <c r="DGS208" s="64"/>
      <c r="DGT208" s="64"/>
      <c r="DGU208" s="64"/>
      <c r="DGV208" s="64"/>
      <c r="DGW208" s="64"/>
      <c r="DGX208" s="64"/>
      <c r="DGY208" s="64"/>
      <c r="DGZ208" s="64"/>
      <c r="DHA208" s="64"/>
      <c r="DHB208" s="64"/>
      <c r="DHC208" s="64"/>
      <c r="DHD208" s="64"/>
      <c r="DHE208" s="64"/>
      <c r="DHF208" s="64"/>
      <c r="DHG208" s="64"/>
      <c r="DHH208" s="64"/>
      <c r="DHI208" s="64"/>
      <c r="DHJ208" s="64"/>
      <c r="DHK208" s="64"/>
      <c r="DHL208" s="64"/>
      <c r="DHM208" s="64"/>
      <c r="DHN208" s="64"/>
      <c r="DHO208" s="64"/>
      <c r="DHP208" s="64"/>
      <c r="DHQ208" s="64"/>
      <c r="DHR208" s="64"/>
      <c r="DHS208" s="64"/>
      <c r="DHT208" s="64"/>
      <c r="DHU208" s="64"/>
      <c r="DHV208" s="64"/>
      <c r="DHW208" s="64"/>
      <c r="DHX208" s="64"/>
      <c r="DHY208" s="64"/>
      <c r="DHZ208" s="64"/>
      <c r="DIA208" s="64"/>
      <c r="DIB208" s="64"/>
      <c r="DIC208" s="64"/>
      <c r="DID208" s="64"/>
      <c r="DIE208" s="64"/>
      <c r="DIF208" s="64"/>
      <c r="DIG208" s="64"/>
      <c r="DIH208" s="64"/>
      <c r="DII208" s="64"/>
      <c r="DIJ208" s="64"/>
      <c r="DIK208" s="64"/>
      <c r="DIL208" s="64"/>
      <c r="DIM208" s="64"/>
      <c r="DIN208" s="64"/>
      <c r="DIO208" s="64"/>
      <c r="DIP208" s="64"/>
      <c r="DIQ208" s="64"/>
      <c r="DIR208" s="64"/>
      <c r="DIS208" s="64"/>
      <c r="DIT208" s="64"/>
      <c r="DIU208" s="64"/>
      <c r="DIV208" s="64"/>
      <c r="DIW208" s="64"/>
      <c r="DIX208" s="64"/>
      <c r="DIY208" s="64"/>
      <c r="DIZ208" s="64"/>
      <c r="DJA208" s="64"/>
      <c r="DJB208" s="64"/>
      <c r="DJC208" s="64"/>
      <c r="DJD208" s="64"/>
      <c r="DJE208" s="64"/>
      <c r="DJF208" s="64"/>
      <c r="DJG208" s="64"/>
      <c r="DJH208" s="64"/>
      <c r="DJI208" s="64"/>
      <c r="DJJ208" s="64"/>
      <c r="DJK208" s="64"/>
      <c r="DJL208" s="64"/>
      <c r="DJM208" s="64"/>
      <c r="DJN208" s="64"/>
      <c r="DJO208" s="64"/>
      <c r="DJP208" s="64"/>
      <c r="DJQ208" s="64"/>
      <c r="DJR208" s="64"/>
      <c r="DJS208" s="64"/>
      <c r="DJT208" s="64"/>
      <c r="DJU208" s="64"/>
      <c r="DJV208" s="64"/>
      <c r="DJW208" s="64"/>
      <c r="DJX208" s="64"/>
      <c r="DJY208" s="64"/>
      <c r="DJZ208" s="64"/>
      <c r="DKA208" s="64"/>
      <c r="DKB208" s="64"/>
      <c r="DKC208" s="64"/>
      <c r="DKD208" s="64"/>
      <c r="DKE208" s="64"/>
      <c r="DKF208" s="64"/>
      <c r="DKG208" s="64"/>
      <c r="DKH208" s="64"/>
      <c r="DKI208" s="64"/>
      <c r="DKJ208" s="64"/>
      <c r="DKK208" s="64"/>
      <c r="DKL208" s="64"/>
      <c r="DKM208" s="64"/>
      <c r="DKN208" s="64"/>
      <c r="DKO208" s="64"/>
      <c r="DKP208" s="64"/>
      <c r="DKQ208" s="64"/>
      <c r="DKR208" s="64"/>
      <c r="DKS208" s="64"/>
      <c r="DKT208" s="64"/>
      <c r="DKU208" s="64"/>
      <c r="DKV208" s="64"/>
      <c r="DKW208" s="64"/>
      <c r="DKX208" s="64"/>
      <c r="DKY208" s="64"/>
      <c r="DKZ208" s="64"/>
      <c r="DLA208" s="64"/>
      <c r="DLB208" s="64"/>
      <c r="DLC208" s="64"/>
      <c r="DLD208" s="64"/>
      <c r="DLE208" s="64"/>
      <c r="DLF208" s="64"/>
      <c r="DLG208" s="64"/>
      <c r="DLH208" s="64"/>
      <c r="DLI208" s="64"/>
      <c r="DLJ208" s="64"/>
      <c r="DLK208" s="64"/>
      <c r="DLL208" s="64"/>
      <c r="DLM208" s="64"/>
      <c r="DLN208" s="64"/>
      <c r="DLO208" s="64"/>
      <c r="DLP208" s="64"/>
      <c r="DLQ208" s="64"/>
      <c r="DLR208" s="64"/>
      <c r="DLS208" s="64"/>
      <c r="DLT208" s="64"/>
      <c r="DLU208" s="64"/>
      <c r="DLV208" s="64"/>
      <c r="DLW208" s="64"/>
      <c r="DLX208" s="64"/>
      <c r="DLY208" s="64"/>
      <c r="DLZ208" s="64"/>
      <c r="DMA208" s="64"/>
      <c r="DMB208" s="64"/>
      <c r="DMC208" s="64"/>
      <c r="DMD208" s="64"/>
      <c r="DME208" s="64"/>
      <c r="DMF208" s="64"/>
      <c r="DMG208" s="64"/>
      <c r="DMH208" s="64"/>
      <c r="DMI208" s="64"/>
      <c r="DMJ208" s="64"/>
      <c r="DMK208" s="64"/>
      <c r="DML208" s="64"/>
      <c r="DMM208" s="64"/>
      <c r="DMN208" s="64"/>
      <c r="DMO208" s="64"/>
      <c r="DMP208" s="64"/>
      <c r="DMQ208" s="64"/>
      <c r="DMR208" s="64"/>
      <c r="DMS208" s="64"/>
      <c r="DMT208" s="64"/>
      <c r="DMU208" s="64"/>
      <c r="DMV208" s="64"/>
      <c r="DMW208" s="64"/>
      <c r="DMX208" s="64"/>
      <c r="DMY208" s="64"/>
      <c r="DMZ208" s="64"/>
      <c r="DNA208" s="64"/>
      <c r="DNB208" s="64"/>
      <c r="DNC208" s="64"/>
      <c r="DND208" s="64"/>
      <c r="DNF208" s="64"/>
      <c r="DNH208" s="64"/>
      <c r="DNI208" s="64"/>
      <c r="DNJ208" s="64"/>
      <c r="DNK208" s="64"/>
      <c r="DNL208" s="64"/>
      <c r="DNM208" s="64"/>
      <c r="DNN208" s="64"/>
      <c r="DNO208" s="64"/>
      <c r="DNT208" s="64"/>
      <c r="DNU208" s="64"/>
      <c r="DNV208" s="64"/>
      <c r="DNW208" s="64"/>
      <c r="DNX208" s="64"/>
      <c r="DNY208" s="64"/>
      <c r="DNZ208" s="64"/>
      <c r="DOA208" s="64"/>
      <c r="DOB208" s="64"/>
      <c r="DOC208" s="64"/>
      <c r="DOD208" s="64"/>
      <c r="DOE208" s="64"/>
      <c r="DOF208" s="64"/>
      <c r="DOG208" s="64"/>
      <c r="DOH208" s="64"/>
      <c r="DOI208" s="64"/>
      <c r="DOJ208" s="64"/>
      <c r="DOK208" s="64"/>
      <c r="DOL208" s="64"/>
      <c r="DOM208" s="64"/>
      <c r="DON208" s="64"/>
      <c r="DOO208" s="64"/>
      <c r="DOP208" s="64"/>
      <c r="DOQ208" s="64"/>
      <c r="DOR208" s="64"/>
      <c r="DOS208" s="64"/>
      <c r="DOT208" s="64"/>
      <c r="DOU208" s="64"/>
      <c r="DOV208" s="64"/>
      <c r="DOW208" s="64"/>
      <c r="DOX208" s="64"/>
      <c r="DOY208" s="64"/>
      <c r="DOZ208" s="64"/>
      <c r="DPA208" s="64"/>
      <c r="DPB208" s="64"/>
      <c r="DPC208" s="64"/>
      <c r="DPD208" s="64"/>
      <c r="DPE208" s="64"/>
      <c r="DPF208" s="64"/>
      <c r="DPG208" s="64"/>
      <c r="DPH208" s="64"/>
      <c r="DPI208" s="64"/>
      <c r="DPJ208" s="64"/>
      <c r="DPK208" s="64"/>
      <c r="DPL208" s="64"/>
      <c r="DPM208" s="64"/>
      <c r="DPN208" s="64"/>
      <c r="DPO208" s="64"/>
      <c r="DPP208" s="64"/>
      <c r="DPQ208" s="64"/>
      <c r="DPR208" s="64"/>
      <c r="DPS208" s="64"/>
      <c r="DPT208" s="64"/>
      <c r="DPU208" s="64"/>
      <c r="DPV208" s="64"/>
      <c r="DPW208" s="64"/>
      <c r="DPX208" s="64"/>
      <c r="DPY208" s="64"/>
      <c r="DPZ208" s="64"/>
      <c r="DQA208" s="64"/>
      <c r="DQB208" s="64"/>
      <c r="DQC208" s="64"/>
      <c r="DQD208" s="64"/>
      <c r="DQE208" s="64"/>
      <c r="DQF208" s="64"/>
      <c r="DQG208" s="64"/>
      <c r="DQH208" s="64"/>
      <c r="DQI208" s="64"/>
      <c r="DQJ208" s="64"/>
      <c r="DQK208" s="64"/>
      <c r="DQL208" s="64"/>
      <c r="DQM208" s="64"/>
      <c r="DQN208" s="64"/>
      <c r="DQO208" s="64"/>
      <c r="DQP208" s="64"/>
      <c r="DQQ208" s="64"/>
      <c r="DQR208" s="64"/>
      <c r="DQS208" s="64"/>
      <c r="DQT208" s="64"/>
      <c r="DQU208" s="64"/>
      <c r="DQV208" s="64"/>
      <c r="DQW208" s="64"/>
      <c r="DQX208" s="64"/>
      <c r="DQY208" s="64"/>
      <c r="DQZ208" s="64"/>
      <c r="DRA208" s="64"/>
      <c r="DRB208" s="64"/>
      <c r="DRC208" s="64"/>
      <c r="DRD208" s="64"/>
      <c r="DRE208" s="64"/>
      <c r="DRF208" s="64"/>
      <c r="DRG208" s="64"/>
      <c r="DRH208" s="64"/>
      <c r="DRI208" s="64"/>
      <c r="DRJ208" s="64"/>
      <c r="DRK208" s="64"/>
      <c r="DRL208" s="64"/>
      <c r="DRM208" s="64"/>
      <c r="DRN208" s="64"/>
      <c r="DRO208" s="64"/>
      <c r="DRP208" s="64"/>
      <c r="DRQ208" s="64"/>
      <c r="DRR208" s="64"/>
      <c r="DRS208" s="64"/>
      <c r="DRT208" s="64"/>
      <c r="DRU208" s="64"/>
      <c r="DRV208" s="64"/>
      <c r="DRW208" s="64"/>
      <c r="DRX208" s="64"/>
      <c r="DRY208" s="64"/>
      <c r="DRZ208" s="64"/>
      <c r="DSA208" s="64"/>
      <c r="DSB208" s="64"/>
      <c r="DSC208" s="64"/>
      <c r="DSD208" s="64"/>
      <c r="DSE208" s="64"/>
      <c r="DSF208" s="64"/>
      <c r="DSG208" s="64"/>
      <c r="DSH208" s="64"/>
      <c r="DSI208" s="64"/>
      <c r="DSJ208" s="64"/>
      <c r="DSK208" s="64"/>
      <c r="DSL208" s="64"/>
      <c r="DSM208" s="64"/>
      <c r="DSN208" s="64"/>
      <c r="DSO208" s="64"/>
      <c r="DSP208" s="64"/>
      <c r="DSQ208" s="64"/>
      <c r="DSR208" s="64"/>
      <c r="DSS208" s="64"/>
      <c r="DST208" s="64"/>
      <c r="DSU208" s="64"/>
      <c r="DSV208" s="64"/>
      <c r="DSW208" s="64"/>
      <c r="DSX208" s="64"/>
      <c r="DSY208" s="64"/>
      <c r="DSZ208" s="64"/>
      <c r="DTA208" s="64"/>
      <c r="DTB208" s="64"/>
      <c r="DTC208" s="64"/>
      <c r="DTD208" s="64"/>
      <c r="DTE208" s="64"/>
      <c r="DTF208" s="64"/>
      <c r="DTG208" s="64"/>
      <c r="DTH208" s="64"/>
      <c r="DTI208" s="64"/>
      <c r="DTJ208" s="64"/>
      <c r="DTK208" s="64"/>
      <c r="DTL208" s="64"/>
      <c r="DTM208" s="64"/>
      <c r="DTN208" s="64"/>
      <c r="DTO208" s="64"/>
      <c r="DTP208" s="64"/>
      <c r="DTQ208" s="64"/>
      <c r="DTR208" s="64"/>
      <c r="DTS208" s="64"/>
      <c r="DTT208" s="64"/>
      <c r="DTU208" s="64"/>
      <c r="DTV208" s="64"/>
      <c r="DTW208" s="64"/>
      <c r="DTX208" s="64"/>
      <c r="DTY208" s="64"/>
      <c r="DTZ208" s="64"/>
      <c r="DUA208" s="64"/>
      <c r="DUB208" s="64"/>
      <c r="DUC208" s="64"/>
      <c r="DUD208" s="64"/>
      <c r="DUE208" s="64"/>
      <c r="DUF208" s="64"/>
      <c r="DUG208" s="64"/>
      <c r="DUH208" s="64"/>
      <c r="DUI208" s="64"/>
      <c r="DUJ208" s="64"/>
      <c r="DUK208" s="64"/>
      <c r="DUL208" s="64"/>
      <c r="DUM208" s="64"/>
      <c r="DUN208" s="64"/>
      <c r="DUO208" s="64"/>
      <c r="DUP208" s="64"/>
      <c r="DUQ208" s="64"/>
      <c r="DUR208" s="64"/>
      <c r="DUS208" s="64"/>
      <c r="DUT208" s="64"/>
      <c r="DUU208" s="64"/>
      <c r="DUV208" s="64"/>
      <c r="DUW208" s="64"/>
      <c r="DUX208" s="64"/>
      <c r="DUY208" s="64"/>
      <c r="DUZ208" s="64"/>
      <c r="DVA208" s="64"/>
      <c r="DVB208" s="64"/>
      <c r="DVC208" s="64"/>
      <c r="DVD208" s="64"/>
      <c r="DVE208" s="64"/>
      <c r="DVF208" s="64"/>
      <c r="DVG208" s="64"/>
      <c r="DVH208" s="64"/>
      <c r="DVI208" s="64"/>
      <c r="DVJ208" s="64"/>
      <c r="DVK208" s="64"/>
      <c r="DVL208" s="64"/>
      <c r="DVM208" s="64"/>
      <c r="DVN208" s="64"/>
      <c r="DVO208" s="64"/>
      <c r="DVP208" s="64"/>
      <c r="DVQ208" s="64"/>
      <c r="DVR208" s="64"/>
      <c r="DVS208" s="64"/>
      <c r="DVT208" s="64"/>
      <c r="DVU208" s="64"/>
      <c r="DVV208" s="64"/>
      <c r="DVW208" s="64"/>
      <c r="DVX208" s="64"/>
      <c r="DVY208" s="64"/>
      <c r="DVZ208" s="64"/>
      <c r="DWA208" s="64"/>
      <c r="DWB208" s="64"/>
      <c r="DWC208" s="64"/>
      <c r="DWD208" s="64"/>
      <c r="DWE208" s="64"/>
      <c r="DWF208" s="64"/>
      <c r="DWG208" s="64"/>
      <c r="DWH208" s="64"/>
      <c r="DWI208" s="64"/>
      <c r="DWJ208" s="64"/>
      <c r="DWK208" s="64"/>
      <c r="DWL208" s="64"/>
      <c r="DWM208" s="64"/>
      <c r="DWN208" s="64"/>
      <c r="DWO208" s="64"/>
      <c r="DWP208" s="64"/>
      <c r="DWQ208" s="64"/>
      <c r="DWR208" s="64"/>
      <c r="DWS208" s="64"/>
      <c r="DWT208" s="64"/>
      <c r="DWU208" s="64"/>
      <c r="DWV208" s="64"/>
      <c r="DWW208" s="64"/>
      <c r="DWX208" s="64"/>
      <c r="DWY208" s="64"/>
      <c r="DWZ208" s="64"/>
      <c r="DXB208" s="64"/>
      <c r="DXD208" s="64"/>
      <c r="DXE208" s="64"/>
      <c r="DXF208" s="64"/>
      <c r="DXG208" s="64"/>
      <c r="DXH208" s="64"/>
      <c r="DXI208" s="64"/>
      <c r="DXJ208" s="64"/>
      <c r="DXK208" s="64"/>
      <c r="DXP208" s="64"/>
      <c r="DXQ208" s="64"/>
      <c r="DXR208" s="64"/>
      <c r="DXS208" s="64"/>
      <c r="DXT208" s="64"/>
      <c r="DXU208" s="64"/>
      <c r="DXV208" s="64"/>
      <c r="DXW208" s="64"/>
      <c r="DXX208" s="64"/>
      <c r="DXY208" s="64"/>
      <c r="DXZ208" s="64"/>
      <c r="DYA208" s="64"/>
      <c r="DYB208" s="64"/>
      <c r="DYC208" s="64"/>
      <c r="DYD208" s="64"/>
      <c r="DYE208" s="64"/>
      <c r="DYF208" s="64"/>
      <c r="DYG208" s="64"/>
      <c r="DYH208" s="64"/>
      <c r="DYI208" s="64"/>
      <c r="DYJ208" s="64"/>
      <c r="DYK208" s="64"/>
      <c r="DYL208" s="64"/>
      <c r="DYM208" s="64"/>
      <c r="DYN208" s="64"/>
      <c r="DYO208" s="64"/>
      <c r="DYP208" s="64"/>
      <c r="DYQ208" s="64"/>
      <c r="DYR208" s="64"/>
      <c r="DYS208" s="64"/>
      <c r="DYT208" s="64"/>
      <c r="DYU208" s="64"/>
      <c r="DYV208" s="64"/>
      <c r="DYW208" s="64"/>
      <c r="DYX208" s="64"/>
      <c r="DYY208" s="64"/>
      <c r="DYZ208" s="64"/>
      <c r="DZA208" s="64"/>
      <c r="DZB208" s="64"/>
      <c r="DZC208" s="64"/>
      <c r="DZD208" s="64"/>
      <c r="DZE208" s="64"/>
      <c r="DZF208" s="64"/>
      <c r="DZG208" s="64"/>
      <c r="DZH208" s="64"/>
      <c r="DZI208" s="64"/>
      <c r="DZJ208" s="64"/>
      <c r="DZK208" s="64"/>
      <c r="DZL208" s="64"/>
      <c r="DZM208" s="64"/>
      <c r="DZN208" s="64"/>
      <c r="DZO208" s="64"/>
      <c r="DZP208" s="64"/>
      <c r="DZQ208" s="64"/>
      <c r="DZR208" s="64"/>
      <c r="DZS208" s="64"/>
      <c r="DZT208" s="64"/>
      <c r="DZU208" s="64"/>
      <c r="DZV208" s="64"/>
      <c r="DZW208" s="64"/>
      <c r="DZX208" s="64"/>
      <c r="DZY208" s="64"/>
      <c r="DZZ208" s="64"/>
      <c r="EAA208" s="64"/>
      <c r="EAB208" s="64"/>
      <c r="EAC208" s="64"/>
      <c r="EAD208" s="64"/>
      <c r="EAE208" s="64"/>
      <c r="EAF208" s="64"/>
      <c r="EAG208" s="64"/>
      <c r="EAH208" s="64"/>
      <c r="EAI208" s="64"/>
      <c r="EAJ208" s="64"/>
      <c r="EAK208" s="64"/>
      <c r="EAL208" s="64"/>
      <c r="EAM208" s="64"/>
      <c r="EAN208" s="64"/>
      <c r="EAO208" s="64"/>
      <c r="EAP208" s="64"/>
      <c r="EAQ208" s="64"/>
      <c r="EAR208" s="64"/>
      <c r="EAS208" s="64"/>
      <c r="EAT208" s="64"/>
      <c r="EAU208" s="64"/>
      <c r="EAV208" s="64"/>
      <c r="EAW208" s="64"/>
      <c r="EAX208" s="64"/>
      <c r="EAY208" s="64"/>
      <c r="EAZ208" s="64"/>
      <c r="EBA208" s="64"/>
      <c r="EBB208" s="64"/>
      <c r="EBC208" s="64"/>
      <c r="EBD208" s="64"/>
      <c r="EBE208" s="64"/>
      <c r="EBF208" s="64"/>
      <c r="EBG208" s="64"/>
      <c r="EBH208" s="64"/>
      <c r="EBI208" s="64"/>
      <c r="EBJ208" s="64"/>
      <c r="EBK208" s="64"/>
      <c r="EBL208" s="64"/>
      <c r="EBM208" s="64"/>
      <c r="EBN208" s="64"/>
      <c r="EBO208" s="64"/>
      <c r="EBP208" s="64"/>
      <c r="EBQ208" s="64"/>
      <c r="EBR208" s="64"/>
      <c r="EBS208" s="64"/>
      <c r="EBT208" s="64"/>
      <c r="EBU208" s="64"/>
      <c r="EBV208" s="64"/>
      <c r="EBW208" s="64"/>
      <c r="EBX208" s="64"/>
      <c r="EBY208" s="64"/>
      <c r="EBZ208" s="64"/>
      <c r="ECA208" s="64"/>
      <c r="ECB208" s="64"/>
      <c r="ECC208" s="64"/>
      <c r="ECD208" s="64"/>
      <c r="ECE208" s="64"/>
      <c r="ECF208" s="64"/>
      <c r="ECG208" s="64"/>
      <c r="ECH208" s="64"/>
      <c r="ECI208" s="64"/>
      <c r="ECJ208" s="64"/>
      <c r="ECK208" s="64"/>
      <c r="ECL208" s="64"/>
      <c r="ECM208" s="64"/>
      <c r="ECN208" s="64"/>
      <c r="ECO208" s="64"/>
      <c r="ECP208" s="64"/>
      <c r="ECQ208" s="64"/>
      <c r="ECR208" s="64"/>
      <c r="ECS208" s="64"/>
      <c r="ECT208" s="64"/>
      <c r="ECU208" s="64"/>
      <c r="ECV208" s="64"/>
      <c r="ECW208" s="64"/>
      <c r="ECX208" s="64"/>
      <c r="ECY208" s="64"/>
      <c r="ECZ208" s="64"/>
      <c r="EDA208" s="64"/>
      <c r="EDB208" s="64"/>
      <c r="EDC208" s="64"/>
      <c r="EDD208" s="64"/>
      <c r="EDE208" s="64"/>
      <c r="EDF208" s="64"/>
      <c r="EDG208" s="64"/>
      <c r="EDH208" s="64"/>
      <c r="EDI208" s="64"/>
      <c r="EDJ208" s="64"/>
      <c r="EDK208" s="64"/>
      <c r="EDL208" s="64"/>
      <c r="EDM208" s="64"/>
      <c r="EDN208" s="64"/>
      <c r="EDO208" s="64"/>
      <c r="EDP208" s="64"/>
      <c r="EDQ208" s="64"/>
      <c r="EDR208" s="64"/>
      <c r="EDS208" s="64"/>
      <c r="EDT208" s="64"/>
      <c r="EDU208" s="64"/>
      <c r="EDV208" s="64"/>
      <c r="EDW208" s="64"/>
      <c r="EDX208" s="64"/>
      <c r="EDY208" s="64"/>
      <c r="EDZ208" s="64"/>
      <c r="EEA208" s="64"/>
      <c r="EEB208" s="64"/>
      <c r="EEC208" s="64"/>
      <c r="EED208" s="64"/>
      <c r="EEE208" s="64"/>
      <c r="EEF208" s="64"/>
      <c r="EEG208" s="64"/>
      <c r="EEH208" s="64"/>
      <c r="EEI208" s="64"/>
      <c r="EEJ208" s="64"/>
      <c r="EEK208" s="64"/>
      <c r="EEL208" s="64"/>
      <c r="EEM208" s="64"/>
      <c r="EEN208" s="64"/>
      <c r="EEO208" s="64"/>
      <c r="EEP208" s="64"/>
      <c r="EEQ208" s="64"/>
      <c r="EER208" s="64"/>
      <c r="EES208" s="64"/>
      <c r="EET208" s="64"/>
      <c r="EEU208" s="64"/>
      <c r="EEV208" s="64"/>
      <c r="EEW208" s="64"/>
      <c r="EEX208" s="64"/>
      <c r="EEY208" s="64"/>
      <c r="EEZ208" s="64"/>
      <c r="EFA208" s="64"/>
      <c r="EFB208" s="64"/>
      <c r="EFC208" s="64"/>
      <c r="EFD208" s="64"/>
      <c r="EFE208" s="64"/>
      <c r="EFF208" s="64"/>
      <c r="EFG208" s="64"/>
      <c r="EFH208" s="64"/>
      <c r="EFI208" s="64"/>
      <c r="EFJ208" s="64"/>
      <c r="EFK208" s="64"/>
      <c r="EFL208" s="64"/>
      <c r="EFM208" s="64"/>
      <c r="EFN208" s="64"/>
      <c r="EFO208" s="64"/>
      <c r="EFP208" s="64"/>
      <c r="EFQ208" s="64"/>
      <c r="EFR208" s="64"/>
      <c r="EFS208" s="64"/>
      <c r="EFT208" s="64"/>
      <c r="EFU208" s="64"/>
      <c r="EFV208" s="64"/>
      <c r="EFW208" s="64"/>
      <c r="EFX208" s="64"/>
      <c r="EFY208" s="64"/>
      <c r="EFZ208" s="64"/>
      <c r="EGA208" s="64"/>
      <c r="EGB208" s="64"/>
      <c r="EGC208" s="64"/>
      <c r="EGD208" s="64"/>
      <c r="EGE208" s="64"/>
      <c r="EGF208" s="64"/>
      <c r="EGG208" s="64"/>
      <c r="EGH208" s="64"/>
      <c r="EGI208" s="64"/>
      <c r="EGJ208" s="64"/>
      <c r="EGK208" s="64"/>
      <c r="EGL208" s="64"/>
      <c r="EGM208" s="64"/>
      <c r="EGN208" s="64"/>
      <c r="EGO208" s="64"/>
      <c r="EGP208" s="64"/>
      <c r="EGQ208" s="64"/>
      <c r="EGR208" s="64"/>
      <c r="EGS208" s="64"/>
      <c r="EGT208" s="64"/>
      <c r="EGU208" s="64"/>
      <c r="EGV208" s="64"/>
      <c r="EGX208" s="64"/>
      <c r="EGZ208" s="64"/>
      <c r="EHA208" s="64"/>
      <c r="EHB208" s="64"/>
      <c r="EHC208" s="64"/>
      <c r="EHD208" s="64"/>
      <c r="EHE208" s="64"/>
      <c r="EHF208" s="64"/>
      <c r="EHG208" s="64"/>
      <c r="EHL208" s="64"/>
      <c r="EHM208" s="64"/>
      <c r="EHN208" s="64"/>
      <c r="EHO208" s="64"/>
      <c r="EHP208" s="64"/>
      <c r="EHQ208" s="64"/>
      <c r="EHR208" s="64"/>
      <c r="EHS208" s="64"/>
      <c r="EHT208" s="64"/>
      <c r="EHU208" s="64"/>
      <c r="EHV208" s="64"/>
      <c r="EHW208" s="64"/>
      <c r="EHX208" s="64"/>
      <c r="EHY208" s="64"/>
      <c r="EHZ208" s="64"/>
      <c r="EIA208" s="64"/>
      <c r="EIB208" s="64"/>
      <c r="EIC208" s="64"/>
      <c r="EID208" s="64"/>
      <c r="EIE208" s="64"/>
      <c r="EIF208" s="64"/>
      <c r="EIG208" s="64"/>
      <c r="EIH208" s="64"/>
      <c r="EII208" s="64"/>
      <c r="EIJ208" s="64"/>
      <c r="EIK208" s="64"/>
      <c r="EIL208" s="64"/>
      <c r="EIM208" s="64"/>
      <c r="EIN208" s="64"/>
      <c r="EIO208" s="64"/>
      <c r="EIP208" s="64"/>
      <c r="EIQ208" s="64"/>
      <c r="EIR208" s="64"/>
      <c r="EIS208" s="64"/>
      <c r="EIT208" s="64"/>
      <c r="EIU208" s="64"/>
      <c r="EIV208" s="64"/>
      <c r="EIW208" s="64"/>
      <c r="EIX208" s="64"/>
      <c r="EIY208" s="64"/>
      <c r="EIZ208" s="64"/>
      <c r="EJA208" s="64"/>
      <c r="EJB208" s="64"/>
      <c r="EJC208" s="64"/>
      <c r="EJD208" s="64"/>
      <c r="EJE208" s="64"/>
      <c r="EJF208" s="64"/>
      <c r="EJG208" s="64"/>
      <c r="EJH208" s="64"/>
      <c r="EJI208" s="64"/>
      <c r="EJJ208" s="64"/>
      <c r="EJK208" s="64"/>
      <c r="EJL208" s="64"/>
      <c r="EJM208" s="64"/>
      <c r="EJN208" s="64"/>
      <c r="EJO208" s="64"/>
      <c r="EJP208" s="64"/>
      <c r="EJQ208" s="64"/>
      <c r="EJR208" s="64"/>
      <c r="EJS208" s="64"/>
      <c r="EJT208" s="64"/>
      <c r="EJU208" s="64"/>
      <c r="EJV208" s="64"/>
      <c r="EJW208" s="64"/>
      <c r="EJX208" s="64"/>
      <c r="EJY208" s="64"/>
      <c r="EJZ208" s="64"/>
      <c r="EKA208" s="64"/>
      <c r="EKB208" s="64"/>
      <c r="EKC208" s="64"/>
      <c r="EKD208" s="64"/>
      <c r="EKE208" s="64"/>
      <c r="EKF208" s="64"/>
      <c r="EKG208" s="64"/>
      <c r="EKH208" s="64"/>
      <c r="EKI208" s="64"/>
      <c r="EKJ208" s="64"/>
      <c r="EKK208" s="64"/>
      <c r="EKL208" s="64"/>
      <c r="EKM208" s="64"/>
      <c r="EKN208" s="64"/>
      <c r="EKO208" s="64"/>
      <c r="EKP208" s="64"/>
      <c r="EKQ208" s="64"/>
      <c r="EKR208" s="64"/>
      <c r="EKS208" s="64"/>
      <c r="EKT208" s="64"/>
      <c r="EKU208" s="64"/>
      <c r="EKV208" s="64"/>
      <c r="EKW208" s="64"/>
      <c r="EKX208" s="64"/>
      <c r="EKY208" s="64"/>
      <c r="EKZ208" s="64"/>
      <c r="ELA208" s="64"/>
      <c r="ELB208" s="64"/>
      <c r="ELC208" s="64"/>
      <c r="ELD208" s="64"/>
      <c r="ELE208" s="64"/>
      <c r="ELF208" s="64"/>
      <c r="ELG208" s="64"/>
      <c r="ELH208" s="64"/>
      <c r="ELI208" s="64"/>
      <c r="ELJ208" s="64"/>
      <c r="ELK208" s="64"/>
      <c r="ELL208" s="64"/>
      <c r="ELM208" s="64"/>
      <c r="ELN208" s="64"/>
      <c r="ELO208" s="64"/>
      <c r="ELP208" s="64"/>
      <c r="ELQ208" s="64"/>
      <c r="ELR208" s="64"/>
      <c r="ELS208" s="64"/>
      <c r="ELT208" s="64"/>
      <c r="ELU208" s="64"/>
      <c r="ELV208" s="64"/>
      <c r="ELW208" s="64"/>
      <c r="ELX208" s="64"/>
      <c r="ELY208" s="64"/>
      <c r="ELZ208" s="64"/>
      <c r="EMA208" s="64"/>
      <c r="EMB208" s="64"/>
      <c r="EMC208" s="64"/>
      <c r="EMD208" s="64"/>
      <c r="EME208" s="64"/>
      <c r="EMF208" s="64"/>
      <c r="EMG208" s="64"/>
      <c r="EMH208" s="64"/>
      <c r="EMI208" s="64"/>
      <c r="EMJ208" s="64"/>
      <c r="EMK208" s="64"/>
      <c r="EML208" s="64"/>
      <c r="EMM208" s="64"/>
      <c r="EMN208" s="64"/>
      <c r="EMO208" s="64"/>
      <c r="EMP208" s="64"/>
      <c r="EMQ208" s="64"/>
      <c r="EMR208" s="64"/>
      <c r="EMS208" s="64"/>
      <c r="EMT208" s="64"/>
      <c r="EMU208" s="64"/>
      <c r="EMV208" s="64"/>
      <c r="EMW208" s="64"/>
      <c r="EMX208" s="64"/>
      <c r="EMY208" s="64"/>
      <c r="EMZ208" s="64"/>
      <c r="ENA208" s="64"/>
      <c r="ENB208" s="64"/>
      <c r="ENC208" s="64"/>
      <c r="END208" s="64"/>
      <c r="ENE208" s="64"/>
      <c r="ENF208" s="64"/>
      <c r="ENG208" s="64"/>
      <c r="ENH208" s="64"/>
      <c r="ENI208" s="64"/>
      <c r="ENJ208" s="64"/>
      <c r="ENK208" s="64"/>
      <c r="ENL208" s="64"/>
      <c r="ENM208" s="64"/>
      <c r="ENN208" s="64"/>
      <c r="ENO208" s="64"/>
      <c r="ENP208" s="64"/>
      <c r="ENQ208" s="64"/>
      <c r="ENR208" s="64"/>
      <c r="ENS208" s="64"/>
      <c r="ENT208" s="64"/>
      <c r="ENU208" s="64"/>
      <c r="ENV208" s="64"/>
      <c r="ENW208" s="64"/>
      <c r="ENX208" s="64"/>
      <c r="ENY208" s="64"/>
      <c r="ENZ208" s="64"/>
      <c r="EOA208" s="64"/>
      <c r="EOB208" s="64"/>
      <c r="EOC208" s="64"/>
      <c r="EOD208" s="64"/>
      <c r="EOE208" s="64"/>
      <c r="EOF208" s="64"/>
      <c r="EOG208" s="64"/>
      <c r="EOH208" s="64"/>
      <c r="EOI208" s="64"/>
      <c r="EOJ208" s="64"/>
      <c r="EOK208" s="64"/>
      <c r="EOL208" s="64"/>
      <c r="EOM208" s="64"/>
      <c r="EON208" s="64"/>
      <c r="EOO208" s="64"/>
      <c r="EOP208" s="64"/>
      <c r="EOQ208" s="64"/>
      <c r="EOR208" s="64"/>
      <c r="EOS208" s="64"/>
      <c r="EOT208" s="64"/>
      <c r="EOU208" s="64"/>
      <c r="EOV208" s="64"/>
      <c r="EOW208" s="64"/>
      <c r="EOX208" s="64"/>
      <c r="EOY208" s="64"/>
      <c r="EOZ208" s="64"/>
      <c r="EPA208" s="64"/>
      <c r="EPB208" s="64"/>
      <c r="EPC208" s="64"/>
      <c r="EPD208" s="64"/>
      <c r="EPE208" s="64"/>
      <c r="EPF208" s="64"/>
      <c r="EPG208" s="64"/>
      <c r="EPH208" s="64"/>
      <c r="EPI208" s="64"/>
      <c r="EPJ208" s="64"/>
      <c r="EPK208" s="64"/>
      <c r="EPL208" s="64"/>
      <c r="EPM208" s="64"/>
      <c r="EPN208" s="64"/>
      <c r="EPO208" s="64"/>
      <c r="EPP208" s="64"/>
      <c r="EPQ208" s="64"/>
      <c r="EPR208" s="64"/>
      <c r="EPS208" s="64"/>
      <c r="EPT208" s="64"/>
      <c r="EPU208" s="64"/>
      <c r="EPV208" s="64"/>
      <c r="EPW208" s="64"/>
      <c r="EPX208" s="64"/>
      <c r="EPY208" s="64"/>
      <c r="EPZ208" s="64"/>
      <c r="EQA208" s="64"/>
      <c r="EQB208" s="64"/>
      <c r="EQC208" s="64"/>
      <c r="EQD208" s="64"/>
      <c r="EQE208" s="64"/>
      <c r="EQF208" s="64"/>
      <c r="EQG208" s="64"/>
      <c r="EQH208" s="64"/>
      <c r="EQI208" s="64"/>
      <c r="EQJ208" s="64"/>
      <c r="EQK208" s="64"/>
      <c r="EQL208" s="64"/>
      <c r="EQM208" s="64"/>
      <c r="EQN208" s="64"/>
      <c r="EQO208" s="64"/>
      <c r="EQP208" s="64"/>
      <c r="EQQ208" s="64"/>
      <c r="EQR208" s="64"/>
      <c r="EQT208" s="64"/>
      <c r="EQV208" s="64"/>
      <c r="EQW208" s="64"/>
      <c r="EQX208" s="64"/>
      <c r="EQY208" s="64"/>
      <c r="EQZ208" s="64"/>
      <c r="ERA208" s="64"/>
      <c r="ERB208" s="64"/>
      <c r="ERC208" s="64"/>
      <c r="ERH208" s="64"/>
      <c r="ERI208" s="64"/>
      <c r="ERJ208" s="64"/>
      <c r="ERK208" s="64"/>
      <c r="ERL208" s="64"/>
      <c r="ERM208" s="64"/>
      <c r="ERN208" s="64"/>
      <c r="ERO208" s="64"/>
      <c r="ERP208" s="64"/>
      <c r="ERQ208" s="64"/>
      <c r="ERR208" s="64"/>
      <c r="ERS208" s="64"/>
      <c r="ERT208" s="64"/>
      <c r="ERU208" s="64"/>
      <c r="ERV208" s="64"/>
      <c r="ERW208" s="64"/>
      <c r="ERX208" s="64"/>
      <c r="ERY208" s="64"/>
      <c r="ERZ208" s="64"/>
      <c r="ESA208" s="64"/>
      <c r="ESB208" s="64"/>
      <c r="ESC208" s="64"/>
      <c r="ESD208" s="64"/>
      <c r="ESE208" s="64"/>
      <c r="ESF208" s="64"/>
      <c r="ESG208" s="64"/>
      <c r="ESH208" s="64"/>
      <c r="ESI208" s="64"/>
      <c r="ESJ208" s="64"/>
      <c r="ESK208" s="64"/>
      <c r="ESL208" s="64"/>
      <c r="ESM208" s="64"/>
      <c r="ESN208" s="64"/>
      <c r="ESO208" s="64"/>
      <c r="ESP208" s="64"/>
      <c r="ESQ208" s="64"/>
      <c r="ESR208" s="64"/>
      <c r="ESS208" s="64"/>
      <c r="EST208" s="64"/>
      <c r="ESU208" s="64"/>
      <c r="ESV208" s="64"/>
      <c r="ESW208" s="64"/>
      <c r="ESX208" s="64"/>
      <c r="ESY208" s="64"/>
      <c r="ESZ208" s="64"/>
      <c r="ETA208" s="64"/>
      <c r="ETB208" s="64"/>
      <c r="ETC208" s="64"/>
      <c r="ETD208" s="64"/>
      <c r="ETE208" s="64"/>
      <c r="ETF208" s="64"/>
      <c r="ETG208" s="64"/>
      <c r="ETH208" s="64"/>
      <c r="ETI208" s="64"/>
      <c r="ETJ208" s="64"/>
      <c r="ETK208" s="64"/>
      <c r="ETL208" s="64"/>
      <c r="ETM208" s="64"/>
      <c r="ETN208" s="64"/>
      <c r="ETO208" s="64"/>
      <c r="ETP208" s="64"/>
      <c r="ETQ208" s="64"/>
      <c r="ETR208" s="64"/>
      <c r="ETS208" s="64"/>
      <c r="ETT208" s="64"/>
      <c r="ETU208" s="64"/>
      <c r="ETV208" s="64"/>
      <c r="ETW208" s="64"/>
      <c r="ETX208" s="64"/>
      <c r="ETY208" s="64"/>
      <c r="ETZ208" s="64"/>
      <c r="EUA208" s="64"/>
      <c r="EUB208" s="64"/>
      <c r="EUC208" s="64"/>
      <c r="EUD208" s="64"/>
      <c r="EUE208" s="64"/>
      <c r="EUF208" s="64"/>
      <c r="EUG208" s="64"/>
      <c r="EUH208" s="64"/>
      <c r="EUI208" s="64"/>
      <c r="EUJ208" s="64"/>
      <c r="EUK208" s="64"/>
      <c r="EUL208" s="64"/>
      <c r="EUM208" s="64"/>
      <c r="EUN208" s="64"/>
      <c r="EUO208" s="64"/>
      <c r="EUP208" s="64"/>
      <c r="EUQ208" s="64"/>
      <c r="EUR208" s="64"/>
      <c r="EUS208" s="64"/>
      <c r="EUT208" s="64"/>
      <c r="EUU208" s="64"/>
      <c r="EUV208" s="64"/>
      <c r="EUW208" s="64"/>
      <c r="EUX208" s="64"/>
      <c r="EUY208" s="64"/>
      <c r="EUZ208" s="64"/>
      <c r="EVA208" s="64"/>
      <c r="EVB208" s="64"/>
      <c r="EVC208" s="64"/>
      <c r="EVD208" s="64"/>
      <c r="EVE208" s="64"/>
      <c r="EVF208" s="64"/>
      <c r="EVG208" s="64"/>
      <c r="EVH208" s="64"/>
      <c r="EVI208" s="64"/>
      <c r="EVJ208" s="64"/>
      <c r="EVK208" s="64"/>
      <c r="EVL208" s="64"/>
      <c r="EVM208" s="64"/>
      <c r="EVN208" s="64"/>
      <c r="EVO208" s="64"/>
      <c r="EVP208" s="64"/>
      <c r="EVQ208" s="64"/>
      <c r="EVR208" s="64"/>
      <c r="EVS208" s="64"/>
      <c r="EVT208" s="64"/>
      <c r="EVU208" s="64"/>
      <c r="EVV208" s="64"/>
      <c r="EVW208" s="64"/>
      <c r="EVX208" s="64"/>
      <c r="EVY208" s="64"/>
      <c r="EVZ208" s="64"/>
      <c r="EWA208" s="64"/>
      <c r="EWB208" s="64"/>
      <c r="EWC208" s="64"/>
      <c r="EWD208" s="64"/>
      <c r="EWE208" s="64"/>
      <c r="EWF208" s="64"/>
      <c r="EWG208" s="64"/>
      <c r="EWH208" s="64"/>
      <c r="EWI208" s="64"/>
      <c r="EWJ208" s="64"/>
      <c r="EWK208" s="64"/>
      <c r="EWL208" s="64"/>
      <c r="EWM208" s="64"/>
      <c r="EWN208" s="64"/>
      <c r="EWO208" s="64"/>
      <c r="EWP208" s="64"/>
      <c r="EWQ208" s="64"/>
      <c r="EWR208" s="64"/>
      <c r="EWS208" s="64"/>
      <c r="EWT208" s="64"/>
      <c r="EWU208" s="64"/>
      <c r="EWV208" s="64"/>
      <c r="EWW208" s="64"/>
      <c r="EWX208" s="64"/>
      <c r="EWY208" s="64"/>
      <c r="EWZ208" s="64"/>
      <c r="EXA208" s="64"/>
      <c r="EXB208" s="64"/>
      <c r="EXC208" s="64"/>
      <c r="EXD208" s="64"/>
      <c r="EXE208" s="64"/>
      <c r="EXF208" s="64"/>
      <c r="EXG208" s="64"/>
      <c r="EXH208" s="64"/>
      <c r="EXI208" s="64"/>
      <c r="EXJ208" s="64"/>
      <c r="EXK208" s="64"/>
      <c r="EXL208" s="64"/>
      <c r="EXM208" s="64"/>
      <c r="EXN208" s="64"/>
      <c r="EXO208" s="64"/>
      <c r="EXP208" s="64"/>
      <c r="EXQ208" s="64"/>
      <c r="EXR208" s="64"/>
      <c r="EXS208" s="64"/>
      <c r="EXT208" s="64"/>
      <c r="EXU208" s="64"/>
      <c r="EXV208" s="64"/>
      <c r="EXW208" s="64"/>
      <c r="EXX208" s="64"/>
      <c r="EXY208" s="64"/>
      <c r="EXZ208" s="64"/>
      <c r="EYA208" s="64"/>
      <c r="EYB208" s="64"/>
      <c r="EYC208" s="64"/>
      <c r="EYD208" s="64"/>
      <c r="EYE208" s="64"/>
      <c r="EYF208" s="64"/>
      <c r="EYG208" s="64"/>
      <c r="EYH208" s="64"/>
      <c r="EYI208" s="64"/>
      <c r="EYJ208" s="64"/>
      <c r="EYK208" s="64"/>
      <c r="EYL208" s="64"/>
      <c r="EYM208" s="64"/>
      <c r="EYN208" s="64"/>
      <c r="EYO208" s="64"/>
      <c r="EYP208" s="64"/>
      <c r="EYQ208" s="64"/>
      <c r="EYR208" s="64"/>
      <c r="EYS208" s="64"/>
      <c r="EYT208" s="64"/>
      <c r="EYU208" s="64"/>
      <c r="EYV208" s="64"/>
      <c r="EYW208" s="64"/>
      <c r="EYX208" s="64"/>
      <c r="EYY208" s="64"/>
      <c r="EYZ208" s="64"/>
      <c r="EZA208" s="64"/>
      <c r="EZB208" s="64"/>
      <c r="EZC208" s="64"/>
      <c r="EZD208" s="64"/>
      <c r="EZE208" s="64"/>
      <c r="EZF208" s="64"/>
      <c r="EZG208" s="64"/>
      <c r="EZH208" s="64"/>
      <c r="EZI208" s="64"/>
      <c r="EZJ208" s="64"/>
      <c r="EZK208" s="64"/>
      <c r="EZL208" s="64"/>
      <c r="EZM208" s="64"/>
      <c r="EZN208" s="64"/>
      <c r="EZO208" s="64"/>
      <c r="EZP208" s="64"/>
      <c r="EZQ208" s="64"/>
      <c r="EZR208" s="64"/>
      <c r="EZS208" s="64"/>
      <c r="EZT208" s="64"/>
      <c r="EZU208" s="64"/>
      <c r="EZV208" s="64"/>
      <c r="EZW208" s="64"/>
      <c r="EZX208" s="64"/>
      <c r="EZY208" s="64"/>
      <c r="EZZ208" s="64"/>
      <c r="FAA208" s="64"/>
      <c r="FAB208" s="64"/>
      <c r="FAC208" s="64"/>
      <c r="FAD208" s="64"/>
      <c r="FAE208" s="64"/>
      <c r="FAF208" s="64"/>
      <c r="FAG208" s="64"/>
      <c r="FAH208" s="64"/>
      <c r="FAI208" s="64"/>
      <c r="FAJ208" s="64"/>
      <c r="FAK208" s="64"/>
      <c r="FAL208" s="64"/>
      <c r="FAM208" s="64"/>
      <c r="FAN208" s="64"/>
      <c r="FAP208" s="64"/>
      <c r="FAR208" s="64"/>
      <c r="FAS208" s="64"/>
      <c r="FAT208" s="64"/>
      <c r="FAU208" s="64"/>
      <c r="FAV208" s="64"/>
      <c r="FAW208" s="64"/>
      <c r="FAX208" s="64"/>
      <c r="FAY208" s="64"/>
      <c r="FBD208" s="64"/>
      <c r="FBE208" s="64"/>
      <c r="FBF208" s="64"/>
      <c r="FBG208" s="64"/>
      <c r="FBH208" s="64"/>
      <c r="FBI208" s="64"/>
      <c r="FBJ208" s="64"/>
      <c r="FBK208" s="64"/>
      <c r="FBL208" s="64"/>
      <c r="FBM208" s="64"/>
      <c r="FBN208" s="64"/>
      <c r="FBO208" s="64"/>
      <c r="FBP208" s="64"/>
      <c r="FBQ208" s="64"/>
      <c r="FBR208" s="64"/>
      <c r="FBS208" s="64"/>
      <c r="FBT208" s="64"/>
      <c r="FBU208" s="64"/>
      <c r="FBV208" s="64"/>
      <c r="FBW208" s="64"/>
      <c r="FBX208" s="64"/>
      <c r="FBY208" s="64"/>
      <c r="FBZ208" s="64"/>
      <c r="FCA208" s="64"/>
      <c r="FCB208" s="64"/>
      <c r="FCC208" s="64"/>
      <c r="FCD208" s="64"/>
      <c r="FCE208" s="64"/>
      <c r="FCF208" s="64"/>
      <c r="FCG208" s="64"/>
      <c r="FCH208" s="64"/>
      <c r="FCI208" s="64"/>
      <c r="FCJ208" s="64"/>
      <c r="FCK208" s="64"/>
      <c r="FCL208" s="64"/>
      <c r="FCM208" s="64"/>
      <c r="FCN208" s="64"/>
      <c r="FCO208" s="64"/>
      <c r="FCP208" s="64"/>
      <c r="FCQ208" s="64"/>
      <c r="FCR208" s="64"/>
      <c r="FCS208" s="64"/>
      <c r="FCT208" s="64"/>
      <c r="FCU208" s="64"/>
      <c r="FCV208" s="64"/>
      <c r="FCW208" s="64"/>
      <c r="FCX208" s="64"/>
      <c r="FCY208" s="64"/>
      <c r="FCZ208" s="64"/>
      <c r="FDA208" s="64"/>
      <c r="FDB208" s="64"/>
      <c r="FDC208" s="64"/>
      <c r="FDD208" s="64"/>
      <c r="FDE208" s="64"/>
      <c r="FDF208" s="64"/>
      <c r="FDG208" s="64"/>
      <c r="FDH208" s="64"/>
      <c r="FDI208" s="64"/>
      <c r="FDJ208" s="64"/>
      <c r="FDK208" s="64"/>
      <c r="FDL208" s="64"/>
      <c r="FDM208" s="64"/>
      <c r="FDN208" s="64"/>
      <c r="FDO208" s="64"/>
      <c r="FDP208" s="64"/>
      <c r="FDQ208" s="64"/>
      <c r="FDR208" s="64"/>
      <c r="FDS208" s="64"/>
      <c r="FDT208" s="64"/>
      <c r="FDU208" s="64"/>
      <c r="FDV208" s="64"/>
      <c r="FDW208" s="64"/>
      <c r="FDX208" s="64"/>
      <c r="FDY208" s="64"/>
      <c r="FDZ208" s="64"/>
      <c r="FEA208" s="64"/>
      <c r="FEB208" s="64"/>
      <c r="FEC208" s="64"/>
      <c r="FED208" s="64"/>
      <c r="FEE208" s="64"/>
      <c r="FEF208" s="64"/>
      <c r="FEG208" s="64"/>
      <c r="FEH208" s="64"/>
      <c r="FEI208" s="64"/>
      <c r="FEJ208" s="64"/>
      <c r="FEK208" s="64"/>
      <c r="FEL208" s="64"/>
      <c r="FEM208" s="64"/>
      <c r="FEN208" s="64"/>
      <c r="FEO208" s="64"/>
      <c r="FEP208" s="64"/>
      <c r="FEQ208" s="64"/>
      <c r="FER208" s="64"/>
      <c r="FES208" s="64"/>
      <c r="FET208" s="64"/>
      <c r="FEU208" s="64"/>
      <c r="FEV208" s="64"/>
      <c r="FEW208" s="64"/>
      <c r="FEX208" s="64"/>
      <c r="FEY208" s="64"/>
      <c r="FEZ208" s="64"/>
      <c r="FFA208" s="64"/>
      <c r="FFB208" s="64"/>
      <c r="FFC208" s="64"/>
      <c r="FFD208" s="64"/>
      <c r="FFE208" s="64"/>
      <c r="FFF208" s="64"/>
      <c r="FFG208" s="64"/>
      <c r="FFH208" s="64"/>
      <c r="FFI208" s="64"/>
      <c r="FFJ208" s="64"/>
      <c r="FFK208" s="64"/>
      <c r="FFL208" s="64"/>
      <c r="FFM208" s="64"/>
      <c r="FFN208" s="64"/>
      <c r="FFO208" s="64"/>
      <c r="FFP208" s="64"/>
      <c r="FFQ208" s="64"/>
      <c r="FFR208" s="64"/>
      <c r="FFS208" s="64"/>
      <c r="FFT208" s="64"/>
      <c r="FFU208" s="64"/>
      <c r="FFV208" s="64"/>
      <c r="FFW208" s="64"/>
      <c r="FFX208" s="64"/>
      <c r="FFY208" s="64"/>
      <c r="FFZ208" s="64"/>
      <c r="FGA208" s="64"/>
      <c r="FGB208" s="64"/>
      <c r="FGC208" s="64"/>
      <c r="FGD208" s="64"/>
      <c r="FGE208" s="64"/>
      <c r="FGF208" s="64"/>
      <c r="FGG208" s="64"/>
      <c r="FGH208" s="64"/>
      <c r="FGI208" s="64"/>
      <c r="FGJ208" s="64"/>
      <c r="FGK208" s="64"/>
      <c r="FGL208" s="64"/>
      <c r="FGM208" s="64"/>
      <c r="FGN208" s="64"/>
      <c r="FGO208" s="64"/>
      <c r="FGP208" s="64"/>
      <c r="FGQ208" s="64"/>
      <c r="FGR208" s="64"/>
      <c r="FGS208" s="64"/>
      <c r="FGT208" s="64"/>
      <c r="FGU208" s="64"/>
      <c r="FGV208" s="64"/>
      <c r="FGW208" s="64"/>
      <c r="FGX208" s="64"/>
      <c r="FGY208" s="64"/>
      <c r="FGZ208" s="64"/>
      <c r="FHA208" s="64"/>
      <c r="FHB208" s="64"/>
      <c r="FHC208" s="64"/>
      <c r="FHD208" s="64"/>
      <c r="FHE208" s="64"/>
      <c r="FHF208" s="64"/>
      <c r="FHG208" s="64"/>
      <c r="FHH208" s="64"/>
      <c r="FHI208" s="64"/>
      <c r="FHJ208" s="64"/>
      <c r="FHK208" s="64"/>
      <c r="FHL208" s="64"/>
      <c r="FHM208" s="64"/>
      <c r="FHN208" s="64"/>
      <c r="FHO208" s="64"/>
      <c r="FHP208" s="64"/>
      <c r="FHQ208" s="64"/>
      <c r="FHR208" s="64"/>
      <c r="FHS208" s="64"/>
      <c r="FHT208" s="64"/>
      <c r="FHU208" s="64"/>
      <c r="FHV208" s="64"/>
      <c r="FHW208" s="64"/>
      <c r="FHX208" s="64"/>
      <c r="FHY208" s="64"/>
      <c r="FHZ208" s="64"/>
      <c r="FIA208" s="64"/>
      <c r="FIB208" s="64"/>
      <c r="FIC208" s="64"/>
      <c r="FID208" s="64"/>
      <c r="FIE208" s="64"/>
      <c r="FIF208" s="64"/>
      <c r="FIG208" s="64"/>
      <c r="FIH208" s="64"/>
      <c r="FII208" s="64"/>
      <c r="FIJ208" s="64"/>
      <c r="FIK208" s="64"/>
      <c r="FIL208" s="64"/>
      <c r="FIM208" s="64"/>
      <c r="FIN208" s="64"/>
      <c r="FIO208" s="64"/>
      <c r="FIP208" s="64"/>
      <c r="FIQ208" s="64"/>
      <c r="FIR208" s="64"/>
      <c r="FIS208" s="64"/>
      <c r="FIT208" s="64"/>
      <c r="FIU208" s="64"/>
      <c r="FIV208" s="64"/>
      <c r="FIW208" s="64"/>
      <c r="FIX208" s="64"/>
      <c r="FIY208" s="64"/>
      <c r="FIZ208" s="64"/>
      <c r="FJA208" s="64"/>
      <c r="FJB208" s="64"/>
      <c r="FJC208" s="64"/>
      <c r="FJD208" s="64"/>
      <c r="FJE208" s="64"/>
      <c r="FJF208" s="64"/>
      <c r="FJG208" s="64"/>
      <c r="FJH208" s="64"/>
      <c r="FJI208" s="64"/>
      <c r="FJJ208" s="64"/>
      <c r="FJK208" s="64"/>
      <c r="FJL208" s="64"/>
      <c r="FJM208" s="64"/>
      <c r="FJN208" s="64"/>
      <c r="FJO208" s="64"/>
      <c r="FJP208" s="64"/>
      <c r="FJQ208" s="64"/>
      <c r="FJR208" s="64"/>
      <c r="FJS208" s="64"/>
      <c r="FJT208" s="64"/>
      <c r="FJU208" s="64"/>
      <c r="FJV208" s="64"/>
      <c r="FJW208" s="64"/>
      <c r="FJX208" s="64"/>
      <c r="FJY208" s="64"/>
      <c r="FJZ208" s="64"/>
      <c r="FKA208" s="64"/>
      <c r="FKB208" s="64"/>
      <c r="FKC208" s="64"/>
      <c r="FKD208" s="64"/>
      <c r="FKE208" s="64"/>
      <c r="FKF208" s="64"/>
      <c r="FKG208" s="64"/>
      <c r="FKH208" s="64"/>
      <c r="FKI208" s="64"/>
      <c r="FKJ208" s="64"/>
      <c r="FKL208" s="64"/>
      <c r="FKN208" s="64"/>
      <c r="FKO208" s="64"/>
      <c r="FKP208" s="64"/>
      <c r="FKQ208" s="64"/>
      <c r="FKR208" s="64"/>
      <c r="FKS208" s="64"/>
      <c r="FKT208" s="64"/>
      <c r="FKU208" s="64"/>
      <c r="FKZ208" s="64"/>
      <c r="FLA208" s="64"/>
      <c r="FLB208" s="64"/>
      <c r="FLC208" s="64"/>
      <c r="FLD208" s="64"/>
      <c r="FLE208" s="64"/>
      <c r="FLF208" s="64"/>
      <c r="FLG208" s="64"/>
      <c r="FLH208" s="64"/>
      <c r="FLI208" s="64"/>
      <c r="FLJ208" s="64"/>
      <c r="FLK208" s="64"/>
      <c r="FLL208" s="64"/>
      <c r="FLM208" s="64"/>
      <c r="FLN208" s="64"/>
      <c r="FLO208" s="64"/>
      <c r="FLP208" s="64"/>
      <c r="FLQ208" s="64"/>
      <c r="FLR208" s="64"/>
      <c r="FLS208" s="64"/>
      <c r="FLT208" s="64"/>
      <c r="FLU208" s="64"/>
      <c r="FLV208" s="64"/>
      <c r="FLW208" s="64"/>
      <c r="FLX208" s="64"/>
      <c r="FLY208" s="64"/>
      <c r="FLZ208" s="64"/>
      <c r="FMA208" s="64"/>
      <c r="FMB208" s="64"/>
      <c r="FMC208" s="64"/>
      <c r="FMD208" s="64"/>
      <c r="FME208" s="64"/>
      <c r="FMF208" s="64"/>
      <c r="FMG208" s="64"/>
      <c r="FMH208" s="64"/>
      <c r="FMI208" s="64"/>
      <c r="FMJ208" s="64"/>
      <c r="FMK208" s="64"/>
      <c r="FML208" s="64"/>
      <c r="FMM208" s="64"/>
      <c r="FMN208" s="64"/>
      <c r="FMO208" s="64"/>
      <c r="FMP208" s="64"/>
      <c r="FMQ208" s="64"/>
      <c r="FMR208" s="64"/>
      <c r="FMS208" s="64"/>
      <c r="FMT208" s="64"/>
      <c r="FMU208" s="64"/>
      <c r="FMV208" s="64"/>
      <c r="FMW208" s="64"/>
      <c r="FMX208" s="64"/>
      <c r="FMY208" s="64"/>
      <c r="FMZ208" s="64"/>
      <c r="FNA208" s="64"/>
      <c r="FNB208" s="64"/>
      <c r="FNC208" s="64"/>
      <c r="FND208" s="64"/>
      <c r="FNE208" s="64"/>
      <c r="FNF208" s="64"/>
      <c r="FNG208" s="64"/>
      <c r="FNH208" s="64"/>
      <c r="FNI208" s="64"/>
      <c r="FNJ208" s="64"/>
      <c r="FNK208" s="64"/>
      <c r="FNL208" s="64"/>
      <c r="FNM208" s="64"/>
      <c r="FNN208" s="64"/>
      <c r="FNO208" s="64"/>
      <c r="FNP208" s="64"/>
      <c r="FNQ208" s="64"/>
      <c r="FNR208" s="64"/>
      <c r="FNS208" s="64"/>
      <c r="FNT208" s="64"/>
      <c r="FNU208" s="64"/>
      <c r="FNV208" s="64"/>
      <c r="FNW208" s="64"/>
      <c r="FNX208" s="64"/>
      <c r="FNY208" s="64"/>
      <c r="FNZ208" s="64"/>
      <c r="FOA208" s="64"/>
      <c r="FOB208" s="64"/>
      <c r="FOC208" s="64"/>
      <c r="FOD208" s="64"/>
      <c r="FOE208" s="64"/>
      <c r="FOF208" s="64"/>
      <c r="FOG208" s="64"/>
      <c r="FOH208" s="64"/>
      <c r="FOI208" s="64"/>
      <c r="FOJ208" s="64"/>
      <c r="FOK208" s="64"/>
      <c r="FOL208" s="64"/>
      <c r="FOM208" s="64"/>
      <c r="FON208" s="64"/>
      <c r="FOO208" s="64"/>
      <c r="FOP208" s="64"/>
      <c r="FOQ208" s="64"/>
      <c r="FOR208" s="64"/>
      <c r="FOS208" s="64"/>
      <c r="FOT208" s="64"/>
      <c r="FOU208" s="64"/>
      <c r="FOV208" s="64"/>
      <c r="FOW208" s="64"/>
      <c r="FOX208" s="64"/>
      <c r="FOY208" s="64"/>
      <c r="FOZ208" s="64"/>
      <c r="FPA208" s="64"/>
      <c r="FPB208" s="64"/>
      <c r="FPC208" s="64"/>
      <c r="FPD208" s="64"/>
      <c r="FPE208" s="64"/>
      <c r="FPF208" s="64"/>
      <c r="FPG208" s="64"/>
      <c r="FPH208" s="64"/>
      <c r="FPI208" s="64"/>
      <c r="FPJ208" s="64"/>
      <c r="FPK208" s="64"/>
      <c r="FPL208" s="64"/>
      <c r="FPM208" s="64"/>
      <c r="FPN208" s="64"/>
      <c r="FPO208" s="64"/>
      <c r="FPP208" s="64"/>
      <c r="FPQ208" s="64"/>
      <c r="FPR208" s="64"/>
      <c r="FPS208" s="64"/>
      <c r="FPT208" s="64"/>
      <c r="FPU208" s="64"/>
      <c r="FPV208" s="64"/>
      <c r="FPW208" s="64"/>
      <c r="FPX208" s="64"/>
      <c r="FPY208" s="64"/>
      <c r="FPZ208" s="64"/>
      <c r="FQA208" s="64"/>
      <c r="FQB208" s="64"/>
      <c r="FQC208" s="64"/>
      <c r="FQD208" s="64"/>
      <c r="FQE208" s="64"/>
      <c r="FQF208" s="64"/>
      <c r="FQG208" s="64"/>
      <c r="FQH208" s="64"/>
      <c r="FQI208" s="64"/>
      <c r="FQJ208" s="64"/>
      <c r="FQK208" s="64"/>
      <c r="FQL208" s="64"/>
      <c r="FQM208" s="64"/>
      <c r="FQN208" s="64"/>
      <c r="FQO208" s="64"/>
      <c r="FQP208" s="64"/>
      <c r="FQQ208" s="64"/>
      <c r="FQR208" s="64"/>
      <c r="FQS208" s="64"/>
      <c r="FQT208" s="64"/>
      <c r="FQU208" s="64"/>
      <c r="FQV208" s="64"/>
      <c r="FQW208" s="64"/>
      <c r="FQX208" s="64"/>
      <c r="FQY208" s="64"/>
      <c r="FQZ208" s="64"/>
      <c r="FRA208" s="64"/>
      <c r="FRB208" s="64"/>
      <c r="FRC208" s="64"/>
      <c r="FRD208" s="64"/>
      <c r="FRE208" s="64"/>
      <c r="FRF208" s="64"/>
      <c r="FRG208" s="64"/>
      <c r="FRH208" s="64"/>
      <c r="FRI208" s="64"/>
      <c r="FRJ208" s="64"/>
      <c r="FRK208" s="64"/>
      <c r="FRL208" s="64"/>
      <c r="FRM208" s="64"/>
      <c r="FRN208" s="64"/>
      <c r="FRO208" s="64"/>
      <c r="FRP208" s="64"/>
      <c r="FRQ208" s="64"/>
      <c r="FRR208" s="64"/>
      <c r="FRS208" s="64"/>
      <c r="FRT208" s="64"/>
      <c r="FRU208" s="64"/>
      <c r="FRV208" s="64"/>
      <c r="FRW208" s="64"/>
      <c r="FRX208" s="64"/>
      <c r="FRY208" s="64"/>
      <c r="FRZ208" s="64"/>
      <c r="FSA208" s="64"/>
      <c r="FSB208" s="64"/>
      <c r="FSC208" s="64"/>
      <c r="FSD208" s="64"/>
      <c r="FSE208" s="64"/>
      <c r="FSF208" s="64"/>
      <c r="FSG208" s="64"/>
      <c r="FSH208" s="64"/>
      <c r="FSI208" s="64"/>
      <c r="FSJ208" s="64"/>
      <c r="FSK208" s="64"/>
      <c r="FSL208" s="64"/>
      <c r="FSM208" s="64"/>
      <c r="FSN208" s="64"/>
      <c r="FSO208" s="64"/>
      <c r="FSP208" s="64"/>
      <c r="FSQ208" s="64"/>
      <c r="FSR208" s="64"/>
      <c r="FSS208" s="64"/>
      <c r="FST208" s="64"/>
      <c r="FSU208" s="64"/>
      <c r="FSV208" s="64"/>
      <c r="FSW208" s="64"/>
      <c r="FSX208" s="64"/>
      <c r="FSY208" s="64"/>
      <c r="FSZ208" s="64"/>
      <c r="FTA208" s="64"/>
      <c r="FTB208" s="64"/>
      <c r="FTC208" s="64"/>
      <c r="FTD208" s="64"/>
      <c r="FTE208" s="64"/>
      <c r="FTF208" s="64"/>
      <c r="FTG208" s="64"/>
      <c r="FTH208" s="64"/>
      <c r="FTI208" s="64"/>
      <c r="FTJ208" s="64"/>
      <c r="FTK208" s="64"/>
      <c r="FTL208" s="64"/>
      <c r="FTM208" s="64"/>
      <c r="FTN208" s="64"/>
      <c r="FTO208" s="64"/>
      <c r="FTP208" s="64"/>
      <c r="FTQ208" s="64"/>
      <c r="FTR208" s="64"/>
      <c r="FTS208" s="64"/>
      <c r="FTT208" s="64"/>
      <c r="FTU208" s="64"/>
      <c r="FTV208" s="64"/>
      <c r="FTW208" s="64"/>
      <c r="FTX208" s="64"/>
      <c r="FTY208" s="64"/>
      <c r="FTZ208" s="64"/>
      <c r="FUA208" s="64"/>
      <c r="FUB208" s="64"/>
      <c r="FUC208" s="64"/>
      <c r="FUD208" s="64"/>
      <c r="FUE208" s="64"/>
      <c r="FUF208" s="64"/>
      <c r="FUH208" s="64"/>
      <c r="FUJ208" s="64"/>
      <c r="FUK208" s="64"/>
      <c r="FUL208" s="64"/>
      <c r="FUM208" s="64"/>
      <c r="FUN208" s="64"/>
      <c r="FUO208" s="64"/>
      <c r="FUP208" s="64"/>
      <c r="FUQ208" s="64"/>
      <c r="FUV208" s="64"/>
      <c r="FUW208" s="64"/>
      <c r="FUX208" s="64"/>
      <c r="FUY208" s="64"/>
      <c r="FUZ208" s="64"/>
      <c r="FVA208" s="64"/>
      <c r="FVB208" s="64"/>
      <c r="FVC208" s="64"/>
      <c r="FVD208" s="64"/>
      <c r="FVE208" s="64"/>
      <c r="FVF208" s="64"/>
      <c r="FVG208" s="64"/>
      <c r="FVH208" s="64"/>
      <c r="FVI208" s="64"/>
      <c r="FVJ208" s="64"/>
      <c r="FVK208" s="64"/>
      <c r="FVL208" s="64"/>
      <c r="FVM208" s="64"/>
      <c r="FVN208" s="64"/>
      <c r="FVO208" s="64"/>
      <c r="FVP208" s="64"/>
      <c r="FVQ208" s="64"/>
      <c r="FVR208" s="64"/>
      <c r="FVS208" s="64"/>
      <c r="FVT208" s="64"/>
      <c r="FVU208" s="64"/>
      <c r="FVV208" s="64"/>
      <c r="FVW208" s="64"/>
      <c r="FVX208" s="64"/>
      <c r="FVY208" s="64"/>
      <c r="FVZ208" s="64"/>
      <c r="FWA208" s="64"/>
      <c r="FWB208" s="64"/>
      <c r="FWC208" s="64"/>
      <c r="FWD208" s="64"/>
      <c r="FWE208" s="64"/>
      <c r="FWF208" s="64"/>
      <c r="FWG208" s="64"/>
      <c r="FWH208" s="64"/>
      <c r="FWI208" s="64"/>
      <c r="FWJ208" s="64"/>
      <c r="FWK208" s="64"/>
      <c r="FWL208" s="64"/>
      <c r="FWM208" s="64"/>
      <c r="FWN208" s="64"/>
      <c r="FWO208" s="64"/>
      <c r="FWP208" s="64"/>
      <c r="FWQ208" s="64"/>
      <c r="FWR208" s="64"/>
      <c r="FWS208" s="64"/>
      <c r="FWT208" s="64"/>
      <c r="FWU208" s="64"/>
      <c r="FWV208" s="64"/>
      <c r="FWW208" s="64"/>
      <c r="FWX208" s="64"/>
      <c r="FWY208" s="64"/>
      <c r="FWZ208" s="64"/>
      <c r="FXA208" s="64"/>
      <c r="FXB208" s="64"/>
      <c r="FXC208" s="64"/>
      <c r="FXD208" s="64"/>
      <c r="FXE208" s="64"/>
      <c r="FXF208" s="64"/>
      <c r="FXG208" s="64"/>
      <c r="FXH208" s="64"/>
      <c r="FXI208" s="64"/>
      <c r="FXJ208" s="64"/>
      <c r="FXK208" s="64"/>
      <c r="FXL208" s="64"/>
      <c r="FXM208" s="64"/>
      <c r="FXN208" s="64"/>
      <c r="FXO208" s="64"/>
      <c r="FXP208" s="64"/>
      <c r="FXQ208" s="64"/>
      <c r="FXR208" s="64"/>
      <c r="FXS208" s="64"/>
      <c r="FXT208" s="64"/>
      <c r="FXU208" s="64"/>
      <c r="FXV208" s="64"/>
      <c r="FXW208" s="64"/>
      <c r="FXX208" s="64"/>
      <c r="FXY208" s="64"/>
      <c r="FXZ208" s="64"/>
      <c r="FYA208" s="64"/>
      <c r="FYB208" s="64"/>
      <c r="FYC208" s="64"/>
      <c r="FYD208" s="64"/>
      <c r="FYE208" s="64"/>
      <c r="FYF208" s="64"/>
      <c r="FYG208" s="64"/>
      <c r="FYH208" s="64"/>
      <c r="FYI208" s="64"/>
      <c r="FYJ208" s="64"/>
      <c r="FYK208" s="64"/>
      <c r="FYL208" s="64"/>
      <c r="FYM208" s="64"/>
      <c r="FYN208" s="64"/>
      <c r="FYO208" s="64"/>
      <c r="FYP208" s="64"/>
      <c r="FYQ208" s="64"/>
      <c r="FYR208" s="64"/>
      <c r="FYS208" s="64"/>
      <c r="FYT208" s="64"/>
      <c r="FYU208" s="64"/>
      <c r="FYV208" s="64"/>
      <c r="FYW208" s="64"/>
      <c r="FYX208" s="64"/>
      <c r="FYY208" s="64"/>
      <c r="FYZ208" s="64"/>
      <c r="FZA208" s="64"/>
      <c r="FZB208" s="64"/>
      <c r="FZC208" s="64"/>
      <c r="FZD208" s="64"/>
      <c r="FZE208" s="64"/>
      <c r="FZF208" s="64"/>
      <c r="FZG208" s="64"/>
      <c r="FZH208" s="64"/>
      <c r="FZI208" s="64"/>
      <c r="FZJ208" s="64"/>
      <c r="FZK208" s="64"/>
      <c r="FZL208" s="64"/>
      <c r="FZM208" s="64"/>
      <c r="FZN208" s="64"/>
      <c r="FZO208" s="64"/>
      <c r="FZP208" s="64"/>
      <c r="FZQ208" s="64"/>
      <c r="FZR208" s="64"/>
      <c r="FZS208" s="64"/>
      <c r="FZT208" s="64"/>
      <c r="FZU208" s="64"/>
      <c r="FZV208" s="64"/>
      <c r="FZW208" s="64"/>
      <c r="FZX208" s="64"/>
      <c r="FZY208" s="64"/>
      <c r="FZZ208" s="64"/>
      <c r="GAA208" s="64"/>
      <c r="GAB208" s="64"/>
      <c r="GAC208" s="64"/>
      <c r="GAD208" s="64"/>
      <c r="GAE208" s="64"/>
      <c r="GAF208" s="64"/>
      <c r="GAG208" s="64"/>
      <c r="GAH208" s="64"/>
      <c r="GAI208" s="64"/>
      <c r="GAJ208" s="64"/>
      <c r="GAK208" s="64"/>
      <c r="GAL208" s="64"/>
      <c r="GAM208" s="64"/>
      <c r="GAN208" s="64"/>
      <c r="GAO208" s="64"/>
      <c r="GAP208" s="64"/>
      <c r="GAQ208" s="64"/>
      <c r="GAR208" s="64"/>
      <c r="GAS208" s="64"/>
      <c r="GAT208" s="64"/>
      <c r="GAU208" s="64"/>
      <c r="GAV208" s="64"/>
      <c r="GAW208" s="64"/>
      <c r="GAX208" s="64"/>
      <c r="GAY208" s="64"/>
      <c r="GAZ208" s="64"/>
      <c r="GBA208" s="64"/>
      <c r="GBB208" s="64"/>
      <c r="GBC208" s="64"/>
      <c r="GBD208" s="64"/>
      <c r="GBE208" s="64"/>
      <c r="GBF208" s="64"/>
      <c r="GBG208" s="64"/>
      <c r="GBH208" s="64"/>
      <c r="GBI208" s="64"/>
      <c r="GBJ208" s="64"/>
      <c r="GBK208" s="64"/>
      <c r="GBL208" s="64"/>
      <c r="GBM208" s="64"/>
      <c r="GBN208" s="64"/>
      <c r="GBO208" s="64"/>
      <c r="GBP208" s="64"/>
      <c r="GBQ208" s="64"/>
      <c r="GBR208" s="64"/>
      <c r="GBS208" s="64"/>
      <c r="GBT208" s="64"/>
      <c r="GBU208" s="64"/>
      <c r="GBV208" s="64"/>
      <c r="GBW208" s="64"/>
      <c r="GBX208" s="64"/>
      <c r="GBY208" s="64"/>
      <c r="GBZ208" s="64"/>
      <c r="GCA208" s="64"/>
      <c r="GCB208" s="64"/>
      <c r="GCC208" s="64"/>
      <c r="GCD208" s="64"/>
      <c r="GCE208" s="64"/>
      <c r="GCF208" s="64"/>
      <c r="GCG208" s="64"/>
      <c r="GCH208" s="64"/>
      <c r="GCI208" s="64"/>
      <c r="GCJ208" s="64"/>
      <c r="GCK208" s="64"/>
      <c r="GCL208" s="64"/>
      <c r="GCM208" s="64"/>
      <c r="GCN208" s="64"/>
      <c r="GCO208" s="64"/>
      <c r="GCP208" s="64"/>
      <c r="GCQ208" s="64"/>
      <c r="GCR208" s="64"/>
      <c r="GCS208" s="64"/>
      <c r="GCT208" s="64"/>
      <c r="GCU208" s="64"/>
      <c r="GCV208" s="64"/>
      <c r="GCW208" s="64"/>
      <c r="GCX208" s="64"/>
      <c r="GCY208" s="64"/>
      <c r="GCZ208" s="64"/>
      <c r="GDA208" s="64"/>
      <c r="GDB208" s="64"/>
      <c r="GDC208" s="64"/>
      <c r="GDD208" s="64"/>
      <c r="GDE208" s="64"/>
      <c r="GDF208" s="64"/>
      <c r="GDG208" s="64"/>
      <c r="GDH208" s="64"/>
      <c r="GDI208" s="64"/>
      <c r="GDJ208" s="64"/>
      <c r="GDK208" s="64"/>
      <c r="GDL208" s="64"/>
      <c r="GDM208" s="64"/>
      <c r="GDN208" s="64"/>
      <c r="GDO208" s="64"/>
      <c r="GDP208" s="64"/>
      <c r="GDQ208" s="64"/>
      <c r="GDR208" s="64"/>
      <c r="GDS208" s="64"/>
      <c r="GDT208" s="64"/>
      <c r="GDU208" s="64"/>
      <c r="GDV208" s="64"/>
      <c r="GDW208" s="64"/>
      <c r="GDX208" s="64"/>
      <c r="GDY208" s="64"/>
      <c r="GDZ208" s="64"/>
      <c r="GEA208" s="64"/>
      <c r="GEB208" s="64"/>
      <c r="GED208" s="64"/>
      <c r="GEF208" s="64"/>
      <c r="GEG208" s="64"/>
      <c r="GEH208" s="64"/>
      <c r="GEI208" s="64"/>
      <c r="GEJ208" s="64"/>
      <c r="GEK208" s="64"/>
      <c r="GEL208" s="64"/>
      <c r="GEM208" s="64"/>
      <c r="GER208" s="64"/>
      <c r="GES208" s="64"/>
      <c r="GET208" s="64"/>
      <c r="GEU208" s="64"/>
      <c r="GEV208" s="64"/>
      <c r="GEW208" s="64"/>
      <c r="GEX208" s="64"/>
      <c r="GEY208" s="64"/>
      <c r="GEZ208" s="64"/>
      <c r="GFA208" s="64"/>
      <c r="GFB208" s="64"/>
      <c r="GFC208" s="64"/>
      <c r="GFD208" s="64"/>
      <c r="GFE208" s="64"/>
      <c r="GFF208" s="64"/>
      <c r="GFG208" s="64"/>
      <c r="GFH208" s="64"/>
      <c r="GFI208" s="64"/>
      <c r="GFJ208" s="64"/>
      <c r="GFK208" s="64"/>
      <c r="GFL208" s="64"/>
      <c r="GFM208" s="64"/>
      <c r="GFN208" s="64"/>
      <c r="GFO208" s="64"/>
      <c r="GFP208" s="64"/>
      <c r="GFQ208" s="64"/>
      <c r="GFR208" s="64"/>
      <c r="GFS208" s="64"/>
      <c r="GFT208" s="64"/>
      <c r="GFU208" s="64"/>
      <c r="GFV208" s="64"/>
      <c r="GFW208" s="64"/>
      <c r="GFX208" s="64"/>
      <c r="GFY208" s="64"/>
      <c r="GFZ208" s="64"/>
      <c r="GGA208" s="64"/>
      <c r="GGB208" s="64"/>
      <c r="GGC208" s="64"/>
      <c r="GGD208" s="64"/>
      <c r="GGE208" s="64"/>
      <c r="GGF208" s="64"/>
      <c r="GGG208" s="64"/>
      <c r="GGH208" s="64"/>
      <c r="GGI208" s="64"/>
      <c r="GGJ208" s="64"/>
      <c r="GGK208" s="64"/>
      <c r="GGL208" s="64"/>
      <c r="GGM208" s="64"/>
      <c r="GGN208" s="64"/>
      <c r="GGO208" s="64"/>
      <c r="GGP208" s="64"/>
      <c r="GGQ208" s="64"/>
      <c r="GGR208" s="64"/>
      <c r="GGS208" s="64"/>
      <c r="GGT208" s="64"/>
      <c r="GGU208" s="64"/>
      <c r="GGV208" s="64"/>
      <c r="GGW208" s="64"/>
      <c r="GGX208" s="64"/>
      <c r="GGY208" s="64"/>
      <c r="GGZ208" s="64"/>
      <c r="GHA208" s="64"/>
      <c r="GHB208" s="64"/>
      <c r="GHC208" s="64"/>
      <c r="GHD208" s="64"/>
      <c r="GHE208" s="64"/>
      <c r="GHF208" s="64"/>
      <c r="GHG208" s="64"/>
      <c r="GHH208" s="64"/>
      <c r="GHI208" s="64"/>
      <c r="GHJ208" s="64"/>
      <c r="GHK208" s="64"/>
      <c r="GHL208" s="64"/>
      <c r="GHM208" s="64"/>
      <c r="GHN208" s="64"/>
      <c r="GHO208" s="64"/>
      <c r="GHP208" s="64"/>
      <c r="GHQ208" s="64"/>
      <c r="GHR208" s="64"/>
      <c r="GHS208" s="64"/>
      <c r="GHT208" s="64"/>
      <c r="GHU208" s="64"/>
      <c r="GHV208" s="64"/>
      <c r="GHW208" s="64"/>
      <c r="GHX208" s="64"/>
      <c r="GHY208" s="64"/>
      <c r="GHZ208" s="64"/>
      <c r="GIA208" s="64"/>
      <c r="GIB208" s="64"/>
      <c r="GIC208" s="64"/>
      <c r="GID208" s="64"/>
      <c r="GIE208" s="64"/>
      <c r="GIF208" s="64"/>
      <c r="GIG208" s="64"/>
      <c r="GIH208" s="64"/>
      <c r="GII208" s="64"/>
      <c r="GIJ208" s="64"/>
      <c r="GIK208" s="64"/>
      <c r="GIL208" s="64"/>
      <c r="GIM208" s="64"/>
      <c r="GIN208" s="64"/>
      <c r="GIO208" s="64"/>
      <c r="GIP208" s="64"/>
      <c r="GIQ208" s="64"/>
      <c r="GIR208" s="64"/>
      <c r="GIS208" s="64"/>
      <c r="GIT208" s="64"/>
      <c r="GIU208" s="64"/>
      <c r="GIV208" s="64"/>
      <c r="GIW208" s="64"/>
      <c r="GIX208" s="64"/>
      <c r="GIY208" s="64"/>
      <c r="GIZ208" s="64"/>
      <c r="GJA208" s="64"/>
      <c r="GJB208" s="64"/>
      <c r="GJC208" s="64"/>
      <c r="GJD208" s="64"/>
      <c r="GJE208" s="64"/>
      <c r="GJF208" s="64"/>
      <c r="GJG208" s="64"/>
      <c r="GJH208" s="64"/>
      <c r="GJI208" s="64"/>
      <c r="GJJ208" s="64"/>
      <c r="GJK208" s="64"/>
      <c r="GJL208" s="64"/>
      <c r="GJM208" s="64"/>
      <c r="GJN208" s="64"/>
      <c r="GJO208" s="64"/>
      <c r="GJP208" s="64"/>
      <c r="GJQ208" s="64"/>
      <c r="GJR208" s="64"/>
      <c r="GJS208" s="64"/>
      <c r="GJT208" s="64"/>
      <c r="GJU208" s="64"/>
      <c r="GJV208" s="64"/>
      <c r="GJW208" s="64"/>
      <c r="GJX208" s="64"/>
      <c r="GJY208" s="64"/>
      <c r="GJZ208" s="64"/>
      <c r="GKA208" s="64"/>
      <c r="GKB208" s="64"/>
      <c r="GKC208" s="64"/>
      <c r="GKD208" s="64"/>
      <c r="GKE208" s="64"/>
      <c r="GKF208" s="64"/>
      <c r="GKG208" s="64"/>
      <c r="GKH208" s="64"/>
      <c r="GKI208" s="64"/>
      <c r="GKJ208" s="64"/>
      <c r="GKK208" s="64"/>
      <c r="GKL208" s="64"/>
      <c r="GKM208" s="64"/>
      <c r="GKN208" s="64"/>
      <c r="GKO208" s="64"/>
      <c r="GKP208" s="64"/>
      <c r="GKQ208" s="64"/>
      <c r="GKR208" s="64"/>
      <c r="GKS208" s="64"/>
      <c r="GKT208" s="64"/>
      <c r="GKU208" s="64"/>
      <c r="GKV208" s="64"/>
      <c r="GKW208" s="64"/>
      <c r="GKX208" s="64"/>
      <c r="GKY208" s="64"/>
      <c r="GKZ208" s="64"/>
      <c r="GLA208" s="64"/>
      <c r="GLB208" s="64"/>
      <c r="GLC208" s="64"/>
      <c r="GLD208" s="64"/>
      <c r="GLE208" s="64"/>
      <c r="GLF208" s="64"/>
      <c r="GLG208" s="64"/>
      <c r="GLH208" s="64"/>
      <c r="GLI208" s="64"/>
      <c r="GLJ208" s="64"/>
      <c r="GLK208" s="64"/>
      <c r="GLL208" s="64"/>
      <c r="GLM208" s="64"/>
      <c r="GLN208" s="64"/>
      <c r="GLO208" s="64"/>
      <c r="GLP208" s="64"/>
      <c r="GLQ208" s="64"/>
      <c r="GLR208" s="64"/>
      <c r="GLS208" s="64"/>
      <c r="GLT208" s="64"/>
      <c r="GLU208" s="64"/>
      <c r="GLV208" s="64"/>
      <c r="GLW208" s="64"/>
      <c r="GLX208" s="64"/>
      <c r="GLY208" s="64"/>
      <c r="GLZ208" s="64"/>
      <c r="GMA208" s="64"/>
      <c r="GMB208" s="64"/>
      <c r="GMC208" s="64"/>
      <c r="GMD208" s="64"/>
      <c r="GME208" s="64"/>
      <c r="GMF208" s="64"/>
      <c r="GMG208" s="64"/>
      <c r="GMH208" s="64"/>
      <c r="GMI208" s="64"/>
      <c r="GMJ208" s="64"/>
      <c r="GMK208" s="64"/>
      <c r="GML208" s="64"/>
      <c r="GMM208" s="64"/>
      <c r="GMN208" s="64"/>
      <c r="GMO208" s="64"/>
      <c r="GMP208" s="64"/>
      <c r="GMQ208" s="64"/>
      <c r="GMR208" s="64"/>
      <c r="GMS208" s="64"/>
      <c r="GMT208" s="64"/>
      <c r="GMU208" s="64"/>
      <c r="GMV208" s="64"/>
      <c r="GMW208" s="64"/>
      <c r="GMX208" s="64"/>
      <c r="GMY208" s="64"/>
      <c r="GMZ208" s="64"/>
      <c r="GNA208" s="64"/>
      <c r="GNB208" s="64"/>
      <c r="GNC208" s="64"/>
      <c r="GND208" s="64"/>
      <c r="GNE208" s="64"/>
      <c r="GNF208" s="64"/>
      <c r="GNG208" s="64"/>
      <c r="GNH208" s="64"/>
      <c r="GNI208" s="64"/>
      <c r="GNJ208" s="64"/>
      <c r="GNK208" s="64"/>
      <c r="GNL208" s="64"/>
      <c r="GNM208" s="64"/>
      <c r="GNN208" s="64"/>
      <c r="GNO208" s="64"/>
      <c r="GNP208" s="64"/>
      <c r="GNQ208" s="64"/>
      <c r="GNR208" s="64"/>
      <c r="GNS208" s="64"/>
      <c r="GNT208" s="64"/>
      <c r="GNU208" s="64"/>
      <c r="GNV208" s="64"/>
      <c r="GNW208" s="64"/>
      <c r="GNX208" s="64"/>
      <c r="GNZ208" s="64"/>
      <c r="GOB208" s="64"/>
      <c r="GOC208" s="64"/>
      <c r="GOD208" s="64"/>
      <c r="GOE208" s="64"/>
      <c r="GOF208" s="64"/>
      <c r="GOG208" s="64"/>
      <c r="GOH208" s="64"/>
      <c r="GOI208" s="64"/>
      <c r="GON208" s="64"/>
      <c r="GOO208" s="64"/>
      <c r="GOP208" s="64"/>
      <c r="GOQ208" s="64"/>
      <c r="GOR208" s="64"/>
      <c r="GOS208" s="64"/>
      <c r="GOT208" s="64"/>
      <c r="GOU208" s="64"/>
      <c r="GOV208" s="64"/>
      <c r="GOW208" s="64"/>
      <c r="GOX208" s="64"/>
      <c r="GOY208" s="64"/>
      <c r="GOZ208" s="64"/>
      <c r="GPA208" s="64"/>
      <c r="GPB208" s="64"/>
      <c r="GPC208" s="64"/>
      <c r="GPD208" s="64"/>
      <c r="GPE208" s="64"/>
      <c r="GPF208" s="64"/>
      <c r="GPG208" s="64"/>
      <c r="GPH208" s="64"/>
      <c r="GPI208" s="64"/>
      <c r="GPJ208" s="64"/>
      <c r="GPK208" s="64"/>
      <c r="GPL208" s="64"/>
      <c r="GPM208" s="64"/>
      <c r="GPN208" s="64"/>
      <c r="GPO208" s="64"/>
      <c r="GPP208" s="64"/>
      <c r="GPQ208" s="64"/>
      <c r="GPR208" s="64"/>
      <c r="GPS208" s="64"/>
      <c r="GPT208" s="64"/>
      <c r="GPU208" s="64"/>
      <c r="GPV208" s="64"/>
      <c r="GPW208" s="64"/>
      <c r="GPX208" s="64"/>
      <c r="GPY208" s="64"/>
      <c r="GPZ208" s="64"/>
      <c r="GQA208" s="64"/>
      <c r="GQB208" s="64"/>
      <c r="GQC208" s="64"/>
      <c r="GQD208" s="64"/>
      <c r="GQE208" s="64"/>
      <c r="GQF208" s="64"/>
      <c r="GQG208" s="64"/>
      <c r="GQH208" s="64"/>
      <c r="GQI208" s="64"/>
      <c r="GQJ208" s="64"/>
      <c r="GQK208" s="64"/>
      <c r="GQL208" s="64"/>
      <c r="GQM208" s="64"/>
      <c r="GQN208" s="64"/>
      <c r="GQO208" s="64"/>
      <c r="GQP208" s="64"/>
      <c r="GQQ208" s="64"/>
      <c r="GQR208" s="64"/>
      <c r="GQS208" s="64"/>
      <c r="GQT208" s="64"/>
      <c r="GQU208" s="64"/>
      <c r="GQV208" s="64"/>
      <c r="GQW208" s="64"/>
      <c r="GQX208" s="64"/>
      <c r="GQY208" s="64"/>
      <c r="GQZ208" s="64"/>
      <c r="GRA208" s="64"/>
      <c r="GRB208" s="64"/>
      <c r="GRC208" s="64"/>
      <c r="GRD208" s="64"/>
      <c r="GRE208" s="64"/>
      <c r="GRF208" s="64"/>
      <c r="GRG208" s="64"/>
      <c r="GRH208" s="64"/>
      <c r="GRI208" s="64"/>
      <c r="GRJ208" s="64"/>
      <c r="GRK208" s="64"/>
      <c r="GRL208" s="64"/>
      <c r="GRM208" s="64"/>
      <c r="GRN208" s="64"/>
      <c r="GRO208" s="64"/>
      <c r="GRP208" s="64"/>
      <c r="GRQ208" s="64"/>
      <c r="GRR208" s="64"/>
      <c r="GRS208" s="64"/>
      <c r="GRT208" s="64"/>
      <c r="GRU208" s="64"/>
      <c r="GRV208" s="64"/>
      <c r="GRW208" s="64"/>
      <c r="GRX208" s="64"/>
      <c r="GRY208" s="64"/>
      <c r="GRZ208" s="64"/>
      <c r="GSA208" s="64"/>
      <c r="GSB208" s="64"/>
      <c r="GSC208" s="64"/>
      <c r="GSD208" s="64"/>
      <c r="GSE208" s="64"/>
      <c r="GSF208" s="64"/>
      <c r="GSG208" s="64"/>
      <c r="GSH208" s="64"/>
      <c r="GSI208" s="64"/>
      <c r="GSJ208" s="64"/>
      <c r="GSK208" s="64"/>
      <c r="GSL208" s="64"/>
      <c r="GSM208" s="64"/>
      <c r="GSN208" s="64"/>
      <c r="GSO208" s="64"/>
      <c r="GSP208" s="64"/>
      <c r="GSQ208" s="64"/>
      <c r="GSR208" s="64"/>
      <c r="GSS208" s="64"/>
      <c r="GST208" s="64"/>
      <c r="GSU208" s="64"/>
      <c r="GSV208" s="64"/>
      <c r="GSW208" s="64"/>
      <c r="GSX208" s="64"/>
      <c r="GSY208" s="64"/>
      <c r="GSZ208" s="64"/>
      <c r="GTA208" s="64"/>
      <c r="GTB208" s="64"/>
      <c r="GTC208" s="64"/>
      <c r="GTD208" s="64"/>
      <c r="GTE208" s="64"/>
      <c r="GTF208" s="64"/>
      <c r="GTG208" s="64"/>
      <c r="GTH208" s="64"/>
      <c r="GTI208" s="64"/>
      <c r="GTJ208" s="64"/>
      <c r="GTK208" s="64"/>
      <c r="GTL208" s="64"/>
      <c r="GTM208" s="64"/>
      <c r="GTN208" s="64"/>
      <c r="GTO208" s="64"/>
      <c r="GTP208" s="64"/>
      <c r="GTQ208" s="64"/>
      <c r="GTR208" s="64"/>
      <c r="GTS208" s="64"/>
      <c r="GTT208" s="64"/>
      <c r="GTU208" s="64"/>
      <c r="GTV208" s="64"/>
      <c r="GTW208" s="64"/>
      <c r="GTX208" s="64"/>
      <c r="GTY208" s="64"/>
      <c r="GTZ208" s="64"/>
      <c r="GUA208" s="64"/>
      <c r="GUB208" s="64"/>
      <c r="GUC208" s="64"/>
      <c r="GUD208" s="64"/>
      <c r="GUE208" s="64"/>
      <c r="GUF208" s="64"/>
      <c r="GUG208" s="64"/>
      <c r="GUH208" s="64"/>
      <c r="GUI208" s="64"/>
      <c r="GUJ208" s="64"/>
      <c r="GUK208" s="64"/>
      <c r="GUL208" s="64"/>
      <c r="GUM208" s="64"/>
      <c r="GUN208" s="64"/>
      <c r="GUO208" s="64"/>
      <c r="GUP208" s="64"/>
      <c r="GUQ208" s="64"/>
      <c r="GUR208" s="64"/>
      <c r="GUS208" s="64"/>
      <c r="GUT208" s="64"/>
      <c r="GUU208" s="64"/>
      <c r="GUV208" s="64"/>
      <c r="GUW208" s="64"/>
      <c r="GUX208" s="64"/>
      <c r="GUY208" s="64"/>
      <c r="GUZ208" s="64"/>
      <c r="GVA208" s="64"/>
      <c r="GVB208" s="64"/>
      <c r="GVC208" s="64"/>
      <c r="GVD208" s="64"/>
      <c r="GVE208" s="64"/>
      <c r="GVF208" s="64"/>
      <c r="GVG208" s="64"/>
      <c r="GVH208" s="64"/>
      <c r="GVI208" s="64"/>
      <c r="GVJ208" s="64"/>
      <c r="GVK208" s="64"/>
      <c r="GVL208" s="64"/>
      <c r="GVM208" s="64"/>
      <c r="GVN208" s="64"/>
      <c r="GVO208" s="64"/>
      <c r="GVP208" s="64"/>
      <c r="GVQ208" s="64"/>
      <c r="GVR208" s="64"/>
      <c r="GVS208" s="64"/>
      <c r="GVT208" s="64"/>
      <c r="GVU208" s="64"/>
      <c r="GVV208" s="64"/>
      <c r="GVW208" s="64"/>
      <c r="GVX208" s="64"/>
      <c r="GVY208" s="64"/>
      <c r="GVZ208" s="64"/>
      <c r="GWA208" s="64"/>
      <c r="GWB208" s="64"/>
      <c r="GWC208" s="64"/>
      <c r="GWD208" s="64"/>
      <c r="GWE208" s="64"/>
      <c r="GWF208" s="64"/>
      <c r="GWG208" s="64"/>
      <c r="GWH208" s="64"/>
      <c r="GWI208" s="64"/>
      <c r="GWJ208" s="64"/>
      <c r="GWK208" s="64"/>
      <c r="GWL208" s="64"/>
      <c r="GWM208" s="64"/>
      <c r="GWN208" s="64"/>
      <c r="GWO208" s="64"/>
      <c r="GWP208" s="64"/>
      <c r="GWQ208" s="64"/>
      <c r="GWR208" s="64"/>
      <c r="GWS208" s="64"/>
      <c r="GWT208" s="64"/>
      <c r="GWU208" s="64"/>
      <c r="GWV208" s="64"/>
      <c r="GWW208" s="64"/>
      <c r="GWX208" s="64"/>
      <c r="GWY208" s="64"/>
      <c r="GWZ208" s="64"/>
      <c r="GXA208" s="64"/>
      <c r="GXB208" s="64"/>
      <c r="GXC208" s="64"/>
      <c r="GXD208" s="64"/>
      <c r="GXE208" s="64"/>
      <c r="GXF208" s="64"/>
      <c r="GXG208" s="64"/>
      <c r="GXH208" s="64"/>
      <c r="GXI208" s="64"/>
      <c r="GXJ208" s="64"/>
      <c r="GXK208" s="64"/>
      <c r="GXL208" s="64"/>
      <c r="GXM208" s="64"/>
      <c r="GXN208" s="64"/>
      <c r="GXO208" s="64"/>
      <c r="GXP208" s="64"/>
      <c r="GXQ208" s="64"/>
      <c r="GXR208" s="64"/>
      <c r="GXS208" s="64"/>
      <c r="GXT208" s="64"/>
      <c r="GXV208" s="64"/>
      <c r="GXX208" s="64"/>
      <c r="GXY208" s="64"/>
      <c r="GXZ208" s="64"/>
      <c r="GYA208" s="64"/>
      <c r="GYB208" s="64"/>
      <c r="GYC208" s="64"/>
      <c r="GYD208" s="64"/>
      <c r="GYE208" s="64"/>
      <c r="GYJ208" s="64"/>
      <c r="GYK208" s="64"/>
      <c r="GYL208" s="64"/>
      <c r="GYM208" s="64"/>
      <c r="GYN208" s="64"/>
      <c r="GYO208" s="64"/>
      <c r="GYP208" s="64"/>
      <c r="GYQ208" s="64"/>
      <c r="GYR208" s="64"/>
      <c r="GYS208" s="64"/>
      <c r="GYT208" s="64"/>
      <c r="GYU208" s="64"/>
      <c r="GYV208" s="64"/>
      <c r="GYW208" s="64"/>
      <c r="GYX208" s="64"/>
      <c r="GYY208" s="64"/>
      <c r="GYZ208" s="64"/>
      <c r="GZA208" s="64"/>
      <c r="GZB208" s="64"/>
      <c r="GZC208" s="64"/>
      <c r="GZD208" s="64"/>
      <c r="GZE208" s="64"/>
      <c r="GZF208" s="64"/>
      <c r="GZG208" s="64"/>
      <c r="GZH208" s="64"/>
      <c r="GZI208" s="64"/>
      <c r="GZJ208" s="64"/>
      <c r="GZK208" s="64"/>
      <c r="GZL208" s="64"/>
      <c r="GZM208" s="64"/>
      <c r="GZN208" s="64"/>
      <c r="GZO208" s="64"/>
      <c r="GZP208" s="64"/>
      <c r="GZQ208" s="64"/>
      <c r="GZR208" s="64"/>
      <c r="GZS208" s="64"/>
      <c r="GZT208" s="64"/>
      <c r="GZU208" s="64"/>
      <c r="GZV208" s="64"/>
      <c r="GZW208" s="64"/>
      <c r="GZX208" s="64"/>
      <c r="GZY208" s="64"/>
      <c r="GZZ208" s="64"/>
      <c r="HAA208" s="64"/>
      <c r="HAB208" s="64"/>
      <c r="HAC208" s="64"/>
      <c r="HAD208" s="64"/>
      <c r="HAE208" s="64"/>
      <c r="HAF208" s="64"/>
      <c r="HAG208" s="64"/>
      <c r="HAH208" s="64"/>
      <c r="HAI208" s="64"/>
      <c r="HAJ208" s="64"/>
      <c r="HAK208" s="64"/>
      <c r="HAL208" s="64"/>
      <c r="HAM208" s="64"/>
      <c r="HAN208" s="64"/>
      <c r="HAO208" s="64"/>
      <c r="HAP208" s="64"/>
      <c r="HAQ208" s="64"/>
      <c r="HAR208" s="64"/>
      <c r="HAS208" s="64"/>
      <c r="HAT208" s="64"/>
      <c r="HAU208" s="64"/>
      <c r="HAV208" s="64"/>
      <c r="HAW208" s="64"/>
      <c r="HAX208" s="64"/>
      <c r="HAY208" s="64"/>
      <c r="HAZ208" s="64"/>
      <c r="HBA208" s="64"/>
      <c r="HBB208" s="64"/>
      <c r="HBC208" s="64"/>
      <c r="HBD208" s="64"/>
      <c r="HBE208" s="64"/>
      <c r="HBF208" s="64"/>
      <c r="HBG208" s="64"/>
      <c r="HBH208" s="64"/>
      <c r="HBI208" s="64"/>
      <c r="HBJ208" s="64"/>
      <c r="HBK208" s="64"/>
      <c r="HBL208" s="64"/>
      <c r="HBM208" s="64"/>
      <c r="HBN208" s="64"/>
      <c r="HBO208" s="64"/>
      <c r="HBP208" s="64"/>
      <c r="HBQ208" s="64"/>
      <c r="HBR208" s="64"/>
      <c r="HBS208" s="64"/>
      <c r="HBT208" s="64"/>
      <c r="HBU208" s="64"/>
      <c r="HBV208" s="64"/>
      <c r="HBW208" s="64"/>
      <c r="HBX208" s="64"/>
      <c r="HBY208" s="64"/>
      <c r="HBZ208" s="64"/>
      <c r="HCA208" s="64"/>
      <c r="HCB208" s="64"/>
      <c r="HCC208" s="64"/>
      <c r="HCD208" s="64"/>
      <c r="HCE208" s="64"/>
      <c r="HCF208" s="64"/>
      <c r="HCG208" s="64"/>
      <c r="HCH208" s="64"/>
      <c r="HCI208" s="64"/>
      <c r="HCJ208" s="64"/>
      <c r="HCK208" s="64"/>
      <c r="HCL208" s="64"/>
      <c r="HCM208" s="64"/>
      <c r="HCN208" s="64"/>
      <c r="HCO208" s="64"/>
      <c r="HCP208" s="64"/>
      <c r="HCQ208" s="64"/>
      <c r="HCR208" s="64"/>
      <c r="HCS208" s="64"/>
      <c r="HCT208" s="64"/>
      <c r="HCU208" s="64"/>
      <c r="HCV208" s="64"/>
      <c r="HCW208" s="64"/>
      <c r="HCX208" s="64"/>
      <c r="HCY208" s="64"/>
      <c r="HCZ208" s="64"/>
      <c r="HDA208" s="64"/>
      <c r="HDB208" s="64"/>
      <c r="HDC208" s="64"/>
      <c r="HDD208" s="64"/>
      <c r="HDE208" s="64"/>
      <c r="HDF208" s="64"/>
      <c r="HDG208" s="64"/>
      <c r="HDH208" s="64"/>
      <c r="HDI208" s="64"/>
      <c r="HDJ208" s="64"/>
      <c r="HDK208" s="64"/>
      <c r="HDL208" s="64"/>
      <c r="HDM208" s="64"/>
      <c r="HDN208" s="64"/>
      <c r="HDO208" s="64"/>
      <c r="HDP208" s="64"/>
      <c r="HDQ208" s="64"/>
      <c r="HDR208" s="64"/>
      <c r="HDS208" s="64"/>
      <c r="HDT208" s="64"/>
      <c r="HDU208" s="64"/>
      <c r="HDV208" s="64"/>
      <c r="HDW208" s="64"/>
      <c r="HDX208" s="64"/>
      <c r="HDY208" s="64"/>
      <c r="HDZ208" s="64"/>
      <c r="HEA208" s="64"/>
      <c r="HEB208" s="64"/>
      <c r="HEC208" s="64"/>
      <c r="HED208" s="64"/>
      <c r="HEE208" s="64"/>
      <c r="HEF208" s="64"/>
      <c r="HEG208" s="64"/>
      <c r="HEH208" s="64"/>
      <c r="HEI208" s="64"/>
      <c r="HEJ208" s="64"/>
      <c r="HEK208" s="64"/>
      <c r="HEL208" s="64"/>
      <c r="HEM208" s="64"/>
      <c r="HEN208" s="64"/>
      <c r="HEO208" s="64"/>
      <c r="HEP208" s="64"/>
      <c r="HEQ208" s="64"/>
      <c r="HER208" s="64"/>
      <c r="HES208" s="64"/>
      <c r="HET208" s="64"/>
      <c r="HEU208" s="64"/>
      <c r="HEV208" s="64"/>
      <c r="HEW208" s="64"/>
      <c r="HEX208" s="64"/>
      <c r="HEY208" s="64"/>
      <c r="HEZ208" s="64"/>
      <c r="HFA208" s="64"/>
      <c r="HFB208" s="64"/>
      <c r="HFC208" s="64"/>
      <c r="HFD208" s="64"/>
      <c r="HFE208" s="64"/>
      <c r="HFF208" s="64"/>
      <c r="HFG208" s="64"/>
      <c r="HFH208" s="64"/>
      <c r="HFI208" s="64"/>
      <c r="HFJ208" s="64"/>
      <c r="HFK208" s="64"/>
      <c r="HFL208" s="64"/>
      <c r="HFM208" s="64"/>
      <c r="HFN208" s="64"/>
      <c r="HFO208" s="64"/>
      <c r="HFP208" s="64"/>
      <c r="HFQ208" s="64"/>
      <c r="HFR208" s="64"/>
      <c r="HFS208" s="64"/>
      <c r="HFT208" s="64"/>
      <c r="HFU208" s="64"/>
      <c r="HFV208" s="64"/>
      <c r="HFW208" s="64"/>
      <c r="HFX208" s="64"/>
      <c r="HFY208" s="64"/>
      <c r="HFZ208" s="64"/>
      <c r="HGA208" s="64"/>
      <c r="HGB208" s="64"/>
      <c r="HGC208" s="64"/>
      <c r="HGD208" s="64"/>
      <c r="HGE208" s="64"/>
      <c r="HGF208" s="64"/>
      <c r="HGG208" s="64"/>
      <c r="HGH208" s="64"/>
      <c r="HGI208" s="64"/>
      <c r="HGJ208" s="64"/>
      <c r="HGK208" s="64"/>
      <c r="HGL208" s="64"/>
      <c r="HGM208" s="64"/>
      <c r="HGN208" s="64"/>
      <c r="HGO208" s="64"/>
      <c r="HGP208" s="64"/>
      <c r="HGQ208" s="64"/>
      <c r="HGR208" s="64"/>
      <c r="HGS208" s="64"/>
      <c r="HGT208" s="64"/>
      <c r="HGU208" s="64"/>
      <c r="HGV208" s="64"/>
      <c r="HGW208" s="64"/>
      <c r="HGX208" s="64"/>
      <c r="HGY208" s="64"/>
      <c r="HGZ208" s="64"/>
      <c r="HHA208" s="64"/>
      <c r="HHB208" s="64"/>
      <c r="HHC208" s="64"/>
      <c r="HHD208" s="64"/>
      <c r="HHE208" s="64"/>
      <c r="HHF208" s="64"/>
      <c r="HHG208" s="64"/>
      <c r="HHH208" s="64"/>
      <c r="HHI208" s="64"/>
      <c r="HHJ208" s="64"/>
      <c r="HHK208" s="64"/>
      <c r="HHL208" s="64"/>
      <c r="HHM208" s="64"/>
      <c r="HHN208" s="64"/>
      <c r="HHO208" s="64"/>
      <c r="HHP208" s="64"/>
      <c r="HHR208" s="64"/>
      <c r="HHT208" s="64"/>
      <c r="HHU208" s="64"/>
      <c r="HHV208" s="64"/>
      <c r="HHW208" s="64"/>
      <c r="HHX208" s="64"/>
      <c r="HHY208" s="64"/>
      <c r="HHZ208" s="64"/>
      <c r="HIA208" s="64"/>
      <c r="HIF208" s="64"/>
      <c r="HIG208" s="64"/>
      <c r="HIH208" s="64"/>
      <c r="HII208" s="64"/>
      <c r="HIJ208" s="64"/>
      <c r="HIK208" s="64"/>
      <c r="HIL208" s="64"/>
      <c r="HIM208" s="64"/>
      <c r="HIN208" s="64"/>
      <c r="HIO208" s="64"/>
      <c r="HIP208" s="64"/>
      <c r="HIQ208" s="64"/>
      <c r="HIR208" s="64"/>
      <c r="HIS208" s="64"/>
      <c r="HIT208" s="64"/>
      <c r="HIU208" s="64"/>
      <c r="HIV208" s="64"/>
      <c r="HIW208" s="64"/>
      <c r="HIX208" s="64"/>
      <c r="HIY208" s="64"/>
      <c r="HIZ208" s="64"/>
      <c r="HJA208" s="64"/>
      <c r="HJB208" s="64"/>
      <c r="HJC208" s="64"/>
      <c r="HJD208" s="64"/>
      <c r="HJE208" s="64"/>
      <c r="HJF208" s="64"/>
      <c r="HJG208" s="64"/>
      <c r="HJH208" s="64"/>
      <c r="HJI208" s="64"/>
      <c r="HJJ208" s="64"/>
      <c r="HJK208" s="64"/>
      <c r="HJL208" s="64"/>
      <c r="HJM208" s="64"/>
      <c r="HJN208" s="64"/>
      <c r="HJO208" s="64"/>
      <c r="HJP208" s="64"/>
      <c r="HJQ208" s="64"/>
      <c r="HJR208" s="64"/>
      <c r="HJS208" s="64"/>
      <c r="HJT208" s="64"/>
      <c r="HJU208" s="64"/>
      <c r="HJV208" s="64"/>
      <c r="HJW208" s="64"/>
      <c r="HJX208" s="64"/>
      <c r="HJY208" s="64"/>
      <c r="HJZ208" s="64"/>
      <c r="HKA208" s="64"/>
      <c r="HKB208" s="64"/>
      <c r="HKC208" s="64"/>
      <c r="HKD208" s="64"/>
      <c r="HKE208" s="64"/>
      <c r="HKF208" s="64"/>
      <c r="HKG208" s="64"/>
      <c r="HKH208" s="64"/>
      <c r="HKI208" s="64"/>
      <c r="HKJ208" s="64"/>
      <c r="HKK208" s="64"/>
      <c r="HKL208" s="64"/>
      <c r="HKM208" s="64"/>
      <c r="HKN208" s="64"/>
      <c r="HKO208" s="64"/>
      <c r="HKP208" s="64"/>
      <c r="HKQ208" s="64"/>
      <c r="HKR208" s="64"/>
      <c r="HKS208" s="64"/>
      <c r="HKT208" s="64"/>
      <c r="HKU208" s="64"/>
      <c r="HKV208" s="64"/>
      <c r="HKW208" s="64"/>
      <c r="HKX208" s="64"/>
      <c r="HKY208" s="64"/>
      <c r="HKZ208" s="64"/>
      <c r="HLA208" s="64"/>
      <c r="HLB208" s="64"/>
      <c r="HLC208" s="64"/>
      <c r="HLD208" s="64"/>
      <c r="HLE208" s="64"/>
      <c r="HLF208" s="64"/>
      <c r="HLG208" s="64"/>
      <c r="HLH208" s="64"/>
      <c r="HLI208" s="64"/>
      <c r="HLJ208" s="64"/>
      <c r="HLK208" s="64"/>
      <c r="HLL208" s="64"/>
      <c r="HLM208" s="64"/>
      <c r="HLN208" s="64"/>
      <c r="HLO208" s="64"/>
      <c r="HLP208" s="64"/>
      <c r="HLQ208" s="64"/>
      <c r="HLR208" s="64"/>
      <c r="HLS208" s="64"/>
      <c r="HLT208" s="64"/>
      <c r="HLU208" s="64"/>
      <c r="HLV208" s="64"/>
      <c r="HLW208" s="64"/>
      <c r="HLX208" s="64"/>
      <c r="HLY208" s="64"/>
      <c r="HLZ208" s="64"/>
      <c r="HMA208" s="64"/>
      <c r="HMB208" s="64"/>
      <c r="HMC208" s="64"/>
      <c r="HMD208" s="64"/>
      <c r="HME208" s="64"/>
      <c r="HMF208" s="64"/>
      <c r="HMG208" s="64"/>
      <c r="HMH208" s="64"/>
      <c r="HMI208" s="64"/>
      <c r="HMJ208" s="64"/>
      <c r="HMK208" s="64"/>
      <c r="HML208" s="64"/>
      <c r="HMM208" s="64"/>
      <c r="HMN208" s="64"/>
      <c r="HMO208" s="64"/>
      <c r="HMP208" s="64"/>
      <c r="HMQ208" s="64"/>
      <c r="HMR208" s="64"/>
      <c r="HMS208" s="64"/>
      <c r="HMT208" s="64"/>
      <c r="HMU208" s="64"/>
      <c r="HMV208" s="64"/>
      <c r="HMW208" s="64"/>
      <c r="HMX208" s="64"/>
      <c r="HMY208" s="64"/>
      <c r="HMZ208" s="64"/>
      <c r="HNA208" s="64"/>
      <c r="HNB208" s="64"/>
      <c r="HNC208" s="64"/>
      <c r="HND208" s="64"/>
      <c r="HNE208" s="64"/>
      <c r="HNF208" s="64"/>
      <c r="HNG208" s="64"/>
      <c r="HNH208" s="64"/>
      <c r="HNI208" s="64"/>
      <c r="HNJ208" s="64"/>
      <c r="HNK208" s="64"/>
      <c r="HNL208" s="64"/>
      <c r="HNM208" s="64"/>
      <c r="HNN208" s="64"/>
      <c r="HNO208" s="64"/>
      <c r="HNP208" s="64"/>
      <c r="HNQ208" s="64"/>
      <c r="HNR208" s="64"/>
      <c r="HNS208" s="64"/>
      <c r="HNT208" s="64"/>
      <c r="HNU208" s="64"/>
      <c r="HNV208" s="64"/>
      <c r="HNW208" s="64"/>
      <c r="HNX208" s="64"/>
      <c r="HNY208" s="64"/>
      <c r="HNZ208" s="64"/>
      <c r="HOA208" s="64"/>
      <c r="HOB208" s="64"/>
      <c r="HOC208" s="64"/>
      <c r="HOD208" s="64"/>
      <c r="HOE208" s="64"/>
      <c r="HOF208" s="64"/>
      <c r="HOG208" s="64"/>
      <c r="HOH208" s="64"/>
      <c r="HOI208" s="64"/>
      <c r="HOJ208" s="64"/>
      <c r="HOK208" s="64"/>
      <c r="HOL208" s="64"/>
      <c r="HOM208" s="64"/>
      <c r="HON208" s="64"/>
      <c r="HOO208" s="64"/>
      <c r="HOP208" s="64"/>
      <c r="HOQ208" s="64"/>
      <c r="HOR208" s="64"/>
      <c r="HOS208" s="64"/>
      <c r="HOT208" s="64"/>
      <c r="HOU208" s="64"/>
      <c r="HOV208" s="64"/>
      <c r="HOW208" s="64"/>
      <c r="HOX208" s="64"/>
      <c r="HOY208" s="64"/>
      <c r="HOZ208" s="64"/>
      <c r="HPA208" s="64"/>
      <c r="HPB208" s="64"/>
      <c r="HPC208" s="64"/>
      <c r="HPD208" s="64"/>
      <c r="HPE208" s="64"/>
      <c r="HPF208" s="64"/>
      <c r="HPG208" s="64"/>
      <c r="HPH208" s="64"/>
      <c r="HPI208" s="64"/>
      <c r="HPJ208" s="64"/>
      <c r="HPK208" s="64"/>
      <c r="HPL208" s="64"/>
      <c r="HPM208" s="64"/>
      <c r="HPN208" s="64"/>
      <c r="HPO208" s="64"/>
      <c r="HPP208" s="64"/>
      <c r="HPQ208" s="64"/>
      <c r="HPR208" s="64"/>
      <c r="HPS208" s="64"/>
      <c r="HPT208" s="64"/>
      <c r="HPU208" s="64"/>
      <c r="HPV208" s="64"/>
      <c r="HPW208" s="64"/>
      <c r="HPX208" s="64"/>
      <c r="HPY208" s="64"/>
      <c r="HPZ208" s="64"/>
      <c r="HQA208" s="64"/>
      <c r="HQB208" s="64"/>
      <c r="HQC208" s="64"/>
      <c r="HQD208" s="64"/>
      <c r="HQE208" s="64"/>
      <c r="HQF208" s="64"/>
      <c r="HQG208" s="64"/>
      <c r="HQH208" s="64"/>
      <c r="HQI208" s="64"/>
      <c r="HQJ208" s="64"/>
      <c r="HQK208" s="64"/>
      <c r="HQL208" s="64"/>
      <c r="HQM208" s="64"/>
      <c r="HQN208" s="64"/>
      <c r="HQO208" s="64"/>
      <c r="HQP208" s="64"/>
      <c r="HQQ208" s="64"/>
      <c r="HQR208" s="64"/>
      <c r="HQS208" s="64"/>
      <c r="HQT208" s="64"/>
      <c r="HQU208" s="64"/>
      <c r="HQV208" s="64"/>
      <c r="HQW208" s="64"/>
      <c r="HQX208" s="64"/>
      <c r="HQY208" s="64"/>
      <c r="HQZ208" s="64"/>
      <c r="HRA208" s="64"/>
      <c r="HRB208" s="64"/>
      <c r="HRC208" s="64"/>
      <c r="HRD208" s="64"/>
      <c r="HRE208" s="64"/>
      <c r="HRF208" s="64"/>
      <c r="HRG208" s="64"/>
      <c r="HRH208" s="64"/>
      <c r="HRI208" s="64"/>
      <c r="HRJ208" s="64"/>
      <c r="HRK208" s="64"/>
      <c r="HRL208" s="64"/>
      <c r="HRN208" s="64"/>
      <c r="HRP208" s="64"/>
      <c r="HRQ208" s="64"/>
      <c r="HRR208" s="64"/>
      <c r="HRS208" s="64"/>
      <c r="HRT208" s="64"/>
      <c r="HRU208" s="64"/>
      <c r="HRV208" s="64"/>
      <c r="HRW208" s="64"/>
      <c r="HSB208" s="64"/>
      <c r="HSC208" s="64"/>
      <c r="HSD208" s="64"/>
      <c r="HSE208" s="64"/>
      <c r="HSF208" s="64"/>
      <c r="HSG208" s="64"/>
      <c r="HSH208" s="64"/>
      <c r="HSI208" s="64"/>
      <c r="HSJ208" s="64"/>
      <c r="HSK208" s="64"/>
      <c r="HSL208" s="64"/>
      <c r="HSM208" s="64"/>
      <c r="HSN208" s="64"/>
      <c r="HSO208" s="64"/>
      <c r="HSP208" s="64"/>
      <c r="HSQ208" s="64"/>
      <c r="HSR208" s="64"/>
      <c r="HSS208" s="64"/>
      <c r="HST208" s="64"/>
      <c r="HSU208" s="64"/>
      <c r="HSV208" s="64"/>
      <c r="HSW208" s="64"/>
      <c r="HSX208" s="64"/>
      <c r="HSY208" s="64"/>
      <c r="HSZ208" s="64"/>
      <c r="HTA208" s="64"/>
      <c r="HTB208" s="64"/>
      <c r="HTC208" s="64"/>
      <c r="HTD208" s="64"/>
      <c r="HTE208" s="64"/>
      <c r="HTF208" s="64"/>
      <c r="HTG208" s="64"/>
      <c r="HTH208" s="64"/>
      <c r="HTI208" s="64"/>
      <c r="HTJ208" s="64"/>
      <c r="HTK208" s="64"/>
      <c r="HTL208" s="64"/>
      <c r="HTM208" s="64"/>
      <c r="HTN208" s="64"/>
      <c r="HTO208" s="64"/>
      <c r="HTP208" s="64"/>
      <c r="HTQ208" s="64"/>
      <c r="HTR208" s="64"/>
      <c r="HTS208" s="64"/>
      <c r="HTT208" s="64"/>
      <c r="HTU208" s="64"/>
      <c r="HTV208" s="64"/>
      <c r="HTW208" s="64"/>
      <c r="HTX208" s="64"/>
      <c r="HTY208" s="64"/>
      <c r="HTZ208" s="64"/>
      <c r="HUA208" s="64"/>
      <c r="HUB208" s="64"/>
      <c r="HUC208" s="64"/>
      <c r="HUD208" s="64"/>
      <c r="HUE208" s="64"/>
      <c r="HUF208" s="64"/>
      <c r="HUG208" s="64"/>
      <c r="HUH208" s="64"/>
      <c r="HUI208" s="64"/>
      <c r="HUJ208" s="64"/>
      <c r="HUK208" s="64"/>
      <c r="HUL208" s="64"/>
      <c r="HUM208" s="64"/>
      <c r="HUN208" s="64"/>
      <c r="HUO208" s="64"/>
      <c r="HUP208" s="64"/>
      <c r="HUQ208" s="64"/>
      <c r="HUR208" s="64"/>
      <c r="HUS208" s="64"/>
      <c r="HUT208" s="64"/>
      <c r="HUU208" s="64"/>
      <c r="HUV208" s="64"/>
      <c r="HUW208" s="64"/>
      <c r="HUX208" s="64"/>
      <c r="HUY208" s="64"/>
      <c r="HUZ208" s="64"/>
      <c r="HVA208" s="64"/>
      <c r="HVB208" s="64"/>
      <c r="HVC208" s="64"/>
      <c r="HVD208" s="64"/>
      <c r="HVE208" s="64"/>
      <c r="HVF208" s="64"/>
      <c r="HVG208" s="64"/>
      <c r="HVH208" s="64"/>
      <c r="HVI208" s="64"/>
      <c r="HVJ208" s="64"/>
      <c r="HVK208" s="64"/>
      <c r="HVL208" s="64"/>
      <c r="HVM208" s="64"/>
      <c r="HVN208" s="64"/>
      <c r="HVO208" s="64"/>
      <c r="HVP208" s="64"/>
      <c r="HVQ208" s="64"/>
      <c r="HVR208" s="64"/>
      <c r="HVS208" s="64"/>
      <c r="HVT208" s="64"/>
      <c r="HVU208" s="64"/>
      <c r="HVV208" s="64"/>
      <c r="HVW208" s="64"/>
      <c r="HVX208" s="64"/>
      <c r="HVY208" s="64"/>
      <c r="HVZ208" s="64"/>
      <c r="HWA208" s="64"/>
      <c r="HWB208" s="64"/>
      <c r="HWC208" s="64"/>
      <c r="HWD208" s="64"/>
      <c r="HWE208" s="64"/>
      <c r="HWF208" s="64"/>
      <c r="HWG208" s="64"/>
      <c r="HWH208" s="64"/>
      <c r="HWI208" s="64"/>
      <c r="HWJ208" s="64"/>
      <c r="HWK208" s="64"/>
      <c r="HWL208" s="64"/>
      <c r="HWM208" s="64"/>
      <c r="HWN208" s="64"/>
      <c r="HWO208" s="64"/>
      <c r="HWP208" s="64"/>
      <c r="HWQ208" s="64"/>
      <c r="HWR208" s="64"/>
      <c r="HWS208" s="64"/>
      <c r="HWT208" s="64"/>
      <c r="HWU208" s="64"/>
      <c r="HWV208" s="64"/>
      <c r="HWW208" s="64"/>
      <c r="HWX208" s="64"/>
      <c r="HWY208" s="64"/>
      <c r="HWZ208" s="64"/>
      <c r="HXA208" s="64"/>
      <c r="HXB208" s="64"/>
      <c r="HXC208" s="64"/>
      <c r="HXD208" s="64"/>
      <c r="HXE208" s="64"/>
      <c r="HXF208" s="64"/>
      <c r="HXG208" s="64"/>
      <c r="HXH208" s="64"/>
      <c r="HXI208" s="64"/>
      <c r="HXJ208" s="64"/>
      <c r="HXK208" s="64"/>
      <c r="HXL208" s="64"/>
      <c r="HXM208" s="64"/>
      <c r="HXN208" s="64"/>
      <c r="HXO208" s="64"/>
      <c r="HXP208" s="64"/>
      <c r="HXQ208" s="64"/>
      <c r="HXR208" s="64"/>
      <c r="HXS208" s="64"/>
      <c r="HXT208" s="64"/>
      <c r="HXU208" s="64"/>
      <c r="HXV208" s="64"/>
      <c r="HXW208" s="64"/>
      <c r="HXX208" s="64"/>
      <c r="HXY208" s="64"/>
      <c r="HXZ208" s="64"/>
      <c r="HYA208" s="64"/>
      <c r="HYB208" s="64"/>
      <c r="HYC208" s="64"/>
      <c r="HYD208" s="64"/>
      <c r="HYE208" s="64"/>
      <c r="HYF208" s="64"/>
      <c r="HYG208" s="64"/>
      <c r="HYH208" s="64"/>
      <c r="HYI208" s="64"/>
      <c r="HYJ208" s="64"/>
      <c r="HYK208" s="64"/>
      <c r="HYL208" s="64"/>
      <c r="HYM208" s="64"/>
      <c r="HYN208" s="64"/>
      <c r="HYO208" s="64"/>
      <c r="HYP208" s="64"/>
      <c r="HYQ208" s="64"/>
      <c r="HYR208" s="64"/>
      <c r="HYS208" s="64"/>
      <c r="HYT208" s="64"/>
      <c r="HYU208" s="64"/>
      <c r="HYV208" s="64"/>
      <c r="HYW208" s="64"/>
      <c r="HYX208" s="64"/>
      <c r="HYY208" s="64"/>
      <c r="HYZ208" s="64"/>
      <c r="HZA208" s="64"/>
      <c r="HZB208" s="64"/>
      <c r="HZC208" s="64"/>
      <c r="HZD208" s="64"/>
      <c r="HZE208" s="64"/>
      <c r="HZF208" s="64"/>
      <c r="HZG208" s="64"/>
      <c r="HZH208" s="64"/>
      <c r="HZI208" s="64"/>
      <c r="HZJ208" s="64"/>
      <c r="HZK208" s="64"/>
      <c r="HZL208" s="64"/>
      <c r="HZM208" s="64"/>
      <c r="HZN208" s="64"/>
      <c r="HZO208" s="64"/>
      <c r="HZP208" s="64"/>
      <c r="HZQ208" s="64"/>
      <c r="HZR208" s="64"/>
      <c r="HZS208" s="64"/>
      <c r="HZT208" s="64"/>
      <c r="HZU208" s="64"/>
      <c r="HZV208" s="64"/>
      <c r="HZW208" s="64"/>
      <c r="HZX208" s="64"/>
      <c r="HZY208" s="64"/>
      <c r="HZZ208" s="64"/>
      <c r="IAA208" s="64"/>
      <c r="IAB208" s="64"/>
      <c r="IAC208" s="64"/>
      <c r="IAD208" s="64"/>
      <c r="IAE208" s="64"/>
      <c r="IAF208" s="64"/>
      <c r="IAG208" s="64"/>
      <c r="IAH208" s="64"/>
      <c r="IAI208" s="64"/>
      <c r="IAJ208" s="64"/>
      <c r="IAK208" s="64"/>
      <c r="IAL208" s="64"/>
      <c r="IAM208" s="64"/>
      <c r="IAN208" s="64"/>
      <c r="IAO208" s="64"/>
      <c r="IAP208" s="64"/>
      <c r="IAQ208" s="64"/>
      <c r="IAR208" s="64"/>
      <c r="IAS208" s="64"/>
      <c r="IAT208" s="64"/>
      <c r="IAU208" s="64"/>
      <c r="IAV208" s="64"/>
      <c r="IAW208" s="64"/>
      <c r="IAX208" s="64"/>
      <c r="IAY208" s="64"/>
      <c r="IAZ208" s="64"/>
      <c r="IBA208" s="64"/>
      <c r="IBB208" s="64"/>
      <c r="IBC208" s="64"/>
      <c r="IBD208" s="64"/>
      <c r="IBE208" s="64"/>
      <c r="IBF208" s="64"/>
      <c r="IBG208" s="64"/>
      <c r="IBH208" s="64"/>
      <c r="IBJ208" s="64"/>
      <c r="IBL208" s="64"/>
      <c r="IBM208" s="64"/>
      <c r="IBN208" s="64"/>
      <c r="IBO208" s="64"/>
      <c r="IBP208" s="64"/>
      <c r="IBQ208" s="64"/>
      <c r="IBR208" s="64"/>
      <c r="IBS208" s="64"/>
      <c r="IBX208" s="64"/>
      <c r="IBY208" s="64"/>
      <c r="IBZ208" s="64"/>
      <c r="ICA208" s="64"/>
      <c r="ICB208" s="64"/>
      <c r="ICC208" s="64"/>
      <c r="ICD208" s="64"/>
      <c r="ICE208" s="64"/>
      <c r="ICF208" s="64"/>
      <c r="ICG208" s="64"/>
      <c r="ICH208" s="64"/>
      <c r="ICI208" s="64"/>
      <c r="ICJ208" s="64"/>
      <c r="ICK208" s="64"/>
      <c r="ICL208" s="64"/>
      <c r="ICM208" s="64"/>
      <c r="ICN208" s="64"/>
      <c r="ICO208" s="64"/>
      <c r="ICP208" s="64"/>
      <c r="ICQ208" s="64"/>
      <c r="ICR208" s="64"/>
      <c r="ICS208" s="64"/>
      <c r="ICT208" s="64"/>
      <c r="ICU208" s="64"/>
      <c r="ICV208" s="64"/>
      <c r="ICW208" s="64"/>
      <c r="ICX208" s="64"/>
      <c r="ICY208" s="64"/>
      <c r="ICZ208" s="64"/>
      <c r="IDA208" s="64"/>
      <c r="IDB208" s="64"/>
      <c r="IDC208" s="64"/>
      <c r="IDD208" s="64"/>
      <c r="IDE208" s="64"/>
      <c r="IDF208" s="64"/>
      <c r="IDG208" s="64"/>
      <c r="IDH208" s="64"/>
      <c r="IDI208" s="64"/>
      <c r="IDJ208" s="64"/>
      <c r="IDK208" s="64"/>
      <c r="IDL208" s="64"/>
      <c r="IDM208" s="64"/>
      <c r="IDN208" s="64"/>
      <c r="IDO208" s="64"/>
      <c r="IDP208" s="64"/>
      <c r="IDQ208" s="64"/>
      <c r="IDR208" s="64"/>
      <c r="IDS208" s="64"/>
      <c r="IDT208" s="64"/>
      <c r="IDU208" s="64"/>
      <c r="IDV208" s="64"/>
      <c r="IDW208" s="64"/>
      <c r="IDX208" s="64"/>
      <c r="IDY208" s="64"/>
      <c r="IDZ208" s="64"/>
      <c r="IEA208" s="64"/>
      <c r="IEB208" s="64"/>
      <c r="IEC208" s="64"/>
      <c r="IED208" s="64"/>
      <c r="IEE208" s="64"/>
      <c r="IEF208" s="64"/>
      <c r="IEG208" s="64"/>
      <c r="IEH208" s="64"/>
      <c r="IEI208" s="64"/>
      <c r="IEJ208" s="64"/>
      <c r="IEK208" s="64"/>
      <c r="IEL208" s="64"/>
      <c r="IEM208" s="64"/>
      <c r="IEN208" s="64"/>
      <c r="IEO208" s="64"/>
      <c r="IEP208" s="64"/>
      <c r="IEQ208" s="64"/>
      <c r="IER208" s="64"/>
      <c r="IES208" s="64"/>
      <c r="IET208" s="64"/>
      <c r="IEU208" s="64"/>
      <c r="IEV208" s="64"/>
      <c r="IEW208" s="64"/>
      <c r="IEX208" s="64"/>
      <c r="IEY208" s="64"/>
      <c r="IEZ208" s="64"/>
      <c r="IFA208" s="64"/>
      <c r="IFB208" s="64"/>
      <c r="IFC208" s="64"/>
      <c r="IFD208" s="64"/>
      <c r="IFE208" s="64"/>
      <c r="IFF208" s="64"/>
      <c r="IFG208" s="64"/>
      <c r="IFH208" s="64"/>
      <c r="IFI208" s="64"/>
      <c r="IFJ208" s="64"/>
      <c r="IFK208" s="64"/>
      <c r="IFL208" s="64"/>
      <c r="IFM208" s="64"/>
      <c r="IFN208" s="64"/>
      <c r="IFO208" s="64"/>
      <c r="IFP208" s="64"/>
      <c r="IFQ208" s="64"/>
      <c r="IFR208" s="64"/>
      <c r="IFS208" s="64"/>
      <c r="IFT208" s="64"/>
      <c r="IFU208" s="64"/>
      <c r="IFV208" s="64"/>
      <c r="IFW208" s="64"/>
      <c r="IFX208" s="64"/>
      <c r="IFY208" s="64"/>
      <c r="IFZ208" s="64"/>
      <c r="IGA208" s="64"/>
      <c r="IGB208" s="64"/>
      <c r="IGC208" s="64"/>
      <c r="IGD208" s="64"/>
      <c r="IGE208" s="64"/>
      <c r="IGF208" s="64"/>
      <c r="IGG208" s="64"/>
      <c r="IGH208" s="64"/>
      <c r="IGI208" s="64"/>
      <c r="IGJ208" s="64"/>
      <c r="IGK208" s="64"/>
      <c r="IGL208" s="64"/>
      <c r="IGM208" s="64"/>
      <c r="IGN208" s="64"/>
      <c r="IGO208" s="64"/>
      <c r="IGP208" s="64"/>
      <c r="IGQ208" s="64"/>
      <c r="IGR208" s="64"/>
      <c r="IGS208" s="64"/>
      <c r="IGT208" s="64"/>
      <c r="IGU208" s="64"/>
      <c r="IGV208" s="64"/>
      <c r="IGW208" s="64"/>
      <c r="IGX208" s="64"/>
      <c r="IGY208" s="64"/>
      <c r="IGZ208" s="64"/>
      <c r="IHA208" s="64"/>
      <c r="IHB208" s="64"/>
      <c r="IHC208" s="64"/>
      <c r="IHD208" s="64"/>
      <c r="IHE208" s="64"/>
      <c r="IHF208" s="64"/>
      <c r="IHG208" s="64"/>
      <c r="IHH208" s="64"/>
      <c r="IHI208" s="64"/>
      <c r="IHJ208" s="64"/>
      <c r="IHK208" s="64"/>
      <c r="IHL208" s="64"/>
      <c r="IHM208" s="64"/>
      <c r="IHN208" s="64"/>
      <c r="IHO208" s="64"/>
      <c r="IHP208" s="64"/>
      <c r="IHQ208" s="64"/>
      <c r="IHR208" s="64"/>
      <c r="IHS208" s="64"/>
      <c r="IHT208" s="64"/>
      <c r="IHU208" s="64"/>
      <c r="IHV208" s="64"/>
      <c r="IHW208" s="64"/>
      <c r="IHX208" s="64"/>
      <c r="IHY208" s="64"/>
      <c r="IHZ208" s="64"/>
      <c r="IIA208" s="64"/>
      <c r="IIB208" s="64"/>
      <c r="IIC208" s="64"/>
      <c r="IID208" s="64"/>
      <c r="IIE208" s="64"/>
      <c r="IIF208" s="64"/>
      <c r="IIG208" s="64"/>
      <c r="IIH208" s="64"/>
      <c r="III208" s="64"/>
      <c r="IIJ208" s="64"/>
      <c r="IIK208" s="64"/>
      <c r="IIL208" s="64"/>
      <c r="IIM208" s="64"/>
      <c r="IIN208" s="64"/>
      <c r="IIO208" s="64"/>
      <c r="IIP208" s="64"/>
      <c r="IIQ208" s="64"/>
      <c r="IIR208" s="64"/>
      <c r="IIS208" s="64"/>
      <c r="IIT208" s="64"/>
      <c r="IIU208" s="64"/>
      <c r="IIV208" s="64"/>
      <c r="IIW208" s="64"/>
      <c r="IIX208" s="64"/>
      <c r="IIY208" s="64"/>
      <c r="IIZ208" s="64"/>
      <c r="IJA208" s="64"/>
      <c r="IJB208" s="64"/>
      <c r="IJC208" s="64"/>
      <c r="IJD208" s="64"/>
      <c r="IJE208" s="64"/>
      <c r="IJF208" s="64"/>
      <c r="IJG208" s="64"/>
      <c r="IJH208" s="64"/>
      <c r="IJI208" s="64"/>
      <c r="IJJ208" s="64"/>
      <c r="IJK208" s="64"/>
      <c r="IJL208" s="64"/>
      <c r="IJM208" s="64"/>
      <c r="IJN208" s="64"/>
      <c r="IJO208" s="64"/>
      <c r="IJP208" s="64"/>
      <c r="IJQ208" s="64"/>
      <c r="IJR208" s="64"/>
      <c r="IJS208" s="64"/>
      <c r="IJT208" s="64"/>
      <c r="IJU208" s="64"/>
      <c r="IJV208" s="64"/>
      <c r="IJW208" s="64"/>
      <c r="IJX208" s="64"/>
      <c r="IJY208" s="64"/>
      <c r="IJZ208" s="64"/>
      <c r="IKA208" s="64"/>
      <c r="IKB208" s="64"/>
      <c r="IKC208" s="64"/>
      <c r="IKD208" s="64"/>
      <c r="IKE208" s="64"/>
      <c r="IKF208" s="64"/>
      <c r="IKG208" s="64"/>
      <c r="IKH208" s="64"/>
      <c r="IKI208" s="64"/>
      <c r="IKJ208" s="64"/>
      <c r="IKK208" s="64"/>
      <c r="IKL208" s="64"/>
      <c r="IKM208" s="64"/>
      <c r="IKN208" s="64"/>
      <c r="IKO208" s="64"/>
      <c r="IKP208" s="64"/>
      <c r="IKQ208" s="64"/>
      <c r="IKR208" s="64"/>
      <c r="IKS208" s="64"/>
      <c r="IKT208" s="64"/>
      <c r="IKU208" s="64"/>
      <c r="IKV208" s="64"/>
      <c r="IKW208" s="64"/>
      <c r="IKX208" s="64"/>
      <c r="IKY208" s="64"/>
      <c r="IKZ208" s="64"/>
      <c r="ILA208" s="64"/>
      <c r="ILB208" s="64"/>
      <c r="ILC208" s="64"/>
      <c r="ILD208" s="64"/>
      <c r="ILF208" s="64"/>
      <c r="ILH208" s="64"/>
      <c r="ILI208" s="64"/>
      <c r="ILJ208" s="64"/>
      <c r="ILK208" s="64"/>
      <c r="ILL208" s="64"/>
      <c r="ILM208" s="64"/>
      <c r="ILN208" s="64"/>
      <c r="ILO208" s="64"/>
      <c r="ILT208" s="64"/>
      <c r="ILU208" s="64"/>
      <c r="ILV208" s="64"/>
      <c r="ILW208" s="64"/>
      <c r="ILX208" s="64"/>
      <c r="ILY208" s="64"/>
      <c r="ILZ208" s="64"/>
      <c r="IMA208" s="64"/>
      <c r="IMB208" s="64"/>
      <c r="IMC208" s="64"/>
      <c r="IMD208" s="64"/>
      <c r="IME208" s="64"/>
      <c r="IMF208" s="64"/>
      <c r="IMG208" s="64"/>
      <c r="IMH208" s="64"/>
      <c r="IMI208" s="64"/>
      <c r="IMJ208" s="64"/>
      <c r="IMK208" s="64"/>
      <c r="IML208" s="64"/>
      <c r="IMM208" s="64"/>
      <c r="IMN208" s="64"/>
      <c r="IMO208" s="64"/>
      <c r="IMP208" s="64"/>
      <c r="IMQ208" s="64"/>
      <c r="IMR208" s="64"/>
      <c r="IMS208" s="64"/>
      <c r="IMT208" s="64"/>
      <c r="IMU208" s="64"/>
      <c r="IMV208" s="64"/>
      <c r="IMW208" s="64"/>
      <c r="IMX208" s="64"/>
      <c r="IMY208" s="64"/>
      <c r="IMZ208" s="64"/>
      <c r="INA208" s="64"/>
      <c r="INB208" s="64"/>
      <c r="INC208" s="64"/>
      <c r="IND208" s="64"/>
      <c r="INE208" s="64"/>
      <c r="INF208" s="64"/>
      <c r="ING208" s="64"/>
      <c r="INH208" s="64"/>
      <c r="INI208" s="64"/>
      <c r="INJ208" s="64"/>
      <c r="INK208" s="64"/>
      <c r="INL208" s="64"/>
      <c r="INM208" s="64"/>
      <c r="INN208" s="64"/>
      <c r="INO208" s="64"/>
      <c r="INP208" s="64"/>
      <c r="INQ208" s="64"/>
      <c r="INR208" s="64"/>
      <c r="INS208" s="64"/>
      <c r="INT208" s="64"/>
      <c r="INU208" s="64"/>
      <c r="INV208" s="64"/>
      <c r="INW208" s="64"/>
      <c r="INX208" s="64"/>
      <c r="INY208" s="64"/>
      <c r="INZ208" s="64"/>
      <c r="IOA208" s="64"/>
      <c r="IOB208" s="64"/>
      <c r="IOC208" s="64"/>
      <c r="IOD208" s="64"/>
      <c r="IOE208" s="64"/>
      <c r="IOF208" s="64"/>
      <c r="IOG208" s="64"/>
      <c r="IOH208" s="64"/>
      <c r="IOI208" s="64"/>
      <c r="IOJ208" s="64"/>
      <c r="IOK208" s="64"/>
      <c r="IOL208" s="64"/>
      <c r="IOM208" s="64"/>
      <c r="ION208" s="64"/>
      <c r="IOO208" s="64"/>
      <c r="IOP208" s="64"/>
      <c r="IOQ208" s="64"/>
      <c r="IOR208" s="64"/>
      <c r="IOS208" s="64"/>
      <c r="IOT208" s="64"/>
      <c r="IOU208" s="64"/>
      <c r="IOV208" s="64"/>
      <c r="IOW208" s="64"/>
      <c r="IOX208" s="64"/>
      <c r="IOY208" s="64"/>
      <c r="IOZ208" s="64"/>
      <c r="IPA208" s="64"/>
      <c r="IPB208" s="64"/>
      <c r="IPC208" s="64"/>
      <c r="IPD208" s="64"/>
      <c r="IPE208" s="64"/>
      <c r="IPF208" s="64"/>
      <c r="IPG208" s="64"/>
      <c r="IPH208" s="64"/>
      <c r="IPI208" s="64"/>
      <c r="IPJ208" s="64"/>
      <c r="IPK208" s="64"/>
      <c r="IPL208" s="64"/>
      <c r="IPM208" s="64"/>
      <c r="IPN208" s="64"/>
      <c r="IPO208" s="64"/>
      <c r="IPP208" s="64"/>
      <c r="IPQ208" s="64"/>
      <c r="IPR208" s="64"/>
      <c r="IPS208" s="64"/>
      <c r="IPT208" s="64"/>
      <c r="IPU208" s="64"/>
      <c r="IPV208" s="64"/>
      <c r="IPW208" s="64"/>
      <c r="IPX208" s="64"/>
      <c r="IPY208" s="64"/>
      <c r="IPZ208" s="64"/>
      <c r="IQA208" s="64"/>
      <c r="IQB208" s="64"/>
      <c r="IQC208" s="64"/>
      <c r="IQD208" s="64"/>
      <c r="IQE208" s="64"/>
      <c r="IQF208" s="64"/>
      <c r="IQG208" s="64"/>
      <c r="IQH208" s="64"/>
      <c r="IQI208" s="64"/>
      <c r="IQJ208" s="64"/>
      <c r="IQK208" s="64"/>
      <c r="IQL208" s="64"/>
      <c r="IQM208" s="64"/>
      <c r="IQN208" s="64"/>
      <c r="IQO208" s="64"/>
      <c r="IQP208" s="64"/>
      <c r="IQQ208" s="64"/>
      <c r="IQR208" s="64"/>
      <c r="IQS208" s="64"/>
      <c r="IQT208" s="64"/>
      <c r="IQU208" s="64"/>
      <c r="IQV208" s="64"/>
      <c r="IQW208" s="64"/>
      <c r="IQX208" s="64"/>
      <c r="IQY208" s="64"/>
      <c r="IQZ208" s="64"/>
      <c r="IRA208" s="64"/>
      <c r="IRB208" s="64"/>
      <c r="IRC208" s="64"/>
      <c r="IRD208" s="64"/>
      <c r="IRE208" s="64"/>
      <c r="IRF208" s="64"/>
      <c r="IRG208" s="64"/>
      <c r="IRH208" s="64"/>
      <c r="IRI208" s="64"/>
      <c r="IRJ208" s="64"/>
      <c r="IRK208" s="64"/>
      <c r="IRL208" s="64"/>
      <c r="IRM208" s="64"/>
      <c r="IRN208" s="64"/>
      <c r="IRO208" s="64"/>
      <c r="IRP208" s="64"/>
      <c r="IRQ208" s="64"/>
      <c r="IRR208" s="64"/>
      <c r="IRS208" s="64"/>
      <c r="IRT208" s="64"/>
      <c r="IRU208" s="64"/>
      <c r="IRV208" s="64"/>
      <c r="IRW208" s="64"/>
      <c r="IRX208" s="64"/>
      <c r="IRY208" s="64"/>
      <c r="IRZ208" s="64"/>
      <c r="ISA208" s="64"/>
      <c r="ISB208" s="64"/>
      <c r="ISC208" s="64"/>
      <c r="ISD208" s="64"/>
      <c r="ISE208" s="64"/>
      <c r="ISF208" s="64"/>
      <c r="ISG208" s="64"/>
      <c r="ISH208" s="64"/>
      <c r="ISI208" s="64"/>
      <c r="ISJ208" s="64"/>
      <c r="ISK208" s="64"/>
      <c r="ISL208" s="64"/>
      <c r="ISM208" s="64"/>
      <c r="ISN208" s="64"/>
      <c r="ISO208" s="64"/>
      <c r="ISP208" s="64"/>
      <c r="ISQ208" s="64"/>
      <c r="ISR208" s="64"/>
      <c r="ISS208" s="64"/>
      <c r="IST208" s="64"/>
      <c r="ISU208" s="64"/>
      <c r="ISV208" s="64"/>
      <c r="ISW208" s="64"/>
      <c r="ISX208" s="64"/>
      <c r="ISY208" s="64"/>
      <c r="ISZ208" s="64"/>
      <c r="ITA208" s="64"/>
      <c r="ITB208" s="64"/>
      <c r="ITC208" s="64"/>
      <c r="ITD208" s="64"/>
      <c r="ITE208" s="64"/>
      <c r="ITF208" s="64"/>
      <c r="ITG208" s="64"/>
      <c r="ITH208" s="64"/>
      <c r="ITI208" s="64"/>
      <c r="ITJ208" s="64"/>
      <c r="ITK208" s="64"/>
      <c r="ITL208" s="64"/>
      <c r="ITM208" s="64"/>
      <c r="ITN208" s="64"/>
      <c r="ITO208" s="64"/>
      <c r="ITP208" s="64"/>
      <c r="ITQ208" s="64"/>
      <c r="ITR208" s="64"/>
      <c r="ITS208" s="64"/>
      <c r="ITT208" s="64"/>
      <c r="ITU208" s="64"/>
      <c r="ITV208" s="64"/>
      <c r="ITW208" s="64"/>
      <c r="ITX208" s="64"/>
      <c r="ITY208" s="64"/>
      <c r="ITZ208" s="64"/>
      <c r="IUA208" s="64"/>
      <c r="IUB208" s="64"/>
      <c r="IUC208" s="64"/>
      <c r="IUD208" s="64"/>
      <c r="IUE208" s="64"/>
      <c r="IUF208" s="64"/>
      <c r="IUG208" s="64"/>
      <c r="IUH208" s="64"/>
      <c r="IUI208" s="64"/>
      <c r="IUJ208" s="64"/>
      <c r="IUK208" s="64"/>
      <c r="IUL208" s="64"/>
      <c r="IUM208" s="64"/>
      <c r="IUN208" s="64"/>
      <c r="IUO208" s="64"/>
      <c r="IUP208" s="64"/>
      <c r="IUQ208" s="64"/>
      <c r="IUR208" s="64"/>
      <c r="IUS208" s="64"/>
      <c r="IUT208" s="64"/>
      <c r="IUU208" s="64"/>
      <c r="IUV208" s="64"/>
      <c r="IUW208" s="64"/>
      <c r="IUX208" s="64"/>
      <c r="IUY208" s="64"/>
      <c r="IUZ208" s="64"/>
      <c r="IVB208" s="64"/>
      <c r="IVD208" s="64"/>
      <c r="IVE208" s="64"/>
      <c r="IVF208" s="64"/>
      <c r="IVG208" s="64"/>
      <c r="IVH208" s="64"/>
      <c r="IVI208" s="64"/>
      <c r="IVJ208" s="64"/>
      <c r="IVK208" s="64"/>
      <c r="IVP208" s="64"/>
      <c r="IVQ208" s="64"/>
      <c r="IVR208" s="64"/>
      <c r="IVS208" s="64"/>
      <c r="IVT208" s="64"/>
      <c r="IVU208" s="64"/>
      <c r="IVV208" s="64"/>
      <c r="IVW208" s="64"/>
      <c r="IVX208" s="64"/>
      <c r="IVY208" s="64"/>
      <c r="IVZ208" s="64"/>
      <c r="IWA208" s="64"/>
      <c r="IWB208" s="64"/>
      <c r="IWC208" s="64"/>
      <c r="IWD208" s="64"/>
      <c r="IWE208" s="64"/>
      <c r="IWF208" s="64"/>
      <c r="IWG208" s="64"/>
      <c r="IWH208" s="64"/>
      <c r="IWI208" s="64"/>
      <c r="IWJ208" s="64"/>
      <c r="IWK208" s="64"/>
      <c r="IWL208" s="64"/>
      <c r="IWM208" s="64"/>
      <c r="IWN208" s="64"/>
      <c r="IWO208" s="64"/>
      <c r="IWP208" s="64"/>
      <c r="IWQ208" s="64"/>
      <c r="IWR208" s="64"/>
      <c r="IWS208" s="64"/>
      <c r="IWT208" s="64"/>
      <c r="IWU208" s="64"/>
      <c r="IWV208" s="64"/>
      <c r="IWW208" s="64"/>
      <c r="IWX208" s="64"/>
      <c r="IWY208" s="64"/>
      <c r="IWZ208" s="64"/>
      <c r="IXA208" s="64"/>
      <c r="IXB208" s="64"/>
      <c r="IXC208" s="64"/>
      <c r="IXD208" s="64"/>
      <c r="IXE208" s="64"/>
      <c r="IXF208" s="64"/>
      <c r="IXG208" s="64"/>
      <c r="IXH208" s="64"/>
      <c r="IXI208" s="64"/>
      <c r="IXJ208" s="64"/>
      <c r="IXK208" s="64"/>
      <c r="IXL208" s="64"/>
      <c r="IXM208" s="64"/>
      <c r="IXN208" s="64"/>
      <c r="IXO208" s="64"/>
      <c r="IXP208" s="64"/>
      <c r="IXQ208" s="64"/>
      <c r="IXR208" s="64"/>
      <c r="IXS208" s="64"/>
      <c r="IXT208" s="64"/>
      <c r="IXU208" s="64"/>
      <c r="IXV208" s="64"/>
      <c r="IXW208" s="64"/>
      <c r="IXX208" s="64"/>
      <c r="IXY208" s="64"/>
      <c r="IXZ208" s="64"/>
      <c r="IYA208" s="64"/>
      <c r="IYB208" s="64"/>
      <c r="IYC208" s="64"/>
      <c r="IYD208" s="64"/>
      <c r="IYE208" s="64"/>
      <c r="IYF208" s="64"/>
      <c r="IYG208" s="64"/>
      <c r="IYH208" s="64"/>
      <c r="IYI208" s="64"/>
      <c r="IYJ208" s="64"/>
      <c r="IYK208" s="64"/>
      <c r="IYL208" s="64"/>
      <c r="IYM208" s="64"/>
      <c r="IYN208" s="64"/>
      <c r="IYO208" s="64"/>
      <c r="IYP208" s="64"/>
      <c r="IYQ208" s="64"/>
      <c r="IYR208" s="64"/>
      <c r="IYS208" s="64"/>
      <c r="IYT208" s="64"/>
      <c r="IYU208" s="64"/>
      <c r="IYV208" s="64"/>
      <c r="IYW208" s="64"/>
      <c r="IYX208" s="64"/>
      <c r="IYY208" s="64"/>
      <c r="IYZ208" s="64"/>
      <c r="IZA208" s="64"/>
      <c r="IZB208" s="64"/>
      <c r="IZC208" s="64"/>
      <c r="IZD208" s="64"/>
      <c r="IZE208" s="64"/>
      <c r="IZF208" s="64"/>
      <c r="IZG208" s="64"/>
      <c r="IZH208" s="64"/>
      <c r="IZI208" s="64"/>
      <c r="IZJ208" s="64"/>
      <c r="IZK208" s="64"/>
      <c r="IZL208" s="64"/>
      <c r="IZM208" s="64"/>
      <c r="IZN208" s="64"/>
      <c r="IZO208" s="64"/>
      <c r="IZP208" s="64"/>
      <c r="IZQ208" s="64"/>
      <c r="IZR208" s="64"/>
      <c r="IZS208" s="64"/>
      <c r="IZT208" s="64"/>
      <c r="IZU208" s="64"/>
      <c r="IZV208" s="64"/>
      <c r="IZW208" s="64"/>
      <c r="IZX208" s="64"/>
      <c r="IZY208" s="64"/>
      <c r="IZZ208" s="64"/>
      <c r="JAA208" s="64"/>
      <c r="JAB208" s="64"/>
      <c r="JAC208" s="64"/>
      <c r="JAD208" s="64"/>
      <c r="JAE208" s="64"/>
      <c r="JAF208" s="64"/>
      <c r="JAG208" s="64"/>
      <c r="JAH208" s="64"/>
      <c r="JAI208" s="64"/>
      <c r="JAJ208" s="64"/>
      <c r="JAK208" s="64"/>
      <c r="JAL208" s="64"/>
      <c r="JAM208" s="64"/>
      <c r="JAN208" s="64"/>
      <c r="JAO208" s="64"/>
      <c r="JAP208" s="64"/>
      <c r="JAQ208" s="64"/>
      <c r="JAR208" s="64"/>
      <c r="JAS208" s="64"/>
      <c r="JAT208" s="64"/>
      <c r="JAU208" s="64"/>
      <c r="JAV208" s="64"/>
      <c r="JAW208" s="64"/>
      <c r="JAX208" s="64"/>
      <c r="JAY208" s="64"/>
      <c r="JAZ208" s="64"/>
      <c r="JBA208" s="64"/>
      <c r="JBB208" s="64"/>
      <c r="JBC208" s="64"/>
      <c r="JBD208" s="64"/>
      <c r="JBE208" s="64"/>
      <c r="JBF208" s="64"/>
      <c r="JBG208" s="64"/>
      <c r="JBH208" s="64"/>
      <c r="JBI208" s="64"/>
      <c r="JBJ208" s="64"/>
      <c r="JBK208" s="64"/>
      <c r="JBL208" s="64"/>
      <c r="JBM208" s="64"/>
      <c r="JBN208" s="64"/>
      <c r="JBO208" s="64"/>
      <c r="JBP208" s="64"/>
      <c r="JBQ208" s="64"/>
      <c r="JBR208" s="64"/>
      <c r="JBS208" s="64"/>
      <c r="JBT208" s="64"/>
      <c r="JBU208" s="64"/>
      <c r="JBV208" s="64"/>
      <c r="JBW208" s="64"/>
      <c r="JBX208" s="64"/>
      <c r="JBY208" s="64"/>
      <c r="JBZ208" s="64"/>
      <c r="JCA208" s="64"/>
      <c r="JCB208" s="64"/>
      <c r="JCC208" s="64"/>
      <c r="JCD208" s="64"/>
      <c r="JCE208" s="64"/>
      <c r="JCF208" s="64"/>
      <c r="JCG208" s="64"/>
      <c r="JCH208" s="64"/>
      <c r="JCI208" s="64"/>
      <c r="JCJ208" s="64"/>
      <c r="JCK208" s="64"/>
      <c r="JCL208" s="64"/>
      <c r="JCM208" s="64"/>
      <c r="JCN208" s="64"/>
      <c r="JCO208" s="64"/>
      <c r="JCP208" s="64"/>
      <c r="JCQ208" s="64"/>
      <c r="JCR208" s="64"/>
      <c r="JCS208" s="64"/>
      <c r="JCT208" s="64"/>
      <c r="JCU208" s="64"/>
      <c r="JCV208" s="64"/>
      <c r="JCW208" s="64"/>
      <c r="JCX208" s="64"/>
      <c r="JCY208" s="64"/>
      <c r="JCZ208" s="64"/>
      <c r="JDA208" s="64"/>
      <c r="JDB208" s="64"/>
      <c r="JDC208" s="64"/>
      <c r="JDD208" s="64"/>
      <c r="JDE208" s="64"/>
      <c r="JDF208" s="64"/>
      <c r="JDG208" s="64"/>
      <c r="JDH208" s="64"/>
      <c r="JDI208" s="64"/>
      <c r="JDJ208" s="64"/>
      <c r="JDK208" s="64"/>
      <c r="JDL208" s="64"/>
      <c r="JDM208" s="64"/>
      <c r="JDN208" s="64"/>
      <c r="JDO208" s="64"/>
      <c r="JDP208" s="64"/>
      <c r="JDQ208" s="64"/>
      <c r="JDR208" s="64"/>
      <c r="JDS208" s="64"/>
      <c r="JDT208" s="64"/>
      <c r="JDU208" s="64"/>
      <c r="JDV208" s="64"/>
      <c r="JDW208" s="64"/>
      <c r="JDX208" s="64"/>
      <c r="JDY208" s="64"/>
      <c r="JDZ208" s="64"/>
      <c r="JEA208" s="64"/>
      <c r="JEB208" s="64"/>
      <c r="JEC208" s="64"/>
      <c r="JED208" s="64"/>
      <c r="JEE208" s="64"/>
      <c r="JEF208" s="64"/>
      <c r="JEG208" s="64"/>
      <c r="JEH208" s="64"/>
      <c r="JEI208" s="64"/>
      <c r="JEJ208" s="64"/>
      <c r="JEK208" s="64"/>
      <c r="JEL208" s="64"/>
      <c r="JEM208" s="64"/>
      <c r="JEN208" s="64"/>
      <c r="JEO208" s="64"/>
      <c r="JEP208" s="64"/>
      <c r="JEQ208" s="64"/>
      <c r="JER208" s="64"/>
      <c r="JES208" s="64"/>
      <c r="JET208" s="64"/>
      <c r="JEU208" s="64"/>
      <c r="JEV208" s="64"/>
      <c r="JEX208" s="64"/>
      <c r="JEZ208" s="64"/>
      <c r="JFA208" s="64"/>
      <c r="JFB208" s="64"/>
      <c r="JFC208" s="64"/>
      <c r="JFD208" s="64"/>
      <c r="JFE208" s="64"/>
      <c r="JFF208" s="64"/>
      <c r="JFG208" s="64"/>
      <c r="JFL208" s="64"/>
      <c r="JFM208" s="64"/>
      <c r="JFN208" s="64"/>
      <c r="JFO208" s="64"/>
      <c r="JFP208" s="64"/>
      <c r="JFQ208" s="64"/>
      <c r="JFR208" s="64"/>
      <c r="JFS208" s="64"/>
      <c r="JFT208" s="64"/>
      <c r="JFU208" s="64"/>
      <c r="JFV208" s="64"/>
      <c r="JFW208" s="64"/>
      <c r="JFX208" s="64"/>
      <c r="JFY208" s="64"/>
      <c r="JFZ208" s="64"/>
      <c r="JGA208" s="64"/>
      <c r="JGB208" s="64"/>
      <c r="JGC208" s="64"/>
      <c r="JGD208" s="64"/>
      <c r="JGE208" s="64"/>
      <c r="JGF208" s="64"/>
      <c r="JGG208" s="64"/>
      <c r="JGH208" s="64"/>
      <c r="JGI208" s="64"/>
      <c r="JGJ208" s="64"/>
      <c r="JGK208" s="64"/>
      <c r="JGL208" s="64"/>
      <c r="JGM208" s="64"/>
      <c r="JGN208" s="64"/>
      <c r="JGO208" s="64"/>
      <c r="JGP208" s="64"/>
      <c r="JGQ208" s="64"/>
      <c r="JGR208" s="64"/>
      <c r="JGS208" s="64"/>
      <c r="JGT208" s="64"/>
      <c r="JGU208" s="64"/>
      <c r="JGV208" s="64"/>
      <c r="JGW208" s="64"/>
      <c r="JGX208" s="64"/>
      <c r="JGY208" s="64"/>
      <c r="JGZ208" s="64"/>
      <c r="JHA208" s="64"/>
      <c r="JHB208" s="64"/>
      <c r="JHC208" s="64"/>
      <c r="JHD208" s="64"/>
      <c r="JHE208" s="64"/>
      <c r="JHF208" s="64"/>
      <c r="JHG208" s="64"/>
      <c r="JHH208" s="64"/>
      <c r="JHI208" s="64"/>
      <c r="JHJ208" s="64"/>
      <c r="JHK208" s="64"/>
      <c r="JHL208" s="64"/>
      <c r="JHM208" s="64"/>
      <c r="JHN208" s="64"/>
      <c r="JHO208" s="64"/>
      <c r="JHP208" s="64"/>
      <c r="JHQ208" s="64"/>
      <c r="JHR208" s="64"/>
      <c r="JHS208" s="64"/>
      <c r="JHT208" s="64"/>
      <c r="JHU208" s="64"/>
      <c r="JHV208" s="64"/>
      <c r="JHW208" s="64"/>
      <c r="JHX208" s="64"/>
      <c r="JHY208" s="64"/>
      <c r="JHZ208" s="64"/>
      <c r="JIA208" s="64"/>
      <c r="JIB208" s="64"/>
      <c r="JIC208" s="64"/>
      <c r="JID208" s="64"/>
      <c r="JIE208" s="64"/>
      <c r="JIF208" s="64"/>
      <c r="JIG208" s="64"/>
      <c r="JIH208" s="64"/>
      <c r="JII208" s="64"/>
      <c r="JIJ208" s="64"/>
      <c r="JIK208" s="64"/>
      <c r="JIL208" s="64"/>
      <c r="JIM208" s="64"/>
      <c r="JIN208" s="64"/>
      <c r="JIO208" s="64"/>
      <c r="JIP208" s="64"/>
      <c r="JIQ208" s="64"/>
      <c r="JIR208" s="64"/>
      <c r="JIS208" s="64"/>
      <c r="JIT208" s="64"/>
      <c r="JIU208" s="64"/>
      <c r="JIV208" s="64"/>
      <c r="JIW208" s="64"/>
      <c r="JIX208" s="64"/>
      <c r="JIY208" s="64"/>
      <c r="JIZ208" s="64"/>
      <c r="JJA208" s="64"/>
      <c r="JJB208" s="64"/>
      <c r="JJC208" s="64"/>
      <c r="JJD208" s="64"/>
      <c r="JJE208" s="64"/>
      <c r="JJF208" s="64"/>
      <c r="JJG208" s="64"/>
      <c r="JJH208" s="64"/>
      <c r="JJI208" s="64"/>
      <c r="JJJ208" s="64"/>
      <c r="JJK208" s="64"/>
      <c r="JJL208" s="64"/>
      <c r="JJM208" s="64"/>
      <c r="JJN208" s="64"/>
      <c r="JJO208" s="64"/>
      <c r="JJP208" s="64"/>
      <c r="JJQ208" s="64"/>
      <c r="JJR208" s="64"/>
      <c r="JJS208" s="64"/>
      <c r="JJT208" s="64"/>
      <c r="JJU208" s="64"/>
      <c r="JJV208" s="64"/>
      <c r="JJW208" s="64"/>
      <c r="JJX208" s="64"/>
      <c r="JJY208" s="64"/>
      <c r="JJZ208" s="64"/>
      <c r="JKA208" s="64"/>
      <c r="JKB208" s="64"/>
      <c r="JKC208" s="64"/>
      <c r="JKD208" s="64"/>
      <c r="JKE208" s="64"/>
      <c r="JKF208" s="64"/>
      <c r="JKG208" s="64"/>
      <c r="JKH208" s="64"/>
      <c r="JKI208" s="64"/>
      <c r="JKJ208" s="64"/>
      <c r="JKK208" s="64"/>
      <c r="JKL208" s="64"/>
      <c r="JKM208" s="64"/>
      <c r="JKN208" s="64"/>
      <c r="JKO208" s="64"/>
      <c r="JKP208" s="64"/>
      <c r="JKQ208" s="64"/>
      <c r="JKR208" s="64"/>
      <c r="JKS208" s="64"/>
      <c r="JKT208" s="64"/>
      <c r="JKU208" s="64"/>
      <c r="JKV208" s="64"/>
      <c r="JKW208" s="64"/>
      <c r="JKX208" s="64"/>
      <c r="JKY208" s="64"/>
      <c r="JKZ208" s="64"/>
      <c r="JLA208" s="64"/>
      <c r="JLB208" s="64"/>
      <c r="JLC208" s="64"/>
      <c r="JLD208" s="64"/>
      <c r="JLE208" s="64"/>
      <c r="JLF208" s="64"/>
      <c r="JLG208" s="64"/>
      <c r="JLH208" s="64"/>
      <c r="JLI208" s="64"/>
      <c r="JLJ208" s="64"/>
      <c r="JLK208" s="64"/>
      <c r="JLL208" s="64"/>
      <c r="JLM208" s="64"/>
      <c r="JLN208" s="64"/>
      <c r="JLO208" s="64"/>
      <c r="JLP208" s="64"/>
      <c r="JLQ208" s="64"/>
      <c r="JLR208" s="64"/>
      <c r="JLS208" s="64"/>
      <c r="JLT208" s="64"/>
      <c r="JLU208" s="64"/>
      <c r="JLV208" s="64"/>
      <c r="JLW208" s="64"/>
      <c r="JLX208" s="64"/>
      <c r="JLY208" s="64"/>
      <c r="JLZ208" s="64"/>
      <c r="JMA208" s="64"/>
      <c r="JMB208" s="64"/>
      <c r="JMC208" s="64"/>
      <c r="JMD208" s="64"/>
      <c r="JME208" s="64"/>
      <c r="JMF208" s="64"/>
      <c r="JMG208" s="64"/>
      <c r="JMH208" s="64"/>
      <c r="JMI208" s="64"/>
      <c r="JMJ208" s="64"/>
      <c r="JMK208" s="64"/>
      <c r="JML208" s="64"/>
      <c r="JMM208" s="64"/>
      <c r="JMN208" s="64"/>
      <c r="JMO208" s="64"/>
      <c r="JMP208" s="64"/>
      <c r="JMQ208" s="64"/>
      <c r="JMR208" s="64"/>
      <c r="JMS208" s="64"/>
      <c r="JMT208" s="64"/>
      <c r="JMU208" s="64"/>
      <c r="JMV208" s="64"/>
      <c r="JMW208" s="64"/>
      <c r="JMX208" s="64"/>
      <c r="JMY208" s="64"/>
      <c r="JMZ208" s="64"/>
      <c r="JNA208" s="64"/>
      <c r="JNB208" s="64"/>
      <c r="JNC208" s="64"/>
      <c r="JND208" s="64"/>
      <c r="JNE208" s="64"/>
      <c r="JNF208" s="64"/>
      <c r="JNG208" s="64"/>
      <c r="JNH208" s="64"/>
      <c r="JNI208" s="64"/>
      <c r="JNJ208" s="64"/>
      <c r="JNK208" s="64"/>
      <c r="JNL208" s="64"/>
      <c r="JNM208" s="64"/>
      <c r="JNN208" s="64"/>
      <c r="JNO208" s="64"/>
      <c r="JNP208" s="64"/>
      <c r="JNQ208" s="64"/>
      <c r="JNR208" s="64"/>
      <c r="JNS208" s="64"/>
      <c r="JNT208" s="64"/>
      <c r="JNU208" s="64"/>
      <c r="JNV208" s="64"/>
      <c r="JNW208" s="64"/>
      <c r="JNX208" s="64"/>
      <c r="JNY208" s="64"/>
      <c r="JNZ208" s="64"/>
      <c r="JOA208" s="64"/>
      <c r="JOB208" s="64"/>
      <c r="JOC208" s="64"/>
      <c r="JOD208" s="64"/>
      <c r="JOE208" s="64"/>
      <c r="JOF208" s="64"/>
      <c r="JOG208" s="64"/>
      <c r="JOH208" s="64"/>
      <c r="JOI208" s="64"/>
      <c r="JOJ208" s="64"/>
      <c r="JOK208" s="64"/>
      <c r="JOL208" s="64"/>
      <c r="JOM208" s="64"/>
      <c r="JON208" s="64"/>
      <c r="JOO208" s="64"/>
      <c r="JOP208" s="64"/>
      <c r="JOQ208" s="64"/>
      <c r="JOR208" s="64"/>
      <c r="JOT208" s="64"/>
      <c r="JOV208" s="64"/>
      <c r="JOW208" s="64"/>
      <c r="JOX208" s="64"/>
      <c r="JOY208" s="64"/>
      <c r="JOZ208" s="64"/>
      <c r="JPA208" s="64"/>
      <c r="JPB208" s="64"/>
      <c r="JPC208" s="64"/>
      <c r="JPH208" s="64"/>
      <c r="JPI208" s="64"/>
      <c r="JPJ208" s="64"/>
      <c r="JPK208" s="64"/>
      <c r="JPL208" s="64"/>
      <c r="JPM208" s="64"/>
      <c r="JPN208" s="64"/>
      <c r="JPO208" s="64"/>
      <c r="JPP208" s="64"/>
      <c r="JPQ208" s="64"/>
      <c r="JPR208" s="64"/>
      <c r="JPS208" s="64"/>
      <c r="JPT208" s="64"/>
      <c r="JPU208" s="64"/>
      <c r="JPV208" s="64"/>
      <c r="JPW208" s="64"/>
      <c r="JPX208" s="64"/>
      <c r="JPY208" s="64"/>
      <c r="JPZ208" s="64"/>
      <c r="JQA208" s="64"/>
      <c r="JQB208" s="64"/>
      <c r="JQC208" s="64"/>
      <c r="JQD208" s="64"/>
      <c r="JQE208" s="64"/>
      <c r="JQF208" s="64"/>
      <c r="JQG208" s="64"/>
      <c r="JQH208" s="64"/>
      <c r="JQI208" s="64"/>
      <c r="JQJ208" s="64"/>
      <c r="JQK208" s="64"/>
      <c r="JQL208" s="64"/>
      <c r="JQM208" s="64"/>
      <c r="JQN208" s="64"/>
      <c r="JQO208" s="64"/>
      <c r="JQP208" s="64"/>
      <c r="JQQ208" s="64"/>
      <c r="JQR208" s="64"/>
      <c r="JQS208" s="64"/>
      <c r="JQT208" s="64"/>
      <c r="JQU208" s="64"/>
      <c r="JQV208" s="64"/>
      <c r="JQW208" s="64"/>
      <c r="JQX208" s="64"/>
      <c r="JQY208" s="64"/>
      <c r="JQZ208" s="64"/>
      <c r="JRA208" s="64"/>
      <c r="JRB208" s="64"/>
      <c r="JRC208" s="64"/>
      <c r="JRD208" s="64"/>
      <c r="JRE208" s="64"/>
      <c r="JRF208" s="64"/>
      <c r="JRG208" s="64"/>
      <c r="JRH208" s="64"/>
      <c r="JRI208" s="64"/>
      <c r="JRJ208" s="64"/>
      <c r="JRK208" s="64"/>
      <c r="JRL208" s="64"/>
      <c r="JRM208" s="64"/>
      <c r="JRN208" s="64"/>
      <c r="JRO208" s="64"/>
      <c r="JRP208" s="64"/>
      <c r="JRQ208" s="64"/>
      <c r="JRR208" s="64"/>
      <c r="JRS208" s="64"/>
      <c r="JRT208" s="64"/>
      <c r="JRU208" s="64"/>
      <c r="JRV208" s="64"/>
      <c r="JRW208" s="64"/>
      <c r="JRX208" s="64"/>
      <c r="JRY208" s="64"/>
      <c r="JRZ208" s="64"/>
      <c r="JSA208" s="64"/>
      <c r="JSB208" s="64"/>
      <c r="JSC208" s="64"/>
      <c r="JSD208" s="64"/>
      <c r="JSE208" s="64"/>
      <c r="JSF208" s="64"/>
      <c r="JSG208" s="64"/>
      <c r="JSH208" s="64"/>
      <c r="JSI208" s="64"/>
      <c r="JSJ208" s="64"/>
      <c r="JSK208" s="64"/>
      <c r="JSL208" s="64"/>
      <c r="JSM208" s="64"/>
      <c r="JSN208" s="64"/>
      <c r="JSO208" s="64"/>
      <c r="JSP208" s="64"/>
      <c r="JSQ208" s="64"/>
      <c r="JSR208" s="64"/>
      <c r="JSS208" s="64"/>
      <c r="JST208" s="64"/>
      <c r="JSU208" s="64"/>
      <c r="JSV208" s="64"/>
      <c r="JSW208" s="64"/>
      <c r="JSX208" s="64"/>
      <c r="JSY208" s="64"/>
      <c r="JSZ208" s="64"/>
      <c r="JTA208" s="64"/>
      <c r="JTB208" s="64"/>
      <c r="JTC208" s="64"/>
      <c r="JTD208" s="64"/>
      <c r="JTE208" s="64"/>
      <c r="JTF208" s="64"/>
      <c r="JTG208" s="64"/>
      <c r="JTH208" s="64"/>
      <c r="JTI208" s="64"/>
      <c r="JTJ208" s="64"/>
      <c r="JTK208" s="64"/>
      <c r="JTL208" s="64"/>
      <c r="JTM208" s="64"/>
      <c r="JTN208" s="64"/>
      <c r="JTO208" s="64"/>
      <c r="JTP208" s="64"/>
      <c r="JTQ208" s="64"/>
      <c r="JTR208" s="64"/>
      <c r="JTS208" s="64"/>
      <c r="JTT208" s="64"/>
      <c r="JTU208" s="64"/>
      <c r="JTV208" s="64"/>
      <c r="JTW208" s="64"/>
      <c r="JTX208" s="64"/>
      <c r="JTY208" s="64"/>
      <c r="JTZ208" s="64"/>
      <c r="JUA208" s="64"/>
      <c r="JUB208" s="64"/>
      <c r="JUC208" s="64"/>
      <c r="JUD208" s="64"/>
      <c r="JUE208" s="64"/>
      <c r="JUF208" s="64"/>
      <c r="JUG208" s="64"/>
      <c r="JUH208" s="64"/>
      <c r="JUI208" s="64"/>
      <c r="JUJ208" s="64"/>
      <c r="JUK208" s="64"/>
      <c r="JUL208" s="64"/>
      <c r="JUM208" s="64"/>
      <c r="JUN208" s="64"/>
      <c r="JUO208" s="64"/>
      <c r="JUP208" s="64"/>
      <c r="JUQ208" s="64"/>
      <c r="JUR208" s="64"/>
      <c r="JUS208" s="64"/>
      <c r="JUT208" s="64"/>
      <c r="JUU208" s="64"/>
      <c r="JUV208" s="64"/>
      <c r="JUW208" s="64"/>
      <c r="JUX208" s="64"/>
      <c r="JUY208" s="64"/>
      <c r="JUZ208" s="64"/>
      <c r="JVA208" s="64"/>
      <c r="JVB208" s="64"/>
      <c r="JVC208" s="64"/>
      <c r="JVD208" s="64"/>
      <c r="JVE208" s="64"/>
      <c r="JVF208" s="64"/>
      <c r="JVG208" s="64"/>
      <c r="JVH208" s="64"/>
      <c r="JVI208" s="64"/>
      <c r="JVJ208" s="64"/>
      <c r="JVK208" s="64"/>
      <c r="JVL208" s="64"/>
      <c r="JVM208" s="64"/>
      <c r="JVN208" s="64"/>
      <c r="JVO208" s="64"/>
      <c r="JVP208" s="64"/>
      <c r="JVQ208" s="64"/>
      <c r="JVR208" s="64"/>
      <c r="JVS208" s="64"/>
      <c r="JVT208" s="64"/>
      <c r="JVU208" s="64"/>
      <c r="JVV208" s="64"/>
      <c r="JVW208" s="64"/>
      <c r="JVX208" s="64"/>
      <c r="JVY208" s="64"/>
      <c r="JVZ208" s="64"/>
      <c r="JWA208" s="64"/>
      <c r="JWB208" s="64"/>
      <c r="JWC208" s="64"/>
      <c r="JWD208" s="64"/>
      <c r="JWE208" s="64"/>
      <c r="JWF208" s="64"/>
      <c r="JWG208" s="64"/>
      <c r="JWH208" s="64"/>
      <c r="JWI208" s="64"/>
      <c r="JWJ208" s="64"/>
      <c r="JWK208" s="64"/>
      <c r="JWL208" s="64"/>
      <c r="JWM208" s="64"/>
      <c r="JWN208" s="64"/>
      <c r="JWO208" s="64"/>
      <c r="JWP208" s="64"/>
      <c r="JWQ208" s="64"/>
      <c r="JWR208" s="64"/>
      <c r="JWS208" s="64"/>
      <c r="JWT208" s="64"/>
      <c r="JWU208" s="64"/>
      <c r="JWV208" s="64"/>
      <c r="JWW208" s="64"/>
      <c r="JWX208" s="64"/>
      <c r="JWY208" s="64"/>
      <c r="JWZ208" s="64"/>
      <c r="JXA208" s="64"/>
      <c r="JXB208" s="64"/>
      <c r="JXC208" s="64"/>
      <c r="JXD208" s="64"/>
      <c r="JXE208" s="64"/>
      <c r="JXF208" s="64"/>
      <c r="JXG208" s="64"/>
      <c r="JXH208" s="64"/>
      <c r="JXI208" s="64"/>
      <c r="JXJ208" s="64"/>
      <c r="JXK208" s="64"/>
      <c r="JXL208" s="64"/>
      <c r="JXM208" s="64"/>
      <c r="JXN208" s="64"/>
      <c r="JXO208" s="64"/>
      <c r="JXP208" s="64"/>
      <c r="JXQ208" s="64"/>
      <c r="JXR208" s="64"/>
      <c r="JXS208" s="64"/>
      <c r="JXT208" s="64"/>
      <c r="JXU208" s="64"/>
      <c r="JXV208" s="64"/>
      <c r="JXW208" s="64"/>
      <c r="JXX208" s="64"/>
      <c r="JXY208" s="64"/>
      <c r="JXZ208" s="64"/>
      <c r="JYA208" s="64"/>
      <c r="JYB208" s="64"/>
      <c r="JYC208" s="64"/>
      <c r="JYD208" s="64"/>
      <c r="JYE208" s="64"/>
      <c r="JYF208" s="64"/>
      <c r="JYG208" s="64"/>
      <c r="JYH208" s="64"/>
      <c r="JYI208" s="64"/>
      <c r="JYJ208" s="64"/>
      <c r="JYK208" s="64"/>
      <c r="JYL208" s="64"/>
      <c r="JYM208" s="64"/>
      <c r="JYN208" s="64"/>
      <c r="JYP208" s="64"/>
      <c r="JYR208" s="64"/>
      <c r="JYS208" s="64"/>
      <c r="JYT208" s="64"/>
      <c r="JYU208" s="64"/>
      <c r="JYV208" s="64"/>
      <c r="JYW208" s="64"/>
      <c r="JYX208" s="64"/>
      <c r="JYY208" s="64"/>
      <c r="JZD208" s="64"/>
      <c r="JZE208" s="64"/>
      <c r="JZF208" s="64"/>
      <c r="JZG208" s="64"/>
      <c r="JZH208" s="64"/>
      <c r="JZI208" s="64"/>
      <c r="JZJ208" s="64"/>
      <c r="JZK208" s="64"/>
      <c r="JZL208" s="64"/>
      <c r="JZM208" s="64"/>
      <c r="JZN208" s="64"/>
      <c r="JZO208" s="64"/>
      <c r="JZP208" s="64"/>
      <c r="JZQ208" s="64"/>
      <c r="JZR208" s="64"/>
      <c r="JZS208" s="64"/>
      <c r="JZT208" s="64"/>
      <c r="JZU208" s="64"/>
      <c r="JZV208" s="64"/>
      <c r="JZW208" s="64"/>
      <c r="JZX208" s="64"/>
      <c r="JZY208" s="64"/>
      <c r="JZZ208" s="64"/>
      <c r="KAA208" s="64"/>
      <c r="KAB208" s="64"/>
      <c r="KAC208" s="64"/>
      <c r="KAD208" s="64"/>
      <c r="KAE208" s="64"/>
      <c r="KAF208" s="64"/>
      <c r="KAG208" s="64"/>
      <c r="KAH208" s="64"/>
      <c r="KAI208" s="64"/>
      <c r="KAJ208" s="64"/>
      <c r="KAK208" s="64"/>
      <c r="KAL208" s="64"/>
      <c r="KAM208" s="64"/>
      <c r="KAN208" s="64"/>
      <c r="KAO208" s="64"/>
      <c r="KAP208" s="64"/>
      <c r="KAQ208" s="64"/>
      <c r="KAR208" s="64"/>
      <c r="KAS208" s="64"/>
      <c r="KAT208" s="64"/>
      <c r="KAU208" s="64"/>
      <c r="KAV208" s="64"/>
      <c r="KAW208" s="64"/>
      <c r="KAX208" s="64"/>
      <c r="KAY208" s="64"/>
      <c r="KAZ208" s="64"/>
      <c r="KBA208" s="64"/>
      <c r="KBB208" s="64"/>
      <c r="KBC208" s="64"/>
      <c r="KBD208" s="64"/>
      <c r="KBE208" s="64"/>
      <c r="KBF208" s="64"/>
      <c r="KBG208" s="64"/>
      <c r="KBH208" s="64"/>
      <c r="KBI208" s="64"/>
      <c r="KBJ208" s="64"/>
      <c r="KBK208" s="64"/>
      <c r="KBL208" s="64"/>
      <c r="KBM208" s="64"/>
      <c r="KBN208" s="64"/>
      <c r="KBO208" s="64"/>
      <c r="KBP208" s="64"/>
      <c r="KBQ208" s="64"/>
      <c r="KBR208" s="64"/>
      <c r="KBS208" s="64"/>
      <c r="KBT208" s="64"/>
      <c r="KBU208" s="64"/>
      <c r="KBV208" s="64"/>
      <c r="KBW208" s="64"/>
      <c r="KBX208" s="64"/>
      <c r="KBY208" s="64"/>
      <c r="KBZ208" s="64"/>
      <c r="KCA208" s="64"/>
      <c r="KCB208" s="64"/>
      <c r="KCC208" s="64"/>
      <c r="KCD208" s="64"/>
      <c r="KCE208" s="64"/>
      <c r="KCF208" s="64"/>
      <c r="KCG208" s="64"/>
      <c r="KCH208" s="64"/>
      <c r="KCI208" s="64"/>
      <c r="KCJ208" s="64"/>
      <c r="KCK208" s="64"/>
      <c r="KCL208" s="64"/>
      <c r="KCM208" s="64"/>
      <c r="KCN208" s="64"/>
      <c r="KCO208" s="64"/>
      <c r="KCP208" s="64"/>
      <c r="KCQ208" s="64"/>
      <c r="KCR208" s="64"/>
      <c r="KCS208" s="64"/>
      <c r="KCT208" s="64"/>
      <c r="KCU208" s="64"/>
      <c r="KCV208" s="64"/>
      <c r="KCW208" s="64"/>
      <c r="KCX208" s="64"/>
      <c r="KCY208" s="64"/>
      <c r="KCZ208" s="64"/>
      <c r="KDA208" s="64"/>
      <c r="KDB208" s="64"/>
      <c r="KDC208" s="64"/>
      <c r="KDD208" s="64"/>
      <c r="KDE208" s="64"/>
      <c r="KDF208" s="64"/>
      <c r="KDG208" s="64"/>
      <c r="KDH208" s="64"/>
      <c r="KDI208" s="64"/>
      <c r="KDJ208" s="64"/>
      <c r="KDK208" s="64"/>
      <c r="KDL208" s="64"/>
      <c r="KDM208" s="64"/>
      <c r="KDN208" s="64"/>
      <c r="KDO208" s="64"/>
      <c r="KDP208" s="64"/>
      <c r="KDQ208" s="64"/>
      <c r="KDR208" s="64"/>
      <c r="KDS208" s="64"/>
      <c r="KDT208" s="64"/>
      <c r="KDU208" s="64"/>
      <c r="KDV208" s="64"/>
      <c r="KDW208" s="64"/>
      <c r="KDX208" s="64"/>
      <c r="KDY208" s="64"/>
      <c r="KDZ208" s="64"/>
      <c r="KEA208" s="64"/>
      <c r="KEB208" s="64"/>
      <c r="KEC208" s="64"/>
      <c r="KED208" s="64"/>
      <c r="KEE208" s="64"/>
      <c r="KEF208" s="64"/>
      <c r="KEG208" s="64"/>
      <c r="KEH208" s="64"/>
      <c r="KEI208" s="64"/>
      <c r="KEJ208" s="64"/>
      <c r="KEK208" s="64"/>
      <c r="KEL208" s="64"/>
      <c r="KEM208" s="64"/>
      <c r="KEN208" s="64"/>
      <c r="KEO208" s="64"/>
      <c r="KEP208" s="64"/>
      <c r="KEQ208" s="64"/>
      <c r="KER208" s="64"/>
      <c r="KES208" s="64"/>
      <c r="KET208" s="64"/>
      <c r="KEU208" s="64"/>
      <c r="KEV208" s="64"/>
      <c r="KEW208" s="64"/>
      <c r="KEX208" s="64"/>
      <c r="KEY208" s="64"/>
      <c r="KEZ208" s="64"/>
      <c r="KFA208" s="64"/>
      <c r="KFB208" s="64"/>
      <c r="KFC208" s="64"/>
      <c r="KFD208" s="64"/>
      <c r="KFE208" s="64"/>
      <c r="KFF208" s="64"/>
      <c r="KFG208" s="64"/>
      <c r="KFH208" s="64"/>
      <c r="KFI208" s="64"/>
      <c r="KFJ208" s="64"/>
      <c r="KFK208" s="64"/>
      <c r="KFL208" s="64"/>
      <c r="KFM208" s="64"/>
      <c r="KFN208" s="64"/>
      <c r="KFO208" s="64"/>
      <c r="KFP208" s="64"/>
      <c r="KFQ208" s="64"/>
      <c r="KFR208" s="64"/>
      <c r="KFS208" s="64"/>
      <c r="KFT208" s="64"/>
      <c r="KFU208" s="64"/>
      <c r="KFV208" s="64"/>
      <c r="KFW208" s="64"/>
      <c r="KFX208" s="64"/>
      <c r="KFY208" s="64"/>
      <c r="KFZ208" s="64"/>
      <c r="KGA208" s="64"/>
      <c r="KGB208" s="64"/>
      <c r="KGC208" s="64"/>
      <c r="KGD208" s="64"/>
      <c r="KGE208" s="64"/>
      <c r="KGF208" s="64"/>
      <c r="KGG208" s="64"/>
      <c r="KGH208" s="64"/>
      <c r="KGI208" s="64"/>
      <c r="KGJ208" s="64"/>
      <c r="KGK208" s="64"/>
      <c r="KGL208" s="64"/>
      <c r="KGM208" s="64"/>
      <c r="KGN208" s="64"/>
      <c r="KGO208" s="64"/>
      <c r="KGP208" s="64"/>
      <c r="KGQ208" s="64"/>
      <c r="KGR208" s="64"/>
      <c r="KGS208" s="64"/>
      <c r="KGT208" s="64"/>
      <c r="KGU208" s="64"/>
      <c r="KGV208" s="64"/>
      <c r="KGW208" s="64"/>
      <c r="KGX208" s="64"/>
      <c r="KGY208" s="64"/>
      <c r="KGZ208" s="64"/>
      <c r="KHA208" s="64"/>
      <c r="KHB208" s="64"/>
      <c r="KHC208" s="64"/>
      <c r="KHD208" s="64"/>
      <c r="KHE208" s="64"/>
      <c r="KHF208" s="64"/>
      <c r="KHG208" s="64"/>
      <c r="KHH208" s="64"/>
      <c r="KHI208" s="64"/>
      <c r="KHJ208" s="64"/>
      <c r="KHK208" s="64"/>
      <c r="KHL208" s="64"/>
      <c r="KHM208" s="64"/>
      <c r="KHN208" s="64"/>
      <c r="KHO208" s="64"/>
      <c r="KHP208" s="64"/>
      <c r="KHQ208" s="64"/>
      <c r="KHR208" s="64"/>
      <c r="KHS208" s="64"/>
      <c r="KHT208" s="64"/>
      <c r="KHU208" s="64"/>
      <c r="KHV208" s="64"/>
      <c r="KHW208" s="64"/>
      <c r="KHX208" s="64"/>
      <c r="KHY208" s="64"/>
      <c r="KHZ208" s="64"/>
      <c r="KIA208" s="64"/>
      <c r="KIB208" s="64"/>
      <c r="KIC208" s="64"/>
      <c r="KID208" s="64"/>
      <c r="KIE208" s="64"/>
      <c r="KIF208" s="64"/>
      <c r="KIG208" s="64"/>
      <c r="KIH208" s="64"/>
      <c r="KII208" s="64"/>
      <c r="KIJ208" s="64"/>
      <c r="KIL208" s="64"/>
      <c r="KIN208" s="64"/>
      <c r="KIO208" s="64"/>
      <c r="KIP208" s="64"/>
      <c r="KIQ208" s="64"/>
      <c r="KIR208" s="64"/>
      <c r="KIS208" s="64"/>
      <c r="KIT208" s="64"/>
      <c r="KIU208" s="64"/>
      <c r="KIZ208" s="64"/>
      <c r="KJA208" s="64"/>
      <c r="KJB208" s="64"/>
      <c r="KJC208" s="64"/>
      <c r="KJD208" s="64"/>
      <c r="KJE208" s="64"/>
      <c r="KJF208" s="64"/>
      <c r="KJG208" s="64"/>
      <c r="KJH208" s="64"/>
      <c r="KJI208" s="64"/>
      <c r="KJJ208" s="64"/>
      <c r="KJK208" s="64"/>
      <c r="KJL208" s="64"/>
      <c r="KJM208" s="64"/>
      <c r="KJN208" s="64"/>
      <c r="KJO208" s="64"/>
      <c r="KJP208" s="64"/>
      <c r="KJQ208" s="64"/>
      <c r="KJR208" s="64"/>
      <c r="KJS208" s="64"/>
      <c r="KJT208" s="64"/>
      <c r="KJU208" s="64"/>
      <c r="KJV208" s="64"/>
      <c r="KJW208" s="64"/>
      <c r="KJX208" s="64"/>
      <c r="KJY208" s="64"/>
      <c r="KJZ208" s="64"/>
      <c r="KKA208" s="64"/>
      <c r="KKB208" s="64"/>
      <c r="KKC208" s="64"/>
      <c r="KKD208" s="64"/>
      <c r="KKE208" s="64"/>
      <c r="KKF208" s="64"/>
      <c r="KKG208" s="64"/>
      <c r="KKH208" s="64"/>
      <c r="KKI208" s="64"/>
      <c r="KKJ208" s="64"/>
      <c r="KKK208" s="64"/>
      <c r="KKL208" s="64"/>
      <c r="KKM208" s="64"/>
      <c r="KKN208" s="64"/>
      <c r="KKO208" s="64"/>
      <c r="KKP208" s="64"/>
      <c r="KKQ208" s="64"/>
      <c r="KKR208" s="64"/>
      <c r="KKS208" s="64"/>
      <c r="KKT208" s="64"/>
      <c r="KKU208" s="64"/>
      <c r="KKV208" s="64"/>
      <c r="KKW208" s="64"/>
      <c r="KKX208" s="64"/>
      <c r="KKY208" s="64"/>
      <c r="KKZ208" s="64"/>
      <c r="KLA208" s="64"/>
      <c r="KLB208" s="64"/>
      <c r="KLC208" s="64"/>
      <c r="KLD208" s="64"/>
      <c r="KLE208" s="64"/>
      <c r="KLF208" s="64"/>
      <c r="KLG208" s="64"/>
      <c r="KLH208" s="64"/>
      <c r="KLI208" s="64"/>
      <c r="KLJ208" s="64"/>
      <c r="KLK208" s="64"/>
      <c r="KLL208" s="64"/>
      <c r="KLM208" s="64"/>
      <c r="KLN208" s="64"/>
      <c r="KLO208" s="64"/>
      <c r="KLP208" s="64"/>
      <c r="KLQ208" s="64"/>
      <c r="KLR208" s="64"/>
      <c r="KLS208" s="64"/>
      <c r="KLT208" s="64"/>
      <c r="KLU208" s="64"/>
      <c r="KLV208" s="64"/>
      <c r="KLW208" s="64"/>
      <c r="KLX208" s="64"/>
      <c r="KLY208" s="64"/>
      <c r="KLZ208" s="64"/>
      <c r="KMA208" s="64"/>
      <c r="KMB208" s="64"/>
      <c r="KMC208" s="64"/>
      <c r="KMD208" s="64"/>
      <c r="KME208" s="64"/>
      <c r="KMF208" s="64"/>
      <c r="KMG208" s="64"/>
      <c r="KMH208" s="64"/>
      <c r="KMI208" s="64"/>
      <c r="KMJ208" s="64"/>
      <c r="KMK208" s="64"/>
      <c r="KML208" s="64"/>
      <c r="KMM208" s="64"/>
      <c r="KMN208" s="64"/>
      <c r="KMO208" s="64"/>
      <c r="KMP208" s="64"/>
      <c r="KMQ208" s="64"/>
      <c r="KMR208" s="64"/>
      <c r="KMS208" s="64"/>
      <c r="KMT208" s="64"/>
      <c r="KMU208" s="64"/>
      <c r="KMV208" s="64"/>
      <c r="KMW208" s="64"/>
      <c r="KMX208" s="64"/>
      <c r="KMY208" s="64"/>
      <c r="KMZ208" s="64"/>
      <c r="KNA208" s="64"/>
      <c r="KNB208" s="64"/>
      <c r="KNC208" s="64"/>
      <c r="KND208" s="64"/>
      <c r="KNE208" s="64"/>
      <c r="KNF208" s="64"/>
      <c r="KNG208" s="64"/>
      <c r="KNH208" s="64"/>
      <c r="KNI208" s="64"/>
      <c r="KNJ208" s="64"/>
      <c r="KNK208" s="64"/>
      <c r="KNL208" s="64"/>
      <c r="KNM208" s="64"/>
      <c r="KNN208" s="64"/>
      <c r="KNO208" s="64"/>
      <c r="KNP208" s="64"/>
      <c r="KNQ208" s="64"/>
      <c r="KNR208" s="64"/>
      <c r="KNS208" s="64"/>
      <c r="KNT208" s="64"/>
      <c r="KNU208" s="64"/>
      <c r="KNV208" s="64"/>
      <c r="KNW208" s="64"/>
      <c r="KNX208" s="64"/>
      <c r="KNY208" s="64"/>
      <c r="KNZ208" s="64"/>
      <c r="KOA208" s="64"/>
      <c r="KOB208" s="64"/>
      <c r="KOC208" s="64"/>
      <c r="KOD208" s="64"/>
      <c r="KOE208" s="64"/>
      <c r="KOF208" s="64"/>
      <c r="KOG208" s="64"/>
      <c r="KOH208" s="64"/>
      <c r="KOI208" s="64"/>
      <c r="KOJ208" s="64"/>
      <c r="KOK208" s="64"/>
      <c r="KOL208" s="64"/>
      <c r="KOM208" s="64"/>
      <c r="KON208" s="64"/>
      <c r="KOO208" s="64"/>
      <c r="KOP208" s="64"/>
      <c r="KOQ208" s="64"/>
      <c r="KOR208" s="64"/>
      <c r="KOS208" s="64"/>
      <c r="KOT208" s="64"/>
      <c r="KOU208" s="64"/>
      <c r="KOV208" s="64"/>
      <c r="KOW208" s="64"/>
      <c r="KOX208" s="64"/>
      <c r="KOY208" s="64"/>
      <c r="KOZ208" s="64"/>
      <c r="KPA208" s="64"/>
      <c r="KPB208" s="64"/>
      <c r="KPC208" s="64"/>
      <c r="KPD208" s="64"/>
      <c r="KPE208" s="64"/>
      <c r="KPF208" s="64"/>
      <c r="KPG208" s="64"/>
      <c r="KPH208" s="64"/>
      <c r="KPI208" s="64"/>
      <c r="KPJ208" s="64"/>
      <c r="KPK208" s="64"/>
      <c r="KPL208" s="64"/>
      <c r="KPM208" s="64"/>
      <c r="KPN208" s="64"/>
      <c r="KPO208" s="64"/>
      <c r="KPP208" s="64"/>
      <c r="KPQ208" s="64"/>
      <c r="KPR208" s="64"/>
      <c r="KPS208" s="64"/>
      <c r="KPT208" s="64"/>
      <c r="KPU208" s="64"/>
      <c r="KPV208" s="64"/>
      <c r="KPW208" s="64"/>
      <c r="KPX208" s="64"/>
      <c r="KPY208" s="64"/>
      <c r="KPZ208" s="64"/>
      <c r="KQA208" s="64"/>
      <c r="KQB208" s="64"/>
      <c r="KQC208" s="64"/>
      <c r="KQD208" s="64"/>
      <c r="KQE208" s="64"/>
      <c r="KQF208" s="64"/>
      <c r="KQG208" s="64"/>
      <c r="KQH208" s="64"/>
      <c r="KQI208" s="64"/>
      <c r="KQJ208" s="64"/>
      <c r="KQK208" s="64"/>
      <c r="KQL208" s="64"/>
      <c r="KQM208" s="64"/>
      <c r="KQN208" s="64"/>
      <c r="KQO208" s="64"/>
      <c r="KQP208" s="64"/>
      <c r="KQQ208" s="64"/>
      <c r="KQR208" s="64"/>
      <c r="KQS208" s="64"/>
      <c r="KQT208" s="64"/>
      <c r="KQU208" s="64"/>
      <c r="KQV208" s="64"/>
      <c r="KQW208" s="64"/>
      <c r="KQX208" s="64"/>
      <c r="KQY208" s="64"/>
      <c r="KQZ208" s="64"/>
      <c r="KRA208" s="64"/>
      <c r="KRB208" s="64"/>
      <c r="KRC208" s="64"/>
      <c r="KRD208" s="64"/>
      <c r="KRE208" s="64"/>
      <c r="KRF208" s="64"/>
      <c r="KRG208" s="64"/>
      <c r="KRH208" s="64"/>
      <c r="KRI208" s="64"/>
      <c r="KRJ208" s="64"/>
      <c r="KRK208" s="64"/>
      <c r="KRL208" s="64"/>
      <c r="KRM208" s="64"/>
      <c r="KRN208" s="64"/>
      <c r="KRO208" s="64"/>
      <c r="KRP208" s="64"/>
      <c r="KRQ208" s="64"/>
      <c r="KRR208" s="64"/>
      <c r="KRS208" s="64"/>
      <c r="KRT208" s="64"/>
      <c r="KRU208" s="64"/>
      <c r="KRV208" s="64"/>
      <c r="KRW208" s="64"/>
      <c r="KRX208" s="64"/>
      <c r="KRY208" s="64"/>
      <c r="KRZ208" s="64"/>
      <c r="KSA208" s="64"/>
      <c r="KSB208" s="64"/>
      <c r="KSC208" s="64"/>
      <c r="KSD208" s="64"/>
      <c r="KSE208" s="64"/>
      <c r="KSF208" s="64"/>
      <c r="KSH208" s="64"/>
      <c r="KSJ208" s="64"/>
      <c r="KSK208" s="64"/>
      <c r="KSL208" s="64"/>
      <c r="KSM208" s="64"/>
      <c r="KSN208" s="64"/>
      <c r="KSO208" s="64"/>
      <c r="KSP208" s="64"/>
      <c r="KSQ208" s="64"/>
      <c r="KSV208" s="64"/>
      <c r="KSW208" s="64"/>
      <c r="KSX208" s="64"/>
      <c r="KSY208" s="64"/>
      <c r="KSZ208" s="64"/>
      <c r="KTA208" s="64"/>
      <c r="KTB208" s="64"/>
      <c r="KTC208" s="64"/>
      <c r="KTD208" s="64"/>
      <c r="KTE208" s="64"/>
      <c r="KTF208" s="64"/>
      <c r="KTG208" s="64"/>
      <c r="KTH208" s="64"/>
      <c r="KTI208" s="64"/>
      <c r="KTJ208" s="64"/>
      <c r="KTK208" s="64"/>
      <c r="KTL208" s="64"/>
      <c r="KTM208" s="64"/>
      <c r="KTN208" s="64"/>
      <c r="KTO208" s="64"/>
      <c r="KTP208" s="64"/>
      <c r="KTQ208" s="64"/>
      <c r="KTR208" s="64"/>
      <c r="KTS208" s="64"/>
      <c r="KTT208" s="64"/>
      <c r="KTU208" s="64"/>
      <c r="KTV208" s="64"/>
      <c r="KTW208" s="64"/>
      <c r="KTX208" s="64"/>
      <c r="KTY208" s="64"/>
      <c r="KTZ208" s="64"/>
      <c r="KUA208" s="64"/>
      <c r="KUB208" s="64"/>
      <c r="KUC208" s="64"/>
      <c r="KUD208" s="64"/>
      <c r="KUE208" s="64"/>
      <c r="KUF208" s="64"/>
      <c r="KUG208" s="64"/>
      <c r="KUH208" s="64"/>
      <c r="KUI208" s="64"/>
      <c r="KUJ208" s="64"/>
      <c r="KUK208" s="64"/>
      <c r="KUL208" s="64"/>
      <c r="KUM208" s="64"/>
      <c r="KUN208" s="64"/>
      <c r="KUO208" s="64"/>
      <c r="KUP208" s="64"/>
      <c r="KUQ208" s="64"/>
      <c r="KUR208" s="64"/>
      <c r="KUS208" s="64"/>
      <c r="KUT208" s="64"/>
      <c r="KUU208" s="64"/>
      <c r="KUV208" s="64"/>
      <c r="KUW208" s="64"/>
      <c r="KUX208" s="64"/>
      <c r="KUY208" s="64"/>
      <c r="KUZ208" s="64"/>
      <c r="KVA208" s="64"/>
      <c r="KVB208" s="64"/>
      <c r="KVC208" s="64"/>
      <c r="KVD208" s="64"/>
      <c r="KVE208" s="64"/>
      <c r="KVF208" s="64"/>
      <c r="KVG208" s="64"/>
      <c r="KVH208" s="64"/>
      <c r="KVI208" s="64"/>
      <c r="KVJ208" s="64"/>
      <c r="KVK208" s="64"/>
      <c r="KVL208" s="64"/>
      <c r="KVM208" s="64"/>
      <c r="KVN208" s="64"/>
      <c r="KVO208" s="64"/>
      <c r="KVP208" s="64"/>
      <c r="KVQ208" s="64"/>
      <c r="KVR208" s="64"/>
      <c r="KVS208" s="64"/>
      <c r="KVT208" s="64"/>
      <c r="KVU208" s="64"/>
      <c r="KVV208" s="64"/>
      <c r="KVW208" s="64"/>
      <c r="KVX208" s="64"/>
      <c r="KVY208" s="64"/>
      <c r="KVZ208" s="64"/>
      <c r="KWA208" s="64"/>
      <c r="KWB208" s="64"/>
      <c r="KWC208" s="64"/>
      <c r="KWD208" s="64"/>
      <c r="KWE208" s="64"/>
      <c r="KWF208" s="64"/>
      <c r="KWG208" s="64"/>
      <c r="KWH208" s="64"/>
      <c r="KWI208" s="64"/>
      <c r="KWJ208" s="64"/>
      <c r="KWK208" s="64"/>
      <c r="KWL208" s="64"/>
      <c r="KWM208" s="64"/>
      <c r="KWN208" s="64"/>
      <c r="KWO208" s="64"/>
      <c r="KWP208" s="64"/>
      <c r="KWQ208" s="64"/>
      <c r="KWR208" s="64"/>
      <c r="KWS208" s="64"/>
      <c r="KWT208" s="64"/>
      <c r="KWU208" s="64"/>
      <c r="KWV208" s="64"/>
      <c r="KWW208" s="64"/>
      <c r="KWX208" s="64"/>
      <c r="KWY208" s="64"/>
      <c r="KWZ208" s="64"/>
      <c r="KXA208" s="64"/>
      <c r="KXB208" s="64"/>
      <c r="KXC208" s="64"/>
      <c r="KXD208" s="64"/>
      <c r="KXE208" s="64"/>
      <c r="KXF208" s="64"/>
      <c r="KXG208" s="64"/>
      <c r="KXH208" s="64"/>
      <c r="KXI208" s="64"/>
      <c r="KXJ208" s="64"/>
      <c r="KXK208" s="64"/>
      <c r="KXL208" s="64"/>
      <c r="KXM208" s="64"/>
      <c r="KXN208" s="64"/>
      <c r="KXO208" s="64"/>
      <c r="KXP208" s="64"/>
      <c r="KXQ208" s="64"/>
      <c r="KXR208" s="64"/>
      <c r="KXS208" s="64"/>
      <c r="KXT208" s="64"/>
      <c r="KXU208" s="64"/>
      <c r="KXV208" s="64"/>
      <c r="KXW208" s="64"/>
      <c r="KXX208" s="64"/>
      <c r="KXY208" s="64"/>
      <c r="KXZ208" s="64"/>
      <c r="KYA208" s="64"/>
      <c r="KYB208" s="64"/>
      <c r="KYC208" s="64"/>
      <c r="KYD208" s="64"/>
      <c r="KYE208" s="64"/>
      <c r="KYF208" s="64"/>
      <c r="KYG208" s="64"/>
      <c r="KYH208" s="64"/>
      <c r="KYI208" s="64"/>
      <c r="KYJ208" s="64"/>
      <c r="KYK208" s="64"/>
      <c r="KYL208" s="64"/>
      <c r="KYM208" s="64"/>
      <c r="KYN208" s="64"/>
      <c r="KYO208" s="64"/>
      <c r="KYP208" s="64"/>
      <c r="KYQ208" s="64"/>
      <c r="KYR208" s="64"/>
      <c r="KYS208" s="64"/>
      <c r="KYT208" s="64"/>
      <c r="KYU208" s="64"/>
      <c r="KYV208" s="64"/>
      <c r="KYW208" s="64"/>
      <c r="KYX208" s="64"/>
      <c r="KYY208" s="64"/>
      <c r="KYZ208" s="64"/>
      <c r="KZA208" s="64"/>
      <c r="KZB208" s="64"/>
      <c r="KZC208" s="64"/>
      <c r="KZD208" s="64"/>
      <c r="KZE208" s="64"/>
      <c r="KZF208" s="64"/>
      <c r="KZG208" s="64"/>
      <c r="KZH208" s="64"/>
      <c r="KZI208" s="64"/>
      <c r="KZJ208" s="64"/>
      <c r="KZK208" s="64"/>
      <c r="KZL208" s="64"/>
      <c r="KZM208" s="64"/>
      <c r="KZN208" s="64"/>
      <c r="KZO208" s="64"/>
      <c r="KZP208" s="64"/>
      <c r="KZQ208" s="64"/>
      <c r="KZR208" s="64"/>
      <c r="KZS208" s="64"/>
      <c r="KZT208" s="64"/>
      <c r="KZU208" s="64"/>
      <c r="KZV208" s="64"/>
      <c r="KZW208" s="64"/>
      <c r="KZX208" s="64"/>
      <c r="KZY208" s="64"/>
      <c r="KZZ208" s="64"/>
      <c r="LAA208" s="64"/>
      <c r="LAB208" s="64"/>
      <c r="LAC208" s="64"/>
      <c r="LAD208" s="64"/>
      <c r="LAE208" s="64"/>
      <c r="LAF208" s="64"/>
      <c r="LAG208" s="64"/>
      <c r="LAH208" s="64"/>
      <c r="LAI208" s="64"/>
      <c r="LAJ208" s="64"/>
      <c r="LAK208" s="64"/>
      <c r="LAL208" s="64"/>
      <c r="LAM208" s="64"/>
      <c r="LAN208" s="64"/>
      <c r="LAO208" s="64"/>
      <c r="LAP208" s="64"/>
      <c r="LAQ208" s="64"/>
      <c r="LAR208" s="64"/>
      <c r="LAS208" s="64"/>
      <c r="LAT208" s="64"/>
      <c r="LAU208" s="64"/>
      <c r="LAV208" s="64"/>
      <c r="LAW208" s="64"/>
      <c r="LAX208" s="64"/>
      <c r="LAY208" s="64"/>
      <c r="LAZ208" s="64"/>
      <c r="LBA208" s="64"/>
      <c r="LBB208" s="64"/>
      <c r="LBC208" s="64"/>
      <c r="LBD208" s="64"/>
      <c r="LBE208" s="64"/>
      <c r="LBF208" s="64"/>
      <c r="LBG208" s="64"/>
      <c r="LBH208" s="64"/>
      <c r="LBI208" s="64"/>
      <c r="LBJ208" s="64"/>
      <c r="LBK208" s="64"/>
      <c r="LBL208" s="64"/>
      <c r="LBM208" s="64"/>
      <c r="LBN208" s="64"/>
      <c r="LBO208" s="64"/>
      <c r="LBP208" s="64"/>
      <c r="LBQ208" s="64"/>
      <c r="LBR208" s="64"/>
      <c r="LBS208" s="64"/>
      <c r="LBT208" s="64"/>
      <c r="LBU208" s="64"/>
      <c r="LBV208" s="64"/>
      <c r="LBW208" s="64"/>
      <c r="LBX208" s="64"/>
      <c r="LBY208" s="64"/>
      <c r="LBZ208" s="64"/>
      <c r="LCA208" s="64"/>
      <c r="LCB208" s="64"/>
      <c r="LCD208" s="64"/>
      <c r="LCF208" s="64"/>
      <c r="LCG208" s="64"/>
      <c r="LCH208" s="64"/>
      <c r="LCI208" s="64"/>
      <c r="LCJ208" s="64"/>
      <c r="LCK208" s="64"/>
      <c r="LCL208" s="64"/>
      <c r="LCM208" s="64"/>
      <c r="LCR208" s="64"/>
      <c r="LCS208" s="64"/>
      <c r="LCT208" s="64"/>
      <c r="LCU208" s="64"/>
      <c r="LCV208" s="64"/>
      <c r="LCW208" s="64"/>
      <c r="LCX208" s="64"/>
      <c r="LCY208" s="64"/>
      <c r="LCZ208" s="64"/>
      <c r="LDA208" s="64"/>
      <c r="LDB208" s="64"/>
      <c r="LDC208" s="64"/>
      <c r="LDD208" s="64"/>
      <c r="LDE208" s="64"/>
      <c r="LDF208" s="64"/>
      <c r="LDG208" s="64"/>
      <c r="LDH208" s="64"/>
      <c r="LDI208" s="64"/>
      <c r="LDJ208" s="64"/>
      <c r="LDK208" s="64"/>
      <c r="LDL208" s="64"/>
      <c r="LDM208" s="64"/>
      <c r="LDN208" s="64"/>
      <c r="LDO208" s="64"/>
      <c r="LDP208" s="64"/>
      <c r="LDQ208" s="64"/>
      <c r="LDR208" s="64"/>
      <c r="LDS208" s="64"/>
      <c r="LDT208" s="64"/>
      <c r="LDU208" s="64"/>
      <c r="LDV208" s="64"/>
      <c r="LDW208" s="64"/>
      <c r="LDX208" s="64"/>
      <c r="LDY208" s="64"/>
      <c r="LDZ208" s="64"/>
      <c r="LEA208" s="64"/>
      <c r="LEB208" s="64"/>
      <c r="LEC208" s="64"/>
      <c r="LED208" s="64"/>
      <c r="LEE208" s="64"/>
      <c r="LEF208" s="64"/>
      <c r="LEG208" s="64"/>
      <c r="LEH208" s="64"/>
      <c r="LEI208" s="64"/>
      <c r="LEJ208" s="64"/>
      <c r="LEK208" s="64"/>
      <c r="LEL208" s="64"/>
      <c r="LEM208" s="64"/>
      <c r="LEN208" s="64"/>
      <c r="LEO208" s="64"/>
      <c r="LEP208" s="64"/>
      <c r="LEQ208" s="64"/>
      <c r="LER208" s="64"/>
      <c r="LES208" s="64"/>
      <c r="LET208" s="64"/>
      <c r="LEU208" s="64"/>
      <c r="LEV208" s="64"/>
      <c r="LEW208" s="64"/>
      <c r="LEX208" s="64"/>
      <c r="LEY208" s="64"/>
      <c r="LEZ208" s="64"/>
      <c r="LFA208" s="64"/>
      <c r="LFB208" s="64"/>
      <c r="LFC208" s="64"/>
      <c r="LFD208" s="64"/>
      <c r="LFE208" s="64"/>
      <c r="LFF208" s="64"/>
      <c r="LFG208" s="64"/>
      <c r="LFH208" s="64"/>
      <c r="LFI208" s="64"/>
      <c r="LFJ208" s="64"/>
      <c r="LFK208" s="64"/>
      <c r="LFL208" s="64"/>
      <c r="LFM208" s="64"/>
      <c r="LFN208" s="64"/>
      <c r="LFO208" s="64"/>
      <c r="LFP208" s="64"/>
      <c r="LFQ208" s="64"/>
      <c r="LFR208" s="64"/>
      <c r="LFS208" s="64"/>
      <c r="LFT208" s="64"/>
      <c r="LFU208" s="64"/>
      <c r="LFV208" s="64"/>
      <c r="LFW208" s="64"/>
      <c r="LFX208" s="64"/>
      <c r="LFY208" s="64"/>
      <c r="LFZ208" s="64"/>
      <c r="LGA208" s="64"/>
      <c r="LGB208" s="64"/>
      <c r="LGC208" s="64"/>
      <c r="LGD208" s="64"/>
      <c r="LGE208" s="64"/>
      <c r="LGF208" s="64"/>
      <c r="LGG208" s="64"/>
      <c r="LGH208" s="64"/>
      <c r="LGI208" s="64"/>
      <c r="LGJ208" s="64"/>
      <c r="LGK208" s="64"/>
      <c r="LGL208" s="64"/>
      <c r="LGM208" s="64"/>
      <c r="LGN208" s="64"/>
      <c r="LGO208" s="64"/>
      <c r="LGP208" s="64"/>
      <c r="LGQ208" s="64"/>
      <c r="LGR208" s="64"/>
      <c r="LGS208" s="64"/>
      <c r="LGT208" s="64"/>
      <c r="LGU208" s="64"/>
      <c r="LGV208" s="64"/>
      <c r="LGW208" s="64"/>
      <c r="LGX208" s="64"/>
      <c r="LGY208" s="64"/>
      <c r="LGZ208" s="64"/>
      <c r="LHA208" s="64"/>
      <c r="LHB208" s="64"/>
      <c r="LHC208" s="64"/>
      <c r="LHD208" s="64"/>
      <c r="LHE208" s="64"/>
      <c r="LHF208" s="64"/>
      <c r="LHG208" s="64"/>
      <c r="LHH208" s="64"/>
      <c r="LHI208" s="64"/>
      <c r="LHJ208" s="64"/>
      <c r="LHK208" s="64"/>
      <c r="LHL208" s="64"/>
      <c r="LHM208" s="64"/>
      <c r="LHN208" s="64"/>
      <c r="LHO208" s="64"/>
      <c r="LHP208" s="64"/>
      <c r="LHQ208" s="64"/>
      <c r="LHR208" s="64"/>
      <c r="LHS208" s="64"/>
      <c r="LHT208" s="64"/>
      <c r="LHU208" s="64"/>
      <c r="LHV208" s="64"/>
      <c r="LHW208" s="64"/>
      <c r="LHX208" s="64"/>
      <c r="LHY208" s="64"/>
      <c r="LHZ208" s="64"/>
      <c r="LIA208" s="64"/>
      <c r="LIB208" s="64"/>
      <c r="LIC208" s="64"/>
      <c r="LID208" s="64"/>
      <c r="LIE208" s="64"/>
      <c r="LIF208" s="64"/>
      <c r="LIG208" s="64"/>
      <c r="LIH208" s="64"/>
      <c r="LII208" s="64"/>
      <c r="LIJ208" s="64"/>
      <c r="LIK208" s="64"/>
      <c r="LIL208" s="64"/>
      <c r="LIM208" s="64"/>
      <c r="LIN208" s="64"/>
      <c r="LIO208" s="64"/>
      <c r="LIP208" s="64"/>
      <c r="LIQ208" s="64"/>
      <c r="LIR208" s="64"/>
      <c r="LIS208" s="64"/>
      <c r="LIT208" s="64"/>
      <c r="LIU208" s="64"/>
      <c r="LIV208" s="64"/>
      <c r="LIW208" s="64"/>
      <c r="LIX208" s="64"/>
      <c r="LIY208" s="64"/>
      <c r="LIZ208" s="64"/>
      <c r="LJA208" s="64"/>
      <c r="LJB208" s="64"/>
      <c r="LJC208" s="64"/>
      <c r="LJD208" s="64"/>
      <c r="LJE208" s="64"/>
      <c r="LJF208" s="64"/>
      <c r="LJG208" s="64"/>
      <c r="LJH208" s="64"/>
      <c r="LJI208" s="64"/>
      <c r="LJJ208" s="64"/>
      <c r="LJK208" s="64"/>
      <c r="LJL208" s="64"/>
      <c r="LJM208" s="64"/>
      <c r="LJN208" s="64"/>
      <c r="LJO208" s="64"/>
      <c r="LJP208" s="64"/>
      <c r="LJQ208" s="64"/>
      <c r="LJR208" s="64"/>
      <c r="LJS208" s="64"/>
      <c r="LJT208" s="64"/>
      <c r="LJU208" s="64"/>
      <c r="LJV208" s="64"/>
      <c r="LJW208" s="64"/>
      <c r="LJX208" s="64"/>
      <c r="LJY208" s="64"/>
      <c r="LJZ208" s="64"/>
      <c r="LKA208" s="64"/>
      <c r="LKB208" s="64"/>
      <c r="LKC208" s="64"/>
      <c r="LKD208" s="64"/>
      <c r="LKE208" s="64"/>
      <c r="LKF208" s="64"/>
      <c r="LKG208" s="64"/>
      <c r="LKH208" s="64"/>
      <c r="LKI208" s="64"/>
      <c r="LKJ208" s="64"/>
      <c r="LKK208" s="64"/>
      <c r="LKL208" s="64"/>
      <c r="LKM208" s="64"/>
      <c r="LKN208" s="64"/>
      <c r="LKO208" s="64"/>
      <c r="LKP208" s="64"/>
      <c r="LKQ208" s="64"/>
      <c r="LKR208" s="64"/>
      <c r="LKS208" s="64"/>
      <c r="LKT208" s="64"/>
      <c r="LKU208" s="64"/>
      <c r="LKV208" s="64"/>
      <c r="LKW208" s="64"/>
      <c r="LKX208" s="64"/>
      <c r="LKY208" s="64"/>
      <c r="LKZ208" s="64"/>
      <c r="LLA208" s="64"/>
      <c r="LLB208" s="64"/>
      <c r="LLC208" s="64"/>
      <c r="LLD208" s="64"/>
      <c r="LLE208" s="64"/>
      <c r="LLF208" s="64"/>
      <c r="LLG208" s="64"/>
      <c r="LLH208" s="64"/>
      <c r="LLI208" s="64"/>
      <c r="LLJ208" s="64"/>
      <c r="LLK208" s="64"/>
      <c r="LLL208" s="64"/>
      <c r="LLM208" s="64"/>
      <c r="LLN208" s="64"/>
      <c r="LLO208" s="64"/>
      <c r="LLP208" s="64"/>
      <c r="LLQ208" s="64"/>
      <c r="LLR208" s="64"/>
      <c r="LLS208" s="64"/>
      <c r="LLT208" s="64"/>
      <c r="LLU208" s="64"/>
      <c r="LLV208" s="64"/>
      <c r="LLW208" s="64"/>
      <c r="LLX208" s="64"/>
      <c r="LLZ208" s="64"/>
      <c r="LMB208" s="64"/>
      <c r="LMC208" s="64"/>
      <c r="LMD208" s="64"/>
      <c r="LME208" s="64"/>
      <c r="LMF208" s="64"/>
      <c r="LMG208" s="64"/>
      <c r="LMH208" s="64"/>
      <c r="LMI208" s="64"/>
      <c r="LMN208" s="64"/>
      <c r="LMO208" s="64"/>
      <c r="LMP208" s="64"/>
      <c r="LMQ208" s="64"/>
      <c r="LMR208" s="64"/>
      <c r="LMS208" s="64"/>
      <c r="LMT208" s="64"/>
      <c r="LMU208" s="64"/>
      <c r="LMV208" s="64"/>
      <c r="LMW208" s="64"/>
      <c r="LMX208" s="64"/>
      <c r="LMY208" s="64"/>
      <c r="LMZ208" s="64"/>
      <c r="LNA208" s="64"/>
      <c r="LNB208" s="64"/>
      <c r="LNC208" s="64"/>
      <c r="LND208" s="64"/>
      <c r="LNE208" s="64"/>
      <c r="LNF208" s="64"/>
      <c r="LNG208" s="64"/>
      <c r="LNH208" s="64"/>
      <c r="LNI208" s="64"/>
      <c r="LNJ208" s="64"/>
      <c r="LNK208" s="64"/>
      <c r="LNL208" s="64"/>
      <c r="LNM208" s="64"/>
      <c r="LNN208" s="64"/>
      <c r="LNO208" s="64"/>
      <c r="LNP208" s="64"/>
      <c r="LNQ208" s="64"/>
      <c r="LNR208" s="64"/>
      <c r="LNS208" s="64"/>
      <c r="LNT208" s="64"/>
      <c r="LNU208" s="64"/>
      <c r="LNV208" s="64"/>
      <c r="LNW208" s="64"/>
      <c r="LNX208" s="64"/>
      <c r="LNY208" s="64"/>
      <c r="LNZ208" s="64"/>
      <c r="LOA208" s="64"/>
      <c r="LOB208" s="64"/>
      <c r="LOC208" s="64"/>
      <c r="LOD208" s="64"/>
      <c r="LOE208" s="64"/>
      <c r="LOF208" s="64"/>
      <c r="LOG208" s="64"/>
      <c r="LOH208" s="64"/>
      <c r="LOI208" s="64"/>
      <c r="LOJ208" s="64"/>
      <c r="LOK208" s="64"/>
      <c r="LOL208" s="64"/>
      <c r="LOM208" s="64"/>
      <c r="LON208" s="64"/>
      <c r="LOO208" s="64"/>
      <c r="LOP208" s="64"/>
      <c r="LOQ208" s="64"/>
      <c r="LOR208" s="64"/>
      <c r="LOS208" s="64"/>
      <c r="LOT208" s="64"/>
      <c r="LOU208" s="64"/>
      <c r="LOV208" s="64"/>
      <c r="LOW208" s="64"/>
      <c r="LOX208" s="64"/>
      <c r="LOY208" s="64"/>
      <c r="LOZ208" s="64"/>
      <c r="LPA208" s="64"/>
      <c r="LPB208" s="64"/>
      <c r="LPC208" s="64"/>
      <c r="LPD208" s="64"/>
      <c r="LPE208" s="64"/>
      <c r="LPF208" s="64"/>
      <c r="LPG208" s="64"/>
      <c r="LPH208" s="64"/>
      <c r="LPI208" s="64"/>
      <c r="LPJ208" s="64"/>
      <c r="LPK208" s="64"/>
      <c r="LPL208" s="64"/>
      <c r="LPM208" s="64"/>
      <c r="LPN208" s="64"/>
      <c r="LPO208" s="64"/>
      <c r="LPP208" s="64"/>
      <c r="LPQ208" s="64"/>
      <c r="LPR208" s="64"/>
      <c r="LPS208" s="64"/>
      <c r="LPT208" s="64"/>
      <c r="LPU208" s="64"/>
      <c r="LPV208" s="64"/>
      <c r="LPW208" s="64"/>
      <c r="LPX208" s="64"/>
      <c r="LPY208" s="64"/>
      <c r="LPZ208" s="64"/>
      <c r="LQA208" s="64"/>
      <c r="LQB208" s="64"/>
      <c r="LQC208" s="64"/>
      <c r="LQD208" s="64"/>
      <c r="LQE208" s="64"/>
      <c r="LQF208" s="64"/>
      <c r="LQG208" s="64"/>
      <c r="LQH208" s="64"/>
      <c r="LQI208" s="64"/>
      <c r="LQJ208" s="64"/>
      <c r="LQK208" s="64"/>
      <c r="LQL208" s="64"/>
      <c r="LQM208" s="64"/>
      <c r="LQN208" s="64"/>
      <c r="LQO208" s="64"/>
      <c r="LQP208" s="64"/>
      <c r="LQQ208" s="64"/>
      <c r="LQR208" s="64"/>
      <c r="LQS208" s="64"/>
      <c r="LQT208" s="64"/>
      <c r="LQU208" s="64"/>
      <c r="LQV208" s="64"/>
      <c r="LQW208" s="64"/>
      <c r="LQX208" s="64"/>
      <c r="LQY208" s="64"/>
      <c r="LQZ208" s="64"/>
      <c r="LRA208" s="64"/>
      <c r="LRB208" s="64"/>
      <c r="LRC208" s="64"/>
      <c r="LRD208" s="64"/>
      <c r="LRE208" s="64"/>
      <c r="LRF208" s="64"/>
      <c r="LRG208" s="64"/>
      <c r="LRH208" s="64"/>
      <c r="LRI208" s="64"/>
      <c r="LRJ208" s="64"/>
      <c r="LRK208" s="64"/>
      <c r="LRL208" s="64"/>
      <c r="LRM208" s="64"/>
      <c r="LRN208" s="64"/>
      <c r="LRO208" s="64"/>
      <c r="LRP208" s="64"/>
      <c r="LRQ208" s="64"/>
      <c r="LRR208" s="64"/>
      <c r="LRS208" s="64"/>
      <c r="LRT208" s="64"/>
      <c r="LRU208" s="64"/>
      <c r="LRV208" s="64"/>
      <c r="LRW208" s="64"/>
      <c r="LRX208" s="64"/>
      <c r="LRY208" s="64"/>
      <c r="LRZ208" s="64"/>
      <c r="LSA208" s="64"/>
      <c r="LSB208" s="64"/>
      <c r="LSC208" s="64"/>
      <c r="LSD208" s="64"/>
      <c r="LSE208" s="64"/>
      <c r="LSF208" s="64"/>
      <c r="LSG208" s="64"/>
      <c r="LSH208" s="64"/>
      <c r="LSI208" s="64"/>
      <c r="LSJ208" s="64"/>
      <c r="LSK208" s="64"/>
      <c r="LSL208" s="64"/>
      <c r="LSM208" s="64"/>
      <c r="LSN208" s="64"/>
      <c r="LSO208" s="64"/>
      <c r="LSP208" s="64"/>
      <c r="LSQ208" s="64"/>
      <c r="LSR208" s="64"/>
      <c r="LSS208" s="64"/>
      <c r="LST208" s="64"/>
      <c r="LSU208" s="64"/>
      <c r="LSV208" s="64"/>
      <c r="LSW208" s="64"/>
      <c r="LSX208" s="64"/>
      <c r="LSY208" s="64"/>
      <c r="LSZ208" s="64"/>
      <c r="LTA208" s="64"/>
      <c r="LTB208" s="64"/>
      <c r="LTC208" s="64"/>
      <c r="LTD208" s="64"/>
      <c r="LTE208" s="64"/>
      <c r="LTF208" s="64"/>
      <c r="LTG208" s="64"/>
      <c r="LTH208" s="64"/>
      <c r="LTI208" s="64"/>
      <c r="LTJ208" s="64"/>
      <c r="LTK208" s="64"/>
      <c r="LTL208" s="64"/>
      <c r="LTM208" s="64"/>
      <c r="LTN208" s="64"/>
      <c r="LTO208" s="64"/>
      <c r="LTP208" s="64"/>
      <c r="LTQ208" s="64"/>
      <c r="LTR208" s="64"/>
      <c r="LTS208" s="64"/>
      <c r="LTT208" s="64"/>
      <c r="LTU208" s="64"/>
      <c r="LTV208" s="64"/>
      <c r="LTW208" s="64"/>
      <c r="LTX208" s="64"/>
      <c r="LTY208" s="64"/>
      <c r="LTZ208" s="64"/>
      <c r="LUA208" s="64"/>
      <c r="LUB208" s="64"/>
      <c r="LUC208" s="64"/>
      <c r="LUD208" s="64"/>
      <c r="LUE208" s="64"/>
      <c r="LUF208" s="64"/>
      <c r="LUG208" s="64"/>
      <c r="LUH208" s="64"/>
      <c r="LUI208" s="64"/>
      <c r="LUJ208" s="64"/>
      <c r="LUK208" s="64"/>
      <c r="LUL208" s="64"/>
      <c r="LUM208" s="64"/>
      <c r="LUN208" s="64"/>
      <c r="LUO208" s="64"/>
      <c r="LUP208" s="64"/>
      <c r="LUQ208" s="64"/>
      <c r="LUR208" s="64"/>
      <c r="LUS208" s="64"/>
      <c r="LUT208" s="64"/>
      <c r="LUU208" s="64"/>
      <c r="LUV208" s="64"/>
      <c r="LUW208" s="64"/>
      <c r="LUX208" s="64"/>
      <c r="LUY208" s="64"/>
      <c r="LUZ208" s="64"/>
      <c r="LVA208" s="64"/>
      <c r="LVB208" s="64"/>
      <c r="LVC208" s="64"/>
      <c r="LVD208" s="64"/>
      <c r="LVE208" s="64"/>
      <c r="LVF208" s="64"/>
      <c r="LVG208" s="64"/>
      <c r="LVH208" s="64"/>
      <c r="LVI208" s="64"/>
      <c r="LVJ208" s="64"/>
      <c r="LVK208" s="64"/>
      <c r="LVL208" s="64"/>
      <c r="LVM208" s="64"/>
      <c r="LVN208" s="64"/>
      <c r="LVO208" s="64"/>
      <c r="LVP208" s="64"/>
      <c r="LVQ208" s="64"/>
      <c r="LVR208" s="64"/>
      <c r="LVS208" s="64"/>
      <c r="LVT208" s="64"/>
      <c r="LVV208" s="64"/>
      <c r="LVX208" s="64"/>
      <c r="LVY208" s="64"/>
      <c r="LVZ208" s="64"/>
      <c r="LWA208" s="64"/>
      <c r="LWB208" s="64"/>
      <c r="LWC208" s="64"/>
      <c r="LWD208" s="64"/>
      <c r="LWE208" s="64"/>
      <c r="LWJ208" s="64"/>
      <c r="LWK208" s="64"/>
      <c r="LWL208" s="64"/>
      <c r="LWM208" s="64"/>
      <c r="LWN208" s="64"/>
      <c r="LWO208" s="64"/>
      <c r="LWP208" s="64"/>
      <c r="LWQ208" s="64"/>
      <c r="LWR208" s="64"/>
      <c r="LWS208" s="64"/>
      <c r="LWT208" s="64"/>
      <c r="LWU208" s="64"/>
      <c r="LWV208" s="64"/>
      <c r="LWW208" s="64"/>
      <c r="LWX208" s="64"/>
      <c r="LWY208" s="64"/>
      <c r="LWZ208" s="64"/>
      <c r="LXA208" s="64"/>
      <c r="LXB208" s="64"/>
      <c r="LXC208" s="64"/>
      <c r="LXD208" s="64"/>
      <c r="LXE208" s="64"/>
      <c r="LXF208" s="64"/>
      <c r="LXG208" s="64"/>
      <c r="LXH208" s="64"/>
      <c r="LXI208" s="64"/>
      <c r="LXJ208" s="64"/>
      <c r="LXK208" s="64"/>
      <c r="LXL208" s="64"/>
      <c r="LXM208" s="64"/>
      <c r="LXN208" s="64"/>
      <c r="LXO208" s="64"/>
      <c r="LXP208" s="64"/>
      <c r="LXQ208" s="64"/>
      <c r="LXR208" s="64"/>
      <c r="LXS208" s="64"/>
      <c r="LXT208" s="64"/>
      <c r="LXU208" s="64"/>
      <c r="LXV208" s="64"/>
      <c r="LXW208" s="64"/>
      <c r="LXX208" s="64"/>
      <c r="LXY208" s="64"/>
      <c r="LXZ208" s="64"/>
      <c r="LYA208" s="64"/>
      <c r="LYB208" s="64"/>
      <c r="LYC208" s="64"/>
      <c r="LYD208" s="64"/>
      <c r="LYE208" s="64"/>
      <c r="LYF208" s="64"/>
      <c r="LYG208" s="64"/>
      <c r="LYH208" s="64"/>
      <c r="LYI208" s="64"/>
      <c r="LYJ208" s="64"/>
      <c r="LYK208" s="64"/>
      <c r="LYL208" s="64"/>
      <c r="LYM208" s="64"/>
      <c r="LYN208" s="64"/>
      <c r="LYO208" s="64"/>
      <c r="LYP208" s="64"/>
      <c r="LYQ208" s="64"/>
      <c r="LYR208" s="64"/>
      <c r="LYS208" s="64"/>
      <c r="LYT208" s="64"/>
      <c r="LYU208" s="64"/>
      <c r="LYV208" s="64"/>
      <c r="LYW208" s="64"/>
      <c r="LYX208" s="64"/>
      <c r="LYY208" s="64"/>
      <c r="LYZ208" s="64"/>
      <c r="LZA208" s="64"/>
      <c r="LZB208" s="64"/>
      <c r="LZC208" s="64"/>
      <c r="LZD208" s="64"/>
      <c r="LZE208" s="64"/>
      <c r="LZF208" s="64"/>
      <c r="LZG208" s="64"/>
      <c r="LZH208" s="64"/>
      <c r="LZI208" s="64"/>
      <c r="LZJ208" s="64"/>
      <c r="LZK208" s="64"/>
      <c r="LZL208" s="64"/>
      <c r="LZM208" s="64"/>
      <c r="LZN208" s="64"/>
      <c r="LZO208" s="64"/>
      <c r="LZP208" s="64"/>
      <c r="LZQ208" s="64"/>
      <c r="LZR208" s="64"/>
      <c r="LZS208" s="64"/>
      <c r="LZT208" s="64"/>
      <c r="LZU208" s="64"/>
      <c r="LZV208" s="64"/>
      <c r="LZW208" s="64"/>
      <c r="LZX208" s="64"/>
      <c r="LZY208" s="64"/>
      <c r="LZZ208" s="64"/>
      <c r="MAA208" s="64"/>
      <c r="MAB208" s="64"/>
      <c r="MAC208" s="64"/>
      <c r="MAD208" s="64"/>
      <c r="MAE208" s="64"/>
      <c r="MAF208" s="64"/>
      <c r="MAG208" s="64"/>
      <c r="MAH208" s="64"/>
      <c r="MAI208" s="64"/>
      <c r="MAJ208" s="64"/>
      <c r="MAK208" s="64"/>
      <c r="MAL208" s="64"/>
      <c r="MAM208" s="64"/>
      <c r="MAN208" s="64"/>
      <c r="MAO208" s="64"/>
      <c r="MAP208" s="64"/>
      <c r="MAQ208" s="64"/>
      <c r="MAR208" s="64"/>
      <c r="MAS208" s="64"/>
      <c r="MAT208" s="64"/>
      <c r="MAU208" s="64"/>
      <c r="MAV208" s="64"/>
      <c r="MAW208" s="64"/>
      <c r="MAX208" s="64"/>
      <c r="MAY208" s="64"/>
      <c r="MAZ208" s="64"/>
      <c r="MBA208" s="64"/>
      <c r="MBB208" s="64"/>
      <c r="MBC208" s="64"/>
      <c r="MBD208" s="64"/>
      <c r="MBE208" s="64"/>
      <c r="MBF208" s="64"/>
      <c r="MBG208" s="64"/>
      <c r="MBH208" s="64"/>
      <c r="MBI208" s="64"/>
      <c r="MBJ208" s="64"/>
      <c r="MBK208" s="64"/>
      <c r="MBL208" s="64"/>
      <c r="MBM208" s="64"/>
      <c r="MBN208" s="64"/>
      <c r="MBO208" s="64"/>
      <c r="MBP208" s="64"/>
      <c r="MBQ208" s="64"/>
      <c r="MBR208" s="64"/>
      <c r="MBS208" s="64"/>
      <c r="MBT208" s="64"/>
      <c r="MBU208" s="64"/>
      <c r="MBV208" s="64"/>
      <c r="MBW208" s="64"/>
      <c r="MBX208" s="64"/>
      <c r="MBY208" s="64"/>
      <c r="MBZ208" s="64"/>
      <c r="MCA208" s="64"/>
      <c r="MCB208" s="64"/>
      <c r="MCC208" s="64"/>
      <c r="MCD208" s="64"/>
      <c r="MCE208" s="64"/>
      <c r="MCF208" s="64"/>
      <c r="MCG208" s="64"/>
      <c r="MCH208" s="64"/>
      <c r="MCI208" s="64"/>
      <c r="MCJ208" s="64"/>
      <c r="MCK208" s="64"/>
      <c r="MCL208" s="64"/>
      <c r="MCM208" s="64"/>
      <c r="MCN208" s="64"/>
      <c r="MCO208" s="64"/>
      <c r="MCP208" s="64"/>
      <c r="MCQ208" s="64"/>
      <c r="MCR208" s="64"/>
      <c r="MCS208" s="64"/>
      <c r="MCT208" s="64"/>
      <c r="MCU208" s="64"/>
      <c r="MCV208" s="64"/>
      <c r="MCW208" s="64"/>
      <c r="MCX208" s="64"/>
      <c r="MCY208" s="64"/>
      <c r="MCZ208" s="64"/>
      <c r="MDA208" s="64"/>
      <c r="MDB208" s="64"/>
      <c r="MDC208" s="64"/>
      <c r="MDD208" s="64"/>
      <c r="MDE208" s="64"/>
      <c r="MDF208" s="64"/>
      <c r="MDG208" s="64"/>
      <c r="MDH208" s="64"/>
      <c r="MDI208" s="64"/>
      <c r="MDJ208" s="64"/>
      <c r="MDK208" s="64"/>
      <c r="MDL208" s="64"/>
      <c r="MDM208" s="64"/>
      <c r="MDN208" s="64"/>
      <c r="MDO208" s="64"/>
      <c r="MDP208" s="64"/>
      <c r="MDQ208" s="64"/>
      <c r="MDR208" s="64"/>
      <c r="MDS208" s="64"/>
      <c r="MDT208" s="64"/>
      <c r="MDU208" s="64"/>
      <c r="MDV208" s="64"/>
      <c r="MDW208" s="64"/>
      <c r="MDX208" s="64"/>
      <c r="MDY208" s="64"/>
      <c r="MDZ208" s="64"/>
      <c r="MEA208" s="64"/>
      <c r="MEB208" s="64"/>
      <c r="MEC208" s="64"/>
      <c r="MED208" s="64"/>
      <c r="MEE208" s="64"/>
      <c r="MEF208" s="64"/>
      <c r="MEG208" s="64"/>
      <c r="MEH208" s="64"/>
      <c r="MEI208" s="64"/>
      <c r="MEJ208" s="64"/>
      <c r="MEK208" s="64"/>
      <c r="MEL208" s="64"/>
      <c r="MEM208" s="64"/>
      <c r="MEN208" s="64"/>
      <c r="MEO208" s="64"/>
      <c r="MEP208" s="64"/>
      <c r="MEQ208" s="64"/>
      <c r="MER208" s="64"/>
      <c r="MES208" s="64"/>
      <c r="MET208" s="64"/>
      <c r="MEU208" s="64"/>
      <c r="MEV208" s="64"/>
      <c r="MEW208" s="64"/>
      <c r="MEX208" s="64"/>
      <c r="MEY208" s="64"/>
      <c r="MEZ208" s="64"/>
      <c r="MFA208" s="64"/>
      <c r="MFB208" s="64"/>
      <c r="MFC208" s="64"/>
      <c r="MFD208" s="64"/>
      <c r="MFE208" s="64"/>
      <c r="MFF208" s="64"/>
      <c r="MFG208" s="64"/>
      <c r="MFH208" s="64"/>
      <c r="MFI208" s="64"/>
      <c r="MFJ208" s="64"/>
      <c r="MFK208" s="64"/>
      <c r="MFL208" s="64"/>
      <c r="MFM208" s="64"/>
      <c r="MFN208" s="64"/>
      <c r="MFO208" s="64"/>
      <c r="MFP208" s="64"/>
      <c r="MFR208" s="64"/>
      <c r="MFT208" s="64"/>
      <c r="MFU208" s="64"/>
      <c r="MFV208" s="64"/>
      <c r="MFW208" s="64"/>
      <c r="MFX208" s="64"/>
      <c r="MFY208" s="64"/>
      <c r="MFZ208" s="64"/>
      <c r="MGA208" s="64"/>
      <c r="MGF208" s="64"/>
      <c r="MGG208" s="64"/>
      <c r="MGH208" s="64"/>
      <c r="MGI208" s="64"/>
      <c r="MGJ208" s="64"/>
      <c r="MGK208" s="64"/>
      <c r="MGL208" s="64"/>
      <c r="MGM208" s="64"/>
      <c r="MGN208" s="64"/>
      <c r="MGO208" s="64"/>
      <c r="MGP208" s="64"/>
      <c r="MGQ208" s="64"/>
      <c r="MGR208" s="64"/>
      <c r="MGS208" s="64"/>
      <c r="MGT208" s="64"/>
      <c r="MGU208" s="64"/>
      <c r="MGV208" s="64"/>
      <c r="MGW208" s="64"/>
      <c r="MGX208" s="64"/>
      <c r="MGY208" s="64"/>
      <c r="MGZ208" s="64"/>
      <c r="MHA208" s="64"/>
      <c r="MHB208" s="64"/>
      <c r="MHC208" s="64"/>
      <c r="MHD208" s="64"/>
      <c r="MHE208" s="64"/>
      <c r="MHF208" s="64"/>
      <c r="MHG208" s="64"/>
      <c r="MHH208" s="64"/>
      <c r="MHI208" s="64"/>
      <c r="MHJ208" s="64"/>
      <c r="MHK208" s="64"/>
      <c r="MHL208" s="64"/>
      <c r="MHM208" s="64"/>
      <c r="MHN208" s="64"/>
      <c r="MHO208" s="64"/>
      <c r="MHP208" s="64"/>
      <c r="MHQ208" s="64"/>
      <c r="MHR208" s="64"/>
      <c r="MHS208" s="64"/>
      <c r="MHT208" s="64"/>
      <c r="MHU208" s="64"/>
      <c r="MHV208" s="64"/>
      <c r="MHW208" s="64"/>
      <c r="MHX208" s="64"/>
      <c r="MHY208" s="64"/>
      <c r="MHZ208" s="64"/>
      <c r="MIA208" s="64"/>
      <c r="MIB208" s="64"/>
      <c r="MIC208" s="64"/>
      <c r="MID208" s="64"/>
      <c r="MIE208" s="64"/>
      <c r="MIF208" s="64"/>
      <c r="MIG208" s="64"/>
      <c r="MIH208" s="64"/>
      <c r="MII208" s="64"/>
      <c r="MIJ208" s="64"/>
      <c r="MIK208" s="64"/>
      <c r="MIL208" s="64"/>
      <c r="MIM208" s="64"/>
      <c r="MIN208" s="64"/>
      <c r="MIO208" s="64"/>
      <c r="MIP208" s="64"/>
      <c r="MIQ208" s="64"/>
      <c r="MIR208" s="64"/>
      <c r="MIS208" s="64"/>
      <c r="MIT208" s="64"/>
      <c r="MIU208" s="64"/>
      <c r="MIV208" s="64"/>
      <c r="MIW208" s="64"/>
      <c r="MIX208" s="64"/>
      <c r="MIY208" s="64"/>
      <c r="MIZ208" s="64"/>
      <c r="MJA208" s="64"/>
      <c r="MJB208" s="64"/>
      <c r="MJC208" s="64"/>
      <c r="MJD208" s="64"/>
      <c r="MJE208" s="64"/>
      <c r="MJF208" s="64"/>
      <c r="MJG208" s="64"/>
      <c r="MJH208" s="64"/>
      <c r="MJI208" s="64"/>
      <c r="MJJ208" s="64"/>
      <c r="MJK208" s="64"/>
      <c r="MJL208" s="64"/>
      <c r="MJM208" s="64"/>
      <c r="MJN208" s="64"/>
      <c r="MJO208" s="64"/>
      <c r="MJP208" s="64"/>
      <c r="MJQ208" s="64"/>
      <c r="MJR208" s="64"/>
      <c r="MJS208" s="64"/>
      <c r="MJT208" s="64"/>
      <c r="MJU208" s="64"/>
      <c r="MJV208" s="64"/>
      <c r="MJW208" s="64"/>
      <c r="MJX208" s="64"/>
      <c r="MJY208" s="64"/>
      <c r="MJZ208" s="64"/>
      <c r="MKA208" s="64"/>
      <c r="MKB208" s="64"/>
      <c r="MKC208" s="64"/>
      <c r="MKD208" s="64"/>
      <c r="MKE208" s="64"/>
      <c r="MKF208" s="64"/>
      <c r="MKG208" s="64"/>
      <c r="MKH208" s="64"/>
      <c r="MKI208" s="64"/>
      <c r="MKJ208" s="64"/>
      <c r="MKK208" s="64"/>
      <c r="MKL208" s="64"/>
      <c r="MKM208" s="64"/>
      <c r="MKN208" s="64"/>
      <c r="MKO208" s="64"/>
      <c r="MKP208" s="64"/>
      <c r="MKQ208" s="64"/>
      <c r="MKR208" s="64"/>
      <c r="MKS208" s="64"/>
      <c r="MKT208" s="64"/>
      <c r="MKU208" s="64"/>
      <c r="MKV208" s="64"/>
      <c r="MKW208" s="64"/>
      <c r="MKX208" s="64"/>
      <c r="MKY208" s="64"/>
      <c r="MKZ208" s="64"/>
      <c r="MLA208" s="64"/>
      <c r="MLB208" s="64"/>
      <c r="MLC208" s="64"/>
      <c r="MLD208" s="64"/>
      <c r="MLE208" s="64"/>
      <c r="MLF208" s="64"/>
      <c r="MLG208" s="64"/>
      <c r="MLH208" s="64"/>
      <c r="MLI208" s="64"/>
      <c r="MLJ208" s="64"/>
      <c r="MLK208" s="64"/>
      <c r="MLL208" s="64"/>
      <c r="MLM208" s="64"/>
      <c r="MLN208" s="64"/>
      <c r="MLO208" s="64"/>
      <c r="MLP208" s="64"/>
      <c r="MLQ208" s="64"/>
      <c r="MLR208" s="64"/>
      <c r="MLS208" s="64"/>
      <c r="MLT208" s="64"/>
      <c r="MLU208" s="64"/>
      <c r="MLV208" s="64"/>
      <c r="MLW208" s="64"/>
      <c r="MLX208" s="64"/>
      <c r="MLY208" s="64"/>
      <c r="MLZ208" s="64"/>
      <c r="MMA208" s="64"/>
      <c r="MMB208" s="64"/>
      <c r="MMC208" s="64"/>
      <c r="MMD208" s="64"/>
      <c r="MME208" s="64"/>
      <c r="MMF208" s="64"/>
      <c r="MMG208" s="64"/>
      <c r="MMH208" s="64"/>
      <c r="MMI208" s="64"/>
      <c r="MMJ208" s="64"/>
      <c r="MMK208" s="64"/>
      <c r="MML208" s="64"/>
      <c r="MMM208" s="64"/>
      <c r="MMN208" s="64"/>
      <c r="MMO208" s="64"/>
      <c r="MMP208" s="64"/>
      <c r="MMQ208" s="64"/>
      <c r="MMR208" s="64"/>
      <c r="MMS208" s="64"/>
      <c r="MMT208" s="64"/>
      <c r="MMU208" s="64"/>
      <c r="MMV208" s="64"/>
      <c r="MMW208" s="64"/>
      <c r="MMX208" s="64"/>
      <c r="MMY208" s="64"/>
      <c r="MMZ208" s="64"/>
      <c r="MNA208" s="64"/>
      <c r="MNB208" s="64"/>
      <c r="MNC208" s="64"/>
      <c r="MND208" s="64"/>
      <c r="MNE208" s="64"/>
      <c r="MNF208" s="64"/>
      <c r="MNG208" s="64"/>
      <c r="MNH208" s="64"/>
      <c r="MNI208" s="64"/>
      <c r="MNJ208" s="64"/>
      <c r="MNK208" s="64"/>
      <c r="MNL208" s="64"/>
      <c r="MNM208" s="64"/>
      <c r="MNN208" s="64"/>
      <c r="MNO208" s="64"/>
      <c r="MNP208" s="64"/>
      <c r="MNQ208" s="64"/>
      <c r="MNR208" s="64"/>
      <c r="MNS208" s="64"/>
      <c r="MNT208" s="64"/>
      <c r="MNU208" s="64"/>
      <c r="MNV208" s="64"/>
      <c r="MNW208" s="64"/>
      <c r="MNX208" s="64"/>
      <c r="MNY208" s="64"/>
      <c r="MNZ208" s="64"/>
      <c r="MOA208" s="64"/>
      <c r="MOB208" s="64"/>
      <c r="MOC208" s="64"/>
      <c r="MOD208" s="64"/>
      <c r="MOE208" s="64"/>
      <c r="MOF208" s="64"/>
      <c r="MOG208" s="64"/>
      <c r="MOH208" s="64"/>
      <c r="MOI208" s="64"/>
      <c r="MOJ208" s="64"/>
      <c r="MOK208" s="64"/>
      <c r="MOL208" s="64"/>
      <c r="MOM208" s="64"/>
      <c r="MON208" s="64"/>
      <c r="MOO208" s="64"/>
      <c r="MOP208" s="64"/>
      <c r="MOQ208" s="64"/>
      <c r="MOR208" s="64"/>
      <c r="MOS208" s="64"/>
      <c r="MOT208" s="64"/>
      <c r="MOU208" s="64"/>
      <c r="MOV208" s="64"/>
      <c r="MOW208" s="64"/>
      <c r="MOX208" s="64"/>
      <c r="MOY208" s="64"/>
      <c r="MOZ208" s="64"/>
      <c r="MPA208" s="64"/>
      <c r="MPB208" s="64"/>
      <c r="MPC208" s="64"/>
      <c r="MPD208" s="64"/>
      <c r="MPE208" s="64"/>
      <c r="MPF208" s="64"/>
      <c r="MPG208" s="64"/>
      <c r="MPH208" s="64"/>
      <c r="MPI208" s="64"/>
      <c r="MPJ208" s="64"/>
      <c r="MPK208" s="64"/>
      <c r="MPL208" s="64"/>
      <c r="MPN208" s="64"/>
      <c r="MPP208" s="64"/>
      <c r="MPQ208" s="64"/>
      <c r="MPR208" s="64"/>
      <c r="MPS208" s="64"/>
      <c r="MPT208" s="64"/>
      <c r="MPU208" s="64"/>
      <c r="MPV208" s="64"/>
      <c r="MPW208" s="64"/>
      <c r="MQB208" s="64"/>
      <c r="MQC208" s="64"/>
      <c r="MQD208" s="64"/>
      <c r="MQE208" s="64"/>
      <c r="MQF208" s="64"/>
      <c r="MQG208" s="64"/>
      <c r="MQH208" s="64"/>
      <c r="MQI208" s="64"/>
      <c r="MQJ208" s="64"/>
      <c r="MQK208" s="64"/>
      <c r="MQL208" s="64"/>
      <c r="MQM208" s="64"/>
      <c r="MQN208" s="64"/>
      <c r="MQO208" s="64"/>
      <c r="MQP208" s="64"/>
      <c r="MQQ208" s="64"/>
      <c r="MQR208" s="64"/>
      <c r="MQS208" s="64"/>
      <c r="MQT208" s="64"/>
      <c r="MQU208" s="64"/>
      <c r="MQV208" s="64"/>
      <c r="MQW208" s="64"/>
      <c r="MQX208" s="64"/>
      <c r="MQY208" s="64"/>
      <c r="MQZ208" s="64"/>
      <c r="MRA208" s="64"/>
      <c r="MRB208" s="64"/>
      <c r="MRC208" s="64"/>
      <c r="MRD208" s="64"/>
      <c r="MRE208" s="64"/>
      <c r="MRF208" s="64"/>
      <c r="MRG208" s="64"/>
      <c r="MRH208" s="64"/>
      <c r="MRI208" s="64"/>
      <c r="MRJ208" s="64"/>
      <c r="MRK208" s="64"/>
      <c r="MRL208" s="64"/>
      <c r="MRM208" s="64"/>
      <c r="MRN208" s="64"/>
      <c r="MRO208" s="64"/>
      <c r="MRP208" s="64"/>
      <c r="MRQ208" s="64"/>
      <c r="MRR208" s="64"/>
      <c r="MRS208" s="64"/>
      <c r="MRT208" s="64"/>
      <c r="MRU208" s="64"/>
      <c r="MRV208" s="64"/>
      <c r="MRW208" s="64"/>
      <c r="MRX208" s="64"/>
      <c r="MRY208" s="64"/>
      <c r="MRZ208" s="64"/>
      <c r="MSA208" s="64"/>
      <c r="MSB208" s="64"/>
      <c r="MSC208" s="64"/>
      <c r="MSD208" s="64"/>
      <c r="MSE208" s="64"/>
      <c r="MSF208" s="64"/>
      <c r="MSG208" s="64"/>
      <c r="MSH208" s="64"/>
      <c r="MSI208" s="64"/>
      <c r="MSJ208" s="64"/>
      <c r="MSK208" s="64"/>
      <c r="MSL208" s="64"/>
      <c r="MSM208" s="64"/>
      <c r="MSN208" s="64"/>
      <c r="MSO208" s="64"/>
      <c r="MSP208" s="64"/>
      <c r="MSQ208" s="64"/>
      <c r="MSR208" s="64"/>
      <c r="MSS208" s="64"/>
      <c r="MST208" s="64"/>
      <c r="MSU208" s="64"/>
      <c r="MSV208" s="64"/>
      <c r="MSW208" s="64"/>
      <c r="MSX208" s="64"/>
      <c r="MSY208" s="64"/>
      <c r="MSZ208" s="64"/>
      <c r="MTA208" s="64"/>
      <c r="MTB208" s="64"/>
      <c r="MTC208" s="64"/>
      <c r="MTD208" s="64"/>
      <c r="MTE208" s="64"/>
      <c r="MTF208" s="64"/>
      <c r="MTG208" s="64"/>
      <c r="MTH208" s="64"/>
      <c r="MTI208" s="64"/>
      <c r="MTJ208" s="64"/>
      <c r="MTK208" s="64"/>
      <c r="MTL208" s="64"/>
      <c r="MTM208" s="64"/>
      <c r="MTN208" s="64"/>
      <c r="MTO208" s="64"/>
      <c r="MTP208" s="64"/>
      <c r="MTQ208" s="64"/>
      <c r="MTR208" s="64"/>
      <c r="MTS208" s="64"/>
      <c r="MTT208" s="64"/>
      <c r="MTU208" s="64"/>
      <c r="MTV208" s="64"/>
      <c r="MTW208" s="64"/>
      <c r="MTX208" s="64"/>
      <c r="MTY208" s="64"/>
      <c r="MTZ208" s="64"/>
      <c r="MUA208" s="64"/>
      <c r="MUB208" s="64"/>
      <c r="MUC208" s="64"/>
      <c r="MUD208" s="64"/>
      <c r="MUE208" s="64"/>
      <c r="MUF208" s="64"/>
      <c r="MUG208" s="64"/>
      <c r="MUH208" s="64"/>
      <c r="MUI208" s="64"/>
      <c r="MUJ208" s="64"/>
      <c r="MUK208" s="64"/>
      <c r="MUL208" s="64"/>
      <c r="MUM208" s="64"/>
      <c r="MUN208" s="64"/>
      <c r="MUO208" s="64"/>
      <c r="MUP208" s="64"/>
      <c r="MUQ208" s="64"/>
      <c r="MUR208" s="64"/>
      <c r="MUS208" s="64"/>
      <c r="MUT208" s="64"/>
      <c r="MUU208" s="64"/>
      <c r="MUV208" s="64"/>
      <c r="MUW208" s="64"/>
      <c r="MUX208" s="64"/>
      <c r="MUY208" s="64"/>
      <c r="MUZ208" s="64"/>
      <c r="MVA208" s="64"/>
      <c r="MVB208" s="64"/>
      <c r="MVC208" s="64"/>
      <c r="MVD208" s="64"/>
      <c r="MVE208" s="64"/>
      <c r="MVF208" s="64"/>
      <c r="MVG208" s="64"/>
      <c r="MVH208" s="64"/>
      <c r="MVI208" s="64"/>
      <c r="MVJ208" s="64"/>
      <c r="MVK208" s="64"/>
      <c r="MVL208" s="64"/>
      <c r="MVM208" s="64"/>
      <c r="MVN208" s="64"/>
      <c r="MVO208" s="64"/>
      <c r="MVP208" s="64"/>
      <c r="MVQ208" s="64"/>
      <c r="MVR208" s="64"/>
      <c r="MVS208" s="64"/>
      <c r="MVT208" s="64"/>
      <c r="MVU208" s="64"/>
      <c r="MVV208" s="64"/>
      <c r="MVW208" s="64"/>
      <c r="MVX208" s="64"/>
      <c r="MVY208" s="64"/>
      <c r="MVZ208" s="64"/>
      <c r="MWA208" s="64"/>
      <c r="MWB208" s="64"/>
      <c r="MWC208" s="64"/>
      <c r="MWD208" s="64"/>
      <c r="MWE208" s="64"/>
      <c r="MWF208" s="64"/>
      <c r="MWG208" s="64"/>
      <c r="MWH208" s="64"/>
      <c r="MWI208" s="64"/>
      <c r="MWJ208" s="64"/>
      <c r="MWK208" s="64"/>
      <c r="MWL208" s="64"/>
      <c r="MWM208" s="64"/>
      <c r="MWN208" s="64"/>
      <c r="MWO208" s="64"/>
      <c r="MWP208" s="64"/>
      <c r="MWQ208" s="64"/>
      <c r="MWR208" s="64"/>
      <c r="MWS208" s="64"/>
      <c r="MWT208" s="64"/>
      <c r="MWU208" s="64"/>
      <c r="MWV208" s="64"/>
      <c r="MWW208" s="64"/>
      <c r="MWX208" s="64"/>
      <c r="MWY208" s="64"/>
      <c r="MWZ208" s="64"/>
      <c r="MXA208" s="64"/>
      <c r="MXB208" s="64"/>
      <c r="MXC208" s="64"/>
      <c r="MXD208" s="64"/>
      <c r="MXE208" s="64"/>
      <c r="MXF208" s="64"/>
      <c r="MXG208" s="64"/>
      <c r="MXH208" s="64"/>
      <c r="MXI208" s="64"/>
      <c r="MXJ208" s="64"/>
      <c r="MXK208" s="64"/>
      <c r="MXL208" s="64"/>
      <c r="MXM208" s="64"/>
      <c r="MXN208" s="64"/>
      <c r="MXO208" s="64"/>
      <c r="MXP208" s="64"/>
      <c r="MXQ208" s="64"/>
      <c r="MXR208" s="64"/>
      <c r="MXS208" s="64"/>
      <c r="MXT208" s="64"/>
      <c r="MXU208" s="64"/>
      <c r="MXV208" s="64"/>
      <c r="MXW208" s="64"/>
      <c r="MXX208" s="64"/>
      <c r="MXY208" s="64"/>
      <c r="MXZ208" s="64"/>
      <c r="MYA208" s="64"/>
      <c r="MYB208" s="64"/>
      <c r="MYC208" s="64"/>
      <c r="MYD208" s="64"/>
      <c r="MYE208" s="64"/>
      <c r="MYF208" s="64"/>
      <c r="MYG208" s="64"/>
      <c r="MYH208" s="64"/>
      <c r="MYI208" s="64"/>
      <c r="MYJ208" s="64"/>
      <c r="MYK208" s="64"/>
      <c r="MYL208" s="64"/>
      <c r="MYM208" s="64"/>
      <c r="MYN208" s="64"/>
      <c r="MYO208" s="64"/>
      <c r="MYP208" s="64"/>
      <c r="MYQ208" s="64"/>
      <c r="MYR208" s="64"/>
      <c r="MYS208" s="64"/>
      <c r="MYT208" s="64"/>
      <c r="MYU208" s="64"/>
      <c r="MYV208" s="64"/>
      <c r="MYW208" s="64"/>
      <c r="MYX208" s="64"/>
      <c r="MYY208" s="64"/>
      <c r="MYZ208" s="64"/>
      <c r="MZA208" s="64"/>
      <c r="MZB208" s="64"/>
      <c r="MZC208" s="64"/>
      <c r="MZD208" s="64"/>
      <c r="MZE208" s="64"/>
      <c r="MZF208" s="64"/>
      <c r="MZG208" s="64"/>
      <c r="MZH208" s="64"/>
      <c r="MZJ208" s="64"/>
      <c r="MZL208" s="64"/>
      <c r="MZM208" s="64"/>
      <c r="MZN208" s="64"/>
      <c r="MZO208" s="64"/>
      <c r="MZP208" s="64"/>
      <c r="MZQ208" s="64"/>
      <c r="MZR208" s="64"/>
      <c r="MZS208" s="64"/>
      <c r="MZX208" s="64"/>
      <c r="MZY208" s="64"/>
      <c r="MZZ208" s="64"/>
      <c r="NAA208" s="64"/>
      <c r="NAB208" s="64"/>
      <c r="NAC208" s="64"/>
      <c r="NAD208" s="64"/>
      <c r="NAE208" s="64"/>
      <c r="NAF208" s="64"/>
      <c r="NAG208" s="64"/>
      <c r="NAH208" s="64"/>
      <c r="NAI208" s="64"/>
      <c r="NAJ208" s="64"/>
      <c r="NAK208" s="64"/>
      <c r="NAL208" s="64"/>
      <c r="NAM208" s="64"/>
      <c r="NAN208" s="64"/>
      <c r="NAO208" s="64"/>
      <c r="NAP208" s="64"/>
      <c r="NAQ208" s="64"/>
      <c r="NAR208" s="64"/>
      <c r="NAS208" s="64"/>
      <c r="NAT208" s="64"/>
      <c r="NAU208" s="64"/>
      <c r="NAV208" s="64"/>
      <c r="NAW208" s="64"/>
      <c r="NAX208" s="64"/>
      <c r="NAY208" s="64"/>
      <c r="NAZ208" s="64"/>
      <c r="NBA208" s="64"/>
      <c r="NBB208" s="64"/>
      <c r="NBC208" s="64"/>
      <c r="NBD208" s="64"/>
      <c r="NBE208" s="64"/>
      <c r="NBF208" s="64"/>
      <c r="NBG208" s="64"/>
      <c r="NBH208" s="64"/>
      <c r="NBI208" s="64"/>
      <c r="NBJ208" s="64"/>
      <c r="NBK208" s="64"/>
      <c r="NBL208" s="64"/>
      <c r="NBM208" s="64"/>
      <c r="NBN208" s="64"/>
      <c r="NBO208" s="64"/>
      <c r="NBP208" s="64"/>
      <c r="NBQ208" s="64"/>
      <c r="NBR208" s="64"/>
      <c r="NBS208" s="64"/>
      <c r="NBT208" s="64"/>
      <c r="NBU208" s="64"/>
      <c r="NBV208" s="64"/>
      <c r="NBW208" s="64"/>
      <c r="NBX208" s="64"/>
      <c r="NBY208" s="64"/>
      <c r="NBZ208" s="64"/>
      <c r="NCA208" s="64"/>
      <c r="NCB208" s="64"/>
      <c r="NCC208" s="64"/>
      <c r="NCD208" s="64"/>
      <c r="NCE208" s="64"/>
      <c r="NCF208" s="64"/>
      <c r="NCG208" s="64"/>
      <c r="NCH208" s="64"/>
      <c r="NCI208" s="64"/>
      <c r="NCJ208" s="64"/>
      <c r="NCK208" s="64"/>
      <c r="NCL208" s="64"/>
      <c r="NCM208" s="64"/>
      <c r="NCN208" s="64"/>
      <c r="NCO208" s="64"/>
      <c r="NCP208" s="64"/>
      <c r="NCQ208" s="64"/>
      <c r="NCR208" s="64"/>
      <c r="NCS208" s="64"/>
      <c r="NCT208" s="64"/>
      <c r="NCU208" s="64"/>
      <c r="NCV208" s="64"/>
      <c r="NCW208" s="64"/>
      <c r="NCX208" s="64"/>
      <c r="NCY208" s="64"/>
      <c r="NCZ208" s="64"/>
      <c r="NDA208" s="64"/>
      <c r="NDB208" s="64"/>
      <c r="NDC208" s="64"/>
      <c r="NDD208" s="64"/>
      <c r="NDE208" s="64"/>
      <c r="NDF208" s="64"/>
      <c r="NDG208" s="64"/>
      <c r="NDH208" s="64"/>
      <c r="NDI208" s="64"/>
      <c r="NDJ208" s="64"/>
      <c r="NDK208" s="64"/>
      <c r="NDL208" s="64"/>
      <c r="NDM208" s="64"/>
      <c r="NDN208" s="64"/>
      <c r="NDO208" s="64"/>
      <c r="NDP208" s="64"/>
      <c r="NDQ208" s="64"/>
      <c r="NDR208" s="64"/>
      <c r="NDS208" s="64"/>
      <c r="NDT208" s="64"/>
      <c r="NDU208" s="64"/>
      <c r="NDV208" s="64"/>
      <c r="NDW208" s="64"/>
      <c r="NDX208" s="64"/>
      <c r="NDY208" s="64"/>
      <c r="NDZ208" s="64"/>
      <c r="NEA208" s="64"/>
      <c r="NEB208" s="64"/>
      <c r="NEC208" s="64"/>
      <c r="NED208" s="64"/>
      <c r="NEE208" s="64"/>
      <c r="NEF208" s="64"/>
      <c r="NEG208" s="64"/>
      <c r="NEH208" s="64"/>
      <c r="NEI208" s="64"/>
      <c r="NEJ208" s="64"/>
      <c r="NEK208" s="64"/>
      <c r="NEL208" s="64"/>
      <c r="NEM208" s="64"/>
      <c r="NEN208" s="64"/>
      <c r="NEO208" s="64"/>
      <c r="NEP208" s="64"/>
      <c r="NEQ208" s="64"/>
      <c r="NER208" s="64"/>
      <c r="NES208" s="64"/>
      <c r="NET208" s="64"/>
      <c r="NEU208" s="64"/>
      <c r="NEV208" s="64"/>
      <c r="NEW208" s="64"/>
      <c r="NEX208" s="64"/>
      <c r="NEY208" s="64"/>
      <c r="NEZ208" s="64"/>
      <c r="NFA208" s="64"/>
      <c r="NFB208" s="64"/>
      <c r="NFC208" s="64"/>
      <c r="NFD208" s="64"/>
      <c r="NFE208" s="64"/>
      <c r="NFF208" s="64"/>
      <c r="NFG208" s="64"/>
      <c r="NFH208" s="64"/>
      <c r="NFI208" s="64"/>
      <c r="NFJ208" s="64"/>
      <c r="NFK208" s="64"/>
      <c r="NFL208" s="64"/>
      <c r="NFM208" s="64"/>
      <c r="NFN208" s="64"/>
      <c r="NFO208" s="64"/>
      <c r="NFP208" s="64"/>
      <c r="NFQ208" s="64"/>
      <c r="NFR208" s="64"/>
      <c r="NFS208" s="64"/>
      <c r="NFT208" s="64"/>
      <c r="NFU208" s="64"/>
      <c r="NFV208" s="64"/>
      <c r="NFW208" s="64"/>
      <c r="NFX208" s="64"/>
      <c r="NFY208" s="64"/>
      <c r="NFZ208" s="64"/>
      <c r="NGA208" s="64"/>
      <c r="NGB208" s="64"/>
      <c r="NGC208" s="64"/>
      <c r="NGD208" s="64"/>
      <c r="NGE208" s="64"/>
      <c r="NGF208" s="64"/>
      <c r="NGG208" s="64"/>
      <c r="NGH208" s="64"/>
      <c r="NGI208" s="64"/>
      <c r="NGJ208" s="64"/>
      <c r="NGK208" s="64"/>
      <c r="NGL208" s="64"/>
      <c r="NGM208" s="64"/>
      <c r="NGN208" s="64"/>
      <c r="NGO208" s="64"/>
      <c r="NGP208" s="64"/>
      <c r="NGQ208" s="64"/>
      <c r="NGR208" s="64"/>
      <c r="NGS208" s="64"/>
      <c r="NGT208" s="64"/>
      <c r="NGU208" s="64"/>
      <c r="NGV208" s="64"/>
      <c r="NGW208" s="64"/>
      <c r="NGX208" s="64"/>
      <c r="NGY208" s="64"/>
      <c r="NGZ208" s="64"/>
      <c r="NHA208" s="64"/>
      <c r="NHB208" s="64"/>
      <c r="NHC208" s="64"/>
      <c r="NHD208" s="64"/>
      <c r="NHE208" s="64"/>
      <c r="NHF208" s="64"/>
      <c r="NHG208" s="64"/>
      <c r="NHH208" s="64"/>
      <c r="NHI208" s="64"/>
      <c r="NHJ208" s="64"/>
      <c r="NHK208" s="64"/>
      <c r="NHL208" s="64"/>
      <c r="NHM208" s="64"/>
      <c r="NHN208" s="64"/>
      <c r="NHO208" s="64"/>
      <c r="NHP208" s="64"/>
      <c r="NHQ208" s="64"/>
      <c r="NHR208" s="64"/>
      <c r="NHS208" s="64"/>
      <c r="NHT208" s="64"/>
      <c r="NHU208" s="64"/>
      <c r="NHV208" s="64"/>
      <c r="NHW208" s="64"/>
      <c r="NHX208" s="64"/>
      <c r="NHY208" s="64"/>
      <c r="NHZ208" s="64"/>
      <c r="NIA208" s="64"/>
      <c r="NIB208" s="64"/>
      <c r="NIC208" s="64"/>
      <c r="NID208" s="64"/>
      <c r="NIE208" s="64"/>
      <c r="NIF208" s="64"/>
      <c r="NIG208" s="64"/>
      <c r="NIH208" s="64"/>
      <c r="NII208" s="64"/>
      <c r="NIJ208" s="64"/>
      <c r="NIK208" s="64"/>
      <c r="NIL208" s="64"/>
      <c r="NIM208" s="64"/>
      <c r="NIN208" s="64"/>
      <c r="NIO208" s="64"/>
      <c r="NIP208" s="64"/>
      <c r="NIQ208" s="64"/>
      <c r="NIR208" s="64"/>
      <c r="NIS208" s="64"/>
      <c r="NIT208" s="64"/>
      <c r="NIU208" s="64"/>
      <c r="NIV208" s="64"/>
      <c r="NIW208" s="64"/>
      <c r="NIX208" s="64"/>
      <c r="NIY208" s="64"/>
      <c r="NIZ208" s="64"/>
      <c r="NJA208" s="64"/>
      <c r="NJB208" s="64"/>
      <c r="NJC208" s="64"/>
      <c r="NJD208" s="64"/>
      <c r="NJF208" s="64"/>
      <c r="NJH208" s="64"/>
      <c r="NJI208" s="64"/>
      <c r="NJJ208" s="64"/>
      <c r="NJK208" s="64"/>
      <c r="NJL208" s="64"/>
      <c r="NJM208" s="64"/>
      <c r="NJN208" s="64"/>
      <c r="NJO208" s="64"/>
      <c r="NJT208" s="64"/>
      <c r="NJU208" s="64"/>
      <c r="NJV208" s="64"/>
      <c r="NJW208" s="64"/>
      <c r="NJX208" s="64"/>
      <c r="NJY208" s="64"/>
      <c r="NJZ208" s="64"/>
      <c r="NKA208" s="64"/>
      <c r="NKB208" s="64"/>
      <c r="NKC208" s="64"/>
      <c r="NKD208" s="64"/>
      <c r="NKE208" s="64"/>
      <c r="NKF208" s="64"/>
      <c r="NKG208" s="64"/>
      <c r="NKH208" s="64"/>
      <c r="NKI208" s="64"/>
      <c r="NKJ208" s="64"/>
      <c r="NKK208" s="64"/>
      <c r="NKL208" s="64"/>
      <c r="NKM208" s="64"/>
      <c r="NKN208" s="64"/>
      <c r="NKO208" s="64"/>
      <c r="NKP208" s="64"/>
      <c r="NKQ208" s="64"/>
      <c r="NKR208" s="64"/>
      <c r="NKS208" s="64"/>
      <c r="NKT208" s="64"/>
      <c r="NKU208" s="64"/>
      <c r="NKV208" s="64"/>
      <c r="NKW208" s="64"/>
      <c r="NKX208" s="64"/>
      <c r="NKY208" s="64"/>
      <c r="NKZ208" s="64"/>
      <c r="NLA208" s="64"/>
      <c r="NLB208" s="64"/>
      <c r="NLC208" s="64"/>
      <c r="NLD208" s="64"/>
      <c r="NLE208" s="64"/>
      <c r="NLF208" s="64"/>
      <c r="NLG208" s="64"/>
      <c r="NLH208" s="64"/>
      <c r="NLI208" s="64"/>
      <c r="NLJ208" s="64"/>
      <c r="NLK208" s="64"/>
      <c r="NLL208" s="64"/>
      <c r="NLM208" s="64"/>
      <c r="NLN208" s="64"/>
      <c r="NLO208" s="64"/>
      <c r="NLP208" s="64"/>
      <c r="NLQ208" s="64"/>
      <c r="NLR208" s="64"/>
      <c r="NLS208" s="64"/>
      <c r="NLT208" s="64"/>
      <c r="NLU208" s="64"/>
      <c r="NLV208" s="64"/>
      <c r="NLW208" s="64"/>
      <c r="NLX208" s="64"/>
      <c r="NLY208" s="64"/>
      <c r="NLZ208" s="64"/>
      <c r="NMA208" s="64"/>
      <c r="NMB208" s="64"/>
      <c r="NMC208" s="64"/>
      <c r="NMD208" s="64"/>
      <c r="NME208" s="64"/>
      <c r="NMF208" s="64"/>
      <c r="NMG208" s="64"/>
      <c r="NMH208" s="64"/>
      <c r="NMI208" s="64"/>
      <c r="NMJ208" s="64"/>
      <c r="NMK208" s="64"/>
      <c r="NML208" s="64"/>
      <c r="NMM208" s="64"/>
      <c r="NMN208" s="64"/>
      <c r="NMO208" s="64"/>
      <c r="NMP208" s="64"/>
      <c r="NMQ208" s="64"/>
      <c r="NMR208" s="64"/>
      <c r="NMS208" s="64"/>
      <c r="NMT208" s="64"/>
      <c r="NMU208" s="64"/>
      <c r="NMV208" s="64"/>
      <c r="NMW208" s="64"/>
      <c r="NMX208" s="64"/>
      <c r="NMY208" s="64"/>
      <c r="NMZ208" s="64"/>
      <c r="NNA208" s="64"/>
      <c r="NNB208" s="64"/>
      <c r="NNC208" s="64"/>
      <c r="NND208" s="64"/>
      <c r="NNE208" s="64"/>
      <c r="NNF208" s="64"/>
      <c r="NNG208" s="64"/>
      <c r="NNH208" s="64"/>
      <c r="NNI208" s="64"/>
      <c r="NNJ208" s="64"/>
      <c r="NNK208" s="64"/>
      <c r="NNL208" s="64"/>
      <c r="NNM208" s="64"/>
      <c r="NNN208" s="64"/>
      <c r="NNO208" s="64"/>
      <c r="NNP208" s="64"/>
      <c r="NNQ208" s="64"/>
      <c r="NNR208" s="64"/>
      <c r="NNS208" s="64"/>
      <c r="NNT208" s="64"/>
      <c r="NNU208" s="64"/>
      <c r="NNV208" s="64"/>
      <c r="NNW208" s="64"/>
      <c r="NNX208" s="64"/>
      <c r="NNY208" s="64"/>
      <c r="NNZ208" s="64"/>
      <c r="NOA208" s="64"/>
      <c r="NOB208" s="64"/>
      <c r="NOC208" s="64"/>
      <c r="NOD208" s="64"/>
      <c r="NOE208" s="64"/>
      <c r="NOF208" s="64"/>
      <c r="NOG208" s="64"/>
      <c r="NOH208" s="64"/>
      <c r="NOI208" s="64"/>
      <c r="NOJ208" s="64"/>
      <c r="NOK208" s="64"/>
      <c r="NOL208" s="64"/>
      <c r="NOM208" s="64"/>
      <c r="NON208" s="64"/>
      <c r="NOO208" s="64"/>
      <c r="NOP208" s="64"/>
      <c r="NOQ208" s="64"/>
      <c r="NOR208" s="64"/>
      <c r="NOS208" s="64"/>
      <c r="NOT208" s="64"/>
      <c r="NOU208" s="64"/>
      <c r="NOV208" s="64"/>
      <c r="NOW208" s="64"/>
      <c r="NOX208" s="64"/>
      <c r="NOY208" s="64"/>
      <c r="NOZ208" s="64"/>
      <c r="NPA208" s="64"/>
      <c r="NPB208" s="64"/>
      <c r="NPC208" s="64"/>
      <c r="NPD208" s="64"/>
      <c r="NPE208" s="64"/>
      <c r="NPF208" s="64"/>
      <c r="NPG208" s="64"/>
      <c r="NPH208" s="64"/>
      <c r="NPI208" s="64"/>
      <c r="NPJ208" s="64"/>
      <c r="NPK208" s="64"/>
      <c r="NPL208" s="64"/>
      <c r="NPM208" s="64"/>
      <c r="NPN208" s="64"/>
      <c r="NPO208" s="64"/>
      <c r="NPP208" s="64"/>
      <c r="NPQ208" s="64"/>
      <c r="NPR208" s="64"/>
      <c r="NPS208" s="64"/>
      <c r="NPT208" s="64"/>
      <c r="NPU208" s="64"/>
      <c r="NPV208" s="64"/>
      <c r="NPW208" s="64"/>
      <c r="NPX208" s="64"/>
      <c r="NPY208" s="64"/>
      <c r="NPZ208" s="64"/>
      <c r="NQA208" s="64"/>
      <c r="NQB208" s="64"/>
      <c r="NQC208" s="64"/>
      <c r="NQD208" s="64"/>
      <c r="NQE208" s="64"/>
      <c r="NQF208" s="64"/>
      <c r="NQG208" s="64"/>
      <c r="NQH208" s="64"/>
      <c r="NQI208" s="64"/>
      <c r="NQJ208" s="64"/>
      <c r="NQK208" s="64"/>
      <c r="NQL208" s="64"/>
      <c r="NQM208" s="64"/>
      <c r="NQN208" s="64"/>
      <c r="NQO208" s="64"/>
      <c r="NQP208" s="64"/>
      <c r="NQQ208" s="64"/>
      <c r="NQR208" s="64"/>
      <c r="NQS208" s="64"/>
      <c r="NQT208" s="64"/>
      <c r="NQU208" s="64"/>
      <c r="NQV208" s="64"/>
      <c r="NQW208" s="64"/>
      <c r="NQX208" s="64"/>
      <c r="NQY208" s="64"/>
      <c r="NQZ208" s="64"/>
      <c r="NRA208" s="64"/>
      <c r="NRB208" s="64"/>
      <c r="NRC208" s="64"/>
      <c r="NRD208" s="64"/>
      <c r="NRE208" s="64"/>
      <c r="NRF208" s="64"/>
      <c r="NRG208" s="64"/>
      <c r="NRH208" s="64"/>
      <c r="NRI208" s="64"/>
      <c r="NRJ208" s="64"/>
      <c r="NRK208" s="64"/>
      <c r="NRL208" s="64"/>
      <c r="NRM208" s="64"/>
      <c r="NRN208" s="64"/>
      <c r="NRO208" s="64"/>
      <c r="NRP208" s="64"/>
      <c r="NRQ208" s="64"/>
      <c r="NRR208" s="64"/>
      <c r="NRS208" s="64"/>
      <c r="NRT208" s="64"/>
      <c r="NRU208" s="64"/>
      <c r="NRV208" s="64"/>
      <c r="NRW208" s="64"/>
      <c r="NRX208" s="64"/>
      <c r="NRY208" s="64"/>
      <c r="NRZ208" s="64"/>
      <c r="NSA208" s="64"/>
      <c r="NSB208" s="64"/>
      <c r="NSC208" s="64"/>
      <c r="NSD208" s="64"/>
      <c r="NSE208" s="64"/>
      <c r="NSF208" s="64"/>
      <c r="NSG208" s="64"/>
      <c r="NSH208" s="64"/>
      <c r="NSI208" s="64"/>
      <c r="NSJ208" s="64"/>
      <c r="NSK208" s="64"/>
      <c r="NSL208" s="64"/>
      <c r="NSM208" s="64"/>
      <c r="NSN208" s="64"/>
      <c r="NSO208" s="64"/>
      <c r="NSP208" s="64"/>
      <c r="NSQ208" s="64"/>
      <c r="NSR208" s="64"/>
      <c r="NSS208" s="64"/>
      <c r="NST208" s="64"/>
      <c r="NSU208" s="64"/>
      <c r="NSV208" s="64"/>
      <c r="NSW208" s="64"/>
      <c r="NSX208" s="64"/>
      <c r="NSY208" s="64"/>
      <c r="NSZ208" s="64"/>
      <c r="NTB208" s="64"/>
      <c r="NTD208" s="64"/>
      <c r="NTE208" s="64"/>
      <c r="NTF208" s="64"/>
      <c r="NTG208" s="64"/>
      <c r="NTH208" s="64"/>
      <c r="NTI208" s="64"/>
      <c r="NTJ208" s="64"/>
      <c r="NTK208" s="64"/>
      <c r="NTP208" s="64"/>
      <c r="NTQ208" s="64"/>
      <c r="NTR208" s="64"/>
      <c r="NTS208" s="64"/>
      <c r="NTT208" s="64"/>
      <c r="NTU208" s="64"/>
      <c r="NTV208" s="64"/>
      <c r="NTW208" s="64"/>
      <c r="NTX208" s="64"/>
      <c r="NTY208" s="64"/>
      <c r="NTZ208" s="64"/>
      <c r="NUA208" s="64"/>
      <c r="NUB208" s="64"/>
      <c r="NUC208" s="64"/>
      <c r="NUD208" s="64"/>
      <c r="NUE208" s="64"/>
      <c r="NUF208" s="64"/>
      <c r="NUG208" s="64"/>
      <c r="NUH208" s="64"/>
      <c r="NUI208" s="64"/>
      <c r="NUJ208" s="64"/>
      <c r="NUK208" s="64"/>
      <c r="NUL208" s="64"/>
      <c r="NUM208" s="64"/>
      <c r="NUN208" s="64"/>
      <c r="NUO208" s="64"/>
      <c r="NUP208" s="64"/>
      <c r="NUQ208" s="64"/>
      <c r="NUR208" s="64"/>
      <c r="NUS208" s="64"/>
      <c r="NUT208" s="64"/>
      <c r="NUU208" s="64"/>
      <c r="NUV208" s="64"/>
      <c r="NUW208" s="64"/>
      <c r="NUX208" s="64"/>
      <c r="NUY208" s="64"/>
      <c r="NUZ208" s="64"/>
      <c r="NVA208" s="64"/>
      <c r="NVB208" s="64"/>
      <c r="NVC208" s="64"/>
      <c r="NVD208" s="64"/>
      <c r="NVE208" s="64"/>
      <c r="NVF208" s="64"/>
      <c r="NVG208" s="64"/>
      <c r="NVH208" s="64"/>
      <c r="NVI208" s="64"/>
      <c r="NVJ208" s="64"/>
      <c r="NVK208" s="64"/>
      <c r="NVL208" s="64"/>
      <c r="NVM208" s="64"/>
      <c r="NVN208" s="64"/>
      <c r="NVO208" s="64"/>
      <c r="NVP208" s="64"/>
      <c r="NVQ208" s="64"/>
      <c r="NVR208" s="64"/>
      <c r="NVS208" s="64"/>
      <c r="NVT208" s="64"/>
      <c r="NVU208" s="64"/>
      <c r="NVV208" s="64"/>
      <c r="NVW208" s="64"/>
      <c r="NVX208" s="64"/>
      <c r="NVY208" s="64"/>
      <c r="NVZ208" s="64"/>
      <c r="NWA208" s="64"/>
      <c r="NWB208" s="64"/>
      <c r="NWC208" s="64"/>
      <c r="NWD208" s="64"/>
      <c r="NWE208" s="64"/>
      <c r="NWF208" s="64"/>
      <c r="NWG208" s="64"/>
      <c r="NWH208" s="64"/>
      <c r="NWI208" s="64"/>
      <c r="NWJ208" s="64"/>
      <c r="NWK208" s="64"/>
      <c r="NWL208" s="64"/>
      <c r="NWM208" s="64"/>
      <c r="NWN208" s="64"/>
      <c r="NWO208" s="64"/>
      <c r="NWP208" s="64"/>
      <c r="NWQ208" s="64"/>
      <c r="NWR208" s="64"/>
      <c r="NWS208" s="64"/>
      <c r="NWT208" s="64"/>
      <c r="NWU208" s="64"/>
      <c r="NWV208" s="64"/>
      <c r="NWW208" s="64"/>
      <c r="NWX208" s="64"/>
      <c r="NWY208" s="64"/>
      <c r="NWZ208" s="64"/>
      <c r="NXA208" s="64"/>
      <c r="NXB208" s="64"/>
      <c r="NXC208" s="64"/>
      <c r="NXD208" s="64"/>
      <c r="NXE208" s="64"/>
      <c r="NXF208" s="64"/>
      <c r="NXG208" s="64"/>
      <c r="NXH208" s="64"/>
      <c r="NXI208" s="64"/>
      <c r="NXJ208" s="64"/>
      <c r="NXK208" s="64"/>
      <c r="NXL208" s="64"/>
      <c r="NXM208" s="64"/>
      <c r="NXN208" s="64"/>
      <c r="NXO208" s="64"/>
      <c r="NXP208" s="64"/>
      <c r="NXQ208" s="64"/>
      <c r="NXR208" s="64"/>
      <c r="NXS208" s="64"/>
      <c r="NXT208" s="64"/>
      <c r="NXU208" s="64"/>
      <c r="NXV208" s="64"/>
      <c r="NXW208" s="64"/>
      <c r="NXX208" s="64"/>
      <c r="NXY208" s="64"/>
      <c r="NXZ208" s="64"/>
      <c r="NYA208" s="64"/>
      <c r="NYB208" s="64"/>
      <c r="NYC208" s="64"/>
      <c r="NYD208" s="64"/>
      <c r="NYE208" s="64"/>
      <c r="NYF208" s="64"/>
      <c r="NYG208" s="64"/>
      <c r="NYH208" s="64"/>
      <c r="NYI208" s="64"/>
      <c r="NYJ208" s="64"/>
      <c r="NYK208" s="64"/>
      <c r="NYL208" s="64"/>
      <c r="NYM208" s="64"/>
      <c r="NYN208" s="64"/>
      <c r="NYO208" s="64"/>
      <c r="NYP208" s="64"/>
      <c r="NYQ208" s="64"/>
      <c r="NYR208" s="64"/>
      <c r="NYS208" s="64"/>
      <c r="NYT208" s="64"/>
      <c r="NYU208" s="64"/>
      <c r="NYV208" s="64"/>
      <c r="NYW208" s="64"/>
      <c r="NYX208" s="64"/>
      <c r="NYY208" s="64"/>
      <c r="NYZ208" s="64"/>
      <c r="NZA208" s="64"/>
      <c r="NZB208" s="64"/>
      <c r="NZC208" s="64"/>
      <c r="NZD208" s="64"/>
      <c r="NZE208" s="64"/>
      <c r="NZF208" s="64"/>
      <c r="NZG208" s="64"/>
      <c r="NZH208" s="64"/>
      <c r="NZI208" s="64"/>
      <c r="NZJ208" s="64"/>
      <c r="NZK208" s="64"/>
      <c r="NZL208" s="64"/>
      <c r="NZM208" s="64"/>
      <c r="NZN208" s="64"/>
      <c r="NZO208" s="64"/>
      <c r="NZP208" s="64"/>
      <c r="NZQ208" s="64"/>
      <c r="NZR208" s="64"/>
      <c r="NZS208" s="64"/>
      <c r="NZT208" s="64"/>
      <c r="NZU208" s="64"/>
      <c r="NZV208" s="64"/>
      <c r="NZW208" s="64"/>
      <c r="NZX208" s="64"/>
      <c r="NZY208" s="64"/>
      <c r="NZZ208" s="64"/>
      <c r="OAA208" s="64"/>
      <c r="OAB208" s="64"/>
      <c r="OAC208" s="64"/>
      <c r="OAD208" s="64"/>
      <c r="OAE208" s="64"/>
      <c r="OAF208" s="64"/>
      <c r="OAG208" s="64"/>
      <c r="OAH208" s="64"/>
      <c r="OAI208" s="64"/>
      <c r="OAJ208" s="64"/>
      <c r="OAK208" s="64"/>
      <c r="OAL208" s="64"/>
      <c r="OAM208" s="64"/>
      <c r="OAN208" s="64"/>
      <c r="OAO208" s="64"/>
      <c r="OAP208" s="64"/>
      <c r="OAQ208" s="64"/>
      <c r="OAR208" s="64"/>
      <c r="OAS208" s="64"/>
      <c r="OAT208" s="64"/>
      <c r="OAU208" s="64"/>
      <c r="OAV208" s="64"/>
      <c r="OAW208" s="64"/>
      <c r="OAX208" s="64"/>
      <c r="OAY208" s="64"/>
      <c r="OAZ208" s="64"/>
      <c r="OBA208" s="64"/>
      <c r="OBB208" s="64"/>
      <c r="OBC208" s="64"/>
      <c r="OBD208" s="64"/>
      <c r="OBE208" s="64"/>
      <c r="OBF208" s="64"/>
      <c r="OBG208" s="64"/>
      <c r="OBH208" s="64"/>
      <c r="OBI208" s="64"/>
      <c r="OBJ208" s="64"/>
      <c r="OBK208" s="64"/>
      <c r="OBL208" s="64"/>
      <c r="OBM208" s="64"/>
      <c r="OBN208" s="64"/>
      <c r="OBO208" s="64"/>
      <c r="OBP208" s="64"/>
      <c r="OBQ208" s="64"/>
      <c r="OBR208" s="64"/>
      <c r="OBS208" s="64"/>
      <c r="OBT208" s="64"/>
      <c r="OBU208" s="64"/>
      <c r="OBV208" s="64"/>
      <c r="OBW208" s="64"/>
      <c r="OBX208" s="64"/>
      <c r="OBY208" s="64"/>
      <c r="OBZ208" s="64"/>
      <c r="OCA208" s="64"/>
      <c r="OCB208" s="64"/>
      <c r="OCC208" s="64"/>
      <c r="OCD208" s="64"/>
      <c r="OCE208" s="64"/>
      <c r="OCF208" s="64"/>
      <c r="OCG208" s="64"/>
      <c r="OCH208" s="64"/>
      <c r="OCI208" s="64"/>
      <c r="OCJ208" s="64"/>
      <c r="OCK208" s="64"/>
      <c r="OCL208" s="64"/>
      <c r="OCM208" s="64"/>
      <c r="OCN208" s="64"/>
      <c r="OCO208" s="64"/>
      <c r="OCP208" s="64"/>
      <c r="OCQ208" s="64"/>
      <c r="OCR208" s="64"/>
      <c r="OCS208" s="64"/>
      <c r="OCT208" s="64"/>
      <c r="OCU208" s="64"/>
      <c r="OCV208" s="64"/>
      <c r="OCX208" s="64"/>
      <c r="OCZ208" s="64"/>
      <c r="ODA208" s="64"/>
      <c r="ODB208" s="64"/>
      <c r="ODC208" s="64"/>
      <c r="ODD208" s="64"/>
      <c r="ODE208" s="64"/>
      <c r="ODF208" s="64"/>
      <c r="ODG208" s="64"/>
      <c r="ODL208" s="64"/>
      <c r="ODM208" s="64"/>
      <c r="ODN208" s="64"/>
      <c r="ODO208" s="64"/>
      <c r="ODP208" s="64"/>
      <c r="ODQ208" s="64"/>
      <c r="ODR208" s="64"/>
      <c r="ODS208" s="64"/>
      <c r="ODT208" s="64"/>
      <c r="ODU208" s="64"/>
      <c r="ODV208" s="64"/>
      <c r="ODW208" s="64"/>
      <c r="ODX208" s="64"/>
      <c r="ODY208" s="64"/>
      <c r="ODZ208" s="64"/>
      <c r="OEA208" s="64"/>
      <c r="OEB208" s="64"/>
      <c r="OEC208" s="64"/>
      <c r="OED208" s="64"/>
      <c r="OEE208" s="64"/>
      <c r="OEF208" s="64"/>
      <c r="OEG208" s="64"/>
      <c r="OEH208" s="64"/>
      <c r="OEI208" s="64"/>
      <c r="OEJ208" s="64"/>
      <c r="OEK208" s="64"/>
      <c r="OEL208" s="64"/>
      <c r="OEM208" s="64"/>
      <c r="OEN208" s="64"/>
      <c r="OEO208" s="64"/>
      <c r="OEP208" s="64"/>
      <c r="OEQ208" s="64"/>
      <c r="OER208" s="64"/>
      <c r="OES208" s="64"/>
      <c r="OET208" s="64"/>
      <c r="OEU208" s="64"/>
      <c r="OEV208" s="64"/>
      <c r="OEW208" s="64"/>
      <c r="OEX208" s="64"/>
      <c r="OEY208" s="64"/>
      <c r="OEZ208" s="64"/>
      <c r="OFA208" s="64"/>
      <c r="OFB208" s="64"/>
      <c r="OFC208" s="64"/>
      <c r="OFD208" s="64"/>
      <c r="OFE208" s="64"/>
      <c r="OFF208" s="64"/>
      <c r="OFG208" s="64"/>
      <c r="OFH208" s="64"/>
      <c r="OFI208" s="64"/>
      <c r="OFJ208" s="64"/>
      <c r="OFK208" s="64"/>
      <c r="OFL208" s="64"/>
      <c r="OFM208" s="64"/>
      <c r="OFN208" s="64"/>
      <c r="OFO208" s="64"/>
      <c r="OFP208" s="64"/>
      <c r="OFQ208" s="64"/>
      <c r="OFR208" s="64"/>
      <c r="OFS208" s="64"/>
      <c r="OFT208" s="64"/>
      <c r="OFU208" s="64"/>
      <c r="OFV208" s="64"/>
      <c r="OFW208" s="64"/>
      <c r="OFX208" s="64"/>
      <c r="OFY208" s="64"/>
      <c r="OFZ208" s="64"/>
      <c r="OGA208" s="64"/>
      <c r="OGB208" s="64"/>
      <c r="OGC208" s="64"/>
      <c r="OGD208" s="64"/>
      <c r="OGE208" s="64"/>
      <c r="OGF208" s="64"/>
      <c r="OGG208" s="64"/>
      <c r="OGH208" s="64"/>
      <c r="OGI208" s="64"/>
      <c r="OGJ208" s="64"/>
      <c r="OGK208" s="64"/>
      <c r="OGL208" s="64"/>
      <c r="OGM208" s="64"/>
      <c r="OGN208" s="64"/>
      <c r="OGO208" s="64"/>
      <c r="OGP208" s="64"/>
      <c r="OGQ208" s="64"/>
      <c r="OGR208" s="64"/>
      <c r="OGS208" s="64"/>
      <c r="OGT208" s="64"/>
      <c r="OGU208" s="64"/>
      <c r="OGV208" s="64"/>
      <c r="OGW208" s="64"/>
      <c r="OGX208" s="64"/>
      <c r="OGY208" s="64"/>
      <c r="OGZ208" s="64"/>
      <c r="OHA208" s="64"/>
      <c r="OHB208" s="64"/>
      <c r="OHC208" s="64"/>
      <c r="OHD208" s="64"/>
      <c r="OHE208" s="64"/>
      <c r="OHF208" s="64"/>
      <c r="OHG208" s="64"/>
      <c r="OHH208" s="64"/>
      <c r="OHI208" s="64"/>
      <c r="OHJ208" s="64"/>
      <c r="OHK208" s="64"/>
      <c r="OHL208" s="64"/>
      <c r="OHM208" s="64"/>
      <c r="OHN208" s="64"/>
      <c r="OHO208" s="64"/>
      <c r="OHP208" s="64"/>
      <c r="OHQ208" s="64"/>
      <c r="OHR208" s="64"/>
      <c r="OHS208" s="64"/>
      <c r="OHT208" s="64"/>
      <c r="OHU208" s="64"/>
      <c r="OHV208" s="64"/>
      <c r="OHW208" s="64"/>
      <c r="OHX208" s="64"/>
      <c r="OHY208" s="64"/>
      <c r="OHZ208" s="64"/>
      <c r="OIA208" s="64"/>
      <c r="OIB208" s="64"/>
      <c r="OIC208" s="64"/>
      <c r="OID208" s="64"/>
      <c r="OIE208" s="64"/>
      <c r="OIF208" s="64"/>
      <c r="OIG208" s="64"/>
      <c r="OIH208" s="64"/>
      <c r="OII208" s="64"/>
      <c r="OIJ208" s="64"/>
      <c r="OIK208" s="64"/>
      <c r="OIL208" s="64"/>
      <c r="OIM208" s="64"/>
      <c r="OIN208" s="64"/>
      <c r="OIO208" s="64"/>
      <c r="OIP208" s="64"/>
      <c r="OIQ208" s="64"/>
      <c r="OIR208" s="64"/>
      <c r="OIS208" s="64"/>
      <c r="OIT208" s="64"/>
      <c r="OIU208" s="64"/>
      <c r="OIV208" s="64"/>
      <c r="OIW208" s="64"/>
      <c r="OIX208" s="64"/>
      <c r="OIY208" s="64"/>
      <c r="OIZ208" s="64"/>
      <c r="OJA208" s="64"/>
      <c r="OJB208" s="64"/>
      <c r="OJC208" s="64"/>
      <c r="OJD208" s="64"/>
      <c r="OJE208" s="64"/>
      <c r="OJF208" s="64"/>
      <c r="OJG208" s="64"/>
      <c r="OJH208" s="64"/>
      <c r="OJI208" s="64"/>
      <c r="OJJ208" s="64"/>
      <c r="OJK208" s="64"/>
      <c r="OJL208" s="64"/>
      <c r="OJM208" s="64"/>
      <c r="OJN208" s="64"/>
      <c r="OJO208" s="64"/>
      <c r="OJP208" s="64"/>
      <c r="OJQ208" s="64"/>
      <c r="OJR208" s="64"/>
      <c r="OJS208" s="64"/>
      <c r="OJT208" s="64"/>
      <c r="OJU208" s="64"/>
      <c r="OJV208" s="64"/>
      <c r="OJW208" s="64"/>
      <c r="OJX208" s="64"/>
      <c r="OJY208" s="64"/>
      <c r="OJZ208" s="64"/>
      <c r="OKA208" s="64"/>
      <c r="OKB208" s="64"/>
      <c r="OKC208" s="64"/>
      <c r="OKD208" s="64"/>
      <c r="OKE208" s="64"/>
      <c r="OKF208" s="64"/>
      <c r="OKG208" s="64"/>
      <c r="OKH208" s="64"/>
      <c r="OKI208" s="64"/>
      <c r="OKJ208" s="64"/>
      <c r="OKK208" s="64"/>
      <c r="OKL208" s="64"/>
      <c r="OKM208" s="64"/>
      <c r="OKN208" s="64"/>
      <c r="OKO208" s="64"/>
      <c r="OKP208" s="64"/>
      <c r="OKQ208" s="64"/>
      <c r="OKR208" s="64"/>
      <c r="OKS208" s="64"/>
      <c r="OKT208" s="64"/>
      <c r="OKU208" s="64"/>
      <c r="OKV208" s="64"/>
      <c r="OKW208" s="64"/>
      <c r="OKX208" s="64"/>
      <c r="OKY208" s="64"/>
      <c r="OKZ208" s="64"/>
      <c r="OLA208" s="64"/>
      <c r="OLB208" s="64"/>
      <c r="OLC208" s="64"/>
      <c r="OLD208" s="64"/>
      <c r="OLE208" s="64"/>
      <c r="OLF208" s="64"/>
      <c r="OLG208" s="64"/>
      <c r="OLH208" s="64"/>
      <c r="OLI208" s="64"/>
      <c r="OLJ208" s="64"/>
      <c r="OLK208" s="64"/>
      <c r="OLL208" s="64"/>
      <c r="OLM208" s="64"/>
      <c r="OLN208" s="64"/>
      <c r="OLO208" s="64"/>
      <c r="OLP208" s="64"/>
      <c r="OLQ208" s="64"/>
      <c r="OLR208" s="64"/>
      <c r="OLS208" s="64"/>
      <c r="OLT208" s="64"/>
      <c r="OLU208" s="64"/>
      <c r="OLV208" s="64"/>
      <c r="OLW208" s="64"/>
      <c r="OLX208" s="64"/>
      <c r="OLY208" s="64"/>
      <c r="OLZ208" s="64"/>
      <c r="OMA208" s="64"/>
      <c r="OMB208" s="64"/>
      <c r="OMC208" s="64"/>
      <c r="OMD208" s="64"/>
      <c r="OME208" s="64"/>
      <c r="OMF208" s="64"/>
      <c r="OMG208" s="64"/>
      <c r="OMH208" s="64"/>
      <c r="OMI208" s="64"/>
      <c r="OMJ208" s="64"/>
      <c r="OMK208" s="64"/>
      <c r="OML208" s="64"/>
      <c r="OMM208" s="64"/>
      <c r="OMN208" s="64"/>
      <c r="OMO208" s="64"/>
      <c r="OMP208" s="64"/>
      <c r="OMQ208" s="64"/>
      <c r="OMR208" s="64"/>
      <c r="OMT208" s="64"/>
      <c r="OMV208" s="64"/>
      <c r="OMW208" s="64"/>
      <c r="OMX208" s="64"/>
      <c r="OMY208" s="64"/>
      <c r="OMZ208" s="64"/>
      <c r="ONA208" s="64"/>
      <c r="ONB208" s="64"/>
      <c r="ONC208" s="64"/>
      <c r="ONH208" s="64"/>
      <c r="ONI208" s="64"/>
      <c r="ONJ208" s="64"/>
      <c r="ONK208" s="64"/>
      <c r="ONL208" s="64"/>
      <c r="ONM208" s="64"/>
      <c r="ONN208" s="64"/>
      <c r="ONO208" s="64"/>
      <c r="ONP208" s="64"/>
      <c r="ONQ208" s="64"/>
      <c r="ONR208" s="64"/>
      <c r="ONS208" s="64"/>
      <c r="ONT208" s="64"/>
      <c r="ONU208" s="64"/>
      <c r="ONV208" s="64"/>
      <c r="ONW208" s="64"/>
      <c r="ONX208" s="64"/>
      <c r="ONY208" s="64"/>
      <c r="ONZ208" s="64"/>
      <c r="OOA208" s="64"/>
      <c r="OOB208" s="64"/>
      <c r="OOC208" s="64"/>
      <c r="OOD208" s="64"/>
      <c r="OOE208" s="64"/>
      <c r="OOF208" s="64"/>
      <c r="OOG208" s="64"/>
      <c r="OOH208" s="64"/>
      <c r="OOI208" s="64"/>
      <c r="OOJ208" s="64"/>
      <c r="OOK208" s="64"/>
      <c r="OOL208" s="64"/>
      <c r="OOM208" s="64"/>
      <c r="OON208" s="64"/>
      <c r="OOO208" s="64"/>
      <c r="OOP208" s="64"/>
      <c r="OOQ208" s="64"/>
      <c r="OOR208" s="64"/>
      <c r="OOS208" s="64"/>
      <c r="OOT208" s="64"/>
      <c r="OOU208" s="64"/>
      <c r="OOV208" s="64"/>
      <c r="OOW208" s="64"/>
      <c r="OOX208" s="64"/>
      <c r="OOY208" s="64"/>
      <c r="OOZ208" s="64"/>
      <c r="OPA208" s="64"/>
      <c r="OPB208" s="64"/>
      <c r="OPC208" s="64"/>
      <c r="OPD208" s="64"/>
      <c r="OPE208" s="64"/>
      <c r="OPF208" s="64"/>
      <c r="OPG208" s="64"/>
      <c r="OPH208" s="64"/>
      <c r="OPI208" s="64"/>
      <c r="OPJ208" s="64"/>
      <c r="OPK208" s="64"/>
      <c r="OPL208" s="64"/>
      <c r="OPM208" s="64"/>
      <c r="OPN208" s="64"/>
      <c r="OPO208" s="64"/>
      <c r="OPP208" s="64"/>
      <c r="OPQ208" s="64"/>
      <c r="OPR208" s="64"/>
      <c r="OPS208" s="64"/>
      <c r="OPT208" s="64"/>
      <c r="OPU208" s="64"/>
      <c r="OPV208" s="64"/>
      <c r="OPW208" s="64"/>
      <c r="OPX208" s="64"/>
      <c r="OPY208" s="64"/>
      <c r="OPZ208" s="64"/>
      <c r="OQA208" s="64"/>
      <c r="OQB208" s="64"/>
      <c r="OQC208" s="64"/>
      <c r="OQD208" s="64"/>
      <c r="OQE208" s="64"/>
      <c r="OQF208" s="64"/>
      <c r="OQG208" s="64"/>
      <c r="OQH208" s="64"/>
      <c r="OQI208" s="64"/>
      <c r="OQJ208" s="64"/>
      <c r="OQK208" s="64"/>
      <c r="OQL208" s="64"/>
      <c r="OQM208" s="64"/>
      <c r="OQN208" s="64"/>
      <c r="OQO208" s="64"/>
      <c r="OQP208" s="64"/>
      <c r="OQQ208" s="64"/>
      <c r="OQR208" s="64"/>
      <c r="OQS208" s="64"/>
      <c r="OQT208" s="64"/>
      <c r="OQU208" s="64"/>
      <c r="OQV208" s="64"/>
      <c r="OQW208" s="64"/>
      <c r="OQX208" s="64"/>
      <c r="OQY208" s="64"/>
      <c r="OQZ208" s="64"/>
      <c r="ORA208" s="64"/>
      <c r="ORB208" s="64"/>
      <c r="ORC208" s="64"/>
      <c r="ORD208" s="64"/>
      <c r="ORE208" s="64"/>
      <c r="ORF208" s="64"/>
      <c r="ORG208" s="64"/>
      <c r="ORH208" s="64"/>
      <c r="ORI208" s="64"/>
      <c r="ORJ208" s="64"/>
      <c r="ORK208" s="64"/>
      <c r="ORL208" s="64"/>
      <c r="ORM208" s="64"/>
      <c r="ORN208" s="64"/>
      <c r="ORO208" s="64"/>
      <c r="ORP208" s="64"/>
      <c r="ORQ208" s="64"/>
      <c r="ORR208" s="64"/>
      <c r="ORS208" s="64"/>
      <c r="ORT208" s="64"/>
      <c r="ORU208" s="64"/>
      <c r="ORV208" s="64"/>
      <c r="ORW208" s="64"/>
      <c r="ORX208" s="64"/>
      <c r="ORY208" s="64"/>
      <c r="ORZ208" s="64"/>
      <c r="OSA208" s="64"/>
      <c r="OSB208" s="64"/>
      <c r="OSC208" s="64"/>
      <c r="OSD208" s="64"/>
      <c r="OSE208" s="64"/>
      <c r="OSF208" s="64"/>
      <c r="OSG208" s="64"/>
      <c r="OSH208" s="64"/>
      <c r="OSI208" s="64"/>
      <c r="OSJ208" s="64"/>
      <c r="OSK208" s="64"/>
      <c r="OSL208" s="64"/>
      <c r="OSM208" s="64"/>
      <c r="OSN208" s="64"/>
      <c r="OSO208" s="64"/>
      <c r="OSP208" s="64"/>
      <c r="OSQ208" s="64"/>
      <c r="OSR208" s="64"/>
      <c r="OSS208" s="64"/>
      <c r="OST208" s="64"/>
      <c r="OSU208" s="64"/>
      <c r="OSV208" s="64"/>
      <c r="OSW208" s="64"/>
      <c r="OSX208" s="64"/>
      <c r="OSY208" s="64"/>
      <c r="OSZ208" s="64"/>
      <c r="OTA208" s="64"/>
      <c r="OTB208" s="64"/>
      <c r="OTC208" s="64"/>
      <c r="OTD208" s="64"/>
      <c r="OTE208" s="64"/>
      <c r="OTF208" s="64"/>
      <c r="OTG208" s="64"/>
      <c r="OTH208" s="64"/>
      <c r="OTI208" s="64"/>
      <c r="OTJ208" s="64"/>
      <c r="OTK208" s="64"/>
      <c r="OTL208" s="64"/>
      <c r="OTM208" s="64"/>
      <c r="OTN208" s="64"/>
      <c r="OTO208" s="64"/>
      <c r="OTP208" s="64"/>
      <c r="OTQ208" s="64"/>
      <c r="OTR208" s="64"/>
      <c r="OTS208" s="64"/>
      <c r="OTT208" s="64"/>
      <c r="OTU208" s="64"/>
      <c r="OTV208" s="64"/>
      <c r="OTW208" s="64"/>
      <c r="OTX208" s="64"/>
      <c r="OTY208" s="64"/>
      <c r="OTZ208" s="64"/>
      <c r="OUA208" s="64"/>
      <c r="OUB208" s="64"/>
      <c r="OUC208" s="64"/>
      <c r="OUD208" s="64"/>
      <c r="OUE208" s="64"/>
      <c r="OUF208" s="64"/>
      <c r="OUG208" s="64"/>
      <c r="OUH208" s="64"/>
      <c r="OUI208" s="64"/>
      <c r="OUJ208" s="64"/>
      <c r="OUK208" s="64"/>
      <c r="OUL208" s="64"/>
      <c r="OUM208" s="64"/>
      <c r="OUN208" s="64"/>
      <c r="OUO208" s="64"/>
      <c r="OUP208" s="64"/>
      <c r="OUQ208" s="64"/>
      <c r="OUR208" s="64"/>
      <c r="OUS208" s="64"/>
      <c r="OUT208" s="64"/>
      <c r="OUU208" s="64"/>
      <c r="OUV208" s="64"/>
      <c r="OUW208" s="64"/>
      <c r="OUX208" s="64"/>
      <c r="OUY208" s="64"/>
      <c r="OUZ208" s="64"/>
      <c r="OVA208" s="64"/>
      <c r="OVB208" s="64"/>
      <c r="OVC208" s="64"/>
      <c r="OVD208" s="64"/>
      <c r="OVE208" s="64"/>
      <c r="OVF208" s="64"/>
      <c r="OVG208" s="64"/>
      <c r="OVH208" s="64"/>
      <c r="OVI208" s="64"/>
      <c r="OVJ208" s="64"/>
      <c r="OVK208" s="64"/>
      <c r="OVL208" s="64"/>
      <c r="OVM208" s="64"/>
      <c r="OVN208" s="64"/>
      <c r="OVO208" s="64"/>
      <c r="OVP208" s="64"/>
      <c r="OVQ208" s="64"/>
      <c r="OVR208" s="64"/>
      <c r="OVS208" s="64"/>
      <c r="OVT208" s="64"/>
      <c r="OVU208" s="64"/>
      <c r="OVV208" s="64"/>
      <c r="OVW208" s="64"/>
      <c r="OVX208" s="64"/>
      <c r="OVY208" s="64"/>
      <c r="OVZ208" s="64"/>
      <c r="OWA208" s="64"/>
      <c r="OWB208" s="64"/>
      <c r="OWC208" s="64"/>
      <c r="OWD208" s="64"/>
      <c r="OWE208" s="64"/>
      <c r="OWF208" s="64"/>
      <c r="OWG208" s="64"/>
      <c r="OWH208" s="64"/>
      <c r="OWI208" s="64"/>
      <c r="OWJ208" s="64"/>
      <c r="OWK208" s="64"/>
      <c r="OWL208" s="64"/>
      <c r="OWM208" s="64"/>
      <c r="OWN208" s="64"/>
      <c r="OWP208" s="64"/>
      <c r="OWR208" s="64"/>
      <c r="OWS208" s="64"/>
      <c r="OWT208" s="64"/>
      <c r="OWU208" s="64"/>
      <c r="OWV208" s="64"/>
      <c r="OWW208" s="64"/>
      <c r="OWX208" s="64"/>
      <c r="OWY208" s="64"/>
      <c r="OXD208" s="64"/>
      <c r="OXE208" s="64"/>
      <c r="OXF208" s="64"/>
      <c r="OXG208" s="64"/>
      <c r="OXH208" s="64"/>
      <c r="OXI208" s="64"/>
      <c r="OXJ208" s="64"/>
      <c r="OXK208" s="64"/>
      <c r="OXL208" s="64"/>
      <c r="OXM208" s="64"/>
      <c r="OXN208" s="64"/>
      <c r="OXO208" s="64"/>
      <c r="OXP208" s="64"/>
      <c r="OXQ208" s="64"/>
      <c r="OXR208" s="64"/>
      <c r="OXS208" s="64"/>
      <c r="OXT208" s="64"/>
      <c r="OXU208" s="64"/>
      <c r="OXV208" s="64"/>
      <c r="OXW208" s="64"/>
      <c r="OXX208" s="64"/>
      <c r="OXY208" s="64"/>
      <c r="OXZ208" s="64"/>
      <c r="OYA208" s="64"/>
      <c r="OYB208" s="64"/>
      <c r="OYC208" s="64"/>
      <c r="OYD208" s="64"/>
      <c r="OYE208" s="64"/>
      <c r="OYF208" s="64"/>
      <c r="OYG208" s="64"/>
      <c r="OYH208" s="64"/>
      <c r="OYI208" s="64"/>
      <c r="OYJ208" s="64"/>
      <c r="OYK208" s="64"/>
      <c r="OYL208" s="64"/>
      <c r="OYM208" s="64"/>
      <c r="OYN208" s="64"/>
      <c r="OYO208" s="64"/>
      <c r="OYP208" s="64"/>
      <c r="OYQ208" s="64"/>
      <c r="OYR208" s="64"/>
      <c r="OYS208" s="64"/>
      <c r="OYT208" s="64"/>
      <c r="OYU208" s="64"/>
      <c r="OYV208" s="64"/>
      <c r="OYW208" s="64"/>
      <c r="OYX208" s="64"/>
      <c r="OYY208" s="64"/>
      <c r="OYZ208" s="64"/>
      <c r="OZA208" s="64"/>
      <c r="OZB208" s="64"/>
      <c r="OZC208" s="64"/>
      <c r="OZD208" s="64"/>
      <c r="OZE208" s="64"/>
      <c r="OZF208" s="64"/>
      <c r="OZG208" s="64"/>
      <c r="OZH208" s="64"/>
      <c r="OZI208" s="64"/>
      <c r="OZJ208" s="64"/>
      <c r="OZK208" s="64"/>
      <c r="OZL208" s="64"/>
      <c r="OZM208" s="64"/>
      <c r="OZN208" s="64"/>
      <c r="OZO208" s="64"/>
      <c r="OZP208" s="64"/>
      <c r="OZQ208" s="64"/>
      <c r="OZR208" s="64"/>
      <c r="OZS208" s="64"/>
      <c r="OZT208" s="64"/>
      <c r="OZU208" s="64"/>
      <c r="OZV208" s="64"/>
      <c r="OZW208" s="64"/>
      <c r="OZX208" s="64"/>
      <c r="OZY208" s="64"/>
      <c r="OZZ208" s="64"/>
      <c r="PAA208" s="64"/>
      <c r="PAB208" s="64"/>
      <c r="PAC208" s="64"/>
      <c r="PAD208" s="64"/>
      <c r="PAE208" s="64"/>
      <c r="PAF208" s="64"/>
      <c r="PAG208" s="64"/>
      <c r="PAH208" s="64"/>
      <c r="PAI208" s="64"/>
      <c r="PAJ208" s="64"/>
      <c r="PAK208" s="64"/>
      <c r="PAL208" s="64"/>
      <c r="PAM208" s="64"/>
      <c r="PAN208" s="64"/>
      <c r="PAO208" s="64"/>
      <c r="PAP208" s="64"/>
      <c r="PAQ208" s="64"/>
      <c r="PAR208" s="64"/>
      <c r="PAS208" s="64"/>
      <c r="PAT208" s="64"/>
      <c r="PAU208" s="64"/>
      <c r="PAV208" s="64"/>
      <c r="PAW208" s="64"/>
      <c r="PAX208" s="64"/>
      <c r="PAY208" s="64"/>
      <c r="PAZ208" s="64"/>
      <c r="PBA208" s="64"/>
      <c r="PBB208" s="64"/>
      <c r="PBC208" s="64"/>
      <c r="PBD208" s="64"/>
      <c r="PBE208" s="64"/>
      <c r="PBF208" s="64"/>
      <c r="PBG208" s="64"/>
      <c r="PBH208" s="64"/>
      <c r="PBI208" s="64"/>
      <c r="PBJ208" s="64"/>
      <c r="PBK208" s="64"/>
      <c r="PBL208" s="64"/>
      <c r="PBM208" s="64"/>
      <c r="PBN208" s="64"/>
      <c r="PBO208" s="64"/>
      <c r="PBP208" s="64"/>
      <c r="PBQ208" s="64"/>
      <c r="PBR208" s="64"/>
      <c r="PBS208" s="64"/>
      <c r="PBT208" s="64"/>
      <c r="PBU208" s="64"/>
      <c r="PBV208" s="64"/>
      <c r="PBW208" s="64"/>
      <c r="PBX208" s="64"/>
      <c r="PBY208" s="64"/>
      <c r="PBZ208" s="64"/>
      <c r="PCA208" s="64"/>
      <c r="PCB208" s="64"/>
      <c r="PCC208" s="64"/>
      <c r="PCD208" s="64"/>
      <c r="PCE208" s="64"/>
      <c r="PCF208" s="64"/>
      <c r="PCG208" s="64"/>
      <c r="PCH208" s="64"/>
      <c r="PCI208" s="64"/>
      <c r="PCJ208" s="64"/>
      <c r="PCK208" s="64"/>
      <c r="PCL208" s="64"/>
      <c r="PCM208" s="64"/>
      <c r="PCN208" s="64"/>
      <c r="PCO208" s="64"/>
      <c r="PCP208" s="64"/>
      <c r="PCQ208" s="64"/>
      <c r="PCR208" s="64"/>
      <c r="PCS208" s="64"/>
      <c r="PCT208" s="64"/>
      <c r="PCU208" s="64"/>
      <c r="PCV208" s="64"/>
      <c r="PCW208" s="64"/>
      <c r="PCX208" s="64"/>
      <c r="PCY208" s="64"/>
      <c r="PCZ208" s="64"/>
      <c r="PDA208" s="64"/>
      <c r="PDB208" s="64"/>
      <c r="PDC208" s="64"/>
      <c r="PDD208" s="64"/>
      <c r="PDE208" s="64"/>
      <c r="PDF208" s="64"/>
      <c r="PDG208" s="64"/>
      <c r="PDH208" s="64"/>
      <c r="PDI208" s="64"/>
      <c r="PDJ208" s="64"/>
      <c r="PDK208" s="64"/>
      <c r="PDL208" s="64"/>
      <c r="PDM208" s="64"/>
      <c r="PDN208" s="64"/>
      <c r="PDO208" s="64"/>
      <c r="PDP208" s="64"/>
      <c r="PDQ208" s="64"/>
      <c r="PDR208" s="64"/>
      <c r="PDS208" s="64"/>
      <c r="PDT208" s="64"/>
      <c r="PDU208" s="64"/>
      <c r="PDV208" s="64"/>
      <c r="PDW208" s="64"/>
      <c r="PDX208" s="64"/>
      <c r="PDY208" s="64"/>
      <c r="PDZ208" s="64"/>
      <c r="PEA208" s="64"/>
      <c r="PEB208" s="64"/>
      <c r="PEC208" s="64"/>
      <c r="PED208" s="64"/>
      <c r="PEE208" s="64"/>
      <c r="PEF208" s="64"/>
      <c r="PEG208" s="64"/>
      <c r="PEH208" s="64"/>
      <c r="PEI208" s="64"/>
      <c r="PEJ208" s="64"/>
      <c r="PEK208" s="64"/>
      <c r="PEL208" s="64"/>
      <c r="PEM208" s="64"/>
      <c r="PEN208" s="64"/>
      <c r="PEO208" s="64"/>
      <c r="PEP208" s="64"/>
      <c r="PEQ208" s="64"/>
      <c r="PER208" s="64"/>
      <c r="PES208" s="64"/>
      <c r="PET208" s="64"/>
      <c r="PEU208" s="64"/>
      <c r="PEV208" s="64"/>
      <c r="PEW208" s="64"/>
      <c r="PEX208" s="64"/>
      <c r="PEY208" s="64"/>
      <c r="PEZ208" s="64"/>
      <c r="PFA208" s="64"/>
      <c r="PFB208" s="64"/>
      <c r="PFC208" s="64"/>
      <c r="PFD208" s="64"/>
      <c r="PFE208" s="64"/>
      <c r="PFF208" s="64"/>
      <c r="PFG208" s="64"/>
      <c r="PFH208" s="64"/>
      <c r="PFI208" s="64"/>
      <c r="PFJ208" s="64"/>
      <c r="PFK208" s="64"/>
      <c r="PFL208" s="64"/>
      <c r="PFM208" s="64"/>
      <c r="PFN208" s="64"/>
      <c r="PFO208" s="64"/>
      <c r="PFP208" s="64"/>
      <c r="PFQ208" s="64"/>
      <c r="PFR208" s="64"/>
      <c r="PFS208" s="64"/>
      <c r="PFT208" s="64"/>
      <c r="PFU208" s="64"/>
      <c r="PFV208" s="64"/>
      <c r="PFW208" s="64"/>
      <c r="PFX208" s="64"/>
      <c r="PFY208" s="64"/>
      <c r="PFZ208" s="64"/>
      <c r="PGA208" s="64"/>
      <c r="PGB208" s="64"/>
      <c r="PGC208" s="64"/>
      <c r="PGD208" s="64"/>
      <c r="PGE208" s="64"/>
      <c r="PGF208" s="64"/>
      <c r="PGG208" s="64"/>
      <c r="PGH208" s="64"/>
      <c r="PGI208" s="64"/>
      <c r="PGJ208" s="64"/>
      <c r="PGL208" s="64"/>
      <c r="PGN208" s="64"/>
      <c r="PGO208" s="64"/>
      <c r="PGP208" s="64"/>
      <c r="PGQ208" s="64"/>
      <c r="PGR208" s="64"/>
      <c r="PGS208" s="64"/>
      <c r="PGT208" s="64"/>
      <c r="PGU208" s="64"/>
      <c r="PGZ208" s="64"/>
      <c r="PHA208" s="64"/>
      <c r="PHB208" s="64"/>
      <c r="PHC208" s="64"/>
      <c r="PHD208" s="64"/>
      <c r="PHE208" s="64"/>
      <c r="PHF208" s="64"/>
      <c r="PHG208" s="64"/>
      <c r="PHH208" s="64"/>
      <c r="PHI208" s="64"/>
      <c r="PHJ208" s="64"/>
      <c r="PHK208" s="64"/>
      <c r="PHL208" s="64"/>
      <c r="PHM208" s="64"/>
      <c r="PHN208" s="64"/>
      <c r="PHO208" s="64"/>
      <c r="PHP208" s="64"/>
      <c r="PHQ208" s="64"/>
      <c r="PHR208" s="64"/>
      <c r="PHS208" s="64"/>
      <c r="PHT208" s="64"/>
      <c r="PHU208" s="64"/>
      <c r="PHV208" s="64"/>
      <c r="PHW208" s="64"/>
      <c r="PHX208" s="64"/>
      <c r="PHY208" s="64"/>
      <c r="PHZ208" s="64"/>
      <c r="PIA208" s="64"/>
      <c r="PIB208" s="64"/>
      <c r="PIC208" s="64"/>
      <c r="PID208" s="64"/>
      <c r="PIE208" s="64"/>
      <c r="PIF208" s="64"/>
      <c r="PIG208" s="64"/>
      <c r="PIH208" s="64"/>
      <c r="PII208" s="64"/>
      <c r="PIJ208" s="64"/>
      <c r="PIK208" s="64"/>
      <c r="PIL208" s="64"/>
      <c r="PIM208" s="64"/>
      <c r="PIN208" s="64"/>
      <c r="PIO208" s="64"/>
      <c r="PIP208" s="64"/>
      <c r="PIQ208" s="64"/>
      <c r="PIR208" s="64"/>
      <c r="PIS208" s="64"/>
      <c r="PIT208" s="64"/>
      <c r="PIU208" s="64"/>
      <c r="PIV208" s="64"/>
      <c r="PIW208" s="64"/>
      <c r="PIX208" s="64"/>
      <c r="PIY208" s="64"/>
      <c r="PIZ208" s="64"/>
      <c r="PJA208" s="64"/>
      <c r="PJB208" s="64"/>
      <c r="PJC208" s="64"/>
      <c r="PJD208" s="64"/>
      <c r="PJE208" s="64"/>
      <c r="PJF208" s="64"/>
      <c r="PJG208" s="64"/>
      <c r="PJH208" s="64"/>
      <c r="PJI208" s="64"/>
      <c r="PJJ208" s="64"/>
      <c r="PJK208" s="64"/>
      <c r="PJL208" s="64"/>
      <c r="PJM208" s="64"/>
      <c r="PJN208" s="64"/>
      <c r="PJO208" s="64"/>
      <c r="PJP208" s="64"/>
      <c r="PJQ208" s="64"/>
      <c r="PJR208" s="64"/>
      <c r="PJS208" s="64"/>
      <c r="PJT208" s="64"/>
      <c r="PJU208" s="64"/>
      <c r="PJV208" s="64"/>
      <c r="PJW208" s="64"/>
      <c r="PJX208" s="64"/>
      <c r="PJY208" s="64"/>
      <c r="PJZ208" s="64"/>
      <c r="PKA208" s="64"/>
      <c r="PKB208" s="64"/>
      <c r="PKC208" s="64"/>
      <c r="PKD208" s="64"/>
      <c r="PKE208" s="64"/>
      <c r="PKF208" s="64"/>
      <c r="PKG208" s="64"/>
      <c r="PKH208" s="64"/>
      <c r="PKI208" s="64"/>
      <c r="PKJ208" s="64"/>
      <c r="PKK208" s="64"/>
      <c r="PKL208" s="64"/>
      <c r="PKM208" s="64"/>
      <c r="PKN208" s="64"/>
      <c r="PKO208" s="64"/>
      <c r="PKP208" s="64"/>
      <c r="PKQ208" s="64"/>
      <c r="PKR208" s="64"/>
      <c r="PKS208" s="64"/>
      <c r="PKT208" s="64"/>
      <c r="PKU208" s="64"/>
      <c r="PKV208" s="64"/>
      <c r="PKW208" s="64"/>
      <c r="PKX208" s="64"/>
      <c r="PKY208" s="64"/>
      <c r="PKZ208" s="64"/>
      <c r="PLA208" s="64"/>
      <c r="PLB208" s="64"/>
      <c r="PLC208" s="64"/>
      <c r="PLD208" s="64"/>
      <c r="PLE208" s="64"/>
      <c r="PLF208" s="64"/>
      <c r="PLG208" s="64"/>
      <c r="PLH208" s="64"/>
      <c r="PLI208" s="64"/>
      <c r="PLJ208" s="64"/>
      <c r="PLK208" s="64"/>
      <c r="PLL208" s="64"/>
      <c r="PLM208" s="64"/>
      <c r="PLN208" s="64"/>
      <c r="PLO208" s="64"/>
      <c r="PLP208" s="64"/>
      <c r="PLQ208" s="64"/>
      <c r="PLR208" s="64"/>
      <c r="PLS208" s="64"/>
      <c r="PLT208" s="64"/>
      <c r="PLU208" s="64"/>
      <c r="PLV208" s="64"/>
      <c r="PLW208" s="64"/>
      <c r="PLX208" s="64"/>
      <c r="PLY208" s="64"/>
      <c r="PLZ208" s="64"/>
      <c r="PMA208" s="64"/>
      <c r="PMB208" s="64"/>
      <c r="PMC208" s="64"/>
      <c r="PMD208" s="64"/>
      <c r="PME208" s="64"/>
      <c r="PMF208" s="64"/>
      <c r="PMG208" s="64"/>
      <c r="PMH208" s="64"/>
      <c r="PMI208" s="64"/>
      <c r="PMJ208" s="64"/>
      <c r="PMK208" s="64"/>
      <c r="PML208" s="64"/>
      <c r="PMM208" s="64"/>
      <c r="PMN208" s="64"/>
      <c r="PMO208" s="64"/>
      <c r="PMP208" s="64"/>
      <c r="PMQ208" s="64"/>
      <c r="PMR208" s="64"/>
      <c r="PMS208" s="64"/>
      <c r="PMT208" s="64"/>
      <c r="PMU208" s="64"/>
      <c r="PMV208" s="64"/>
      <c r="PMW208" s="64"/>
      <c r="PMX208" s="64"/>
      <c r="PMY208" s="64"/>
      <c r="PMZ208" s="64"/>
      <c r="PNA208" s="64"/>
      <c r="PNB208" s="64"/>
      <c r="PNC208" s="64"/>
      <c r="PND208" s="64"/>
      <c r="PNE208" s="64"/>
      <c r="PNF208" s="64"/>
      <c r="PNG208" s="64"/>
      <c r="PNH208" s="64"/>
      <c r="PNI208" s="64"/>
      <c r="PNJ208" s="64"/>
      <c r="PNK208" s="64"/>
      <c r="PNL208" s="64"/>
      <c r="PNM208" s="64"/>
      <c r="PNN208" s="64"/>
      <c r="PNO208" s="64"/>
      <c r="PNP208" s="64"/>
      <c r="PNQ208" s="64"/>
      <c r="PNR208" s="64"/>
      <c r="PNS208" s="64"/>
      <c r="PNT208" s="64"/>
      <c r="PNU208" s="64"/>
      <c r="PNV208" s="64"/>
      <c r="PNW208" s="64"/>
      <c r="PNX208" s="64"/>
      <c r="PNY208" s="64"/>
      <c r="PNZ208" s="64"/>
      <c r="POA208" s="64"/>
      <c r="POB208" s="64"/>
      <c r="POC208" s="64"/>
      <c r="POD208" s="64"/>
      <c r="POE208" s="64"/>
      <c r="POF208" s="64"/>
      <c r="POG208" s="64"/>
      <c r="POH208" s="64"/>
      <c r="POI208" s="64"/>
      <c r="POJ208" s="64"/>
      <c r="POK208" s="64"/>
      <c r="POL208" s="64"/>
      <c r="POM208" s="64"/>
      <c r="PON208" s="64"/>
      <c r="POO208" s="64"/>
      <c r="POP208" s="64"/>
      <c r="POQ208" s="64"/>
      <c r="POR208" s="64"/>
      <c r="POS208" s="64"/>
      <c r="POT208" s="64"/>
      <c r="POU208" s="64"/>
      <c r="POV208" s="64"/>
      <c r="POW208" s="64"/>
      <c r="POX208" s="64"/>
      <c r="POY208" s="64"/>
      <c r="POZ208" s="64"/>
      <c r="PPA208" s="64"/>
      <c r="PPB208" s="64"/>
      <c r="PPC208" s="64"/>
      <c r="PPD208" s="64"/>
      <c r="PPE208" s="64"/>
      <c r="PPF208" s="64"/>
      <c r="PPG208" s="64"/>
      <c r="PPH208" s="64"/>
      <c r="PPI208" s="64"/>
      <c r="PPJ208" s="64"/>
      <c r="PPK208" s="64"/>
      <c r="PPL208" s="64"/>
      <c r="PPM208" s="64"/>
      <c r="PPN208" s="64"/>
      <c r="PPO208" s="64"/>
      <c r="PPP208" s="64"/>
      <c r="PPQ208" s="64"/>
      <c r="PPR208" s="64"/>
      <c r="PPS208" s="64"/>
      <c r="PPT208" s="64"/>
      <c r="PPU208" s="64"/>
      <c r="PPV208" s="64"/>
      <c r="PPW208" s="64"/>
      <c r="PPX208" s="64"/>
      <c r="PPY208" s="64"/>
      <c r="PPZ208" s="64"/>
      <c r="PQA208" s="64"/>
      <c r="PQB208" s="64"/>
      <c r="PQC208" s="64"/>
      <c r="PQD208" s="64"/>
      <c r="PQE208" s="64"/>
      <c r="PQF208" s="64"/>
      <c r="PQH208" s="64"/>
      <c r="PQJ208" s="64"/>
      <c r="PQK208" s="64"/>
      <c r="PQL208" s="64"/>
      <c r="PQM208" s="64"/>
      <c r="PQN208" s="64"/>
      <c r="PQO208" s="64"/>
      <c r="PQP208" s="64"/>
      <c r="PQQ208" s="64"/>
      <c r="PQV208" s="64"/>
      <c r="PQW208" s="64"/>
      <c r="PQX208" s="64"/>
      <c r="PQY208" s="64"/>
      <c r="PQZ208" s="64"/>
      <c r="PRA208" s="64"/>
      <c r="PRB208" s="64"/>
      <c r="PRC208" s="64"/>
      <c r="PRD208" s="64"/>
      <c r="PRE208" s="64"/>
      <c r="PRF208" s="64"/>
      <c r="PRG208" s="64"/>
      <c r="PRH208" s="64"/>
      <c r="PRI208" s="64"/>
      <c r="PRJ208" s="64"/>
      <c r="PRK208" s="64"/>
      <c r="PRL208" s="64"/>
      <c r="PRM208" s="64"/>
      <c r="PRN208" s="64"/>
      <c r="PRO208" s="64"/>
      <c r="PRP208" s="64"/>
      <c r="PRQ208" s="64"/>
      <c r="PRR208" s="64"/>
      <c r="PRS208" s="64"/>
      <c r="PRT208" s="64"/>
      <c r="PRU208" s="64"/>
      <c r="PRV208" s="64"/>
      <c r="PRW208" s="64"/>
      <c r="PRX208" s="64"/>
      <c r="PRY208" s="64"/>
      <c r="PRZ208" s="64"/>
      <c r="PSA208" s="64"/>
      <c r="PSB208" s="64"/>
      <c r="PSC208" s="64"/>
      <c r="PSD208" s="64"/>
      <c r="PSE208" s="64"/>
      <c r="PSF208" s="64"/>
      <c r="PSG208" s="64"/>
      <c r="PSH208" s="64"/>
      <c r="PSI208" s="64"/>
      <c r="PSJ208" s="64"/>
      <c r="PSK208" s="64"/>
      <c r="PSL208" s="64"/>
      <c r="PSM208" s="64"/>
      <c r="PSN208" s="64"/>
      <c r="PSO208" s="64"/>
      <c r="PSP208" s="64"/>
      <c r="PSQ208" s="64"/>
      <c r="PSR208" s="64"/>
      <c r="PSS208" s="64"/>
      <c r="PST208" s="64"/>
      <c r="PSU208" s="64"/>
      <c r="PSV208" s="64"/>
      <c r="PSW208" s="64"/>
      <c r="PSX208" s="64"/>
      <c r="PSY208" s="64"/>
      <c r="PSZ208" s="64"/>
      <c r="PTA208" s="64"/>
      <c r="PTB208" s="64"/>
      <c r="PTC208" s="64"/>
      <c r="PTD208" s="64"/>
      <c r="PTE208" s="64"/>
      <c r="PTF208" s="64"/>
      <c r="PTG208" s="64"/>
      <c r="PTH208" s="64"/>
      <c r="PTI208" s="64"/>
      <c r="PTJ208" s="64"/>
      <c r="PTK208" s="64"/>
      <c r="PTL208" s="64"/>
      <c r="PTM208" s="64"/>
      <c r="PTN208" s="64"/>
      <c r="PTO208" s="64"/>
      <c r="PTP208" s="64"/>
      <c r="PTQ208" s="64"/>
      <c r="PTR208" s="64"/>
      <c r="PTS208" s="64"/>
      <c r="PTT208" s="64"/>
      <c r="PTU208" s="64"/>
      <c r="PTV208" s="64"/>
      <c r="PTW208" s="64"/>
      <c r="PTX208" s="64"/>
      <c r="PTY208" s="64"/>
      <c r="PTZ208" s="64"/>
      <c r="PUA208" s="64"/>
      <c r="PUB208" s="64"/>
      <c r="PUC208" s="64"/>
      <c r="PUD208" s="64"/>
      <c r="PUE208" s="64"/>
      <c r="PUF208" s="64"/>
      <c r="PUG208" s="64"/>
      <c r="PUH208" s="64"/>
      <c r="PUI208" s="64"/>
      <c r="PUJ208" s="64"/>
      <c r="PUK208" s="64"/>
      <c r="PUL208" s="64"/>
      <c r="PUM208" s="64"/>
      <c r="PUN208" s="64"/>
      <c r="PUO208" s="64"/>
      <c r="PUP208" s="64"/>
      <c r="PUQ208" s="64"/>
      <c r="PUR208" s="64"/>
      <c r="PUS208" s="64"/>
      <c r="PUT208" s="64"/>
      <c r="PUU208" s="64"/>
      <c r="PUV208" s="64"/>
      <c r="PUW208" s="64"/>
      <c r="PUX208" s="64"/>
      <c r="PUY208" s="64"/>
      <c r="PUZ208" s="64"/>
      <c r="PVA208" s="64"/>
      <c r="PVB208" s="64"/>
      <c r="PVC208" s="64"/>
      <c r="PVD208" s="64"/>
      <c r="PVE208" s="64"/>
      <c r="PVF208" s="64"/>
      <c r="PVG208" s="64"/>
      <c r="PVH208" s="64"/>
      <c r="PVI208" s="64"/>
      <c r="PVJ208" s="64"/>
      <c r="PVK208" s="64"/>
      <c r="PVL208" s="64"/>
      <c r="PVM208" s="64"/>
      <c r="PVN208" s="64"/>
      <c r="PVO208" s="64"/>
      <c r="PVP208" s="64"/>
      <c r="PVQ208" s="64"/>
      <c r="PVR208" s="64"/>
      <c r="PVS208" s="64"/>
      <c r="PVT208" s="64"/>
      <c r="PVU208" s="64"/>
      <c r="PVV208" s="64"/>
      <c r="PVW208" s="64"/>
      <c r="PVX208" s="64"/>
      <c r="PVY208" s="64"/>
      <c r="PVZ208" s="64"/>
      <c r="PWA208" s="64"/>
      <c r="PWB208" s="64"/>
      <c r="PWC208" s="64"/>
      <c r="PWD208" s="64"/>
      <c r="PWE208" s="64"/>
      <c r="PWF208" s="64"/>
      <c r="PWG208" s="64"/>
      <c r="PWH208" s="64"/>
      <c r="PWI208" s="64"/>
      <c r="PWJ208" s="64"/>
      <c r="PWK208" s="64"/>
      <c r="PWL208" s="64"/>
      <c r="PWM208" s="64"/>
      <c r="PWN208" s="64"/>
      <c r="PWO208" s="64"/>
      <c r="PWP208" s="64"/>
      <c r="PWQ208" s="64"/>
      <c r="PWR208" s="64"/>
      <c r="PWS208" s="64"/>
      <c r="PWT208" s="64"/>
      <c r="PWU208" s="64"/>
      <c r="PWV208" s="64"/>
      <c r="PWW208" s="64"/>
      <c r="PWX208" s="64"/>
      <c r="PWY208" s="64"/>
      <c r="PWZ208" s="64"/>
      <c r="PXA208" s="64"/>
      <c r="PXB208" s="64"/>
      <c r="PXC208" s="64"/>
      <c r="PXD208" s="64"/>
      <c r="PXE208" s="64"/>
      <c r="PXF208" s="64"/>
      <c r="PXG208" s="64"/>
      <c r="PXH208" s="64"/>
      <c r="PXI208" s="64"/>
      <c r="PXJ208" s="64"/>
      <c r="PXK208" s="64"/>
      <c r="PXL208" s="64"/>
      <c r="PXM208" s="64"/>
      <c r="PXN208" s="64"/>
      <c r="PXO208" s="64"/>
      <c r="PXP208" s="64"/>
      <c r="PXQ208" s="64"/>
      <c r="PXR208" s="64"/>
      <c r="PXS208" s="64"/>
      <c r="PXT208" s="64"/>
      <c r="PXU208" s="64"/>
      <c r="PXV208" s="64"/>
      <c r="PXW208" s="64"/>
      <c r="PXX208" s="64"/>
      <c r="PXY208" s="64"/>
      <c r="PXZ208" s="64"/>
      <c r="PYA208" s="64"/>
      <c r="PYB208" s="64"/>
      <c r="PYC208" s="64"/>
      <c r="PYD208" s="64"/>
      <c r="PYE208" s="64"/>
      <c r="PYF208" s="64"/>
      <c r="PYG208" s="64"/>
      <c r="PYH208" s="64"/>
      <c r="PYI208" s="64"/>
      <c r="PYJ208" s="64"/>
      <c r="PYK208" s="64"/>
      <c r="PYL208" s="64"/>
      <c r="PYM208" s="64"/>
      <c r="PYN208" s="64"/>
      <c r="PYO208" s="64"/>
      <c r="PYP208" s="64"/>
      <c r="PYQ208" s="64"/>
      <c r="PYR208" s="64"/>
      <c r="PYS208" s="64"/>
      <c r="PYT208" s="64"/>
      <c r="PYU208" s="64"/>
      <c r="PYV208" s="64"/>
      <c r="PYW208" s="64"/>
      <c r="PYX208" s="64"/>
      <c r="PYY208" s="64"/>
      <c r="PYZ208" s="64"/>
      <c r="PZA208" s="64"/>
      <c r="PZB208" s="64"/>
      <c r="PZC208" s="64"/>
      <c r="PZD208" s="64"/>
      <c r="PZE208" s="64"/>
      <c r="PZF208" s="64"/>
      <c r="PZG208" s="64"/>
      <c r="PZH208" s="64"/>
      <c r="PZI208" s="64"/>
      <c r="PZJ208" s="64"/>
      <c r="PZK208" s="64"/>
      <c r="PZL208" s="64"/>
      <c r="PZM208" s="64"/>
      <c r="PZN208" s="64"/>
      <c r="PZO208" s="64"/>
      <c r="PZP208" s="64"/>
      <c r="PZQ208" s="64"/>
      <c r="PZR208" s="64"/>
      <c r="PZS208" s="64"/>
      <c r="PZT208" s="64"/>
      <c r="PZU208" s="64"/>
      <c r="PZV208" s="64"/>
      <c r="PZW208" s="64"/>
      <c r="PZX208" s="64"/>
      <c r="PZY208" s="64"/>
      <c r="PZZ208" s="64"/>
      <c r="QAA208" s="64"/>
      <c r="QAB208" s="64"/>
      <c r="QAD208" s="64"/>
      <c r="QAF208" s="64"/>
      <c r="QAG208" s="64"/>
      <c r="QAH208" s="64"/>
      <c r="QAI208" s="64"/>
      <c r="QAJ208" s="64"/>
      <c r="QAK208" s="64"/>
      <c r="QAL208" s="64"/>
      <c r="QAM208" s="64"/>
      <c r="QAR208" s="64"/>
      <c r="QAS208" s="64"/>
      <c r="QAT208" s="64"/>
      <c r="QAU208" s="64"/>
      <c r="QAV208" s="64"/>
      <c r="QAW208" s="64"/>
      <c r="QAX208" s="64"/>
      <c r="QAY208" s="64"/>
      <c r="QAZ208" s="64"/>
      <c r="QBA208" s="64"/>
      <c r="QBB208" s="64"/>
      <c r="QBC208" s="64"/>
      <c r="QBD208" s="64"/>
      <c r="QBE208" s="64"/>
      <c r="QBF208" s="64"/>
      <c r="QBG208" s="64"/>
      <c r="QBH208" s="64"/>
      <c r="QBI208" s="64"/>
      <c r="QBJ208" s="64"/>
      <c r="QBK208" s="64"/>
      <c r="QBL208" s="64"/>
      <c r="QBM208" s="64"/>
      <c r="QBN208" s="64"/>
      <c r="QBO208" s="64"/>
      <c r="QBP208" s="64"/>
      <c r="QBQ208" s="64"/>
      <c r="QBR208" s="64"/>
      <c r="QBS208" s="64"/>
      <c r="QBT208" s="64"/>
      <c r="QBU208" s="64"/>
      <c r="QBV208" s="64"/>
      <c r="QBW208" s="64"/>
      <c r="QBX208" s="64"/>
      <c r="QBY208" s="64"/>
      <c r="QBZ208" s="64"/>
      <c r="QCA208" s="64"/>
      <c r="QCB208" s="64"/>
      <c r="QCC208" s="64"/>
      <c r="QCD208" s="64"/>
      <c r="QCE208" s="64"/>
      <c r="QCF208" s="64"/>
      <c r="QCG208" s="64"/>
      <c r="QCH208" s="64"/>
      <c r="QCI208" s="64"/>
      <c r="QCJ208" s="64"/>
      <c r="QCK208" s="64"/>
      <c r="QCL208" s="64"/>
      <c r="QCM208" s="64"/>
      <c r="QCN208" s="64"/>
      <c r="QCO208" s="64"/>
      <c r="QCP208" s="64"/>
      <c r="QCQ208" s="64"/>
      <c r="QCR208" s="64"/>
      <c r="QCS208" s="64"/>
      <c r="QCT208" s="64"/>
      <c r="QCU208" s="64"/>
      <c r="QCV208" s="64"/>
      <c r="QCW208" s="64"/>
      <c r="QCX208" s="64"/>
      <c r="QCY208" s="64"/>
      <c r="QCZ208" s="64"/>
      <c r="QDA208" s="64"/>
      <c r="QDB208" s="64"/>
      <c r="QDC208" s="64"/>
      <c r="QDD208" s="64"/>
      <c r="QDE208" s="64"/>
      <c r="QDF208" s="64"/>
      <c r="QDG208" s="64"/>
      <c r="QDH208" s="64"/>
      <c r="QDI208" s="64"/>
      <c r="QDJ208" s="64"/>
      <c r="QDK208" s="64"/>
      <c r="QDL208" s="64"/>
      <c r="QDM208" s="64"/>
      <c r="QDN208" s="64"/>
      <c r="QDO208" s="64"/>
      <c r="QDP208" s="64"/>
      <c r="QDQ208" s="64"/>
      <c r="QDR208" s="64"/>
      <c r="QDS208" s="64"/>
      <c r="QDT208" s="64"/>
      <c r="QDU208" s="64"/>
      <c r="QDV208" s="64"/>
      <c r="QDW208" s="64"/>
      <c r="QDX208" s="64"/>
      <c r="QDY208" s="64"/>
      <c r="QDZ208" s="64"/>
      <c r="QEA208" s="64"/>
      <c r="QEB208" s="64"/>
      <c r="QEC208" s="64"/>
      <c r="QED208" s="64"/>
      <c r="QEE208" s="64"/>
      <c r="QEF208" s="64"/>
      <c r="QEG208" s="64"/>
      <c r="QEH208" s="64"/>
      <c r="QEI208" s="64"/>
      <c r="QEJ208" s="64"/>
      <c r="QEK208" s="64"/>
      <c r="QEL208" s="64"/>
      <c r="QEM208" s="64"/>
      <c r="QEN208" s="64"/>
      <c r="QEO208" s="64"/>
      <c r="QEP208" s="64"/>
      <c r="QEQ208" s="64"/>
      <c r="QER208" s="64"/>
      <c r="QES208" s="64"/>
      <c r="QET208" s="64"/>
      <c r="QEU208" s="64"/>
      <c r="QEV208" s="64"/>
      <c r="QEW208" s="64"/>
      <c r="QEX208" s="64"/>
      <c r="QEY208" s="64"/>
      <c r="QEZ208" s="64"/>
      <c r="QFA208" s="64"/>
      <c r="QFB208" s="64"/>
      <c r="QFC208" s="64"/>
      <c r="QFD208" s="64"/>
      <c r="QFE208" s="64"/>
      <c r="QFF208" s="64"/>
      <c r="QFG208" s="64"/>
      <c r="QFH208" s="64"/>
      <c r="QFI208" s="64"/>
      <c r="QFJ208" s="64"/>
      <c r="QFK208" s="64"/>
      <c r="QFL208" s="64"/>
      <c r="QFM208" s="64"/>
      <c r="QFN208" s="64"/>
      <c r="QFO208" s="64"/>
      <c r="QFP208" s="64"/>
      <c r="QFQ208" s="64"/>
      <c r="QFR208" s="64"/>
      <c r="QFS208" s="64"/>
      <c r="QFT208" s="64"/>
      <c r="QFU208" s="64"/>
      <c r="QFV208" s="64"/>
      <c r="QFW208" s="64"/>
      <c r="QFX208" s="64"/>
      <c r="QFY208" s="64"/>
      <c r="QFZ208" s="64"/>
      <c r="QGA208" s="64"/>
      <c r="QGB208" s="64"/>
      <c r="QGC208" s="64"/>
      <c r="QGD208" s="64"/>
      <c r="QGE208" s="64"/>
      <c r="QGF208" s="64"/>
      <c r="QGG208" s="64"/>
      <c r="QGH208" s="64"/>
      <c r="QGI208" s="64"/>
      <c r="QGJ208" s="64"/>
      <c r="QGK208" s="64"/>
      <c r="QGL208" s="64"/>
      <c r="QGM208" s="64"/>
      <c r="QGN208" s="64"/>
      <c r="QGO208" s="64"/>
      <c r="QGP208" s="64"/>
      <c r="QGQ208" s="64"/>
      <c r="QGR208" s="64"/>
      <c r="QGS208" s="64"/>
      <c r="QGT208" s="64"/>
      <c r="QGU208" s="64"/>
      <c r="QGV208" s="64"/>
      <c r="QGW208" s="64"/>
      <c r="QGX208" s="64"/>
      <c r="QGY208" s="64"/>
      <c r="QGZ208" s="64"/>
      <c r="QHA208" s="64"/>
      <c r="QHB208" s="64"/>
      <c r="QHC208" s="64"/>
      <c r="QHD208" s="64"/>
      <c r="QHE208" s="64"/>
      <c r="QHF208" s="64"/>
      <c r="QHG208" s="64"/>
      <c r="QHH208" s="64"/>
      <c r="QHI208" s="64"/>
      <c r="QHJ208" s="64"/>
      <c r="QHK208" s="64"/>
      <c r="QHL208" s="64"/>
      <c r="QHM208" s="64"/>
      <c r="QHN208" s="64"/>
      <c r="QHO208" s="64"/>
      <c r="QHP208" s="64"/>
      <c r="QHQ208" s="64"/>
      <c r="QHR208" s="64"/>
      <c r="QHS208" s="64"/>
      <c r="QHT208" s="64"/>
      <c r="QHU208" s="64"/>
      <c r="QHV208" s="64"/>
      <c r="QHW208" s="64"/>
      <c r="QHX208" s="64"/>
      <c r="QHY208" s="64"/>
      <c r="QHZ208" s="64"/>
      <c r="QIA208" s="64"/>
      <c r="QIB208" s="64"/>
      <c r="QIC208" s="64"/>
      <c r="QID208" s="64"/>
      <c r="QIE208" s="64"/>
      <c r="QIF208" s="64"/>
      <c r="QIG208" s="64"/>
      <c r="QIH208" s="64"/>
      <c r="QII208" s="64"/>
      <c r="QIJ208" s="64"/>
      <c r="QIK208" s="64"/>
      <c r="QIL208" s="64"/>
      <c r="QIM208" s="64"/>
      <c r="QIN208" s="64"/>
      <c r="QIO208" s="64"/>
      <c r="QIP208" s="64"/>
      <c r="QIQ208" s="64"/>
      <c r="QIR208" s="64"/>
      <c r="QIS208" s="64"/>
      <c r="QIT208" s="64"/>
      <c r="QIU208" s="64"/>
      <c r="QIV208" s="64"/>
      <c r="QIW208" s="64"/>
      <c r="QIX208" s="64"/>
      <c r="QIY208" s="64"/>
      <c r="QIZ208" s="64"/>
      <c r="QJA208" s="64"/>
      <c r="QJB208" s="64"/>
      <c r="QJC208" s="64"/>
      <c r="QJD208" s="64"/>
      <c r="QJE208" s="64"/>
      <c r="QJF208" s="64"/>
      <c r="QJG208" s="64"/>
      <c r="QJH208" s="64"/>
      <c r="QJI208" s="64"/>
      <c r="QJJ208" s="64"/>
      <c r="QJK208" s="64"/>
      <c r="QJL208" s="64"/>
      <c r="QJM208" s="64"/>
      <c r="QJN208" s="64"/>
      <c r="QJO208" s="64"/>
      <c r="QJP208" s="64"/>
      <c r="QJQ208" s="64"/>
      <c r="QJR208" s="64"/>
      <c r="QJS208" s="64"/>
      <c r="QJT208" s="64"/>
      <c r="QJU208" s="64"/>
      <c r="QJV208" s="64"/>
      <c r="QJW208" s="64"/>
      <c r="QJX208" s="64"/>
      <c r="QJZ208" s="64"/>
      <c r="QKB208" s="64"/>
      <c r="QKC208" s="64"/>
      <c r="QKD208" s="64"/>
      <c r="QKE208" s="64"/>
      <c r="QKF208" s="64"/>
      <c r="QKG208" s="64"/>
      <c r="QKH208" s="64"/>
      <c r="QKI208" s="64"/>
      <c r="QKN208" s="64"/>
      <c r="QKO208" s="64"/>
      <c r="QKP208" s="64"/>
      <c r="QKQ208" s="64"/>
      <c r="QKR208" s="64"/>
      <c r="QKS208" s="64"/>
      <c r="QKT208" s="64"/>
      <c r="QKU208" s="64"/>
      <c r="QKV208" s="64"/>
      <c r="QKW208" s="64"/>
      <c r="QKX208" s="64"/>
      <c r="QKY208" s="64"/>
      <c r="QKZ208" s="64"/>
      <c r="QLA208" s="64"/>
      <c r="QLB208" s="64"/>
      <c r="QLC208" s="64"/>
      <c r="QLD208" s="64"/>
      <c r="QLE208" s="64"/>
      <c r="QLF208" s="64"/>
      <c r="QLG208" s="64"/>
      <c r="QLH208" s="64"/>
      <c r="QLI208" s="64"/>
      <c r="QLJ208" s="64"/>
      <c r="QLK208" s="64"/>
      <c r="QLL208" s="64"/>
      <c r="QLM208" s="64"/>
      <c r="QLN208" s="64"/>
      <c r="QLO208" s="64"/>
      <c r="QLP208" s="64"/>
      <c r="QLQ208" s="64"/>
      <c r="QLR208" s="64"/>
      <c r="QLS208" s="64"/>
      <c r="QLT208" s="64"/>
      <c r="QLU208" s="64"/>
      <c r="QLV208" s="64"/>
      <c r="QLW208" s="64"/>
      <c r="QLX208" s="64"/>
      <c r="QLY208" s="64"/>
      <c r="QLZ208" s="64"/>
      <c r="QMA208" s="64"/>
      <c r="QMB208" s="64"/>
      <c r="QMC208" s="64"/>
      <c r="QMD208" s="64"/>
      <c r="QME208" s="64"/>
      <c r="QMF208" s="64"/>
      <c r="QMG208" s="64"/>
      <c r="QMH208" s="64"/>
      <c r="QMI208" s="64"/>
      <c r="QMJ208" s="64"/>
      <c r="QMK208" s="64"/>
      <c r="QML208" s="64"/>
      <c r="QMM208" s="64"/>
      <c r="QMN208" s="64"/>
      <c r="QMO208" s="64"/>
      <c r="QMP208" s="64"/>
      <c r="QMQ208" s="64"/>
      <c r="QMR208" s="64"/>
      <c r="QMS208" s="64"/>
      <c r="QMT208" s="64"/>
      <c r="QMU208" s="64"/>
      <c r="QMV208" s="64"/>
      <c r="QMW208" s="64"/>
      <c r="QMX208" s="64"/>
      <c r="QMY208" s="64"/>
      <c r="QMZ208" s="64"/>
      <c r="QNA208" s="64"/>
      <c r="QNB208" s="64"/>
      <c r="QNC208" s="64"/>
      <c r="QND208" s="64"/>
      <c r="QNE208" s="64"/>
      <c r="QNF208" s="64"/>
      <c r="QNG208" s="64"/>
      <c r="QNH208" s="64"/>
      <c r="QNI208" s="64"/>
      <c r="QNJ208" s="64"/>
      <c r="QNK208" s="64"/>
      <c r="QNL208" s="64"/>
      <c r="QNM208" s="64"/>
      <c r="QNN208" s="64"/>
      <c r="QNO208" s="64"/>
      <c r="QNP208" s="64"/>
      <c r="QNQ208" s="64"/>
      <c r="QNR208" s="64"/>
      <c r="QNS208" s="64"/>
      <c r="QNT208" s="64"/>
      <c r="QNU208" s="64"/>
      <c r="QNV208" s="64"/>
      <c r="QNW208" s="64"/>
      <c r="QNX208" s="64"/>
      <c r="QNY208" s="64"/>
      <c r="QNZ208" s="64"/>
      <c r="QOA208" s="64"/>
      <c r="QOB208" s="64"/>
      <c r="QOC208" s="64"/>
      <c r="QOD208" s="64"/>
      <c r="QOE208" s="64"/>
      <c r="QOF208" s="64"/>
      <c r="QOG208" s="64"/>
      <c r="QOH208" s="64"/>
      <c r="QOI208" s="64"/>
      <c r="QOJ208" s="64"/>
      <c r="QOK208" s="64"/>
      <c r="QOL208" s="64"/>
      <c r="QOM208" s="64"/>
      <c r="QON208" s="64"/>
      <c r="QOO208" s="64"/>
      <c r="QOP208" s="64"/>
      <c r="QOQ208" s="64"/>
      <c r="QOR208" s="64"/>
      <c r="QOS208" s="64"/>
      <c r="QOT208" s="64"/>
      <c r="QOU208" s="64"/>
      <c r="QOV208" s="64"/>
      <c r="QOW208" s="64"/>
      <c r="QOX208" s="64"/>
      <c r="QOY208" s="64"/>
      <c r="QOZ208" s="64"/>
      <c r="QPA208" s="64"/>
      <c r="QPB208" s="64"/>
      <c r="QPC208" s="64"/>
      <c r="QPD208" s="64"/>
      <c r="QPE208" s="64"/>
      <c r="QPF208" s="64"/>
      <c r="QPG208" s="64"/>
      <c r="QPH208" s="64"/>
      <c r="QPI208" s="64"/>
      <c r="QPJ208" s="64"/>
      <c r="QPK208" s="64"/>
      <c r="QPL208" s="64"/>
      <c r="QPM208" s="64"/>
      <c r="QPN208" s="64"/>
      <c r="QPO208" s="64"/>
      <c r="QPP208" s="64"/>
      <c r="QPQ208" s="64"/>
      <c r="QPR208" s="64"/>
      <c r="QPS208" s="64"/>
      <c r="QPT208" s="64"/>
      <c r="QPU208" s="64"/>
      <c r="QPV208" s="64"/>
      <c r="QPW208" s="64"/>
      <c r="QPX208" s="64"/>
      <c r="QPY208" s="64"/>
      <c r="QPZ208" s="64"/>
      <c r="QQA208" s="64"/>
      <c r="QQB208" s="64"/>
      <c r="QQC208" s="64"/>
      <c r="QQD208" s="64"/>
      <c r="QQE208" s="64"/>
      <c r="QQF208" s="64"/>
      <c r="QQG208" s="64"/>
      <c r="QQH208" s="64"/>
      <c r="QQI208" s="64"/>
      <c r="QQJ208" s="64"/>
      <c r="QQK208" s="64"/>
      <c r="QQL208" s="64"/>
      <c r="QQM208" s="64"/>
      <c r="QQN208" s="64"/>
      <c r="QQO208" s="64"/>
      <c r="QQP208" s="64"/>
      <c r="QQQ208" s="64"/>
      <c r="QQR208" s="64"/>
      <c r="QQS208" s="64"/>
      <c r="QQT208" s="64"/>
      <c r="QQU208" s="64"/>
      <c r="QQV208" s="64"/>
      <c r="QQW208" s="64"/>
      <c r="QQX208" s="64"/>
      <c r="QQY208" s="64"/>
      <c r="QQZ208" s="64"/>
      <c r="QRA208" s="64"/>
      <c r="QRB208" s="64"/>
      <c r="QRC208" s="64"/>
      <c r="QRD208" s="64"/>
      <c r="QRE208" s="64"/>
      <c r="QRF208" s="64"/>
      <c r="QRG208" s="64"/>
      <c r="QRH208" s="64"/>
      <c r="QRI208" s="64"/>
      <c r="QRJ208" s="64"/>
      <c r="QRK208" s="64"/>
      <c r="QRL208" s="64"/>
      <c r="QRM208" s="64"/>
      <c r="QRN208" s="64"/>
      <c r="QRO208" s="64"/>
      <c r="QRP208" s="64"/>
      <c r="QRQ208" s="64"/>
      <c r="QRR208" s="64"/>
      <c r="QRS208" s="64"/>
      <c r="QRT208" s="64"/>
      <c r="QRU208" s="64"/>
      <c r="QRV208" s="64"/>
      <c r="QRW208" s="64"/>
      <c r="QRX208" s="64"/>
      <c r="QRY208" s="64"/>
      <c r="QRZ208" s="64"/>
      <c r="QSA208" s="64"/>
      <c r="QSB208" s="64"/>
      <c r="QSC208" s="64"/>
      <c r="QSD208" s="64"/>
      <c r="QSE208" s="64"/>
      <c r="QSF208" s="64"/>
      <c r="QSG208" s="64"/>
      <c r="QSH208" s="64"/>
      <c r="QSI208" s="64"/>
      <c r="QSJ208" s="64"/>
      <c r="QSK208" s="64"/>
      <c r="QSL208" s="64"/>
      <c r="QSM208" s="64"/>
      <c r="QSN208" s="64"/>
      <c r="QSO208" s="64"/>
      <c r="QSP208" s="64"/>
      <c r="QSQ208" s="64"/>
      <c r="QSR208" s="64"/>
      <c r="QSS208" s="64"/>
      <c r="QST208" s="64"/>
      <c r="QSU208" s="64"/>
      <c r="QSV208" s="64"/>
      <c r="QSW208" s="64"/>
      <c r="QSX208" s="64"/>
      <c r="QSY208" s="64"/>
      <c r="QSZ208" s="64"/>
      <c r="QTA208" s="64"/>
      <c r="QTB208" s="64"/>
      <c r="QTC208" s="64"/>
      <c r="QTD208" s="64"/>
      <c r="QTE208" s="64"/>
      <c r="QTF208" s="64"/>
      <c r="QTG208" s="64"/>
      <c r="QTH208" s="64"/>
      <c r="QTI208" s="64"/>
      <c r="QTJ208" s="64"/>
      <c r="QTK208" s="64"/>
      <c r="QTL208" s="64"/>
      <c r="QTM208" s="64"/>
      <c r="QTN208" s="64"/>
      <c r="QTO208" s="64"/>
      <c r="QTP208" s="64"/>
      <c r="QTQ208" s="64"/>
      <c r="QTR208" s="64"/>
      <c r="QTS208" s="64"/>
      <c r="QTT208" s="64"/>
      <c r="QTV208" s="64"/>
      <c r="QTX208" s="64"/>
      <c r="QTY208" s="64"/>
      <c r="QTZ208" s="64"/>
      <c r="QUA208" s="64"/>
      <c r="QUB208" s="64"/>
      <c r="QUC208" s="64"/>
      <c r="QUD208" s="64"/>
      <c r="QUE208" s="64"/>
      <c r="QUJ208" s="64"/>
      <c r="QUK208" s="64"/>
      <c r="QUL208" s="64"/>
      <c r="QUM208" s="64"/>
      <c r="QUN208" s="64"/>
      <c r="QUO208" s="64"/>
      <c r="QUP208" s="64"/>
      <c r="QUQ208" s="64"/>
      <c r="QUR208" s="64"/>
      <c r="QUS208" s="64"/>
      <c r="QUT208" s="64"/>
      <c r="QUU208" s="64"/>
      <c r="QUV208" s="64"/>
      <c r="QUW208" s="64"/>
      <c r="QUX208" s="64"/>
      <c r="QUY208" s="64"/>
      <c r="QUZ208" s="64"/>
      <c r="QVA208" s="64"/>
      <c r="QVB208" s="64"/>
      <c r="QVC208" s="64"/>
      <c r="QVD208" s="64"/>
      <c r="QVE208" s="64"/>
      <c r="QVF208" s="64"/>
      <c r="QVG208" s="64"/>
      <c r="QVH208" s="64"/>
      <c r="QVI208" s="64"/>
      <c r="QVJ208" s="64"/>
      <c r="QVK208" s="64"/>
      <c r="QVL208" s="64"/>
      <c r="QVM208" s="64"/>
      <c r="QVN208" s="64"/>
      <c r="QVO208" s="64"/>
      <c r="QVP208" s="64"/>
      <c r="QVQ208" s="64"/>
      <c r="QVR208" s="64"/>
      <c r="QVS208" s="64"/>
      <c r="QVT208" s="64"/>
      <c r="QVU208" s="64"/>
      <c r="QVV208" s="64"/>
      <c r="QVW208" s="64"/>
      <c r="QVX208" s="64"/>
      <c r="QVY208" s="64"/>
      <c r="QVZ208" s="64"/>
      <c r="QWA208" s="64"/>
      <c r="QWB208" s="64"/>
      <c r="QWC208" s="64"/>
      <c r="QWD208" s="64"/>
      <c r="QWE208" s="64"/>
      <c r="QWF208" s="64"/>
      <c r="QWG208" s="64"/>
      <c r="QWH208" s="64"/>
      <c r="QWI208" s="64"/>
      <c r="QWJ208" s="64"/>
      <c r="QWK208" s="64"/>
      <c r="QWL208" s="64"/>
      <c r="QWM208" s="64"/>
      <c r="QWN208" s="64"/>
      <c r="QWO208" s="64"/>
      <c r="QWP208" s="64"/>
      <c r="QWQ208" s="64"/>
      <c r="QWR208" s="64"/>
      <c r="QWS208" s="64"/>
      <c r="QWT208" s="64"/>
      <c r="QWU208" s="64"/>
      <c r="QWV208" s="64"/>
      <c r="QWW208" s="64"/>
      <c r="QWX208" s="64"/>
      <c r="QWY208" s="64"/>
      <c r="QWZ208" s="64"/>
      <c r="QXA208" s="64"/>
      <c r="QXB208" s="64"/>
      <c r="QXC208" s="64"/>
      <c r="QXD208" s="64"/>
      <c r="QXE208" s="64"/>
      <c r="QXF208" s="64"/>
      <c r="QXG208" s="64"/>
      <c r="QXH208" s="64"/>
      <c r="QXI208" s="64"/>
      <c r="QXJ208" s="64"/>
      <c r="QXK208" s="64"/>
      <c r="QXL208" s="64"/>
      <c r="QXM208" s="64"/>
      <c r="QXN208" s="64"/>
      <c r="QXO208" s="64"/>
      <c r="QXP208" s="64"/>
      <c r="QXQ208" s="64"/>
      <c r="QXR208" s="64"/>
      <c r="QXS208" s="64"/>
      <c r="QXT208" s="64"/>
      <c r="QXU208" s="64"/>
      <c r="QXV208" s="64"/>
      <c r="QXW208" s="64"/>
      <c r="QXX208" s="64"/>
      <c r="QXY208" s="64"/>
      <c r="QXZ208" s="64"/>
      <c r="QYA208" s="64"/>
      <c r="QYB208" s="64"/>
      <c r="QYC208" s="64"/>
      <c r="QYD208" s="64"/>
      <c r="QYE208" s="64"/>
      <c r="QYF208" s="64"/>
      <c r="QYG208" s="64"/>
      <c r="QYH208" s="64"/>
      <c r="QYI208" s="64"/>
      <c r="QYJ208" s="64"/>
      <c r="QYK208" s="64"/>
      <c r="QYL208" s="64"/>
      <c r="QYM208" s="64"/>
      <c r="QYN208" s="64"/>
      <c r="QYO208" s="64"/>
      <c r="QYP208" s="64"/>
      <c r="QYQ208" s="64"/>
      <c r="QYR208" s="64"/>
      <c r="QYS208" s="64"/>
      <c r="QYT208" s="64"/>
      <c r="QYU208" s="64"/>
      <c r="QYV208" s="64"/>
      <c r="QYW208" s="64"/>
      <c r="QYX208" s="64"/>
      <c r="QYY208" s="64"/>
      <c r="QYZ208" s="64"/>
      <c r="QZA208" s="64"/>
      <c r="QZB208" s="64"/>
      <c r="QZC208" s="64"/>
      <c r="QZD208" s="64"/>
      <c r="QZE208" s="64"/>
      <c r="QZF208" s="64"/>
      <c r="QZG208" s="64"/>
      <c r="QZH208" s="64"/>
      <c r="QZI208" s="64"/>
      <c r="QZJ208" s="64"/>
      <c r="QZK208" s="64"/>
      <c r="QZL208" s="64"/>
      <c r="QZM208" s="64"/>
      <c r="QZN208" s="64"/>
      <c r="QZO208" s="64"/>
      <c r="QZP208" s="64"/>
      <c r="QZQ208" s="64"/>
      <c r="QZR208" s="64"/>
      <c r="QZS208" s="64"/>
      <c r="QZT208" s="64"/>
      <c r="QZU208" s="64"/>
      <c r="QZV208" s="64"/>
      <c r="QZW208" s="64"/>
      <c r="QZX208" s="64"/>
      <c r="QZY208" s="64"/>
      <c r="QZZ208" s="64"/>
      <c r="RAA208" s="64"/>
      <c r="RAB208" s="64"/>
      <c r="RAC208" s="64"/>
      <c r="RAD208" s="64"/>
      <c r="RAE208" s="64"/>
      <c r="RAF208" s="64"/>
      <c r="RAG208" s="64"/>
      <c r="RAH208" s="64"/>
      <c r="RAI208" s="64"/>
      <c r="RAJ208" s="64"/>
      <c r="RAK208" s="64"/>
      <c r="RAL208" s="64"/>
      <c r="RAM208" s="64"/>
      <c r="RAN208" s="64"/>
      <c r="RAO208" s="64"/>
      <c r="RAP208" s="64"/>
      <c r="RAQ208" s="64"/>
      <c r="RAR208" s="64"/>
      <c r="RAS208" s="64"/>
      <c r="RAT208" s="64"/>
      <c r="RAU208" s="64"/>
      <c r="RAV208" s="64"/>
      <c r="RAW208" s="64"/>
      <c r="RAX208" s="64"/>
      <c r="RAY208" s="64"/>
      <c r="RAZ208" s="64"/>
      <c r="RBA208" s="64"/>
      <c r="RBB208" s="64"/>
      <c r="RBC208" s="64"/>
      <c r="RBD208" s="64"/>
      <c r="RBE208" s="64"/>
      <c r="RBF208" s="64"/>
      <c r="RBG208" s="64"/>
      <c r="RBH208" s="64"/>
      <c r="RBI208" s="64"/>
      <c r="RBJ208" s="64"/>
      <c r="RBK208" s="64"/>
      <c r="RBL208" s="64"/>
      <c r="RBM208" s="64"/>
      <c r="RBN208" s="64"/>
      <c r="RBO208" s="64"/>
      <c r="RBP208" s="64"/>
      <c r="RBQ208" s="64"/>
      <c r="RBR208" s="64"/>
      <c r="RBS208" s="64"/>
      <c r="RBT208" s="64"/>
      <c r="RBU208" s="64"/>
      <c r="RBV208" s="64"/>
      <c r="RBW208" s="64"/>
      <c r="RBX208" s="64"/>
      <c r="RBY208" s="64"/>
      <c r="RBZ208" s="64"/>
      <c r="RCA208" s="64"/>
      <c r="RCB208" s="64"/>
      <c r="RCC208" s="64"/>
      <c r="RCD208" s="64"/>
      <c r="RCE208" s="64"/>
      <c r="RCF208" s="64"/>
      <c r="RCG208" s="64"/>
      <c r="RCH208" s="64"/>
      <c r="RCI208" s="64"/>
      <c r="RCJ208" s="64"/>
      <c r="RCK208" s="64"/>
      <c r="RCL208" s="64"/>
      <c r="RCM208" s="64"/>
      <c r="RCN208" s="64"/>
      <c r="RCO208" s="64"/>
      <c r="RCP208" s="64"/>
      <c r="RCQ208" s="64"/>
      <c r="RCR208" s="64"/>
      <c r="RCS208" s="64"/>
      <c r="RCT208" s="64"/>
      <c r="RCU208" s="64"/>
      <c r="RCV208" s="64"/>
      <c r="RCW208" s="64"/>
      <c r="RCX208" s="64"/>
      <c r="RCY208" s="64"/>
      <c r="RCZ208" s="64"/>
      <c r="RDA208" s="64"/>
      <c r="RDB208" s="64"/>
      <c r="RDC208" s="64"/>
      <c r="RDD208" s="64"/>
      <c r="RDE208" s="64"/>
      <c r="RDF208" s="64"/>
      <c r="RDG208" s="64"/>
      <c r="RDH208" s="64"/>
      <c r="RDI208" s="64"/>
      <c r="RDJ208" s="64"/>
      <c r="RDK208" s="64"/>
      <c r="RDL208" s="64"/>
      <c r="RDM208" s="64"/>
      <c r="RDN208" s="64"/>
      <c r="RDO208" s="64"/>
      <c r="RDP208" s="64"/>
      <c r="RDR208" s="64"/>
      <c r="RDT208" s="64"/>
      <c r="RDU208" s="64"/>
      <c r="RDV208" s="64"/>
      <c r="RDW208" s="64"/>
      <c r="RDX208" s="64"/>
      <c r="RDY208" s="64"/>
      <c r="RDZ208" s="64"/>
      <c r="REA208" s="64"/>
      <c r="REF208" s="64"/>
      <c r="REG208" s="64"/>
      <c r="REH208" s="64"/>
      <c r="REI208" s="64"/>
      <c r="REJ208" s="64"/>
      <c r="REK208" s="64"/>
      <c r="REL208" s="64"/>
      <c r="REM208" s="64"/>
      <c r="REN208" s="64"/>
      <c r="REO208" s="64"/>
      <c r="REP208" s="64"/>
      <c r="REQ208" s="64"/>
      <c r="RER208" s="64"/>
      <c r="RES208" s="64"/>
      <c r="RET208" s="64"/>
      <c r="REU208" s="64"/>
      <c r="REV208" s="64"/>
      <c r="REW208" s="64"/>
      <c r="REX208" s="64"/>
      <c r="REY208" s="64"/>
      <c r="REZ208" s="64"/>
      <c r="RFA208" s="64"/>
      <c r="RFB208" s="64"/>
      <c r="RFC208" s="64"/>
      <c r="RFD208" s="64"/>
      <c r="RFE208" s="64"/>
      <c r="RFF208" s="64"/>
      <c r="RFG208" s="64"/>
      <c r="RFH208" s="64"/>
      <c r="RFI208" s="64"/>
      <c r="RFJ208" s="64"/>
      <c r="RFK208" s="64"/>
      <c r="RFL208" s="64"/>
      <c r="RFM208" s="64"/>
      <c r="RFN208" s="64"/>
      <c r="RFO208" s="64"/>
      <c r="RFP208" s="64"/>
      <c r="RFQ208" s="64"/>
      <c r="RFR208" s="64"/>
      <c r="RFS208" s="64"/>
      <c r="RFT208" s="64"/>
      <c r="RFU208" s="64"/>
      <c r="RFV208" s="64"/>
      <c r="RFW208" s="64"/>
      <c r="RFX208" s="64"/>
      <c r="RFY208" s="64"/>
      <c r="RFZ208" s="64"/>
      <c r="RGA208" s="64"/>
      <c r="RGB208" s="64"/>
      <c r="RGC208" s="64"/>
      <c r="RGD208" s="64"/>
      <c r="RGE208" s="64"/>
      <c r="RGF208" s="64"/>
      <c r="RGG208" s="64"/>
      <c r="RGH208" s="64"/>
      <c r="RGI208" s="64"/>
      <c r="RGJ208" s="64"/>
      <c r="RGK208" s="64"/>
      <c r="RGL208" s="64"/>
      <c r="RGM208" s="64"/>
      <c r="RGN208" s="64"/>
      <c r="RGO208" s="64"/>
      <c r="RGP208" s="64"/>
      <c r="RGQ208" s="64"/>
      <c r="RGR208" s="64"/>
      <c r="RGS208" s="64"/>
      <c r="RGT208" s="64"/>
      <c r="RGU208" s="64"/>
      <c r="RGV208" s="64"/>
      <c r="RGW208" s="64"/>
      <c r="RGX208" s="64"/>
      <c r="RGY208" s="64"/>
      <c r="RGZ208" s="64"/>
      <c r="RHA208" s="64"/>
      <c r="RHB208" s="64"/>
      <c r="RHC208" s="64"/>
      <c r="RHD208" s="64"/>
      <c r="RHE208" s="64"/>
      <c r="RHF208" s="64"/>
      <c r="RHG208" s="64"/>
      <c r="RHH208" s="64"/>
      <c r="RHI208" s="64"/>
      <c r="RHJ208" s="64"/>
      <c r="RHK208" s="64"/>
      <c r="RHL208" s="64"/>
      <c r="RHM208" s="64"/>
      <c r="RHN208" s="64"/>
      <c r="RHO208" s="64"/>
      <c r="RHP208" s="64"/>
      <c r="RHQ208" s="64"/>
      <c r="RHR208" s="64"/>
      <c r="RHS208" s="64"/>
      <c r="RHT208" s="64"/>
      <c r="RHU208" s="64"/>
      <c r="RHV208" s="64"/>
      <c r="RHW208" s="64"/>
      <c r="RHX208" s="64"/>
      <c r="RHY208" s="64"/>
      <c r="RHZ208" s="64"/>
      <c r="RIA208" s="64"/>
      <c r="RIB208" s="64"/>
      <c r="RIC208" s="64"/>
      <c r="RID208" s="64"/>
      <c r="RIE208" s="64"/>
      <c r="RIF208" s="64"/>
      <c r="RIG208" s="64"/>
      <c r="RIH208" s="64"/>
      <c r="RII208" s="64"/>
      <c r="RIJ208" s="64"/>
      <c r="RIK208" s="64"/>
      <c r="RIL208" s="64"/>
      <c r="RIM208" s="64"/>
      <c r="RIN208" s="64"/>
      <c r="RIO208" s="64"/>
      <c r="RIP208" s="64"/>
      <c r="RIQ208" s="64"/>
      <c r="RIR208" s="64"/>
      <c r="RIS208" s="64"/>
      <c r="RIT208" s="64"/>
      <c r="RIU208" s="64"/>
      <c r="RIV208" s="64"/>
      <c r="RIW208" s="64"/>
      <c r="RIX208" s="64"/>
      <c r="RIY208" s="64"/>
      <c r="RIZ208" s="64"/>
      <c r="RJA208" s="64"/>
      <c r="RJB208" s="64"/>
      <c r="RJC208" s="64"/>
      <c r="RJD208" s="64"/>
      <c r="RJE208" s="64"/>
      <c r="RJF208" s="64"/>
      <c r="RJG208" s="64"/>
      <c r="RJH208" s="64"/>
      <c r="RJI208" s="64"/>
      <c r="RJJ208" s="64"/>
      <c r="RJK208" s="64"/>
      <c r="RJL208" s="64"/>
      <c r="RJM208" s="64"/>
      <c r="RJN208" s="64"/>
      <c r="RJO208" s="64"/>
      <c r="RJP208" s="64"/>
      <c r="RJQ208" s="64"/>
      <c r="RJR208" s="64"/>
      <c r="RJS208" s="64"/>
      <c r="RJT208" s="64"/>
      <c r="RJU208" s="64"/>
      <c r="RJV208" s="64"/>
      <c r="RJW208" s="64"/>
      <c r="RJX208" s="64"/>
      <c r="RJY208" s="64"/>
      <c r="RJZ208" s="64"/>
      <c r="RKA208" s="64"/>
      <c r="RKB208" s="64"/>
      <c r="RKC208" s="64"/>
      <c r="RKD208" s="64"/>
      <c r="RKE208" s="64"/>
      <c r="RKF208" s="64"/>
      <c r="RKG208" s="64"/>
      <c r="RKH208" s="64"/>
      <c r="RKI208" s="64"/>
      <c r="RKJ208" s="64"/>
      <c r="RKK208" s="64"/>
      <c r="RKL208" s="64"/>
      <c r="RKM208" s="64"/>
      <c r="RKN208" s="64"/>
      <c r="RKO208" s="64"/>
      <c r="RKP208" s="64"/>
      <c r="RKQ208" s="64"/>
      <c r="RKR208" s="64"/>
      <c r="RKS208" s="64"/>
      <c r="RKT208" s="64"/>
      <c r="RKU208" s="64"/>
      <c r="RKV208" s="64"/>
      <c r="RKW208" s="64"/>
      <c r="RKX208" s="64"/>
      <c r="RKY208" s="64"/>
      <c r="RKZ208" s="64"/>
      <c r="RLA208" s="64"/>
      <c r="RLB208" s="64"/>
      <c r="RLC208" s="64"/>
      <c r="RLD208" s="64"/>
      <c r="RLE208" s="64"/>
      <c r="RLF208" s="64"/>
      <c r="RLG208" s="64"/>
      <c r="RLH208" s="64"/>
      <c r="RLI208" s="64"/>
      <c r="RLJ208" s="64"/>
      <c r="RLK208" s="64"/>
      <c r="RLL208" s="64"/>
      <c r="RLM208" s="64"/>
      <c r="RLN208" s="64"/>
      <c r="RLO208" s="64"/>
      <c r="RLP208" s="64"/>
      <c r="RLQ208" s="64"/>
      <c r="RLR208" s="64"/>
      <c r="RLS208" s="64"/>
      <c r="RLT208" s="64"/>
      <c r="RLU208" s="64"/>
      <c r="RLV208" s="64"/>
      <c r="RLW208" s="64"/>
      <c r="RLX208" s="64"/>
      <c r="RLY208" s="64"/>
      <c r="RLZ208" s="64"/>
      <c r="RMA208" s="64"/>
      <c r="RMB208" s="64"/>
      <c r="RMC208" s="64"/>
      <c r="RMD208" s="64"/>
      <c r="RME208" s="64"/>
      <c r="RMF208" s="64"/>
      <c r="RMG208" s="64"/>
      <c r="RMH208" s="64"/>
      <c r="RMI208" s="64"/>
      <c r="RMJ208" s="64"/>
      <c r="RMK208" s="64"/>
      <c r="RML208" s="64"/>
      <c r="RMM208" s="64"/>
      <c r="RMN208" s="64"/>
      <c r="RMO208" s="64"/>
      <c r="RMP208" s="64"/>
      <c r="RMQ208" s="64"/>
      <c r="RMR208" s="64"/>
      <c r="RMS208" s="64"/>
      <c r="RMT208" s="64"/>
      <c r="RMU208" s="64"/>
      <c r="RMV208" s="64"/>
      <c r="RMW208" s="64"/>
      <c r="RMX208" s="64"/>
      <c r="RMY208" s="64"/>
      <c r="RMZ208" s="64"/>
      <c r="RNA208" s="64"/>
      <c r="RNB208" s="64"/>
      <c r="RNC208" s="64"/>
      <c r="RND208" s="64"/>
      <c r="RNE208" s="64"/>
      <c r="RNF208" s="64"/>
      <c r="RNG208" s="64"/>
      <c r="RNH208" s="64"/>
      <c r="RNI208" s="64"/>
      <c r="RNJ208" s="64"/>
      <c r="RNK208" s="64"/>
      <c r="RNL208" s="64"/>
      <c r="RNN208" s="64"/>
      <c r="RNP208" s="64"/>
      <c r="RNQ208" s="64"/>
      <c r="RNR208" s="64"/>
      <c r="RNS208" s="64"/>
      <c r="RNT208" s="64"/>
      <c r="RNU208" s="64"/>
      <c r="RNV208" s="64"/>
      <c r="RNW208" s="64"/>
      <c r="ROB208" s="64"/>
      <c r="ROC208" s="64"/>
      <c r="ROD208" s="64"/>
      <c r="ROE208" s="64"/>
      <c r="ROF208" s="64"/>
      <c r="ROG208" s="64"/>
      <c r="ROH208" s="64"/>
      <c r="ROI208" s="64"/>
      <c r="ROJ208" s="64"/>
      <c r="ROK208" s="64"/>
      <c r="ROL208" s="64"/>
      <c r="ROM208" s="64"/>
      <c r="RON208" s="64"/>
      <c r="ROO208" s="64"/>
      <c r="ROP208" s="64"/>
      <c r="ROQ208" s="64"/>
      <c r="ROR208" s="64"/>
      <c r="ROS208" s="64"/>
      <c r="ROT208" s="64"/>
      <c r="ROU208" s="64"/>
      <c r="ROV208" s="64"/>
      <c r="ROW208" s="64"/>
      <c r="ROX208" s="64"/>
      <c r="ROY208" s="64"/>
      <c r="ROZ208" s="64"/>
      <c r="RPA208" s="64"/>
      <c r="RPB208" s="64"/>
      <c r="RPC208" s="64"/>
      <c r="RPD208" s="64"/>
      <c r="RPE208" s="64"/>
      <c r="RPF208" s="64"/>
      <c r="RPG208" s="64"/>
      <c r="RPH208" s="64"/>
      <c r="RPI208" s="64"/>
      <c r="RPJ208" s="64"/>
      <c r="RPK208" s="64"/>
      <c r="RPL208" s="64"/>
      <c r="RPM208" s="64"/>
      <c r="RPN208" s="64"/>
      <c r="RPO208" s="64"/>
      <c r="RPP208" s="64"/>
      <c r="RPQ208" s="64"/>
      <c r="RPR208" s="64"/>
      <c r="RPS208" s="64"/>
      <c r="RPT208" s="64"/>
      <c r="RPU208" s="64"/>
      <c r="RPV208" s="64"/>
      <c r="RPW208" s="64"/>
      <c r="RPX208" s="64"/>
      <c r="RPY208" s="64"/>
      <c r="RPZ208" s="64"/>
      <c r="RQA208" s="64"/>
      <c r="RQB208" s="64"/>
      <c r="RQC208" s="64"/>
      <c r="RQD208" s="64"/>
      <c r="RQE208" s="64"/>
      <c r="RQF208" s="64"/>
      <c r="RQG208" s="64"/>
      <c r="RQH208" s="64"/>
      <c r="RQI208" s="64"/>
      <c r="RQJ208" s="64"/>
      <c r="RQK208" s="64"/>
      <c r="RQL208" s="64"/>
      <c r="RQM208" s="64"/>
      <c r="RQN208" s="64"/>
      <c r="RQO208" s="64"/>
      <c r="RQP208" s="64"/>
      <c r="RQQ208" s="64"/>
      <c r="RQR208" s="64"/>
      <c r="RQS208" s="64"/>
      <c r="RQT208" s="64"/>
      <c r="RQU208" s="64"/>
      <c r="RQV208" s="64"/>
      <c r="RQW208" s="64"/>
      <c r="RQX208" s="64"/>
      <c r="RQY208" s="64"/>
      <c r="RQZ208" s="64"/>
      <c r="RRA208" s="64"/>
      <c r="RRB208" s="64"/>
      <c r="RRC208" s="64"/>
      <c r="RRD208" s="64"/>
      <c r="RRE208" s="64"/>
      <c r="RRF208" s="64"/>
      <c r="RRG208" s="64"/>
      <c r="RRH208" s="64"/>
      <c r="RRI208" s="64"/>
      <c r="RRJ208" s="64"/>
      <c r="RRK208" s="64"/>
      <c r="RRL208" s="64"/>
      <c r="RRM208" s="64"/>
      <c r="RRN208" s="64"/>
      <c r="RRO208" s="64"/>
      <c r="RRP208" s="64"/>
      <c r="RRQ208" s="64"/>
      <c r="RRR208" s="64"/>
      <c r="RRS208" s="64"/>
      <c r="RRT208" s="64"/>
      <c r="RRU208" s="64"/>
      <c r="RRV208" s="64"/>
      <c r="RRW208" s="64"/>
      <c r="RRX208" s="64"/>
      <c r="RRY208" s="64"/>
      <c r="RRZ208" s="64"/>
      <c r="RSA208" s="64"/>
      <c r="RSB208" s="64"/>
      <c r="RSC208" s="64"/>
      <c r="RSD208" s="64"/>
      <c r="RSE208" s="64"/>
      <c r="RSF208" s="64"/>
      <c r="RSG208" s="64"/>
      <c r="RSH208" s="64"/>
      <c r="RSI208" s="64"/>
      <c r="RSJ208" s="64"/>
      <c r="RSK208" s="64"/>
      <c r="RSL208" s="64"/>
      <c r="RSM208" s="64"/>
      <c r="RSN208" s="64"/>
      <c r="RSO208" s="64"/>
      <c r="RSP208" s="64"/>
      <c r="RSQ208" s="64"/>
      <c r="RSR208" s="64"/>
      <c r="RSS208" s="64"/>
      <c r="RST208" s="64"/>
      <c r="RSU208" s="64"/>
      <c r="RSV208" s="64"/>
      <c r="RSW208" s="64"/>
      <c r="RSX208" s="64"/>
      <c r="RSY208" s="64"/>
      <c r="RSZ208" s="64"/>
      <c r="RTA208" s="64"/>
      <c r="RTB208" s="64"/>
      <c r="RTC208" s="64"/>
      <c r="RTD208" s="64"/>
      <c r="RTE208" s="64"/>
      <c r="RTF208" s="64"/>
      <c r="RTG208" s="64"/>
      <c r="RTH208" s="64"/>
      <c r="RTI208" s="64"/>
      <c r="RTJ208" s="64"/>
      <c r="RTK208" s="64"/>
      <c r="RTL208" s="64"/>
      <c r="RTM208" s="64"/>
      <c r="RTN208" s="64"/>
      <c r="RTO208" s="64"/>
      <c r="RTP208" s="64"/>
      <c r="RTQ208" s="64"/>
      <c r="RTR208" s="64"/>
      <c r="RTS208" s="64"/>
      <c r="RTT208" s="64"/>
      <c r="RTU208" s="64"/>
      <c r="RTV208" s="64"/>
      <c r="RTW208" s="64"/>
      <c r="RTX208" s="64"/>
      <c r="RTY208" s="64"/>
      <c r="RTZ208" s="64"/>
      <c r="RUA208" s="64"/>
      <c r="RUB208" s="64"/>
      <c r="RUC208" s="64"/>
      <c r="RUD208" s="64"/>
      <c r="RUE208" s="64"/>
      <c r="RUF208" s="64"/>
      <c r="RUG208" s="64"/>
      <c r="RUH208" s="64"/>
      <c r="RUI208" s="64"/>
      <c r="RUJ208" s="64"/>
      <c r="RUK208" s="64"/>
      <c r="RUL208" s="64"/>
      <c r="RUM208" s="64"/>
      <c r="RUN208" s="64"/>
      <c r="RUO208" s="64"/>
      <c r="RUP208" s="64"/>
      <c r="RUQ208" s="64"/>
      <c r="RUR208" s="64"/>
      <c r="RUS208" s="64"/>
      <c r="RUT208" s="64"/>
      <c r="RUU208" s="64"/>
      <c r="RUV208" s="64"/>
      <c r="RUW208" s="64"/>
      <c r="RUX208" s="64"/>
      <c r="RUY208" s="64"/>
      <c r="RUZ208" s="64"/>
      <c r="RVA208" s="64"/>
      <c r="RVB208" s="64"/>
      <c r="RVC208" s="64"/>
      <c r="RVD208" s="64"/>
      <c r="RVE208" s="64"/>
      <c r="RVF208" s="64"/>
      <c r="RVG208" s="64"/>
      <c r="RVH208" s="64"/>
      <c r="RVI208" s="64"/>
      <c r="RVJ208" s="64"/>
      <c r="RVK208" s="64"/>
      <c r="RVL208" s="64"/>
      <c r="RVM208" s="64"/>
      <c r="RVN208" s="64"/>
      <c r="RVO208" s="64"/>
      <c r="RVP208" s="64"/>
      <c r="RVQ208" s="64"/>
      <c r="RVR208" s="64"/>
      <c r="RVS208" s="64"/>
      <c r="RVT208" s="64"/>
      <c r="RVU208" s="64"/>
      <c r="RVV208" s="64"/>
      <c r="RVW208" s="64"/>
      <c r="RVX208" s="64"/>
      <c r="RVY208" s="64"/>
      <c r="RVZ208" s="64"/>
      <c r="RWA208" s="64"/>
      <c r="RWB208" s="64"/>
      <c r="RWC208" s="64"/>
      <c r="RWD208" s="64"/>
      <c r="RWE208" s="64"/>
      <c r="RWF208" s="64"/>
      <c r="RWG208" s="64"/>
      <c r="RWH208" s="64"/>
      <c r="RWI208" s="64"/>
      <c r="RWJ208" s="64"/>
      <c r="RWK208" s="64"/>
      <c r="RWL208" s="64"/>
      <c r="RWM208" s="64"/>
      <c r="RWN208" s="64"/>
      <c r="RWO208" s="64"/>
      <c r="RWP208" s="64"/>
      <c r="RWQ208" s="64"/>
      <c r="RWR208" s="64"/>
      <c r="RWS208" s="64"/>
      <c r="RWT208" s="64"/>
      <c r="RWU208" s="64"/>
      <c r="RWV208" s="64"/>
      <c r="RWW208" s="64"/>
      <c r="RWX208" s="64"/>
      <c r="RWY208" s="64"/>
      <c r="RWZ208" s="64"/>
      <c r="RXA208" s="64"/>
      <c r="RXB208" s="64"/>
      <c r="RXC208" s="64"/>
      <c r="RXD208" s="64"/>
      <c r="RXE208" s="64"/>
      <c r="RXF208" s="64"/>
      <c r="RXG208" s="64"/>
      <c r="RXH208" s="64"/>
      <c r="RXJ208" s="64"/>
      <c r="RXL208" s="64"/>
      <c r="RXM208" s="64"/>
      <c r="RXN208" s="64"/>
      <c r="RXO208" s="64"/>
      <c r="RXP208" s="64"/>
      <c r="RXQ208" s="64"/>
      <c r="RXR208" s="64"/>
      <c r="RXS208" s="64"/>
      <c r="RXX208" s="64"/>
      <c r="RXY208" s="64"/>
      <c r="RXZ208" s="64"/>
      <c r="RYA208" s="64"/>
      <c r="RYB208" s="64"/>
      <c r="RYC208" s="64"/>
      <c r="RYD208" s="64"/>
      <c r="RYE208" s="64"/>
      <c r="RYF208" s="64"/>
      <c r="RYG208" s="64"/>
      <c r="RYH208" s="64"/>
      <c r="RYI208" s="64"/>
      <c r="RYJ208" s="64"/>
      <c r="RYK208" s="64"/>
      <c r="RYL208" s="64"/>
      <c r="RYM208" s="64"/>
      <c r="RYN208" s="64"/>
      <c r="RYO208" s="64"/>
      <c r="RYP208" s="64"/>
      <c r="RYQ208" s="64"/>
      <c r="RYR208" s="64"/>
      <c r="RYS208" s="64"/>
      <c r="RYT208" s="64"/>
      <c r="RYU208" s="64"/>
      <c r="RYV208" s="64"/>
      <c r="RYW208" s="64"/>
      <c r="RYX208" s="64"/>
      <c r="RYY208" s="64"/>
      <c r="RYZ208" s="64"/>
      <c r="RZA208" s="64"/>
      <c r="RZB208" s="64"/>
      <c r="RZC208" s="64"/>
      <c r="RZD208" s="64"/>
      <c r="RZE208" s="64"/>
      <c r="RZF208" s="64"/>
      <c r="RZG208" s="64"/>
      <c r="RZH208" s="64"/>
      <c r="RZI208" s="64"/>
      <c r="RZJ208" s="64"/>
      <c r="RZK208" s="64"/>
      <c r="RZL208" s="64"/>
      <c r="RZM208" s="64"/>
      <c r="RZN208" s="64"/>
      <c r="RZO208" s="64"/>
      <c r="RZP208" s="64"/>
      <c r="RZQ208" s="64"/>
      <c r="RZR208" s="64"/>
      <c r="RZS208" s="64"/>
      <c r="RZT208" s="64"/>
      <c r="RZU208" s="64"/>
      <c r="RZV208" s="64"/>
      <c r="RZW208" s="64"/>
      <c r="RZX208" s="64"/>
      <c r="RZY208" s="64"/>
      <c r="RZZ208" s="64"/>
      <c r="SAA208" s="64"/>
      <c r="SAB208" s="64"/>
      <c r="SAC208" s="64"/>
      <c r="SAD208" s="64"/>
      <c r="SAE208" s="64"/>
      <c r="SAF208" s="64"/>
      <c r="SAG208" s="64"/>
      <c r="SAH208" s="64"/>
      <c r="SAI208" s="64"/>
      <c r="SAJ208" s="64"/>
      <c r="SAK208" s="64"/>
      <c r="SAL208" s="64"/>
      <c r="SAM208" s="64"/>
      <c r="SAN208" s="64"/>
      <c r="SAO208" s="64"/>
      <c r="SAP208" s="64"/>
      <c r="SAQ208" s="64"/>
      <c r="SAR208" s="64"/>
      <c r="SAS208" s="64"/>
      <c r="SAT208" s="64"/>
      <c r="SAU208" s="64"/>
      <c r="SAV208" s="64"/>
      <c r="SAW208" s="64"/>
      <c r="SAX208" s="64"/>
      <c r="SAY208" s="64"/>
      <c r="SAZ208" s="64"/>
      <c r="SBA208" s="64"/>
      <c r="SBB208" s="64"/>
      <c r="SBC208" s="64"/>
      <c r="SBD208" s="64"/>
      <c r="SBE208" s="64"/>
      <c r="SBF208" s="64"/>
      <c r="SBG208" s="64"/>
      <c r="SBH208" s="64"/>
      <c r="SBI208" s="64"/>
      <c r="SBJ208" s="64"/>
      <c r="SBK208" s="64"/>
      <c r="SBL208" s="64"/>
      <c r="SBM208" s="64"/>
      <c r="SBN208" s="64"/>
      <c r="SBO208" s="64"/>
      <c r="SBP208" s="64"/>
      <c r="SBQ208" s="64"/>
      <c r="SBR208" s="64"/>
      <c r="SBS208" s="64"/>
      <c r="SBT208" s="64"/>
      <c r="SBU208" s="64"/>
      <c r="SBV208" s="64"/>
      <c r="SBW208" s="64"/>
      <c r="SBX208" s="64"/>
      <c r="SBY208" s="64"/>
      <c r="SBZ208" s="64"/>
      <c r="SCA208" s="64"/>
      <c r="SCB208" s="64"/>
      <c r="SCC208" s="64"/>
      <c r="SCD208" s="64"/>
      <c r="SCE208" s="64"/>
      <c r="SCF208" s="64"/>
      <c r="SCG208" s="64"/>
      <c r="SCH208" s="64"/>
      <c r="SCI208" s="64"/>
      <c r="SCJ208" s="64"/>
      <c r="SCK208" s="64"/>
      <c r="SCL208" s="64"/>
      <c r="SCM208" s="64"/>
      <c r="SCN208" s="64"/>
      <c r="SCO208" s="64"/>
      <c r="SCP208" s="64"/>
      <c r="SCQ208" s="64"/>
      <c r="SCR208" s="64"/>
      <c r="SCS208" s="64"/>
      <c r="SCT208" s="64"/>
      <c r="SCU208" s="64"/>
      <c r="SCV208" s="64"/>
      <c r="SCW208" s="64"/>
      <c r="SCX208" s="64"/>
      <c r="SCY208" s="64"/>
      <c r="SCZ208" s="64"/>
      <c r="SDA208" s="64"/>
      <c r="SDB208" s="64"/>
      <c r="SDC208" s="64"/>
      <c r="SDD208" s="64"/>
      <c r="SDE208" s="64"/>
      <c r="SDF208" s="64"/>
      <c r="SDG208" s="64"/>
      <c r="SDH208" s="64"/>
      <c r="SDI208" s="64"/>
      <c r="SDJ208" s="64"/>
      <c r="SDK208" s="64"/>
      <c r="SDL208" s="64"/>
      <c r="SDM208" s="64"/>
      <c r="SDN208" s="64"/>
      <c r="SDO208" s="64"/>
      <c r="SDP208" s="64"/>
      <c r="SDQ208" s="64"/>
      <c r="SDR208" s="64"/>
      <c r="SDS208" s="64"/>
      <c r="SDT208" s="64"/>
      <c r="SDU208" s="64"/>
      <c r="SDV208" s="64"/>
      <c r="SDW208" s="64"/>
      <c r="SDX208" s="64"/>
      <c r="SDY208" s="64"/>
      <c r="SDZ208" s="64"/>
      <c r="SEA208" s="64"/>
      <c r="SEB208" s="64"/>
      <c r="SEC208" s="64"/>
      <c r="SED208" s="64"/>
      <c r="SEE208" s="64"/>
      <c r="SEF208" s="64"/>
      <c r="SEG208" s="64"/>
      <c r="SEH208" s="64"/>
      <c r="SEI208" s="64"/>
      <c r="SEJ208" s="64"/>
      <c r="SEK208" s="64"/>
      <c r="SEL208" s="64"/>
      <c r="SEM208" s="64"/>
      <c r="SEN208" s="64"/>
      <c r="SEO208" s="64"/>
      <c r="SEP208" s="64"/>
      <c r="SEQ208" s="64"/>
      <c r="SER208" s="64"/>
      <c r="SES208" s="64"/>
      <c r="SET208" s="64"/>
      <c r="SEU208" s="64"/>
      <c r="SEV208" s="64"/>
      <c r="SEW208" s="64"/>
      <c r="SEX208" s="64"/>
      <c r="SEY208" s="64"/>
      <c r="SEZ208" s="64"/>
      <c r="SFA208" s="64"/>
      <c r="SFB208" s="64"/>
      <c r="SFC208" s="64"/>
      <c r="SFD208" s="64"/>
      <c r="SFE208" s="64"/>
      <c r="SFF208" s="64"/>
      <c r="SFG208" s="64"/>
      <c r="SFH208" s="64"/>
      <c r="SFI208" s="64"/>
      <c r="SFJ208" s="64"/>
      <c r="SFK208" s="64"/>
      <c r="SFL208" s="64"/>
      <c r="SFM208" s="64"/>
      <c r="SFN208" s="64"/>
      <c r="SFO208" s="64"/>
      <c r="SFP208" s="64"/>
      <c r="SFQ208" s="64"/>
      <c r="SFR208" s="64"/>
      <c r="SFS208" s="64"/>
      <c r="SFT208" s="64"/>
      <c r="SFU208" s="64"/>
      <c r="SFV208" s="64"/>
      <c r="SFW208" s="64"/>
      <c r="SFX208" s="64"/>
      <c r="SFY208" s="64"/>
      <c r="SFZ208" s="64"/>
      <c r="SGA208" s="64"/>
      <c r="SGB208" s="64"/>
      <c r="SGC208" s="64"/>
      <c r="SGD208" s="64"/>
      <c r="SGE208" s="64"/>
      <c r="SGF208" s="64"/>
      <c r="SGG208" s="64"/>
      <c r="SGH208" s="64"/>
      <c r="SGI208" s="64"/>
      <c r="SGJ208" s="64"/>
      <c r="SGK208" s="64"/>
      <c r="SGL208" s="64"/>
      <c r="SGM208" s="64"/>
      <c r="SGN208" s="64"/>
      <c r="SGO208" s="64"/>
      <c r="SGP208" s="64"/>
      <c r="SGQ208" s="64"/>
      <c r="SGR208" s="64"/>
      <c r="SGS208" s="64"/>
      <c r="SGT208" s="64"/>
      <c r="SGU208" s="64"/>
      <c r="SGV208" s="64"/>
      <c r="SGW208" s="64"/>
      <c r="SGX208" s="64"/>
      <c r="SGY208" s="64"/>
      <c r="SGZ208" s="64"/>
      <c r="SHA208" s="64"/>
      <c r="SHB208" s="64"/>
      <c r="SHC208" s="64"/>
      <c r="SHD208" s="64"/>
      <c r="SHF208" s="64"/>
      <c r="SHH208" s="64"/>
      <c r="SHI208" s="64"/>
      <c r="SHJ208" s="64"/>
      <c r="SHK208" s="64"/>
      <c r="SHL208" s="64"/>
      <c r="SHM208" s="64"/>
      <c r="SHN208" s="64"/>
      <c r="SHO208" s="64"/>
      <c r="SHT208" s="64"/>
      <c r="SHU208" s="64"/>
      <c r="SHV208" s="64"/>
      <c r="SHW208" s="64"/>
      <c r="SHX208" s="64"/>
      <c r="SHY208" s="64"/>
      <c r="SHZ208" s="64"/>
      <c r="SIA208" s="64"/>
      <c r="SIB208" s="64"/>
      <c r="SIC208" s="64"/>
      <c r="SID208" s="64"/>
      <c r="SIE208" s="64"/>
      <c r="SIF208" s="64"/>
      <c r="SIG208" s="64"/>
      <c r="SIH208" s="64"/>
      <c r="SII208" s="64"/>
      <c r="SIJ208" s="64"/>
      <c r="SIK208" s="64"/>
      <c r="SIL208" s="64"/>
      <c r="SIM208" s="64"/>
      <c r="SIN208" s="64"/>
      <c r="SIO208" s="64"/>
      <c r="SIP208" s="64"/>
      <c r="SIQ208" s="64"/>
      <c r="SIR208" s="64"/>
      <c r="SIS208" s="64"/>
      <c r="SIT208" s="64"/>
      <c r="SIU208" s="64"/>
      <c r="SIV208" s="64"/>
      <c r="SIW208" s="64"/>
      <c r="SIX208" s="64"/>
      <c r="SIY208" s="64"/>
      <c r="SIZ208" s="64"/>
      <c r="SJA208" s="64"/>
      <c r="SJB208" s="64"/>
      <c r="SJC208" s="64"/>
      <c r="SJD208" s="64"/>
      <c r="SJE208" s="64"/>
      <c r="SJF208" s="64"/>
      <c r="SJG208" s="64"/>
      <c r="SJH208" s="64"/>
      <c r="SJI208" s="64"/>
      <c r="SJJ208" s="64"/>
      <c r="SJK208" s="64"/>
      <c r="SJL208" s="64"/>
      <c r="SJM208" s="64"/>
      <c r="SJN208" s="64"/>
      <c r="SJO208" s="64"/>
      <c r="SJP208" s="64"/>
      <c r="SJQ208" s="64"/>
      <c r="SJR208" s="64"/>
      <c r="SJS208" s="64"/>
      <c r="SJT208" s="64"/>
      <c r="SJU208" s="64"/>
      <c r="SJV208" s="64"/>
      <c r="SJW208" s="64"/>
      <c r="SJX208" s="64"/>
      <c r="SJY208" s="64"/>
      <c r="SJZ208" s="64"/>
      <c r="SKA208" s="64"/>
      <c r="SKB208" s="64"/>
      <c r="SKC208" s="64"/>
      <c r="SKD208" s="64"/>
      <c r="SKE208" s="64"/>
      <c r="SKF208" s="64"/>
      <c r="SKG208" s="64"/>
      <c r="SKH208" s="64"/>
      <c r="SKI208" s="64"/>
      <c r="SKJ208" s="64"/>
      <c r="SKK208" s="64"/>
      <c r="SKL208" s="64"/>
      <c r="SKM208" s="64"/>
      <c r="SKN208" s="64"/>
      <c r="SKO208" s="64"/>
      <c r="SKP208" s="64"/>
      <c r="SKQ208" s="64"/>
      <c r="SKR208" s="64"/>
      <c r="SKS208" s="64"/>
      <c r="SKT208" s="64"/>
      <c r="SKU208" s="64"/>
      <c r="SKV208" s="64"/>
      <c r="SKW208" s="64"/>
      <c r="SKX208" s="64"/>
      <c r="SKY208" s="64"/>
      <c r="SKZ208" s="64"/>
      <c r="SLA208" s="64"/>
      <c r="SLB208" s="64"/>
      <c r="SLC208" s="64"/>
      <c r="SLD208" s="64"/>
      <c r="SLE208" s="64"/>
      <c r="SLF208" s="64"/>
      <c r="SLG208" s="64"/>
      <c r="SLH208" s="64"/>
      <c r="SLI208" s="64"/>
      <c r="SLJ208" s="64"/>
      <c r="SLK208" s="64"/>
      <c r="SLL208" s="64"/>
      <c r="SLM208" s="64"/>
      <c r="SLN208" s="64"/>
      <c r="SLO208" s="64"/>
      <c r="SLP208" s="64"/>
      <c r="SLQ208" s="64"/>
      <c r="SLR208" s="64"/>
      <c r="SLS208" s="64"/>
      <c r="SLT208" s="64"/>
      <c r="SLU208" s="64"/>
      <c r="SLV208" s="64"/>
      <c r="SLW208" s="64"/>
      <c r="SLX208" s="64"/>
      <c r="SLY208" s="64"/>
      <c r="SLZ208" s="64"/>
      <c r="SMA208" s="64"/>
      <c r="SMB208" s="64"/>
      <c r="SMC208" s="64"/>
      <c r="SMD208" s="64"/>
      <c r="SME208" s="64"/>
      <c r="SMF208" s="64"/>
      <c r="SMG208" s="64"/>
      <c r="SMH208" s="64"/>
      <c r="SMI208" s="64"/>
      <c r="SMJ208" s="64"/>
      <c r="SMK208" s="64"/>
      <c r="SML208" s="64"/>
      <c r="SMM208" s="64"/>
      <c r="SMN208" s="64"/>
      <c r="SMO208" s="64"/>
      <c r="SMP208" s="64"/>
      <c r="SMQ208" s="64"/>
      <c r="SMR208" s="64"/>
      <c r="SMS208" s="64"/>
      <c r="SMT208" s="64"/>
      <c r="SMU208" s="64"/>
      <c r="SMV208" s="64"/>
      <c r="SMW208" s="64"/>
      <c r="SMX208" s="64"/>
      <c r="SMY208" s="64"/>
      <c r="SMZ208" s="64"/>
      <c r="SNA208" s="64"/>
      <c r="SNB208" s="64"/>
      <c r="SNC208" s="64"/>
      <c r="SND208" s="64"/>
      <c r="SNE208" s="64"/>
      <c r="SNF208" s="64"/>
      <c r="SNG208" s="64"/>
      <c r="SNH208" s="64"/>
      <c r="SNI208" s="64"/>
      <c r="SNJ208" s="64"/>
      <c r="SNK208" s="64"/>
      <c r="SNL208" s="64"/>
      <c r="SNM208" s="64"/>
      <c r="SNN208" s="64"/>
      <c r="SNO208" s="64"/>
      <c r="SNP208" s="64"/>
      <c r="SNQ208" s="64"/>
      <c r="SNR208" s="64"/>
      <c r="SNS208" s="64"/>
      <c r="SNT208" s="64"/>
      <c r="SNU208" s="64"/>
      <c r="SNV208" s="64"/>
      <c r="SNW208" s="64"/>
      <c r="SNX208" s="64"/>
      <c r="SNY208" s="64"/>
      <c r="SNZ208" s="64"/>
      <c r="SOA208" s="64"/>
      <c r="SOB208" s="64"/>
      <c r="SOC208" s="64"/>
      <c r="SOD208" s="64"/>
      <c r="SOE208" s="64"/>
      <c r="SOF208" s="64"/>
      <c r="SOG208" s="64"/>
      <c r="SOH208" s="64"/>
      <c r="SOI208" s="64"/>
      <c r="SOJ208" s="64"/>
      <c r="SOK208" s="64"/>
      <c r="SOL208" s="64"/>
      <c r="SOM208" s="64"/>
      <c r="SON208" s="64"/>
      <c r="SOO208" s="64"/>
      <c r="SOP208" s="64"/>
      <c r="SOQ208" s="64"/>
      <c r="SOR208" s="64"/>
      <c r="SOS208" s="64"/>
      <c r="SOT208" s="64"/>
      <c r="SOU208" s="64"/>
      <c r="SOV208" s="64"/>
      <c r="SOW208" s="64"/>
      <c r="SOX208" s="64"/>
      <c r="SOY208" s="64"/>
      <c r="SOZ208" s="64"/>
      <c r="SPA208" s="64"/>
      <c r="SPB208" s="64"/>
      <c r="SPC208" s="64"/>
      <c r="SPD208" s="64"/>
      <c r="SPE208" s="64"/>
      <c r="SPF208" s="64"/>
      <c r="SPG208" s="64"/>
      <c r="SPH208" s="64"/>
      <c r="SPI208" s="64"/>
      <c r="SPJ208" s="64"/>
      <c r="SPK208" s="64"/>
      <c r="SPL208" s="64"/>
      <c r="SPM208" s="64"/>
      <c r="SPN208" s="64"/>
      <c r="SPO208" s="64"/>
      <c r="SPP208" s="64"/>
      <c r="SPQ208" s="64"/>
      <c r="SPR208" s="64"/>
      <c r="SPS208" s="64"/>
      <c r="SPT208" s="64"/>
      <c r="SPU208" s="64"/>
      <c r="SPV208" s="64"/>
      <c r="SPW208" s="64"/>
      <c r="SPX208" s="64"/>
      <c r="SPY208" s="64"/>
      <c r="SPZ208" s="64"/>
      <c r="SQA208" s="64"/>
      <c r="SQB208" s="64"/>
      <c r="SQC208" s="64"/>
      <c r="SQD208" s="64"/>
      <c r="SQE208" s="64"/>
      <c r="SQF208" s="64"/>
      <c r="SQG208" s="64"/>
      <c r="SQH208" s="64"/>
      <c r="SQI208" s="64"/>
      <c r="SQJ208" s="64"/>
      <c r="SQK208" s="64"/>
      <c r="SQL208" s="64"/>
      <c r="SQM208" s="64"/>
      <c r="SQN208" s="64"/>
      <c r="SQO208" s="64"/>
      <c r="SQP208" s="64"/>
      <c r="SQQ208" s="64"/>
      <c r="SQR208" s="64"/>
      <c r="SQS208" s="64"/>
      <c r="SQT208" s="64"/>
      <c r="SQU208" s="64"/>
      <c r="SQV208" s="64"/>
      <c r="SQW208" s="64"/>
      <c r="SQX208" s="64"/>
      <c r="SQY208" s="64"/>
      <c r="SQZ208" s="64"/>
      <c r="SRB208" s="64"/>
      <c r="SRD208" s="64"/>
      <c r="SRE208" s="64"/>
      <c r="SRF208" s="64"/>
      <c r="SRG208" s="64"/>
      <c r="SRH208" s="64"/>
      <c r="SRI208" s="64"/>
      <c r="SRJ208" s="64"/>
      <c r="SRK208" s="64"/>
      <c r="SRP208" s="64"/>
      <c r="SRQ208" s="64"/>
      <c r="SRR208" s="64"/>
      <c r="SRS208" s="64"/>
      <c r="SRT208" s="64"/>
      <c r="SRU208" s="64"/>
      <c r="SRV208" s="64"/>
      <c r="SRW208" s="64"/>
      <c r="SRX208" s="64"/>
      <c r="SRY208" s="64"/>
      <c r="SRZ208" s="64"/>
      <c r="SSA208" s="64"/>
      <c r="SSB208" s="64"/>
      <c r="SSC208" s="64"/>
      <c r="SSD208" s="64"/>
      <c r="SSE208" s="64"/>
      <c r="SSF208" s="64"/>
      <c r="SSG208" s="64"/>
      <c r="SSH208" s="64"/>
      <c r="SSI208" s="64"/>
      <c r="SSJ208" s="64"/>
      <c r="SSK208" s="64"/>
      <c r="SSL208" s="64"/>
      <c r="SSM208" s="64"/>
      <c r="SSN208" s="64"/>
      <c r="SSO208" s="64"/>
      <c r="SSP208" s="64"/>
      <c r="SSQ208" s="64"/>
      <c r="SSR208" s="64"/>
      <c r="SSS208" s="64"/>
      <c r="SST208" s="64"/>
      <c r="SSU208" s="64"/>
      <c r="SSV208" s="64"/>
      <c r="SSW208" s="64"/>
      <c r="SSX208" s="64"/>
      <c r="SSY208" s="64"/>
      <c r="SSZ208" s="64"/>
      <c r="STA208" s="64"/>
      <c r="STB208" s="64"/>
      <c r="STC208" s="64"/>
      <c r="STD208" s="64"/>
      <c r="STE208" s="64"/>
      <c r="STF208" s="64"/>
      <c r="STG208" s="64"/>
      <c r="STH208" s="64"/>
      <c r="STI208" s="64"/>
      <c r="STJ208" s="64"/>
      <c r="STK208" s="64"/>
      <c r="STL208" s="64"/>
      <c r="STM208" s="64"/>
      <c r="STN208" s="64"/>
      <c r="STO208" s="64"/>
      <c r="STP208" s="64"/>
      <c r="STQ208" s="64"/>
      <c r="STR208" s="64"/>
      <c r="STS208" s="64"/>
      <c r="STT208" s="64"/>
      <c r="STU208" s="64"/>
      <c r="STV208" s="64"/>
      <c r="STW208" s="64"/>
      <c r="STX208" s="64"/>
      <c r="STY208" s="64"/>
      <c r="STZ208" s="64"/>
      <c r="SUA208" s="64"/>
      <c r="SUB208" s="64"/>
      <c r="SUC208" s="64"/>
      <c r="SUD208" s="64"/>
      <c r="SUE208" s="64"/>
      <c r="SUF208" s="64"/>
      <c r="SUG208" s="64"/>
      <c r="SUH208" s="64"/>
      <c r="SUI208" s="64"/>
      <c r="SUJ208" s="64"/>
      <c r="SUK208" s="64"/>
      <c r="SUL208" s="64"/>
      <c r="SUM208" s="64"/>
      <c r="SUN208" s="64"/>
      <c r="SUO208" s="64"/>
      <c r="SUP208" s="64"/>
      <c r="SUQ208" s="64"/>
      <c r="SUR208" s="64"/>
      <c r="SUS208" s="64"/>
      <c r="SUT208" s="64"/>
      <c r="SUU208" s="64"/>
      <c r="SUV208" s="64"/>
      <c r="SUW208" s="64"/>
      <c r="SUX208" s="64"/>
      <c r="SUY208" s="64"/>
      <c r="SUZ208" s="64"/>
      <c r="SVA208" s="64"/>
      <c r="SVB208" s="64"/>
      <c r="SVC208" s="64"/>
      <c r="SVD208" s="64"/>
      <c r="SVE208" s="64"/>
      <c r="SVF208" s="64"/>
      <c r="SVG208" s="64"/>
      <c r="SVH208" s="64"/>
      <c r="SVI208" s="64"/>
      <c r="SVJ208" s="64"/>
      <c r="SVK208" s="64"/>
      <c r="SVL208" s="64"/>
      <c r="SVM208" s="64"/>
      <c r="SVN208" s="64"/>
      <c r="SVO208" s="64"/>
      <c r="SVP208" s="64"/>
      <c r="SVQ208" s="64"/>
      <c r="SVR208" s="64"/>
      <c r="SVS208" s="64"/>
      <c r="SVT208" s="64"/>
      <c r="SVU208" s="64"/>
      <c r="SVV208" s="64"/>
      <c r="SVW208" s="64"/>
      <c r="SVX208" s="64"/>
      <c r="SVY208" s="64"/>
      <c r="SVZ208" s="64"/>
      <c r="SWA208" s="64"/>
      <c r="SWB208" s="64"/>
      <c r="SWC208" s="64"/>
      <c r="SWD208" s="64"/>
      <c r="SWE208" s="64"/>
      <c r="SWF208" s="64"/>
      <c r="SWG208" s="64"/>
      <c r="SWH208" s="64"/>
      <c r="SWI208" s="64"/>
      <c r="SWJ208" s="64"/>
      <c r="SWK208" s="64"/>
      <c r="SWL208" s="64"/>
      <c r="SWM208" s="64"/>
      <c r="SWN208" s="64"/>
      <c r="SWO208" s="64"/>
      <c r="SWP208" s="64"/>
      <c r="SWQ208" s="64"/>
      <c r="SWR208" s="64"/>
      <c r="SWS208" s="64"/>
      <c r="SWT208" s="64"/>
      <c r="SWU208" s="64"/>
      <c r="SWV208" s="64"/>
      <c r="SWW208" s="64"/>
      <c r="SWX208" s="64"/>
      <c r="SWY208" s="64"/>
      <c r="SWZ208" s="64"/>
      <c r="SXA208" s="64"/>
      <c r="SXB208" s="64"/>
      <c r="SXC208" s="64"/>
      <c r="SXD208" s="64"/>
      <c r="SXE208" s="64"/>
      <c r="SXF208" s="64"/>
      <c r="SXG208" s="64"/>
      <c r="SXH208" s="64"/>
      <c r="SXI208" s="64"/>
      <c r="SXJ208" s="64"/>
      <c r="SXK208" s="64"/>
      <c r="SXL208" s="64"/>
      <c r="SXM208" s="64"/>
      <c r="SXN208" s="64"/>
      <c r="SXO208" s="64"/>
      <c r="SXP208" s="64"/>
      <c r="SXQ208" s="64"/>
      <c r="SXR208" s="64"/>
      <c r="SXS208" s="64"/>
      <c r="SXT208" s="64"/>
      <c r="SXU208" s="64"/>
      <c r="SXV208" s="64"/>
      <c r="SXW208" s="64"/>
      <c r="SXX208" s="64"/>
      <c r="SXY208" s="64"/>
      <c r="SXZ208" s="64"/>
      <c r="SYA208" s="64"/>
      <c r="SYB208" s="64"/>
      <c r="SYC208" s="64"/>
      <c r="SYD208" s="64"/>
      <c r="SYE208" s="64"/>
      <c r="SYF208" s="64"/>
      <c r="SYG208" s="64"/>
      <c r="SYH208" s="64"/>
      <c r="SYI208" s="64"/>
      <c r="SYJ208" s="64"/>
      <c r="SYK208" s="64"/>
      <c r="SYL208" s="64"/>
      <c r="SYM208" s="64"/>
      <c r="SYN208" s="64"/>
      <c r="SYO208" s="64"/>
      <c r="SYP208" s="64"/>
      <c r="SYQ208" s="64"/>
      <c r="SYR208" s="64"/>
      <c r="SYS208" s="64"/>
      <c r="SYT208" s="64"/>
      <c r="SYU208" s="64"/>
      <c r="SYV208" s="64"/>
      <c r="SYW208" s="64"/>
      <c r="SYX208" s="64"/>
      <c r="SYY208" s="64"/>
      <c r="SYZ208" s="64"/>
      <c r="SZA208" s="64"/>
      <c r="SZB208" s="64"/>
      <c r="SZC208" s="64"/>
      <c r="SZD208" s="64"/>
      <c r="SZE208" s="64"/>
      <c r="SZF208" s="64"/>
      <c r="SZG208" s="64"/>
      <c r="SZH208" s="64"/>
      <c r="SZI208" s="64"/>
      <c r="SZJ208" s="64"/>
      <c r="SZK208" s="64"/>
      <c r="SZL208" s="64"/>
      <c r="SZM208" s="64"/>
      <c r="SZN208" s="64"/>
      <c r="SZO208" s="64"/>
      <c r="SZP208" s="64"/>
      <c r="SZQ208" s="64"/>
      <c r="SZR208" s="64"/>
      <c r="SZS208" s="64"/>
      <c r="SZT208" s="64"/>
      <c r="SZU208" s="64"/>
      <c r="SZV208" s="64"/>
      <c r="SZW208" s="64"/>
      <c r="SZX208" s="64"/>
      <c r="SZY208" s="64"/>
      <c r="SZZ208" s="64"/>
      <c r="TAA208" s="64"/>
      <c r="TAB208" s="64"/>
      <c r="TAC208" s="64"/>
      <c r="TAD208" s="64"/>
      <c r="TAE208" s="64"/>
      <c r="TAF208" s="64"/>
      <c r="TAG208" s="64"/>
      <c r="TAH208" s="64"/>
      <c r="TAI208" s="64"/>
      <c r="TAJ208" s="64"/>
      <c r="TAK208" s="64"/>
      <c r="TAL208" s="64"/>
      <c r="TAM208" s="64"/>
      <c r="TAN208" s="64"/>
      <c r="TAO208" s="64"/>
      <c r="TAP208" s="64"/>
      <c r="TAQ208" s="64"/>
      <c r="TAR208" s="64"/>
      <c r="TAS208" s="64"/>
      <c r="TAT208" s="64"/>
      <c r="TAU208" s="64"/>
      <c r="TAV208" s="64"/>
      <c r="TAX208" s="64"/>
      <c r="TAZ208" s="64"/>
      <c r="TBA208" s="64"/>
      <c r="TBB208" s="64"/>
      <c r="TBC208" s="64"/>
      <c r="TBD208" s="64"/>
      <c r="TBE208" s="64"/>
      <c r="TBF208" s="64"/>
      <c r="TBG208" s="64"/>
      <c r="TBL208" s="64"/>
      <c r="TBM208" s="64"/>
      <c r="TBN208" s="64"/>
      <c r="TBO208" s="64"/>
      <c r="TBP208" s="64"/>
      <c r="TBQ208" s="64"/>
      <c r="TBR208" s="64"/>
      <c r="TBS208" s="64"/>
      <c r="TBT208" s="64"/>
      <c r="TBU208" s="64"/>
      <c r="TBV208" s="64"/>
      <c r="TBW208" s="64"/>
      <c r="TBX208" s="64"/>
      <c r="TBY208" s="64"/>
      <c r="TBZ208" s="64"/>
      <c r="TCA208" s="64"/>
      <c r="TCB208" s="64"/>
      <c r="TCC208" s="64"/>
      <c r="TCD208" s="64"/>
      <c r="TCE208" s="64"/>
      <c r="TCF208" s="64"/>
      <c r="TCG208" s="64"/>
      <c r="TCH208" s="64"/>
      <c r="TCI208" s="64"/>
      <c r="TCJ208" s="64"/>
      <c r="TCK208" s="64"/>
      <c r="TCL208" s="64"/>
      <c r="TCM208" s="64"/>
      <c r="TCN208" s="64"/>
      <c r="TCO208" s="64"/>
      <c r="TCP208" s="64"/>
      <c r="TCQ208" s="64"/>
      <c r="TCR208" s="64"/>
      <c r="TCS208" s="64"/>
      <c r="TCT208" s="64"/>
      <c r="TCU208" s="64"/>
      <c r="TCV208" s="64"/>
      <c r="TCW208" s="64"/>
      <c r="TCX208" s="64"/>
      <c r="TCY208" s="64"/>
      <c r="TCZ208" s="64"/>
      <c r="TDA208" s="64"/>
      <c r="TDB208" s="64"/>
      <c r="TDC208" s="64"/>
      <c r="TDD208" s="64"/>
      <c r="TDE208" s="64"/>
      <c r="TDF208" s="64"/>
      <c r="TDG208" s="64"/>
      <c r="TDH208" s="64"/>
      <c r="TDI208" s="64"/>
      <c r="TDJ208" s="64"/>
      <c r="TDK208" s="64"/>
      <c r="TDL208" s="64"/>
      <c r="TDM208" s="64"/>
      <c r="TDN208" s="64"/>
      <c r="TDO208" s="64"/>
      <c r="TDP208" s="64"/>
      <c r="TDQ208" s="64"/>
      <c r="TDR208" s="64"/>
      <c r="TDS208" s="64"/>
      <c r="TDT208" s="64"/>
      <c r="TDU208" s="64"/>
      <c r="TDV208" s="64"/>
      <c r="TDW208" s="64"/>
      <c r="TDX208" s="64"/>
      <c r="TDY208" s="64"/>
      <c r="TDZ208" s="64"/>
      <c r="TEA208" s="64"/>
      <c r="TEB208" s="64"/>
      <c r="TEC208" s="64"/>
      <c r="TED208" s="64"/>
      <c r="TEE208" s="64"/>
      <c r="TEF208" s="64"/>
      <c r="TEG208" s="64"/>
      <c r="TEH208" s="64"/>
      <c r="TEI208" s="64"/>
      <c r="TEJ208" s="64"/>
      <c r="TEK208" s="64"/>
      <c r="TEL208" s="64"/>
      <c r="TEM208" s="64"/>
      <c r="TEN208" s="64"/>
      <c r="TEO208" s="64"/>
      <c r="TEP208" s="64"/>
      <c r="TEQ208" s="64"/>
      <c r="TER208" s="64"/>
      <c r="TES208" s="64"/>
      <c r="TET208" s="64"/>
      <c r="TEU208" s="64"/>
      <c r="TEV208" s="64"/>
      <c r="TEW208" s="64"/>
      <c r="TEX208" s="64"/>
      <c r="TEY208" s="64"/>
      <c r="TEZ208" s="64"/>
      <c r="TFA208" s="64"/>
      <c r="TFB208" s="64"/>
      <c r="TFC208" s="64"/>
      <c r="TFD208" s="64"/>
      <c r="TFE208" s="64"/>
      <c r="TFF208" s="64"/>
      <c r="TFG208" s="64"/>
      <c r="TFH208" s="64"/>
      <c r="TFI208" s="64"/>
      <c r="TFJ208" s="64"/>
      <c r="TFK208" s="64"/>
      <c r="TFL208" s="64"/>
      <c r="TFM208" s="64"/>
      <c r="TFN208" s="64"/>
      <c r="TFO208" s="64"/>
      <c r="TFP208" s="64"/>
      <c r="TFQ208" s="64"/>
      <c r="TFR208" s="64"/>
      <c r="TFS208" s="64"/>
      <c r="TFT208" s="64"/>
      <c r="TFU208" s="64"/>
      <c r="TFV208" s="64"/>
      <c r="TFW208" s="64"/>
      <c r="TFX208" s="64"/>
      <c r="TFY208" s="64"/>
      <c r="TFZ208" s="64"/>
      <c r="TGA208" s="64"/>
      <c r="TGB208" s="64"/>
      <c r="TGC208" s="64"/>
      <c r="TGD208" s="64"/>
      <c r="TGE208" s="64"/>
      <c r="TGF208" s="64"/>
      <c r="TGG208" s="64"/>
      <c r="TGH208" s="64"/>
      <c r="TGI208" s="64"/>
      <c r="TGJ208" s="64"/>
      <c r="TGK208" s="64"/>
      <c r="TGL208" s="64"/>
      <c r="TGM208" s="64"/>
      <c r="TGN208" s="64"/>
      <c r="TGO208" s="64"/>
      <c r="TGP208" s="64"/>
      <c r="TGQ208" s="64"/>
      <c r="TGR208" s="64"/>
      <c r="TGS208" s="64"/>
      <c r="TGT208" s="64"/>
      <c r="TGU208" s="64"/>
      <c r="TGV208" s="64"/>
      <c r="TGW208" s="64"/>
      <c r="TGX208" s="64"/>
      <c r="TGY208" s="64"/>
      <c r="TGZ208" s="64"/>
      <c r="THA208" s="64"/>
      <c r="THB208" s="64"/>
      <c r="THC208" s="64"/>
      <c r="THD208" s="64"/>
      <c r="THE208" s="64"/>
      <c r="THF208" s="64"/>
      <c r="THG208" s="64"/>
      <c r="THH208" s="64"/>
      <c r="THI208" s="64"/>
      <c r="THJ208" s="64"/>
      <c r="THK208" s="64"/>
      <c r="THL208" s="64"/>
      <c r="THM208" s="64"/>
      <c r="THN208" s="64"/>
      <c r="THO208" s="64"/>
      <c r="THP208" s="64"/>
      <c r="THQ208" s="64"/>
      <c r="THR208" s="64"/>
      <c r="THS208" s="64"/>
      <c r="THT208" s="64"/>
      <c r="THU208" s="64"/>
      <c r="THV208" s="64"/>
      <c r="THW208" s="64"/>
      <c r="THX208" s="64"/>
      <c r="THY208" s="64"/>
      <c r="THZ208" s="64"/>
      <c r="TIA208" s="64"/>
      <c r="TIB208" s="64"/>
      <c r="TIC208" s="64"/>
      <c r="TID208" s="64"/>
      <c r="TIE208" s="64"/>
      <c r="TIF208" s="64"/>
      <c r="TIG208" s="64"/>
      <c r="TIH208" s="64"/>
      <c r="TII208" s="64"/>
      <c r="TIJ208" s="64"/>
      <c r="TIK208" s="64"/>
      <c r="TIL208" s="64"/>
      <c r="TIM208" s="64"/>
      <c r="TIN208" s="64"/>
      <c r="TIO208" s="64"/>
      <c r="TIP208" s="64"/>
      <c r="TIQ208" s="64"/>
      <c r="TIR208" s="64"/>
      <c r="TIS208" s="64"/>
      <c r="TIT208" s="64"/>
      <c r="TIU208" s="64"/>
      <c r="TIV208" s="64"/>
      <c r="TIW208" s="64"/>
      <c r="TIX208" s="64"/>
      <c r="TIY208" s="64"/>
      <c r="TIZ208" s="64"/>
      <c r="TJA208" s="64"/>
      <c r="TJB208" s="64"/>
      <c r="TJC208" s="64"/>
      <c r="TJD208" s="64"/>
      <c r="TJE208" s="64"/>
      <c r="TJF208" s="64"/>
      <c r="TJG208" s="64"/>
      <c r="TJH208" s="64"/>
      <c r="TJI208" s="64"/>
      <c r="TJJ208" s="64"/>
      <c r="TJK208" s="64"/>
      <c r="TJL208" s="64"/>
      <c r="TJM208" s="64"/>
      <c r="TJN208" s="64"/>
      <c r="TJO208" s="64"/>
      <c r="TJP208" s="64"/>
      <c r="TJQ208" s="64"/>
      <c r="TJR208" s="64"/>
      <c r="TJS208" s="64"/>
      <c r="TJT208" s="64"/>
      <c r="TJU208" s="64"/>
      <c r="TJV208" s="64"/>
      <c r="TJW208" s="64"/>
      <c r="TJX208" s="64"/>
      <c r="TJY208" s="64"/>
      <c r="TJZ208" s="64"/>
      <c r="TKA208" s="64"/>
      <c r="TKB208" s="64"/>
      <c r="TKC208" s="64"/>
      <c r="TKD208" s="64"/>
      <c r="TKE208" s="64"/>
      <c r="TKF208" s="64"/>
      <c r="TKG208" s="64"/>
      <c r="TKH208" s="64"/>
      <c r="TKI208" s="64"/>
      <c r="TKJ208" s="64"/>
      <c r="TKK208" s="64"/>
      <c r="TKL208" s="64"/>
      <c r="TKM208" s="64"/>
      <c r="TKN208" s="64"/>
      <c r="TKO208" s="64"/>
      <c r="TKP208" s="64"/>
      <c r="TKQ208" s="64"/>
      <c r="TKR208" s="64"/>
      <c r="TKT208" s="64"/>
      <c r="TKV208" s="64"/>
      <c r="TKW208" s="64"/>
      <c r="TKX208" s="64"/>
      <c r="TKY208" s="64"/>
      <c r="TKZ208" s="64"/>
      <c r="TLA208" s="64"/>
      <c r="TLB208" s="64"/>
      <c r="TLC208" s="64"/>
      <c r="TLH208" s="64"/>
      <c r="TLI208" s="64"/>
      <c r="TLJ208" s="64"/>
      <c r="TLK208" s="64"/>
      <c r="TLL208" s="64"/>
      <c r="TLM208" s="64"/>
      <c r="TLN208" s="64"/>
      <c r="TLO208" s="64"/>
      <c r="TLP208" s="64"/>
      <c r="TLQ208" s="64"/>
      <c r="TLR208" s="64"/>
      <c r="TLS208" s="64"/>
      <c r="TLT208" s="64"/>
      <c r="TLU208" s="64"/>
      <c r="TLV208" s="64"/>
      <c r="TLW208" s="64"/>
      <c r="TLX208" s="64"/>
      <c r="TLY208" s="64"/>
      <c r="TLZ208" s="64"/>
      <c r="TMA208" s="64"/>
      <c r="TMB208" s="64"/>
      <c r="TMC208" s="64"/>
      <c r="TMD208" s="64"/>
      <c r="TME208" s="64"/>
      <c r="TMF208" s="64"/>
      <c r="TMG208" s="64"/>
      <c r="TMH208" s="64"/>
      <c r="TMI208" s="64"/>
      <c r="TMJ208" s="64"/>
      <c r="TMK208" s="64"/>
      <c r="TML208" s="64"/>
      <c r="TMM208" s="64"/>
      <c r="TMN208" s="64"/>
      <c r="TMO208" s="64"/>
      <c r="TMP208" s="64"/>
      <c r="TMQ208" s="64"/>
      <c r="TMR208" s="64"/>
      <c r="TMS208" s="64"/>
      <c r="TMT208" s="64"/>
      <c r="TMU208" s="64"/>
      <c r="TMV208" s="64"/>
      <c r="TMW208" s="64"/>
      <c r="TMX208" s="64"/>
      <c r="TMY208" s="64"/>
      <c r="TMZ208" s="64"/>
      <c r="TNA208" s="64"/>
      <c r="TNB208" s="64"/>
      <c r="TNC208" s="64"/>
      <c r="TND208" s="64"/>
      <c r="TNE208" s="64"/>
      <c r="TNF208" s="64"/>
      <c r="TNG208" s="64"/>
      <c r="TNH208" s="64"/>
      <c r="TNI208" s="64"/>
      <c r="TNJ208" s="64"/>
      <c r="TNK208" s="64"/>
      <c r="TNL208" s="64"/>
      <c r="TNM208" s="64"/>
      <c r="TNN208" s="64"/>
      <c r="TNO208" s="64"/>
      <c r="TNP208" s="64"/>
      <c r="TNQ208" s="64"/>
      <c r="TNR208" s="64"/>
      <c r="TNS208" s="64"/>
      <c r="TNT208" s="64"/>
      <c r="TNU208" s="64"/>
      <c r="TNV208" s="64"/>
      <c r="TNW208" s="64"/>
      <c r="TNX208" s="64"/>
      <c r="TNY208" s="64"/>
      <c r="TNZ208" s="64"/>
      <c r="TOA208" s="64"/>
      <c r="TOB208" s="64"/>
      <c r="TOC208" s="64"/>
      <c r="TOD208" s="64"/>
      <c r="TOE208" s="64"/>
      <c r="TOF208" s="64"/>
      <c r="TOG208" s="64"/>
      <c r="TOH208" s="64"/>
      <c r="TOI208" s="64"/>
      <c r="TOJ208" s="64"/>
      <c r="TOK208" s="64"/>
      <c r="TOL208" s="64"/>
      <c r="TOM208" s="64"/>
      <c r="TON208" s="64"/>
      <c r="TOO208" s="64"/>
      <c r="TOP208" s="64"/>
      <c r="TOQ208" s="64"/>
      <c r="TOR208" s="64"/>
      <c r="TOS208" s="64"/>
      <c r="TOT208" s="64"/>
      <c r="TOU208" s="64"/>
      <c r="TOV208" s="64"/>
      <c r="TOW208" s="64"/>
      <c r="TOX208" s="64"/>
      <c r="TOY208" s="64"/>
      <c r="TOZ208" s="64"/>
      <c r="TPA208" s="64"/>
      <c r="TPB208" s="64"/>
      <c r="TPC208" s="64"/>
      <c r="TPD208" s="64"/>
      <c r="TPE208" s="64"/>
      <c r="TPF208" s="64"/>
      <c r="TPG208" s="64"/>
      <c r="TPH208" s="64"/>
      <c r="TPI208" s="64"/>
      <c r="TPJ208" s="64"/>
      <c r="TPK208" s="64"/>
      <c r="TPL208" s="64"/>
      <c r="TPM208" s="64"/>
      <c r="TPN208" s="64"/>
      <c r="TPO208" s="64"/>
      <c r="TPP208" s="64"/>
      <c r="TPQ208" s="64"/>
      <c r="TPR208" s="64"/>
      <c r="TPS208" s="64"/>
      <c r="TPT208" s="64"/>
      <c r="TPU208" s="64"/>
      <c r="TPV208" s="64"/>
      <c r="TPW208" s="64"/>
      <c r="TPX208" s="64"/>
      <c r="TPY208" s="64"/>
      <c r="TPZ208" s="64"/>
      <c r="TQA208" s="64"/>
      <c r="TQB208" s="64"/>
      <c r="TQC208" s="64"/>
      <c r="TQD208" s="64"/>
      <c r="TQE208" s="64"/>
      <c r="TQF208" s="64"/>
      <c r="TQG208" s="64"/>
      <c r="TQH208" s="64"/>
      <c r="TQI208" s="64"/>
      <c r="TQJ208" s="64"/>
      <c r="TQK208" s="64"/>
      <c r="TQL208" s="64"/>
      <c r="TQM208" s="64"/>
      <c r="TQN208" s="64"/>
      <c r="TQO208" s="64"/>
      <c r="TQP208" s="64"/>
      <c r="TQQ208" s="64"/>
      <c r="TQR208" s="64"/>
      <c r="TQS208" s="64"/>
      <c r="TQT208" s="64"/>
      <c r="TQU208" s="64"/>
      <c r="TQV208" s="64"/>
      <c r="TQW208" s="64"/>
      <c r="TQX208" s="64"/>
      <c r="TQY208" s="64"/>
      <c r="TQZ208" s="64"/>
      <c r="TRA208" s="64"/>
      <c r="TRB208" s="64"/>
      <c r="TRC208" s="64"/>
      <c r="TRD208" s="64"/>
      <c r="TRE208" s="64"/>
      <c r="TRF208" s="64"/>
      <c r="TRG208" s="64"/>
      <c r="TRH208" s="64"/>
      <c r="TRI208" s="64"/>
      <c r="TRJ208" s="64"/>
      <c r="TRK208" s="64"/>
      <c r="TRL208" s="64"/>
      <c r="TRM208" s="64"/>
      <c r="TRN208" s="64"/>
      <c r="TRO208" s="64"/>
      <c r="TRP208" s="64"/>
      <c r="TRQ208" s="64"/>
      <c r="TRR208" s="64"/>
      <c r="TRS208" s="64"/>
      <c r="TRT208" s="64"/>
      <c r="TRU208" s="64"/>
      <c r="TRV208" s="64"/>
      <c r="TRW208" s="64"/>
      <c r="TRX208" s="64"/>
      <c r="TRY208" s="64"/>
      <c r="TRZ208" s="64"/>
      <c r="TSA208" s="64"/>
      <c r="TSB208" s="64"/>
      <c r="TSC208" s="64"/>
      <c r="TSD208" s="64"/>
      <c r="TSE208" s="64"/>
      <c r="TSF208" s="64"/>
      <c r="TSG208" s="64"/>
      <c r="TSH208" s="64"/>
      <c r="TSI208" s="64"/>
      <c r="TSJ208" s="64"/>
      <c r="TSK208" s="64"/>
      <c r="TSL208" s="64"/>
      <c r="TSM208" s="64"/>
      <c r="TSN208" s="64"/>
      <c r="TSO208" s="64"/>
      <c r="TSP208" s="64"/>
      <c r="TSQ208" s="64"/>
      <c r="TSR208" s="64"/>
      <c r="TSS208" s="64"/>
      <c r="TST208" s="64"/>
      <c r="TSU208" s="64"/>
      <c r="TSV208" s="64"/>
      <c r="TSW208" s="64"/>
      <c r="TSX208" s="64"/>
      <c r="TSY208" s="64"/>
      <c r="TSZ208" s="64"/>
      <c r="TTA208" s="64"/>
      <c r="TTB208" s="64"/>
      <c r="TTC208" s="64"/>
      <c r="TTD208" s="64"/>
      <c r="TTE208" s="64"/>
      <c r="TTF208" s="64"/>
      <c r="TTG208" s="64"/>
      <c r="TTH208" s="64"/>
      <c r="TTI208" s="64"/>
      <c r="TTJ208" s="64"/>
      <c r="TTK208" s="64"/>
      <c r="TTL208" s="64"/>
      <c r="TTM208" s="64"/>
      <c r="TTN208" s="64"/>
      <c r="TTO208" s="64"/>
      <c r="TTP208" s="64"/>
      <c r="TTQ208" s="64"/>
      <c r="TTR208" s="64"/>
      <c r="TTS208" s="64"/>
      <c r="TTT208" s="64"/>
      <c r="TTU208" s="64"/>
      <c r="TTV208" s="64"/>
      <c r="TTW208" s="64"/>
      <c r="TTX208" s="64"/>
      <c r="TTY208" s="64"/>
      <c r="TTZ208" s="64"/>
      <c r="TUA208" s="64"/>
      <c r="TUB208" s="64"/>
      <c r="TUC208" s="64"/>
      <c r="TUD208" s="64"/>
      <c r="TUE208" s="64"/>
      <c r="TUF208" s="64"/>
      <c r="TUG208" s="64"/>
      <c r="TUH208" s="64"/>
      <c r="TUI208" s="64"/>
      <c r="TUJ208" s="64"/>
      <c r="TUK208" s="64"/>
      <c r="TUL208" s="64"/>
      <c r="TUM208" s="64"/>
      <c r="TUN208" s="64"/>
      <c r="TUP208" s="64"/>
      <c r="TUR208" s="64"/>
      <c r="TUS208" s="64"/>
      <c r="TUT208" s="64"/>
      <c r="TUU208" s="64"/>
      <c r="TUV208" s="64"/>
      <c r="TUW208" s="64"/>
      <c r="TUX208" s="64"/>
      <c r="TUY208" s="64"/>
      <c r="TVD208" s="64"/>
      <c r="TVE208" s="64"/>
      <c r="TVF208" s="64"/>
      <c r="TVG208" s="64"/>
      <c r="TVH208" s="64"/>
      <c r="TVI208" s="64"/>
      <c r="TVJ208" s="64"/>
      <c r="TVK208" s="64"/>
      <c r="TVL208" s="64"/>
      <c r="TVM208" s="64"/>
      <c r="TVN208" s="64"/>
      <c r="TVO208" s="64"/>
      <c r="TVP208" s="64"/>
      <c r="TVQ208" s="64"/>
      <c r="TVR208" s="64"/>
      <c r="TVS208" s="64"/>
      <c r="TVT208" s="64"/>
      <c r="TVU208" s="64"/>
      <c r="TVV208" s="64"/>
      <c r="TVW208" s="64"/>
      <c r="TVX208" s="64"/>
      <c r="TVY208" s="64"/>
      <c r="TVZ208" s="64"/>
      <c r="TWA208" s="64"/>
      <c r="TWB208" s="64"/>
      <c r="TWC208" s="64"/>
      <c r="TWD208" s="64"/>
      <c r="TWE208" s="64"/>
      <c r="TWF208" s="64"/>
      <c r="TWG208" s="64"/>
      <c r="TWH208" s="64"/>
      <c r="TWI208" s="64"/>
      <c r="TWJ208" s="64"/>
      <c r="TWK208" s="64"/>
      <c r="TWL208" s="64"/>
      <c r="TWM208" s="64"/>
      <c r="TWN208" s="64"/>
      <c r="TWO208" s="64"/>
      <c r="TWP208" s="64"/>
      <c r="TWQ208" s="64"/>
      <c r="TWR208" s="64"/>
      <c r="TWS208" s="64"/>
      <c r="TWT208" s="64"/>
      <c r="TWU208" s="64"/>
      <c r="TWV208" s="64"/>
      <c r="TWW208" s="64"/>
      <c r="TWX208" s="64"/>
      <c r="TWY208" s="64"/>
      <c r="TWZ208" s="64"/>
      <c r="TXA208" s="64"/>
      <c r="TXB208" s="64"/>
      <c r="TXC208" s="64"/>
      <c r="TXD208" s="64"/>
      <c r="TXE208" s="64"/>
      <c r="TXF208" s="64"/>
      <c r="TXG208" s="64"/>
      <c r="TXH208" s="64"/>
      <c r="TXI208" s="64"/>
      <c r="TXJ208" s="64"/>
      <c r="TXK208" s="64"/>
      <c r="TXL208" s="64"/>
      <c r="TXM208" s="64"/>
      <c r="TXN208" s="64"/>
      <c r="TXO208" s="64"/>
      <c r="TXP208" s="64"/>
      <c r="TXQ208" s="64"/>
      <c r="TXR208" s="64"/>
      <c r="TXS208" s="64"/>
      <c r="TXT208" s="64"/>
      <c r="TXU208" s="64"/>
      <c r="TXV208" s="64"/>
      <c r="TXW208" s="64"/>
      <c r="TXX208" s="64"/>
      <c r="TXY208" s="64"/>
      <c r="TXZ208" s="64"/>
      <c r="TYA208" s="64"/>
      <c r="TYB208" s="64"/>
      <c r="TYC208" s="64"/>
      <c r="TYD208" s="64"/>
      <c r="TYE208" s="64"/>
      <c r="TYF208" s="64"/>
      <c r="TYG208" s="64"/>
      <c r="TYH208" s="64"/>
      <c r="TYI208" s="64"/>
      <c r="TYJ208" s="64"/>
      <c r="TYK208" s="64"/>
      <c r="TYL208" s="64"/>
      <c r="TYM208" s="64"/>
      <c r="TYN208" s="64"/>
      <c r="TYO208" s="64"/>
      <c r="TYP208" s="64"/>
      <c r="TYQ208" s="64"/>
      <c r="TYR208" s="64"/>
      <c r="TYS208" s="64"/>
      <c r="TYT208" s="64"/>
      <c r="TYU208" s="64"/>
      <c r="TYV208" s="64"/>
      <c r="TYW208" s="64"/>
      <c r="TYX208" s="64"/>
      <c r="TYY208" s="64"/>
      <c r="TYZ208" s="64"/>
      <c r="TZA208" s="64"/>
      <c r="TZB208" s="64"/>
      <c r="TZC208" s="64"/>
      <c r="TZD208" s="64"/>
      <c r="TZE208" s="64"/>
      <c r="TZF208" s="64"/>
      <c r="TZG208" s="64"/>
      <c r="TZH208" s="64"/>
      <c r="TZI208" s="64"/>
      <c r="TZJ208" s="64"/>
      <c r="TZK208" s="64"/>
      <c r="TZL208" s="64"/>
      <c r="TZM208" s="64"/>
      <c r="TZN208" s="64"/>
      <c r="TZO208" s="64"/>
      <c r="TZP208" s="64"/>
      <c r="TZQ208" s="64"/>
      <c r="TZR208" s="64"/>
      <c r="TZS208" s="64"/>
      <c r="TZT208" s="64"/>
      <c r="TZU208" s="64"/>
      <c r="TZV208" s="64"/>
      <c r="TZW208" s="64"/>
      <c r="TZX208" s="64"/>
      <c r="TZY208" s="64"/>
      <c r="TZZ208" s="64"/>
      <c r="UAA208" s="64"/>
      <c r="UAB208" s="64"/>
      <c r="UAC208" s="64"/>
      <c r="UAD208" s="64"/>
      <c r="UAE208" s="64"/>
      <c r="UAF208" s="64"/>
      <c r="UAG208" s="64"/>
      <c r="UAH208" s="64"/>
      <c r="UAI208" s="64"/>
      <c r="UAJ208" s="64"/>
      <c r="UAK208" s="64"/>
      <c r="UAL208" s="64"/>
      <c r="UAM208" s="64"/>
      <c r="UAN208" s="64"/>
      <c r="UAO208" s="64"/>
      <c r="UAP208" s="64"/>
      <c r="UAQ208" s="64"/>
      <c r="UAR208" s="64"/>
      <c r="UAS208" s="64"/>
      <c r="UAT208" s="64"/>
      <c r="UAU208" s="64"/>
      <c r="UAV208" s="64"/>
      <c r="UAW208" s="64"/>
      <c r="UAX208" s="64"/>
      <c r="UAY208" s="64"/>
      <c r="UAZ208" s="64"/>
      <c r="UBA208" s="64"/>
      <c r="UBB208" s="64"/>
      <c r="UBC208" s="64"/>
      <c r="UBD208" s="64"/>
      <c r="UBE208" s="64"/>
      <c r="UBF208" s="64"/>
      <c r="UBG208" s="64"/>
      <c r="UBH208" s="64"/>
      <c r="UBI208" s="64"/>
      <c r="UBJ208" s="64"/>
      <c r="UBK208" s="64"/>
      <c r="UBL208" s="64"/>
      <c r="UBM208" s="64"/>
      <c r="UBN208" s="64"/>
      <c r="UBO208" s="64"/>
      <c r="UBP208" s="64"/>
      <c r="UBQ208" s="64"/>
      <c r="UBR208" s="64"/>
      <c r="UBS208" s="64"/>
      <c r="UBT208" s="64"/>
      <c r="UBU208" s="64"/>
      <c r="UBV208" s="64"/>
      <c r="UBW208" s="64"/>
      <c r="UBX208" s="64"/>
      <c r="UBY208" s="64"/>
      <c r="UBZ208" s="64"/>
      <c r="UCA208" s="64"/>
      <c r="UCB208" s="64"/>
      <c r="UCC208" s="64"/>
      <c r="UCD208" s="64"/>
      <c r="UCE208" s="64"/>
      <c r="UCF208" s="64"/>
      <c r="UCG208" s="64"/>
      <c r="UCH208" s="64"/>
      <c r="UCI208" s="64"/>
      <c r="UCJ208" s="64"/>
      <c r="UCK208" s="64"/>
      <c r="UCL208" s="64"/>
      <c r="UCM208" s="64"/>
      <c r="UCN208" s="64"/>
      <c r="UCO208" s="64"/>
      <c r="UCP208" s="64"/>
      <c r="UCQ208" s="64"/>
      <c r="UCR208" s="64"/>
      <c r="UCS208" s="64"/>
      <c r="UCT208" s="64"/>
      <c r="UCU208" s="64"/>
      <c r="UCV208" s="64"/>
      <c r="UCW208" s="64"/>
      <c r="UCX208" s="64"/>
      <c r="UCY208" s="64"/>
      <c r="UCZ208" s="64"/>
      <c r="UDA208" s="64"/>
      <c r="UDB208" s="64"/>
      <c r="UDC208" s="64"/>
      <c r="UDD208" s="64"/>
      <c r="UDE208" s="64"/>
      <c r="UDF208" s="64"/>
      <c r="UDG208" s="64"/>
      <c r="UDH208" s="64"/>
      <c r="UDI208" s="64"/>
      <c r="UDJ208" s="64"/>
      <c r="UDK208" s="64"/>
      <c r="UDL208" s="64"/>
      <c r="UDM208" s="64"/>
      <c r="UDN208" s="64"/>
      <c r="UDO208" s="64"/>
      <c r="UDP208" s="64"/>
      <c r="UDQ208" s="64"/>
      <c r="UDR208" s="64"/>
      <c r="UDS208" s="64"/>
      <c r="UDT208" s="64"/>
      <c r="UDU208" s="64"/>
      <c r="UDV208" s="64"/>
      <c r="UDW208" s="64"/>
      <c r="UDX208" s="64"/>
      <c r="UDY208" s="64"/>
      <c r="UDZ208" s="64"/>
      <c r="UEA208" s="64"/>
      <c r="UEB208" s="64"/>
      <c r="UEC208" s="64"/>
      <c r="UED208" s="64"/>
      <c r="UEE208" s="64"/>
      <c r="UEF208" s="64"/>
      <c r="UEG208" s="64"/>
      <c r="UEH208" s="64"/>
      <c r="UEI208" s="64"/>
      <c r="UEJ208" s="64"/>
      <c r="UEL208" s="64"/>
      <c r="UEN208" s="64"/>
      <c r="UEO208" s="64"/>
      <c r="UEP208" s="64"/>
      <c r="UEQ208" s="64"/>
      <c r="UER208" s="64"/>
      <c r="UES208" s="64"/>
      <c r="UET208" s="64"/>
      <c r="UEU208" s="64"/>
      <c r="UEZ208" s="64"/>
      <c r="UFA208" s="64"/>
      <c r="UFB208" s="64"/>
      <c r="UFC208" s="64"/>
      <c r="UFD208" s="64"/>
      <c r="UFE208" s="64"/>
      <c r="UFF208" s="64"/>
      <c r="UFG208" s="64"/>
      <c r="UFH208" s="64"/>
      <c r="UFI208" s="64"/>
      <c r="UFJ208" s="64"/>
      <c r="UFK208" s="64"/>
      <c r="UFL208" s="64"/>
      <c r="UFM208" s="64"/>
      <c r="UFN208" s="64"/>
      <c r="UFO208" s="64"/>
      <c r="UFP208" s="64"/>
      <c r="UFQ208" s="64"/>
      <c r="UFR208" s="64"/>
      <c r="UFS208" s="64"/>
      <c r="UFT208" s="64"/>
      <c r="UFU208" s="64"/>
      <c r="UFV208" s="64"/>
      <c r="UFW208" s="64"/>
      <c r="UFX208" s="64"/>
      <c r="UFY208" s="64"/>
      <c r="UFZ208" s="64"/>
      <c r="UGA208" s="64"/>
      <c r="UGB208" s="64"/>
      <c r="UGC208" s="64"/>
      <c r="UGD208" s="64"/>
      <c r="UGE208" s="64"/>
      <c r="UGF208" s="64"/>
      <c r="UGG208" s="64"/>
      <c r="UGH208" s="64"/>
      <c r="UGI208" s="64"/>
      <c r="UGJ208" s="64"/>
      <c r="UGK208" s="64"/>
      <c r="UGL208" s="64"/>
      <c r="UGM208" s="64"/>
      <c r="UGN208" s="64"/>
      <c r="UGO208" s="64"/>
      <c r="UGP208" s="64"/>
      <c r="UGQ208" s="64"/>
      <c r="UGR208" s="64"/>
      <c r="UGS208" s="64"/>
      <c r="UGT208" s="64"/>
      <c r="UGU208" s="64"/>
      <c r="UGV208" s="64"/>
      <c r="UGW208" s="64"/>
      <c r="UGX208" s="64"/>
      <c r="UGY208" s="64"/>
      <c r="UGZ208" s="64"/>
      <c r="UHA208" s="64"/>
      <c r="UHB208" s="64"/>
      <c r="UHC208" s="64"/>
      <c r="UHD208" s="64"/>
      <c r="UHE208" s="64"/>
      <c r="UHF208" s="64"/>
      <c r="UHG208" s="64"/>
      <c r="UHH208" s="64"/>
      <c r="UHI208" s="64"/>
      <c r="UHJ208" s="64"/>
      <c r="UHK208" s="64"/>
      <c r="UHL208" s="64"/>
      <c r="UHM208" s="64"/>
      <c r="UHN208" s="64"/>
      <c r="UHO208" s="64"/>
      <c r="UHP208" s="64"/>
      <c r="UHQ208" s="64"/>
      <c r="UHR208" s="64"/>
      <c r="UHS208" s="64"/>
      <c r="UHT208" s="64"/>
      <c r="UHU208" s="64"/>
      <c r="UHV208" s="64"/>
      <c r="UHW208" s="64"/>
      <c r="UHX208" s="64"/>
      <c r="UHY208" s="64"/>
      <c r="UHZ208" s="64"/>
      <c r="UIA208" s="64"/>
      <c r="UIB208" s="64"/>
      <c r="UIC208" s="64"/>
      <c r="UID208" s="64"/>
      <c r="UIE208" s="64"/>
      <c r="UIF208" s="64"/>
      <c r="UIG208" s="64"/>
      <c r="UIH208" s="64"/>
      <c r="UII208" s="64"/>
      <c r="UIJ208" s="64"/>
      <c r="UIK208" s="64"/>
      <c r="UIL208" s="64"/>
      <c r="UIM208" s="64"/>
      <c r="UIN208" s="64"/>
      <c r="UIO208" s="64"/>
      <c r="UIP208" s="64"/>
      <c r="UIQ208" s="64"/>
      <c r="UIR208" s="64"/>
      <c r="UIS208" s="64"/>
      <c r="UIT208" s="64"/>
      <c r="UIU208" s="64"/>
      <c r="UIV208" s="64"/>
      <c r="UIW208" s="64"/>
      <c r="UIX208" s="64"/>
      <c r="UIY208" s="64"/>
      <c r="UIZ208" s="64"/>
      <c r="UJA208" s="64"/>
      <c r="UJB208" s="64"/>
      <c r="UJC208" s="64"/>
      <c r="UJD208" s="64"/>
      <c r="UJE208" s="64"/>
      <c r="UJF208" s="64"/>
      <c r="UJG208" s="64"/>
      <c r="UJH208" s="64"/>
      <c r="UJI208" s="64"/>
      <c r="UJJ208" s="64"/>
      <c r="UJK208" s="64"/>
      <c r="UJL208" s="64"/>
      <c r="UJM208" s="64"/>
      <c r="UJN208" s="64"/>
      <c r="UJO208" s="64"/>
      <c r="UJP208" s="64"/>
      <c r="UJQ208" s="64"/>
      <c r="UJR208" s="64"/>
      <c r="UJS208" s="64"/>
      <c r="UJT208" s="64"/>
      <c r="UJU208" s="64"/>
      <c r="UJV208" s="64"/>
      <c r="UJW208" s="64"/>
      <c r="UJX208" s="64"/>
      <c r="UJY208" s="64"/>
      <c r="UJZ208" s="64"/>
      <c r="UKA208" s="64"/>
      <c r="UKB208" s="64"/>
      <c r="UKC208" s="64"/>
      <c r="UKD208" s="64"/>
      <c r="UKE208" s="64"/>
      <c r="UKF208" s="64"/>
      <c r="UKG208" s="64"/>
      <c r="UKH208" s="64"/>
      <c r="UKI208" s="64"/>
      <c r="UKJ208" s="64"/>
      <c r="UKK208" s="64"/>
      <c r="UKL208" s="64"/>
      <c r="UKM208" s="64"/>
      <c r="UKN208" s="64"/>
      <c r="UKO208" s="64"/>
      <c r="UKP208" s="64"/>
      <c r="UKQ208" s="64"/>
      <c r="UKR208" s="64"/>
      <c r="UKS208" s="64"/>
      <c r="UKT208" s="64"/>
      <c r="UKU208" s="64"/>
      <c r="UKV208" s="64"/>
      <c r="UKW208" s="64"/>
      <c r="UKX208" s="64"/>
      <c r="UKY208" s="64"/>
      <c r="UKZ208" s="64"/>
      <c r="ULA208" s="64"/>
      <c r="ULB208" s="64"/>
      <c r="ULC208" s="64"/>
      <c r="ULD208" s="64"/>
      <c r="ULE208" s="64"/>
      <c r="ULF208" s="64"/>
      <c r="ULG208" s="64"/>
      <c r="ULH208" s="64"/>
      <c r="ULI208" s="64"/>
      <c r="ULJ208" s="64"/>
      <c r="ULK208" s="64"/>
      <c r="ULL208" s="64"/>
      <c r="ULM208" s="64"/>
      <c r="ULN208" s="64"/>
      <c r="ULO208" s="64"/>
      <c r="ULP208" s="64"/>
      <c r="ULQ208" s="64"/>
      <c r="ULR208" s="64"/>
      <c r="ULS208" s="64"/>
      <c r="ULT208" s="64"/>
      <c r="ULU208" s="64"/>
      <c r="ULV208" s="64"/>
      <c r="ULW208" s="64"/>
      <c r="ULX208" s="64"/>
      <c r="ULY208" s="64"/>
      <c r="ULZ208" s="64"/>
      <c r="UMA208" s="64"/>
      <c r="UMB208" s="64"/>
      <c r="UMC208" s="64"/>
      <c r="UMD208" s="64"/>
      <c r="UME208" s="64"/>
      <c r="UMF208" s="64"/>
      <c r="UMG208" s="64"/>
      <c r="UMH208" s="64"/>
      <c r="UMI208" s="64"/>
      <c r="UMJ208" s="64"/>
      <c r="UMK208" s="64"/>
      <c r="UML208" s="64"/>
      <c r="UMM208" s="64"/>
      <c r="UMN208" s="64"/>
      <c r="UMO208" s="64"/>
      <c r="UMP208" s="64"/>
      <c r="UMQ208" s="64"/>
      <c r="UMR208" s="64"/>
      <c r="UMS208" s="64"/>
      <c r="UMT208" s="64"/>
      <c r="UMU208" s="64"/>
      <c r="UMV208" s="64"/>
      <c r="UMW208" s="64"/>
      <c r="UMX208" s="64"/>
      <c r="UMY208" s="64"/>
      <c r="UMZ208" s="64"/>
      <c r="UNA208" s="64"/>
      <c r="UNB208" s="64"/>
      <c r="UNC208" s="64"/>
      <c r="UND208" s="64"/>
      <c r="UNE208" s="64"/>
      <c r="UNF208" s="64"/>
      <c r="UNG208" s="64"/>
      <c r="UNH208" s="64"/>
      <c r="UNI208" s="64"/>
      <c r="UNJ208" s="64"/>
      <c r="UNK208" s="64"/>
      <c r="UNL208" s="64"/>
      <c r="UNM208" s="64"/>
      <c r="UNN208" s="64"/>
      <c r="UNO208" s="64"/>
      <c r="UNP208" s="64"/>
      <c r="UNQ208" s="64"/>
      <c r="UNR208" s="64"/>
      <c r="UNS208" s="64"/>
      <c r="UNT208" s="64"/>
      <c r="UNU208" s="64"/>
      <c r="UNV208" s="64"/>
      <c r="UNW208" s="64"/>
      <c r="UNX208" s="64"/>
      <c r="UNY208" s="64"/>
      <c r="UNZ208" s="64"/>
      <c r="UOA208" s="64"/>
      <c r="UOB208" s="64"/>
      <c r="UOC208" s="64"/>
      <c r="UOD208" s="64"/>
      <c r="UOE208" s="64"/>
      <c r="UOF208" s="64"/>
      <c r="UOH208" s="64"/>
      <c r="UOJ208" s="64"/>
      <c r="UOK208" s="64"/>
      <c r="UOL208" s="64"/>
      <c r="UOM208" s="64"/>
      <c r="UON208" s="64"/>
      <c r="UOO208" s="64"/>
      <c r="UOP208" s="64"/>
      <c r="UOQ208" s="64"/>
      <c r="UOV208" s="64"/>
      <c r="UOW208" s="64"/>
      <c r="UOX208" s="64"/>
      <c r="UOY208" s="64"/>
      <c r="UOZ208" s="64"/>
      <c r="UPA208" s="64"/>
      <c r="UPB208" s="64"/>
      <c r="UPC208" s="64"/>
      <c r="UPD208" s="64"/>
      <c r="UPE208" s="64"/>
      <c r="UPF208" s="64"/>
      <c r="UPG208" s="64"/>
      <c r="UPH208" s="64"/>
      <c r="UPI208" s="64"/>
      <c r="UPJ208" s="64"/>
      <c r="UPK208" s="64"/>
      <c r="UPL208" s="64"/>
      <c r="UPM208" s="64"/>
      <c r="UPN208" s="64"/>
      <c r="UPO208" s="64"/>
      <c r="UPP208" s="64"/>
      <c r="UPQ208" s="64"/>
      <c r="UPR208" s="64"/>
      <c r="UPS208" s="64"/>
      <c r="UPT208" s="64"/>
      <c r="UPU208" s="64"/>
      <c r="UPV208" s="64"/>
      <c r="UPW208" s="64"/>
      <c r="UPX208" s="64"/>
      <c r="UPY208" s="64"/>
      <c r="UPZ208" s="64"/>
      <c r="UQA208" s="64"/>
      <c r="UQB208" s="64"/>
      <c r="UQC208" s="64"/>
      <c r="UQD208" s="64"/>
      <c r="UQE208" s="64"/>
      <c r="UQF208" s="64"/>
      <c r="UQG208" s="64"/>
      <c r="UQH208" s="64"/>
      <c r="UQI208" s="64"/>
      <c r="UQJ208" s="64"/>
      <c r="UQK208" s="64"/>
      <c r="UQL208" s="64"/>
      <c r="UQM208" s="64"/>
      <c r="UQN208" s="64"/>
      <c r="UQO208" s="64"/>
      <c r="UQP208" s="64"/>
      <c r="UQQ208" s="64"/>
      <c r="UQR208" s="64"/>
      <c r="UQS208" s="64"/>
      <c r="UQT208" s="64"/>
      <c r="UQU208" s="64"/>
      <c r="UQV208" s="64"/>
      <c r="UQW208" s="64"/>
      <c r="UQX208" s="64"/>
      <c r="UQY208" s="64"/>
      <c r="UQZ208" s="64"/>
      <c r="URA208" s="64"/>
      <c r="URB208" s="64"/>
      <c r="URC208" s="64"/>
      <c r="URD208" s="64"/>
      <c r="URE208" s="64"/>
      <c r="URF208" s="64"/>
      <c r="URG208" s="64"/>
      <c r="URH208" s="64"/>
      <c r="URI208" s="64"/>
      <c r="URJ208" s="64"/>
      <c r="URK208" s="64"/>
      <c r="URL208" s="64"/>
      <c r="URM208" s="64"/>
      <c r="URN208" s="64"/>
      <c r="URO208" s="64"/>
      <c r="URP208" s="64"/>
      <c r="URQ208" s="64"/>
      <c r="URR208" s="64"/>
      <c r="URS208" s="64"/>
      <c r="URT208" s="64"/>
      <c r="URU208" s="64"/>
      <c r="URV208" s="64"/>
      <c r="URW208" s="64"/>
      <c r="URX208" s="64"/>
      <c r="URY208" s="64"/>
      <c r="URZ208" s="64"/>
      <c r="USA208" s="64"/>
      <c r="USB208" s="64"/>
      <c r="USC208" s="64"/>
      <c r="USD208" s="64"/>
      <c r="USE208" s="64"/>
      <c r="USF208" s="64"/>
      <c r="USG208" s="64"/>
      <c r="USH208" s="64"/>
      <c r="USI208" s="64"/>
      <c r="USJ208" s="64"/>
      <c r="USK208" s="64"/>
      <c r="USL208" s="64"/>
      <c r="USM208" s="64"/>
      <c r="USN208" s="64"/>
      <c r="USO208" s="64"/>
      <c r="USP208" s="64"/>
      <c r="USQ208" s="64"/>
      <c r="USR208" s="64"/>
      <c r="USS208" s="64"/>
      <c r="UST208" s="64"/>
      <c r="USU208" s="64"/>
      <c r="USV208" s="64"/>
      <c r="USW208" s="64"/>
      <c r="USX208" s="64"/>
      <c r="USY208" s="64"/>
      <c r="USZ208" s="64"/>
      <c r="UTA208" s="64"/>
      <c r="UTB208" s="64"/>
      <c r="UTC208" s="64"/>
      <c r="UTD208" s="64"/>
      <c r="UTE208" s="64"/>
      <c r="UTF208" s="64"/>
      <c r="UTG208" s="64"/>
      <c r="UTH208" s="64"/>
      <c r="UTI208" s="64"/>
      <c r="UTJ208" s="64"/>
      <c r="UTK208" s="64"/>
      <c r="UTL208" s="64"/>
      <c r="UTM208" s="64"/>
      <c r="UTN208" s="64"/>
      <c r="UTO208" s="64"/>
      <c r="UTP208" s="64"/>
      <c r="UTQ208" s="64"/>
      <c r="UTR208" s="64"/>
      <c r="UTS208" s="64"/>
      <c r="UTT208" s="64"/>
      <c r="UTU208" s="64"/>
      <c r="UTV208" s="64"/>
      <c r="UTW208" s="64"/>
      <c r="UTX208" s="64"/>
      <c r="UTY208" s="64"/>
      <c r="UTZ208" s="64"/>
      <c r="UUA208" s="64"/>
      <c r="UUB208" s="64"/>
      <c r="UUC208" s="64"/>
      <c r="UUD208" s="64"/>
      <c r="UUE208" s="64"/>
      <c r="UUF208" s="64"/>
      <c r="UUG208" s="64"/>
      <c r="UUH208" s="64"/>
      <c r="UUI208" s="64"/>
      <c r="UUJ208" s="64"/>
      <c r="UUK208" s="64"/>
      <c r="UUL208" s="64"/>
      <c r="UUM208" s="64"/>
      <c r="UUN208" s="64"/>
      <c r="UUO208" s="64"/>
      <c r="UUP208" s="64"/>
      <c r="UUQ208" s="64"/>
      <c r="UUR208" s="64"/>
      <c r="UUS208" s="64"/>
      <c r="UUT208" s="64"/>
      <c r="UUU208" s="64"/>
      <c r="UUV208" s="64"/>
      <c r="UUW208" s="64"/>
      <c r="UUX208" s="64"/>
      <c r="UUY208" s="64"/>
      <c r="UUZ208" s="64"/>
      <c r="UVA208" s="64"/>
      <c r="UVB208" s="64"/>
      <c r="UVC208" s="64"/>
      <c r="UVD208" s="64"/>
      <c r="UVE208" s="64"/>
      <c r="UVF208" s="64"/>
      <c r="UVG208" s="64"/>
      <c r="UVH208" s="64"/>
      <c r="UVI208" s="64"/>
      <c r="UVJ208" s="64"/>
      <c r="UVK208" s="64"/>
      <c r="UVL208" s="64"/>
      <c r="UVM208" s="64"/>
      <c r="UVN208" s="64"/>
      <c r="UVO208" s="64"/>
      <c r="UVP208" s="64"/>
      <c r="UVQ208" s="64"/>
      <c r="UVR208" s="64"/>
      <c r="UVS208" s="64"/>
      <c r="UVT208" s="64"/>
      <c r="UVU208" s="64"/>
      <c r="UVV208" s="64"/>
      <c r="UVW208" s="64"/>
      <c r="UVX208" s="64"/>
      <c r="UVY208" s="64"/>
      <c r="UVZ208" s="64"/>
      <c r="UWA208" s="64"/>
      <c r="UWB208" s="64"/>
      <c r="UWC208" s="64"/>
      <c r="UWD208" s="64"/>
      <c r="UWE208" s="64"/>
      <c r="UWF208" s="64"/>
      <c r="UWG208" s="64"/>
      <c r="UWH208" s="64"/>
      <c r="UWI208" s="64"/>
      <c r="UWJ208" s="64"/>
      <c r="UWK208" s="64"/>
      <c r="UWL208" s="64"/>
      <c r="UWM208" s="64"/>
      <c r="UWN208" s="64"/>
      <c r="UWO208" s="64"/>
      <c r="UWP208" s="64"/>
      <c r="UWQ208" s="64"/>
      <c r="UWR208" s="64"/>
      <c r="UWS208" s="64"/>
      <c r="UWT208" s="64"/>
      <c r="UWU208" s="64"/>
      <c r="UWV208" s="64"/>
      <c r="UWW208" s="64"/>
      <c r="UWX208" s="64"/>
      <c r="UWY208" s="64"/>
      <c r="UWZ208" s="64"/>
      <c r="UXA208" s="64"/>
      <c r="UXB208" s="64"/>
      <c r="UXC208" s="64"/>
      <c r="UXD208" s="64"/>
      <c r="UXE208" s="64"/>
      <c r="UXF208" s="64"/>
      <c r="UXG208" s="64"/>
      <c r="UXH208" s="64"/>
      <c r="UXI208" s="64"/>
      <c r="UXJ208" s="64"/>
      <c r="UXK208" s="64"/>
      <c r="UXL208" s="64"/>
      <c r="UXM208" s="64"/>
      <c r="UXN208" s="64"/>
      <c r="UXO208" s="64"/>
      <c r="UXP208" s="64"/>
      <c r="UXQ208" s="64"/>
      <c r="UXR208" s="64"/>
      <c r="UXS208" s="64"/>
      <c r="UXT208" s="64"/>
      <c r="UXU208" s="64"/>
      <c r="UXV208" s="64"/>
      <c r="UXW208" s="64"/>
      <c r="UXX208" s="64"/>
      <c r="UXY208" s="64"/>
      <c r="UXZ208" s="64"/>
      <c r="UYA208" s="64"/>
      <c r="UYB208" s="64"/>
      <c r="UYD208" s="64"/>
      <c r="UYF208" s="64"/>
      <c r="UYG208" s="64"/>
      <c r="UYH208" s="64"/>
      <c r="UYI208" s="64"/>
      <c r="UYJ208" s="64"/>
      <c r="UYK208" s="64"/>
      <c r="UYL208" s="64"/>
      <c r="UYM208" s="64"/>
      <c r="UYR208" s="64"/>
      <c r="UYS208" s="64"/>
      <c r="UYT208" s="64"/>
      <c r="UYU208" s="64"/>
      <c r="UYV208" s="64"/>
      <c r="UYW208" s="64"/>
      <c r="UYX208" s="64"/>
      <c r="UYY208" s="64"/>
      <c r="UYZ208" s="64"/>
      <c r="UZA208" s="64"/>
      <c r="UZB208" s="64"/>
      <c r="UZC208" s="64"/>
      <c r="UZD208" s="64"/>
      <c r="UZE208" s="64"/>
      <c r="UZF208" s="64"/>
      <c r="UZG208" s="64"/>
      <c r="UZH208" s="64"/>
      <c r="UZI208" s="64"/>
      <c r="UZJ208" s="64"/>
      <c r="UZK208" s="64"/>
      <c r="UZL208" s="64"/>
      <c r="UZM208" s="64"/>
      <c r="UZN208" s="64"/>
      <c r="UZO208" s="64"/>
      <c r="UZP208" s="64"/>
      <c r="UZQ208" s="64"/>
      <c r="UZR208" s="64"/>
      <c r="UZS208" s="64"/>
      <c r="UZT208" s="64"/>
      <c r="UZU208" s="64"/>
      <c r="UZV208" s="64"/>
      <c r="UZW208" s="64"/>
      <c r="UZX208" s="64"/>
      <c r="UZY208" s="64"/>
      <c r="UZZ208" s="64"/>
      <c r="VAA208" s="64"/>
      <c r="VAB208" s="64"/>
      <c r="VAC208" s="64"/>
      <c r="VAD208" s="64"/>
      <c r="VAE208" s="64"/>
      <c r="VAF208" s="64"/>
      <c r="VAG208" s="64"/>
      <c r="VAH208" s="64"/>
      <c r="VAI208" s="64"/>
      <c r="VAJ208" s="64"/>
      <c r="VAK208" s="64"/>
      <c r="VAL208" s="64"/>
      <c r="VAM208" s="64"/>
      <c r="VAN208" s="64"/>
      <c r="VAO208" s="64"/>
      <c r="VAP208" s="64"/>
      <c r="VAQ208" s="64"/>
      <c r="VAR208" s="64"/>
      <c r="VAS208" s="64"/>
      <c r="VAT208" s="64"/>
      <c r="VAU208" s="64"/>
      <c r="VAV208" s="64"/>
      <c r="VAW208" s="64"/>
      <c r="VAX208" s="64"/>
      <c r="VAY208" s="64"/>
      <c r="VAZ208" s="64"/>
      <c r="VBA208" s="64"/>
      <c r="VBB208" s="64"/>
      <c r="VBC208" s="64"/>
      <c r="VBD208" s="64"/>
      <c r="VBE208" s="64"/>
      <c r="VBF208" s="64"/>
      <c r="VBG208" s="64"/>
      <c r="VBH208" s="64"/>
      <c r="VBI208" s="64"/>
      <c r="VBJ208" s="64"/>
      <c r="VBK208" s="64"/>
      <c r="VBL208" s="64"/>
      <c r="VBM208" s="64"/>
      <c r="VBN208" s="64"/>
      <c r="VBO208" s="64"/>
      <c r="VBP208" s="64"/>
      <c r="VBQ208" s="64"/>
      <c r="VBR208" s="64"/>
      <c r="VBS208" s="64"/>
      <c r="VBT208" s="64"/>
      <c r="VBU208" s="64"/>
      <c r="VBV208" s="64"/>
      <c r="VBW208" s="64"/>
      <c r="VBX208" s="64"/>
      <c r="VBY208" s="64"/>
      <c r="VBZ208" s="64"/>
      <c r="VCA208" s="64"/>
      <c r="VCB208" s="64"/>
      <c r="VCC208" s="64"/>
      <c r="VCD208" s="64"/>
      <c r="VCE208" s="64"/>
      <c r="VCF208" s="64"/>
      <c r="VCG208" s="64"/>
      <c r="VCH208" s="64"/>
      <c r="VCI208" s="64"/>
      <c r="VCJ208" s="64"/>
      <c r="VCK208" s="64"/>
      <c r="VCL208" s="64"/>
      <c r="VCM208" s="64"/>
      <c r="VCN208" s="64"/>
      <c r="VCO208" s="64"/>
      <c r="VCP208" s="64"/>
      <c r="VCQ208" s="64"/>
      <c r="VCR208" s="64"/>
      <c r="VCS208" s="64"/>
      <c r="VCT208" s="64"/>
      <c r="VCU208" s="64"/>
      <c r="VCV208" s="64"/>
      <c r="VCW208" s="64"/>
      <c r="VCX208" s="64"/>
      <c r="VCY208" s="64"/>
      <c r="VCZ208" s="64"/>
      <c r="VDA208" s="64"/>
      <c r="VDB208" s="64"/>
      <c r="VDC208" s="64"/>
      <c r="VDD208" s="64"/>
      <c r="VDE208" s="64"/>
      <c r="VDF208" s="64"/>
      <c r="VDG208" s="64"/>
      <c r="VDH208" s="64"/>
      <c r="VDI208" s="64"/>
      <c r="VDJ208" s="64"/>
      <c r="VDK208" s="64"/>
      <c r="VDL208" s="64"/>
      <c r="VDM208" s="64"/>
      <c r="VDN208" s="64"/>
      <c r="VDO208" s="64"/>
      <c r="VDP208" s="64"/>
      <c r="VDQ208" s="64"/>
      <c r="VDR208" s="64"/>
      <c r="VDS208" s="64"/>
      <c r="VDT208" s="64"/>
      <c r="VDU208" s="64"/>
      <c r="VDV208" s="64"/>
      <c r="VDW208" s="64"/>
      <c r="VDX208" s="64"/>
      <c r="VDY208" s="64"/>
      <c r="VDZ208" s="64"/>
      <c r="VEA208" s="64"/>
      <c r="VEB208" s="64"/>
      <c r="VEC208" s="64"/>
      <c r="VED208" s="64"/>
      <c r="VEE208" s="64"/>
      <c r="VEF208" s="64"/>
      <c r="VEG208" s="64"/>
      <c r="VEH208" s="64"/>
      <c r="VEI208" s="64"/>
      <c r="VEJ208" s="64"/>
      <c r="VEK208" s="64"/>
      <c r="VEL208" s="64"/>
      <c r="VEM208" s="64"/>
      <c r="VEN208" s="64"/>
      <c r="VEO208" s="64"/>
      <c r="VEP208" s="64"/>
      <c r="VEQ208" s="64"/>
      <c r="VER208" s="64"/>
      <c r="VES208" s="64"/>
      <c r="VET208" s="64"/>
      <c r="VEU208" s="64"/>
      <c r="VEV208" s="64"/>
      <c r="VEW208" s="64"/>
      <c r="VEX208" s="64"/>
      <c r="VEY208" s="64"/>
      <c r="VEZ208" s="64"/>
      <c r="VFA208" s="64"/>
      <c r="VFB208" s="64"/>
      <c r="VFC208" s="64"/>
      <c r="VFD208" s="64"/>
      <c r="VFE208" s="64"/>
      <c r="VFF208" s="64"/>
      <c r="VFG208" s="64"/>
      <c r="VFH208" s="64"/>
      <c r="VFI208" s="64"/>
      <c r="VFJ208" s="64"/>
      <c r="VFK208" s="64"/>
      <c r="VFL208" s="64"/>
      <c r="VFM208" s="64"/>
      <c r="VFN208" s="64"/>
      <c r="VFO208" s="64"/>
      <c r="VFP208" s="64"/>
      <c r="VFQ208" s="64"/>
      <c r="VFR208" s="64"/>
      <c r="VFS208" s="64"/>
      <c r="VFT208" s="64"/>
      <c r="VFU208" s="64"/>
      <c r="VFV208" s="64"/>
      <c r="VFW208" s="64"/>
      <c r="VFX208" s="64"/>
      <c r="VFY208" s="64"/>
      <c r="VFZ208" s="64"/>
      <c r="VGA208" s="64"/>
      <c r="VGB208" s="64"/>
      <c r="VGC208" s="64"/>
      <c r="VGD208" s="64"/>
      <c r="VGE208" s="64"/>
      <c r="VGF208" s="64"/>
      <c r="VGG208" s="64"/>
      <c r="VGH208" s="64"/>
      <c r="VGI208" s="64"/>
      <c r="VGJ208" s="64"/>
      <c r="VGK208" s="64"/>
      <c r="VGL208" s="64"/>
      <c r="VGM208" s="64"/>
      <c r="VGN208" s="64"/>
      <c r="VGO208" s="64"/>
      <c r="VGP208" s="64"/>
      <c r="VGQ208" s="64"/>
      <c r="VGR208" s="64"/>
      <c r="VGS208" s="64"/>
      <c r="VGT208" s="64"/>
      <c r="VGU208" s="64"/>
      <c r="VGV208" s="64"/>
      <c r="VGW208" s="64"/>
      <c r="VGX208" s="64"/>
      <c r="VGY208" s="64"/>
      <c r="VGZ208" s="64"/>
      <c r="VHA208" s="64"/>
      <c r="VHB208" s="64"/>
      <c r="VHC208" s="64"/>
      <c r="VHD208" s="64"/>
      <c r="VHE208" s="64"/>
      <c r="VHF208" s="64"/>
      <c r="VHG208" s="64"/>
      <c r="VHH208" s="64"/>
      <c r="VHI208" s="64"/>
      <c r="VHJ208" s="64"/>
      <c r="VHK208" s="64"/>
      <c r="VHL208" s="64"/>
      <c r="VHM208" s="64"/>
      <c r="VHN208" s="64"/>
      <c r="VHO208" s="64"/>
      <c r="VHP208" s="64"/>
      <c r="VHQ208" s="64"/>
      <c r="VHR208" s="64"/>
      <c r="VHS208" s="64"/>
      <c r="VHT208" s="64"/>
      <c r="VHU208" s="64"/>
      <c r="VHV208" s="64"/>
      <c r="VHW208" s="64"/>
      <c r="VHX208" s="64"/>
      <c r="VHZ208" s="64"/>
      <c r="VIB208" s="64"/>
      <c r="VIC208" s="64"/>
      <c r="VID208" s="64"/>
      <c r="VIE208" s="64"/>
      <c r="VIF208" s="64"/>
      <c r="VIG208" s="64"/>
      <c r="VIH208" s="64"/>
      <c r="VII208" s="64"/>
      <c r="VIN208" s="64"/>
      <c r="VIO208" s="64"/>
      <c r="VIP208" s="64"/>
      <c r="VIQ208" s="64"/>
      <c r="VIR208" s="64"/>
      <c r="VIS208" s="64"/>
      <c r="VIT208" s="64"/>
      <c r="VIU208" s="64"/>
      <c r="VIV208" s="64"/>
      <c r="VIW208" s="64"/>
      <c r="VIX208" s="64"/>
      <c r="VIY208" s="64"/>
      <c r="VIZ208" s="64"/>
      <c r="VJA208" s="64"/>
      <c r="VJB208" s="64"/>
      <c r="VJC208" s="64"/>
      <c r="VJD208" s="64"/>
      <c r="VJE208" s="64"/>
      <c r="VJF208" s="64"/>
      <c r="VJG208" s="64"/>
      <c r="VJH208" s="64"/>
      <c r="VJI208" s="64"/>
      <c r="VJJ208" s="64"/>
      <c r="VJK208" s="64"/>
      <c r="VJL208" s="64"/>
      <c r="VJM208" s="64"/>
      <c r="VJN208" s="64"/>
      <c r="VJO208" s="64"/>
      <c r="VJP208" s="64"/>
      <c r="VJQ208" s="64"/>
      <c r="VJR208" s="64"/>
      <c r="VJS208" s="64"/>
      <c r="VJT208" s="64"/>
      <c r="VJU208" s="64"/>
      <c r="VJV208" s="64"/>
      <c r="VJW208" s="64"/>
      <c r="VJX208" s="64"/>
      <c r="VJY208" s="64"/>
      <c r="VJZ208" s="64"/>
      <c r="VKA208" s="64"/>
      <c r="VKB208" s="64"/>
      <c r="VKC208" s="64"/>
      <c r="VKD208" s="64"/>
      <c r="VKE208" s="64"/>
      <c r="VKF208" s="64"/>
      <c r="VKG208" s="64"/>
      <c r="VKH208" s="64"/>
      <c r="VKI208" s="64"/>
      <c r="VKJ208" s="64"/>
      <c r="VKK208" s="64"/>
      <c r="VKL208" s="64"/>
      <c r="VKM208" s="64"/>
      <c r="VKN208" s="64"/>
      <c r="VKO208" s="64"/>
      <c r="VKP208" s="64"/>
      <c r="VKQ208" s="64"/>
      <c r="VKR208" s="64"/>
      <c r="VKS208" s="64"/>
      <c r="VKT208" s="64"/>
      <c r="VKU208" s="64"/>
      <c r="VKV208" s="64"/>
      <c r="VKW208" s="64"/>
      <c r="VKX208" s="64"/>
      <c r="VKY208" s="64"/>
      <c r="VKZ208" s="64"/>
      <c r="VLA208" s="64"/>
      <c r="VLB208" s="64"/>
      <c r="VLC208" s="64"/>
      <c r="VLD208" s="64"/>
      <c r="VLE208" s="64"/>
      <c r="VLF208" s="64"/>
      <c r="VLG208" s="64"/>
      <c r="VLH208" s="64"/>
      <c r="VLI208" s="64"/>
      <c r="VLJ208" s="64"/>
      <c r="VLK208" s="64"/>
      <c r="VLL208" s="64"/>
      <c r="VLM208" s="64"/>
      <c r="VLN208" s="64"/>
      <c r="VLO208" s="64"/>
      <c r="VLP208" s="64"/>
      <c r="VLQ208" s="64"/>
      <c r="VLR208" s="64"/>
      <c r="VLS208" s="64"/>
      <c r="VLT208" s="64"/>
      <c r="VLU208" s="64"/>
      <c r="VLV208" s="64"/>
      <c r="VLW208" s="64"/>
      <c r="VLX208" s="64"/>
      <c r="VLY208" s="64"/>
      <c r="VLZ208" s="64"/>
      <c r="VMA208" s="64"/>
      <c r="VMB208" s="64"/>
      <c r="VMC208" s="64"/>
      <c r="VMD208" s="64"/>
      <c r="VME208" s="64"/>
      <c r="VMF208" s="64"/>
      <c r="VMG208" s="64"/>
      <c r="VMH208" s="64"/>
      <c r="VMI208" s="64"/>
      <c r="VMJ208" s="64"/>
      <c r="VMK208" s="64"/>
      <c r="VML208" s="64"/>
      <c r="VMM208" s="64"/>
      <c r="VMN208" s="64"/>
      <c r="VMO208" s="64"/>
      <c r="VMP208" s="64"/>
      <c r="VMQ208" s="64"/>
      <c r="VMR208" s="64"/>
      <c r="VMS208" s="64"/>
      <c r="VMT208" s="64"/>
      <c r="VMU208" s="64"/>
      <c r="VMV208" s="64"/>
      <c r="VMW208" s="64"/>
      <c r="VMX208" s="64"/>
      <c r="VMY208" s="64"/>
      <c r="VMZ208" s="64"/>
      <c r="VNA208" s="64"/>
      <c r="VNB208" s="64"/>
      <c r="VNC208" s="64"/>
      <c r="VND208" s="64"/>
      <c r="VNE208" s="64"/>
      <c r="VNF208" s="64"/>
      <c r="VNG208" s="64"/>
      <c r="VNH208" s="64"/>
      <c r="VNI208" s="64"/>
      <c r="VNJ208" s="64"/>
      <c r="VNK208" s="64"/>
      <c r="VNL208" s="64"/>
      <c r="VNM208" s="64"/>
      <c r="VNN208" s="64"/>
      <c r="VNO208" s="64"/>
      <c r="VNP208" s="64"/>
      <c r="VNQ208" s="64"/>
      <c r="VNR208" s="64"/>
      <c r="VNS208" s="64"/>
      <c r="VNT208" s="64"/>
      <c r="VNU208" s="64"/>
      <c r="VNV208" s="64"/>
      <c r="VNW208" s="64"/>
      <c r="VNX208" s="64"/>
      <c r="VNY208" s="64"/>
      <c r="VNZ208" s="64"/>
      <c r="VOA208" s="64"/>
      <c r="VOB208" s="64"/>
      <c r="VOC208" s="64"/>
      <c r="VOD208" s="64"/>
      <c r="VOE208" s="64"/>
      <c r="VOF208" s="64"/>
      <c r="VOG208" s="64"/>
      <c r="VOH208" s="64"/>
      <c r="VOI208" s="64"/>
      <c r="VOJ208" s="64"/>
      <c r="VOK208" s="64"/>
      <c r="VOL208" s="64"/>
      <c r="VOM208" s="64"/>
      <c r="VON208" s="64"/>
      <c r="VOO208" s="64"/>
      <c r="VOP208" s="64"/>
      <c r="VOQ208" s="64"/>
      <c r="VOR208" s="64"/>
      <c r="VOS208" s="64"/>
      <c r="VOT208" s="64"/>
      <c r="VOU208" s="64"/>
      <c r="VOV208" s="64"/>
      <c r="VOW208" s="64"/>
      <c r="VOX208" s="64"/>
      <c r="VOY208" s="64"/>
      <c r="VOZ208" s="64"/>
      <c r="VPA208" s="64"/>
      <c r="VPB208" s="64"/>
      <c r="VPC208" s="64"/>
      <c r="VPD208" s="64"/>
      <c r="VPE208" s="64"/>
      <c r="VPF208" s="64"/>
      <c r="VPG208" s="64"/>
      <c r="VPH208" s="64"/>
      <c r="VPI208" s="64"/>
      <c r="VPJ208" s="64"/>
      <c r="VPK208" s="64"/>
      <c r="VPL208" s="64"/>
      <c r="VPM208" s="64"/>
      <c r="VPN208" s="64"/>
      <c r="VPO208" s="64"/>
      <c r="VPP208" s="64"/>
      <c r="VPQ208" s="64"/>
      <c r="VPR208" s="64"/>
      <c r="VPS208" s="64"/>
      <c r="VPT208" s="64"/>
      <c r="VPU208" s="64"/>
      <c r="VPV208" s="64"/>
      <c r="VPW208" s="64"/>
      <c r="VPX208" s="64"/>
      <c r="VPY208" s="64"/>
      <c r="VPZ208" s="64"/>
      <c r="VQA208" s="64"/>
      <c r="VQB208" s="64"/>
      <c r="VQC208" s="64"/>
      <c r="VQD208" s="64"/>
      <c r="VQE208" s="64"/>
      <c r="VQF208" s="64"/>
      <c r="VQG208" s="64"/>
      <c r="VQH208" s="64"/>
      <c r="VQI208" s="64"/>
      <c r="VQJ208" s="64"/>
      <c r="VQK208" s="64"/>
      <c r="VQL208" s="64"/>
      <c r="VQM208" s="64"/>
      <c r="VQN208" s="64"/>
      <c r="VQO208" s="64"/>
      <c r="VQP208" s="64"/>
      <c r="VQQ208" s="64"/>
      <c r="VQR208" s="64"/>
      <c r="VQS208" s="64"/>
      <c r="VQT208" s="64"/>
      <c r="VQU208" s="64"/>
      <c r="VQV208" s="64"/>
      <c r="VQW208" s="64"/>
      <c r="VQX208" s="64"/>
      <c r="VQY208" s="64"/>
      <c r="VQZ208" s="64"/>
      <c r="VRA208" s="64"/>
      <c r="VRB208" s="64"/>
      <c r="VRC208" s="64"/>
      <c r="VRD208" s="64"/>
      <c r="VRE208" s="64"/>
      <c r="VRF208" s="64"/>
      <c r="VRG208" s="64"/>
      <c r="VRH208" s="64"/>
      <c r="VRI208" s="64"/>
      <c r="VRJ208" s="64"/>
      <c r="VRK208" s="64"/>
      <c r="VRL208" s="64"/>
      <c r="VRM208" s="64"/>
      <c r="VRN208" s="64"/>
      <c r="VRO208" s="64"/>
      <c r="VRP208" s="64"/>
      <c r="VRQ208" s="64"/>
      <c r="VRR208" s="64"/>
      <c r="VRS208" s="64"/>
      <c r="VRT208" s="64"/>
      <c r="VRV208" s="64"/>
      <c r="VRX208" s="64"/>
      <c r="VRY208" s="64"/>
      <c r="VRZ208" s="64"/>
      <c r="VSA208" s="64"/>
      <c r="VSB208" s="64"/>
      <c r="VSC208" s="64"/>
      <c r="VSD208" s="64"/>
      <c r="VSE208" s="64"/>
      <c r="VSJ208" s="64"/>
      <c r="VSK208" s="64"/>
      <c r="VSL208" s="64"/>
      <c r="VSM208" s="64"/>
      <c r="VSN208" s="64"/>
      <c r="VSO208" s="64"/>
      <c r="VSP208" s="64"/>
      <c r="VSQ208" s="64"/>
      <c r="VSR208" s="64"/>
      <c r="VSS208" s="64"/>
      <c r="VST208" s="64"/>
      <c r="VSU208" s="64"/>
      <c r="VSV208" s="64"/>
      <c r="VSW208" s="64"/>
      <c r="VSX208" s="64"/>
      <c r="VSY208" s="64"/>
      <c r="VSZ208" s="64"/>
      <c r="VTA208" s="64"/>
      <c r="VTB208" s="64"/>
      <c r="VTC208" s="64"/>
      <c r="VTD208" s="64"/>
      <c r="VTE208" s="64"/>
      <c r="VTF208" s="64"/>
      <c r="VTG208" s="64"/>
      <c r="VTH208" s="64"/>
      <c r="VTI208" s="64"/>
      <c r="VTJ208" s="64"/>
      <c r="VTK208" s="64"/>
      <c r="VTL208" s="64"/>
      <c r="VTM208" s="64"/>
      <c r="VTN208" s="64"/>
      <c r="VTO208" s="64"/>
      <c r="VTP208" s="64"/>
      <c r="VTQ208" s="64"/>
      <c r="VTR208" s="64"/>
      <c r="VTS208" s="64"/>
      <c r="VTT208" s="64"/>
      <c r="VTU208" s="64"/>
      <c r="VTV208" s="64"/>
      <c r="VTW208" s="64"/>
      <c r="VTX208" s="64"/>
      <c r="VTY208" s="64"/>
      <c r="VTZ208" s="64"/>
      <c r="VUA208" s="64"/>
      <c r="VUB208" s="64"/>
      <c r="VUC208" s="64"/>
      <c r="VUD208" s="64"/>
      <c r="VUE208" s="64"/>
      <c r="VUF208" s="64"/>
      <c r="VUG208" s="64"/>
      <c r="VUH208" s="64"/>
      <c r="VUI208" s="64"/>
      <c r="VUJ208" s="64"/>
      <c r="VUK208" s="64"/>
      <c r="VUL208" s="64"/>
      <c r="VUM208" s="64"/>
      <c r="VUN208" s="64"/>
      <c r="VUO208" s="64"/>
      <c r="VUP208" s="64"/>
      <c r="VUQ208" s="64"/>
      <c r="VUR208" s="64"/>
      <c r="VUS208" s="64"/>
      <c r="VUT208" s="64"/>
      <c r="VUU208" s="64"/>
      <c r="VUV208" s="64"/>
      <c r="VUW208" s="64"/>
      <c r="VUX208" s="64"/>
      <c r="VUY208" s="64"/>
      <c r="VUZ208" s="64"/>
      <c r="VVA208" s="64"/>
      <c r="VVB208" s="64"/>
      <c r="VVC208" s="64"/>
      <c r="VVD208" s="64"/>
      <c r="VVE208" s="64"/>
      <c r="VVF208" s="64"/>
      <c r="VVG208" s="64"/>
      <c r="VVH208" s="64"/>
      <c r="VVI208" s="64"/>
      <c r="VVJ208" s="64"/>
      <c r="VVK208" s="64"/>
      <c r="VVL208" s="64"/>
      <c r="VVM208" s="64"/>
      <c r="VVN208" s="64"/>
      <c r="VVO208" s="64"/>
      <c r="VVP208" s="64"/>
      <c r="VVQ208" s="64"/>
      <c r="VVR208" s="64"/>
      <c r="VVS208" s="64"/>
      <c r="VVT208" s="64"/>
      <c r="VVU208" s="64"/>
      <c r="VVV208" s="64"/>
      <c r="VVW208" s="64"/>
      <c r="VVX208" s="64"/>
      <c r="VVY208" s="64"/>
      <c r="VVZ208" s="64"/>
      <c r="VWA208" s="64"/>
      <c r="VWB208" s="64"/>
      <c r="VWC208" s="64"/>
      <c r="VWD208" s="64"/>
      <c r="VWE208" s="64"/>
      <c r="VWF208" s="64"/>
      <c r="VWG208" s="64"/>
      <c r="VWH208" s="64"/>
      <c r="VWI208" s="64"/>
      <c r="VWJ208" s="64"/>
      <c r="VWK208" s="64"/>
      <c r="VWL208" s="64"/>
      <c r="VWM208" s="64"/>
      <c r="VWN208" s="64"/>
      <c r="VWO208" s="64"/>
      <c r="VWP208" s="64"/>
      <c r="VWQ208" s="64"/>
      <c r="VWR208" s="64"/>
      <c r="VWS208" s="64"/>
      <c r="VWT208" s="64"/>
      <c r="VWU208" s="64"/>
      <c r="VWV208" s="64"/>
      <c r="VWW208" s="64"/>
      <c r="VWX208" s="64"/>
      <c r="VWY208" s="64"/>
      <c r="VWZ208" s="64"/>
      <c r="VXA208" s="64"/>
      <c r="VXB208" s="64"/>
      <c r="VXC208" s="64"/>
      <c r="VXD208" s="64"/>
      <c r="VXE208" s="64"/>
      <c r="VXF208" s="64"/>
      <c r="VXG208" s="64"/>
      <c r="VXH208" s="64"/>
      <c r="VXI208" s="64"/>
      <c r="VXJ208" s="64"/>
      <c r="VXK208" s="64"/>
      <c r="VXL208" s="64"/>
      <c r="VXM208" s="64"/>
      <c r="VXN208" s="64"/>
      <c r="VXO208" s="64"/>
      <c r="VXP208" s="64"/>
      <c r="VXQ208" s="64"/>
      <c r="VXR208" s="64"/>
      <c r="VXS208" s="64"/>
      <c r="VXT208" s="64"/>
      <c r="VXU208" s="64"/>
      <c r="VXV208" s="64"/>
      <c r="VXW208" s="64"/>
      <c r="VXX208" s="64"/>
      <c r="VXY208" s="64"/>
      <c r="VXZ208" s="64"/>
      <c r="VYA208" s="64"/>
      <c r="VYB208" s="64"/>
      <c r="VYC208" s="64"/>
      <c r="VYD208" s="64"/>
      <c r="VYE208" s="64"/>
      <c r="VYF208" s="64"/>
      <c r="VYG208" s="64"/>
      <c r="VYH208" s="64"/>
      <c r="VYI208" s="64"/>
      <c r="VYJ208" s="64"/>
      <c r="VYK208" s="64"/>
      <c r="VYL208" s="64"/>
      <c r="VYM208" s="64"/>
      <c r="VYN208" s="64"/>
      <c r="VYO208" s="64"/>
      <c r="VYP208" s="64"/>
      <c r="VYQ208" s="64"/>
      <c r="VYR208" s="64"/>
      <c r="VYS208" s="64"/>
      <c r="VYT208" s="64"/>
      <c r="VYU208" s="64"/>
      <c r="VYV208" s="64"/>
      <c r="VYW208" s="64"/>
      <c r="VYX208" s="64"/>
      <c r="VYY208" s="64"/>
      <c r="VYZ208" s="64"/>
      <c r="VZA208" s="64"/>
      <c r="VZB208" s="64"/>
      <c r="VZC208" s="64"/>
      <c r="VZD208" s="64"/>
      <c r="VZE208" s="64"/>
      <c r="VZF208" s="64"/>
      <c r="VZG208" s="64"/>
      <c r="VZH208" s="64"/>
      <c r="VZI208" s="64"/>
      <c r="VZJ208" s="64"/>
      <c r="VZK208" s="64"/>
      <c r="VZL208" s="64"/>
      <c r="VZM208" s="64"/>
      <c r="VZN208" s="64"/>
      <c r="VZO208" s="64"/>
      <c r="VZP208" s="64"/>
      <c r="VZQ208" s="64"/>
      <c r="VZR208" s="64"/>
      <c r="VZS208" s="64"/>
      <c r="VZT208" s="64"/>
      <c r="VZU208" s="64"/>
      <c r="VZV208" s="64"/>
      <c r="VZW208" s="64"/>
      <c r="VZX208" s="64"/>
      <c r="VZY208" s="64"/>
      <c r="VZZ208" s="64"/>
      <c r="WAA208" s="64"/>
      <c r="WAB208" s="64"/>
      <c r="WAC208" s="64"/>
      <c r="WAD208" s="64"/>
      <c r="WAE208" s="64"/>
      <c r="WAF208" s="64"/>
      <c r="WAG208" s="64"/>
      <c r="WAH208" s="64"/>
      <c r="WAI208" s="64"/>
      <c r="WAJ208" s="64"/>
      <c r="WAK208" s="64"/>
      <c r="WAL208" s="64"/>
      <c r="WAM208" s="64"/>
      <c r="WAN208" s="64"/>
      <c r="WAO208" s="64"/>
      <c r="WAP208" s="64"/>
      <c r="WAQ208" s="64"/>
      <c r="WAR208" s="64"/>
      <c r="WAS208" s="64"/>
      <c r="WAT208" s="64"/>
      <c r="WAU208" s="64"/>
      <c r="WAV208" s="64"/>
      <c r="WAW208" s="64"/>
      <c r="WAX208" s="64"/>
      <c r="WAY208" s="64"/>
      <c r="WAZ208" s="64"/>
      <c r="WBA208" s="64"/>
      <c r="WBB208" s="64"/>
      <c r="WBC208" s="64"/>
      <c r="WBD208" s="64"/>
      <c r="WBE208" s="64"/>
      <c r="WBF208" s="64"/>
      <c r="WBG208" s="64"/>
      <c r="WBH208" s="64"/>
      <c r="WBI208" s="64"/>
      <c r="WBJ208" s="64"/>
      <c r="WBK208" s="64"/>
      <c r="WBL208" s="64"/>
      <c r="WBM208" s="64"/>
      <c r="WBN208" s="64"/>
      <c r="WBO208" s="64"/>
      <c r="WBP208" s="64"/>
      <c r="WBR208" s="64"/>
      <c r="WBT208" s="64"/>
      <c r="WBU208" s="64"/>
      <c r="WBV208" s="64"/>
      <c r="WBW208" s="64"/>
      <c r="WBX208" s="64"/>
      <c r="WBY208" s="64"/>
      <c r="WBZ208" s="64"/>
      <c r="WCA208" s="64"/>
      <c r="WCF208" s="64"/>
      <c r="WCG208" s="64"/>
      <c r="WCH208" s="64"/>
      <c r="WCI208" s="64"/>
      <c r="WCJ208" s="64"/>
      <c r="WCK208" s="64"/>
      <c r="WCL208" s="64"/>
      <c r="WCM208" s="64"/>
      <c r="WCN208" s="64"/>
      <c r="WCO208" s="64"/>
      <c r="WCP208" s="64"/>
      <c r="WCQ208" s="64"/>
      <c r="WCR208" s="64"/>
      <c r="WCS208" s="64"/>
      <c r="WCT208" s="64"/>
      <c r="WCU208" s="64"/>
      <c r="WCV208" s="64"/>
      <c r="WCW208" s="64"/>
      <c r="WCX208" s="64"/>
      <c r="WCY208" s="64"/>
      <c r="WCZ208" s="64"/>
      <c r="WDA208" s="64"/>
      <c r="WDB208" s="64"/>
      <c r="WDC208" s="64"/>
      <c r="WDD208" s="64"/>
      <c r="WDE208" s="64"/>
      <c r="WDF208" s="64"/>
      <c r="WDG208" s="64"/>
      <c r="WDH208" s="64"/>
      <c r="WDI208" s="64"/>
      <c r="WDJ208" s="64"/>
      <c r="WDK208" s="64"/>
      <c r="WDL208" s="64"/>
      <c r="WDM208" s="64"/>
      <c r="WDN208" s="64"/>
      <c r="WDO208" s="64"/>
      <c r="WDP208" s="64"/>
      <c r="WDQ208" s="64"/>
      <c r="WDR208" s="64"/>
      <c r="WDS208" s="64"/>
      <c r="WDT208" s="64"/>
      <c r="WDU208" s="64"/>
      <c r="WDV208" s="64"/>
      <c r="WDW208" s="64"/>
      <c r="WDX208" s="64"/>
      <c r="WDY208" s="64"/>
      <c r="WDZ208" s="64"/>
      <c r="WEA208" s="64"/>
      <c r="WEB208" s="64"/>
      <c r="WEC208" s="64"/>
      <c r="WED208" s="64"/>
      <c r="WEE208" s="64"/>
      <c r="WEF208" s="64"/>
      <c r="WEG208" s="64"/>
      <c r="WEH208" s="64"/>
      <c r="WEI208" s="64"/>
      <c r="WEJ208" s="64"/>
      <c r="WEK208" s="64"/>
      <c r="WEL208" s="64"/>
      <c r="WEM208" s="64"/>
      <c r="WEN208" s="64"/>
      <c r="WEO208" s="64"/>
      <c r="WEP208" s="64"/>
      <c r="WEQ208" s="64"/>
      <c r="WER208" s="64"/>
      <c r="WES208" s="64"/>
      <c r="WET208" s="64"/>
      <c r="WEU208" s="64"/>
      <c r="WEV208" s="64"/>
      <c r="WEW208" s="64"/>
      <c r="WEX208" s="64"/>
      <c r="WEY208" s="64"/>
      <c r="WEZ208" s="64"/>
      <c r="WFA208" s="64"/>
      <c r="WFB208" s="64"/>
      <c r="WFC208" s="64"/>
      <c r="WFD208" s="64"/>
      <c r="WFE208" s="64"/>
      <c r="WFF208" s="64"/>
      <c r="WFG208" s="64"/>
      <c r="WFH208" s="64"/>
      <c r="WFI208" s="64"/>
      <c r="WFJ208" s="64"/>
      <c r="WFK208" s="64"/>
      <c r="WFL208" s="64"/>
      <c r="WFM208" s="64"/>
      <c r="WFN208" s="64"/>
      <c r="WFO208" s="64"/>
      <c r="WFP208" s="64"/>
      <c r="WFQ208" s="64"/>
      <c r="WFR208" s="64"/>
      <c r="WFS208" s="64"/>
      <c r="WFT208" s="64"/>
      <c r="WFU208" s="64"/>
      <c r="WFV208" s="64"/>
      <c r="WFW208" s="64"/>
      <c r="WFX208" s="64"/>
      <c r="WFY208" s="64"/>
      <c r="WFZ208" s="64"/>
      <c r="WGA208" s="64"/>
      <c r="WGB208" s="64"/>
      <c r="WGC208" s="64"/>
      <c r="WGD208" s="64"/>
      <c r="WGE208" s="64"/>
      <c r="WGF208" s="64"/>
      <c r="WGG208" s="64"/>
      <c r="WGH208" s="64"/>
      <c r="WGI208" s="64"/>
      <c r="WGJ208" s="64"/>
      <c r="WGK208" s="64"/>
      <c r="WGL208" s="64"/>
      <c r="WGM208" s="64"/>
      <c r="WGN208" s="64"/>
      <c r="WGO208" s="64"/>
      <c r="WGP208" s="64"/>
      <c r="WGQ208" s="64"/>
      <c r="WGR208" s="64"/>
      <c r="WGS208" s="64"/>
      <c r="WGT208" s="64"/>
      <c r="WGU208" s="64"/>
      <c r="WGV208" s="64"/>
      <c r="WGW208" s="64"/>
      <c r="WGX208" s="64"/>
      <c r="WGY208" s="64"/>
      <c r="WGZ208" s="64"/>
      <c r="WHA208" s="64"/>
      <c r="WHB208" s="64"/>
      <c r="WHC208" s="64"/>
      <c r="WHD208" s="64"/>
      <c r="WHE208" s="64"/>
      <c r="WHF208" s="64"/>
      <c r="WHG208" s="64"/>
      <c r="WHH208" s="64"/>
      <c r="WHI208" s="64"/>
      <c r="WHJ208" s="64"/>
      <c r="WHK208" s="64"/>
      <c r="WHL208" s="64"/>
      <c r="WHM208" s="64"/>
      <c r="WHN208" s="64"/>
      <c r="WHO208" s="64"/>
      <c r="WHP208" s="64"/>
      <c r="WHQ208" s="64"/>
      <c r="WHR208" s="64"/>
      <c r="WHS208" s="64"/>
      <c r="WHT208" s="64"/>
      <c r="WHU208" s="64"/>
      <c r="WHV208" s="64"/>
      <c r="WHW208" s="64"/>
      <c r="WHX208" s="64"/>
      <c r="WHY208" s="64"/>
      <c r="WHZ208" s="64"/>
      <c r="WIA208" s="64"/>
      <c r="WIB208" s="64"/>
      <c r="WIC208" s="64"/>
      <c r="WID208" s="64"/>
      <c r="WIE208" s="64"/>
      <c r="WIF208" s="64"/>
      <c r="WIG208" s="64"/>
      <c r="WIH208" s="64"/>
      <c r="WII208" s="64"/>
      <c r="WIJ208" s="64"/>
      <c r="WIK208" s="64"/>
      <c r="WIL208" s="64"/>
      <c r="WIM208" s="64"/>
      <c r="WIN208" s="64"/>
      <c r="WIO208" s="64"/>
      <c r="WIP208" s="64"/>
      <c r="WIQ208" s="64"/>
      <c r="WIR208" s="64"/>
      <c r="WIS208" s="64"/>
      <c r="WIT208" s="64"/>
      <c r="WIU208" s="64"/>
      <c r="WIV208" s="64"/>
      <c r="WIW208" s="64"/>
      <c r="WIX208" s="64"/>
      <c r="WIY208" s="64"/>
      <c r="WIZ208" s="64"/>
      <c r="WJA208" s="64"/>
      <c r="WJB208" s="64"/>
      <c r="WJC208" s="64"/>
      <c r="WJD208" s="64"/>
      <c r="WJE208" s="64"/>
      <c r="WJF208" s="64"/>
      <c r="WJG208" s="64"/>
      <c r="WJH208" s="64"/>
      <c r="WJI208" s="64"/>
      <c r="WJJ208" s="64"/>
      <c r="WJK208" s="64"/>
      <c r="WJL208" s="64"/>
      <c r="WJM208" s="64"/>
      <c r="WJN208" s="64"/>
      <c r="WJO208" s="64"/>
      <c r="WJP208" s="64"/>
      <c r="WJQ208" s="64"/>
      <c r="WJR208" s="64"/>
      <c r="WJS208" s="64"/>
      <c r="WJT208" s="64"/>
      <c r="WJU208" s="64"/>
      <c r="WJV208" s="64"/>
      <c r="WJW208" s="64"/>
      <c r="WJX208" s="64"/>
      <c r="WJY208" s="64"/>
      <c r="WJZ208" s="64"/>
      <c r="WKA208" s="64"/>
      <c r="WKB208" s="64"/>
      <c r="WKC208" s="64"/>
      <c r="WKD208" s="64"/>
      <c r="WKE208" s="64"/>
      <c r="WKF208" s="64"/>
      <c r="WKG208" s="64"/>
      <c r="WKH208" s="64"/>
      <c r="WKI208" s="64"/>
      <c r="WKJ208" s="64"/>
      <c r="WKK208" s="64"/>
      <c r="WKL208" s="64"/>
      <c r="WKM208" s="64"/>
      <c r="WKN208" s="64"/>
      <c r="WKO208" s="64"/>
      <c r="WKP208" s="64"/>
      <c r="WKQ208" s="64"/>
      <c r="WKR208" s="64"/>
      <c r="WKS208" s="64"/>
      <c r="WKT208" s="64"/>
      <c r="WKU208" s="64"/>
      <c r="WKV208" s="64"/>
      <c r="WKW208" s="64"/>
      <c r="WKX208" s="64"/>
      <c r="WKY208" s="64"/>
      <c r="WKZ208" s="64"/>
      <c r="WLA208" s="64"/>
      <c r="WLB208" s="64"/>
      <c r="WLC208" s="64"/>
      <c r="WLD208" s="64"/>
      <c r="WLE208" s="64"/>
      <c r="WLF208" s="64"/>
      <c r="WLG208" s="64"/>
      <c r="WLH208" s="64"/>
      <c r="WLI208" s="64"/>
      <c r="WLJ208" s="64"/>
      <c r="WLK208" s="64"/>
      <c r="WLL208" s="64"/>
      <c r="WLN208" s="64"/>
      <c r="WLP208" s="64"/>
      <c r="WLQ208" s="64"/>
      <c r="WLR208" s="64"/>
      <c r="WLS208" s="64"/>
      <c r="WLT208" s="64"/>
      <c r="WLU208" s="64"/>
      <c r="WLV208" s="64"/>
      <c r="WLW208" s="64"/>
      <c r="WMB208" s="64"/>
      <c r="WMC208" s="64"/>
      <c r="WMD208" s="64"/>
      <c r="WME208" s="64"/>
      <c r="WMF208" s="64"/>
      <c r="WMG208" s="64"/>
      <c r="WMH208" s="64"/>
      <c r="WMI208" s="64"/>
      <c r="WMJ208" s="64"/>
      <c r="WMK208" s="64"/>
      <c r="WML208" s="64"/>
      <c r="WMM208" s="64"/>
      <c r="WMN208" s="64"/>
      <c r="WMO208" s="64"/>
      <c r="WMP208" s="64"/>
      <c r="WMQ208" s="64"/>
      <c r="WMR208" s="64"/>
      <c r="WMS208" s="64"/>
      <c r="WMT208" s="64"/>
      <c r="WMU208" s="64"/>
      <c r="WMV208" s="64"/>
      <c r="WMW208" s="64"/>
      <c r="WMX208" s="64"/>
      <c r="WMY208" s="64"/>
      <c r="WMZ208" s="64"/>
      <c r="WNA208" s="64"/>
      <c r="WNB208" s="64"/>
      <c r="WNC208" s="64"/>
      <c r="WND208" s="64"/>
      <c r="WNE208" s="64"/>
      <c r="WNF208" s="64"/>
      <c r="WNG208" s="64"/>
      <c r="WNH208" s="64"/>
      <c r="WNI208" s="64"/>
      <c r="WNJ208" s="64"/>
      <c r="WNK208" s="64"/>
      <c r="WNL208" s="64"/>
      <c r="WNM208" s="64"/>
      <c r="WNN208" s="64"/>
      <c r="WNO208" s="64"/>
      <c r="WNP208" s="64"/>
      <c r="WNQ208" s="64"/>
      <c r="WNR208" s="64"/>
      <c r="WNS208" s="64"/>
      <c r="WNT208" s="64"/>
      <c r="WNU208" s="64"/>
      <c r="WNV208" s="64"/>
      <c r="WNW208" s="64"/>
      <c r="WNX208" s="64"/>
      <c r="WNY208" s="64"/>
      <c r="WNZ208" s="64"/>
      <c r="WOA208" s="64"/>
      <c r="WOB208" s="64"/>
      <c r="WOC208" s="64"/>
      <c r="WOD208" s="64"/>
      <c r="WOE208" s="64"/>
      <c r="WOF208" s="64"/>
      <c r="WOG208" s="64"/>
      <c r="WOH208" s="64"/>
      <c r="WOI208" s="64"/>
      <c r="WOJ208" s="64"/>
      <c r="WOK208" s="64"/>
      <c r="WOL208" s="64"/>
      <c r="WOM208" s="64"/>
      <c r="WON208" s="64"/>
      <c r="WOO208" s="64"/>
      <c r="WOP208" s="64"/>
      <c r="WOQ208" s="64"/>
      <c r="WOR208" s="64"/>
      <c r="WOS208" s="64"/>
      <c r="WOT208" s="64"/>
      <c r="WOU208" s="64"/>
      <c r="WOV208" s="64"/>
      <c r="WOW208" s="64"/>
      <c r="WOX208" s="64"/>
      <c r="WOY208" s="64"/>
      <c r="WOZ208" s="64"/>
      <c r="WPA208" s="64"/>
      <c r="WPB208" s="64"/>
      <c r="WPC208" s="64"/>
      <c r="WPD208" s="64"/>
      <c r="WPE208" s="64"/>
      <c r="WPF208" s="64"/>
      <c r="WPG208" s="64"/>
      <c r="WPH208" s="64"/>
      <c r="WPI208" s="64"/>
      <c r="WPJ208" s="64"/>
      <c r="WPK208" s="64"/>
      <c r="WPL208" s="64"/>
      <c r="WPM208" s="64"/>
      <c r="WPN208" s="64"/>
      <c r="WPO208" s="64"/>
      <c r="WPP208" s="64"/>
      <c r="WPQ208" s="64"/>
      <c r="WPR208" s="64"/>
      <c r="WPS208" s="64"/>
      <c r="WPT208" s="64"/>
      <c r="WPU208" s="64"/>
      <c r="WPV208" s="64"/>
      <c r="WPW208" s="64"/>
      <c r="WPX208" s="64"/>
      <c r="WPY208" s="64"/>
      <c r="WPZ208" s="64"/>
      <c r="WQA208" s="64"/>
      <c r="WQB208" s="64"/>
      <c r="WQC208" s="64"/>
      <c r="WQD208" s="64"/>
      <c r="WQE208" s="64"/>
      <c r="WQF208" s="64"/>
      <c r="WQG208" s="64"/>
      <c r="WQH208" s="64"/>
      <c r="WQI208" s="64"/>
      <c r="WQJ208" s="64"/>
      <c r="WQK208" s="64"/>
      <c r="WQL208" s="64"/>
      <c r="WQM208" s="64"/>
      <c r="WQN208" s="64"/>
      <c r="WQO208" s="64"/>
      <c r="WQP208" s="64"/>
      <c r="WQQ208" s="64"/>
      <c r="WQR208" s="64"/>
      <c r="WQS208" s="64"/>
      <c r="WQT208" s="64"/>
      <c r="WQU208" s="64"/>
      <c r="WQV208" s="64"/>
      <c r="WQW208" s="64"/>
      <c r="WQX208" s="64"/>
      <c r="WQY208" s="64"/>
      <c r="WQZ208" s="64"/>
      <c r="WRA208" s="64"/>
      <c r="WRB208" s="64"/>
      <c r="WRC208" s="64"/>
      <c r="WRD208" s="64"/>
      <c r="WRE208" s="64"/>
      <c r="WRF208" s="64"/>
      <c r="WRG208" s="64"/>
      <c r="WRH208" s="64"/>
      <c r="WRI208" s="64"/>
      <c r="WRJ208" s="64"/>
      <c r="WRK208" s="64"/>
      <c r="WRL208" s="64"/>
      <c r="WRM208" s="64"/>
      <c r="WRN208" s="64"/>
      <c r="WRO208" s="64"/>
      <c r="WRP208" s="64"/>
      <c r="WRQ208" s="64"/>
      <c r="WRR208" s="64"/>
      <c r="WRS208" s="64"/>
      <c r="WRT208" s="64"/>
      <c r="WRU208" s="64"/>
      <c r="WRV208" s="64"/>
      <c r="WRW208" s="64"/>
      <c r="WRX208" s="64"/>
      <c r="WRY208" s="64"/>
      <c r="WRZ208" s="64"/>
      <c r="WSA208" s="64"/>
      <c r="WSB208" s="64"/>
      <c r="WSC208" s="64"/>
      <c r="WSD208" s="64"/>
      <c r="WSE208" s="64"/>
      <c r="WSF208" s="64"/>
      <c r="WSG208" s="64"/>
      <c r="WSH208" s="64"/>
      <c r="WSI208" s="64"/>
      <c r="WSJ208" s="64"/>
      <c r="WSK208" s="64"/>
      <c r="WSL208" s="64"/>
      <c r="WSM208" s="64"/>
      <c r="WSN208" s="64"/>
      <c r="WSO208" s="64"/>
      <c r="WSP208" s="64"/>
      <c r="WSQ208" s="64"/>
      <c r="WSR208" s="64"/>
      <c r="WSS208" s="64"/>
      <c r="WST208" s="64"/>
      <c r="WSU208" s="64"/>
      <c r="WSV208" s="64"/>
      <c r="WSW208" s="64"/>
      <c r="WSX208" s="64"/>
      <c r="WSY208" s="64"/>
      <c r="WSZ208" s="64"/>
      <c r="WTA208" s="64"/>
      <c r="WTB208" s="64"/>
      <c r="WTC208" s="64"/>
      <c r="WTD208" s="64"/>
      <c r="WTE208" s="64"/>
      <c r="WTF208" s="64"/>
      <c r="WTG208" s="64"/>
      <c r="WTH208" s="64"/>
      <c r="WTI208" s="64"/>
      <c r="WTJ208" s="64"/>
      <c r="WTK208" s="64"/>
      <c r="WTL208" s="64"/>
      <c r="WTM208" s="64"/>
      <c r="WTN208" s="64"/>
      <c r="WTO208" s="64"/>
      <c r="WTP208" s="64"/>
      <c r="WTQ208" s="64"/>
      <c r="WTR208" s="64"/>
      <c r="WTS208" s="64"/>
      <c r="WTT208" s="64"/>
      <c r="WTU208" s="64"/>
      <c r="WTV208" s="64"/>
      <c r="WTW208" s="64"/>
      <c r="WTX208" s="64"/>
      <c r="WTY208" s="64"/>
      <c r="WTZ208" s="64"/>
      <c r="WUA208" s="64"/>
      <c r="WUB208" s="64"/>
      <c r="WUC208" s="64"/>
      <c r="WUD208" s="64"/>
      <c r="WUE208" s="64"/>
      <c r="WUF208" s="64"/>
      <c r="WUG208" s="64"/>
      <c r="WUH208" s="64"/>
      <c r="WUI208" s="64"/>
      <c r="WUJ208" s="64"/>
      <c r="WUK208" s="64"/>
      <c r="WUL208" s="64"/>
      <c r="WUM208" s="64"/>
      <c r="WUN208" s="64"/>
      <c r="WUO208" s="64"/>
      <c r="WUP208" s="64"/>
      <c r="WUQ208" s="64"/>
      <c r="WUR208" s="64"/>
      <c r="WUS208" s="64"/>
      <c r="WUT208" s="64"/>
      <c r="WUU208" s="64"/>
      <c r="WUV208" s="64"/>
      <c r="WUW208" s="64"/>
      <c r="WUX208" s="64"/>
      <c r="WUY208" s="64"/>
      <c r="WUZ208" s="64"/>
      <c r="WVA208" s="64"/>
      <c r="WVB208" s="64"/>
      <c r="WVC208" s="64"/>
      <c r="WVD208" s="64"/>
      <c r="WVE208" s="64"/>
      <c r="WVF208" s="64"/>
      <c r="WVG208" s="64"/>
      <c r="WVH208" s="64"/>
      <c r="WVJ208" s="64"/>
      <c r="WVL208" s="64"/>
      <c r="WVM208" s="64"/>
      <c r="WVN208" s="64"/>
      <c r="WVO208" s="64"/>
      <c r="WVP208" s="64"/>
      <c r="WVQ208" s="64"/>
      <c r="WVR208" s="64"/>
      <c r="WVS208" s="64"/>
      <c r="WVX208" s="64"/>
      <c r="WVY208" s="64"/>
      <c r="WVZ208" s="64"/>
      <c r="WWA208" s="64"/>
      <c r="WWB208" s="64"/>
      <c r="WWC208" s="64"/>
      <c r="WWD208" s="64"/>
      <c r="WWE208" s="64"/>
      <c r="WWF208" s="64"/>
      <c r="WWG208" s="64"/>
      <c r="WWH208" s="64"/>
      <c r="WWI208" s="64"/>
      <c r="WWJ208" s="64"/>
      <c r="WWK208" s="64"/>
      <c r="WWL208" s="64"/>
      <c r="WWM208" s="64"/>
      <c r="WWN208" s="64"/>
      <c r="WWO208" s="64"/>
      <c r="WWP208" s="64"/>
      <c r="WWQ208" s="64"/>
      <c r="WWR208" s="64"/>
      <c r="WWS208" s="64"/>
      <c r="WWT208" s="64"/>
      <c r="WWU208" s="64"/>
      <c r="WWV208" s="64"/>
      <c r="WWW208" s="64"/>
      <c r="WWX208" s="64"/>
      <c r="WWY208" s="64"/>
      <c r="WWZ208" s="64"/>
      <c r="WXA208" s="64"/>
      <c r="WXB208" s="64"/>
      <c r="WXC208" s="64"/>
      <c r="WXD208" s="64"/>
      <c r="WXE208" s="64"/>
      <c r="WXF208" s="64"/>
      <c r="WXG208" s="64"/>
      <c r="WXH208" s="64"/>
      <c r="WXI208" s="64"/>
      <c r="WXJ208" s="64"/>
      <c r="WXK208" s="64"/>
      <c r="WXL208" s="64"/>
      <c r="WXM208" s="64"/>
      <c r="WXN208" s="64"/>
      <c r="WXO208" s="64"/>
      <c r="WXP208" s="64"/>
      <c r="WXQ208" s="64"/>
      <c r="WXR208" s="64"/>
      <c r="WXS208" s="64"/>
      <c r="WXT208" s="64"/>
      <c r="WXU208" s="64"/>
      <c r="WXV208" s="64"/>
      <c r="WXW208" s="64"/>
      <c r="WXX208" s="64"/>
      <c r="WXY208" s="64"/>
      <c r="WXZ208" s="64"/>
      <c r="WYA208" s="64"/>
      <c r="WYB208" s="64"/>
      <c r="WYC208" s="64"/>
      <c r="WYD208" s="64"/>
      <c r="WYE208" s="64"/>
      <c r="WYF208" s="64"/>
      <c r="WYG208" s="64"/>
      <c r="WYH208" s="64"/>
      <c r="WYI208" s="64"/>
      <c r="WYJ208" s="64"/>
      <c r="WYK208" s="64"/>
      <c r="WYL208" s="64"/>
      <c r="WYM208" s="64"/>
      <c r="WYN208" s="64"/>
      <c r="WYO208" s="64"/>
      <c r="WYP208" s="64"/>
      <c r="WYQ208" s="64"/>
      <c r="WYR208" s="64"/>
      <c r="WYS208" s="64"/>
      <c r="WYT208" s="64"/>
      <c r="WYU208" s="64"/>
      <c r="WYV208" s="64"/>
      <c r="WYW208" s="64"/>
      <c r="WYX208" s="64"/>
      <c r="WYY208" s="64"/>
      <c r="WYZ208" s="64"/>
      <c r="WZA208" s="64"/>
      <c r="WZB208" s="64"/>
      <c r="WZC208" s="64"/>
      <c r="WZD208" s="64"/>
      <c r="WZE208" s="64"/>
      <c r="WZF208" s="64"/>
      <c r="WZG208" s="64"/>
      <c r="WZH208" s="64"/>
      <c r="WZI208" s="64"/>
      <c r="WZJ208" s="64"/>
      <c r="WZK208" s="64"/>
      <c r="WZL208" s="64"/>
      <c r="WZM208" s="64"/>
      <c r="WZN208" s="64"/>
      <c r="WZO208" s="64"/>
      <c r="WZP208" s="64"/>
      <c r="WZQ208" s="64"/>
      <c r="WZR208" s="64"/>
      <c r="WZS208" s="64"/>
      <c r="WZT208" s="64"/>
      <c r="WZU208" s="64"/>
      <c r="WZV208" s="64"/>
      <c r="WZW208" s="64"/>
      <c r="WZX208" s="64"/>
      <c r="WZY208" s="64"/>
      <c r="WZZ208" s="64"/>
      <c r="XAA208" s="64"/>
      <c r="XAB208" s="64"/>
      <c r="XAC208" s="64"/>
      <c r="XAD208" s="64"/>
      <c r="XAE208" s="64"/>
      <c r="XAF208" s="64"/>
      <c r="XAG208" s="64"/>
      <c r="XAH208" s="64"/>
      <c r="XAI208" s="64"/>
      <c r="XAJ208" s="64"/>
      <c r="XAK208" s="64"/>
      <c r="XAL208" s="64"/>
      <c r="XAM208" s="64"/>
      <c r="XAN208" s="64"/>
      <c r="XAO208" s="64"/>
      <c r="XAP208" s="64"/>
      <c r="XAQ208" s="64"/>
      <c r="XAR208" s="64"/>
      <c r="XAS208" s="64"/>
      <c r="XAT208" s="64"/>
      <c r="XAU208" s="64"/>
      <c r="XAV208" s="64"/>
      <c r="XAW208" s="64"/>
      <c r="XAX208" s="64"/>
      <c r="XAY208" s="64"/>
      <c r="XAZ208" s="64"/>
      <c r="XBA208" s="64"/>
      <c r="XBB208" s="64"/>
      <c r="XBC208" s="64"/>
      <c r="XBD208" s="64"/>
      <c r="XBE208" s="64"/>
      <c r="XBF208" s="64"/>
      <c r="XBG208" s="64"/>
      <c r="XBH208" s="64"/>
      <c r="XBI208" s="64"/>
      <c r="XBJ208" s="64"/>
      <c r="XBK208" s="64"/>
      <c r="XBL208" s="64"/>
      <c r="XBM208" s="64"/>
      <c r="XBN208" s="64"/>
      <c r="XBO208" s="64"/>
      <c r="XBP208" s="64"/>
      <c r="XBQ208" s="64"/>
      <c r="XBR208" s="64"/>
      <c r="XBS208" s="64"/>
      <c r="XBT208" s="64"/>
      <c r="XBU208" s="64"/>
      <c r="XBV208" s="64"/>
      <c r="XBW208" s="64"/>
      <c r="XBX208" s="64"/>
      <c r="XBY208" s="64"/>
      <c r="XBZ208" s="64"/>
      <c r="XCA208" s="64"/>
      <c r="XCB208" s="64"/>
      <c r="XCC208" s="64"/>
      <c r="XCD208" s="64"/>
      <c r="XCE208" s="64"/>
      <c r="XCF208" s="64"/>
      <c r="XCG208" s="64"/>
      <c r="XCH208" s="64"/>
      <c r="XCI208" s="64"/>
      <c r="XCJ208" s="64"/>
      <c r="XCK208" s="64"/>
      <c r="XCL208" s="64"/>
      <c r="XCM208" s="64"/>
      <c r="XCN208" s="64"/>
      <c r="XCO208" s="64"/>
      <c r="XCP208" s="64"/>
      <c r="XCQ208" s="64"/>
      <c r="XCR208" s="64"/>
      <c r="XCS208" s="64"/>
      <c r="XCT208" s="64"/>
      <c r="XCU208" s="64"/>
      <c r="XCV208" s="64"/>
      <c r="XCW208" s="64"/>
      <c r="XCX208" s="64"/>
      <c r="XCY208" s="64"/>
      <c r="XCZ208" s="64"/>
      <c r="XDA208" s="64"/>
      <c r="XDB208" s="64"/>
      <c r="XDC208" s="64"/>
      <c r="XDD208" s="64"/>
      <c r="XDE208" s="64"/>
      <c r="XDF208" s="64"/>
      <c r="XDG208" s="64"/>
      <c r="XDH208" s="64"/>
      <c r="XDI208" s="64"/>
      <c r="XDJ208" s="64"/>
      <c r="XDK208" s="64"/>
      <c r="XDL208" s="64"/>
      <c r="XDM208" s="64"/>
      <c r="XDN208" s="64"/>
      <c r="XDO208" s="64"/>
      <c r="XDP208" s="64"/>
      <c r="XDQ208" s="64"/>
      <c r="XDR208" s="64"/>
      <c r="XDS208" s="64"/>
      <c r="XDT208" s="64"/>
      <c r="XDU208" s="64"/>
      <c r="XDV208" s="64"/>
      <c r="XDW208" s="64"/>
      <c r="XDX208" s="64"/>
      <c r="XDY208" s="64"/>
      <c r="XDZ208" s="64"/>
      <c r="XEA208" s="64"/>
      <c r="XEB208" s="64"/>
      <c r="XEC208" s="64"/>
      <c r="XED208" s="64"/>
      <c r="XEE208" s="64"/>
      <c r="XEF208" s="64"/>
      <c r="XEG208" s="64"/>
      <c r="XEH208" s="64"/>
      <c r="XEI208" s="64"/>
      <c r="XEJ208" s="64"/>
      <c r="XEK208" s="64"/>
      <c r="XEL208" s="64"/>
      <c r="XEM208" s="64"/>
      <c r="XEN208" s="64"/>
      <c r="XEO208" s="64"/>
      <c r="XEP208" s="64"/>
      <c r="XEQ208" s="64"/>
      <c r="XER208" s="64"/>
      <c r="XES208" s="64"/>
      <c r="XET208" s="64"/>
      <c r="XEU208" s="64"/>
      <c r="XEV208" s="64"/>
      <c r="XEW208" s="64"/>
      <c r="XEX208" s="64"/>
      <c r="XEY208" s="64"/>
      <c r="XEZ208" s="64"/>
      <c r="XFA208" s="64"/>
      <c r="XFB208" s="64"/>
      <c r="XFC208" s="64"/>
      <c r="XFD208" s="64"/>
    </row>
    <row r="209" s="2" customFormat="1" ht="16.5" customHeight="1" spans="1:16384">
      <c r="A209" s="45" t="s">
        <v>167</v>
      </c>
      <c r="B209" s="60"/>
      <c r="C209" s="60"/>
      <c r="D209" s="61"/>
      <c r="E209" s="31"/>
      <c r="F209" s="27"/>
      <c r="G209" s="27">
        <f t="shared" si="15"/>
        <v>0</v>
      </c>
      <c r="H209" s="28"/>
      <c r="I209" s="61"/>
      <c r="J209" s="27">
        <f t="shared" si="14"/>
        <v>0</v>
      </c>
      <c r="K209" s="31"/>
      <c r="L209" s="64"/>
      <c r="Q209" s="43"/>
      <c r="R209" s="27"/>
      <c r="S209" s="27"/>
      <c r="T209" s="42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  <c r="FU209" s="64"/>
      <c r="FV209" s="64"/>
      <c r="FW209" s="64"/>
      <c r="FX209" s="64"/>
      <c r="FY209" s="64"/>
      <c r="FZ209" s="64"/>
      <c r="GA209" s="64"/>
      <c r="GB209" s="64"/>
      <c r="GC209" s="64"/>
      <c r="GD209" s="64"/>
      <c r="GE209" s="64"/>
      <c r="GF209" s="64"/>
      <c r="GG209" s="64"/>
      <c r="GH209" s="64"/>
      <c r="GI209" s="64"/>
      <c r="GJ209" s="64"/>
      <c r="GK209" s="64"/>
      <c r="GL209" s="64"/>
      <c r="GM209" s="64"/>
      <c r="GN209" s="64"/>
      <c r="GO209" s="64"/>
      <c r="GP209" s="64"/>
      <c r="GQ209" s="64"/>
      <c r="GR209" s="64"/>
      <c r="GS209" s="64"/>
      <c r="GT209" s="64"/>
      <c r="GU209" s="64"/>
      <c r="GV209" s="64"/>
      <c r="GW209" s="64"/>
      <c r="GX209" s="64"/>
      <c r="GY209" s="64"/>
      <c r="GZ209" s="64"/>
      <c r="HA209" s="64"/>
      <c r="HB209" s="64"/>
      <c r="HC209" s="64"/>
      <c r="HD209" s="64"/>
      <c r="HE209" s="64"/>
      <c r="HF209" s="64"/>
      <c r="HG209" s="64"/>
      <c r="HH209" s="64"/>
      <c r="HI209" s="64"/>
      <c r="HJ209" s="64"/>
      <c r="HK209" s="64"/>
      <c r="HL209" s="64"/>
      <c r="HM209" s="64"/>
      <c r="HN209" s="64"/>
      <c r="HO209" s="64"/>
      <c r="HP209" s="64"/>
      <c r="HQ209" s="64"/>
      <c r="HR209" s="64"/>
      <c r="HS209" s="64"/>
      <c r="HT209" s="64"/>
      <c r="HU209" s="64"/>
      <c r="HV209" s="64"/>
      <c r="HW209" s="64"/>
      <c r="HX209" s="64"/>
      <c r="HY209" s="64"/>
      <c r="HZ209" s="64"/>
      <c r="IA209" s="64"/>
      <c r="IB209" s="64"/>
      <c r="IC209" s="64"/>
      <c r="ID209" s="64"/>
      <c r="IE209" s="64"/>
      <c r="IF209" s="64"/>
      <c r="IG209" s="64"/>
      <c r="IH209" s="64"/>
      <c r="II209" s="64"/>
      <c r="IJ209" s="64"/>
      <c r="IK209" s="64"/>
      <c r="IL209" s="64"/>
      <c r="IM209" s="64"/>
      <c r="IN209" s="64"/>
      <c r="IO209" s="64"/>
      <c r="IP209" s="64"/>
      <c r="IQ209" s="64"/>
      <c r="IR209" s="64"/>
      <c r="IS209" s="64"/>
      <c r="IT209" s="64"/>
      <c r="IU209" s="64"/>
      <c r="IV209" s="64"/>
      <c r="IX209" s="64"/>
      <c r="IZ209" s="64"/>
      <c r="JA209" s="64"/>
      <c r="JB209" s="64"/>
      <c r="JC209" s="64"/>
      <c r="JD209" s="64"/>
      <c r="JE209" s="64"/>
      <c r="JF209" s="64"/>
      <c r="JG209" s="64"/>
      <c r="JL209" s="64"/>
      <c r="JM209" s="64"/>
      <c r="JN209" s="64"/>
      <c r="JO209" s="64"/>
      <c r="JP209" s="64"/>
      <c r="JQ209" s="64"/>
      <c r="JR209" s="64"/>
      <c r="JS209" s="64"/>
      <c r="JT209" s="64"/>
      <c r="JU209" s="64"/>
      <c r="JV209" s="64"/>
      <c r="JW209" s="64"/>
      <c r="JX209" s="64"/>
      <c r="JY209" s="64"/>
      <c r="JZ209" s="64"/>
      <c r="KA209" s="64"/>
      <c r="KB209" s="64"/>
      <c r="KC209" s="64"/>
      <c r="KD209" s="64"/>
      <c r="KE209" s="64"/>
      <c r="KF209" s="64"/>
      <c r="KG209" s="64"/>
      <c r="KH209" s="64"/>
      <c r="KI209" s="64"/>
      <c r="KJ209" s="64"/>
      <c r="KK209" s="64"/>
      <c r="KL209" s="64"/>
      <c r="KM209" s="64"/>
      <c r="KN209" s="64"/>
      <c r="KO209" s="64"/>
      <c r="KP209" s="64"/>
      <c r="KQ209" s="64"/>
      <c r="KR209" s="64"/>
      <c r="KS209" s="64"/>
      <c r="KT209" s="64"/>
      <c r="KU209" s="64"/>
      <c r="KV209" s="64"/>
      <c r="KW209" s="64"/>
      <c r="KX209" s="64"/>
      <c r="KY209" s="64"/>
      <c r="KZ209" s="64"/>
      <c r="LA209" s="64"/>
      <c r="LB209" s="64"/>
      <c r="LC209" s="64"/>
      <c r="LD209" s="64"/>
      <c r="LE209" s="64"/>
      <c r="LF209" s="64"/>
      <c r="LG209" s="64"/>
      <c r="LH209" s="64"/>
      <c r="LI209" s="64"/>
      <c r="LJ209" s="64"/>
      <c r="LK209" s="64"/>
      <c r="LL209" s="64"/>
      <c r="LM209" s="64"/>
      <c r="LN209" s="64"/>
      <c r="LO209" s="64"/>
      <c r="LP209" s="64"/>
      <c r="LQ209" s="64"/>
      <c r="LR209" s="64"/>
      <c r="LS209" s="64"/>
      <c r="LT209" s="64"/>
      <c r="LU209" s="64"/>
      <c r="LV209" s="64"/>
      <c r="LW209" s="64"/>
      <c r="LX209" s="64"/>
      <c r="LY209" s="64"/>
      <c r="LZ209" s="64"/>
      <c r="MA209" s="64"/>
      <c r="MB209" s="64"/>
      <c r="MC209" s="64"/>
      <c r="MD209" s="64"/>
      <c r="ME209" s="64"/>
      <c r="MF209" s="64"/>
      <c r="MG209" s="64"/>
      <c r="MH209" s="64"/>
      <c r="MI209" s="64"/>
      <c r="MJ209" s="64"/>
      <c r="MK209" s="64"/>
      <c r="ML209" s="64"/>
      <c r="MM209" s="64"/>
      <c r="MN209" s="64"/>
      <c r="MO209" s="64"/>
      <c r="MP209" s="64"/>
      <c r="MQ209" s="64"/>
      <c r="MR209" s="64"/>
      <c r="MS209" s="64"/>
      <c r="MT209" s="64"/>
      <c r="MU209" s="64"/>
      <c r="MV209" s="64"/>
      <c r="MW209" s="64"/>
      <c r="MX209" s="64"/>
      <c r="MY209" s="64"/>
      <c r="MZ209" s="64"/>
      <c r="NA209" s="64"/>
      <c r="NB209" s="64"/>
      <c r="NC209" s="64"/>
      <c r="ND209" s="64"/>
      <c r="NE209" s="64"/>
      <c r="NF209" s="64"/>
      <c r="NG209" s="64"/>
      <c r="NH209" s="64"/>
      <c r="NI209" s="64"/>
      <c r="NJ209" s="64"/>
      <c r="NK209" s="64"/>
      <c r="NL209" s="64"/>
      <c r="NM209" s="64"/>
      <c r="NN209" s="64"/>
      <c r="NO209" s="64"/>
      <c r="NP209" s="64"/>
      <c r="NQ209" s="64"/>
      <c r="NR209" s="64"/>
      <c r="NS209" s="64"/>
      <c r="NT209" s="64"/>
      <c r="NU209" s="64"/>
      <c r="NV209" s="64"/>
      <c r="NW209" s="64"/>
      <c r="NX209" s="64"/>
      <c r="NY209" s="64"/>
      <c r="NZ209" s="64"/>
      <c r="OA209" s="64"/>
      <c r="OB209" s="64"/>
      <c r="OC209" s="64"/>
      <c r="OD209" s="64"/>
      <c r="OE209" s="64"/>
      <c r="OF209" s="64"/>
      <c r="OG209" s="64"/>
      <c r="OH209" s="64"/>
      <c r="OI209" s="64"/>
      <c r="OJ209" s="64"/>
      <c r="OK209" s="64"/>
      <c r="OL209" s="64"/>
      <c r="OM209" s="64"/>
      <c r="ON209" s="64"/>
      <c r="OO209" s="64"/>
      <c r="OP209" s="64"/>
      <c r="OQ209" s="64"/>
      <c r="OR209" s="64"/>
      <c r="OS209" s="64"/>
      <c r="OT209" s="64"/>
      <c r="OU209" s="64"/>
      <c r="OV209" s="64"/>
      <c r="OW209" s="64"/>
      <c r="OX209" s="64"/>
      <c r="OY209" s="64"/>
      <c r="OZ209" s="64"/>
      <c r="PA209" s="64"/>
      <c r="PB209" s="64"/>
      <c r="PC209" s="64"/>
      <c r="PD209" s="64"/>
      <c r="PE209" s="64"/>
      <c r="PF209" s="64"/>
      <c r="PG209" s="64"/>
      <c r="PH209" s="64"/>
      <c r="PI209" s="64"/>
      <c r="PJ209" s="64"/>
      <c r="PK209" s="64"/>
      <c r="PL209" s="64"/>
      <c r="PM209" s="64"/>
      <c r="PN209" s="64"/>
      <c r="PO209" s="64"/>
      <c r="PP209" s="64"/>
      <c r="PQ209" s="64"/>
      <c r="PR209" s="64"/>
      <c r="PS209" s="64"/>
      <c r="PT209" s="64"/>
      <c r="PU209" s="64"/>
      <c r="PV209" s="64"/>
      <c r="PW209" s="64"/>
      <c r="PX209" s="64"/>
      <c r="PY209" s="64"/>
      <c r="PZ209" s="64"/>
      <c r="QA209" s="64"/>
      <c r="QB209" s="64"/>
      <c r="QC209" s="64"/>
      <c r="QD209" s="64"/>
      <c r="QE209" s="64"/>
      <c r="QF209" s="64"/>
      <c r="QG209" s="64"/>
      <c r="QH209" s="64"/>
      <c r="QI209" s="64"/>
      <c r="QJ209" s="64"/>
      <c r="QK209" s="64"/>
      <c r="QL209" s="64"/>
      <c r="QM209" s="64"/>
      <c r="QN209" s="64"/>
      <c r="QO209" s="64"/>
      <c r="QP209" s="64"/>
      <c r="QQ209" s="64"/>
      <c r="QR209" s="64"/>
      <c r="QS209" s="64"/>
      <c r="QT209" s="64"/>
      <c r="QU209" s="64"/>
      <c r="QV209" s="64"/>
      <c r="QW209" s="64"/>
      <c r="QX209" s="64"/>
      <c r="QY209" s="64"/>
      <c r="QZ209" s="64"/>
      <c r="RA209" s="64"/>
      <c r="RB209" s="64"/>
      <c r="RC209" s="64"/>
      <c r="RD209" s="64"/>
      <c r="RE209" s="64"/>
      <c r="RF209" s="64"/>
      <c r="RG209" s="64"/>
      <c r="RH209" s="64"/>
      <c r="RI209" s="64"/>
      <c r="RJ209" s="64"/>
      <c r="RK209" s="64"/>
      <c r="RL209" s="64"/>
      <c r="RM209" s="64"/>
      <c r="RN209" s="64"/>
      <c r="RO209" s="64"/>
      <c r="RP209" s="64"/>
      <c r="RQ209" s="64"/>
      <c r="RR209" s="64"/>
      <c r="RS209" s="64"/>
      <c r="RT209" s="64"/>
      <c r="RU209" s="64"/>
      <c r="RV209" s="64"/>
      <c r="RW209" s="64"/>
      <c r="RX209" s="64"/>
      <c r="RY209" s="64"/>
      <c r="RZ209" s="64"/>
      <c r="SA209" s="64"/>
      <c r="SB209" s="64"/>
      <c r="SC209" s="64"/>
      <c r="SD209" s="64"/>
      <c r="SE209" s="64"/>
      <c r="SF209" s="64"/>
      <c r="SG209" s="64"/>
      <c r="SH209" s="64"/>
      <c r="SI209" s="64"/>
      <c r="SJ209" s="64"/>
      <c r="SK209" s="64"/>
      <c r="SL209" s="64"/>
      <c r="SM209" s="64"/>
      <c r="SN209" s="64"/>
      <c r="SO209" s="64"/>
      <c r="SP209" s="64"/>
      <c r="SQ209" s="64"/>
      <c r="SR209" s="64"/>
      <c r="ST209" s="64"/>
      <c r="SV209" s="64"/>
      <c r="SW209" s="64"/>
      <c r="SX209" s="64"/>
      <c r="SY209" s="64"/>
      <c r="SZ209" s="64"/>
      <c r="TA209" s="64"/>
      <c r="TB209" s="64"/>
      <c r="TC209" s="64"/>
      <c r="TH209" s="64"/>
      <c r="TI209" s="64"/>
      <c r="TJ209" s="64"/>
      <c r="TK209" s="64"/>
      <c r="TL209" s="64"/>
      <c r="TM209" s="64"/>
      <c r="TN209" s="64"/>
      <c r="TO209" s="64"/>
      <c r="TP209" s="64"/>
      <c r="TQ209" s="64"/>
      <c r="TR209" s="64"/>
      <c r="TS209" s="64"/>
      <c r="TT209" s="64"/>
      <c r="TU209" s="64"/>
      <c r="TV209" s="64"/>
      <c r="TW209" s="64"/>
      <c r="TX209" s="64"/>
      <c r="TY209" s="64"/>
      <c r="TZ209" s="64"/>
      <c r="UA209" s="64"/>
      <c r="UB209" s="64"/>
      <c r="UC209" s="64"/>
      <c r="UD209" s="64"/>
      <c r="UE209" s="64"/>
      <c r="UF209" s="64"/>
      <c r="UG209" s="64"/>
      <c r="UH209" s="64"/>
      <c r="UI209" s="64"/>
      <c r="UJ209" s="64"/>
      <c r="UK209" s="64"/>
      <c r="UL209" s="64"/>
      <c r="UM209" s="64"/>
      <c r="UN209" s="64"/>
      <c r="UO209" s="64"/>
      <c r="UP209" s="64"/>
      <c r="UQ209" s="64"/>
      <c r="UR209" s="64"/>
      <c r="US209" s="64"/>
      <c r="UT209" s="64"/>
      <c r="UU209" s="64"/>
      <c r="UV209" s="64"/>
      <c r="UW209" s="64"/>
      <c r="UX209" s="64"/>
      <c r="UY209" s="64"/>
      <c r="UZ209" s="64"/>
      <c r="VA209" s="64"/>
      <c r="VB209" s="64"/>
      <c r="VC209" s="64"/>
      <c r="VD209" s="64"/>
      <c r="VE209" s="64"/>
      <c r="VF209" s="64"/>
      <c r="VG209" s="64"/>
      <c r="VH209" s="64"/>
      <c r="VI209" s="64"/>
      <c r="VJ209" s="64"/>
      <c r="VK209" s="64"/>
      <c r="VL209" s="64"/>
      <c r="VM209" s="64"/>
      <c r="VN209" s="64"/>
      <c r="VO209" s="64"/>
      <c r="VP209" s="64"/>
      <c r="VQ209" s="64"/>
      <c r="VR209" s="64"/>
      <c r="VS209" s="64"/>
      <c r="VT209" s="64"/>
      <c r="VU209" s="64"/>
      <c r="VV209" s="64"/>
      <c r="VW209" s="64"/>
      <c r="VX209" s="64"/>
      <c r="VY209" s="64"/>
      <c r="VZ209" s="64"/>
      <c r="WA209" s="64"/>
      <c r="WB209" s="64"/>
      <c r="WC209" s="64"/>
      <c r="WD209" s="64"/>
      <c r="WE209" s="64"/>
      <c r="WF209" s="64"/>
      <c r="WG209" s="64"/>
      <c r="WH209" s="64"/>
      <c r="WI209" s="64"/>
      <c r="WJ209" s="64"/>
      <c r="WK209" s="64"/>
      <c r="WL209" s="64"/>
      <c r="WM209" s="64"/>
      <c r="WN209" s="64"/>
      <c r="WO209" s="64"/>
      <c r="WP209" s="64"/>
      <c r="WQ209" s="64"/>
      <c r="WR209" s="64"/>
      <c r="WS209" s="64"/>
      <c r="WT209" s="64"/>
      <c r="WU209" s="64"/>
      <c r="WV209" s="64"/>
      <c r="WW209" s="64"/>
      <c r="WX209" s="64"/>
      <c r="WY209" s="64"/>
      <c r="WZ209" s="64"/>
      <c r="XA209" s="64"/>
      <c r="XB209" s="64"/>
      <c r="XC209" s="64"/>
      <c r="XD209" s="64"/>
      <c r="XE209" s="64"/>
      <c r="XF209" s="64"/>
      <c r="XG209" s="64"/>
      <c r="XH209" s="64"/>
      <c r="XI209" s="64"/>
      <c r="XJ209" s="64"/>
      <c r="XK209" s="64"/>
      <c r="XL209" s="64"/>
      <c r="XM209" s="64"/>
      <c r="XN209" s="64"/>
      <c r="XO209" s="64"/>
      <c r="XP209" s="64"/>
      <c r="XQ209" s="64"/>
      <c r="XR209" s="64"/>
      <c r="XS209" s="64"/>
      <c r="XT209" s="64"/>
      <c r="XU209" s="64"/>
      <c r="XV209" s="64"/>
      <c r="XW209" s="64"/>
      <c r="XX209" s="64"/>
      <c r="XY209" s="64"/>
      <c r="XZ209" s="64"/>
      <c r="YA209" s="64"/>
      <c r="YB209" s="64"/>
      <c r="YC209" s="64"/>
      <c r="YD209" s="64"/>
      <c r="YE209" s="64"/>
      <c r="YF209" s="64"/>
      <c r="YG209" s="64"/>
      <c r="YH209" s="64"/>
      <c r="YI209" s="64"/>
      <c r="YJ209" s="64"/>
      <c r="YK209" s="64"/>
      <c r="YL209" s="64"/>
      <c r="YM209" s="64"/>
      <c r="YN209" s="64"/>
      <c r="YO209" s="64"/>
      <c r="YP209" s="64"/>
      <c r="YQ209" s="64"/>
      <c r="YR209" s="64"/>
      <c r="YS209" s="64"/>
      <c r="YT209" s="64"/>
      <c r="YU209" s="64"/>
      <c r="YV209" s="64"/>
      <c r="YW209" s="64"/>
      <c r="YX209" s="64"/>
      <c r="YY209" s="64"/>
      <c r="YZ209" s="64"/>
      <c r="ZA209" s="64"/>
      <c r="ZB209" s="64"/>
      <c r="ZC209" s="64"/>
      <c r="ZD209" s="64"/>
      <c r="ZE209" s="64"/>
      <c r="ZF209" s="64"/>
      <c r="ZG209" s="64"/>
      <c r="ZH209" s="64"/>
      <c r="ZI209" s="64"/>
      <c r="ZJ209" s="64"/>
      <c r="ZK209" s="64"/>
      <c r="ZL209" s="64"/>
      <c r="ZM209" s="64"/>
      <c r="ZN209" s="64"/>
      <c r="ZO209" s="64"/>
      <c r="ZP209" s="64"/>
      <c r="ZQ209" s="64"/>
      <c r="ZR209" s="64"/>
      <c r="ZS209" s="64"/>
      <c r="ZT209" s="64"/>
      <c r="ZU209" s="64"/>
      <c r="ZV209" s="64"/>
      <c r="ZW209" s="64"/>
      <c r="ZX209" s="64"/>
      <c r="ZY209" s="64"/>
      <c r="ZZ209" s="64"/>
      <c r="AAA209" s="64"/>
      <c r="AAB209" s="64"/>
      <c r="AAC209" s="64"/>
      <c r="AAD209" s="64"/>
      <c r="AAE209" s="64"/>
      <c r="AAF209" s="64"/>
      <c r="AAG209" s="64"/>
      <c r="AAH209" s="64"/>
      <c r="AAI209" s="64"/>
      <c r="AAJ209" s="64"/>
      <c r="AAK209" s="64"/>
      <c r="AAL209" s="64"/>
      <c r="AAM209" s="64"/>
      <c r="AAN209" s="64"/>
      <c r="AAO209" s="64"/>
      <c r="AAP209" s="64"/>
      <c r="AAQ209" s="64"/>
      <c r="AAR209" s="64"/>
      <c r="AAS209" s="64"/>
      <c r="AAT209" s="64"/>
      <c r="AAU209" s="64"/>
      <c r="AAV209" s="64"/>
      <c r="AAW209" s="64"/>
      <c r="AAX209" s="64"/>
      <c r="AAY209" s="64"/>
      <c r="AAZ209" s="64"/>
      <c r="ABA209" s="64"/>
      <c r="ABB209" s="64"/>
      <c r="ABC209" s="64"/>
      <c r="ABD209" s="64"/>
      <c r="ABE209" s="64"/>
      <c r="ABF209" s="64"/>
      <c r="ABG209" s="64"/>
      <c r="ABH209" s="64"/>
      <c r="ABI209" s="64"/>
      <c r="ABJ209" s="64"/>
      <c r="ABK209" s="64"/>
      <c r="ABL209" s="64"/>
      <c r="ABM209" s="64"/>
      <c r="ABN209" s="64"/>
      <c r="ABO209" s="64"/>
      <c r="ABP209" s="64"/>
      <c r="ABQ209" s="64"/>
      <c r="ABR209" s="64"/>
      <c r="ABS209" s="64"/>
      <c r="ABT209" s="64"/>
      <c r="ABU209" s="64"/>
      <c r="ABV209" s="64"/>
      <c r="ABW209" s="64"/>
      <c r="ABX209" s="64"/>
      <c r="ABY209" s="64"/>
      <c r="ABZ209" s="64"/>
      <c r="ACA209" s="64"/>
      <c r="ACB209" s="64"/>
      <c r="ACC209" s="64"/>
      <c r="ACD209" s="64"/>
      <c r="ACE209" s="64"/>
      <c r="ACF209" s="64"/>
      <c r="ACG209" s="64"/>
      <c r="ACH209" s="64"/>
      <c r="ACI209" s="64"/>
      <c r="ACJ209" s="64"/>
      <c r="ACK209" s="64"/>
      <c r="ACL209" s="64"/>
      <c r="ACM209" s="64"/>
      <c r="ACN209" s="64"/>
      <c r="ACP209" s="64"/>
      <c r="ACR209" s="64"/>
      <c r="ACS209" s="64"/>
      <c r="ACT209" s="64"/>
      <c r="ACU209" s="64"/>
      <c r="ACV209" s="64"/>
      <c r="ACW209" s="64"/>
      <c r="ACX209" s="64"/>
      <c r="ACY209" s="64"/>
      <c r="ADD209" s="64"/>
      <c r="ADE209" s="64"/>
      <c r="ADF209" s="64"/>
      <c r="ADG209" s="64"/>
      <c r="ADH209" s="64"/>
      <c r="ADI209" s="64"/>
      <c r="ADJ209" s="64"/>
      <c r="ADK209" s="64"/>
      <c r="ADL209" s="64"/>
      <c r="ADM209" s="64"/>
      <c r="ADN209" s="64"/>
      <c r="ADO209" s="64"/>
      <c r="ADP209" s="64"/>
      <c r="ADQ209" s="64"/>
      <c r="ADR209" s="64"/>
      <c r="ADS209" s="64"/>
      <c r="ADT209" s="64"/>
      <c r="ADU209" s="64"/>
      <c r="ADV209" s="64"/>
      <c r="ADW209" s="64"/>
      <c r="ADX209" s="64"/>
      <c r="ADY209" s="64"/>
      <c r="ADZ209" s="64"/>
      <c r="AEA209" s="64"/>
      <c r="AEB209" s="64"/>
      <c r="AEC209" s="64"/>
      <c r="AED209" s="64"/>
      <c r="AEE209" s="64"/>
      <c r="AEF209" s="64"/>
      <c r="AEG209" s="64"/>
      <c r="AEH209" s="64"/>
      <c r="AEI209" s="64"/>
      <c r="AEJ209" s="64"/>
      <c r="AEK209" s="64"/>
      <c r="AEL209" s="64"/>
      <c r="AEM209" s="64"/>
      <c r="AEN209" s="64"/>
      <c r="AEO209" s="64"/>
      <c r="AEP209" s="64"/>
      <c r="AEQ209" s="64"/>
      <c r="AER209" s="64"/>
      <c r="AES209" s="64"/>
      <c r="AET209" s="64"/>
      <c r="AEU209" s="64"/>
      <c r="AEV209" s="64"/>
      <c r="AEW209" s="64"/>
      <c r="AEX209" s="64"/>
      <c r="AEY209" s="64"/>
      <c r="AEZ209" s="64"/>
      <c r="AFA209" s="64"/>
      <c r="AFB209" s="64"/>
      <c r="AFC209" s="64"/>
      <c r="AFD209" s="64"/>
      <c r="AFE209" s="64"/>
      <c r="AFF209" s="64"/>
      <c r="AFG209" s="64"/>
      <c r="AFH209" s="64"/>
      <c r="AFI209" s="64"/>
      <c r="AFJ209" s="64"/>
      <c r="AFK209" s="64"/>
      <c r="AFL209" s="64"/>
      <c r="AFM209" s="64"/>
      <c r="AFN209" s="64"/>
      <c r="AFO209" s="64"/>
      <c r="AFP209" s="64"/>
      <c r="AFQ209" s="64"/>
      <c r="AFR209" s="64"/>
      <c r="AFS209" s="64"/>
      <c r="AFT209" s="64"/>
      <c r="AFU209" s="64"/>
      <c r="AFV209" s="64"/>
      <c r="AFW209" s="64"/>
      <c r="AFX209" s="64"/>
      <c r="AFY209" s="64"/>
      <c r="AFZ209" s="64"/>
      <c r="AGA209" s="64"/>
      <c r="AGB209" s="64"/>
      <c r="AGC209" s="64"/>
      <c r="AGD209" s="64"/>
      <c r="AGE209" s="64"/>
      <c r="AGF209" s="64"/>
      <c r="AGG209" s="64"/>
      <c r="AGH209" s="64"/>
      <c r="AGI209" s="64"/>
      <c r="AGJ209" s="64"/>
      <c r="AGK209" s="64"/>
      <c r="AGL209" s="64"/>
      <c r="AGM209" s="64"/>
      <c r="AGN209" s="64"/>
      <c r="AGO209" s="64"/>
      <c r="AGP209" s="64"/>
      <c r="AGQ209" s="64"/>
      <c r="AGR209" s="64"/>
      <c r="AGS209" s="64"/>
      <c r="AGT209" s="64"/>
      <c r="AGU209" s="64"/>
      <c r="AGV209" s="64"/>
      <c r="AGW209" s="64"/>
      <c r="AGX209" s="64"/>
      <c r="AGY209" s="64"/>
      <c r="AGZ209" s="64"/>
      <c r="AHA209" s="64"/>
      <c r="AHB209" s="64"/>
      <c r="AHC209" s="64"/>
      <c r="AHD209" s="64"/>
      <c r="AHE209" s="64"/>
      <c r="AHF209" s="64"/>
      <c r="AHG209" s="64"/>
      <c r="AHH209" s="64"/>
      <c r="AHI209" s="64"/>
      <c r="AHJ209" s="64"/>
      <c r="AHK209" s="64"/>
      <c r="AHL209" s="64"/>
      <c r="AHM209" s="64"/>
      <c r="AHN209" s="64"/>
      <c r="AHO209" s="64"/>
      <c r="AHP209" s="64"/>
      <c r="AHQ209" s="64"/>
      <c r="AHR209" s="64"/>
      <c r="AHS209" s="64"/>
      <c r="AHT209" s="64"/>
      <c r="AHU209" s="64"/>
      <c r="AHV209" s="64"/>
      <c r="AHW209" s="64"/>
      <c r="AHX209" s="64"/>
      <c r="AHY209" s="64"/>
      <c r="AHZ209" s="64"/>
      <c r="AIA209" s="64"/>
      <c r="AIB209" s="64"/>
      <c r="AIC209" s="64"/>
      <c r="AID209" s="64"/>
      <c r="AIE209" s="64"/>
      <c r="AIF209" s="64"/>
      <c r="AIG209" s="64"/>
      <c r="AIH209" s="64"/>
      <c r="AII209" s="64"/>
      <c r="AIJ209" s="64"/>
      <c r="AIK209" s="64"/>
      <c r="AIL209" s="64"/>
      <c r="AIM209" s="64"/>
      <c r="AIN209" s="64"/>
      <c r="AIO209" s="64"/>
      <c r="AIP209" s="64"/>
      <c r="AIQ209" s="64"/>
      <c r="AIR209" s="64"/>
      <c r="AIS209" s="64"/>
      <c r="AIT209" s="64"/>
      <c r="AIU209" s="64"/>
      <c r="AIV209" s="64"/>
      <c r="AIW209" s="64"/>
      <c r="AIX209" s="64"/>
      <c r="AIY209" s="64"/>
      <c r="AIZ209" s="64"/>
      <c r="AJA209" s="64"/>
      <c r="AJB209" s="64"/>
      <c r="AJC209" s="64"/>
      <c r="AJD209" s="64"/>
      <c r="AJE209" s="64"/>
      <c r="AJF209" s="64"/>
      <c r="AJG209" s="64"/>
      <c r="AJH209" s="64"/>
      <c r="AJI209" s="64"/>
      <c r="AJJ209" s="64"/>
      <c r="AJK209" s="64"/>
      <c r="AJL209" s="64"/>
      <c r="AJM209" s="64"/>
      <c r="AJN209" s="64"/>
      <c r="AJO209" s="64"/>
      <c r="AJP209" s="64"/>
      <c r="AJQ209" s="64"/>
      <c r="AJR209" s="64"/>
      <c r="AJS209" s="64"/>
      <c r="AJT209" s="64"/>
      <c r="AJU209" s="64"/>
      <c r="AJV209" s="64"/>
      <c r="AJW209" s="64"/>
      <c r="AJX209" s="64"/>
      <c r="AJY209" s="64"/>
      <c r="AJZ209" s="64"/>
      <c r="AKA209" s="64"/>
      <c r="AKB209" s="64"/>
      <c r="AKC209" s="64"/>
      <c r="AKD209" s="64"/>
      <c r="AKE209" s="64"/>
      <c r="AKF209" s="64"/>
      <c r="AKG209" s="64"/>
      <c r="AKH209" s="64"/>
      <c r="AKI209" s="64"/>
      <c r="AKJ209" s="64"/>
      <c r="AKK209" s="64"/>
      <c r="AKL209" s="64"/>
      <c r="AKM209" s="64"/>
      <c r="AKN209" s="64"/>
      <c r="AKO209" s="64"/>
      <c r="AKP209" s="64"/>
      <c r="AKQ209" s="64"/>
      <c r="AKR209" s="64"/>
      <c r="AKS209" s="64"/>
      <c r="AKT209" s="64"/>
      <c r="AKU209" s="64"/>
      <c r="AKV209" s="64"/>
      <c r="AKW209" s="64"/>
      <c r="AKX209" s="64"/>
      <c r="AKY209" s="64"/>
      <c r="AKZ209" s="64"/>
      <c r="ALA209" s="64"/>
      <c r="ALB209" s="64"/>
      <c r="ALC209" s="64"/>
      <c r="ALD209" s="64"/>
      <c r="ALE209" s="64"/>
      <c r="ALF209" s="64"/>
      <c r="ALG209" s="64"/>
      <c r="ALH209" s="64"/>
      <c r="ALI209" s="64"/>
      <c r="ALJ209" s="64"/>
      <c r="ALK209" s="64"/>
      <c r="ALL209" s="64"/>
      <c r="ALM209" s="64"/>
      <c r="ALN209" s="64"/>
      <c r="ALO209" s="64"/>
      <c r="ALP209" s="64"/>
      <c r="ALQ209" s="64"/>
      <c r="ALR209" s="64"/>
      <c r="ALS209" s="64"/>
      <c r="ALT209" s="64"/>
      <c r="ALU209" s="64"/>
      <c r="ALV209" s="64"/>
      <c r="ALW209" s="64"/>
      <c r="ALX209" s="64"/>
      <c r="ALY209" s="64"/>
      <c r="ALZ209" s="64"/>
      <c r="AMA209" s="64"/>
      <c r="AMB209" s="64"/>
      <c r="AMC209" s="64"/>
      <c r="AMD209" s="64"/>
      <c r="AME209" s="64"/>
      <c r="AMF209" s="64"/>
      <c r="AMG209" s="64"/>
      <c r="AMH209" s="64"/>
      <c r="AMI209" s="64"/>
      <c r="AMJ209" s="64"/>
      <c r="AML209" s="64"/>
      <c r="AMN209" s="64"/>
      <c r="AMO209" s="64"/>
      <c r="AMP209" s="64"/>
      <c r="AMQ209" s="64"/>
      <c r="AMR209" s="64"/>
      <c r="AMS209" s="64"/>
      <c r="AMT209" s="64"/>
      <c r="AMU209" s="64"/>
      <c r="AMZ209" s="64"/>
      <c r="ANA209" s="64"/>
      <c r="ANB209" s="64"/>
      <c r="ANC209" s="64"/>
      <c r="AND209" s="64"/>
      <c r="ANE209" s="64"/>
      <c r="ANF209" s="64"/>
      <c r="ANG209" s="64"/>
      <c r="ANH209" s="64"/>
      <c r="ANI209" s="64"/>
      <c r="ANJ209" s="64"/>
      <c r="ANK209" s="64"/>
      <c r="ANL209" s="64"/>
      <c r="ANM209" s="64"/>
      <c r="ANN209" s="64"/>
      <c r="ANO209" s="64"/>
      <c r="ANP209" s="64"/>
      <c r="ANQ209" s="64"/>
      <c r="ANR209" s="64"/>
      <c r="ANS209" s="64"/>
      <c r="ANT209" s="64"/>
      <c r="ANU209" s="64"/>
      <c r="ANV209" s="64"/>
      <c r="ANW209" s="64"/>
      <c r="ANX209" s="64"/>
      <c r="ANY209" s="64"/>
      <c r="ANZ209" s="64"/>
      <c r="AOA209" s="64"/>
      <c r="AOB209" s="64"/>
      <c r="AOC209" s="64"/>
      <c r="AOD209" s="64"/>
      <c r="AOE209" s="64"/>
      <c r="AOF209" s="64"/>
      <c r="AOG209" s="64"/>
      <c r="AOH209" s="64"/>
      <c r="AOI209" s="64"/>
      <c r="AOJ209" s="64"/>
      <c r="AOK209" s="64"/>
      <c r="AOL209" s="64"/>
      <c r="AOM209" s="64"/>
      <c r="AON209" s="64"/>
      <c r="AOO209" s="64"/>
      <c r="AOP209" s="64"/>
      <c r="AOQ209" s="64"/>
      <c r="AOR209" s="64"/>
      <c r="AOS209" s="64"/>
      <c r="AOT209" s="64"/>
      <c r="AOU209" s="64"/>
      <c r="AOV209" s="64"/>
      <c r="AOW209" s="64"/>
      <c r="AOX209" s="64"/>
      <c r="AOY209" s="64"/>
      <c r="AOZ209" s="64"/>
      <c r="APA209" s="64"/>
      <c r="APB209" s="64"/>
      <c r="APC209" s="64"/>
      <c r="APD209" s="64"/>
      <c r="APE209" s="64"/>
      <c r="APF209" s="64"/>
      <c r="APG209" s="64"/>
      <c r="APH209" s="64"/>
      <c r="API209" s="64"/>
      <c r="APJ209" s="64"/>
      <c r="APK209" s="64"/>
      <c r="APL209" s="64"/>
      <c r="APM209" s="64"/>
      <c r="APN209" s="64"/>
      <c r="APO209" s="64"/>
      <c r="APP209" s="64"/>
      <c r="APQ209" s="64"/>
      <c r="APR209" s="64"/>
      <c r="APS209" s="64"/>
      <c r="APT209" s="64"/>
      <c r="APU209" s="64"/>
      <c r="APV209" s="64"/>
      <c r="APW209" s="64"/>
      <c r="APX209" s="64"/>
      <c r="APY209" s="64"/>
      <c r="APZ209" s="64"/>
      <c r="AQA209" s="64"/>
      <c r="AQB209" s="64"/>
      <c r="AQC209" s="64"/>
      <c r="AQD209" s="64"/>
      <c r="AQE209" s="64"/>
      <c r="AQF209" s="64"/>
      <c r="AQG209" s="64"/>
      <c r="AQH209" s="64"/>
      <c r="AQI209" s="64"/>
      <c r="AQJ209" s="64"/>
      <c r="AQK209" s="64"/>
      <c r="AQL209" s="64"/>
      <c r="AQM209" s="64"/>
      <c r="AQN209" s="64"/>
      <c r="AQO209" s="64"/>
      <c r="AQP209" s="64"/>
      <c r="AQQ209" s="64"/>
      <c r="AQR209" s="64"/>
      <c r="AQS209" s="64"/>
      <c r="AQT209" s="64"/>
      <c r="AQU209" s="64"/>
      <c r="AQV209" s="64"/>
      <c r="AQW209" s="64"/>
      <c r="AQX209" s="64"/>
      <c r="AQY209" s="64"/>
      <c r="AQZ209" s="64"/>
      <c r="ARA209" s="64"/>
      <c r="ARB209" s="64"/>
      <c r="ARC209" s="64"/>
      <c r="ARD209" s="64"/>
      <c r="ARE209" s="64"/>
      <c r="ARF209" s="64"/>
      <c r="ARG209" s="64"/>
      <c r="ARH209" s="64"/>
      <c r="ARI209" s="64"/>
      <c r="ARJ209" s="64"/>
      <c r="ARK209" s="64"/>
      <c r="ARL209" s="64"/>
      <c r="ARM209" s="64"/>
      <c r="ARN209" s="64"/>
      <c r="ARO209" s="64"/>
      <c r="ARP209" s="64"/>
      <c r="ARQ209" s="64"/>
      <c r="ARR209" s="64"/>
      <c r="ARS209" s="64"/>
      <c r="ART209" s="64"/>
      <c r="ARU209" s="64"/>
      <c r="ARV209" s="64"/>
      <c r="ARW209" s="64"/>
      <c r="ARX209" s="64"/>
      <c r="ARY209" s="64"/>
      <c r="ARZ209" s="64"/>
      <c r="ASA209" s="64"/>
      <c r="ASB209" s="64"/>
      <c r="ASC209" s="64"/>
      <c r="ASD209" s="64"/>
      <c r="ASE209" s="64"/>
      <c r="ASF209" s="64"/>
      <c r="ASG209" s="64"/>
      <c r="ASH209" s="64"/>
      <c r="ASI209" s="64"/>
      <c r="ASJ209" s="64"/>
      <c r="ASK209" s="64"/>
      <c r="ASL209" s="64"/>
      <c r="ASM209" s="64"/>
      <c r="ASN209" s="64"/>
      <c r="ASO209" s="64"/>
      <c r="ASP209" s="64"/>
      <c r="ASQ209" s="64"/>
      <c r="ASR209" s="64"/>
      <c r="ASS209" s="64"/>
      <c r="AST209" s="64"/>
      <c r="ASU209" s="64"/>
      <c r="ASV209" s="64"/>
      <c r="ASW209" s="64"/>
      <c r="ASX209" s="64"/>
      <c r="ASY209" s="64"/>
      <c r="ASZ209" s="64"/>
      <c r="ATA209" s="64"/>
      <c r="ATB209" s="64"/>
      <c r="ATC209" s="64"/>
      <c r="ATD209" s="64"/>
      <c r="ATE209" s="64"/>
      <c r="ATF209" s="64"/>
      <c r="ATG209" s="64"/>
      <c r="ATH209" s="64"/>
      <c r="ATI209" s="64"/>
      <c r="ATJ209" s="64"/>
      <c r="ATK209" s="64"/>
      <c r="ATL209" s="64"/>
      <c r="ATM209" s="64"/>
      <c r="ATN209" s="64"/>
      <c r="ATO209" s="64"/>
      <c r="ATP209" s="64"/>
      <c r="ATQ209" s="64"/>
      <c r="ATR209" s="64"/>
      <c r="ATS209" s="64"/>
      <c r="ATT209" s="64"/>
      <c r="ATU209" s="64"/>
      <c r="ATV209" s="64"/>
      <c r="ATW209" s="64"/>
      <c r="ATX209" s="64"/>
      <c r="ATY209" s="64"/>
      <c r="ATZ209" s="64"/>
      <c r="AUA209" s="64"/>
      <c r="AUB209" s="64"/>
      <c r="AUC209" s="64"/>
      <c r="AUD209" s="64"/>
      <c r="AUE209" s="64"/>
      <c r="AUF209" s="64"/>
      <c r="AUG209" s="64"/>
      <c r="AUH209" s="64"/>
      <c r="AUI209" s="64"/>
      <c r="AUJ209" s="64"/>
      <c r="AUK209" s="64"/>
      <c r="AUL209" s="64"/>
      <c r="AUM209" s="64"/>
      <c r="AUN209" s="64"/>
      <c r="AUO209" s="64"/>
      <c r="AUP209" s="64"/>
      <c r="AUQ209" s="64"/>
      <c r="AUR209" s="64"/>
      <c r="AUS209" s="64"/>
      <c r="AUT209" s="64"/>
      <c r="AUU209" s="64"/>
      <c r="AUV209" s="64"/>
      <c r="AUW209" s="64"/>
      <c r="AUX209" s="64"/>
      <c r="AUY209" s="64"/>
      <c r="AUZ209" s="64"/>
      <c r="AVA209" s="64"/>
      <c r="AVB209" s="64"/>
      <c r="AVC209" s="64"/>
      <c r="AVD209" s="64"/>
      <c r="AVE209" s="64"/>
      <c r="AVF209" s="64"/>
      <c r="AVG209" s="64"/>
      <c r="AVH209" s="64"/>
      <c r="AVI209" s="64"/>
      <c r="AVJ209" s="64"/>
      <c r="AVK209" s="64"/>
      <c r="AVL209" s="64"/>
      <c r="AVM209" s="64"/>
      <c r="AVN209" s="64"/>
      <c r="AVO209" s="64"/>
      <c r="AVP209" s="64"/>
      <c r="AVQ209" s="64"/>
      <c r="AVR209" s="64"/>
      <c r="AVS209" s="64"/>
      <c r="AVT209" s="64"/>
      <c r="AVU209" s="64"/>
      <c r="AVV209" s="64"/>
      <c r="AVW209" s="64"/>
      <c r="AVX209" s="64"/>
      <c r="AVY209" s="64"/>
      <c r="AVZ209" s="64"/>
      <c r="AWA209" s="64"/>
      <c r="AWB209" s="64"/>
      <c r="AWC209" s="64"/>
      <c r="AWD209" s="64"/>
      <c r="AWE209" s="64"/>
      <c r="AWF209" s="64"/>
      <c r="AWH209" s="64"/>
      <c r="AWJ209" s="64"/>
      <c r="AWK209" s="64"/>
      <c r="AWL209" s="64"/>
      <c r="AWM209" s="64"/>
      <c r="AWN209" s="64"/>
      <c r="AWO209" s="64"/>
      <c r="AWP209" s="64"/>
      <c r="AWQ209" s="64"/>
      <c r="AWV209" s="64"/>
      <c r="AWW209" s="64"/>
      <c r="AWX209" s="64"/>
      <c r="AWY209" s="64"/>
      <c r="AWZ209" s="64"/>
      <c r="AXA209" s="64"/>
      <c r="AXB209" s="64"/>
      <c r="AXC209" s="64"/>
      <c r="AXD209" s="64"/>
      <c r="AXE209" s="64"/>
      <c r="AXF209" s="64"/>
      <c r="AXG209" s="64"/>
      <c r="AXH209" s="64"/>
      <c r="AXI209" s="64"/>
      <c r="AXJ209" s="64"/>
      <c r="AXK209" s="64"/>
      <c r="AXL209" s="64"/>
      <c r="AXM209" s="64"/>
      <c r="AXN209" s="64"/>
      <c r="AXO209" s="64"/>
      <c r="AXP209" s="64"/>
      <c r="AXQ209" s="64"/>
      <c r="AXR209" s="64"/>
      <c r="AXS209" s="64"/>
      <c r="AXT209" s="64"/>
      <c r="AXU209" s="64"/>
      <c r="AXV209" s="64"/>
      <c r="AXW209" s="64"/>
      <c r="AXX209" s="64"/>
      <c r="AXY209" s="64"/>
      <c r="AXZ209" s="64"/>
      <c r="AYA209" s="64"/>
      <c r="AYB209" s="64"/>
      <c r="AYC209" s="64"/>
      <c r="AYD209" s="64"/>
      <c r="AYE209" s="64"/>
      <c r="AYF209" s="64"/>
      <c r="AYG209" s="64"/>
      <c r="AYH209" s="64"/>
      <c r="AYI209" s="64"/>
      <c r="AYJ209" s="64"/>
      <c r="AYK209" s="64"/>
      <c r="AYL209" s="64"/>
      <c r="AYM209" s="64"/>
      <c r="AYN209" s="64"/>
      <c r="AYO209" s="64"/>
      <c r="AYP209" s="64"/>
      <c r="AYQ209" s="64"/>
      <c r="AYR209" s="64"/>
      <c r="AYS209" s="64"/>
      <c r="AYT209" s="64"/>
      <c r="AYU209" s="64"/>
      <c r="AYV209" s="64"/>
      <c r="AYW209" s="64"/>
      <c r="AYX209" s="64"/>
      <c r="AYY209" s="64"/>
      <c r="AYZ209" s="64"/>
      <c r="AZA209" s="64"/>
      <c r="AZB209" s="64"/>
      <c r="AZC209" s="64"/>
      <c r="AZD209" s="64"/>
      <c r="AZE209" s="64"/>
      <c r="AZF209" s="64"/>
      <c r="AZG209" s="64"/>
      <c r="AZH209" s="64"/>
      <c r="AZI209" s="64"/>
      <c r="AZJ209" s="64"/>
      <c r="AZK209" s="64"/>
      <c r="AZL209" s="64"/>
      <c r="AZM209" s="64"/>
      <c r="AZN209" s="64"/>
      <c r="AZO209" s="64"/>
      <c r="AZP209" s="64"/>
      <c r="AZQ209" s="64"/>
      <c r="AZR209" s="64"/>
      <c r="AZS209" s="64"/>
      <c r="AZT209" s="64"/>
      <c r="AZU209" s="64"/>
      <c r="AZV209" s="64"/>
      <c r="AZW209" s="64"/>
      <c r="AZX209" s="64"/>
      <c r="AZY209" s="64"/>
      <c r="AZZ209" s="64"/>
      <c r="BAA209" s="64"/>
      <c r="BAB209" s="64"/>
      <c r="BAC209" s="64"/>
      <c r="BAD209" s="64"/>
      <c r="BAE209" s="64"/>
      <c r="BAF209" s="64"/>
      <c r="BAG209" s="64"/>
      <c r="BAH209" s="64"/>
      <c r="BAI209" s="64"/>
      <c r="BAJ209" s="64"/>
      <c r="BAK209" s="64"/>
      <c r="BAL209" s="64"/>
      <c r="BAM209" s="64"/>
      <c r="BAN209" s="64"/>
      <c r="BAO209" s="64"/>
      <c r="BAP209" s="64"/>
      <c r="BAQ209" s="64"/>
      <c r="BAR209" s="64"/>
      <c r="BAS209" s="64"/>
      <c r="BAT209" s="64"/>
      <c r="BAU209" s="64"/>
      <c r="BAV209" s="64"/>
      <c r="BAW209" s="64"/>
      <c r="BAX209" s="64"/>
      <c r="BAY209" s="64"/>
      <c r="BAZ209" s="64"/>
      <c r="BBA209" s="64"/>
      <c r="BBB209" s="64"/>
      <c r="BBC209" s="64"/>
      <c r="BBD209" s="64"/>
      <c r="BBE209" s="64"/>
      <c r="BBF209" s="64"/>
      <c r="BBG209" s="64"/>
      <c r="BBH209" s="64"/>
      <c r="BBI209" s="64"/>
      <c r="BBJ209" s="64"/>
      <c r="BBK209" s="64"/>
      <c r="BBL209" s="64"/>
      <c r="BBM209" s="64"/>
      <c r="BBN209" s="64"/>
      <c r="BBO209" s="64"/>
      <c r="BBP209" s="64"/>
      <c r="BBQ209" s="64"/>
      <c r="BBR209" s="64"/>
      <c r="BBS209" s="64"/>
      <c r="BBT209" s="64"/>
      <c r="BBU209" s="64"/>
      <c r="BBV209" s="64"/>
      <c r="BBW209" s="64"/>
      <c r="BBX209" s="64"/>
      <c r="BBY209" s="64"/>
      <c r="BBZ209" s="64"/>
      <c r="BCA209" s="64"/>
      <c r="BCB209" s="64"/>
      <c r="BCC209" s="64"/>
      <c r="BCD209" s="64"/>
      <c r="BCE209" s="64"/>
      <c r="BCF209" s="64"/>
      <c r="BCG209" s="64"/>
      <c r="BCH209" s="64"/>
      <c r="BCI209" s="64"/>
      <c r="BCJ209" s="64"/>
      <c r="BCK209" s="64"/>
      <c r="BCL209" s="64"/>
      <c r="BCM209" s="64"/>
      <c r="BCN209" s="64"/>
      <c r="BCO209" s="64"/>
      <c r="BCP209" s="64"/>
      <c r="BCQ209" s="64"/>
      <c r="BCR209" s="64"/>
      <c r="BCS209" s="64"/>
      <c r="BCT209" s="64"/>
      <c r="BCU209" s="64"/>
      <c r="BCV209" s="64"/>
      <c r="BCW209" s="64"/>
      <c r="BCX209" s="64"/>
      <c r="BCY209" s="64"/>
      <c r="BCZ209" s="64"/>
      <c r="BDA209" s="64"/>
      <c r="BDB209" s="64"/>
      <c r="BDC209" s="64"/>
      <c r="BDD209" s="64"/>
      <c r="BDE209" s="64"/>
      <c r="BDF209" s="64"/>
      <c r="BDG209" s="64"/>
      <c r="BDH209" s="64"/>
      <c r="BDI209" s="64"/>
      <c r="BDJ209" s="64"/>
      <c r="BDK209" s="64"/>
      <c r="BDL209" s="64"/>
      <c r="BDM209" s="64"/>
      <c r="BDN209" s="64"/>
      <c r="BDO209" s="64"/>
      <c r="BDP209" s="64"/>
      <c r="BDQ209" s="64"/>
      <c r="BDR209" s="64"/>
      <c r="BDS209" s="64"/>
      <c r="BDT209" s="64"/>
      <c r="BDU209" s="64"/>
      <c r="BDV209" s="64"/>
      <c r="BDW209" s="64"/>
      <c r="BDX209" s="64"/>
      <c r="BDY209" s="64"/>
      <c r="BDZ209" s="64"/>
      <c r="BEA209" s="64"/>
      <c r="BEB209" s="64"/>
      <c r="BEC209" s="64"/>
      <c r="BED209" s="64"/>
      <c r="BEE209" s="64"/>
      <c r="BEF209" s="64"/>
      <c r="BEG209" s="64"/>
      <c r="BEH209" s="64"/>
      <c r="BEI209" s="64"/>
      <c r="BEJ209" s="64"/>
      <c r="BEK209" s="64"/>
      <c r="BEL209" s="64"/>
      <c r="BEM209" s="64"/>
      <c r="BEN209" s="64"/>
      <c r="BEO209" s="64"/>
      <c r="BEP209" s="64"/>
      <c r="BEQ209" s="64"/>
      <c r="BER209" s="64"/>
      <c r="BES209" s="64"/>
      <c r="BET209" s="64"/>
      <c r="BEU209" s="64"/>
      <c r="BEV209" s="64"/>
      <c r="BEW209" s="64"/>
      <c r="BEX209" s="64"/>
      <c r="BEY209" s="64"/>
      <c r="BEZ209" s="64"/>
      <c r="BFA209" s="64"/>
      <c r="BFB209" s="64"/>
      <c r="BFC209" s="64"/>
      <c r="BFD209" s="64"/>
      <c r="BFE209" s="64"/>
      <c r="BFF209" s="64"/>
      <c r="BFG209" s="64"/>
      <c r="BFH209" s="64"/>
      <c r="BFI209" s="64"/>
      <c r="BFJ209" s="64"/>
      <c r="BFK209" s="64"/>
      <c r="BFL209" s="64"/>
      <c r="BFM209" s="64"/>
      <c r="BFN209" s="64"/>
      <c r="BFO209" s="64"/>
      <c r="BFP209" s="64"/>
      <c r="BFQ209" s="64"/>
      <c r="BFR209" s="64"/>
      <c r="BFS209" s="64"/>
      <c r="BFT209" s="64"/>
      <c r="BFU209" s="64"/>
      <c r="BFV209" s="64"/>
      <c r="BFW209" s="64"/>
      <c r="BFX209" s="64"/>
      <c r="BFY209" s="64"/>
      <c r="BFZ209" s="64"/>
      <c r="BGA209" s="64"/>
      <c r="BGB209" s="64"/>
      <c r="BGD209" s="64"/>
      <c r="BGF209" s="64"/>
      <c r="BGG209" s="64"/>
      <c r="BGH209" s="64"/>
      <c r="BGI209" s="64"/>
      <c r="BGJ209" s="64"/>
      <c r="BGK209" s="64"/>
      <c r="BGL209" s="64"/>
      <c r="BGM209" s="64"/>
      <c r="BGR209" s="64"/>
      <c r="BGS209" s="64"/>
      <c r="BGT209" s="64"/>
      <c r="BGU209" s="64"/>
      <c r="BGV209" s="64"/>
      <c r="BGW209" s="64"/>
      <c r="BGX209" s="64"/>
      <c r="BGY209" s="64"/>
      <c r="BGZ209" s="64"/>
      <c r="BHA209" s="64"/>
      <c r="BHB209" s="64"/>
      <c r="BHC209" s="64"/>
      <c r="BHD209" s="64"/>
      <c r="BHE209" s="64"/>
      <c r="BHF209" s="64"/>
      <c r="BHG209" s="64"/>
      <c r="BHH209" s="64"/>
      <c r="BHI209" s="64"/>
      <c r="BHJ209" s="64"/>
      <c r="BHK209" s="64"/>
      <c r="BHL209" s="64"/>
      <c r="BHM209" s="64"/>
      <c r="BHN209" s="64"/>
      <c r="BHO209" s="64"/>
      <c r="BHP209" s="64"/>
      <c r="BHQ209" s="64"/>
      <c r="BHR209" s="64"/>
      <c r="BHS209" s="64"/>
      <c r="BHT209" s="64"/>
      <c r="BHU209" s="64"/>
      <c r="BHV209" s="64"/>
      <c r="BHW209" s="64"/>
      <c r="BHX209" s="64"/>
      <c r="BHY209" s="64"/>
      <c r="BHZ209" s="64"/>
      <c r="BIA209" s="64"/>
      <c r="BIB209" s="64"/>
      <c r="BIC209" s="64"/>
      <c r="BID209" s="64"/>
      <c r="BIE209" s="64"/>
      <c r="BIF209" s="64"/>
      <c r="BIG209" s="64"/>
      <c r="BIH209" s="64"/>
      <c r="BII209" s="64"/>
      <c r="BIJ209" s="64"/>
      <c r="BIK209" s="64"/>
      <c r="BIL209" s="64"/>
      <c r="BIM209" s="64"/>
      <c r="BIN209" s="64"/>
      <c r="BIO209" s="64"/>
      <c r="BIP209" s="64"/>
      <c r="BIQ209" s="64"/>
      <c r="BIR209" s="64"/>
      <c r="BIS209" s="64"/>
      <c r="BIT209" s="64"/>
      <c r="BIU209" s="64"/>
      <c r="BIV209" s="64"/>
      <c r="BIW209" s="64"/>
      <c r="BIX209" s="64"/>
      <c r="BIY209" s="64"/>
      <c r="BIZ209" s="64"/>
      <c r="BJA209" s="64"/>
      <c r="BJB209" s="64"/>
      <c r="BJC209" s="64"/>
      <c r="BJD209" s="64"/>
      <c r="BJE209" s="64"/>
      <c r="BJF209" s="64"/>
      <c r="BJG209" s="64"/>
      <c r="BJH209" s="64"/>
      <c r="BJI209" s="64"/>
      <c r="BJJ209" s="64"/>
      <c r="BJK209" s="64"/>
      <c r="BJL209" s="64"/>
      <c r="BJM209" s="64"/>
      <c r="BJN209" s="64"/>
      <c r="BJO209" s="64"/>
      <c r="BJP209" s="64"/>
      <c r="BJQ209" s="64"/>
      <c r="BJR209" s="64"/>
      <c r="BJS209" s="64"/>
      <c r="BJT209" s="64"/>
      <c r="BJU209" s="64"/>
      <c r="BJV209" s="64"/>
      <c r="BJW209" s="64"/>
      <c r="BJX209" s="64"/>
      <c r="BJY209" s="64"/>
      <c r="BJZ209" s="64"/>
      <c r="BKA209" s="64"/>
      <c r="BKB209" s="64"/>
      <c r="BKC209" s="64"/>
      <c r="BKD209" s="64"/>
      <c r="BKE209" s="64"/>
      <c r="BKF209" s="64"/>
      <c r="BKG209" s="64"/>
      <c r="BKH209" s="64"/>
      <c r="BKI209" s="64"/>
      <c r="BKJ209" s="64"/>
      <c r="BKK209" s="64"/>
      <c r="BKL209" s="64"/>
      <c r="BKM209" s="64"/>
      <c r="BKN209" s="64"/>
      <c r="BKO209" s="64"/>
      <c r="BKP209" s="64"/>
      <c r="BKQ209" s="64"/>
      <c r="BKR209" s="64"/>
      <c r="BKS209" s="64"/>
      <c r="BKT209" s="64"/>
      <c r="BKU209" s="64"/>
      <c r="BKV209" s="64"/>
      <c r="BKW209" s="64"/>
      <c r="BKX209" s="64"/>
      <c r="BKY209" s="64"/>
      <c r="BKZ209" s="64"/>
      <c r="BLA209" s="64"/>
      <c r="BLB209" s="64"/>
      <c r="BLC209" s="64"/>
      <c r="BLD209" s="64"/>
      <c r="BLE209" s="64"/>
      <c r="BLF209" s="64"/>
      <c r="BLG209" s="64"/>
      <c r="BLH209" s="64"/>
      <c r="BLI209" s="64"/>
      <c r="BLJ209" s="64"/>
      <c r="BLK209" s="64"/>
      <c r="BLL209" s="64"/>
      <c r="BLM209" s="64"/>
      <c r="BLN209" s="64"/>
      <c r="BLO209" s="64"/>
      <c r="BLP209" s="64"/>
      <c r="BLQ209" s="64"/>
      <c r="BLR209" s="64"/>
      <c r="BLS209" s="64"/>
      <c r="BLT209" s="64"/>
      <c r="BLU209" s="64"/>
      <c r="BLV209" s="64"/>
      <c r="BLW209" s="64"/>
      <c r="BLX209" s="64"/>
      <c r="BLY209" s="64"/>
      <c r="BLZ209" s="64"/>
      <c r="BMA209" s="64"/>
      <c r="BMB209" s="64"/>
      <c r="BMC209" s="64"/>
      <c r="BMD209" s="64"/>
      <c r="BME209" s="64"/>
      <c r="BMF209" s="64"/>
      <c r="BMG209" s="64"/>
      <c r="BMH209" s="64"/>
      <c r="BMI209" s="64"/>
      <c r="BMJ209" s="64"/>
      <c r="BMK209" s="64"/>
      <c r="BML209" s="64"/>
      <c r="BMM209" s="64"/>
      <c r="BMN209" s="64"/>
      <c r="BMO209" s="64"/>
      <c r="BMP209" s="64"/>
      <c r="BMQ209" s="64"/>
      <c r="BMR209" s="64"/>
      <c r="BMS209" s="64"/>
      <c r="BMT209" s="64"/>
      <c r="BMU209" s="64"/>
      <c r="BMV209" s="64"/>
      <c r="BMW209" s="64"/>
      <c r="BMX209" s="64"/>
      <c r="BMY209" s="64"/>
      <c r="BMZ209" s="64"/>
      <c r="BNA209" s="64"/>
      <c r="BNB209" s="64"/>
      <c r="BNC209" s="64"/>
      <c r="BND209" s="64"/>
      <c r="BNE209" s="64"/>
      <c r="BNF209" s="64"/>
      <c r="BNG209" s="64"/>
      <c r="BNH209" s="64"/>
      <c r="BNI209" s="64"/>
      <c r="BNJ209" s="64"/>
      <c r="BNK209" s="64"/>
      <c r="BNL209" s="64"/>
      <c r="BNM209" s="64"/>
      <c r="BNN209" s="64"/>
      <c r="BNO209" s="64"/>
      <c r="BNP209" s="64"/>
      <c r="BNQ209" s="64"/>
      <c r="BNR209" s="64"/>
      <c r="BNS209" s="64"/>
      <c r="BNT209" s="64"/>
      <c r="BNU209" s="64"/>
      <c r="BNV209" s="64"/>
      <c r="BNW209" s="64"/>
      <c r="BNX209" s="64"/>
      <c r="BNY209" s="64"/>
      <c r="BNZ209" s="64"/>
      <c r="BOA209" s="64"/>
      <c r="BOB209" s="64"/>
      <c r="BOC209" s="64"/>
      <c r="BOD209" s="64"/>
      <c r="BOE209" s="64"/>
      <c r="BOF209" s="64"/>
      <c r="BOG209" s="64"/>
      <c r="BOH209" s="64"/>
      <c r="BOI209" s="64"/>
      <c r="BOJ209" s="64"/>
      <c r="BOK209" s="64"/>
      <c r="BOL209" s="64"/>
      <c r="BOM209" s="64"/>
      <c r="BON209" s="64"/>
      <c r="BOO209" s="64"/>
      <c r="BOP209" s="64"/>
      <c r="BOQ209" s="64"/>
      <c r="BOR209" s="64"/>
      <c r="BOS209" s="64"/>
      <c r="BOT209" s="64"/>
      <c r="BOU209" s="64"/>
      <c r="BOV209" s="64"/>
      <c r="BOW209" s="64"/>
      <c r="BOX209" s="64"/>
      <c r="BOY209" s="64"/>
      <c r="BOZ209" s="64"/>
      <c r="BPA209" s="64"/>
      <c r="BPB209" s="64"/>
      <c r="BPC209" s="64"/>
      <c r="BPD209" s="64"/>
      <c r="BPE209" s="64"/>
      <c r="BPF209" s="64"/>
      <c r="BPG209" s="64"/>
      <c r="BPH209" s="64"/>
      <c r="BPI209" s="64"/>
      <c r="BPJ209" s="64"/>
      <c r="BPK209" s="64"/>
      <c r="BPL209" s="64"/>
      <c r="BPM209" s="64"/>
      <c r="BPN209" s="64"/>
      <c r="BPO209" s="64"/>
      <c r="BPP209" s="64"/>
      <c r="BPQ209" s="64"/>
      <c r="BPR209" s="64"/>
      <c r="BPS209" s="64"/>
      <c r="BPT209" s="64"/>
      <c r="BPU209" s="64"/>
      <c r="BPV209" s="64"/>
      <c r="BPW209" s="64"/>
      <c r="BPX209" s="64"/>
      <c r="BPZ209" s="64"/>
      <c r="BQB209" s="64"/>
      <c r="BQC209" s="64"/>
      <c r="BQD209" s="64"/>
      <c r="BQE209" s="64"/>
      <c r="BQF209" s="64"/>
      <c r="BQG209" s="64"/>
      <c r="BQH209" s="64"/>
      <c r="BQI209" s="64"/>
      <c r="BQN209" s="64"/>
      <c r="BQO209" s="64"/>
      <c r="BQP209" s="64"/>
      <c r="BQQ209" s="64"/>
      <c r="BQR209" s="64"/>
      <c r="BQS209" s="64"/>
      <c r="BQT209" s="64"/>
      <c r="BQU209" s="64"/>
      <c r="BQV209" s="64"/>
      <c r="BQW209" s="64"/>
      <c r="BQX209" s="64"/>
      <c r="BQY209" s="64"/>
      <c r="BQZ209" s="64"/>
      <c r="BRA209" s="64"/>
      <c r="BRB209" s="64"/>
      <c r="BRC209" s="64"/>
      <c r="BRD209" s="64"/>
      <c r="BRE209" s="64"/>
      <c r="BRF209" s="64"/>
      <c r="BRG209" s="64"/>
      <c r="BRH209" s="64"/>
      <c r="BRI209" s="64"/>
      <c r="BRJ209" s="64"/>
      <c r="BRK209" s="64"/>
      <c r="BRL209" s="64"/>
      <c r="BRM209" s="64"/>
      <c r="BRN209" s="64"/>
      <c r="BRO209" s="64"/>
      <c r="BRP209" s="64"/>
      <c r="BRQ209" s="64"/>
      <c r="BRR209" s="64"/>
      <c r="BRS209" s="64"/>
      <c r="BRT209" s="64"/>
      <c r="BRU209" s="64"/>
      <c r="BRV209" s="64"/>
      <c r="BRW209" s="64"/>
      <c r="BRX209" s="64"/>
      <c r="BRY209" s="64"/>
      <c r="BRZ209" s="64"/>
      <c r="BSA209" s="64"/>
      <c r="BSB209" s="64"/>
      <c r="BSC209" s="64"/>
      <c r="BSD209" s="64"/>
      <c r="BSE209" s="64"/>
      <c r="BSF209" s="64"/>
      <c r="BSG209" s="64"/>
      <c r="BSH209" s="64"/>
      <c r="BSI209" s="64"/>
      <c r="BSJ209" s="64"/>
      <c r="BSK209" s="64"/>
      <c r="BSL209" s="64"/>
      <c r="BSM209" s="64"/>
      <c r="BSN209" s="64"/>
      <c r="BSO209" s="64"/>
      <c r="BSP209" s="64"/>
      <c r="BSQ209" s="64"/>
      <c r="BSR209" s="64"/>
      <c r="BSS209" s="64"/>
      <c r="BST209" s="64"/>
      <c r="BSU209" s="64"/>
      <c r="BSV209" s="64"/>
      <c r="BSW209" s="64"/>
      <c r="BSX209" s="64"/>
      <c r="BSY209" s="64"/>
      <c r="BSZ209" s="64"/>
      <c r="BTA209" s="64"/>
      <c r="BTB209" s="64"/>
      <c r="BTC209" s="64"/>
      <c r="BTD209" s="64"/>
      <c r="BTE209" s="64"/>
      <c r="BTF209" s="64"/>
      <c r="BTG209" s="64"/>
      <c r="BTH209" s="64"/>
      <c r="BTI209" s="64"/>
      <c r="BTJ209" s="64"/>
      <c r="BTK209" s="64"/>
      <c r="BTL209" s="64"/>
      <c r="BTM209" s="64"/>
      <c r="BTN209" s="64"/>
      <c r="BTO209" s="64"/>
      <c r="BTP209" s="64"/>
      <c r="BTQ209" s="64"/>
      <c r="BTR209" s="64"/>
      <c r="BTS209" s="64"/>
      <c r="BTT209" s="64"/>
      <c r="BTU209" s="64"/>
      <c r="BTV209" s="64"/>
      <c r="BTW209" s="64"/>
      <c r="BTX209" s="64"/>
      <c r="BTY209" s="64"/>
      <c r="BTZ209" s="64"/>
      <c r="BUA209" s="64"/>
      <c r="BUB209" s="64"/>
      <c r="BUC209" s="64"/>
      <c r="BUD209" s="64"/>
      <c r="BUE209" s="64"/>
      <c r="BUF209" s="64"/>
      <c r="BUG209" s="64"/>
      <c r="BUH209" s="64"/>
      <c r="BUI209" s="64"/>
      <c r="BUJ209" s="64"/>
      <c r="BUK209" s="64"/>
      <c r="BUL209" s="64"/>
      <c r="BUM209" s="64"/>
      <c r="BUN209" s="64"/>
      <c r="BUO209" s="64"/>
      <c r="BUP209" s="64"/>
      <c r="BUQ209" s="64"/>
      <c r="BUR209" s="64"/>
      <c r="BUS209" s="64"/>
      <c r="BUT209" s="64"/>
      <c r="BUU209" s="64"/>
      <c r="BUV209" s="64"/>
      <c r="BUW209" s="64"/>
      <c r="BUX209" s="64"/>
      <c r="BUY209" s="64"/>
      <c r="BUZ209" s="64"/>
      <c r="BVA209" s="64"/>
      <c r="BVB209" s="64"/>
      <c r="BVC209" s="64"/>
      <c r="BVD209" s="64"/>
      <c r="BVE209" s="64"/>
      <c r="BVF209" s="64"/>
      <c r="BVG209" s="64"/>
      <c r="BVH209" s="64"/>
      <c r="BVI209" s="64"/>
      <c r="BVJ209" s="64"/>
      <c r="BVK209" s="64"/>
      <c r="BVL209" s="64"/>
      <c r="BVM209" s="64"/>
      <c r="BVN209" s="64"/>
      <c r="BVO209" s="64"/>
      <c r="BVP209" s="64"/>
      <c r="BVQ209" s="64"/>
      <c r="BVR209" s="64"/>
      <c r="BVS209" s="64"/>
      <c r="BVT209" s="64"/>
      <c r="BVU209" s="64"/>
      <c r="BVV209" s="64"/>
      <c r="BVW209" s="64"/>
      <c r="BVX209" s="64"/>
      <c r="BVY209" s="64"/>
      <c r="BVZ209" s="64"/>
      <c r="BWA209" s="64"/>
      <c r="BWB209" s="64"/>
      <c r="BWC209" s="64"/>
      <c r="BWD209" s="64"/>
      <c r="BWE209" s="64"/>
      <c r="BWF209" s="64"/>
      <c r="BWG209" s="64"/>
      <c r="BWH209" s="64"/>
      <c r="BWI209" s="64"/>
      <c r="BWJ209" s="64"/>
      <c r="BWK209" s="64"/>
      <c r="BWL209" s="64"/>
      <c r="BWM209" s="64"/>
      <c r="BWN209" s="64"/>
      <c r="BWO209" s="64"/>
      <c r="BWP209" s="64"/>
      <c r="BWQ209" s="64"/>
      <c r="BWR209" s="64"/>
      <c r="BWS209" s="64"/>
      <c r="BWT209" s="64"/>
      <c r="BWU209" s="64"/>
      <c r="BWV209" s="64"/>
      <c r="BWW209" s="64"/>
      <c r="BWX209" s="64"/>
      <c r="BWY209" s="64"/>
      <c r="BWZ209" s="64"/>
      <c r="BXA209" s="64"/>
      <c r="BXB209" s="64"/>
      <c r="BXC209" s="64"/>
      <c r="BXD209" s="64"/>
      <c r="BXE209" s="64"/>
      <c r="BXF209" s="64"/>
      <c r="BXG209" s="64"/>
      <c r="BXH209" s="64"/>
      <c r="BXI209" s="64"/>
      <c r="BXJ209" s="64"/>
      <c r="BXK209" s="64"/>
      <c r="BXL209" s="64"/>
      <c r="BXM209" s="64"/>
      <c r="BXN209" s="64"/>
      <c r="BXO209" s="64"/>
      <c r="BXP209" s="64"/>
      <c r="BXQ209" s="64"/>
      <c r="BXR209" s="64"/>
      <c r="BXS209" s="64"/>
      <c r="BXT209" s="64"/>
      <c r="BXU209" s="64"/>
      <c r="BXV209" s="64"/>
      <c r="BXW209" s="64"/>
      <c r="BXX209" s="64"/>
      <c r="BXY209" s="64"/>
      <c r="BXZ209" s="64"/>
      <c r="BYA209" s="64"/>
      <c r="BYB209" s="64"/>
      <c r="BYC209" s="64"/>
      <c r="BYD209" s="64"/>
      <c r="BYE209" s="64"/>
      <c r="BYF209" s="64"/>
      <c r="BYG209" s="64"/>
      <c r="BYH209" s="64"/>
      <c r="BYI209" s="64"/>
      <c r="BYJ209" s="64"/>
      <c r="BYK209" s="64"/>
      <c r="BYL209" s="64"/>
      <c r="BYM209" s="64"/>
      <c r="BYN209" s="64"/>
      <c r="BYO209" s="64"/>
      <c r="BYP209" s="64"/>
      <c r="BYQ209" s="64"/>
      <c r="BYR209" s="64"/>
      <c r="BYS209" s="64"/>
      <c r="BYT209" s="64"/>
      <c r="BYU209" s="64"/>
      <c r="BYV209" s="64"/>
      <c r="BYW209" s="64"/>
      <c r="BYX209" s="64"/>
      <c r="BYY209" s="64"/>
      <c r="BYZ209" s="64"/>
      <c r="BZA209" s="64"/>
      <c r="BZB209" s="64"/>
      <c r="BZC209" s="64"/>
      <c r="BZD209" s="64"/>
      <c r="BZE209" s="64"/>
      <c r="BZF209" s="64"/>
      <c r="BZG209" s="64"/>
      <c r="BZH209" s="64"/>
      <c r="BZI209" s="64"/>
      <c r="BZJ209" s="64"/>
      <c r="BZK209" s="64"/>
      <c r="BZL209" s="64"/>
      <c r="BZM209" s="64"/>
      <c r="BZN209" s="64"/>
      <c r="BZO209" s="64"/>
      <c r="BZP209" s="64"/>
      <c r="BZQ209" s="64"/>
      <c r="BZR209" s="64"/>
      <c r="BZS209" s="64"/>
      <c r="BZT209" s="64"/>
      <c r="BZV209" s="64"/>
      <c r="BZX209" s="64"/>
      <c r="BZY209" s="64"/>
      <c r="BZZ209" s="64"/>
      <c r="CAA209" s="64"/>
      <c r="CAB209" s="64"/>
      <c r="CAC209" s="64"/>
      <c r="CAD209" s="64"/>
      <c r="CAE209" s="64"/>
      <c r="CAJ209" s="64"/>
      <c r="CAK209" s="64"/>
      <c r="CAL209" s="64"/>
      <c r="CAM209" s="64"/>
      <c r="CAN209" s="64"/>
      <c r="CAO209" s="64"/>
      <c r="CAP209" s="64"/>
      <c r="CAQ209" s="64"/>
      <c r="CAR209" s="64"/>
      <c r="CAS209" s="64"/>
      <c r="CAT209" s="64"/>
      <c r="CAU209" s="64"/>
      <c r="CAV209" s="64"/>
      <c r="CAW209" s="64"/>
      <c r="CAX209" s="64"/>
      <c r="CAY209" s="64"/>
      <c r="CAZ209" s="64"/>
      <c r="CBA209" s="64"/>
      <c r="CBB209" s="64"/>
      <c r="CBC209" s="64"/>
      <c r="CBD209" s="64"/>
      <c r="CBE209" s="64"/>
      <c r="CBF209" s="64"/>
      <c r="CBG209" s="64"/>
      <c r="CBH209" s="64"/>
      <c r="CBI209" s="64"/>
      <c r="CBJ209" s="64"/>
      <c r="CBK209" s="64"/>
      <c r="CBL209" s="64"/>
      <c r="CBM209" s="64"/>
      <c r="CBN209" s="64"/>
      <c r="CBO209" s="64"/>
      <c r="CBP209" s="64"/>
      <c r="CBQ209" s="64"/>
      <c r="CBR209" s="64"/>
      <c r="CBS209" s="64"/>
      <c r="CBT209" s="64"/>
      <c r="CBU209" s="64"/>
      <c r="CBV209" s="64"/>
      <c r="CBW209" s="64"/>
      <c r="CBX209" s="64"/>
      <c r="CBY209" s="64"/>
      <c r="CBZ209" s="64"/>
      <c r="CCA209" s="64"/>
      <c r="CCB209" s="64"/>
      <c r="CCC209" s="64"/>
      <c r="CCD209" s="64"/>
      <c r="CCE209" s="64"/>
      <c r="CCF209" s="64"/>
      <c r="CCG209" s="64"/>
      <c r="CCH209" s="64"/>
      <c r="CCI209" s="64"/>
      <c r="CCJ209" s="64"/>
      <c r="CCK209" s="64"/>
      <c r="CCL209" s="64"/>
      <c r="CCM209" s="64"/>
      <c r="CCN209" s="64"/>
      <c r="CCO209" s="64"/>
      <c r="CCP209" s="64"/>
      <c r="CCQ209" s="64"/>
      <c r="CCR209" s="64"/>
      <c r="CCS209" s="64"/>
      <c r="CCT209" s="64"/>
      <c r="CCU209" s="64"/>
      <c r="CCV209" s="64"/>
      <c r="CCW209" s="64"/>
      <c r="CCX209" s="64"/>
      <c r="CCY209" s="64"/>
      <c r="CCZ209" s="64"/>
      <c r="CDA209" s="64"/>
      <c r="CDB209" s="64"/>
      <c r="CDC209" s="64"/>
      <c r="CDD209" s="64"/>
      <c r="CDE209" s="64"/>
      <c r="CDF209" s="64"/>
      <c r="CDG209" s="64"/>
      <c r="CDH209" s="64"/>
      <c r="CDI209" s="64"/>
      <c r="CDJ209" s="64"/>
      <c r="CDK209" s="64"/>
      <c r="CDL209" s="64"/>
      <c r="CDM209" s="64"/>
      <c r="CDN209" s="64"/>
      <c r="CDO209" s="64"/>
      <c r="CDP209" s="64"/>
      <c r="CDQ209" s="64"/>
      <c r="CDR209" s="64"/>
      <c r="CDS209" s="64"/>
      <c r="CDT209" s="64"/>
      <c r="CDU209" s="64"/>
      <c r="CDV209" s="64"/>
      <c r="CDW209" s="64"/>
      <c r="CDX209" s="64"/>
      <c r="CDY209" s="64"/>
      <c r="CDZ209" s="64"/>
      <c r="CEA209" s="64"/>
      <c r="CEB209" s="64"/>
      <c r="CEC209" s="64"/>
      <c r="CED209" s="64"/>
      <c r="CEE209" s="64"/>
      <c r="CEF209" s="64"/>
      <c r="CEG209" s="64"/>
      <c r="CEH209" s="64"/>
      <c r="CEI209" s="64"/>
      <c r="CEJ209" s="64"/>
      <c r="CEK209" s="64"/>
      <c r="CEL209" s="64"/>
      <c r="CEM209" s="64"/>
      <c r="CEN209" s="64"/>
      <c r="CEO209" s="64"/>
      <c r="CEP209" s="64"/>
      <c r="CEQ209" s="64"/>
      <c r="CER209" s="64"/>
      <c r="CES209" s="64"/>
      <c r="CET209" s="64"/>
      <c r="CEU209" s="64"/>
      <c r="CEV209" s="64"/>
      <c r="CEW209" s="64"/>
      <c r="CEX209" s="64"/>
      <c r="CEY209" s="64"/>
      <c r="CEZ209" s="64"/>
      <c r="CFA209" s="64"/>
      <c r="CFB209" s="64"/>
      <c r="CFC209" s="64"/>
      <c r="CFD209" s="64"/>
      <c r="CFE209" s="64"/>
      <c r="CFF209" s="64"/>
      <c r="CFG209" s="64"/>
      <c r="CFH209" s="64"/>
      <c r="CFI209" s="64"/>
      <c r="CFJ209" s="64"/>
      <c r="CFK209" s="64"/>
      <c r="CFL209" s="64"/>
      <c r="CFM209" s="64"/>
      <c r="CFN209" s="64"/>
      <c r="CFO209" s="64"/>
      <c r="CFP209" s="64"/>
      <c r="CFQ209" s="64"/>
      <c r="CFR209" s="64"/>
      <c r="CFS209" s="64"/>
      <c r="CFT209" s="64"/>
      <c r="CFU209" s="64"/>
      <c r="CFV209" s="64"/>
      <c r="CFW209" s="64"/>
      <c r="CFX209" s="64"/>
      <c r="CFY209" s="64"/>
      <c r="CFZ209" s="64"/>
      <c r="CGA209" s="64"/>
      <c r="CGB209" s="64"/>
      <c r="CGC209" s="64"/>
      <c r="CGD209" s="64"/>
      <c r="CGE209" s="64"/>
      <c r="CGF209" s="64"/>
      <c r="CGG209" s="64"/>
      <c r="CGH209" s="64"/>
      <c r="CGI209" s="64"/>
      <c r="CGJ209" s="64"/>
      <c r="CGK209" s="64"/>
      <c r="CGL209" s="64"/>
      <c r="CGM209" s="64"/>
      <c r="CGN209" s="64"/>
      <c r="CGO209" s="64"/>
      <c r="CGP209" s="64"/>
      <c r="CGQ209" s="64"/>
      <c r="CGR209" s="64"/>
      <c r="CGS209" s="64"/>
      <c r="CGT209" s="64"/>
      <c r="CGU209" s="64"/>
      <c r="CGV209" s="64"/>
      <c r="CGW209" s="64"/>
      <c r="CGX209" s="64"/>
      <c r="CGY209" s="64"/>
      <c r="CGZ209" s="64"/>
      <c r="CHA209" s="64"/>
      <c r="CHB209" s="64"/>
      <c r="CHC209" s="64"/>
      <c r="CHD209" s="64"/>
      <c r="CHE209" s="64"/>
      <c r="CHF209" s="64"/>
      <c r="CHG209" s="64"/>
      <c r="CHH209" s="64"/>
      <c r="CHI209" s="64"/>
      <c r="CHJ209" s="64"/>
      <c r="CHK209" s="64"/>
      <c r="CHL209" s="64"/>
      <c r="CHM209" s="64"/>
      <c r="CHN209" s="64"/>
      <c r="CHO209" s="64"/>
      <c r="CHP209" s="64"/>
      <c r="CHQ209" s="64"/>
      <c r="CHR209" s="64"/>
      <c r="CHS209" s="64"/>
      <c r="CHT209" s="64"/>
      <c r="CHU209" s="64"/>
      <c r="CHV209" s="64"/>
      <c r="CHW209" s="64"/>
      <c r="CHX209" s="64"/>
      <c r="CHY209" s="64"/>
      <c r="CHZ209" s="64"/>
      <c r="CIA209" s="64"/>
      <c r="CIB209" s="64"/>
      <c r="CIC209" s="64"/>
      <c r="CID209" s="64"/>
      <c r="CIE209" s="64"/>
      <c r="CIF209" s="64"/>
      <c r="CIG209" s="64"/>
      <c r="CIH209" s="64"/>
      <c r="CII209" s="64"/>
      <c r="CIJ209" s="64"/>
      <c r="CIK209" s="64"/>
      <c r="CIL209" s="64"/>
      <c r="CIM209" s="64"/>
      <c r="CIN209" s="64"/>
      <c r="CIO209" s="64"/>
      <c r="CIP209" s="64"/>
      <c r="CIQ209" s="64"/>
      <c r="CIR209" s="64"/>
      <c r="CIS209" s="64"/>
      <c r="CIT209" s="64"/>
      <c r="CIU209" s="64"/>
      <c r="CIV209" s="64"/>
      <c r="CIW209" s="64"/>
      <c r="CIX209" s="64"/>
      <c r="CIY209" s="64"/>
      <c r="CIZ209" s="64"/>
      <c r="CJA209" s="64"/>
      <c r="CJB209" s="64"/>
      <c r="CJC209" s="64"/>
      <c r="CJD209" s="64"/>
      <c r="CJE209" s="64"/>
      <c r="CJF209" s="64"/>
      <c r="CJG209" s="64"/>
      <c r="CJH209" s="64"/>
      <c r="CJI209" s="64"/>
      <c r="CJJ209" s="64"/>
      <c r="CJK209" s="64"/>
      <c r="CJL209" s="64"/>
      <c r="CJM209" s="64"/>
      <c r="CJN209" s="64"/>
      <c r="CJO209" s="64"/>
      <c r="CJP209" s="64"/>
      <c r="CJR209" s="64"/>
      <c r="CJT209" s="64"/>
      <c r="CJU209" s="64"/>
      <c r="CJV209" s="64"/>
      <c r="CJW209" s="64"/>
      <c r="CJX209" s="64"/>
      <c r="CJY209" s="64"/>
      <c r="CJZ209" s="64"/>
      <c r="CKA209" s="64"/>
      <c r="CKF209" s="64"/>
      <c r="CKG209" s="64"/>
      <c r="CKH209" s="64"/>
      <c r="CKI209" s="64"/>
      <c r="CKJ209" s="64"/>
      <c r="CKK209" s="64"/>
      <c r="CKL209" s="64"/>
      <c r="CKM209" s="64"/>
      <c r="CKN209" s="64"/>
      <c r="CKO209" s="64"/>
      <c r="CKP209" s="64"/>
      <c r="CKQ209" s="64"/>
      <c r="CKR209" s="64"/>
      <c r="CKS209" s="64"/>
      <c r="CKT209" s="64"/>
      <c r="CKU209" s="64"/>
      <c r="CKV209" s="64"/>
      <c r="CKW209" s="64"/>
      <c r="CKX209" s="64"/>
      <c r="CKY209" s="64"/>
      <c r="CKZ209" s="64"/>
      <c r="CLA209" s="64"/>
      <c r="CLB209" s="64"/>
      <c r="CLC209" s="64"/>
      <c r="CLD209" s="64"/>
      <c r="CLE209" s="64"/>
      <c r="CLF209" s="64"/>
      <c r="CLG209" s="64"/>
      <c r="CLH209" s="64"/>
      <c r="CLI209" s="64"/>
      <c r="CLJ209" s="64"/>
      <c r="CLK209" s="64"/>
      <c r="CLL209" s="64"/>
      <c r="CLM209" s="64"/>
      <c r="CLN209" s="64"/>
      <c r="CLO209" s="64"/>
      <c r="CLP209" s="64"/>
      <c r="CLQ209" s="64"/>
      <c r="CLR209" s="64"/>
      <c r="CLS209" s="64"/>
      <c r="CLT209" s="64"/>
      <c r="CLU209" s="64"/>
      <c r="CLV209" s="64"/>
      <c r="CLW209" s="64"/>
      <c r="CLX209" s="64"/>
      <c r="CLY209" s="64"/>
      <c r="CLZ209" s="64"/>
      <c r="CMA209" s="64"/>
      <c r="CMB209" s="64"/>
      <c r="CMC209" s="64"/>
      <c r="CMD209" s="64"/>
      <c r="CME209" s="64"/>
      <c r="CMF209" s="64"/>
      <c r="CMG209" s="64"/>
      <c r="CMH209" s="64"/>
      <c r="CMI209" s="64"/>
      <c r="CMJ209" s="64"/>
      <c r="CMK209" s="64"/>
      <c r="CML209" s="64"/>
      <c r="CMM209" s="64"/>
      <c r="CMN209" s="64"/>
      <c r="CMO209" s="64"/>
      <c r="CMP209" s="64"/>
      <c r="CMQ209" s="64"/>
      <c r="CMR209" s="64"/>
      <c r="CMS209" s="64"/>
      <c r="CMT209" s="64"/>
      <c r="CMU209" s="64"/>
      <c r="CMV209" s="64"/>
      <c r="CMW209" s="64"/>
      <c r="CMX209" s="64"/>
      <c r="CMY209" s="64"/>
      <c r="CMZ209" s="64"/>
      <c r="CNA209" s="64"/>
      <c r="CNB209" s="64"/>
      <c r="CNC209" s="64"/>
      <c r="CND209" s="64"/>
      <c r="CNE209" s="64"/>
      <c r="CNF209" s="64"/>
      <c r="CNG209" s="64"/>
      <c r="CNH209" s="64"/>
      <c r="CNI209" s="64"/>
      <c r="CNJ209" s="64"/>
      <c r="CNK209" s="64"/>
      <c r="CNL209" s="64"/>
      <c r="CNM209" s="64"/>
      <c r="CNN209" s="64"/>
      <c r="CNO209" s="64"/>
      <c r="CNP209" s="64"/>
      <c r="CNQ209" s="64"/>
      <c r="CNR209" s="64"/>
      <c r="CNS209" s="64"/>
      <c r="CNT209" s="64"/>
      <c r="CNU209" s="64"/>
      <c r="CNV209" s="64"/>
      <c r="CNW209" s="64"/>
      <c r="CNX209" s="64"/>
      <c r="CNY209" s="64"/>
      <c r="CNZ209" s="64"/>
      <c r="COA209" s="64"/>
      <c r="COB209" s="64"/>
      <c r="COC209" s="64"/>
      <c r="COD209" s="64"/>
      <c r="COE209" s="64"/>
      <c r="COF209" s="64"/>
      <c r="COG209" s="64"/>
      <c r="COH209" s="64"/>
      <c r="COI209" s="64"/>
      <c r="COJ209" s="64"/>
      <c r="COK209" s="64"/>
      <c r="COL209" s="64"/>
      <c r="COM209" s="64"/>
      <c r="CON209" s="64"/>
      <c r="COO209" s="64"/>
      <c r="COP209" s="64"/>
      <c r="COQ209" s="64"/>
      <c r="COR209" s="64"/>
      <c r="COS209" s="64"/>
      <c r="COT209" s="64"/>
      <c r="COU209" s="64"/>
      <c r="COV209" s="64"/>
      <c r="COW209" s="64"/>
      <c r="COX209" s="64"/>
      <c r="COY209" s="64"/>
      <c r="COZ209" s="64"/>
      <c r="CPA209" s="64"/>
      <c r="CPB209" s="64"/>
      <c r="CPC209" s="64"/>
      <c r="CPD209" s="64"/>
      <c r="CPE209" s="64"/>
      <c r="CPF209" s="64"/>
      <c r="CPG209" s="64"/>
      <c r="CPH209" s="64"/>
      <c r="CPI209" s="64"/>
      <c r="CPJ209" s="64"/>
      <c r="CPK209" s="64"/>
      <c r="CPL209" s="64"/>
      <c r="CPM209" s="64"/>
      <c r="CPN209" s="64"/>
      <c r="CPO209" s="64"/>
      <c r="CPP209" s="64"/>
      <c r="CPQ209" s="64"/>
      <c r="CPR209" s="64"/>
      <c r="CPS209" s="64"/>
      <c r="CPT209" s="64"/>
      <c r="CPU209" s="64"/>
      <c r="CPV209" s="64"/>
      <c r="CPW209" s="64"/>
      <c r="CPX209" s="64"/>
      <c r="CPY209" s="64"/>
      <c r="CPZ209" s="64"/>
      <c r="CQA209" s="64"/>
      <c r="CQB209" s="64"/>
      <c r="CQC209" s="64"/>
      <c r="CQD209" s="64"/>
      <c r="CQE209" s="64"/>
      <c r="CQF209" s="64"/>
      <c r="CQG209" s="64"/>
      <c r="CQH209" s="64"/>
      <c r="CQI209" s="64"/>
      <c r="CQJ209" s="64"/>
      <c r="CQK209" s="64"/>
      <c r="CQL209" s="64"/>
      <c r="CQM209" s="64"/>
      <c r="CQN209" s="64"/>
      <c r="CQO209" s="64"/>
      <c r="CQP209" s="64"/>
      <c r="CQQ209" s="64"/>
      <c r="CQR209" s="64"/>
      <c r="CQS209" s="64"/>
      <c r="CQT209" s="64"/>
      <c r="CQU209" s="64"/>
      <c r="CQV209" s="64"/>
      <c r="CQW209" s="64"/>
      <c r="CQX209" s="64"/>
      <c r="CQY209" s="64"/>
      <c r="CQZ209" s="64"/>
      <c r="CRA209" s="64"/>
      <c r="CRB209" s="64"/>
      <c r="CRC209" s="64"/>
      <c r="CRD209" s="64"/>
      <c r="CRE209" s="64"/>
      <c r="CRF209" s="64"/>
      <c r="CRG209" s="64"/>
      <c r="CRH209" s="64"/>
      <c r="CRI209" s="64"/>
      <c r="CRJ209" s="64"/>
      <c r="CRK209" s="64"/>
      <c r="CRL209" s="64"/>
      <c r="CRM209" s="64"/>
      <c r="CRN209" s="64"/>
      <c r="CRO209" s="64"/>
      <c r="CRP209" s="64"/>
      <c r="CRQ209" s="64"/>
      <c r="CRR209" s="64"/>
      <c r="CRS209" s="64"/>
      <c r="CRT209" s="64"/>
      <c r="CRU209" s="64"/>
      <c r="CRV209" s="64"/>
      <c r="CRW209" s="64"/>
      <c r="CRX209" s="64"/>
      <c r="CRY209" s="64"/>
      <c r="CRZ209" s="64"/>
      <c r="CSA209" s="64"/>
      <c r="CSB209" s="64"/>
      <c r="CSC209" s="64"/>
      <c r="CSD209" s="64"/>
      <c r="CSE209" s="64"/>
      <c r="CSF209" s="64"/>
      <c r="CSG209" s="64"/>
      <c r="CSH209" s="64"/>
      <c r="CSI209" s="64"/>
      <c r="CSJ209" s="64"/>
      <c r="CSK209" s="64"/>
      <c r="CSL209" s="64"/>
      <c r="CSM209" s="64"/>
      <c r="CSN209" s="64"/>
      <c r="CSO209" s="64"/>
      <c r="CSP209" s="64"/>
      <c r="CSQ209" s="64"/>
      <c r="CSR209" s="64"/>
      <c r="CSS209" s="64"/>
      <c r="CST209" s="64"/>
      <c r="CSU209" s="64"/>
      <c r="CSV209" s="64"/>
      <c r="CSW209" s="64"/>
      <c r="CSX209" s="64"/>
      <c r="CSY209" s="64"/>
      <c r="CSZ209" s="64"/>
      <c r="CTA209" s="64"/>
      <c r="CTB209" s="64"/>
      <c r="CTC209" s="64"/>
      <c r="CTD209" s="64"/>
      <c r="CTE209" s="64"/>
      <c r="CTF209" s="64"/>
      <c r="CTG209" s="64"/>
      <c r="CTH209" s="64"/>
      <c r="CTI209" s="64"/>
      <c r="CTJ209" s="64"/>
      <c r="CTK209" s="64"/>
      <c r="CTL209" s="64"/>
      <c r="CTN209" s="64"/>
      <c r="CTP209" s="64"/>
      <c r="CTQ209" s="64"/>
      <c r="CTR209" s="64"/>
      <c r="CTS209" s="64"/>
      <c r="CTT209" s="64"/>
      <c r="CTU209" s="64"/>
      <c r="CTV209" s="64"/>
      <c r="CTW209" s="64"/>
      <c r="CUB209" s="64"/>
      <c r="CUC209" s="64"/>
      <c r="CUD209" s="64"/>
      <c r="CUE209" s="64"/>
      <c r="CUF209" s="64"/>
      <c r="CUG209" s="64"/>
      <c r="CUH209" s="64"/>
      <c r="CUI209" s="64"/>
      <c r="CUJ209" s="64"/>
      <c r="CUK209" s="64"/>
      <c r="CUL209" s="64"/>
      <c r="CUM209" s="64"/>
      <c r="CUN209" s="64"/>
      <c r="CUO209" s="64"/>
      <c r="CUP209" s="64"/>
      <c r="CUQ209" s="64"/>
      <c r="CUR209" s="64"/>
      <c r="CUS209" s="64"/>
      <c r="CUT209" s="64"/>
      <c r="CUU209" s="64"/>
      <c r="CUV209" s="64"/>
      <c r="CUW209" s="64"/>
      <c r="CUX209" s="64"/>
      <c r="CUY209" s="64"/>
      <c r="CUZ209" s="64"/>
      <c r="CVA209" s="64"/>
      <c r="CVB209" s="64"/>
      <c r="CVC209" s="64"/>
      <c r="CVD209" s="64"/>
      <c r="CVE209" s="64"/>
      <c r="CVF209" s="64"/>
      <c r="CVG209" s="64"/>
      <c r="CVH209" s="64"/>
      <c r="CVI209" s="64"/>
      <c r="CVJ209" s="64"/>
      <c r="CVK209" s="64"/>
      <c r="CVL209" s="64"/>
      <c r="CVM209" s="64"/>
      <c r="CVN209" s="64"/>
      <c r="CVO209" s="64"/>
      <c r="CVP209" s="64"/>
      <c r="CVQ209" s="64"/>
      <c r="CVR209" s="64"/>
      <c r="CVS209" s="64"/>
      <c r="CVT209" s="64"/>
      <c r="CVU209" s="64"/>
      <c r="CVV209" s="64"/>
      <c r="CVW209" s="64"/>
      <c r="CVX209" s="64"/>
      <c r="CVY209" s="64"/>
      <c r="CVZ209" s="64"/>
      <c r="CWA209" s="64"/>
      <c r="CWB209" s="64"/>
      <c r="CWC209" s="64"/>
      <c r="CWD209" s="64"/>
      <c r="CWE209" s="64"/>
      <c r="CWF209" s="64"/>
      <c r="CWG209" s="64"/>
      <c r="CWH209" s="64"/>
      <c r="CWI209" s="64"/>
      <c r="CWJ209" s="64"/>
      <c r="CWK209" s="64"/>
      <c r="CWL209" s="64"/>
      <c r="CWM209" s="64"/>
      <c r="CWN209" s="64"/>
      <c r="CWO209" s="64"/>
      <c r="CWP209" s="64"/>
      <c r="CWQ209" s="64"/>
      <c r="CWR209" s="64"/>
      <c r="CWS209" s="64"/>
      <c r="CWT209" s="64"/>
      <c r="CWU209" s="64"/>
      <c r="CWV209" s="64"/>
      <c r="CWW209" s="64"/>
      <c r="CWX209" s="64"/>
      <c r="CWY209" s="64"/>
      <c r="CWZ209" s="64"/>
      <c r="CXA209" s="64"/>
      <c r="CXB209" s="64"/>
      <c r="CXC209" s="64"/>
      <c r="CXD209" s="64"/>
      <c r="CXE209" s="64"/>
      <c r="CXF209" s="64"/>
      <c r="CXG209" s="64"/>
      <c r="CXH209" s="64"/>
      <c r="CXI209" s="64"/>
      <c r="CXJ209" s="64"/>
      <c r="CXK209" s="64"/>
      <c r="CXL209" s="64"/>
      <c r="CXM209" s="64"/>
      <c r="CXN209" s="64"/>
      <c r="CXO209" s="64"/>
      <c r="CXP209" s="64"/>
      <c r="CXQ209" s="64"/>
      <c r="CXR209" s="64"/>
      <c r="CXS209" s="64"/>
      <c r="CXT209" s="64"/>
      <c r="CXU209" s="64"/>
      <c r="CXV209" s="64"/>
      <c r="CXW209" s="64"/>
      <c r="CXX209" s="64"/>
      <c r="CXY209" s="64"/>
      <c r="CXZ209" s="64"/>
      <c r="CYA209" s="64"/>
      <c r="CYB209" s="64"/>
      <c r="CYC209" s="64"/>
      <c r="CYD209" s="64"/>
      <c r="CYE209" s="64"/>
      <c r="CYF209" s="64"/>
      <c r="CYG209" s="64"/>
      <c r="CYH209" s="64"/>
      <c r="CYI209" s="64"/>
      <c r="CYJ209" s="64"/>
      <c r="CYK209" s="64"/>
      <c r="CYL209" s="64"/>
      <c r="CYM209" s="64"/>
      <c r="CYN209" s="64"/>
      <c r="CYO209" s="64"/>
      <c r="CYP209" s="64"/>
      <c r="CYQ209" s="64"/>
      <c r="CYR209" s="64"/>
      <c r="CYS209" s="64"/>
      <c r="CYT209" s="64"/>
      <c r="CYU209" s="64"/>
      <c r="CYV209" s="64"/>
      <c r="CYW209" s="64"/>
      <c r="CYX209" s="64"/>
      <c r="CYY209" s="64"/>
      <c r="CYZ209" s="64"/>
      <c r="CZA209" s="64"/>
      <c r="CZB209" s="64"/>
      <c r="CZC209" s="64"/>
      <c r="CZD209" s="64"/>
      <c r="CZE209" s="64"/>
      <c r="CZF209" s="64"/>
      <c r="CZG209" s="64"/>
      <c r="CZH209" s="64"/>
      <c r="CZI209" s="64"/>
      <c r="CZJ209" s="64"/>
      <c r="CZK209" s="64"/>
      <c r="CZL209" s="64"/>
      <c r="CZM209" s="64"/>
      <c r="CZN209" s="64"/>
      <c r="CZO209" s="64"/>
      <c r="CZP209" s="64"/>
      <c r="CZQ209" s="64"/>
      <c r="CZR209" s="64"/>
      <c r="CZS209" s="64"/>
      <c r="CZT209" s="64"/>
      <c r="CZU209" s="64"/>
      <c r="CZV209" s="64"/>
      <c r="CZW209" s="64"/>
      <c r="CZX209" s="64"/>
      <c r="CZY209" s="64"/>
      <c r="CZZ209" s="64"/>
      <c r="DAA209" s="64"/>
      <c r="DAB209" s="64"/>
      <c r="DAC209" s="64"/>
      <c r="DAD209" s="64"/>
      <c r="DAE209" s="64"/>
      <c r="DAF209" s="64"/>
      <c r="DAG209" s="64"/>
      <c r="DAH209" s="64"/>
      <c r="DAI209" s="64"/>
      <c r="DAJ209" s="64"/>
      <c r="DAK209" s="64"/>
      <c r="DAL209" s="64"/>
      <c r="DAM209" s="64"/>
      <c r="DAN209" s="64"/>
      <c r="DAO209" s="64"/>
      <c r="DAP209" s="64"/>
      <c r="DAQ209" s="64"/>
      <c r="DAR209" s="64"/>
      <c r="DAS209" s="64"/>
      <c r="DAT209" s="64"/>
      <c r="DAU209" s="64"/>
      <c r="DAV209" s="64"/>
      <c r="DAW209" s="64"/>
      <c r="DAX209" s="64"/>
      <c r="DAY209" s="64"/>
      <c r="DAZ209" s="64"/>
      <c r="DBA209" s="64"/>
      <c r="DBB209" s="64"/>
      <c r="DBC209" s="64"/>
      <c r="DBD209" s="64"/>
      <c r="DBE209" s="64"/>
      <c r="DBF209" s="64"/>
      <c r="DBG209" s="64"/>
      <c r="DBH209" s="64"/>
      <c r="DBI209" s="64"/>
      <c r="DBJ209" s="64"/>
      <c r="DBK209" s="64"/>
      <c r="DBL209" s="64"/>
      <c r="DBM209" s="64"/>
      <c r="DBN209" s="64"/>
      <c r="DBO209" s="64"/>
      <c r="DBP209" s="64"/>
      <c r="DBQ209" s="64"/>
      <c r="DBR209" s="64"/>
      <c r="DBS209" s="64"/>
      <c r="DBT209" s="64"/>
      <c r="DBU209" s="64"/>
      <c r="DBV209" s="64"/>
      <c r="DBW209" s="64"/>
      <c r="DBX209" s="64"/>
      <c r="DBY209" s="64"/>
      <c r="DBZ209" s="64"/>
      <c r="DCA209" s="64"/>
      <c r="DCB209" s="64"/>
      <c r="DCC209" s="64"/>
      <c r="DCD209" s="64"/>
      <c r="DCE209" s="64"/>
      <c r="DCF209" s="64"/>
      <c r="DCG209" s="64"/>
      <c r="DCH209" s="64"/>
      <c r="DCI209" s="64"/>
      <c r="DCJ209" s="64"/>
      <c r="DCK209" s="64"/>
      <c r="DCL209" s="64"/>
      <c r="DCM209" s="64"/>
      <c r="DCN209" s="64"/>
      <c r="DCO209" s="64"/>
      <c r="DCP209" s="64"/>
      <c r="DCQ209" s="64"/>
      <c r="DCR209" s="64"/>
      <c r="DCS209" s="64"/>
      <c r="DCT209" s="64"/>
      <c r="DCU209" s="64"/>
      <c r="DCV209" s="64"/>
      <c r="DCW209" s="64"/>
      <c r="DCX209" s="64"/>
      <c r="DCY209" s="64"/>
      <c r="DCZ209" s="64"/>
      <c r="DDA209" s="64"/>
      <c r="DDB209" s="64"/>
      <c r="DDC209" s="64"/>
      <c r="DDD209" s="64"/>
      <c r="DDE209" s="64"/>
      <c r="DDF209" s="64"/>
      <c r="DDG209" s="64"/>
      <c r="DDH209" s="64"/>
      <c r="DDJ209" s="64"/>
      <c r="DDL209" s="64"/>
      <c r="DDM209" s="64"/>
      <c r="DDN209" s="64"/>
      <c r="DDO209" s="64"/>
      <c r="DDP209" s="64"/>
      <c r="DDQ209" s="64"/>
      <c r="DDR209" s="64"/>
      <c r="DDS209" s="64"/>
      <c r="DDX209" s="64"/>
      <c r="DDY209" s="64"/>
      <c r="DDZ209" s="64"/>
      <c r="DEA209" s="64"/>
      <c r="DEB209" s="64"/>
      <c r="DEC209" s="64"/>
      <c r="DED209" s="64"/>
      <c r="DEE209" s="64"/>
      <c r="DEF209" s="64"/>
      <c r="DEG209" s="64"/>
      <c r="DEH209" s="64"/>
      <c r="DEI209" s="64"/>
      <c r="DEJ209" s="64"/>
      <c r="DEK209" s="64"/>
      <c r="DEL209" s="64"/>
      <c r="DEM209" s="64"/>
      <c r="DEN209" s="64"/>
      <c r="DEO209" s="64"/>
      <c r="DEP209" s="64"/>
      <c r="DEQ209" s="64"/>
      <c r="DER209" s="64"/>
      <c r="DES209" s="64"/>
      <c r="DET209" s="64"/>
      <c r="DEU209" s="64"/>
      <c r="DEV209" s="64"/>
      <c r="DEW209" s="64"/>
      <c r="DEX209" s="64"/>
      <c r="DEY209" s="64"/>
      <c r="DEZ209" s="64"/>
      <c r="DFA209" s="64"/>
      <c r="DFB209" s="64"/>
      <c r="DFC209" s="64"/>
      <c r="DFD209" s="64"/>
      <c r="DFE209" s="64"/>
      <c r="DFF209" s="64"/>
      <c r="DFG209" s="64"/>
      <c r="DFH209" s="64"/>
      <c r="DFI209" s="64"/>
      <c r="DFJ209" s="64"/>
      <c r="DFK209" s="64"/>
      <c r="DFL209" s="64"/>
      <c r="DFM209" s="64"/>
      <c r="DFN209" s="64"/>
      <c r="DFO209" s="64"/>
      <c r="DFP209" s="64"/>
      <c r="DFQ209" s="64"/>
      <c r="DFR209" s="64"/>
      <c r="DFS209" s="64"/>
      <c r="DFT209" s="64"/>
      <c r="DFU209" s="64"/>
      <c r="DFV209" s="64"/>
      <c r="DFW209" s="64"/>
      <c r="DFX209" s="64"/>
      <c r="DFY209" s="64"/>
      <c r="DFZ209" s="64"/>
      <c r="DGA209" s="64"/>
      <c r="DGB209" s="64"/>
      <c r="DGC209" s="64"/>
      <c r="DGD209" s="64"/>
      <c r="DGE209" s="64"/>
      <c r="DGF209" s="64"/>
      <c r="DGG209" s="64"/>
      <c r="DGH209" s="64"/>
      <c r="DGI209" s="64"/>
      <c r="DGJ209" s="64"/>
      <c r="DGK209" s="64"/>
      <c r="DGL209" s="64"/>
      <c r="DGM209" s="64"/>
      <c r="DGN209" s="64"/>
      <c r="DGO209" s="64"/>
      <c r="DGP209" s="64"/>
      <c r="DGQ209" s="64"/>
      <c r="DGR209" s="64"/>
      <c r="DGS209" s="64"/>
      <c r="DGT209" s="64"/>
      <c r="DGU209" s="64"/>
      <c r="DGV209" s="64"/>
      <c r="DGW209" s="64"/>
      <c r="DGX209" s="64"/>
      <c r="DGY209" s="64"/>
      <c r="DGZ209" s="64"/>
      <c r="DHA209" s="64"/>
      <c r="DHB209" s="64"/>
      <c r="DHC209" s="64"/>
      <c r="DHD209" s="64"/>
      <c r="DHE209" s="64"/>
      <c r="DHF209" s="64"/>
      <c r="DHG209" s="64"/>
      <c r="DHH209" s="64"/>
      <c r="DHI209" s="64"/>
      <c r="DHJ209" s="64"/>
      <c r="DHK209" s="64"/>
      <c r="DHL209" s="64"/>
      <c r="DHM209" s="64"/>
      <c r="DHN209" s="64"/>
      <c r="DHO209" s="64"/>
      <c r="DHP209" s="64"/>
      <c r="DHQ209" s="64"/>
      <c r="DHR209" s="64"/>
      <c r="DHS209" s="64"/>
      <c r="DHT209" s="64"/>
      <c r="DHU209" s="64"/>
      <c r="DHV209" s="64"/>
      <c r="DHW209" s="64"/>
      <c r="DHX209" s="64"/>
      <c r="DHY209" s="64"/>
      <c r="DHZ209" s="64"/>
      <c r="DIA209" s="64"/>
      <c r="DIB209" s="64"/>
      <c r="DIC209" s="64"/>
      <c r="DID209" s="64"/>
      <c r="DIE209" s="64"/>
      <c r="DIF209" s="64"/>
      <c r="DIG209" s="64"/>
      <c r="DIH209" s="64"/>
      <c r="DII209" s="64"/>
      <c r="DIJ209" s="64"/>
      <c r="DIK209" s="64"/>
      <c r="DIL209" s="64"/>
      <c r="DIM209" s="64"/>
      <c r="DIN209" s="64"/>
      <c r="DIO209" s="64"/>
      <c r="DIP209" s="64"/>
      <c r="DIQ209" s="64"/>
      <c r="DIR209" s="64"/>
      <c r="DIS209" s="64"/>
      <c r="DIT209" s="64"/>
      <c r="DIU209" s="64"/>
      <c r="DIV209" s="64"/>
      <c r="DIW209" s="64"/>
      <c r="DIX209" s="64"/>
      <c r="DIY209" s="64"/>
      <c r="DIZ209" s="64"/>
      <c r="DJA209" s="64"/>
      <c r="DJB209" s="64"/>
      <c r="DJC209" s="64"/>
      <c r="DJD209" s="64"/>
      <c r="DJE209" s="64"/>
      <c r="DJF209" s="64"/>
      <c r="DJG209" s="64"/>
      <c r="DJH209" s="64"/>
      <c r="DJI209" s="64"/>
      <c r="DJJ209" s="64"/>
      <c r="DJK209" s="64"/>
      <c r="DJL209" s="64"/>
      <c r="DJM209" s="64"/>
      <c r="DJN209" s="64"/>
      <c r="DJO209" s="64"/>
      <c r="DJP209" s="64"/>
      <c r="DJQ209" s="64"/>
      <c r="DJR209" s="64"/>
      <c r="DJS209" s="64"/>
      <c r="DJT209" s="64"/>
      <c r="DJU209" s="64"/>
      <c r="DJV209" s="64"/>
      <c r="DJW209" s="64"/>
      <c r="DJX209" s="64"/>
      <c r="DJY209" s="64"/>
      <c r="DJZ209" s="64"/>
      <c r="DKA209" s="64"/>
      <c r="DKB209" s="64"/>
      <c r="DKC209" s="64"/>
      <c r="DKD209" s="64"/>
      <c r="DKE209" s="64"/>
      <c r="DKF209" s="64"/>
      <c r="DKG209" s="64"/>
      <c r="DKH209" s="64"/>
      <c r="DKI209" s="64"/>
      <c r="DKJ209" s="64"/>
      <c r="DKK209" s="64"/>
      <c r="DKL209" s="64"/>
      <c r="DKM209" s="64"/>
      <c r="DKN209" s="64"/>
      <c r="DKO209" s="64"/>
      <c r="DKP209" s="64"/>
      <c r="DKQ209" s="64"/>
      <c r="DKR209" s="64"/>
      <c r="DKS209" s="64"/>
      <c r="DKT209" s="64"/>
      <c r="DKU209" s="64"/>
      <c r="DKV209" s="64"/>
      <c r="DKW209" s="64"/>
      <c r="DKX209" s="64"/>
      <c r="DKY209" s="64"/>
      <c r="DKZ209" s="64"/>
      <c r="DLA209" s="64"/>
      <c r="DLB209" s="64"/>
      <c r="DLC209" s="64"/>
      <c r="DLD209" s="64"/>
      <c r="DLE209" s="64"/>
      <c r="DLF209" s="64"/>
      <c r="DLG209" s="64"/>
      <c r="DLH209" s="64"/>
      <c r="DLI209" s="64"/>
      <c r="DLJ209" s="64"/>
      <c r="DLK209" s="64"/>
      <c r="DLL209" s="64"/>
      <c r="DLM209" s="64"/>
      <c r="DLN209" s="64"/>
      <c r="DLO209" s="64"/>
      <c r="DLP209" s="64"/>
      <c r="DLQ209" s="64"/>
      <c r="DLR209" s="64"/>
      <c r="DLS209" s="64"/>
      <c r="DLT209" s="64"/>
      <c r="DLU209" s="64"/>
      <c r="DLV209" s="64"/>
      <c r="DLW209" s="64"/>
      <c r="DLX209" s="64"/>
      <c r="DLY209" s="64"/>
      <c r="DLZ209" s="64"/>
      <c r="DMA209" s="64"/>
      <c r="DMB209" s="64"/>
      <c r="DMC209" s="64"/>
      <c r="DMD209" s="64"/>
      <c r="DME209" s="64"/>
      <c r="DMF209" s="64"/>
      <c r="DMG209" s="64"/>
      <c r="DMH209" s="64"/>
      <c r="DMI209" s="64"/>
      <c r="DMJ209" s="64"/>
      <c r="DMK209" s="64"/>
      <c r="DML209" s="64"/>
      <c r="DMM209" s="64"/>
      <c r="DMN209" s="64"/>
      <c r="DMO209" s="64"/>
      <c r="DMP209" s="64"/>
      <c r="DMQ209" s="64"/>
      <c r="DMR209" s="64"/>
      <c r="DMS209" s="64"/>
      <c r="DMT209" s="64"/>
      <c r="DMU209" s="64"/>
      <c r="DMV209" s="64"/>
      <c r="DMW209" s="64"/>
      <c r="DMX209" s="64"/>
      <c r="DMY209" s="64"/>
      <c r="DMZ209" s="64"/>
      <c r="DNA209" s="64"/>
      <c r="DNB209" s="64"/>
      <c r="DNC209" s="64"/>
      <c r="DND209" s="64"/>
      <c r="DNF209" s="64"/>
      <c r="DNH209" s="64"/>
      <c r="DNI209" s="64"/>
      <c r="DNJ209" s="64"/>
      <c r="DNK209" s="64"/>
      <c r="DNL209" s="64"/>
      <c r="DNM209" s="64"/>
      <c r="DNN209" s="64"/>
      <c r="DNO209" s="64"/>
      <c r="DNT209" s="64"/>
      <c r="DNU209" s="64"/>
      <c r="DNV209" s="64"/>
      <c r="DNW209" s="64"/>
      <c r="DNX209" s="64"/>
      <c r="DNY209" s="64"/>
      <c r="DNZ209" s="64"/>
      <c r="DOA209" s="64"/>
      <c r="DOB209" s="64"/>
      <c r="DOC209" s="64"/>
      <c r="DOD209" s="64"/>
      <c r="DOE209" s="64"/>
      <c r="DOF209" s="64"/>
      <c r="DOG209" s="64"/>
      <c r="DOH209" s="64"/>
      <c r="DOI209" s="64"/>
      <c r="DOJ209" s="64"/>
      <c r="DOK209" s="64"/>
      <c r="DOL209" s="64"/>
      <c r="DOM209" s="64"/>
      <c r="DON209" s="64"/>
      <c r="DOO209" s="64"/>
      <c r="DOP209" s="64"/>
      <c r="DOQ209" s="64"/>
      <c r="DOR209" s="64"/>
      <c r="DOS209" s="64"/>
      <c r="DOT209" s="64"/>
      <c r="DOU209" s="64"/>
      <c r="DOV209" s="64"/>
      <c r="DOW209" s="64"/>
      <c r="DOX209" s="64"/>
      <c r="DOY209" s="64"/>
      <c r="DOZ209" s="64"/>
      <c r="DPA209" s="64"/>
      <c r="DPB209" s="64"/>
      <c r="DPC209" s="64"/>
      <c r="DPD209" s="64"/>
      <c r="DPE209" s="64"/>
      <c r="DPF209" s="64"/>
      <c r="DPG209" s="64"/>
      <c r="DPH209" s="64"/>
      <c r="DPI209" s="64"/>
      <c r="DPJ209" s="64"/>
      <c r="DPK209" s="64"/>
      <c r="DPL209" s="64"/>
      <c r="DPM209" s="64"/>
      <c r="DPN209" s="64"/>
      <c r="DPO209" s="64"/>
      <c r="DPP209" s="64"/>
      <c r="DPQ209" s="64"/>
      <c r="DPR209" s="64"/>
      <c r="DPS209" s="64"/>
      <c r="DPT209" s="64"/>
      <c r="DPU209" s="64"/>
      <c r="DPV209" s="64"/>
      <c r="DPW209" s="64"/>
      <c r="DPX209" s="64"/>
      <c r="DPY209" s="64"/>
      <c r="DPZ209" s="64"/>
      <c r="DQA209" s="64"/>
      <c r="DQB209" s="64"/>
      <c r="DQC209" s="64"/>
      <c r="DQD209" s="64"/>
      <c r="DQE209" s="64"/>
      <c r="DQF209" s="64"/>
      <c r="DQG209" s="64"/>
      <c r="DQH209" s="64"/>
      <c r="DQI209" s="64"/>
      <c r="DQJ209" s="64"/>
      <c r="DQK209" s="64"/>
      <c r="DQL209" s="64"/>
      <c r="DQM209" s="64"/>
      <c r="DQN209" s="64"/>
      <c r="DQO209" s="64"/>
      <c r="DQP209" s="64"/>
      <c r="DQQ209" s="64"/>
      <c r="DQR209" s="64"/>
      <c r="DQS209" s="64"/>
      <c r="DQT209" s="64"/>
      <c r="DQU209" s="64"/>
      <c r="DQV209" s="64"/>
      <c r="DQW209" s="64"/>
      <c r="DQX209" s="64"/>
      <c r="DQY209" s="64"/>
      <c r="DQZ209" s="64"/>
      <c r="DRA209" s="64"/>
      <c r="DRB209" s="64"/>
      <c r="DRC209" s="64"/>
      <c r="DRD209" s="64"/>
      <c r="DRE209" s="64"/>
      <c r="DRF209" s="64"/>
      <c r="DRG209" s="64"/>
      <c r="DRH209" s="64"/>
      <c r="DRI209" s="64"/>
      <c r="DRJ209" s="64"/>
      <c r="DRK209" s="64"/>
      <c r="DRL209" s="64"/>
      <c r="DRM209" s="64"/>
      <c r="DRN209" s="64"/>
      <c r="DRO209" s="64"/>
      <c r="DRP209" s="64"/>
      <c r="DRQ209" s="64"/>
      <c r="DRR209" s="64"/>
      <c r="DRS209" s="64"/>
      <c r="DRT209" s="64"/>
      <c r="DRU209" s="64"/>
      <c r="DRV209" s="64"/>
      <c r="DRW209" s="64"/>
      <c r="DRX209" s="64"/>
      <c r="DRY209" s="64"/>
      <c r="DRZ209" s="64"/>
      <c r="DSA209" s="64"/>
      <c r="DSB209" s="64"/>
      <c r="DSC209" s="64"/>
      <c r="DSD209" s="64"/>
      <c r="DSE209" s="64"/>
      <c r="DSF209" s="64"/>
      <c r="DSG209" s="64"/>
      <c r="DSH209" s="64"/>
      <c r="DSI209" s="64"/>
      <c r="DSJ209" s="64"/>
      <c r="DSK209" s="64"/>
      <c r="DSL209" s="64"/>
      <c r="DSM209" s="64"/>
      <c r="DSN209" s="64"/>
      <c r="DSO209" s="64"/>
      <c r="DSP209" s="64"/>
      <c r="DSQ209" s="64"/>
      <c r="DSR209" s="64"/>
      <c r="DSS209" s="64"/>
      <c r="DST209" s="64"/>
      <c r="DSU209" s="64"/>
      <c r="DSV209" s="64"/>
      <c r="DSW209" s="64"/>
      <c r="DSX209" s="64"/>
      <c r="DSY209" s="64"/>
      <c r="DSZ209" s="64"/>
      <c r="DTA209" s="64"/>
      <c r="DTB209" s="64"/>
      <c r="DTC209" s="64"/>
      <c r="DTD209" s="64"/>
      <c r="DTE209" s="64"/>
      <c r="DTF209" s="64"/>
      <c r="DTG209" s="64"/>
      <c r="DTH209" s="64"/>
      <c r="DTI209" s="64"/>
      <c r="DTJ209" s="64"/>
      <c r="DTK209" s="64"/>
      <c r="DTL209" s="64"/>
      <c r="DTM209" s="64"/>
      <c r="DTN209" s="64"/>
      <c r="DTO209" s="64"/>
      <c r="DTP209" s="64"/>
      <c r="DTQ209" s="64"/>
      <c r="DTR209" s="64"/>
      <c r="DTS209" s="64"/>
      <c r="DTT209" s="64"/>
      <c r="DTU209" s="64"/>
      <c r="DTV209" s="64"/>
      <c r="DTW209" s="64"/>
      <c r="DTX209" s="64"/>
      <c r="DTY209" s="64"/>
      <c r="DTZ209" s="64"/>
      <c r="DUA209" s="64"/>
      <c r="DUB209" s="64"/>
      <c r="DUC209" s="64"/>
      <c r="DUD209" s="64"/>
      <c r="DUE209" s="64"/>
      <c r="DUF209" s="64"/>
      <c r="DUG209" s="64"/>
      <c r="DUH209" s="64"/>
      <c r="DUI209" s="64"/>
      <c r="DUJ209" s="64"/>
      <c r="DUK209" s="64"/>
      <c r="DUL209" s="64"/>
      <c r="DUM209" s="64"/>
      <c r="DUN209" s="64"/>
      <c r="DUO209" s="64"/>
      <c r="DUP209" s="64"/>
      <c r="DUQ209" s="64"/>
      <c r="DUR209" s="64"/>
      <c r="DUS209" s="64"/>
      <c r="DUT209" s="64"/>
      <c r="DUU209" s="64"/>
      <c r="DUV209" s="64"/>
      <c r="DUW209" s="64"/>
      <c r="DUX209" s="64"/>
      <c r="DUY209" s="64"/>
      <c r="DUZ209" s="64"/>
      <c r="DVA209" s="64"/>
      <c r="DVB209" s="64"/>
      <c r="DVC209" s="64"/>
      <c r="DVD209" s="64"/>
      <c r="DVE209" s="64"/>
      <c r="DVF209" s="64"/>
      <c r="DVG209" s="64"/>
      <c r="DVH209" s="64"/>
      <c r="DVI209" s="64"/>
      <c r="DVJ209" s="64"/>
      <c r="DVK209" s="64"/>
      <c r="DVL209" s="64"/>
      <c r="DVM209" s="64"/>
      <c r="DVN209" s="64"/>
      <c r="DVO209" s="64"/>
      <c r="DVP209" s="64"/>
      <c r="DVQ209" s="64"/>
      <c r="DVR209" s="64"/>
      <c r="DVS209" s="64"/>
      <c r="DVT209" s="64"/>
      <c r="DVU209" s="64"/>
      <c r="DVV209" s="64"/>
      <c r="DVW209" s="64"/>
      <c r="DVX209" s="64"/>
      <c r="DVY209" s="64"/>
      <c r="DVZ209" s="64"/>
      <c r="DWA209" s="64"/>
      <c r="DWB209" s="64"/>
      <c r="DWC209" s="64"/>
      <c r="DWD209" s="64"/>
      <c r="DWE209" s="64"/>
      <c r="DWF209" s="64"/>
      <c r="DWG209" s="64"/>
      <c r="DWH209" s="64"/>
      <c r="DWI209" s="64"/>
      <c r="DWJ209" s="64"/>
      <c r="DWK209" s="64"/>
      <c r="DWL209" s="64"/>
      <c r="DWM209" s="64"/>
      <c r="DWN209" s="64"/>
      <c r="DWO209" s="64"/>
      <c r="DWP209" s="64"/>
      <c r="DWQ209" s="64"/>
      <c r="DWR209" s="64"/>
      <c r="DWS209" s="64"/>
      <c r="DWT209" s="64"/>
      <c r="DWU209" s="64"/>
      <c r="DWV209" s="64"/>
      <c r="DWW209" s="64"/>
      <c r="DWX209" s="64"/>
      <c r="DWY209" s="64"/>
      <c r="DWZ209" s="64"/>
      <c r="DXB209" s="64"/>
      <c r="DXD209" s="64"/>
      <c r="DXE209" s="64"/>
      <c r="DXF209" s="64"/>
      <c r="DXG209" s="64"/>
      <c r="DXH209" s="64"/>
      <c r="DXI209" s="64"/>
      <c r="DXJ209" s="64"/>
      <c r="DXK209" s="64"/>
      <c r="DXP209" s="64"/>
      <c r="DXQ209" s="64"/>
      <c r="DXR209" s="64"/>
      <c r="DXS209" s="64"/>
      <c r="DXT209" s="64"/>
      <c r="DXU209" s="64"/>
      <c r="DXV209" s="64"/>
      <c r="DXW209" s="64"/>
      <c r="DXX209" s="64"/>
      <c r="DXY209" s="64"/>
      <c r="DXZ209" s="64"/>
      <c r="DYA209" s="64"/>
      <c r="DYB209" s="64"/>
      <c r="DYC209" s="64"/>
      <c r="DYD209" s="64"/>
      <c r="DYE209" s="64"/>
      <c r="DYF209" s="64"/>
      <c r="DYG209" s="64"/>
      <c r="DYH209" s="64"/>
      <c r="DYI209" s="64"/>
      <c r="DYJ209" s="64"/>
      <c r="DYK209" s="64"/>
      <c r="DYL209" s="64"/>
      <c r="DYM209" s="64"/>
      <c r="DYN209" s="64"/>
      <c r="DYO209" s="64"/>
      <c r="DYP209" s="64"/>
      <c r="DYQ209" s="64"/>
      <c r="DYR209" s="64"/>
      <c r="DYS209" s="64"/>
      <c r="DYT209" s="64"/>
      <c r="DYU209" s="64"/>
      <c r="DYV209" s="64"/>
      <c r="DYW209" s="64"/>
      <c r="DYX209" s="64"/>
      <c r="DYY209" s="64"/>
      <c r="DYZ209" s="64"/>
      <c r="DZA209" s="64"/>
      <c r="DZB209" s="64"/>
      <c r="DZC209" s="64"/>
      <c r="DZD209" s="64"/>
      <c r="DZE209" s="64"/>
      <c r="DZF209" s="64"/>
      <c r="DZG209" s="64"/>
      <c r="DZH209" s="64"/>
      <c r="DZI209" s="64"/>
      <c r="DZJ209" s="64"/>
      <c r="DZK209" s="64"/>
      <c r="DZL209" s="64"/>
      <c r="DZM209" s="64"/>
      <c r="DZN209" s="64"/>
      <c r="DZO209" s="64"/>
      <c r="DZP209" s="64"/>
      <c r="DZQ209" s="64"/>
      <c r="DZR209" s="64"/>
      <c r="DZS209" s="64"/>
      <c r="DZT209" s="64"/>
      <c r="DZU209" s="64"/>
      <c r="DZV209" s="64"/>
      <c r="DZW209" s="64"/>
      <c r="DZX209" s="64"/>
      <c r="DZY209" s="64"/>
      <c r="DZZ209" s="64"/>
      <c r="EAA209" s="64"/>
      <c r="EAB209" s="64"/>
      <c r="EAC209" s="64"/>
      <c r="EAD209" s="64"/>
      <c r="EAE209" s="64"/>
      <c r="EAF209" s="64"/>
      <c r="EAG209" s="64"/>
      <c r="EAH209" s="64"/>
      <c r="EAI209" s="64"/>
      <c r="EAJ209" s="64"/>
      <c r="EAK209" s="64"/>
      <c r="EAL209" s="64"/>
      <c r="EAM209" s="64"/>
      <c r="EAN209" s="64"/>
      <c r="EAO209" s="64"/>
      <c r="EAP209" s="64"/>
      <c r="EAQ209" s="64"/>
      <c r="EAR209" s="64"/>
      <c r="EAS209" s="64"/>
      <c r="EAT209" s="64"/>
      <c r="EAU209" s="64"/>
      <c r="EAV209" s="64"/>
      <c r="EAW209" s="64"/>
      <c r="EAX209" s="64"/>
      <c r="EAY209" s="64"/>
      <c r="EAZ209" s="64"/>
      <c r="EBA209" s="64"/>
      <c r="EBB209" s="64"/>
      <c r="EBC209" s="64"/>
      <c r="EBD209" s="64"/>
      <c r="EBE209" s="64"/>
      <c r="EBF209" s="64"/>
      <c r="EBG209" s="64"/>
      <c r="EBH209" s="64"/>
      <c r="EBI209" s="64"/>
      <c r="EBJ209" s="64"/>
      <c r="EBK209" s="64"/>
      <c r="EBL209" s="64"/>
      <c r="EBM209" s="64"/>
      <c r="EBN209" s="64"/>
      <c r="EBO209" s="64"/>
      <c r="EBP209" s="64"/>
      <c r="EBQ209" s="64"/>
      <c r="EBR209" s="64"/>
      <c r="EBS209" s="64"/>
      <c r="EBT209" s="64"/>
      <c r="EBU209" s="64"/>
      <c r="EBV209" s="64"/>
      <c r="EBW209" s="64"/>
      <c r="EBX209" s="64"/>
      <c r="EBY209" s="64"/>
      <c r="EBZ209" s="64"/>
      <c r="ECA209" s="64"/>
      <c r="ECB209" s="64"/>
      <c r="ECC209" s="64"/>
      <c r="ECD209" s="64"/>
      <c r="ECE209" s="64"/>
      <c r="ECF209" s="64"/>
      <c r="ECG209" s="64"/>
      <c r="ECH209" s="64"/>
      <c r="ECI209" s="64"/>
      <c r="ECJ209" s="64"/>
      <c r="ECK209" s="64"/>
      <c r="ECL209" s="64"/>
      <c r="ECM209" s="64"/>
      <c r="ECN209" s="64"/>
      <c r="ECO209" s="64"/>
      <c r="ECP209" s="64"/>
      <c r="ECQ209" s="64"/>
      <c r="ECR209" s="64"/>
      <c r="ECS209" s="64"/>
      <c r="ECT209" s="64"/>
      <c r="ECU209" s="64"/>
      <c r="ECV209" s="64"/>
      <c r="ECW209" s="64"/>
      <c r="ECX209" s="64"/>
      <c r="ECY209" s="64"/>
      <c r="ECZ209" s="64"/>
      <c r="EDA209" s="64"/>
      <c r="EDB209" s="64"/>
      <c r="EDC209" s="64"/>
      <c r="EDD209" s="64"/>
      <c r="EDE209" s="64"/>
      <c r="EDF209" s="64"/>
      <c r="EDG209" s="64"/>
      <c r="EDH209" s="64"/>
      <c r="EDI209" s="64"/>
      <c r="EDJ209" s="64"/>
      <c r="EDK209" s="64"/>
      <c r="EDL209" s="64"/>
      <c r="EDM209" s="64"/>
      <c r="EDN209" s="64"/>
      <c r="EDO209" s="64"/>
      <c r="EDP209" s="64"/>
      <c r="EDQ209" s="64"/>
      <c r="EDR209" s="64"/>
      <c r="EDS209" s="64"/>
      <c r="EDT209" s="64"/>
      <c r="EDU209" s="64"/>
      <c r="EDV209" s="64"/>
      <c r="EDW209" s="64"/>
      <c r="EDX209" s="64"/>
      <c r="EDY209" s="64"/>
      <c r="EDZ209" s="64"/>
      <c r="EEA209" s="64"/>
      <c r="EEB209" s="64"/>
      <c r="EEC209" s="64"/>
      <c r="EED209" s="64"/>
      <c r="EEE209" s="64"/>
      <c r="EEF209" s="64"/>
      <c r="EEG209" s="64"/>
      <c r="EEH209" s="64"/>
      <c r="EEI209" s="64"/>
      <c r="EEJ209" s="64"/>
      <c r="EEK209" s="64"/>
      <c r="EEL209" s="64"/>
      <c r="EEM209" s="64"/>
      <c r="EEN209" s="64"/>
      <c r="EEO209" s="64"/>
      <c r="EEP209" s="64"/>
      <c r="EEQ209" s="64"/>
      <c r="EER209" s="64"/>
      <c r="EES209" s="64"/>
      <c r="EET209" s="64"/>
      <c r="EEU209" s="64"/>
      <c r="EEV209" s="64"/>
      <c r="EEW209" s="64"/>
      <c r="EEX209" s="64"/>
      <c r="EEY209" s="64"/>
      <c r="EEZ209" s="64"/>
      <c r="EFA209" s="64"/>
      <c r="EFB209" s="64"/>
      <c r="EFC209" s="64"/>
      <c r="EFD209" s="64"/>
      <c r="EFE209" s="64"/>
      <c r="EFF209" s="64"/>
      <c r="EFG209" s="64"/>
      <c r="EFH209" s="64"/>
      <c r="EFI209" s="64"/>
      <c r="EFJ209" s="64"/>
      <c r="EFK209" s="64"/>
      <c r="EFL209" s="64"/>
      <c r="EFM209" s="64"/>
      <c r="EFN209" s="64"/>
      <c r="EFO209" s="64"/>
      <c r="EFP209" s="64"/>
      <c r="EFQ209" s="64"/>
      <c r="EFR209" s="64"/>
      <c r="EFS209" s="64"/>
      <c r="EFT209" s="64"/>
      <c r="EFU209" s="64"/>
      <c r="EFV209" s="64"/>
      <c r="EFW209" s="64"/>
      <c r="EFX209" s="64"/>
      <c r="EFY209" s="64"/>
      <c r="EFZ209" s="64"/>
      <c r="EGA209" s="64"/>
      <c r="EGB209" s="64"/>
      <c r="EGC209" s="64"/>
      <c r="EGD209" s="64"/>
      <c r="EGE209" s="64"/>
      <c r="EGF209" s="64"/>
      <c r="EGG209" s="64"/>
      <c r="EGH209" s="64"/>
      <c r="EGI209" s="64"/>
      <c r="EGJ209" s="64"/>
      <c r="EGK209" s="64"/>
      <c r="EGL209" s="64"/>
      <c r="EGM209" s="64"/>
      <c r="EGN209" s="64"/>
      <c r="EGO209" s="64"/>
      <c r="EGP209" s="64"/>
      <c r="EGQ209" s="64"/>
      <c r="EGR209" s="64"/>
      <c r="EGS209" s="64"/>
      <c r="EGT209" s="64"/>
      <c r="EGU209" s="64"/>
      <c r="EGV209" s="64"/>
      <c r="EGX209" s="64"/>
      <c r="EGZ209" s="64"/>
      <c r="EHA209" s="64"/>
      <c r="EHB209" s="64"/>
      <c r="EHC209" s="64"/>
      <c r="EHD209" s="64"/>
      <c r="EHE209" s="64"/>
      <c r="EHF209" s="64"/>
      <c r="EHG209" s="64"/>
      <c r="EHL209" s="64"/>
      <c r="EHM209" s="64"/>
      <c r="EHN209" s="64"/>
      <c r="EHO209" s="64"/>
      <c r="EHP209" s="64"/>
      <c r="EHQ209" s="64"/>
      <c r="EHR209" s="64"/>
      <c r="EHS209" s="64"/>
      <c r="EHT209" s="64"/>
      <c r="EHU209" s="64"/>
      <c r="EHV209" s="64"/>
      <c r="EHW209" s="64"/>
      <c r="EHX209" s="64"/>
      <c r="EHY209" s="64"/>
      <c r="EHZ209" s="64"/>
      <c r="EIA209" s="64"/>
      <c r="EIB209" s="64"/>
      <c r="EIC209" s="64"/>
      <c r="EID209" s="64"/>
      <c r="EIE209" s="64"/>
      <c r="EIF209" s="64"/>
      <c r="EIG209" s="64"/>
      <c r="EIH209" s="64"/>
      <c r="EII209" s="64"/>
      <c r="EIJ209" s="64"/>
      <c r="EIK209" s="64"/>
      <c r="EIL209" s="64"/>
      <c r="EIM209" s="64"/>
      <c r="EIN209" s="64"/>
      <c r="EIO209" s="64"/>
      <c r="EIP209" s="64"/>
      <c r="EIQ209" s="64"/>
      <c r="EIR209" s="64"/>
      <c r="EIS209" s="64"/>
      <c r="EIT209" s="64"/>
      <c r="EIU209" s="64"/>
      <c r="EIV209" s="64"/>
      <c r="EIW209" s="64"/>
      <c r="EIX209" s="64"/>
      <c r="EIY209" s="64"/>
      <c r="EIZ209" s="64"/>
      <c r="EJA209" s="64"/>
      <c r="EJB209" s="64"/>
      <c r="EJC209" s="64"/>
      <c r="EJD209" s="64"/>
      <c r="EJE209" s="64"/>
      <c r="EJF209" s="64"/>
      <c r="EJG209" s="64"/>
      <c r="EJH209" s="64"/>
      <c r="EJI209" s="64"/>
      <c r="EJJ209" s="64"/>
      <c r="EJK209" s="64"/>
      <c r="EJL209" s="64"/>
      <c r="EJM209" s="64"/>
      <c r="EJN209" s="64"/>
      <c r="EJO209" s="64"/>
      <c r="EJP209" s="64"/>
      <c r="EJQ209" s="64"/>
      <c r="EJR209" s="64"/>
      <c r="EJS209" s="64"/>
      <c r="EJT209" s="64"/>
      <c r="EJU209" s="64"/>
      <c r="EJV209" s="64"/>
      <c r="EJW209" s="64"/>
      <c r="EJX209" s="64"/>
      <c r="EJY209" s="64"/>
      <c r="EJZ209" s="64"/>
      <c r="EKA209" s="64"/>
      <c r="EKB209" s="64"/>
      <c r="EKC209" s="64"/>
      <c r="EKD209" s="64"/>
      <c r="EKE209" s="64"/>
      <c r="EKF209" s="64"/>
      <c r="EKG209" s="64"/>
      <c r="EKH209" s="64"/>
      <c r="EKI209" s="64"/>
      <c r="EKJ209" s="64"/>
      <c r="EKK209" s="64"/>
      <c r="EKL209" s="64"/>
      <c r="EKM209" s="64"/>
      <c r="EKN209" s="64"/>
      <c r="EKO209" s="64"/>
      <c r="EKP209" s="64"/>
      <c r="EKQ209" s="64"/>
      <c r="EKR209" s="64"/>
      <c r="EKS209" s="64"/>
      <c r="EKT209" s="64"/>
      <c r="EKU209" s="64"/>
      <c r="EKV209" s="64"/>
      <c r="EKW209" s="64"/>
      <c r="EKX209" s="64"/>
      <c r="EKY209" s="64"/>
      <c r="EKZ209" s="64"/>
      <c r="ELA209" s="64"/>
      <c r="ELB209" s="64"/>
      <c r="ELC209" s="64"/>
      <c r="ELD209" s="64"/>
      <c r="ELE209" s="64"/>
      <c r="ELF209" s="64"/>
      <c r="ELG209" s="64"/>
      <c r="ELH209" s="64"/>
      <c r="ELI209" s="64"/>
      <c r="ELJ209" s="64"/>
      <c r="ELK209" s="64"/>
      <c r="ELL209" s="64"/>
      <c r="ELM209" s="64"/>
      <c r="ELN209" s="64"/>
      <c r="ELO209" s="64"/>
      <c r="ELP209" s="64"/>
      <c r="ELQ209" s="64"/>
      <c r="ELR209" s="64"/>
      <c r="ELS209" s="64"/>
      <c r="ELT209" s="64"/>
      <c r="ELU209" s="64"/>
      <c r="ELV209" s="64"/>
      <c r="ELW209" s="64"/>
      <c r="ELX209" s="64"/>
      <c r="ELY209" s="64"/>
      <c r="ELZ209" s="64"/>
      <c r="EMA209" s="64"/>
      <c r="EMB209" s="64"/>
      <c r="EMC209" s="64"/>
      <c r="EMD209" s="64"/>
      <c r="EME209" s="64"/>
      <c r="EMF209" s="64"/>
      <c r="EMG209" s="64"/>
      <c r="EMH209" s="64"/>
      <c r="EMI209" s="64"/>
      <c r="EMJ209" s="64"/>
      <c r="EMK209" s="64"/>
      <c r="EML209" s="64"/>
      <c r="EMM209" s="64"/>
      <c r="EMN209" s="64"/>
      <c r="EMO209" s="64"/>
      <c r="EMP209" s="64"/>
      <c r="EMQ209" s="64"/>
      <c r="EMR209" s="64"/>
      <c r="EMS209" s="64"/>
      <c r="EMT209" s="64"/>
      <c r="EMU209" s="64"/>
      <c r="EMV209" s="64"/>
      <c r="EMW209" s="64"/>
      <c r="EMX209" s="64"/>
      <c r="EMY209" s="64"/>
      <c r="EMZ209" s="64"/>
      <c r="ENA209" s="64"/>
      <c r="ENB209" s="64"/>
      <c r="ENC209" s="64"/>
      <c r="END209" s="64"/>
      <c r="ENE209" s="64"/>
      <c r="ENF209" s="64"/>
      <c r="ENG209" s="64"/>
      <c r="ENH209" s="64"/>
      <c r="ENI209" s="64"/>
      <c r="ENJ209" s="64"/>
      <c r="ENK209" s="64"/>
      <c r="ENL209" s="64"/>
      <c r="ENM209" s="64"/>
      <c r="ENN209" s="64"/>
      <c r="ENO209" s="64"/>
      <c r="ENP209" s="64"/>
      <c r="ENQ209" s="64"/>
      <c r="ENR209" s="64"/>
      <c r="ENS209" s="64"/>
      <c r="ENT209" s="64"/>
      <c r="ENU209" s="64"/>
      <c r="ENV209" s="64"/>
      <c r="ENW209" s="64"/>
      <c r="ENX209" s="64"/>
      <c r="ENY209" s="64"/>
      <c r="ENZ209" s="64"/>
      <c r="EOA209" s="64"/>
      <c r="EOB209" s="64"/>
      <c r="EOC209" s="64"/>
      <c r="EOD209" s="64"/>
      <c r="EOE209" s="64"/>
      <c r="EOF209" s="64"/>
      <c r="EOG209" s="64"/>
      <c r="EOH209" s="64"/>
      <c r="EOI209" s="64"/>
      <c r="EOJ209" s="64"/>
      <c r="EOK209" s="64"/>
      <c r="EOL209" s="64"/>
      <c r="EOM209" s="64"/>
      <c r="EON209" s="64"/>
      <c r="EOO209" s="64"/>
      <c r="EOP209" s="64"/>
      <c r="EOQ209" s="64"/>
      <c r="EOR209" s="64"/>
      <c r="EOS209" s="64"/>
      <c r="EOT209" s="64"/>
      <c r="EOU209" s="64"/>
      <c r="EOV209" s="64"/>
      <c r="EOW209" s="64"/>
      <c r="EOX209" s="64"/>
      <c r="EOY209" s="64"/>
      <c r="EOZ209" s="64"/>
      <c r="EPA209" s="64"/>
      <c r="EPB209" s="64"/>
      <c r="EPC209" s="64"/>
      <c r="EPD209" s="64"/>
      <c r="EPE209" s="64"/>
      <c r="EPF209" s="64"/>
      <c r="EPG209" s="64"/>
      <c r="EPH209" s="64"/>
      <c r="EPI209" s="64"/>
      <c r="EPJ209" s="64"/>
      <c r="EPK209" s="64"/>
      <c r="EPL209" s="64"/>
      <c r="EPM209" s="64"/>
      <c r="EPN209" s="64"/>
      <c r="EPO209" s="64"/>
      <c r="EPP209" s="64"/>
      <c r="EPQ209" s="64"/>
      <c r="EPR209" s="64"/>
      <c r="EPS209" s="64"/>
      <c r="EPT209" s="64"/>
      <c r="EPU209" s="64"/>
      <c r="EPV209" s="64"/>
      <c r="EPW209" s="64"/>
      <c r="EPX209" s="64"/>
      <c r="EPY209" s="64"/>
      <c r="EPZ209" s="64"/>
      <c r="EQA209" s="64"/>
      <c r="EQB209" s="64"/>
      <c r="EQC209" s="64"/>
      <c r="EQD209" s="64"/>
      <c r="EQE209" s="64"/>
      <c r="EQF209" s="64"/>
      <c r="EQG209" s="64"/>
      <c r="EQH209" s="64"/>
      <c r="EQI209" s="64"/>
      <c r="EQJ209" s="64"/>
      <c r="EQK209" s="64"/>
      <c r="EQL209" s="64"/>
      <c r="EQM209" s="64"/>
      <c r="EQN209" s="64"/>
      <c r="EQO209" s="64"/>
      <c r="EQP209" s="64"/>
      <c r="EQQ209" s="64"/>
      <c r="EQR209" s="64"/>
      <c r="EQT209" s="64"/>
      <c r="EQV209" s="64"/>
      <c r="EQW209" s="64"/>
      <c r="EQX209" s="64"/>
      <c r="EQY209" s="64"/>
      <c r="EQZ209" s="64"/>
      <c r="ERA209" s="64"/>
      <c r="ERB209" s="64"/>
      <c r="ERC209" s="64"/>
      <c r="ERH209" s="64"/>
      <c r="ERI209" s="64"/>
      <c r="ERJ209" s="64"/>
      <c r="ERK209" s="64"/>
      <c r="ERL209" s="64"/>
      <c r="ERM209" s="64"/>
      <c r="ERN209" s="64"/>
      <c r="ERO209" s="64"/>
      <c r="ERP209" s="64"/>
      <c r="ERQ209" s="64"/>
      <c r="ERR209" s="64"/>
      <c r="ERS209" s="64"/>
      <c r="ERT209" s="64"/>
      <c r="ERU209" s="64"/>
      <c r="ERV209" s="64"/>
      <c r="ERW209" s="64"/>
      <c r="ERX209" s="64"/>
      <c r="ERY209" s="64"/>
      <c r="ERZ209" s="64"/>
      <c r="ESA209" s="64"/>
      <c r="ESB209" s="64"/>
      <c r="ESC209" s="64"/>
      <c r="ESD209" s="64"/>
      <c r="ESE209" s="64"/>
      <c r="ESF209" s="64"/>
      <c r="ESG209" s="64"/>
      <c r="ESH209" s="64"/>
      <c r="ESI209" s="64"/>
      <c r="ESJ209" s="64"/>
      <c r="ESK209" s="64"/>
      <c r="ESL209" s="64"/>
      <c r="ESM209" s="64"/>
      <c r="ESN209" s="64"/>
      <c r="ESO209" s="64"/>
      <c r="ESP209" s="64"/>
      <c r="ESQ209" s="64"/>
      <c r="ESR209" s="64"/>
      <c r="ESS209" s="64"/>
      <c r="EST209" s="64"/>
      <c r="ESU209" s="64"/>
      <c r="ESV209" s="64"/>
      <c r="ESW209" s="64"/>
      <c r="ESX209" s="64"/>
      <c r="ESY209" s="64"/>
      <c r="ESZ209" s="64"/>
      <c r="ETA209" s="64"/>
      <c r="ETB209" s="64"/>
      <c r="ETC209" s="64"/>
      <c r="ETD209" s="64"/>
      <c r="ETE209" s="64"/>
      <c r="ETF209" s="64"/>
      <c r="ETG209" s="64"/>
      <c r="ETH209" s="64"/>
      <c r="ETI209" s="64"/>
      <c r="ETJ209" s="64"/>
      <c r="ETK209" s="64"/>
      <c r="ETL209" s="64"/>
      <c r="ETM209" s="64"/>
      <c r="ETN209" s="64"/>
      <c r="ETO209" s="64"/>
      <c r="ETP209" s="64"/>
      <c r="ETQ209" s="64"/>
      <c r="ETR209" s="64"/>
      <c r="ETS209" s="64"/>
      <c r="ETT209" s="64"/>
      <c r="ETU209" s="64"/>
      <c r="ETV209" s="64"/>
      <c r="ETW209" s="64"/>
      <c r="ETX209" s="64"/>
      <c r="ETY209" s="64"/>
      <c r="ETZ209" s="64"/>
      <c r="EUA209" s="64"/>
      <c r="EUB209" s="64"/>
      <c r="EUC209" s="64"/>
      <c r="EUD209" s="64"/>
      <c r="EUE209" s="64"/>
      <c r="EUF209" s="64"/>
      <c r="EUG209" s="64"/>
      <c r="EUH209" s="64"/>
      <c r="EUI209" s="64"/>
      <c r="EUJ209" s="64"/>
      <c r="EUK209" s="64"/>
      <c r="EUL209" s="64"/>
      <c r="EUM209" s="64"/>
      <c r="EUN209" s="64"/>
      <c r="EUO209" s="64"/>
      <c r="EUP209" s="64"/>
      <c r="EUQ209" s="64"/>
      <c r="EUR209" s="64"/>
      <c r="EUS209" s="64"/>
      <c r="EUT209" s="64"/>
      <c r="EUU209" s="64"/>
      <c r="EUV209" s="64"/>
      <c r="EUW209" s="64"/>
      <c r="EUX209" s="64"/>
      <c r="EUY209" s="64"/>
      <c r="EUZ209" s="64"/>
      <c r="EVA209" s="64"/>
      <c r="EVB209" s="64"/>
      <c r="EVC209" s="64"/>
      <c r="EVD209" s="64"/>
      <c r="EVE209" s="64"/>
      <c r="EVF209" s="64"/>
      <c r="EVG209" s="64"/>
      <c r="EVH209" s="64"/>
      <c r="EVI209" s="64"/>
      <c r="EVJ209" s="64"/>
      <c r="EVK209" s="64"/>
      <c r="EVL209" s="64"/>
      <c r="EVM209" s="64"/>
      <c r="EVN209" s="64"/>
      <c r="EVO209" s="64"/>
      <c r="EVP209" s="64"/>
      <c r="EVQ209" s="64"/>
      <c r="EVR209" s="64"/>
      <c r="EVS209" s="64"/>
      <c r="EVT209" s="64"/>
      <c r="EVU209" s="64"/>
      <c r="EVV209" s="64"/>
      <c r="EVW209" s="64"/>
      <c r="EVX209" s="64"/>
      <c r="EVY209" s="64"/>
      <c r="EVZ209" s="64"/>
      <c r="EWA209" s="64"/>
      <c r="EWB209" s="64"/>
      <c r="EWC209" s="64"/>
      <c r="EWD209" s="64"/>
      <c r="EWE209" s="64"/>
      <c r="EWF209" s="64"/>
      <c r="EWG209" s="64"/>
      <c r="EWH209" s="64"/>
      <c r="EWI209" s="64"/>
      <c r="EWJ209" s="64"/>
      <c r="EWK209" s="64"/>
      <c r="EWL209" s="64"/>
      <c r="EWM209" s="64"/>
      <c r="EWN209" s="64"/>
      <c r="EWO209" s="64"/>
      <c r="EWP209" s="64"/>
      <c r="EWQ209" s="64"/>
      <c r="EWR209" s="64"/>
      <c r="EWS209" s="64"/>
      <c r="EWT209" s="64"/>
      <c r="EWU209" s="64"/>
      <c r="EWV209" s="64"/>
      <c r="EWW209" s="64"/>
      <c r="EWX209" s="64"/>
      <c r="EWY209" s="64"/>
      <c r="EWZ209" s="64"/>
      <c r="EXA209" s="64"/>
      <c r="EXB209" s="64"/>
      <c r="EXC209" s="64"/>
      <c r="EXD209" s="64"/>
      <c r="EXE209" s="64"/>
      <c r="EXF209" s="64"/>
      <c r="EXG209" s="64"/>
      <c r="EXH209" s="64"/>
      <c r="EXI209" s="64"/>
      <c r="EXJ209" s="64"/>
      <c r="EXK209" s="64"/>
      <c r="EXL209" s="64"/>
      <c r="EXM209" s="64"/>
      <c r="EXN209" s="64"/>
      <c r="EXO209" s="64"/>
      <c r="EXP209" s="64"/>
      <c r="EXQ209" s="64"/>
      <c r="EXR209" s="64"/>
      <c r="EXS209" s="64"/>
      <c r="EXT209" s="64"/>
      <c r="EXU209" s="64"/>
      <c r="EXV209" s="64"/>
      <c r="EXW209" s="64"/>
      <c r="EXX209" s="64"/>
      <c r="EXY209" s="64"/>
      <c r="EXZ209" s="64"/>
      <c r="EYA209" s="64"/>
      <c r="EYB209" s="64"/>
      <c r="EYC209" s="64"/>
      <c r="EYD209" s="64"/>
      <c r="EYE209" s="64"/>
      <c r="EYF209" s="64"/>
      <c r="EYG209" s="64"/>
      <c r="EYH209" s="64"/>
      <c r="EYI209" s="64"/>
      <c r="EYJ209" s="64"/>
      <c r="EYK209" s="64"/>
      <c r="EYL209" s="64"/>
      <c r="EYM209" s="64"/>
      <c r="EYN209" s="64"/>
      <c r="EYO209" s="64"/>
      <c r="EYP209" s="64"/>
      <c r="EYQ209" s="64"/>
      <c r="EYR209" s="64"/>
      <c r="EYS209" s="64"/>
      <c r="EYT209" s="64"/>
      <c r="EYU209" s="64"/>
      <c r="EYV209" s="64"/>
      <c r="EYW209" s="64"/>
      <c r="EYX209" s="64"/>
      <c r="EYY209" s="64"/>
      <c r="EYZ209" s="64"/>
      <c r="EZA209" s="64"/>
      <c r="EZB209" s="64"/>
      <c r="EZC209" s="64"/>
      <c r="EZD209" s="64"/>
      <c r="EZE209" s="64"/>
      <c r="EZF209" s="64"/>
      <c r="EZG209" s="64"/>
      <c r="EZH209" s="64"/>
      <c r="EZI209" s="64"/>
      <c r="EZJ209" s="64"/>
      <c r="EZK209" s="64"/>
      <c r="EZL209" s="64"/>
      <c r="EZM209" s="64"/>
      <c r="EZN209" s="64"/>
      <c r="EZO209" s="64"/>
      <c r="EZP209" s="64"/>
      <c r="EZQ209" s="64"/>
      <c r="EZR209" s="64"/>
      <c r="EZS209" s="64"/>
      <c r="EZT209" s="64"/>
      <c r="EZU209" s="64"/>
      <c r="EZV209" s="64"/>
      <c r="EZW209" s="64"/>
      <c r="EZX209" s="64"/>
      <c r="EZY209" s="64"/>
      <c r="EZZ209" s="64"/>
      <c r="FAA209" s="64"/>
      <c r="FAB209" s="64"/>
      <c r="FAC209" s="64"/>
      <c r="FAD209" s="64"/>
      <c r="FAE209" s="64"/>
      <c r="FAF209" s="64"/>
      <c r="FAG209" s="64"/>
      <c r="FAH209" s="64"/>
      <c r="FAI209" s="64"/>
      <c r="FAJ209" s="64"/>
      <c r="FAK209" s="64"/>
      <c r="FAL209" s="64"/>
      <c r="FAM209" s="64"/>
      <c r="FAN209" s="64"/>
      <c r="FAP209" s="64"/>
      <c r="FAR209" s="64"/>
      <c r="FAS209" s="64"/>
      <c r="FAT209" s="64"/>
      <c r="FAU209" s="64"/>
      <c r="FAV209" s="64"/>
      <c r="FAW209" s="64"/>
      <c r="FAX209" s="64"/>
      <c r="FAY209" s="64"/>
      <c r="FBD209" s="64"/>
      <c r="FBE209" s="64"/>
      <c r="FBF209" s="64"/>
      <c r="FBG209" s="64"/>
      <c r="FBH209" s="64"/>
      <c r="FBI209" s="64"/>
      <c r="FBJ209" s="64"/>
      <c r="FBK209" s="64"/>
      <c r="FBL209" s="64"/>
      <c r="FBM209" s="64"/>
      <c r="FBN209" s="64"/>
      <c r="FBO209" s="64"/>
      <c r="FBP209" s="64"/>
      <c r="FBQ209" s="64"/>
      <c r="FBR209" s="64"/>
      <c r="FBS209" s="64"/>
      <c r="FBT209" s="64"/>
      <c r="FBU209" s="64"/>
      <c r="FBV209" s="64"/>
      <c r="FBW209" s="64"/>
      <c r="FBX209" s="64"/>
      <c r="FBY209" s="64"/>
      <c r="FBZ209" s="64"/>
      <c r="FCA209" s="64"/>
      <c r="FCB209" s="64"/>
      <c r="FCC209" s="64"/>
      <c r="FCD209" s="64"/>
      <c r="FCE209" s="64"/>
      <c r="FCF209" s="64"/>
      <c r="FCG209" s="64"/>
      <c r="FCH209" s="64"/>
      <c r="FCI209" s="64"/>
      <c r="FCJ209" s="64"/>
      <c r="FCK209" s="64"/>
      <c r="FCL209" s="64"/>
      <c r="FCM209" s="64"/>
      <c r="FCN209" s="64"/>
      <c r="FCO209" s="64"/>
      <c r="FCP209" s="64"/>
      <c r="FCQ209" s="64"/>
      <c r="FCR209" s="64"/>
      <c r="FCS209" s="64"/>
      <c r="FCT209" s="64"/>
      <c r="FCU209" s="64"/>
      <c r="FCV209" s="64"/>
      <c r="FCW209" s="64"/>
      <c r="FCX209" s="64"/>
      <c r="FCY209" s="64"/>
      <c r="FCZ209" s="64"/>
      <c r="FDA209" s="64"/>
      <c r="FDB209" s="64"/>
      <c r="FDC209" s="64"/>
      <c r="FDD209" s="64"/>
      <c r="FDE209" s="64"/>
      <c r="FDF209" s="64"/>
      <c r="FDG209" s="64"/>
      <c r="FDH209" s="64"/>
      <c r="FDI209" s="64"/>
      <c r="FDJ209" s="64"/>
      <c r="FDK209" s="64"/>
      <c r="FDL209" s="64"/>
      <c r="FDM209" s="64"/>
      <c r="FDN209" s="64"/>
      <c r="FDO209" s="64"/>
      <c r="FDP209" s="64"/>
      <c r="FDQ209" s="64"/>
      <c r="FDR209" s="64"/>
      <c r="FDS209" s="64"/>
      <c r="FDT209" s="64"/>
      <c r="FDU209" s="64"/>
      <c r="FDV209" s="64"/>
      <c r="FDW209" s="64"/>
      <c r="FDX209" s="64"/>
      <c r="FDY209" s="64"/>
      <c r="FDZ209" s="64"/>
      <c r="FEA209" s="64"/>
      <c r="FEB209" s="64"/>
      <c r="FEC209" s="64"/>
      <c r="FED209" s="64"/>
      <c r="FEE209" s="64"/>
      <c r="FEF209" s="64"/>
      <c r="FEG209" s="64"/>
      <c r="FEH209" s="64"/>
      <c r="FEI209" s="64"/>
      <c r="FEJ209" s="64"/>
      <c r="FEK209" s="64"/>
      <c r="FEL209" s="64"/>
      <c r="FEM209" s="64"/>
      <c r="FEN209" s="64"/>
      <c r="FEO209" s="64"/>
      <c r="FEP209" s="64"/>
      <c r="FEQ209" s="64"/>
      <c r="FER209" s="64"/>
      <c r="FES209" s="64"/>
      <c r="FET209" s="64"/>
      <c r="FEU209" s="64"/>
      <c r="FEV209" s="64"/>
      <c r="FEW209" s="64"/>
      <c r="FEX209" s="64"/>
      <c r="FEY209" s="64"/>
      <c r="FEZ209" s="64"/>
      <c r="FFA209" s="64"/>
      <c r="FFB209" s="64"/>
      <c r="FFC209" s="64"/>
      <c r="FFD209" s="64"/>
      <c r="FFE209" s="64"/>
      <c r="FFF209" s="64"/>
      <c r="FFG209" s="64"/>
      <c r="FFH209" s="64"/>
      <c r="FFI209" s="64"/>
      <c r="FFJ209" s="64"/>
      <c r="FFK209" s="64"/>
      <c r="FFL209" s="64"/>
      <c r="FFM209" s="64"/>
      <c r="FFN209" s="64"/>
      <c r="FFO209" s="64"/>
      <c r="FFP209" s="64"/>
      <c r="FFQ209" s="64"/>
      <c r="FFR209" s="64"/>
      <c r="FFS209" s="64"/>
      <c r="FFT209" s="64"/>
      <c r="FFU209" s="64"/>
      <c r="FFV209" s="64"/>
      <c r="FFW209" s="64"/>
      <c r="FFX209" s="64"/>
      <c r="FFY209" s="64"/>
      <c r="FFZ209" s="64"/>
      <c r="FGA209" s="64"/>
      <c r="FGB209" s="64"/>
      <c r="FGC209" s="64"/>
      <c r="FGD209" s="64"/>
      <c r="FGE209" s="64"/>
      <c r="FGF209" s="64"/>
      <c r="FGG209" s="64"/>
      <c r="FGH209" s="64"/>
      <c r="FGI209" s="64"/>
      <c r="FGJ209" s="64"/>
      <c r="FGK209" s="64"/>
      <c r="FGL209" s="64"/>
      <c r="FGM209" s="64"/>
      <c r="FGN209" s="64"/>
      <c r="FGO209" s="64"/>
      <c r="FGP209" s="64"/>
      <c r="FGQ209" s="64"/>
      <c r="FGR209" s="64"/>
      <c r="FGS209" s="64"/>
      <c r="FGT209" s="64"/>
      <c r="FGU209" s="64"/>
      <c r="FGV209" s="64"/>
      <c r="FGW209" s="64"/>
      <c r="FGX209" s="64"/>
      <c r="FGY209" s="64"/>
      <c r="FGZ209" s="64"/>
      <c r="FHA209" s="64"/>
      <c r="FHB209" s="64"/>
      <c r="FHC209" s="64"/>
      <c r="FHD209" s="64"/>
      <c r="FHE209" s="64"/>
      <c r="FHF209" s="64"/>
      <c r="FHG209" s="64"/>
      <c r="FHH209" s="64"/>
      <c r="FHI209" s="64"/>
      <c r="FHJ209" s="64"/>
      <c r="FHK209" s="64"/>
      <c r="FHL209" s="64"/>
      <c r="FHM209" s="64"/>
      <c r="FHN209" s="64"/>
      <c r="FHO209" s="64"/>
      <c r="FHP209" s="64"/>
      <c r="FHQ209" s="64"/>
      <c r="FHR209" s="64"/>
      <c r="FHS209" s="64"/>
      <c r="FHT209" s="64"/>
      <c r="FHU209" s="64"/>
      <c r="FHV209" s="64"/>
      <c r="FHW209" s="64"/>
      <c r="FHX209" s="64"/>
      <c r="FHY209" s="64"/>
      <c r="FHZ209" s="64"/>
      <c r="FIA209" s="64"/>
      <c r="FIB209" s="64"/>
      <c r="FIC209" s="64"/>
      <c r="FID209" s="64"/>
      <c r="FIE209" s="64"/>
      <c r="FIF209" s="64"/>
      <c r="FIG209" s="64"/>
      <c r="FIH209" s="64"/>
      <c r="FII209" s="64"/>
      <c r="FIJ209" s="64"/>
      <c r="FIK209" s="64"/>
      <c r="FIL209" s="64"/>
      <c r="FIM209" s="64"/>
      <c r="FIN209" s="64"/>
      <c r="FIO209" s="64"/>
      <c r="FIP209" s="64"/>
      <c r="FIQ209" s="64"/>
      <c r="FIR209" s="64"/>
      <c r="FIS209" s="64"/>
      <c r="FIT209" s="64"/>
      <c r="FIU209" s="64"/>
      <c r="FIV209" s="64"/>
      <c r="FIW209" s="64"/>
      <c r="FIX209" s="64"/>
      <c r="FIY209" s="64"/>
      <c r="FIZ209" s="64"/>
      <c r="FJA209" s="64"/>
      <c r="FJB209" s="64"/>
      <c r="FJC209" s="64"/>
      <c r="FJD209" s="64"/>
      <c r="FJE209" s="64"/>
      <c r="FJF209" s="64"/>
      <c r="FJG209" s="64"/>
      <c r="FJH209" s="64"/>
      <c r="FJI209" s="64"/>
      <c r="FJJ209" s="64"/>
      <c r="FJK209" s="64"/>
      <c r="FJL209" s="64"/>
      <c r="FJM209" s="64"/>
      <c r="FJN209" s="64"/>
      <c r="FJO209" s="64"/>
      <c r="FJP209" s="64"/>
      <c r="FJQ209" s="64"/>
      <c r="FJR209" s="64"/>
      <c r="FJS209" s="64"/>
      <c r="FJT209" s="64"/>
      <c r="FJU209" s="64"/>
      <c r="FJV209" s="64"/>
      <c r="FJW209" s="64"/>
      <c r="FJX209" s="64"/>
      <c r="FJY209" s="64"/>
      <c r="FJZ209" s="64"/>
      <c r="FKA209" s="64"/>
      <c r="FKB209" s="64"/>
      <c r="FKC209" s="64"/>
      <c r="FKD209" s="64"/>
      <c r="FKE209" s="64"/>
      <c r="FKF209" s="64"/>
      <c r="FKG209" s="64"/>
      <c r="FKH209" s="64"/>
      <c r="FKI209" s="64"/>
      <c r="FKJ209" s="64"/>
      <c r="FKL209" s="64"/>
      <c r="FKN209" s="64"/>
      <c r="FKO209" s="64"/>
      <c r="FKP209" s="64"/>
      <c r="FKQ209" s="64"/>
      <c r="FKR209" s="64"/>
      <c r="FKS209" s="64"/>
      <c r="FKT209" s="64"/>
      <c r="FKU209" s="64"/>
      <c r="FKZ209" s="64"/>
      <c r="FLA209" s="64"/>
      <c r="FLB209" s="64"/>
      <c r="FLC209" s="64"/>
      <c r="FLD209" s="64"/>
      <c r="FLE209" s="64"/>
      <c r="FLF209" s="64"/>
      <c r="FLG209" s="64"/>
      <c r="FLH209" s="64"/>
      <c r="FLI209" s="64"/>
      <c r="FLJ209" s="64"/>
      <c r="FLK209" s="64"/>
      <c r="FLL209" s="64"/>
      <c r="FLM209" s="64"/>
      <c r="FLN209" s="64"/>
      <c r="FLO209" s="64"/>
      <c r="FLP209" s="64"/>
      <c r="FLQ209" s="64"/>
      <c r="FLR209" s="64"/>
      <c r="FLS209" s="64"/>
      <c r="FLT209" s="64"/>
      <c r="FLU209" s="64"/>
      <c r="FLV209" s="64"/>
      <c r="FLW209" s="64"/>
      <c r="FLX209" s="64"/>
      <c r="FLY209" s="64"/>
      <c r="FLZ209" s="64"/>
      <c r="FMA209" s="64"/>
      <c r="FMB209" s="64"/>
      <c r="FMC209" s="64"/>
      <c r="FMD209" s="64"/>
      <c r="FME209" s="64"/>
      <c r="FMF209" s="64"/>
      <c r="FMG209" s="64"/>
      <c r="FMH209" s="64"/>
      <c r="FMI209" s="64"/>
      <c r="FMJ209" s="64"/>
      <c r="FMK209" s="64"/>
      <c r="FML209" s="64"/>
      <c r="FMM209" s="64"/>
      <c r="FMN209" s="64"/>
      <c r="FMO209" s="64"/>
      <c r="FMP209" s="64"/>
      <c r="FMQ209" s="64"/>
      <c r="FMR209" s="64"/>
      <c r="FMS209" s="64"/>
      <c r="FMT209" s="64"/>
      <c r="FMU209" s="64"/>
      <c r="FMV209" s="64"/>
      <c r="FMW209" s="64"/>
      <c r="FMX209" s="64"/>
      <c r="FMY209" s="64"/>
      <c r="FMZ209" s="64"/>
      <c r="FNA209" s="64"/>
      <c r="FNB209" s="64"/>
      <c r="FNC209" s="64"/>
      <c r="FND209" s="64"/>
      <c r="FNE209" s="64"/>
      <c r="FNF209" s="64"/>
      <c r="FNG209" s="64"/>
      <c r="FNH209" s="64"/>
      <c r="FNI209" s="64"/>
      <c r="FNJ209" s="64"/>
      <c r="FNK209" s="64"/>
      <c r="FNL209" s="64"/>
      <c r="FNM209" s="64"/>
      <c r="FNN209" s="64"/>
      <c r="FNO209" s="64"/>
      <c r="FNP209" s="64"/>
      <c r="FNQ209" s="64"/>
      <c r="FNR209" s="64"/>
      <c r="FNS209" s="64"/>
      <c r="FNT209" s="64"/>
      <c r="FNU209" s="64"/>
      <c r="FNV209" s="64"/>
      <c r="FNW209" s="64"/>
      <c r="FNX209" s="64"/>
      <c r="FNY209" s="64"/>
      <c r="FNZ209" s="64"/>
      <c r="FOA209" s="64"/>
      <c r="FOB209" s="64"/>
      <c r="FOC209" s="64"/>
      <c r="FOD209" s="64"/>
      <c r="FOE209" s="64"/>
      <c r="FOF209" s="64"/>
      <c r="FOG209" s="64"/>
      <c r="FOH209" s="64"/>
      <c r="FOI209" s="64"/>
      <c r="FOJ209" s="64"/>
      <c r="FOK209" s="64"/>
      <c r="FOL209" s="64"/>
      <c r="FOM209" s="64"/>
      <c r="FON209" s="64"/>
      <c r="FOO209" s="64"/>
      <c r="FOP209" s="64"/>
      <c r="FOQ209" s="64"/>
      <c r="FOR209" s="64"/>
      <c r="FOS209" s="64"/>
      <c r="FOT209" s="64"/>
      <c r="FOU209" s="64"/>
      <c r="FOV209" s="64"/>
      <c r="FOW209" s="64"/>
      <c r="FOX209" s="64"/>
      <c r="FOY209" s="64"/>
      <c r="FOZ209" s="64"/>
      <c r="FPA209" s="64"/>
      <c r="FPB209" s="64"/>
      <c r="FPC209" s="64"/>
      <c r="FPD209" s="64"/>
      <c r="FPE209" s="64"/>
      <c r="FPF209" s="64"/>
      <c r="FPG209" s="64"/>
      <c r="FPH209" s="64"/>
      <c r="FPI209" s="64"/>
      <c r="FPJ209" s="64"/>
      <c r="FPK209" s="64"/>
      <c r="FPL209" s="64"/>
      <c r="FPM209" s="64"/>
      <c r="FPN209" s="64"/>
      <c r="FPO209" s="64"/>
      <c r="FPP209" s="64"/>
      <c r="FPQ209" s="64"/>
      <c r="FPR209" s="64"/>
      <c r="FPS209" s="64"/>
      <c r="FPT209" s="64"/>
      <c r="FPU209" s="64"/>
      <c r="FPV209" s="64"/>
      <c r="FPW209" s="64"/>
      <c r="FPX209" s="64"/>
      <c r="FPY209" s="64"/>
      <c r="FPZ209" s="64"/>
      <c r="FQA209" s="64"/>
      <c r="FQB209" s="64"/>
      <c r="FQC209" s="64"/>
      <c r="FQD209" s="64"/>
      <c r="FQE209" s="64"/>
      <c r="FQF209" s="64"/>
      <c r="FQG209" s="64"/>
      <c r="FQH209" s="64"/>
      <c r="FQI209" s="64"/>
      <c r="FQJ209" s="64"/>
      <c r="FQK209" s="64"/>
      <c r="FQL209" s="64"/>
      <c r="FQM209" s="64"/>
      <c r="FQN209" s="64"/>
      <c r="FQO209" s="64"/>
      <c r="FQP209" s="64"/>
      <c r="FQQ209" s="64"/>
      <c r="FQR209" s="64"/>
      <c r="FQS209" s="64"/>
      <c r="FQT209" s="64"/>
      <c r="FQU209" s="64"/>
      <c r="FQV209" s="64"/>
      <c r="FQW209" s="64"/>
      <c r="FQX209" s="64"/>
      <c r="FQY209" s="64"/>
      <c r="FQZ209" s="64"/>
      <c r="FRA209" s="64"/>
      <c r="FRB209" s="64"/>
      <c r="FRC209" s="64"/>
      <c r="FRD209" s="64"/>
      <c r="FRE209" s="64"/>
      <c r="FRF209" s="64"/>
      <c r="FRG209" s="64"/>
      <c r="FRH209" s="64"/>
      <c r="FRI209" s="64"/>
      <c r="FRJ209" s="64"/>
      <c r="FRK209" s="64"/>
      <c r="FRL209" s="64"/>
      <c r="FRM209" s="64"/>
      <c r="FRN209" s="64"/>
      <c r="FRO209" s="64"/>
      <c r="FRP209" s="64"/>
      <c r="FRQ209" s="64"/>
      <c r="FRR209" s="64"/>
      <c r="FRS209" s="64"/>
      <c r="FRT209" s="64"/>
      <c r="FRU209" s="64"/>
      <c r="FRV209" s="64"/>
      <c r="FRW209" s="64"/>
      <c r="FRX209" s="64"/>
      <c r="FRY209" s="64"/>
      <c r="FRZ209" s="64"/>
      <c r="FSA209" s="64"/>
      <c r="FSB209" s="64"/>
      <c r="FSC209" s="64"/>
      <c r="FSD209" s="64"/>
      <c r="FSE209" s="64"/>
      <c r="FSF209" s="64"/>
      <c r="FSG209" s="64"/>
      <c r="FSH209" s="64"/>
      <c r="FSI209" s="64"/>
      <c r="FSJ209" s="64"/>
      <c r="FSK209" s="64"/>
      <c r="FSL209" s="64"/>
      <c r="FSM209" s="64"/>
      <c r="FSN209" s="64"/>
      <c r="FSO209" s="64"/>
      <c r="FSP209" s="64"/>
      <c r="FSQ209" s="64"/>
      <c r="FSR209" s="64"/>
      <c r="FSS209" s="64"/>
      <c r="FST209" s="64"/>
      <c r="FSU209" s="64"/>
      <c r="FSV209" s="64"/>
      <c r="FSW209" s="64"/>
      <c r="FSX209" s="64"/>
      <c r="FSY209" s="64"/>
      <c r="FSZ209" s="64"/>
      <c r="FTA209" s="64"/>
      <c r="FTB209" s="64"/>
      <c r="FTC209" s="64"/>
      <c r="FTD209" s="64"/>
      <c r="FTE209" s="64"/>
      <c r="FTF209" s="64"/>
      <c r="FTG209" s="64"/>
      <c r="FTH209" s="64"/>
      <c r="FTI209" s="64"/>
      <c r="FTJ209" s="64"/>
      <c r="FTK209" s="64"/>
      <c r="FTL209" s="64"/>
      <c r="FTM209" s="64"/>
      <c r="FTN209" s="64"/>
      <c r="FTO209" s="64"/>
      <c r="FTP209" s="64"/>
      <c r="FTQ209" s="64"/>
      <c r="FTR209" s="64"/>
      <c r="FTS209" s="64"/>
      <c r="FTT209" s="64"/>
      <c r="FTU209" s="64"/>
      <c r="FTV209" s="64"/>
      <c r="FTW209" s="64"/>
      <c r="FTX209" s="64"/>
      <c r="FTY209" s="64"/>
      <c r="FTZ209" s="64"/>
      <c r="FUA209" s="64"/>
      <c r="FUB209" s="64"/>
      <c r="FUC209" s="64"/>
      <c r="FUD209" s="64"/>
      <c r="FUE209" s="64"/>
      <c r="FUF209" s="64"/>
      <c r="FUH209" s="64"/>
      <c r="FUJ209" s="64"/>
      <c r="FUK209" s="64"/>
      <c r="FUL209" s="64"/>
      <c r="FUM209" s="64"/>
      <c r="FUN209" s="64"/>
      <c r="FUO209" s="64"/>
      <c r="FUP209" s="64"/>
      <c r="FUQ209" s="64"/>
      <c r="FUV209" s="64"/>
      <c r="FUW209" s="64"/>
      <c r="FUX209" s="64"/>
      <c r="FUY209" s="64"/>
      <c r="FUZ209" s="64"/>
      <c r="FVA209" s="64"/>
      <c r="FVB209" s="64"/>
      <c r="FVC209" s="64"/>
      <c r="FVD209" s="64"/>
      <c r="FVE209" s="64"/>
      <c r="FVF209" s="64"/>
      <c r="FVG209" s="64"/>
      <c r="FVH209" s="64"/>
      <c r="FVI209" s="64"/>
      <c r="FVJ209" s="64"/>
      <c r="FVK209" s="64"/>
      <c r="FVL209" s="64"/>
      <c r="FVM209" s="64"/>
      <c r="FVN209" s="64"/>
      <c r="FVO209" s="64"/>
      <c r="FVP209" s="64"/>
      <c r="FVQ209" s="64"/>
      <c r="FVR209" s="64"/>
      <c r="FVS209" s="64"/>
      <c r="FVT209" s="64"/>
      <c r="FVU209" s="64"/>
      <c r="FVV209" s="64"/>
      <c r="FVW209" s="64"/>
      <c r="FVX209" s="64"/>
      <c r="FVY209" s="64"/>
      <c r="FVZ209" s="64"/>
      <c r="FWA209" s="64"/>
      <c r="FWB209" s="64"/>
      <c r="FWC209" s="64"/>
      <c r="FWD209" s="64"/>
      <c r="FWE209" s="64"/>
      <c r="FWF209" s="64"/>
      <c r="FWG209" s="64"/>
      <c r="FWH209" s="64"/>
      <c r="FWI209" s="64"/>
      <c r="FWJ209" s="64"/>
      <c r="FWK209" s="64"/>
      <c r="FWL209" s="64"/>
      <c r="FWM209" s="64"/>
      <c r="FWN209" s="64"/>
      <c r="FWO209" s="64"/>
      <c r="FWP209" s="64"/>
      <c r="FWQ209" s="64"/>
      <c r="FWR209" s="64"/>
      <c r="FWS209" s="64"/>
      <c r="FWT209" s="64"/>
      <c r="FWU209" s="64"/>
      <c r="FWV209" s="64"/>
      <c r="FWW209" s="64"/>
      <c r="FWX209" s="64"/>
      <c r="FWY209" s="64"/>
      <c r="FWZ209" s="64"/>
      <c r="FXA209" s="64"/>
      <c r="FXB209" s="64"/>
      <c r="FXC209" s="64"/>
      <c r="FXD209" s="64"/>
      <c r="FXE209" s="64"/>
      <c r="FXF209" s="64"/>
      <c r="FXG209" s="64"/>
      <c r="FXH209" s="64"/>
      <c r="FXI209" s="64"/>
      <c r="FXJ209" s="64"/>
      <c r="FXK209" s="64"/>
      <c r="FXL209" s="64"/>
      <c r="FXM209" s="64"/>
      <c r="FXN209" s="64"/>
      <c r="FXO209" s="64"/>
      <c r="FXP209" s="64"/>
      <c r="FXQ209" s="64"/>
      <c r="FXR209" s="64"/>
      <c r="FXS209" s="64"/>
      <c r="FXT209" s="64"/>
      <c r="FXU209" s="64"/>
      <c r="FXV209" s="64"/>
      <c r="FXW209" s="64"/>
      <c r="FXX209" s="64"/>
      <c r="FXY209" s="64"/>
      <c r="FXZ209" s="64"/>
      <c r="FYA209" s="64"/>
      <c r="FYB209" s="64"/>
      <c r="FYC209" s="64"/>
      <c r="FYD209" s="64"/>
      <c r="FYE209" s="64"/>
      <c r="FYF209" s="64"/>
      <c r="FYG209" s="64"/>
      <c r="FYH209" s="64"/>
      <c r="FYI209" s="64"/>
      <c r="FYJ209" s="64"/>
      <c r="FYK209" s="64"/>
      <c r="FYL209" s="64"/>
      <c r="FYM209" s="64"/>
      <c r="FYN209" s="64"/>
      <c r="FYO209" s="64"/>
      <c r="FYP209" s="64"/>
      <c r="FYQ209" s="64"/>
      <c r="FYR209" s="64"/>
      <c r="FYS209" s="64"/>
      <c r="FYT209" s="64"/>
      <c r="FYU209" s="64"/>
      <c r="FYV209" s="64"/>
      <c r="FYW209" s="64"/>
      <c r="FYX209" s="64"/>
      <c r="FYY209" s="64"/>
      <c r="FYZ209" s="64"/>
      <c r="FZA209" s="64"/>
      <c r="FZB209" s="64"/>
      <c r="FZC209" s="64"/>
      <c r="FZD209" s="64"/>
      <c r="FZE209" s="64"/>
      <c r="FZF209" s="64"/>
      <c r="FZG209" s="64"/>
      <c r="FZH209" s="64"/>
      <c r="FZI209" s="64"/>
      <c r="FZJ209" s="64"/>
      <c r="FZK209" s="64"/>
      <c r="FZL209" s="64"/>
      <c r="FZM209" s="64"/>
      <c r="FZN209" s="64"/>
      <c r="FZO209" s="64"/>
      <c r="FZP209" s="64"/>
      <c r="FZQ209" s="64"/>
      <c r="FZR209" s="64"/>
      <c r="FZS209" s="64"/>
      <c r="FZT209" s="64"/>
      <c r="FZU209" s="64"/>
      <c r="FZV209" s="64"/>
      <c r="FZW209" s="64"/>
      <c r="FZX209" s="64"/>
      <c r="FZY209" s="64"/>
      <c r="FZZ209" s="64"/>
      <c r="GAA209" s="64"/>
      <c r="GAB209" s="64"/>
      <c r="GAC209" s="64"/>
      <c r="GAD209" s="64"/>
      <c r="GAE209" s="64"/>
      <c r="GAF209" s="64"/>
      <c r="GAG209" s="64"/>
      <c r="GAH209" s="64"/>
      <c r="GAI209" s="64"/>
      <c r="GAJ209" s="64"/>
      <c r="GAK209" s="64"/>
      <c r="GAL209" s="64"/>
      <c r="GAM209" s="64"/>
      <c r="GAN209" s="64"/>
      <c r="GAO209" s="64"/>
      <c r="GAP209" s="64"/>
      <c r="GAQ209" s="64"/>
      <c r="GAR209" s="64"/>
      <c r="GAS209" s="64"/>
      <c r="GAT209" s="64"/>
      <c r="GAU209" s="64"/>
      <c r="GAV209" s="64"/>
      <c r="GAW209" s="64"/>
      <c r="GAX209" s="64"/>
      <c r="GAY209" s="64"/>
      <c r="GAZ209" s="64"/>
      <c r="GBA209" s="64"/>
      <c r="GBB209" s="64"/>
      <c r="GBC209" s="64"/>
      <c r="GBD209" s="64"/>
      <c r="GBE209" s="64"/>
      <c r="GBF209" s="64"/>
      <c r="GBG209" s="64"/>
      <c r="GBH209" s="64"/>
      <c r="GBI209" s="64"/>
      <c r="GBJ209" s="64"/>
      <c r="GBK209" s="64"/>
      <c r="GBL209" s="64"/>
      <c r="GBM209" s="64"/>
      <c r="GBN209" s="64"/>
      <c r="GBO209" s="64"/>
      <c r="GBP209" s="64"/>
      <c r="GBQ209" s="64"/>
      <c r="GBR209" s="64"/>
      <c r="GBS209" s="64"/>
      <c r="GBT209" s="64"/>
      <c r="GBU209" s="64"/>
      <c r="GBV209" s="64"/>
      <c r="GBW209" s="64"/>
      <c r="GBX209" s="64"/>
      <c r="GBY209" s="64"/>
      <c r="GBZ209" s="64"/>
      <c r="GCA209" s="64"/>
      <c r="GCB209" s="64"/>
      <c r="GCC209" s="64"/>
      <c r="GCD209" s="64"/>
      <c r="GCE209" s="64"/>
      <c r="GCF209" s="64"/>
      <c r="GCG209" s="64"/>
      <c r="GCH209" s="64"/>
      <c r="GCI209" s="64"/>
      <c r="GCJ209" s="64"/>
      <c r="GCK209" s="64"/>
      <c r="GCL209" s="64"/>
      <c r="GCM209" s="64"/>
      <c r="GCN209" s="64"/>
      <c r="GCO209" s="64"/>
      <c r="GCP209" s="64"/>
      <c r="GCQ209" s="64"/>
      <c r="GCR209" s="64"/>
      <c r="GCS209" s="64"/>
      <c r="GCT209" s="64"/>
      <c r="GCU209" s="64"/>
      <c r="GCV209" s="64"/>
      <c r="GCW209" s="64"/>
      <c r="GCX209" s="64"/>
      <c r="GCY209" s="64"/>
      <c r="GCZ209" s="64"/>
      <c r="GDA209" s="64"/>
      <c r="GDB209" s="64"/>
      <c r="GDC209" s="64"/>
      <c r="GDD209" s="64"/>
      <c r="GDE209" s="64"/>
      <c r="GDF209" s="64"/>
      <c r="GDG209" s="64"/>
      <c r="GDH209" s="64"/>
      <c r="GDI209" s="64"/>
      <c r="GDJ209" s="64"/>
      <c r="GDK209" s="64"/>
      <c r="GDL209" s="64"/>
      <c r="GDM209" s="64"/>
      <c r="GDN209" s="64"/>
      <c r="GDO209" s="64"/>
      <c r="GDP209" s="64"/>
      <c r="GDQ209" s="64"/>
      <c r="GDR209" s="64"/>
      <c r="GDS209" s="64"/>
      <c r="GDT209" s="64"/>
      <c r="GDU209" s="64"/>
      <c r="GDV209" s="64"/>
      <c r="GDW209" s="64"/>
      <c r="GDX209" s="64"/>
      <c r="GDY209" s="64"/>
      <c r="GDZ209" s="64"/>
      <c r="GEA209" s="64"/>
      <c r="GEB209" s="64"/>
      <c r="GED209" s="64"/>
      <c r="GEF209" s="64"/>
      <c r="GEG209" s="64"/>
      <c r="GEH209" s="64"/>
      <c r="GEI209" s="64"/>
      <c r="GEJ209" s="64"/>
      <c r="GEK209" s="64"/>
      <c r="GEL209" s="64"/>
      <c r="GEM209" s="64"/>
      <c r="GER209" s="64"/>
      <c r="GES209" s="64"/>
      <c r="GET209" s="64"/>
      <c r="GEU209" s="64"/>
      <c r="GEV209" s="64"/>
      <c r="GEW209" s="64"/>
      <c r="GEX209" s="64"/>
      <c r="GEY209" s="64"/>
      <c r="GEZ209" s="64"/>
      <c r="GFA209" s="64"/>
      <c r="GFB209" s="64"/>
      <c r="GFC209" s="64"/>
      <c r="GFD209" s="64"/>
      <c r="GFE209" s="64"/>
      <c r="GFF209" s="64"/>
      <c r="GFG209" s="64"/>
      <c r="GFH209" s="64"/>
      <c r="GFI209" s="64"/>
      <c r="GFJ209" s="64"/>
      <c r="GFK209" s="64"/>
      <c r="GFL209" s="64"/>
      <c r="GFM209" s="64"/>
      <c r="GFN209" s="64"/>
      <c r="GFO209" s="64"/>
      <c r="GFP209" s="64"/>
      <c r="GFQ209" s="64"/>
      <c r="GFR209" s="64"/>
      <c r="GFS209" s="64"/>
      <c r="GFT209" s="64"/>
      <c r="GFU209" s="64"/>
      <c r="GFV209" s="64"/>
      <c r="GFW209" s="64"/>
      <c r="GFX209" s="64"/>
      <c r="GFY209" s="64"/>
      <c r="GFZ209" s="64"/>
      <c r="GGA209" s="64"/>
      <c r="GGB209" s="64"/>
      <c r="GGC209" s="64"/>
      <c r="GGD209" s="64"/>
      <c r="GGE209" s="64"/>
      <c r="GGF209" s="64"/>
      <c r="GGG209" s="64"/>
      <c r="GGH209" s="64"/>
      <c r="GGI209" s="64"/>
      <c r="GGJ209" s="64"/>
      <c r="GGK209" s="64"/>
      <c r="GGL209" s="64"/>
      <c r="GGM209" s="64"/>
      <c r="GGN209" s="64"/>
      <c r="GGO209" s="64"/>
      <c r="GGP209" s="64"/>
      <c r="GGQ209" s="64"/>
      <c r="GGR209" s="64"/>
      <c r="GGS209" s="64"/>
      <c r="GGT209" s="64"/>
      <c r="GGU209" s="64"/>
      <c r="GGV209" s="64"/>
      <c r="GGW209" s="64"/>
      <c r="GGX209" s="64"/>
      <c r="GGY209" s="64"/>
      <c r="GGZ209" s="64"/>
      <c r="GHA209" s="64"/>
      <c r="GHB209" s="64"/>
      <c r="GHC209" s="64"/>
      <c r="GHD209" s="64"/>
      <c r="GHE209" s="64"/>
      <c r="GHF209" s="64"/>
      <c r="GHG209" s="64"/>
      <c r="GHH209" s="64"/>
      <c r="GHI209" s="64"/>
      <c r="GHJ209" s="64"/>
      <c r="GHK209" s="64"/>
      <c r="GHL209" s="64"/>
      <c r="GHM209" s="64"/>
      <c r="GHN209" s="64"/>
      <c r="GHO209" s="64"/>
      <c r="GHP209" s="64"/>
      <c r="GHQ209" s="64"/>
      <c r="GHR209" s="64"/>
      <c r="GHS209" s="64"/>
      <c r="GHT209" s="64"/>
      <c r="GHU209" s="64"/>
      <c r="GHV209" s="64"/>
      <c r="GHW209" s="64"/>
      <c r="GHX209" s="64"/>
      <c r="GHY209" s="64"/>
      <c r="GHZ209" s="64"/>
      <c r="GIA209" s="64"/>
      <c r="GIB209" s="64"/>
      <c r="GIC209" s="64"/>
      <c r="GID209" s="64"/>
      <c r="GIE209" s="64"/>
      <c r="GIF209" s="64"/>
      <c r="GIG209" s="64"/>
      <c r="GIH209" s="64"/>
      <c r="GII209" s="64"/>
      <c r="GIJ209" s="64"/>
      <c r="GIK209" s="64"/>
      <c r="GIL209" s="64"/>
      <c r="GIM209" s="64"/>
      <c r="GIN209" s="64"/>
      <c r="GIO209" s="64"/>
      <c r="GIP209" s="64"/>
      <c r="GIQ209" s="64"/>
      <c r="GIR209" s="64"/>
      <c r="GIS209" s="64"/>
      <c r="GIT209" s="64"/>
      <c r="GIU209" s="64"/>
      <c r="GIV209" s="64"/>
      <c r="GIW209" s="64"/>
      <c r="GIX209" s="64"/>
      <c r="GIY209" s="64"/>
      <c r="GIZ209" s="64"/>
      <c r="GJA209" s="64"/>
      <c r="GJB209" s="64"/>
      <c r="GJC209" s="64"/>
      <c r="GJD209" s="64"/>
      <c r="GJE209" s="64"/>
      <c r="GJF209" s="64"/>
      <c r="GJG209" s="64"/>
      <c r="GJH209" s="64"/>
      <c r="GJI209" s="64"/>
      <c r="GJJ209" s="64"/>
      <c r="GJK209" s="64"/>
      <c r="GJL209" s="64"/>
      <c r="GJM209" s="64"/>
      <c r="GJN209" s="64"/>
      <c r="GJO209" s="64"/>
      <c r="GJP209" s="64"/>
      <c r="GJQ209" s="64"/>
      <c r="GJR209" s="64"/>
      <c r="GJS209" s="64"/>
      <c r="GJT209" s="64"/>
      <c r="GJU209" s="64"/>
      <c r="GJV209" s="64"/>
      <c r="GJW209" s="64"/>
      <c r="GJX209" s="64"/>
      <c r="GJY209" s="64"/>
      <c r="GJZ209" s="64"/>
      <c r="GKA209" s="64"/>
      <c r="GKB209" s="64"/>
      <c r="GKC209" s="64"/>
      <c r="GKD209" s="64"/>
      <c r="GKE209" s="64"/>
      <c r="GKF209" s="64"/>
      <c r="GKG209" s="64"/>
      <c r="GKH209" s="64"/>
      <c r="GKI209" s="64"/>
      <c r="GKJ209" s="64"/>
      <c r="GKK209" s="64"/>
      <c r="GKL209" s="64"/>
      <c r="GKM209" s="64"/>
      <c r="GKN209" s="64"/>
      <c r="GKO209" s="64"/>
      <c r="GKP209" s="64"/>
      <c r="GKQ209" s="64"/>
      <c r="GKR209" s="64"/>
      <c r="GKS209" s="64"/>
      <c r="GKT209" s="64"/>
      <c r="GKU209" s="64"/>
      <c r="GKV209" s="64"/>
      <c r="GKW209" s="64"/>
      <c r="GKX209" s="64"/>
      <c r="GKY209" s="64"/>
      <c r="GKZ209" s="64"/>
      <c r="GLA209" s="64"/>
      <c r="GLB209" s="64"/>
      <c r="GLC209" s="64"/>
      <c r="GLD209" s="64"/>
      <c r="GLE209" s="64"/>
      <c r="GLF209" s="64"/>
      <c r="GLG209" s="64"/>
      <c r="GLH209" s="64"/>
      <c r="GLI209" s="64"/>
      <c r="GLJ209" s="64"/>
      <c r="GLK209" s="64"/>
      <c r="GLL209" s="64"/>
      <c r="GLM209" s="64"/>
      <c r="GLN209" s="64"/>
      <c r="GLO209" s="64"/>
      <c r="GLP209" s="64"/>
      <c r="GLQ209" s="64"/>
      <c r="GLR209" s="64"/>
      <c r="GLS209" s="64"/>
      <c r="GLT209" s="64"/>
      <c r="GLU209" s="64"/>
      <c r="GLV209" s="64"/>
      <c r="GLW209" s="64"/>
      <c r="GLX209" s="64"/>
      <c r="GLY209" s="64"/>
      <c r="GLZ209" s="64"/>
      <c r="GMA209" s="64"/>
      <c r="GMB209" s="64"/>
      <c r="GMC209" s="64"/>
      <c r="GMD209" s="64"/>
      <c r="GME209" s="64"/>
      <c r="GMF209" s="64"/>
      <c r="GMG209" s="64"/>
      <c r="GMH209" s="64"/>
      <c r="GMI209" s="64"/>
      <c r="GMJ209" s="64"/>
      <c r="GMK209" s="64"/>
      <c r="GML209" s="64"/>
      <c r="GMM209" s="64"/>
      <c r="GMN209" s="64"/>
      <c r="GMO209" s="64"/>
      <c r="GMP209" s="64"/>
      <c r="GMQ209" s="64"/>
      <c r="GMR209" s="64"/>
      <c r="GMS209" s="64"/>
      <c r="GMT209" s="64"/>
      <c r="GMU209" s="64"/>
      <c r="GMV209" s="64"/>
      <c r="GMW209" s="64"/>
      <c r="GMX209" s="64"/>
      <c r="GMY209" s="64"/>
      <c r="GMZ209" s="64"/>
      <c r="GNA209" s="64"/>
      <c r="GNB209" s="64"/>
      <c r="GNC209" s="64"/>
      <c r="GND209" s="64"/>
      <c r="GNE209" s="64"/>
      <c r="GNF209" s="64"/>
      <c r="GNG209" s="64"/>
      <c r="GNH209" s="64"/>
      <c r="GNI209" s="64"/>
      <c r="GNJ209" s="64"/>
      <c r="GNK209" s="64"/>
      <c r="GNL209" s="64"/>
      <c r="GNM209" s="64"/>
      <c r="GNN209" s="64"/>
      <c r="GNO209" s="64"/>
      <c r="GNP209" s="64"/>
      <c r="GNQ209" s="64"/>
      <c r="GNR209" s="64"/>
      <c r="GNS209" s="64"/>
      <c r="GNT209" s="64"/>
      <c r="GNU209" s="64"/>
      <c r="GNV209" s="64"/>
      <c r="GNW209" s="64"/>
      <c r="GNX209" s="64"/>
      <c r="GNZ209" s="64"/>
      <c r="GOB209" s="64"/>
      <c r="GOC209" s="64"/>
      <c r="GOD209" s="64"/>
      <c r="GOE209" s="64"/>
      <c r="GOF209" s="64"/>
      <c r="GOG209" s="64"/>
      <c r="GOH209" s="64"/>
      <c r="GOI209" s="64"/>
      <c r="GON209" s="64"/>
      <c r="GOO209" s="64"/>
      <c r="GOP209" s="64"/>
      <c r="GOQ209" s="64"/>
      <c r="GOR209" s="64"/>
      <c r="GOS209" s="64"/>
      <c r="GOT209" s="64"/>
      <c r="GOU209" s="64"/>
      <c r="GOV209" s="64"/>
      <c r="GOW209" s="64"/>
      <c r="GOX209" s="64"/>
      <c r="GOY209" s="64"/>
      <c r="GOZ209" s="64"/>
      <c r="GPA209" s="64"/>
      <c r="GPB209" s="64"/>
      <c r="GPC209" s="64"/>
      <c r="GPD209" s="64"/>
      <c r="GPE209" s="64"/>
      <c r="GPF209" s="64"/>
      <c r="GPG209" s="64"/>
      <c r="GPH209" s="64"/>
      <c r="GPI209" s="64"/>
      <c r="GPJ209" s="64"/>
      <c r="GPK209" s="64"/>
      <c r="GPL209" s="64"/>
      <c r="GPM209" s="64"/>
      <c r="GPN209" s="64"/>
      <c r="GPO209" s="64"/>
      <c r="GPP209" s="64"/>
      <c r="GPQ209" s="64"/>
      <c r="GPR209" s="64"/>
      <c r="GPS209" s="64"/>
      <c r="GPT209" s="64"/>
      <c r="GPU209" s="64"/>
      <c r="GPV209" s="64"/>
      <c r="GPW209" s="64"/>
      <c r="GPX209" s="64"/>
      <c r="GPY209" s="64"/>
      <c r="GPZ209" s="64"/>
      <c r="GQA209" s="64"/>
      <c r="GQB209" s="64"/>
      <c r="GQC209" s="64"/>
      <c r="GQD209" s="64"/>
      <c r="GQE209" s="64"/>
      <c r="GQF209" s="64"/>
      <c r="GQG209" s="64"/>
      <c r="GQH209" s="64"/>
      <c r="GQI209" s="64"/>
      <c r="GQJ209" s="64"/>
      <c r="GQK209" s="64"/>
      <c r="GQL209" s="64"/>
      <c r="GQM209" s="64"/>
      <c r="GQN209" s="64"/>
      <c r="GQO209" s="64"/>
      <c r="GQP209" s="64"/>
      <c r="GQQ209" s="64"/>
      <c r="GQR209" s="64"/>
      <c r="GQS209" s="64"/>
      <c r="GQT209" s="64"/>
      <c r="GQU209" s="64"/>
      <c r="GQV209" s="64"/>
      <c r="GQW209" s="64"/>
      <c r="GQX209" s="64"/>
      <c r="GQY209" s="64"/>
      <c r="GQZ209" s="64"/>
      <c r="GRA209" s="64"/>
      <c r="GRB209" s="64"/>
      <c r="GRC209" s="64"/>
      <c r="GRD209" s="64"/>
      <c r="GRE209" s="64"/>
      <c r="GRF209" s="64"/>
      <c r="GRG209" s="64"/>
      <c r="GRH209" s="64"/>
      <c r="GRI209" s="64"/>
      <c r="GRJ209" s="64"/>
      <c r="GRK209" s="64"/>
      <c r="GRL209" s="64"/>
      <c r="GRM209" s="64"/>
      <c r="GRN209" s="64"/>
      <c r="GRO209" s="64"/>
      <c r="GRP209" s="64"/>
      <c r="GRQ209" s="64"/>
      <c r="GRR209" s="64"/>
      <c r="GRS209" s="64"/>
      <c r="GRT209" s="64"/>
      <c r="GRU209" s="64"/>
      <c r="GRV209" s="64"/>
      <c r="GRW209" s="64"/>
      <c r="GRX209" s="64"/>
      <c r="GRY209" s="64"/>
      <c r="GRZ209" s="64"/>
      <c r="GSA209" s="64"/>
      <c r="GSB209" s="64"/>
      <c r="GSC209" s="64"/>
      <c r="GSD209" s="64"/>
      <c r="GSE209" s="64"/>
      <c r="GSF209" s="64"/>
      <c r="GSG209" s="64"/>
      <c r="GSH209" s="64"/>
      <c r="GSI209" s="64"/>
      <c r="GSJ209" s="64"/>
      <c r="GSK209" s="64"/>
      <c r="GSL209" s="64"/>
      <c r="GSM209" s="64"/>
      <c r="GSN209" s="64"/>
      <c r="GSO209" s="64"/>
      <c r="GSP209" s="64"/>
      <c r="GSQ209" s="64"/>
      <c r="GSR209" s="64"/>
      <c r="GSS209" s="64"/>
      <c r="GST209" s="64"/>
      <c r="GSU209" s="64"/>
      <c r="GSV209" s="64"/>
      <c r="GSW209" s="64"/>
      <c r="GSX209" s="64"/>
      <c r="GSY209" s="64"/>
      <c r="GSZ209" s="64"/>
      <c r="GTA209" s="64"/>
      <c r="GTB209" s="64"/>
      <c r="GTC209" s="64"/>
      <c r="GTD209" s="64"/>
      <c r="GTE209" s="64"/>
      <c r="GTF209" s="64"/>
      <c r="GTG209" s="64"/>
      <c r="GTH209" s="64"/>
      <c r="GTI209" s="64"/>
      <c r="GTJ209" s="64"/>
      <c r="GTK209" s="64"/>
      <c r="GTL209" s="64"/>
      <c r="GTM209" s="64"/>
      <c r="GTN209" s="64"/>
      <c r="GTO209" s="64"/>
      <c r="GTP209" s="64"/>
      <c r="GTQ209" s="64"/>
      <c r="GTR209" s="64"/>
      <c r="GTS209" s="64"/>
      <c r="GTT209" s="64"/>
      <c r="GTU209" s="64"/>
      <c r="GTV209" s="64"/>
      <c r="GTW209" s="64"/>
      <c r="GTX209" s="64"/>
      <c r="GTY209" s="64"/>
      <c r="GTZ209" s="64"/>
      <c r="GUA209" s="64"/>
      <c r="GUB209" s="64"/>
      <c r="GUC209" s="64"/>
      <c r="GUD209" s="64"/>
      <c r="GUE209" s="64"/>
      <c r="GUF209" s="64"/>
      <c r="GUG209" s="64"/>
      <c r="GUH209" s="64"/>
      <c r="GUI209" s="64"/>
      <c r="GUJ209" s="64"/>
      <c r="GUK209" s="64"/>
      <c r="GUL209" s="64"/>
      <c r="GUM209" s="64"/>
      <c r="GUN209" s="64"/>
      <c r="GUO209" s="64"/>
      <c r="GUP209" s="64"/>
      <c r="GUQ209" s="64"/>
      <c r="GUR209" s="64"/>
      <c r="GUS209" s="64"/>
      <c r="GUT209" s="64"/>
      <c r="GUU209" s="64"/>
      <c r="GUV209" s="64"/>
      <c r="GUW209" s="64"/>
      <c r="GUX209" s="64"/>
      <c r="GUY209" s="64"/>
      <c r="GUZ209" s="64"/>
      <c r="GVA209" s="64"/>
      <c r="GVB209" s="64"/>
      <c r="GVC209" s="64"/>
      <c r="GVD209" s="64"/>
      <c r="GVE209" s="64"/>
      <c r="GVF209" s="64"/>
      <c r="GVG209" s="64"/>
      <c r="GVH209" s="64"/>
      <c r="GVI209" s="64"/>
      <c r="GVJ209" s="64"/>
      <c r="GVK209" s="64"/>
      <c r="GVL209" s="64"/>
      <c r="GVM209" s="64"/>
      <c r="GVN209" s="64"/>
      <c r="GVO209" s="64"/>
      <c r="GVP209" s="64"/>
      <c r="GVQ209" s="64"/>
      <c r="GVR209" s="64"/>
      <c r="GVS209" s="64"/>
      <c r="GVT209" s="64"/>
      <c r="GVU209" s="64"/>
      <c r="GVV209" s="64"/>
      <c r="GVW209" s="64"/>
      <c r="GVX209" s="64"/>
      <c r="GVY209" s="64"/>
      <c r="GVZ209" s="64"/>
      <c r="GWA209" s="64"/>
      <c r="GWB209" s="64"/>
      <c r="GWC209" s="64"/>
      <c r="GWD209" s="64"/>
      <c r="GWE209" s="64"/>
      <c r="GWF209" s="64"/>
      <c r="GWG209" s="64"/>
      <c r="GWH209" s="64"/>
      <c r="GWI209" s="64"/>
      <c r="GWJ209" s="64"/>
      <c r="GWK209" s="64"/>
      <c r="GWL209" s="64"/>
      <c r="GWM209" s="64"/>
      <c r="GWN209" s="64"/>
      <c r="GWO209" s="64"/>
      <c r="GWP209" s="64"/>
      <c r="GWQ209" s="64"/>
      <c r="GWR209" s="64"/>
      <c r="GWS209" s="64"/>
      <c r="GWT209" s="64"/>
      <c r="GWU209" s="64"/>
      <c r="GWV209" s="64"/>
      <c r="GWW209" s="64"/>
      <c r="GWX209" s="64"/>
      <c r="GWY209" s="64"/>
      <c r="GWZ209" s="64"/>
      <c r="GXA209" s="64"/>
      <c r="GXB209" s="64"/>
      <c r="GXC209" s="64"/>
      <c r="GXD209" s="64"/>
      <c r="GXE209" s="64"/>
      <c r="GXF209" s="64"/>
      <c r="GXG209" s="64"/>
      <c r="GXH209" s="64"/>
      <c r="GXI209" s="64"/>
      <c r="GXJ209" s="64"/>
      <c r="GXK209" s="64"/>
      <c r="GXL209" s="64"/>
      <c r="GXM209" s="64"/>
      <c r="GXN209" s="64"/>
      <c r="GXO209" s="64"/>
      <c r="GXP209" s="64"/>
      <c r="GXQ209" s="64"/>
      <c r="GXR209" s="64"/>
      <c r="GXS209" s="64"/>
      <c r="GXT209" s="64"/>
      <c r="GXV209" s="64"/>
      <c r="GXX209" s="64"/>
      <c r="GXY209" s="64"/>
      <c r="GXZ209" s="64"/>
      <c r="GYA209" s="64"/>
      <c r="GYB209" s="64"/>
      <c r="GYC209" s="64"/>
      <c r="GYD209" s="64"/>
      <c r="GYE209" s="64"/>
      <c r="GYJ209" s="64"/>
      <c r="GYK209" s="64"/>
      <c r="GYL209" s="64"/>
      <c r="GYM209" s="64"/>
      <c r="GYN209" s="64"/>
      <c r="GYO209" s="64"/>
      <c r="GYP209" s="64"/>
      <c r="GYQ209" s="64"/>
      <c r="GYR209" s="64"/>
      <c r="GYS209" s="64"/>
      <c r="GYT209" s="64"/>
      <c r="GYU209" s="64"/>
      <c r="GYV209" s="64"/>
      <c r="GYW209" s="64"/>
      <c r="GYX209" s="64"/>
      <c r="GYY209" s="64"/>
      <c r="GYZ209" s="64"/>
      <c r="GZA209" s="64"/>
      <c r="GZB209" s="64"/>
      <c r="GZC209" s="64"/>
      <c r="GZD209" s="64"/>
      <c r="GZE209" s="64"/>
      <c r="GZF209" s="64"/>
      <c r="GZG209" s="64"/>
      <c r="GZH209" s="64"/>
      <c r="GZI209" s="64"/>
      <c r="GZJ209" s="64"/>
      <c r="GZK209" s="64"/>
      <c r="GZL209" s="64"/>
      <c r="GZM209" s="64"/>
      <c r="GZN209" s="64"/>
      <c r="GZO209" s="64"/>
      <c r="GZP209" s="64"/>
      <c r="GZQ209" s="64"/>
      <c r="GZR209" s="64"/>
      <c r="GZS209" s="64"/>
      <c r="GZT209" s="64"/>
      <c r="GZU209" s="64"/>
      <c r="GZV209" s="64"/>
      <c r="GZW209" s="64"/>
      <c r="GZX209" s="64"/>
      <c r="GZY209" s="64"/>
      <c r="GZZ209" s="64"/>
      <c r="HAA209" s="64"/>
      <c r="HAB209" s="64"/>
      <c r="HAC209" s="64"/>
      <c r="HAD209" s="64"/>
      <c r="HAE209" s="64"/>
      <c r="HAF209" s="64"/>
      <c r="HAG209" s="64"/>
      <c r="HAH209" s="64"/>
      <c r="HAI209" s="64"/>
      <c r="HAJ209" s="64"/>
      <c r="HAK209" s="64"/>
      <c r="HAL209" s="64"/>
      <c r="HAM209" s="64"/>
      <c r="HAN209" s="64"/>
      <c r="HAO209" s="64"/>
      <c r="HAP209" s="64"/>
      <c r="HAQ209" s="64"/>
      <c r="HAR209" s="64"/>
      <c r="HAS209" s="64"/>
      <c r="HAT209" s="64"/>
      <c r="HAU209" s="64"/>
      <c r="HAV209" s="64"/>
      <c r="HAW209" s="64"/>
      <c r="HAX209" s="64"/>
      <c r="HAY209" s="64"/>
      <c r="HAZ209" s="64"/>
      <c r="HBA209" s="64"/>
      <c r="HBB209" s="64"/>
      <c r="HBC209" s="64"/>
      <c r="HBD209" s="64"/>
      <c r="HBE209" s="64"/>
      <c r="HBF209" s="64"/>
      <c r="HBG209" s="64"/>
      <c r="HBH209" s="64"/>
      <c r="HBI209" s="64"/>
      <c r="HBJ209" s="64"/>
      <c r="HBK209" s="64"/>
      <c r="HBL209" s="64"/>
      <c r="HBM209" s="64"/>
      <c r="HBN209" s="64"/>
      <c r="HBO209" s="64"/>
      <c r="HBP209" s="64"/>
      <c r="HBQ209" s="64"/>
      <c r="HBR209" s="64"/>
      <c r="HBS209" s="64"/>
      <c r="HBT209" s="64"/>
      <c r="HBU209" s="64"/>
      <c r="HBV209" s="64"/>
      <c r="HBW209" s="64"/>
      <c r="HBX209" s="64"/>
      <c r="HBY209" s="64"/>
      <c r="HBZ209" s="64"/>
      <c r="HCA209" s="64"/>
      <c r="HCB209" s="64"/>
      <c r="HCC209" s="64"/>
      <c r="HCD209" s="64"/>
      <c r="HCE209" s="64"/>
      <c r="HCF209" s="64"/>
      <c r="HCG209" s="64"/>
      <c r="HCH209" s="64"/>
      <c r="HCI209" s="64"/>
      <c r="HCJ209" s="64"/>
      <c r="HCK209" s="64"/>
      <c r="HCL209" s="64"/>
      <c r="HCM209" s="64"/>
      <c r="HCN209" s="64"/>
      <c r="HCO209" s="64"/>
      <c r="HCP209" s="64"/>
      <c r="HCQ209" s="64"/>
      <c r="HCR209" s="64"/>
      <c r="HCS209" s="64"/>
      <c r="HCT209" s="64"/>
      <c r="HCU209" s="64"/>
      <c r="HCV209" s="64"/>
      <c r="HCW209" s="64"/>
      <c r="HCX209" s="64"/>
      <c r="HCY209" s="64"/>
      <c r="HCZ209" s="64"/>
      <c r="HDA209" s="64"/>
      <c r="HDB209" s="64"/>
      <c r="HDC209" s="64"/>
      <c r="HDD209" s="64"/>
      <c r="HDE209" s="64"/>
      <c r="HDF209" s="64"/>
      <c r="HDG209" s="64"/>
      <c r="HDH209" s="64"/>
      <c r="HDI209" s="64"/>
      <c r="HDJ209" s="64"/>
      <c r="HDK209" s="64"/>
      <c r="HDL209" s="64"/>
      <c r="HDM209" s="64"/>
      <c r="HDN209" s="64"/>
      <c r="HDO209" s="64"/>
      <c r="HDP209" s="64"/>
      <c r="HDQ209" s="64"/>
      <c r="HDR209" s="64"/>
      <c r="HDS209" s="64"/>
      <c r="HDT209" s="64"/>
      <c r="HDU209" s="64"/>
      <c r="HDV209" s="64"/>
      <c r="HDW209" s="64"/>
      <c r="HDX209" s="64"/>
      <c r="HDY209" s="64"/>
      <c r="HDZ209" s="64"/>
      <c r="HEA209" s="64"/>
      <c r="HEB209" s="64"/>
      <c r="HEC209" s="64"/>
      <c r="HED209" s="64"/>
      <c r="HEE209" s="64"/>
      <c r="HEF209" s="64"/>
      <c r="HEG209" s="64"/>
      <c r="HEH209" s="64"/>
      <c r="HEI209" s="64"/>
      <c r="HEJ209" s="64"/>
      <c r="HEK209" s="64"/>
      <c r="HEL209" s="64"/>
      <c r="HEM209" s="64"/>
      <c r="HEN209" s="64"/>
      <c r="HEO209" s="64"/>
      <c r="HEP209" s="64"/>
      <c r="HEQ209" s="64"/>
      <c r="HER209" s="64"/>
      <c r="HES209" s="64"/>
      <c r="HET209" s="64"/>
      <c r="HEU209" s="64"/>
      <c r="HEV209" s="64"/>
      <c r="HEW209" s="64"/>
      <c r="HEX209" s="64"/>
      <c r="HEY209" s="64"/>
      <c r="HEZ209" s="64"/>
      <c r="HFA209" s="64"/>
      <c r="HFB209" s="64"/>
      <c r="HFC209" s="64"/>
      <c r="HFD209" s="64"/>
      <c r="HFE209" s="64"/>
      <c r="HFF209" s="64"/>
      <c r="HFG209" s="64"/>
      <c r="HFH209" s="64"/>
      <c r="HFI209" s="64"/>
      <c r="HFJ209" s="64"/>
      <c r="HFK209" s="64"/>
      <c r="HFL209" s="64"/>
      <c r="HFM209" s="64"/>
      <c r="HFN209" s="64"/>
      <c r="HFO209" s="64"/>
      <c r="HFP209" s="64"/>
      <c r="HFQ209" s="64"/>
      <c r="HFR209" s="64"/>
      <c r="HFS209" s="64"/>
      <c r="HFT209" s="64"/>
      <c r="HFU209" s="64"/>
      <c r="HFV209" s="64"/>
      <c r="HFW209" s="64"/>
      <c r="HFX209" s="64"/>
      <c r="HFY209" s="64"/>
      <c r="HFZ209" s="64"/>
      <c r="HGA209" s="64"/>
      <c r="HGB209" s="64"/>
      <c r="HGC209" s="64"/>
      <c r="HGD209" s="64"/>
      <c r="HGE209" s="64"/>
      <c r="HGF209" s="64"/>
      <c r="HGG209" s="64"/>
      <c r="HGH209" s="64"/>
      <c r="HGI209" s="64"/>
      <c r="HGJ209" s="64"/>
      <c r="HGK209" s="64"/>
      <c r="HGL209" s="64"/>
      <c r="HGM209" s="64"/>
      <c r="HGN209" s="64"/>
      <c r="HGO209" s="64"/>
      <c r="HGP209" s="64"/>
      <c r="HGQ209" s="64"/>
      <c r="HGR209" s="64"/>
      <c r="HGS209" s="64"/>
      <c r="HGT209" s="64"/>
      <c r="HGU209" s="64"/>
      <c r="HGV209" s="64"/>
      <c r="HGW209" s="64"/>
      <c r="HGX209" s="64"/>
      <c r="HGY209" s="64"/>
      <c r="HGZ209" s="64"/>
      <c r="HHA209" s="64"/>
      <c r="HHB209" s="64"/>
      <c r="HHC209" s="64"/>
      <c r="HHD209" s="64"/>
      <c r="HHE209" s="64"/>
      <c r="HHF209" s="64"/>
      <c r="HHG209" s="64"/>
      <c r="HHH209" s="64"/>
      <c r="HHI209" s="64"/>
      <c r="HHJ209" s="64"/>
      <c r="HHK209" s="64"/>
      <c r="HHL209" s="64"/>
      <c r="HHM209" s="64"/>
      <c r="HHN209" s="64"/>
      <c r="HHO209" s="64"/>
      <c r="HHP209" s="64"/>
      <c r="HHR209" s="64"/>
      <c r="HHT209" s="64"/>
      <c r="HHU209" s="64"/>
      <c r="HHV209" s="64"/>
      <c r="HHW209" s="64"/>
      <c r="HHX209" s="64"/>
      <c r="HHY209" s="64"/>
      <c r="HHZ209" s="64"/>
      <c r="HIA209" s="64"/>
      <c r="HIF209" s="64"/>
      <c r="HIG209" s="64"/>
      <c r="HIH209" s="64"/>
      <c r="HII209" s="64"/>
      <c r="HIJ209" s="64"/>
      <c r="HIK209" s="64"/>
      <c r="HIL209" s="64"/>
      <c r="HIM209" s="64"/>
      <c r="HIN209" s="64"/>
      <c r="HIO209" s="64"/>
      <c r="HIP209" s="64"/>
      <c r="HIQ209" s="64"/>
      <c r="HIR209" s="64"/>
      <c r="HIS209" s="64"/>
      <c r="HIT209" s="64"/>
      <c r="HIU209" s="64"/>
      <c r="HIV209" s="64"/>
      <c r="HIW209" s="64"/>
      <c r="HIX209" s="64"/>
      <c r="HIY209" s="64"/>
      <c r="HIZ209" s="64"/>
      <c r="HJA209" s="64"/>
      <c r="HJB209" s="64"/>
      <c r="HJC209" s="64"/>
      <c r="HJD209" s="64"/>
      <c r="HJE209" s="64"/>
      <c r="HJF209" s="64"/>
      <c r="HJG209" s="64"/>
      <c r="HJH209" s="64"/>
      <c r="HJI209" s="64"/>
      <c r="HJJ209" s="64"/>
      <c r="HJK209" s="64"/>
      <c r="HJL209" s="64"/>
      <c r="HJM209" s="64"/>
      <c r="HJN209" s="64"/>
      <c r="HJO209" s="64"/>
      <c r="HJP209" s="64"/>
      <c r="HJQ209" s="64"/>
      <c r="HJR209" s="64"/>
      <c r="HJS209" s="64"/>
      <c r="HJT209" s="64"/>
      <c r="HJU209" s="64"/>
      <c r="HJV209" s="64"/>
      <c r="HJW209" s="64"/>
      <c r="HJX209" s="64"/>
      <c r="HJY209" s="64"/>
      <c r="HJZ209" s="64"/>
      <c r="HKA209" s="64"/>
      <c r="HKB209" s="64"/>
      <c r="HKC209" s="64"/>
      <c r="HKD209" s="64"/>
      <c r="HKE209" s="64"/>
      <c r="HKF209" s="64"/>
      <c r="HKG209" s="64"/>
      <c r="HKH209" s="64"/>
      <c r="HKI209" s="64"/>
      <c r="HKJ209" s="64"/>
      <c r="HKK209" s="64"/>
      <c r="HKL209" s="64"/>
      <c r="HKM209" s="64"/>
      <c r="HKN209" s="64"/>
      <c r="HKO209" s="64"/>
      <c r="HKP209" s="64"/>
      <c r="HKQ209" s="64"/>
      <c r="HKR209" s="64"/>
      <c r="HKS209" s="64"/>
      <c r="HKT209" s="64"/>
      <c r="HKU209" s="64"/>
      <c r="HKV209" s="64"/>
      <c r="HKW209" s="64"/>
      <c r="HKX209" s="64"/>
      <c r="HKY209" s="64"/>
      <c r="HKZ209" s="64"/>
      <c r="HLA209" s="64"/>
      <c r="HLB209" s="64"/>
      <c r="HLC209" s="64"/>
      <c r="HLD209" s="64"/>
      <c r="HLE209" s="64"/>
      <c r="HLF209" s="64"/>
      <c r="HLG209" s="64"/>
      <c r="HLH209" s="64"/>
      <c r="HLI209" s="64"/>
      <c r="HLJ209" s="64"/>
      <c r="HLK209" s="64"/>
      <c r="HLL209" s="64"/>
      <c r="HLM209" s="64"/>
      <c r="HLN209" s="64"/>
      <c r="HLO209" s="64"/>
      <c r="HLP209" s="64"/>
      <c r="HLQ209" s="64"/>
      <c r="HLR209" s="64"/>
      <c r="HLS209" s="64"/>
      <c r="HLT209" s="64"/>
      <c r="HLU209" s="64"/>
      <c r="HLV209" s="64"/>
      <c r="HLW209" s="64"/>
      <c r="HLX209" s="64"/>
      <c r="HLY209" s="64"/>
      <c r="HLZ209" s="64"/>
      <c r="HMA209" s="64"/>
      <c r="HMB209" s="64"/>
      <c r="HMC209" s="64"/>
      <c r="HMD209" s="64"/>
      <c r="HME209" s="64"/>
      <c r="HMF209" s="64"/>
      <c r="HMG209" s="64"/>
      <c r="HMH209" s="64"/>
      <c r="HMI209" s="64"/>
      <c r="HMJ209" s="64"/>
      <c r="HMK209" s="64"/>
      <c r="HML209" s="64"/>
      <c r="HMM209" s="64"/>
      <c r="HMN209" s="64"/>
      <c r="HMO209" s="64"/>
      <c r="HMP209" s="64"/>
      <c r="HMQ209" s="64"/>
      <c r="HMR209" s="64"/>
      <c r="HMS209" s="64"/>
      <c r="HMT209" s="64"/>
      <c r="HMU209" s="64"/>
      <c r="HMV209" s="64"/>
      <c r="HMW209" s="64"/>
      <c r="HMX209" s="64"/>
      <c r="HMY209" s="64"/>
      <c r="HMZ209" s="64"/>
      <c r="HNA209" s="64"/>
      <c r="HNB209" s="64"/>
      <c r="HNC209" s="64"/>
      <c r="HND209" s="64"/>
      <c r="HNE209" s="64"/>
      <c r="HNF209" s="64"/>
      <c r="HNG209" s="64"/>
      <c r="HNH209" s="64"/>
      <c r="HNI209" s="64"/>
      <c r="HNJ209" s="64"/>
      <c r="HNK209" s="64"/>
      <c r="HNL209" s="64"/>
      <c r="HNM209" s="64"/>
      <c r="HNN209" s="64"/>
      <c r="HNO209" s="64"/>
      <c r="HNP209" s="64"/>
      <c r="HNQ209" s="64"/>
      <c r="HNR209" s="64"/>
      <c r="HNS209" s="64"/>
      <c r="HNT209" s="64"/>
      <c r="HNU209" s="64"/>
      <c r="HNV209" s="64"/>
      <c r="HNW209" s="64"/>
      <c r="HNX209" s="64"/>
      <c r="HNY209" s="64"/>
      <c r="HNZ209" s="64"/>
      <c r="HOA209" s="64"/>
      <c r="HOB209" s="64"/>
      <c r="HOC209" s="64"/>
      <c r="HOD209" s="64"/>
      <c r="HOE209" s="64"/>
      <c r="HOF209" s="64"/>
      <c r="HOG209" s="64"/>
      <c r="HOH209" s="64"/>
      <c r="HOI209" s="64"/>
      <c r="HOJ209" s="64"/>
      <c r="HOK209" s="64"/>
      <c r="HOL209" s="64"/>
      <c r="HOM209" s="64"/>
      <c r="HON209" s="64"/>
      <c r="HOO209" s="64"/>
      <c r="HOP209" s="64"/>
      <c r="HOQ209" s="64"/>
      <c r="HOR209" s="64"/>
      <c r="HOS209" s="64"/>
      <c r="HOT209" s="64"/>
      <c r="HOU209" s="64"/>
      <c r="HOV209" s="64"/>
      <c r="HOW209" s="64"/>
      <c r="HOX209" s="64"/>
      <c r="HOY209" s="64"/>
      <c r="HOZ209" s="64"/>
      <c r="HPA209" s="64"/>
      <c r="HPB209" s="64"/>
      <c r="HPC209" s="64"/>
      <c r="HPD209" s="64"/>
      <c r="HPE209" s="64"/>
      <c r="HPF209" s="64"/>
      <c r="HPG209" s="64"/>
      <c r="HPH209" s="64"/>
      <c r="HPI209" s="64"/>
      <c r="HPJ209" s="64"/>
      <c r="HPK209" s="64"/>
      <c r="HPL209" s="64"/>
      <c r="HPM209" s="64"/>
      <c r="HPN209" s="64"/>
      <c r="HPO209" s="64"/>
      <c r="HPP209" s="64"/>
      <c r="HPQ209" s="64"/>
      <c r="HPR209" s="64"/>
      <c r="HPS209" s="64"/>
      <c r="HPT209" s="64"/>
      <c r="HPU209" s="64"/>
      <c r="HPV209" s="64"/>
      <c r="HPW209" s="64"/>
      <c r="HPX209" s="64"/>
      <c r="HPY209" s="64"/>
      <c r="HPZ209" s="64"/>
      <c r="HQA209" s="64"/>
      <c r="HQB209" s="64"/>
      <c r="HQC209" s="64"/>
      <c r="HQD209" s="64"/>
      <c r="HQE209" s="64"/>
      <c r="HQF209" s="64"/>
      <c r="HQG209" s="64"/>
      <c r="HQH209" s="64"/>
      <c r="HQI209" s="64"/>
      <c r="HQJ209" s="64"/>
      <c r="HQK209" s="64"/>
      <c r="HQL209" s="64"/>
      <c r="HQM209" s="64"/>
      <c r="HQN209" s="64"/>
      <c r="HQO209" s="64"/>
      <c r="HQP209" s="64"/>
      <c r="HQQ209" s="64"/>
      <c r="HQR209" s="64"/>
      <c r="HQS209" s="64"/>
      <c r="HQT209" s="64"/>
      <c r="HQU209" s="64"/>
      <c r="HQV209" s="64"/>
      <c r="HQW209" s="64"/>
      <c r="HQX209" s="64"/>
      <c r="HQY209" s="64"/>
      <c r="HQZ209" s="64"/>
      <c r="HRA209" s="64"/>
      <c r="HRB209" s="64"/>
      <c r="HRC209" s="64"/>
      <c r="HRD209" s="64"/>
      <c r="HRE209" s="64"/>
      <c r="HRF209" s="64"/>
      <c r="HRG209" s="64"/>
      <c r="HRH209" s="64"/>
      <c r="HRI209" s="64"/>
      <c r="HRJ209" s="64"/>
      <c r="HRK209" s="64"/>
      <c r="HRL209" s="64"/>
      <c r="HRN209" s="64"/>
      <c r="HRP209" s="64"/>
      <c r="HRQ209" s="64"/>
      <c r="HRR209" s="64"/>
      <c r="HRS209" s="64"/>
      <c r="HRT209" s="64"/>
      <c r="HRU209" s="64"/>
      <c r="HRV209" s="64"/>
      <c r="HRW209" s="64"/>
      <c r="HSB209" s="64"/>
      <c r="HSC209" s="64"/>
      <c r="HSD209" s="64"/>
      <c r="HSE209" s="64"/>
      <c r="HSF209" s="64"/>
      <c r="HSG209" s="64"/>
      <c r="HSH209" s="64"/>
      <c r="HSI209" s="64"/>
      <c r="HSJ209" s="64"/>
      <c r="HSK209" s="64"/>
      <c r="HSL209" s="64"/>
      <c r="HSM209" s="64"/>
      <c r="HSN209" s="64"/>
      <c r="HSO209" s="64"/>
      <c r="HSP209" s="64"/>
      <c r="HSQ209" s="64"/>
      <c r="HSR209" s="64"/>
      <c r="HSS209" s="64"/>
      <c r="HST209" s="64"/>
      <c r="HSU209" s="64"/>
      <c r="HSV209" s="64"/>
      <c r="HSW209" s="64"/>
      <c r="HSX209" s="64"/>
      <c r="HSY209" s="64"/>
      <c r="HSZ209" s="64"/>
      <c r="HTA209" s="64"/>
      <c r="HTB209" s="64"/>
      <c r="HTC209" s="64"/>
      <c r="HTD209" s="64"/>
      <c r="HTE209" s="64"/>
      <c r="HTF209" s="64"/>
      <c r="HTG209" s="64"/>
      <c r="HTH209" s="64"/>
      <c r="HTI209" s="64"/>
      <c r="HTJ209" s="64"/>
      <c r="HTK209" s="64"/>
      <c r="HTL209" s="64"/>
      <c r="HTM209" s="64"/>
      <c r="HTN209" s="64"/>
      <c r="HTO209" s="64"/>
      <c r="HTP209" s="64"/>
      <c r="HTQ209" s="64"/>
      <c r="HTR209" s="64"/>
      <c r="HTS209" s="64"/>
      <c r="HTT209" s="64"/>
      <c r="HTU209" s="64"/>
      <c r="HTV209" s="64"/>
      <c r="HTW209" s="64"/>
      <c r="HTX209" s="64"/>
      <c r="HTY209" s="64"/>
      <c r="HTZ209" s="64"/>
      <c r="HUA209" s="64"/>
      <c r="HUB209" s="64"/>
      <c r="HUC209" s="64"/>
      <c r="HUD209" s="64"/>
      <c r="HUE209" s="64"/>
      <c r="HUF209" s="64"/>
      <c r="HUG209" s="64"/>
      <c r="HUH209" s="64"/>
      <c r="HUI209" s="64"/>
      <c r="HUJ209" s="64"/>
      <c r="HUK209" s="64"/>
      <c r="HUL209" s="64"/>
      <c r="HUM209" s="64"/>
      <c r="HUN209" s="64"/>
      <c r="HUO209" s="64"/>
      <c r="HUP209" s="64"/>
      <c r="HUQ209" s="64"/>
      <c r="HUR209" s="64"/>
      <c r="HUS209" s="64"/>
      <c r="HUT209" s="64"/>
      <c r="HUU209" s="64"/>
      <c r="HUV209" s="64"/>
      <c r="HUW209" s="64"/>
      <c r="HUX209" s="64"/>
      <c r="HUY209" s="64"/>
      <c r="HUZ209" s="64"/>
      <c r="HVA209" s="64"/>
      <c r="HVB209" s="64"/>
      <c r="HVC209" s="64"/>
      <c r="HVD209" s="64"/>
      <c r="HVE209" s="64"/>
      <c r="HVF209" s="64"/>
      <c r="HVG209" s="64"/>
      <c r="HVH209" s="64"/>
      <c r="HVI209" s="64"/>
      <c r="HVJ209" s="64"/>
      <c r="HVK209" s="64"/>
      <c r="HVL209" s="64"/>
      <c r="HVM209" s="64"/>
      <c r="HVN209" s="64"/>
      <c r="HVO209" s="64"/>
      <c r="HVP209" s="64"/>
      <c r="HVQ209" s="64"/>
      <c r="HVR209" s="64"/>
      <c r="HVS209" s="64"/>
      <c r="HVT209" s="64"/>
      <c r="HVU209" s="64"/>
      <c r="HVV209" s="64"/>
      <c r="HVW209" s="64"/>
      <c r="HVX209" s="64"/>
      <c r="HVY209" s="64"/>
      <c r="HVZ209" s="64"/>
      <c r="HWA209" s="64"/>
      <c r="HWB209" s="64"/>
      <c r="HWC209" s="64"/>
      <c r="HWD209" s="64"/>
      <c r="HWE209" s="64"/>
      <c r="HWF209" s="64"/>
      <c r="HWG209" s="64"/>
      <c r="HWH209" s="64"/>
      <c r="HWI209" s="64"/>
      <c r="HWJ209" s="64"/>
      <c r="HWK209" s="64"/>
      <c r="HWL209" s="64"/>
      <c r="HWM209" s="64"/>
      <c r="HWN209" s="64"/>
      <c r="HWO209" s="64"/>
      <c r="HWP209" s="64"/>
      <c r="HWQ209" s="64"/>
      <c r="HWR209" s="64"/>
      <c r="HWS209" s="64"/>
      <c r="HWT209" s="64"/>
      <c r="HWU209" s="64"/>
      <c r="HWV209" s="64"/>
      <c r="HWW209" s="64"/>
      <c r="HWX209" s="64"/>
      <c r="HWY209" s="64"/>
      <c r="HWZ209" s="64"/>
      <c r="HXA209" s="64"/>
      <c r="HXB209" s="64"/>
      <c r="HXC209" s="64"/>
      <c r="HXD209" s="64"/>
      <c r="HXE209" s="64"/>
      <c r="HXF209" s="64"/>
      <c r="HXG209" s="64"/>
      <c r="HXH209" s="64"/>
      <c r="HXI209" s="64"/>
      <c r="HXJ209" s="64"/>
      <c r="HXK209" s="64"/>
      <c r="HXL209" s="64"/>
      <c r="HXM209" s="64"/>
      <c r="HXN209" s="64"/>
      <c r="HXO209" s="64"/>
      <c r="HXP209" s="64"/>
      <c r="HXQ209" s="64"/>
      <c r="HXR209" s="64"/>
      <c r="HXS209" s="64"/>
      <c r="HXT209" s="64"/>
      <c r="HXU209" s="64"/>
      <c r="HXV209" s="64"/>
      <c r="HXW209" s="64"/>
      <c r="HXX209" s="64"/>
      <c r="HXY209" s="64"/>
      <c r="HXZ209" s="64"/>
      <c r="HYA209" s="64"/>
      <c r="HYB209" s="64"/>
      <c r="HYC209" s="64"/>
      <c r="HYD209" s="64"/>
      <c r="HYE209" s="64"/>
      <c r="HYF209" s="64"/>
      <c r="HYG209" s="64"/>
      <c r="HYH209" s="64"/>
      <c r="HYI209" s="64"/>
      <c r="HYJ209" s="64"/>
      <c r="HYK209" s="64"/>
      <c r="HYL209" s="64"/>
      <c r="HYM209" s="64"/>
      <c r="HYN209" s="64"/>
      <c r="HYO209" s="64"/>
      <c r="HYP209" s="64"/>
      <c r="HYQ209" s="64"/>
      <c r="HYR209" s="64"/>
      <c r="HYS209" s="64"/>
      <c r="HYT209" s="64"/>
      <c r="HYU209" s="64"/>
      <c r="HYV209" s="64"/>
      <c r="HYW209" s="64"/>
      <c r="HYX209" s="64"/>
      <c r="HYY209" s="64"/>
      <c r="HYZ209" s="64"/>
      <c r="HZA209" s="64"/>
      <c r="HZB209" s="64"/>
      <c r="HZC209" s="64"/>
      <c r="HZD209" s="64"/>
      <c r="HZE209" s="64"/>
      <c r="HZF209" s="64"/>
      <c r="HZG209" s="64"/>
      <c r="HZH209" s="64"/>
      <c r="HZI209" s="64"/>
      <c r="HZJ209" s="64"/>
      <c r="HZK209" s="64"/>
      <c r="HZL209" s="64"/>
      <c r="HZM209" s="64"/>
      <c r="HZN209" s="64"/>
      <c r="HZO209" s="64"/>
      <c r="HZP209" s="64"/>
      <c r="HZQ209" s="64"/>
      <c r="HZR209" s="64"/>
      <c r="HZS209" s="64"/>
      <c r="HZT209" s="64"/>
      <c r="HZU209" s="64"/>
      <c r="HZV209" s="64"/>
      <c r="HZW209" s="64"/>
      <c r="HZX209" s="64"/>
      <c r="HZY209" s="64"/>
      <c r="HZZ209" s="64"/>
      <c r="IAA209" s="64"/>
      <c r="IAB209" s="64"/>
      <c r="IAC209" s="64"/>
      <c r="IAD209" s="64"/>
      <c r="IAE209" s="64"/>
      <c r="IAF209" s="64"/>
      <c r="IAG209" s="64"/>
      <c r="IAH209" s="64"/>
      <c r="IAI209" s="64"/>
      <c r="IAJ209" s="64"/>
      <c r="IAK209" s="64"/>
      <c r="IAL209" s="64"/>
      <c r="IAM209" s="64"/>
      <c r="IAN209" s="64"/>
      <c r="IAO209" s="64"/>
      <c r="IAP209" s="64"/>
      <c r="IAQ209" s="64"/>
      <c r="IAR209" s="64"/>
      <c r="IAS209" s="64"/>
      <c r="IAT209" s="64"/>
      <c r="IAU209" s="64"/>
      <c r="IAV209" s="64"/>
      <c r="IAW209" s="64"/>
      <c r="IAX209" s="64"/>
      <c r="IAY209" s="64"/>
      <c r="IAZ209" s="64"/>
      <c r="IBA209" s="64"/>
      <c r="IBB209" s="64"/>
      <c r="IBC209" s="64"/>
      <c r="IBD209" s="64"/>
      <c r="IBE209" s="64"/>
      <c r="IBF209" s="64"/>
      <c r="IBG209" s="64"/>
      <c r="IBH209" s="64"/>
      <c r="IBJ209" s="64"/>
      <c r="IBL209" s="64"/>
      <c r="IBM209" s="64"/>
      <c r="IBN209" s="64"/>
      <c r="IBO209" s="64"/>
      <c r="IBP209" s="64"/>
      <c r="IBQ209" s="64"/>
      <c r="IBR209" s="64"/>
      <c r="IBS209" s="64"/>
      <c r="IBX209" s="64"/>
      <c r="IBY209" s="64"/>
      <c r="IBZ209" s="64"/>
      <c r="ICA209" s="64"/>
      <c r="ICB209" s="64"/>
      <c r="ICC209" s="64"/>
      <c r="ICD209" s="64"/>
      <c r="ICE209" s="64"/>
      <c r="ICF209" s="64"/>
      <c r="ICG209" s="64"/>
      <c r="ICH209" s="64"/>
      <c r="ICI209" s="64"/>
      <c r="ICJ209" s="64"/>
      <c r="ICK209" s="64"/>
      <c r="ICL209" s="64"/>
      <c r="ICM209" s="64"/>
      <c r="ICN209" s="64"/>
      <c r="ICO209" s="64"/>
      <c r="ICP209" s="64"/>
      <c r="ICQ209" s="64"/>
      <c r="ICR209" s="64"/>
      <c r="ICS209" s="64"/>
      <c r="ICT209" s="64"/>
      <c r="ICU209" s="64"/>
      <c r="ICV209" s="64"/>
      <c r="ICW209" s="64"/>
      <c r="ICX209" s="64"/>
      <c r="ICY209" s="64"/>
      <c r="ICZ209" s="64"/>
      <c r="IDA209" s="64"/>
      <c r="IDB209" s="64"/>
      <c r="IDC209" s="64"/>
      <c r="IDD209" s="64"/>
      <c r="IDE209" s="64"/>
      <c r="IDF209" s="64"/>
      <c r="IDG209" s="64"/>
      <c r="IDH209" s="64"/>
      <c r="IDI209" s="64"/>
      <c r="IDJ209" s="64"/>
      <c r="IDK209" s="64"/>
      <c r="IDL209" s="64"/>
      <c r="IDM209" s="64"/>
      <c r="IDN209" s="64"/>
      <c r="IDO209" s="64"/>
      <c r="IDP209" s="64"/>
      <c r="IDQ209" s="64"/>
      <c r="IDR209" s="64"/>
      <c r="IDS209" s="64"/>
      <c r="IDT209" s="64"/>
      <c r="IDU209" s="64"/>
      <c r="IDV209" s="64"/>
      <c r="IDW209" s="64"/>
      <c r="IDX209" s="64"/>
      <c r="IDY209" s="64"/>
      <c r="IDZ209" s="64"/>
      <c r="IEA209" s="64"/>
      <c r="IEB209" s="64"/>
      <c r="IEC209" s="64"/>
      <c r="IED209" s="64"/>
      <c r="IEE209" s="64"/>
      <c r="IEF209" s="64"/>
      <c r="IEG209" s="64"/>
      <c r="IEH209" s="64"/>
      <c r="IEI209" s="64"/>
      <c r="IEJ209" s="64"/>
      <c r="IEK209" s="64"/>
      <c r="IEL209" s="64"/>
      <c r="IEM209" s="64"/>
      <c r="IEN209" s="64"/>
      <c r="IEO209" s="64"/>
      <c r="IEP209" s="64"/>
      <c r="IEQ209" s="64"/>
      <c r="IER209" s="64"/>
      <c r="IES209" s="64"/>
      <c r="IET209" s="64"/>
      <c r="IEU209" s="64"/>
      <c r="IEV209" s="64"/>
      <c r="IEW209" s="64"/>
      <c r="IEX209" s="64"/>
      <c r="IEY209" s="64"/>
      <c r="IEZ209" s="64"/>
      <c r="IFA209" s="64"/>
      <c r="IFB209" s="64"/>
      <c r="IFC209" s="64"/>
      <c r="IFD209" s="64"/>
      <c r="IFE209" s="64"/>
      <c r="IFF209" s="64"/>
      <c r="IFG209" s="64"/>
      <c r="IFH209" s="64"/>
      <c r="IFI209" s="64"/>
      <c r="IFJ209" s="64"/>
      <c r="IFK209" s="64"/>
      <c r="IFL209" s="64"/>
      <c r="IFM209" s="64"/>
      <c r="IFN209" s="64"/>
      <c r="IFO209" s="64"/>
      <c r="IFP209" s="64"/>
      <c r="IFQ209" s="64"/>
      <c r="IFR209" s="64"/>
      <c r="IFS209" s="64"/>
      <c r="IFT209" s="64"/>
      <c r="IFU209" s="64"/>
      <c r="IFV209" s="64"/>
      <c r="IFW209" s="64"/>
      <c r="IFX209" s="64"/>
      <c r="IFY209" s="64"/>
      <c r="IFZ209" s="64"/>
      <c r="IGA209" s="64"/>
      <c r="IGB209" s="64"/>
      <c r="IGC209" s="64"/>
      <c r="IGD209" s="64"/>
      <c r="IGE209" s="64"/>
      <c r="IGF209" s="64"/>
      <c r="IGG209" s="64"/>
      <c r="IGH209" s="64"/>
      <c r="IGI209" s="64"/>
      <c r="IGJ209" s="64"/>
      <c r="IGK209" s="64"/>
      <c r="IGL209" s="64"/>
      <c r="IGM209" s="64"/>
      <c r="IGN209" s="64"/>
      <c r="IGO209" s="64"/>
      <c r="IGP209" s="64"/>
      <c r="IGQ209" s="64"/>
      <c r="IGR209" s="64"/>
      <c r="IGS209" s="64"/>
      <c r="IGT209" s="64"/>
      <c r="IGU209" s="64"/>
      <c r="IGV209" s="64"/>
      <c r="IGW209" s="64"/>
      <c r="IGX209" s="64"/>
      <c r="IGY209" s="64"/>
      <c r="IGZ209" s="64"/>
      <c r="IHA209" s="64"/>
      <c r="IHB209" s="64"/>
      <c r="IHC209" s="64"/>
      <c r="IHD209" s="64"/>
      <c r="IHE209" s="64"/>
      <c r="IHF209" s="64"/>
      <c r="IHG209" s="64"/>
      <c r="IHH209" s="64"/>
      <c r="IHI209" s="64"/>
      <c r="IHJ209" s="64"/>
      <c r="IHK209" s="64"/>
      <c r="IHL209" s="64"/>
      <c r="IHM209" s="64"/>
      <c r="IHN209" s="64"/>
      <c r="IHO209" s="64"/>
      <c r="IHP209" s="64"/>
      <c r="IHQ209" s="64"/>
      <c r="IHR209" s="64"/>
      <c r="IHS209" s="64"/>
      <c r="IHT209" s="64"/>
      <c r="IHU209" s="64"/>
      <c r="IHV209" s="64"/>
      <c r="IHW209" s="64"/>
      <c r="IHX209" s="64"/>
      <c r="IHY209" s="64"/>
      <c r="IHZ209" s="64"/>
      <c r="IIA209" s="64"/>
      <c r="IIB209" s="64"/>
      <c r="IIC209" s="64"/>
      <c r="IID209" s="64"/>
      <c r="IIE209" s="64"/>
      <c r="IIF209" s="64"/>
      <c r="IIG209" s="64"/>
      <c r="IIH209" s="64"/>
      <c r="III209" s="64"/>
      <c r="IIJ209" s="64"/>
      <c r="IIK209" s="64"/>
      <c r="IIL209" s="64"/>
      <c r="IIM209" s="64"/>
      <c r="IIN209" s="64"/>
      <c r="IIO209" s="64"/>
      <c r="IIP209" s="64"/>
      <c r="IIQ209" s="64"/>
      <c r="IIR209" s="64"/>
      <c r="IIS209" s="64"/>
      <c r="IIT209" s="64"/>
      <c r="IIU209" s="64"/>
      <c r="IIV209" s="64"/>
      <c r="IIW209" s="64"/>
      <c r="IIX209" s="64"/>
      <c r="IIY209" s="64"/>
      <c r="IIZ209" s="64"/>
      <c r="IJA209" s="64"/>
      <c r="IJB209" s="64"/>
      <c r="IJC209" s="64"/>
      <c r="IJD209" s="64"/>
      <c r="IJE209" s="64"/>
      <c r="IJF209" s="64"/>
      <c r="IJG209" s="64"/>
      <c r="IJH209" s="64"/>
      <c r="IJI209" s="64"/>
      <c r="IJJ209" s="64"/>
      <c r="IJK209" s="64"/>
      <c r="IJL209" s="64"/>
      <c r="IJM209" s="64"/>
      <c r="IJN209" s="64"/>
      <c r="IJO209" s="64"/>
      <c r="IJP209" s="64"/>
      <c r="IJQ209" s="64"/>
      <c r="IJR209" s="64"/>
      <c r="IJS209" s="64"/>
      <c r="IJT209" s="64"/>
      <c r="IJU209" s="64"/>
      <c r="IJV209" s="64"/>
      <c r="IJW209" s="64"/>
      <c r="IJX209" s="64"/>
      <c r="IJY209" s="64"/>
      <c r="IJZ209" s="64"/>
      <c r="IKA209" s="64"/>
      <c r="IKB209" s="64"/>
      <c r="IKC209" s="64"/>
      <c r="IKD209" s="64"/>
      <c r="IKE209" s="64"/>
      <c r="IKF209" s="64"/>
      <c r="IKG209" s="64"/>
      <c r="IKH209" s="64"/>
      <c r="IKI209" s="64"/>
      <c r="IKJ209" s="64"/>
      <c r="IKK209" s="64"/>
      <c r="IKL209" s="64"/>
      <c r="IKM209" s="64"/>
      <c r="IKN209" s="64"/>
      <c r="IKO209" s="64"/>
      <c r="IKP209" s="64"/>
      <c r="IKQ209" s="64"/>
      <c r="IKR209" s="64"/>
      <c r="IKS209" s="64"/>
      <c r="IKT209" s="64"/>
      <c r="IKU209" s="64"/>
      <c r="IKV209" s="64"/>
      <c r="IKW209" s="64"/>
      <c r="IKX209" s="64"/>
      <c r="IKY209" s="64"/>
      <c r="IKZ209" s="64"/>
      <c r="ILA209" s="64"/>
      <c r="ILB209" s="64"/>
      <c r="ILC209" s="64"/>
      <c r="ILD209" s="64"/>
      <c r="ILF209" s="64"/>
      <c r="ILH209" s="64"/>
      <c r="ILI209" s="64"/>
      <c r="ILJ209" s="64"/>
      <c r="ILK209" s="64"/>
      <c r="ILL209" s="64"/>
      <c r="ILM209" s="64"/>
      <c r="ILN209" s="64"/>
      <c r="ILO209" s="64"/>
      <c r="ILT209" s="64"/>
      <c r="ILU209" s="64"/>
      <c r="ILV209" s="64"/>
      <c r="ILW209" s="64"/>
      <c r="ILX209" s="64"/>
      <c r="ILY209" s="64"/>
      <c r="ILZ209" s="64"/>
      <c r="IMA209" s="64"/>
      <c r="IMB209" s="64"/>
      <c r="IMC209" s="64"/>
      <c r="IMD209" s="64"/>
      <c r="IME209" s="64"/>
      <c r="IMF209" s="64"/>
      <c r="IMG209" s="64"/>
      <c r="IMH209" s="64"/>
      <c r="IMI209" s="64"/>
      <c r="IMJ209" s="64"/>
      <c r="IMK209" s="64"/>
      <c r="IML209" s="64"/>
      <c r="IMM209" s="64"/>
      <c r="IMN209" s="64"/>
      <c r="IMO209" s="64"/>
      <c r="IMP209" s="64"/>
      <c r="IMQ209" s="64"/>
      <c r="IMR209" s="64"/>
      <c r="IMS209" s="64"/>
      <c r="IMT209" s="64"/>
      <c r="IMU209" s="64"/>
      <c r="IMV209" s="64"/>
      <c r="IMW209" s="64"/>
      <c r="IMX209" s="64"/>
      <c r="IMY209" s="64"/>
      <c r="IMZ209" s="64"/>
      <c r="INA209" s="64"/>
      <c r="INB209" s="64"/>
      <c r="INC209" s="64"/>
      <c r="IND209" s="64"/>
      <c r="INE209" s="64"/>
      <c r="INF209" s="64"/>
      <c r="ING209" s="64"/>
      <c r="INH209" s="64"/>
      <c r="INI209" s="64"/>
      <c r="INJ209" s="64"/>
      <c r="INK209" s="64"/>
      <c r="INL209" s="64"/>
      <c r="INM209" s="64"/>
      <c r="INN209" s="64"/>
      <c r="INO209" s="64"/>
      <c r="INP209" s="64"/>
      <c r="INQ209" s="64"/>
      <c r="INR209" s="64"/>
      <c r="INS209" s="64"/>
      <c r="INT209" s="64"/>
      <c r="INU209" s="64"/>
      <c r="INV209" s="64"/>
      <c r="INW209" s="64"/>
      <c r="INX209" s="64"/>
      <c r="INY209" s="64"/>
      <c r="INZ209" s="64"/>
      <c r="IOA209" s="64"/>
      <c r="IOB209" s="64"/>
      <c r="IOC209" s="64"/>
      <c r="IOD209" s="64"/>
      <c r="IOE209" s="64"/>
      <c r="IOF209" s="64"/>
      <c r="IOG209" s="64"/>
      <c r="IOH209" s="64"/>
      <c r="IOI209" s="64"/>
      <c r="IOJ209" s="64"/>
      <c r="IOK209" s="64"/>
      <c r="IOL209" s="64"/>
      <c r="IOM209" s="64"/>
      <c r="ION209" s="64"/>
      <c r="IOO209" s="64"/>
      <c r="IOP209" s="64"/>
      <c r="IOQ209" s="64"/>
      <c r="IOR209" s="64"/>
      <c r="IOS209" s="64"/>
      <c r="IOT209" s="64"/>
      <c r="IOU209" s="64"/>
      <c r="IOV209" s="64"/>
      <c r="IOW209" s="64"/>
      <c r="IOX209" s="64"/>
      <c r="IOY209" s="64"/>
      <c r="IOZ209" s="64"/>
      <c r="IPA209" s="64"/>
      <c r="IPB209" s="64"/>
      <c r="IPC209" s="64"/>
      <c r="IPD209" s="64"/>
      <c r="IPE209" s="64"/>
      <c r="IPF209" s="64"/>
      <c r="IPG209" s="64"/>
      <c r="IPH209" s="64"/>
      <c r="IPI209" s="64"/>
      <c r="IPJ209" s="64"/>
      <c r="IPK209" s="64"/>
      <c r="IPL209" s="64"/>
      <c r="IPM209" s="64"/>
      <c r="IPN209" s="64"/>
      <c r="IPO209" s="64"/>
      <c r="IPP209" s="64"/>
      <c r="IPQ209" s="64"/>
      <c r="IPR209" s="64"/>
      <c r="IPS209" s="64"/>
      <c r="IPT209" s="64"/>
      <c r="IPU209" s="64"/>
      <c r="IPV209" s="64"/>
      <c r="IPW209" s="64"/>
      <c r="IPX209" s="64"/>
      <c r="IPY209" s="64"/>
      <c r="IPZ209" s="64"/>
      <c r="IQA209" s="64"/>
      <c r="IQB209" s="64"/>
      <c r="IQC209" s="64"/>
      <c r="IQD209" s="64"/>
      <c r="IQE209" s="64"/>
      <c r="IQF209" s="64"/>
      <c r="IQG209" s="64"/>
      <c r="IQH209" s="64"/>
      <c r="IQI209" s="64"/>
      <c r="IQJ209" s="64"/>
      <c r="IQK209" s="64"/>
      <c r="IQL209" s="64"/>
      <c r="IQM209" s="64"/>
      <c r="IQN209" s="64"/>
      <c r="IQO209" s="64"/>
      <c r="IQP209" s="64"/>
      <c r="IQQ209" s="64"/>
      <c r="IQR209" s="64"/>
      <c r="IQS209" s="64"/>
      <c r="IQT209" s="64"/>
      <c r="IQU209" s="64"/>
      <c r="IQV209" s="64"/>
      <c r="IQW209" s="64"/>
      <c r="IQX209" s="64"/>
      <c r="IQY209" s="64"/>
      <c r="IQZ209" s="64"/>
      <c r="IRA209" s="64"/>
      <c r="IRB209" s="64"/>
      <c r="IRC209" s="64"/>
      <c r="IRD209" s="64"/>
      <c r="IRE209" s="64"/>
      <c r="IRF209" s="64"/>
      <c r="IRG209" s="64"/>
      <c r="IRH209" s="64"/>
      <c r="IRI209" s="64"/>
      <c r="IRJ209" s="64"/>
      <c r="IRK209" s="64"/>
      <c r="IRL209" s="64"/>
      <c r="IRM209" s="64"/>
      <c r="IRN209" s="64"/>
      <c r="IRO209" s="64"/>
      <c r="IRP209" s="64"/>
      <c r="IRQ209" s="64"/>
      <c r="IRR209" s="64"/>
      <c r="IRS209" s="64"/>
      <c r="IRT209" s="64"/>
      <c r="IRU209" s="64"/>
      <c r="IRV209" s="64"/>
      <c r="IRW209" s="64"/>
      <c r="IRX209" s="64"/>
      <c r="IRY209" s="64"/>
      <c r="IRZ209" s="64"/>
      <c r="ISA209" s="64"/>
      <c r="ISB209" s="64"/>
      <c r="ISC209" s="64"/>
      <c r="ISD209" s="64"/>
      <c r="ISE209" s="64"/>
      <c r="ISF209" s="64"/>
      <c r="ISG209" s="64"/>
      <c r="ISH209" s="64"/>
      <c r="ISI209" s="64"/>
      <c r="ISJ209" s="64"/>
      <c r="ISK209" s="64"/>
      <c r="ISL209" s="64"/>
      <c r="ISM209" s="64"/>
      <c r="ISN209" s="64"/>
      <c r="ISO209" s="64"/>
      <c r="ISP209" s="64"/>
      <c r="ISQ209" s="64"/>
      <c r="ISR209" s="64"/>
      <c r="ISS209" s="64"/>
      <c r="IST209" s="64"/>
      <c r="ISU209" s="64"/>
      <c r="ISV209" s="64"/>
      <c r="ISW209" s="64"/>
      <c r="ISX209" s="64"/>
      <c r="ISY209" s="64"/>
      <c r="ISZ209" s="64"/>
      <c r="ITA209" s="64"/>
      <c r="ITB209" s="64"/>
      <c r="ITC209" s="64"/>
      <c r="ITD209" s="64"/>
      <c r="ITE209" s="64"/>
      <c r="ITF209" s="64"/>
      <c r="ITG209" s="64"/>
      <c r="ITH209" s="64"/>
      <c r="ITI209" s="64"/>
      <c r="ITJ209" s="64"/>
      <c r="ITK209" s="64"/>
      <c r="ITL209" s="64"/>
      <c r="ITM209" s="64"/>
      <c r="ITN209" s="64"/>
      <c r="ITO209" s="64"/>
      <c r="ITP209" s="64"/>
      <c r="ITQ209" s="64"/>
      <c r="ITR209" s="64"/>
      <c r="ITS209" s="64"/>
      <c r="ITT209" s="64"/>
      <c r="ITU209" s="64"/>
      <c r="ITV209" s="64"/>
      <c r="ITW209" s="64"/>
      <c r="ITX209" s="64"/>
      <c r="ITY209" s="64"/>
      <c r="ITZ209" s="64"/>
      <c r="IUA209" s="64"/>
      <c r="IUB209" s="64"/>
      <c r="IUC209" s="64"/>
      <c r="IUD209" s="64"/>
      <c r="IUE209" s="64"/>
      <c r="IUF209" s="64"/>
      <c r="IUG209" s="64"/>
      <c r="IUH209" s="64"/>
      <c r="IUI209" s="64"/>
      <c r="IUJ209" s="64"/>
      <c r="IUK209" s="64"/>
      <c r="IUL209" s="64"/>
      <c r="IUM209" s="64"/>
      <c r="IUN209" s="64"/>
      <c r="IUO209" s="64"/>
      <c r="IUP209" s="64"/>
      <c r="IUQ209" s="64"/>
      <c r="IUR209" s="64"/>
      <c r="IUS209" s="64"/>
      <c r="IUT209" s="64"/>
      <c r="IUU209" s="64"/>
      <c r="IUV209" s="64"/>
      <c r="IUW209" s="64"/>
      <c r="IUX209" s="64"/>
      <c r="IUY209" s="64"/>
      <c r="IUZ209" s="64"/>
      <c r="IVB209" s="64"/>
      <c r="IVD209" s="64"/>
      <c r="IVE209" s="64"/>
      <c r="IVF209" s="64"/>
      <c r="IVG209" s="64"/>
      <c r="IVH209" s="64"/>
      <c r="IVI209" s="64"/>
      <c r="IVJ209" s="64"/>
      <c r="IVK209" s="64"/>
      <c r="IVP209" s="64"/>
      <c r="IVQ209" s="64"/>
      <c r="IVR209" s="64"/>
      <c r="IVS209" s="64"/>
      <c r="IVT209" s="64"/>
      <c r="IVU209" s="64"/>
      <c r="IVV209" s="64"/>
      <c r="IVW209" s="64"/>
      <c r="IVX209" s="64"/>
      <c r="IVY209" s="64"/>
      <c r="IVZ209" s="64"/>
      <c r="IWA209" s="64"/>
      <c r="IWB209" s="64"/>
      <c r="IWC209" s="64"/>
      <c r="IWD209" s="64"/>
      <c r="IWE209" s="64"/>
      <c r="IWF209" s="64"/>
      <c r="IWG209" s="64"/>
      <c r="IWH209" s="64"/>
      <c r="IWI209" s="64"/>
      <c r="IWJ209" s="64"/>
      <c r="IWK209" s="64"/>
      <c r="IWL209" s="64"/>
      <c r="IWM209" s="64"/>
      <c r="IWN209" s="64"/>
      <c r="IWO209" s="64"/>
      <c r="IWP209" s="64"/>
      <c r="IWQ209" s="64"/>
      <c r="IWR209" s="64"/>
      <c r="IWS209" s="64"/>
      <c r="IWT209" s="64"/>
      <c r="IWU209" s="64"/>
      <c r="IWV209" s="64"/>
      <c r="IWW209" s="64"/>
      <c r="IWX209" s="64"/>
      <c r="IWY209" s="64"/>
      <c r="IWZ209" s="64"/>
      <c r="IXA209" s="64"/>
      <c r="IXB209" s="64"/>
      <c r="IXC209" s="64"/>
      <c r="IXD209" s="64"/>
      <c r="IXE209" s="64"/>
      <c r="IXF209" s="64"/>
      <c r="IXG209" s="64"/>
      <c r="IXH209" s="64"/>
      <c r="IXI209" s="64"/>
      <c r="IXJ209" s="64"/>
      <c r="IXK209" s="64"/>
      <c r="IXL209" s="64"/>
      <c r="IXM209" s="64"/>
      <c r="IXN209" s="64"/>
      <c r="IXO209" s="64"/>
      <c r="IXP209" s="64"/>
      <c r="IXQ209" s="64"/>
      <c r="IXR209" s="64"/>
      <c r="IXS209" s="64"/>
      <c r="IXT209" s="64"/>
      <c r="IXU209" s="64"/>
      <c r="IXV209" s="64"/>
      <c r="IXW209" s="64"/>
      <c r="IXX209" s="64"/>
      <c r="IXY209" s="64"/>
      <c r="IXZ209" s="64"/>
      <c r="IYA209" s="64"/>
      <c r="IYB209" s="64"/>
      <c r="IYC209" s="64"/>
      <c r="IYD209" s="64"/>
      <c r="IYE209" s="64"/>
      <c r="IYF209" s="64"/>
      <c r="IYG209" s="64"/>
      <c r="IYH209" s="64"/>
      <c r="IYI209" s="64"/>
      <c r="IYJ209" s="64"/>
      <c r="IYK209" s="64"/>
      <c r="IYL209" s="64"/>
      <c r="IYM209" s="64"/>
      <c r="IYN209" s="64"/>
      <c r="IYO209" s="64"/>
      <c r="IYP209" s="64"/>
      <c r="IYQ209" s="64"/>
      <c r="IYR209" s="64"/>
      <c r="IYS209" s="64"/>
      <c r="IYT209" s="64"/>
      <c r="IYU209" s="64"/>
      <c r="IYV209" s="64"/>
      <c r="IYW209" s="64"/>
      <c r="IYX209" s="64"/>
      <c r="IYY209" s="64"/>
      <c r="IYZ209" s="64"/>
      <c r="IZA209" s="64"/>
      <c r="IZB209" s="64"/>
      <c r="IZC209" s="64"/>
      <c r="IZD209" s="64"/>
      <c r="IZE209" s="64"/>
      <c r="IZF209" s="64"/>
      <c r="IZG209" s="64"/>
      <c r="IZH209" s="64"/>
      <c r="IZI209" s="64"/>
      <c r="IZJ209" s="64"/>
      <c r="IZK209" s="64"/>
      <c r="IZL209" s="64"/>
      <c r="IZM209" s="64"/>
      <c r="IZN209" s="64"/>
      <c r="IZO209" s="64"/>
      <c r="IZP209" s="64"/>
      <c r="IZQ209" s="64"/>
      <c r="IZR209" s="64"/>
      <c r="IZS209" s="64"/>
      <c r="IZT209" s="64"/>
      <c r="IZU209" s="64"/>
      <c r="IZV209" s="64"/>
      <c r="IZW209" s="64"/>
      <c r="IZX209" s="64"/>
      <c r="IZY209" s="64"/>
      <c r="IZZ209" s="64"/>
      <c r="JAA209" s="64"/>
      <c r="JAB209" s="64"/>
      <c r="JAC209" s="64"/>
      <c r="JAD209" s="64"/>
      <c r="JAE209" s="64"/>
      <c r="JAF209" s="64"/>
      <c r="JAG209" s="64"/>
      <c r="JAH209" s="64"/>
      <c r="JAI209" s="64"/>
      <c r="JAJ209" s="64"/>
      <c r="JAK209" s="64"/>
      <c r="JAL209" s="64"/>
      <c r="JAM209" s="64"/>
      <c r="JAN209" s="64"/>
      <c r="JAO209" s="64"/>
      <c r="JAP209" s="64"/>
      <c r="JAQ209" s="64"/>
      <c r="JAR209" s="64"/>
      <c r="JAS209" s="64"/>
      <c r="JAT209" s="64"/>
      <c r="JAU209" s="64"/>
      <c r="JAV209" s="64"/>
      <c r="JAW209" s="64"/>
      <c r="JAX209" s="64"/>
      <c r="JAY209" s="64"/>
      <c r="JAZ209" s="64"/>
      <c r="JBA209" s="64"/>
      <c r="JBB209" s="64"/>
      <c r="JBC209" s="64"/>
      <c r="JBD209" s="64"/>
      <c r="JBE209" s="64"/>
      <c r="JBF209" s="64"/>
      <c r="JBG209" s="64"/>
      <c r="JBH209" s="64"/>
      <c r="JBI209" s="64"/>
      <c r="JBJ209" s="64"/>
      <c r="JBK209" s="64"/>
      <c r="JBL209" s="64"/>
      <c r="JBM209" s="64"/>
      <c r="JBN209" s="64"/>
      <c r="JBO209" s="64"/>
      <c r="JBP209" s="64"/>
      <c r="JBQ209" s="64"/>
      <c r="JBR209" s="64"/>
      <c r="JBS209" s="64"/>
      <c r="JBT209" s="64"/>
      <c r="JBU209" s="64"/>
      <c r="JBV209" s="64"/>
      <c r="JBW209" s="64"/>
      <c r="JBX209" s="64"/>
      <c r="JBY209" s="64"/>
      <c r="JBZ209" s="64"/>
      <c r="JCA209" s="64"/>
      <c r="JCB209" s="64"/>
      <c r="JCC209" s="64"/>
      <c r="JCD209" s="64"/>
      <c r="JCE209" s="64"/>
      <c r="JCF209" s="64"/>
      <c r="JCG209" s="64"/>
      <c r="JCH209" s="64"/>
      <c r="JCI209" s="64"/>
      <c r="JCJ209" s="64"/>
      <c r="JCK209" s="64"/>
      <c r="JCL209" s="64"/>
      <c r="JCM209" s="64"/>
      <c r="JCN209" s="64"/>
      <c r="JCO209" s="64"/>
      <c r="JCP209" s="64"/>
      <c r="JCQ209" s="64"/>
      <c r="JCR209" s="64"/>
      <c r="JCS209" s="64"/>
      <c r="JCT209" s="64"/>
      <c r="JCU209" s="64"/>
      <c r="JCV209" s="64"/>
      <c r="JCW209" s="64"/>
      <c r="JCX209" s="64"/>
      <c r="JCY209" s="64"/>
      <c r="JCZ209" s="64"/>
      <c r="JDA209" s="64"/>
      <c r="JDB209" s="64"/>
      <c r="JDC209" s="64"/>
      <c r="JDD209" s="64"/>
      <c r="JDE209" s="64"/>
      <c r="JDF209" s="64"/>
      <c r="JDG209" s="64"/>
      <c r="JDH209" s="64"/>
      <c r="JDI209" s="64"/>
      <c r="JDJ209" s="64"/>
      <c r="JDK209" s="64"/>
      <c r="JDL209" s="64"/>
      <c r="JDM209" s="64"/>
      <c r="JDN209" s="64"/>
      <c r="JDO209" s="64"/>
      <c r="JDP209" s="64"/>
      <c r="JDQ209" s="64"/>
      <c r="JDR209" s="64"/>
      <c r="JDS209" s="64"/>
      <c r="JDT209" s="64"/>
      <c r="JDU209" s="64"/>
      <c r="JDV209" s="64"/>
      <c r="JDW209" s="64"/>
      <c r="JDX209" s="64"/>
      <c r="JDY209" s="64"/>
      <c r="JDZ209" s="64"/>
      <c r="JEA209" s="64"/>
      <c r="JEB209" s="64"/>
      <c r="JEC209" s="64"/>
      <c r="JED209" s="64"/>
      <c r="JEE209" s="64"/>
      <c r="JEF209" s="64"/>
      <c r="JEG209" s="64"/>
      <c r="JEH209" s="64"/>
      <c r="JEI209" s="64"/>
      <c r="JEJ209" s="64"/>
      <c r="JEK209" s="64"/>
      <c r="JEL209" s="64"/>
      <c r="JEM209" s="64"/>
      <c r="JEN209" s="64"/>
      <c r="JEO209" s="64"/>
      <c r="JEP209" s="64"/>
      <c r="JEQ209" s="64"/>
      <c r="JER209" s="64"/>
      <c r="JES209" s="64"/>
      <c r="JET209" s="64"/>
      <c r="JEU209" s="64"/>
      <c r="JEV209" s="64"/>
      <c r="JEX209" s="64"/>
      <c r="JEZ209" s="64"/>
      <c r="JFA209" s="64"/>
      <c r="JFB209" s="64"/>
      <c r="JFC209" s="64"/>
      <c r="JFD209" s="64"/>
      <c r="JFE209" s="64"/>
      <c r="JFF209" s="64"/>
      <c r="JFG209" s="64"/>
      <c r="JFL209" s="64"/>
      <c r="JFM209" s="64"/>
      <c r="JFN209" s="64"/>
      <c r="JFO209" s="64"/>
      <c r="JFP209" s="64"/>
      <c r="JFQ209" s="64"/>
      <c r="JFR209" s="64"/>
      <c r="JFS209" s="64"/>
      <c r="JFT209" s="64"/>
      <c r="JFU209" s="64"/>
      <c r="JFV209" s="64"/>
      <c r="JFW209" s="64"/>
      <c r="JFX209" s="64"/>
      <c r="JFY209" s="64"/>
      <c r="JFZ209" s="64"/>
      <c r="JGA209" s="64"/>
      <c r="JGB209" s="64"/>
      <c r="JGC209" s="64"/>
      <c r="JGD209" s="64"/>
      <c r="JGE209" s="64"/>
      <c r="JGF209" s="64"/>
      <c r="JGG209" s="64"/>
      <c r="JGH209" s="64"/>
      <c r="JGI209" s="64"/>
      <c r="JGJ209" s="64"/>
      <c r="JGK209" s="64"/>
      <c r="JGL209" s="64"/>
      <c r="JGM209" s="64"/>
      <c r="JGN209" s="64"/>
      <c r="JGO209" s="64"/>
      <c r="JGP209" s="64"/>
      <c r="JGQ209" s="64"/>
      <c r="JGR209" s="64"/>
      <c r="JGS209" s="64"/>
      <c r="JGT209" s="64"/>
      <c r="JGU209" s="64"/>
      <c r="JGV209" s="64"/>
      <c r="JGW209" s="64"/>
      <c r="JGX209" s="64"/>
      <c r="JGY209" s="64"/>
      <c r="JGZ209" s="64"/>
      <c r="JHA209" s="64"/>
      <c r="JHB209" s="64"/>
      <c r="JHC209" s="64"/>
      <c r="JHD209" s="64"/>
      <c r="JHE209" s="64"/>
      <c r="JHF209" s="64"/>
      <c r="JHG209" s="64"/>
      <c r="JHH209" s="64"/>
      <c r="JHI209" s="64"/>
      <c r="JHJ209" s="64"/>
      <c r="JHK209" s="64"/>
      <c r="JHL209" s="64"/>
      <c r="JHM209" s="64"/>
      <c r="JHN209" s="64"/>
      <c r="JHO209" s="64"/>
      <c r="JHP209" s="64"/>
      <c r="JHQ209" s="64"/>
      <c r="JHR209" s="64"/>
      <c r="JHS209" s="64"/>
      <c r="JHT209" s="64"/>
      <c r="JHU209" s="64"/>
      <c r="JHV209" s="64"/>
      <c r="JHW209" s="64"/>
      <c r="JHX209" s="64"/>
      <c r="JHY209" s="64"/>
      <c r="JHZ209" s="64"/>
      <c r="JIA209" s="64"/>
      <c r="JIB209" s="64"/>
      <c r="JIC209" s="64"/>
      <c r="JID209" s="64"/>
      <c r="JIE209" s="64"/>
      <c r="JIF209" s="64"/>
      <c r="JIG209" s="64"/>
      <c r="JIH209" s="64"/>
      <c r="JII209" s="64"/>
      <c r="JIJ209" s="64"/>
      <c r="JIK209" s="64"/>
      <c r="JIL209" s="64"/>
      <c r="JIM209" s="64"/>
      <c r="JIN209" s="64"/>
      <c r="JIO209" s="64"/>
      <c r="JIP209" s="64"/>
      <c r="JIQ209" s="64"/>
      <c r="JIR209" s="64"/>
      <c r="JIS209" s="64"/>
      <c r="JIT209" s="64"/>
      <c r="JIU209" s="64"/>
      <c r="JIV209" s="64"/>
      <c r="JIW209" s="64"/>
      <c r="JIX209" s="64"/>
      <c r="JIY209" s="64"/>
      <c r="JIZ209" s="64"/>
      <c r="JJA209" s="64"/>
      <c r="JJB209" s="64"/>
      <c r="JJC209" s="64"/>
      <c r="JJD209" s="64"/>
      <c r="JJE209" s="64"/>
      <c r="JJF209" s="64"/>
      <c r="JJG209" s="64"/>
      <c r="JJH209" s="64"/>
      <c r="JJI209" s="64"/>
      <c r="JJJ209" s="64"/>
      <c r="JJK209" s="64"/>
      <c r="JJL209" s="64"/>
      <c r="JJM209" s="64"/>
      <c r="JJN209" s="64"/>
      <c r="JJO209" s="64"/>
      <c r="JJP209" s="64"/>
      <c r="JJQ209" s="64"/>
      <c r="JJR209" s="64"/>
      <c r="JJS209" s="64"/>
      <c r="JJT209" s="64"/>
      <c r="JJU209" s="64"/>
      <c r="JJV209" s="64"/>
      <c r="JJW209" s="64"/>
      <c r="JJX209" s="64"/>
      <c r="JJY209" s="64"/>
      <c r="JJZ209" s="64"/>
      <c r="JKA209" s="64"/>
      <c r="JKB209" s="64"/>
      <c r="JKC209" s="64"/>
      <c r="JKD209" s="64"/>
      <c r="JKE209" s="64"/>
      <c r="JKF209" s="64"/>
      <c r="JKG209" s="64"/>
      <c r="JKH209" s="64"/>
      <c r="JKI209" s="64"/>
      <c r="JKJ209" s="64"/>
      <c r="JKK209" s="64"/>
      <c r="JKL209" s="64"/>
      <c r="JKM209" s="64"/>
      <c r="JKN209" s="64"/>
      <c r="JKO209" s="64"/>
      <c r="JKP209" s="64"/>
      <c r="JKQ209" s="64"/>
      <c r="JKR209" s="64"/>
      <c r="JKS209" s="64"/>
      <c r="JKT209" s="64"/>
      <c r="JKU209" s="64"/>
      <c r="JKV209" s="64"/>
      <c r="JKW209" s="64"/>
      <c r="JKX209" s="64"/>
      <c r="JKY209" s="64"/>
      <c r="JKZ209" s="64"/>
      <c r="JLA209" s="64"/>
      <c r="JLB209" s="64"/>
      <c r="JLC209" s="64"/>
      <c r="JLD209" s="64"/>
      <c r="JLE209" s="64"/>
      <c r="JLF209" s="64"/>
      <c r="JLG209" s="64"/>
      <c r="JLH209" s="64"/>
      <c r="JLI209" s="64"/>
      <c r="JLJ209" s="64"/>
      <c r="JLK209" s="64"/>
      <c r="JLL209" s="64"/>
      <c r="JLM209" s="64"/>
      <c r="JLN209" s="64"/>
      <c r="JLO209" s="64"/>
      <c r="JLP209" s="64"/>
      <c r="JLQ209" s="64"/>
      <c r="JLR209" s="64"/>
      <c r="JLS209" s="64"/>
      <c r="JLT209" s="64"/>
      <c r="JLU209" s="64"/>
      <c r="JLV209" s="64"/>
      <c r="JLW209" s="64"/>
      <c r="JLX209" s="64"/>
      <c r="JLY209" s="64"/>
      <c r="JLZ209" s="64"/>
      <c r="JMA209" s="64"/>
      <c r="JMB209" s="64"/>
      <c r="JMC209" s="64"/>
      <c r="JMD209" s="64"/>
      <c r="JME209" s="64"/>
      <c r="JMF209" s="64"/>
      <c r="JMG209" s="64"/>
      <c r="JMH209" s="64"/>
      <c r="JMI209" s="64"/>
      <c r="JMJ209" s="64"/>
      <c r="JMK209" s="64"/>
      <c r="JML209" s="64"/>
      <c r="JMM209" s="64"/>
      <c r="JMN209" s="64"/>
      <c r="JMO209" s="64"/>
      <c r="JMP209" s="64"/>
      <c r="JMQ209" s="64"/>
      <c r="JMR209" s="64"/>
      <c r="JMS209" s="64"/>
      <c r="JMT209" s="64"/>
      <c r="JMU209" s="64"/>
      <c r="JMV209" s="64"/>
      <c r="JMW209" s="64"/>
      <c r="JMX209" s="64"/>
      <c r="JMY209" s="64"/>
      <c r="JMZ209" s="64"/>
      <c r="JNA209" s="64"/>
      <c r="JNB209" s="64"/>
      <c r="JNC209" s="64"/>
      <c r="JND209" s="64"/>
      <c r="JNE209" s="64"/>
      <c r="JNF209" s="64"/>
      <c r="JNG209" s="64"/>
      <c r="JNH209" s="64"/>
      <c r="JNI209" s="64"/>
      <c r="JNJ209" s="64"/>
      <c r="JNK209" s="64"/>
      <c r="JNL209" s="64"/>
      <c r="JNM209" s="64"/>
      <c r="JNN209" s="64"/>
      <c r="JNO209" s="64"/>
      <c r="JNP209" s="64"/>
      <c r="JNQ209" s="64"/>
      <c r="JNR209" s="64"/>
      <c r="JNS209" s="64"/>
      <c r="JNT209" s="64"/>
      <c r="JNU209" s="64"/>
      <c r="JNV209" s="64"/>
      <c r="JNW209" s="64"/>
      <c r="JNX209" s="64"/>
      <c r="JNY209" s="64"/>
      <c r="JNZ209" s="64"/>
      <c r="JOA209" s="64"/>
      <c r="JOB209" s="64"/>
      <c r="JOC209" s="64"/>
      <c r="JOD209" s="64"/>
      <c r="JOE209" s="64"/>
      <c r="JOF209" s="64"/>
      <c r="JOG209" s="64"/>
      <c r="JOH209" s="64"/>
      <c r="JOI209" s="64"/>
      <c r="JOJ209" s="64"/>
      <c r="JOK209" s="64"/>
      <c r="JOL209" s="64"/>
      <c r="JOM209" s="64"/>
      <c r="JON209" s="64"/>
      <c r="JOO209" s="64"/>
      <c r="JOP209" s="64"/>
      <c r="JOQ209" s="64"/>
      <c r="JOR209" s="64"/>
      <c r="JOT209" s="64"/>
      <c r="JOV209" s="64"/>
      <c r="JOW209" s="64"/>
      <c r="JOX209" s="64"/>
      <c r="JOY209" s="64"/>
      <c r="JOZ209" s="64"/>
      <c r="JPA209" s="64"/>
      <c r="JPB209" s="64"/>
      <c r="JPC209" s="64"/>
      <c r="JPH209" s="64"/>
      <c r="JPI209" s="64"/>
      <c r="JPJ209" s="64"/>
      <c r="JPK209" s="64"/>
      <c r="JPL209" s="64"/>
      <c r="JPM209" s="64"/>
      <c r="JPN209" s="64"/>
      <c r="JPO209" s="64"/>
      <c r="JPP209" s="64"/>
      <c r="JPQ209" s="64"/>
      <c r="JPR209" s="64"/>
      <c r="JPS209" s="64"/>
      <c r="JPT209" s="64"/>
      <c r="JPU209" s="64"/>
      <c r="JPV209" s="64"/>
      <c r="JPW209" s="64"/>
      <c r="JPX209" s="64"/>
      <c r="JPY209" s="64"/>
      <c r="JPZ209" s="64"/>
      <c r="JQA209" s="64"/>
      <c r="JQB209" s="64"/>
      <c r="JQC209" s="64"/>
      <c r="JQD209" s="64"/>
      <c r="JQE209" s="64"/>
      <c r="JQF209" s="64"/>
      <c r="JQG209" s="64"/>
      <c r="JQH209" s="64"/>
      <c r="JQI209" s="64"/>
      <c r="JQJ209" s="64"/>
      <c r="JQK209" s="64"/>
      <c r="JQL209" s="64"/>
      <c r="JQM209" s="64"/>
      <c r="JQN209" s="64"/>
      <c r="JQO209" s="64"/>
      <c r="JQP209" s="64"/>
      <c r="JQQ209" s="64"/>
      <c r="JQR209" s="64"/>
      <c r="JQS209" s="64"/>
      <c r="JQT209" s="64"/>
      <c r="JQU209" s="64"/>
      <c r="JQV209" s="64"/>
      <c r="JQW209" s="64"/>
      <c r="JQX209" s="64"/>
      <c r="JQY209" s="64"/>
      <c r="JQZ209" s="64"/>
      <c r="JRA209" s="64"/>
      <c r="JRB209" s="64"/>
      <c r="JRC209" s="64"/>
      <c r="JRD209" s="64"/>
      <c r="JRE209" s="64"/>
      <c r="JRF209" s="64"/>
      <c r="JRG209" s="64"/>
      <c r="JRH209" s="64"/>
      <c r="JRI209" s="64"/>
      <c r="JRJ209" s="64"/>
      <c r="JRK209" s="64"/>
      <c r="JRL209" s="64"/>
      <c r="JRM209" s="64"/>
      <c r="JRN209" s="64"/>
      <c r="JRO209" s="64"/>
      <c r="JRP209" s="64"/>
      <c r="JRQ209" s="64"/>
      <c r="JRR209" s="64"/>
      <c r="JRS209" s="64"/>
      <c r="JRT209" s="64"/>
      <c r="JRU209" s="64"/>
      <c r="JRV209" s="64"/>
      <c r="JRW209" s="64"/>
      <c r="JRX209" s="64"/>
      <c r="JRY209" s="64"/>
      <c r="JRZ209" s="64"/>
      <c r="JSA209" s="64"/>
      <c r="JSB209" s="64"/>
      <c r="JSC209" s="64"/>
      <c r="JSD209" s="64"/>
      <c r="JSE209" s="64"/>
      <c r="JSF209" s="64"/>
      <c r="JSG209" s="64"/>
      <c r="JSH209" s="64"/>
      <c r="JSI209" s="64"/>
      <c r="JSJ209" s="64"/>
      <c r="JSK209" s="64"/>
      <c r="JSL209" s="64"/>
      <c r="JSM209" s="64"/>
      <c r="JSN209" s="64"/>
      <c r="JSO209" s="64"/>
      <c r="JSP209" s="64"/>
      <c r="JSQ209" s="64"/>
      <c r="JSR209" s="64"/>
      <c r="JSS209" s="64"/>
      <c r="JST209" s="64"/>
      <c r="JSU209" s="64"/>
      <c r="JSV209" s="64"/>
      <c r="JSW209" s="64"/>
      <c r="JSX209" s="64"/>
      <c r="JSY209" s="64"/>
      <c r="JSZ209" s="64"/>
      <c r="JTA209" s="64"/>
      <c r="JTB209" s="64"/>
      <c r="JTC209" s="64"/>
      <c r="JTD209" s="64"/>
      <c r="JTE209" s="64"/>
      <c r="JTF209" s="64"/>
      <c r="JTG209" s="64"/>
      <c r="JTH209" s="64"/>
      <c r="JTI209" s="64"/>
      <c r="JTJ209" s="64"/>
      <c r="JTK209" s="64"/>
      <c r="JTL209" s="64"/>
      <c r="JTM209" s="64"/>
      <c r="JTN209" s="64"/>
      <c r="JTO209" s="64"/>
      <c r="JTP209" s="64"/>
      <c r="JTQ209" s="64"/>
      <c r="JTR209" s="64"/>
      <c r="JTS209" s="64"/>
      <c r="JTT209" s="64"/>
      <c r="JTU209" s="64"/>
      <c r="JTV209" s="64"/>
      <c r="JTW209" s="64"/>
      <c r="JTX209" s="64"/>
      <c r="JTY209" s="64"/>
      <c r="JTZ209" s="64"/>
      <c r="JUA209" s="64"/>
      <c r="JUB209" s="64"/>
      <c r="JUC209" s="64"/>
      <c r="JUD209" s="64"/>
      <c r="JUE209" s="64"/>
      <c r="JUF209" s="64"/>
      <c r="JUG209" s="64"/>
      <c r="JUH209" s="64"/>
      <c r="JUI209" s="64"/>
      <c r="JUJ209" s="64"/>
      <c r="JUK209" s="64"/>
      <c r="JUL209" s="64"/>
      <c r="JUM209" s="64"/>
      <c r="JUN209" s="64"/>
      <c r="JUO209" s="64"/>
      <c r="JUP209" s="64"/>
      <c r="JUQ209" s="64"/>
      <c r="JUR209" s="64"/>
      <c r="JUS209" s="64"/>
      <c r="JUT209" s="64"/>
      <c r="JUU209" s="64"/>
      <c r="JUV209" s="64"/>
      <c r="JUW209" s="64"/>
      <c r="JUX209" s="64"/>
      <c r="JUY209" s="64"/>
      <c r="JUZ209" s="64"/>
      <c r="JVA209" s="64"/>
      <c r="JVB209" s="64"/>
      <c r="JVC209" s="64"/>
      <c r="JVD209" s="64"/>
      <c r="JVE209" s="64"/>
      <c r="JVF209" s="64"/>
      <c r="JVG209" s="64"/>
      <c r="JVH209" s="64"/>
      <c r="JVI209" s="64"/>
      <c r="JVJ209" s="64"/>
      <c r="JVK209" s="64"/>
      <c r="JVL209" s="64"/>
      <c r="JVM209" s="64"/>
      <c r="JVN209" s="64"/>
      <c r="JVO209" s="64"/>
      <c r="JVP209" s="64"/>
      <c r="JVQ209" s="64"/>
      <c r="JVR209" s="64"/>
      <c r="JVS209" s="64"/>
      <c r="JVT209" s="64"/>
      <c r="JVU209" s="64"/>
      <c r="JVV209" s="64"/>
      <c r="JVW209" s="64"/>
      <c r="JVX209" s="64"/>
      <c r="JVY209" s="64"/>
      <c r="JVZ209" s="64"/>
      <c r="JWA209" s="64"/>
      <c r="JWB209" s="64"/>
      <c r="JWC209" s="64"/>
      <c r="JWD209" s="64"/>
      <c r="JWE209" s="64"/>
      <c r="JWF209" s="64"/>
      <c r="JWG209" s="64"/>
      <c r="JWH209" s="64"/>
      <c r="JWI209" s="64"/>
      <c r="JWJ209" s="64"/>
      <c r="JWK209" s="64"/>
      <c r="JWL209" s="64"/>
      <c r="JWM209" s="64"/>
      <c r="JWN209" s="64"/>
      <c r="JWO209" s="64"/>
      <c r="JWP209" s="64"/>
      <c r="JWQ209" s="64"/>
      <c r="JWR209" s="64"/>
      <c r="JWS209" s="64"/>
      <c r="JWT209" s="64"/>
      <c r="JWU209" s="64"/>
      <c r="JWV209" s="64"/>
      <c r="JWW209" s="64"/>
      <c r="JWX209" s="64"/>
      <c r="JWY209" s="64"/>
      <c r="JWZ209" s="64"/>
      <c r="JXA209" s="64"/>
      <c r="JXB209" s="64"/>
      <c r="JXC209" s="64"/>
      <c r="JXD209" s="64"/>
      <c r="JXE209" s="64"/>
      <c r="JXF209" s="64"/>
      <c r="JXG209" s="64"/>
      <c r="JXH209" s="64"/>
      <c r="JXI209" s="64"/>
      <c r="JXJ209" s="64"/>
      <c r="JXK209" s="64"/>
      <c r="JXL209" s="64"/>
      <c r="JXM209" s="64"/>
      <c r="JXN209" s="64"/>
      <c r="JXO209" s="64"/>
      <c r="JXP209" s="64"/>
      <c r="JXQ209" s="64"/>
      <c r="JXR209" s="64"/>
      <c r="JXS209" s="64"/>
      <c r="JXT209" s="64"/>
      <c r="JXU209" s="64"/>
      <c r="JXV209" s="64"/>
      <c r="JXW209" s="64"/>
      <c r="JXX209" s="64"/>
      <c r="JXY209" s="64"/>
      <c r="JXZ209" s="64"/>
      <c r="JYA209" s="64"/>
      <c r="JYB209" s="64"/>
      <c r="JYC209" s="64"/>
      <c r="JYD209" s="64"/>
      <c r="JYE209" s="64"/>
      <c r="JYF209" s="64"/>
      <c r="JYG209" s="64"/>
      <c r="JYH209" s="64"/>
      <c r="JYI209" s="64"/>
      <c r="JYJ209" s="64"/>
      <c r="JYK209" s="64"/>
      <c r="JYL209" s="64"/>
      <c r="JYM209" s="64"/>
      <c r="JYN209" s="64"/>
      <c r="JYP209" s="64"/>
      <c r="JYR209" s="64"/>
      <c r="JYS209" s="64"/>
      <c r="JYT209" s="64"/>
      <c r="JYU209" s="64"/>
      <c r="JYV209" s="64"/>
      <c r="JYW209" s="64"/>
      <c r="JYX209" s="64"/>
      <c r="JYY209" s="64"/>
      <c r="JZD209" s="64"/>
      <c r="JZE209" s="64"/>
      <c r="JZF209" s="64"/>
      <c r="JZG209" s="64"/>
      <c r="JZH209" s="64"/>
      <c r="JZI209" s="64"/>
      <c r="JZJ209" s="64"/>
      <c r="JZK209" s="64"/>
      <c r="JZL209" s="64"/>
      <c r="JZM209" s="64"/>
      <c r="JZN209" s="64"/>
      <c r="JZO209" s="64"/>
      <c r="JZP209" s="64"/>
      <c r="JZQ209" s="64"/>
      <c r="JZR209" s="64"/>
      <c r="JZS209" s="64"/>
      <c r="JZT209" s="64"/>
      <c r="JZU209" s="64"/>
      <c r="JZV209" s="64"/>
      <c r="JZW209" s="64"/>
      <c r="JZX209" s="64"/>
      <c r="JZY209" s="64"/>
      <c r="JZZ209" s="64"/>
      <c r="KAA209" s="64"/>
      <c r="KAB209" s="64"/>
      <c r="KAC209" s="64"/>
      <c r="KAD209" s="64"/>
      <c r="KAE209" s="64"/>
      <c r="KAF209" s="64"/>
      <c r="KAG209" s="64"/>
      <c r="KAH209" s="64"/>
      <c r="KAI209" s="64"/>
      <c r="KAJ209" s="64"/>
      <c r="KAK209" s="64"/>
      <c r="KAL209" s="64"/>
      <c r="KAM209" s="64"/>
      <c r="KAN209" s="64"/>
      <c r="KAO209" s="64"/>
      <c r="KAP209" s="64"/>
      <c r="KAQ209" s="64"/>
      <c r="KAR209" s="64"/>
      <c r="KAS209" s="64"/>
      <c r="KAT209" s="64"/>
      <c r="KAU209" s="64"/>
      <c r="KAV209" s="64"/>
      <c r="KAW209" s="64"/>
      <c r="KAX209" s="64"/>
      <c r="KAY209" s="64"/>
      <c r="KAZ209" s="64"/>
      <c r="KBA209" s="64"/>
      <c r="KBB209" s="64"/>
      <c r="KBC209" s="64"/>
      <c r="KBD209" s="64"/>
      <c r="KBE209" s="64"/>
      <c r="KBF209" s="64"/>
      <c r="KBG209" s="64"/>
      <c r="KBH209" s="64"/>
      <c r="KBI209" s="64"/>
      <c r="KBJ209" s="64"/>
      <c r="KBK209" s="64"/>
      <c r="KBL209" s="64"/>
      <c r="KBM209" s="64"/>
      <c r="KBN209" s="64"/>
      <c r="KBO209" s="64"/>
      <c r="KBP209" s="64"/>
      <c r="KBQ209" s="64"/>
      <c r="KBR209" s="64"/>
      <c r="KBS209" s="64"/>
      <c r="KBT209" s="64"/>
      <c r="KBU209" s="64"/>
      <c r="KBV209" s="64"/>
      <c r="KBW209" s="64"/>
      <c r="KBX209" s="64"/>
      <c r="KBY209" s="64"/>
      <c r="KBZ209" s="64"/>
      <c r="KCA209" s="64"/>
      <c r="KCB209" s="64"/>
      <c r="KCC209" s="64"/>
      <c r="KCD209" s="64"/>
      <c r="KCE209" s="64"/>
      <c r="KCF209" s="64"/>
      <c r="KCG209" s="64"/>
      <c r="KCH209" s="64"/>
      <c r="KCI209" s="64"/>
      <c r="KCJ209" s="64"/>
      <c r="KCK209" s="64"/>
      <c r="KCL209" s="64"/>
      <c r="KCM209" s="64"/>
      <c r="KCN209" s="64"/>
      <c r="KCO209" s="64"/>
      <c r="KCP209" s="64"/>
      <c r="KCQ209" s="64"/>
      <c r="KCR209" s="64"/>
      <c r="KCS209" s="64"/>
      <c r="KCT209" s="64"/>
      <c r="KCU209" s="64"/>
      <c r="KCV209" s="64"/>
      <c r="KCW209" s="64"/>
      <c r="KCX209" s="64"/>
      <c r="KCY209" s="64"/>
      <c r="KCZ209" s="64"/>
      <c r="KDA209" s="64"/>
      <c r="KDB209" s="64"/>
      <c r="KDC209" s="64"/>
      <c r="KDD209" s="64"/>
      <c r="KDE209" s="64"/>
      <c r="KDF209" s="64"/>
      <c r="KDG209" s="64"/>
      <c r="KDH209" s="64"/>
      <c r="KDI209" s="64"/>
      <c r="KDJ209" s="64"/>
      <c r="KDK209" s="64"/>
      <c r="KDL209" s="64"/>
      <c r="KDM209" s="64"/>
      <c r="KDN209" s="64"/>
      <c r="KDO209" s="64"/>
      <c r="KDP209" s="64"/>
      <c r="KDQ209" s="64"/>
      <c r="KDR209" s="64"/>
      <c r="KDS209" s="64"/>
      <c r="KDT209" s="64"/>
      <c r="KDU209" s="64"/>
      <c r="KDV209" s="64"/>
      <c r="KDW209" s="64"/>
      <c r="KDX209" s="64"/>
      <c r="KDY209" s="64"/>
      <c r="KDZ209" s="64"/>
      <c r="KEA209" s="64"/>
      <c r="KEB209" s="64"/>
      <c r="KEC209" s="64"/>
      <c r="KED209" s="64"/>
      <c r="KEE209" s="64"/>
      <c r="KEF209" s="64"/>
      <c r="KEG209" s="64"/>
      <c r="KEH209" s="64"/>
      <c r="KEI209" s="64"/>
      <c r="KEJ209" s="64"/>
      <c r="KEK209" s="64"/>
      <c r="KEL209" s="64"/>
      <c r="KEM209" s="64"/>
      <c r="KEN209" s="64"/>
      <c r="KEO209" s="64"/>
      <c r="KEP209" s="64"/>
      <c r="KEQ209" s="64"/>
      <c r="KER209" s="64"/>
      <c r="KES209" s="64"/>
      <c r="KET209" s="64"/>
      <c r="KEU209" s="64"/>
      <c r="KEV209" s="64"/>
      <c r="KEW209" s="64"/>
      <c r="KEX209" s="64"/>
      <c r="KEY209" s="64"/>
      <c r="KEZ209" s="64"/>
      <c r="KFA209" s="64"/>
      <c r="KFB209" s="64"/>
      <c r="KFC209" s="64"/>
      <c r="KFD209" s="64"/>
      <c r="KFE209" s="64"/>
      <c r="KFF209" s="64"/>
      <c r="KFG209" s="64"/>
      <c r="KFH209" s="64"/>
      <c r="KFI209" s="64"/>
      <c r="KFJ209" s="64"/>
      <c r="KFK209" s="64"/>
      <c r="KFL209" s="64"/>
      <c r="KFM209" s="64"/>
      <c r="KFN209" s="64"/>
      <c r="KFO209" s="64"/>
      <c r="KFP209" s="64"/>
      <c r="KFQ209" s="64"/>
      <c r="KFR209" s="64"/>
      <c r="KFS209" s="64"/>
      <c r="KFT209" s="64"/>
      <c r="KFU209" s="64"/>
      <c r="KFV209" s="64"/>
      <c r="KFW209" s="64"/>
      <c r="KFX209" s="64"/>
      <c r="KFY209" s="64"/>
      <c r="KFZ209" s="64"/>
      <c r="KGA209" s="64"/>
      <c r="KGB209" s="64"/>
      <c r="KGC209" s="64"/>
      <c r="KGD209" s="64"/>
      <c r="KGE209" s="64"/>
      <c r="KGF209" s="64"/>
      <c r="KGG209" s="64"/>
      <c r="KGH209" s="64"/>
      <c r="KGI209" s="64"/>
      <c r="KGJ209" s="64"/>
      <c r="KGK209" s="64"/>
      <c r="KGL209" s="64"/>
      <c r="KGM209" s="64"/>
      <c r="KGN209" s="64"/>
      <c r="KGO209" s="64"/>
      <c r="KGP209" s="64"/>
      <c r="KGQ209" s="64"/>
      <c r="KGR209" s="64"/>
      <c r="KGS209" s="64"/>
      <c r="KGT209" s="64"/>
      <c r="KGU209" s="64"/>
      <c r="KGV209" s="64"/>
      <c r="KGW209" s="64"/>
      <c r="KGX209" s="64"/>
      <c r="KGY209" s="64"/>
      <c r="KGZ209" s="64"/>
      <c r="KHA209" s="64"/>
      <c r="KHB209" s="64"/>
      <c r="KHC209" s="64"/>
      <c r="KHD209" s="64"/>
      <c r="KHE209" s="64"/>
      <c r="KHF209" s="64"/>
      <c r="KHG209" s="64"/>
      <c r="KHH209" s="64"/>
      <c r="KHI209" s="64"/>
      <c r="KHJ209" s="64"/>
      <c r="KHK209" s="64"/>
      <c r="KHL209" s="64"/>
      <c r="KHM209" s="64"/>
      <c r="KHN209" s="64"/>
      <c r="KHO209" s="64"/>
      <c r="KHP209" s="64"/>
      <c r="KHQ209" s="64"/>
      <c r="KHR209" s="64"/>
      <c r="KHS209" s="64"/>
      <c r="KHT209" s="64"/>
      <c r="KHU209" s="64"/>
      <c r="KHV209" s="64"/>
      <c r="KHW209" s="64"/>
      <c r="KHX209" s="64"/>
      <c r="KHY209" s="64"/>
      <c r="KHZ209" s="64"/>
      <c r="KIA209" s="64"/>
      <c r="KIB209" s="64"/>
      <c r="KIC209" s="64"/>
      <c r="KID209" s="64"/>
      <c r="KIE209" s="64"/>
      <c r="KIF209" s="64"/>
      <c r="KIG209" s="64"/>
      <c r="KIH209" s="64"/>
      <c r="KII209" s="64"/>
      <c r="KIJ209" s="64"/>
      <c r="KIL209" s="64"/>
      <c r="KIN209" s="64"/>
      <c r="KIO209" s="64"/>
      <c r="KIP209" s="64"/>
      <c r="KIQ209" s="64"/>
      <c r="KIR209" s="64"/>
      <c r="KIS209" s="64"/>
      <c r="KIT209" s="64"/>
      <c r="KIU209" s="64"/>
      <c r="KIZ209" s="64"/>
      <c r="KJA209" s="64"/>
      <c r="KJB209" s="64"/>
      <c r="KJC209" s="64"/>
      <c r="KJD209" s="64"/>
      <c r="KJE209" s="64"/>
      <c r="KJF209" s="64"/>
      <c r="KJG209" s="64"/>
      <c r="KJH209" s="64"/>
      <c r="KJI209" s="64"/>
      <c r="KJJ209" s="64"/>
      <c r="KJK209" s="64"/>
      <c r="KJL209" s="64"/>
      <c r="KJM209" s="64"/>
      <c r="KJN209" s="64"/>
      <c r="KJO209" s="64"/>
      <c r="KJP209" s="64"/>
      <c r="KJQ209" s="64"/>
      <c r="KJR209" s="64"/>
      <c r="KJS209" s="64"/>
      <c r="KJT209" s="64"/>
      <c r="KJU209" s="64"/>
      <c r="KJV209" s="64"/>
      <c r="KJW209" s="64"/>
      <c r="KJX209" s="64"/>
      <c r="KJY209" s="64"/>
      <c r="KJZ209" s="64"/>
      <c r="KKA209" s="64"/>
      <c r="KKB209" s="64"/>
      <c r="KKC209" s="64"/>
      <c r="KKD209" s="64"/>
      <c r="KKE209" s="64"/>
      <c r="KKF209" s="64"/>
      <c r="KKG209" s="64"/>
      <c r="KKH209" s="64"/>
      <c r="KKI209" s="64"/>
      <c r="KKJ209" s="64"/>
      <c r="KKK209" s="64"/>
      <c r="KKL209" s="64"/>
      <c r="KKM209" s="64"/>
      <c r="KKN209" s="64"/>
      <c r="KKO209" s="64"/>
      <c r="KKP209" s="64"/>
      <c r="KKQ209" s="64"/>
      <c r="KKR209" s="64"/>
      <c r="KKS209" s="64"/>
      <c r="KKT209" s="64"/>
      <c r="KKU209" s="64"/>
      <c r="KKV209" s="64"/>
      <c r="KKW209" s="64"/>
      <c r="KKX209" s="64"/>
      <c r="KKY209" s="64"/>
      <c r="KKZ209" s="64"/>
      <c r="KLA209" s="64"/>
      <c r="KLB209" s="64"/>
      <c r="KLC209" s="64"/>
      <c r="KLD209" s="64"/>
      <c r="KLE209" s="64"/>
      <c r="KLF209" s="64"/>
      <c r="KLG209" s="64"/>
      <c r="KLH209" s="64"/>
      <c r="KLI209" s="64"/>
      <c r="KLJ209" s="64"/>
      <c r="KLK209" s="64"/>
      <c r="KLL209" s="64"/>
      <c r="KLM209" s="64"/>
      <c r="KLN209" s="64"/>
      <c r="KLO209" s="64"/>
      <c r="KLP209" s="64"/>
      <c r="KLQ209" s="64"/>
      <c r="KLR209" s="64"/>
      <c r="KLS209" s="64"/>
      <c r="KLT209" s="64"/>
      <c r="KLU209" s="64"/>
      <c r="KLV209" s="64"/>
      <c r="KLW209" s="64"/>
      <c r="KLX209" s="64"/>
      <c r="KLY209" s="64"/>
      <c r="KLZ209" s="64"/>
      <c r="KMA209" s="64"/>
      <c r="KMB209" s="64"/>
      <c r="KMC209" s="64"/>
      <c r="KMD209" s="64"/>
      <c r="KME209" s="64"/>
      <c r="KMF209" s="64"/>
      <c r="KMG209" s="64"/>
      <c r="KMH209" s="64"/>
      <c r="KMI209" s="64"/>
      <c r="KMJ209" s="64"/>
      <c r="KMK209" s="64"/>
      <c r="KML209" s="64"/>
      <c r="KMM209" s="64"/>
      <c r="KMN209" s="64"/>
      <c r="KMO209" s="64"/>
      <c r="KMP209" s="64"/>
      <c r="KMQ209" s="64"/>
      <c r="KMR209" s="64"/>
      <c r="KMS209" s="64"/>
      <c r="KMT209" s="64"/>
      <c r="KMU209" s="64"/>
      <c r="KMV209" s="64"/>
      <c r="KMW209" s="64"/>
      <c r="KMX209" s="64"/>
      <c r="KMY209" s="64"/>
      <c r="KMZ209" s="64"/>
      <c r="KNA209" s="64"/>
      <c r="KNB209" s="64"/>
      <c r="KNC209" s="64"/>
      <c r="KND209" s="64"/>
      <c r="KNE209" s="64"/>
      <c r="KNF209" s="64"/>
      <c r="KNG209" s="64"/>
      <c r="KNH209" s="64"/>
      <c r="KNI209" s="64"/>
      <c r="KNJ209" s="64"/>
      <c r="KNK209" s="64"/>
      <c r="KNL209" s="64"/>
      <c r="KNM209" s="64"/>
      <c r="KNN209" s="64"/>
      <c r="KNO209" s="64"/>
      <c r="KNP209" s="64"/>
      <c r="KNQ209" s="64"/>
      <c r="KNR209" s="64"/>
      <c r="KNS209" s="64"/>
      <c r="KNT209" s="64"/>
      <c r="KNU209" s="64"/>
      <c r="KNV209" s="64"/>
      <c r="KNW209" s="64"/>
      <c r="KNX209" s="64"/>
      <c r="KNY209" s="64"/>
      <c r="KNZ209" s="64"/>
      <c r="KOA209" s="64"/>
      <c r="KOB209" s="64"/>
      <c r="KOC209" s="64"/>
      <c r="KOD209" s="64"/>
      <c r="KOE209" s="64"/>
      <c r="KOF209" s="64"/>
      <c r="KOG209" s="64"/>
      <c r="KOH209" s="64"/>
      <c r="KOI209" s="64"/>
      <c r="KOJ209" s="64"/>
      <c r="KOK209" s="64"/>
      <c r="KOL209" s="64"/>
      <c r="KOM209" s="64"/>
      <c r="KON209" s="64"/>
      <c r="KOO209" s="64"/>
      <c r="KOP209" s="64"/>
      <c r="KOQ209" s="64"/>
      <c r="KOR209" s="64"/>
      <c r="KOS209" s="64"/>
      <c r="KOT209" s="64"/>
      <c r="KOU209" s="64"/>
      <c r="KOV209" s="64"/>
      <c r="KOW209" s="64"/>
      <c r="KOX209" s="64"/>
      <c r="KOY209" s="64"/>
      <c r="KOZ209" s="64"/>
      <c r="KPA209" s="64"/>
      <c r="KPB209" s="64"/>
      <c r="KPC209" s="64"/>
      <c r="KPD209" s="64"/>
      <c r="KPE209" s="64"/>
      <c r="KPF209" s="64"/>
      <c r="KPG209" s="64"/>
      <c r="KPH209" s="64"/>
      <c r="KPI209" s="64"/>
      <c r="KPJ209" s="64"/>
      <c r="KPK209" s="64"/>
      <c r="KPL209" s="64"/>
      <c r="KPM209" s="64"/>
      <c r="KPN209" s="64"/>
      <c r="KPO209" s="64"/>
      <c r="KPP209" s="64"/>
      <c r="KPQ209" s="64"/>
      <c r="KPR209" s="64"/>
      <c r="KPS209" s="64"/>
      <c r="KPT209" s="64"/>
      <c r="KPU209" s="64"/>
      <c r="KPV209" s="64"/>
      <c r="KPW209" s="64"/>
      <c r="KPX209" s="64"/>
      <c r="KPY209" s="64"/>
      <c r="KPZ209" s="64"/>
      <c r="KQA209" s="64"/>
      <c r="KQB209" s="64"/>
      <c r="KQC209" s="64"/>
      <c r="KQD209" s="64"/>
      <c r="KQE209" s="64"/>
      <c r="KQF209" s="64"/>
      <c r="KQG209" s="64"/>
      <c r="KQH209" s="64"/>
      <c r="KQI209" s="64"/>
      <c r="KQJ209" s="64"/>
      <c r="KQK209" s="64"/>
      <c r="KQL209" s="64"/>
      <c r="KQM209" s="64"/>
      <c r="KQN209" s="64"/>
      <c r="KQO209" s="64"/>
      <c r="KQP209" s="64"/>
      <c r="KQQ209" s="64"/>
      <c r="KQR209" s="64"/>
      <c r="KQS209" s="64"/>
      <c r="KQT209" s="64"/>
      <c r="KQU209" s="64"/>
      <c r="KQV209" s="64"/>
      <c r="KQW209" s="64"/>
      <c r="KQX209" s="64"/>
      <c r="KQY209" s="64"/>
      <c r="KQZ209" s="64"/>
      <c r="KRA209" s="64"/>
      <c r="KRB209" s="64"/>
      <c r="KRC209" s="64"/>
      <c r="KRD209" s="64"/>
      <c r="KRE209" s="64"/>
      <c r="KRF209" s="64"/>
      <c r="KRG209" s="64"/>
      <c r="KRH209" s="64"/>
      <c r="KRI209" s="64"/>
      <c r="KRJ209" s="64"/>
      <c r="KRK209" s="64"/>
      <c r="KRL209" s="64"/>
      <c r="KRM209" s="64"/>
      <c r="KRN209" s="64"/>
      <c r="KRO209" s="64"/>
      <c r="KRP209" s="64"/>
      <c r="KRQ209" s="64"/>
      <c r="KRR209" s="64"/>
      <c r="KRS209" s="64"/>
      <c r="KRT209" s="64"/>
      <c r="KRU209" s="64"/>
      <c r="KRV209" s="64"/>
      <c r="KRW209" s="64"/>
      <c r="KRX209" s="64"/>
      <c r="KRY209" s="64"/>
      <c r="KRZ209" s="64"/>
      <c r="KSA209" s="64"/>
      <c r="KSB209" s="64"/>
      <c r="KSC209" s="64"/>
      <c r="KSD209" s="64"/>
      <c r="KSE209" s="64"/>
      <c r="KSF209" s="64"/>
      <c r="KSH209" s="64"/>
      <c r="KSJ209" s="64"/>
      <c r="KSK209" s="64"/>
      <c r="KSL209" s="64"/>
      <c r="KSM209" s="64"/>
      <c r="KSN209" s="64"/>
      <c r="KSO209" s="64"/>
      <c r="KSP209" s="64"/>
      <c r="KSQ209" s="64"/>
      <c r="KSV209" s="64"/>
      <c r="KSW209" s="64"/>
      <c r="KSX209" s="64"/>
      <c r="KSY209" s="64"/>
      <c r="KSZ209" s="64"/>
      <c r="KTA209" s="64"/>
      <c r="KTB209" s="64"/>
      <c r="KTC209" s="64"/>
      <c r="KTD209" s="64"/>
      <c r="KTE209" s="64"/>
      <c r="KTF209" s="64"/>
      <c r="KTG209" s="64"/>
      <c r="KTH209" s="64"/>
      <c r="KTI209" s="64"/>
      <c r="KTJ209" s="64"/>
      <c r="KTK209" s="64"/>
      <c r="KTL209" s="64"/>
      <c r="KTM209" s="64"/>
      <c r="KTN209" s="64"/>
      <c r="KTO209" s="64"/>
      <c r="KTP209" s="64"/>
      <c r="KTQ209" s="64"/>
      <c r="KTR209" s="64"/>
      <c r="KTS209" s="64"/>
      <c r="KTT209" s="64"/>
      <c r="KTU209" s="64"/>
      <c r="KTV209" s="64"/>
      <c r="KTW209" s="64"/>
      <c r="KTX209" s="64"/>
      <c r="KTY209" s="64"/>
      <c r="KTZ209" s="64"/>
      <c r="KUA209" s="64"/>
      <c r="KUB209" s="64"/>
      <c r="KUC209" s="64"/>
      <c r="KUD209" s="64"/>
      <c r="KUE209" s="64"/>
      <c r="KUF209" s="64"/>
      <c r="KUG209" s="64"/>
      <c r="KUH209" s="64"/>
      <c r="KUI209" s="64"/>
      <c r="KUJ209" s="64"/>
      <c r="KUK209" s="64"/>
      <c r="KUL209" s="64"/>
      <c r="KUM209" s="64"/>
      <c r="KUN209" s="64"/>
      <c r="KUO209" s="64"/>
      <c r="KUP209" s="64"/>
      <c r="KUQ209" s="64"/>
      <c r="KUR209" s="64"/>
      <c r="KUS209" s="64"/>
      <c r="KUT209" s="64"/>
      <c r="KUU209" s="64"/>
      <c r="KUV209" s="64"/>
      <c r="KUW209" s="64"/>
      <c r="KUX209" s="64"/>
      <c r="KUY209" s="64"/>
      <c r="KUZ209" s="64"/>
      <c r="KVA209" s="64"/>
      <c r="KVB209" s="64"/>
      <c r="KVC209" s="64"/>
      <c r="KVD209" s="64"/>
      <c r="KVE209" s="64"/>
      <c r="KVF209" s="64"/>
      <c r="KVG209" s="64"/>
      <c r="KVH209" s="64"/>
      <c r="KVI209" s="64"/>
      <c r="KVJ209" s="64"/>
      <c r="KVK209" s="64"/>
      <c r="KVL209" s="64"/>
      <c r="KVM209" s="64"/>
      <c r="KVN209" s="64"/>
      <c r="KVO209" s="64"/>
      <c r="KVP209" s="64"/>
      <c r="KVQ209" s="64"/>
      <c r="KVR209" s="64"/>
      <c r="KVS209" s="64"/>
      <c r="KVT209" s="64"/>
      <c r="KVU209" s="64"/>
      <c r="KVV209" s="64"/>
      <c r="KVW209" s="64"/>
      <c r="KVX209" s="64"/>
      <c r="KVY209" s="64"/>
      <c r="KVZ209" s="64"/>
      <c r="KWA209" s="64"/>
      <c r="KWB209" s="64"/>
      <c r="KWC209" s="64"/>
      <c r="KWD209" s="64"/>
      <c r="KWE209" s="64"/>
      <c r="KWF209" s="64"/>
      <c r="KWG209" s="64"/>
      <c r="KWH209" s="64"/>
      <c r="KWI209" s="64"/>
      <c r="KWJ209" s="64"/>
      <c r="KWK209" s="64"/>
      <c r="KWL209" s="64"/>
      <c r="KWM209" s="64"/>
      <c r="KWN209" s="64"/>
      <c r="KWO209" s="64"/>
      <c r="KWP209" s="64"/>
      <c r="KWQ209" s="64"/>
      <c r="KWR209" s="64"/>
      <c r="KWS209" s="64"/>
      <c r="KWT209" s="64"/>
      <c r="KWU209" s="64"/>
      <c r="KWV209" s="64"/>
      <c r="KWW209" s="64"/>
      <c r="KWX209" s="64"/>
      <c r="KWY209" s="64"/>
      <c r="KWZ209" s="64"/>
      <c r="KXA209" s="64"/>
      <c r="KXB209" s="64"/>
      <c r="KXC209" s="64"/>
      <c r="KXD209" s="64"/>
      <c r="KXE209" s="64"/>
      <c r="KXF209" s="64"/>
      <c r="KXG209" s="64"/>
      <c r="KXH209" s="64"/>
      <c r="KXI209" s="64"/>
      <c r="KXJ209" s="64"/>
      <c r="KXK209" s="64"/>
      <c r="KXL209" s="64"/>
      <c r="KXM209" s="64"/>
      <c r="KXN209" s="64"/>
      <c r="KXO209" s="64"/>
      <c r="KXP209" s="64"/>
      <c r="KXQ209" s="64"/>
      <c r="KXR209" s="64"/>
      <c r="KXS209" s="64"/>
      <c r="KXT209" s="64"/>
      <c r="KXU209" s="64"/>
      <c r="KXV209" s="64"/>
      <c r="KXW209" s="64"/>
      <c r="KXX209" s="64"/>
      <c r="KXY209" s="64"/>
      <c r="KXZ209" s="64"/>
      <c r="KYA209" s="64"/>
      <c r="KYB209" s="64"/>
      <c r="KYC209" s="64"/>
      <c r="KYD209" s="64"/>
      <c r="KYE209" s="64"/>
      <c r="KYF209" s="64"/>
      <c r="KYG209" s="64"/>
      <c r="KYH209" s="64"/>
      <c r="KYI209" s="64"/>
      <c r="KYJ209" s="64"/>
      <c r="KYK209" s="64"/>
      <c r="KYL209" s="64"/>
      <c r="KYM209" s="64"/>
      <c r="KYN209" s="64"/>
      <c r="KYO209" s="64"/>
      <c r="KYP209" s="64"/>
      <c r="KYQ209" s="64"/>
      <c r="KYR209" s="64"/>
      <c r="KYS209" s="64"/>
      <c r="KYT209" s="64"/>
      <c r="KYU209" s="64"/>
      <c r="KYV209" s="64"/>
      <c r="KYW209" s="64"/>
      <c r="KYX209" s="64"/>
      <c r="KYY209" s="64"/>
      <c r="KYZ209" s="64"/>
      <c r="KZA209" s="64"/>
      <c r="KZB209" s="64"/>
      <c r="KZC209" s="64"/>
      <c r="KZD209" s="64"/>
      <c r="KZE209" s="64"/>
      <c r="KZF209" s="64"/>
      <c r="KZG209" s="64"/>
      <c r="KZH209" s="64"/>
      <c r="KZI209" s="64"/>
      <c r="KZJ209" s="64"/>
      <c r="KZK209" s="64"/>
      <c r="KZL209" s="64"/>
      <c r="KZM209" s="64"/>
      <c r="KZN209" s="64"/>
      <c r="KZO209" s="64"/>
      <c r="KZP209" s="64"/>
      <c r="KZQ209" s="64"/>
      <c r="KZR209" s="64"/>
      <c r="KZS209" s="64"/>
      <c r="KZT209" s="64"/>
      <c r="KZU209" s="64"/>
      <c r="KZV209" s="64"/>
      <c r="KZW209" s="64"/>
      <c r="KZX209" s="64"/>
      <c r="KZY209" s="64"/>
      <c r="KZZ209" s="64"/>
      <c r="LAA209" s="64"/>
      <c r="LAB209" s="64"/>
      <c r="LAC209" s="64"/>
      <c r="LAD209" s="64"/>
      <c r="LAE209" s="64"/>
      <c r="LAF209" s="64"/>
      <c r="LAG209" s="64"/>
      <c r="LAH209" s="64"/>
      <c r="LAI209" s="64"/>
      <c r="LAJ209" s="64"/>
      <c r="LAK209" s="64"/>
      <c r="LAL209" s="64"/>
      <c r="LAM209" s="64"/>
      <c r="LAN209" s="64"/>
      <c r="LAO209" s="64"/>
      <c r="LAP209" s="64"/>
      <c r="LAQ209" s="64"/>
      <c r="LAR209" s="64"/>
      <c r="LAS209" s="64"/>
      <c r="LAT209" s="64"/>
      <c r="LAU209" s="64"/>
      <c r="LAV209" s="64"/>
      <c r="LAW209" s="64"/>
      <c r="LAX209" s="64"/>
      <c r="LAY209" s="64"/>
      <c r="LAZ209" s="64"/>
      <c r="LBA209" s="64"/>
      <c r="LBB209" s="64"/>
      <c r="LBC209" s="64"/>
      <c r="LBD209" s="64"/>
      <c r="LBE209" s="64"/>
      <c r="LBF209" s="64"/>
      <c r="LBG209" s="64"/>
      <c r="LBH209" s="64"/>
      <c r="LBI209" s="64"/>
      <c r="LBJ209" s="64"/>
      <c r="LBK209" s="64"/>
      <c r="LBL209" s="64"/>
      <c r="LBM209" s="64"/>
      <c r="LBN209" s="64"/>
      <c r="LBO209" s="64"/>
      <c r="LBP209" s="64"/>
      <c r="LBQ209" s="64"/>
      <c r="LBR209" s="64"/>
      <c r="LBS209" s="64"/>
      <c r="LBT209" s="64"/>
      <c r="LBU209" s="64"/>
      <c r="LBV209" s="64"/>
      <c r="LBW209" s="64"/>
      <c r="LBX209" s="64"/>
      <c r="LBY209" s="64"/>
      <c r="LBZ209" s="64"/>
      <c r="LCA209" s="64"/>
      <c r="LCB209" s="64"/>
      <c r="LCD209" s="64"/>
      <c r="LCF209" s="64"/>
      <c r="LCG209" s="64"/>
      <c r="LCH209" s="64"/>
      <c r="LCI209" s="64"/>
      <c r="LCJ209" s="64"/>
      <c r="LCK209" s="64"/>
      <c r="LCL209" s="64"/>
      <c r="LCM209" s="64"/>
      <c r="LCR209" s="64"/>
      <c r="LCS209" s="64"/>
      <c r="LCT209" s="64"/>
      <c r="LCU209" s="64"/>
      <c r="LCV209" s="64"/>
      <c r="LCW209" s="64"/>
      <c r="LCX209" s="64"/>
      <c r="LCY209" s="64"/>
      <c r="LCZ209" s="64"/>
      <c r="LDA209" s="64"/>
      <c r="LDB209" s="64"/>
      <c r="LDC209" s="64"/>
      <c r="LDD209" s="64"/>
      <c r="LDE209" s="64"/>
      <c r="LDF209" s="64"/>
      <c r="LDG209" s="64"/>
      <c r="LDH209" s="64"/>
      <c r="LDI209" s="64"/>
      <c r="LDJ209" s="64"/>
      <c r="LDK209" s="64"/>
      <c r="LDL209" s="64"/>
      <c r="LDM209" s="64"/>
      <c r="LDN209" s="64"/>
      <c r="LDO209" s="64"/>
      <c r="LDP209" s="64"/>
      <c r="LDQ209" s="64"/>
      <c r="LDR209" s="64"/>
      <c r="LDS209" s="64"/>
      <c r="LDT209" s="64"/>
      <c r="LDU209" s="64"/>
      <c r="LDV209" s="64"/>
      <c r="LDW209" s="64"/>
      <c r="LDX209" s="64"/>
      <c r="LDY209" s="64"/>
      <c r="LDZ209" s="64"/>
      <c r="LEA209" s="64"/>
      <c r="LEB209" s="64"/>
      <c r="LEC209" s="64"/>
      <c r="LED209" s="64"/>
      <c r="LEE209" s="64"/>
      <c r="LEF209" s="64"/>
      <c r="LEG209" s="64"/>
      <c r="LEH209" s="64"/>
      <c r="LEI209" s="64"/>
      <c r="LEJ209" s="64"/>
      <c r="LEK209" s="64"/>
      <c r="LEL209" s="64"/>
      <c r="LEM209" s="64"/>
      <c r="LEN209" s="64"/>
      <c r="LEO209" s="64"/>
      <c r="LEP209" s="64"/>
      <c r="LEQ209" s="64"/>
      <c r="LER209" s="64"/>
      <c r="LES209" s="64"/>
      <c r="LET209" s="64"/>
      <c r="LEU209" s="64"/>
      <c r="LEV209" s="64"/>
      <c r="LEW209" s="64"/>
      <c r="LEX209" s="64"/>
      <c r="LEY209" s="64"/>
      <c r="LEZ209" s="64"/>
      <c r="LFA209" s="64"/>
      <c r="LFB209" s="64"/>
      <c r="LFC209" s="64"/>
      <c r="LFD209" s="64"/>
      <c r="LFE209" s="64"/>
      <c r="LFF209" s="64"/>
      <c r="LFG209" s="64"/>
      <c r="LFH209" s="64"/>
      <c r="LFI209" s="64"/>
      <c r="LFJ209" s="64"/>
      <c r="LFK209" s="64"/>
      <c r="LFL209" s="64"/>
      <c r="LFM209" s="64"/>
      <c r="LFN209" s="64"/>
      <c r="LFO209" s="64"/>
      <c r="LFP209" s="64"/>
      <c r="LFQ209" s="64"/>
      <c r="LFR209" s="64"/>
      <c r="LFS209" s="64"/>
      <c r="LFT209" s="64"/>
      <c r="LFU209" s="64"/>
      <c r="LFV209" s="64"/>
      <c r="LFW209" s="64"/>
      <c r="LFX209" s="64"/>
      <c r="LFY209" s="64"/>
      <c r="LFZ209" s="64"/>
      <c r="LGA209" s="64"/>
      <c r="LGB209" s="64"/>
      <c r="LGC209" s="64"/>
      <c r="LGD209" s="64"/>
      <c r="LGE209" s="64"/>
      <c r="LGF209" s="64"/>
      <c r="LGG209" s="64"/>
      <c r="LGH209" s="64"/>
      <c r="LGI209" s="64"/>
      <c r="LGJ209" s="64"/>
      <c r="LGK209" s="64"/>
      <c r="LGL209" s="64"/>
      <c r="LGM209" s="64"/>
      <c r="LGN209" s="64"/>
      <c r="LGO209" s="64"/>
      <c r="LGP209" s="64"/>
      <c r="LGQ209" s="64"/>
      <c r="LGR209" s="64"/>
      <c r="LGS209" s="64"/>
      <c r="LGT209" s="64"/>
      <c r="LGU209" s="64"/>
      <c r="LGV209" s="64"/>
      <c r="LGW209" s="64"/>
      <c r="LGX209" s="64"/>
      <c r="LGY209" s="64"/>
      <c r="LGZ209" s="64"/>
      <c r="LHA209" s="64"/>
      <c r="LHB209" s="64"/>
      <c r="LHC209" s="64"/>
      <c r="LHD209" s="64"/>
      <c r="LHE209" s="64"/>
      <c r="LHF209" s="64"/>
      <c r="LHG209" s="64"/>
      <c r="LHH209" s="64"/>
      <c r="LHI209" s="64"/>
      <c r="LHJ209" s="64"/>
      <c r="LHK209" s="64"/>
      <c r="LHL209" s="64"/>
      <c r="LHM209" s="64"/>
      <c r="LHN209" s="64"/>
      <c r="LHO209" s="64"/>
      <c r="LHP209" s="64"/>
      <c r="LHQ209" s="64"/>
      <c r="LHR209" s="64"/>
      <c r="LHS209" s="64"/>
      <c r="LHT209" s="64"/>
      <c r="LHU209" s="64"/>
      <c r="LHV209" s="64"/>
      <c r="LHW209" s="64"/>
      <c r="LHX209" s="64"/>
      <c r="LHY209" s="64"/>
      <c r="LHZ209" s="64"/>
      <c r="LIA209" s="64"/>
      <c r="LIB209" s="64"/>
      <c r="LIC209" s="64"/>
      <c r="LID209" s="64"/>
      <c r="LIE209" s="64"/>
      <c r="LIF209" s="64"/>
      <c r="LIG209" s="64"/>
      <c r="LIH209" s="64"/>
      <c r="LII209" s="64"/>
      <c r="LIJ209" s="64"/>
      <c r="LIK209" s="64"/>
      <c r="LIL209" s="64"/>
      <c r="LIM209" s="64"/>
      <c r="LIN209" s="64"/>
      <c r="LIO209" s="64"/>
      <c r="LIP209" s="64"/>
      <c r="LIQ209" s="64"/>
      <c r="LIR209" s="64"/>
      <c r="LIS209" s="64"/>
      <c r="LIT209" s="64"/>
      <c r="LIU209" s="64"/>
      <c r="LIV209" s="64"/>
      <c r="LIW209" s="64"/>
      <c r="LIX209" s="64"/>
      <c r="LIY209" s="64"/>
      <c r="LIZ209" s="64"/>
      <c r="LJA209" s="64"/>
      <c r="LJB209" s="64"/>
      <c r="LJC209" s="64"/>
      <c r="LJD209" s="64"/>
      <c r="LJE209" s="64"/>
      <c r="LJF209" s="64"/>
      <c r="LJG209" s="64"/>
      <c r="LJH209" s="64"/>
      <c r="LJI209" s="64"/>
      <c r="LJJ209" s="64"/>
      <c r="LJK209" s="64"/>
      <c r="LJL209" s="64"/>
      <c r="LJM209" s="64"/>
      <c r="LJN209" s="64"/>
      <c r="LJO209" s="64"/>
      <c r="LJP209" s="64"/>
      <c r="LJQ209" s="64"/>
      <c r="LJR209" s="64"/>
      <c r="LJS209" s="64"/>
      <c r="LJT209" s="64"/>
      <c r="LJU209" s="64"/>
      <c r="LJV209" s="64"/>
      <c r="LJW209" s="64"/>
      <c r="LJX209" s="64"/>
      <c r="LJY209" s="64"/>
      <c r="LJZ209" s="64"/>
      <c r="LKA209" s="64"/>
      <c r="LKB209" s="64"/>
      <c r="LKC209" s="64"/>
      <c r="LKD209" s="64"/>
      <c r="LKE209" s="64"/>
      <c r="LKF209" s="64"/>
      <c r="LKG209" s="64"/>
      <c r="LKH209" s="64"/>
      <c r="LKI209" s="64"/>
      <c r="LKJ209" s="64"/>
      <c r="LKK209" s="64"/>
      <c r="LKL209" s="64"/>
      <c r="LKM209" s="64"/>
      <c r="LKN209" s="64"/>
      <c r="LKO209" s="64"/>
      <c r="LKP209" s="64"/>
      <c r="LKQ209" s="64"/>
      <c r="LKR209" s="64"/>
      <c r="LKS209" s="64"/>
      <c r="LKT209" s="64"/>
      <c r="LKU209" s="64"/>
      <c r="LKV209" s="64"/>
      <c r="LKW209" s="64"/>
      <c r="LKX209" s="64"/>
      <c r="LKY209" s="64"/>
      <c r="LKZ209" s="64"/>
      <c r="LLA209" s="64"/>
      <c r="LLB209" s="64"/>
      <c r="LLC209" s="64"/>
      <c r="LLD209" s="64"/>
      <c r="LLE209" s="64"/>
      <c r="LLF209" s="64"/>
      <c r="LLG209" s="64"/>
      <c r="LLH209" s="64"/>
      <c r="LLI209" s="64"/>
      <c r="LLJ209" s="64"/>
      <c r="LLK209" s="64"/>
      <c r="LLL209" s="64"/>
      <c r="LLM209" s="64"/>
      <c r="LLN209" s="64"/>
      <c r="LLO209" s="64"/>
      <c r="LLP209" s="64"/>
      <c r="LLQ209" s="64"/>
      <c r="LLR209" s="64"/>
      <c r="LLS209" s="64"/>
      <c r="LLT209" s="64"/>
      <c r="LLU209" s="64"/>
      <c r="LLV209" s="64"/>
      <c r="LLW209" s="64"/>
      <c r="LLX209" s="64"/>
      <c r="LLZ209" s="64"/>
      <c r="LMB209" s="64"/>
      <c r="LMC209" s="64"/>
      <c r="LMD209" s="64"/>
      <c r="LME209" s="64"/>
      <c r="LMF209" s="64"/>
      <c r="LMG209" s="64"/>
      <c r="LMH209" s="64"/>
      <c r="LMI209" s="64"/>
      <c r="LMN209" s="64"/>
      <c r="LMO209" s="64"/>
      <c r="LMP209" s="64"/>
      <c r="LMQ209" s="64"/>
      <c r="LMR209" s="64"/>
      <c r="LMS209" s="64"/>
      <c r="LMT209" s="64"/>
      <c r="LMU209" s="64"/>
      <c r="LMV209" s="64"/>
      <c r="LMW209" s="64"/>
      <c r="LMX209" s="64"/>
      <c r="LMY209" s="64"/>
      <c r="LMZ209" s="64"/>
      <c r="LNA209" s="64"/>
      <c r="LNB209" s="64"/>
      <c r="LNC209" s="64"/>
      <c r="LND209" s="64"/>
      <c r="LNE209" s="64"/>
      <c r="LNF209" s="64"/>
      <c r="LNG209" s="64"/>
      <c r="LNH209" s="64"/>
      <c r="LNI209" s="64"/>
      <c r="LNJ209" s="64"/>
      <c r="LNK209" s="64"/>
      <c r="LNL209" s="64"/>
      <c r="LNM209" s="64"/>
      <c r="LNN209" s="64"/>
      <c r="LNO209" s="64"/>
      <c r="LNP209" s="64"/>
      <c r="LNQ209" s="64"/>
      <c r="LNR209" s="64"/>
      <c r="LNS209" s="64"/>
      <c r="LNT209" s="64"/>
      <c r="LNU209" s="64"/>
      <c r="LNV209" s="64"/>
      <c r="LNW209" s="64"/>
      <c r="LNX209" s="64"/>
      <c r="LNY209" s="64"/>
      <c r="LNZ209" s="64"/>
      <c r="LOA209" s="64"/>
      <c r="LOB209" s="64"/>
      <c r="LOC209" s="64"/>
      <c r="LOD209" s="64"/>
      <c r="LOE209" s="64"/>
      <c r="LOF209" s="64"/>
      <c r="LOG209" s="64"/>
      <c r="LOH209" s="64"/>
      <c r="LOI209" s="64"/>
      <c r="LOJ209" s="64"/>
      <c r="LOK209" s="64"/>
      <c r="LOL209" s="64"/>
      <c r="LOM209" s="64"/>
      <c r="LON209" s="64"/>
      <c r="LOO209" s="64"/>
      <c r="LOP209" s="64"/>
      <c r="LOQ209" s="64"/>
      <c r="LOR209" s="64"/>
      <c r="LOS209" s="64"/>
      <c r="LOT209" s="64"/>
      <c r="LOU209" s="64"/>
      <c r="LOV209" s="64"/>
      <c r="LOW209" s="64"/>
      <c r="LOX209" s="64"/>
      <c r="LOY209" s="64"/>
      <c r="LOZ209" s="64"/>
      <c r="LPA209" s="64"/>
      <c r="LPB209" s="64"/>
      <c r="LPC209" s="64"/>
      <c r="LPD209" s="64"/>
      <c r="LPE209" s="64"/>
      <c r="LPF209" s="64"/>
      <c r="LPG209" s="64"/>
      <c r="LPH209" s="64"/>
      <c r="LPI209" s="64"/>
      <c r="LPJ209" s="64"/>
      <c r="LPK209" s="64"/>
      <c r="LPL209" s="64"/>
      <c r="LPM209" s="64"/>
      <c r="LPN209" s="64"/>
      <c r="LPO209" s="64"/>
      <c r="LPP209" s="64"/>
      <c r="LPQ209" s="64"/>
      <c r="LPR209" s="64"/>
      <c r="LPS209" s="64"/>
      <c r="LPT209" s="64"/>
      <c r="LPU209" s="64"/>
      <c r="LPV209" s="64"/>
      <c r="LPW209" s="64"/>
      <c r="LPX209" s="64"/>
      <c r="LPY209" s="64"/>
      <c r="LPZ209" s="64"/>
      <c r="LQA209" s="64"/>
      <c r="LQB209" s="64"/>
      <c r="LQC209" s="64"/>
      <c r="LQD209" s="64"/>
      <c r="LQE209" s="64"/>
      <c r="LQF209" s="64"/>
      <c r="LQG209" s="64"/>
      <c r="LQH209" s="64"/>
      <c r="LQI209" s="64"/>
      <c r="LQJ209" s="64"/>
      <c r="LQK209" s="64"/>
      <c r="LQL209" s="64"/>
      <c r="LQM209" s="64"/>
      <c r="LQN209" s="64"/>
      <c r="LQO209" s="64"/>
      <c r="LQP209" s="64"/>
      <c r="LQQ209" s="64"/>
      <c r="LQR209" s="64"/>
      <c r="LQS209" s="64"/>
      <c r="LQT209" s="64"/>
      <c r="LQU209" s="64"/>
      <c r="LQV209" s="64"/>
      <c r="LQW209" s="64"/>
      <c r="LQX209" s="64"/>
      <c r="LQY209" s="64"/>
      <c r="LQZ209" s="64"/>
      <c r="LRA209" s="64"/>
      <c r="LRB209" s="64"/>
      <c r="LRC209" s="64"/>
      <c r="LRD209" s="64"/>
      <c r="LRE209" s="64"/>
      <c r="LRF209" s="64"/>
      <c r="LRG209" s="64"/>
      <c r="LRH209" s="64"/>
      <c r="LRI209" s="64"/>
      <c r="LRJ209" s="64"/>
      <c r="LRK209" s="64"/>
      <c r="LRL209" s="64"/>
      <c r="LRM209" s="64"/>
      <c r="LRN209" s="64"/>
      <c r="LRO209" s="64"/>
      <c r="LRP209" s="64"/>
      <c r="LRQ209" s="64"/>
      <c r="LRR209" s="64"/>
      <c r="LRS209" s="64"/>
      <c r="LRT209" s="64"/>
      <c r="LRU209" s="64"/>
      <c r="LRV209" s="64"/>
      <c r="LRW209" s="64"/>
      <c r="LRX209" s="64"/>
      <c r="LRY209" s="64"/>
      <c r="LRZ209" s="64"/>
      <c r="LSA209" s="64"/>
      <c r="LSB209" s="64"/>
      <c r="LSC209" s="64"/>
      <c r="LSD209" s="64"/>
      <c r="LSE209" s="64"/>
      <c r="LSF209" s="64"/>
      <c r="LSG209" s="64"/>
      <c r="LSH209" s="64"/>
      <c r="LSI209" s="64"/>
      <c r="LSJ209" s="64"/>
      <c r="LSK209" s="64"/>
      <c r="LSL209" s="64"/>
      <c r="LSM209" s="64"/>
      <c r="LSN209" s="64"/>
      <c r="LSO209" s="64"/>
      <c r="LSP209" s="64"/>
      <c r="LSQ209" s="64"/>
      <c r="LSR209" s="64"/>
      <c r="LSS209" s="64"/>
      <c r="LST209" s="64"/>
      <c r="LSU209" s="64"/>
      <c r="LSV209" s="64"/>
      <c r="LSW209" s="64"/>
      <c r="LSX209" s="64"/>
      <c r="LSY209" s="64"/>
      <c r="LSZ209" s="64"/>
      <c r="LTA209" s="64"/>
      <c r="LTB209" s="64"/>
      <c r="LTC209" s="64"/>
      <c r="LTD209" s="64"/>
      <c r="LTE209" s="64"/>
      <c r="LTF209" s="64"/>
      <c r="LTG209" s="64"/>
      <c r="LTH209" s="64"/>
      <c r="LTI209" s="64"/>
      <c r="LTJ209" s="64"/>
      <c r="LTK209" s="64"/>
      <c r="LTL209" s="64"/>
      <c r="LTM209" s="64"/>
      <c r="LTN209" s="64"/>
      <c r="LTO209" s="64"/>
      <c r="LTP209" s="64"/>
      <c r="LTQ209" s="64"/>
      <c r="LTR209" s="64"/>
      <c r="LTS209" s="64"/>
      <c r="LTT209" s="64"/>
      <c r="LTU209" s="64"/>
      <c r="LTV209" s="64"/>
      <c r="LTW209" s="64"/>
      <c r="LTX209" s="64"/>
      <c r="LTY209" s="64"/>
      <c r="LTZ209" s="64"/>
      <c r="LUA209" s="64"/>
      <c r="LUB209" s="64"/>
      <c r="LUC209" s="64"/>
      <c r="LUD209" s="64"/>
      <c r="LUE209" s="64"/>
      <c r="LUF209" s="64"/>
      <c r="LUG209" s="64"/>
      <c r="LUH209" s="64"/>
      <c r="LUI209" s="64"/>
      <c r="LUJ209" s="64"/>
      <c r="LUK209" s="64"/>
      <c r="LUL209" s="64"/>
      <c r="LUM209" s="64"/>
      <c r="LUN209" s="64"/>
      <c r="LUO209" s="64"/>
      <c r="LUP209" s="64"/>
      <c r="LUQ209" s="64"/>
      <c r="LUR209" s="64"/>
      <c r="LUS209" s="64"/>
      <c r="LUT209" s="64"/>
      <c r="LUU209" s="64"/>
      <c r="LUV209" s="64"/>
      <c r="LUW209" s="64"/>
      <c r="LUX209" s="64"/>
      <c r="LUY209" s="64"/>
      <c r="LUZ209" s="64"/>
      <c r="LVA209" s="64"/>
      <c r="LVB209" s="64"/>
      <c r="LVC209" s="64"/>
      <c r="LVD209" s="64"/>
      <c r="LVE209" s="64"/>
      <c r="LVF209" s="64"/>
      <c r="LVG209" s="64"/>
      <c r="LVH209" s="64"/>
      <c r="LVI209" s="64"/>
      <c r="LVJ209" s="64"/>
      <c r="LVK209" s="64"/>
      <c r="LVL209" s="64"/>
      <c r="LVM209" s="64"/>
      <c r="LVN209" s="64"/>
      <c r="LVO209" s="64"/>
      <c r="LVP209" s="64"/>
      <c r="LVQ209" s="64"/>
      <c r="LVR209" s="64"/>
      <c r="LVS209" s="64"/>
      <c r="LVT209" s="64"/>
      <c r="LVV209" s="64"/>
      <c r="LVX209" s="64"/>
      <c r="LVY209" s="64"/>
      <c r="LVZ209" s="64"/>
      <c r="LWA209" s="64"/>
      <c r="LWB209" s="64"/>
      <c r="LWC209" s="64"/>
      <c r="LWD209" s="64"/>
      <c r="LWE209" s="64"/>
      <c r="LWJ209" s="64"/>
      <c r="LWK209" s="64"/>
      <c r="LWL209" s="64"/>
      <c r="LWM209" s="64"/>
      <c r="LWN209" s="64"/>
      <c r="LWO209" s="64"/>
      <c r="LWP209" s="64"/>
      <c r="LWQ209" s="64"/>
      <c r="LWR209" s="64"/>
      <c r="LWS209" s="64"/>
      <c r="LWT209" s="64"/>
      <c r="LWU209" s="64"/>
      <c r="LWV209" s="64"/>
      <c r="LWW209" s="64"/>
      <c r="LWX209" s="64"/>
      <c r="LWY209" s="64"/>
      <c r="LWZ209" s="64"/>
      <c r="LXA209" s="64"/>
      <c r="LXB209" s="64"/>
      <c r="LXC209" s="64"/>
      <c r="LXD209" s="64"/>
      <c r="LXE209" s="64"/>
      <c r="LXF209" s="64"/>
      <c r="LXG209" s="64"/>
      <c r="LXH209" s="64"/>
      <c r="LXI209" s="64"/>
      <c r="LXJ209" s="64"/>
      <c r="LXK209" s="64"/>
      <c r="LXL209" s="64"/>
      <c r="LXM209" s="64"/>
      <c r="LXN209" s="64"/>
      <c r="LXO209" s="64"/>
      <c r="LXP209" s="64"/>
      <c r="LXQ209" s="64"/>
      <c r="LXR209" s="64"/>
      <c r="LXS209" s="64"/>
      <c r="LXT209" s="64"/>
      <c r="LXU209" s="64"/>
      <c r="LXV209" s="64"/>
      <c r="LXW209" s="64"/>
      <c r="LXX209" s="64"/>
      <c r="LXY209" s="64"/>
      <c r="LXZ209" s="64"/>
      <c r="LYA209" s="64"/>
      <c r="LYB209" s="64"/>
      <c r="LYC209" s="64"/>
      <c r="LYD209" s="64"/>
      <c r="LYE209" s="64"/>
      <c r="LYF209" s="64"/>
      <c r="LYG209" s="64"/>
      <c r="LYH209" s="64"/>
      <c r="LYI209" s="64"/>
      <c r="LYJ209" s="64"/>
      <c r="LYK209" s="64"/>
      <c r="LYL209" s="64"/>
      <c r="LYM209" s="64"/>
      <c r="LYN209" s="64"/>
      <c r="LYO209" s="64"/>
      <c r="LYP209" s="64"/>
      <c r="LYQ209" s="64"/>
      <c r="LYR209" s="64"/>
      <c r="LYS209" s="64"/>
      <c r="LYT209" s="64"/>
      <c r="LYU209" s="64"/>
      <c r="LYV209" s="64"/>
      <c r="LYW209" s="64"/>
      <c r="LYX209" s="64"/>
      <c r="LYY209" s="64"/>
      <c r="LYZ209" s="64"/>
      <c r="LZA209" s="64"/>
      <c r="LZB209" s="64"/>
      <c r="LZC209" s="64"/>
      <c r="LZD209" s="64"/>
      <c r="LZE209" s="64"/>
      <c r="LZF209" s="64"/>
      <c r="LZG209" s="64"/>
      <c r="LZH209" s="64"/>
      <c r="LZI209" s="64"/>
      <c r="LZJ209" s="64"/>
      <c r="LZK209" s="64"/>
      <c r="LZL209" s="64"/>
      <c r="LZM209" s="64"/>
      <c r="LZN209" s="64"/>
      <c r="LZO209" s="64"/>
      <c r="LZP209" s="64"/>
      <c r="LZQ209" s="64"/>
      <c r="LZR209" s="64"/>
      <c r="LZS209" s="64"/>
      <c r="LZT209" s="64"/>
      <c r="LZU209" s="64"/>
      <c r="LZV209" s="64"/>
      <c r="LZW209" s="64"/>
      <c r="LZX209" s="64"/>
      <c r="LZY209" s="64"/>
      <c r="LZZ209" s="64"/>
      <c r="MAA209" s="64"/>
      <c r="MAB209" s="64"/>
      <c r="MAC209" s="64"/>
      <c r="MAD209" s="64"/>
      <c r="MAE209" s="64"/>
      <c r="MAF209" s="64"/>
      <c r="MAG209" s="64"/>
      <c r="MAH209" s="64"/>
      <c r="MAI209" s="64"/>
      <c r="MAJ209" s="64"/>
      <c r="MAK209" s="64"/>
      <c r="MAL209" s="64"/>
      <c r="MAM209" s="64"/>
      <c r="MAN209" s="64"/>
      <c r="MAO209" s="64"/>
      <c r="MAP209" s="64"/>
      <c r="MAQ209" s="64"/>
      <c r="MAR209" s="64"/>
      <c r="MAS209" s="64"/>
      <c r="MAT209" s="64"/>
      <c r="MAU209" s="64"/>
      <c r="MAV209" s="64"/>
      <c r="MAW209" s="64"/>
      <c r="MAX209" s="64"/>
      <c r="MAY209" s="64"/>
      <c r="MAZ209" s="64"/>
      <c r="MBA209" s="64"/>
      <c r="MBB209" s="64"/>
      <c r="MBC209" s="64"/>
      <c r="MBD209" s="64"/>
      <c r="MBE209" s="64"/>
      <c r="MBF209" s="64"/>
      <c r="MBG209" s="64"/>
      <c r="MBH209" s="64"/>
      <c r="MBI209" s="64"/>
      <c r="MBJ209" s="64"/>
      <c r="MBK209" s="64"/>
      <c r="MBL209" s="64"/>
      <c r="MBM209" s="64"/>
      <c r="MBN209" s="64"/>
      <c r="MBO209" s="64"/>
      <c r="MBP209" s="64"/>
      <c r="MBQ209" s="64"/>
      <c r="MBR209" s="64"/>
      <c r="MBS209" s="64"/>
      <c r="MBT209" s="64"/>
      <c r="MBU209" s="64"/>
      <c r="MBV209" s="64"/>
      <c r="MBW209" s="64"/>
      <c r="MBX209" s="64"/>
      <c r="MBY209" s="64"/>
      <c r="MBZ209" s="64"/>
      <c r="MCA209" s="64"/>
      <c r="MCB209" s="64"/>
      <c r="MCC209" s="64"/>
      <c r="MCD209" s="64"/>
      <c r="MCE209" s="64"/>
      <c r="MCF209" s="64"/>
      <c r="MCG209" s="64"/>
      <c r="MCH209" s="64"/>
      <c r="MCI209" s="64"/>
      <c r="MCJ209" s="64"/>
      <c r="MCK209" s="64"/>
      <c r="MCL209" s="64"/>
      <c r="MCM209" s="64"/>
      <c r="MCN209" s="64"/>
      <c r="MCO209" s="64"/>
      <c r="MCP209" s="64"/>
      <c r="MCQ209" s="64"/>
      <c r="MCR209" s="64"/>
      <c r="MCS209" s="64"/>
      <c r="MCT209" s="64"/>
      <c r="MCU209" s="64"/>
      <c r="MCV209" s="64"/>
      <c r="MCW209" s="64"/>
      <c r="MCX209" s="64"/>
      <c r="MCY209" s="64"/>
      <c r="MCZ209" s="64"/>
      <c r="MDA209" s="64"/>
      <c r="MDB209" s="64"/>
      <c r="MDC209" s="64"/>
      <c r="MDD209" s="64"/>
      <c r="MDE209" s="64"/>
      <c r="MDF209" s="64"/>
      <c r="MDG209" s="64"/>
      <c r="MDH209" s="64"/>
      <c r="MDI209" s="64"/>
      <c r="MDJ209" s="64"/>
      <c r="MDK209" s="64"/>
      <c r="MDL209" s="64"/>
      <c r="MDM209" s="64"/>
      <c r="MDN209" s="64"/>
      <c r="MDO209" s="64"/>
      <c r="MDP209" s="64"/>
      <c r="MDQ209" s="64"/>
      <c r="MDR209" s="64"/>
      <c r="MDS209" s="64"/>
      <c r="MDT209" s="64"/>
      <c r="MDU209" s="64"/>
      <c r="MDV209" s="64"/>
      <c r="MDW209" s="64"/>
      <c r="MDX209" s="64"/>
      <c r="MDY209" s="64"/>
      <c r="MDZ209" s="64"/>
      <c r="MEA209" s="64"/>
      <c r="MEB209" s="64"/>
      <c r="MEC209" s="64"/>
      <c r="MED209" s="64"/>
      <c r="MEE209" s="64"/>
      <c r="MEF209" s="64"/>
      <c r="MEG209" s="64"/>
      <c r="MEH209" s="64"/>
      <c r="MEI209" s="64"/>
      <c r="MEJ209" s="64"/>
      <c r="MEK209" s="64"/>
      <c r="MEL209" s="64"/>
      <c r="MEM209" s="64"/>
      <c r="MEN209" s="64"/>
      <c r="MEO209" s="64"/>
      <c r="MEP209" s="64"/>
      <c r="MEQ209" s="64"/>
      <c r="MER209" s="64"/>
      <c r="MES209" s="64"/>
      <c r="MET209" s="64"/>
      <c r="MEU209" s="64"/>
      <c r="MEV209" s="64"/>
      <c r="MEW209" s="64"/>
      <c r="MEX209" s="64"/>
      <c r="MEY209" s="64"/>
      <c r="MEZ209" s="64"/>
      <c r="MFA209" s="64"/>
      <c r="MFB209" s="64"/>
      <c r="MFC209" s="64"/>
      <c r="MFD209" s="64"/>
      <c r="MFE209" s="64"/>
      <c r="MFF209" s="64"/>
      <c r="MFG209" s="64"/>
      <c r="MFH209" s="64"/>
      <c r="MFI209" s="64"/>
      <c r="MFJ209" s="64"/>
      <c r="MFK209" s="64"/>
      <c r="MFL209" s="64"/>
      <c r="MFM209" s="64"/>
      <c r="MFN209" s="64"/>
      <c r="MFO209" s="64"/>
      <c r="MFP209" s="64"/>
      <c r="MFR209" s="64"/>
      <c r="MFT209" s="64"/>
      <c r="MFU209" s="64"/>
      <c r="MFV209" s="64"/>
      <c r="MFW209" s="64"/>
      <c r="MFX209" s="64"/>
      <c r="MFY209" s="64"/>
      <c r="MFZ209" s="64"/>
      <c r="MGA209" s="64"/>
      <c r="MGF209" s="64"/>
      <c r="MGG209" s="64"/>
      <c r="MGH209" s="64"/>
      <c r="MGI209" s="64"/>
      <c r="MGJ209" s="64"/>
      <c r="MGK209" s="64"/>
      <c r="MGL209" s="64"/>
      <c r="MGM209" s="64"/>
      <c r="MGN209" s="64"/>
      <c r="MGO209" s="64"/>
      <c r="MGP209" s="64"/>
      <c r="MGQ209" s="64"/>
      <c r="MGR209" s="64"/>
      <c r="MGS209" s="64"/>
      <c r="MGT209" s="64"/>
      <c r="MGU209" s="64"/>
      <c r="MGV209" s="64"/>
      <c r="MGW209" s="64"/>
      <c r="MGX209" s="64"/>
      <c r="MGY209" s="64"/>
      <c r="MGZ209" s="64"/>
      <c r="MHA209" s="64"/>
      <c r="MHB209" s="64"/>
      <c r="MHC209" s="64"/>
      <c r="MHD209" s="64"/>
      <c r="MHE209" s="64"/>
      <c r="MHF209" s="64"/>
      <c r="MHG209" s="64"/>
      <c r="MHH209" s="64"/>
      <c r="MHI209" s="64"/>
      <c r="MHJ209" s="64"/>
      <c r="MHK209" s="64"/>
      <c r="MHL209" s="64"/>
      <c r="MHM209" s="64"/>
      <c r="MHN209" s="64"/>
      <c r="MHO209" s="64"/>
      <c r="MHP209" s="64"/>
      <c r="MHQ209" s="64"/>
      <c r="MHR209" s="64"/>
      <c r="MHS209" s="64"/>
      <c r="MHT209" s="64"/>
      <c r="MHU209" s="64"/>
      <c r="MHV209" s="64"/>
      <c r="MHW209" s="64"/>
      <c r="MHX209" s="64"/>
      <c r="MHY209" s="64"/>
      <c r="MHZ209" s="64"/>
      <c r="MIA209" s="64"/>
      <c r="MIB209" s="64"/>
      <c r="MIC209" s="64"/>
      <c r="MID209" s="64"/>
      <c r="MIE209" s="64"/>
      <c r="MIF209" s="64"/>
      <c r="MIG209" s="64"/>
      <c r="MIH209" s="64"/>
      <c r="MII209" s="64"/>
      <c r="MIJ209" s="64"/>
      <c r="MIK209" s="64"/>
      <c r="MIL209" s="64"/>
      <c r="MIM209" s="64"/>
      <c r="MIN209" s="64"/>
      <c r="MIO209" s="64"/>
      <c r="MIP209" s="64"/>
      <c r="MIQ209" s="64"/>
      <c r="MIR209" s="64"/>
      <c r="MIS209" s="64"/>
      <c r="MIT209" s="64"/>
      <c r="MIU209" s="64"/>
      <c r="MIV209" s="64"/>
      <c r="MIW209" s="64"/>
      <c r="MIX209" s="64"/>
      <c r="MIY209" s="64"/>
      <c r="MIZ209" s="64"/>
      <c r="MJA209" s="64"/>
      <c r="MJB209" s="64"/>
      <c r="MJC209" s="64"/>
      <c r="MJD209" s="64"/>
      <c r="MJE209" s="64"/>
      <c r="MJF209" s="64"/>
      <c r="MJG209" s="64"/>
      <c r="MJH209" s="64"/>
      <c r="MJI209" s="64"/>
      <c r="MJJ209" s="64"/>
      <c r="MJK209" s="64"/>
      <c r="MJL209" s="64"/>
      <c r="MJM209" s="64"/>
      <c r="MJN209" s="64"/>
      <c r="MJO209" s="64"/>
      <c r="MJP209" s="64"/>
      <c r="MJQ209" s="64"/>
      <c r="MJR209" s="64"/>
      <c r="MJS209" s="64"/>
      <c r="MJT209" s="64"/>
      <c r="MJU209" s="64"/>
      <c r="MJV209" s="64"/>
      <c r="MJW209" s="64"/>
      <c r="MJX209" s="64"/>
      <c r="MJY209" s="64"/>
      <c r="MJZ209" s="64"/>
      <c r="MKA209" s="64"/>
      <c r="MKB209" s="64"/>
      <c r="MKC209" s="64"/>
      <c r="MKD209" s="64"/>
      <c r="MKE209" s="64"/>
      <c r="MKF209" s="64"/>
      <c r="MKG209" s="64"/>
      <c r="MKH209" s="64"/>
      <c r="MKI209" s="64"/>
      <c r="MKJ209" s="64"/>
      <c r="MKK209" s="64"/>
      <c r="MKL209" s="64"/>
      <c r="MKM209" s="64"/>
      <c r="MKN209" s="64"/>
      <c r="MKO209" s="64"/>
      <c r="MKP209" s="64"/>
      <c r="MKQ209" s="64"/>
      <c r="MKR209" s="64"/>
      <c r="MKS209" s="64"/>
      <c r="MKT209" s="64"/>
      <c r="MKU209" s="64"/>
      <c r="MKV209" s="64"/>
      <c r="MKW209" s="64"/>
      <c r="MKX209" s="64"/>
      <c r="MKY209" s="64"/>
      <c r="MKZ209" s="64"/>
      <c r="MLA209" s="64"/>
      <c r="MLB209" s="64"/>
      <c r="MLC209" s="64"/>
      <c r="MLD209" s="64"/>
      <c r="MLE209" s="64"/>
      <c r="MLF209" s="64"/>
      <c r="MLG209" s="64"/>
      <c r="MLH209" s="64"/>
      <c r="MLI209" s="64"/>
      <c r="MLJ209" s="64"/>
      <c r="MLK209" s="64"/>
      <c r="MLL209" s="64"/>
      <c r="MLM209" s="64"/>
      <c r="MLN209" s="64"/>
      <c r="MLO209" s="64"/>
      <c r="MLP209" s="64"/>
      <c r="MLQ209" s="64"/>
      <c r="MLR209" s="64"/>
      <c r="MLS209" s="64"/>
      <c r="MLT209" s="64"/>
      <c r="MLU209" s="64"/>
      <c r="MLV209" s="64"/>
      <c r="MLW209" s="64"/>
      <c r="MLX209" s="64"/>
      <c r="MLY209" s="64"/>
      <c r="MLZ209" s="64"/>
      <c r="MMA209" s="64"/>
      <c r="MMB209" s="64"/>
      <c r="MMC209" s="64"/>
      <c r="MMD209" s="64"/>
      <c r="MME209" s="64"/>
      <c r="MMF209" s="64"/>
      <c r="MMG209" s="64"/>
      <c r="MMH209" s="64"/>
      <c r="MMI209" s="64"/>
      <c r="MMJ209" s="64"/>
      <c r="MMK209" s="64"/>
      <c r="MML209" s="64"/>
      <c r="MMM209" s="64"/>
      <c r="MMN209" s="64"/>
      <c r="MMO209" s="64"/>
      <c r="MMP209" s="64"/>
      <c r="MMQ209" s="64"/>
      <c r="MMR209" s="64"/>
      <c r="MMS209" s="64"/>
      <c r="MMT209" s="64"/>
      <c r="MMU209" s="64"/>
      <c r="MMV209" s="64"/>
      <c r="MMW209" s="64"/>
      <c r="MMX209" s="64"/>
      <c r="MMY209" s="64"/>
      <c r="MMZ209" s="64"/>
      <c r="MNA209" s="64"/>
      <c r="MNB209" s="64"/>
      <c r="MNC209" s="64"/>
      <c r="MND209" s="64"/>
      <c r="MNE209" s="64"/>
      <c r="MNF209" s="64"/>
      <c r="MNG209" s="64"/>
      <c r="MNH209" s="64"/>
      <c r="MNI209" s="64"/>
      <c r="MNJ209" s="64"/>
      <c r="MNK209" s="64"/>
      <c r="MNL209" s="64"/>
      <c r="MNM209" s="64"/>
      <c r="MNN209" s="64"/>
      <c r="MNO209" s="64"/>
      <c r="MNP209" s="64"/>
      <c r="MNQ209" s="64"/>
      <c r="MNR209" s="64"/>
      <c r="MNS209" s="64"/>
      <c r="MNT209" s="64"/>
      <c r="MNU209" s="64"/>
      <c r="MNV209" s="64"/>
      <c r="MNW209" s="64"/>
      <c r="MNX209" s="64"/>
      <c r="MNY209" s="64"/>
      <c r="MNZ209" s="64"/>
      <c r="MOA209" s="64"/>
      <c r="MOB209" s="64"/>
      <c r="MOC209" s="64"/>
      <c r="MOD209" s="64"/>
      <c r="MOE209" s="64"/>
      <c r="MOF209" s="64"/>
      <c r="MOG209" s="64"/>
      <c r="MOH209" s="64"/>
      <c r="MOI209" s="64"/>
      <c r="MOJ209" s="64"/>
      <c r="MOK209" s="64"/>
      <c r="MOL209" s="64"/>
      <c r="MOM209" s="64"/>
      <c r="MON209" s="64"/>
      <c r="MOO209" s="64"/>
      <c r="MOP209" s="64"/>
      <c r="MOQ209" s="64"/>
      <c r="MOR209" s="64"/>
      <c r="MOS209" s="64"/>
      <c r="MOT209" s="64"/>
      <c r="MOU209" s="64"/>
      <c r="MOV209" s="64"/>
      <c r="MOW209" s="64"/>
      <c r="MOX209" s="64"/>
      <c r="MOY209" s="64"/>
      <c r="MOZ209" s="64"/>
      <c r="MPA209" s="64"/>
      <c r="MPB209" s="64"/>
      <c r="MPC209" s="64"/>
      <c r="MPD209" s="64"/>
      <c r="MPE209" s="64"/>
      <c r="MPF209" s="64"/>
      <c r="MPG209" s="64"/>
      <c r="MPH209" s="64"/>
      <c r="MPI209" s="64"/>
      <c r="MPJ209" s="64"/>
      <c r="MPK209" s="64"/>
      <c r="MPL209" s="64"/>
      <c r="MPN209" s="64"/>
      <c r="MPP209" s="64"/>
      <c r="MPQ209" s="64"/>
      <c r="MPR209" s="64"/>
      <c r="MPS209" s="64"/>
      <c r="MPT209" s="64"/>
      <c r="MPU209" s="64"/>
      <c r="MPV209" s="64"/>
      <c r="MPW209" s="64"/>
      <c r="MQB209" s="64"/>
      <c r="MQC209" s="64"/>
      <c r="MQD209" s="64"/>
      <c r="MQE209" s="64"/>
      <c r="MQF209" s="64"/>
      <c r="MQG209" s="64"/>
      <c r="MQH209" s="64"/>
      <c r="MQI209" s="64"/>
      <c r="MQJ209" s="64"/>
      <c r="MQK209" s="64"/>
      <c r="MQL209" s="64"/>
      <c r="MQM209" s="64"/>
      <c r="MQN209" s="64"/>
      <c r="MQO209" s="64"/>
      <c r="MQP209" s="64"/>
      <c r="MQQ209" s="64"/>
      <c r="MQR209" s="64"/>
      <c r="MQS209" s="64"/>
      <c r="MQT209" s="64"/>
      <c r="MQU209" s="64"/>
      <c r="MQV209" s="64"/>
      <c r="MQW209" s="64"/>
      <c r="MQX209" s="64"/>
      <c r="MQY209" s="64"/>
      <c r="MQZ209" s="64"/>
      <c r="MRA209" s="64"/>
      <c r="MRB209" s="64"/>
      <c r="MRC209" s="64"/>
      <c r="MRD209" s="64"/>
      <c r="MRE209" s="64"/>
      <c r="MRF209" s="64"/>
      <c r="MRG209" s="64"/>
      <c r="MRH209" s="64"/>
      <c r="MRI209" s="64"/>
      <c r="MRJ209" s="64"/>
      <c r="MRK209" s="64"/>
      <c r="MRL209" s="64"/>
      <c r="MRM209" s="64"/>
      <c r="MRN209" s="64"/>
      <c r="MRO209" s="64"/>
      <c r="MRP209" s="64"/>
      <c r="MRQ209" s="64"/>
      <c r="MRR209" s="64"/>
      <c r="MRS209" s="64"/>
      <c r="MRT209" s="64"/>
      <c r="MRU209" s="64"/>
      <c r="MRV209" s="64"/>
      <c r="MRW209" s="64"/>
      <c r="MRX209" s="64"/>
      <c r="MRY209" s="64"/>
      <c r="MRZ209" s="64"/>
      <c r="MSA209" s="64"/>
      <c r="MSB209" s="64"/>
      <c r="MSC209" s="64"/>
      <c r="MSD209" s="64"/>
      <c r="MSE209" s="64"/>
      <c r="MSF209" s="64"/>
      <c r="MSG209" s="64"/>
      <c r="MSH209" s="64"/>
      <c r="MSI209" s="64"/>
      <c r="MSJ209" s="64"/>
      <c r="MSK209" s="64"/>
      <c r="MSL209" s="64"/>
      <c r="MSM209" s="64"/>
      <c r="MSN209" s="64"/>
      <c r="MSO209" s="64"/>
      <c r="MSP209" s="64"/>
      <c r="MSQ209" s="64"/>
      <c r="MSR209" s="64"/>
      <c r="MSS209" s="64"/>
      <c r="MST209" s="64"/>
      <c r="MSU209" s="64"/>
      <c r="MSV209" s="64"/>
      <c r="MSW209" s="64"/>
      <c r="MSX209" s="64"/>
      <c r="MSY209" s="64"/>
      <c r="MSZ209" s="64"/>
      <c r="MTA209" s="64"/>
      <c r="MTB209" s="64"/>
      <c r="MTC209" s="64"/>
      <c r="MTD209" s="64"/>
      <c r="MTE209" s="64"/>
      <c r="MTF209" s="64"/>
      <c r="MTG209" s="64"/>
      <c r="MTH209" s="64"/>
      <c r="MTI209" s="64"/>
      <c r="MTJ209" s="64"/>
      <c r="MTK209" s="64"/>
      <c r="MTL209" s="64"/>
      <c r="MTM209" s="64"/>
      <c r="MTN209" s="64"/>
      <c r="MTO209" s="64"/>
      <c r="MTP209" s="64"/>
      <c r="MTQ209" s="64"/>
      <c r="MTR209" s="64"/>
      <c r="MTS209" s="64"/>
      <c r="MTT209" s="64"/>
      <c r="MTU209" s="64"/>
      <c r="MTV209" s="64"/>
      <c r="MTW209" s="64"/>
      <c r="MTX209" s="64"/>
      <c r="MTY209" s="64"/>
      <c r="MTZ209" s="64"/>
      <c r="MUA209" s="64"/>
      <c r="MUB209" s="64"/>
      <c r="MUC209" s="64"/>
      <c r="MUD209" s="64"/>
      <c r="MUE209" s="64"/>
      <c r="MUF209" s="64"/>
      <c r="MUG209" s="64"/>
      <c r="MUH209" s="64"/>
      <c r="MUI209" s="64"/>
      <c r="MUJ209" s="64"/>
      <c r="MUK209" s="64"/>
      <c r="MUL209" s="64"/>
      <c r="MUM209" s="64"/>
      <c r="MUN209" s="64"/>
      <c r="MUO209" s="64"/>
      <c r="MUP209" s="64"/>
      <c r="MUQ209" s="64"/>
      <c r="MUR209" s="64"/>
      <c r="MUS209" s="64"/>
      <c r="MUT209" s="64"/>
      <c r="MUU209" s="64"/>
      <c r="MUV209" s="64"/>
      <c r="MUW209" s="64"/>
      <c r="MUX209" s="64"/>
      <c r="MUY209" s="64"/>
      <c r="MUZ209" s="64"/>
      <c r="MVA209" s="64"/>
      <c r="MVB209" s="64"/>
      <c r="MVC209" s="64"/>
      <c r="MVD209" s="64"/>
      <c r="MVE209" s="64"/>
      <c r="MVF209" s="64"/>
      <c r="MVG209" s="64"/>
      <c r="MVH209" s="64"/>
      <c r="MVI209" s="64"/>
      <c r="MVJ209" s="64"/>
      <c r="MVK209" s="64"/>
      <c r="MVL209" s="64"/>
      <c r="MVM209" s="64"/>
      <c r="MVN209" s="64"/>
      <c r="MVO209" s="64"/>
      <c r="MVP209" s="64"/>
      <c r="MVQ209" s="64"/>
      <c r="MVR209" s="64"/>
      <c r="MVS209" s="64"/>
      <c r="MVT209" s="64"/>
      <c r="MVU209" s="64"/>
      <c r="MVV209" s="64"/>
      <c r="MVW209" s="64"/>
      <c r="MVX209" s="64"/>
      <c r="MVY209" s="64"/>
      <c r="MVZ209" s="64"/>
      <c r="MWA209" s="64"/>
      <c r="MWB209" s="64"/>
      <c r="MWC209" s="64"/>
      <c r="MWD209" s="64"/>
      <c r="MWE209" s="64"/>
      <c r="MWF209" s="64"/>
      <c r="MWG209" s="64"/>
      <c r="MWH209" s="64"/>
      <c r="MWI209" s="64"/>
      <c r="MWJ209" s="64"/>
      <c r="MWK209" s="64"/>
      <c r="MWL209" s="64"/>
      <c r="MWM209" s="64"/>
      <c r="MWN209" s="64"/>
      <c r="MWO209" s="64"/>
      <c r="MWP209" s="64"/>
      <c r="MWQ209" s="64"/>
      <c r="MWR209" s="64"/>
      <c r="MWS209" s="64"/>
      <c r="MWT209" s="64"/>
      <c r="MWU209" s="64"/>
      <c r="MWV209" s="64"/>
      <c r="MWW209" s="64"/>
      <c r="MWX209" s="64"/>
      <c r="MWY209" s="64"/>
      <c r="MWZ209" s="64"/>
      <c r="MXA209" s="64"/>
      <c r="MXB209" s="64"/>
      <c r="MXC209" s="64"/>
      <c r="MXD209" s="64"/>
      <c r="MXE209" s="64"/>
      <c r="MXF209" s="64"/>
      <c r="MXG209" s="64"/>
      <c r="MXH209" s="64"/>
      <c r="MXI209" s="64"/>
      <c r="MXJ209" s="64"/>
      <c r="MXK209" s="64"/>
      <c r="MXL209" s="64"/>
      <c r="MXM209" s="64"/>
      <c r="MXN209" s="64"/>
      <c r="MXO209" s="64"/>
      <c r="MXP209" s="64"/>
      <c r="MXQ209" s="64"/>
      <c r="MXR209" s="64"/>
      <c r="MXS209" s="64"/>
      <c r="MXT209" s="64"/>
      <c r="MXU209" s="64"/>
      <c r="MXV209" s="64"/>
      <c r="MXW209" s="64"/>
      <c r="MXX209" s="64"/>
      <c r="MXY209" s="64"/>
      <c r="MXZ209" s="64"/>
      <c r="MYA209" s="64"/>
      <c r="MYB209" s="64"/>
      <c r="MYC209" s="64"/>
      <c r="MYD209" s="64"/>
      <c r="MYE209" s="64"/>
      <c r="MYF209" s="64"/>
      <c r="MYG209" s="64"/>
      <c r="MYH209" s="64"/>
      <c r="MYI209" s="64"/>
      <c r="MYJ209" s="64"/>
      <c r="MYK209" s="64"/>
      <c r="MYL209" s="64"/>
      <c r="MYM209" s="64"/>
      <c r="MYN209" s="64"/>
      <c r="MYO209" s="64"/>
      <c r="MYP209" s="64"/>
      <c r="MYQ209" s="64"/>
      <c r="MYR209" s="64"/>
      <c r="MYS209" s="64"/>
      <c r="MYT209" s="64"/>
      <c r="MYU209" s="64"/>
      <c r="MYV209" s="64"/>
      <c r="MYW209" s="64"/>
      <c r="MYX209" s="64"/>
      <c r="MYY209" s="64"/>
      <c r="MYZ209" s="64"/>
      <c r="MZA209" s="64"/>
      <c r="MZB209" s="64"/>
      <c r="MZC209" s="64"/>
      <c r="MZD209" s="64"/>
      <c r="MZE209" s="64"/>
      <c r="MZF209" s="64"/>
      <c r="MZG209" s="64"/>
      <c r="MZH209" s="64"/>
      <c r="MZJ209" s="64"/>
      <c r="MZL209" s="64"/>
      <c r="MZM209" s="64"/>
      <c r="MZN209" s="64"/>
      <c r="MZO209" s="64"/>
      <c r="MZP209" s="64"/>
      <c r="MZQ209" s="64"/>
      <c r="MZR209" s="64"/>
      <c r="MZS209" s="64"/>
      <c r="MZX209" s="64"/>
      <c r="MZY209" s="64"/>
      <c r="MZZ209" s="64"/>
      <c r="NAA209" s="64"/>
      <c r="NAB209" s="64"/>
      <c r="NAC209" s="64"/>
      <c r="NAD209" s="64"/>
      <c r="NAE209" s="64"/>
      <c r="NAF209" s="64"/>
      <c r="NAG209" s="64"/>
      <c r="NAH209" s="64"/>
      <c r="NAI209" s="64"/>
      <c r="NAJ209" s="64"/>
      <c r="NAK209" s="64"/>
      <c r="NAL209" s="64"/>
      <c r="NAM209" s="64"/>
      <c r="NAN209" s="64"/>
      <c r="NAO209" s="64"/>
      <c r="NAP209" s="64"/>
      <c r="NAQ209" s="64"/>
      <c r="NAR209" s="64"/>
      <c r="NAS209" s="64"/>
      <c r="NAT209" s="64"/>
      <c r="NAU209" s="64"/>
      <c r="NAV209" s="64"/>
      <c r="NAW209" s="64"/>
      <c r="NAX209" s="64"/>
      <c r="NAY209" s="64"/>
      <c r="NAZ209" s="64"/>
      <c r="NBA209" s="64"/>
      <c r="NBB209" s="64"/>
      <c r="NBC209" s="64"/>
      <c r="NBD209" s="64"/>
      <c r="NBE209" s="64"/>
      <c r="NBF209" s="64"/>
      <c r="NBG209" s="64"/>
      <c r="NBH209" s="64"/>
      <c r="NBI209" s="64"/>
      <c r="NBJ209" s="64"/>
      <c r="NBK209" s="64"/>
      <c r="NBL209" s="64"/>
      <c r="NBM209" s="64"/>
      <c r="NBN209" s="64"/>
      <c r="NBO209" s="64"/>
      <c r="NBP209" s="64"/>
      <c r="NBQ209" s="64"/>
      <c r="NBR209" s="64"/>
      <c r="NBS209" s="64"/>
      <c r="NBT209" s="64"/>
      <c r="NBU209" s="64"/>
      <c r="NBV209" s="64"/>
      <c r="NBW209" s="64"/>
      <c r="NBX209" s="64"/>
      <c r="NBY209" s="64"/>
      <c r="NBZ209" s="64"/>
      <c r="NCA209" s="64"/>
      <c r="NCB209" s="64"/>
      <c r="NCC209" s="64"/>
      <c r="NCD209" s="64"/>
      <c r="NCE209" s="64"/>
      <c r="NCF209" s="64"/>
      <c r="NCG209" s="64"/>
      <c r="NCH209" s="64"/>
      <c r="NCI209" s="64"/>
      <c r="NCJ209" s="64"/>
      <c r="NCK209" s="64"/>
      <c r="NCL209" s="64"/>
      <c r="NCM209" s="64"/>
      <c r="NCN209" s="64"/>
      <c r="NCO209" s="64"/>
      <c r="NCP209" s="64"/>
      <c r="NCQ209" s="64"/>
      <c r="NCR209" s="64"/>
      <c r="NCS209" s="64"/>
      <c r="NCT209" s="64"/>
      <c r="NCU209" s="64"/>
      <c r="NCV209" s="64"/>
      <c r="NCW209" s="64"/>
      <c r="NCX209" s="64"/>
      <c r="NCY209" s="64"/>
      <c r="NCZ209" s="64"/>
      <c r="NDA209" s="64"/>
      <c r="NDB209" s="64"/>
      <c r="NDC209" s="64"/>
      <c r="NDD209" s="64"/>
      <c r="NDE209" s="64"/>
      <c r="NDF209" s="64"/>
      <c r="NDG209" s="64"/>
      <c r="NDH209" s="64"/>
      <c r="NDI209" s="64"/>
      <c r="NDJ209" s="64"/>
      <c r="NDK209" s="64"/>
      <c r="NDL209" s="64"/>
      <c r="NDM209" s="64"/>
      <c r="NDN209" s="64"/>
      <c r="NDO209" s="64"/>
      <c r="NDP209" s="64"/>
      <c r="NDQ209" s="64"/>
      <c r="NDR209" s="64"/>
      <c r="NDS209" s="64"/>
      <c r="NDT209" s="64"/>
      <c r="NDU209" s="64"/>
      <c r="NDV209" s="64"/>
      <c r="NDW209" s="64"/>
      <c r="NDX209" s="64"/>
      <c r="NDY209" s="64"/>
      <c r="NDZ209" s="64"/>
      <c r="NEA209" s="64"/>
      <c r="NEB209" s="64"/>
      <c r="NEC209" s="64"/>
      <c r="NED209" s="64"/>
      <c r="NEE209" s="64"/>
      <c r="NEF209" s="64"/>
      <c r="NEG209" s="64"/>
      <c r="NEH209" s="64"/>
      <c r="NEI209" s="64"/>
      <c r="NEJ209" s="64"/>
      <c r="NEK209" s="64"/>
      <c r="NEL209" s="64"/>
      <c r="NEM209" s="64"/>
      <c r="NEN209" s="64"/>
      <c r="NEO209" s="64"/>
      <c r="NEP209" s="64"/>
      <c r="NEQ209" s="64"/>
      <c r="NER209" s="64"/>
      <c r="NES209" s="64"/>
      <c r="NET209" s="64"/>
      <c r="NEU209" s="64"/>
      <c r="NEV209" s="64"/>
      <c r="NEW209" s="64"/>
      <c r="NEX209" s="64"/>
      <c r="NEY209" s="64"/>
      <c r="NEZ209" s="64"/>
      <c r="NFA209" s="64"/>
      <c r="NFB209" s="64"/>
      <c r="NFC209" s="64"/>
      <c r="NFD209" s="64"/>
      <c r="NFE209" s="64"/>
      <c r="NFF209" s="64"/>
      <c r="NFG209" s="64"/>
      <c r="NFH209" s="64"/>
      <c r="NFI209" s="64"/>
      <c r="NFJ209" s="64"/>
      <c r="NFK209" s="64"/>
      <c r="NFL209" s="64"/>
      <c r="NFM209" s="64"/>
      <c r="NFN209" s="64"/>
      <c r="NFO209" s="64"/>
      <c r="NFP209" s="64"/>
      <c r="NFQ209" s="64"/>
      <c r="NFR209" s="64"/>
      <c r="NFS209" s="64"/>
      <c r="NFT209" s="64"/>
      <c r="NFU209" s="64"/>
      <c r="NFV209" s="64"/>
      <c r="NFW209" s="64"/>
      <c r="NFX209" s="64"/>
      <c r="NFY209" s="64"/>
      <c r="NFZ209" s="64"/>
      <c r="NGA209" s="64"/>
      <c r="NGB209" s="64"/>
      <c r="NGC209" s="64"/>
      <c r="NGD209" s="64"/>
      <c r="NGE209" s="64"/>
      <c r="NGF209" s="64"/>
      <c r="NGG209" s="64"/>
      <c r="NGH209" s="64"/>
      <c r="NGI209" s="64"/>
      <c r="NGJ209" s="64"/>
      <c r="NGK209" s="64"/>
      <c r="NGL209" s="64"/>
      <c r="NGM209" s="64"/>
      <c r="NGN209" s="64"/>
      <c r="NGO209" s="64"/>
      <c r="NGP209" s="64"/>
      <c r="NGQ209" s="64"/>
      <c r="NGR209" s="64"/>
      <c r="NGS209" s="64"/>
      <c r="NGT209" s="64"/>
      <c r="NGU209" s="64"/>
      <c r="NGV209" s="64"/>
      <c r="NGW209" s="64"/>
      <c r="NGX209" s="64"/>
      <c r="NGY209" s="64"/>
      <c r="NGZ209" s="64"/>
      <c r="NHA209" s="64"/>
      <c r="NHB209" s="64"/>
      <c r="NHC209" s="64"/>
      <c r="NHD209" s="64"/>
      <c r="NHE209" s="64"/>
      <c r="NHF209" s="64"/>
      <c r="NHG209" s="64"/>
      <c r="NHH209" s="64"/>
      <c r="NHI209" s="64"/>
      <c r="NHJ209" s="64"/>
      <c r="NHK209" s="64"/>
      <c r="NHL209" s="64"/>
      <c r="NHM209" s="64"/>
      <c r="NHN209" s="64"/>
      <c r="NHO209" s="64"/>
      <c r="NHP209" s="64"/>
      <c r="NHQ209" s="64"/>
      <c r="NHR209" s="64"/>
      <c r="NHS209" s="64"/>
      <c r="NHT209" s="64"/>
      <c r="NHU209" s="64"/>
      <c r="NHV209" s="64"/>
      <c r="NHW209" s="64"/>
      <c r="NHX209" s="64"/>
      <c r="NHY209" s="64"/>
      <c r="NHZ209" s="64"/>
      <c r="NIA209" s="64"/>
      <c r="NIB209" s="64"/>
      <c r="NIC209" s="64"/>
      <c r="NID209" s="64"/>
      <c r="NIE209" s="64"/>
      <c r="NIF209" s="64"/>
      <c r="NIG209" s="64"/>
      <c r="NIH209" s="64"/>
      <c r="NII209" s="64"/>
      <c r="NIJ209" s="64"/>
      <c r="NIK209" s="64"/>
      <c r="NIL209" s="64"/>
      <c r="NIM209" s="64"/>
      <c r="NIN209" s="64"/>
      <c r="NIO209" s="64"/>
      <c r="NIP209" s="64"/>
      <c r="NIQ209" s="64"/>
      <c r="NIR209" s="64"/>
      <c r="NIS209" s="64"/>
      <c r="NIT209" s="64"/>
      <c r="NIU209" s="64"/>
      <c r="NIV209" s="64"/>
      <c r="NIW209" s="64"/>
      <c r="NIX209" s="64"/>
      <c r="NIY209" s="64"/>
      <c r="NIZ209" s="64"/>
      <c r="NJA209" s="64"/>
      <c r="NJB209" s="64"/>
      <c r="NJC209" s="64"/>
      <c r="NJD209" s="64"/>
      <c r="NJF209" s="64"/>
      <c r="NJH209" s="64"/>
      <c r="NJI209" s="64"/>
      <c r="NJJ209" s="64"/>
      <c r="NJK209" s="64"/>
      <c r="NJL209" s="64"/>
      <c r="NJM209" s="64"/>
      <c r="NJN209" s="64"/>
      <c r="NJO209" s="64"/>
      <c r="NJT209" s="64"/>
      <c r="NJU209" s="64"/>
      <c r="NJV209" s="64"/>
      <c r="NJW209" s="64"/>
      <c r="NJX209" s="64"/>
      <c r="NJY209" s="64"/>
      <c r="NJZ209" s="64"/>
      <c r="NKA209" s="64"/>
      <c r="NKB209" s="64"/>
      <c r="NKC209" s="64"/>
      <c r="NKD209" s="64"/>
      <c r="NKE209" s="64"/>
      <c r="NKF209" s="64"/>
      <c r="NKG209" s="64"/>
      <c r="NKH209" s="64"/>
      <c r="NKI209" s="64"/>
      <c r="NKJ209" s="64"/>
      <c r="NKK209" s="64"/>
      <c r="NKL209" s="64"/>
      <c r="NKM209" s="64"/>
      <c r="NKN209" s="64"/>
      <c r="NKO209" s="64"/>
      <c r="NKP209" s="64"/>
      <c r="NKQ209" s="64"/>
      <c r="NKR209" s="64"/>
      <c r="NKS209" s="64"/>
      <c r="NKT209" s="64"/>
      <c r="NKU209" s="64"/>
      <c r="NKV209" s="64"/>
      <c r="NKW209" s="64"/>
      <c r="NKX209" s="64"/>
      <c r="NKY209" s="64"/>
      <c r="NKZ209" s="64"/>
      <c r="NLA209" s="64"/>
      <c r="NLB209" s="64"/>
      <c r="NLC209" s="64"/>
      <c r="NLD209" s="64"/>
      <c r="NLE209" s="64"/>
      <c r="NLF209" s="64"/>
      <c r="NLG209" s="64"/>
      <c r="NLH209" s="64"/>
      <c r="NLI209" s="64"/>
      <c r="NLJ209" s="64"/>
      <c r="NLK209" s="64"/>
      <c r="NLL209" s="64"/>
      <c r="NLM209" s="64"/>
      <c r="NLN209" s="64"/>
      <c r="NLO209" s="64"/>
      <c r="NLP209" s="64"/>
      <c r="NLQ209" s="64"/>
      <c r="NLR209" s="64"/>
      <c r="NLS209" s="64"/>
      <c r="NLT209" s="64"/>
      <c r="NLU209" s="64"/>
      <c r="NLV209" s="64"/>
      <c r="NLW209" s="64"/>
      <c r="NLX209" s="64"/>
      <c r="NLY209" s="64"/>
      <c r="NLZ209" s="64"/>
      <c r="NMA209" s="64"/>
      <c r="NMB209" s="64"/>
      <c r="NMC209" s="64"/>
      <c r="NMD209" s="64"/>
      <c r="NME209" s="64"/>
      <c r="NMF209" s="64"/>
      <c r="NMG209" s="64"/>
      <c r="NMH209" s="64"/>
      <c r="NMI209" s="64"/>
      <c r="NMJ209" s="64"/>
      <c r="NMK209" s="64"/>
      <c r="NML209" s="64"/>
      <c r="NMM209" s="64"/>
      <c r="NMN209" s="64"/>
      <c r="NMO209" s="64"/>
      <c r="NMP209" s="64"/>
      <c r="NMQ209" s="64"/>
      <c r="NMR209" s="64"/>
      <c r="NMS209" s="64"/>
      <c r="NMT209" s="64"/>
      <c r="NMU209" s="64"/>
      <c r="NMV209" s="64"/>
      <c r="NMW209" s="64"/>
      <c r="NMX209" s="64"/>
      <c r="NMY209" s="64"/>
      <c r="NMZ209" s="64"/>
      <c r="NNA209" s="64"/>
      <c r="NNB209" s="64"/>
      <c r="NNC209" s="64"/>
      <c r="NND209" s="64"/>
      <c r="NNE209" s="64"/>
      <c r="NNF209" s="64"/>
      <c r="NNG209" s="64"/>
      <c r="NNH209" s="64"/>
      <c r="NNI209" s="64"/>
      <c r="NNJ209" s="64"/>
      <c r="NNK209" s="64"/>
      <c r="NNL209" s="64"/>
      <c r="NNM209" s="64"/>
      <c r="NNN209" s="64"/>
      <c r="NNO209" s="64"/>
      <c r="NNP209" s="64"/>
      <c r="NNQ209" s="64"/>
      <c r="NNR209" s="64"/>
      <c r="NNS209" s="64"/>
      <c r="NNT209" s="64"/>
      <c r="NNU209" s="64"/>
      <c r="NNV209" s="64"/>
      <c r="NNW209" s="64"/>
      <c r="NNX209" s="64"/>
      <c r="NNY209" s="64"/>
      <c r="NNZ209" s="64"/>
      <c r="NOA209" s="64"/>
      <c r="NOB209" s="64"/>
      <c r="NOC209" s="64"/>
      <c r="NOD209" s="64"/>
      <c r="NOE209" s="64"/>
      <c r="NOF209" s="64"/>
      <c r="NOG209" s="64"/>
      <c r="NOH209" s="64"/>
      <c r="NOI209" s="64"/>
      <c r="NOJ209" s="64"/>
      <c r="NOK209" s="64"/>
      <c r="NOL209" s="64"/>
      <c r="NOM209" s="64"/>
      <c r="NON209" s="64"/>
      <c r="NOO209" s="64"/>
      <c r="NOP209" s="64"/>
      <c r="NOQ209" s="64"/>
      <c r="NOR209" s="64"/>
      <c r="NOS209" s="64"/>
      <c r="NOT209" s="64"/>
      <c r="NOU209" s="64"/>
      <c r="NOV209" s="64"/>
      <c r="NOW209" s="64"/>
      <c r="NOX209" s="64"/>
      <c r="NOY209" s="64"/>
      <c r="NOZ209" s="64"/>
      <c r="NPA209" s="64"/>
      <c r="NPB209" s="64"/>
      <c r="NPC209" s="64"/>
      <c r="NPD209" s="64"/>
      <c r="NPE209" s="64"/>
      <c r="NPF209" s="64"/>
      <c r="NPG209" s="64"/>
      <c r="NPH209" s="64"/>
      <c r="NPI209" s="64"/>
      <c r="NPJ209" s="64"/>
      <c r="NPK209" s="64"/>
      <c r="NPL209" s="64"/>
      <c r="NPM209" s="64"/>
      <c r="NPN209" s="64"/>
      <c r="NPO209" s="64"/>
      <c r="NPP209" s="64"/>
      <c r="NPQ209" s="64"/>
      <c r="NPR209" s="64"/>
      <c r="NPS209" s="64"/>
      <c r="NPT209" s="64"/>
      <c r="NPU209" s="64"/>
      <c r="NPV209" s="64"/>
      <c r="NPW209" s="64"/>
      <c r="NPX209" s="64"/>
      <c r="NPY209" s="64"/>
      <c r="NPZ209" s="64"/>
      <c r="NQA209" s="64"/>
      <c r="NQB209" s="64"/>
      <c r="NQC209" s="64"/>
      <c r="NQD209" s="64"/>
      <c r="NQE209" s="64"/>
      <c r="NQF209" s="64"/>
      <c r="NQG209" s="64"/>
      <c r="NQH209" s="64"/>
      <c r="NQI209" s="64"/>
      <c r="NQJ209" s="64"/>
      <c r="NQK209" s="64"/>
      <c r="NQL209" s="64"/>
      <c r="NQM209" s="64"/>
      <c r="NQN209" s="64"/>
      <c r="NQO209" s="64"/>
      <c r="NQP209" s="64"/>
      <c r="NQQ209" s="64"/>
      <c r="NQR209" s="64"/>
      <c r="NQS209" s="64"/>
      <c r="NQT209" s="64"/>
      <c r="NQU209" s="64"/>
      <c r="NQV209" s="64"/>
      <c r="NQW209" s="64"/>
      <c r="NQX209" s="64"/>
      <c r="NQY209" s="64"/>
      <c r="NQZ209" s="64"/>
      <c r="NRA209" s="64"/>
      <c r="NRB209" s="64"/>
      <c r="NRC209" s="64"/>
      <c r="NRD209" s="64"/>
      <c r="NRE209" s="64"/>
      <c r="NRF209" s="64"/>
      <c r="NRG209" s="64"/>
      <c r="NRH209" s="64"/>
      <c r="NRI209" s="64"/>
      <c r="NRJ209" s="64"/>
      <c r="NRK209" s="64"/>
      <c r="NRL209" s="64"/>
      <c r="NRM209" s="64"/>
      <c r="NRN209" s="64"/>
      <c r="NRO209" s="64"/>
      <c r="NRP209" s="64"/>
      <c r="NRQ209" s="64"/>
      <c r="NRR209" s="64"/>
      <c r="NRS209" s="64"/>
      <c r="NRT209" s="64"/>
      <c r="NRU209" s="64"/>
      <c r="NRV209" s="64"/>
      <c r="NRW209" s="64"/>
      <c r="NRX209" s="64"/>
      <c r="NRY209" s="64"/>
      <c r="NRZ209" s="64"/>
      <c r="NSA209" s="64"/>
      <c r="NSB209" s="64"/>
      <c r="NSC209" s="64"/>
      <c r="NSD209" s="64"/>
      <c r="NSE209" s="64"/>
      <c r="NSF209" s="64"/>
      <c r="NSG209" s="64"/>
      <c r="NSH209" s="64"/>
      <c r="NSI209" s="64"/>
      <c r="NSJ209" s="64"/>
      <c r="NSK209" s="64"/>
      <c r="NSL209" s="64"/>
      <c r="NSM209" s="64"/>
      <c r="NSN209" s="64"/>
      <c r="NSO209" s="64"/>
      <c r="NSP209" s="64"/>
      <c r="NSQ209" s="64"/>
      <c r="NSR209" s="64"/>
      <c r="NSS209" s="64"/>
      <c r="NST209" s="64"/>
      <c r="NSU209" s="64"/>
      <c r="NSV209" s="64"/>
      <c r="NSW209" s="64"/>
      <c r="NSX209" s="64"/>
      <c r="NSY209" s="64"/>
      <c r="NSZ209" s="64"/>
      <c r="NTB209" s="64"/>
      <c r="NTD209" s="64"/>
      <c r="NTE209" s="64"/>
      <c r="NTF209" s="64"/>
      <c r="NTG209" s="64"/>
      <c r="NTH209" s="64"/>
      <c r="NTI209" s="64"/>
      <c r="NTJ209" s="64"/>
      <c r="NTK209" s="64"/>
      <c r="NTP209" s="64"/>
      <c r="NTQ209" s="64"/>
      <c r="NTR209" s="64"/>
      <c r="NTS209" s="64"/>
      <c r="NTT209" s="64"/>
      <c r="NTU209" s="64"/>
      <c r="NTV209" s="64"/>
      <c r="NTW209" s="64"/>
      <c r="NTX209" s="64"/>
      <c r="NTY209" s="64"/>
      <c r="NTZ209" s="64"/>
      <c r="NUA209" s="64"/>
      <c r="NUB209" s="64"/>
      <c r="NUC209" s="64"/>
      <c r="NUD209" s="64"/>
      <c r="NUE209" s="64"/>
      <c r="NUF209" s="64"/>
      <c r="NUG209" s="64"/>
      <c r="NUH209" s="64"/>
      <c r="NUI209" s="64"/>
      <c r="NUJ209" s="64"/>
      <c r="NUK209" s="64"/>
      <c r="NUL209" s="64"/>
      <c r="NUM209" s="64"/>
      <c r="NUN209" s="64"/>
      <c r="NUO209" s="64"/>
      <c r="NUP209" s="64"/>
      <c r="NUQ209" s="64"/>
      <c r="NUR209" s="64"/>
      <c r="NUS209" s="64"/>
      <c r="NUT209" s="64"/>
      <c r="NUU209" s="64"/>
      <c r="NUV209" s="64"/>
      <c r="NUW209" s="64"/>
      <c r="NUX209" s="64"/>
      <c r="NUY209" s="64"/>
      <c r="NUZ209" s="64"/>
      <c r="NVA209" s="64"/>
      <c r="NVB209" s="64"/>
      <c r="NVC209" s="64"/>
      <c r="NVD209" s="64"/>
      <c r="NVE209" s="64"/>
      <c r="NVF209" s="64"/>
      <c r="NVG209" s="64"/>
      <c r="NVH209" s="64"/>
      <c r="NVI209" s="64"/>
      <c r="NVJ209" s="64"/>
      <c r="NVK209" s="64"/>
      <c r="NVL209" s="64"/>
      <c r="NVM209" s="64"/>
      <c r="NVN209" s="64"/>
      <c r="NVO209" s="64"/>
      <c r="NVP209" s="64"/>
      <c r="NVQ209" s="64"/>
      <c r="NVR209" s="64"/>
      <c r="NVS209" s="64"/>
      <c r="NVT209" s="64"/>
      <c r="NVU209" s="64"/>
      <c r="NVV209" s="64"/>
      <c r="NVW209" s="64"/>
      <c r="NVX209" s="64"/>
      <c r="NVY209" s="64"/>
      <c r="NVZ209" s="64"/>
      <c r="NWA209" s="64"/>
      <c r="NWB209" s="64"/>
      <c r="NWC209" s="64"/>
      <c r="NWD209" s="64"/>
      <c r="NWE209" s="64"/>
      <c r="NWF209" s="64"/>
      <c r="NWG209" s="64"/>
      <c r="NWH209" s="64"/>
      <c r="NWI209" s="64"/>
      <c r="NWJ209" s="64"/>
      <c r="NWK209" s="64"/>
      <c r="NWL209" s="64"/>
      <c r="NWM209" s="64"/>
      <c r="NWN209" s="64"/>
      <c r="NWO209" s="64"/>
      <c r="NWP209" s="64"/>
      <c r="NWQ209" s="64"/>
      <c r="NWR209" s="64"/>
      <c r="NWS209" s="64"/>
      <c r="NWT209" s="64"/>
      <c r="NWU209" s="64"/>
      <c r="NWV209" s="64"/>
      <c r="NWW209" s="64"/>
      <c r="NWX209" s="64"/>
      <c r="NWY209" s="64"/>
      <c r="NWZ209" s="64"/>
      <c r="NXA209" s="64"/>
      <c r="NXB209" s="64"/>
      <c r="NXC209" s="64"/>
      <c r="NXD209" s="64"/>
      <c r="NXE209" s="64"/>
      <c r="NXF209" s="64"/>
      <c r="NXG209" s="64"/>
      <c r="NXH209" s="64"/>
      <c r="NXI209" s="64"/>
      <c r="NXJ209" s="64"/>
      <c r="NXK209" s="64"/>
      <c r="NXL209" s="64"/>
      <c r="NXM209" s="64"/>
      <c r="NXN209" s="64"/>
      <c r="NXO209" s="64"/>
      <c r="NXP209" s="64"/>
      <c r="NXQ209" s="64"/>
      <c r="NXR209" s="64"/>
      <c r="NXS209" s="64"/>
      <c r="NXT209" s="64"/>
      <c r="NXU209" s="64"/>
      <c r="NXV209" s="64"/>
      <c r="NXW209" s="64"/>
      <c r="NXX209" s="64"/>
      <c r="NXY209" s="64"/>
      <c r="NXZ209" s="64"/>
      <c r="NYA209" s="64"/>
      <c r="NYB209" s="64"/>
      <c r="NYC209" s="64"/>
      <c r="NYD209" s="64"/>
      <c r="NYE209" s="64"/>
      <c r="NYF209" s="64"/>
      <c r="NYG209" s="64"/>
      <c r="NYH209" s="64"/>
      <c r="NYI209" s="64"/>
      <c r="NYJ209" s="64"/>
      <c r="NYK209" s="64"/>
      <c r="NYL209" s="64"/>
      <c r="NYM209" s="64"/>
      <c r="NYN209" s="64"/>
      <c r="NYO209" s="64"/>
      <c r="NYP209" s="64"/>
      <c r="NYQ209" s="64"/>
      <c r="NYR209" s="64"/>
      <c r="NYS209" s="64"/>
      <c r="NYT209" s="64"/>
      <c r="NYU209" s="64"/>
      <c r="NYV209" s="64"/>
      <c r="NYW209" s="64"/>
      <c r="NYX209" s="64"/>
      <c r="NYY209" s="64"/>
      <c r="NYZ209" s="64"/>
      <c r="NZA209" s="64"/>
      <c r="NZB209" s="64"/>
      <c r="NZC209" s="64"/>
      <c r="NZD209" s="64"/>
      <c r="NZE209" s="64"/>
      <c r="NZF209" s="64"/>
      <c r="NZG209" s="64"/>
      <c r="NZH209" s="64"/>
      <c r="NZI209" s="64"/>
      <c r="NZJ209" s="64"/>
      <c r="NZK209" s="64"/>
      <c r="NZL209" s="64"/>
      <c r="NZM209" s="64"/>
      <c r="NZN209" s="64"/>
      <c r="NZO209" s="64"/>
      <c r="NZP209" s="64"/>
      <c r="NZQ209" s="64"/>
      <c r="NZR209" s="64"/>
      <c r="NZS209" s="64"/>
      <c r="NZT209" s="64"/>
      <c r="NZU209" s="64"/>
      <c r="NZV209" s="64"/>
      <c r="NZW209" s="64"/>
      <c r="NZX209" s="64"/>
      <c r="NZY209" s="64"/>
      <c r="NZZ209" s="64"/>
      <c r="OAA209" s="64"/>
      <c r="OAB209" s="64"/>
      <c r="OAC209" s="64"/>
      <c r="OAD209" s="64"/>
      <c r="OAE209" s="64"/>
      <c r="OAF209" s="64"/>
      <c r="OAG209" s="64"/>
      <c r="OAH209" s="64"/>
      <c r="OAI209" s="64"/>
      <c r="OAJ209" s="64"/>
      <c r="OAK209" s="64"/>
      <c r="OAL209" s="64"/>
      <c r="OAM209" s="64"/>
      <c r="OAN209" s="64"/>
      <c r="OAO209" s="64"/>
      <c r="OAP209" s="64"/>
      <c r="OAQ209" s="64"/>
      <c r="OAR209" s="64"/>
      <c r="OAS209" s="64"/>
      <c r="OAT209" s="64"/>
      <c r="OAU209" s="64"/>
      <c r="OAV209" s="64"/>
      <c r="OAW209" s="64"/>
      <c r="OAX209" s="64"/>
      <c r="OAY209" s="64"/>
      <c r="OAZ209" s="64"/>
      <c r="OBA209" s="64"/>
      <c r="OBB209" s="64"/>
      <c r="OBC209" s="64"/>
      <c r="OBD209" s="64"/>
      <c r="OBE209" s="64"/>
      <c r="OBF209" s="64"/>
      <c r="OBG209" s="64"/>
      <c r="OBH209" s="64"/>
      <c r="OBI209" s="64"/>
      <c r="OBJ209" s="64"/>
      <c r="OBK209" s="64"/>
      <c r="OBL209" s="64"/>
      <c r="OBM209" s="64"/>
      <c r="OBN209" s="64"/>
      <c r="OBO209" s="64"/>
      <c r="OBP209" s="64"/>
      <c r="OBQ209" s="64"/>
      <c r="OBR209" s="64"/>
      <c r="OBS209" s="64"/>
      <c r="OBT209" s="64"/>
      <c r="OBU209" s="64"/>
      <c r="OBV209" s="64"/>
      <c r="OBW209" s="64"/>
      <c r="OBX209" s="64"/>
      <c r="OBY209" s="64"/>
      <c r="OBZ209" s="64"/>
      <c r="OCA209" s="64"/>
      <c r="OCB209" s="64"/>
      <c r="OCC209" s="64"/>
      <c r="OCD209" s="64"/>
      <c r="OCE209" s="64"/>
      <c r="OCF209" s="64"/>
      <c r="OCG209" s="64"/>
      <c r="OCH209" s="64"/>
      <c r="OCI209" s="64"/>
      <c r="OCJ209" s="64"/>
      <c r="OCK209" s="64"/>
      <c r="OCL209" s="64"/>
      <c r="OCM209" s="64"/>
      <c r="OCN209" s="64"/>
      <c r="OCO209" s="64"/>
      <c r="OCP209" s="64"/>
      <c r="OCQ209" s="64"/>
      <c r="OCR209" s="64"/>
      <c r="OCS209" s="64"/>
      <c r="OCT209" s="64"/>
      <c r="OCU209" s="64"/>
      <c r="OCV209" s="64"/>
      <c r="OCX209" s="64"/>
      <c r="OCZ209" s="64"/>
      <c r="ODA209" s="64"/>
      <c r="ODB209" s="64"/>
      <c r="ODC209" s="64"/>
      <c r="ODD209" s="64"/>
      <c r="ODE209" s="64"/>
      <c r="ODF209" s="64"/>
      <c r="ODG209" s="64"/>
      <c r="ODL209" s="64"/>
      <c r="ODM209" s="64"/>
      <c r="ODN209" s="64"/>
      <c r="ODO209" s="64"/>
      <c r="ODP209" s="64"/>
      <c r="ODQ209" s="64"/>
      <c r="ODR209" s="64"/>
      <c r="ODS209" s="64"/>
      <c r="ODT209" s="64"/>
      <c r="ODU209" s="64"/>
      <c r="ODV209" s="64"/>
      <c r="ODW209" s="64"/>
      <c r="ODX209" s="64"/>
      <c r="ODY209" s="64"/>
      <c r="ODZ209" s="64"/>
      <c r="OEA209" s="64"/>
      <c r="OEB209" s="64"/>
      <c r="OEC209" s="64"/>
      <c r="OED209" s="64"/>
      <c r="OEE209" s="64"/>
      <c r="OEF209" s="64"/>
      <c r="OEG209" s="64"/>
      <c r="OEH209" s="64"/>
      <c r="OEI209" s="64"/>
      <c r="OEJ209" s="64"/>
      <c r="OEK209" s="64"/>
      <c r="OEL209" s="64"/>
      <c r="OEM209" s="64"/>
      <c r="OEN209" s="64"/>
      <c r="OEO209" s="64"/>
      <c r="OEP209" s="64"/>
      <c r="OEQ209" s="64"/>
      <c r="OER209" s="64"/>
      <c r="OES209" s="64"/>
      <c r="OET209" s="64"/>
      <c r="OEU209" s="64"/>
      <c r="OEV209" s="64"/>
      <c r="OEW209" s="64"/>
      <c r="OEX209" s="64"/>
      <c r="OEY209" s="64"/>
      <c r="OEZ209" s="64"/>
      <c r="OFA209" s="64"/>
      <c r="OFB209" s="64"/>
      <c r="OFC209" s="64"/>
      <c r="OFD209" s="64"/>
      <c r="OFE209" s="64"/>
      <c r="OFF209" s="64"/>
      <c r="OFG209" s="64"/>
      <c r="OFH209" s="64"/>
      <c r="OFI209" s="64"/>
      <c r="OFJ209" s="64"/>
      <c r="OFK209" s="64"/>
      <c r="OFL209" s="64"/>
      <c r="OFM209" s="64"/>
      <c r="OFN209" s="64"/>
      <c r="OFO209" s="64"/>
      <c r="OFP209" s="64"/>
      <c r="OFQ209" s="64"/>
      <c r="OFR209" s="64"/>
      <c r="OFS209" s="64"/>
      <c r="OFT209" s="64"/>
      <c r="OFU209" s="64"/>
      <c r="OFV209" s="64"/>
      <c r="OFW209" s="64"/>
      <c r="OFX209" s="64"/>
      <c r="OFY209" s="64"/>
      <c r="OFZ209" s="64"/>
      <c r="OGA209" s="64"/>
      <c r="OGB209" s="64"/>
      <c r="OGC209" s="64"/>
      <c r="OGD209" s="64"/>
      <c r="OGE209" s="64"/>
      <c r="OGF209" s="64"/>
      <c r="OGG209" s="64"/>
      <c r="OGH209" s="64"/>
      <c r="OGI209" s="64"/>
      <c r="OGJ209" s="64"/>
      <c r="OGK209" s="64"/>
      <c r="OGL209" s="64"/>
      <c r="OGM209" s="64"/>
      <c r="OGN209" s="64"/>
      <c r="OGO209" s="64"/>
      <c r="OGP209" s="64"/>
      <c r="OGQ209" s="64"/>
      <c r="OGR209" s="64"/>
      <c r="OGS209" s="64"/>
      <c r="OGT209" s="64"/>
      <c r="OGU209" s="64"/>
      <c r="OGV209" s="64"/>
      <c r="OGW209" s="64"/>
      <c r="OGX209" s="64"/>
      <c r="OGY209" s="64"/>
      <c r="OGZ209" s="64"/>
      <c r="OHA209" s="64"/>
      <c r="OHB209" s="64"/>
      <c r="OHC209" s="64"/>
      <c r="OHD209" s="64"/>
      <c r="OHE209" s="64"/>
      <c r="OHF209" s="64"/>
      <c r="OHG209" s="64"/>
      <c r="OHH209" s="64"/>
      <c r="OHI209" s="64"/>
      <c r="OHJ209" s="64"/>
      <c r="OHK209" s="64"/>
      <c r="OHL209" s="64"/>
      <c r="OHM209" s="64"/>
      <c r="OHN209" s="64"/>
      <c r="OHO209" s="64"/>
      <c r="OHP209" s="64"/>
      <c r="OHQ209" s="64"/>
      <c r="OHR209" s="64"/>
      <c r="OHS209" s="64"/>
      <c r="OHT209" s="64"/>
      <c r="OHU209" s="64"/>
      <c r="OHV209" s="64"/>
      <c r="OHW209" s="64"/>
      <c r="OHX209" s="64"/>
      <c r="OHY209" s="64"/>
      <c r="OHZ209" s="64"/>
      <c r="OIA209" s="64"/>
      <c r="OIB209" s="64"/>
      <c r="OIC209" s="64"/>
      <c r="OID209" s="64"/>
      <c r="OIE209" s="64"/>
      <c r="OIF209" s="64"/>
      <c r="OIG209" s="64"/>
      <c r="OIH209" s="64"/>
      <c r="OII209" s="64"/>
      <c r="OIJ209" s="64"/>
      <c r="OIK209" s="64"/>
      <c r="OIL209" s="64"/>
      <c r="OIM209" s="64"/>
      <c r="OIN209" s="64"/>
      <c r="OIO209" s="64"/>
      <c r="OIP209" s="64"/>
      <c r="OIQ209" s="64"/>
      <c r="OIR209" s="64"/>
      <c r="OIS209" s="64"/>
      <c r="OIT209" s="64"/>
      <c r="OIU209" s="64"/>
      <c r="OIV209" s="64"/>
      <c r="OIW209" s="64"/>
      <c r="OIX209" s="64"/>
      <c r="OIY209" s="64"/>
      <c r="OIZ209" s="64"/>
      <c r="OJA209" s="64"/>
      <c r="OJB209" s="64"/>
      <c r="OJC209" s="64"/>
      <c r="OJD209" s="64"/>
      <c r="OJE209" s="64"/>
      <c r="OJF209" s="64"/>
      <c r="OJG209" s="64"/>
      <c r="OJH209" s="64"/>
      <c r="OJI209" s="64"/>
      <c r="OJJ209" s="64"/>
      <c r="OJK209" s="64"/>
      <c r="OJL209" s="64"/>
      <c r="OJM209" s="64"/>
      <c r="OJN209" s="64"/>
      <c r="OJO209" s="64"/>
      <c r="OJP209" s="64"/>
      <c r="OJQ209" s="64"/>
      <c r="OJR209" s="64"/>
      <c r="OJS209" s="64"/>
      <c r="OJT209" s="64"/>
      <c r="OJU209" s="64"/>
      <c r="OJV209" s="64"/>
      <c r="OJW209" s="64"/>
      <c r="OJX209" s="64"/>
      <c r="OJY209" s="64"/>
      <c r="OJZ209" s="64"/>
      <c r="OKA209" s="64"/>
      <c r="OKB209" s="64"/>
      <c r="OKC209" s="64"/>
      <c r="OKD209" s="64"/>
      <c r="OKE209" s="64"/>
      <c r="OKF209" s="64"/>
      <c r="OKG209" s="64"/>
      <c r="OKH209" s="64"/>
      <c r="OKI209" s="64"/>
      <c r="OKJ209" s="64"/>
      <c r="OKK209" s="64"/>
      <c r="OKL209" s="64"/>
      <c r="OKM209" s="64"/>
      <c r="OKN209" s="64"/>
      <c r="OKO209" s="64"/>
      <c r="OKP209" s="64"/>
      <c r="OKQ209" s="64"/>
      <c r="OKR209" s="64"/>
      <c r="OKS209" s="64"/>
      <c r="OKT209" s="64"/>
      <c r="OKU209" s="64"/>
      <c r="OKV209" s="64"/>
      <c r="OKW209" s="64"/>
      <c r="OKX209" s="64"/>
      <c r="OKY209" s="64"/>
      <c r="OKZ209" s="64"/>
      <c r="OLA209" s="64"/>
      <c r="OLB209" s="64"/>
      <c r="OLC209" s="64"/>
      <c r="OLD209" s="64"/>
      <c r="OLE209" s="64"/>
      <c r="OLF209" s="64"/>
      <c r="OLG209" s="64"/>
      <c r="OLH209" s="64"/>
      <c r="OLI209" s="64"/>
      <c r="OLJ209" s="64"/>
      <c r="OLK209" s="64"/>
      <c r="OLL209" s="64"/>
      <c r="OLM209" s="64"/>
      <c r="OLN209" s="64"/>
      <c r="OLO209" s="64"/>
      <c r="OLP209" s="64"/>
      <c r="OLQ209" s="64"/>
      <c r="OLR209" s="64"/>
      <c r="OLS209" s="64"/>
      <c r="OLT209" s="64"/>
      <c r="OLU209" s="64"/>
      <c r="OLV209" s="64"/>
      <c r="OLW209" s="64"/>
      <c r="OLX209" s="64"/>
      <c r="OLY209" s="64"/>
      <c r="OLZ209" s="64"/>
      <c r="OMA209" s="64"/>
      <c r="OMB209" s="64"/>
      <c r="OMC209" s="64"/>
      <c r="OMD209" s="64"/>
      <c r="OME209" s="64"/>
      <c r="OMF209" s="64"/>
      <c r="OMG209" s="64"/>
      <c r="OMH209" s="64"/>
      <c r="OMI209" s="64"/>
      <c r="OMJ209" s="64"/>
      <c r="OMK209" s="64"/>
      <c r="OML209" s="64"/>
      <c r="OMM209" s="64"/>
      <c r="OMN209" s="64"/>
      <c r="OMO209" s="64"/>
      <c r="OMP209" s="64"/>
      <c r="OMQ209" s="64"/>
      <c r="OMR209" s="64"/>
      <c r="OMT209" s="64"/>
      <c r="OMV209" s="64"/>
      <c r="OMW209" s="64"/>
      <c r="OMX209" s="64"/>
      <c r="OMY209" s="64"/>
      <c r="OMZ209" s="64"/>
      <c r="ONA209" s="64"/>
      <c r="ONB209" s="64"/>
      <c r="ONC209" s="64"/>
      <c r="ONH209" s="64"/>
      <c r="ONI209" s="64"/>
      <c r="ONJ209" s="64"/>
      <c r="ONK209" s="64"/>
      <c r="ONL209" s="64"/>
      <c r="ONM209" s="64"/>
      <c r="ONN209" s="64"/>
      <c r="ONO209" s="64"/>
      <c r="ONP209" s="64"/>
      <c r="ONQ209" s="64"/>
      <c r="ONR209" s="64"/>
      <c r="ONS209" s="64"/>
      <c r="ONT209" s="64"/>
      <c r="ONU209" s="64"/>
      <c r="ONV209" s="64"/>
      <c r="ONW209" s="64"/>
      <c r="ONX209" s="64"/>
      <c r="ONY209" s="64"/>
      <c r="ONZ209" s="64"/>
      <c r="OOA209" s="64"/>
      <c r="OOB209" s="64"/>
      <c r="OOC209" s="64"/>
      <c r="OOD209" s="64"/>
      <c r="OOE209" s="64"/>
      <c r="OOF209" s="64"/>
      <c r="OOG209" s="64"/>
      <c r="OOH209" s="64"/>
      <c r="OOI209" s="64"/>
      <c r="OOJ209" s="64"/>
      <c r="OOK209" s="64"/>
      <c r="OOL209" s="64"/>
      <c r="OOM209" s="64"/>
      <c r="OON209" s="64"/>
      <c r="OOO209" s="64"/>
      <c r="OOP209" s="64"/>
      <c r="OOQ209" s="64"/>
      <c r="OOR209" s="64"/>
      <c r="OOS209" s="64"/>
      <c r="OOT209" s="64"/>
      <c r="OOU209" s="64"/>
      <c r="OOV209" s="64"/>
      <c r="OOW209" s="64"/>
      <c r="OOX209" s="64"/>
      <c r="OOY209" s="64"/>
      <c r="OOZ209" s="64"/>
      <c r="OPA209" s="64"/>
      <c r="OPB209" s="64"/>
      <c r="OPC209" s="64"/>
      <c r="OPD209" s="64"/>
      <c r="OPE209" s="64"/>
      <c r="OPF209" s="64"/>
      <c r="OPG209" s="64"/>
      <c r="OPH209" s="64"/>
      <c r="OPI209" s="64"/>
      <c r="OPJ209" s="64"/>
      <c r="OPK209" s="64"/>
      <c r="OPL209" s="64"/>
      <c r="OPM209" s="64"/>
      <c r="OPN209" s="64"/>
      <c r="OPO209" s="64"/>
      <c r="OPP209" s="64"/>
      <c r="OPQ209" s="64"/>
      <c r="OPR209" s="64"/>
      <c r="OPS209" s="64"/>
      <c r="OPT209" s="64"/>
      <c r="OPU209" s="64"/>
      <c r="OPV209" s="64"/>
      <c r="OPW209" s="64"/>
      <c r="OPX209" s="64"/>
      <c r="OPY209" s="64"/>
      <c r="OPZ209" s="64"/>
      <c r="OQA209" s="64"/>
      <c r="OQB209" s="64"/>
      <c r="OQC209" s="64"/>
      <c r="OQD209" s="64"/>
      <c r="OQE209" s="64"/>
      <c r="OQF209" s="64"/>
      <c r="OQG209" s="64"/>
      <c r="OQH209" s="64"/>
      <c r="OQI209" s="64"/>
      <c r="OQJ209" s="64"/>
      <c r="OQK209" s="64"/>
      <c r="OQL209" s="64"/>
      <c r="OQM209" s="64"/>
      <c r="OQN209" s="64"/>
      <c r="OQO209" s="64"/>
      <c r="OQP209" s="64"/>
      <c r="OQQ209" s="64"/>
      <c r="OQR209" s="64"/>
      <c r="OQS209" s="64"/>
      <c r="OQT209" s="64"/>
      <c r="OQU209" s="64"/>
      <c r="OQV209" s="64"/>
      <c r="OQW209" s="64"/>
      <c r="OQX209" s="64"/>
      <c r="OQY209" s="64"/>
      <c r="OQZ209" s="64"/>
      <c r="ORA209" s="64"/>
      <c r="ORB209" s="64"/>
      <c r="ORC209" s="64"/>
      <c r="ORD209" s="64"/>
      <c r="ORE209" s="64"/>
      <c r="ORF209" s="64"/>
      <c r="ORG209" s="64"/>
      <c r="ORH209" s="64"/>
      <c r="ORI209" s="64"/>
      <c r="ORJ209" s="64"/>
      <c r="ORK209" s="64"/>
      <c r="ORL209" s="64"/>
      <c r="ORM209" s="64"/>
      <c r="ORN209" s="64"/>
      <c r="ORO209" s="64"/>
      <c r="ORP209" s="64"/>
      <c r="ORQ209" s="64"/>
      <c r="ORR209" s="64"/>
      <c r="ORS209" s="64"/>
      <c r="ORT209" s="64"/>
      <c r="ORU209" s="64"/>
      <c r="ORV209" s="64"/>
      <c r="ORW209" s="64"/>
      <c r="ORX209" s="64"/>
      <c r="ORY209" s="64"/>
      <c r="ORZ209" s="64"/>
      <c r="OSA209" s="64"/>
      <c r="OSB209" s="64"/>
      <c r="OSC209" s="64"/>
      <c r="OSD209" s="64"/>
      <c r="OSE209" s="64"/>
      <c r="OSF209" s="64"/>
      <c r="OSG209" s="64"/>
      <c r="OSH209" s="64"/>
      <c r="OSI209" s="64"/>
      <c r="OSJ209" s="64"/>
      <c r="OSK209" s="64"/>
      <c r="OSL209" s="64"/>
      <c r="OSM209" s="64"/>
      <c r="OSN209" s="64"/>
      <c r="OSO209" s="64"/>
      <c r="OSP209" s="64"/>
      <c r="OSQ209" s="64"/>
      <c r="OSR209" s="64"/>
      <c r="OSS209" s="64"/>
      <c r="OST209" s="64"/>
      <c r="OSU209" s="64"/>
      <c r="OSV209" s="64"/>
      <c r="OSW209" s="64"/>
      <c r="OSX209" s="64"/>
      <c r="OSY209" s="64"/>
      <c r="OSZ209" s="64"/>
      <c r="OTA209" s="64"/>
      <c r="OTB209" s="64"/>
      <c r="OTC209" s="64"/>
      <c r="OTD209" s="64"/>
      <c r="OTE209" s="64"/>
      <c r="OTF209" s="64"/>
      <c r="OTG209" s="64"/>
      <c r="OTH209" s="64"/>
      <c r="OTI209" s="64"/>
      <c r="OTJ209" s="64"/>
      <c r="OTK209" s="64"/>
      <c r="OTL209" s="64"/>
      <c r="OTM209" s="64"/>
      <c r="OTN209" s="64"/>
      <c r="OTO209" s="64"/>
      <c r="OTP209" s="64"/>
      <c r="OTQ209" s="64"/>
      <c r="OTR209" s="64"/>
      <c r="OTS209" s="64"/>
      <c r="OTT209" s="64"/>
      <c r="OTU209" s="64"/>
      <c r="OTV209" s="64"/>
      <c r="OTW209" s="64"/>
      <c r="OTX209" s="64"/>
      <c r="OTY209" s="64"/>
      <c r="OTZ209" s="64"/>
      <c r="OUA209" s="64"/>
      <c r="OUB209" s="64"/>
      <c r="OUC209" s="64"/>
      <c r="OUD209" s="64"/>
      <c r="OUE209" s="64"/>
      <c r="OUF209" s="64"/>
      <c r="OUG209" s="64"/>
      <c r="OUH209" s="64"/>
      <c r="OUI209" s="64"/>
      <c r="OUJ209" s="64"/>
      <c r="OUK209" s="64"/>
      <c r="OUL209" s="64"/>
      <c r="OUM209" s="64"/>
      <c r="OUN209" s="64"/>
      <c r="OUO209" s="64"/>
      <c r="OUP209" s="64"/>
      <c r="OUQ209" s="64"/>
      <c r="OUR209" s="64"/>
      <c r="OUS209" s="64"/>
      <c r="OUT209" s="64"/>
      <c r="OUU209" s="64"/>
      <c r="OUV209" s="64"/>
      <c r="OUW209" s="64"/>
      <c r="OUX209" s="64"/>
      <c r="OUY209" s="64"/>
      <c r="OUZ209" s="64"/>
      <c r="OVA209" s="64"/>
      <c r="OVB209" s="64"/>
      <c r="OVC209" s="64"/>
      <c r="OVD209" s="64"/>
      <c r="OVE209" s="64"/>
      <c r="OVF209" s="64"/>
      <c r="OVG209" s="64"/>
      <c r="OVH209" s="64"/>
      <c r="OVI209" s="64"/>
      <c r="OVJ209" s="64"/>
      <c r="OVK209" s="64"/>
      <c r="OVL209" s="64"/>
      <c r="OVM209" s="64"/>
      <c r="OVN209" s="64"/>
      <c r="OVO209" s="64"/>
      <c r="OVP209" s="64"/>
      <c r="OVQ209" s="64"/>
      <c r="OVR209" s="64"/>
      <c r="OVS209" s="64"/>
      <c r="OVT209" s="64"/>
      <c r="OVU209" s="64"/>
      <c r="OVV209" s="64"/>
      <c r="OVW209" s="64"/>
      <c r="OVX209" s="64"/>
      <c r="OVY209" s="64"/>
      <c r="OVZ209" s="64"/>
      <c r="OWA209" s="64"/>
      <c r="OWB209" s="64"/>
      <c r="OWC209" s="64"/>
      <c r="OWD209" s="64"/>
      <c r="OWE209" s="64"/>
      <c r="OWF209" s="64"/>
      <c r="OWG209" s="64"/>
      <c r="OWH209" s="64"/>
      <c r="OWI209" s="64"/>
      <c r="OWJ209" s="64"/>
      <c r="OWK209" s="64"/>
      <c r="OWL209" s="64"/>
      <c r="OWM209" s="64"/>
      <c r="OWN209" s="64"/>
      <c r="OWP209" s="64"/>
      <c r="OWR209" s="64"/>
      <c r="OWS209" s="64"/>
      <c r="OWT209" s="64"/>
      <c r="OWU209" s="64"/>
      <c r="OWV209" s="64"/>
      <c r="OWW209" s="64"/>
      <c r="OWX209" s="64"/>
      <c r="OWY209" s="64"/>
      <c r="OXD209" s="64"/>
      <c r="OXE209" s="64"/>
      <c r="OXF209" s="64"/>
      <c r="OXG209" s="64"/>
      <c r="OXH209" s="64"/>
      <c r="OXI209" s="64"/>
      <c r="OXJ209" s="64"/>
      <c r="OXK209" s="64"/>
      <c r="OXL209" s="64"/>
      <c r="OXM209" s="64"/>
      <c r="OXN209" s="64"/>
      <c r="OXO209" s="64"/>
      <c r="OXP209" s="64"/>
      <c r="OXQ209" s="64"/>
      <c r="OXR209" s="64"/>
      <c r="OXS209" s="64"/>
      <c r="OXT209" s="64"/>
      <c r="OXU209" s="64"/>
      <c r="OXV209" s="64"/>
      <c r="OXW209" s="64"/>
      <c r="OXX209" s="64"/>
      <c r="OXY209" s="64"/>
      <c r="OXZ209" s="64"/>
      <c r="OYA209" s="64"/>
      <c r="OYB209" s="64"/>
      <c r="OYC209" s="64"/>
      <c r="OYD209" s="64"/>
      <c r="OYE209" s="64"/>
      <c r="OYF209" s="64"/>
      <c r="OYG209" s="64"/>
      <c r="OYH209" s="64"/>
      <c r="OYI209" s="64"/>
      <c r="OYJ209" s="64"/>
      <c r="OYK209" s="64"/>
      <c r="OYL209" s="64"/>
      <c r="OYM209" s="64"/>
      <c r="OYN209" s="64"/>
      <c r="OYO209" s="64"/>
      <c r="OYP209" s="64"/>
      <c r="OYQ209" s="64"/>
      <c r="OYR209" s="64"/>
      <c r="OYS209" s="64"/>
      <c r="OYT209" s="64"/>
      <c r="OYU209" s="64"/>
      <c r="OYV209" s="64"/>
      <c r="OYW209" s="64"/>
      <c r="OYX209" s="64"/>
      <c r="OYY209" s="64"/>
      <c r="OYZ209" s="64"/>
      <c r="OZA209" s="64"/>
      <c r="OZB209" s="64"/>
      <c r="OZC209" s="64"/>
      <c r="OZD209" s="64"/>
      <c r="OZE209" s="64"/>
      <c r="OZF209" s="64"/>
      <c r="OZG209" s="64"/>
      <c r="OZH209" s="64"/>
      <c r="OZI209" s="64"/>
      <c r="OZJ209" s="64"/>
      <c r="OZK209" s="64"/>
      <c r="OZL209" s="64"/>
      <c r="OZM209" s="64"/>
      <c r="OZN209" s="64"/>
      <c r="OZO209" s="64"/>
      <c r="OZP209" s="64"/>
      <c r="OZQ209" s="64"/>
      <c r="OZR209" s="64"/>
      <c r="OZS209" s="64"/>
      <c r="OZT209" s="64"/>
      <c r="OZU209" s="64"/>
      <c r="OZV209" s="64"/>
      <c r="OZW209" s="64"/>
      <c r="OZX209" s="64"/>
      <c r="OZY209" s="64"/>
      <c r="OZZ209" s="64"/>
      <c r="PAA209" s="64"/>
      <c r="PAB209" s="64"/>
      <c r="PAC209" s="64"/>
      <c r="PAD209" s="64"/>
      <c r="PAE209" s="64"/>
      <c r="PAF209" s="64"/>
      <c r="PAG209" s="64"/>
      <c r="PAH209" s="64"/>
      <c r="PAI209" s="64"/>
      <c r="PAJ209" s="64"/>
      <c r="PAK209" s="64"/>
      <c r="PAL209" s="64"/>
      <c r="PAM209" s="64"/>
      <c r="PAN209" s="64"/>
      <c r="PAO209" s="64"/>
      <c r="PAP209" s="64"/>
      <c r="PAQ209" s="64"/>
      <c r="PAR209" s="64"/>
      <c r="PAS209" s="64"/>
      <c r="PAT209" s="64"/>
      <c r="PAU209" s="64"/>
      <c r="PAV209" s="64"/>
      <c r="PAW209" s="64"/>
      <c r="PAX209" s="64"/>
      <c r="PAY209" s="64"/>
      <c r="PAZ209" s="64"/>
      <c r="PBA209" s="64"/>
      <c r="PBB209" s="64"/>
      <c r="PBC209" s="64"/>
      <c r="PBD209" s="64"/>
      <c r="PBE209" s="64"/>
      <c r="PBF209" s="64"/>
      <c r="PBG209" s="64"/>
      <c r="PBH209" s="64"/>
      <c r="PBI209" s="64"/>
      <c r="PBJ209" s="64"/>
      <c r="PBK209" s="64"/>
      <c r="PBL209" s="64"/>
      <c r="PBM209" s="64"/>
      <c r="PBN209" s="64"/>
      <c r="PBO209" s="64"/>
      <c r="PBP209" s="64"/>
      <c r="PBQ209" s="64"/>
      <c r="PBR209" s="64"/>
      <c r="PBS209" s="64"/>
      <c r="PBT209" s="64"/>
      <c r="PBU209" s="64"/>
      <c r="PBV209" s="64"/>
      <c r="PBW209" s="64"/>
      <c r="PBX209" s="64"/>
      <c r="PBY209" s="64"/>
      <c r="PBZ209" s="64"/>
      <c r="PCA209" s="64"/>
      <c r="PCB209" s="64"/>
      <c r="PCC209" s="64"/>
      <c r="PCD209" s="64"/>
      <c r="PCE209" s="64"/>
      <c r="PCF209" s="64"/>
      <c r="PCG209" s="64"/>
      <c r="PCH209" s="64"/>
      <c r="PCI209" s="64"/>
      <c r="PCJ209" s="64"/>
      <c r="PCK209" s="64"/>
      <c r="PCL209" s="64"/>
      <c r="PCM209" s="64"/>
      <c r="PCN209" s="64"/>
      <c r="PCO209" s="64"/>
      <c r="PCP209" s="64"/>
      <c r="PCQ209" s="64"/>
      <c r="PCR209" s="64"/>
      <c r="PCS209" s="64"/>
      <c r="PCT209" s="64"/>
      <c r="PCU209" s="64"/>
      <c r="PCV209" s="64"/>
      <c r="PCW209" s="64"/>
      <c r="PCX209" s="64"/>
      <c r="PCY209" s="64"/>
      <c r="PCZ209" s="64"/>
      <c r="PDA209" s="64"/>
      <c r="PDB209" s="64"/>
      <c r="PDC209" s="64"/>
      <c r="PDD209" s="64"/>
      <c r="PDE209" s="64"/>
      <c r="PDF209" s="64"/>
      <c r="PDG209" s="64"/>
      <c r="PDH209" s="64"/>
      <c r="PDI209" s="64"/>
      <c r="PDJ209" s="64"/>
      <c r="PDK209" s="64"/>
      <c r="PDL209" s="64"/>
      <c r="PDM209" s="64"/>
      <c r="PDN209" s="64"/>
      <c r="PDO209" s="64"/>
      <c r="PDP209" s="64"/>
      <c r="PDQ209" s="64"/>
      <c r="PDR209" s="64"/>
      <c r="PDS209" s="64"/>
      <c r="PDT209" s="64"/>
      <c r="PDU209" s="64"/>
      <c r="PDV209" s="64"/>
      <c r="PDW209" s="64"/>
      <c r="PDX209" s="64"/>
      <c r="PDY209" s="64"/>
      <c r="PDZ209" s="64"/>
      <c r="PEA209" s="64"/>
      <c r="PEB209" s="64"/>
      <c r="PEC209" s="64"/>
      <c r="PED209" s="64"/>
      <c r="PEE209" s="64"/>
      <c r="PEF209" s="64"/>
      <c r="PEG209" s="64"/>
      <c r="PEH209" s="64"/>
      <c r="PEI209" s="64"/>
      <c r="PEJ209" s="64"/>
      <c r="PEK209" s="64"/>
      <c r="PEL209" s="64"/>
      <c r="PEM209" s="64"/>
      <c r="PEN209" s="64"/>
      <c r="PEO209" s="64"/>
      <c r="PEP209" s="64"/>
      <c r="PEQ209" s="64"/>
      <c r="PER209" s="64"/>
      <c r="PES209" s="64"/>
      <c r="PET209" s="64"/>
      <c r="PEU209" s="64"/>
      <c r="PEV209" s="64"/>
      <c r="PEW209" s="64"/>
      <c r="PEX209" s="64"/>
      <c r="PEY209" s="64"/>
      <c r="PEZ209" s="64"/>
      <c r="PFA209" s="64"/>
      <c r="PFB209" s="64"/>
      <c r="PFC209" s="64"/>
      <c r="PFD209" s="64"/>
      <c r="PFE209" s="64"/>
      <c r="PFF209" s="64"/>
      <c r="PFG209" s="64"/>
      <c r="PFH209" s="64"/>
      <c r="PFI209" s="64"/>
      <c r="PFJ209" s="64"/>
      <c r="PFK209" s="64"/>
      <c r="PFL209" s="64"/>
      <c r="PFM209" s="64"/>
      <c r="PFN209" s="64"/>
      <c r="PFO209" s="64"/>
      <c r="PFP209" s="64"/>
      <c r="PFQ209" s="64"/>
      <c r="PFR209" s="64"/>
      <c r="PFS209" s="64"/>
      <c r="PFT209" s="64"/>
      <c r="PFU209" s="64"/>
      <c r="PFV209" s="64"/>
      <c r="PFW209" s="64"/>
      <c r="PFX209" s="64"/>
      <c r="PFY209" s="64"/>
      <c r="PFZ209" s="64"/>
      <c r="PGA209" s="64"/>
      <c r="PGB209" s="64"/>
      <c r="PGC209" s="64"/>
      <c r="PGD209" s="64"/>
      <c r="PGE209" s="64"/>
      <c r="PGF209" s="64"/>
      <c r="PGG209" s="64"/>
      <c r="PGH209" s="64"/>
      <c r="PGI209" s="64"/>
      <c r="PGJ209" s="64"/>
      <c r="PGL209" s="64"/>
      <c r="PGN209" s="64"/>
      <c r="PGO209" s="64"/>
      <c r="PGP209" s="64"/>
      <c r="PGQ209" s="64"/>
      <c r="PGR209" s="64"/>
      <c r="PGS209" s="64"/>
      <c r="PGT209" s="64"/>
      <c r="PGU209" s="64"/>
      <c r="PGZ209" s="64"/>
      <c r="PHA209" s="64"/>
      <c r="PHB209" s="64"/>
      <c r="PHC209" s="64"/>
      <c r="PHD209" s="64"/>
      <c r="PHE209" s="64"/>
      <c r="PHF209" s="64"/>
      <c r="PHG209" s="64"/>
      <c r="PHH209" s="64"/>
      <c r="PHI209" s="64"/>
      <c r="PHJ209" s="64"/>
      <c r="PHK209" s="64"/>
      <c r="PHL209" s="64"/>
      <c r="PHM209" s="64"/>
      <c r="PHN209" s="64"/>
      <c r="PHO209" s="64"/>
      <c r="PHP209" s="64"/>
      <c r="PHQ209" s="64"/>
      <c r="PHR209" s="64"/>
      <c r="PHS209" s="64"/>
      <c r="PHT209" s="64"/>
      <c r="PHU209" s="64"/>
      <c r="PHV209" s="64"/>
      <c r="PHW209" s="64"/>
      <c r="PHX209" s="64"/>
      <c r="PHY209" s="64"/>
      <c r="PHZ209" s="64"/>
      <c r="PIA209" s="64"/>
      <c r="PIB209" s="64"/>
      <c r="PIC209" s="64"/>
      <c r="PID209" s="64"/>
      <c r="PIE209" s="64"/>
      <c r="PIF209" s="64"/>
      <c r="PIG209" s="64"/>
      <c r="PIH209" s="64"/>
      <c r="PII209" s="64"/>
      <c r="PIJ209" s="64"/>
      <c r="PIK209" s="64"/>
      <c r="PIL209" s="64"/>
      <c r="PIM209" s="64"/>
      <c r="PIN209" s="64"/>
      <c r="PIO209" s="64"/>
      <c r="PIP209" s="64"/>
      <c r="PIQ209" s="64"/>
      <c r="PIR209" s="64"/>
      <c r="PIS209" s="64"/>
      <c r="PIT209" s="64"/>
      <c r="PIU209" s="64"/>
      <c r="PIV209" s="64"/>
      <c r="PIW209" s="64"/>
      <c r="PIX209" s="64"/>
      <c r="PIY209" s="64"/>
      <c r="PIZ209" s="64"/>
      <c r="PJA209" s="64"/>
      <c r="PJB209" s="64"/>
      <c r="PJC209" s="64"/>
      <c r="PJD209" s="64"/>
      <c r="PJE209" s="64"/>
      <c r="PJF209" s="64"/>
      <c r="PJG209" s="64"/>
      <c r="PJH209" s="64"/>
      <c r="PJI209" s="64"/>
      <c r="PJJ209" s="64"/>
      <c r="PJK209" s="64"/>
      <c r="PJL209" s="64"/>
      <c r="PJM209" s="64"/>
      <c r="PJN209" s="64"/>
      <c r="PJO209" s="64"/>
      <c r="PJP209" s="64"/>
      <c r="PJQ209" s="64"/>
      <c r="PJR209" s="64"/>
      <c r="PJS209" s="64"/>
      <c r="PJT209" s="64"/>
      <c r="PJU209" s="64"/>
      <c r="PJV209" s="64"/>
      <c r="PJW209" s="64"/>
      <c r="PJX209" s="64"/>
      <c r="PJY209" s="64"/>
      <c r="PJZ209" s="64"/>
      <c r="PKA209" s="64"/>
      <c r="PKB209" s="64"/>
      <c r="PKC209" s="64"/>
      <c r="PKD209" s="64"/>
      <c r="PKE209" s="64"/>
      <c r="PKF209" s="64"/>
      <c r="PKG209" s="64"/>
      <c r="PKH209" s="64"/>
      <c r="PKI209" s="64"/>
      <c r="PKJ209" s="64"/>
      <c r="PKK209" s="64"/>
      <c r="PKL209" s="64"/>
      <c r="PKM209" s="64"/>
      <c r="PKN209" s="64"/>
      <c r="PKO209" s="64"/>
      <c r="PKP209" s="64"/>
      <c r="PKQ209" s="64"/>
      <c r="PKR209" s="64"/>
      <c r="PKS209" s="64"/>
      <c r="PKT209" s="64"/>
      <c r="PKU209" s="64"/>
      <c r="PKV209" s="64"/>
      <c r="PKW209" s="64"/>
      <c r="PKX209" s="64"/>
      <c r="PKY209" s="64"/>
      <c r="PKZ209" s="64"/>
      <c r="PLA209" s="64"/>
      <c r="PLB209" s="64"/>
      <c r="PLC209" s="64"/>
      <c r="PLD209" s="64"/>
      <c r="PLE209" s="64"/>
      <c r="PLF209" s="64"/>
      <c r="PLG209" s="64"/>
      <c r="PLH209" s="64"/>
      <c r="PLI209" s="64"/>
      <c r="PLJ209" s="64"/>
      <c r="PLK209" s="64"/>
      <c r="PLL209" s="64"/>
      <c r="PLM209" s="64"/>
      <c r="PLN209" s="64"/>
      <c r="PLO209" s="64"/>
      <c r="PLP209" s="64"/>
      <c r="PLQ209" s="64"/>
      <c r="PLR209" s="64"/>
      <c r="PLS209" s="64"/>
      <c r="PLT209" s="64"/>
      <c r="PLU209" s="64"/>
      <c r="PLV209" s="64"/>
      <c r="PLW209" s="64"/>
      <c r="PLX209" s="64"/>
      <c r="PLY209" s="64"/>
      <c r="PLZ209" s="64"/>
      <c r="PMA209" s="64"/>
      <c r="PMB209" s="64"/>
      <c r="PMC209" s="64"/>
      <c r="PMD209" s="64"/>
      <c r="PME209" s="64"/>
      <c r="PMF209" s="64"/>
      <c r="PMG209" s="64"/>
      <c r="PMH209" s="64"/>
      <c r="PMI209" s="64"/>
      <c r="PMJ209" s="64"/>
      <c r="PMK209" s="64"/>
      <c r="PML209" s="64"/>
      <c r="PMM209" s="64"/>
      <c r="PMN209" s="64"/>
      <c r="PMO209" s="64"/>
      <c r="PMP209" s="64"/>
      <c r="PMQ209" s="64"/>
      <c r="PMR209" s="64"/>
      <c r="PMS209" s="64"/>
      <c r="PMT209" s="64"/>
      <c r="PMU209" s="64"/>
      <c r="PMV209" s="64"/>
      <c r="PMW209" s="64"/>
      <c r="PMX209" s="64"/>
      <c r="PMY209" s="64"/>
      <c r="PMZ209" s="64"/>
      <c r="PNA209" s="64"/>
      <c r="PNB209" s="64"/>
      <c r="PNC209" s="64"/>
      <c r="PND209" s="64"/>
      <c r="PNE209" s="64"/>
      <c r="PNF209" s="64"/>
      <c r="PNG209" s="64"/>
      <c r="PNH209" s="64"/>
      <c r="PNI209" s="64"/>
      <c r="PNJ209" s="64"/>
      <c r="PNK209" s="64"/>
      <c r="PNL209" s="64"/>
      <c r="PNM209" s="64"/>
      <c r="PNN209" s="64"/>
      <c r="PNO209" s="64"/>
      <c r="PNP209" s="64"/>
      <c r="PNQ209" s="64"/>
      <c r="PNR209" s="64"/>
      <c r="PNS209" s="64"/>
      <c r="PNT209" s="64"/>
      <c r="PNU209" s="64"/>
      <c r="PNV209" s="64"/>
      <c r="PNW209" s="64"/>
      <c r="PNX209" s="64"/>
      <c r="PNY209" s="64"/>
      <c r="PNZ209" s="64"/>
      <c r="POA209" s="64"/>
      <c r="POB209" s="64"/>
      <c r="POC209" s="64"/>
      <c r="POD209" s="64"/>
      <c r="POE209" s="64"/>
      <c r="POF209" s="64"/>
      <c r="POG209" s="64"/>
      <c r="POH209" s="64"/>
      <c r="POI209" s="64"/>
      <c r="POJ209" s="64"/>
      <c r="POK209" s="64"/>
      <c r="POL209" s="64"/>
      <c r="POM209" s="64"/>
      <c r="PON209" s="64"/>
      <c r="POO209" s="64"/>
      <c r="POP209" s="64"/>
      <c r="POQ209" s="64"/>
      <c r="POR209" s="64"/>
      <c r="POS209" s="64"/>
      <c r="POT209" s="64"/>
      <c r="POU209" s="64"/>
      <c r="POV209" s="64"/>
      <c r="POW209" s="64"/>
      <c r="POX209" s="64"/>
      <c r="POY209" s="64"/>
      <c r="POZ209" s="64"/>
      <c r="PPA209" s="64"/>
      <c r="PPB209" s="64"/>
      <c r="PPC209" s="64"/>
      <c r="PPD209" s="64"/>
      <c r="PPE209" s="64"/>
      <c r="PPF209" s="64"/>
      <c r="PPG209" s="64"/>
      <c r="PPH209" s="64"/>
      <c r="PPI209" s="64"/>
      <c r="PPJ209" s="64"/>
      <c r="PPK209" s="64"/>
      <c r="PPL209" s="64"/>
      <c r="PPM209" s="64"/>
      <c r="PPN209" s="64"/>
      <c r="PPO209" s="64"/>
      <c r="PPP209" s="64"/>
      <c r="PPQ209" s="64"/>
      <c r="PPR209" s="64"/>
      <c r="PPS209" s="64"/>
      <c r="PPT209" s="64"/>
      <c r="PPU209" s="64"/>
      <c r="PPV209" s="64"/>
      <c r="PPW209" s="64"/>
      <c r="PPX209" s="64"/>
      <c r="PPY209" s="64"/>
      <c r="PPZ209" s="64"/>
      <c r="PQA209" s="64"/>
      <c r="PQB209" s="64"/>
      <c r="PQC209" s="64"/>
      <c r="PQD209" s="64"/>
      <c r="PQE209" s="64"/>
      <c r="PQF209" s="64"/>
      <c r="PQH209" s="64"/>
      <c r="PQJ209" s="64"/>
      <c r="PQK209" s="64"/>
      <c r="PQL209" s="64"/>
      <c r="PQM209" s="64"/>
      <c r="PQN209" s="64"/>
      <c r="PQO209" s="64"/>
      <c r="PQP209" s="64"/>
      <c r="PQQ209" s="64"/>
      <c r="PQV209" s="64"/>
      <c r="PQW209" s="64"/>
      <c r="PQX209" s="64"/>
      <c r="PQY209" s="64"/>
      <c r="PQZ209" s="64"/>
      <c r="PRA209" s="64"/>
      <c r="PRB209" s="64"/>
      <c r="PRC209" s="64"/>
      <c r="PRD209" s="64"/>
      <c r="PRE209" s="64"/>
      <c r="PRF209" s="64"/>
      <c r="PRG209" s="64"/>
      <c r="PRH209" s="64"/>
      <c r="PRI209" s="64"/>
      <c r="PRJ209" s="64"/>
      <c r="PRK209" s="64"/>
      <c r="PRL209" s="64"/>
      <c r="PRM209" s="64"/>
      <c r="PRN209" s="64"/>
      <c r="PRO209" s="64"/>
      <c r="PRP209" s="64"/>
      <c r="PRQ209" s="64"/>
      <c r="PRR209" s="64"/>
      <c r="PRS209" s="64"/>
      <c r="PRT209" s="64"/>
      <c r="PRU209" s="64"/>
      <c r="PRV209" s="64"/>
      <c r="PRW209" s="64"/>
      <c r="PRX209" s="64"/>
      <c r="PRY209" s="64"/>
      <c r="PRZ209" s="64"/>
      <c r="PSA209" s="64"/>
      <c r="PSB209" s="64"/>
      <c r="PSC209" s="64"/>
      <c r="PSD209" s="64"/>
      <c r="PSE209" s="64"/>
      <c r="PSF209" s="64"/>
      <c r="PSG209" s="64"/>
      <c r="PSH209" s="64"/>
      <c r="PSI209" s="64"/>
      <c r="PSJ209" s="64"/>
      <c r="PSK209" s="64"/>
      <c r="PSL209" s="64"/>
      <c r="PSM209" s="64"/>
      <c r="PSN209" s="64"/>
      <c r="PSO209" s="64"/>
      <c r="PSP209" s="64"/>
      <c r="PSQ209" s="64"/>
      <c r="PSR209" s="64"/>
      <c r="PSS209" s="64"/>
      <c r="PST209" s="64"/>
      <c r="PSU209" s="64"/>
      <c r="PSV209" s="64"/>
      <c r="PSW209" s="64"/>
      <c r="PSX209" s="64"/>
      <c r="PSY209" s="64"/>
      <c r="PSZ209" s="64"/>
      <c r="PTA209" s="64"/>
      <c r="PTB209" s="64"/>
      <c r="PTC209" s="64"/>
      <c r="PTD209" s="64"/>
      <c r="PTE209" s="64"/>
      <c r="PTF209" s="64"/>
      <c r="PTG209" s="64"/>
      <c r="PTH209" s="64"/>
      <c r="PTI209" s="64"/>
      <c r="PTJ209" s="64"/>
      <c r="PTK209" s="64"/>
      <c r="PTL209" s="64"/>
      <c r="PTM209" s="64"/>
      <c r="PTN209" s="64"/>
      <c r="PTO209" s="64"/>
      <c r="PTP209" s="64"/>
      <c r="PTQ209" s="64"/>
      <c r="PTR209" s="64"/>
      <c r="PTS209" s="64"/>
      <c r="PTT209" s="64"/>
      <c r="PTU209" s="64"/>
      <c r="PTV209" s="64"/>
      <c r="PTW209" s="64"/>
      <c r="PTX209" s="64"/>
      <c r="PTY209" s="64"/>
      <c r="PTZ209" s="64"/>
      <c r="PUA209" s="64"/>
      <c r="PUB209" s="64"/>
      <c r="PUC209" s="64"/>
      <c r="PUD209" s="64"/>
      <c r="PUE209" s="64"/>
      <c r="PUF209" s="64"/>
      <c r="PUG209" s="64"/>
      <c r="PUH209" s="64"/>
      <c r="PUI209" s="64"/>
      <c r="PUJ209" s="64"/>
      <c r="PUK209" s="64"/>
      <c r="PUL209" s="64"/>
      <c r="PUM209" s="64"/>
      <c r="PUN209" s="64"/>
      <c r="PUO209" s="64"/>
      <c r="PUP209" s="64"/>
      <c r="PUQ209" s="64"/>
      <c r="PUR209" s="64"/>
      <c r="PUS209" s="64"/>
      <c r="PUT209" s="64"/>
      <c r="PUU209" s="64"/>
      <c r="PUV209" s="64"/>
      <c r="PUW209" s="64"/>
      <c r="PUX209" s="64"/>
      <c r="PUY209" s="64"/>
      <c r="PUZ209" s="64"/>
      <c r="PVA209" s="64"/>
      <c r="PVB209" s="64"/>
      <c r="PVC209" s="64"/>
      <c r="PVD209" s="64"/>
      <c r="PVE209" s="64"/>
      <c r="PVF209" s="64"/>
      <c r="PVG209" s="64"/>
      <c r="PVH209" s="64"/>
      <c r="PVI209" s="64"/>
      <c r="PVJ209" s="64"/>
      <c r="PVK209" s="64"/>
      <c r="PVL209" s="64"/>
      <c r="PVM209" s="64"/>
      <c r="PVN209" s="64"/>
      <c r="PVO209" s="64"/>
      <c r="PVP209" s="64"/>
      <c r="PVQ209" s="64"/>
      <c r="PVR209" s="64"/>
      <c r="PVS209" s="64"/>
      <c r="PVT209" s="64"/>
      <c r="PVU209" s="64"/>
      <c r="PVV209" s="64"/>
      <c r="PVW209" s="64"/>
      <c r="PVX209" s="64"/>
      <c r="PVY209" s="64"/>
      <c r="PVZ209" s="64"/>
      <c r="PWA209" s="64"/>
      <c r="PWB209" s="64"/>
      <c r="PWC209" s="64"/>
      <c r="PWD209" s="64"/>
      <c r="PWE209" s="64"/>
      <c r="PWF209" s="64"/>
      <c r="PWG209" s="64"/>
      <c r="PWH209" s="64"/>
      <c r="PWI209" s="64"/>
      <c r="PWJ209" s="64"/>
      <c r="PWK209" s="64"/>
      <c r="PWL209" s="64"/>
      <c r="PWM209" s="64"/>
      <c r="PWN209" s="64"/>
      <c r="PWO209" s="64"/>
      <c r="PWP209" s="64"/>
      <c r="PWQ209" s="64"/>
      <c r="PWR209" s="64"/>
      <c r="PWS209" s="64"/>
      <c r="PWT209" s="64"/>
      <c r="PWU209" s="64"/>
      <c r="PWV209" s="64"/>
      <c r="PWW209" s="64"/>
      <c r="PWX209" s="64"/>
      <c r="PWY209" s="64"/>
      <c r="PWZ209" s="64"/>
      <c r="PXA209" s="64"/>
      <c r="PXB209" s="64"/>
      <c r="PXC209" s="64"/>
      <c r="PXD209" s="64"/>
      <c r="PXE209" s="64"/>
      <c r="PXF209" s="64"/>
      <c r="PXG209" s="64"/>
      <c r="PXH209" s="64"/>
      <c r="PXI209" s="64"/>
      <c r="PXJ209" s="64"/>
      <c r="PXK209" s="64"/>
      <c r="PXL209" s="64"/>
      <c r="PXM209" s="64"/>
      <c r="PXN209" s="64"/>
      <c r="PXO209" s="64"/>
      <c r="PXP209" s="64"/>
      <c r="PXQ209" s="64"/>
      <c r="PXR209" s="64"/>
      <c r="PXS209" s="64"/>
      <c r="PXT209" s="64"/>
      <c r="PXU209" s="64"/>
      <c r="PXV209" s="64"/>
      <c r="PXW209" s="64"/>
      <c r="PXX209" s="64"/>
      <c r="PXY209" s="64"/>
      <c r="PXZ209" s="64"/>
      <c r="PYA209" s="64"/>
      <c r="PYB209" s="64"/>
      <c r="PYC209" s="64"/>
      <c r="PYD209" s="64"/>
      <c r="PYE209" s="64"/>
      <c r="PYF209" s="64"/>
      <c r="PYG209" s="64"/>
      <c r="PYH209" s="64"/>
      <c r="PYI209" s="64"/>
      <c r="PYJ209" s="64"/>
      <c r="PYK209" s="64"/>
      <c r="PYL209" s="64"/>
      <c r="PYM209" s="64"/>
      <c r="PYN209" s="64"/>
      <c r="PYO209" s="64"/>
      <c r="PYP209" s="64"/>
      <c r="PYQ209" s="64"/>
      <c r="PYR209" s="64"/>
      <c r="PYS209" s="64"/>
      <c r="PYT209" s="64"/>
      <c r="PYU209" s="64"/>
      <c r="PYV209" s="64"/>
      <c r="PYW209" s="64"/>
      <c r="PYX209" s="64"/>
      <c r="PYY209" s="64"/>
      <c r="PYZ209" s="64"/>
      <c r="PZA209" s="64"/>
      <c r="PZB209" s="64"/>
      <c r="PZC209" s="64"/>
      <c r="PZD209" s="64"/>
      <c r="PZE209" s="64"/>
      <c r="PZF209" s="64"/>
      <c r="PZG209" s="64"/>
      <c r="PZH209" s="64"/>
      <c r="PZI209" s="64"/>
      <c r="PZJ209" s="64"/>
      <c r="PZK209" s="64"/>
      <c r="PZL209" s="64"/>
      <c r="PZM209" s="64"/>
      <c r="PZN209" s="64"/>
      <c r="PZO209" s="64"/>
      <c r="PZP209" s="64"/>
      <c r="PZQ209" s="64"/>
      <c r="PZR209" s="64"/>
      <c r="PZS209" s="64"/>
      <c r="PZT209" s="64"/>
      <c r="PZU209" s="64"/>
      <c r="PZV209" s="64"/>
      <c r="PZW209" s="64"/>
      <c r="PZX209" s="64"/>
      <c r="PZY209" s="64"/>
      <c r="PZZ209" s="64"/>
      <c r="QAA209" s="64"/>
      <c r="QAB209" s="64"/>
      <c r="QAD209" s="64"/>
      <c r="QAF209" s="64"/>
      <c r="QAG209" s="64"/>
      <c r="QAH209" s="64"/>
      <c r="QAI209" s="64"/>
      <c r="QAJ209" s="64"/>
      <c r="QAK209" s="64"/>
      <c r="QAL209" s="64"/>
      <c r="QAM209" s="64"/>
      <c r="QAR209" s="64"/>
      <c r="QAS209" s="64"/>
      <c r="QAT209" s="64"/>
      <c r="QAU209" s="64"/>
      <c r="QAV209" s="64"/>
      <c r="QAW209" s="64"/>
      <c r="QAX209" s="64"/>
      <c r="QAY209" s="64"/>
      <c r="QAZ209" s="64"/>
      <c r="QBA209" s="64"/>
      <c r="QBB209" s="64"/>
      <c r="QBC209" s="64"/>
      <c r="QBD209" s="64"/>
      <c r="QBE209" s="64"/>
      <c r="QBF209" s="64"/>
      <c r="QBG209" s="64"/>
      <c r="QBH209" s="64"/>
      <c r="QBI209" s="64"/>
      <c r="QBJ209" s="64"/>
      <c r="QBK209" s="64"/>
      <c r="QBL209" s="64"/>
      <c r="QBM209" s="64"/>
      <c r="QBN209" s="64"/>
      <c r="QBO209" s="64"/>
      <c r="QBP209" s="64"/>
      <c r="QBQ209" s="64"/>
      <c r="QBR209" s="64"/>
      <c r="QBS209" s="64"/>
      <c r="QBT209" s="64"/>
      <c r="QBU209" s="64"/>
      <c r="QBV209" s="64"/>
      <c r="QBW209" s="64"/>
      <c r="QBX209" s="64"/>
      <c r="QBY209" s="64"/>
      <c r="QBZ209" s="64"/>
      <c r="QCA209" s="64"/>
      <c r="QCB209" s="64"/>
      <c r="QCC209" s="64"/>
      <c r="QCD209" s="64"/>
      <c r="QCE209" s="64"/>
      <c r="QCF209" s="64"/>
      <c r="QCG209" s="64"/>
      <c r="QCH209" s="64"/>
      <c r="QCI209" s="64"/>
      <c r="QCJ209" s="64"/>
      <c r="QCK209" s="64"/>
      <c r="QCL209" s="64"/>
      <c r="QCM209" s="64"/>
      <c r="QCN209" s="64"/>
      <c r="QCO209" s="64"/>
      <c r="QCP209" s="64"/>
      <c r="QCQ209" s="64"/>
      <c r="QCR209" s="64"/>
      <c r="QCS209" s="64"/>
      <c r="QCT209" s="64"/>
      <c r="QCU209" s="64"/>
      <c r="QCV209" s="64"/>
      <c r="QCW209" s="64"/>
      <c r="QCX209" s="64"/>
      <c r="QCY209" s="64"/>
      <c r="QCZ209" s="64"/>
      <c r="QDA209" s="64"/>
      <c r="QDB209" s="64"/>
      <c r="QDC209" s="64"/>
      <c r="QDD209" s="64"/>
      <c r="QDE209" s="64"/>
      <c r="QDF209" s="64"/>
      <c r="QDG209" s="64"/>
      <c r="QDH209" s="64"/>
      <c r="QDI209" s="64"/>
      <c r="QDJ209" s="64"/>
      <c r="QDK209" s="64"/>
      <c r="QDL209" s="64"/>
      <c r="QDM209" s="64"/>
      <c r="QDN209" s="64"/>
      <c r="QDO209" s="64"/>
      <c r="QDP209" s="64"/>
      <c r="QDQ209" s="64"/>
      <c r="QDR209" s="64"/>
      <c r="QDS209" s="64"/>
      <c r="QDT209" s="64"/>
      <c r="QDU209" s="64"/>
      <c r="QDV209" s="64"/>
      <c r="QDW209" s="64"/>
      <c r="QDX209" s="64"/>
      <c r="QDY209" s="64"/>
      <c r="QDZ209" s="64"/>
      <c r="QEA209" s="64"/>
      <c r="QEB209" s="64"/>
      <c r="QEC209" s="64"/>
      <c r="QED209" s="64"/>
      <c r="QEE209" s="64"/>
      <c r="QEF209" s="64"/>
      <c r="QEG209" s="64"/>
      <c r="QEH209" s="64"/>
      <c r="QEI209" s="64"/>
      <c r="QEJ209" s="64"/>
      <c r="QEK209" s="64"/>
      <c r="QEL209" s="64"/>
      <c r="QEM209" s="64"/>
      <c r="QEN209" s="64"/>
      <c r="QEO209" s="64"/>
      <c r="QEP209" s="64"/>
      <c r="QEQ209" s="64"/>
      <c r="QER209" s="64"/>
      <c r="QES209" s="64"/>
      <c r="QET209" s="64"/>
      <c r="QEU209" s="64"/>
      <c r="QEV209" s="64"/>
      <c r="QEW209" s="64"/>
      <c r="QEX209" s="64"/>
      <c r="QEY209" s="64"/>
      <c r="QEZ209" s="64"/>
      <c r="QFA209" s="64"/>
      <c r="QFB209" s="64"/>
      <c r="QFC209" s="64"/>
      <c r="QFD209" s="64"/>
      <c r="QFE209" s="64"/>
      <c r="QFF209" s="64"/>
      <c r="QFG209" s="64"/>
      <c r="QFH209" s="64"/>
      <c r="QFI209" s="64"/>
      <c r="QFJ209" s="64"/>
      <c r="QFK209" s="64"/>
      <c r="QFL209" s="64"/>
      <c r="QFM209" s="64"/>
      <c r="QFN209" s="64"/>
      <c r="QFO209" s="64"/>
      <c r="QFP209" s="64"/>
      <c r="QFQ209" s="64"/>
      <c r="QFR209" s="64"/>
      <c r="QFS209" s="64"/>
      <c r="QFT209" s="64"/>
      <c r="QFU209" s="64"/>
      <c r="QFV209" s="64"/>
      <c r="QFW209" s="64"/>
      <c r="QFX209" s="64"/>
      <c r="QFY209" s="64"/>
      <c r="QFZ209" s="64"/>
      <c r="QGA209" s="64"/>
      <c r="QGB209" s="64"/>
      <c r="QGC209" s="64"/>
      <c r="QGD209" s="64"/>
      <c r="QGE209" s="64"/>
      <c r="QGF209" s="64"/>
      <c r="QGG209" s="64"/>
      <c r="QGH209" s="64"/>
      <c r="QGI209" s="64"/>
      <c r="QGJ209" s="64"/>
      <c r="QGK209" s="64"/>
      <c r="QGL209" s="64"/>
      <c r="QGM209" s="64"/>
      <c r="QGN209" s="64"/>
      <c r="QGO209" s="64"/>
      <c r="QGP209" s="64"/>
      <c r="QGQ209" s="64"/>
      <c r="QGR209" s="64"/>
      <c r="QGS209" s="64"/>
      <c r="QGT209" s="64"/>
      <c r="QGU209" s="64"/>
      <c r="QGV209" s="64"/>
      <c r="QGW209" s="64"/>
      <c r="QGX209" s="64"/>
      <c r="QGY209" s="64"/>
      <c r="QGZ209" s="64"/>
      <c r="QHA209" s="64"/>
      <c r="QHB209" s="64"/>
      <c r="QHC209" s="64"/>
      <c r="QHD209" s="64"/>
      <c r="QHE209" s="64"/>
      <c r="QHF209" s="64"/>
      <c r="QHG209" s="64"/>
      <c r="QHH209" s="64"/>
      <c r="QHI209" s="64"/>
      <c r="QHJ209" s="64"/>
      <c r="QHK209" s="64"/>
      <c r="QHL209" s="64"/>
      <c r="QHM209" s="64"/>
      <c r="QHN209" s="64"/>
      <c r="QHO209" s="64"/>
      <c r="QHP209" s="64"/>
      <c r="QHQ209" s="64"/>
      <c r="QHR209" s="64"/>
      <c r="QHS209" s="64"/>
      <c r="QHT209" s="64"/>
      <c r="QHU209" s="64"/>
      <c r="QHV209" s="64"/>
      <c r="QHW209" s="64"/>
      <c r="QHX209" s="64"/>
      <c r="QHY209" s="64"/>
      <c r="QHZ209" s="64"/>
      <c r="QIA209" s="64"/>
      <c r="QIB209" s="64"/>
      <c r="QIC209" s="64"/>
      <c r="QID209" s="64"/>
      <c r="QIE209" s="64"/>
      <c r="QIF209" s="64"/>
      <c r="QIG209" s="64"/>
      <c r="QIH209" s="64"/>
      <c r="QII209" s="64"/>
      <c r="QIJ209" s="64"/>
      <c r="QIK209" s="64"/>
      <c r="QIL209" s="64"/>
      <c r="QIM209" s="64"/>
      <c r="QIN209" s="64"/>
      <c r="QIO209" s="64"/>
      <c r="QIP209" s="64"/>
      <c r="QIQ209" s="64"/>
      <c r="QIR209" s="64"/>
      <c r="QIS209" s="64"/>
      <c r="QIT209" s="64"/>
      <c r="QIU209" s="64"/>
      <c r="QIV209" s="64"/>
      <c r="QIW209" s="64"/>
      <c r="QIX209" s="64"/>
      <c r="QIY209" s="64"/>
      <c r="QIZ209" s="64"/>
      <c r="QJA209" s="64"/>
      <c r="QJB209" s="64"/>
      <c r="QJC209" s="64"/>
      <c r="QJD209" s="64"/>
      <c r="QJE209" s="64"/>
      <c r="QJF209" s="64"/>
      <c r="QJG209" s="64"/>
      <c r="QJH209" s="64"/>
      <c r="QJI209" s="64"/>
      <c r="QJJ209" s="64"/>
      <c r="QJK209" s="64"/>
      <c r="QJL209" s="64"/>
      <c r="QJM209" s="64"/>
      <c r="QJN209" s="64"/>
      <c r="QJO209" s="64"/>
      <c r="QJP209" s="64"/>
      <c r="QJQ209" s="64"/>
      <c r="QJR209" s="64"/>
      <c r="QJS209" s="64"/>
      <c r="QJT209" s="64"/>
      <c r="QJU209" s="64"/>
      <c r="QJV209" s="64"/>
      <c r="QJW209" s="64"/>
      <c r="QJX209" s="64"/>
      <c r="QJZ209" s="64"/>
      <c r="QKB209" s="64"/>
      <c r="QKC209" s="64"/>
      <c r="QKD209" s="64"/>
      <c r="QKE209" s="64"/>
      <c r="QKF209" s="64"/>
      <c r="QKG209" s="64"/>
      <c r="QKH209" s="64"/>
      <c r="QKI209" s="64"/>
      <c r="QKN209" s="64"/>
      <c r="QKO209" s="64"/>
      <c r="QKP209" s="64"/>
      <c r="QKQ209" s="64"/>
      <c r="QKR209" s="64"/>
      <c r="QKS209" s="64"/>
      <c r="QKT209" s="64"/>
      <c r="QKU209" s="64"/>
      <c r="QKV209" s="64"/>
      <c r="QKW209" s="64"/>
      <c r="QKX209" s="64"/>
      <c r="QKY209" s="64"/>
      <c r="QKZ209" s="64"/>
      <c r="QLA209" s="64"/>
      <c r="QLB209" s="64"/>
      <c r="QLC209" s="64"/>
      <c r="QLD209" s="64"/>
      <c r="QLE209" s="64"/>
      <c r="QLF209" s="64"/>
      <c r="QLG209" s="64"/>
      <c r="QLH209" s="64"/>
      <c r="QLI209" s="64"/>
      <c r="QLJ209" s="64"/>
      <c r="QLK209" s="64"/>
      <c r="QLL209" s="64"/>
      <c r="QLM209" s="64"/>
      <c r="QLN209" s="64"/>
      <c r="QLO209" s="64"/>
      <c r="QLP209" s="64"/>
      <c r="QLQ209" s="64"/>
      <c r="QLR209" s="64"/>
      <c r="QLS209" s="64"/>
      <c r="QLT209" s="64"/>
      <c r="QLU209" s="64"/>
      <c r="QLV209" s="64"/>
      <c r="QLW209" s="64"/>
      <c r="QLX209" s="64"/>
      <c r="QLY209" s="64"/>
      <c r="QLZ209" s="64"/>
      <c r="QMA209" s="64"/>
      <c r="QMB209" s="64"/>
      <c r="QMC209" s="64"/>
      <c r="QMD209" s="64"/>
      <c r="QME209" s="64"/>
      <c r="QMF209" s="64"/>
      <c r="QMG209" s="64"/>
      <c r="QMH209" s="64"/>
      <c r="QMI209" s="64"/>
      <c r="QMJ209" s="64"/>
      <c r="QMK209" s="64"/>
      <c r="QML209" s="64"/>
      <c r="QMM209" s="64"/>
      <c r="QMN209" s="64"/>
      <c r="QMO209" s="64"/>
      <c r="QMP209" s="64"/>
      <c r="QMQ209" s="64"/>
      <c r="QMR209" s="64"/>
      <c r="QMS209" s="64"/>
      <c r="QMT209" s="64"/>
      <c r="QMU209" s="64"/>
      <c r="QMV209" s="64"/>
      <c r="QMW209" s="64"/>
      <c r="QMX209" s="64"/>
      <c r="QMY209" s="64"/>
      <c r="QMZ209" s="64"/>
      <c r="QNA209" s="64"/>
      <c r="QNB209" s="64"/>
      <c r="QNC209" s="64"/>
      <c r="QND209" s="64"/>
      <c r="QNE209" s="64"/>
      <c r="QNF209" s="64"/>
      <c r="QNG209" s="64"/>
      <c r="QNH209" s="64"/>
      <c r="QNI209" s="64"/>
      <c r="QNJ209" s="64"/>
      <c r="QNK209" s="64"/>
      <c r="QNL209" s="64"/>
      <c r="QNM209" s="64"/>
      <c r="QNN209" s="64"/>
      <c r="QNO209" s="64"/>
      <c r="QNP209" s="64"/>
      <c r="QNQ209" s="64"/>
      <c r="QNR209" s="64"/>
      <c r="QNS209" s="64"/>
      <c r="QNT209" s="64"/>
      <c r="QNU209" s="64"/>
      <c r="QNV209" s="64"/>
      <c r="QNW209" s="64"/>
      <c r="QNX209" s="64"/>
      <c r="QNY209" s="64"/>
      <c r="QNZ209" s="64"/>
      <c r="QOA209" s="64"/>
      <c r="QOB209" s="64"/>
      <c r="QOC209" s="64"/>
      <c r="QOD209" s="64"/>
      <c r="QOE209" s="64"/>
      <c r="QOF209" s="64"/>
      <c r="QOG209" s="64"/>
      <c r="QOH209" s="64"/>
      <c r="QOI209" s="64"/>
      <c r="QOJ209" s="64"/>
      <c r="QOK209" s="64"/>
      <c r="QOL209" s="64"/>
      <c r="QOM209" s="64"/>
      <c r="QON209" s="64"/>
      <c r="QOO209" s="64"/>
      <c r="QOP209" s="64"/>
      <c r="QOQ209" s="64"/>
      <c r="QOR209" s="64"/>
      <c r="QOS209" s="64"/>
      <c r="QOT209" s="64"/>
      <c r="QOU209" s="64"/>
      <c r="QOV209" s="64"/>
      <c r="QOW209" s="64"/>
      <c r="QOX209" s="64"/>
      <c r="QOY209" s="64"/>
      <c r="QOZ209" s="64"/>
      <c r="QPA209" s="64"/>
      <c r="QPB209" s="64"/>
      <c r="QPC209" s="64"/>
      <c r="QPD209" s="64"/>
      <c r="QPE209" s="64"/>
      <c r="QPF209" s="64"/>
      <c r="QPG209" s="64"/>
      <c r="QPH209" s="64"/>
      <c r="QPI209" s="64"/>
      <c r="QPJ209" s="64"/>
      <c r="QPK209" s="64"/>
      <c r="QPL209" s="64"/>
      <c r="QPM209" s="64"/>
      <c r="QPN209" s="64"/>
      <c r="QPO209" s="64"/>
      <c r="QPP209" s="64"/>
      <c r="QPQ209" s="64"/>
      <c r="QPR209" s="64"/>
      <c r="QPS209" s="64"/>
      <c r="QPT209" s="64"/>
      <c r="QPU209" s="64"/>
      <c r="QPV209" s="64"/>
      <c r="QPW209" s="64"/>
      <c r="QPX209" s="64"/>
      <c r="QPY209" s="64"/>
      <c r="QPZ209" s="64"/>
      <c r="QQA209" s="64"/>
      <c r="QQB209" s="64"/>
      <c r="QQC209" s="64"/>
      <c r="QQD209" s="64"/>
      <c r="QQE209" s="64"/>
      <c r="QQF209" s="64"/>
      <c r="QQG209" s="64"/>
      <c r="QQH209" s="64"/>
      <c r="QQI209" s="64"/>
      <c r="QQJ209" s="64"/>
      <c r="QQK209" s="64"/>
      <c r="QQL209" s="64"/>
      <c r="QQM209" s="64"/>
      <c r="QQN209" s="64"/>
      <c r="QQO209" s="64"/>
      <c r="QQP209" s="64"/>
      <c r="QQQ209" s="64"/>
      <c r="QQR209" s="64"/>
      <c r="QQS209" s="64"/>
      <c r="QQT209" s="64"/>
      <c r="QQU209" s="64"/>
      <c r="QQV209" s="64"/>
      <c r="QQW209" s="64"/>
      <c r="QQX209" s="64"/>
      <c r="QQY209" s="64"/>
      <c r="QQZ209" s="64"/>
      <c r="QRA209" s="64"/>
      <c r="QRB209" s="64"/>
      <c r="QRC209" s="64"/>
      <c r="QRD209" s="64"/>
      <c r="QRE209" s="64"/>
      <c r="QRF209" s="64"/>
      <c r="QRG209" s="64"/>
      <c r="QRH209" s="64"/>
      <c r="QRI209" s="64"/>
      <c r="QRJ209" s="64"/>
      <c r="QRK209" s="64"/>
      <c r="QRL209" s="64"/>
      <c r="QRM209" s="64"/>
      <c r="QRN209" s="64"/>
      <c r="QRO209" s="64"/>
      <c r="QRP209" s="64"/>
      <c r="QRQ209" s="64"/>
      <c r="QRR209" s="64"/>
      <c r="QRS209" s="64"/>
      <c r="QRT209" s="64"/>
      <c r="QRU209" s="64"/>
      <c r="QRV209" s="64"/>
      <c r="QRW209" s="64"/>
      <c r="QRX209" s="64"/>
      <c r="QRY209" s="64"/>
      <c r="QRZ209" s="64"/>
      <c r="QSA209" s="64"/>
      <c r="QSB209" s="64"/>
      <c r="QSC209" s="64"/>
      <c r="QSD209" s="64"/>
      <c r="QSE209" s="64"/>
      <c r="QSF209" s="64"/>
      <c r="QSG209" s="64"/>
      <c r="QSH209" s="64"/>
      <c r="QSI209" s="64"/>
      <c r="QSJ209" s="64"/>
      <c r="QSK209" s="64"/>
      <c r="QSL209" s="64"/>
      <c r="QSM209" s="64"/>
      <c r="QSN209" s="64"/>
      <c r="QSO209" s="64"/>
      <c r="QSP209" s="64"/>
      <c r="QSQ209" s="64"/>
      <c r="QSR209" s="64"/>
      <c r="QSS209" s="64"/>
      <c r="QST209" s="64"/>
      <c r="QSU209" s="64"/>
      <c r="QSV209" s="64"/>
      <c r="QSW209" s="64"/>
      <c r="QSX209" s="64"/>
      <c r="QSY209" s="64"/>
      <c r="QSZ209" s="64"/>
      <c r="QTA209" s="64"/>
      <c r="QTB209" s="64"/>
      <c r="QTC209" s="64"/>
      <c r="QTD209" s="64"/>
      <c r="QTE209" s="64"/>
      <c r="QTF209" s="64"/>
      <c r="QTG209" s="64"/>
      <c r="QTH209" s="64"/>
      <c r="QTI209" s="64"/>
      <c r="QTJ209" s="64"/>
      <c r="QTK209" s="64"/>
      <c r="QTL209" s="64"/>
      <c r="QTM209" s="64"/>
      <c r="QTN209" s="64"/>
      <c r="QTO209" s="64"/>
      <c r="QTP209" s="64"/>
      <c r="QTQ209" s="64"/>
      <c r="QTR209" s="64"/>
      <c r="QTS209" s="64"/>
      <c r="QTT209" s="64"/>
      <c r="QTV209" s="64"/>
      <c r="QTX209" s="64"/>
      <c r="QTY209" s="64"/>
      <c r="QTZ209" s="64"/>
      <c r="QUA209" s="64"/>
      <c r="QUB209" s="64"/>
      <c r="QUC209" s="64"/>
      <c r="QUD209" s="64"/>
      <c r="QUE209" s="64"/>
      <c r="QUJ209" s="64"/>
      <c r="QUK209" s="64"/>
      <c r="QUL209" s="64"/>
      <c r="QUM209" s="64"/>
      <c r="QUN209" s="64"/>
      <c r="QUO209" s="64"/>
      <c r="QUP209" s="64"/>
      <c r="QUQ209" s="64"/>
      <c r="QUR209" s="64"/>
      <c r="QUS209" s="64"/>
      <c r="QUT209" s="64"/>
      <c r="QUU209" s="64"/>
      <c r="QUV209" s="64"/>
      <c r="QUW209" s="64"/>
      <c r="QUX209" s="64"/>
      <c r="QUY209" s="64"/>
      <c r="QUZ209" s="64"/>
      <c r="QVA209" s="64"/>
      <c r="QVB209" s="64"/>
      <c r="QVC209" s="64"/>
      <c r="QVD209" s="64"/>
      <c r="QVE209" s="64"/>
      <c r="QVF209" s="64"/>
      <c r="QVG209" s="64"/>
      <c r="QVH209" s="64"/>
      <c r="QVI209" s="64"/>
      <c r="QVJ209" s="64"/>
      <c r="QVK209" s="64"/>
      <c r="QVL209" s="64"/>
      <c r="QVM209" s="64"/>
      <c r="QVN209" s="64"/>
      <c r="QVO209" s="64"/>
      <c r="QVP209" s="64"/>
      <c r="QVQ209" s="64"/>
      <c r="QVR209" s="64"/>
      <c r="QVS209" s="64"/>
      <c r="QVT209" s="64"/>
      <c r="QVU209" s="64"/>
      <c r="QVV209" s="64"/>
      <c r="QVW209" s="64"/>
      <c r="QVX209" s="64"/>
      <c r="QVY209" s="64"/>
      <c r="QVZ209" s="64"/>
      <c r="QWA209" s="64"/>
      <c r="QWB209" s="64"/>
      <c r="QWC209" s="64"/>
      <c r="QWD209" s="64"/>
      <c r="QWE209" s="64"/>
      <c r="QWF209" s="64"/>
      <c r="QWG209" s="64"/>
      <c r="QWH209" s="64"/>
      <c r="QWI209" s="64"/>
      <c r="QWJ209" s="64"/>
      <c r="QWK209" s="64"/>
      <c r="QWL209" s="64"/>
      <c r="QWM209" s="64"/>
      <c r="QWN209" s="64"/>
      <c r="QWO209" s="64"/>
      <c r="QWP209" s="64"/>
      <c r="QWQ209" s="64"/>
      <c r="QWR209" s="64"/>
      <c r="QWS209" s="64"/>
      <c r="QWT209" s="64"/>
      <c r="QWU209" s="64"/>
      <c r="QWV209" s="64"/>
      <c r="QWW209" s="64"/>
      <c r="QWX209" s="64"/>
      <c r="QWY209" s="64"/>
      <c r="QWZ209" s="64"/>
      <c r="QXA209" s="64"/>
      <c r="QXB209" s="64"/>
      <c r="QXC209" s="64"/>
      <c r="QXD209" s="64"/>
      <c r="QXE209" s="64"/>
      <c r="QXF209" s="64"/>
      <c r="QXG209" s="64"/>
      <c r="QXH209" s="64"/>
      <c r="QXI209" s="64"/>
      <c r="QXJ209" s="64"/>
      <c r="QXK209" s="64"/>
      <c r="QXL209" s="64"/>
      <c r="QXM209" s="64"/>
      <c r="QXN209" s="64"/>
      <c r="QXO209" s="64"/>
      <c r="QXP209" s="64"/>
      <c r="QXQ209" s="64"/>
      <c r="QXR209" s="64"/>
      <c r="QXS209" s="64"/>
      <c r="QXT209" s="64"/>
      <c r="QXU209" s="64"/>
      <c r="QXV209" s="64"/>
      <c r="QXW209" s="64"/>
      <c r="QXX209" s="64"/>
      <c r="QXY209" s="64"/>
      <c r="QXZ209" s="64"/>
      <c r="QYA209" s="64"/>
      <c r="QYB209" s="64"/>
      <c r="QYC209" s="64"/>
      <c r="QYD209" s="64"/>
      <c r="QYE209" s="64"/>
      <c r="QYF209" s="64"/>
      <c r="QYG209" s="64"/>
      <c r="QYH209" s="64"/>
      <c r="QYI209" s="64"/>
      <c r="QYJ209" s="64"/>
      <c r="QYK209" s="64"/>
      <c r="QYL209" s="64"/>
      <c r="QYM209" s="64"/>
      <c r="QYN209" s="64"/>
      <c r="QYO209" s="64"/>
      <c r="QYP209" s="64"/>
      <c r="QYQ209" s="64"/>
      <c r="QYR209" s="64"/>
      <c r="QYS209" s="64"/>
      <c r="QYT209" s="64"/>
      <c r="QYU209" s="64"/>
      <c r="QYV209" s="64"/>
      <c r="QYW209" s="64"/>
      <c r="QYX209" s="64"/>
      <c r="QYY209" s="64"/>
      <c r="QYZ209" s="64"/>
      <c r="QZA209" s="64"/>
      <c r="QZB209" s="64"/>
      <c r="QZC209" s="64"/>
      <c r="QZD209" s="64"/>
      <c r="QZE209" s="64"/>
      <c r="QZF209" s="64"/>
      <c r="QZG209" s="64"/>
      <c r="QZH209" s="64"/>
      <c r="QZI209" s="64"/>
      <c r="QZJ209" s="64"/>
      <c r="QZK209" s="64"/>
      <c r="QZL209" s="64"/>
      <c r="QZM209" s="64"/>
      <c r="QZN209" s="64"/>
      <c r="QZO209" s="64"/>
      <c r="QZP209" s="64"/>
      <c r="QZQ209" s="64"/>
      <c r="QZR209" s="64"/>
      <c r="QZS209" s="64"/>
      <c r="QZT209" s="64"/>
      <c r="QZU209" s="64"/>
      <c r="QZV209" s="64"/>
      <c r="QZW209" s="64"/>
      <c r="QZX209" s="64"/>
      <c r="QZY209" s="64"/>
      <c r="QZZ209" s="64"/>
      <c r="RAA209" s="64"/>
      <c r="RAB209" s="64"/>
      <c r="RAC209" s="64"/>
      <c r="RAD209" s="64"/>
      <c r="RAE209" s="64"/>
      <c r="RAF209" s="64"/>
      <c r="RAG209" s="64"/>
      <c r="RAH209" s="64"/>
      <c r="RAI209" s="64"/>
      <c r="RAJ209" s="64"/>
      <c r="RAK209" s="64"/>
      <c r="RAL209" s="64"/>
      <c r="RAM209" s="64"/>
      <c r="RAN209" s="64"/>
      <c r="RAO209" s="64"/>
      <c r="RAP209" s="64"/>
      <c r="RAQ209" s="64"/>
      <c r="RAR209" s="64"/>
      <c r="RAS209" s="64"/>
      <c r="RAT209" s="64"/>
      <c r="RAU209" s="64"/>
      <c r="RAV209" s="64"/>
      <c r="RAW209" s="64"/>
      <c r="RAX209" s="64"/>
      <c r="RAY209" s="64"/>
      <c r="RAZ209" s="64"/>
      <c r="RBA209" s="64"/>
      <c r="RBB209" s="64"/>
      <c r="RBC209" s="64"/>
      <c r="RBD209" s="64"/>
      <c r="RBE209" s="64"/>
      <c r="RBF209" s="64"/>
      <c r="RBG209" s="64"/>
      <c r="RBH209" s="64"/>
      <c r="RBI209" s="64"/>
      <c r="RBJ209" s="64"/>
      <c r="RBK209" s="64"/>
      <c r="RBL209" s="64"/>
      <c r="RBM209" s="64"/>
      <c r="RBN209" s="64"/>
      <c r="RBO209" s="64"/>
      <c r="RBP209" s="64"/>
      <c r="RBQ209" s="64"/>
      <c r="RBR209" s="64"/>
      <c r="RBS209" s="64"/>
      <c r="RBT209" s="64"/>
      <c r="RBU209" s="64"/>
      <c r="RBV209" s="64"/>
      <c r="RBW209" s="64"/>
      <c r="RBX209" s="64"/>
      <c r="RBY209" s="64"/>
      <c r="RBZ209" s="64"/>
      <c r="RCA209" s="64"/>
      <c r="RCB209" s="64"/>
      <c r="RCC209" s="64"/>
      <c r="RCD209" s="64"/>
      <c r="RCE209" s="64"/>
      <c r="RCF209" s="64"/>
      <c r="RCG209" s="64"/>
      <c r="RCH209" s="64"/>
      <c r="RCI209" s="64"/>
      <c r="RCJ209" s="64"/>
      <c r="RCK209" s="64"/>
      <c r="RCL209" s="64"/>
      <c r="RCM209" s="64"/>
      <c r="RCN209" s="64"/>
      <c r="RCO209" s="64"/>
      <c r="RCP209" s="64"/>
      <c r="RCQ209" s="64"/>
      <c r="RCR209" s="64"/>
      <c r="RCS209" s="64"/>
      <c r="RCT209" s="64"/>
      <c r="RCU209" s="64"/>
      <c r="RCV209" s="64"/>
      <c r="RCW209" s="64"/>
      <c r="RCX209" s="64"/>
      <c r="RCY209" s="64"/>
      <c r="RCZ209" s="64"/>
      <c r="RDA209" s="64"/>
      <c r="RDB209" s="64"/>
      <c r="RDC209" s="64"/>
      <c r="RDD209" s="64"/>
      <c r="RDE209" s="64"/>
      <c r="RDF209" s="64"/>
      <c r="RDG209" s="64"/>
      <c r="RDH209" s="64"/>
      <c r="RDI209" s="64"/>
      <c r="RDJ209" s="64"/>
      <c r="RDK209" s="64"/>
      <c r="RDL209" s="64"/>
      <c r="RDM209" s="64"/>
      <c r="RDN209" s="64"/>
      <c r="RDO209" s="64"/>
      <c r="RDP209" s="64"/>
      <c r="RDR209" s="64"/>
      <c r="RDT209" s="64"/>
      <c r="RDU209" s="64"/>
      <c r="RDV209" s="64"/>
      <c r="RDW209" s="64"/>
      <c r="RDX209" s="64"/>
      <c r="RDY209" s="64"/>
      <c r="RDZ209" s="64"/>
      <c r="REA209" s="64"/>
      <c r="REF209" s="64"/>
      <c r="REG209" s="64"/>
      <c r="REH209" s="64"/>
      <c r="REI209" s="64"/>
      <c r="REJ209" s="64"/>
      <c r="REK209" s="64"/>
      <c r="REL209" s="64"/>
      <c r="REM209" s="64"/>
      <c r="REN209" s="64"/>
      <c r="REO209" s="64"/>
      <c r="REP209" s="64"/>
      <c r="REQ209" s="64"/>
      <c r="RER209" s="64"/>
      <c r="RES209" s="64"/>
      <c r="RET209" s="64"/>
      <c r="REU209" s="64"/>
      <c r="REV209" s="64"/>
      <c r="REW209" s="64"/>
      <c r="REX209" s="64"/>
      <c r="REY209" s="64"/>
      <c r="REZ209" s="64"/>
      <c r="RFA209" s="64"/>
      <c r="RFB209" s="64"/>
      <c r="RFC209" s="64"/>
      <c r="RFD209" s="64"/>
      <c r="RFE209" s="64"/>
      <c r="RFF209" s="64"/>
      <c r="RFG209" s="64"/>
      <c r="RFH209" s="64"/>
      <c r="RFI209" s="64"/>
      <c r="RFJ209" s="64"/>
      <c r="RFK209" s="64"/>
      <c r="RFL209" s="64"/>
      <c r="RFM209" s="64"/>
      <c r="RFN209" s="64"/>
      <c r="RFO209" s="64"/>
      <c r="RFP209" s="64"/>
      <c r="RFQ209" s="64"/>
      <c r="RFR209" s="64"/>
      <c r="RFS209" s="64"/>
      <c r="RFT209" s="64"/>
      <c r="RFU209" s="64"/>
      <c r="RFV209" s="64"/>
      <c r="RFW209" s="64"/>
      <c r="RFX209" s="64"/>
      <c r="RFY209" s="64"/>
      <c r="RFZ209" s="64"/>
      <c r="RGA209" s="64"/>
      <c r="RGB209" s="64"/>
      <c r="RGC209" s="64"/>
      <c r="RGD209" s="64"/>
      <c r="RGE209" s="64"/>
      <c r="RGF209" s="64"/>
      <c r="RGG209" s="64"/>
      <c r="RGH209" s="64"/>
      <c r="RGI209" s="64"/>
      <c r="RGJ209" s="64"/>
      <c r="RGK209" s="64"/>
      <c r="RGL209" s="64"/>
      <c r="RGM209" s="64"/>
      <c r="RGN209" s="64"/>
      <c r="RGO209" s="64"/>
      <c r="RGP209" s="64"/>
      <c r="RGQ209" s="64"/>
      <c r="RGR209" s="64"/>
      <c r="RGS209" s="64"/>
      <c r="RGT209" s="64"/>
      <c r="RGU209" s="64"/>
      <c r="RGV209" s="64"/>
      <c r="RGW209" s="64"/>
      <c r="RGX209" s="64"/>
      <c r="RGY209" s="64"/>
      <c r="RGZ209" s="64"/>
      <c r="RHA209" s="64"/>
      <c r="RHB209" s="64"/>
      <c r="RHC209" s="64"/>
      <c r="RHD209" s="64"/>
      <c r="RHE209" s="64"/>
      <c r="RHF209" s="64"/>
      <c r="RHG209" s="64"/>
      <c r="RHH209" s="64"/>
      <c r="RHI209" s="64"/>
      <c r="RHJ209" s="64"/>
      <c r="RHK209" s="64"/>
      <c r="RHL209" s="64"/>
      <c r="RHM209" s="64"/>
      <c r="RHN209" s="64"/>
      <c r="RHO209" s="64"/>
      <c r="RHP209" s="64"/>
      <c r="RHQ209" s="64"/>
      <c r="RHR209" s="64"/>
      <c r="RHS209" s="64"/>
      <c r="RHT209" s="64"/>
      <c r="RHU209" s="64"/>
      <c r="RHV209" s="64"/>
      <c r="RHW209" s="64"/>
      <c r="RHX209" s="64"/>
      <c r="RHY209" s="64"/>
      <c r="RHZ209" s="64"/>
      <c r="RIA209" s="64"/>
      <c r="RIB209" s="64"/>
      <c r="RIC209" s="64"/>
      <c r="RID209" s="64"/>
      <c r="RIE209" s="64"/>
      <c r="RIF209" s="64"/>
      <c r="RIG209" s="64"/>
      <c r="RIH209" s="64"/>
      <c r="RII209" s="64"/>
      <c r="RIJ209" s="64"/>
      <c r="RIK209" s="64"/>
      <c r="RIL209" s="64"/>
      <c r="RIM209" s="64"/>
      <c r="RIN209" s="64"/>
      <c r="RIO209" s="64"/>
      <c r="RIP209" s="64"/>
      <c r="RIQ209" s="64"/>
      <c r="RIR209" s="64"/>
      <c r="RIS209" s="64"/>
      <c r="RIT209" s="64"/>
      <c r="RIU209" s="64"/>
      <c r="RIV209" s="64"/>
      <c r="RIW209" s="64"/>
      <c r="RIX209" s="64"/>
      <c r="RIY209" s="64"/>
      <c r="RIZ209" s="64"/>
      <c r="RJA209" s="64"/>
      <c r="RJB209" s="64"/>
      <c r="RJC209" s="64"/>
      <c r="RJD209" s="64"/>
      <c r="RJE209" s="64"/>
      <c r="RJF209" s="64"/>
      <c r="RJG209" s="64"/>
      <c r="RJH209" s="64"/>
      <c r="RJI209" s="64"/>
      <c r="RJJ209" s="64"/>
      <c r="RJK209" s="64"/>
      <c r="RJL209" s="64"/>
      <c r="RJM209" s="64"/>
      <c r="RJN209" s="64"/>
      <c r="RJO209" s="64"/>
      <c r="RJP209" s="64"/>
      <c r="RJQ209" s="64"/>
      <c r="RJR209" s="64"/>
      <c r="RJS209" s="64"/>
      <c r="RJT209" s="64"/>
      <c r="RJU209" s="64"/>
      <c r="RJV209" s="64"/>
      <c r="RJW209" s="64"/>
      <c r="RJX209" s="64"/>
      <c r="RJY209" s="64"/>
      <c r="RJZ209" s="64"/>
      <c r="RKA209" s="64"/>
      <c r="RKB209" s="64"/>
      <c r="RKC209" s="64"/>
      <c r="RKD209" s="64"/>
      <c r="RKE209" s="64"/>
      <c r="RKF209" s="64"/>
      <c r="RKG209" s="64"/>
      <c r="RKH209" s="64"/>
      <c r="RKI209" s="64"/>
      <c r="RKJ209" s="64"/>
      <c r="RKK209" s="64"/>
      <c r="RKL209" s="64"/>
      <c r="RKM209" s="64"/>
      <c r="RKN209" s="64"/>
      <c r="RKO209" s="64"/>
      <c r="RKP209" s="64"/>
      <c r="RKQ209" s="64"/>
      <c r="RKR209" s="64"/>
      <c r="RKS209" s="64"/>
      <c r="RKT209" s="64"/>
      <c r="RKU209" s="64"/>
      <c r="RKV209" s="64"/>
      <c r="RKW209" s="64"/>
      <c r="RKX209" s="64"/>
      <c r="RKY209" s="64"/>
      <c r="RKZ209" s="64"/>
      <c r="RLA209" s="64"/>
      <c r="RLB209" s="64"/>
      <c r="RLC209" s="64"/>
      <c r="RLD209" s="64"/>
      <c r="RLE209" s="64"/>
      <c r="RLF209" s="64"/>
      <c r="RLG209" s="64"/>
      <c r="RLH209" s="64"/>
      <c r="RLI209" s="64"/>
      <c r="RLJ209" s="64"/>
      <c r="RLK209" s="64"/>
      <c r="RLL209" s="64"/>
      <c r="RLM209" s="64"/>
      <c r="RLN209" s="64"/>
      <c r="RLO209" s="64"/>
      <c r="RLP209" s="64"/>
      <c r="RLQ209" s="64"/>
      <c r="RLR209" s="64"/>
      <c r="RLS209" s="64"/>
      <c r="RLT209" s="64"/>
      <c r="RLU209" s="64"/>
      <c r="RLV209" s="64"/>
      <c r="RLW209" s="64"/>
      <c r="RLX209" s="64"/>
      <c r="RLY209" s="64"/>
      <c r="RLZ209" s="64"/>
      <c r="RMA209" s="64"/>
      <c r="RMB209" s="64"/>
      <c r="RMC209" s="64"/>
      <c r="RMD209" s="64"/>
      <c r="RME209" s="64"/>
      <c r="RMF209" s="64"/>
      <c r="RMG209" s="64"/>
      <c r="RMH209" s="64"/>
      <c r="RMI209" s="64"/>
      <c r="RMJ209" s="64"/>
      <c r="RMK209" s="64"/>
      <c r="RML209" s="64"/>
      <c r="RMM209" s="64"/>
      <c r="RMN209" s="64"/>
      <c r="RMO209" s="64"/>
      <c r="RMP209" s="64"/>
      <c r="RMQ209" s="64"/>
      <c r="RMR209" s="64"/>
      <c r="RMS209" s="64"/>
      <c r="RMT209" s="64"/>
      <c r="RMU209" s="64"/>
      <c r="RMV209" s="64"/>
      <c r="RMW209" s="64"/>
      <c r="RMX209" s="64"/>
      <c r="RMY209" s="64"/>
      <c r="RMZ209" s="64"/>
      <c r="RNA209" s="64"/>
      <c r="RNB209" s="64"/>
      <c r="RNC209" s="64"/>
      <c r="RND209" s="64"/>
      <c r="RNE209" s="64"/>
      <c r="RNF209" s="64"/>
      <c r="RNG209" s="64"/>
      <c r="RNH209" s="64"/>
      <c r="RNI209" s="64"/>
      <c r="RNJ209" s="64"/>
      <c r="RNK209" s="64"/>
      <c r="RNL209" s="64"/>
      <c r="RNN209" s="64"/>
      <c r="RNP209" s="64"/>
      <c r="RNQ209" s="64"/>
      <c r="RNR209" s="64"/>
      <c r="RNS209" s="64"/>
      <c r="RNT209" s="64"/>
      <c r="RNU209" s="64"/>
      <c r="RNV209" s="64"/>
      <c r="RNW209" s="64"/>
      <c r="ROB209" s="64"/>
      <c r="ROC209" s="64"/>
      <c r="ROD209" s="64"/>
      <c r="ROE209" s="64"/>
      <c r="ROF209" s="64"/>
      <c r="ROG209" s="64"/>
      <c r="ROH209" s="64"/>
      <c r="ROI209" s="64"/>
      <c r="ROJ209" s="64"/>
      <c r="ROK209" s="64"/>
      <c r="ROL209" s="64"/>
      <c r="ROM209" s="64"/>
      <c r="RON209" s="64"/>
      <c r="ROO209" s="64"/>
      <c r="ROP209" s="64"/>
      <c r="ROQ209" s="64"/>
      <c r="ROR209" s="64"/>
      <c r="ROS209" s="64"/>
      <c r="ROT209" s="64"/>
      <c r="ROU209" s="64"/>
      <c r="ROV209" s="64"/>
      <c r="ROW209" s="64"/>
      <c r="ROX209" s="64"/>
      <c r="ROY209" s="64"/>
      <c r="ROZ209" s="64"/>
      <c r="RPA209" s="64"/>
      <c r="RPB209" s="64"/>
      <c r="RPC209" s="64"/>
      <c r="RPD209" s="64"/>
      <c r="RPE209" s="64"/>
      <c r="RPF209" s="64"/>
      <c r="RPG209" s="64"/>
      <c r="RPH209" s="64"/>
      <c r="RPI209" s="64"/>
      <c r="RPJ209" s="64"/>
      <c r="RPK209" s="64"/>
      <c r="RPL209" s="64"/>
      <c r="RPM209" s="64"/>
      <c r="RPN209" s="64"/>
      <c r="RPO209" s="64"/>
      <c r="RPP209" s="64"/>
      <c r="RPQ209" s="64"/>
      <c r="RPR209" s="64"/>
      <c r="RPS209" s="64"/>
      <c r="RPT209" s="64"/>
      <c r="RPU209" s="64"/>
      <c r="RPV209" s="64"/>
      <c r="RPW209" s="64"/>
      <c r="RPX209" s="64"/>
      <c r="RPY209" s="64"/>
      <c r="RPZ209" s="64"/>
      <c r="RQA209" s="64"/>
      <c r="RQB209" s="64"/>
      <c r="RQC209" s="64"/>
      <c r="RQD209" s="64"/>
      <c r="RQE209" s="64"/>
      <c r="RQF209" s="64"/>
      <c r="RQG209" s="64"/>
      <c r="RQH209" s="64"/>
      <c r="RQI209" s="64"/>
      <c r="RQJ209" s="64"/>
      <c r="RQK209" s="64"/>
      <c r="RQL209" s="64"/>
      <c r="RQM209" s="64"/>
      <c r="RQN209" s="64"/>
      <c r="RQO209" s="64"/>
      <c r="RQP209" s="64"/>
      <c r="RQQ209" s="64"/>
      <c r="RQR209" s="64"/>
      <c r="RQS209" s="64"/>
      <c r="RQT209" s="64"/>
      <c r="RQU209" s="64"/>
      <c r="RQV209" s="64"/>
      <c r="RQW209" s="64"/>
      <c r="RQX209" s="64"/>
      <c r="RQY209" s="64"/>
      <c r="RQZ209" s="64"/>
      <c r="RRA209" s="64"/>
      <c r="RRB209" s="64"/>
      <c r="RRC209" s="64"/>
      <c r="RRD209" s="64"/>
      <c r="RRE209" s="64"/>
      <c r="RRF209" s="64"/>
      <c r="RRG209" s="64"/>
      <c r="RRH209" s="64"/>
      <c r="RRI209" s="64"/>
      <c r="RRJ209" s="64"/>
      <c r="RRK209" s="64"/>
      <c r="RRL209" s="64"/>
      <c r="RRM209" s="64"/>
      <c r="RRN209" s="64"/>
      <c r="RRO209" s="64"/>
      <c r="RRP209" s="64"/>
      <c r="RRQ209" s="64"/>
      <c r="RRR209" s="64"/>
      <c r="RRS209" s="64"/>
      <c r="RRT209" s="64"/>
      <c r="RRU209" s="64"/>
      <c r="RRV209" s="64"/>
      <c r="RRW209" s="64"/>
      <c r="RRX209" s="64"/>
      <c r="RRY209" s="64"/>
      <c r="RRZ209" s="64"/>
      <c r="RSA209" s="64"/>
      <c r="RSB209" s="64"/>
      <c r="RSC209" s="64"/>
      <c r="RSD209" s="64"/>
      <c r="RSE209" s="64"/>
      <c r="RSF209" s="64"/>
      <c r="RSG209" s="64"/>
      <c r="RSH209" s="64"/>
      <c r="RSI209" s="64"/>
      <c r="RSJ209" s="64"/>
      <c r="RSK209" s="64"/>
      <c r="RSL209" s="64"/>
      <c r="RSM209" s="64"/>
      <c r="RSN209" s="64"/>
      <c r="RSO209" s="64"/>
      <c r="RSP209" s="64"/>
      <c r="RSQ209" s="64"/>
      <c r="RSR209" s="64"/>
      <c r="RSS209" s="64"/>
      <c r="RST209" s="64"/>
      <c r="RSU209" s="64"/>
      <c r="RSV209" s="64"/>
      <c r="RSW209" s="64"/>
      <c r="RSX209" s="64"/>
      <c r="RSY209" s="64"/>
      <c r="RSZ209" s="64"/>
      <c r="RTA209" s="64"/>
      <c r="RTB209" s="64"/>
      <c r="RTC209" s="64"/>
      <c r="RTD209" s="64"/>
      <c r="RTE209" s="64"/>
      <c r="RTF209" s="64"/>
      <c r="RTG209" s="64"/>
      <c r="RTH209" s="64"/>
      <c r="RTI209" s="64"/>
      <c r="RTJ209" s="64"/>
      <c r="RTK209" s="64"/>
      <c r="RTL209" s="64"/>
      <c r="RTM209" s="64"/>
      <c r="RTN209" s="64"/>
      <c r="RTO209" s="64"/>
      <c r="RTP209" s="64"/>
      <c r="RTQ209" s="64"/>
      <c r="RTR209" s="64"/>
      <c r="RTS209" s="64"/>
      <c r="RTT209" s="64"/>
      <c r="RTU209" s="64"/>
      <c r="RTV209" s="64"/>
      <c r="RTW209" s="64"/>
      <c r="RTX209" s="64"/>
      <c r="RTY209" s="64"/>
      <c r="RTZ209" s="64"/>
      <c r="RUA209" s="64"/>
      <c r="RUB209" s="64"/>
      <c r="RUC209" s="64"/>
      <c r="RUD209" s="64"/>
      <c r="RUE209" s="64"/>
      <c r="RUF209" s="64"/>
      <c r="RUG209" s="64"/>
      <c r="RUH209" s="64"/>
      <c r="RUI209" s="64"/>
      <c r="RUJ209" s="64"/>
      <c r="RUK209" s="64"/>
      <c r="RUL209" s="64"/>
      <c r="RUM209" s="64"/>
      <c r="RUN209" s="64"/>
      <c r="RUO209" s="64"/>
      <c r="RUP209" s="64"/>
      <c r="RUQ209" s="64"/>
      <c r="RUR209" s="64"/>
      <c r="RUS209" s="64"/>
      <c r="RUT209" s="64"/>
      <c r="RUU209" s="64"/>
      <c r="RUV209" s="64"/>
      <c r="RUW209" s="64"/>
      <c r="RUX209" s="64"/>
      <c r="RUY209" s="64"/>
      <c r="RUZ209" s="64"/>
      <c r="RVA209" s="64"/>
      <c r="RVB209" s="64"/>
      <c r="RVC209" s="64"/>
      <c r="RVD209" s="64"/>
      <c r="RVE209" s="64"/>
      <c r="RVF209" s="64"/>
      <c r="RVG209" s="64"/>
      <c r="RVH209" s="64"/>
      <c r="RVI209" s="64"/>
      <c r="RVJ209" s="64"/>
      <c r="RVK209" s="64"/>
      <c r="RVL209" s="64"/>
      <c r="RVM209" s="64"/>
      <c r="RVN209" s="64"/>
      <c r="RVO209" s="64"/>
      <c r="RVP209" s="64"/>
      <c r="RVQ209" s="64"/>
      <c r="RVR209" s="64"/>
      <c r="RVS209" s="64"/>
      <c r="RVT209" s="64"/>
      <c r="RVU209" s="64"/>
      <c r="RVV209" s="64"/>
      <c r="RVW209" s="64"/>
      <c r="RVX209" s="64"/>
      <c r="RVY209" s="64"/>
      <c r="RVZ209" s="64"/>
      <c r="RWA209" s="64"/>
      <c r="RWB209" s="64"/>
      <c r="RWC209" s="64"/>
      <c r="RWD209" s="64"/>
      <c r="RWE209" s="64"/>
      <c r="RWF209" s="64"/>
      <c r="RWG209" s="64"/>
      <c r="RWH209" s="64"/>
      <c r="RWI209" s="64"/>
      <c r="RWJ209" s="64"/>
      <c r="RWK209" s="64"/>
      <c r="RWL209" s="64"/>
      <c r="RWM209" s="64"/>
      <c r="RWN209" s="64"/>
      <c r="RWO209" s="64"/>
      <c r="RWP209" s="64"/>
      <c r="RWQ209" s="64"/>
      <c r="RWR209" s="64"/>
      <c r="RWS209" s="64"/>
      <c r="RWT209" s="64"/>
      <c r="RWU209" s="64"/>
      <c r="RWV209" s="64"/>
      <c r="RWW209" s="64"/>
      <c r="RWX209" s="64"/>
      <c r="RWY209" s="64"/>
      <c r="RWZ209" s="64"/>
      <c r="RXA209" s="64"/>
      <c r="RXB209" s="64"/>
      <c r="RXC209" s="64"/>
      <c r="RXD209" s="64"/>
      <c r="RXE209" s="64"/>
      <c r="RXF209" s="64"/>
      <c r="RXG209" s="64"/>
      <c r="RXH209" s="64"/>
      <c r="RXJ209" s="64"/>
      <c r="RXL209" s="64"/>
      <c r="RXM209" s="64"/>
      <c r="RXN209" s="64"/>
      <c r="RXO209" s="64"/>
      <c r="RXP209" s="64"/>
      <c r="RXQ209" s="64"/>
      <c r="RXR209" s="64"/>
      <c r="RXS209" s="64"/>
      <c r="RXX209" s="64"/>
      <c r="RXY209" s="64"/>
      <c r="RXZ209" s="64"/>
      <c r="RYA209" s="64"/>
      <c r="RYB209" s="64"/>
      <c r="RYC209" s="64"/>
      <c r="RYD209" s="64"/>
      <c r="RYE209" s="64"/>
      <c r="RYF209" s="64"/>
      <c r="RYG209" s="64"/>
      <c r="RYH209" s="64"/>
      <c r="RYI209" s="64"/>
      <c r="RYJ209" s="64"/>
      <c r="RYK209" s="64"/>
      <c r="RYL209" s="64"/>
      <c r="RYM209" s="64"/>
      <c r="RYN209" s="64"/>
      <c r="RYO209" s="64"/>
      <c r="RYP209" s="64"/>
      <c r="RYQ209" s="64"/>
      <c r="RYR209" s="64"/>
      <c r="RYS209" s="64"/>
      <c r="RYT209" s="64"/>
      <c r="RYU209" s="64"/>
      <c r="RYV209" s="64"/>
      <c r="RYW209" s="64"/>
      <c r="RYX209" s="64"/>
      <c r="RYY209" s="64"/>
      <c r="RYZ209" s="64"/>
      <c r="RZA209" s="64"/>
      <c r="RZB209" s="64"/>
      <c r="RZC209" s="64"/>
      <c r="RZD209" s="64"/>
      <c r="RZE209" s="64"/>
      <c r="RZF209" s="64"/>
      <c r="RZG209" s="64"/>
      <c r="RZH209" s="64"/>
      <c r="RZI209" s="64"/>
      <c r="RZJ209" s="64"/>
      <c r="RZK209" s="64"/>
      <c r="RZL209" s="64"/>
      <c r="RZM209" s="64"/>
      <c r="RZN209" s="64"/>
      <c r="RZO209" s="64"/>
      <c r="RZP209" s="64"/>
      <c r="RZQ209" s="64"/>
      <c r="RZR209" s="64"/>
      <c r="RZS209" s="64"/>
      <c r="RZT209" s="64"/>
      <c r="RZU209" s="64"/>
      <c r="RZV209" s="64"/>
      <c r="RZW209" s="64"/>
      <c r="RZX209" s="64"/>
      <c r="RZY209" s="64"/>
      <c r="RZZ209" s="64"/>
      <c r="SAA209" s="64"/>
      <c r="SAB209" s="64"/>
      <c r="SAC209" s="64"/>
      <c r="SAD209" s="64"/>
      <c r="SAE209" s="64"/>
      <c r="SAF209" s="64"/>
      <c r="SAG209" s="64"/>
      <c r="SAH209" s="64"/>
      <c r="SAI209" s="64"/>
      <c r="SAJ209" s="64"/>
      <c r="SAK209" s="64"/>
      <c r="SAL209" s="64"/>
      <c r="SAM209" s="64"/>
      <c r="SAN209" s="64"/>
      <c r="SAO209" s="64"/>
      <c r="SAP209" s="64"/>
      <c r="SAQ209" s="64"/>
      <c r="SAR209" s="64"/>
      <c r="SAS209" s="64"/>
      <c r="SAT209" s="64"/>
      <c r="SAU209" s="64"/>
      <c r="SAV209" s="64"/>
      <c r="SAW209" s="64"/>
      <c r="SAX209" s="64"/>
      <c r="SAY209" s="64"/>
      <c r="SAZ209" s="64"/>
      <c r="SBA209" s="64"/>
      <c r="SBB209" s="64"/>
      <c r="SBC209" s="64"/>
      <c r="SBD209" s="64"/>
      <c r="SBE209" s="64"/>
      <c r="SBF209" s="64"/>
      <c r="SBG209" s="64"/>
      <c r="SBH209" s="64"/>
      <c r="SBI209" s="64"/>
      <c r="SBJ209" s="64"/>
      <c r="SBK209" s="64"/>
      <c r="SBL209" s="64"/>
      <c r="SBM209" s="64"/>
      <c r="SBN209" s="64"/>
      <c r="SBO209" s="64"/>
      <c r="SBP209" s="64"/>
      <c r="SBQ209" s="64"/>
      <c r="SBR209" s="64"/>
      <c r="SBS209" s="64"/>
      <c r="SBT209" s="64"/>
      <c r="SBU209" s="64"/>
      <c r="SBV209" s="64"/>
      <c r="SBW209" s="64"/>
      <c r="SBX209" s="64"/>
      <c r="SBY209" s="64"/>
      <c r="SBZ209" s="64"/>
      <c r="SCA209" s="64"/>
      <c r="SCB209" s="64"/>
      <c r="SCC209" s="64"/>
      <c r="SCD209" s="64"/>
      <c r="SCE209" s="64"/>
      <c r="SCF209" s="64"/>
      <c r="SCG209" s="64"/>
      <c r="SCH209" s="64"/>
      <c r="SCI209" s="64"/>
      <c r="SCJ209" s="64"/>
      <c r="SCK209" s="64"/>
      <c r="SCL209" s="64"/>
      <c r="SCM209" s="64"/>
      <c r="SCN209" s="64"/>
      <c r="SCO209" s="64"/>
      <c r="SCP209" s="64"/>
      <c r="SCQ209" s="64"/>
      <c r="SCR209" s="64"/>
      <c r="SCS209" s="64"/>
      <c r="SCT209" s="64"/>
      <c r="SCU209" s="64"/>
      <c r="SCV209" s="64"/>
      <c r="SCW209" s="64"/>
      <c r="SCX209" s="64"/>
      <c r="SCY209" s="64"/>
      <c r="SCZ209" s="64"/>
      <c r="SDA209" s="64"/>
      <c r="SDB209" s="64"/>
      <c r="SDC209" s="64"/>
      <c r="SDD209" s="64"/>
      <c r="SDE209" s="64"/>
      <c r="SDF209" s="64"/>
      <c r="SDG209" s="64"/>
      <c r="SDH209" s="64"/>
      <c r="SDI209" s="64"/>
      <c r="SDJ209" s="64"/>
      <c r="SDK209" s="64"/>
      <c r="SDL209" s="64"/>
      <c r="SDM209" s="64"/>
      <c r="SDN209" s="64"/>
      <c r="SDO209" s="64"/>
      <c r="SDP209" s="64"/>
      <c r="SDQ209" s="64"/>
      <c r="SDR209" s="64"/>
      <c r="SDS209" s="64"/>
      <c r="SDT209" s="64"/>
      <c r="SDU209" s="64"/>
      <c r="SDV209" s="64"/>
      <c r="SDW209" s="64"/>
      <c r="SDX209" s="64"/>
      <c r="SDY209" s="64"/>
      <c r="SDZ209" s="64"/>
      <c r="SEA209" s="64"/>
      <c r="SEB209" s="64"/>
      <c r="SEC209" s="64"/>
      <c r="SED209" s="64"/>
      <c r="SEE209" s="64"/>
      <c r="SEF209" s="64"/>
      <c r="SEG209" s="64"/>
      <c r="SEH209" s="64"/>
      <c r="SEI209" s="64"/>
      <c r="SEJ209" s="64"/>
      <c r="SEK209" s="64"/>
      <c r="SEL209" s="64"/>
      <c r="SEM209" s="64"/>
      <c r="SEN209" s="64"/>
      <c r="SEO209" s="64"/>
      <c r="SEP209" s="64"/>
      <c r="SEQ209" s="64"/>
      <c r="SER209" s="64"/>
      <c r="SES209" s="64"/>
      <c r="SET209" s="64"/>
      <c r="SEU209" s="64"/>
      <c r="SEV209" s="64"/>
      <c r="SEW209" s="64"/>
      <c r="SEX209" s="64"/>
      <c r="SEY209" s="64"/>
      <c r="SEZ209" s="64"/>
      <c r="SFA209" s="64"/>
      <c r="SFB209" s="64"/>
      <c r="SFC209" s="64"/>
      <c r="SFD209" s="64"/>
      <c r="SFE209" s="64"/>
      <c r="SFF209" s="64"/>
      <c r="SFG209" s="64"/>
      <c r="SFH209" s="64"/>
      <c r="SFI209" s="64"/>
      <c r="SFJ209" s="64"/>
      <c r="SFK209" s="64"/>
      <c r="SFL209" s="64"/>
      <c r="SFM209" s="64"/>
      <c r="SFN209" s="64"/>
      <c r="SFO209" s="64"/>
      <c r="SFP209" s="64"/>
      <c r="SFQ209" s="64"/>
      <c r="SFR209" s="64"/>
      <c r="SFS209" s="64"/>
      <c r="SFT209" s="64"/>
      <c r="SFU209" s="64"/>
      <c r="SFV209" s="64"/>
      <c r="SFW209" s="64"/>
      <c r="SFX209" s="64"/>
      <c r="SFY209" s="64"/>
      <c r="SFZ209" s="64"/>
      <c r="SGA209" s="64"/>
      <c r="SGB209" s="64"/>
      <c r="SGC209" s="64"/>
      <c r="SGD209" s="64"/>
      <c r="SGE209" s="64"/>
      <c r="SGF209" s="64"/>
      <c r="SGG209" s="64"/>
      <c r="SGH209" s="64"/>
      <c r="SGI209" s="64"/>
      <c r="SGJ209" s="64"/>
      <c r="SGK209" s="64"/>
      <c r="SGL209" s="64"/>
      <c r="SGM209" s="64"/>
      <c r="SGN209" s="64"/>
      <c r="SGO209" s="64"/>
      <c r="SGP209" s="64"/>
      <c r="SGQ209" s="64"/>
      <c r="SGR209" s="64"/>
      <c r="SGS209" s="64"/>
      <c r="SGT209" s="64"/>
      <c r="SGU209" s="64"/>
      <c r="SGV209" s="64"/>
      <c r="SGW209" s="64"/>
      <c r="SGX209" s="64"/>
      <c r="SGY209" s="64"/>
      <c r="SGZ209" s="64"/>
      <c r="SHA209" s="64"/>
      <c r="SHB209" s="64"/>
      <c r="SHC209" s="64"/>
      <c r="SHD209" s="64"/>
      <c r="SHF209" s="64"/>
      <c r="SHH209" s="64"/>
      <c r="SHI209" s="64"/>
      <c r="SHJ209" s="64"/>
      <c r="SHK209" s="64"/>
      <c r="SHL209" s="64"/>
      <c r="SHM209" s="64"/>
      <c r="SHN209" s="64"/>
      <c r="SHO209" s="64"/>
      <c r="SHT209" s="64"/>
      <c r="SHU209" s="64"/>
      <c r="SHV209" s="64"/>
      <c r="SHW209" s="64"/>
      <c r="SHX209" s="64"/>
      <c r="SHY209" s="64"/>
      <c r="SHZ209" s="64"/>
      <c r="SIA209" s="64"/>
      <c r="SIB209" s="64"/>
      <c r="SIC209" s="64"/>
      <c r="SID209" s="64"/>
      <c r="SIE209" s="64"/>
      <c r="SIF209" s="64"/>
      <c r="SIG209" s="64"/>
      <c r="SIH209" s="64"/>
      <c r="SII209" s="64"/>
      <c r="SIJ209" s="64"/>
      <c r="SIK209" s="64"/>
      <c r="SIL209" s="64"/>
      <c r="SIM209" s="64"/>
      <c r="SIN209" s="64"/>
      <c r="SIO209" s="64"/>
      <c r="SIP209" s="64"/>
      <c r="SIQ209" s="64"/>
      <c r="SIR209" s="64"/>
      <c r="SIS209" s="64"/>
      <c r="SIT209" s="64"/>
      <c r="SIU209" s="64"/>
      <c r="SIV209" s="64"/>
      <c r="SIW209" s="64"/>
      <c r="SIX209" s="64"/>
      <c r="SIY209" s="64"/>
      <c r="SIZ209" s="64"/>
      <c r="SJA209" s="64"/>
      <c r="SJB209" s="64"/>
      <c r="SJC209" s="64"/>
      <c r="SJD209" s="64"/>
      <c r="SJE209" s="64"/>
      <c r="SJF209" s="64"/>
      <c r="SJG209" s="64"/>
      <c r="SJH209" s="64"/>
      <c r="SJI209" s="64"/>
      <c r="SJJ209" s="64"/>
      <c r="SJK209" s="64"/>
      <c r="SJL209" s="64"/>
      <c r="SJM209" s="64"/>
      <c r="SJN209" s="64"/>
      <c r="SJO209" s="64"/>
      <c r="SJP209" s="64"/>
      <c r="SJQ209" s="64"/>
      <c r="SJR209" s="64"/>
      <c r="SJS209" s="64"/>
      <c r="SJT209" s="64"/>
      <c r="SJU209" s="64"/>
      <c r="SJV209" s="64"/>
      <c r="SJW209" s="64"/>
      <c r="SJX209" s="64"/>
      <c r="SJY209" s="64"/>
      <c r="SJZ209" s="64"/>
      <c r="SKA209" s="64"/>
      <c r="SKB209" s="64"/>
      <c r="SKC209" s="64"/>
      <c r="SKD209" s="64"/>
      <c r="SKE209" s="64"/>
      <c r="SKF209" s="64"/>
      <c r="SKG209" s="64"/>
      <c r="SKH209" s="64"/>
      <c r="SKI209" s="64"/>
      <c r="SKJ209" s="64"/>
      <c r="SKK209" s="64"/>
      <c r="SKL209" s="64"/>
      <c r="SKM209" s="64"/>
      <c r="SKN209" s="64"/>
      <c r="SKO209" s="64"/>
      <c r="SKP209" s="64"/>
      <c r="SKQ209" s="64"/>
      <c r="SKR209" s="64"/>
      <c r="SKS209" s="64"/>
      <c r="SKT209" s="64"/>
      <c r="SKU209" s="64"/>
      <c r="SKV209" s="64"/>
      <c r="SKW209" s="64"/>
      <c r="SKX209" s="64"/>
      <c r="SKY209" s="64"/>
      <c r="SKZ209" s="64"/>
      <c r="SLA209" s="64"/>
      <c r="SLB209" s="64"/>
      <c r="SLC209" s="64"/>
      <c r="SLD209" s="64"/>
      <c r="SLE209" s="64"/>
      <c r="SLF209" s="64"/>
      <c r="SLG209" s="64"/>
      <c r="SLH209" s="64"/>
      <c r="SLI209" s="64"/>
      <c r="SLJ209" s="64"/>
      <c r="SLK209" s="64"/>
      <c r="SLL209" s="64"/>
      <c r="SLM209" s="64"/>
      <c r="SLN209" s="64"/>
      <c r="SLO209" s="64"/>
      <c r="SLP209" s="64"/>
      <c r="SLQ209" s="64"/>
      <c r="SLR209" s="64"/>
      <c r="SLS209" s="64"/>
      <c r="SLT209" s="64"/>
      <c r="SLU209" s="64"/>
      <c r="SLV209" s="64"/>
      <c r="SLW209" s="64"/>
      <c r="SLX209" s="64"/>
      <c r="SLY209" s="64"/>
      <c r="SLZ209" s="64"/>
      <c r="SMA209" s="64"/>
      <c r="SMB209" s="64"/>
      <c r="SMC209" s="64"/>
      <c r="SMD209" s="64"/>
      <c r="SME209" s="64"/>
      <c r="SMF209" s="64"/>
      <c r="SMG209" s="64"/>
      <c r="SMH209" s="64"/>
      <c r="SMI209" s="64"/>
      <c r="SMJ209" s="64"/>
      <c r="SMK209" s="64"/>
      <c r="SML209" s="64"/>
      <c r="SMM209" s="64"/>
      <c r="SMN209" s="64"/>
      <c r="SMO209" s="64"/>
      <c r="SMP209" s="64"/>
      <c r="SMQ209" s="64"/>
      <c r="SMR209" s="64"/>
      <c r="SMS209" s="64"/>
      <c r="SMT209" s="64"/>
      <c r="SMU209" s="64"/>
      <c r="SMV209" s="64"/>
      <c r="SMW209" s="64"/>
      <c r="SMX209" s="64"/>
      <c r="SMY209" s="64"/>
      <c r="SMZ209" s="64"/>
      <c r="SNA209" s="64"/>
      <c r="SNB209" s="64"/>
      <c r="SNC209" s="64"/>
      <c r="SND209" s="64"/>
      <c r="SNE209" s="64"/>
      <c r="SNF209" s="64"/>
      <c r="SNG209" s="64"/>
      <c r="SNH209" s="64"/>
      <c r="SNI209" s="64"/>
      <c r="SNJ209" s="64"/>
      <c r="SNK209" s="64"/>
      <c r="SNL209" s="64"/>
      <c r="SNM209" s="64"/>
      <c r="SNN209" s="64"/>
      <c r="SNO209" s="64"/>
      <c r="SNP209" s="64"/>
      <c r="SNQ209" s="64"/>
      <c r="SNR209" s="64"/>
      <c r="SNS209" s="64"/>
      <c r="SNT209" s="64"/>
      <c r="SNU209" s="64"/>
      <c r="SNV209" s="64"/>
      <c r="SNW209" s="64"/>
      <c r="SNX209" s="64"/>
      <c r="SNY209" s="64"/>
      <c r="SNZ209" s="64"/>
      <c r="SOA209" s="64"/>
      <c r="SOB209" s="64"/>
      <c r="SOC209" s="64"/>
      <c r="SOD209" s="64"/>
      <c r="SOE209" s="64"/>
      <c r="SOF209" s="64"/>
      <c r="SOG209" s="64"/>
      <c r="SOH209" s="64"/>
      <c r="SOI209" s="64"/>
      <c r="SOJ209" s="64"/>
      <c r="SOK209" s="64"/>
      <c r="SOL209" s="64"/>
      <c r="SOM209" s="64"/>
      <c r="SON209" s="64"/>
      <c r="SOO209" s="64"/>
      <c r="SOP209" s="64"/>
      <c r="SOQ209" s="64"/>
      <c r="SOR209" s="64"/>
      <c r="SOS209" s="64"/>
      <c r="SOT209" s="64"/>
      <c r="SOU209" s="64"/>
      <c r="SOV209" s="64"/>
      <c r="SOW209" s="64"/>
      <c r="SOX209" s="64"/>
      <c r="SOY209" s="64"/>
      <c r="SOZ209" s="64"/>
      <c r="SPA209" s="64"/>
      <c r="SPB209" s="64"/>
      <c r="SPC209" s="64"/>
      <c r="SPD209" s="64"/>
      <c r="SPE209" s="64"/>
      <c r="SPF209" s="64"/>
      <c r="SPG209" s="64"/>
      <c r="SPH209" s="64"/>
      <c r="SPI209" s="64"/>
      <c r="SPJ209" s="64"/>
      <c r="SPK209" s="64"/>
      <c r="SPL209" s="64"/>
      <c r="SPM209" s="64"/>
      <c r="SPN209" s="64"/>
      <c r="SPO209" s="64"/>
      <c r="SPP209" s="64"/>
      <c r="SPQ209" s="64"/>
      <c r="SPR209" s="64"/>
      <c r="SPS209" s="64"/>
      <c r="SPT209" s="64"/>
      <c r="SPU209" s="64"/>
      <c r="SPV209" s="64"/>
      <c r="SPW209" s="64"/>
      <c r="SPX209" s="64"/>
      <c r="SPY209" s="64"/>
      <c r="SPZ209" s="64"/>
      <c r="SQA209" s="64"/>
      <c r="SQB209" s="64"/>
      <c r="SQC209" s="64"/>
      <c r="SQD209" s="64"/>
      <c r="SQE209" s="64"/>
      <c r="SQF209" s="64"/>
      <c r="SQG209" s="64"/>
      <c r="SQH209" s="64"/>
      <c r="SQI209" s="64"/>
      <c r="SQJ209" s="64"/>
      <c r="SQK209" s="64"/>
      <c r="SQL209" s="64"/>
      <c r="SQM209" s="64"/>
      <c r="SQN209" s="64"/>
      <c r="SQO209" s="64"/>
      <c r="SQP209" s="64"/>
      <c r="SQQ209" s="64"/>
      <c r="SQR209" s="64"/>
      <c r="SQS209" s="64"/>
      <c r="SQT209" s="64"/>
      <c r="SQU209" s="64"/>
      <c r="SQV209" s="64"/>
      <c r="SQW209" s="64"/>
      <c r="SQX209" s="64"/>
      <c r="SQY209" s="64"/>
      <c r="SQZ209" s="64"/>
      <c r="SRB209" s="64"/>
      <c r="SRD209" s="64"/>
      <c r="SRE209" s="64"/>
      <c r="SRF209" s="64"/>
      <c r="SRG209" s="64"/>
      <c r="SRH209" s="64"/>
      <c r="SRI209" s="64"/>
      <c r="SRJ209" s="64"/>
      <c r="SRK209" s="64"/>
      <c r="SRP209" s="64"/>
      <c r="SRQ209" s="64"/>
      <c r="SRR209" s="64"/>
      <c r="SRS209" s="64"/>
      <c r="SRT209" s="64"/>
      <c r="SRU209" s="64"/>
      <c r="SRV209" s="64"/>
      <c r="SRW209" s="64"/>
      <c r="SRX209" s="64"/>
      <c r="SRY209" s="64"/>
      <c r="SRZ209" s="64"/>
      <c r="SSA209" s="64"/>
      <c r="SSB209" s="64"/>
      <c r="SSC209" s="64"/>
      <c r="SSD209" s="64"/>
      <c r="SSE209" s="64"/>
      <c r="SSF209" s="64"/>
      <c r="SSG209" s="64"/>
      <c r="SSH209" s="64"/>
      <c r="SSI209" s="64"/>
      <c r="SSJ209" s="64"/>
      <c r="SSK209" s="64"/>
      <c r="SSL209" s="64"/>
      <c r="SSM209" s="64"/>
      <c r="SSN209" s="64"/>
      <c r="SSO209" s="64"/>
      <c r="SSP209" s="64"/>
      <c r="SSQ209" s="64"/>
      <c r="SSR209" s="64"/>
      <c r="SSS209" s="64"/>
      <c r="SST209" s="64"/>
      <c r="SSU209" s="64"/>
      <c r="SSV209" s="64"/>
      <c r="SSW209" s="64"/>
      <c r="SSX209" s="64"/>
      <c r="SSY209" s="64"/>
      <c r="SSZ209" s="64"/>
      <c r="STA209" s="64"/>
      <c r="STB209" s="64"/>
      <c r="STC209" s="64"/>
      <c r="STD209" s="64"/>
      <c r="STE209" s="64"/>
      <c r="STF209" s="64"/>
      <c r="STG209" s="64"/>
      <c r="STH209" s="64"/>
      <c r="STI209" s="64"/>
      <c r="STJ209" s="64"/>
      <c r="STK209" s="64"/>
      <c r="STL209" s="64"/>
      <c r="STM209" s="64"/>
      <c r="STN209" s="64"/>
      <c r="STO209" s="64"/>
      <c r="STP209" s="64"/>
      <c r="STQ209" s="64"/>
      <c r="STR209" s="64"/>
      <c r="STS209" s="64"/>
      <c r="STT209" s="64"/>
      <c r="STU209" s="64"/>
      <c r="STV209" s="64"/>
      <c r="STW209" s="64"/>
      <c r="STX209" s="64"/>
      <c r="STY209" s="64"/>
      <c r="STZ209" s="64"/>
      <c r="SUA209" s="64"/>
      <c r="SUB209" s="64"/>
      <c r="SUC209" s="64"/>
      <c r="SUD209" s="64"/>
      <c r="SUE209" s="64"/>
      <c r="SUF209" s="64"/>
      <c r="SUG209" s="64"/>
      <c r="SUH209" s="64"/>
      <c r="SUI209" s="64"/>
      <c r="SUJ209" s="64"/>
      <c r="SUK209" s="64"/>
      <c r="SUL209" s="64"/>
      <c r="SUM209" s="64"/>
      <c r="SUN209" s="64"/>
      <c r="SUO209" s="64"/>
      <c r="SUP209" s="64"/>
      <c r="SUQ209" s="64"/>
      <c r="SUR209" s="64"/>
      <c r="SUS209" s="64"/>
      <c r="SUT209" s="64"/>
      <c r="SUU209" s="64"/>
      <c r="SUV209" s="64"/>
      <c r="SUW209" s="64"/>
      <c r="SUX209" s="64"/>
      <c r="SUY209" s="64"/>
      <c r="SUZ209" s="64"/>
      <c r="SVA209" s="64"/>
      <c r="SVB209" s="64"/>
      <c r="SVC209" s="64"/>
      <c r="SVD209" s="64"/>
      <c r="SVE209" s="64"/>
      <c r="SVF209" s="64"/>
      <c r="SVG209" s="64"/>
      <c r="SVH209" s="64"/>
      <c r="SVI209" s="64"/>
      <c r="SVJ209" s="64"/>
      <c r="SVK209" s="64"/>
      <c r="SVL209" s="64"/>
      <c r="SVM209" s="64"/>
      <c r="SVN209" s="64"/>
      <c r="SVO209" s="64"/>
      <c r="SVP209" s="64"/>
      <c r="SVQ209" s="64"/>
      <c r="SVR209" s="64"/>
      <c r="SVS209" s="64"/>
      <c r="SVT209" s="64"/>
      <c r="SVU209" s="64"/>
      <c r="SVV209" s="64"/>
      <c r="SVW209" s="64"/>
      <c r="SVX209" s="64"/>
      <c r="SVY209" s="64"/>
      <c r="SVZ209" s="64"/>
      <c r="SWA209" s="64"/>
      <c r="SWB209" s="64"/>
      <c r="SWC209" s="64"/>
      <c r="SWD209" s="64"/>
      <c r="SWE209" s="64"/>
      <c r="SWF209" s="64"/>
      <c r="SWG209" s="64"/>
      <c r="SWH209" s="64"/>
      <c r="SWI209" s="64"/>
      <c r="SWJ209" s="64"/>
      <c r="SWK209" s="64"/>
      <c r="SWL209" s="64"/>
      <c r="SWM209" s="64"/>
      <c r="SWN209" s="64"/>
      <c r="SWO209" s="64"/>
      <c r="SWP209" s="64"/>
      <c r="SWQ209" s="64"/>
      <c r="SWR209" s="64"/>
      <c r="SWS209" s="64"/>
      <c r="SWT209" s="64"/>
      <c r="SWU209" s="64"/>
      <c r="SWV209" s="64"/>
      <c r="SWW209" s="64"/>
      <c r="SWX209" s="64"/>
      <c r="SWY209" s="64"/>
      <c r="SWZ209" s="64"/>
      <c r="SXA209" s="64"/>
      <c r="SXB209" s="64"/>
      <c r="SXC209" s="64"/>
      <c r="SXD209" s="64"/>
      <c r="SXE209" s="64"/>
      <c r="SXF209" s="64"/>
      <c r="SXG209" s="64"/>
      <c r="SXH209" s="64"/>
      <c r="SXI209" s="64"/>
      <c r="SXJ209" s="64"/>
      <c r="SXK209" s="64"/>
      <c r="SXL209" s="64"/>
      <c r="SXM209" s="64"/>
      <c r="SXN209" s="64"/>
      <c r="SXO209" s="64"/>
      <c r="SXP209" s="64"/>
      <c r="SXQ209" s="64"/>
      <c r="SXR209" s="64"/>
      <c r="SXS209" s="64"/>
      <c r="SXT209" s="64"/>
      <c r="SXU209" s="64"/>
      <c r="SXV209" s="64"/>
      <c r="SXW209" s="64"/>
      <c r="SXX209" s="64"/>
      <c r="SXY209" s="64"/>
      <c r="SXZ209" s="64"/>
      <c r="SYA209" s="64"/>
      <c r="SYB209" s="64"/>
      <c r="SYC209" s="64"/>
      <c r="SYD209" s="64"/>
      <c r="SYE209" s="64"/>
      <c r="SYF209" s="64"/>
      <c r="SYG209" s="64"/>
      <c r="SYH209" s="64"/>
      <c r="SYI209" s="64"/>
      <c r="SYJ209" s="64"/>
      <c r="SYK209" s="64"/>
      <c r="SYL209" s="64"/>
      <c r="SYM209" s="64"/>
      <c r="SYN209" s="64"/>
      <c r="SYO209" s="64"/>
      <c r="SYP209" s="64"/>
      <c r="SYQ209" s="64"/>
      <c r="SYR209" s="64"/>
      <c r="SYS209" s="64"/>
      <c r="SYT209" s="64"/>
      <c r="SYU209" s="64"/>
      <c r="SYV209" s="64"/>
      <c r="SYW209" s="64"/>
      <c r="SYX209" s="64"/>
      <c r="SYY209" s="64"/>
      <c r="SYZ209" s="64"/>
      <c r="SZA209" s="64"/>
      <c r="SZB209" s="64"/>
      <c r="SZC209" s="64"/>
      <c r="SZD209" s="64"/>
      <c r="SZE209" s="64"/>
      <c r="SZF209" s="64"/>
      <c r="SZG209" s="64"/>
      <c r="SZH209" s="64"/>
      <c r="SZI209" s="64"/>
      <c r="SZJ209" s="64"/>
      <c r="SZK209" s="64"/>
      <c r="SZL209" s="64"/>
      <c r="SZM209" s="64"/>
      <c r="SZN209" s="64"/>
      <c r="SZO209" s="64"/>
      <c r="SZP209" s="64"/>
      <c r="SZQ209" s="64"/>
      <c r="SZR209" s="64"/>
      <c r="SZS209" s="64"/>
      <c r="SZT209" s="64"/>
      <c r="SZU209" s="64"/>
      <c r="SZV209" s="64"/>
      <c r="SZW209" s="64"/>
      <c r="SZX209" s="64"/>
      <c r="SZY209" s="64"/>
      <c r="SZZ209" s="64"/>
      <c r="TAA209" s="64"/>
      <c r="TAB209" s="64"/>
      <c r="TAC209" s="64"/>
      <c r="TAD209" s="64"/>
      <c r="TAE209" s="64"/>
      <c r="TAF209" s="64"/>
      <c r="TAG209" s="64"/>
      <c r="TAH209" s="64"/>
      <c r="TAI209" s="64"/>
      <c r="TAJ209" s="64"/>
      <c r="TAK209" s="64"/>
      <c r="TAL209" s="64"/>
      <c r="TAM209" s="64"/>
      <c r="TAN209" s="64"/>
      <c r="TAO209" s="64"/>
      <c r="TAP209" s="64"/>
      <c r="TAQ209" s="64"/>
      <c r="TAR209" s="64"/>
      <c r="TAS209" s="64"/>
      <c r="TAT209" s="64"/>
      <c r="TAU209" s="64"/>
      <c r="TAV209" s="64"/>
      <c r="TAX209" s="64"/>
      <c r="TAZ209" s="64"/>
      <c r="TBA209" s="64"/>
      <c r="TBB209" s="64"/>
      <c r="TBC209" s="64"/>
      <c r="TBD209" s="64"/>
      <c r="TBE209" s="64"/>
      <c r="TBF209" s="64"/>
      <c r="TBG209" s="64"/>
      <c r="TBL209" s="64"/>
      <c r="TBM209" s="64"/>
      <c r="TBN209" s="64"/>
      <c r="TBO209" s="64"/>
      <c r="TBP209" s="64"/>
      <c r="TBQ209" s="64"/>
      <c r="TBR209" s="64"/>
      <c r="TBS209" s="64"/>
      <c r="TBT209" s="64"/>
      <c r="TBU209" s="64"/>
      <c r="TBV209" s="64"/>
      <c r="TBW209" s="64"/>
      <c r="TBX209" s="64"/>
      <c r="TBY209" s="64"/>
      <c r="TBZ209" s="64"/>
      <c r="TCA209" s="64"/>
      <c r="TCB209" s="64"/>
      <c r="TCC209" s="64"/>
      <c r="TCD209" s="64"/>
      <c r="TCE209" s="64"/>
      <c r="TCF209" s="64"/>
      <c r="TCG209" s="64"/>
      <c r="TCH209" s="64"/>
      <c r="TCI209" s="64"/>
      <c r="TCJ209" s="64"/>
      <c r="TCK209" s="64"/>
      <c r="TCL209" s="64"/>
      <c r="TCM209" s="64"/>
      <c r="TCN209" s="64"/>
      <c r="TCO209" s="64"/>
      <c r="TCP209" s="64"/>
      <c r="TCQ209" s="64"/>
      <c r="TCR209" s="64"/>
      <c r="TCS209" s="64"/>
      <c r="TCT209" s="64"/>
      <c r="TCU209" s="64"/>
      <c r="TCV209" s="64"/>
      <c r="TCW209" s="64"/>
      <c r="TCX209" s="64"/>
      <c r="TCY209" s="64"/>
      <c r="TCZ209" s="64"/>
      <c r="TDA209" s="64"/>
      <c r="TDB209" s="64"/>
      <c r="TDC209" s="64"/>
      <c r="TDD209" s="64"/>
      <c r="TDE209" s="64"/>
      <c r="TDF209" s="64"/>
      <c r="TDG209" s="64"/>
      <c r="TDH209" s="64"/>
      <c r="TDI209" s="64"/>
      <c r="TDJ209" s="64"/>
      <c r="TDK209" s="64"/>
      <c r="TDL209" s="64"/>
      <c r="TDM209" s="64"/>
      <c r="TDN209" s="64"/>
      <c r="TDO209" s="64"/>
      <c r="TDP209" s="64"/>
      <c r="TDQ209" s="64"/>
      <c r="TDR209" s="64"/>
      <c r="TDS209" s="64"/>
      <c r="TDT209" s="64"/>
      <c r="TDU209" s="64"/>
      <c r="TDV209" s="64"/>
      <c r="TDW209" s="64"/>
      <c r="TDX209" s="64"/>
      <c r="TDY209" s="64"/>
      <c r="TDZ209" s="64"/>
      <c r="TEA209" s="64"/>
      <c r="TEB209" s="64"/>
      <c r="TEC209" s="64"/>
      <c r="TED209" s="64"/>
      <c r="TEE209" s="64"/>
      <c r="TEF209" s="64"/>
      <c r="TEG209" s="64"/>
      <c r="TEH209" s="64"/>
      <c r="TEI209" s="64"/>
      <c r="TEJ209" s="64"/>
      <c r="TEK209" s="64"/>
      <c r="TEL209" s="64"/>
      <c r="TEM209" s="64"/>
      <c r="TEN209" s="64"/>
      <c r="TEO209" s="64"/>
      <c r="TEP209" s="64"/>
      <c r="TEQ209" s="64"/>
      <c r="TER209" s="64"/>
      <c r="TES209" s="64"/>
      <c r="TET209" s="64"/>
      <c r="TEU209" s="64"/>
      <c r="TEV209" s="64"/>
      <c r="TEW209" s="64"/>
      <c r="TEX209" s="64"/>
      <c r="TEY209" s="64"/>
      <c r="TEZ209" s="64"/>
      <c r="TFA209" s="64"/>
      <c r="TFB209" s="64"/>
      <c r="TFC209" s="64"/>
      <c r="TFD209" s="64"/>
      <c r="TFE209" s="64"/>
      <c r="TFF209" s="64"/>
      <c r="TFG209" s="64"/>
      <c r="TFH209" s="64"/>
      <c r="TFI209" s="64"/>
      <c r="TFJ209" s="64"/>
      <c r="TFK209" s="64"/>
      <c r="TFL209" s="64"/>
      <c r="TFM209" s="64"/>
      <c r="TFN209" s="64"/>
      <c r="TFO209" s="64"/>
      <c r="TFP209" s="64"/>
      <c r="TFQ209" s="64"/>
      <c r="TFR209" s="64"/>
      <c r="TFS209" s="64"/>
      <c r="TFT209" s="64"/>
      <c r="TFU209" s="64"/>
      <c r="TFV209" s="64"/>
      <c r="TFW209" s="64"/>
      <c r="TFX209" s="64"/>
      <c r="TFY209" s="64"/>
      <c r="TFZ209" s="64"/>
      <c r="TGA209" s="64"/>
      <c r="TGB209" s="64"/>
      <c r="TGC209" s="64"/>
      <c r="TGD209" s="64"/>
      <c r="TGE209" s="64"/>
      <c r="TGF209" s="64"/>
      <c r="TGG209" s="64"/>
      <c r="TGH209" s="64"/>
      <c r="TGI209" s="64"/>
      <c r="TGJ209" s="64"/>
      <c r="TGK209" s="64"/>
      <c r="TGL209" s="64"/>
      <c r="TGM209" s="64"/>
      <c r="TGN209" s="64"/>
      <c r="TGO209" s="64"/>
      <c r="TGP209" s="64"/>
      <c r="TGQ209" s="64"/>
      <c r="TGR209" s="64"/>
      <c r="TGS209" s="64"/>
      <c r="TGT209" s="64"/>
      <c r="TGU209" s="64"/>
      <c r="TGV209" s="64"/>
      <c r="TGW209" s="64"/>
      <c r="TGX209" s="64"/>
      <c r="TGY209" s="64"/>
      <c r="TGZ209" s="64"/>
      <c r="THA209" s="64"/>
      <c r="THB209" s="64"/>
      <c r="THC209" s="64"/>
      <c r="THD209" s="64"/>
      <c r="THE209" s="64"/>
      <c r="THF209" s="64"/>
      <c r="THG209" s="64"/>
      <c r="THH209" s="64"/>
      <c r="THI209" s="64"/>
      <c r="THJ209" s="64"/>
      <c r="THK209" s="64"/>
      <c r="THL209" s="64"/>
      <c r="THM209" s="64"/>
      <c r="THN209" s="64"/>
      <c r="THO209" s="64"/>
      <c r="THP209" s="64"/>
      <c r="THQ209" s="64"/>
      <c r="THR209" s="64"/>
      <c r="THS209" s="64"/>
      <c r="THT209" s="64"/>
      <c r="THU209" s="64"/>
      <c r="THV209" s="64"/>
      <c r="THW209" s="64"/>
      <c r="THX209" s="64"/>
      <c r="THY209" s="64"/>
      <c r="THZ209" s="64"/>
      <c r="TIA209" s="64"/>
      <c r="TIB209" s="64"/>
      <c r="TIC209" s="64"/>
      <c r="TID209" s="64"/>
      <c r="TIE209" s="64"/>
      <c r="TIF209" s="64"/>
      <c r="TIG209" s="64"/>
      <c r="TIH209" s="64"/>
      <c r="TII209" s="64"/>
      <c r="TIJ209" s="64"/>
      <c r="TIK209" s="64"/>
      <c r="TIL209" s="64"/>
      <c r="TIM209" s="64"/>
      <c r="TIN209" s="64"/>
      <c r="TIO209" s="64"/>
      <c r="TIP209" s="64"/>
      <c r="TIQ209" s="64"/>
      <c r="TIR209" s="64"/>
      <c r="TIS209" s="64"/>
      <c r="TIT209" s="64"/>
      <c r="TIU209" s="64"/>
      <c r="TIV209" s="64"/>
      <c r="TIW209" s="64"/>
      <c r="TIX209" s="64"/>
      <c r="TIY209" s="64"/>
      <c r="TIZ209" s="64"/>
      <c r="TJA209" s="64"/>
      <c r="TJB209" s="64"/>
      <c r="TJC209" s="64"/>
      <c r="TJD209" s="64"/>
      <c r="TJE209" s="64"/>
      <c r="TJF209" s="64"/>
      <c r="TJG209" s="64"/>
      <c r="TJH209" s="64"/>
      <c r="TJI209" s="64"/>
      <c r="TJJ209" s="64"/>
      <c r="TJK209" s="64"/>
      <c r="TJL209" s="64"/>
      <c r="TJM209" s="64"/>
      <c r="TJN209" s="64"/>
      <c r="TJO209" s="64"/>
      <c r="TJP209" s="64"/>
      <c r="TJQ209" s="64"/>
      <c r="TJR209" s="64"/>
      <c r="TJS209" s="64"/>
      <c r="TJT209" s="64"/>
      <c r="TJU209" s="64"/>
      <c r="TJV209" s="64"/>
      <c r="TJW209" s="64"/>
      <c r="TJX209" s="64"/>
      <c r="TJY209" s="64"/>
      <c r="TJZ209" s="64"/>
      <c r="TKA209" s="64"/>
      <c r="TKB209" s="64"/>
      <c r="TKC209" s="64"/>
      <c r="TKD209" s="64"/>
      <c r="TKE209" s="64"/>
      <c r="TKF209" s="64"/>
      <c r="TKG209" s="64"/>
      <c r="TKH209" s="64"/>
      <c r="TKI209" s="64"/>
      <c r="TKJ209" s="64"/>
      <c r="TKK209" s="64"/>
      <c r="TKL209" s="64"/>
      <c r="TKM209" s="64"/>
      <c r="TKN209" s="64"/>
      <c r="TKO209" s="64"/>
      <c r="TKP209" s="64"/>
      <c r="TKQ209" s="64"/>
      <c r="TKR209" s="64"/>
      <c r="TKT209" s="64"/>
      <c r="TKV209" s="64"/>
      <c r="TKW209" s="64"/>
      <c r="TKX209" s="64"/>
      <c r="TKY209" s="64"/>
      <c r="TKZ209" s="64"/>
      <c r="TLA209" s="64"/>
      <c r="TLB209" s="64"/>
      <c r="TLC209" s="64"/>
      <c r="TLH209" s="64"/>
      <c r="TLI209" s="64"/>
      <c r="TLJ209" s="64"/>
      <c r="TLK209" s="64"/>
      <c r="TLL209" s="64"/>
      <c r="TLM209" s="64"/>
      <c r="TLN209" s="64"/>
      <c r="TLO209" s="64"/>
      <c r="TLP209" s="64"/>
      <c r="TLQ209" s="64"/>
      <c r="TLR209" s="64"/>
      <c r="TLS209" s="64"/>
      <c r="TLT209" s="64"/>
      <c r="TLU209" s="64"/>
      <c r="TLV209" s="64"/>
      <c r="TLW209" s="64"/>
      <c r="TLX209" s="64"/>
      <c r="TLY209" s="64"/>
      <c r="TLZ209" s="64"/>
      <c r="TMA209" s="64"/>
      <c r="TMB209" s="64"/>
      <c r="TMC209" s="64"/>
      <c r="TMD209" s="64"/>
      <c r="TME209" s="64"/>
      <c r="TMF209" s="64"/>
      <c r="TMG209" s="64"/>
      <c r="TMH209" s="64"/>
      <c r="TMI209" s="64"/>
      <c r="TMJ209" s="64"/>
      <c r="TMK209" s="64"/>
      <c r="TML209" s="64"/>
      <c r="TMM209" s="64"/>
      <c r="TMN209" s="64"/>
      <c r="TMO209" s="64"/>
      <c r="TMP209" s="64"/>
      <c r="TMQ209" s="64"/>
      <c r="TMR209" s="64"/>
      <c r="TMS209" s="64"/>
      <c r="TMT209" s="64"/>
      <c r="TMU209" s="64"/>
      <c r="TMV209" s="64"/>
      <c r="TMW209" s="64"/>
      <c r="TMX209" s="64"/>
      <c r="TMY209" s="64"/>
      <c r="TMZ209" s="64"/>
      <c r="TNA209" s="64"/>
      <c r="TNB209" s="64"/>
      <c r="TNC209" s="64"/>
      <c r="TND209" s="64"/>
      <c r="TNE209" s="64"/>
      <c r="TNF209" s="64"/>
      <c r="TNG209" s="64"/>
      <c r="TNH209" s="64"/>
      <c r="TNI209" s="64"/>
      <c r="TNJ209" s="64"/>
      <c r="TNK209" s="64"/>
      <c r="TNL209" s="64"/>
      <c r="TNM209" s="64"/>
      <c r="TNN209" s="64"/>
      <c r="TNO209" s="64"/>
      <c r="TNP209" s="64"/>
      <c r="TNQ209" s="64"/>
      <c r="TNR209" s="64"/>
      <c r="TNS209" s="64"/>
      <c r="TNT209" s="64"/>
      <c r="TNU209" s="64"/>
      <c r="TNV209" s="64"/>
      <c r="TNW209" s="64"/>
      <c r="TNX209" s="64"/>
      <c r="TNY209" s="64"/>
      <c r="TNZ209" s="64"/>
      <c r="TOA209" s="64"/>
      <c r="TOB209" s="64"/>
      <c r="TOC209" s="64"/>
      <c r="TOD209" s="64"/>
      <c r="TOE209" s="64"/>
      <c r="TOF209" s="64"/>
      <c r="TOG209" s="64"/>
      <c r="TOH209" s="64"/>
      <c r="TOI209" s="64"/>
      <c r="TOJ209" s="64"/>
      <c r="TOK209" s="64"/>
      <c r="TOL209" s="64"/>
      <c r="TOM209" s="64"/>
      <c r="TON209" s="64"/>
      <c r="TOO209" s="64"/>
      <c r="TOP209" s="64"/>
      <c r="TOQ209" s="64"/>
      <c r="TOR209" s="64"/>
      <c r="TOS209" s="64"/>
      <c r="TOT209" s="64"/>
      <c r="TOU209" s="64"/>
      <c r="TOV209" s="64"/>
      <c r="TOW209" s="64"/>
      <c r="TOX209" s="64"/>
      <c r="TOY209" s="64"/>
      <c r="TOZ209" s="64"/>
      <c r="TPA209" s="64"/>
      <c r="TPB209" s="64"/>
      <c r="TPC209" s="64"/>
      <c r="TPD209" s="64"/>
      <c r="TPE209" s="64"/>
      <c r="TPF209" s="64"/>
      <c r="TPG209" s="64"/>
      <c r="TPH209" s="64"/>
      <c r="TPI209" s="64"/>
      <c r="TPJ209" s="64"/>
      <c r="TPK209" s="64"/>
      <c r="TPL209" s="64"/>
      <c r="TPM209" s="64"/>
      <c r="TPN209" s="64"/>
      <c r="TPO209" s="64"/>
      <c r="TPP209" s="64"/>
      <c r="TPQ209" s="64"/>
      <c r="TPR209" s="64"/>
      <c r="TPS209" s="64"/>
      <c r="TPT209" s="64"/>
      <c r="TPU209" s="64"/>
      <c r="TPV209" s="64"/>
      <c r="TPW209" s="64"/>
      <c r="TPX209" s="64"/>
      <c r="TPY209" s="64"/>
      <c r="TPZ209" s="64"/>
      <c r="TQA209" s="64"/>
      <c r="TQB209" s="64"/>
      <c r="TQC209" s="64"/>
      <c r="TQD209" s="64"/>
      <c r="TQE209" s="64"/>
      <c r="TQF209" s="64"/>
      <c r="TQG209" s="64"/>
      <c r="TQH209" s="64"/>
      <c r="TQI209" s="64"/>
      <c r="TQJ209" s="64"/>
      <c r="TQK209" s="64"/>
      <c r="TQL209" s="64"/>
      <c r="TQM209" s="64"/>
      <c r="TQN209" s="64"/>
      <c r="TQO209" s="64"/>
      <c r="TQP209" s="64"/>
      <c r="TQQ209" s="64"/>
      <c r="TQR209" s="64"/>
      <c r="TQS209" s="64"/>
      <c r="TQT209" s="64"/>
      <c r="TQU209" s="64"/>
      <c r="TQV209" s="64"/>
      <c r="TQW209" s="64"/>
      <c r="TQX209" s="64"/>
      <c r="TQY209" s="64"/>
      <c r="TQZ209" s="64"/>
      <c r="TRA209" s="64"/>
      <c r="TRB209" s="64"/>
      <c r="TRC209" s="64"/>
      <c r="TRD209" s="64"/>
      <c r="TRE209" s="64"/>
      <c r="TRF209" s="64"/>
      <c r="TRG209" s="64"/>
      <c r="TRH209" s="64"/>
      <c r="TRI209" s="64"/>
      <c r="TRJ209" s="64"/>
      <c r="TRK209" s="64"/>
      <c r="TRL209" s="64"/>
      <c r="TRM209" s="64"/>
      <c r="TRN209" s="64"/>
      <c r="TRO209" s="64"/>
      <c r="TRP209" s="64"/>
      <c r="TRQ209" s="64"/>
      <c r="TRR209" s="64"/>
      <c r="TRS209" s="64"/>
      <c r="TRT209" s="64"/>
      <c r="TRU209" s="64"/>
      <c r="TRV209" s="64"/>
      <c r="TRW209" s="64"/>
      <c r="TRX209" s="64"/>
      <c r="TRY209" s="64"/>
      <c r="TRZ209" s="64"/>
      <c r="TSA209" s="64"/>
      <c r="TSB209" s="64"/>
      <c r="TSC209" s="64"/>
      <c r="TSD209" s="64"/>
      <c r="TSE209" s="64"/>
      <c r="TSF209" s="64"/>
      <c r="TSG209" s="64"/>
      <c r="TSH209" s="64"/>
      <c r="TSI209" s="64"/>
      <c r="TSJ209" s="64"/>
      <c r="TSK209" s="64"/>
      <c r="TSL209" s="64"/>
      <c r="TSM209" s="64"/>
      <c r="TSN209" s="64"/>
      <c r="TSO209" s="64"/>
      <c r="TSP209" s="64"/>
      <c r="TSQ209" s="64"/>
      <c r="TSR209" s="64"/>
      <c r="TSS209" s="64"/>
      <c r="TST209" s="64"/>
      <c r="TSU209" s="64"/>
      <c r="TSV209" s="64"/>
      <c r="TSW209" s="64"/>
      <c r="TSX209" s="64"/>
      <c r="TSY209" s="64"/>
      <c r="TSZ209" s="64"/>
      <c r="TTA209" s="64"/>
      <c r="TTB209" s="64"/>
      <c r="TTC209" s="64"/>
      <c r="TTD209" s="64"/>
      <c r="TTE209" s="64"/>
      <c r="TTF209" s="64"/>
      <c r="TTG209" s="64"/>
      <c r="TTH209" s="64"/>
      <c r="TTI209" s="64"/>
      <c r="TTJ209" s="64"/>
      <c r="TTK209" s="64"/>
      <c r="TTL209" s="64"/>
      <c r="TTM209" s="64"/>
      <c r="TTN209" s="64"/>
      <c r="TTO209" s="64"/>
      <c r="TTP209" s="64"/>
      <c r="TTQ209" s="64"/>
      <c r="TTR209" s="64"/>
      <c r="TTS209" s="64"/>
      <c r="TTT209" s="64"/>
      <c r="TTU209" s="64"/>
      <c r="TTV209" s="64"/>
      <c r="TTW209" s="64"/>
      <c r="TTX209" s="64"/>
      <c r="TTY209" s="64"/>
      <c r="TTZ209" s="64"/>
      <c r="TUA209" s="64"/>
      <c r="TUB209" s="64"/>
      <c r="TUC209" s="64"/>
      <c r="TUD209" s="64"/>
      <c r="TUE209" s="64"/>
      <c r="TUF209" s="64"/>
      <c r="TUG209" s="64"/>
      <c r="TUH209" s="64"/>
      <c r="TUI209" s="64"/>
      <c r="TUJ209" s="64"/>
      <c r="TUK209" s="64"/>
      <c r="TUL209" s="64"/>
      <c r="TUM209" s="64"/>
      <c r="TUN209" s="64"/>
      <c r="TUP209" s="64"/>
      <c r="TUR209" s="64"/>
      <c r="TUS209" s="64"/>
      <c r="TUT209" s="64"/>
      <c r="TUU209" s="64"/>
      <c r="TUV209" s="64"/>
      <c r="TUW209" s="64"/>
      <c r="TUX209" s="64"/>
      <c r="TUY209" s="64"/>
      <c r="TVD209" s="64"/>
      <c r="TVE209" s="64"/>
      <c r="TVF209" s="64"/>
      <c r="TVG209" s="64"/>
      <c r="TVH209" s="64"/>
      <c r="TVI209" s="64"/>
      <c r="TVJ209" s="64"/>
      <c r="TVK209" s="64"/>
      <c r="TVL209" s="64"/>
      <c r="TVM209" s="64"/>
      <c r="TVN209" s="64"/>
      <c r="TVO209" s="64"/>
      <c r="TVP209" s="64"/>
      <c r="TVQ209" s="64"/>
      <c r="TVR209" s="64"/>
      <c r="TVS209" s="64"/>
      <c r="TVT209" s="64"/>
      <c r="TVU209" s="64"/>
      <c r="TVV209" s="64"/>
      <c r="TVW209" s="64"/>
      <c r="TVX209" s="64"/>
      <c r="TVY209" s="64"/>
      <c r="TVZ209" s="64"/>
      <c r="TWA209" s="64"/>
      <c r="TWB209" s="64"/>
      <c r="TWC209" s="64"/>
      <c r="TWD209" s="64"/>
      <c r="TWE209" s="64"/>
      <c r="TWF209" s="64"/>
      <c r="TWG209" s="64"/>
      <c r="TWH209" s="64"/>
      <c r="TWI209" s="64"/>
      <c r="TWJ209" s="64"/>
      <c r="TWK209" s="64"/>
      <c r="TWL209" s="64"/>
      <c r="TWM209" s="64"/>
      <c r="TWN209" s="64"/>
      <c r="TWO209" s="64"/>
      <c r="TWP209" s="64"/>
      <c r="TWQ209" s="64"/>
      <c r="TWR209" s="64"/>
      <c r="TWS209" s="64"/>
      <c r="TWT209" s="64"/>
      <c r="TWU209" s="64"/>
      <c r="TWV209" s="64"/>
      <c r="TWW209" s="64"/>
      <c r="TWX209" s="64"/>
      <c r="TWY209" s="64"/>
      <c r="TWZ209" s="64"/>
      <c r="TXA209" s="64"/>
      <c r="TXB209" s="64"/>
      <c r="TXC209" s="64"/>
      <c r="TXD209" s="64"/>
      <c r="TXE209" s="64"/>
      <c r="TXF209" s="64"/>
      <c r="TXG209" s="64"/>
      <c r="TXH209" s="64"/>
      <c r="TXI209" s="64"/>
      <c r="TXJ209" s="64"/>
      <c r="TXK209" s="64"/>
      <c r="TXL209" s="64"/>
      <c r="TXM209" s="64"/>
      <c r="TXN209" s="64"/>
      <c r="TXO209" s="64"/>
      <c r="TXP209" s="64"/>
      <c r="TXQ209" s="64"/>
      <c r="TXR209" s="64"/>
      <c r="TXS209" s="64"/>
      <c r="TXT209" s="64"/>
      <c r="TXU209" s="64"/>
      <c r="TXV209" s="64"/>
      <c r="TXW209" s="64"/>
      <c r="TXX209" s="64"/>
      <c r="TXY209" s="64"/>
      <c r="TXZ209" s="64"/>
      <c r="TYA209" s="64"/>
      <c r="TYB209" s="64"/>
      <c r="TYC209" s="64"/>
      <c r="TYD209" s="64"/>
      <c r="TYE209" s="64"/>
      <c r="TYF209" s="64"/>
      <c r="TYG209" s="64"/>
      <c r="TYH209" s="64"/>
      <c r="TYI209" s="64"/>
      <c r="TYJ209" s="64"/>
      <c r="TYK209" s="64"/>
      <c r="TYL209" s="64"/>
      <c r="TYM209" s="64"/>
      <c r="TYN209" s="64"/>
      <c r="TYO209" s="64"/>
      <c r="TYP209" s="64"/>
      <c r="TYQ209" s="64"/>
      <c r="TYR209" s="64"/>
      <c r="TYS209" s="64"/>
      <c r="TYT209" s="64"/>
      <c r="TYU209" s="64"/>
      <c r="TYV209" s="64"/>
      <c r="TYW209" s="64"/>
      <c r="TYX209" s="64"/>
      <c r="TYY209" s="64"/>
      <c r="TYZ209" s="64"/>
      <c r="TZA209" s="64"/>
      <c r="TZB209" s="64"/>
      <c r="TZC209" s="64"/>
      <c r="TZD209" s="64"/>
      <c r="TZE209" s="64"/>
      <c r="TZF209" s="64"/>
      <c r="TZG209" s="64"/>
      <c r="TZH209" s="64"/>
      <c r="TZI209" s="64"/>
      <c r="TZJ209" s="64"/>
      <c r="TZK209" s="64"/>
      <c r="TZL209" s="64"/>
      <c r="TZM209" s="64"/>
      <c r="TZN209" s="64"/>
      <c r="TZO209" s="64"/>
      <c r="TZP209" s="64"/>
      <c r="TZQ209" s="64"/>
      <c r="TZR209" s="64"/>
      <c r="TZS209" s="64"/>
      <c r="TZT209" s="64"/>
      <c r="TZU209" s="64"/>
      <c r="TZV209" s="64"/>
      <c r="TZW209" s="64"/>
      <c r="TZX209" s="64"/>
      <c r="TZY209" s="64"/>
      <c r="TZZ209" s="64"/>
      <c r="UAA209" s="64"/>
      <c r="UAB209" s="64"/>
      <c r="UAC209" s="64"/>
      <c r="UAD209" s="64"/>
      <c r="UAE209" s="64"/>
      <c r="UAF209" s="64"/>
      <c r="UAG209" s="64"/>
      <c r="UAH209" s="64"/>
      <c r="UAI209" s="64"/>
      <c r="UAJ209" s="64"/>
      <c r="UAK209" s="64"/>
      <c r="UAL209" s="64"/>
      <c r="UAM209" s="64"/>
      <c r="UAN209" s="64"/>
      <c r="UAO209" s="64"/>
      <c r="UAP209" s="64"/>
      <c r="UAQ209" s="64"/>
      <c r="UAR209" s="64"/>
      <c r="UAS209" s="64"/>
      <c r="UAT209" s="64"/>
      <c r="UAU209" s="64"/>
      <c r="UAV209" s="64"/>
      <c r="UAW209" s="64"/>
      <c r="UAX209" s="64"/>
      <c r="UAY209" s="64"/>
      <c r="UAZ209" s="64"/>
      <c r="UBA209" s="64"/>
      <c r="UBB209" s="64"/>
      <c r="UBC209" s="64"/>
      <c r="UBD209" s="64"/>
      <c r="UBE209" s="64"/>
      <c r="UBF209" s="64"/>
      <c r="UBG209" s="64"/>
      <c r="UBH209" s="64"/>
      <c r="UBI209" s="64"/>
      <c r="UBJ209" s="64"/>
      <c r="UBK209" s="64"/>
      <c r="UBL209" s="64"/>
      <c r="UBM209" s="64"/>
      <c r="UBN209" s="64"/>
      <c r="UBO209" s="64"/>
      <c r="UBP209" s="64"/>
      <c r="UBQ209" s="64"/>
      <c r="UBR209" s="64"/>
      <c r="UBS209" s="64"/>
      <c r="UBT209" s="64"/>
      <c r="UBU209" s="64"/>
      <c r="UBV209" s="64"/>
      <c r="UBW209" s="64"/>
      <c r="UBX209" s="64"/>
      <c r="UBY209" s="64"/>
      <c r="UBZ209" s="64"/>
      <c r="UCA209" s="64"/>
      <c r="UCB209" s="64"/>
      <c r="UCC209" s="64"/>
      <c r="UCD209" s="64"/>
      <c r="UCE209" s="64"/>
      <c r="UCF209" s="64"/>
      <c r="UCG209" s="64"/>
      <c r="UCH209" s="64"/>
      <c r="UCI209" s="64"/>
      <c r="UCJ209" s="64"/>
      <c r="UCK209" s="64"/>
      <c r="UCL209" s="64"/>
      <c r="UCM209" s="64"/>
      <c r="UCN209" s="64"/>
      <c r="UCO209" s="64"/>
      <c r="UCP209" s="64"/>
      <c r="UCQ209" s="64"/>
      <c r="UCR209" s="64"/>
      <c r="UCS209" s="64"/>
      <c r="UCT209" s="64"/>
      <c r="UCU209" s="64"/>
      <c r="UCV209" s="64"/>
      <c r="UCW209" s="64"/>
      <c r="UCX209" s="64"/>
      <c r="UCY209" s="64"/>
      <c r="UCZ209" s="64"/>
      <c r="UDA209" s="64"/>
      <c r="UDB209" s="64"/>
      <c r="UDC209" s="64"/>
      <c r="UDD209" s="64"/>
      <c r="UDE209" s="64"/>
      <c r="UDF209" s="64"/>
      <c r="UDG209" s="64"/>
      <c r="UDH209" s="64"/>
      <c r="UDI209" s="64"/>
      <c r="UDJ209" s="64"/>
      <c r="UDK209" s="64"/>
      <c r="UDL209" s="64"/>
      <c r="UDM209" s="64"/>
      <c r="UDN209" s="64"/>
      <c r="UDO209" s="64"/>
      <c r="UDP209" s="64"/>
      <c r="UDQ209" s="64"/>
      <c r="UDR209" s="64"/>
      <c r="UDS209" s="64"/>
      <c r="UDT209" s="64"/>
      <c r="UDU209" s="64"/>
      <c r="UDV209" s="64"/>
      <c r="UDW209" s="64"/>
      <c r="UDX209" s="64"/>
      <c r="UDY209" s="64"/>
      <c r="UDZ209" s="64"/>
      <c r="UEA209" s="64"/>
      <c r="UEB209" s="64"/>
      <c r="UEC209" s="64"/>
      <c r="UED209" s="64"/>
      <c r="UEE209" s="64"/>
      <c r="UEF209" s="64"/>
      <c r="UEG209" s="64"/>
      <c r="UEH209" s="64"/>
      <c r="UEI209" s="64"/>
      <c r="UEJ209" s="64"/>
      <c r="UEL209" s="64"/>
      <c r="UEN209" s="64"/>
      <c r="UEO209" s="64"/>
      <c r="UEP209" s="64"/>
      <c r="UEQ209" s="64"/>
      <c r="UER209" s="64"/>
      <c r="UES209" s="64"/>
      <c r="UET209" s="64"/>
      <c r="UEU209" s="64"/>
      <c r="UEZ209" s="64"/>
      <c r="UFA209" s="64"/>
      <c r="UFB209" s="64"/>
      <c r="UFC209" s="64"/>
      <c r="UFD209" s="64"/>
      <c r="UFE209" s="64"/>
      <c r="UFF209" s="64"/>
      <c r="UFG209" s="64"/>
      <c r="UFH209" s="64"/>
      <c r="UFI209" s="64"/>
      <c r="UFJ209" s="64"/>
      <c r="UFK209" s="64"/>
      <c r="UFL209" s="64"/>
      <c r="UFM209" s="64"/>
      <c r="UFN209" s="64"/>
      <c r="UFO209" s="64"/>
      <c r="UFP209" s="64"/>
      <c r="UFQ209" s="64"/>
      <c r="UFR209" s="64"/>
      <c r="UFS209" s="64"/>
      <c r="UFT209" s="64"/>
      <c r="UFU209" s="64"/>
      <c r="UFV209" s="64"/>
      <c r="UFW209" s="64"/>
      <c r="UFX209" s="64"/>
      <c r="UFY209" s="64"/>
      <c r="UFZ209" s="64"/>
      <c r="UGA209" s="64"/>
      <c r="UGB209" s="64"/>
      <c r="UGC209" s="64"/>
      <c r="UGD209" s="64"/>
      <c r="UGE209" s="64"/>
      <c r="UGF209" s="64"/>
      <c r="UGG209" s="64"/>
      <c r="UGH209" s="64"/>
      <c r="UGI209" s="64"/>
      <c r="UGJ209" s="64"/>
      <c r="UGK209" s="64"/>
      <c r="UGL209" s="64"/>
      <c r="UGM209" s="64"/>
      <c r="UGN209" s="64"/>
      <c r="UGO209" s="64"/>
      <c r="UGP209" s="64"/>
      <c r="UGQ209" s="64"/>
      <c r="UGR209" s="64"/>
      <c r="UGS209" s="64"/>
      <c r="UGT209" s="64"/>
      <c r="UGU209" s="64"/>
      <c r="UGV209" s="64"/>
      <c r="UGW209" s="64"/>
      <c r="UGX209" s="64"/>
      <c r="UGY209" s="64"/>
      <c r="UGZ209" s="64"/>
      <c r="UHA209" s="64"/>
      <c r="UHB209" s="64"/>
      <c r="UHC209" s="64"/>
      <c r="UHD209" s="64"/>
      <c r="UHE209" s="64"/>
      <c r="UHF209" s="64"/>
      <c r="UHG209" s="64"/>
      <c r="UHH209" s="64"/>
      <c r="UHI209" s="64"/>
      <c r="UHJ209" s="64"/>
      <c r="UHK209" s="64"/>
      <c r="UHL209" s="64"/>
      <c r="UHM209" s="64"/>
      <c r="UHN209" s="64"/>
      <c r="UHO209" s="64"/>
      <c r="UHP209" s="64"/>
      <c r="UHQ209" s="64"/>
      <c r="UHR209" s="64"/>
      <c r="UHS209" s="64"/>
      <c r="UHT209" s="64"/>
      <c r="UHU209" s="64"/>
      <c r="UHV209" s="64"/>
      <c r="UHW209" s="64"/>
      <c r="UHX209" s="64"/>
      <c r="UHY209" s="64"/>
      <c r="UHZ209" s="64"/>
      <c r="UIA209" s="64"/>
      <c r="UIB209" s="64"/>
      <c r="UIC209" s="64"/>
      <c r="UID209" s="64"/>
      <c r="UIE209" s="64"/>
      <c r="UIF209" s="64"/>
      <c r="UIG209" s="64"/>
      <c r="UIH209" s="64"/>
      <c r="UII209" s="64"/>
      <c r="UIJ209" s="64"/>
      <c r="UIK209" s="64"/>
      <c r="UIL209" s="64"/>
      <c r="UIM209" s="64"/>
      <c r="UIN209" s="64"/>
      <c r="UIO209" s="64"/>
      <c r="UIP209" s="64"/>
      <c r="UIQ209" s="64"/>
      <c r="UIR209" s="64"/>
      <c r="UIS209" s="64"/>
      <c r="UIT209" s="64"/>
      <c r="UIU209" s="64"/>
      <c r="UIV209" s="64"/>
      <c r="UIW209" s="64"/>
      <c r="UIX209" s="64"/>
      <c r="UIY209" s="64"/>
      <c r="UIZ209" s="64"/>
      <c r="UJA209" s="64"/>
      <c r="UJB209" s="64"/>
      <c r="UJC209" s="64"/>
      <c r="UJD209" s="64"/>
      <c r="UJE209" s="64"/>
      <c r="UJF209" s="64"/>
      <c r="UJG209" s="64"/>
      <c r="UJH209" s="64"/>
      <c r="UJI209" s="64"/>
      <c r="UJJ209" s="64"/>
      <c r="UJK209" s="64"/>
      <c r="UJL209" s="64"/>
      <c r="UJM209" s="64"/>
      <c r="UJN209" s="64"/>
      <c r="UJO209" s="64"/>
      <c r="UJP209" s="64"/>
      <c r="UJQ209" s="64"/>
      <c r="UJR209" s="64"/>
      <c r="UJS209" s="64"/>
      <c r="UJT209" s="64"/>
      <c r="UJU209" s="64"/>
      <c r="UJV209" s="64"/>
      <c r="UJW209" s="64"/>
      <c r="UJX209" s="64"/>
      <c r="UJY209" s="64"/>
      <c r="UJZ209" s="64"/>
      <c r="UKA209" s="64"/>
      <c r="UKB209" s="64"/>
      <c r="UKC209" s="64"/>
      <c r="UKD209" s="64"/>
      <c r="UKE209" s="64"/>
      <c r="UKF209" s="64"/>
      <c r="UKG209" s="64"/>
      <c r="UKH209" s="64"/>
      <c r="UKI209" s="64"/>
      <c r="UKJ209" s="64"/>
      <c r="UKK209" s="64"/>
      <c r="UKL209" s="64"/>
      <c r="UKM209" s="64"/>
      <c r="UKN209" s="64"/>
      <c r="UKO209" s="64"/>
      <c r="UKP209" s="64"/>
      <c r="UKQ209" s="64"/>
      <c r="UKR209" s="64"/>
      <c r="UKS209" s="64"/>
      <c r="UKT209" s="64"/>
      <c r="UKU209" s="64"/>
      <c r="UKV209" s="64"/>
      <c r="UKW209" s="64"/>
      <c r="UKX209" s="64"/>
      <c r="UKY209" s="64"/>
      <c r="UKZ209" s="64"/>
      <c r="ULA209" s="64"/>
      <c r="ULB209" s="64"/>
      <c r="ULC209" s="64"/>
      <c r="ULD209" s="64"/>
      <c r="ULE209" s="64"/>
      <c r="ULF209" s="64"/>
      <c r="ULG209" s="64"/>
      <c r="ULH209" s="64"/>
      <c r="ULI209" s="64"/>
      <c r="ULJ209" s="64"/>
      <c r="ULK209" s="64"/>
      <c r="ULL209" s="64"/>
      <c r="ULM209" s="64"/>
      <c r="ULN209" s="64"/>
      <c r="ULO209" s="64"/>
      <c r="ULP209" s="64"/>
      <c r="ULQ209" s="64"/>
      <c r="ULR209" s="64"/>
      <c r="ULS209" s="64"/>
      <c r="ULT209" s="64"/>
      <c r="ULU209" s="64"/>
      <c r="ULV209" s="64"/>
      <c r="ULW209" s="64"/>
      <c r="ULX209" s="64"/>
      <c r="ULY209" s="64"/>
      <c r="ULZ209" s="64"/>
      <c r="UMA209" s="64"/>
      <c r="UMB209" s="64"/>
      <c r="UMC209" s="64"/>
      <c r="UMD209" s="64"/>
      <c r="UME209" s="64"/>
      <c r="UMF209" s="64"/>
      <c r="UMG209" s="64"/>
      <c r="UMH209" s="64"/>
      <c r="UMI209" s="64"/>
      <c r="UMJ209" s="64"/>
      <c r="UMK209" s="64"/>
      <c r="UML209" s="64"/>
      <c r="UMM209" s="64"/>
      <c r="UMN209" s="64"/>
      <c r="UMO209" s="64"/>
      <c r="UMP209" s="64"/>
      <c r="UMQ209" s="64"/>
      <c r="UMR209" s="64"/>
      <c r="UMS209" s="64"/>
      <c r="UMT209" s="64"/>
      <c r="UMU209" s="64"/>
      <c r="UMV209" s="64"/>
      <c r="UMW209" s="64"/>
      <c r="UMX209" s="64"/>
      <c r="UMY209" s="64"/>
      <c r="UMZ209" s="64"/>
      <c r="UNA209" s="64"/>
      <c r="UNB209" s="64"/>
      <c r="UNC209" s="64"/>
      <c r="UND209" s="64"/>
      <c r="UNE209" s="64"/>
      <c r="UNF209" s="64"/>
      <c r="UNG209" s="64"/>
      <c r="UNH209" s="64"/>
      <c r="UNI209" s="64"/>
      <c r="UNJ209" s="64"/>
      <c r="UNK209" s="64"/>
      <c r="UNL209" s="64"/>
      <c r="UNM209" s="64"/>
      <c r="UNN209" s="64"/>
      <c r="UNO209" s="64"/>
      <c r="UNP209" s="64"/>
      <c r="UNQ209" s="64"/>
      <c r="UNR209" s="64"/>
      <c r="UNS209" s="64"/>
      <c r="UNT209" s="64"/>
      <c r="UNU209" s="64"/>
      <c r="UNV209" s="64"/>
      <c r="UNW209" s="64"/>
      <c r="UNX209" s="64"/>
      <c r="UNY209" s="64"/>
      <c r="UNZ209" s="64"/>
      <c r="UOA209" s="64"/>
      <c r="UOB209" s="64"/>
      <c r="UOC209" s="64"/>
      <c r="UOD209" s="64"/>
      <c r="UOE209" s="64"/>
      <c r="UOF209" s="64"/>
      <c r="UOH209" s="64"/>
      <c r="UOJ209" s="64"/>
      <c r="UOK209" s="64"/>
      <c r="UOL209" s="64"/>
      <c r="UOM209" s="64"/>
      <c r="UON209" s="64"/>
      <c r="UOO209" s="64"/>
      <c r="UOP209" s="64"/>
      <c r="UOQ209" s="64"/>
      <c r="UOV209" s="64"/>
      <c r="UOW209" s="64"/>
      <c r="UOX209" s="64"/>
      <c r="UOY209" s="64"/>
      <c r="UOZ209" s="64"/>
      <c r="UPA209" s="64"/>
      <c r="UPB209" s="64"/>
      <c r="UPC209" s="64"/>
      <c r="UPD209" s="64"/>
      <c r="UPE209" s="64"/>
      <c r="UPF209" s="64"/>
      <c r="UPG209" s="64"/>
      <c r="UPH209" s="64"/>
      <c r="UPI209" s="64"/>
      <c r="UPJ209" s="64"/>
      <c r="UPK209" s="64"/>
      <c r="UPL209" s="64"/>
      <c r="UPM209" s="64"/>
      <c r="UPN209" s="64"/>
      <c r="UPO209" s="64"/>
      <c r="UPP209" s="64"/>
      <c r="UPQ209" s="64"/>
      <c r="UPR209" s="64"/>
      <c r="UPS209" s="64"/>
      <c r="UPT209" s="64"/>
      <c r="UPU209" s="64"/>
      <c r="UPV209" s="64"/>
      <c r="UPW209" s="64"/>
      <c r="UPX209" s="64"/>
      <c r="UPY209" s="64"/>
      <c r="UPZ209" s="64"/>
      <c r="UQA209" s="64"/>
      <c r="UQB209" s="64"/>
      <c r="UQC209" s="64"/>
      <c r="UQD209" s="64"/>
      <c r="UQE209" s="64"/>
      <c r="UQF209" s="64"/>
      <c r="UQG209" s="64"/>
      <c r="UQH209" s="64"/>
      <c r="UQI209" s="64"/>
      <c r="UQJ209" s="64"/>
      <c r="UQK209" s="64"/>
      <c r="UQL209" s="64"/>
      <c r="UQM209" s="64"/>
      <c r="UQN209" s="64"/>
      <c r="UQO209" s="64"/>
      <c r="UQP209" s="64"/>
      <c r="UQQ209" s="64"/>
      <c r="UQR209" s="64"/>
      <c r="UQS209" s="64"/>
      <c r="UQT209" s="64"/>
      <c r="UQU209" s="64"/>
      <c r="UQV209" s="64"/>
      <c r="UQW209" s="64"/>
      <c r="UQX209" s="64"/>
      <c r="UQY209" s="64"/>
      <c r="UQZ209" s="64"/>
      <c r="URA209" s="64"/>
      <c r="URB209" s="64"/>
      <c r="URC209" s="64"/>
      <c r="URD209" s="64"/>
      <c r="URE209" s="64"/>
      <c r="URF209" s="64"/>
      <c r="URG209" s="64"/>
      <c r="URH209" s="64"/>
      <c r="URI209" s="64"/>
      <c r="URJ209" s="64"/>
      <c r="URK209" s="64"/>
      <c r="URL209" s="64"/>
      <c r="URM209" s="64"/>
      <c r="URN209" s="64"/>
      <c r="URO209" s="64"/>
      <c r="URP209" s="64"/>
      <c r="URQ209" s="64"/>
      <c r="URR209" s="64"/>
      <c r="URS209" s="64"/>
      <c r="URT209" s="64"/>
      <c r="URU209" s="64"/>
      <c r="URV209" s="64"/>
      <c r="URW209" s="64"/>
      <c r="URX209" s="64"/>
      <c r="URY209" s="64"/>
      <c r="URZ209" s="64"/>
      <c r="USA209" s="64"/>
      <c r="USB209" s="64"/>
      <c r="USC209" s="64"/>
      <c r="USD209" s="64"/>
      <c r="USE209" s="64"/>
      <c r="USF209" s="64"/>
      <c r="USG209" s="64"/>
      <c r="USH209" s="64"/>
      <c r="USI209" s="64"/>
      <c r="USJ209" s="64"/>
      <c r="USK209" s="64"/>
      <c r="USL209" s="64"/>
      <c r="USM209" s="64"/>
      <c r="USN209" s="64"/>
      <c r="USO209" s="64"/>
      <c r="USP209" s="64"/>
      <c r="USQ209" s="64"/>
      <c r="USR209" s="64"/>
      <c r="USS209" s="64"/>
      <c r="UST209" s="64"/>
      <c r="USU209" s="64"/>
      <c r="USV209" s="64"/>
      <c r="USW209" s="64"/>
      <c r="USX209" s="64"/>
      <c r="USY209" s="64"/>
      <c r="USZ209" s="64"/>
      <c r="UTA209" s="64"/>
      <c r="UTB209" s="64"/>
      <c r="UTC209" s="64"/>
      <c r="UTD209" s="64"/>
      <c r="UTE209" s="64"/>
      <c r="UTF209" s="64"/>
      <c r="UTG209" s="64"/>
      <c r="UTH209" s="64"/>
      <c r="UTI209" s="64"/>
      <c r="UTJ209" s="64"/>
      <c r="UTK209" s="64"/>
      <c r="UTL209" s="64"/>
      <c r="UTM209" s="64"/>
      <c r="UTN209" s="64"/>
      <c r="UTO209" s="64"/>
      <c r="UTP209" s="64"/>
      <c r="UTQ209" s="64"/>
      <c r="UTR209" s="64"/>
      <c r="UTS209" s="64"/>
      <c r="UTT209" s="64"/>
      <c r="UTU209" s="64"/>
      <c r="UTV209" s="64"/>
      <c r="UTW209" s="64"/>
      <c r="UTX209" s="64"/>
      <c r="UTY209" s="64"/>
      <c r="UTZ209" s="64"/>
      <c r="UUA209" s="64"/>
      <c r="UUB209" s="64"/>
      <c r="UUC209" s="64"/>
      <c r="UUD209" s="64"/>
      <c r="UUE209" s="64"/>
      <c r="UUF209" s="64"/>
      <c r="UUG209" s="64"/>
      <c r="UUH209" s="64"/>
      <c r="UUI209" s="64"/>
      <c r="UUJ209" s="64"/>
      <c r="UUK209" s="64"/>
      <c r="UUL209" s="64"/>
      <c r="UUM209" s="64"/>
      <c r="UUN209" s="64"/>
      <c r="UUO209" s="64"/>
      <c r="UUP209" s="64"/>
      <c r="UUQ209" s="64"/>
      <c r="UUR209" s="64"/>
      <c r="UUS209" s="64"/>
      <c r="UUT209" s="64"/>
      <c r="UUU209" s="64"/>
      <c r="UUV209" s="64"/>
      <c r="UUW209" s="64"/>
      <c r="UUX209" s="64"/>
      <c r="UUY209" s="64"/>
      <c r="UUZ209" s="64"/>
      <c r="UVA209" s="64"/>
      <c r="UVB209" s="64"/>
      <c r="UVC209" s="64"/>
      <c r="UVD209" s="64"/>
      <c r="UVE209" s="64"/>
      <c r="UVF209" s="64"/>
      <c r="UVG209" s="64"/>
      <c r="UVH209" s="64"/>
      <c r="UVI209" s="64"/>
      <c r="UVJ209" s="64"/>
      <c r="UVK209" s="64"/>
      <c r="UVL209" s="64"/>
      <c r="UVM209" s="64"/>
      <c r="UVN209" s="64"/>
      <c r="UVO209" s="64"/>
      <c r="UVP209" s="64"/>
      <c r="UVQ209" s="64"/>
      <c r="UVR209" s="64"/>
      <c r="UVS209" s="64"/>
      <c r="UVT209" s="64"/>
      <c r="UVU209" s="64"/>
      <c r="UVV209" s="64"/>
      <c r="UVW209" s="64"/>
      <c r="UVX209" s="64"/>
      <c r="UVY209" s="64"/>
      <c r="UVZ209" s="64"/>
      <c r="UWA209" s="64"/>
      <c r="UWB209" s="64"/>
      <c r="UWC209" s="64"/>
      <c r="UWD209" s="64"/>
      <c r="UWE209" s="64"/>
      <c r="UWF209" s="64"/>
      <c r="UWG209" s="64"/>
      <c r="UWH209" s="64"/>
      <c r="UWI209" s="64"/>
      <c r="UWJ209" s="64"/>
      <c r="UWK209" s="64"/>
      <c r="UWL209" s="64"/>
      <c r="UWM209" s="64"/>
      <c r="UWN209" s="64"/>
      <c r="UWO209" s="64"/>
      <c r="UWP209" s="64"/>
      <c r="UWQ209" s="64"/>
      <c r="UWR209" s="64"/>
      <c r="UWS209" s="64"/>
      <c r="UWT209" s="64"/>
      <c r="UWU209" s="64"/>
      <c r="UWV209" s="64"/>
      <c r="UWW209" s="64"/>
      <c r="UWX209" s="64"/>
      <c r="UWY209" s="64"/>
      <c r="UWZ209" s="64"/>
      <c r="UXA209" s="64"/>
      <c r="UXB209" s="64"/>
      <c r="UXC209" s="64"/>
      <c r="UXD209" s="64"/>
      <c r="UXE209" s="64"/>
      <c r="UXF209" s="64"/>
      <c r="UXG209" s="64"/>
      <c r="UXH209" s="64"/>
      <c r="UXI209" s="64"/>
      <c r="UXJ209" s="64"/>
      <c r="UXK209" s="64"/>
      <c r="UXL209" s="64"/>
      <c r="UXM209" s="64"/>
      <c r="UXN209" s="64"/>
      <c r="UXO209" s="64"/>
      <c r="UXP209" s="64"/>
      <c r="UXQ209" s="64"/>
      <c r="UXR209" s="64"/>
      <c r="UXS209" s="64"/>
      <c r="UXT209" s="64"/>
      <c r="UXU209" s="64"/>
      <c r="UXV209" s="64"/>
      <c r="UXW209" s="64"/>
      <c r="UXX209" s="64"/>
      <c r="UXY209" s="64"/>
      <c r="UXZ209" s="64"/>
      <c r="UYA209" s="64"/>
      <c r="UYB209" s="64"/>
      <c r="UYD209" s="64"/>
      <c r="UYF209" s="64"/>
      <c r="UYG209" s="64"/>
      <c r="UYH209" s="64"/>
      <c r="UYI209" s="64"/>
      <c r="UYJ209" s="64"/>
      <c r="UYK209" s="64"/>
      <c r="UYL209" s="64"/>
      <c r="UYM209" s="64"/>
      <c r="UYR209" s="64"/>
      <c r="UYS209" s="64"/>
      <c r="UYT209" s="64"/>
      <c r="UYU209" s="64"/>
      <c r="UYV209" s="64"/>
      <c r="UYW209" s="64"/>
      <c r="UYX209" s="64"/>
      <c r="UYY209" s="64"/>
      <c r="UYZ209" s="64"/>
      <c r="UZA209" s="64"/>
      <c r="UZB209" s="64"/>
      <c r="UZC209" s="64"/>
      <c r="UZD209" s="64"/>
      <c r="UZE209" s="64"/>
      <c r="UZF209" s="64"/>
      <c r="UZG209" s="64"/>
      <c r="UZH209" s="64"/>
      <c r="UZI209" s="64"/>
      <c r="UZJ209" s="64"/>
      <c r="UZK209" s="64"/>
      <c r="UZL209" s="64"/>
      <c r="UZM209" s="64"/>
      <c r="UZN209" s="64"/>
      <c r="UZO209" s="64"/>
      <c r="UZP209" s="64"/>
      <c r="UZQ209" s="64"/>
      <c r="UZR209" s="64"/>
      <c r="UZS209" s="64"/>
      <c r="UZT209" s="64"/>
      <c r="UZU209" s="64"/>
      <c r="UZV209" s="64"/>
      <c r="UZW209" s="64"/>
      <c r="UZX209" s="64"/>
      <c r="UZY209" s="64"/>
      <c r="UZZ209" s="64"/>
      <c r="VAA209" s="64"/>
      <c r="VAB209" s="64"/>
      <c r="VAC209" s="64"/>
      <c r="VAD209" s="64"/>
      <c r="VAE209" s="64"/>
      <c r="VAF209" s="64"/>
      <c r="VAG209" s="64"/>
      <c r="VAH209" s="64"/>
      <c r="VAI209" s="64"/>
      <c r="VAJ209" s="64"/>
      <c r="VAK209" s="64"/>
      <c r="VAL209" s="64"/>
      <c r="VAM209" s="64"/>
      <c r="VAN209" s="64"/>
      <c r="VAO209" s="64"/>
      <c r="VAP209" s="64"/>
      <c r="VAQ209" s="64"/>
      <c r="VAR209" s="64"/>
      <c r="VAS209" s="64"/>
      <c r="VAT209" s="64"/>
      <c r="VAU209" s="64"/>
      <c r="VAV209" s="64"/>
      <c r="VAW209" s="64"/>
      <c r="VAX209" s="64"/>
      <c r="VAY209" s="64"/>
      <c r="VAZ209" s="64"/>
      <c r="VBA209" s="64"/>
      <c r="VBB209" s="64"/>
      <c r="VBC209" s="64"/>
      <c r="VBD209" s="64"/>
      <c r="VBE209" s="64"/>
      <c r="VBF209" s="64"/>
      <c r="VBG209" s="64"/>
      <c r="VBH209" s="64"/>
      <c r="VBI209" s="64"/>
      <c r="VBJ209" s="64"/>
      <c r="VBK209" s="64"/>
      <c r="VBL209" s="64"/>
      <c r="VBM209" s="64"/>
      <c r="VBN209" s="64"/>
      <c r="VBO209" s="64"/>
      <c r="VBP209" s="64"/>
      <c r="VBQ209" s="64"/>
      <c r="VBR209" s="64"/>
      <c r="VBS209" s="64"/>
      <c r="VBT209" s="64"/>
      <c r="VBU209" s="64"/>
      <c r="VBV209" s="64"/>
      <c r="VBW209" s="64"/>
      <c r="VBX209" s="64"/>
      <c r="VBY209" s="64"/>
      <c r="VBZ209" s="64"/>
      <c r="VCA209" s="64"/>
      <c r="VCB209" s="64"/>
      <c r="VCC209" s="64"/>
      <c r="VCD209" s="64"/>
      <c r="VCE209" s="64"/>
      <c r="VCF209" s="64"/>
      <c r="VCG209" s="64"/>
      <c r="VCH209" s="64"/>
      <c r="VCI209" s="64"/>
      <c r="VCJ209" s="64"/>
      <c r="VCK209" s="64"/>
      <c r="VCL209" s="64"/>
      <c r="VCM209" s="64"/>
      <c r="VCN209" s="64"/>
      <c r="VCO209" s="64"/>
      <c r="VCP209" s="64"/>
      <c r="VCQ209" s="64"/>
      <c r="VCR209" s="64"/>
      <c r="VCS209" s="64"/>
      <c r="VCT209" s="64"/>
      <c r="VCU209" s="64"/>
      <c r="VCV209" s="64"/>
      <c r="VCW209" s="64"/>
      <c r="VCX209" s="64"/>
      <c r="VCY209" s="64"/>
      <c r="VCZ209" s="64"/>
      <c r="VDA209" s="64"/>
      <c r="VDB209" s="64"/>
      <c r="VDC209" s="64"/>
      <c r="VDD209" s="64"/>
      <c r="VDE209" s="64"/>
      <c r="VDF209" s="64"/>
      <c r="VDG209" s="64"/>
      <c r="VDH209" s="64"/>
      <c r="VDI209" s="64"/>
      <c r="VDJ209" s="64"/>
      <c r="VDK209" s="64"/>
      <c r="VDL209" s="64"/>
      <c r="VDM209" s="64"/>
      <c r="VDN209" s="64"/>
      <c r="VDO209" s="64"/>
      <c r="VDP209" s="64"/>
      <c r="VDQ209" s="64"/>
      <c r="VDR209" s="64"/>
      <c r="VDS209" s="64"/>
      <c r="VDT209" s="64"/>
      <c r="VDU209" s="64"/>
      <c r="VDV209" s="64"/>
      <c r="VDW209" s="64"/>
      <c r="VDX209" s="64"/>
      <c r="VDY209" s="64"/>
      <c r="VDZ209" s="64"/>
      <c r="VEA209" s="64"/>
      <c r="VEB209" s="64"/>
      <c r="VEC209" s="64"/>
      <c r="VED209" s="64"/>
      <c r="VEE209" s="64"/>
      <c r="VEF209" s="64"/>
      <c r="VEG209" s="64"/>
      <c r="VEH209" s="64"/>
      <c r="VEI209" s="64"/>
      <c r="VEJ209" s="64"/>
      <c r="VEK209" s="64"/>
      <c r="VEL209" s="64"/>
      <c r="VEM209" s="64"/>
      <c r="VEN209" s="64"/>
      <c r="VEO209" s="64"/>
      <c r="VEP209" s="64"/>
      <c r="VEQ209" s="64"/>
      <c r="VER209" s="64"/>
      <c r="VES209" s="64"/>
      <c r="VET209" s="64"/>
      <c r="VEU209" s="64"/>
      <c r="VEV209" s="64"/>
      <c r="VEW209" s="64"/>
      <c r="VEX209" s="64"/>
      <c r="VEY209" s="64"/>
      <c r="VEZ209" s="64"/>
      <c r="VFA209" s="64"/>
      <c r="VFB209" s="64"/>
      <c r="VFC209" s="64"/>
      <c r="VFD209" s="64"/>
      <c r="VFE209" s="64"/>
      <c r="VFF209" s="64"/>
      <c r="VFG209" s="64"/>
      <c r="VFH209" s="64"/>
      <c r="VFI209" s="64"/>
      <c r="VFJ209" s="64"/>
      <c r="VFK209" s="64"/>
      <c r="VFL209" s="64"/>
      <c r="VFM209" s="64"/>
      <c r="VFN209" s="64"/>
      <c r="VFO209" s="64"/>
      <c r="VFP209" s="64"/>
      <c r="VFQ209" s="64"/>
      <c r="VFR209" s="64"/>
      <c r="VFS209" s="64"/>
      <c r="VFT209" s="64"/>
      <c r="VFU209" s="64"/>
      <c r="VFV209" s="64"/>
      <c r="VFW209" s="64"/>
      <c r="VFX209" s="64"/>
      <c r="VFY209" s="64"/>
      <c r="VFZ209" s="64"/>
      <c r="VGA209" s="64"/>
      <c r="VGB209" s="64"/>
      <c r="VGC209" s="64"/>
      <c r="VGD209" s="64"/>
      <c r="VGE209" s="64"/>
      <c r="VGF209" s="64"/>
      <c r="VGG209" s="64"/>
      <c r="VGH209" s="64"/>
      <c r="VGI209" s="64"/>
      <c r="VGJ209" s="64"/>
      <c r="VGK209" s="64"/>
      <c r="VGL209" s="64"/>
      <c r="VGM209" s="64"/>
      <c r="VGN209" s="64"/>
      <c r="VGO209" s="64"/>
      <c r="VGP209" s="64"/>
      <c r="VGQ209" s="64"/>
      <c r="VGR209" s="64"/>
      <c r="VGS209" s="64"/>
      <c r="VGT209" s="64"/>
      <c r="VGU209" s="64"/>
      <c r="VGV209" s="64"/>
      <c r="VGW209" s="64"/>
      <c r="VGX209" s="64"/>
      <c r="VGY209" s="64"/>
      <c r="VGZ209" s="64"/>
      <c r="VHA209" s="64"/>
      <c r="VHB209" s="64"/>
      <c r="VHC209" s="64"/>
      <c r="VHD209" s="64"/>
      <c r="VHE209" s="64"/>
      <c r="VHF209" s="64"/>
      <c r="VHG209" s="64"/>
      <c r="VHH209" s="64"/>
      <c r="VHI209" s="64"/>
      <c r="VHJ209" s="64"/>
      <c r="VHK209" s="64"/>
      <c r="VHL209" s="64"/>
      <c r="VHM209" s="64"/>
      <c r="VHN209" s="64"/>
      <c r="VHO209" s="64"/>
      <c r="VHP209" s="64"/>
      <c r="VHQ209" s="64"/>
      <c r="VHR209" s="64"/>
      <c r="VHS209" s="64"/>
      <c r="VHT209" s="64"/>
      <c r="VHU209" s="64"/>
      <c r="VHV209" s="64"/>
      <c r="VHW209" s="64"/>
      <c r="VHX209" s="64"/>
      <c r="VHZ209" s="64"/>
      <c r="VIB209" s="64"/>
      <c r="VIC209" s="64"/>
      <c r="VID209" s="64"/>
      <c r="VIE209" s="64"/>
      <c r="VIF209" s="64"/>
      <c r="VIG209" s="64"/>
      <c r="VIH209" s="64"/>
      <c r="VII209" s="64"/>
      <c r="VIN209" s="64"/>
      <c r="VIO209" s="64"/>
      <c r="VIP209" s="64"/>
      <c r="VIQ209" s="64"/>
      <c r="VIR209" s="64"/>
      <c r="VIS209" s="64"/>
      <c r="VIT209" s="64"/>
      <c r="VIU209" s="64"/>
      <c r="VIV209" s="64"/>
      <c r="VIW209" s="64"/>
      <c r="VIX209" s="64"/>
      <c r="VIY209" s="64"/>
      <c r="VIZ209" s="64"/>
      <c r="VJA209" s="64"/>
      <c r="VJB209" s="64"/>
      <c r="VJC209" s="64"/>
      <c r="VJD209" s="64"/>
      <c r="VJE209" s="64"/>
      <c r="VJF209" s="64"/>
      <c r="VJG209" s="64"/>
      <c r="VJH209" s="64"/>
      <c r="VJI209" s="64"/>
      <c r="VJJ209" s="64"/>
      <c r="VJK209" s="64"/>
      <c r="VJL209" s="64"/>
      <c r="VJM209" s="64"/>
      <c r="VJN209" s="64"/>
      <c r="VJO209" s="64"/>
      <c r="VJP209" s="64"/>
      <c r="VJQ209" s="64"/>
      <c r="VJR209" s="64"/>
      <c r="VJS209" s="64"/>
      <c r="VJT209" s="64"/>
      <c r="VJU209" s="64"/>
      <c r="VJV209" s="64"/>
      <c r="VJW209" s="64"/>
      <c r="VJX209" s="64"/>
      <c r="VJY209" s="64"/>
      <c r="VJZ209" s="64"/>
      <c r="VKA209" s="64"/>
      <c r="VKB209" s="64"/>
      <c r="VKC209" s="64"/>
      <c r="VKD209" s="64"/>
      <c r="VKE209" s="64"/>
      <c r="VKF209" s="64"/>
      <c r="VKG209" s="64"/>
      <c r="VKH209" s="64"/>
      <c r="VKI209" s="64"/>
      <c r="VKJ209" s="64"/>
      <c r="VKK209" s="64"/>
      <c r="VKL209" s="64"/>
      <c r="VKM209" s="64"/>
      <c r="VKN209" s="64"/>
      <c r="VKO209" s="64"/>
      <c r="VKP209" s="64"/>
      <c r="VKQ209" s="64"/>
      <c r="VKR209" s="64"/>
      <c r="VKS209" s="64"/>
      <c r="VKT209" s="64"/>
      <c r="VKU209" s="64"/>
      <c r="VKV209" s="64"/>
      <c r="VKW209" s="64"/>
      <c r="VKX209" s="64"/>
      <c r="VKY209" s="64"/>
      <c r="VKZ209" s="64"/>
      <c r="VLA209" s="64"/>
      <c r="VLB209" s="64"/>
      <c r="VLC209" s="64"/>
      <c r="VLD209" s="64"/>
      <c r="VLE209" s="64"/>
      <c r="VLF209" s="64"/>
      <c r="VLG209" s="64"/>
      <c r="VLH209" s="64"/>
      <c r="VLI209" s="64"/>
      <c r="VLJ209" s="64"/>
      <c r="VLK209" s="64"/>
      <c r="VLL209" s="64"/>
      <c r="VLM209" s="64"/>
      <c r="VLN209" s="64"/>
      <c r="VLO209" s="64"/>
      <c r="VLP209" s="64"/>
      <c r="VLQ209" s="64"/>
      <c r="VLR209" s="64"/>
      <c r="VLS209" s="64"/>
      <c r="VLT209" s="64"/>
      <c r="VLU209" s="64"/>
      <c r="VLV209" s="64"/>
      <c r="VLW209" s="64"/>
      <c r="VLX209" s="64"/>
      <c r="VLY209" s="64"/>
      <c r="VLZ209" s="64"/>
      <c r="VMA209" s="64"/>
      <c r="VMB209" s="64"/>
      <c r="VMC209" s="64"/>
      <c r="VMD209" s="64"/>
      <c r="VME209" s="64"/>
      <c r="VMF209" s="64"/>
      <c r="VMG209" s="64"/>
      <c r="VMH209" s="64"/>
      <c r="VMI209" s="64"/>
      <c r="VMJ209" s="64"/>
      <c r="VMK209" s="64"/>
      <c r="VML209" s="64"/>
      <c r="VMM209" s="64"/>
      <c r="VMN209" s="64"/>
      <c r="VMO209" s="64"/>
      <c r="VMP209" s="64"/>
      <c r="VMQ209" s="64"/>
      <c r="VMR209" s="64"/>
      <c r="VMS209" s="64"/>
      <c r="VMT209" s="64"/>
      <c r="VMU209" s="64"/>
      <c r="VMV209" s="64"/>
      <c r="VMW209" s="64"/>
      <c r="VMX209" s="64"/>
      <c r="VMY209" s="64"/>
      <c r="VMZ209" s="64"/>
      <c r="VNA209" s="64"/>
      <c r="VNB209" s="64"/>
      <c r="VNC209" s="64"/>
      <c r="VND209" s="64"/>
      <c r="VNE209" s="64"/>
      <c r="VNF209" s="64"/>
      <c r="VNG209" s="64"/>
      <c r="VNH209" s="64"/>
      <c r="VNI209" s="64"/>
      <c r="VNJ209" s="64"/>
      <c r="VNK209" s="64"/>
      <c r="VNL209" s="64"/>
      <c r="VNM209" s="64"/>
      <c r="VNN209" s="64"/>
      <c r="VNO209" s="64"/>
      <c r="VNP209" s="64"/>
      <c r="VNQ209" s="64"/>
      <c r="VNR209" s="64"/>
      <c r="VNS209" s="64"/>
      <c r="VNT209" s="64"/>
      <c r="VNU209" s="64"/>
      <c r="VNV209" s="64"/>
      <c r="VNW209" s="64"/>
      <c r="VNX209" s="64"/>
      <c r="VNY209" s="64"/>
      <c r="VNZ209" s="64"/>
      <c r="VOA209" s="64"/>
      <c r="VOB209" s="64"/>
      <c r="VOC209" s="64"/>
      <c r="VOD209" s="64"/>
      <c r="VOE209" s="64"/>
      <c r="VOF209" s="64"/>
      <c r="VOG209" s="64"/>
      <c r="VOH209" s="64"/>
      <c r="VOI209" s="64"/>
      <c r="VOJ209" s="64"/>
      <c r="VOK209" s="64"/>
      <c r="VOL209" s="64"/>
      <c r="VOM209" s="64"/>
      <c r="VON209" s="64"/>
      <c r="VOO209" s="64"/>
      <c r="VOP209" s="64"/>
      <c r="VOQ209" s="64"/>
      <c r="VOR209" s="64"/>
      <c r="VOS209" s="64"/>
      <c r="VOT209" s="64"/>
      <c r="VOU209" s="64"/>
      <c r="VOV209" s="64"/>
      <c r="VOW209" s="64"/>
      <c r="VOX209" s="64"/>
      <c r="VOY209" s="64"/>
      <c r="VOZ209" s="64"/>
      <c r="VPA209" s="64"/>
      <c r="VPB209" s="64"/>
      <c r="VPC209" s="64"/>
      <c r="VPD209" s="64"/>
      <c r="VPE209" s="64"/>
      <c r="VPF209" s="64"/>
      <c r="VPG209" s="64"/>
      <c r="VPH209" s="64"/>
      <c r="VPI209" s="64"/>
      <c r="VPJ209" s="64"/>
      <c r="VPK209" s="64"/>
      <c r="VPL209" s="64"/>
      <c r="VPM209" s="64"/>
      <c r="VPN209" s="64"/>
      <c r="VPO209" s="64"/>
      <c r="VPP209" s="64"/>
      <c r="VPQ209" s="64"/>
      <c r="VPR209" s="64"/>
      <c r="VPS209" s="64"/>
      <c r="VPT209" s="64"/>
      <c r="VPU209" s="64"/>
      <c r="VPV209" s="64"/>
      <c r="VPW209" s="64"/>
      <c r="VPX209" s="64"/>
      <c r="VPY209" s="64"/>
      <c r="VPZ209" s="64"/>
      <c r="VQA209" s="64"/>
      <c r="VQB209" s="64"/>
      <c r="VQC209" s="64"/>
      <c r="VQD209" s="64"/>
      <c r="VQE209" s="64"/>
      <c r="VQF209" s="64"/>
      <c r="VQG209" s="64"/>
      <c r="VQH209" s="64"/>
      <c r="VQI209" s="64"/>
      <c r="VQJ209" s="64"/>
      <c r="VQK209" s="64"/>
      <c r="VQL209" s="64"/>
      <c r="VQM209" s="64"/>
      <c r="VQN209" s="64"/>
      <c r="VQO209" s="64"/>
      <c r="VQP209" s="64"/>
      <c r="VQQ209" s="64"/>
      <c r="VQR209" s="64"/>
      <c r="VQS209" s="64"/>
      <c r="VQT209" s="64"/>
      <c r="VQU209" s="64"/>
      <c r="VQV209" s="64"/>
      <c r="VQW209" s="64"/>
      <c r="VQX209" s="64"/>
      <c r="VQY209" s="64"/>
      <c r="VQZ209" s="64"/>
      <c r="VRA209" s="64"/>
      <c r="VRB209" s="64"/>
      <c r="VRC209" s="64"/>
      <c r="VRD209" s="64"/>
      <c r="VRE209" s="64"/>
      <c r="VRF209" s="64"/>
      <c r="VRG209" s="64"/>
      <c r="VRH209" s="64"/>
      <c r="VRI209" s="64"/>
      <c r="VRJ209" s="64"/>
      <c r="VRK209" s="64"/>
      <c r="VRL209" s="64"/>
      <c r="VRM209" s="64"/>
      <c r="VRN209" s="64"/>
      <c r="VRO209" s="64"/>
      <c r="VRP209" s="64"/>
      <c r="VRQ209" s="64"/>
      <c r="VRR209" s="64"/>
      <c r="VRS209" s="64"/>
      <c r="VRT209" s="64"/>
      <c r="VRV209" s="64"/>
      <c r="VRX209" s="64"/>
      <c r="VRY209" s="64"/>
      <c r="VRZ209" s="64"/>
      <c r="VSA209" s="64"/>
      <c r="VSB209" s="64"/>
      <c r="VSC209" s="64"/>
      <c r="VSD209" s="64"/>
      <c r="VSE209" s="64"/>
      <c r="VSJ209" s="64"/>
      <c r="VSK209" s="64"/>
      <c r="VSL209" s="64"/>
      <c r="VSM209" s="64"/>
      <c r="VSN209" s="64"/>
      <c r="VSO209" s="64"/>
      <c r="VSP209" s="64"/>
      <c r="VSQ209" s="64"/>
      <c r="VSR209" s="64"/>
      <c r="VSS209" s="64"/>
      <c r="VST209" s="64"/>
      <c r="VSU209" s="64"/>
      <c r="VSV209" s="64"/>
      <c r="VSW209" s="64"/>
      <c r="VSX209" s="64"/>
      <c r="VSY209" s="64"/>
      <c r="VSZ209" s="64"/>
      <c r="VTA209" s="64"/>
      <c r="VTB209" s="64"/>
      <c r="VTC209" s="64"/>
      <c r="VTD209" s="64"/>
      <c r="VTE209" s="64"/>
      <c r="VTF209" s="64"/>
      <c r="VTG209" s="64"/>
      <c r="VTH209" s="64"/>
      <c r="VTI209" s="64"/>
      <c r="VTJ209" s="64"/>
      <c r="VTK209" s="64"/>
      <c r="VTL209" s="64"/>
      <c r="VTM209" s="64"/>
      <c r="VTN209" s="64"/>
      <c r="VTO209" s="64"/>
      <c r="VTP209" s="64"/>
      <c r="VTQ209" s="64"/>
      <c r="VTR209" s="64"/>
      <c r="VTS209" s="64"/>
      <c r="VTT209" s="64"/>
      <c r="VTU209" s="64"/>
      <c r="VTV209" s="64"/>
      <c r="VTW209" s="64"/>
      <c r="VTX209" s="64"/>
      <c r="VTY209" s="64"/>
      <c r="VTZ209" s="64"/>
      <c r="VUA209" s="64"/>
      <c r="VUB209" s="64"/>
      <c r="VUC209" s="64"/>
      <c r="VUD209" s="64"/>
      <c r="VUE209" s="64"/>
      <c r="VUF209" s="64"/>
      <c r="VUG209" s="64"/>
      <c r="VUH209" s="64"/>
      <c r="VUI209" s="64"/>
      <c r="VUJ209" s="64"/>
      <c r="VUK209" s="64"/>
      <c r="VUL209" s="64"/>
      <c r="VUM209" s="64"/>
      <c r="VUN209" s="64"/>
      <c r="VUO209" s="64"/>
      <c r="VUP209" s="64"/>
      <c r="VUQ209" s="64"/>
      <c r="VUR209" s="64"/>
      <c r="VUS209" s="64"/>
      <c r="VUT209" s="64"/>
      <c r="VUU209" s="64"/>
      <c r="VUV209" s="64"/>
      <c r="VUW209" s="64"/>
      <c r="VUX209" s="64"/>
      <c r="VUY209" s="64"/>
      <c r="VUZ209" s="64"/>
      <c r="VVA209" s="64"/>
      <c r="VVB209" s="64"/>
      <c r="VVC209" s="64"/>
      <c r="VVD209" s="64"/>
      <c r="VVE209" s="64"/>
      <c r="VVF209" s="64"/>
      <c r="VVG209" s="64"/>
      <c r="VVH209" s="64"/>
      <c r="VVI209" s="64"/>
      <c r="VVJ209" s="64"/>
      <c r="VVK209" s="64"/>
      <c r="VVL209" s="64"/>
      <c r="VVM209" s="64"/>
      <c r="VVN209" s="64"/>
      <c r="VVO209" s="64"/>
      <c r="VVP209" s="64"/>
      <c r="VVQ209" s="64"/>
      <c r="VVR209" s="64"/>
      <c r="VVS209" s="64"/>
      <c r="VVT209" s="64"/>
      <c r="VVU209" s="64"/>
      <c r="VVV209" s="64"/>
      <c r="VVW209" s="64"/>
      <c r="VVX209" s="64"/>
      <c r="VVY209" s="64"/>
      <c r="VVZ209" s="64"/>
      <c r="VWA209" s="64"/>
      <c r="VWB209" s="64"/>
      <c r="VWC209" s="64"/>
      <c r="VWD209" s="64"/>
      <c r="VWE209" s="64"/>
      <c r="VWF209" s="64"/>
      <c r="VWG209" s="64"/>
      <c r="VWH209" s="64"/>
      <c r="VWI209" s="64"/>
      <c r="VWJ209" s="64"/>
      <c r="VWK209" s="64"/>
      <c r="VWL209" s="64"/>
      <c r="VWM209" s="64"/>
      <c r="VWN209" s="64"/>
      <c r="VWO209" s="64"/>
      <c r="VWP209" s="64"/>
      <c r="VWQ209" s="64"/>
      <c r="VWR209" s="64"/>
      <c r="VWS209" s="64"/>
      <c r="VWT209" s="64"/>
      <c r="VWU209" s="64"/>
      <c r="VWV209" s="64"/>
      <c r="VWW209" s="64"/>
      <c r="VWX209" s="64"/>
      <c r="VWY209" s="64"/>
      <c r="VWZ209" s="64"/>
      <c r="VXA209" s="64"/>
      <c r="VXB209" s="64"/>
      <c r="VXC209" s="64"/>
      <c r="VXD209" s="64"/>
      <c r="VXE209" s="64"/>
      <c r="VXF209" s="64"/>
      <c r="VXG209" s="64"/>
      <c r="VXH209" s="64"/>
      <c r="VXI209" s="64"/>
      <c r="VXJ209" s="64"/>
      <c r="VXK209" s="64"/>
      <c r="VXL209" s="64"/>
      <c r="VXM209" s="64"/>
      <c r="VXN209" s="64"/>
      <c r="VXO209" s="64"/>
      <c r="VXP209" s="64"/>
      <c r="VXQ209" s="64"/>
      <c r="VXR209" s="64"/>
      <c r="VXS209" s="64"/>
      <c r="VXT209" s="64"/>
      <c r="VXU209" s="64"/>
      <c r="VXV209" s="64"/>
      <c r="VXW209" s="64"/>
      <c r="VXX209" s="64"/>
      <c r="VXY209" s="64"/>
      <c r="VXZ209" s="64"/>
      <c r="VYA209" s="64"/>
      <c r="VYB209" s="64"/>
      <c r="VYC209" s="64"/>
      <c r="VYD209" s="64"/>
      <c r="VYE209" s="64"/>
      <c r="VYF209" s="64"/>
      <c r="VYG209" s="64"/>
      <c r="VYH209" s="64"/>
      <c r="VYI209" s="64"/>
      <c r="VYJ209" s="64"/>
      <c r="VYK209" s="64"/>
      <c r="VYL209" s="64"/>
      <c r="VYM209" s="64"/>
      <c r="VYN209" s="64"/>
      <c r="VYO209" s="64"/>
      <c r="VYP209" s="64"/>
      <c r="VYQ209" s="64"/>
      <c r="VYR209" s="64"/>
      <c r="VYS209" s="64"/>
      <c r="VYT209" s="64"/>
      <c r="VYU209" s="64"/>
      <c r="VYV209" s="64"/>
      <c r="VYW209" s="64"/>
      <c r="VYX209" s="64"/>
      <c r="VYY209" s="64"/>
      <c r="VYZ209" s="64"/>
      <c r="VZA209" s="64"/>
      <c r="VZB209" s="64"/>
      <c r="VZC209" s="64"/>
      <c r="VZD209" s="64"/>
      <c r="VZE209" s="64"/>
      <c r="VZF209" s="64"/>
      <c r="VZG209" s="64"/>
      <c r="VZH209" s="64"/>
      <c r="VZI209" s="64"/>
      <c r="VZJ209" s="64"/>
      <c r="VZK209" s="64"/>
      <c r="VZL209" s="64"/>
      <c r="VZM209" s="64"/>
      <c r="VZN209" s="64"/>
      <c r="VZO209" s="64"/>
      <c r="VZP209" s="64"/>
      <c r="VZQ209" s="64"/>
      <c r="VZR209" s="64"/>
      <c r="VZS209" s="64"/>
      <c r="VZT209" s="64"/>
      <c r="VZU209" s="64"/>
      <c r="VZV209" s="64"/>
      <c r="VZW209" s="64"/>
      <c r="VZX209" s="64"/>
      <c r="VZY209" s="64"/>
      <c r="VZZ209" s="64"/>
      <c r="WAA209" s="64"/>
      <c r="WAB209" s="64"/>
      <c r="WAC209" s="64"/>
      <c r="WAD209" s="64"/>
      <c r="WAE209" s="64"/>
      <c r="WAF209" s="64"/>
      <c r="WAG209" s="64"/>
      <c r="WAH209" s="64"/>
      <c r="WAI209" s="64"/>
      <c r="WAJ209" s="64"/>
      <c r="WAK209" s="64"/>
      <c r="WAL209" s="64"/>
      <c r="WAM209" s="64"/>
      <c r="WAN209" s="64"/>
      <c r="WAO209" s="64"/>
      <c r="WAP209" s="64"/>
      <c r="WAQ209" s="64"/>
      <c r="WAR209" s="64"/>
      <c r="WAS209" s="64"/>
      <c r="WAT209" s="64"/>
      <c r="WAU209" s="64"/>
      <c r="WAV209" s="64"/>
      <c r="WAW209" s="64"/>
      <c r="WAX209" s="64"/>
      <c r="WAY209" s="64"/>
      <c r="WAZ209" s="64"/>
      <c r="WBA209" s="64"/>
      <c r="WBB209" s="64"/>
      <c r="WBC209" s="64"/>
      <c r="WBD209" s="64"/>
      <c r="WBE209" s="64"/>
      <c r="WBF209" s="64"/>
      <c r="WBG209" s="64"/>
      <c r="WBH209" s="64"/>
      <c r="WBI209" s="64"/>
      <c r="WBJ209" s="64"/>
      <c r="WBK209" s="64"/>
      <c r="WBL209" s="64"/>
      <c r="WBM209" s="64"/>
      <c r="WBN209" s="64"/>
      <c r="WBO209" s="64"/>
      <c r="WBP209" s="64"/>
      <c r="WBR209" s="64"/>
      <c r="WBT209" s="64"/>
      <c r="WBU209" s="64"/>
      <c r="WBV209" s="64"/>
      <c r="WBW209" s="64"/>
      <c r="WBX209" s="64"/>
      <c r="WBY209" s="64"/>
      <c r="WBZ209" s="64"/>
      <c r="WCA209" s="64"/>
      <c r="WCF209" s="64"/>
      <c r="WCG209" s="64"/>
      <c r="WCH209" s="64"/>
      <c r="WCI209" s="64"/>
      <c r="WCJ209" s="64"/>
      <c r="WCK209" s="64"/>
      <c r="WCL209" s="64"/>
      <c r="WCM209" s="64"/>
      <c r="WCN209" s="64"/>
      <c r="WCO209" s="64"/>
      <c r="WCP209" s="64"/>
      <c r="WCQ209" s="64"/>
      <c r="WCR209" s="64"/>
      <c r="WCS209" s="64"/>
      <c r="WCT209" s="64"/>
      <c r="WCU209" s="64"/>
      <c r="WCV209" s="64"/>
      <c r="WCW209" s="64"/>
      <c r="WCX209" s="64"/>
      <c r="WCY209" s="64"/>
      <c r="WCZ209" s="64"/>
      <c r="WDA209" s="64"/>
      <c r="WDB209" s="64"/>
      <c r="WDC209" s="64"/>
      <c r="WDD209" s="64"/>
      <c r="WDE209" s="64"/>
      <c r="WDF209" s="64"/>
      <c r="WDG209" s="64"/>
      <c r="WDH209" s="64"/>
      <c r="WDI209" s="64"/>
      <c r="WDJ209" s="64"/>
      <c r="WDK209" s="64"/>
      <c r="WDL209" s="64"/>
      <c r="WDM209" s="64"/>
      <c r="WDN209" s="64"/>
      <c r="WDO209" s="64"/>
      <c r="WDP209" s="64"/>
      <c r="WDQ209" s="64"/>
      <c r="WDR209" s="64"/>
      <c r="WDS209" s="64"/>
      <c r="WDT209" s="64"/>
      <c r="WDU209" s="64"/>
      <c r="WDV209" s="64"/>
      <c r="WDW209" s="64"/>
      <c r="WDX209" s="64"/>
      <c r="WDY209" s="64"/>
      <c r="WDZ209" s="64"/>
      <c r="WEA209" s="64"/>
      <c r="WEB209" s="64"/>
      <c r="WEC209" s="64"/>
      <c r="WED209" s="64"/>
      <c r="WEE209" s="64"/>
      <c r="WEF209" s="64"/>
      <c r="WEG209" s="64"/>
      <c r="WEH209" s="64"/>
      <c r="WEI209" s="64"/>
      <c r="WEJ209" s="64"/>
      <c r="WEK209" s="64"/>
      <c r="WEL209" s="64"/>
      <c r="WEM209" s="64"/>
      <c r="WEN209" s="64"/>
      <c r="WEO209" s="64"/>
      <c r="WEP209" s="64"/>
      <c r="WEQ209" s="64"/>
      <c r="WER209" s="64"/>
      <c r="WES209" s="64"/>
      <c r="WET209" s="64"/>
      <c r="WEU209" s="64"/>
      <c r="WEV209" s="64"/>
      <c r="WEW209" s="64"/>
      <c r="WEX209" s="64"/>
      <c r="WEY209" s="64"/>
      <c r="WEZ209" s="64"/>
      <c r="WFA209" s="64"/>
      <c r="WFB209" s="64"/>
      <c r="WFC209" s="64"/>
      <c r="WFD209" s="64"/>
      <c r="WFE209" s="64"/>
      <c r="WFF209" s="64"/>
      <c r="WFG209" s="64"/>
      <c r="WFH209" s="64"/>
      <c r="WFI209" s="64"/>
      <c r="WFJ209" s="64"/>
      <c r="WFK209" s="64"/>
      <c r="WFL209" s="64"/>
      <c r="WFM209" s="64"/>
      <c r="WFN209" s="64"/>
      <c r="WFO209" s="64"/>
      <c r="WFP209" s="64"/>
      <c r="WFQ209" s="64"/>
      <c r="WFR209" s="64"/>
      <c r="WFS209" s="64"/>
      <c r="WFT209" s="64"/>
      <c r="WFU209" s="64"/>
      <c r="WFV209" s="64"/>
      <c r="WFW209" s="64"/>
      <c r="WFX209" s="64"/>
      <c r="WFY209" s="64"/>
      <c r="WFZ209" s="64"/>
      <c r="WGA209" s="64"/>
      <c r="WGB209" s="64"/>
      <c r="WGC209" s="64"/>
      <c r="WGD209" s="64"/>
      <c r="WGE209" s="64"/>
      <c r="WGF209" s="64"/>
      <c r="WGG209" s="64"/>
      <c r="WGH209" s="64"/>
      <c r="WGI209" s="64"/>
      <c r="WGJ209" s="64"/>
      <c r="WGK209" s="64"/>
      <c r="WGL209" s="64"/>
      <c r="WGM209" s="64"/>
      <c r="WGN209" s="64"/>
      <c r="WGO209" s="64"/>
      <c r="WGP209" s="64"/>
      <c r="WGQ209" s="64"/>
      <c r="WGR209" s="64"/>
      <c r="WGS209" s="64"/>
      <c r="WGT209" s="64"/>
      <c r="WGU209" s="64"/>
      <c r="WGV209" s="64"/>
      <c r="WGW209" s="64"/>
      <c r="WGX209" s="64"/>
      <c r="WGY209" s="64"/>
      <c r="WGZ209" s="64"/>
      <c r="WHA209" s="64"/>
      <c r="WHB209" s="64"/>
      <c r="WHC209" s="64"/>
      <c r="WHD209" s="64"/>
      <c r="WHE209" s="64"/>
      <c r="WHF209" s="64"/>
      <c r="WHG209" s="64"/>
      <c r="WHH209" s="64"/>
      <c r="WHI209" s="64"/>
      <c r="WHJ209" s="64"/>
      <c r="WHK209" s="64"/>
      <c r="WHL209" s="64"/>
      <c r="WHM209" s="64"/>
      <c r="WHN209" s="64"/>
      <c r="WHO209" s="64"/>
      <c r="WHP209" s="64"/>
      <c r="WHQ209" s="64"/>
      <c r="WHR209" s="64"/>
      <c r="WHS209" s="64"/>
      <c r="WHT209" s="64"/>
      <c r="WHU209" s="64"/>
      <c r="WHV209" s="64"/>
      <c r="WHW209" s="64"/>
      <c r="WHX209" s="64"/>
      <c r="WHY209" s="64"/>
      <c r="WHZ209" s="64"/>
      <c r="WIA209" s="64"/>
      <c r="WIB209" s="64"/>
      <c r="WIC209" s="64"/>
      <c r="WID209" s="64"/>
      <c r="WIE209" s="64"/>
      <c r="WIF209" s="64"/>
      <c r="WIG209" s="64"/>
      <c r="WIH209" s="64"/>
      <c r="WII209" s="64"/>
      <c r="WIJ209" s="64"/>
      <c r="WIK209" s="64"/>
      <c r="WIL209" s="64"/>
      <c r="WIM209" s="64"/>
      <c r="WIN209" s="64"/>
      <c r="WIO209" s="64"/>
      <c r="WIP209" s="64"/>
      <c r="WIQ209" s="64"/>
      <c r="WIR209" s="64"/>
      <c r="WIS209" s="64"/>
      <c r="WIT209" s="64"/>
      <c r="WIU209" s="64"/>
      <c r="WIV209" s="64"/>
      <c r="WIW209" s="64"/>
      <c r="WIX209" s="64"/>
      <c r="WIY209" s="64"/>
      <c r="WIZ209" s="64"/>
      <c r="WJA209" s="64"/>
      <c r="WJB209" s="64"/>
      <c r="WJC209" s="64"/>
      <c r="WJD209" s="64"/>
      <c r="WJE209" s="64"/>
      <c r="WJF209" s="64"/>
      <c r="WJG209" s="64"/>
      <c r="WJH209" s="64"/>
      <c r="WJI209" s="64"/>
      <c r="WJJ209" s="64"/>
      <c r="WJK209" s="64"/>
      <c r="WJL209" s="64"/>
      <c r="WJM209" s="64"/>
      <c r="WJN209" s="64"/>
      <c r="WJO209" s="64"/>
      <c r="WJP209" s="64"/>
      <c r="WJQ209" s="64"/>
      <c r="WJR209" s="64"/>
      <c r="WJS209" s="64"/>
      <c r="WJT209" s="64"/>
      <c r="WJU209" s="64"/>
      <c r="WJV209" s="64"/>
      <c r="WJW209" s="64"/>
      <c r="WJX209" s="64"/>
      <c r="WJY209" s="64"/>
      <c r="WJZ209" s="64"/>
      <c r="WKA209" s="64"/>
      <c r="WKB209" s="64"/>
      <c r="WKC209" s="64"/>
      <c r="WKD209" s="64"/>
      <c r="WKE209" s="64"/>
      <c r="WKF209" s="64"/>
      <c r="WKG209" s="64"/>
      <c r="WKH209" s="64"/>
      <c r="WKI209" s="64"/>
      <c r="WKJ209" s="64"/>
      <c r="WKK209" s="64"/>
      <c r="WKL209" s="64"/>
      <c r="WKM209" s="64"/>
      <c r="WKN209" s="64"/>
      <c r="WKO209" s="64"/>
      <c r="WKP209" s="64"/>
      <c r="WKQ209" s="64"/>
      <c r="WKR209" s="64"/>
      <c r="WKS209" s="64"/>
      <c r="WKT209" s="64"/>
      <c r="WKU209" s="64"/>
      <c r="WKV209" s="64"/>
      <c r="WKW209" s="64"/>
      <c r="WKX209" s="64"/>
      <c r="WKY209" s="64"/>
      <c r="WKZ209" s="64"/>
      <c r="WLA209" s="64"/>
      <c r="WLB209" s="64"/>
      <c r="WLC209" s="64"/>
      <c r="WLD209" s="64"/>
      <c r="WLE209" s="64"/>
      <c r="WLF209" s="64"/>
      <c r="WLG209" s="64"/>
      <c r="WLH209" s="64"/>
      <c r="WLI209" s="64"/>
      <c r="WLJ209" s="64"/>
      <c r="WLK209" s="64"/>
      <c r="WLL209" s="64"/>
      <c r="WLN209" s="64"/>
      <c r="WLP209" s="64"/>
      <c r="WLQ209" s="64"/>
      <c r="WLR209" s="64"/>
      <c r="WLS209" s="64"/>
      <c r="WLT209" s="64"/>
      <c r="WLU209" s="64"/>
      <c r="WLV209" s="64"/>
      <c r="WLW209" s="64"/>
      <c r="WMB209" s="64"/>
      <c r="WMC209" s="64"/>
      <c r="WMD209" s="64"/>
      <c r="WME209" s="64"/>
      <c r="WMF209" s="64"/>
      <c r="WMG209" s="64"/>
      <c r="WMH209" s="64"/>
      <c r="WMI209" s="64"/>
      <c r="WMJ209" s="64"/>
      <c r="WMK209" s="64"/>
      <c r="WML209" s="64"/>
      <c r="WMM209" s="64"/>
      <c r="WMN209" s="64"/>
      <c r="WMO209" s="64"/>
      <c r="WMP209" s="64"/>
      <c r="WMQ209" s="64"/>
      <c r="WMR209" s="64"/>
      <c r="WMS209" s="64"/>
      <c r="WMT209" s="64"/>
      <c r="WMU209" s="64"/>
      <c r="WMV209" s="64"/>
      <c r="WMW209" s="64"/>
      <c r="WMX209" s="64"/>
      <c r="WMY209" s="64"/>
      <c r="WMZ209" s="64"/>
      <c r="WNA209" s="64"/>
      <c r="WNB209" s="64"/>
      <c r="WNC209" s="64"/>
      <c r="WND209" s="64"/>
      <c r="WNE209" s="64"/>
      <c r="WNF209" s="64"/>
      <c r="WNG209" s="64"/>
      <c r="WNH209" s="64"/>
      <c r="WNI209" s="64"/>
      <c r="WNJ209" s="64"/>
      <c r="WNK209" s="64"/>
      <c r="WNL209" s="64"/>
      <c r="WNM209" s="64"/>
      <c r="WNN209" s="64"/>
      <c r="WNO209" s="64"/>
      <c r="WNP209" s="64"/>
      <c r="WNQ209" s="64"/>
      <c r="WNR209" s="64"/>
      <c r="WNS209" s="64"/>
      <c r="WNT209" s="64"/>
      <c r="WNU209" s="64"/>
      <c r="WNV209" s="64"/>
      <c r="WNW209" s="64"/>
      <c r="WNX209" s="64"/>
      <c r="WNY209" s="64"/>
      <c r="WNZ209" s="64"/>
      <c r="WOA209" s="64"/>
      <c r="WOB209" s="64"/>
      <c r="WOC209" s="64"/>
      <c r="WOD209" s="64"/>
      <c r="WOE209" s="64"/>
      <c r="WOF209" s="64"/>
      <c r="WOG209" s="64"/>
      <c r="WOH209" s="64"/>
      <c r="WOI209" s="64"/>
      <c r="WOJ209" s="64"/>
      <c r="WOK209" s="64"/>
      <c r="WOL209" s="64"/>
      <c r="WOM209" s="64"/>
      <c r="WON209" s="64"/>
      <c r="WOO209" s="64"/>
      <c r="WOP209" s="64"/>
      <c r="WOQ209" s="64"/>
      <c r="WOR209" s="64"/>
      <c r="WOS209" s="64"/>
      <c r="WOT209" s="64"/>
      <c r="WOU209" s="64"/>
      <c r="WOV209" s="64"/>
      <c r="WOW209" s="64"/>
      <c r="WOX209" s="64"/>
      <c r="WOY209" s="64"/>
      <c r="WOZ209" s="64"/>
      <c r="WPA209" s="64"/>
      <c r="WPB209" s="64"/>
      <c r="WPC209" s="64"/>
      <c r="WPD209" s="64"/>
      <c r="WPE209" s="64"/>
      <c r="WPF209" s="64"/>
      <c r="WPG209" s="64"/>
      <c r="WPH209" s="64"/>
      <c r="WPI209" s="64"/>
      <c r="WPJ209" s="64"/>
      <c r="WPK209" s="64"/>
      <c r="WPL209" s="64"/>
      <c r="WPM209" s="64"/>
      <c r="WPN209" s="64"/>
      <c r="WPO209" s="64"/>
      <c r="WPP209" s="64"/>
      <c r="WPQ209" s="64"/>
      <c r="WPR209" s="64"/>
      <c r="WPS209" s="64"/>
      <c r="WPT209" s="64"/>
      <c r="WPU209" s="64"/>
      <c r="WPV209" s="64"/>
      <c r="WPW209" s="64"/>
      <c r="WPX209" s="64"/>
      <c r="WPY209" s="64"/>
      <c r="WPZ209" s="64"/>
      <c r="WQA209" s="64"/>
      <c r="WQB209" s="64"/>
      <c r="WQC209" s="64"/>
      <c r="WQD209" s="64"/>
      <c r="WQE209" s="64"/>
      <c r="WQF209" s="64"/>
      <c r="WQG209" s="64"/>
      <c r="WQH209" s="64"/>
      <c r="WQI209" s="64"/>
      <c r="WQJ209" s="64"/>
      <c r="WQK209" s="64"/>
      <c r="WQL209" s="64"/>
      <c r="WQM209" s="64"/>
      <c r="WQN209" s="64"/>
      <c r="WQO209" s="64"/>
      <c r="WQP209" s="64"/>
      <c r="WQQ209" s="64"/>
      <c r="WQR209" s="64"/>
      <c r="WQS209" s="64"/>
      <c r="WQT209" s="64"/>
      <c r="WQU209" s="64"/>
      <c r="WQV209" s="64"/>
      <c r="WQW209" s="64"/>
      <c r="WQX209" s="64"/>
      <c r="WQY209" s="64"/>
      <c r="WQZ209" s="64"/>
      <c r="WRA209" s="64"/>
      <c r="WRB209" s="64"/>
      <c r="WRC209" s="64"/>
      <c r="WRD209" s="64"/>
      <c r="WRE209" s="64"/>
      <c r="WRF209" s="64"/>
      <c r="WRG209" s="64"/>
      <c r="WRH209" s="64"/>
      <c r="WRI209" s="64"/>
      <c r="WRJ209" s="64"/>
      <c r="WRK209" s="64"/>
      <c r="WRL209" s="64"/>
      <c r="WRM209" s="64"/>
      <c r="WRN209" s="64"/>
      <c r="WRO209" s="64"/>
      <c r="WRP209" s="64"/>
      <c r="WRQ209" s="64"/>
      <c r="WRR209" s="64"/>
      <c r="WRS209" s="64"/>
      <c r="WRT209" s="64"/>
      <c r="WRU209" s="64"/>
      <c r="WRV209" s="64"/>
      <c r="WRW209" s="64"/>
      <c r="WRX209" s="64"/>
      <c r="WRY209" s="64"/>
      <c r="WRZ209" s="64"/>
      <c r="WSA209" s="64"/>
      <c r="WSB209" s="64"/>
      <c r="WSC209" s="64"/>
      <c r="WSD209" s="64"/>
      <c r="WSE209" s="64"/>
      <c r="WSF209" s="64"/>
      <c r="WSG209" s="64"/>
      <c r="WSH209" s="64"/>
      <c r="WSI209" s="64"/>
      <c r="WSJ209" s="64"/>
      <c r="WSK209" s="64"/>
      <c r="WSL209" s="64"/>
      <c r="WSM209" s="64"/>
      <c r="WSN209" s="64"/>
      <c r="WSO209" s="64"/>
      <c r="WSP209" s="64"/>
      <c r="WSQ209" s="64"/>
      <c r="WSR209" s="64"/>
      <c r="WSS209" s="64"/>
      <c r="WST209" s="64"/>
      <c r="WSU209" s="64"/>
      <c r="WSV209" s="64"/>
      <c r="WSW209" s="64"/>
      <c r="WSX209" s="64"/>
      <c r="WSY209" s="64"/>
      <c r="WSZ209" s="64"/>
      <c r="WTA209" s="64"/>
      <c r="WTB209" s="64"/>
      <c r="WTC209" s="64"/>
      <c r="WTD209" s="64"/>
      <c r="WTE209" s="64"/>
      <c r="WTF209" s="64"/>
      <c r="WTG209" s="64"/>
      <c r="WTH209" s="64"/>
      <c r="WTI209" s="64"/>
      <c r="WTJ209" s="64"/>
      <c r="WTK209" s="64"/>
      <c r="WTL209" s="64"/>
      <c r="WTM209" s="64"/>
      <c r="WTN209" s="64"/>
      <c r="WTO209" s="64"/>
      <c r="WTP209" s="64"/>
      <c r="WTQ209" s="64"/>
      <c r="WTR209" s="64"/>
      <c r="WTS209" s="64"/>
      <c r="WTT209" s="64"/>
      <c r="WTU209" s="64"/>
      <c r="WTV209" s="64"/>
      <c r="WTW209" s="64"/>
      <c r="WTX209" s="64"/>
      <c r="WTY209" s="64"/>
      <c r="WTZ209" s="64"/>
      <c r="WUA209" s="64"/>
      <c r="WUB209" s="64"/>
      <c r="WUC209" s="64"/>
      <c r="WUD209" s="64"/>
      <c r="WUE209" s="64"/>
      <c r="WUF209" s="64"/>
      <c r="WUG209" s="64"/>
      <c r="WUH209" s="64"/>
      <c r="WUI209" s="64"/>
      <c r="WUJ209" s="64"/>
      <c r="WUK209" s="64"/>
      <c r="WUL209" s="64"/>
      <c r="WUM209" s="64"/>
      <c r="WUN209" s="64"/>
      <c r="WUO209" s="64"/>
      <c r="WUP209" s="64"/>
      <c r="WUQ209" s="64"/>
      <c r="WUR209" s="64"/>
      <c r="WUS209" s="64"/>
      <c r="WUT209" s="64"/>
      <c r="WUU209" s="64"/>
      <c r="WUV209" s="64"/>
      <c r="WUW209" s="64"/>
      <c r="WUX209" s="64"/>
      <c r="WUY209" s="64"/>
      <c r="WUZ209" s="64"/>
      <c r="WVA209" s="64"/>
      <c r="WVB209" s="64"/>
      <c r="WVC209" s="64"/>
      <c r="WVD209" s="64"/>
      <c r="WVE209" s="64"/>
      <c r="WVF209" s="64"/>
      <c r="WVG209" s="64"/>
      <c r="WVH209" s="64"/>
      <c r="WVJ209" s="64"/>
      <c r="WVL209" s="64"/>
      <c r="WVM209" s="64"/>
      <c r="WVN209" s="64"/>
      <c r="WVO209" s="64"/>
      <c r="WVP209" s="64"/>
      <c r="WVQ209" s="64"/>
      <c r="WVR209" s="64"/>
      <c r="WVS209" s="64"/>
      <c r="WVX209" s="64"/>
      <c r="WVY209" s="64"/>
      <c r="WVZ209" s="64"/>
      <c r="WWA209" s="64"/>
      <c r="WWB209" s="64"/>
      <c r="WWC209" s="64"/>
      <c r="WWD209" s="64"/>
      <c r="WWE209" s="64"/>
      <c r="WWF209" s="64"/>
      <c r="WWG209" s="64"/>
      <c r="WWH209" s="64"/>
      <c r="WWI209" s="64"/>
      <c r="WWJ209" s="64"/>
      <c r="WWK209" s="64"/>
      <c r="WWL209" s="64"/>
      <c r="WWM209" s="64"/>
      <c r="WWN209" s="64"/>
      <c r="WWO209" s="64"/>
      <c r="WWP209" s="64"/>
      <c r="WWQ209" s="64"/>
      <c r="WWR209" s="64"/>
      <c r="WWS209" s="64"/>
      <c r="WWT209" s="64"/>
      <c r="WWU209" s="64"/>
      <c r="WWV209" s="64"/>
      <c r="WWW209" s="64"/>
      <c r="WWX209" s="64"/>
      <c r="WWY209" s="64"/>
      <c r="WWZ209" s="64"/>
      <c r="WXA209" s="64"/>
      <c r="WXB209" s="64"/>
      <c r="WXC209" s="64"/>
      <c r="WXD209" s="64"/>
      <c r="WXE209" s="64"/>
      <c r="WXF209" s="64"/>
      <c r="WXG209" s="64"/>
      <c r="WXH209" s="64"/>
      <c r="WXI209" s="64"/>
      <c r="WXJ209" s="64"/>
      <c r="WXK209" s="64"/>
      <c r="WXL209" s="64"/>
      <c r="WXM209" s="64"/>
      <c r="WXN209" s="64"/>
      <c r="WXO209" s="64"/>
      <c r="WXP209" s="64"/>
      <c r="WXQ209" s="64"/>
      <c r="WXR209" s="64"/>
      <c r="WXS209" s="64"/>
      <c r="WXT209" s="64"/>
      <c r="WXU209" s="64"/>
      <c r="WXV209" s="64"/>
      <c r="WXW209" s="64"/>
      <c r="WXX209" s="64"/>
      <c r="WXY209" s="64"/>
      <c r="WXZ209" s="64"/>
      <c r="WYA209" s="64"/>
      <c r="WYB209" s="64"/>
      <c r="WYC209" s="64"/>
      <c r="WYD209" s="64"/>
      <c r="WYE209" s="64"/>
      <c r="WYF209" s="64"/>
      <c r="WYG209" s="64"/>
      <c r="WYH209" s="64"/>
      <c r="WYI209" s="64"/>
      <c r="WYJ209" s="64"/>
      <c r="WYK209" s="64"/>
      <c r="WYL209" s="64"/>
      <c r="WYM209" s="64"/>
      <c r="WYN209" s="64"/>
      <c r="WYO209" s="64"/>
      <c r="WYP209" s="64"/>
      <c r="WYQ209" s="64"/>
      <c r="WYR209" s="64"/>
      <c r="WYS209" s="64"/>
      <c r="WYT209" s="64"/>
      <c r="WYU209" s="64"/>
      <c r="WYV209" s="64"/>
      <c r="WYW209" s="64"/>
      <c r="WYX209" s="64"/>
      <c r="WYY209" s="64"/>
      <c r="WYZ209" s="64"/>
      <c r="WZA209" s="64"/>
      <c r="WZB209" s="64"/>
      <c r="WZC209" s="64"/>
      <c r="WZD209" s="64"/>
      <c r="WZE209" s="64"/>
      <c r="WZF209" s="64"/>
      <c r="WZG209" s="64"/>
      <c r="WZH209" s="64"/>
      <c r="WZI209" s="64"/>
      <c r="WZJ209" s="64"/>
      <c r="WZK209" s="64"/>
      <c r="WZL209" s="64"/>
      <c r="WZM209" s="64"/>
      <c r="WZN209" s="64"/>
      <c r="WZO209" s="64"/>
      <c r="WZP209" s="64"/>
      <c r="WZQ209" s="64"/>
      <c r="WZR209" s="64"/>
      <c r="WZS209" s="64"/>
      <c r="WZT209" s="64"/>
      <c r="WZU209" s="64"/>
      <c r="WZV209" s="64"/>
      <c r="WZW209" s="64"/>
      <c r="WZX209" s="64"/>
      <c r="WZY209" s="64"/>
      <c r="WZZ209" s="64"/>
      <c r="XAA209" s="64"/>
      <c r="XAB209" s="64"/>
      <c r="XAC209" s="64"/>
      <c r="XAD209" s="64"/>
      <c r="XAE209" s="64"/>
      <c r="XAF209" s="64"/>
      <c r="XAG209" s="64"/>
      <c r="XAH209" s="64"/>
      <c r="XAI209" s="64"/>
      <c r="XAJ209" s="64"/>
      <c r="XAK209" s="64"/>
      <c r="XAL209" s="64"/>
      <c r="XAM209" s="64"/>
      <c r="XAN209" s="64"/>
      <c r="XAO209" s="64"/>
      <c r="XAP209" s="64"/>
      <c r="XAQ209" s="64"/>
      <c r="XAR209" s="64"/>
      <c r="XAS209" s="64"/>
      <c r="XAT209" s="64"/>
      <c r="XAU209" s="64"/>
      <c r="XAV209" s="64"/>
      <c r="XAW209" s="64"/>
      <c r="XAX209" s="64"/>
      <c r="XAY209" s="64"/>
      <c r="XAZ209" s="64"/>
      <c r="XBA209" s="64"/>
      <c r="XBB209" s="64"/>
      <c r="XBC209" s="64"/>
      <c r="XBD209" s="64"/>
      <c r="XBE209" s="64"/>
      <c r="XBF209" s="64"/>
      <c r="XBG209" s="64"/>
      <c r="XBH209" s="64"/>
      <c r="XBI209" s="64"/>
      <c r="XBJ209" s="64"/>
      <c r="XBK209" s="64"/>
      <c r="XBL209" s="64"/>
      <c r="XBM209" s="64"/>
      <c r="XBN209" s="64"/>
      <c r="XBO209" s="64"/>
      <c r="XBP209" s="64"/>
      <c r="XBQ209" s="64"/>
      <c r="XBR209" s="64"/>
      <c r="XBS209" s="64"/>
      <c r="XBT209" s="64"/>
      <c r="XBU209" s="64"/>
      <c r="XBV209" s="64"/>
      <c r="XBW209" s="64"/>
      <c r="XBX209" s="64"/>
      <c r="XBY209" s="64"/>
      <c r="XBZ209" s="64"/>
      <c r="XCA209" s="64"/>
      <c r="XCB209" s="64"/>
      <c r="XCC209" s="64"/>
      <c r="XCD209" s="64"/>
      <c r="XCE209" s="64"/>
      <c r="XCF209" s="64"/>
      <c r="XCG209" s="64"/>
      <c r="XCH209" s="64"/>
      <c r="XCI209" s="64"/>
      <c r="XCJ209" s="64"/>
      <c r="XCK209" s="64"/>
      <c r="XCL209" s="64"/>
      <c r="XCM209" s="64"/>
      <c r="XCN209" s="64"/>
      <c r="XCO209" s="64"/>
      <c r="XCP209" s="64"/>
      <c r="XCQ209" s="64"/>
      <c r="XCR209" s="64"/>
      <c r="XCS209" s="64"/>
      <c r="XCT209" s="64"/>
      <c r="XCU209" s="64"/>
      <c r="XCV209" s="64"/>
      <c r="XCW209" s="64"/>
      <c r="XCX209" s="64"/>
      <c r="XCY209" s="64"/>
      <c r="XCZ209" s="64"/>
      <c r="XDA209" s="64"/>
      <c r="XDB209" s="64"/>
      <c r="XDC209" s="64"/>
      <c r="XDD209" s="64"/>
      <c r="XDE209" s="64"/>
      <c r="XDF209" s="64"/>
      <c r="XDG209" s="64"/>
      <c r="XDH209" s="64"/>
      <c r="XDI209" s="64"/>
      <c r="XDJ209" s="64"/>
      <c r="XDK209" s="64"/>
      <c r="XDL209" s="64"/>
      <c r="XDM209" s="64"/>
      <c r="XDN209" s="64"/>
      <c r="XDO209" s="64"/>
      <c r="XDP209" s="64"/>
      <c r="XDQ209" s="64"/>
      <c r="XDR209" s="64"/>
      <c r="XDS209" s="64"/>
      <c r="XDT209" s="64"/>
      <c r="XDU209" s="64"/>
      <c r="XDV209" s="64"/>
      <c r="XDW209" s="64"/>
      <c r="XDX209" s="64"/>
      <c r="XDY209" s="64"/>
      <c r="XDZ209" s="64"/>
      <c r="XEA209" s="64"/>
      <c r="XEB209" s="64"/>
      <c r="XEC209" s="64"/>
      <c r="XED209" s="64"/>
      <c r="XEE209" s="64"/>
      <c r="XEF209" s="64"/>
      <c r="XEG209" s="64"/>
      <c r="XEH209" s="64"/>
      <c r="XEI209" s="64"/>
      <c r="XEJ209" s="64"/>
      <c r="XEK209" s="64"/>
      <c r="XEL209" s="64"/>
      <c r="XEM209" s="64"/>
      <c r="XEN209" s="64"/>
      <c r="XEO209" s="64"/>
      <c r="XEP209" s="64"/>
      <c r="XEQ209" s="64"/>
      <c r="XER209" s="64"/>
      <c r="XES209" s="64"/>
      <c r="XET209" s="64"/>
      <c r="XEU209" s="64"/>
      <c r="XEV209" s="64"/>
      <c r="XEW209" s="64"/>
      <c r="XEX209" s="64"/>
      <c r="XEY209" s="64"/>
      <c r="XEZ209" s="64"/>
      <c r="XFA209" s="64"/>
      <c r="XFB209" s="64"/>
      <c r="XFC209" s="64"/>
      <c r="XFD209" s="64"/>
    </row>
    <row r="210" ht="16.5" customHeight="1" spans="1:20">
      <c r="A210" s="29" t="s">
        <v>168</v>
      </c>
      <c r="B210" s="30">
        <v>562</v>
      </c>
      <c r="C210" s="30">
        <f>562-510</f>
        <v>52</v>
      </c>
      <c r="D210" s="30">
        <v>40</v>
      </c>
      <c r="E210" s="31">
        <f t="shared" si="9"/>
        <v>76.9230769230769</v>
      </c>
      <c r="F210" s="30">
        <v>724</v>
      </c>
      <c r="G210" s="27">
        <f t="shared" si="15"/>
        <v>-684</v>
      </c>
      <c r="H210" s="28">
        <f t="shared" si="10"/>
        <v>-94.475138121547</v>
      </c>
      <c r="I210" s="30">
        <f>SUM(I211:I217)</f>
        <v>2296</v>
      </c>
      <c r="J210" s="27">
        <f t="shared" si="14"/>
        <v>1734</v>
      </c>
      <c r="K210" s="31">
        <f t="shared" ref="K210" si="16">J210/B210*100</f>
        <v>308.540925266904</v>
      </c>
      <c r="Q210" s="43"/>
      <c r="R210" s="30">
        <f>SUM(R211:R217)</f>
        <v>608.7</v>
      </c>
      <c r="S210" s="30">
        <f>SUM(S211:S217)</f>
        <v>10</v>
      </c>
      <c r="T210" s="42">
        <f t="shared" si="12"/>
        <v>618.7</v>
      </c>
    </row>
    <row r="211" ht="16.5" hidden="1" customHeight="1" spans="1:20">
      <c r="A211" s="29" t="s">
        <v>439</v>
      </c>
      <c r="B211" s="30"/>
      <c r="C211" s="30"/>
      <c r="D211" s="30"/>
      <c r="E211" s="31"/>
      <c r="F211" s="30"/>
      <c r="G211" s="27"/>
      <c r="H211" s="28"/>
      <c r="I211" s="30"/>
      <c r="J211" s="27"/>
      <c r="K211" s="31"/>
      <c r="Q211" s="43"/>
      <c r="R211" s="30">
        <v>593.7</v>
      </c>
      <c r="S211" s="30"/>
      <c r="T211" s="42">
        <f t="shared" si="12"/>
        <v>593.7</v>
      </c>
    </row>
    <row r="212" ht="16.5" hidden="1" customHeight="1" spans="1:20">
      <c r="A212" s="29" t="s">
        <v>440</v>
      </c>
      <c r="B212" s="30"/>
      <c r="C212" s="30"/>
      <c r="D212" s="30"/>
      <c r="E212" s="31"/>
      <c r="F212" s="30"/>
      <c r="G212" s="27"/>
      <c r="H212" s="28"/>
      <c r="I212" s="30"/>
      <c r="J212" s="27"/>
      <c r="K212" s="31"/>
      <c r="Q212" s="43"/>
      <c r="R212" s="30"/>
      <c r="S212" s="30"/>
      <c r="T212" s="42"/>
    </row>
    <row r="213" ht="16.5" customHeight="1" spans="1:20">
      <c r="A213" s="29" t="s">
        <v>441</v>
      </c>
      <c r="B213" s="30"/>
      <c r="C213" s="30"/>
      <c r="D213" s="30"/>
      <c r="E213" s="31"/>
      <c r="F213" s="30"/>
      <c r="G213" s="27"/>
      <c r="H213" s="28"/>
      <c r="I213" s="30">
        <v>2286</v>
      </c>
      <c r="J213" s="27"/>
      <c r="K213" s="31"/>
      <c r="Q213" s="43"/>
      <c r="R213" s="30"/>
      <c r="S213" s="30"/>
      <c r="T213" s="42"/>
    </row>
    <row r="214" ht="16.5" hidden="1" customHeight="1" spans="1:20">
      <c r="A214" s="29" t="s">
        <v>442</v>
      </c>
      <c r="B214" s="30"/>
      <c r="C214" s="30"/>
      <c r="D214" s="30"/>
      <c r="E214" s="31"/>
      <c r="F214" s="30"/>
      <c r="G214" s="27"/>
      <c r="H214" s="28"/>
      <c r="I214" s="30"/>
      <c r="J214" s="27"/>
      <c r="K214" s="31"/>
      <c r="Q214" s="43"/>
      <c r="R214" s="30"/>
      <c r="S214" s="30"/>
      <c r="T214" s="42"/>
    </row>
    <row r="215" ht="16.5" hidden="1" customHeight="1" spans="1:20">
      <c r="A215" s="29" t="s">
        <v>443</v>
      </c>
      <c r="B215" s="30"/>
      <c r="C215" s="30"/>
      <c r="D215" s="30"/>
      <c r="E215" s="31"/>
      <c r="F215" s="30"/>
      <c r="G215" s="27"/>
      <c r="H215" s="28"/>
      <c r="I215" s="30"/>
      <c r="J215" s="27"/>
      <c r="K215" s="31"/>
      <c r="Q215" s="43"/>
      <c r="R215" s="30"/>
      <c r="S215" s="30">
        <v>10</v>
      </c>
      <c r="T215" s="42">
        <f t="shared" si="12"/>
        <v>10</v>
      </c>
    </row>
    <row r="216" ht="16.5" hidden="1" customHeight="1" spans="1:20">
      <c r="A216" s="29" t="s">
        <v>444</v>
      </c>
      <c r="B216" s="30"/>
      <c r="C216" s="30"/>
      <c r="D216" s="30"/>
      <c r="E216" s="31"/>
      <c r="F216" s="30"/>
      <c r="G216" s="27"/>
      <c r="H216" s="28"/>
      <c r="I216" s="30"/>
      <c r="J216" s="27"/>
      <c r="K216" s="31"/>
      <c r="Q216" s="43"/>
      <c r="R216" s="30"/>
      <c r="S216" s="30"/>
      <c r="T216" s="42"/>
    </row>
    <row r="217" ht="16.5" customHeight="1" spans="1:20">
      <c r="A217" s="29" t="s">
        <v>445</v>
      </c>
      <c r="B217" s="30"/>
      <c r="C217" s="30"/>
      <c r="D217" s="30"/>
      <c r="E217" s="31"/>
      <c r="F217" s="30"/>
      <c r="G217" s="27"/>
      <c r="H217" s="28"/>
      <c r="I217" s="30">
        <v>10</v>
      </c>
      <c r="J217" s="27"/>
      <c r="K217" s="31"/>
      <c r="Q217" s="43"/>
      <c r="R217" s="30">
        <v>15</v>
      </c>
      <c r="S217" s="30"/>
      <c r="T217" s="42">
        <f t="shared" si="12"/>
        <v>15</v>
      </c>
    </row>
    <row r="218" ht="16.5" customHeight="1" spans="1:20">
      <c r="A218" s="29" t="s">
        <v>169</v>
      </c>
      <c r="B218" s="30">
        <v>952.06</v>
      </c>
      <c r="C218" s="30">
        <f>952.06-213-80</f>
        <v>659.06</v>
      </c>
      <c r="D218" s="30">
        <v>647</v>
      </c>
      <c r="E218" s="31">
        <f t="shared" si="9"/>
        <v>98.1701210815404</v>
      </c>
      <c r="F218" s="30">
        <v>792</v>
      </c>
      <c r="G218" s="27">
        <f>D218-F218</f>
        <v>-145</v>
      </c>
      <c r="H218" s="28">
        <f>G218/F218*100</f>
        <v>-18.3080808080808</v>
      </c>
      <c r="I218" s="30">
        <v>939</v>
      </c>
      <c r="J218" s="27">
        <f>I218-B218</f>
        <v>-13.0599999999999</v>
      </c>
      <c r="K218" s="31">
        <f>J218/B218*100</f>
        <v>-1.37176228388967</v>
      </c>
      <c r="Q218" s="43"/>
      <c r="R218" s="30">
        <v>785.71</v>
      </c>
      <c r="S218" s="30">
        <v>25</v>
      </c>
      <c r="T218" s="42">
        <f t="shared" si="12"/>
        <v>810.71</v>
      </c>
    </row>
    <row r="219" s="2" customFormat="1" ht="16.5" customHeight="1" spans="1:20">
      <c r="A219" s="26" t="s">
        <v>170</v>
      </c>
      <c r="B219" s="27">
        <f>B220+B223+B234+B241+B249+B258+B272+B273+B283+B284+B285</f>
        <v>61306.76</v>
      </c>
      <c r="C219" s="27">
        <f>C220+C223+C234+C241+C249+C258+C272+C273+C283+C284+C285</f>
        <v>52579.9</v>
      </c>
      <c r="D219" s="27">
        <f>D220+D223+D234+D241+D249+D258+D272+D273+D283+D284+D285</f>
        <v>52398</v>
      </c>
      <c r="E219" s="28">
        <f t="shared" si="9"/>
        <v>99.6540503120014</v>
      </c>
      <c r="F219" s="27">
        <f>F220+F223+F234+F241+F249+F258+F272+F273+F283+F284+F285</f>
        <v>61802</v>
      </c>
      <c r="G219" s="27">
        <f>D219-F219</f>
        <v>-9404</v>
      </c>
      <c r="H219" s="28">
        <f>G219/F219*100</f>
        <v>-15.2163360409048</v>
      </c>
      <c r="I219" s="27">
        <f>I220+I223+I234+I241+I249+I258+I272+I273+I283+I284+I285</f>
        <v>50962</v>
      </c>
      <c r="J219" s="27">
        <f>I219-B219</f>
        <v>-10344.76</v>
      </c>
      <c r="K219" s="28">
        <f>J219/B219*100</f>
        <v>-16.8737672648171</v>
      </c>
      <c r="Q219" s="43"/>
      <c r="R219" s="27">
        <f>R220+R223+R234+R241+R249+R258+R272+R273+R283+R284+R285</f>
        <v>50187.76</v>
      </c>
      <c r="S219" s="27">
        <f>S220+S223+S234+S241+S249+S258+S272+S273+S283+S284+S285</f>
        <v>1473</v>
      </c>
      <c r="T219" s="42">
        <f t="shared" si="12"/>
        <v>51660.76</v>
      </c>
    </row>
    <row r="220" ht="16.5" customHeight="1" spans="1:20">
      <c r="A220" s="29" t="s">
        <v>171</v>
      </c>
      <c r="B220" s="30">
        <v>440</v>
      </c>
      <c r="C220" s="30">
        <f>440-300</f>
        <v>140</v>
      </c>
      <c r="D220" s="30">
        <v>125</v>
      </c>
      <c r="E220" s="31">
        <f t="shared" si="9"/>
        <v>89.2857142857143</v>
      </c>
      <c r="F220" s="30">
        <v>220</v>
      </c>
      <c r="G220" s="27">
        <f>D220-F220</f>
        <v>-95</v>
      </c>
      <c r="H220" s="28">
        <f t="shared" si="10"/>
        <v>-43.1818181818182</v>
      </c>
      <c r="I220" s="30">
        <f>SUM(I221:I222)</f>
        <v>140</v>
      </c>
      <c r="J220" s="27">
        <f>I220-B220</f>
        <v>-300</v>
      </c>
      <c r="K220" s="31">
        <f>J220/B220*100</f>
        <v>-68.1818181818182</v>
      </c>
      <c r="Q220" s="43"/>
      <c r="R220" s="30">
        <f>SUM(R221:R221)</f>
        <v>440</v>
      </c>
      <c r="S220" s="30">
        <f>SUM(S221:S221)</f>
        <v>0</v>
      </c>
      <c r="T220" s="42">
        <f t="shared" si="12"/>
        <v>440</v>
      </c>
    </row>
    <row r="221" ht="16.5" hidden="1" customHeight="1" spans="1:20">
      <c r="A221" s="29" t="s">
        <v>446</v>
      </c>
      <c r="B221" s="30"/>
      <c r="C221" s="30"/>
      <c r="D221" s="30"/>
      <c r="E221" s="31"/>
      <c r="F221" s="30"/>
      <c r="G221" s="27"/>
      <c r="H221" s="28"/>
      <c r="I221" s="30"/>
      <c r="J221" s="27"/>
      <c r="K221" s="31"/>
      <c r="Q221" s="43"/>
      <c r="R221" s="30">
        <v>440</v>
      </c>
      <c r="S221" s="30"/>
      <c r="T221" s="42">
        <f t="shared" si="12"/>
        <v>440</v>
      </c>
    </row>
    <row r="222" ht="16.5" customHeight="1" spans="1:20">
      <c r="A222" s="29" t="s">
        <v>447</v>
      </c>
      <c r="B222" s="30"/>
      <c r="C222" s="30"/>
      <c r="D222" s="30"/>
      <c r="E222" s="31"/>
      <c r="F222" s="30"/>
      <c r="G222" s="27"/>
      <c r="H222" s="28"/>
      <c r="I222" s="30">
        <v>140</v>
      </c>
      <c r="J222" s="27"/>
      <c r="K222" s="31"/>
      <c r="Q222" s="43"/>
      <c r="R222" s="30"/>
      <c r="S222" s="30"/>
      <c r="T222" s="42"/>
    </row>
    <row r="223" ht="16.5" customHeight="1" spans="1:20">
      <c r="A223" s="29" t="s">
        <v>172</v>
      </c>
      <c r="B223" s="30">
        <v>42849.42</v>
      </c>
      <c r="C223" s="30">
        <f>42849.42+773-900</f>
        <v>42722.42</v>
      </c>
      <c r="D223" s="30">
        <v>42697</v>
      </c>
      <c r="E223" s="31">
        <f t="shared" si="9"/>
        <v>99.9404996252553</v>
      </c>
      <c r="F223" s="30">
        <v>44987</v>
      </c>
      <c r="G223" s="27">
        <f>D223-F223</f>
        <v>-2290</v>
      </c>
      <c r="H223" s="28">
        <f t="shared" ref="H223:H258" si="17">G223/F223*100</f>
        <v>-5.09035943717074</v>
      </c>
      <c r="I223" s="30">
        <f>SUM(I224:I233)</f>
        <v>40319</v>
      </c>
      <c r="J223" s="27">
        <f>I223-B223</f>
        <v>-2530.42</v>
      </c>
      <c r="K223" s="31">
        <f>J223/B223*100</f>
        <v>-5.90537748235565</v>
      </c>
      <c r="Q223" s="43"/>
      <c r="R223" s="30">
        <f>SUM(R224:R233)</f>
        <v>40999.85</v>
      </c>
      <c r="S223" s="30">
        <f>SUM(S224:S233)</f>
        <v>288</v>
      </c>
      <c r="T223" s="42">
        <f t="shared" si="12"/>
        <v>41287.85</v>
      </c>
    </row>
    <row r="224" ht="16.5" customHeight="1" spans="1:20">
      <c r="A224" s="29" t="s">
        <v>352</v>
      </c>
      <c r="B224" s="30"/>
      <c r="C224" s="30"/>
      <c r="D224" s="30"/>
      <c r="E224" s="31"/>
      <c r="F224" s="30"/>
      <c r="G224" s="27"/>
      <c r="H224" s="28"/>
      <c r="I224" s="30">
        <v>20240</v>
      </c>
      <c r="J224" s="27"/>
      <c r="K224" s="31"/>
      <c r="Q224" s="43"/>
      <c r="R224" s="30">
        <v>18063.1</v>
      </c>
      <c r="S224" s="30"/>
      <c r="T224" s="42">
        <f t="shared" si="12"/>
        <v>18063.1</v>
      </c>
    </row>
    <row r="225" ht="16.5" customHeight="1" spans="1:20">
      <c r="A225" s="29" t="s">
        <v>353</v>
      </c>
      <c r="B225" s="30"/>
      <c r="C225" s="30"/>
      <c r="D225" s="30"/>
      <c r="E225" s="31"/>
      <c r="F225" s="30"/>
      <c r="G225" s="27"/>
      <c r="H225" s="28"/>
      <c r="I225" s="30">
        <v>19625</v>
      </c>
      <c r="J225" s="27"/>
      <c r="K225" s="31"/>
      <c r="Q225" s="43"/>
      <c r="R225" s="30">
        <v>20876.08</v>
      </c>
      <c r="S225" s="30"/>
      <c r="T225" s="42">
        <f t="shared" si="12"/>
        <v>20876.08</v>
      </c>
    </row>
    <row r="226" ht="16.5" hidden="1" customHeight="1" spans="1:20">
      <c r="A226" s="29" t="s">
        <v>354</v>
      </c>
      <c r="B226" s="30"/>
      <c r="C226" s="30"/>
      <c r="D226" s="30"/>
      <c r="E226" s="31"/>
      <c r="F226" s="30"/>
      <c r="G226" s="27"/>
      <c r="H226" s="28"/>
      <c r="I226" s="30"/>
      <c r="J226" s="27"/>
      <c r="K226" s="31"/>
      <c r="Q226" s="43"/>
      <c r="R226" s="30"/>
      <c r="S226" s="30"/>
      <c r="T226" s="42"/>
    </row>
    <row r="227" ht="16.5" hidden="1" customHeight="1" spans="1:20">
      <c r="A227" s="29" t="s">
        <v>388</v>
      </c>
      <c r="B227" s="30"/>
      <c r="C227" s="30"/>
      <c r="D227" s="30"/>
      <c r="E227" s="31"/>
      <c r="F227" s="30"/>
      <c r="G227" s="27"/>
      <c r="H227" s="28"/>
      <c r="I227" s="30"/>
      <c r="J227" s="27"/>
      <c r="K227" s="31"/>
      <c r="Q227" s="43"/>
      <c r="R227" s="30">
        <v>94</v>
      </c>
      <c r="S227" s="30"/>
      <c r="T227" s="42">
        <f t="shared" si="12"/>
        <v>94</v>
      </c>
    </row>
    <row r="228" ht="16.5" customHeight="1" spans="1:20">
      <c r="A228" s="29" t="s">
        <v>448</v>
      </c>
      <c r="B228" s="30"/>
      <c r="C228" s="30"/>
      <c r="D228" s="30"/>
      <c r="E228" s="31"/>
      <c r="F228" s="30"/>
      <c r="G228" s="27"/>
      <c r="H228" s="28"/>
      <c r="I228" s="30">
        <v>12</v>
      </c>
      <c r="J228" s="27"/>
      <c r="K228" s="31"/>
      <c r="Q228" s="43"/>
      <c r="R228" s="30">
        <v>213.96</v>
      </c>
      <c r="S228" s="30"/>
      <c r="T228" s="42">
        <f t="shared" si="12"/>
        <v>213.96</v>
      </c>
    </row>
    <row r="229" ht="16.5" hidden="1" customHeight="1" spans="1:20">
      <c r="A229" s="29" t="s">
        <v>449</v>
      </c>
      <c r="B229" s="30"/>
      <c r="C229" s="30"/>
      <c r="D229" s="30"/>
      <c r="E229" s="31"/>
      <c r="F229" s="30"/>
      <c r="G229" s="27"/>
      <c r="H229" s="28"/>
      <c r="I229" s="30"/>
      <c r="J229" s="27"/>
      <c r="K229" s="31"/>
      <c r="Q229" s="43"/>
      <c r="R229" s="30"/>
      <c r="S229" s="30"/>
      <c r="T229" s="42"/>
    </row>
    <row r="230" ht="16.5" hidden="1" customHeight="1" spans="1:20">
      <c r="A230" s="29" t="s">
        <v>450</v>
      </c>
      <c r="B230" s="30"/>
      <c r="C230" s="30"/>
      <c r="D230" s="30"/>
      <c r="E230" s="31"/>
      <c r="F230" s="30"/>
      <c r="G230" s="27"/>
      <c r="H230" s="28"/>
      <c r="I230" s="30"/>
      <c r="J230" s="27"/>
      <c r="K230" s="31"/>
      <c r="Q230" s="43"/>
      <c r="R230" s="30"/>
      <c r="S230" s="30"/>
      <c r="T230" s="42"/>
    </row>
    <row r="231" ht="16.5" customHeight="1" spans="1:20">
      <c r="A231" s="29" t="s">
        <v>451</v>
      </c>
      <c r="B231" s="30"/>
      <c r="C231" s="30"/>
      <c r="D231" s="30"/>
      <c r="E231" s="31"/>
      <c r="F231" s="30"/>
      <c r="G231" s="27"/>
      <c r="H231" s="28"/>
      <c r="I231" s="30">
        <v>14</v>
      </c>
      <c r="J231" s="27"/>
      <c r="K231" s="31"/>
      <c r="Q231" s="43"/>
      <c r="R231" s="30">
        <v>426</v>
      </c>
      <c r="S231" s="30"/>
      <c r="T231" s="42">
        <f t="shared" si="12"/>
        <v>426</v>
      </c>
    </row>
    <row r="232" ht="16.5" customHeight="1" spans="1:20">
      <c r="A232" s="29" t="s">
        <v>452</v>
      </c>
      <c r="B232" s="30"/>
      <c r="C232" s="30"/>
      <c r="D232" s="30"/>
      <c r="E232" s="31"/>
      <c r="F232" s="30"/>
      <c r="G232" s="27"/>
      <c r="H232" s="28"/>
      <c r="I232" s="30">
        <v>8</v>
      </c>
      <c r="J232" s="27"/>
      <c r="K232" s="31"/>
      <c r="Q232" s="43"/>
      <c r="R232" s="30">
        <v>886.71</v>
      </c>
      <c r="S232" s="30"/>
      <c r="T232" s="42">
        <f t="shared" si="12"/>
        <v>886.71</v>
      </c>
    </row>
    <row r="233" ht="16.5" customHeight="1" spans="1:20">
      <c r="A233" s="29" t="s">
        <v>453</v>
      </c>
      <c r="B233" s="30"/>
      <c r="C233" s="30"/>
      <c r="D233" s="30"/>
      <c r="E233" s="31"/>
      <c r="F233" s="30"/>
      <c r="G233" s="27"/>
      <c r="H233" s="28"/>
      <c r="I233" s="30">
        <v>420</v>
      </c>
      <c r="J233" s="27"/>
      <c r="K233" s="31"/>
      <c r="Q233" s="43"/>
      <c r="R233" s="30">
        <v>440</v>
      </c>
      <c r="S233" s="30">
        <v>288</v>
      </c>
      <c r="T233" s="42">
        <f t="shared" si="12"/>
        <v>728</v>
      </c>
    </row>
    <row r="234" ht="16.5" customHeight="1" spans="1:20">
      <c r="A234" s="29" t="s">
        <v>173</v>
      </c>
      <c r="B234" s="30">
        <v>40</v>
      </c>
      <c r="C234" s="30">
        <v>40</v>
      </c>
      <c r="D234" s="30">
        <v>40</v>
      </c>
      <c r="E234" s="31">
        <f t="shared" ref="E234:E258" si="18">D234/C234*100</f>
        <v>100</v>
      </c>
      <c r="F234" s="30">
        <v>40</v>
      </c>
      <c r="G234" s="27">
        <f>D234-F234</f>
        <v>0</v>
      </c>
      <c r="H234" s="28">
        <f t="shared" si="17"/>
        <v>0</v>
      </c>
      <c r="I234" s="30">
        <f>SUM(I235:I240)</f>
        <v>36</v>
      </c>
      <c r="J234" s="27">
        <f>I234-B234</f>
        <v>-4</v>
      </c>
      <c r="K234" s="31">
        <f>J234/B234*100</f>
        <v>-10</v>
      </c>
      <c r="Q234" s="43"/>
      <c r="R234" s="30">
        <f>SUM(R235:R235)</f>
        <v>40</v>
      </c>
      <c r="S234" s="30">
        <f>SUM(S235:S235)</f>
        <v>0</v>
      </c>
      <c r="T234" s="42">
        <f t="shared" si="12"/>
        <v>40</v>
      </c>
    </row>
    <row r="235" ht="16.5" hidden="1" customHeight="1" spans="1:20">
      <c r="A235" s="44" t="s">
        <v>352</v>
      </c>
      <c r="B235" s="30"/>
      <c r="C235" s="30"/>
      <c r="D235" s="30"/>
      <c r="E235" s="31"/>
      <c r="F235" s="30"/>
      <c r="G235" s="27"/>
      <c r="H235" s="28"/>
      <c r="I235" s="30"/>
      <c r="J235" s="27"/>
      <c r="K235" s="31"/>
      <c r="Q235" s="43"/>
      <c r="R235" s="30">
        <v>40</v>
      </c>
      <c r="S235" s="30"/>
      <c r="T235" s="42">
        <f t="shared" si="12"/>
        <v>40</v>
      </c>
    </row>
    <row r="236" ht="16.5" customHeight="1" spans="1:20">
      <c r="A236" s="44" t="s">
        <v>353</v>
      </c>
      <c r="B236" s="30"/>
      <c r="C236" s="30"/>
      <c r="D236" s="30"/>
      <c r="E236" s="31"/>
      <c r="F236" s="30"/>
      <c r="G236" s="27"/>
      <c r="H236" s="28"/>
      <c r="I236" s="30">
        <v>36</v>
      </c>
      <c r="J236" s="27"/>
      <c r="K236" s="31"/>
      <c r="Q236" s="43"/>
      <c r="R236" s="30"/>
      <c r="S236" s="30"/>
      <c r="T236" s="42"/>
    </row>
    <row r="237" ht="16.5" hidden="1" customHeight="1" spans="1:20">
      <c r="A237" s="44" t="s">
        <v>354</v>
      </c>
      <c r="B237" s="30"/>
      <c r="C237" s="30"/>
      <c r="D237" s="30"/>
      <c r="E237" s="31"/>
      <c r="F237" s="30"/>
      <c r="G237" s="27"/>
      <c r="H237" s="28"/>
      <c r="I237" s="30"/>
      <c r="J237" s="27"/>
      <c r="K237" s="31"/>
      <c r="Q237" s="43"/>
      <c r="R237" s="30"/>
      <c r="S237" s="30"/>
      <c r="T237" s="42"/>
    </row>
    <row r="238" ht="16.5" hidden="1" customHeight="1" spans="1:20">
      <c r="A238" s="44" t="s">
        <v>454</v>
      </c>
      <c r="B238" s="30"/>
      <c r="C238" s="30"/>
      <c r="D238" s="30"/>
      <c r="E238" s="31"/>
      <c r="F238" s="30"/>
      <c r="G238" s="27"/>
      <c r="H238" s="28"/>
      <c r="I238" s="30"/>
      <c r="J238" s="27"/>
      <c r="K238" s="31"/>
      <c r="Q238" s="43"/>
      <c r="R238" s="30"/>
      <c r="S238" s="30"/>
      <c r="T238" s="42"/>
    </row>
    <row r="239" ht="16.5" hidden="1" customHeight="1" spans="1:20">
      <c r="A239" s="44" t="s">
        <v>361</v>
      </c>
      <c r="B239" s="30"/>
      <c r="C239" s="30"/>
      <c r="D239" s="30"/>
      <c r="E239" s="31"/>
      <c r="F239" s="30"/>
      <c r="G239" s="27"/>
      <c r="H239" s="28"/>
      <c r="I239" s="30"/>
      <c r="J239" s="27"/>
      <c r="K239" s="31"/>
      <c r="Q239" s="43"/>
      <c r="R239" s="30"/>
      <c r="S239" s="30"/>
      <c r="T239" s="42"/>
    </row>
    <row r="240" ht="16.5" hidden="1" customHeight="1" spans="1:20">
      <c r="A240" s="44" t="s">
        <v>455</v>
      </c>
      <c r="B240" s="30"/>
      <c r="C240" s="30"/>
      <c r="D240" s="30"/>
      <c r="E240" s="31"/>
      <c r="F240" s="30"/>
      <c r="G240" s="27"/>
      <c r="H240" s="28"/>
      <c r="I240" s="30"/>
      <c r="J240" s="27"/>
      <c r="K240" s="31"/>
      <c r="Q240" s="43"/>
      <c r="R240" s="30"/>
      <c r="S240" s="30"/>
      <c r="T240" s="42"/>
    </row>
    <row r="241" ht="16.5" customHeight="1" spans="1:20">
      <c r="A241" s="29" t="s">
        <v>174</v>
      </c>
      <c r="B241" s="30">
        <v>2470.73</v>
      </c>
      <c r="C241" s="30">
        <v>2571</v>
      </c>
      <c r="D241" s="30">
        <v>2543</v>
      </c>
      <c r="E241" s="31">
        <f t="shared" si="18"/>
        <v>98.9109295993777</v>
      </c>
      <c r="F241" s="30">
        <v>2450</v>
      </c>
      <c r="G241" s="27">
        <f>D241-F241</f>
        <v>93</v>
      </c>
      <c r="H241" s="28">
        <f t="shared" si="17"/>
        <v>3.79591836734694</v>
      </c>
      <c r="I241" s="30">
        <f>SUM(I242:I248)</f>
        <v>2126</v>
      </c>
      <c r="J241" s="27">
        <f>I241-B241</f>
        <v>-344.73</v>
      </c>
      <c r="K241" s="31">
        <f>J241/B241*100</f>
        <v>-13.9525565318752</v>
      </c>
      <c r="Q241" s="43"/>
      <c r="R241" s="30">
        <f>SUM(R242:R248)</f>
        <v>2189.32</v>
      </c>
      <c r="S241" s="30">
        <f>SUM(S242:S248)</f>
        <v>6</v>
      </c>
      <c r="T241" s="42">
        <f t="shared" si="12"/>
        <v>2195.32</v>
      </c>
    </row>
    <row r="242" ht="16.5" customHeight="1" spans="1:20">
      <c r="A242" s="29" t="s">
        <v>352</v>
      </c>
      <c r="B242" s="30"/>
      <c r="C242" s="30"/>
      <c r="D242" s="30"/>
      <c r="E242" s="31"/>
      <c r="F242" s="30"/>
      <c r="G242" s="27"/>
      <c r="H242" s="28"/>
      <c r="I242" s="30">
        <v>1537</v>
      </c>
      <c r="J242" s="27"/>
      <c r="K242" s="31"/>
      <c r="Q242" s="43"/>
      <c r="R242" s="30">
        <v>1408.32</v>
      </c>
      <c r="S242" s="30">
        <v>6</v>
      </c>
      <c r="T242" s="42">
        <f t="shared" si="12"/>
        <v>1414.32</v>
      </c>
    </row>
    <row r="243" ht="16.5" customHeight="1" spans="1:20">
      <c r="A243" s="29" t="s">
        <v>353</v>
      </c>
      <c r="B243" s="30"/>
      <c r="C243" s="30"/>
      <c r="D243" s="30"/>
      <c r="E243" s="31"/>
      <c r="F243" s="30"/>
      <c r="G243" s="27"/>
      <c r="H243" s="28"/>
      <c r="I243" s="30">
        <v>589</v>
      </c>
      <c r="J243" s="27"/>
      <c r="K243" s="31"/>
      <c r="Q243" s="43"/>
      <c r="R243" s="30">
        <v>581</v>
      </c>
      <c r="S243" s="30"/>
      <c r="T243" s="42">
        <f t="shared" si="12"/>
        <v>581</v>
      </c>
    </row>
    <row r="244" ht="16.5" hidden="1" customHeight="1" spans="1:20">
      <c r="A244" s="29" t="s">
        <v>354</v>
      </c>
      <c r="B244" s="30"/>
      <c r="C244" s="30"/>
      <c r="D244" s="30"/>
      <c r="E244" s="31"/>
      <c r="F244" s="30"/>
      <c r="G244" s="27"/>
      <c r="H244" s="28"/>
      <c r="I244" s="30"/>
      <c r="J244" s="27"/>
      <c r="K244" s="31"/>
      <c r="Q244" s="43"/>
      <c r="R244" s="30"/>
      <c r="S244" s="30"/>
      <c r="T244" s="42"/>
    </row>
    <row r="245" ht="16.5" hidden="1" customHeight="1" spans="1:20">
      <c r="A245" s="29" t="s">
        <v>456</v>
      </c>
      <c r="B245" s="30"/>
      <c r="C245" s="30"/>
      <c r="D245" s="30"/>
      <c r="E245" s="31"/>
      <c r="F245" s="30"/>
      <c r="G245" s="27"/>
      <c r="H245" s="28"/>
      <c r="I245" s="30"/>
      <c r="J245" s="27"/>
      <c r="K245" s="31"/>
      <c r="Q245" s="43"/>
      <c r="R245" s="30"/>
      <c r="S245" s="30"/>
      <c r="T245" s="42"/>
    </row>
    <row r="246" ht="16.5" hidden="1" customHeight="1" spans="1:20">
      <c r="A246" s="29" t="s">
        <v>457</v>
      </c>
      <c r="B246" s="30"/>
      <c r="C246" s="30"/>
      <c r="D246" s="30"/>
      <c r="E246" s="31"/>
      <c r="F246" s="30"/>
      <c r="G246" s="27"/>
      <c r="H246" s="28"/>
      <c r="I246" s="30"/>
      <c r="J246" s="27"/>
      <c r="K246" s="31"/>
      <c r="Q246" s="43"/>
      <c r="R246" s="30"/>
      <c r="S246" s="30"/>
      <c r="T246" s="42"/>
    </row>
    <row r="247" ht="16.5" hidden="1" customHeight="1" spans="1:20">
      <c r="A247" s="29" t="s">
        <v>361</v>
      </c>
      <c r="B247" s="30"/>
      <c r="C247" s="30"/>
      <c r="D247" s="30"/>
      <c r="E247" s="31"/>
      <c r="F247" s="30"/>
      <c r="G247" s="27"/>
      <c r="H247" s="28"/>
      <c r="I247" s="30"/>
      <c r="J247" s="27"/>
      <c r="K247" s="31"/>
      <c r="Q247" s="43"/>
      <c r="R247" s="30"/>
      <c r="S247" s="30"/>
      <c r="T247" s="42"/>
    </row>
    <row r="248" ht="16.5" hidden="1" customHeight="1" spans="1:20">
      <c r="A248" s="29" t="s">
        <v>458</v>
      </c>
      <c r="B248" s="30"/>
      <c r="C248" s="30"/>
      <c r="D248" s="30"/>
      <c r="E248" s="31"/>
      <c r="F248" s="30"/>
      <c r="G248" s="27"/>
      <c r="H248" s="28"/>
      <c r="I248" s="30"/>
      <c r="J248" s="27"/>
      <c r="K248" s="31"/>
      <c r="Q248" s="43"/>
      <c r="R248" s="30">
        <v>200</v>
      </c>
      <c r="S248" s="30"/>
      <c r="T248" s="42">
        <f t="shared" si="12"/>
        <v>200</v>
      </c>
    </row>
    <row r="249" ht="16.5" customHeight="1" spans="1:20">
      <c r="A249" s="29" t="s">
        <v>175</v>
      </c>
      <c r="B249" s="30">
        <v>4216.48</v>
      </c>
      <c r="C249" s="30">
        <f>4216.48-400</f>
        <v>3816.48</v>
      </c>
      <c r="D249" s="30">
        <v>3769</v>
      </c>
      <c r="E249" s="31">
        <f t="shared" si="18"/>
        <v>98.7559216869995</v>
      </c>
      <c r="F249" s="30">
        <v>5002</v>
      </c>
      <c r="G249" s="27">
        <f>D249-F249</f>
        <v>-1233</v>
      </c>
      <c r="H249" s="28">
        <f t="shared" si="17"/>
        <v>-24.6501399440224</v>
      </c>
      <c r="I249" s="30">
        <f>SUM(I250:I257)</f>
        <v>3900</v>
      </c>
      <c r="J249" s="27">
        <f>I249-B249</f>
        <v>-316.48</v>
      </c>
      <c r="K249" s="31">
        <f>J249/B249*100</f>
        <v>-7.50578681744013</v>
      </c>
      <c r="Q249" s="43"/>
      <c r="R249" s="30">
        <f>SUM(R250:R257)</f>
        <v>3895.28</v>
      </c>
      <c r="S249" s="30">
        <f>SUM(S250:S257)</f>
        <v>24</v>
      </c>
      <c r="T249" s="42">
        <f t="shared" si="12"/>
        <v>3919.28</v>
      </c>
    </row>
    <row r="250" ht="16.5" customHeight="1" spans="1:20">
      <c r="A250" s="29" t="s">
        <v>352</v>
      </c>
      <c r="B250" s="30"/>
      <c r="C250" s="30"/>
      <c r="D250" s="30"/>
      <c r="E250" s="31"/>
      <c r="F250" s="30"/>
      <c r="G250" s="27"/>
      <c r="H250" s="28"/>
      <c r="I250" s="30">
        <v>2244</v>
      </c>
      <c r="J250" s="27"/>
      <c r="K250" s="31"/>
      <c r="Q250" s="43"/>
      <c r="R250" s="30">
        <v>2181.28</v>
      </c>
      <c r="S250" s="30">
        <v>24</v>
      </c>
      <c r="T250" s="42">
        <f t="shared" ref="T250:T310" si="19">R250+S250</f>
        <v>2205.28</v>
      </c>
    </row>
    <row r="251" ht="16.5" customHeight="1" spans="1:20">
      <c r="A251" s="29" t="s">
        <v>353</v>
      </c>
      <c r="B251" s="30"/>
      <c r="C251" s="30"/>
      <c r="D251" s="30"/>
      <c r="E251" s="31"/>
      <c r="F251" s="30"/>
      <c r="G251" s="27"/>
      <c r="H251" s="28"/>
      <c r="I251" s="30">
        <v>1462</v>
      </c>
      <c r="J251" s="27"/>
      <c r="K251" s="31"/>
      <c r="Q251" s="43"/>
      <c r="R251" s="30"/>
      <c r="S251" s="30"/>
      <c r="T251" s="42"/>
    </row>
    <row r="252" ht="16.5" hidden="1" customHeight="1" spans="1:20">
      <c r="A252" s="29" t="s">
        <v>354</v>
      </c>
      <c r="B252" s="30"/>
      <c r="C252" s="30"/>
      <c r="D252" s="30"/>
      <c r="E252" s="31"/>
      <c r="F252" s="30"/>
      <c r="G252" s="27"/>
      <c r="H252" s="28"/>
      <c r="I252" s="30"/>
      <c r="J252" s="27"/>
      <c r="K252" s="31"/>
      <c r="Q252" s="43"/>
      <c r="R252" s="30"/>
      <c r="S252" s="30"/>
      <c r="T252" s="42"/>
    </row>
    <row r="253" ht="16.5" hidden="1" customHeight="1" spans="1:20">
      <c r="A253" s="29" t="s">
        <v>459</v>
      </c>
      <c r="B253" s="30"/>
      <c r="C253" s="30"/>
      <c r="D253" s="30"/>
      <c r="E253" s="31"/>
      <c r="F253" s="30"/>
      <c r="G253" s="27"/>
      <c r="H253" s="28"/>
      <c r="I253" s="30"/>
      <c r="J253" s="27"/>
      <c r="K253" s="31"/>
      <c r="Q253" s="43"/>
      <c r="R253" s="30"/>
      <c r="S253" s="30"/>
      <c r="T253" s="42"/>
    </row>
    <row r="254" ht="16.5" hidden="1" customHeight="1" spans="1:20">
      <c r="A254" s="29" t="s">
        <v>460</v>
      </c>
      <c r="B254" s="30"/>
      <c r="C254" s="30"/>
      <c r="D254" s="30"/>
      <c r="E254" s="31"/>
      <c r="F254" s="30"/>
      <c r="G254" s="27"/>
      <c r="H254" s="28"/>
      <c r="I254" s="30"/>
      <c r="J254" s="27"/>
      <c r="K254" s="31"/>
      <c r="Q254" s="43"/>
      <c r="R254" s="30"/>
      <c r="S254" s="30"/>
      <c r="T254" s="42"/>
    </row>
    <row r="255" ht="16.5" customHeight="1" spans="1:20">
      <c r="A255" s="29" t="s">
        <v>461</v>
      </c>
      <c r="B255" s="30"/>
      <c r="C255" s="30"/>
      <c r="D255" s="30"/>
      <c r="E255" s="31"/>
      <c r="F255" s="30"/>
      <c r="G255" s="27"/>
      <c r="H255" s="28"/>
      <c r="I255" s="30">
        <v>170</v>
      </c>
      <c r="J255" s="27"/>
      <c r="K255" s="31"/>
      <c r="Q255" s="43"/>
      <c r="R255" s="30"/>
      <c r="S255" s="30"/>
      <c r="T255" s="42"/>
    </row>
    <row r="256" ht="16.5" hidden="1" customHeight="1" spans="1:20">
      <c r="A256" s="29" t="s">
        <v>361</v>
      </c>
      <c r="B256" s="30"/>
      <c r="C256" s="30"/>
      <c r="D256" s="30"/>
      <c r="E256" s="31"/>
      <c r="F256" s="30"/>
      <c r="G256" s="27"/>
      <c r="H256" s="28"/>
      <c r="I256" s="30"/>
      <c r="J256" s="27"/>
      <c r="K256" s="31"/>
      <c r="Q256" s="43"/>
      <c r="R256" s="30"/>
      <c r="S256" s="30"/>
      <c r="T256" s="42"/>
    </row>
    <row r="257" ht="16.5" customHeight="1" spans="1:20">
      <c r="A257" s="29" t="s">
        <v>462</v>
      </c>
      <c r="B257" s="30"/>
      <c r="C257" s="30"/>
      <c r="D257" s="30"/>
      <c r="E257" s="31"/>
      <c r="F257" s="30"/>
      <c r="G257" s="27"/>
      <c r="H257" s="28"/>
      <c r="I257" s="30">
        <v>24</v>
      </c>
      <c r="J257" s="27"/>
      <c r="K257" s="31"/>
      <c r="Q257" s="43"/>
      <c r="R257" s="30">
        <v>1714</v>
      </c>
      <c r="S257" s="30"/>
      <c r="T257" s="42">
        <f t="shared" si="19"/>
        <v>1714</v>
      </c>
    </row>
    <row r="258" ht="16.5" customHeight="1" spans="1:20">
      <c r="A258" s="29" t="s">
        <v>176</v>
      </c>
      <c r="B258" s="30">
        <v>1415.13</v>
      </c>
      <c r="C258" s="30">
        <f>2015-500</f>
        <v>1515</v>
      </c>
      <c r="D258" s="30">
        <v>1470</v>
      </c>
      <c r="E258" s="31">
        <f t="shared" si="18"/>
        <v>97.029702970297</v>
      </c>
      <c r="F258" s="30">
        <v>1465</v>
      </c>
      <c r="G258" s="27">
        <f>D258-F258</f>
        <v>5</v>
      </c>
      <c r="H258" s="28">
        <f t="shared" si="17"/>
        <v>0.341296928327645</v>
      </c>
      <c r="I258" s="30">
        <f>SUM(I259:I271)</f>
        <v>1230</v>
      </c>
      <c r="J258" s="27">
        <f>I258-B258</f>
        <v>-185.13</v>
      </c>
      <c r="K258" s="31">
        <f>J258/B258*100</f>
        <v>-13.0821903288037</v>
      </c>
      <c r="Q258" s="43"/>
      <c r="R258" s="30">
        <f>SUM(R259:R270)</f>
        <v>884.23</v>
      </c>
      <c r="S258" s="30">
        <f>SUM(S259:S270)</f>
        <v>135</v>
      </c>
      <c r="T258" s="42">
        <f t="shared" si="19"/>
        <v>1019.23</v>
      </c>
    </row>
    <row r="259" ht="16.5" customHeight="1" spans="1:20">
      <c r="A259" s="29" t="s">
        <v>352</v>
      </c>
      <c r="B259" s="30"/>
      <c r="C259" s="30"/>
      <c r="D259" s="30"/>
      <c r="E259" s="31"/>
      <c r="F259" s="30"/>
      <c r="G259" s="27"/>
      <c r="H259" s="28"/>
      <c r="I259" s="30">
        <v>631</v>
      </c>
      <c r="J259" s="27"/>
      <c r="K259" s="31"/>
      <c r="Q259" s="43"/>
      <c r="R259" s="30">
        <v>530.2</v>
      </c>
      <c r="S259" s="30">
        <v>15</v>
      </c>
      <c r="T259" s="42">
        <f t="shared" si="19"/>
        <v>545.2</v>
      </c>
    </row>
    <row r="260" ht="16.5" customHeight="1" spans="1:20">
      <c r="A260" s="29" t="s">
        <v>353</v>
      </c>
      <c r="B260" s="30"/>
      <c r="C260" s="30"/>
      <c r="D260" s="30"/>
      <c r="E260" s="31"/>
      <c r="F260" s="30"/>
      <c r="G260" s="27"/>
      <c r="H260" s="28"/>
      <c r="I260" s="30">
        <v>138</v>
      </c>
      <c r="J260" s="27"/>
      <c r="K260" s="31"/>
      <c r="Q260" s="43"/>
      <c r="R260" s="30">
        <v>139</v>
      </c>
      <c r="S260" s="30"/>
      <c r="T260" s="42">
        <f t="shared" si="19"/>
        <v>139</v>
      </c>
    </row>
    <row r="261" ht="16.5" hidden="1" customHeight="1" spans="1:20">
      <c r="A261" s="29" t="s">
        <v>354</v>
      </c>
      <c r="B261" s="30"/>
      <c r="C261" s="30"/>
      <c r="D261" s="30"/>
      <c r="E261" s="31"/>
      <c r="F261" s="30"/>
      <c r="G261" s="27"/>
      <c r="H261" s="28"/>
      <c r="I261" s="30"/>
      <c r="J261" s="27"/>
      <c r="K261" s="31"/>
      <c r="Q261" s="43"/>
      <c r="R261" s="30"/>
      <c r="S261" s="30"/>
      <c r="T261" s="42"/>
    </row>
    <row r="262" ht="16.5" hidden="1" customHeight="1" spans="1:20">
      <c r="A262" s="29" t="s">
        <v>463</v>
      </c>
      <c r="B262" s="30"/>
      <c r="C262" s="30"/>
      <c r="D262" s="30"/>
      <c r="E262" s="31"/>
      <c r="F262" s="30"/>
      <c r="G262" s="27"/>
      <c r="H262" s="28"/>
      <c r="I262" s="30"/>
      <c r="J262" s="27"/>
      <c r="K262" s="31"/>
      <c r="Q262" s="43"/>
      <c r="R262" s="30"/>
      <c r="S262" s="30"/>
      <c r="T262" s="42"/>
    </row>
    <row r="263" ht="16.5" customHeight="1" spans="1:20">
      <c r="A263" s="29" t="s">
        <v>464</v>
      </c>
      <c r="B263" s="30"/>
      <c r="C263" s="30"/>
      <c r="D263" s="30"/>
      <c r="E263" s="31"/>
      <c r="F263" s="30"/>
      <c r="G263" s="27"/>
      <c r="H263" s="28"/>
      <c r="I263" s="30">
        <v>28</v>
      </c>
      <c r="J263" s="27"/>
      <c r="K263" s="31"/>
      <c r="Q263" s="43"/>
      <c r="R263" s="30">
        <v>30</v>
      </c>
      <c r="S263" s="30"/>
      <c r="T263" s="42">
        <f t="shared" si="19"/>
        <v>30</v>
      </c>
    </row>
    <row r="264" ht="16.5" hidden="1" customHeight="1" spans="1:20">
      <c r="A264" s="29" t="s">
        <v>465</v>
      </c>
      <c r="B264" s="30"/>
      <c r="C264" s="30"/>
      <c r="D264" s="30"/>
      <c r="E264" s="31"/>
      <c r="F264" s="30"/>
      <c r="G264" s="27"/>
      <c r="H264" s="28"/>
      <c r="I264" s="30"/>
      <c r="J264" s="27"/>
      <c r="K264" s="31"/>
      <c r="Q264" s="43"/>
      <c r="R264" s="30">
        <v>35</v>
      </c>
      <c r="S264" s="30"/>
      <c r="T264" s="42">
        <f t="shared" si="19"/>
        <v>35</v>
      </c>
    </row>
    <row r="265" ht="16.5" customHeight="1" spans="1:20">
      <c r="A265" s="29" t="s">
        <v>466</v>
      </c>
      <c r="B265" s="30"/>
      <c r="C265" s="30"/>
      <c r="D265" s="30"/>
      <c r="E265" s="31"/>
      <c r="F265" s="30"/>
      <c r="G265" s="27"/>
      <c r="H265" s="28"/>
      <c r="I265" s="30">
        <v>355</v>
      </c>
      <c r="J265" s="27"/>
      <c r="K265" s="31"/>
      <c r="Q265" s="43"/>
      <c r="R265" s="30">
        <v>78</v>
      </c>
      <c r="S265" s="30"/>
      <c r="T265" s="42">
        <f t="shared" si="19"/>
        <v>78</v>
      </c>
    </row>
    <row r="266" ht="16.5" hidden="1" customHeight="1" spans="1:20">
      <c r="A266" s="29" t="s">
        <v>467</v>
      </c>
      <c r="B266" s="30"/>
      <c r="C266" s="30"/>
      <c r="D266" s="30"/>
      <c r="E266" s="31"/>
      <c r="F266" s="30"/>
      <c r="G266" s="27"/>
      <c r="H266" s="28"/>
      <c r="I266" s="30"/>
      <c r="J266" s="27"/>
      <c r="K266" s="31"/>
      <c r="Q266" s="43"/>
      <c r="R266" s="30"/>
      <c r="S266" s="30"/>
      <c r="T266" s="42"/>
    </row>
    <row r="267" ht="16.5" customHeight="1" spans="1:20">
      <c r="A267" s="29" t="s">
        <v>468</v>
      </c>
      <c r="B267" s="30"/>
      <c r="C267" s="30"/>
      <c r="D267" s="30"/>
      <c r="E267" s="31"/>
      <c r="F267" s="30"/>
      <c r="G267" s="27"/>
      <c r="H267" s="28"/>
      <c r="I267" s="30">
        <v>8</v>
      </c>
      <c r="J267" s="27"/>
      <c r="K267" s="31"/>
      <c r="Q267" s="43"/>
      <c r="R267" s="30">
        <v>8</v>
      </c>
      <c r="S267" s="30"/>
      <c r="T267" s="42">
        <f t="shared" si="19"/>
        <v>8</v>
      </c>
    </row>
    <row r="268" ht="16.5" customHeight="1" spans="1:20">
      <c r="A268" s="59" t="s">
        <v>469</v>
      </c>
      <c r="B268" s="30"/>
      <c r="C268" s="30"/>
      <c r="D268" s="30"/>
      <c r="E268" s="31"/>
      <c r="F268" s="30"/>
      <c r="G268" s="27"/>
      <c r="H268" s="28"/>
      <c r="I268" s="30">
        <v>47</v>
      </c>
      <c r="J268" s="27"/>
      <c r="K268" s="31"/>
      <c r="Q268" s="43"/>
      <c r="R268" s="30">
        <v>38.5</v>
      </c>
      <c r="S268" s="30">
        <v>120</v>
      </c>
      <c r="T268" s="42">
        <f t="shared" si="19"/>
        <v>158.5</v>
      </c>
    </row>
    <row r="269" ht="16.5" hidden="1" customHeight="1" spans="1:20">
      <c r="A269" s="45" t="s">
        <v>388</v>
      </c>
      <c r="B269" s="30"/>
      <c r="C269" s="30"/>
      <c r="D269" s="30"/>
      <c r="E269" s="31"/>
      <c r="F269" s="30"/>
      <c r="G269" s="27"/>
      <c r="H269" s="28"/>
      <c r="I269" s="30"/>
      <c r="J269" s="27"/>
      <c r="K269" s="31"/>
      <c r="Q269" s="43"/>
      <c r="R269" s="30"/>
      <c r="S269" s="30"/>
      <c r="T269" s="42"/>
    </row>
    <row r="270" ht="16.5" customHeight="1" spans="1:20">
      <c r="A270" s="29" t="s">
        <v>361</v>
      </c>
      <c r="B270" s="30"/>
      <c r="C270" s="30"/>
      <c r="D270" s="30"/>
      <c r="E270" s="31"/>
      <c r="F270" s="30"/>
      <c r="G270" s="27"/>
      <c r="H270" s="28"/>
      <c r="I270" s="30">
        <v>23</v>
      </c>
      <c r="J270" s="27"/>
      <c r="K270" s="31"/>
      <c r="Q270" s="43"/>
      <c r="R270" s="30">
        <v>25.53</v>
      </c>
      <c r="S270" s="30"/>
      <c r="T270" s="42">
        <f t="shared" si="19"/>
        <v>25.53</v>
      </c>
    </row>
    <row r="271" ht="16.5" hidden="1" customHeight="1" spans="1:20">
      <c r="A271" s="29" t="s">
        <v>470</v>
      </c>
      <c r="B271" s="30"/>
      <c r="C271" s="30"/>
      <c r="D271" s="30"/>
      <c r="E271" s="31"/>
      <c r="F271" s="30"/>
      <c r="G271" s="27"/>
      <c r="H271" s="28"/>
      <c r="I271" s="30"/>
      <c r="J271" s="27"/>
      <c r="K271" s="31"/>
      <c r="Q271" s="43"/>
      <c r="R271" s="30"/>
      <c r="S271" s="30"/>
      <c r="T271" s="42"/>
    </row>
    <row r="272" ht="16.5" customHeight="1" spans="1:16384">
      <c r="A272" s="45" t="s">
        <v>177</v>
      </c>
      <c r="B272" s="46"/>
      <c r="C272" s="46"/>
      <c r="D272" s="46"/>
      <c r="E272" s="47"/>
      <c r="F272" s="46"/>
      <c r="G272" s="48">
        <f>D272-F272</f>
        <v>0</v>
      </c>
      <c r="H272" s="49"/>
      <c r="I272" s="46"/>
      <c r="J272" s="48">
        <f>I272-B272</f>
        <v>0</v>
      </c>
      <c r="K272" s="47"/>
      <c r="L272" s="50"/>
      <c r="Q272" s="43"/>
      <c r="R272" s="30"/>
      <c r="S272" s="30"/>
      <c r="T272" s="42">
        <f t="shared" si="19"/>
        <v>0</v>
      </c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  <c r="HB272" s="50"/>
      <c r="HC272" s="50"/>
      <c r="HD272" s="50"/>
      <c r="HE272" s="50"/>
      <c r="HF272" s="50"/>
      <c r="HG272" s="50"/>
      <c r="HH272" s="50"/>
      <c r="HI272" s="50"/>
      <c r="HJ272" s="50"/>
      <c r="HK272" s="50"/>
      <c r="HL272" s="50"/>
      <c r="HM272" s="50"/>
      <c r="HN272" s="50"/>
      <c r="HO272" s="50"/>
      <c r="HP272" s="50"/>
      <c r="HQ272" s="50"/>
      <c r="HR272" s="50"/>
      <c r="HS272" s="50"/>
      <c r="HT272" s="50"/>
      <c r="HU272" s="50"/>
      <c r="HV272" s="50"/>
      <c r="HW272" s="50"/>
      <c r="HX272" s="50"/>
      <c r="HY272" s="50"/>
      <c r="HZ272" s="50"/>
      <c r="IA272" s="50"/>
      <c r="IB272" s="50"/>
      <c r="IC272" s="50"/>
      <c r="ID272" s="50"/>
      <c r="IE272" s="50"/>
      <c r="IF272" s="50"/>
      <c r="IG272" s="50"/>
      <c r="IH272" s="50"/>
      <c r="II272" s="50"/>
      <c r="IJ272" s="50"/>
      <c r="IK272" s="50"/>
      <c r="IL272" s="50"/>
      <c r="IM272" s="50"/>
      <c r="IN272" s="50"/>
      <c r="IO272" s="50"/>
      <c r="IP272" s="50"/>
      <c r="IQ272" s="50"/>
      <c r="IR272" s="50"/>
      <c r="IS272" s="50"/>
      <c r="IT272" s="50"/>
      <c r="IU272" s="50"/>
      <c r="IV272" s="50"/>
      <c r="IX272" s="50"/>
      <c r="IZ272" s="50"/>
      <c r="JA272" s="50"/>
      <c r="JB272" s="50"/>
      <c r="JC272" s="50"/>
      <c r="JD272" s="50"/>
      <c r="JE272" s="50"/>
      <c r="JF272" s="50"/>
      <c r="JG272" s="50"/>
      <c r="JL272" s="50"/>
      <c r="JM272" s="50"/>
      <c r="JN272" s="50"/>
      <c r="JO272" s="50"/>
      <c r="JP272" s="50"/>
      <c r="JQ272" s="50"/>
      <c r="JR272" s="50"/>
      <c r="JS272" s="50"/>
      <c r="JT272" s="50"/>
      <c r="JU272" s="50"/>
      <c r="JV272" s="50"/>
      <c r="JW272" s="50"/>
      <c r="JX272" s="50"/>
      <c r="JY272" s="50"/>
      <c r="JZ272" s="50"/>
      <c r="KA272" s="50"/>
      <c r="KB272" s="50"/>
      <c r="KC272" s="50"/>
      <c r="KD272" s="50"/>
      <c r="KE272" s="50"/>
      <c r="KF272" s="50"/>
      <c r="KG272" s="50"/>
      <c r="KH272" s="50"/>
      <c r="KI272" s="50"/>
      <c r="KJ272" s="50"/>
      <c r="KK272" s="50"/>
      <c r="KL272" s="50"/>
      <c r="KM272" s="50"/>
      <c r="KN272" s="50"/>
      <c r="KO272" s="50"/>
      <c r="KP272" s="50"/>
      <c r="KQ272" s="50"/>
      <c r="KR272" s="50"/>
      <c r="KS272" s="50"/>
      <c r="KT272" s="50"/>
      <c r="KU272" s="50"/>
      <c r="KV272" s="50"/>
      <c r="KW272" s="50"/>
      <c r="KX272" s="50"/>
      <c r="KY272" s="50"/>
      <c r="KZ272" s="50"/>
      <c r="LA272" s="50"/>
      <c r="LB272" s="50"/>
      <c r="LC272" s="50"/>
      <c r="LD272" s="50"/>
      <c r="LE272" s="50"/>
      <c r="LF272" s="50"/>
      <c r="LG272" s="50"/>
      <c r="LH272" s="50"/>
      <c r="LI272" s="50"/>
      <c r="LJ272" s="50"/>
      <c r="LK272" s="50"/>
      <c r="LL272" s="50"/>
      <c r="LM272" s="50"/>
      <c r="LN272" s="50"/>
      <c r="LO272" s="50"/>
      <c r="LP272" s="50"/>
      <c r="LQ272" s="50"/>
      <c r="LR272" s="50"/>
      <c r="LS272" s="50"/>
      <c r="LT272" s="50"/>
      <c r="LU272" s="50"/>
      <c r="LV272" s="50"/>
      <c r="LW272" s="50"/>
      <c r="LX272" s="50"/>
      <c r="LY272" s="50"/>
      <c r="LZ272" s="50"/>
      <c r="MA272" s="50"/>
      <c r="MB272" s="50"/>
      <c r="MC272" s="50"/>
      <c r="MD272" s="50"/>
      <c r="ME272" s="50"/>
      <c r="MF272" s="50"/>
      <c r="MG272" s="50"/>
      <c r="MH272" s="50"/>
      <c r="MI272" s="50"/>
      <c r="MJ272" s="50"/>
      <c r="MK272" s="50"/>
      <c r="ML272" s="50"/>
      <c r="MM272" s="50"/>
      <c r="MN272" s="50"/>
      <c r="MO272" s="50"/>
      <c r="MP272" s="50"/>
      <c r="MQ272" s="50"/>
      <c r="MR272" s="50"/>
      <c r="MS272" s="50"/>
      <c r="MT272" s="50"/>
      <c r="MU272" s="50"/>
      <c r="MV272" s="50"/>
      <c r="MW272" s="50"/>
      <c r="MX272" s="50"/>
      <c r="MY272" s="50"/>
      <c r="MZ272" s="50"/>
      <c r="NA272" s="50"/>
      <c r="NB272" s="50"/>
      <c r="NC272" s="50"/>
      <c r="ND272" s="50"/>
      <c r="NE272" s="50"/>
      <c r="NF272" s="50"/>
      <c r="NG272" s="50"/>
      <c r="NH272" s="50"/>
      <c r="NI272" s="50"/>
      <c r="NJ272" s="50"/>
      <c r="NK272" s="50"/>
      <c r="NL272" s="50"/>
      <c r="NM272" s="50"/>
      <c r="NN272" s="50"/>
      <c r="NO272" s="50"/>
      <c r="NP272" s="50"/>
      <c r="NQ272" s="50"/>
      <c r="NR272" s="50"/>
      <c r="NS272" s="50"/>
      <c r="NT272" s="50"/>
      <c r="NU272" s="50"/>
      <c r="NV272" s="50"/>
      <c r="NW272" s="50"/>
      <c r="NX272" s="50"/>
      <c r="NY272" s="50"/>
      <c r="NZ272" s="50"/>
      <c r="OA272" s="50"/>
      <c r="OB272" s="50"/>
      <c r="OC272" s="50"/>
      <c r="OD272" s="50"/>
      <c r="OE272" s="50"/>
      <c r="OF272" s="50"/>
      <c r="OG272" s="50"/>
      <c r="OH272" s="50"/>
      <c r="OI272" s="50"/>
      <c r="OJ272" s="50"/>
      <c r="OK272" s="50"/>
      <c r="OL272" s="50"/>
      <c r="OM272" s="50"/>
      <c r="ON272" s="50"/>
      <c r="OO272" s="50"/>
      <c r="OP272" s="50"/>
      <c r="OQ272" s="50"/>
      <c r="OR272" s="50"/>
      <c r="OS272" s="50"/>
      <c r="OT272" s="50"/>
      <c r="OU272" s="50"/>
      <c r="OV272" s="50"/>
      <c r="OW272" s="50"/>
      <c r="OX272" s="50"/>
      <c r="OY272" s="50"/>
      <c r="OZ272" s="50"/>
      <c r="PA272" s="50"/>
      <c r="PB272" s="50"/>
      <c r="PC272" s="50"/>
      <c r="PD272" s="50"/>
      <c r="PE272" s="50"/>
      <c r="PF272" s="50"/>
      <c r="PG272" s="50"/>
      <c r="PH272" s="50"/>
      <c r="PI272" s="50"/>
      <c r="PJ272" s="50"/>
      <c r="PK272" s="50"/>
      <c r="PL272" s="50"/>
      <c r="PM272" s="50"/>
      <c r="PN272" s="50"/>
      <c r="PO272" s="50"/>
      <c r="PP272" s="50"/>
      <c r="PQ272" s="50"/>
      <c r="PR272" s="50"/>
      <c r="PS272" s="50"/>
      <c r="PT272" s="50"/>
      <c r="PU272" s="50"/>
      <c r="PV272" s="50"/>
      <c r="PW272" s="50"/>
      <c r="PX272" s="50"/>
      <c r="PY272" s="50"/>
      <c r="PZ272" s="50"/>
      <c r="QA272" s="50"/>
      <c r="QB272" s="50"/>
      <c r="QC272" s="50"/>
      <c r="QD272" s="50"/>
      <c r="QE272" s="50"/>
      <c r="QF272" s="50"/>
      <c r="QG272" s="50"/>
      <c r="QH272" s="50"/>
      <c r="QI272" s="50"/>
      <c r="QJ272" s="50"/>
      <c r="QK272" s="50"/>
      <c r="QL272" s="50"/>
      <c r="QM272" s="50"/>
      <c r="QN272" s="50"/>
      <c r="QO272" s="50"/>
      <c r="QP272" s="50"/>
      <c r="QQ272" s="50"/>
      <c r="QR272" s="50"/>
      <c r="QS272" s="50"/>
      <c r="QT272" s="50"/>
      <c r="QU272" s="50"/>
      <c r="QV272" s="50"/>
      <c r="QW272" s="50"/>
      <c r="QX272" s="50"/>
      <c r="QY272" s="50"/>
      <c r="QZ272" s="50"/>
      <c r="RA272" s="50"/>
      <c r="RB272" s="50"/>
      <c r="RC272" s="50"/>
      <c r="RD272" s="50"/>
      <c r="RE272" s="50"/>
      <c r="RF272" s="50"/>
      <c r="RG272" s="50"/>
      <c r="RH272" s="50"/>
      <c r="RI272" s="50"/>
      <c r="RJ272" s="50"/>
      <c r="RK272" s="50"/>
      <c r="RL272" s="50"/>
      <c r="RM272" s="50"/>
      <c r="RN272" s="50"/>
      <c r="RO272" s="50"/>
      <c r="RP272" s="50"/>
      <c r="RQ272" s="50"/>
      <c r="RR272" s="50"/>
      <c r="RS272" s="50"/>
      <c r="RT272" s="50"/>
      <c r="RU272" s="50"/>
      <c r="RV272" s="50"/>
      <c r="RW272" s="50"/>
      <c r="RX272" s="50"/>
      <c r="RY272" s="50"/>
      <c r="RZ272" s="50"/>
      <c r="SA272" s="50"/>
      <c r="SB272" s="50"/>
      <c r="SC272" s="50"/>
      <c r="SD272" s="50"/>
      <c r="SE272" s="50"/>
      <c r="SF272" s="50"/>
      <c r="SG272" s="50"/>
      <c r="SH272" s="50"/>
      <c r="SI272" s="50"/>
      <c r="SJ272" s="50"/>
      <c r="SK272" s="50"/>
      <c r="SL272" s="50"/>
      <c r="SM272" s="50"/>
      <c r="SN272" s="50"/>
      <c r="SO272" s="50"/>
      <c r="SP272" s="50"/>
      <c r="SQ272" s="50"/>
      <c r="SR272" s="50"/>
      <c r="ST272" s="50"/>
      <c r="SV272" s="50"/>
      <c r="SW272" s="50"/>
      <c r="SX272" s="50"/>
      <c r="SY272" s="50"/>
      <c r="SZ272" s="50"/>
      <c r="TA272" s="50"/>
      <c r="TB272" s="50"/>
      <c r="TC272" s="50"/>
      <c r="TH272" s="50"/>
      <c r="TI272" s="50"/>
      <c r="TJ272" s="50"/>
      <c r="TK272" s="50"/>
      <c r="TL272" s="50"/>
      <c r="TM272" s="50"/>
      <c r="TN272" s="50"/>
      <c r="TO272" s="50"/>
      <c r="TP272" s="50"/>
      <c r="TQ272" s="50"/>
      <c r="TR272" s="50"/>
      <c r="TS272" s="50"/>
      <c r="TT272" s="50"/>
      <c r="TU272" s="50"/>
      <c r="TV272" s="50"/>
      <c r="TW272" s="50"/>
      <c r="TX272" s="50"/>
      <c r="TY272" s="50"/>
      <c r="TZ272" s="50"/>
      <c r="UA272" s="50"/>
      <c r="UB272" s="50"/>
      <c r="UC272" s="50"/>
      <c r="UD272" s="50"/>
      <c r="UE272" s="50"/>
      <c r="UF272" s="50"/>
      <c r="UG272" s="50"/>
      <c r="UH272" s="50"/>
      <c r="UI272" s="50"/>
      <c r="UJ272" s="50"/>
      <c r="UK272" s="50"/>
      <c r="UL272" s="50"/>
      <c r="UM272" s="50"/>
      <c r="UN272" s="50"/>
      <c r="UO272" s="50"/>
      <c r="UP272" s="50"/>
      <c r="UQ272" s="50"/>
      <c r="UR272" s="50"/>
      <c r="US272" s="50"/>
      <c r="UT272" s="50"/>
      <c r="UU272" s="50"/>
      <c r="UV272" s="50"/>
      <c r="UW272" s="50"/>
      <c r="UX272" s="50"/>
      <c r="UY272" s="50"/>
      <c r="UZ272" s="50"/>
      <c r="VA272" s="50"/>
      <c r="VB272" s="50"/>
      <c r="VC272" s="50"/>
      <c r="VD272" s="50"/>
      <c r="VE272" s="50"/>
      <c r="VF272" s="50"/>
      <c r="VG272" s="50"/>
      <c r="VH272" s="50"/>
      <c r="VI272" s="50"/>
      <c r="VJ272" s="50"/>
      <c r="VK272" s="50"/>
      <c r="VL272" s="50"/>
      <c r="VM272" s="50"/>
      <c r="VN272" s="50"/>
      <c r="VO272" s="50"/>
      <c r="VP272" s="50"/>
      <c r="VQ272" s="50"/>
      <c r="VR272" s="50"/>
      <c r="VS272" s="50"/>
      <c r="VT272" s="50"/>
      <c r="VU272" s="50"/>
      <c r="VV272" s="50"/>
      <c r="VW272" s="50"/>
      <c r="VX272" s="50"/>
      <c r="VY272" s="50"/>
      <c r="VZ272" s="50"/>
      <c r="WA272" s="50"/>
      <c r="WB272" s="50"/>
      <c r="WC272" s="50"/>
      <c r="WD272" s="50"/>
      <c r="WE272" s="50"/>
      <c r="WF272" s="50"/>
      <c r="WG272" s="50"/>
      <c r="WH272" s="50"/>
      <c r="WI272" s="50"/>
      <c r="WJ272" s="50"/>
      <c r="WK272" s="50"/>
      <c r="WL272" s="50"/>
      <c r="WM272" s="50"/>
      <c r="WN272" s="50"/>
      <c r="WO272" s="50"/>
      <c r="WP272" s="50"/>
      <c r="WQ272" s="50"/>
      <c r="WR272" s="50"/>
      <c r="WS272" s="50"/>
      <c r="WT272" s="50"/>
      <c r="WU272" s="50"/>
      <c r="WV272" s="50"/>
      <c r="WW272" s="50"/>
      <c r="WX272" s="50"/>
      <c r="WY272" s="50"/>
      <c r="WZ272" s="50"/>
      <c r="XA272" s="50"/>
      <c r="XB272" s="50"/>
      <c r="XC272" s="50"/>
      <c r="XD272" s="50"/>
      <c r="XE272" s="50"/>
      <c r="XF272" s="50"/>
      <c r="XG272" s="50"/>
      <c r="XH272" s="50"/>
      <c r="XI272" s="50"/>
      <c r="XJ272" s="50"/>
      <c r="XK272" s="50"/>
      <c r="XL272" s="50"/>
      <c r="XM272" s="50"/>
      <c r="XN272" s="50"/>
      <c r="XO272" s="50"/>
      <c r="XP272" s="50"/>
      <c r="XQ272" s="50"/>
      <c r="XR272" s="50"/>
      <c r="XS272" s="50"/>
      <c r="XT272" s="50"/>
      <c r="XU272" s="50"/>
      <c r="XV272" s="50"/>
      <c r="XW272" s="50"/>
      <c r="XX272" s="50"/>
      <c r="XY272" s="50"/>
      <c r="XZ272" s="50"/>
      <c r="YA272" s="50"/>
      <c r="YB272" s="50"/>
      <c r="YC272" s="50"/>
      <c r="YD272" s="50"/>
      <c r="YE272" s="50"/>
      <c r="YF272" s="50"/>
      <c r="YG272" s="50"/>
      <c r="YH272" s="50"/>
      <c r="YI272" s="50"/>
      <c r="YJ272" s="50"/>
      <c r="YK272" s="50"/>
      <c r="YL272" s="50"/>
      <c r="YM272" s="50"/>
      <c r="YN272" s="50"/>
      <c r="YO272" s="50"/>
      <c r="YP272" s="50"/>
      <c r="YQ272" s="50"/>
      <c r="YR272" s="50"/>
      <c r="YS272" s="50"/>
      <c r="YT272" s="50"/>
      <c r="YU272" s="50"/>
      <c r="YV272" s="50"/>
      <c r="YW272" s="50"/>
      <c r="YX272" s="50"/>
      <c r="YY272" s="50"/>
      <c r="YZ272" s="50"/>
      <c r="ZA272" s="50"/>
      <c r="ZB272" s="50"/>
      <c r="ZC272" s="50"/>
      <c r="ZD272" s="50"/>
      <c r="ZE272" s="50"/>
      <c r="ZF272" s="50"/>
      <c r="ZG272" s="50"/>
      <c r="ZH272" s="50"/>
      <c r="ZI272" s="50"/>
      <c r="ZJ272" s="50"/>
      <c r="ZK272" s="50"/>
      <c r="ZL272" s="50"/>
      <c r="ZM272" s="50"/>
      <c r="ZN272" s="50"/>
      <c r="ZO272" s="50"/>
      <c r="ZP272" s="50"/>
      <c r="ZQ272" s="50"/>
      <c r="ZR272" s="50"/>
      <c r="ZS272" s="50"/>
      <c r="ZT272" s="50"/>
      <c r="ZU272" s="50"/>
      <c r="ZV272" s="50"/>
      <c r="ZW272" s="50"/>
      <c r="ZX272" s="50"/>
      <c r="ZY272" s="50"/>
      <c r="ZZ272" s="50"/>
      <c r="AAA272" s="50"/>
      <c r="AAB272" s="50"/>
      <c r="AAC272" s="50"/>
      <c r="AAD272" s="50"/>
      <c r="AAE272" s="50"/>
      <c r="AAF272" s="50"/>
      <c r="AAG272" s="50"/>
      <c r="AAH272" s="50"/>
      <c r="AAI272" s="50"/>
      <c r="AAJ272" s="50"/>
      <c r="AAK272" s="50"/>
      <c r="AAL272" s="50"/>
      <c r="AAM272" s="50"/>
      <c r="AAN272" s="50"/>
      <c r="AAO272" s="50"/>
      <c r="AAP272" s="50"/>
      <c r="AAQ272" s="50"/>
      <c r="AAR272" s="50"/>
      <c r="AAS272" s="50"/>
      <c r="AAT272" s="50"/>
      <c r="AAU272" s="50"/>
      <c r="AAV272" s="50"/>
      <c r="AAW272" s="50"/>
      <c r="AAX272" s="50"/>
      <c r="AAY272" s="50"/>
      <c r="AAZ272" s="50"/>
      <c r="ABA272" s="50"/>
      <c r="ABB272" s="50"/>
      <c r="ABC272" s="50"/>
      <c r="ABD272" s="50"/>
      <c r="ABE272" s="50"/>
      <c r="ABF272" s="50"/>
      <c r="ABG272" s="50"/>
      <c r="ABH272" s="50"/>
      <c r="ABI272" s="50"/>
      <c r="ABJ272" s="50"/>
      <c r="ABK272" s="50"/>
      <c r="ABL272" s="50"/>
      <c r="ABM272" s="50"/>
      <c r="ABN272" s="50"/>
      <c r="ABO272" s="50"/>
      <c r="ABP272" s="50"/>
      <c r="ABQ272" s="50"/>
      <c r="ABR272" s="50"/>
      <c r="ABS272" s="50"/>
      <c r="ABT272" s="50"/>
      <c r="ABU272" s="50"/>
      <c r="ABV272" s="50"/>
      <c r="ABW272" s="50"/>
      <c r="ABX272" s="50"/>
      <c r="ABY272" s="50"/>
      <c r="ABZ272" s="50"/>
      <c r="ACA272" s="50"/>
      <c r="ACB272" s="50"/>
      <c r="ACC272" s="50"/>
      <c r="ACD272" s="50"/>
      <c r="ACE272" s="50"/>
      <c r="ACF272" s="50"/>
      <c r="ACG272" s="50"/>
      <c r="ACH272" s="50"/>
      <c r="ACI272" s="50"/>
      <c r="ACJ272" s="50"/>
      <c r="ACK272" s="50"/>
      <c r="ACL272" s="50"/>
      <c r="ACM272" s="50"/>
      <c r="ACN272" s="50"/>
      <c r="ACP272" s="50"/>
      <c r="ACR272" s="50"/>
      <c r="ACS272" s="50"/>
      <c r="ACT272" s="50"/>
      <c r="ACU272" s="50"/>
      <c r="ACV272" s="50"/>
      <c r="ACW272" s="50"/>
      <c r="ACX272" s="50"/>
      <c r="ACY272" s="50"/>
      <c r="ADD272" s="50"/>
      <c r="ADE272" s="50"/>
      <c r="ADF272" s="50"/>
      <c r="ADG272" s="50"/>
      <c r="ADH272" s="50"/>
      <c r="ADI272" s="50"/>
      <c r="ADJ272" s="50"/>
      <c r="ADK272" s="50"/>
      <c r="ADL272" s="50"/>
      <c r="ADM272" s="50"/>
      <c r="ADN272" s="50"/>
      <c r="ADO272" s="50"/>
      <c r="ADP272" s="50"/>
      <c r="ADQ272" s="50"/>
      <c r="ADR272" s="50"/>
      <c r="ADS272" s="50"/>
      <c r="ADT272" s="50"/>
      <c r="ADU272" s="50"/>
      <c r="ADV272" s="50"/>
      <c r="ADW272" s="50"/>
      <c r="ADX272" s="50"/>
      <c r="ADY272" s="50"/>
      <c r="ADZ272" s="50"/>
      <c r="AEA272" s="50"/>
      <c r="AEB272" s="50"/>
      <c r="AEC272" s="50"/>
      <c r="AED272" s="50"/>
      <c r="AEE272" s="50"/>
      <c r="AEF272" s="50"/>
      <c r="AEG272" s="50"/>
      <c r="AEH272" s="50"/>
      <c r="AEI272" s="50"/>
      <c r="AEJ272" s="50"/>
      <c r="AEK272" s="50"/>
      <c r="AEL272" s="50"/>
      <c r="AEM272" s="50"/>
      <c r="AEN272" s="50"/>
      <c r="AEO272" s="50"/>
      <c r="AEP272" s="50"/>
      <c r="AEQ272" s="50"/>
      <c r="AER272" s="50"/>
      <c r="AES272" s="50"/>
      <c r="AET272" s="50"/>
      <c r="AEU272" s="50"/>
      <c r="AEV272" s="50"/>
      <c r="AEW272" s="50"/>
      <c r="AEX272" s="50"/>
      <c r="AEY272" s="50"/>
      <c r="AEZ272" s="50"/>
      <c r="AFA272" s="50"/>
      <c r="AFB272" s="50"/>
      <c r="AFC272" s="50"/>
      <c r="AFD272" s="50"/>
      <c r="AFE272" s="50"/>
      <c r="AFF272" s="50"/>
      <c r="AFG272" s="50"/>
      <c r="AFH272" s="50"/>
      <c r="AFI272" s="50"/>
      <c r="AFJ272" s="50"/>
      <c r="AFK272" s="50"/>
      <c r="AFL272" s="50"/>
      <c r="AFM272" s="50"/>
      <c r="AFN272" s="50"/>
      <c r="AFO272" s="50"/>
      <c r="AFP272" s="50"/>
      <c r="AFQ272" s="50"/>
      <c r="AFR272" s="50"/>
      <c r="AFS272" s="50"/>
      <c r="AFT272" s="50"/>
      <c r="AFU272" s="50"/>
      <c r="AFV272" s="50"/>
      <c r="AFW272" s="50"/>
      <c r="AFX272" s="50"/>
      <c r="AFY272" s="50"/>
      <c r="AFZ272" s="50"/>
      <c r="AGA272" s="50"/>
      <c r="AGB272" s="50"/>
      <c r="AGC272" s="50"/>
      <c r="AGD272" s="50"/>
      <c r="AGE272" s="50"/>
      <c r="AGF272" s="50"/>
      <c r="AGG272" s="50"/>
      <c r="AGH272" s="50"/>
      <c r="AGI272" s="50"/>
      <c r="AGJ272" s="50"/>
      <c r="AGK272" s="50"/>
      <c r="AGL272" s="50"/>
      <c r="AGM272" s="50"/>
      <c r="AGN272" s="50"/>
      <c r="AGO272" s="50"/>
      <c r="AGP272" s="50"/>
      <c r="AGQ272" s="50"/>
      <c r="AGR272" s="50"/>
      <c r="AGS272" s="50"/>
      <c r="AGT272" s="50"/>
      <c r="AGU272" s="50"/>
      <c r="AGV272" s="50"/>
      <c r="AGW272" s="50"/>
      <c r="AGX272" s="50"/>
      <c r="AGY272" s="50"/>
      <c r="AGZ272" s="50"/>
      <c r="AHA272" s="50"/>
      <c r="AHB272" s="50"/>
      <c r="AHC272" s="50"/>
      <c r="AHD272" s="50"/>
      <c r="AHE272" s="50"/>
      <c r="AHF272" s="50"/>
      <c r="AHG272" s="50"/>
      <c r="AHH272" s="50"/>
      <c r="AHI272" s="50"/>
      <c r="AHJ272" s="50"/>
      <c r="AHK272" s="50"/>
      <c r="AHL272" s="50"/>
      <c r="AHM272" s="50"/>
      <c r="AHN272" s="50"/>
      <c r="AHO272" s="50"/>
      <c r="AHP272" s="50"/>
      <c r="AHQ272" s="50"/>
      <c r="AHR272" s="50"/>
      <c r="AHS272" s="50"/>
      <c r="AHT272" s="50"/>
      <c r="AHU272" s="50"/>
      <c r="AHV272" s="50"/>
      <c r="AHW272" s="50"/>
      <c r="AHX272" s="50"/>
      <c r="AHY272" s="50"/>
      <c r="AHZ272" s="50"/>
      <c r="AIA272" s="50"/>
      <c r="AIB272" s="50"/>
      <c r="AIC272" s="50"/>
      <c r="AID272" s="50"/>
      <c r="AIE272" s="50"/>
      <c r="AIF272" s="50"/>
      <c r="AIG272" s="50"/>
      <c r="AIH272" s="50"/>
      <c r="AII272" s="50"/>
      <c r="AIJ272" s="50"/>
      <c r="AIK272" s="50"/>
      <c r="AIL272" s="50"/>
      <c r="AIM272" s="50"/>
      <c r="AIN272" s="50"/>
      <c r="AIO272" s="50"/>
      <c r="AIP272" s="50"/>
      <c r="AIQ272" s="50"/>
      <c r="AIR272" s="50"/>
      <c r="AIS272" s="50"/>
      <c r="AIT272" s="50"/>
      <c r="AIU272" s="50"/>
      <c r="AIV272" s="50"/>
      <c r="AIW272" s="50"/>
      <c r="AIX272" s="50"/>
      <c r="AIY272" s="50"/>
      <c r="AIZ272" s="50"/>
      <c r="AJA272" s="50"/>
      <c r="AJB272" s="50"/>
      <c r="AJC272" s="50"/>
      <c r="AJD272" s="50"/>
      <c r="AJE272" s="50"/>
      <c r="AJF272" s="50"/>
      <c r="AJG272" s="50"/>
      <c r="AJH272" s="50"/>
      <c r="AJI272" s="50"/>
      <c r="AJJ272" s="50"/>
      <c r="AJK272" s="50"/>
      <c r="AJL272" s="50"/>
      <c r="AJM272" s="50"/>
      <c r="AJN272" s="50"/>
      <c r="AJO272" s="50"/>
      <c r="AJP272" s="50"/>
      <c r="AJQ272" s="50"/>
      <c r="AJR272" s="50"/>
      <c r="AJS272" s="50"/>
      <c r="AJT272" s="50"/>
      <c r="AJU272" s="50"/>
      <c r="AJV272" s="50"/>
      <c r="AJW272" s="50"/>
      <c r="AJX272" s="50"/>
      <c r="AJY272" s="50"/>
      <c r="AJZ272" s="50"/>
      <c r="AKA272" s="50"/>
      <c r="AKB272" s="50"/>
      <c r="AKC272" s="50"/>
      <c r="AKD272" s="50"/>
      <c r="AKE272" s="50"/>
      <c r="AKF272" s="50"/>
      <c r="AKG272" s="50"/>
      <c r="AKH272" s="50"/>
      <c r="AKI272" s="50"/>
      <c r="AKJ272" s="50"/>
      <c r="AKK272" s="50"/>
      <c r="AKL272" s="50"/>
      <c r="AKM272" s="50"/>
      <c r="AKN272" s="50"/>
      <c r="AKO272" s="50"/>
      <c r="AKP272" s="50"/>
      <c r="AKQ272" s="50"/>
      <c r="AKR272" s="50"/>
      <c r="AKS272" s="50"/>
      <c r="AKT272" s="50"/>
      <c r="AKU272" s="50"/>
      <c r="AKV272" s="50"/>
      <c r="AKW272" s="50"/>
      <c r="AKX272" s="50"/>
      <c r="AKY272" s="50"/>
      <c r="AKZ272" s="50"/>
      <c r="ALA272" s="50"/>
      <c r="ALB272" s="50"/>
      <c r="ALC272" s="50"/>
      <c r="ALD272" s="50"/>
      <c r="ALE272" s="50"/>
      <c r="ALF272" s="50"/>
      <c r="ALG272" s="50"/>
      <c r="ALH272" s="50"/>
      <c r="ALI272" s="50"/>
      <c r="ALJ272" s="50"/>
      <c r="ALK272" s="50"/>
      <c r="ALL272" s="50"/>
      <c r="ALM272" s="50"/>
      <c r="ALN272" s="50"/>
      <c r="ALO272" s="50"/>
      <c r="ALP272" s="50"/>
      <c r="ALQ272" s="50"/>
      <c r="ALR272" s="50"/>
      <c r="ALS272" s="50"/>
      <c r="ALT272" s="50"/>
      <c r="ALU272" s="50"/>
      <c r="ALV272" s="50"/>
      <c r="ALW272" s="50"/>
      <c r="ALX272" s="50"/>
      <c r="ALY272" s="50"/>
      <c r="ALZ272" s="50"/>
      <c r="AMA272" s="50"/>
      <c r="AMB272" s="50"/>
      <c r="AMC272" s="50"/>
      <c r="AMD272" s="50"/>
      <c r="AME272" s="50"/>
      <c r="AMF272" s="50"/>
      <c r="AMG272" s="50"/>
      <c r="AMH272" s="50"/>
      <c r="AMI272" s="50"/>
      <c r="AMJ272" s="50"/>
      <c r="AML272" s="50"/>
      <c r="AMN272" s="50"/>
      <c r="AMO272" s="50"/>
      <c r="AMP272" s="50"/>
      <c r="AMQ272" s="50"/>
      <c r="AMR272" s="50"/>
      <c r="AMS272" s="50"/>
      <c r="AMT272" s="50"/>
      <c r="AMU272" s="50"/>
      <c r="AMZ272" s="50"/>
      <c r="ANA272" s="50"/>
      <c r="ANB272" s="50"/>
      <c r="ANC272" s="50"/>
      <c r="AND272" s="50"/>
      <c r="ANE272" s="50"/>
      <c r="ANF272" s="50"/>
      <c r="ANG272" s="50"/>
      <c r="ANH272" s="50"/>
      <c r="ANI272" s="50"/>
      <c r="ANJ272" s="50"/>
      <c r="ANK272" s="50"/>
      <c r="ANL272" s="50"/>
      <c r="ANM272" s="50"/>
      <c r="ANN272" s="50"/>
      <c r="ANO272" s="50"/>
      <c r="ANP272" s="50"/>
      <c r="ANQ272" s="50"/>
      <c r="ANR272" s="50"/>
      <c r="ANS272" s="50"/>
      <c r="ANT272" s="50"/>
      <c r="ANU272" s="50"/>
      <c r="ANV272" s="50"/>
      <c r="ANW272" s="50"/>
      <c r="ANX272" s="50"/>
      <c r="ANY272" s="50"/>
      <c r="ANZ272" s="50"/>
      <c r="AOA272" s="50"/>
      <c r="AOB272" s="50"/>
      <c r="AOC272" s="50"/>
      <c r="AOD272" s="50"/>
      <c r="AOE272" s="50"/>
      <c r="AOF272" s="50"/>
      <c r="AOG272" s="50"/>
      <c r="AOH272" s="50"/>
      <c r="AOI272" s="50"/>
      <c r="AOJ272" s="50"/>
      <c r="AOK272" s="50"/>
      <c r="AOL272" s="50"/>
      <c r="AOM272" s="50"/>
      <c r="AON272" s="50"/>
      <c r="AOO272" s="50"/>
      <c r="AOP272" s="50"/>
      <c r="AOQ272" s="50"/>
      <c r="AOR272" s="50"/>
      <c r="AOS272" s="50"/>
      <c r="AOT272" s="50"/>
      <c r="AOU272" s="50"/>
      <c r="AOV272" s="50"/>
      <c r="AOW272" s="50"/>
      <c r="AOX272" s="50"/>
      <c r="AOY272" s="50"/>
      <c r="AOZ272" s="50"/>
      <c r="APA272" s="50"/>
      <c r="APB272" s="50"/>
      <c r="APC272" s="50"/>
      <c r="APD272" s="50"/>
      <c r="APE272" s="50"/>
      <c r="APF272" s="50"/>
      <c r="APG272" s="50"/>
      <c r="APH272" s="50"/>
      <c r="API272" s="50"/>
      <c r="APJ272" s="50"/>
      <c r="APK272" s="50"/>
      <c r="APL272" s="50"/>
      <c r="APM272" s="50"/>
      <c r="APN272" s="50"/>
      <c r="APO272" s="50"/>
      <c r="APP272" s="50"/>
      <c r="APQ272" s="50"/>
      <c r="APR272" s="50"/>
      <c r="APS272" s="50"/>
      <c r="APT272" s="50"/>
      <c r="APU272" s="50"/>
      <c r="APV272" s="50"/>
      <c r="APW272" s="50"/>
      <c r="APX272" s="50"/>
      <c r="APY272" s="50"/>
      <c r="APZ272" s="50"/>
      <c r="AQA272" s="50"/>
      <c r="AQB272" s="50"/>
      <c r="AQC272" s="50"/>
      <c r="AQD272" s="50"/>
      <c r="AQE272" s="50"/>
      <c r="AQF272" s="50"/>
      <c r="AQG272" s="50"/>
      <c r="AQH272" s="50"/>
      <c r="AQI272" s="50"/>
      <c r="AQJ272" s="50"/>
      <c r="AQK272" s="50"/>
      <c r="AQL272" s="50"/>
      <c r="AQM272" s="50"/>
      <c r="AQN272" s="50"/>
      <c r="AQO272" s="50"/>
      <c r="AQP272" s="50"/>
      <c r="AQQ272" s="50"/>
      <c r="AQR272" s="50"/>
      <c r="AQS272" s="50"/>
      <c r="AQT272" s="50"/>
      <c r="AQU272" s="50"/>
      <c r="AQV272" s="50"/>
      <c r="AQW272" s="50"/>
      <c r="AQX272" s="50"/>
      <c r="AQY272" s="50"/>
      <c r="AQZ272" s="50"/>
      <c r="ARA272" s="50"/>
      <c r="ARB272" s="50"/>
      <c r="ARC272" s="50"/>
      <c r="ARD272" s="50"/>
      <c r="ARE272" s="50"/>
      <c r="ARF272" s="50"/>
      <c r="ARG272" s="50"/>
      <c r="ARH272" s="50"/>
      <c r="ARI272" s="50"/>
      <c r="ARJ272" s="50"/>
      <c r="ARK272" s="50"/>
      <c r="ARL272" s="50"/>
      <c r="ARM272" s="50"/>
      <c r="ARN272" s="50"/>
      <c r="ARO272" s="50"/>
      <c r="ARP272" s="50"/>
      <c r="ARQ272" s="50"/>
      <c r="ARR272" s="50"/>
      <c r="ARS272" s="50"/>
      <c r="ART272" s="50"/>
      <c r="ARU272" s="50"/>
      <c r="ARV272" s="50"/>
      <c r="ARW272" s="50"/>
      <c r="ARX272" s="50"/>
      <c r="ARY272" s="50"/>
      <c r="ARZ272" s="50"/>
      <c r="ASA272" s="50"/>
      <c r="ASB272" s="50"/>
      <c r="ASC272" s="50"/>
      <c r="ASD272" s="50"/>
      <c r="ASE272" s="50"/>
      <c r="ASF272" s="50"/>
      <c r="ASG272" s="50"/>
      <c r="ASH272" s="50"/>
      <c r="ASI272" s="50"/>
      <c r="ASJ272" s="50"/>
      <c r="ASK272" s="50"/>
      <c r="ASL272" s="50"/>
      <c r="ASM272" s="50"/>
      <c r="ASN272" s="50"/>
      <c r="ASO272" s="50"/>
      <c r="ASP272" s="50"/>
      <c r="ASQ272" s="50"/>
      <c r="ASR272" s="50"/>
      <c r="ASS272" s="50"/>
      <c r="AST272" s="50"/>
      <c r="ASU272" s="50"/>
      <c r="ASV272" s="50"/>
      <c r="ASW272" s="50"/>
      <c r="ASX272" s="50"/>
      <c r="ASY272" s="50"/>
      <c r="ASZ272" s="50"/>
      <c r="ATA272" s="50"/>
      <c r="ATB272" s="50"/>
      <c r="ATC272" s="50"/>
      <c r="ATD272" s="50"/>
      <c r="ATE272" s="50"/>
      <c r="ATF272" s="50"/>
      <c r="ATG272" s="50"/>
      <c r="ATH272" s="50"/>
      <c r="ATI272" s="50"/>
      <c r="ATJ272" s="50"/>
      <c r="ATK272" s="50"/>
      <c r="ATL272" s="50"/>
      <c r="ATM272" s="50"/>
      <c r="ATN272" s="50"/>
      <c r="ATO272" s="50"/>
      <c r="ATP272" s="50"/>
      <c r="ATQ272" s="50"/>
      <c r="ATR272" s="50"/>
      <c r="ATS272" s="50"/>
      <c r="ATT272" s="50"/>
      <c r="ATU272" s="50"/>
      <c r="ATV272" s="50"/>
      <c r="ATW272" s="50"/>
      <c r="ATX272" s="50"/>
      <c r="ATY272" s="50"/>
      <c r="ATZ272" s="50"/>
      <c r="AUA272" s="50"/>
      <c r="AUB272" s="50"/>
      <c r="AUC272" s="50"/>
      <c r="AUD272" s="50"/>
      <c r="AUE272" s="50"/>
      <c r="AUF272" s="50"/>
      <c r="AUG272" s="50"/>
      <c r="AUH272" s="50"/>
      <c r="AUI272" s="50"/>
      <c r="AUJ272" s="50"/>
      <c r="AUK272" s="50"/>
      <c r="AUL272" s="50"/>
      <c r="AUM272" s="50"/>
      <c r="AUN272" s="50"/>
      <c r="AUO272" s="50"/>
      <c r="AUP272" s="50"/>
      <c r="AUQ272" s="50"/>
      <c r="AUR272" s="50"/>
      <c r="AUS272" s="50"/>
      <c r="AUT272" s="50"/>
      <c r="AUU272" s="50"/>
      <c r="AUV272" s="50"/>
      <c r="AUW272" s="50"/>
      <c r="AUX272" s="50"/>
      <c r="AUY272" s="50"/>
      <c r="AUZ272" s="50"/>
      <c r="AVA272" s="50"/>
      <c r="AVB272" s="50"/>
      <c r="AVC272" s="50"/>
      <c r="AVD272" s="50"/>
      <c r="AVE272" s="50"/>
      <c r="AVF272" s="50"/>
      <c r="AVG272" s="50"/>
      <c r="AVH272" s="50"/>
      <c r="AVI272" s="50"/>
      <c r="AVJ272" s="50"/>
      <c r="AVK272" s="50"/>
      <c r="AVL272" s="50"/>
      <c r="AVM272" s="50"/>
      <c r="AVN272" s="50"/>
      <c r="AVO272" s="50"/>
      <c r="AVP272" s="50"/>
      <c r="AVQ272" s="50"/>
      <c r="AVR272" s="50"/>
      <c r="AVS272" s="50"/>
      <c r="AVT272" s="50"/>
      <c r="AVU272" s="50"/>
      <c r="AVV272" s="50"/>
      <c r="AVW272" s="50"/>
      <c r="AVX272" s="50"/>
      <c r="AVY272" s="50"/>
      <c r="AVZ272" s="50"/>
      <c r="AWA272" s="50"/>
      <c r="AWB272" s="50"/>
      <c r="AWC272" s="50"/>
      <c r="AWD272" s="50"/>
      <c r="AWE272" s="50"/>
      <c r="AWF272" s="50"/>
      <c r="AWH272" s="50"/>
      <c r="AWJ272" s="50"/>
      <c r="AWK272" s="50"/>
      <c r="AWL272" s="50"/>
      <c r="AWM272" s="50"/>
      <c r="AWN272" s="50"/>
      <c r="AWO272" s="50"/>
      <c r="AWP272" s="50"/>
      <c r="AWQ272" s="50"/>
      <c r="AWV272" s="50"/>
      <c r="AWW272" s="50"/>
      <c r="AWX272" s="50"/>
      <c r="AWY272" s="50"/>
      <c r="AWZ272" s="50"/>
      <c r="AXA272" s="50"/>
      <c r="AXB272" s="50"/>
      <c r="AXC272" s="50"/>
      <c r="AXD272" s="50"/>
      <c r="AXE272" s="50"/>
      <c r="AXF272" s="50"/>
      <c r="AXG272" s="50"/>
      <c r="AXH272" s="50"/>
      <c r="AXI272" s="50"/>
      <c r="AXJ272" s="50"/>
      <c r="AXK272" s="50"/>
      <c r="AXL272" s="50"/>
      <c r="AXM272" s="50"/>
      <c r="AXN272" s="50"/>
      <c r="AXO272" s="50"/>
      <c r="AXP272" s="50"/>
      <c r="AXQ272" s="50"/>
      <c r="AXR272" s="50"/>
      <c r="AXS272" s="50"/>
      <c r="AXT272" s="50"/>
      <c r="AXU272" s="50"/>
      <c r="AXV272" s="50"/>
      <c r="AXW272" s="50"/>
      <c r="AXX272" s="50"/>
      <c r="AXY272" s="50"/>
      <c r="AXZ272" s="50"/>
      <c r="AYA272" s="50"/>
      <c r="AYB272" s="50"/>
      <c r="AYC272" s="50"/>
      <c r="AYD272" s="50"/>
      <c r="AYE272" s="50"/>
      <c r="AYF272" s="50"/>
      <c r="AYG272" s="50"/>
      <c r="AYH272" s="50"/>
      <c r="AYI272" s="50"/>
      <c r="AYJ272" s="50"/>
      <c r="AYK272" s="50"/>
      <c r="AYL272" s="50"/>
      <c r="AYM272" s="50"/>
      <c r="AYN272" s="50"/>
      <c r="AYO272" s="50"/>
      <c r="AYP272" s="50"/>
      <c r="AYQ272" s="50"/>
      <c r="AYR272" s="50"/>
      <c r="AYS272" s="50"/>
      <c r="AYT272" s="50"/>
      <c r="AYU272" s="50"/>
      <c r="AYV272" s="50"/>
      <c r="AYW272" s="50"/>
      <c r="AYX272" s="50"/>
      <c r="AYY272" s="50"/>
      <c r="AYZ272" s="50"/>
      <c r="AZA272" s="50"/>
      <c r="AZB272" s="50"/>
      <c r="AZC272" s="50"/>
      <c r="AZD272" s="50"/>
      <c r="AZE272" s="50"/>
      <c r="AZF272" s="50"/>
      <c r="AZG272" s="50"/>
      <c r="AZH272" s="50"/>
      <c r="AZI272" s="50"/>
      <c r="AZJ272" s="50"/>
      <c r="AZK272" s="50"/>
      <c r="AZL272" s="50"/>
      <c r="AZM272" s="50"/>
      <c r="AZN272" s="50"/>
      <c r="AZO272" s="50"/>
      <c r="AZP272" s="50"/>
      <c r="AZQ272" s="50"/>
      <c r="AZR272" s="50"/>
      <c r="AZS272" s="50"/>
      <c r="AZT272" s="50"/>
      <c r="AZU272" s="50"/>
      <c r="AZV272" s="50"/>
      <c r="AZW272" s="50"/>
      <c r="AZX272" s="50"/>
      <c r="AZY272" s="50"/>
      <c r="AZZ272" s="50"/>
      <c r="BAA272" s="50"/>
      <c r="BAB272" s="50"/>
      <c r="BAC272" s="50"/>
      <c r="BAD272" s="50"/>
      <c r="BAE272" s="50"/>
      <c r="BAF272" s="50"/>
      <c r="BAG272" s="50"/>
      <c r="BAH272" s="50"/>
      <c r="BAI272" s="50"/>
      <c r="BAJ272" s="50"/>
      <c r="BAK272" s="50"/>
      <c r="BAL272" s="50"/>
      <c r="BAM272" s="50"/>
      <c r="BAN272" s="50"/>
      <c r="BAO272" s="50"/>
      <c r="BAP272" s="50"/>
      <c r="BAQ272" s="50"/>
      <c r="BAR272" s="50"/>
      <c r="BAS272" s="50"/>
      <c r="BAT272" s="50"/>
      <c r="BAU272" s="50"/>
      <c r="BAV272" s="50"/>
      <c r="BAW272" s="50"/>
      <c r="BAX272" s="50"/>
      <c r="BAY272" s="50"/>
      <c r="BAZ272" s="50"/>
      <c r="BBA272" s="50"/>
      <c r="BBB272" s="50"/>
      <c r="BBC272" s="50"/>
      <c r="BBD272" s="50"/>
      <c r="BBE272" s="50"/>
      <c r="BBF272" s="50"/>
      <c r="BBG272" s="50"/>
      <c r="BBH272" s="50"/>
      <c r="BBI272" s="50"/>
      <c r="BBJ272" s="50"/>
      <c r="BBK272" s="50"/>
      <c r="BBL272" s="50"/>
      <c r="BBM272" s="50"/>
      <c r="BBN272" s="50"/>
      <c r="BBO272" s="50"/>
      <c r="BBP272" s="50"/>
      <c r="BBQ272" s="50"/>
      <c r="BBR272" s="50"/>
      <c r="BBS272" s="50"/>
      <c r="BBT272" s="50"/>
      <c r="BBU272" s="50"/>
      <c r="BBV272" s="50"/>
      <c r="BBW272" s="50"/>
      <c r="BBX272" s="50"/>
      <c r="BBY272" s="50"/>
      <c r="BBZ272" s="50"/>
      <c r="BCA272" s="50"/>
      <c r="BCB272" s="50"/>
      <c r="BCC272" s="50"/>
      <c r="BCD272" s="50"/>
      <c r="BCE272" s="50"/>
      <c r="BCF272" s="50"/>
      <c r="BCG272" s="50"/>
      <c r="BCH272" s="50"/>
      <c r="BCI272" s="50"/>
      <c r="BCJ272" s="50"/>
      <c r="BCK272" s="50"/>
      <c r="BCL272" s="50"/>
      <c r="BCM272" s="50"/>
      <c r="BCN272" s="50"/>
      <c r="BCO272" s="50"/>
      <c r="BCP272" s="50"/>
      <c r="BCQ272" s="50"/>
      <c r="BCR272" s="50"/>
      <c r="BCS272" s="50"/>
      <c r="BCT272" s="50"/>
      <c r="BCU272" s="50"/>
      <c r="BCV272" s="50"/>
      <c r="BCW272" s="50"/>
      <c r="BCX272" s="50"/>
      <c r="BCY272" s="50"/>
      <c r="BCZ272" s="50"/>
      <c r="BDA272" s="50"/>
      <c r="BDB272" s="50"/>
      <c r="BDC272" s="50"/>
      <c r="BDD272" s="50"/>
      <c r="BDE272" s="50"/>
      <c r="BDF272" s="50"/>
      <c r="BDG272" s="50"/>
      <c r="BDH272" s="50"/>
      <c r="BDI272" s="50"/>
      <c r="BDJ272" s="50"/>
      <c r="BDK272" s="50"/>
      <c r="BDL272" s="50"/>
      <c r="BDM272" s="50"/>
      <c r="BDN272" s="50"/>
      <c r="BDO272" s="50"/>
      <c r="BDP272" s="50"/>
      <c r="BDQ272" s="50"/>
      <c r="BDR272" s="50"/>
      <c r="BDS272" s="50"/>
      <c r="BDT272" s="50"/>
      <c r="BDU272" s="50"/>
      <c r="BDV272" s="50"/>
      <c r="BDW272" s="50"/>
      <c r="BDX272" s="50"/>
      <c r="BDY272" s="50"/>
      <c r="BDZ272" s="50"/>
      <c r="BEA272" s="50"/>
      <c r="BEB272" s="50"/>
      <c r="BEC272" s="50"/>
      <c r="BED272" s="50"/>
      <c r="BEE272" s="50"/>
      <c r="BEF272" s="50"/>
      <c r="BEG272" s="50"/>
      <c r="BEH272" s="50"/>
      <c r="BEI272" s="50"/>
      <c r="BEJ272" s="50"/>
      <c r="BEK272" s="50"/>
      <c r="BEL272" s="50"/>
      <c r="BEM272" s="50"/>
      <c r="BEN272" s="50"/>
      <c r="BEO272" s="50"/>
      <c r="BEP272" s="50"/>
      <c r="BEQ272" s="50"/>
      <c r="BER272" s="50"/>
      <c r="BES272" s="50"/>
      <c r="BET272" s="50"/>
      <c r="BEU272" s="50"/>
      <c r="BEV272" s="50"/>
      <c r="BEW272" s="50"/>
      <c r="BEX272" s="50"/>
      <c r="BEY272" s="50"/>
      <c r="BEZ272" s="50"/>
      <c r="BFA272" s="50"/>
      <c r="BFB272" s="50"/>
      <c r="BFC272" s="50"/>
      <c r="BFD272" s="50"/>
      <c r="BFE272" s="50"/>
      <c r="BFF272" s="50"/>
      <c r="BFG272" s="50"/>
      <c r="BFH272" s="50"/>
      <c r="BFI272" s="50"/>
      <c r="BFJ272" s="50"/>
      <c r="BFK272" s="50"/>
      <c r="BFL272" s="50"/>
      <c r="BFM272" s="50"/>
      <c r="BFN272" s="50"/>
      <c r="BFO272" s="50"/>
      <c r="BFP272" s="50"/>
      <c r="BFQ272" s="50"/>
      <c r="BFR272" s="50"/>
      <c r="BFS272" s="50"/>
      <c r="BFT272" s="50"/>
      <c r="BFU272" s="50"/>
      <c r="BFV272" s="50"/>
      <c r="BFW272" s="50"/>
      <c r="BFX272" s="50"/>
      <c r="BFY272" s="50"/>
      <c r="BFZ272" s="50"/>
      <c r="BGA272" s="50"/>
      <c r="BGB272" s="50"/>
      <c r="BGD272" s="50"/>
      <c r="BGF272" s="50"/>
      <c r="BGG272" s="50"/>
      <c r="BGH272" s="50"/>
      <c r="BGI272" s="50"/>
      <c r="BGJ272" s="50"/>
      <c r="BGK272" s="50"/>
      <c r="BGL272" s="50"/>
      <c r="BGM272" s="50"/>
      <c r="BGR272" s="50"/>
      <c r="BGS272" s="50"/>
      <c r="BGT272" s="50"/>
      <c r="BGU272" s="50"/>
      <c r="BGV272" s="50"/>
      <c r="BGW272" s="50"/>
      <c r="BGX272" s="50"/>
      <c r="BGY272" s="50"/>
      <c r="BGZ272" s="50"/>
      <c r="BHA272" s="50"/>
      <c r="BHB272" s="50"/>
      <c r="BHC272" s="50"/>
      <c r="BHD272" s="50"/>
      <c r="BHE272" s="50"/>
      <c r="BHF272" s="50"/>
      <c r="BHG272" s="50"/>
      <c r="BHH272" s="50"/>
      <c r="BHI272" s="50"/>
      <c r="BHJ272" s="50"/>
      <c r="BHK272" s="50"/>
      <c r="BHL272" s="50"/>
      <c r="BHM272" s="50"/>
      <c r="BHN272" s="50"/>
      <c r="BHO272" s="50"/>
      <c r="BHP272" s="50"/>
      <c r="BHQ272" s="50"/>
      <c r="BHR272" s="50"/>
      <c r="BHS272" s="50"/>
      <c r="BHT272" s="50"/>
      <c r="BHU272" s="50"/>
      <c r="BHV272" s="50"/>
      <c r="BHW272" s="50"/>
      <c r="BHX272" s="50"/>
      <c r="BHY272" s="50"/>
      <c r="BHZ272" s="50"/>
      <c r="BIA272" s="50"/>
      <c r="BIB272" s="50"/>
      <c r="BIC272" s="50"/>
      <c r="BID272" s="50"/>
      <c r="BIE272" s="50"/>
      <c r="BIF272" s="50"/>
      <c r="BIG272" s="50"/>
      <c r="BIH272" s="50"/>
      <c r="BII272" s="50"/>
      <c r="BIJ272" s="50"/>
      <c r="BIK272" s="50"/>
      <c r="BIL272" s="50"/>
      <c r="BIM272" s="50"/>
      <c r="BIN272" s="50"/>
      <c r="BIO272" s="50"/>
      <c r="BIP272" s="50"/>
      <c r="BIQ272" s="50"/>
      <c r="BIR272" s="50"/>
      <c r="BIS272" s="50"/>
      <c r="BIT272" s="50"/>
      <c r="BIU272" s="50"/>
      <c r="BIV272" s="50"/>
      <c r="BIW272" s="50"/>
      <c r="BIX272" s="50"/>
      <c r="BIY272" s="50"/>
      <c r="BIZ272" s="50"/>
      <c r="BJA272" s="50"/>
      <c r="BJB272" s="50"/>
      <c r="BJC272" s="50"/>
      <c r="BJD272" s="50"/>
      <c r="BJE272" s="50"/>
      <c r="BJF272" s="50"/>
      <c r="BJG272" s="50"/>
      <c r="BJH272" s="50"/>
      <c r="BJI272" s="50"/>
      <c r="BJJ272" s="50"/>
      <c r="BJK272" s="50"/>
      <c r="BJL272" s="50"/>
      <c r="BJM272" s="50"/>
      <c r="BJN272" s="50"/>
      <c r="BJO272" s="50"/>
      <c r="BJP272" s="50"/>
      <c r="BJQ272" s="50"/>
      <c r="BJR272" s="50"/>
      <c r="BJS272" s="50"/>
      <c r="BJT272" s="50"/>
      <c r="BJU272" s="50"/>
      <c r="BJV272" s="50"/>
      <c r="BJW272" s="50"/>
      <c r="BJX272" s="50"/>
      <c r="BJY272" s="50"/>
      <c r="BJZ272" s="50"/>
      <c r="BKA272" s="50"/>
      <c r="BKB272" s="50"/>
      <c r="BKC272" s="50"/>
      <c r="BKD272" s="50"/>
      <c r="BKE272" s="50"/>
      <c r="BKF272" s="50"/>
      <c r="BKG272" s="50"/>
      <c r="BKH272" s="50"/>
      <c r="BKI272" s="50"/>
      <c r="BKJ272" s="50"/>
      <c r="BKK272" s="50"/>
      <c r="BKL272" s="50"/>
      <c r="BKM272" s="50"/>
      <c r="BKN272" s="50"/>
      <c r="BKO272" s="50"/>
      <c r="BKP272" s="50"/>
      <c r="BKQ272" s="50"/>
      <c r="BKR272" s="50"/>
      <c r="BKS272" s="50"/>
      <c r="BKT272" s="50"/>
      <c r="BKU272" s="50"/>
      <c r="BKV272" s="50"/>
      <c r="BKW272" s="50"/>
      <c r="BKX272" s="50"/>
      <c r="BKY272" s="50"/>
      <c r="BKZ272" s="50"/>
      <c r="BLA272" s="50"/>
      <c r="BLB272" s="50"/>
      <c r="BLC272" s="50"/>
      <c r="BLD272" s="50"/>
      <c r="BLE272" s="50"/>
      <c r="BLF272" s="50"/>
      <c r="BLG272" s="50"/>
      <c r="BLH272" s="50"/>
      <c r="BLI272" s="50"/>
      <c r="BLJ272" s="50"/>
      <c r="BLK272" s="50"/>
      <c r="BLL272" s="50"/>
      <c r="BLM272" s="50"/>
      <c r="BLN272" s="50"/>
      <c r="BLO272" s="50"/>
      <c r="BLP272" s="50"/>
      <c r="BLQ272" s="50"/>
      <c r="BLR272" s="50"/>
      <c r="BLS272" s="50"/>
      <c r="BLT272" s="50"/>
      <c r="BLU272" s="50"/>
      <c r="BLV272" s="50"/>
      <c r="BLW272" s="50"/>
      <c r="BLX272" s="50"/>
      <c r="BLY272" s="50"/>
      <c r="BLZ272" s="50"/>
      <c r="BMA272" s="50"/>
      <c r="BMB272" s="50"/>
      <c r="BMC272" s="50"/>
      <c r="BMD272" s="50"/>
      <c r="BME272" s="50"/>
      <c r="BMF272" s="50"/>
      <c r="BMG272" s="50"/>
      <c r="BMH272" s="50"/>
      <c r="BMI272" s="50"/>
      <c r="BMJ272" s="50"/>
      <c r="BMK272" s="50"/>
      <c r="BML272" s="50"/>
      <c r="BMM272" s="50"/>
      <c r="BMN272" s="50"/>
      <c r="BMO272" s="50"/>
      <c r="BMP272" s="50"/>
      <c r="BMQ272" s="50"/>
      <c r="BMR272" s="50"/>
      <c r="BMS272" s="50"/>
      <c r="BMT272" s="50"/>
      <c r="BMU272" s="50"/>
      <c r="BMV272" s="50"/>
      <c r="BMW272" s="50"/>
      <c r="BMX272" s="50"/>
      <c r="BMY272" s="50"/>
      <c r="BMZ272" s="50"/>
      <c r="BNA272" s="50"/>
      <c r="BNB272" s="50"/>
      <c r="BNC272" s="50"/>
      <c r="BND272" s="50"/>
      <c r="BNE272" s="50"/>
      <c r="BNF272" s="50"/>
      <c r="BNG272" s="50"/>
      <c r="BNH272" s="50"/>
      <c r="BNI272" s="50"/>
      <c r="BNJ272" s="50"/>
      <c r="BNK272" s="50"/>
      <c r="BNL272" s="50"/>
      <c r="BNM272" s="50"/>
      <c r="BNN272" s="50"/>
      <c r="BNO272" s="50"/>
      <c r="BNP272" s="50"/>
      <c r="BNQ272" s="50"/>
      <c r="BNR272" s="50"/>
      <c r="BNS272" s="50"/>
      <c r="BNT272" s="50"/>
      <c r="BNU272" s="50"/>
      <c r="BNV272" s="50"/>
      <c r="BNW272" s="50"/>
      <c r="BNX272" s="50"/>
      <c r="BNY272" s="50"/>
      <c r="BNZ272" s="50"/>
      <c r="BOA272" s="50"/>
      <c r="BOB272" s="50"/>
      <c r="BOC272" s="50"/>
      <c r="BOD272" s="50"/>
      <c r="BOE272" s="50"/>
      <c r="BOF272" s="50"/>
      <c r="BOG272" s="50"/>
      <c r="BOH272" s="50"/>
      <c r="BOI272" s="50"/>
      <c r="BOJ272" s="50"/>
      <c r="BOK272" s="50"/>
      <c r="BOL272" s="50"/>
      <c r="BOM272" s="50"/>
      <c r="BON272" s="50"/>
      <c r="BOO272" s="50"/>
      <c r="BOP272" s="50"/>
      <c r="BOQ272" s="50"/>
      <c r="BOR272" s="50"/>
      <c r="BOS272" s="50"/>
      <c r="BOT272" s="50"/>
      <c r="BOU272" s="50"/>
      <c r="BOV272" s="50"/>
      <c r="BOW272" s="50"/>
      <c r="BOX272" s="50"/>
      <c r="BOY272" s="50"/>
      <c r="BOZ272" s="50"/>
      <c r="BPA272" s="50"/>
      <c r="BPB272" s="50"/>
      <c r="BPC272" s="50"/>
      <c r="BPD272" s="50"/>
      <c r="BPE272" s="50"/>
      <c r="BPF272" s="50"/>
      <c r="BPG272" s="50"/>
      <c r="BPH272" s="50"/>
      <c r="BPI272" s="50"/>
      <c r="BPJ272" s="50"/>
      <c r="BPK272" s="50"/>
      <c r="BPL272" s="50"/>
      <c r="BPM272" s="50"/>
      <c r="BPN272" s="50"/>
      <c r="BPO272" s="50"/>
      <c r="BPP272" s="50"/>
      <c r="BPQ272" s="50"/>
      <c r="BPR272" s="50"/>
      <c r="BPS272" s="50"/>
      <c r="BPT272" s="50"/>
      <c r="BPU272" s="50"/>
      <c r="BPV272" s="50"/>
      <c r="BPW272" s="50"/>
      <c r="BPX272" s="50"/>
      <c r="BPZ272" s="50"/>
      <c r="BQB272" s="50"/>
      <c r="BQC272" s="50"/>
      <c r="BQD272" s="50"/>
      <c r="BQE272" s="50"/>
      <c r="BQF272" s="50"/>
      <c r="BQG272" s="50"/>
      <c r="BQH272" s="50"/>
      <c r="BQI272" s="50"/>
      <c r="BQN272" s="50"/>
      <c r="BQO272" s="50"/>
      <c r="BQP272" s="50"/>
      <c r="BQQ272" s="50"/>
      <c r="BQR272" s="50"/>
      <c r="BQS272" s="50"/>
      <c r="BQT272" s="50"/>
      <c r="BQU272" s="50"/>
      <c r="BQV272" s="50"/>
      <c r="BQW272" s="50"/>
      <c r="BQX272" s="50"/>
      <c r="BQY272" s="50"/>
      <c r="BQZ272" s="50"/>
      <c r="BRA272" s="50"/>
      <c r="BRB272" s="50"/>
      <c r="BRC272" s="50"/>
      <c r="BRD272" s="50"/>
      <c r="BRE272" s="50"/>
      <c r="BRF272" s="50"/>
      <c r="BRG272" s="50"/>
      <c r="BRH272" s="50"/>
      <c r="BRI272" s="50"/>
      <c r="BRJ272" s="50"/>
      <c r="BRK272" s="50"/>
      <c r="BRL272" s="50"/>
      <c r="BRM272" s="50"/>
      <c r="BRN272" s="50"/>
      <c r="BRO272" s="50"/>
      <c r="BRP272" s="50"/>
      <c r="BRQ272" s="50"/>
      <c r="BRR272" s="50"/>
      <c r="BRS272" s="50"/>
      <c r="BRT272" s="50"/>
      <c r="BRU272" s="50"/>
      <c r="BRV272" s="50"/>
      <c r="BRW272" s="50"/>
      <c r="BRX272" s="50"/>
      <c r="BRY272" s="50"/>
      <c r="BRZ272" s="50"/>
      <c r="BSA272" s="50"/>
      <c r="BSB272" s="50"/>
      <c r="BSC272" s="50"/>
      <c r="BSD272" s="50"/>
      <c r="BSE272" s="50"/>
      <c r="BSF272" s="50"/>
      <c r="BSG272" s="50"/>
      <c r="BSH272" s="50"/>
      <c r="BSI272" s="50"/>
      <c r="BSJ272" s="50"/>
      <c r="BSK272" s="50"/>
      <c r="BSL272" s="50"/>
      <c r="BSM272" s="50"/>
      <c r="BSN272" s="50"/>
      <c r="BSO272" s="50"/>
      <c r="BSP272" s="50"/>
      <c r="BSQ272" s="50"/>
      <c r="BSR272" s="50"/>
      <c r="BSS272" s="50"/>
      <c r="BST272" s="50"/>
      <c r="BSU272" s="50"/>
      <c r="BSV272" s="50"/>
      <c r="BSW272" s="50"/>
      <c r="BSX272" s="50"/>
      <c r="BSY272" s="50"/>
      <c r="BSZ272" s="50"/>
      <c r="BTA272" s="50"/>
      <c r="BTB272" s="50"/>
      <c r="BTC272" s="50"/>
      <c r="BTD272" s="50"/>
      <c r="BTE272" s="50"/>
      <c r="BTF272" s="50"/>
      <c r="BTG272" s="50"/>
      <c r="BTH272" s="50"/>
      <c r="BTI272" s="50"/>
      <c r="BTJ272" s="50"/>
      <c r="BTK272" s="50"/>
      <c r="BTL272" s="50"/>
      <c r="BTM272" s="50"/>
      <c r="BTN272" s="50"/>
      <c r="BTO272" s="50"/>
      <c r="BTP272" s="50"/>
      <c r="BTQ272" s="50"/>
      <c r="BTR272" s="50"/>
      <c r="BTS272" s="50"/>
      <c r="BTT272" s="50"/>
      <c r="BTU272" s="50"/>
      <c r="BTV272" s="50"/>
      <c r="BTW272" s="50"/>
      <c r="BTX272" s="50"/>
      <c r="BTY272" s="50"/>
      <c r="BTZ272" s="50"/>
      <c r="BUA272" s="50"/>
      <c r="BUB272" s="50"/>
      <c r="BUC272" s="50"/>
      <c r="BUD272" s="50"/>
      <c r="BUE272" s="50"/>
      <c r="BUF272" s="50"/>
      <c r="BUG272" s="50"/>
      <c r="BUH272" s="50"/>
      <c r="BUI272" s="50"/>
      <c r="BUJ272" s="50"/>
      <c r="BUK272" s="50"/>
      <c r="BUL272" s="50"/>
      <c r="BUM272" s="50"/>
      <c r="BUN272" s="50"/>
      <c r="BUO272" s="50"/>
      <c r="BUP272" s="50"/>
      <c r="BUQ272" s="50"/>
      <c r="BUR272" s="50"/>
      <c r="BUS272" s="50"/>
      <c r="BUT272" s="50"/>
      <c r="BUU272" s="50"/>
      <c r="BUV272" s="50"/>
      <c r="BUW272" s="50"/>
      <c r="BUX272" s="50"/>
      <c r="BUY272" s="50"/>
      <c r="BUZ272" s="50"/>
      <c r="BVA272" s="50"/>
      <c r="BVB272" s="50"/>
      <c r="BVC272" s="50"/>
      <c r="BVD272" s="50"/>
      <c r="BVE272" s="50"/>
      <c r="BVF272" s="50"/>
      <c r="BVG272" s="50"/>
      <c r="BVH272" s="50"/>
      <c r="BVI272" s="50"/>
      <c r="BVJ272" s="50"/>
      <c r="BVK272" s="50"/>
      <c r="BVL272" s="50"/>
      <c r="BVM272" s="50"/>
      <c r="BVN272" s="50"/>
      <c r="BVO272" s="50"/>
      <c r="BVP272" s="50"/>
      <c r="BVQ272" s="50"/>
      <c r="BVR272" s="50"/>
      <c r="BVS272" s="50"/>
      <c r="BVT272" s="50"/>
      <c r="BVU272" s="50"/>
      <c r="BVV272" s="50"/>
      <c r="BVW272" s="50"/>
      <c r="BVX272" s="50"/>
      <c r="BVY272" s="50"/>
      <c r="BVZ272" s="50"/>
      <c r="BWA272" s="50"/>
      <c r="BWB272" s="50"/>
      <c r="BWC272" s="50"/>
      <c r="BWD272" s="50"/>
      <c r="BWE272" s="50"/>
      <c r="BWF272" s="50"/>
      <c r="BWG272" s="50"/>
      <c r="BWH272" s="50"/>
      <c r="BWI272" s="50"/>
      <c r="BWJ272" s="50"/>
      <c r="BWK272" s="50"/>
      <c r="BWL272" s="50"/>
      <c r="BWM272" s="50"/>
      <c r="BWN272" s="50"/>
      <c r="BWO272" s="50"/>
      <c r="BWP272" s="50"/>
      <c r="BWQ272" s="50"/>
      <c r="BWR272" s="50"/>
      <c r="BWS272" s="50"/>
      <c r="BWT272" s="50"/>
      <c r="BWU272" s="50"/>
      <c r="BWV272" s="50"/>
      <c r="BWW272" s="50"/>
      <c r="BWX272" s="50"/>
      <c r="BWY272" s="50"/>
      <c r="BWZ272" s="50"/>
      <c r="BXA272" s="50"/>
      <c r="BXB272" s="50"/>
      <c r="BXC272" s="50"/>
      <c r="BXD272" s="50"/>
      <c r="BXE272" s="50"/>
      <c r="BXF272" s="50"/>
      <c r="BXG272" s="50"/>
      <c r="BXH272" s="50"/>
      <c r="BXI272" s="50"/>
      <c r="BXJ272" s="50"/>
      <c r="BXK272" s="50"/>
      <c r="BXL272" s="50"/>
      <c r="BXM272" s="50"/>
      <c r="BXN272" s="50"/>
      <c r="BXO272" s="50"/>
      <c r="BXP272" s="50"/>
      <c r="BXQ272" s="50"/>
      <c r="BXR272" s="50"/>
      <c r="BXS272" s="50"/>
      <c r="BXT272" s="50"/>
      <c r="BXU272" s="50"/>
      <c r="BXV272" s="50"/>
      <c r="BXW272" s="50"/>
      <c r="BXX272" s="50"/>
      <c r="BXY272" s="50"/>
      <c r="BXZ272" s="50"/>
      <c r="BYA272" s="50"/>
      <c r="BYB272" s="50"/>
      <c r="BYC272" s="50"/>
      <c r="BYD272" s="50"/>
      <c r="BYE272" s="50"/>
      <c r="BYF272" s="50"/>
      <c r="BYG272" s="50"/>
      <c r="BYH272" s="50"/>
      <c r="BYI272" s="50"/>
      <c r="BYJ272" s="50"/>
      <c r="BYK272" s="50"/>
      <c r="BYL272" s="50"/>
      <c r="BYM272" s="50"/>
      <c r="BYN272" s="50"/>
      <c r="BYO272" s="50"/>
      <c r="BYP272" s="50"/>
      <c r="BYQ272" s="50"/>
      <c r="BYR272" s="50"/>
      <c r="BYS272" s="50"/>
      <c r="BYT272" s="50"/>
      <c r="BYU272" s="50"/>
      <c r="BYV272" s="50"/>
      <c r="BYW272" s="50"/>
      <c r="BYX272" s="50"/>
      <c r="BYY272" s="50"/>
      <c r="BYZ272" s="50"/>
      <c r="BZA272" s="50"/>
      <c r="BZB272" s="50"/>
      <c r="BZC272" s="50"/>
      <c r="BZD272" s="50"/>
      <c r="BZE272" s="50"/>
      <c r="BZF272" s="50"/>
      <c r="BZG272" s="50"/>
      <c r="BZH272" s="50"/>
      <c r="BZI272" s="50"/>
      <c r="BZJ272" s="50"/>
      <c r="BZK272" s="50"/>
      <c r="BZL272" s="50"/>
      <c r="BZM272" s="50"/>
      <c r="BZN272" s="50"/>
      <c r="BZO272" s="50"/>
      <c r="BZP272" s="50"/>
      <c r="BZQ272" s="50"/>
      <c r="BZR272" s="50"/>
      <c r="BZS272" s="50"/>
      <c r="BZT272" s="50"/>
      <c r="BZV272" s="50"/>
      <c r="BZX272" s="50"/>
      <c r="BZY272" s="50"/>
      <c r="BZZ272" s="50"/>
      <c r="CAA272" s="50"/>
      <c r="CAB272" s="50"/>
      <c r="CAC272" s="50"/>
      <c r="CAD272" s="50"/>
      <c r="CAE272" s="50"/>
      <c r="CAJ272" s="50"/>
      <c r="CAK272" s="50"/>
      <c r="CAL272" s="50"/>
      <c r="CAM272" s="50"/>
      <c r="CAN272" s="50"/>
      <c r="CAO272" s="50"/>
      <c r="CAP272" s="50"/>
      <c r="CAQ272" s="50"/>
      <c r="CAR272" s="50"/>
      <c r="CAS272" s="50"/>
      <c r="CAT272" s="50"/>
      <c r="CAU272" s="50"/>
      <c r="CAV272" s="50"/>
      <c r="CAW272" s="50"/>
      <c r="CAX272" s="50"/>
      <c r="CAY272" s="50"/>
      <c r="CAZ272" s="50"/>
      <c r="CBA272" s="50"/>
      <c r="CBB272" s="50"/>
      <c r="CBC272" s="50"/>
      <c r="CBD272" s="50"/>
      <c r="CBE272" s="50"/>
      <c r="CBF272" s="50"/>
      <c r="CBG272" s="50"/>
      <c r="CBH272" s="50"/>
      <c r="CBI272" s="50"/>
      <c r="CBJ272" s="50"/>
      <c r="CBK272" s="50"/>
      <c r="CBL272" s="50"/>
      <c r="CBM272" s="50"/>
      <c r="CBN272" s="50"/>
      <c r="CBO272" s="50"/>
      <c r="CBP272" s="50"/>
      <c r="CBQ272" s="50"/>
      <c r="CBR272" s="50"/>
      <c r="CBS272" s="50"/>
      <c r="CBT272" s="50"/>
      <c r="CBU272" s="50"/>
      <c r="CBV272" s="50"/>
      <c r="CBW272" s="50"/>
      <c r="CBX272" s="50"/>
      <c r="CBY272" s="50"/>
      <c r="CBZ272" s="50"/>
      <c r="CCA272" s="50"/>
      <c r="CCB272" s="50"/>
      <c r="CCC272" s="50"/>
      <c r="CCD272" s="50"/>
      <c r="CCE272" s="50"/>
      <c r="CCF272" s="50"/>
      <c r="CCG272" s="50"/>
      <c r="CCH272" s="50"/>
      <c r="CCI272" s="50"/>
      <c r="CCJ272" s="50"/>
      <c r="CCK272" s="50"/>
      <c r="CCL272" s="50"/>
      <c r="CCM272" s="50"/>
      <c r="CCN272" s="50"/>
      <c r="CCO272" s="50"/>
      <c r="CCP272" s="50"/>
      <c r="CCQ272" s="50"/>
      <c r="CCR272" s="50"/>
      <c r="CCS272" s="50"/>
      <c r="CCT272" s="50"/>
      <c r="CCU272" s="50"/>
      <c r="CCV272" s="50"/>
      <c r="CCW272" s="50"/>
      <c r="CCX272" s="50"/>
      <c r="CCY272" s="50"/>
      <c r="CCZ272" s="50"/>
      <c r="CDA272" s="50"/>
      <c r="CDB272" s="50"/>
      <c r="CDC272" s="50"/>
      <c r="CDD272" s="50"/>
      <c r="CDE272" s="50"/>
      <c r="CDF272" s="50"/>
      <c r="CDG272" s="50"/>
      <c r="CDH272" s="50"/>
      <c r="CDI272" s="50"/>
      <c r="CDJ272" s="50"/>
      <c r="CDK272" s="50"/>
      <c r="CDL272" s="50"/>
      <c r="CDM272" s="50"/>
      <c r="CDN272" s="50"/>
      <c r="CDO272" s="50"/>
      <c r="CDP272" s="50"/>
      <c r="CDQ272" s="50"/>
      <c r="CDR272" s="50"/>
      <c r="CDS272" s="50"/>
      <c r="CDT272" s="50"/>
      <c r="CDU272" s="50"/>
      <c r="CDV272" s="50"/>
      <c r="CDW272" s="50"/>
      <c r="CDX272" s="50"/>
      <c r="CDY272" s="50"/>
      <c r="CDZ272" s="50"/>
      <c r="CEA272" s="50"/>
      <c r="CEB272" s="50"/>
      <c r="CEC272" s="50"/>
      <c r="CED272" s="50"/>
      <c r="CEE272" s="50"/>
      <c r="CEF272" s="50"/>
      <c r="CEG272" s="50"/>
      <c r="CEH272" s="50"/>
      <c r="CEI272" s="50"/>
      <c r="CEJ272" s="50"/>
      <c r="CEK272" s="50"/>
      <c r="CEL272" s="50"/>
      <c r="CEM272" s="50"/>
      <c r="CEN272" s="50"/>
      <c r="CEO272" s="50"/>
      <c r="CEP272" s="50"/>
      <c r="CEQ272" s="50"/>
      <c r="CER272" s="50"/>
      <c r="CES272" s="50"/>
      <c r="CET272" s="50"/>
      <c r="CEU272" s="50"/>
      <c r="CEV272" s="50"/>
      <c r="CEW272" s="50"/>
      <c r="CEX272" s="50"/>
      <c r="CEY272" s="50"/>
      <c r="CEZ272" s="50"/>
      <c r="CFA272" s="50"/>
      <c r="CFB272" s="50"/>
      <c r="CFC272" s="50"/>
      <c r="CFD272" s="50"/>
      <c r="CFE272" s="50"/>
      <c r="CFF272" s="50"/>
      <c r="CFG272" s="50"/>
      <c r="CFH272" s="50"/>
      <c r="CFI272" s="50"/>
      <c r="CFJ272" s="50"/>
      <c r="CFK272" s="50"/>
      <c r="CFL272" s="50"/>
      <c r="CFM272" s="50"/>
      <c r="CFN272" s="50"/>
      <c r="CFO272" s="50"/>
      <c r="CFP272" s="50"/>
      <c r="CFQ272" s="50"/>
      <c r="CFR272" s="50"/>
      <c r="CFS272" s="50"/>
      <c r="CFT272" s="50"/>
      <c r="CFU272" s="50"/>
      <c r="CFV272" s="50"/>
      <c r="CFW272" s="50"/>
      <c r="CFX272" s="50"/>
      <c r="CFY272" s="50"/>
      <c r="CFZ272" s="50"/>
      <c r="CGA272" s="50"/>
      <c r="CGB272" s="50"/>
      <c r="CGC272" s="50"/>
      <c r="CGD272" s="50"/>
      <c r="CGE272" s="50"/>
      <c r="CGF272" s="50"/>
      <c r="CGG272" s="50"/>
      <c r="CGH272" s="50"/>
      <c r="CGI272" s="50"/>
      <c r="CGJ272" s="50"/>
      <c r="CGK272" s="50"/>
      <c r="CGL272" s="50"/>
      <c r="CGM272" s="50"/>
      <c r="CGN272" s="50"/>
      <c r="CGO272" s="50"/>
      <c r="CGP272" s="50"/>
      <c r="CGQ272" s="50"/>
      <c r="CGR272" s="50"/>
      <c r="CGS272" s="50"/>
      <c r="CGT272" s="50"/>
      <c r="CGU272" s="50"/>
      <c r="CGV272" s="50"/>
      <c r="CGW272" s="50"/>
      <c r="CGX272" s="50"/>
      <c r="CGY272" s="50"/>
      <c r="CGZ272" s="50"/>
      <c r="CHA272" s="50"/>
      <c r="CHB272" s="50"/>
      <c r="CHC272" s="50"/>
      <c r="CHD272" s="50"/>
      <c r="CHE272" s="50"/>
      <c r="CHF272" s="50"/>
      <c r="CHG272" s="50"/>
      <c r="CHH272" s="50"/>
      <c r="CHI272" s="50"/>
      <c r="CHJ272" s="50"/>
      <c r="CHK272" s="50"/>
      <c r="CHL272" s="50"/>
      <c r="CHM272" s="50"/>
      <c r="CHN272" s="50"/>
      <c r="CHO272" s="50"/>
      <c r="CHP272" s="50"/>
      <c r="CHQ272" s="50"/>
      <c r="CHR272" s="50"/>
      <c r="CHS272" s="50"/>
      <c r="CHT272" s="50"/>
      <c r="CHU272" s="50"/>
      <c r="CHV272" s="50"/>
      <c r="CHW272" s="50"/>
      <c r="CHX272" s="50"/>
      <c r="CHY272" s="50"/>
      <c r="CHZ272" s="50"/>
      <c r="CIA272" s="50"/>
      <c r="CIB272" s="50"/>
      <c r="CIC272" s="50"/>
      <c r="CID272" s="50"/>
      <c r="CIE272" s="50"/>
      <c r="CIF272" s="50"/>
      <c r="CIG272" s="50"/>
      <c r="CIH272" s="50"/>
      <c r="CII272" s="50"/>
      <c r="CIJ272" s="50"/>
      <c r="CIK272" s="50"/>
      <c r="CIL272" s="50"/>
      <c r="CIM272" s="50"/>
      <c r="CIN272" s="50"/>
      <c r="CIO272" s="50"/>
      <c r="CIP272" s="50"/>
      <c r="CIQ272" s="50"/>
      <c r="CIR272" s="50"/>
      <c r="CIS272" s="50"/>
      <c r="CIT272" s="50"/>
      <c r="CIU272" s="50"/>
      <c r="CIV272" s="50"/>
      <c r="CIW272" s="50"/>
      <c r="CIX272" s="50"/>
      <c r="CIY272" s="50"/>
      <c r="CIZ272" s="50"/>
      <c r="CJA272" s="50"/>
      <c r="CJB272" s="50"/>
      <c r="CJC272" s="50"/>
      <c r="CJD272" s="50"/>
      <c r="CJE272" s="50"/>
      <c r="CJF272" s="50"/>
      <c r="CJG272" s="50"/>
      <c r="CJH272" s="50"/>
      <c r="CJI272" s="50"/>
      <c r="CJJ272" s="50"/>
      <c r="CJK272" s="50"/>
      <c r="CJL272" s="50"/>
      <c r="CJM272" s="50"/>
      <c r="CJN272" s="50"/>
      <c r="CJO272" s="50"/>
      <c r="CJP272" s="50"/>
      <c r="CJR272" s="50"/>
      <c r="CJT272" s="50"/>
      <c r="CJU272" s="50"/>
      <c r="CJV272" s="50"/>
      <c r="CJW272" s="50"/>
      <c r="CJX272" s="50"/>
      <c r="CJY272" s="50"/>
      <c r="CJZ272" s="50"/>
      <c r="CKA272" s="50"/>
      <c r="CKF272" s="50"/>
      <c r="CKG272" s="50"/>
      <c r="CKH272" s="50"/>
      <c r="CKI272" s="50"/>
      <c r="CKJ272" s="50"/>
      <c r="CKK272" s="50"/>
      <c r="CKL272" s="50"/>
      <c r="CKM272" s="50"/>
      <c r="CKN272" s="50"/>
      <c r="CKO272" s="50"/>
      <c r="CKP272" s="50"/>
      <c r="CKQ272" s="50"/>
      <c r="CKR272" s="50"/>
      <c r="CKS272" s="50"/>
      <c r="CKT272" s="50"/>
      <c r="CKU272" s="50"/>
      <c r="CKV272" s="50"/>
      <c r="CKW272" s="50"/>
      <c r="CKX272" s="50"/>
      <c r="CKY272" s="50"/>
      <c r="CKZ272" s="50"/>
      <c r="CLA272" s="50"/>
      <c r="CLB272" s="50"/>
      <c r="CLC272" s="50"/>
      <c r="CLD272" s="50"/>
      <c r="CLE272" s="50"/>
      <c r="CLF272" s="50"/>
      <c r="CLG272" s="50"/>
      <c r="CLH272" s="50"/>
      <c r="CLI272" s="50"/>
      <c r="CLJ272" s="50"/>
      <c r="CLK272" s="50"/>
      <c r="CLL272" s="50"/>
      <c r="CLM272" s="50"/>
      <c r="CLN272" s="50"/>
      <c r="CLO272" s="50"/>
      <c r="CLP272" s="50"/>
      <c r="CLQ272" s="50"/>
      <c r="CLR272" s="50"/>
      <c r="CLS272" s="50"/>
      <c r="CLT272" s="50"/>
      <c r="CLU272" s="50"/>
      <c r="CLV272" s="50"/>
      <c r="CLW272" s="50"/>
      <c r="CLX272" s="50"/>
      <c r="CLY272" s="50"/>
      <c r="CLZ272" s="50"/>
      <c r="CMA272" s="50"/>
      <c r="CMB272" s="50"/>
      <c r="CMC272" s="50"/>
      <c r="CMD272" s="50"/>
      <c r="CME272" s="50"/>
      <c r="CMF272" s="50"/>
      <c r="CMG272" s="50"/>
      <c r="CMH272" s="50"/>
      <c r="CMI272" s="50"/>
      <c r="CMJ272" s="50"/>
      <c r="CMK272" s="50"/>
      <c r="CML272" s="50"/>
      <c r="CMM272" s="50"/>
      <c r="CMN272" s="50"/>
      <c r="CMO272" s="50"/>
      <c r="CMP272" s="50"/>
      <c r="CMQ272" s="50"/>
      <c r="CMR272" s="50"/>
      <c r="CMS272" s="50"/>
      <c r="CMT272" s="50"/>
      <c r="CMU272" s="50"/>
      <c r="CMV272" s="50"/>
      <c r="CMW272" s="50"/>
      <c r="CMX272" s="50"/>
      <c r="CMY272" s="50"/>
      <c r="CMZ272" s="50"/>
      <c r="CNA272" s="50"/>
      <c r="CNB272" s="50"/>
      <c r="CNC272" s="50"/>
      <c r="CND272" s="50"/>
      <c r="CNE272" s="50"/>
      <c r="CNF272" s="50"/>
      <c r="CNG272" s="50"/>
      <c r="CNH272" s="50"/>
      <c r="CNI272" s="50"/>
      <c r="CNJ272" s="50"/>
      <c r="CNK272" s="50"/>
      <c r="CNL272" s="50"/>
      <c r="CNM272" s="50"/>
      <c r="CNN272" s="50"/>
      <c r="CNO272" s="50"/>
      <c r="CNP272" s="50"/>
      <c r="CNQ272" s="50"/>
      <c r="CNR272" s="50"/>
      <c r="CNS272" s="50"/>
      <c r="CNT272" s="50"/>
      <c r="CNU272" s="50"/>
      <c r="CNV272" s="50"/>
      <c r="CNW272" s="50"/>
      <c r="CNX272" s="50"/>
      <c r="CNY272" s="50"/>
      <c r="CNZ272" s="50"/>
      <c r="COA272" s="50"/>
      <c r="COB272" s="50"/>
      <c r="COC272" s="50"/>
      <c r="COD272" s="50"/>
      <c r="COE272" s="50"/>
      <c r="COF272" s="50"/>
      <c r="COG272" s="50"/>
      <c r="COH272" s="50"/>
      <c r="COI272" s="50"/>
      <c r="COJ272" s="50"/>
      <c r="COK272" s="50"/>
      <c r="COL272" s="50"/>
      <c r="COM272" s="50"/>
      <c r="CON272" s="50"/>
      <c r="COO272" s="50"/>
      <c r="COP272" s="50"/>
      <c r="COQ272" s="50"/>
      <c r="COR272" s="50"/>
      <c r="COS272" s="50"/>
      <c r="COT272" s="50"/>
      <c r="COU272" s="50"/>
      <c r="COV272" s="50"/>
      <c r="COW272" s="50"/>
      <c r="COX272" s="50"/>
      <c r="COY272" s="50"/>
      <c r="COZ272" s="50"/>
      <c r="CPA272" s="50"/>
      <c r="CPB272" s="50"/>
      <c r="CPC272" s="50"/>
      <c r="CPD272" s="50"/>
      <c r="CPE272" s="50"/>
      <c r="CPF272" s="50"/>
      <c r="CPG272" s="50"/>
      <c r="CPH272" s="50"/>
      <c r="CPI272" s="50"/>
      <c r="CPJ272" s="50"/>
      <c r="CPK272" s="50"/>
      <c r="CPL272" s="50"/>
      <c r="CPM272" s="50"/>
      <c r="CPN272" s="50"/>
      <c r="CPO272" s="50"/>
      <c r="CPP272" s="50"/>
      <c r="CPQ272" s="50"/>
      <c r="CPR272" s="50"/>
      <c r="CPS272" s="50"/>
      <c r="CPT272" s="50"/>
      <c r="CPU272" s="50"/>
      <c r="CPV272" s="50"/>
      <c r="CPW272" s="50"/>
      <c r="CPX272" s="50"/>
      <c r="CPY272" s="50"/>
      <c r="CPZ272" s="50"/>
      <c r="CQA272" s="50"/>
      <c r="CQB272" s="50"/>
      <c r="CQC272" s="50"/>
      <c r="CQD272" s="50"/>
      <c r="CQE272" s="50"/>
      <c r="CQF272" s="50"/>
      <c r="CQG272" s="50"/>
      <c r="CQH272" s="50"/>
      <c r="CQI272" s="50"/>
      <c r="CQJ272" s="50"/>
      <c r="CQK272" s="50"/>
      <c r="CQL272" s="50"/>
      <c r="CQM272" s="50"/>
      <c r="CQN272" s="50"/>
      <c r="CQO272" s="50"/>
      <c r="CQP272" s="50"/>
      <c r="CQQ272" s="50"/>
      <c r="CQR272" s="50"/>
      <c r="CQS272" s="50"/>
      <c r="CQT272" s="50"/>
      <c r="CQU272" s="50"/>
      <c r="CQV272" s="50"/>
      <c r="CQW272" s="50"/>
      <c r="CQX272" s="50"/>
      <c r="CQY272" s="50"/>
      <c r="CQZ272" s="50"/>
      <c r="CRA272" s="50"/>
      <c r="CRB272" s="50"/>
      <c r="CRC272" s="50"/>
      <c r="CRD272" s="50"/>
      <c r="CRE272" s="50"/>
      <c r="CRF272" s="50"/>
      <c r="CRG272" s="50"/>
      <c r="CRH272" s="50"/>
      <c r="CRI272" s="50"/>
      <c r="CRJ272" s="50"/>
      <c r="CRK272" s="50"/>
      <c r="CRL272" s="50"/>
      <c r="CRM272" s="50"/>
      <c r="CRN272" s="50"/>
      <c r="CRO272" s="50"/>
      <c r="CRP272" s="50"/>
      <c r="CRQ272" s="50"/>
      <c r="CRR272" s="50"/>
      <c r="CRS272" s="50"/>
      <c r="CRT272" s="50"/>
      <c r="CRU272" s="50"/>
      <c r="CRV272" s="50"/>
      <c r="CRW272" s="50"/>
      <c r="CRX272" s="50"/>
      <c r="CRY272" s="50"/>
      <c r="CRZ272" s="50"/>
      <c r="CSA272" s="50"/>
      <c r="CSB272" s="50"/>
      <c r="CSC272" s="50"/>
      <c r="CSD272" s="50"/>
      <c r="CSE272" s="50"/>
      <c r="CSF272" s="50"/>
      <c r="CSG272" s="50"/>
      <c r="CSH272" s="50"/>
      <c r="CSI272" s="50"/>
      <c r="CSJ272" s="50"/>
      <c r="CSK272" s="50"/>
      <c r="CSL272" s="50"/>
      <c r="CSM272" s="50"/>
      <c r="CSN272" s="50"/>
      <c r="CSO272" s="50"/>
      <c r="CSP272" s="50"/>
      <c r="CSQ272" s="50"/>
      <c r="CSR272" s="50"/>
      <c r="CSS272" s="50"/>
      <c r="CST272" s="50"/>
      <c r="CSU272" s="50"/>
      <c r="CSV272" s="50"/>
      <c r="CSW272" s="50"/>
      <c r="CSX272" s="50"/>
      <c r="CSY272" s="50"/>
      <c r="CSZ272" s="50"/>
      <c r="CTA272" s="50"/>
      <c r="CTB272" s="50"/>
      <c r="CTC272" s="50"/>
      <c r="CTD272" s="50"/>
      <c r="CTE272" s="50"/>
      <c r="CTF272" s="50"/>
      <c r="CTG272" s="50"/>
      <c r="CTH272" s="50"/>
      <c r="CTI272" s="50"/>
      <c r="CTJ272" s="50"/>
      <c r="CTK272" s="50"/>
      <c r="CTL272" s="50"/>
      <c r="CTN272" s="50"/>
      <c r="CTP272" s="50"/>
      <c r="CTQ272" s="50"/>
      <c r="CTR272" s="50"/>
      <c r="CTS272" s="50"/>
      <c r="CTT272" s="50"/>
      <c r="CTU272" s="50"/>
      <c r="CTV272" s="50"/>
      <c r="CTW272" s="50"/>
      <c r="CUB272" s="50"/>
      <c r="CUC272" s="50"/>
      <c r="CUD272" s="50"/>
      <c r="CUE272" s="50"/>
      <c r="CUF272" s="50"/>
      <c r="CUG272" s="50"/>
      <c r="CUH272" s="50"/>
      <c r="CUI272" s="50"/>
      <c r="CUJ272" s="50"/>
      <c r="CUK272" s="50"/>
      <c r="CUL272" s="50"/>
      <c r="CUM272" s="50"/>
      <c r="CUN272" s="50"/>
      <c r="CUO272" s="50"/>
      <c r="CUP272" s="50"/>
      <c r="CUQ272" s="50"/>
      <c r="CUR272" s="50"/>
      <c r="CUS272" s="50"/>
      <c r="CUT272" s="50"/>
      <c r="CUU272" s="50"/>
      <c r="CUV272" s="50"/>
      <c r="CUW272" s="50"/>
      <c r="CUX272" s="50"/>
      <c r="CUY272" s="50"/>
      <c r="CUZ272" s="50"/>
      <c r="CVA272" s="50"/>
      <c r="CVB272" s="50"/>
      <c r="CVC272" s="50"/>
      <c r="CVD272" s="50"/>
      <c r="CVE272" s="50"/>
      <c r="CVF272" s="50"/>
      <c r="CVG272" s="50"/>
      <c r="CVH272" s="50"/>
      <c r="CVI272" s="50"/>
      <c r="CVJ272" s="50"/>
      <c r="CVK272" s="50"/>
      <c r="CVL272" s="50"/>
      <c r="CVM272" s="50"/>
      <c r="CVN272" s="50"/>
      <c r="CVO272" s="50"/>
      <c r="CVP272" s="50"/>
      <c r="CVQ272" s="50"/>
      <c r="CVR272" s="50"/>
      <c r="CVS272" s="50"/>
      <c r="CVT272" s="50"/>
      <c r="CVU272" s="50"/>
      <c r="CVV272" s="50"/>
      <c r="CVW272" s="50"/>
      <c r="CVX272" s="50"/>
      <c r="CVY272" s="50"/>
      <c r="CVZ272" s="50"/>
      <c r="CWA272" s="50"/>
      <c r="CWB272" s="50"/>
      <c r="CWC272" s="50"/>
      <c r="CWD272" s="50"/>
      <c r="CWE272" s="50"/>
      <c r="CWF272" s="50"/>
      <c r="CWG272" s="50"/>
      <c r="CWH272" s="50"/>
      <c r="CWI272" s="50"/>
      <c r="CWJ272" s="50"/>
      <c r="CWK272" s="50"/>
      <c r="CWL272" s="50"/>
      <c r="CWM272" s="50"/>
      <c r="CWN272" s="50"/>
      <c r="CWO272" s="50"/>
      <c r="CWP272" s="50"/>
      <c r="CWQ272" s="50"/>
      <c r="CWR272" s="50"/>
      <c r="CWS272" s="50"/>
      <c r="CWT272" s="50"/>
      <c r="CWU272" s="50"/>
      <c r="CWV272" s="50"/>
      <c r="CWW272" s="50"/>
      <c r="CWX272" s="50"/>
      <c r="CWY272" s="50"/>
      <c r="CWZ272" s="50"/>
      <c r="CXA272" s="50"/>
      <c r="CXB272" s="50"/>
      <c r="CXC272" s="50"/>
      <c r="CXD272" s="50"/>
      <c r="CXE272" s="50"/>
      <c r="CXF272" s="50"/>
      <c r="CXG272" s="50"/>
      <c r="CXH272" s="50"/>
      <c r="CXI272" s="50"/>
      <c r="CXJ272" s="50"/>
      <c r="CXK272" s="50"/>
      <c r="CXL272" s="50"/>
      <c r="CXM272" s="50"/>
      <c r="CXN272" s="50"/>
      <c r="CXO272" s="50"/>
      <c r="CXP272" s="50"/>
      <c r="CXQ272" s="50"/>
      <c r="CXR272" s="50"/>
      <c r="CXS272" s="50"/>
      <c r="CXT272" s="50"/>
      <c r="CXU272" s="50"/>
      <c r="CXV272" s="50"/>
      <c r="CXW272" s="50"/>
      <c r="CXX272" s="50"/>
      <c r="CXY272" s="50"/>
      <c r="CXZ272" s="50"/>
      <c r="CYA272" s="50"/>
      <c r="CYB272" s="50"/>
      <c r="CYC272" s="50"/>
      <c r="CYD272" s="50"/>
      <c r="CYE272" s="50"/>
      <c r="CYF272" s="50"/>
      <c r="CYG272" s="50"/>
      <c r="CYH272" s="50"/>
      <c r="CYI272" s="50"/>
      <c r="CYJ272" s="50"/>
      <c r="CYK272" s="50"/>
      <c r="CYL272" s="50"/>
      <c r="CYM272" s="50"/>
      <c r="CYN272" s="50"/>
      <c r="CYO272" s="50"/>
      <c r="CYP272" s="50"/>
      <c r="CYQ272" s="50"/>
      <c r="CYR272" s="50"/>
      <c r="CYS272" s="50"/>
      <c r="CYT272" s="50"/>
      <c r="CYU272" s="50"/>
      <c r="CYV272" s="50"/>
      <c r="CYW272" s="50"/>
      <c r="CYX272" s="50"/>
      <c r="CYY272" s="50"/>
      <c r="CYZ272" s="50"/>
      <c r="CZA272" s="50"/>
      <c r="CZB272" s="50"/>
      <c r="CZC272" s="50"/>
      <c r="CZD272" s="50"/>
      <c r="CZE272" s="50"/>
      <c r="CZF272" s="50"/>
      <c r="CZG272" s="50"/>
      <c r="CZH272" s="50"/>
      <c r="CZI272" s="50"/>
      <c r="CZJ272" s="50"/>
      <c r="CZK272" s="50"/>
      <c r="CZL272" s="50"/>
      <c r="CZM272" s="50"/>
      <c r="CZN272" s="50"/>
      <c r="CZO272" s="50"/>
      <c r="CZP272" s="50"/>
      <c r="CZQ272" s="50"/>
      <c r="CZR272" s="50"/>
      <c r="CZS272" s="50"/>
      <c r="CZT272" s="50"/>
      <c r="CZU272" s="50"/>
      <c r="CZV272" s="50"/>
      <c r="CZW272" s="50"/>
      <c r="CZX272" s="50"/>
      <c r="CZY272" s="50"/>
      <c r="CZZ272" s="50"/>
      <c r="DAA272" s="50"/>
      <c r="DAB272" s="50"/>
      <c r="DAC272" s="50"/>
      <c r="DAD272" s="50"/>
      <c r="DAE272" s="50"/>
      <c r="DAF272" s="50"/>
      <c r="DAG272" s="50"/>
      <c r="DAH272" s="50"/>
      <c r="DAI272" s="50"/>
      <c r="DAJ272" s="50"/>
      <c r="DAK272" s="50"/>
      <c r="DAL272" s="50"/>
      <c r="DAM272" s="50"/>
      <c r="DAN272" s="50"/>
      <c r="DAO272" s="50"/>
      <c r="DAP272" s="50"/>
      <c r="DAQ272" s="50"/>
      <c r="DAR272" s="50"/>
      <c r="DAS272" s="50"/>
      <c r="DAT272" s="50"/>
      <c r="DAU272" s="50"/>
      <c r="DAV272" s="50"/>
      <c r="DAW272" s="50"/>
      <c r="DAX272" s="50"/>
      <c r="DAY272" s="50"/>
      <c r="DAZ272" s="50"/>
      <c r="DBA272" s="50"/>
      <c r="DBB272" s="50"/>
      <c r="DBC272" s="50"/>
      <c r="DBD272" s="50"/>
      <c r="DBE272" s="50"/>
      <c r="DBF272" s="50"/>
      <c r="DBG272" s="50"/>
      <c r="DBH272" s="50"/>
      <c r="DBI272" s="50"/>
      <c r="DBJ272" s="50"/>
      <c r="DBK272" s="50"/>
      <c r="DBL272" s="50"/>
      <c r="DBM272" s="50"/>
      <c r="DBN272" s="50"/>
      <c r="DBO272" s="50"/>
      <c r="DBP272" s="50"/>
      <c r="DBQ272" s="50"/>
      <c r="DBR272" s="50"/>
      <c r="DBS272" s="50"/>
      <c r="DBT272" s="50"/>
      <c r="DBU272" s="50"/>
      <c r="DBV272" s="50"/>
      <c r="DBW272" s="50"/>
      <c r="DBX272" s="50"/>
      <c r="DBY272" s="50"/>
      <c r="DBZ272" s="50"/>
      <c r="DCA272" s="50"/>
      <c r="DCB272" s="50"/>
      <c r="DCC272" s="50"/>
      <c r="DCD272" s="50"/>
      <c r="DCE272" s="50"/>
      <c r="DCF272" s="50"/>
      <c r="DCG272" s="50"/>
      <c r="DCH272" s="50"/>
      <c r="DCI272" s="50"/>
      <c r="DCJ272" s="50"/>
      <c r="DCK272" s="50"/>
      <c r="DCL272" s="50"/>
      <c r="DCM272" s="50"/>
      <c r="DCN272" s="50"/>
      <c r="DCO272" s="50"/>
      <c r="DCP272" s="50"/>
      <c r="DCQ272" s="50"/>
      <c r="DCR272" s="50"/>
      <c r="DCS272" s="50"/>
      <c r="DCT272" s="50"/>
      <c r="DCU272" s="50"/>
      <c r="DCV272" s="50"/>
      <c r="DCW272" s="50"/>
      <c r="DCX272" s="50"/>
      <c r="DCY272" s="50"/>
      <c r="DCZ272" s="50"/>
      <c r="DDA272" s="50"/>
      <c r="DDB272" s="50"/>
      <c r="DDC272" s="50"/>
      <c r="DDD272" s="50"/>
      <c r="DDE272" s="50"/>
      <c r="DDF272" s="50"/>
      <c r="DDG272" s="50"/>
      <c r="DDH272" s="50"/>
      <c r="DDJ272" s="50"/>
      <c r="DDL272" s="50"/>
      <c r="DDM272" s="50"/>
      <c r="DDN272" s="50"/>
      <c r="DDO272" s="50"/>
      <c r="DDP272" s="50"/>
      <c r="DDQ272" s="50"/>
      <c r="DDR272" s="50"/>
      <c r="DDS272" s="50"/>
      <c r="DDX272" s="50"/>
      <c r="DDY272" s="50"/>
      <c r="DDZ272" s="50"/>
      <c r="DEA272" s="50"/>
      <c r="DEB272" s="50"/>
      <c r="DEC272" s="50"/>
      <c r="DED272" s="50"/>
      <c r="DEE272" s="50"/>
      <c r="DEF272" s="50"/>
      <c r="DEG272" s="50"/>
      <c r="DEH272" s="50"/>
      <c r="DEI272" s="50"/>
      <c r="DEJ272" s="50"/>
      <c r="DEK272" s="50"/>
      <c r="DEL272" s="50"/>
      <c r="DEM272" s="50"/>
      <c r="DEN272" s="50"/>
      <c r="DEO272" s="50"/>
      <c r="DEP272" s="50"/>
      <c r="DEQ272" s="50"/>
      <c r="DER272" s="50"/>
      <c r="DES272" s="50"/>
      <c r="DET272" s="50"/>
      <c r="DEU272" s="50"/>
      <c r="DEV272" s="50"/>
      <c r="DEW272" s="50"/>
      <c r="DEX272" s="50"/>
      <c r="DEY272" s="50"/>
      <c r="DEZ272" s="50"/>
      <c r="DFA272" s="50"/>
      <c r="DFB272" s="50"/>
      <c r="DFC272" s="50"/>
      <c r="DFD272" s="50"/>
      <c r="DFE272" s="50"/>
      <c r="DFF272" s="50"/>
      <c r="DFG272" s="50"/>
      <c r="DFH272" s="50"/>
      <c r="DFI272" s="50"/>
      <c r="DFJ272" s="50"/>
      <c r="DFK272" s="50"/>
      <c r="DFL272" s="50"/>
      <c r="DFM272" s="50"/>
      <c r="DFN272" s="50"/>
      <c r="DFO272" s="50"/>
      <c r="DFP272" s="50"/>
      <c r="DFQ272" s="50"/>
      <c r="DFR272" s="50"/>
      <c r="DFS272" s="50"/>
      <c r="DFT272" s="50"/>
      <c r="DFU272" s="50"/>
      <c r="DFV272" s="50"/>
      <c r="DFW272" s="50"/>
      <c r="DFX272" s="50"/>
      <c r="DFY272" s="50"/>
      <c r="DFZ272" s="50"/>
      <c r="DGA272" s="50"/>
      <c r="DGB272" s="50"/>
      <c r="DGC272" s="50"/>
      <c r="DGD272" s="50"/>
      <c r="DGE272" s="50"/>
      <c r="DGF272" s="50"/>
      <c r="DGG272" s="50"/>
      <c r="DGH272" s="50"/>
      <c r="DGI272" s="50"/>
      <c r="DGJ272" s="50"/>
      <c r="DGK272" s="50"/>
      <c r="DGL272" s="50"/>
      <c r="DGM272" s="50"/>
      <c r="DGN272" s="50"/>
      <c r="DGO272" s="50"/>
      <c r="DGP272" s="50"/>
      <c r="DGQ272" s="50"/>
      <c r="DGR272" s="50"/>
      <c r="DGS272" s="50"/>
      <c r="DGT272" s="50"/>
      <c r="DGU272" s="50"/>
      <c r="DGV272" s="50"/>
      <c r="DGW272" s="50"/>
      <c r="DGX272" s="50"/>
      <c r="DGY272" s="50"/>
      <c r="DGZ272" s="50"/>
      <c r="DHA272" s="50"/>
      <c r="DHB272" s="50"/>
      <c r="DHC272" s="50"/>
      <c r="DHD272" s="50"/>
      <c r="DHE272" s="50"/>
      <c r="DHF272" s="50"/>
      <c r="DHG272" s="50"/>
      <c r="DHH272" s="50"/>
      <c r="DHI272" s="50"/>
      <c r="DHJ272" s="50"/>
      <c r="DHK272" s="50"/>
      <c r="DHL272" s="50"/>
      <c r="DHM272" s="50"/>
      <c r="DHN272" s="50"/>
      <c r="DHO272" s="50"/>
      <c r="DHP272" s="50"/>
      <c r="DHQ272" s="50"/>
      <c r="DHR272" s="50"/>
      <c r="DHS272" s="50"/>
      <c r="DHT272" s="50"/>
      <c r="DHU272" s="50"/>
      <c r="DHV272" s="50"/>
      <c r="DHW272" s="50"/>
      <c r="DHX272" s="50"/>
      <c r="DHY272" s="50"/>
      <c r="DHZ272" s="50"/>
      <c r="DIA272" s="50"/>
      <c r="DIB272" s="50"/>
      <c r="DIC272" s="50"/>
      <c r="DID272" s="50"/>
      <c r="DIE272" s="50"/>
      <c r="DIF272" s="50"/>
      <c r="DIG272" s="50"/>
      <c r="DIH272" s="50"/>
      <c r="DII272" s="50"/>
      <c r="DIJ272" s="50"/>
      <c r="DIK272" s="50"/>
      <c r="DIL272" s="50"/>
      <c r="DIM272" s="50"/>
      <c r="DIN272" s="50"/>
      <c r="DIO272" s="50"/>
      <c r="DIP272" s="50"/>
      <c r="DIQ272" s="50"/>
      <c r="DIR272" s="50"/>
      <c r="DIS272" s="50"/>
      <c r="DIT272" s="50"/>
      <c r="DIU272" s="50"/>
      <c r="DIV272" s="50"/>
      <c r="DIW272" s="50"/>
      <c r="DIX272" s="50"/>
      <c r="DIY272" s="50"/>
      <c r="DIZ272" s="50"/>
      <c r="DJA272" s="50"/>
      <c r="DJB272" s="50"/>
      <c r="DJC272" s="50"/>
      <c r="DJD272" s="50"/>
      <c r="DJE272" s="50"/>
      <c r="DJF272" s="50"/>
      <c r="DJG272" s="50"/>
      <c r="DJH272" s="50"/>
      <c r="DJI272" s="50"/>
      <c r="DJJ272" s="50"/>
      <c r="DJK272" s="50"/>
      <c r="DJL272" s="50"/>
      <c r="DJM272" s="50"/>
      <c r="DJN272" s="50"/>
      <c r="DJO272" s="50"/>
      <c r="DJP272" s="50"/>
      <c r="DJQ272" s="50"/>
      <c r="DJR272" s="50"/>
      <c r="DJS272" s="50"/>
      <c r="DJT272" s="50"/>
      <c r="DJU272" s="50"/>
      <c r="DJV272" s="50"/>
      <c r="DJW272" s="50"/>
      <c r="DJX272" s="50"/>
      <c r="DJY272" s="50"/>
      <c r="DJZ272" s="50"/>
      <c r="DKA272" s="50"/>
      <c r="DKB272" s="50"/>
      <c r="DKC272" s="50"/>
      <c r="DKD272" s="50"/>
      <c r="DKE272" s="50"/>
      <c r="DKF272" s="50"/>
      <c r="DKG272" s="50"/>
      <c r="DKH272" s="50"/>
      <c r="DKI272" s="50"/>
      <c r="DKJ272" s="50"/>
      <c r="DKK272" s="50"/>
      <c r="DKL272" s="50"/>
      <c r="DKM272" s="50"/>
      <c r="DKN272" s="50"/>
      <c r="DKO272" s="50"/>
      <c r="DKP272" s="50"/>
      <c r="DKQ272" s="50"/>
      <c r="DKR272" s="50"/>
      <c r="DKS272" s="50"/>
      <c r="DKT272" s="50"/>
      <c r="DKU272" s="50"/>
      <c r="DKV272" s="50"/>
      <c r="DKW272" s="50"/>
      <c r="DKX272" s="50"/>
      <c r="DKY272" s="50"/>
      <c r="DKZ272" s="50"/>
      <c r="DLA272" s="50"/>
      <c r="DLB272" s="50"/>
      <c r="DLC272" s="50"/>
      <c r="DLD272" s="50"/>
      <c r="DLE272" s="50"/>
      <c r="DLF272" s="50"/>
      <c r="DLG272" s="50"/>
      <c r="DLH272" s="50"/>
      <c r="DLI272" s="50"/>
      <c r="DLJ272" s="50"/>
      <c r="DLK272" s="50"/>
      <c r="DLL272" s="50"/>
      <c r="DLM272" s="50"/>
      <c r="DLN272" s="50"/>
      <c r="DLO272" s="50"/>
      <c r="DLP272" s="50"/>
      <c r="DLQ272" s="50"/>
      <c r="DLR272" s="50"/>
      <c r="DLS272" s="50"/>
      <c r="DLT272" s="50"/>
      <c r="DLU272" s="50"/>
      <c r="DLV272" s="50"/>
      <c r="DLW272" s="50"/>
      <c r="DLX272" s="50"/>
      <c r="DLY272" s="50"/>
      <c r="DLZ272" s="50"/>
      <c r="DMA272" s="50"/>
      <c r="DMB272" s="50"/>
      <c r="DMC272" s="50"/>
      <c r="DMD272" s="50"/>
      <c r="DME272" s="50"/>
      <c r="DMF272" s="50"/>
      <c r="DMG272" s="50"/>
      <c r="DMH272" s="50"/>
      <c r="DMI272" s="50"/>
      <c r="DMJ272" s="50"/>
      <c r="DMK272" s="50"/>
      <c r="DML272" s="50"/>
      <c r="DMM272" s="50"/>
      <c r="DMN272" s="50"/>
      <c r="DMO272" s="50"/>
      <c r="DMP272" s="50"/>
      <c r="DMQ272" s="50"/>
      <c r="DMR272" s="50"/>
      <c r="DMS272" s="50"/>
      <c r="DMT272" s="50"/>
      <c r="DMU272" s="50"/>
      <c r="DMV272" s="50"/>
      <c r="DMW272" s="50"/>
      <c r="DMX272" s="50"/>
      <c r="DMY272" s="50"/>
      <c r="DMZ272" s="50"/>
      <c r="DNA272" s="50"/>
      <c r="DNB272" s="50"/>
      <c r="DNC272" s="50"/>
      <c r="DND272" s="50"/>
      <c r="DNF272" s="50"/>
      <c r="DNH272" s="50"/>
      <c r="DNI272" s="50"/>
      <c r="DNJ272" s="50"/>
      <c r="DNK272" s="50"/>
      <c r="DNL272" s="50"/>
      <c r="DNM272" s="50"/>
      <c r="DNN272" s="50"/>
      <c r="DNO272" s="50"/>
      <c r="DNT272" s="50"/>
      <c r="DNU272" s="50"/>
      <c r="DNV272" s="50"/>
      <c r="DNW272" s="50"/>
      <c r="DNX272" s="50"/>
      <c r="DNY272" s="50"/>
      <c r="DNZ272" s="50"/>
      <c r="DOA272" s="50"/>
      <c r="DOB272" s="50"/>
      <c r="DOC272" s="50"/>
      <c r="DOD272" s="50"/>
      <c r="DOE272" s="50"/>
      <c r="DOF272" s="50"/>
      <c r="DOG272" s="50"/>
      <c r="DOH272" s="50"/>
      <c r="DOI272" s="50"/>
      <c r="DOJ272" s="50"/>
      <c r="DOK272" s="50"/>
      <c r="DOL272" s="50"/>
      <c r="DOM272" s="50"/>
      <c r="DON272" s="50"/>
      <c r="DOO272" s="50"/>
      <c r="DOP272" s="50"/>
      <c r="DOQ272" s="50"/>
      <c r="DOR272" s="50"/>
      <c r="DOS272" s="50"/>
      <c r="DOT272" s="50"/>
      <c r="DOU272" s="50"/>
      <c r="DOV272" s="50"/>
      <c r="DOW272" s="50"/>
      <c r="DOX272" s="50"/>
      <c r="DOY272" s="50"/>
      <c r="DOZ272" s="50"/>
      <c r="DPA272" s="50"/>
      <c r="DPB272" s="50"/>
      <c r="DPC272" s="50"/>
      <c r="DPD272" s="50"/>
      <c r="DPE272" s="50"/>
      <c r="DPF272" s="50"/>
      <c r="DPG272" s="50"/>
      <c r="DPH272" s="50"/>
      <c r="DPI272" s="50"/>
      <c r="DPJ272" s="50"/>
      <c r="DPK272" s="50"/>
      <c r="DPL272" s="50"/>
      <c r="DPM272" s="50"/>
      <c r="DPN272" s="50"/>
      <c r="DPO272" s="50"/>
      <c r="DPP272" s="50"/>
      <c r="DPQ272" s="50"/>
      <c r="DPR272" s="50"/>
      <c r="DPS272" s="50"/>
      <c r="DPT272" s="50"/>
      <c r="DPU272" s="50"/>
      <c r="DPV272" s="50"/>
      <c r="DPW272" s="50"/>
      <c r="DPX272" s="50"/>
      <c r="DPY272" s="50"/>
      <c r="DPZ272" s="50"/>
      <c r="DQA272" s="50"/>
      <c r="DQB272" s="50"/>
      <c r="DQC272" s="50"/>
      <c r="DQD272" s="50"/>
      <c r="DQE272" s="50"/>
      <c r="DQF272" s="50"/>
      <c r="DQG272" s="50"/>
      <c r="DQH272" s="50"/>
      <c r="DQI272" s="50"/>
      <c r="DQJ272" s="50"/>
      <c r="DQK272" s="50"/>
      <c r="DQL272" s="50"/>
      <c r="DQM272" s="50"/>
      <c r="DQN272" s="50"/>
      <c r="DQO272" s="50"/>
      <c r="DQP272" s="50"/>
      <c r="DQQ272" s="50"/>
      <c r="DQR272" s="50"/>
      <c r="DQS272" s="50"/>
      <c r="DQT272" s="50"/>
      <c r="DQU272" s="50"/>
      <c r="DQV272" s="50"/>
      <c r="DQW272" s="50"/>
      <c r="DQX272" s="50"/>
      <c r="DQY272" s="50"/>
      <c r="DQZ272" s="50"/>
      <c r="DRA272" s="50"/>
      <c r="DRB272" s="50"/>
      <c r="DRC272" s="50"/>
      <c r="DRD272" s="50"/>
      <c r="DRE272" s="50"/>
      <c r="DRF272" s="50"/>
      <c r="DRG272" s="50"/>
      <c r="DRH272" s="50"/>
      <c r="DRI272" s="50"/>
      <c r="DRJ272" s="50"/>
      <c r="DRK272" s="50"/>
      <c r="DRL272" s="50"/>
      <c r="DRM272" s="50"/>
      <c r="DRN272" s="50"/>
      <c r="DRO272" s="50"/>
      <c r="DRP272" s="50"/>
      <c r="DRQ272" s="50"/>
      <c r="DRR272" s="50"/>
      <c r="DRS272" s="50"/>
      <c r="DRT272" s="50"/>
      <c r="DRU272" s="50"/>
      <c r="DRV272" s="50"/>
      <c r="DRW272" s="50"/>
      <c r="DRX272" s="50"/>
      <c r="DRY272" s="50"/>
      <c r="DRZ272" s="50"/>
      <c r="DSA272" s="50"/>
      <c r="DSB272" s="50"/>
      <c r="DSC272" s="50"/>
      <c r="DSD272" s="50"/>
      <c r="DSE272" s="50"/>
      <c r="DSF272" s="50"/>
      <c r="DSG272" s="50"/>
      <c r="DSH272" s="50"/>
      <c r="DSI272" s="50"/>
      <c r="DSJ272" s="50"/>
      <c r="DSK272" s="50"/>
      <c r="DSL272" s="50"/>
      <c r="DSM272" s="50"/>
      <c r="DSN272" s="50"/>
      <c r="DSO272" s="50"/>
      <c r="DSP272" s="50"/>
      <c r="DSQ272" s="50"/>
      <c r="DSR272" s="50"/>
      <c r="DSS272" s="50"/>
      <c r="DST272" s="50"/>
      <c r="DSU272" s="50"/>
      <c r="DSV272" s="50"/>
      <c r="DSW272" s="50"/>
      <c r="DSX272" s="50"/>
      <c r="DSY272" s="50"/>
      <c r="DSZ272" s="50"/>
      <c r="DTA272" s="50"/>
      <c r="DTB272" s="50"/>
      <c r="DTC272" s="50"/>
      <c r="DTD272" s="50"/>
      <c r="DTE272" s="50"/>
      <c r="DTF272" s="50"/>
      <c r="DTG272" s="50"/>
      <c r="DTH272" s="50"/>
      <c r="DTI272" s="50"/>
      <c r="DTJ272" s="50"/>
      <c r="DTK272" s="50"/>
      <c r="DTL272" s="50"/>
      <c r="DTM272" s="50"/>
      <c r="DTN272" s="50"/>
      <c r="DTO272" s="50"/>
      <c r="DTP272" s="50"/>
      <c r="DTQ272" s="50"/>
      <c r="DTR272" s="50"/>
      <c r="DTS272" s="50"/>
      <c r="DTT272" s="50"/>
      <c r="DTU272" s="50"/>
      <c r="DTV272" s="50"/>
      <c r="DTW272" s="50"/>
      <c r="DTX272" s="50"/>
      <c r="DTY272" s="50"/>
      <c r="DTZ272" s="50"/>
      <c r="DUA272" s="50"/>
      <c r="DUB272" s="50"/>
      <c r="DUC272" s="50"/>
      <c r="DUD272" s="50"/>
      <c r="DUE272" s="50"/>
      <c r="DUF272" s="50"/>
      <c r="DUG272" s="50"/>
      <c r="DUH272" s="50"/>
      <c r="DUI272" s="50"/>
      <c r="DUJ272" s="50"/>
      <c r="DUK272" s="50"/>
      <c r="DUL272" s="50"/>
      <c r="DUM272" s="50"/>
      <c r="DUN272" s="50"/>
      <c r="DUO272" s="50"/>
      <c r="DUP272" s="50"/>
      <c r="DUQ272" s="50"/>
      <c r="DUR272" s="50"/>
      <c r="DUS272" s="50"/>
      <c r="DUT272" s="50"/>
      <c r="DUU272" s="50"/>
      <c r="DUV272" s="50"/>
      <c r="DUW272" s="50"/>
      <c r="DUX272" s="50"/>
      <c r="DUY272" s="50"/>
      <c r="DUZ272" s="50"/>
      <c r="DVA272" s="50"/>
      <c r="DVB272" s="50"/>
      <c r="DVC272" s="50"/>
      <c r="DVD272" s="50"/>
      <c r="DVE272" s="50"/>
      <c r="DVF272" s="50"/>
      <c r="DVG272" s="50"/>
      <c r="DVH272" s="50"/>
      <c r="DVI272" s="50"/>
      <c r="DVJ272" s="50"/>
      <c r="DVK272" s="50"/>
      <c r="DVL272" s="50"/>
      <c r="DVM272" s="50"/>
      <c r="DVN272" s="50"/>
      <c r="DVO272" s="50"/>
      <c r="DVP272" s="50"/>
      <c r="DVQ272" s="50"/>
      <c r="DVR272" s="50"/>
      <c r="DVS272" s="50"/>
      <c r="DVT272" s="50"/>
      <c r="DVU272" s="50"/>
      <c r="DVV272" s="50"/>
      <c r="DVW272" s="50"/>
      <c r="DVX272" s="50"/>
      <c r="DVY272" s="50"/>
      <c r="DVZ272" s="50"/>
      <c r="DWA272" s="50"/>
      <c r="DWB272" s="50"/>
      <c r="DWC272" s="50"/>
      <c r="DWD272" s="50"/>
      <c r="DWE272" s="50"/>
      <c r="DWF272" s="50"/>
      <c r="DWG272" s="50"/>
      <c r="DWH272" s="50"/>
      <c r="DWI272" s="50"/>
      <c r="DWJ272" s="50"/>
      <c r="DWK272" s="50"/>
      <c r="DWL272" s="50"/>
      <c r="DWM272" s="50"/>
      <c r="DWN272" s="50"/>
      <c r="DWO272" s="50"/>
      <c r="DWP272" s="50"/>
      <c r="DWQ272" s="50"/>
      <c r="DWR272" s="50"/>
      <c r="DWS272" s="50"/>
      <c r="DWT272" s="50"/>
      <c r="DWU272" s="50"/>
      <c r="DWV272" s="50"/>
      <c r="DWW272" s="50"/>
      <c r="DWX272" s="50"/>
      <c r="DWY272" s="50"/>
      <c r="DWZ272" s="50"/>
      <c r="DXB272" s="50"/>
      <c r="DXD272" s="50"/>
      <c r="DXE272" s="50"/>
      <c r="DXF272" s="50"/>
      <c r="DXG272" s="50"/>
      <c r="DXH272" s="50"/>
      <c r="DXI272" s="50"/>
      <c r="DXJ272" s="50"/>
      <c r="DXK272" s="50"/>
      <c r="DXP272" s="50"/>
      <c r="DXQ272" s="50"/>
      <c r="DXR272" s="50"/>
      <c r="DXS272" s="50"/>
      <c r="DXT272" s="50"/>
      <c r="DXU272" s="50"/>
      <c r="DXV272" s="50"/>
      <c r="DXW272" s="50"/>
      <c r="DXX272" s="50"/>
      <c r="DXY272" s="50"/>
      <c r="DXZ272" s="50"/>
      <c r="DYA272" s="50"/>
      <c r="DYB272" s="50"/>
      <c r="DYC272" s="50"/>
      <c r="DYD272" s="50"/>
      <c r="DYE272" s="50"/>
      <c r="DYF272" s="50"/>
      <c r="DYG272" s="50"/>
      <c r="DYH272" s="50"/>
      <c r="DYI272" s="50"/>
      <c r="DYJ272" s="50"/>
      <c r="DYK272" s="50"/>
      <c r="DYL272" s="50"/>
      <c r="DYM272" s="50"/>
      <c r="DYN272" s="50"/>
      <c r="DYO272" s="50"/>
      <c r="DYP272" s="50"/>
      <c r="DYQ272" s="50"/>
      <c r="DYR272" s="50"/>
      <c r="DYS272" s="50"/>
      <c r="DYT272" s="50"/>
      <c r="DYU272" s="50"/>
      <c r="DYV272" s="50"/>
      <c r="DYW272" s="50"/>
      <c r="DYX272" s="50"/>
      <c r="DYY272" s="50"/>
      <c r="DYZ272" s="50"/>
      <c r="DZA272" s="50"/>
      <c r="DZB272" s="50"/>
      <c r="DZC272" s="50"/>
      <c r="DZD272" s="50"/>
      <c r="DZE272" s="50"/>
      <c r="DZF272" s="50"/>
      <c r="DZG272" s="50"/>
      <c r="DZH272" s="50"/>
      <c r="DZI272" s="50"/>
      <c r="DZJ272" s="50"/>
      <c r="DZK272" s="50"/>
      <c r="DZL272" s="50"/>
      <c r="DZM272" s="50"/>
      <c r="DZN272" s="50"/>
      <c r="DZO272" s="50"/>
      <c r="DZP272" s="50"/>
      <c r="DZQ272" s="50"/>
      <c r="DZR272" s="50"/>
      <c r="DZS272" s="50"/>
      <c r="DZT272" s="50"/>
      <c r="DZU272" s="50"/>
      <c r="DZV272" s="50"/>
      <c r="DZW272" s="50"/>
      <c r="DZX272" s="50"/>
      <c r="DZY272" s="50"/>
      <c r="DZZ272" s="50"/>
      <c r="EAA272" s="50"/>
      <c r="EAB272" s="50"/>
      <c r="EAC272" s="50"/>
      <c r="EAD272" s="50"/>
      <c r="EAE272" s="50"/>
      <c r="EAF272" s="50"/>
      <c r="EAG272" s="50"/>
      <c r="EAH272" s="50"/>
      <c r="EAI272" s="50"/>
      <c r="EAJ272" s="50"/>
      <c r="EAK272" s="50"/>
      <c r="EAL272" s="50"/>
      <c r="EAM272" s="50"/>
      <c r="EAN272" s="50"/>
      <c r="EAO272" s="50"/>
      <c r="EAP272" s="50"/>
      <c r="EAQ272" s="50"/>
      <c r="EAR272" s="50"/>
      <c r="EAS272" s="50"/>
      <c r="EAT272" s="50"/>
      <c r="EAU272" s="50"/>
      <c r="EAV272" s="50"/>
      <c r="EAW272" s="50"/>
      <c r="EAX272" s="50"/>
      <c r="EAY272" s="50"/>
      <c r="EAZ272" s="50"/>
      <c r="EBA272" s="50"/>
      <c r="EBB272" s="50"/>
      <c r="EBC272" s="50"/>
      <c r="EBD272" s="50"/>
      <c r="EBE272" s="50"/>
      <c r="EBF272" s="50"/>
      <c r="EBG272" s="50"/>
      <c r="EBH272" s="50"/>
      <c r="EBI272" s="50"/>
      <c r="EBJ272" s="50"/>
      <c r="EBK272" s="50"/>
      <c r="EBL272" s="50"/>
      <c r="EBM272" s="50"/>
      <c r="EBN272" s="50"/>
      <c r="EBO272" s="50"/>
      <c r="EBP272" s="50"/>
      <c r="EBQ272" s="50"/>
      <c r="EBR272" s="50"/>
      <c r="EBS272" s="50"/>
      <c r="EBT272" s="50"/>
      <c r="EBU272" s="50"/>
      <c r="EBV272" s="50"/>
      <c r="EBW272" s="50"/>
      <c r="EBX272" s="50"/>
      <c r="EBY272" s="50"/>
      <c r="EBZ272" s="50"/>
      <c r="ECA272" s="50"/>
      <c r="ECB272" s="50"/>
      <c r="ECC272" s="50"/>
      <c r="ECD272" s="50"/>
      <c r="ECE272" s="50"/>
      <c r="ECF272" s="50"/>
      <c r="ECG272" s="50"/>
      <c r="ECH272" s="50"/>
      <c r="ECI272" s="50"/>
      <c r="ECJ272" s="50"/>
      <c r="ECK272" s="50"/>
      <c r="ECL272" s="50"/>
      <c r="ECM272" s="50"/>
      <c r="ECN272" s="50"/>
      <c r="ECO272" s="50"/>
      <c r="ECP272" s="50"/>
      <c r="ECQ272" s="50"/>
      <c r="ECR272" s="50"/>
      <c r="ECS272" s="50"/>
      <c r="ECT272" s="50"/>
      <c r="ECU272" s="50"/>
      <c r="ECV272" s="50"/>
      <c r="ECW272" s="50"/>
      <c r="ECX272" s="50"/>
      <c r="ECY272" s="50"/>
      <c r="ECZ272" s="50"/>
      <c r="EDA272" s="50"/>
      <c r="EDB272" s="50"/>
      <c r="EDC272" s="50"/>
      <c r="EDD272" s="50"/>
      <c r="EDE272" s="50"/>
      <c r="EDF272" s="50"/>
      <c r="EDG272" s="50"/>
      <c r="EDH272" s="50"/>
      <c r="EDI272" s="50"/>
      <c r="EDJ272" s="50"/>
      <c r="EDK272" s="50"/>
      <c r="EDL272" s="50"/>
      <c r="EDM272" s="50"/>
      <c r="EDN272" s="50"/>
      <c r="EDO272" s="50"/>
      <c r="EDP272" s="50"/>
      <c r="EDQ272" s="50"/>
      <c r="EDR272" s="50"/>
      <c r="EDS272" s="50"/>
      <c r="EDT272" s="50"/>
      <c r="EDU272" s="50"/>
      <c r="EDV272" s="50"/>
      <c r="EDW272" s="50"/>
      <c r="EDX272" s="50"/>
      <c r="EDY272" s="50"/>
      <c r="EDZ272" s="50"/>
      <c r="EEA272" s="50"/>
      <c r="EEB272" s="50"/>
      <c r="EEC272" s="50"/>
      <c r="EED272" s="50"/>
      <c r="EEE272" s="50"/>
      <c r="EEF272" s="50"/>
      <c r="EEG272" s="50"/>
      <c r="EEH272" s="50"/>
      <c r="EEI272" s="50"/>
      <c r="EEJ272" s="50"/>
      <c r="EEK272" s="50"/>
      <c r="EEL272" s="50"/>
      <c r="EEM272" s="50"/>
      <c r="EEN272" s="50"/>
      <c r="EEO272" s="50"/>
      <c r="EEP272" s="50"/>
      <c r="EEQ272" s="50"/>
      <c r="EER272" s="50"/>
      <c r="EES272" s="50"/>
      <c r="EET272" s="50"/>
      <c r="EEU272" s="50"/>
      <c r="EEV272" s="50"/>
      <c r="EEW272" s="50"/>
      <c r="EEX272" s="50"/>
      <c r="EEY272" s="50"/>
      <c r="EEZ272" s="50"/>
      <c r="EFA272" s="50"/>
      <c r="EFB272" s="50"/>
      <c r="EFC272" s="50"/>
      <c r="EFD272" s="50"/>
      <c r="EFE272" s="50"/>
      <c r="EFF272" s="50"/>
      <c r="EFG272" s="50"/>
      <c r="EFH272" s="50"/>
      <c r="EFI272" s="50"/>
      <c r="EFJ272" s="50"/>
      <c r="EFK272" s="50"/>
      <c r="EFL272" s="50"/>
      <c r="EFM272" s="50"/>
      <c r="EFN272" s="50"/>
      <c r="EFO272" s="50"/>
      <c r="EFP272" s="50"/>
      <c r="EFQ272" s="50"/>
      <c r="EFR272" s="50"/>
      <c r="EFS272" s="50"/>
      <c r="EFT272" s="50"/>
      <c r="EFU272" s="50"/>
      <c r="EFV272" s="50"/>
      <c r="EFW272" s="50"/>
      <c r="EFX272" s="50"/>
      <c r="EFY272" s="50"/>
      <c r="EFZ272" s="50"/>
      <c r="EGA272" s="50"/>
      <c r="EGB272" s="50"/>
      <c r="EGC272" s="50"/>
      <c r="EGD272" s="50"/>
      <c r="EGE272" s="50"/>
      <c r="EGF272" s="50"/>
      <c r="EGG272" s="50"/>
      <c r="EGH272" s="50"/>
      <c r="EGI272" s="50"/>
      <c r="EGJ272" s="50"/>
      <c r="EGK272" s="50"/>
      <c r="EGL272" s="50"/>
      <c r="EGM272" s="50"/>
      <c r="EGN272" s="50"/>
      <c r="EGO272" s="50"/>
      <c r="EGP272" s="50"/>
      <c r="EGQ272" s="50"/>
      <c r="EGR272" s="50"/>
      <c r="EGS272" s="50"/>
      <c r="EGT272" s="50"/>
      <c r="EGU272" s="50"/>
      <c r="EGV272" s="50"/>
      <c r="EGX272" s="50"/>
      <c r="EGZ272" s="50"/>
      <c r="EHA272" s="50"/>
      <c r="EHB272" s="50"/>
      <c r="EHC272" s="50"/>
      <c r="EHD272" s="50"/>
      <c r="EHE272" s="50"/>
      <c r="EHF272" s="50"/>
      <c r="EHG272" s="50"/>
      <c r="EHL272" s="50"/>
      <c r="EHM272" s="50"/>
      <c r="EHN272" s="50"/>
      <c r="EHO272" s="50"/>
      <c r="EHP272" s="50"/>
      <c r="EHQ272" s="50"/>
      <c r="EHR272" s="50"/>
      <c r="EHS272" s="50"/>
      <c r="EHT272" s="50"/>
      <c r="EHU272" s="50"/>
      <c r="EHV272" s="50"/>
      <c r="EHW272" s="50"/>
      <c r="EHX272" s="50"/>
      <c r="EHY272" s="50"/>
      <c r="EHZ272" s="50"/>
      <c r="EIA272" s="50"/>
      <c r="EIB272" s="50"/>
      <c r="EIC272" s="50"/>
      <c r="EID272" s="50"/>
      <c r="EIE272" s="50"/>
      <c r="EIF272" s="50"/>
      <c r="EIG272" s="50"/>
      <c r="EIH272" s="50"/>
      <c r="EII272" s="50"/>
      <c r="EIJ272" s="50"/>
      <c r="EIK272" s="50"/>
      <c r="EIL272" s="50"/>
      <c r="EIM272" s="50"/>
      <c r="EIN272" s="50"/>
      <c r="EIO272" s="50"/>
      <c r="EIP272" s="50"/>
      <c r="EIQ272" s="50"/>
      <c r="EIR272" s="50"/>
      <c r="EIS272" s="50"/>
      <c r="EIT272" s="50"/>
      <c r="EIU272" s="50"/>
      <c r="EIV272" s="50"/>
      <c r="EIW272" s="50"/>
      <c r="EIX272" s="50"/>
      <c r="EIY272" s="50"/>
      <c r="EIZ272" s="50"/>
      <c r="EJA272" s="50"/>
      <c r="EJB272" s="50"/>
      <c r="EJC272" s="50"/>
      <c r="EJD272" s="50"/>
      <c r="EJE272" s="50"/>
      <c r="EJF272" s="50"/>
      <c r="EJG272" s="50"/>
      <c r="EJH272" s="50"/>
      <c r="EJI272" s="50"/>
      <c r="EJJ272" s="50"/>
      <c r="EJK272" s="50"/>
      <c r="EJL272" s="50"/>
      <c r="EJM272" s="50"/>
      <c r="EJN272" s="50"/>
      <c r="EJO272" s="50"/>
      <c r="EJP272" s="50"/>
      <c r="EJQ272" s="50"/>
      <c r="EJR272" s="50"/>
      <c r="EJS272" s="50"/>
      <c r="EJT272" s="50"/>
      <c r="EJU272" s="50"/>
      <c r="EJV272" s="50"/>
      <c r="EJW272" s="50"/>
      <c r="EJX272" s="50"/>
      <c r="EJY272" s="50"/>
      <c r="EJZ272" s="50"/>
      <c r="EKA272" s="50"/>
      <c r="EKB272" s="50"/>
      <c r="EKC272" s="50"/>
      <c r="EKD272" s="50"/>
      <c r="EKE272" s="50"/>
      <c r="EKF272" s="50"/>
      <c r="EKG272" s="50"/>
      <c r="EKH272" s="50"/>
      <c r="EKI272" s="50"/>
      <c r="EKJ272" s="50"/>
      <c r="EKK272" s="50"/>
      <c r="EKL272" s="50"/>
      <c r="EKM272" s="50"/>
      <c r="EKN272" s="50"/>
      <c r="EKO272" s="50"/>
      <c r="EKP272" s="50"/>
      <c r="EKQ272" s="50"/>
      <c r="EKR272" s="50"/>
      <c r="EKS272" s="50"/>
      <c r="EKT272" s="50"/>
      <c r="EKU272" s="50"/>
      <c r="EKV272" s="50"/>
      <c r="EKW272" s="50"/>
      <c r="EKX272" s="50"/>
      <c r="EKY272" s="50"/>
      <c r="EKZ272" s="50"/>
      <c r="ELA272" s="50"/>
      <c r="ELB272" s="50"/>
      <c r="ELC272" s="50"/>
      <c r="ELD272" s="50"/>
      <c r="ELE272" s="50"/>
      <c r="ELF272" s="50"/>
      <c r="ELG272" s="50"/>
      <c r="ELH272" s="50"/>
      <c r="ELI272" s="50"/>
      <c r="ELJ272" s="50"/>
      <c r="ELK272" s="50"/>
      <c r="ELL272" s="50"/>
      <c r="ELM272" s="50"/>
      <c r="ELN272" s="50"/>
      <c r="ELO272" s="50"/>
      <c r="ELP272" s="50"/>
      <c r="ELQ272" s="50"/>
      <c r="ELR272" s="50"/>
      <c r="ELS272" s="50"/>
      <c r="ELT272" s="50"/>
      <c r="ELU272" s="50"/>
      <c r="ELV272" s="50"/>
      <c r="ELW272" s="50"/>
      <c r="ELX272" s="50"/>
      <c r="ELY272" s="50"/>
      <c r="ELZ272" s="50"/>
      <c r="EMA272" s="50"/>
      <c r="EMB272" s="50"/>
      <c r="EMC272" s="50"/>
      <c r="EMD272" s="50"/>
      <c r="EME272" s="50"/>
      <c r="EMF272" s="50"/>
      <c r="EMG272" s="50"/>
      <c r="EMH272" s="50"/>
      <c r="EMI272" s="50"/>
      <c r="EMJ272" s="50"/>
      <c r="EMK272" s="50"/>
      <c r="EML272" s="50"/>
      <c r="EMM272" s="50"/>
      <c r="EMN272" s="50"/>
      <c r="EMO272" s="50"/>
      <c r="EMP272" s="50"/>
      <c r="EMQ272" s="50"/>
      <c r="EMR272" s="50"/>
      <c r="EMS272" s="50"/>
      <c r="EMT272" s="50"/>
      <c r="EMU272" s="50"/>
      <c r="EMV272" s="50"/>
      <c r="EMW272" s="50"/>
      <c r="EMX272" s="50"/>
      <c r="EMY272" s="50"/>
      <c r="EMZ272" s="50"/>
      <c r="ENA272" s="50"/>
      <c r="ENB272" s="50"/>
      <c r="ENC272" s="50"/>
      <c r="END272" s="50"/>
      <c r="ENE272" s="50"/>
      <c r="ENF272" s="50"/>
      <c r="ENG272" s="50"/>
      <c r="ENH272" s="50"/>
      <c r="ENI272" s="50"/>
      <c r="ENJ272" s="50"/>
      <c r="ENK272" s="50"/>
      <c r="ENL272" s="50"/>
      <c r="ENM272" s="50"/>
      <c r="ENN272" s="50"/>
      <c r="ENO272" s="50"/>
      <c r="ENP272" s="50"/>
      <c r="ENQ272" s="50"/>
      <c r="ENR272" s="50"/>
      <c r="ENS272" s="50"/>
      <c r="ENT272" s="50"/>
      <c r="ENU272" s="50"/>
      <c r="ENV272" s="50"/>
      <c r="ENW272" s="50"/>
      <c r="ENX272" s="50"/>
      <c r="ENY272" s="50"/>
      <c r="ENZ272" s="50"/>
      <c r="EOA272" s="50"/>
      <c r="EOB272" s="50"/>
      <c r="EOC272" s="50"/>
      <c r="EOD272" s="50"/>
      <c r="EOE272" s="50"/>
      <c r="EOF272" s="50"/>
      <c r="EOG272" s="50"/>
      <c r="EOH272" s="50"/>
      <c r="EOI272" s="50"/>
      <c r="EOJ272" s="50"/>
      <c r="EOK272" s="50"/>
      <c r="EOL272" s="50"/>
      <c r="EOM272" s="50"/>
      <c r="EON272" s="50"/>
      <c r="EOO272" s="50"/>
      <c r="EOP272" s="50"/>
      <c r="EOQ272" s="50"/>
      <c r="EOR272" s="50"/>
      <c r="EOS272" s="50"/>
      <c r="EOT272" s="50"/>
      <c r="EOU272" s="50"/>
      <c r="EOV272" s="50"/>
      <c r="EOW272" s="50"/>
      <c r="EOX272" s="50"/>
      <c r="EOY272" s="50"/>
      <c r="EOZ272" s="50"/>
      <c r="EPA272" s="50"/>
      <c r="EPB272" s="50"/>
      <c r="EPC272" s="50"/>
      <c r="EPD272" s="50"/>
      <c r="EPE272" s="50"/>
      <c r="EPF272" s="50"/>
      <c r="EPG272" s="50"/>
      <c r="EPH272" s="50"/>
      <c r="EPI272" s="50"/>
      <c r="EPJ272" s="50"/>
      <c r="EPK272" s="50"/>
      <c r="EPL272" s="50"/>
      <c r="EPM272" s="50"/>
      <c r="EPN272" s="50"/>
      <c r="EPO272" s="50"/>
      <c r="EPP272" s="50"/>
      <c r="EPQ272" s="50"/>
      <c r="EPR272" s="50"/>
      <c r="EPS272" s="50"/>
      <c r="EPT272" s="50"/>
      <c r="EPU272" s="50"/>
      <c r="EPV272" s="50"/>
      <c r="EPW272" s="50"/>
      <c r="EPX272" s="50"/>
      <c r="EPY272" s="50"/>
      <c r="EPZ272" s="50"/>
      <c r="EQA272" s="50"/>
      <c r="EQB272" s="50"/>
      <c r="EQC272" s="50"/>
      <c r="EQD272" s="50"/>
      <c r="EQE272" s="50"/>
      <c r="EQF272" s="50"/>
      <c r="EQG272" s="50"/>
      <c r="EQH272" s="50"/>
      <c r="EQI272" s="50"/>
      <c r="EQJ272" s="50"/>
      <c r="EQK272" s="50"/>
      <c r="EQL272" s="50"/>
      <c r="EQM272" s="50"/>
      <c r="EQN272" s="50"/>
      <c r="EQO272" s="50"/>
      <c r="EQP272" s="50"/>
      <c r="EQQ272" s="50"/>
      <c r="EQR272" s="50"/>
      <c r="EQT272" s="50"/>
      <c r="EQV272" s="50"/>
      <c r="EQW272" s="50"/>
      <c r="EQX272" s="50"/>
      <c r="EQY272" s="50"/>
      <c r="EQZ272" s="50"/>
      <c r="ERA272" s="50"/>
      <c r="ERB272" s="50"/>
      <c r="ERC272" s="50"/>
      <c r="ERH272" s="50"/>
      <c r="ERI272" s="50"/>
      <c r="ERJ272" s="50"/>
      <c r="ERK272" s="50"/>
      <c r="ERL272" s="50"/>
      <c r="ERM272" s="50"/>
      <c r="ERN272" s="50"/>
      <c r="ERO272" s="50"/>
      <c r="ERP272" s="50"/>
      <c r="ERQ272" s="50"/>
      <c r="ERR272" s="50"/>
      <c r="ERS272" s="50"/>
      <c r="ERT272" s="50"/>
      <c r="ERU272" s="50"/>
      <c r="ERV272" s="50"/>
      <c r="ERW272" s="50"/>
      <c r="ERX272" s="50"/>
      <c r="ERY272" s="50"/>
      <c r="ERZ272" s="50"/>
      <c r="ESA272" s="50"/>
      <c r="ESB272" s="50"/>
      <c r="ESC272" s="50"/>
      <c r="ESD272" s="50"/>
      <c r="ESE272" s="50"/>
      <c r="ESF272" s="50"/>
      <c r="ESG272" s="50"/>
      <c r="ESH272" s="50"/>
      <c r="ESI272" s="50"/>
      <c r="ESJ272" s="50"/>
      <c r="ESK272" s="50"/>
      <c r="ESL272" s="50"/>
      <c r="ESM272" s="50"/>
      <c r="ESN272" s="50"/>
      <c r="ESO272" s="50"/>
      <c r="ESP272" s="50"/>
      <c r="ESQ272" s="50"/>
      <c r="ESR272" s="50"/>
      <c r="ESS272" s="50"/>
      <c r="EST272" s="50"/>
      <c r="ESU272" s="50"/>
      <c r="ESV272" s="50"/>
      <c r="ESW272" s="50"/>
      <c r="ESX272" s="50"/>
      <c r="ESY272" s="50"/>
      <c r="ESZ272" s="50"/>
      <c r="ETA272" s="50"/>
      <c r="ETB272" s="50"/>
      <c r="ETC272" s="50"/>
      <c r="ETD272" s="50"/>
      <c r="ETE272" s="50"/>
      <c r="ETF272" s="50"/>
      <c r="ETG272" s="50"/>
      <c r="ETH272" s="50"/>
      <c r="ETI272" s="50"/>
      <c r="ETJ272" s="50"/>
      <c r="ETK272" s="50"/>
      <c r="ETL272" s="50"/>
      <c r="ETM272" s="50"/>
      <c r="ETN272" s="50"/>
      <c r="ETO272" s="50"/>
      <c r="ETP272" s="50"/>
      <c r="ETQ272" s="50"/>
      <c r="ETR272" s="50"/>
      <c r="ETS272" s="50"/>
      <c r="ETT272" s="50"/>
      <c r="ETU272" s="50"/>
      <c r="ETV272" s="50"/>
      <c r="ETW272" s="50"/>
      <c r="ETX272" s="50"/>
      <c r="ETY272" s="50"/>
      <c r="ETZ272" s="50"/>
      <c r="EUA272" s="50"/>
      <c r="EUB272" s="50"/>
      <c r="EUC272" s="50"/>
      <c r="EUD272" s="50"/>
      <c r="EUE272" s="50"/>
      <c r="EUF272" s="50"/>
      <c r="EUG272" s="50"/>
      <c r="EUH272" s="50"/>
      <c r="EUI272" s="50"/>
      <c r="EUJ272" s="50"/>
      <c r="EUK272" s="50"/>
      <c r="EUL272" s="50"/>
      <c r="EUM272" s="50"/>
      <c r="EUN272" s="50"/>
      <c r="EUO272" s="50"/>
      <c r="EUP272" s="50"/>
      <c r="EUQ272" s="50"/>
      <c r="EUR272" s="50"/>
      <c r="EUS272" s="50"/>
      <c r="EUT272" s="50"/>
      <c r="EUU272" s="50"/>
      <c r="EUV272" s="50"/>
      <c r="EUW272" s="50"/>
      <c r="EUX272" s="50"/>
      <c r="EUY272" s="50"/>
      <c r="EUZ272" s="50"/>
      <c r="EVA272" s="50"/>
      <c r="EVB272" s="50"/>
      <c r="EVC272" s="50"/>
      <c r="EVD272" s="50"/>
      <c r="EVE272" s="50"/>
      <c r="EVF272" s="50"/>
      <c r="EVG272" s="50"/>
      <c r="EVH272" s="50"/>
      <c r="EVI272" s="50"/>
      <c r="EVJ272" s="50"/>
      <c r="EVK272" s="50"/>
      <c r="EVL272" s="50"/>
      <c r="EVM272" s="50"/>
      <c r="EVN272" s="50"/>
      <c r="EVO272" s="50"/>
      <c r="EVP272" s="50"/>
      <c r="EVQ272" s="50"/>
      <c r="EVR272" s="50"/>
      <c r="EVS272" s="50"/>
      <c r="EVT272" s="50"/>
      <c r="EVU272" s="50"/>
      <c r="EVV272" s="50"/>
      <c r="EVW272" s="50"/>
      <c r="EVX272" s="50"/>
      <c r="EVY272" s="50"/>
      <c r="EVZ272" s="50"/>
      <c r="EWA272" s="50"/>
      <c r="EWB272" s="50"/>
      <c r="EWC272" s="50"/>
      <c r="EWD272" s="50"/>
      <c r="EWE272" s="50"/>
      <c r="EWF272" s="50"/>
      <c r="EWG272" s="50"/>
      <c r="EWH272" s="50"/>
      <c r="EWI272" s="50"/>
      <c r="EWJ272" s="50"/>
      <c r="EWK272" s="50"/>
      <c r="EWL272" s="50"/>
      <c r="EWM272" s="50"/>
      <c r="EWN272" s="50"/>
      <c r="EWO272" s="50"/>
      <c r="EWP272" s="50"/>
      <c r="EWQ272" s="50"/>
      <c r="EWR272" s="50"/>
      <c r="EWS272" s="50"/>
      <c r="EWT272" s="50"/>
      <c r="EWU272" s="50"/>
      <c r="EWV272" s="50"/>
      <c r="EWW272" s="50"/>
      <c r="EWX272" s="50"/>
      <c r="EWY272" s="50"/>
      <c r="EWZ272" s="50"/>
      <c r="EXA272" s="50"/>
      <c r="EXB272" s="50"/>
      <c r="EXC272" s="50"/>
      <c r="EXD272" s="50"/>
      <c r="EXE272" s="50"/>
      <c r="EXF272" s="50"/>
      <c r="EXG272" s="50"/>
      <c r="EXH272" s="50"/>
      <c r="EXI272" s="50"/>
      <c r="EXJ272" s="50"/>
      <c r="EXK272" s="50"/>
      <c r="EXL272" s="50"/>
      <c r="EXM272" s="50"/>
      <c r="EXN272" s="50"/>
      <c r="EXO272" s="50"/>
      <c r="EXP272" s="50"/>
      <c r="EXQ272" s="50"/>
      <c r="EXR272" s="50"/>
      <c r="EXS272" s="50"/>
      <c r="EXT272" s="50"/>
      <c r="EXU272" s="50"/>
      <c r="EXV272" s="50"/>
      <c r="EXW272" s="50"/>
      <c r="EXX272" s="50"/>
      <c r="EXY272" s="50"/>
      <c r="EXZ272" s="50"/>
      <c r="EYA272" s="50"/>
      <c r="EYB272" s="50"/>
      <c r="EYC272" s="50"/>
      <c r="EYD272" s="50"/>
      <c r="EYE272" s="50"/>
      <c r="EYF272" s="50"/>
      <c r="EYG272" s="50"/>
      <c r="EYH272" s="50"/>
      <c r="EYI272" s="50"/>
      <c r="EYJ272" s="50"/>
      <c r="EYK272" s="50"/>
      <c r="EYL272" s="50"/>
      <c r="EYM272" s="50"/>
      <c r="EYN272" s="50"/>
      <c r="EYO272" s="50"/>
      <c r="EYP272" s="50"/>
      <c r="EYQ272" s="50"/>
      <c r="EYR272" s="50"/>
      <c r="EYS272" s="50"/>
      <c r="EYT272" s="50"/>
      <c r="EYU272" s="50"/>
      <c r="EYV272" s="50"/>
      <c r="EYW272" s="50"/>
      <c r="EYX272" s="50"/>
      <c r="EYY272" s="50"/>
      <c r="EYZ272" s="50"/>
      <c r="EZA272" s="50"/>
      <c r="EZB272" s="50"/>
      <c r="EZC272" s="50"/>
      <c r="EZD272" s="50"/>
      <c r="EZE272" s="50"/>
      <c r="EZF272" s="50"/>
      <c r="EZG272" s="50"/>
      <c r="EZH272" s="50"/>
      <c r="EZI272" s="50"/>
      <c r="EZJ272" s="50"/>
      <c r="EZK272" s="50"/>
      <c r="EZL272" s="50"/>
      <c r="EZM272" s="50"/>
      <c r="EZN272" s="50"/>
      <c r="EZO272" s="50"/>
      <c r="EZP272" s="50"/>
      <c r="EZQ272" s="50"/>
      <c r="EZR272" s="50"/>
      <c r="EZS272" s="50"/>
      <c r="EZT272" s="50"/>
      <c r="EZU272" s="50"/>
      <c r="EZV272" s="50"/>
      <c r="EZW272" s="50"/>
      <c r="EZX272" s="50"/>
      <c r="EZY272" s="50"/>
      <c r="EZZ272" s="50"/>
      <c r="FAA272" s="50"/>
      <c r="FAB272" s="50"/>
      <c r="FAC272" s="50"/>
      <c r="FAD272" s="50"/>
      <c r="FAE272" s="50"/>
      <c r="FAF272" s="50"/>
      <c r="FAG272" s="50"/>
      <c r="FAH272" s="50"/>
      <c r="FAI272" s="50"/>
      <c r="FAJ272" s="50"/>
      <c r="FAK272" s="50"/>
      <c r="FAL272" s="50"/>
      <c r="FAM272" s="50"/>
      <c r="FAN272" s="50"/>
      <c r="FAP272" s="50"/>
      <c r="FAR272" s="50"/>
      <c r="FAS272" s="50"/>
      <c r="FAT272" s="50"/>
      <c r="FAU272" s="50"/>
      <c r="FAV272" s="50"/>
      <c r="FAW272" s="50"/>
      <c r="FAX272" s="50"/>
      <c r="FAY272" s="50"/>
      <c r="FBD272" s="50"/>
      <c r="FBE272" s="50"/>
      <c r="FBF272" s="50"/>
      <c r="FBG272" s="50"/>
      <c r="FBH272" s="50"/>
      <c r="FBI272" s="50"/>
      <c r="FBJ272" s="50"/>
      <c r="FBK272" s="50"/>
      <c r="FBL272" s="50"/>
      <c r="FBM272" s="50"/>
      <c r="FBN272" s="50"/>
      <c r="FBO272" s="50"/>
      <c r="FBP272" s="50"/>
      <c r="FBQ272" s="50"/>
      <c r="FBR272" s="50"/>
      <c r="FBS272" s="50"/>
      <c r="FBT272" s="50"/>
      <c r="FBU272" s="50"/>
      <c r="FBV272" s="50"/>
      <c r="FBW272" s="50"/>
      <c r="FBX272" s="50"/>
      <c r="FBY272" s="50"/>
      <c r="FBZ272" s="50"/>
      <c r="FCA272" s="50"/>
      <c r="FCB272" s="50"/>
      <c r="FCC272" s="50"/>
      <c r="FCD272" s="50"/>
      <c r="FCE272" s="50"/>
      <c r="FCF272" s="50"/>
      <c r="FCG272" s="50"/>
      <c r="FCH272" s="50"/>
      <c r="FCI272" s="50"/>
      <c r="FCJ272" s="50"/>
      <c r="FCK272" s="50"/>
      <c r="FCL272" s="50"/>
      <c r="FCM272" s="50"/>
      <c r="FCN272" s="50"/>
      <c r="FCO272" s="50"/>
      <c r="FCP272" s="50"/>
      <c r="FCQ272" s="50"/>
      <c r="FCR272" s="50"/>
      <c r="FCS272" s="50"/>
      <c r="FCT272" s="50"/>
      <c r="FCU272" s="50"/>
      <c r="FCV272" s="50"/>
      <c r="FCW272" s="50"/>
      <c r="FCX272" s="50"/>
      <c r="FCY272" s="50"/>
      <c r="FCZ272" s="50"/>
      <c r="FDA272" s="50"/>
      <c r="FDB272" s="50"/>
      <c r="FDC272" s="50"/>
      <c r="FDD272" s="50"/>
      <c r="FDE272" s="50"/>
      <c r="FDF272" s="50"/>
      <c r="FDG272" s="50"/>
      <c r="FDH272" s="50"/>
      <c r="FDI272" s="50"/>
      <c r="FDJ272" s="50"/>
      <c r="FDK272" s="50"/>
      <c r="FDL272" s="50"/>
      <c r="FDM272" s="50"/>
      <c r="FDN272" s="50"/>
      <c r="FDO272" s="50"/>
      <c r="FDP272" s="50"/>
      <c r="FDQ272" s="50"/>
      <c r="FDR272" s="50"/>
      <c r="FDS272" s="50"/>
      <c r="FDT272" s="50"/>
      <c r="FDU272" s="50"/>
      <c r="FDV272" s="50"/>
      <c r="FDW272" s="50"/>
      <c r="FDX272" s="50"/>
      <c r="FDY272" s="50"/>
      <c r="FDZ272" s="50"/>
      <c r="FEA272" s="50"/>
      <c r="FEB272" s="50"/>
      <c r="FEC272" s="50"/>
      <c r="FED272" s="50"/>
      <c r="FEE272" s="50"/>
      <c r="FEF272" s="50"/>
      <c r="FEG272" s="50"/>
      <c r="FEH272" s="50"/>
      <c r="FEI272" s="50"/>
      <c r="FEJ272" s="50"/>
      <c r="FEK272" s="50"/>
      <c r="FEL272" s="50"/>
      <c r="FEM272" s="50"/>
      <c r="FEN272" s="50"/>
      <c r="FEO272" s="50"/>
      <c r="FEP272" s="50"/>
      <c r="FEQ272" s="50"/>
      <c r="FER272" s="50"/>
      <c r="FES272" s="50"/>
      <c r="FET272" s="50"/>
      <c r="FEU272" s="50"/>
      <c r="FEV272" s="50"/>
      <c r="FEW272" s="50"/>
      <c r="FEX272" s="50"/>
      <c r="FEY272" s="50"/>
      <c r="FEZ272" s="50"/>
      <c r="FFA272" s="50"/>
      <c r="FFB272" s="50"/>
      <c r="FFC272" s="50"/>
      <c r="FFD272" s="50"/>
      <c r="FFE272" s="50"/>
      <c r="FFF272" s="50"/>
      <c r="FFG272" s="50"/>
      <c r="FFH272" s="50"/>
      <c r="FFI272" s="50"/>
      <c r="FFJ272" s="50"/>
      <c r="FFK272" s="50"/>
      <c r="FFL272" s="50"/>
      <c r="FFM272" s="50"/>
      <c r="FFN272" s="50"/>
      <c r="FFO272" s="50"/>
      <c r="FFP272" s="50"/>
      <c r="FFQ272" s="50"/>
      <c r="FFR272" s="50"/>
      <c r="FFS272" s="50"/>
      <c r="FFT272" s="50"/>
      <c r="FFU272" s="50"/>
      <c r="FFV272" s="50"/>
      <c r="FFW272" s="50"/>
      <c r="FFX272" s="50"/>
      <c r="FFY272" s="50"/>
      <c r="FFZ272" s="50"/>
      <c r="FGA272" s="50"/>
      <c r="FGB272" s="50"/>
      <c r="FGC272" s="50"/>
      <c r="FGD272" s="50"/>
      <c r="FGE272" s="50"/>
      <c r="FGF272" s="50"/>
      <c r="FGG272" s="50"/>
      <c r="FGH272" s="50"/>
      <c r="FGI272" s="50"/>
      <c r="FGJ272" s="50"/>
      <c r="FGK272" s="50"/>
      <c r="FGL272" s="50"/>
      <c r="FGM272" s="50"/>
      <c r="FGN272" s="50"/>
      <c r="FGO272" s="50"/>
      <c r="FGP272" s="50"/>
      <c r="FGQ272" s="50"/>
      <c r="FGR272" s="50"/>
      <c r="FGS272" s="50"/>
      <c r="FGT272" s="50"/>
      <c r="FGU272" s="50"/>
      <c r="FGV272" s="50"/>
      <c r="FGW272" s="50"/>
      <c r="FGX272" s="50"/>
      <c r="FGY272" s="50"/>
      <c r="FGZ272" s="50"/>
      <c r="FHA272" s="50"/>
      <c r="FHB272" s="50"/>
      <c r="FHC272" s="50"/>
      <c r="FHD272" s="50"/>
      <c r="FHE272" s="50"/>
      <c r="FHF272" s="50"/>
      <c r="FHG272" s="50"/>
      <c r="FHH272" s="50"/>
      <c r="FHI272" s="50"/>
      <c r="FHJ272" s="50"/>
      <c r="FHK272" s="50"/>
      <c r="FHL272" s="50"/>
      <c r="FHM272" s="50"/>
      <c r="FHN272" s="50"/>
      <c r="FHO272" s="50"/>
      <c r="FHP272" s="50"/>
      <c r="FHQ272" s="50"/>
      <c r="FHR272" s="50"/>
      <c r="FHS272" s="50"/>
      <c r="FHT272" s="50"/>
      <c r="FHU272" s="50"/>
      <c r="FHV272" s="50"/>
      <c r="FHW272" s="50"/>
      <c r="FHX272" s="50"/>
      <c r="FHY272" s="50"/>
      <c r="FHZ272" s="50"/>
      <c r="FIA272" s="50"/>
      <c r="FIB272" s="50"/>
      <c r="FIC272" s="50"/>
      <c r="FID272" s="50"/>
      <c r="FIE272" s="50"/>
      <c r="FIF272" s="50"/>
      <c r="FIG272" s="50"/>
      <c r="FIH272" s="50"/>
      <c r="FII272" s="50"/>
      <c r="FIJ272" s="50"/>
      <c r="FIK272" s="50"/>
      <c r="FIL272" s="50"/>
      <c r="FIM272" s="50"/>
      <c r="FIN272" s="50"/>
      <c r="FIO272" s="50"/>
      <c r="FIP272" s="50"/>
      <c r="FIQ272" s="50"/>
      <c r="FIR272" s="50"/>
      <c r="FIS272" s="50"/>
      <c r="FIT272" s="50"/>
      <c r="FIU272" s="50"/>
      <c r="FIV272" s="50"/>
      <c r="FIW272" s="50"/>
      <c r="FIX272" s="50"/>
      <c r="FIY272" s="50"/>
      <c r="FIZ272" s="50"/>
      <c r="FJA272" s="50"/>
      <c r="FJB272" s="50"/>
      <c r="FJC272" s="50"/>
      <c r="FJD272" s="50"/>
      <c r="FJE272" s="50"/>
      <c r="FJF272" s="50"/>
      <c r="FJG272" s="50"/>
      <c r="FJH272" s="50"/>
      <c r="FJI272" s="50"/>
      <c r="FJJ272" s="50"/>
      <c r="FJK272" s="50"/>
      <c r="FJL272" s="50"/>
      <c r="FJM272" s="50"/>
      <c r="FJN272" s="50"/>
      <c r="FJO272" s="50"/>
      <c r="FJP272" s="50"/>
      <c r="FJQ272" s="50"/>
      <c r="FJR272" s="50"/>
      <c r="FJS272" s="50"/>
      <c r="FJT272" s="50"/>
      <c r="FJU272" s="50"/>
      <c r="FJV272" s="50"/>
      <c r="FJW272" s="50"/>
      <c r="FJX272" s="50"/>
      <c r="FJY272" s="50"/>
      <c r="FJZ272" s="50"/>
      <c r="FKA272" s="50"/>
      <c r="FKB272" s="50"/>
      <c r="FKC272" s="50"/>
      <c r="FKD272" s="50"/>
      <c r="FKE272" s="50"/>
      <c r="FKF272" s="50"/>
      <c r="FKG272" s="50"/>
      <c r="FKH272" s="50"/>
      <c r="FKI272" s="50"/>
      <c r="FKJ272" s="50"/>
      <c r="FKL272" s="50"/>
      <c r="FKN272" s="50"/>
      <c r="FKO272" s="50"/>
      <c r="FKP272" s="50"/>
      <c r="FKQ272" s="50"/>
      <c r="FKR272" s="50"/>
      <c r="FKS272" s="50"/>
      <c r="FKT272" s="50"/>
      <c r="FKU272" s="50"/>
      <c r="FKZ272" s="50"/>
      <c r="FLA272" s="50"/>
      <c r="FLB272" s="50"/>
      <c r="FLC272" s="50"/>
      <c r="FLD272" s="50"/>
      <c r="FLE272" s="50"/>
      <c r="FLF272" s="50"/>
      <c r="FLG272" s="50"/>
      <c r="FLH272" s="50"/>
      <c r="FLI272" s="50"/>
      <c r="FLJ272" s="50"/>
      <c r="FLK272" s="50"/>
      <c r="FLL272" s="50"/>
      <c r="FLM272" s="50"/>
      <c r="FLN272" s="50"/>
      <c r="FLO272" s="50"/>
      <c r="FLP272" s="50"/>
      <c r="FLQ272" s="50"/>
      <c r="FLR272" s="50"/>
      <c r="FLS272" s="50"/>
      <c r="FLT272" s="50"/>
      <c r="FLU272" s="50"/>
      <c r="FLV272" s="50"/>
      <c r="FLW272" s="50"/>
      <c r="FLX272" s="50"/>
      <c r="FLY272" s="50"/>
      <c r="FLZ272" s="50"/>
      <c r="FMA272" s="50"/>
      <c r="FMB272" s="50"/>
      <c r="FMC272" s="50"/>
      <c r="FMD272" s="50"/>
      <c r="FME272" s="50"/>
      <c r="FMF272" s="50"/>
      <c r="FMG272" s="50"/>
      <c r="FMH272" s="50"/>
      <c r="FMI272" s="50"/>
      <c r="FMJ272" s="50"/>
      <c r="FMK272" s="50"/>
      <c r="FML272" s="50"/>
      <c r="FMM272" s="50"/>
      <c r="FMN272" s="50"/>
      <c r="FMO272" s="50"/>
      <c r="FMP272" s="50"/>
      <c r="FMQ272" s="50"/>
      <c r="FMR272" s="50"/>
      <c r="FMS272" s="50"/>
      <c r="FMT272" s="50"/>
      <c r="FMU272" s="50"/>
      <c r="FMV272" s="50"/>
      <c r="FMW272" s="50"/>
      <c r="FMX272" s="50"/>
      <c r="FMY272" s="50"/>
      <c r="FMZ272" s="50"/>
      <c r="FNA272" s="50"/>
      <c r="FNB272" s="50"/>
      <c r="FNC272" s="50"/>
      <c r="FND272" s="50"/>
      <c r="FNE272" s="50"/>
      <c r="FNF272" s="50"/>
      <c r="FNG272" s="50"/>
      <c r="FNH272" s="50"/>
      <c r="FNI272" s="50"/>
      <c r="FNJ272" s="50"/>
      <c r="FNK272" s="50"/>
      <c r="FNL272" s="50"/>
      <c r="FNM272" s="50"/>
      <c r="FNN272" s="50"/>
      <c r="FNO272" s="50"/>
      <c r="FNP272" s="50"/>
      <c r="FNQ272" s="50"/>
      <c r="FNR272" s="50"/>
      <c r="FNS272" s="50"/>
      <c r="FNT272" s="50"/>
      <c r="FNU272" s="50"/>
      <c r="FNV272" s="50"/>
      <c r="FNW272" s="50"/>
      <c r="FNX272" s="50"/>
      <c r="FNY272" s="50"/>
      <c r="FNZ272" s="50"/>
      <c r="FOA272" s="50"/>
      <c r="FOB272" s="50"/>
      <c r="FOC272" s="50"/>
      <c r="FOD272" s="50"/>
      <c r="FOE272" s="50"/>
      <c r="FOF272" s="50"/>
      <c r="FOG272" s="50"/>
      <c r="FOH272" s="50"/>
      <c r="FOI272" s="50"/>
      <c r="FOJ272" s="50"/>
      <c r="FOK272" s="50"/>
      <c r="FOL272" s="50"/>
      <c r="FOM272" s="50"/>
      <c r="FON272" s="50"/>
      <c r="FOO272" s="50"/>
      <c r="FOP272" s="50"/>
      <c r="FOQ272" s="50"/>
      <c r="FOR272" s="50"/>
      <c r="FOS272" s="50"/>
      <c r="FOT272" s="50"/>
      <c r="FOU272" s="50"/>
      <c r="FOV272" s="50"/>
      <c r="FOW272" s="50"/>
      <c r="FOX272" s="50"/>
      <c r="FOY272" s="50"/>
      <c r="FOZ272" s="50"/>
      <c r="FPA272" s="50"/>
      <c r="FPB272" s="50"/>
      <c r="FPC272" s="50"/>
      <c r="FPD272" s="50"/>
      <c r="FPE272" s="50"/>
      <c r="FPF272" s="50"/>
      <c r="FPG272" s="50"/>
      <c r="FPH272" s="50"/>
      <c r="FPI272" s="50"/>
      <c r="FPJ272" s="50"/>
      <c r="FPK272" s="50"/>
      <c r="FPL272" s="50"/>
      <c r="FPM272" s="50"/>
      <c r="FPN272" s="50"/>
      <c r="FPO272" s="50"/>
      <c r="FPP272" s="50"/>
      <c r="FPQ272" s="50"/>
      <c r="FPR272" s="50"/>
      <c r="FPS272" s="50"/>
      <c r="FPT272" s="50"/>
      <c r="FPU272" s="50"/>
      <c r="FPV272" s="50"/>
      <c r="FPW272" s="50"/>
      <c r="FPX272" s="50"/>
      <c r="FPY272" s="50"/>
      <c r="FPZ272" s="50"/>
      <c r="FQA272" s="50"/>
      <c r="FQB272" s="50"/>
      <c r="FQC272" s="50"/>
      <c r="FQD272" s="50"/>
      <c r="FQE272" s="50"/>
      <c r="FQF272" s="50"/>
      <c r="FQG272" s="50"/>
      <c r="FQH272" s="50"/>
      <c r="FQI272" s="50"/>
      <c r="FQJ272" s="50"/>
      <c r="FQK272" s="50"/>
      <c r="FQL272" s="50"/>
      <c r="FQM272" s="50"/>
      <c r="FQN272" s="50"/>
      <c r="FQO272" s="50"/>
      <c r="FQP272" s="50"/>
      <c r="FQQ272" s="50"/>
      <c r="FQR272" s="50"/>
      <c r="FQS272" s="50"/>
      <c r="FQT272" s="50"/>
      <c r="FQU272" s="50"/>
      <c r="FQV272" s="50"/>
      <c r="FQW272" s="50"/>
      <c r="FQX272" s="50"/>
      <c r="FQY272" s="50"/>
      <c r="FQZ272" s="50"/>
      <c r="FRA272" s="50"/>
      <c r="FRB272" s="50"/>
      <c r="FRC272" s="50"/>
      <c r="FRD272" s="50"/>
      <c r="FRE272" s="50"/>
      <c r="FRF272" s="50"/>
      <c r="FRG272" s="50"/>
      <c r="FRH272" s="50"/>
      <c r="FRI272" s="50"/>
      <c r="FRJ272" s="50"/>
      <c r="FRK272" s="50"/>
      <c r="FRL272" s="50"/>
      <c r="FRM272" s="50"/>
      <c r="FRN272" s="50"/>
      <c r="FRO272" s="50"/>
      <c r="FRP272" s="50"/>
      <c r="FRQ272" s="50"/>
      <c r="FRR272" s="50"/>
      <c r="FRS272" s="50"/>
      <c r="FRT272" s="50"/>
      <c r="FRU272" s="50"/>
      <c r="FRV272" s="50"/>
      <c r="FRW272" s="50"/>
      <c r="FRX272" s="50"/>
      <c r="FRY272" s="50"/>
      <c r="FRZ272" s="50"/>
      <c r="FSA272" s="50"/>
      <c r="FSB272" s="50"/>
      <c r="FSC272" s="50"/>
      <c r="FSD272" s="50"/>
      <c r="FSE272" s="50"/>
      <c r="FSF272" s="50"/>
      <c r="FSG272" s="50"/>
      <c r="FSH272" s="50"/>
      <c r="FSI272" s="50"/>
      <c r="FSJ272" s="50"/>
      <c r="FSK272" s="50"/>
      <c r="FSL272" s="50"/>
      <c r="FSM272" s="50"/>
      <c r="FSN272" s="50"/>
      <c r="FSO272" s="50"/>
      <c r="FSP272" s="50"/>
      <c r="FSQ272" s="50"/>
      <c r="FSR272" s="50"/>
      <c r="FSS272" s="50"/>
      <c r="FST272" s="50"/>
      <c r="FSU272" s="50"/>
      <c r="FSV272" s="50"/>
      <c r="FSW272" s="50"/>
      <c r="FSX272" s="50"/>
      <c r="FSY272" s="50"/>
      <c r="FSZ272" s="50"/>
      <c r="FTA272" s="50"/>
      <c r="FTB272" s="50"/>
      <c r="FTC272" s="50"/>
      <c r="FTD272" s="50"/>
      <c r="FTE272" s="50"/>
      <c r="FTF272" s="50"/>
      <c r="FTG272" s="50"/>
      <c r="FTH272" s="50"/>
      <c r="FTI272" s="50"/>
      <c r="FTJ272" s="50"/>
      <c r="FTK272" s="50"/>
      <c r="FTL272" s="50"/>
      <c r="FTM272" s="50"/>
      <c r="FTN272" s="50"/>
      <c r="FTO272" s="50"/>
      <c r="FTP272" s="50"/>
      <c r="FTQ272" s="50"/>
      <c r="FTR272" s="50"/>
      <c r="FTS272" s="50"/>
      <c r="FTT272" s="50"/>
      <c r="FTU272" s="50"/>
      <c r="FTV272" s="50"/>
      <c r="FTW272" s="50"/>
      <c r="FTX272" s="50"/>
      <c r="FTY272" s="50"/>
      <c r="FTZ272" s="50"/>
      <c r="FUA272" s="50"/>
      <c r="FUB272" s="50"/>
      <c r="FUC272" s="50"/>
      <c r="FUD272" s="50"/>
      <c r="FUE272" s="50"/>
      <c r="FUF272" s="50"/>
      <c r="FUH272" s="50"/>
      <c r="FUJ272" s="50"/>
      <c r="FUK272" s="50"/>
      <c r="FUL272" s="50"/>
      <c r="FUM272" s="50"/>
      <c r="FUN272" s="50"/>
      <c r="FUO272" s="50"/>
      <c r="FUP272" s="50"/>
      <c r="FUQ272" s="50"/>
      <c r="FUV272" s="50"/>
      <c r="FUW272" s="50"/>
      <c r="FUX272" s="50"/>
      <c r="FUY272" s="50"/>
      <c r="FUZ272" s="50"/>
      <c r="FVA272" s="50"/>
      <c r="FVB272" s="50"/>
      <c r="FVC272" s="50"/>
      <c r="FVD272" s="50"/>
      <c r="FVE272" s="50"/>
      <c r="FVF272" s="50"/>
      <c r="FVG272" s="50"/>
      <c r="FVH272" s="50"/>
      <c r="FVI272" s="50"/>
      <c r="FVJ272" s="50"/>
      <c r="FVK272" s="50"/>
      <c r="FVL272" s="50"/>
      <c r="FVM272" s="50"/>
      <c r="FVN272" s="50"/>
      <c r="FVO272" s="50"/>
      <c r="FVP272" s="50"/>
      <c r="FVQ272" s="50"/>
      <c r="FVR272" s="50"/>
      <c r="FVS272" s="50"/>
      <c r="FVT272" s="50"/>
      <c r="FVU272" s="50"/>
      <c r="FVV272" s="50"/>
      <c r="FVW272" s="50"/>
      <c r="FVX272" s="50"/>
      <c r="FVY272" s="50"/>
      <c r="FVZ272" s="50"/>
      <c r="FWA272" s="50"/>
      <c r="FWB272" s="50"/>
      <c r="FWC272" s="50"/>
      <c r="FWD272" s="50"/>
      <c r="FWE272" s="50"/>
      <c r="FWF272" s="50"/>
      <c r="FWG272" s="50"/>
      <c r="FWH272" s="50"/>
      <c r="FWI272" s="50"/>
      <c r="FWJ272" s="50"/>
      <c r="FWK272" s="50"/>
      <c r="FWL272" s="50"/>
      <c r="FWM272" s="50"/>
      <c r="FWN272" s="50"/>
      <c r="FWO272" s="50"/>
      <c r="FWP272" s="50"/>
      <c r="FWQ272" s="50"/>
      <c r="FWR272" s="50"/>
      <c r="FWS272" s="50"/>
      <c r="FWT272" s="50"/>
      <c r="FWU272" s="50"/>
      <c r="FWV272" s="50"/>
      <c r="FWW272" s="50"/>
      <c r="FWX272" s="50"/>
      <c r="FWY272" s="50"/>
      <c r="FWZ272" s="50"/>
      <c r="FXA272" s="50"/>
      <c r="FXB272" s="50"/>
      <c r="FXC272" s="50"/>
      <c r="FXD272" s="50"/>
      <c r="FXE272" s="50"/>
      <c r="FXF272" s="50"/>
      <c r="FXG272" s="50"/>
      <c r="FXH272" s="50"/>
      <c r="FXI272" s="50"/>
      <c r="FXJ272" s="50"/>
      <c r="FXK272" s="50"/>
      <c r="FXL272" s="50"/>
      <c r="FXM272" s="50"/>
      <c r="FXN272" s="50"/>
      <c r="FXO272" s="50"/>
      <c r="FXP272" s="50"/>
      <c r="FXQ272" s="50"/>
      <c r="FXR272" s="50"/>
      <c r="FXS272" s="50"/>
      <c r="FXT272" s="50"/>
      <c r="FXU272" s="50"/>
      <c r="FXV272" s="50"/>
      <c r="FXW272" s="50"/>
      <c r="FXX272" s="50"/>
      <c r="FXY272" s="50"/>
      <c r="FXZ272" s="50"/>
      <c r="FYA272" s="50"/>
      <c r="FYB272" s="50"/>
      <c r="FYC272" s="50"/>
      <c r="FYD272" s="50"/>
      <c r="FYE272" s="50"/>
      <c r="FYF272" s="50"/>
      <c r="FYG272" s="50"/>
      <c r="FYH272" s="50"/>
      <c r="FYI272" s="50"/>
      <c r="FYJ272" s="50"/>
      <c r="FYK272" s="50"/>
      <c r="FYL272" s="50"/>
      <c r="FYM272" s="50"/>
      <c r="FYN272" s="50"/>
      <c r="FYO272" s="50"/>
      <c r="FYP272" s="50"/>
      <c r="FYQ272" s="50"/>
      <c r="FYR272" s="50"/>
      <c r="FYS272" s="50"/>
      <c r="FYT272" s="50"/>
      <c r="FYU272" s="50"/>
      <c r="FYV272" s="50"/>
      <c r="FYW272" s="50"/>
      <c r="FYX272" s="50"/>
      <c r="FYY272" s="50"/>
      <c r="FYZ272" s="50"/>
      <c r="FZA272" s="50"/>
      <c r="FZB272" s="50"/>
      <c r="FZC272" s="50"/>
      <c r="FZD272" s="50"/>
      <c r="FZE272" s="50"/>
      <c r="FZF272" s="50"/>
      <c r="FZG272" s="50"/>
      <c r="FZH272" s="50"/>
      <c r="FZI272" s="50"/>
      <c r="FZJ272" s="50"/>
      <c r="FZK272" s="50"/>
      <c r="FZL272" s="50"/>
      <c r="FZM272" s="50"/>
      <c r="FZN272" s="50"/>
      <c r="FZO272" s="50"/>
      <c r="FZP272" s="50"/>
      <c r="FZQ272" s="50"/>
      <c r="FZR272" s="50"/>
      <c r="FZS272" s="50"/>
      <c r="FZT272" s="50"/>
      <c r="FZU272" s="50"/>
      <c r="FZV272" s="50"/>
      <c r="FZW272" s="50"/>
      <c r="FZX272" s="50"/>
      <c r="FZY272" s="50"/>
      <c r="FZZ272" s="50"/>
      <c r="GAA272" s="50"/>
      <c r="GAB272" s="50"/>
      <c r="GAC272" s="50"/>
      <c r="GAD272" s="50"/>
      <c r="GAE272" s="50"/>
      <c r="GAF272" s="50"/>
      <c r="GAG272" s="50"/>
      <c r="GAH272" s="50"/>
      <c r="GAI272" s="50"/>
      <c r="GAJ272" s="50"/>
      <c r="GAK272" s="50"/>
      <c r="GAL272" s="50"/>
      <c r="GAM272" s="50"/>
      <c r="GAN272" s="50"/>
      <c r="GAO272" s="50"/>
      <c r="GAP272" s="50"/>
      <c r="GAQ272" s="50"/>
      <c r="GAR272" s="50"/>
      <c r="GAS272" s="50"/>
      <c r="GAT272" s="50"/>
      <c r="GAU272" s="50"/>
      <c r="GAV272" s="50"/>
      <c r="GAW272" s="50"/>
      <c r="GAX272" s="50"/>
      <c r="GAY272" s="50"/>
      <c r="GAZ272" s="50"/>
      <c r="GBA272" s="50"/>
      <c r="GBB272" s="50"/>
      <c r="GBC272" s="50"/>
      <c r="GBD272" s="50"/>
      <c r="GBE272" s="50"/>
      <c r="GBF272" s="50"/>
      <c r="GBG272" s="50"/>
      <c r="GBH272" s="50"/>
      <c r="GBI272" s="50"/>
      <c r="GBJ272" s="50"/>
      <c r="GBK272" s="50"/>
      <c r="GBL272" s="50"/>
      <c r="GBM272" s="50"/>
      <c r="GBN272" s="50"/>
      <c r="GBO272" s="50"/>
      <c r="GBP272" s="50"/>
      <c r="GBQ272" s="50"/>
      <c r="GBR272" s="50"/>
      <c r="GBS272" s="50"/>
      <c r="GBT272" s="50"/>
      <c r="GBU272" s="50"/>
      <c r="GBV272" s="50"/>
      <c r="GBW272" s="50"/>
      <c r="GBX272" s="50"/>
      <c r="GBY272" s="50"/>
      <c r="GBZ272" s="50"/>
      <c r="GCA272" s="50"/>
      <c r="GCB272" s="50"/>
      <c r="GCC272" s="50"/>
      <c r="GCD272" s="50"/>
      <c r="GCE272" s="50"/>
      <c r="GCF272" s="50"/>
      <c r="GCG272" s="50"/>
      <c r="GCH272" s="50"/>
      <c r="GCI272" s="50"/>
      <c r="GCJ272" s="50"/>
      <c r="GCK272" s="50"/>
      <c r="GCL272" s="50"/>
      <c r="GCM272" s="50"/>
      <c r="GCN272" s="50"/>
      <c r="GCO272" s="50"/>
      <c r="GCP272" s="50"/>
      <c r="GCQ272" s="50"/>
      <c r="GCR272" s="50"/>
      <c r="GCS272" s="50"/>
      <c r="GCT272" s="50"/>
      <c r="GCU272" s="50"/>
      <c r="GCV272" s="50"/>
      <c r="GCW272" s="50"/>
      <c r="GCX272" s="50"/>
      <c r="GCY272" s="50"/>
      <c r="GCZ272" s="50"/>
      <c r="GDA272" s="50"/>
      <c r="GDB272" s="50"/>
      <c r="GDC272" s="50"/>
      <c r="GDD272" s="50"/>
      <c r="GDE272" s="50"/>
      <c r="GDF272" s="50"/>
      <c r="GDG272" s="50"/>
      <c r="GDH272" s="50"/>
      <c r="GDI272" s="50"/>
      <c r="GDJ272" s="50"/>
      <c r="GDK272" s="50"/>
      <c r="GDL272" s="50"/>
      <c r="GDM272" s="50"/>
      <c r="GDN272" s="50"/>
      <c r="GDO272" s="50"/>
      <c r="GDP272" s="50"/>
      <c r="GDQ272" s="50"/>
      <c r="GDR272" s="50"/>
      <c r="GDS272" s="50"/>
      <c r="GDT272" s="50"/>
      <c r="GDU272" s="50"/>
      <c r="GDV272" s="50"/>
      <c r="GDW272" s="50"/>
      <c r="GDX272" s="50"/>
      <c r="GDY272" s="50"/>
      <c r="GDZ272" s="50"/>
      <c r="GEA272" s="50"/>
      <c r="GEB272" s="50"/>
      <c r="GED272" s="50"/>
      <c r="GEF272" s="50"/>
      <c r="GEG272" s="50"/>
      <c r="GEH272" s="50"/>
      <c r="GEI272" s="50"/>
      <c r="GEJ272" s="50"/>
      <c r="GEK272" s="50"/>
      <c r="GEL272" s="50"/>
      <c r="GEM272" s="50"/>
      <c r="GER272" s="50"/>
      <c r="GES272" s="50"/>
      <c r="GET272" s="50"/>
      <c r="GEU272" s="50"/>
      <c r="GEV272" s="50"/>
      <c r="GEW272" s="50"/>
      <c r="GEX272" s="50"/>
      <c r="GEY272" s="50"/>
      <c r="GEZ272" s="50"/>
      <c r="GFA272" s="50"/>
      <c r="GFB272" s="50"/>
      <c r="GFC272" s="50"/>
      <c r="GFD272" s="50"/>
      <c r="GFE272" s="50"/>
      <c r="GFF272" s="50"/>
      <c r="GFG272" s="50"/>
      <c r="GFH272" s="50"/>
      <c r="GFI272" s="50"/>
      <c r="GFJ272" s="50"/>
      <c r="GFK272" s="50"/>
      <c r="GFL272" s="50"/>
      <c r="GFM272" s="50"/>
      <c r="GFN272" s="50"/>
      <c r="GFO272" s="50"/>
      <c r="GFP272" s="50"/>
      <c r="GFQ272" s="50"/>
      <c r="GFR272" s="50"/>
      <c r="GFS272" s="50"/>
      <c r="GFT272" s="50"/>
      <c r="GFU272" s="50"/>
      <c r="GFV272" s="50"/>
      <c r="GFW272" s="50"/>
      <c r="GFX272" s="50"/>
      <c r="GFY272" s="50"/>
      <c r="GFZ272" s="50"/>
      <c r="GGA272" s="50"/>
      <c r="GGB272" s="50"/>
      <c r="GGC272" s="50"/>
      <c r="GGD272" s="50"/>
      <c r="GGE272" s="50"/>
      <c r="GGF272" s="50"/>
      <c r="GGG272" s="50"/>
      <c r="GGH272" s="50"/>
      <c r="GGI272" s="50"/>
      <c r="GGJ272" s="50"/>
      <c r="GGK272" s="50"/>
      <c r="GGL272" s="50"/>
      <c r="GGM272" s="50"/>
      <c r="GGN272" s="50"/>
      <c r="GGO272" s="50"/>
      <c r="GGP272" s="50"/>
      <c r="GGQ272" s="50"/>
      <c r="GGR272" s="50"/>
      <c r="GGS272" s="50"/>
      <c r="GGT272" s="50"/>
      <c r="GGU272" s="50"/>
      <c r="GGV272" s="50"/>
      <c r="GGW272" s="50"/>
      <c r="GGX272" s="50"/>
      <c r="GGY272" s="50"/>
      <c r="GGZ272" s="50"/>
      <c r="GHA272" s="50"/>
      <c r="GHB272" s="50"/>
      <c r="GHC272" s="50"/>
      <c r="GHD272" s="50"/>
      <c r="GHE272" s="50"/>
      <c r="GHF272" s="50"/>
      <c r="GHG272" s="50"/>
      <c r="GHH272" s="50"/>
      <c r="GHI272" s="50"/>
      <c r="GHJ272" s="50"/>
      <c r="GHK272" s="50"/>
      <c r="GHL272" s="50"/>
      <c r="GHM272" s="50"/>
      <c r="GHN272" s="50"/>
      <c r="GHO272" s="50"/>
      <c r="GHP272" s="50"/>
      <c r="GHQ272" s="50"/>
      <c r="GHR272" s="50"/>
      <c r="GHS272" s="50"/>
      <c r="GHT272" s="50"/>
      <c r="GHU272" s="50"/>
      <c r="GHV272" s="50"/>
      <c r="GHW272" s="50"/>
      <c r="GHX272" s="50"/>
      <c r="GHY272" s="50"/>
      <c r="GHZ272" s="50"/>
      <c r="GIA272" s="50"/>
      <c r="GIB272" s="50"/>
      <c r="GIC272" s="50"/>
      <c r="GID272" s="50"/>
      <c r="GIE272" s="50"/>
      <c r="GIF272" s="50"/>
      <c r="GIG272" s="50"/>
      <c r="GIH272" s="50"/>
      <c r="GII272" s="50"/>
      <c r="GIJ272" s="50"/>
      <c r="GIK272" s="50"/>
      <c r="GIL272" s="50"/>
      <c r="GIM272" s="50"/>
      <c r="GIN272" s="50"/>
      <c r="GIO272" s="50"/>
      <c r="GIP272" s="50"/>
      <c r="GIQ272" s="50"/>
      <c r="GIR272" s="50"/>
      <c r="GIS272" s="50"/>
      <c r="GIT272" s="50"/>
      <c r="GIU272" s="50"/>
      <c r="GIV272" s="50"/>
      <c r="GIW272" s="50"/>
      <c r="GIX272" s="50"/>
      <c r="GIY272" s="50"/>
      <c r="GIZ272" s="50"/>
      <c r="GJA272" s="50"/>
      <c r="GJB272" s="50"/>
      <c r="GJC272" s="50"/>
      <c r="GJD272" s="50"/>
      <c r="GJE272" s="50"/>
      <c r="GJF272" s="50"/>
      <c r="GJG272" s="50"/>
      <c r="GJH272" s="50"/>
      <c r="GJI272" s="50"/>
      <c r="GJJ272" s="50"/>
      <c r="GJK272" s="50"/>
      <c r="GJL272" s="50"/>
      <c r="GJM272" s="50"/>
      <c r="GJN272" s="50"/>
      <c r="GJO272" s="50"/>
      <c r="GJP272" s="50"/>
      <c r="GJQ272" s="50"/>
      <c r="GJR272" s="50"/>
      <c r="GJS272" s="50"/>
      <c r="GJT272" s="50"/>
      <c r="GJU272" s="50"/>
      <c r="GJV272" s="50"/>
      <c r="GJW272" s="50"/>
      <c r="GJX272" s="50"/>
      <c r="GJY272" s="50"/>
      <c r="GJZ272" s="50"/>
      <c r="GKA272" s="50"/>
      <c r="GKB272" s="50"/>
      <c r="GKC272" s="50"/>
      <c r="GKD272" s="50"/>
      <c r="GKE272" s="50"/>
      <c r="GKF272" s="50"/>
      <c r="GKG272" s="50"/>
      <c r="GKH272" s="50"/>
      <c r="GKI272" s="50"/>
      <c r="GKJ272" s="50"/>
      <c r="GKK272" s="50"/>
      <c r="GKL272" s="50"/>
      <c r="GKM272" s="50"/>
      <c r="GKN272" s="50"/>
      <c r="GKO272" s="50"/>
      <c r="GKP272" s="50"/>
      <c r="GKQ272" s="50"/>
      <c r="GKR272" s="50"/>
      <c r="GKS272" s="50"/>
      <c r="GKT272" s="50"/>
      <c r="GKU272" s="50"/>
      <c r="GKV272" s="50"/>
      <c r="GKW272" s="50"/>
      <c r="GKX272" s="50"/>
      <c r="GKY272" s="50"/>
      <c r="GKZ272" s="50"/>
      <c r="GLA272" s="50"/>
      <c r="GLB272" s="50"/>
      <c r="GLC272" s="50"/>
      <c r="GLD272" s="50"/>
      <c r="GLE272" s="50"/>
      <c r="GLF272" s="50"/>
      <c r="GLG272" s="50"/>
      <c r="GLH272" s="50"/>
      <c r="GLI272" s="50"/>
      <c r="GLJ272" s="50"/>
      <c r="GLK272" s="50"/>
      <c r="GLL272" s="50"/>
      <c r="GLM272" s="50"/>
      <c r="GLN272" s="50"/>
      <c r="GLO272" s="50"/>
      <c r="GLP272" s="50"/>
      <c r="GLQ272" s="50"/>
      <c r="GLR272" s="50"/>
      <c r="GLS272" s="50"/>
      <c r="GLT272" s="50"/>
      <c r="GLU272" s="50"/>
      <c r="GLV272" s="50"/>
      <c r="GLW272" s="50"/>
      <c r="GLX272" s="50"/>
      <c r="GLY272" s="50"/>
      <c r="GLZ272" s="50"/>
      <c r="GMA272" s="50"/>
      <c r="GMB272" s="50"/>
      <c r="GMC272" s="50"/>
      <c r="GMD272" s="50"/>
      <c r="GME272" s="50"/>
      <c r="GMF272" s="50"/>
      <c r="GMG272" s="50"/>
      <c r="GMH272" s="50"/>
      <c r="GMI272" s="50"/>
      <c r="GMJ272" s="50"/>
      <c r="GMK272" s="50"/>
      <c r="GML272" s="50"/>
      <c r="GMM272" s="50"/>
      <c r="GMN272" s="50"/>
      <c r="GMO272" s="50"/>
      <c r="GMP272" s="50"/>
      <c r="GMQ272" s="50"/>
      <c r="GMR272" s="50"/>
      <c r="GMS272" s="50"/>
      <c r="GMT272" s="50"/>
      <c r="GMU272" s="50"/>
      <c r="GMV272" s="50"/>
      <c r="GMW272" s="50"/>
      <c r="GMX272" s="50"/>
      <c r="GMY272" s="50"/>
      <c r="GMZ272" s="50"/>
      <c r="GNA272" s="50"/>
      <c r="GNB272" s="50"/>
      <c r="GNC272" s="50"/>
      <c r="GND272" s="50"/>
      <c r="GNE272" s="50"/>
      <c r="GNF272" s="50"/>
      <c r="GNG272" s="50"/>
      <c r="GNH272" s="50"/>
      <c r="GNI272" s="50"/>
      <c r="GNJ272" s="50"/>
      <c r="GNK272" s="50"/>
      <c r="GNL272" s="50"/>
      <c r="GNM272" s="50"/>
      <c r="GNN272" s="50"/>
      <c r="GNO272" s="50"/>
      <c r="GNP272" s="50"/>
      <c r="GNQ272" s="50"/>
      <c r="GNR272" s="50"/>
      <c r="GNS272" s="50"/>
      <c r="GNT272" s="50"/>
      <c r="GNU272" s="50"/>
      <c r="GNV272" s="50"/>
      <c r="GNW272" s="50"/>
      <c r="GNX272" s="50"/>
      <c r="GNZ272" s="50"/>
      <c r="GOB272" s="50"/>
      <c r="GOC272" s="50"/>
      <c r="GOD272" s="50"/>
      <c r="GOE272" s="50"/>
      <c r="GOF272" s="50"/>
      <c r="GOG272" s="50"/>
      <c r="GOH272" s="50"/>
      <c r="GOI272" s="50"/>
      <c r="GON272" s="50"/>
      <c r="GOO272" s="50"/>
      <c r="GOP272" s="50"/>
      <c r="GOQ272" s="50"/>
      <c r="GOR272" s="50"/>
      <c r="GOS272" s="50"/>
      <c r="GOT272" s="50"/>
      <c r="GOU272" s="50"/>
      <c r="GOV272" s="50"/>
      <c r="GOW272" s="50"/>
      <c r="GOX272" s="50"/>
      <c r="GOY272" s="50"/>
      <c r="GOZ272" s="50"/>
      <c r="GPA272" s="50"/>
      <c r="GPB272" s="50"/>
      <c r="GPC272" s="50"/>
      <c r="GPD272" s="50"/>
      <c r="GPE272" s="50"/>
      <c r="GPF272" s="50"/>
      <c r="GPG272" s="50"/>
      <c r="GPH272" s="50"/>
      <c r="GPI272" s="50"/>
      <c r="GPJ272" s="50"/>
      <c r="GPK272" s="50"/>
      <c r="GPL272" s="50"/>
      <c r="GPM272" s="50"/>
      <c r="GPN272" s="50"/>
      <c r="GPO272" s="50"/>
      <c r="GPP272" s="50"/>
      <c r="GPQ272" s="50"/>
      <c r="GPR272" s="50"/>
      <c r="GPS272" s="50"/>
      <c r="GPT272" s="50"/>
      <c r="GPU272" s="50"/>
      <c r="GPV272" s="50"/>
      <c r="GPW272" s="50"/>
      <c r="GPX272" s="50"/>
      <c r="GPY272" s="50"/>
      <c r="GPZ272" s="50"/>
      <c r="GQA272" s="50"/>
      <c r="GQB272" s="50"/>
      <c r="GQC272" s="50"/>
      <c r="GQD272" s="50"/>
      <c r="GQE272" s="50"/>
      <c r="GQF272" s="50"/>
      <c r="GQG272" s="50"/>
      <c r="GQH272" s="50"/>
      <c r="GQI272" s="50"/>
      <c r="GQJ272" s="50"/>
      <c r="GQK272" s="50"/>
      <c r="GQL272" s="50"/>
      <c r="GQM272" s="50"/>
      <c r="GQN272" s="50"/>
      <c r="GQO272" s="50"/>
      <c r="GQP272" s="50"/>
      <c r="GQQ272" s="50"/>
      <c r="GQR272" s="50"/>
      <c r="GQS272" s="50"/>
      <c r="GQT272" s="50"/>
      <c r="GQU272" s="50"/>
      <c r="GQV272" s="50"/>
      <c r="GQW272" s="50"/>
      <c r="GQX272" s="50"/>
      <c r="GQY272" s="50"/>
      <c r="GQZ272" s="50"/>
      <c r="GRA272" s="50"/>
      <c r="GRB272" s="50"/>
      <c r="GRC272" s="50"/>
      <c r="GRD272" s="50"/>
      <c r="GRE272" s="50"/>
      <c r="GRF272" s="50"/>
      <c r="GRG272" s="50"/>
      <c r="GRH272" s="50"/>
      <c r="GRI272" s="50"/>
      <c r="GRJ272" s="50"/>
      <c r="GRK272" s="50"/>
      <c r="GRL272" s="50"/>
      <c r="GRM272" s="50"/>
      <c r="GRN272" s="50"/>
      <c r="GRO272" s="50"/>
      <c r="GRP272" s="50"/>
      <c r="GRQ272" s="50"/>
      <c r="GRR272" s="50"/>
      <c r="GRS272" s="50"/>
      <c r="GRT272" s="50"/>
      <c r="GRU272" s="50"/>
      <c r="GRV272" s="50"/>
      <c r="GRW272" s="50"/>
      <c r="GRX272" s="50"/>
      <c r="GRY272" s="50"/>
      <c r="GRZ272" s="50"/>
      <c r="GSA272" s="50"/>
      <c r="GSB272" s="50"/>
      <c r="GSC272" s="50"/>
      <c r="GSD272" s="50"/>
      <c r="GSE272" s="50"/>
      <c r="GSF272" s="50"/>
      <c r="GSG272" s="50"/>
      <c r="GSH272" s="50"/>
      <c r="GSI272" s="50"/>
      <c r="GSJ272" s="50"/>
      <c r="GSK272" s="50"/>
      <c r="GSL272" s="50"/>
      <c r="GSM272" s="50"/>
      <c r="GSN272" s="50"/>
      <c r="GSO272" s="50"/>
      <c r="GSP272" s="50"/>
      <c r="GSQ272" s="50"/>
      <c r="GSR272" s="50"/>
      <c r="GSS272" s="50"/>
      <c r="GST272" s="50"/>
      <c r="GSU272" s="50"/>
      <c r="GSV272" s="50"/>
      <c r="GSW272" s="50"/>
      <c r="GSX272" s="50"/>
      <c r="GSY272" s="50"/>
      <c r="GSZ272" s="50"/>
      <c r="GTA272" s="50"/>
      <c r="GTB272" s="50"/>
      <c r="GTC272" s="50"/>
      <c r="GTD272" s="50"/>
      <c r="GTE272" s="50"/>
      <c r="GTF272" s="50"/>
      <c r="GTG272" s="50"/>
      <c r="GTH272" s="50"/>
      <c r="GTI272" s="50"/>
      <c r="GTJ272" s="50"/>
      <c r="GTK272" s="50"/>
      <c r="GTL272" s="50"/>
      <c r="GTM272" s="50"/>
      <c r="GTN272" s="50"/>
      <c r="GTO272" s="50"/>
      <c r="GTP272" s="50"/>
      <c r="GTQ272" s="50"/>
      <c r="GTR272" s="50"/>
      <c r="GTS272" s="50"/>
      <c r="GTT272" s="50"/>
      <c r="GTU272" s="50"/>
      <c r="GTV272" s="50"/>
      <c r="GTW272" s="50"/>
      <c r="GTX272" s="50"/>
      <c r="GTY272" s="50"/>
      <c r="GTZ272" s="50"/>
      <c r="GUA272" s="50"/>
      <c r="GUB272" s="50"/>
      <c r="GUC272" s="50"/>
      <c r="GUD272" s="50"/>
      <c r="GUE272" s="50"/>
      <c r="GUF272" s="50"/>
      <c r="GUG272" s="50"/>
      <c r="GUH272" s="50"/>
      <c r="GUI272" s="50"/>
      <c r="GUJ272" s="50"/>
      <c r="GUK272" s="50"/>
      <c r="GUL272" s="50"/>
      <c r="GUM272" s="50"/>
      <c r="GUN272" s="50"/>
      <c r="GUO272" s="50"/>
      <c r="GUP272" s="50"/>
      <c r="GUQ272" s="50"/>
      <c r="GUR272" s="50"/>
      <c r="GUS272" s="50"/>
      <c r="GUT272" s="50"/>
      <c r="GUU272" s="50"/>
      <c r="GUV272" s="50"/>
      <c r="GUW272" s="50"/>
      <c r="GUX272" s="50"/>
      <c r="GUY272" s="50"/>
      <c r="GUZ272" s="50"/>
      <c r="GVA272" s="50"/>
      <c r="GVB272" s="50"/>
      <c r="GVC272" s="50"/>
      <c r="GVD272" s="50"/>
      <c r="GVE272" s="50"/>
      <c r="GVF272" s="50"/>
      <c r="GVG272" s="50"/>
      <c r="GVH272" s="50"/>
      <c r="GVI272" s="50"/>
      <c r="GVJ272" s="50"/>
      <c r="GVK272" s="50"/>
      <c r="GVL272" s="50"/>
      <c r="GVM272" s="50"/>
      <c r="GVN272" s="50"/>
      <c r="GVO272" s="50"/>
      <c r="GVP272" s="50"/>
      <c r="GVQ272" s="50"/>
      <c r="GVR272" s="50"/>
      <c r="GVS272" s="50"/>
      <c r="GVT272" s="50"/>
      <c r="GVU272" s="50"/>
      <c r="GVV272" s="50"/>
      <c r="GVW272" s="50"/>
      <c r="GVX272" s="50"/>
      <c r="GVY272" s="50"/>
      <c r="GVZ272" s="50"/>
      <c r="GWA272" s="50"/>
      <c r="GWB272" s="50"/>
      <c r="GWC272" s="50"/>
      <c r="GWD272" s="50"/>
      <c r="GWE272" s="50"/>
      <c r="GWF272" s="50"/>
      <c r="GWG272" s="50"/>
      <c r="GWH272" s="50"/>
      <c r="GWI272" s="50"/>
      <c r="GWJ272" s="50"/>
      <c r="GWK272" s="50"/>
      <c r="GWL272" s="50"/>
      <c r="GWM272" s="50"/>
      <c r="GWN272" s="50"/>
      <c r="GWO272" s="50"/>
      <c r="GWP272" s="50"/>
      <c r="GWQ272" s="50"/>
      <c r="GWR272" s="50"/>
      <c r="GWS272" s="50"/>
      <c r="GWT272" s="50"/>
      <c r="GWU272" s="50"/>
      <c r="GWV272" s="50"/>
      <c r="GWW272" s="50"/>
      <c r="GWX272" s="50"/>
      <c r="GWY272" s="50"/>
      <c r="GWZ272" s="50"/>
      <c r="GXA272" s="50"/>
      <c r="GXB272" s="50"/>
      <c r="GXC272" s="50"/>
      <c r="GXD272" s="50"/>
      <c r="GXE272" s="50"/>
      <c r="GXF272" s="50"/>
      <c r="GXG272" s="50"/>
      <c r="GXH272" s="50"/>
      <c r="GXI272" s="50"/>
      <c r="GXJ272" s="50"/>
      <c r="GXK272" s="50"/>
      <c r="GXL272" s="50"/>
      <c r="GXM272" s="50"/>
      <c r="GXN272" s="50"/>
      <c r="GXO272" s="50"/>
      <c r="GXP272" s="50"/>
      <c r="GXQ272" s="50"/>
      <c r="GXR272" s="50"/>
      <c r="GXS272" s="50"/>
      <c r="GXT272" s="50"/>
      <c r="GXV272" s="50"/>
      <c r="GXX272" s="50"/>
      <c r="GXY272" s="50"/>
      <c r="GXZ272" s="50"/>
      <c r="GYA272" s="50"/>
      <c r="GYB272" s="50"/>
      <c r="GYC272" s="50"/>
      <c r="GYD272" s="50"/>
      <c r="GYE272" s="50"/>
      <c r="GYJ272" s="50"/>
      <c r="GYK272" s="50"/>
      <c r="GYL272" s="50"/>
      <c r="GYM272" s="50"/>
      <c r="GYN272" s="50"/>
      <c r="GYO272" s="50"/>
      <c r="GYP272" s="50"/>
      <c r="GYQ272" s="50"/>
      <c r="GYR272" s="50"/>
      <c r="GYS272" s="50"/>
      <c r="GYT272" s="50"/>
      <c r="GYU272" s="50"/>
      <c r="GYV272" s="50"/>
      <c r="GYW272" s="50"/>
      <c r="GYX272" s="50"/>
      <c r="GYY272" s="50"/>
      <c r="GYZ272" s="50"/>
      <c r="GZA272" s="50"/>
      <c r="GZB272" s="50"/>
      <c r="GZC272" s="50"/>
      <c r="GZD272" s="50"/>
      <c r="GZE272" s="50"/>
      <c r="GZF272" s="50"/>
      <c r="GZG272" s="50"/>
      <c r="GZH272" s="50"/>
      <c r="GZI272" s="50"/>
      <c r="GZJ272" s="50"/>
      <c r="GZK272" s="50"/>
      <c r="GZL272" s="50"/>
      <c r="GZM272" s="50"/>
      <c r="GZN272" s="50"/>
      <c r="GZO272" s="50"/>
      <c r="GZP272" s="50"/>
      <c r="GZQ272" s="50"/>
      <c r="GZR272" s="50"/>
      <c r="GZS272" s="50"/>
      <c r="GZT272" s="50"/>
      <c r="GZU272" s="50"/>
      <c r="GZV272" s="50"/>
      <c r="GZW272" s="50"/>
      <c r="GZX272" s="50"/>
      <c r="GZY272" s="50"/>
      <c r="GZZ272" s="50"/>
      <c r="HAA272" s="50"/>
      <c r="HAB272" s="50"/>
      <c r="HAC272" s="50"/>
      <c r="HAD272" s="50"/>
      <c r="HAE272" s="50"/>
      <c r="HAF272" s="50"/>
      <c r="HAG272" s="50"/>
      <c r="HAH272" s="50"/>
      <c r="HAI272" s="50"/>
      <c r="HAJ272" s="50"/>
      <c r="HAK272" s="50"/>
      <c r="HAL272" s="50"/>
      <c r="HAM272" s="50"/>
      <c r="HAN272" s="50"/>
      <c r="HAO272" s="50"/>
      <c r="HAP272" s="50"/>
      <c r="HAQ272" s="50"/>
      <c r="HAR272" s="50"/>
      <c r="HAS272" s="50"/>
      <c r="HAT272" s="50"/>
      <c r="HAU272" s="50"/>
      <c r="HAV272" s="50"/>
      <c r="HAW272" s="50"/>
      <c r="HAX272" s="50"/>
      <c r="HAY272" s="50"/>
      <c r="HAZ272" s="50"/>
      <c r="HBA272" s="50"/>
      <c r="HBB272" s="50"/>
      <c r="HBC272" s="50"/>
      <c r="HBD272" s="50"/>
      <c r="HBE272" s="50"/>
      <c r="HBF272" s="50"/>
      <c r="HBG272" s="50"/>
      <c r="HBH272" s="50"/>
      <c r="HBI272" s="50"/>
      <c r="HBJ272" s="50"/>
      <c r="HBK272" s="50"/>
      <c r="HBL272" s="50"/>
      <c r="HBM272" s="50"/>
      <c r="HBN272" s="50"/>
      <c r="HBO272" s="50"/>
      <c r="HBP272" s="50"/>
      <c r="HBQ272" s="50"/>
      <c r="HBR272" s="50"/>
      <c r="HBS272" s="50"/>
      <c r="HBT272" s="50"/>
      <c r="HBU272" s="50"/>
      <c r="HBV272" s="50"/>
      <c r="HBW272" s="50"/>
      <c r="HBX272" s="50"/>
      <c r="HBY272" s="50"/>
      <c r="HBZ272" s="50"/>
      <c r="HCA272" s="50"/>
      <c r="HCB272" s="50"/>
      <c r="HCC272" s="50"/>
      <c r="HCD272" s="50"/>
      <c r="HCE272" s="50"/>
      <c r="HCF272" s="50"/>
      <c r="HCG272" s="50"/>
      <c r="HCH272" s="50"/>
      <c r="HCI272" s="50"/>
      <c r="HCJ272" s="50"/>
      <c r="HCK272" s="50"/>
      <c r="HCL272" s="50"/>
      <c r="HCM272" s="50"/>
      <c r="HCN272" s="50"/>
      <c r="HCO272" s="50"/>
      <c r="HCP272" s="50"/>
      <c r="HCQ272" s="50"/>
      <c r="HCR272" s="50"/>
      <c r="HCS272" s="50"/>
      <c r="HCT272" s="50"/>
      <c r="HCU272" s="50"/>
      <c r="HCV272" s="50"/>
      <c r="HCW272" s="50"/>
      <c r="HCX272" s="50"/>
      <c r="HCY272" s="50"/>
      <c r="HCZ272" s="50"/>
      <c r="HDA272" s="50"/>
      <c r="HDB272" s="50"/>
      <c r="HDC272" s="50"/>
      <c r="HDD272" s="50"/>
      <c r="HDE272" s="50"/>
      <c r="HDF272" s="50"/>
      <c r="HDG272" s="50"/>
      <c r="HDH272" s="50"/>
      <c r="HDI272" s="50"/>
      <c r="HDJ272" s="50"/>
      <c r="HDK272" s="50"/>
      <c r="HDL272" s="50"/>
      <c r="HDM272" s="50"/>
      <c r="HDN272" s="50"/>
      <c r="HDO272" s="50"/>
      <c r="HDP272" s="50"/>
      <c r="HDQ272" s="50"/>
      <c r="HDR272" s="50"/>
      <c r="HDS272" s="50"/>
      <c r="HDT272" s="50"/>
      <c r="HDU272" s="50"/>
      <c r="HDV272" s="50"/>
      <c r="HDW272" s="50"/>
      <c r="HDX272" s="50"/>
      <c r="HDY272" s="50"/>
      <c r="HDZ272" s="50"/>
      <c r="HEA272" s="50"/>
      <c r="HEB272" s="50"/>
      <c r="HEC272" s="50"/>
      <c r="HED272" s="50"/>
      <c r="HEE272" s="50"/>
      <c r="HEF272" s="50"/>
      <c r="HEG272" s="50"/>
      <c r="HEH272" s="50"/>
      <c r="HEI272" s="50"/>
      <c r="HEJ272" s="50"/>
      <c r="HEK272" s="50"/>
      <c r="HEL272" s="50"/>
      <c r="HEM272" s="50"/>
      <c r="HEN272" s="50"/>
      <c r="HEO272" s="50"/>
      <c r="HEP272" s="50"/>
      <c r="HEQ272" s="50"/>
      <c r="HER272" s="50"/>
      <c r="HES272" s="50"/>
      <c r="HET272" s="50"/>
      <c r="HEU272" s="50"/>
      <c r="HEV272" s="50"/>
      <c r="HEW272" s="50"/>
      <c r="HEX272" s="50"/>
      <c r="HEY272" s="50"/>
      <c r="HEZ272" s="50"/>
      <c r="HFA272" s="50"/>
      <c r="HFB272" s="50"/>
      <c r="HFC272" s="50"/>
      <c r="HFD272" s="50"/>
      <c r="HFE272" s="50"/>
      <c r="HFF272" s="50"/>
      <c r="HFG272" s="50"/>
      <c r="HFH272" s="50"/>
      <c r="HFI272" s="50"/>
      <c r="HFJ272" s="50"/>
      <c r="HFK272" s="50"/>
      <c r="HFL272" s="50"/>
      <c r="HFM272" s="50"/>
      <c r="HFN272" s="50"/>
      <c r="HFO272" s="50"/>
      <c r="HFP272" s="50"/>
      <c r="HFQ272" s="50"/>
      <c r="HFR272" s="50"/>
      <c r="HFS272" s="50"/>
      <c r="HFT272" s="50"/>
      <c r="HFU272" s="50"/>
      <c r="HFV272" s="50"/>
      <c r="HFW272" s="50"/>
      <c r="HFX272" s="50"/>
      <c r="HFY272" s="50"/>
      <c r="HFZ272" s="50"/>
      <c r="HGA272" s="50"/>
      <c r="HGB272" s="50"/>
      <c r="HGC272" s="50"/>
      <c r="HGD272" s="50"/>
      <c r="HGE272" s="50"/>
      <c r="HGF272" s="50"/>
      <c r="HGG272" s="50"/>
      <c r="HGH272" s="50"/>
      <c r="HGI272" s="50"/>
      <c r="HGJ272" s="50"/>
      <c r="HGK272" s="50"/>
      <c r="HGL272" s="50"/>
      <c r="HGM272" s="50"/>
      <c r="HGN272" s="50"/>
      <c r="HGO272" s="50"/>
      <c r="HGP272" s="50"/>
      <c r="HGQ272" s="50"/>
      <c r="HGR272" s="50"/>
      <c r="HGS272" s="50"/>
      <c r="HGT272" s="50"/>
      <c r="HGU272" s="50"/>
      <c r="HGV272" s="50"/>
      <c r="HGW272" s="50"/>
      <c r="HGX272" s="50"/>
      <c r="HGY272" s="50"/>
      <c r="HGZ272" s="50"/>
      <c r="HHA272" s="50"/>
      <c r="HHB272" s="50"/>
      <c r="HHC272" s="50"/>
      <c r="HHD272" s="50"/>
      <c r="HHE272" s="50"/>
      <c r="HHF272" s="50"/>
      <c r="HHG272" s="50"/>
      <c r="HHH272" s="50"/>
      <c r="HHI272" s="50"/>
      <c r="HHJ272" s="50"/>
      <c r="HHK272" s="50"/>
      <c r="HHL272" s="50"/>
      <c r="HHM272" s="50"/>
      <c r="HHN272" s="50"/>
      <c r="HHO272" s="50"/>
      <c r="HHP272" s="50"/>
      <c r="HHR272" s="50"/>
      <c r="HHT272" s="50"/>
      <c r="HHU272" s="50"/>
      <c r="HHV272" s="50"/>
      <c r="HHW272" s="50"/>
      <c r="HHX272" s="50"/>
      <c r="HHY272" s="50"/>
      <c r="HHZ272" s="50"/>
      <c r="HIA272" s="50"/>
      <c r="HIF272" s="50"/>
      <c r="HIG272" s="50"/>
      <c r="HIH272" s="50"/>
      <c r="HII272" s="50"/>
      <c r="HIJ272" s="50"/>
      <c r="HIK272" s="50"/>
      <c r="HIL272" s="50"/>
      <c r="HIM272" s="50"/>
      <c r="HIN272" s="50"/>
      <c r="HIO272" s="50"/>
      <c r="HIP272" s="50"/>
      <c r="HIQ272" s="50"/>
      <c r="HIR272" s="50"/>
      <c r="HIS272" s="50"/>
      <c r="HIT272" s="50"/>
      <c r="HIU272" s="50"/>
      <c r="HIV272" s="50"/>
      <c r="HIW272" s="50"/>
      <c r="HIX272" s="50"/>
      <c r="HIY272" s="50"/>
      <c r="HIZ272" s="50"/>
      <c r="HJA272" s="50"/>
      <c r="HJB272" s="50"/>
      <c r="HJC272" s="50"/>
      <c r="HJD272" s="50"/>
      <c r="HJE272" s="50"/>
      <c r="HJF272" s="50"/>
      <c r="HJG272" s="50"/>
      <c r="HJH272" s="50"/>
      <c r="HJI272" s="50"/>
      <c r="HJJ272" s="50"/>
      <c r="HJK272" s="50"/>
      <c r="HJL272" s="50"/>
      <c r="HJM272" s="50"/>
      <c r="HJN272" s="50"/>
      <c r="HJO272" s="50"/>
      <c r="HJP272" s="50"/>
      <c r="HJQ272" s="50"/>
      <c r="HJR272" s="50"/>
      <c r="HJS272" s="50"/>
      <c r="HJT272" s="50"/>
      <c r="HJU272" s="50"/>
      <c r="HJV272" s="50"/>
      <c r="HJW272" s="50"/>
      <c r="HJX272" s="50"/>
      <c r="HJY272" s="50"/>
      <c r="HJZ272" s="50"/>
      <c r="HKA272" s="50"/>
      <c r="HKB272" s="50"/>
      <c r="HKC272" s="50"/>
      <c r="HKD272" s="50"/>
      <c r="HKE272" s="50"/>
      <c r="HKF272" s="50"/>
      <c r="HKG272" s="50"/>
      <c r="HKH272" s="50"/>
      <c r="HKI272" s="50"/>
      <c r="HKJ272" s="50"/>
      <c r="HKK272" s="50"/>
      <c r="HKL272" s="50"/>
      <c r="HKM272" s="50"/>
      <c r="HKN272" s="50"/>
      <c r="HKO272" s="50"/>
      <c r="HKP272" s="50"/>
      <c r="HKQ272" s="50"/>
      <c r="HKR272" s="50"/>
      <c r="HKS272" s="50"/>
      <c r="HKT272" s="50"/>
      <c r="HKU272" s="50"/>
      <c r="HKV272" s="50"/>
      <c r="HKW272" s="50"/>
      <c r="HKX272" s="50"/>
      <c r="HKY272" s="50"/>
      <c r="HKZ272" s="50"/>
      <c r="HLA272" s="50"/>
      <c r="HLB272" s="50"/>
      <c r="HLC272" s="50"/>
      <c r="HLD272" s="50"/>
      <c r="HLE272" s="50"/>
      <c r="HLF272" s="50"/>
      <c r="HLG272" s="50"/>
      <c r="HLH272" s="50"/>
      <c r="HLI272" s="50"/>
      <c r="HLJ272" s="50"/>
      <c r="HLK272" s="50"/>
      <c r="HLL272" s="50"/>
      <c r="HLM272" s="50"/>
      <c r="HLN272" s="50"/>
      <c r="HLO272" s="50"/>
      <c r="HLP272" s="50"/>
      <c r="HLQ272" s="50"/>
      <c r="HLR272" s="50"/>
      <c r="HLS272" s="50"/>
      <c r="HLT272" s="50"/>
      <c r="HLU272" s="50"/>
      <c r="HLV272" s="50"/>
      <c r="HLW272" s="50"/>
      <c r="HLX272" s="50"/>
      <c r="HLY272" s="50"/>
      <c r="HLZ272" s="50"/>
      <c r="HMA272" s="50"/>
      <c r="HMB272" s="50"/>
      <c r="HMC272" s="50"/>
      <c r="HMD272" s="50"/>
      <c r="HME272" s="50"/>
      <c r="HMF272" s="50"/>
      <c r="HMG272" s="50"/>
      <c r="HMH272" s="50"/>
      <c r="HMI272" s="50"/>
      <c r="HMJ272" s="50"/>
      <c r="HMK272" s="50"/>
      <c r="HML272" s="50"/>
      <c r="HMM272" s="50"/>
      <c r="HMN272" s="50"/>
      <c r="HMO272" s="50"/>
      <c r="HMP272" s="50"/>
      <c r="HMQ272" s="50"/>
      <c r="HMR272" s="50"/>
      <c r="HMS272" s="50"/>
      <c r="HMT272" s="50"/>
      <c r="HMU272" s="50"/>
      <c r="HMV272" s="50"/>
      <c r="HMW272" s="50"/>
      <c r="HMX272" s="50"/>
      <c r="HMY272" s="50"/>
      <c r="HMZ272" s="50"/>
      <c r="HNA272" s="50"/>
      <c r="HNB272" s="50"/>
      <c r="HNC272" s="50"/>
      <c r="HND272" s="50"/>
      <c r="HNE272" s="50"/>
      <c r="HNF272" s="50"/>
      <c r="HNG272" s="50"/>
      <c r="HNH272" s="50"/>
      <c r="HNI272" s="50"/>
      <c r="HNJ272" s="50"/>
      <c r="HNK272" s="50"/>
      <c r="HNL272" s="50"/>
      <c r="HNM272" s="50"/>
      <c r="HNN272" s="50"/>
      <c r="HNO272" s="50"/>
      <c r="HNP272" s="50"/>
      <c r="HNQ272" s="50"/>
      <c r="HNR272" s="50"/>
      <c r="HNS272" s="50"/>
      <c r="HNT272" s="50"/>
      <c r="HNU272" s="50"/>
      <c r="HNV272" s="50"/>
      <c r="HNW272" s="50"/>
      <c r="HNX272" s="50"/>
      <c r="HNY272" s="50"/>
      <c r="HNZ272" s="50"/>
      <c r="HOA272" s="50"/>
      <c r="HOB272" s="50"/>
      <c r="HOC272" s="50"/>
      <c r="HOD272" s="50"/>
      <c r="HOE272" s="50"/>
      <c r="HOF272" s="50"/>
      <c r="HOG272" s="50"/>
      <c r="HOH272" s="50"/>
      <c r="HOI272" s="50"/>
      <c r="HOJ272" s="50"/>
      <c r="HOK272" s="50"/>
      <c r="HOL272" s="50"/>
      <c r="HOM272" s="50"/>
      <c r="HON272" s="50"/>
      <c r="HOO272" s="50"/>
      <c r="HOP272" s="50"/>
      <c r="HOQ272" s="50"/>
      <c r="HOR272" s="50"/>
      <c r="HOS272" s="50"/>
      <c r="HOT272" s="50"/>
      <c r="HOU272" s="50"/>
      <c r="HOV272" s="50"/>
      <c r="HOW272" s="50"/>
      <c r="HOX272" s="50"/>
      <c r="HOY272" s="50"/>
      <c r="HOZ272" s="50"/>
      <c r="HPA272" s="50"/>
      <c r="HPB272" s="50"/>
      <c r="HPC272" s="50"/>
      <c r="HPD272" s="50"/>
      <c r="HPE272" s="50"/>
      <c r="HPF272" s="50"/>
      <c r="HPG272" s="50"/>
      <c r="HPH272" s="50"/>
      <c r="HPI272" s="50"/>
      <c r="HPJ272" s="50"/>
      <c r="HPK272" s="50"/>
      <c r="HPL272" s="50"/>
      <c r="HPM272" s="50"/>
      <c r="HPN272" s="50"/>
      <c r="HPO272" s="50"/>
      <c r="HPP272" s="50"/>
      <c r="HPQ272" s="50"/>
      <c r="HPR272" s="50"/>
      <c r="HPS272" s="50"/>
      <c r="HPT272" s="50"/>
      <c r="HPU272" s="50"/>
      <c r="HPV272" s="50"/>
      <c r="HPW272" s="50"/>
      <c r="HPX272" s="50"/>
      <c r="HPY272" s="50"/>
      <c r="HPZ272" s="50"/>
      <c r="HQA272" s="50"/>
      <c r="HQB272" s="50"/>
      <c r="HQC272" s="50"/>
      <c r="HQD272" s="50"/>
      <c r="HQE272" s="50"/>
      <c r="HQF272" s="50"/>
      <c r="HQG272" s="50"/>
      <c r="HQH272" s="50"/>
      <c r="HQI272" s="50"/>
      <c r="HQJ272" s="50"/>
      <c r="HQK272" s="50"/>
      <c r="HQL272" s="50"/>
      <c r="HQM272" s="50"/>
      <c r="HQN272" s="50"/>
      <c r="HQO272" s="50"/>
      <c r="HQP272" s="50"/>
      <c r="HQQ272" s="50"/>
      <c r="HQR272" s="50"/>
      <c r="HQS272" s="50"/>
      <c r="HQT272" s="50"/>
      <c r="HQU272" s="50"/>
      <c r="HQV272" s="50"/>
      <c r="HQW272" s="50"/>
      <c r="HQX272" s="50"/>
      <c r="HQY272" s="50"/>
      <c r="HQZ272" s="50"/>
      <c r="HRA272" s="50"/>
      <c r="HRB272" s="50"/>
      <c r="HRC272" s="50"/>
      <c r="HRD272" s="50"/>
      <c r="HRE272" s="50"/>
      <c r="HRF272" s="50"/>
      <c r="HRG272" s="50"/>
      <c r="HRH272" s="50"/>
      <c r="HRI272" s="50"/>
      <c r="HRJ272" s="50"/>
      <c r="HRK272" s="50"/>
      <c r="HRL272" s="50"/>
      <c r="HRN272" s="50"/>
      <c r="HRP272" s="50"/>
      <c r="HRQ272" s="50"/>
      <c r="HRR272" s="50"/>
      <c r="HRS272" s="50"/>
      <c r="HRT272" s="50"/>
      <c r="HRU272" s="50"/>
      <c r="HRV272" s="50"/>
      <c r="HRW272" s="50"/>
      <c r="HSB272" s="50"/>
      <c r="HSC272" s="50"/>
      <c r="HSD272" s="50"/>
      <c r="HSE272" s="50"/>
      <c r="HSF272" s="50"/>
      <c r="HSG272" s="50"/>
      <c r="HSH272" s="50"/>
      <c r="HSI272" s="50"/>
      <c r="HSJ272" s="50"/>
      <c r="HSK272" s="50"/>
      <c r="HSL272" s="50"/>
      <c r="HSM272" s="50"/>
      <c r="HSN272" s="50"/>
      <c r="HSO272" s="50"/>
      <c r="HSP272" s="50"/>
      <c r="HSQ272" s="50"/>
      <c r="HSR272" s="50"/>
      <c r="HSS272" s="50"/>
      <c r="HST272" s="50"/>
      <c r="HSU272" s="50"/>
      <c r="HSV272" s="50"/>
      <c r="HSW272" s="50"/>
      <c r="HSX272" s="50"/>
      <c r="HSY272" s="50"/>
      <c r="HSZ272" s="50"/>
      <c r="HTA272" s="50"/>
      <c r="HTB272" s="50"/>
      <c r="HTC272" s="50"/>
      <c r="HTD272" s="50"/>
      <c r="HTE272" s="50"/>
      <c r="HTF272" s="50"/>
      <c r="HTG272" s="50"/>
      <c r="HTH272" s="50"/>
      <c r="HTI272" s="50"/>
      <c r="HTJ272" s="50"/>
      <c r="HTK272" s="50"/>
      <c r="HTL272" s="50"/>
      <c r="HTM272" s="50"/>
      <c r="HTN272" s="50"/>
      <c r="HTO272" s="50"/>
      <c r="HTP272" s="50"/>
      <c r="HTQ272" s="50"/>
      <c r="HTR272" s="50"/>
      <c r="HTS272" s="50"/>
      <c r="HTT272" s="50"/>
      <c r="HTU272" s="50"/>
      <c r="HTV272" s="50"/>
      <c r="HTW272" s="50"/>
      <c r="HTX272" s="50"/>
      <c r="HTY272" s="50"/>
      <c r="HTZ272" s="50"/>
      <c r="HUA272" s="50"/>
      <c r="HUB272" s="50"/>
      <c r="HUC272" s="50"/>
      <c r="HUD272" s="50"/>
      <c r="HUE272" s="50"/>
      <c r="HUF272" s="50"/>
      <c r="HUG272" s="50"/>
      <c r="HUH272" s="50"/>
      <c r="HUI272" s="50"/>
      <c r="HUJ272" s="50"/>
      <c r="HUK272" s="50"/>
      <c r="HUL272" s="50"/>
      <c r="HUM272" s="50"/>
      <c r="HUN272" s="50"/>
      <c r="HUO272" s="50"/>
      <c r="HUP272" s="50"/>
      <c r="HUQ272" s="50"/>
      <c r="HUR272" s="50"/>
      <c r="HUS272" s="50"/>
      <c r="HUT272" s="50"/>
      <c r="HUU272" s="50"/>
      <c r="HUV272" s="50"/>
      <c r="HUW272" s="50"/>
      <c r="HUX272" s="50"/>
      <c r="HUY272" s="50"/>
      <c r="HUZ272" s="50"/>
      <c r="HVA272" s="50"/>
      <c r="HVB272" s="50"/>
      <c r="HVC272" s="50"/>
      <c r="HVD272" s="50"/>
      <c r="HVE272" s="50"/>
      <c r="HVF272" s="50"/>
      <c r="HVG272" s="50"/>
      <c r="HVH272" s="50"/>
      <c r="HVI272" s="50"/>
      <c r="HVJ272" s="50"/>
      <c r="HVK272" s="50"/>
      <c r="HVL272" s="50"/>
      <c r="HVM272" s="50"/>
      <c r="HVN272" s="50"/>
      <c r="HVO272" s="50"/>
      <c r="HVP272" s="50"/>
      <c r="HVQ272" s="50"/>
      <c r="HVR272" s="50"/>
      <c r="HVS272" s="50"/>
      <c r="HVT272" s="50"/>
      <c r="HVU272" s="50"/>
      <c r="HVV272" s="50"/>
      <c r="HVW272" s="50"/>
      <c r="HVX272" s="50"/>
      <c r="HVY272" s="50"/>
      <c r="HVZ272" s="50"/>
      <c r="HWA272" s="50"/>
      <c r="HWB272" s="50"/>
      <c r="HWC272" s="50"/>
      <c r="HWD272" s="50"/>
      <c r="HWE272" s="50"/>
      <c r="HWF272" s="50"/>
      <c r="HWG272" s="50"/>
      <c r="HWH272" s="50"/>
      <c r="HWI272" s="50"/>
      <c r="HWJ272" s="50"/>
      <c r="HWK272" s="50"/>
      <c r="HWL272" s="50"/>
      <c r="HWM272" s="50"/>
      <c r="HWN272" s="50"/>
      <c r="HWO272" s="50"/>
      <c r="HWP272" s="50"/>
      <c r="HWQ272" s="50"/>
      <c r="HWR272" s="50"/>
      <c r="HWS272" s="50"/>
      <c r="HWT272" s="50"/>
      <c r="HWU272" s="50"/>
      <c r="HWV272" s="50"/>
      <c r="HWW272" s="50"/>
      <c r="HWX272" s="50"/>
      <c r="HWY272" s="50"/>
      <c r="HWZ272" s="50"/>
      <c r="HXA272" s="50"/>
      <c r="HXB272" s="50"/>
      <c r="HXC272" s="50"/>
      <c r="HXD272" s="50"/>
      <c r="HXE272" s="50"/>
      <c r="HXF272" s="50"/>
      <c r="HXG272" s="50"/>
      <c r="HXH272" s="50"/>
      <c r="HXI272" s="50"/>
      <c r="HXJ272" s="50"/>
      <c r="HXK272" s="50"/>
      <c r="HXL272" s="50"/>
      <c r="HXM272" s="50"/>
      <c r="HXN272" s="50"/>
      <c r="HXO272" s="50"/>
      <c r="HXP272" s="50"/>
      <c r="HXQ272" s="50"/>
      <c r="HXR272" s="50"/>
      <c r="HXS272" s="50"/>
      <c r="HXT272" s="50"/>
      <c r="HXU272" s="50"/>
      <c r="HXV272" s="50"/>
      <c r="HXW272" s="50"/>
      <c r="HXX272" s="50"/>
      <c r="HXY272" s="50"/>
      <c r="HXZ272" s="50"/>
      <c r="HYA272" s="50"/>
      <c r="HYB272" s="50"/>
      <c r="HYC272" s="50"/>
      <c r="HYD272" s="50"/>
      <c r="HYE272" s="50"/>
      <c r="HYF272" s="50"/>
      <c r="HYG272" s="50"/>
      <c r="HYH272" s="50"/>
      <c r="HYI272" s="50"/>
      <c r="HYJ272" s="50"/>
      <c r="HYK272" s="50"/>
      <c r="HYL272" s="50"/>
      <c r="HYM272" s="50"/>
      <c r="HYN272" s="50"/>
      <c r="HYO272" s="50"/>
      <c r="HYP272" s="50"/>
      <c r="HYQ272" s="50"/>
      <c r="HYR272" s="50"/>
      <c r="HYS272" s="50"/>
      <c r="HYT272" s="50"/>
      <c r="HYU272" s="50"/>
      <c r="HYV272" s="50"/>
      <c r="HYW272" s="50"/>
      <c r="HYX272" s="50"/>
      <c r="HYY272" s="50"/>
      <c r="HYZ272" s="50"/>
      <c r="HZA272" s="50"/>
      <c r="HZB272" s="50"/>
      <c r="HZC272" s="50"/>
      <c r="HZD272" s="50"/>
      <c r="HZE272" s="50"/>
      <c r="HZF272" s="50"/>
      <c r="HZG272" s="50"/>
      <c r="HZH272" s="50"/>
      <c r="HZI272" s="50"/>
      <c r="HZJ272" s="50"/>
      <c r="HZK272" s="50"/>
      <c r="HZL272" s="50"/>
      <c r="HZM272" s="50"/>
      <c r="HZN272" s="50"/>
      <c r="HZO272" s="50"/>
      <c r="HZP272" s="50"/>
      <c r="HZQ272" s="50"/>
      <c r="HZR272" s="50"/>
      <c r="HZS272" s="50"/>
      <c r="HZT272" s="50"/>
      <c r="HZU272" s="50"/>
      <c r="HZV272" s="50"/>
      <c r="HZW272" s="50"/>
      <c r="HZX272" s="50"/>
      <c r="HZY272" s="50"/>
      <c r="HZZ272" s="50"/>
      <c r="IAA272" s="50"/>
      <c r="IAB272" s="50"/>
      <c r="IAC272" s="50"/>
      <c r="IAD272" s="50"/>
      <c r="IAE272" s="50"/>
      <c r="IAF272" s="50"/>
      <c r="IAG272" s="50"/>
      <c r="IAH272" s="50"/>
      <c r="IAI272" s="50"/>
      <c r="IAJ272" s="50"/>
      <c r="IAK272" s="50"/>
      <c r="IAL272" s="50"/>
      <c r="IAM272" s="50"/>
      <c r="IAN272" s="50"/>
      <c r="IAO272" s="50"/>
      <c r="IAP272" s="50"/>
      <c r="IAQ272" s="50"/>
      <c r="IAR272" s="50"/>
      <c r="IAS272" s="50"/>
      <c r="IAT272" s="50"/>
      <c r="IAU272" s="50"/>
      <c r="IAV272" s="50"/>
      <c r="IAW272" s="50"/>
      <c r="IAX272" s="50"/>
      <c r="IAY272" s="50"/>
      <c r="IAZ272" s="50"/>
      <c r="IBA272" s="50"/>
      <c r="IBB272" s="50"/>
      <c r="IBC272" s="50"/>
      <c r="IBD272" s="50"/>
      <c r="IBE272" s="50"/>
      <c r="IBF272" s="50"/>
      <c r="IBG272" s="50"/>
      <c r="IBH272" s="50"/>
      <c r="IBJ272" s="50"/>
      <c r="IBL272" s="50"/>
      <c r="IBM272" s="50"/>
      <c r="IBN272" s="50"/>
      <c r="IBO272" s="50"/>
      <c r="IBP272" s="50"/>
      <c r="IBQ272" s="50"/>
      <c r="IBR272" s="50"/>
      <c r="IBS272" s="50"/>
      <c r="IBX272" s="50"/>
      <c r="IBY272" s="50"/>
      <c r="IBZ272" s="50"/>
      <c r="ICA272" s="50"/>
      <c r="ICB272" s="50"/>
      <c r="ICC272" s="50"/>
      <c r="ICD272" s="50"/>
      <c r="ICE272" s="50"/>
      <c r="ICF272" s="50"/>
      <c r="ICG272" s="50"/>
      <c r="ICH272" s="50"/>
      <c r="ICI272" s="50"/>
      <c r="ICJ272" s="50"/>
      <c r="ICK272" s="50"/>
      <c r="ICL272" s="50"/>
      <c r="ICM272" s="50"/>
      <c r="ICN272" s="50"/>
      <c r="ICO272" s="50"/>
      <c r="ICP272" s="50"/>
      <c r="ICQ272" s="50"/>
      <c r="ICR272" s="50"/>
      <c r="ICS272" s="50"/>
      <c r="ICT272" s="50"/>
      <c r="ICU272" s="50"/>
      <c r="ICV272" s="50"/>
      <c r="ICW272" s="50"/>
      <c r="ICX272" s="50"/>
      <c r="ICY272" s="50"/>
      <c r="ICZ272" s="50"/>
      <c r="IDA272" s="50"/>
      <c r="IDB272" s="50"/>
      <c r="IDC272" s="50"/>
      <c r="IDD272" s="50"/>
      <c r="IDE272" s="50"/>
      <c r="IDF272" s="50"/>
      <c r="IDG272" s="50"/>
      <c r="IDH272" s="50"/>
      <c r="IDI272" s="50"/>
      <c r="IDJ272" s="50"/>
      <c r="IDK272" s="50"/>
      <c r="IDL272" s="50"/>
      <c r="IDM272" s="50"/>
      <c r="IDN272" s="50"/>
      <c r="IDO272" s="50"/>
      <c r="IDP272" s="50"/>
      <c r="IDQ272" s="50"/>
      <c r="IDR272" s="50"/>
      <c r="IDS272" s="50"/>
      <c r="IDT272" s="50"/>
      <c r="IDU272" s="50"/>
      <c r="IDV272" s="50"/>
      <c r="IDW272" s="50"/>
      <c r="IDX272" s="50"/>
      <c r="IDY272" s="50"/>
      <c r="IDZ272" s="50"/>
      <c r="IEA272" s="50"/>
      <c r="IEB272" s="50"/>
      <c r="IEC272" s="50"/>
      <c r="IED272" s="50"/>
      <c r="IEE272" s="50"/>
      <c r="IEF272" s="50"/>
      <c r="IEG272" s="50"/>
      <c r="IEH272" s="50"/>
      <c r="IEI272" s="50"/>
      <c r="IEJ272" s="50"/>
      <c r="IEK272" s="50"/>
      <c r="IEL272" s="50"/>
      <c r="IEM272" s="50"/>
      <c r="IEN272" s="50"/>
      <c r="IEO272" s="50"/>
      <c r="IEP272" s="50"/>
      <c r="IEQ272" s="50"/>
      <c r="IER272" s="50"/>
      <c r="IES272" s="50"/>
      <c r="IET272" s="50"/>
      <c r="IEU272" s="50"/>
      <c r="IEV272" s="50"/>
      <c r="IEW272" s="50"/>
      <c r="IEX272" s="50"/>
      <c r="IEY272" s="50"/>
      <c r="IEZ272" s="50"/>
      <c r="IFA272" s="50"/>
      <c r="IFB272" s="50"/>
      <c r="IFC272" s="50"/>
      <c r="IFD272" s="50"/>
      <c r="IFE272" s="50"/>
      <c r="IFF272" s="50"/>
      <c r="IFG272" s="50"/>
      <c r="IFH272" s="50"/>
      <c r="IFI272" s="50"/>
      <c r="IFJ272" s="50"/>
      <c r="IFK272" s="50"/>
      <c r="IFL272" s="50"/>
      <c r="IFM272" s="50"/>
      <c r="IFN272" s="50"/>
      <c r="IFO272" s="50"/>
      <c r="IFP272" s="50"/>
      <c r="IFQ272" s="50"/>
      <c r="IFR272" s="50"/>
      <c r="IFS272" s="50"/>
      <c r="IFT272" s="50"/>
      <c r="IFU272" s="50"/>
      <c r="IFV272" s="50"/>
      <c r="IFW272" s="50"/>
      <c r="IFX272" s="50"/>
      <c r="IFY272" s="50"/>
      <c r="IFZ272" s="50"/>
      <c r="IGA272" s="50"/>
      <c r="IGB272" s="50"/>
      <c r="IGC272" s="50"/>
      <c r="IGD272" s="50"/>
      <c r="IGE272" s="50"/>
      <c r="IGF272" s="50"/>
      <c r="IGG272" s="50"/>
      <c r="IGH272" s="50"/>
      <c r="IGI272" s="50"/>
      <c r="IGJ272" s="50"/>
      <c r="IGK272" s="50"/>
      <c r="IGL272" s="50"/>
      <c r="IGM272" s="50"/>
      <c r="IGN272" s="50"/>
      <c r="IGO272" s="50"/>
      <c r="IGP272" s="50"/>
      <c r="IGQ272" s="50"/>
      <c r="IGR272" s="50"/>
      <c r="IGS272" s="50"/>
      <c r="IGT272" s="50"/>
      <c r="IGU272" s="50"/>
      <c r="IGV272" s="50"/>
      <c r="IGW272" s="50"/>
      <c r="IGX272" s="50"/>
      <c r="IGY272" s="50"/>
      <c r="IGZ272" s="50"/>
      <c r="IHA272" s="50"/>
      <c r="IHB272" s="50"/>
      <c r="IHC272" s="50"/>
      <c r="IHD272" s="50"/>
      <c r="IHE272" s="50"/>
      <c r="IHF272" s="50"/>
      <c r="IHG272" s="50"/>
      <c r="IHH272" s="50"/>
      <c r="IHI272" s="50"/>
      <c r="IHJ272" s="50"/>
      <c r="IHK272" s="50"/>
      <c r="IHL272" s="50"/>
      <c r="IHM272" s="50"/>
      <c r="IHN272" s="50"/>
      <c r="IHO272" s="50"/>
      <c r="IHP272" s="50"/>
      <c r="IHQ272" s="50"/>
      <c r="IHR272" s="50"/>
      <c r="IHS272" s="50"/>
      <c r="IHT272" s="50"/>
      <c r="IHU272" s="50"/>
      <c r="IHV272" s="50"/>
      <c r="IHW272" s="50"/>
      <c r="IHX272" s="50"/>
      <c r="IHY272" s="50"/>
      <c r="IHZ272" s="50"/>
      <c r="IIA272" s="50"/>
      <c r="IIB272" s="50"/>
      <c r="IIC272" s="50"/>
      <c r="IID272" s="50"/>
      <c r="IIE272" s="50"/>
      <c r="IIF272" s="50"/>
      <c r="IIG272" s="50"/>
      <c r="IIH272" s="50"/>
      <c r="III272" s="50"/>
      <c r="IIJ272" s="50"/>
      <c r="IIK272" s="50"/>
      <c r="IIL272" s="50"/>
      <c r="IIM272" s="50"/>
      <c r="IIN272" s="50"/>
      <c r="IIO272" s="50"/>
      <c r="IIP272" s="50"/>
      <c r="IIQ272" s="50"/>
      <c r="IIR272" s="50"/>
      <c r="IIS272" s="50"/>
      <c r="IIT272" s="50"/>
      <c r="IIU272" s="50"/>
      <c r="IIV272" s="50"/>
      <c r="IIW272" s="50"/>
      <c r="IIX272" s="50"/>
      <c r="IIY272" s="50"/>
      <c r="IIZ272" s="50"/>
      <c r="IJA272" s="50"/>
      <c r="IJB272" s="50"/>
      <c r="IJC272" s="50"/>
      <c r="IJD272" s="50"/>
      <c r="IJE272" s="50"/>
      <c r="IJF272" s="50"/>
      <c r="IJG272" s="50"/>
      <c r="IJH272" s="50"/>
      <c r="IJI272" s="50"/>
      <c r="IJJ272" s="50"/>
      <c r="IJK272" s="50"/>
      <c r="IJL272" s="50"/>
      <c r="IJM272" s="50"/>
      <c r="IJN272" s="50"/>
      <c r="IJO272" s="50"/>
      <c r="IJP272" s="50"/>
      <c r="IJQ272" s="50"/>
      <c r="IJR272" s="50"/>
      <c r="IJS272" s="50"/>
      <c r="IJT272" s="50"/>
      <c r="IJU272" s="50"/>
      <c r="IJV272" s="50"/>
      <c r="IJW272" s="50"/>
      <c r="IJX272" s="50"/>
      <c r="IJY272" s="50"/>
      <c r="IJZ272" s="50"/>
      <c r="IKA272" s="50"/>
      <c r="IKB272" s="50"/>
      <c r="IKC272" s="50"/>
      <c r="IKD272" s="50"/>
      <c r="IKE272" s="50"/>
      <c r="IKF272" s="50"/>
      <c r="IKG272" s="50"/>
      <c r="IKH272" s="50"/>
      <c r="IKI272" s="50"/>
      <c r="IKJ272" s="50"/>
      <c r="IKK272" s="50"/>
      <c r="IKL272" s="50"/>
      <c r="IKM272" s="50"/>
      <c r="IKN272" s="50"/>
      <c r="IKO272" s="50"/>
      <c r="IKP272" s="50"/>
      <c r="IKQ272" s="50"/>
      <c r="IKR272" s="50"/>
      <c r="IKS272" s="50"/>
      <c r="IKT272" s="50"/>
      <c r="IKU272" s="50"/>
      <c r="IKV272" s="50"/>
      <c r="IKW272" s="50"/>
      <c r="IKX272" s="50"/>
      <c r="IKY272" s="50"/>
      <c r="IKZ272" s="50"/>
      <c r="ILA272" s="50"/>
      <c r="ILB272" s="50"/>
      <c r="ILC272" s="50"/>
      <c r="ILD272" s="50"/>
      <c r="ILF272" s="50"/>
      <c r="ILH272" s="50"/>
      <c r="ILI272" s="50"/>
      <c r="ILJ272" s="50"/>
      <c r="ILK272" s="50"/>
      <c r="ILL272" s="50"/>
      <c r="ILM272" s="50"/>
      <c r="ILN272" s="50"/>
      <c r="ILO272" s="50"/>
      <c r="ILT272" s="50"/>
      <c r="ILU272" s="50"/>
      <c r="ILV272" s="50"/>
      <c r="ILW272" s="50"/>
      <c r="ILX272" s="50"/>
      <c r="ILY272" s="50"/>
      <c r="ILZ272" s="50"/>
      <c r="IMA272" s="50"/>
      <c r="IMB272" s="50"/>
      <c r="IMC272" s="50"/>
      <c r="IMD272" s="50"/>
      <c r="IME272" s="50"/>
      <c r="IMF272" s="50"/>
      <c r="IMG272" s="50"/>
      <c r="IMH272" s="50"/>
      <c r="IMI272" s="50"/>
      <c r="IMJ272" s="50"/>
      <c r="IMK272" s="50"/>
      <c r="IML272" s="50"/>
      <c r="IMM272" s="50"/>
      <c r="IMN272" s="50"/>
      <c r="IMO272" s="50"/>
      <c r="IMP272" s="50"/>
      <c r="IMQ272" s="50"/>
      <c r="IMR272" s="50"/>
      <c r="IMS272" s="50"/>
      <c r="IMT272" s="50"/>
      <c r="IMU272" s="50"/>
      <c r="IMV272" s="50"/>
      <c r="IMW272" s="50"/>
      <c r="IMX272" s="50"/>
      <c r="IMY272" s="50"/>
      <c r="IMZ272" s="50"/>
      <c r="INA272" s="50"/>
      <c r="INB272" s="50"/>
      <c r="INC272" s="50"/>
      <c r="IND272" s="50"/>
      <c r="INE272" s="50"/>
      <c r="INF272" s="50"/>
      <c r="ING272" s="50"/>
      <c r="INH272" s="50"/>
      <c r="INI272" s="50"/>
      <c r="INJ272" s="50"/>
      <c r="INK272" s="50"/>
      <c r="INL272" s="50"/>
      <c r="INM272" s="50"/>
      <c r="INN272" s="50"/>
      <c r="INO272" s="50"/>
      <c r="INP272" s="50"/>
      <c r="INQ272" s="50"/>
      <c r="INR272" s="50"/>
      <c r="INS272" s="50"/>
      <c r="INT272" s="50"/>
      <c r="INU272" s="50"/>
      <c r="INV272" s="50"/>
      <c r="INW272" s="50"/>
      <c r="INX272" s="50"/>
      <c r="INY272" s="50"/>
      <c r="INZ272" s="50"/>
      <c r="IOA272" s="50"/>
      <c r="IOB272" s="50"/>
      <c r="IOC272" s="50"/>
      <c r="IOD272" s="50"/>
      <c r="IOE272" s="50"/>
      <c r="IOF272" s="50"/>
      <c r="IOG272" s="50"/>
      <c r="IOH272" s="50"/>
      <c r="IOI272" s="50"/>
      <c r="IOJ272" s="50"/>
      <c r="IOK272" s="50"/>
      <c r="IOL272" s="50"/>
      <c r="IOM272" s="50"/>
      <c r="ION272" s="50"/>
      <c r="IOO272" s="50"/>
      <c r="IOP272" s="50"/>
      <c r="IOQ272" s="50"/>
      <c r="IOR272" s="50"/>
      <c r="IOS272" s="50"/>
      <c r="IOT272" s="50"/>
      <c r="IOU272" s="50"/>
      <c r="IOV272" s="50"/>
      <c r="IOW272" s="50"/>
      <c r="IOX272" s="50"/>
      <c r="IOY272" s="50"/>
      <c r="IOZ272" s="50"/>
      <c r="IPA272" s="50"/>
      <c r="IPB272" s="50"/>
      <c r="IPC272" s="50"/>
      <c r="IPD272" s="50"/>
      <c r="IPE272" s="50"/>
      <c r="IPF272" s="50"/>
      <c r="IPG272" s="50"/>
      <c r="IPH272" s="50"/>
      <c r="IPI272" s="50"/>
      <c r="IPJ272" s="50"/>
      <c r="IPK272" s="50"/>
      <c r="IPL272" s="50"/>
      <c r="IPM272" s="50"/>
      <c r="IPN272" s="50"/>
      <c r="IPO272" s="50"/>
      <c r="IPP272" s="50"/>
      <c r="IPQ272" s="50"/>
      <c r="IPR272" s="50"/>
      <c r="IPS272" s="50"/>
      <c r="IPT272" s="50"/>
      <c r="IPU272" s="50"/>
      <c r="IPV272" s="50"/>
      <c r="IPW272" s="50"/>
      <c r="IPX272" s="50"/>
      <c r="IPY272" s="50"/>
      <c r="IPZ272" s="50"/>
      <c r="IQA272" s="50"/>
      <c r="IQB272" s="50"/>
      <c r="IQC272" s="50"/>
      <c r="IQD272" s="50"/>
      <c r="IQE272" s="50"/>
      <c r="IQF272" s="50"/>
      <c r="IQG272" s="50"/>
      <c r="IQH272" s="50"/>
      <c r="IQI272" s="50"/>
      <c r="IQJ272" s="50"/>
      <c r="IQK272" s="50"/>
      <c r="IQL272" s="50"/>
      <c r="IQM272" s="50"/>
      <c r="IQN272" s="50"/>
      <c r="IQO272" s="50"/>
      <c r="IQP272" s="50"/>
      <c r="IQQ272" s="50"/>
      <c r="IQR272" s="50"/>
      <c r="IQS272" s="50"/>
      <c r="IQT272" s="50"/>
      <c r="IQU272" s="50"/>
      <c r="IQV272" s="50"/>
      <c r="IQW272" s="50"/>
      <c r="IQX272" s="50"/>
      <c r="IQY272" s="50"/>
      <c r="IQZ272" s="50"/>
      <c r="IRA272" s="50"/>
      <c r="IRB272" s="50"/>
      <c r="IRC272" s="50"/>
      <c r="IRD272" s="50"/>
      <c r="IRE272" s="50"/>
      <c r="IRF272" s="50"/>
      <c r="IRG272" s="50"/>
      <c r="IRH272" s="50"/>
      <c r="IRI272" s="50"/>
      <c r="IRJ272" s="50"/>
      <c r="IRK272" s="50"/>
      <c r="IRL272" s="50"/>
      <c r="IRM272" s="50"/>
      <c r="IRN272" s="50"/>
      <c r="IRO272" s="50"/>
      <c r="IRP272" s="50"/>
      <c r="IRQ272" s="50"/>
      <c r="IRR272" s="50"/>
      <c r="IRS272" s="50"/>
      <c r="IRT272" s="50"/>
      <c r="IRU272" s="50"/>
      <c r="IRV272" s="50"/>
      <c r="IRW272" s="50"/>
      <c r="IRX272" s="50"/>
      <c r="IRY272" s="50"/>
      <c r="IRZ272" s="50"/>
      <c r="ISA272" s="50"/>
      <c r="ISB272" s="50"/>
      <c r="ISC272" s="50"/>
      <c r="ISD272" s="50"/>
      <c r="ISE272" s="50"/>
      <c r="ISF272" s="50"/>
      <c r="ISG272" s="50"/>
      <c r="ISH272" s="50"/>
      <c r="ISI272" s="50"/>
      <c r="ISJ272" s="50"/>
      <c r="ISK272" s="50"/>
      <c r="ISL272" s="50"/>
      <c r="ISM272" s="50"/>
      <c r="ISN272" s="50"/>
      <c r="ISO272" s="50"/>
      <c r="ISP272" s="50"/>
      <c r="ISQ272" s="50"/>
      <c r="ISR272" s="50"/>
      <c r="ISS272" s="50"/>
      <c r="IST272" s="50"/>
      <c r="ISU272" s="50"/>
      <c r="ISV272" s="50"/>
      <c r="ISW272" s="50"/>
      <c r="ISX272" s="50"/>
      <c r="ISY272" s="50"/>
      <c r="ISZ272" s="50"/>
      <c r="ITA272" s="50"/>
      <c r="ITB272" s="50"/>
      <c r="ITC272" s="50"/>
      <c r="ITD272" s="50"/>
      <c r="ITE272" s="50"/>
      <c r="ITF272" s="50"/>
      <c r="ITG272" s="50"/>
      <c r="ITH272" s="50"/>
      <c r="ITI272" s="50"/>
      <c r="ITJ272" s="50"/>
      <c r="ITK272" s="50"/>
      <c r="ITL272" s="50"/>
      <c r="ITM272" s="50"/>
      <c r="ITN272" s="50"/>
      <c r="ITO272" s="50"/>
      <c r="ITP272" s="50"/>
      <c r="ITQ272" s="50"/>
      <c r="ITR272" s="50"/>
      <c r="ITS272" s="50"/>
      <c r="ITT272" s="50"/>
      <c r="ITU272" s="50"/>
      <c r="ITV272" s="50"/>
      <c r="ITW272" s="50"/>
      <c r="ITX272" s="50"/>
      <c r="ITY272" s="50"/>
      <c r="ITZ272" s="50"/>
      <c r="IUA272" s="50"/>
      <c r="IUB272" s="50"/>
      <c r="IUC272" s="50"/>
      <c r="IUD272" s="50"/>
      <c r="IUE272" s="50"/>
      <c r="IUF272" s="50"/>
      <c r="IUG272" s="50"/>
      <c r="IUH272" s="50"/>
      <c r="IUI272" s="50"/>
      <c r="IUJ272" s="50"/>
      <c r="IUK272" s="50"/>
      <c r="IUL272" s="50"/>
      <c r="IUM272" s="50"/>
      <c r="IUN272" s="50"/>
      <c r="IUO272" s="50"/>
      <c r="IUP272" s="50"/>
      <c r="IUQ272" s="50"/>
      <c r="IUR272" s="50"/>
      <c r="IUS272" s="50"/>
      <c r="IUT272" s="50"/>
      <c r="IUU272" s="50"/>
      <c r="IUV272" s="50"/>
      <c r="IUW272" s="50"/>
      <c r="IUX272" s="50"/>
      <c r="IUY272" s="50"/>
      <c r="IUZ272" s="50"/>
      <c r="IVB272" s="50"/>
      <c r="IVD272" s="50"/>
      <c r="IVE272" s="50"/>
      <c r="IVF272" s="50"/>
      <c r="IVG272" s="50"/>
      <c r="IVH272" s="50"/>
      <c r="IVI272" s="50"/>
      <c r="IVJ272" s="50"/>
      <c r="IVK272" s="50"/>
      <c r="IVP272" s="50"/>
      <c r="IVQ272" s="50"/>
      <c r="IVR272" s="50"/>
      <c r="IVS272" s="50"/>
      <c r="IVT272" s="50"/>
      <c r="IVU272" s="50"/>
      <c r="IVV272" s="50"/>
      <c r="IVW272" s="50"/>
      <c r="IVX272" s="50"/>
      <c r="IVY272" s="50"/>
      <c r="IVZ272" s="50"/>
      <c r="IWA272" s="50"/>
      <c r="IWB272" s="50"/>
      <c r="IWC272" s="50"/>
      <c r="IWD272" s="50"/>
      <c r="IWE272" s="50"/>
      <c r="IWF272" s="50"/>
      <c r="IWG272" s="50"/>
      <c r="IWH272" s="50"/>
      <c r="IWI272" s="50"/>
      <c r="IWJ272" s="50"/>
      <c r="IWK272" s="50"/>
      <c r="IWL272" s="50"/>
      <c r="IWM272" s="50"/>
      <c r="IWN272" s="50"/>
      <c r="IWO272" s="50"/>
      <c r="IWP272" s="50"/>
      <c r="IWQ272" s="50"/>
      <c r="IWR272" s="50"/>
      <c r="IWS272" s="50"/>
      <c r="IWT272" s="50"/>
      <c r="IWU272" s="50"/>
      <c r="IWV272" s="50"/>
      <c r="IWW272" s="50"/>
      <c r="IWX272" s="50"/>
      <c r="IWY272" s="50"/>
      <c r="IWZ272" s="50"/>
      <c r="IXA272" s="50"/>
      <c r="IXB272" s="50"/>
      <c r="IXC272" s="50"/>
      <c r="IXD272" s="50"/>
      <c r="IXE272" s="50"/>
      <c r="IXF272" s="50"/>
      <c r="IXG272" s="50"/>
      <c r="IXH272" s="50"/>
      <c r="IXI272" s="50"/>
      <c r="IXJ272" s="50"/>
      <c r="IXK272" s="50"/>
      <c r="IXL272" s="50"/>
      <c r="IXM272" s="50"/>
      <c r="IXN272" s="50"/>
      <c r="IXO272" s="50"/>
      <c r="IXP272" s="50"/>
      <c r="IXQ272" s="50"/>
      <c r="IXR272" s="50"/>
      <c r="IXS272" s="50"/>
      <c r="IXT272" s="50"/>
      <c r="IXU272" s="50"/>
      <c r="IXV272" s="50"/>
      <c r="IXW272" s="50"/>
      <c r="IXX272" s="50"/>
      <c r="IXY272" s="50"/>
      <c r="IXZ272" s="50"/>
      <c r="IYA272" s="50"/>
      <c r="IYB272" s="50"/>
      <c r="IYC272" s="50"/>
      <c r="IYD272" s="50"/>
      <c r="IYE272" s="50"/>
      <c r="IYF272" s="50"/>
      <c r="IYG272" s="50"/>
      <c r="IYH272" s="50"/>
      <c r="IYI272" s="50"/>
      <c r="IYJ272" s="50"/>
      <c r="IYK272" s="50"/>
      <c r="IYL272" s="50"/>
      <c r="IYM272" s="50"/>
      <c r="IYN272" s="50"/>
      <c r="IYO272" s="50"/>
      <c r="IYP272" s="50"/>
      <c r="IYQ272" s="50"/>
      <c r="IYR272" s="50"/>
      <c r="IYS272" s="50"/>
      <c r="IYT272" s="50"/>
      <c r="IYU272" s="50"/>
      <c r="IYV272" s="50"/>
      <c r="IYW272" s="50"/>
      <c r="IYX272" s="50"/>
      <c r="IYY272" s="50"/>
      <c r="IYZ272" s="50"/>
      <c r="IZA272" s="50"/>
      <c r="IZB272" s="50"/>
      <c r="IZC272" s="50"/>
      <c r="IZD272" s="50"/>
      <c r="IZE272" s="50"/>
      <c r="IZF272" s="50"/>
      <c r="IZG272" s="50"/>
      <c r="IZH272" s="50"/>
      <c r="IZI272" s="50"/>
      <c r="IZJ272" s="50"/>
      <c r="IZK272" s="50"/>
      <c r="IZL272" s="50"/>
      <c r="IZM272" s="50"/>
      <c r="IZN272" s="50"/>
      <c r="IZO272" s="50"/>
      <c r="IZP272" s="50"/>
      <c r="IZQ272" s="50"/>
      <c r="IZR272" s="50"/>
      <c r="IZS272" s="50"/>
      <c r="IZT272" s="50"/>
      <c r="IZU272" s="50"/>
      <c r="IZV272" s="50"/>
      <c r="IZW272" s="50"/>
      <c r="IZX272" s="50"/>
      <c r="IZY272" s="50"/>
      <c r="IZZ272" s="50"/>
      <c r="JAA272" s="50"/>
      <c r="JAB272" s="50"/>
      <c r="JAC272" s="50"/>
      <c r="JAD272" s="50"/>
      <c r="JAE272" s="50"/>
      <c r="JAF272" s="50"/>
      <c r="JAG272" s="50"/>
      <c r="JAH272" s="50"/>
      <c r="JAI272" s="50"/>
      <c r="JAJ272" s="50"/>
      <c r="JAK272" s="50"/>
      <c r="JAL272" s="50"/>
      <c r="JAM272" s="50"/>
      <c r="JAN272" s="50"/>
      <c r="JAO272" s="50"/>
      <c r="JAP272" s="50"/>
      <c r="JAQ272" s="50"/>
      <c r="JAR272" s="50"/>
      <c r="JAS272" s="50"/>
      <c r="JAT272" s="50"/>
      <c r="JAU272" s="50"/>
      <c r="JAV272" s="50"/>
      <c r="JAW272" s="50"/>
      <c r="JAX272" s="50"/>
      <c r="JAY272" s="50"/>
      <c r="JAZ272" s="50"/>
      <c r="JBA272" s="50"/>
      <c r="JBB272" s="50"/>
      <c r="JBC272" s="50"/>
      <c r="JBD272" s="50"/>
      <c r="JBE272" s="50"/>
      <c r="JBF272" s="50"/>
      <c r="JBG272" s="50"/>
      <c r="JBH272" s="50"/>
      <c r="JBI272" s="50"/>
      <c r="JBJ272" s="50"/>
      <c r="JBK272" s="50"/>
      <c r="JBL272" s="50"/>
      <c r="JBM272" s="50"/>
      <c r="JBN272" s="50"/>
      <c r="JBO272" s="50"/>
      <c r="JBP272" s="50"/>
      <c r="JBQ272" s="50"/>
      <c r="JBR272" s="50"/>
      <c r="JBS272" s="50"/>
      <c r="JBT272" s="50"/>
      <c r="JBU272" s="50"/>
      <c r="JBV272" s="50"/>
      <c r="JBW272" s="50"/>
      <c r="JBX272" s="50"/>
      <c r="JBY272" s="50"/>
      <c r="JBZ272" s="50"/>
      <c r="JCA272" s="50"/>
      <c r="JCB272" s="50"/>
      <c r="JCC272" s="50"/>
      <c r="JCD272" s="50"/>
      <c r="JCE272" s="50"/>
      <c r="JCF272" s="50"/>
      <c r="JCG272" s="50"/>
      <c r="JCH272" s="50"/>
      <c r="JCI272" s="50"/>
      <c r="JCJ272" s="50"/>
      <c r="JCK272" s="50"/>
      <c r="JCL272" s="50"/>
      <c r="JCM272" s="50"/>
      <c r="JCN272" s="50"/>
      <c r="JCO272" s="50"/>
      <c r="JCP272" s="50"/>
      <c r="JCQ272" s="50"/>
      <c r="JCR272" s="50"/>
      <c r="JCS272" s="50"/>
      <c r="JCT272" s="50"/>
      <c r="JCU272" s="50"/>
      <c r="JCV272" s="50"/>
      <c r="JCW272" s="50"/>
      <c r="JCX272" s="50"/>
      <c r="JCY272" s="50"/>
      <c r="JCZ272" s="50"/>
      <c r="JDA272" s="50"/>
      <c r="JDB272" s="50"/>
      <c r="JDC272" s="50"/>
      <c r="JDD272" s="50"/>
      <c r="JDE272" s="50"/>
      <c r="JDF272" s="50"/>
      <c r="JDG272" s="50"/>
      <c r="JDH272" s="50"/>
      <c r="JDI272" s="50"/>
      <c r="JDJ272" s="50"/>
      <c r="JDK272" s="50"/>
      <c r="JDL272" s="50"/>
      <c r="JDM272" s="50"/>
      <c r="JDN272" s="50"/>
      <c r="JDO272" s="50"/>
      <c r="JDP272" s="50"/>
      <c r="JDQ272" s="50"/>
      <c r="JDR272" s="50"/>
      <c r="JDS272" s="50"/>
      <c r="JDT272" s="50"/>
      <c r="JDU272" s="50"/>
      <c r="JDV272" s="50"/>
      <c r="JDW272" s="50"/>
      <c r="JDX272" s="50"/>
      <c r="JDY272" s="50"/>
      <c r="JDZ272" s="50"/>
      <c r="JEA272" s="50"/>
      <c r="JEB272" s="50"/>
      <c r="JEC272" s="50"/>
      <c r="JED272" s="50"/>
      <c r="JEE272" s="50"/>
      <c r="JEF272" s="50"/>
      <c r="JEG272" s="50"/>
      <c r="JEH272" s="50"/>
      <c r="JEI272" s="50"/>
      <c r="JEJ272" s="50"/>
      <c r="JEK272" s="50"/>
      <c r="JEL272" s="50"/>
      <c r="JEM272" s="50"/>
      <c r="JEN272" s="50"/>
      <c r="JEO272" s="50"/>
      <c r="JEP272" s="50"/>
      <c r="JEQ272" s="50"/>
      <c r="JER272" s="50"/>
      <c r="JES272" s="50"/>
      <c r="JET272" s="50"/>
      <c r="JEU272" s="50"/>
      <c r="JEV272" s="50"/>
      <c r="JEX272" s="50"/>
      <c r="JEZ272" s="50"/>
      <c r="JFA272" s="50"/>
      <c r="JFB272" s="50"/>
      <c r="JFC272" s="50"/>
      <c r="JFD272" s="50"/>
      <c r="JFE272" s="50"/>
      <c r="JFF272" s="50"/>
      <c r="JFG272" s="50"/>
      <c r="JFL272" s="50"/>
      <c r="JFM272" s="50"/>
      <c r="JFN272" s="50"/>
      <c r="JFO272" s="50"/>
      <c r="JFP272" s="50"/>
      <c r="JFQ272" s="50"/>
      <c r="JFR272" s="50"/>
      <c r="JFS272" s="50"/>
      <c r="JFT272" s="50"/>
      <c r="JFU272" s="50"/>
      <c r="JFV272" s="50"/>
      <c r="JFW272" s="50"/>
      <c r="JFX272" s="50"/>
      <c r="JFY272" s="50"/>
      <c r="JFZ272" s="50"/>
      <c r="JGA272" s="50"/>
      <c r="JGB272" s="50"/>
      <c r="JGC272" s="50"/>
      <c r="JGD272" s="50"/>
      <c r="JGE272" s="50"/>
      <c r="JGF272" s="50"/>
      <c r="JGG272" s="50"/>
      <c r="JGH272" s="50"/>
      <c r="JGI272" s="50"/>
      <c r="JGJ272" s="50"/>
      <c r="JGK272" s="50"/>
      <c r="JGL272" s="50"/>
      <c r="JGM272" s="50"/>
      <c r="JGN272" s="50"/>
      <c r="JGO272" s="50"/>
      <c r="JGP272" s="50"/>
      <c r="JGQ272" s="50"/>
      <c r="JGR272" s="50"/>
      <c r="JGS272" s="50"/>
      <c r="JGT272" s="50"/>
      <c r="JGU272" s="50"/>
      <c r="JGV272" s="50"/>
      <c r="JGW272" s="50"/>
      <c r="JGX272" s="50"/>
      <c r="JGY272" s="50"/>
      <c r="JGZ272" s="50"/>
      <c r="JHA272" s="50"/>
      <c r="JHB272" s="50"/>
      <c r="JHC272" s="50"/>
      <c r="JHD272" s="50"/>
      <c r="JHE272" s="50"/>
      <c r="JHF272" s="50"/>
      <c r="JHG272" s="50"/>
      <c r="JHH272" s="50"/>
      <c r="JHI272" s="50"/>
      <c r="JHJ272" s="50"/>
      <c r="JHK272" s="50"/>
      <c r="JHL272" s="50"/>
      <c r="JHM272" s="50"/>
      <c r="JHN272" s="50"/>
      <c r="JHO272" s="50"/>
      <c r="JHP272" s="50"/>
      <c r="JHQ272" s="50"/>
      <c r="JHR272" s="50"/>
      <c r="JHS272" s="50"/>
      <c r="JHT272" s="50"/>
      <c r="JHU272" s="50"/>
      <c r="JHV272" s="50"/>
      <c r="JHW272" s="50"/>
      <c r="JHX272" s="50"/>
      <c r="JHY272" s="50"/>
      <c r="JHZ272" s="50"/>
      <c r="JIA272" s="50"/>
      <c r="JIB272" s="50"/>
      <c r="JIC272" s="50"/>
      <c r="JID272" s="50"/>
      <c r="JIE272" s="50"/>
      <c r="JIF272" s="50"/>
      <c r="JIG272" s="50"/>
      <c r="JIH272" s="50"/>
      <c r="JII272" s="50"/>
      <c r="JIJ272" s="50"/>
      <c r="JIK272" s="50"/>
      <c r="JIL272" s="50"/>
      <c r="JIM272" s="50"/>
      <c r="JIN272" s="50"/>
      <c r="JIO272" s="50"/>
      <c r="JIP272" s="50"/>
      <c r="JIQ272" s="50"/>
      <c r="JIR272" s="50"/>
      <c r="JIS272" s="50"/>
      <c r="JIT272" s="50"/>
      <c r="JIU272" s="50"/>
      <c r="JIV272" s="50"/>
      <c r="JIW272" s="50"/>
      <c r="JIX272" s="50"/>
      <c r="JIY272" s="50"/>
      <c r="JIZ272" s="50"/>
      <c r="JJA272" s="50"/>
      <c r="JJB272" s="50"/>
      <c r="JJC272" s="50"/>
      <c r="JJD272" s="50"/>
      <c r="JJE272" s="50"/>
      <c r="JJF272" s="50"/>
      <c r="JJG272" s="50"/>
      <c r="JJH272" s="50"/>
      <c r="JJI272" s="50"/>
      <c r="JJJ272" s="50"/>
      <c r="JJK272" s="50"/>
      <c r="JJL272" s="50"/>
      <c r="JJM272" s="50"/>
      <c r="JJN272" s="50"/>
      <c r="JJO272" s="50"/>
      <c r="JJP272" s="50"/>
      <c r="JJQ272" s="50"/>
      <c r="JJR272" s="50"/>
      <c r="JJS272" s="50"/>
      <c r="JJT272" s="50"/>
      <c r="JJU272" s="50"/>
      <c r="JJV272" s="50"/>
      <c r="JJW272" s="50"/>
      <c r="JJX272" s="50"/>
      <c r="JJY272" s="50"/>
      <c r="JJZ272" s="50"/>
      <c r="JKA272" s="50"/>
      <c r="JKB272" s="50"/>
      <c r="JKC272" s="50"/>
      <c r="JKD272" s="50"/>
      <c r="JKE272" s="50"/>
      <c r="JKF272" s="50"/>
      <c r="JKG272" s="50"/>
      <c r="JKH272" s="50"/>
      <c r="JKI272" s="50"/>
      <c r="JKJ272" s="50"/>
      <c r="JKK272" s="50"/>
      <c r="JKL272" s="50"/>
      <c r="JKM272" s="50"/>
      <c r="JKN272" s="50"/>
      <c r="JKO272" s="50"/>
      <c r="JKP272" s="50"/>
      <c r="JKQ272" s="50"/>
      <c r="JKR272" s="50"/>
      <c r="JKS272" s="50"/>
      <c r="JKT272" s="50"/>
      <c r="JKU272" s="50"/>
      <c r="JKV272" s="50"/>
      <c r="JKW272" s="50"/>
      <c r="JKX272" s="50"/>
      <c r="JKY272" s="50"/>
      <c r="JKZ272" s="50"/>
      <c r="JLA272" s="50"/>
      <c r="JLB272" s="50"/>
      <c r="JLC272" s="50"/>
      <c r="JLD272" s="50"/>
      <c r="JLE272" s="50"/>
      <c r="JLF272" s="50"/>
      <c r="JLG272" s="50"/>
      <c r="JLH272" s="50"/>
      <c r="JLI272" s="50"/>
      <c r="JLJ272" s="50"/>
      <c r="JLK272" s="50"/>
      <c r="JLL272" s="50"/>
      <c r="JLM272" s="50"/>
      <c r="JLN272" s="50"/>
      <c r="JLO272" s="50"/>
      <c r="JLP272" s="50"/>
      <c r="JLQ272" s="50"/>
      <c r="JLR272" s="50"/>
      <c r="JLS272" s="50"/>
      <c r="JLT272" s="50"/>
      <c r="JLU272" s="50"/>
      <c r="JLV272" s="50"/>
      <c r="JLW272" s="50"/>
      <c r="JLX272" s="50"/>
      <c r="JLY272" s="50"/>
      <c r="JLZ272" s="50"/>
      <c r="JMA272" s="50"/>
      <c r="JMB272" s="50"/>
      <c r="JMC272" s="50"/>
      <c r="JMD272" s="50"/>
      <c r="JME272" s="50"/>
      <c r="JMF272" s="50"/>
      <c r="JMG272" s="50"/>
      <c r="JMH272" s="50"/>
      <c r="JMI272" s="50"/>
      <c r="JMJ272" s="50"/>
      <c r="JMK272" s="50"/>
      <c r="JML272" s="50"/>
      <c r="JMM272" s="50"/>
      <c r="JMN272" s="50"/>
      <c r="JMO272" s="50"/>
      <c r="JMP272" s="50"/>
      <c r="JMQ272" s="50"/>
      <c r="JMR272" s="50"/>
      <c r="JMS272" s="50"/>
      <c r="JMT272" s="50"/>
      <c r="JMU272" s="50"/>
      <c r="JMV272" s="50"/>
      <c r="JMW272" s="50"/>
      <c r="JMX272" s="50"/>
      <c r="JMY272" s="50"/>
      <c r="JMZ272" s="50"/>
      <c r="JNA272" s="50"/>
      <c r="JNB272" s="50"/>
      <c r="JNC272" s="50"/>
      <c r="JND272" s="50"/>
      <c r="JNE272" s="50"/>
      <c r="JNF272" s="50"/>
      <c r="JNG272" s="50"/>
      <c r="JNH272" s="50"/>
      <c r="JNI272" s="50"/>
      <c r="JNJ272" s="50"/>
      <c r="JNK272" s="50"/>
      <c r="JNL272" s="50"/>
      <c r="JNM272" s="50"/>
      <c r="JNN272" s="50"/>
      <c r="JNO272" s="50"/>
      <c r="JNP272" s="50"/>
      <c r="JNQ272" s="50"/>
      <c r="JNR272" s="50"/>
      <c r="JNS272" s="50"/>
      <c r="JNT272" s="50"/>
      <c r="JNU272" s="50"/>
      <c r="JNV272" s="50"/>
      <c r="JNW272" s="50"/>
      <c r="JNX272" s="50"/>
      <c r="JNY272" s="50"/>
      <c r="JNZ272" s="50"/>
      <c r="JOA272" s="50"/>
      <c r="JOB272" s="50"/>
      <c r="JOC272" s="50"/>
      <c r="JOD272" s="50"/>
      <c r="JOE272" s="50"/>
      <c r="JOF272" s="50"/>
      <c r="JOG272" s="50"/>
      <c r="JOH272" s="50"/>
      <c r="JOI272" s="50"/>
      <c r="JOJ272" s="50"/>
      <c r="JOK272" s="50"/>
      <c r="JOL272" s="50"/>
      <c r="JOM272" s="50"/>
      <c r="JON272" s="50"/>
      <c r="JOO272" s="50"/>
      <c r="JOP272" s="50"/>
      <c r="JOQ272" s="50"/>
      <c r="JOR272" s="50"/>
      <c r="JOT272" s="50"/>
      <c r="JOV272" s="50"/>
      <c r="JOW272" s="50"/>
      <c r="JOX272" s="50"/>
      <c r="JOY272" s="50"/>
      <c r="JOZ272" s="50"/>
      <c r="JPA272" s="50"/>
      <c r="JPB272" s="50"/>
      <c r="JPC272" s="50"/>
      <c r="JPH272" s="50"/>
      <c r="JPI272" s="50"/>
      <c r="JPJ272" s="50"/>
      <c r="JPK272" s="50"/>
      <c r="JPL272" s="50"/>
      <c r="JPM272" s="50"/>
      <c r="JPN272" s="50"/>
      <c r="JPO272" s="50"/>
      <c r="JPP272" s="50"/>
      <c r="JPQ272" s="50"/>
      <c r="JPR272" s="50"/>
      <c r="JPS272" s="50"/>
      <c r="JPT272" s="50"/>
      <c r="JPU272" s="50"/>
      <c r="JPV272" s="50"/>
      <c r="JPW272" s="50"/>
      <c r="JPX272" s="50"/>
      <c r="JPY272" s="50"/>
      <c r="JPZ272" s="50"/>
      <c r="JQA272" s="50"/>
      <c r="JQB272" s="50"/>
      <c r="JQC272" s="50"/>
      <c r="JQD272" s="50"/>
      <c r="JQE272" s="50"/>
      <c r="JQF272" s="50"/>
      <c r="JQG272" s="50"/>
      <c r="JQH272" s="50"/>
      <c r="JQI272" s="50"/>
      <c r="JQJ272" s="50"/>
      <c r="JQK272" s="50"/>
      <c r="JQL272" s="50"/>
      <c r="JQM272" s="50"/>
      <c r="JQN272" s="50"/>
      <c r="JQO272" s="50"/>
      <c r="JQP272" s="50"/>
      <c r="JQQ272" s="50"/>
      <c r="JQR272" s="50"/>
      <c r="JQS272" s="50"/>
      <c r="JQT272" s="50"/>
      <c r="JQU272" s="50"/>
      <c r="JQV272" s="50"/>
      <c r="JQW272" s="50"/>
      <c r="JQX272" s="50"/>
      <c r="JQY272" s="50"/>
      <c r="JQZ272" s="50"/>
      <c r="JRA272" s="50"/>
      <c r="JRB272" s="50"/>
      <c r="JRC272" s="50"/>
      <c r="JRD272" s="50"/>
      <c r="JRE272" s="50"/>
      <c r="JRF272" s="50"/>
      <c r="JRG272" s="50"/>
      <c r="JRH272" s="50"/>
      <c r="JRI272" s="50"/>
      <c r="JRJ272" s="50"/>
      <c r="JRK272" s="50"/>
      <c r="JRL272" s="50"/>
      <c r="JRM272" s="50"/>
      <c r="JRN272" s="50"/>
      <c r="JRO272" s="50"/>
      <c r="JRP272" s="50"/>
      <c r="JRQ272" s="50"/>
      <c r="JRR272" s="50"/>
      <c r="JRS272" s="50"/>
      <c r="JRT272" s="50"/>
      <c r="JRU272" s="50"/>
      <c r="JRV272" s="50"/>
      <c r="JRW272" s="50"/>
      <c r="JRX272" s="50"/>
      <c r="JRY272" s="50"/>
      <c r="JRZ272" s="50"/>
      <c r="JSA272" s="50"/>
      <c r="JSB272" s="50"/>
      <c r="JSC272" s="50"/>
      <c r="JSD272" s="50"/>
      <c r="JSE272" s="50"/>
      <c r="JSF272" s="50"/>
      <c r="JSG272" s="50"/>
      <c r="JSH272" s="50"/>
      <c r="JSI272" s="50"/>
      <c r="JSJ272" s="50"/>
      <c r="JSK272" s="50"/>
      <c r="JSL272" s="50"/>
      <c r="JSM272" s="50"/>
      <c r="JSN272" s="50"/>
      <c r="JSO272" s="50"/>
      <c r="JSP272" s="50"/>
      <c r="JSQ272" s="50"/>
      <c r="JSR272" s="50"/>
      <c r="JSS272" s="50"/>
      <c r="JST272" s="50"/>
      <c r="JSU272" s="50"/>
      <c r="JSV272" s="50"/>
      <c r="JSW272" s="50"/>
      <c r="JSX272" s="50"/>
      <c r="JSY272" s="50"/>
      <c r="JSZ272" s="50"/>
      <c r="JTA272" s="50"/>
      <c r="JTB272" s="50"/>
      <c r="JTC272" s="50"/>
      <c r="JTD272" s="50"/>
      <c r="JTE272" s="50"/>
      <c r="JTF272" s="50"/>
      <c r="JTG272" s="50"/>
      <c r="JTH272" s="50"/>
      <c r="JTI272" s="50"/>
      <c r="JTJ272" s="50"/>
      <c r="JTK272" s="50"/>
      <c r="JTL272" s="50"/>
      <c r="JTM272" s="50"/>
      <c r="JTN272" s="50"/>
      <c r="JTO272" s="50"/>
      <c r="JTP272" s="50"/>
      <c r="JTQ272" s="50"/>
      <c r="JTR272" s="50"/>
      <c r="JTS272" s="50"/>
      <c r="JTT272" s="50"/>
      <c r="JTU272" s="50"/>
      <c r="JTV272" s="50"/>
      <c r="JTW272" s="50"/>
      <c r="JTX272" s="50"/>
      <c r="JTY272" s="50"/>
      <c r="JTZ272" s="50"/>
      <c r="JUA272" s="50"/>
      <c r="JUB272" s="50"/>
      <c r="JUC272" s="50"/>
      <c r="JUD272" s="50"/>
      <c r="JUE272" s="50"/>
      <c r="JUF272" s="50"/>
      <c r="JUG272" s="50"/>
      <c r="JUH272" s="50"/>
      <c r="JUI272" s="50"/>
      <c r="JUJ272" s="50"/>
      <c r="JUK272" s="50"/>
      <c r="JUL272" s="50"/>
      <c r="JUM272" s="50"/>
      <c r="JUN272" s="50"/>
      <c r="JUO272" s="50"/>
      <c r="JUP272" s="50"/>
      <c r="JUQ272" s="50"/>
      <c r="JUR272" s="50"/>
      <c r="JUS272" s="50"/>
      <c r="JUT272" s="50"/>
      <c r="JUU272" s="50"/>
      <c r="JUV272" s="50"/>
      <c r="JUW272" s="50"/>
      <c r="JUX272" s="50"/>
      <c r="JUY272" s="50"/>
      <c r="JUZ272" s="50"/>
      <c r="JVA272" s="50"/>
      <c r="JVB272" s="50"/>
      <c r="JVC272" s="50"/>
      <c r="JVD272" s="50"/>
      <c r="JVE272" s="50"/>
      <c r="JVF272" s="50"/>
      <c r="JVG272" s="50"/>
      <c r="JVH272" s="50"/>
      <c r="JVI272" s="50"/>
      <c r="JVJ272" s="50"/>
      <c r="JVK272" s="50"/>
      <c r="JVL272" s="50"/>
      <c r="JVM272" s="50"/>
      <c r="JVN272" s="50"/>
      <c r="JVO272" s="50"/>
      <c r="JVP272" s="50"/>
      <c r="JVQ272" s="50"/>
      <c r="JVR272" s="50"/>
      <c r="JVS272" s="50"/>
      <c r="JVT272" s="50"/>
      <c r="JVU272" s="50"/>
      <c r="JVV272" s="50"/>
      <c r="JVW272" s="50"/>
      <c r="JVX272" s="50"/>
      <c r="JVY272" s="50"/>
      <c r="JVZ272" s="50"/>
      <c r="JWA272" s="50"/>
      <c r="JWB272" s="50"/>
      <c r="JWC272" s="50"/>
      <c r="JWD272" s="50"/>
      <c r="JWE272" s="50"/>
      <c r="JWF272" s="50"/>
      <c r="JWG272" s="50"/>
      <c r="JWH272" s="50"/>
      <c r="JWI272" s="50"/>
      <c r="JWJ272" s="50"/>
      <c r="JWK272" s="50"/>
      <c r="JWL272" s="50"/>
      <c r="JWM272" s="50"/>
      <c r="JWN272" s="50"/>
      <c r="JWO272" s="50"/>
      <c r="JWP272" s="50"/>
      <c r="JWQ272" s="50"/>
      <c r="JWR272" s="50"/>
      <c r="JWS272" s="50"/>
      <c r="JWT272" s="50"/>
      <c r="JWU272" s="50"/>
      <c r="JWV272" s="50"/>
      <c r="JWW272" s="50"/>
      <c r="JWX272" s="50"/>
      <c r="JWY272" s="50"/>
      <c r="JWZ272" s="50"/>
      <c r="JXA272" s="50"/>
      <c r="JXB272" s="50"/>
      <c r="JXC272" s="50"/>
      <c r="JXD272" s="50"/>
      <c r="JXE272" s="50"/>
      <c r="JXF272" s="50"/>
      <c r="JXG272" s="50"/>
      <c r="JXH272" s="50"/>
      <c r="JXI272" s="50"/>
      <c r="JXJ272" s="50"/>
      <c r="JXK272" s="50"/>
      <c r="JXL272" s="50"/>
      <c r="JXM272" s="50"/>
      <c r="JXN272" s="50"/>
      <c r="JXO272" s="50"/>
      <c r="JXP272" s="50"/>
      <c r="JXQ272" s="50"/>
      <c r="JXR272" s="50"/>
      <c r="JXS272" s="50"/>
      <c r="JXT272" s="50"/>
      <c r="JXU272" s="50"/>
      <c r="JXV272" s="50"/>
      <c r="JXW272" s="50"/>
      <c r="JXX272" s="50"/>
      <c r="JXY272" s="50"/>
      <c r="JXZ272" s="50"/>
      <c r="JYA272" s="50"/>
      <c r="JYB272" s="50"/>
      <c r="JYC272" s="50"/>
      <c r="JYD272" s="50"/>
      <c r="JYE272" s="50"/>
      <c r="JYF272" s="50"/>
      <c r="JYG272" s="50"/>
      <c r="JYH272" s="50"/>
      <c r="JYI272" s="50"/>
      <c r="JYJ272" s="50"/>
      <c r="JYK272" s="50"/>
      <c r="JYL272" s="50"/>
      <c r="JYM272" s="50"/>
      <c r="JYN272" s="50"/>
      <c r="JYP272" s="50"/>
      <c r="JYR272" s="50"/>
      <c r="JYS272" s="50"/>
      <c r="JYT272" s="50"/>
      <c r="JYU272" s="50"/>
      <c r="JYV272" s="50"/>
      <c r="JYW272" s="50"/>
      <c r="JYX272" s="50"/>
      <c r="JYY272" s="50"/>
      <c r="JZD272" s="50"/>
      <c r="JZE272" s="50"/>
      <c r="JZF272" s="50"/>
      <c r="JZG272" s="50"/>
      <c r="JZH272" s="50"/>
      <c r="JZI272" s="50"/>
      <c r="JZJ272" s="50"/>
      <c r="JZK272" s="50"/>
      <c r="JZL272" s="50"/>
      <c r="JZM272" s="50"/>
      <c r="JZN272" s="50"/>
      <c r="JZO272" s="50"/>
      <c r="JZP272" s="50"/>
      <c r="JZQ272" s="50"/>
      <c r="JZR272" s="50"/>
      <c r="JZS272" s="50"/>
      <c r="JZT272" s="50"/>
      <c r="JZU272" s="50"/>
      <c r="JZV272" s="50"/>
      <c r="JZW272" s="50"/>
      <c r="JZX272" s="50"/>
      <c r="JZY272" s="50"/>
      <c r="JZZ272" s="50"/>
      <c r="KAA272" s="50"/>
      <c r="KAB272" s="50"/>
      <c r="KAC272" s="50"/>
      <c r="KAD272" s="50"/>
      <c r="KAE272" s="50"/>
      <c r="KAF272" s="50"/>
      <c r="KAG272" s="50"/>
      <c r="KAH272" s="50"/>
      <c r="KAI272" s="50"/>
      <c r="KAJ272" s="50"/>
      <c r="KAK272" s="50"/>
      <c r="KAL272" s="50"/>
      <c r="KAM272" s="50"/>
      <c r="KAN272" s="50"/>
      <c r="KAO272" s="50"/>
      <c r="KAP272" s="50"/>
      <c r="KAQ272" s="50"/>
      <c r="KAR272" s="50"/>
      <c r="KAS272" s="50"/>
      <c r="KAT272" s="50"/>
      <c r="KAU272" s="50"/>
      <c r="KAV272" s="50"/>
      <c r="KAW272" s="50"/>
      <c r="KAX272" s="50"/>
      <c r="KAY272" s="50"/>
      <c r="KAZ272" s="50"/>
      <c r="KBA272" s="50"/>
      <c r="KBB272" s="50"/>
      <c r="KBC272" s="50"/>
      <c r="KBD272" s="50"/>
      <c r="KBE272" s="50"/>
      <c r="KBF272" s="50"/>
      <c r="KBG272" s="50"/>
      <c r="KBH272" s="50"/>
      <c r="KBI272" s="50"/>
      <c r="KBJ272" s="50"/>
      <c r="KBK272" s="50"/>
      <c r="KBL272" s="50"/>
      <c r="KBM272" s="50"/>
      <c r="KBN272" s="50"/>
      <c r="KBO272" s="50"/>
      <c r="KBP272" s="50"/>
      <c r="KBQ272" s="50"/>
      <c r="KBR272" s="50"/>
      <c r="KBS272" s="50"/>
      <c r="KBT272" s="50"/>
      <c r="KBU272" s="50"/>
      <c r="KBV272" s="50"/>
      <c r="KBW272" s="50"/>
      <c r="KBX272" s="50"/>
      <c r="KBY272" s="50"/>
      <c r="KBZ272" s="50"/>
      <c r="KCA272" s="50"/>
      <c r="KCB272" s="50"/>
      <c r="KCC272" s="50"/>
      <c r="KCD272" s="50"/>
      <c r="KCE272" s="50"/>
      <c r="KCF272" s="50"/>
      <c r="KCG272" s="50"/>
      <c r="KCH272" s="50"/>
      <c r="KCI272" s="50"/>
      <c r="KCJ272" s="50"/>
      <c r="KCK272" s="50"/>
      <c r="KCL272" s="50"/>
      <c r="KCM272" s="50"/>
      <c r="KCN272" s="50"/>
      <c r="KCO272" s="50"/>
      <c r="KCP272" s="50"/>
      <c r="KCQ272" s="50"/>
      <c r="KCR272" s="50"/>
      <c r="KCS272" s="50"/>
      <c r="KCT272" s="50"/>
      <c r="KCU272" s="50"/>
      <c r="KCV272" s="50"/>
      <c r="KCW272" s="50"/>
      <c r="KCX272" s="50"/>
      <c r="KCY272" s="50"/>
      <c r="KCZ272" s="50"/>
      <c r="KDA272" s="50"/>
      <c r="KDB272" s="50"/>
      <c r="KDC272" s="50"/>
      <c r="KDD272" s="50"/>
      <c r="KDE272" s="50"/>
      <c r="KDF272" s="50"/>
      <c r="KDG272" s="50"/>
      <c r="KDH272" s="50"/>
      <c r="KDI272" s="50"/>
      <c r="KDJ272" s="50"/>
      <c r="KDK272" s="50"/>
      <c r="KDL272" s="50"/>
      <c r="KDM272" s="50"/>
      <c r="KDN272" s="50"/>
      <c r="KDO272" s="50"/>
      <c r="KDP272" s="50"/>
      <c r="KDQ272" s="50"/>
      <c r="KDR272" s="50"/>
      <c r="KDS272" s="50"/>
      <c r="KDT272" s="50"/>
      <c r="KDU272" s="50"/>
      <c r="KDV272" s="50"/>
      <c r="KDW272" s="50"/>
      <c r="KDX272" s="50"/>
      <c r="KDY272" s="50"/>
      <c r="KDZ272" s="50"/>
      <c r="KEA272" s="50"/>
      <c r="KEB272" s="50"/>
      <c r="KEC272" s="50"/>
      <c r="KED272" s="50"/>
      <c r="KEE272" s="50"/>
      <c r="KEF272" s="50"/>
      <c r="KEG272" s="50"/>
      <c r="KEH272" s="50"/>
      <c r="KEI272" s="50"/>
      <c r="KEJ272" s="50"/>
      <c r="KEK272" s="50"/>
      <c r="KEL272" s="50"/>
      <c r="KEM272" s="50"/>
      <c r="KEN272" s="50"/>
      <c r="KEO272" s="50"/>
      <c r="KEP272" s="50"/>
      <c r="KEQ272" s="50"/>
      <c r="KER272" s="50"/>
      <c r="KES272" s="50"/>
      <c r="KET272" s="50"/>
      <c r="KEU272" s="50"/>
      <c r="KEV272" s="50"/>
      <c r="KEW272" s="50"/>
      <c r="KEX272" s="50"/>
      <c r="KEY272" s="50"/>
      <c r="KEZ272" s="50"/>
      <c r="KFA272" s="50"/>
      <c r="KFB272" s="50"/>
      <c r="KFC272" s="50"/>
      <c r="KFD272" s="50"/>
      <c r="KFE272" s="50"/>
      <c r="KFF272" s="50"/>
      <c r="KFG272" s="50"/>
      <c r="KFH272" s="50"/>
      <c r="KFI272" s="50"/>
      <c r="KFJ272" s="50"/>
      <c r="KFK272" s="50"/>
      <c r="KFL272" s="50"/>
      <c r="KFM272" s="50"/>
      <c r="KFN272" s="50"/>
      <c r="KFO272" s="50"/>
      <c r="KFP272" s="50"/>
      <c r="KFQ272" s="50"/>
      <c r="KFR272" s="50"/>
      <c r="KFS272" s="50"/>
      <c r="KFT272" s="50"/>
      <c r="KFU272" s="50"/>
      <c r="KFV272" s="50"/>
      <c r="KFW272" s="50"/>
      <c r="KFX272" s="50"/>
      <c r="KFY272" s="50"/>
      <c r="KFZ272" s="50"/>
      <c r="KGA272" s="50"/>
      <c r="KGB272" s="50"/>
      <c r="KGC272" s="50"/>
      <c r="KGD272" s="50"/>
      <c r="KGE272" s="50"/>
      <c r="KGF272" s="50"/>
      <c r="KGG272" s="50"/>
      <c r="KGH272" s="50"/>
      <c r="KGI272" s="50"/>
      <c r="KGJ272" s="50"/>
      <c r="KGK272" s="50"/>
      <c r="KGL272" s="50"/>
      <c r="KGM272" s="50"/>
      <c r="KGN272" s="50"/>
      <c r="KGO272" s="50"/>
      <c r="KGP272" s="50"/>
      <c r="KGQ272" s="50"/>
      <c r="KGR272" s="50"/>
      <c r="KGS272" s="50"/>
      <c r="KGT272" s="50"/>
      <c r="KGU272" s="50"/>
      <c r="KGV272" s="50"/>
      <c r="KGW272" s="50"/>
      <c r="KGX272" s="50"/>
      <c r="KGY272" s="50"/>
      <c r="KGZ272" s="50"/>
      <c r="KHA272" s="50"/>
      <c r="KHB272" s="50"/>
      <c r="KHC272" s="50"/>
      <c r="KHD272" s="50"/>
      <c r="KHE272" s="50"/>
      <c r="KHF272" s="50"/>
      <c r="KHG272" s="50"/>
      <c r="KHH272" s="50"/>
      <c r="KHI272" s="50"/>
      <c r="KHJ272" s="50"/>
      <c r="KHK272" s="50"/>
      <c r="KHL272" s="50"/>
      <c r="KHM272" s="50"/>
      <c r="KHN272" s="50"/>
      <c r="KHO272" s="50"/>
      <c r="KHP272" s="50"/>
      <c r="KHQ272" s="50"/>
      <c r="KHR272" s="50"/>
      <c r="KHS272" s="50"/>
      <c r="KHT272" s="50"/>
      <c r="KHU272" s="50"/>
      <c r="KHV272" s="50"/>
      <c r="KHW272" s="50"/>
      <c r="KHX272" s="50"/>
      <c r="KHY272" s="50"/>
      <c r="KHZ272" s="50"/>
      <c r="KIA272" s="50"/>
      <c r="KIB272" s="50"/>
      <c r="KIC272" s="50"/>
      <c r="KID272" s="50"/>
      <c r="KIE272" s="50"/>
      <c r="KIF272" s="50"/>
      <c r="KIG272" s="50"/>
      <c r="KIH272" s="50"/>
      <c r="KII272" s="50"/>
      <c r="KIJ272" s="50"/>
      <c r="KIL272" s="50"/>
      <c r="KIN272" s="50"/>
      <c r="KIO272" s="50"/>
      <c r="KIP272" s="50"/>
      <c r="KIQ272" s="50"/>
      <c r="KIR272" s="50"/>
      <c r="KIS272" s="50"/>
      <c r="KIT272" s="50"/>
      <c r="KIU272" s="50"/>
      <c r="KIZ272" s="50"/>
      <c r="KJA272" s="50"/>
      <c r="KJB272" s="50"/>
      <c r="KJC272" s="50"/>
      <c r="KJD272" s="50"/>
      <c r="KJE272" s="50"/>
      <c r="KJF272" s="50"/>
      <c r="KJG272" s="50"/>
      <c r="KJH272" s="50"/>
      <c r="KJI272" s="50"/>
      <c r="KJJ272" s="50"/>
      <c r="KJK272" s="50"/>
      <c r="KJL272" s="50"/>
      <c r="KJM272" s="50"/>
      <c r="KJN272" s="50"/>
      <c r="KJO272" s="50"/>
      <c r="KJP272" s="50"/>
      <c r="KJQ272" s="50"/>
      <c r="KJR272" s="50"/>
      <c r="KJS272" s="50"/>
      <c r="KJT272" s="50"/>
      <c r="KJU272" s="50"/>
      <c r="KJV272" s="50"/>
      <c r="KJW272" s="50"/>
      <c r="KJX272" s="50"/>
      <c r="KJY272" s="50"/>
      <c r="KJZ272" s="50"/>
      <c r="KKA272" s="50"/>
      <c r="KKB272" s="50"/>
      <c r="KKC272" s="50"/>
      <c r="KKD272" s="50"/>
      <c r="KKE272" s="50"/>
      <c r="KKF272" s="50"/>
      <c r="KKG272" s="50"/>
      <c r="KKH272" s="50"/>
      <c r="KKI272" s="50"/>
      <c r="KKJ272" s="50"/>
      <c r="KKK272" s="50"/>
      <c r="KKL272" s="50"/>
      <c r="KKM272" s="50"/>
      <c r="KKN272" s="50"/>
      <c r="KKO272" s="50"/>
      <c r="KKP272" s="50"/>
      <c r="KKQ272" s="50"/>
      <c r="KKR272" s="50"/>
      <c r="KKS272" s="50"/>
      <c r="KKT272" s="50"/>
      <c r="KKU272" s="50"/>
      <c r="KKV272" s="50"/>
      <c r="KKW272" s="50"/>
      <c r="KKX272" s="50"/>
      <c r="KKY272" s="50"/>
      <c r="KKZ272" s="50"/>
      <c r="KLA272" s="50"/>
      <c r="KLB272" s="50"/>
      <c r="KLC272" s="50"/>
      <c r="KLD272" s="50"/>
      <c r="KLE272" s="50"/>
      <c r="KLF272" s="50"/>
      <c r="KLG272" s="50"/>
      <c r="KLH272" s="50"/>
      <c r="KLI272" s="50"/>
      <c r="KLJ272" s="50"/>
      <c r="KLK272" s="50"/>
      <c r="KLL272" s="50"/>
      <c r="KLM272" s="50"/>
      <c r="KLN272" s="50"/>
      <c r="KLO272" s="50"/>
      <c r="KLP272" s="50"/>
      <c r="KLQ272" s="50"/>
      <c r="KLR272" s="50"/>
      <c r="KLS272" s="50"/>
      <c r="KLT272" s="50"/>
      <c r="KLU272" s="50"/>
      <c r="KLV272" s="50"/>
      <c r="KLW272" s="50"/>
      <c r="KLX272" s="50"/>
      <c r="KLY272" s="50"/>
      <c r="KLZ272" s="50"/>
      <c r="KMA272" s="50"/>
      <c r="KMB272" s="50"/>
      <c r="KMC272" s="50"/>
      <c r="KMD272" s="50"/>
      <c r="KME272" s="50"/>
      <c r="KMF272" s="50"/>
      <c r="KMG272" s="50"/>
      <c r="KMH272" s="50"/>
      <c r="KMI272" s="50"/>
      <c r="KMJ272" s="50"/>
      <c r="KMK272" s="50"/>
      <c r="KML272" s="50"/>
      <c r="KMM272" s="50"/>
      <c r="KMN272" s="50"/>
      <c r="KMO272" s="50"/>
      <c r="KMP272" s="50"/>
      <c r="KMQ272" s="50"/>
      <c r="KMR272" s="50"/>
      <c r="KMS272" s="50"/>
      <c r="KMT272" s="50"/>
      <c r="KMU272" s="50"/>
      <c r="KMV272" s="50"/>
      <c r="KMW272" s="50"/>
      <c r="KMX272" s="50"/>
      <c r="KMY272" s="50"/>
      <c r="KMZ272" s="50"/>
      <c r="KNA272" s="50"/>
      <c r="KNB272" s="50"/>
      <c r="KNC272" s="50"/>
      <c r="KND272" s="50"/>
      <c r="KNE272" s="50"/>
      <c r="KNF272" s="50"/>
      <c r="KNG272" s="50"/>
      <c r="KNH272" s="50"/>
      <c r="KNI272" s="50"/>
      <c r="KNJ272" s="50"/>
      <c r="KNK272" s="50"/>
      <c r="KNL272" s="50"/>
      <c r="KNM272" s="50"/>
      <c r="KNN272" s="50"/>
      <c r="KNO272" s="50"/>
      <c r="KNP272" s="50"/>
      <c r="KNQ272" s="50"/>
      <c r="KNR272" s="50"/>
      <c r="KNS272" s="50"/>
      <c r="KNT272" s="50"/>
      <c r="KNU272" s="50"/>
      <c r="KNV272" s="50"/>
      <c r="KNW272" s="50"/>
      <c r="KNX272" s="50"/>
      <c r="KNY272" s="50"/>
      <c r="KNZ272" s="50"/>
      <c r="KOA272" s="50"/>
      <c r="KOB272" s="50"/>
      <c r="KOC272" s="50"/>
      <c r="KOD272" s="50"/>
      <c r="KOE272" s="50"/>
      <c r="KOF272" s="50"/>
      <c r="KOG272" s="50"/>
      <c r="KOH272" s="50"/>
      <c r="KOI272" s="50"/>
      <c r="KOJ272" s="50"/>
      <c r="KOK272" s="50"/>
      <c r="KOL272" s="50"/>
      <c r="KOM272" s="50"/>
      <c r="KON272" s="50"/>
      <c r="KOO272" s="50"/>
      <c r="KOP272" s="50"/>
      <c r="KOQ272" s="50"/>
      <c r="KOR272" s="50"/>
      <c r="KOS272" s="50"/>
      <c r="KOT272" s="50"/>
      <c r="KOU272" s="50"/>
      <c r="KOV272" s="50"/>
      <c r="KOW272" s="50"/>
      <c r="KOX272" s="50"/>
      <c r="KOY272" s="50"/>
      <c r="KOZ272" s="50"/>
      <c r="KPA272" s="50"/>
      <c r="KPB272" s="50"/>
      <c r="KPC272" s="50"/>
      <c r="KPD272" s="50"/>
      <c r="KPE272" s="50"/>
      <c r="KPF272" s="50"/>
      <c r="KPG272" s="50"/>
      <c r="KPH272" s="50"/>
      <c r="KPI272" s="50"/>
      <c r="KPJ272" s="50"/>
      <c r="KPK272" s="50"/>
      <c r="KPL272" s="50"/>
      <c r="KPM272" s="50"/>
      <c r="KPN272" s="50"/>
      <c r="KPO272" s="50"/>
      <c r="KPP272" s="50"/>
      <c r="KPQ272" s="50"/>
      <c r="KPR272" s="50"/>
      <c r="KPS272" s="50"/>
      <c r="KPT272" s="50"/>
      <c r="KPU272" s="50"/>
      <c r="KPV272" s="50"/>
      <c r="KPW272" s="50"/>
      <c r="KPX272" s="50"/>
      <c r="KPY272" s="50"/>
      <c r="KPZ272" s="50"/>
      <c r="KQA272" s="50"/>
      <c r="KQB272" s="50"/>
      <c r="KQC272" s="50"/>
      <c r="KQD272" s="50"/>
      <c r="KQE272" s="50"/>
      <c r="KQF272" s="50"/>
      <c r="KQG272" s="50"/>
      <c r="KQH272" s="50"/>
      <c r="KQI272" s="50"/>
      <c r="KQJ272" s="50"/>
      <c r="KQK272" s="50"/>
      <c r="KQL272" s="50"/>
      <c r="KQM272" s="50"/>
      <c r="KQN272" s="50"/>
      <c r="KQO272" s="50"/>
      <c r="KQP272" s="50"/>
      <c r="KQQ272" s="50"/>
      <c r="KQR272" s="50"/>
      <c r="KQS272" s="50"/>
      <c r="KQT272" s="50"/>
      <c r="KQU272" s="50"/>
      <c r="KQV272" s="50"/>
      <c r="KQW272" s="50"/>
      <c r="KQX272" s="50"/>
      <c r="KQY272" s="50"/>
      <c r="KQZ272" s="50"/>
      <c r="KRA272" s="50"/>
      <c r="KRB272" s="50"/>
      <c r="KRC272" s="50"/>
      <c r="KRD272" s="50"/>
      <c r="KRE272" s="50"/>
      <c r="KRF272" s="50"/>
      <c r="KRG272" s="50"/>
      <c r="KRH272" s="50"/>
      <c r="KRI272" s="50"/>
      <c r="KRJ272" s="50"/>
      <c r="KRK272" s="50"/>
      <c r="KRL272" s="50"/>
      <c r="KRM272" s="50"/>
      <c r="KRN272" s="50"/>
      <c r="KRO272" s="50"/>
      <c r="KRP272" s="50"/>
      <c r="KRQ272" s="50"/>
      <c r="KRR272" s="50"/>
      <c r="KRS272" s="50"/>
      <c r="KRT272" s="50"/>
      <c r="KRU272" s="50"/>
      <c r="KRV272" s="50"/>
      <c r="KRW272" s="50"/>
      <c r="KRX272" s="50"/>
      <c r="KRY272" s="50"/>
      <c r="KRZ272" s="50"/>
      <c r="KSA272" s="50"/>
      <c r="KSB272" s="50"/>
      <c r="KSC272" s="50"/>
      <c r="KSD272" s="50"/>
      <c r="KSE272" s="50"/>
      <c r="KSF272" s="50"/>
      <c r="KSH272" s="50"/>
      <c r="KSJ272" s="50"/>
      <c r="KSK272" s="50"/>
      <c r="KSL272" s="50"/>
      <c r="KSM272" s="50"/>
      <c r="KSN272" s="50"/>
      <c r="KSO272" s="50"/>
      <c r="KSP272" s="50"/>
      <c r="KSQ272" s="50"/>
      <c r="KSV272" s="50"/>
      <c r="KSW272" s="50"/>
      <c r="KSX272" s="50"/>
      <c r="KSY272" s="50"/>
      <c r="KSZ272" s="50"/>
      <c r="KTA272" s="50"/>
      <c r="KTB272" s="50"/>
      <c r="KTC272" s="50"/>
      <c r="KTD272" s="50"/>
      <c r="KTE272" s="50"/>
      <c r="KTF272" s="50"/>
      <c r="KTG272" s="50"/>
      <c r="KTH272" s="50"/>
      <c r="KTI272" s="50"/>
      <c r="KTJ272" s="50"/>
      <c r="KTK272" s="50"/>
      <c r="KTL272" s="50"/>
      <c r="KTM272" s="50"/>
      <c r="KTN272" s="50"/>
      <c r="KTO272" s="50"/>
      <c r="KTP272" s="50"/>
      <c r="KTQ272" s="50"/>
      <c r="KTR272" s="50"/>
      <c r="KTS272" s="50"/>
      <c r="KTT272" s="50"/>
      <c r="KTU272" s="50"/>
      <c r="KTV272" s="50"/>
      <c r="KTW272" s="50"/>
      <c r="KTX272" s="50"/>
      <c r="KTY272" s="50"/>
      <c r="KTZ272" s="50"/>
      <c r="KUA272" s="50"/>
      <c r="KUB272" s="50"/>
      <c r="KUC272" s="50"/>
      <c r="KUD272" s="50"/>
      <c r="KUE272" s="50"/>
      <c r="KUF272" s="50"/>
      <c r="KUG272" s="50"/>
      <c r="KUH272" s="50"/>
      <c r="KUI272" s="50"/>
      <c r="KUJ272" s="50"/>
      <c r="KUK272" s="50"/>
      <c r="KUL272" s="50"/>
      <c r="KUM272" s="50"/>
      <c r="KUN272" s="50"/>
      <c r="KUO272" s="50"/>
      <c r="KUP272" s="50"/>
      <c r="KUQ272" s="50"/>
      <c r="KUR272" s="50"/>
      <c r="KUS272" s="50"/>
      <c r="KUT272" s="50"/>
      <c r="KUU272" s="50"/>
      <c r="KUV272" s="50"/>
      <c r="KUW272" s="50"/>
      <c r="KUX272" s="50"/>
      <c r="KUY272" s="50"/>
      <c r="KUZ272" s="50"/>
      <c r="KVA272" s="50"/>
      <c r="KVB272" s="50"/>
      <c r="KVC272" s="50"/>
      <c r="KVD272" s="50"/>
      <c r="KVE272" s="50"/>
      <c r="KVF272" s="50"/>
      <c r="KVG272" s="50"/>
      <c r="KVH272" s="50"/>
      <c r="KVI272" s="50"/>
      <c r="KVJ272" s="50"/>
      <c r="KVK272" s="50"/>
      <c r="KVL272" s="50"/>
      <c r="KVM272" s="50"/>
      <c r="KVN272" s="50"/>
      <c r="KVO272" s="50"/>
      <c r="KVP272" s="50"/>
      <c r="KVQ272" s="50"/>
      <c r="KVR272" s="50"/>
      <c r="KVS272" s="50"/>
      <c r="KVT272" s="50"/>
      <c r="KVU272" s="50"/>
      <c r="KVV272" s="50"/>
      <c r="KVW272" s="50"/>
      <c r="KVX272" s="50"/>
      <c r="KVY272" s="50"/>
      <c r="KVZ272" s="50"/>
      <c r="KWA272" s="50"/>
      <c r="KWB272" s="50"/>
      <c r="KWC272" s="50"/>
      <c r="KWD272" s="50"/>
      <c r="KWE272" s="50"/>
      <c r="KWF272" s="50"/>
      <c r="KWG272" s="50"/>
      <c r="KWH272" s="50"/>
      <c r="KWI272" s="50"/>
      <c r="KWJ272" s="50"/>
      <c r="KWK272" s="50"/>
      <c r="KWL272" s="50"/>
      <c r="KWM272" s="50"/>
      <c r="KWN272" s="50"/>
      <c r="KWO272" s="50"/>
      <c r="KWP272" s="50"/>
      <c r="KWQ272" s="50"/>
      <c r="KWR272" s="50"/>
      <c r="KWS272" s="50"/>
      <c r="KWT272" s="50"/>
      <c r="KWU272" s="50"/>
      <c r="KWV272" s="50"/>
      <c r="KWW272" s="50"/>
      <c r="KWX272" s="50"/>
      <c r="KWY272" s="50"/>
      <c r="KWZ272" s="50"/>
      <c r="KXA272" s="50"/>
      <c r="KXB272" s="50"/>
      <c r="KXC272" s="50"/>
      <c r="KXD272" s="50"/>
      <c r="KXE272" s="50"/>
      <c r="KXF272" s="50"/>
      <c r="KXG272" s="50"/>
      <c r="KXH272" s="50"/>
      <c r="KXI272" s="50"/>
      <c r="KXJ272" s="50"/>
      <c r="KXK272" s="50"/>
      <c r="KXL272" s="50"/>
      <c r="KXM272" s="50"/>
      <c r="KXN272" s="50"/>
      <c r="KXO272" s="50"/>
      <c r="KXP272" s="50"/>
      <c r="KXQ272" s="50"/>
      <c r="KXR272" s="50"/>
      <c r="KXS272" s="50"/>
      <c r="KXT272" s="50"/>
      <c r="KXU272" s="50"/>
      <c r="KXV272" s="50"/>
      <c r="KXW272" s="50"/>
      <c r="KXX272" s="50"/>
      <c r="KXY272" s="50"/>
      <c r="KXZ272" s="50"/>
      <c r="KYA272" s="50"/>
      <c r="KYB272" s="50"/>
      <c r="KYC272" s="50"/>
      <c r="KYD272" s="50"/>
      <c r="KYE272" s="50"/>
      <c r="KYF272" s="50"/>
      <c r="KYG272" s="50"/>
      <c r="KYH272" s="50"/>
      <c r="KYI272" s="50"/>
      <c r="KYJ272" s="50"/>
      <c r="KYK272" s="50"/>
      <c r="KYL272" s="50"/>
      <c r="KYM272" s="50"/>
      <c r="KYN272" s="50"/>
      <c r="KYO272" s="50"/>
      <c r="KYP272" s="50"/>
      <c r="KYQ272" s="50"/>
      <c r="KYR272" s="50"/>
      <c r="KYS272" s="50"/>
      <c r="KYT272" s="50"/>
      <c r="KYU272" s="50"/>
      <c r="KYV272" s="50"/>
      <c r="KYW272" s="50"/>
      <c r="KYX272" s="50"/>
      <c r="KYY272" s="50"/>
      <c r="KYZ272" s="50"/>
      <c r="KZA272" s="50"/>
      <c r="KZB272" s="50"/>
      <c r="KZC272" s="50"/>
      <c r="KZD272" s="50"/>
      <c r="KZE272" s="50"/>
      <c r="KZF272" s="50"/>
      <c r="KZG272" s="50"/>
      <c r="KZH272" s="50"/>
      <c r="KZI272" s="50"/>
      <c r="KZJ272" s="50"/>
      <c r="KZK272" s="50"/>
      <c r="KZL272" s="50"/>
      <c r="KZM272" s="50"/>
      <c r="KZN272" s="50"/>
      <c r="KZO272" s="50"/>
      <c r="KZP272" s="50"/>
      <c r="KZQ272" s="50"/>
      <c r="KZR272" s="50"/>
      <c r="KZS272" s="50"/>
      <c r="KZT272" s="50"/>
      <c r="KZU272" s="50"/>
      <c r="KZV272" s="50"/>
      <c r="KZW272" s="50"/>
      <c r="KZX272" s="50"/>
      <c r="KZY272" s="50"/>
      <c r="KZZ272" s="50"/>
      <c r="LAA272" s="50"/>
      <c r="LAB272" s="50"/>
      <c r="LAC272" s="50"/>
      <c r="LAD272" s="50"/>
      <c r="LAE272" s="50"/>
      <c r="LAF272" s="50"/>
      <c r="LAG272" s="50"/>
      <c r="LAH272" s="50"/>
      <c r="LAI272" s="50"/>
      <c r="LAJ272" s="50"/>
      <c r="LAK272" s="50"/>
      <c r="LAL272" s="50"/>
      <c r="LAM272" s="50"/>
      <c r="LAN272" s="50"/>
      <c r="LAO272" s="50"/>
      <c r="LAP272" s="50"/>
      <c r="LAQ272" s="50"/>
      <c r="LAR272" s="50"/>
      <c r="LAS272" s="50"/>
      <c r="LAT272" s="50"/>
      <c r="LAU272" s="50"/>
      <c r="LAV272" s="50"/>
      <c r="LAW272" s="50"/>
      <c r="LAX272" s="50"/>
      <c r="LAY272" s="50"/>
      <c r="LAZ272" s="50"/>
      <c r="LBA272" s="50"/>
      <c r="LBB272" s="50"/>
      <c r="LBC272" s="50"/>
      <c r="LBD272" s="50"/>
      <c r="LBE272" s="50"/>
      <c r="LBF272" s="50"/>
      <c r="LBG272" s="50"/>
      <c r="LBH272" s="50"/>
      <c r="LBI272" s="50"/>
      <c r="LBJ272" s="50"/>
      <c r="LBK272" s="50"/>
      <c r="LBL272" s="50"/>
      <c r="LBM272" s="50"/>
      <c r="LBN272" s="50"/>
      <c r="LBO272" s="50"/>
      <c r="LBP272" s="50"/>
      <c r="LBQ272" s="50"/>
      <c r="LBR272" s="50"/>
      <c r="LBS272" s="50"/>
      <c r="LBT272" s="50"/>
      <c r="LBU272" s="50"/>
      <c r="LBV272" s="50"/>
      <c r="LBW272" s="50"/>
      <c r="LBX272" s="50"/>
      <c r="LBY272" s="50"/>
      <c r="LBZ272" s="50"/>
      <c r="LCA272" s="50"/>
      <c r="LCB272" s="50"/>
      <c r="LCD272" s="50"/>
      <c r="LCF272" s="50"/>
      <c r="LCG272" s="50"/>
      <c r="LCH272" s="50"/>
      <c r="LCI272" s="50"/>
      <c r="LCJ272" s="50"/>
      <c r="LCK272" s="50"/>
      <c r="LCL272" s="50"/>
      <c r="LCM272" s="50"/>
      <c r="LCR272" s="50"/>
      <c r="LCS272" s="50"/>
      <c r="LCT272" s="50"/>
      <c r="LCU272" s="50"/>
      <c r="LCV272" s="50"/>
      <c r="LCW272" s="50"/>
      <c r="LCX272" s="50"/>
      <c r="LCY272" s="50"/>
      <c r="LCZ272" s="50"/>
      <c r="LDA272" s="50"/>
      <c r="LDB272" s="50"/>
      <c r="LDC272" s="50"/>
      <c r="LDD272" s="50"/>
      <c r="LDE272" s="50"/>
      <c r="LDF272" s="50"/>
      <c r="LDG272" s="50"/>
      <c r="LDH272" s="50"/>
      <c r="LDI272" s="50"/>
      <c r="LDJ272" s="50"/>
      <c r="LDK272" s="50"/>
      <c r="LDL272" s="50"/>
      <c r="LDM272" s="50"/>
      <c r="LDN272" s="50"/>
      <c r="LDO272" s="50"/>
      <c r="LDP272" s="50"/>
      <c r="LDQ272" s="50"/>
      <c r="LDR272" s="50"/>
      <c r="LDS272" s="50"/>
      <c r="LDT272" s="50"/>
      <c r="LDU272" s="50"/>
      <c r="LDV272" s="50"/>
      <c r="LDW272" s="50"/>
      <c r="LDX272" s="50"/>
      <c r="LDY272" s="50"/>
      <c r="LDZ272" s="50"/>
      <c r="LEA272" s="50"/>
      <c r="LEB272" s="50"/>
      <c r="LEC272" s="50"/>
      <c r="LED272" s="50"/>
      <c r="LEE272" s="50"/>
      <c r="LEF272" s="50"/>
      <c r="LEG272" s="50"/>
      <c r="LEH272" s="50"/>
      <c r="LEI272" s="50"/>
      <c r="LEJ272" s="50"/>
      <c r="LEK272" s="50"/>
      <c r="LEL272" s="50"/>
      <c r="LEM272" s="50"/>
      <c r="LEN272" s="50"/>
      <c r="LEO272" s="50"/>
      <c r="LEP272" s="50"/>
      <c r="LEQ272" s="50"/>
      <c r="LER272" s="50"/>
      <c r="LES272" s="50"/>
      <c r="LET272" s="50"/>
      <c r="LEU272" s="50"/>
      <c r="LEV272" s="50"/>
      <c r="LEW272" s="50"/>
      <c r="LEX272" s="50"/>
      <c r="LEY272" s="50"/>
      <c r="LEZ272" s="50"/>
      <c r="LFA272" s="50"/>
      <c r="LFB272" s="50"/>
      <c r="LFC272" s="50"/>
      <c r="LFD272" s="50"/>
      <c r="LFE272" s="50"/>
      <c r="LFF272" s="50"/>
      <c r="LFG272" s="50"/>
      <c r="LFH272" s="50"/>
      <c r="LFI272" s="50"/>
      <c r="LFJ272" s="50"/>
      <c r="LFK272" s="50"/>
      <c r="LFL272" s="50"/>
      <c r="LFM272" s="50"/>
      <c r="LFN272" s="50"/>
      <c r="LFO272" s="50"/>
      <c r="LFP272" s="50"/>
      <c r="LFQ272" s="50"/>
      <c r="LFR272" s="50"/>
      <c r="LFS272" s="50"/>
      <c r="LFT272" s="50"/>
      <c r="LFU272" s="50"/>
      <c r="LFV272" s="50"/>
      <c r="LFW272" s="50"/>
      <c r="LFX272" s="50"/>
      <c r="LFY272" s="50"/>
      <c r="LFZ272" s="50"/>
      <c r="LGA272" s="50"/>
      <c r="LGB272" s="50"/>
      <c r="LGC272" s="50"/>
      <c r="LGD272" s="50"/>
      <c r="LGE272" s="50"/>
      <c r="LGF272" s="50"/>
      <c r="LGG272" s="50"/>
      <c r="LGH272" s="50"/>
      <c r="LGI272" s="50"/>
      <c r="LGJ272" s="50"/>
      <c r="LGK272" s="50"/>
      <c r="LGL272" s="50"/>
      <c r="LGM272" s="50"/>
      <c r="LGN272" s="50"/>
      <c r="LGO272" s="50"/>
      <c r="LGP272" s="50"/>
      <c r="LGQ272" s="50"/>
      <c r="LGR272" s="50"/>
      <c r="LGS272" s="50"/>
      <c r="LGT272" s="50"/>
      <c r="LGU272" s="50"/>
      <c r="LGV272" s="50"/>
      <c r="LGW272" s="50"/>
      <c r="LGX272" s="50"/>
      <c r="LGY272" s="50"/>
      <c r="LGZ272" s="50"/>
      <c r="LHA272" s="50"/>
      <c r="LHB272" s="50"/>
      <c r="LHC272" s="50"/>
      <c r="LHD272" s="50"/>
      <c r="LHE272" s="50"/>
      <c r="LHF272" s="50"/>
      <c r="LHG272" s="50"/>
      <c r="LHH272" s="50"/>
      <c r="LHI272" s="50"/>
      <c r="LHJ272" s="50"/>
      <c r="LHK272" s="50"/>
      <c r="LHL272" s="50"/>
      <c r="LHM272" s="50"/>
      <c r="LHN272" s="50"/>
      <c r="LHO272" s="50"/>
      <c r="LHP272" s="50"/>
      <c r="LHQ272" s="50"/>
      <c r="LHR272" s="50"/>
      <c r="LHS272" s="50"/>
      <c r="LHT272" s="50"/>
      <c r="LHU272" s="50"/>
      <c r="LHV272" s="50"/>
      <c r="LHW272" s="50"/>
      <c r="LHX272" s="50"/>
      <c r="LHY272" s="50"/>
      <c r="LHZ272" s="50"/>
      <c r="LIA272" s="50"/>
      <c r="LIB272" s="50"/>
      <c r="LIC272" s="50"/>
      <c r="LID272" s="50"/>
      <c r="LIE272" s="50"/>
      <c r="LIF272" s="50"/>
      <c r="LIG272" s="50"/>
      <c r="LIH272" s="50"/>
      <c r="LII272" s="50"/>
      <c r="LIJ272" s="50"/>
      <c r="LIK272" s="50"/>
      <c r="LIL272" s="50"/>
      <c r="LIM272" s="50"/>
      <c r="LIN272" s="50"/>
      <c r="LIO272" s="50"/>
      <c r="LIP272" s="50"/>
      <c r="LIQ272" s="50"/>
      <c r="LIR272" s="50"/>
      <c r="LIS272" s="50"/>
      <c r="LIT272" s="50"/>
      <c r="LIU272" s="50"/>
      <c r="LIV272" s="50"/>
      <c r="LIW272" s="50"/>
      <c r="LIX272" s="50"/>
      <c r="LIY272" s="50"/>
      <c r="LIZ272" s="50"/>
      <c r="LJA272" s="50"/>
      <c r="LJB272" s="50"/>
      <c r="LJC272" s="50"/>
      <c r="LJD272" s="50"/>
      <c r="LJE272" s="50"/>
      <c r="LJF272" s="50"/>
      <c r="LJG272" s="50"/>
      <c r="LJH272" s="50"/>
      <c r="LJI272" s="50"/>
      <c r="LJJ272" s="50"/>
      <c r="LJK272" s="50"/>
      <c r="LJL272" s="50"/>
      <c r="LJM272" s="50"/>
      <c r="LJN272" s="50"/>
      <c r="LJO272" s="50"/>
      <c r="LJP272" s="50"/>
      <c r="LJQ272" s="50"/>
      <c r="LJR272" s="50"/>
      <c r="LJS272" s="50"/>
      <c r="LJT272" s="50"/>
      <c r="LJU272" s="50"/>
      <c r="LJV272" s="50"/>
      <c r="LJW272" s="50"/>
      <c r="LJX272" s="50"/>
      <c r="LJY272" s="50"/>
      <c r="LJZ272" s="50"/>
      <c r="LKA272" s="50"/>
      <c r="LKB272" s="50"/>
      <c r="LKC272" s="50"/>
      <c r="LKD272" s="50"/>
      <c r="LKE272" s="50"/>
      <c r="LKF272" s="50"/>
      <c r="LKG272" s="50"/>
      <c r="LKH272" s="50"/>
      <c r="LKI272" s="50"/>
      <c r="LKJ272" s="50"/>
      <c r="LKK272" s="50"/>
      <c r="LKL272" s="50"/>
      <c r="LKM272" s="50"/>
      <c r="LKN272" s="50"/>
      <c r="LKO272" s="50"/>
      <c r="LKP272" s="50"/>
      <c r="LKQ272" s="50"/>
      <c r="LKR272" s="50"/>
      <c r="LKS272" s="50"/>
      <c r="LKT272" s="50"/>
      <c r="LKU272" s="50"/>
      <c r="LKV272" s="50"/>
      <c r="LKW272" s="50"/>
      <c r="LKX272" s="50"/>
      <c r="LKY272" s="50"/>
      <c r="LKZ272" s="50"/>
      <c r="LLA272" s="50"/>
      <c r="LLB272" s="50"/>
      <c r="LLC272" s="50"/>
      <c r="LLD272" s="50"/>
      <c r="LLE272" s="50"/>
      <c r="LLF272" s="50"/>
      <c r="LLG272" s="50"/>
      <c r="LLH272" s="50"/>
      <c r="LLI272" s="50"/>
      <c r="LLJ272" s="50"/>
      <c r="LLK272" s="50"/>
      <c r="LLL272" s="50"/>
      <c r="LLM272" s="50"/>
      <c r="LLN272" s="50"/>
      <c r="LLO272" s="50"/>
      <c r="LLP272" s="50"/>
      <c r="LLQ272" s="50"/>
      <c r="LLR272" s="50"/>
      <c r="LLS272" s="50"/>
      <c r="LLT272" s="50"/>
      <c r="LLU272" s="50"/>
      <c r="LLV272" s="50"/>
      <c r="LLW272" s="50"/>
      <c r="LLX272" s="50"/>
      <c r="LLZ272" s="50"/>
      <c r="LMB272" s="50"/>
      <c r="LMC272" s="50"/>
      <c r="LMD272" s="50"/>
      <c r="LME272" s="50"/>
      <c r="LMF272" s="50"/>
      <c r="LMG272" s="50"/>
      <c r="LMH272" s="50"/>
      <c r="LMI272" s="50"/>
      <c r="LMN272" s="50"/>
      <c r="LMO272" s="50"/>
      <c r="LMP272" s="50"/>
      <c r="LMQ272" s="50"/>
      <c r="LMR272" s="50"/>
      <c r="LMS272" s="50"/>
      <c r="LMT272" s="50"/>
      <c r="LMU272" s="50"/>
      <c r="LMV272" s="50"/>
      <c r="LMW272" s="50"/>
      <c r="LMX272" s="50"/>
      <c r="LMY272" s="50"/>
      <c r="LMZ272" s="50"/>
      <c r="LNA272" s="50"/>
      <c r="LNB272" s="50"/>
      <c r="LNC272" s="50"/>
      <c r="LND272" s="50"/>
      <c r="LNE272" s="50"/>
      <c r="LNF272" s="50"/>
      <c r="LNG272" s="50"/>
      <c r="LNH272" s="50"/>
      <c r="LNI272" s="50"/>
      <c r="LNJ272" s="50"/>
      <c r="LNK272" s="50"/>
      <c r="LNL272" s="50"/>
      <c r="LNM272" s="50"/>
      <c r="LNN272" s="50"/>
      <c r="LNO272" s="50"/>
      <c r="LNP272" s="50"/>
      <c r="LNQ272" s="50"/>
      <c r="LNR272" s="50"/>
      <c r="LNS272" s="50"/>
      <c r="LNT272" s="50"/>
      <c r="LNU272" s="50"/>
      <c r="LNV272" s="50"/>
      <c r="LNW272" s="50"/>
      <c r="LNX272" s="50"/>
      <c r="LNY272" s="50"/>
      <c r="LNZ272" s="50"/>
      <c r="LOA272" s="50"/>
      <c r="LOB272" s="50"/>
      <c r="LOC272" s="50"/>
      <c r="LOD272" s="50"/>
      <c r="LOE272" s="50"/>
      <c r="LOF272" s="50"/>
      <c r="LOG272" s="50"/>
      <c r="LOH272" s="50"/>
      <c r="LOI272" s="50"/>
      <c r="LOJ272" s="50"/>
      <c r="LOK272" s="50"/>
      <c r="LOL272" s="50"/>
      <c r="LOM272" s="50"/>
      <c r="LON272" s="50"/>
      <c r="LOO272" s="50"/>
      <c r="LOP272" s="50"/>
      <c r="LOQ272" s="50"/>
      <c r="LOR272" s="50"/>
      <c r="LOS272" s="50"/>
      <c r="LOT272" s="50"/>
      <c r="LOU272" s="50"/>
      <c r="LOV272" s="50"/>
      <c r="LOW272" s="50"/>
      <c r="LOX272" s="50"/>
      <c r="LOY272" s="50"/>
      <c r="LOZ272" s="50"/>
      <c r="LPA272" s="50"/>
      <c r="LPB272" s="50"/>
      <c r="LPC272" s="50"/>
      <c r="LPD272" s="50"/>
      <c r="LPE272" s="50"/>
      <c r="LPF272" s="50"/>
      <c r="LPG272" s="50"/>
      <c r="LPH272" s="50"/>
      <c r="LPI272" s="50"/>
      <c r="LPJ272" s="50"/>
      <c r="LPK272" s="50"/>
      <c r="LPL272" s="50"/>
      <c r="LPM272" s="50"/>
      <c r="LPN272" s="50"/>
      <c r="LPO272" s="50"/>
      <c r="LPP272" s="50"/>
      <c r="LPQ272" s="50"/>
      <c r="LPR272" s="50"/>
      <c r="LPS272" s="50"/>
      <c r="LPT272" s="50"/>
      <c r="LPU272" s="50"/>
      <c r="LPV272" s="50"/>
      <c r="LPW272" s="50"/>
      <c r="LPX272" s="50"/>
      <c r="LPY272" s="50"/>
      <c r="LPZ272" s="50"/>
      <c r="LQA272" s="50"/>
      <c r="LQB272" s="50"/>
      <c r="LQC272" s="50"/>
      <c r="LQD272" s="50"/>
      <c r="LQE272" s="50"/>
      <c r="LQF272" s="50"/>
      <c r="LQG272" s="50"/>
      <c r="LQH272" s="50"/>
      <c r="LQI272" s="50"/>
      <c r="LQJ272" s="50"/>
      <c r="LQK272" s="50"/>
      <c r="LQL272" s="50"/>
      <c r="LQM272" s="50"/>
      <c r="LQN272" s="50"/>
      <c r="LQO272" s="50"/>
      <c r="LQP272" s="50"/>
      <c r="LQQ272" s="50"/>
      <c r="LQR272" s="50"/>
      <c r="LQS272" s="50"/>
      <c r="LQT272" s="50"/>
      <c r="LQU272" s="50"/>
      <c r="LQV272" s="50"/>
      <c r="LQW272" s="50"/>
      <c r="LQX272" s="50"/>
      <c r="LQY272" s="50"/>
      <c r="LQZ272" s="50"/>
      <c r="LRA272" s="50"/>
      <c r="LRB272" s="50"/>
      <c r="LRC272" s="50"/>
      <c r="LRD272" s="50"/>
      <c r="LRE272" s="50"/>
      <c r="LRF272" s="50"/>
      <c r="LRG272" s="50"/>
      <c r="LRH272" s="50"/>
      <c r="LRI272" s="50"/>
      <c r="LRJ272" s="50"/>
      <c r="LRK272" s="50"/>
      <c r="LRL272" s="50"/>
      <c r="LRM272" s="50"/>
      <c r="LRN272" s="50"/>
      <c r="LRO272" s="50"/>
      <c r="LRP272" s="50"/>
      <c r="LRQ272" s="50"/>
      <c r="LRR272" s="50"/>
      <c r="LRS272" s="50"/>
      <c r="LRT272" s="50"/>
      <c r="LRU272" s="50"/>
      <c r="LRV272" s="50"/>
      <c r="LRW272" s="50"/>
      <c r="LRX272" s="50"/>
      <c r="LRY272" s="50"/>
      <c r="LRZ272" s="50"/>
      <c r="LSA272" s="50"/>
      <c r="LSB272" s="50"/>
      <c r="LSC272" s="50"/>
      <c r="LSD272" s="50"/>
      <c r="LSE272" s="50"/>
      <c r="LSF272" s="50"/>
      <c r="LSG272" s="50"/>
      <c r="LSH272" s="50"/>
      <c r="LSI272" s="50"/>
      <c r="LSJ272" s="50"/>
      <c r="LSK272" s="50"/>
      <c r="LSL272" s="50"/>
      <c r="LSM272" s="50"/>
      <c r="LSN272" s="50"/>
      <c r="LSO272" s="50"/>
      <c r="LSP272" s="50"/>
      <c r="LSQ272" s="50"/>
      <c r="LSR272" s="50"/>
      <c r="LSS272" s="50"/>
      <c r="LST272" s="50"/>
      <c r="LSU272" s="50"/>
      <c r="LSV272" s="50"/>
      <c r="LSW272" s="50"/>
      <c r="LSX272" s="50"/>
      <c r="LSY272" s="50"/>
      <c r="LSZ272" s="50"/>
      <c r="LTA272" s="50"/>
      <c r="LTB272" s="50"/>
      <c r="LTC272" s="50"/>
      <c r="LTD272" s="50"/>
      <c r="LTE272" s="50"/>
      <c r="LTF272" s="50"/>
      <c r="LTG272" s="50"/>
      <c r="LTH272" s="50"/>
      <c r="LTI272" s="50"/>
      <c r="LTJ272" s="50"/>
      <c r="LTK272" s="50"/>
      <c r="LTL272" s="50"/>
      <c r="LTM272" s="50"/>
      <c r="LTN272" s="50"/>
      <c r="LTO272" s="50"/>
      <c r="LTP272" s="50"/>
      <c r="LTQ272" s="50"/>
      <c r="LTR272" s="50"/>
      <c r="LTS272" s="50"/>
      <c r="LTT272" s="50"/>
      <c r="LTU272" s="50"/>
      <c r="LTV272" s="50"/>
      <c r="LTW272" s="50"/>
      <c r="LTX272" s="50"/>
      <c r="LTY272" s="50"/>
      <c r="LTZ272" s="50"/>
      <c r="LUA272" s="50"/>
      <c r="LUB272" s="50"/>
      <c r="LUC272" s="50"/>
      <c r="LUD272" s="50"/>
      <c r="LUE272" s="50"/>
      <c r="LUF272" s="50"/>
      <c r="LUG272" s="50"/>
      <c r="LUH272" s="50"/>
      <c r="LUI272" s="50"/>
      <c r="LUJ272" s="50"/>
      <c r="LUK272" s="50"/>
      <c r="LUL272" s="50"/>
      <c r="LUM272" s="50"/>
      <c r="LUN272" s="50"/>
      <c r="LUO272" s="50"/>
      <c r="LUP272" s="50"/>
      <c r="LUQ272" s="50"/>
      <c r="LUR272" s="50"/>
      <c r="LUS272" s="50"/>
      <c r="LUT272" s="50"/>
      <c r="LUU272" s="50"/>
      <c r="LUV272" s="50"/>
      <c r="LUW272" s="50"/>
      <c r="LUX272" s="50"/>
      <c r="LUY272" s="50"/>
      <c r="LUZ272" s="50"/>
      <c r="LVA272" s="50"/>
      <c r="LVB272" s="50"/>
      <c r="LVC272" s="50"/>
      <c r="LVD272" s="50"/>
      <c r="LVE272" s="50"/>
      <c r="LVF272" s="50"/>
      <c r="LVG272" s="50"/>
      <c r="LVH272" s="50"/>
      <c r="LVI272" s="50"/>
      <c r="LVJ272" s="50"/>
      <c r="LVK272" s="50"/>
      <c r="LVL272" s="50"/>
      <c r="LVM272" s="50"/>
      <c r="LVN272" s="50"/>
      <c r="LVO272" s="50"/>
      <c r="LVP272" s="50"/>
      <c r="LVQ272" s="50"/>
      <c r="LVR272" s="50"/>
      <c r="LVS272" s="50"/>
      <c r="LVT272" s="50"/>
      <c r="LVV272" s="50"/>
      <c r="LVX272" s="50"/>
      <c r="LVY272" s="50"/>
      <c r="LVZ272" s="50"/>
      <c r="LWA272" s="50"/>
      <c r="LWB272" s="50"/>
      <c r="LWC272" s="50"/>
      <c r="LWD272" s="50"/>
      <c r="LWE272" s="50"/>
      <c r="LWJ272" s="50"/>
      <c r="LWK272" s="50"/>
      <c r="LWL272" s="50"/>
      <c r="LWM272" s="50"/>
      <c r="LWN272" s="50"/>
      <c r="LWO272" s="50"/>
      <c r="LWP272" s="50"/>
      <c r="LWQ272" s="50"/>
      <c r="LWR272" s="50"/>
      <c r="LWS272" s="50"/>
      <c r="LWT272" s="50"/>
      <c r="LWU272" s="50"/>
      <c r="LWV272" s="50"/>
      <c r="LWW272" s="50"/>
      <c r="LWX272" s="50"/>
      <c r="LWY272" s="50"/>
      <c r="LWZ272" s="50"/>
      <c r="LXA272" s="50"/>
      <c r="LXB272" s="50"/>
      <c r="LXC272" s="50"/>
      <c r="LXD272" s="50"/>
      <c r="LXE272" s="50"/>
      <c r="LXF272" s="50"/>
      <c r="LXG272" s="50"/>
      <c r="LXH272" s="50"/>
      <c r="LXI272" s="50"/>
      <c r="LXJ272" s="50"/>
      <c r="LXK272" s="50"/>
      <c r="LXL272" s="50"/>
      <c r="LXM272" s="50"/>
      <c r="LXN272" s="50"/>
      <c r="LXO272" s="50"/>
      <c r="LXP272" s="50"/>
      <c r="LXQ272" s="50"/>
      <c r="LXR272" s="50"/>
      <c r="LXS272" s="50"/>
      <c r="LXT272" s="50"/>
      <c r="LXU272" s="50"/>
      <c r="LXV272" s="50"/>
      <c r="LXW272" s="50"/>
      <c r="LXX272" s="50"/>
      <c r="LXY272" s="50"/>
      <c r="LXZ272" s="50"/>
      <c r="LYA272" s="50"/>
      <c r="LYB272" s="50"/>
      <c r="LYC272" s="50"/>
      <c r="LYD272" s="50"/>
      <c r="LYE272" s="50"/>
      <c r="LYF272" s="50"/>
      <c r="LYG272" s="50"/>
      <c r="LYH272" s="50"/>
      <c r="LYI272" s="50"/>
      <c r="LYJ272" s="50"/>
      <c r="LYK272" s="50"/>
      <c r="LYL272" s="50"/>
      <c r="LYM272" s="50"/>
      <c r="LYN272" s="50"/>
      <c r="LYO272" s="50"/>
      <c r="LYP272" s="50"/>
      <c r="LYQ272" s="50"/>
      <c r="LYR272" s="50"/>
      <c r="LYS272" s="50"/>
      <c r="LYT272" s="50"/>
      <c r="LYU272" s="50"/>
      <c r="LYV272" s="50"/>
      <c r="LYW272" s="50"/>
      <c r="LYX272" s="50"/>
      <c r="LYY272" s="50"/>
      <c r="LYZ272" s="50"/>
      <c r="LZA272" s="50"/>
      <c r="LZB272" s="50"/>
      <c r="LZC272" s="50"/>
      <c r="LZD272" s="50"/>
      <c r="LZE272" s="50"/>
      <c r="LZF272" s="50"/>
      <c r="LZG272" s="50"/>
      <c r="LZH272" s="50"/>
      <c r="LZI272" s="50"/>
      <c r="LZJ272" s="50"/>
      <c r="LZK272" s="50"/>
      <c r="LZL272" s="50"/>
      <c r="LZM272" s="50"/>
      <c r="LZN272" s="50"/>
      <c r="LZO272" s="50"/>
      <c r="LZP272" s="50"/>
      <c r="LZQ272" s="50"/>
      <c r="LZR272" s="50"/>
      <c r="LZS272" s="50"/>
      <c r="LZT272" s="50"/>
      <c r="LZU272" s="50"/>
      <c r="LZV272" s="50"/>
      <c r="LZW272" s="50"/>
      <c r="LZX272" s="50"/>
      <c r="LZY272" s="50"/>
      <c r="LZZ272" s="50"/>
      <c r="MAA272" s="50"/>
      <c r="MAB272" s="50"/>
      <c r="MAC272" s="50"/>
      <c r="MAD272" s="50"/>
      <c r="MAE272" s="50"/>
      <c r="MAF272" s="50"/>
      <c r="MAG272" s="50"/>
      <c r="MAH272" s="50"/>
      <c r="MAI272" s="50"/>
      <c r="MAJ272" s="50"/>
      <c r="MAK272" s="50"/>
      <c r="MAL272" s="50"/>
      <c r="MAM272" s="50"/>
      <c r="MAN272" s="50"/>
      <c r="MAO272" s="50"/>
      <c r="MAP272" s="50"/>
      <c r="MAQ272" s="50"/>
      <c r="MAR272" s="50"/>
      <c r="MAS272" s="50"/>
      <c r="MAT272" s="50"/>
      <c r="MAU272" s="50"/>
      <c r="MAV272" s="50"/>
      <c r="MAW272" s="50"/>
      <c r="MAX272" s="50"/>
      <c r="MAY272" s="50"/>
      <c r="MAZ272" s="50"/>
      <c r="MBA272" s="50"/>
      <c r="MBB272" s="50"/>
      <c r="MBC272" s="50"/>
      <c r="MBD272" s="50"/>
      <c r="MBE272" s="50"/>
      <c r="MBF272" s="50"/>
      <c r="MBG272" s="50"/>
      <c r="MBH272" s="50"/>
      <c r="MBI272" s="50"/>
      <c r="MBJ272" s="50"/>
      <c r="MBK272" s="50"/>
      <c r="MBL272" s="50"/>
      <c r="MBM272" s="50"/>
      <c r="MBN272" s="50"/>
      <c r="MBO272" s="50"/>
      <c r="MBP272" s="50"/>
      <c r="MBQ272" s="50"/>
      <c r="MBR272" s="50"/>
      <c r="MBS272" s="50"/>
      <c r="MBT272" s="50"/>
      <c r="MBU272" s="50"/>
      <c r="MBV272" s="50"/>
      <c r="MBW272" s="50"/>
      <c r="MBX272" s="50"/>
      <c r="MBY272" s="50"/>
      <c r="MBZ272" s="50"/>
      <c r="MCA272" s="50"/>
      <c r="MCB272" s="50"/>
      <c r="MCC272" s="50"/>
      <c r="MCD272" s="50"/>
      <c r="MCE272" s="50"/>
      <c r="MCF272" s="50"/>
      <c r="MCG272" s="50"/>
      <c r="MCH272" s="50"/>
      <c r="MCI272" s="50"/>
      <c r="MCJ272" s="50"/>
      <c r="MCK272" s="50"/>
      <c r="MCL272" s="50"/>
      <c r="MCM272" s="50"/>
      <c r="MCN272" s="50"/>
      <c r="MCO272" s="50"/>
      <c r="MCP272" s="50"/>
      <c r="MCQ272" s="50"/>
      <c r="MCR272" s="50"/>
      <c r="MCS272" s="50"/>
      <c r="MCT272" s="50"/>
      <c r="MCU272" s="50"/>
      <c r="MCV272" s="50"/>
      <c r="MCW272" s="50"/>
      <c r="MCX272" s="50"/>
      <c r="MCY272" s="50"/>
      <c r="MCZ272" s="50"/>
      <c r="MDA272" s="50"/>
      <c r="MDB272" s="50"/>
      <c r="MDC272" s="50"/>
      <c r="MDD272" s="50"/>
      <c r="MDE272" s="50"/>
      <c r="MDF272" s="50"/>
      <c r="MDG272" s="50"/>
      <c r="MDH272" s="50"/>
      <c r="MDI272" s="50"/>
      <c r="MDJ272" s="50"/>
      <c r="MDK272" s="50"/>
      <c r="MDL272" s="50"/>
      <c r="MDM272" s="50"/>
      <c r="MDN272" s="50"/>
      <c r="MDO272" s="50"/>
      <c r="MDP272" s="50"/>
      <c r="MDQ272" s="50"/>
      <c r="MDR272" s="50"/>
      <c r="MDS272" s="50"/>
      <c r="MDT272" s="50"/>
      <c r="MDU272" s="50"/>
      <c r="MDV272" s="50"/>
      <c r="MDW272" s="50"/>
      <c r="MDX272" s="50"/>
      <c r="MDY272" s="50"/>
      <c r="MDZ272" s="50"/>
      <c r="MEA272" s="50"/>
      <c r="MEB272" s="50"/>
      <c r="MEC272" s="50"/>
      <c r="MED272" s="50"/>
      <c r="MEE272" s="50"/>
      <c r="MEF272" s="50"/>
      <c r="MEG272" s="50"/>
      <c r="MEH272" s="50"/>
      <c r="MEI272" s="50"/>
      <c r="MEJ272" s="50"/>
      <c r="MEK272" s="50"/>
      <c r="MEL272" s="50"/>
      <c r="MEM272" s="50"/>
      <c r="MEN272" s="50"/>
      <c r="MEO272" s="50"/>
      <c r="MEP272" s="50"/>
      <c r="MEQ272" s="50"/>
      <c r="MER272" s="50"/>
      <c r="MES272" s="50"/>
      <c r="MET272" s="50"/>
      <c r="MEU272" s="50"/>
      <c r="MEV272" s="50"/>
      <c r="MEW272" s="50"/>
      <c r="MEX272" s="50"/>
      <c r="MEY272" s="50"/>
      <c r="MEZ272" s="50"/>
      <c r="MFA272" s="50"/>
      <c r="MFB272" s="50"/>
      <c r="MFC272" s="50"/>
      <c r="MFD272" s="50"/>
      <c r="MFE272" s="50"/>
      <c r="MFF272" s="50"/>
      <c r="MFG272" s="50"/>
      <c r="MFH272" s="50"/>
      <c r="MFI272" s="50"/>
      <c r="MFJ272" s="50"/>
      <c r="MFK272" s="50"/>
      <c r="MFL272" s="50"/>
      <c r="MFM272" s="50"/>
      <c r="MFN272" s="50"/>
      <c r="MFO272" s="50"/>
      <c r="MFP272" s="50"/>
      <c r="MFR272" s="50"/>
      <c r="MFT272" s="50"/>
      <c r="MFU272" s="50"/>
      <c r="MFV272" s="50"/>
      <c r="MFW272" s="50"/>
      <c r="MFX272" s="50"/>
      <c r="MFY272" s="50"/>
      <c r="MFZ272" s="50"/>
      <c r="MGA272" s="50"/>
      <c r="MGF272" s="50"/>
      <c r="MGG272" s="50"/>
      <c r="MGH272" s="50"/>
      <c r="MGI272" s="50"/>
      <c r="MGJ272" s="50"/>
      <c r="MGK272" s="50"/>
      <c r="MGL272" s="50"/>
      <c r="MGM272" s="50"/>
      <c r="MGN272" s="50"/>
      <c r="MGO272" s="50"/>
      <c r="MGP272" s="50"/>
      <c r="MGQ272" s="50"/>
      <c r="MGR272" s="50"/>
      <c r="MGS272" s="50"/>
      <c r="MGT272" s="50"/>
      <c r="MGU272" s="50"/>
      <c r="MGV272" s="50"/>
      <c r="MGW272" s="50"/>
      <c r="MGX272" s="50"/>
      <c r="MGY272" s="50"/>
      <c r="MGZ272" s="50"/>
      <c r="MHA272" s="50"/>
      <c r="MHB272" s="50"/>
      <c r="MHC272" s="50"/>
      <c r="MHD272" s="50"/>
      <c r="MHE272" s="50"/>
      <c r="MHF272" s="50"/>
      <c r="MHG272" s="50"/>
      <c r="MHH272" s="50"/>
      <c r="MHI272" s="50"/>
      <c r="MHJ272" s="50"/>
      <c r="MHK272" s="50"/>
      <c r="MHL272" s="50"/>
      <c r="MHM272" s="50"/>
      <c r="MHN272" s="50"/>
      <c r="MHO272" s="50"/>
      <c r="MHP272" s="50"/>
      <c r="MHQ272" s="50"/>
      <c r="MHR272" s="50"/>
      <c r="MHS272" s="50"/>
      <c r="MHT272" s="50"/>
      <c r="MHU272" s="50"/>
      <c r="MHV272" s="50"/>
      <c r="MHW272" s="50"/>
      <c r="MHX272" s="50"/>
      <c r="MHY272" s="50"/>
      <c r="MHZ272" s="50"/>
      <c r="MIA272" s="50"/>
      <c r="MIB272" s="50"/>
      <c r="MIC272" s="50"/>
      <c r="MID272" s="50"/>
      <c r="MIE272" s="50"/>
      <c r="MIF272" s="50"/>
      <c r="MIG272" s="50"/>
      <c r="MIH272" s="50"/>
      <c r="MII272" s="50"/>
      <c r="MIJ272" s="50"/>
      <c r="MIK272" s="50"/>
      <c r="MIL272" s="50"/>
      <c r="MIM272" s="50"/>
      <c r="MIN272" s="50"/>
      <c r="MIO272" s="50"/>
      <c r="MIP272" s="50"/>
      <c r="MIQ272" s="50"/>
      <c r="MIR272" s="50"/>
      <c r="MIS272" s="50"/>
      <c r="MIT272" s="50"/>
      <c r="MIU272" s="50"/>
      <c r="MIV272" s="50"/>
      <c r="MIW272" s="50"/>
      <c r="MIX272" s="50"/>
      <c r="MIY272" s="50"/>
      <c r="MIZ272" s="50"/>
      <c r="MJA272" s="50"/>
      <c r="MJB272" s="50"/>
      <c r="MJC272" s="50"/>
      <c r="MJD272" s="50"/>
      <c r="MJE272" s="50"/>
      <c r="MJF272" s="50"/>
      <c r="MJG272" s="50"/>
      <c r="MJH272" s="50"/>
      <c r="MJI272" s="50"/>
      <c r="MJJ272" s="50"/>
      <c r="MJK272" s="50"/>
      <c r="MJL272" s="50"/>
      <c r="MJM272" s="50"/>
      <c r="MJN272" s="50"/>
      <c r="MJO272" s="50"/>
      <c r="MJP272" s="50"/>
      <c r="MJQ272" s="50"/>
      <c r="MJR272" s="50"/>
      <c r="MJS272" s="50"/>
      <c r="MJT272" s="50"/>
      <c r="MJU272" s="50"/>
      <c r="MJV272" s="50"/>
      <c r="MJW272" s="50"/>
      <c r="MJX272" s="50"/>
      <c r="MJY272" s="50"/>
      <c r="MJZ272" s="50"/>
      <c r="MKA272" s="50"/>
      <c r="MKB272" s="50"/>
      <c r="MKC272" s="50"/>
      <c r="MKD272" s="50"/>
      <c r="MKE272" s="50"/>
      <c r="MKF272" s="50"/>
      <c r="MKG272" s="50"/>
      <c r="MKH272" s="50"/>
      <c r="MKI272" s="50"/>
      <c r="MKJ272" s="50"/>
      <c r="MKK272" s="50"/>
      <c r="MKL272" s="50"/>
      <c r="MKM272" s="50"/>
      <c r="MKN272" s="50"/>
      <c r="MKO272" s="50"/>
      <c r="MKP272" s="50"/>
      <c r="MKQ272" s="50"/>
      <c r="MKR272" s="50"/>
      <c r="MKS272" s="50"/>
      <c r="MKT272" s="50"/>
      <c r="MKU272" s="50"/>
      <c r="MKV272" s="50"/>
      <c r="MKW272" s="50"/>
      <c r="MKX272" s="50"/>
      <c r="MKY272" s="50"/>
      <c r="MKZ272" s="50"/>
      <c r="MLA272" s="50"/>
      <c r="MLB272" s="50"/>
      <c r="MLC272" s="50"/>
      <c r="MLD272" s="50"/>
      <c r="MLE272" s="50"/>
      <c r="MLF272" s="50"/>
      <c r="MLG272" s="50"/>
      <c r="MLH272" s="50"/>
      <c r="MLI272" s="50"/>
      <c r="MLJ272" s="50"/>
      <c r="MLK272" s="50"/>
      <c r="MLL272" s="50"/>
      <c r="MLM272" s="50"/>
      <c r="MLN272" s="50"/>
      <c r="MLO272" s="50"/>
      <c r="MLP272" s="50"/>
      <c r="MLQ272" s="50"/>
      <c r="MLR272" s="50"/>
      <c r="MLS272" s="50"/>
      <c r="MLT272" s="50"/>
      <c r="MLU272" s="50"/>
      <c r="MLV272" s="50"/>
      <c r="MLW272" s="50"/>
      <c r="MLX272" s="50"/>
      <c r="MLY272" s="50"/>
      <c r="MLZ272" s="50"/>
      <c r="MMA272" s="50"/>
      <c r="MMB272" s="50"/>
      <c r="MMC272" s="50"/>
      <c r="MMD272" s="50"/>
      <c r="MME272" s="50"/>
      <c r="MMF272" s="50"/>
      <c r="MMG272" s="50"/>
      <c r="MMH272" s="50"/>
      <c r="MMI272" s="50"/>
      <c r="MMJ272" s="50"/>
      <c r="MMK272" s="50"/>
      <c r="MML272" s="50"/>
      <c r="MMM272" s="50"/>
      <c r="MMN272" s="50"/>
      <c r="MMO272" s="50"/>
      <c r="MMP272" s="50"/>
      <c r="MMQ272" s="50"/>
      <c r="MMR272" s="50"/>
      <c r="MMS272" s="50"/>
      <c r="MMT272" s="50"/>
      <c r="MMU272" s="50"/>
      <c r="MMV272" s="50"/>
      <c r="MMW272" s="50"/>
      <c r="MMX272" s="50"/>
      <c r="MMY272" s="50"/>
      <c r="MMZ272" s="50"/>
      <c r="MNA272" s="50"/>
      <c r="MNB272" s="50"/>
      <c r="MNC272" s="50"/>
      <c r="MND272" s="50"/>
      <c r="MNE272" s="50"/>
      <c r="MNF272" s="50"/>
      <c r="MNG272" s="50"/>
      <c r="MNH272" s="50"/>
      <c r="MNI272" s="50"/>
      <c r="MNJ272" s="50"/>
      <c r="MNK272" s="50"/>
      <c r="MNL272" s="50"/>
      <c r="MNM272" s="50"/>
      <c r="MNN272" s="50"/>
      <c r="MNO272" s="50"/>
      <c r="MNP272" s="50"/>
      <c r="MNQ272" s="50"/>
      <c r="MNR272" s="50"/>
      <c r="MNS272" s="50"/>
      <c r="MNT272" s="50"/>
      <c r="MNU272" s="50"/>
      <c r="MNV272" s="50"/>
      <c r="MNW272" s="50"/>
      <c r="MNX272" s="50"/>
      <c r="MNY272" s="50"/>
      <c r="MNZ272" s="50"/>
      <c r="MOA272" s="50"/>
      <c r="MOB272" s="50"/>
      <c r="MOC272" s="50"/>
      <c r="MOD272" s="50"/>
      <c r="MOE272" s="50"/>
      <c r="MOF272" s="50"/>
      <c r="MOG272" s="50"/>
      <c r="MOH272" s="50"/>
      <c r="MOI272" s="50"/>
      <c r="MOJ272" s="50"/>
      <c r="MOK272" s="50"/>
      <c r="MOL272" s="50"/>
      <c r="MOM272" s="50"/>
      <c r="MON272" s="50"/>
      <c r="MOO272" s="50"/>
      <c r="MOP272" s="50"/>
      <c r="MOQ272" s="50"/>
      <c r="MOR272" s="50"/>
      <c r="MOS272" s="50"/>
      <c r="MOT272" s="50"/>
      <c r="MOU272" s="50"/>
      <c r="MOV272" s="50"/>
      <c r="MOW272" s="50"/>
      <c r="MOX272" s="50"/>
      <c r="MOY272" s="50"/>
      <c r="MOZ272" s="50"/>
      <c r="MPA272" s="50"/>
      <c r="MPB272" s="50"/>
      <c r="MPC272" s="50"/>
      <c r="MPD272" s="50"/>
      <c r="MPE272" s="50"/>
      <c r="MPF272" s="50"/>
      <c r="MPG272" s="50"/>
      <c r="MPH272" s="50"/>
      <c r="MPI272" s="50"/>
      <c r="MPJ272" s="50"/>
      <c r="MPK272" s="50"/>
      <c r="MPL272" s="50"/>
      <c r="MPN272" s="50"/>
      <c r="MPP272" s="50"/>
      <c r="MPQ272" s="50"/>
      <c r="MPR272" s="50"/>
      <c r="MPS272" s="50"/>
      <c r="MPT272" s="50"/>
      <c r="MPU272" s="50"/>
      <c r="MPV272" s="50"/>
      <c r="MPW272" s="50"/>
      <c r="MQB272" s="50"/>
      <c r="MQC272" s="50"/>
      <c r="MQD272" s="50"/>
      <c r="MQE272" s="50"/>
      <c r="MQF272" s="50"/>
      <c r="MQG272" s="50"/>
      <c r="MQH272" s="50"/>
      <c r="MQI272" s="50"/>
      <c r="MQJ272" s="50"/>
      <c r="MQK272" s="50"/>
      <c r="MQL272" s="50"/>
      <c r="MQM272" s="50"/>
      <c r="MQN272" s="50"/>
      <c r="MQO272" s="50"/>
      <c r="MQP272" s="50"/>
      <c r="MQQ272" s="50"/>
      <c r="MQR272" s="50"/>
      <c r="MQS272" s="50"/>
      <c r="MQT272" s="50"/>
      <c r="MQU272" s="50"/>
      <c r="MQV272" s="50"/>
      <c r="MQW272" s="50"/>
      <c r="MQX272" s="50"/>
      <c r="MQY272" s="50"/>
      <c r="MQZ272" s="50"/>
      <c r="MRA272" s="50"/>
      <c r="MRB272" s="50"/>
      <c r="MRC272" s="50"/>
      <c r="MRD272" s="50"/>
      <c r="MRE272" s="50"/>
      <c r="MRF272" s="50"/>
      <c r="MRG272" s="50"/>
      <c r="MRH272" s="50"/>
      <c r="MRI272" s="50"/>
      <c r="MRJ272" s="50"/>
      <c r="MRK272" s="50"/>
      <c r="MRL272" s="50"/>
      <c r="MRM272" s="50"/>
      <c r="MRN272" s="50"/>
      <c r="MRO272" s="50"/>
      <c r="MRP272" s="50"/>
      <c r="MRQ272" s="50"/>
      <c r="MRR272" s="50"/>
      <c r="MRS272" s="50"/>
      <c r="MRT272" s="50"/>
      <c r="MRU272" s="50"/>
      <c r="MRV272" s="50"/>
      <c r="MRW272" s="50"/>
      <c r="MRX272" s="50"/>
      <c r="MRY272" s="50"/>
      <c r="MRZ272" s="50"/>
      <c r="MSA272" s="50"/>
      <c r="MSB272" s="50"/>
      <c r="MSC272" s="50"/>
      <c r="MSD272" s="50"/>
      <c r="MSE272" s="50"/>
      <c r="MSF272" s="50"/>
      <c r="MSG272" s="50"/>
      <c r="MSH272" s="50"/>
      <c r="MSI272" s="50"/>
      <c r="MSJ272" s="50"/>
      <c r="MSK272" s="50"/>
      <c r="MSL272" s="50"/>
      <c r="MSM272" s="50"/>
      <c r="MSN272" s="50"/>
      <c r="MSO272" s="50"/>
      <c r="MSP272" s="50"/>
      <c r="MSQ272" s="50"/>
      <c r="MSR272" s="50"/>
      <c r="MSS272" s="50"/>
      <c r="MST272" s="50"/>
      <c r="MSU272" s="50"/>
      <c r="MSV272" s="50"/>
      <c r="MSW272" s="50"/>
      <c r="MSX272" s="50"/>
      <c r="MSY272" s="50"/>
      <c r="MSZ272" s="50"/>
      <c r="MTA272" s="50"/>
      <c r="MTB272" s="50"/>
      <c r="MTC272" s="50"/>
      <c r="MTD272" s="50"/>
      <c r="MTE272" s="50"/>
      <c r="MTF272" s="50"/>
      <c r="MTG272" s="50"/>
      <c r="MTH272" s="50"/>
      <c r="MTI272" s="50"/>
      <c r="MTJ272" s="50"/>
      <c r="MTK272" s="50"/>
      <c r="MTL272" s="50"/>
      <c r="MTM272" s="50"/>
      <c r="MTN272" s="50"/>
      <c r="MTO272" s="50"/>
      <c r="MTP272" s="50"/>
      <c r="MTQ272" s="50"/>
      <c r="MTR272" s="50"/>
      <c r="MTS272" s="50"/>
      <c r="MTT272" s="50"/>
      <c r="MTU272" s="50"/>
      <c r="MTV272" s="50"/>
      <c r="MTW272" s="50"/>
      <c r="MTX272" s="50"/>
      <c r="MTY272" s="50"/>
      <c r="MTZ272" s="50"/>
      <c r="MUA272" s="50"/>
      <c r="MUB272" s="50"/>
      <c r="MUC272" s="50"/>
      <c r="MUD272" s="50"/>
      <c r="MUE272" s="50"/>
      <c r="MUF272" s="50"/>
      <c r="MUG272" s="50"/>
      <c r="MUH272" s="50"/>
      <c r="MUI272" s="50"/>
      <c r="MUJ272" s="50"/>
      <c r="MUK272" s="50"/>
      <c r="MUL272" s="50"/>
      <c r="MUM272" s="50"/>
      <c r="MUN272" s="50"/>
      <c r="MUO272" s="50"/>
      <c r="MUP272" s="50"/>
      <c r="MUQ272" s="50"/>
      <c r="MUR272" s="50"/>
      <c r="MUS272" s="50"/>
      <c r="MUT272" s="50"/>
      <c r="MUU272" s="50"/>
      <c r="MUV272" s="50"/>
      <c r="MUW272" s="50"/>
      <c r="MUX272" s="50"/>
      <c r="MUY272" s="50"/>
      <c r="MUZ272" s="50"/>
      <c r="MVA272" s="50"/>
      <c r="MVB272" s="50"/>
      <c r="MVC272" s="50"/>
      <c r="MVD272" s="50"/>
      <c r="MVE272" s="50"/>
      <c r="MVF272" s="50"/>
      <c r="MVG272" s="50"/>
      <c r="MVH272" s="50"/>
      <c r="MVI272" s="50"/>
      <c r="MVJ272" s="50"/>
      <c r="MVK272" s="50"/>
      <c r="MVL272" s="50"/>
      <c r="MVM272" s="50"/>
      <c r="MVN272" s="50"/>
      <c r="MVO272" s="50"/>
      <c r="MVP272" s="50"/>
      <c r="MVQ272" s="50"/>
      <c r="MVR272" s="50"/>
      <c r="MVS272" s="50"/>
      <c r="MVT272" s="50"/>
      <c r="MVU272" s="50"/>
      <c r="MVV272" s="50"/>
      <c r="MVW272" s="50"/>
      <c r="MVX272" s="50"/>
      <c r="MVY272" s="50"/>
      <c r="MVZ272" s="50"/>
      <c r="MWA272" s="50"/>
      <c r="MWB272" s="50"/>
      <c r="MWC272" s="50"/>
      <c r="MWD272" s="50"/>
      <c r="MWE272" s="50"/>
      <c r="MWF272" s="50"/>
      <c r="MWG272" s="50"/>
      <c r="MWH272" s="50"/>
      <c r="MWI272" s="50"/>
      <c r="MWJ272" s="50"/>
      <c r="MWK272" s="50"/>
      <c r="MWL272" s="50"/>
      <c r="MWM272" s="50"/>
      <c r="MWN272" s="50"/>
      <c r="MWO272" s="50"/>
      <c r="MWP272" s="50"/>
      <c r="MWQ272" s="50"/>
      <c r="MWR272" s="50"/>
      <c r="MWS272" s="50"/>
      <c r="MWT272" s="50"/>
      <c r="MWU272" s="50"/>
      <c r="MWV272" s="50"/>
      <c r="MWW272" s="50"/>
      <c r="MWX272" s="50"/>
      <c r="MWY272" s="50"/>
      <c r="MWZ272" s="50"/>
      <c r="MXA272" s="50"/>
      <c r="MXB272" s="50"/>
      <c r="MXC272" s="50"/>
      <c r="MXD272" s="50"/>
      <c r="MXE272" s="50"/>
      <c r="MXF272" s="50"/>
      <c r="MXG272" s="50"/>
      <c r="MXH272" s="50"/>
      <c r="MXI272" s="50"/>
      <c r="MXJ272" s="50"/>
      <c r="MXK272" s="50"/>
      <c r="MXL272" s="50"/>
      <c r="MXM272" s="50"/>
      <c r="MXN272" s="50"/>
      <c r="MXO272" s="50"/>
      <c r="MXP272" s="50"/>
      <c r="MXQ272" s="50"/>
      <c r="MXR272" s="50"/>
      <c r="MXS272" s="50"/>
      <c r="MXT272" s="50"/>
      <c r="MXU272" s="50"/>
      <c r="MXV272" s="50"/>
      <c r="MXW272" s="50"/>
      <c r="MXX272" s="50"/>
      <c r="MXY272" s="50"/>
      <c r="MXZ272" s="50"/>
      <c r="MYA272" s="50"/>
      <c r="MYB272" s="50"/>
      <c r="MYC272" s="50"/>
      <c r="MYD272" s="50"/>
      <c r="MYE272" s="50"/>
      <c r="MYF272" s="50"/>
      <c r="MYG272" s="50"/>
      <c r="MYH272" s="50"/>
      <c r="MYI272" s="50"/>
      <c r="MYJ272" s="50"/>
      <c r="MYK272" s="50"/>
      <c r="MYL272" s="50"/>
      <c r="MYM272" s="50"/>
      <c r="MYN272" s="50"/>
      <c r="MYO272" s="50"/>
      <c r="MYP272" s="50"/>
      <c r="MYQ272" s="50"/>
      <c r="MYR272" s="50"/>
      <c r="MYS272" s="50"/>
      <c r="MYT272" s="50"/>
      <c r="MYU272" s="50"/>
      <c r="MYV272" s="50"/>
      <c r="MYW272" s="50"/>
      <c r="MYX272" s="50"/>
      <c r="MYY272" s="50"/>
      <c r="MYZ272" s="50"/>
      <c r="MZA272" s="50"/>
      <c r="MZB272" s="50"/>
      <c r="MZC272" s="50"/>
      <c r="MZD272" s="50"/>
      <c r="MZE272" s="50"/>
      <c r="MZF272" s="50"/>
      <c r="MZG272" s="50"/>
      <c r="MZH272" s="50"/>
      <c r="MZJ272" s="50"/>
      <c r="MZL272" s="50"/>
      <c r="MZM272" s="50"/>
      <c r="MZN272" s="50"/>
      <c r="MZO272" s="50"/>
      <c r="MZP272" s="50"/>
      <c r="MZQ272" s="50"/>
      <c r="MZR272" s="50"/>
      <c r="MZS272" s="50"/>
      <c r="MZX272" s="50"/>
      <c r="MZY272" s="50"/>
      <c r="MZZ272" s="50"/>
      <c r="NAA272" s="50"/>
      <c r="NAB272" s="50"/>
      <c r="NAC272" s="50"/>
      <c r="NAD272" s="50"/>
      <c r="NAE272" s="50"/>
      <c r="NAF272" s="50"/>
      <c r="NAG272" s="50"/>
      <c r="NAH272" s="50"/>
      <c r="NAI272" s="50"/>
      <c r="NAJ272" s="50"/>
      <c r="NAK272" s="50"/>
      <c r="NAL272" s="50"/>
      <c r="NAM272" s="50"/>
      <c r="NAN272" s="50"/>
      <c r="NAO272" s="50"/>
      <c r="NAP272" s="50"/>
      <c r="NAQ272" s="50"/>
      <c r="NAR272" s="50"/>
      <c r="NAS272" s="50"/>
      <c r="NAT272" s="50"/>
      <c r="NAU272" s="50"/>
      <c r="NAV272" s="50"/>
      <c r="NAW272" s="50"/>
      <c r="NAX272" s="50"/>
      <c r="NAY272" s="50"/>
      <c r="NAZ272" s="50"/>
      <c r="NBA272" s="50"/>
      <c r="NBB272" s="50"/>
      <c r="NBC272" s="50"/>
      <c r="NBD272" s="50"/>
      <c r="NBE272" s="50"/>
      <c r="NBF272" s="50"/>
      <c r="NBG272" s="50"/>
      <c r="NBH272" s="50"/>
      <c r="NBI272" s="50"/>
      <c r="NBJ272" s="50"/>
      <c r="NBK272" s="50"/>
      <c r="NBL272" s="50"/>
      <c r="NBM272" s="50"/>
      <c r="NBN272" s="50"/>
      <c r="NBO272" s="50"/>
      <c r="NBP272" s="50"/>
      <c r="NBQ272" s="50"/>
      <c r="NBR272" s="50"/>
      <c r="NBS272" s="50"/>
      <c r="NBT272" s="50"/>
      <c r="NBU272" s="50"/>
      <c r="NBV272" s="50"/>
      <c r="NBW272" s="50"/>
      <c r="NBX272" s="50"/>
      <c r="NBY272" s="50"/>
      <c r="NBZ272" s="50"/>
      <c r="NCA272" s="50"/>
      <c r="NCB272" s="50"/>
      <c r="NCC272" s="50"/>
      <c r="NCD272" s="50"/>
      <c r="NCE272" s="50"/>
      <c r="NCF272" s="50"/>
      <c r="NCG272" s="50"/>
      <c r="NCH272" s="50"/>
      <c r="NCI272" s="50"/>
      <c r="NCJ272" s="50"/>
      <c r="NCK272" s="50"/>
      <c r="NCL272" s="50"/>
      <c r="NCM272" s="50"/>
      <c r="NCN272" s="50"/>
      <c r="NCO272" s="50"/>
      <c r="NCP272" s="50"/>
      <c r="NCQ272" s="50"/>
      <c r="NCR272" s="50"/>
      <c r="NCS272" s="50"/>
      <c r="NCT272" s="50"/>
      <c r="NCU272" s="50"/>
      <c r="NCV272" s="50"/>
      <c r="NCW272" s="50"/>
      <c r="NCX272" s="50"/>
      <c r="NCY272" s="50"/>
      <c r="NCZ272" s="50"/>
      <c r="NDA272" s="50"/>
      <c r="NDB272" s="50"/>
      <c r="NDC272" s="50"/>
      <c r="NDD272" s="50"/>
      <c r="NDE272" s="50"/>
      <c r="NDF272" s="50"/>
      <c r="NDG272" s="50"/>
      <c r="NDH272" s="50"/>
      <c r="NDI272" s="50"/>
      <c r="NDJ272" s="50"/>
      <c r="NDK272" s="50"/>
      <c r="NDL272" s="50"/>
      <c r="NDM272" s="50"/>
      <c r="NDN272" s="50"/>
      <c r="NDO272" s="50"/>
      <c r="NDP272" s="50"/>
      <c r="NDQ272" s="50"/>
      <c r="NDR272" s="50"/>
      <c r="NDS272" s="50"/>
      <c r="NDT272" s="50"/>
      <c r="NDU272" s="50"/>
      <c r="NDV272" s="50"/>
      <c r="NDW272" s="50"/>
      <c r="NDX272" s="50"/>
      <c r="NDY272" s="50"/>
      <c r="NDZ272" s="50"/>
      <c r="NEA272" s="50"/>
      <c r="NEB272" s="50"/>
      <c r="NEC272" s="50"/>
      <c r="NED272" s="50"/>
      <c r="NEE272" s="50"/>
      <c r="NEF272" s="50"/>
      <c r="NEG272" s="50"/>
      <c r="NEH272" s="50"/>
      <c r="NEI272" s="50"/>
      <c r="NEJ272" s="50"/>
      <c r="NEK272" s="50"/>
      <c r="NEL272" s="50"/>
      <c r="NEM272" s="50"/>
      <c r="NEN272" s="50"/>
      <c r="NEO272" s="50"/>
      <c r="NEP272" s="50"/>
      <c r="NEQ272" s="50"/>
      <c r="NER272" s="50"/>
      <c r="NES272" s="50"/>
      <c r="NET272" s="50"/>
      <c r="NEU272" s="50"/>
      <c r="NEV272" s="50"/>
      <c r="NEW272" s="50"/>
      <c r="NEX272" s="50"/>
      <c r="NEY272" s="50"/>
      <c r="NEZ272" s="50"/>
      <c r="NFA272" s="50"/>
      <c r="NFB272" s="50"/>
      <c r="NFC272" s="50"/>
      <c r="NFD272" s="50"/>
      <c r="NFE272" s="50"/>
      <c r="NFF272" s="50"/>
      <c r="NFG272" s="50"/>
      <c r="NFH272" s="50"/>
      <c r="NFI272" s="50"/>
      <c r="NFJ272" s="50"/>
      <c r="NFK272" s="50"/>
      <c r="NFL272" s="50"/>
      <c r="NFM272" s="50"/>
      <c r="NFN272" s="50"/>
      <c r="NFO272" s="50"/>
      <c r="NFP272" s="50"/>
      <c r="NFQ272" s="50"/>
      <c r="NFR272" s="50"/>
      <c r="NFS272" s="50"/>
      <c r="NFT272" s="50"/>
      <c r="NFU272" s="50"/>
      <c r="NFV272" s="50"/>
      <c r="NFW272" s="50"/>
      <c r="NFX272" s="50"/>
      <c r="NFY272" s="50"/>
      <c r="NFZ272" s="50"/>
      <c r="NGA272" s="50"/>
      <c r="NGB272" s="50"/>
      <c r="NGC272" s="50"/>
      <c r="NGD272" s="50"/>
      <c r="NGE272" s="50"/>
      <c r="NGF272" s="50"/>
      <c r="NGG272" s="50"/>
      <c r="NGH272" s="50"/>
      <c r="NGI272" s="50"/>
      <c r="NGJ272" s="50"/>
      <c r="NGK272" s="50"/>
      <c r="NGL272" s="50"/>
      <c r="NGM272" s="50"/>
      <c r="NGN272" s="50"/>
      <c r="NGO272" s="50"/>
      <c r="NGP272" s="50"/>
      <c r="NGQ272" s="50"/>
      <c r="NGR272" s="50"/>
      <c r="NGS272" s="50"/>
      <c r="NGT272" s="50"/>
      <c r="NGU272" s="50"/>
      <c r="NGV272" s="50"/>
      <c r="NGW272" s="50"/>
      <c r="NGX272" s="50"/>
      <c r="NGY272" s="50"/>
      <c r="NGZ272" s="50"/>
      <c r="NHA272" s="50"/>
      <c r="NHB272" s="50"/>
      <c r="NHC272" s="50"/>
      <c r="NHD272" s="50"/>
      <c r="NHE272" s="50"/>
      <c r="NHF272" s="50"/>
      <c r="NHG272" s="50"/>
      <c r="NHH272" s="50"/>
      <c r="NHI272" s="50"/>
      <c r="NHJ272" s="50"/>
      <c r="NHK272" s="50"/>
      <c r="NHL272" s="50"/>
      <c r="NHM272" s="50"/>
      <c r="NHN272" s="50"/>
      <c r="NHO272" s="50"/>
      <c r="NHP272" s="50"/>
      <c r="NHQ272" s="50"/>
      <c r="NHR272" s="50"/>
      <c r="NHS272" s="50"/>
      <c r="NHT272" s="50"/>
      <c r="NHU272" s="50"/>
      <c r="NHV272" s="50"/>
      <c r="NHW272" s="50"/>
      <c r="NHX272" s="50"/>
      <c r="NHY272" s="50"/>
      <c r="NHZ272" s="50"/>
      <c r="NIA272" s="50"/>
      <c r="NIB272" s="50"/>
      <c r="NIC272" s="50"/>
      <c r="NID272" s="50"/>
      <c r="NIE272" s="50"/>
      <c r="NIF272" s="50"/>
      <c r="NIG272" s="50"/>
      <c r="NIH272" s="50"/>
      <c r="NII272" s="50"/>
      <c r="NIJ272" s="50"/>
      <c r="NIK272" s="50"/>
      <c r="NIL272" s="50"/>
      <c r="NIM272" s="50"/>
      <c r="NIN272" s="50"/>
      <c r="NIO272" s="50"/>
      <c r="NIP272" s="50"/>
      <c r="NIQ272" s="50"/>
      <c r="NIR272" s="50"/>
      <c r="NIS272" s="50"/>
      <c r="NIT272" s="50"/>
      <c r="NIU272" s="50"/>
      <c r="NIV272" s="50"/>
      <c r="NIW272" s="50"/>
      <c r="NIX272" s="50"/>
      <c r="NIY272" s="50"/>
      <c r="NIZ272" s="50"/>
      <c r="NJA272" s="50"/>
      <c r="NJB272" s="50"/>
      <c r="NJC272" s="50"/>
      <c r="NJD272" s="50"/>
      <c r="NJF272" s="50"/>
      <c r="NJH272" s="50"/>
      <c r="NJI272" s="50"/>
      <c r="NJJ272" s="50"/>
      <c r="NJK272" s="50"/>
      <c r="NJL272" s="50"/>
      <c r="NJM272" s="50"/>
      <c r="NJN272" s="50"/>
      <c r="NJO272" s="50"/>
      <c r="NJT272" s="50"/>
      <c r="NJU272" s="50"/>
      <c r="NJV272" s="50"/>
      <c r="NJW272" s="50"/>
      <c r="NJX272" s="50"/>
      <c r="NJY272" s="50"/>
      <c r="NJZ272" s="50"/>
      <c r="NKA272" s="50"/>
      <c r="NKB272" s="50"/>
      <c r="NKC272" s="50"/>
      <c r="NKD272" s="50"/>
      <c r="NKE272" s="50"/>
      <c r="NKF272" s="50"/>
      <c r="NKG272" s="50"/>
      <c r="NKH272" s="50"/>
      <c r="NKI272" s="50"/>
      <c r="NKJ272" s="50"/>
      <c r="NKK272" s="50"/>
      <c r="NKL272" s="50"/>
      <c r="NKM272" s="50"/>
      <c r="NKN272" s="50"/>
      <c r="NKO272" s="50"/>
      <c r="NKP272" s="50"/>
      <c r="NKQ272" s="50"/>
      <c r="NKR272" s="50"/>
      <c r="NKS272" s="50"/>
      <c r="NKT272" s="50"/>
      <c r="NKU272" s="50"/>
      <c r="NKV272" s="50"/>
      <c r="NKW272" s="50"/>
      <c r="NKX272" s="50"/>
      <c r="NKY272" s="50"/>
      <c r="NKZ272" s="50"/>
      <c r="NLA272" s="50"/>
      <c r="NLB272" s="50"/>
      <c r="NLC272" s="50"/>
      <c r="NLD272" s="50"/>
      <c r="NLE272" s="50"/>
      <c r="NLF272" s="50"/>
      <c r="NLG272" s="50"/>
      <c r="NLH272" s="50"/>
      <c r="NLI272" s="50"/>
      <c r="NLJ272" s="50"/>
      <c r="NLK272" s="50"/>
      <c r="NLL272" s="50"/>
      <c r="NLM272" s="50"/>
      <c r="NLN272" s="50"/>
      <c r="NLO272" s="50"/>
      <c r="NLP272" s="50"/>
      <c r="NLQ272" s="50"/>
      <c r="NLR272" s="50"/>
      <c r="NLS272" s="50"/>
      <c r="NLT272" s="50"/>
      <c r="NLU272" s="50"/>
      <c r="NLV272" s="50"/>
      <c r="NLW272" s="50"/>
      <c r="NLX272" s="50"/>
      <c r="NLY272" s="50"/>
      <c r="NLZ272" s="50"/>
      <c r="NMA272" s="50"/>
      <c r="NMB272" s="50"/>
      <c r="NMC272" s="50"/>
      <c r="NMD272" s="50"/>
      <c r="NME272" s="50"/>
      <c r="NMF272" s="50"/>
      <c r="NMG272" s="50"/>
      <c r="NMH272" s="50"/>
      <c r="NMI272" s="50"/>
      <c r="NMJ272" s="50"/>
      <c r="NMK272" s="50"/>
      <c r="NML272" s="50"/>
      <c r="NMM272" s="50"/>
      <c r="NMN272" s="50"/>
      <c r="NMO272" s="50"/>
      <c r="NMP272" s="50"/>
      <c r="NMQ272" s="50"/>
      <c r="NMR272" s="50"/>
      <c r="NMS272" s="50"/>
      <c r="NMT272" s="50"/>
      <c r="NMU272" s="50"/>
      <c r="NMV272" s="50"/>
      <c r="NMW272" s="50"/>
      <c r="NMX272" s="50"/>
      <c r="NMY272" s="50"/>
      <c r="NMZ272" s="50"/>
      <c r="NNA272" s="50"/>
      <c r="NNB272" s="50"/>
      <c r="NNC272" s="50"/>
      <c r="NND272" s="50"/>
      <c r="NNE272" s="50"/>
      <c r="NNF272" s="50"/>
      <c r="NNG272" s="50"/>
      <c r="NNH272" s="50"/>
      <c r="NNI272" s="50"/>
      <c r="NNJ272" s="50"/>
      <c r="NNK272" s="50"/>
      <c r="NNL272" s="50"/>
      <c r="NNM272" s="50"/>
      <c r="NNN272" s="50"/>
      <c r="NNO272" s="50"/>
      <c r="NNP272" s="50"/>
      <c r="NNQ272" s="50"/>
      <c r="NNR272" s="50"/>
      <c r="NNS272" s="50"/>
      <c r="NNT272" s="50"/>
      <c r="NNU272" s="50"/>
      <c r="NNV272" s="50"/>
      <c r="NNW272" s="50"/>
      <c r="NNX272" s="50"/>
      <c r="NNY272" s="50"/>
      <c r="NNZ272" s="50"/>
      <c r="NOA272" s="50"/>
      <c r="NOB272" s="50"/>
      <c r="NOC272" s="50"/>
      <c r="NOD272" s="50"/>
      <c r="NOE272" s="50"/>
      <c r="NOF272" s="50"/>
      <c r="NOG272" s="50"/>
      <c r="NOH272" s="50"/>
      <c r="NOI272" s="50"/>
      <c r="NOJ272" s="50"/>
      <c r="NOK272" s="50"/>
      <c r="NOL272" s="50"/>
      <c r="NOM272" s="50"/>
      <c r="NON272" s="50"/>
      <c r="NOO272" s="50"/>
      <c r="NOP272" s="50"/>
      <c r="NOQ272" s="50"/>
      <c r="NOR272" s="50"/>
      <c r="NOS272" s="50"/>
      <c r="NOT272" s="50"/>
      <c r="NOU272" s="50"/>
      <c r="NOV272" s="50"/>
      <c r="NOW272" s="50"/>
      <c r="NOX272" s="50"/>
      <c r="NOY272" s="50"/>
      <c r="NOZ272" s="50"/>
      <c r="NPA272" s="50"/>
      <c r="NPB272" s="50"/>
      <c r="NPC272" s="50"/>
      <c r="NPD272" s="50"/>
      <c r="NPE272" s="50"/>
      <c r="NPF272" s="50"/>
      <c r="NPG272" s="50"/>
      <c r="NPH272" s="50"/>
      <c r="NPI272" s="50"/>
      <c r="NPJ272" s="50"/>
      <c r="NPK272" s="50"/>
      <c r="NPL272" s="50"/>
      <c r="NPM272" s="50"/>
      <c r="NPN272" s="50"/>
      <c r="NPO272" s="50"/>
      <c r="NPP272" s="50"/>
      <c r="NPQ272" s="50"/>
      <c r="NPR272" s="50"/>
      <c r="NPS272" s="50"/>
      <c r="NPT272" s="50"/>
      <c r="NPU272" s="50"/>
      <c r="NPV272" s="50"/>
      <c r="NPW272" s="50"/>
      <c r="NPX272" s="50"/>
      <c r="NPY272" s="50"/>
      <c r="NPZ272" s="50"/>
      <c r="NQA272" s="50"/>
      <c r="NQB272" s="50"/>
      <c r="NQC272" s="50"/>
      <c r="NQD272" s="50"/>
      <c r="NQE272" s="50"/>
      <c r="NQF272" s="50"/>
      <c r="NQG272" s="50"/>
      <c r="NQH272" s="50"/>
      <c r="NQI272" s="50"/>
      <c r="NQJ272" s="50"/>
      <c r="NQK272" s="50"/>
      <c r="NQL272" s="50"/>
      <c r="NQM272" s="50"/>
      <c r="NQN272" s="50"/>
      <c r="NQO272" s="50"/>
      <c r="NQP272" s="50"/>
      <c r="NQQ272" s="50"/>
      <c r="NQR272" s="50"/>
      <c r="NQS272" s="50"/>
      <c r="NQT272" s="50"/>
      <c r="NQU272" s="50"/>
      <c r="NQV272" s="50"/>
      <c r="NQW272" s="50"/>
      <c r="NQX272" s="50"/>
      <c r="NQY272" s="50"/>
      <c r="NQZ272" s="50"/>
      <c r="NRA272" s="50"/>
      <c r="NRB272" s="50"/>
      <c r="NRC272" s="50"/>
      <c r="NRD272" s="50"/>
      <c r="NRE272" s="50"/>
      <c r="NRF272" s="50"/>
      <c r="NRG272" s="50"/>
      <c r="NRH272" s="50"/>
      <c r="NRI272" s="50"/>
      <c r="NRJ272" s="50"/>
      <c r="NRK272" s="50"/>
      <c r="NRL272" s="50"/>
      <c r="NRM272" s="50"/>
      <c r="NRN272" s="50"/>
      <c r="NRO272" s="50"/>
      <c r="NRP272" s="50"/>
      <c r="NRQ272" s="50"/>
      <c r="NRR272" s="50"/>
      <c r="NRS272" s="50"/>
      <c r="NRT272" s="50"/>
      <c r="NRU272" s="50"/>
      <c r="NRV272" s="50"/>
      <c r="NRW272" s="50"/>
      <c r="NRX272" s="50"/>
      <c r="NRY272" s="50"/>
      <c r="NRZ272" s="50"/>
      <c r="NSA272" s="50"/>
      <c r="NSB272" s="50"/>
      <c r="NSC272" s="50"/>
      <c r="NSD272" s="50"/>
      <c r="NSE272" s="50"/>
      <c r="NSF272" s="50"/>
      <c r="NSG272" s="50"/>
      <c r="NSH272" s="50"/>
      <c r="NSI272" s="50"/>
      <c r="NSJ272" s="50"/>
      <c r="NSK272" s="50"/>
      <c r="NSL272" s="50"/>
      <c r="NSM272" s="50"/>
      <c r="NSN272" s="50"/>
      <c r="NSO272" s="50"/>
      <c r="NSP272" s="50"/>
      <c r="NSQ272" s="50"/>
      <c r="NSR272" s="50"/>
      <c r="NSS272" s="50"/>
      <c r="NST272" s="50"/>
      <c r="NSU272" s="50"/>
      <c r="NSV272" s="50"/>
      <c r="NSW272" s="50"/>
      <c r="NSX272" s="50"/>
      <c r="NSY272" s="50"/>
      <c r="NSZ272" s="50"/>
      <c r="NTB272" s="50"/>
      <c r="NTD272" s="50"/>
      <c r="NTE272" s="50"/>
      <c r="NTF272" s="50"/>
      <c r="NTG272" s="50"/>
      <c r="NTH272" s="50"/>
      <c r="NTI272" s="50"/>
      <c r="NTJ272" s="50"/>
      <c r="NTK272" s="50"/>
      <c r="NTP272" s="50"/>
      <c r="NTQ272" s="50"/>
      <c r="NTR272" s="50"/>
      <c r="NTS272" s="50"/>
      <c r="NTT272" s="50"/>
      <c r="NTU272" s="50"/>
      <c r="NTV272" s="50"/>
      <c r="NTW272" s="50"/>
      <c r="NTX272" s="50"/>
      <c r="NTY272" s="50"/>
      <c r="NTZ272" s="50"/>
      <c r="NUA272" s="50"/>
      <c r="NUB272" s="50"/>
      <c r="NUC272" s="50"/>
      <c r="NUD272" s="50"/>
      <c r="NUE272" s="50"/>
      <c r="NUF272" s="50"/>
      <c r="NUG272" s="50"/>
      <c r="NUH272" s="50"/>
      <c r="NUI272" s="50"/>
      <c r="NUJ272" s="50"/>
      <c r="NUK272" s="50"/>
      <c r="NUL272" s="50"/>
      <c r="NUM272" s="50"/>
      <c r="NUN272" s="50"/>
      <c r="NUO272" s="50"/>
      <c r="NUP272" s="50"/>
      <c r="NUQ272" s="50"/>
      <c r="NUR272" s="50"/>
      <c r="NUS272" s="50"/>
      <c r="NUT272" s="50"/>
      <c r="NUU272" s="50"/>
      <c r="NUV272" s="50"/>
      <c r="NUW272" s="50"/>
      <c r="NUX272" s="50"/>
      <c r="NUY272" s="50"/>
      <c r="NUZ272" s="50"/>
      <c r="NVA272" s="50"/>
      <c r="NVB272" s="50"/>
      <c r="NVC272" s="50"/>
      <c r="NVD272" s="50"/>
      <c r="NVE272" s="50"/>
      <c r="NVF272" s="50"/>
      <c r="NVG272" s="50"/>
      <c r="NVH272" s="50"/>
      <c r="NVI272" s="50"/>
      <c r="NVJ272" s="50"/>
      <c r="NVK272" s="50"/>
      <c r="NVL272" s="50"/>
      <c r="NVM272" s="50"/>
      <c r="NVN272" s="50"/>
      <c r="NVO272" s="50"/>
      <c r="NVP272" s="50"/>
      <c r="NVQ272" s="50"/>
      <c r="NVR272" s="50"/>
      <c r="NVS272" s="50"/>
      <c r="NVT272" s="50"/>
      <c r="NVU272" s="50"/>
      <c r="NVV272" s="50"/>
      <c r="NVW272" s="50"/>
      <c r="NVX272" s="50"/>
      <c r="NVY272" s="50"/>
      <c r="NVZ272" s="50"/>
      <c r="NWA272" s="50"/>
      <c r="NWB272" s="50"/>
      <c r="NWC272" s="50"/>
      <c r="NWD272" s="50"/>
      <c r="NWE272" s="50"/>
      <c r="NWF272" s="50"/>
      <c r="NWG272" s="50"/>
      <c r="NWH272" s="50"/>
      <c r="NWI272" s="50"/>
      <c r="NWJ272" s="50"/>
      <c r="NWK272" s="50"/>
      <c r="NWL272" s="50"/>
      <c r="NWM272" s="50"/>
      <c r="NWN272" s="50"/>
      <c r="NWO272" s="50"/>
      <c r="NWP272" s="50"/>
      <c r="NWQ272" s="50"/>
      <c r="NWR272" s="50"/>
      <c r="NWS272" s="50"/>
      <c r="NWT272" s="50"/>
      <c r="NWU272" s="50"/>
      <c r="NWV272" s="50"/>
      <c r="NWW272" s="50"/>
      <c r="NWX272" s="50"/>
      <c r="NWY272" s="50"/>
      <c r="NWZ272" s="50"/>
      <c r="NXA272" s="50"/>
      <c r="NXB272" s="50"/>
      <c r="NXC272" s="50"/>
      <c r="NXD272" s="50"/>
      <c r="NXE272" s="50"/>
      <c r="NXF272" s="50"/>
      <c r="NXG272" s="50"/>
      <c r="NXH272" s="50"/>
      <c r="NXI272" s="50"/>
      <c r="NXJ272" s="50"/>
      <c r="NXK272" s="50"/>
      <c r="NXL272" s="50"/>
      <c r="NXM272" s="50"/>
      <c r="NXN272" s="50"/>
      <c r="NXO272" s="50"/>
      <c r="NXP272" s="50"/>
      <c r="NXQ272" s="50"/>
      <c r="NXR272" s="50"/>
      <c r="NXS272" s="50"/>
      <c r="NXT272" s="50"/>
      <c r="NXU272" s="50"/>
      <c r="NXV272" s="50"/>
      <c r="NXW272" s="50"/>
      <c r="NXX272" s="50"/>
      <c r="NXY272" s="50"/>
      <c r="NXZ272" s="50"/>
      <c r="NYA272" s="50"/>
      <c r="NYB272" s="50"/>
      <c r="NYC272" s="50"/>
      <c r="NYD272" s="50"/>
      <c r="NYE272" s="50"/>
      <c r="NYF272" s="50"/>
      <c r="NYG272" s="50"/>
      <c r="NYH272" s="50"/>
      <c r="NYI272" s="50"/>
      <c r="NYJ272" s="50"/>
      <c r="NYK272" s="50"/>
      <c r="NYL272" s="50"/>
      <c r="NYM272" s="50"/>
      <c r="NYN272" s="50"/>
      <c r="NYO272" s="50"/>
      <c r="NYP272" s="50"/>
      <c r="NYQ272" s="50"/>
      <c r="NYR272" s="50"/>
      <c r="NYS272" s="50"/>
      <c r="NYT272" s="50"/>
      <c r="NYU272" s="50"/>
      <c r="NYV272" s="50"/>
      <c r="NYW272" s="50"/>
      <c r="NYX272" s="50"/>
      <c r="NYY272" s="50"/>
      <c r="NYZ272" s="50"/>
      <c r="NZA272" s="50"/>
      <c r="NZB272" s="50"/>
      <c r="NZC272" s="50"/>
      <c r="NZD272" s="50"/>
      <c r="NZE272" s="50"/>
      <c r="NZF272" s="50"/>
      <c r="NZG272" s="50"/>
      <c r="NZH272" s="50"/>
      <c r="NZI272" s="50"/>
      <c r="NZJ272" s="50"/>
      <c r="NZK272" s="50"/>
      <c r="NZL272" s="50"/>
      <c r="NZM272" s="50"/>
      <c r="NZN272" s="50"/>
      <c r="NZO272" s="50"/>
      <c r="NZP272" s="50"/>
      <c r="NZQ272" s="50"/>
      <c r="NZR272" s="50"/>
      <c r="NZS272" s="50"/>
      <c r="NZT272" s="50"/>
      <c r="NZU272" s="50"/>
      <c r="NZV272" s="50"/>
      <c r="NZW272" s="50"/>
      <c r="NZX272" s="50"/>
      <c r="NZY272" s="50"/>
      <c r="NZZ272" s="50"/>
      <c r="OAA272" s="50"/>
      <c r="OAB272" s="50"/>
      <c r="OAC272" s="50"/>
      <c r="OAD272" s="50"/>
      <c r="OAE272" s="50"/>
      <c r="OAF272" s="50"/>
      <c r="OAG272" s="50"/>
      <c r="OAH272" s="50"/>
      <c r="OAI272" s="50"/>
      <c r="OAJ272" s="50"/>
      <c r="OAK272" s="50"/>
      <c r="OAL272" s="50"/>
      <c r="OAM272" s="50"/>
      <c r="OAN272" s="50"/>
      <c r="OAO272" s="50"/>
      <c r="OAP272" s="50"/>
      <c r="OAQ272" s="50"/>
      <c r="OAR272" s="50"/>
      <c r="OAS272" s="50"/>
      <c r="OAT272" s="50"/>
      <c r="OAU272" s="50"/>
      <c r="OAV272" s="50"/>
      <c r="OAW272" s="50"/>
      <c r="OAX272" s="50"/>
      <c r="OAY272" s="50"/>
      <c r="OAZ272" s="50"/>
      <c r="OBA272" s="50"/>
      <c r="OBB272" s="50"/>
      <c r="OBC272" s="50"/>
      <c r="OBD272" s="50"/>
      <c r="OBE272" s="50"/>
      <c r="OBF272" s="50"/>
      <c r="OBG272" s="50"/>
      <c r="OBH272" s="50"/>
      <c r="OBI272" s="50"/>
      <c r="OBJ272" s="50"/>
      <c r="OBK272" s="50"/>
      <c r="OBL272" s="50"/>
      <c r="OBM272" s="50"/>
      <c r="OBN272" s="50"/>
      <c r="OBO272" s="50"/>
      <c r="OBP272" s="50"/>
      <c r="OBQ272" s="50"/>
      <c r="OBR272" s="50"/>
      <c r="OBS272" s="50"/>
      <c r="OBT272" s="50"/>
      <c r="OBU272" s="50"/>
      <c r="OBV272" s="50"/>
      <c r="OBW272" s="50"/>
      <c r="OBX272" s="50"/>
      <c r="OBY272" s="50"/>
      <c r="OBZ272" s="50"/>
      <c r="OCA272" s="50"/>
      <c r="OCB272" s="50"/>
      <c r="OCC272" s="50"/>
      <c r="OCD272" s="50"/>
      <c r="OCE272" s="50"/>
      <c r="OCF272" s="50"/>
      <c r="OCG272" s="50"/>
      <c r="OCH272" s="50"/>
      <c r="OCI272" s="50"/>
      <c r="OCJ272" s="50"/>
      <c r="OCK272" s="50"/>
      <c r="OCL272" s="50"/>
      <c r="OCM272" s="50"/>
      <c r="OCN272" s="50"/>
      <c r="OCO272" s="50"/>
      <c r="OCP272" s="50"/>
      <c r="OCQ272" s="50"/>
      <c r="OCR272" s="50"/>
      <c r="OCS272" s="50"/>
      <c r="OCT272" s="50"/>
      <c r="OCU272" s="50"/>
      <c r="OCV272" s="50"/>
      <c r="OCX272" s="50"/>
      <c r="OCZ272" s="50"/>
      <c r="ODA272" s="50"/>
      <c r="ODB272" s="50"/>
      <c r="ODC272" s="50"/>
      <c r="ODD272" s="50"/>
      <c r="ODE272" s="50"/>
      <c r="ODF272" s="50"/>
      <c r="ODG272" s="50"/>
      <c r="ODL272" s="50"/>
      <c r="ODM272" s="50"/>
      <c r="ODN272" s="50"/>
      <c r="ODO272" s="50"/>
      <c r="ODP272" s="50"/>
      <c r="ODQ272" s="50"/>
      <c r="ODR272" s="50"/>
      <c r="ODS272" s="50"/>
      <c r="ODT272" s="50"/>
      <c r="ODU272" s="50"/>
      <c r="ODV272" s="50"/>
      <c r="ODW272" s="50"/>
      <c r="ODX272" s="50"/>
      <c r="ODY272" s="50"/>
      <c r="ODZ272" s="50"/>
      <c r="OEA272" s="50"/>
      <c r="OEB272" s="50"/>
      <c r="OEC272" s="50"/>
      <c r="OED272" s="50"/>
      <c r="OEE272" s="50"/>
      <c r="OEF272" s="50"/>
      <c r="OEG272" s="50"/>
      <c r="OEH272" s="50"/>
      <c r="OEI272" s="50"/>
      <c r="OEJ272" s="50"/>
      <c r="OEK272" s="50"/>
      <c r="OEL272" s="50"/>
      <c r="OEM272" s="50"/>
      <c r="OEN272" s="50"/>
      <c r="OEO272" s="50"/>
      <c r="OEP272" s="50"/>
      <c r="OEQ272" s="50"/>
      <c r="OER272" s="50"/>
      <c r="OES272" s="50"/>
      <c r="OET272" s="50"/>
      <c r="OEU272" s="50"/>
      <c r="OEV272" s="50"/>
      <c r="OEW272" s="50"/>
      <c r="OEX272" s="50"/>
      <c r="OEY272" s="50"/>
      <c r="OEZ272" s="50"/>
      <c r="OFA272" s="50"/>
      <c r="OFB272" s="50"/>
      <c r="OFC272" s="50"/>
      <c r="OFD272" s="50"/>
      <c r="OFE272" s="50"/>
      <c r="OFF272" s="50"/>
      <c r="OFG272" s="50"/>
      <c r="OFH272" s="50"/>
      <c r="OFI272" s="50"/>
      <c r="OFJ272" s="50"/>
      <c r="OFK272" s="50"/>
      <c r="OFL272" s="50"/>
      <c r="OFM272" s="50"/>
      <c r="OFN272" s="50"/>
      <c r="OFO272" s="50"/>
      <c r="OFP272" s="50"/>
      <c r="OFQ272" s="50"/>
      <c r="OFR272" s="50"/>
      <c r="OFS272" s="50"/>
      <c r="OFT272" s="50"/>
      <c r="OFU272" s="50"/>
      <c r="OFV272" s="50"/>
      <c r="OFW272" s="50"/>
      <c r="OFX272" s="50"/>
      <c r="OFY272" s="50"/>
      <c r="OFZ272" s="50"/>
      <c r="OGA272" s="50"/>
      <c r="OGB272" s="50"/>
      <c r="OGC272" s="50"/>
      <c r="OGD272" s="50"/>
      <c r="OGE272" s="50"/>
      <c r="OGF272" s="50"/>
      <c r="OGG272" s="50"/>
      <c r="OGH272" s="50"/>
      <c r="OGI272" s="50"/>
      <c r="OGJ272" s="50"/>
      <c r="OGK272" s="50"/>
      <c r="OGL272" s="50"/>
      <c r="OGM272" s="50"/>
      <c r="OGN272" s="50"/>
      <c r="OGO272" s="50"/>
      <c r="OGP272" s="50"/>
      <c r="OGQ272" s="50"/>
      <c r="OGR272" s="50"/>
      <c r="OGS272" s="50"/>
      <c r="OGT272" s="50"/>
      <c r="OGU272" s="50"/>
      <c r="OGV272" s="50"/>
      <c r="OGW272" s="50"/>
      <c r="OGX272" s="50"/>
      <c r="OGY272" s="50"/>
      <c r="OGZ272" s="50"/>
      <c r="OHA272" s="50"/>
      <c r="OHB272" s="50"/>
      <c r="OHC272" s="50"/>
      <c r="OHD272" s="50"/>
      <c r="OHE272" s="50"/>
      <c r="OHF272" s="50"/>
      <c r="OHG272" s="50"/>
      <c r="OHH272" s="50"/>
      <c r="OHI272" s="50"/>
      <c r="OHJ272" s="50"/>
      <c r="OHK272" s="50"/>
      <c r="OHL272" s="50"/>
      <c r="OHM272" s="50"/>
      <c r="OHN272" s="50"/>
      <c r="OHO272" s="50"/>
      <c r="OHP272" s="50"/>
      <c r="OHQ272" s="50"/>
      <c r="OHR272" s="50"/>
      <c r="OHS272" s="50"/>
      <c r="OHT272" s="50"/>
      <c r="OHU272" s="50"/>
      <c r="OHV272" s="50"/>
      <c r="OHW272" s="50"/>
      <c r="OHX272" s="50"/>
      <c r="OHY272" s="50"/>
      <c r="OHZ272" s="50"/>
      <c r="OIA272" s="50"/>
      <c r="OIB272" s="50"/>
      <c r="OIC272" s="50"/>
      <c r="OID272" s="50"/>
      <c r="OIE272" s="50"/>
      <c r="OIF272" s="50"/>
      <c r="OIG272" s="50"/>
      <c r="OIH272" s="50"/>
      <c r="OII272" s="50"/>
      <c r="OIJ272" s="50"/>
      <c r="OIK272" s="50"/>
      <c r="OIL272" s="50"/>
      <c r="OIM272" s="50"/>
      <c r="OIN272" s="50"/>
      <c r="OIO272" s="50"/>
      <c r="OIP272" s="50"/>
      <c r="OIQ272" s="50"/>
      <c r="OIR272" s="50"/>
      <c r="OIS272" s="50"/>
      <c r="OIT272" s="50"/>
      <c r="OIU272" s="50"/>
      <c r="OIV272" s="50"/>
      <c r="OIW272" s="50"/>
      <c r="OIX272" s="50"/>
      <c r="OIY272" s="50"/>
      <c r="OIZ272" s="50"/>
      <c r="OJA272" s="50"/>
      <c r="OJB272" s="50"/>
      <c r="OJC272" s="50"/>
      <c r="OJD272" s="50"/>
      <c r="OJE272" s="50"/>
      <c r="OJF272" s="50"/>
      <c r="OJG272" s="50"/>
      <c r="OJH272" s="50"/>
      <c r="OJI272" s="50"/>
      <c r="OJJ272" s="50"/>
      <c r="OJK272" s="50"/>
      <c r="OJL272" s="50"/>
      <c r="OJM272" s="50"/>
      <c r="OJN272" s="50"/>
      <c r="OJO272" s="50"/>
      <c r="OJP272" s="50"/>
      <c r="OJQ272" s="50"/>
      <c r="OJR272" s="50"/>
      <c r="OJS272" s="50"/>
      <c r="OJT272" s="50"/>
      <c r="OJU272" s="50"/>
      <c r="OJV272" s="50"/>
      <c r="OJW272" s="50"/>
      <c r="OJX272" s="50"/>
      <c r="OJY272" s="50"/>
      <c r="OJZ272" s="50"/>
      <c r="OKA272" s="50"/>
      <c r="OKB272" s="50"/>
      <c r="OKC272" s="50"/>
      <c r="OKD272" s="50"/>
      <c r="OKE272" s="50"/>
      <c r="OKF272" s="50"/>
      <c r="OKG272" s="50"/>
      <c r="OKH272" s="50"/>
      <c r="OKI272" s="50"/>
      <c r="OKJ272" s="50"/>
      <c r="OKK272" s="50"/>
      <c r="OKL272" s="50"/>
      <c r="OKM272" s="50"/>
      <c r="OKN272" s="50"/>
      <c r="OKO272" s="50"/>
      <c r="OKP272" s="50"/>
      <c r="OKQ272" s="50"/>
      <c r="OKR272" s="50"/>
      <c r="OKS272" s="50"/>
      <c r="OKT272" s="50"/>
      <c r="OKU272" s="50"/>
      <c r="OKV272" s="50"/>
      <c r="OKW272" s="50"/>
      <c r="OKX272" s="50"/>
      <c r="OKY272" s="50"/>
      <c r="OKZ272" s="50"/>
      <c r="OLA272" s="50"/>
      <c r="OLB272" s="50"/>
      <c r="OLC272" s="50"/>
      <c r="OLD272" s="50"/>
      <c r="OLE272" s="50"/>
      <c r="OLF272" s="50"/>
      <c r="OLG272" s="50"/>
      <c r="OLH272" s="50"/>
      <c r="OLI272" s="50"/>
      <c r="OLJ272" s="50"/>
      <c r="OLK272" s="50"/>
      <c r="OLL272" s="50"/>
      <c r="OLM272" s="50"/>
      <c r="OLN272" s="50"/>
      <c r="OLO272" s="50"/>
      <c r="OLP272" s="50"/>
      <c r="OLQ272" s="50"/>
      <c r="OLR272" s="50"/>
      <c r="OLS272" s="50"/>
      <c r="OLT272" s="50"/>
      <c r="OLU272" s="50"/>
      <c r="OLV272" s="50"/>
      <c r="OLW272" s="50"/>
      <c r="OLX272" s="50"/>
      <c r="OLY272" s="50"/>
      <c r="OLZ272" s="50"/>
      <c r="OMA272" s="50"/>
      <c r="OMB272" s="50"/>
      <c r="OMC272" s="50"/>
      <c r="OMD272" s="50"/>
      <c r="OME272" s="50"/>
      <c r="OMF272" s="50"/>
      <c r="OMG272" s="50"/>
      <c r="OMH272" s="50"/>
      <c r="OMI272" s="50"/>
      <c r="OMJ272" s="50"/>
      <c r="OMK272" s="50"/>
      <c r="OML272" s="50"/>
      <c r="OMM272" s="50"/>
      <c r="OMN272" s="50"/>
      <c r="OMO272" s="50"/>
      <c r="OMP272" s="50"/>
      <c r="OMQ272" s="50"/>
      <c r="OMR272" s="50"/>
      <c r="OMT272" s="50"/>
      <c r="OMV272" s="50"/>
      <c r="OMW272" s="50"/>
      <c r="OMX272" s="50"/>
      <c r="OMY272" s="50"/>
      <c r="OMZ272" s="50"/>
      <c r="ONA272" s="50"/>
      <c r="ONB272" s="50"/>
      <c r="ONC272" s="50"/>
      <c r="ONH272" s="50"/>
      <c r="ONI272" s="50"/>
      <c r="ONJ272" s="50"/>
      <c r="ONK272" s="50"/>
      <c r="ONL272" s="50"/>
      <c r="ONM272" s="50"/>
      <c r="ONN272" s="50"/>
      <c r="ONO272" s="50"/>
      <c r="ONP272" s="50"/>
      <c r="ONQ272" s="50"/>
      <c r="ONR272" s="50"/>
      <c r="ONS272" s="50"/>
      <c r="ONT272" s="50"/>
      <c r="ONU272" s="50"/>
      <c r="ONV272" s="50"/>
      <c r="ONW272" s="50"/>
      <c r="ONX272" s="50"/>
      <c r="ONY272" s="50"/>
      <c r="ONZ272" s="50"/>
      <c r="OOA272" s="50"/>
      <c r="OOB272" s="50"/>
      <c r="OOC272" s="50"/>
      <c r="OOD272" s="50"/>
      <c r="OOE272" s="50"/>
      <c r="OOF272" s="50"/>
      <c r="OOG272" s="50"/>
      <c r="OOH272" s="50"/>
      <c r="OOI272" s="50"/>
      <c r="OOJ272" s="50"/>
      <c r="OOK272" s="50"/>
      <c r="OOL272" s="50"/>
      <c r="OOM272" s="50"/>
      <c r="OON272" s="50"/>
      <c r="OOO272" s="50"/>
      <c r="OOP272" s="50"/>
      <c r="OOQ272" s="50"/>
      <c r="OOR272" s="50"/>
      <c r="OOS272" s="50"/>
      <c r="OOT272" s="50"/>
      <c r="OOU272" s="50"/>
      <c r="OOV272" s="50"/>
      <c r="OOW272" s="50"/>
      <c r="OOX272" s="50"/>
      <c r="OOY272" s="50"/>
      <c r="OOZ272" s="50"/>
      <c r="OPA272" s="50"/>
      <c r="OPB272" s="50"/>
      <c r="OPC272" s="50"/>
      <c r="OPD272" s="50"/>
      <c r="OPE272" s="50"/>
      <c r="OPF272" s="50"/>
      <c r="OPG272" s="50"/>
      <c r="OPH272" s="50"/>
      <c r="OPI272" s="50"/>
      <c r="OPJ272" s="50"/>
      <c r="OPK272" s="50"/>
      <c r="OPL272" s="50"/>
      <c r="OPM272" s="50"/>
      <c r="OPN272" s="50"/>
      <c r="OPO272" s="50"/>
      <c r="OPP272" s="50"/>
      <c r="OPQ272" s="50"/>
      <c r="OPR272" s="50"/>
      <c r="OPS272" s="50"/>
      <c r="OPT272" s="50"/>
      <c r="OPU272" s="50"/>
      <c r="OPV272" s="50"/>
      <c r="OPW272" s="50"/>
      <c r="OPX272" s="50"/>
      <c r="OPY272" s="50"/>
      <c r="OPZ272" s="50"/>
      <c r="OQA272" s="50"/>
      <c r="OQB272" s="50"/>
      <c r="OQC272" s="50"/>
      <c r="OQD272" s="50"/>
      <c r="OQE272" s="50"/>
      <c r="OQF272" s="50"/>
      <c r="OQG272" s="50"/>
      <c r="OQH272" s="50"/>
      <c r="OQI272" s="50"/>
      <c r="OQJ272" s="50"/>
      <c r="OQK272" s="50"/>
      <c r="OQL272" s="50"/>
      <c r="OQM272" s="50"/>
      <c r="OQN272" s="50"/>
      <c r="OQO272" s="50"/>
      <c r="OQP272" s="50"/>
      <c r="OQQ272" s="50"/>
      <c r="OQR272" s="50"/>
      <c r="OQS272" s="50"/>
      <c r="OQT272" s="50"/>
      <c r="OQU272" s="50"/>
      <c r="OQV272" s="50"/>
      <c r="OQW272" s="50"/>
      <c r="OQX272" s="50"/>
      <c r="OQY272" s="50"/>
      <c r="OQZ272" s="50"/>
      <c r="ORA272" s="50"/>
      <c r="ORB272" s="50"/>
      <c r="ORC272" s="50"/>
      <c r="ORD272" s="50"/>
      <c r="ORE272" s="50"/>
      <c r="ORF272" s="50"/>
      <c r="ORG272" s="50"/>
      <c r="ORH272" s="50"/>
      <c r="ORI272" s="50"/>
      <c r="ORJ272" s="50"/>
      <c r="ORK272" s="50"/>
      <c r="ORL272" s="50"/>
      <c r="ORM272" s="50"/>
      <c r="ORN272" s="50"/>
      <c r="ORO272" s="50"/>
      <c r="ORP272" s="50"/>
      <c r="ORQ272" s="50"/>
      <c r="ORR272" s="50"/>
      <c r="ORS272" s="50"/>
      <c r="ORT272" s="50"/>
      <c r="ORU272" s="50"/>
      <c r="ORV272" s="50"/>
      <c r="ORW272" s="50"/>
      <c r="ORX272" s="50"/>
      <c r="ORY272" s="50"/>
      <c r="ORZ272" s="50"/>
      <c r="OSA272" s="50"/>
      <c r="OSB272" s="50"/>
      <c r="OSC272" s="50"/>
      <c r="OSD272" s="50"/>
      <c r="OSE272" s="50"/>
      <c r="OSF272" s="50"/>
      <c r="OSG272" s="50"/>
      <c r="OSH272" s="50"/>
      <c r="OSI272" s="50"/>
      <c r="OSJ272" s="50"/>
      <c r="OSK272" s="50"/>
      <c r="OSL272" s="50"/>
      <c r="OSM272" s="50"/>
      <c r="OSN272" s="50"/>
      <c r="OSO272" s="50"/>
      <c r="OSP272" s="50"/>
      <c r="OSQ272" s="50"/>
      <c r="OSR272" s="50"/>
      <c r="OSS272" s="50"/>
      <c r="OST272" s="50"/>
      <c r="OSU272" s="50"/>
      <c r="OSV272" s="50"/>
      <c r="OSW272" s="50"/>
      <c r="OSX272" s="50"/>
      <c r="OSY272" s="50"/>
      <c r="OSZ272" s="50"/>
      <c r="OTA272" s="50"/>
      <c r="OTB272" s="50"/>
      <c r="OTC272" s="50"/>
      <c r="OTD272" s="50"/>
      <c r="OTE272" s="50"/>
      <c r="OTF272" s="50"/>
      <c r="OTG272" s="50"/>
      <c r="OTH272" s="50"/>
      <c r="OTI272" s="50"/>
      <c r="OTJ272" s="50"/>
      <c r="OTK272" s="50"/>
      <c r="OTL272" s="50"/>
      <c r="OTM272" s="50"/>
      <c r="OTN272" s="50"/>
      <c r="OTO272" s="50"/>
      <c r="OTP272" s="50"/>
      <c r="OTQ272" s="50"/>
      <c r="OTR272" s="50"/>
      <c r="OTS272" s="50"/>
      <c r="OTT272" s="50"/>
      <c r="OTU272" s="50"/>
      <c r="OTV272" s="50"/>
      <c r="OTW272" s="50"/>
      <c r="OTX272" s="50"/>
      <c r="OTY272" s="50"/>
      <c r="OTZ272" s="50"/>
      <c r="OUA272" s="50"/>
      <c r="OUB272" s="50"/>
      <c r="OUC272" s="50"/>
      <c r="OUD272" s="50"/>
      <c r="OUE272" s="50"/>
      <c r="OUF272" s="50"/>
      <c r="OUG272" s="50"/>
      <c r="OUH272" s="50"/>
      <c r="OUI272" s="50"/>
      <c r="OUJ272" s="50"/>
      <c r="OUK272" s="50"/>
      <c r="OUL272" s="50"/>
      <c r="OUM272" s="50"/>
      <c r="OUN272" s="50"/>
      <c r="OUO272" s="50"/>
      <c r="OUP272" s="50"/>
      <c r="OUQ272" s="50"/>
      <c r="OUR272" s="50"/>
      <c r="OUS272" s="50"/>
      <c r="OUT272" s="50"/>
      <c r="OUU272" s="50"/>
      <c r="OUV272" s="50"/>
      <c r="OUW272" s="50"/>
      <c r="OUX272" s="50"/>
      <c r="OUY272" s="50"/>
      <c r="OUZ272" s="50"/>
      <c r="OVA272" s="50"/>
      <c r="OVB272" s="50"/>
      <c r="OVC272" s="50"/>
      <c r="OVD272" s="50"/>
      <c r="OVE272" s="50"/>
      <c r="OVF272" s="50"/>
      <c r="OVG272" s="50"/>
      <c r="OVH272" s="50"/>
      <c r="OVI272" s="50"/>
      <c r="OVJ272" s="50"/>
      <c r="OVK272" s="50"/>
      <c r="OVL272" s="50"/>
      <c r="OVM272" s="50"/>
      <c r="OVN272" s="50"/>
      <c r="OVO272" s="50"/>
      <c r="OVP272" s="50"/>
      <c r="OVQ272" s="50"/>
      <c r="OVR272" s="50"/>
      <c r="OVS272" s="50"/>
      <c r="OVT272" s="50"/>
      <c r="OVU272" s="50"/>
      <c r="OVV272" s="50"/>
      <c r="OVW272" s="50"/>
      <c r="OVX272" s="50"/>
      <c r="OVY272" s="50"/>
      <c r="OVZ272" s="50"/>
      <c r="OWA272" s="50"/>
      <c r="OWB272" s="50"/>
      <c r="OWC272" s="50"/>
      <c r="OWD272" s="50"/>
      <c r="OWE272" s="50"/>
      <c r="OWF272" s="50"/>
      <c r="OWG272" s="50"/>
      <c r="OWH272" s="50"/>
      <c r="OWI272" s="50"/>
      <c r="OWJ272" s="50"/>
      <c r="OWK272" s="50"/>
      <c r="OWL272" s="50"/>
      <c r="OWM272" s="50"/>
      <c r="OWN272" s="50"/>
      <c r="OWP272" s="50"/>
      <c r="OWR272" s="50"/>
      <c r="OWS272" s="50"/>
      <c r="OWT272" s="50"/>
      <c r="OWU272" s="50"/>
      <c r="OWV272" s="50"/>
      <c r="OWW272" s="50"/>
      <c r="OWX272" s="50"/>
      <c r="OWY272" s="50"/>
      <c r="OXD272" s="50"/>
      <c r="OXE272" s="50"/>
      <c r="OXF272" s="50"/>
      <c r="OXG272" s="50"/>
      <c r="OXH272" s="50"/>
      <c r="OXI272" s="50"/>
      <c r="OXJ272" s="50"/>
      <c r="OXK272" s="50"/>
      <c r="OXL272" s="50"/>
      <c r="OXM272" s="50"/>
      <c r="OXN272" s="50"/>
      <c r="OXO272" s="50"/>
      <c r="OXP272" s="50"/>
      <c r="OXQ272" s="50"/>
      <c r="OXR272" s="50"/>
      <c r="OXS272" s="50"/>
      <c r="OXT272" s="50"/>
      <c r="OXU272" s="50"/>
      <c r="OXV272" s="50"/>
      <c r="OXW272" s="50"/>
      <c r="OXX272" s="50"/>
      <c r="OXY272" s="50"/>
      <c r="OXZ272" s="50"/>
      <c r="OYA272" s="50"/>
      <c r="OYB272" s="50"/>
      <c r="OYC272" s="50"/>
      <c r="OYD272" s="50"/>
      <c r="OYE272" s="50"/>
      <c r="OYF272" s="50"/>
      <c r="OYG272" s="50"/>
      <c r="OYH272" s="50"/>
      <c r="OYI272" s="50"/>
      <c r="OYJ272" s="50"/>
      <c r="OYK272" s="50"/>
      <c r="OYL272" s="50"/>
      <c r="OYM272" s="50"/>
      <c r="OYN272" s="50"/>
      <c r="OYO272" s="50"/>
      <c r="OYP272" s="50"/>
      <c r="OYQ272" s="50"/>
      <c r="OYR272" s="50"/>
      <c r="OYS272" s="50"/>
      <c r="OYT272" s="50"/>
      <c r="OYU272" s="50"/>
      <c r="OYV272" s="50"/>
      <c r="OYW272" s="50"/>
      <c r="OYX272" s="50"/>
      <c r="OYY272" s="50"/>
      <c r="OYZ272" s="50"/>
      <c r="OZA272" s="50"/>
      <c r="OZB272" s="50"/>
      <c r="OZC272" s="50"/>
      <c r="OZD272" s="50"/>
      <c r="OZE272" s="50"/>
      <c r="OZF272" s="50"/>
      <c r="OZG272" s="50"/>
      <c r="OZH272" s="50"/>
      <c r="OZI272" s="50"/>
      <c r="OZJ272" s="50"/>
      <c r="OZK272" s="50"/>
      <c r="OZL272" s="50"/>
      <c r="OZM272" s="50"/>
      <c r="OZN272" s="50"/>
      <c r="OZO272" s="50"/>
      <c r="OZP272" s="50"/>
      <c r="OZQ272" s="50"/>
      <c r="OZR272" s="50"/>
      <c r="OZS272" s="50"/>
      <c r="OZT272" s="50"/>
      <c r="OZU272" s="50"/>
      <c r="OZV272" s="50"/>
      <c r="OZW272" s="50"/>
      <c r="OZX272" s="50"/>
      <c r="OZY272" s="50"/>
      <c r="OZZ272" s="50"/>
      <c r="PAA272" s="50"/>
      <c r="PAB272" s="50"/>
      <c r="PAC272" s="50"/>
      <c r="PAD272" s="50"/>
      <c r="PAE272" s="50"/>
      <c r="PAF272" s="50"/>
      <c r="PAG272" s="50"/>
      <c r="PAH272" s="50"/>
      <c r="PAI272" s="50"/>
      <c r="PAJ272" s="50"/>
      <c r="PAK272" s="50"/>
      <c r="PAL272" s="50"/>
      <c r="PAM272" s="50"/>
      <c r="PAN272" s="50"/>
      <c r="PAO272" s="50"/>
      <c r="PAP272" s="50"/>
      <c r="PAQ272" s="50"/>
      <c r="PAR272" s="50"/>
      <c r="PAS272" s="50"/>
      <c r="PAT272" s="50"/>
      <c r="PAU272" s="50"/>
      <c r="PAV272" s="50"/>
      <c r="PAW272" s="50"/>
      <c r="PAX272" s="50"/>
      <c r="PAY272" s="50"/>
      <c r="PAZ272" s="50"/>
      <c r="PBA272" s="50"/>
      <c r="PBB272" s="50"/>
      <c r="PBC272" s="50"/>
      <c r="PBD272" s="50"/>
      <c r="PBE272" s="50"/>
      <c r="PBF272" s="50"/>
      <c r="PBG272" s="50"/>
      <c r="PBH272" s="50"/>
      <c r="PBI272" s="50"/>
      <c r="PBJ272" s="50"/>
      <c r="PBK272" s="50"/>
      <c r="PBL272" s="50"/>
      <c r="PBM272" s="50"/>
      <c r="PBN272" s="50"/>
      <c r="PBO272" s="50"/>
      <c r="PBP272" s="50"/>
      <c r="PBQ272" s="50"/>
      <c r="PBR272" s="50"/>
      <c r="PBS272" s="50"/>
      <c r="PBT272" s="50"/>
      <c r="PBU272" s="50"/>
      <c r="PBV272" s="50"/>
      <c r="PBW272" s="50"/>
      <c r="PBX272" s="50"/>
      <c r="PBY272" s="50"/>
      <c r="PBZ272" s="50"/>
      <c r="PCA272" s="50"/>
      <c r="PCB272" s="50"/>
      <c r="PCC272" s="50"/>
      <c r="PCD272" s="50"/>
      <c r="PCE272" s="50"/>
      <c r="PCF272" s="50"/>
      <c r="PCG272" s="50"/>
      <c r="PCH272" s="50"/>
      <c r="PCI272" s="50"/>
      <c r="PCJ272" s="50"/>
      <c r="PCK272" s="50"/>
      <c r="PCL272" s="50"/>
      <c r="PCM272" s="50"/>
      <c r="PCN272" s="50"/>
      <c r="PCO272" s="50"/>
      <c r="PCP272" s="50"/>
      <c r="PCQ272" s="50"/>
      <c r="PCR272" s="50"/>
      <c r="PCS272" s="50"/>
      <c r="PCT272" s="50"/>
      <c r="PCU272" s="50"/>
      <c r="PCV272" s="50"/>
      <c r="PCW272" s="50"/>
      <c r="PCX272" s="50"/>
      <c r="PCY272" s="50"/>
      <c r="PCZ272" s="50"/>
      <c r="PDA272" s="50"/>
      <c r="PDB272" s="50"/>
      <c r="PDC272" s="50"/>
      <c r="PDD272" s="50"/>
      <c r="PDE272" s="50"/>
      <c r="PDF272" s="50"/>
      <c r="PDG272" s="50"/>
      <c r="PDH272" s="50"/>
      <c r="PDI272" s="50"/>
      <c r="PDJ272" s="50"/>
      <c r="PDK272" s="50"/>
      <c r="PDL272" s="50"/>
      <c r="PDM272" s="50"/>
      <c r="PDN272" s="50"/>
      <c r="PDO272" s="50"/>
      <c r="PDP272" s="50"/>
      <c r="PDQ272" s="50"/>
      <c r="PDR272" s="50"/>
      <c r="PDS272" s="50"/>
      <c r="PDT272" s="50"/>
      <c r="PDU272" s="50"/>
      <c r="PDV272" s="50"/>
      <c r="PDW272" s="50"/>
      <c r="PDX272" s="50"/>
      <c r="PDY272" s="50"/>
      <c r="PDZ272" s="50"/>
      <c r="PEA272" s="50"/>
      <c r="PEB272" s="50"/>
      <c r="PEC272" s="50"/>
      <c r="PED272" s="50"/>
      <c r="PEE272" s="50"/>
      <c r="PEF272" s="50"/>
      <c r="PEG272" s="50"/>
      <c r="PEH272" s="50"/>
      <c r="PEI272" s="50"/>
      <c r="PEJ272" s="50"/>
      <c r="PEK272" s="50"/>
      <c r="PEL272" s="50"/>
      <c r="PEM272" s="50"/>
      <c r="PEN272" s="50"/>
      <c r="PEO272" s="50"/>
      <c r="PEP272" s="50"/>
      <c r="PEQ272" s="50"/>
      <c r="PER272" s="50"/>
      <c r="PES272" s="50"/>
      <c r="PET272" s="50"/>
      <c r="PEU272" s="50"/>
      <c r="PEV272" s="50"/>
      <c r="PEW272" s="50"/>
      <c r="PEX272" s="50"/>
      <c r="PEY272" s="50"/>
      <c r="PEZ272" s="50"/>
      <c r="PFA272" s="50"/>
      <c r="PFB272" s="50"/>
      <c r="PFC272" s="50"/>
      <c r="PFD272" s="50"/>
      <c r="PFE272" s="50"/>
      <c r="PFF272" s="50"/>
      <c r="PFG272" s="50"/>
      <c r="PFH272" s="50"/>
      <c r="PFI272" s="50"/>
      <c r="PFJ272" s="50"/>
      <c r="PFK272" s="50"/>
      <c r="PFL272" s="50"/>
      <c r="PFM272" s="50"/>
      <c r="PFN272" s="50"/>
      <c r="PFO272" s="50"/>
      <c r="PFP272" s="50"/>
      <c r="PFQ272" s="50"/>
      <c r="PFR272" s="50"/>
      <c r="PFS272" s="50"/>
      <c r="PFT272" s="50"/>
      <c r="PFU272" s="50"/>
      <c r="PFV272" s="50"/>
      <c r="PFW272" s="50"/>
      <c r="PFX272" s="50"/>
      <c r="PFY272" s="50"/>
      <c r="PFZ272" s="50"/>
      <c r="PGA272" s="50"/>
      <c r="PGB272" s="50"/>
      <c r="PGC272" s="50"/>
      <c r="PGD272" s="50"/>
      <c r="PGE272" s="50"/>
      <c r="PGF272" s="50"/>
      <c r="PGG272" s="50"/>
      <c r="PGH272" s="50"/>
      <c r="PGI272" s="50"/>
      <c r="PGJ272" s="50"/>
      <c r="PGL272" s="50"/>
      <c r="PGN272" s="50"/>
      <c r="PGO272" s="50"/>
      <c r="PGP272" s="50"/>
      <c r="PGQ272" s="50"/>
      <c r="PGR272" s="50"/>
      <c r="PGS272" s="50"/>
      <c r="PGT272" s="50"/>
      <c r="PGU272" s="50"/>
      <c r="PGZ272" s="50"/>
      <c r="PHA272" s="50"/>
      <c r="PHB272" s="50"/>
      <c r="PHC272" s="50"/>
      <c r="PHD272" s="50"/>
      <c r="PHE272" s="50"/>
      <c r="PHF272" s="50"/>
      <c r="PHG272" s="50"/>
      <c r="PHH272" s="50"/>
      <c r="PHI272" s="50"/>
      <c r="PHJ272" s="50"/>
      <c r="PHK272" s="50"/>
      <c r="PHL272" s="50"/>
      <c r="PHM272" s="50"/>
      <c r="PHN272" s="50"/>
      <c r="PHO272" s="50"/>
      <c r="PHP272" s="50"/>
      <c r="PHQ272" s="50"/>
      <c r="PHR272" s="50"/>
      <c r="PHS272" s="50"/>
      <c r="PHT272" s="50"/>
      <c r="PHU272" s="50"/>
      <c r="PHV272" s="50"/>
      <c r="PHW272" s="50"/>
      <c r="PHX272" s="50"/>
      <c r="PHY272" s="50"/>
      <c r="PHZ272" s="50"/>
      <c r="PIA272" s="50"/>
      <c r="PIB272" s="50"/>
      <c r="PIC272" s="50"/>
      <c r="PID272" s="50"/>
      <c r="PIE272" s="50"/>
      <c r="PIF272" s="50"/>
      <c r="PIG272" s="50"/>
      <c r="PIH272" s="50"/>
      <c r="PII272" s="50"/>
      <c r="PIJ272" s="50"/>
      <c r="PIK272" s="50"/>
      <c r="PIL272" s="50"/>
      <c r="PIM272" s="50"/>
      <c r="PIN272" s="50"/>
      <c r="PIO272" s="50"/>
      <c r="PIP272" s="50"/>
      <c r="PIQ272" s="50"/>
      <c r="PIR272" s="50"/>
      <c r="PIS272" s="50"/>
      <c r="PIT272" s="50"/>
      <c r="PIU272" s="50"/>
      <c r="PIV272" s="50"/>
      <c r="PIW272" s="50"/>
      <c r="PIX272" s="50"/>
      <c r="PIY272" s="50"/>
      <c r="PIZ272" s="50"/>
      <c r="PJA272" s="50"/>
      <c r="PJB272" s="50"/>
      <c r="PJC272" s="50"/>
      <c r="PJD272" s="50"/>
      <c r="PJE272" s="50"/>
      <c r="PJF272" s="50"/>
      <c r="PJG272" s="50"/>
      <c r="PJH272" s="50"/>
      <c r="PJI272" s="50"/>
      <c r="PJJ272" s="50"/>
      <c r="PJK272" s="50"/>
      <c r="PJL272" s="50"/>
      <c r="PJM272" s="50"/>
      <c r="PJN272" s="50"/>
      <c r="PJO272" s="50"/>
      <c r="PJP272" s="50"/>
      <c r="PJQ272" s="50"/>
      <c r="PJR272" s="50"/>
      <c r="PJS272" s="50"/>
      <c r="PJT272" s="50"/>
      <c r="PJU272" s="50"/>
      <c r="PJV272" s="50"/>
      <c r="PJW272" s="50"/>
      <c r="PJX272" s="50"/>
      <c r="PJY272" s="50"/>
      <c r="PJZ272" s="50"/>
      <c r="PKA272" s="50"/>
      <c r="PKB272" s="50"/>
      <c r="PKC272" s="50"/>
      <c r="PKD272" s="50"/>
      <c r="PKE272" s="50"/>
      <c r="PKF272" s="50"/>
      <c r="PKG272" s="50"/>
      <c r="PKH272" s="50"/>
      <c r="PKI272" s="50"/>
      <c r="PKJ272" s="50"/>
      <c r="PKK272" s="50"/>
      <c r="PKL272" s="50"/>
      <c r="PKM272" s="50"/>
      <c r="PKN272" s="50"/>
      <c r="PKO272" s="50"/>
      <c r="PKP272" s="50"/>
      <c r="PKQ272" s="50"/>
      <c r="PKR272" s="50"/>
      <c r="PKS272" s="50"/>
      <c r="PKT272" s="50"/>
      <c r="PKU272" s="50"/>
      <c r="PKV272" s="50"/>
      <c r="PKW272" s="50"/>
      <c r="PKX272" s="50"/>
      <c r="PKY272" s="50"/>
      <c r="PKZ272" s="50"/>
      <c r="PLA272" s="50"/>
      <c r="PLB272" s="50"/>
      <c r="PLC272" s="50"/>
      <c r="PLD272" s="50"/>
      <c r="PLE272" s="50"/>
      <c r="PLF272" s="50"/>
      <c r="PLG272" s="50"/>
      <c r="PLH272" s="50"/>
      <c r="PLI272" s="50"/>
      <c r="PLJ272" s="50"/>
      <c r="PLK272" s="50"/>
      <c r="PLL272" s="50"/>
      <c r="PLM272" s="50"/>
      <c r="PLN272" s="50"/>
      <c r="PLO272" s="50"/>
      <c r="PLP272" s="50"/>
      <c r="PLQ272" s="50"/>
      <c r="PLR272" s="50"/>
      <c r="PLS272" s="50"/>
      <c r="PLT272" s="50"/>
      <c r="PLU272" s="50"/>
      <c r="PLV272" s="50"/>
      <c r="PLW272" s="50"/>
      <c r="PLX272" s="50"/>
      <c r="PLY272" s="50"/>
      <c r="PLZ272" s="50"/>
      <c r="PMA272" s="50"/>
      <c r="PMB272" s="50"/>
      <c r="PMC272" s="50"/>
      <c r="PMD272" s="50"/>
      <c r="PME272" s="50"/>
      <c r="PMF272" s="50"/>
      <c r="PMG272" s="50"/>
      <c r="PMH272" s="50"/>
      <c r="PMI272" s="50"/>
      <c r="PMJ272" s="50"/>
      <c r="PMK272" s="50"/>
      <c r="PML272" s="50"/>
      <c r="PMM272" s="50"/>
      <c r="PMN272" s="50"/>
      <c r="PMO272" s="50"/>
      <c r="PMP272" s="50"/>
      <c r="PMQ272" s="50"/>
      <c r="PMR272" s="50"/>
      <c r="PMS272" s="50"/>
      <c r="PMT272" s="50"/>
      <c r="PMU272" s="50"/>
      <c r="PMV272" s="50"/>
      <c r="PMW272" s="50"/>
      <c r="PMX272" s="50"/>
      <c r="PMY272" s="50"/>
      <c r="PMZ272" s="50"/>
      <c r="PNA272" s="50"/>
      <c r="PNB272" s="50"/>
      <c r="PNC272" s="50"/>
      <c r="PND272" s="50"/>
      <c r="PNE272" s="50"/>
      <c r="PNF272" s="50"/>
      <c r="PNG272" s="50"/>
      <c r="PNH272" s="50"/>
      <c r="PNI272" s="50"/>
      <c r="PNJ272" s="50"/>
      <c r="PNK272" s="50"/>
      <c r="PNL272" s="50"/>
      <c r="PNM272" s="50"/>
      <c r="PNN272" s="50"/>
      <c r="PNO272" s="50"/>
      <c r="PNP272" s="50"/>
      <c r="PNQ272" s="50"/>
      <c r="PNR272" s="50"/>
      <c r="PNS272" s="50"/>
      <c r="PNT272" s="50"/>
      <c r="PNU272" s="50"/>
      <c r="PNV272" s="50"/>
      <c r="PNW272" s="50"/>
      <c r="PNX272" s="50"/>
      <c r="PNY272" s="50"/>
      <c r="PNZ272" s="50"/>
      <c r="POA272" s="50"/>
      <c r="POB272" s="50"/>
      <c r="POC272" s="50"/>
      <c r="POD272" s="50"/>
      <c r="POE272" s="50"/>
      <c r="POF272" s="50"/>
      <c r="POG272" s="50"/>
      <c r="POH272" s="50"/>
      <c r="POI272" s="50"/>
      <c r="POJ272" s="50"/>
      <c r="POK272" s="50"/>
      <c r="POL272" s="50"/>
      <c r="POM272" s="50"/>
      <c r="PON272" s="50"/>
      <c r="POO272" s="50"/>
      <c r="POP272" s="50"/>
      <c r="POQ272" s="50"/>
      <c r="POR272" s="50"/>
      <c r="POS272" s="50"/>
      <c r="POT272" s="50"/>
      <c r="POU272" s="50"/>
      <c r="POV272" s="50"/>
      <c r="POW272" s="50"/>
      <c r="POX272" s="50"/>
      <c r="POY272" s="50"/>
      <c r="POZ272" s="50"/>
      <c r="PPA272" s="50"/>
      <c r="PPB272" s="50"/>
      <c r="PPC272" s="50"/>
      <c r="PPD272" s="50"/>
      <c r="PPE272" s="50"/>
      <c r="PPF272" s="50"/>
      <c r="PPG272" s="50"/>
      <c r="PPH272" s="50"/>
      <c r="PPI272" s="50"/>
      <c r="PPJ272" s="50"/>
      <c r="PPK272" s="50"/>
      <c r="PPL272" s="50"/>
      <c r="PPM272" s="50"/>
      <c r="PPN272" s="50"/>
      <c r="PPO272" s="50"/>
      <c r="PPP272" s="50"/>
      <c r="PPQ272" s="50"/>
      <c r="PPR272" s="50"/>
      <c r="PPS272" s="50"/>
      <c r="PPT272" s="50"/>
      <c r="PPU272" s="50"/>
      <c r="PPV272" s="50"/>
      <c r="PPW272" s="50"/>
      <c r="PPX272" s="50"/>
      <c r="PPY272" s="50"/>
      <c r="PPZ272" s="50"/>
      <c r="PQA272" s="50"/>
      <c r="PQB272" s="50"/>
      <c r="PQC272" s="50"/>
      <c r="PQD272" s="50"/>
      <c r="PQE272" s="50"/>
      <c r="PQF272" s="50"/>
      <c r="PQH272" s="50"/>
      <c r="PQJ272" s="50"/>
      <c r="PQK272" s="50"/>
      <c r="PQL272" s="50"/>
      <c r="PQM272" s="50"/>
      <c r="PQN272" s="50"/>
      <c r="PQO272" s="50"/>
      <c r="PQP272" s="50"/>
      <c r="PQQ272" s="50"/>
      <c r="PQV272" s="50"/>
      <c r="PQW272" s="50"/>
      <c r="PQX272" s="50"/>
      <c r="PQY272" s="50"/>
      <c r="PQZ272" s="50"/>
      <c r="PRA272" s="50"/>
      <c r="PRB272" s="50"/>
      <c r="PRC272" s="50"/>
      <c r="PRD272" s="50"/>
      <c r="PRE272" s="50"/>
      <c r="PRF272" s="50"/>
      <c r="PRG272" s="50"/>
      <c r="PRH272" s="50"/>
      <c r="PRI272" s="50"/>
      <c r="PRJ272" s="50"/>
      <c r="PRK272" s="50"/>
      <c r="PRL272" s="50"/>
      <c r="PRM272" s="50"/>
      <c r="PRN272" s="50"/>
      <c r="PRO272" s="50"/>
      <c r="PRP272" s="50"/>
      <c r="PRQ272" s="50"/>
      <c r="PRR272" s="50"/>
      <c r="PRS272" s="50"/>
      <c r="PRT272" s="50"/>
      <c r="PRU272" s="50"/>
      <c r="PRV272" s="50"/>
      <c r="PRW272" s="50"/>
      <c r="PRX272" s="50"/>
      <c r="PRY272" s="50"/>
      <c r="PRZ272" s="50"/>
      <c r="PSA272" s="50"/>
      <c r="PSB272" s="50"/>
      <c r="PSC272" s="50"/>
      <c r="PSD272" s="50"/>
      <c r="PSE272" s="50"/>
      <c r="PSF272" s="50"/>
      <c r="PSG272" s="50"/>
      <c r="PSH272" s="50"/>
      <c r="PSI272" s="50"/>
      <c r="PSJ272" s="50"/>
      <c r="PSK272" s="50"/>
      <c r="PSL272" s="50"/>
      <c r="PSM272" s="50"/>
      <c r="PSN272" s="50"/>
      <c r="PSO272" s="50"/>
      <c r="PSP272" s="50"/>
      <c r="PSQ272" s="50"/>
      <c r="PSR272" s="50"/>
      <c r="PSS272" s="50"/>
      <c r="PST272" s="50"/>
      <c r="PSU272" s="50"/>
      <c r="PSV272" s="50"/>
      <c r="PSW272" s="50"/>
      <c r="PSX272" s="50"/>
      <c r="PSY272" s="50"/>
      <c r="PSZ272" s="50"/>
      <c r="PTA272" s="50"/>
      <c r="PTB272" s="50"/>
      <c r="PTC272" s="50"/>
      <c r="PTD272" s="50"/>
      <c r="PTE272" s="50"/>
      <c r="PTF272" s="50"/>
      <c r="PTG272" s="50"/>
      <c r="PTH272" s="50"/>
      <c r="PTI272" s="50"/>
      <c r="PTJ272" s="50"/>
      <c r="PTK272" s="50"/>
      <c r="PTL272" s="50"/>
      <c r="PTM272" s="50"/>
      <c r="PTN272" s="50"/>
      <c r="PTO272" s="50"/>
      <c r="PTP272" s="50"/>
      <c r="PTQ272" s="50"/>
      <c r="PTR272" s="50"/>
      <c r="PTS272" s="50"/>
      <c r="PTT272" s="50"/>
      <c r="PTU272" s="50"/>
      <c r="PTV272" s="50"/>
      <c r="PTW272" s="50"/>
      <c r="PTX272" s="50"/>
      <c r="PTY272" s="50"/>
      <c r="PTZ272" s="50"/>
      <c r="PUA272" s="50"/>
      <c r="PUB272" s="50"/>
      <c r="PUC272" s="50"/>
      <c r="PUD272" s="50"/>
      <c r="PUE272" s="50"/>
      <c r="PUF272" s="50"/>
      <c r="PUG272" s="50"/>
      <c r="PUH272" s="50"/>
      <c r="PUI272" s="50"/>
      <c r="PUJ272" s="50"/>
      <c r="PUK272" s="50"/>
      <c r="PUL272" s="50"/>
      <c r="PUM272" s="50"/>
      <c r="PUN272" s="50"/>
      <c r="PUO272" s="50"/>
      <c r="PUP272" s="50"/>
      <c r="PUQ272" s="50"/>
      <c r="PUR272" s="50"/>
      <c r="PUS272" s="50"/>
      <c r="PUT272" s="50"/>
      <c r="PUU272" s="50"/>
      <c r="PUV272" s="50"/>
      <c r="PUW272" s="50"/>
      <c r="PUX272" s="50"/>
      <c r="PUY272" s="50"/>
      <c r="PUZ272" s="50"/>
      <c r="PVA272" s="50"/>
      <c r="PVB272" s="50"/>
      <c r="PVC272" s="50"/>
      <c r="PVD272" s="50"/>
      <c r="PVE272" s="50"/>
      <c r="PVF272" s="50"/>
      <c r="PVG272" s="50"/>
      <c r="PVH272" s="50"/>
      <c r="PVI272" s="50"/>
      <c r="PVJ272" s="50"/>
      <c r="PVK272" s="50"/>
      <c r="PVL272" s="50"/>
      <c r="PVM272" s="50"/>
      <c r="PVN272" s="50"/>
      <c r="PVO272" s="50"/>
      <c r="PVP272" s="50"/>
      <c r="PVQ272" s="50"/>
      <c r="PVR272" s="50"/>
      <c r="PVS272" s="50"/>
      <c r="PVT272" s="50"/>
      <c r="PVU272" s="50"/>
      <c r="PVV272" s="50"/>
      <c r="PVW272" s="50"/>
      <c r="PVX272" s="50"/>
      <c r="PVY272" s="50"/>
      <c r="PVZ272" s="50"/>
      <c r="PWA272" s="50"/>
      <c r="PWB272" s="50"/>
      <c r="PWC272" s="50"/>
      <c r="PWD272" s="50"/>
      <c r="PWE272" s="50"/>
      <c r="PWF272" s="50"/>
      <c r="PWG272" s="50"/>
      <c r="PWH272" s="50"/>
      <c r="PWI272" s="50"/>
      <c r="PWJ272" s="50"/>
      <c r="PWK272" s="50"/>
      <c r="PWL272" s="50"/>
      <c r="PWM272" s="50"/>
      <c r="PWN272" s="50"/>
      <c r="PWO272" s="50"/>
      <c r="PWP272" s="50"/>
      <c r="PWQ272" s="50"/>
      <c r="PWR272" s="50"/>
      <c r="PWS272" s="50"/>
      <c r="PWT272" s="50"/>
      <c r="PWU272" s="50"/>
      <c r="PWV272" s="50"/>
      <c r="PWW272" s="50"/>
      <c r="PWX272" s="50"/>
      <c r="PWY272" s="50"/>
      <c r="PWZ272" s="50"/>
      <c r="PXA272" s="50"/>
      <c r="PXB272" s="50"/>
      <c r="PXC272" s="50"/>
      <c r="PXD272" s="50"/>
      <c r="PXE272" s="50"/>
      <c r="PXF272" s="50"/>
      <c r="PXG272" s="50"/>
      <c r="PXH272" s="50"/>
      <c r="PXI272" s="50"/>
      <c r="PXJ272" s="50"/>
      <c r="PXK272" s="50"/>
      <c r="PXL272" s="50"/>
      <c r="PXM272" s="50"/>
      <c r="PXN272" s="50"/>
      <c r="PXO272" s="50"/>
      <c r="PXP272" s="50"/>
      <c r="PXQ272" s="50"/>
      <c r="PXR272" s="50"/>
      <c r="PXS272" s="50"/>
      <c r="PXT272" s="50"/>
      <c r="PXU272" s="50"/>
      <c r="PXV272" s="50"/>
      <c r="PXW272" s="50"/>
      <c r="PXX272" s="50"/>
      <c r="PXY272" s="50"/>
      <c r="PXZ272" s="50"/>
      <c r="PYA272" s="50"/>
      <c r="PYB272" s="50"/>
      <c r="PYC272" s="50"/>
      <c r="PYD272" s="50"/>
      <c r="PYE272" s="50"/>
      <c r="PYF272" s="50"/>
      <c r="PYG272" s="50"/>
      <c r="PYH272" s="50"/>
      <c r="PYI272" s="50"/>
      <c r="PYJ272" s="50"/>
      <c r="PYK272" s="50"/>
      <c r="PYL272" s="50"/>
      <c r="PYM272" s="50"/>
      <c r="PYN272" s="50"/>
      <c r="PYO272" s="50"/>
      <c r="PYP272" s="50"/>
      <c r="PYQ272" s="50"/>
      <c r="PYR272" s="50"/>
      <c r="PYS272" s="50"/>
      <c r="PYT272" s="50"/>
      <c r="PYU272" s="50"/>
      <c r="PYV272" s="50"/>
      <c r="PYW272" s="50"/>
      <c r="PYX272" s="50"/>
      <c r="PYY272" s="50"/>
      <c r="PYZ272" s="50"/>
      <c r="PZA272" s="50"/>
      <c r="PZB272" s="50"/>
      <c r="PZC272" s="50"/>
      <c r="PZD272" s="50"/>
      <c r="PZE272" s="50"/>
      <c r="PZF272" s="50"/>
      <c r="PZG272" s="50"/>
      <c r="PZH272" s="50"/>
      <c r="PZI272" s="50"/>
      <c r="PZJ272" s="50"/>
      <c r="PZK272" s="50"/>
      <c r="PZL272" s="50"/>
      <c r="PZM272" s="50"/>
      <c r="PZN272" s="50"/>
      <c r="PZO272" s="50"/>
      <c r="PZP272" s="50"/>
      <c r="PZQ272" s="50"/>
      <c r="PZR272" s="50"/>
      <c r="PZS272" s="50"/>
      <c r="PZT272" s="50"/>
      <c r="PZU272" s="50"/>
      <c r="PZV272" s="50"/>
      <c r="PZW272" s="50"/>
      <c r="PZX272" s="50"/>
      <c r="PZY272" s="50"/>
      <c r="PZZ272" s="50"/>
      <c r="QAA272" s="50"/>
      <c r="QAB272" s="50"/>
      <c r="QAD272" s="50"/>
      <c r="QAF272" s="50"/>
      <c r="QAG272" s="50"/>
      <c r="QAH272" s="50"/>
      <c r="QAI272" s="50"/>
      <c r="QAJ272" s="50"/>
      <c r="QAK272" s="50"/>
      <c r="QAL272" s="50"/>
      <c r="QAM272" s="50"/>
      <c r="QAR272" s="50"/>
      <c r="QAS272" s="50"/>
      <c r="QAT272" s="50"/>
      <c r="QAU272" s="50"/>
      <c r="QAV272" s="50"/>
      <c r="QAW272" s="50"/>
      <c r="QAX272" s="50"/>
      <c r="QAY272" s="50"/>
      <c r="QAZ272" s="50"/>
      <c r="QBA272" s="50"/>
      <c r="QBB272" s="50"/>
      <c r="QBC272" s="50"/>
      <c r="QBD272" s="50"/>
      <c r="QBE272" s="50"/>
      <c r="QBF272" s="50"/>
      <c r="QBG272" s="50"/>
      <c r="QBH272" s="50"/>
      <c r="QBI272" s="50"/>
      <c r="QBJ272" s="50"/>
      <c r="QBK272" s="50"/>
      <c r="QBL272" s="50"/>
      <c r="QBM272" s="50"/>
      <c r="QBN272" s="50"/>
      <c r="QBO272" s="50"/>
      <c r="QBP272" s="50"/>
      <c r="QBQ272" s="50"/>
      <c r="QBR272" s="50"/>
      <c r="QBS272" s="50"/>
      <c r="QBT272" s="50"/>
      <c r="QBU272" s="50"/>
      <c r="QBV272" s="50"/>
      <c r="QBW272" s="50"/>
      <c r="QBX272" s="50"/>
      <c r="QBY272" s="50"/>
      <c r="QBZ272" s="50"/>
      <c r="QCA272" s="50"/>
      <c r="QCB272" s="50"/>
      <c r="QCC272" s="50"/>
      <c r="QCD272" s="50"/>
      <c r="QCE272" s="50"/>
      <c r="QCF272" s="50"/>
      <c r="QCG272" s="50"/>
      <c r="QCH272" s="50"/>
      <c r="QCI272" s="50"/>
      <c r="QCJ272" s="50"/>
      <c r="QCK272" s="50"/>
      <c r="QCL272" s="50"/>
      <c r="QCM272" s="50"/>
      <c r="QCN272" s="50"/>
      <c r="QCO272" s="50"/>
      <c r="QCP272" s="50"/>
      <c r="QCQ272" s="50"/>
      <c r="QCR272" s="50"/>
      <c r="QCS272" s="50"/>
      <c r="QCT272" s="50"/>
      <c r="QCU272" s="50"/>
      <c r="QCV272" s="50"/>
      <c r="QCW272" s="50"/>
      <c r="QCX272" s="50"/>
      <c r="QCY272" s="50"/>
      <c r="QCZ272" s="50"/>
      <c r="QDA272" s="50"/>
      <c r="QDB272" s="50"/>
      <c r="QDC272" s="50"/>
      <c r="QDD272" s="50"/>
      <c r="QDE272" s="50"/>
      <c r="QDF272" s="50"/>
      <c r="QDG272" s="50"/>
      <c r="QDH272" s="50"/>
      <c r="QDI272" s="50"/>
      <c r="QDJ272" s="50"/>
      <c r="QDK272" s="50"/>
      <c r="QDL272" s="50"/>
      <c r="QDM272" s="50"/>
      <c r="QDN272" s="50"/>
      <c r="QDO272" s="50"/>
      <c r="QDP272" s="50"/>
      <c r="QDQ272" s="50"/>
      <c r="QDR272" s="50"/>
      <c r="QDS272" s="50"/>
      <c r="QDT272" s="50"/>
      <c r="QDU272" s="50"/>
      <c r="QDV272" s="50"/>
      <c r="QDW272" s="50"/>
      <c r="QDX272" s="50"/>
      <c r="QDY272" s="50"/>
      <c r="QDZ272" s="50"/>
      <c r="QEA272" s="50"/>
      <c r="QEB272" s="50"/>
      <c r="QEC272" s="50"/>
      <c r="QED272" s="50"/>
      <c r="QEE272" s="50"/>
      <c r="QEF272" s="50"/>
      <c r="QEG272" s="50"/>
      <c r="QEH272" s="50"/>
      <c r="QEI272" s="50"/>
      <c r="QEJ272" s="50"/>
      <c r="QEK272" s="50"/>
      <c r="QEL272" s="50"/>
      <c r="QEM272" s="50"/>
      <c r="QEN272" s="50"/>
      <c r="QEO272" s="50"/>
      <c r="QEP272" s="50"/>
      <c r="QEQ272" s="50"/>
      <c r="QER272" s="50"/>
      <c r="QES272" s="50"/>
      <c r="QET272" s="50"/>
      <c r="QEU272" s="50"/>
      <c r="QEV272" s="50"/>
      <c r="QEW272" s="50"/>
      <c r="QEX272" s="50"/>
      <c r="QEY272" s="50"/>
      <c r="QEZ272" s="50"/>
      <c r="QFA272" s="50"/>
      <c r="QFB272" s="50"/>
      <c r="QFC272" s="50"/>
      <c r="QFD272" s="50"/>
      <c r="QFE272" s="50"/>
      <c r="QFF272" s="50"/>
      <c r="QFG272" s="50"/>
      <c r="QFH272" s="50"/>
      <c r="QFI272" s="50"/>
      <c r="QFJ272" s="50"/>
      <c r="QFK272" s="50"/>
      <c r="QFL272" s="50"/>
      <c r="QFM272" s="50"/>
      <c r="QFN272" s="50"/>
      <c r="QFO272" s="50"/>
      <c r="QFP272" s="50"/>
      <c r="QFQ272" s="50"/>
      <c r="QFR272" s="50"/>
      <c r="QFS272" s="50"/>
      <c r="QFT272" s="50"/>
      <c r="QFU272" s="50"/>
      <c r="QFV272" s="50"/>
      <c r="QFW272" s="50"/>
      <c r="QFX272" s="50"/>
      <c r="QFY272" s="50"/>
      <c r="QFZ272" s="50"/>
      <c r="QGA272" s="50"/>
      <c r="QGB272" s="50"/>
      <c r="QGC272" s="50"/>
      <c r="QGD272" s="50"/>
      <c r="QGE272" s="50"/>
      <c r="QGF272" s="50"/>
      <c r="QGG272" s="50"/>
      <c r="QGH272" s="50"/>
      <c r="QGI272" s="50"/>
      <c r="QGJ272" s="50"/>
      <c r="QGK272" s="50"/>
      <c r="QGL272" s="50"/>
      <c r="QGM272" s="50"/>
      <c r="QGN272" s="50"/>
      <c r="QGO272" s="50"/>
      <c r="QGP272" s="50"/>
      <c r="QGQ272" s="50"/>
      <c r="QGR272" s="50"/>
      <c r="QGS272" s="50"/>
      <c r="QGT272" s="50"/>
      <c r="QGU272" s="50"/>
      <c r="QGV272" s="50"/>
      <c r="QGW272" s="50"/>
      <c r="QGX272" s="50"/>
      <c r="QGY272" s="50"/>
      <c r="QGZ272" s="50"/>
      <c r="QHA272" s="50"/>
      <c r="QHB272" s="50"/>
      <c r="QHC272" s="50"/>
      <c r="QHD272" s="50"/>
      <c r="QHE272" s="50"/>
      <c r="QHF272" s="50"/>
      <c r="QHG272" s="50"/>
      <c r="QHH272" s="50"/>
      <c r="QHI272" s="50"/>
      <c r="QHJ272" s="50"/>
      <c r="QHK272" s="50"/>
      <c r="QHL272" s="50"/>
      <c r="QHM272" s="50"/>
      <c r="QHN272" s="50"/>
      <c r="QHO272" s="50"/>
      <c r="QHP272" s="50"/>
      <c r="QHQ272" s="50"/>
      <c r="QHR272" s="50"/>
      <c r="QHS272" s="50"/>
      <c r="QHT272" s="50"/>
      <c r="QHU272" s="50"/>
      <c r="QHV272" s="50"/>
      <c r="QHW272" s="50"/>
      <c r="QHX272" s="50"/>
      <c r="QHY272" s="50"/>
      <c r="QHZ272" s="50"/>
      <c r="QIA272" s="50"/>
      <c r="QIB272" s="50"/>
      <c r="QIC272" s="50"/>
      <c r="QID272" s="50"/>
      <c r="QIE272" s="50"/>
      <c r="QIF272" s="50"/>
      <c r="QIG272" s="50"/>
      <c r="QIH272" s="50"/>
      <c r="QII272" s="50"/>
      <c r="QIJ272" s="50"/>
      <c r="QIK272" s="50"/>
      <c r="QIL272" s="50"/>
      <c r="QIM272" s="50"/>
      <c r="QIN272" s="50"/>
      <c r="QIO272" s="50"/>
      <c r="QIP272" s="50"/>
      <c r="QIQ272" s="50"/>
      <c r="QIR272" s="50"/>
      <c r="QIS272" s="50"/>
      <c r="QIT272" s="50"/>
      <c r="QIU272" s="50"/>
      <c r="QIV272" s="50"/>
      <c r="QIW272" s="50"/>
      <c r="QIX272" s="50"/>
      <c r="QIY272" s="50"/>
      <c r="QIZ272" s="50"/>
      <c r="QJA272" s="50"/>
      <c r="QJB272" s="50"/>
      <c r="QJC272" s="50"/>
      <c r="QJD272" s="50"/>
      <c r="QJE272" s="50"/>
      <c r="QJF272" s="50"/>
      <c r="QJG272" s="50"/>
      <c r="QJH272" s="50"/>
      <c r="QJI272" s="50"/>
      <c r="QJJ272" s="50"/>
      <c r="QJK272" s="50"/>
      <c r="QJL272" s="50"/>
      <c r="QJM272" s="50"/>
      <c r="QJN272" s="50"/>
      <c r="QJO272" s="50"/>
      <c r="QJP272" s="50"/>
      <c r="QJQ272" s="50"/>
      <c r="QJR272" s="50"/>
      <c r="QJS272" s="50"/>
      <c r="QJT272" s="50"/>
      <c r="QJU272" s="50"/>
      <c r="QJV272" s="50"/>
      <c r="QJW272" s="50"/>
      <c r="QJX272" s="50"/>
      <c r="QJZ272" s="50"/>
      <c r="QKB272" s="50"/>
      <c r="QKC272" s="50"/>
      <c r="QKD272" s="50"/>
      <c r="QKE272" s="50"/>
      <c r="QKF272" s="50"/>
      <c r="QKG272" s="50"/>
      <c r="QKH272" s="50"/>
      <c r="QKI272" s="50"/>
      <c r="QKN272" s="50"/>
      <c r="QKO272" s="50"/>
      <c r="QKP272" s="50"/>
      <c r="QKQ272" s="50"/>
      <c r="QKR272" s="50"/>
      <c r="QKS272" s="50"/>
      <c r="QKT272" s="50"/>
      <c r="QKU272" s="50"/>
      <c r="QKV272" s="50"/>
      <c r="QKW272" s="50"/>
      <c r="QKX272" s="50"/>
      <c r="QKY272" s="50"/>
      <c r="QKZ272" s="50"/>
      <c r="QLA272" s="50"/>
      <c r="QLB272" s="50"/>
      <c r="QLC272" s="50"/>
      <c r="QLD272" s="50"/>
      <c r="QLE272" s="50"/>
      <c r="QLF272" s="50"/>
      <c r="QLG272" s="50"/>
      <c r="QLH272" s="50"/>
      <c r="QLI272" s="50"/>
      <c r="QLJ272" s="50"/>
      <c r="QLK272" s="50"/>
      <c r="QLL272" s="50"/>
      <c r="QLM272" s="50"/>
      <c r="QLN272" s="50"/>
      <c r="QLO272" s="50"/>
      <c r="QLP272" s="50"/>
      <c r="QLQ272" s="50"/>
      <c r="QLR272" s="50"/>
      <c r="QLS272" s="50"/>
      <c r="QLT272" s="50"/>
      <c r="QLU272" s="50"/>
      <c r="QLV272" s="50"/>
      <c r="QLW272" s="50"/>
      <c r="QLX272" s="50"/>
      <c r="QLY272" s="50"/>
      <c r="QLZ272" s="50"/>
      <c r="QMA272" s="50"/>
      <c r="QMB272" s="50"/>
      <c r="QMC272" s="50"/>
      <c r="QMD272" s="50"/>
      <c r="QME272" s="50"/>
      <c r="QMF272" s="50"/>
      <c r="QMG272" s="50"/>
      <c r="QMH272" s="50"/>
      <c r="QMI272" s="50"/>
      <c r="QMJ272" s="50"/>
      <c r="QMK272" s="50"/>
      <c r="QML272" s="50"/>
      <c r="QMM272" s="50"/>
      <c r="QMN272" s="50"/>
      <c r="QMO272" s="50"/>
      <c r="QMP272" s="50"/>
      <c r="QMQ272" s="50"/>
      <c r="QMR272" s="50"/>
      <c r="QMS272" s="50"/>
      <c r="QMT272" s="50"/>
      <c r="QMU272" s="50"/>
      <c r="QMV272" s="50"/>
      <c r="QMW272" s="50"/>
      <c r="QMX272" s="50"/>
      <c r="QMY272" s="50"/>
      <c r="QMZ272" s="50"/>
      <c r="QNA272" s="50"/>
      <c r="QNB272" s="50"/>
      <c r="QNC272" s="50"/>
      <c r="QND272" s="50"/>
      <c r="QNE272" s="50"/>
      <c r="QNF272" s="50"/>
      <c r="QNG272" s="50"/>
      <c r="QNH272" s="50"/>
      <c r="QNI272" s="50"/>
      <c r="QNJ272" s="50"/>
      <c r="QNK272" s="50"/>
      <c r="QNL272" s="50"/>
      <c r="QNM272" s="50"/>
      <c r="QNN272" s="50"/>
      <c r="QNO272" s="50"/>
      <c r="QNP272" s="50"/>
      <c r="QNQ272" s="50"/>
      <c r="QNR272" s="50"/>
      <c r="QNS272" s="50"/>
      <c r="QNT272" s="50"/>
      <c r="QNU272" s="50"/>
      <c r="QNV272" s="50"/>
      <c r="QNW272" s="50"/>
      <c r="QNX272" s="50"/>
      <c r="QNY272" s="50"/>
      <c r="QNZ272" s="50"/>
      <c r="QOA272" s="50"/>
      <c r="QOB272" s="50"/>
      <c r="QOC272" s="50"/>
      <c r="QOD272" s="50"/>
      <c r="QOE272" s="50"/>
      <c r="QOF272" s="50"/>
      <c r="QOG272" s="50"/>
      <c r="QOH272" s="50"/>
      <c r="QOI272" s="50"/>
      <c r="QOJ272" s="50"/>
      <c r="QOK272" s="50"/>
      <c r="QOL272" s="50"/>
      <c r="QOM272" s="50"/>
      <c r="QON272" s="50"/>
      <c r="QOO272" s="50"/>
      <c r="QOP272" s="50"/>
      <c r="QOQ272" s="50"/>
      <c r="QOR272" s="50"/>
      <c r="QOS272" s="50"/>
      <c r="QOT272" s="50"/>
      <c r="QOU272" s="50"/>
      <c r="QOV272" s="50"/>
      <c r="QOW272" s="50"/>
      <c r="QOX272" s="50"/>
      <c r="QOY272" s="50"/>
      <c r="QOZ272" s="50"/>
      <c r="QPA272" s="50"/>
      <c r="QPB272" s="50"/>
      <c r="QPC272" s="50"/>
      <c r="QPD272" s="50"/>
      <c r="QPE272" s="50"/>
      <c r="QPF272" s="50"/>
      <c r="QPG272" s="50"/>
      <c r="QPH272" s="50"/>
      <c r="QPI272" s="50"/>
      <c r="QPJ272" s="50"/>
      <c r="QPK272" s="50"/>
      <c r="QPL272" s="50"/>
      <c r="QPM272" s="50"/>
      <c r="QPN272" s="50"/>
      <c r="QPO272" s="50"/>
      <c r="QPP272" s="50"/>
      <c r="QPQ272" s="50"/>
      <c r="QPR272" s="50"/>
      <c r="QPS272" s="50"/>
      <c r="QPT272" s="50"/>
      <c r="QPU272" s="50"/>
      <c r="QPV272" s="50"/>
      <c r="QPW272" s="50"/>
      <c r="QPX272" s="50"/>
      <c r="QPY272" s="50"/>
      <c r="QPZ272" s="50"/>
      <c r="QQA272" s="50"/>
      <c r="QQB272" s="50"/>
      <c r="QQC272" s="50"/>
      <c r="QQD272" s="50"/>
      <c r="QQE272" s="50"/>
      <c r="QQF272" s="50"/>
      <c r="QQG272" s="50"/>
      <c r="QQH272" s="50"/>
      <c r="QQI272" s="50"/>
      <c r="QQJ272" s="50"/>
      <c r="QQK272" s="50"/>
      <c r="QQL272" s="50"/>
      <c r="QQM272" s="50"/>
      <c r="QQN272" s="50"/>
      <c r="QQO272" s="50"/>
      <c r="QQP272" s="50"/>
      <c r="QQQ272" s="50"/>
      <c r="QQR272" s="50"/>
      <c r="QQS272" s="50"/>
      <c r="QQT272" s="50"/>
      <c r="QQU272" s="50"/>
      <c r="QQV272" s="50"/>
      <c r="QQW272" s="50"/>
      <c r="QQX272" s="50"/>
      <c r="QQY272" s="50"/>
      <c r="QQZ272" s="50"/>
      <c r="QRA272" s="50"/>
      <c r="QRB272" s="50"/>
      <c r="QRC272" s="50"/>
      <c r="QRD272" s="50"/>
      <c r="QRE272" s="50"/>
      <c r="QRF272" s="50"/>
      <c r="QRG272" s="50"/>
      <c r="QRH272" s="50"/>
      <c r="QRI272" s="50"/>
      <c r="QRJ272" s="50"/>
      <c r="QRK272" s="50"/>
      <c r="QRL272" s="50"/>
      <c r="QRM272" s="50"/>
      <c r="QRN272" s="50"/>
      <c r="QRO272" s="50"/>
      <c r="QRP272" s="50"/>
      <c r="QRQ272" s="50"/>
      <c r="QRR272" s="50"/>
      <c r="QRS272" s="50"/>
      <c r="QRT272" s="50"/>
      <c r="QRU272" s="50"/>
      <c r="QRV272" s="50"/>
      <c r="QRW272" s="50"/>
      <c r="QRX272" s="50"/>
      <c r="QRY272" s="50"/>
      <c r="QRZ272" s="50"/>
      <c r="QSA272" s="50"/>
      <c r="QSB272" s="50"/>
      <c r="QSC272" s="50"/>
      <c r="QSD272" s="50"/>
      <c r="QSE272" s="50"/>
      <c r="QSF272" s="50"/>
      <c r="QSG272" s="50"/>
      <c r="QSH272" s="50"/>
      <c r="QSI272" s="50"/>
      <c r="QSJ272" s="50"/>
      <c r="QSK272" s="50"/>
      <c r="QSL272" s="50"/>
      <c r="QSM272" s="50"/>
      <c r="QSN272" s="50"/>
      <c r="QSO272" s="50"/>
      <c r="QSP272" s="50"/>
      <c r="QSQ272" s="50"/>
      <c r="QSR272" s="50"/>
      <c r="QSS272" s="50"/>
      <c r="QST272" s="50"/>
      <c r="QSU272" s="50"/>
      <c r="QSV272" s="50"/>
      <c r="QSW272" s="50"/>
      <c r="QSX272" s="50"/>
      <c r="QSY272" s="50"/>
      <c r="QSZ272" s="50"/>
      <c r="QTA272" s="50"/>
      <c r="QTB272" s="50"/>
      <c r="QTC272" s="50"/>
      <c r="QTD272" s="50"/>
      <c r="QTE272" s="50"/>
      <c r="QTF272" s="50"/>
      <c r="QTG272" s="50"/>
      <c r="QTH272" s="50"/>
      <c r="QTI272" s="50"/>
      <c r="QTJ272" s="50"/>
      <c r="QTK272" s="50"/>
      <c r="QTL272" s="50"/>
      <c r="QTM272" s="50"/>
      <c r="QTN272" s="50"/>
      <c r="QTO272" s="50"/>
      <c r="QTP272" s="50"/>
      <c r="QTQ272" s="50"/>
      <c r="QTR272" s="50"/>
      <c r="QTS272" s="50"/>
      <c r="QTT272" s="50"/>
      <c r="QTV272" s="50"/>
      <c r="QTX272" s="50"/>
      <c r="QTY272" s="50"/>
      <c r="QTZ272" s="50"/>
      <c r="QUA272" s="50"/>
      <c r="QUB272" s="50"/>
      <c r="QUC272" s="50"/>
      <c r="QUD272" s="50"/>
      <c r="QUE272" s="50"/>
      <c r="QUJ272" s="50"/>
      <c r="QUK272" s="50"/>
      <c r="QUL272" s="50"/>
      <c r="QUM272" s="50"/>
      <c r="QUN272" s="50"/>
      <c r="QUO272" s="50"/>
      <c r="QUP272" s="50"/>
      <c r="QUQ272" s="50"/>
      <c r="QUR272" s="50"/>
      <c r="QUS272" s="50"/>
      <c r="QUT272" s="50"/>
      <c r="QUU272" s="50"/>
      <c r="QUV272" s="50"/>
      <c r="QUW272" s="50"/>
      <c r="QUX272" s="50"/>
      <c r="QUY272" s="50"/>
      <c r="QUZ272" s="50"/>
      <c r="QVA272" s="50"/>
      <c r="QVB272" s="50"/>
      <c r="QVC272" s="50"/>
      <c r="QVD272" s="50"/>
      <c r="QVE272" s="50"/>
      <c r="QVF272" s="50"/>
      <c r="QVG272" s="50"/>
      <c r="QVH272" s="50"/>
      <c r="QVI272" s="50"/>
      <c r="QVJ272" s="50"/>
      <c r="QVK272" s="50"/>
      <c r="QVL272" s="50"/>
      <c r="QVM272" s="50"/>
      <c r="QVN272" s="50"/>
      <c r="QVO272" s="50"/>
      <c r="QVP272" s="50"/>
      <c r="QVQ272" s="50"/>
      <c r="QVR272" s="50"/>
      <c r="QVS272" s="50"/>
      <c r="QVT272" s="50"/>
      <c r="QVU272" s="50"/>
      <c r="QVV272" s="50"/>
      <c r="QVW272" s="50"/>
      <c r="QVX272" s="50"/>
      <c r="QVY272" s="50"/>
      <c r="QVZ272" s="50"/>
      <c r="QWA272" s="50"/>
      <c r="QWB272" s="50"/>
      <c r="QWC272" s="50"/>
      <c r="QWD272" s="50"/>
      <c r="QWE272" s="50"/>
      <c r="QWF272" s="50"/>
      <c r="QWG272" s="50"/>
      <c r="QWH272" s="50"/>
      <c r="QWI272" s="50"/>
      <c r="QWJ272" s="50"/>
      <c r="QWK272" s="50"/>
      <c r="QWL272" s="50"/>
      <c r="QWM272" s="50"/>
      <c r="QWN272" s="50"/>
      <c r="QWO272" s="50"/>
      <c r="QWP272" s="50"/>
      <c r="QWQ272" s="50"/>
      <c r="QWR272" s="50"/>
      <c r="QWS272" s="50"/>
      <c r="QWT272" s="50"/>
      <c r="QWU272" s="50"/>
      <c r="QWV272" s="50"/>
      <c r="QWW272" s="50"/>
      <c r="QWX272" s="50"/>
      <c r="QWY272" s="50"/>
      <c r="QWZ272" s="50"/>
      <c r="QXA272" s="50"/>
      <c r="QXB272" s="50"/>
      <c r="QXC272" s="50"/>
      <c r="QXD272" s="50"/>
      <c r="QXE272" s="50"/>
      <c r="QXF272" s="50"/>
      <c r="QXG272" s="50"/>
      <c r="QXH272" s="50"/>
      <c r="QXI272" s="50"/>
      <c r="QXJ272" s="50"/>
      <c r="QXK272" s="50"/>
      <c r="QXL272" s="50"/>
      <c r="QXM272" s="50"/>
      <c r="QXN272" s="50"/>
      <c r="QXO272" s="50"/>
      <c r="QXP272" s="50"/>
      <c r="QXQ272" s="50"/>
      <c r="QXR272" s="50"/>
      <c r="QXS272" s="50"/>
      <c r="QXT272" s="50"/>
      <c r="QXU272" s="50"/>
      <c r="QXV272" s="50"/>
      <c r="QXW272" s="50"/>
      <c r="QXX272" s="50"/>
      <c r="QXY272" s="50"/>
      <c r="QXZ272" s="50"/>
      <c r="QYA272" s="50"/>
      <c r="QYB272" s="50"/>
      <c r="QYC272" s="50"/>
      <c r="QYD272" s="50"/>
      <c r="QYE272" s="50"/>
      <c r="QYF272" s="50"/>
      <c r="QYG272" s="50"/>
      <c r="QYH272" s="50"/>
      <c r="QYI272" s="50"/>
      <c r="QYJ272" s="50"/>
      <c r="QYK272" s="50"/>
      <c r="QYL272" s="50"/>
      <c r="QYM272" s="50"/>
      <c r="QYN272" s="50"/>
      <c r="QYO272" s="50"/>
      <c r="QYP272" s="50"/>
      <c r="QYQ272" s="50"/>
      <c r="QYR272" s="50"/>
      <c r="QYS272" s="50"/>
      <c r="QYT272" s="50"/>
      <c r="QYU272" s="50"/>
      <c r="QYV272" s="50"/>
      <c r="QYW272" s="50"/>
      <c r="QYX272" s="50"/>
      <c r="QYY272" s="50"/>
      <c r="QYZ272" s="50"/>
      <c r="QZA272" s="50"/>
      <c r="QZB272" s="50"/>
      <c r="QZC272" s="50"/>
      <c r="QZD272" s="50"/>
      <c r="QZE272" s="50"/>
      <c r="QZF272" s="50"/>
      <c r="QZG272" s="50"/>
      <c r="QZH272" s="50"/>
      <c r="QZI272" s="50"/>
      <c r="QZJ272" s="50"/>
      <c r="QZK272" s="50"/>
      <c r="QZL272" s="50"/>
      <c r="QZM272" s="50"/>
      <c r="QZN272" s="50"/>
      <c r="QZO272" s="50"/>
      <c r="QZP272" s="50"/>
      <c r="QZQ272" s="50"/>
      <c r="QZR272" s="50"/>
      <c r="QZS272" s="50"/>
      <c r="QZT272" s="50"/>
      <c r="QZU272" s="50"/>
      <c r="QZV272" s="50"/>
      <c r="QZW272" s="50"/>
      <c r="QZX272" s="50"/>
      <c r="QZY272" s="50"/>
      <c r="QZZ272" s="50"/>
      <c r="RAA272" s="50"/>
      <c r="RAB272" s="50"/>
      <c r="RAC272" s="50"/>
      <c r="RAD272" s="50"/>
      <c r="RAE272" s="50"/>
      <c r="RAF272" s="50"/>
      <c r="RAG272" s="50"/>
      <c r="RAH272" s="50"/>
      <c r="RAI272" s="50"/>
      <c r="RAJ272" s="50"/>
      <c r="RAK272" s="50"/>
      <c r="RAL272" s="50"/>
      <c r="RAM272" s="50"/>
      <c r="RAN272" s="50"/>
      <c r="RAO272" s="50"/>
      <c r="RAP272" s="50"/>
      <c r="RAQ272" s="50"/>
      <c r="RAR272" s="50"/>
      <c r="RAS272" s="50"/>
      <c r="RAT272" s="50"/>
      <c r="RAU272" s="50"/>
      <c r="RAV272" s="50"/>
      <c r="RAW272" s="50"/>
      <c r="RAX272" s="50"/>
      <c r="RAY272" s="50"/>
      <c r="RAZ272" s="50"/>
      <c r="RBA272" s="50"/>
      <c r="RBB272" s="50"/>
      <c r="RBC272" s="50"/>
      <c r="RBD272" s="50"/>
      <c r="RBE272" s="50"/>
      <c r="RBF272" s="50"/>
      <c r="RBG272" s="50"/>
      <c r="RBH272" s="50"/>
      <c r="RBI272" s="50"/>
      <c r="RBJ272" s="50"/>
      <c r="RBK272" s="50"/>
      <c r="RBL272" s="50"/>
      <c r="RBM272" s="50"/>
      <c r="RBN272" s="50"/>
      <c r="RBO272" s="50"/>
      <c r="RBP272" s="50"/>
      <c r="RBQ272" s="50"/>
      <c r="RBR272" s="50"/>
      <c r="RBS272" s="50"/>
      <c r="RBT272" s="50"/>
      <c r="RBU272" s="50"/>
      <c r="RBV272" s="50"/>
      <c r="RBW272" s="50"/>
      <c r="RBX272" s="50"/>
      <c r="RBY272" s="50"/>
      <c r="RBZ272" s="50"/>
      <c r="RCA272" s="50"/>
      <c r="RCB272" s="50"/>
      <c r="RCC272" s="50"/>
      <c r="RCD272" s="50"/>
      <c r="RCE272" s="50"/>
      <c r="RCF272" s="50"/>
      <c r="RCG272" s="50"/>
      <c r="RCH272" s="50"/>
      <c r="RCI272" s="50"/>
      <c r="RCJ272" s="50"/>
      <c r="RCK272" s="50"/>
      <c r="RCL272" s="50"/>
      <c r="RCM272" s="50"/>
      <c r="RCN272" s="50"/>
      <c r="RCO272" s="50"/>
      <c r="RCP272" s="50"/>
      <c r="RCQ272" s="50"/>
      <c r="RCR272" s="50"/>
      <c r="RCS272" s="50"/>
      <c r="RCT272" s="50"/>
      <c r="RCU272" s="50"/>
      <c r="RCV272" s="50"/>
      <c r="RCW272" s="50"/>
      <c r="RCX272" s="50"/>
      <c r="RCY272" s="50"/>
      <c r="RCZ272" s="50"/>
      <c r="RDA272" s="50"/>
      <c r="RDB272" s="50"/>
      <c r="RDC272" s="50"/>
      <c r="RDD272" s="50"/>
      <c r="RDE272" s="50"/>
      <c r="RDF272" s="50"/>
      <c r="RDG272" s="50"/>
      <c r="RDH272" s="50"/>
      <c r="RDI272" s="50"/>
      <c r="RDJ272" s="50"/>
      <c r="RDK272" s="50"/>
      <c r="RDL272" s="50"/>
      <c r="RDM272" s="50"/>
      <c r="RDN272" s="50"/>
      <c r="RDO272" s="50"/>
      <c r="RDP272" s="50"/>
      <c r="RDR272" s="50"/>
      <c r="RDT272" s="50"/>
      <c r="RDU272" s="50"/>
      <c r="RDV272" s="50"/>
      <c r="RDW272" s="50"/>
      <c r="RDX272" s="50"/>
      <c r="RDY272" s="50"/>
      <c r="RDZ272" s="50"/>
      <c r="REA272" s="50"/>
      <c r="REF272" s="50"/>
      <c r="REG272" s="50"/>
      <c r="REH272" s="50"/>
      <c r="REI272" s="50"/>
      <c r="REJ272" s="50"/>
      <c r="REK272" s="50"/>
      <c r="REL272" s="50"/>
      <c r="REM272" s="50"/>
      <c r="REN272" s="50"/>
      <c r="REO272" s="50"/>
      <c r="REP272" s="50"/>
      <c r="REQ272" s="50"/>
      <c r="RER272" s="50"/>
      <c r="RES272" s="50"/>
      <c r="RET272" s="50"/>
      <c r="REU272" s="50"/>
      <c r="REV272" s="50"/>
      <c r="REW272" s="50"/>
      <c r="REX272" s="50"/>
      <c r="REY272" s="50"/>
      <c r="REZ272" s="50"/>
      <c r="RFA272" s="50"/>
      <c r="RFB272" s="50"/>
      <c r="RFC272" s="50"/>
      <c r="RFD272" s="50"/>
      <c r="RFE272" s="50"/>
      <c r="RFF272" s="50"/>
      <c r="RFG272" s="50"/>
      <c r="RFH272" s="50"/>
      <c r="RFI272" s="50"/>
      <c r="RFJ272" s="50"/>
      <c r="RFK272" s="50"/>
      <c r="RFL272" s="50"/>
      <c r="RFM272" s="50"/>
      <c r="RFN272" s="50"/>
      <c r="RFO272" s="50"/>
      <c r="RFP272" s="50"/>
      <c r="RFQ272" s="50"/>
      <c r="RFR272" s="50"/>
      <c r="RFS272" s="50"/>
      <c r="RFT272" s="50"/>
      <c r="RFU272" s="50"/>
      <c r="RFV272" s="50"/>
      <c r="RFW272" s="50"/>
      <c r="RFX272" s="50"/>
      <c r="RFY272" s="50"/>
      <c r="RFZ272" s="50"/>
      <c r="RGA272" s="50"/>
      <c r="RGB272" s="50"/>
      <c r="RGC272" s="50"/>
      <c r="RGD272" s="50"/>
      <c r="RGE272" s="50"/>
      <c r="RGF272" s="50"/>
      <c r="RGG272" s="50"/>
      <c r="RGH272" s="50"/>
      <c r="RGI272" s="50"/>
      <c r="RGJ272" s="50"/>
      <c r="RGK272" s="50"/>
      <c r="RGL272" s="50"/>
      <c r="RGM272" s="50"/>
      <c r="RGN272" s="50"/>
      <c r="RGO272" s="50"/>
      <c r="RGP272" s="50"/>
      <c r="RGQ272" s="50"/>
      <c r="RGR272" s="50"/>
      <c r="RGS272" s="50"/>
      <c r="RGT272" s="50"/>
      <c r="RGU272" s="50"/>
      <c r="RGV272" s="50"/>
      <c r="RGW272" s="50"/>
      <c r="RGX272" s="50"/>
      <c r="RGY272" s="50"/>
      <c r="RGZ272" s="50"/>
      <c r="RHA272" s="50"/>
      <c r="RHB272" s="50"/>
      <c r="RHC272" s="50"/>
      <c r="RHD272" s="50"/>
      <c r="RHE272" s="50"/>
      <c r="RHF272" s="50"/>
      <c r="RHG272" s="50"/>
      <c r="RHH272" s="50"/>
      <c r="RHI272" s="50"/>
      <c r="RHJ272" s="50"/>
      <c r="RHK272" s="50"/>
      <c r="RHL272" s="50"/>
      <c r="RHM272" s="50"/>
      <c r="RHN272" s="50"/>
      <c r="RHO272" s="50"/>
      <c r="RHP272" s="50"/>
      <c r="RHQ272" s="50"/>
      <c r="RHR272" s="50"/>
      <c r="RHS272" s="50"/>
      <c r="RHT272" s="50"/>
      <c r="RHU272" s="50"/>
      <c r="RHV272" s="50"/>
      <c r="RHW272" s="50"/>
      <c r="RHX272" s="50"/>
      <c r="RHY272" s="50"/>
      <c r="RHZ272" s="50"/>
      <c r="RIA272" s="50"/>
      <c r="RIB272" s="50"/>
      <c r="RIC272" s="50"/>
      <c r="RID272" s="50"/>
      <c r="RIE272" s="50"/>
      <c r="RIF272" s="50"/>
      <c r="RIG272" s="50"/>
      <c r="RIH272" s="50"/>
      <c r="RII272" s="50"/>
      <c r="RIJ272" s="50"/>
      <c r="RIK272" s="50"/>
      <c r="RIL272" s="50"/>
      <c r="RIM272" s="50"/>
      <c r="RIN272" s="50"/>
      <c r="RIO272" s="50"/>
      <c r="RIP272" s="50"/>
      <c r="RIQ272" s="50"/>
      <c r="RIR272" s="50"/>
      <c r="RIS272" s="50"/>
      <c r="RIT272" s="50"/>
      <c r="RIU272" s="50"/>
      <c r="RIV272" s="50"/>
      <c r="RIW272" s="50"/>
      <c r="RIX272" s="50"/>
      <c r="RIY272" s="50"/>
      <c r="RIZ272" s="50"/>
      <c r="RJA272" s="50"/>
      <c r="RJB272" s="50"/>
      <c r="RJC272" s="50"/>
      <c r="RJD272" s="50"/>
      <c r="RJE272" s="50"/>
      <c r="RJF272" s="50"/>
      <c r="RJG272" s="50"/>
      <c r="RJH272" s="50"/>
      <c r="RJI272" s="50"/>
      <c r="RJJ272" s="50"/>
      <c r="RJK272" s="50"/>
      <c r="RJL272" s="50"/>
      <c r="RJM272" s="50"/>
      <c r="RJN272" s="50"/>
      <c r="RJO272" s="50"/>
      <c r="RJP272" s="50"/>
      <c r="RJQ272" s="50"/>
      <c r="RJR272" s="50"/>
      <c r="RJS272" s="50"/>
      <c r="RJT272" s="50"/>
      <c r="RJU272" s="50"/>
      <c r="RJV272" s="50"/>
      <c r="RJW272" s="50"/>
      <c r="RJX272" s="50"/>
      <c r="RJY272" s="50"/>
      <c r="RJZ272" s="50"/>
      <c r="RKA272" s="50"/>
      <c r="RKB272" s="50"/>
      <c r="RKC272" s="50"/>
      <c r="RKD272" s="50"/>
      <c r="RKE272" s="50"/>
      <c r="RKF272" s="50"/>
      <c r="RKG272" s="50"/>
      <c r="RKH272" s="50"/>
      <c r="RKI272" s="50"/>
      <c r="RKJ272" s="50"/>
      <c r="RKK272" s="50"/>
      <c r="RKL272" s="50"/>
      <c r="RKM272" s="50"/>
      <c r="RKN272" s="50"/>
      <c r="RKO272" s="50"/>
      <c r="RKP272" s="50"/>
      <c r="RKQ272" s="50"/>
      <c r="RKR272" s="50"/>
      <c r="RKS272" s="50"/>
      <c r="RKT272" s="50"/>
      <c r="RKU272" s="50"/>
      <c r="RKV272" s="50"/>
      <c r="RKW272" s="50"/>
      <c r="RKX272" s="50"/>
      <c r="RKY272" s="50"/>
      <c r="RKZ272" s="50"/>
      <c r="RLA272" s="50"/>
      <c r="RLB272" s="50"/>
      <c r="RLC272" s="50"/>
      <c r="RLD272" s="50"/>
      <c r="RLE272" s="50"/>
      <c r="RLF272" s="50"/>
      <c r="RLG272" s="50"/>
      <c r="RLH272" s="50"/>
      <c r="RLI272" s="50"/>
      <c r="RLJ272" s="50"/>
      <c r="RLK272" s="50"/>
      <c r="RLL272" s="50"/>
      <c r="RLM272" s="50"/>
      <c r="RLN272" s="50"/>
      <c r="RLO272" s="50"/>
      <c r="RLP272" s="50"/>
      <c r="RLQ272" s="50"/>
      <c r="RLR272" s="50"/>
      <c r="RLS272" s="50"/>
      <c r="RLT272" s="50"/>
      <c r="RLU272" s="50"/>
      <c r="RLV272" s="50"/>
      <c r="RLW272" s="50"/>
      <c r="RLX272" s="50"/>
      <c r="RLY272" s="50"/>
      <c r="RLZ272" s="50"/>
      <c r="RMA272" s="50"/>
      <c r="RMB272" s="50"/>
      <c r="RMC272" s="50"/>
      <c r="RMD272" s="50"/>
      <c r="RME272" s="50"/>
      <c r="RMF272" s="50"/>
      <c r="RMG272" s="50"/>
      <c r="RMH272" s="50"/>
      <c r="RMI272" s="50"/>
      <c r="RMJ272" s="50"/>
      <c r="RMK272" s="50"/>
      <c r="RML272" s="50"/>
      <c r="RMM272" s="50"/>
      <c r="RMN272" s="50"/>
      <c r="RMO272" s="50"/>
      <c r="RMP272" s="50"/>
      <c r="RMQ272" s="50"/>
      <c r="RMR272" s="50"/>
      <c r="RMS272" s="50"/>
      <c r="RMT272" s="50"/>
      <c r="RMU272" s="50"/>
      <c r="RMV272" s="50"/>
      <c r="RMW272" s="50"/>
      <c r="RMX272" s="50"/>
      <c r="RMY272" s="50"/>
      <c r="RMZ272" s="50"/>
      <c r="RNA272" s="50"/>
      <c r="RNB272" s="50"/>
      <c r="RNC272" s="50"/>
      <c r="RND272" s="50"/>
      <c r="RNE272" s="50"/>
      <c r="RNF272" s="50"/>
      <c r="RNG272" s="50"/>
      <c r="RNH272" s="50"/>
      <c r="RNI272" s="50"/>
      <c r="RNJ272" s="50"/>
      <c r="RNK272" s="50"/>
      <c r="RNL272" s="50"/>
      <c r="RNN272" s="50"/>
      <c r="RNP272" s="50"/>
      <c r="RNQ272" s="50"/>
      <c r="RNR272" s="50"/>
      <c r="RNS272" s="50"/>
      <c r="RNT272" s="50"/>
      <c r="RNU272" s="50"/>
      <c r="RNV272" s="50"/>
      <c r="RNW272" s="50"/>
      <c r="ROB272" s="50"/>
      <c r="ROC272" s="50"/>
      <c r="ROD272" s="50"/>
      <c r="ROE272" s="50"/>
      <c r="ROF272" s="50"/>
      <c r="ROG272" s="50"/>
      <c r="ROH272" s="50"/>
      <c r="ROI272" s="50"/>
      <c r="ROJ272" s="50"/>
      <c r="ROK272" s="50"/>
      <c r="ROL272" s="50"/>
      <c r="ROM272" s="50"/>
      <c r="RON272" s="50"/>
      <c r="ROO272" s="50"/>
      <c r="ROP272" s="50"/>
      <c r="ROQ272" s="50"/>
      <c r="ROR272" s="50"/>
      <c r="ROS272" s="50"/>
      <c r="ROT272" s="50"/>
      <c r="ROU272" s="50"/>
      <c r="ROV272" s="50"/>
      <c r="ROW272" s="50"/>
      <c r="ROX272" s="50"/>
      <c r="ROY272" s="50"/>
      <c r="ROZ272" s="50"/>
      <c r="RPA272" s="50"/>
      <c r="RPB272" s="50"/>
      <c r="RPC272" s="50"/>
      <c r="RPD272" s="50"/>
      <c r="RPE272" s="50"/>
      <c r="RPF272" s="50"/>
      <c r="RPG272" s="50"/>
      <c r="RPH272" s="50"/>
      <c r="RPI272" s="50"/>
      <c r="RPJ272" s="50"/>
      <c r="RPK272" s="50"/>
      <c r="RPL272" s="50"/>
      <c r="RPM272" s="50"/>
      <c r="RPN272" s="50"/>
      <c r="RPO272" s="50"/>
      <c r="RPP272" s="50"/>
      <c r="RPQ272" s="50"/>
      <c r="RPR272" s="50"/>
      <c r="RPS272" s="50"/>
      <c r="RPT272" s="50"/>
      <c r="RPU272" s="50"/>
      <c r="RPV272" s="50"/>
      <c r="RPW272" s="50"/>
      <c r="RPX272" s="50"/>
      <c r="RPY272" s="50"/>
      <c r="RPZ272" s="50"/>
      <c r="RQA272" s="50"/>
      <c r="RQB272" s="50"/>
      <c r="RQC272" s="50"/>
      <c r="RQD272" s="50"/>
      <c r="RQE272" s="50"/>
      <c r="RQF272" s="50"/>
      <c r="RQG272" s="50"/>
      <c r="RQH272" s="50"/>
      <c r="RQI272" s="50"/>
      <c r="RQJ272" s="50"/>
      <c r="RQK272" s="50"/>
      <c r="RQL272" s="50"/>
      <c r="RQM272" s="50"/>
      <c r="RQN272" s="50"/>
      <c r="RQO272" s="50"/>
      <c r="RQP272" s="50"/>
      <c r="RQQ272" s="50"/>
      <c r="RQR272" s="50"/>
      <c r="RQS272" s="50"/>
      <c r="RQT272" s="50"/>
      <c r="RQU272" s="50"/>
      <c r="RQV272" s="50"/>
      <c r="RQW272" s="50"/>
      <c r="RQX272" s="50"/>
      <c r="RQY272" s="50"/>
      <c r="RQZ272" s="50"/>
      <c r="RRA272" s="50"/>
      <c r="RRB272" s="50"/>
      <c r="RRC272" s="50"/>
      <c r="RRD272" s="50"/>
      <c r="RRE272" s="50"/>
      <c r="RRF272" s="50"/>
      <c r="RRG272" s="50"/>
      <c r="RRH272" s="50"/>
      <c r="RRI272" s="50"/>
      <c r="RRJ272" s="50"/>
      <c r="RRK272" s="50"/>
      <c r="RRL272" s="50"/>
      <c r="RRM272" s="50"/>
      <c r="RRN272" s="50"/>
      <c r="RRO272" s="50"/>
      <c r="RRP272" s="50"/>
      <c r="RRQ272" s="50"/>
      <c r="RRR272" s="50"/>
      <c r="RRS272" s="50"/>
      <c r="RRT272" s="50"/>
      <c r="RRU272" s="50"/>
      <c r="RRV272" s="50"/>
      <c r="RRW272" s="50"/>
      <c r="RRX272" s="50"/>
      <c r="RRY272" s="50"/>
      <c r="RRZ272" s="50"/>
      <c r="RSA272" s="50"/>
      <c r="RSB272" s="50"/>
      <c r="RSC272" s="50"/>
      <c r="RSD272" s="50"/>
      <c r="RSE272" s="50"/>
      <c r="RSF272" s="50"/>
      <c r="RSG272" s="50"/>
      <c r="RSH272" s="50"/>
      <c r="RSI272" s="50"/>
      <c r="RSJ272" s="50"/>
      <c r="RSK272" s="50"/>
      <c r="RSL272" s="50"/>
      <c r="RSM272" s="50"/>
      <c r="RSN272" s="50"/>
      <c r="RSO272" s="50"/>
      <c r="RSP272" s="50"/>
      <c r="RSQ272" s="50"/>
      <c r="RSR272" s="50"/>
      <c r="RSS272" s="50"/>
      <c r="RST272" s="50"/>
      <c r="RSU272" s="50"/>
      <c r="RSV272" s="50"/>
      <c r="RSW272" s="50"/>
      <c r="RSX272" s="50"/>
      <c r="RSY272" s="50"/>
      <c r="RSZ272" s="50"/>
      <c r="RTA272" s="50"/>
      <c r="RTB272" s="50"/>
      <c r="RTC272" s="50"/>
      <c r="RTD272" s="50"/>
      <c r="RTE272" s="50"/>
      <c r="RTF272" s="50"/>
      <c r="RTG272" s="50"/>
      <c r="RTH272" s="50"/>
      <c r="RTI272" s="50"/>
      <c r="RTJ272" s="50"/>
      <c r="RTK272" s="50"/>
      <c r="RTL272" s="50"/>
      <c r="RTM272" s="50"/>
      <c r="RTN272" s="50"/>
      <c r="RTO272" s="50"/>
      <c r="RTP272" s="50"/>
      <c r="RTQ272" s="50"/>
      <c r="RTR272" s="50"/>
      <c r="RTS272" s="50"/>
      <c r="RTT272" s="50"/>
      <c r="RTU272" s="50"/>
      <c r="RTV272" s="50"/>
      <c r="RTW272" s="50"/>
      <c r="RTX272" s="50"/>
      <c r="RTY272" s="50"/>
      <c r="RTZ272" s="50"/>
      <c r="RUA272" s="50"/>
      <c r="RUB272" s="50"/>
      <c r="RUC272" s="50"/>
      <c r="RUD272" s="50"/>
      <c r="RUE272" s="50"/>
      <c r="RUF272" s="50"/>
      <c r="RUG272" s="50"/>
      <c r="RUH272" s="50"/>
      <c r="RUI272" s="50"/>
      <c r="RUJ272" s="50"/>
      <c r="RUK272" s="50"/>
      <c r="RUL272" s="50"/>
      <c r="RUM272" s="50"/>
      <c r="RUN272" s="50"/>
      <c r="RUO272" s="50"/>
      <c r="RUP272" s="50"/>
      <c r="RUQ272" s="50"/>
      <c r="RUR272" s="50"/>
      <c r="RUS272" s="50"/>
      <c r="RUT272" s="50"/>
      <c r="RUU272" s="50"/>
      <c r="RUV272" s="50"/>
      <c r="RUW272" s="50"/>
      <c r="RUX272" s="50"/>
      <c r="RUY272" s="50"/>
      <c r="RUZ272" s="50"/>
      <c r="RVA272" s="50"/>
      <c r="RVB272" s="50"/>
      <c r="RVC272" s="50"/>
      <c r="RVD272" s="50"/>
      <c r="RVE272" s="50"/>
      <c r="RVF272" s="50"/>
      <c r="RVG272" s="50"/>
      <c r="RVH272" s="50"/>
      <c r="RVI272" s="50"/>
      <c r="RVJ272" s="50"/>
      <c r="RVK272" s="50"/>
      <c r="RVL272" s="50"/>
      <c r="RVM272" s="50"/>
      <c r="RVN272" s="50"/>
      <c r="RVO272" s="50"/>
      <c r="RVP272" s="50"/>
      <c r="RVQ272" s="50"/>
      <c r="RVR272" s="50"/>
      <c r="RVS272" s="50"/>
      <c r="RVT272" s="50"/>
      <c r="RVU272" s="50"/>
      <c r="RVV272" s="50"/>
      <c r="RVW272" s="50"/>
      <c r="RVX272" s="50"/>
      <c r="RVY272" s="50"/>
      <c r="RVZ272" s="50"/>
      <c r="RWA272" s="50"/>
      <c r="RWB272" s="50"/>
      <c r="RWC272" s="50"/>
      <c r="RWD272" s="50"/>
      <c r="RWE272" s="50"/>
      <c r="RWF272" s="50"/>
      <c r="RWG272" s="50"/>
      <c r="RWH272" s="50"/>
      <c r="RWI272" s="50"/>
      <c r="RWJ272" s="50"/>
      <c r="RWK272" s="50"/>
      <c r="RWL272" s="50"/>
      <c r="RWM272" s="50"/>
      <c r="RWN272" s="50"/>
      <c r="RWO272" s="50"/>
      <c r="RWP272" s="50"/>
      <c r="RWQ272" s="50"/>
      <c r="RWR272" s="50"/>
      <c r="RWS272" s="50"/>
      <c r="RWT272" s="50"/>
      <c r="RWU272" s="50"/>
      <c r="RWV272" s="50"/>
      <c r="RWW272" s="50"/>
      <c r="RWX272" s="50"/>
      <c r="RWY272" s="50"/>
      <c r="RWZ272" s="50"/>
      <c r="RXA272" s="50"/>
      <c r="RXB272" s="50"/>
      <c r="RXC272" s="50"/>
      <c r="RXD272" s="50"/>
      <c r="RXE272" s="50"/>
      <c r="RXF272" s="50"/>
      <c r="RXG272" s="50"/>
      <c r="RXH272" s="50"/>
      <c r="RXJ272" s="50"/>
      <c r="RXL272" s="50"/>
      <c r="RXM272" s="50"/>
      <c r="RXN272" s="50"/>
      <c r="RXO272" s="50"/>
      <c r="RXP272" s="50"/>
      <c r="RXQ272" s="50"/>
      <c r="RXR272" s="50"/>
      <c r="RXS272" s="50"/>
      <c r="RXX272" s="50"/>
      <c r="RXY272" s="50"/>
      <c r="RXZ272" s="50"/>
      <c r="RYA272" s="50"/>
      <c r="RYB272" s="50"/>
      <c r="RYC272" s="50"/>
      <c r="RYD272" s="50"/>
      <c r="RYE272" s="50"/>
      <c r="RYF272" s="50"/>
      <c r="RYG272" s="50"/>
      <c r="RYH272" s="50"/>
      <c r="RYI272" s="50"/>
      <c r="RYJ272" s="50"/>
      <c r="RYK272" s="50"/>
      <c r="RYL272" s="50"/>
      <c r="RYM272" s="50"/>
      <c r="RYN272" s="50"/>
      <c r="RYO272" s="50"/>
      <c r="RYP272" s="50"/>
      <c r="RYQ272" s="50"/>
      <c r="RYR272" s="50"/>
      <c r="RYS272" s="50"/>
      <c r="RYT272" s="50"/>
      <c r="RYU272" s="50"/>
      <c r="RYV272" s="50"/>
      <c r="RYW272" s="50"/>
      <c r="RYX272" s="50"/>
      <c r="RYY272" s="50"/>
      <c r="RYZ272" s="50"/>
      <c r="RZA272" s="50"/>
      <c r="RZB272" s="50"/>
      <c r="RZC272" s="50"/>
      <c r="RZD272" s="50"/>
      <c r="RZE272" s="50"/>
      <c r="RZF272" s="50"/>
      <c r="RZG272" s="50"/>
      <c r="RZH272" s="50"/>
      <c r="RZI272" s="50"/>
      <c r="RZJ272" s="50"/>
      <c r="RZK272" s="50"/>
      <c r="RZL272" s="50"/>
      <c r="RZM272" s="50"/>
      <c r="RZN272" s="50"/>
      <c r="RZO272" s="50"/>
      <c r="RZP272" s="50"/>
      <c r="RZQ272" s="50"/>
      <c r="RZR272" s="50"/>
      <c r="RZS272" s="50"/>
      <c r="RZT272" s="50"/>
      <c r="RZU272" s="50"/>
      <c r="RZV272" s="50"/>
      <c r="RZW272" s="50"/>
      <c r="RZX272" s="50"/>
      <c r="RZY272" s="50"/>
      <c r="RZZ272" s="50"/>
      <c r="SAA272" s="50"/>
      <c r="SAB272" s="50"/>
      <c r="SAC272" s="50"/>
      <c r="SAD272" s="50"/>
      <c r="SAE272" s="50"/>
      <c r="SAF272" s="50"/>
      <c r="SAG272" s="50"/>
      <c r="SAH272" s="50"/>
      <c r="SAI272" s="50"/>
      <c r="SAJ272" s="50"/>
      <c r="SAK272" s="50"/>
      <c r="SAL272" s="50"/>
      <c r="SAM272" s="50"/>
      <c r="SAN272" s="50"/>
      <c r="SAO272" s="50"/>
      <c r="SAP272" s="50"/>
      <c r="SAQ272" s="50"/>
      <c r="SAR272" s="50"/>
      <c r="SAS272" s="50"/>
      <c r="SAT272" s="50"/>
      <c r="SAU272" s="50"/>
      <c r="SAV272" s="50"/>
      <c r="SAW272" s="50"/>
      <c r="SAX272" s="50"/>
      <c r="SAY272" s="50"/>
      <c r="SAZ272" s="50"/>
      <c r="SBA272" s="50"/>
      <c r="SBB272" s="50"/>
      <c r="SBC272" s="50"/>
      <c r="SBD272" s="50"/>
      <c r="SBE272" s="50"/>
      <c r="SBF272" s="50"/>
      <c r="SBG272" s="50"/>
      <c r="SBH272" s="50"/>
      <c r="SBI272" s="50"/>
      <c r="SBJ272" s="50"/>
      <c r="SBK272" s="50"/>
      <c r="SBL272" s="50"/>
      <c r="SBM272" s="50"/>
      <c r="SBN272" s="50"/>
      <c r="SBO272" s="50"/>
      <c r="SBP272" s="50"/>
      <c r="SBQ272" s="50"/>
      <c r="SBR272" s="50"/>
      <c r="SBS272" s="50"/>
      <c r="SBT272" s="50"/>
      <c r="SBU272" s="50"/>
      <c r="SBV272" s="50"/>
      <c r="SBW272" s="50"/>
      <c r="SBX272" s="50"/>
      <c r="SBY272" s="50"/>
      <c r="SBZ272" s="50"/>
      <c r="SCA272" s="50"/>
      <c r="SCB272" s="50"/>
      <c r="SCC272" s="50"/>
      <c r="SCD272" s="50"/>
      <c r="SCE272" s="50"/>
      <c r="SCF272" s="50"/>
      <c r="SCG272" s="50"/>
      <c r="SCH272" s="50"/>
      <c r="SCI272" s="50"/>
      <c r="SCJ272" s="50"/>
      <c r="SCK272" s="50"/>
      <c r="SCL272" s="50"/>
      <c r="SCM272" s="50"/>
      <c r="SCN272" s="50"/>
      <c r="SCO272" s="50"/>
      <c r="SCP272" s="50"/>
      <c r="SCQ272" s="50"/>
      <c r="SCR272" s="50"/>
      <c r="SCS272" s="50"/>
      <c r="SCT272" s="50"/>
      <c r="SCU272" s="50"/>
      <c r="SCV272" s="50"/>
      <c r="SCW272" s="50"/>
      <c r="SCX272" s="50"/>
      <c r="SCY272" s="50"/>
      <c r="SCZ272" s="50"/>
      <c r="SDA272" s="50"/>
      <c r="SDB272" s="50"/>
      <c r="SDC272" s="50"/>
      <c r="SDD272" s="50"/>
      <c r="SDE272" s="50"/>
      <c r="SDF272" s="50"/>
      <c r="SDG272" s="50"/>
      <c r="SDH272" s="50"/>
      <c r="SDI272" s="50"/>
      <c r="SDJ272" s="50"/>
      <c r="SDK272" s="50"/>
      <c r="SDL272" s="50"/>
      <c r="SDM272" s="50"/>
      <c r="SDN272" s="50"/>
      <c r="SDO272" s="50"/>
      <c r="SDP272" s="50"/>
      <c r="SDQ272" s="50"/>
      <c r="SDR272" s="50"/>
      <c r="SDS272" s="50"/>
      <c r="SDT272" s="50"/>
      <c r="SDU272" s="50"/>
      <c r="SDV272" s="50"/>
      <c r="SDW272" s="50"/>
      <c r="SDX272" s="50"/>
      <c r="SDY272" s="50"/>
      <c r="SDZ272" s="50"/>
      <c r="SEA272" s="50"/>
      <c r="SEB272" s="50"/>
      <c r="SEC272" s="50"/>
      <c r="SED272" s="50"/>
      <c r="SEE272" s="50"/>
      <c r="SEF272" s="50"/>
      <c r="SEG272" s="50"/>
      <c r="SEH272" s="50"/>
      <c r="SEI272" s="50"/>
      <c r="SEJ272" s="50"/>
      <c r="SEK272" s="50"/>
      <c r="SEL272" s="50"/>
      <c r="SEM272" s="50"/>
      <c r="SEN272" s="50"/>
      <c r="SEO272" s="50"/>
      <c r="SEP272" s="50"/>
      <c r="SEQ272" s="50"/>
      <c r="SER272" s="50"/>
      <c r="SES272" s="50"/>
      <c r="SET272" s="50"/>
      <c r="SEU272" s="50"/>
      <c r="SEV272" s="50"/>
      <c r="SEW272" s="50"/>
      <c r="SEX272" s="50"/>
      <c r="SEY272" s="50"/>
      <c r="SEZ272" s="50"/>
      <c r="SFA272" s="50"/>
      <c r="SFB272" s="50"/>
      <c r="SFC272" s="50"/>
      <c r="SFD272" s="50"/>
      <c r="SFE272" s="50"/>
      <c r="SFF272" s="50"/>
      <c r="SFG272" s="50"/>
      <c r="SFH272" s="50"/>
      <c r="SFI272" s="50"/>
      <c r="SFJ272" s="50"/>
      <c r="SFK272" s="50"/>
      <c r="SFL272" s="50"/>
      <c r="SFM272" s="50"/>
      <c r="SFN272" s="50"/>
      <c r="SFO272" s="50"/>
      <c r="SFP272" s="50"/>
      <c r="SFQ272" s="50"/>
      <c r="SFR272" s="50"/>
      <c r="SFS272" s="50"/>
      <c r="SFT272" s="50"/>
      <c r="SFU272" s="50"/>
      <c r="SFV272" s="50"/>
      <c r="SFW272" s="50"/>
      <c r="SFX272" s="50"/>
      <c r="SFY272" s="50"/>
      <c r="SFZ272" s="50"/>
      <c r="SGA272" s="50"/>
      <c r="SGB272" s="50"/>
      <c r="SGC272" s="50"/>
      <c r="SGD272" s="50"/>
      <c r="SGE272" s="50"/>
      <c r="SGF272" s="50"/>
      <c r="SGG272" s="50"/>
      <c r="SGH272" s="50"/>
      <c r="SGI272" s="50"/>
      <c r="SGJ272" s="50"/>
      <c r="SGK272" s="50"/>
      <c r="SGL272" s="50"/>
      <c r="SGM272" s="50"/>
      <c r="SGN272" s="50"/>
      <c r="SGO272" s="50"/>
      <c r="SGP272" s="50"/>
      <c r="SGQ272" s="50"/>
      <c r="SGR272" s="50"/>
      <c r="SGS272" s="50"/>
      <c r="SGT272" s="50"/>
      <c r="SGU272" s="50"/>
      <c r="SGV272" s="50"/>
      <c r="SGW272" s="50"/>
      <c r="SGX272" s="50"/>
      <c r="SGY272" s="50"/>
      <c r="SGZ272" s="50"/>
      <c r="SHA272" s="50"/>
      <c r="SHB272" s="50"/>
      <c r="SHC272" s="50"/>
      <c r="SHD272" s="50"/>
      <c r="SHF272" s="50"/>
      <c r="SHH272" s="50"/>
      <c r="SHI272" s="50"/>
      <c r="SHJ272" s="50"/>
      <c r="SHK272" s="50"/>
      <c r="SHL272" s="50"/>
      <c r="SHM272" s="50"/>
      <c r="SHN272" s="50"/>
      <c r="SHO272" s="50"/>
      <c r="SHT272" s="50"/>
      <c r="SHU272" s="50"/>
      <c r="SHV272" s="50"/>
      <c r="SHW272" s="50"/>
      <c r="SHX272" s="50"/>
      <c r="SHY272" s="50"/>
      <c r="SHZ272" s="50"/>
      <c r="SIA272" s="50"/>
      <c r="SIB272" s="50"/>
      <c r="SIC272" s="50"/>
      <c r="SID272" s="50"/>
      <c r="SIE272" s="50"/>
      <c r="SIF272" s="50"/>
      <c r="SIG272" s="50"/>
      <c r="SIH272" s="50"/>
      <c r="SII272" s="50"/>
      <c r="SIJ272" s="50"/>
      <c r="SIK272" s="50"/>
      <c r="SIL272" s="50"/>
      <c r="SIM272" s="50"/>
      <c r="SIN272" s="50"/>
      <c r="SIO272" s="50"/>
      <c r="SIP272" s="50"/>
      <c r="SIQ272" s="50"/>
      <c r="SIR272" s="50"/>
      <c r="SIS272" s="50"/>
      <c r="SIT272" s="50"/>
      <c r="SIU272" s="50"/>
      <c r="SIV272" s="50"/>
      <c r="SIW272" s="50"/>
      <c r="SIX272" s="50"/>
      <c r="SIY272" s="50"/>
      <c r="SIZ272" s="50"/>
      <c r="SJA272" s="50"/>
      <c r="SJB272" s="50"/>
      <c r="SJC272" s="50"/>
      <c r="SJD272" s="50"/>
      <c r="SJE272" s="50"/>
      <c r="SJF272" s="50"/>
      <c r="SJG272" s="50"/>
      <c r="SJH272" s="50"/>
      <c r="SJI272" s="50"/>
      <c r="SJJ272" s="50"/>
      <c r="SJK272" s="50"/>
      <c r="SJL272" s="50"/>
      <c r="SJM272" s="50"/>
      <c r="SJN272" s="50"/>
      <c r="SJO272" s="50"/>
      <c r="SJP272" s="50"/>
      <c r="SJQ272" s="50"/>
      <c r="SJR272" s="50"/>
      <c r="SJS272" s="50"/>
      <c r="SJT272" s="50"/>
      <c r="SJU272" s="50"/>
      <c r="SJV272" s="50"/>
      <c r="SJW272" s="50"/>
      <c r="SJX272" s="50"/>
      <c r="SJY272" s="50"/>
      <c r="SJZ272" s="50"/>
      <c r="SKA272" s="50"/>
      <c r="SKB272" s="50"/>
      <c r="SKC272" s="50"/>
      <c r="SKD272" s="50"/>
      <c r="SKE272" s="50"/>
      <c r="SKF272" s="50"/>
      <c r="SKG272" s="50"/>
      <c r="SKH272" s="50"/>
      <c r="SKI272" s="50"/>
      <c r="SKJ272" s="50"/>
      <c r="SKK272" s="50"/>
      <c r="SKL272" s="50"/>
      <c r="SKM272" s="50"/>
      <c r="SKN272" s="50"/>
      <c r="SKO272" s="50"/>
      <c r="SKP272" s="50"/>
      <c r="SKQ272" s="50"/>
      <c r="SKR272" s="50"/>
      <c r="SKS272" s="50"/>
      <c r="SKT272" s="50"/>
      <c r="SKU272" s="50"/>
      <c r="SKV272" s="50"/>
      <c r="SKW272" s="50"/>
      <c r="SKX272" s="50"/>
      <c r="SKY272" s="50"/>
      <c r="SKZ272" s="50"/>
      <c r="SLA272" s="50"/>
      <c r="SLB272" s="50"/>
      <c r="SLC272" s="50"/>
      <c r="SLD272" s="50"/>
      <c r="SLE272" s="50"/>
      <c r="SLF272" s="50"/>
      <c r="SLG272" s="50"/>
      <c r="SLH272" s="50"/>
      <c r="SLI272" s="50"/>
      <c r="SLJ272" s="50"/>
      <c r="SLK272" s="50"/>
      <c r="SLL272" s="50"/>
      <c r="SLM272" s="50"/>
      <c r="SLN272" s="50"/>
      <c r="SLO272" s="50"/>
      <c r="SLP272" s="50"/>
      <c r="SLQ272" s="50"/>
      <c r="SLR272" s="50"/>
      <c r="SLS272" s="50"/>
      <c r="SLT272" s="50"/>
      <c r="SLU272" s="50"/>
      <c r="SLV272" s="50"/>
      <c r="SLW272" s="50"/>
      <c r="SLX272" s="50"/>
      <c r="SLY272" s="50"/>
      <c r="SLZ272" s="50"/>
      <c r="SMA272" s="50"/>
      <c r="SMB272" s="50"/>
      <c r="SMC272" s="50"/>
      <c r="SMD272" s="50"/>
      <c r="SME272" s="50"/>
      <c r="SMF272" s="50"/>
      <c r="SMG272" s="50"/>
      <c r="SMH272" s="50"/>
      <c r="SMI272" s="50"/>
      <c r="SMJ272" s="50"/>
      <c r="SMK272" s="50"/>
      <c r="SML272" s="50"/>
      <c r="SMM272" s="50"/>
      <c r="SMN272" s="50"/>
      <c r="SMO272" s="50"/>
      <c r="SMP272" s="50"/>
      <c r="SMQ272" s="50"/>
      <c r="SMR272" s="50"/>
      <c r="SMS272" s="50"/>
      <c r="SMT272" s="50"/>
      <c r="SMU272" s="50"/>
      <c r="SMV272" s="50"/>
      <c r="SMW272" s="50"/>
      <c r="SMX272" s="50"/>
      <c r="SMY272" s="50"/>
      <c r="SMZ272" s="50"/>
      <c r="SNA272" s="50"/>
      <c r="SNB272" s="50"/>
      <c r="SNC272" s="50"/>
      <c r="SND272" s="50"/>
      <c r="SNE272" s="50"/>
      <c r="SNF272" s="50"/>
      <c r="SNG272" s="50"/>
      <c r="SNH272" s="50"/>
      <c r="SNI272" s="50"/>
      <c r="SNJ272" s="50"/>
      <c r="SNK272" s="50"/>
      <c r="SNL272" s="50"/>
      <c r="SNM272" s="50"/>
      <c r="SNN272" s="50"/>
      <c r="SNO272" s="50"/>
      <c r="SNP272" s="50"/>
      <c r="SNQ272" s="50"/>
      <c r="SNR272" s="50"/>
      <c r="SNS272" s="50"/>
      <c r="SNT272" s="50"/>
      <c r="SNU272" s="50"/>
      <c r="SNV272" s="50"/>
      <c r="SNW272" s="50"/>
      <c r="SNX272" s="50"/>
      <c r="SNY272" s="50"/>
      <c r="SNZ272" s="50"/>
      <c r="SOA272" s="50"/>
      <c r="SOB272" s="50"/>
      <c r="SOC272" s="50"/>
      <c r="SOD272" s="50"/>
      <c r="SOE272" s="50"/>
      <c r="SOF272" s="50"/>
      <c r="SOG272" s="50"/>
      <c r="SOH272" s="50"/>
      <c r="SOI272" s="50"/>
      <c r="SOJ272" s="50"/>
      <c r="SOK272" s="50"/>
      <c r="SOL272" s="50"/>
      <c r="SOM272" s="50"/>
      <c r="SON272" s="50"/>
      <c r="SOO272" s="50"/>
      <c r="SOP272" s="50"/>
      <c r="SOQ272" s="50"/>
      <c r="SOR272" s="50"/>
      <c r="SOS272" s="50"/>
      <c r="SOT272" s="50"/>
      <c r="SOU272" s="50"/>
      <c r="SOV272" s="50"/>
      <c r="SOW272" s="50"/>
      <c r="SOX272" s="50"/>
      <c r="SOY272" s="50"/>
      <c r="SOZ272" s="50"/>
      <c r="SPA272" s="50"/>
      <c r="SPB272" s="50"/>
      <c r="SPC272" s="50"/>
      <c r="SPD272" s="50"/>
      <c r="SPE272" s="50"/>
      <c r="SPF272" s="50"/>
      <c r="SPG272" s="50"/>
      <c r="SPH272" s="50"/>
      <c r="SPI272" s="50"/>
      <c r="SPJ272" s="50"/>
      <c r="SPK272" s="50"/>
      <c r="SPL272" s="50"/>
      <c r="SPM272" s="50"/>
      <c r="SPN272" s="50"/>
      <c r="SPO272" s="50"/>
      <c r="SPP272" s="50"/>
      <c r="SPQ272" s="50"/>
      <c r="SPR272" s="50"/>
      <c r="SPS272" s="50"/>
      <c r="SPT272" s="50"/>
      <c r="SPU272" s="50"/>
      <c r="SPV272" s="50"/>
      <c r="SPW272" s="50"/>
      <c r="SPX272" s="50"/>
      <c r="SPY272" s="50"/>
      <c r="SPZ272" s="50"/>
      <c r="SQA272" s="50"/>
      <c r="SQB272" s="50"/>
      <c r="SQC272" s="50"/>
      <c r="SQD272" s="50"/>
      <c r="SQE272" s="50"/>
      <c r="SQF272" s="50"/>
      <c r="SQG272" s="50"/>
      <c r="SQH272" s="50"/>
      <c r="SQI272" s="50"/>
      <c r="SQJ272" s="50"/>
      <c r="SQK272" s="50"/>
      <c r="SQL272" s="50"/>
      <c r="SQM272" s="50"/>
      <c r="SQN272" s="50"/>
      <c r="SQO272" s="50"/>
      <c r="SQP272" s="50"/>
      <c r="SQQ272" s="50"/>
      <c r="SQR272" s="50"/>
      <c r="SQS272" s="50"/>
      <c r="SQT272" s="50"/>
      <c r="SQU272" s="50"/>
      <c r="SQV272" s="50"/>
      <c r="SQW272" s="50"/>
      <c r="SQX272" s="50"/>
      <c r="SQY272" s="50"/>
      <c r="SQZ272" s="50"/>
      <c r="SRB272" s="50"/>
      <c r="SRD272" s="50"/>
      <c r="SRE272" s="50"/>
      <c r="SRF272" s="50"/>
      <c r="SRG272" s="50"/>
      <c r="SRH272" s="50"/>
      <c r="SRI272" s="50"/>
      <c r="SRJ272" s="50"/>
      <c r="SRK272" s="50"/>
      <c r="SRP272" s="50"/>
      <c r="SRQ272" s="50"/>
      <c r="SRR272" s="50"/>
      <c r="SRS272" s="50"/>
      <c r="SRT272" s="50"/>
      <c r="SRU272" s="50"/>
      <c r="SRV272" s="50"/>
      <c r="SRW272" s="50"/>
      <c r="SRX272" s="50"/>
      <c r="SRY272" s="50"/>
      <c r="SRZ272" s="50"/>
      <c r="SSA272" s="50"/>
      <c r="SSB272" s="50"/>
      <c r="SSC272" s="50"/>
      <c r="SSD272" s="50"/>
      <c r="SSE272" s="50"/>
      <c r="SSF272" s="50"/>
      <c r="SSG272" s="50"/>
      <c r="SSH272" s="50"/>
      <c r="SSI272" s="50"/>
      <c r="SSJ272" s="50"/>
      <c r="SSK272" s="50"/>
      <c r="SSL272" s="50"/>
      <c r="SSM272" s="50"/>
      <c r="SSN272" s="50"/>
      <c r="SSO272" s="50"/>
      <c r="SSP272" s="50"/>
      <c r="SSQ272" s="50"/>
      <c r="SSR272" s="50"/>
      <c r="SSS272" s="50"/>
      <c r="SST272" s="50"/>
      <c r="SSU272" s="50"/>
      <c r="SSV272" s="50"/>
      <c r="SSW272" s="50"/>
      <c r="SSX272" s="50"/>
      <c r="SSY272" s="50"/>
      <c r="SSZ272" s="50"/>
      <c r="STA272" s="50"/>
      <c r="STB272" s="50"/>
      <c r="STC272" s="50"/>
      <c r="STD272" s="50"/>
      <c r="STE272" s="50"/>
      <c r="STF272" s="50"/>
      <c r="STG272" s="50"/>
      <c r="STH272" s="50"/>
      <c r="STI272" s="50"/>
      <c r="STJ272" s="50"/>
      <c r="STK272" s="50"/>
      <c r="STL272" s="50"/>
      <c r="STM272" s="50"/>
      <c r="STN272" s="50"/>
      <c r="STO272" s="50"/>
      <c r="STP272" s="50"/>
      <c r="STQ272" s="50"/>
      <c r="STR272" s="50"/>
      <c r="STS272" s="50"/>
      <c r="STT272" s="50"/>
      <c r="STU272" s="50"/>
      <c r="STV272" s="50"/>
      <c r="STW272" s="50"/>
      <c r="STX272" s="50"/>
      <c r="STY272" s="50"/>
      <c r="STZ272" s="50"/>
      <c r="SUA272" s="50"/>
      <c r="SUB272" s="50"/>
      <c r="SUC272" s="50"/>
      <c r="SUD272" s="50"/>
      <c r="SUE272" s="50"/>
      <c r="SUF272" s="50"/>
      <c r="SUG272" s="50"/>
      <c r="SUH272" s="50"/>
      <c r="SUI272" s="50"/>
      <c r="SUJ272" s="50"/>
      <c r="SUK272" s="50"/>
      <c r="SUL272" s="50"/>
      <c r="SUM272" s="50"/>
      <c r="SUN272" s="50"/>
      <c r="SUO272" s="50"/>
      <c r="SUP272" s="50"/>
      <c r="SUQ272" s="50"/>
      <c r="SUR272" s="50"/>
      <c r="SUS272" s="50"/>
      <c r="SUT272" s="50"/>
      <c r="SUU272" s="50"/>
      <c r="SUV272" s="50"/>
      <c r="SUW272" s="50"/>
      <c r="SUX272" s="50"/>
      <c r="SUY272" s="50"/>
      <c r="SUZ272" s="50"/>
      <c r="SVA272" s="50"/>
      <c r="SVB272" s="50"/>
      <c r="SVC272" s="50"/>
      <c r="SVD272" s="50"/>
      <c r="SVE272" s="50"/>
      <c r="SVF272" s="50"/>
      <c r="SVG272" s="50"/>
      <c r="SVH272" s="50"/>
      <c r="SVI272" s="50"/>
      <c r="SVJ272" s="50"/>
      <c r="SVK272" s="50"/>
      <c r="SVL272" s="50"/>
      <c r="SVM272" s="50"/>
      <c r="SVN272" s="50"/>
      <c r="SVO272" s="50"/>
      <c r="SVP272" s="50"/>
      <c r="SVQ272" s="50"/>
      <c r="SVR272" s="50"/>
      <c r="SVS272" s="50"/>
      <c r="SVT272" s="50"/>
      <c r="SVU272" s="50"/>
      <c r="SVV272" s="50"/>
      <c r="SVW272" s="50"/>
      <c r="SVX272" s="50"/>
      <c r="SVY272" s="50"/>
      <c r="SVZ272" s="50"/>
      <c r="SWA272" s="50"/>
      <c r="SWB272" s="50"/>
      <c r="SWC272" s="50"/>
      <c r="SWD272" s="50"/>
      <c r="SWE272" s="50"/>
      <c r="SWF272" s="50"/>
      <c r="SWG272" s="50"/>
      <c r="SWH272" s="50"/>
      <c r="SWI272" s="50"/>
      <c r="SWJ272" s="50"/>
      <c r="SWK272" s="50"/>
      <c r="SWL272" s="50"/>
      <c r="SWM272" s="50"/>
      <c r="SWN272" s="50"/>
      <c r="SWO272" s="50"/>
      <c r="SWP272" s="50"/>
      <c r="SWQ272" s="50"/>
      <c r="SWR272" s="50"/>
      <c r="SWS272" s="50"/>
      <c r="SWT272" s="50"/>
      <c r="SWU272" s="50"/>
      <c r="SWV272" s="50"/>
      <c r="SWW272" s="50"/>
      <c r="SWX272" s="50"/>
      <c r="SWY272" s="50"/>
      <c r="SWZ272" s="50"/>
      <c r="SXA272" s="50"/>
      <c r="SXB272" s="50"/>
      <c r="SXC272" s="50"/>
      <c r="SXD272" s="50"/>
      <c r="SXE272" s="50"/>
      <c r="SXF272" s="50"/>
      <c r="SXG272" s="50"/>
      <c r="SXH272" s="50"/>
      <c r="SXI272" s="50"/>
      <c r="SXJ272" s="50"/>
      <c r="SXK272" s="50"/>
      <c r="SXL272" s="50"/>
      <c r="SXM272" s="50"/>
      <c r="SXN272" s="50"/>
      <c r="SXO272" s="50"/>
      <c r="SXP272" s="50"/>
      <c r="SXQ272" s="50"/>
      <c r="SXR272" s="50"/>
      <c r="SXS272" s="50"/>
      <c r="SXT272" s="50"/>
      <c r="SXU272" s="50"/>
      <c r="SXV272" s="50"/>
      <c r="SXW272" s="50"/>
      <c r="SXX272" s="50"/>
      <c r="SXY272" s="50"/>
      <c r="SXZ272" s="50"/>
      <c r="SYA272" s="50"/>
      <c r="SYB272" s="50"/>
      <c r="SYC272" s="50"/>
      <c r="SYD272" s="50"/>
      <c r="SYE272" s="50"/>
      <c r="SYF272" s="50"/>
      <c r="SYG272" s="50"/>
      <c r="SYH272" s="50"/>
      <c r="SYI272" s="50"/>
      <c r="SYJ272" s="50"/>
      <c r="SYK272" s="50"/>
      <c r="SYL272" s="50"/>
      <c r="SYM272" s="50"/>
      <c r="SYN272" s="50"/>
      <c r="SYO272" s="50"/>
      <c r="SYP272" s="50"/>
      <c r="SYQ272" s="50"/>
      <c r="SYR272" s="50"/>
      <c r="SYS272" s="50"/>
      <c r="SYT272" s="50"/>
      <c r="SYU272" s="50"/>
      <c r="SYV272" s="50"/>
      <c r="SYW272" s="50"/>
      <c r="SYX272" s="50"/>
      <c r="SYY272" s="50"/>
      <c r="SYZ272" s="50"/>
      <c r="SZA272" s="50"/>
      <c r="SZB272" s="50"/>
      <c r="SZC272" s="50"/>
      <c r="SZD272" s="50"/>
      <c r="SZE272" s="50"/>
      <c r="SZF272" s="50"/>
      <c r="SZG272" s="50"/>
      <c r="SZH272" s="50"/>
      <c r="SZI272" s="50"/>
      <c r="SZJ272" s="50"/>
      <c r="SZK272" s="50"/>
      <c r="SZL272" s="50"/>
      <c r="SZM272" s="50"/>
      <c r="SZN272" s="50"/>
      <c r="SZO272" s="50"/>
      <c r="SZP272" s="50"/>
      <c r="SZQ272" s="50"/>
      <c r="SZR272" s="50"/>
      <c r="SZS272" s="50"/>
      <c r="SZT272" s="50"/>
      <c r="SZU272" s="50"/>
      <c r="SZV272" s="50"/>
      <c r="SZW272" s="50"/>
      <c r="SZX272" s="50"/>
      <c r="SZY272" s="50"/>
      <c r="SZZ272" s="50"/>
      <c r="TAA272" s="50"/>
      <c r="TAB272" s="50"/>
      <c r="TAC272" s="50"/>
      <c r="TAD272" s="50"/>
      <c r="TAE272" s="50"/>
      <c r="TAF272" s="50"/>
      <c r="TAG272" s="50"/>
      <c r="TAH272" s="50"/>
      <c r="TAI272" s="50"/>
      <c r="TAJ272" s="50"/>
      <c r="TAK272" s="50"/>
      <c r="TAL272" s="50"/>
      <c r="TAM272" s="50"/>
      <c r="TAN272" s="50"/>
      <c r="TAO272" s="50"/>
      <c r="TAP272" s="50"/>
      <c r="TAQ272" s="50"/>
      <c r="TAR272" s="50"/>
      <c r="TAS272" s="50"/>
      <c r="TAT272" s="50"/>
      <c r="TAU272" s="50"/>
      <c r="TAV272" s="50"/>
      <c r="TAX272" s="50"/>
      <c r="TAZ272" s="50"/>
      <c r="TBA272" s="50"/>
      <c r="TBB272" s="50"/>
      <c r="TBC272" s="50"/>
      <c r="TBD272" s="50"/>
      <c r="TBE272" s="50"/>
      <c r="TBF272" s="50"/>
      <c r="TBG272" s="50"/>
      <c r="TBL272" s="50"/>
      <c r="TBM272" s="50"/>
      <c r="TBN272" s="50"/>
      <c r="TBO272" s="50"/>
      <c r="TBP272" s="50"/>
      <c r="TBQ272" s="50"/>
      <c r="TBR272" s="50"/>
      <c r="TBS272" s="50"/>
      <c r="TBT272" s="50"/>
      <c r="TBU272" s="50"/>
      <c r="TBV272" s="50"/>
      <c r="TBW272" s="50"/>
      <c r="TBX272" s="50"/>
      <c r="TBY272" s="50"/>
      <c r="TBZ272" s="50"/>
      <c r="TCA272" s="50"/>
      <c r="TCB272" s="50"/>
      <c r="TCC272" s="50"/>
      <c r="TCD272" s="50"/>
      <c r="TCE272" s="50"/>
      <c r="TCF272" s="50"/>
      <c r="TCG272" s="50"/>
      <c r="TCH272" s="50"/>
      <c r="TCI272" s="50"/>
      <c r="TCJ272" s="50"/>
      <c r="TCK272" s="50"/>
      <c r="TCL272" s="50"/>
      <c r="TCM272" s="50"/>
      <c r="TCN272" s="50"/>
      <c r="TCO272" s="50"/>
      <c r="TCP272" s="50"/>
      <c r="TCQ272" s="50"/>
      <c r="TCR272" s="50"/>
      <c r="TCS272" s="50"/>
      <c r="TCT272" s="50"/>
      <c r="TCU272" s="50"/>
      <c r="TCV272" s="50"/>
      <c r="TCW272" s="50"/>
      <c r="TCX272" s="50"/>
      <c r="TCY272" s="50"/>
      <c r="TCZ272" s="50"/>
      <c r="TDA272" s="50"/>
      <c r="TDB272" s="50"/>
      <c r="TDC272" s="50"/>
      <c r="TDD272" s="50"/>
      <c r="TDE272" s="50"/>
      <c r="TDF272" s="50"/>
      <c r="TDG272" s="50"/>
      <c r="TDH272" s="50"/>
      <c r="TDI272" s="50"/>
      <c r="TDJ272" s="50"/>
      <c r="TDK272" s="50"/>
      <c r="TDL272" s="50"/>
      <c r="TDM272" s="50"/>
      <c r="TDN272" s="50"/>
      <c r="TDO272" s="50"/>
      <c r="TDP272" s="50"/>
      <c r="TDQ272" s="50"/>
      <c r="TDR272" s="50"/>
      <c r="TDS272" s="50"/>
      <c r="TDT272" s="50"/>
      <c r="TDU272" s="50"/>
      <c r="TDV272" s="50"/>
      <c r="TDW272" s="50"/>
      <c r="TDX272" s="50"/>
      <c r="TDY272" s="50"/>
      <c r="TDZ272" s="50"/>
      <c r="TEA272" s="50"/>
      <c r="TEB272" s="50"/>
      <c r="TEC272" s="50"/>
      <c r="TED272" s="50"/>
      <c r="TEE272" s="50"/>
      <c r="TEF272" s="50"/>
      <c r="TEG272" s="50"/>
      <c r="TEH272" s="50"/>
      <c r="TEI272" s="50"/>
      <c r="TEJ272" s="50"/>
      <c r="TEK272" s="50"/>
      <c r="TEL272" s="50"/>
      <c r="TEM272" s="50"/>
      <c r="TEN272" s="50"/>
      <c r="TEO272" s="50"/>
      <c r="TEP272" s="50"/>
      <c r="TEQ272" s="50"/>
      <c r="TER272" s="50"/>
      <c r="TES272" s="50"/>
      <c r="TET272" s="50"/>
      <c r="TEU272" s="50"/>
      <c r="TEV272" s="50"/>
      <c r="TEW272" s="50"/>
      <c r="TEX272" s="50"/>
      <c r="TEY272" s="50"/>
      <c r="TEZ272" s="50"/>
      <c r="TFA272" s="50"/>
      <c r="TFB272" s="50"/>
      <c r="TFC272" s="50"/>
      <c r="TFD272" s="50"/>
      <c r="TFE272" s="50"/>
      <c r="TFF272" s="50"/>
      <c r="TFG272" s="50"/>
      <c r="TFH272" s="50"/>
      <c r="TFI272" s="50"/>
      <c r="TFJ272" s="50"/>
      <c r="TFK272" s="50"/>
      <c r="TFL272" s="50"/>
      <c r="TFM272" s="50"/>
      <c r="TFN272" s="50"/>
      <c r="TFO272" s="50"/>
      <c r="TFP272" s="50"/>
      <c r="TFQ272" s="50"/>
      <c r="TFR272" s="50"/>
      <c r="TFS272" s="50"/>
      <c r="TFT272" s="50"/>
      <c r="TFU272" s="50"/>
      <c r="TFV272" s="50"/>
      <c r="TFW272" s="50"/>
      <c r="TFX272" s="50"/>
      <c r="TFY272" s="50"/>
      <c r="TFZ272" s="50"/>
      <c r="TGA272" s="50"/>
      <c r="TGB272" s="50"/>
      <c r="TGC272" s="50"/>
      <c r="TGD272" s="50"/>
      <c r="TGE272" s="50"/>
      <c r="TGF272" s="50"/>
      <c r="TGG272" s="50"/>
      <c r="TGH272" s="50"/>
      <c r="TGI272" s="50"/>
      <c r="TGJ272" s="50"/>
      <c r="TGK272" s="50"/>
      <c r="TGL272" s="50"/>
      <c r="TGM272" s="50"/>
      <c r="TGN272" s="50"/>
      <c r="TGO272" s="50"/>
      <c r="TGP272" s="50"/>
      <c r="TGQ272" s="50"/>
      <c r="TGR272" s="50"/>
      <c r="TGS272" s="50"/>
      <c r="TGT272" s="50"/>
      <c r="TGU272" s="50"/>
      <c r="TGV272" s="50"/>
      <c r="TGW272" s="50"/>
      <c r="TGX272" s="50"/>
      <c r="TGY272" s="50"/>
      <c r="TGZ272" s="50"/>
      <c r="THA272" s="50"/>
      <c r="THB272" s="50"/>
      <c r="THC272" s="50"/>
      <c r="THD272" s="50"/>
      <c r="THE272" s="50"/>
      <c r="THF272" s="50"/>
      <c r="THG272" s="50"/>
      <c r="THH272" s="50"/>
      <c r="THI272" s="50"/>
      <c r="THJ272" s="50"/>
      <c r="THK272" s="50"/>
      <c r="THL272" s="50"/>
      <c r="THM272" s="50"/>
      <c r="THN272" s="50"/>
      <c r="THO272" s="50"/>
      <c r="THP272" s="50"/>
      <c r="THQ272" s="50"/>
      <c r="THR272" s="50"/>
      <c r="THS272" s="50"/>
      <c r="THT272" s="50"/>
      <c r="THU272" s="50"/>
      <c r="THV272" s="50"/>
      <c r="THW272" s="50"/>
      <c r="THX272" s="50"/>
      <c r="THY272" s="50"/>
      <c r="THZ272" s="50"/>
      <c r="TIA272" s="50"/>
      <c r="TIB272" s="50"/>
      <c r="TIC272" s="50"/>
      <c r="TID272" s="50"/>
      <c r="TIE272" s="50"/>
      <c r="TIF272" s="50"/>
      <c r="TIG272" s="50"/>
      <c r="TIH272" s="50"/>
      <c r="TII272" s="50"/>
      <c r="TIJ272" s="50"/>
      <c r="TIK272" s="50"/>
      <c r="TIL272" s="50"/>
      <c r="TIM272" s="50"/>
      <c r="TIN272" s="50"/>
      <c r="TIO272" s="50"/>
      <c r="TIP272" s="50"/>
      <c r="TIQ272" s="50"/>
      <c r="TIR272" s="50"/>
      <c r="TIS272" s="50"/>
      <c r="TIT272" s="50"/>
      <c r="TIU272" s="50"/>
      <c r="TIV272" s="50"/>
      <c r="TIW272" s="50"/>
      <c r="TIX272" s="50"/>
      <c r="TIY272" s="50"/>
      <c r="TIZ272" s="50"/>
      <c r="TJA272" s="50"/>
      <c r="TJB272" s="50"/>
      <c r="TJC272" s="50"/>
      <c r="TJD272" s="50"/>
      <c r="TJE272" s="50"/>
      <c r="TJF272" s="50"/>
      <c r="TJG272" s="50"/>
      <c r="TJH272" s="50"/>
      <c r="TJI272" s="50"/>
      <c r="TJJ272" s="50"/>
      <c r="TJK272" s="50"/>
      <c r="TJL272" s="50"/>
      <c r="TJM272" s="50"/>
      <c r="TJN272" s="50"/>
      <c r="TJO272" s="50"/>
      <c r="TJP272" s="50"/>
      <c r="TJQ272" s="50"/>
      <c r="TJR272" s="50"/>
      <c r="TJS272" s="50"/>
      <c r="TJT272" s="50"/>
      <c r="TJU272" s="50"/>
      <c r="TJV272" s="50"/>
      <c r="TJW272" s="50"/>
      <c r="TJX272" s="50"/>
      <c r="TJY272" s="50"/>
      <c r="TJZ272" s="50"/>
      <c r="TKA272" s="50"/>
      <c r="TKB272" s="50"/>
      <c r="TKC272" s="50"/>
      <c r="TKD272" s="50"/>
      <c r="TKE272" s="50"/>
      <c r="TKF272" s="50"/>
      <c r="TKG272" s="50"/>
      <c r="TKH272" s="50"/>
      <c r="TKI272" s="50"/>
      <c r="TKJ272" s="50"/>
      <c r="TKK272" s="50"/>
      <c r="TKL272" s="50"/>
      <c r="TKM272" s="50"/>
      <c r="TKN272" s="50"/>
      <c r="TKO272" s="50"/>
      <c r="TKP272" s="50"/>
      <c r="TKQ272" s="50"/>
      <c r="TKR272" s="50"/>
      <c r="TKT272" s="50"/>
      <c r="TKV272" s="50"/>
      <c r="TKW272" s="50"/>
      <c r="TKX272" s="50"/>
      <c r="TKY272" s="50"/>
      <c r="TKZ272" s="50"/>
      <c r="TLA272" s="50"/>
      <c r="TLB272" s="50"/>
      <c r="TLC272" s="50"/>
      <c r="TLH272" s="50"/>
      <c r="TLI272" s="50"/>
      <c r="TLJ272" s="50"/>
      <c r="TLK272" s="50"/>
      <c r="TLL272" s="50"/>
      <c r="TLM272" s="50"/>
      <c r="TLN272" s="50"/>
      <c r="TLO272" s="50"/>
      <c r="TLP272" s="50"/>
      <c r="TLQ272" s="50"/>
      <c r="TLR272" s="50"/>
      <c r="TLS272" s="50"/>
      <c r="TLT272" s="50"/>
      <c r="TLU272" s="50"/>
      <c r="TLV272" s="50"/>
      <c r="TLW272" s="50"/>
      <c r="TLX272" s="50"/>
      <c r="TLY272" s="50"/>
      <c r="TLZ272" s="50"/>
      <c r="TMA272" s="50"/>
      <c r="TMB272" s="50"/>
      <c r="TMC272" s="50"/>
      <c r="TMD272" s="50"/>
      <c r="TME272" s="50"/>
      <c r="TMF272" s="50"/>
      <c r="TMG272" s="50"/>
      <c r="TMH272" s="50"/>
      <c r="TMI272" s="50"/>
      <c r="TMJ272" s="50"/>
      <c r="TMK272" s="50"/>
      <c r="TML272" s="50"/>
      <c r="TMM272" s="50"/>
      <c r="TMN272" s="50"/>
      <c r="TMO272" s="50"/>
      <c r="TMP272" s="50"/>
      <c r="TMQ272" s="50"/>
      <c r="TMR272" s="50"/>
      <c r="TMS272" s="50"/>
      <c r="TMT272" s="50"/>
      <c r="TMU272" s="50"/>
      <c r="TMV272" s="50"/>
      <c r="TMW272" s="50"/>
      <c r="TMX272" s="50"/>
      <c r="TMY272" s="50"/>
      <c r="TMZ272" s="50"/>
      <c r="TNA272" s="50"/>
      <c r="TNB272" s="50"/>
      <c r="TNC272" s="50"/>
      <c r="TND272" s="50"/>
      <c r="TNE272" s="50"/>
      <c r="TNF272" s="50"/>
      <c r="TNG272" s="50"/>
      <c r="TNH272" s="50"/>
      <c r="TNI272" s="50"/>
      <c r="TNJ272" s="50"/>
      <c r="TNK272" s="50"/>
      <c r="TNL272" s="50"/>
      <c r="TNM272" s="50"/>
      <c r="TNN272" s="50"/>
      <c r="TNO272" s="50"/>
      <c r="TNP272" s="50"/>
      <c r="TNQ272" s="50"/>
      <c r="TNR272" s="50"/>
      <c r="TNS272" s="50"/>
      <c r="TNT272" s="50"/>
      <c r="TNU272" s="50"/>
      <c r="TNV272" s="50"/>
      <c r="TNW272" s="50"/>
      <c r="TNX272" s="50"/>
      <c r="TNY272" s="50"/>
      <c r="TNZ272" s="50"/>
      <c r="TOA272" s="50"/>
      <c r="TOB272" s="50"/>
      <c r="TOC272" s="50"/>
      <c r="TOD272" s="50"/>
      <c r="TOE272" s="50"/>
      <c r="TOF272" s="50"/>
      <c r="TOG272" s="50"/>
      <c r="TOH272" s="50"/>
      <c r="TOI272" s="50"/>
      <c r="TOJ272" s="50"/>
      <c r="TOK272" s="50"/>
      <c r="TOL272" s="50"/>
      <c r="TOM272" s="50"/>
      <c r="TON272" s="50"/>
      <c r="TOO272" s="50"/>
      <c r="TOP272" s="50"/>
      <c r="TOQ272" s="50"/>
      <c r="TOR272" s="50"/>
      <c r="TOS272" s="50"/>
      <c r="TOT272" s="50"/>
      <c r="TOU272" s="50"/>
      <c r="TOV272" s="50"/>
      <c r="TOW272" s="50"/>
      <c r="TOX272" s="50"/>
      <c r="TOY272" s="50"/>
      <c r="TOZ272" s="50"/>
      <c r="TPA272" s="50"/>
      <c r="TPB272" s="50"/>
      <c r="TPC272" s="50"/>
      <c r="TPD272" s="50"/>
      <c r="TPE272" s="50"/>
      <c r="TPF272" s="50"/>
      <c r="TPG272" s="50"/>
      <c r="TPH272" s="50"/>
      <c r="TPI272" s="50"/>
      <c r="TPJ272" s="50"/>
      <c r="TPK272" s="50"/>
      <c r="TPL272" s="50"/>
      <c r="TPM272" s="50"/>
      <c r="TPN272" s="50"/>
      <c r="TPO272" s="50"/>
      <c r="TPP272" s="50"/>
      <c r="TPQ272" s="50"/>
      <c r="TPR272" s="50"/>
      <c r="TPS272" s="50"/>
      <c r="TPT272" s="50"/>
      <c r="TPU272" s="50"/>
      <c r="TPV272" s="50"/>
      <c r="TPW272" s="50"/>
      <c r="TPX272" s="50"/>
      <c r="TPY272" s="50"/>
      <c r="TPZ272" s="50"/>
      <c r="TQA272" s="50"/>
      <c r="TQB272" s="50"/>
      <c r="TQC272" s="50"/>
      <c r="TQD272" s="50"/>
      <c r="TQE272" s="50"/>
      <c r="TQF272" s="50"/>
      <c r="TQG272" s="50"/>
      <c r="TQH272" s="50"/>
      <c r="TQI272" s="50"/>
      <c r="TQJ272" s="50"/>
      <c r="TQK272" s="50"/>
      <c r="TQL272" s="50"/>
      <c r="TQM272" s="50"/>
      <c r="TQN272" s="50"/>
      <c r="TQO272" s="50"/>
      <c r="TQP272" s="50"/>
      <c r="TQQ272" s="50"/>
      <c r="TQR272" s="50"/>
      <c r="TQS272" s="50"/>
      <c r="TQT272" s="50"/>
      <c r="TQU272" s="50"/>
      <c r="TQV272" s="50"/>
      <c r="TQW272" s="50"/>
      <c r="TQX272" s="50"/>
      <c r="TQY272" s="50"/>
      <c r="TQZ272" s="50"/>
      <c r="TRA272" s="50"/>
      <c r="TRB272" s="50"/>
      <c r="TRC272" s="50"/>
      <c r="TRD272" s="50"/>
      <c r="TRE272" s="50"/>
      <c r="TRF272" s="50"/>
      <c r="TRG272" s="50"/>
      <c r="TRH272" s="50"/>
      <c r="TRI272" s="50"/>
      <c r="TRJ272" s="50"/>
      <c r="TRK272" s="50"/>
      <c r="TRL272" s="50"/>
      <c r="TRM272" s="50"/>
      <c r="TRN272" s="50"/>
      <c r="TRO272" s="50"/>
      <c r="TRP272" s="50"/>
      <c r="TRQ272" s="50"/>
      <c r="TRR272" s="50"/>
      <c r="TRS272" s="50"/>
      <c r="TRT272" s="50"/>
      <c r="TRU272" s="50"/>
      <c r="TRV272" s="50"/>
      <c r="TRW272" s="50"/>
      <c r="TRX272" s="50"/>
      <c r="TRY272" s="50"/>
      <c r="TRZ272" s="50"/>
      <c r="TSA272" s="50"/>
      <c r="TSB272" s="50"/>
      <c r="TSC272" s="50"/>
      <c r="TSD272" s="50"/>
      <c r="TSE272" s="50"/>
      <c r="TSF272" s="50"/>
      <c r="TSG272" s="50"/>
      <c r="TSH272" s="50"/>
      <c r="TSI272" s="50"/>
      <c r="TSJ272" s="50"/>
      <c r="TSK272" s="50"/>
      <c r="TSL272" s="50"/>
      <c r="TSM272" s="50"/>
      <c r="TSN272" s="50"/>
      <c r="TSO272" s="50"/>
      <c r="TSP272" s="50"/>
      <c r="TSQ272" s="50"/>
      <c r="TSR272" s="50"/>
      <c r="TSS272" s="50"/>
      <c r="TST272" s="50"/>
      <c r="TSU272" s="50"/>
      <c r="TSV272" s="50"/>
      <c r="TSW272" s="50"/>
      <c r="TSX272" s="50"/>
      <c r="TSY272" s="50"/>
      <c r="TSZ272" s="50"/>
      <c r="TTA272" s="50"/>
      <c r="TTB272" s="50"/>
      <c r="TTC272" s="50"/>
      <c r="TTD272" s="50"/>
      <c r="TTE272" s="50"/>
      <c r="TTF272" s="50"/>
      <c r="TTG272" s="50"/>
      <c r="TTH272" s="50"/>
      <c r="TTI272" s="50"/>
      <c r="TTJ272" s="50"/>
      <c r="TTK272" s="50"/>
      <c r="TTL272" s="50"/>
      <c r="TTM272" s="50"/>
      <c r="TTN272" s="50"/>
      <c r="TTO272" s="50"/>
      <c r="TTP272" s="50"/>
      <c r="TTQ272" s="50"/>
      <c r="TTR272" s="50"/>
      <c r="TTS272" s="50"/>
      <c r="TTT272" s="50"/>
      <c r="TTU272" s="50"/>
      <c r="TTV272" s="50"/>
      <c r="TTW272" s="50"/>
      <c r="TTX272" s="50"/>
      <c r="TTY272" s="50"/>
      <c r="TTZ272" s="50"/>
      <c r="TUA272" s="50"/>
      <c r="TUB272" s="50"/>
      <c r="TUC272" s="50"/>
      <c r="TUD272" s="50"/>
      <c r="TUE272" s="50"/>
      <c r="TUF272" s="50"/>
      <c r="TUG272" s="50"/>
      <c r="TUH272" s="50"/>
      <c r="TUI272" s="50"/>
      <c r="TUJ272" s="50"/>
      <c r="TUK272" s="50"/>
      <c r="TUL272" s="50"/>
      <c r="TUM272" s="50"/>
      <c r="TUN272" s="50"/>
      <c r="TUP272" s="50"/>
      <c r="TUR272" s="50"/>
      <c r="TUS272" s="50"/>
      <c r="TUT272" s="50"/>
      <c r="TUU272" s="50"/>
      <c r="TUV272" s="50"/>
      <c r="TUW272" s="50"/>
      <c r="TUX272" s="50"/>
      <c r="TUY272" s="50"/>
      <c r="TVD272" s="50"/>
      <c r="TVE272" s="50"/>
      <c r="TVF272" s="50"/>
      <c r="TVG272" s="50"/>
      <c r="TVH272" s="50"/>
      <c r="TVI272" s="50"/>
      <c r="TVJ272" s="50"/>
      <c r="TVK272" s="50"/>
      <c r="TVL272" s="50"/>
      <c r="TVM272" s="50"/>
      <c r="TVN272" s="50"/>
      <c r="TVO272" s="50"/>
      <c r="TVP272" s="50"/>
      <c r="TVQ272" s="50"/>
      <c r="TVR272" s="50"/>
      <c r="TVS272" s="50"/>
      <c r="TVT272" s="50"/>
      <c r="TVU272" s="50"/>
      <c r="TVV272" s="50"/>
      <c r="TVW272" s="50"/>
      <c r="TVX272" s="50"/>
      <c r="TVY272" s="50"/>
      <c r="TVZ272" s="50"/>
      <c r="TWA272" s="50"/>
      <c r="TWB272" s="50"/>
      <c r="TWC272" s="50"/>
      <c r="TWD272" s="50"/>
      <c r="TWE272" s="50"/>
      <c r="TWF272" s="50"/>
      <c r="TWG272" s="50"/>
      <c r="TWH272" s="50"/>
      <c r="TWI272" s="50"/>
      <c r="TWJ272" s="50"/>
      <c r="TWK272" s="50"/>
      <c r="TWL272" s="50"/>
      <c r="TWM272" s="50"/>
      <c r="TWN272" s="50"/>
      <c r="TWO272" s="50"/>
      <c r="TWP272" s="50"/>
      <c r="TWQ272" s="50"/>
      <c r="TWR272" s="50"/>
      <c r="TWS272" s="50"/>
      <c r="TWT272" s="50"/>
      <c r="TWU272" s="50"/>
      <c r="TWV272" s="50"/>
      <c r="TWW272" s="50"/>
      <c r="TWX272" s="50"/>
      <c r="TWY272" s="50"/>
      <c r="TWZ272" s="50"/>
      <c r="TXA272" s="50"/>
      <c r="TXB272" s="50"/>
      <c r="TXC272" s="50"/>
      <c r="TXD272" s="50"/>
      <c r="TXE272" s="50"/>
      <c r="TXF272" s="50"/>
      <c r="TXG272" s="50"/>
      <c r="TXH272" s="50"/>
      <c r="TXI272" s="50"/>
      <c r="TXJ272" s="50"/>
      <c r="TXK272" s="50"/>
      <c r="TXL272" s="50"/>
      <c r="TXM272" s="50"/>
      <c r="TXN272" s="50"/>
      <c r="TXO272" s="50"/>
      <c r="TXP272" s="50"/>
      <c r="TXQ272" s="50"/>
      <c r="TXR272" s="50"/>
      <c r="TXS272" s="50"/>
      <c r="TXT272" s="50"/>
      <c r="TXU272" s="50"/>
      <c r="TXV272" s="50"/>
      <c r="TXW272" s="50"/>
      <c r="TXX272" s="50"/>
      <c r="TXY272" s="50"/>
      <c r="TXZ272" s="50"/>
      <c r="TYA272" s="50"/>
      <c r="TYB272" s="50"/>
      <c r="TYC272" s="50"/>
      <c r="TYD272" s="50"/>
      <c r="TYE272" s="50"/>
      <c r="TYF272" s="50"/>
      <c r="TYG272" s="50"/>
      <c r="TYH272" s="50"/>
      <c r="TYI272" s="50"/>
      <c r="TYJ272" s="50"/>
      <c r="TYK272" s="50"/>
      <c r="TYL272" s="50"/>
      <c r="TYM272" s="50"/>
      <c r="TYN272" s="50"/>
      <c r="TYO272" s="50"/>
      <c r="TYP272" s="50"/>
      <c r="TYQ272" s="50"/>
      <c r="TYR272" s="50"/>
      <c r="TYS272" s="50"/>
      <c r="TYT272" s="50"/>
      <c r="TYU272" s="50"/>
      <c r="TYV272" s="50"/>
      <c r="TYW272" s="50"/>
      <c r="TYX272" s="50"/>
      <c r="TYY272" s="50"/>
      <c r="TYZ272" s="50"/>
      <c r="TZA272" s="50"/>
      <c r="TZB272" s="50"/>
      <c r="TZC272" s="50"/>
      <c r="TZD272" s="50"/>
      <c r="TZE272" s="50"/>
      <c r="TZF272" s="50"/>
      <c r="TZG272" s="50"/>
      <c r="TZH272" s="50"/>
      <c r="TZI272" s="50"/>
      <c r="TZJ272" s="50"/>
      <c r="TZK272" s="50"/>
      <c r="TZL272" s="50"/>
      <c r="TZM272" s="50"/>
      <c r="TZN272" s="50"/>
      <c r="TZO272" s="50"/>
      <c r="TZP272" s="50"/>
      <c r="TZQ272" s="50"/>
      <c r="TZR272" s="50"/>
      <c r="TZS272" s="50"/>
      <c r="TZT272" s="50"/>
      <c r="TZU272" s="50"/>
      <c r="TZV272" s="50"/>
      <c r="TZW272" s="50"/>
      <c r="TZX272" s="50"/>
      <c r="TZY272" s="50"/>
      <c r="TZZ272" s="50"/>
      <c r="UAA272" s="50"/>
      <c r="UAB272" s="50"/>
      <c r="UAC272" s="50"/>
      <c r="UAD272" s="50"/>
      <c r="UAE272" s="50"/>
      <c r="UAF272" s="50"/>
      <c r="UAG272" s="50"/>
      <c r="UAH272" s="50"/>
      <c r="UAI272" s="50"/>
      <c r="UAJ272" s="50"/>
      <c r="UAK272" s="50"/>
      <c r="UAL272" s="50"/>
      <c r="UAM272" s="50"/>
      <c r="UAN272" s="50"/>
      <c r="UAO272" s="50"/>
      <c r="UAP272" s="50"/>
      <c r="UAQ272" s="50"/>
      <c r="UAR272" s="50"/>
      <c r="UAS272" s="50"/>
      <c r="UAT272" s="50"/>
      <c r="UAU272" s="50"/>
      <c r="UAV272" s="50"/>
      <c r="UAW272" s="50"/>
      <c r="UAX272" s="50"/>
      <c r="UAY272" s="50"/>
      <c r="UAZ272" s="50"/>
      <c r="UBA272" s="50"/>
      <c r="UBB272" s="50"/>
      <c r="UBC272" s="50"/>
      <c r="UBD272" s="50"/>
      <c r="UBE272" s="50"/>
      <c r="UBF272" s="50"/>
      <c r="UBG272" s="50"/>
      <c r="UBH272" s="50"/>
      <c r="UBI272" s="50"/>
      <c r="UBJ272" s="50"/>
      <c r="UBK272" s="50"/>
      <c r="UBL272" s="50"/>
      <c r="UBM272" s="50"/>
      <c r="UBN272" s="50"/>
      <c r="UBO272" s="50"/>
      <c r="UBP272" s="50"/>
      <c r="UBQ272" s="50"/>
      <c r="UBR272" s="50"/>
      <c r="UBS272" s="50"/>
      <c r="UBT272" s="50"/>
      <c r="UBU272" s="50"/>
      <c r="UBV272" s="50"/>
      <c r="UBW272" s="50"/>
      <c r="UBX272" s="50"/>
      <c r="UBY272" s="50"/>
      <c r="UBZ272" s="50"/>
      <c r="UCA272" s="50"/>
      <c r="UCB272" s="50"/>
      <c r="UCC272" s="50"/>
      <c r="UCD272" s="50"/>
      <c r="UCE272" s="50"/>
      <c r="UCF272" s="50"/>
      <c r="UCG272" s="50"/>
      <c r="UCH272" s="50"/>
      <c r="UCI272" s="50"/>
      <c r="UCJ272" s="50"/>
      <c r="UCK272" s="50"/>
      <c r="UCL272" s="50"/>
      <c r="UCM272" s="50"/>
      <c r="UCN272" s="50"/>
      <c r="UCO272" s="50"/>
      <c r="UCP272" s="50"/>
      <c r="UCQ272" s="50"/>
      <c r="UCR272" s="50"/>
      <c r="UCS272" s="50"/>
      <c r="UCT272" s="50"/>
      <c r="UCU272" s="50"/>
      <c r="UCV272" s="50"/>
      <c r="UCW272" s="50"/>
      <c r="UCX272" s="50"/>
      <c r="UCY272" s="50"/>
      <c r="UCZ272" s="50"/>
      <c r="UDA272" s="50"/>
      <c r="UDB272" s="50"/>
      <c r="UDC272" s="50"/>
      <c r="UDD272" s="50"/>
      <c r="UDE272" s="50"/>
      <c r="UDF272" s="50"/>
      <c r="UDG272" s="50"/>
      <c r="UDH272" s="50"/>
      <c r="UDI272" s="50"/>
      <c r="UDJ272" s="50"/>
      <c r="UDK272" s="50"/>
      <c r="UDL272" s="50"/>
      <c r="UDM272" s="50"/>
      <c r="UDN272" s="50"/>
      <c r="UDO272" s="50"/>
      <c r="UDP272" s="50"/>
      <c r="UDQ272" s="50"/>
      <c r="UDR272" s="50"/>
      <c r="UDS272" s="50"/>
      <c r="UDT272" s="50"/>
      <c r="UDU272" s="50"/>
      <c r="UDV272" s="50"/>
      <c r="UDW272" s="50"/>
      <c r="UDX272" s="50"/>
      <c r="UDY272" s="50"/>
      <c r="UDZ272" s="50"/>
      <c r="UEA272" s="50"/>
      <c r="UEB272" s="50"/>
      <c r="UEC272" s="50"/>
      <c r="UED272" s="50"/>
      <c r="UEE272" s="50"/>
      <c r="UEF272" s="50"/>
      <c r="UEG272" s="50"/>
      <c r="UEH272" s="50"/>
      <c r="UEI272" s="50"/>
      <c r="UEJ272" s="50"/>
      <c r="UEL272" s="50"/>
      <c r="UEN272" s="50"/>
      <c r="UEO272" s="50"/>
      <c r="UEP272" s="50"/>
      <c r="UEQ272" s="50"/>
      <c r="UER272" s="50"/>
      <c r="UES272" s="50"/>
      <c r="UET272" s="50"/>
      <c r="UEU272" s="50"/>
      <c r="UEZ272" s="50"/>
      <c r="UFA272" s="50"/>
      <c r="UFB272" s="50"/>
      <c r="UFC272" s="50"/>
      <c r="UFD272" s="50"/>
      <c r="UFE272" s="50"/>
      <c r="UFF272" s="50"/>
      <c r="UFG272" s="50"/>
      <c r="UFH272" s="50"/>
      <c r="UFI272" s="50"/>
      <c r="UFJ272" s="50"/>
      <c r="UFK272" s="50"/>
      <c r="UFL272" s="50"/>
      <c r="UFM272" s="50"/>
      <c r="UFN272" s="50"/>
      <c r="UFO272" s="50"/>
      <c r="UFP272" s="50"/>
      <c r="UFQ272" s="50"/>
      <c r="UFR272" s="50"/>
      <c r="UFS272" s="50"/>
      <c r="UFT272" s="50"/>
      <c r="UFU272" s="50"/>
      <c r="UFV272" s="50"/>
      <c r="UFW272" s="50"/>
      <c r="UFX272" s="50"/>
      <c r="UFY272" s="50"/>
      <c r="UFZ272" s="50"/>
      <c r="UGA272" s="50"/>
      <c r="UGB272" s="50"/>
      <c r="UGC272" s="50"/>
      <c r="UGD272" s="50"/>
      <c r="UGE272" s="50"/>
      <c r="UGF272" s="50"/>
      <c r="UGG272" s="50"/>
      <c r="UGH272" s="50"/>
      <c r="UGI272" s="50"/>
      <c r="UGJ272" s="50"/>
      <c r="UGK272" s="50"/>
      <c r="UGL272" s="50"/>
      <c r="UGM272" s="50"/>
      <c r="UGN272" s="50"/>
      <c r="UGO272" s="50"/>
      <c r="UGP272" s="50"/>
      <c r="UGQ272" s="50"/>
      <c r="UGR272" s="50"/>
      <c r="UGS272" s="50"/>
      <c r="UGT272" s="50"/>
      <c r="UGU272" s="50"/>
      <c r="UGV272" s="50"/>
      <c r="UGW272" s="50"/>
      <c r="UGX272" s="50"/>
      <c r="UGY272" s="50"/>
      <c r="UGZ272" s="50"/>
      <c r="UHA272" s="50"/>
      <c r="UHB272" s="50"/>
      <c r="UHC272" s="50"/>
      <c r="UHD272" s="50"/>
      <c r="UHE272" s="50"/>
      <c r="UHF272" s="50"/>
      <c r="UHG272" s="50"/>
      <c r="UHH272" s="50"/>
      <c r="UHI272" s="50"/>
      <c r="UHJ272" s="50"/>
      <c r="UHK272" s="50"/>
      <c r="UHL272" s="50"/>
      <c r="UHM272" s="50"/>
      <c r="UHN272" s="50"/>
      <c r="UHO272" s="50"/>
      <c r="UHP272" s="50"/>
      <c r="UHQ272" s="50"/>
      <c r="UHR272" s="50"/>
      <c r="UHS272" s="50"/>
      <c r="UHT272" s="50"/>
      <c r="UHU272" s="50"/>
      <c r="UHV272" s="50"/>
      <c r="UHW272" s="50"/>
      <c r="UHX272" s="50"/>
      <c r="UHY272" s="50"/>
      <c r="UHZ272" s="50"/>
      <c r="UIA272" s="50"/>
      <c r="UIB272" s="50"/>
      <c r="UIC272" s="50"/>
      <c r="UID272" s="50"/>
      <c r="UIE272" s="50"/>
      <c r="UIF272" s="50"/>
      <c r="UIG272" s="50"/>
      <c r="UIH272" s="50"/>
      <c r="UII272" s="50"/>
      <c r="UIJ272" s="50"/>
      <c r="UIK272" s="50"/>
      <c r="UIL272" s="50"/>
      <c r="UIM272" s="50"/>
      <c r="UIN272" s="50"/>
      <c r="UIO272" s="50"/>
      <c r="UIP272" s="50"/>
      <c r="UIQ272" s="50"/>
      <c r="UIR272" s="50"/>
      <c r="UIS272" s="50"/>
      <c r="UIT272" s="50"/>
      <c r="UIU272" s="50"/>
      <c r="UIV272" s="50"/>
      <c r="UIW272" s="50"/>
      <c r="UIX272" s="50"/>
      <c r="UIY272" s="50"/>
      <c r="UIZ272" s="50"/>
      <c r="UJA272" s="50"/>
      <c r="UJB272" s="50"/>
      <c r="UJC272" s="50"/>
      <c r="UJD272" s="50"/>
      <c r="UJE272" s="50"/>
      <c r="UJF272" s="50"/>
      <c r="UJG272" s="50"/>
      <c r="UJH272" s="50"/>
      <c r="UJI272" s="50"/>
      <c r="UJJ272" s="50"/>
      <c r="UJK272" s="50"/>
      <c r="UJL272" s="50"/>
      <c r="UJM272" s="50"/>
      <c r="UJN272" s="50"/>
      <c r="UJO272" s="50"/>
      <c r="UJP272" s="50"/>
      <c r="UJQ272" s="50"/>
      <c r="UJR272" s="50"/>
      <c r="UJS272" s="50"/>
      <c r="UJT272" s="50"/>
      <c r="UJU272" s="50"/>
      <c r="UJV272" s="50"/>
      <c r="UJW272" s="50"/>
      <c r="UJX272" s="50"/>
      <c r="UJY272" s="50"/>
      <c r="UJZ272" s="50"/>
      <c r="UKA272" s="50"/>
      <c r="UKB272" s="50"/>
      <c r="UKC272" s="50"/>
      <c r="UKD272" s="50"/>
      <c r="UKE272" s="50"/>
      <c r="UKF272" s="50"/>
      <c r="UKG272" s="50"/>
      <c r="UKH272" s="50"/>
      <c r="UKI272" s="50"/>
      <c r="UKJ272" s="50"/>
      <c r="UKK272" s="50"/>
      <c r="UKL272" s="50"/>
      <c r="UKM272" s="50"/>
      <c r="UKN272" s="50"/>
      <c r="UKO272" s="50"/>
      <c r="UKP272" s="50"/>
      <c r="UKQ272" s="50"/>
      <c r="UKR272" s="50"/>
      <c r="UKS272" s="50"/>
      <c r="UKT272" s="50"/>
      <c r="UKU272" s="50"/>
      <c r="UKV272" s="50"/>
      <c r="UKW272" s="50"/>
      <c r="UKX272" s="50"/>
      <c r="UKY272" s="50"/>
      <c r="UKZ272" s="50"/>
      <c r="ULA272" s="50"/>
      <c r="ULB272" s="50"/>
      <c r="ULC272" s="50"/>
      <c r="ULD272" s="50"/>
      <c r="ULE272" s="50"/>
      <c r="ULF272" s="50"/>
      <c r="ULG272" s="50"/>
      <c r="ULH272" s="50"/>
      <c r="ULI272" s="50"/>
      <c r="ULJ272" s="50"/>
      <c r="ULK272" s="50"/>
      <c r="ULL272" s="50"/>
      <c r="ULM272" s="50"/>
      <c r="ULN272" s="50"/>
      <c r="ULO272" s="50"/>
      <c r="ULP272" s="50"/>
      <c r="ULQ272" s="50"/>
      <c r="ULR272" s="50"/>
      <c r="ULS272" s="50"/>
      <c r="ULT272" s="50"/>
      <c r="ULU272" s="50"/>
      <c r="ULV272" s="50"/>
      <c r="ULW272" s="50"/>
      <c r="ULX272" s="50"/>
      <c r="ULY272" s="50"/>
      <c r="ULZ272" s="50"/>
      <c r="UMA272" s="50"/>
      <c r="UMB272" s="50"/>
      <c r="UMC272" s="50"/>
      <c r="UMD272" s="50"/>
      <c r="UME272" s="50"/>
      <c r="UMF272" s="50"/>
      <c r="UMG272" s="50"/>
      <c r="UMH272" s="50"/>
      <c r="UMI272" s="50"/>
      <c r="UMJ272" s="50"/>
      <c r="UMK272" s="50"/>
      <c r="UML272" s="50"/>
      <c r="UMM272" s="50"/>
      <c r="UMN272" s="50"/>
      <c r="UMO272" s="50"/>
      <c r="UMP272" s="50"/>
      <c r="UMQ272" s="50"/>
      <c r="UMR272" s="50"/>
      <c r="UMS272" s="50"/>
      <c r="UMT272" s="50"/>
      <c r="UMU272" s="50"/>
      <c r="UMV272" s="50"/>
      <c r="UMW272" s="50"/>
      <c r="UMX272" s="50"/>
      <c r="UMY272" s="50"/>
      <c r="UMZ272" s="50"/>
      <c r="UNA272" s="50"/>
      <c r="UNB272" s="50"/>
      <c r="UNC272" s="50"/>
      <c r="UND272" s="50"/>
      <c r="UNE272" s="50"/>
      <c r="UNF272" s="50"/>
      <c r="UNG272" s="50"/>
      <c r="UNH272" s="50"/>
      <c r="UNI272" s="50"/>
      <c r="UNJ272" s="50"/>
      <c r="UNK272" s="50"/>
      <c r="UNL272" s="50"/>
      <c r="UNM272" s="50"/>
      <c r="UNN272" s="50"/>
      <c r="UNO272" s="50"/>
      <c r="UNP272" s="50"/>
      <c r="UNQ272" s="50"/>
      <c r="UNR272" s="50"/>
      <c r="UNS272" s="50"/>
      <c r="UNT272" s="50"/>
      <c r="UNU272" s="50"/>
      <c r="UNV272" s="50"/>
      <c r="UNW272" s="50"/>
      <c r="UNX272" s="50"/>
      <c r="UNY272" s="50"/>
      <c r="UNZ272" s="50"/>
      <c r="UOA272" s="50"/>
      <c r="UOB272" s="50"/>
      <c r="UOC272" s="50"/>
      <c r="UOD272" s="50"/>
      <c r="UOE272" s="50"/>
      <c r="UOF272" s="50"/>
      <c r="UOH272" s="50"/>
      <c r="UOJ272" s="50"/>
      <c r="UOK272" s="50"/>
      <c r="UOL272" s="50"/>
      <c r="UOM272" s="50"/>
      <c r="UON272" s="50"/>
      <c r="UOO272" s="50"/>
      <c r="UOP272" s="50"/>
      <c r="UOQ272" s="50"/>
      <c r="UOV272" s="50"/>
      <c r="UOW272" s="50"/>
      <c r="UOX272" s="50"/>
      <c r="UOY272" s="50"/>
      <c r="UOZ272" s="50"/>
      <c r="UPA272" s="50"/>
      <c r="UPB272" s="50"/>
      <c r="UPC272" s="50"/>
      <c r="UPD272" s="50"/>
      <c r="UPE272" s="50"/>
      <c r="UPF272" s="50"/>
      <c r="UPG272" s="50"/>
      <c r="UPH272" s="50"/>
      <c r="UPI272" s="50"/>
      <c r="UPJ272" s="50"/>
      <c r="UPK272" s="50"/>
      <c r="UPL272" s="50"/>
      <c r="UPM272" s="50"/>
      <c r="UPN272" s="50"/>
      <c r="UPO272" s="50"/>
      <c r="UPP272" s="50"/>
      <c r="UPQ272" s="50"/>
      <c r="UPR272" s="50"/>
      <c r="UPS272" s="50"/>
      <c r="UPT272" s="50"/>
      <c r="UPU272" s="50"/>
      <c r="UPV272" s="50"/>
      <c r="UPW272" s="50"/>
      <c r="UPX272" s="50"/>
      <c r="UPY272" s="50"/>
      <c r="UPZ272" s="50"/>
      <c r="UQA272" s="50"/>
      <c r="UQB272" s="50"/>
      <c r="UQC272" s="50"/>
      <c r="UQD272" s="50"/>
      <c r="UQE272" s="50"/>
      <c r="UQF272" s="50"/>
      <c r="UQG272" s="50"/>
      <c r="UQH272" s="50"/>
      <c r="UQI272" s="50"/>
      <c r="UQJ272" s="50"/>
      <c r="UQK272" s="50"/>
      <c r="UQL272" s="50"/>
      <c r="UQM272" s="50"/>
      <c r="UQN272" s="50"/>
      <c r="UQO272" s="50"/>
      <c r="UQP272" s="50"/>
      <c r="UQQ272" s="50"/>
      <c r="UQR272" s="50"/>
      <c r="UQS272" s="50"/>
      <c r="UQT272" s="50"/>
      <c r="UQU272" s="50"/>
      <c r="UQV272" s="50"/>
      <c r="UQW272" s="50"/>
      <c r="UQX272" s="50"/>
      <c r="UQY272" s="50"/>
      <c r="UQZ272" s="50"/>
      <c r="URA272" s="50"/>
      <c r="URB272" s="50"/>
      <c r="URC272" s="50"/>
      <c r="URD272" s="50"/>
      <c r="URE272" s="50"/>
      <c r="URF272" s="50"/>
      <c r="URG272" s="50"/>
      <c r="URH272" s="50"/>
      <c r="URI272" s="50"/>
      <c r="URJ272" s="50"/>
      <c r="URK272" s="50"/>
      <c r="URL272" s="50"/>
      <c r="URM272" s="50"/>
      <c r="URN272" s="50"/>
      <c r="URO272" s="50"/>
      <c r="URP272" s="50"/>
      <c r="URQ272" s="50"/>
      <c r="URR272" s="50"/>
      <c r="URS272" s="50"/>
      <c r="URT272" s="50"/>
      <c r="URU272" s="50"/>
      <c r="URV272" s="50"/>
      <c r="URW272" s="50"/>
      <c r="URX272" s="50"/>
      <c r="URY272" s="50"/>
      <c r="URZ272" s="50"/>
      <c r="USA272" s="50"/>
      <c r="USB272" s="50"/>
      <c r="USC272" s="50"/>
      <c r="USD272" s="50"/>
      <c r="USE272" s="50"/>
      <c r="USF272" s="50"/>
      <c r="USG272" s="50"/>
      <c r="USH272" s="50"/>
      <c r="USI272" s="50"/>
      <c r="USJ272" s="50"/>
      <c r="USK272" s="50"/>
      <c r="USL272" s="50"/>
      <c r="USM272" s="50"/>
      <c r="USN272" s="50"/>
      <c r="USO272" s="50"/>
      <c r="USP272" s="50"/>
      <c r="USQ272" s="50"/>
      <c r="USR272" s="50"/>
      <c r="USS272" s="50"/>
      <c r="UST272" s="50"/>
      <c r="USU272" s="50"/>
      <c r="USV272" s="50"/>
      <c r="USW272" s="50"/>
      <c r="USX272" s="50"/>
      <c r="USY272" s="50"/>
      <c r="USZ272" s="50"/>
      <c r="UTA272" s="50"/>
      <c r="UTB272" s="50"/>
      <c r="UTC272" s="50"/>
      <c r="UTD272" s="50"/>
      <c r="UTE272" s="50"/>
      <c r="UTF272" s="50"/>
      <c r="UTG272" s="50"/>
      <c r="UTH272" s="50"/>
      <c r="UTI272" s="50"/>
      <c r="UTJ272" s="50"/>
      <c r="UTK272" s="50"/>
      <c r="UTL272" s="50"/>
      <c r="UTM272" s="50"/>
      <c r="UTN272" s="50"/>
      <c r="UTO272" s="50"/>
      <c r="UTP272" s="50"/>
      <c r="UTQ272" s="50"/>
      <c r="UTR272" s="50"/>
      <c r="UTS272" s="50"/>
      <c r="UTT272" s="50"/>
      <c r="UTU272" s="50"/>
      <c r="UTV272" s="50"/>
      <c r="UTW272" s="50"/>
      <c r="UTX272" s="50"/>
      <c r="UTY272" s="50"/>
      <c r="UTZ272" s="50"/>
      <c r="UUA272" s="50"/>
      <c r="UUB272" s="50"/>
      <c r="UUC272" s="50"/>
      <c r="UUD272" s="50"/>
      <c r="UUE272" s="50"/>
      <c r="UUF272" s="50"/>
      <c r="UUG272" s="50"/>
      <c r="UUH272" s="50"/>
      <c r="UUI272" s="50"/>
      <c r="UUJ272" s="50"/>
      <c r="UUK272" s="50"/>
      <c r="UUL272" s="50"/>
      <c r="UUM272" s="50"/>
      <c r="UUN272" s="50"/>
      <c r="UUO272" s="50"/>
      <c r="UUP272" s="50"/>
      <c r="UUQ272" s="50"/>
      <c r="UUR272" s="50"/>
      <c r="UUS272" s="50"/>
      <c r="UUT272" s="50"/>
      <c r="UUU272" s="50"/>
      <c r="UUV272" s="50"/>
      <c r="UUW272" s="50"/>
      <c r="UUX272" s="50"/>
      <c r="UUY272" s="50"/>
      <c r="UUZ272" s="50"/>
      <c r="UVA272" s="50"/>
      <c r="UVB272" s="50"/>
      <c r="UVC272" s="50"/>
      <c r="UVD272" s="50"/>
      <c r="UVE272" s="50"/>
      <c r="UVF272" s="50"/>
      <c r="UVG272" s="50"/>
      <c r="UVH272" s="50"/>
      <c r="UVI272" s="50"/>
      <c r="UVJ272" s="50"/>
      <c r="UVK272" s="50"/>
      <c r="UVL272" s="50"/>
      <c r="UVM272" s="50"/>
      <c r="UVN272" s="50"/>
      <c r="UVO272" s="50"/>
      <c r="UVP272" s="50"/>
      <c r="UVQ272" s="50"/>
      <c r="UVR272" s="50"/>
      <c r="UVS272" s="50"/>
      <c r="UVT272" s="50"/>
      <c r="UVU272" s="50"/>
      <c r="UVV272" s="50"/>
      <c r="UVW272" s="50"/>
      <c r="UVX272" s="50"/>
      <c r="UVY272" s="50"/>
      <c r="UVZ272" s="50"/>
      <c r="UWA272" s="50"/>
      <c r="UWB272" s="50"/>
      <c r="UWC272" s="50"/>
      <c r="UWD272" s="50"/>
      <c r="UWE272" s="50"/>
      <c r="UWF272" s="50"/>
      <c r="UWG272" s="50"/>
      <c r="UWH272" s="50"/>
      <c r="UWI272" s="50"/>
      <c r="UWJ272" s="50"/>
      <c r="UWK272" s="50"/>
      <c r="UWL272" s="50"/>
      <c r="UWM272" s="50"/>
      <c r="UWN272" s="50"/>
      <c r="UWO272" s="50"/>
      <c r="UWP272" s="50"/>
      <c r="UWQ272" s="50"/>
      <c r="UWR272" s="50"/>
      <c r="UWS272" s="50"/>
      <c r="UWT272" s="50"/>
      <c r="UWU272" s="50"/>
      <c r="UWV272" s="50"/>
      <c r="UWW272" s="50"/>
      <c r="UWX272" s="50"/>
      <c r="UWY272" s="50"/>
      <c r="UWZ272" s="50"/>
      <c r="UXA272" s="50"/>
      <c r="UXB272" s="50"/>
      <c r="UXC272" s="50"/>
      <c r="UXD272" s="50"/>
      <c r="UXE272" s="50"/>
      <c r="UXF272" s="50"/>
      <c r="UXG272" s="50"/>
      <c r="UXH272" s="50"/>
      <c r="UXI272" s="50"/>
      <c r="UXJ272" s="50"/>
      <c r="UXK272" s="50"/>
      <c r="UXL272" s="50"/>
      <c r="UXM272" s="50"/>
      <c r="UXN272" s="50"/>
      <c r="UXO272" s="50"/>
      <c r="UXP272" s="50"/>
      <c r="UXQ272" s="50"/>
      <c r="UXR272" s="50"/>
      <c r="UXS272" s="50"/>
      <c r="UXT272" s="50"/>
      <c r="UXU272" s="50"/>
      <c r="UXV272" s="50"/>
      <c r="UXW272" s="50"/>
      <c r="UXX272" s="50"/>
      <c r="UXY272" s="50"/>
      <c r="UXZ272" s="50"/>
      <c r="UYA272" s="50"/>
      <c r="UYB272" s="50"/>
      <c r="UYD272" s="50"/>
      <c r="UYF272" s="50"/>
      <c r="UYG272" s="50"/>
      <c r="UYH272" s="50"/>
      <c r="UYI272" s="50"/>
      <c r="UYJ272" s="50"/>
      <c r="UYK272" s="50"/>
      <c r="UYL272" s="50"/>
      <c r="UYM272" s="50"/>
      <c r="UYR272" s="50"/>
      <c r="UYS272" s="50"/>
      <c r="UYT272" s="50"/>
      <c r="UYU272" s="50"/>
      <c r="UYV272" s="50"/>
      <c r="UYW272" s="50"/>
      <c r="UYX272" s="50"/>
      <c r="UYY272" s="50"/>
      <c r="UYZ272" s="50"/>
      <c r="UZA272" s="50"/>
      <c r="UZB272" s="50"/>
      <c r="UZC272" s="50"/>
      <c r="UZD272" s="50"/>
      <c r="UZE272" s="50"/>
      <c r="UZF272" s="50"/>
      <c r="UZG272" s="50"/>
      <c r="UZH272" s="50"/>
      <c r="UZI272" s="50"/>
      <c r="UZJ272" s="50"/>
      <c r="UZK272" s="50"/>
      <c r="UZL272" s="50"/>
      <c r="UZM272" s="50"/>
      <c r="UZN272" s="50"/>
      <c r="UZO272" s="50"/>
      <c r="UZP272" s="50"/>
      <c r="UZQ272" s="50"/>
      <c r="UZR272" s="50"/>
      <c r="UZS272" s="50"/>
      <c r="UZT272" s="50"/>
      <c r="UZU272" s="50"/>
      <c r="UZV272" s="50"/>
      <c r="UZW272" s="50"/>
      <c r="UZX272" s="50"/>
      <c r="UZY272" s="50"/>
      <c r="UZZ272" s="50"/>
      <c r="VAA272" s="50"/>
      <c r="VAB272" s="50"/>
      <c r="VAC272" s="50"/>
      <c r="VAD272" s="50"/>
      <c r="VAE272" s="50"/>
      <c r="VAF272" s="50"/>
      <c r="VAG272" s="50"/>
      <c r="VAH272" s="50"/>
      <c r="VAI272" s="50"/>
      <c r="VAJ272" s="50"/>
      <c r="VAK272" s="50"/>
      <c r="VAL272" s="50"/>
      <c r="VAM272" s="50"/>
      <c r="VAN272" s="50"/>
      <c r="VAO272" s="50"/>
      <c r="VAP272" s="50"/>
      <c r="VAQ272" s="50"/>
      <c r="VAR272" s="50"/>
      <c r="VAS272" s="50"/>
      <c r="VAT272" s="50"/>
      <c r="VAU272" s="50"/>
      <c r="VAV272" s="50"/>
      <c r="VAW272" s="50"/>
      <c r="VAX272" s="50"/>
      <c r="VAY272" s="50"/>
      <c r="VAZ272" s="50"/>
      <c r="VBA272" s="50"/>
      <c r="VBB272" s="50"/>
      <c r="VBC272" s="50"/>
      <c r="VBD272" s="50"/>
      <c r="VBE272" s="50"/>
      <c r="VBF272" s="50"/>
      <c r="VBG272" s="50"/>
      <c r="VBH272" s="50"/>
      <c r="VBI272" s="50"/>
      <c r="VBJ272" s="50"/>
      <c r="VBK272" s="50"/>
      <c r="VBL272" s="50"/>
      <c r="VBM272" s="50"/>
      <c r="VBN272" s="50"/>
      <c r="VBO272" s="50"/>
      <c r="VBP272" s="50"/>
      <c r="VBQ272" s="50"/>
      <c r="VBR272" s="50"/>
      <c r="VBS272" s="50"/>
      <c r="VBT272" s="50"/>
      <c r="VBU272" s="50"/>
      <c r="VBV272" s="50"/>
      <c r="VBW272" s="50"/>
      <c r="VBX272" s="50"/>
      <c r="VBY272" s="50"/>
      <c r="VBZ272" s="50"/>
      <c r="VCA272" s="50"/>
      <c r="VCB272" s="50"/>
      <c r="VCC272" s="50"/>
      <c r="VCD272" s="50"/>
      <c r="VCE272" s="50"/>
      <c r="VCF272" s="50"/>
      <c r="VCG272" s="50"/>
      <c r="VCH272" s="50"/>
      <c r="VCI272" s="50"/>
      <c r="VCJ272" s="50"/>
      <c r="VCK272" s="50"/>
      <c r="VCL272" s="50"/>
      <c r="VCM272" s="50"/>
      <c r="VCN272" s="50"/>
      <c r="VCO272" s="50"/>
      <c r="VCP272" s="50"/>
      <c r="VCQ272" s="50"/>
      <c r="VCR272" s="50"/>
      <c r="VCS272" s="50"/>
      <c r="VCT272" s="50"/>
      <c r="VCU272" s="50"/>
      <c r="VCV272" s="50"/>
      <c r="VCW272" s="50"/>
      <c r="VCX272" s="50"/>
      <c r="VCY272" s="50"/>
      <c r="VCZ272" s="50"/>
      <c r="VDA272" s="50"/>
      <c r="VDB272" s="50"/>
      <c r="VDC272" s="50"/>
      <c r="VDD272" s="50"/>
      <c r="VDE272" s="50"/>
      <c r="VDF272" s="50"/>
      <c r="VDG272" s="50"/>
      <c r="VDH272" s="50"/>
      <c r="VDI272" s="50"/>
      <c r="VDJ272" s="50"/>
      <c r="VDK272" s="50"/>
      <c r="VDL272" s="50"/>
      <c r="VDM272" s="50"/>
      <c r="VDN272" s="50"/>
      <c r="VDO272" s="50"/>
      <c r="VDP272" s="50"/>
      <c r="VDQ272" s="50"/>
      <c r="VDR272" s="50"/>
      <c r="VDS272" s="50"/>
      <c r="VDT272" s="50"/>
      <c r="VDU272" s="50"/>
      <c r="VDV272" s="50"/>
      <c r="VDW272" s="50"/>
      <c r="VDX272" s="50"/>
      <c r="VDY272" s="50"/>
      <c r="VDZ272" s="50"/>
      <c r="VEA272" s="50"/>
      <c r="VEB272" s="50"/>
      <c r="VEC272" s="50"/>
      <c r="VED272" s="50"/>
      <c r="VEE272" s="50"/>
      <c r="VEF272" s="50"/>
      <c r="VEG272" s="50"/>
      <c r="VEH272" s="50"/>
      <c r="VEI272" s="50"/>
      <c r="VEJ272" s="50"/>
      <c r="VEK272" s="50"/>
      <c r="VEL272" s="50"/>
      <c r="VEM272" s="50"/>
      <c r="VEN272" s="50"/>
      <c r="VEO272" s="50"/>
      <c r="VEP272" s="50"/>
      <c r="VEQ272" s="50"/>
      <c r="VER272" s="50"/>
      <c r="VES272" s="50"/>
      <c r="VET272" s="50"/>
      <c r="VEU272" s="50"/>
      <c r="VEV272" s="50"/>
      <c r="VEW272" s="50"/>
      <c r="VEX272" s="50"/>
      <c r="VEY272" s="50"/>
      <c r="VEZ272" s="50"/>
      <c r="VFA272" s="50"/>
      <c r="VFB272" s="50"/>
      <c r="VFC272" s="50"/>
      <c r="VFD272" s="50"/>
      <c r="VFE272" s="50"/>
      <c r="VFF272" s="50"/>
      <c r="VFG272" s="50"/>
      <c r="VFH272" s="50"/>
      <c r="VFI272" s="50"/>
      <c r="VFJ272" s="50"/>
      <c r="VFK272" s="50"/>
      <c r="VFL272" s="50"/>
      <c r="VFM272" s="50"/>
      <c r="VFN272" s="50"/>
      <c r="VFO272" s="50"/>
      <c r="VFP272" s="50"/>
      <c r="VFQ272" s="50"/>
      <c r="VFR272" s="50"/>
      <c r="VFS272" s="50"/>
      <c r="VFT272" s="50"/>
      <c r="VFU272" s="50"/>
      <c r="VFV272" s="50"/>
      <c r="VFW272" s="50"/>
      <c r="VFX272" s="50"/>
      <c r="VFY272" s="50"/>
      <c r="VFZ272" s="50"/>
      <c r="VGA272" s="50"/>
      <c r="VGB272" s="50"/>
      <c r="VGC272" s="50"/>
      <c r="VGD272" s="50"/>
      <c r="VGE272" s="50"/>
      <c r="VGF272" s="50"/>
      <c r="VGG272" s="50"/>
      <c r="VGH272" s="50"/>
      <c r="VGI272" s="50"/>
      <c r="VGJ272" s="50"/>
      <c r="VGK272" s="50"/>
      <c r="VGL272" s="50"/>
      <c r="VGM272" s="50"/>
      <c r="VGN272" s="50"/>
      <c r="VGO272" s="50"/>
      <c r="VGP272" s="50"/>
      <c r="VGQ272" s="50"/>
      <c r="VGR272" s="50"/>
      <c r="VGS272" s="50"/>
      <c r="VGT272" s="50"/>
      <c r="VGU272" s="50"/>
      <c r="VGV272" s="50"/>
      <c r="VGW272" s="50"/>
      <c r="VGX272" s="50"/>
      <c r="VGY272" s="50"/>
      <c r="VGZ272" s="50"/>
      <c r="VHA272" s="50"/>
      <c r="VHB272" s="50"/>
      <c r="VHC272" s="50"/>
      <c r="VHD272" s="50"/>
      <c r="VHE272" s="50"/>
      <c r="VHF272" s="50"/>
      <c r="VHG272" s="50"/>
      <c r="VHH272" s="50"/>
      <c r="VHI272" s="50"/>
      <c r="VHJ272" s="50"/>
      <c r="VHK272" s="50"/>
      <c r="VHL272" s="50"/>
      <c r="VHM272" s="50"/>
      <c r="VHN272" s="50"/>
      <c r="VHO272" s="50"/>
      <c r="VHP272" s="50"/>
      <c r="VHQ272" s="50"/>
      <c r="VHR272" s="50"/>
      <c r="VHS272" s="50"/>
      <c r="VHT272" s="50"/>
      <c r="VHU272" s="50"/>
      <c r="VHV272" s="50"/>
      <c r="VHW272" s="50"/>
      <c r="VHX272" s="50"/>
      <c r="VHZ272" s="50"/>
      <c r="VIB272" s="50"/>
      <c r="VIC272" s="50"/>
      <c r="VID272" s="50"/>
      <c r="VIE272" s="50"/>
      <c r="VIF272" s="50"/>
      <c r="VIG272" s="50"/>
      <c r="VIH272" s="50"/>
      <c r="VII272" s="50"/>
      <c r="VIN272" s="50"/>
      <c r="VIO272" s="50"/>
      <c r="VIP272" s="50"/>
      <c r="VIQ272" s="50"/>
      <c r="VIR272" s="50"/>
      <c r="VIS272" s="50"/>
      <c r="VIT272" s="50"/>
      <c r="VIU272" s="50"/>
      <c r="VIV272" s="50"/>
      <c r="VIW272" s="50"/>
      <c r="VIX272" s="50"/>
      <c r="VIY272" s="50"/>
      <c r="VIZ272" s="50"/>
      <c r="VJA272" s="50"/>
      <c r="VJB272" s="50"/>
      <c r="VJC272" s="50"/>
      <c r="VJD272" s="50"/>
      <c r="VJE272" s="50"/>
      <c r="VJF272" s="50"/>
      <c r="VJG272" s="50"/>
      <c r="VJH272" s="50"/>
      <c r="VJI272" s="50"/>
      <c r="VJJ272" s="50"/>
      <c r="VJK272" s="50"/>
      <c r="VJL272" s="50"/>
      <c r="VJM272" s="50"/>
      <c r="VJN272" s="50"/>
      <c r="VJO272" s="50"/>
      <c r="VJP272" s="50"/>
      <c r="VJQ272" s="50"/>
      <c r="VJR272" s="50"/>
      <c r="VJS272" s="50"/>
      <c r="VJT272" s="50"/>
      <c r="VJU272" s="50"/>
      <c r="VJV272" s="50"/>
      <c r="VJW272" s="50"/>
      <c r="VJX272" s="50"/>
      <c r="VJY272" s="50"/>
      <c r="VJZ272" s="50"/>
      <c r="VKA272" s="50"/>
      <c r="VKB272" s="50"/>
      <c r="VKC272" s="50"/>
      <c r="VKD272" s="50"/>
      <c r="VKE272" s="50"/>
      <c r="VKF272" s="50"/>
      <c r="VKG272" s="50"/>
      <c r="VKH272" s="50"/>
      <c r="VKI272" s="50"/>
      <c r="VKJ272" s="50"/>
      <c r="VKK272" s="50"/>
      <c r="VKL272" s="50"/>
      <c r="VKM272" s="50"/>
      <c r="VKN272" s="50"/>
      <c r="VKO272" s="50"/>
      <c r="VKP272" s="50"/>
      <c r="VKQ272" s="50"/>
      <c r="VKR272" s="50"/>
      <c r="VKS272" s="50"/>
      <c r="VKT272" s="50"/>
      <c r="VKU272" s="50"/>
      <c r="VKV272" s="50"/>
      <c r="VKW272" s="50"/>
      <c r="VKX272" s="50"/>
      <c r="VKY272" s="50"/>
      <c r="VKZ272" s="50"/>
      <c r="VLA272" s="50"/>
      <c r="VLB272" s="50"/>
      <c r="VLC272" s="50"/>
      <c r="VLD272" s="50"/>
      <c r="VLE272" s="50"/>
      <c r="VLF272" s="50"/>
      <c r="VLG272" s="50"/>
      <c r="VLH272" s="50"/>
      <c r="VLI272" s="50"/>
      <c r="VLJ272" s="50"/>
      <c r="VLK272" s="50"/>
      <c r="VLL272" s="50"/>
      <c r="VLM272" s="50"/>
      <c r="VLN272" s="50"/>
      <c r="VLO272" s="50"/>
      <c r="VLP272" s="50"/>
      <c r="VLQ272" s="50"/>
      <c r="VLR272" s="50"/>
      <c r="VLS272" s="50"/>
      <c r="VLT272" s="50"/>
      <c r="VLU272" s="50"/>
      <c r="VLV272" s="50"/>
      <c r="VLW272" s="50"/>
      <c r="VLX272" s="50"/>
      <c r="VLY272" s="50"/>
      <c r="VLZ272" s="50"/>
      <c r="VMA272" s="50"/>
      <c r="VMB272" s="50"/>
      <c r="VMC272" s="50"/>
      <c r="VMD272" s="50"/>
      <c r="VME272" s="50"/>
      <c r="VMF272" s="50"/>
      <c r="VMG272" s="50"/>
      <c r="VMH272" s="50"/>
      <c r="VMI272" s="50"/>
      <c r="VMJ272" s="50"/>
      <c r="VMK272" s="50"/>
      <c r="VML272" s="50"/>
      <c r="VMM272" s="50"/>
      <c r="VMN272" s="50"/>
      <c r="VMO272" s="50"/>
      <c r="VMP272" s="50"/>
      <c r="VMQ272" s="50"/>
      <c r="VMR272" s="50"/>
      <c r="VMS272" s="50"/>
      <c r="VMT272" s="50"/>
      <c r="VMU272" s="50"/>
      <c r="VMV272" s="50"/>
      <c r="VMW272" s="50"/>
      <c r="VMX272" s="50"/>
      <c r="VMY272" s="50"/>
      <c r="VMZ272" s="50"/>
      <c r="VNA272" s="50"/>
      <c r="VNB272" s="50"/>
      <c r="VNC272" s="50"/>
      <c r="VND272" s="50"/>
      <c r="VNE272" s="50"/>
      <c r="VNF272" s="50"/>
      <c r="VNG272" s="50"/>
      <c r="VNH272" s="50"/>
      <c r="VNI272" s="50"/>
      <c r="VNJ272" s="50"/>
      <c r="VNK272" s="50"/>
      <c r="VNL272" s="50"/>
      <c r="VNM272" s="50"/>
      <c r="VNN272" s="50"/>
      <c r="VNO272" s="50"/>
      <c r="VNP272" s="50"/>
      <c r="VNQ272" s="50"/>
      <c r="VNR272" s="50"/>
      <c r="VNS272" s="50"/>
      <c r="VNT272" s="50"/>
      <c r="VNU272" s="50"/>
      <c r="VNV272" s="50"/>
      <c r="VNW272" s="50"/>
      <c r="VNX272" s="50"/>
      <c r="VNY272" s="50"/>
      <c r="VNZ272" s="50"/>
      <c r="VOA272" s="50"/>
      <c r="VOB272" s="50"/>
      <c r="VOC272" s="50"/>
      <c r="VOD272" s="50"/>
      <c r="VOE272" s="50"/>
      <c r="VOF272" s="50"/>
      <c r="VOG272" s="50"/>
      <c r="VOH272" s="50"/>
      <c r="VOI272" s="50"/>
      <c r="VOJ272" s="50"/>
      <c r="VOK272" s="50"/>
      <c r="VOL272" s="50"/>
      <c r="VOM272" s="50"/>
      <c r="VON272" s="50"/>
      <c r="VOO272" s="50"/>
      <c r="VOP272" s="50"/>
      <c r="VOQ272" s="50"/>
      <c r="VOR272" s="50"/>
      <c r="VOS272" s="50"/>
      <c r="VOT272" s="50"/>
      <c r="VOU272" s="50"/>
      <c r="VOV272" s="50"/>
      <c r="VOW272" s="50"/>
      <c r="VOX272" s="50"/>
      <c r="VOY272" s="50"/>
      <c r="VOZ272" s="50"/>
      <c r="VPA272" s="50"/>
      <c r="VPB272" s="50"/>
      <c r="VPC272" s="50"/>
      <c r="VPD272" s="50"/>
      <c r="VPE272" s="50"/>
      <c r="VPF272" s="50"/>
      <c r="VPG272" s="50"/>
      <c r="VPH272" s="50"/>
      <c r="VPI272" s="50"/>
      <c r="VPJ272" s="50"/>
      <c r="VPK272" s="50"/>
      <c r="VPL272" s="50"/>
      <c r="VPM272" s="50"/>
      <c r="VPN272" s="50"/>
      <c r="VPO272" s="50"/>
      <c r="VPP272" s="50"/>
      <c r="VPQ272" s="50"/>
      <c r="VPR272" s="50"/>
      <c r="VPS272" s="50"/>
      <c r="VPT272" s="50"/>
      <c r="VPU272" s="50"/>
      <c r="VPV272" s="50"/>
      <c r="VPW272" s="50"/>
      <c r="VPX272" s="50"/>
      <c r="VPY272" s="50"/>
      <c r="VPZ272" s="50"/>
      <c r="VQA272" s="50"/>
      <c r="VQB272" s="50"/>
      <c r="VQC272" s="50"/>
      <c r="VQD272" s="50"/>
      <c r="VQE272" s="50"/>
      <c r="VQF272" s="50"/>
      <c r="VQG272" s="50"/>
      <c r="VQH272" s="50"/>
      <c r="VQI272" s="50"/>
      <c r="VQJ272" s="50"/>
      <c r="VQK272" s="50"/>
      <c r="VQL272" s="50"/>
      <c r="VQM272" s="50"/>
      <c r="VQN272" s="50"/>
      <c r="VQO272" s="50"/>
      <c r="VQP272" s="50"/>
      <c r="VQQ272" s="50"/>
      <c r="VQR272" s="50"/>
      <c r="VQS272" s="50"/>
      <c r="VQT272" s="50"/>
      <c r="VQU272" s="50"/>
      <c r="VQV272" s="50"/>
      <c r="VQW272" s="50"/>
      <c r="VQX272" s="50"/>
      <c r="VQY272" s="50"/>
      <c r="VQZ272" s="50"/>
      <c r="VRA272" s="50"/>
      <c r="VRB272" s="50"/>
      <c r="VRC272" s="50"/>
      <c r="VRD272" s="50"/>
      <c r="VRE272" s="50"/>
      <c r="VRF272" s="50"/>
      <c r="VRG272" s="50"/>
      <c r="VRH272" s="50"/>
      <c r="VRI272" s="50"/>
      <c r="VRJ272" s="50"/>
      <c r="VRK272" s="50"/>
      <c r="VRL272" s="50"/>
      <c r="VRM272" s="50"/>
      <c r="VRN272" s="50"/>
      <c r="VRO272" s="50"/>
      <c r="VRP272" s="50"/>
      <c r="VRQ272" s="50"/>
      <c r="VRR272" s="50"/>
      <c r="VRS272" s="50"/>
      <c r="VRT272" s="50"/>
      <c r="VRV272" s="50"/>
      <c r="VRX272" s="50"/>
      <c r="VRY272" s="50"/>
      <c r="VRZ272" s="50"/>
      <c r="VSA272" s="50"/>
      <c r="VSB272" s="50"/>
      <c r="VSC272" s="50"/>
      <c r="VSD272" s="50"/>
      <c r="VSE272" s="50"/>
      <c r="VSJ272" s="50"/>
      <c r="VSK272" s="50"/>
      <c r="VSL272" s="50"/>
      <c r="VSM272" s="50"/>
      <c r="VSN272" s="50"/>
      <c r="VSO272" s="50"/>
      <c r="VSP272" s="50"/>
      <c r="VSQ272" s="50"/>
      <c r="VSR272" s="50"/>
      <c r="VSS272" s="50"/>
      <c r="VST272" s="50"/>
      <c r="VSU272" s="50"/>
      <c r="VSV272" s="50"/>
      <c r="VSW272" s="50"/>
      <c r="VSX272" s="50"/>
      <c r="VSY272" s="50"/>
      <c r="VSZ272" s="50"/>
      <c r="VTA272" s="50"/>
      <c r="VTB272" s="50"/>
      <c r="VTC272" s="50"/>
      <c r="VTD272" s="50"/>
      <c r="VTE272" s="50"/>
      <c r="VTF272" s="50"/>
      <c r="VTG272" s="50"/>
      <c r="VTH272" s="50"/>
      <c r="VTI272" s="50"/>
      <c r="VTJ272" s="50"/>
      <c r="VTK272" s="50"/>
      <c r="VTL272" s="50"/>
      <c r="VTM272" s="50"/>
      <c r="VTN272" s="50"/>
      <c r="VTO272" s="50"/>
      <c r="VTP272" s="50"/>
      <c r="VTQ272" s="50"/>
      <c r="VTR272" s="50"/>
      <c r="VTS272" s="50"/>
      <c r="VTT272" s="50"/>
      <c r="VTU272" s="50"/>
      <c r="VTV272" s="50"/>
      <c r="VTW272" s="50"/>
      <c r="VTX272" s="50"/>
      <c r="VTY272" s="50"/>
      <c r="VTZ272" s="50"/>
      <c r="VUA272" s="50"/>
      <c r="VUB272" s="50"/>
      <c r="VUC272" s="50"/>
      <c r="VUD272" s="50"/>
      <c r="VUE272" s="50"/>
      <c r="VUF272" s="50"/>
      <c r="VUG272" s="50"/>
      <c r="VUH272" s="50"/>
      <c r="VUI272" s="50"/>
      <c r="VUJ272" s="50"/>
      <c r="VUK272" s="50"/>
      <c r="VUL272" s="50"/>
      <c r="VUM272" s="50"/>
      <c r="VUN272" s="50"/>
      <c r="VUO272" s="50"/>
      <c r="VUP272" s="50"/>
      <c r="VUQ272" s="50"/>
      <c r="VUR272" s="50"/>
      <c r="VUS272" s="50"/>
      <c r="VUT272" s="50"/>
      <c r="VUU272" s="50"/>
      <c r="VUV272" s="50"/>
      <c r="VUW272" s="50"/>
      <c r="VUX272" s="50"/>
      <c r="VUY272" s="50"/>
      <c r="VUZ272" s="50"/>
      <c r="VVA272" s="50"/>
      <c r="VVB272" s="50"/>
      <c r="VVC272" s="50"/>
      <c r="VVD272" s="50"/>
      <c r="VVE272" s="50"/>
      <c r="VVF272" s="50"/>
      <c r="VVG272" s="50"/>
      <c r="VVH272" s="50"/>
      <c r="VVI272" s="50"/>
      <c r="VVJ272" s="50"/>
      <c r="VVK272" s="50"/>
      <c r="VVL272" s="50"/>
      <c r="VVM272" s="50"/>
      <c r="VVN272" s="50"/>
      <c r="VVO272" s="50"/>
      <c r="VVP272" s="50"/>
      <c r="VVQ272" s="50"/>
      <c r="VVR272" s="50"/>
      <c r="VVS272" s="50"/>
      <c r="VVT272" s="50"/>
      <c r="VVU272" s="50"/>
      <c r="VVV272" s="50"/>
      <c r="VVW272" s="50"/>
      <c r="VVX272" s="50"/>
      <c r="VVY272" s="50"/>
      <c r="VVZ272" s="50"/>
      <c r="VWA272" s="50"/>
      <c r="VWB272" s="50"/>
      <c r="VWC272" s="50"/>
      <c r="VWD272" s="50"/>
      <c r="VWE272" s="50"/>
      <c r="VWF272" s="50"/>
      <c r="VWG272" s="50"/>
      <c r="VWH272" s="50"/>
      <c r="VWI272" s="50"/>
      <c r="VWJ272" s="50"/>
      <c r="VWK272" s="50"/>
      <c r="VWL272" s="50"/>
      <c r="VWM272" s="50"/>
      <c r="VWN272" s="50"/>
      <c r="VWO272" s="50"/>
      <c r="VWP272" s="50"/>
      <c r="VWQ272" s="50"/>
      <c r="VWR272" s="50"/>
      <c r="VWS272" s="50"/>
      <c r="VWT272" s="50"/>
      <c r="VWU272" s="50"/>
      <c r="VWV272" s="50"/>
      <c r="VWW272" s="50"/>
      <c r="VWX272" s="50"/>
      <c r="VWY272" s="50"/>
      <c r="VWZ272" s="50"/>
      <c r="VXA272" s="50"/>
      <c r="VXB272" s="50"/>
      <c r="VXC272" s="50"/>
      <c r="VXD272" s="50"/>
      <c r="VXE272" s="50"/>
      <c r="VXF272" s="50"/>
      <c r="VXG272" s="50"/>
      <c r="VXH272" s="50"/>
      <c r="VXI272" s="50"/>
      <c r="VXJ272" s="50"/>
      <c r="VXK272" s="50"/>
      <c r="VXL272" s="50"/>
      <c r="VXM272" s="50"/>
      <c r="VXN272" s="50"/>
      <c r="VXO272" s="50"/>
      <c r="VXP272" s="50"/>
      <c r="VXQ272" s="50"/>
      <c r="VXR272" s="50"/>
      <c r="VXS272" s="50"/>
      <c r="VXT272" s="50"/>
      <c r="VXU272" s="50"/>
      <c r="VXV272" s="50"/>
      <c r="VXW272" s="50"/>
      <c r="VXX272" s="50"/>
      <c r="VXY272" s="50"/>
      <c r="VXZ272" s="50"/>
      <c r="VYA272" s="50"/>
      <c r="VYB272" s="50"/>
      <c r="VYC272" s="50"/>
      <c r="VYD272" s="50"/>
      <c r="VYE272" s="50"/>
      <c r="VYF272" s="50"/>
      <c r="VYG272" s="50"/>
      <c r="VYH272" s="50"/>
      <c r="VYI272" s="50"/>
      <c r="VYJ272" s="50"/>
      <c r="VYK272" s="50"/>
      <c r="VYL272" s="50"/>
      <c r="VYM272" s="50"/>
      <c r="VYN272" s="50"/>
      <c r="VYO272" s="50"/>
      <c r="VYP272" s="50"/>
      <c r="VYQ272" s="50"/>
      <c r="VYR272" s="50"/>
      <c r="VYS272" s="50"/>
      <c r="VYT272" s="50"/>
      <c r="VYU272" s="50"/>
      <c r="VYV272" s="50"/>
      <c r="VYW272" s="50"/>
      <c r="VYX272" s="50"/>
      <c r="VYY272" s="50"/>
      <c r="VYZ272" s="50"/>
      <c r="VZA272" s="50"/>
      <c r="VZB272" s="50"/>
      <c r="VZC272" s="50"/>
      <c r="VZD272" s="50"/>
      <c r="VZE272" s="50"/>
      <c r="VZF272" s="50"/>
      <c r="VZG272" s="50"/>
      <c r="VZH272" s="50"/>
      <c r="VZI272" s="50"/>
      <c r="VZJ272" s="50"/>
      <c r="VZK272" s="50"/>
      <c r="VZL272" s="50"/>
      <c r="VZM272" s="50"/>
      <c r="VZN272" s="50"/>
      <c r="VZO272" s="50"/>
      <c r="VZP272" s="50"/>
      <c r="VZQ272" s="50"/>
      <c r="VZR272" s="50"/>
      <c r="VZS272" s="50"/>
      <c r="VZT272" s="50"/>
      <c r="VZU272" s="50"/>
      <c r="VZV272" s="50"/>
      <c r="VZW272" s="50"/>
      <c r="VZX272" s="50"/>
      <c r="VZY272" s="50"/>
      <c r="VZZ272" s="50"/>
      <c r="WAA272" s="50"/>
      <c r="WAB272" s="50"/>
      <c r="WAC272" s="50"/>
      <c r="WAD272" s="50"/>
      <c r="WAE272" s="50"/>
      <c r="WAF272" s="50"/>
      <c r="WAG272" s="50"/>
      <c r="WAH272" s="50"/>
      <c r="WAI272" s="50"/>
      <c r="WAJ272" s="50"/>
      <c r="WAK272" s="50"/>
      <c r="WAL272" s="50"/>
      <c r="WAM272" s="50"/>
      <c r="WAN272" s="50"/>
      <c r="WAO272" s="50"/>
      <c r="WAP272" s="50"/>
      <c r="WAQ272" s="50"/>
      <c r="WAR272" s="50"/>
      <c r="WAS272" s="50"/>
      <c r="WAT272" s="50"/>
      <c r="WAU272" s="50"/>
      <c r="WAV272" s="50"/>
      <c r="WAW272" s="50"/>
      <c r="WAX272" s="50"/>
      <c r="WAY272" s="50"/>
      <c r="WAZ272" s="50"/>
      <c r="WBA272" s="50"/>
      <c r="WBB272" s="50"/>
      <c r="WBC272" s="50"/>
      <c r="WBD272" s="50"/>
      <c r="WBE272" s="50"/>
      <c r="WBF272" s="50"/>
      <c r="WBG272" s="50"/>
      <c r="WBH272" s="50"/>
      <c r="WBI272" s="50"/>
      <c r="WBJ272" s="50"/>
      <c r="WBK272" s="50"/>
      <c r="WBL272" s="50"/>
      <c r="WBM272" s="50"/>
      <c r="WBN272" s="50"/>
      <c r="WBO272" s="50"/>
      <c r="WBP272" s="50"/>
      <c r="WBR272" s="50"/>
      <c r="WBT272" s="50"/>
      <c r="WBU272" s="50"/>
      <c r="WBV272" s="50"/>
      <c r="WBW272" s="50"/>
      <c r="WBX272" s="50"/>
      <c r="WBY272" s="50"/>
      <c r="WBZ272" s="50"/>
      <c r="WCA272" s="50"/>
      <c r="WCF272" s="50"/>
      <c r="WCG272" s="50"/>
      <c r="WCH272" s="50"/>
      <c r="WCI272" s="50"/>
      <c r="WCJ272" s="50"/>
      <c r="WCK272" s="50"/>
      <c r="WCL272" s="50"/>
      <c r="WCM272" s="50"/>
      <c r="WCN272" s="50"/>
      <c r="WCO272" s="50"/>
      <c r="WCP272" s="50"/>
      <c r="WCQ272" s="50"/>
      <c r="WCR272" s="50"/>
      <c r="WCS272" s="50"/>
      <c r="WCT272" s="50"/>
      <c r="WCU272" s="50"/>
      <c r="WCV272" s="50"/>
      <c r="WCW272" s="50"/>
      <c r="WCX272" s="50"/>
      <c r="WCY272" s="50"/>
      <c r="WCZ272" s="50"/>
      <c r="WDA272" s="50"/>
      <c r="WDB272" s="50"/>
      <c r="WDC272" s="50"/>
      <c r="WDD272" s="50"/>
      <c r="WDE272" s="50"/>
      <c r="WDF272" s="50"/>
      <c r="WDG272" s="50"/>
      <c r="WDH272" s="50"/>
      <c r="WDI272" s="50"/>
      <c r="WDJ272" s="50"/>
      <c r="WDK272" s="50"/>
      <c r="WDL272" s="50"/>
      <c r="WDM272" s="50"/>
      <c r="WDN272" s="50"/>
      <c r="WDO272" s="50"/>
      <c r="WDP272" s="50"/>
      <c r="WDQ272" s="50"/>
      <c r="WDR272" s="50"/>
      <c r="WDS272" s="50"/>
      <c r="WDT272" s="50"/>
      <c r="WDU272" s="50"/>
      <c r="WDV272" s="50"/>
      <c r="WDW272" s="50"/>
      <c r="WDX272" s="50"/>
      <c r="WDY272" s="50"/>
      <c r="WDZ272" s="50"/>
      <c r="WEA272" s="50"/>
      <c r="WEB272" s="50"/>
      <c r="WEC272" s="50"/>
      <c r="WED272" s="50"/>
      <c r="WEE272" s="50"/>
      <c r="WEF272" s="50"/>
      <c r="WEG272" s="50"/>
      <c r="WEH272" s="50"/>
      <c r="WEI272" s="50"/>
      <c r="WEJ272" s="50"/>
      <c r="WEK272" s="50"/>
      <c r="WEL272" s="50"/>
      <c r="WEM272" s="50"/>
      <c r="WEN272" s="50"/>
      <c r="WEO272" s="50"/>
      <c r="WEP272" s="50"/>
      <c r="WEQ272" s="50"/>
      <c r="WER272" s="50"/>
      <c r="WES272" s="50"/>
      <c r="WET272" s="50"/>
      <c r="WEU272" s="50"/>
      <c r="WEV272" s="50"/>
      <c r="WEW272" s="50"/>
      <c r="WEX272" s="50"/>
      <c r="WEY272" s="50"/>
      <c r="WEZ272" s="50"/>
      <c r="WFA272" s="50"/>
      <c r="WFB272" s="50"/>
      <c r="WFC272" s="50"/>
      <c r="WFD272" s="50"/>
      <c r="WFE272" s="50"/>
      <c r="WFF272" s="50"/>
      <c r="WFG272" s="50"/>
      <c r="WFH272" s="50"/>
      <c r="WFI272" s="50"/>
      <c r="WFJ272" s="50"/>
      <c r="WFK272" s="50"/>
      <c r="WFL272" s="50"/>
      <c r="WFM272" s="50"/>
      <c r="WFN272" s="50"/>
      <c r="WFO272" s="50"/>
      <c r="WFP272" s="50"/>
      <c r="WFQ272" s="50"/>
      <c r="WFR272" s="50"/>
      <c r="WFS272" s="50"/>
      <c r="WFT272" s="50"/>
      <c r="WFU272" s="50"/>
      <c r="WFV272" s="50"/>
      <c r="WFW272" s="50"/>
      <c r="WFX272" s="50"/>
      <c r="WFY272" s="50"/>
      <c r="WFZ272" s="50"/>
      <c r="WGA272" s="50"/>
      <c r="WGB272" s="50"/>
      <c r="WGC272" s="50"/>
      <c r="WGD272" s="50"/>
      <c r="WGE272" s="50"/>
      <c r="WGF272" s="50"/>
      <c r="WGG272" s="50"/>
      <c r="WGH272" s="50"/>
      <c r="WGI272" s="50"/>
      <c r="WGJ272" s="50"/>
      <c r="WGK272" s="50"/>
      <c r="WGL272" s="50"/>
      <c r="WGM272" s="50"/>
      <c r="WGN272" s="50"/>
      <c r="WGO272" s="50"/>
      <c r="WGP272" s="50"/>
      <c r="WGQ272" s="50"/>
      <c r="WGR272" s="50"/>
      <c r="WGS272" s="50"/>
      <c r="WGT272" s="50"/>
      <c r="WGU272" s="50"/>
      <c r="WGV272" s="50"/>
      <c r="WGW272" s="50"/>
      <c r="WGX272" s="50"/>
      <c r="WGY272" s="50"/>
      <c r="WGZ272" s="50"/>
      <c r="WHA272" s="50"/>
      <c r="WHB272" s="50"/>
      <c r="WHC272" s="50"/>
      <c r="WHD272" s="50"/>
      <c r="WHE272" s="50"/>
      <c r="WHF272" s="50"/>
      <c r="WHG272" s="50"/>
      <c r="WHH272" s="50"/>
      <c r="WHI272" s="50"/>
      <c r="WHJ272" s="50"/>
      <c r="WHK272" s="50"/>
      <c r="WHL272" s="50"/>
      <c r="WHM272" s="50"/>
      <c r="WHN272" s="50"/>
      <c r="WHO272" s="50"/>
      <c r="WHP272" s="50"/>
      <c r="WHQ272" s="50"/>
      <c r="WHR272" s="50"/>
      <c r="WHS272" s="50"/>
      <c r="WHT272" s="50"/>
      <c r="WHU272" s="50"/>
      <c r="WHV272" s="50"/>
      <c r="WHW272" s="50"/>
      <c r="WHX272" s="50"/>
      <c r="WHY272" s="50"/>
      <c r="WHZ272" s="50"/>
      <c r="WIA272" s="50"/>
      <c r="WIB272" s="50"/>
      <c r="WIC272" s="50"/>
      <c r="WID272" s="50"/>
      <c r="WIE272" s="50"/>
      <c r="WIF272" s="50"/>
      <c r="WIG272" s="50"/>
      <c r="WIH272" s="50"/>
      <c r="WII272" s="50"/>
      <c r="WIJ272" s="50"/>
      <c r="WIK272" s="50"/>
      <c r="WIL272" s="50"/>
      <c r="WIM272" s="50"/>
      <c r="WIN272" s="50"/>
      <c r="WIO272" s="50"/>
      <c r="WIP272" s="50"/>
      <c r="WIQ272" s="50"/>
      <c r="WIR272" s="50"/>
      <c r="WIS272" s="50"/>
      <c r="WIT272" s="50"/>
      <c r="WIU272" s="50"/>
      <c r="WIV272" s="50"/>
      <c r="WIW272" s="50"/>
      <c r="WIX272" s="50"/>
      <c r="WIY272" s="50"/>
      <c r="WIZ272" s="50"/>
      <c r="WJA272" s="50"/>
      <c r="WJB272" s="50"/>
      <c r="WJC272" s="50"/>
      <c r="WJD272" s="50"/>
      <c r="WJE272" s="50"/>
      <c r="WJF272" s="50"/>
      <c r="WJG272" s="50"/>
      <c r="WJH272" s="50"/>
      <c r="WJI272" s="50"/>
      <c r="WJJ272" s="50"/>
      <c r="WJK272" s="50"/>
      <c r="WJL272" s="50"/>
      <c r="WJM272" s="50"/>
      <c r="WJN272" s="50"/>
      <c r="WJO272" s="50"/>
      <c r="WJP272" s="50"/>
      <c r="WJQ272" s="50"/>
      <c r="WJR272" s="50"/>
      <c r="WJS272" s="50"/>
      <c r="WJT272" s="50"/>
      <c r="WJU272" s="50"/>
      <c r="WJV272" s="50"/>
      <c r="WJW272" s="50"/>
      <c r="WJX272" s="50"/>
      <c r="WJY272" s="50"/>
      <c r="WJZ272" s="50"/>
      <c r="WKA272" s="50"/>
      <c r="WKB272" s="50"/>
      <c r="WKC272" s="50"/>
      <c r="WKD272" s="50"/>
      <c r="WKE272" s="50"/>
      <c r="WKF272" s="50"/>
      <c r="WKG272" s="50"/>
      <c r="WKH272" s="50"/>
      <c r="WKI272" s="50"/>
      <c r="WKJ272" s="50"/>
      <c r="WKK272" s="50"/>
      <c r="WKL272" s="50"/>
      <c r="WKM272" s="50"/>
      <c r="WKN272" s="50"/>
      <c r="WKO272" s="50"/>
      <c r="WKP272" s="50"/>
      <c r="WKQ272" s="50"/>
      <c r="WKR272" s="50"/>
      <c r="WKS272" s="50"/>
      <c r="WKT272" s="50"/>
      <c r="WKU272" s="50"/>
      <c r="WKV272" s="50"/>
      <c r="WKW272" s="50"/>
      <c r="WKX272" s="50"/>
      <c r="WKY272" s="50"/>
      <c r="WKZ272" s="50"/>
      <c r="WLA272" s="50"/>
      <c r="WLB272" s="50"/>
      <c r="WLC272" s="50"/>
      <c r="WLD272" s="50"/>
      <c r="WLE272" s="50"/>
      <c r="WLF272" s="50"/>
      <c r="WLG272" s="50"/>
      <c r="WLH272" s="50"/>
      <c r="WLI272" s="50"/>
      <c r="WLJ272" s="50"/>
      <c r="WLK272" s="50"/>
      <c r="WLL272" s="50"/>
      <c r="WLN272" s="50"/>
      <c r="WLP272" s="50"/>
      <c r="WLQ272" s="50"/>
      <c r="WLR272" s="50"/>
      <c r="WLS272" s="50"/>
      <c r="WLT272" s="50"/>
      <c r="WLU272" s="50"/>
      <c r="WLV272" s="50"/>
      <c r="WLW272" s="50"/>
      <c r="WMB272" s="50"/>
      <c r="WMC272" s="50"/>
      <c r="WMD272" s="50"/>
      <c r="WME272" s="50"/>
      <c r="WMF272" s="50"/>
      <c r="WMG272" s="50"/>
      <c r="WMH272" s="50"/>
      <c r="WMI272" s="50"/>
      <c r="WMJ272" s="50"/>
      <c r="WMK272" s="50"/>
      <c r="WML272" s="50"/>
      <c r="WMM272" s="50"/>
      <c r="WMN272" s="50"/>
      <c r="WMO272" s="50"/>
      <c r="WMP272" s="50"/>
      <c r="WMQ272" s="50"/>
      <c r="WMR272" s="50"/>
      <c r="WMS272" s="50"/>
      <c r="WMT272" s="50"/>
      <c r="WMU272" s="50"/>
      <c r="WMV272" s="50"/>
      <c r="WMW272" s="50"/>
      <c r="WMX272" s="50"/>
      <c r="WMY272" s="50"/>
      <c r="WMZ272" s="50"/>
      <c r="WNA272" s="50"/>
      <c r="WNB272" s="50"/>
      <c r="WNC272" s="50"/>
      <c r="WND272" s="50"/>
      <c r="WNE272" s="50"/>
      <c r="WNF272" s="50"/>
      <c r="WNG272" s="50"/>
      <c r="WNH272" s="50"/>
      <c r="WNI272" s="50"/>
      <c r="WNJ272" s="50"/>
      <c r="WNK272" s="50"/>
      <c r="WNL272" s="50"/>
      <c r="WNM272" s="50"/>
      <c r="WNN272" s="50"/>
      <c r="WNO272" s="50"/>
      <c r="WNP272" s="50"/>
      <c r="WNQ272" s="50"/>
      <c r="WNR272" s="50"/>
      <c r="WNS272" s="50"/>
      <c r="WNT272" s="50"/>
      <c r="WNU272" s="50"/>
      <c r="WNV272" s="50"/>
      <c r="WNW272" s="50"/>
      <c r="WNX272" s="50"/>
      <c r="WNY272" s="50"/>
      <c r="WNZ272" s="50"/>
      <c r="WOA272" s="50"/>
      <c r="WOB272" s="50"/>
      <c r="WOC272" s="50"/>
      <c r="WOD272" s="50"/>
      <c r="WOE272" s="50"/>
      <c r="WOF272" s="50"/>
      <c r="WOG272" s="50"/>
      <c r="WOH272" s="50"/>
      <c r="WOI272" s="50"/>
      <c r="WOJ272" s="50"/>
      <c r="WOK272" s="50"/>
      <c r="WOL272" s="50"/>
      <c r="WOM272" s="50"/>
      <c r="WON272" s="50"/>
      <c r="WOO272" s="50"/>
      <c r="WOP272" s="50"/>
      <c r="WOQ272" s="50"/>
      <c r="WOR272" s="50"/>
      <c r="WOS272" s="50"/>
      <c r="WOT272" s="50"/>
      <c r="WOU272" s="50"/>
      <c r="WOV272" s="50"/>
      <c r="WOW272" s="50"/>
      <c r="WOX272" s="50"/>
      <c r="WOY272" s="50"/>
      <c r="WOZ272" s="50"/>
      <c r="WPA272" s="50"/>
      <c r="WPB272" s="50"/>
      <c r="WPC272" s="50"/>
      <c r="WPD272" s="50"/>
      <c r="WPE272" s="50"/>
      <c r="WPF272" s="50"/>
      <c r="WPG272" s="50"/>
      <c r="WPH272" s="50"/>
      <c r="WPI272" s="50"/>
      <c r="WPJ272" s="50"/>
      <c r="WPK272" s="50"/>
      <c r="WPL272" s="50"/>
      <c r="WPM272" s="50"/>
      <c r="WPN272" s="50"/>
      <c r="WPO272" s="50"/>
      <c r="WPP272" s="50"/>
      <c r="WPQ272" s="50"/>
      <c r="WPR272" s="50"/>
      <c r="WPS272" s="50"/>
      <c r="WPT272" s="50"/>
      <c r="WPU272" s="50"/>
      <c r="WPV272" s="50"/>
      <c r="WPW272" s="50"/>
      <c r="WPX272" s="50"/>
      <c r="WPY272" s="50"/>
      <c r="WPZ272" s="50"/>
      <c r="WQA272" s="50"/>
      <c r="WQB272" s="50"/>
      <c r="WQC272" s="50"/>
      <c r="WQD272" s="50"/>
      <c r="WQE272" s="50"/>
      <c r="WQF272" s="50"/>
      <c r="WQG272" s="50"/>
      <c r="WQH272" s="50"/>
      <c r="WQI272" s="50"/>
      <c r="WQJ272" s="50"/>
      <c r="WQK272" s="50"/>
      <c r="WQL272" s="50"/>
      <c r="WQM272" s="50"/>
      <c r="WQN272" s="50"/>
      <c r="WQO272" s="50"/>
      <c r="WQP272" s="50"/>
      <c r="WQQ272" s="50"/>
      <c r="WQR272" s="50"/>
      <c r="WQS272" s="50"/>
      <c r="WQT272" s="50"/>
      <c r="WQU272" s="50"/>
      <c r="WQV272" s="50"/>
      <c r="WQW272" s="50"/>
      <c r="WQX272" s="50"/>
      <c r="WQY272" s="50"/>
      <c r="WQZ272" s="50"/>
      <c r="WRA272" s="50"/>
      <c r="WRB272" s="50"/>
      <c r="WRC272" s="50"/>
      <c r="WRD272" s="50"/>
      <c r="WRE272" s="50"/>
      <c r="WRF272" s="50"/>
      <c r="WRG272" s="50"/>
      <c r="WRH272" s="50"/>
      <c r="WRI272" s="50"/>
      <c r="WRJ272" s="50"/>
      <c r="WRK272" s="50"/>
      <c r="WRL272" s="50"/>
      <c r="WRM272" s="50"/>
      <c r="WRN272" s="50"/>
      <c r="WRO272" s="50"/>
      <c r="WRP272" s="50"/>
      <c r="WRQ272" s="50"/>
      <c r="WRR272" s="50"/>
      <c r="WRS272" s="50"/>
      <c r="WRT272" s="50"/>
      <c r="WRU272" s="50"/>
      <c r="WRV272" s="50"/>
      <c r="WRW272" s="50"/>
      <c r="WRX272" s="50"/>
      <c r="WRY272" s="50"/>
      <c r="WRZ272" s="50"/>
      <c r="WSA272" s="50"/>
      <c r="WSB272" s="50"/>
      <c r="WSC272" s="50"/>
      <c r="WSD272" s="50"/>
      <c r="WSE272" s="50"/>
      <c r="WSF272" s="50"/>
      <c r="WSG272" s="50"/>
      <c r="WSH272" s="50"/>
      <c r="WSI272" s="50"/>
      <c r="WSJ272" s="50"/>
      <c r="WSK272" s="50"/>
      <c r="WSL272" s="50"/>
      <c r="WSM272" s="50"/>
      <c r="WSN272" s="50"/>
      <c r="WSO272" s="50"/>
      <c r="WSP272" s="50"/>
      <c r="WSQ272" s="50"/>
      <c r="WSR272" s="50"/>
      <c r="WSS272" s="50"/>
      <c r="WST272" s="50"/>
      <c r="WSU272" s="50"/>
      <c r="WSV272" s="50"/>
      <c r="WSW272" s="50"/>
      <c r="WSX272" s="50"/>
      <c r="WSY272" s="50"/>
      <c r="WSZ272" s="50"/>
      <c r="WTA272" s="50"/>
      <c r="WTB272" s="50"/>
      <c r="WTC272" s="50"/>
      <c r="WTD272" s="50"/>
      <c r="WTE272" s="50"/>
      <c r="WTF272" s="50"/>
      <c r="WTG272" s="50"/>
      <c r="WTH272" s="50"/>
      <c r="WTI272" s="50"/>
      <c r="WTJ272" s="50"/>
      <c r="WTK272" s="50"/>
      <c r="WTL272" s="50"/>
      <c r="WTM272" s="50"/>
      <c r="WTN272" s="50"/>
      <c r="WTO272" s="50"/>
      <c r="WTP272" s="50"/>
      <c r="WTQ272" s="50"/>
      <c r="WTR272" s="50"/>
      <c r="WTS272" s="50"/>
      <c r="WTT272" s="50"/>
      <c r="WTU272" s="50"/>
      <c r="WTV272" s="50"/>
      <c r="WTW272" s="50"/>
      <c r="WTX272" s="50"/>
      <c r="WTY272" s="50"/>
      <c r="WTZ272" s="50"/>
      <c r="WUA272" s="50"/>
      <c r="WUB272" s="50"/>
      <c r="WUC272" s="50"/>
      <c r="WUD272" s="50"/>
      <c r="WUE272" s="50"/>
      <c r="WUF272" s="50"/>
      <c r="WUG272" s="50"/>
      <c r="WUH272" s="50"/>
      <c r="WUI272" s="50"/>
      <c r="WUJ272" s="50"/>
      <c r="WUK272" s="50"/>
      <c r="WUL272" s="50"/>
      <c r="WUM272" s="50"/>
      <c r="WUN272" s="50"/>
      <c r="WUO272" s="50"/>
      <c r="WUP272" s="50"/>
      <c r="WUQ272" s="50"/>
      <c r="WUR272" s="50"/>
      <c r="WUS272" s="50"/>
      <c r="WUT272" s="50"/>
      <c r="WUU272" s="50"/>
      <c r="WUV272" s="50"/>
      <c r="WUW272" s="50"/>
      <c r="WUX272" s="50"/>
      <c r="WUY272" s="50"/>
      <c r="WUZ272" s="50"/>
      <c r="WVA272" s="50"/>
      <c r="WVB272" s="50"/>
      <c r="WVC272" s="50"/>
      <c r="WVD272" s="50"/>
      <c r="WVE272" s="50"/>
      <c r="WVF272" s="50"/>
      <c r="WVG272" s="50"/>
      <c r="WVH272" s="50"/>
      <c r="WVJ272" s="50"/>
      <c r="WVL272" s="50"/>
      <c r="WVM272" s="50"/>
      <c r="WVN272" s="50"/>
      <c r="WVO272" s="50"/>
      <c r="WVP272" s="50"/>
      <c r="WVQ272" s="50"/>
      <c r="WVR272" s="50"/>
      <c r="WVS272" s="50"/>
      <c r="WVX272" s="50"/>
      <c r="WVY272" s="50"/>
      <c r="WVZ272" s="50"/>
      <c r="WWA272" s="50"/>
      <c r="WWB272" s="50"/>
      <c r="WWC272" s="50"/>
      <c r="WWD272" s="50"/>
      <c r="WWE272" s="50"/>
      <c r="WWF272" s="50"/>
      <c r="WWG272" s="50"/>
      <c r="WWH272" s="50"/>
      <c r="WWI272" s="50"/>
      <c r="WWJ272" s="50"/>
      <c r="WWK272" s="50"/>
      <c r="WWL272" s="50"/>
      <c r="WWM272" s="50"/>
      <c r="WWN272" s="50"/>
      <c r="WWO272" s="50"/>
      <c r="WWP272" s="50"/>
      <c r="WWQ272" s="50"/>
      <c r="WWR272" s="50"/>
      <c r="WWS272" s="50"/>
      <c r="WWT272" s="50"/>
      <c r="WWU272" s="50"/>
      <c r="WWV272" s="50"/>
      <c r="WWW272" s="50"/>
      <c r="WWX272" s="50"/>
      <c r="WWY272" s="50"/>
      <c r="WWZ272" s="50"/>
      <c r="WXA272" s="50"/>
      <c r="WXB272" s="50"/>
      <c r="WXC272" s="50"/>
      <c r="WXD272" s="50"/>
      <c r="WXE272" s="50"/>
      <c r="WXF272" s="50"/>
      <c r="WXG272" s="50"/>
      <c r="WXH272" s="50"/>
      <c r="WXI272" s="50"/>
      <c r="WXJ272" s="50"/>
      <c r="WXK272" s="50"/>
      <c r="WXL272" s="50"/>
      <c r="WXM272" s="50"/>
      <c r="WXN272" s="50"/>
      <c r="WXO272" s="50"/>
      <c r="WXP272" s="50"/>
      <c r="WXQ272" s="50"/>
      <c r="WXR272" s="50"/>
      <c r="WXS272" s="50"/>
      <c r="WXT272" s="50"/>
      <c r="WXU272" s="50"/>
      <c r="WXV272" s="50"/>
      <c r="WXW272" s="50"/>
      <c r="WXX272" s="50"/>
      <c r="WXY272" s="50"/>
      <c r="WXZ272" s="50"/>
      <c r="WYA272" s="50"/>
      <c r="WYB272" s="50"/>
      <c r="WYC272" s="50"/>
      <c r="WYD272" s="50"/>
      <c r="WYE272" s="50"/>
      <c r="WYF272" s="50"/>
      <c r="WYG272" s="50"/>
      <c r="WYH272" s="50"/>
      <c r="WYI272" s="50"/>
      <c r="WYJ272" s="50"/>
      <c r="WYK272" s="50"/>
      <c r="WYL272" s="50"/>
      <c r="WYM272" s="50"/>
      <c r="WYN272" s="50"/>
      <c r="WYO272" s="50"/>
      <c r="WYP272" s="50"/>
      <c r="WYQ272" s="50"/>
      <c r="WYR272" s="50"/>
      <c r="WYS272" s="50"/>
      <c r="WYT272" s="50"/>
      <c r="WYU272" s="50"/>
      <c r="WYV272" s="50"/>
      <c r="WYW272" s="50"/>
      <c r="WYX272" s="50"/>
      <c r="WYY272" s="50"/>
      <c r="WYZ272" s="50"/>
      <c r="WZA272" s="50"/>
      <c r="WZB272" s="50"/>
      <c r="WZC272" s="50"/>
      <c r="WZD272" s="50"/>
      <c r="WZE272" s="50"/>
      <c r="WZF272" s="50"/>
      <c r="WZG272" s="50"/>
      <c r="WZH272" s="50"/>
      <c r="WZI272" s="50"/>
      <c r="WZJ272" s="50"/>
      <c r="WZK272" s="50"/>
      <c r="WZL272" s="50"/>
      <c r="WZM272" s="50"/>
      <c r="WZN272" s="50"/>
      <c r="WZO272" s="50"/>
      <c r="WZP272" s="50"/>
      <c r="WZQ272" s="50"/>
      <c r="WZR272" s="50"/>
      <c r="WZS272" s="50"/>
      <c r="WZT272" s="50"/>
      <c r="WZU272" s="50"/>
      <c r="WZV272" s="50"/>
      <c r="WZW272" s="50"/>
      <c r="WZX272" s="50"/>
      <c r="WZY272" s="50"/>
      <c r="WZZ272" s="50"/>
      <c r="XAA272" s="50"/>
      <c r="XAB272" s="50"/>
      <c r="XAC272" s="50"/>
      <c r="XAD272" s="50"/>
      <c r="XAE272" s="50"/>
      <c r="XAF272" s="50"/>
      <c r="XAG272" s="50"/>
      <c r="XAH272" s="50"/>
      <c r="XAI272" s="50"/>
      <c r="XAJ272" s="50"/>
      <c r="XAK272" s="50"/>
      <c r="XAL272" s="50"/>
      <c r="XAM272" s="50"/>
      <c r="XAN272" s="50"/>
      <c r="XAO272" s="50"/>
      <c r="XAP272" s="50"/>
      <c r="XAQ272" s="50"/>
      <c r="XAR272" s="50"/>
      <c r="XAS272" s="50"/>
      <c r="XAT272" s="50"/>
      <c r="XAU272" s="50"/>
      <c r="XAV272" s="50"/>
      <c r="XAW272" s="50"/>
      <c r="XAX272" s="50"/>
      <c r="XAY272" s="50"/>
      <c r="XAZ272" s="50"/>
      <c r="XBA272" s="50"/>
      <c r="XBB272" s="50"/>
      <c r="XBC272" s="50"/>
      <c r="XBD272" s="50"/>
      <c r="XBE272" s="50"/>
      <c r="XBF272" s="50"/>
      <c r="XBG272" s="50"/>
      <c r="XBH272" s="50"/>
      <c r="XBI272" s="50"/>
      <c r="XBJ272" s="50"/>
      <c r="XBK272" s="50"/>
      <c r="XBL272" s="50"/>
      <c r="XBM272" s="50"/>
      <c r="XBN272" s="50"/>
      <c r="XBO272" s="50"/>
      <c r="XBP272" s="50"/>
      <c r="XBQ272" s="50"/>
      <c r="XBR272" s="50"/>
      <c r="XBS272" s="50"/>
      <c r="XBT272" s="50"/>
      <c r="XBU272" s="50"/>
      <c r="XBV272" s="50"/>
      <c r="XBW272" s="50"/>
      <c r="XBX272" s="50"/>
      <c r="XBY272" s="50"/>
      <c r="XBZ272" s="50"/>
      <c r="XCA272" s="50"/>
      <c r="XCB272" s="50"/>
      <c r="XCC272" s="50"/>
      <c r="XCD272" s="50"/>
      <c r="XCE272" s="50"/>
      <c r="XCF272" s="50"/>
      <c r="XCG272" s="50"/>
      <c r="XCH272" s="50"/>
      <c r="XCI272" s="50"/>
      <c r="XCJ272" s="50"/>
      <c r="XCK272" s="50"/>
      <c r="XCL272" s="50"/>
      <c r="XCM272" s="50"/>
      <c r="XCN272" s="50"/>
      <c r="XCO272" s="50"/>
      <c r="XCP272" s="50"/>
      <c r="XCQ272" s="50"/>
      <c r="XCR272" s="50"/>
      <c r="XCS272" s="50"/>
      <c r="XCT272" s="50"/>
      <c r="XCU272" s="50"/>
      <c r="XCV272" s="50"/>
      <c r="XCW272" s="50"/>
      <c r="XCX272" s="50"/>
      <c r="XCY272" s="50"/>
      <c r="XCZ272" s="50"/>
      <c r="XDA272" s="50"/>
      <c r="XDB272" s="50"/>
      <c r="XDC272" s="50"/>
      <c r="XDD272" s="50"/>
      <c r="XDE272" s="50"/>
      <c r="XDF272" s="50"/>
      <c r="XDG272" s="50"/>
      <c r="XDH272" s="50"/>
      <c r="XDI272" s="50"/>
      <c r="XDJ272" s="50"/>
      <c r="XDK272" s="50"/>
      <c r="XDL272" s="50"/>
      <c r="XDM272" s="50"/>
      <c r="XDN272" s="50"/>
      <c r="XDO272" s="50"/>
      <c r="XDP272" s="50"/>
      <c r="XDQ272" s="50"/>
      <c r="XDR272" s="50"/>
      <c r="XDS272" s="50"/>
      <c r="XDT272" s="50"/>
      <c r="XDU272" s="50"/>
      <c r="XDV272" s="50"/>
      <c r="XDW272" s="50"/>
      <c r="XDX272" s="50"/>
      <c r="XDY272" s="50"/>
      <c r="XDZ272" s="50"/>
      <c r="XEA272" s="50"/>
      <c r="XEB272" s="50"/>
      <c r="XEC272" s="50"/>
      <c r="XED272" s="50"/>
      <c r="XEE272" s="50"/>
      <c r="XEF272" s="50"/>
      <c r="XEG272" s="50"/>
      <c r="XEH272" s="50"/>
      <c r="XEI272" s="50"/>
      <c r="XEJ272" s="50"/>
      <c r="XEK272" s="50"/>
      <c r="XEL272" s="50"/>
      <c r="XEM272" s="50"/>
      <c r="XEN272" s="50"/>
      <c r="XEO272" s="50"/>
      <c r="XEP272" s="50"/>
      <c r="XEQ272" s="50"/>
      <c r="XER272" s="50"/>
      <c r="XES272" s="50"/>
      <c r="XET272" s="50"/>
      <c r="XEU272" s="50"/>
      <c r="XEV272" s="50"/>
      <c r="XEW272" s="50"/>
      <c r="XEX272" s="50"/>
      <c r="XEY272" s="50"/>
      <c r="XEZ272" s="50"/>
      <c r="XFA272" s="50"/>
      <c r="XFB272" s="50"/>
      <c r="XFC272" s="50"/>
      <c r="XFD272" s="50"/>
    </row>
    <row r="273" ht="16.5" customHeight="1" spans="1:20">
      <c r="A273" s="45" t="s">
        <v>178</v>
      </c>
      <c r="B273" s="46">
        <v>1093</v>
      </c>
      <c r="C273" s="46">
        <v>1293</v>
      </c>
      <c r="D273" s="46">
        <v>1290</v>
      </c>
      <c r="E273" s="47">
        <f t="shared" ref="E273:E318" si="20">D273/C273*100</f>
        <v>99.7679814385151</v>
      </c>
      <c r="F273" s="46">
        <v>7369</v>
      </c>
      <c r="G273" s="48">
        <f>D273-F273</f>
        <v>-6079</v>
      </c>
      <c r="H273" s="49">
        <f t="shared" ref="H273:H318" si="21">G273/F273*100</f>
        <v>-82.4942325960103</v>
      </c>
      <c r="I273" s="46">
        <f>SUM(I274:I282)</f>
        <v>2599</v>
      </c>
      <c r="J273" s="48">
        <f>I273-B273</f>
        <v>1506</v>
      </c>
      <c r="K273" s="47">
        <f>J273/B273*100</f>
        <v>137.785910338518</v>
      </c>
      <c r="Q273" s="43"/>
      <c r="R273" s="30">
        <f>SUM(R274:R282)</f>
        <v>1114.08</v>
      </c>
      <c r="S273" s="30">
        <f>SUM(S274:S282)</f>
        <v>0</v>
      </c>
      <c r="T273" s="42">
        <f t="shared" si="19"/>
        <v>1114.08</v>
      </c>
    </row>
    <row r="274" ht="16.5" customHeight="1" spans="1:20">
      <c r="A274" s="29" t="s">
        <v>352</v>
      </c>
      <c r="B274" s="30"/>
      <c r="C274" s="30"/>
      <c r="D274" s="30"/>
      <c r="E274" s="31"/>
      <c r="F274" s="30"/>
      <c r="G274" s="27"/>
      <c r="H274" s="28"/>
      <c r="I274" s="30">
        <v>747</v>
      </c>
      <c r="J274" s="27"/>
      <c r="K274" s="31"/>
      <c r="Q274" s="43"/>
      <c r="R274" s="30">
        <v>752.48</v>
      </c>
      <c r="S274" s="30"/>
      <c r="T274" s="42">
        <f t="shared" si="19"/>
        <v>752.48</v>
      </c>
    </row>
    <row r="275" ht="16.5" customHeight="1" spans="1:20">
      <c r="A275" s="29" t="s">
        <v>353</v>
      </c>
      <c r="B275" s="30"/>
      <c r="C275" s="30"/>
      <c r="D275" s="30"/>
      <c r="E275" s="31"/>
      <c r="F275" s="30"/>
      <c r="G275" s="27"/>
      <c r="H275" s="28"/>
      <c r="I275" s="30">
        <v>265</v>
      </c>
      <c r="J275" s="27"/>
      <c r="K275" s="31"/>
      <c r="Q275" s="43"/>
      <c r="R275" s="30">
        <v>280</v>
      </c>
      <c r="S275" s="30"/>
      <c r="T275" s="42">
        <f t="shared" si="19"/>
        <v>280</v>
      </c>
    </row>
    <row r="276" ht="16.5" hidden="1" customHeight="1" spans="1:20">
      <c r="A276" s="29" t="s">
        <v>354</v>
      </c>
      <c r="B276" s="30"/>
      <c r="C276" s="30"/>
      <c r="D276" s="30"/>
      <c r="E276" s="31"/>
      <c r="F276" s="30"/>
      <c r="G276" s="27"/>
      <c r="H276" s="28"/>
      <c r="I276" s="30"/>
      <c r="J276" s="27"/>
      <c r="K276" s="31"/>
      <c r="Q276" s="43"/>
      <c r="R276" s="30"/>
      <c r="S276" s="30"/>
      <c r="T276" s="42"/>
    </row>
    <row r="277" ht="16.5" hidden="1" customHeight="1" spans="1:20">
      <c r="A277" s="29" t="s">
        <v>471</v>
      </c>
      <c r="B277" s="30"/>
      <c r="C277" s="30"/>
      <c r="D277" s="30"/>
      <c r="E277" s="31"/>
      <c r="F277" s="30"/>
      <c r="G277" s="27"/>
      <c r="H277" s="28"/>
      <c r="I277" s="30"/>
      <c r="J277" s="27"/>
      <c r="K277" s="31"/>
      <c r="Q277" s="43"/>
      <c r="R277" s="30"/>
      <c r="S277" s="30"/>
      <c r="T277" s="42"/>
    </row>
    <row r="278" ht="16.5" hidden="1" customHeight="1" spans="1:20">
      <c r="A278" s="29" t="s">
        <v>472</v>
      </c>
      <c r="B278" s="30"/>
      <c r="C278" s="30"/>
      <c r="D278" s="30"/>
      <c r="E278" s="31"/>
      <c r="F278" s="30"/>
      <c r="G278" s="27"/>
      <c r="H278" s="28"/>
      <c r="I278" s="30"/>
      <c r="J278" s="27"/>
      <c r="K278" s="31"/>
      <c r="Q278" s="43"/>
      <c r="R278" s="30"/>
      <c r="S278" s="30"/>
      <c r="T278" s="42"/>
    </row>
    <row r="279" ht="16.5" customHeight="1" spans="1:20">
      <c r="A279" s="29" t="s">
        <v>473</v>
      </c>
      <c r="B279" s="30"/>
      <c r="C279" s="30"/>
      <c r="D279" s="30"/>
      <c r="E279" s="31"/>
      <c r="F279" s="30"/>
      <c r="G279" s="27"/>
      <c r="H279" s="28"/>
      <c r="I279" s="30">
        <v>1525</v>
      </c>
      <c r="J279" s="27"/>
      <c r="K279" s="31"/>
      <c r="Q279" s="43"/>
      <c r="R279" s="30"/>
      <c r="S279" s="30"/>
      <c r="T279" s="42"/>
    </row>
    <row r="280" ht="16.5" hidden="1" customHeight="1" spans="1:20">
      <c r="A280" s="29" t="s">
        <v>388</v>
      </c>
      <c r="B280" s="30"/>
      <c r="C280" s="30"/>
      <c r="D280" s="30"/>
      <c r="E280" s="31"/>
      <c r="F280" s="30"/>
      <c r="G280" s="27"/>
      <c r="H280" s="28"/>
      <c r="I280" s="30"/>
      <c r="J280" s="27"/>
      <c r="K280" s="31"/>
      <c r="Q280" s="43"/>
      <c r="R280" s="30"/>
      <c r="S280" s="30"/>
      <c r="T280" s="42"/>
    </row>
    <row r="281" ht="16.5" hidden="1" customHeight="1" spans="1:20">
      <c r="A281" s="29" t="s">
        <v>361</v>
      </c>
      <c r="B281" s="30"/>
      <c r="C281" s="30"/>
      <c r="D281" s="30"/>
      <c r="E281" s="31"/>
      <c r="F281" s="30"/>
      <c r="G281" s="27"/>
      <c r="H281" s="28"/>
      <c r="I281" s="30"/>
      <c r="J281" s="27"/>
      <c r="K281" s="31"/>
      <c r="Q281" s="43"/>
      <c r="R281" s="30"/>
      <c r="S281" s="30"/>
      <c r="T281" s="42"/>
    </row>
    <row r="282" ht="16.5" customHeight="1" spans="1:20">
      <c r="A282" s="29" t="s">
        <v>474</v>
      </c>
      <c r="B282" s="30"/>
      <c r="C282" s="30"/>
      <c r="D282" s="30"/>
      <c r="E282" s="31"/>
      <c r="F282" s="30"/>
      <c r="G282" s="27"/>
      <c r="H282" s="28"/>
      <c r="I282" s="30">
        <v>62</v>
      </c>
      <c r="J282" s="27"/>
      <c r="K282" s="31"/>
      <c r="Q282" s="43"/>
      <c r="R282" s="30">
        <v>81.6</v>
      </c>
      <c r="S282" s="30"/>
      <c r="T282" s="42">
        <f t="shared" si="19"/>
        <v>81.6</v>
      </c>
    </row>
    <row r="283" ht="16.5" customHeight="1" spans="1:16384">
      <c r="A283" s="45" t="s">
        <v>179</v>
      </c>
      <c r="B283" s="46"/>
      <c r="C283" s="46"/>
      <c r="D283" s="46"/>
      <c r="E283" s="47"/>
      <c r="F283" s="46"/>
      <c r="G283" s="48">
        <f>D283-F283</f>
        <v>0</v>
      </c>
      <c r="H283" s="49"/>
      <c r="I283" s="46"/>
      <c r="J283" s="48">
        <f>I283-B283</f>
        <v>0</v>
      </c>
      <c r="K283" s="47"/>
      <c r="L283" s="50"/>
      <c r="Q283" s="43"/>
      <c r="R283" s="30"/>
      <c r="S283" s="30"/>
      <c r="T283" s="42">
        <f t="shared" si="19"/>
        <v>0</v>
      </c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  <c r="GL283" s="50"/>
      <c r="GM283" s="50"/>
      <c r="GN283" s="50"/>
      <c r="GO283" s="50"/>
      <c r="GP283" s="50"/>
      <c r="GQ283" s="50"/>
      <c r="GR283" s="50"/>
      <c r="GS283" s="50"/>
      <c r="GT283" s="50"/>
      <c r="GU283" s="50"/>
      <c r="GV283" s="50"/>
      <c r="GW283" s="50"/>
      <c r="GX283" s="50"/>
      <c r="GY283" s="50"/>
      <c r="GZ283" s="50"/>
      <c r="HA283" s="50"/>
      <c r="HB283" s="50"/>
      <c r="HC283" s="50"/>
      <c r="HD283" s="50"/>
      <c r="HE283" s="50"/>
      <c r="HF283" s="50"/>
      <c r="HG283" s="50"/>
      <c r="HH283" s="50"/>
      <c r="HI283" s="50"/>
      <c r="HJ283" s="50"/>
      <c r="HK283" s="50"/>
      <c r="HL283" s="50"/>
      <c r="HM283" s="50"/>
      <c r="HN283" s="50"/>
      <c r="HO283" s="50"/>
      <c r="HP283" s="50"/>
      <c r="HQ283" s="50"/>
      <c r="HR283" s="50"/>
      <c r="HS283" s="50"/>
      <c r="HT283" s="50"/>
      <c r="HU283" s="50"/>
      <c r="HV283" s="50"/>
      <c r="HW283" s="50"/>
      <c r="HX283" s="50"/>
      <c r="HY283" s="50"/>
      <c r="HZ283" s="50"/>
      <c r="IA283" s="50"/>
      <c r="IB283" s="50"/>
      <c r="IC283" s="50"/>
      <c r="ID283" s="50"/>
      <c r="IE283" s="50"/>
      <c r="IF283" s="50"/>
      <c r="IG283" s="50"/>
      <c r="IH283" s="50"/>
      <c r="II283" s="50"/>
      <c r="IJ283" s="50"/>
      <c r="IK283" s="50"/>
      <c r="IL283" s="50"/>
      <c r="IM283" s="50"/>
      <c r="IN283" s="50"/>
      <c r="IO283" s="50"/>
      <c r="IP283" s="50"/>
      <c r="IQ283" s="50"/>
      <c r="IR283" s="50"/>
      <c r="IS283" s="50"/>
      <c r="IT283" s="50"/>
      <c r="IU283" s="50"/>
      <c r="IV283" s="50"/>
      <c r="IX283" s="50"/>
      <c r="IZ283" s="50"/>
      <c r="JA283" s="50"/>
      <c r="JB283" s="50"/>
      <c r="JC283" s="50"/>
      <c r="JD283" s="50"/>
      <c r="JE283" s="50"/>
      <c r="JF283" s="50"/>
      <c r="JG283" s="50"/>
      <c r="JL283" s="50"/>
      <c r="JM283" s="50"/>
      <c r="JN283" s="50"/>
      <c r="JO283" s="50"/>
      <c r="JP283" s="50"/>
      <c r="JQ283" s="50"/>
      <c r="JR283" s="50"/>
      <c r="JS283" s="50"/>
      <c r="JT283" s="50"/>
      <c r="JU283" s="50"/>
      <c r="JV283" s="50"/>
      <c r="JW283" s="50"/>
      <c r="JX283" s="50"/>
      <c r="JY283" s="50"/>
      <c r="JZ283" s="50"/>
      <c r="KA283" s="50"/>
      <c r="KB283" s="50"/>
      <c r="KC283" s="50"/>
      <c r="KD283" s="50"/>
      <c r="KE283" s="50"/>
      <c r="KF283" s="50"/>
      <c r="KG283" s="50"/>
      <c r="KH283" s="50"/>
      <c r="KI283" s="50"/>
      <c r="KJ283" s="50"/>
      <c r="KK283" s="50"/>
      <c r="KL283" s="50"/>
      <c r="KM283" s="50"/>
      <c r="KN283" s="50"/>
      <c r="KO283" s="50"/>
      <c r="KP283" s="50"/>
      <c r="KQ283" s="50"/>
      <c r="KR283" s="50"/>
      <c r="KS283" s="50"/>
      <c r="KT283" s="50"/>
      <c r="KU283" s="50"/>
      <c r="KV283" s="50"/>
      <c r="KW283" s="50"/>
      <c r="KX283" s="50"/>
      <c r="KY283" s="50"/>
      <c r="KZ283" s="50"/>
      <c r="LA283" s="50"/>
      <c r="LB283" s="50"/>
      <c r="LC283" s="50"/>
      <c r="LD283" s="50"/>
      <c r="LE283" s="50"/>
      <c r="LF283" s="50"/>
      <c r="LG283" s="50"/>
      <c r="LH283" s="50"/>
      <c r="LI283" s="50"/>
      <c r="LJ283" s="50"/>
      <c r="LK283" s="50"/>
      <c r="LL283" s="50"/>
      <c r="LM283" s="50"/>
      <c r="LN283" s="50"/>
      <c r="LO283" s="50"/>
      <c r="LP283" s="50"/>
      <c r="LQ283" s="50"/>
      <c r="LR283" s="50"/>
      <c r="LS283" s="50"/>
      <c r="LT283" s="50"/>
      <c r="LU283" s="50"/>
      <c r="LV283" s="50"/>
      <c r="LW283" s="50"/>
      <c r="LX283" s="50"/>
      <c r="LY283" s="50"/>
      <c r="LZ283" s="50"/>
      <c r="MA283" s="50"/>
      <c r="MB283" s="50"/>
      <c r="MC283" s="50"/>
      <c r="MD283" s="50"/>
      <c r="ME283" s="50"/>
      <c r="MF283" s="50"/>
      <c r="MG283" s="50"/>
      <c r="MH283" s="50"/>
      <c r="MI283" s="50"/>
      <c r="MJ283" s="50"/>
      <c r="MK283" s="50"/>
      <c r="ML283" s="50"/>
      <c r="MM283" s="50"/>
      <c r="MN283" s="50"/>
      <c r="MO283" s="50"/>
      <c r="MP283" s="50"/>
      <c r="MQ283" s="50"/>
      <c r="MR283" s="50"/>
      <c r="MS283" s="50"/>
      <c r="MT283" s="50"/>
      <c r="MU283" s="50"/>
      <c r="MV283" s="50"/>
      <c r="MW283" s="50"/>
      <c r="MX283" s="50"/>
      <c r="MY283" s="50"/>
      <c r="MZ283" s="50"/>
      <c r="NA283" s="50"/>
      <c r="NB283" s="50"/>
      <c r="NC283" s="50"/>
      <c r="ND283" s="50"/>
      <c r="NE283" s="50"/>
      <c r="NF283" s="50"/>
      <c r="NG283" s="50"/>
      <c r="NH283" s="50"/>
      <c r="NI283" s="50"/>
      <c r="NJ283" s="50"/>
      <c r="NK283" s="50"/>
      <c r="NL283" s="50"/>
      <c r="NM283" s="50"/>
      <c r="NN283" s="50"/>
      <c r="NO283" s="50"/>
      <c r="NP283" s="50"/>
      <c r="NQ283" s="50"/>
      <c r="NR283" s="50"/>
      <c r="NS283" s="50"/>
      <c r="NT283" s="50"/>
      <c r="NU283" s="50"/>
      <c r="NV283" s="50"/>
      <c r="NW283" s="50"/>
      <c r="NX283" s="50"/>
      <c r="NY283" s="50"/>
      <c r="NZ283" s="50"/>
      <c r="OA283" s="50"/>
      <c r="OB283" s="50"/>
      <c r="OC283" s="50"/>
      <c r="OD283" s="50"/>
      <c r="OE283" s="50"/>
      <c r="OF283" s="50"/>
      <c r="OG283" s="50"/>
      <c r="OH283" s="50"/>
      <c r="OI283" s="50"/>
      <c r="OJ283" s="50"/>
      <c r="OK283" s="50"/>
      <c r="OL283" s="50"/>
      <c r="OM283" s="50"/>
      <c r="ON283" s="50"/>
      <c r="OO283" s="50"/>
      <c r="OP283" s="50"/>
      <c r="OQ283" s="50"/>
      <c r="OR283" s="50"/>
      <c r="OS283" s="50"/>
      <c r="OT283" s="50"/>
      <c r="OU283" s="50"/>
      <c r="OV283" s="50"/>
      <c r="OW283" s="50"/>
      <c r="OX283" s="50"/>
      <c r="OY283" s="50"/>
      <c r="OZ283" s="50"/>
      <c r="PA283" s="50"/>
      <c r="PB283" s="50"/>
      <c r="PC283" s="50"/>
      <c r="PD283" s="50"/>
      <c r="PE283" s="50"/>
      <c r="PF283" s="50"/>
      <c r="PG283" s="50"/>
      <c r="PH283" s="50"/>
      <c r="PI283" s="50"/>
      <c r="PJ283" s="50"/>
      <c r="PK283" s="50"/>
      <c r="PL283" s="50"/>
      <c r="PM283" s="50"/>
      <c r="PN283" s="50"/>
      <c r="PO283" s="50"/>
      <c r="PP283" s="50"/>
      <c r="PQ283" s="50"/>
      <c r="PR283" s="50"/>
      <c r="PS283" s="50"/>
      <c r="PT283" s="50"/>
      <c r="PU283" s="50"/>
      <c r="PV283" s="50"/>
      <c r="PW283" s="50"/>
      <c r="PX283" s="50"/>
      <c r="PY283" s="50"/>
      <c r="PZ283" s="50"/>
      <c r="QA283" s="50"/>
      <c r="QB283" s="50"/>
      <c r="QC283" s="50"/>
      <c r="QD283" s="50"/>
      <c r="QE283" s="50"/>
      <c r="QF283" s="50"/>
      <c r="QG283" s="50"/>
      <c r="QH283" s="50"/>
      <c r="QI283" s="50"/>
      <c r="QJ283" s="50"/>
      <c r="QK283" s="50"/>
      <c r="QL283" s="50"/>
      <c r="QM283" s="50"/>
      <c r="QN283" s="50"/>
      <c r="QO283" s="50"/>
      <c r="QP283" s="50"/>
      <c r="QQ283" s="50"/>
      <c r="QR283" s="50"/>
      <c r="QS283" s="50"/>
      <c r="QT283" s="50"/>
      <c r="QU283" s="50"/>
      <c r="QV283" s="50"/>
      <c r="QW283" s="50"/>
      <c r="QX283" s="50"/>
      <c r="QY283" s="50"/>
      <c r="QZ283" s="50"/>
      <c r="RA283" s="50"/>
      <c r="RB283" s="50"/>
      <c r="RC283" s="50"/>
      <c r="RD283" s="50"/>
      <c r="RE283" s="50"/>
      <c r="RF283" s="50"/>
      <c r="RG283" s="50"/>
      <c r="RH283" s="50"/>
      <c r="RI283" s="50"/>
      <c r="RJ283" s="50"/>
      <c r="RK283" s="50"/>
      <c r="RL283" s="50"/>
      <c r="RM283" s="50"/>
      <c r="RN283" s="50"/>
      <c r="RO283" s="50"/>
      <c r="RP283" s="50"/>
      <c r="RQ283" s="50"/>
      <c r="RR283" s="50"/>
      <c r="RS283" s="50"/>
      <c r="RT283" s="50"/>
      <c r="RU283" s="50"/>
      <c r="RV283" s="50"/>
      <c r="RW283" s="50"/>
      <c r="RX283" s="50"/>
      <c r="RY283" s="50"/>
      <c r="RZ283" s="50"/>
      <c r="SA283" s="50"/>
      <c r="SB283" s="50"/>
      <c r="SC283" s="50"/>
      <c r="SD283" s="50"/>
      <c r="SE283" s="50"/>
      <c r="SF283" s="50"/>
      <c r="SG283" s="50"/>
      <c r="SH283" s="50"/>
      <c r="SI283" s="50"/>
      <c r="SJ283" s="50"/>
      <c r="SK283" s="50"/>
      <c r="SL283" s="50"/>
      <c r="SM283" s="50"/>
      <c r="SN283" s="50"/>
      <c r="SO283" s="50"/>
      <c r="SP283" s="50"/>
      <c r="SQ283" s="50"/>
      <c r="SR283" s="50"/>
      <c r="ST283" s="50"/>
      <c r="SV283" s="50"/>
      <c r="SW283" s="50"/>
      <c r="SX283" s="50"/>
      <c r="SY283" s="50"/>
      <c r="SZ283" s="50"/>
      <c r="TA283" s="50"/>
      <c r="TB283" s="50"/>
      <c r="TC283" s="50"/>
      <c r="TH283" s="50"/>
      <c r="TI283" s="50"/>
      <c r="TJ283" s="50"/>
      <c r="TK283" s="50"/>
      <c r="TL283" s="50"/>
      <c r="TM283" s="50"/>
      <c r="TN283" s="50"/>
      <c r="TO283" s="50"/>
      <c r="TP283" s="50"/>
      <c r="TQ283" s="50"/>
      <c r="TR283" s="50"/>
      <c r="TS283" s="50"/>
      <c r="TT283" s="50"/>
      <c r="TU283" s="50"/>
      <c r="TV283" s="50"/>
      <c r="TW283" s="50"/>
      <c r="TX283" s="50"/>
      <c r="TY283" s="50"/>
      <c r="TZ283" s="50"/>
      <c r="UA283" s="50"/>
      <c r="UB283" s="50"/>
      <c r="UC283" s="50"/>
      <c r="UD283" s="50"/>
      <c r="UE283" s="50"/>
      <c r="UF283" s="50"/>
      <c r="UG283" s="50"/>
      <c r="UH283" s="50"/>
      <c r="UI283" s="50"/>
      <c r="UJ283" s="50"/>
      <c r="UK283" s="50"/>
      <c r="UL283" s="50"/>
      <c r="UM283" s="50"/>
      <c r="UN283" s="50"/>
      <c r="UO283" s="50"/>
      <c r="UP283" s="50"/>
      <c r="UQ283" s="50"/>
      <c r="UR283" s="50"/>
      <c r="US283" s="50"/>
      <c r="UT283" s="50"/>
      <c r="UU283" s="50"/>
      <c r="UV283" s="50"/>
      <c r="UW283" s="50"/>
      <c r="UX283" s="50"/>
      <c r="UY283" s="50"/>
      <c r="UZ283" s="50"/>
      <c r="VA283" s="50"/>
      <c r="VB283" s="50"/>
      <c r="VC283" s="50"/>
      <c r="VD283" s="50"/>
      <c r="VE283" s="50"/>
      <c r="VF283" s="50"/>
      <c r="VG283" s="50"/>
      <c r="VH283" s="50"/>
      <c r="VI283" s="50"/>
      <c r="VJ283" s="50"/>
      <c r="VK283" s="50"/>
      <c r="VL283" s="50"/>
      <c r="VM283" s="50"/>
      <c r="VN283" s="50"/>
      <c r="VO283" s="50"/>
      <c r="VP283" s="50"/>
      <c r="VQ283" s="50"/>
      <c r="VR283" s="50"/>
      <c r="VS283" s="50"/>
      <c r="VT283" s="50"/>
      <c r="VU283" s="50"/>
      <c r="VV283" s="50"/>
      <c r="VW283" s="50"/>
      <c r="VX283" s="50"/>
      <c r="VY283" s="50"/>
      <c r="VZ283" s="50"/>
      <c r="WA283" s="50"/>
      <c r="WB283" s="50"/>
      <c r="WC283" s="50"/>
      <c r="WD283" s="50"/>
      <c r="WE283" s="50"/>
      <c r="WF283" s="50"/>
      <c r="WG283" s="50"/>
      <c r="WH283" s="50"/>
      <c r="WI283" s="50"/>
      <c r="WJ283" s="50"/>
      <c r="WK283" s="50"/>
      <c r="WL283" s="50"/>
      <c r="WM283" s="50"/>
      <c r="WN283" s="50"/>
      <c r="WO283" s="50"/>
      <c r="WP283" s="50"/>
      <c r="WQ283" s="50"/>
      <c r="WR283" s="50"/>
      <c r="WS283" s="50"/>
      <c r="WT283" s="50"/>
      <c r="WU283" s="50"/>
      <c r="WV283" s="50"/>
      <c r="WW283" s="50"/>
      <c r="WX283" s="50"/>
      <c r="WY283" s="50"/>
      <c r="WZ283" s="50"/>
      <c r="XA283" s="50"/>
      <c r="XB283" s="50"/>
      <c r="XC283" s="50"/>
      <c r="XD283" s="50"/>
      <c r="XE283" s="50"/>
      <c r="XF283" s="50"/>
      <c r="XG283" s="50"/>
      <c r="XH283" s="50"/>
      <c r="XI283" s="50"/>
      <c r="XJ283" s="50"/>
      <c r="XK283" s="50"/>
      <c r="XL283" s="50"/>
      <c r="XM283" s="50"/>
      <c r="XN283" s="50"/>
      <c r="XO283" s="50"/>
      <c r="XP283" s="50"/>
      <c r="XQ283" s="50"/>
      <c r="XR283" s="50"/>
      <c r="XS283" s="50"/>
      <c r="XT283" s="50"/>
      <c r="XU283" s="50"/>
      <c r="XV283" s="50"/>
      <c r="XW283" s="50"/>
      <c r="XX283" s="50"/>
      <c r="XY283" s="50"/>
      <c r="XZ283" s="50"/>
      <c r="YA283" s="50"/>
      <c r="YB283" s="50"/>
      <c r="YC283" s="50"/>
      <c r="YD283" s="50"/>
      <c r="YE283" s="50"/>
      <c r="YF283" s="50"/>
      <c r="YG283" s="50"/>
      <c r="YH283" s="50"/>
      <c r="YI283" s="50"/>
      <c r="YJ283" s="50"/>
      <c r="YK283" s="50"/>
      <c r="YL283" s="50"/>
      <c r="YM283" s="50"/>
      <c r="YN283" s="50"/>
      <c r="YO283" s="50"/>
      <c r="YP283" s="50"/>
      <c r="YQ283" s="50"/>
      <c r="YR283" s="50"/>
      <c r="YS283" s="50"/>
      <c r="YT283" s="50"/>
      <c r="YU283" s="50"/>
      <c r="YV283" s="50"/>
      <c r="YW283" s="50"/>
      <c r="YX283" s="50"/>
      <c r="YY283" s="50"/>
      <c r="YZ283" s="50"/>
      <c r="ZA283" s="50"/>
      <c r="ZB283" s="50"/>
      <c r="ZC283" s="50"/>
      <c r="ZD283" s="50"/>
      <c r="ZE283" s="50"/>
      <c r="ZF283" s="50"/>
      <c r="ZG283" s="50"/>
      <c r="ZH283" s="50"/>
      <c r="ZI283" s="50"/>
      <c r="ZJ283" s="50"/>
      <c r="ZK283" s="50"/>
      <c r="ZL283" s="50"/>
      <c r="ZM283" s="50"/>
      <c r="ZN283" s="50"/>
      <c r="ZO283" s="50"/>
      <c r="ZP283" s="50"/>
      <c r="ZQ283" s="50"/>
      <c r="ZR283" s="50"/>
      <c r="ZS283" s="50"/>
      <c r="ZT283" s="50"/>
      <c r="ZU283" s="50"/>
      <c r="ZV283" s="50"/>
      <c r="ZW283" s="50"/>
      <c r="ZX283" s="50"/>
      <c r="ZY283" s="50"/>
      <c r="ZZ283" s="50"/>
      <c r="AAA283" s="50"/>
      <c r="AAB283" s="50"/>
      <c r="AAC283" s="50"/>
      <c r="AAD283" s="50"/>
      <c r="AAE283" s="50"/>
      <c r="AAF283" s="50"/>
      <c r="AAG283" s="50"/>
      <c r="AAH283" s="50"/>
      <c r="AAI283" s="50"/>
      <c r="AAJ283" s="50"/>
      <c r="AAK283" s="50"/>
      <c r="AAL283" s="50"/>
      <c r="AAM283" s="50"/>
      <c r="AAN283" s="50"/>
      <c r="AAO283" s="50"/>
      <c r="AAP283" s="50"/>
      <c r="AAQ283" s="50"/>
      <c r="AAR283" s="50"/>
      <c r="AAS283" s="50"/>
      <c r="AAT283" s="50"/>
      <c r="AAU283" s="50"/>
      <c r="AAV283" s="50"/>
      <c r="AAW283" s="50"/>
      <c r="AAX283" s="50"/>
      <c r="AAY283" s="50"/>
      <c r="AAZ283" s="50"/>
      <c r="ABA283" s="50"/>
      <c r="ABB283" s="50"/>
      <c r="ABC283" s="50"/>
      <c r="ABD283" s="50"/>
      <c r="ABE283" s="50"/>
      <c r="ABF283" s="50"/>
      <c r="ABG283" s="50"/>
      <c r="ABH283" s="50"/>
      <c r="ABI283" s="50"/>
      <c r="ABJ283" s="50"/>
      <c r="ABK283" s="50"/>
      <c r="ABL283" s="50"/>
      <c r="ABM283" s="50"/>
      <c r="ABN283" s="50"/>
      <c r="ABO283" s="50"/>
      <c r="ABP283" s="50"/>
      <c r="ABQ283" s="50"/>
      <c r="ABR283" s="50"/>
      <c r="ABS283" s="50"/>
      <c r="ABT283" s="50"/>
      <c r="ABU283" s="50"/>
      <c r="ABV283" s="50"/>
      <c r="ABW283" s="50"/>
      <c r="ABX283" s="50"/>
      <c r="ABY283" s="50"/>
      <c r="ABZ283" s="50"/>
      <c r="ACA283" s="50"/>
      <c r="ACB283" s="50"/>
      <c r="ACC283" s="50"/>
      <c r="ACD283" s="50"/>
      <c r="ACE283" s="50"/>
      <c r="ACF283" s="50"/>
      <c r="ACG283" s="50"/>
      <c r="ACH283" s="50"/>
      <c r="ACI283" s="50"/>
      <c r="ACJ283" s="50"/>
      <c r="ACK283" s="50"/>
      <c r="ACL283" s="50"/>
      <c r="ACM283" s="50"/>
      <c r="ACN283" s="50"/>
      <c r="ACP283" s="50"/>
      <c r="ACR283" s="50"/>
      <c r="ACS283" s="50"/>
      <c r="ACT283" s="50"/>
      <c r="ACU283" s="50"/>
      <c r="ACV283" s="50"/>
      <c r="ACW283" s="50"/>
      <c r="ACX283" s="50"/>
      <c r="ACY283" s="50"/>
      <c r="ADD283" s="50"/>
      <c r="ADE283" s="50"/>
      <c r="ADF283" s="50"/>
      <c r="ADG283" s="50"/>
      <c r="ADH283" s="50"/>
      <c r="ADI283" s="50"/>
      <c r="ADJ283" s="50"/>
      <c r="ADK283" s="50"/>
      <c r="ADL283" s="50"/>
      <c r="ADM283" s="50"/>
      <c r="ADN283" s="50"/>
      <c r="ADO283" s="50"/>
      <c r="ADP283" s="50"/>
      <c r="ADQ283" s="50"/>
      <c r="ADR283" s="50"/>
      <c r="ADS283" s="50"/>
      <c r="ADT283" s="50"/>
      <c r="ADU283" s="50"/>
      <c r="ADV283" s="50"/>
      <c r="ADW283" s="50"/>
      <c r="ADX283" s="50"/>
      <c r="ADY283" s="50"/>
      <c r="ADZ283" s="50"/>
      <c r="AEA283" s="50"/>
      <c r="AEB283" s="50"/>
      <c r="AEC283" s="50"/>
      <c r="AED283" s="50"/>
      <c r="AEE283" s="50"/>
      <c r="AEF283" s="50"/>
      <c r="AEG283" s="50"/>
      <c r="AEH283" s="50"/>
      <c r="AEI283" s="50"/>
      <c r="AEJ283" s="50"/>
      <c r="AEK283" s="50"/>
      <c r="AEL283" s="50"/>
      <c r="AEM283" s="50"/>
      <c r="AEN283" s="50"/>
      <c r="AEO283" s="50"/>
      <c r="AEP283" s="50"/>
      <c r="AEQ283" s="50"/>
      <c r="AER283" s="50"/>
      <c r="AES283" s="50"/>
      <c r="AET283" s="50"/>
      <c r="AEU283" s="50"/>
      <c r="AEV283" s="50"/>
      <c r="AEW283" s="50"/>
      <c r="AEX283" s="50"/>
      <c r="AEY283" s="50"/>
      <c r="AEZ283" s="50"/>
      <c r="AFA283" s="50"/>
      <c r="AFB283" s="50"/>
      <c r="AFC283" s="50"/>
      <c r="AFD283" s="50"/>
      <c r="AFE283" s="50"/>
      <c r="AFF283" s="50"/>
      <c r="AFG283" s="50"/>
      <c r="AFH283" s="50"/>
      <c r="AFI283" s="50"/>
      <c r="AFJ283" s="50"/>
      <c r="AFK283" s="50"/>
      <c r="AFL283" s="50"/>
      <c r="AFM283" s="50"/>
      <c r="AFN283" s="50"/>
      <c r="AFO283" s="50"/>
      <c r="AFP283" s="50"/>
      <c r="AFQ283" s="50"/>
      <c r="AFR283" s="50"/>
      <c r="AFS283" s="50"/>
      <c r="AFT283" s="50"/>
      <c r="AFU283" s="50"/>
      <c r="AFV283" s="50"/>
      <c r="AFW283" s="50"/>
      <c r="AFX283" s="50"/>
      <c r="AFY283" s="50"/>
      <c r="AFZ283" s="50"/>
      <c r="AGA283" s="50"/>
      <c r="AGB283" s="50"/>
      <c r="AGC283" s="50"/>
      <c r="AGD283" s="50"/>
      <c r="AGE283" s="50"/>
      <c r="AGF283" s="50"/>
      <c r="AGG283" s="50"/>
      <c r="AGH283" s="50"/>
      <c r="AGI283" s="50"/>
      <c r="AGJ283" s="50"/>
      <c r="AGK283" s="50"/>
      <c r="AGL283" s="50"/>
      <c r="AGM283" s="50"/>
      <c r="AGN283" s="50"/>
      <c r="AGO283" s="50"/>
      <c r="AGP283" s="50"/>
      <c r="AGQ283" s="50"/>
      <c r="AGR283" s="50"/>
      <c r="AGS283" s="50"/>
      <c r="AGT283" s="50"/>
      <c r="AGU283" s="50"/>
      <c r="AGV283" s="50"/>
      <c r="AGW283" s="50"/>
      <c r="AGX283" s="50"/>
      <c r="AGY283" s="50"/>
      <c r="AGZ283" s="50"/>
      <c r="AHA283" s="50"/>
      <c r="AHB283" s="50"/>
      <c r="AHC283" s="50"/>
      <c r="AHD283" s="50"/>
      <c r="AHE283" s="50"/>
      <c r="AHF283" s="50"/>
      <c r="AHG283" s="50"/>
      <c r="AHH283" s="50"/>
      <c r="AHI283" s="50"/>
      <c r="AHJ283" s="50"/>
      <c r="AHK283" s="50"/>
      <c r="AHL283" s="50"/>
      <c r="AHM283" s="50"/>
      <c r="AHN283" s="50"/>
      <c r="AHO283" s="50"/>
      <c r="AHP283" s="50"/>
      <c r="AHQ283" s="50"/>
      <c r="AHR283" s="50"/>
      <c r="AHS283" s="50"/>
      <c r="AHT283" s="50"/>
      <c r="AHU283" s="50"/>
      <c r="AHV283" s="50"/>
      <c r="AHW283" s="50"/>
      <c r="AHX283" s="50"/>
      <c r="AHY283" s="50"/>
      <c r="AHZ283" s="50"/>
      <c r="AIA283" s="50"/>
      <c r="AIB283" s="50"/>
      <c r="AIC283" s="50"/>
      <c r="AID283" s="50"/>
      <c r="AIE283" s="50"/>
      <c r="AIF283" s="50"/>
      <c r="AIG283" s="50"/>
      <c r="AIH283" s="50"/>
      <c r="AII283" s="50"/>
      <c r="AIJ283" s="50"/>
      <c r="AIK283" s="50"/>
      <c r="AIL283" s="50"/>
      <c r="AIM283" s="50"/>
      <c r="AIN283" s="50"/>
      <c r="AIO283" s="50"/>
      <c r="AIP283" s="50"/>
      <c r="AIQ283" s="50"/>
      <c r="AIR283" s="50"/>
      <c r="AIS283" s="50"/>
      <c r="AIT283" s="50"/>
      <c r="AIU283" s="50"/>
      <c r="AIV283" s="50"/>
      <c r="AIW283" s="50"/>
      <c r="AIX283" s="50"/>
      <c r="AIY283" s="50"/>
      <c r="AIZ283" s="50"/>
      <c r="AJA283" s="50"/>
      <c r="AJB283" s="50"/>
      <c r="AJC283" s="50"/>
      <c r="AJD283" s="50"/>
      <c r="AJE283" s="50"/>
      <c r="AJF283" s="50"/>
      <c r="AJG283" s="50"/>
      <c r="AJH283" s="50"/>
      <c r="AJI283" s="50"/>
      <c r="AJJ283" s="50"/>
      <c r="AJK283" s="50"/>
      <c r="AJL283" s="50"/>
      <c r="AJM283" s="50"/>
      <c r="AJN283" s="50"/>
      <c r="AJO283" s="50"/>
      <c r="AJP283" s="50"/>
      <c r="AJQ283" s="50"/>
      <c r="AJR283" s="50"/>
      <c r="AJS283" s="50"/>
      <c r="AJT283" s="50"/>
      <c r="AJU283" s="50"/>
      <c r="AJV283" s="50"/>
      <c r="AJW283" s="50"/>
      <c r="AJX283" s="50"/>
      <c r="AJY283" s="50"/>
      <c r="AJZ283" s="50"/>
      <c r="AKA283" s="50"/>
      <c r="AKB283" s="50"/>
      <c r="AKC283" s="50"/>
      <c r="AKD283" s="50"/>
      <c r="AKE283" s="50"/>
      <c r="AKF283" s="50"/>
      <c r="AKG283" s="50"/>
      <c r="AKH283" s="50"/>
      <c r="AKI283" s="50"/>
      <c r="AKJ283" s="50"/>
      <c r="AKK283" s="50"/>
      <c r="AKL283" s="50"/>
      <c r="AKM283" s="50"/>
      <c r="AKN283" s="50"/>
      <c r="AKO283" s="50"/>
      <c r="AKP283" s="50"/>
      <c r="AKQ283" s="50"/>
      <c r="AKR283" s="50"/>
      <c r="AKS283" s="50"/>
      <c r="AKT283" s="50"/>
      <c r="AKU283" s="50"/>
      <c r="AKV283" s="50"/>
      <c r="AKW283" s="50"/>
      <c r="AKX283" s="50"/>
      <c r="AKY283" s="50"/>
      <c r="AKZ283" s="50"/>
      <c r="ALA283" s="50"/>
      <c r="ALB283" s="50"/>
      <c r="ALC283" s="50"/>
      <c r="ALD283" s="50"/>
      <c r="ALE283" s="50"/>
      <c r="ALF283" s="50"/>
      <c r="ALG283" s="50"/>
      <c r="ALH283" s="50"/>
      <c r="ALI283" s="50"/>
      <c r="ALJ283" s="50"/>
      <c r="ALK283" s="50"/>
      <c r="ALL283" s="50"/>
      <c r="ALM283" s="50"/>
      <c r="ALN283" s="50"/>
      <c r="ALO283" s="50"/>
      <c r="ALP283" s="50"/>
      <c r="ALQ283" s="50"/>
      <c r="ALR283" s="50"/>
      <c r="ALS283" s="50"/>
      <c r="ALT283" s="50"/>
      <c r="ALU283" s="50"/>
      <c r="ALV283" s="50"/>
      <c r="ALW283" s="50"/>
      <c r="ALX283" s="50"/>
      <c r="ALY283" s="50"/>
      <c r="ALZ283" s="50"/>
      <c r="AMA283" s="50"/>
      <c r="AMB283" s="50"/>
      <c r="AMC283" s="50"/>
      <c r="AMD283" s="50"/>
      <c r="AME283" s="50"/>
      <c r="AMF283" s="50"/>
      <c r="AMG283" s="50"/>
      <c r="AMH283" s="50"/>
      <c r="AMI283" s="50"/>
      <c r="AMJ283" s="50"/>
      <c r="AML283" s="50"/>
      <c r="AMN283" s="50"/>
      <c r="AMO283" s="50"/>
      <c r="AMP283" s="50"/>
      <c r="AMQ283" s="50"/>
      <c r="AMR283" s="50"/>
      <c r="AMS283" s="50"/>
      <c r="AMT283" s="50"/>
      <c r="AMU283" s="50"/>
      <c r="AMZ283" s="50"/>
      <c r="ANA283" s="50"/>
      <c r="ANB283" s="50"/>
      <c r="ANC283" s="50"/>
      <c r="AND283" s="50"/>
      <c r="ANE283" s="50"/>
      <c r="ANF283" s="50"/>
      <c r="ANG283" s="50"/>
      <c r="ANH283" s="50"/>
      <c r="ANI283" s="50"/>
      <c r="ANJ283" s="50"/>
      <c r="ANK283" s="50"/>
      <c r="ANL283" s="50"/>
      <c r="ANM283" s="50"/>
      <c r="ANN283" s="50"/>
      <c r="ANO283" s="50"/>
      <c r="ANP283" s="50"/>
      <c r="ANQ283" s="50"/>
      <c r="ANR283" s="50"/>
      <c r="ANS283" s="50"/>
      <c r="ANT283" s="50"/>
      <c r="ANU283" s="50"/>
      <c r="ANV283" s="50"/>
      <c r="ANW283" s="50"/>
      <c r="ANX283" s="50"/>
      <c r="ANY283" s="50"/>
      <c r="ANZ283" s="50"/>
      <c r="AOA283" s="50"/>
      <c r="AOB283" s="50"/>
      <c r="AOC283" s="50"/>
      <c r="AOD283" s="50"/>
      <c r="AOE283" s="50"/>
      <c r="AOF283" s="50"/>
      <c r="AOG283" s="50"/>
      <c r="AOH283" s="50"/>
      <c r="AOI283" s="50"/>
      <c r="AOJ283" s="50"/>
      <c r="AOK283" s="50"/>
      <c r="AOL283" s="50"/>
      <c r="AOM283" s="50"/>
      <c r="AON283" s="50"/>
      <c r="AOO283" s="50"/>
      <c r="AOP283" s="50"/>
      <c r="AOQ283" s="50"/>
      <c r="AOR283" s="50"/>
      <c r="AOS283" s="50"/>
      <c r="AOT283" s="50"/>
      <c r="AOU283" s="50"/>
      <c r="AOV283" s="50"/>
      <c r="AOW283" s="50"/>
      <c r="AOX283" s="50"/>
      <c r="AOY283" s="50"/>
      <c r="AOZ283" s="50"/>
      <c r="APA283" s="50"/>
      <c r="APB283" s="50"/>
      <c r="APC283" s="50"/>
      <c r="APD283" s="50"/>
      <c r="APE283" s="50"/>
      <c r="APF283" s="50"/>
      <c r="APG283" s="50"/>
      <c r="APH283" s="50"/>
      <c r="API283" s="50"/>
      <c r="APJ283" s="50"/>
      <c r="APK283" s="50"/>
      <c r="APL283" s="50"/>
      <c r="APM283" s="50"/>
      <c r="APN283" s="50"/>
      <c r="APO283" s="50"/>
      <c r="APP283" s="50"/>
      <c r="APQ283" s="50"/>
      <c r="APR283" s="50"/>
      <c r="APS283" s="50"/>
      <c r="APT283" s="50"/>
      <c r="APU283" s="50"/>
      <c r="APV283" s="50"/>
      <c r="APW283" s="50"/>
      <c r="APX283" s="50"/>
      <c r="APY283" s="50"/>
      <c r="APZ283" s="50"/>
      <c r="AQA283" s="50"/>
      <c r="AQB283" s="50"/>
      <c r="AQC283" s="50"/>
      <c r="AQD283" s="50"/>
      <c r="AQE283" s="50"/>
      <c r="AQF283" s="50"/>
      <c r="AQG283" s="50"/>
      <c r="AQH283" s="50"/>
      <c r="AQI283" s="50"/>
      <c r="AQJ283" s="50"/>
      <c r="AQK283" s="50"/>
      <c r="AQL283" s="50"/>
      <c r="AQM283" s="50"/>
      <c r="AQN283" s="50"/>
      <c r="AQO283" s="50"/>
      <c r="AQP283" s="50"/>
      <c r="AQQ283" s="50"/>
      <c r="AQR283" s="50"/>
      <c r="AQS283" s="50"/>
      <c r="AQT283" s="50"/>
      <c r="AQU283" s="50"/>
      <c r="AQV283" s="50"/>
      <c r="AQW283" s="50"/>
      <c r="AQX283" s="50"/>
      <c r="AQY283" s="50"/>
      <c r="AQZ283" s="50"/>
      <c r="ARA283" s="50"/>
      <c r="ARB283" s="50"/>
      <c r="ARC283" s="50"/>
      <c r="ARD283" s="50"/>
      <c r="ARE283" s="50"/>
      <c r="ARF283" s="50"/>
      <c r="ARG283" s="50"/>
      <c r="ARH283" s="50"/>
      <c r="ARI283" s="50"/>
      <c r="ARJ283" s="50"/>
      <c r="ARK283" s="50"/>
      <c r="ARL283" s="50"/>
      <c r="ARM283" s="50"/>
      <c r="ARN283" s="50"/>
      <c r="ARO283" s="50"/>
      <c r="ARP283" s="50"/>
      <c r="ARQ283" s="50"/>
      <c r="ARR283" s="50"/>
      <c r="ARS283" s="50"/>
      <c r="ART283" s="50"/>
      <c r="ARU283" s="50"/>
      <c r="ARV283" s="50"/>
      <c r="ARW283" s="50"/>
      <c r="ARX283" s="50"/>
      <c r="ARY283" s="50"/>
      <c r="ARZ283" s="50"/>
      <c r="ASA283" s="50"/>
      <c r="ASB283" s="50"/>
      <c r="ASC283" s="50"/>
      <c r="ASD283" s="50"/>
      <c r="ASE283" s="50"/>
      <c r="ASF283" s="50"/>
      <c r="ASG283" s="50"/>
      <c r="ASH283" s="50"/>
      <c r="ASI283" s="50"/>
      <c r="ASJ283" s="50"/>
      <c r="ASK283" s="50"/>
      <c r="ASL283" s="50"/>
      <c r="ASM283" s="50"/>
      <c r="ASN283" s="50"/>
      <c r="ASO283" s="50"/>
      <c r="ASP283" s="50"/>
      <c r="ASQ283" s="50"/>
      <c r="ASR283" s="50"/>
      <c r="ASS283" s="50"/>
      <c r="AST283" s="50"/>
      <c r="ASU283" s="50"/>
      <c r="ASV283" s="50"/>
      <c r="ASW283" s="50"/>
      <c r="ASX283" s="50"/>
      <c r="ASY283" s="50"/>
      <c r="ASZ283" s="50"/>
      <c r="ATA283" s="50"/>
      <c r="ATB283" s="50"/>
      <c r="ATC283" s="50"/>
      <c r="ATD283" s="50"/>
      <c r="ATE283" s="50"/>
      <c r="ATF283" s="50"/>
      <c r="ATG283" s="50"/>
      <c r="ATH283" s="50"/>
      <c r="ATI283" s="50"/>
      <c r="ATJ283" s="50"/>
      <c r="ATK283" s="50"/>
      <c r="ATL283" s="50"/>
      <c r="ATM283" s="50"/>
      <c r="ATN283" s="50"/>
      <c r="ATO283" s="50"/>
      <c r="ATP283" s="50"/>
      <c r="ATQ283" s="50"/>
      <c r="ATR283" s="50"/>
      <c r="ATS283" s="50"/>
      <c r="ATT283" s="50"/>
      <c r="ATU283" s="50"/>
      <c r="ATV283" s="50"/>
      <c r="ATW283" s="50"/>
      <c r="ATX283" s="50"/>
      <c r="ATY283" s="50"/>
      <c r="ATZ283" s="50"/>
      <c r="AUA283" s="50"/>
      <c r="AUB283" s="50"/>
      <c r="AUC283" s="50"/>
      <c r="AUD283" s="50"/>
      <c r="AUE283" s="50"/>
      <c r="AUF283" s="50"/>
      <c r="AUG283" s="50"/>
      <c r="AUH283" s="50"/>
      <c r="AUI283" s="50"/>
      <c r="AUJ283" s="50"/>
      <c r="AUK283" s="50"/>
      <c r="AUL283" s="50"/>
      <c r="AUM283" s="50"/>
      <c r="AUN283" s="50"/>
      <c r="AUO283" s="50"/>
      <c r="AUP283" s="50"/>
      <c r="AUQ283" s="50"/>
      <c r="AUR283" s="50"/>
      <c r="AUS283" s="50"/>
      <c r="AUT283" s="50"/>
      <c r="AUU283" s="50"/>
      <c r="AUV283" s="50"/>
      <c r="AUW283" s="50"/>
      <c r="AUX283" s="50"/>
      <c r="AUY283" s="50"/>
      <c r="AUZ283" s="50"/>
      <c r="AVA283" s="50"/>
      <c r="AVB283" s="50"/>
      <c r="AVC283" s="50"/>
      <c r="AVD283" s="50"/>
      <c r="AVE283" s="50"/>
      <c r="AVF283" s="50"/>
      <c r="AVG283" s="50"/>
      <c r="AVH283" s="50"/>
      <c r="AVI283" s="50"/>
      <c r="AVJ283" s="50"/>
      <c r="AVK283" s="50"/>
      <c r="AVL283" s="50"/>
      <c r="AVM283" s="50"/>
      <c r="AVN283" s="50"/>
      <c r="AVO283" s="50"/>
      <c r="AVP283" s="50"/>
      <c r="AVQ283" s="50"/>
      <c r="AVR283" s="50"/>
      <c r="AVS283" s="50"/>
      <c r="AVT283" s="50"/>
      <c r="AVU283" s="50"/>
      <c r="AVV283" s="50"/>
      <c r="AVW283" s="50"/>
      <c r="AVX283" s="50"/>
      <c r="AVY283" s="50"/>
      <c r="AVZ283" s="50"/>
      <c r="AWA283" s="50"/>
      <c r="AWB283" s="50"/>
      <c r="AWC283" s="50"/>
      <c r="AWD283" s="50"/>
      <c r="AWE283" s="50"/>
      <c r="AWF283" s="50"/>
      <c r="AWH283" s="50"/>
      <c r="AWJ283" s="50"/>
      <c r="AWK283" s="50"/>
      <c r="AWL283" s="50"/>
      <c r="AWM283" s="50"/>
      <c r="AWN283" s="50"/>
      <c r="AWO283" s="50"/>
      <c r="AWP283" s="50"/>
      <c r="AWQ283" s="50"/>
      <c r="AWV283" s="50"/>
      <c r="AWW283" s="50"/>
      <c r="AWX283" s="50"/>
      <c r="AWY283" s="50"/>
      <c r="AWZ283" s="50"/>
      <c r="AXA283" s="50"/>
      <c r="AXB283" s="50"/>
      <c r="AXC283" s="50"/>
      <c r="AXD283" s="50"/>
      <c r="AXE283" s="50"/>
      <c r="AXF283" s="50"/>
      <c r="AXG283" s="50"/>
      <c r="AXH283" s="50"/>
      <c r="AXI283" s="50"/>
      <c r="AXJ283" s="50"/>
      <c r="AXK283" s="50"/>
      <c r="AXL283" s="50"/>
      <c r="AXM283" s="50"/>
      <c r="AXN283" s="50"/>
      <c r="AXO283" s="50"/>
      <c r="AXP283" s="50"/>
      <c r="AXQ283" s="50"/>
      <c r="AXR283" s="50"/>
      <c r="AXS283" s="50"/>
      <c r="AXT283" s="50"/>
      <c r="AXU283" s="50"/>
      <c r="AXV283" s="50"/>
      <c r="AXW283" s="50"/>
      <c r="AXX283" s="50"/>
      <c r="AXY283" s="50"/>
      <c r="AXZ283" s="50"/>
      <c r="AYA283" s="50"/>
      <c r="AYB283" s="50"/>
      <c r="AYC283" s="50"/>
      <c r="AYD283" s="50"/>
      <c r="AYE283" s="50"/>
      <c r="AYF283" s="50"/>
      <c r="AYG283" s="50"/>
      <c r="AYH283" s="50"/>
      <c r="AYI283" s="50"/>
      <c r="AYJ283" s="50"/>
      <c r="AYK283" s="50"/>
      <c r="AYL283" s="50"/>
      <c r="AYM283" s="50"/>
      <c r="AYN283" s="50"/>
      <c r="AYO283" s="50"/>
      <c r="AYP283" s="50"/>
      <c r="AYQ283" s="50"/>
      <c r="AYR283" s="50"/>
      <c r="AYS283" s="50"/>
      <c r="AYT283" s="50"/>
      <c r="AYU283" s="50"/>
      <c r="AYV283" s="50"/>
      <c r="AYW283" s="50"/>
      <c r="AYX283" s="50"/>
      <c r="AYY283" s="50"/>
      <c r="AYZ283" s="50"/>
      <c r="AZA283" s="50"/>
      <c r="AZB283" s="50"/>
      <c r="AZC283" s="50"/>
      <c r="AZD283" s="50"/>
      <c r="AZE283" s="50"/>
      <c r="AZF283" s="50"/>
      <c r="AZG283" s="50"/>
      <c r="AZH283" s="50"/>
      <c r="AZI283" s="50"/>
      <c r="AZJ283" s="50"/>
      <c r="AZK283" s="50"/>
      <c r="AZL283" s="50"/>
      <c r="AZM283" s="50"/>
      <c r="AZN283" s="50"/>
      <c r="AZO283" s="50"/>
      <c r="AZP283" s="50"/>
      <c r="AZQ283" s="50"/>
      <c r="AZR283" s="50"/>
      <c r="AZS283" s="50"/>
      <c r="AZT283" s="50"/>
      <c r="AZU283" s="50"/>
      <c r="AZV283" s="50"/>
      <c r="AZW283" s="50"/>
      <c r="AZX283" s="50"/>
      <c r="AZY283" s="50"/>
      <c r="AZZ283" s="50"/>
      <c r="BAA283" s="50"/>
      <c r="BAB283" s="50"/>
      <c r="BAC283" s="50"/>
      <c r="BAD283" s="50"/>
      <c r="BAE283" s="50"/>
      <c r="BAF283" s="50"/>
      <c r="BAG283" s="50"/>
      <c r="BAH283" s="50"/>
      <c r="BAI283" s="50"/>
      <c r="BAJ283" s="50"/>
      <c r="BAK283" s="50"/>
      <c r="BAL283" s="50"/>
      <c r="BAM283" s="50"/>
      <c r="BAN283" s="50"/>
      <c r="BAO283" s="50"/>
      <c r="BAP283" s="50"/>
      <c r="BAQ283" s="50"/>
      <c r="BAR283" s="50"/>
      <c r="BAS283" s="50"/>
      <c r="BAT283" s="50"/>
      <c r="BAU283" s="50"/>
      <c r="BAV283" s="50"/>
      <c r="BAW283" s="50"/>
      <c r="BAX283" s="50"/>
      <c r="BAY283" s="50"/>
      <c r="BAZ283" s="50"/>
      <c r="BBA283" s="50"/>
      <c r="BBB283" s="50"/>
      <c r="BBC283" s="50"/>
      <c r="BBD283" s="50"/>
      <c r="BBE283" s="50"/>
      <c r="BBF283" s="50"/>
      <c r="BBG283" s="50"/>
      <c r="BBH283" s="50"/>
      <c r="BBI283" s="50"/>
      <c r="BBJ283" s="50"/>
      <c r="BBK283" s="50"/>
      <c r="BBL283" s="50"/>
      <c r="BBM283" s="50"/>
      <c r="BBN283" s="50"/>
      <c r="BBO283" s="50"/>
      <c r="BBP283" s="50"/>
      <c r="BBQ283" s="50"/>
      <c r="BBR283" s="50"/>
      <c r="BBS283" s="50"/>
      <c r="BBT283" s="50"/>
      <c r="BBU283" s="50"/>
      <c r="BBV283" s="50"/>
      <c r="BBW283" s="50"/>
      <c r="BBX283" s="50"/>
      <c r="BBY283" s="50"/>
      <c r="BBZ283" s="50"/>
      <c r="BCA283" s="50"/>
      <c r="BCB283" s="50"/>
      <c r="BCC283" s="50"/>
      <c r="BCD283" s="50"/>
      <c r="BCE283" s="50"/>
      <c r="BCF283" s="50"/>
      <c r="BCG283" s="50"/>
      <c r="BCH283" s="50"/>
      <c r="BCI283" s="50"/>
      <c r="BCJ283" s="50"/>
      <c r="BCK283" s="50"/>
      <c r="BCL283" s="50"/>
      <c r="BCM283" s="50"/>
      <c r="BCN283" s="50"/>
      <c r="BCO283" s="50"/>
      <c r="BCP283" s="50"/>
      <c r="BCQ283" s="50"/>
      <c r="BCR283" s="50"/>
      <c r="BCS283" s="50"/>
      <c r="BCT283" s="50"/>
      <c r="BCU283" s="50"/>
      <c r="BCV283" s="50"/>
      <c r="BCW283" s="50"/>
      <c r="BCX283" s="50"/>
      <c r="BCY283" s="50"/>
      <c r="BCZ283" s="50"/>
      <c r="BDA283" s="50"/>
      <c r="BDB283" s="50"/>
      <c r="BDC283" s="50"/>
      <c r="BDD283" s="50"/>
      <c r="BDE283" s="50"/>
      <c r="BDF283" s="50"/>
      <c r="BDG283" s="50"/>
      <c r="BDH283" s="50"/>
      <c r="BDI283" s="50"/>
      <c r="BDJ283" s="50"/>
      <c r="BDK283" s="50"/>
      <c r="BDL283" s="50"/>
      <c r="BDM283" s="50"/>
      <c r="BDN283" s="50"/>
      <c r="BDO283" s="50"/>
      <c r="BDP283" s="50"/>
      <c r="BDQ283" s="50"/>
      <c r="BDR283" s="50"/>
      <c r="BDS283" s="50"/>
      <c r="BDT283" s="50"/>
      <c r="BDU283" s="50"/>
      <c r="BDV283" s="50"/>
      <c r="BDW283" s="50"/>
      <c r="BDX283" s="50"/>
      <c r="BDY283" s="50"/>
      <c r="BDZ283" s="50"/>
      <c r="BEA283" s="50"/>
      <c r="BEB283" s="50"/>
      <c r="BEC283" s="50"/>
      <c r="BED283" s="50"/>
      <c r="BEE283" s="50"/>
      <c r="BEF283" s="50"/>
      <c r="BEG283" s="50"/>
      <c r="BEH283" s="50"/>
      <c r="BEI283" s="50"/>
      <c r="BEJ283" s="50"/>
      <c r="BEK283" s="50"/>
      <c r="BEL283" s="50"/>
      <c r="BEM283" s="50"/>
      <c r="BEN283" s="50"/>
      <c r="BEO283" s="50"/>
      <c r="BEP283" s="50"/>
      <c r="BEQ283" s="50"/>
      <c r="BER283" s="50"/>
      <c r="BES283" s="50"/>
      <c r="BET283" s="50"/>
      <c r="BEU283" s="50"/>
      <c r="BEV283" s="50"/>
      <c r="BEW283" s="50"/>
      <c r="BEX283" s="50"/>
      <c r="BEY283" s="50"/>
      <c r="BEZ283" s="50"/>
      <c r="BFA283" s="50"/>
      <c r="BFB283" s="50"/>
      <c r="BFC283" s="50"/>
      <c r="BFD283" s="50"/>
      <c r="BFE283" s="50"/>
      <c r="BFF283" s="50"/>
      <c r="BFG283" s="50"/>
      <c r="BFH283" s="50"/>
      <c r="BFI283" s="50"/>
      <c r="BFJ283" s="50"/>
      <c r="BFK283" s="50"/>
      <c r="BFL283" s="50"/>
      <c r="BFM283" s="50"/>
      <c r="BFN283" s="50"/>
      <c r="BFO283" s="50"/>
      <c r="BFP283" s="50"/>
      <c r="BFQ283" s="50"/>
      <c r="BFR283" s="50"/>
      <c r="BFS283" s="50"/>
      <c r="BFT283" s="50"/>
      <c r="BFU283" s="50"/>
      <c r="BFV283" s="50"/>
      <c r="BFW283" s="50"/>
      <c r="BFX283" s="50"/>
      <c r="BFY283" s="50"/>
      <c r="BFZ283" s="50"/>
      <c r="BGA283" s="50"/>
      <c r="BGB283" s="50"/>
      <c r="BGD283" s="50"/>
      <c r="BGF283" s="50"/>
      <c r="BGG283" s="50"/>
      <c r="BGH283" s="50"/>
      <c r="BGI283" s="50"/>
      <c r="BGJ283" s="50"/>
      <c r="BGK283" s="50"/>
      <c r="BGL283" s="50"/>
      <c r="BGM283" s="50"/>
      <c r="BGR283" s="50"/>
      <c r="BGS283" s="50"/>
      <c r="BGT283" s="50"/>
      <c r="BGU283" s="50"/>
      <c r="BGV283" s="50"/>
      <c r="BGW283" s="50"/>
      <c r="BGX283" s="50"/>
      <c r="BGY283" s="50"/>
      <c r="BGZ283" s="50"/>
      <c r="BHA283" s="50"/>
      <c r="BHB283" s="50"/>
      <c r="BHC283" s="50"/>
      <c r="BHD283" s="50"/>
      <c r="BHE283" s="50"/>
      <c r="BHF283" s="50"/>
      <c r="BHG283" s="50"/>
      <c r="BHH283" s="50"/>
      <c r="BHI283" s="50"/>
      <c r="BHJ283" s="50"/>
      <c r="BHK283" s="50"/>
      <c r="BHL283" s="50"/>
      <c r="BHM283" s="50"/>
      <c r="BHN283" s="50"/>
      <c r="BHO283" s="50"/>
      <c r="BHP283" s="50"/>
      <c r="BHQ283" s="50"/>
      <c r="BHR283" s="50"/>
      <c r="BHS283" s="50"/>
      <c r="BHT283" s="50"/>
      <c r="BHU283" s="50"/>
      <c r="BHV283" s="50"/>
      <c r="BHW283" s="50"/>
      <c r="BHX283" s="50"/>
      <c r="BHY283" s="50"/>
      <c r="BHZ283" s="50"/>
      <c r="BIA283" s="50"/>
      <c r="BIB283" s="50"/>
      <c r="BIC283" s="50"/>
      <c r="BID283" s="50"/>
      <c r="BIE283" s="50"/>
      <c r="BIF283" s="50"/>
      <c r="BIG283" s="50"/>
      <c r="BIH283" s="50"/>
      <c r="BII283" s="50"/>
      <c r="BIJ283" s="50"/>
      <c r="BIK283" s="50"/>
      <c r="BIL283" s="50"/>
      <c r="BIM283" s="50"/>
      <c r="BIN283" s="50"/>
      <c r="BIO283" s="50"/>
      <c r="BIP283" s="50"/>
      <c r="BIQ283" s="50"/>
      <c r="BIR283" s="50"/>
      <c r="BIS283" s="50"/>
      <c r="BIT283" s="50"/>
      <c r="BIU283" s="50"/>
      <c r="BIV283" s="50"/>
      <c r="BIW283" s="50"/>
      <c r="BIX283" s="50"/>
      <c r="BIY283" s="50"/>
      <c r="BIZ283" s="50"/>
      <c r="BJA283" s="50"/>
      <c r="BJB283" s="50"/>
      <c r="BJC283" s="50"/>
      <c r="BJD283" s="50"/>
      <c r="BJE283" s="50"/>
      <c r="BJF283" s="50"/>
      <c r="BJG283" s="50"/>
      <c r="BJH283" s="50"/>
      <c r="BJI283" s="50"/>
      <c r="BJJ283" s="50"/>
      <c r="BJK283" s="50"/>
      <c r="BJL283" s="50"/>
      <c r="BJM283" s="50"/>
      <c r="BJN283" s="50"/>
      <c r="BJO283" s="50"/>
      <c r="BJP283" s="50"/>
      <c r="BJQ283" s="50"/>
      <c r="BJR283" s="50"/>
      <c r="BJS283" s="50"/>
      <c r="BJT283" s="50"/>
      <c r="BJU283" s="50"/>
      <c r="BJV283" s="50"/>
      <c r="BJW283" s="50"/>
      <c r="BJX283" s="50"/>
      <c r="BJY283" s="50"/>
      <c r="BJZ283" s="50"/>
      <c r="BKA283" s="50"/>
      <c r="BKB283" s="50"/>
      <c r="BKC283" s="50"/>
      <c r="BKD283" s="50"/>
      <c r="BKE283" s="50"/>
      <c r="BKF283" s="50"/>
      <c r="BKG283" s="50"/>
      <c r="BKH283" s="50"/>
      <c r="BKI283" s="50"/>
      <c r="BKJ283" s="50"/>
      <c r="BKK283" s="50"/>
      <c r="BKL283" s="50"/>
      <c r="BKM283" s="50"/>
      <c r="BKN283" s="50"/>
      <c r="BKO283" s="50"/>
      <c r="BKP283" s="50"/>
      <c r="BKQ283" s="50"/>
      <c r="BKR283" s="50"/>
      <c r="BKS283" s="50"/>
      <c r="BKT283" s="50"/>
      <c r="BKU283" s="50"/>
      <c r="BKV283" s="50"/>
      <c r="BKW283" s="50"/>
      <c r="BKX283" s="50"/>
      <c r="BKY283" s="50"/>
      <c r="BKZ283" s="50"/>
      <c r="BLA283" s="50"/>
      <c r="BLB283" s="50"/>
      <c r="BLC283" s="50"/>
      <c r="BLD283" s="50"/>
      <c r="BLE283" s="50"/>
      <c r="BLF283" s="50"/>
      <c r="BLG283" s="50"/>
      <c r="BLH283" s="50"/>
      <c r="BLI283" s="50"/>
      <c r="BLJ283" s="50"/>
      <c r="BLK283" s="50"/>
      <c r="BLL283" s="50"/>
      <c r="BLM283" s="50"/>
      <c r="BLN283" s="50"/>
      <c r="BLO283" s="50"/>
      <c r="BLP283" s="50"/>
      <c r="BLQ283" s="50"/>
      <c r="BLR283" s="50"/>
      <c r="BLS283" s="50"/>
      <c r="BLT283" s="50"/>
      <c r="BLU283" s="50"/>
      <c r="BLV283" s="50"/>
      <c r="BLW283" s="50"/>
      <c r="BLX283" s="50"/>
      <c r="BLY283" s="50"/>
      <c r="BLZ283" s="50"/>
      <c r="BMA283" s="50"/>
      <c r="BMB283" s="50"/>
      <c r="BMC283" s="50"/>
      <c r="BMD283" s="50"/>
      <c r="BME283" s="50"/>
      <c r="BMF283" s="50"/>
      <c r="BMG283" s="50"/>
      <c r="BMH283" s="50"/>
      <c r="BMI283" s="50"/>
      <c r="BMJ283" s="50"/>
      <c r="BMK283" s="50"/>
      <c r="BML283" s="50"/>
      <c r="BMM283" s="50"/>
      <c r="BMN283" s="50"/>
      <c r="BMO283" s="50"/>
      <c r="BMP283" s="50"/>
      <c r="BMQ283" s="50"/>
      <c r="BMR283" s="50"/>
      <c r="BMS283" s="50"/>
      <c r="BMT283" s="50"/>
      <c r="BMU283" s="50"/>
      <c r="BMV283" s="50"/>
      <c r="BMW283" s="50"/>
      <c r="BMX283" s="50"/>
      <c r="BMY283" s="50"/>
      <c r="BMZ283" s="50"/>
      <c r="BNA283" s="50"/>
      <c r="BNB283" s="50"/>
      <c r="BNC283" s="50"/>
      <c r="BND283" s="50"/>
      <c r="BNE283" s="50"/>
      <c r="BNF283" s="50"/>
      <c r="BNG283" s="50"/>
      <c r="BNH283" s="50"/>
      <c r="BNI283" s="50"/>
      <c r="BNJ283" s="50"/>
      <c r="BNK283" s="50"/>
      <c r="BNL283" s="50"/>
      <c r="BNM283" s="50"/>
      <c r="BNN283" s="50"/>
      <c r="BNO283" s="50"/>
      <c r="BNP283" s="50"/>
      <c r="BNQ283" s="50"/>
      <c r="BNR283" s="50"/>
      <c r="BNS283" s="50"/>
      <c r="BNT283" s="50"/>
      <c r="BNU283" s="50"/>
      <c r="BNV283" s="50"/>
      <c r="BNW283" s="50"/>
      <c r="BNX283" s="50"/>
      <c r="BNY283" s="50"/>
      <c r="BNZ283" s="50"/>
      <c r="BOA283" s="50"/>
      <c r="BOB283" s="50"/>
      <c r="BOC283" s="50"/>
      <c r="BOD283" s="50"/>
      <c r="BOE283" s="50"/>
      <c r="BOF283" s="50"/>
      <c r="BOG283" s="50"/>
      <c r="BOH283" s="50"/>
      <c r="BOI283" s="50"/>
      <c r="BOJ283" s="50"/>
      <c r="BOK283" s="50"/>
      <c r="BOL283" s="50"/>
      <c r="BOM283" s="50"/>
      <c r="BON283" s="50"/>
      <c r="BOO283" s="50"/>
      <c r="BOP283" s="50"/>
      <c r="BOQ283" s="50"/>
      <c r="BOR283" s="50"/>
      <c r="BOS283" s="50"/>
      <c r="BOT283" s="50"/>
      <c r="BOU283" s="50"/>
      <c r="BOV283" s="50"/>
      <c r="BOW283" s="50"/>
      <c r="BOX283" s="50"/>
      <c r="BOY283" s="50"/>
      <c r="BOZ283" s="50"/>
      <c r="BPA283" s="50"/>
      <c r="BPB283" s="50"/>
      <c r="BPC283" s="50"/>
      <c r="BPD283" s="50"/>
      <c r="BPE283" s="50"/>
      <c r="BPF283" s="50"/>
      <c r="BPG283" s="50"/>
      <c r="BPH283" s="50"/>
      <c r="BPI283" s="50"/>
      <c r="BPJ283" s="50"/>
      <c r="BPK283" s="50"/>
      <c r="BPL283" s="50"/>
      <c r="BPM283" s="50"/>
      <c r="BPN283" s="50"/>
      <c r="BPO283" s="50"/>
      <c r="BPP283" s="50"/>
      <c r="BPQ283" s="50"/>
      <c r="BPR283" s="50"/>
      <c r="BPS283" s="50"/>
      <c r="BPT283" s="50"/>
      <c r="BPU283" s="50"/>
      <c r="BPV283" s="50"/>
      <c r="BPW283" s="50"/>
      <c r="BPX283" s="50"/>
      <c r="BPZ283" s="50"/>
      <c r="BQB283" s="50"/>
      <c r="BQC283" s="50"/>
      <c r="BQD283" s="50"/>
      <c r="BQE283" s="50"/>
      <c r="BQF283" s="50"/>
      <c r="BQG283" s="50"/>
      <c r="BQH283" s="50"/>
      <c r="BQI283" s="50"/>
      <c r="BQN283" s="50"/>
      <c r="BQO283" s="50"/>
      <c r="BQP283" s="50"/>
      <c r="BQQ283" s="50"/>
      <c r="BQR283" s="50"/>
      <c r="BQS283" s="50"/>
      <c r="BQT283" s="50"/>
      <c r="BQU283" s="50"/>
      <c r="BQV283" s="50"/>
      <c r="BQW283" s="50"/>
      <c r="BQX283" s="50"/>
      <c r="BQY283" s="50"/>
      <c r="BQZ283" s="50"/>
      <c r="BRA283" s="50"/>
      <c r="BRB283" s="50"/>
      <c r="BRC283" s="50"/>
      <c r="BRD283" s="50"/>
      <c r="BRE283" s="50"/>
      <c r="BRF283" s="50"/>
      <c r="BRG283" s="50"/>
      <c r="BRH283" s="50"/>
      <c r="BRI283" s="50"/>
      <c r="BRJ283" s="50"/>
      <c r="BRK283" s="50"/>
      <c r="BRL283" s="50"/>
      <c r="BRM283" s="50"/>
      <c r="BRN283" s="50"/>
      <c r="BRO283" s="50"/>
      <c r="BRP283" s="50"/>
      <c r="BRQ283" s="50"/>
      <c r="BRR283" s="50"/>
      <c r="BRS283" s="50"/>
      <c r="BRT283" s="50"/>
      <c r="BRU283" s="50"/>
      <c r="BRV283" s="50"/>
      <c r="BRW283" s="50"/>
      <c r="BRX283" s="50"/>
      <c r="BRY283" s="50"/>
      <c r="BRZ283" s="50"/>
      <c r="BSA283" s="50"/>
      <c r="BSB283" s="50"/>
      <c r="BSC283" s="50"/>
      <c r="BSD283" s="50"/>
      <c r="BSE283" s="50"/>
      <c r="BSF283" s="50"/>
      <c r="BSG283" s="50"/>
      <c r="BSH283" s="50"/>
      <c r="BSI283" s="50"/>
      <c r="BSJ283" s="50"/>
      <c r="BSK283" s="50"/>
      <c r="BSL283" s="50"/>
      <c r="BSM283" s="50"/>
      <c r="BSN283" s="50"/>
      <c r="BSO283" s="50"/>
      <c r="BSP283" s="50"/>
      <c r="BSQ283" s="50"/>
      <c r="BSR283" s="50"/>
      <c r="BSS283" s="50"/>
      <c r="BST283" s="50"/>
      <c r="BSU283" s="50"/>
      <c r="BSV283" s="50"/>
      <c r="BSW283" s="50"/>
      <c r="BSX283" s="50"/>
      <c r="BSY283" s="50"/>
      <c r="BSZ283" s="50"/>
      <c r="BTA283" s="50"/>
      <c r="BTB283" s="50"/>
      <c r="BTC283" s="50"/>
      <c r="BTD283" s="50"/>
      <c r="BTE283" s="50"/>
      <c r="BTF283" s="50"/>
      <c r="BTG283" s="50"/>
      <c r="BTH283" s="50"/>
      <c r="BTI283" s="50"/>
      <c r="BTJ283" s="50"/>
      <c r="BTK283" s="50"/>
      <c r="BTL283" s="50"/>
      <c r="BTM283" s="50"/>
      <c r="BTN283" s="50"/>
      <c r="BTO283" s="50"/>
      <c r="BTP283" s="50"/>
      <c r="BTQ283" s="50"/>
      <c r="BTR283" s="50"/>
      <c r="BTS283" s="50"/>
      <c r="BTT283" s="50"/>
      <c r="BTU283" s="50"/>
      <c r="BTV283" s="50"/>
      <c r="BTW283" s="50"/>
      <c r="BTX283" s="50"/>
      <c r="BTY283" s="50"/>
      <c r="BTZ283" s="50"/>
      <c r="BUA283" s="50"/>
      <c r="BUB283" s="50"/>
      <c r="BUC283" s="50"/>
      <c r="BUD283" s="50"/>
      <c r="BUE283" s="50"/>
      <c r="BUF283" s="50"/>
      <c r="BUG283" s="50"/>
      <c r="BUH283" s="50"/>
      <c r="BUI283" s="50"/>
      <c r="BUJ283" s="50"/>
      <c r="BUK283" s="50"/>
      <c r="BUL283" s="50"/>
      <c r="BUM283" s="50"/>
      <c r="BUN283" s="50"/>
      <c r="BUO283" s="50"/>
      <c r="BUP283" s="50"/>
      <c r="BUQ283" s="50"/>
      <c r="BUR283" s="50"/>
      <c r="BUS283" s="50"/>
      <c r="BUT283" s="50"/>
      <c r="BUU283" s="50"/>
      <c r="BUV283" s="50"/>
      <c r="BUW283" s="50"/>
      <c r="BUX283" s="50"/>
      <c r="BUY283" s="50"/>
      <c r="BUZ283" s="50"/>
      <c r="BVA283" s="50"/>
      <c r="BVB283" s="50"/>
      <c r="BVC283" s="50"/>
      <c r="BVD283" s="50"/>
      <c r="BVE283" s="50"/>
      <c r="BVF283" s="50"/>
      <c r="BVG283" s="50"/>
      <c r="BVH283" s="50"/>
      <c r="BVI283" s="50"/>
      <c r="BVJ283" s="50"/>
      <c r="BVK283" s="50"/>
      <c r="BVL283" s="50"/>
      <c r="BVM283" s="50"/>
      <c r="BVN283" s="50"/>
      <c r="BVO283" s="50"/>
      <c r="BVP283" s="50"/>
      <c r="BVQ283" s="50"/>
      <c r="BVR283" s="50"/>
      <c r="BVS283" s="50"/>
      <c r="BVT283" s="50"/>
      <c r="BVU283" s="50"/>
      <c r="BVV283" s="50"/>
      <c r="BVW283" s="50"/>
      <c r="BVX283" s="50"/>
      <c r="BVY283" s="50"/>
      <c r="BVZ283" s="50"/>
      <c r="BWA283" s="50"/>
      <c r="BWB283" s="50"/>
      <c r="BWC283" s="50"/>
      <c r="BWD283" s="50"/>
      <c r="BWE283" s="50"/>
      <c r="BWF283" s="50"/>
      <c r="BWG283" s="50"/>
      <c r="BWH283" s="50"/>
      <c r="BWI283" s="50"/>
      <c r="BWJ283" s="50"/>
      <c r="BWK283" s="50"/>
      <c r="BWL283" s="50"/>
      <c r="BWM283" s="50"/>
      <c r="BWN283" s="50"/>
      <c r="BWO283" s="50"/>
      <c r="BWP283" s="50"/>
      <c r="BWQ283" s="50"/>
      <c r="BWR283" s="50"/>
      <c r="BWS283" s="50"/>
      <c r="BWT283" s="50"/>
      <c r="BWU283" s="50"/>
      <c r="BWV283" s="50"/>
      <c r="BWW283" s="50"/>
      <c r="BWX283" s="50"/>
      <c r="BWY283" s="50"/>
      <c r="BWZ283" s="50"/>
      <c r="BXA283" s="50"/>
      <c r="BXB283" s="50"/>
      <c r="BXC283" s="50"/>
      <c r="BXD283" s="50"/>
      <c r="BXE283" s="50"/>
      <c r="BXF283" s="50"/>
      <c r="BXG283" s="50"/>
      <c r="BXH283" s="50"/>
      <c r="BXI283" s="50"/>
      <c r="BXJ283" s="50"/>
      <c r="BXK283" s="50"/>
      <c r="BXL283" s="50"/>
      <c r="BXM283" s="50"/>
      <c r="BXN283" s="50"/>
      <c r="BXO283" s="50"/>
      <c r="BXP283" s="50"/>
      <c r="BXQ283" s="50"/>
      <c r="BXR283" s="50"/>
      <c r="BXS283" s="50"/>
      <c r="BXT283" s="50"/>
      <c r="BXU283" s="50"/>
      <c r="BXV283" s="50"/>
      <c r="BXW283" s="50"/>
      <c r="BXX283" s="50"/>
      <c r="BXY283" s="50"/>
      <c r="BXZ283" s="50"/>
      <c r="BYA283" s="50"/>
      <c r="BYB283" s="50"/>
      <c r="BYC283" s="50"/>
      <c r="BYD283" s="50"/>
      <c r="BYE283" s="50"/>
      <c r="BYF283" s="50"/>
      <c r="BYG283" s="50"/>
      <c r="BYH283" s="50"/>
      <c r="BYI283" s="50"/>
      <c r="BYJ283" s="50"/>
      <c r="BYK283" s="50"/>
      <c r="BYL283" s="50"/>
      <c r="BYM283" s="50"/>
      <c r="BYN283" s="50"/>
      <c r="BYO283" s="50"/>
      <c r="BYP283" s="50"/>
      <c r="BYQ283" s="50"/>
      <c r="BYR283" s="50"/>
      <c r="BYS283" s="50"/>
      <c r="BYT283" s="50"/>
      <c r="BYU283" s="50"/>
      <c r="BYV283" s="50"/>
      <c r="BYW283" s="50"/>
      <c r="BYX283" s="50"/>
      <c r="BYY283" s="50"/>
      <c r="BYZ283" s="50"/>
      <c r="BZA283" s="50"/>
      <c r="BZB283" s="50"/>
      <c r="BZC283" s="50"/>
      <c r="BZD283" s="50"/>
      <c r="BZE283" s="50"/>
      <c r="BZF283" s="50"/>
      <c r="BZG283" s="50"/>
      <c r="BZH283" s="50"/>
      <c r="BZI283" s="50"/>
      <c r="BZJ283" s="50"/>
      <c r="BZK283" s="50"/>
      <c r="BZL283" s="50"/>
      <c r="BZM283" s="50"/>
      <c r="BZN283" s="50"/>
      <c r="BZO283" s="50"/>
      <c r="BZP283" s="50"/>
      <c r="BZQ283" s="50"/>
      <c r="BZR283" s="50"/>
      <c r="BZS283" s="50"/>
      <c r="BZT283" s="50"/>
      <c r="BZV283" s="50"/>
      <c r="BZX283" s="50"/>
      <c r="BZY283" s="50"/>
      <c r="BZZ283" s="50"/>
      <c r="CAA283" s="50"/>
      <c r="CAB283" s="50"/>
      <c r="CAC283" s="50"/>
      <c r="CAD283" s="50"/>
      <c r="CAE283" s="50"/>
      <c r="CAJ283" s="50"/>
      <c r="CAK283" s="50"/>
      <c r="CAL283" s="50"/>
      <c r="CAM283" s="50"/>
      <c r="CAN283" s="50"/>
      <c r="CAO283" s="50"/>
      <c r="CAP283" s="50"/>
      <c r="CAQ283" s="50"/>
      <c r="CAR283" s="50"/>
      <c r="CAS283" s="50"/>
      <c r="CAT283" s="50"/>
      <c r="CAU283" s="50"/>
      <c r="CAV283" s="50"/>
      <c r="CAW283" s="50"/>
      <c r="CAX283" s="50"/>
      <c r="CAY283" s="50"/>
      <c r="CAZ283" s="50"/>
      <c r="CBA283" s="50"/>
      <c r="CBB283" s="50"/>
      <c r="CBC283" s="50"/>
      <c r="CBD283" s="50"/>
      <c r="CBE283" s="50"/>
      <c r="CBF283" s="50"/>
      <c r="CBG283" s="50"/>
      <c r="CBH283" s="50"/>
      <c r="CBI283" s="50"/>
      <c r="CBJ283" s="50"/>
      <c r="CBK283" s="50"/>
      <c r="CBL283" s="50"/>
      <c r="CBM283" s="50"/>
      <c r="CBN283" s="50"/>
      <c r="CBO283" s="50"/>
      <c r="CBP283" s="50"/>
      <c r="CBQ283" s="50"/>
      <c r="CBR283" s="50"/>
      <c r="CBS283" s="50"/>
      <c r="CBT283" s="50"/>
      <c r="CBU283" s="50"/>
      <c r="CBV283" s="50"/>
      <c r="CBW283" s="50"/>
      <c r="CBX283" s="50"/>
      <c r="CBY283" s="50"/>
      <c r="CBZ283" s="50"/>
      <c r="CCA283" s="50"/>
      <c r="CCB283" s="50"/>
      <c r="CCC283" s="50"/>
      <c r="CCD283" s="50"/>
      <c r="CCE283" s="50"/>
      <c r="CCF283" s="50"/>
      <c r="CCG283" s="50"/>
      <c r="CCH283" s="50"/>
      <c r="CCI283" s="50"/>
      <c r="CCJ283" s="50"/>
      <c r="CCK283" s="50"/>
      <c r="CCL283" s="50"/>
      <c r="CCM283" s="50"/>
      <c r="CCN283" s="50"/>
      <c r="CCO283" s="50"/>
      <c r="CCP283" s="50"/>
      <c r="CCQ283" s="50"/>
      <c r="CCR283" s="50"/>
      <c r="CCS283" s="50"/>
      <c r="CCT283" s="50"/>
      <c r="CCU283" s="50"/>
      <c r="CCV283" s="50"/>
      <c r="CCW283" s="50"/>
      <c r="CCX283" s="50"/>
      <c r="CCY283" s="50"/>
      <c r="CCZ283" s="50"/>
      <c r="CDA283" s="50"/>
      <c r="CDB283" s="50"/>
      <c r="CDC283" s="50"/>
      <c r="CDD283" s="50"/>
      <c r="CDE283" s="50"/>
      <c r="CDF283" s="50"/>
      <c r="CDG283" s="50"/>
      <c r="CDH283" s="50"/>
      <c r="CDI283" s="50"/>
      <c r="CDJ283" s="50"/>
      <c r="CDK283" s="50"/>
      <c r="CDL283" s="50"/>
      <c r="CDM283" s="50"/>
      <c r="CDN283" s="50"/>
      <c r="CDO283" s="50"/>
      <c r="CDP283" s="50"/>
      <c r="CDQ283" s="50"/>
      <c r="CDR283" s="50"/>
      <c r="CDS283" s="50"/>
      <c r="CDT283" s="50"/>
      <c r="CDU283" s="50"/>
      <c r="CDV283" s="50"/>
      <c r="CDW283" s="50"/>
      <c r="CDX283" s="50"/>
      <c r="CDY283" s="50"/>
      <c r="CDZ283" s="50"/>
      <c r="CEA283" s="50"/>
      <c r="CEB283" s="50"/>
      <c r="CEC283" s="50"/>
      <c r="CED283" s="50"/>
      <c r="CEE283" s="50"/>
      <c r="CEF283" s="50"/>
      <c r="CEG283" s="50"/>
      <c r="CEH283" s="50"/>
      <c r="CEI283" s="50"/>
      <c r="CEJ283" s="50"/>
      <c r="CEK283" s="50"/>
      <c r="CEL283" s="50"/>
      <c r="CEM283" s="50"/>
      <c r="CEN283" s="50"/>
      <c r="CEO283" s="50"/>
      <c r="CEP283" s="50"/>
      <c r="CEQ283" s="50"/>
      <c r="CER283" s="50"/>
      <c r="CES283" s="50"/>
      <c r="CET283" s="50"/>
      <c r="CEU283" s="50"/>
      <c r="CEV283" s="50"/>
      <c r="CEW283" s="50"/>
      <c r="CEX283" s="50"/>
      <c r="CEY283" s="50"/>
      <c r="CEZ283" s="50"/>
      <c r="CFA283" s="50"/>
      <c r="CFB283" s="50"/>
      <c r="CFC283" s="50"/>
      <c r="CFD283" s="50"/>
      <c r="CFE283" s="50"/>
      <c r="CFF283" s="50"/>
      <c r="CFG283" s="50"/>
      <c r="CFH283" s="50"/>
      <c r="CFI283" s="50"/>
      <c r="CFJ283" s="50"/>
      <c r="CFK283" s="50"/>
      <c r="CFL283" s="50"/>
      <c r="CFM283" s="50"/>
      <c r="CFN283" s="50"/>
      <c r="CFO283" s="50"/>
      <c r="CFP283" s="50"/>
      <c r="CFQ283" s="50"/>
      <c r="CFR283" s="50"/>
      <c r="CFS283" s="50"/>
      <c r="CFT283" s="50"/>
      <c r="CFU283" s="50"/>
      <c r="CFV283" s="50"/>
      <c r="CFW283" s="50"/>
      <c r="CFX283" s="50"/>
      <c r="CFY283" s="50"/>
      <c r="CFZ283" s="50"/>
      <c r="CGA283" s="50"/>
      <c r="CGB283" s="50"/>
      <c r="CGC283" s="50"/>
      <c r="CGD283" s="50"/>
      <c r="CGE283" s="50"/>
      <c r="CGF283" s="50"/>
      <c r="CGG283" s="50"/>
      <c r="CGH283" s="50"/>
      <c r="CGI283" s="50"/>
      <c r="CGJ283" s="50"/>
      <c r="CGK283" s="50"/>
      <c r="CGL283" s="50"/>
      <c r="CGM283" s="50"/>
      <c r="CGN283" s="50"/>
      <c r="CGO283" s="50"/>
      <c r="CGP283" s="50"/>
      <c r="CGQ283" s="50"/>
      <c r="CGR283" s="50"/>
      <c r="CGS283" s="50"/>
      <c r="CGT283" s="50"/>
      <c r="CGU283" s="50"/>
      <c r="CGV283" s="50"/>
      <c r="CGW283" s="50"/>
      <c r="CGX283" s="50"/>
      <c r="CGY283" s="50"/>
      <c r="CGZ283" s="50"/>
      <c r="CHA283" s="50"/>
      <c r="CHB283" s="50"/>
      <c r="CHC283" s="50"/>
      <c r="CHD283" s="50"/>
      <c r="CHE283" s="50"/>
      <c r="CHF283" s="50"/>
      <c r="CHG283" s="50"/>
      <c r="CHH283" s="50"/>
      <c r="CHI283" s="50"/>
      <c r="CHJ283" s="50"/>
      <c r="CHK283" s="50"/>
      <c r="CHL283" s="50"/>
      <c r="CHM283" s="50"/>
      <c r="CHN283" s="50"/>
      <c r="CHO283" s="50"/>
      <c r="CHP283" s="50"/>
      <c r="CHQ283" s="50"/>
      <c r="CHR283" s="50"/>
      <c r="CHS283" s="50"/>
      <c r="CHT283" s="50"/>
      <c r="CHU283" s="50"/>
      <c r="CHV283" s="50"/>
      <c r="CHW283" s="50"/>
      <c r="CHX283" s="50"/>
      <c r="CHY283" s="50"/>
      <c r="CHZ283" s="50"/>
      <c r="CIA283" s="50"/>
      <c r="CIB283" s="50"/>
      <c r="CIC283" s="50"/>
      <c r="CID283" s="50"/>
      <c r="CIE283" s="50"/>
      <c r="CIF283" s="50"/>
      <c r="CIG283" s="50"/>
      <c r="CIH283" s="50"/>
      <c r="CII283" s="50"/>
      <c r="CIJ283" s="50"/>
      <c r="CIK283" s="50"/>
      <c r="CIL283" s="50"/>
      <c r="CIM283" s="50"/>
      <c r="CIN283" s="50"/>
      <c r="CIO283" s="50"/>
      <c r="CIP283" s="50"/>
      <c r="CIQ283" s="50"/>
      <c r="CIR283" s="50"/>
      <c r="CIS283" s="50"/>
      <c r="CIT283" s="50"/>
      <c r="CIU283" s="50"/>
      <c r="CIV283" s="50"/>
      <c r="CIW283" s="50"/>
      <c r="CIX283" s="50"/>
      <c r="CIY283" s="50"/>
      <c r="CIZ283" s="50"/>
      <c r="CJA283" s="50"/>
      <c r="CJB283" s="50"/>
      <c r="CJC283" s="50"/>
      <c r="CJD283" s="50"/>
      <c r="CJE283" s="50"/>
      <c r="CJF283" s="50"/>
      <c r="CJG283" s="50"/>
      <c r="CJH283" s="50"/>
      <c r="CJI283" s="50"/>
      <c r="CJJ283" s="50"/>
      <c r="CJK283" s="50"/>
      <c r="CJL283" s="50"/>
      <c r="CJM283" s="50"/>
      <c r="CJN283" s="50"/>
      <c r="CJO283" s="50"/>
      <c r="CJP283" s="50"/>
      <c r="CJR283" s="50"/>
      <c r="CJT283" s="50"/>
      <c r="CJU283" s="50"/>
      <c r="CJV283" s="50"/>
      <c r="CJW283" s="50"/>
      <c r="CJX283" s="50"/>
      <c r="CJY283" s="50"/>
      <c r="CJZ283" s="50"/>
      <c r="CKA283" s="50"/>
      <c r="CKF283" s="50"/>
      <c r="CKG283" s="50"/>
      <c r="CKH283" s="50"/>
      <c r="CKI283" s="50"/>
      <c r="CKJ283" s="50"/>
      <c r="CKK283" s="50"/>
      <c r="CKL283" s="50"/>
      <c r="CKM283" s="50"/>
      <c r="CKN283" s="50"/>
      <c r="CKO283" s="50"/>
      <c r="CKP283" s="50"/>
      <c r="CKQ283" s="50"/>
      <c r="CKR283" s="50"/>
      <c r="CKS283" s="50"/>
      <c r="CKT283" s="50"/>
      <c r="CKU283" s="50"/>
      <c r="CKV283" s="50"/>
      <c r="CKW283" s="50"/>
      <c r="CKX283" s="50"/>
      <c r="CKY283" s="50"/>
      <c r="CKZ283" s="50"/>
      <c r="CLA283" s="50"/>
      <c r="CLB283" s="50"/>
      <c r="CLC283" s="50"/>
      <c r="CLD283" s="50"/>
      <c r="CLE283" s="50"/>
      <c r="CLF283" s="50"/>
      <c r="CLG283" s="50"/>
      <c r="CLH283" s="50"/>
      <c r="CLI283" s="50"/>
      <c r="CLJ283" s="50"/>
      <c r="CLK283" s="50"/>
      <c r="CLL283" s="50"/>
      <c r="CLM283" s="50"/>
      <c r="CLN283" s="50"/>
      <c r="CLO283" s="50"/>
      <c r="CLP283" s="50"/>
      <c r="CLQ283" s="50"/>
      <c r="CLR283" s="50"/>
      <c r="CLS283" s="50"/>
      <c r="CLT283" s="50"/>
      <c r="CLU283" s="50"/>
      <c r="CLV283" s="50"/>
      <c r="CLW283" s="50"/>
      <c r="CLX283" s="50"/>
      <c r="CLY283" s="50"/>
      <c r="CLZ283" s="50"/>
      <c r="CMA283" s="50"/>
      <c r="CMB283" s="50"/>
      <c r="CMC283" s="50"/>
      <c r="CMD283" s="50"/>
      <c r="CME283" s="50"/>
      <c r="CMF283" s="50"/>
      <c r="CMG283" s="50"/>
      <c r="CMH283" s="50"/>
      <c r="CMI283" s="50"/>
      <c r="CMJ283" s="50"/>
      <c r="CMK283" s="50"/>
      <c r="CML283" s="50"/>
      <c r="CMM283" s="50"/>
      <c r="CMN283" s="50"/>
      <c r="CMO283" s="50"/>
      <c r="CMP283" s="50"/>
      <c r="CMQ283" s="50"/>
      <c r="CMR283" s="50"/>
      <c r="CMS283" s="50"/>
      <c r="CMT283" s="50"/>
      <c r="CMU283" s="50"/>
      <c r="CMV283" s="50"/>
      <c r="CMW283" s="50"/>
      <c r="CMX283" s="50"/>
      <c r="CMY283" s="50"/>
      <c r="CMZ283" s="50"/>
      <c r="CNA283" s="50"/>
      <c r="CNB283" s="50"/>
      <c r="CNC283" s="50"/>
      <c r="CND283" s="50"/>
      <c r="CNE283" s="50"/>
      <c r="CNF283" s="50"/>
      <c r="CNG283" s="50"/>
      <c r="CNH283" s="50"/>
      <c r="CNI283" s="50"/>
      <c r="CNJ283" s="50"/>
      <c r="CNK283" s="50"/>
      <c r="CNL283" s="50"/>
      <c r="CNM283" s="50"/>
      <c r="CNN283" s="50"/>
      <c r="CNO283" s="50"/>
      <c r="CNP283" s="50"/>
      <c r="CNQ283" s="50"/>
      <c r="CNR283" s="50"/>
      <c r="CNS283" s="50"/>
      <c r="CNT283" s="50"/>
      <c r="CNU283" s="50"/>
      <c r="CNV283" s="50"/>
      <c r="CNW283" s="50"/>
      <c r="CNX283" s="50"/>
      <c r="CNY283" s="50"/>
      <c r="CNZ283" s="50"/>
      <c r="COA283" s="50"/>
      <c r="COB283" s="50"/>
      <c r="COC283" s="50"/>
      <c r="COD283" s="50"/>
      <c r="COE283" s="50"/>
      <c r="COF283" s="50"/>
      <c r="COG283" s="50"/>
      <c r="COH283" s="50"/>
      <c r="COI283" s="50"/>
      <c r="COJ283" s="50"/>
      <c r="COK283" s="50"/>
      <c r="COL283" s="50"/>
      <c r="COM283" s="50"/>
      <c r="CON283" s="50"/>
      <c r="COO283" s="50"/>
      <c r="COP283" s="50"/>
      <c r="COQ283" s="50"/>
      <c r="COR283" s="50"/>
      <c r="COS283" s="50"/>
      <c r="COT283" s="50"/>
      <c r="COU283" s="50"/>
      <c r="COV283" s="50"/>
      <c r="COW283" s="50"/>
      <c r="COX283" s="50"/>
      <c r="COY283" s="50"/>
      <c r="COZ283" s="50"/>
      <c r="CPA283" s="50"/>
      <c r="CPB283" s="50"/>
      <c r="CPC283" s="50"/>
      <c r="CPD283" s="50"/>
      <c r="CPE283" s="50"/>
      <c r="CPF283" s="50"/>
      <c r="CPG283" s="50"/>
      <c r="CPH283" s="50"/>
      <c r="CPI283" s="50"/>
      <c r="CPJ283" s="50"/>
      <c r="CPK283" s="50"/>
      <c r="CPL283" s="50"/>
      <c r="CPM283" s="50"/>
      <c r="CPN283" s="50"/>
      <c r="CPO283" s="50"/>
      <c r="CPP283" s="50"/>
      <c r="CPQ283" s="50"/>
      <c r="CPR283" s="50"/>
      <c r="CPS283" s="50"/>
      <c r="CPT283" s="50"/>
      <c r="CPU283" s="50"/>
      <c r="CPV283" s="50"/>
      <c r="CPW283" s="50"/>
      <c r="CPX283" s="50"/>
      <c r="CPY283" s="50"/>
      <c r="CPZ283" s="50"/>
      <c r="CQA283" s="50"/>
      <c r="CQB283" s="50"/>
      <c r="CQC283" s="50"/>
      <c r="CQD283" s="50"/>
      <c r="CQE283" s="50"/>
      <c r="CQF283" s="50"/>
      <c r="CQG283" s="50"/>
      <c r="CQH283" s="50"/>
      <c r="CQI283" s="50"/>
      <c r="CQJ283" s="50"/>
      <c r="CQK283" s="50"/>
      <c r="CQL283" s="50"/>
      <c r="CQM283" s="50"/>
      <c r="CQN283" s="50"/>
      <c r="CQO283" s="50"/>
      <c r="CQP283" s="50"/>
      <c r="CQQ283" s="50"/>
      <c r="CQR283" s="50"/>
      <c r="CQS283" s="50"/>
      <c r="CQT283" s="50"/>
      <c r="CQU283" s="50"/>
      <c r="CQV283" s="50"/>
      <c r="CQW283" s="50"/>
      <c r="CQX283" s="50"/>
      <c r="CQY283" s="50"/>
      <c r="CQZ283" s="50"/>
      <c r="CRA283" s="50"/>
      <c r="CRB283" s="50"/>
      <c r="CRC283" s="50"/>
      <c r="CRD283" s="50"/>
      <c r="CRE283" s="50"/>
      <c r="CRF283" s="50"/>
      <c r="CRG283" s="50"/>
      <c r="CRH283" s="50"/>
      <c r="CRI283" s="50"/>
      <c r="CRJ283" s="50"/>
      <c r="CRK283" s="50"/>
      <c r="CRL283" s="50"/>
      <c r="CRM283" s="50"/>
      <c r="CRN283" s="50"/>
      <c r="CRO283" s="50"/>
      <c r="CRP283" s="50"/>
      <c r="CRQ283" s="50"/>
      <c r="CRR283" s="50"/>
      <c r="CRS283" s="50"/>
      <c r="CRT283" s="50"/>
      <c r="CRU283" s="50"/>
      <c r="CRV283" s="50"/>
      <c r="CRW283" s="50"/>
      <c r="CRX283" s="50"/>
      <c r="CRY283" s="50"/>
      <c r="CRZ283" s="50"/>
      <c r="CSA283" s="50"/>
      <c r="CSB283" s="50"/>
      <c r="CSC283" s="50"/>
      <c r="CSD283" s="50"/>
      <c r="CSE283" s="50"/>
      <c r="CSF283" s="50"/>
      <c r="CSG283" s="50"/>
      <c r="CSH283" s="50"/>
      <c r="CSI283" s="50"/>
      <c r="CSJ283" s="50"/>
      <c r="CSK283" s="50"/>
      <c r="CSL283" s="50"/>
      <c r="CSM283" s="50"/>
      <c r="CSN283" s="50"/>
      <c r="CSO283" s="50"/>
      <c r="CSP283" s="50"/>
      <c r="CSQ283" s="50"/>
      <c r="CSR283" s="50"/>
      <c r="CSS283" s="50"/>
      <c r="CST283" s="50"/>
      <c r="CSU283" s="50"/>
      <c r="CSV283" s="50"/>
      <c r="CSW283" s="50"/>
      <c r="CSX283" s="50"/>
      <c r="CSY283" s="50"/>
      <c r="CSZ283" s="50"/>
      <c r="CTA283" s="50"/>
      <c r="CTB283" s="50"/>
      <c r="CTC283" s="50"/>
      <c r="CTD283" s="50"/>
      <c r="CTE283" s="50"/>
      <c r="CTF283" s="50"/>
      <c r="CTG283" s="50"/>
      <c r="CTH283" s="50"/>
      <c r="CTI283" s="50"/>
      <c r="CTJ283" s="50"/>
      <c r="CTK283" s="50"/>
      <c r="CTL283" s="50"/>
      <c r="CTN283" s="50"/>
      <c r="CTP283" s="50"/>
      <c r="CTQ283" s="50"/>
      <c r="CTR283" s="50"/>
      <c r="CTS283" s="50"/>
      <c r="CTT283" s="50"/>
      <c r="CTU283" s="50"/>
      <c r="CTV283" s="50"/>
      <c r="CTW283" s="50"/>
      <c r="CUB283" s="50"/>
      <c r="CUC283" s="50"/>
      <c r="CUD283" s="50"/>
      <c r="CUE283" s="50"/>
      <c r="CUF283" s="50"/>
      <c r="CUG283" s="50"/>
      <c r="CUH283" s="50"/>
      <c r="CUI283" s="50"/>
      <c r="CUJ283" s="50"/>
      <c r="CUK283" s="50"/>
      <c r="CUL283" s="50"/>
      <c r="CUM283" s="50"/>
      <c r="CUN283" s="50"/>
      <c r="CUO283" s="50"/>
      <c r="CUP283" s="50"/>
      <c r="CUQ283" s="50"/>
      <c r="CUR283" s="50"/>
      <c r="CUS283" s="50"/>
      <c r="CUT283" s="50"/>
      <c r="CUU283" s="50"/>
      <c r="CUV283" s="50"/>
      <c r="CUW283" s="50"/>
      <c r="CUX283" s="50"/>
      <c r="CUY283" s="50"/>
      <c r="CUZ283" s="50"/>
      <c r="CVA283" s="50"/>
      <c r="CVB283" s="50"/>
      <c r="CVC283" s="50"/>
      <c r="CVD283" s="50"/>
      <c r="CVE283" s="50"/>
      <c r="CVF283" s="50"/>
      <c r="CVG283" s="50"/>
      <c r="CVH283" s="50"/>
      <c r="CVI283" s="50"/>
      <c r="CVJ283" s="50"/>
      <c r="CVK283" s="50"/>
      <c r="CVL283" s="50"/>
      <c r="CVM283" s="50"/>
      <c r="CVN283" s="50"/>
      <c r="CVO283" s="50"/>
      <c r="CVP283" s="50"/>
      <c r="CVQ283" s="50"/>
      <c r="CVR283" s="50"/>
      <c r="CVS283" s="50"/>
      <c r="CVT283" s="50"/>
      <c r="CVU283" s="50"/>
      <c r="CVV283" s="50"/>
      <c r="CVW283" s="50"/>
      <c r="CVX283" s="50"/>
      <c r="CVY283" s="50"/>
      <c r="CVZ283" s="50"/>
      <c r="CWA283" s="50"/>
      <c r="CWB283" s="50"/>
      <c r="CWC283" s="50"/>
      <c r="CWD283" s="50"/>
      <c r="CWE283" s="50"/>
      <c r="CWF283" s="50"/>
      <c r="CWG283" s="50"/>
      <c r="CWH283" s="50"/>
      <c r="CWI283" s="50"/>
      <c r="CWJ283" s="50"/>
      <c r="CWK283" s="50"/>
      <c r="CWL283" s="50"/>
      <c r="CWM283" s="50"/>
      <c r="CWN283" s="50"/>
      <c r="CWO283" s="50"/>
      <c r="CWP283" s="50"/>
      <c r="CWQ283" s="50"/>
      <c r="CWR283" s="50"/>
      <c r="CWS283" s="50"/>
      <c r="CWT283" s="50"/>
      <c r="CWU283" s="50"/>
      <c r="CWV283" s="50"/>
      <c r="CWW283" s="50"/>
      <c r="CWX283" s="50"/>
      <c r="CWY283" s="50"/>
      <c r="CWZ283" s="50"/>
      <c r="CXA283" s="50"/>
      <c r="CXB283" s="50"/>
      <c r="CXC283" s="50"/>
      <c r="CXD283" s="50"/>
      <c r="CXE283" s="50"/>
      <c r="CXF283" s="50"/>
      <c r="CXG283" s="50"/>
      <c r="CXH283" s="50"/>
      <c r="CXI283" s="50"/>
      <c r="CXJ283" s="50"/>
      <c r="CXK283" s="50"/>
      <c r="CXL283" s="50"/>
      <c r="CXM283" s="50"/>
      <c r="CXN283" s="50"/>
      <c r="CXO283" s="50"/>
      <c r="CXP283" s="50"/>
      <c r="CXQ283" s="50"/>
      <c r="CXR283" s="50"/>
      <c r="CXS283" s="50"/>
      <c r="CXT283" s="50"/>
      <c r="CXU283" s="50"/>
      <c r="CXV283" s="50"/>
      <c r="CXW283" s="50"/>
      <c r="CXX283" s="50"/>
      <c r="CXY283" s="50"/>
      <c r="CXZ283" s="50"/>
      <c r="CYA283" s="50"/>
      <c r="CYB283" s="50"/>
      <c r="CYC283" s="50"/>
      <c r="CYD283" s="50"/>
      <c r="CYE283" s="50"/>
      <c r="CYF283" s="50"/>
      <c r="CYG283" s="50"/>
      <c r="CYH283" s="50"/>
      <c r="CYI283" s="50"/>
      <c r="CYJ283" s="50"/>
      <c r="CYK283" s="50"/>
      <c r="CYL283" s="50"/>
      <c r="CYM283" s="50"/>
      <c r="CYN283" s="50"/>
      <c r="CYO283" s="50"/>
      <c r="CYP283" s="50"/>
      <c r="CYQ283" s="50"/>
      <c r="CYR283" s="50"/>
      <c r="CYS283" s="50"/>
      <c r="CYT283" s="50"/>
      <c r="CYU283" s="50"/>
      <c r="CYV283" s="50"/>
      <c r="CYW283" s="50"/>
      <c r="CYX283" s="50"/>
      <c r="CYY283" s="50"/>
      <c r="CYZ283" s="50"/>
      <c r="CZA283" s="50"/>
      <c r="CZB283" s="50"/>
      <c r="CZC283" s="50"/>
      <c r="CZD283" s="50"/>
      <c r="CZE283" s="50"/>
      <c r="CZF283" s="50"/>
      <c r="CZG283" s="50"/>
      <c r="CZH283" s="50"/>
      <c r="CZI283" s="50"/>
      <c r="CZJ283" s="50"/>
      <c r="CZK283" s="50"/>
      <c r="CZL283" s="50"/>
      <c r="CZM283" s="50"/>
      <c r="CZN283" s="50"/>
      <c r="CZO283" s="50"/>
      <c r="CZP283" s="50"/>
      <c r="CZQ283" s="50"/>
      <c r="CZR283" s="50"/>
      <c r="CZS283" s="50"/>
      <c r="CZT283" s="50"/>
      <c r="CZU283" s="50"/>
      <c r="CZV283" s="50"/>
      <c r="CZW283" s="50"/>
      <c r="CZX283" s="50"/>
      <c r="CZY283" s="50"/>
      <c r="CZZ283" s="50"/>
      <c r="DAA283" s="50"/>
      <c r="DAB283" s="50"/>
      <c r="DAC283" s="50"/>
      <c r="DAD283" s="50"/>
      <c r="DAE283" s="50"/>
      <c r="DAF283" s="50"/>
      <c r="DAG283" s="50"/>
      <c r="DAH283" s="50"/>
      <c r="DAI283" s="50"/>
      <c r="DAJ283" s="50"/>
      <c r="DAK283" s="50"/>
      <c r="DAL283" s="50"/>
      <c r="DAM283" s="50"/>
      <c r="DAN283" s="50"/>
      <c r="DAO283" s="50"/>
      <c r="DAP283" s="50"/>
      <c r="DAQ283" s="50"/>
      <c r="DAR283" s="50"/>
      <c r="DAS283" s="50"/>
      <c r="DAT283" s="50"/>
      <c r="DAU283" s="50"/>
      <c r="DAV283" s="50"/>
      <c r="DAW283" s="50"/>
      <c r="DAX283" s="50"/>
      <c r="DAY283" s="50"/>
      <c r="DAZ283" s="50"/>
      <c r="DBA283" s="50"/>
      <c r="DBB283" s="50"/>
      <c r="DBC283" s="50"/>
      <c r="DBD283" s="50"/>
      <c r="DBE283" s="50"/>
      <c r="DBF283" s="50"/>
      <c r="DBG283" s="50"/>
      <c r="DBH283" s="50"/>
      <c r="DBI283" s="50"/>
      <c r="DBJ283" s="50"/>
      <c r="DBK283" s="50"/>
      <c r="DBL283" s="50"/>
      <c r="DBM283" s="50"/>
      <c r="DBN283" s="50"/>
      <c r="DBO283" s="50"/>
      <c r="DBP283" s="50"/>
      <c r="DBQ283" s="50"/>
      <c r="DBR283" s="50"/>
      <c r="DBS283" s="50"/>
      <c r="DBT283" s="50"/>
      <c r="DBU283" s="50"/>
      <c r="DBV283" s="50"/>
      <c r="DBW283" s="50"/>
      <c r="DBX283" s="50"/>
      <c r="DBY283" s="50"/>
      <c r="DBZ283" s="50"/>
      <c r="DCA283" s="50"/>
      <c r="DCB283" s="50"/>
      <c r="DCC283" s="50"/>
      <c r="DCD283" s="50"/>
      <c r="DCE283" s="50"/>
      <c r="DCF283" s="50"/>
      <c r="DCG283" s="50"/>
      <c r="DCH283" s="50"/>
      <c r="DCI283" s="50"/>
      <c r="DCJ283" s="50"/>
      <c r="DCK283" s="50"/>
      <c r="DCL283" s="50"/>
      <c r="DCM283" s="50"/>
      <c r="DCN283" s="50"/>
      <c r="DCO283" s="50"/>
      <c r="DCP283" s="50"/>
      <c r="DCQ283" s="50"/>
      <c r="DCR283" s="50"/>
      <c r="DCS283" s="50"/>
      <c r="DCT283" s="50"/>
      <c r="DCU283" s="50"/>
      <c r="DCV283" s="50"/>
      <c r="DCW283" s="50"/>
      <c r="DCX283" s="50"/>
      <c r="DCY283" s="50"/>
      <c r="DCZ283" s="50"/>
      <c r="DDA283" s="50"/>
      <c r="DDB283" s="50"/>
      <c r="DDC283" s="50"/>
      <c r="DDD283" s="50"/>
      <c r="DDE283" s="50"/>
      <c r="DDF283" s="50"/>
      <c r="DDG283" s="50"/>
      <c r="DDH283" s="50"/>
      <c r="DDJ283" s="50"/>
      <c r="DDL283" s="50"/>
      <c r="DDM283" s="50"/>
      <c r="DDN283" s="50"/>
      <c r="DDO283" s="50"/>
      <c r="DDP283" s="50"/>
      <c r="DDQ283" s="50"/>
      <c r="DDR283" s="50"/>
      <c r="DDS283" s="50"/>
      <c r="DDX283" s="50"/>
      <c r="DDY283" s="50"/>
      <c r="DDZ283" s="50"/>
      <c r="DEA283" s="50"/>
      <c r="DEB283" s="50"/>
      <c r="DEC283" s="50"/>
      <c r="DED283" s="50"/>
      <c r="DEE283" s="50"/>
      <c r="DEF283" s="50"/>
      <c r="DEG283" s="50"/>
      <c r="DEH283" s="50"/>
      <c r="DEI283" s="50"/>
      <c r="DEJ283" s="50"/>
      <c r="DEK283" s="50"/>
      <c r="DEL283" s="50"/>
      <c r="DEM283" s="50"/>
      <c r="DEN283" s="50"/>
      <c r="DEO283" s="50"/>
      <c r="DEP283" s="50"/>
      <c r="DEQ283" s="50"/>
      <c r="DER283" s="50"/>
      <c r="DES283" s="50"/>
      <c r="DET283" s="50"/>
      <c r="DEU283" s="50"/>
      <c r="DEV283" s="50"/>
      <c r="DEW283" s="50"/>
      <c r="DEX283" s="50"/>
      <c r="DEY283" s="50"/>
      <c r="DEZ283" s="50"/>
      <c r="DFA283" s="50"/>
      <c r="DFB283" s="50"/>
      <c r="DFC283" s="50"/>
      <c r="DFD283" s="50"/>
      <c r="DFE283" s="50"/>
      <c r="DFF283" s="50"/>
      <c r="DFG283" s="50"/>
      <c r="DFH283" s="50"/>
      <c r="DFI283" s="50"/>
      <c r="DFJ283" s="50"/>
      <c r="DFK283" s="50"/>
      <c r="DFL283" s="50"/>
      <c r="DFM283" s="50"/>
      <c r="DFN283" s="50"/>
      <c r="DFO283" s="50"/>
      <c r="DFP283" s="50"/>
      <c r="DFQ283" s="50"/>
      <c r="DFR283" s="50"/>
      <c r="DFS283" s="50"/>
      <c r="DFT283" s="50"/>
      <c r="DFU283" s="50"/>
      <c r="DFV283" s="50"/>
      <c r="DFW283" s="50"/>
      <c r="DFX283" s="50"/>
      <c r="DFY283" s="50"/>
      <c r="DFZ283" s="50"/>
      <c r="DGA283" s="50"/>
      <c r="DGB283" s="50"/>
      <c r="DGC283" s="50"/>
      <c r="DGD283" s="50"/>
      <c r="DGE283" s="50"/>
      <c r="DGF283" s="50"/>
      <c r="DGG283" s="50"/>
      <c r="DGH283" s="50"/>
      <c r="DGI283" s="50"/>
      <c r="DGJ283" s="50"/>
      <c r="DGK283" s="50"/>
      <c r="DGL283" s="50"/>
      <c r="DGM283" s="50"/>
      <c r="DGN283" s="50"/>
      <c r="DGO283" s="50"/>
      <c r="DGP283" s="50"/>
      <c r="DGQ283" s="50"/>
      <c r="DGR283" s="50"/>
      <c r="DGS283" s="50"/>
      <c r="DGT283" s="50"/>
      <c r="DGU283" s="50"/>
      <c r="DGV283" s="50"/>
      <c r="DGW283" s="50"/>
      <c r="DGX283" s="50"/>
      <c r="DGY283" s="50"/>
      <c r="DGZ283" s="50"/>
      <c r="DHA283" s="50"/>
      <c r="DHB283" s="50"/>
      <c r="DHC283" s="50"/>
      <c r="DHD283" s="50"/>
      <c r="DHE283" s="50"/>
      <c r="DHF283" s="50"/>
      <c r="DHG283" s="50"/>
      <c r="DHH283" s="50"/>
      <c r="DHI283" s="50"/>
      <c r="DHJ283" s="50"/>
      <c r="DHK283" s="50"/>
      <c r="DHL283" s="50"/>
      <c r="DHM283" s="50"/>
      <c r="DHN283" s="50"/>
      <c r="DHO283" s="50"/>
      <c r="DHP283" s="50"/>
      <c r="DHQ283" s="50"/>
      <c r="DHR283" s="50"/>
      <c r="DHS283" s="50"/>
      <c r="DHT283" s="50"/>
      <c r="DHU283" s="50"/>
      <c r="DHV283" s="50"/>
      <c r="DHW283" s="50"/>
      <c r="DHX283" s="50"/>
      <c r="DHY283" s="50"/>
      <c r="DHZ283" s="50"/>
      <c r="DIA283" s="50"/>
      <c r="DIB283" s="50"/>
      <c r="DIC283" s="50"/>
      <c r="DID283" s="50"/>
      <c r="DIE283" s="50"/>
      <c r="DIF283" s="50"/>
      <c r="DIG283" s="50"/>
      <c r="DIH283" s="50"/>
      <c r="DII283" s="50"/>
      <c r="DIJ283" s="50"/>
      <c r="DIK283" s="50"/>
      <c r="DIL283" s="50"/>
      <c r="DIM283" s="50"/>
      <c r="DIN283" s="50"/>
      <c r="DIO283" s="50"/>
      <c r="DIP283" s="50"/>
      <c r="DIQ283" s="50"/>
      <c r="DIR283" s="50"/>
      <c r="DIS283" s="50"/>
      <c r="DIT283" s="50"/>
      <c r="DIU283" s="50"/>
      <c r="DIV283" s="50"/>
      <c r="DIW283" s="50"/>
      <c r="DIX283" s="50"/>
      <c r="DIY283" s="50"/>
      <c r="DIZ283" s="50"/>
      <c r="DJA283" s="50"/>
      <c r="DJB283" s="50"/>
      <c r="DJC283" s="50"/>
      <c r="DJD283" s="50"/>
      <c r="DJE283" s="50"/>
      <c r="DJF283" s="50"/>
      <c r="DJG283" s="50"/>
      <c r="DJH283" s="50"/>
      <c r="DJI283" s="50"/>
      <c r="DJJ283" s="50"/>
      <c r="DJK283" s="50"/>
      <c r="DJL283" s="50"/>
      <c r="DJM283" s="50"/>
      <c r="DJN283" s="50"/>
      <c r="DJO283" s="50"/>
      <c r="DJP283" s="50"/>
      <c r="DJQ283" s="50"/>
      <c r="DJR283" s="50"/>
      <c r="DJS283" s="50"/>
      <c r="DJT283" s="50"/>
      <c r="DJU283" s="50"/>
      <c r="DJV283" s="50"/>
      <c r="DJW283" s="50"/>
      <c r="DJX283" s="50"/>
      <c r="DJY283" s="50"/>
      <c r="DJZ283" s="50"/>
      <c r="DKA283" s="50"/>
      <c r="DKB283" s="50"/>
      <c r="DKC283" s="50"/>
      <c r="DKD283" s="50"/>
      <c r="DKE283" s="50"/>
      <c r="DKF283" s="50"/>
      <c r="DKG283" s="50"/>
      <c r="DKH283" s="50"/>
      <c r="DKI283" s="50"/>
      <c r="DKJ283" s="50"/>
      <c r="DKK283" s="50"/>
      <c r="DKL283" s="50"/>
      <c r="DKM283" s="50"/>
      <c r="DKN283" s="50"/>
      <c r="DKO283" s="50"/>
      <c r="DKP283" s="50"/>
      <c r="DKQ283" s="50"/>
      <c r="DKR283" s="50"/>
      <c r="DKS283" s="50"/>
      <c r="DKT283" s="50"/>
      <c r="DKU283" s="50"/>
      <c r="DKV283" s="50"/>
      <c r="DKW283" s="50"/>
      <c r="DKX283" s="50"/>
      <c r="DKY283" s="50"/>
      <c r="DKZ283" s="50"/>
      <c r="DLA283" s="50"/>
      <c r="DLB283" s="50"/>
      <c r="DLC283" s="50"/>
      <c r="DLD283" s="50"/>
      <c r="DLE283" s="50"/>
      <c r="DLF283" s="50"/>
      <c r="DLG283" s="50"/>
      <c r="DLH283" s="50"/>
      <c r="DLI283" s="50"/>
      <c r="DLJ283" s="50"/>
      <c r="DLK283" s="50"/>
      <c r="DLL283" s="50"/>
      <c r="DLM283" s="50"/>
      <c r="DLN283" s="50"/>
      <c r="DLO283" s="50"/>
      <c r="DLP283" s="50"/>
      <c r="DLQ283" s="50"/>
      <c r="DLR283" s="50"/>
      <c r="DLS283" s="50"/>
      <c r="DLT283" s="50"/>
      <c r="DLU283" s="50"/>
      <c r="DLV283" s="50"/>
      <c r="DLW283" s="50"/>
      <c r="DLX283" s="50"/>
      <c r="DLY283" s="50"/>
      <c r="DLZ283" s="50"/>
      <c r="DMA283" s="50"/>
      <c r="DMB283" s="50"/>
      <c r="DMC283" s="50"/>
      <c r="DMD283" s="50"/>
      <c r="DME283" s="50"/>
      <c r="DMF283" s="50"/>
      <c r="DMG283" s="50"/>
      <c r="DMH283" s="50"/>
      <c r="DMI283" s="50"/>
      <c r="DMJ283" s="50"/>
      <c r="DMK283" s="50"/>
      <c r="DML283" s="50"/>
      <c r="DMM283" s="50"/>
      <c r="DMN283" s="50"/>
      <c r="DMO283" s="50"/>
      <c r="DMP283" s="50"/>
      <c r="DMQ283" s="50"/>
      <c r="DMR283" s="50"/>
      <c r="DMS283" s="50"/>
      <c r="DMT283" s="50"/>
      <c r="DMU283" s="50"/>
      <c r="DMV283" s="50"/>
      <c r="DMW283" s="50"/>
      <c r="DMX283" s="50"/>
      <c r="DMY283" s="50"/>
      <c r="DMZ283" s="50"/>
      <c r="DNA283" s="50"/>
      <c r="DNB283" s="50"/>
      <c r="DNC283" s="50"/>
      <c r="DND283" s="50"/>
      <c r="DNF283" s="50"/>
      <c r="DNH283" s="50"/>
      <c r="DNI283" s="50"/>
      <c r="DNJ283" s="50"/>
      <c r="DNK283" s="50"/>
      <c r="DNL283" s="50"/>
      <c r="DNM283" s="50"/>
      <c r="DNN283" s="50"/>
      <c r="DNO283" s="50"/>
      <c r="DNT283" s="50"/>
      <c r="DNU283" s="50"/>
      <c r="DNV283" s="50"/>
      <c r="DNW283" s="50"/>
      <c r="DNX283" s="50"/>
      <c r="DNY283" s="50"/>
      <c r="DNZ283" s="50"/>
      <c r="DOA283" s="50"/>
      <c r="DOB283" s="50"/>
      <c r="DOC283" s="50"/>
      <c r="DOD283" s="50"/>
      <c r="DOE283" s="50"/>
      <c r="DOF283" s="50"/>
      <c r="DOG283" s="50"/>
      <c r="DOH283" s="50"/>
      <c r="DOI283" s="50"/>
      <c r="DOJ283" s="50"/>
      <c r="DOK283" s="50"/>
      <c r="DOL283" s="50"/>
      <c r="DOM283" s="50"/>
      <c r="DON283" s="50"/>
      <c r="DOO283" s="50"/>
      <c r="DOP283" s="50"/>
      <c r="DOQ283" s="50"/>
      <c r="DOR283" s="50"/>
      <c r="DOS283" s="50"/>
      <c r="DOT283" s="50"/>
      <c r="DOU283" s="50"/>
      <c r="DOV283" s="50"/>
      <c r="DOW283" s="50"/>
      <c r="DOX283" s="50"/>
      <c r="DOY283" s="50"/>
      <c r="DOZ283" s="50"/>
      <c r="DPA283" s="50"/>
      <c r="DPB283" s="50"/>
      <c r="DPC283" s="50"/>
      <c r="DPD283" s="50"/>
      <c r="DPE283" s="50"/>
      <c r="DPF283" s="50"/>
      <c r="DPG283" s="50"/>
      <c r="DPH283" s="50"/>
      <c r="DPI283" s="50"/>
      <c r="DPJ283" s="50"/>
      <c r="DPK283" s="50"/>
      <c r="DPL283" s="50"/>
      <c r="DPM283" s="50"/>
      <c r="DPN283" s="50"/>
      <c r="DPO283" s="50"/>
      <c r="DPP283" s="50"/>
      <c r="DPQ283" s="50"/>
      <c r="DPR283" s="50"/>
      <c r="DPS283" s="50"/>
      <c r="DPT283" s="50"/>
      <c r="DPU283" s="50"/>
      <c r="DPV283" s="50"/>
      <c r="DPW283" s="50"/>
      <c r="DPX283" s="50"/>
      <c r="DPY283" s="50"/>
      <c r="DPZ283" s="50"/>
      <c r="DQA283" s="50"/>
      <c r="DQB283" s="50"/>
      <c r="DQC283" s="50"/>
      <c r="DQD283" s="50"/>
      <c r="DQE283" s="50"/>
      <c r="DQF283" s="50"/>
      <c r="DQG283" s="50"/>
      <c r="DQH283" s="50"/>
      <c r="DQI283" s="50"/>
      <c r="DQJ283" s="50"/>
      <c r="DQK283" s="50"/>
      <c r="DQL283" s="50"/>
      <c r="DQM283" s="50"/>
      <c r="DQN283" s="50"/>
      <c r="DQO283" s="50"/>
      <c r="DQP283" s="50"/>
      <c r="DQQ283" s="50"/>
      <c r="DQR283" s="50"/>
      <c r="DQS283" s="50"/>
      <c r="DQT283" s="50"/>
      <c r="DQU283" s="50"/>
      <c r="DQV283" s="50"/>
      <c r="DQW283" s="50"/>
      <c r="DQX283" s="50"/>
      <c r="DQY283" s="50"/>
      <c r="DQZ283" s="50"/>
      <c r="DRA283" s="50"/>
      <c r="DRB283" s="50"/>
      <c r="DRC283" s="50"/>
      <c r="DRD283" s="50"/>
      <c r="DRE283" s="50"/>
      <c r="DRF283" s="50"/>
      <c r="DRG283" s="50"/>
      <c r="DRH283" s="50"/>
      <c r="DRI283" s="50"/>
      <c r="DRJ283" s="50"/>
      <c r="DRK283" s="50"/>
      <c r="DRL283" s="50"/>
      <c r="DRM283" s="50"/>
      <c r="DRN283" s="50"/>
      <c r="DRO283" s="50"/>
      <c r="DRP283" s="50"/>
      <c r="DRQ283" s="50"/>
      <c r="DRR283" s="50"/>
      <c r="DRS283" s="50"/>
      <c r="DRT283" s="50"/>
      <c r="DRU283" s="50"/>
      <c r="DRV283" s="50"/>
      <c r="DRW283" s="50"/>
      <c r="DRX283" s="50"/>
      <c r="DRY283" s="50"/>
      <c r="DRZ283" s="50"/>
      <c r="DSA283" s="50"/>
      <c r="DSB283" s="50"/>
      <c r="DSC283" s="50"/>
      <c r="DSD283" s="50"/>
      <c r="DSE283" s="50"/>
      <c r="DSF283" s="50"/>
      <c r="DSG283" s="50"/>
      <c r="DSH283" s="50"/>
      <c r="DSI283" s="50"/>
      <c r="DSJ283" s="50"/>
      <c r="DSK283" s="50"/>
      <c r="DSL283" s="50"/>
      <c r="DSM283" s="50"/>
      <c r="DSN283" s="50"/>
      <c r="DSO283" s="50"/>
      <c r="DSP283" s="50"/>
      <c r="DSQ283" s="50"/>
      <c r="DSR283" s="50"/>
      <c r="DSS283" s="50"/>
      <c r="DST283" s="50"/>
      <c r="DSU283" s="50"/>
      <c r="DSV283" s="50"/>
      <c r="DSW283" s="50"/>
      <c r="DSX283" s="50"/>
      <c r="DSY283" s="50"/>
      <c r="DSZ283" s="50"/>
      <c r="DTA283" s="50"/>
      <c r="DTB283" s="50"/>
      <c r="DTC283" s="50"/>
      <c r="DTD283" s="50"/>
      <c r="DTE283" s="50"/>
      <c r="DTF283" s="50"/>
      <c r="DTG283" s="50"/>
      <c r="DTH283" s="50"/>
      <c r="DTI283" s="50"/>
      <c r="DTJ283" s="50"/>
      <c r="DTK283" s="50"/>
      <c r="DTL283" s="50"/>
      <c r="DTM283" s="50"/>
      <c r="DTN283" s="50"/>
      <c r="DTO283" s="50"/>
      <c r="DTP283" s="50"/>
      <c r="DTQ283" s="50"/>
      <c r="DTR283" s="50"/>
      <c r="DTS283" s="50"/>
      <c r="DTT283" s="50"/>
      <c r="DTU283" s="50"/>
      <c r="DTV283" s="50"/>
      <c r="DTW283" s="50"/>
      <c r="DTX283" s="50"/>
      <c r="DTY283" s="50"/>
      <c r="DTZ283" s="50"/>
      <c r="DUA283" s="50"/>
      <c r="DUB283" s="50"/>
      <c r="DUC283" s="50"/>
      <c r="DUD283" s="50"/>
      <c r="DUE283" s="50"/>
      <c r="DUF283" s="50"/>
      <c r="DUG283" s="50"/>
      <c r="DUH283" s="50"/>
      <c r="DUI283" s="50"/>
      <c r="DUJ283" s="50"/>
      <c r="DUK283" s="50"/>
      <c r="DUL283" s="50"/>
      <c r="DUM283" s="50"/>
      <c r="DUN283" s="50"/>
      <c r="DUO283" s="50"/>
      <c r="DUP283" s="50"/>
      <c r="DUQ283" s="50"/>
      <c r="DUR283" s="50"/>
      <c r="DUS283" s="50"/>
      <c r="DUT283" s="50"/>
      <c r="DUU283" s="50"/>
      <c r="DUV283" s="50"/>
      <c r="DUW283" s="50"/>
      <c r="DUX283" s="50"/>
      <c r="DUY283" s="50"/>
      <c r="DUZ283" s="50"/>
      <c r="DVA283" s="50"/>
      <c r="DVB283" s="50"/>
      <c r="DVC283" s="50"/>
      <c r="DVD283" s="50"/>
      <c r="DVE283" s="50"/>
      <c r="DVF283" s="50"/>
      <c r="DVG283" s="50"/>
      <c r="DVH283" s="50"/>
      <c r="DVI283" s="50"/>
      <c r="DVJ283" s="50"/>
      <c r="DVK283" s="50"/>
      <c r="DVL283" s="50"/>
      <c r="DVM283" s="50"/>
      <c r="DVN283" s="50"/>
      <c r="DVO283" s="50"/>
      <c r="DVP283" s="50"/>
      <c r="DVQ283" s="50"/>
      <c r="DVR283" s="50"/>
      <c r="DVS283" s="50"/>
      <c r="DVT283" s="50"/>
      <c r="DVU283" s="50"/>
      <c r="DVV283" s="50"/>
      <c r="DVW283" s="50"/>
      <c r="DVX283" s="50"/>
      <c r="DVY283" s="50"/>
      <c r="DVZ283" s="50"/>
      <c r="DWA283" s="50"/>
      <c r="DWB283" s="50"/>
      <c r="DWC283" s="50"/>
      <c r="DWD283" s="50"/>
      <c r="DWE283" s="50"/>
      <c r="DWF283" s="50"/>
      <c r="DWG283" s="50"/>
      <c r="DWH283" s="50"/>
      <c r="DWI283" s="50"/>
      <c r="DWJ283" s="50"/>
      <c r="DWK283" s="50"/>
      <c r="DWL283" s="50"/>
      <c r="DWM283" s="50"/>
      <c r="DWN283" s="50"/>
      <c r="DWO283" s="50"/>
      <c r="DWP283" s="50"/>
      <c r="DWQ283" s="50"/>
      <c r="DWR283" s="50"/>
      <c r="DWS283" s="50"/>
      <c r="DWT283" s="50"/>
      <c r="DWU283" s="50"/>
      <c r="DWV283" s="50"/>
      <c r="DWW283" s="50"/>
      <c r="DWX283" s="50"/>
      <c r="DWY283" s="50"/>
      <c r="DWZ283" s="50"/>
      <c r="DXB283" s="50"/>
      <c r="DXD283" s="50"/>
      <c r="DXE283" s="50"/>
      <c r="DXF283" s="50"/>
      <c r="DXG283" s="50"/>
      <c r="DXH283" s="50"/>
      <c r="DXI283" s="50"/>
      <c r="DXJ283" s="50"/>
      <c r="DXK283" s="50"/>
      <c r="DXP283" s="50"/>
      <c r="DXQ283" s="50"/>
      <c r="DXR283" s="50"/>
      <c r="DXS283" s="50"/>
      <c r="DXT283" s="50"/>
      <c r="DXU283" s="50"/>
      <c r="DXV283" s="50"/>
      <c r="DXW283" s="50"/>
      <c r="DXX283" s="50"/>
      <c r="DXY283" s="50"/>
      <c r="DXZ283" s="50"/>
      <c r="DYA283" s="50"/>
      <c r="DYB283" s="50"/>
      <c r="DYC283" s="50"/>
      <c r="DYD283" s="50"/>
      <c r="DYE283" s="50"/>
      <c r="DYF283" s="50"/>
      <c r="DYG283" s="50"/>
      <c r="DYH283" s="50"/>
      <c r="DYI283" s="50"/>
      <c r="DYJ283" s="50"/>
      <c r="DYK283" s="50"/>
      <c r="DYL283" s="50"/>
      <c r="DYM283" s="50"/>
      <c r="DYN283" s="50"/>
      <c r="DYO283" s="50"/>
      <c r="DYP283" s="50"/>
      <c r="DYQ283" s="50"/>
      <c r="DYR283" s="50"/>
      <c r="DYS283" s="50"/>
      <c r="DYT283" s="50"/>
      <c r="DYU283" s="50"/>
      <c r="DYV283" s="50"/>
      <c r="DYW283" s="50"/>
      <c r="DYX283" s="50"/>
      <c r="DYY283" s="50"/>
      <c r="DYZ283" s="50"/>
      <c r="DZA283" s="50"/>
      <c r="DZB283" s="50"/>
      <c r="DZC283" s="50"/>
      <c r="DZD283" s="50"/>
      <c r="DZE283" s="50"/>
      <c r="DZF283" s="50"/>
      <c r="DZG283" s="50"/>
      <c r="DZH283" s="50"/>
      <c r="DZI283" s="50"/>
      <c r="DZJ283" s="50"/>
      <c r="DZK283" s="50"/>
      <c r="DZL283" s="50"/>
      <c r="DZM283" s="50"/>
      <c r="DZN283" s="50"/>
      <c r="DZO283" s="50"/>
      <c r="DZP283" s="50"/>
      <c r="DZQ283" s="50"/>
      <c r="DZR283" s="50"/>
      <c r="DZS283" s="50"/>
      <c r="DZT283" s="50"/>
      <c r="DZU283" s="50"/>
      <c r="DZV283" s="50"/>
      <c r="DZW283" s="50"/>
      <c r="DZX283" s="50"/>
      <c r="DZY283" s="50"/>
      <c r="DZZ283" s="50"/>
      <c r="EAA283" s="50"/>
      <c r="EAB283" s="50"/>
      <c r="EAC283" s="50"/>
      <c r="EAD283" s="50"/>
      <c r="EAE283" s="50"/>
      <c r="EAF283" s="50"/>
      <c r="EAG283" s="50"/>
      <c r="EAH283" s="50"/>
      <c r="EAI283" s="50"/>
      <c r="EAJ283" s="50"/>
      <c r="EAK283" s="50"/>
      <c r="EAL283" s="50"/>
      <c r="EAM283" s="50"/>
      <c r="EAN283" s="50"/>
      <c r="EAO283" s="50"/>
      <c r="EAP283" s="50"/>
      <c r="EAQ283" s="50"/>
      <c r="EAR283" s="50"/>
      <c r="EAS283" s="50"/>
      <c r="EAT283" s="50"/>
      <c r="EAU283" s="50"/>
      <c r="EAV283" s="50"/>
      <c r="EAW283" s="50"/>
      <c r="EAX283" s="50"/>
      <c r="EAY283" s="50"/>
      <c r="EAZ283" s="50"/>
      <c r="EBA283" s="50"/>
      <c r="EBB283" s="50"/>
      <c r="EBC283" s="50"/>
      <c r="EBD283" s="50"/>
      <c r="EBE283" s="50"/>
      <c r="EBF283" s="50"/>
      <c r="EBG283" s="50"/>
      <c r="EBH283" s="50"/>
      <c r="EBI283" s="50"/>
      <c r="EBJ283" s="50"/>
      <c r="EBK283" s="50"/>
      <c r="EBL283" s="50"/>
      <c r="EBM283" s="50"/>
      <c r="EBN283" s="50"/>
      <c r="EBO283" s="50"/>
      <c r="EBP283" s="50"/>
      <c r="EBQ283" s="50"/>
      <c r="EBR283" s="50"/>
      <c r="EBS283" s="50"/>
      <c r="EBT283" s="50"/>
      <c r="EBU283" s="50"/>
      <c r="EBV283" s="50"/>
      <c r="EBW283" s="50"/>
      <c r="EBX283" s="50"/>
      <c r="EBY283" s="50"/>
      <c r="EBZ283" s="50"/>
      <c r="ECA283" s="50"/>
      <c r="ECB283" s="50"/>
      <c r="ECC283" s="50"/>
      <c r="ECD283" s="50"/>
      <c r="ECE283" s="50"/>
      <c r="ECF283" s="50"/>
      <c r="ECG283" s="50"/>
      <c r="ECH283" s="50"/>
      <c r="ECI283" s="50"/>
      <c r="ECJ283" s="50"/>
      <c r="ECK283" s="50"/>
      <c r="ECL283" s="50"/>
      <c r="ECM283" s="50"/>
      <c r="ECN283" s="50"/>
      <c r="ECO283" s="50"/>
      <c r="ECP283" s="50"/>
      <c r="ECQ283" s="50"/>
      <c r="ECR283" s="50"/>
      <c r="ECS283" s="50"/>
      <c r="ECT283" s="50"/>
      <c r="ECU283" s="50"/>
      <c r="ECV283" s="50"/>
      <c r="ECW283" s="50"/>
      <c r="ECX283" s="50"/>
      <c r="ECY283" s="50"/>
      <c r="ECZ283" s="50"/>
      <c r="EDA283" s="50"/>
      <c r="EDB283" s="50"/>
      <c r="EDC283" s="50"/>
      <c r="EDD283" s="50"/>
      <c r="EDE283" s="50"/>
      <c r="EDF283" s="50"/>
      <c r="EDG283" s="50"/>
      <c r="EDH283" s="50"/>
      <c r="EDI283" s="50"/>
      <c r="EDJ283" s="50"/>
      <c r="EDK283" s="50"/>
      <c r="EDL283" s="50"/>
      <c r="EDM283" s="50"/>
      <c r="EDN283" s="50"/>
      <c r="EDO283" s="50"/>
      <c r="EDP283" s="50"/>
      <c r="EDQ283" s="50"/>
      <c r="EDR283" s="50"/>
      <c r="EDS283" s="50"/>
      <c r="EDT283" s="50"/>
      <c r="EDU283" s="50"/>
      <c r="EDV283" s="50"/>
      <c r="EDW283" s="50"/>
      <c r="EDX283" s="50"/>
      <c r="EDY283" s="50"/>
      <c r="EDZ283" s="50"/>
      <c r="EEA283" s="50"/>
      <c r="EEB283" s="50"/>
      <c r="EEC283" s="50"/>
      <c r="EED283" s="50"/>
      <c r="EEE283" s="50"/>
      <c r="EEF283" s="50"/>
      <c r="EEG283" s="50"/>
      <c r="EEH283" s="50"/>
      <c r="EEI283" s="50"/>
      <c r="EEJ283" s="50"/>
      <c r="EEK283" s="50"/>
      <c r="EEL283" s="50"/>
      <c r="EEM283" s="50"/>
      <c r="EEN283" s="50"/>
      <c r="EEO283" s="50"/>
      <c r="EEP283" s="50"/>
      <c r="EEQ283" s="50"/>
      <c r="EER283" s="50"/>
      <c r="EES283" s="50"/>
      <c r="EET283" s="50"/>
      <c r="EEU283" s="50"/>
      <c r="EEV283" s="50"/>
      <c r="EEW283" s="50"/>
      <c r="EEX283" s="50"/>
      <c r="EEY283" s="50"/>
      <c r="EEZ283" s="50"/>
      <c r="EFA283" s="50"/>
      <c r="EFB283" s="50"/>
      <c r="EFC283" s="50"/>
      <c r="EFD283" s="50"/>
      <c r="EFE283" s="50"/>
      <c r="EFF283" s="50"/>
      <c r="EFG283" s="50"/>
      <c r="EFH283" s="50"/>
      <c r="EFI283" s="50"/>
      <c r="EFJ283" s="50"/>
      <c r="EFK283" s="50"/>
      <c r="EFL283" s="50"/>
      <c r="EFM283" s="50"/>
      <c r="EFN283" s="50"/>
      <c r="EFO283" s="50"/>
      <c r="EFP283" s="50"/>
      <c r="EFQ283" s="50"/>
      <c r="EFR283" s="50"/>
      <c r="EFS283" s="50"/>
      <c r="EFT283" s="50"/>
      <c r="EFU283" s="50"/>
      <c r="EFV283" s="50"/>
      <c r="EFW283" s="50"/>
      <c r="EFX283" s="50"/>
      <c r="EFY283" s="50"/>
      <c r="EFZ283" s="50"/>
      <c r="EGA283" s="50"/>
      <c r="EGB283" s="50"/>
      <c r="EGC283" s="50"/>
      <c r="EGD283" s="50"/>
      <c r="EGE283" s="50"/>
      <c r="EGF283" s="50"/>
      <c r="EGG283" s="50"/>
      <c r="EGH283" s="50"/>
      <c r="EGI283" s="50"/>
      <c r="EGJ283" s="50"/>
      <c r="EGK283" s="50"/>
      <c r="EGL283" s="50"/>
      <c r="EGM283" s="50"/>
      <c r="EGN283" s="50"/>
      <c r="EGO283" s="50"/>
      <c r="EGP283" s="50"/>
      <c r="EGQ283" s="50"/>
      <c r="EGR283" s="50"/>
      <c r="EGS283" s="50"/>
      <c r="EGT283" s="50"/>
      <c r="EGU283" s="50"/>
      <c r="EGV283" s="50"/>
      <c r="EGX283" s="50"/>
      <c r="EGZ283" s="50"/>
      <c r="EHA283" s="50"/>
      <c r="EHB283" s="50"/>
      <c r="EHC283" s="50"/>
      <c r="EHD283" s="50"/>
      <c r="EHE283" s="50"/>
      <c r="EHF283" s="50"/>
      <c r="EHG283" s="50"/>
      <c r="EHL283" s="50"/>
      <c r="EHM283" s="50"/>
      <c r="EHN283" s="50"/>
      <c r="EHO283" s="50"/>
      <c r="EHP283" s="50"/>
      <c r="EHQ283" s="50"/>
      <c r="EHR283" s="50"/>
      <c r="EHS283" s="50"/>
      <c r="EHT283" s="50"/>
      <c r="EHU283" s="50"/>
      <c r="EHV283" s="50"/>
      <c r="EHW283" s="50"/>
      <c r="EHX283" s="50"/>
      <c r="EHY283" s="50"/>
      <c r="EHZ283" s="50"/>
      <c r="EIA283" s="50"/>
      <c r="EIB283" s="50"/>
      <c r="EIC283" s="50"/>
      <c r="EID283" s="50"/>
      <c r="EIE283" s="50"/>
      <c r="EIF283" s="50"/>
      <c r="EIG283" s="50"/>
      <c r="EIH283" s="50"/>
      <c r="EII283" s="50"/>
      <c r="EIJ283" s="50"/>
      <c r="EIK283" s="50"/>
      <c r="EIL283" s="50"/>
      <c r="EIM283" s="50"/>
      <c r="EIN283" s="50"/>
      <c r="EIO283" s="50"/>
      <c r="EIP283" s="50"/>
      <c r="EIQ283" s="50"/>
      <c r="EIR283" s="50"/>
      <c r="EIS283" s="50"/>
      <c r="EIT283" s="50"/>
      <c r="EIU283" s="50"/>
      <c r="EIV283" s="50"/>
      <c r="EIW283" s="50"/>
      <c r="EIX283" s="50"/>
      <c r="EIY283" s="50"/>
      <c r="EIZ283" s="50"/>
      <c r="EJA283" s="50"/>
      <c r="EJB283" s="50"/>
      <c r="EJC283" s="50"/>
      <c r="EJD283" s="50"/>
      <c r="EJE283" s="50"/>
      <c r="EJF283" s="50"/>
      <c r="EJG283" s="50"/>
      <c r="EJH283" s="50"/>
      <c r="EJI283" s="50"/>
      <c r="EJJ283" s="50"/>
      <c r="EJK283" s="50"/>
      <c r="EJL283" s="50"/>
      <c r="EJM283" s="50"/>
      <c r="EJN283" s="50"/>
      <c r="EJO283" s="50"/>
      <c r="EJP283" s="50"/>
      <c r="EJQ283" s="50"/>
      <c r="EJR283" s="50"/>
      <c r="EJS283" s="50"/>
      <c r="EJT283" s="50"/>
      <c r="EJU283" s="50"/>
      <c r="EJV283" s="50"/>
      <c r="EJW283" s="50"/>
      <c r="EJX283" s="50"/>
      <c r="EJY283" s="50"/>
      <c r="EJZ283" s="50"/>
      <c r="EKA283" s="50"/>
      <c r="EKB283" s="50"/>
      <c r="EKC283" s="50"/>
      <c r="EKD283" s="50"/>
      <c r="EKE283" s="50"/>
      <c r="EKF283" s="50"/>
      <c r="EKG283" s="50"/>
      <c r="EKH283" s="50"/>
      <c r="EKI283" s="50"/>
      <c r="EKJ283" s="50"/>
      <c r="EKK283" s="50"/>
      <c r="EKL283" s="50"/>
      <c r="EKM283" s="50"/>
      <c r="EKN283" s="50"/>
      <c r="EKO283" s="50"/>
      <c r="EKP283" s="50"/>
      <c r="EKQ283" s="50"/>
      <c r="EKR283" s="50"/>
      <c r="EKS283" s="50"/>
      <c r="EKT283" s="50"/>
      <c r="EKU283" s="50"/>
      <c r="EKV283" s="50"/>
      <c r="EKW283" s="50"/>
      <c r="EKX283" s="50"/>
      <c r="EKY283" s="50"/>
      <c r="EKZ283" s="50"/>
      <c r="ELA283" s="50"/>
      <c r="ELB283" s="50"/>
      <c r="ELC283" s="50"/>
      <c r="ELD283" s="50"/>
      <c r="ELE283" s="50"/>
      <c r="ELF283" s="50"/>
      <c r="ELG283" s="50"/>
      <c r="ELH283" s="50"/>
      <c r="ELI283" s="50"/>
      <c r="ELJ283" s="50"/>
      <c r="ELK283" s="50"/>
      <c r="ELL283" s="50"/>
      <c r="ELM283" s="50"/>
      <c r="ELN283" s="50"/>
      <c r="ELO283" s="50"/>
      <c r="ELP283" s="50"/>
      <c r="ELQ283" s="50"/>
      <c r="ELR283" s="50"/>
      <c r="ELS283" s="50"/>
      <c r="ELT283" s="50"/>
      <c r="ELU283" s="50"/>
      <c r="ELV283" s="50"/>
      <c r="ELW283" s="50"/>
      <c r="ELX283" s="50"/>
      <c r="ELY283" s="50"/>
      <c r="ELZ283" s="50"/>
      <c r="EMA283" s="50"/>
      <c r="EMB283" s="50"/>
      <c r="EMC283" s="50"/>
      <c r="EMD283" s="50"/>
      <c r="EME283" s="50"/>
      <c r="EMF283" s="50"/>
      <c r="EMG283" s="50"/>
      <c r="EMH283" s="50"/>
      <c r="EMI283" s="50"/>
      <c r="EMJ283" s="50"/>
      <c r="EMK283" s="50"/>
      <c r="EML283" s="50"/>
      <c r="EMM283" s="50"/>
      <c r="EMN283" s="50"/>
      <c r="EMO283" s="50"/>
      <c r="EMP283" s="50"/>
      <c r="EMQ283" s="50"/>
      <c r="EMR283" s="50"/>
      <c r="EMS283" s="50"/>
      <c r="EMT283" s="50"/>
      <c r="EMU283" s="50"/>
      <c r="EMV283" s="50"/>
      <c r="EMW283" s="50"/>
      <c r="EMX283" s="50"/>
      <c r="EMY283" s="50"/>
      <c r="EMZ283" s="50"/>
      <c r="ENA283" s="50"/>
      <c r="ENB283" s="50"/>
      <c r="ENC283" s="50"/>
      <c r="END283" s="50"/>
      <c r="ENE283" s="50"/>
      <c r="ENF283" s="50"/>
      <c r="ENG283" s="50"/>
      <c r="ENH283" s="50"/>
      <c r="ENI283" s="50"/>
      <c r="ENJ283" s="50"/>
      <c r="ENK283" s="50"/>
      <c r="ENL283" s="50"/>
      <c r="ENM283" s="50"/>
      <c r="ENN283" s="50"/>
      <c r="ENO283" s="50"/>
      <c r="ENP283" s="50"/>
      <c r="ENQ283" s="50"/>
      <c r="ENR283" s="50"/>
      <c r="ENS283" s="50"/>
      <c r="ENT283" s="50"/>
      <c r="ENU283" s="50"/>
      <c r="ENV283" s="50"/>
      <c r="ENW283" s="50"/>
      <c r="ENX283" s="50"/>
      <c r="ENY283" s="50"/>
      <c r="ENZ283" s="50"/>
      <c r="EOA283" s="50"/>
      <c r="EOB283" s="50"/>
      <c r="EOC283" s="50"/>
      <c r="EOD283" s="50"/>
      <c r="EOE283" s="50"/>
      <c r="EOF283" s="50"/>
      <c r="EOG283" s="50"/>
      <c r="EOH283" s="50"/>
      <c r="EOI283" s="50"/>
      <c r="EOJ283" s="50"/>
      <c r="EOK283" s="50"/>
      <c r="EOL283" s="50"/>
      <c r="EOM283" s="50"/>
      <c r="EON283" s="50"/>
      <c r="EOO283" s="50"/>
      <c r="EOP283" s="50"/>
      <c r="EOQ283" s="50"/>
      <c r="EOR283" s="50"/>
      <c r="EOS283" s="50"/>
      <c r="EOT283" s="50"/>
      <c r="EOU283" s="50"/>
      <c r="EOV283" s="50"/>
      <c r="EOW283" s="50"/>
      <c r="EOX283" s="50"/>
      <c r="EOY283" s="50"/>
      <c r="EOZ283" s="50"/>
      <c r="EPA283" s="50"/>
      <c r="EPB283" s="50"/>
      <c r="EPC283" s="50"/>
      <c r="EPD283" s="50"/>
      <c r="EPE283" s="50"/>
      <c r="EPF283" s="50"/>
      <c r="EPG283" s="50"/>
      <c r="EPH283" s="50"/>
      <c r="EPI283" s="50"/>
      <c r="EPJ283" s="50"/>
      <c r="EPK283" s="50"/>
      <c r="EPL283" s="50"/>
      <c r="EPM283" s="50"/>
      <c r="EPN283" s="50"/>
      <c r="EPO283" s="50"/>
      <c r="EPP283" s="50"/>
      <c r="EPQ283" s="50"/>
      <c r="EPR283" s="50"/>
      <c r="EPS283" s="50"/>
      <c r="EPT283" s="50"/>
      <c r="EPU283" s="50"/>
      <c r="EPV283" s="50"/>
      <c r="EPW283" s="50"/>
      <c r="EPX283" s="50"/>
      <c r="EPY283" s="50"/>
      <c r="EPZ283" s="50"/>
      <c r="EQA283" s="50"/>
      <c r="EQB283" s="50"/>
      <c r="EQC283" s="50"/>
      <c r="EQD283" s="50"/>
      <c r="EQE283" s="50"/>
      <c r="EQF283" s="50"/>
      <c r="EQG283" s="50"/>
      <c r="EQH283" s="50"/>
      <c r="EQI283" s="50"/>
      <c r="EQJ283" s="50"/>
      <c r="EQK283" s="50"/>
      <c r="EQL283" s="50"/>
      <c r="EQM283" s="50"/>
      <c r="EQN283" s="50"/>
      <c r="EQO283" s="50"/>
      <c r="EQP283" s="50"/>
      <c r="EQQ283" s="50"/>
      <c r="EQR283" s="50"/>
      <c r="EQT283" s="50"/>
      <c r="EQV283" s="50"/>
      <c r="EQW283" s="50"/>
      <c r="EQX283" s="50"/>
      <c r="EQY283" s="50"/>
      <c r="EQZ283" s="50"/>
      <c r="ERA283" s="50"/>
      <c r="ERB283" s="50"/>
      <c r="ERC283" s="50"/>
      <c r="ERH283" s="50"/>
      <c r="ERI283" s="50"/>
      <c r="ERJ283" s="50"/>
      <c r="ERK283" s="50"/>
      <c r="ERL283" s="50"/>
      <c r="ERM283" s="50"/>
      <c r="ERN283" s="50"/>
      <c r="ERO283" s="50"/>
      <c r="ERP283" s="50"/>
      <c r="ERQ283" s="50"/>
      <c r="ERR283" s="50"/>
      <c r="ERS283" s="50"/>
      <c r="ERT283" s="50"/>
      <c r="ERU283" s="50"/>
      <c r="ERV283" s="50"/>
      <c r="ERW283" s="50"/>
      <c r="ERX283" s="50"/>
      <c r="ERY283" s="50"/>
      <c r="ERZ283" s="50"/>
      <c r="ESA283" s="50"/>
      <c r="ESB283" s="50"/>
      <c r="ESC283" s="50"/>
      <c r="ESD283" s="50"/>
      <c r="ESE283" s="50"/>
      <c r="ESF283" s="50"/>
      <c r="ESG283" s="50"/>
      <c r="ESH283" s="50"/>
      <c r="ESI283" s="50"/>
      <c r="ESJ283" s="50"/>
      <c r="ESK283" s="50"/>
      <c r="ESL283" s="50"/>
      <c r="ESM283" s="50"/>
      <c r="ESN283" s="50"/>
      <c r="ESO283" s="50"/>
      <c r="ESP283" s="50"/>
      <c r="ESQ283" s="50"/>
      <c r="ESR283" s="50"/>
      <c r="ESS283" s="50"/>
      <c r="EST283" s="50"/>
      <c r="ESU283" s="50"/>
      <c r="ESV283" s="50"/>
      <c r="ESW283" s="50"/>
      <c r="ESX283" s="50"/>
      <c r="ESY283" s="50"/>
      <c r="ESZ283" s="50"/>
      <c r="ETA283" s="50"/>
      <c r="ETB283" s="50"/>
      <c r="ETC283" s="50"/>
      <c r="ETD283" s="50"/>
      <c r="ETE283" s="50"/>
      <c r="ETF283" s="50"/>
      <c r="ETG283" s="50"/>
      <c r="ETH283" s="50"/>
      <c r="ETI283" s="50"/>
      <c r="ETJ283" s="50"/>
      <c r="ETK283" s="50"/>
      <c r="ETL283" s="50"/>
      <c r="ETM283" s="50"/>
      <c r="ETN283" s="50"/>
      <c r="ETO283" s="50"/>
      <c r="ETP283" s="50"/>
      <c r="ETQ283" s="50"/>
      <c r="ETR283" s="50"/>
      <c r="ETS283" s="50"/>
      <c r="ETT283" s="50"/>
      <c r="ETU283" s="50"/>
      <c r="ETV283" s="50"/>
      <c r="ETW283" s="50"/>
      <c r="ETX283" s="50"/>
      <c r="ETY283" s="50"/>
      <c r="ETZ283" s="50"/>
      <c r="EUA283" s="50"/>
      <c r="EUB283" s="50"/>
      <c r="EUC283" s="50"/>
      <c r="EUD283" s="50"/>
      <c r="EUE283" s="50"/>
      <c r="EUF283" s="50"/>
      <c r="EUG283" s="50"/>
      <c r="EUH283" s="50"/>
      <c r="EUI283" s="50"/>
      <c r="EUJ283" s="50"/>
      <c r="EUK283" s="50"/>
      <c r="EUL283" s="50"/>
      <c r="EUM283" s="50"/>
      <c r="EUN283" s="50"/>
      <c r="EUO283" s="50"/>
      <c r="EUP283" s="50"/>
      <c r="EUQ283" s="50"/>
      <c r="EUR283" s="50"/>
      <c r="EUS283" s="50"/>
      <c r="EUT283" s="50"/>
      <c r="EUU283" s="50"/>
      <c r="EUV283" s="50"/>
      <c r="EUW283" s="50"/>
      <c r="EUX283" s="50"/>
      <c r="EUY283" s="50"/>
      <c r="EUZ283" s="50"/>
      <c r="EVA283" s="50"/>
      <c r="EVB283" s="50"/>
      <c r="EVC283" s="50"/>
      <c r="EVD283" s="50"/>
      <c r="EVE283" s="50"/>
      <c r="EVF283" s="50"/>
      <c r="EVG283" s="50"/>
      <c r="EVH283" s="50"/>
      <c r="EVI283" s="50"/>
      <c r="EVJ283" s="50"/>
      <c r="EVK283" s="50"/>
      <c r="EVL283" s="50"/>
      <c r="EVM283" s="50"/>
      <c r="EVN283" s="50"/>
      <c r="EVO283" s="50"/>
      <c r="EVP283" s="50"/>
      <c r="EVQ283" s="50"/>
      <c r="EVR283" s="50"/>
      <c r="EVS283" s="50"/>
      <c r="EVT283" s="50"/>
      <c r="EVU283" s="50"/>
      <c r="EVV283" s="50"/>
      <c r="EVW283" s="50"/>
      <c r="EVX283" s="50"/>
      <c r="EVY283" s="50"/>
      <c r="EVZ283" s="50"/>
      <c r="EWA283" s="50"/>
      <c r="EWB283" s="50"/>
      <c r="EWC283" s="50"/>
      <c r="EWD283" s="50"/>
      <c r="EWE283" s="50"/>
      <c r="EWF283" s="50"/>
      <c r="EWG283" s="50"/>
      <c r="EWH283" s="50"/>
      <c r="EWI283" s="50"/>
      <c r="EWJ283" s="50"/>
      <c r="EWK283" s="50"/>
      <c r="EWL283" s="50"/>
      <c r="EWM283" s="50"/>
      <c r="EWN283" s="50"/>
      <c r="EWO283" s="50"/>
      <c r="EWP283" s="50"/>
      <c r="EWQ283" s="50"/>
      <c r="EWR283" s="50"/>
      <c r="EWS283" s="50"/>
      <c r="EWT283" s="50"/>
      <c r="EWU283" s="50"/>
      <c r="EWV283" s="50"/>
      <c r="EWW283" s="50"/>
      <c r="EWX283" s="50"/>
      <c r="EWY283" s="50"/>
      <c r="EWZ283" s="50"/>
      <c r="EXA283" s="50"/>
      <c r="EXB283" s="50"/>
      <c r="EXC283" s="50"/>
      <c r="EXD283" s="50"/>
      <c r="EXE283" s="50"/>
      <c r="EXF283" s="50"/>
      <c r="EXG283" s="50"/>
      <c r="EXH283" s="50"/>
      <c r="EXI283" s="50"/>
      <c r="EXJ283" s="50"/>
      <c r="EXK283" s="50"/>
      <c r="EXL283" s="50"/>
      <c r="EXM283" s="50"/>
      <c r="EXN283" s="50"/>
      <c r="EXO283" s="50"/>
      <c r="EXP283" s="50"/>
      <c r="EXQ283" s="50"/>
      <c r="EXR283" s="50"/>
      <c r="EXS283" s="50"/>
      <c r="EXT283" s="50"/>
      <c r="EXU283" s="50"/>
      <c r="EXV283" s="50"/>
      <c r="EXW283" s="50"/>
      <c r="EXX283" s="50"/>
      <c r="EXY283" s="50"/>
      <c r="EXZ283" s="50"/>
      <c r="EYA283" s="50"/>
      <c r="EYB283" s="50"/>
      <c r="EYC283" s="50"/>
      <c r="EYD283" s="50"/>
      <c r="EYE283" s="50"/>
      <c r="EYF283" s="50"/>
      <c r="EYG283" s="50"/>
      <c r="EYH283" s="50"/>
      <c r="EYI283" s="50"/>
      <c r="EYJ283" s="50"/>
      <c r="EYK283" s="50"/>
      <c r="EYL283" s="50"/>
      <c r="EYM283" s="50"/>
      <c r="EYN283" s="50"/>
      <c r="EYO283" s="50"/>
      <c r="EYP283" s="50"/>
      <c r="EYQ283" s="50"/>
      <c r="EYR283" s="50"/>
      <c r="EYS283" s="50"/>
      <c r="EYT283" s="50"/>
      <c r="EYU283" s="50"/>
      <c r="EYV283" s="50"/>
      <c r="EYW283" s="50"/>
      <c r="EYX283" s="50"/>
      <c r="EYY283" s="50"/>
      <c r="EYZ283" s="50"/>
      <c r="EZA283" s="50"/>
      <c r="EZB283" s="50"/>
      <c r="EZC283" s="50"/>
      <c r="EZD283" s="50"/>
      <c r="EZE283" s="50"/>
      <c r="EZF283" s="50"/>
      <c r="EZG283" s="50"/>
      <c r="EZH283" s="50"/>
      <c r="EZI283" s="50"/>
      <c r="EZJ283" s="50"/>
      <c r="EZK283" s="50"/>
      <c r="EZL283" s="50"/>
      <c r="EZM283" s="50"/>
      <c r="EZN283" s="50"/>
      <c r="EZO283" s="50"/>
      <c r="EZP283" s="50"/>
      <c r="EZQ283" s="50"/>
      <c r="EZR283" s="50"/>
      <c r="EZS283" s="50"/>
      <c r="EZT283" s="50"/>
      <c r="EZU283" s="50"/>
      <c r="EZV283" s="50"/>
      <c r="EZW283" s="50"/>
      <c r="EZX283" s="50"/>
      <c r="EZY283" s="50"/>
      <c r="EZZ283" s="50"/>
      <c r="FAA283" s="50"/>
      <c r="FAB283" s="50"/>
      <c r="FAC283" s="50"/>
      <c r="FAD283" s="50"/>
      <c r="FAE283" s="50"/>
      <c r="FAF283" s="50"/>
      <c r="FAG283" s="50"/>
      <c r="FAH283" s="50"/>
      <c r="FAI283" s="50"/>
      <c r="FAJ283" s="50"/>
      <c r="FAK283" s="50"/>
      <c r="FAL283" s="50"/>
      <c r="FAM283" s="50"/>
      <c r="FAN283" s="50"/>
      <c r="FAP283" s="50"/>
      <c r="FAR283" s="50"/>
      <c r="FAS283" s="50"/>
      <c r="FAT283" s="50"/>
      <c r="FAU283" s="50"/>
      <c r="FAV283" s="50"/>
      <c r="FAW283" s="50"/>
      <c r="FAX283" s="50"/>
      <c r="FAY283" s="50"/>
      <c r="FBD283" s="50"/>
      <c r="FBE283" s="50"/>
      <c r="FBF283" s="50"/>
      <c r="FBG283" s="50"/>
      <c r="FBH283" s="50"/>
      <c r="FBI283" s="50"/>
      <c r="FBJ283" s="50"/>
      <c r="FBK283" s="50"/>
      <c r="FBL283" s="50"/>
      <c r="FBM283" s="50"/>
      <c r="FBN283" s="50"/>
      <c r="FBO283" s="50"/>
      <c r="FBP283" s="50"/>
      <c r="FBQ283" s="50"/>
      <c r="FBR283" s="50"/>
      <c r="FBS283" s="50"/>
      <c r="FBT283" s="50"/>
      <c r="FBU283" s="50"/>
      <c r="FBV283" s="50"/>
      <c r="FBW283" s="50"/>
      <c r="FBX283" s="50"/>
      <c r="FBY283" s="50"/>
      <c r="FBZ283" s="50"/>
      <c r="FCA283" s="50"/>
      <c r="FCB283" s="50"/>
      <c r="FCC283" s="50"/>
      <c r="FCD283" s="50"/>
      <c r="FCE283" s="50"/>
      <c r="FCF283" s="50"/>
      <c r="FCG283" s="50"/>
      <c r="FCH283" s="50"/>
      <c r="FCI283" s="50"/>
      <c r="FCJ283" s="50"/>
      <c r="FCK283" s="50"/>
      <c r="FCL283" s="50"/>
      <c r="FCM283" s="50"/>
      <c r="FCN283" s="50"/>
      <c r="FCO283" s="50"/>
      <c r="FCP283" s="50"/>
      <c r="FCQ283" s="50"/>
      <c r="FCR283" s="50"/>
      <c r="FCS283" s="50"/>
      <c r="FCT283" s="50"/>
      <c r="FCU283" s="50"/>
      <c r="FCV283" s="50"/>
      <c r="FCW283" s="50"/>
      <c r="FCX283" s="50"/>
      <c r="FCY283" s="50"/>
      <c r="FCZ283" s="50"/>
      <c r="FDA283" s="50"/>
      <c r="FDB283" s="50"/>
      <c r="FDC283" s="50"/>
      <c r="FDD283" s="50"/>
      <c r="FDE283" s="50"/>
      <c r="FDF283" s="50"/>
      <c r="FDG283" s="50"/>
      <c r="FDH283" s="50"/>
      <c r="FDI283" s="50"/>
      <c r="FDJ283" s="50"/>
      <c r="FDK283" s="50"/>
      <c r="FDL283" s="50"/>
      <c r="FDM283" s="50"/>
      <c r="FDN283" s="50"/>
      <c r="FDO283" s="50"/>
      <c r="FDP283" s="50"/>
      <c r="FDQ283" s="50"/>
      <c r="FDR283" s="50"/>
      <c r="FDS283" s="50"/>
      <c r="FDT283" s="50"/>
      <c r="FDU283" s="50"/>
      <c r="FDV283" s="50"/>
      <c r="FDW283" s="50"/>
      <c r="FDX283" s="50"/>
      <c r="FDY283" s="50"/>
      <c r="FDZ283" s="50"/>
      <c r="FEA283" s="50"/>
      <c r="FEB283" s="50"/>
      <c r="FEC283" s="50"/>
      <c r="FED283" s="50"/>
      <c r="FEE283" s="50"/>
      <c r="FEF283" s="50"/>
      <c r="FEG283" s="50"/>
      <c r="FEH283" s="50"/>
      <c r="FEI283" s="50"/>
      <c r="FEJ283" s="50"/>
      <c r="FEK283" s="50"/>
      <c r="FEL283" s="50"/>
      <c r="FEM283" s="50"/>
      <c r="FEN283" s="50"/>
      <c r="FEO283" s="50"/>
      <c r="FEP283" s="50"/>
      <c r="FEQ283" s="50"/>
      <c r="FER283" s="50"/>
      <c r="FES283" s="50"/>
      <c r="FET283" s="50"/>
      <c r="FEU283" s="50"/>
      <c r="FEV283" s="50"/>
      <c r="FEW283" s="50"/>
      <c r="FEX283" s="50"/>
      <c r="FEY283" s="50"/>
      <c r="FEZ283" s="50"/>
      <c r="FFA283" s="50"/>
      <c r="FFB283" s="50"/>
      <c r="FFC283" s="50"/>
      <c r="FFD283" s="50"/>
      <c r="FFE283" s="50"/>
      <c r="FFF283" s="50"/>
      <c r="FFG283" s="50"/>
      <c r="FFH283" s="50"/>
      <c r="FFI283" s="50"/>
      <c r="FFJ283" s="50"/>
      <c r="FFK283" s="50"/>
      <c r="FFL283" s="50"/>
      <c r="FFM283" s="50"/>
      <c r="FFN283" s="50"/>
      <c r="FFO283" s="50"/>
      <c r="FFP283" s="50"/>
      <c r="FFQ283" s="50"/>
      <c r="FFR283" s="50"/>
      <c r="FFS283" s="50"/>
      <c r="FFT283" s="50"/>
      <c r="FFU283" s="50"/>
      <c r="FFV283" s="50"/>
      <c r="FFW283" s="50"/>
      <c r="FFX283" s="50"/>
      <c r="FFY283" s="50"/>
      <c r="FFZ283" s="50"/>
      <c r="FGA283" s="50"/>
      <c r="FGB283" s="50"/>
      <c r="FGC283" s="50"/>
      <c r="FGD283" s="50"/>
      <c r="FGE283" s="50"/>
      <c r="FGF283" s="50"/>
      <c r="FGG283" s="50"/>
      <c r="FGH283" s="50"/>
      <c r="FGI283" s="50"/>
      <c r="FGJ283" s="50"/>
      <c r="FGK283" s="50"/>
      <c r="FGL283" s="50"/>
      <c r="FGM283" s="50"/>
      <c r="FGN283" s="50"/>
      <c r="FGO283" s="50"/>
      <c r="FGP283" s="50"/>
      <c r="FGQ283" s="50"/>
      <c r="FGR283" s="50"/>
      <c r="FGS283" s="50"/>
      <c r="FGT283" s="50"/>
      <c r="FGU283" s="50"/>
      <c r="FGV283" s="50"/>
      <c r="FGW283" s="50"/>
      <c r="FGX283" s="50"/>
      <c r="FGY283" s="50"/>
      <c r="FGZ283" s="50"/>
      <c r="FHA283" s="50"/>
      <c r="FHB283" s="50"/>
      <c r="FHC283" s="50"/>
      <c r="FHD283" s="50"/>
      <c r="FHE283" s="50"/>
      <c r="FHF283" s="50"/>
      <c r="FHG283" s="50"/>
      <c r="FHH283" s="50"/>
      <c r="FHI283" s="50"/>
      <c r="FHJ283" s="50"/>
      <c r="FHK283" s="50"/>
      <c r="FHL283" s="50"/>
      <c r="FHM283" s="50"/>
      <c r="FHN283" s="50"/>
      <c r="FHO283" s="50"/>
      <c r="FHP283" s="50"/>
      <c r="FHQ283" s="50"/>
      <c r="FHR283" s="50"/>
      <c r="FHS283" s="50"/>
      <c r="FHT283" s="50"/>
      <c r="FHU283" s="50"/>
      <c r="FHV283" s="50"/>
      <c r="FHW283" s="50"/>
      <c r="FHX283" s="50"/>
      <c r="FHY283" s="50"/>
      <c r="FHZ283" s="50"/>
      <c r="FIA283" s="50"/>
      <c r="FIB283" s="50"/>
      <c r="FIC283" s="50"/>
      <c r="FID283" s="50"/>
      <c r="FIE283" s="50"/>
      <c r="FIF283" s="50"/>
      <c r="FIG283" s="50"/>
      <c r="FIH283" s="50"/>
      <c r="FII283" s="50"/>
      <c r="FIJ283" s="50"/>
      <c r="FIK283" s="50"/>
      <c r="FIL283" s="50"/>
      <c r="FIM283" s="50"/>
      <c r="FIN283" s="50"/>
      <c r="FIO283" s="50"/>
      <c r="FIP283" s="50"/>
      <c r="FIQ283" s="50"/>
      <c r="FIR283" s="50"/>
      <c r="FIS283" s="50"/>
      <c r="FIT283" s="50"/>
      <c r="FIU283" s="50"/>
      <c r="FIV283" s="50"/>
      <c r="FIW283" s="50"/>
      <c r="FIX283" s="50"/>
      <c r="FIY283" s="50"/>
      <c r="FIZ283" s="50"/>
      <c r="FJA283" s="50"/>
      <c r="FJB283" s="50"/>
      <c r="FJC283" s="50"/>
      <c r="FJD283" s="50"/>
      <c r="FJE283" s="50"/>
      <c r="FJF283" s="50"/>
      <c r="FJG283" s="50"/>
      <c r="FJH283" s="50"/>
      <c r="FJI283" s="50"/>
      <c r="FJJ283" s="50"/>
      <c r="FJK283" s="50"/>
      <c r="FJL283" s="50"/>
      <c r="FJM283" s="50"/>
      <c r="FJN283" s="50"/>
      <c r="FJO283" s="50"/>
      <c r="FJP283" s="50"/>
      <c r="FJQ283" s="50"/>
      <c r="FJR283" s="50"/>
      <c r="FJS283" s="50"/>
      <c r="FJT283" s="50"/>
      <c r="FJU283" s="50"/>
      <c r="FJV283" s="50"/>
      <c r="FJW283" s="50"/>
      <c r="FJX283" s="50"/>
      <c r="FJY283" s="50"/>
      <c r="FJZ283" s="50"/>
      <c r="FKA283" s="50"/>
      <c r="FKB283" s="50"/>
      <c r="FKC283" s="50"/>
      <c r="FKD283" s="50"/>
      <c r="FKE283" s="50"/>
      <c r="FKF283" s="50"/>
      <c r="FKG283" s="50"/>
      <c r="FKH283" s="50"/>
      <c r="FKI283" s="50"/>
      <c r="FKJ283" s="50"/>
      <c r="FKL283" s="50"/>
      <c r="FKN283" s="50"/>
      <c r="FKO283" s="50"/>
      <c r="FKP283" s="50"/>
      <c r="FKQ283" s="50"/>
      <c r="FKR283" s="50"/>
      <c r="FKS283" s="50"/>
      <c r="FKT283" s="50"/>
      <c r="FKU283" s="50"/>
      <c r="FKZ283" s="50"/>
      <c r="FLA283" s="50"/>
      <c r="FLB283" s="50"/>
      <c r="FLC283" s="50"/>
      <c r="FLD283" s="50"/>
      <c r="FLE283" s="50"/>
      <c r="FLF283" s="50"/>
      <c r="FLG283" s="50"/>
      <c r="FLH283" s="50"/>
      <c r="FLI283" s="50"/>
      <c r="FLJ283" s="50"/>
      <c r="FLK283" s="50"/>
      <c r="FLL283" s="50"/>
      <c r="FLM283" s="50"/>
      <c r="FLN283" s="50"/>
      <c r="FLO283" s="50"/>
      <c r="FLP283" s="50"/>
      <c r="FLQ283" s="50"/>
      <c r="FLR283" s="50"/>
      <c r="FLS283" s="50"/>
      <c r="FLT283" s="50"/>
      <c r="FLU283" s="50"/>
      <c r="FLV283" s="50"/>
      <c r="FLW283" s="50"/>
      <c r="FLX283" s="50"/>
      <c r="FLY283" s="50"/>
      <c r="FLZ283" s="50"/>
      <c r="FMA283" s="50"/>
      <c r="FMB283" s="50"/>
      <c r="FMC283" s="50"/>
      <c r="FMD283" s="50"/>
      <c r="FME283" s="50"/>
      <c r="FMF283" s="50"/>
      <c r="FMG283" s="50"/>
      <c r="FMH283" s="50"/>
      <c r="FMI283" s="50"/>
      <c r="FMJ283" s="50"/>
      <c r="FMK283" s="50"/>
      <c r="FML283" s="50"/>
      <c r="FMM283" s="50"/>
      <c r="FMN283" s="50"/>
      <c r="FMO283" s="50"/>
      <c r="FMP283" s="50"/>
      <c r="FMQ283" s="50"/>
      <c r="FMR283" s="50"/>
      <c r="FMS283" s="50"/>
      <c r="FMT283" s="50"/>
      <c r="FMU283" s="50"/>
      <c r="FMV283" s="50"/>
      <c r="FMW283" s="50"/>
      <c r="FMX283" s="50"/>
      <c r="FMY283" s="50"/>
      <c r="FMZ283" s="50"/>
      <c r="FNA283" s="50"/>
      <c r="FNB283" s="50"/>
      <c r="FNC283" s="50"/>
      <c r="FND283" s="50"/>
      <c r="FNE283" s="50"/>
      <c r="FNF283" s="50"/>
      <c r="FNG283" s="50"/>
      <c r="FNH283" s="50"/>
      <c r="FNI283" s="50"/>
      <c r="FNJ283" s="50"/>
      <c r="FNK283" s="50"/>
      <c r="FNL283" s="50"/>
      <c r="FNM283" s="50"/>
      <c r="FNN283" s="50"/>
      <c r="FNO283" s="50"/>
      <c r="FNP283" s="50"/>
      <c r="FNQ283" s="50"/>
      <c r="FNR283" s="50"/>
      <c r="FNS283" s="50"/>
      <c r="FNT283" s="50"/>
      <c r="FNU283" s="50"/>
      <c r="FNV283" s="50"/>
      <c r="FNW283" s="50"/>
      <c r="FNX283" s="50"/>
      <c r="FNY283" s="50"/>
      <c r="FNZ283" s="50"/>
      <c r="FOA283" s="50"/>
      <c r="FOB283" s="50"/>
      <c r="FOC283" s="50"/>
      <c r="FOD283" s="50"/>
      <c r="FOE283" s="50"/>
      <c r="FOF283" s="50"/>
      <c r="FOG283" s="50"/>
      <c r="FOH283" s="50"/>
      <c r="FOI283" s="50"/>
      <c r="FOJ283" s="50"/>
      <c r="FOK283" s="50"/>
      <c r="FOL283" s="50"/>
      <c r="FOM283" s="50"/>
      <c r="FON283" s="50"/>
      <c r="FOO283" s="50"/>
      <c r="FOP283" s="50"/>
      <c r="FOQ283" s="50"/>
      <c r="FOR283" s="50"/>
      <c r="FOS283" s="50"/>
      <c r="FOT283" s="50"/>
      <c r="FOU283" s="50"/>
      <c r="FOV283" s="50"/>
      <c r="FOW283" s="50"/>
      <c r="FOX283" s="50"/>
      <c r="FOY283" s="50"/>
      <c r="FOZ283" s="50"/>
      <c r="FPA283" s="50"/>
      <c r="FPB283" s="50"/>
      <c r="FPC283" s="50"/>
      <c r="FPD283" s="50"/>
      <c r="FPE283" s="50"/>
      <c r="FPF283" s="50"/>
      <c r="FPG283" s="50"/>
      <c r="FPH283" s="50"/>
      <c r="FPI283" s="50"/>
      <c r="FPJ283" s="50"/>
      <c r="FPK283" s="50"/>
      <c r="FPL283" s="50"/>
      <c r="FPM283" s="50"/>
      <c r="FPN283" s="50"/>
      <c r="FPO283" s="50"/>
      <c r="FPP283" s="50"/>
      <c r="FPQ283" s="50"/>
      <c r="FPR283" s="50"/>
      <c r="FPS283" s="50"/>
      <c r="FPT283" s="50"/>
      <c r="FPU283" s="50"/>
      <c r="FPV283" s="50"/>
      <c r="FPW283" s="50"/>
      <c r="FPX283" s="50"/>
      <c r="FPY283" s="50"/>
      <c r="FPZ283" s="50"/>
      <c r="FQA283" s="50"/>
      <c r="FQB283" s="50"/>
      <c r="FQC283" s="50"/>
      <c r="FQD283" s="50"/>
      <c r="FQE283" s="50"/>
      <c r="FQF283" s="50"/>
      <c r="FQG283" s="50"/>
      <c r="FQH283" s="50"/>
      <c r="FQI283" s="50"/>
      <c r="FQJ283" s="50"/>
      <c r="FQK283" s="50"/>
      <c r="FQL283" s="50"/>
      <c r="FQM283" s="50"/>
      <c r="FQN283" s="50"/>
      <c r="FQO283" s="50"/>
      <c r="FQP283" s="50"/>
      <c r="FQQ283" s="50"/>
      <c r="FQR283" s="50"/>
      <c r="FQS283" s="50"/>
      <c r="FQT283" s="50"/>
      <c r="FQU283" s="50"/>
      <c r="FQV283" s="50"/>
      <c r="FQW283" s="50"/>
      <c r="FQX283" s="50"/>
      <c r="FQY283" s="50"/>
      <c r="FQZ283" s="50"/>
      <c r="FRA283" s="50"/>
      <c r="FRB283" s="50"/>
      <c r="FRC283" s="50"/>
      <c r="FRD283" s="50"/>
      <c r="FRE283" s="50"/>
      <c r="FRF283" s="50"/>
      <c r="FRG283" s="50"/>
      <c r="FRH283" s="50"/>
      <c r="FRI283" s="50"/>
      <c r="FRJ283" s="50"/>
      <c r="FRK283" s="50"/>
      <c r="FRL283" s="50"/>
      <c r="FRM283" s="50"/>
      <c r="FRN283" s="50"/>
      <c r="FRO283" s="50"/>
      <c r="FRP283" s="50"/>
      <c r="FRQ283" s="50"/>
      <c r="FRR283" s="50"/>
      <c r="FRS283" s="50"/>
      <c r="FRT283" s="50"/>
      <c r="FRU283" s="50"/>
      <c r="FRV283" s="50"/>
      <c r="FRW283" s="50"/>
      <c r="FRX283" s="50"/>
      <c r="FRY283" s="50"/>
      <c r="FRZ283" s="50"/>
      <c r="FSA283" s="50"/>
      <c r="FSB283" s="50"/>
      <c r="FSC283" s="50"/>
      <c r="FSD283" s="50"/>
      <c r="FSE283" s="50"/>
      <c r="FSF283" s="50"/>
      <c r="FSG283" s="50"/>
      <c r="FSH283" s="50"/>
      <c r="FSI283" s="50"/>
      <c r="FSJ283" s="50"/>
      <c r="FSK283" s="50"/>
      <c r="FSL283" s="50"/>
      <c r="FSM283" s="50"/>
      <c r="FSN283" s="50"/>
      <c r="FSO283" s="50"/>
      <c r="FSP283" s="50"/>
      <c r="FSQ283" s="50"/>
      <c r="FSR283" s="50"/>
      <c r="FSS283" s="50"/>
      <c r="FST283" s="50"/>
      <c r="FSU283" s="50"/>
      <c r="FSV283" s="50"/>
      <c r="FSW283" s="50"/>
      <c r="FSX283" s="50"/>
      <c r="FSY283" s="50"/>
      <c r="FSZ283" s="50"/>
      <c r="FTA283" s="50"/>
      <c r="FTB283" s="50"/>
      <c r="FTC283" s="50"/>
      <c r="FTD283" s="50"/>
      <c r="FTE283" s="50"/>
      <c r="FTF283" s="50"/>
      <c r="FTG283" s="50"/>
      <c r="FTH283" s="50"/>
      <c r="FTI283" s="50"/>
      <c r="FTJ283" s="50"/>
      <c r="FTK283" s="50"/>
      <c r="FTL283" s="50"/>
      <c r="FTM283" s="50"/>
      <c r="FTN283" s="50"/>
      <c r="FTO283" s="50"/>
      <c r="FTP283" s="50"/>
      <c r="FTQ283" s="50"/>
      <c r="FTR283" s="50"/>
      <c r="FTS283" s="50"/>
      <c r="FTT283" s="50"/>
      <c r="FTU283" s="50"/>
      <c r="FTV283" s="50"/>
      <c r="FTW283" s="50"/>
      <c r="FTX283" s="50"/>
      <c r="FTY283" s="50"/>
      <c r="FTZ283" s="50"/>
      <c r="FUA283" s="50"/>
      <c r="FUB283" s="50"/>
      <c r="FUC283" s="50"/>
      <c r="FUD283" s="50"/>
      <c r="FUE283" s="50"/>
      <c r="FUF283" s="50"/>
      <c r="FUH283" s="50"/>
      <c r="FUJ283" s="50"/>
      <c r="FUK283" s="50"/>
      <c r="FUL283" s="50"/>
      <c r="FUM283" s="50"/>
      <c r="FUN283" s="50"/>
      <c r="FUO283" s="50"/>
      <c r="FUP283" s="50"/>
      <c r="FUQ283" s="50"/>
      <c r="FUV283" s="50"/>
      <c r="FUW283" s="50"/>
      <c r="FUX283" s="50"/>
      <c r="FUY283" s="50"/>
      <c r="FUZ283" s="50"/>
      <c r="FVA283" s="50"/>
      <c r="FVB283" s="50"/>
      <c r="FVC283" s="50"/>
      <c r="FVD283" s="50"/>
      <c r="FVE283" s="50"/>
      <c r="FVF283" s="50"/>
      <c r="FVG283" s="50"/>
      <c r="FVH283" s="50"/>
      <c r="FVI283" s="50"/>
      <c r="FVJ283" s="50"/>
      <c r="FVK283" s="50"/>
      <c r="FVL283" s="50"/>
      <c r="FVM283" s="50"/>
      <c r="FVN283" s="50"/>
      <c r="FVO283" s="50"/>
      <c r="FVP283" s="50"/>
      <c r="FVQ283" s="50"/>
      <c r="FVR283" s="50"/>
      <c r="FVS283" s="50"/>
      <c r="FVT283" s="50"/>
      <c r="FVU283" s="50"/>
      <c r="FVV283" s="50"/>
      <c r="FVW283" s="50"/>
      <c r="FVX283" s="50"/>
      <c r="FVY283" s="50"/>
      <c r="FVZ283" s="50"/>
      <c r="FWA283" s="50"/>
      <c r="FWB283" s="50"/>
      <c r="FWC283" s="50"/>
      <c r="FWD283" s="50"/>
      <c r="FWE283" s="50"/>
      <c r="FWF283" s="50"/>
      <c r="FWG283" s="50"/>
      <c r="FWH283" s="50"/>
      <c r="FWI283" s="50"/>
      <c r="FWJ283" s="50"/>
      <c r="FWK283" s="50"/>
      <c r="FWL283" s="50"/>
      <c r="FWM283" s="50"/>
      <c r="FWN283" s="50"/>
      <c r="FWO283" s="50"/>
      <c r="FWP283" s="50"/>
      <c r="FWQ283" s="50"/>
      <c r="FWR283" s="50"/>
      <c r="FWS283" s="50"/>
      <c r="FWT283" s="50"/>
      <c r="FWU283" s="50"/>
      <c r="FWV283" s="50"/>
      <c r="FWW283" s="50"/>
      <c r="FWX283" s="50"/>
      <c r="FWY283" s="50"/>
      <c r="FWZ283" s="50"/>
      <c r="FXA283" s="50"/>
      <c r="FXB283" s="50"/>
      <c r="FXC283" s="50"/>
      <c r="FXD283" s="50"/>
      <c r="FXE283" s="50"/>
      <c r="FXF283" s="50"/>
      <c r="FXG283" s="50"/>
      <c r="FXH283" s="50"/>
      <c r="FXI283" s="50"/>
      <c r="FXJ283" s="50"/>
      <c r="FXK283" s="50"/>
      <c r="FXL283" s="50"/>
      <c r="FXM283" s="50"/>
      <c r="FXN283" s="50"/>
      <c r="FXO283" s="50"/>
      <c r="FXP283" s="50"/>
      <c r="FXQ283" s="50"/>
      <c r="FXR283" s="50"/>
      <c r="FXS283" s="50"/>
      <c r="FXT283" s="50"/>
      <c r="FXU283" s="50"/>
      <c r="FXV283" s="50"/>
      <c r="FXW283" s="50"/>
      <c r="FXX283" s="50"/>
      <c r="FXY283" s="50"/>
      <c r="FXZ283" s="50"/>
      <c r="FYA283" s="50"/>
      <c r="FYB283" s="50"/>
      <c r="FYC283" s="50"/>
      <c r="FYD283" s="50"/>
      <c r="FYE283" s="50"/>
      <c r="FYF283" s="50"/>
      <c r="FYG283" s="50"/>
      <c r="FYH283" s="50"/>
      <c r="FYI283" s="50"/>
      <c r="FYJ283" s="50"/>
      <c r="FYK283" s="50"/>
      <c r="FYL283" s="50"/>
      <c r="FYM283" s="50"/>
      <c r="FYN283" s="50"/>
      <c r="FYO283" s="50"/>
      <c r="FYP283" s="50"/>
      <c r="FYQ283" s="50"/>
      <c r="FYR283" s="50"/>
      <c r="FYS283" s="50"/>
      <c r="FYT283" s="50"/>
      <c r="FYU283" s="50"/>
      <c r="FYV283" s="50"/>
      <c r="FYW283" s="50"/>
      <c r="FYX283" s="50"/>
      <c r="FYY283" s="50"/>
      <c r="FYZ283" s="50"/>
      <c r="FZA283" s="50"/>
      <c r="FZB283" s="50"/>
      <c r="FZC283" s="50"/>
      <c r="FZD283" s="50"/>
      <c r="FZE283" s="50"/>
      <c r="FZF283" s="50"/>
      <c r="FZG283" s="50"/>
      <c r="FZH283" s="50"/>
      <c r="FZI283" s="50"/>
      <c r="FZJ283" s="50"/>
      <c r="FZK283" s="50"/>
      <c r="FZL283" s="50"/>
      <c r="FZM283" s="50"/>
      <c r="FZN283" s="50"/>
      <c r="FZO283" s="50"/>
      <c r="FZP283" s="50"/>
      <c r="FZQ283" s="50"/>
      <c r="FZR283" s="50"/>
      <c r="FZS283" s="50"/>
      <c r="FZT283" s="50"/>
      <c r="FZU283" s="50"/>
      <c r="FZV283" s="50"/>
      <c r="FZW283" s="50"/>
      <c r="FZX283" s="50"/>
      <c r="FZY283" s="50"/>
      <c r="FZZ283" s="50"/>
      <c r="GAA283" s="50"/>
      <c r="GAB283" s="50"/>
      <c r="GAC283" s="50"/>
      <c r="GAD283" s="50"/>
      <c r="GAE283" s="50"/>
      <c r="GAF283" s="50"/>
      <c r="GAG283" s="50"/>
      <c r="GAH283" s="50"/>
      <c r="GAI283" s="50"/>
      <c r="GAJ283" s="50"/>
      <c r="GAK283" s="50"/>
      <c r="GAL283" s="50"/>
      <c r="GAM283" s="50"/>
      <c r="GAN283" s="50"/>
      <c r="GAO283" s="50"/>
      <c r="GAP283" s="50"/>
      <c r="GAQ283" s="50"/>
      <c r="GAR283" s="50"/>
      <c r="GAS283" s="50"/>
      <c r="GAT283" s="50"/>
      <c r="GAU283" s="50"/>
      <c r="GAV283" s="50"/>
      <c r="GAW283" s="50"/>
      <c r="GAX283" s="50"/>
      <c r="GAY283" s="50"/>
      <c r="GAZ283" s="50"/>
      <c r="GBA283" s="50"/>
      <c r="GBB283" s="50"/>
      <c r="GBC283" s="50"/>
      <c r="GBD283" s="50"/>
      <c r="GBE283" s="50"/>
      <c r="GBF283" s="50"/>
      <c r="GBG283" s="50"/>
      <c r="GBH283" s="50"/>
      <c r="GBI283" s="50"/>
      <c r="GBJ283" s="50"/>
      <c r="GBK283" s="50"/>
      <c r="GBL283" s="50"/>
      <c r="GBM283" s="50"/>
      <c r="GBN283" s="50"/>
      <c r="GBO283" s="50"/>
      <c r="GBP283" s="50"/>
      <c r="GBQ283" s="50"/>
      <c r="GBR283" s="50"/>
      <c r="GBS283" s="50"/>
      <c r="GBT283" s="50"/>
      <c r="GBU283" s="50"/>
      <c r="GBV283" s="50"/>
      <c r="GBW283" s="50"/>
      <c r="GBX283" s="50"/>
      <c r="GBY283" s="50"/>
      <c r="GBZ283" s="50"/>
      <c r="GCA283" s="50"/>
      <c r="GCB283" s="50"/>
      <c r="GCC283" s="50"/>
      <c r="GCD283" s="50"/>
      <c r="GCE283" s="50"/>
      <c r="GCF283" s="50"/>
      <c r="GCG283" s="50"/>
      <c r="GCH283" s="50"/>
      <c r="GCI283" s="50"/>
      <c r="GCJ283" s="50"/>
      <c r="GCK283" s="50"/>
      <c r="GCL283" s="50"/>
      <c r="GCM283" s="50"/>
      <c r="GCN283" s="50"/>
      <c r="GCO283" s="50"/>
      <c r="GCP283" s="50"/>
      <c r="GCQ283" s="50"/>
      <c r="GCR283" s="50"/>
      <c r="GCS283" s="50"/>
      <c r="GCT283" s="50"/>
      <c r="GCU283" s="50"/>
      <c r="GCV283" s="50"/>
      <c r="GCW283" s="50"/>
      <c r="GCX283" s="50"/>
      <c r="GCY283" s="50"/>
      <c r="GCZ283" s="50"/>
      <c r="GDA283" s="50"/>
      <c r="GDB283" s="50"/>
      <c r="GDC283" s="50"/>
      <c r="GDD283" s="50"/>
      <c r="GDE283" s="50"/>
      <c r="GDF283" s="50"/>
      <c r="GDG283" s="50"/>
      <c r="GDH283" s="50"/>
      <c r="GDI283" s="50"/>
      <c r="GDJ283" s="50"/>
      <c r="GDK283" s="50"/>
      <c r="GDL283" s="50"/>
      <c r="GDM283" s="50"/>
      <c r="GDN283" s="50"/>
      <c r="GDO283" s="50"/>
      <c r="GDP283" s="50"/>
      <c r="GDQ283" s="50"/>
      <c r="GDR283" s="50"/>
      <c r="GDS283" s="50"/>
      <c r="GDT283" s="50"/>
      <c r="GDU283" s="50"/>
      <c r="GDV283" s="50"/>
      <c r="GDW283" s="50"/>
      <c r="GDX283" s="50"/>
      <c r="GDY283" s="50"/>
      <c r="GDZ283" s="50"/>
      <c r="GEA283" s="50"/>
      <c r="GEB283" s="50"/>
      <c r="GED283" s="50"/>
      <c r="GEF283" s="50"/>
      <c r="GEG283" s="50"/>
      <c r="GEH283" s="50"/>
      <c r="GEI283" s="50"/>
      <c r="GEJ283" s="50"/>
      <c r="GEK283" s="50"/>
      <c r="GEL283" s="50"/>
      <c r="GEM283" s="50"/>
      <c r="GER283" s="50"/>
      <c r="GES283" s="50"/>
      <c r="GET283" s="50"/>
      <c r="GEU283" s="50"/>
      <c r="GEV283" s="50"/>
      <c r="GEW283" s="50"/>
      <c r="GEX283" s="50"/>
      <c r="GEY283" s="50"/>
      <c r="GEZ283" s="50"/>
      <c r="GFA283" s="50"/>
      <c r="GFB283" s="50"/>
      <c r="GFC283" s="50"/>
      <c r="GFD283" s="50"/>
      <c r="GFE283" s="50"/>
      <c r="GFF283" s="50"/>
      <c r="GFG283" s="50"/>
      <c r="GFH283" s="50"/>
      <c r="GFI283" s="50"/>
      <c r="GFJ283" s="50"/>
      <c r="GFK283" s="50"/>
      <c r="GFL283" s="50"/>
      <c r="GFM283" s="50"/>
      <c r="GFN283" s="50"/>
      <c r="GFO283" s="50"/>
      <c r="GFP283" s="50"/>
      <c r="GFQ283" s="50"/>
      <c r="GFR283" s="50"/>
      <c r="GFS283" s="50"/>
      <c r="GFT283" s="50"/>
      <c r="GFU283" s="50"/>
      <c r="GFV283" s="50"/>
      <c r="GFW283" s="50"/>
      <c r="GFX283" s="50"/>
      <c r="GFY283" s="50"/>
      <c r="GFZ283" s="50"/>
      <c r="GGA283" s="50"/>
      <c r="GGB283" s="50"/>
      <c r="GGC283" s="50"/>
      <c r="GGD283" s="50"/>
      <c r="GGE283" s="50"/>
      <c r="GGF283" s="50"/>
      <c r="GGG283" s="50"/>
      <c r="GGH283" s="50"/>
      <c r="GGI283" s="50"/>
      <c r="GGJ283" s="50"/>
      <c r="GGK283" s="50"/>
      <c r="GGL283" s="50"/>
      <c r="GGM283" s="50"/>
      <c r="GGN283" s="50"/>
      <c r="GGO283" s="50"/>
      <c r="GGP283" s="50"/>
      <c r="GGQ283" s="50"/>
      <c r="GGR283" s="50"/>
      <c r="GGS283" s="50"/>
      <c r="GGT283" s="50"/>
      <c r="GGU283" s="50"/>
      <c r="GGV283" s="50"/>
      <c r="GGW283" s="50"/>
      <c r="GGX283" s="50"/>
      <c r="GGY283" s="50"/>
      <c r="GGZ283" s="50"/>
      <c r="GHA283" s="50"/>
      <c r="GHB283" s="50"/>
      <c r="GHC283" s="50"/>
      <c r="GHD283" s="50"/>
      <c r="GHE283" s="50"/>
      <c r="GHF283" s="50"/>
      <c r="GHG283" s="50"/>
      <c r="GHH283" s="50"/>
      <c r="GHI283" s="50"/>
      <c r="GHJ283" s="50"/>
      <c r="GHK283" s="50"/>
      <c r="GHL283" s="50"/>
      <c r="GHM283" s="50"/>
      <c r="GHN283" s="50"/>
      <c r="GHO283" s="50"/>
      <c r="GHP283" s="50"/>
      <c r="GHQ283" s="50"/>
      <c r="GHR283" s="50"/>
      <c r="GHS283" s="50"/>
      <c r="GHT283" s="50"/>
      <c r="GHU283" s="50"/>
      <c r="GHV283" s="50"/>
      <c r="GHW283" s="50"/>
      <c r="GHX283" s="50"/>
      <c r="GHY283" s="50"/>
      <c r="GHZ283" s="50"/>
      <c r="GIA283" s="50"/>
      <c r="GIB283" s="50"/>
      <c r="GIC283" s="50"/>
      <c r="GID283" s="50"/>
      <c r="GIE283" s="50"/>
      <c r="GIF283" s="50"/>
      <c r="GIG283" s="50"/>
      <c r="GIH283" s="50"/>
      <c r="GII283" s="50"/>
      <c r="GIJ283" s="50"/>
      <c r="GIK283" s="50"/>
      <c r="GIL283" s="50"/>
      <c r="GIM283" s="50"/>
      <c r="GIN283" s="50"/>
      <c r="GIO283" s="50"/>
      <c r="GIP283" s="50"/>
      <c r="GIQ283" s="50"/>
      <c r="GIR283" s="50"/>
      <c r="GIS283" s="50"/>
      <c r="GIT283" s="50"/>
      <c r="GIU283" s="50"/>
      <c r="GIV283" s="50"/>
      <c r="GIW283" s="50"/>
      <c r="GIX283" s="50"/>
      <c r="GIY283" s="50"/>
      <c r="GIZ283" s="50"/>
      <c r="GJA283" s="50"/>
      <c r="GJB283" s="50"/>
      <c r="GJC283" s="50"/>
      <c r="GJD283" s="50"/>
      <c r="GJE283" s="50"/>
      <c r="GJF283" s="50"/>
      <c r="GJG283" s="50"/>
      <c r="GJH283" s="50"/>
      <c r="GJI283" s="50"/>
      <c r="GJJ283" s="50"/>
      <c r="GJK283" s="50"/>
      <c r="GJL283" s="50"/>
      <c r="GJM283" s="50"/>
      <c r="GJN283" s="50"/>
      <c r="GJO283" s="50"/>
      <c r="GJP283" s="50"/>
      <c r="GJQ283" s="50"/>
      <c r="GJR283" s="50"/>
      <c r="GJS283" s="50"/>
      <c r="GJT283" s="50"/>
      <c r="GJU283" s="50"/>
      <c r="GJV283" s="50"/>
      <c r="GJW283" s="50"/>
      <c r="GJX283" s="50"/>
      <c r="GJY283" s="50"/>
      <c r="GJZ283" s="50"/>
      <c r="GKA283" s="50"/>
      <c r="GKB283" s="50"/>
      <c r="GKC283" s="50"/>
      <c r="GKD283" s="50"/>
      <c r="GKE283" s="50"/>
      <c r="GKF283" s="50"/>
      <c r="GKG283" s="50"/>
      <c r="GKH283" s="50"/>
      <c r="GKI283" s="50"/>
      <c r="GKJ283" s="50"/>
      <c r="GKK283" s="50"/>
      <c r="GKL283" s="50"/>
      <c r="GKM283" s="50"/>
      <c r="GKN283" s="50"/>
      <c r="GKO283" s="50"/>
      <c r="GKP283" s="50"/>
      <c r="GKQ283" s="50"/>
      <c r="GKR283" s="50"/>
      <c r="GKS283" s="50"/>
      <c r="GKT283" s="50"/>
      <c r="GKU283" s="50"/>
      <c r="GKV283" s="50"/>
      <c r="GKW283" s="50"/>
      <c r="GKX283" s="50"/>
      <c r="GKY283" s="50"/>
      <c r="GKZ283" s="50"/>
      <c r="GLA283" s="50"/>
      <c r="GLB283" s="50"/>
      <c r="GLC283" s="50"/>
      <c r="GLD283" s="50"/>
      <c r="GLE283" s="50"/>
      <c r="GLF283" s="50"/>
      <c r="GLG283" s="50"/>
      <c r="GLH283" s="50"/>
      <c r="GLI283" s="50"/>
      <c r="GLJ283" s="50"/>
      <c r="GLK283" s="50"/>
      <c r="GLL283" s="50"/>
      <c r="GLM283" s="50"/>
      <c r="GLN283" s="50"/>
      <c r="GLO283" s="50"/>
      <c r="GLP283" s="50"/>
      <c r="GLQ283" s="50"/>
      <c r="GLR283" s="50"/>
      <c r="GLS283" s="50"/>
      <c r="GLT283" s="50"/>
      <c r="GLU283" s="50"/>
      <c r="GLV283" s="50"/>
      <c r="GLW283" s="50"/>
      <c r="GLX283" s="50"/>
      <c r="GLY283" s="50"/>
      <c r="GLZ283" s="50"/>
      <c r="GMA283" s="50"/>
      <c r="GMB283" s="50"/>
      <c r="GMC283" s="50"/>
      <c r="GMD283" s="50"/>
      <c r="GME283" s="50"/>
      <c r="GMF283" s="50"/>
      <c r="GMG283" s="50"/>
      <c r="GMH283" s="50"/>
      <c r="GMI283" s="50"/>
      <c r="GMJ283" s="50"/>
      <c r="GMK283" s="50"/>
      <c r="GML283" s="50"/>
      <c r="GMM283" s="50"/>
      <c r="GMN283" s="50"/>
      <c r="GMO283" s="50"/>
      <c r="GMP283" s="50"/>
      <c r="GMQ283" s="50"/>
      <c r="GMR283" s="50"/>
      <c r="GMS283" s="50"/>
      <c r="GMT283" s="50"/>
      <c r="GMU283" s="50"/>
      <c r="GMV283" s="50"/>
      <c r="GMW283" s="50"/>
      <c r="GMX283" s="50"/>
      <c r="GMY283" s="50"/>
      <c r="GMZ283" s="50"/>
      <c r="GNA283" s="50"/>
      <c r="GNB283" s="50"/>
      <c r="GNC283" s="50"/>
      <c r="GND283" s="50"/>
      <c r="GNE283" s="50"/>
      <c r="GNF283" s="50"/>
      <c r="GNG283" s="50"/>
      <c r="GNH283" s="50"/>
      <c r="GNI283" s="50"/>
      <c r="GNJ283" s="50"/>
      <c r="GNK283" s="50"/>
      <c r="GNL283" s="50"/>
      <c r="GNM283" s="50"/>
      <c r="GNN283" s="50"/>
      <c r="GNO283" s="50"/>
      <c r="GNP283" s="50"/>
      <c r="GNQ283" s="50"/>
      <c r="GNR283" s="50"/>
      <c r="GNS283" s="50"/>
      <c r="GNT283" s="50"/>
      <c r="GNU283" s="50"/>
      <c r="GNV283" s="50"/>
      <c r="GNW283" s="50"/>
      <c r="GNX283" s="50"/>
      <c r="GNZ283" s="50"/>
      <c r="GOB283" s="50"/>
      <c r="GOC283" s="50"/>
      <c r="GOD283" s="50"/>
      <c r="GOE283" s="50"/>
      <c r="GOF283" s="50"/>
      <c r="GOG283" s="50"/>
      <c r="GOH283" s="50"/>
      <c r="GOI283" s="50"/>
      <c r="GON283" s="50"/>
      <c r="GOO283" s="50"/>
      <c r="GOP283" s="50"/>
      <c r="GOQ283" s="50"/>
      <c r="GOR283" s="50"/>
      <c r="GOS283" s="50"/>
      <c r="GOT283" s="50"/>
      <c r="GOU283" s="50"/>
      <c r="GOV283" s="50"/>
      <c r="GOW283" s="50"/>
      <c r="GOX283" s="50"/>
      <c r="GOY283" s="50"/>
      <c r="GOZ283" s="50"/>
      <c r="GPA283" s="50"/>
      <c r="GPB283" s="50"/>
      <c r="GPC283" s="50"/>
      <c r="GPD283" s="50"/>
      <c r="GPE283" s="50"/>
      <c r="GPF283" s="50"/>
      <c r="GPG283" s="50"/>
      <c r="GPH283" s="50"/>
      <c r="GPI283" s="50"/>
      <c r="GPJ283" s="50"/>
      <c r="GPK283" s="50"/>
      <c r="GPL283" s="50"/>
      <c r="GPM283" s="50"/>
      <c r="GPN283" s="50"/>
      <c r="GPO283" s="50"/>
      <c r="GPP283" s="50"/>
      <c r="GPQ283" s="50"/>
      <c r="GPR283" s="50"/>
      <c r="GPS283" s="50"/>
      <c r="GPT283" s="50"/>
      <c r="GPU283" s="50"/>
      <c r="GPV283" s="50"/>
      <c r="GPW283" s="50"/>
      <c r="GPX283" s="50"/>
      <c r="GPY283" s="50"/>
      <c r="GPZ283" s="50"/>
      <c r="GQA283" s="50"/>
      <c r="GQB283" s="50"/>
      <c r="GQC283" s="50"/>
      <c r="GQD283" s="50"/>
      <c r="GQE283" s="50"/>
      <c r="GQF283" s="50"/>
      <c r="GQG283" s="50"/>
      <c r="GQH283" s="50"/>
      <c r="GQI283" s="50"/>
      <c r="GQJ283" s="50"/>
      <c r="GQK283" s="50"/>
      <c r="GQL283" s="50"/>
      <c r="GQM283" s="50"/>
      <c r="GQN283" s="50"/>
      <c r="GQO283" s="50"/>
      <c r="GQP283" s="50"/>
      <c r="GQQ283" s="50"/>
      <c r="GQR283" s="50"/>
      <c r="GQS283" s="50"/>
      <c r="GQT283" s="50"/>
      <c r="GQU283" s="50"/>
      <c r="GQV283" s="50"/>
      <c r="GQW283" s="50"/>
      <c r="GQX283" s="50"/>
      <c r="GQY283" s="50"/>
      <c r="GQZ283" s="50"/>
      <c r="GRA283" s="50"/>
      <c r="GRB283" s="50"/>
      <c r="GRC283" s="50"/>
      <c r="GRD283" s="50"/>
      <c r="GRE283" s="50"/>
      <c r="GRF283" s="50"/>
      <c r="GRG283" s="50"/>
      <c r="GRH283" s="50"/>
      <c r="GRI283" s="50"/>
      <c r="GRJ283" s="50"/>
      <c r="GRK283" s="50"/>
      <c r="GRL283" s="50"/>
      <c r="GRM283" s="50"/>
      <c r="GRN283" s="50"/>
      <c r="GRO283" s="50"/>
      <c r="GRP283" s="50"/>
      <c r="GRQ283" s="50"/>
      <c r="GRR283" s="50"/>
      <c r="GRS283" s="50"/>
      <c r="GRT283" s="50"/>
      <c r="GRU283" s="50"/>
      <c r="GRV283" s="50"/>
      <c r="GRW283" s="50"/>
      <c r="GRX283" s="50"/>
      <c r="GRY283" s="50"/>
      <c r="GRZ283" s="50"/>
      <c r="GSA283" s="50"/>
      <c r="GSB283" s="50"/>
      <c r="GSC283" s="50"/>
      <c r="GSD283" s="50"/>
      <c r="GSE283" s="50"/>
      <c r="GSF283" s="50"/>
      <c r="GSG283" s="50"/>
      <c r="GSH283" s="50"/>
      <c r="GSI283" s="50"/>
      <c r="GSJ283" s="50"/>
      <c r="GSK283" s="50"/>
      <c r="GSL283" s="50"/>
      <c r="GSM283" s="50"/>
      <c r="GSN283" s="50"/>
      <c r="GSO283" s="50"/>
      <c r="GSP283" s="50"/>
      <c r="GSQ283" s="50"/>
      <c r="GSR283" s="50"/>
      <c r="GSS283" s="50"/>
      <c r="GST283" s="50"/>
      <c r="GSU283" s="50"/>
      <c r="GSV283" s="50"/>
      <c r="GSW283" s="50"/>
      <c r="GSX283" s="50"/>
      <c r="GSY283" s="50"/>
      <c r="GSZ283" s="50"/>
      <c r="GTA283" s="50"/>
      <c r="GTB283" s="50"/>
      <c r="GTC283" s="50"/>
      <c r="GTD283" s="50"/>
      <c r="GTE283" s="50"/>
      <c r="GTF283" s="50"/>
      <c r="GTG283" s="50"/>
      <c r="GTH283" s="50"/>
      <c r="GTI283" s="50"/>
      <c r="GTJ283" s="50"/>
      <c r="GTK283" s="50"/>
      <c r="GTL283" s="50"/>
      <c r="GTM283" s="50"/>
      <c r="GTN283" s="50"/>
      <c r="GTO283" s="50"/>
      <c r="GTP283" s="50"/>
      <c r="GTQ283" s="50"/>
      <c r="GTR283" s="50"/>
      <c r="GTS283" s="50"/>
      <c r="GTT283" s="50"/>
      <c r="GTU283" s="50"/>
      <c r="GTV283" s="50"/>
      <c r="GTW283" s="50"/>
      <c r="GTX283" s="50"/>
      <c r="GTY283" s="50"/>
      <c r="GTZ283" s="50"/>
      <c r="GUA283" s="50"/>
      <c r="GUB283" s="50"/>
      <c r="GUC283" s="50"/>
      <c r="GUD283" s="50"/>
      <c r="GUE283" s="50"/>
      <c r="GUF283" s="50"/>
      <c r="GUG283" s="50"/>
      <c r="GUH283" s="50"/>
      <c r="GUI283" s="50"/>
      <c r="GUJ283" s="50"/>
      <c r="GUK283" s="50"/>
      <c r="GUL283" s="50"/>
      <c r="GUM283" s="50"/>
      <c r="GUN283" s="50"/>
      <c r="GUO283" s="50"/>
      <c r="GUP283" s="50"/>
      <c r="GUQ283" s="50"/>
      <c r="GUR283" s="50"/>
      <c r="GUS283" s="50"/>
      <c r="GUT283" s="50"/>
      <c r="GUU283" s="50"/>
      <c r="GUV283" s="50"/>
      <c r="GUW283" s="50"/>
      <c r="GUX283" s="50"/>
      <c r="GUY283" s="50"/>
      <c r="GUZ283" s="50"/>
      <c r="GVA283" s="50"/>
      <c r="GVB283" s="50"/>
      <c r="GVC283" s="50"/>
      <c r="GVD283" s="50"/>
      <c r="GVE283" s="50"/>
      <c r="GVF283" s="50"/>
      <c r="GVG283" s="50"/>
      <c r="GVH283" s="50"/>
      <c r="GVI283" s="50"/>
      <c r="GVJ283" s="50"/>
      <c r="GVK283" s="50"/>
      <c r="GVL283" s="50"/>
      <c r="GVM283" s="50"/>
      <c r="GVN283" s="50"/>
      <c r="GVO283" s="50"/>
      <c r="GVP283" s="50"/>
      <c r="GVQ283" s="50"/>
      <c r="GVR283" s="50"/>
      <c r="GVS283" s="50"/>
      <c r="GVT283" s="50"/>
      <c r="GVU283" s="50"/>
      <c r="GVV283" s="50"/>
      <c r="GVW283" s="50"/>
      <c r="GVX283" s="50"/>
      <c r="GVY283" s="50"/>
      <c r="GVZ283" s="50"/>
      <c r="GWA283" s="50"/>
      <c r="GWB283" s="50"/>
      <c r="GWC283" s="50"/>
      <c r="GWD283" s="50"/>
      <c r="GWE283" s="50"/>
      <c r="GWF283" s="50"/>
      <c r="GWG283" s="50"/>
      <c r="GWH283" s="50"/>
      <c r="GWI283" s="50"/>
      <c r="GWJ283" s="50"/>
      <c r="GWK283" s="50"/>
      <c r="GWL283" s="50"/>
      <c r="GWM283" s="50"/>
      <c r="GWN283" s="50"/>
      <c r="GWO283" s="50"/>
      <c r="GWP283" s="50"/>
      <c r="GWQ283" s="50"/>
      <c r="GWR283" s="50"/>
      <c r="GWS283" s="50"/>
      <c r="GWT283" s="50"/>
      <c r="GWU283" s="50"/>
      <c r="GWV283" s="50"/>
      <c r="GWW283" s="50"/>
      <c r="GWX283" s="50"/>
      <c r="GWY283" s="50"/>
      <c r="GWZ283" s="50"/>
      <c r="GXA283" s="50"/>
      <c r="GXB283" s="50"/>
      <c r="GXC283" s="50"/>
      <c r="GXD283" s="50"/>
      <c r="GXE283" s="50"/>
      <c r="GXF283" s="50"/>
      <c r="GXG283" s="50"/>
      <c r="GXH283" s="50"/>
      <c r="GXI283" s="50"/>
      <c r="GXJ283" s="50"/>
      <c r="GXK283" s="50"/>
      <c r="GXL283" s="50"/>
      <c r="GXM283" s="50"/>
      <c r="GXN283" s="50"/>
      <c r="GXO283" s="50"/>
      <c r="GXP283" s="50"/>
      <c r="GXQ283" s="50"/>
      <c r="GXR283" s="50"/>
      <c r="GXS283" s="50"/>
      <c r="GXT283" s="50"/>
      <c r="GXV283" s="50"/>
      <c r="GXX283" s="50"/>
      <c r="GXY283" s="50"/>
      <c r="GXZ283" s="50"/>
      <c r="GYA283" s="50"/>
      <c r="GYB283" s="50"/>
      <c r="GYC283" s="50"/>
      <c r="GYD283" s="50"/>
      <c r="GYE283" s="50"/>
      <c r="GYJ283" s="50"/>
      <c r="GYK283" s="50"/>
      <c r="GYL283" s="50"/>
      <c r="GYM283" s="50"/>
      <c r="GYN283" s="50"/>
      <c r="GYO283" s="50"/>
      <c r="GYP283" s="50"/>
      <c r="GYQ283" s="50"/>
      <c r="GYR283" s="50"/>
      <c r="GYS283" s="50"/>
      <c r="GYT283" s="50"/>
      <c r="GYU283" s="50"/>
      <c r="GYV283" s="50"/>
      <c r="GYW283" s="50"/>
      <c r="GYX283" s="50"/>
      <c r="GYY283" s="50"/>
      <c r="GYZ283" s="50"/>
      <c r="GZA283" s="50"/>
      <c r="GZB283" s="50"/>
      <c r="GZC283" s="50"/>
      <c r="GZD283" s="50"/>
      <c r="GZE283" s="50"/>
      <c r="GZF283" s="50"/>
      <c r="GZG283" s="50"/>
      <c r="GZH283" s="50"/>
      <c r="GZI283" s="50"/>
      <c r="GZJ283" s="50"/>
      <c r="GZK283" s="50"/>
      <c r="GZL283" s="50"/>
      <c r="GZM283" s="50"/>
      <c r="GZN283" s="50"/>
      <c r="GZO283" s="50"/>
      <c r="GZP283" s="50"/>
      <c r="GZQ283" s="50"/>
      <c r="GZR283" s="50"/>
      <c r="GZS283" s="50"/>
      <c r="GZT283" s="50"/>
      <c r="GZU283" s="50"/>
      <c r="GZV283" s="50"/>
      <c r="GZW283" s="50"/>
      <c r="GZX283" s="50"/>
      <c r="GZY283" s="50"/>
      <c r="GZZ283" s="50"/>
      <c r="HAA283" s="50"/>
      <c r="HAB283" s="50"/>
      <c r="HAC283" s="50"/>
      <c r="HAD283" s="50"/>
      <c r="HAE283" s="50"/>
      <c r="HAF283" s="50"/>
      <c r="HAG283" s="50"/>
      <c r="HAH283" s="50"/>
      <c r="HAI283" s="50"/>
      <c r="HAJ283" s="50"/>
      <c r="HAK283" s="50"/>
      <c r="HAL283" s="50"/>
      <c r="HAM283" s="50"/>
      <c r="HAN283" s="50"/>
      <c r="HAO283" s="50"/>
      <c r="HAP283" s="50"/>
      <c r="HAQ283" s="50"/>
      <c r="HAR283" s="50"/>
      <c r="HAS283" s="50"/>
      <c r="HAT283" s="50"/>
      <c r="HAU283" s="50"/>
      <c r="HAV283" s="50"/>
      <c r="HAW283" s="50"/>
      <c r="HAX283" s="50"/>
      <c r="HAY283" s="50"/>
      <c r="HAZ283" s="50"/>
      <c r="HBA283" s="50"/>
      <c r="HBB283" s="50"/>
      <c r="HBC283" s="50"/>
      <c r="HBD283" s="50"/>
      <c r="HBE283" s="50"/>
      <c r="HBF283" s="50"/>
      <c r="HBG283" s="50"/>
      <c r="HBH283" s="50"/>
      <c r="HBI283" s="50"/>
      <c r="HBJ283" s="50"/>
      <c r="HBK283" s="50"/>
      <c r="HBL283" s="50"/>
      <c r="HBM283" s="50"/>
      <c r="HBN283" s="50"/>
      <c r="HBO283" s="50"/>
      <c r="HBP283" s="50"/>
      <c r="HBQ283" s="50"/>
      <c r="HBR283" s="50"/>
      <c r="HBS283" s="50"/>
      <c r="HBT283" s="50"/>
      <c r="HBU283" s="50"/>
      <c r="HBV283" s="50"/>
      <c r="HBW283" s="50"/>
      <c r="HBX283" s="50"/>
      <c r="HBY283" s="50"/>
      <c r="HBZ283" s="50"/>
      <c r="HCA283" s="50"/>
      <c r="HCB283" s="50"/>
      <c r="HCC283" s="50"/>
      <c r="HCD283" s="50"/>
      <c r="HCE283" s="50"/>
      <c r="HCF283" s="50"/>
      <c r="HCG283" s="50"/>
      <c r="HCH283" s="50"/>
      <c r="HCI283" s="50"/>
      <c r="HCJ283" s="50"/>
      <c r="HCK283" s="50"/>
      <c r="HCL283" s="50"/>
      <c r="HCM283" s="50"/>
      <c r="HCN283" s="50"/>
      <c r="HCO283" s="50"/>
      <c r="HCP283" s="50"/>
      <c r="HCQ283" s="50"/>
      <c r="HCR283" s="50"/>
      <c r="HCS283" s="50"/>
      <c r="HCT283" s="50"/>
      <c r="HCU283" s="50"/>
      <c r="HCV283" s="50"/>
      <c r="HCW283" s="50"/>
      <c r="HCX283" s="50"/>
      <c r="HCY283" s="50"/>
      <c r="HCZ283" s="50"/>
      <c r="HDA283" s="50"/>
      <c r="HDB283" s="50"/>
      <c r="HDC283" s="50"/>
      <c r="HDD283" s="50"/>
      <c r="HDE283" s="50"/>
      <c r="HDF283" s="50"/>
      <c r="HDG283" s="50"/>
      <c r="HDH283" s="50"/>
      <c r="HDI283" s="50"/>
      <c r="HDJ283" s="50"/>
      <c r="HDK283" s="50"/>
      <c r="HDL283" s="50"/>
      <c r="HDM283" s="50"/>
      <c r="HDN283" s="50"/>
      <c r="HDO283" s="50"/>
      <c r="HDP283" s="50"/>
      <c r="HDQ283" s="50"/>
      <c r="HDR283" s="50"/>
      <c r="HDS283" s="50"/>
      <c r="HDT283" s="50"/>
      <c r="HDU283" s="50"/>
      <c r="HDV283" s="50"/>
      <c r="HDW283" s="50"/>
      <c r="HDX283" s="50"/>
      <c r="HDY283" s="50"/>
      <c r="HDZ283" s="50"/>
      <c r="HEA283" s="50"/>
      <c r="HEB283" s="50"/>
      <c r="HEC283" s="50"/>
      <c r="HED283" s="50"/>
      <c r="HEE283" s="50"/>
      <c r="HEF283" s="50"/>
      <c r="HEG283" s="50"/>
      <c r="HEH283" s="50"/>
      <c r="HEI283" s="50"/>
      <c r="HEJ283" s="50"/>
      <c r="HEK283" s="50"/>
      <c r="HEL283" s="50"/>
      <c r="HEM283" s="50"/>
      <c r="HEN283" s="50"/>
      <c r="HEO283" s="50"/>
      <c r="HEP283" s="50"/>
      <c r="HEQ283" s="50"/>
      <c r="HER283" s="50"/>
      <c r="HES283" s="50"/>
      <c r="HET283" s="50"/>
      <c r="HEU283" s="50"/>
      <c r="HEV283" s="50"/>
      <c r="HEW283" s="50"/>
      <c r="HEX283" s="50"/>
      <c r="HEY283" s="50"/>
      <c r="HEZ283" s="50"/>
      <c r="HFA283" s="50"/>
      <c r="HFB283" s="50"/>
      <c r="HFC283" s="50"/>
      <c r="HFD283" s="50"/>
      <c r="HFE283" s="50"/>
      <c r="HFF283" s="50"/>
      <c r="HFG283" s="50"/>
      <c r="HFH283" s="50"/>
      <c r="HFI283" s="50"/>
      <c r="HFJ283" s="50"/>
      <c r="HFK283" s="50"/>
      <c r="HFL283" s="50"/>
      <c r="HFM283" s="50"/>
      <c r="HFN283" s="50"/>
      <c r="HFO283" s="50"/>
      <c r="HFP283" s="50"/>
      <c r="HFQ283" s="50"/>
      <c r="HFR283" s="50"/>
      <c r="HFS283" s="50"/>
      <c r="HFT283" s="50"/>
      <c r="HFU283" s="50"/>
      <c r="HFV283" s="50"/>
      <c r="HFW283" s="50"/>
      <c r="HFX283" s="50"/>
      <c r="HFY283" s="50"/>
      <c r="HFZ283" s="50"/>
      <c r="HGA283" s="50"/>
      <c r="HGB283" s="50"/>
      <c r="HGC283" s="50"/>
      <c r="HGD283" s="50"/>
      <c r="HGE283" s="50"/>
      <c r="HGF283" s="50"/>
      <c r="HGG283" s="50"/>
      <c r="HGH283" s="50"/>
      <c r="HGI283" s="50"/>
      <c r="HGJ283" s="50"/>
      <c r="HGK283" s="50"/>
      <c r="HGL283" s="50"/>
      <c r="HGM283" s="50"/>
      <c r="HGN283" s="50"/>
      <c r="HGO283" s="50"/>
      <c r="HGP283" s="50"/>
      <c r="HGQ283" s="50"/>
      <c r="HGR283" s="50"/>
      <c r="HGS283" s="50"/>
      <c r="HGT283" s="50"/>
      <c r="HGU283" s="50"/>
      <c r="HGV283" s="50"/>
      <c r="HGW283" s="50"/>
      <c r="HGX283" s="50"/>
      <c r="HGY283" s="50"/>
      <c r="HGZ283" s="50"/>
      <c r="HHA283" s="50"/>
      <c r="HHB283" s="50"/>
      <c r="HHC283" s="50"/>
      <c r="HHD283" s="50"/>
      <c r="HHE283" s="50"/>
      <c r="HHF283" s="50"/>
      <c r="HHG283" s="50"/>
      <c r="HHH283" s="50"/>
      <c r="HHI283" s="50"/>
      <c r="HHJ283" s="50"/>
      <c r="HHK283" s="50"/>
      <c r="HHL283" s="50"/>
      <c r="HHM283" s="50"/>
      <c r="HHN283" s="50"/>
      <c r="HHO283" s="50"/>
      <c r="HHP283" s="50"/>
      <c r="HHR283" s="50"/>
      <c r="HHT283" s="50"/>
      <c r="HHU283" s="50"/>
      <c r="HHV283" s="50"/>
      <c r="HHW283" s="50"/>
      <c r="HHX283" s="50"/>
      <c r="HHY283" s="50"/>
      <c r="HHZ283" s="50"/>
      <c r="HIA283" s="50"/>
      <c r="HIF283" s="50"/>
      <c r="HIG283" s="50"/>
      <c r="HIH283" s="50"/>
      <c r="HII283" s="50"/>
      <c r="HIJ283" s="50"/>
      <c r="HIK283" s="50"/>
      <c r="HIL283" s="50"/>
      <c r="HIM283" s="50"/>
      <c r="HIN283" s="50"/>
      <c r="HIO283" s="50"/>
      <c r="HIP283" s="50"/>
      <c r="HIQ283" s="50"/>
      <c r="HIR283" s="50"/>
      <c r="HIS283" s="50"/>
      <c r="HIT283" s="50"/>
      <c r="HIU283" s="50"/>
      <c r="HIV283" s="50"/>
      <c r="HIW283" s="50"/>
      <c r="HIX283" s="50"/>
      <c r="HIY283" s="50"/>
      <c r="HIZ283" s="50"/>
      <c r="HJA283" s="50"/>
      <c r="HJB283" s="50"/>
      <c r="HJC283" s="50"/>
      <c r="HJD283" s="50"/>
      <c r="HJE283" s="50"/>
      <c r="HJF283" s="50"/>
      <c r="HJG283" s="50"/>
      <c r="HJH283" s="50"/>
      <c r="HJI283" s="50"/>
      <c r="HJJ283" s="50"/>
      <c r="HJK283" s="50"/>
      <c r="HJL283" s="50"/>
      <c r="HJM283" s="50"/>
      <c r="HJN283" s="50"/>
      <c r="HJO283" s="50"/>
      <c r="HJP283" s="50"/>
      <c r="HJQ283" s="50"/>
      <c r="HJR283" s="50"/>
      <c r="HJS283" s="50"/>
      <c r="HJT283" s="50"/>
      <c r="HJU283" s="50"/>
      <c r="HJV283" s="50"/>
      <c r="HJW283" s="50"/>
      <c r="HJX283" s="50"/>
      <c r="HJY283" s="50"/>
      <c r="HJZ283" s="50"/>
      <c r="HKA283" s="50"/>
      <c r="HKB283" s="50"/>
      <c r="HKC283" s="50"/>
      <c r="HKD283" s="50"/>
      <c r="HKE283" s="50"/>
      <c r="HKF283" s="50"/>
      <c r="HKG283" s="50"/>
      <c r="HKH283" s="50"/>
      <c r="HKI283" s="50"/>
      <c r="HKJ283" s="50"/>
      <c r="HKK283" s="50"/>
      <c r="HKL283" s="50"/>
      <c r="HKM283" s="50"/>
      <c r="HKN283" s="50"/>
      <c r="HKO283" s="50"/>
      <c r="HKP283" s="50"/>
      <c r="HKQ283" s="50"/>
      <c r="HKR283" s="50"/>
      <c r="HKS283" s="50"/>
      <c r="HKT283" s="50"/>
      <c r="HKU283" s="50"/>
      <c r="HKV283" s="50"/>
      <c r="HKW283" s="50"/>
      <c r="HKX283" s="50"/>
      <c r="HKY283" s="50"/>
      <c r="HKZ283" s="50"/>
      <c r="HLA283" s="50"/>
      <c r="HLB283" s="50"/>
      <c r="HLC283" s="50"/>
      <c r="HLD283" s="50"/>
      <c r="HLE283" s="50"/>
      <c r="HLF283" s="50"/>
      <c r="HLG283" s="50"/>
      <c r="HLH283" s="50"/>
      <c r="HLI283" s="50"/>
      <c r="HLJ283" s="50"/>
      <c r="HLK283" s="50"/>
      <c r="HLL283" s="50"/>
      <c r="HLM283" s="50"/>
      <c r="HLN283" s="50"/>
      <c r="HLO283" s="50"/>
      <c r="HLP283" s="50"/>
      <c r="HLQ283" s="50"/>
      <c r="HLR283" s="50"/>
      <c r="HLS283" s="50"/>
      <c r="HLT283" s="50"/>
      <c r="HLU283" s="50"/>
      <c r="HLV283" s="50"/>
      <c r="HLW283" s="50"/>
      <c r="HLX283" s="50"/>
      <c r="HLY283" s="50"/>
      <c r="HLZ283" s="50"/>
      <c r="HMA283" s="50"/>
      <c r="HMB283" s="50"/>
      <c r="HMC283" s="50"/>
      <c r="HMD283" s="50"/>
      <c r="HME283" s="50"/>
      <c r="HMF283" s="50"/>
      <c r="HMG283" s="50"/>
      <c r="HMH283" s="50"/>
      <c r="HMI283" s="50"/>
      <c r="HMJ283" s="50"/>
      <c r="HMK283" s="50"/>
      <c r="HML283" s="50"/>
      <c r="HMM283" s="50"/>
      <c r="HMN283" s="50"/>
      <c r="HMO283" s="50"/>
      <c r="HMP283" s="50"/>
      <c r="HMQ283" s="50"/>
      <c r="HMR283" s="50"/>
      <c r="HMS283" s="50"/>
      <c r="HMT283" s="50"/>
      <c r="HMU283" s="50"/>
      <c r="HMV283" s="50"/>
      <c r="HMW283" s="50"/>
      <c r="HMX283" s="50"/>
      <c r="HMY283" s="50"/>
      <c r="HMZ283" s="50"/>
      <c r="HNA283" s="50"/>
      <c r="HNB283" s="50"/>
      <c r="HNC283" s="50"/>
      <c r="HND283" s="50"/>
      <c r="HNE283" s="50"/>
      <c r="HNF283" s="50"/>
      <c r="HNG283" s="50"/>
      <c r="HNH283" s="50"/>
      <c r="HNI283" s="50"/>
      <c r="HNJ283" s="50"/>
      <c r="HNK283" s="50"/>
      <c r="HNL283" s="50"/>
      <c r="HNM283" s="50"/>
      <c r="HNN283" s="50"/>
      <c r="HNO283" s="50"/>
      <c r="HNP283" s="50"/>
      <c r="HNQ283" s="50"/>
      <c r="HNR283" s="50"/>
      <c r="HNS283" s="50"/>
      <c r="HNT283" s="50"/>
      <c r="HNU283" s="50"/>
      <c r="HNV283" s="50"/>
      <c r="HNW283" s="50"/>
      <c r="HNX283" s="50"/>
      <c r="HNY283" s="50"/>
      <c r="HNZ283" s="50"/>
      <c r="HOA283" s="50"/>
      <c r="HOB283" s="50"/>
      <c r="HOC283" s="50"/>
      <c r="HOD283" s="50"/>
      <c r="HOE283" s="50"/>
      <c r="HOF283" s="50"/>
      <c r="HOG283" s="50"/>
      <c r="HOH283" s="50"/>
      <c r="HOI283" s="50"/>
      <c r="HOJ283" s="50"/>
      <c r="HOK283" s="50"/>
      <c r="HOL283" s="50"/>
      <c r="HOM283" s="50"/>
      <c r="HON283" s="50"/>
      <c r="HOO283" s="50"/>
      <c r="HOP283" s="50"/>
      <c r="HOQ283" s="50"/>
      <c r="HOR283" s="50"/>
      <c r="HOS283" s="50"/>
      <c r="HOT283" s="50"/>
      <c r="HOU283" s="50"/>
      <c r="HOV283" s="50"/>
      <c r="HOW283" s="50"/>
      <c r="HOX283" s="50"/>
      <c r="HOY283" s="50"/>
      <c r="HOZ283" s="50"/>
      <c r="HPA283" s="50"/>
      <c r="HPB283" s="50"/>
      <c r="HPC283" s="50"/>
      <c r="HPD283" s="50"/>
      <c r="HPE283" s="50"/>
      <c r="HPF283" s="50"/>
      <c r="HPG283" s="50"/>
      <c r="HPH283" s="50"/>
      <c r="HPI283" s="50"/>
      <c r="HPJ283" s="50"/>
      <c r="HPK283" s="50"/>
      <c r="HPL283" s="50"/>
      <c r="HPM283" s="50"/>
      <c r="HPN283" s="50"/>
      <c r="HPO283" s="50"/>
      <c r="HPP283" s="50"/>
      <c r="HPQ283" s="50"/>
      <c r="HPR283" s="50"/>
      <c r="HPS283" s="50"/>
      <c r="HPT283" s="50"/>
      <c r="HPU283" s="50"/>
      <c r="HPV283" s="50"/>
      <c r="HPW283" s="50"/>
      <c r="HPX283" s="50"/>
      <c r="HPY283" s="50"/>
      <c r="HPZ283" s="50"/>
      <c r="HQA283" s="50"/>
      <c r="HQB283" s="50"/>
      <c r="HQC283" s="50"/>
      <c r="HQD283" s="50"/>
      <c r="HQE283" s="50"/>
      <c r="HQF283" s="50"/>
      <c r="HQG283" s="50"/>
      <c r="HQH283" s="50"/>
      <c r="HQI283" s="50"/>
      <c r="HQJ283" s="50"/>
      <c r="HQK283" s="50"/>
      <c r="HQL283" s="50"/>
      <c r="HQM283" s="50"/>
      <c r="HQN283" s="50"/>
      <c r="HQO283" s="50"/>
      <c r="HQP283" s="50"/>
      <c r="HQQ283" s="50"/>
      <c r="HQR283" s="50"/>
      <c r="HQS283" s="50"/>
      <c r="HQT283" s="50"/>
      <c r="HQU283" s="50"/>
      <c r="HQV283" s="50"/>
      <c r="HQW283" s="50"/>
      <c r="HQX283" s="50"/>
      <c r="HQY283" s="50"/>
      <c r="HQZ283" s="50"/>
      <c r="HRA283" s="50"/>
      <c r="HRB283" s="50"/>
      <c r="HRC283" s="50"/>
      <c r="HRD283" s="50"/>
      <c r="HRE283" s="50"/>
      <c r="HRF283" s="50"/>
      <c r="HRG283" s="50"/>
      <c r="HRH283" s="50"/>
      <c r="HRI283" s="50"/>
      <c r="HRJ283" s="50"/>
      <c r="HRK283" s="50"/>
      <c r="HRL283" s="50"/>
      <c r="HRN283" s="50"/>
      <c r="HRP283" s="50"/>
      <c r="HRQ283" s="50"/>
      <c r="HRR283" s="50"/>
      <c r="HRS283" s="50"/>
      <c r="HRT283" s="50"/>
      <c r="HRU283" s="50"/>
      <c r="HRV283" s="50"/>
      <c r="HRW283" s="50"/>
      <c r="HSB283" s="50"/>
      <c r="HSC283" s="50"/>
      <c r="HSD283" s="50"/>
      <c r="HSE283" s="50"/>
      <c r="HSF283" s="50"/>
      <c r="HSG283" s="50"/>
      <c r="HSH283" s="50"/>
      <c r="HSI283" s="50"/>
      <c r="HSJ283" s="50"/>
      <c r="HSK283" s="50"/>
      <c r="HSL283" s="50"/>
      <c r="HSM283" s="50"/>
      <c r="HSN283" s="50"/>
      <c r="HSO283" s="50"/>
      <c r="HSP283" s="50"/>
      <c r="HSQ283" s="50"/>
      <c r="HSR283" s="50"/>
      <c r="HSS283" s="50"/>
      <c r="HST283" s="50"/>
      <c r="HSU283" s="50"/>
      <c r="HSV283" s="50"/>
      <c r="HSW283" s="50"/>
      <c r="HSX283" s="50"/>
      <c r="HSY283" s="50"/>
      <c r="HSZ283" s="50"/>
      <c r="HTA283" s="50"/>
      <c r="HTB283" s="50"/>
      <c r="HTC283" s="50"/>
      <c r="HTD283" s="50"/>
      <c r="HTE283" s="50"/>
      <c r="HTF283" s="50"/>
      <c r="HTG283" s="50"/>
      <c r="HTH283" s="50"/>
      <c r="HTI283" s="50"/>
      <c r="HTJ283" s="50"/>
      <c r="HTK283" s="50"/>
      <c r="HTL283" s="50"/>
      <c r="HTM283" s="50"/>
      <c r="HTN283" s="50"/>
      <c r="HTO283" s="50"/>
      <c r="HTP283" s="50"/>
      <c r="HTQ283" s="50"/>
      <c r="HTR283" s="50"/>
      <c r="HTS283" s="50"/>
      <c r="HTT283" s="50"/>
      <c r="HTU283" s="50"/>
      <c r="HTV283" s="50"/>
      <c r="HTW283" s="50"/>
      <c r="HTX283" s="50"/>
      <c r="HTY283" s="50"/>
      <c r="HTZ283" s="50"/>
      <c r="HUA283" s="50"/>
      <c r="HUB283" s="50"/>
      <c r="HUC283" s="50"/>
      <c r="HUD283" s="50"/>
      <c r="HUE283" s="50"/>
      <c r="HUF283" s="50"/>
      <c r="HUG283" s="50"/>
      <c r="HUH283" s="50"/>
      <c r="HUI283" s="50"/>
      <c r="HUJ283" s="50"/>
      <c r="HUK283" s="50"/>
      <c r="HUL283" s="50"/>
      <c r="HUM283" s="50"/>
      <c r="HUN283" s="50"/>
      <c r="HUO283" s="50"/>
      <c r="HUP283" s="50"/>
      <c r="HUQ283" s="50"/>
      <c r="HUR283" s="50"/>
      <c r="HUS283" s="50"/>
      <c r="HUT283" s="50"/>
      <c r="HUU283" s="50"/>
      <c r="HUV283" s="50"/>
      <c r="HUW283" s="50"/>
      <c r="HUX283" s="50"/>
      <c r="HUY283" s="50"/>
      <c r="HUZ283" s="50"/>
      <c r="HVA283" s="50"/>
      <c r="HVB283" s="50"/>
      <c r="HVC283" s="50"/>
      <c r="HVD283" s="50"/>
      <c r="HVE283" s="50"/>
      <c r="HVF283" s="50"/>
      <c r="HVG283" s="50"/>
      <c r="HVH283" s="50"/>
      <c r="HVI283" s="50"/>
      <c r="HVJ283" s="50"/>
      <c r="HVK283" s="50"/>
      <c r="HVL283" s="50"/>
      <c r="HVM283" s="50"/>
      <c r="HVN283" s="50"/>
      <c r="HVO283" s="50"/>
      <c r="HVP283" s="50"/>
      <c r="HVQ283" s="50"/>
      <c r="HVR283" s="50"/>
      <c r="HVS283" s="50"/>
      <c r="HVT283" s="50"/>
      <c r="HVU283" s="50"/>
      <c r="HVV283" s="50"/>
      <c r="HVW283" s="50"/>
      <c r="HVX283" s="50"/>
      <c r="HVY283" s="50"/>
      <c r="HVZ283" s="50"/>
      <c r="HWA283" s="50"/>
      <c r="HWB283" s="50"/>
      <c r="HWC283" s="50"/>
      <c r="HWD283" s="50"/>
      <c r="HWE283" s="50"/>
      <c r="HWF283" s="50"/>
      <c r="HWG283" s="50"/>
      <c r="HWH283" s="50"/>
      <c r="HWI283" s="50"/>
      <c r="HWJ283" s="50"/>
      <c r="HWK283" s="50"/>
      <c r="HWL283" s="50"/>
      <c r="HWM283" s="50"/>
      <c r="HWN283" s="50"/>
      <c r="HWO283" s="50"/>
      <c r="HWP283" s="50"/>
      <c r="HWQ283" s="50"/>
      <c r="HWR283" s="50"/>
      <c r="HWS283" s="50"/>
      <c r="HWT283" s="50"/>
      <c r="HWU283" s="50"/>
      <c r="HWV283" s="50"/>
      <c r="HWW283" s="50"/>
      <c r="HWX283" s="50"/>
      <c r="HWY283" s="50"/>
      <c r="HWZ283" s="50"/>
      <c r="HXA283" s="50"/>
      <c r="HXB283" s="50"/>
      <c r="HXC283" s="50"/>
      <c r="HXD283" s="50"/>
      <c r="HXE283" s="50"/>
      <c r="HXF283" s="50"/>
      <c r="HXG283" s="50"/>
      <c r="HXH283" s="50"/>
      <c r="HXI283" s="50"/>
      <c r="HXJ283" s="50"/>
      <c r="HXK283" s="50"/>
      <c r="HXL283" s="50"/>
      <c r="HXM283" s="50"/>
      <c r="HXN283" s="50"/>
      <c r="HXO283" s="50"/>
      <c r="HXP283" s="50"/>
      <c r="HXQ283" s="50"/>
      <c r="HXR283" s="50"/>
      <c r="HXS283" s="50"/>
      <c r="HXT283" s="50"/>
      <c r="HXU283" s="50"/>
      <c r="HXV283" s="50"/>
      <c r="HXW283" s="50"/>
      <c r="HXX283" s="50"/>
      <c r="HXY283" s="50"/>
      <c r="HXZ283" s="50"/>
      <c r="HYA283" s="50"/>
      <c r="HYB283" s="50"/>
      <c r="HYC283" s="50"/>
      <c r="HYD283" s="50"/>
      <c r="HYE283" s="50"/>
      <c r="HYF283" s="50"/>
      <c r="HYG283" s="50"/>
      <c r="HYH283" s="50"/>
      <c r="HYI283" s="50"/>
      <c r="HYJ283" s="50"/>
      <c r="HYK283" s="50"/>
      <c r="HYL283" s="50"/>
      <c r="HYM283" s="50"/>
      <c r="HYN283" s="50"/>
      <c r="HYO283" s="50"/>
      <c r="HYP283" s="50"/>
      <c r="HYQ283" s="50"/>
      <c r="HYR283" s="50"/>
      <c r="HYS283" s="50"/>
      <c r="HYT283" s="50"/>
      <c r="HYU283" s="50"/>
      <c r="HYV283" s="50"/>
      <c r="HYW283" s="50"/>
      <c r="HYX283" s="50"/>
      <c r="HYY283" s="50"/>
      <c r="HYZ283" s="50"/>
      <c r="HZA283" s="50"/>
      <c r="HZB283" s="50"/>
      <c r="HZC283" s="50"/>
      <c r="HZD283" s="50"/>
      <c r="HZE283" s="50"/>
      <c r="HZF283" s="50"/>
      <c r="HZG283" s="50"/>
      <c r="HZH283" s="50"/>
      <c r="HZI283" s="50"/>
      <c r="HZJ283" s="50"/>
      <c r="HZK283" s="50"/>
      <c r="HZL283" s="50"/>
      <c r="HZM283" s="50"/>
      <c r="HZN283" s="50"/>
      <c r="HZO283" s="50"/>
      <c r="HZP283" s="50"/>
      <c r="HZQ283" s="50"/>
      <c r="HZR283" s="50"/>
      <c r="HZS283" s="50"/>
      <c r="HZT283" s="50"/>
      <c r="HZU283" s="50"/>
      <c r="HZV283" s="50"/>
      <c r="HZW283" s="50"/>
      <c r="HZX283" s="50"/>
      <c r="HZY283" s="50"/>
      <c r="HZZ283" s="50"/>
      <c r="IAA283" s="50"/>
      <c r="IAB283" s="50"/>
      <c r="IAC283" s="50"/>
      <c r="IAD283" s="50"/>
      <c r="IAE283" s="50"/>
      <c r="IAF283" s="50"/>
      <c r="IAG283" s="50"/>
      <c r="IAH283" s="50"/>
      <c r="IAI283" s="50"/>
      <c r="IAJ283" s="50"/>
      <c r="IAK283" s="50"/>
      <c r="IAL283" s="50"/>
      <c r="IAM283" s="50"/>
      <c r="IAN283" s="50"/>
      <c r="IAO283" s="50"/>
      <c r="IAP283" s="50"/>
      <c r="IAQ283" s="50"/>
      <c r="IAR283" s="50"/>
      <c r="IAS283" s="50"/>
      <c r="IAT283" s="50"/>
      <c r="IAU283" s="50"/>
      <c r="IAV283" s="50"/>
      <c r="IAW283" s="50"/>
      <c r="IAX283" s="50"/>
      <c r="IAY283" s="50"/>
      <c r="IAZ283" s="50"/>
      <c r="IBA283" s="50"/>
      <c r="IBB283" s="50"/>
      <c r="IBC283" s="50"/>
      <c r="IBD283" s="50"/>
      <c r="IBE283" s="50"/>
      <c r="IBF283" s="50"/>
      <c r="IBG283" s="50"/>
      <c r="IBH283" s="50"/>
      <c r="IBJ283" s="50"/>
      <c r="IBL283" s="50"/>
      <c r="IBM283" s="50"/>
      <c r="IBN283" s="50"/>
      <c r="IBO283" s="50"/>
      <c r="IBP283" s="50"/>
      <c r="IBQ283" s="50"/>
      <c r="IBR283" s="50"/>
      <c r="IBS283" s="50"/>
      <c r="IBX283" s="50"/>
      <c r="IBY283" s="50"/>
      <c r="IBZ283" s="50"/>
      <c r="ICA283" s="50"/>
      <c r="ICB283" s="50"/>
      <c r="ICC283" s="50"/>
      <c r="ICD283" s="50"/>
      <c r="ICE283" s="50"/>
      <c r="ICF283" s="50"/>
      <c r="ICG283" s="50"/>
      <c r="ICH283" s="50"/>
      <c r="ICI283" s="50"/>
      <c r="ICJ283" s="50"/>
      <c r="ICK283" s="50"/>
      <c r="ICL283" s="50"/>
      <c r="ICM283" s="50"/>
      <c r="ICN283" s="50"/>
      <c r="ICO283" s="50"/>
      <c r="ICP283" s="50"/>
      <c r="ICQ283" s="50"/>
      <c r="ICR283" s="50"/>
      <c r="ICS283" s="50"/>
      <c r="ICT283" s="50"/>
      <c r="ICU283" s="50"/>
      <c r="ICV283" s="50"/>
      <c r="ICW283" s="50"/>
      <c r="ICX283" s="50"/>
      <c r="ICY283" s="50"/>
      <c r="ICZ283" s="50"/>
      <c r="IDA283" s="50"/>
      <c r="IDB283" s="50"/>
      <c r="IDC283" s="50"/>
      <c r="IDD283" s="50"/>
      <c r="IDE283" s="50"/>
      <c r="IDF283" s="50"/>
      <c r="IDG283" s="50"/>
      <c r="IDH283" s="50"/>
      <c r="IDI283" s="50"/>
      <c r="IDJ283" s="50"/>
      <c r="IDK283" s="50"/>
      <c r="IDL283" s="50"/>
      <c r="IDM283" s="50"/>
      <c r="IDN283" s="50"/>
      <c r="IDO283" s="50"/>
      <c r="IDP283" s="50"/>
      <c r="IDQ283" s="50"/>
      <c r="IDR283" s="50"/>
      <c r="IDS283" s="50"/>
      <c r="IDT283" s="50"/>
      <c r="IDU283" s="50"/>
      <c r="IDV283" s="50"/>
      <c r="IDW283" s="50"/>
      <c r="IDX283" s="50"/>
      <c r="IDY283" s="50"/>
      <c r="IDZ283" s="50"/>
      <c r="IEA283" s="50"/>
      <c r="IEB283" s="50"/>
      <c r="IEC283" s="50"/>
      <c r="IED283" s="50"/>
      <c r="IEE283" s="50"/>
      <c r="IEF283" s="50"/>
      <c r="IEG283" s="50"/>
      <c r="IEH283" s="50"/>
      <c r="IEI283" s="50"/>
      <c r="IEJ283" s="50"/>
      <c r="IEK283" s="50"/>
      <c r="IEL283" s="50"/>
      <c r="IEM283" s="50"/>
      <c r="IEN283" s="50"/>
      <c r="IEO283" s="50"/>
      <c r="IEP283" s="50"/>
      <c r="IEQ283" s="50"/>
      <c r="IER283" s="50"/>
      <c r="IES283" s="50"/>
      <c r="IET283" s="50"/>
      <c r="IEU283" s="50"/>
      <c r="IEV283" s="50"/>
      <c r="IEW283" s="50"/>
      <c r="IEX283" s="50"/>
      <c r="IEY283" s="50"/>
      <c r="IEZ283" s="50"/>
      <c r="IFA283" s="50"/>
      <c r="IFB283" s="50"/>
      <c r="IFC283" s="50"/>
      <c r="IFD283" s="50"/>
      <c r="IFE283" s="50"/>
      <c r="IFF283" s="50"/>
      <c r="IFG283" s="50"/>
      <c r="IFH283" s="50"/>
      <c r="IFI283" s="50"/>
      <c r="IFJ283" s="50"/>
      <c r="IFK283" s="50"/>
      <c r="IFL283" s="50"/>
      <c r="IFM283" s="50"/>
      <c r="IFN283" s="50"/>
      <c r="IFO283" s="50"/>
      <c r="IFP283" s="50"/>
      <c r="IFQ283" s="50"/>
      <c r="IFR283" s="50"/>
      <c r="IFS283" s="50"/>
      <c r="IFT283" s="50"/>
      <c r="IFU283" s="50"/>
      <c r="IFV283" s="50"/>
      <c r="IFW283" s="50"/>
      <c r="IFX283" s="50"/>
      <c r="IFY283" s="50"/>
      <c r="IFZ283" s="50"/>
      <c r="IGA283" s="50"/>
      <c r="IGB283" s="50"/>
      <c r="IGC283" s="50"/>
      <c r="IGD283" s="50"/>
      <c r="IGE283" s="50"/>
      <c r="IGF283" s="50"/>
      <c r="IGG283" s="50"/>
      <c r="IGH283" s="50"/>
      <c r="IGI283" s="50"/>
      <c r="IGJ283" s="50"/>
      <c r="IGK283" s="50"/>
      <c r="IGL283" s="50"/>
      <c r="IGM283" s="50"/>
      <c r="IGN283" s="50"/>
      <c r="IGO283" s="50"/>
      <c r="IGP283" s="50"/>
      <c r="IGQ283" s="50"/>
      <c r="IGR283" s="50"/>
      <c r="IGS283" s="50"/>
      <c r="IGT283" s="50"/>
      <c r="IGU283" s="50"/>
      <c r="IGV283" s="50"/>
      <c r="IGW283" s="50"/>
      <c r="IGX283" s="50"/>
      <c r="IGY283" s="50"/>
      <c r="IGZ283" s="50"/>
      <c r="IHA283" s="50"/>
      <c r="IHB283" s="50"/>
      <c r="IHC283" s="50"/>
      <c r="IHD283" s="50"/>
      <c r="IHE283" s="50"/>
      <c r="IHF283" s="50"/>
      <c r="IHG283" s="50"/>
      <c r="IHH283" s="50"/>
      <c r="IHI283" s="50"/>
      <c r="IHJ283" s="50"/>
      <c r="IHK283" s="50"/>
      <c r="IHL283" s="50"/>
      <c r="IHM283" s="50"/>
      <c r="IHN283" s="50"/>
      <c r="IHO283" s="50"/>
      <c r="IHP283" s="50"/>
      <c r="IHQ283" s="50"/>
      <c r="IHR283" s="50"/>
      <c r="IHS283" s="50"/>
      <c r="IHT283" s="50"/>
      <c r="IHU283" s="50"/>
      <c r="IHV283" s="50"/>
      <c r="IHW283" s="50"/>
      <c r="IHX283" s="50"/>
      <c r="IHY283" s="50"/>
      <c r="IHZ283" s="50"/>
      <c r="IIA283" s="50"/>
      <c r="IIB283" s="50"/>
      <c r="IIC283" s="50"/>
      <c r="IID283" s="50"/>
      <c r="IIE283" s="50"/>
      <c r="IIF283" s="50"/>
      <c r="IIG283" s="50"/>
      <c r="IIH283" s="50"/>
      <c r="III283" s="50"/>
      <c r="IIJ283" s="50"/>
      <c r="IIK283" s="50"/>
      <c r="IIL283" s="50"/>
      <c r="IIM283" s="50"/>
      <c r="IIN283" s="50"/>
      <c r="IIO283" s="50"/>
      <c r="IIP283" s="50"/>
      <c r="IIQ283" s="50"/>
      <c r="IIR283" s="50"/>
      <c r="IIS283" s="50"/>
      <c r="IIT283" s="50"/>
      <c r="IIU283" s="50"/>
      <c r="IIV283" s="50"/>
      <c r="IIW283" s="50"/>
      <c r="IIX283" s="50"/>
      <c r="IIY283" s="50"/>
      <c r="IIZ283" s="50"/>
      <c r="IJA283" s="50"/>
      <c r="IJB283" s="50"/>
      <c r="IJC283" s="50"/>
      <c r="IJD283" s="50"/>
      <c r="IJE283" s="50"/>
      <c r="IJF283" s="50"/>
      <c r="IJG283" s="50"/>
      <c r="IJH283" s="50"/>
      <c r="IJI283" s="50"/>
      <c r="IJJ283" s="50"/>
      <c r="IJK283" s="50"/>
      <c r="IJL283" s="50"/>
      <c r="IJM283" s="50"/>
      <c r="IJN283" s="50"/>
      <c r="IJO283" s="50"/>
      <c r="IJP283" s="50"/>
      <c r="IJQ283" s="50"/>
      <c r="IJR283" s="50"/>
      <c r="IJS283" s="50"/>
      <c r="IJT283" s="50"/>
      <c r="IJU283" s="50"/>
      <c r="IJV283" s="50"/>
      <c r="IJW283" s="50"/>
      <c r="IJX283" s="50"/>
      <c r="IJY283" s="50"/>
      <c r="IJZ283" s="50"/>
      <c r="IKA283" s="50"/>
      <c r="IKB283" s="50"/>
      <c r="IKC283" s="50"/>
      <c r="IKD283" s="50"/>
      <c r="IKE283" s="50"/>
      <c r="IKF283" s="50"/>
      <c r="IKG283" s="50"/>
      <c r="IKH283" s="50"/>
      <c r="IKI283" s="50"/>
      <c r="IKJ283" s="50"/>
      <c r="IKK283" s="50"/>
      <c r="IKL283" s="50"/>
      <c r="IKM283" s="50"/>
      <c r="IKN283" s="50"/>
      <c r="IKO283" s="50"/>
      <c r="IKP283" s="50"/>
      <c r="IKQ283" s="50"/>
      <c r="IKR283" s="50"/>
      <c r="IKS283" s="50"/>
      <c r="IKT283" s="50"/>
      <c r="IKU283" s="50"/>
      <c r="IKV283" s="50"/>
      <c r="IKW283" s="50"/>
      <c r="IKX283" s="50"/>
      <c r="IKY283" s="50"/>
      <c r="IKZ283" s="50"/>
      <c r="ILA283" s="50"/>
      <c r="ILB283" s="50"/>
      <c r="ILC283" s="50"/>
      <c r="ILD283" s="50"/>
      <c r="ILF283" s="50"/>
      <c r="ILH283" s="50"/>
      <c r="ILI283" s="50"/>
      <c r="ILJ283" s="50"/>
      <c r="ILK283" s="50"/>
      <c r="ILL283" s="50"/>
      <c r="ILM283" s="50"/>
      <c r="ILN283" s="50"/>
      <c r="ILO283" s="50"/>
      <c r="ILT283" s="50"/>
      <c r="ILU283" s="50"/>
      <c r="ILV283" s="50"/>
      <c r="ILW283" s="50"/>
      <c r="ILX283" s="50"/>
      <c r="ILY283" s="50"/>
      <c r="ILZ283" s="50"/>
      <c r="IMA283" s="50"/>
      <c r="IMB283" s="50"/>
      <c r="IMC283" s="50"/>
      <c r="IMD283" s="50"/>
      <c r="IME283" s="50"/>
      <c r="IMF283" s="50"/>
      <c r="IMG283" s="50"/>
      <c r="IMH283" s="50"/>
      <c r="IMI283" s="50"/>
      <c r="IMJ283" s="50"/>
      <c r="IMK283" s="50"/>
      <c r="IML283" s="50"/>
      <c r="IMM283" s="50"/>
      <c r="IMN283" s="50"/>
      <c r="IMO283" s="50"/>
      <c r="IMP283" s="50"/>
      <c r="IMQ283" s="50"/>
      <c r="IMR283" s="50"/>
      <c r="IMS283" s="50"/>
      <c r="IMT283" s="50"/>
      <c r="IMU283" s="50"/>
      <c r="IMV283" s="50"/>
      <c r="IMW283" s="50"/>
      <c r="IMX283" s="50"/>
      <c r="IMY283" s="50"/>
      <c r="IMZ283" s="50"/>
      <c r="INA283" s="50"/>
      <c r="INB283" s="50"/>
      <c r="INC283" s="50"/>
      <c r="IND283" s="50"/>
      <c r="INE283" s="50"/>
      <c r="INF283" s="50"/>
      <c r="ING283" s="50"/>
      <c r="INH283" s="50"/>
      <c r="INI283" s="50"/>
      <c r="INJ283" s="50"/>
      <c r="INK283" s="50"/>
      <c r="INL283" s="50"/>
      <c r="INM283" s="50"/>
      <c r="INN283" s="50"/>
      <c r="INO283" s="50"/>
      <c r="INP283" s="50"/>
      <c r="INQ283" s="50"/>
      <c r="INR283" s="50"/>
      <c r="INS283" s="50"/>
      <c r="INT283" s="50"/>
      <c r="INU283" s="50"/>
      <c r="INV283" s="50"/>
      <c r="INW283" s="50"/>
      <c r="INX283" s="50"/>
      <c r="INY283" s="50"/>
      <c r="INZ283" s="50"/>
      <c r="IOA283" s="50"/>
      <c r="IOB283" s="50"/>
      <c r="IOC283" s="50"/>
      <c r="IOD283" s="50"/>
      <c r="IOE283" s="50"/>
      <c r="IOF283" s="50"/>
      <c r="IOG283" s="50"/>
      <c r="IOH283" s="50"/>
      <c r="IOI283" s="50"/>
      <c r="IOJ283" s="50"/>
      <c r="IOK283" s="50"/>
      <c r="IOL283" s="50"/>
      <c r="IOM283" s="50"/>
      <c r="ION283" s="50"/>
      <c r="IOO283" s="50"/>
      <c r="IOP283" s="50"/>
      <c r="IOQ283" s="50"/>
      <c r="IOR283" s="50"/>
      <c r="IOS283" s="50"/>
      <c r="IOT283" s="50"/>
      <c r="IOU283" s="50"/>
      <c r="IOV283" s="50"/>
      <c r="IOW283" s="50"/>
      <c r="IOX283" s="50"/>
      <c r="IOY283" s="50"/>
      <c r="IOZ283" s="50"/>
      <c r="IPA283" s="50"/>
      <c r="IPB283" s="50"/>
      <c r="IPC283" s="50"/>
      <c r="IPD283" s="50"/>
      <c r="IPE283" s="50"/>
      <c r="IPF283" s="50"/>
      <c r="IPG283" s="50"/>
      <c r="IPH283" s="50"/>
      <c r="IPI283" s="50"/>
      <c r="IPJ283" s="50"/>
      <c r="IPK283" s="50"/>
      <c r="IPL283" s="50"/>
      <c r="IPM283" s="50"/>
      <c r="IPN283" s="50"/>
      <c r="IPO283" s="50"/>
      <c r="IPP283" s="50"/>
      <c r="IPQ283" s="50"/>
      <c r="IPR283" s="50"/>
      <c r="IPS283" s="50"/>
      <c r="IPT283" s="50"/>
      <c r="IPU283" s="50"/>
      <c r="IPV283" s="50"/>
      <c r="IPW283" s="50"/>
      <c r="IPX283" s="50"/>
      <c r="IPY283" s="50"/>
      <c r="IPZ283" s="50"/>
      <c r="IQA283" s="50"/>
      <c r="IQB283" s="50"/>
      <c r="IQC283" s="50"/>
      <c r="IQD283" s="50"/>
      <c r="IQE283" s="50"/>
      <c r="IQF283" s="50"/>
      <c r="IQG283" s="50"/>
      <c r="IQH283" s="50"/>
      <c r="IQI283" s="50"/>
      <c r="IQJ283" s="50"/>
      <c r="IQK283" s="50"/>
      <c r="IQL283" s="50"/>
      <c r="IQM283" s="50"/>
      <c r="IQN283" s="50"/>
      <c r="IQO283" s="50"/>
      <c r="IQP283" s="50"/>
      <c r="IQQ283" s="50"/>
      <c r="IQR283" s="50"/>
      <c r="IQS283" s="50"/>
      <c r="IQT283" s="50"/>
      <c r="IQU283" s="50"/>
      <c r="IQV283" s="50"/>
      <c r="IQW283" s="50"/>
      <c r="IQX283" s="50"/>
      <c r="IQY283" s="50"/>
      <c r="IQZ283" s="50"/>
      <c r="IRA283" s="50"/>
      <c r="IRB283" s="50"/>
      <c r="IRC283" s="50"/>
      <c r="IRD283" s="50"/>
      <c r="IRE283" s="50"/>
      <c r="IRF283" s="50"/>
      <c r="IRG283" s="50"/>
      <c r="IRH283" s="50"/>
      <c r="IRI283" s="50"/>
      <c r="IRJ283" s="50"/>
      <c r="IRK283" s="50"/>
      <c r="IRL283" s="50"/>
      <c r="IRM283" s="50"/>
      <c r="IRN283" s="50"/>
      <c r="IRO283" s="50"/>
      <c r="IRP283" s="50"/>
      <c r="IRQ283" s="50"/>
      <c r="IRR283" s="50"/>
      <c r="IRS283" s="50"/>
      <c r="IRT283" s="50"/>
      <c r="IRU283" s="50"/>
      <c r="IRV283" s="50"/>
      <c r="IRW283" s="50"/>
      <c r="IRX283" s="50"/>
      <c r="IRY283" s="50"/>
      <c r="IRZ283" s="50"/>
      <c r="ISA283" s="50"/>
      <c r="ISB283" s="50"/>
      <c r="ISC283" s="50"/>
      <c r="ISD283" s="50"/>
      <c r="ISE283" s="50"/>
      <c r="ISF283" s="50"/>
      <c r="ISG283" s="50"/>
      <c r="ISH283" s="50"/>
      <c r="ISI283" s="50"/>
      <c r="ISJ283" s="50"/>
      <c r="ISK283" s="50"/>
      <c r="ISL283" s="50"/>
      <c r="ISM283" s="50"/>
      <c r="ISN283" s="50"/>
      <c r="ISO283" s="50"/>
      <c r="ISP283" s="50"/>
      <c r="ISQ283" s="50"/>
      <c r="ISR283" s="50"/>
      <c r="ISS283" s="50"/>
      <c r="IST283" s="50"/>
      <c r="ISU283" s="50"/>
      <c r="ISV283" s="50"/>
      <c r="ISW283" s="50"/>
      <c r="ISX283" s="50"/>
      <c r="ISY283" s="50"/>
      <c r="ISZ283" s="50"/>
      <c r="ITA283" s="50"/>
      <c r="ITB283" s="50"/>
      <c r="ITC283" s="50"/>
      <c r="ITD283" s="50"/>
      <c r="ITE283" s="50"/>
      <c r="ITF283" s="50"/>
      <c r="ITG283" s="50"/>
      <c r="ITH283" s="50"/>
      <c r="ITI283" s="50"/>
      <c r="ITJ283" s="50"/>
      <c r="ITK283" s="50"/>
      <c r="ITL283" s="50"/>
      <c r="ITM283" s="50"/>
      <c r="ITN283" s="50"/>
      <c r="ITO283" s="50"/>
      <c r="ITP283" s="50"/>
      <c r="ITQ283" s="50"/>
      <c r="ITR283" s="50"/>
      <c r="ITS283" s="50"/>
      <c r="ITT283" s="50"/>
      <c r="ITU283" s="50"/>
      <c r="ITV283" s="50"/>
      <c r="ITW283" s="50"/>
      <c r="ITX283" s="50"/>
      <c r="ITY283" s="50"/>
      <c r="ITZ283" s="50"/>
      <c r="IUA283" s="50"/>
      <c r="IUB283" s="50"/>
      <c r="IUC283" s="50"/>
      <c r="IUD283" s="50"/>
      <c r="IUE283" s="50"/>
      <c r="IUF283" s="50"/>
      <c r="IUG283" s="50"/>
      <c r="IUH283" s="50"/>
      <c r="IUI283" s="50"/>
      <c r="IUJ283" s="50"/>
      <c r="IUK283" s="50"/>
      <c r="IUL283" s="50"/>
      <c r="IUM283" s="50"/>
      <c r="IUN283" s="50"/>
      <c r="IUO283" s="50"/>
      <c r="IUP283" s="50"/>
      <c r="IUQ283" s="50"/>
      <c r="IUR283" s="50"/>
      <c r="IUS283" s="50"/>
      <c r="IUT283" s="50"/>
      <c r="IUU283" s="50"/>
      <c r="IUV283" s="50"/>
      <c r="IUW283" s="50"/>
      <c r="IUX283" s="50"/>
      <c r="IUY283" s="50"/>
      <c r="IUZ283" s="50"/>
      <c r="IVB283" s="50"/>
      <c r="IVD283" s="50"/>
      <c r="IVE283" s="50"/>
      <c r="IVF283" s="50"/>
      <c r="IVG283" s="50"/>
      <c r="IVH283" s="50"/>
      <c r="IVI283" s="50"/>
      <c r="IVJ283" s="50"/>
      <c r="IVK283" s="50"/>
      <c r="IVP283" s="50"/>
      <c r="IVQ283" s="50"/>
      <c r="IVR283" s="50"/>
      <c r="IVS283" s="50"/>
      <c r="IVT283" s="50"/>
      <c r="IVU283" s="50"/>
      <c r="IVV283" s="50"/>
      <c r="IVW283" s="50"/>
      <c r="IVX283" s="50"/>
      <c r="IVY283" s="50"/>
      <c r="IVZ283" s="50"/>
      <c r="IWA283" s="50"/>
      <c r="IWB283" s="50"/>
      <c r="IWC283" s="50"/>
      <c r="IWD283" s="50"/>
      <c r="IWE283" s="50"/>
      <c r="IWF283" s="50"/>
      <c r="IWG283" s="50"/>
      <c r="IWH283" s="50"/>
      <c r="IWI283" s="50"/>
      <c r="IWJ283" s="50"/>
      <c r="IWK283" s="50"/>
      <c r="IWL283" s="50"/>
      <c r="IWM283" s="50"/>
      <c r="IWN283" s="50"/>
      <c r="IWO283" s="50"/>
      <c r="IWP283" s="50"/>
      <c r="IWQ283" s="50"/>
      <c r="IWR283" s="50"/>
      <c r="IWS283" s="50"/>
      <c r="IWT283" s="50"/>
      <c r="IWU283" s="50"/>
      <c r="IWV283" s="50"/>
      <c r="IWW283" s="50"/>
      <c r="IWX283" s="50"/>
      <c r="IWY283" s="50"/>
      <c r="IWZ283" s="50"/>
      <c r="IXA283" s="50"/>
      <c r="IXB283" s="50"/>
      <c r="IXC283" s="50"/>
      <c r="IXD283" s="50"/>
      <c r="IXE283" s="50"/>
      <c r="IXF283" s="50"/>
      <c r="IXG283" s="50"/>
      <c r="IXH283" s="50"/>
      <c r="IXI283" s="50"/>
      <c r="IXJ283" s="50"/>
      <c r="IXK283" s="50"/>
      <c r="IXL283" s="50"/>
      <c r="IXM283" s="50"/>
      <c r="IXN283" s="50"/>
      <c r="IXO283" s="50"/>
      <c r="IXP283" s="50"/>
      <c r="IXQ283" s="50"/>
      <c r="IXR283" s="50"/>
      <c r="IXS283" s="50"/>
      <c r="IXT283" s="50"/>
      <c r="IXU283" s="50"/>
      <c r="IXV283" s="50"/>
      <c r="IXW283" s="50"/>
      <c r="IXX283" s="50"/>
      <c r="IXY283" s="50"/>
      <c r="IXZ283" s="50"/>
      <c r="IYA283" s="50"/>
      <c r="IYB283" s="50"/>
      <c r="IYC283" s="50"/>
      <c r="IYD283" s="50"/>
      <c r="IYE283" s="50"/>
      <c r="IYF283" s="50"/>
      <c r="IYG283" s="50"/>
      <c r="IYH283" s="50"/>
      <c r="IYI283" s="50"/>
      <c r="IYJ283" s="50"/>
      <c r="IYK283" s="50"/>
      <c r="IYL283" s="50"/>
      <c r="IYM283" s="50"/>
      <c r="IYN283" s="50"/>
      <c r="IYO283" s="50"/>
      <c r="IYP283" s="50"/>
      <c r="IYQ283" s="50"/>
      <c r="IYR283" s="50"/>
      <c r="IYS283" s="50"/>
      <c r="IYT283" s="50"/>
      <c r="IYU283" s="50"/>
      <c r="IYV283" s="50"/>
      <c r="IYW283" s="50"/>
      <c r="IYX283" s="50"/>
      <c r="IYY283" s="50"/>
      <c r="IYZ283" s="50"/>
      <c r="IZA283" s="50"/>
      <c r="IZB283" s="50"/>
      <c r="IZC283" s="50"/>
      <c r="IZD283" s="50"/>
      <c r="IZE283" s="50"/>
      <c r="IZF283" s="50"/>
      <c r="IZG283" s="50"/>
      <c r="IZH283" s="50"/>
      <c r="IZI283" s="50"/>
      <c r="IZJ283" s="50"/>
      <c r="IZK283" s="50"/>
      <c r="IZL283" s="50"/>
      <c r="IZM283" s="50"/>
      <c r="IZN283" s="50"/>
      <c r="IZO283" s="50"/>
      <c r="IZP283" s="50"/>
      <c r="IZQ283" s="50"/>
      <c r="IZR283" s="50"/>
      <c r="IZS283" s="50"/>
      <c r="IZT283" s="50"/>
      <c r="IZU283" s="50"/>
      <c r="IZV283" s="50"/>
      <c r="IZW283" s="50"/>
      <c r="IZX283" s="50"/>
      <c r="IZY283" s="50"/>
      <c r="IZZ283" s="50"/>
      <c r="JAA283" s="50"/>
      <c r="JAB283" s="50"/>
      <c r="JAC283" s="50"/>
      <c r="JAD283" s="50"/>
      <c r="JAE283" s="50"/>
      <c r="JAF283" s="50"/>
      <c r="JAG283" s="50"/>
      <c r="JAH283" s="50"/>
      <c r="JAI283" s="50"/>
      <c r="JAJ283" s="50"/>
      <c r="JAK283" s="50"/>
      <c r="JAL283" s="50"/>
      <c r="JAM283" s="50"/>
      <c r="JAN283" s="50"/>
      <c r="JAO283" s="50"/>
      <c r="JAP283" s="50"/>
      <c r="JAQ283" s="50"/>
      <c r="JAR283" s="50"/>
      <c r="JAS283" s="50"/>
      <c r="JAT283" s="50"/>
      <c r="JAU283" s="50"/>
      <c r="JAV283" s="50"/>
      <c r="JAW283" s="50"/>
      <c r="JAX283" s="50"/>
      <c r="JAY283" s="50"/>
      <c r="JAZ283" s="50"/>
      <c r="JBA283" s="50"/>
      <c r="JBB283" s="50"/>
      <c r="JBC283" s="50"/>
      <c r="JBD283" s="50"/>
      <c r="JBE283" s="50"/>
      <c r="JBF283" s="50"/>
      <c r="JBG283" s="50"/>
      <c r="JBH283" s="50"/>
      <c r="JBI283" s="50"/>
      <c r="JBJ283" s="50"/>
      <c r="JBK283" s="50"/>
      <c r="JBL283" s="50"/>
      <c r="JBM283" s="50"/>
      <c r="JBN283" s="50"/>
      <c r="JBO283" s="50"/>
      <c r="JBP283" s="50"/>
      <c r="JBQ283" s="50"/>
      <c r="JBR283" s="50"/>
      <c r="JBS283" s="50"/>
      <c r="JBT283" s="50"/>
      <c r="JBU283" s="50"/>
      <c r="JBV283" s="50"/>
      <c r="JBW283" s="50"/>
      <c r="JBX283" s="50"/>
      <c r="JBY283" s="50"/>
      <c r="JBZ283" s="50"/>
      <c r="JCA283" s="50"/>
      <c r="JCB283" s="50"/>
      <c r="JCC283" s="50"/>
      <c r="JCD283" s="50"/>
      <c r="JCE283" s="50"/>
      <c r="JCF283" s="50"/>
      <c r="JCG283" s="50"/>
      <c r="JCH283" s="50"/>
      <c r="JCI283" s="50"/>
      <c r="JCJ283" s="50"/>
      <c r="JCK283" s="50"/>
      <c r="JCL283" s="50"/>
      <c r="JCM283" s="50"/>
      <c r="JCN283" s="50"/>
      <c r="JCO283" s="50"/>
      <c r="JCP283" s="50"/>
      <c r="JCQ283" s="50"/>
      <c r="JCR283" s="50"/>
      <c r="JCS283" s="50"/>
      <c r="JCT283" s="50"/>
      <c r="JCU283" s="50"/>
      <c r="JCV283" s="50"/>
      <c r="JCW283" s="50"/>
      <c r="JCX283" s="50"/>
      <c r="JCY283" s="50"/>
      <c r="JCZ283" s="50"/>
      <c r="JDA283" s="50"/>
      <c r="JDB283" s="50"/>
      <c r="JDC283" s="50"/>
      <c r="JDD283" s="50"/>
      <c r="JDE283" s="50"/>
      <c r="JDF283" s="50"/>
      <c r="JDG283" s="50"/>
      <c r="JDH283" s="50"/>
      <c r="JDI283" s="50"/>
      <c r="JDJ283" s="50"/>
      <c r="JDK283" s="50"/>
      <c r="JDL283" s="50"/>
      <c r="JDM283" s="50"/>
      <c r="JDN283" s="50"/>
      <c r="JDO283" s="50"/>
      <c r="JDP283" s="50"/>
      <c r="JDQ283" s="50"/>
      <c r="JDR283" s="50"/>
      <c r="JDS283" s="50"/>
      <c r="JDT283" s="50"/>
      <c r="JDU283" s="50"/>
      <c r="JDV283" s="50"/>
      <c r="JDW283" s="50"/>
      <c r="JDX283" s="50"/>
      <c r="JDY283" s="50"/>
      <c r="JDZ283" s="50"/>
      <c r="JEA283" s="50"/>
      <c r="JEB283" s="50"/>
      <c r="JEC283" s="50"/>
      <c r="JED283" s="50"/>
      <c r="JEE283" s="50"/>
      <c r="JEF283" s="50"/>
      <c r="JEG283" s="50"/>
      <c r="JEH283" s="50"/>
      <c r="JEI283" s="50"/>
      <c r="JEJ283" s="50"/>
      <c r="JEK283" s="50"/>
      <c r="JEL283" s="50"/>
      <c r="JEM283" s="50"/>
      <c r="JEN283" s="50"/>
      <c r="JEO283" s="50"/>
      <c r="JEP283" s="50"/>
      <c r="JEQ283" s="50"/>
      <c r="JER283" s="50"/>
      <c r="JES283" s="50"/>
      <c r="JET283" s="50"/>
      <c r="JEU283" s="50"/>
      <c r="JEV283" s="50"/>
      <c r="JEX283" s="50"/>
      <c r="JEZ283" s="50"/>
      <c r="JFA283" s="50"/>
      <c r="JFB283" s="50"/>
      <c r="JFC283" s="50"/>
      <c r="JFD283" s="50"/>
      <c r="JFE283" s="50"/>
      <c r="JFF283" s="50"/>
      <c r="JFG283" s="50"/>
      <c r="JFL283" s="50"/>
      <c r="JFM283" s="50"/>
      <c r="JFN283" s="50"/>
      <c r="JFO283" s="50"/>
      <c r="JFP283" s="50"/>
      <c r="JFQ283" s="50"/>
      <c r="JFR283" s="50"/>
      <c r="JFS283" s="50"/>
      <c r="JFT283" s="50"/>
      <c r="JFU283" s="50"/>
      <c r="JFV283" s="50"/>
      <c r="JFW283" s="50"/>
      <c r="JFX283" s="50"/>
      <c r="JFY283" s="50"/>
      <c r="JFZ283" s="50"/>
      <c r="JGA283" s="50"/>
      <c r="JGB283" s="50"/>
      <c r="JGC283" s="50"/>
      <c r="JGD283" s="50"/>
      <c r="JGE283" s="50"/>
      <c r="JGF283" s="50"/>
      <c r="JGG283" s="50"/>
      <c r="JGH283" s="50"/>
      <c r="JGI283" s="50"/>
      <c r="JGJ283" s="50"/>
      <c r="JGK283" s="50"/>
      <c r="JGL283" s="50"/>
      <c r="JGM283" s="50"/>
      <c r="JGN283" s="50"/>
      <c r="JGO283" s="50"/>
      <c r="JGP283" s="50"/>
      <c r="JGQ283" s="50"/>
      <c r="JGR283" s="50"/>
      <c r="JGS283" s="50"/>
      <c r="JGT283" s="50"/>
      <c r="JGU283" s="50"/>
      <c r="JGV283" s="50"/>
      <c r="JGW283" s="50"/>
      <c r="JGX283" s="50"/>
      <c r="JGY283" s="50"/>
      <c r="JGZ283" s="50"/>
      <c r="JHA283" s="50"/>
      <c r="JHB283" s="50"/>
      <c r="JHC283" s="50"/>
      <c r="JHD283" s="50"/>
      <c r="JHE283" s="50"/>
      <c r="JHF283" s="50"/>
      <c r="JHG283" s="50"/>
      <c r="JHH283" s="50"/>
      <c r="JHI283" s="50"/>
      <c r="JHJ283" s="50"/>
      <c r="JHK283" s="50"/>
      <c r="JHL283" s="50"/>
      <c r="JHM283" s="50"/>
      <c r="JHN283" s="50"/>
      <c r="JHO283" s="50"/>
      <c r="JHP283" s="50"/>
      <c r="JHQ283" s="50"/>
      <c r="JHR283" s="50"/>
      <c r="JHS283" s="50"/>
      <c r="JHT283" s="50"/>
      <c r="JHU283" s="50"/>
      <c r="JHV283" s="50"/>
      <c r="JHW283" s="50"/>
      <c r="JHX283" s="50"/>
      <c r="JHY283" s="50"/>
      <c r="JHZ283" s="50"/>
      <c r="JIA283" s="50"/>
      <c r="JIB283" s="50"/>
      <c r="JIC283" s="50"/>
      <c r="JID283" s="50"/>
      <c r="JIE283" s="50"/>
      <c r="JIF283" s="50"/>
      <c r="JIG283" s="50"/>
      <c r="JIH283" s="50"/>
      <c r="JII283" s="50"/>
      <c r="JIJ283" s="50"/>
      <c r="JIK283" s="50"/>
      <c r="JIL283" s="50"/>
      <c r="JIM283" s="50"/>
      <c r="JIN283" s="50"/>
      <c r="JIO283" s="50"/>
      <c r="JIP283" s="50"/>
      <c r="JIQ283" s="50"/>
      <c r="JIR283" s="50"/>
      <c r="JIS283" s="50"/>
      <c r="JIT283" s="50"/>
      <c r="JIU283" s="50"/>
      <c r="JIV283" s="50"/>
      <c r="JIW283" s="50"/>
      <c r="JIX283" s="50"/>
      <c r="JIY283" s="50"/>
      <c r="JIZ283" s="50"/>
      <c r="JJA283" s="50"/>
      <c r="JJB283" s="50"/>
      <c r="JJC283" s="50"/>
      <c r="JJD283" s="50"/>
      <c r="JJE283" s="50"/>
      <c r="JJF283" s="50"/>
      <c r="JJG283" s="50"/>
      <c r="JJH283" s="50"/>
      <c r="JJI283" s="50"/>
      <c r="JJJ283" s="50"/>
      <c r="JJK283" s="50"/>
      <c r="JJL283" s="50"/>
      <c r="JJM283" s="50"/>
      <c r="JJN283" s="50"/>
      <c r="JJO283" s="50"/>
      <c r="JJP283" s="50"/>
      <c r="JJQ283" s="50"/>
      <c r="JJR283" s="50"/>
      <c r="JJS283" s="50"/>
      <c r="JJT283" s="50"/>
      <c r="JJU283" s="50"/>
      <c r="JJV283" s="50"/>
      <c r="JJW283" s="50"/>
      <c r="JJX283" s="50"/>
      <c r="JJY283" s="50"/>
      <c r="JJZ283" s="50"/>
      <c r="JKA283" s="50"/>
      <c r="JKB283" s="50"/>
      <c r="JKC283" s="50"/>
      <c r="JKD283" s="50"/>
      <c r="JKE283" s="50"/>
      <c r="JKF283" s="50"/>
      <c r="JKG283" s="50"/>
      <c r="JKH283" s="50"/>
      <c r="JKI283" s="50"/>
      <c r="JKJ283" s="50"/>
      <c r="JKK283" s="50"/>
      <c r="JKL283" s="50"/>
      <c r="JKM283" s="50"/>
      <c r="JKN283" s="50"/>
      <c r="JKO283" s="50"/>
      <c r="JKP283" s="50"/>
      <c r="JKQ283" s="50"/>
      <c r="JKR283" s="50"/>
      <c r="JKS283" s="50"/>
      <c r="JKT283" s="50"/>
      <c r="JKU283" s="50"/>
      <c r="JKV283" s="50"/>
      <c r="JKW283" s="50"/>
      <c r="JKX283" s="50"/>
      <c r="JKY283" s="50"/>
      <c r="JKZ283" s="50"/>
      <c r="JLA283" s="50"/>
      <c r="JLB283" s="50"/>
      <c r="JLC283" s="50"/>
      <c r="JLD283" s="50"/>
      <c r="JLE283" s="50"/>
      <c r="JLF283" s="50"/>
      <c r="JLG283" s="50"/>
      <c r="JLH283" s="50"/>
      <c r="JLI283" s="50"/>
      <c r="JLJ283" s="50"/>
      <c r="JLK283" s="50"/>
      <c r="JLL283" s="50"/>
      <c r="JLM283" s="50"/>
      <c r="JLN283" s="50"/>
      <c r="JLO283" s="50"/>
      <c r="JLP283" s="50"/>
      <c r="JLQ283" s="50"/>
      <c r="JLR283" s="50"/>
      <c r="JLS283" s="50"/>
      <c r="JLT283" s="50"/>
      <c r="JLU283" s="50"/>
      <c r="JLV283" s="50"/>
      <c r="JLW283" s="50"/>
      <c r="JLX283" s="50"/>
      <c r="JLY283" s="50"/>
      <c r="JLZ283" s="50"/>
      <c r="JMA283" s="50"/>
      <c r="JMB283" s="50"/>
      <c r="JMC283" s="50"/>
      <c r="JMD283" s="50"/>
      <c r="JME283" s="50"/>
      <c r="JMF283" s="50"/>
      <c r="JMG283" s="50"/>
      <c r="JMH283" s="50"/>
      <c r="JMI283" s="50"/>
      <c r="JMJ283" s="50"/>
      <c r="JMK283" s="50"/>
      <c r="JML283" s="50"/>
      <c r="JMM283" s="50"/>
      <c r="JMN283" s="50"/>
      <c r="JMO283" s="50"/>
      <c r="JMP283" s="50"/>
      <c r="JMQ283" s="50"/>
      <c r="JMR283" s="50"/>
      <c r="JMS283" s="50"/>
      <c r="JMT283" s="50"/>
      <c r="JMU283" s="50"/>
      <c r="JMV283" s="50"/>
      <c r="JMW283" s="50"/>
      <c r="JMX283" s="50"/>
      <c r="JMY283" s="50"/>
      <c r="JMZ283" s="50"/>
      <c r="JNA283" s="50"/>
      <c r="JNB283" s="50"/>
      <c r="JNC283" s="50"/>
      <c r="JND283" s="50"/>
      <c r="JNE283" s="50"/>
      <c r="JNF283" s="50"/>
      <c r="JNG283" s="50"/>
      <c r="JNH283" s="50"/>
      <c r="JNI283" s="50"/>
      <c r="JNJ283" s="50"/>
      <c r="JNK283" s="50"/>
      <c r="JNL283" s="50"/>
      <c r="JNM283" s="50"/>
      <c r="JNN283" s="50"/>
      <c r="JNO283" s="50"/>
      <c r="JNP283" s="50"/>
      <c r="JNQ283" s="50"/>
      <c r="JNR283" s="50"/>
      <c r="JNS283" s="50"/>
      <c r="JNT283" s="50"/>
      <c r="JNU283" s="50"/>
      <c r="JNV283" s="50"/>
      <c r="JNW283" s="50"/>
      <c r="JNX283" s="50"/>
      <c r="JNY283" s="50"/>
      <c r="JNZ283" s="50"/>
      <c r="JOA283" s="50"/>
      <c r="JOB283" s="50"/>
      <c r="JOC283" s="50"/>
      <c r="JOD283" s="50"/>
      <c r="JOE283" s="50"/>
      <c r="JOF283" s="50"/>
      <c r="JOG283" s="50"/>
      <c r="JOH283" s="50"/>
      <c r="JOI283" s="50"/>
      <c r="JOJ283" s="50"/>
      <c r="JOK283" s="50"/>
      <c r="JOL283" s="50"/>
      <c r="JOM283" s="50"/>
      <c r="JON283" s="50"/>
      <c r="JOO283" s="50"/>
      <c r="JOP283" s="50"/>
      <c r="JOQ283" s="50"/>
      <c r="JOR283" s="50"/>
      <c r="JOT283" s="50"/>
      <c r="JOV283" s="50"/>
      <c r="JOW283" s="50"/>
      <c r="JOX283" s="50"/>
      <c r="JOY283" s="50"/>
      <c r="JOZ283" s="50"/>
      <c r="JPA283" s="50"/>
      <c r="JPB283" s="50"/>
      <c r="JPC283" s="50"/>
      <c r="JPH283" s="50"/>
      <c r="JPI283" s="50"/>
      <c r="JPJ283" s="50"/>
      <c r="JPK283" s="50"/>
      <c r="JPL283" s="50"/>
      <c r="JPM283" s="50"/>
      <c r="JPN283" s="50"/>
      <c r="JPO283" s="50"/>
      <c r="JPP283" s="50"/>
      <c r="JPQ283" s="50"/>
      <c r="JPR283" s="50"/>
      <c r="JPS283" s="50"/>
      <c r="JPT283" s="50"/>
      <c r="JPU283" s="50"/>
      <c r="JPV283" s="50"/>
      <c r="JPW283" s="50"/>
      <c r="JPX283" s="50"/>
      <c r="JPY283" s="50"/>
      <c r="JPZ283" s="50"/>
      <c r="JQA283" s="50"/>
      <c r="JQB283" s="50"/>
      <c r="JQC283" s="50"/>
      <c r="JQD283" s="50"/>
      <c r="JQE283" s="50"/>
      <c r="JQF283" s="50"/>
      <c r="JQG283" s="50"/>
      <c r="JQH283" s="50"/>
      <c r="JQI283" s="50"/>
      <c r="JQJ283" s="50"/>
      <c r="JQK283" s="50"/>
      <c r="JQL283" s="50"/>
      <c r="JQM283" s="50"/>
      <c r="JQN283" s="50"/>
      <c r="JQO283" s="50"/>
      <c r="JQP283" s="50"/>
      <c r="JQQ283" s="50"/>
      <c r="JQR283" s="50"/>
      <c r="JQS283" s="50"/>
      <c r="JQT283" s="50"/>
      <c r="JQU283" s="50"/>
      <c r="JQV283" s="50"/>
      <c r="JQW283" s="50"/>
      <c r="JQX283" s="50"/>
      <c r="JQY283" s="50"/>
      <c r="JQZ283" s="50"/>
      <c r="JRA283" s="50"/>
      <c r="JRB283" s="50"/>
      <c r="JRC283" s="50"/>
      <c r="JRD283" s="50"/>
      <c r="JRE283" s="50"/>
      <c r="JRF283" s="50"/>
      <c r="JRG283" s="50"/>
      <c r="JRH283" s="50"/>
      <c r="JRI283" s="50"/>
      <c r="JRJ283" s="50"/>
      <c r="JRK283" s="50"/>
      <c r="JRL283" s="50"/>
      <c r="JRM283" s="50"/>
      <c r="JRN283" s="50"/>
      <c r="JRO283" s="50"/>
      <c r="JRP283" s="50"/>
      <c r="JRQ283" s="50"/>
      <c r="JRR283" s="50"/>
      <c r="JRS283" s="50"/>
      <c r="JRT283" s="50"/>
      <c r="JRU283" s="50"/>
      <c r="JRV283" s="50"/>
      <c r="JRW283" s="50"/>
      <c r="JRX283" s="50"/>
      <c r="JRY283" s="50"/>
      <c r="JRZ283" s="50"/>
      <c r="JSA283" s="50"/>
      <c r="JSB283" s="50"/>
      <c r="JSC283" s="50"/>
      <c r="JSD283" s="50"/>
      <c r="JSE283" s="50"/>
      <c r="JSF283" s="50"/>
      <c r="JSG283" s="50"/>
      <c r="JSH283" s="50"/>
      <c r="JSI283" s="50"/>
      <c r="JSJ283" s="50"/>
      <c r="JSK283" s="50"/>
      <c r="JSL283" s="50"/>
      <c r="JSM283" s="50"/>
      <c r="JSN283" s="50"/>
      <c r="JSO283" s="50"/>
      <c r="JSP283" s="50"/>
      <c r="JSQ283" s="50"/>
      <c r="JSR283" s="50"/>
      <c r="JSS283" s="50"/>
      <c r="JST283" s="50"/>
      <c r="JSU283" s="50"/>
      <c r="JSV283" s="50"/>
      <c r="JSW283" s="50"/>
      <c r="JSX283" s="50"/>
      <c r="JSY283" s="50"/>
      <c r="JSZ283" s="50"/>
      <c r="JTA283" s="50"/>
      <c r="JTB283" s="50"/>
      <c r="JTC283" s="50"/>
      <c r="JTD283" s="50"/>
      <c r="JTE283" s="50"/>
      <c r="JTF283" s="50"/>
      <c r="JTG283" s="50"/>
      <c r="JTH283" s="50"/>
      <c r="JTI283" s="50"/>
      <c r="JTJ283" s="50"/>
      <c r="JTK283" s="50"/>
      <c r="JTL283" s="50"/>
      <c r="JTM283" s="50"/>
      <c r="JTN283" s="50"/>
      <c r="JTO283" s="50"/>
      <c r="JTP283" s="50"/>
      <c r="JTQ283" s="50"/>
      <c r="JTR283" s="50"/>
      <c r="JTS283" s="50"/>
      <c r="JTT283" s="50"/>
      <c r="JTU283" s="50"/>
      <c r="JTV283" s="50"/>
      <c r="JTW283" s="50"/>
      <c r="JTX283" s="50"/>
      <c r="JTY283" s="50"/>
      <c r="JTZ283" s="50"/>
      <c r="JUA283" s="50"/>
      <c r="JUB283" s="50"/>
      <c r="JUC283" s="50"/>
      <c r="JUD283" s="50"/>
      <c r="JUE283" s="50"/>
      <c r="JUF283" s="50"/>
      <c r="JUG283" s="50"/>
      <c r="JUH283" s="50"/>
      <c r="JUI283" s="50"/>
      <c r="JUJ283" s="50"/>
      <c r="JUK283" s="50"/>
      <c r="JUL283" s="50"/>
      <c r="JUM283" s="50"/>
      <c r="JUN283" s="50"/>
      <c r="JUO283" s="50"/>
      <c r="JUP283" s="50"/>
      <c r="JUQ283" s="50"/>
      <c r="JUR283" s="50"/>
      <c r="JUS283" s="50"/>
      <c r="JUT283" s="50"/>
      <c r="JUU283" s="50"/>
      <c r="JUV283" s="50"/>
      <c r="JUW283" s="50"/>
      <c r="JUX283" s="50"/>
      <c r="JUY283" s="50"/>
      <c r="JUZ283" s="50"/>
      <c r="JVA283" s="50"/>
      <c r="JVB283" s="50"/>
      <c r="JVC283" s="50"/>
      <c r="JVD283" s="50"/>
      <c r="JVE283" s="50"/>
      <c r="JVF283" s="50"/>
      <c r="JVG283" s="50"/>
      <c r="JVH283" s="50"/>
      <c r="JVI283" s="50"/>
      <c r="JVJ283" s="50"/>
      <c r="JVK283" s="50"/>
      <c r="JVL283" s="50"/>
      <c r="JVM283" s="50"/>
      <c r="JVN283" s="50"/>
      <c r="JVO283" s="50"/>
      <c r="JVP283" s="50"/>
      <c r="JVQ283" s="50"/>
      <c r="JVR283" s="50"/>
      <c r="JVS283" s="50"/>
      <c r="JVT283" s="50"/>
      <c r="JVU283" s="50"/>
      <c r="JVV283" s="50"/>
      <c r="JVW283" s="50"/>
      <c r="JVX283" s="50"/>
      <c r="JVY283" s="50"/>
      <c r="JVZ283" s="50"/>
      <c r="JWA283" s="50"/>
      <c r="JWB283" s="50"/>
      <c r="JWC283" s="50"/>
      <c r="JWD283" s="50"/>
      <c r="JWE283" s="50"/>
      <c r="JWF283" s="50"/>
      <c r="JWG283" s="50"/>
      <c r="JWH283" s="50"/>
      <c r="JWI283" s="50"/>
      <c r="JWJ283" s="50"/>
      <c r="JWK283" s="50"/>
      <c r="JWL283" s="50"/>
      <c r="JWM283" s="50"/>
      <c r="JWN283" s="50"/>
      <c r="JWO283" s="50"/>
      <c r="JWP283" s="50"/>
      <c r="JWQ283" s="50"/>
      <c r="JWR283" s="50"/>
      <c r="JWS283" s="50"/>
      <c r="JWT283" s="50"/>
      <c r="JWU283" s="50"/>
      <c r="JWV283" s="50"/>
      <c r="JWW283" s="50"/>
      <c r="JWX283" s="50"/>
      <c r="JWY283" s="50"/>
      <c r="JWZ283" s="50"/>
      <c r="JXA283" s="50"/>
      <c r="JXB283" s="50"/>
      <c r="JXC283" s="50"/>
      <c r="JXD283" s="50"/>
      <c r="JXE283" s="50"/>
      <c r="JXF283" s="50"/>
      <c r="JXG283" s="50"/>
      <c r="JXH283" s="50"/>
      <c r="JXI283" s="50"/>
      <c r="JXJ283" s="50"/>
      <c r="JXK283" s="50"/>
      <c r="JXL283" s="50"/>
      <c r="JXM283" s="50"/>
      <c r="JXN283" s="50"/>
      <c r="JXO283" s="50"/>
      <c r="JXP283" s="50"/>
      <c r="JXQ283" s="50"/>
      <c r="JXR283" s="50"/>
      <c r="JXS283" s="50"/>
      <c r="JXT283" s="50"/>
      <c r="JXU283" s="50"/>
      <c r="JXV283" s="50"/>
      <c r="JXW283" s="50"/>
      <c r="JXX283" s="50"/>
      <c r="JXY283" s="50"/>
      <c r="JXZ283" s="50"/>
      <c r="JYA283" s="50"/>
      <c r="JYB283" s="50"/>
      <c r="JYC283" s="50"/>
      <c r="JYD283" s="50"/>
      <c r="JYE283" s="50"/>
      <c r="JYF283" s="50"/>
      <c r="JYG283" s="50"/>
      <c r="JYH283" s="50"/>
      <c r="JYI283" s="50"/>
      <c r="JYJ283" s="50"/>
      <c r="JYK283" s="50"/>
      <c r="JYL283" s="50"/>
      <c r="JYM283" s="50"/>
      <c r="JYN283" s="50"/>
      <c r="JYP283" s="50"/>
      <c r="JYR283" s="50"/>
      <c r="JYS283" s="50"/>
      <c r="JYT283" s="50"/>
      <c r="JYU283" s="50"/>
      <c r="JYV283" s="50"/>
      <c r="JYW283" s="50"/>
      <c r="JYX283" s="50"/>
      <c r="JYY283" s="50"/>
      <c r="JZD283" s="50"/>
      <c r="JZE283" s="50"/>
      <c r="JZF283" s="50"/>
      <c r="JZG283" s="50"/>
      <c r="JZH283" s="50"/>
      <c r="JZI283" s="50"/>
      <c r="JZJ283" s="50"/>
      <c r="JZK283" s="50"/>
      <c r="JZL283" s="50"/>
      <c r="JZM283" s="50"/>
      <c r="JZN283" s="50"/>
      <c r="JZO283" s="50"/>
      <c r="JZP283" s="50"/>
      <c r="JZQ283" s="50"/>
      <c r="JZR283" s="50"/>
      <c r="JZS283" s="50"/>
      <c r="JZT283" s="50"/>
      <c r="JZU283" s="50"/>
      <c r="JZV283" s="50"/>
      <c r="JZW283" s="50"/>
      <c r="JZX283" s="50"/>
      <c r="JZY283" s="50"/>
      <c r="JZZ283" s="50"/>
      <c r="KAA283" s="50"/>
      <c r="KAB283" s="50"/>
      <c r="KAC283" s="50"/>
      <c r="KAD283" s="50"/>
      <c r="KAE283" s="50"/>
      <c r="KAF283" s="50"/>
      <c r="KAG283" s="50"/>
      <c r="KAH283" s="50"/>
      <c r="KAI283" s="50"/>
      <c r="KAJ283" s="50"/>
      <c r="KAK283" s="50"/>
      <c r="KAL283" s="50"/>
      <c r="KAM283" s="50"/>
      <c r="KAN283" s="50"/>
      <c r="KAO283" s="50"/>
      <c r="KAP283" s="50"/>
      <c r="KAQ283" s="50"/>
      <c r="KAR283" s="50"/>
      <c r="KAS283" s="50"/>
      <c r="KAT283" s="50"/>
      <c r="KAU283" s="50"/>
      <c r="KAV283" s="50"/>
      <c r="KAW283" s="50"/>
      <c r="KAX283" s="50"/>
      <c r="KAY283" s="50"/>
      <c r="KAZ283" s="50"/>
      <c r="KBA283" s="50"/>
      <c r="KBB283" s="50"/>
      <c r="KBC283" s="50"/>
      <c r="KBD283" s="50"/>
      <c r="KBE283" s="50"/>
      <c r="KBF283" s="50"/>
      <c r="KBG283" s="50"/>
      <c r="KBH283" s="50"/>
      <c r="KBI283" s="50"/>
      <c r="KBJ283" s="50"/>
      <c r="KBK283" s="50"/>
      <c r="KBL283" s="50"/>
      <c r="KBM283" s="50"/>
      <c r="KBN283" s="50"/>
      <c r="KBO283" s="50"/>
      <c r="KBP283" s="50"/>
      <c r="KBQ283" s="50"/>
      <c r="KBR283" s="50"/>
      <c r="KBS283" s="50"/>
      <c r="KBT283" s="50"/>
      <c r="KBU283" s="50"/>
      <c r="KBV283" s="50"/>
      <c r="KBW283" s="50"/>
      <c r="KBX283" s="50"/>
      <c r="KBY283" s="50"/>
      <c r="KBZ283" s="50"/>
      <c r="KCA283" s="50"/>
      <c r="KCB283" s="50"/>
      <c r="KCC283" s="50"/>
      <c r="KCD283" s="50"/>
      <c r="KCE283" s="50"/>
      <c r="KCF283" s="50"/>
      <c r="KCG283" s="50"/>
      <c r="KCH283" s="50"/>
      <c r="KCI283" s="50"/>
      <c r="KCJ283" s="50"/>
      <c r="KCK283" s="50"/>
      <c r="KCL283" s="50"/>
      <c r="KCM283" s="50"/>
      <c r="KCN283" s="50"/>
      <c r="KCO283" s="50"/>
      <c r="KCP283" s="50"/>
      <c r="KCQ283" s="50"/>
      <c r="KCR283" s="50"/>
      <c r="KCS283" s="50"/>
      <c r="KCT283" s="50"/>
      <c r="KCU283" s="50"/>
      <c r="KCV283" s="50"/>
      <c r="KCW283" s="50"/>
      <c r="KCX283" s="50"/>
      <c r="KCY283" s="50"/>
      <c r="KCZ283" s="50"/>
      <c r="KDA283" s="50"/>
      <c r="KDB283" s="50"/>
      <c r="KDC283" s="50"/>
      <c r="KDD283" s="50"/>
      <c r="KDE283" s="50"/>
      <c r="KDF283" s="50"/>
      <c r="KDG283" s="50"/>
      <c r="KDH283" s="50"/>
      <c r="KDI283" s="50"/>
      <c r="KDJ283" s="50"/>
      <c r="KDK283" s="50"/>
      <c r="KDL283" s="50"/>
      <c r="KDM283" s="50"/>
      <c r="KDN283" s="50"/>
      <c r="KDO283" s="50"/>
      <c r="KDP283" s="50"/>
      <c r="KDQ283" s="50"/>
      <c r="KDR283" s="50"/>
      <c r="KDS283" s="50"/>
      <c r="KDT283" s="50"/>
      <c r="KDU283" s="50"/>
      <c r="KDV283" s="50"/>
      <c r="KDW283" s="50"/>
      <c r="KDX283" s="50"/>
      <c r="KDY283" s="50"/>
      <c r="KDZ283" s="50"/>
      <c r="KEA283" s="50"/>
      <c r="KEB283" s="50"/>
      <c r="KEC283" s="50"/>
      <c r="KED283" s="50"/>
      <c r="KEE283" s="50"/>
      <c r="KEF283" s="50"/>
      <c r="KEG283" s="50"/>
      <c r="KEH283" s="50"/>
      <c r="KEI283" s="50"/>
      <c r="KEJ283" s="50"/>
      <c r="KEK283" s="50"/>
      <c r="KEL283" s="50"/>
      <c r="KEM283" s="50"/>
      <c r="KEN283" s="50"/>
      <c r="KEO283" s="50"/>
      <c r="KEP283" s="50"/>
      <c r="KEQ283" s="50"/>
      <c r="KER283" s="50"/>
      <c r="KES283" s="50"/>
      <c r="KET283" s="50"/>
      <c r="KEU283" s="50"/>
      <c r="KEV283" s="50"/>
      <c r="KEW283" s="50"/>
      <c r="KEX283" s="50"/>
      <c r="KEY283" s="50"/>
      <c r="KEZ283" s="50"/>
      <c r="KFA283" s="50"/>
      <c r="KFB283" s="50"/>
      <c r="KFC283" s="50"/>
      <c r="KFD283" s="50"/>
      <c r="KFE283" s="50"/>
      <c r="KFF283" s="50"/>
      <c r="KFG283" s="50"/>
      <c r="KFH283" s="50"/>
      <c r="KFI283" s="50"/>
      <c r="KFJ283" s="50"/>
      <c r="KFK283" s="50"/>
      <c r="KFL283" s="50"/>
      <c r="KFM283" s="50"/>
      <c r="KFN283" s="50"/>
      <c r="KFO283" s="50"/>
      <c r="KFP283" s="50"/>
      <c r="KFQ283" s="50"/>
      <c r="KFR283" s="50"/>
      <c r="KFS283" s="50"/>
      <c r="KFT283" s="50"/>
      <c r="KFU283" s="50"/>
      <c r="KFV283" s="50"/>
      <c r="KFW283" s="50"/>
      <c r="KFX283" s="50"/>
      <c r="KFY283" s="50"/>
      <c r="KFZ283" s="50"/>
      <c r="KGA283" s="50"/>
      <c r="KGB283" s="50"/>
      <c r="KGC283" s="50"/>
      <c r="KGD283" s="50"/>
      <c r="KGE283" s="50"/>
      <c r="KGF283" s="50"/>
      <c r="KGG283" s="50"/>
      <c r="KGH283" s="50"/>
      <c r="KGI283" s="50"/>
      <c r="KGJ283" s="50"/>
      <c r="KGK283" s="50"/>
      <c r="KGL283" s="50"/>
      <c r="KGM283" s="50"/>
      <c r="KGN283" s="50"/>
      <c r="KGO283" s="50"/>
      <c r="KGP283" s="50"/>
      <c r="KGQ283" s="50"/>
      <c r="KGR283" s="50"/>
      <c r="KGS283" s="50"/>
      <c r="KGT283" s="50"/>
      <c r="KGU283" s="50"/>
      <c r="KGV283" s="50"/>
      <c r="KGW283" s="50"/>
      <c r="KGX283" s="50"/>
      <c r="KGY283" s="50"/>
      <c r="KGZ283" s="50"/>
      <c r="KHA283" s="50"/>
      <c r="KHB283" s="50"/>
      <c r="KHC283" s="50"/>
      <c r="KHD283" s="50"/>
      <c r="KHE283" s="50"/>
      <c r="KHF283" s="50"/>
      <c r="KHG283" s="50"/>
      <c r="KHH283" s="50"/>
      <c r="KHI283" s="50"/>
      <c r="KHJ283" s="50"/>
      <c r="KHK283" s="50"/>
      <c r="KHL283" s="50"/>
      <c r="KHM283" s="50"/>
      <c r="KHN283" s="50"/>
      <c r="KHO283" s="50"/>
      <c r="KHP283" s="50"/>
      <c r="KHQ283" s="50"/>
      <c r="KHR283" s="50"/>
      <c r="KHS283" s="50"/>
      <c r="KHT283" s="50"/>
      <c r="KHU283" s="50"/>
      <c r="KHV283" s="50"/>
      <c r="KHW283" s="50"/>
      <c r="KHX283" s="50"/>
      <c r="KHY283" s="50"/>
      <c r="KHZ283" s="50"/>
      <c r="KIA283" s="50"/>
      <c r="KIB283" s="50"/>
      <c r="KIC283" s="50"/>
      <c r="KID283" s="50"/>
      <c r="KIE283" s="50"/>
      <c r="KIF283" s="50"/>
      <c r="KIG283" s="50"/>
      <c r="KIH283" s="50"/>
      <c r="KII283" s="50"/>
      <c r="KIJ283" s="50"/>
      <c r="KIL283" s="50"/>
      <c r="KIN283" s="50"/>
      <c r="KIO283" s="50"/>
      <c r="KIP283" s="50"/>
      <c r="KIQ283" s="50"/>
      <c r="KIR283" s="50"/>
      <c r="KIS283" s="50"/>
      <c r="KIT283" s="50"/>
      <c r="KIU283" s="50"/>
      <c r="KIZ283" s="50"/>
      <c r="KJA283" s="50"/>
      <c r="KJB283" s="50"/>
      <c r="KJC283" s="50"/>
      <c r="KJD283" s="50"/>
      <c r="KJE283" s="50"/>
      <c r="KJF283" s="50"/>
      <c r="KJG283" s="50"/>
      <c r="KJH283" s="50"/>
      <c r="KJI283" s="50"/>
      <c r="KJJ283" s="50"/>
      <c r="KJK283" s="50"/>
      <c r="KJL283" s="50"/>
      <c r="KJM283" s="50"/>
      <c r="KJN283" s="50"/>
      <c r="KJO283" s="50"/>
      <c r="KJP283" s="50"/>
      <c r="KJQ283" s="50"/>
      <c r="KJR283" s="50"/>
      <c r="KJS283" s="50"/>
      <c r="KJT283" s="50"/>
      <c r="KJU283" s="50"/>
      <c r="KJV283" s="50"/>
      <c r="KJW283" s="50"/>
      <c r="KJX283" s="50"/>
      <c r="KJY283" s="50"/>
      <c r="KJZ283" s="50"/>
      <c r="KKA283" s="50"/>
      <c r="KKB283" s="50"/>
      <c r="KKC283" s="50"/>
      <c r="KKD283" s="50"/>
      <c r="KKE283" s="50"/>
      <c r="KKF283" s="50"/>
      <c r="KKG283" s="50"/>
      <c r="KKH283" s="50"/>
      <c r="KKI283" s="50"/>
      <c r="KKJ283" s="50"/>
      <c r="KKK283" s="50"/>
      <c r="KKL283" s="50"/>
      <c r="KKM283" s="50"/>
      <c r="KKN283" s="50"/>
      <c r="KKO283" s="50"/>
      <c r="KKP283" s="50"/>
      <c r="KKQ283" s="50"/>
      <c r="KKR283" s="50"/>
      <c r="KKS283" s="50"/>
      <c r="KKT283" s="50"/>
      <c r="KKU283" s="50"/>
      <c r="KKV283" s="50"/>
      <c r="KKW283" s="50"/>
      <c r="KKX283" s="50"/>
      <c r="KKY283" s="50"/>
      <c r="KKZ283" s="50"/>
      <c r="KLA283" s="50"/>
      <c r="KLB283" s="50"/>
      <c r="KLC283" s="50"/>
      <c r="KLD283" s="50"/>
      <c r="KLE283" s="50"/>
      <c r="KLF283" s="50"/>
      <c r="KLG283" s="50"/>
      <c r="KLH283" s="50"/>
      <c r="KLI283" s="50"/>
      <c r="KLJ283" s="50"/>
      <c r="KLK283" s="50"/>
      <c r="KLL283" s="50"/>
      <c r="KLM283" s="50"/>
      <c r="KLN283" s="50"/>
      <c r="KLO283" s="50"/>
      <c r="KLP283" s="50"/>
      <c r="KLQ283" s="50"/>
      <c r="KLR283" s="50"/>
      <c r="KLS283" s="50"/>
      <c r="KLT283" s="50"/>
      <c r="KLU283" s="50"/>
      <c r="KLV283" s="50"/>
      <c r="KLW283" s="50"/>
      <c r="KLX283" s="50"/>
      <c r="KLY283" s="50"/>
      <c r="KLZ283" s="50"/>
      <c r="KMA283" s="50"/>
      <c r="KMB283" s="50"/>
      <c r="KMC283" s="50"/>
      <c r="KMD283" s="50"/>
      <c r="KME283" s="50"/>
      <c r="KMF283" s="50"/>
      <c r="KMG283" s="50"/>
      <c r="KMH283" s="50"/>
      <c r="KMI283" s="50"/>
      <c r="KMJ283" s="50"/>
      <c r="KMK283" s="50"/>
      <c r="KML283" s="50"/>
      <c r="KMM283" s="50"/>
      <c r="KMN283" s="50"/>
      <c r="KMO283" s="50"/>
      <c r="KMP283" s="50"/>
      <c r="KMQ283" s="50"/>
      <c r="KMR283" s="50"/>
      <c r="KMS283" s="50"/>
      <c r="KMT283" s="50"/>
      <c r="KMU283" s="50"/>
      <c r="KMV283" s="50"/>
      <c r="KMW283" s="50"/>
      <c r="KMX283" s="50"/>
      <c r="KMY283" s="50"/>
      <c r="KMZ283" s="50"/>
      <c r="KNA283" s="50"/>
      <c r="KNB283" s="50"/>
      <c r="KNC283" s="50"/>
      <c r="KND283" s="50"/>
      <c r="KNE283" s="50"/>
      <c r="KNF283" s="50"/>
      <c r="KNG283" s="50"/>
      <c r="KNH283" s="50"/>
      <c r="KNI283" s="50"/>
      <c r="KNJ283" s="50"/>
      <c r="KNK283" s="50"/>
      <c r="KNL283" s="50"/>
      <c r="KNM283" s="50"/>
      <c r="KNN283" s="50"/>
      <c r="KNO283" s="50"/>
      <c r="KNP283" s="50"/>
      <c r="KNQ283" s="50"/>
      <c r="KNR283" s="50"/>
      <c r="KNS283" s="50"/>
      <c r="KNT283" s="50"/>
      <c r="KNU283" s="50"/>
      <c r="KNV283" s="50"/>
      <c r="KNW283" s="50"/>
      <c r="KNX283" s="50"/>
      <c r="KNY283" s="50"/>
      <c r="KNZ283" s="50"/>
      <c r="KOA283" s="50"/>
      <c r="KOB283" s="50"/>
      <c r="KOC283" s="50"/>
      <c r="KOD283" s="50"/>
      <c r="KOE283" s="50"/>
      <c r="KOF283" s="50"/>
      <c r="KOG283" s="50"/>
      <c r="KOH283" s="50"/>
      <c r="KOI283" s="50"/>
      <c r="KOJ283" s="50"/>
      <c r="KOK283" s="50"/>
      <c r="KOL283" s="50"/>
      <c r="KOM283" s="50"/>
      <c r="KON283" s="50"/>
      <c r="KOO283" s="50"/>
      <c r="KOP283" s="50"/>
      <c r="KOQ283" s="50"/>
      <c r="KOR283" s="50"/>
      <c r="KOS283" s="50"/>
      <c r="KOT283" s="50"/>
      <c r="KOU283" s="50"/>
      <c r="KOV283" s="50"/>
      <c r="KOW283" s="50"/>
      <c r="KOX283" s="50"/>
      <c r="KOY283" s="50"/>
      <c r="KOZ283" s="50"/>
      <c r="KPA283" s="50"/>
      <c r="KPB283" s="50"/>
      <c r="KPC283" s="50"/>
      <c r="KPD283" s="50"/>
      <c r="KPE283" s="50"/>
      <c r="KPF283" s="50"/>
      <c r="KPG283" s="50"/>
      <c r="KPH283" s="50"/>
      <c r="KPI283" s="50"/>
      <c r="KPJ283" s="50"/>
      <c r="KPK283" s="50"/>
      <c r="KPL283" s="50"/>
      <c r="KPM283" s="50"/>
      <c r="KPN283" s="50"/>
      <c r="KPO283" s="50"/>
      <c r="KPP283" s="50"/>
      <c r="KPQ283" s="50"/>
      <c r="KPR283" s="50"/>
      <c r="KPS283" s="50"/>
      <c r="KPT283" s="50"/>
      <c r="KPU283" s="50"/>
      <c r="KPV283" s="50"/>
      <c r="KPW283" s="50"/>
      <c r="KPX283" s="50"/>
      <c r="KPY283" s="50"/>
      <c r="KPZ283" s="50"/>
      <c r="KQA283" s="50"/>
      <c r="KQB283" s="50"/>
      <c r="KQC283" s="50"/>
      <c r="KQD283" s="50"/>
      <c r="KQE283" s="50"/>
      <c r="KQF283" s="50"/>
      <c r="KQG283" s="50"/>
      <c r="KQH283" s="50"/>
      <c r="KQI283" s="50"/>
      <c r="KQJ283" s="50"/>
      <c r="KQK283" s="50"/>
      <c r="KQL283" s="50"/>
      <c r="KQM283" s="50"/>
      <c r="KQN283" s="50"/>
      <c r="KQO283" s="50"/>
      <c r="KQP283" s="50"/>
      <c r="KQQ283" s="50"/>
      <c r="KQR283" s="50"/>
      <c r="KQS283" s="50"/>
      <c r="KQT283" s="50"/>
      <c r="KQU283" s="50"/>
      <c r="KQV283" s="50"/>
      <c r="KQW283" s="50"/>
      <c r="KQX283" s="50"/>
      <c r="KQY283" s="50"/>
      <c r="KQZ283" s="50"/>
      <c r="KRA283" s="50"/>
      <c r="KRB283" s="50"/>
      <c r="KRC283" s="50"/>
      <c r="KRD283" s="50"/>
      <c r="KRE283" s="50"/>
      <c r="KRF283" s="50"/>
      <c r="KRG283" s="50"/>
      <c r="KRH283" s="50"/>
      <c r="KRI283" s="50"/>
      <c r="KRJ283" s="50"/>
      <c r="KRK283" s="50"/>
      <c r="KRL283" s="50"/>
      <c r="KRM283" s="50"/>
      <c r="KRN283" s="50"/>
      <c r="KRO283" s="50"/>
      <c r="KRP283" s="50"/>
      <c r="KRQ283" s="50"/>
      <c r="KRR283" s="50"/>
      <c r="KRS283" s="50"/>
      <c r="KRT283" s="50"/>
      <c r="KRU283" s="50"/>
      <c r="KRV283" s="50"/>
      <c r="KRW283" s="50"/>
      <c r="KRX283" s="50"/>
      <c r="KRY283" s="50"/>
      <c r="KRZ283" s="50"/>
      <c r="KSA283" s="50"/>
      <c r="KSB283" s="50"/>
      <c r="KSC283" s="50"/>
      <c r="KSD283" s="50"/>
      <c r="KSE283" s="50"/>
      <c r="KSF283" s="50"/>
      <c r="KSH283" s="50"/>
      <c r="KSJ283" s="50"/>
      <c r="KSK283" s="50"/>
      <c r="KSL283" s="50"/>
      <c r="KSM283" s="50"/>
      <c r="KSN283" s="50"/>
      <c r="KSO283" s="50"/>
      <c r="KSP283" s="50"/>
      <c r="KSQ283" s="50"/>
      <c r="KSV283" s="50"/>
      <c r="KSW283" s="50"/>
      <c r="KSX283" s="50"/>
      <c r="KSY283" s="50"/>
      <c r="KSZ283" s="50"/>
      <c r="KTA283" s="50"/>
      <c r="KTB283" s="50"/>
      <c r="KTC283" s="50"/>
      <c r="KTD283" s="50"/>
      <c r="KTE283" s="50"/>
      <c r="KTF283" s="50"/>
      <c r="KTG283" s="50"/>
      <c r="KTH283" s="50"/>
      <c r="KTI283" s="50"/>
      <c r="KTJ283" s="50"/>
      <c r="KTK283" s="50"/>
      <c r="KTL283" s="50"/>
      <c r="KTM283" s="50"/>
      <c r="KTN283" s="50"/>
      <c r="KTO283" s="50"/>
      <c r="KTP283" s="50"/>
      <c r="KTQ283" s="50"/>
      <c r="KTR283" s="50"/>
      <c r="KTS283" s="50"/>
      <c r="KTT283" s="50"/>
      <c r="KTU283" s="50"/>
      <c r="KTV283" s="50"/>
      <c r="KTW283" s="50"/>
      <c r="KTX283" s="50"/>
      <c r="KTY283" s="50"/>
      <c r="KTZ283" s="50"/>
      <c r="KUA283" s="50"/>
      <c r="KUB283" s="50"/>
      <c r="KUC283" s="50"/>
      <c r="KUD283" s="50"/>
      <c r="KUE283" s="50"/>
      <c r="KUF283" s="50"/>
      <c r="KUG283" s="50"/>
      <c r="KUH283" s="50"/>
      <c r="KUI283" s="50"/>
      <c r="KUJ283" s="50"/>
      <c r="KUK283" s="50"/>
      <c r="KUL283" s="50"/>
      <c r="KUM283" s="50"/>
      <c r="KUN283" s="50"/>
      <c r="KUO283" s="50"/>
      <c r="KUP283" s="50"/>
      <c r="KUQ283" s="50"/>
      <c r="KUR283" s="50"/>
      <c r="KUS283" s="50"/>
      <c r="KUT283" s="50"/>
      <c r="KUU283" s="50"/>
      <c r="KUV283" s="50"/>
      <c r="KUW283" s="50"/>
      <c r="KUX283" s="50"/>
      <c r="KUY283" s="50"/>
      <c r="KUZ283" s="50"/>
      <c r="KVA283" s="50"/>
      <c r="KVB283" s="50"/>
      <c r="KVC283" s="50"/>
      <c r="KVD283" s="50"/>
      <c r="KVE283" s="50"/>
      <c r="KVF283" s="50"/>
      <c r="KVG283" s="50"/>
      <c r="KVH283" s="50"/>
      <c r="KVI283" s="50"/>
      <c r="KVJ283" s="50"/>
      <c r="KVK283" s="50"/>
      <c r="KVL283" s="50"/>
      <c r="KVM283" s="50"/>
      <c r="KVN283" s="50"/>
      <c r="KVO283" s="50"/>
      <c r="KVP283" s="50"/>
      <c r="KVQ283" s="50"/>
      <c r="KVR283" s="50"/>
      <c r="KVS283" s="50"/>
      <c r="KVT283" s="50"/>
      <c r="KVU283" s="50"/>
      <c r="KVV283" s="50"/>
      <c r="KVW283" s="50"/>
      <c r="KVX283" s="50"/>
      <c r="KVY283" s="50"/>
      <c r="KVZ283" s="50"/>
      <c r="KWA283" s="50"/>
      <c r="KWB283" s="50"/>
      <c r="KWC283" s="50"/>
      <c r="KWD283" s="50"/>
      <c r="KWE283" s="50"/>
      <c r="KWF283" s="50"/>
      <c r="KWG283" s="50"/>
      <c r="KWH283" s="50"/>
      <c r="KWI283" s="50"/>
      <c r="KWJ283" s="50"/>
      <c r="KWK283" s="50"/>
      <c r="KWL283" s="50"/>
      <c r="KWM283" s="50"/>
      <c r="KWN283" s="50"/>
      <c r="KWO283" s="50"/>
      <c r="KWP283" s="50"/>
      <c r="KWQ283" s="50"/>
      <c r="KWR283" s="50"/>
      <c r="KWS283" s="50"/>
      <c r="KWT283" s="50"/>
      <c r="KWU283" s="50"/>
      <c r="KWV283" s="50"/>
      <c r="KWW283" s="50"/>
      <c r="KWX283" s="50"/>
      <c r="KWY283" s="50"/>
      <c r="KWZ283" s="50"/>
      <c r="KXA283" s="50"/>
      <c r="KXB283" s="50"/>
      <c r="KXC283" s="50"/>
      <c r="KXD283" s="50"/>
      <c r="KXE283" s="50"/>
      <c r="KXF283" s="50"/>
      <c r="KXG283" s="50"/>
      <c r="KXH283" s="50"/>
      <c r="KXI283" s="50"/>
      <c r="KXJ283" s="50"/>
      <c r="KXK283" s="50"/>
      <c r="KXL283" s="50"/>
      <c r="KXM283" s="50"/>
      <c r="KXN283" s="50"/>
      <c r="KXO283" s="50"/>
      <c r="KXP283" s="50"/>
      <c r="KXQ283" s="50"/>
      <c r="KXR283" s="50"/>
      <c r="KXS283" s="50"/>
      <c r="KXT283" s="50"/>
      <c r="KXU283" s="50"/>
      <c r="KXV283" s="50"/>
      <c r="KXW283" s="50"/>
      <c r="KXX283" s="50"/>
      <c r="KXY283" s="50"/>
      <c r="KXZ283" s="50"/>
      <c r="KYA283" s="50"/>
      <c r="KYB283" s="50"/>
      <c r="KYC283" s="50"/>
      <c r="KYD283" s="50"/>
      <c r="KYE283" s="50"/>
      <c r="KYF283" s="50"/>
      <c r="KYG283" s="50"/>
      <c r="KYH283" s="50"/>
      <c r="KYI283" s="50"/>
      <c r="KYJ283" s="50"/>
      <c r="KYK283" s="50"/>
      <c r="KYL283" s="50"/>
      <c r="KYM283" s="50"/>
      <c r="KYN283" s="50"/>
      <c r="KYO283" s="50"/>
      <c r="KYP283" s="50"/>
      <c r="KYQ283" s="50"/>
      <c r="KYR283" s="50"/>
      <c r="KYS283" s="50"/>
      <c r="KYT283" s="50"/>
      <c r="KYU283" s="50"/>
      <c r="KYV283" s="50"/>
      <c r="KYW283" s="50"/>
      <c r="KYX283" s="50"/>
      <c r="KYY283" s="50"/>
      <c r="KYZ283" s="50"/>
      <c r="KZA283" s="50"/>
      <c r="KZB283" s="50"/>
      <c r="KZC283" s="50"/>
      <c r="KZD283" s="50"/>
      <c r="KZE283" s="50"/>
      <c r="KZF283" s="50"/>
      <c r="KZG283" s="50"/>
      <c r="KZH283" s="50"/>
      <c r="KZI283" s="50"/>
      <c r="KZJ283" s="50"/>
      <c r="KZK283" s="50"/>
      <c r="KZL283" s="50"/>
      <c r="KZM283" s="50"/>
      <c r="KZN283" s="50"/>
      <c r="KZO283" s="50"/>
      <c r="KZP283" s="50"/>
      <c r="KZQ283" s="50"/>
      <c r="KZR283" s="50"/>
      <c r="KZS283" s="50"/>
      <c r="KZT283" s="50"/>
      <c r="KZU283" s="50"/>
      <c r="KZV283" s="50"/>
      <c r="KZW283" s="50"/>
      <c r="KZX283" s="50"/>
      <c r="KZY283" s="50"/>
      <c r="KZZ283" s="50"/>
      <c r="LAA283" s="50"/>
      <c r="LAB283" s="50"/>
      <c r="LAC283" s="50"/>
      <c r="LAD283" s="50"/>
      <c r="LAE283" s="50"/>
      <c r="LAF283" s="50"/>
      <c r="LAG283" s="50"/>
      <c r="LAH283" s="50"/>
      <c r="LAI283" s="50"/>
      <c r="LAJ283" s="50"/>
      <c r="LAK283" s="50"/>
      <c r="LAL283" s="50"/>
      <c r="LAM283" s="50"/>
      <c r="LAN283" s="50"/>
      <c r="LAO283" s="50"/>
      <c r="LAP283" s="50"/>
      <c r="LAQ283" s="50"/>
      <c r="LAR283" s="50"/>
      <c r="LAS283" s="50"/>
      <c r="LAT283" s="50"/>
      <c r="LAU283" s="50"/>
      <c r="LAV283" s="50"/>
      <c r="LAW283" s="50"/>
      <c r="LAX283" s="50"/>
      <c r="LAY283" s="50"/>
      <c r="LAZ283" s="50"/>
      <c r="LBA283" s="50"/>
      <c r="LBB283" s="50"/>
      <c r="LBC283" s="50"/>
      <c r="LBD283" s="50"/>
      <c r="LBE283" s="50"/>
      <c r="LBF283" s="50"/>
      <c r="LBG283" s="50"/>
      <c r="LBH283" s="50"/>
      <c r="LBI283" s="50"/>
      <c r="LBJ283" s="50"/>
      <c r="LBK283" s="50"/>
      <c r="LBL283" s="50"/>
      <c r="LBM283" s="50"/>
      <c r="LBN283" s="50"/>
      <c r="LBO283" s="50"/>
      <c r="LBP283" s="50"/>
      <c r="LBQ283" s="50"/>
      <c r="LBR283" s="50"/>
      <c r="LBS283" s="50"/>
      <c r="LBT283" s="50"/>
      <c r="LBU283" s="50"/>
      <c r="LBV283" s="50"/>
      <c r="LBW283" s="50"/>
      <c r="LBX283" s="50"/>
      <c r="LBY283" s="50"/>
      <c r="LBZ283" s="50"/>
      <c r="LCA283" s="50"/>
      <c r="LCB283" s="50"/>
      <c r="LCD283" s="50"/>
      <c r="LCF283" s="50"/>
      <c r="LCG283" s="50"/>
      <c r="LCH283" s="50"/>
      <c r="LCI283" s="50"/>
      <c r="LCJ283" s="50"/>
      <c r="LCK283" s="50"/>
      <c r="LCL283" s="50"/>
      <c r="LCM283" s="50"/>
      <c r="LCR283" s="50"/>
      <c r="LCS283" s="50"/>
      <c r="LCT283" s="50"/>
      <c r="LCU283" s="50"/>
      <c r="LCV283" s="50"/>
      <c r="LCW283" s="50"/>
      <c r="LCX283" s="50"/>
      <c r="LCY283" s="50"/>
      <c r="LCZ283" s="50"/>
      <c r="LDA283" s="50"/>
      <c r="LDB283" s="50"/>
      <c r="LDC283" s="50"/>
      <c r="LDD283" s="50"/>
      <c r="LDE283" s="50"/>
      <c r="LDF283" s="50"/>
      <c r="LDG283" s="50"/>
      <c r="LDH283" s="50"/>
      <c r="LDI283" s="50"/>
      <c r="LDJ283" s="50"/>
      <c r="LDK283" s="50"/>
      <c r="LDL283" s="50"/>
      <c r="LDM283" s="50"/>
      <c r="LDN283" s="50"/>
      <c r="LDO283" s="50"/>
      <c r="LDP283" s="50"/>
      <c r="LDQ283" s="50"/>
      <c r="LDR283" s="50"/>
      <c r="LDS283" s="50"/>
      <c r="LDT283" s="50"/>
      <c r="LDU283" s="50"/>
      <c r="LDV283" s="50"/>
      <c r="LDW283" s="50"/>
      <c r="LDX283" s="50"/>
      <c r="LDY283" s="50"/>
      <c r="LDZ283" s="50"/>
      <c r="LEA283" s="50"/>
      <c r="LEB283" s="50"/>
      <c r="LEC283" s="50"/>
      <c r="LED283" s="50"/>
      <c r="LEE283" s="50"/>
      <c r="LEF283" s="50"/>
      <c r="LEG283" s="50"/>
      <c r="LEH283" s="50"/>
      <c r="LEI283" s="50"/>
      <c r="LEJ283" s="50"/>
      <c r="LEK283" s="50"/>
      <c r="LEL283" s="50"/>
      <c r="LEM283" s="50"/>
      <c r="LEN283" s="50"/>
      <c r="LEO283" s="50"/>
      <c r="LEP283" s="50"/>
      <c r="LEQ283" s="50"/>
      <c r="LER283" s="50"/>
      <c r="LES283" s="50"/>
      <c r="LET283" s="50"/>
      <c r="LEU283" s="50"/>
      <c r="LEV283" s="50"/>
      <c r="LEW283" s="50"/>
      <c r="LEX283" s="50"/>
      <c r="LEY283" s="50"/>
      <c r="LEZ283" s="50"/>
      <c r="LFA283" s="50"/>
      <c r="LFB283" s="50"/>
      <c r="LFC283" s="50"/>
      <c r="LFD283" s="50"/>
      <c r="LFE283" s="50"/>
      <c r="LFF283" s="50"/>
      <c r="LFG283" s="50"/>
      <c r="LFH283" s="50"/>
      <c r="LFI283" s="50"/>
      <c r="LFJ283" s="50"/>
      <c r="LFK283" s="50"/>
      <c r="LFL283" s="50"/>
      <c r="LFM283" s="50"/>
      <c r="LFN283" s="50"/>
      <c r="LFO283" s="50"/>
      <c r="LFP283" s="50"/>
      <c r="LFQ283" s="50"/>
      <c r="LFR283" s="50"/>
      <c r="LFS283" s="50"/>
      <c r="LFT283" s="50"/>
      <c r="LFU283" s="50"/>
      <c r="LFV283" s="50"/>
      <c r="LFW283" s="50"/>
      <c r="LFX283" s="50"/>
      <c r="LFY283" s="50"/>
      <c r="LFZ283" s="50"/>
      <c r="LGA283" s="50"/>
      <c r="LGB283" s="50"/>
      <c r="LGC283" s="50"/>
      <c r="LGD283" s="50"/>
      <c r="LGE283" s="50"/>
      <c r="LGF283" s="50"/>
      <c r="LGG283" s="50"/>
      <c r="LGH283" s="50"/>
      <c r="LGI283" s="50"/>
      <c r="LGJ283" s="50"/>
      <c r="LGK283" s="50"/>
      <c r="LGL283" s="50"/>
      <c r="LGM283" s="50"/>
      <c r="LGN283" s="50"/>
      <c r="LGO283" s="50"/>
      <c r="LGP283" s="50"/>
      <c r="LGQ283" s="50"/>
      <c r="LGR283" s="50"/>
      <c r="LGS283" s="50"/>
      <c r="LGT283" s="50"/>
      <c r="LGU283" s="50"/>
      <c r="LGV283" s="50"/>
      <c r="LGW283" s="50"/>
      <c r="LGX283" s="50"/>
      <c r="LGY283" s="50"/>
      <c r="LGZ283" s="50"/>
      <c r="LHA283" s="50"/>
      <c r="LHB283" s="50"/>
      <c r="LHC283" s="50"/>
      <c r="LHD283" s="50"/>
      <c r="LHE283" s="50"/>
      <c r="LHF283" s="50"/>
      <c r="LHG283" s="50"/>
      <c r="LHH283" s="50"/>
      <c r="LHI283" s="50"/>
      <c r="LHJ283" s="50"/>
      <c r="LHK283" s="50"/>
      <c r="LHL283" s="50"/>
      <c r="LHM283" s="50"/>
      <c r="LHN283" s="50"/>
      <c r="LHO283" s="50"/>
      <c r="LHP283" s="50"/>
      <c r="LHQ283" s="50"/>
      <c r="LHR283" s="50"/>
      <c r="LHS283" s="50"/>
      <c r="LHT283" s="50"/>
      <c r="LHU283" s="50"/>
      <c r="LHV283" s="50"/>
      <c r="LHW283" s="50"/>
      <c r="LHX283" s="50"/>
      <c r="LHY283" s="50"/>
      <c r="LHZ283" s="50"/>
      <c r="LIA283" s="50"/>
      <c r="LIB283" s="50"/>
      <c r="LIC283" s="50"/>
      <c r="LID283" s="50"/>
      <c r="LIE283" s="50"/>
      <c r="LIF283" s="50"/>
      <c r="LIG283" s="50"/>
      <c r="LIH283" s="50"/>
      <c r="LII283" s="50"/>
      <c r="LIJ283" s="50"/>
      <c r="LIK283" s="50"/>
      <c r="LIL283" s="50"/>
      <c r="LIM283" s="50"/>
      <c r="LIN283" s="50"/>
      <c r="LIO283" s="50"/>
      <c r="LIP283" s="50"/>
      <c r="LIQ283" s="50"/>
      <c r="LIR283" s="50"/>
      <c r="LIS283" s="50"/>
      <c r="LIT283" s="50"/>
      <c r="LIU283" s="50"/>
      <c r="LIV283" s="50"/>
      <c r="LIW283" s="50"/>
      <c r="LIX283" s="50"/>
      <c r="LIY283" s="50"/>
      <c r="LIZ283" s="50"/>
      <c r="LJA283" s="50"/>
      <c r="LJB283" s="50"/>
      <c r="LJC283" s="50"/>
      <c r="LJD283" s="50"/>
      <c r="LJE283" s="50"/>
      <c r="LJF283" s="50"/>
      <c r="LJG283" s="50"/>
      <c r="LJH283" s="50"/>
      <c r="LJI283" s="50"/>
      <c r="LJJ283" s="50"/>
      <c r="LJK283" s="50"/>
      <c r="LJL283" s="50"/>
      <c r="LJM283" s="50"/>
      <c r="LJN283" s="50"/>
      <c r="LJO283" s="50"/>
      <c r="LJP283" s="50"/>
      <c r="LJQ283" s="50"/>
      <c r="LJR283" s="50"/>
      <c r="LJS283" s="50"/>
      <c r="LJT283" s="50"/>
      <c r="LJU283" s="50"/>
      <c r="LJV283" s="50"/>
      <c r="LJW283" s="50"/>
      <c r="LJX283" s="50"/>
      <c r="LJY283" s="50"/>
      <c r="LJZ283" s="50"/>
      <c r="LKA283" s="50"/>
      <c r="LKB283" s="50"/>
      <c r="LKC283" s="50"/>
      <c r="LKD283" s="50"/>
      <c r="LKE283" s="50"/>
      <c r="LKF283" s="50"/>
      <c r="LKG283" s="50"/>
      <c r="LKH283" s="50"/>
      <c r="LKI283" s="50"/>
      <c r="LKJ283" s="50"/>
      <c r="LKK283" s="50"/>
      <c r="LKL283" s="50"/>
      <c r="LKM283" s="50"/>
      <c r="LKN283" s="50"/>
      <c r="LKO283" s="50"/>
      <c r="LKP283" s="50"/>
      <c r="LKQ283" s="50"/>
      <c r="LKR283" s="50"/>
      <c r="LKS283" s="50"/>
      <c r="LKT283" s="50"/>
      <c r="LKU283" s="50"/>
      <c r="LKV283" s="50"/>
      <c r="LKW283" s="50"/>
      <c r="LKX283" s="50"/>
      <c r="LKY283" s="50"/>
      <c r="LKZ283" s="50"/>
      <c r="LLA283" s="50"/>
      <c r="LLB283" s="50"/>
      <c r="LLC283" s="50"/>
      <c r="LLD283" s="50"/>
      <c r="LLE283" s="50"/>
      <c r="LLF283" s="50"/>
      <c r="LLG283" s="50"/>
      <c r="LLH283" s="50"/>
      <c r="LLI283" s="50"/>
      <c r="LLJ283" s="50"/>
      <c r="LLK283" s="50"/>
      <c r="LLL283" s="50"/>
      <c r="LLM283" s="50"/>
      <c r="LLN283" s="50"/>
      <c r="LLO283" s="50"/>
      <c r="LLP283" s="50"/>
      <c r="LLQ283" s="50"/>
      <c r="LLR283" s="50"/>
      <c r="LLS283" s="50"/>
      <c r="LLT283" s="50"/>
      <c r="LLU283" s="50"/>
      <c r="LLV283" s="50"/>
      <c r="LLW283" s="50"/>
      <c r="LLX283" s="50"/>
      <c r="LLZ283" s="50"/>
      <c r="LMB283" s="50"/>
      <c r="LMC283" s="50"/>
      <c r="LMD283" s="50"/>
      <c r="LME283" s="50"/>
      <c r="LMF283" s="50"/>
      <c r="LMG283" s="50"/>
      <c r="LMH283" s="50"/>
      <c r="LMI283" s="50"/>
      <c r="LMN283" s="50"/>
      <c r="LMO283" s="50"/>
      <c r="LMP283" s="50"/>
      <c r="LMQ283" s="50"/>
      <c r="LMR283" s="50"/>
      <c r="LMS283" s="50"/>
      <c r="LMT283" s="50"/>
      <c r="LMU283" s="50"/>
      <c r="LMV283" s="50"/>
      <c r="LMW283" s="50"/>
      <c r="LMX283" s="50"/>
      <c r="LMY283" s="50"/>
      <c r="LMZ283" s="50"/>
      <c r="LNA283" s="50"/>
      <c r="LNB283" s="50"/>
      <c r="LNC283" s="50"/>
      <c r="LND283" s="50"/>
      <c r="LNE283" s="50"/>
      <c r="LNF283" s="50"/>
      <c r="LNG283" s="50"/>
      <c r="LNH283" s="50"/>
      <c r="LNI283" s="50"/>
      <c r="LNJ283" s="50"/>
      <c r="LNK283" s="50"/>
      <c r="LNL283" s="50"/>
      <c r="LNM283" s="50"/>
      <c r="LNN283" s="50"/>
      <c r="LNO283" s="50"/>
      <c r="LNP283" s="50"/>
      <c r="LNQ283" s="50"/>
      <c r="LNR283" s="50"/>
      <c r="LNS283" s="50"/>
      <c r="LNT283" s="50"/>
      <c r="LNU283" s="50"/>
      <c r="LNV283" s="50"/>
      <c r="LNW283" s="50"/>
      <c r="LNX283" s="50"/>
      <c r="LNY283" s="50"/>
      <c r="LNZ283" s="50"/>
      <c r="LOA283" s="50"/>
      <c r="LOB283" s="50"/>
      <c r="LOC283" s="50"/>
      <c r="LOD283" s="50"/>
      <c r="LOE283" s="50"/>
      <c r="LOF283" s="50"/>
      <c r="LOG283" s="50"/>
      <c r="LOH283" s="50"/>
      <c r="LOI283" s="50"/>
      <c r="LOJ283" s="50"/>
      <c r="LOK283" s="50"/>
      <c r="LOL283" s="50"/>
      <c r="LOM283" s="50"/>
      <c r="LON283" s="50"/>
      <c r="LOO283" s="50"/>
      <c r="LOP283" s="50"/>
      <c r="LOQ283" s="50"/>
      <c r="LOR283" s="50"/>
      <c r="LOS283" s="50"/>
      <c r="LOT283" s="50"/>
      <c r="LOU283" s="50"/>
      <c r="LOV283" s="50"/>
      <c r="LOW283" s="50"/>
      <c r="LOX283" s="50"/>
      <c r="LOY283" s="50"/>
      <c r="LOZ283" s="50"/>
      <c r="LPA283" s="50"/>
      <c r="LPB283" s="50"/>
      <c r="LPC283" s="50"/>
      <c r="LPD283" s="50"/>
      <c r="LPE283" s="50"/>
      <c r="LPF283" s="50"/>
      <c r="LPG283" s="50"/>
      <c r="LPH283" s="50"/>
      <c r="LPI283" s="50"/>
      <c r="LPJ283" s="50"/>
      <c r="LPK283" s="50"/>
      <c r="LPL283" s="50"/>
      <c r="LPM283" s="50"/>
      <c r="LPN283" s="50"/>
      <c r="LPO283" s="50"/>
      <c r="LPP283" s="50"/>
      <c r="LPQ283" s="50"/>
      <c r="LPR283" s="50"/>
      <c r="LPS283" s="50"/>
      <c r="LPT283" s="50"/>
      <c r="LPU283" s="50"/>
      <c r="LPV283" s="50"/>
      <c r="LPW283" s="50"/>
      <c r="LPX283" s="50"/>
      <c r="LPY283" s="50"/>
      <c r="LPZ283" s="50"/>
      <c r="LQA283" s="50"/>
      <c r="LQB283" s="50"/>
      <c r="LQC283" s="50"/>
      <c r="LQD283" s="50"/>
      <c r="LQE283" s="50"/>
      <c r="LQF283" s="50"/>
      <c r="LQG283" s="50"/>
      <c r="LQH283" s="50"/>
      <c r="LQI283" s="50"/>
      <c r="LQJ283" s="50"/>
      <c r="LQK283" s="50"/>
      <c r="LQL283" s="50"/>
      <c r="LQM283" s="50"/>
      <c r="LQN283" s="50"/>
      <c r="LQO283" s="50"/>
      <c r="LQP283" s="50"/>
      <c r="LQQ283" s="50"/>
      <c r="LQR283" s="50"/>
      <c r="LQS283" s="50"/>
      <c r="LQT283" s="50"/>
      <c r="LQU283" s="50"/>
      <c r="LQV283" s="50"/>
      <c r="LQW283" s="50"/>
      <c r="LQX283" s="50"/>
      <c r="LQY283" s="50"/>
      <c r="LQZ283" s="50"/>
      <c r="LRA283" s="50"/>
      <c r="LRB283" s="50"/>
      <c r="LRC283" s="50"/>
      <c r="LRD283" s="50"/>
      <c r="LRE283" s="50"/>
      <c r="LRF283" s="50"/>
      <c r="LRG283" s="50"/>
      <c r="LRH283" s="50"/>
      <c r="LRI283" s="50"/>
      <c r="LRJ283" s="50"/>
      <c r="LRK283" s="50"/>
      <c r="LRL283" s="50"/>
      <c r="LRM283" s="50"/>
      <c r="LRN283" s="50"/>
      <c r="LRO283" s="50"/>
      <c r="LRP283" s="50"/>
      <c r="LRQ283" s="50"/>
      <c r="LRR283" s="50"/>
      <c r="LRS283" s="50"/>
      <c r="LRT283" s="50"/>
      <c r="LRU283" s="50"/>
      <c r="LRV283" s="50"/>
      <c r="LRW283" s="50"/>
      <c r="LRX283" s="50"/>
      <c r="LRY283" s="50"/>
      <c r="LRZ283" s="50"/>
      <c r="LSA283" s="50"/>
      <c r="LSB283" s="50"/>
      <c r="LSC283" s="50"/>
      <c r="LSD283" s="50"/>
      <c r="LSE283" s="50"/>
      <c r="LSF283" s="50"/>
      <c r="LSG283" s="50"/>
      <c r="LSH283" s="50"/>
      <c r="LSI283" s="50"/>
      <c r="LSJ283" s="50"/>
      <c r="LSK283" s="50"/>
      <c r="LSL283" s="50"/>
      <c r="LSM283" s="50"/>
      <c r="LSN283" s="50"/>
      <c r="LSO283" s="50"/>
      <c r="LSP283" s="50"/>
      <c r="LSQ283" s="50"/>
      <c r="LSR283" s="50"/>
      <c r="LSS283" s="50"/>
      <c r="LST283" s="50"/>
      <c r="LSU283" s="50"/>
      <c r="LSV283" s="50"/>
      <c r="LSW283" s="50"/>
      <c r="LSX283" s="50"/>
      <c r="LSY283" s="50"/>
      <c r="LSZ283" s="50"/>
      <c r="LTA283" s="50"/>
      <c r="LTB283" s="50"/>
      <c r="LTC283" s="50"/>
      <c r="LTD283" s="50"/>
      <c r="LTE283" s="50"/>
      <c r="LTF283" s="50"/>
      <c r="LTG283" s="50"/>
      <c r="LTH283" s="50"/>
      <c r="LTI283" s="50"/>
      <c r="LTJ283" s="50"/>
      <c r="LTK283" s="50"/>
      <c r="LTL283" s="50"/>
      <c r="LTM283" s="50"/>
      <c r="LTN283" s="50"/>
      <c r="LTO283" s="50"/>
      <c r="LTP283" s="50"/>
      <c r="LTQ283" s="50"/>
      <c r="LTR283" s="50"/>
      <c r="LTS283" s="50"/>
      <c r="LTT283" s="50"/>
      <c r="LTU283" s="50"/>
      <c r="LTV283" s="50"/>
      <c r="LTW283" s="50"/>
      <c r="LTX283" s="50"/>
      <c r="LTY283" s="50"/>
      <c r="LTZ283" s="50"/>
      <c r="LUA283" s="50"/>
      <c r="LUB283" s="50"/>
      <c r="LUC283" s="50"/>
      <c r="LUD283" s="50"/>
      <c r="LUE283" s="50"/>
      <c r="LUF283" s="50"/>
      <c r="LUG283" s="50"/>
      <c r="LUH283" s="50"/>
      <c r="LUI283" s="50"/>
      <c r="LUJ283" s="50"/>
      <c r="LUK283" s="50"/>
      <c r="LUL283" s="50"/>
      <c r="LUM283" s="50"/>
      <c r="LUN283" s="50"/>
      <c r="LUO283" s="50"/>
      <c r="LUP283" s="50"/>
      <c r="LUQ283" s="50"/>
      <c r="LUR283" s="50"/>
      <c r="LUS283" s="50"/>
      <c r="LUT283" s="50"/>
      <c r="LUU283" s="50"/>
      <c r="LUV283" s="50"/>
      <c r="LUW283" s="50"/>
      <c r="LUX283" s="50"/>
      <c r="LUY283" s="50"/>
      <c r="LUZ283" s="50"/>
      <c r="LVA283" s="50"/>
      <c r="LVB283" s="50"/>
      <c r="LVC283" s="50"/>
      <c r="LVD283" s="50"/>
      <c r="LVE283" s="50"/>
      <c r="LVF283" s="50"/>
      <c r="LVG283" s="50"/>
      <c r="LVH283" s="50"/>
      <c r="LVI283" s="50"/>
      <c r="LVJ283" s="50"/>
      <c r="LVK283" s="50"/>
      <c r="LVL283" s="50"/>
      <c r="LVM283" s="50"/>
      <c r="LVN283" s="50"/>
      <c r="LVO283" s="50"/>
      <c r="LVP283" s="50"/>
      <c r="LVQ283" s="50"/>
      <c r="LVR283" s="50"/>
      <c r="LVS283" s="50"/>
      <c r="LVT283" s="50"/>
      <c r="LVV283" s="50"/>
      <c r="LVX283" s="50"/>
      <c r="LVY283" s="50"/>
      <c r="LVZ283" s="50"/>
      <c r="LWA283" s="50"/>
      <c r="LWB283" s="50"/>
      <c r="LWC283" s="50"/>
      <c r="LWD283" s="50"/>
      <c r="LWE283" s="50"/>
      <c r="LWJ283" s="50"/>
      <c r="LWK283" s="50"/>
      <c r="LWL283" s="50"/>
      <c r="LWM283" s="50"/>
      <c r="LWN283" s="50"/>
      <c r="LWO283" s="50"/>
      <c r="LWP283" s="50"/>
      <c r="LWQ283" s="50"/>
      <c r="LWR283" s="50"/>
      <c r="LWS283" s="50"/>
      <c r="LWT283" s="50"/>
      <c r="LWU283" s="50"/>
      <c r="LWV283" s="50"/>
      <c r="LWW283" s="50"/>
      <c r="LWX283" s="50"/>
      <c r="LWY283" s="50"/>
      <c r="LWZ283" s="50"/>
      <c r="LXA283" s="50"/>
      <c r="LXB283" s="50"/>
      <c r="LXC283" s="50"/>
      <c r="LXD283" s="50"/>
      <c r="LXE283" s="50"/>
      <c r="LXF283" s="50"/>
      <c r="LXG283" s="50"/>
      <c r="LXH283" s="50"/>
      <c r="LXI283" s="50"/>
      <c r="LXJ283" s="50"/>
      <c r="LXK283" s="50"/>
      <c r="LXL283" s="50"/>
      <c r="LXM283" s="50"/>
      <c r="LXN283" s="50"/>
      <c r="LXO283" s="50"/>
      <c r="LXP283" s="50"/>
      <c r="LXQ283" s="50"/>
      <c r="LXR283" s="50"/>
      <c r="LXS283" s="50"/>
      <c r="LXT283" s="50"/>
      <c r="LXU283" s="50"/>
      <c r="LXV283" s="50"/>
      <c r="LXW283" s="50"/>
      <c r="LXX283" s="50"/>
      <c r="LXY283" s="50"/>
      <c r="LXZ283" s="50"/>
      <c r="LYA283" s="50"/>
      <c r="LYB283" s="50"/>
      <c r="LYC283" s="50"/>
      <c r="LYD283" s="50"/>
      <c r="LYE283" s="50"/>
      <c r="LYF283" s="50"/>
      <c r="LYG283" s="50"/>
      <c r="LYH283" s="50"/>
      <c r="LYI283" s="50"/>
      <c r="LYJ283" s="50"/>
      <c r="LYK283" s="50"/>
      <c r="LYL283" s="50"/>
      <c r="LYM283" s="50"/>
      <c r="LYN283" s="50"/>
      <c r="LYO283" s="50"/>
      <c r="LYP283" s="50"/>
      <c r="LYQ283" s="50"/>
      <c r="LYR283" s="50"/>
      <c r="LYS283" s="50"/>
      <c r="LYT283" s="50"/>
      <c r="LYU283" s="50"/>
      <c r="LYV283" s="50"/>
      <c r="LYW283" s="50"/>
      <c r="LYX283" s="50"/>
      <c r="LYY283" s="50"/>
      <c r="LYZ283" s="50"/>
      <c r="LZA283" s="50"/>
      <c r="LZB283" s="50"/>
      <c r="LZC283" s="50"/>
      <c r="LZD283" s="50"/>
      <c r="LZE283" s="50"/>
      <c r="LZF283" s="50"/>
      <c r="LZG283" s="50"/>
      <c r="LZH283" s="50"/>
      <c r="LZI283" s="50"/>
      <c r="LZJ283" s="50"/>
      <c r="LZK283" s="50"/>
      <c r="LZL283" s="50"/>
      <c r="LZM283" s="50"/>
      <c r="LZN283" s="50"/>
      <c r="LZO283" s="50"/>
      <c r="LZP283" s="50"/>
      <c r="LZQ283" s="50"/>
      <c r="LZR283" s="50"/>
      <c r="LZS283" s="50"/>
      <c r="LZT283" s="50"/>
      <c r="LZU283" s="50"/>
      <c r="LZV283" s="50"/>
      <c r="LZW283" s="50"/>
      <c r="LZX283" s="50"/>
      <c r="LZY283" s="50"/>
      <c r="LZZ283" s="50"/>
      <c r="MAA283" s="50"/>
      <c r="MAB283" s="50"/>
      <c r="MAC283" s="50"/>
      <c r="MAD283" s="50"/>
      <c r="MAE283" s="50"/>
      <c r="MAF283" s="50"/>
      <c r="MAG283" s="50"/>
      <c r="MAH283" s="50"/>
      <c r="MAI283" s="50"/>
      <c r="MAJ283" s="50"/>
      <c r="MAK283" s="50"/>
      <c r="MAL283" s="50"/>
      <c r="MAM283" s="50"/>
      <c r="MAN283" s="50"/>
      <c r="MAO283" s="50"/>
      <c r="MAP283" s="50"/>
      <c r="MAQ283" s="50"/>
      <c r="MAR283" s="50"/>
      <c r="MAS283" s="50"/>
      <c r="MAT283" s="50"/>
      <c r="MAU283" s="50"/>
      <c r="MAV283" s="50"/>
      <c r="MAW283" s="50"/>
      <c r="MAX283" s="50"/>
      <c r="MAY283" s="50"/>
      <c r="MAZ283" s="50"/>
      <c r="MBA283" s="50"/>
      <c r="MBB283" s="50"/>
      <c r="MBC283" s="50"/>
      <c r="MBD283" s="50"/>
      <c r="MBE283" s="50"/>
      <c r="MBF283" s="50"/>
      <c r="MBG283" s="50"/>
      <c r="MBH283" s="50"/>
      <c r="MBI283" s="50"/>
      <c r="MBJ283" s="50"/>
      <c r="MBK283" s="50"/>
      <c r="MBL283" s="50"/>
      <c r="MBM283" s="50"/>
      <c r="MBN283" s="50"/>
      <c r="MBO283" s="50"/>
      <c r="MBP283" s="50"/>
      <c r="MBQ283" s="50"/>
      <c r="MBR283" s="50"/>
      <c r="MBS283" s="50"/>
      <c r="MBT283" s="50"/>
      <c r="MBU283" s="50"/>
      <c r="MBV283" s="50"/>
      <c r="MBW283" s="50"/>
      <c r="MBX283" s="50"/>
      <c r="MBY283" s="50"/>
      <c r="MBZ283" s="50"/>
      <c r="MCA283" s="50"/>
      <c r="MCB283" s="50"/>
      <c r="MCC283" s="50"/>
      <c r="MCD283" s="50"/>
      <c r="MCE283" s="50"/>
      <c r="MCF283" s="50"/>
      <c r="MCG283" s="50"/>
      <c r="MCH283" s="50"/>
      <c r="MCI283" s="50"/>
      <c r="MCJ283" s="50"/>
      <c r="MCK283" s="50"/>
      <c r="MCL283" s="50"/>
      <c r="MCM283" s="50"/>
      <c r="MCN283" s="50"/>
      <c r="MCO283" s="50"/>
      <c r="MCP283" s="50"/>
      <c r="MCQ283" s="50"/>
      <c r="MCR283" s="50"/>
      <c r="MCS283" s="50"/>
      <c r="MCT283" s="50"/>
      <c r="MCU283" s="50"/>
      <c r="MCV283" s="50"/>
      <c r="MCW283" s="50"/>
      <c r="MCX283" s="50"/>
      <c r="MCY283" s="50"/>
      <c r="MCZ283" s="50"/>
      <c r="MDA283" s="50"/>
      <c r="MDB283" s="50"/>
      <c r="MDC283" s="50"/>
      <c r="MDD283" s="50"/>
      <c r="MDE283" s="50"/>
      <c r="MDF283" s="50"/>
      <c r="MDG283" s="50"/>
      <c r="MDH283" s="50"/>
      <c r="MDI283" s="50"/>
      <c r="MDJ283" s="50"/>
      <c r="MDK283" s="50"/>
      <c r="MDL283" s="50"/>
      <c r="MDM283" s="50"/>
      <c r="MDN283" s="50"/>
      <c r="MDO283" s="50"/>
      <c r="MDP283" s="50"/>
      <c r="MDQ283" s="50"/>
      <c r="MDR283" s="50"/>
      <c r="MDS283" s="50"/>
      <c r="MDT283" s="50"/>
      <c r="MDU283" s="50"/>
      <c r="MDV283" s="50"/>
      <c r="MDW283" s="50"/>
      <c r="MDX283" s="50"/>
      <c r="MDY283" s="50"/>
      <c r="MDZ283" s="50"/>
      <c r="MEA283" s="50"/>
      <c r="MEB283" s="50"/>
      <c r="MEC283" s="50"/>
      <c r="MED283" s="50"/>
      <c r="MEE283" s="50"/>
      <c r="MEF283" s="50"/>
      <c r="MEG283" s="50"/>
      <c r="MEH283" s="50"/>
      <c r="MEI283" s="50"/>
      <c r="MEJ283" s="50"/>
      <c r="MEK283" s="50"/>
      <c r="MEL283" s="50"/>
      <c r="MEM283" s="50"/>
      <c r="MEN283" s="50"/>
      <c r="MEO283" s="50"/>
      <c r="MEP283" s="50"/>
      <c r="MEQ283" s="50"/>
      <c r="MER283" s="50"/>
      <c r="MES283" s="50"/>
      <c r="MET283" s="50"/>
      <c r="MEU283" s="50"/>
      <c r="MEV283" s="50"/>
      <c r="MEW283" s="50"/>
      <c r="MEX283" s="50"/>
      <c r="MEY283" s="50"/>
      <c r="MEZ283" s="50"/>
      <c r="MFA283" s="50"/>
      <c r="MFB283" s="50"/>
      <c r="MFC283" s="50"/>
      <c r="MFD283" s="50"/>
      <c r="MFE283" s="50"/>
      <c r="MFF283" s="50"/>
      <c r="MFG283" s="50"/>
      <c r="MFH283" s="50"/>
      <c r="MFI283" s="50"/>
      <c r="MFJ283" s="50"/>
      <c r="MFK283" s="50"/>
      <c r="MFL283" s="50"/>
      <c r="MFM283" s="50"/>
      <c r="MFN283" s="50"/>
      <c r="MFO283" s="50"/>
      <c r="MFP283" s="50"/>
      <c r="MFR283" s="50"/>
      <c r="MFT283" s="50"/>
      <c r="MFU283" s="50"/>
      <c r="MFV283" s="50"/>
      <c r="MFW283" s="50"/>
      <c r="MFX283" s="50"/>
      <c r="MFY283" s="50"/>
      <c r="MFZ283" s="50"/>
      <c r="MGA283" s="50"/>
      <c r="MGF283" s="50"/>
      <c r="MGG283" s="50"/>
      <c r="MGH283" s="50"/>
      <c r="MGI283" s="50"/>
      <c r="MGJ283" s="50"/>
      <c r="MGK283" s="50"/>
      <c r="MGL283" s="50"/>
      <c r="MGM283" s="50"/>
      <c r="MGN283" s="50"/>
      <c r="MGO283" s="50"/>
      <c r="MGP283" s="50"/>
      <c r="MGQ283" s="50"/>
      <c r="MGR283" s="50"/>
      <c r="MGS283" s="50"/>
      <c r="MGT283" s="50"/>
      <c r="MGU283" s="50"/>
      <c r="MGV283" s="50"/>
      <c r="MGW283" s="50"/>
      <c r="MGX283" s="50"/>
      <c r="MGY283" s="50"/>
      <c r="MGZ283" s="50"/>
      <c r="MHA283" s="50"/>
      <c r="MHB283" s="50"/>
      <c r="MHC283" s="50"/>
      <c r="MHD283" s="50"/>
      <c r="MHE283" s="50"/>
      <c r="MHF283" s="50"/>
      <c r="MHG283" s="50"/>
      <c r="MHH283" s="50"/>
      <c r="MHI283" s="50"/>
      <c r="MHJ283" s="50"/>
      <c r="MHK283" s="50"/>
      <c r="MHL283" s="50"/>
      <c r="MHM283" s="50"/>
      <c r="MHN283" s="50"/>
      <c r="MHO283" s="50"/>
      <c r="MHP283" s="50"/>
      <c r="MHQ283" s="50"/>
      <c r="MHR283" s="50"/>
      <c r="MHS283" s="50"/>
      <c r="MHT283" s="50"/>
      <c r="MHU283" s="50"/>
      <c r="MHV283" s="50"/>
      <c r="MHW283" s="50"/>
      <c r="MHX283" s="50"/>
      <c r="MHY283" s="50"/>
      <c r="MHZ283" s="50"/>
      <c r="MIA283" s="50"/>
      <c r="MIB283" s="50"/>
      <c r="MIC283" s="50"/>
      <c r="MID283" s="50"/>
      <c r="MIE283" s="50"/>
      <c r="MIF283" s="50"/>
      <c r="MIG283" s="50"/>
      <c r="MIH283" s="50"/>
      <c r="MII283" s="50"/>
      <c r="MIJ283" s="50"/>
      <c r="MIK283" s="50"/>
      <c r="MIL283" s="50"/>
      <c r="MIM283" s="50"/>
      <c r="MIN283" s="50"/>
      <c r="MIO283" s="50"/>
      <c r="MIP283" s="50"/>
      <c r="MIQ283" s="50"/>
      <c r="MIR283" s="50"/>
      <c r="MIS283" s="50"/>
      <c r="MIT283" s="50"/>
      <c r="MIU283" s="50"/>
      <c r="MIV283" s="50"/>
      <c r="MIW283" s="50"/>
      <c r="MIX283" s="50"/>
      <c r="MIY283" s="50"/>
      <c r="MIZ283" s="50"/>
      <c r="MJA283" s="50"/>
      <c r="MJB283" s="50"/>
      <c r="MJC283" s="50"/>
      <c r="MJD283" s="50"/>
      <c r="MJE283" s="50"/>
      <c r="MJF283" s="50"/>
      <c r="MJG283" s="50"/>
      <c r="MJH283" s="50"/>
      <c r="MJI283" s="50"/>
      <c r="MJJ283" s="50"/>
      <c r="MJK283" s="50"/>
      <c r="MJL283" s="50"/>
      <c r="MJM283" s="50"/>
      <c r="MJN283" s="50"/>
      <c r="MJO283" s="50"/>
      <c r="MJP283" s="50"/>
      <c r="MJQ283" s="50"/>
      <c r="MJR283" s="50"/>
      <c r="MJS283" s="50"/>
      <c r="MJT283" s="50"/>
      <c r="MJU283" s="50"/>
      <c r="MJV283" s="50"/>
      <c r="MJW283" s="50"/>
      <c r="MJX283" s="50"/>
      <c r="MJY283" s="50"/>
      <c r="MJZ283" s="50"/>
      <c r="MKA283" s="50"/>
      <c r="MKB283" s="50"/>
      <c r="MKC283" s="50"/>
      <c r="MKD283" s="50"/>
      <c r="MKE283" s="50"/>
      <c r="MKF283" s="50"/>
      <c r="MKG283" s="50"/>
      <c r="MKH283" s="50"/>
      <c r="MKI283" s="50"/>
      <c r="MKJ283" s="50"/>
      <c r="MKK283" s="50"/>
      <c r="MKL283" s="50"/>
      <c r="MKM283" s="50"/>
      <c r="MKN283" s="50"/>
      <c r="MKO283" s="50"/>
      <c r="MKP283" s="50"/>
      <c r="MKQ283" s="50"/>
      <c r="MKR283" s="50"/>
      <c r="MKS283" s="50"/>
      <c r="MKT283" s="50"/>
      <c r="MKU283" s="50"/>
      <c r="MKV283" s="50"/>
      <c r="MKW283" s="50"/>
      <c r="MKX283" s="50"/>
      <c r="MKY283" s="50"/>
      <c r="MKZ283" s="50"/>
      <c r="MLA283" s="50"/>
      <c r="MLB283" s="50"/>
      <c r="MLC283" s="50"/>
      <c r="MLD283" s="50"/>
      <c r="MLE283" s="50"/>
      <c r="MLF283" s="50"/>
      <c r="MLG283" s="50"/>
      <c r="MLH283" s="50"/>
      <c r="MLI283" s="50"/>
      <c r="MLJ283" s="50"/>
      <c r="MLK283" s="50"/>
      <c r="MLL283" s="50"/>
      <c r="MLM283" s="50"/>
      <c r="MLN283" s="50"/>
      <c r="MLO283" s="50"/>
      <c r="MLP283" s="50"/>
      <c r="MLQ283" s="50"/>
      <c r="MLR283" s="50"/>
      <c r="MLS283" s="50"/>
      <c r="MLT283" s="50"/>
      <c r="MLU283" s="50"/>
      <c r="MLV283" s="50"/>
      <c r="MLW283" s="50"/>
      <c r="MLX283" s="50"/>
      <c r="MLY283" s="50"/>
      <c r="MLZ283" s="50"/>
      <c r="MMA283" s="50"/>
      <c r="MMB283" s="50"/>
      <c r="MMC283" s="50"/>
      <c r="MMD283" s="50"/>
      <c r="MME283" s="50"/>
      <c r="MMF283" s="50"/>
      <c r="MMG283" s="50"/>
      <c r="MMH283" s="50"/>
      <c r="MMI283" s="50"/>
      <c r="MMJ283" s="50"/>
      <c r="MMK283" s="50"/>
      <c r="MML283" s="50"/>
      <c r="MMM283" s="50"/>
      <c r="MMN283" s="50"/>
      <c r="MMO283" s="50"/>
      <c r="MMP283" s="50"/>
      <c r="MMQ283" s="50"/>
      <c r="MMR283" s="50"/>
      <c r="MMS283" s="50"/>
      <c r="MMT283" s="50"/>
      <c r="MMU283" s="50"/>
      <c r="MMV283" s="50"/>
      <c r="MMW283" s="50"/>
      <c r="MMX283" s="50"/>
      <c r="MMY283" s="50"/>
      <c r="MMZ283" s="50"/>
      <c r="MNA283" s="50"/>
      <c r="MNB283" s="50"/>
      <c r="MNC283" s="50"/>
      <c r="MND283" s="50"/>
      <c r="MNE283" s="50"/>
      <c r="MNF283" s="50"/>
      <c r="MNG283" s="50"/>
      <c r="MNH283" s="50"/>
      <c r="MNI283" s="50"/>
      <c r="MNJ283" s="50"/>
      <c r="MNK283" s="50"/>
      <c r="MNL283" s="50"/>
      <c r="MNM283" s="50"/>
      <c r="MNN283" s="50"/>
      <c r="MNO283" s="50"/>
      <c r="MNP283" s="50"/>
      <c r="MNQ283" s="50"/>
      <c r="MNR283" s="50"/>
      <c r="MNS283" s="50"/>
      <c r="MNT283" s="50"/>
      <c r="MNU283" s="50"/>
      <c r="MNV283" s="50"/>
      <c r="MNW283" s="50"/>
      <c r="MNX283" s="50"/>
      <c r="MNY283" s="50"/>
      <c r="MNZ283" s="50"/>
      <c r="MOA283" s="50"/>
      <c r="MOB283" s="50"/>
      <c r="MOC283" s="50"/>
      <c r="MOD283" s="50"/>
      <c r="MOE283" s="50"/>
      <c r="MOF283" s="50"/>
      <c r="MOG283" s="50"/>
      <c r="MOH283" s="50"/>
      <c r="MOI283" s="50"/>
      <c r="MOJ283" s="50"/>
      <c r="MOK283" s="50"/>
      <c r="MOL283" s="50"/>
      <c r="MOM283" s="50"/>
      <c r="MON283" s="50"/>
      <c r="MOO283" s="50"/>
      <c r="MOP283" s="50"/>
      <c r="MOQ283" s="50"/>
      <c r="MOR283" s="50"/>
      <c r="MOS283" s="50"/>
      <c r="MOT283" s="50"/>
      <c r="MOU283" s="50"/>
      <c r="MOV283" s="50"/>
      <c r="MOW283" s="50"/>
      <c r="MOX283" s="50"/>
      <c r="MOY283" s="50"/>
      <c r="MOZ283" s="50"/>
      <c r="MPA283" s="50"/>
      <c r="MPB283" s="50"/>
      <c r="MPC283" s="50"/>
      <c r="MPD283" s="50"/>
      <c r="MPE283" s="50"/>
      <c r="MPF283" s="50"/>
      <c r="MPG283" s="50"/>
      <c r="MPH283" s="50"/>
      <c r="MPI283" s="50"/>
      <c r="MPJ283" s="50"/>
      <c r="MPK283" s="50"/>
      <c r="MPL283" s="50"/>
      <c r="MPN283" s="50"/>
      <c r="MPP283" s="50"/>
      <c r="MPQ283" s="50"/>
      <c r="MPR283" s="50"/>
      <c r="MPS283" s="50"/>
      <c r="MPT283" s="50"/>
      <c r="MPU283" s="50"/>
      <c r="MPV283" s="50"/>
      <c r="MPW283" s="50"/>
      <c r="MQB283" s="50"/>
      <c r="MQC283" s="50"/>
      <c r="MQD283" s="50"/>
      <c r="MQE283" s="50"/>
      <c r="MQF283" s="50"/>
      <c r="MQG283" s="50"/>
      <c r="MQH283" s="50"/>
      <c r="MQI283" s="50"/>
      <c r="MQJ283" s="50"/>
      <c r="MQK283" s="50"/>
      <c r="MQL283" s="50"/>
      <c r="MQM283" s="50"/>
      <c r="MQN283" s="50"/>
      <c r="MQO283" s="50"/>
      <c r="MQP283" s="50"/>
      <c r="MQQ283" s="50"/>
      <c r="MQR283" s="50"/>
      <c r="MQS283" s="50"/>
      <c r="MQT283" s="50"/>
      <c r="MQU283" s="50"/>
      <c r="MQV283" s="50"/>
      <c r="MQW283" s="50"/>
      <c r="MQX283" s="50"/>
      <c r="MQY283" s="50"/>
      <c r="MQZ283" s="50"/>
      <c r="MRA283" s="50"/>
      <c r="MRB283" s="50"/>
      <c r="MRC283" s="50"/>
      <c r="MRD283" s="50"/>
      <c r="MRE283" s="50"/>
      <c r="MRF283" s="50"/>
      <c r="MRG283" s="50"/>
      <c r="MRH283" s="50"/>
      <c r="MRI283" s="50"/>
      <c r="MRJ283" s="50"/>
      <c r="MRK283" s="50"/>
      <c r="MRL283" s="50"/>
      <c r="MRM283" s="50"/>
      <c r="MRN283" s="50"/>
      <c r="MRO283" s="50"/>
      <c r="MRP283" s="50"/>
      <c r="MRQ283" s="50"/>
      <c r="MRR283" s="50"/>
      <c r="MRS283" s="50"/>
      <c r="MRT283" s="50"/>
      <c r="MRU283" s="50"/>
      <c r="MRV283" s="50"/>
      <c r="MRW283" s="50"/>
      <c r="MRX283" s="50"/>
      <c r="MRY283" s="50"/>
      <c r="MRZ283" s="50"/>
      <c r="MSA283" s="50"/>
      <c r="MSB283" s="50"/>
      <c r="MSC283" s="50"/>
      <c r="MSD283" s="50"/>
      <c r="MSE283" s="50"/>
      <c r="MSF283" s="50"/>
      <c r="MSG283" s="50"/>
      <c r="MSH283" s="50"/>
      <c r="MSI283" s="50"/>
      <c r="MSJ283" s="50"/>
      <c r="MSK283" s="50"/>
      <c r="MSL283" s="50"/>
      <c r="MSM283" s="50"/>
      <c r="MSN283" s="50"/>
      <c r="MSO283" s="50"/>
      <c r="MSP283" s="50"/>
      <c r="MSQ283" s="50"/>
      <c r="MSR283" s="50"/>
      <c r="MSS283" s="50"/>
      <c r="MST283" s="50"/>
      <c r="MSU283" s="50"/>
      <c r="MSV283" s="50"/>
      <c r="MSW283" s="50"/>
      <c r="MSX283" s="50"/>
      <c r="MSY283" s="50"/>
      <c r="MSZ283" s="50"/>
      <c r="MTA283" s="50"/>
      <c r="MTB283" s="50"/>
      <c r="MTC283" s="50"/>
      <c r="MTD283" s="50"/>
      <c r="MTE283" s="50"/>
      <c r="MTF283" s="50"/>
      <c r="MTG283" s="50"/>
      <c r="MTH283" s="50"/>
      <c r="MTI283" s="50"/>
      <c r="MTJ283" s="50"/>
      <c r="MTK283" s="50"/>
      <c r="MTL283" s="50"/>
      <c r="MTM283" s="50"/>
      <c r="MTN283" s="50"/>
      <c r="MTO283" s="50"/>
      <c r="MTP283" s="50"/>
      <c r="MTQ283" s="50"/>
      <c r="MTR283" s="50"/>
      <c r="MTS283" s="50"/>
      <c r="MTT283" s="50"/>
      <c r="MTU283" s="50"/>
      <c r="MTV283" s="50"/>
      <c r="MTW283" s="50"/>
      <c r="MTX283" s="50"/>
      <c r="MTY283" s="50"/>
      <c r="MTZ283" s="50"/>
      <c r="MUA283" s="50"/>
      <c r="MUB283" s="50"/>
      <c r="MUC283" s="50"/>
      <c r="MUD283" s="50"/>
      <c r="MUE283" s="50"/>
      <c r="MUF283" s="50"/>
      <c r="MUG283" s="50"/>
      <c r="MUH283" s="50"/>
      <c r="MUI283" s="50"/>
      <c r="MUJ283" s="50"/>
      <c r="MUK283" s="50"/>
      <c r="MUL283" s="50"/>
      <c r="MUM283" s="50"/>
      <c r="MUN283" s="50"/>
      <c r="MUO283" s="50"/>
      <c r="MUP283" s="50"/>
      <c r="MUQ283" s="50"/>
      <c r="MUR283" s="50"/>
      <c r="MUS283" s="50"/>
      <c r="MUT283" s="50"/>
      <c r="MUU283" s="50"/>
      <c r="MUV283" s="50"/>
      <c r="MUW283" s="50"/>
      <c r="MUX283" s="50"/>
      <c r="MUY283" s="50"/>
      <c r="MUZ283" s="50"/>
      <c r="MVA283" s="50"/>
      <c r="MVB283" s="50"/>
      <c r="MVC283" s="50"/>
      <c r="MVD283" s="50"/>
      <c r="MVE283" s="50"/>
      <c r="MVF283" s="50"/>
      <c r="MVG283" s="50"/>
      <c r="MVH283" s="50"/>
      <c r="MVI283" s="50"/>
      <c r="MVJ283" s="50"/>
      <c r="MVK283" s="50"/>
      <c r="MVL283" s="50"/>
      <c r="MVM283" s="50"/>
      <c r="MVN283" s="50"/>
      <c r="MVO283" s="50"/>
      <c r="MVP283" s="50"/>
      <c r="MVQ283" s="50"/>
      <c r="MVR283" s="50"/>
      <c r="MVS283" s="50"/>
      <c r="MVT283" s="50"/>
      <c r="MVU283" s="50"/>
      <c r="MVV283" s="50"/>
      <c r="MVW283" s="50"/>
      <c r="MVX283" s="50"/>
      <c r="MVY283" s="50"/>
      <c r="MVZ283" s="50"/>
      <c r="MWA283" s="50"/>
      <c r="MWB283" s="50"/>
      <c r="MWC283" s="50"/>
      <c r="MWD283" s="50"/>
      <c r="MWE283" s="50"/>
      <c r="MWF283" s="50"/>
      <c r="MWG283" s="50"/>
      <c r="MWH283" s="50"/>
      <c r="MWI283" s="50"/>
      <c r="MWJ283" s="50"/>
      <c r="MWK283" s="50"/>
      <c r="MWL283" s="50"/>
      <c r="MWM283" s="50"/>
      <c r="MWN283" s="50"/>
      <c r="MWO283" s="50"/>
      <c r="MWP283" s="50"/>
      <c r="MWQ283" s="50"/>
      <c r="MWR283" s="50"/>
      <c r="MWS283" s="50"/>
      <c r="MWT283" s="50"/>
      <c r="MWU283" s="50"/>
      <c r="MWV283" s="50"/>
      <c r="MWW283" s="50"/>
      <c r="MWX283" s="50"/>
      <c r="MWY283" s="50"/>
      <c r="MWZ283" s="50"/>
      <c r="MXA283" s="50"/>
      <c r="MXB283" s="50"/>
      <c r="MXC283" s="50"/>
      <c r="MXD283" s="50"/>
      <c r="MXE283" s="50"/>
      <c r="MXF283" s="50"/>
      <c r="MXG283" s="50"/>
      <c r="MXH283" s="50"/>
      <c r="MXI283" s="50"/>
      <c r="MXJ283" s="50"/>
      <c r="MXK283" s="50"/>
      <c r="MXL283" s="50"/>
      <c r="MXM283" s="50"/>
      <c r="MXN283" s="50"/>
      <c r="MXO283" s="50"/>
      <c r="MXP283" s="50"/>
      <c r="MXQ283" s="50"/>
      <c r="MXR283" s="50"/>
      <c r="MXS283" s="50"/>
      <c r="MXT283" s="50"/>
      <c r="MXU283" s="50"/>
      <c r="MXV283" s="50"/>
      <c r="MXW283" s="50"/>
      <c r="MXX283" s="50"/>
      <c r="MXY283" s="50"/>
      <c r="MXZ283" s="50"/>
      <c r="MYA283" s="50"/>
      <c r="MYB283" s="50"/>
      <c r="MYC283" s="50"/>
      <c r="MYD283" s="50"/>
      <c r="MYE283" s="50"/>
      <c r="MYF283" s="50"/>
      <c r="MYG283" s="50"/>
      <c r="MYH283" s="50"/>
      <c r="MYI283" s="50"/>
      <c r="MYJ283" s="50"/>
      <c r="MYK283" s="50"/>
      <c r="MYL283" s="50"/>
      <c r="MYM283" s="50"/>
      <c r="MYN283" s="50"/>
      <c r="MYO283" s="50"/>
      <c r="MYP283" s="50"/>
      <c r="MYQ283" s="50"/>
      <c r="MYR283" s="50"/>
      <c r="MYS283" s="50"/>
      <c r="MYT283" s="50"/>
      <c r="MYU283" s="50"/>
      <c r="MYV283" s="50"/>
      <c r="MYW283" s="50"/>
      <c r="MYX283" s="50"/>
      <c r="MYY283" s="50"/>
      <c r="MYZ283" s="50"/>
      <c r="MZA283" s="50"/>
      <c r="MZB283" s="50"/>
      <c r="MZC283" s="50"/>
      <c r="MZD283" s="50"/>
      <c r="MZE283" s="50"/>
      <c r="MZF283" s="50"/>
      <c r="MZG283" s="50"/>
      <c r="MZH283" s="50"/>
      <c r="MZJ283" s="50"/>
      <c r="MZL283" s="50"/>
      <c r="MZM283" s="50"/>
      <c r="MZN283" s="50"/>
      <c r="MZO283" s="50"/>
      <c r="MZP283" s="50"/>
      <c r="MZQ283" s="50"/>
      <c r="MZR283" s="50"/>
      <c r="MZS283" s="50"/>
      <c r="MZX283" s="50"/>
      <c r="MZY283" s="50"/>
      <c r="MZZ283" s="50"/>
      <c r="NAA283" s="50"/>
      <c r="NAB283" s="50"/>
      <c r="NAC283" s="50"/>
      <c r="NAD283" s="50"/>
      <c r="NAE283" s="50"/>
      <c r="NAF283" s="50"/>
      <c r="NAG283" s="50"/>
      <c r="NAH283" s="50"/>
      <c r="NAI283" s="50"/>
      <c r="NAJ283" s="50"/>
      <c r="NAK283" s="50"/>
      <c r="NAL283" s="50"/>
      <c r="NAM283" s="50"/>
      <c r="NAN283" s="50"/>
      <c r="NAO283" s="50"/>
      <c r="NAP283" s="50"/>
      <c r="NAQ283" s="50"/>
      <c r="NAR283" s="50"/>
      <c r="NAS283" s="50"/>
      <c r="NAT283" s="50"/>
      <c r="NAU283" s="50"/>
      <c r="NAV283" s="50"/>
      <c r="NAW283" s="50"/>
      <c r="NAX283" s="50"/>
      <c r="NAY283" s="50"/>
      <c r="NAZ283" s="50"/>
      <c r="NBA283" s="50"/>
      <c r="NBB283" s="50"/>
      <c r="NBC283" s="50"/>
      <c r="NBD283" s="50"/>
      <c r="NBE283" s="50"/>
      <c r="NBF283" s="50"/>
      <c r="NBG283" s="50"/>
      <c r="NBH283" s="50"/>
      <c r="NBI283" s="50"/>
      <c r="NBJ283" s="50"/>
      <c r="NBK283" s="50"/>
      <c r="NBL283" s="50"/>
      <c r="NBM283" s="50"/>
      <c r="NBN283" s="50"/>
      <c r="NBO283" s="50"/>
      <c r="NBP283" s="50"/>
      <c r="NBQ283" s="50"/>
      <c r="NBR283" s="50"/>
      <c r="NBS283" s="50"/>
      <c r="NBT283" s="50"/>
      <c r="NBU283" s="50"/>
      <c r="NBV283" s="50"/>
      <c r="NBW283" s="50"/>
      <c r="NBX283" s="50"/>
      <c r="NBY283" s="50"/>
      <c r="NBZ283" s="50"/>
      <c r="NCA283" s="50"/>
      <c r="NCB283" s="50"/>
      <c r="NCC283" s="50"/>
      <c r="NCD283" s="50"/>
      <c r="NCE283" s="50"/>
      <c r="NCF283" s="50"/>
      <c r="NCG283" s="50"/>
      <c r="NCH283" s="50"/>
      <c r="NCI283" s="50"/>
      <c r="NCJ283" s="50"/>
      <c r="NCK283" s="50"/>
      <c r="NCL283" s="50"/>
      <c r="NCM283" s="50"/>
      <c r="NCN283" s="50"/>
      <c r="NCO283" s="50"/>
      <c r="NCP283" s="50"/>
      <c r="NCQ283" s="50"/>
      <c r="NCR283" s="50"/>
      <c r="NCS283" s="50"/>
      <c r="NCT283" s="50"/>
      <c r="NCU283" s="50"/>
      <c r="NCV283" s="50"/>
      <c r="NCW283" s="50"/>
      <c r="NCX283" s="50"/>
      <c r="NCY283" s="50"/>
      <c r="NCZ283" s="50"/>
      <c r="NDA283" s="50"/>
      <c r="NDB283" s="50"/>
      <c r="NDC283" s="50"/>
      <c r="NDD283" s="50"/>
      <c r="NDE283" s="50"/>
      <c r="NDF283" s="50"/>
      <c r="NDG283" s="50"/>
      <c r="NDH283" s="50"/>
      <c r="NDI283" s="50"/>
      <c r="NDJ283" s="50"/>
      <c r="NDK283" s="50"/>
      <c r="NDL283" s="50"/>
      <c r="NDM283" s="50"/>
      <c r="NDN283" s="50"/>
      <c r="NDO283" s="50"/>
      <c r="NDP283" s="50"/>
      <c r="NDQ283" s="50"/>
      <c r="NDR283" s="50"/>
      <c r="NDS283" s="50"/>
      <c r="NDT283" s="50"/>
      <c r="NDU283" s="50"/>
      <c r="NDV283" s="50"/>
      <c r="NDW283" s="50"/>
      <c r="NDX283" s="50"/>
      <c r="NDY283" s="50"/>
      <c r="NDZ283" s="50"/>
      <c r="NEA283" s="50"/>
      <c r="NEB283" s="50"/>
      <c r="NEC283" s="50"/>
      <c r="NED283" s="50"/>
      <c r="NEE283" s="50"/>
      <c r="NEF283" s="50"/>
      <c r="NEG283" s="50"/>
      <c r="NEH283" s="50"/>
      <c r="NEI283" s="50"/>
      <c r="NEJ283" s="50"/>
      <c r="NEK283" s="50"/>
      <c r="NEL283" s="50"/>
      <c r="NEM283" s="50"/>
      <c r="NEN283" s="50"/>
      <c r="NEO283" s="50"/>
      <c r="NEP283" s="50"/>
      <c r="NEQ283" s="50"/>
      <c r="NER283" s="50"/>
      <c r="NES283" s="50"/>
      <c r="NET283" s="50"/>
      <c r="NEU283" s="50"/>
      <c r="NEV283" s="50"/>
      <c r="NEW283" s="50"/>
      <c r="NEX283" s="50"/>
      <c r="NEY283" s="50"/>
      <c r="NEZ283" s="50"/>
      <c r="NFA283" s="50"/>
      <c r="NFB283" s="50"/>
      <c r="NFC283" s="50"/>
      <c r="NFD283" s="50"/>
      <c r="NFE283" s="50"/>
      <c r="NFF283" s="50"/>
      <c r="NFG283" s="50"/>
      <c r="NFH283" s="50"/>
      <c r="NFI283" s="50"/>
      <c r="NFJ283" s="50"/>
      <c r="NFK283" s="50"/>
      <c r="NFL283" s="50"/>
      <c r="NFM283" s="50"/>
      <c r="NFN283" s="50"/>
      <c r="NFO283" s="50"/>
      <c r="NFP283" s="50"/>
      <c r="NFQ283" s="50"/>
      <c r="NFR283" s="50"/>
      <c r="NFS283" s="50"/>
      <c r="NFT283" s="50"/>
      <c r="NFU283" s="50"/>
      <c r="NFV283" s="50"/>
      <c r="NFW283" s="50"/>
      <c r="NFX283" s="50"/>
      <c r="NFY283" s="50"/>
      <c r="NFZ283" s="50"/>
      <c r="NGA283" s="50"/>
      <c r="NGB283" s="50"/>
      <c r="NGC283" s="50"/>
      <c r="NGD283" s="50"/>
      <c r="NGE283" s="50"/>
      <c r="NGF283" s="50"/>
      <c r="NGG283" s="50"/>
      <c r="NGH283" s="50"/>
      <c r="NGI283" s="50"/>
      <c r="NGJ283" s="50"/>
      <c r="NGK283" s="50"/>
      <c r="NGL283" s="50"/>
      <c r="NGM283" s="50"/>
      <c r="NGN283" s="50"/>
      <c r="NGO283" s="50"/>
      <c r="NGP283" s="50"/>
      <c r="NGQ283" s="50"/>
      <c r="NGR283" s="50"/>
      <c r="NGS283" s="50"/>
      <c r="NGT283" s="50"/>
      <c r="NGU283" s="50"/>
      <c r="NGV283" s="50"/>
      <c r="NGW283" s="50"/>
      <c r="NGX283" s="50"/>
      <c r="NGY283" s="50"/>
      <c r="NGZ283" s="50"/>
      <c r="NHA283" s="50"/>
      <c r="NHB283" s="50"/>
      <c r="NHC283" s="50"/>
      <c r="NHD283" s="50"/>
      <c r="NHE283" s="50"/>
      <c r="NHF283" s="50"/>
      <c r="NHG283" s="50"/>
      <c r="NHH283" s="50"/>
      <c r="NHI283" s="50"/>
      <c r="NHJ283" s="50"/>
      <c r="NHK283" s="50"/>
      <c r="NHL283" s="50"/>
      <c r="NHM283" s="50"/>
      <c r="NHN283" s="50"/>
      <c r="NHO283" s="50"/>
      <c r="NHP283" s="50"/>
      <c r="NHQ283" s="50"/>
      <c r="NHR283" s="50"/>
      <c r="NHS283" s="50"/>
      <c r="NHT283" s="50"/>
      <c r="NHU283" s="50"/>
      <c r="NHV283" s="50"/>
      <c r="NHW283" s="50"/>
      <c r="NHX283" s="50"/>
      <c r="NHY283" s="50"/>
      <c r="NHZ283" s="50"/>
      <c r="NIA283" s="50"/>
      <c r="NIB283" s="50"/>
      <c r="NIC283" s="50"/>
      <c r="NID283" s="50"/>
      <c r="NIE283" s="50"/>
      <c r="NIF283" s="50"/>
      <c r="NIG283" s="50"/>
      <c r="NIH283" s="50"/>
      <c r="NII283" s="50"/>
      <c r="NIJ283" s="50"/>
      <c r="NIK283" s="50"/>
      <c r="NIL283" s="50"/>
      <c r="NIM283" s="50"/>
      <c r="NIN283" s="50"/>
      <c r="NIO283" s="50"/>
      <c r="NIP283" s="50"/>
      <c r="NIQ283" s="50"/>
      <c r="NIR283" s="50"/>
      <c r="NIS283" s="50"/>
      <c r="NIT283" s="50"/>
      <c r="NIU283" s="50"/>
      <c r="NIV283" s="50"/>
      <c r="NIW283" s="50"/>
      <c r="NIX283" s="50"/>
      <c r="NIY283" s="50"/>
      <c r="NIZ283" s="50"/>
      <c r="NJA283" s="50"/>
      <c r="NJB283" s="50"/>
      <c r="NJC283" s="50"/>
      <c r="NJD283" s="50"/>
      <c r="NJF283" s="50"/>
      <c r="NJH283" s="50"/>
      <c r="NJI283" s="50"/>
      <c r="NJJ283" s="50"/>
      <c r="NJK283" s="50"/>
      <c r="NJL283" s="50"/>
      <c r="NJM283" s="50"/>
      <c r="NJN283" s="50"/>
      <c r="NJO283" s="50"/>
      <c r="NJT283" s="50"/>
      <c r="NJU283" s="50"/>
      <c r="NJV283" s="50"/>
      <c r="NJW283" s="50"/>
      <c r="NJX283" s="50"/>
      <c r="NJY283" s="50"/>
      <c r="NJZ283" s="50"/>
      <c r="NKA283" s="50"/>
      <c r="NKB283" s="50"/>
      <c r="NKC283" s="50"/>
      <c r="NKD283" s="50"/>
      <c r="NKE283" s="50"/>
      <c r="NKF283" s="50"/>
      <c r="NKG283" s="50"/>
      <c r="NKH283" s="50"/>
      <c r="NKI283" s="50"/>
      <c r="NKJ283" s="50"/>
      <c r="NKK283" s="50"/>
      <c r="NKL283" s="50"/>
      <c r="NKM283" s="50"/>
      <c r="NKN283" s="50"/>
      <c r="NKO283" s="50"/>
      <c r="NKP283" s="50"/>
      <c r="NKQ283" s="50"/>
      <c r="NKR283" s="50"/>
      <c r="NKS283" s="50"/>
      <c r="NKT283" s="50"/>
      <c r="NKU283" s="50"/>
      <c r="NKV283" s="50"/>
      <c r="NKW283" s="50"/>
      <c r="NKX283" s="50"/>
      <c r="NKY283" s="50"/>
      <c r="NKZ283" s="50"/>
      <c r="NLA283" s="50"/>
      <c r="NLB283" s="50"/>
      <c r="NLC283" s="50"/>
      <c r="NLD283" s="50"/>
      <c r="NLE283" s="50"/>
      <c r="NLF283" s="50"/>
      <c r="NLG283" s="50"/>
      <c r="NLH283" s="50"/>
      <c r="NLI283" s="50"/>
      <c r="NLJ283" s="50"/>
      <c r="NLK283" s="50"/>
      <c r="NLL283" s="50"/>
      <c r="NLM283" s="50"/>
      <c r="NLN283" s="50"/>
      <c r="NLO283" s="50"/>
      <c r="NLP283" s="50"/>
      <c r="NLQ283" s="50"/>
      <c r="NLR283" s="50"/>
      <c r="NLS283" s="50"/>
      <c r="NLT283" s="50"/>
      <c r="NLU283" s="50"/>
      <c r="NLV283" s="50"/>
      <c r="NLW283" s="50"/>
      <c r="NLX283" s="50"/>
      <c r="NLY283" s="50"/>
      <c r="NLZ283" s="50"/>
      <c r="NMA283" s="50"/>
      <c r="NMB283" s="50"/>
      <c r="NMC283" s="50"/>
      <c r="NMD283" s="50"/>
      <c r="NME283" s="50"/>
      <c r="NMF283" s="50"/>
      <c r="NMG283" s="50"/>
      <c r="NMH283" s="50"/>
      <c r="NMI283" s="50"/>
      <c r="NMJ283" s="50"/>
      <c r="NMK283" s="50"/>
      <c r="NML283" s="50"/>
      <c r="NMM283" s="50"/>
      <c r="NMN283" s="50"/>
      <c r="NMO283" s="50"/>
      <c r="NMP283" s="50"/>
      <c r="NMQ283" s="50"/>
      <c r="NMR283" s="50"/>
      <c r="NMS283" s="50"/>
      <c r="NMT283" s="50"/>
      <c r="NMU283" s="50"/>
      <c r="NMV283" s="50"/>
      <c r="NMW283" s="50"/>
      <c r="NMX283" s="50"/>
      <c r="NMY283" s="50"/>
      <c r="NMZ283" s="50"/>
      <c r="NNA283" s="50"/>
      <c r="NNB283" s="50"/>
      <c r="NNC283" s="50"/>
      <c r="NND283" s="50"/>
      <c r="NNE283" s="50"/>
      <c r="NNF283" s="50"/>
      <c r="NNG283" s="50"/>
      <c r="NNH283" s="50"/>
      <c r="NNI283" s="50"/>
      <c r="NNJ283" s="50"/>
      <c r="NNK283" s="50"/>
      <c r="NNL283" s="50"/>
      <c r="NNM283" s="50"/>
      <c r="NNN283" s="50"/>
      <c r="NNO283" s="50"/>
      <c r="NNP283" s="50"/>
      <c r="NNQ283" s="50"/>
      <c r="NNR283" s="50"/>
      <c r="NNS283" s="50"/>
      <c r="NNT283" s="50"/>
      <c r="NNU283" s="50"/>
      <c r="NNV283" s="50"/>
      <c r="NNW283" s="50"/>
      <c r="NNX283" s="50"/>
      <c r="NNY283" s="50"/>
      <c r="NNZ283" s="50"/>
      <c r="NOA283" s="50"/>
      <c r="NOB283" s="50"/>
      <c r="NOC283" s="50"/>
      <c r="NOD283" s="50"/>
      <c r="NOE283" s="50"/>
      <c r="NOF283" s="50"/>
      <c r="NOG283" s="50"/>
      <c r="NOH283" s="50"/>
      <c r="NOI283" s="50"/>
      <c r="NOJ283" s="50"/>
      <c r="NOK283" s="50"/>
      <c r="NOL283" s="50"/>
      <c r="NOM283" s="50"/>
      <c r="NON283" s="50"/>
      <c r="NOO283" s="50"/>
      <c r="NOP283" s="50"/>
      <c r="NOQ283" s="50"/>
      <c r="NOR283" s="50"/>
      <c r="NOS283" s="50"/>
      <c r="NOT283" s="50"/>
      <c r="NOU283" s="50"/>
      <c r="NOV283" s="50"/>
      <c r="NOW283" s="50"/>
      <c r="NOX283" s="50"/>
      <c r="NOY283" s="50"/>
      <c r="NOZ283" s="50"/>
      <c r="NPA283" s="50"/>
      <c r="NPB283" s="50"/>
      <c r="NPC283" s="50"/>
      <c r="NPD283" s="50"/>
      <c r="NPE283" s="50"/>
      <c r="NPF283" s="50"/>
      <c r="NPG283" s="50"/>
      <c r="NPH283" s="50"/>
      <c r="NPI283" s="50"/>
      <c r="NPJ283" s="50"/>
      <c r="NPK283" s="50"/>
      <c r="NPL283" s="50"/>
      <c r="NPM283" s="50"/>
      <c r="NPN283" s="50"/>
      <c r="NPO283" s="50"/>
      <c r="NPP283" s="50"/>
      <c r="NPQ283" s="50"/>
      <c r="NPR283" s="50"/>
      <c r="NPS283" s="50"/>
      <c r="NPT283" s="50"/>
      <c r="NPU283" s="50"/>
      <c r="NPV283" s="50"/>
      <c r="NPW283" s="50"/>
      <c r="NPX283" s="50"/>
      <c r="NPY283" s="50"/>
      <c r="NPZ283" s="50"/>
      <c r="NQA283" s="50"/>
      <c r="NQB283" s="50"/>
      <c r="NQC283" s="50"/>
      <c r="NQD283" s="50"/>
      <c r="NQE283" s="50"/>
      <c r="NQF283" s="50"/>
      <c r="NQG283" s="50"/>
      <c r="NQH283" s="50"/>
      <c r="NQI283" s="50"/>
      <c r="NQJ283" s="50"/>
      <c r="NQK283" s="50"/>
      <c r="NQL283" s="50"/>
      <c r="NQM283" s="50"/>
      <c r="NQN283" s="50"/>
      <c r="NQO283" s="50"/>
      <c r="NQP283" s="50"/>
      <c r="NQQ283" s="50"/>
      <c r="NQR283" s="50"/>
      <c r="NQS283" s="50"/>
      <c r="NQT283" s="50"/>
      <c r="NQU283" s="50"/>
      <c r="NQV283" s="50"/>
      <c r="NQW283" s="50"/>
      <c r="NQX283" s="50"/>
      <c r="NQY283" s="50"/>
      <c r="NQZ283" s="50"/>
      <c r="NRA283" s="50"/>
      <c r="NRB283" s="50"/>
      <c r="NRC283" s="50"/>
      <c r="NRD283" s="50"/>
      <c r="NRE283" s="50"/>
      <c r="NRF283" s="50"/>
      <c r="NRG283" s="50"/>
      <c r="NRH283" s="50"/>
      <c r="NRI283" s="50"/>
      <c r="NRJ283" s="50"/>
      <c r="NRK283" s="50"/>
      <c r="NRL283" s="50"/>
      <c r="NRM283" s="50"/>
      <c r="NRN283" s="50"/>
      <c r="NRO283" s="50"/>
      <c r="NRP283" s="50"/>
      <c r="NRQ283" s="50"/>
      <c r="NRR283" s="50"/>
      <c r="NRS283" s="50"/>
      <c r="NRT283" s="50"/>
      <c r="NRU283" s="50"/>
      <c r="NRV283" s="50"/>
      <c r="NRW283" s="50"/>
      <c r="NRX283" s="50"/>
      <c r="NRY283" s="50"/>
      <c r="NRZ283" s="50"/>
      <c r="NSA283" s="50"/>
      <c r="NSB283" s="50"/>
      <c r="NSC283" s="50"/>
      <c r="NSD283" s="50"/>
      <c r="NSE283" s="50"/>
      <c r="NSF283" s="50"/>
      <c r="NSG283" s="50"/>
      <c r="NSH283" s="50"/>
      <c r="NSI283" s="50"/>
      <c r="NSJ283" s="50"/>
      <c r="NSK283" s="50"/>
      <c r="NSL283" s="50"/>
      <c r="NSM283" s="50"/>
      <c r="NSN283" s="50"/>
      <c r="NSO283" s="50"/>
      <c r="NSP283" s="50"/>
      <c r="NSQ283" s="50"/>
      <c r="NSR283" s="50"/>
      <c r="NSS283" s="50"/>
      <c r="NST283" s="50"/>
      <c r="NSU283" s="50"/>
      <c r="NSV283" s="50"/>
      <c r="NSW283" s="50"/>
      <c r="NSX283" s="50"/>
      <c r="NSY283" s="50"/>
      <c r="NSZ283" s="50"/>
      <c r="NTB283" s="50"/>
      <c r="NTD283" s="50"/>
      <c r="NTE283" s="50"/>
      <c r="NTF283" s="50"/>
      <c r="NTG283" s="50"/>
      <c r="NTH283" s="50"/>
      <c r="NTI283" s="50"/>
      <c r="NTJ283" s="50"/>
      <c r="NTK283" s="50"/>
      <c r="NTP283" s="50"/>
      <c r="NTQ283" s="50"/>
      <c r="NTR283" s="50"/>
      <c r="NTS283" s="50"/>
      <c r="NTT283" s="50"/>
      <c r="NTU283" s="50"/>
      <c r="NTV283" s="50"/>
      <c r="NTW283" s="50"/>
      <c r="NTX283" s="50"/>
      <c r="NTY283" s="50"/>
      <c r="NTZ283" s="50"/>
      <c r="NUA283" s="50"/>
      <c r="NUB283" s="50"/>
      <c r="NUC283" s="50"/>
      <c r="NUD283" s="50"/>
      <c r="NUE283" s="50"/>
      <c r="NUF283" s="50"/>
      <c r="NUG283" s="50"/>
      <c r="NUH283" s="50"/>
      <c r="NUI283" s="50"/>
      <c r="NUJ283" s="50"/>
      <c r="NUK283" s="50"/>
      <c r="NUL283" s="50"/>
      <c r="NUM283" s="50"/>
      <c r="NUN283" s="50"/>
      <c r="NUO283" s="50"/>
      <c r="NUP283" s="50"/>
      <c r="NUQ283" s="50"/>
      <c r="NUR283" s="50"/>
      <c r="NUS283" s="50"/>
      <c r="NUT283" s="50"/>
      <c r="NUU283" s="50"/>
      <c r="NUV283" s="50"/>
      <c r="NUW283" s="50"/>
      <c r="NUX283" s="50"/>
      <c r="NUY283" s="50"/>
      <c r="NUZ283" s="50"/>
      <c r="NVA283" s="50"/>
      <c r="NVB283" s="50"/>
      <c r="NVC283" s="50"/>
      <c r="NVD283" s="50"/>
      <c r="NVE283" s="50"/>
      <c r="NVF283" s="50"/>
      <c r="NVG283" s="50"/>
      <c r="NVH283" s="50"/>
      <c r="NVI283" s="50"/>
      <c r="NVJ283" s="50"/>
      <c r="NVK283" s="50"/>
      <c r="NVL283" s="50"/>
      <c r="NVM283" s="50"/>
      <c r="NVN283" s="50"/>
      <c r="NVO283" s="50"/>
      <c r="NVP283" s="50"/>
      <c r="NVQ283" s="50"/>
      <c r="NVR283" s="50"/>
      <c r="NVS283" s="50"/>
      <c r="NVT283" s="50"/>
      <c r="NVU283" s="50"/>
      <c r="NVV283" s="50"/>
      <c r="NVW283" s="50"/>
      <c r="NVX283" s="50"/>
      <c r="NVY283" s="50"/>
      <c r="NVZ283" s="50"/>
      <c r="NWA283" s="50"/>
      <c r="NWB283" s="50"/>
      <c r="NWC283" s="50"/>
      <c r="NWD283" s="50"/>
      <c r="NWE283" s="50"/>
      <c r="NWF283" s="50"/>
      <c r="NWG283" s="50"/>
      <c r="NWH283" s="50"/>
      <c r="NWI283" s="50"/>
      <c r="NWJ283" s="50"/>
      <c r="NWK283" s="50"/>
      <c r="NWL283" s="50"/>
      <c r="NWM283" s="50"/>
      <c r="NWN283" s="50"/>
      <c r="NWO283" s="50"/>
      <c r="NWP283" s="50"/>
      <c r="NWQ283" s="50"/>
      <c r="NWR283" s="50"/>
      <c r="NWS283" s="50"/>
      <c r="NWT283" s="50"/>
      <c r="NWU283" s="50"/>
      <c r="NWV283" s="50"/>
      <c r="NWW283" s="50"/>
      <c r="NWX283" s="50"/>
      <c r="NWY283" s="50"/>
      <c r="NWZ283" s="50"/>
      <c r="NXA283" s="50"/>
      <c r="NXB283" s="50"/>
      <c r="NXC283" s="50"/>
      <c r="NXD283" s="50"/>
      <c r="NXE283" s="50"/>
      <c r="NXF283" s="50"/>
      <c r="NXG283" s="50"/>
      <c r="NXH283" s="50"/>
      <c r="NXI283" s="50"/>
      <c r="NXJ283" s="50"/>
      <c r="NXK283" s="50"/>
      <c r="NXL283" s="50"/>
      <c r="NXM283" s="50"/>
      <c r="NXN283" s="50"/>
      <c r="NXO283" s="50"/>
      <c r="NXP283" s="50"/>
      <c r="NXQ283" s="50"/>
      <c r="NXR283" s="50"/>
      <c r="NXS283" s="50"/>
      <c r="NXT283" s="50"/>
      <c r="NXU283" s="50"/>
      <c r="NXV283" s="50"/>
      <c r="NXW283" s="50"/>
      <c r="NXX283" s="50"/>
      <c r="NXY283" s="50"/>
      <c r="NXZ283" s="50"/>
      <c r="NYA283" s="50"/>
      <c r="NYB283" s="50"/>
      <c r="NYC283" s="50"/>
      <c r="NYD283" s="50"/>
      <c r="NYE283" s="50"/>
      <c r="NYF283" s="50"/>
      <c r="NYG283" s="50"/>
      <c r="NYH283" s="50"/>
      <c r="NYI283" s="50"/>
      <c r="NYJ283" s="50"/>
      <c r="NYK283" s="50"/>
      <c r="NYL283" s="50"/>
      <c r="NYM283" s="50"/>
      <c r="NYN283" s="50"/>
      <c r="NYO283" s="50"/>
      <c r="NYP283" s="50"/>
      <c r="NYQ283" s="50"/>
      <c r="NYR283" s="50"/>
      <c r="NYS283" s="50"/>
      <c r="NYT283" s="50"/>
      <c r="NYU283" s="50"/>
      <c r="NYV283" s="50"/>
      <c r="NYW283" s="50"/>
      <c r="NYX283" s="50"/>
      <c r="NYY283" s="50"/>
      <c r="NYZ283" s="50"/>
      <c r="NZA283" s="50"/>
      <c r="NZB283" s="50"/>
      <c r="NZC283" s="50"/>
      <c r="NZD283" s="50"/>
      <c r="NZE283" s="50"/>
      <c r="NZF283" s="50"/>
      <c r="NZG283" s="50"/>
      <c r="NZH283" s="50"/>
      <c r="NZI283" s="50"/>
      <c r="NZJ283" s="50"/>
      <c r="NZK283" s="50"/>
      <c r="NZL283" s="50"/>
      <c r="NZM283" s="50"/>
      <c r="NZN283" s="50"/>
      <c r="NZO283" s="50"/>
      <c r="NZP283" s="50"/>
      <c r="NZQ283" s="50"/>
      <c r="NZR283" s="50"/>
      <c r="NZS283" s="50"/>
      <c r="NZT283" s="50"/>
      <c r="NZU283" s="50"/>
      <c r="NZV283" s="50"/>
      <c r="NZW283" s="50"/>
      <c r="NZX283" s="50"/>
      <c r="NZY283" s="50"/>
      <c r="NZZ283" s="50"/>
      <c r="OAA283" s="50"/>
      <c r="OAB283" s="50"/>
      <c r="OAC283" s="50"/>
      <c r="OAD283" s="50"/>
      <c r="OAE283" s="50"/>
      <c r="OAF283" s="50"/>
      <c r="OAG283" s="50"/>
      <c r="OAH283" s="50"/>
      <c r="OAI283" s="50"/>
      <c r="OAJ283" s="50"/>
      <c r="OAK283" s="50"/>
      <c r="OAL283" s="50"/>
      <c r="OAM283" s="50"/>
      <c r="OAN283" s="50"/>
      <c r="OAO283" s="50"/>
      <c r="OAP283" s="50"/>
      <c r="OAQ283" s="50"/>
      <c r="OAR283" s="50"/>
      <c r="OAS283" s="50"/>
      <c r="OAT283" s="50"/>
      <c r="OAU283" s="50"/>
      <c r="OAV283" s="50"/>
      <c r="OAW283" s="50"/>
      <c r="OAX283" s="50"/>
      <c r="OAY283" s="50"/>
      <c r="OAZ283" s="50"/>
      <c r="OBA283" s="50"/>
      <c r="OBB283" s="50"/>
      <c r="OBC283" s="50"/>
      <c r="OBD283" s="50"/>
      <c r="OBE283" s="50"/>
      <c r="OBF283" s="50"/>
      <c r="OBG283" s="50"/>
      <c r="OBH283" s="50"/>
      <c r="OBI283" s="50"/>
      <c r="OBJ283" s="50"/>
      <c r="OBK283" s="50"/>
      <c r="OBL283" s="50"/>
      <c r="OBM283" s="50"/>
      <c r="OBN283" s="50"/>
      <c r="OBO283" s="50"/>
      <c r="OBP283" s="50"/>
      <c r="OBQ283" s="50"/>
      <c r="OBR283" s="50"/>
      <c r="OBS283" s="50"/>
      <c r="OBT283" s="50"/>
      <c r="OBU283" s="50"/>
      <c r="OBV283" s="50"/>
      <c r="OBW283" s="50"/>
      <c r="OBX283" s="50"/>
      <c r="OBY283" s="50"/>
      <c r="OBZ283" s="50"/>
      <c r="OCA283" s="50"/>
      <c r="OCB283" s="50"/>
      <c r="OCC283" s="50"/>
      <c r="OCD283" s="50"/>
      <c r="OCE283" s="50"/>
      <c r="OCF283" s="50"/>
      <c r="OCG283" s="50"/>
      <c r="OCH283" s="50"/>
      <c r="OCI283" s="50"/>
      <c r="OCJ283" s="50"/>
      <c r="OCK283" s="50"/>
      <c r="OCL283" s="50"/>
      <c r="OCM283" s="50"/>
      <c r="OCN283" s="50"/>
      <c r="OCO283" s="50"/>
      <c r="OCP283" s="50"/>
      <c r="OCQ283" s="50"/>
      <c r="OCR283" s="50"/>
      <c r="OCS283" s="50"/>
      <c r="OCT283" s="50"/>
      <c r="OCU283" s="50"/>
      <c r="OCV283" s="50"/>
      <c r="OCX283" s="50"/>
      <c r="OCZ283" s="50"/>
      <c r="ODA283" s="50"/>
      <c r="ODB283" s="50"/>
      <c r="ODC283" s="50"/>
      <c r="ODD283" s="50"/>
      <c r="ODE283" s="50"/>
      <c r="ODF283" s="50"/>
      <c r="ODG283" s="50"/>
      <c r="ODL283" s="50"/>
      <c r="ODM283" s="50"/>
      <c r="ODN283" s="50"/>
      <c r="ODO283" s="50"/>
      <c r="ODP283" s="50"/>
      <c r="ODQ283" s="50"/>
      <c r="ODR283" s="50"/>
      <c r="ODS283" s="50"/>
      <c r="ODT283" s="50"/>
      <c r="ODU283" s="50"/>
      <c r="ODV283" s="50"/>
      <c r="ODW283" s="50"/>
      <c r="ODX283" s="50"/>
      <c r="ODY283" s="50"/>
      <c r="ODZ283" s="50"/>
      <c r="OEA283" s="50"/>
      <c r="OEB283" s="50"/>
      <c r="OEC283" s="50"/>
      <c r="OED283" s="50"/>
      <c r="OEE283" s="50"/>
      <c r="OEF283" s="50"/>
      <c r="OEG283" s="50"/>
      <c r="OEH283" s="50"/>
      <c r="OEI283" s="50"/>
      <c r="OEJ283" s="50"/>
      <c r="OEK283" s="50"/>
      <c r="OEL283" s="50"/>
      <c r="OEM283" s="50"/>
      <c r="OEN283" s="50"/>
      <c r="OEO283" s="50"/>
      <c r="OEP283" s="50"/>
      <c r="OEQ283" s="50"/>
      <c r="OER283" s="50"/>
      <c r="OES283" s="50"/>
      <c r="OET283" s="50"/>
      <c r="OEU283" s="50"/>
      <c r="OEV283" s="50"/>
      <c r="OEW283" s="50"/>
      <c r="OEX283" s="50"/>
      <c r="OEY283" s="50"/>
      <c r="OEZ283" s="50"/>
      <c r="OFA283" s="50"/>
      <c r="OFB283" s="50"/>
      <c r="OFC283" s="50"/>
      <c r="OFD283" s="50"/>
      <c r="OFE283" s="50"/>
      <c r="OFF283" s="50"/>
      <c r="OFG283" s="50"/>
      <c r="OFH283" s="50"/>
      <c r="OFI283" s="50"/>
      <c r="OFJ283" s="50"/>
      <c r="OFK283" s="50"/>
      <c r="OFL283" s="50"/>
      <c r="OFM283" s="50"/>
      <c r="OFN283" s="50"/>
      <c r="OFO283" s="50"/>
      <c r="OFP283" s="50"/>
      <c r="OFQ283" s="50"/>
      <c r="OFR283" s="50"/>
      <c r="OFS283" s="50"/>
      <c r="OFT283" s="50"/>
      <c r="OFU283" s="50"/>
      <c r="OFV283" s="50"/>
      <c r="OFW283" s="50"/>
      <c r="OFX283" s="50"/>
      <c r="OFY283" s="50"/>
      <c r="OFZ283" s="50"/>
      <c r="OGA283" s="50"/>
      <c r="OGB283" s="50"/>
      <c r="OGC283" s="50"/>
      <c r="OGD283" s="50"/>
      <c r="OGE283" s="50"/>
      <c r="OGF283" s="50"/>
      <c r="OGG283" s="50"/>
      <c r="OGH283" s="50"/>
      <c r="OGI283" s="50"/>
      <c r="OGJ283" s="50"/>
      <c r="OGK283" s="50"/>
      <c r="OGL283" s="50"/>
      <c r="OGM283" s="50"/>
      <c r="OGN283" s="50"/>
      <c r="OGO283" s="50"/>
      <c r="OGP283" s="50"/>
      <c r="OGQ283" s="50"/>
      <c r="OGR283" s="50"/>
      <c r="OGS283" s="50"/>
      <c r="OGT283" s="50"/>
      <c r="OGU283" s="50"/>
      <c r="OGV283" s="50"/>
      <c r="OGW283" s="50"/>
      <c r="OGX283" s="50"/>
      <c r="OGY283" s="50"/>
      <c r="OGZ283" s="50"/>
      <c r="OHA283" s="50"/>
      <c r="OHB283" s="50"/>
      <c r="OHC283" s="50"/>
      <c r="OHD283" s="50"/>
      <c r="OHE283" s="50"/>
      <c r="OHF283" s="50"/>
      <c r="OHG283" s="50"/>
      <c r="OHH283" s="50"/>
      <c r="OHI283" s="50"/>
      <c r="OHJ283" s="50"/>
      <c r="OHK283" s="50"/>
      <c r="OHL283" s="50"/>
      <c r="OHM283" s="50"/>
      <c r="OHN283" s="50"/>
      <c r="OHO283" s="50"/>
      <c r="OHP283" s="50"/>
      <c r="OHQ283" s="50"/>
      <c r="OHR283" s="50"/>
      <c r="OHS283" s="50"/>
      <c r="OHT283" s="50"/>
      <c r="OHU283" s="50"/>
      <c r="OHV283" s="50"/>
      <c r="OHW283" s="50"/>
      <c r="OHX283" s="50"/>
      <c r="OHY283" s="50"/>
      <c r="OHZ283" s="50"/>
      <c r="OIA283" s="50"/>
      <c r="OIB283" s="50"/>
      <c r="OIC283" s="50"/>
      <c r="OID283" s="50"/>
      <c r="OIE283" s="50"/>
      <c r="OIF283" s="50"/>
      <c r="OIG283" s="50"/>
      <c r="OIH283" s="50"/>
      <c r="OII283" s="50"/>
      <c r="OIJ283" s="50"/>
      <c r="OIK283" s="50"/>
      <c r="OIL283" s="50"/>
      <c r="OIM283" s="50"/>
      <c r="OIN283" s="50"/>
      <c r="OIO283" s="50"/>
      <c r="OIP283" s="50"/>
      <c r="OIQ283" s="50"/>
      <c r="OIR283" s="50"/>
      <c r="OIS283" s="50"/>
      <c r="OIT283" s="50"/>
      <c r="OIU283" s="50"/>
      <c r="OIV283" s="50"/>
      <c r="OIW283" s="50"/>
      <c r="OIX283" s="50"/>
      <c r="OIY283" s="50"/>
      <c r="OIZ283" s="50"/>
      <c r="OJA283" s="50"/>
      <c r="OJB283" s="50"/>
      <c r="OJC283" s="50"/>
      <c r="OJD283" s="50"/>
      <c r="OJE283" s="50"/>
      <c r="OJF283" s="50"/>
      <c r="OJG283" s="50"/>
      <c r="OJH283" s="50"/>
      <c r="OJI283" s="50"/>
      <c r="OJJ283" s="50"/>
      <c r="OJK283" s="50"/>
      <c r="OJL283" s="50"/>
      <c r="OJM283" s="50"/>
      <c r="OJN283" s="50"/>
      <c r="OJO283" s="50"/>
      <c r="OJP283" s="50"/>
      <c r="OJQ283" s="50"/>
      <c r="OJR283" s="50"/>
      <c r="OJS283" s="50"/>
      <c r="OJT283" s="50"/>
      <c r="OJU283" s="50"/>
      <c r="OJV283" s="50"/>
      <c r="OJW283" s="50"/>
      <c r="OJX283" s="50"/>
      <c r="OJY283" s="50"/>
      <c r="OJZ283" s="50"/>
      <c r="OKA283" s="50"/>
      <c r="OKB283" s="50"/>
      <c r="OKC283" s="50"/>
      <c r="OKD283" s="50"/>
      <c r="OKE283" s="50"/>
      <c r="OKF283" s="50"/>
      <c r="OKG283" s="50"/>
      <c r="OKH283" s="50"/>
      <c r="OKI283" s="50"/>
      <c r="OKJ283" s="50"/>
      <c r="OKK283" s="50"/>
      <c r="OKL283" s="50"/>
      <c r="OKM283" s="50"/>
      <c r="OKN283" s="50"/>
      <c r="OKO283" s="50"/>
      <c r="OKP283" s="50"/>
      <c r="OKQ283" s="50"/>
      <c r="OKR283" s="50"/>
      <c r="OKS283" s="50"/>
      <c r="OKT283" s="50"/>
      <c r="OKU283" s="50"/>
      <c r="OKV283" s="50"/>
      <c r="OKW283" s="50"/>
      <c r="OKX283" s="50"/>
      <c r="OKY283" s="50"/>
      <c r="OKZ283" s="50"/>
      <c r="OLA283" s="50"/>
      <c r="OLB283" s="50"/>
      <c r="OLC283" s="50"/>
      <c r="OLD283" s="50"/>
      <c r="OLE283" s="50"/>
      <c r="OLF283" s="50"/>
      <c r="OLG283" s="50"/>
      <c r="OLH283" s="50"/>
      <c r="OLI283" s="50"/>
      <c r="OLJ283" s="50"/>
      <c r="OLK283" s="50"/>
      <c r="OLL283" s="50"/>
      <c r="OLM283" s="50"/>
      <c r="OLN283" s="50"/>
      <c r="OLO283" s="50"/>
      <c r="OLP283" s="50"/>
      <c r="OLQ283" s="50"/>
      <c r="OLR283" s="50"/>
      <c r="OLS283" s="50"/>
      <c r="OLT283" s="50"/>
      <c r="OLU283" s="50"/>
      <c r="OLV283" s="50"/>
      <c r="OLW283" s="50"/>
      <c r="OLX283" s="50"/>
      <c r="OLY283" s="50"/>
      <c r="OLZ283" s="50"/>
      <c r="OMA283" s="50"/>
      <c r="OMB283" s="50"/>
      <c r="OMC283" s="50"/>
      <c r="OMD283" s="50"/>
      <c r="OME283" s="50"/>
      <c r="OMF283" s="50"/>
      <c r="OMG283" s="50"/>
      <c r="OMH283" s="50"/>
      <c r="OMI283" s="50"/>
      <c r="OMJ283" s="50"/>
      <c r="OMK283" s="50"/>
      <c r="OML283" s="50"/>
      <c r="OMM283" s="50"/>
      <c r="OMN283" s="50"/>
      <c r="OMO283" s="50"/>
      <c r="OMP283" s="50"/>
      <c r="OMQ283" s="50"/>
      <c r="OMR283" s="50"/>
      <c r="OMT283" s="50"/>
      <c r="OMV283" s="50"/>
      <c r="OMW283" s="50"/>
      <c r="OMX283" s="50"/>
      <c r="OMY283" s="50"/>
      <c r="OMZ283" s="50"/>
      <c r="ONA283" s="50"/>
      <c r="ONB283" s="50"/>
      <c r="ONC283" s="50"/>
      <c r="ONH283" s="50"/>
      <c r="ONI283" s="50"/>
      <c r="ONJ283" s="50"/>
      <c r="ONK283" s="50"/>
      <c r="ONL283" s="50"/>
      <c r="ONM283" s="50"/>
      <c r="ONN283" s="50"/>
      <c r="ONO283" s="50"/>
      <c r="ONP283" s="50"/>
      <c r="ONQ283" s="50"/>
      <c r="ONR283" s="50"/>
      <c r="ONS283" s="50"/>
      <c r="ONT283" s="50"/>
      <c r="ONU283" s="50"/>
      <c r="ONV283" s="50"/>
      <c r="ONW283" s="50"/>
      <c r="ONX283" s="50"/>
      <c r="ONY283" s="50"/>
      <c r="ONZ283" s="50"/>
      <c r="OOA283" s="50"/>
      <c r="OOB283" s="50"/>
      <c r="OOC283" s="50"/>
      <c r="OOD283" s="50"/>
      <c r="OOE283" s="50"/>
      <c r="OOF283" s="50"/>
      <c r="OOG283" s="50"/>
      <c r="OOH283" s="50"/>
      <c r="OOI283" s="50"/>
      <c r="OOJ283" s="50"/>
      <c r="OOK283" s="50"/>
      <c r="OOL283" s="50"/>
      <c r="OOM283" s="50"/>
      <c r="OON283" s="50"/>
      <c r="OOO283" s="50"/>
      <c r="OOP283" s="50"/>
      <c r="OOQ283" s="50"/>
      <c r="OOR283" s="50"/>
      <c r="OOS283" s="50"/>
      <c r="OOT283" s="50"/>
      <c r="OOU283" s="50"/>
      <c r="OOV283" s="50"/>
      <c r="OOW283" s="50"/>
      <c r="OOX283" s="50"/>
      <c r="OOY283" s="50"/>
      <c r="OOZ283" s="50"/>
      <c r="OPA283" s="50"/>
      <c r="OPB283" s="50"/>
      <c r="OPC283" s="50"/>
      <c r="OPD283" s="50"/>
      <c r="OPE283" s="50"/>
      <c r="OPF283" s="50"/>
      <c r="OPG283" s="50"/>
      <c r="OPH283" s="50"/>
      <c r="OPI283" s="50"/>
      <c r="OPJ283" s="50"/>
      <c r="OPK283" s="50"/>
      <c r="OPL283" s="50"/>
      <c r="OPM283" s="50"/>
      <c r="OPN283" s="50"/>
      <c r="OPO283" s="50"/>
      <c r="OPP283" s="50"/>
      <c r="OPQ283" s="50"/>
      <c r="OPR283" s="50"/>
      <c r="OPS283" s="50"/>
      <c r="OPT283" s="50"/>
      <c r="OPU283" s="50"/>
      <c r="OPV283" s="50"/>
      <c r="OPW283" s="50"/>
      <c r="OPX283" s="50"/>
      <c r="OPY283" s="50"/>
      <c r="OPZ283" s="50"/>
      <c r="OQA283" s="50"/>
      <c r="OQB283" s="50"/>
      <c r="OQC283" s="50"/>
      <c r="OQD283" s="50"/>
      <c r="OQE283" s="50"/>
      <c r="OQF283" s="50"/>
      <c r="OQG283" s="50"/>
      <c r="OQH283" s="50"/>
      <c r="OQI283" s="50"/>
      <c r="OQJ283" s="50"/>
      <c r="OQK283" s="50"/>
      <c r="OQL283" s="50"/>
      <c r="OQM283" s="50"/>
      <c r="OQN283" s="50"/>
      <c r="OQO283" s="50"/>
      <c r="OQP283" s="50"/>
      <c r="OQQ283" s="50"/>
      <c r="OQR283" s="50"/>
      <c r="OQS283" s="50"/>
      <c r="OQT283" s="50"/>
      <c r="OQU283" s="50"/>
      <c r="OQV283" s="50"/>
      <c r="OQW283" s="50"/>
      <c r="OQX283" s="50"/>
      <c r="OQY283" s="50"/>
      <c r="OQZ283" s="50"/>
      <c r="ORA283" s="50"/>
      <c r="ORB283" s="50"/>
      <c r="ORC283" s="50"/>
      <c r="ORD283" s="50"/>
      <c r="ORE283" s="50"/>
      <c r="ORF283" s="50"/>
      <c r="ORG283" s="50"/>
      <c r="ORH283" s="50"/>
      <c r="ORI283" s="50"/>
      <c r="ORJ283" s="50"/>
      <c r="ORK283" s="50"/>
      <c r="ORL283" s="50"/>
      <c r="ORM283" s="50"/>
      <c r="ORN283" s="50"/>
      <c r="ORO283" s="50"/>
      <c r="ORP283" s="50"/>
      <c r="ORQ283" s="50"/>
      <c r="ORR283" s="50"/>
      <c r="ORS283" s="50"/>
      <c r="ORT283" s="50"/>
      <c r="ORU283" s="50"/>
      <c r="ORV283" s="50"/>
      <c r="ORW283" s="50"/>
      <c r="ORX283" s="50"/>
      <c r="ORY283" s="50"/>
      <c r="ORZ283" s="50"/>
      <c r="OSA283" s="50"/>
      <c r="OSB283" s="50"/>
      <c r="OSC283" s="50"/>
      <c r="OSD283" s="50"/>
      <c r="OSE283" s="50"/>
      <c r="OSF283" s="50"/>
      <c r="OSG283" s="50"/>
      <c r="OSH283" s="50"/>
      <c r="OSI283" s="50"/>
      <c r="OSJ283" s="50"/>
      <c r="OSK283" s="50"/>
      <c r="OSL283" s="50"/>
      <c r="OSM283" s="50"/>
      <c r="OSN283" s="50"/>
      <c r="OSO283" s="50"/>
      <c r="OSP283" s="50"/>
      <c r="OSQ283" s="50"/>
      <c r="OSR283" s="50"/>
      <c r="OSS283" s="50"/>
      <c r="OST283" s="50"/>
      <c r="OSU283" s="50"/>
      <c r="OSV283" s="50"/>
      <c r="OSW283" s="50"/>
      <c r="OSX283" s="50"/>
      <c r="OSY283" s="50"/>
      <c r="OSZ283" s="50"/>
      <c r="OTA283" s="50"/>
      <c r="OTB283" s="50"/>
      <c r="OTC283" s="50"/>
      <c r="OTD283" s="50"/>
      <c r="OTE283" s="50"/>
      <c r="OTF283" s="50"/>
      <c r="OTG283" s="50"/>
      <c r="OTH283" s="50"/>
      <c r="OTI283" s="50"/>
      <c r="OTJ283" s="50"/>
      <c r="OTK283" s="50"/>
      <c r="OTL283" s="50"/>
      <c r="OTM283" s="50"/>
      <c r="OTN283" s="50"/>
      <c r="OTO283" s="50"/>
      <c r="OTP283" s="50"/>
      <c r="OTQ283" s="50"/>
      <c r="OTR283" s="50"/>
      <c r="OTS283" s="50"/>
      <c r="OTT283" s="50"/>
      <c r="OTU283" s="50"/>
      <c r="OTV283" s="50"/>
      <c r="OTW283" s="50"/>
      <c r="OTX283" s="50"/>
      <c r="OTY283" s="50"/>
      <c r="OTZ283" s="50"/>
      <c r="OUA283" s="50"/>
      <c r="OUB283" s="50"/>
      <c r="OUC283" s="50"/>
      <c r="OUD283" s="50"/>
      <c r="OUE283" s="50"/>
      <c r="OUF283" s="50"/>
      <c r="OUG283" s="50"/>
      <c r="OUH283" s="50"/>
      <c r="OUI283" s="50"/>
      <c r="OUJ283" s="50"/>
      <c r="OUK283" s="50"/>
      <c r="OUL283" s="50"/>
      <c r="OUM283" s="50"/>
      <c r="OUN283" s="50"/>
      <c r="OUO283" s="50"/>
      <c r="OUP283" s="50"/>
      <c r="OUQ283" s="50"/>
      <c r="OUR283" s="50"/>
      <c r="OUS283" s="50"/>
      <c r="OUT283" s="50"/>
      <c r="OUU283" s="50"/>
      <c r="OUV283" s="50"/>
      <c r="OUW283" s="50"/>
      <c r="OUX283" s="50"/>
      <c r="OUY283" s="50"/>
      <c r="OUZ283" s="50"/>
      <c r="OVA283" s="50"/>
      <c r="OVB283" s="50"/>
      <c r="OVC283" s="50"/>
      <c r="OVD283" s="50"/>
      <c r="OVE283" s="50"/>
      <c r="OVF283" s="50"/>
      <c r="OVG283" s="50"/>
      <c r="OVH283" s="50"/>
      <c r="OVI283" s="50"/>
      <c r="OVJ283" s="50"/>
      <c r="OVK283" s="50"/>
      <c r="OVL283" s="50"/>
      <c r="OVM283" s="50"/>
      <c r="OVN283" s="50"/>
      <c r="OVO283" s="50"/>
      <c r="OVP283" s="50"/>
      <c r="OVQ283" s="50"/>
      <c r="OVR283" s="50"/>
      <c r="OVS283" s="50"/>
      <c r="OVT283" s="50"/>
      <c r="OVU283" s="50"/>
      <c r="OVV283" s="50"/>
      <c r="OVW283" s="50"/>
      <c r="OVX283" s="50"/>
      <c r="OVY283" s="50"/>
      <c r="OVZ283" s="50"/>
      <c r="OWA283" s="50"/>
      <c r="OWB283" s="50"/>
      <c r="OWC283" s="50"/>
      <c r="OWD283" s="50"/>
      <c r="OWE283" s="50"/>
      <c r="OWF283" s="50"/>
      <c r="OWG283" s="50"/>
      <c r="OWH283" s="50"/>
      <c r="OWI283" s="50"/>
      <c r="OWJ283" s="50"/>
      <c r="OWK283" s="50"/>
      <c r="OWL283" s="50"/>
      <c r="OWM283" s="50"/>
      <c r="OWN283" s="50"/>
      <c r="OWP283" s="50"/>
      <c r="OWR283" s="50"/>
      <c r="OWS283" s="50"/>
      <c r="OWT283" s="50"/>
      <c r="OWU283" s="50"/>
      <c r="OWV283" s="50"/>
      <c r="OWW283" s="50"/>
      <c r="OWX283" s="50"/>
      <c r="OWY283" s="50"/>
      <c r="OXD283" s="50"/>
      <c r="OXE283" s="50"/>
      <c r="OXF283" s="50"/>
      <c r="OXG283" s="50"/>
      <c r="OXH283" s="50"/>
      <c r="OXI283" s="50"/>
      <c r="OXJ283" s="50"/>
      <c r="OXK283" s="50"/>
      <c r="OXL283" s="50"/>
      <c r="OXM283" s="50"/>
      <c r="OXN283" s="50"/>
      <c r="OXO283" s="50"/>
      <c r="OXP283" s="50"/>
      <c r="OXQ283" s="50"/>
      <c r="OXR283" s="50"/>
      <c r="OXS283" s="50"/>
      <c r="OXT283" s="50"/>
      <c r="OXU283" s="50"/>
      <c r="OXV283" s="50"/>
      <c r="OXW283" s="50"/>
      <c r="OXX283" s="50"/>
      <c r="OXY283" s="50"/>
      <c r="OXZ283" s="50"/>
      <c r="OYA283" s="50"/>
      <c r="OYB283" s="50"/>
      <c r="OYC283" s="50"/>
      <c r="OYD283" s="50"/>
      <c r="OYE283" s="50"/>
      <c r="OYF283" s="50"/>
      <c r="OYG283" s="50"/>
      <c r="OYH283" s="50"/>
      <c r="OYI283" s="50"/>
      <c r="OYJ283" s="50"/>
      <c r="OYK283" s="50"/>
      <c r="OYL283" s="50"/>
      <c r="OYM283" s="50"/>
      <c r="OYN283" s="50"/>
      <c r="OYO283" s="50"/>
      <c r="OYP283" s="50"/>
      <c r="OYQ283" s="50"/>
      <c r="OYR283" s="50"/>
      <c r="OYS283" s="50"/>
      <c r="OYT283" s="50"/>
      <c r="OYU283" s="50"/>
      <c r="OYV283" s="50"/>
      <c r="OYW283" s="50"/>
      <c r="OYX283" s="50"/>
      <c r="OYY283" s="50"/>
      <c r="OYZ283" s="50"/>
      <c r="OZA283" s="50"/>
      <c r="OZB283" s="50"/>
      <c r="OZC283" s="50"/>
      <c r="OZD283" s="50"/>
      <c r="OZE283" s="50"/>
      <c r="OZF283" s="50"/>
      <c r="OZG283" s="50"/>
      <c r="OZH283" s="50"/>
      <c r="OZI283" s="50"/>
      <c r="OZJ283" s="50"/>
      <c r="OZK283" s="50"/>
      <c r="OZL283" s="50"/>
      <c r="OZM283" s="50"/>
      <c r="OZN283" s="50"/>
      <c r="OZO283" s="50"/>
      <c r="OZP283" s="50"/>
      <c r="OZQ283" s="50"/>
      <c r="OZR283" s="50"/>
      <c r="OZS283" s="50"/>
      <c r="OZT283" s="50"/>
      <c r="OZU283" s="50"/>
      <c r="OZV283" s="50"/>
      <c r="OZW283" s="50"/>
      <c r="OZX283" s="50"/>
      <c r="OZY283" s="50"/>
      <c r="OZZ283" s="50"/>
      <c r="PAA283" s="50"/>
      <c r="PAB283" s="50"/>
      <c r="PAC283" s="50"/>
      <c r="PAD283" s="50"/>
      <c r="PAE283" s="50"/>
      <c r="PAF283" s="50"/>
      <c r="PAG283" s="50"/>
      <c r="PAH283" s="50"/>
      <c r="PAI283" s="50"/>
      <c r="PAJ283" s="50"/>
      <c r="PAK283" s="50"/>
      <c r="PAL283" s="50"/>
      <c r="PAM283" s="50"/>
      <c r="PAN283" s="50"/>
      <c r="PAO283" s="50"/>
      <c r="PAP283" s="50"/>
      <c r="PAQ283" s="50"/>
      <c r="PAR283" s="50"/>
      <c r="PAS283" s="50"/>
      <c r="PAT283" s="50"/>
      <c r="PAU283" s="50"/>
      <c r="PAV283" s="50"/>
      <c r="PAW283" s="50"/>
      <c r="PAX283" s="50"/>
      <c r="PAY283" s="50"/>
      <c r="PAZ283" s="50"/>
      <c r="PBA283" s="50"/>
      <c r="PBB283" s="50"/>
      <c r="PBC283" s="50"/>
      <c r="PBD283" s="50"/>
      <c r="PBE283" s="50"/>
      <c r="PBF283" s="50"/>
      <c r="PBG283" s="50"/>
      <c r="PBH283" s="50"/>
      <c r="PBI283" s="50"/>
      <c r="PBJ283" s="50"/>
      <c r="PBK283" s="50"/>
      <c r="PBL283" s="50"/>
      <c r="PBM283" s="50"/>
      <c r="PBN283" s="50"/>
      <c r="PBO283" s="50"/>
      <c r="PBP283" s="50"/>
      <c r="PBQ283" s="50"/>
      <c r="PBR283" s="50"/>
      <c r="PBS283" s="50"/>
      <c r="PBT283" s="50"/>
      <c r="PBU283" s="50"/>
      <c r="PBV283" s="50"/>
      <c r="PBW283" s="50"/>
      <c r="PBX283" s="50"/>
      <c r="PBY283" s="50"/>
      <c r="PBZ283" s="50"/>
      <c r="PCA283" s="50"/>
      <c r="PCB283" s="50"/>
      <c r="PCC283" s="50"/>
      <c r="PCD283" s="50"/>
      <c r="PCE283" s="50"/>
      <c r="PCF283" s="50"/>
      <c r="PCG283" s="50"/>
      <c r="PCH283" s="50"/>
      <c r="PCI283" s="50"/>
      <c r="PCJ283" s="50"/>
      <c r="PCK283" s="50"/>
      <c r="PCL283" s="50"/>
      <c r="PCM283" s="50"/>
      <c r="PCN283" s="50"/>
      <c r="PCO283" s="50"/>
      <c r="PCP283" s="50"/>
      <c r="PCQ283" s="50"/>
      <c r="PCR283" s="50"/>
      <c r="PCS283" s="50"/>
      <c r="PCT283" s="50"/>
      <c r="PCU283" s="50"/>
      <c r="PCV283" s="50"/>
      <c r="PCW283" s="50"/>
      <c r="PCX283" s="50"/>
      <c r="PCY283" s="50"/>
      <c r="PCZ283" s="50"/>
      <c r="PDA283" s="50"/>
      <c r="PDB283" s="50"/>
      <c r="PDC283" s="50"/>
      <c r="PDD283" s="50"/>
      <c r="PDE283" s="50"/>
      <c r="PDF283" s="50"/>
      <c r="PDG283" s="50"/>
      <c r="PDH283" s="50"/>
      <c r="PDI283" s="50"/>
      <c r="PDJ283" s="50"/>
      <c r="PDK283" s="50"/>
      <c r="PDL283" s="50"/>
      <c r="PDM283" s="50"/>
      <c r="PDN283" s="50"/>
      <c r="PDO283" s="50"/>
      <c r="PDP283" s="50"/>
      <c r="PDQ283" s="50"/>
      <c r="PDR283" s="50"/>
      <c r="PDS283" s="50"/>
      <c r="PDT283" s="50"/>
      <c r="PDU283" s="50"/>
      <c r="PDV283" s="50"/>
      <c r="PDW283" s="50"/>
      <c r="PDX283" s="50"/>
      <c r="PDY283" s="50"/>
      <c r="PDZ283" s="50"/>
      <c r="PEA283" s="50"/>
      <c r="PEB283" s="50"/>
      <c r="PEC283" s="50"/>
      <c r="PED283" s="50"/>
      <c r="PEE283" s="50"/>
      <c r="PEF283" s="50"/>
      <c r="PEG283" s="50"/>
      <c r="PEH283" s="50"/>
      <c r="PEI283" s="50"/>
      <c r="PEJ283" s="50"/>
      <c r="PEK283" s="50"/>
      <c r="PEL283" s="50"/>
      <c r="PEM283" s="50"/>
      <c r="PEN283" s="50"/>
      <c r="PEO283" s="50"/>
      <c r="PEP283" s="50"/>
      <c r="PEQ283" s="50"/>
      <c r="PER283" s="50"/>
      <c r="PES283" s="50"/>
      <c r="PET283" s="50"/>
      <c r="PEU283" s="50"/>
      <c r="PEV283" s="50"/>
      <c r="PEW283" s="50"/>
      <c r="PEX283" s="50"/>
      <c r="PEY283" s="50"/>
      <c r="PEZ283" s="50"/>
      <c r="PFA283" s="50"/>
      <c r="PFB283" s="50"/>
      <c r="PFC283" s="50"/>
      <c r="PFD283" s="50"/>
      <c r="PFE283" s="50"/>
      <c r="PFF283" s="50"/>
      <c r="PFG283" s="50"/>
      <c r="PFH283" s="50"/>
      <c r="PFI283" s="50"/>
      <c r="PFJ283" s="50"/>
      <c r="PFK283" s="50"/>
      <c r="PFL283" s="50"/>
      <c r="PFM283" s="50"/>
      <c r="PFN283" s="50"/>
      <c r="PFO283" s="50"/>
      <c r="PFP283" s="50"/>
      <c r="PFQ283" s="50"/>
      <c r="PFR283" s="50"/>
      <c r="PFS283" s="50"/>
      <c r="PFT283" s="50"/>
      <c r="PFU283" s="50"/>
      <c r="PFV283" s="50"/>
      <c r="PFW283" s="50"/>
      <c r="PFX283" s="50"/>
      <c r="PFY283" s="50"/>
      <c r="PFZ283" s="50"/>
      <c r="PGA283" s="50"/>
      <c r="PGB283" s="50"/>
      <c r="PGC283" s="50"/>
      <c r="PGD283" s="50"/>
      <c r="PGE283" s="50"/>
      <c r="PGF283" s="50"/>
      <c r="PGG283" s="50"/>
      <c r="PGH283" s="50"/>
      <c r="PGI283" s="50"/>
      <c r="PGJ283" s="50"/>
      <c r="PGL283" s="50"/>
      <c r="PGN283" s="50"/>
      <c r="PGO283" s="50"/>
      <c r="PGP283" s="50"/>
      <c r="PGQ283" s="50"/>
      <c r="PGR283" s="50"/>
      <c r="PGS283" s="50"/>
      <c r="PGT283" s="50"/>
      <c r="PGU283" s="50"/>
      <c r="PGZ283" s="50"/>
      <c r="PHA283" s="50"/>
      <c r="PHB283" s="50"/>
      <c r="PHC283" s="50"/>
      <c r="PHD283" s="50"/>
      <c r="PHE283" s="50"/>
      <c r="PHF283" s="50"/>
      <c r="PHG283" s="50"/>
      <c r="PHH283" s="50"/>
      <c r="PHI283" s="50"/>
      <c r="PHJ283" s="50"/>
      <c r="PHK283" s="50"/>
      <c r="PHL283" s="50"/>
      <c r="PHM283" s="50"/>
      <c r="PHN283" s="50"/>
      <c r="PHO283" s="50"/>
      <c r="PHP283" s="50"/>
      <c r="PHQ283" s="50"/>
      <c r="PHR283" s="50"/>
      <c r="PHS283" s="50"/>
      <c r="PHT283" s="50"/>
      <c r="PHU283" s="50"/>
      <c r="PHV283" s="50"/>
      <c r="PHW283" s="50"/>
      <c r="PHX283" s="50"/>
      <c r="PHY283" s="50"/>
      <c r="PHZ283" s="50"/>
      <c r="PIA283" s="50"/>
      <c r="PIB283" s="50"/>
      <c r="PIC283" s="50"/>
      <c r="PID283" s="50"/>
      <c r="PIE283" s="50"/>
      <c r="PIF283" s="50"/>
      <c r="PIG283" s="50"/>
      <c r="PIH283" s="50"/>
      <c r="PII283" s="50"/>
      <c r="PIJ283" s="50"/>
      <c r="PIK283" s="50"/>
      <c r="PIL283" s="50"/>
      <c r="PIM283" s="50"/>
      <c r="PIN283" s="50"/>
      <c r="PIO283" s="50"/>
      <c r="PIP283" s="50"/>
      <c r="PIQ283" s="50"/>
      <c r="PIR283" s="50"/>
      <c r="PIS283" s="50"/>
      <c r="PIT283" s="50"/>
      <c r="PIU283" s="50"/>
      <c r="PIV283" s="50"/>
      <c r="PIW283" s="50"/>
      <c r="PIX283" s="50"/>
      <c r="PIY283" s="50"/>
      <c r="PIZ283" s="50"/>
      <c r="PJA283" s="50"/>
      <c r="PJB283" s="50"/>
      <c r="PJC283" s="50"/>
      <c r="PJD283" s="50"/>
      <c r="PJE283" s="50"/>
      <c r="PJF283" s="50"/>
      <c r="PJG283" s="50"/>
      <c r="PJH283" s="50"/>
      <c r="PJI283" s="50"/>
      <c r="PJJ283" s="50"/>
      <c r="PJK283" s="50"/>
      <c r="PJL283" s="50"/>
      <c r="PJM283" s="50"/>
      <c r="PJN283" s="50"/>
      <c r="PJO283" s="50"/>
      <c r="PJP283" s="50"/>
      <c r="PJQ283" s="50"/>
      <c r="PJR283" s="50"/>
      <c r="PJS283" s="50"/>
      <c r="PJT283" s="50"/>
      <c r="PJU283" s="50"/>
      <c r="PJV283" s="50"/>
      <c r="PJW283" s="50"/>
      <c r="PJX283" s="50"/>
      <c r="PJY283" s="50"/>
      <c r="PJZ283" s="50"/>
      <c r="PKA283" s="50"/>
      <c r="PKB283" s="50"/>
      <c r="PKC283" s="50"/>
      <c r="PKD283" s="50"/>
      <c r="PKE283" s="50"/>
      <c r="PKF283" s="50"/>
      <c r="PKG283" s="50"/>
      <c r="PKH283" s="50"/>
      <c r="PKI283" s="50"/>
      <c r="PKJ283" s="50"/>
      <c r="PKK283" s="50"/>
      <c r="PKL283" s="50"/>
      <c r="PKM283" s="50"/>
      <c r="PKN283" s="50"/>
      <c r="PKO283" s="50"/>
      <c r="PKP283" s="50"/>
      <c r="PKQ283" s="50"/>
      <c r="PKR283" s="50"/>
      <c r="PKS283" s="50"/>
      <c r="PKT283" s="50"/>
      <c r="PKU283" s="50"/>
      <c r="PKV283" s="50"/>
      <c r="PKW283" s="50"/>
      <c r="PKX283" s="50"/>
      <c r="PKY283" s="50"/>
      <c r="PKZ283" s="50"/>
      <c r="PLA283" s="50"/>
      <c r="PLB283" s="50"/>
      <c r="PLC283" s="50"/>
      <c r="PLD283" s="50"/>
      <c r="PLE283" s="50"/>
      <c r="PLF283" s="50"/>
      <c r="PLG283" s="50"/>
      <c r="PLH283" s="50"/>
      <c r="PLI283" s="50"/>
      <c r="PLJ283" s="50"/>
      <c r="PLK283" s="50"/>
      <c r="PLL283" s="50"/>
      <c r="PLM283" s="50"/>
      <c r="PLN283" s="50"/>
      <c r="PLO283" s="50"/>
      <c r="PLP283" s="50"/>
      <c r="PLQ283" s="50"/>
      <c r="PLR283" s="50"/>
      <c r="PLS283" s="50"/>
      <c r="PLT283" s="50"/>
      <c r="PLU283" s="50"/>
      <c r="PLV283" s="50"/>
      <c r="PLW283" s="50"/>
      <c r="PLX283" s="50"/>
      <c r="PLY283" s="50"/>
      <c r="PLZ283" s="50"/>
      <c r="PMA283" s="50"/>
      <c r="PMB283" s="50"/>
      <c r="PMC283" s="50"/>
      <c r="PMD283" s="50"/>
      <c r="PME283" s="50"/>
      <c r="PMF283" s="50"/>
      <c r="PMG283" s="50"/>
      <c r="PMH283" s="50"/>
      <c r="PMI283" s="50"/>
      <c r="PMJ283" s="50"/>
      <c r="PMK283" s="50"/>
      <c r="PML283" s="50"/>
      <c r="PMM283" s="50"/>
      <c r="PMN283" s="50"/>
      <c r="PMO283" s="50"/>
      <c r="PMP283" s="50"/>
      <c r="PMQ283" s="50"/>
      <c r="PMR283" s="50"/>
      <c r="PMS283" s="50"/>
      <c r="PMT283" s="50"/>
      <c r="PMU283" s="50"/>
      <c r="PMV283" s="50"/>
      <c r="PMW283" s="50"/>
      <c r="PMX283" s="50"/>
      <c r="PMY283" s="50"/>
      <c r="PMZ283" s="50"/>
      <c r="PNA283" s="50"/>
      <c r="PNB283" s="50"/>
      <c r="PNC283" s="50"/>
      <c r="PND283" s="50"/>
      <c r="PNE283" s="50"/>
      <c r="PNF283" s="50"/>
      <c r="PNG283" s="50"/>
      <c r="PNH283" s="50"/>
      <c r="PNI283" s="50"/>
      <c r="PNJ283" s="50"/>
      <c r="PNK283" s="50"/>
      <c r="PNL283" s="50"/>
      <c r="PNM283" s="50"/>
      <c r="PNN283" s="50"/>
      <c r="PNO283" s="50"/>
      <c r="PNP283" s="50"/>
      <c r="PNQ283" s="50"/>
      <c r="PNR283" s="50"/>
      <c r="PNS283" s="50"/>
      <c r="PNT283" s="50"/>
      <c r="PNU283" s="50"/>
      <c r="PNV283" s="50"/>
      <c r="PNW283" s="50"/>
      <c r="PNX283" s="50"/>
      <c r="PNY283" s="50"/>
      <c r="PNZ283" s="50"/>
      <c r="POA283" s="50"/>
      <c r="POB283" s="50"/>
      <c r="POC283" s="50"/>
      <c r="POD283" s="50"/>
      <c r="POE283" s="50"/>
      <c r="POF283" s="50"/>
      <c r="POG283" s="50"/>
      <c r="POH283" s="50"/>
      <c r="POI283" s="50"/>
      <c r="POJ283" s="50"/>
      <c r="POK283" s="50"/>
      <c r="POL283" s="50"/>
      <c r="POM283" s="50"/>
      <c r="PON283" s="50"/>
      <c r="POO283" s="50"/>
      <c r="POP283" s="50"/>
      <c r="POQ283" s="50"/>
      <c r="POR283" s="50"/>
      <c r="POS283" s="50"/>
      <c r="POT283" s="50"/>
      <c r="POU283" s="50"/>
      <c r="POV283" s="50"/>
      <c r="POW283" s="50"/>
      <c r="POX283" s="50"/>
      <c r="POY283" s="50"/>
      <c r="POZ283" s="50"/>
      <c r="PPA283" s="50"/>
      <c r="PPB283" s="50"/>
      <c r="PPC283" s="50"/>
      <c r="PPD283" s="50"/>
      <c r="PPE283" s="50"/>
      <c r="PPF283" s="50"/>
      <c r="PPG283" s="50"/>
      <c r="PPH283" s="50"/>
      <c r="PPI283" s="50"/>
      <c r="PPJ283" s="50"/>
      <c r="PPK283" s="50"/>
      <c r="PPL283" s="50"/>
      <c r="PPM283" s="50"/>
      <c r="PPN283" s="50"/>
      <c r="PPO283" s="50"/>
      <c r="PPP283" s="50"/>
      <c r="PPQ283" s="50"/>
      <c r="PPR283" s="50"/>
      <c r="PPS283" s="50"/>
      <c r="PPT283" s="50"/>
      <c r="PPU283" s="50"/>
      <c r="PPV283" s="50"/>
      <c r="PPW283" s="50"/>
      <c r="PPX283" s="50"/>
      <c r="PPY283" s="50"/>
      <c r="PPZ283" s="50"/>
      <c r="PQA283" s="50"/>
      <c r="PQB283" s="50"/>
      <c r="PQC283" s="50"/>
      <c r="PQD283" s="50"/>
      <c r="PQE283" s="50"/>
      <c r="PQF283" s="50"/>
      <c r="PQH283" s="50"/>
      <c r="PQJ283" s="50"/>
      <c r="PQK283" s="50"/>
      <c r="PQL283" s="50"/>
      <c r="PQM283" s="50"/>
      <c r="PQN283" s="50"/>
      <c r="PQO283" s="50"/>
      <c r="PQP283" s="50"/>
      <c r="PQQ283" s="50"/>
      <c r="PQV283" s="50"/>
      <c r="PQW283" s="50"/>
      <c r="PQX283" s="50"/>
      <c r="PQY283" s="50"/>
      <c r="PQZ283" s="50"/>
      <c r="PRA283" s="50"/>
      <c r="PRB283" s="50"/>
      <c r="PRC283" s="50"/>
      <c r="PRD283" s="50"/>
      <c r="PRE283" s="50"/>
      <c r="PRF283" s="50"/>
      <c r="PRG283" s="50"/>
      <c r="PRH283" s="50"/>
      <c r="PRI283" s="50"/>
      <c r="PRJ283" s="50"/>
      <c r="PRK283" s="50"/>
      <c r="PRL283" s="50"/>
      <c r="PRM283" s="50"/>
      <c r="PRN283" s="50"/>
      <c r="PRO283" s="50"/>
      <c r="PRP283" s="50"/>
      <c r="PRQ283" s="50"/>
      <c r="PRR283" s="50"/>
      <c r="PRS283" s="50"/>
      <c r="PRT283" s="50"/>
      <c r="PRU283" s="50"/>
      <c r="PRV283" s="50"/>
      <c r="PRW283" s="50"/>
      <c r="PRX283" s="50"/>
      <c r="PRY283" s="50"/>
      <c r="PRZ283" s="50"/>
      <c r="PSA283" s="50"/>
      <c r="PSB283" s="50"/>
      <c r="PSC283" s="50"/>
      <c r="PSD283" s="50"/>
      <c r="PSE283" s="50"/>
      <c r="PSF283" s="50"/>
      <c r="PSG283" s="50"/>
      <c r="PSH283" s="50"/>
      <c r="PSI283" s="50"/>
      <c r="PSJ283" s="50"/>
      <c r="PSK283" s="50"/>
      <c r="PSL283" s="50"/>
      <c r="PSM283" s="50"/>
      <c r="PSN283" s="50"/>
      <c r="PSO283" s="50"/>
      <c r="PSP283" s="50"/>
      <c r="PSQ283" s="50"/>
      <c r="PSR283" s="50"/>
      <c r="PSS283" s="50"/>
      <c r="PST283" s="50"/>
      <c r="PSU283" s="50"/>
      <c r="PSV283" s="50"/>
      <c r="PSW283" s="50"/>
      <c r="PSX283" s="50"/>
      <c r="PSY283" s="50"/>
      <c r="PSZ283" s="50"/>
      <c r="PTA283" s="50"/>
      <c r="PTB283" s="50"/>
      <c r="PTC283" s="50"/>
      <c r="PTD283" s="50"/>
      <c r="PTE283" s="50"/>
      <c r="PTF283" s="50"/>
      <c r="PTG283" s="50"/>
      <c r="PTH283" s="50"/>
      <c r="PTI283" s="50"/>
      <c r="PTJ283" s="50"/>
      <c r="PTK283" s="50"/>
      <c r="PTL283" s="50"/>
      <c r="PTM283" s="50"/>
      <c r="PTN283" s="50"/>
      <c r="PTO283" s="50"/>
      <c r="PTP283" s="50"/>
      <c r="PTQ283" s="50"/>
      <c r="PTR283" s="50"/>
      <c r="PTS283" s="50"/>
      <c r="PTT283" s="50"/>
      <c r="PTU283" s="50"/>
      <c r="PTV283" s="50"/>
      <c r="PTW283" s="50"/>
      <c r="PTX283" s="50"/>
      <c r="PTY283" s="50"/>
      <c r="PTZ283" s="50"/>
      <c r="PUA283" s="50"/>
      <c r="PUB283" s="50"/>
      <c r="PUC283" s="50"/>
      <c r="PUD283" s="50"/>
      <c r="PUE283" s="50"/>
      <c r="PUF283" s="50"/>
      <c r="PUG283" s="50"/>
      <c r="PUH283" s="50"/>
      <c r="PUI283" s="50"/>
      <c r="PUJ283" s="50"/>
      <c r="PUK283" s="50"/>
      <c r="PUL283" s="50"/>
      <c r="PUM283" s="50"/>
      <c r="PUN283" s="50"/>
      <c r="PUO283" s="50"/>
      <c r="PUP283" s="50"/>
      <c r="PUQ283" s="50"/>
      <c r="PUR283" s="50"/>
      <c r="PUS283" s="50"/>
      <c r="PUT283" s="50"/>
      <c r="PUU283" s="50"/>
      <c r="PUV283" s="50"/>
      <c r="PUW283" s="50"/>
      <c r="PUX283" s="50"/>
      <c r="PUY283" s="50"/>
      <c r="PUZ283" s="50"/>
      <c r="PVA283" s="50"/>
      <c r="PVB283" s="50"/>
      <c r="PVC283" s="50"/>
      <c r="PVD283" s="50"/>
      <c r="PVE283" s="50"/>
      <c r="PVF283" s="50"/>
      <c r="PVG283" s="50"/>
      <c r="PVH283" s="50"/>
      <c r="PVI283" s="50"/>
      <c r="PVJ283" s="50"/>
      <c r="PVK283" s="50"/>
      <c r="PVL283" s="50"/>
      <c r="PVM283" s="50"/>
      <c r="PVN283" s="50"/>
      <c r="PVO283" s="50"/>
      <c r="PVP283" s="50"/>
      <c r="PVQ283" s="50"/>
      <c r="PVR283" s="50"/>
      <c r="PVS283" s="50"/>
      <c r="PVT283" s="50"/>
      <c r="PVU283" s="50"/>
      <c r="PVV283" s="50"/>
      <c r="PVW283" s="50"/>
      <c r="PVX283" s="50"/>
      <c r="PVY283" s="50"/>
      <c r="PVZ283" s="50"/>
      <c r="PWA283" s="50"/>
      <c r="PWB283" s="50"/>
      <c r="PWC283" s="50"/>
      <c r="PWD283" s="50"/>
      <c r="PWE283" s="50"/>
      <c r="PWF283" s="50"/>
      <c r="PWG283" s="50"/>
      <c r="PWH283" s="50"/>
      <c r="PWI283" s="50"/>
      <c r="PWJ283" s="50"/>
      <c r="PWK283" s="50"/>
      <c r="PWL283" s="50"/>
      <c r="PWM283" s="50"/>
      <c r="PWN283" s="50"/>
      <c r="PWO283" s="50"/>
      <c r="PWP283" s="50"/>
      <c r="PWQ283" s="50"/>
      <c r="PWR283" s="50"/>
      <c r="PWS283" s="50"/>
      <c r="PWT283" s="50"/>
      <c r="PWU283" s="50"/>
      <c r="PWV283" s="50"/>
      <c r="PWW283" s="50"/>
      <c r="PWX283" s="50"/>
      <c r="PWY283" s="50"/>
      <c r="PWZ283" s="50"/>
      <c r="PXA283" s="50"/>
      <c r="PXB283" s="50"/>
      <c r="PXC283" s="50"/>
      <c r="PXD283" s="50"/>
      <c r="PXE283" s="50"/>
      <c r="PXF283" s="50"/>
      <c r="PXG283" s="50"/>
      <c r="PXH283" s="50"/>
      <c r="PXI283" s="50"/>
      <c r="PXJ283" s="50"/>
      <c r="PXK283" s="50"/>
      <c r="PXL283" s="50"/>
      <c r="PXM283" s="50"/>
      <c r="PXN283" s="50"/>
      <c r="PXO283" s="50"/>
      <c r="PXP283" s="50"/>
      <c r="PXQ283" s="50"/>
      <c r="PXR283" s="50"/>
      <c r="PXS283" s="50"/>
      <c r="PXT283" s="50"/>
      <c r="PXU283" s="50"/>
      <c r="PXV283" s="50"/>
      <c r="PXW283" s="50"/>
      <c r="PXX283" s="50"/>
      <c r="PXY283" s="50"/>
      <c r="PXZ283" s="50"/>
      <c r="PYA283" s="50"/>
      <c r="PYB283" s="50"/>
      <c r="PYC283" s="50"/>
      <c r="PYD283" s="50"/>
      <c r="PYE283" s="50"/>
      <c r="PYF283" s="50"/>
      <c r="PYG283" s="50"/>
      <c r="PYH283" s="50"/>
      <c r="PYI283" s="50"/>
      <c r="PYJ283" s="50"/>
      <c r="PYK283" s="50"/>
      <c r="PYL283" s="50"/>
      <c r="PYM283" s="50"/>
      <c r="PYN283" s="50"/>
      <c r="PYO283" s="50"/>
      <c r="PYP283" s="50"/>
      <c r="PYQ283" s="50"/>
      <c r="PYR283" s="50"/>
      <c r="PYS283" s="50"/>
      <c r="PYT283" s="50"/>
      <c r="PYU283" s="50"/>
      <c r="PYV283" s="50"/>
      <c r="PYW283" s="50"/>
      <c r="PYX283" s="50"/>
      <c r="PYY283" s="50"/>
      <c r="PYZ283" s="50"/>
      <c r="PZA283" s="50"/>
      <c r="PZB283" s="50"/>
      <c r="PZC283" s="50"/>
      <c r="PZD283" s="50"/>
      <c r="PZE283" s="50"/>
      <c r="PZF283" s="50"/>
      <c r="PZG283" s="50"/>
      <c r="PZH283" s="50"/>
      <c r="PZI283" s="50"/>
      <c r="PZJ283" s="50"/>
      <c r="PZK283" s="50"/>
      <c r="PZL283" s="50"/>
      <c r="PZM283" s="50"/>
      <c r="PZN283" s="50"/>
      <c r="PZO283" s="50"/>
      <c r="PZP283" s="50"/>
      <c r="PZQ283" s="50"/>
      <c r="PZR283" s="50"/>
      <c r="PZS283" s="50"/>
      <c r="PZT283" s="50"/>
      <c r="PZU283" s="50"/>
      <c r="PZV283" s="50"/>
      <c r="PZW283" s="50"/>
      <c r="PZX283" s="50"/>
      <c r="PZY283" s="50"/>
      <c r="PZZ283" s="50"/>
      <c r="QAA283" s="50"/>
      <c r="QAB283" s="50"/>
      <c r="QAD283" s="50"/>
      <c r="QAF283" s="50"/>
      <c r="QAG283" s="50"/>
      <c r="QAH283" s="50"/>
      <c r="QAI283" s="50"/>
      <c r="QAJ283" s="50"/>
      <c r="QAK283" s="50"/>
      <c r="QAL283" s="50"/>
      <c r="QAM283" s="50"/>
      <c r="QAR283" s="50"/>
      <c r="QAS283" s="50"/>
      <c r="QAT283" s="50"/>
      <c r="QAU283" s="50"/>
      <c r="QAV283" s="50"/>
      <c r="QAW283" s="50"/>
      <c r="QAX283" s="50"/>
      <c r="QAY283" s="50"/>
      <c r="QAZ283" s="50"/>
      <c r="QBA283" s="50"/>
      <c r="QBB283" s="50"/>
      <c r="QBC283" s="50"/>
      <c r="QBD283" s="50"/>
      <c r="QBE283" s="50"/>
      <c r="QBF283" s="50"/>
      <c r="QBG283" s="50"/>
      <c r="QBH283" s="50"/>
      <c r="QBI283" s="50"/>
      <c r="QBJ283" s="50"/>
      <c r="QBK283" s="50"/>
      <c r="QBL283" s="50"/>
      <c r="QBM283" s="50"/>
      <c r="QBN283" s="50"/>
      <c r="QBO283" s="50"/>
      <c r="QBP283" s="50"/>
      <c r="QBQ283" s="50"/>
      <c r="QBR283" s="50"/>
      <c r="QBS283" s="50"/>
      <c r="QBT283" s="50"/>
      <c r="QBU283" s="50"/>
      <c r="QBV283" s="50"/>
      <c r="QBW283" s="50"/>
      <c r="QBX283" s="50"/>
      <c r="QBY283" s="50"/>
      <c r="QBZ283" s="50"/>
      <c r="QCA283" s="50"/>
      <c r="QCB283" s="50"/>
      <c r="QCC283" s="50"/>
      <c r="QCD283" s="50"/>
      <c r="QCE283" s="50"/>
      <c r="QCF283" s="50"/>
      <c r="QCG283" s="50"/>
      <c r="QCH283" s="50"/>
      <c r="QCI283" s="50"/>
      <c r="QCJ283" s="50"/>
      <c r="QCK283" s="50"/>
      <c r="QCL283" s="50"/>
      <c r="QCM283" s="50"/>
      <c r="QCN283" s="50"/>
      <c r="QCO283" s="50"/>
      <c r="QCP283" s="50"/>
      <c r="QCQ283" s="50"/>
      <c r="QCR283" s="50"/>
      <c r="QCS283" s="50"/>
      <c r="QCT283" s="50"/>
      <c r="QCU283" s="50"/>
      <c r="QCV283" s="50"/>
      <c r="QCW283" s="50"/>
      <c r="QCX283" s="50"/>
      <c r="QCY283" s="50"/>
      <c r="QCZ283" s="50"/>
      <c r="QDA283" s="50"/>
      <c r="QDB283" s="50"/>
      <c r="QDC283" s="50"/>
      <c r="QDD283" s="50"/>
      <c r="QDE283" s="50"/>
      <c r="QDF283" s="50"/>
      <c r="QDG283" s="50"/>
      <c r="QDH283" s="50"/>
      <c r="QDI283" s="50"/>
      <c r="QDJ283" s="50"/>
      <c r="QDK283" s="50"/>
      <c r="QDL283" s="50"/>
      <c r="QDM283" s="50"/>
      <c r="QDN283" s="50"/>
      <c r="QDO283" s="50"/>
      <c r="QDP283" s="50"/>
      <c r="QDQ283" s="50"/>
      <c r="QDR283" s="50"/>
      <c r="QDS283" s="50"/>
      <c r="QDT283" s="50"/>
      <c r="QDU283" s="50"/>
      <c r="QDV283" s="50"/>
      <c r="QDW283" s="50"/>
      <c r="QDX283" s="50"/>
      <c r="QDY283" s="50"/>
      <c r="QDZ283" s="50"/>
      <c r="QEA283" s="50"/>
      <c r="QEB283" s="50"/>
      <c r="QEC283" s="50"/>
      <c r="QED283" s="50"/>
      <c r="QEE283" s="50"/>
      <c r="QEF283" s="50"/>
      <c r="QEG283" s="50"/>
      <c r="QEH283" s="50"/>
      <c r="QEI283" s="50"/>
      <c r="QEJ283" s="50"/>
      <c r="QEK283" s="50"/>
      <c r="QEL283" s="50"/>
      <c r="QEM283" s="50"/>
      <c r="QEN283" s="50"/>
      <c r="QEO283" s="50"/>
      <c r="QEP283" s="50"/>
      <c r="QEQ283" s="50"/>
      <c r="QER283" s="50"/>
      <c r="QES283" s="50"/>
      <c r="QET283" s="50"/>
      <c r="QEU283" s="50"/>
      <c r="QEV283" s="50"/>
      <c r="QEW283" s="50"/>
      <c r="QEX283" s="50"/>
      <c r="QEY283" s="50"/>
      <c r="QEZ283" s="50"/>
      <c r="QFA283" s="50"/>
      <c r="QFB283" s="50"/>
      <c r="QFC283" s="50"/>
      <c r="QFD283" s="50"/>
      <c r="QFE283" s="50"/>
      <c r="QFF283" s="50"/>
      <c r="QFG283" s="50"/>
      <c r="QFH283" s="50"/>
      <c r="QFI283" s="50"/>
      <c r="QFJ283" s="50"/>
      <c r="QFK283" s="50"/>
      <c r="QFL283" s="50"/>
      <c r="QFM283" s="50"/>
      <c r="QFN283" s="50"/>
      <c r="QFO283" s="50"/>
      <c r="QFP283" s="50"/>
      <c r="QFQ283" s="50"/>
      <c r="QFR283" s="50"/>
      <c r="QFS283" s="50"/>
      <c r="QFT283" s="50"/>
      <c r="QFU283" s="50"/>
      <c r="QFV283" s="50"/>
      <c r="QFW283" s="50"/>
      <c r="QFX283" s="50"/>
      <c r="QFY283" s="50"/>
      <c r="QFZ283" s="50"/>
      <c r="QGA283" s="50"/>
      <c r="QGB283" s="50"/>
      <c r="QGC283" s="50"/>
      <c r="QGD283" s="50"/>
      <c r="QGE283" s="50"/>
      <c r="QGF283" s="50"/>
      <c r="QGG283" s="50"/>
      <c r="QGH283" s="50"/>
      <c r="QGI283" s="50"/>
      <c r="QGJ283" s="50"/>
      <c r="QGK283" s="50"/>
      <c r="QGL283" s="50"/>
      <c r="QGM283" s="50"/>
      <c r="QGN283" s="50"/>
      <c r="QGO283" s="50"/>
      <c r="QGP283" s="50"/>
      <c r="QGQ283" s="50"/>
      <c r="QGR283" s="50"/>
      <c r="QGS283" s="50"/>
      <c r="QGT283" s="50"/>
      <c r="QGU283" s="50"/>
      <c r="QGV283" s="50"/>
      <c r="QGW283" s="50"/>
      <c r="QGX283" s="50"/>
      <c r="QGY283" s="50"/>
      <c r="QGZ283" s="50"/>
      <c r="QHA283" s="50"/>
      <c r="QHB283" s="50"/>
      <c r="QHC283" s="50"/>
      <c r="QHD283" s="50"/>
      <c r="QHE283" s="50"/>
      <c r="QHF283" s="50"/>
      <c r="QHG283" s="50"/>
      <c r="QHH283" s="50"/>
      <c r="QHI283" s="50"/>
      <c r="QHJ283" s="50"/>
      <c r="QHK283" s="50"/>
      <c r="QHL283" s="50"/>
      <c r="QHM283" s="50"/>
      <c r="QHN283" s="50"/>
      <c r="QHO283" s="50"/>
      <c r="QHP283" s="50"/>
      <c r="QHQ283" s="50"/>
      <c r="QHR283" s="50"/>
      <c r="QHS283" s="50"/>
      <c r="QHT283" s="50"/>
      <c r="QHU283" s="50"/>
      <c r="QHV283" s="50"/>
      <c r="QHW283" s="50"/>
      <c r="QHX283" s="50"/>
      <c r="QHY283" s="50"/>
      <c r="QHZ283" s="50"/>
      <c r="QIA283" s="50"/>
      <c r="QIB283" s="50"/>
      <c r="QIC283" s="50"/>
      <c r="QID283" s="50"/>
      <c r="QIE283" s="50"/>
      <c r="QIF283" s="50"/>
      <c r="QIG283" s="50"/>
      <c r="QIH283" s="50"/>
      <c r="QII283" s="50"/>
      <c r="QIJ283" s="50"/>
      <c r="QIK283" s="50"/>
      <c r="QIL283" s="50"/>
      <c r="QIM283" s="50"/>
      <c r="QIN283" s="50"/>
      <c r="QIO283" s="50"/>
      <c r="QIP283" s="50"/>
      <c r="QIQ283" s="50"/>
      <c r="QIR283" s="50"/>
      <c r="QIS283" s="50"/>
      <c r="QIT283" s="50"/>
      <c r="QIU283" s="50"/>
      <c r="QIV283" s="50"/>
      <c r="QIW283" s="50"/>
      <c r="QIX283" s="50"/>
      <c r="QIY283" s="50"/>
      <c r="QIZ283" s="50"/>
      <c r="QJA283" s="50"/>
      <c r="QJB283" s="50"/>
      <c r="QJC283" s="50"/>
      <c r="QJD283" s="50"/>
      <c r="QJE283" s="50"/>
      <c r="QJF283" s="50"/>
      <c r="QJG283" s="50"/>
      <c r="QJH283" s="50"/>
      <c r="QJI283" s="50"/>
      <c r="QJJ283" s="50"/>
      <c r="QJK283" s="50"/>
      <c r="QJL283" s="50"/>
      <c r="QJM283" s="50"/>
      <c r="QJN283" s="50"/>
      <c r="QJO283" s="50"/>
      <c r="QJP283" s="50"/>
      <c r="QJQ283" s="50"/>
      <c r="QJR283" s="50"/>
      <c r="QJS283" s="50"/>
      <c r="QJT283" s="50"/>
      <c r="QJU283" s="50"/>
      <c r="QJV283" s="50"/>
      <c r="QJW283" s="50"/>
      <c r="QJX283" s="50"/>
      <c r="QJZ283" s="50"/>
      <c r="QKB283" s="50"/>
      <c r="QKC283" s="50"/>
      <c r="QKD283" s="50"/>
      <c r="QKE283" s="50"/>
      <c r="QKF283" s="50"/>
      <c r="QKG283" s="50"/>
      <c r="QKH283" s="50"/>
      <c r="QKI283" s="50"/>
      <c r="QKN283" s="50"/>
      <c r="QKO283" s="50"/>
      <c r="QKP283" s="50"/>
      <c r="QKQ283" s="50"/>
      <c r="QKR283" s="50"/>
      <c r="QKS283" s="50"/>
      <c r="QKT283" s="50"/>
      <c r="QKU283" s="50"/>
      <c r="QKV283" s="50"/>
      <c r="QKW283" s="50"/>
      <c r="QKX283" s="50"/>
      <c r="QKY283" s="50"/>
      <c r="QKZ283" s="50"/>
      <c r="QLA283" s="50"/>
      <c r="QLB283" s="50"/>
      <c r="QLC283" s="50"/>
      <c r="QLD283" s="50"/>
      <c r="QLE283" s="50"/>
      <c r="QLF283" s="50"/>
      <c r="QLG283" s="50"/>
      <c r="QLH283" s="50"/>
      <c r="QLI283" s="50"/>
      <c r="QLJ283" s="50"/>
      <c r="QLK283" s="50"/>
      <c r="QLL283" s="50"/>
      <c r="QLM283" s="50"/>
      <c r="QLN283" s="50"/>
      <c r="QLO283" s="50"/>
      <c r="QLP283" s="50"/>
      <c r="QLQ283" s="50"/>
      <c r="QLR283" s="50"/>
      <c r="QLS283" s="50"/>
      <c r="QLT283" s="50"/>
      <c r="QLU283" s="50"/>
      <c r="QLV283" s="50"/>
      <c r="QLW283" s="50"/>
      <c r="QLX283" s="50"/>
      <c r="QLY283" s="50"/>
      <c r="QLZ283" s="50"/>
      <c r="QMA283" s="50"/>
      <c r="QMB283" s="50"/>
      <c r="QMC283" s="50"/>
      <c r="QMD283" s="50"/>
      <c r="QME283" s="50"/>
      <c r="QMF283" s="50"/>
      <c r="QMG283" s="50"/>
      <c r="QMH283" s="50"/>
      <c r="QMI283" s="50"/>
      <c r="QMJ283" s="50"/>
      <c r="QMK283" s="50"/>
      <c r="QML283" s="50"/>
      <c r="QMM283" s="50"/>
      <c r="QMN283" s="50"/>
      <c r="QMO283" s="50"/>
      <c r="QMP283" s="50"/>
      <c r="QMQ283" s="50"/>
      <c r="QMR283" s="50"/>
      <c r="QMS283" s="50"/>
      <c r="QMT283" s="50"/>
      <c r="QMU283" s="50"/>
      <c r="QMV283" s="50"/>
      <c r="QMW283" s="50"/>
      <c r="QMX283" s="50"/>
      <c r="QMY283" s="50"/>
      <c r="QMZ283" s="50"/>
      <c r="QNA283" s="50"/>
      <c r="QNB283" s="50"/>
      <c r="QNC283" s="50"/>
      <c r="QND283" s="50"/>
      <c r="QNE283" s="50"/>
      <c r="QNF283" s="50"/>
      <c r="QNG283" s="50"/>
      <c r="QNH283" s="50"/>
      <c r="QNI283" s="50"/>
      <c r="QNJ283" s="50"/>
      <c r="QNK283" s="50"/>
      <c r="QNL283" s="50"/>
      <c r="QNM283" s="50"/>
      <c r="QNN283" s="50"/>
      <c r="QNO283" s="50"/>
      <c r="QNP283" s="50"/>
      <c r="QNQ283" s="50"/>
      <c r="QNR283" s="50"/>
      <c r="QNS283" s="50"/>
      <c r="QNT283" s="50"/>
      <c r="QNU283" s="50"/>
      <c r="QNV283" s="50"/>
      <c r="QNW283" s="50"/>
      <c r="QNX283" s="50"/>
      <c r="QNY283" s="50"/>
      <c r="QNZ283" s="50"/>
      <c r="QOA283" s="50"/>
      <c r="QOB283" s="50"/>
      <c r="QOC283" s="50"/>
      <c r="QOD283" s="50"/>
      <c r="QOE283" s="50"/>
      <c r="QOF283" s="50"/>
      <c r="QOG283" s="50"/>
      <c r="QOH283" s="50"/>
      <c r="QOI283" s="50"/>
      <c r="QOJ283" s="50"/>
      <c r="QOK283" s="50"/>
      <c r="QOL283" s="50"/>
      <c r="QOM283" s="50"/>
      <c r="QON283" s="50"/>
      <c r="QOO283" s="50"/>
      <c r="QOP283" s="50"/>
      <c r="QOQ283" s="50"/>
      <c r="QOR283" s="50"/>
      <c r="QOS283" s="50"/>
      <c r="QOT283" s="50"/>
      <c r="QOU283" s="50"/>
      <c r="QOV283" s="50"/>
      <c r="QOW283" s="50"/>
      <c r="QOX283" s="50"/>
      <c r="QOY283" s="50"/>
      <c r="QOZ283" s="50"/>
      <c r="QPA283" s="50"/>
      <c r="QPB283" s="50"/>
      <c r="QPC283" s="50"/>
      <c r="QPD283" s="50"/>
      <c r="QPE283" s="50"/>
      <c r="QPF283" s="50"/>
      <c r="QPG283" s="50"/>
      <c r="QPH283" s="50"/>
      <c r="QPI283" s="50"/>
      <c r="QPJ283" s="50"/>
      <c r="QPK283" s="50"/>
      <c r="QPL283" s="50"/>
      <c r="QPM283" s="50"/>
      <c r="QPN283" s="50"/>
      <c r="QPO283" s="50"/>
      <c r="QPP283" s="50"/>
      <c r="QPQ283" s="50"/>
      <c r="QPR283" s="50"/>
      <c r="QPS283" s="50"/>
      <c r="QPT283" s="50"/>
      <c r="QPU283" s="50"/>
      <c r="QPV283" s="50"/>
      <c r="QPW283" s="50"/>
      <c r="QPX283" s="50"/>
      <c r="QPY283" s="50"/>
      <c r="QPZ283" s="50"/>
      <c r="QQA283" s="50"/>
      <c r="QQB283" s="50"/>
      <c r="QQC283" s="50"/>
      <c r="QQD283" s="50"/>
      <c r="QQE283" s="50"/>
      <c r="QQF283" s="50"/>
      <c r="QQG283" s="50"/>
      <c r="QQH283" s="50"/>
      <c r="QQI283" s="50"/>
      <c r="QQJ283" s="50"/>
      <c r="QQK283" s="50"/>
      <c r="QQL283" s="50"/>
      <c r="QQM283" s="50"/>
      <c r="QQN283" s="50"/>
      <c r="QQO283" s="50"/>
      <c r="QQP283" s="50"/>
      <c r="QQQ283" s="50"/>
      <c r="QQR283" s="50"/>
      <c r="QQS283" s="50"/>
      <c r="QQT283" s="50"/>
      <c r="QQU283" s="50"/>
      <c r="QQV283" s="50"/>
      <c r="QQW283" s="50"/>
      <c r="QQX283" s="50"/>
      <c r="QQY283" s="50"/>
      <c r="QQZ283" s="50"/>
      <c r="QRA283" s="50"/>
      <c r="QRB283" s="50"/>
      <c r="QRC283" s="50"/>
      <c r="QRD283" s="50"/>
      <c r="QRE283" s="50"/>
      <c r="QRF283" s="50"/>
      <c r="QRG283" s="50"/>
      <c r="QRH283" s="50"/>
      <c r="QRI283" s="50"/>
      <c r="QRJ283" s="50"/>
      <c r="QRK283" s="50"/>
      <c r="QRL283" s="50"/>
      <c r="QRM283" s="50"/>
      <c r="QRN283" s="50"/>
      <c r="QRO283" s="50"/>
      <c r="QRP283" s="50"/>
      <c r="QRQ283" s="50"/>
      <c r="QRR283" s="50"/>
      <c r="QRS283" s="50"/>
      <c r="QRT283" s="50"/>
      <c r="QRU283" s="50"/>
      <c r="QRV283" s="50"/>
      <c r="QRW283" s="50"/>
      <c r="QRX283" s="50"/>
      <c r="QRY283" s="50"/>
      <c r="QRZ283" s="50"/>
      <c r="QSA283" s="50"/>
      <c r="QSB283" s="50"/>
      <c r="QSC283" s="50"/>
      <c r="QSD283" s="50"/>
      <c r="QSE283" s="50"/>
      <c r="QSF283" s="50"/>
      <c r="QSG283" s="50"/>
      <c r="QSH283" s="50"/>
      <c r="QSI283" s="50"/>
      <c r="QSJ283" s="50"/>
      <c r="QSK283" s="50"/>
      <c r="QSL283" s="50"/>
      <c r="QSM283" s="50"/>
      <c r="QSN283" s="50"/>
      <c r="QSO283" s="50"/>
      <c r="QSP283" s="50"/>
      <c r="QSQ283" s="50"/>
      <c r="QSR283" s="50"/>
      <c r="QSS283" s="50"/>
      <c r="QST283" s="50"/>
      <c r="QSU283" s="50"/>
      <c r="QSV283" s="50"/>
      <c r="QSW283" s="50"/>
      <c r="QSX283" s="50"/>
      <c r="QSY283" s="50"/>
      <c r="QSZ283" s="50"/>
      <c r="QTA283" s="50"/>
      <c r="QTB283" s="50"/>
      <c r="QTC283" s="50"/>
      <c r="QTD283" s="50"/>
      <c r="QTE283" s="50"/>
      <c r="QTF283" s="50"/>
      <c r="QTG283" s="50"/>
      <c r="QTH283" s="50"/>
      <c r="QTI283" s="50"/>
      <c r="QTJ283" s="50"/>
      <c r="QTK283" s="50"/>
      <c r="QTL283" s="50"/>
      <c r="QTM283" s="50"/>
      <c r="QTN283" s="50"/>
      <c r="QTO283" s="50"/>
      <c r="QTP283" s="50"/>
      <c r="QTQ283" s="50"/>
      <c r="QTR283" s="50"/>
      <c r="QTS283" s="50"/>
      <c r="QTT283" s="50"/>
      <c r="QTV283" s="50"/>
      <c r="QTX283" s="50"/>
      <c r="QTY283" s="50"/>
      <c r="QTZ283" s="50"/>
      <c r="QUA283" s="50"/>
      <c r="QUB283" s="50"/>
      <c r="QUC283" s="50"/>
      <c r="QUD283" s="50"/>
      <c r="QUE283" s="50"/>
      <c r="QUJ283" s="50"/>
      <c r="QUK283" s="50"/>
      <c r="QUL283" s="50"/>
      <c r="QUM283" s="50"/>
      <c r="QUN283" s="50"/>
      <c r="QUO283" s="50"/>
      <c r="QUP283" s="50"/>
      <c r="QUQ283" s="50"/>
      <c r="QUR283" s="50"/>
      <c r="QUS283" s="50"/>
      <c r="QUT283" s="50"/>
      <c r="QUU283" s="50"/>
      <c r="QUV283" s="50"/>
      <c r="QUW283" s="50"/>
      <c r="QUX283" s="50"/>
      <c r="QUY283" s="50"/>
      <c r="QUZ283" s="50"/>
      <c r="QVA283" s="50"/>
      <c r="QVB283" s="50"/>
      <c r="QVC283" s="50"/>
      <c r="QVD283" s="50"/>
      <c r="QVE283" s="50"/>
      <c r="QVF283" s="50"/>
      <c r="QVG283" s="50"/>
      <c r="QVH283" s="50"/>
      <c r="QVI283" s="50"/>
      <c r="QVJ283" s="50"/>
      <c r="QVK283" s="50"/>
      <c r="QVL283" s="50"/>
      <c r="QVM283" s="50"/>
      <c r="QVN283" s="50"/>
      <c r="QVO283" s="50"/>
      <c r="QVP283" s="50"/>
      <c r="QVQ283" s="50"/>
      <c r="QVR283" s="50"/>
      <c r="QVS283" s="50"/>
      <c r="QVT283" s="50"/>
      <c r="QVU283" s="50"/>
      <c r="QVV283" s="50"/>
      <c r="QVW283" s="50"/>
      <c r="QVX283" s="50"/>
      <c r="QVY283" s="50"/>
      <c r="QVZ283" s="50"/>
      <c r="QWA283" s="50"/>
      <c r="QWB283" s="50"/>
      <c r="QWC283" s="50"/>
      <c r="QWD283" s="50"/>
      <c r="QWE283" s="50"/>
      <c r="QWF283" s="50"/>
      <c r="QWG283" s="50"/>
      <c r="QWH283" s="50"/>
      <c r="QWI283" s="50"/>
      <c r="QWJ283" s="50"/>
      <c r="QWK283" s="50"/>
      <c r="QWL283" s="50"/>
      <c r="QWM283" s="50"/>
      <c r="QWN283" s="50"/>
      <c r="QWO283" s="50"/>
      <c r="QWP283" s="50"/>
      <c r="QWQ283" s="50"/>
      <c r="QWR283" s="50"/>
      <c r="QWS283" s="50"/>
      <c r="QWT283" s="50"/>
      <c r="QWU283" s="50"/>
      <c r="QWV283" s="50"/>
      <c r="QWW283" s="50"/>
      <c r="QWX283" s="50"/>
      <c r="QWY283" s="50"/>
      <c r="QWZ283" s="50"/>
      <c r="QXA283" s="50"/>
      <c r="QXB283" s="50"/>
      <c r="QXC283" s="50"/>
      <c r="QXD283" s="50"/>
      <c r="QXE283" s="50"/>
      <c r="QXF283" s="50"/>
      <c r="QXG283" s="50"/>
      <c r="QXH283" s="50"/>
      <c r="QXI283" s="50"/>
      <c r="QXJ283" s="50"/>
      <c r="QXK283" s="50"/>
      <c r="QXL283" s="50"/>
      <c r="QXM283" s="50"/>
      <c r="QXN283" s="50"/>
      <c r="QXO283" s="50"/>
      <c r="QXP283" s="50"/>
      <c r="QXQ283" s="50"/>
      <c r="QXR283" s="50"/>
      <c r="QXS283" s="50"/>
      <c r="QXT283" s="50"/>
      <c r="QXU283" s="50"/>
      <c r="QXV283" s="50"/>
      <c r="QXW283" s="50"/>
      <c r="QXX283" s="50"/>
      <c r="QXY283" s="50"/>
      <c r="QXZ283" s="50"/>
      <c r="QYA283" s="50"/>
      <c r="QYB283" s="50"/>
      <c r="QYC283" s="50"/>
      <c r="QYD283" s="50"/>
      <c r="QYE283" s="50"/>
      <c r="QYF283" s="50"/>
      <c r="QYG283" s="50"/>
      <c r="QYH283" s="50"/>
      <c r="QYI283" s="50"/>
      <c r="QYJ283" s="50"/>
      <c r="QYK283" s="50"/>
      <c r="QYL283" s="50"/>
      <c r="QYM283" s="50"/>
      <c r="QYN283" s="50"/>
      <c r="QYO283" s="50"/>
      <c r="QYP283" s="50"/>
      <c r="QYQ283" s="50"/>
      <c r="QYR283" s="50"/>
      <c r="QYS283" s="50"/>
      <c r="QYT283" s="50"/>
      <c r="QYU283" s="50"/>
      <c r="QYV283" s="50"/>
      <c r="QYW283" s="50"/>
      <c r="QYX283" s="50"/>
      <c r="QYY283" s="50"/>
      <c r="QYZ283" s="50"/>
      <c r="QZA283" s="50"/>
      <c r="QZB283" s="50"/>
      <c r="QZC283" s="50"/>
      <c r="QZD283" s="50"/>
      <c r="QZE283" s="50"/>
      <c r="QZF283" s="50"/>
      <c r="QZG283" s="50"/>
      <c r="QZH283" s="50"/>
      <c r="QZI283" s="50"/>
      <c r="QZJ283" s="50"/>
      <c r="QZK283" s="50"/>
      <c r="QZL283" s="50"/>
      <c r="QZM283" s="50"/>
      <c r="QZN283" s="50"/>
      <c r="QZO283" s="50"/>
      <c r="QZP283" s="50"/>
      <c r="QZQ283" s="50"/>
      <c r="QZR283" s="50"/>
      <c r="QZS283" s="50"/>
      <c r="QZT283" s="50"/>
      <c r="QZU283" s="50"/>
      <c r="QZV283" s="50"/>
      <c r="QZW283" s="50"/>
      <c r="QZX283" s="50"/>
      <c r="QZY283" s="50"/>
      <c r="QZZ283" s="50"/>
      <c r="RAA283" s="50"/>
      <c r="RAB283" s="50"/>
      <c r="RAC283" s="50"/>
      <c r="RAD283" s="50"/>
      <c r="RAE283" s="50"/>
      <c r="RAF283" s="50"/>
      <c r="RAG283" s="50"/>
      <c r="RAH283" s="50"/>
      <c r="RAI283" s="50"/>
      <c r="RAJ283" s="50"/>
      <c r="RAK283" s="50"/>
      <c r="RAL283" s="50"/>
      <c r="RAM283" s="50"/>
      <c r="RAN283" s="50"/>
      <c r="RAO283" s="50"/>
      <c r="RAP283" s="50"/>
      <c r="RAQ283" s="50"/>
      <c r="RAR283" s="50"/>
      <c r="RAS283" s="50"/>
      <c r="RAT283" s="50"/>
      <c r="RAU283" s="50"/>
      <c r="RAV283" s="50"/>
      <c r="RAW283" s="50"/>
      <c r="RAX283" s="50"/>
      <c r="RAY283" s="50"/>
      <c r="RAZ283" s="50"/>
      <c r="RBA283" s="50"/>
      <c r="RBB283" s="50"/>
      <c r="RBC283" s="50"/>
      <c r="RBD283" s="50"/>
      <c r="RBE283" s="50"/>
      <c r="RBF283" s="50"/>
      <c r="RBG283" s="50"/>
      <c r="RBH283" s="50"/>
      <c r="RBI283" s="50"/>
      <c r="RBJ283" s="50"/>
      <c r="RBK283" s="50"/>
      <c r="RBL283" s="50"/>
      <c r="RBM283" s="50"/>
      <c r="RBN283" s="50"/>
      <c r="RBO283" s="50"/>
      <c r="RBP283" s="50"/>
      <c r="RBQ283" s="50"/>
      <c r="RBR283" s="50"/>
      <c r="RBS283" s="50"/>
      <c r="RBT283" s="50"/>
      <c r="RBU283" s="50"/>
      <c r="RBV283" s="50"/>
      <c r="RBW283" s="50"/>
      <c r="RBX283" s="50"/>
      <c r="RBY283" s="50"/>
      <c r="RBZ283" s="50"/>
      <c r="RCA283" s="50"/>
      <c r="RCB283" s="50"/>
      <c r="RCC283" s="50"/>
      <c r="RCD283" s="50"/>
      <c r="RCE283" s="50"/>
      <c r="RCF283" s="50"/>
      <c r="RCG283" s="50"/>
      <c r="RCH283" s="50"/>
      <c r="RCI283" s="50"/>
      <c r="RCJ283" s="50"/>
      <c r="RCK283" s="50"/>
      <c r="RCL283" s="50"/>
      <c r="RCM283" s="50"/>
      <c r="RCN283" s="50"/>
      <c r="RCO283" s="50"/>
      <c r="RCP283" s="50"/>
      <c r="RCQ283" s="50"/>
      <c r="RCR283" s="50"/>
      <c r="RCS283" s="50"/>
      <c r="RCT283" s="50"/>
      <c r="RCU283" s="50"/>
      <c r="RCV283" s="50"/>
      <c r="RCW283" s="50"/>
      <c r="RCX283" s="50"/>
      <c r="RCY283" s="50"/>
      <c r="RCZ283" s="50"/>
      <c r="RDA283" s="50"/>
      <c r="RDB283" s="50"/>
      <c r="RDC283" s="50"/>
      <c r="RDD283" s="50"/>
      <c r="RDE283" s="50"/>
      <c r="RDF283" s="50"/>
      <c r="RDG283" s="50"/>
      <c r="RDH283" s="50"/>
      <c r="RDI283" s="50"/>
      <c r="RDJ283" s="50"/>
      <c r="RDK283" s="50"/>
      <c r="RDL283" s="50"/>
      <c r="RDM283" s="50"/>
      <c r="RDN283" s="50"/>
      <c r="RDO283" s="50"/>
      <c r="RDP283" s="50"/>
      <c r="RDR283" s="50"/>
      <c r="RDT283" s="50"/>
      <c r="RDU283" s="50"/>
      <c r="RDV283" s="50"/>
      <c r="RDW283" s="50"/>
      <c r="RDX283" s="50"/>
      <c r="RDY283" s="50"/>
      <c r="RDZ283" s="50"/>
      <c r="REA283" s="50"/>
      <c r="REF283" s="50"/>
      <c r="REG283" s="50"/>
      <c r="REH283" s="50"/>
      <c r="REI283" s="50"/>
      <c r="REJ283" s="50"/>
      <c r="REK283" s="50"/>
      <c r="REL283" s="50"/>
      <c r="REM283" s="50"/>
      <c r="REN283" s="50"/>
      <c r="REO283" s="50"/>
      <c r="REP283" s="50"/>
      <c r="REQ283" s="50"/>
      <c r="RER283" s="50"/>
      <c r="RES283" s="50"/>
      <c r="RET283" s="50"/>
      <c r="REU283" s="50"/>
      <c r="REV283" s="50"/>
      <c r="REW283" s="50"/>
      <c r="REX283" s="50"/>
      <c r="REY283" s="50"/>
      <c r="REZ283" s="50"/>
      <c r="RFA283" s="50"/>
      <c r="RFB283" s="50"/>
      <c r="RFC283" s="50"/>
      <c r="RFD283" s="50"/>
      <c r="RFE283" s="50"/>
      <c r="RFF283" s="50"/>
      <c r="RFG283" s="50"/>
      <c r="RFH283" s="50"/>
      <c r="RFI283" s="50"/>
      <c r="RFJ283" s="50"/>
      <c r="RFK283" s="50"/>
      <c r="RFL283" s="50"/>
      <c r="RFM283" s="50"/>
      <c r="RFN283" s="50"/>
      <c r="RFO283" s="50"/>
      <c r="RFP283" s="50"/>
      <c r="RFQ283" s="50"/>
      <c r="RFR283" s="50"/>
      <c r="RFS283" s="50"/>
      <c r="RFT283" s="50"/>
      <c r="RFU283" s="50"/>
      <c r="RFV283" s="50"/>
      <c r="RFW283" s="50"/>
      <c r="RFX283" s="50"/>
      <c r="RFY283" s="50"/>
      <c r="RFZ283" s="50"/>
      <c r="RGA283" s="50"/>
      <c r="RGB283" s="50"/>
      <c r="RGC283" s="50"/>
      <c r="RGD283" s="50"/>
      <c r="RGE283" s="50"/>
      <c r="RGF283" s="50"/>
      <c r="RGG283" s="50"/>
      <c r="RGH283" s="50"/>
      <c r="RGI283" s="50"/>
      <c r="RGJ283" s="50"/>
      <c r="RGK283" s="50"/>
      <c r="RGL283" s="50"/>
      <c r="RGM283" s="50"/>
      <c r="RGN283" s="50"/>
      <c r="RGO283" s="50"/>
      <c r="RGP283" s="50"/>
      <c r="RGQ283" s="50"/>
      <c r="RGR283" s="50"/>
      <c r="RGS283" s="50"/>
      <c r="RGT283" s="50"/>
      <c r="RGU283" s="50"/>
      <c r="RGV283" s="50"/>
      <c r="RGW283" s="50"/>
      <c r="RGX283" s="50"/>
      <c r="RGY283" s="50"/>
      <c r="RGZ283" s="50"/>
      <c r="RHA283" s="50"/>
      <c r="RHB283" s="50"/>
      <c r="RHC283" s="50"/>
      <c r="RHD283" s="50"/>
      <c r="RHE283" s="50"/>
      <c r="RHF283" s="50"/>
      <c r="RHG283" s="50"/>
      <c r="RHH283" s="50"/>
      <c r="RHI283" s="50"/>
      <c r="RHJ283" s="50"/>
      <c r="RHK283" s="50"/>
      <c r="RHL283" s="50"/>
      <c r="RHM283" s="50"/>
      <c r="RHN283" s="50"/>
      <c r="RHO283" s="50"/>
      <c r="RHP283" s="50"/>
      <c r="RHQ283" s="50"/>
      <c r="RHR283" s="50"/>
      <c r="RHS283" s="50"/>
      <c r="RHT283" s="50"/>
      <c r="RHU283" s="50"/>
      <c r="RHV283" s="50"/>
      <c r="RHW283" s="50"/>
      <c r="RHX283" s="50"/>
      <c r="RHY283" s="50"/>
      <c r="RHZ283" s="50"/>
      <c r="RIA283" s="50"/>
      <c r="RIB283" s="50"/>
      <c r="RIC283" s="50"/>
      <c r="RID283" s="50"/>
      <c r="RIE283" s="50"/>
      <c r="RIF283" s="50"/>
      <c r="RIG283" s="50"/>
      <c r="RIH283" s="50"/>
      <c r="RII283" s="50"/>
      <c r="RIJ283" s="50"/>
      <c r="RIK283" s="50"/>
      <c r="RIL283" s="50"/>
      <c r="RIM283" s="50"/>
      <c r="RIN283" s="50"/>
      <c r="RIO283" s="50"/>
      <c r="RIP283" s="50"/>
      <c r="RIQ283" s="50"/>
      <c r="RIR283" s="50"/>
      <c r="RIS283" s="50"/>
      <c r="RIT283" s="50"/>
      <c r="RIU283" s="50"/>
      <c r="RIV283" s="50"/>
      <c r="RIW283" s="50"/>
      <c r="RIX283" s="50"/>
      <c r="RIY283" s="50"/>
      <c r="RIZ283" s="50"/>
      <c r="RJA283" s="50"/>
      <c r="RJB283" s="50"/>
      <c r="RJC283" s="50"/>
      <c r="RJD283" s="50"/>
      <c r="RJE283" s="50"/>
      <c r="RJF283" s="50"/>
      <c r="RJG283" s="50"/>
      <c r="RJH283" s="50"/>
      <c r="RJI283" s="50"/>
      <c r="RJJ283" s="50"/>
      <c r="RJK283" s="50"/>
      <c r="RJL283" s="50"/>
      <c r="RJM283" s="50"/>
      <c r="RJN283" s="50"/>
      <c r="RJO283" s="50"/>
      <c r="RJP283" s="50"/>
      <c r="RJQ283" s="50"/>
      <c r="RJR283" s="50"/>
      <c r="RJS283" s="50"/>
      <c r="RJT283" s="50"/>
      <c r="RJU283" s="50"/>
      <c r="RJV283" s="50"/>
      <c r="RJW283" s="50"/>
      <c r="RJX283" s="50"/>
      <c r="RJY283" s="50"/>
      <c r="RJZ283" s="50"/>
      <c r="RKA283" s="50"/>
      <c r="RKB283" s="50"/>
      <c r="RKC283" s="50"/>
      <c r="RKD283" s="50"/>
      <c r="RKE283" s="50"/>
      <c r="RKF283" s="50"/>
      <c r="RKG283" s="50"/>
      <c r="RKH283" s="50"/>
      <c r="RKI283" s="50"/>
      <c r="RKJ283" s="50"/>
      <c r="RKK283" s="50"/>
      <c r="RKL283" s="50"/>
      <c r="RKM283" s="50"/>
      <c r="RKN283" s="50"/>
      <c r="RKO283" s="50"/>
      <c r="RKP283" s="50"/>
      <c r="RKQ283" s="50"/>
      <c r="RKR283" s="50"/>
      <c r="RKS283" s="50"/>
      <c r="RKT283" s="50"/>
      <c r="RKU283" s="50"/>
      <c r="RKV283" s="50"/>
      <c r="RKW283" s="50"/>
      <c r="RKX283" s="50"/>
      <c r="RKY283" s="50"/>
      <c r="RKZ283" s="50"/>
      <c r="RLA283" s="50"/>
      <c r="RLB283" s="50"/>
      <c r="RLC283" s="50"/>
      <c r="RLD283" s="50"/>
      <c r="RLE283" s="50"/>
      <c r="RLF283" s="50"/>
      <c r="RLG283" s="50"/>
      <c r="RLH283" s="50"/>
      <c r="RLI283" s="50"/>
      <c r="RLJ283" s="50"/>
      <c r="RLK283" s="50"/>
      <c r="RLL283" s="50"/>
      <c r="RLM283" s="50"/>
      <c r="RLN283" s="50"/>
      <c r="RLO283" s="50"/>
      <c r="RLP283" s="50"/>
      <c r="RLQ283" s="50"/>
      <c r="RLR283" s="50"/>
      <c r="RLS283" s="50"/>
      <c r="RLT283" s="50"/>
      <c r="RLU283" s="50"/>
      <c r="RLV283" s="50"/>
      <c r="RLW283" s="50"/>
      <c r="RLX283" s="50"/>
      <c r="RLY283" s="50"/>
      <c r="RLZ283" s="50"/>
      <c r="RMA283" s="50"/>
      <c r="RMB283" s="50"/>
      <c r="RMC283" s="50"/>
      <c r="RMD283" s="50"/>
      <c r="RME283" s="50"/>
      <c r="RMF283" s="50"/>
      <c r="RMG283" s="50"/>
      <c r="RMH283" s="50"/>
      <c r="RMI283" s="50"/>
      <c r="RMJ283" s="50"/>
      <c r="RMK283" s="50"/>
      <c r="RML283" s="50"/>
      <c r="RMM283" s="50"/>
      <c r="RMN283" s="50"/>
      <c r="RMO283" s="50"/>
      <c r="RMP283" s="50"/>
      <c r="RMQ283" s="50"/>
      <c r="RMR283" s="50"/>
      <c r="RMS283" s="50"/>
      <c r="RMT283" s="50"/>
      <c r="RMU283" s="50"/>
      <c r="RMV283" s="50"/>
      <c r="RMW283" s="50"/>
      <c r="RMX283" s="50"/>
      <c r="RMY283" s="50"/>
      <c r="RMZ283" s="50"/>
      <c r="RNA283" s="50"/>
      <c r="RNB283" s="50"/>
      <c r="RNC283" s="50"/>
      <c r="RND283" s="50"/>
      <c r="RNE283" s="50"/>
      <c r="RNF283" s="50"/>
      <c r="RNG283" s="50"/>
      <c r="RNH283" s="50"/>
      <c r="RNI283" s="50"/>
      <c r="RNJ283" s="50"/>
      <c r="RNK283" s="50"/>
      <c r="RNL283" s="50"/>
      <c r="RNN283" s="50"/>
      <c r="RNP283" s="50"/>
      <c r="RNQ283" s="50"/>
      <c r="RNR283" s="50"/>
      <c r="RNS283" s="50"/>
      <c r="RNT283" s="50"/>
      <c r="RNU283" s="50"/>
      <c r="RNV283" s="50"/>
      <c r="RNW283" s="50"/>
      <c r="ROB283" s="50"/>
      <c r="ROC283" s="50"/>
      <c r="ROD283" s="50"/>
      <c r="ROE283" s="50"/>
      <c r="ROF283" s="50"/>
      <c r="ROG283" s="50"/>
      <c r="ROH283" s="50"/>
      <c r="ROI283" s="50"/>
      <c r="ROJ283" s="50"/>
      <c r="ROK283" s="50"/>
      <c r="ROL283" s="50"/>
      <c r="ROM283" s="50"/>
      <c r="RON283" s="50"/>
      <c r="ROO283" s="50"/>
      <c r="ROP283" s="50"/>
      <c r="ROQ283" s="50"/>
      <c r="ROR283" s="50"/>
      <c r="ROS283" s="50"/>
      <c r="ROT283" s="50"/>
      <c r="ROU283" s="50"/>
      <c r="ROV283" s="50"/>
      <c r="ROW283" s="50"/>
      <c r="ROX283" s="50"/>
      <c r="ROY283" s="50"/>
      <c r="ROZ283" s="50"/>
      <c r="RPA283" s="50"/>
      <c r="RPB283" s="50"/>
      <c r="RPC283" s="50"/>
      <c r="RPD283" s="50"/>
      <c r="RPE283" s="50"/>
      <c r="RPF283" s="50"/>
      <c r="RPG283" s="50"/>
      <c r="RPH283" s="50"/>
      <c r="RPI283" s="50"/>
      <c r="RPJ283" s="50"/>
      <c r="RPK283" s="50"/>
      <c r="RPL283" s="50"/>
      <c r="RPM283" s="50"/>
      <c r="RPN283" s="50"/>
      <c r="RPO283" s="50"/>
      <c r="RPP283" s="50"/>
      <c r="RPQ283" s="50"/>
      <c r="RPR283" s="50"/>
      <c r="RPS283" s="50"/>
      <c r="RPT283" s="50"/>
      <c r="RPU283" s="50"/>
      <c r="RPV283" s="50"/>
      <c r="RPW283" s="50"/>
      <c r="RPX283" s="50"/>
      <c r="RPY283" s="50"/>
      <c r="RPZ283" s="50"/>
      <c r="RQA283" s="50"/>
      <c r="RQB283" s="50"/>
      <c r="RQC283" s="50"/>
      <c r="RQD283" s="50"/>
      <c r="RQE283" s="50"/>
      <c r="RQF283" s="50"/>
      <c r="RQG283" s="50"/>
      <c r="RQH283" s="50"/>
      <c r="RQI283" s="50"/>
      <c r="RQJ283" s="50"/>
      <c r="RQK283" s="50"/>
      <c r="RQL283" s="50"/>
      <c r="RQM283" s="50"/>
      <c r="RQN283" s="50"/>
      <c r="RQO283" s="50"/>
      <c r="RQP283" s="50"/>
      <c r="RQQ283" s="50"/>
      <c r="RQR283" s="50"/>
      <c r="RQS283" s="50"/>
      <c r="RQT283" s="50"/>
      <c r="RQU283" s="50"/>
      <c r="RQV283" s="50"/>
      <c r="RQW283" s="50"/>
      <c r="RQX283" s="50"/>
      <c r="RQY283" s="50"/>
      <c r="RQZ283" s="50"/>
      <c r="RRA283" s="50"/>
      <c r="RRB283" s="50"/>
      <c r="RRC283" s="50"/>
      <c r="RRD283" s="50"/>
      <c r="RRE283" s="50"/>
      <c r="RRF283" s="50"/>
      <c r="RRG283" s="50"/>
      <c r="RRH283" s="50"/>
      <c r="RRI283" s="50"/>
      <c r="RRJ283" s="50"/>
      <c r="RRK283" s="50"/>
      <c r="RRL283" s="50"/>
      <c r="RRM283" s="50"/>
      <c r="RRN283" s="50"/>
      <c r="RRO283" s="50"/>
      <c r="RRP283" s="50"/>
      <c r="RRQ283" s="50"/>
      <c r="RRR283" s="50"/>
      <c r="RRS283" s="50"/>
      <c r="RRT283" s="50"/>
      <c r="RRU283" s="50"/>
      <c r="RRV283" s="50"/>
      <c r="RRW283" s="50"/>
      <c r="RRX283" s="50"/>
      <c r="RRY283" s="50"/>
      <c r="RRZ283" s="50"/>
      <c r="RSA283" s="50"/>
      <c r="RSB283" s="50"/>
      <c r="RSC283" s="50"/>
      <c r="RSD283" s="50"/>
      <c r="RSE283" s="50"/>
      <c r="RSF283" s="50"/>
      <c r="RSG283" s="50"/>
      <c r="RSH283" s="50"/>
      <c r="RSI283" s="50"/>
      <c r="RSJ283" s="50"/>
      <c r="RSK283" s="50"/>
      <c r="RSL283" s="50"/>
      <c r="RSM283" s="50"/>
      <c r="RSN283" s="50"/>
      <c r="RSO283" s="50"/>
      <c r="RSP283" s="50"/>
      <c r="RSQ283" s="50"/>
      <c r="RSR283" s="50"/>
      <c r="RSS283" s="50"/>
      <c r="RST283" s="50"/>
      <c r="RSU283" s="50"/>
      <c r="RSV283" s="50"/>
      <c r="RSW283" s="50"/>
      <c r="RSX283" s="50"/>
      <c r="RSY283" s="50"/>
      <c r="RSZ283" s="50"/>
      <c r="RTA283" s="50"/>
      <c r="RTB283" s="50"/>
      <c r="RTC283" s="50"/>
      <c r="RTD283" s="50"/>
      <c r="RTE283" s="50"/>
      <c r="RTF283" s="50"/>
      <c r="RTG283" s="50"/>
      <c r="RTH283" s="50"/>
      <c r="RTI283" s="50"/>
      <c r="RTJ283" s="50"/>
      <c r="RTK283" s="50"/>
      <c r="RTL283" s="50"/>
      <c r="RTM283" s="50"/>
      <c r="RTN283" s="50"/>
      <c r="RTO283" s="50"/>
      <c r="RTP283" s="50"/>
      <c r="RTQ283" s="50"/>
      <c r="RTR283" s="50"/>
      <c r="RTS283" s="50"/>
      <c r="RTT283" s="50"/>
      <c r="RTU283" s="50"/>
      <c r="RTV283" s="50"/>
      <c r="RTW283" s="50"/>
      <c r="RTX283" s="50"/>
      <c r="RTY283" s="50"/>
      <c r="RTZ283" s="50"/>
      <c r="RUA283" s="50"/>
      <c r="RUB283" s="50"/>
      <c r="RUC283" s="50"/>
      <c r="RUD283" s="50"/>
      <c r="RUE283" s="50"/>
      <c r="RUF283" s="50"/>
      <c r="RUG283" s="50"/>
      <c r="RUH283" s="50"/>
      <c r="RUI283" s="50"/>
      <c r="RUJ283" s="50"/>
      <c r="RUK283" s="50"/>
      <c r="RUL283" s="50"/>
      <c r="RUM283" s="50"/>
      <c r="RUN283" s="50"/>
      <c r="RUO283" s="50"/>
      <c r="RUP283" s="50"/>
      <c r="RUQ283" s="50"/>
      <c r="RUR283" s="50"/>
      <c r="RUS283" s="50"/>
      <c r="RUT283" s="50"/>
      <c r="RUU283" s="50"/>
      <c r="RUV283" s="50"/>
      <c r="RUW283" s="50"/>
      <c r="RUX283" s="50"/>
      <c r="RUY283" s="50"/>
      <c r="RUZ283" s="50"/>
      <c r="RVA283" s="50"/>
      <c r="RVB283" s="50"/>
      <c r="RVC283" s="50"/>
      <c r="RVD283" s="50"/>
      <c r="RVE283" s="50"/>
      <c r="RVF283" s="50"/>
      <c r="RVG283" s="50"/>
      <c r="RVH283" s="50"/>
      <c r="RVI283" s="50"/>
      <c r="RVJ283" s="50"/>
      <c r="RVK283" s="50"/>
      <c r="RVL283" s="50"/>
      <c r="RVM283" s="50"/>
      <c r="RVN283" s="50"/>
      <c r="RVO283" s="50"/>
      <c r="RVP283" s="50"/>
      <c r="RVQ283" s="50"/>
      <c r="RVR283" s="50"/>
      <c r="RVS283" s="50"/>
      <c r="RVT283" s="50"/>
      <c r="RVU283" s="50"/>
      <c r="RVV283" s="50"/>
      <c r="RVW283" s="50"/>
      <c r="RVX283" s="50"/>
      <c r="RVY283" s="50"/>
      <c r="RVZ283" s="50"/>
      <c r="RWA283" s="50"/>
      <c r="RWB283" s="50"/>
      <c r="RWC283" s="50"/>
      <c r="RWD283" s="50"/>
      <c r="RWE283" s="50"/>
      <c r="RWF283" s="50"/>
      <c r="RWG283" s="50"/>
      <c r="RWH283" s="50"/>
      <c r="RWI283" s="50"/>
      <c r="RWJ283" s="50"/>
      <c r="RWK283" s="50"/>
      <c r="RWL283" s="50"/>
      <c r="RWM283" s="50"/>
      <c r="RWN283" s="50"/>
      <c r="RWO283" s="50"/>
      <c r="RWP283" s="50"/>
      <c r="RWQ283" s="50"/>
      <c r="RWR283" s="50"/>
      <c r="RWS283" s="50"/>
      <c r="RWT283" s="50"/>
      <c r="RWU283" s="50"/>
      <c r="RWV283" s="50"/>
      <c r="RWW283" s="50"/>
      <c r="RWX283" s="50"/>
      <c r="RWY283" s="50"/>
      <c r="RWZ283" s="50"/>
      <c r="RXA283" s="50"/>
      <c r="RXB283" s="50"/>
      <c r="RXC283" s="50"/>
      <c r="RXD283" s="50"/>
      <c r="RXE283" s="50"/>
      <c r="RXF283" s="50"/>
      <c r="RXG283" s="50"/>
      <c r="RXH283" s="50"/>
      <c r="RXJ283" s="50"/>
      <c r="RXL283" s="50"/>
      <c r="RXM283" s="50"/>
      <c r="RXN283" s="50"/>
      <c r="RXO283" s="50"/>
      <c r="RXP283" s="50"/>
      <c r="RXQ283" s="50"/>
      <c r="RXR283" s="50"/>
      <c r="RXS283" s="50"/>
      <c r="RXX283" s="50"/>
      <c r="RXY283" s="50"/>
      <c r="RXZ283" s="50"/>
      <c r="RYA283" s="50"/>
      <c r="RYB283" s="50"/>
      <c r="RYC283" s="50"/>
      <c r="RYD283" s="50"/>
      <c r="RYE283" s="50"/>
      <c r="RYF283" s="50"/>
      <c r="RYG283" s="50"/>
      <c r="RYH283" s="50"/>
      <c r="RYI283" s="50"/>
      <c r="RYJ283" s="50"/>
      <c r="RYK283" s="50"/>
      <c r="RYL283" s="50"/>
      <c r="RYM283" s="50"/>
      <c r="RYN283" s="50"/>
      <c r="RYO283" s="50"/>
      <c r="RYP283" s="50"/>
      <c r="RYQ283" s="50"/>
      <c r="RYR283" s="50"/>
      <c r="RYS283" s="50"/>
      <c r="RYT283" s="50"/>
      <c r="RYU283" s="50"/>
      <c r="RYV283" s="50"/>
      <c r="RYW283" s="50"/>
      <c r="RYX283" s="50"/>
      <c r="RYY283" s="50"/>
      <c r="RYZ283" s="50"/>
      <c r="RZA283" s="50"/>
      <c r="RZB283" s="50"/>
      <c r="RZC283" s="50"/>
      <c r="RZD283" s="50"/>
      <c r="RZE283" s="50"/>
      <c r="RZF283" s="50"/>
      <c r="RZG283" s="50"/>
      <c r="RZH283" s="50"/>
      <c r="RZI283" s="50"/>
      <c r="RZJ283" s="50"/>
      <c r="RZK283" s="50"/>
      <c r="RZL283" s="50"/>
      <c r="RZM283" s="50"/>
      <c r="RZN283" s="50"/>
      <c r="RZO283" s="50"/>
      <c r="RZP283" s="50"/>
      <c r="RZQ283" s="50"/>
      <c r="RZR283" s="50"/>
      <c r="RZS283" s="50"/>
      <c r="RZT283" s="50"/>
      <c r="RZU283" s="50"/>
      <c r="RZV283" s="50"/>
      <c r="RZW283" s="50"/>
      <c r="RZX283" s="50"/>
      <c r="RZY283" s="50"/>
      <c r="RZZ283" s="50"/>
      <c r="SAA283" s="50"/>
      <c r="SAB283" s="50"/>
      <c r="SAC283" s="50"/>
      <c r="SAD283" s="50"/>
      <c r="SAE283" s="50"/>
      <c r="SAF283" s="50"/>
      <c r="SAG283" s="50"/>
      <c r="SAH283" s="50"/>
      <c r="SAI283" s="50"/>
      <c r="SAJ283" s="50"/>
      <c r="SAK283" s="50"/>
      <c r="SAL283" s="50"/>
      <c r="SAM283" s="50"/>
      <c r="SAN283" s="50"/>
      <c r="SAO283" s="50"/>
      <c r="SAP283" s="50"/>
      <c r="SAQ283" s="50"/>
      <c r="SAR283" s="50"/>
      <c r="SAS283" s="50"/>
      <c r="SAT283" s="50"/>
      <c r="SAU283" s="50"/>
      <c r="SAV283" s="50"/>
      <c r="SAW283" s="50"/>
      <c r="SAX283" s="50"/>
      <c r="SAY283" s="50"/>
      <c r="SAZ283" s="50"/>
      <c r="SBA283" s="50"/>
      <c r="SBB283" s="50"/>
      <c r="SBC283" s="50"/>
      <c r="SBD283" s="50"/>
      <c r="SBE283" s="50"/>
      <c r="SBF283" s="50"/>
      <c r="SBG283" s="50"/>
      <c r="SBH283" s="50"/>
      <c r="SBI283" s="50"/>
      <c r="SBJ283" s="50"/>
      <c r="SBK283" s="50"/>
      <c r="SBL283" s="50"/>
      <c r="SBM283" s="50"/>
      <c r="SBN283" s="50"/>
      <c r="SBO283" s="50"/>
      <c r="SBP283" s="50"/>
      <c r="SBQ283" s="50"/>
      <c r="SBR283" s="50"/>
      <c r="SBS283" s="50"/>
      <c r="SBT283" s="50"/>
      <c r="SBU283" s="50"/>
      <c r="SBV283" s="50"/>
      <c r="SBW283" s="50"/>
      <c r="SBX283" s="50"/>
      <c r="SBY283" s="50"/>
      <c r="SBZ283" s="50"/>
      <c r="SCA283" s="50"/>
      <c r="SCB283" s="50"/>
      <c r="SCC283" s="50"/>
      <c r="SCD283" s="50"/>
      <c r="SCE283" s="50"/>
      <c r="SCF283" s="50"/>
      <c r="SCG283" s="50"/>
      <c r="SCH283" s="50"/>
      <c r="SCI283" s="50"/>
      <c r="SCJ283" s="50"/>
      <c r="SCK283" s="50"/>
      <c r="SCL283" s="50"/>
      <c r="SCM283" s="50"/>
      <c r="SCN283" s="50"/>
      <c r="SCO283" s="50"/>
      <c r="SCP283" s="50"/>
      <c r="SCQ283" s="50"/>
      <c r="SCR283" s="50"/>
      <c r="SCS283" s="50"/>
      <c r="SCT283" s="50"/>
      <c r="SCU283" s="50"/>
      <c r="SCV283" s="50"/>
      <c r="SCW283" s="50"/>
      <c r="SCX283" s="50"/>
      <c r="SCY283" s="50"/>
      <c r="SCZ283" s="50"/>
      <c r="SDA283" s="50"/>
      <c r="SDB283" s="50"/>
      <c r="SDC283" s="50"/>
      <c r="SDD283" s="50"/>
      <c r="SDE283" s="50"/>
      <c r="SDF283" s="50"/>
      <c r="SDG283" s="50"/>
      <c r="SDH283" s="50"/>
      <c r="SDI283" s="50"/>
      <c r="SDJ283" s="50"/>
      <c r="SDK283" s="50"/>
      <c r="SDL283" s="50"/>
      <c r="SDM283" s="50"/>
      <c r="SDN283" s="50"/>
      <c r="SDO283" s="50"/>
      <c r="SDP283" s="50"/>
      <c r="SDQ283" s="50"/>
      <c r="SDR283" s="50"/>
      <c r="SDS283" s="50"/>
      <c r="SDT283" s="50"/>
      <c r="SDU283" s="50"/>
      <c r="SDV283" s="50"/>
      <c r="SDW283" s="50"/>
      <c r="SDX283" s="50"/>
      <c r="SDY283" s="50"/>
      <c r="SDZ283" s="50"/>
      <c r="SEA283" s="50"/>
      <c r="SEB283" s="50"/>
      <c r="SEC283" s="50"/>
      <c r="SED283" s="50"/>
      <c r="SEE283" s="50"/>
      <c r="SEF283" s="50"/>
      <c r="SEG283" s="50"/>
      <c r="SEH283" s="50"/>
      <c r="SEI283" s="50"/>
      <c r="SEJ283" s="50"/>
      <c r="SEK283" s="50"/>
      <c r="SEL283" s="50"/>
      <c r="SEM283" s="50"/>
      <c r="SEN283" s="50"/>
      <c r="SEO283" s="50"/>
      <c r="SEP283" s="50"/>
      <c r="SEQ283" s="50"/>
      <c r="SER283" s="50"/>
      <c r="SES283" s="50"/>
      <c r="SET283" s="50"/>
      <c r="SEU283" s="50"/>
      <c r="SEV283" s="50"/>
      <c r="SEW283" s="50"/>
      <c r="SEX283" s="50"/>
      <c r="SEY283" s="50"/>
      <c r="SEZ283" s="50"/>
      <c r="SFA283" s="50"/>
      <c r="SFB283" s="50"/>
      <c r="SFC283" s="50"/>
      <c r="SFD283" s="50"/>
      <c r="SFE283" s="50"/>
      <c r="SFF283" s="50"/>
      <c r="SFG283" s="50"/>
      <c r="SFH283" s="50"/>
      <c r="SFI283" s="50"/>
      <c r="SFJ283" s="50"/>
      <c r="SFK283" s="50"/>
      <c r="SFL283" s="50"/>
      <c r="SFM283" s="50"/>
      <c r="SFN283" s="50"/>
      <c r="SFO283" s="50"/>
      <c r="SFP283" s="50"/>
      <c r="SFQ283" s="50"/>
      <c r="SFR283" s="50"/>
      <c r="SFS283" s="50"/>
      <c r="SFT283" s="50"/>
      <c r="SFU283" s="50"/>
      <c r="SFV283" s="50"/>
      <c r="SFW283" s="50"/>
      <c r="SFX283" s="50"/>
      <c r="SFY283" s="50"/>
      <c r="SFZ283" s="50"/>
      <c r="SGA283" s="50"/>
      <c r="SGB283" s="50"/>
      <c r="SGC283" s="50"/>
      <c r="SGD283" s="50"/>
      <c r="SGE283" s="50"/>
      <c r="SGF283" s="50"/>
      <c r="SGG283" s="50"/>
      <c r="SGH283" s="50"/>
      <c r="SGI283" s="50"/>
      <c r="SGJ283" s="50"/>
      <c r="SGK283" s="50"/>
      <c r="SGL283" s="50"/>
      <c r="SGM283" s="50"/>
      <c r="SGN283" s="50"/>
      <c r="SGO283" s="50"/>
      <c r="SGP283" s="50"/>
      <c r="SGQ283" s="50"/>
      <c r="SGR283" s="50"/>
      <c r="SGS283" s="50"/>
      <c r="SGT283" s="50"/>
      <c r="SGU283" s="50"/>
      <c r="SGV283" s="50"/>
      <c r="SGW283" s="50"/>
      <c r="SGX283" s="50"/>
      <c r="SGY283" s="50"/>
      <c r="SGZ283" s="50"/>
      <c r="SHA283" s="50"/>
      <c r="SHB283" s="50"/>
      <c r="SHC283" s="50"/>
      <c r="SHD283" s="50"/>
      <c r="SHF283" s="50"/>
      <c r="SHH283" s="50"/>
      <c r="SHI283" s="50"/>
      <c r="SHJ283" s="50"/>
      <c r="SHK283" s="50"/>
      <c r="SHL283" s="50"/>
      <c r="SHM283" s="50"/>
      <c r="SHN283" s="50"/>
      <c r="SHO283" s="50"/>
      <c r="SHT283" s="50"/>
      <c r="SHU283" s="50"/>
      <c r="SHV283" s="50"/>
      <c r="SHW283" s="50"/>
      <c r="SHX283" s="50"/>
      <c r="SHY283" s="50"/>
      <c r="SHZ283" s="50"/>
      <c r="SIA283" s="50"/>
      <c r="SIB283" s="50"/>
      <c r="SIC283" s="50"/>
      <c r="SID283" s="50"/>
      <c r="SIE283" s="50"/>
      <c r="SIF283" s="50"/>
      <c r="SIG283" s="50"/>
      <c r="SIH283" s="50"/>
      <c r="SII283" s="50"/>
      <c r="SIJ283" s="50"/>
      <c r="SIK283" s="50"/>
      <c r="SIL283" s="50"/>
      <c r="SIM283" s="50"/>
      <c r="SIN283" s="50"/>
      <c r="SIO283" s="50"/>
      <c r="SIP283" s="50"/>
      <c r="SIQ283" s="50"/>
      <c r="SIR283" s="50"/>
      <c r="SIS283" s="50"/>
      <c r="SIT283" s="50"/>
      <c r="SIU283" s="50"/>
      <c r="SIV283" s="50"/>
      <c r="SIW283" s="50"/>
      <c r="SIX283" s="50"/>
      <c r="SIY283" s="50"/>
      <c r="SIZ283" s="50"/>
      <c r="SJA283" s="50"/>
      <c r="SJB283" s="50"/>
      <c r="SJC283" s="50"/>
      <c r="SJD283" s="50"/>
      <c r="SJE283" s="50"/>
      <c r="SJF283" s="50"/>
      <c r="SJG283" s="50"/>
      <c r="SJH283" s="50"/>
      <c r="SJI283" s="50"/>
      <c r="SJJ283" s="50"/>
      <c r="SJK283" s="50"/>
      <c r="SJL283" s="50"/>
      <c r="SJM283" s="50"/>
      <c r="SJN283" s="50"/>
      <c r="SJO283" s="50"/>
      <c r="SJP283" s="50"/>
      <c r="SJQ283" s="50"/>
      <c r="SJR283" s="50"/>
      <c r="SJS283" s="50"/>
      <c r="SJT283" s="50"/>
      <c r="SJU283" s="50"/>
      <c r="SJV283" s="50"/>
      <c r="SJW283" s="50"/>
      <c r="SJX283" s="50"/>
      <c r="SJY283" s="50"/>
      <c r="SJZ283" s="50"/>
      <c r="SKA283" s="50"/>
      <c r="SKB283" s="50"/>
      <c r="SKC283" s="50"/>
      <c r="SKD283" s="50"/>
      <c r="SKE283" s="50"/>
      <c r="SKF283" s="50"/>
      <c r="SKG283" s="50"/>
      <c r="SKH283" s="50"/>
      <c r="SKI283" s="50"/>
      <c r="SKJ283" s="50"/>
      <c r="SKK283" s="50"/>
      <c r="SKL283" s="50"/>
      <c r="SKM283" s="50"/>
      <c r="SKN283" s="50"/>
      <c r="SKO283" s="50"/>
      <c r="SKP283" s="50"/>
      <c r="SKQ283" s="50"/>
      <c r="SKR283" s="50"/>
      <c r="SKS283" s="50"/>
      <c r="SKT283" s="50"/>
      <c r="SKU283" s="50"/>
      <c r="SKV283" s="50"/>
      <c r="SKW283" s="50"/>
      <c r="SKX283" s="50"/>
      <c r="SKY283" s="50"/>
      <c r="SKZ283" s="50"/>
      <c r="SLA283" s="50"/>
      <c r="SLB283" s="50"/>
      <c r="SLC283" s="50"/>
      <c r="SLD283" s="50"/>
      <c r="SLE283" s="50"/>
      <c r="SLF283" s="50"/>
      <c r="SLG283" s="50"/>
      <c r="SLH283" s="50"/>
      <c r="SLI283" s="50"/>
      <c r="SLJ283" s="50"/>
      <c r="SLK283" s="50"/>
      <c r="SLL283" s="50"/>
      <c r="SLM283" s="50"/>
      <c r="SLN283" s="50"/>
      <c r="SLO283" s="50"/>
      <c r="SLP283" s="50"/>
      <c r="SLQ283" s="50"/>
      <c r="SLR283" s="50"/>
      <c r="SLS283" s="50"/>
      <c r="SLT283" s="50"/>
      <c r="SLU283" s="50"/>
      <c r="SLV283" s="50"/>
      <c r="SLW283" s="50"/>
      <c r="SLX283" s="50"/>
      <c r="SLY283" s="50"/>
      <c r="SLZ283" s="50"/>
      <c r="SMA283" s="50"/>
      <c r="SMB283" s="50"/>
      <c r="SMC283" s="50"/>
      <c r="SMD283" s="50"/>
      <c r="SME283" s="50"/>
      <c r="SMF283" s="50"/>
      <c r="SMG283" s="50"/>
      <c r="SMH283" s="50"/>
      <c r="SMI283" s="50"/>
      <c r="SMJ283" s="50"/>
      <c r="SMK283" s="50"/>
      <c r="SML283" s="50"/>
      <c r="SMM283" s="50"/>
      <c r="SMN283" s="50"/>
      <c r="SMO283" s="50"/>
      <c r="SMP283" s="50"/>
      <c r="SMQ283" s="50"/>
      <c r="SMR283" s="50"/>
      <c r="SMS283" s="50"/>
      <c r="SMT283" s="50"/>
      <c r="SMU283" s="50"/>
      <c r="SMV283" s="50"/>
      <c r="SMW283" s="50"/>
      <c r="SMX283" s="50"/>
      <c r="SMY283" s="50"/>
      <c r="SMZ283" s="50"/>
      <c r="SNA283" s="50"/>
      <c r="SNB283" s="50"/>
      <c r="SNC283" s="50"/>
      <c r="SND283" s="50"/>
      <c r="SNE283" s="50"/>
      <c r="SNF283" s="50"/>
      <c r="SNG283" s="50"/>
      <c r="SNH283" s="50"/>
      <c r="SNI283" s="50"/>
      <c r="SNJ283" s="50"/>
      <c r="SNK283" s="50"/>
      <c r="SNL283" s="50"/>
      <c r="SNM283" s="50"/>
      <c r="SNN283" s="50"/>
      <c r="SNO283" s="50"/>
      <c r="SNP283" s="50"/>
      <c r="SNQ283" s="50"/>
      <c r="SNR283" s="50"/>
      <c r="SNS283" s="50"/>
      <c r="SNT283" s="50"/>
      <c r="SNU283" s="50"/>
      <c r="SNV283" s="50"/>
      <c r="SNW283" s="50"/>
      <c r="SNX283" s="50"/>
      <c r="SNY283" s="50"/>
      <c r="SNZ283" s="50"/>
      <c r="SOA283" s="50"/>
      <c r="SOB283" s="50"/>
      <c r="SOC283" s="50"/>
      <c r="SOD283" s="50"/>
      <c r="SOE283" s="50"/>
      <c r="SOF283" s="50"/>
      <c r="SOG283" s="50"/>
      <c r="SOH283" s="50"/>
      <c r="SOI283" s="50"/>
      <c r="SOJ283" s="50"/>
      <c r="SOK283" s="50"/>
      <c r="SOL283" s="50"/>
      <c r="SOM283" s="50"/>
      <c r="SON283" s="50"/>
      <c r="SOO283" s="50"/>
      <c r="SOP283" s="50"/>
      <c r="SOQ283" s="50"/>
      <c r="SOR283" s="50"/>
      <c r="SOS283" s="50"/>
      <c r="SOT283" s="50"/>
      <c r="SOU283" s="50"/>
      <c r="SOV283" s="50"/>
      <c r="SOW283" s="50"/>
      <c r="SOX283" s="50"/>
      <c r="SOY283" s="50"/>
      <c r="SOZ283" s="50"/>
      <c r="SPA283" s="50"/>
      <c r="SPB283" s="50"/>
      <c r="SPC283" s="50"/>
      <c r="SPD283" s="50"/>
      <c r="SPE283" s="50"/>
      <c r="SPF283" s="50"/>
      <c r="SPG283" s="50"/>
      <c r="SPH283" s="50"/>
      <c r="SPI283" s="50"/>
      <c r="SPJ283" s="50"/>
      <c r="SPK283" s="50"/>
      <c r="SPL283" s="50"/>
      <c r="SPM283" s="50"/>
      <c r="SPN283" s="50"/>
      <c r="SPO283" s="50"/>
      <c r="SPP283" s="50"/>
      <c r="SPQ283" s="50"/>
      <c r="SPR283" s="50"/>
      <c r="SPS283" s="50"/>
      <c r="SPT283" s="50"/>
      <c r="SPU283" s="50"/>
      <c r="SPV283" s="50"/>
      <c r="SPW283" s="50"/>
      <c r="SPX283" s="50"/>
      <c r="SPY283" s="50"/>
      <c r="SPZ283" s="50"/>
      <c r="SQA283" s="50"/>
      <c r="SQB283" s="50"/>
      <c r="SQC283" s="50"/>
      <c r="SQD283" s="50"/>
      <c r="SQE283" s="50"/>
      <c r="SQF283" s="50"/>
      <c r="SQG283" s="50"/>
      <c r="SQH283" s="50"/>
      <c r="SQI283" s="50"/>
      <c r="SQJ283" s="50"/>
      <c r="SQK283" s="50"/>
      <c r="SQL283" s="50"/>
      <c r="SQM283" s="50"/>
      <c r="SQN283" s="50"/>
      <c r="SQO283" s="50"/>
      <c r="SQP283" s="50"/>
      <c r="SQQ283" s="50"/>
      <c r="SQR283" s="50"/>
      <c r="SQS283" s="50"/>
      <c r="SQT283" s="50"/>
      <c r="SQU283" s="50"/>
      <c r="SQV283" s="50"/>
      <c r="SQW283" s="50"/>
      <c r="SQX283" s="50"/>
      <c r="SQY283" s="50"/>
      <c r="SQZ283" s="50"/>
      <c r="SRB283" s="50"/>
      <c r="SRD283" s="50"/>
      <c r="SRE283" s="50"/>
      <c r="SRF283" s="50"/>
      <c r="SRG283" s="50"/>
      <c r="SRH283" s="50"/>
      <c r="SRI283" s="50"/>
      <c r="SRJ283" s="50"/>
      <c r="SRK283" s="50"/>
      <c r="SRP283" s="50"/>
      <c r="SRQ283" s="50"/>
      <c r="SRR283" s="50"/>
      <c r="SRS283" s="50"/>
      <c r="SRT283" s="50"/>
      <c r="SRU283" s="50"/>
      <c r="SRV283" s="50"/>
      <c r="SRW283" s="50"/>
      <c r="SRX283" s="50"/>
      <c r="SRY283" s="50"/>
      <c r="SRZ283" s="50"/>
      <c r="SSA283" s="50"/>
      <c r="SSB283" s="50"/>
      <c r="SSC283" s="50"/>
      <c r="SSD283" s="50"/>
      <c r="SSE283" s="50"/>
      <c r="SSF283" s="50"/>
      <c r="SSG283" s="50"/>
      <c r="SSH283" s="50"/>
      <c r="SSI283" s="50"/>
      <c r="SSJ283" s="50"/>
      <c r="SSK283" s="50"/>
      <c r="SSL283" s="50"/>
      <c r="SSM283" s="50"/>
      <c r="SSN283" s="50"/>
      <c r="SSO283" s="50"/>
      <c r="SSP283" s="50"/>
      <c r="SSQ283" s="50"/>
      <c r="SSR283" s="50"/>
      <c r="SSS283" s="50"/>
      <c r="SST283" s="50"/>
      <c r="SSU283" s="50"/>
      <c r="SSV283" s="50"/>
      <c r="SSW283" s="50"/>
      <c r="SSX283" s="50"/>
      <c r="SSY283" s="50"/>
      <c r="SSZ283" s="50"/>
      <c r="STA283" s="50"/>
      <c r="STB283" s="50"/>
      <c r="STC283" s="50"/>
      <c r="STD283" s="50"/>
      <c r="STE283" s="50"/>
      <c r="STF283" s="50"/>
      <c r="STG283" s="50"/>
      <c r="STH283" s="50"/>
      <c r="STI283" s="50"/>
      <c r="STJ283" s="50"/>
      <c r="STK283" s="50"/>
      <c r="STL283" s="50"/>
      <c r="STM283" s="50"/>
      <c r="STN283" s="50"/>
      <c r="STO283" s="50"/>
      <c r="STP283" s="50"/>
      <c r="STQ283" s="50"/>
      <c r="STR283" s="50"/>
      <c r="STS283" s="50"/>
      <c r="STT283" s="50"/>
      <c r="STU283" s="50"/>
      <c r="STV283" s="50"/>
      <c r="STW283" s="50"/>
      <c r="STX283" s="50"/>
      <c r="STY283" s="50"/>
      <c r="STZ283" s="50"/>
      <c r="SUA283" s="50"/>
      <c r="SUB283" s="50"/>
      <c r="SUC283" s="50"/>
      <c r="SUD283" s="50"/>
      <c r="SUE283" s="50"/>
      <c r="SUF283" s="50"/>
      <c r="SUG283" s="50"/>
      <c r="SUH283" s="50"/>
      <c r="SUI283" s="50"/>
      <c r="SUJ283" s="50"/>
      <c r="SUK283" s="50"/>
      <c r="SUL283" s="50"/>
      <c r="SUM283" s="50"/>
      <c r="SUN283" s="50"/>
      <c r="SUO283" s="50"/>
      <c r="SUP283" s="50"/>
      <c r="SUQ283" s="50"/>
      <c r="SUR283" s="50"/>
      <c r="SUS283" s="50"/>
      <c r="SUT283" s="50"/>
      <c r="SUU283" s="50"/>
      <c r="SUV283" s="50"/>
      <c r="SUW283" s="50"/>
      <c r="SUX283" s="50"/>
      <c r="SUY283" s="50"/>
      <c r="SUZ283" s="50"/>
      <c r="SVA283" s="50"/>
      <c r="SVB283" s="50"/>
      <c r="SVC283" s="50"/>
      <c r="SVD283" s="50"/>
      <c r="SVE283" s="50"/>
      <c r="SVF283" s="50"/>
      <c r="SVG283" s="50"/>
      <c r="SVH283" s="50"/>
      <c r="SVI283" s="50"/>
      <c r="SVJ283" s="50"/>
      <c r="SVK283" s="50"/>
      <c r="SVL283" s="50"/>
      <c r="SVM283" s="50"/>
      <c r="SVN283" s="50"/>
      <c r="SVO283" s="50"/>
      <c r="SVP283" s="50"/>
      <c r="SVQ283" s="50"/>
      <c r="SVR283" s="50"/>
      <c r="SVS283" s="50"/>
      <c r="SVT283" s="50"/>
      <c r="SVU283" s="50"/>
      <c r="SVV283" s="50"/>
      <c r="SVW283" s="50"/>
      <c r="SVX283" s="50"/>
      <c r="SVY283" s="50"/>
      <c r="SVZ283" s="50"/>
      <c r="SWA283" s="50"/>
      <c r="SWB283" s="50"/>
      <c r="SWC283" s="50"/>
      <c r="SWD283" s="50"/>
      <c r="SWE283" s="50"/>
      <c r="SWF283" s="50"/>
      <c r="SWG283" s="50"/>
      <c r="SWH283" s="50"/>
      <c r="SWI283" s="50"/>
      <c r="SWJ283" s="50"/>
      <c r="SWK283" s="50"/>
      <c r="SWL283" s="50"/>
      <c r="SWM283" s="50"/>
      <c r="SWN283" s="50"/>
      <c r="SWO283" s="50"/>
      <c r="SWP283" s="50"/>
      <c r="SWQ283" s="50"/>
      <c r="SWR283" s="50"/>
      <c r="SWS283" s="50"/>
      <c r="SWT283" s="50"/>
      <c r="SWU283" s="50"/>
      <c r="SWV283" s="50"/>
      <c r="SWW283" s="50"/>
      <c r="SWX283" s="50"/>
      <c r="SWY283" s="50"/>
      <c r="SWZ283" s="50"/>
      <c r="SXA283" s="50"/>
      <c r="SXB283" s="50"/>
      <c r="SXC283" s="50"/>
      <c r="SXD283" s="50"/>
      <c r="SXE283" s="50"/>
      <c r="SXF283" s="50"/>
      <c r="SXG283" s="50"/>
      <c r="SXH283" s="50"/>
      <c r="SXI283" s="50"/>
      <c r="SXJ283" s="50"/>
      <c r="SXK283" s="50"/>
      <c r="SXL283" s="50"/>
      <c r="SXM283" s="50"/>
      <c r="SXN283" s="50"/>
      <c r="SXO283" s="50"/>
      <c r="SXP283" s="50"/>
      <c r="SXQ283" s="50"/>
      <c r="SXR283" s="50"/>
      <c r="SXS283" s="50"/>
      <c r="SXT283" s="50"/>
      <c r="SXU283" s="50"/>
      <c r="SXV283" s="50"/>
      <c r="SXW283" s="50"/>
      <c r="SXX283" s="50"/>
      <c r="SXY283" s="50"/>
      <c r="SXZ283" s="50"/>
      <c r="SYA283" s="50"/>
      <c r="SYB283" s="50"/>
      <c r="SYC283" s="50"/>
      <c r="SYD283" s="50"/>
      <c r="SYE283" s="50"/>
      <c r="SYF283" s="50"/>
      <c r="SYG283" s="50"/>
      <c r="SYH283" s="50"/>
      <c r="SYI283" s="50"/>
      <c r="SYJ283" s="50"/>
      <c r="SYK283" s="50"/>
      <c r="SYL283" s="50"/>
      <c r="SYM283" s="50"/>
      <c r="SYN283" s="50"/>
      <c r="SYO283" s="50"/>
      <c r="SYP283" s="50"/>
      <c r="SYQ283" s="50"/>
      <c r="SYR283" s="50"/>
      <c r="SYS283" s="50"/>
      <c r="SYT283" s="50"/>
      <c r="SYU283" s="50"/>
      <c r="SYV283" s="50"/>
      <c r="SYW283" s="50"/>
      <c r="SYX283" s="50"/>
      <c r="SYY283" s="50"/>
      <c r="SYZ283" s="50"/>
      <c r="SZA283" s="50"/>
      <c r="SZB283" s="50"/>
      <c r="SZC283" s="50"/>
      <c r="SZD283" s="50"/>
      <c r="SZE283" s="50"/>
      <c r="SZF283" s="50"/>
      <c r="SZG283" s="50"/>
      <c r="SZH283" s="50"/>
      <c r="SZI283" s="50"/>
      <c r="SZJ283" s="50"/>
      <c r="SZK283" s="50"/>
      <c r="SZL283" s="50"/>
      <c r="SZM283" s="50"/>
      <c r="SZN283" s="50"/>
      <c r="SZO283" s="50"/>
      <c r="SZP283" s="50"/>
      <c r="SZQ283" s="50"/>
      <c r="SZR283" s="50"/>
      <c r="SZS283" s="50"/>
      <c r="SZT283" s="50"/>
      <c r="SZU283" s="50"/>
      <c r="SZV283" s="50"/>
      <c r="SZW283" s="50"/>
      <c r="SZX283" s="50"/>
      <c r="SZY283" s="50"/>
      <c r="SZZ283" s="50"/>
      <c r="TAA283" s="50"/>
      <c r="TAB283" s="50"/>
      <c r="TAC283" s="50"/>
      <c r="TAD283" s="50"/>
      <c r="TAE283" s="50"/>
      <c r="TAF283" s="50"/>
      <c r="TAG283" s="50"/>
      <c r="TAH283" s="50"/>
      <c r="TAI283" s="50"/>
      <c r="TAJ283" s="50"/>
      <c r="TAK283" s="50"/>
      <c r="TAL283" s="50"/>
      <c r="TAM283" s="50"/>
      <c r="TAN283" s="50"/>
      <c r="TAO283" s="50"/>
      <c r="TAP283" s="50"/>
      <c r="TAQ283" s="50"/>
      <c r="TAR283" s="50"/>
      <c r="TAS283" s="50"/>
      <c r="TAT283" s="50"/>
      <c r="TAU283" s="50"/>
      <c r="TAV283" s="50"/>
      <c r="TAX283" s="50"/>
      <c r="TAZ283" s="50"/>
      <c r="TBA283" s="50"/>
      <c r="TBB283" s="50"/>
      <c r="TBC283" s="50"/>
      <c r="TBD283" s="50"/>
      <c r="TBE283" s="50"/>
      <c r="TBF283" s="50"/>
      <c r="TBG283" s="50"/>
      <c r="TBL283" s="50"/>
      <c r="TBM283" s="50"/>
      <c r="TBN283" s="50"/>
      <c r="TBO283" s="50"/>
      <c r="TBP283" s="50"/>
      <c r="TBQ283" s="50"/>
      <c r="TBR283" s="50"/>
      <c r="TBS283" s="50"/>
      <c r="TBT283" s="50"/>
      <c r="TBU283" s="50"/>
      <c r="TBV283" s="50"/>
      <c r="TBW283" s="50"/>
      <c r="TBX283" s="50"/>
      <c r="TBY283" s="50"/>
      <c r="TBZ283" s="50"/>
      <c r="TCA283" s="50"/>
      <c r="TCB283" s="50"/>
      <c r="TCC283" s="50"/>
      <c r="TCD283" s="50"/>
      <c r="TCE283" s="50"/>
      <c r="TCF283" s="50"/>
      <c r="TCG283" s="50"/>
      <c r="TCH283" s="50"/>
      <c r="TCI283" s="50"/>
      <c r="TCJ283" s="50"/>
      <c r="TCK283" s="50"/>
      <c r="TCL283" s="50"/>
      <c r="TCM283" s="50"/>
      <c r="TCN283" s="50"/>
      <c r="TCO283" s="50"/>
      <c r="TCP283" s="50"/>
      <c r="TCQ283" s="50"/>
      <c r="TCR283" s="50"/>
      <c r="TCS283" s="50"/>
      <c r="TCT283" s="50"/>
      <c r="TCU283" s="50"/>
      <c r="TCV283" s="50"/>
      <c r="TCW283" s="50"/>
      <c r="TCX283" s="50"/>
      <c r="TCY283" s="50"/>
      <c r="TCZ283" s="50"/>
      <c r="TDA283" s="50"/>
      <c r="TDB283" s="50"/>
      <c r="TDC283" s="50"/>
      <c r="TDD283" s="50"/>
      <c r="TDE283" s="50"/>
      <c r="TDF283" s="50"/>
      <c r="TDG283" s="50"/>
      <c r="TDH283" s="50"/>
      <c r="TDI283" s="50"/>
      <c r="TDJ283" s="50"/>
      <c r="TDK283" s="50"/>
      <c r="TDL283" s="50"/>
      <c r="TDM283" s="50"/>
      <c r="TDN283" s="50"/>
      <c r="TDO283" s="50"/>
      <c r="TDP283" s="50"/>
      <c r="TDQ283" s="50"/>
      <c r="TDR283" s="50"/>
      <c r="TDS283" s="50"/>
      <c r="TDT283" s="50"/>
      <c r="TDU283" s="50"/>
      <c r="TDV283" s="50"/>
      <c r="TDW283" s="50"/>
      <c r="TDX283" s="50"/>
      <c r="TDY283" s="50"/>
      <c r="TDZ283" s="50"/>
      <c r="TEA283" s="50"/>
      <c r="TEB283" s="50"/>
      <c r="TEC283" s="50"/>
      <c r="TED283" s="50"/>
      <c r="TEE283" s="50"/>
      <c r="TEF283" s="50"/>
      <c r="TEG283" s="50"/>
      <c r="TEH283" s="50"/>
      <c r="TEI283" s="50"/>
      <c r="TEJ283" s="50"/>
      <c r="TEK283" s="50"/>
      <c r="TEL283" s="50"/>
      <c r="TEM283" s="50"/>
      <c r="TEN283" s="50"/>
      <c r="TEO283" s="50"/>
      <c r="TEP283" s="50"/>
      <c r="TEQ283" s="50"/>
      <c r="TER283" s="50"/>
      <c r="TES283" s="50"/>
      <c r="TET283" s="50"/>
      <c r="TEU283" s="50"/>
      <c r="TEV283" s="50"/>
      <c r="TEW283" s="50"/>
      <c r="TEX283" s="50"/>
      <c r="TEY283" s="50"/>
      <c r="TEZ283" s="50"/>
      <c r="TFA283" s="50"/>
      <c r="TFB283" s="50"/>
      <c r="TFC283" s="50"/>
      <c r="TFD283" s="50"/>
      <c r="TFE283" s="50"/>
      <c r="TFF283" s="50"/>
      <c r="TFG283" s="50"/>
      <c r="TFH283" s="50"/>
      <c r="TFI283" s="50"/>
      <c r="TFJ283" s="50"/>
      <c r="TFK283" s="50"/>
      <c r="TFL283" s="50"/>
      <c r="TFM283" s="50"/>
      <c r="TFN283" s="50"/>
      <c r="TFO283" s="50"/>
      <c r="TFP283" s="50"/>
      <c r="TFQ283" s="50"/>
      <c r="TFR283" s="50"/>
      <c r="TFS283" s="50"/>
      <c r="TFT283" s="50"/>
      <c r="TFU283" s="50"/>
      <c r="TFV283" s="50"/>
      <c r="TFW283" s="50"/>
      <c r="TFX283" s="50"/>
      <c r="TFY283" s="50"/>
      <c r="TFZ283" s="50"/>
      <c r="TGA283" s="50"/>
      <c r="TGB283" s="50"/>
      <c r="TGC283" s="50"/>
      <c r="TGD283" s="50"/>
      <c r="TGE283" s="50"/>
      <c r="TGF283" s="50"/>
      <c r="TGG283" s="50"/>
      <c r="TGH283" s="50"/>
      <c r="TGI283" s="50"/>
      <c r="TGJ283" s="50"/>
      <c r="TGK283" s="50"/>
      <c r="TGL283" s="50"/>
      <c r="TGM283" s="50"/>
      <c r="TGN283" s="50"/>
      <c r="TGO283" s="50"/>
      <c r="TGP283" s="50"/>
      <c r="TGQ283" s="50"/>
      <c r="TGR283" s="50"/>
      <c r="TGS283" s="50"/>
      <c r="TGT283" s="50"/>
      <c r="TGU283" s="50"/>
      <c r="TGV283" s="50"/>
      <c r="TGW283" s="50"/>
      <c r="TGX283" s="50"/>
      <c r="TGY283" s="50"/>
      <c r="TGZ283" s="50"/>
      <c r="THA283" s="50"/>
      <c r="THB283" s="50"/>
      <c r="THC283" s="50"/>
      <c r="THD283" s="50"/>
      <c r="THE283" s="50"/>
      <c r="THF283" s="50"/>
      <c r="THG283" s="50"/>
      <c r="THH283" s="50"/>
      <c r="THI283" s="50"/>
      <c r="THJ283" s="50"/>
      <c r="THK283" s="50"/>
      <c r="THL283" s="50"/>
      <c r="THM283" s="50"/>
      <c r="THN283" s="50"/>
      <c r="THO283" s="50"/>
      <c r="THP283" s="50"/>
      <c r="THQ283" s="50"/>
      <c r="THR283" s="50"/>
      <c r="THS283" s="50"/>
      <c r="THT283" s="50"/>
      <c r="THU283" s="50"/>
      <c r="THV283" s="50"/>
      <c r="THW283" s="50"/>
      <c r="THX283" s="50"/>
      <c r="THY283" s="50"/>
      <c r="THZ283" s="50"/>
      <c r="TIA283" s="50"/>
      <c r="TIB283" s="50"/>
      <c r="TIC283" s="50"/>
      <c r="TID283" s="50"/>
      <c r="TIE283" s="50"/>
      <c r="TIF283" s="50"/>
      <c r="TIG283" s="50"/>
      <c r="TIH283" s="50"/>
      <c r="TII283" s="50"/>
      <c r="TIJ283" s="50"/>
      <c r="TIK283" s="50"/>
      <c r="TIL283" s="50"/>
      <c r="TIM283" s="50"/>
      <c r="TIN283" s="50"/>
      <c r="TIO283" s="50"/>
      <c r="TIP283" s="50"/>
      <c r="TIQ283" s="50"/>
      <c r="TIR283" s="50"/>
      <c r="TIS283" s="50"/>
      <c r="TIT283" s="50"/>
      <c r="TIU283" s="50"/>
      <c r="TIV283" s="50"/>
      <c r="TIW283" s="50"/>
      <c r="TIX283" s="50"/>
      <c r="TIY283" s="50"/>
      <c r="TIZ283" s="50"/>
      <c r="TJA283" s="50"/>
      <c r="TJB283" s="50"/>
      <c r="TJC283" s="50"/>
      <c r="TJD283" s="50"/>
      <c r="TJE283" s="50"/>
      <c r="TJF283" s="50"/>
      <c r="TJG283" s="50"/>
      <c r="TJH283" s="50"/>
      <c r="TJI283" s="50"/>
      <c r="TJJ283" s="50"/>
      <c r="TJK283" s="50"/>
      <c r="TJL283" s="50"/>
      <c r="TJM283" s="50"/>
      <c r="TJN283" s="50"/>
      <c r="TJO283" s="50"/>
      <c r="TJP283" s="50"/>
      <c r="TJQ283" s="50"/>
      <c r="TJR283" s="50"/>
      <c r="TJS283" s="50"/>
      <c r="TJT283" s="50"/>
      <c r="TJU283" s="50"/>
      <c r="TJV283" s="50"/>
      <c r="TJW283" s="50"/>
      <c r="TJX283" s="50"/>
      <c r="TJY283" s="50"/>
      <c r="TJZ283" s="50"/>
      <c r="TKA283" s="50"/>
      <c r="TKB283" s="50"/>
      <c r="TKC283" s="50"/>
      <c r="TKD283" s="50"/>
      <c r="TKE283" s="50"/>
      <c r="TKF283" s="50"/>
      <c r="TKG283" s="50"/>
      <c r="TKH283" s="50"/>
      <c r="TKI283" s="50"/>
      <c r="TKJ283" s="50"/>
      <c r="TKK283" s="50"/>
      <c r="TKL283" s="50"/>
      <c r="TKM283" s="50"/>
      <c r="TKN283" s="50"/>
      <c r="TKO283" s="50"/>
      <c r="TKP283" s="50"/>
      <c r="TKQ283" s="50"/>
      <c r="TKR283" s="50"/>
      <c r="TKT283" s="50"/>
      <c r="TKV283" s="50"/>
      <c r="TKW283" s="50"/>
      <c r="TKX283" s="50"/>
      <c r="TKY283" s="50"/>
      <c r="TKZ283" s="50"/>
      <c r="TLA283" s="50"/>
      <c r="TLB283" s="50"/>
      <c r="TLC283" s="50"/>
      <c r="TLH283" s="50"/>
      <c r="TLI283" s="50"/>
      <c r="TLJ283" s="50"/>
      <c r="TLK283" s="50"/>
      <c r="TLL283" s="50"/>
      <c r="TLM283" s="50"/>
      <c r="TLN283" s="50"/>
      <c r="TLO283" s="50"/>
      <c r="TLP283" s="50"/>
      <c r="TLQ283" s="50"/>
      <c r="TLR283" s="50"/>
      <c r="TLS283" s="50"/>
      <c r="TLT283" s="50"/>
      <c r="TLU283" s="50"/>
      <c r="TLV283" s="50"/>
      <c r="TLW283" s="50"/>
      <c r="TLX283" s="50"/>
      <c r="TLY283" s="50"/>
      <c r="TLZ283" s="50"/>
      <c r="TMA283" s="50"/>
      <c r="TMB283" s="50"/>
      <c r="TMC283" s="50"/>
      <c r="TMD283" s="50"/>
      <c r="TME283" s="50"/>
      <c r="TMF283" s="50"/>
      <c r="TMG283" s="50"/>
      <c r="TMH283" s="50"/>
      <c r="TMI283" s="50"/>
      <c r="TMJ283" s="50"/>
      <c r="TMK283" s="50"/>
      <c r="TML283" s="50"/>
      <c r="TMM283" s="50"/>
      <c r="TMN283" s="50"/>
      <c r="TMO283" s="50"/>
      <c r="TMP283" s="50"/>
      <c r="TMQ283" s="50"/>
      <c r="TMR283" s="50"/>
      <c r="TMS283" s="50"/>
      <c r="TMT283" s="50"/>
      <c r="TMU283" s="50"/>
      <c r="TMV283" s="50"/>
      <c r="TMW283" s="50"/>
      <c r="TMX283" s="50"/>
      <c r="TMY283" s="50"/>
      <c r="TMZ283" s="50"/>
      <c r="TNA283" s="50"/>
      <c r="TNB283" s="50"/>
      <c r="TNC283" s="50"/>
      <c r="TND283" s="50"/>
      <c r="TNE283" s="50"/>
      <c r="TNF283" s="50"/>
      <c r="TNG283" s="50"/>
      <c r="TNH283" s="50"/>
      <c r="TNI283" s="50"/>
      <c r="TNJ283" s="50"/>
      <c r="TNK283" s="50"/>
      <c r="TNL283" s="50"/>
      <c r="TNM283" s="50"/>
      <c r="TNN283" s="50"/>
      <c r="TNO283" s="50"/>
      <c r="TNP283" s="50"/>
      <c r="TNQ283" s="50"/>
      <c r="TNR283" s="50"/>
      <c r="TNS283" s="50"/>
      <c r="TNT283" s="50"/>
      <c r="TNU283" s="50"/>
      <c r="TNV283" s="50"/>
      <c r="TNW283" s="50"/>
      <c r="TNX283" s="50"/>
      <c r="TNY283" s="50"/>
      <c r="TNZ283" s="50"/>
      <c r="TOA283" s="50"/>
      <c r="TOB283" s="50"/>
      <c r="TOC283" s="50"/>
      <c r="TOD283" s="50"/>
      <c r="TOE283" s="50"/>
      <c r="TOF283" s="50"/>
      <c r="TOG283" s="50"/>
      <c r="TOH283" s="50"/>
      <c r="TOI283" s="50"/>
      <c r="TOJ283" s="50"/>
      <c r="TOK283" s="50"/>
      <c r="TOL283" s="50"/>
      <c r="TOM283" s="50"/>
      <c r="TON283" s="50"/>
      <c r="TOO283" s="50"/>
      <c r="TOP283" s="50"/>
      <c r="TOQ283" s="50"/>
      <c r="TOR283" s="50"/>
      <c r="TOS283" s="50"/>
      <c r="TOT283" s="50"/>
      <c r="TOU283" s="50"/>
      <c r="TOV283" s="50"/>
      <c r="TOW283" s="50"/>
      <c r="TOX283" s="50"/>
      <c r="TOY283" s="50"/>
      <c r="TOZ283" s="50"/>
      <c r="TPA283" s="50"/>
      <c r="TPB283" s="50"/>
      <c r="TPC283" s="50"/>
      <c r="TPD283" s="50"/>
      <c r="TPE283" s="50"/>
      <c r="TPF283" s="50"/>
      <c r="TPG283" s="50"/>
      <c r="TPH283" s="50"/>
      <c r="TPI283" s="50"/>
      <c r="TPJ283" s="50"/>
      <c r="TPK283" s="50"/>
      <c r="TPL283" s="50"/>
      <c r="TPM283" s="50"/>
      <c r="TPN283" s="50"/>
      <c r="TPO283" s="50"/>
      <c r="TPP283" s="50"/>
      <c r="TPQ283" s="50"/>
      <c r="TPR283" s="50"/>
      <c r="TPS283" s="50"/>
      <c r="TPT283" s="50"/>
      <c r="TPU283" s="50"/>
      <c r="TPV283" s="50"/>
      <c r="TPW283" s="50"/>
      <c r="TPX283" s="50"/>
      <c r="TPY283" s="50"/>
      <c r="TPZ283" s="50"/>
      <c r="TQA283" s="50"/>
      <c r="TQB283" s="50"/>
      <c r="TQC283" s="50"/>
      <c r="TQD283" s="50"/>
      <c r="TQE283" s="50"/>
      <c r="TQF283" s="50"/>
      <c r="TQG283" s="50"/>
      <c r="TQH283" s="50"/>
      <c r="TQI283" s="50"/>
      <c r="TQJ283" s="50"/>
      <c r="TQK283" s="50"/>
      <c r="TQL283" s="50"/>
      <c r="TQM283" s="50"/>
      <c r="TQN283" s="50"/>
      <c r="TQO283" s="50"/>
      <c r="TQP283" s="50"/>
      <c r="TQQ283" s="50"/>
      <c r="TQR283" s="50"/>
      <c r="TQS283" s="50"/>
      <c r="TQT283" s="50"/>
      <c r="TQU283" s="50"/>
      <c r="TQV283" s="50"/>
      <c r="TQW283" s="50"/>
      <c r="TQX283" s="50"/>
      <c r="TQY283" s="50"/>
      <c r="TQZ283" s="50"/>
      <c r="TRA283" s="50"/>
      <c r="TRB283" s="50"/>
      <c r="TRC283" s="50"/>
      <c r="TRD283" s="50"/>
      <c r="TRE283" s="50"/>
      <c r="TRF283" s="50"/>
      <c r="TRG283" s="50"/>
      <c r="TRH283" s="50"/>
      <c r="TRI283" s="50"/>
      <c r="TRJ283" s="50"/>
      <c r="TRK283" s="50"/>
      <c r="TRL283" s="50"/>
      <c r="TRM283" s="50"/>
      <c r="TRN283" s="50"/>
      <c r="TRO283" s="50"/>
      <c r="TRP283" s="50"/>
      <c r="TRQ283" s="50"/>
      <c r="TRR283" s="50"/>
      <c r="TRS283" s="50"/>
      <c r="TRT283" s="50"/>
      <c r="TRU283" s="50"/>
      <c r="TRV283" s="50"/>
      <c r="TRW283" s="50"/>
      <c r="TRX283" s="50"/>
      <c r="TRY283" s="50"/>
      <c r="TRZ283" s="50"/>
      <c r="TSA283" s="50"/>
      <c r="TSB283" s="50"/>
      <c r="TSC283" s="50"/>
      <c r="TSD283" s="50"/>
      <c r="TSE283" s="50"/>
      <c r="TSF283" s="50"/>
      <c r="TSG283" s="50"/>
      <c r="TSH283" s="50"/>
      <c r="TSI283" s="50"/>
      <c r="TSJ283" s="50"/>
      <c r="TSK283" s="50"/>
      <c r="TSL283" s="50"/>
      <c r="TSM283" s="50"/>
      <c r="TSN283" s="50"/>
      <c r="TSO283" s="50"/>
      <c r="TSP283" s="50"/>
      <c r="TSQ283" s="50"/>
      <c r="TSR283" s="50"/>
      <c r="TSS283" s="50"/>
      <c r="TST283" s="50"/>
      <c r="TSU283" s="50"/>
      <c r="TSV283" s="50"/>
      <c r="TSW283" s="50"/>
      <c r="TSX283" s="50"/>
      <c r="TSY283" s="50"/>
      <c r="TSZ283" s="50"/>
      <c r="TTA283" s="50"/>
      <c r="TTB283" s="50"/>
      <c r="TTC283" s="50"/>
      <c r="TTD283" s="50"/>
      <c r="TTE283" s="50"/>
      <c r="TTF283" s="50"/>
      <c r="TTG283" s="50"/>
      <c r="TTH283" s="50"/>
      <c r="TTI283" s="50"/>
      <c r="TTJ283" s="50"/>
      <c r="TTK283" s="50"/>
      <c r="TTL283" s="50"/>
      <c r="TTM283" s="50"/>
      <c r="TTN283" s="50"/>
      <c r="TTO283" s="50"/>
      <c r="TTP283" s="50"/>
      <c r="TTQ283" s="50"/>
      <c r="TTR283" s="50"/>
      <c r="TTS283" s="50"/>
      <c r="TTT283" s="50"/>
      <c r="TTU283" s="50"/>
      <c r="TTV283" s="50"/>
      <c r="TTW283" s="50"/>
      <c r="TTX283" s="50"/>
      <c r="TTY283" s="50"/>
      <c r="TTZ283" s="50"/>
      <c r="TUA283" s="50"/>
      <c r="TUB283" s="50"/>
      <c r="TUC283" s="50"/>
      <c r="TUD283" s="50"/>
      <c r="TUE283" s="50"/>
      <c r="TUF283" s="50"/>
      <c r="TUG283" s="50"/>
      <c r="TUH283" s="50"/>
      <c r="TUI283" s="50"/>
      <c r="TUJ283" s="50"/>
      <c r="TUK283" s="50"/>
      <c r="TUL283" s="50"/>
      <c r="TUM283" s="50"/>
      <c r="TUN283" s="50"/>
      <c r="TUP283" s="50"/>
      <c r="TUR283" s="50"/>
      <c r="TUS283" s="50"/>
      <c r="TUT283" s="50"/>
      <c r="TUU283" s="50"/>
      <c r="TUV283" s="50"/>
      <c r="TUW283" s="50"/>
      <c r="TUX283" s="50"/>
      <c r="TUY283" s="50"/>
      <c r="TVD283" s="50"/>
      <c r="TVE283" s="50"/>
      <c r="TVF283" s="50"/>
      <c r="TVG283" s="50"/>
      <c r="TVH283" s="50"/>
      <c r="TVI283" s="50"/>
      <c r="TVJ283" s="50"/>
      <c r="TVK283" s="50"/>
      <c r="TVL283" s="50"/>
      <c r="TVM283" s="50"/>
      <c r="TVN283" s="50"/>
      <c r="TVO283" s="50"/>
      <c r="TVP283" s="50"/>
      <c r="TVQ283" s="50"/>
      <c r="TVR283" s="50"/>
      <c r="TVS283" s="50"/>
      <c r="TVT283" s="50"/>
      <c r="TVU283" s="50"/>
      <c r="TVV283" s="50"/>
      <c r="TVW283" s="50"/>
      <c r="TVX283" s="50"/>
      <c r="TVY283" s="50"/>
      <c r="TVZ283" s="50"/>
      <c r="TWA283" s="50"/>
      <c r="TWB283" s="50"/>
      <c r="TWC283" s="50"/>
      <c r="TWD283" s="50"/>
      <c r="TWE283" s="50"/>
      <c r="TWF283" s="50"/>
      <c r="TWG283" s="50"/>
      <c r="TWH283" s="50"/>
      <c r="TWI283" s="50"/>
      <c r="TWJ283" s="50"/>
      <c r="TWK283" s="50"/>
      <c r="TWL283" s="50"/>
      <c r="TWM283" s="50"/>
      <c r="TWN283" s="50"/>
      <c r="TWO283" s="50"/>
      <c r="TWP283" s="50"/>
      <c r="TWQ283" s="50"/>
      <c r="TWR283" s="50"/>
      <c r="TWS283" s="50"/>
      <c r="TWT283" s="50"/>
      <c r="TWU283" s="50"/>
      <c r="TWV283" s="50"/>
      <c r="TWW283" s="50"/>
      <c r="TWX283" s="50"/>
      <c r="TWY283" s="50"/>
      <c r="TWZ283" s="50"/>
      <c r="TXA283" s="50"/>
      <c r="TXB283" s="50"/>
      <c r="TXC283" s="50"/>
      <c r="TXD283" s="50"/>
      <c r="TXE283" s="50"/>
      <c r="TXF283" s="50"/>
      <c r="TXG283" s="50"/>
      <c r="TXH283" s="50"/>
      <c r="TXI283" s="50"/>
      <c r="TXJ283" s="50"/>
      <c r="TXK283" s="50"/>
      <c r="TXL283" s="50"/>
      <c r="TXM283" s="50"/>
      <c r="TXN283" s="50"/>
      <c r="TXO283" s="50"/>
      <c r="TXP283" s="50"/>
      <c r="TXQ283" s="50"/>
      <c r="TXR283" s="50"/>
      <c r="TXS283" s="50"/>
      <c r="TXT283" s="50"/>
      <c r="TXU283" s="50"/>
      <c r="TXV283" s="50"/>
      <c r="TXW283" s="50"/>
      <c r="TXX283" s="50"/>
      <c r="TXY283" s="50"/>
      <c r="TXZ283" s="50"/>
      <c r="TYA283" s="50"/>
      <c r="TYB283" s="50"/>
      <c r="TYC283" s="50"/>
      <c r="TYD283" s="50"/>
      <c r="TYE283" s="50"/>
      <c r="TYF283" s="50"/>
      <c r="TYG283" s="50"/>
      <c r="TYH283" s="50"/>
      <c r="TYI283" s="50"/>
      <c r="TYJ283" s="50"/>
      <c r="TYK283" s="50"/>
      <c r="TYL283" s="50"/>
      <c r="TYM283" s="50"/>
      <c r="TYN283" s="50"/>
      <c r="TYO283" s="50"/>
      <c r="TYP283" s="50"/>
      <c r="TYQ283" s="50"/>
      <c r="TYR283" s="50"/>
      <c r="TYS283" s="50"/>
      <c r="TYT283" s="50"/>
      <c r="TYU283" s="50"/>
      <c r="TYV283" s="50"/>
      <c r="TYW283" s="50"/>
      <c r="TYX283" s="50"/>
      <c r="TYY283" s="50"/>
      <c r="TYZ283" s="50"/>
      <c r="TZA283" s="50"/>
      <c r="TZB283" s="50"/>
      <c r="TZC283" s="50"/>
      <c r="TZD283" s="50"/>
      <c r="TZE283" s="50"/>
      <c r="TZF283" s="50"/>
      <c r="TZG283" s="50"/>
      <c r="TZH283" s="50"/>
      <c r="TZI283" s="50"/>
      <c r="TZJ283" s="50"/>
      <c r="TZK283" s="50"/>
      <c r="TZL283" s="50"/>
      <c r="TZM283" s="50"/>
      <c r="TZN283" s="50"/>
      <c r="TZO283" s="50"/>
      <c r="TZP283" s="50"/>
      <c r="TZQ283" s="50"/>
      <c r="TZR283" s="50"/>
      <c r="TZS283" s="50"/>
      <c r="TZT283" s="50"/>
      <c r="TZU283" s="50"/>
      <c r="TZV283" s="50"/>
      <c r="TZW283" s="50"/>
      <c r="TZX283" s="50"/>
      <c r="TZY283" s="50"/>
      <c r="TZZ283" s="50"/>
      <c r="UAA283" s="50"/>
      <c r="UAB283" s="50"/>
      <c r="UAC283" s="50"/>
      <c r="UAD283" s="50"/>
      <c r="UAE283" s="50"/>
      <c r="UAF283" s="50"/>
      <c r="UAG283" s="50"/>
      <c r="UAH283" s="50"/>
      <c r="UAI283" s="50"/>
      <c r="UAJ283" s="50"/>
      <c r="UAK283" s="50"/>
      <c r="UAL283" s="50"/>
      <c r="UAM283" s="50"/>
      <c r="UAN283" s="50"/>
      <c r="UAO283" s="50"/>
      <c r="UAP283" s="50"/>
      <c r="UAQ283" s="50"/>
      <c r="UAR283" s="50"/>
      <c r="UAS283" s="50"/>
      <c r="UAT283" s="50"/>
      <c r="UAU283" s="50"/>
      <c r="UAV283" s="50"/>
      <c r="UAW283" s="50"/>
      <c r="UAX283" s="50"/>
      <c r="UAY283" s="50"/>
      <c r="UAZ283" s="50"/>
      <c r="UBA283" s="50"/>
      <c r="UBB283" s="50"/>
      <c r="UBC283" s="50"/>
      <c r="UBD283" s="50"/>
      <c r="UBE283" s="50"/>
      <c r="UBF283" s="50"/>
      <c r="UBG283" s="50"/>
      <c r="UBH283" s="50"/>
      <c r="UBI283" s="50"/>
      <c r="UBJ283" s="50"/>
      <c r="UBK283" s="50"/>
      <c r="UBL283" s="50"/>
      <c r="UBM283" s="50"/>
      <c r="UBN283" s="50"/>
      <c r="UBO283" s="50"/>
      <c r="UBP283" s="50"/>
      <c r="UBQ283" s="50"/>
      <c r="UBR283" s="50"/>
      <c r="UBS283" s="50"/>
      <c r="UBT283" s="50"/>
      <c r="UBU283" s="50"/>
      <c r="UBV283" s="50"/>
      <c r="UBW283" s="50"/>
      <c r="UBX283" s="50"/>
      <c r="UBY283" s="50"/>
      <c r="UBZ283" s="50"/>
      <c r="UCA283" s="50"/>
      <c r="UCB283" s="50"/>
      <c r="UCC283" s="50"/>
      <c r="UCD283" s="50"/>
      <c r="UCE283" s="50"/>
      <c r="UCF283" s="50"/>
      <c r="UCG283" s="50"/>
      <c r="UCH283" s="50"/>
      <c r="UCI283" s="50"/>
      <c r="UCJ283" s="50"/>
      <c r="UCK283" s="50"/>
      <c r="UCL283" s="50"/>
      <c r="UCM283" s="50"/>
      <c r="UCN283" s="50"/>
      <c r="UCO283" s="50"/>
      <c r="UCP283" s="50"/>
      <c r="UCQ283" s="50"/>
      <c r="UCR283" s="50"/>
      <c r="UCS283" s="50"/>
      <c r="UCT283" s="50"/>
      <c r="UCU283" s="50"/>
      <c r="UCV283" s="50"/>
      <c r="UCW283" s="50"/>
      <c r="UCX283" s="50"/>
      <c r="UCY283" s="50"/>
      <c r="UCZ283" s="50"/>
      <c r="UDA283" s="50"/>
      <c r="UDB283" s="50"/>
      <c r="UDC283" s="50"/>
      <c r="UDD283" s="50"/>
      <c r="UDE283" s="50"/>
      <c r="UDF283" s="50"/>
      <c r="UDG283" s="50"/>
      <c r="UDH283" s="50"/>
      <c r="UDI283" s="50"/>
      <c r="UDJ283" s="50"/>
      <c r="UDK283" s="50"/>
      <c r="UDL283" s="50"/>
      <c r="UDM283" s="50"/>
      <c r="UDN283" s="50"/>
      <c r="UDO283" s="50"/>
      <c r="UDP283" s="50"/>
      <c r="UDQ283" s="50"/>
      <c r="UDR283" s="50"/>
      <c r="UDS283" s="50"/>
      <c r="UDT283" s="50"/>
      <c r="UDU283" s="50"/>
      <c r="UDV283" s="50"/>
      <c r="UDW283" s="50"/>
      <c r="UDX283" s="50"/>
      <c r="UDY283" s="50"/>
      <c r="UDZ283" s="50"/>
      <c r="UEA283" s="50"/>
      <c r="UEB283" s="50"/>
      <c r="UEC283" s="50"/>
      <c r="UED283" s="50"/>
      <c r="UEE283" s="50"/>
      <c r="UEF283" s="50"/>
      <c r="UEG283" s="50"/>
      <c r="UEH283" s="50"/>
      <c r="UEI283" s="50"/>
      <c r="UEJ283" s="50"/>
      <c r="UEL283" s="50"/>
      <c r="UEN283" s="50"/>
      <c r="UEO283" s="50"/>
      <c r="UEP283" s="50"/>
      <c r="UEQ283" s="50"/>
      <c r="UER283" s="50"/>
      <c r="UES283" s="50"/>
      <c r="UET283" s="50"/>
      <c r="UEU283" s="50"/>
      <c r="UEZ283" s="50"/>
      <c r="UFA283" s="50"/>
      <c r="UFB283" s="50"/>
      <c r="UFC283" s="50"/>
      <c r="UFD283" s="50"/>
      <c r="UFE283" s="50"/>
      <c r="UFF283" s="50"/>
      <c r="UFG283" s="50"/>
      <c r="UFH283" s="50"/>
      <c r="UFI283" s="50"/>
      <c r="UFJ283" s="50"/>
      <c r="UFK283" s="50"/>
      <c r="UFL283" s="50"/>
      <c r="UFM283" s="50"/>
      <c r="UFN283" s="50"/>
      <c r="UFO283" s="50"/>
      <c r="UFP283" s="50"/>
      <c r="UFQ283" s="50"/>
      <c r="UFR283" s="50"/>
      <c r="UFS283" s="50"/>
      <c r="UFT283" s="50"/>
      <c r="UFU283" s="50"/>
      <c r="UFV283" s="50"/>
      <c r="UFW283" s="50"/>
      <c r="UFX283" s="50"/>
      <c r="UFY283" s="50"/>
      <c r="UFZ283" s="50"/>
      <c r="UGA283" s="50"/>
      <c r="UGB283" s="50"/>
      <c r="UGC283" s="50"/>
      <c r="UGD283" s="50"/>
      <c r="UGE283" s="50"/>
      <c r="UGF283" s="50"/>
      <c r="UGG283" s="50"/>
      <c r="UGH283" s="50"/>
      <c r="UGI283" s="50"/>
      <c r="UGJ283" s="50"/>
      <c r="UGK283" s="50"/>
      <c r="UGL283" s="50"/>
      <c r="UGM283" s="50"/>
      <c r="UGN283" s="50"/>
      <c r="UGO283" s="50"/>
      <c r="UGP283" s="50"/>
      <c r="UGQ283" s="50"/>
      <c r="UGR283" s="50"/>
      <c r="UGS283" s="50"/>
      <c r="UGT283" s="50"/>
      <c r="UGU283" s="50"/>
      <c r="UGV283" s="50"/>
      <c r="UGW283" s="50"/>
      <c r="UGX283" s="50"/>
      <c r="UGY283" s="50"/>
      <c r="UGZ283" s="50"/>
      <c r="UHA283" s="50"/>
      <c r="UHB283" s="50"/>
      <c r="UHC283" s="50"/>
      <c r="UHD283" s="50"/>
      <c r="UHE283" s="50"/>
      <c r="UHF283" s="50"/>
      <c r="UHG283" s="50"/>
      <c r="UHH283" s="50"/>
      <c r="UHI283" s="50"/>
      <c r="UHJ283" s="50"/>
      <c r="UHK283" s="50"/>
      <c r="UHL283" s="50"/>
      <c r="UHM283" s="50"/>
      <c r="UHN283" s="50"/>
      <c r="UHO283" s="50"/>
      <c r="UHP283" s="50"/>
      <c r="UHQ283" s="50"/>
      <c r="UHR283" s="50"/>
      <c r="UHS283" s="50"/>
      <c r="UHT283" s="50"/>
      <c r="UHU283" s="50"/>
      <c r="UHV283" s="50"/>
      <c r="UHW283" s="50"/>
      <c r="UHX283" s="50"/>
      <c r="UHY283" s="50"/>
      <c r="UHZ283" s="50"/>
      <c r="UIA283" s="50"/>
      <c r="UIB283" s="50"/>
      <c r="UIC283" s="50"/>
      <c r="UID283" s="50"/>
      <c r="UIE283" s="50"/>
      <c r="UIF283" s="50"/>
      <c r="UIG283" s="50"/>
      <c r="UIH283" s="50"/>
      <c r="UII283" s="50"/>
      <c r="UIJ283" s="50"/>
      <c r="UIK283" s="50"/>
      <c r="UIL283" s="50"/>
      <c r="UIM283" s="50"/>
      <c r="UIN283" s="50"/>
      <c r="UIO283" s="50"/>
      <c r="UIP283" s="50"/>
      <c r="UIQ283" s="50"/>
      <c r="UIR283" s="50"/>
      <c r="UIS283" s="50"/>
      <c r="UIT283" s="50"/>
      <c r="UIU283" s="50"/>
      <c r="UIV283" s="50"/>
      <c r="UIW283" s="50"/>
      <c r="UIX283" s="50"/>
      <c r="UIY283" s="50"/>
      <c r="UIZ283" s="50"/>
      <c r="UJA283" s="50"/>
      <c r="UJB283" s="50"/>
      <c r="UJC283" s="50"/>
      <c r="UJD283" s="50"/>
      <c r="UJE283" s="50"/>
      <c r="UJF283" s="50"/>
      <c r="UJG283" s="50"/>
      <c r="UJH283" s="50"/>
      <c r="UJI283" s="50"/>
      <c r="UJJ283" s="50"/>
      <c r="UJK283" s="50"/>
      <c r="UJL283" s="50"/>
      <c r="UJM283" s="50"/>
      <c r="UJN283" s="50"/>
      <c r="UJO283" s="50"/>
      <c r="UJP283" s="50"/>
      <c r="UJQ283" s="50"/>
      <c r="UJR283" s="50"/>
      <c r="UJS283" s="50"/>
      <c r="UJT283" s="50"/>
      <c r="UJU283" s="50"/>
      <c r="UJV283" s="50"/>
      <c r="UJW283" s="50"/>
      <c r="UJX283" s="50"/>
      <c r="UJY283" s="50"/>
      <c r="UJZ283" s="50"/>
      <c r="UKA283" s="50"/>
      <c r="UKB283" s="50"/>
      <c r="UKC283" s="50"/>
      <c r="UKD283" s="50"/>
      <c r="UKE283" s="50"/>
      <c r="UKF283" s="50"/>
      <c r="UKG283" s="50"/>
      <c r="UKH283" s="50"/>
      <c r="UKI283" s="50"/>
      <c r="UKJ283" s="50"/>
      <c r="UKK283" s="50"/>
      <c r="UKL283" s="50"/>
      <c r="UKM283" s="50"/>
      <c r="UKN283" s="50"/>
      <c r="UKO283" s="50"/>
      <c r="UKP283" s="50"/>
      <c r="UKQ283" s="50"/>
      <c r="UKR283" s="50"/>
      <c r="UKS283" s="50"/>
      <c r="UKT283" s="50"/>
      <c r="UKU283" s="50"/>
      <c r="UKV283" s="50"/>
      <c r="UKW283" s="50"/>
      <c r="UKX283" s="50"/>
      <c r="UKY283" s="50"/>
      <c r="UKZ283" s="50"/>
      <c r="ULA283" s="50"/>
      <c r="ULB283" s="50"/>
      <c r="ULC283" s="50"/>
      <c r="ULD283" s="50"/>
      <c r="ULE283" s="50"/>
      <c r="ULF283" s="50"/>
      <c r="ULG283" s="50"/>
      <c r="ULH283" s="50"/>
      <c r="ULI283" s="50"/>
      <c r="ULJ283" s="50"/>
      <c r="ULK283" s="50"/>
      <c r="ULL283" s="50"/>
      <c r="ULM283" s="50"/>
      <c r="ULN283" s="50"/>
      <c r="ULO283" s="50"/>
      <c r="ULP283" s="50"/>
      <c r="ULQ283" s="50"/>
      <c r="ULR283" s="50"/>
      <c r="ULS283" s="50"/>
      <c r="ULT283" s="50"/>
      <c r="ULU283" s="50"/>
      <c r="ULV283" s="50"/>
      <c r="ULW283" s="50"/>
      <c r="ULX283" s="50"/>
      <c r="ULY283" s="50"/>
      <c r="ULZ283" s="50"/>
      <c r="UMA283" s="50"/>
      <c r="UMB283" s="50"/>
      <c r="UMC283" s="50"/>
      <c r="UMD283" s="50"/>
      <c r="UME283" s="50"/>
      <c r="UMF283" s="50"/>
      <c r="UMG283" s="50"/>
      <c r="UMH283" s="50"/>
      <c r="UMI283" s="50"/>
      <c r="UMJ283" s="50"/>
      <c r="UMK283" s="50"/>
      <c r="UML283" s="50"/>
      <c r="UMM283" s="50"/>
      <c r="UMN283" s="50"/>
      <c r="UMO283" s="50"/>
      <c r="UMP283" s="50"/>
      <c r="UMQ283" s="50"/>
      <c r="UMR283" s="50"/>
      <c r="UMS283" s="50"/>
      <c r="UMT283" s="50"/>
      <c r="UMU283" s="50"/>
      <c r="UMV283" s="50"/>
      <c r="UMW283" s="50"/>
      <c r="UMX283" s="50"/>
      <c r="UMY283" s="50"/>
      <c r="UMZ283" s="50"/>
      <c r="UNA283" s="50"/>
      <c r="UNB283" s="50"/>
      <c r="UNC283" s="50"/>
      <c r="UND283" s="50"/>
      <c r="UNE283" s="50"/>
      <c r="UNF283" s="50"/>
      <c r="UNG283" s="50"/>
      <c r="UNH283" s="50"/>
      <c r="UNI283" s="50"/>
      <c r="UNJ283" s="50"/>
      <c r="UNK283" s="50"/>
      <c r="UNL283" s="50"/>
      <c r="UNM283" s="50"/>
      <c r="UNN283" s="50"/>
      <c r="UNO283" s="50"/>
      <c r="UNP283" s="50"/>
      <c r="UNQ283" s="50"/>
      <c r="UNR283" s="50"/>
      <c r="UNS283" s="50"/>
      <c r="UNT283" s="50"/>
      <c r="UNU283" s="50"/>
      <c r="UNV283" s="50"/>
      <c r="UNW283" s="50"/>
      <c r="UNX283" s="50"/>
      <c r="UNY283" s="50"/>
      <c r="UNZ283" s="50"/>
      <c r="UOA283" s="50"/>
      <c r="UOB283" s="50"/>
      <c r="UOC283" s="50"/>
      <c r="UOD283" s="50"/>
      <c r="UOE283" s="50"/>
      <c r="UOF283" s="50"/>
      <c r="UOH283" s="50"/>
      <c r="UOJ283" s="50"/>
      <c r="UOK283" s="50"/>
      <c r="UOL283" s="50"/>
      <c r="UOM283" s="50"/>
      <c r="UON283" s="50"/>
      <c r="UOO283" s="50"/>
      <c r="UOP283" s="50"/>
      <c r="UOQ283" s="50"/>
      <c r="UOV283" s="50"/>
      <c r="UOW283" s="50"/>
      <c r="UOX283" s="50"/>
      <c r="UOY283" s="50"/>
      <c r="UOZ283" s="50"/>
      <c r="UPA283" s="50"/>
      <c r="UPB283" s="50"/>
      <c r="UPC283" s="50"/>
      <c r="UPD283" s="50"/>
      <c r="UPE283" s="50"/>
      <c r="UPF283" s="50"/>
      <c r="UPG283" s="50"/>
      <c r="UPH283" s="50"/>
      <c r="UPI283" s="50"/>
      <c r="UPJ283" s="50"/>
      <c r="UPK283" s="50"/>
      <c r="UPL283" s="50"/>
      <c r="UPM283" s="50"/>
      <c r="UPN283" s="50"/>
      <c r="UPO283" s="50"/>
      <c r="UPP283" s="50"/>
      <c r="UPQ283" s="50"/>
      <c r="UPR283" s="50"/>
      <c r="UPS283" s="50"/>
      <c r="UPT283" s="50"/>
      <c r="UPU283" s="50"/>
      <c r="UPV283" s="50"/>
      <c r="UPW283" s="50"/>
      <c r="UPX283" s="50"/>
      <c r="UPY283" s="50"/>
      <c r="UPZ283" s="50"/>
      <c r="UQA283" s="50"/>
      <c r="UQB283" s="50"/>
      <c r="UQC283" s="50"/>
      <c r="UQD283" s="50"/>
      <c r="UQE283" s="50"/>
      <c r="UQF283" s="50"/>
      <c r="UQG283" s="50"/>
      <c r="UQH283" s="50"/>
      <c r="UQI283" s="50"/>
      <c r="UQJ283" s="50"/>
      <c r="UQK283" s="50"/>
      <c r="UQL283" s="50"/>
      <c r="UQM283" s="50"/>
      <c r="UQN283" s="50"/>
      <c r="UQO283" s="50"/>
      <c r="UQP283" s="50"/>
      <c r="UQQ283" s="50"/>
      <c r="UQR283" s="50"/>
      <c r="UQS283" s="50"/>
      <c r="UQT283" s="50"/>
      <c r="UQU283" s="50"/>
      <c r="UQV283" s="50"/>
      <c r="UQW283" s="50"/>
      <c r="UQX283" s="50"/>
      <c r="UQY283" s="50"/>
      <c r="UQZ283" s="50"/>
      <c r="URA283" s="50"/>
      <c r="URB283" s="50"/>
      <c r="URC283" s="50"/>
      <c r="URD283" s="50"/>
      <c r="URE283" s="50"/>
      <c r="URF283" s="50"/>
      <c r="URG283" s="50"/>
      <c r="URH283" s="50"/>
      <c r="URI283" s="50"/>
      <c r="URJ283" s="50"/>
      <c r="URK283" s="50"/>
      <c r="URL283" s="50"/>
      <c r="URM283" s="50"/>
      <c r="URN283" s="50"/>
      <c r="URO283" s="50"/>
      <c r="URP283" s="50"/>
      <c r="URQ283" s="50"/>
      <c r="URR283" s="50"/>
      <c r="URS283" s="50"/>
      <c r="URT283" s="50"/>
      <c r="URU283" s="50"/>
      <c r="URV283" s="50"/>
      <c r="URW283" s="50"/>
      <c r="URX283" s="50"/>
      <c r="URY283" s="50"/>
      <c r="URZ283" s="50"/>
      <c r="USA283" s="50"/>
      <c r="USB283" s="50"/>
      <c r="USC283" s="50"/>
      <c r="USD283" s="50"/>
      <c r="USE283" s="50"/>
      <c r="USF283" s="50"/>
      <c r="USG283" s="50"/>
      <c r="USH283" s="50"/>
      <c r="USI283" s="50"/>
      <c r="USJ283" s="50"/>
      <c r="USK283" s="50"/>
      <c r="USL283" s="50"/>
      <c r="USM283" s="50"/>
      <c r="USN283" s="50"/>
      <c r="USO283" s="50"/>
      <c r="USP283" s="50"/>
      <c r="USQ283" s="50"/>
      <c r="USR283" s="50"/>
      <c r="USS283" s="50"/>
      <c r="UST283" s="50"/>
      <c r="USU283" s="50"/>
      <c r="USV283" s="50"/>
      <c r="USW283" s="50"/>
      <c r="USX283" s="50"/>
      <c r="USY283" s="50"/>
      <c r="USZ283" s="50"/>
      <c r="UTA283" s="50"/>
      <c r="UTB283" s="50"/>
      <c r="UTC283" s="50"/>
      <c r="UTD283" s="50"/>
      <c r="UTE283" s="50"/>
      <c r="UTF283" s="50"/>
      <c r="UTG283" s="50"/>
      <c r="UTH283" s="50"/>
      <c r="UTI283" s="50"/>
      <c r="UTJ283" s="50"/>
      <c r="UTK283" s="50"/>
      <c r="UTL283" s="50"/>
      <c r="UTM283" s="50"/>
      <c r="UTN283" s="50"/>
      <c r="UTO283" s="50"/>
      <c r="UTP283" s="50"/>
      <c r="UTQ283" s="50"/>
      <c r="UTR283" s="50"/>
      <c r="UTS283" s="50"/>
      <c r="UTT283" s="50"/>
      <c r="UTU283" s="50"/>
      <c r="UTV283" s="50"/>
      <c r="UTW283" s="50"/>
      <c r="UTX283" s="50"/>
      <c r="UTY283" s="50"/>
      <c r="UTZ283" s="50"/>
      <c r="UUA283" s="50"/>
      <c r="UUB283" s="50"/>
      <c r="UUC283" s="50"/>
      <c r="UUD283" s="50"/>
      <c r="UUE283" s="50"/>
      <c r="UUF283" s="50"/>
      <c r="UUG283" s="50"/>
      <c r="UUH283" s="50"/>
      <c r="UUI283" s="50"/>
      <c r="UUJ283" s="50"/>
      <c r="UUK283" s="50"/>
      <c r="UUL283" s="50"/>
      <c r="UUM283" s="50"/>
      <c r="UUN283" s="50"/>
      <c r="UUO283" s="50"/>
      <c r="UUP283" s="50"/>
      <c r="UUQ283" s="50"/>
      <c r="UUR283" s="50"/>
      <c r="UUS283" s="50"/>
      <c r="UUT283" s="50"/>
      <c r="UUU283" s="50"/>
      <c r="UUV283" s="50"/>
      <c r="UUW283" s="50"/>
      <c r="UUX283" s="50"/>
      <c r="UUY283" s="50"/>
      <c r="UUZ283" s="50"/>
      <c r="UVA283" s="50"/>
      <c r="UVB283" s="50"/>
      <c r="UVC283" s="50"/>
      <c r="UVD283" s="50"/>
      <c r="UVE283" s="50"/>
      <c r="UVF283" s="50"/>
      <c r="UVG283" s="50"/>
      <c r="UVH283" s="50"/>
      <c r="UVI283" s="50"/>
      <c r="UVJ283" s="50"/>
      <c r="UVK283" s="50"/>
      <c r="UVL283" s="50"/>
      <c r="UVM283" s="50"/>
      <c r="UVN283" s="50"/>
      <c r="UVO283" s="50"/>
      <c r="UVP283" s="50"/>
      <c r="UVQ283" s="50"/>
      <c r="UVR283" s="50"/>
      <c r="UVS283" s="50"/>
      <c r="UVT283" s="50"/>
      <c r="UVU283" s="50"/>
      <c r="UVV283" s="50"/>
      <c r="UVW283" s="50"/>
      <c r="UVX283" s="50"/>
      <c r="UVY283" s="50"/>
      <c r="UVZ283" s="50"/>
      <c r="UWA283" s="50"/>
      <c r="UWB283" s="50"/>
      <c r="UWC283" s="50"/>
      <c r="UWD283" s="50"/>
      <c r="UWE283" s="50"/>
      <c r="UWF283" s="50"/>
      <c r="UWG283" s="50"/>
      <c r="UWH283" s="50"/>
      <c r="UWI283" s="50"/>
      <c r="UWJ283" s="50"/>
      <c r="UWK283" s="50"/>
      <c r="UWL283" s="50"/>
      <c r="UWM283" s="50"/>
      <c r="UWN283" s="50"/>
      <c r="UWO283" s="50"/>
      <c r="UWP283" s="50"/>
      <c r="UWQ283" s="50"/>
      <c r="UWR283" s="50"/>
      <c r="UWS283" s="50"/>
      <c r="UWT283" s="50"/>
      <c r="UWU283" s="50"/>
      <c r="UWV283" s="50"/>
      <c r="UWW283" s="50"/>
      <c r="UWX283" s="50"/>
      <c r="UWY283" s="50"/>
      <c r="UWZ283" s="50"/>
      <c r="UXA283" s="50"/>
      <c r="UXB283" s="50"/>
      <c r="UXC283" s="50"/>
      <c r="UXD283" s="50"/>
      <c r="UXE283" s="50"/>
      <c r="UXF283" s="50"/>
      <c r="UXG283" s="50"/>
      <c r="UXH283" s="50"/>
      <c r="UXI283" s="50"/>
      <c r="UXJ283" s="50"/>
      <c r="UXK283" s="50"/>
      <c r="UXL283" s="50"/>
      <c r="UXM283" s="50"/>
      <c r="UXN283" s="50"/>
      <c r="UXO283" s="50"/>
      <c r="UXP283" s="50"/>
      <c r="UXQ283" s="50"/>
      <c r="UXR283" s="50"/>
      <c r="UXS283" s="50"/>
      <c r="UXT283" s="50"/>
      <c r="UXU283" s="50"/>
      <c r="UXV283" s="50"/>
      <c r="UXW283" s="50"/>
      <c r="UXX283" s="50"/>
      <c r="UXY283" s="50"/>
      <c r="UXZ283" s="50"/>
      <c r="UYA283" s="50"/>
      <c r="UYB283" s="50"/>
      <c r="UYD283" s="50"/>
      <c r="UYF283" s="50"/>
      <c r="UYG283" s="50"/>
      <c r="UYH283" s="50"/>
      <c r="UYI283" s="50"/>
      <c r="UYJ283" s="50"/>
      <c r="UYK283" s="50"/>
      <c r="UYL283" s="50"/>
      <c r="UYM283" s="50"/>
      <c r="UYR283" s="50"/>
      <c r="UYS283" s="50"/>
      <c r="UYT283" s="50"/>
      <c r="UYU283" s="50"/>
      <c r="UYV283" s="50"/>
      <c r="UYW283" s="50"/>
      <c r="UYX283" s="50"/>
      <c r="UYY283" s="50"/>
      <c r="UYZ283" s="50"/>
      <c r="UZA283" s="50"/>
      <c r="UZB283" s="50"/>
      <c r="UZC283" s="50"/>
      <c r="UZD283" s="50"/>
      <c r="UZE283" s="50"/>
      <c r="UZF283" s="50"/>
      <c r="UZG283" s="50"/>
      <c r="UZH283" s="50"/>
      <c r="UZI283" s="50"/>
      <c r="UZJ283" s="50"/>
      <c r="UZK283" s="50"/>
      <c r="UZL283" s="50"/>
      <c r="UZM283" s="50"/>
      <c r="UZN283" s="50"/>
      <c r="UZO283" s="50"/>
      <c r="UZP283" s="50"/>
      <c r="UZQ283" s="50"/>
      <c r="UZR283" s="50"/>
      <c r="UZS283" s="50"/>
      <c r="UZT283" s="50"/>
      <c r="UZU283" s="50"/>
      <c r="UZV283" s="50"/>
      <c r="UZW283" s="50"/>
      <c r="UZX283" s="50"/>
      <c r="UZY283" s="50"/>
      <c r="UZZ283" s="50"/>
      <c r="VAA283" s="50"/>
      <c r="VAB283" s="50"/>
      <c r="VAC283" s="50"/>
      <c r="VAD283" s="50"/>
      <c r="VAE283" s="50"/>
      <c r="VAF283" s="50"/>
      <c r="VAG283" s="50"/>
      <c r="VAH283" s="50"/>
      <c r="VAI283" s="50"/>
      <c r="VAJ283" s="50"/>
      <c r="VAK283" s="50"/>
      <c r="VAL283" s="50"/>
      <c r="VAM283" s="50"/>
      <c r="VAN283" s="50"/>
      <c r="VAO283" s="50"/>
      <c r="VAP283" s="50"/>
      <c r="VAQ283" s="50"/>
      <c r="VAR283" s="50"/>
      <c r="VAS283" s="50"/>
      <c r="VAT283" s="50"/>
      <c r="VAU283" s="50"/>
      <c r="VAV283" s="50"/>
      <c r="VAW283" s="50"/>
      <c r="VAX283" s="50"/>
      <c r="VAY283" s="50"/>
      <c r="VAZ283" s="50"/>
      <c r="VBA283" s="50"/>
      <c r="VBB283" s="50"/>
      <c r="VBC283" s="50"/>
      <c r="VBD283" s="50"/>
      <c r="VBE283" s="50"/>
      <c r="VBF283" s="50"/>
      <c r="VBG283" s="50"/>
      <c r="VBH283" s="50"/>
      <c r="VBI283" s="50"/>
      <c r="VBJ283" s="50"/>
      <c r="VBK283" s="50"/>
      <c r="VBL283" s="50"/>
      <c r="VBM283" s="50"/>
      <c r="VBN283" s="50"/>
      <c r="VBO283" s="50"/>
      <c r="VBP283" s="50"/>
      <c r="VBQ283" s="50"/>
      <c r="VBR283" s="50"/>
      <c r="VBS283" s="50"/>
      <c r="VBT283" s="50"/>
      <c r="VBU283" s="50"/>
      <c r="VBV283" s="50"/>
      <c r="VBW283" s="50"/>
      <c r="VBX283" s="50"/>
      <c r="VBY283" s="50"/>
      <c r="VBZ283" s="50"/>
      <c r="VCA283" s="50"/>
      <c r="VCB283" s="50"/>
      <c r="VCC283" s="50"/>
      <c r="VCD283" s="50"/>
      <c r="VCE283" s="50"/>
      <c r="VCF283" s="50"/>
      <c r="VCG283" s="50"/>
      <c r="VCH283" s="50"/>
      <c r="VCI283" s="50"/>
      <c r="VCJ283" s="50"/>
      <c r="VCK283" s="50"/>
      <c r="VCL283" s="50"/>
      <c r="VCM283" s="50"/>
      <c r="VCN283" s="50"/>
      <c r="VCO283" s="50"/>
      <c r="VCP283" s="50"/>
      <c r="VCQ283" s="50"/>
      <c r="VCR283" s="50"/>
      <c r="VCS283" s="50"/>
      <c r="VCT283" s="50"/>
      <c r="VCU283" s="50"/>
      <c r="VCV283" s="50"/>
      <c r="VCW283" s="50"/>
      <c r="VCX283" s="50"/>
      <c r="VCY283" s="50"/>
      <c r="VCZ283" s="50"/>
      <c r="VDA283" s="50"/>
      <c r="VDB283" s="50"/>
      <c r="VDC283" s="50"/>
      <c r="VDD283" s="50"/>
      <c r="VDE283" s="50"/>
      <c r="VDF283" s="50"/>
      <c r="VDG283" s="50"/>
      <c r="VDH283" s="50"/>
      <c r="VDI283" s="50"/>
      <c r="VDJ283" s="50"/>
      <c r="VDK283" s="50"/>
      <c r="VDL283" s="50"/>
      <c r="VDM283" s="50"/>
      <c r="VDN283" s="50"/>
      <c r="VDO283" s="50"/>
      <c r="VDP283" s="50"/>
      <c r="VDQ283" s="50"/>
      <c r="VDR283" s="50"/>
      <c r="VDS283" s="50"/>
      <c r="VDT283" s="50"/>
      <c r="VDU283" s="50"/>
      <c r="VDV283" s="50"/>
      <c r="VDW283" s="50"/>
      <c r="VDX283" s="50"/>
      <c r="VDY283" s="50"/>
      <c r="VDZ283" s="50"/>
      <c r="VEA283" s="50"/>
      <c r="VEB283" s="50"/>
      <c r="VEC283" s="50"/>
      <c r="VED283" s="50"/>
      <c r="VEE283" s="50"/>
      <c r="VEF283" s="50"/>
      <c r="VEG283" s="50"/>
      <c r="VEH283" s="50"/>
      <c r="VEI283" s="50"/>
      <c r="VEJ283" s="50"/>
      <c r="VEK283" s="50"/>
      <c r="VEL283" s="50"/>
      <c r="VEM283" s="50"/>
      <c r="VEN283" s="50"/>
      <c r="VEO283" s="50"/>
      <c r="VEP283" s="50"/>
      <c r="VEQ283" s="50"/>
      <c r="VER283" s="50"/>
      <c r="VES283" s="50"/>
      <c r="VET283" s="50"/>
      <c r="VEU283" s="50"/>
      <c r="VEV283" s="50"/>
      <c r="VEW283" s="50"/>
      <c r="VEX283" s="50"/>
      <c r="VEY283" s="50"/>
      <c r="VEZ283" s="50"/>
      <c r="VFA283" s="50"/>
      <c r="VFB283" s="50"/>
      <c r="VFC283" s="50"/>
      <c r="VFD283" s="50"/>
      <c r="VFE283" s="50"/>
      <c r="VFF283" s="50"/>
      <c r="VFG283" s="50"/>
      <c r="VFH283" s="50"/>
      <c r="VFI283" s="50"/>
      <c r="VFJ283" s="50"/>
      <c r="VFK283" s="50"/>
      <c r="VFL283" s="50"/>
      <c r="VFM283" s="50"/>
      <c r="VFN283" s="50"/>
      <c r="VFO283" s="50"/>
      <c r="VFP283" s="50"/>
      <c r="VFQ283" s="50"/>
      <c r="VFR283" s="50"/>
      <c r="VFS283" s="50"/>
      <c r="VFT283" s="50"/>
      <c r="VFU283" s="50"/>
      <c r="VFV283" s="50"/>
      <c r="VFW283" s="50"/>
      <c r="VFX283" s="50"/>
      <c r="VFY283" s="50"/>
      <c r="VFZ283" s="50"/>
      <c r="VGA283" s="50"/>
      <c r="VGB283" s="50"/>
      <c r="VGC283" s="50"/>
      <c r="VGD283" s="50"/>
      <c r="VGE283" s="50"/>
      <c r="VGF283" s="50"/>
      <c r="VGG283" s="50"/>
      <c r="VGH283" s="50"/>
      <c r="VGI283" s="50"/>
      <c r="VGJ283" s="50"/>
      <c r="VGK283" s="50"/>
      <c r="VGL283" s="50"/>
      <c r="VGM283" s="50"/>
      <c r="VGN283" s="50"/>
      <c r="VGO283" s="50"/>
      <c r="VGP283" s="50"/>
      <c r="VGQ283" s="50"/>
      <c r="VGR283" s="50"/>
      <c r="VGS283" s="50"/>
      <c r="VGT283" s="50"/>
      <c r="VGU283" s="50"/>
      <c r="VGV283" s="50"/>
      <c r="VGW283" s="50"/>
      <c r="VGX283" s="50"/>
      <c r="VGY283" s="50"/>
      <c r="VGZ283" s="50"/>
      <c r="VHA283" s="50"/>
      <c r="VHB283" s="50"/>
      <c r="VHC283" s="50"/>
      <c r="VHD283" s="50"/>
      <c r="VHE283" s="50"/>
      <c r="VHF283" s="50"/>
      <c r="VHG283" s="50"/>
      <c r="VHH283" s="50"/>
      <c r="VHI283" s="50"/>
      <c r="VHJ283" s="50"/>
      <c r="VHK283" s="50"/>
      <c r="VHL283" s="50"/>
      <c r="VHM283" s="50"/>
      <c r="VHN283" s="50"/>
      <c r="VHO283" s="50"/>
      <c r="VHP283" s="50"/>
      <c r="VHQ283" s="50"/>
      <c r="VHR283" s="50"/>
      <c r="VHS283" s="50"/>
      <c r="VHT283" s="50"/>
      <c r="VHU283" s="50"/>
      <c r="VHV283" s="50"/>
      <c r="VHW283" s="50"/>
      <c r="VHX283" s="50"/>
      <c r="VHZ283" s="50"/>
      <c r="VIB283" s="50"/>
      <c r="VIC283" s="50"/>
      <c r="VID283" s="50"/>
      <c r="VIE283" s="50"/>
      <c r="VIF283" s="50"/>
      <c r="VIG283" s="50"/>
      <c r="VIH283" s="50"/>
      <c r="VII283" s="50"/>
      <c r="VIN283" s="50"/>
      <c r="VIO283" s="50"/>
      <c r="VIP283" s="50"/>
      <c r="VIQ283" s="50"/>
      <c r="VIR283" s="50"/>
      <c r="VIS283" s="50"/>
      <c r="VIT283" s="50"/>
      <c r="VIU283" s="50"/>
      <c r="VIV283" s="50"/>
      <c r="VIW283" s="50"/>
      <c r="VIX283" s="50"/>
      <c r="VIY283" s="50"/>
      <c r="VIZ283" s="50"/>
      <c r="VJA283" s="50"/>
      <c r="VJB283" s="50"/>
      <c r="VJC283" s="50"/>
      <c r="VJD283" s="50"/>
      <c r="VJE283" s="50"/>
      <c r="VJF283" s="50"/>
      <c r="VJG283" s="50"/>
      <c r="VJH283" s="50"/>
      <c r="VJI283" s="50"/>
      <c r="VJJ283" s="50"/>
      <c r="VJK283" s="50"/>
      <c r="VJL283" s="50"/>
      <c r="VJM283" s="50"/>
      <c r="VJN283" s="50"/>
      <c r="VJO283" s="50"/>
      <c r="VJP283" s="50"/>
      <c r="VJQ283" s="50"/>
      <c r="VJR283" s="50"/>
      <c r="VJS283" s="50"/>
      <c r="VJT283" s="50"/>
      <c r="VJU283" s="50"/>
      <c r="VJV283" s="50"/>
      <c r="VJW283" s="50"/>
      <c r="VJX283" s="50"/>
      <c r="VJY283" s="50"/>
      <c r="VJZ283" s="50"/>
      <c r="VKA283" s="50"/>
      <c r="VKB283" s="50"/>
      <c r="VKC283" s="50"/>
      <c r="VKD283" s="50"/>
      <c r="VKE283" s="50"/>
      <c r="VKF283" s="50"/>
      <c r="VKG283" s="50"/>
      <c r="VKH283" s="50"/>
      <c r="VKI283" s="50"/>
      <c r="VKJ283" s="50"/>
      <c r="VKK283" s="50"/>
      <c r="VKL283" s="50"/>
      <c r="VKM283" s="50"/>
      <c r="VKN283" s="50"/>
      <c r="VKO283" s="50"/>
      <c r="VKP283" s="50"/>
      <c r="VKQ283" s="50"/>
      <c r="VKR283" s="50"/>
      <c r="VKS283" s="50"/>
      <c r="VKT283" s="50"/>
      <c r="VKU283" s="50"/>
      <c r="VKV283" s="50"/>
      <c r="VKW283" s="50"/>
      <c r="VKX283" s="50"/>
      <c r="VKY283" s="50"/>
      <c r="VKZ283" s="50"/>
      <c r="VLA283" s="50"/>
      <c r="VLB283" s="50"/>
      <c r="VLC283" s="50"/>
      <c r="VLD283" s="50"/>
      <c r="VLE283" s="50"/>
      <c r="VLF283" s="50"/>
      <c r="VLG283" s="50"/>
      <c r="VLH283" s="50"/>
      <c r="VLI283" s="50"/>
      <c r="VLJ283" s="50"/>
      <c r="VLK283" s="50"/>
      <c r="VLL283" s="50"/>
      <c r="VLM283" s="50"/>
      <c r="VLN283" s="50"/>
      <c r="VLO283" s="50"/>
      <c r="VLP283" s="50"/>
      <c r="VLQ283" s="50"/>
      <c r="VLR283" s="50"/>
      <c r="VLS283" s="50"/>
      <c r="VLT283" s="50"/>
      <c r="VLU283" s="50"/>
      <c r="VLV283" s="50"/>
      <c r="VLW283" s="50"/>
      <c r="VLX283" s="50"/>
      <c r="VLY283" s="50"/>
      <c r="VLZ283" s="50"/>
      <c r="VMA283" s="50"/>
      <c r="VMB283" s="50"/>
      <c r="VMC283" s="50"/>
      <c r="VMD283" s="50"/>
      <c r="VME283" s="50"/>
      <c r="VMF283" s="50"/>
      <c r="VMG283" s="50"/>
      <c r="VMH283" s="50"/>
      <c r="VMI283" s="50"/>
      <c r="VMJ283" s="50"/>
      <c r="VMK283" s="50"/>
      <c r="VML283" s="50"/>
      <c r="VMM283" s="50"/>
      <c r="VMN283" s="50"/>
      <c r="VMO283" s="50"/>
      <c r="VMP283" s="50"/>
      <c r="VMQ283" s="50"/>
      <c r="VMR283" s="50"/>
      <c r="VMS283" s="50"/>
      <c r="VMT283" s="50"/>
      <c r="VMU283" s="50"/>
      <c r="VMV283" s="50"/>
      <c r="VMW283" s="50"/>
      <c r="VMX283" s="50"/>
      <c r="VMY283" s="50"/>
      <c r="VMZ283" s="50"/>
      <c r="VNA283" s="50"/>
      <c r="VNB283" s="50"/>
      <c r="VNC283" s="50"/>
      <c r="VND283" s="50"/>
      <c r="VNE283" s="50"/>
      <c r="VNF283" s="50"/>
      <c r="VNG283" s="50"/>
      <c r="VNH283" s="50"/>
      <c r="VNI283" s="50"/>
      <c r="VNJ283" s="50"/>
      <c r="VNK283" s="50"/>
      <c r="VNL283" s="50"/>
      <c r="VNM283" s="50"/>
      <c r="VNN283" s="50"/>
      <c r="VNO283" s="50"/>
      <c r="VNP283" s="50"/>
      <c r="VNQ283" s="50"/>
      <c r="VNR283" s="50"/>
      <c r="VNS283" s="50"/>
      <c r="VNT283" s="50"/>
      <c r="VNU283" s="50"/>
      <c r="VNV283" s="50"/>
      <c r="VNW283" s="50"/>
      <c r="VNX283" s="50"/>
      <c r="VNY283" s="50"/>
      <c r="VNZ283" s="50"/>
      <c r="VOA283" s="50"/>
      <c r="VOB283" s="50"/>
      <c r="VOC283" s="50"/>
      <c r="VOD283" s="50"/>
      <c r="VOE283" s="50"/>
      <c r="VOF283" s="50"/>
      <c r="VOG283" s="50"/>
      <c r="VOH283" s="50"/>
      <c r="VOI283" s="50"/>
      <c r="VOJ283" s="50"/>
      <c r="VOK283" s="50"/>
      <c r="VOL283" s="50"/>
      <c r="VOM283" s="50"/>
      <c r="VON283" s="50"/>
      <c r="VOO283" s="50"/>
      <c r="VOP283" s="50"/>
      <c r="VOQ283" s="50"/>
      <c r="VOR283" s="50"/>
      <c r="VOS283" s="50"/>
      <c r="VOT283" s="50"/>
      <c r="VOU283" s="50"/>
      <c r="VOV283" s="50"/>
      <c r="VOW283" s="50"/>
      <c r="VOX283" s="50"/>
      <c r="VOY283" s="50"/>
      <c r="VOZ283" s="50"/>
      <c r="VPA283" s="50"/>
      <c r="VPB283" s="50"/>
      <c r="VPC283" s="50"/>
      <c r="VPD283" s="50"/>
      <c r="VPE283" s="50"/>
      <c r="VPF283" s="50"/>
      <c r="VPG283" s="50"/>
      <c r="VPH283" s="50"/>
      <c r="VPI283" s="50"/>
      <c r="VPJ283" s="50"/>
      <c r="VPK283" s="50"/>
      <c r="VPL283" s="50"/>
      <c r="VPM283" s="50"/>
      <c r="VPN283" s="50"/>
      <c r="VPO283" s="50"/>
      <c r="VPP283" s="50"/>
      <c r="VPQ283" s="50"/>
      <c r="VPR283" s="50"/>
      <c r="VPS283" s="50"/>
      <c r="VPT283" s="50"/>
      <c r="VPU283" s="50"/>
      <c r="VPV283" s="50"/>
      <c r="VPW283" s="50"/>
      <c r="VPX283" s="50"/>
      <c r="VPY283" s="50"/>
      <c r="VPZ283" s="50"/>
      <c r="VQA283" s="50"/>
      <c r="VQB283" s="50"/>
      <c r="VQC283" s="50"/>
      <c r="VQD283" s="50"/>
      <c r="VQE283" s="50"/>
      <c r="VQF283" s="50"/>
      <c r="VQG283" s="50"/>
      <c r="VQH283" s="50"/>
      <c r="VQI283" s="50"/>
      <c r="VQJ283" s="50"/>
      <c r="VQK283" s="50"/>
      <c r="VQL283" s="50"/>
      <c r="VQM283" s="50"/>
      <c r="VQN283" s="50"/>
      <c r="VQO283" s="50"/>
      <c r="VQP283" s="50"/>
      <c r="VQQ283" s="50"/>
      <c r="VQR283" s="50"/>
      <c r="VQS283" s="50"/>
      <c r="VQT283" s="50"/>
      <c r="VQU283" s="50"/>
      <c r="VQV283" s="50"/>
      <c r="VQW283" s="50"/>
      <c r="VQX283" s="50"/>
      <c r="VQY283" s="50"/>
      <c r="VQZ283" s="50"/>
      <c r="VRA283" s="50"/>
      <c r="VRB283" s="50"/>
      <c r="VRC283" s="50"/>
      <c r="VRD283" s="50"/>
      <c r="VRE283" s="50"/>
      <c r="VRF283" s="50"/>
      <c r="VRG283" s="50"/>
      <c r="VRH283" s="50"/>
      <c r="VRI283" s="50"/>
      <c r="VRJ283" s="50"/>
      <c r="VRK283" s="50"/>
      <c r="VRL283" s="50"/>
      <c r="VRM283" s="50"/>
      <c r="VRN283" s="50"/>
      <c r="VRO283" s="50"/>
      <c r="VRP283" s="50"/>
      <c r="VRQ283" s="50"/>
      <c r="VRR283" s="50"/>
      <c r="VRS283" s="50"/>
      <c r="VRT283" s="50"/>
      <c r="VRV283" s="50"/>
      <c r="VRX283" s="50"/>
      <c r="VRY283" s="50"/>
      <c r="VRZ283" s="50"/>
      <c r="VSA283" s="50"/>
      <c r="VSB283" s="50"/>
      <c r="VSC283" s="50"/>
      <c r="VSD283" s="50"/>
      <c r="VSE283" s="50"/>
      <c r="VSJ283" s="50"/>
      <c r="VSK283" s="50"/>
      <c r="VSL283" s="50"/>
      <c r="VSM283" s="50"/>
      <c r="VSN283" s="50"/>
      <c r="VSO283" s="50"/>
      <c r="VSP283" s="50"/>
      <c r="VSQ283" s="50"/>
      <c r="VSR283" s="50"/>
      <c r="VSS283" s="50"/>
      <c r="VST283" s="50"/>
      <c r="VSU283" s="50"/>
      <c r="VSV283" s="50"/>
      <c r="VSW283" s="50"/>
      <c r="VSX283" s="50"/>
      <c r="VSY283" s="50"/>
      <c r="VSZ283" s="50"/>
      <c r="VTA283" s="50"/>
      <c r="VTB283" s="50"/>
      <c r="VTC283" s="50"/>
      <c r="VTD283" s="50"/>
      <c r="VTE283" s="50"/>
      <c r="VTF283" s="50"/>
      <c r="VTG283" s="50"/>
      <c r="VTH283" s="50"/>
      <c r="VTI283" s="50"/>
      <c r="VTJ283" s="50"/>
      <c r="VTK283" s="50"/>
      <c r="VTL283" s="50"/>
      <c r="VTM283" s="50"/>
      <c r="VTN283" s="50"/>
      <c r="VTO283" s="50"/>
      <c r="VTP283" s="50"/>
      <c r="VTQ283" s="50"/>
      <c r="VTR283" s="50"/>
      <c r="VTS283" s="50"/>
      <c r="VTT283" s="50"/>
      <c r="VTU283" s="50"/>
      <c r="VTV283" s="50"/>
      <c r="VTW283" s="50"/>
      <c r="VTX283" s="50"/>
      <c r="VTY283" s="50"/>
      <c r="VTZ283" s="50"/>
      <c r="VUA283" s="50"/>
      <c r="VUB283" s="50"/>
      <c r="VUC283" s="50"/>
      <c r="VUD283" s="50"/>
      <c r="VUE283" s="50"/>
      <c r="VUF283" s="50"/>
      <c r="VUG283" s="50"/>
      <c r="VUH283" s="50"/>
      <c r="VUI283" s="50"/>
      <c r="VUJ283" s="50"/>
      <c r="VUK283" s="50"/>
      <c r="VUL283" s="50"/>
      <c r="VUM283" s="50"/>
      <c r="VUN283" s="50"/>
      <c r="VUO283" s="50"/>
      <c r="VUP283" s="50"/>
      <c r="VUQ283" s="50"/>
      <c r="VUR283" s="50"/>
      <c r="VUS283" s="50"/>
      <c r="VUT283" s="50"/>
      <c r="VUU283" s="50"/>
      <c r="VUV283" s="50"/>
      <c r="VUW283" s="50"/>
      <c r="VUX283" s="50"/>
      <c r="VUY283" s="50"/>
      <c r="VUZ283" s="50"/>
      <c r="VVA283" s="50"/>
      <c r="VVB283" s="50"/>
      <c r="VVC283" s="50"/>
      <c r="VVD283" s="50"/>
      <c r="VVE283" s="50"/>
      <c r="VVF283" s="50"/>
      <c r="VVG283" s="50"/>
      <c r="VVH283" s="50"/>
      <c r="VVI283" s="50"/>
      <c r="VVJ283" s="50"/>
      <c r="VVK283" s="50"/>
      <c r="VVL283" s="50"/>
      <c r="VVM283" s="50"/>
      <c r="VVN283" s="50"/>
      <c r="VVO283" s="50"/>
      <c r="VVP283" s="50"/>
      <c r="VVQ283" s="50"/>
      <c r="VVR283" s="50"/>
      <c r="VVS283" s="50"/>
      <c r="VVT283" s="50"/>
      <c r="VVU283" s="50"/>
      <c r="VVV283" s="50"/>
      <c r="VVW283" s="50"/>
      <c r="VVX283" s="50"/>
      <c r="VVY283" s="50"/>
      <c r="VVZ283" s="50"/>
      <c r="VWA283" s="50"/>
      <c r="VWB283" s="50"/>
      <c r="VWC283" s="50"/>
      <c r="VWD283" s="50"/>
      <c r="VWE283" s="50"/>
      <c r="VWF283" s="50"/>
      <c r="VWG283" s="50"/>
      <c r="VWH283" s="50"/>
      <c r="VWI283" s="50"/>
      <c r="VWJ283" s="50"/>
      <c r="VWK283" s="50"/>
      <c r="VWL283" s="50"/>
      <c r="VWM283" s="50"/>
      <c r="VWN283" s="50"/>
      <c r="VWO283" s="50"/>
      <c r="VWP283" s="50"/>
      <c r="VWQ283" s="50"/>
      <c r="VWR283" s="50"/>
      <c r="VWS283" s="50"/>
      <c r="VWT283" s="50"/>
      <c r="VWU283" s="50"/>
      <c r="VWV283" s="50"/>
      <c r="VWW283" s="50"/>
      <c r="VWX283" s="50"/>
      <c r="VWY283" s="50"/>
      <c r="VWZ283" s="50"/>
      <c r="VXA283" s="50"/>
      <c r="VXB283" s="50"/>
      <c r="VXC283" s="50"/>
      <c r="VXD283" s="50"/>
      <c r="VXE283" s="50"/>
      <c r="VXF283" s="50"/>
      <c r="VXG283" s="50"/>
      <c r="VXH283" s="50"/>
      <c r="VXI283" s="50"/>
      <c r="VXJ283" s="50"/>
      <c r="VXK283" s="50"/>
      <c r="VXL283" s="50"/>
      <c r="VXM283" s="50"/>
      <c r="VXN283" s="50"/>
      <c r="VXO283" s="50"/>
      <c r="VXP283" s="50"/>
      <c r="VXQ283" s="50"/>
      <c r="VXR283" s="50"/>
      <c r="VXS283" s="50"/>
      <c r="VXT283" s="50"/>
      <c r="VXU283" s="50"/>
      <c r="VXV283" s="50"/>
      <c r="VXW283" s="50"/>
      <c r="VXX283" s="50"/>
      <c r="VXY283" s="50"/>
      <c r="VXZ283" s="50"/>
      <c r="VYA283" s="50"/>
      <c r="VYB283" s="50"/>
      <c r="VYC283" s="50"/>
      <c r="VYD283" s="50"/>
      <c r="VYE283" s="50"/>
      <c r="VYF283" s="50"/>
      <c r="VYG283" s="50"/>
      <c r="VYH283" s="50"/>
      <c r="VYI283" s="50"/>
      <c r="VYJ283" s="50"/>
      <c r="VYK283" s="50"/>
      <c r="VYL283" s="50"/>
      <c r="VYM283" s="50"/>
      <c r="VYN283" s="50"/>
      <c r="VYO283" s="50"/>
      <c r="VYP283" s="50"/>
      <c r="VYQ283" s="50"/>
      <c r="VYR283" s="50"/>
      <c r="VYS283" s="50"/>
      <c r="VYT283" s="50"/>
      <c r="VYU283" s="50"/>
      <c r="VYV283" s="50"/>
      <c r="VYW283" s="50"/>
      <c r="VYX283" s="50"/>
      <c r="VYY283" s="50"/>
      <c r="VYZ283" s="50"/>
      <c r="VZA283" s="50"/>
      <c r="VZB283" s="50"/>
      <c r="VZC283" s="50"/>
      <c r="VZD283" s="50"/>
      <c r="VZE283" s="50"/>
      <c r="VZF283" s="50"/>
      <c r="VZG283" s="50"/>
      <c r="VZH283" s="50"/>
      <c r="VZI283" s="50"/>
      <c r="VZJ283" s="50"/>
      <c r="VZK283" s="50"/>
      <c r="VZL283" s="50"/>
      <c r="VZM283" s="50"/>
      <c r="VZN283" s="50"/>
      <c r="VZO283" s="50"/>
      <c r="VZP283" s="50"/>
      <c r="VZQ283" s="50"/>
      <c r="VZR283" s="50"/>
      <c r="VZS283" s="50"/>
      <c r="VZT283" s="50"/>
      <c r="VZU283" s="50"/>
      <c r="VZV283" s="50"/>
      <c r="VZW283" s="50"/>
      <c r="VZX283" s="50"/>
      <c r="VZY283" s="50"/>
      <c r="VZZ283" s="50"/>
      <c r="WAA283" s="50"/>
      <c r="WAB283" s="50"/>
      <c r="WAC283" s="50"/>
      <c r="WAD283" s="50"/>
      <c r="WAE283" s="50"/>
      <c r="WAF283" s="50"/>
      <c r="WAG283" s="50"/>
      <c r="WAH283" s="50"/>
      <c r="WAI283" s="50"/>
      <c r="WAJ283" s="50"/>
      <c r="WAK283" s="50"/>
      <c r="WAL283" s="50"/>
      <c r="WAM283" s="50"/>
      <c r="WAN283" s="50"/>
      <c r="WAO283" s="50"/>
      <c r="WAP283" s="50"/>
      <c r="WAQ283" s="50"/>
      <c r="WAR283" s="50"/>
      <c r="WAS283" s="50"/>
      <c r="WAT283" s="50"/>
      <c r="WAU283" s="50"/>
      <c r="WAV283" s="50"/>
      <c r="WAW283" s="50"/>
      <c r="WAX283" s="50"/>
      <c r="WAY283" s="50"/>
      <c r="WAZ283" s="50"/>
      <c r="WBA283" s="50"/>
      <c r="WBB283" s="50"/>
      <c r="WBC283" s="50"/>
      <c r="WBD283" s="50"/>
      <c r="WBE283" s="50"/>
      <c r="WBF283" s="50"/>
      <c r="WBG283" s="50"/>
      <c r="WBH283" s="50"/>
      <c r="WBI283" s="50"/>
      <c r="WBJ283" s="50"/>
      <c r="WBK283" s="50"/>
      <c r="WBL283" s="50"/>
      <c r="WBM283" s="50"/>
      <c r="WBN283" s="50"/>
      <c r="WBO283" s="50"/>
      <c r="WBP283" s="50"/>
      <c r="WBR283" s="50"/>
      <c r="WBT283" s="50"/>
      <c r="WBU283" s="50"/>
      <c r="WBV283" s="50"/>
      <c r="WBW283" s="50"/>
      <c r="WBX283" s="50"/>
      <c r="WBY283" s="50"/>
      <c r="WBZ283" s="50"/>
      <c r="WCA283" s="50"/>
      <c r="WCF283" s="50"/>
      <c r="WCG283" s="50"/>
      <c r="WCH283" s="50"/>
      <c r="WCI283" s="50"/>
      <c r="WCJ283" s="50"/>
      <c r="WCK283" s="50"/>
      <c r="WCL283" s="50"/>
      <c r="WCM283" s="50"/>
      <c r="WCN283" s="50"/>
      <c r="WCO283" s="50"/>
      <c r="WCP283" s="50"/>
      <c r="WCQ283" s="50"/>
      <c r="WCR283" s="50"/>
      <c r="WCS283" s="50"/>
      <c r="WCT283" s="50"/>
      <c r="WCU283" s="50"/>
      <c r="WCV283" s="50"/>
      <c r="WCW283" s="50"/>
      <c r="WCX283" s="50"/>
      <c r="WCY283" s="50"/>
      <c r="WCZ283" s="50"/>
      <c r="WDA283" s="50"/>
      <c r="WDB283" s="50"/>
      <c r="WDC283" s="50"/>
      <c r="WDD283" s="50"/>
      <c r="WDE283" s="50"/>
      <c r="WDF283" s="50"/>
      <c r="WDG283" s="50"/>
      <c r="WDH283" s="50"/>
      <c r="WDI283" s="50"/>
      <c r="WDJ283" s="50"/>
      <c r="WDK283" s="50"/>
      <c r="WDL283" s="50"/>
      <c r="WDM283" s="50"/>
      <c r="WDN283" s="50"/>
      <c r="WDO283" s="50"/>
      <c r="WDP283" s="50"/>
      <c r="WDQ283" s="50"/>
      <c r="WDR283" s="50"/>
      <c r="WDS283" s="50"/>
      <c r="WDT283" s="50"/>
      <c r="WDU283" s="50"/>
      <c r="WDV283" s="50"/>
      <c r="WDW283" s="50"/>
      <c r="WDX283" s="50"/>
      <c r="WDY283" s="50"/>
      <c r="WDZ283" s="50"/>
      <c r="WEA283" s="50"/>
      <c r="WEB283" s="50"/>
      <c r="WEC283" s="50"/>
      <c r="WED283" s="50"/>
      <c r="WEE283" s="50"/>
      <c r="WEF283" s="50"/>
      <c r="WEG283" s="50"/>
      <c r="WEH283" s="50"/>
      <c r="WEI283" s="50"/>
      <c r="WEJ283" s="50"/>
      <c r="WEK283" s="50"/>
      <c r="WEL283" s="50"/>
      <c r="WEM283" s="50"/>
      <c r="WEN283" s="50"/>
      <c r="WEO283" s="50"/>
      <c r="WEP283" s="50"/>
      <c r="WEQ283" s="50"/>
      <c r="WER283" s="50"/>
      <c r="WES283" s="50"/>
      <c r="WET283" s="50"/>
      <c r="WEU283" s="50"/>
      <c r="WEV283" s="50"/>
      <c r="WEW283" s="50"/>
      <c r="WEX283" s="50"/>
      <c r="WEY283" s="50"/>
      <c r="WEZ283" s="50"/>
      <c r="WFA283" s="50"/>
      <c r="WFB283" s="50"/>
      <c r="WFC283" s="50"/>
      <c r="WFD283" s="50"/>
      <c r="WFE283" s="50"/>
      <c r="WFF283" s="50"/>
      <c r="WFG283" s="50"/>
      <c r="WFH283" s="50"/>
      <c r="WFI283" s="50"/>
      <c r="WFJ283" s="50"/>
      <c r="WFK283" s="50"/>
      <c r="WFL283" s="50"/>
      <c r="WFM283" s="50"/>
      <c r="WFN283" s="50"/>
      <c r="WFO283" s="50"/>
      <c r="WFP283" s="50"/>
      <c r="WFQ283" s="50"/>
      <c r="WFR283" s="50"/>
      <c r="WFS283" s="50"/>
      <c r="WFT283" s="50"/>
      <c r="WFU283" s="50"/>
      <c r="WFV283" s="50"/>
      <c r="WFW283" s="50"/>
      <c r="WFX283" s="50"/>
      <c r="WFY283" s="50"/>
      <c r="WFZ283" s="50"/>
      <c r="WGA283" s="50"/>
      <c r="WGB283" s="50"/>
      <c r="WGC283" s="50"/>
      <c r="WGD283" s="50"/>
      <c r="WGE283" s="50"/>
      <c r="WGF283" s="50"/>
      <c r="WGG283" s="50"/>
      <c r="WGH283" s="50"/>
      <c r="WGI283" s="50"/>
      <c r="WGJ283" s="50"/>
      <c r="WGK283" s="50"/>
      <c r="WGL283" s="50"/>
      <c r="WGM283" s="50"/>
      <c r="WGN283" s="50"/>
      <c r="WGO283" s="50"/>
      <c r="WGP283" s="50"/>
      <c r="WGQ283" s="50"/>
      <c r="WGR283" s="50"/>
      <c r="WGS283" s="50"/>
      <c r="WGT283" s="50"/>
      <c r="WGU283" s="50"/>
      <c r="WGV283" s="50"/>
      <c r="WGW283" s="50"/>
      <c r="WGX283" s="50"/>
      <c r="WGY283" s="50"/>
      <c r="WGZ283" s="50"/>
      <c r="WHA283" s="50"/>
      <c r="WHB283" s="50"/>
      <c r="WHC283" s="50"/>
      <c r="WHD283" s="50"/>
      <c r="WHE283" s="50"/>
      <c r="WHF283" s="50"/>
      <c r="WHG283" s="50"/>
      <c r="WHH283" s="50"/>
      <c r="WHI283" s="50"/>
      <c r="WHJ283" s="50"/>
      <c r="WHK283" s="50"/>
      <c r="WHL283" s="50"/>
      <c r="WHM283" s="50"/>
      <c r="WHN283" s="50"/>
      <c r="WHO283" s="50"/>
      <c r="WHP283" s="50"/>
      <c r="WHQ283" s="50"/>
      <c r="WHR283" s="50"/>
      <c r="WHS283" s="50"/>
      <c r="WHT283" s="50"/>
      <c r="WHU283" s="50"/>
      <c r="WHV283" s="50"/>
      <c r="WHW283" s="50"/>
      <c r="WHX283" s="50"/>
      <c r="WHY283" s="50"/>
      <c r="WHZ283" s="50"/>
      <c r="WIA283" s="50"/>
      <c r="WIB283" s="50"/>
      <c r="WIC283" s="50"/>
      <c r="WID283" s="50"/>
      <c r="WIE283" s="50"/>
      <c r="WIF283" s="50"/>
      <c r="WIG283" s="50"/>
      <c r="WIH283" s="50"/>
      <c r="WII283" s="50"/>
      <c r="WIJ283" s="50"/>
      <c r="WIK283" s="50"/>
      <c r="WIL283" s="50"/>
      <c r="WIM283" s="50"/>
      <c r="WIN283" s="50"/>
      <c r="WIO283" s="50"/>
      <c r="WIP283" s="50"/>
      <c r="WIQ283" s="50"/>
      <c r="WIR283" s="50"/>
      <c r="WIS283" s="50"/>
      <c r="WIT283" s="50"/>
      <c r="WIU283" s="50"/>
      <c r="WIV283" s="50"/>
      <c r="WIW283" s="50"/>
      <c r="WIX283" s="50"/>
      <c r="WIY283" s="50"/>
      <c r="WIZ283" s="50"/>
      <c r="WJA283" s="50"/>
      <c r="WJB283" s="50"/>
      <c r="WJC283" s="50"/>
      <c r="WJD283" s="50"/>
      <c r="WJE283" s="50"/>
      <c r="WJF283" s="50"/>
      <c r="WJG283" s="50"/>
      <c r="WJH283" s="50"/>
      <c r="WJI283" s="50"/>
      <c r="WJJ283" s="50"/>
      <c r="WJK283" s="50"/>
      <c r="WJL283" s="50"/>
      <c r="WJM283" s="50"/>
      <c r="WJN283" s="50"/>
      <c r="WJO283" s="50"/>
      <c r="WJP283" s="50"/>
      <c r="WJQ283" s="50"/>
      <c r="WJR283" s="50"/>
      <c r="WJS283" s="50"/>
      <c r="WJT283" s="50"/>
      <c r="WJU283" s="50"/>
      <c r="WJV283" s="50"/>
      <c r="WJW283" s="50"/>
      <c r="WJX283" s="50"/>
      <c r="WJY283" s="50"/>
      <c r="WJZ283" s="50"/>
      <c r="WKA283" s="50"/>
      <c r="WKB283" s="50"/>
      <c r="WKC283" s="50"/>
      <c r="WKD283" s="50"/>
      <c r="WKE283" s="50"/>
      <c r="WKF283" s="50"/>
      <c r="WKG283" s="50"/>
      <c r="WKH283" s="50"/>
      <c r="WKI283" s="50"/>
      <c r="WKJ283" s="50"/>
      <c r="WKK283" s="50"/>
      <c r="WKL283" s="50"/>
      <c r="WKM283" s="50"/>
      <c r="WKN283" s="50"/>
      <c r="WKO283" s="50"/>
      <c r="WKP283" s="50"/>
      <c r="WKQ283" s="50"/>
      <c r="WKR283" s="50"/>
      <c r="WKS283" s="50"/>
      <c r="WKT283" s="50"/>
      <c r="WKU283" s="50"/>
      <c r="WKV283" s="50"/>
      <c r="WKW283" s="50"/>
      <c r="WKX283" s="50"/>
      <c r="WKY283" s="50"/>
      <c r="WKZ283" s="50"/>
      <c r="WLA283" s="50"/>
      <c r="WLB283" s="50"/>
      <c r="WLC283" s="50"/>
      <c r="WLD283" s="50"/>
      <c r="WLE283" s="50"/>
      <c r="WLF283" s="50"/>
      <c r="WLG283" s="50"/>
      <c r="WLH283" s="50"/>
      <c r="WLI283" s="50"/>
      <c r="WLJ283" s="50"/>
      <c r="WLK283" s="50"/>
      <c r="WLL283" s="50"/>
      <c r="WLN283" s="50"/>
      <c r="WLP283" s="50"/>
      <c r="WLQ283" s="50"/>
      <c r="WLR283" s="50"/>
      <c r="WLS283" s="50"/>
      <c r="WLT283" s="50"/>
      <c r="WLU283" s="50"/>
      <c r="WLV283" s="50"/>
      <c r="WLW283" s="50"/>
      <c r="WMB283" s="50"/>
      <c r="WMC283" s="50"/>
      <c r="WMD283" s="50"/>
      <c r="WME283" s="50"/>
      <c r="WMF283" s="50"/>
      <c r="WMG283" s="50"/>
      <c r="WMH283" s="50"/>
      <c r="WMI283" s="50"/>
      <c r="WMJ283" s="50"/>
      <c r="WMK283" s="50"/>
      <c r="WML283" s="50"/>
      <c r="WMM283" s="50"/>
      <c r="WMN283" s="50"/>
      <c r="WMO283" s="50"/>
      <c r="WMP283" s="50"/>
      <c r="WMQ283" s="50"/>
      <c r="WMR283" s="50"/>
      <c r="WMS283" s="50"/>
      <c r="WMT283" s="50"/>
      <c r="WMU283" s="50"/>
      <c r="WMV283" s="50"/>
      <c r="WMW283" s="50"/>
      <c r="WMX283" s="50"/>
      <c r="WMY283" s="50"/>
      <c r="WMZ283" s="50"/>
      <c r="WNA283" s="50"/>
      <c r="WNB283" s="50"/>
      <c r="WNC283" s="50"/>
      <c r="WND283" s="50"/>
      <c r="WNE283" s="50"/>
      <c r="WNF283" s="50"/>
      <c r="WNG283" s="50"/>
      <c r="WNH283" s="50"/>
      <c r="WNI283" s="50"/>
      <c r="WNJ283" s="50"/>
      <c r="WNK283" s="50"/>
      <c r="WNL283" s="50"/>
      <c r="WNM283" s="50"/>
      <c r="WNN283" s="50"/>
      <c r="WNO283" s="50"/>
      <c r="WNP283" s="50"/>
      <c r="WNQ283" s="50"/>
      <c r="WNR283" s="50"/>
      <c r="WNS283" s="50"/>
      <c r="WNT283" s="50"/>
      <c r="WNU283" s="50"/>
      <c r="WNV283" s="50"/>
      <c r="WNW283" s="50"/>
      <c r="WNX283" s="50"/>
      <c r="WNY283" s="50"/>
      <c r="WNZ283" s="50"/>
      <c r="WOA283" s="50"/>
      <c r="WOB283" s="50"/>
      <c r="WOC283" s="50"/>
      <c r="WOD283" s="50"/>
      <c r="WOE283" s="50"/>
      <c r="WOF283" s="50"/>
      <c r="WOG283" s="50"/>
      <c r="WOH283" s="50"/>
      <c r="WOI283" s="50"/>
      <c r="WOJ283" s="50"/>
      <c r="WOK283" s="50"/>
      <c r="WOL283" s="50"/>
      <c r="WOM283" s="50"/>
      <c r="WON283" s="50"/>
      <c r="WOO283" s="50"/>
      <c r="WOP283" s="50"/>
      <c r="WOQ283" s="50"/>
      <c r="WOR283" s="50"/>
      <c r="WOS283" s="50"/>
      <c r="WOT283" s="50"/>
      <c r="WOU283" s="50"/>
      <c r="WOV283" s="50"/>
      <c r="WOW283" s="50"/>
      <c r="WOX283" s="50"/>
      <c r="WOY283" s="50"/>
      <c r="WOZ283" s="50"/>
      <c r="WPA283" s="50"/>
      <c r="WPB283" s="50"/>
      <c r="WPC283" s="50"/>
      <c r="WPD283" s="50"/>
      <c r="WPE283" s="50"/>
      <c r="WPF283" s="50"/>
      <c r="WPG283" s="50"/>
      <c r="WPH283" s="50"/>
      <c r="WPI283" s="50"/>
      <c r="WPJ283" s="50"/>
      <c r="WPK283" s="50"/>
      <c r="WPL283" s="50"/>
      <c r="WPM283" s="50"/>
      <c r="WPN283" s="50"/>
      <c r="WPO283" s="50"/>
      <c r="WPP283" s="50"/>
      <c r="WPQ283" s="50"/>
      <c r="WPR283" s="50"/>
      <c r="WPS283" s="50"/>
      <c r="WPT283" s="50"/>
      <c r="WPU283" s="50"/>
      <c r="WPV283" s="50"/>
      <c r="WPW283" s="50"/>
      <c r="WPX283" s="50"/>
      <c r="WPY283" s="50"/>
      <c r="WPZ283" s="50"/>
      <c r="WQA283" s="50"/>
      <c r="WQB283" s="50"/>
      <c r="WQC283" s="50"/>
      <c r="WQD283" s="50"/>
      <c r="WQE283" s="50"/>
      <c r="WQF283" s="50"/>
      <c r="WQG283" s="50"/>
      <c r="WQH283" s="50"/>
      <c r="WQI283" s="50"/>
      <c r="WQJ283" s="50"/>
      <c r="WQK283" s="50"/>
      <c r="WQL283" s="50"/>
      <c r="WQM283" s="50"/>
      <c r="WQN283" s="50"/>
      <c r="WQO283" s="50"/>
      <c r="WQP283" s="50"/>
      <c r="WQQ283" s="50"/>
      <c r="WQR283" s="50"/>
      <c r="WQS283" s="50"/>
      <c r="WQT283" s="50"/>
      <c r="WQU283" s="50"/>
      <c r="WQV283" s="50"/>
      <c r="WQW283" s="50"/>
      <c r="WQX283" s="50"/>
      <c r="WQY283" s="50"/>
      <c r="WQZ283" s="50"/>
      <c r="WRA283" s="50"/>
      <c r="WRB283" s="50"/>
      <c r="WRC283" s="50"/>
      <c r="WRD283" s="50"/>
      <c r="WRE283" s="50"/>
      <c r="WRF283" s="50"/>
      <c r="WRG283" s="50"/>
      <c r="WRH283" s="50"/>
      <c r="WRI283" s="50"/>
      <c r="WRJ283" s="50"/>
      <c r="WRK283" s="50"/>
      <c r="WRL283" s="50"/>
      <c r="WRM283" s="50"/>
      <c r="WRN283" s="50"/>
      <c r="WRO283" s="50"/>
      <c r="WRP283" s="50"/>
      <c r="WRQ283" s="50"/>
      <c r="WRR283" s="50"/>
      <c r="WRS283" s="50"/>
      <c r="WRT283" s="50"/>
      <c r="WRU283" s="50"/>
      <c r="WRV283" s="50"/>
      <c r="WRW283" s="50"/>
      <c r="WRX283" s="50"/>
      <c r="WRY283" s="50"/>
      <c r="WRZ283" s="50"/>
      <c r="WSA283" s="50"/>
      <c r="WSB283" s="50"/>
      <c r="WSC283" s="50"/>
      <c r="WSD283" s="50"/>
      <c r="WSE283" s="50"/>
      <c r="WSF283" s="50"/>
      <c r="WSG283" s="50"/>
      <c r="WSH283" s="50"/>
      <c r="WSI283" s="50"/>
      <c r="WSJ283" s="50"/>
      <c r="WSK283" s="50"/>
      <c r="WSL283" s="50"/>
      <c r="WSM283" s="50"/>
      <c r="WSN283" s="50"/>
      <c r="WSO283" s="50"/>
      <c r="WSP283" s="50"/>
      <c r="WSQ283" s="50"/>
      <c r="WSR283" s="50"/>
      <c r="WSS283" s="50"/>
      <c r="WST283" s="50"/>
      <c r="WSU283" s="50"/>
      <c r="WSV283" s="50"/>
      <c r="WSW283" s="50"/>
      <c r="WSX283" s="50"/>
      <c r="WSY283" s="50"/>
      <c r="WSZ283" s="50"/>
      <c r="WTA283" s="50"/>
      <c r="WTB283" s="50"/>
      <c r="WTC283" s="50"/>
      <c r="WTD283" s="50"/>
      <c r="WTE283" s="50"/>
      <c r="WTF283" s="50"/>
      <c r="WTG283" s="50"/>
      <c r="WTH283" s="50"/>
      <c r="WTI283" s="50"/>
      <c r="WTJ283" s="50"/>
      <c r="WTK283" s="50"/>
      <c r="WTL283" s="50"/>
      <c r="WTM283" s="50"/>
      <c r="WTN283" s="50"/>
      <c r="WTO283" s="50"/>
      <c r="WTP283" s="50"/>
      <c r="WTQ283" s="50"/>
      <c r="WTR283" s="50"/>
      <c r="WTS283" s="50"/>
      <c r="WTT283" s="50"/>
      <c r="WTU283" s="50"/>
      <c r="WTV283" s="50"/>
      <c r="WTW283" s="50"/>
      <c r="WTX283" s="50"/>
      <c r="WTY283" s="50"/>
      <c r="WTZ283" s="50"/>
      <c r="WUA283" s="50"/>
      <c r="WUB283" s="50"/>
      <c r="WUC283" s="50"/>
      <c r="WUD283" s="50"/>
      <c r="WUE283" s="50"/>
      <c r="WUF283" s="50"/>
      <c r="WUG283" s="50"/>
      <c r="WUH283" s="50"/>
      <c r="WUI283" s="50"/>
      <c r="WUJ283" s="50"/>
      <c r="WUK283" s="50"/>
      <c r="WUL283" s="50"/>
      <c r="WUM283" s="50"/>
      <c r="WUN283" s="50"/>
      <c r="WUO283" s="50"/>
      <c r="WUP283" s="50"/>
      <c r="WUQ283" s="50"/>
      <c r="WUR283" s="50"/>
      <c r="WUS283" s="50"/>
      <c r="WUT283" s="50"/>
      <c r="WUU283" s="50"/>
      <c r="WUV283" s="50"/>
      <c r="WUW283" s="50"/>
      <c r="WUX283" s="50"/>
      <c r="WUY283" s="50"/>
      <c r="WUZ283" s="50"/>
      <c r="WVA283" s="50"/>
      <c r="WVB283" s="50"/>
      <c r="WVC283" s="50"/>
      <c r="WVD283" s="50"/>
      <c r="WVE283" s="50"/>
      <c r="WVF283" s="50"/>
      <c r="WVG283" s="50"/>
      <c r="WVH283" s="50"/>
      <c r="WVJ283" s="50"/>
      <c r="WVL283" s="50"/>
      <c r="WVM283" s="50"/>
      <c r="WVN283" s="50"/>
      <c r="WVO283" s="50"/>
      <c r="WVP283" s="50"/>
      <c r="WVQ283" s="50"/>
      <c r="WVR283" s="50"/>
      <c r="WVS283" s="50"/>
      <c r="WVX283" s="50"/>
      <c r="WVY283" s="50"/>
      <c r="WVZ283" s="50"/>
      <c r="WWA283" s="50"/>
      <c r="WWB283" s="50"/>
      <c r="WWC283" s="50"/>
      <c r="WWD283" s="50"/>
      <c r="WWE283" s="50"/>
      <c r="WWF283" s="50"/>
      <c r="WWG283" s="50"/>
      <c r="WWH283" s="50"/>
      <c r="WWI283" s="50"/>
      <c r="WWJ283" s="50"/>
      <c r="WWK283" s="50"/>
      <c r="WWL283" s="50"/>
      <c r="WWM283" s="50"/>
      <c r="WWN283" s="50"/>
      <c r="WWO283" s="50"/>
      <c r="WWP283" s="50"/>
      <c r="WWQ283" s="50"/>
      <c r="WWR283" s="50"/>
      <c r="WWS283" s="50"/>
      <c r="WWT283" s="50"/>
      <c r="WWU283" s="50"/>
      <c r="WWV283" s="50"/>
      <c r="WWW283" s="50"/>
      <c r="WWX283" s="50"/>
      <c r="WWY283" s="50"/>
      <c r="WWZ283" s="50"/>
      <c r="WXA283" s="50"/>
      <c r="WXB283" s="50"/>
      <c r="WXC283" s="50"/>
      <c r="WXD283" s="50"/>
      <c r="WXE283" s="50"/>
      <c r="WXF283" s="50"/>
      <c r="WXG283" s="50"/>
      <c r="WXH283" s="50"/>
      <c r="WXI283" s="50"/>
      <c r="WXJ283" s="50"/>
      <c r="WXK283" s="50"/>
      <c r="WXL283" s="50"/>
      <c r="WXM283" s="50"/>
      <c r="WXN283" s="50"/>
      <c r="WXO283" s="50"/>
      <c r="WXP283" s="50"/>
      <c r="WXQ283" s="50"/>
      <c r="WXR283" s="50"/>
      <c r="WXS283" s="50"/>
      <c r="WXT283" s="50"/>
      <c r="WXU283" s="50"/>
      <c r="WXV283" s="50"/>
      <c r="WXW283" s="50"/>
      <c r="WXX283" s="50"/>
      <c r="WXY283" s="50"/>
      <c r="WXZ283" s="50"/>
      <c r="WYA283" s="50"/>
      <c r="WYB283" s="50"/>
      <c r="WYC283" s="50"/>
      <c r="WYD283" s="50"/>
      <c r="WYE283" s="50"/>
      <c r="WYF283" s="50"/>
      <c r="WYG283" s="50"/>
      <c r="WYH283" s="50"/>
      <c r="WYI283" s="50"/>
      <c r="WYJ283" s="50"/>
      <c r="WYK283" s="50"/>
      <c r="WYL283" s="50"/>
      <c r="WYM283" s="50"/>
      <c r="WYN283" s="50"/>
      <c r="WYO283" s="50"/>
      <c r="WYP283" s="50"/>
      <c r="WYQ283" s="50"/>
      <c r="WYR283" s="50"/>
      <c r="WYS283" s="50"/>
      <c r="WYT283" s="50"/>
      <c r="WYU283" s="50"/>
      <c r="WYV283" s="50"/>
      <c r="WYW283" s="50"/>
      <c r="WYX283" s="50"/>
      <c r="WYY283" s="50"/>
      <c r="WYZ283" s="50"/>
      <c r="WZA283" s="50"/>
      <c r="WZB283" s="50"/>
      <c r="WZC283" s="50"/>
      <c r="WZD283" s="50"/>
      <c r="WZE283" s="50"/>
      <c r="WZF283" s="50"/>
      <c r="WZG283" s="50"/>
      <c r="WZH283" s="50"/>
      <c r="WZI283" s="50"/>
      <c r="WZJ283" s="50"/>
      <c r="WZK283" s="50"/>
      <c r="WZL283" s="50"/>
      <c r="WZM283" s="50"/>
      <c r="WZN283" s="50"/>
      <c r="WZO283" s="50"/>
      <c r="WZP283" s="50"/>
      <c r="WZQ283" s="50"/>
      <c r="WZR283" s="50"/>
      <c r="WZS283" s="50"/>
      <c r="WZT283" s="50"/>
      <c r="WZU283" s="50"/>
      <c r="WZV283" s="50"/>
      <c r="WZW283" s="50"/>
      <c r="WZX283" s="50"/>
      <c r="WZY283" s="50"/>
      <c r="WZZ283" s="50"/>
      <c r="XAA283" s="50"/>
      <c r="XAB283" s="50"/>
      <c r="XAC283" s="50"/>
      <c r="XAD283" s="50"/>
      <c r="XAE283" s="50"/>
      <c r="XAF283" s="50"/>
      <c r="XAG283" s="50"/>
      <c r="XAH283" s="50"/>
      <c r="XAI283" s="50"/>
      <c r="XAJ283" s="50"/>
      <c r="XAK283" s="50"/>
      <c r="XAL283" s="50"/>
      <c r="XAM283" s="50"/>
      <c r="XAN283" s="50"/>
      <c r="XAO283" s="50"/>
      <c r="XAP283" s="50"/>
      <c r="XAQ283" s="50"/>
      <c r="XAR283" s="50"/>
      <c r="XAS283" s="50"/>
      <c r="XAT283" s="50"/>
      <c r="XAU283" s="50"/>
      <c r="XAV283" s="50"/>
      <c r="XAW283" s="50"/>
      <c r="XAX283" s="50"/>
      <c r="XAY283" s="50"/>
      <c r="XAZ283" s="50"/>
      <c r="XBA283" s="50"/>
      <c r="XBB283" s="50"/>
      <c r="XBC283" s="50"/>
      <c r="XBD283" s="50"/>
      <c r="XBE283" s="50"/>
      <c r="XBF283" s="50"/>
      <c r="XBG283" s="50"/>
      <c r="XBH283" s="50"/>
      <c r="XBI283" s="50"/>
      <c r="XBJ283" s="50"/>
      <c r="XBK283" s="50"/>
      <c r="XBL283" s="50"/>
      <c r="XBM283" s="50"/>
      <c r="XBN283" s="50"/>
      <c r="XBO283" s="50"/>
      <c r="XBP283" s="50"/>
      <c r="XBQ283" s="50"/>
      <c r="XBR283" s="50"/>
      <c r="XBS283" s="50"/>
      <c r="XBT283" s="50"/>
      <c r="XBU283" s="50"/>
      <c r="XBV283" s="50"/>
      <c r="XBW283" s="50"/>
      <c r="XBX283" s="50"/>
      <c r="XBY283" s="50"/>
      <c r="XBZ283" s="50"/>
      <c r="XCA283" s="50"/>
      <c r="XCB283" s="50"/>
      <c r="XCC283" s="50"/>
      <c r="XCD283" s="50"/>
      <c r="XCE283" s="50"/>
      <c r="XCF283" s="50"/>
      <c r="XCG283" s="50"/>
      <c r="XCH283" s="50"/>
      <c r="XCI283" s="50"/>
      <c r="XCJ283" s="50"/>
      <c r="XCK283" s="50"/>
      <c r="XCL283" s="50"/>
      <c r="XCM283" s="50"/>
      <c r="XCN283" s="50"/>
      <c r="XCO283" s="50"/>
      <c r="XCP283" s="50"/>
      <c r="XCQ283" s="50"/>
      <c r="XCR283" s="50"/>
      <c r="XCS283" s="50"/>
      <c r="XCT283" s="50"/>
      <c r="XCU283" s="50"/>
      <c r="XCV283" s="50"/>
      <c r="XCW283" s="50"/>
      <c r="XCX283" s="50"/>
      <c r="XCY283" s="50"/>
      <c r="XCZ283" s="50"/>
      <c r="XDA283" s="50"/>
      <c r="XDB283" s="50"/>
      <c r="XDC283" s="50"/>
      <c r="XDD283" s="50"/>
      <c r="XDE283" s="50"/>
      <c r="XDF283" s="50"/>
      <c r="XDG283" s="50"/>
      <c r="XDH283" s="50"/>
      <c r="XDI283" s="50"/>
      <c r="XDJ283" s="50"/>
      <c r="XDK283" s="50"/>
      <c r="XDL283" s="50"/>
      <c r="XDM283" s="50"/>
      <c r="XDN283" s="50"/>
      <c r="XDO283" s="50"/>
      <c r="XDP283" s="50"/>
      <c r="XDQ283" s="50"/>
      <c r="XDR283" s="50"/>
      <c r="XDS283" s="50"/>
      <c r="XDT283" s="50"/>
      <c r="XDU283" s="50"/>
      <c r="XDV283" s="50"/>
      <c r="XDW283" s="50"/>
      <c r="XDX283" s="50"/>
      <c r="XDY283" s="50"/>
      <c r="XDZ283" s="50"/>
      <c r="XEA283" s="50"/>
      <c r="XEB283" s="50"/>
      <c r="XEC283" s="50"/>
      <c r="XED283" s="50"/>
      <c r="XEE283" s="50"/>
      <c r="XEF283" s="50"/>
      <c r="XEG283" s="50"/>
      <c r="XEH283" s="50"/>
      <c r="XEI283" s="50"/>
      <c r="XEJ283" s="50"/>
      <c r="XEK283" s="50"/>
      <c r="XEL283" s="50"/>
      <c r="XEM283" s="50"/>
      <c r="XEN283" s="50"/>
      <c r="XEO283" s="50"/>
      <c r="XEP283" s="50"/>
      <c r="XEQ283" s="50"/>
      <c r="XER283" s="50"/>
      <c r="XES283" s="50"/>
      <c r="XET283" s="50"/>
      <c r="XEU283" s="50"/>
      <c r="XEV283" s="50"/>
      <c r="XEW283" s="50"/>
      <c r="XEX283" s="50"/>
      <c r="XEY283" s="50"/>
      <c r="XEZ283" s="50"/>
      <c r="XFA283" s="50"/>
      <c r="XFB283" s="50"/>
      <c r="XFC283" s="50"/>
      <c r="XFD283" s="50"/>
    </row>
    <row r="284" ht="16.5" customHeight="1" spans="1:16384">
      <c r="A284" s="45" t="s">
        <v>180</v>
      </c>
      <c r="B284" s="46"/>
      <c r="C284" s="46"/>
      <c r="D284" s="46"/>
      <c r="E284" s="47"/>
      <c r="F284" s="46"/>
      <c r="G284" s="48">
        <f>D284-F284</f>
        <v>0</v>
      </c>
      <c r="H284" s="49"/>
      <c r="I284" s="46"/>
      <c r="J284" s="48">
        <f>I284-B284</f>
        <v>0</v>
      </c>
      <c r="K284" s="47"/>
      <c r="L284" s="50"/>
      <c r="Q284" s="43"/>
      <c r="R284" s="30"/>
      <c r="S284" s="30"/>
      <c r="T284" s="42">
        <f t="shared" si="19"/>
        <v>0</v>
      </c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  <c r="GL284" s="50"/>
      <c r="GM284" s="50"/>
      <c r="GN284" s="50"/>
      <c r="GO284" s="50"/>
      <c r="GP284" s="50"/>
      <c r="GQ284" s="50"/>
      <c r="GR284" s="50"/>
      <c r="GS284" s="50"/>
      <c r="GT284" s="50"/>
      <c r="GU284" s="50"/>
      <c r="GV284" s="50"/>
      <c r="GW284" s="50"/>
      <c r="GX284" s="50"/>
      <c r="GY284" s="50"/>
      <c r="GZ284" s="50"/>
      <c r="HA284" s="50"/>
      <c r="HB284" s="50"/>
      <c r="HC284" s="50"/>
      <c r="HD284" s="50"/>
      <c r="HE284" s="50"/>
      <c r="HF284" s="50"/>
      <c r="HG284" s="50"/>
      <c r="HH284" s="50"/>
      <c r="HI284" s="50"/>
      <c r="HJ284" s="50"/>
      <c r="HK284" s="50"/>
      <c r="HL284" s="50"/>
      <c r="HM284" s="50"/>
      <c r="HN284" s="50"/>
      <c r="HO284" s="50"/>
      <c r="HP284" s="50"/>
      <c r="HQ284" s="50"/>
      <c r="HR284" s="50"/>
      <c r="HS284" s="50"/>
      <c r="HT284" s="50"/>
      <c r="HU284" s="50"/>
      <c r="HV284" s="50"/>
      <c r="HW284" s="50"/>
      <c r="HX284" s="50"/>
      <c r="HY284" s="50"/>
      <c r="HZ284" s="50"/>
      <c r="IA284" s="50"/>
      <c r="IB284" s="50"/>
      <c r="IC284" s="50"/>
      <c r="ID284" s="50"/>
      <c r="IE284" s="50"/>
      <c r="IF284" s="50"/>
      <c r="IG284" s="50"/>
      <c r="IH284" s="50"/>
      <c r="II284" s="50"/>
      <c r="IJ284" s="50"/>
      <c r="IK284" s="50"/>
      <c r="IL284" s="50"/>
      <c r="IM284" s="50"/>
      <c r="IN284" s="50"/>
      <c r="IO284" s="50"/>
      <c r="IP284" s="50"/>
      <c r="IQ284" s="50"/>
      <c r="IR284" s="50"/>
      <c r="IS284" s="50"/>
      <c r="IT284" s="50"/>
      <c r="IU284" s="50"/>
      <c r="IV284" s="50"/>
      <c r="IX284" s="50"/>
      <c r="IZ284" s="50"/>
      <c r="JA284" s="50"/>
      <c r="JB284" s="50"/>
      <c r="JC284" s="50"/>
      <c r="JD284" s="50"/>
      <c r="JE284" s="50"/>
      <c r="JF284" s="50"/>
      <c r="JG284" s="50"/>
      <c r="JL284" s="50"/>
      <c r="JM284" s="50"/>
      <c r="JN284" s="50"/>
      <c r="JO284" s="50"/>
      <c r="JP284" s="50"/>
      <c r="JQ284" s="50"/>
      <c r="JR284" s="50"/>
      <c r="JS284" s="50"/>
      <c r="JT284" s="50"/>
      <c r="JU284" s="50"/>
      <c r="JV284" s="50"/>
      <c r="JW284" s="50"/>
      <c r="JX284" s="50"/>
      <c r="JY284" s="50"/>
      <c r="JZ284" s="50"/>
      <c r="KA284" s="50"/>
      <c r="KB284" s="50"/>
      <c r="KC284" s="50"/>
      <c r="KD284" s="50"/>
      <c r="KE284" s="50"/>
      <c r="KF284" s="50"/>
      <c r="KG284" s="50"/>
      <c r="KH284" s="50"/>
      <c r="KI284" s="50"/>
      <c r="KJ284" s="50"/>
      <c r="KK284" s="50"/>
      <c r="KL284" s="50"/>
      <c r="KM284" s="50"/>
      <c r="KN284" s="50"/>
      <c r="KO284" s="50"/>
      <c r="KP284" s="50"/>
      <c r="KQ284" s="50"/>
      <c r="KR284" s="50"/>
      <c r="KS284" s="50"/>
      <c r="KT284" s="50"/>
      <c r="KU284" s="50"/>
      <c r="KV284" s="50"/>
      <c r="KW284" s="50"/>
      <c r="KX284" s="50"/>
      <c r="KY284" s="50"/>
      <c r="KZ284" s="50"/>
      <c r="LA284" s="50"/>
      <c r="LB284" s="50"/>
      <c r="LC284" s="50"/>
      <c r="LD284" s="50"/>
      <c r="LE284" s="50"/>
      <c r="LF284" s="50"/>
      <c r="LG284" s="50"/>
      <c r="LH284" s="50"/>
      <c r="LI284" s="50"/>
      <c r="LJ284" s="50"/>
      <c r="LK284" s="50"/>
      <c r="LL284" s="50"/>
      <c r="LM284" s="50"/>
      <c r="LN284" s="50"/>
      <c r="LO284" s="50"/>
      <c r="LP284" s="50"/>
      <c r="LQ284" s="50"/>
      <c r="LR284" s="50"/>
      <c r="LS284" s="50"/>
      <c r="LT284" s="50"/>
      <c r="LU284" s="50"/>
      <c r="LV284" s="50"/>
      <c r="LW284" s="50"/>
      <c r="LX284" s="50"/>
      <c r="LY284" s="50"/>
      <c r="LZ284" s="50"/>
      <c r="MA284" s="50"/>
      <c r="MB284" s="50"/>
      <c r="MC284" s="50"/>
      <c r="MD284" s="50"/>
      <c r="ME284" s="50"/>
      <c r="MF284" s="50"/>
      <c r="MG284" s="50"/>
      <c r="MH284" s="50"/>
      <c r="MI284" s="50"/>
      <c r="MJ284" s="50"/>
      <c r="MK284" s="50"/>
      <c r="ML284" s="50"/>
      <c r="MM284" s="50"/>
      <c r="MN284" s="50"/>
      <c r="MO284" s="50"/>
      <c r="MP284" s="50"/>
      <c r="MQ284" s="50"/>
      <c r="MR284" s="50"/>
      <c r="MS284" s="50"/>
      <c r="MT284" s="50"/>
      <c r="MU284" s="50"/>
      <c r="MV284" s="50"/>
      <c r="MW284" s="50"/>
      <c r="MX284" s="50"/>
      <c r="MY284" s="50"/>
      <c r="MZ284" s="50"/>
      <c r="NA284" s="50"/>
      <c r="NB284" s="50"/>
      <c r="NC284" s="50"/>
      <c r="ND284" s="50"/>
      <c r="NE284" s="50"/>
      <c r="NF284" s="50"/>
      <c r="NG284" s="50"/>
      <c r="NH284" s="50"/>
      <c r="NI284" s="50"/>
      <c r="NJ284" s="50"/>
      <c r="NK284" s="50"/>
      <c r="NL284" s="50"/>
      <c r="NM284" s="50"/>
      <c r="NN284" s="50"/>
      <c r="NO284" s="50"/>
      <c r="NP284" s="50"/>
      <c r="NQ284" s="50"/>
      <c r="NR284" s="50"/>
      <c r="NS284" s="50"/>
      <c r="NT284" s="50"/>
      <c r="NU284" s="50"/>
      <c r="NV284" s="50"/>
      <c r="NW284" s="50"/>
      <c r="NX284" s="50"/>
      <c r="NY284" s="50"/>
      <c r="NZ284" s="50"/>
      <c r="OA284" s="50"/>
      <c r="OB284" s="50"/>
      <c r="OC284" s="50"/>
      <c r="OD284" s="50"/>
      <c r="OE284" s="50"/>
      <c r="OF284" s="50"/>
      <c r="OG284" s="50"/>
      <c r="OH284" s="50"/>
      <c r="OI284" s="50"/>
      <c r="OJ284" s="50"/>
      <c r="OK284" s="50"/>
      <c r="OL284" s="50"/>
      <c r="OM284" s="50"/>
      <c r="ON284" s="50"/>
      <c r="OO284" s="50"/>
      <c r="OP284" s="50"/>
      <c r="OQ284" s="50"/>
      <c r="OR284" s="50"/>
      <c r="OS284" s="50"/>
      <c r="OT284" s="50"/>
      <c r="OU284" s="50"/>
      <c r="OV284" s="50"/>
      <c r="OW284" s="50"/>
      <c r="OX284" s="50"/>
      <c r="OY284" s="50"/>
      <c r="OZ284" s="50"/>
      <c r="PA284" s="50"/>
      <c r="PB284" s="50"/>
      <c r="PC284" s="50"/>
      <c r="PD284" s="50"/>
      <c r="PE284" s="50"/>
      <c r="PF284" s="50"/>
      <c r="PG284" s="50"/>
      <c r="PH284" s="50"/>
      <c r="PI284" s="50"/>
      <c r="PJ284" s="50"/>
      <c r="PK284" s="50"/>
      <c r="PL284" s="50"/>
      <c r="PM284" s="50"/>
      <c r="PN284" s="50"/>
      <c r="PO284" s="50"/>
      <c r="PP284" s="50"/>
      <c r="PQ284" s="50"/>
      <c r="PR284" s="50"/>
      <c r="PS284" s="50"/>
      <c r="PT284" s="50"/>
      <c r="PU284" s="50"/>
      <c r="PV284" s="50"/>
      <c r="PW284" s="50"/>
      <c r="PX284" s="50"/>
      <c r="PY284" s="50"/>
      <c r="PZ284" s="50"/>
      <c r="QA284" s="50"/>
      <c r="QB284" s="50"/>
      <c r="QC284" s="50"/>
      <c r="QD284" s="50"/>
      <c r="QE284" s="50"/>
      <c r="QF284" s="50"/>
      <c r="QG284" s="50"/>
      <c r="QH284" s="50"/>
      <c r="QI284" s="50"/>
      <c r="QJ284" s="50"/>
      <c r="QK284" s="50"/>
      <c r="QL284" s="50"/>
      <c r="QM284" s="50"/>
      <c r="QN284" s="50"/>
      <c r="QO284" s="50"/>
      <c r="QP284" s="50"/>
      <c r="QQ284" s="50"/>
      <c r="QR284" s="50"/>
      <c r="QS284" s="50"/>
      <c r="QT284" s="50"/>
      <c r="QU284" s="50"/>
      <c r="QV284" s="50"/>
      <c r="QW284" s="50"/>
      <c r="QX284" s="50"/>
      <c r="QY284" s="50"/>
      <c r="QZ284" s="50"/>
      <c r="RA284" s="50"/>
      <c r="RB284" s="50"/>
      <c r="RC284" s="50"/>
      <c r="RD284" s="50"/>
      <c r="RE284" s="50"/>
      <c r="RF284" s="50"/>
      <c r="RG284" s="50"/>
      <c r="RH284" s="50"/>
      <c r="RI284" s="50"/>
      <c r="RJ284" s="50"/>
      <c r="RK284" s="50"/>
      <c r="RL284" s="50"/>
      <c r="RM284" s="50"/>
      <c r="RN284" s="50"/>
      <c r="RO284" s="50"/>
      <c r="RP284" s="50"/>
      <c r="RQ284" s="50"/>
      <c r="RR284" s="50"/>
      <c r="RS284" s="50"/>
      <c r="RT284" s="50"/>
      <c r="RU284" s="50"/>
      <c r="RV284" s="50"/>
      <c r="RW284" s="50"/>
      <c r="RX284" s="50"/>
      <c r="RY284" s="50"/>
      <c r="RZ284" s="50"/>
      <c r="SA284" s="50"/>
      <c r="SB284" s="50"/>
      <c r="SC284" s="50"/>
      <c r="SD284" s="50"/>
      <c r="SE284" s="50"/>
      <c r="SF284" s="50"/>
      <c r="SG284" s="50"/>
      <c r="SH284" s="50"/>
      <c r="SI284" s="50"/>
      <c r="SJ284" s="50"/>
      <c r="SK284" s="50"/>
      <c r="SL284" s="50"/>
      <c r="SM284" s="50"/>
      <c r="SN284" s="50"/>
      <c r="SO284" s="50"/>
      <c r="SP284" s="50"/>
      <c r="SQ284" s="50"/>
      <c r="SR284" s="50"/>
      <c r="ST284" s="50"/>
      <c r="SV284" s="50"/>
      <c r="SW284" s="50"/>
      <c r="SX284" s="50"/>
      <c r="SY284" s="50"/>
      <c r="SZ284" s="50"/>
      <c r="TA284" s="50"/>
      <c r="TB284" s="50"/>
      <c r="TC284" s="50"/>
      <c r="TH284" s="50"/>
      <c r="TI284" s="50"/>
      <c r="TJ284" s="50"/>
      <c r="TK284" s="50"/>
      <c r="TL284" s="50"/>
      <c r="TM284" s="50"/>
      <c r="TN284" s="50"/>
      <c r="TO284" s="50"/>
      <c r="TP284" s="50"/>
      <c r="TQ284" s="50"/>
      <c r="TR284" s="50"/>
      <c r="TS284" s="50"/>
      <c r="TT284" s="50"/>
      <c r="TU284" s="50"/>
      <c r="TV284" s="50"/>
      <c r="TW284" s="50"/>
      <c r="TX284" s="50"/>
      <c r="TY284" s="50"/>
      <c r="TZ284" s="50"/>
      <c r="UA284" s="50"/>
      <c r="UB284" s="50"/>
      <c r="UC284" s="50"/>
      <c r="UD284" s="50"/>
      <c r="UE284" s="50"/>
      <c r="UF284" s="50"/>
      <c r="UG284" s="50"/>
      <c r="UH284" s="50"/>
      <c r="UI284" s="50"/>
      <c r="UJ284" s="50"/>
      <c r="UK284" s="50"/>
      <c r="UL284" s="50"/>
      <c r="UM284" s="50"/>
      <c r="UN284" s="50"/>
      <c r="UO284" s="50"/>
      <c r="UP284" s="50"/>
      <c r="UQ284" s="50"/>
      <c r="UR284" s="50"/>
      <c r="US284" s="50"/>
      <c r="UT284" s="50"/>
      <c r="UU284" s="50"/>
      <c r="UV284" s="50"/>
      <c r="UW284" s="50"/>
      <c r="UX284" s="50"/>
      <c r="UY284" s="50"/>
      <c r="UZ284" s="50"/>
      <c r="VA284" s="50"/>
      <c r="VB284" s="50"/>
      <c r="VC284" s="50"/>
      <c r="VD284" s="50"/>
      <c r="VE284" s="50"/>
      <c r="VF284" s="50"/>
      <c r="VG284" s="50"/>
      <c r="VH284" s="50"/>
      <c r="VI284" s="50"/>
      <c r="VJ284" s="50"/>
      <c r="VK284" s="50"/>
      <c r="VL284" s="50"/>
      <c r="VM284" s="50"/>
      <c r="VN284" s="50"/>
      <c r="VO284" s="50"/>
      <c r="VP284" s="50"/>
      <c r="VQ284" s="50"/>
      <c r="VR284" s="50"/>
      <c r="VS284" s="50"/>
      <c r="VT284" s="50"/>
      <c r="VU284" s="50"/>
      <c r="VV284" s="50"/>
      <c r="VW284" s="50"/>
      <c r="VX284" s="50"/>
      <c r="VY284" s="50"/>
      <c r="VZ284" s="50"/>
      <c r="WA284" s="50"/>
      <c r="WB284" s="50"/>
      <c r="WC284" s="50"/>
      <c r="WD284" s="50"/>
      <c r="WE284" s="50"/>
      <c r="WF284" s="50"/>
      <c r="WG284" s="50"/>
      <c r="WH284" s="50"/>
      <c r="WI284" s="50"/>
      <c r="WJ284" s="50"/>
      <c r="WK284" s="50"/>
      <c r="WL284" s="50"/>
      <c r="WM284" s="50"/>
      <c r="WN284" s="50"/>
      <c r="WO284" s="50"/>
      <c r="WP284" s="50"/>
      <c r="WQ284" s="50"/>
      <c r="WR284" s="50"/>
      <c r="WS284" s="50"/>
      <c r="WT284" s="50"/>
      <c r="WU284" s="50"/>
      <c r="WV284" s="50"/>
      <c r="WW284" s="50"/>
      <c r="WX284" s="50"/>
      <c r="WY284" s="50"/>
      <c r="WZ284" s="50"/>
      <c r="XA284" s="50"/>
      <c r="XB284" s="50"/>
      <c r="XC284" s="50"/>
      <c r="XD284" s="50"/>
      <c r="XE284" s="50"/>
      <c r="XF284" s="50"/>
      <c r="XG284" s="50"/>
      <c r="XH284" s="50"/>
      <c r="XI284" s="50"/>
      <c r="XJ284" s="50"/>
      <c r="XK284" s="50"/>
      <c r="XL284" s="50"/>
      <c r="XM284" s="50"/>
      <c r="XN284" s="50"/>
      <c r="XO284" s="50"/>
      <c r="XP284" s="50"/>
      <c r="XQ284" s="50"/>
      <c r="XR284" s="50"/>
      <c r="XS284" s="50"/>
      <c r="XT284" s="50"/>
      <c r="XU284" s="50"/>
      <c r="XV284" s="50"/>
      <c r="XW284" s="50"/>
      <c r="XX284" s="50"/>
      <c r="XY284" s="50"/>
      <c r="XZ284" s="50"/>
      <c r="YA284" s="50"/>
      <c r="YB284" s="50"/>
      <c r="YC284" s="50"/>
      <c r="YD284" s="50"/>
      <c r="YE284" s="50"/>
      <c r="YF284" s="50"/>
      <c r="YG284" s="50"/>
      <c r="YH284" s="50"/>
      <c r="YI284" s="50"/>
      <c r="YJ284" s="50"/>
      <c r="YK284" s="50"/>
      <c r="YL284" s="50"/>
      <c r="YM284" s="50"/>
      <c r="YN284" s="50"/>
      <c r="YO284" s="50"/>
      <c r="YP284" s="50"/>
      <c r="YQ284" s="50"/>
      <c r="YR284" s="50"/>
      <c r="YS284" s="50"/>
      <c r="YT284" s="50"/>
      <c r="YU284" s="50"/>
      <c r="YV284" s="50"/>
      <c r="YW284" s="50"/>
      <c r="YX284" s="50"/>
      <c r="YY284" s="50"/>
      <c r="YZ284" s="50"/>
      <c r="ZA284" s="50"/>
      <c r="ZB284" s="50"/>
      <c r="ZC284" s="50"/>
      <c r="ZD284" s="50"/>
      <c r="ZE284" s="50"/>
      <c r="ZF284" s="50"/>
      <c r="ZG284" s="50"/>
      <c r="ZH284" s="50"/>
      <c r="ZI284" s="50"/>
      <c r="ZJ284" s="50"/>
      <c r="ZK284" s="50"/>
      <c r="ZL284" s="50"/>
      <c r="ZM284" s="50"/>
      <c r="ZN284" s="50"/>
      <c r="ZO284" s="50"/>
      <c r="ZP284" s="50"/>
      <c r="ZQ284" s="50"/>
      <c r="ZR284" s="50"/>
      <c r="ZS284" s="50"/>
      <c r="ZT284" s="50"/>
      <c r="ZU284" s="50"/>
      <c r="ZV284" s="50"/>
      <c r="ZW284" s="50"/>
      <c r="ZX284" s="50"/>
      <c r="ZY284" s="50"/>
      <c r="ZZ284" s="50"/>
      <c r="AAA284" s="50"/>
      <c r="AAB284" s="50"/>
      <c r="AAC284" s="50"/>
      <c r="AAD284" s="50"/>
      <c r="AAE284" s="50"/>
      <c r="AAF284" s="50"/>
      <c r="AAG284" s="50"/>
      <c r="AAH284" s="50"/>
      <c r="AAI284" s="50"/>
      <c r="AAJ284" s="50"/>
      <c r="AAK284" s="50"/>
      <c r="AAL284" s="50"/>
      <c r="AAM284" s="50"/>
      <c r="AAN284" s="50"/>
      <c r="AAO284" s="50"/>
      <c r="AAP284" s="50"/>
      <c r="AAQ284" s="50"/>
      <c r="AAR284" s="50"/>
      <c r="AAS284" s="50"/>
      <c r="AAT284" s="50"/>
      <c r="AAU284" s="50"/>
      <c r="AAV284" s="50"/>
      <c r="AAW284" s="50"/>
      <c r="AAX284" s="50"/>
      <c r="AAY284" s="50"/>
      <c r="AAZ284" s="50"/>
      <c r="ABA284" s="50"/>
      <c r="ABB284" s="50"/>
      <c r="ABC284" s="50"/>
      <c r="ABD284" s="50"/>
      <c r="ABE284" s="50"/>
      <c r="ABF284" s="50"/>
      <c r="ABG284" s="50"/>
      <c r="ABH284" s="50"/>
      <c r="ABI284" s="50"/>
      <c r="ABJ284" s="50"/>
      <c r="ABK284" s="50"/>
      <c r="ABL284" s="50"/>
      <c r="ABM284" s="50"/>
      <c r="ABN284" s="50"/>
      <c r="ABO284" s="50"/>
      <c r="ABP284" s="50"/>
      <c r="ABQ284" s="50"/>
      <c r="ABR284" s="50"/>
      <c r="ABS284" s="50"/>
      <c r="ABT284" s="50"/>
      <c r="ABU284" s="50"/>
      <c r="ABV284" s="50"/>
      <c r="ABW284" s="50"/>
      <c r="ABX284" s="50"/>
      <c r="ABY284" s="50"/>
      <c r="ABZ284" s="50"/>
      <c r="ACA284" s="50"/>
      <c r="ACB284" s="50"/>
      <c r="ACC284" s="50"/>
      <c r="ACD284" s="50"/>
      <c r="ACE284" s="50"/>
      <c r="ACF284" s="50"/>
      <c r="ACG284" s="50"/>
      <c r="ACH284" s="50"/>
      <c r="ACI284" s="50"/>
      <c r="ACJ284" s="50"/>
      <c r="ACK284" s="50"/>
      <c r="ACL284" s="50"/>
      <c r="ACM284" s="50"/>
      <c r="ACN284" s="50"/>
      <c r="ACP284" s="50"/>
      <c r="ACR284" s="50"/>
      <c r="ACS284" s="50"/>
      <c r="ACT284" s="50"/>
      <c r="ACU284" s="50"/>
      <c r="ACV284" s="50"/>
      <c r="ACW284" s="50"/>
      <c r="ACX284" s="50"/>
      <c r="ACY284" s="50"/>
      <c r="ADD284" s="50"/>
      <c r="ADE284" s="50"/>
      <c r="ADF284" s="50"/>
      <c r="ADG284" s="50"/>
      <c r="ADH284" s="50"/>
      <c r="ADI284" s="50"/>
      <c r="ADJ284" s="50"/>
      <c r="ADK284" s="50"/>
      <c r="ADL284" s="50"/>
      <c r="ADM284" s="50"/>
      <c r="ADN284" s="50"/>
      <c r="ADO284" s="50"/>
      <c r="ADP284" s="50"/>
      <c r="ADQ284" s="50"/>
      <c r="ADR284" s="50"/>
      <c r="ADS284" s="50"/>
      <c r="ADT284" s="50"/>
      <c r="ADU284" s="50"/>
      <c r="ADV284" s="50"/>
      <c r="ADW284" s="50"/>
      <c r="ADX284" s="50"/>
      <c r="ADY284" s="50"/>
      <c r="ADZ284" s="50"/>
      <c r="AEA284" s="50"/>
      <c r="AEB284" s="50"/>
      <c r="AEC284" s="50"/>
      <c r="AED284" s="50"/>
      <c r="AEE284" s="50"/>
      <c r="AEF284" s="50"/>
      <c r="AEG284" s="50"/>
      <c r="AEH284" s="50"/>
      <c r="AEI284" s="50"/>
      <c r="AEJ284" s="50"/>
      <c r="AEK284" s="50"/>
      <c r="AEL284" s="50"/>
      <c r="AEM284" s="50"/>
      <c r="AEN284" s="50"/>
      <c r="AEO284" s="50"/>
      <c r="AEP284" s="50"/>
      <c r="AEQ284" s="50"/>
      <c r="AER284" s="50"/>
      <c r="AES284" s="50"/>
      <c r="AET284" s="50"/>
      <c r="AEU284" s="50"/>
      <c r="AEV284" s="50"/>
      <c r="AEW284" s="50"/>
      <c r="AEX284" s="50"/>
      <c r="AEY284" s="50"/>
      <c r="AEZ284" s="50"/>
      <c r="AFA284" s="50"/>
      <c r="AFB284" s="50"/>
      <c r="AFC284" s="50"/>
      <c r="AFD284" s="50"/>
      <c r="AFE284" s="50"/>
      <c r="AFF284" s="50"/>
      <c r="AFG284" s="50"/>
      <c r="AFH284" s="50"/>
      <c r="AFI284" s="50"/>
      <c r="AFJ284" s="50"/>
      <c r="AFK284" s="50"/>
      <c r="AFL284" s="50"/>
      <c r="AFM284" s="50"/>
      <c r="AFN284" s="50"/>
      <c r="AFO284" s="50"/>
      <c r="AFP284" s="50"/>
      <c r="AFQ284" s="50"/>
      <c r="AFR284" s="50"/>
      <c r="AFS284" s="50"/>
      <c r="AFT284" s="50"/>
      <c r="AFU284" s="50"/>
      <c r="AFV284" s="50"/>
      <c r="AFW284" s="50"/>
      <c r="AFX284" s="50"/>
      <c r="AFY284" s="50"/>
      <c r="AFZ284" s="50"/>
      <c r="AGA284" s="50"/>
      <c r="AGB284" s="50"/>
      <c r="AGC284" s="50"/>
      <c r="AGD284" s="50"/>
      <c r="AGE284" s="50"/>
      <c r="AGF284" s="50"/>
      <c r="AGG284" s="50"/>
      <c r="AGH284" s="50"/>
      <c r="AGI284" s="50"/>
      <c r="AGJ284" s="50"/>
      <c r="AGK284" s="50"/>
      <c r="AGL284" s="50"/>
      <c r="AGM284" s="50"/>
      <c r="AGN284" s="50"/>
      <c r="AGO284" s="50"/>
      <c r="AGP284" s="50"/>
      <c r="AGQ284" s="50"/>
      <c r="AGR284" s="50"/>
      <c r="AGS284" s="50"/>
      <c r="AGT284" s="50"/>
      <c r="AGU284" s="50"/>
      <c r="AGV284" s="50"/>
      <c r="AGW284" s="50"/>
      <c r="AGX284" s="50"/>
      <c r="AGY284" s="50"/>
      <c r="AGZ284" s="50"/>
      <c r="AHA284" s="50"/>
      <c r="AHB284" s="50"/>
      <c r="AHC284" s="50"/>
      <c r="AHD284" s="50"/>
      <c r="AHE284" s="50"/>
      <c r="AHF284" s="50"/>
      <c r="AHG284" s="50"/>
      <c r="AHH284" s="50"/>
      <c r="AHI284" s="50"/>
      <c r="AHJ284" s="50"/>
      <c r="AHK284" s="50"/>
      <c r="AHL284" s="50"/>
      <c r="AHM284" s="50"/>
      <c r="AHN284" s="50"/>
      <c r="AHO284" s="50"/>
      <c r="AHP284" s="50"/>
      <c r="AHQ284" s="50"/>
      <c r="AHR284" s="50"/>
      <c r="AHS284" s="50"/>
      <c r="AHT284" s="50"/>
      <c r="AHU284" s="50"/>
      <c r="AHV284" s="50"/>
      <c r="AHW284" s="50"/>
      <c r="AHX284" s="50"/>
      <c r="AHY284" s="50"/>
      <c r="AHZ284" s="50"/>
      <c r="AIA284" s="50"/>
      <c r="AIB284" s="50"/>
      <c r="AIC284" s="50"/>
      <c r="AID284" s="50"/>
      <c r="AIE284" s="50"/>
      <c r="AIF284" s="50"/>
      <c r="AIG284" s="50"/>
      <c r="AIH284" s="50"/>
      <c r="AII284" s="50"/>
      <c r="AIJ284" s="50"/>
      <c r="AIK284" s="50"/>
      <c r="AIL284" s="50"/>
      <c r="AIM284" s="50"/>
      <c r="AIN284" s="50"/>
      <c r="AIO284" s="50"/>
      <c r="AIP284" s="50"/>
      <c r="AIQ284" s="50"/>
      <c r="AIR284" s="50"/>
      <c r="AIS284" s="50"/>
      <c r="AIT284" s="50"/>
      <c r="AIU284" s="50"/>
      <c r="AIV284" s="50"/>
      <c r="AIW284" s="50"/>
      <c r="AIX284" s="50"/>
      <c r="AIY284" s="50"/>
      <c r="AIZ284" s="50"/>
      <c r="AJA284" s="50"/>
      <c r="AJB284" s="50"/>
      <c r="AJC284" s="50"/>
      <c r="AJD284" s="50"/>
      <c r="AJE284" s="50"/>
      <c r="AJF284" s="50"/>
      <c r="AJG284" s="50"/>
      <c r="AJH284" s="50"/>
      <c r="AJI284" s="50"/>
      <c r="AJJ284" s="50"/>
      <c r="AJK284" s="50"/>
      <c r="AJL284" s="50"/>
      <c r="AJM284" s="50"/>
      <c r="AJN284" s="50"/>
      <c r="AJO284" s="50"/>
      <c r="AJP284" s="50"/>
      <c r="AJQ284" s="50"/>
      <c r="AJR284" s="50"/>
      <c r="AJS284" s="50"/>
      <c r="AJT284" s="50"/>
      <c r="AJU284" s="50"/>
      <c r="AJV284" s="50"/>
      <c r="AJW284" s="50"/>
      <c r="AJX284" s="50"/>
      <c r="AJY284" s="50"/>
      <c r="AJZ284" s="50"/>
      <c r="AKA284" s="50"/>
      <c r="AKB284" s="50"/>
      <c r="AKC284" s="50"/>
      <c r="AKD284" s="50"/>
      <c r="AKE284" s="50"/>
      <c r="AKF284" s="50"/>
      <c r="AKG284" s="50"/>
      <c r="AKH284" s="50"/>
      <c r="AKI284" s="50"/>
      <c r="AKJ284" s="50"/>
      <c r="AKK284" s="50"/>
      <c r="AKL284" s="50"/>
      <c r="AKM284" s="50"/>
      <c r="AKN284" s="50"/>
      <c r="AKO284" s="50"/>
      <c r="AKP284" s="50"/>
      <c r="AKQ284" s="50"/>
      <c r="AKR284" s="50"/>
      <c r="AKS284" s="50"/>
      <c r="AKT284" s="50"/>
      <c r="AKU284" s="50"/>
      <c r="AKV284" s="50"/>
      <c r="AKW284" s="50"/>
      <c r="AKX284" s="50"/>
      <c r="AKY284" s="50"/>
      <c r="AKZ284" s="50"/>
      <c r="ALA284" s="50"/>
      <c r="ALB284" s="50"/>
      <c r="ALC284" s="50"/>
      <c r="ALD284" s="50"/>
      <c r="ALE284" s="50"/>
      <c r="ALF284" s="50"/>
      <c r="ALG284" s="50"/>
      <c r="ALH284" s="50"/>
      <c r="ALI284" s="50"/>
      <c r="ALJ284" s="50"/>
      <c r="ALK284" s="50"/>
      <c r="ALL284" s="50"/>
      <c r="ALM284" s="50"/>
      <c r="ALN284" s="50"/>
      <c r="ALO284" s="50"/>
      <c r="ALP284" s="50"/>
      <c r="ALQ284" s="50"/>
      <c r="ALR284" s="50"/>
      <c r="ALS284" s="50"/>
      <c r="ALT284" s="50"/>
      <c r="ALU284" s="50"/>
      <c r="ALV284" s="50"/>
      <c r="ALW284" s="50"/>
      <c r="ALX284" s="50"/>
      <c r="ALY284" s="50"/>
      <c r="ALZ284" s="50"/>
      <c r="AMA284" s="50"/>
      <c r="AMB284" s="50"/>
      <c r="AMC284" s="50"/>
      <c r="AMD284" s="50"/>
      <c r="AME284" s="50"/>
      <c r="AMF284" s="50"/>
      <c r="AMG284" s="50"/>
      <c r="AMH284" s="50"/>
      <c r="AMI284" s="50"/>
      <c r="AMJ284" s="50"/>
      <c r="AML284" s="50"/>
      <c r="AMN284" s="50"/>
      <c r="AMO284" s="50"/>
      <c r="AMP284" s="50"/>
      <c r="AMQ284" s="50"/>
      <c r="AMR284" s="50"/>
      <c r="AMS284" s="50"/>
      <c r="AMT284" s="50"/>
      <c r="AMU284" s="50"/>
      <c r="AMZ284" s="50"/>
      <c r="ANA284" s="50"/>
      <c r="ANB284" s="50"/>
      <c r="ANC284" s="50"/>
      <c r="AND284" s="50"/>
      <c r="ANE284" s="50"/>
      <c r="ANF284" s="50"/>
      <c r="ANG284" s="50"/>
      <c r="ANH284" s="50"/>
      <c r="ANI284" s="50"/>
      <c r="ANJ284" s="50"/>
      <c r="ANK284" s="50"/>
      <c r="ANL284" s="50"/>
      <c r="ANM284" s="50"/>
      <c r="ANN284" s="50"/>
      <c r="ANO284" s="50"/>
      <c r="ANP284" s="50"/>
      <c r="ANQ284" s="50"/>
      <c r="ANR284" s="50"/>
      <c r="ANS284" s="50"/>
      <c r="ANT284" s="50"/>
      <c r="ANU284" s="50"/>
      <c r="ANV284" s="50"/>
      <c r="ANW284" s="50"/>
      <c r="ANX284" s="50"/>
      <c r="ANY284" s="50"/>
      <c r="ANZ284" s="50"/>
      <c r="AOA284" s="50"/>
      <c r="AOB284" s="50"/>
      <c r="AOC284" s="50"/>
      <c r="AOD284" s="50"/>
      <c r="AOE284" s="50"/>
      <c r="AOF284" s="50"/>
      <c r="AOG284" s="50"/>
      <c r="AOH284" s="50"/>
      <c r="AOI284" s="50"/>
      <c r="AOJ284" s="50"/>
      <c r="AOK284" s="50"/>
      <c r="AOL284" s="50"/>
      <c r="AOM284" s="50"/>
      <c r="AON284" s="50"/>
      <c r="AOO284" s="50"/>
      <c r="AOP284" s="50"/>
      <c r="AOQ284" s="50"/>
      <c r="AOR284" s="50"/>
      <c r="AOS284" s="50"/>
      <c r="AOT284" s="50"/>
      <c r="AOU284" s="50"/>
      <c r="AOV284" s="50"/>
      <c r="AOW284" s="50"/>
      <c r="AOX284" s="50"/>
      <c r="AOY284" s="50"/>
      <c r="AOZ284" s="50"/>
      <c r="APA284" s="50"/>
      <c r="APB284" s="50"/>
      <c r="APC284" s="50"/>
      <c r="APD284" s="50"/>
      <c r="APE284" s="50"/>
      <c r="APF284" s="50"/>
      <c r="APG284" s="50"/>
      <c r="APH284" s="50"/>
      <c r="API284" s="50"/>
      <c r="APJ284" s="50"/>
      <c r="APK284" s="50"/>
      <c r="APL284" s="50"/>
      <c r="APM284" s="50"/>
      <c r="APN284" s="50"/>
      <c r="APO284" s="50"/>
      <c r="APP284" s="50"/>
      <c r="APQ284" s="50"/>
      <c r="APR284" s="50"/>
      <c r="APS284" s="50"/>
      <c r="APT284" s="50"/>
      <c r="APU284" s="50"/>
      <c r="APV284" s="50"/>
      <c r="APW284" s="50"/>
      <c r="APX284" s="50"/>
      <c r="APY284" s="50"/>
      <c r="APZ284" s="50"/>
      <c r="AQA284" s="50"/>
      <c r="AQB284" s="50"/>
      <c r="AQC284" s="50"/>
      <c r="AQD284" s="50"/>
      <c r="AQE284" s="50"/>
      <c r="AQF284" s="50"/>
      <c r="AQG284" s="50"/>
      <c r="AQH284" s="50"/>
      <c r="AQI284" s="50"/>
      <c r="AQJ284" s="50"/>
      <c r="AQK284" s="50"/>
      <c r="AQL284" s="50"/>
      <c r="AQM284" s="50"/>
      <c r="AQN284" s="50"/>
      <c r="AQO284" s="50"/>
      <c r="AQP284" s="50"/>
      <c r="AQQ284" s="50"/>
      <c r="AQR284" s="50"/>
      <c r="AQS284" s="50"/>
      <c r="AQT284" s="50"/>
      <c r="AQU284" s="50"/>
      <c r="AQV284" s="50"/>
      <c r="AQW284" s="50"/>
      <c r="AQX284" s="50"/>
      <c r="AQY284" s="50"/>
      <c r="AQZ284" s="50"/>
      <c r="ARA284" s="50"/>
      <c r="ARB284" s="50"/>
      <c r="ARC284" s="50"/>
      <c r="ARD284" s="50"/>
      <c r="ARE284" s="50"/>
      <c r="ARF284" s="50"/>
      <c r="ARG284" s="50"/>
      <c r="ARH284" s="50"/>
      <c r="ARI284" s="50"/>
      <c r="ARJ284" s="50"/>
      <c r="ARK284" s="50"/>
      <c r="ARL284" s="50"/>
      <c r="ARM284" s="50"/>
      <c r="ARN284" s="50"/>
      <c r="ARO284" s="50"/>
      <c r="ARP284" s="50"/>
      <c r="ARQ284" s="50"/>
      <c r="ARR284" s="50"/>
      <c r="ARS284" s="50"/>
      <c r="ART284" s="50"/>
      <c r="ARU284" s="50"/>
      <c r="ARV284" s="50"/>
      <c r="ARW284" s="50"/>
      <c r="ARX284" s="50"/>
      <c r="ARY284" s="50"/>
      <c r="ARZ284" s="50"/>
      <c r="ASA284" s="50"/>
      <c r="ASB284" s="50"/>
      <c r="ASC284" s="50"/>
      <c r="ASD284" s="50"/>
      <c r="ASE284" s="50"/>
      <c r="ASF284" s="50"/>
      <c r="ASG284" s="50"/>
      <c r="ASH284" s="50"/>
      <c r="ASI284" s="50"/>
      <c r="ASJ284" s="50"/>
      <c r="ASK284" s="50"/>
      <c r="ASL284" s="50"/>
      <c r="ASM284" s="50"/>
      <c r="ASN284" s="50"/>
      <c r="ASO284" s="50"/>
      <c r="ASP284" s="50"/>
      <c r="ASQ284" s="50"/>
      <c r="ASR284" s="50"/>
      <c r="ASS284" s="50"/>
      <c r="AST284" s="50"/>
      <c r="ASU284" s="50"/>
      <c r="ASV284" s="50"/>
      <c r="ASW284" s="50"/>
      <c r="ASX284" s="50"/>
      <c r="ASY284" s="50"/>
      <c r="ASZ284" s="50"/>
      <c r="ATA284" s="50"/>
      <c r="ATB284" s="50"/>
      <c r="ATC284" s="50"/>
      <c r="ATD284" s="50"/>
      <c r="ATE284" s="50"/>
      <c r="ATF284" s="50"/>
      <c r="ATG284" s="50"/>
      <c r="ATH284" s="50"/>
      <c r="ATI284" s="50"/>
      <c r="ATJ284" s="50"/>
      <c r="ATK284" s="50"/>
      <c r="ATL284" s="50"/>
      <c r="ATM284" s="50"/>
      <c r="ATN284" s="50"/>
      <c r="ATO284" s="50"/>
      <c r="ATP284" s="50"/>
      <c r="ATQ284" s="50"/>
      <c r="ATR284" s="50"/>
      <c r="ATS284" s="50"/>
      <c r="ATT284" s="50"/>
      <c r="ATU284" s="50"/>
      <c r="ATV284" s="50"/>
      <c r="ATW284" s="50"/>
      <c r="ATX284" s="50"/>
      <c r="ATY284" s="50"/>
      <c r="ATZ284" s="50"/>
      <c r="AUA284" s="50"/>
      <c r="AUB284" s="50"/>
      <c r="AUC284" s="50"/>
      <c r="AUD284" s="50"/>
      <c r="AUE284" s="50"/>
      <c r="AUF284" s="50"/>
      <c r="AUG284" s="50"/>
      <c r="AUH284" s="50"/>
      <c r="AUI284" s="50"/>
      <c r="AUJ284" s="50"/>
      <c r="AUK284" s="50"/>
      <c r="AUL284" s="50"/>
      <c r="AUM284" s="50"/>
      <c r="AUN284" s="50"/>
      <c r="AUO284" s="50"/>
      <c r="AUP284" s="50"/>
      <c r="AUQ284" s="50"/>
      <c r="AUR284" s="50"/>
      <c r="AUS284" s="50"/>
      <c r="AUT284" s="50"/>
      <c r="AUU284" s="50"/>
      <c r="AUV284" s="50"/>
      <c r="AUW284" s="50"/>
      <c r="AUX284" s="50"/>
      <c r="AUY284" s="50"/>
      <c r="AUZ284" s="50"/>
      <c r="AVA284" s="50"/>
      <c r="AVB284" s="50"/>
      <c r="AVC284" s="50"/>
      <c r="AVD284" s="50"/>
      <c r="AVE284" s="50"/>
      <c r="AVF284" s="50"/>
      <c r="AVG284" s="50"/>
      <c r="AVH284" s="50"/>
      <c r="AVI284" s="50"/>
      <c r="AVJ284" s="50"/>
      <c r="AVK284" s="50"/>
      <c r="AVL284" s="50"/>
      <c r="AVM284" s="50"/>
      <c r="AVN284" s="50"/>
      <c r="AVO284" s="50"/>
      <c r="AVP284" s="50"/>
      <c r="AVQ284" s="50"/>
      <c r="AVR284" s="50"/>
      <c r="AVS284" s="50"/>
      <c r="AVT284" s="50"/>
      <c r="AVU284" s="50"/>
      <c r="AVV284" s="50"/>
      <c r="AVW284" s="50"/>
      <c r="AVX284" s="50"/>
      <c r="AVY284" s="50"/>
      <c r="AVZ284" s="50"/>
      <c r="AWA284" s="50"/>
      <c r="AWB284" s="50"/>
      <c r="AWC284" s="50"/>
      <c r="AWD284" s="50"/>
      <c r="AWE284" s="50"/>
      <c r="AWF284" s="50"/>
      <c r="AWH284" s="50"/>
      <c r="AWJ284" s="50"/>
      <c r="AWK284" s="50"/>
      <c r="AWL284" s="50"/>
      <c r="AWM284" s="50"/>
      <c r="AWN284" s="50"/>
      <c r="AWO284" s="50"/>
      <c r="AWP284" s="50"/>
      <c r="AWQ284" s="50"/>
      <c r="AWV284" s="50"/>
      <c r="AWW284" s="50"/>
      <c r="AWX284" s="50"/>
      <c r="AWY284" s="50"/>
      <c r="AWZ284" s="50"/>
      <c r="AXA284" s="50"/>
      <c r="AXB284" s="50"/>
      <c r="AXC284" s="50"/>
      <c r="AXD284" s="50"/>
      <c r="AXE284" s="50"/>
      <c r="AXF284" s="50"/>
      <c r="AXG284" s="50"/>
      <c r="AXH284" s="50"/>
      <c r="AXI284" s="50"/>
      <c r="AXJ284" s="50"/>
      <c r="AXK284" s="50"/>
      <c r="AXL284" s="50"/>
      <c r="AXM284" s="50"/>
      <c r="AXN284" s="50"/>
      <c r="AXO284" s="50"/>
      <c r="AXP284" s="50"/>
      <c r="AXQ284" s="50"/>
      <c r="AXR284" s="50"/>
      <c r="AXS284" s="50"/>
      <c r="AXT284" s="50"/>
      <c r="AXU284" s="50"/>
      <c r="AXV284" s="50"/>
      <c r="AXW284" s="50"/>
      <c r="AXX284" s="50"/>
      <c r="AXY284" s="50"/>
      <c r="AXZ284" s="50"/>
      <c r="AYA284" s="50"/>
      <c r="AYB284" s="50"/>
      <c r="AYC284" s="50"/>
      <c r="AYD284" s="50"/>
      <c r="AYE284" s="50"/>
      <c r="AYF284" s="50"/>
      <c r="AYG284" s="50"/>
      <c r="AYH284" s="50"/>
      <c r="AYI284" s="50"/>
      <c r="AYJ284" s="50"/>
      <c r="AYK284" s="50"/>
      <c r="AYL284" s="50"/>
      <c r="AYM284" s="50"/>
      <c r="AYN284" s="50"/>
      <c r="AYO284" s="50"/>
      <c r="AYP284" s="50"/>
      <c r="AYQ284" s="50"/>
      <c r="AYR284" s="50"/>
      <c r="AYS284" s="50"/>
      <c r="AYT284" s="50"/>
      <c r="AYU284" s="50"/>
      <c r="AYV284" s="50"/>
      <c r="AYW284" s="50"/>
      <c r="AYX284" s="50"/>
      <c r="AYY284" s="50"/>
      <c r="AYZ284" s="50"/>
      <c r="AZA284" s="50"/>
      <c r="AZB284" s="50"/>
      <c r="AZC284" s="50"/>
      <c r="AZD284" s="50"/>
      <c r="AZE284" s="50"/>
      <c r="AZF284" s="50"/>
      <c r="AZG284" s="50"/>
      <c r="AZH284" s="50"/>
      <c r="AZI284" s="50"/>
      <c r="AZJ284" s="50"/>
      <c r="AZK284" s="50"/>
      <c r="AZL284" s="50"/>
      <c r="AZM284" s="50"/>
      <c r="AZN284" s="50"/>
      <c r="AZO284" s="50"/>
      <c r="AZP284" s="50"/>
      <c r="AZQ284" s="50"/>
      <c r="AZR284" s="50"/>
      <c r="AZS284" s="50"/>
      <c r="AZT284" s="50"/>
      <c r="AZU284" s="50"/>
      <c r="AZV284" s="50"/>
      <c r="AZW284" s="50"/>
      <c r="AZX284" s="50"/>
      <c r="AZY284" s="50"/>
      <c r="AZZ284" s="50"/>
      <c r="BAA284" s="50"/>
      <c r="BAB284" s="50"/>
      <c r="BAC284" s="50"/>
      <c r="BAD284" s="50"/>
      <c r="BAE284" s="50"/>
      <c r="BAF284" s="50"/>
      <c r="BAG284" s="50"/>
      <c r="BAH284" s="50"/>
      <c r="BAI284" s="50"/>
      <c r="BAJ284" s="50"/>
      <c r="BAK284" s="50"/>
      <c r="BAL284" s="50"/>
      <c r="BAM284" s="50"/>
      <c r="BAN284" s="50"/>
      <c r="BAO284" s="50"/>
      <c r="BAP284" s="50"/>
      <c r="BAQ284" s="50"/>
      <c r="BAR284" s="50"/>
      <c r="BAS284" s="50"/>
      <c r="BAT284" s="50"/>
      <c r="BAU284" s="50"/>
      <c r="BAV284" s="50"/>
      <c r="BAW284" s="50"/>
      <c r="BAX284" s="50"/>
      <c r="BAY284" s="50"/>
      <c r="BAZ284" s="50"/>
      <c r="BBA284" s="50"/>
      <c r="BBB284" s="50"/>
      <c r="BBC284" s="50"/>
      <c r="BBD284" s="50"/>
      <c r="BBE284" s="50"/>
      <c r="BBF284" s="50"/>
      <c r="BBG284" s="50"/>
      <c r="BBH284" s="50"/>
      <c r="BBI284" s="50"/>
      <c r="BBJ284" s="50"/>
      <c r="BBK284" s="50"/>
      <c r="BBL284" s="50"/>
      <c r="BBM284" s="50"/>
      <c r="BBN284" s="50"/>
      <c r="BBO284" s="50"/>
      <c r="BBP284" s="50"/>
      <c r="BBQ284" s="50"/>
      <c r="BBR284" s="50"/>
      <c r="BBS284" s="50"/>
      <c r="BBT284" s="50"/>
      <c r="BBU284" s="50"/>
      <c r="BBV284" s="50"/>
      <c r="BBW284" s="50"/>
      <c r="BBX284" s="50"/>
      <c r="BBY284" s="50"/>
      <c r="BBZ284" s="50"/>
      <c r="BCA284" s="50"/>
      <c r="BCB284" s="50"/>
      <c r="BCC284" s="50"/>
      <c r="BCD284" s="50"/>
      <c r="BCE284" s="50"/>
      <c r="BCF284" s="50"/>
      <c r="BCG284" s="50"/>
      <c r="BCH284" s="50"/>
      <c r="BCI284" s="50"/>
      <c r="BCJ284" s="50"/>
      <c r="BCK284" s="50"/>
      <c r="BCL284" s="50"/>
      <c r="BCM284" s="50"/>
      <c r="BCN284" s="50"/>
      <c r="BCO284" s="50"/>
      <c r="BCP284" s="50"/>
      <c r="BCQ284" s="50"/>
      <c r="BCR284" s="50"/>
      <c r="BCS284" s="50"/>
      <c r="BCT284" s="50"/>
      <c r="BCU284" s="50"/>
      <c r="BCV284" s="50"/>
      <c r="BCW284" s="50"/>
      <c r="BCX284" s="50"/>
      <c r="BCY284" s="50"/>
      <c r="BCZ284" s="50"/>
      <c r="BDA284" s="50"/>
      <c r="BDB284" s="50"/>
      <c r="BDC284" s="50"/>
      <c r="BDD284" s="50"/>
      <c r="BDE284" s="50"/>
      <c r="BDF284" s="50"/>
      <c r="BDG284" s="50"/>
      <c r="BDH284" s="50"/>
      <c r="BDI284" s="50"/>
      <c r="BDJ284" s="50"/>
      <c r="BDK284" s="50"/>
      <c r="BDL284" s="50"/>
      <c r="BDM284" s="50"/>
      <c r="BDN284" s="50"/>
      <c r="BDO284" s="50"/>
      <c r="BDP284" s="50"/>
      <c r="BDQ284" s="50"/>
      <c r="BDR284" s="50"/>
      <c r="BDS284" s="50"/>
      <c r="BDT284" s="50"/>
      <c r="BDU284" s="50"/>
      <c r="BDV284" s="50"/>
      <c r="BDW284" s="50"/>
      <c r="BDX284" s="50"/>
      <c r="BDY284" s="50"/>
      <c r="BDZ284" s="50"/>
      <c r="BEA284" s="50"/>
      <c r="BEB284" s="50"/>
      <c r="BEC284" s="50"/>
      <c r="BED284" s="50"/>
      <c r="BEE284" s="50"/>
      <c r="BEF284" s="50"/>
      <c r="BEG284" s="50"/>
      <c r="BEH284" s="50"/>
      <c r="BEI284" s="50"/>
      <c r="BEJ284" s="50"/>
      <c r="BEK284" s="50"/>
      <c r="BEL284" s="50"/>
      <c r="BEM284" s="50"/>
      <c r="BEN284" s="50"/>
      <c r="BEO284" s="50"/>
      <c r="BEP284" s="50"/>
      <c r="BEQ284" s="50"/>
      <c r="BER284" s="50"/>
      <c r="BES284" s="50"/>
      <c r="BET284" s="50"/>
      <c r="BEU284" s="50"/>
      <c r="BEV284" s="50"/>
      <c r="BEW284" s="50"/>
      <c r="BEX284" s="50"/>
      <c r="BEY284" s="50"/>
      <c r="BEZ284" s="50"/>
      <c r="BFA284" s="50"/>
      <c r="BFB284" s="50"/>
      <c r="BFC284" s="50"/>
      <c r="BFD284" s="50"/>
      <c r="BFE284" s="50"/>
      <c r="BFF284" s="50"/>
      <c r="BFG284" s="50"/>
      <c r="BFH284" s="50"/>
      <c r="BFI284" s="50"/>
      <c r="BFJ284" s="50"/>
      <c r="BFK284" s="50"/>
      <c r="BFL284" s="50"/>
      <c r="BFM284" s="50"/>
      <c r="BFN284" s="50"/>
      <c r="BFO284" s="50"/>
      <c r="BFP284" s="50"/>
      <c r="BFQ284" s="50"/>
      <c r="BFR284" s="50"/>
      <c r="BFS284" s="50"/>
      <c r="BFT284" s="50"/>
      <c r="BFU284" s="50"/>
      <c r="BFV284" s="50"/>
      <c r="BFW284" s="50"/>
      <c r="BFX284" s="50"/>
      <c r="BFY284" s="50"/>
      <c r="BFZ284" s="50"/>
      <c r="BGA284" s="50"/>
      <c r="BGB284" s="50"/>
      <c r="BGD284" s="50"/>
      <c r="BGF284" s="50"/>
      <c r="BGG284" s="50"/>
      <c r="BGH284" s="50"/>
      <c r="BGI284" s="50"/>
      <c r="BGJ284" s="50"/>
      <c r="BGK284" s="50"/>
      <c r="BGL284" s="50"/>
      <c r="BGM284" s="50"/>
      <c r="BGR284" s="50"/>
      <c r="BGS284" s="50"/>
      <c r="BGT284" s="50"/>
      <c r="BGU284" s="50"/>
      <c r="BGV284" s="50"/>
      <c r="BGW284" s="50"/>
      <c r="BGX284" s="50"/>
      <c r="BGY284" s="50"/>
      <c r="BGZ284" s="50"/>
      <c r="BHA284" s="50"/>
      <c r="BHB284" s="50"/>
      <c r="BHC284" s="50"/>
      <c r="BHD284" s="50"/>
      <c r="BHE284" s="50"/>
      <c r="BHF284" s="50"/>
      <c r="BHG284" s="50"/>
      <c r="BHH284" s="50"/>
      <c r="BHI284" s="50"/>
      <c r="BHJ284" s="50"/>
      <c r="BHK284" s="50"/>
      <c r="BHL284" s="50"/>
      <c r="BHM284" s="50"/>
      <c r="BHN284" s="50"/>
      <c r="BHO284" s="50"/>
      <c r="BHP284" s="50"/>
      <c r="BHQ284" s="50"/>
      <c r="BHR284" s="50"/>
      <c r="BHS284" s="50"/>
      <c r="BHT284" s="50"/>
      <c r="BHU284" s="50"/>
      <c r="BHV284" s="50"/>
      <c r="BHW284" s="50"/>
      <c r="BHX284" s="50"/>
      <c r="BHY284" s="50"/>
      <c r="BHZ284" s="50"/>
      <c r="BIA284" s="50"/>
      <c r="BIB284" s="50"/>
      <c r="BIC284" s="50"/>
      <c r="BID284" s="50"/>
      <c r="BIE284" s="50"/>
      <c r="BIF284" s="50"/>
      <c r="BIG284" s="50"/>
      <c r="BIH284" s="50"/>
      <c r="BII284" s="50"/>
      <c r="BIJ284" s="50"/>
      <c r="BIK284" s="50"/>
      <c r="BIL284" s="50"/>
      <c r="BIM284" s="50"/>
      <c r="BIN284" s="50"/>
      <c r="BIO284" s="50"/>
      <c r="BIP284" s="50"/>
      <c r="BIQ284" s="50"/>
      <c r="BIR284" s="50"/>
      <c r="BIS284" s="50"/>
      <c r="BIT284" s="50"/>
      <c r="BIU284" s="50"/>
      <c r="BIV284" s="50"/>
      <c r="BIW284" s="50"/>
      <c r="BIX284" s="50"/>
      <c r="BIY284" s="50"/>
      <c r="BIZ284" s="50"/>
      <c r="BJA284" s="50"/>
      <c r="BJB284" s="50"/>
      <c r="BJC284" s="50"/>
      <c r="BJD284" s="50"/>
      <c r="BJE284" s="50"/>
      <c r="BJF284" s="50"/>
      <c r="BJG284" s="50"/>
      <c r="BJH284" s="50"/>
      <c r="BJI284" s="50"/>
      <c r="BJJ284" s="50"/>
      <c r="BJK284" s="50"/>
      <c r="BJL284" s="50"/>
      <c r="BJM284" s="50"/>
      <c r="BJN284" s="50"/>
      <c r="BJO284" s="50"/>
      <c r="BJP284" s="50"/>
      <c r="BJQ284" s="50"/>
      <c r="BJR284" s="50"/>
      <c r="BJS284" s="50"/>
      <c r="BJT284" s="50"/>
      <c r="BJU284" s="50"/>
      <c r="BJV284" s="50"/>
      <c r="BJW284" s="50"/>
      <c r="BJX284" s="50"/>
      <c r="BJY284" s="50"/>
      <c r="BJZ284" s="50"/>
      <c r="BKA284" s="50"/>
      <c r="BKB284" s="50"/>
      <c r="BKC284" s="50"/>
      <c r="BKD284" s="50"/>
      <c r="BKE284" s="50"/>
      <c r="BKF284" s="50"/>
      <c r="BKG284" s="50"/>
      <c r="BKH284" s="50"/>
      <c r="BKI284" s="50"/>
      <c r="BKJ284" s="50"/>
      <c r="BKK284" s="50"/>
      <c r="BKL284" s="50"/>
      <c r="BKM284" s="50"/>
      <c r="BKN284" s="50"/>
      <c r="BKO284" s="50"/>
      <c r="BKP284" s="50"/>
      <c r="BKQ284" s="50"/>
      <c r="BKR284" s="50"/>
      <c r="BKS284" s="50"/>
      <c r="BKT284" s="50"/>
      <c r="BKU284" s="50"/>
      <c r="BKV284" s="50"/>
      <c r="BKW284" s="50"/>
      <c r="BKX284" s="50"/>
      <c r="BKY284" s="50"/>
      <c r="BKZ284" s="50"/>
      <c r="BLA284" s="50"/>
      <c r="BLB284" s="50"/>
      <c r="BLC284" s="50"/>
      <c r="BLD284" s="50"/>
      <c r="BLE284" s="50"/>
      <c r="BLF284" s="50"/>
      <c r="BLG284" s="50"/>
      <c r="BLH284" s="50"/>
      <c r="BLI284" s="50"/>
      <c r="BLJ284" s="50"/>
      <c r="BLK284" s="50"/>
      <c r="BLL284" s="50"/>
      <c r="BLM284" s="50"/>
      <c r="BLN284" s="50"/>
      <c r="BLO284" s="50"/>
      <c r="BLP284" s="50"/>
      <c r="BLQ284" s="50"/>
      <c r="BLR284" s="50"/>
      <c r="BLS284" s="50"/>
      <c r="BLT284" s="50"/>
      <c r="BLU284" s="50"/>
      <c r="BLV284" s="50"/>
      <c r="BLW284" s="50"/>
      <c r="BLX284" s="50"/>
      <c r="BLY284" s="50"/>
      <c r="BLZ284" s="50"/>
      <c r="BMA284" s="50"/>
      <c r="BMB284" s="50"/>
      <c r="BMC284" s="50"/>
      <c r="BMD284" s="50"/>
      <c r="BME284" s="50"/>
      <c r="BMF284" s="50"/>
      <c r="BMG284" s="50"/>
      <c r="BMH284" s="50"/>
      <c r="BMI284" s="50"/>
      <c r="BMJ284" s="50"/>
      <c r="BMK284" s="50"/>
      <c r="BML284" s="50"/>
      <c r="BMM284" s="50"/>
      <c r="BMN284" s="50"/>
      <c r="BMO284" s="50"/>
      <c r="BMP284" s="50"/>
      <c r="BMQ284" s="50"/>
      <c r="BMR284" s="50"/>
      <c r="BMS284" s="50"/>
      <c r="BMT284" s="50"/>
      <c r="BMU284" s="50"/>
      <c r="BMV284" s="50"/>
      <c r="BMW284" s="50"/>
      <c r="BMX284" s="50"/>
      <c r="BMY284" s="50"/>
      <c r="BMZ284" s="50"/>
      <c r="BNA284" s="50"/>
      <c r="BNB284" s="50"/>
      <c r="BNC284" s="50"/>
      <c r="BND284" s="50"/>
      <c r="BNE284" s="50"/>
      <c r="BNF284" s="50"/>
      <c r="BNG284" s="50"/>
      <c r="BNH284" s="50"/>
      <c r="BNI284" s="50"/>
      <c r="BNJ284" s="50"/>
      <c r="BNK284" s="50"/>
      <c r="BNL284" s="50"/>
      <c r="BNM284" s="50"/>
      <c r="BNN284" s="50"/>
      <c r="BNO284" s="50"/>
      <c r="BNP284" s="50"/>
      <c r="BNQ284" s="50"/>
      <c r="BNR284" s="50"/>
      <c r="BNS284" s="50"/>
      <c r="BNT284" s="50"/>
      <c r="BNU284" s="50"/>
      <c r="BNV284" s="50"/>
      <c r="BNW284" s="50"/>
      <c r="BNX284" s="50"/>
      <c r="BNY284" s="50"/>
      <c r="BNZ284" s="50"/>
      <c r="BOA284" s="50"/>
      <c r="BOB284" s="50"/>
      <c r="BOC284" s="50"/>
      <c r="BOD284" s="50"/>
      <c r="BOE284" s="50"/>
      <c r="BOF284" s="50"/>
      <c r="BOG284" s="50"/>
      <c r="BOH284" s="50"/>
      <c r="BOI284" s="50"/>
      <c r="BOJ284" s="50"/>
      <c r="BOK284" s="50"/>
      <c r="BOL284" s="50"/>
      <c r="BOM284" s="50"/>
      <c r="BON284" s="50"/>
      <c r="BOO284" s="50"/>
      <c r="BOP284" s="50"/>
      <c r="BOQ284" s="50"/>
      <c r="BOR284" s="50"/>
      <c r="BOS284" s="50"/>
      <c r="BOT284" s="50"/>
      <c r="BOU284" s="50"/>
      <c r="BOV284" s="50"/>
      <c r="BOW284" s="50"/>
      <c r="BOX284" s="50"/>
      <c r="BOY284" s="50"/>
      <c r="BOZ284" s="50"/>
      <c r="BPA284" s="50"/>
      <c r="BPB284" s="50"/>
      <c r="BPC284" s="50"/>
      <c r="BPD284" s="50"/>
      <c r="BPE284" s="50"/>
      <c r="BPF284" s="50"/>
      <c r="BPG284" s="50"/>
      <c r="BPH284" s="50"/>
      <c r="BPI284" s="50"/>
      <c r="BPJ284" s="50"/>
      <c r="BPK284" s="50"/>
      <c r="BPL284" s="50"/>
      <c r="BPM284" s="50"/>
      <c r="BPN284" s="50"/>
      <c r="BPO284" s="50"/>
      <c r="BPP284" s="50"/>
      <c r="BPQ284" s="50"/>
      <c r="BPR284" s="50"/>
      <c r="BPS284" s="50"/>
      <c r="BPT284" s="50"/>
      <c r="BPU284" s="50"/>
      <c r="BPV284" s="50"/>
      <c r="BPW284" s="50"/>
      <c r="BPX284" s="50"/>
      <c r="BPZ284" s="50"/>
      <c r="BQB284" s="50"/>
      <c r="BQC284" s="50"/>
      <c r="BQD284" s="50"/>
      <c r="BQE284" s="50"/>
      <c r="BQF284" s="50"/>
      <c r="BQG284" s="50"/>
      <c r="BQH284" s="50"/>
      <c r="BQI284" s="50"/>
      <c r="BQN284" s="50"/>
      <c r="BQO284" s="50"/>
      <c r="BQP284" s="50"/>
      <c r="BQQ284" s="50"/>
      <c r="BQR284" s="50"/>
      <c r="BQS284" s="50"/>
      <c r="BQT284" s="50"/>
      <c r="BQU284" s="50"/>
      <c r="BQV284" s="50"/>
      <c r="BQW284" s="50"/>
      <c r="BQX284" s="50"/>
      <c r="BQY284" s="50"/>
      <c r="BQZ284" s="50"/>
      <c r="BRA284" s="50"/>
      <c r="BRB284" s="50"/>
      <c r="BRC284" s="50"/>
      <c r="BRD284" s="50"/>
      <c r="BRE284" s="50"/>
      <c r="BRF284" s="50"/>
      <c r="BRG284" s="50"/>
      <c r="BRH284" s="50"/>
      <c r="BRI284" s="50"/>
      <c r="BRJ284" s="50"/>
      <c r="BRK284" s="50"/>
      <c r="BRL284" s="50"/>
      <c r="BRM284" s="50"/>
      <c r="BRN284" s="50"/>
      <c r="BRO284" s="50"/>
      <c r="BRP284" s="50"/>
      <c r="BRQ284" s="50"/>
      <c r="BRR284" s="50"/>
      <c r="BRS284" s="50"/>
      <c r="BRT284" s="50"/>
      <c r="BRU284" s="50"/>
      <c r="BRV284" s="50"/>
      <c r="BRW284" s="50"/>
      <c r="BRX284" s="50"/>
      <c r="BRY284" s="50"/>
      <c r="BRZ284" s="50"/>
      <c r="BSA284" s="50"/>
      <c r="BSB284" s="50"/>
      <c r="BSC284" s="50"/>
      <c r="BSD284" s="50"/>
      <c r="BSE284" s="50"/>
      <c r="BSF284" s="50"/>
      <c r="BSG284" s="50"/>
      <c r="BSH284" s="50"/>
      <c r="BSI284" s="50"/>
      <c r="BSJ284" s="50"/>
      <c r="BSK284" s="50"/>
      <c r="BSL284" s="50"/>
      <c r="BSM284" s="50"/>
      <c r="BSN284" s="50"/>
      <c r="BSO284" s="50"/>
      <c r="BSP284" s="50"/>
      <c r="BSQ284" s="50"/>
      <c r="BSR284" s="50"/>
      <c r="BSS284" s="50"/>
      <c r="BST284" s="50"/>
      <c r="BSU284" s="50"/>
      <c r="BSV284" s="50"/>
      <c r="BSW284" s="50"/>
      <c r="BSX284" s="50"/>
      <c r="BSY284" s="50"/>
      <c r="BSZ284" s="50"/>
      <c r="BTA284" s="50"/>
      <c r="BTB284" s="50"/>
      <c r="BTC284" s="50"/>
      <c r="BTD284" s="50"/>
      <c r="BTE284" s="50"/>
      <c r="BTF284" s="50"/>
      <c r="BTG284" s="50"/>
      <c r="BTH284" s="50"/>
      <c r="BTI284" s="50"/>
      <c r="BTJ284" s="50"/>
      <c r="BTK284" s="50"/>
      <c r="BTL284" s="50"/>
      <c r="BTM284" s="50"/>
      <c r="BTN284" s="50"/>
      <c r="BTO284" s="50"/>
      <c r="BTP284" s="50"/>
      <c r="BTQ284" s="50"/>
      <c r="BTR284" s="50"/>
      <c r="BTS284" s="50"/>
      <c r="BTT284" s="50"/>
      <c r="BTU284" s="50"/>
      <c r="BTV284" s="50"/>
      <c r="BTW284" s="50"/>
      <c r="BTX284" s="50"/>
      <c r="BTY284" s="50"/>
      <c r="BTZ284" s="50"/>
      <c r="BUA284" s="50"/>
      <c r="BUB284" s="50"/>
      <c r="BUC284" s="50"/>
      <c r="BUD284" s="50"/>
      <c r="BUE284" s="50"/>
      <c r="BUF284" s="50"/>
      <c r="BUG284" s="50"/>
      <c r="BUH284" s="50"/>
      <c r="BUI284" s="50"/>
      <c r="BUJ284" s="50"/>
      <c r="BUK284" s="50"/>
      <c r="BUL284" s="50"/>
      <c r="BUM284" s="50"/>
      <c r="BUN284" s="50"/>
      <c r="BUO284" s="50"/>
      <c r="BUP284" s="50"/>
      <c r="BUQ284" s="50"/>
      <c r="BUR284" s="50"/>
      <c r="BUS284" s="50"/>
      <c r="BUT284" s="50"/>
      <c r="BUU284" s="50"/>
      <c r="BUV284" s="50"/>
      <c r="BUW284" s="50"/>
      <c r="BUX284" s="50"/>
      <c r="BUY284" s="50"/>
      <c r="BUZ284" s="50"/>
      <c r="BVA284" s="50"/>
      <c r="BVB284" s="50"/>
      <c r="BVC284" s="50"/>
      <c r="BVD284" s="50"/>
      <c r="BVE284" s="50"/>
      <c r="BVF284" s="50"/>
      <c r="BVG284" s="50"/>
      <c r="BVH284" s="50"/>
      <c r="BVI284" s="50"/>
      <c r="BVJ284" s="50"/>
      <c r="BVK284" s="50"/>
      <c r="BVL284" s="50"/>
      <c r="BVM284" s="50"/>
      <c r="BVN284" s="50"/>
      <c r="BVO284" s="50"/>
      <c r="BVP284" s="50"/>
      <c r="BVQ284" s="50"/>
      <c r="BVR284" s="50"/>
      <c r="BVS284" s="50"/>
      <c r="BVT284" s="50"/>
      <c r="BVU284" s="50"/>
      <c r="BVV284" s="50"/>
      <c r="BVW284" s="50"/>
      <c r="BVX284" s="50"/>
      <c r="BVY284" s="50"/>
      <c r="BVZ284" s="50"/>
      <c r="BWA284" s="50"/>
      <c r="BWB284" s="50"/>
      <c r="BWC284" s="50"/>
      <c r="BWD284" s="50"/>
      <c r="BWE284" s="50"/>
      <c r="BWF284" s="50"/>
      <c r="BWG284" s="50"/>
      <c r="BWH284" s="50"/>
      <c r="BWI284" s="50"/>
      <c r="BWJ284" s="50"/>
      <c r="BWK284" s="50"/>
      <c r="BWL284" s="50"/>
      <c r="BWM284" s="50"/>
      <c r="BWN284" s="50"/>
      <c r="BWO284" s="50"/>
      <c r="BWP284" s="50"/>
      <c r="BWQ284" s="50"/>
      <c r="BWR284" s="50"/>
      <c r="BWS284" s="50"/>
      <c r="BWT284" s="50"/>
      <c r="BWU284" s="50"/>
      <c r="BWV284" s="50"/>
      <c r="BWW284" s="50"/>
      <c r="BWX284" s="50"/>
      <c r="BWY284" s="50"/>
      <c r="BWZ284" s="50"/>
      <c r="BXA284" s="50"/>
      <c r="BXB284" s="50"/>
      <c r="BXC284" s="50"/>
      <c r="BXD284" s="50"/>
      <c r="BXE284" s="50"/>
      <c r="BXF284" s="50"/>
      <c r="BXG284" s="50"/>
      <c r="BXH284" s="50"/>
      <c r="BXI284" s="50"/>
      <c r="BXJ284" s="50"/>
      <c r="BXK284" s="50"/>
      <c r="BXL284" s="50"/>
      <c r="BXM284" s="50"/>
      <c r="BXN284" s="50"/>
      <c r="BXO284" s="50"/>
      <c r="BXP284" s="50"/>
      <c r="BXQ284" s="50"/>
      <c r="BXR284" s="50"/>
      <c r="BXS284" s="50"/>
      <c r="BXT284" s="50"/>
      <c r="BXU284" s="50"/>
      <c r="BXV284" s="50"/>
      <c r="BXW284" s="50"/>
      <c r="BXX284" s="50"/>
      <c r="BXY284" s="50"/>
      <c r="BXZ284" s="50"/>
      <c r="BYA284" s="50"/>
      <c r="BYB284" s="50"/>
      <c r="BYC284" s="50"/>
      <c r="BYD284" s="50"/>
      <c r="BYE284" s="50"/>
      <c r="BYF284" s="50"/>
      <c r="BYG284" s="50"/>
      <c r="BYH284" s="50"/>
      <c r="BYI284" s="50"/>
      <c r="BYJ284" s="50"/>
      <c r="BYK284" s="50"/>
      <c r="BYL284" s="50"/>
      <c r="BYM284" s="50"/>
      <c r="BYN284" s="50"/>
      <c r="BYO284" s="50"/>
      <c r="BYP284" s="50"/>
      <c r="BYQ284" s="50"/>
      <c r="BYR284" s="50"/>
      <c r="BYS284" s="50"/>
      <c r="BYT284" s="50"/>
      <c r="BYU284" s="50"/>
      <c r="BYV284" s="50"/>
      <c r="BYW284" s="50"/>
      <c r="BYX284" s="50"/>
      <c r="BYY284" s="50"/>
      <c r="BYZ284" s="50"/>
      <c r="BZA284" s="50"/>
      <c r="BZB284" s="50"/>
      <c r="BZC284" s="50"/>
      <c r="BZD284" s="50"/>
      <c r="BZE284" s="50"/>
      <c r="BZF284" s="50"/>
      <c r="BZG284" s="50"/>
      <c r="BZH284" s="50"/>
      <c r="BZI284" s="50"/>
      <c r="BZJ284" s="50"/>
      <c r="BZK284" s="50"/>
      <c r="BZL284" s="50"/>
      <c r="BZM284" s="50"/>
      <c r="BZN284" s="50"/>
      <c r="BZO284" s="50"/>
      <c r="BZP284" s="50"/>
      <c r="BZQ284" s="50"/>
      <c r="BZR284" s="50"/>
      <c r="BZS284" s="50"/>
      <c r="BZT284" s="50"/>
      <c r="BZV284" s="50"/>
      <c r="BZX284" s="50"/>
      <c r="BZY284" s="50"/>
      <c r="BZZ284" s="50"/>
      <c r="CAA284" s="50"/>
      <c r="CAB284" s="50"/>
      <c r="CAC284" s="50"/>
      <c r="CAD284" s="50"/>
      <c r="CAE284" s="50"/>
      <c r="CAJ284" s="50"/>
      <c r="CAK284" s="50"/>
      <c r="CAL284" s="50"/>
      <c r="CAM284" s="50"/>
      <c r="CAN284" s="50"/>
      <c r="CAO284" s="50"/>
      <c r="CAP284" s="50"/>
      <c r="CAQ284" s="50"/>
      <c r="CAR284" s="50"/>
      <c r="CAS284" s="50"/>
      <c r="CAT284" s="50"/>
      <c r="CAU284" s="50"/>
      <c r="CAV284" s="50"/>
      <c r="CAW284" s="50"/>
      <c r="CAX284" s="50"/>
      <c r="CAY284" s="50"/>
      <c r="CAZ284" s="50"/>
      <c r="CBA284" s="50"/>
      <c r="CBB284" s="50"/>
      <c r="CBC284" s="50"/>
      <c r="CBD284" s="50"/>
      <c r="CBE284" s="50"/>
      <c r="CBF284" s="50"/>
      <c r="CBG284" s="50"/>
      <c r="CBH284" s="50"/>
      <c r="CBI284" s="50"/>
      <c r="CBJ284" s="50"/>
      <c r="CBK284" s="50"/>
      <c r="CBL284" s="50"/>
      <c r="CBM284" s="50"/>
      <c r="CBN284" s="50"/>
      <c r="CBO284" s="50"/>
      <c r="CBP284" s="50"/>
      <c r="CBQ284" s="50"/>
      <c r="CBR284" s="50"/>
      <c r="CBS284" s="50"/>
      <c r="CBT284" s="50"/>
      <c r="CBU284" s="50"/>
      <c r="CBV284" s="50"/>
      <c r="CBW284" s="50"/>
      <c r="CBX284" s="50"/>
      <c r="CBY284" s="50"/>
      <c r="CBZ284" s="50"/>
      <c r="CCA284" s="50"/>
      <c r="CCB284" s="50"/>
      <c r="CCC284" s="50"/>
      <c r="CCD284" s="50"/>
      <c r="CCE284" s="50"/>
      <c r="CCF284" s="50"/>
      <c r="CCG284" s="50"/>
      <c r="CCH284" s="50"/>
      <c r="CCI284" s="50"/>
      <c r="CCJ284" s="50"/>
      <c r="CCK284" s="50"/>
      <c r="CCL284" s="50"/>
      <c r="CCM284" s="50"/>
      <c r="CCN284" s="50"/>
      <c r="CCO284" s="50"/>
      <c r="CCP284" s="50"/>
      <c r="CCQ284" s="50"/>
      <c r="CCR284" s="50"/>
      <c r="CCS284" s="50"/>
      <c r="CCT284" s="50"/>
      <c r="CCU284" s="50"/>
      <c r="CCV284" s="50"/>
      <c r="CCW284" s="50"/>
      <c r="CCX284" s="50"/>
      <c r="CCY284" s="50"/>
      <c r="CCZ284" s="50"/>
      <c r="CDA284" s="50"/>
      <c r="CDB284" s="50"/>
      <c r="CDC284" s="50"/>
      <c r="CDD284" s="50"/>
      <c r="CDE284" s="50"/>
      <c r="CDF284" s="50"/>
      <c r="CDG284" s="50"/>
      <c r="CDH284" s="50"/>
      <c r="CDI284" s="50"/>
      <c r="CDJ284" s="50"/>
      <c r="CDK284" s="50"/>
      <c r="CDL284" s="50"/>
      <c r="CDM284" s="50"/>
      <c r="CDN284" s="50"/>
      <c r="CDO284" s="50"/>
      <c r="CDP284" s="50"/>
      <c r="CDQ284" s="50"/>
      <c r="CDR284" s="50"/>
      <c r="CDS284" s="50"/>
      <c r="CDT284" s="50"/>
      <c r="CDU284" s="50"/>
      <c r="CDV284" s="50"/>
      <c r="CDW284" s="50"/>
      <c r="CDX284" s="50"/>
      <c r="CDY284" s="50"/>
      <c r="CDZ284" s="50"/>
      <c r="CEA284" s="50"/>
      <c r="CEB284" s="50"/>
      <c r="CEC284" s="50"/>
      <c r="CED284" s="50"/>
      <c r="CEE284" s="50"/>
      <c r="CEF284" s="50"/>
      <c r="CEG284" s="50"/>
      <c r="CEH284" s="50"/>
      <c r="CEI284" s="50"/>
      <c r="CEJ284" s="50"/>
      <c r="CEK284" s="50"/>
      <c r="CEL284" s="50"/>
      <c r="CEM284" s="50"/>
      <c r="CEN284" s="50"/>
      <c r="CEO284" s="50"/>
      <c r="CEP284" s="50"/>
      <c r="CEQ284" s="50"/>
      <c r="CER284" s="50"/>
      <c r="CES284" s="50"/>
      <c r="CET284" s="50"/>
      <c r="CEU284" s="50"/>
      <c r="CEV284" s="50"/>
      <c r="CEW284" s="50"/>
      <c r="CEX284" s="50"/>
      <c r="CEY284" s="50"/>
      <c r="CEZ284" s="50"/>
      <c r="CFA284" s="50"/>
      <c r="CFB284" s="50"/>
      <c r="CFC284" s="50"/>
      <c r="CFD284" s="50"/>
      <c r="CFE284" s="50"/>
      <c r="CFF284" s="50"/>
      <c r="CFG284" s="50"/>
      <c r="CFH284" s="50"/>
      <c r="CFI284" s="50"/>
      <c r="CFJ284" s="50"/>
      <c r="CFK284" s="50"/>
      <c r="CFL284" s="50"/>
      <c r="CFM284" s="50"/>
      <c r="CFN284" s="50"/>
      <c r="CFO284" s="50"/>
      <c r="CFP284" s="50"/>
      <c r="CFQ284" s="50"/>
      <c r="CFR284" s="50"/>
      <c r="CFS284" s="50"/>
      <c r="CFT284" s="50"/>
      <c r="CFU284" s="50"/>
      <c r="CFV284" s="50"/>
      <c r="CFW284" s="50"/>
      <c r="CFX284" s="50"/>
      <c r="CFY284" s="50"/>
      <c r="CFZ284" s="50"/>
      <c r="CGA284" s="50"/>
      <c r="CGB284" s="50"/>
      <c r="CGC284" s="50"/>
      <c r="CGD284" s="50"/>
      <c r="CGE284" s="50"/>
      <c r="CGF284" s="50"/>
      <c r="CGG284" s="50"/>
      <c r="CGH284" s="50"/>
      <c r="CGI284" s="50"/>
      <c r="CGJ284" s="50"/>
      <c r="CGK284" s="50"/>
      <c r="CGL284" s="50"/>
      <c r="CGM284" s="50"/>
      <c r="CGN284" s="50"/>
      <c r="CGO284" s="50"/>
      <c r="CGP284" s="50"/>
      <c r="CGQ284" s="50"/>
      <c r="CGR284" s="50"/>
      <c r="CGS284" s="50"/>
      <c r="CGT284" s="50"/>
      <c r="CGU284" s="50"/>
      <c r="CGV284" s="50"/>
      <c r="CGW284" s="50"/>
      <c r="CGX284" s="50"/>
      <c r="CGY284" s="50"/>
      <c r="CGZ284" s="50"/>
      <c r="CHA284" s="50"/>
      <c r="CHB284" s="50"/>
      <c r="CHC284" s="50"/>
      <c r="CHD284" s="50"/>
      <c r="CHE284" s="50"/>
      <c r="CHF284" s="50"/>
      <c r="CHG284" s="50"/>
      <c r="CHH284" s="50"/>
      <c r="CHI284" s="50"/>
      <c r="CHJ284" s="50"/>
      <c r="CHK284" s="50"/>
      <c r="CHL284" s="50"/>
      <c r="CHM284" s="50"/>
      <c r="CHN284" s="50"/>
      <c r="CHO284" s="50"/>
      <c r="CHP284" s="50"/>
      <c r="CHQ284" s="50"/>
      <c r="CHR284" s="50"/>
      <c r="CHS284" s="50"/>
      <c r="CHT284" s="50"/>
      <c r="CHU284" s="50"/>
      <c r="CHV284" s="50"/>
      <c r="CHW284" s="50"/>
      <c r="CHX284" s="50"/>
      <c r="CHY284" s="50"/>
      <c r="CHZ284" s="50"/>
      <c r="CIA284" s="50"/>
      <c r="CIB284" s="50"/>
      <c r="CIC284" s="50"/>
      <c r="CID284" s="50"/>
      <c r="CIE284" s="50"/>
      <c r="CIF284" s="50"/>
      <c r="CIG284" s="50"/>
      <c r="CIH284" s="50"/>
      <c r="CII284" s="50"/>
      <c r="CIJ284" s="50"/>
      <c r="CIK284" s="50"/>
      <c r="CIL284" s="50"/>
      <c r="CIM284" s="50"/>
      <c r="CIN284" s="50"/>
      <c r="CIO284" s="50"/>
      <c r="CIP284" s="50"/>
      <c r="CIQ284" s="50"/>
      <c r="CIR284" s="50"/>
      <c r="CIS284" s="50"/>
      <c r="CIT284" s="50"/>
      <c r="CIU284" s="50"/>
      <c r="CIV284" s="50"/>
      <c r="CIW284" s="50"/>
      <c r="CIX284" s="50"/>
      <c r="CIY284" s="50"/>
      <c r="CIZ284" s="50"/>
      <c r="CJA284" s="50"/>
      <c r="CJB284" s="50"/>
      <c r="CJC284" s="50"/>
      <c r="CJD284" s="50"/>
      <c r="CJE284" s="50"/>
      <c r="CJF284" s="50"/>
      <c r="CJG284" s="50"/>
      <c r="CJH284" s="50"/>
      <c r="CJI284" s="50"/>
      <c r="CJJ284" s="50"/>
      <c r="CJK284" s="50"/>
      <c r="CJL284" s="50"/>
      <c r="CJM284" s="50"/>
      <c r="CJN284" s="50"/>
      <c r="CJO284" s="50"/>
      <c r="CJP284" s="50"/>
      <c r="CJR284" s="50"/>
      <c r="CJT284" s="50"/>
      <c r="CJU284" s="50"/>
      <c r="CJV284" s="50"/>
      <c r="CJW284" s="50"/>
      <c r="CJX284" s="50"/>
      <c r="CJY284" s="50"/>
      <c r="CJZ284" s="50"/>
      <c r="CKA284" s="50"/>
      <c r="CKF284" s="50"/>
      <c r="CKG284" s="50"/>
      <c r="CKH284" s="50"/>
      <c r="CKI284" s="50"/>
      <c r="CKJ284" s="50"/>
      <c r="CKK284" s="50"/>
      <c r="CKL284" s="50"/>
      <c r="CKM284" s="50"/>
      <c r="CKN284" s="50"/>
      <c r="CKO284" s="50"/>
      <c r="CKP284" s="50"/>
      <c r="CKQ284" s="50"/>
      <c r="CKR284" s="50"/>
      <c r="CKS284" s="50"/>
      <c r="CKT284" s="50"/>
      <c r="CKU284" s="50"/>
      <c r="CKV284" s="50"/>
      <c r="CKW284" s="50"/>
      <c r="CKX284" s="50"/>
      <c r="CKY284" s="50"/>
      <c r="CKZ284" s="50"/>
      <c r="CLA284" s="50"/>
      <c r="CLB284" s="50"/>
      <c r="CLC284" s="50"/>
      <c r="CLD284" s="50"/>
      <c r="CLE284" s="50"/>
      <c r="CLF284" s="50"/>
      <c r="CLG284" s="50"/>
      <c r="CLH284" s="50"/>
      <c r="CLI284" s="50"/>
      <c r="CLJ284" s="50"/>
      <c r="CLK284" s="50"/>
      <c r="CLL284" s="50"/>
      <c r="CLM284" s="50"/>
      <c r="CLN284" s="50"/>
      <c r="CLO284" s="50"/>
      <c r="CLP284" s="50"/>
      <c r="CLQ284" s="50"/>
      <c r="CLR284" s="50"/>
      <c r="CLS284" s="50"/>
      <c r="CLT284" s="50"/>
      <c r="CLU284" s="50"/>
      <c r="CLV284" s="50"/>
      <c r="CLW284" s="50"/>
      <c r="CLX284" s="50"/>
      <c r="CLY284" s="50"/>
      <c r="CLZ284" s="50"/>
      <c r="CMA284" s="50"/>
      <c r="CMB284" s="50"/>
      <c r="CMC284" s="50"/>
      <c r="CMD284" s="50"/>
      <c r="CME284" s="50"/>
      <c r="CMF284" s="50"/>
      <c r="CMG284" s="50"/>
      <c r="CMH284" s="50"/>
      <c r="CMI284" s="50"/>
      <c r="CMJ284" s="50"/>
      <c r="CMK284" s="50"/>
      <c r="CML284" s="50"/>
      <c r="CMM284" s="50"/>
      <c r="CMN284" s="50"/>
      <c r="CMO284" s="50"/>
      <c r="CMP284" s="50"/>
      <c r="CMQ284" s="50"/>
      <c r="CMR284" s="50"/>
      <c r="CMS284" s="50"/>
      <c r="CMT284" s="50"/>
      <c r="CMU284" s="50"/>
      <c r="CMV284" s="50"/>
      <c r="CMW284" s="50"/>
      <c r="CMX284" s="50"/>
      <c r="CMY284" s="50"/>
      <c r="CMZ284" s="50"/>
      <c r="CNA284" s="50"/>
      <c r="CNB284" s="50"/>
      <c r="CNC284" s="50"/>
      <c r="CND284" s="50"/>
      <c r="CNE284" s="50"/>
      <c r="CNF284" s="50"/>
      <c r="CNG284" s="50"/>
      <c r="CNH284" s="50"/>
      <c r="CNI284" s="50"/>
      <c r="CNJ284" s="50"/>
      <c r="CNK284" s="50"/>
      <c r="CNL284" s="50"/>
      <c r="CNM284" s="50"/>
      <c r="CNN284" s="50"/>
      <c r="CNO284" s="50"/>
      <c r="CNP284" s="50"/>
      <c r="CNQ284" s="50"/>
      <c r="CNR284" s="50"/>
      <c r="CNS284" s="50"/>
      <c r="CNT284" s="50"/>
      <c r="CNU284" s="50"/>
      <c r="CNV284" s="50"/>
      <c r="CNW284" s="50"/>
      <c r="CNX284" s="50"/>
      <c r="CNY284" s="50"/>
      <c r="CNZ284" s="50"/>
      <c r="COA284" s="50"/>
      <c r="COB284" s="50"/>
      <c r="COC284" s="50"/>
      <c r="COD284" s="50"/>
      <c r="COE284" s="50"/>
      <c r="COF284" s="50"/>
      <c r="COG284" s="50"/>
      <c r="COH284" s="50"/>
      <c r="COI284" s="50"/>
      <c r="COJ284" s="50"/>
      <c r="COK284" s="50"/>
      <c r="COL284" s="50"/>
      <c r="COM284" s="50"/>
      <c r="CON284" s="50"/>
      <c r="COO284" s="50"/>
      <c r="COP284" s="50"/>
      <c r="COQ284" s="50"/>
      <c r="COR284" s="50"/>
      <c r="COS284" s="50"/>
      <c r="COT284" s="50"/>
      <c r="COU284" s="50"/>
      <c r="COV284" s="50"/>
      <c r="COW284" s="50"/>
      <c r="COX284" s="50"/>
      <c r="COY284" s="50"/>
      <c r="COZ284" s="50"/>
      <c r="CPA284" s="50"/>
      <c r="CPB284" s="50"/>
      <c r="CPC284" s="50"/>
      <c r="CPD284" s="50"/>
      <c r="CPE284" s="50"/>
      <c r="CPF284" s="50"/>
      <c r="CPG284" s="50"/>
      <c r="CPH284" s="50"/>
      <c r="CPI284" s="50"/>
      <c r="CPJ284" s="50"/>
      <c r="CPK284" s="50"/>
      <c r="CPL284" s="50"/>
      <c r="CPM284" s="50"/>
      <c r="CPN284" s="50"/>
      <c r="CPO284" s="50"/>
      <c r="CPP284" s="50"/>
      <c r="CPQ284" s="50"/>
      <c r="CPR284" s="50"/>
      <c r="CPS284" s="50"/>
      <c r="CPT284" s="50"/>
      <c r="CPU284" s="50"/>
      <c r="CPV284" s="50"/>
      <c r="CPW284" s="50"/>
      <c r="CPX284" s="50"/>
      <c r="CPY284" s="50"/>
      <c r="CPZ284" s="50"/>
      <c r="CQA284" s="50"/>
      <c r="CQB284" s="50"/>
      <c r="CQC284" s="50"/>
      <c r="CQD284" s="50"/>
      <c r="CQE284" s="50"/>
      <c r="CQF284" s="50"/>
      <c r="CQG284" s="50"/>
      <c r="CQH284" s="50"/>
      <c r="CQI284" s="50"/>
      <c r="CQJ284" s="50"/>
      <c r="CQK284" s="50"/>
      <c r="CQL284" s="50"/>
      <c r="CQM284" s="50"/>
      <c r="CQN284" s="50"/>
      <c r="CQO284" s="50"/>
      <c r="CQP284" s="50"/>
      <c r="CQQ284" s="50"/>
      <c r="CQR284" s="50"/>
      <c r="CQS284" s="50"/>
      <c r="CQT284" s="50"/>
      <c r="CQU284" s="50"/>
      <c r="CQV284" s="50"/>
      <c r="CQW284" s="50"/>
      <c r="CQX284" s="50"/>
      <c r="CQY284" s="50"/>
      <c r="CQZ284" s="50"/>
      <c r="CRA284" s="50"/>
      <c r="CRB284" s="50"/>
      <c r="CRC284" s="50"/>
      <c r="CRD284" s="50"/>
      <c r="CRE284" s="50"/>
      <c r="CRF284" s="50"/>
      <c r="CRG284" s="50"/>
      <c r="CRH284" s="50"/>
      <c r="CRI284" s="50"/>
      <c r="CRJ284" s="50"/>
      <c r="CRK284" s="50"/>
      <c r="CRL284" s="50"/>
      <c r="CRM284" s="50"/>
      <c r="CRN284" s="50"/>
      <c r="CRO284" s="50"/>
      <c r="CRP284" s="50"/>
      <c r="CRQ284" s="50"/>
      <c r="CRR284" s="50"/>
      <c r="CRS284" s="50"/>
      <c r="CRT284" s="50"/>
      <c r="CRU284" s="50"/>
      <c r="CRV284" s="50"/>
      <c r="CRW284" s="50"/>
      <c r="CRX284" s="50"/>
      <c r="CRY284" s="50"/>
      <c r="CRZ284" s="50"/>
      <c r="CSA284" s="50"/>
      <c r="CSB284" s="50"/>
      <c r="CSC284" s="50"/>
      <c r="CSD284" s="50"/>
      <c r="CSE284" s="50"/>
      <c r="CSF284" s="50"/>
      <c r="CSG284" s="50"/>
      <c r="CSH284" s="50"/>
      <c r="CSI284" s="50"/>
      <c r="CSJ284" s="50"/>
      <c r="CSK284" s="50"/>
      <c r="CSL284" s="50"/>
      <c r="CSM284" s="50"/>
      <c r="CSN284" s="50"/>
      <c r="CSO284" s="50"/>
      <c r="CSP284" s="50"/>
      <c r="CSQ284" s="50"/>
      <c r="CSR284" s="50"/>
      <c r="CSS284" s="50"/>
      <c r="CST284" s="50"/>
      <c r="CSU284" s="50"/>
      <c r="CSV284" s="50"/>
      <c r="CSW284" s="50"/>
      <c r="CSX284" s="50"/>
      <c r="CSY284" s="50"/>
      <c r="CSZ284" s="50"/>
      <c r="CTA284" s="50"/>
      <c r="CTB284" s="50"/>
      <c r="CTC284" s="50"/>
      <c r="CTD284" s="50"/>
      <c r="CTE284" s="50"/>
      <c r="CTF284" s="50"/>
      <c r="CTG284" s="50"/>
      <c r="CTH284" s="50"/>
      <c r="CTI284" s="50"/>
      <c r="CTJ284" s="50"/>
      <c r="CTK284" s="50"/>
      <c r="CTL284" s="50"/>
      <c r="CTN284" s="50"/>
      <c r="CTP284" s="50"/>
      <c r="CTQ284" s="50"/>
      <c r="CTR284" s="50"/>
      <c r="CTS284" s="50"/>
      <c r="CTT284" s="50"/>
      <c r="CTU284" s="50"/>
      <c r="CTV284" s="50"/>
      <c r="CTW284" s="50"/>
      <c r="CUB284" s="50"/>
      <c r="CUC284" s="50"/>
      <c r="CUD284" s="50"/>
      <c r="CUE284" s="50"/>
      <c r="CUF284" s="50"/>
      <c r="CUG284" s="50"/>
      <c r="CUH284" s="50"/>
      <c r="CUI284" s="50"/>
      <c r="CUJ284" s="50"/>
      <c r="CUK284" s="50"/>
      <c r="CUL284" s="50"/>
      <c r="CUM284" s="50"/>
      <c r="CUN284" s="50"/>
      <c r="CUO284" s="50"/>
      <c r="CUP284" s="50"/>
      <c r="CUQ284" s="50"/>
      <c r="CUR284" s="50"/>
      <c r="CUS284" s="50"/>
      <c r="CUT284" s="50"/>
      <c r="CUU284" s="50"/>
      <c r="CUV284" s="50"/>
      <c r="CUW284" s="50"/>
      <c r="CUX284" s="50"/>
      <c r="CUY284" s="50"/>
      <c r="CUZ284" s="50"/>
      <c r="CVA284" s="50"/>
      <c r="CVB284" s="50"/>
      <c r="CVC284" s="50"/>
      <c r="CVD284" s="50"/>
      <c r="CVE284" s="50"/>
      <c r="CVF284" s="50"/>
      <c r="CVG284" s="50"/>
      <c r="CVH284" s="50"/>
      <c r="CVI284" s="50"/>
      <c r="CVJ284" s="50"/>
      <c r="CVK284" s="50"/>
      <c r="CVL284" s="50"/>
      <c r="CVM284" s="50"/>
      <c r="CVN284" s="50"/>
      <c r="CVO284" s="50"/>
      <c r="CVP284" s="50"/>
      <c r="CVQ284" s="50"/>
      <c r="CVR284" s="50"/>
      <c r="CVS284" s="50"/>
      <c r="CVT284" s="50"/>
      <c r="CVU284" s="50"/>
      <c r="CVV284" s="50"/>
      <c r="CVW284" s="50"/>
      <c r="CVX284" s="50"/>
      <c r="CVY284" s="50"/>
      <c r="CVZ284" s="50"/>
      <c r="CWA284" s="50"/>
      <c r="CWB284" s="50"/>
      <c r="CWC284" s="50"/>
      <c r="CWD284" s="50"/>
      <c r="CWE284" s="50"/>
      <c r="CWF284" s="50"/>
      <c r="CWG284" s="50"/>
      <c r="CWH284" s="50"/>
      <c r="CWI284" s="50"/>
      <c r="CWJ284" s="50"/>
      <c r="CWK284" s="50"/>
      <c r="CWL284" s="50"/>
      <c r="CWM284" s="50"/>
      <c r="CWN284" s="50"/>
      <c r="CWO284" s="50"/>
      <c r="CWP284" s="50"/>
      <c r="CWQ284" s="50"/>
      <c r="CWR284" s="50"/>
      <c r="CWS284" s="50"/>
      <c r="CWT284" s="50"/>
      <c r="CWU284" s="50"/>
      <c r="CWV284" s="50"/>
      <c r="CWW284" s="50"/>
      <c r="CWX284" s="50"/>
      <c r="CWY284" s="50"/>
      <c r="CWZ284" s="50"/>
      <c r="CXA284" s="50"/>
      <c r="CXB284" s="50"/>
      <c r="CXC284" s="50"/>
      <c r="CXD284" s="50"/>
      <c r="CXE284" s="50"/>
      <c r="CXF284" s="50"/>
      <c r="CXG284" s="50"/>
      <c r="CXH284" s="50"/>
      <c r="CXI284" s="50"/>
      <c r="CXJ284" s="50"/>
      <c r="CXK284" s="50"/>
      <c r="CXL284" s="50"/>
      <c r="CXM284" s="50"/>
      <c r="CXN284" s="50"/>
      <c r="CXO284" s="50"/>
      <c r="CXP284" s="50"/>
      <c r="CXQ284" s="50"/>
      <c r="CXR284" s="50"/>
      <c r="CXS284" s="50"/>
      <c r="CXT284" s="50"/>
      <c r="CXU284" s="50"/>
      <c r="CXV284" s="50"/>
      <c r="CXW284" s="50"/>
      <c r="CXX284" s="50"/>
      <c r="CXY284" s="50"/>
      <c r="CXZ284" s="50"/>
      <c r="CYA284" s="50"/>
      <c r="CYB284" s="50"/>
      <c r="CYC284" s="50"/>
      <c r="CYD284" s="50"/>
      <c r="CYE284" s="50"/>
      <c r="CYF284" s="50"/>
      <c r="CYG284" s="50"/>
      <c r="CYH284" s="50"/>
      <c r="CYI284" s="50"/>
      <c r="CYJ284" s="50"/>
      <c r="CYK284" s="50"/>
      <c r="CYL284" s="50"/>
      <c r="CYM284" s="50"/>
      <c r="CYN284" s="50"/>
      <c r="CYO284" s="50"/>
      <c r="CYP284" s="50"/>
      <c r="CYQ284" s="50"/>
      <c r="CYR284" s="50"/>
      <c r="CYS284" s="50"/>
      <c r="CYT284" s="50"/>
      <c r="CYU284" s="50"/>
      <c r="CYV284" s="50"/>
      <c r="CYW284" s="50"/>
      <c r="CYX284" s="50"/>
      <c r="CYY284" s="50"/>
      <c r="CYZ284" s="50"/>
      <c r="CZA284" s="50"/>
      <c r="CZB284" s="50"/>
      <c r="CZC284" s="50"/>
      <c r="CZD284" s="50"/>
      <c r="CZE284" s="50"/>
      <c r="CZF284" s="50"/>
      <c r="CZG284" s="50"/>
      <c r="CZH284" s="50"/>
      <c r="CZI284" s="50"/>
      <c r="CZJ284" s="50"/>
      <c r="CZK284" s="50"/>
      <c r="CZL284" s="50"/>
      <c r="CZM284" s="50"/>
      <c r="CZN284" s="50"/>
      <c r="CZO284" s="50"/>
      <c r="CZP284" s="50"/>
      <c r="CZQ284" s="50"/>
      <c r="CZR284" s="50"/>
      <c r="CZS284" s="50"/>
      <c r="CZT284" s="50"/>
      <c r="CZU284" s="50"/>
      <c r="CZV284" s="50"/>
      <c r="CZW284" s="50"/>
      <c r="CZX284" s="50"/>
      <c r="CZY284" s="50"/>
      <c r="CZZ284" s="50"/>
      <c r="DAA284" s="50"/>
      <c r="DAB284" s="50"/>
      <c r="DAC284" s="50"/>
      <c r="DAD284" s="50"/>
      <c r="DAE284" s="50"/>
      <c r="DAF284" s="50"/>
      <c r="DAG284" s="50"/>
      <c r="DAH284" s="50"/>
      <c r="DAI284" s="50"/>
      <c r="DAJ284" s="50"/>
      <c r="DAK284" s="50"/>
      <c r="DAL284" s="50"/>
      <c r="DAM284" s="50"/>
      <c r="DAN284" s="50"/>
      <c r="DAO284" s="50"/>
      <c r="DAP284" s="50"/>
      <c r="DAQ284" s="50"/>
      <c r="DAR284" s="50"/>
      <c r="DAS284" s="50"/>
      <c r="DAT284" s="50"/>
      <c r="DAU284" s="50"/>
      <c r="DAV284" s="50"/>
      <c r="DAW284" s="50"/>
      <c r="DAX284" s="50"/>
      <c r="DAY284" s="50"/>
      <c r="DAZ284" s="50"/>
      <c r="DBA284" s="50"/>
      <c r="DBB284" s="50"/>
      <c r="DBC284" s="50"/>
      <c r="DBD284" s="50"/>
      <c r="DBE284" s="50"/>
      <c r="DBF284" s="50"/>
      <c r="DBG284" s="50"/>
      <c r="DBH284" s="50"/>
      <c r="DBI284" s="50"/>
      <c r="DBJ284" s="50"/>
      <c r="DBK284" s="50"/>
      <c r="DBL284" s="50"/>
      <c r="DBM284" s="50"/>
      <c r="DBN284" s="50"/>
      <c r="DBO284" s="50"/>
      <c r="DBP284" s="50"/>
      <c r="DBQ284" s="50"/>
      <c r="DBR284" s="50"/>
      <c r="DBS284" s="50"/>
      <c r="DBT284" s="50"/>
      <c r="DBU284" s="50"/>
      <c r="DBV284" s="50"/>
      <c r="DBW284" s="50"/>
      <c r="DBX284" s="50"/>
      <c r="DBY284" s="50"/>
      <c r="DBZ284" s="50"/>
      <c r="DCA284" s="50"/>
      <c r="DCB284" s="50"/>
      <c r="DCC284" s="50"/>
      <c r="DCD284" s="50"/>
      <c r="DCE284" s="50"/>
      <c r="DCF284" s="50"/>
      <c r="DCG284" s="50"/>
      <c r="DCH284" s="50"/>
      <c r="DCI284" s="50"/>
      <c r="DCJ284" s="50"/>
      <c r="DCK284" s="50"/>
      <c r="DCL284" s="50"/>
      <c r="DCM284" s="50"/>
      <c r="DCN284" s="50"/>
      <c r="DCO284" s="50"/>
      <c r="DCP284" s="50"/>
      <c r="DCQ284" s="50"/>
      <c r="DCR284" s="50"/>
      <c r="DCS284" s="50"/>
      <c r="DCT284" s="50"/>
      <c r="DCU284" s="50"/>
      <c r="DCV284" s="50"/>
      <c r="DCW284" s="50"/>
      <c r="DCX284" s="50"/>
      <c r="DCY284" s="50"/>
      <c r="DCZ284" s="50"/>
      <c r="DDA284" s="50"/>
      <c r="DDB284" s="50"/>
      <c r="DDC284" s="50"/>
      <c r="DDD284" s="50"/>
      <c r="DDE284" s="50"/>
      <c r="DDF284" s="50"/>
      <c r="DDG284" s="50"/>
      <c r="DDH284" s="50"/>
      <c r="DDJ284" s="50"/>
      <c r="DDL284" s="50"/>
      <c r="DDM284" s="50"/>
      <c r="DDN284" s="50"/>
      <c r="DDO284" s="50"/>
      <c r="DDP284" s="50"/>
      <c r="DDQ284" s="50"/>
      <c r="DDR284" s="50"/>
      <c r="DDS284" s="50"/>
      <c r="DDX284" s="50"/>
      <c r="DDY284" s="50"/>
      <c r="DDZ284" s="50"/>
      <c r="DEA284" s="50"/>
      <c r="DEB284" s="50"/>
      <c r="DEC284" s="50"/>
      <c r="DED284" s="50"/>
      <c r="DEE284" s="50"/>
      <c r="DEF284" s="50"/>
      <c r="DEG284" s="50"/>
      <c r="DEH284" s="50"/>
      <c r="DEI284" s="50"/>
      <c r="DEJ284" s="50"/>
      <c r="DEK284" s="50"/>
      <c r="DEL284" s="50"/>
      <c r="DEM284" s="50"/>
      <c r="DEN284" s="50"/>
      <c r="DEO284" s="50"/>
      <c r="DEP284" s="50"/>
      <c r="DEQ284" s="50"/>
      <c r="DER284" s="50"/>
      <c r="DES284" s="50"/>
      <c r="DET284" s="50"/>
      <c r="DEU284" s="50"/>
      <c r="DEV284" s="50"/>
      <c r="DEW284" s="50"/>
      <c r="DEX284" s="50"/>
      <c r="DEY284" s="50"/>
      <c r="DEZ284" s="50"/>
      <c r="DFA284" s="50"/>
      <c r="DFB284" s="50"/>
      <c r="DFC284" s="50"/>
      <c r="DFD284" s="50"/>
      <c r="DFE284" s="50"/>
      <c r="DFF284" s="50"/>
      <c r="DFG284" s="50"/>
      <c r="DFH284" s="50"/>
      <c r="DFI284" s="50"/>
      <c r="DFJ284" s="50"/>
      <c r="DFK284" s="50"/>
      <c r="DFL284" s="50"/>
      <c r="DFM284" s="50"/>
      <c r="DFN284" s="50"/>
      <c r="DFO284" s="50"/>
      <c r="DFP284" s="50"/>
      <c r="DFQ284" s="50"/>
      <c r="DFR284" s="50"/>
      <c r="DFS284" s="50"/>
      <c r="DFT284" s="50"/>
      <c r="DFU284" s="50"/>
      <c r="DFV284" s="50"/>
      <c r="DFW284" s="50"/>
      <c r="DFX284" s="50"/>
      <c r="DFY284" s="50"/>
      <c r="DFZ284" s="50"/>
      <c r="DGA284" s="50"/>
      <c r="DGB284" s="50"/>
      <c r="DGC284" s="50"/>
      <c r="DGD284" s="50"/>
      <c r="DGE284" s="50"/>
      <c r="DGF284" s="50"/>
      <c r="DGG284" s="50"/>
      <c r="DGH284" s="50"/>
      <c r="DGI284" s="50"/>
      <c r="DGJ284" s="50"/>
      <c r="DGK284" s="50"/>
      <c r="DGL284" s="50"/>
      <c r="DGM284" s="50"/>
      <c r="DGN284" s="50"/>
      <c r="DGO284" s="50"/>
      <c r="DGP284" s="50"/>
      <c r="DGQ284" s="50"/>
      <c r="DGR284" s="50"/>
      <c r="DGS284" s="50"/>
      <c r="DGT284" s="50"/>
      <c r="DGU284" s="50"/>
      <c r="DGV284" s="50"/>
      <c r="DGW284" s="50"/>
      <c r="DGX284" s="50"/>
      <c r="DGY284" s="50"/>
      <c r="DGZ284" s="50"/>
      <c r="DHA284" s="50"/>
      <c r="DHB284" s="50"/>
      <c r="DHC284" s="50"/>
      <c r="DHD284" s="50"/>
      <c r="DHE284" s="50"/>
      <c r="DHF284" s="50"/>
      <c r="DHG284" s="50"/>
      <c r="DHH284" s="50"/>
      <c r="DHI284" s="50"/>
      <c r="DHJ284" s="50"/>
      <c r="DHK284" s="50"/>
      <c r="DHL284" s="50"/>
      <c r="DHM284" s="50"/>
      <c r="DHN284" s="50"/>
      <c r="DHO284" s="50"/>
      <c r="DHP284" s="50"/>
      <c r="DHQ284" s="50"/>
      <c r="DHR284" s="50"/>
      <c r="DHS284" s="50"/>
      <c r="DHT284" s="50"/>
      <c r="DHU284" s="50"/>
      <c r="DHV284" s="50"/>
      <c r="DHW284" s="50"/>
      <c r="DHX284" s="50"/>
      <c r="DHY284" s="50"/>
      <c r="DHZ284" s="50"/>
      <c r="DIA284" s="50"/>
      <c r="DIB284" s="50"/>
      <c r="DIC284" s="50"/>
      <c r="DID284" s="50"/>
      <c r="DIE284" s="50"/>
      <c r="DIF284" s="50"/>
      <c r="DIG284" s="50"/>
      <c r="DIH284" s="50"/>
      <c r="DII284" s="50"/>
      <c r="DIJ284" s="50"/>
      <c r="DIK284" s="50"/>
      <c r="DIL284" s="50"/>
      <c r="DIM284" s="50"/>
      <c r="DIN284" s="50"/>
      <c r="DIO284" s="50"/>
      <c r="DIP284" s="50"/>
      <c r="DIQ284" s="50"/>
      <c r="DIR284" s="50"/>
      <c r="DIS284" s="50"/>
      <c r="DIT284" s="50"/>
      <c r="DIU284" s="50"/>
      <c r="DIV284" s="50"/>
      <c r="DIW284" s="50"/>
      <c r="DIX284" s="50"/>
      <c r="DIY284" s="50"/>
      <c r="DIZ284" s="50"/>
      <c r="DJA284" s="50"/>
      <c r="DJB284" s="50"/>
      <c r="DJC284" s="50"/>
      <c r="DJD284" s="50"/>
      <c r="DJE284" s="50"/>
      <c r="DJF284" s="50"/>
      <c r="DJG284" s="50"/>
      <c r="DJH284" s="50"/>
      <c r="DJI284" s="50"/>
      <c r="DJJ284" s="50"/>
      <c r="DJK284" s="50"/>
      <c r="DJL284" s="50"/>
      <c r="DJM284" s="50"/>
      <c r="DJN284" s="50"/>
      <c r="DJO284" s="50"/>
      <c r="DJP284" s="50"/>
      <c r="DJQ284" s="50"/>
      <c r="DJR284" s="50"/>
      <c r="DJS284" s="50"/>
      <c r="DJT284" s="50"/>
      <c r="DJU284" s="50"/>
      <c r="DJV284" s="50"/>
      <c r="DJW284" s="50"/>
      <c r="DJX284" s="50"/>
      <c r="DJY284" s="50"/>
      <c r="DJZ284" s="50"/>
      <c r="DKA284" s="50"/>
      <c r="DKB284" s="50"/>
      <c r="DKC284" s="50"/>
      <c r="DKD284" s="50"/>
      <c r="DKE284" s="50"/>
      <c r="DKF284" s="50"/>
      <c r="DKG284" s="50"/>
      <c r="DKH284" s="50"/>
      <c r="DKI284" s="50"/>
      <c r="DKJ284" s="50"/>
      <c r="DKK284" s="50"/>
      <c r="DKL284" s="50"/>
      <c r="DKM284" s="50"/>
      <c r="DKN284" s="50"/>
      <c r="DKO284" s="50"/>
      <c r="DKP284" s="50"/>
      <c r="DKQ284" s="50"/>
      <c r="DKR284" s="50"/>
      <c r="DKS284" s="50"/>
      <c r="DKT284" s="50"/>
      <c r="DKU284" s="50"/>
      <c r="DKV284" s="50"/>
      <c r="DKW284" s="50"/>
      <c r="DKX284" s="50"/>
      <c r="DKY284" s="50"/>
      <c r="DKZ284" s="50"/>
      <c r="DLA284" s="50"/>
      <c r="DLB284" s="50"/>
      <c r="DLC284" s="50"/>
      <c r="DLD284" s="50"/>
      <c r="DLE284" s="50"/>
      <c r="DLF284" s="50"/>
      <c r="DLG284" s="50"/>
      <c r="DLH284" s="50"/>
      <c r="DLI284" s="50"/>
      <c r="DLJ284" s="50"/>
      <c r="DLK284" s="50"/>
      <c r="DLL284" s="50"/>
      <c r="DLM284" s="50"/>
      <c r="DLN284" s="50"/>
      <c r="DLO284" s="50"/>
      <c r="DLP284" s="50"/>
      <c r="DLQ284" s="50"/>
      <c r="DLR284" s="50"/>
      <c r="DLS284" s="50"/>
      <c r="DLT284" s="50"/>
      <c r="DLU284" s="50"/>
      <c r="DLV284" s="50"/>
      <c r="DLW284" s="50"/>
      <c r="DLX284" s="50"/>
      <c r="DLY284" s="50"/>
      <c r="DLZ284" s="50"/>
      <c r="DMA284" s="50"/>
      <c r="DMB284" s="50"/>
      <c r="DMC284" s="50"/>
      <c r="DMD284" s="50"/>
      <c r="DME284" s="50"/>
      <c r="DMF284" s="50"/>
      <c r="DMG284" s="50"/>
      <c r="DMH284" s="50"/>
      <c r="DMI284" s="50"/>
      <c r="DMJ284" s="50"/>
      <c r="DMK284" s="50"/>
      <c r="DML284" s="50"/>
      <c r="DMM284" s="50"/>
      <c r="DMN284" s="50"/>
      <c r="DMO284" s="50"/>
      <c r="DMP284" s="50"/>
      <c r="DMQ284" s="50"/>
      <c r="DMR284" s="50"/>
      <c r="DMS284" s="50"/>
      <c r="DMT284" s="50"/>
      <c r="DMU284" s="50"/>
      <c r="DMV284" s="50"/>
      <c r="DMW284" s="50"/>
      <c r="DMX284" s="50"/>
      <c r="DMY284" s="50"/>
      <c r="DMZ284" s="50"/>
      <c r="DNA284" s="50"/>
      <c r="DNB284" s="50"/>
      <c r="DNC284" s="50"/>
      <c r="DND284" s="50"/>
      <c r="DNF284" s="50"/>
      <c r="DNH284" s="50"/>
      <c r="DNI284" s="50"/>
      <c r="DNJ284" s="50"/>
      <c r="DNK284" s="50"/>
      <c r="DNL284" s="50"/>
      <c r="DNM284" s="50"/>
      <c r="DNN284" s="50"/>
      <c r="DNO284" s="50"/>
      <c r="DNT284" s="50"/>
      <c r="DNU284" s="50"/>
      <c r="DNV284" s="50"/>
      <c r="DNW284" s="50"/>
      <c r="DNX284" s="50"/>
      <c r="DNY284" s="50"/>
      <c r="DNZ284" s="50"/>
      <c r="DOA284" s="50"/>
      <c r="DOB284" s="50"/>
      <c r="DOC284" s="50"/>
      <c r="DOD284" s="50"/>
      <c r="DOE284" s="50"/>
      <c r="DOF284" s="50"/>
      <c r="DOG284" s="50"/>
      <c r="DOH284" s="50"/>
      <c r="DOI284" s="50"/>
      <c r="DOJ284" s="50"/>
      <c r="DOK284" s="50"/>
      <c r="DOL284" s="50"/>
      <c r="DOM284" s="50"/>
      <c r="DON284" s="50"/>
      <c r="DOO284" s="50"/>
      <c r="DOP284" s="50"/>
      <c r="DOQ284" s="50"/>
      <c r="DOR284" s="50"/>
      <c r="DOS284" s="50"/>
      <c r="DOT284" s="50"/>
      <c r="DOU284" s="50"/>
      <c r="DOV284" s="50"/>
      <c r="DOW284" s="50"/>
      <c r="DOX284" s="50"/>
      <c r="DOY284" s="50"/>
      <c r="DOZ284" s="50"/>
      <c r="DPA284" s="50"/>
      <c r="DPB284" s="50"/>
      <c r="DPC284" s="50"/>
      <c r="DPD284" s="50"/>
      <c r="DPE284" s="50"/>
      <c r="DPF284" s="50"/>
      <c r="DPG284" s="50"/>
      <c r="DPH284" s="50"/>
      <c r="DPI284" s="50"/>
      <c r="DPJ284" s="50"/>
      <c r="DPK284" s="50"/>
      <c r="DPL284" s="50"/>
      <c r="DPM284" s="50"/>
      <c r="DPN284" s="50"/>
      <c r="DPO284" s="50"/>
      <c r="DPP284" s="50"/>
      <c r="DPQ284" s="50"/>
      <c r="DPR284" s="50"/>
      <c r="DPS284" s="50"/>
      <c r="DPT284" s="50"/>
      <c r="DPU284" s="50"/>
      <c r="DPV284" s="50"/>
      <c r="DPW284" s="50"/>
      <c r="DPX284" s="50"/>
      <c r="DPY284" s="50"/>
      <c r="DPZ284" s="50"/>
      <c r="DQA284" s="50"/>
      <c r="DQB284" s="50"/>
      <c r="DQC284" s="50"/>
      <c r="DQD284" s="50"/>
      <c r="DQE284" s="50"/>
      <c r="DQF284" s="50"/>
      <c r="DQG284" s="50"/>
      <c r="DQH284" s="50"/>
      <c r="DQI284" s="50"/>
      <c r="DQJ284" s="50"/>
      <c r="DQK284" s="50"/>
      <c r="DQL284" s="50"/>
      <c r="DQM284" s="50"/>
      <c r="DQN284" s="50"/>
      <c r="DQO284" s="50"/>
      <c r="DQP284" s="50"/>
      <c r="DQQ284" s="50"/>
      <c r="DQR284" s="50"/>
      <c r="DQS284" s="50"/>
      <c r="DQT284" s="50"/>
      <c r="DQU284" s="50"/>
      <c r="DQV284" s="50"/>
      <c r="DQW284" s="50"/>
      <c r="DQX284" s="50"/>
      <c r="DQY284" s="50"/>
      <c r="DQZ284" s="50"/>
      <c r="DRA284" s="50"/>
      <c r="DRB284" s="50"/>
      <c r="DRC284" s="50"/>
      <c r="DRD284" s="50"/>
      <c r="DRE284" s="50"/>
      <c r="DRF284" s="50"/>
      <c r="DRG284" s="50"/>
      <c r="DRH284" s="50"/>
      <c r="DRI284" s="50"/>
      <c r="DRJ284" s="50"/>
      <c r="DRK284" s="50"/>
      <c r="DRL284" s="50"/>
      <c r="DRM284" s="50"/>
      <c r="DRN284" s="50"/>
      <c r="DRO284" s="50"/>
      <c r="DRP284" s="50"/>
      <c r="DRQ284" s="50"/>
      <c r="DRR284" s="50"/>
      <c r="DRS284" s="50"/>
      <c r="DRT284" s="50"/>
      <c r="DRU284" s="50"/>
      <c r="DRV284" s="50"/>
      <c r="DRW284" s="50"/>
      <c r="DRX284" s="50"/>
      <c r="DRY284" s="50"/>
      <c r="DRZ284" s="50"/>
      <c r="DSA284" s="50"/>
      <c r="DSB284" s="50"/>
      <c r="DSC284" s="50"/>
      <c r="DSD284" s="50"/>
      <c r="DSE284" s="50"/>
      <c r="DSF284" s="50"/>
      <c r="DSG284" s="50"/>
      <c r="DSH284" s="50"/>
      <c r="DSI284" s="50"/>
      <c r="DSJ284" s="50"/>
      <c r="DSK284" s="50"/>
      <c r="DSL284" s="50"/>
      <c r="DSM284" s="50"/>
      <c r="DSN284" s="50"/>
      <c r="DSO284" s="50"/>
      <c r="DSP284" s="50"/>
      <c r="DSQ284" s="50"/>
      <c r="DSR284" s="50"/>
      <c r="DSS284" s="50"/>
      <c r="DST284" s="50"/>
      <c r="DSU284" s="50"/>
      <c r="DSV284" s="50"/>
      <c r="DSW284" s="50"/>
      <c r="DSX284" s="50"/>
      <c r="DSY284" s="50"/>
      <c r="DSZ284" s="50"/>
      <c r="DTA284" s="50"/>
      <c r="DTB284" s="50"/>
      <c r="DTC284" s="50"/>
      <c r="DTD284" s="50"/>
      <c r="DTE284" s="50"/>
      <c r="DTF284" s="50"/>
      <c r="DTG284" s="50"/>
      <c r="DTH284" s="50"/>
      <c r="DTI284" s="50"/>
      <c r="DTJ284" s="50"/>
      <c r="DTK284" s="50"/>
      <c r="DTL284" s="50"/>
      <c r="DTM284" s="50"/>
      <c r="DTN284" s="50"/>
      <c r="DTO284" s="50"/>
      <c r="DTP284" s="50"/>
      <c r="DTQ284" s="50"/>
      <c r="DTR284" s="50"/>
      <c r="DTS284" s="50"/>
      <c r="DTT284" s="50"/>
      <c r="DTU284" s="50"/>
      <c r="DTV284" s="50"/>
      <c r="DTW284" s="50"/>
      <c r="DTX284" s="50"/>
      <c r="DTY284" s="50"/>
      <c r="DTZ284" s="50"/>
      <c r="DUA284" s="50"/>
      <c r="DUB284" s="50"/>
      <c r="DUC284" s="50"/>
      <c r="DUD284" s="50"/>
      <c r="DUE284" s="50"/>
      <c r="DUF284" s="50"/>
      <c r="DUG284" s="50"/>
      <c r="DUH284" s="50"/>
      <c r="DUI284" s="50"/>
      <c r="DUJ284" s="50"/>
      <c r="DUK284" s="50"/>
      <c r="DUL284" s="50"/>
      <c r="DUM284" s="50"/>
      <c r="DUN284" s="50"/>
      <c r="DUO284" s="50"/>
      <c r="DUP284" s="50"/>
      <c r="DUQ284" s="50"/>
      <c r="DUR284" s="50"/>
      <c r="DUS284" s="50"/>
      <c r="DUT284" s="50"/>
      <c r="DUU284" s="50"/>
      <c r="DUV284" s="50"/>
      <c r="DUW284" s="50"/>
      <c r="DUX284" s="50"/>
      <c r="DUY284" s="50"/>
      <c r="DUZ284" s="50"/>
      <c r="DVA284" s="50"/>
      <c r="DVB284" s="50"/>
      <c r="DVC284" s="50"/>
      <c r="DVD284" s="50"/>
      <c r="DVE284" s="50"/>
      <c r="DVF284" s="50"/>
      <c r="DVG284" s="50"/>
      <c r="DVH284" s="50"/>
      <c r="DVI284" s="50"/>
      <c r="DVJ284" s="50"/>
      <c r="DVK284" s="50"/>
      <c r="DVL284" s="50"/>
      <c r="DVM284" s="50"/>
      <c r="DVN284" s="50"/>
      <c r="DVO284" s="50"/>
      <c r="DVP284" s="50"/>
      <c r="DVQ284" s="50"/>
      <c r="DVR284" s="50"/>
      <c r="DVS284" s="50"/>
      <c r="DVT284" s="50"/>
      <c r="DVU284" s="50"/>
      <c r="DVV284" s="50"/>
      <c r="DVW284" s="50"/>
      <c r="DVX284" s="50"/>
      <c r="DVY284" s="50"/>
      <c r="DVZ284" s="50"/>
      <c r="DWA284" s="50"/>
      <c r="DWB284" s="50"/>
      <c r="DWC284" s="50"/>
      <c r="DWD284" s="50"/>
      <c r="DWE284" s="50"/>
      <c r="DWF284" s="50"/>
      <c r="DWG284" s="50"/>
      <c r="DWH284" s="50"/>
      <c r="DWI284" s="50"/>
      <c r="DWJ284" s="50"/>
      <c r="DWK284" s="50"/>
      <c r="DWL284" s="50"/>
      <c r="DWM284" s="50"/>
      <c r="DWN284" s="50"/>
      <c r="DWO284" s="50"/>
      <c r="DWP284" s="50"/>
      <c r="DWQ284" s="50"/>
      <c r="DWR284" s="50"/>
      <c r="DWS284" s="50"/>
      <c r="DWT284" s="50"/>
      <c r="DWU284" s="50"/>
      <c r="DWV284" s="50"/>
      <c r="DWW284" s="50"/>
      <c r="DWX284" s="50"/>
      <c r="DWY284" s="50"/>
      <c r="DWZ284" s="50"/>
      <c r="DXB284" s="50"/>
      <c r="DXD284" s="50"/>
      <c r="DXE284" s="50"/>
      <c r="DXF284" s="50"/>
      <c r="DXG284" s="50"/>
      <c r="DXH284" s="50"/>
      <c r="DXI284" s="50"/>
      <c r="DXJ284" s="50"/>
      <c r="DXK284" s="50"/>
      <c r="DXP284" s="50"/>
      <c r="DXQ284" s="50"/>
      <c r="DXR284" s="50"/>
      <c r="DXS284" s="50"/>
      <c r="DXT284" s="50"/>
      <c r="DXU284" s="50"/>
      <c r="DXV284" s="50"/>
      <c r="DXW284" s="50"/>
      <c r="DXX284" s="50"/>
      <c r="DXY284" s="50"/>
      <c r="DXZ284" s="50"/>
      <c r="DYA284" s="50"/>
      <c r="DYB284" s="50"/>
      <c r="DYC284" s="50"/>
      <c r="DYD284" s="50"/>
      <c r="DYE284" s="50"/>
      <c r="DYF284" s="50"/>
      <c r="DYG284" s="50"/>
      <c r="DYH284" s="50"/>
      <c r="DYI284" s="50"/>
      <c r="DYJ284" s="50"/>
      <c r="DYK284" s="50"/>
      <c r="DYL284" s="50"/>
      <c r="DYM284" s="50"/>
      <c r="DYN284" s="50"/>
      <c r="DYO284" s="50"/>
      <c r="DYP284" s="50"/>
      <c r="DYQ284" s="50"/>
      <c r="DYR284" s="50"/>
      <c r="DYS284" s="50"/>
      <c r="DYT284" s="50"/>
      <c r="DYU284" s="50"/>
      <c r="DYV284" s="50"/>
      <c r="DYW284" s="50"/>
      <c r="DYX284" s="50"/>
      <c r="DYY284" s="50"/>
      <c r="DYZ284" s="50"/>
      <c r="DZA284" s="50"/>
      <c r="DZB284" s="50"/>
      <c r="DZC284" s="50"/>
      <c r="DZD284" s="50"/>
      <c r="DZE284" s="50"/>
      <c r="DZF284" s="50"/>
      <c r="DZG284" s="50"/>
      <c r="DZH284" s="50"/>
      <c r="DZI284" s="50"/>
      <c r="DZJ284" s="50"/>
      <c r="DZK284" s="50"/>
      <c r="DZL284" s="50"/>
      <c r="DZM284" s="50"/>
      <c r="DZN284" s="50"/>
      <c r="DZO284" s="50"/>
      <c r="DZP284" s="50"/>
      <c r="DZQ284" s="50"/>
      <c r="DZR284" s="50"/>
      <c r="DZS284" s="50"/>
      <c r="DZT284" s="50"/>
      <c r="DZU284" s="50"/>
      <c r="DZV284" s="50"/>
      <c r="DZW284" s="50"/>
      <c r="DZX284" s="50"/>
      <c r="DZY284" s="50"/>
      <c r="DZZ284" s="50"/>
      <c r="EAA284" s="50"/>
      <c r="EAB284" s="50"/>
      <c r="EAC284" s="50"/>
      <c r="EAD284" s="50"/>
      <c r="EAE284" s="50"/>
      <c r="EAF284" s="50"/>
      <c r="EAG284" s="50"/>
      <c r="EAH284" s="50"/>
      <c r="EAI284" s="50"/>
      <c r="EAJ284" s="50"/>
      <c r="EAK284" s="50"/>
      <c r="EAL284" s="50"/>
      <c r="EAM284" s="50"/>
      <c r="EAN284" s="50"/>
      <c r="EAO284" s="50"/>
      <c r="EAP284" s="50"/>
      <c r="EAQ284" s="50"/>
      <c r="EAR284" s="50"/>
      <c r="EAS284" s="50"/>
      <c r="EAT284" s="50"/>
      <c r="EAU284" s="50"/>
      <c r="EAV284" s="50"/>
      <c r="EAW284" s="50"/>
      <c r="EAX284" s="50"/>
      <c r="EAY284" s="50"/>
      <c r="EAZ284" s="50"/>
      <c r="EBA284" s="50"/>
      <c r="EBB284" s="50"/>
      <c r="EBC284" s="50"/>
      <c r="EBD284" s="50"/>
      <c r="EBE284" s="50"/>
      <c r="EBF284" s="50"/>
      <c r="EBG284" s="50"/>
      <c r="EBH284" s="50"/>
      <c r="EBI284" s="50"/>
      <c r="EBJ284" s="50"/>
      <c r="EBK284" s="50"/>
      <c r="EBL284" s="50"/>
      <c r="EBM284" s="50"/>
      <c r="EBN284" s="50"/>
      <c r="EBO284" s="50"/>
      <c r="EBP284" s="50"/>
      <c r="EBQ284" s="50"/>
      <c r="EBR284" s="50"/>
      <c r="EBS284" s="50"/>
      <c r="EBT284" s="50"/>
      <c r="EBU284" s="50"/>
      <c r="EBV284" s="50"/>
      <c r="EBW284" s="50"/>
      <c r="EBX284" s="50"/>
      <c r="EBY284" s="50"/>
      <c r="EBZ284" s="50"/>
      <c r="ECA284" s="50"/>
      <c r="ECB284" s="50"/>
      <c r="ECC284" s="50"/>
      <c r="ECD284" s="50"/>
      <c r="ECE284" s="50"/>
      <c r="ECF284" s="50"/>
      <c r="ECG284" s="50"/>
      <c r="ECH284" s="50"/>
      <c r="ECI284" s="50"/>
      <c r="ECJ284" s="50"/>
      <c r="ECK284" s="50"/>
      <c r="ECL284" s="50"/>
      <c r="ECM284" s="50"/>
      <c r="ECN284" s="50"/>
      <c r="ECO284" s="50"/>
      <c r="ECP284" s="50"/>
      <c r="ECQ284" s="50"/>
      <c r="ECR284" s="50"/>
      <c r="ECS284" s="50"/>
      <c r="ECT284" s="50"/>
      <c r="ECU284" s="50"/>
      <c r="ECV284" s="50"/>
      <c r="ECW284" s="50"/>
      <c r="ECX284" s="50"/>
      <c r="ECY284" s="50"/>
      <c r="ECZ284" s="50"/>
      <c r="EDA284" s="50"/>
      <c r="EDB284" s="50"/>
      <c r="EDC284" s="50"/>
      <c r="EDD284" s="50"/>
      <c r="EDE284" s="50"/>
      <c r="EDF284" s="50"/>
      <c r="EDG284" s="50"/>
      <c r="EDH284" s="50"/>
      <c r="EDI284" s="50"/>
      <c r="EDJ284" s="50"/>
      <c r="EDK284" s="50"/>
      <c r="EDL284" s="50"/>
      <c r="EDM284" s="50"/>
      <c r="EDN284" s="50"/>
      <c r="EDO284" s="50"/>
      <c r="EDP284" s="50"/>
      <c r="EDQ284" s="50"/>
      <c r="EDR284" s="50"/>
      <c r="EDS284" s="50"/>
      <c r="EDT284" s="50"/>
      <c r="EDU284" s="50"/>
      <c r="EDV284" s="50"/>
      <c r="EDW284" s="50"/>
      <c r="EDX284" s="50"/>
      <c r="EDY284" s="50"/>
      <c r="EDZ284" s="50"/>
      <c r="EEA284" s="50"/>
      <c r="EEB284" s="50"/>
      <c r="EEC284" s="50"/>
      <c r="EED284" s="50"/>
      <c r="EEE284" s="50"/>
      <c r="EEF284" s="50"/>
      <c r="EEG284" s="50"/>
      <c r="EEH284" s="50"/>
      <c r="EEI284" s="50"/>
      <c r="EEJ284" s="50"/>
      <c r="EEK284" s="50"/>
      <c r="EEL284" s="50"/>
      <c r="EEM284" s="50"/>
      <c r="EEN284" s="50"/>
      <c r="EEO284" s="50"/>
      <c r="EEP284" s="50"/>
      <c r="EEQ284" s="50"/>
      <c r="EER284" s="50"/>
      <c r="EES284" s="50"/>
      <c r="EET284" s="50"/>
      <c r="EEU284" s="50"/>
      <c r="EEV284" s="50"/>
      <c r="EEW284" s="50"/>
      <c r="EEX284" s="50"/>
      <c r="EEY284" s="50"/>
      <c r="EEZ284" s="50"/>
      <c r="EFA284" s="50"/>
      <c r="EFB284" s="50"/>
      <c r="EFC284" s="50"/>
      <c r="EFD284" s="50"/>
      <c r="EFE284" s="50"/>
      <c r="EFF284" s="50"/>
      <c r="EFG284" s="50"/>
      <c r="EFH284" s="50"/>
      <c r="EFI284" s="50"/>
      <c r="EFJ284" s="50"/>
      <c r="EFK284" s="50"/>
      <c r="EFL284" s="50"/>
      <c r="EFM284" s="50"/>
      <c r="EFN284" s="50"/>
      <c r="EFO284" s="50"/>
      <c r="EFP284" s="50"/>
      <c r="EFQ284" s="50"/>
      <c r="EFR284" s="50"/>
      <c r="EFS284" s="50"/>
      <c r="EFT284" s="50"/>
      <c r="EFU284" s="50"/>
      <c r="EFV284" s="50"/>
      <c r="EFW284" s="50"/>
      <c r="EFX284" s="50"/>
      <c r="EFY284" s="50"/>
      <c r="EFZ284" s="50"/>
      <c r="EGA284" s="50"/>
      <c r="EGB284" s="50"/>
      <c r="EGC284" s="50"/>
      <c r="EGD284" s="50"/>
      <c r="EGE284" s="50"/>
      <c r="EGF284" s="50"/>
      <c r="EGG284" s="50"/>
      <c r="EGH284" s="50"/>
      <c r="EGI284" s="50"/>
      <c r="EGJ284" s="50"/>
      <c r="EGK284" s="50"/>
      <c r="EGL284" s="50"/>
      <c r="EGM284" s="50"/>
      <c r="EGN284" s="50"/>
      <c r="EGO284" s="50"/>
      <c r="EGP284" s="50"/>
      <c r="EGQ284" s="50"/>
      <c r="EGR284" s="50"/>
      <c r="EGS284" s="50"/>
      <c r="EGT284" s="50"/>
      <c r="EGU284" s="50"/>
      <c r="EGV284" s="50"/>
      <c r="EGX284" s="50"/>
      <c r="EGZ284" s="50"/>
      <c r="EHA284" s="50"/>
      <c r="EHB284" s="50"/>
      <c r="EHC284" s="50"/>
      <c r="EHD284" s="50"/>
      <c r="EHE284" s="50"/>
      <c r="EHF284" s="50"/>
      <c r="EHG284" s="50"/>
      <c r="EHL284" s="50"/>
      <c r="EHM284" s="50"/>
      <c r="EHN284" s="50"/>
      <c r="EHO284" s="50"/>
      <c r="EHP284" s="50"/>
      <c r="EHQ284" s="50"/>
      <c r="EHR284" s="50"/>
      <c r="EHS284" s="50"/>
      <c r="EHT284" s="50"/>
      <c r="EHU284" s="50"/>
      <c r="EHV284" s="50"/>
      <c r="EHW284" s="50"/>
      <c r="EHX284" s="50"/>
      <c r="EHY284" s="50"/>
      <c r="EHZ284" s="50"/>
      <c r="EIA284" s="50"/>
      <c r="EIB284" s="50"/>
      <c r="EIC284" s="50"/>
      <c r="EID284" s="50"/>
      <c r="EIE284" s="50"/>
      <c r="EIF284" s="50"/>
      <c r="EIG284" s="50"/>
      <c r="EIH284" s="50"/>
      <c r="EII284" s="50"/>
      <c r="EIJ284" s="50"/>
      <c r="EIK284" s="50"/>
      <c r="EIL284" s="50"/>
      <c r="EIM284" s="50"/>
      <c r="EIN284" s="50"/>
      <c r="EIO284" s="50"/>
      <c r="EIP284" s="50"/>
      <c r="EIQ284" s="50"/>
      <c r="EIR284" s="50"/>
      <c r="EIS284" s="50"/>
      <c r="EIT284" s="50"/>
      <c r="EIU284" s="50"/>
      <c r="EIV284" s="50"/>
      <c r="EIW284" s="50"/>
      <c r="EIX284" s="50"/>
      <c r="EIY284" s="50"/>
      <c r="EIZ284" s="50"/>
      <c r="EJA284" s="50"/>
      <c r="EJB284" s="50"/>
      <c r="EJC284" s="50"/>
      <c r="EJD284" s="50"/>
      <c r="EJE284" s="50"/>
      <c r="EJF284" s="50"/>
      <c r="EJG284" s="50"/>
      <c r="EJH284" s="50"/>
      <c r="EJI284" s="50"/>
      <c r="EJJ284" s="50"/>
      <c r="EJK284" s="50"/>
      <c r="EJL284" s="50"/>
      <c r="EJM284" s="50"/>
      <c r="EJN284" s="50"/>
      <c r="EJO284" s="50"/>
      <c r="EJP284" s="50"/>
      <c r="EJQ284" s="50"/>
      <c r="EJR284" s="50"/>
      <c r="EJS284" s="50"/>
      <c r="EJT284" s="50"/>
      <c r="EJU284" s="50"/>
      <c r="EJV284" s="50"/>
      <c r="EJW284" s="50"/>
      <c r="EJX284" s="50"/>
      <c r="EJY284" s="50"/>
      <c r="EJZ284" s="50"/>
      <c r="EKA284" s="50"/>
      <c r="EKB284" s="50"/>
      <c r="EKC284" s="50"/>
      <c r="EKD284" s="50"/>
      <c r="EKE284" s="50"/>
      <c r="EKF284" s="50"/>
      <c r="EKG284" s="50"/>
      <c r="EKH284" s="50"/>
      <c r="EKI284" s="50"/>
      <c r="EKJ284" s="50"/>
      <c r="EKK284" s="50"/>
      <c r="EKL284" s="50"/>
      <c r="EKM284" s="50"/>
      <c r="EKN284" s="50"/>
      <c r="EKO284" s="50"/>
      <c r="EKP284" s="50"/>
      <c r="EKQ284" s="50"/>
      <c r="EKR284" s="50"/>
      <c r="EKS284" s="50"/>
      <c r="EKT284" s="50"/>
      <c r="EKU284" s="50"/>
      <c r="EKV284" s="50"/>
      <c r="EKW284" s="50"/>
      <c r="EKX284" s="50"/>
      <c r="EKY284" s="50"/>
      <c r="EKZ284" s="50"/>
      <c r="ELA284" s="50"/>
      <c r="ELB284" s="50"/>
      <c r="ELC284" s="50"/>
      <c r="ELD284" s="50"/>
      <c r="ELE284" s="50"/>
      <c r="ELF284" s="50"/>
      <c r="ELG284" s="50"/>
      <c r="ELH284" s="50"/>
      <c r="ELI284" s="50"/>
      <c r="ELJ284" s="50"/>
      <c r="ELK284" s="50"/>
      <c r="ELL284" s="50"/>
      <c r="ELM284" s="50"/>
      <c r="ELN284" s="50"/>
      <c r="ELO284" s="50"/>
      <c r="ELP284" s="50"/>
      <c r="ELQ284" s="50"/>
      <c r="ELR284" s="50"/>
      <c r="ELS284" s="50"/>
      <c r="ELT284" s="50"/>
      <c r="ELU284" s="50"/>
      <c r="ELV284" s="50"/>
      <c r="ELW284" s="50"/>
      <c r="ELX284" s="50"/>
      <c r="ELY284" s="50"/>
      <c r="ELZ284" s="50"/>
      <c r="EMA284" s="50"/>
      <c r="EMB284" s="50"/>
      <c r="EMC284" s="50"/>
      <c r="EMD284" s="50"/>
      <c r="EME284" s="50"/>
      <c r="EMF284" s="50"/>
      <c r="EMG284" s="50"/>
      <c r="EMH284" s="50"/>
      <c r="EMI284" s="50"/>
      <c r="EMJ284" s="50"/>
      <c r="EMK284" s="50"/>
      <c r="EML284" s="50"/>
      <c r="EMM284" s="50"/>
      <c r="EMN284" s="50"/>
      <c r="EMO284" s="50"/>
      <c r="EMP284" s="50"/>
      <c r="EMQ284" s="50"/>
      <c r="EMR284" s="50"/>
      <c r="EMS284" s="50"/>
      <c r="EMT284" s="50"/>
      <c r="EMU284" s="50"/>
      <c r="EMV284" s="50"/>
      <c r="EMW284" s="50"/>
      <c r="EMX284" s="50"/>
      <c r="EMY284" s="50"/>
      <c r="EMZ284" s="50"/>
      <c r="ENA284" s="50"/>
      <c r="ENB284" s="50"/>
      <c r="ENC284" s="50"/>
      <c r="END284" s="50"/>
      <c r="ENE284" s="50"/>
      <c r="ENF284" s="50"/>
      <c r="ENG284" s="50"/>
      <c r="ENH284" s="50"/>
      <c r="ENI284" s="50"/>
      <c r="ENJ284" s="50"/>
      <c r="ENK284" s="50"/>
      <c r="ENL284" s="50"/>
      <c r="ENM284" s="50"/>
      <c r="ENN284" s="50"/>
      <c r="ENO284" s="50"/>
      <c r="ENP284" s="50"/>
      <c r="ENQ284" s="50"/>
      <c r="ENR284" s="50"/>
      <c r="ENS284" s="50"/>
      <c r="ENT284" s="50"/>
      <c r="ENU284" s="50"/>
      <c r="ENV284" s="50"/>
      <c r="ENW284" s="50"/>
      <c r="ENX284" s="50"/>
      <c r="ENY284" s="50"/>
      <c r="ENZ284" s="50"/>
      <c r="EOA284" s="50"/>
      <c r="EOB284" s="50"/>
      <c r="EOC284" s="50"/>
      <c r="EOD284" s="50"/>
      <c r="EOE284" s="50"/>
      <c r="EOF284" s="50"/>
      <c r="EOG284" s="50"/>
      <c r="EOH284" s="50"/>
      <c r="EOI284" s="50"/>
      <c r="EOJ284" s="50"/>
      <c r="EOK284" s="50"/>
      <c r="EOL284" s="50"/>
      <c r="EOM284" s="50"/>
      <c r="EON284" s="50"/>
      <c r="EOO284" s="50"/>
      <c r="EOP284" s="50"/>
      <c r="EOQ284" s="50"/>
      <c r="EOR284" s="50"/>
      <c r="EOS284" s="50"/>
      <c r="EOT284" s="50"/>
      <c r="EOU284" s="50"/>
      <c r="EOV284" s="50"/>
      <c r="EOW284" s="50"/>
      <c r="EOX284" s="50"/>
      <c r="EOY284" s="50"/>
      <c r="EOZ284" s="50"/>
      <c r="EPA284" s="50"/>
      <c r="EPB284" s="50"/>
      <c r="EPC284" s="50"/>
      <c r="EPD284" s="50"/>
      <c r="EPE284" s="50"/>
      <c r="EPF284" s="50"/>
      <c r="EPG284" s="50"/>
      <c r="EPH284" s="50"/>
      <c r="EPI284" s="50"/>
      <c r="EPJ284" s="50"/>
      <c r="EPK284" s="50"/>
      <c r="EPL284" s="50"/>
      <c r="EPM284" s="50"/>
      <c r="EPN284" s="50"/>
      <c r="EPO284" s="50"/>
      <c r="EPP284" s="50"/>
      <c r="EPQ284" s="50"/>
      <c r="EPR284" s="50"/>
      <c r="EPS284" s="50"/>
      <c r="EPT284" s="50"/>
      <c r="EPU284" s="50"/>
      <c r="EPV284" s="50"/>
      <c r="EPW284" s="50"/>
      <c r="EPX284" s="50"/>
      <c r="EPY284" s="50"/>
      <c r="EPZ284" s="50"/>
      <c r="EQA284" s="50"/>
      <c r="EQB284" s="50"/>
      <c r="EQC284" s="50"/>
      <c r="EQD284" s="50"/>
      <c r="EQE284" s="50"/>
      <c r="EQF284" s="50"/>
      <c r="EQG284" s="50"/>
      <c r="EQH284" s="50"/>
      <c r="EQI284" s="50"/>
      <c r="EQJ284" s="50"/>
      <c r="EQK284" s="50"/>
      <c r="EQL284" s="50"/>
      <c r="EQM284" s="50"/>
      <c r="EQN284" s="50"/>
      <c r="EQO284" s="50"/>
      <c r="EQP284" s="50"/>
      <c r="EQQ284" s="50"/>
      <c r="EQR284" s="50"/>
      <c r="EQT284" s="50"/>
      <c r="EQV284" s="50"/>
      <c r="EQW284" s="50"/>
      <c r="EQX284" s="50"/>
      <c r="EQY284" s="50"/>
      <c r="EQZ284" s="50"/>
      <c r="ERA284" s="50"/>
      <c r="ERB284" s="50"/>
      <c r="ERC284" s="50"/>
      <c r="ERH284" s="50"/>
      <c r="ERI284" s="50"/>
      <c r="ERJ284" s="50"/>
      <c r="ERK284" s="50"/>
      <c r="ERL284" s="50"/>
      <c r="ERM284" s="50"/>
      <c r="ERN284" s="50"/>
      <c r="ERO284" s="50"/>
      <c r="ERP284" s="50"/>
      <c r="ERQ284" s="50"/>
      <c r="ERR284" s="50"/>
      <c r="ERS284" s="50"/>
      <c r="ERT284" s="50"/>
      <c r="ERU284" s="50"/>
      <c r="ERV284" s="50"/>
      <c r="ERW284" s="50"/>
      <c r="ERX284" s="50"/>
      <c r="ERY284" s="50"/>
      <c r="ERZ284" s="50"/>
      <c r="ESA284" s="50"/>
      <c r="ESB284" s="50"/>
      <c r="ESC284" s="50"/>
      <c r="ESD284" s="50"/>
      <c r="ESE284" s="50"/>
      <c r="ESF284" s="50"/>
      <c r="ESG284" s="50"/>
      <c r="ESH284" s="50"/>
      <c r="ESI284" s="50"/>
      <c r="ESJ284" s="50"/>
      <c r="ESK284" s="50"/>
      <c r="ESL284" s="50"/>
      <c r="ESM284" s="50"/>
      <c r="ESN284" s="50"/>
      <c r="ESO284" s="50"/>
      <c r="ESP284" s="50"/>
      <c r="ESQ284" s="50"/>
      <c r="ESR284" s="50"/>
      <c r="ESS284" s="50"/>
      <c r="EST284" s="50"/>
      <c r="ESU284" s="50"/>
      <c r="ESV284" s="50"/>
      <c r="ESW284" s="50"/>
      <c r="ESX284" s="50"/>
      <c r="ESY284" s="50"/>
      <c r="ESZ284" s="50"/>
      <c r="ETA284" s="50"/>
      <c r="ETB284" s="50"/>
      <c r="ETC284" s="50"/>
      <c r="ETD284" s="50"/>
      <c r="ETE284" s="50"/>
      <c r="ETF284" s="50"/>
      <c r="ETG284" s="50"/>
      <c r="ETH284" s="50"/>
      <c r="ETI284" s="50"/>
      <c r="ETJ284" s="50"/>
      <c r="ETK284" s="50"/>
      <c r="ETL284" s="50"/>
      <c r="ETM284" s="50"/>
      <c r="ETN284" s="50"/>
      <c r="ETO284" s="50"/>
      <c r="ETP284" s="50"/>
      <c r="ETQ284" s="50"/>
      <c r="ETR284" s="50"/>
      <c r="ETS284" s="50"/>
      <c r="ETT284" s="50"/>
      <c r="ETU284" s="50"/>
      <c r="ETV284" s="50"/>
      <c r="ETW284" s="50"/>
      <c r="ETX284" s="50"/>
      <c r="ETY284" s="50"/>
      <c r="ETZ284" s="50"/>
      <c r="EUA284" s="50"/>
      <c r="EUB284" s="50"/>
      <c r="EUC284" s="50"/>
      <c r="EUD284" s="50"/>
      <c r="EUE284" s="50"/>
      <c r="EUF284" s="50"/>
      <c r="EUG284" s="50"/>
      <c r="EUH284" s="50"/>
      <c r="EUI284" s="50"/>
      <c r="EUJ284" s="50"/>
      <c r="EUK284" s="50"/>
      <c r="EUL284" s="50"/>
      <c r="EUM284" s="50"/>
      <c r="EUN284" s="50"/>
      <c r="EUO284" s="50"/>
      <c r="EUP284" s="50"/>
      <c r="EUQ284" s="50"/>
      <c r="EUR284" s="50"/>
      <c r="EUS284" s="50"/>
      <c r="EUT284" s="50"/>
      <c r="EUU284" s="50"/>
      <c r="EUV284" s="50"/>
      <c r="EUW284" s="50"/>
      <c r="EUX284" s="50"/>
      <c r="EUY284" s="50"/>
      <c r="EUZ284" s="50"/>
      <c r="EVA284" s="50"/>
      <c r="EVB284" s="50"/>
      <c r="EVC284" s="50"/>
      <c r="EVD284" s="50"/>
      <c r="EVE284" s="50"/>
      <c r="EVF284" s="50"/>
      <c r="EVG284" s="50"/>
      <c r="EVH284" s="50"/>
      <c r="EVI284" s="50"/>
      <c r="EVJ284" s="50"/>
      <c r="EVK284" s="50"/>
      <c r="EVL284" s="50"/>
      <c r="EVM284" s="50"/>
      <c r="EVN284" s="50"/>
      <c r="EVO284" s="50"/>
      <c r="EVP284" s="50"/>
      <c r="EVQ284" s="50"/>
      <c r="EVR284" s="50"/>
      <c r="EVS284" s="50"/>
      <c r="EVT284" s="50"/>
      <c r="EVU284" s="50"/>
      <c r="EVV284" s="50"/>
      <c r="EVW284" s="50"/>
      <c r="EVX284" s="50"/>
      <c r="EVY284" s="50"/>
      <c r="EVZ284" s="50"/>
      <c r="EWA284" s="50"/>
      <c r="EWB284" s="50"/>
      <c r="EWC284" s="50"/>
      <c r="EWD284" s="50"/>
      <c r="EWE284" s="50"/>
      <c r="EWF284" s="50"/>
      <c r="EWG284" s="50"/>
      <c r="EWH284" s="50"/>
      <c r="EWI284" s="50"/>
      <c r="EWJ284" s="50"/>
      <c r="EWK284" s="50"/>
      <c r="EWL284" s="50"/>
      <c r="EWM284" s="50"/>
      <c r="EWN284" s="50"/>
      <c r="EWO284" s="50"/>
      <c r="EWP284" s="50"/>
      <c r="EWQ284" s="50"/>
      <c r="EWR284" s="50"/>
      <c r="EWS284" s="50"/>
      <c r="EWT284" s="50"/>
      <c r="EWU284" s="50"/>
      <c r="EWV284" s="50"/>
      <c r="EWW284" s="50"/>
      <c r="EWX284" s="50"/>
      <c r="EWY284" s="50"/>
      <c r="EWZ284" s="50"/>
      <c r="EXA284" s="50"/>
      <c r="EXB284" s="50"/>
      <c r="EXC284" s="50"/>
      <c r="EXD284" s="50"/>
      <c r="EXE284" s="50"/>
      <c r="EXF284" s="50"/>
      <c r="EXG284" s="50"/>
      <c r="EXH284" s="50"/>
      <c r="EXI284" s="50"/>
      <c r="EXJ284" s="50"/>
      <c r="EXK284" s="50"/>
      <c r="EXL284" s="50"/>
      <c r="EXM284" s="50"/>
      <c r="EXN284" s="50"/>
      <c r="EXO284" s="50"/>
      <c r="EXP284" s="50"/>
      <c r="EXQ284" s="50"/>
      <c r="EXR284" s="50"/>
      <c r="EXS284" s="50"/>
      <c r="EXT284" s="50"/>
      <c r="EXU284" s="50"/>
      <c r="EXV284" s="50"/>
      <c r="EXW284" s="50"/>
      <c r="EXX284" s="50"/>
      <c r="EXY284" s="50"/>
      <c r="EXZ284" s="50"/>
      <c r="EYA284" s="50"/>
      <c r="EYB284" s="50"/>
      <c r="EYC284" s="50"/>
      <c r="EYD284" s="50"/>
      <c r="EYE284" s="50"/>
      <c r="EYF284" s="50"/>
      <c r="EYG284" s="50"/>
      <c r="EYH284" s="50"/>
      <c r="EYI284" s="50"/>
      <c r="EYJ284" s="50"/>
      <c r="EYK284" s="50"/>
      <c r="EYL284" s="50"/>
      <c r="EYM284" s="50"/>
      <c r="EYN284" s="50"/>
      <c r="EYO284" s="50"/>
      <c r="EYP284" s="50"/>
      <c r="EYQ284" s="50"/>
      <c r="EYR284" s="50"/>
      <c r="EYS284" s="50"/>
      <c r="EYT284" s="50"/>
      <c r="EYU284" s="50"/>
      <c r="EYV284" s="50"/>
      <c r="EYW284" s="50"/>
      <c r="EYX284" s="50"/>
      <c r="EYY284" s="50"/>
      <c r="EYZ284" s="50"/>
      <c r="EZA284" s="50"/>
      <c r="EZB284" s="50"/>
      <c r="EZC284" s="50"/>
      <c r="EZD284" s="50"/>
      <c r="EZE284" s="50"/>
      <c r="EZF284" s="50"/>
      <c r="EZG284" s="50"/>
      <c r="EZH284" s="50"/>
      <c r="EZI284" s="50"/>
      <c r="EZJ284" s="50"/>
      <c r="EZK284" s="50"/>
      <c r="EZL284" s="50"/>
      <c r="EZM284" s="50"/>
      <c r="EZN284" s="50"/>
      <c r="EZO284" s="50"/>
      <c r="EZP284" s="50"/>
      <c r="EZQ284" s="50"/>
      <c r="EZR284" s="50"/>
      <c r="EZS284" s="50"/>
      <c r="EZT284" s="50"/>
      <c r="EZU284" s="50"/>
      <c r="EZV284" s="50"/>
      <c r="EZW284" s="50"/>
      <c r="EZX284" s="50"/>
      <c r="EZY284" s="50"/>
      <c r="EZZ284" s="50"/>
      <c r="FAA284" s="50"/>
      <c r="FAB284" s="50"/>
      <c r="FAC284" s="50"/>
      <c r="FAD284" s="50"/>
      <c r="FAE284" s="50"/>
      <c r="FAF284" s="50"/>
      <c r="FAG284" s="50"/>
      <c r="FAH284" s="50"/>
      <c r="FAI284" s="50"/>
      <c r="FAJ284" s="50"/>
      <c r="FAK284" s="50"/>
      <c r="FAL284" s="50"/>
      <c r="FAM284" s="50"/>
      <c r="FAN284" s="50"/>
      <c r="FAP284" s="50"/>
      <c r="FAR284" s="50"/>
      <c r="FAS284" s="50"/>
      <c r="FAT284" s="50"/>
      <c r="FAU284" s="50"/>
      <c r="FAV284" s="50"/>
      <c r="FAW284" s="50"/>
      <c r="FAX284" s="50"/>
      <c r="FAY284" s="50"/>
      <c r="FBD284" s="50"/>
      <c r="FBE284" s="50"/>
      <c r="FBF284" s="50"/>
      <c r="FBG284" s="50"/>
      <c r="FBH284" s="50"/>
      <c r="FBI284" s="50"/>
      <c r="FBJ284" s="50"/>
      <c r="FBK284" s="50"/>
      <c r="FBL284" s="50"/>
      <c r="FBM284" s="50"/>
      <c r="FBN284" s="50"/>
      <c r="FBO284" s="50"/>
      <c r="FBP284" s="50"/>
      <c r="FBQ284" s="50"/>
      <c r="FBR284" s="50"/>
      <c r="FBS284" s="50"/>
      <c r="FBT284" s="50"/>
      <c r="FBU284" s="50"/>
      <c r="FBV284" s="50"/>
      <c r="FBW284" s="50"/>
      <c r="FBX284" s="50"/>
      <c r="FBY284" s="50"/>
      <c r="FBZ284" s="50"/>
      <c r="FCA284" s="50"/>
      <c r="FCB284" s="50"/>
      <c r="FCC284" s="50"/>
      <c r="FCD284" s="50"/>
      <c r="FCE284" s="50"/>
      <c r="FCF284" s="50"/>
      <c r="FCG284" s="50"/>
      <c r="FCH284" s="50"/>
      <c r="FCI284" s="50"/>
      <c r="FCJ284" s="50"/>
      <c r="FCK284" s="50"/>
      <c r="FCL284" s="50"/>
      <c r="FCM284" s="50"/>
      <c r="FCN284" s="50"/>
      <c r="FCO284" s="50"/>
      <c r="FCP284" s="50"/>
      <c r="FCQ284" s="50"/>
      <c r="FCR284" s="50"/>
      <c r="FCS284" s="50"/>
      <c r="FCT284" s="50"/>
      <c r="FCU284" s="50"/>
      <c r="FCV284" s="50"/>
      <c r="FCW284" s="50"/>
      <c r="FCX284" s="50"/>
      <c r="FCY284" s="50"/>
      <c r="FCZ284" s="50"/>
      <c r="FDA284" s="50"/>
      <c r="FDB284" s="50"/>
      <c r="FDC284" s="50"/>
      <c r="FDD284" s="50"/>
      <c r="FDE284" s="50"/>
      <c r="FDF284" s="50"/>
      <c r="FDG284" s="50"/>
      <c r="FDH284" s="50"/>
      <c r="FDI284" s="50"/>
      <c r="FDJ284" s="50"/>
      <c r="FDK284" s="50"/>
      <c r="FDL284" s="50"/>
      <c r="FDM284" s="50"/>
      <c r="FDN284" s="50"/>
      <c r="FDO284" s="50"/>
      <c r="FDP284" s="50"/>
      <c r="FDQ284" s="50"/>
      <c r="FDR284" s="50"/>
      <c r="FDS284" s="50"/>
      <c r="FDT284" s="50"/>
      <c r="FDU284" s="50"/>
      <c r="FDV284" s="50"/>
      <c r="FDW284" s="50"/>
      <c r="FDX284" s="50"/>
      <c r="FDY284" s="50"/>
      <c r="FDZ284" s="50"/>
      <c r="FEA284" s="50"/>
      <c r="FEB284" s="50"/>
      <c r="FEC284" s="50"/>
      <c r="FED284" s="50"/>
      <c r="FEE284" s="50"/>
      <c r="FEF284" s="50"/>
      <c r="FEG284" s="50"/>
      <c r="FEH284" s="50"/>
      <c r="FEI284" s="50"/>
      <c r="FEJ284" s="50"/>
      <c r="FEK284" s="50"/>
      <c r="FEL284" s="50"/>
      <c r="FEM284" s="50"/>
      <c r="FEN284" s="50"/>
      <c r="FEO284" s="50"/>
      <c r="FEP284" s="50"/>
      <c r="FEQ284" s="50"/>
      <c r="FER284" s="50"/>
      <c r="FES284" s="50"/>
      <c r="FET284" s="50"/>
      <c r="FEU284" s="50"/>
      <c r="FEV284" s="50"/>
      <c r="FEW284" s="50"/>
      <c r="FEX284" s="50"/>
      <c r="FEY284" s="50"/>
      <c r="FEZ284" s="50"/>
      <c r="FFA284" s="50"/>
      <c r="FFB284" s="50"/>
      <c r="FFC284" s="50"/>
      <c r="FFD284" s="50"/>
      <c r="FFE284" s="50"/>
      <c r="FFF284" s="50"/>
      <c r="FFG284" s="50"/>
      <c r="FFH284" s="50"/>
      <c r="FFI284" s="50"/>
      <c r="FFJ284" s="50"/>
      <c r="FFK284" s="50"/>
      <c r="FFL284" s="50"/>
      <c r="FFM284" s="50"/>
      <c r="FFN284" s="50"/>
      <c r="FFO284" s="50"/>
      <c r="FFP284" s="50"/>
      <c r="FFQ284" s="50"/>
      <c r="FFR284" s="50"/>
      <c r="FFS284" s="50"/>
      <c r="FFT284" s="50"/>
      <c r="FFU284" s="50"/>
      <c r="FFV284" s="50"/>
      <c r="FFW284" s="50"/>
      <c r="FFX284" s="50"/>
      <c r="FFY284" s="50"/>
      <c r="FFZ284" s="50"/>
      <c r="FGA284" s="50"/>
      <c r="FGB284" s="50"/>
      <c r="FGC284" s="50"/>
      <c r="FGD284" s="50"/>
      <c r="FGE284" s="50"/>
      <c r="FGF284" s="50"/>
      <c r="FGG284" s="50"/>
      <c r="FGH284" s="50"/>
      <c r="FGI284" s="50"/>
      <c r="FGJ284" s="50"/>
      <c r="FGK284" s="50"/>
      <c r="FGL284" s="50"/>
      <c r="FGM284" s="50"/>
      <c r="FGN284" s="50"/>
      <c r="FGO284" s="50"/>
      <c r="FGP284" s="50"/>
      <c r="FGQ284" s="50"/>
      <c r="FGR284" s="50"/>
      <c r="FGS284" s="50"/>
      <c r="FGT284" s="50"/>
      <c r="FGU284" s="50"/>
      <c r="FGV284" s="50"/>
      <c r="FGW284" s="50"/>
      <c r="FGX284" s="50"/>
      <c r="FGY284" s="50"/>
      <c r="FGZ284" s="50"/>
      <c r="FHA284" s="50"/>
      <c r="FHB284" s="50"/>
      <c r="FHC284" s="50"/>
      <c r="FHD284" s="50"/>
      <c r="FHE284" s="50"/>
      <c r="FHF284" s="50"/>
      <c r="FHG284" s="50"/>
      <c r="FHH284" s="50"/>
      <c r="FHI284" s="50"/>
      <c r="FHJ284" s="50"/>
      <c r="FHK284" s="50"/>
      <c r="FHL284" s="50"/>
      <c r="FHM284" s="50"/>
      <c r="FHN284" s="50"/>
      <c r="FHO284" s="50"/>
      <c r="FHP284" s="50"/>
      <c r="FHQ284" s="50"/>
      <c r="FHR284" s="50"/>
      <c r="FHS284" s="50"/>
      <c r="FHT284" s="50"/>
      <c r="FHU284" s="50"/>
      <c r="FHV284" s="50"/>
      <c r="FHW284" s="50"/>
      <c r="FHX284" s="50"/>
      <c r="FHY284" s="50"/>
      <c r="FHZ284" s="50"/>
      <c r="FIA284" s="50"/>
      <c r="FIB284" s="50"/>
      <c r="FIC284" s="50"/>
      <c r="FID284" s="50"/>
      <c r="FIE284" s="50"/>
      <c r="FIF284" s="50"/>
      <c r="FIG284" s="50"/>
      <c r="FIH284" s="50"/>
      <c r="FII284" s="50"/>
      <c r="FIJ284" s="50"/>
      <c r="FIK284" s="50"/>
      <c r="FIL284" s="50"/>
      <c r="FIM284" s="50"/>
      <c r="FIN284" s="50"/>
      <c r="FIO284" s="50"/>
      <c r="FIP284" s="50"/>
      <c r="FIQ284" s="50"/>
      <c r="FIR284" s="50"/>
      <c r="FIS284" s="50"/>
      <c r="FIT284" s="50"/>
      <c r="FIU284" s="50"/>
      <c r="FIV284" s="50"/>
      <c r="FIW284" s="50"/>
      <c r="FIX284" s="50"/>
      <c r="FIY284" s="50"/>
      <c r="FIZ284" s="50"/>
      <c r="FJA284" s="50"/>
      <c r="FJB284" s="50"/>
      <c r="FJC284" s="50"/>
      <c r="FJD284" s="50"/>
      <c r="FJE284" s="50"/>
      <c r="FJF284" s="50"/>
      <c r="FJG284" s="50"/>
      <c r="FJH284" s="50"/>
      <c r="FJI284" s="50"/>
      <c r="FJJ284" s="50"/>
      <c r="FJK284" s="50"/>
      <c r="FJL284" s="50"/>
      <c r="FJM284" s="50"/>
      <c r="FJN284" s="50"/>
      <c r="FJO284" s="50"/>
      <c r="FJP284" s="50"/>
      <c r="FJQ284" s="50"/>
      <c r="FJR284" s="50"/>
      <c r="FJS284" s="50"/>
      <c r="FJT284" s="50"/>
      <c r="FJU284" s="50"/>
      <c r="FJV284" s="50"/>
      <c r="FJW284" s="50"/>
      <c r="FJX284" s="50"/>
      <c r="FJY284" s="50"/>
      <c r="FJZ284" s="50"/>
      <c r="FKA284" s="50"/>
      <c r="FKB284" s="50"/>
      <c r="FKC284" s="50"/>
      <c r="FKD284" s="50"/>
      <c r="FKE284" s="50"/>
      <c r="FKF284" s="50"/>
      <c r="FKG284" s="50"/>
      <c r="FKH284" s="50"/>
      <c r="FKI284" s="50"/>
      <c r="FKJ284" s="50"/>
      <c r="FKL284" s="50"/>
      <c r="FKN284" s="50"/>
      <c r="FKO284" s="50"/>
      <c r="FKP284" s="50"/>
      <c r="FKQ284" s="50"/>
      <c r="FKR284" s="50"/>
      <c r="FKS284" s="50"/>
      <c r="FKT284" s="50"/>
      <c r="FKU284" s="50"/>
      <c r="FKZ284" s="50"/>
      <c r="FLA284" s="50"/>
      <c r="FLB284" s="50"/>
      <c r="FLC284" s="50"/>
      <c r="FLD284" s="50"/>
      <c r="FLE284" s="50"/>
      <c r="FLF284" s="50"/>
      <c r="FLG284" s="50"/>
      <c r="FLH284" s="50"/>
      <c r="FLI284" s="50"/>
      <c r="FLJ284" s="50"/>
      <c r="FLK284" s="50"/>
      <c r="FLL284" s="50"/>
      <c r="FLM284" s="50"/>
      <c r="FLN284" s="50"/>
      <c r="FLO284" s="50"/>
      <c r="FLP284" s="50"/>
      <c r="FLQ284" s="50"/>
      <c r="FLR284" s="50"/>
      <c r="FLS284" s="50"/>
      <c r="FLT284" s="50"/>
      <c r="FLU284" s="50"/>
      <c r="FLV284" s="50"/>
      <c r="FLW284" s="50"/>
      <c r="FLX284" s="50"/>
      <c r="FLY284" s="50"/>
      <c r="FLZ284" s="50"/>
      <c r="FMA284" s="50"/>
      <c r="FMB284" s="50"/>
      <c r="FMC284" s="50"/>
      <c r="FMD284" s="50"/>
      <c r="FME284" s="50"/>
      <c r="FMF284" s="50"/>
      <c r="FMG284" s="50"/>
      <c r="FMH284" s="50"/>
      <c r="FMI284" s="50"/>
      <c r="FMJ284" s="50"/>
      <c r="FMK284" s="50"/>
      <c r="FML284" s="50"/>
      <c r="FMM284" s="50"/>
      <c r="FMN284" s="50"/>
      <c r="FMO284" s="50"/>
      <c r="FMP284" s="50"/>
      <c r="FMQ284" s="50"/>
      <c r="FMR284" s="50"/>
      <c r="FMS284" s="50"/>
      <c r="FMT284" s="50"/>
      <c r="FMU284" s="50"/>
      <c r="FMV284" s="50"/>
      <c r="FMW284" s="50"/>
      <c r="FMX284" s="50"/>
      <c r="FMY284" s="50"/>
      <c r="FMZ284" s="50"/>
      <c r="FNA284" s="50"/>
      <c r="FNB284" s="50"/>
      <c r="FNC284" s="50"/>
      <c r="FND284" s="50"/>
      <c r="FNE284" s="50"/>
      <c r="FNF284" s="50"/>
      <c r="FNG284" s="50"/>
      <c r="FNH284" s="50"/>
      <c r="FNI284" s="50"/>
      <c r="FNJ284" s="50"/>
      <c r="FNK284" s="50"/>
      <c r="FNL284" s="50"/>
      <c r="FNM284" s="50"/>
      <c r="FNN284" s="50"/>
      <c r="FNO284" s="50"/>
      <c r="FNP284" s="50"/>
      <c r="FNQ284" s="50"/>
      <c r="FNR284" s="50"/>
      <c r="FNS284" s="50"/>
      <c r="FNT284" s="50"/>
      <c r="FNU284" s="50"/>
      <c r="FNV284" s="50"/>
      <c r="FNW284" s="50"/>
      <c r="FNX284" s="50"/>
      <c r="FNY284" s="50"/>
      <c r="FNZ284" s="50"/>
      <c r="FOA284" s="50"/>
      <c r="FOB284" s="50"/>
      <c r="FOC284" s="50"/>
      <c r="FOD284" s="50"/>
      <c r="FOE284" s="50"/>
      <c r="FOF284" s="50"/>
      <c r="FOG284" s="50"/>
      <c r="FOH284" s="50"/>
      <c r="FOI284" s="50"/>
      <c r="FOJ284" s="50"/>
      <c r="FOK284" s="50"/>
      <c r="FOL284" s="50"/>
      <c r="FOM284" s="50"/>
      <c r="FON284" s="50"/>
      <c r="FOO284" s="50"/>
      <c r="FOP284" s="50"/>
      <c r="FOQ284" s="50"/>
      <c r="FOR284" s="50"/>
      <c r="FOS284" s="50"/>
      <c r="FOT284" s="50"/>
      <c r="FOU284" s="50"/>
      <c r="FOV284" s="50"/>
      <c r="FOW284" s="50"/>
      <c r="FOX284" s="50"/>
      <c r="FOY284" s="50"/>
      <c r="FOZ284" s="50"/>
      <c r="FPA284" s="50"/>
      <c r="FPB284" s="50"/>
      <c r="FPC284" s="50"/>
      <c r="FPD284" s="50"/>
      <c r="FPE284" s="50"/>
      <c r="FPF284" s="50"/>
      <c r="FPG284" s="50"/>
      <c r="FPH284" s="50"/>
      <c r="FPI284" s="50"/>
      <c r="FPJ284" s="50"/>
      <c r="FPK284" s="50"/>
      <c r="FPL284" s="50"/>
      <c r="FPM284" s="50"/>
      <c r="FPN284" s="50"/>
      <c r="FPO284" s="50"/>
      <c r="FPP284" s="50"/>
      <c r="FPQ284" s="50"/>
      <c r="FPR284" s="50"/>
      <c r="FPS284" s="50"/>
      <c r="FPT284" s="50"/>
      <c r="FPU284" s="50"/>
      <c r="FPV284" s="50"/>
      <c r="FPW284" s="50"/>
      <c r="FPX284" s="50"/>
      <c r="FPY284" s="50"/>
      <c r="FPZ284" s="50"/>
      <c r="FQA284" s="50"/>
      <c r="FQB284" s="50"/>
      <c r="FQC284" s="50"/>
      <c r="FQD284" s="50"/>
      <c r="FQE284" s="50"/>
      <c r="FQF284" s="50"/>
      <c r="FQG284" s="50"/>
      <c r="FQH284" s="50"/>
      <c r="FQI284" s="50"/>
      <c r="FQJ284" s="50"/>
      <c r="FQK284" s="50"/>
      <c r="FQL284" s="50"/>
      <c r="FQM284" s="50"/>
      <c r="FQN284" s="50"/>
      <c r="FQO284" s="50"/>
      <c r="FQP284" s="50"/>
      <c r="FQQ284" s="50"/>
      <c r="FQR284" s="50"/>
      <c r="FQS284" s="50"/>
      <c r="FQT284" s="50"/>
      <c r="FQU284" s="50"/>
      <c r="FQV284" s="50"/>
      <c r="FQW284" s="50"/>
      <c r="FQX284" s="50"/>
      <c r="FQY284" s="50"/>
      <c r="FQZ284" s="50"/>
      <c r="FRA284" s="50"/>
      <c r="FRB284" s="50"/>
      <c r="FRC284" s="50"/>
      <c r="FRD284" s="50"/>
      <c r="FRE284" s="50"/>
      <c r="FRF284" s="50"/>
      <c r="FRG284" s="50"/>
      <c r="FRH284" s="50"/>
      <c r="FRI284" s="50"/>
      <c r="FRJ284" s="50"/>
      <c r="FRK284" s="50"/>
      <c r="FRL284" s="50"/>
      <c r="FRM284" s="50"/>
      <c r="FRN284" s="50"/>
      <c r="FRO284" s="50"/>
      <c r="FRP284" s="50"/>
      <c r="FRQ284" s="50"/>
      <c r="FRR284" s="50"/>
      <c r="FRS284" s="50"/>
      <c r="FRT284" s="50"/>
      <c r="FRU284" s="50"/>
      <c r="FRV284" s="50"/>
      <c r="FRW284" s="50"/>
      <c r="FRX284" s="50"/>
      <c r="FRY284" s="50"/>
      <c r="FRZ284" s="50"/>
      <c r="FSA284" s="50"/>
      <c r="FSB284" s="50"/>
      <c r="FSC284" s="50"/>
      <c r="FSD284" s="50"/>
      <c r="FSE284" s="50"/>
      <c r="FSF284" s="50"/>
      <c r="FSG284" s="50"/>
      <c r="FSH284" s="50"/>
      <c r="FSI284" s="50"/>
      <c r="FSJ284" s="50"/>
      <c r="FSK284" s="50"/>
      <c r="FSL284" s="50"/>
      <c r="FSM284" s="50"/>
      <c r="FSN284" s="50"/>
      <c r="FSO284" s="50"/>
      <c r="FSP284" s="50"/>
      <c r="FSQ284" s="50"/>
      <c r="FSR284" s="50"/>
      <c r="FSS284" s="50"/>
      <c r="FST284" s="50"/>
      <c r="FSU284" s="50"/>
      <c r="FSV284" s="50"/>
      <c r="FSW284" s="50"/>
      <c r="FSX284" s="50"/>
      <c r="FSY284" s="50"/>
      <c r="FSZ284" s="50"/>
      <c r="FTA284" s="50"/>
      <c r="FTB284" s="50"/>
      <c r="FTC284" s="50"/>
      <c r="FTD284" s="50"/>
      <c r="FTE284" s="50"/>
      <c r="FTF284" s="50"/>
      <c r="FTG284" s="50"/>
      <c r="FTH284" s="50"/>
      <c r="FTI284" s="50"/>
      <c r="FTJ284" s="50"/>
      <c r="FTK284" s="50"/>
      <c r="FTL284" s="50"/>
      <c r="FTM284" s="50"/>
      <c r="FTN284" s="50"/>
      <c r="FTO284" s="50"/>
      <c r="FTP284" s="50"/>
      <c r="FTQ284" s="50"/>
      <c r="FTR284" s="50"/>
      <c r="FTS284" s="50"/>
      <c r="FTT284" s="50"/>
      <c r="FTU284" s="50"/>
      <c r="FTV284" s="50"/>
      <c r="FTW284" s="50"/>
      <c r="FTX284" s="50"/>
      <c r="FTY284" s="50"/>
      <c r="FTZ284" s="50"/>
      <c r="FUA284" s="50"/>
      <c r="FUB284" s="50"/>
      <c r="FUC284" s="50"/>
      <c r="FUD284" s="50"/>
      <c r="FUE284" s="50"/>
      <c r="FUF284" s="50"/>
      <c r="FUH284" s="50"/>
      <c r="FUJ284" s="50"/>
      <c r="FUK284" s="50"/>
      <c r="FUL284" s="50"/>
      <c r="FUM284" s="50"/>
      <c r="FUN284" s="50"/>
      <c r="FUO284" s="50"/>
      <c r="FUP284" s="50"/>
      <c r="FUQ284" s="50"/>
      <c r="FUV284" s="50"/>
      <c r="FUW284" s="50"/>
      <c r="FUX284" s="50"/>
      <c r="FUY284" s="50"/>
      <c r="FUZ284" s="50"/>
      <c r="FVA284" s="50"/>
      <c r="FVB284" s="50"/>
      <c r="FVC284" s="50"/>
      <c r="FVD284" s="50"/>
      <c r="FVE284" s="50"/>
      <c r="FVF284" s="50"/>
      <c r="FVG284" s="50"/>
      <c r="FVH284" s="50"/>
      <c r="FVI284" s="50"/>
      <c r="FVJ284" s="50"/>
      <c r="FVK284" s="50"/>
      <c r="FVL284" s="50"/>
      <c r="FVM284" s="50"/>
      <c r="FVN284" s="50"/>
      <c r="FVO284" s="50"/>
      <c r="FVP284" s="50"/>
      <c r="FVQ284" s="50"/>
      <c r="FVR284" s="50"/>
      <c r="FVS284" s="50"/>
      <c r="FVT284" s="50"/>
      <c r="FVU284" s="50"/>
      <c r="FVV284" s="50"/>
      <c r="FVW284" s="50"/>
      <c r="FVX284" s="50"/>
      <c r="FVY284" s="50"/>
      <c r="FVZ284" s="50"/>
      <c r="FWA284" s="50"/>
      <c r="FWB284" s="50"/>
      <c r="FWC284" s="50"/>
      <c r="FWD284" s="50"/>
      <c r="FWE284" s="50"/>
      <c r="FWF284" s="50"/>
      <c r="FWG284" s="50"/>
      <c r="FWH284" s="50"/>
      <c r="FWI284" s="50"/>
      <c r="FWJ284" s="50"/>
      <c r="FWK284" s="50"/>
      <c r="FWL284" s="50"/>
      <c r="FWM284" s="50"/>
      <c r="FWN284" s="50"/>
      <c r="FWO284" s="50"/>
      <c r="FWP284" s="50"/>
      <c r="FWQ284" s="50"/>
      <c r="FWR284" s="50"/>
      <c r="FWS284" s="50"/>
      <c r="FWT284" s="50"/>
      <c r="FWU284" s="50"/>
      <c r="FWV284" s="50"/>
      <c r="FWW284" s="50"/>
      <c r="FWX284" s="50"/>
      <c r="FWY284" s="50"/>
      <c r="FWZ284" s="50"/>
      <c r="FXA284" s="50"/>
      <c r="FXB284" s="50"/>
      <c r="FXC284" s="50"/>
      <c r="FXD284" s="50"/>
      <c r="FXE284" s="50"/>
      <c r="FXF284" s="50"/>
      <c r="FXG284" s="50"/>
      <c r="FXH284" s="50"/>
      <c r="FXI284" s="50"/>
      <c r="FXJ284" s="50"/>
      <c r="FXK284" s="50"/>
      <c r="FXL284" s="50"/>
      <c r="FXM284" s="50"/>
      <c r="FXN284" s="50"/>
      <c r="FXO284" s="50"/>
      <c r="FXP284" s="50"/>
      <c r="FXQ284" s="50"/>
      <c r="FXR284" s="50"/>
      <c r="FXS284" s="50"/>
      <c r="FXT284" s="50"/>
      <c r="FXU284" s="50"/>
      <c r="FXV284" s="50"/>
      <c r="FXW284" s="50"/>
      <c r="FXX284" s="50"/>
      <c r="FXY284" s="50"/>
      <c r="FXZ284" s="50"/>
      <c r="FYA284" s="50"/>
      <c r="FYB284" s="50"/>
      <c r="FYC284" s="50"/>
      <c r="FYD284" s="50"/>
      <c r="FYE284" s="50"/>
      <c r="FYF284" s="50"/>
      <c r="FYG284" s="50"/>
      <c r="FYH284" s="50"/>
      <c r="FYI284" s="50"/>
      <c r="FYJ284" s="50"/>
      <c r="FYK284" s="50"/>
      <c r="FYL284" s="50"/>
      <c r="FYM284" s="50"/>
      <c r="FYN284" s="50"/>
      <c r="FYO284" s="50"/>
      <c r="FYP284" s="50"/>
      <c r="FYQ284" s="50"/>
      <c r="FYR284" s="50"/>
      <c r="FYS284" s="50"/>
      <c r="FYT284" s="50"/>
      <c r="FYU284" s="50"/>
      <c r="FYV284" s="50"/>
      <c r="FYW284" s="50"/>
      <c r="FYX284" s="50"/>
      <c r="FYY284" s="50"/>
      <c r="FYZ284" s="50"/>
      <c r="FZA284" s="50"/>
      <c r="FZB284" s="50"/>
      <c r="FZC284" s="50"/>
      <c r="FZD284" s="50"/>
      <c r="FZE284" s="50"/>
      <c r="FZF284" s="50"/>
      <c r="FZG284" s="50"/>
      <c r="FZH284" s="50"/>
      <c r="FZI284" s="50"/>
      <c r="FZJ284" s="50"/>
      <c r="FZK284" s="50"/>
      <c r="FZL284" s="50"/>
      <c r="FZM284" s="50"/>
      <c r="FZN284" s="50"/>
      <c r="FZO284" s="50"/>
      <c r="FZP284" s="50"/>
      <c r="FZQ284" s="50"/>
      <c r="FZR284" s="50"/>
      <c r="FZS284" s="50"/>
      <c r="FZT284" s="50"/>
      <c r="FZU284" s="50"/>
      <c r="FZV284" s="50"/>
      <c r="FZW284" s="50"/>
      <c r="FZX284" s="50"/>
      <c r="FZY284" s="50"/>
      <c r="FZZ284" s="50"/>
      <c r="GAA284" s="50"/>
      <c r="GAB284" s="50"/>
      <c r="GAC284" s="50"/>
      <c r="GAD284" s="50"/>
      <c r="GAE284" s="50"/>
      <c r="GAF284" s="50"/>
      <c r="GAG284" s="50"/>
      <c r="GAH284" s="50"/>
      <c r="GAI284" s="50"/>
      <c r="GAJ284" s="50"/>
      <c r="GAK284" s="50"/>
      <c r="GAL284" s="50"/>
      <c r="GAM284" s="50"/>
      <c r="GAN284" s="50"/>
      <c r="GAO284" s="50"/>
      <c r="GAP284" s="50"/>
      <c r="GAQ284" s="50"/>
      <c r="GAR284" s="50"/>
      <c r="GAS284" s="50"/>
      <c r="GAT284" s="50"/>
      <c r="GAU284" s="50"/>
      <c r="GAV284" s="50"/>
      <c r="GAW284" s="50"/>
      <c r="GAX284" s="50"/>
      <c r="GAY284" s="50"/>
      <c r="GAZ284" s="50"/>
      <c r="GBA284" s="50"/>
      <c r="GBB284" s="50"/>
      <c r="GBC284" s="50"/>
      <c r="GBD284" s="50"/>
      <c r="GBE284" s="50"/>
      <c r="GBF284" s="50"/>
      <c r="GBG284" s="50"/>
      <c r="GBH284" s="50"/>
      <c r="GBI284" s="50"/>
      <c r="GBJ284" s="50"/>
      <c r="GBK284" s="50"/>
      <c r="GBL284" s="50"/>
      <c r="GBM284" s="50"/>
      <c r="GBN284" s="50"/>
      <c r="GBO284" s="50"/>
      <c r="GBP284" s="50"/>
      <c r="GBQ284" s="50"/>
      <c r="GBR284" s="50"/>
      <c r="GBS284" s="50"/>
      <c r="GBT284" s="50"/>
      <c r="GBU284" s="50"/>
      <c r="GBV284" s="50"/>
      <c r="GBW284" s="50"/>
      <c r="GBX284" s="50"/>
      <c r="GBY284" s="50"/>
      <c r="GBZ284" s="50"/>
      <c r="GCA284" s="50"/>
      <c r="GCB284" s="50"/>
      <c r="GCC284" s="50"/>
      <c r="GCD284" s="50"/>
      <c r="GCE284" s="50"/>
      <c r="GCF284" s="50"/>
      <c r="GCG284" s="50"/>
      <c r="GCH284" s="50"/>
      <c r="GCI284" s="50"/>
      <c r="GCJ284" s="50"/>
      <c r="GCK284" s="50"/>
      <c r="GCL284" s="50"/>
      <c r="GCM284" s="50"/>
      <c r="GCN284" s="50"/>
      <c r="GCO284" s="50"/>
      <c r="GCP284" s="50"/>
      <c r="GCQ284" s="50"/>
      <c r="GCR284" s="50"/>
      <c r="GCS284" s="50"/>
      <c r="GCT284" s="50"/>
      <c r="GCU284" s="50"/>
      <c r="GCV284" s="50"/>
      <c r="GCW284" s="50"/>
      <c r="GCX284" s="50"/>
      <c r="GCY284" s="50"/>
      <c r="GCZ284" s="50"/>
      <c r="GDA284" s="50"/>
      <c r="GDB284" s="50"/>
      <c r="GDC284" s="50"/>
      <c r="GDD284" s="50"/>
      <c r="GDE284" s="50"/>
      <c r="GDF284" s="50"/>
      <c r="GDG284" s="50"/>
      <c r="GDH284" s="50"/>
      <c r="GDI284" s="50"/>
      <c r="GDJ284" s="50"/>
      <c r="GDK284" s="50"/>
      <c r="GDL284" s="50"/>
      <c r="GDM284" s="50"/>
      <c r="GDN284" s="50"/>
      <c r="GDO284" s="50"/>
      <c r="GDP284" s="50"/>
      <c r="GDQ284" s="50"/>
      <c r="GDR284" s="50"/>
      <c r="GDS284" s="50"/>
      <c r="GDT284" s="50"/>
      <c r="GDU284" s="50"/>
      <c r="GDV284" s="50"/>
      <c r="GDW284" s="50"/>
      <c r="GDX284" s="50"/>
      <c r="GDY284" s="50"/>
      <c r="GDZ284" s="50"/>
      <c r="GEA284" s="50"/>
      <c r="GEB284" s="50"/>
      <c r="GED284" s="50"/>
      <c r="GEF284" s="50"/>
      <c r="GEG284" s="50"/>
      <c r="GEH284" s="50"/>
      <c r="GEI284" s="50"/>
      <c r="GEJ284" s="50"/>
      <c r="GEK284" s="50"/>
      <c r="GEL284" s="50"/>
      <c r="GEM284" s="50"/>
      <c r="GER284" s="50"/>
      <c r="GES284" s="50"/>
      <c r="GET284" s="50"/>
      <c r="GEU284" s="50"/>
      <c r="GEV284" s="50"/>
      <c r="GEW284" s="50"/>
      <c r="GEX284" s="50"/>
      <c r="GEY284" s="50"/>
      <c r="GEZ284" s="50"/>
      <c r="GFA284" s="50"/>
      <c r="GFB284" s="50"/>
      <c r="GFC284" s="50"/>
      <c r="GFD284" s="50"/>
      <c r="GFE284" s="50"/>
      <c r="GFF284" s="50"/>
      <c r="GFG284" s="50"/>
      <c r="GFH284" s="50"/>
      <c r="GFI284" s="50"/>
      <c r="GFJ284" s="50"/>
      <c r="GFK284" s="50"/>
      <c r="GFL284" s="50"/>
      <c r="GFM284" s="50"/>
      <c r="GFN284" s="50"/>
      <c r="GFO284" s="50"/>
      <c r="GFP284" s="50"/>
      <c r="GFQ284" s="50"/>
      <c r="GFR284" s="50"/>
      <c r="GFS284" s="50"/>
      <c r="GFT284" s="50"/>
      <c r="GFU284" s="50"/>
      <c r="GFV284" s="50"/>
      <c r="GFW284" s="50"/>
      <c r="GFX284" s="50"/>
      <c r="GFY284" s="50"/>
      <c r="GFZ284" s="50"/>
      <c r="GGA284" s="50"/>
      <c r="GGB284" s="50"/>
      <c r="GGC284" s="50"/>
      <c r="GGD284" s="50"/>
      <c r="GGE284" s="50"/>
      <c r="GGF284" s="50"/>
      <c r="GGG284" s="50"/>
      <c r="GGH284" s="50"/>
      <c r="GGI284" s="50"/>
      <c r="GGJ284" s="50"/>
      <c r="GGK284" s="50"/>
      <c r="GGL284" s="50"/>
      <c r="GGM284" s="50"/>
      <c r="GGN284" s="50"/>
      <c r="GGO284" s="50"/>
      <c r="GGP284" s="50"/>
      <c r="GGQ284" s="50"/>
      <c r="GGR284" s="50"/>
      <c r="GGS284" s="50"/>
      <c r="GGT284" s="50"/>
      <c r="GGU284" s="50"/>
      <c r="GGV284" s="50"/>
      <c r="GGW284" s="50"/>
      <c r="GGX284" s="50"/>
      <c r="GGY284" s="50"/>
      <c r="GGZ284" s="50"/>
      <c r="GHA284" s="50"/>
      <c r="GHB284" s="50"/>
      <c r="GHC284" s="50"/>
      <c r="GHD284" s="50"/>
      <c r="GHE284" s="50"/>
      <c r="GHF284" s="50"/>
      <c r="GHG284" s="50"/>
      <c r="GHH284" s="50"/>
      <c r="GHI284" s="50"/>
      <c r="GHJ284" s="50"/>
      <c r="GHK284" s="50"/>
      <c r="GHL284" s="50"/>
      <c r="GHM284" s="50"/>
      <c r="GHN284" s="50"/>
      <c r="GHO284" s="50"/>
      <c r="GHP284" s="50"/>
      <c r="GHQ284" s="50"/>
      <c r="GHR284" s="50"/>
      <c r="GHS284" s="50"/>
      <c r="GHT284" s="50"/>
      <c r="GHU284" s="50"/>
      <c r="GHV284" s="50"/>
      <c r="GHW284" s="50"/>
      <c r="GHX284" s="50"/>
      <c r="GHY284" s="50"/>
      <c r="GHZ284" s="50"/>
      <c r="GIA284" s="50"/>
      <c r="GIB284" s="50"/>
      <c r="GIC284" s="50"/>
      <c r="GID284" s="50"/>
      <c r="GIE284" s="50"/>
      <c r="GIF284" s="50"/>
      <c r="GIG284" s="50"/>
      <c r="GIH284" s="50"/>
      <c r="GII284" s="50"/>
      <c r="GIJ284" s="50"/>
      <c r="GIK284" s="50"/>
      <c r="GIL284" s="50"/>
      <c r="GIM284" s="50"/>
      <c r="GIN284" s="50"/>
      <c r="GIO284" s="50"/>
      <c r="GIP284" s="50"/>
      <c r="GIQ284" s="50"/>
      <c r="GIR284" s="50"/>
      <c r="GIS284" s="50"/>
      <c r="GIT284" s="50"/>
      <c r="GIU284" s="50"/>
      <c r="GIV284" s="50"/>
      <c r="GIW284" s="50"/>
      <c r="GIX284" s="50"/>
      <c r="GIY284" s="50"/>
      <c r="GIZ284" s="50"/>
      <c r="GJA284" s="50"/>
      <c r="GJB284" s="50"/>
      <c r="GJC284" s="50"/>
      <c r="GJD284" s="50"/>
      <c r="GJE284" s="50"/>
      <c r="GJF284" s="50"/>
      <c r="GJG284" s="50"/>
      <c r="GJH284" s="50"/>
      <c r="GJI284" s="50"/>
      <c r="GJJ284" s="50"/>
      <c r="GJK284" s="50"/>
      <c r="GJL284" s="50"/>
      <c r="GJM284" s="50"/>
      <c r="GJN284" s="50"/>
      <c r="GJO284" s="50"/>
      <c r="GJP284" s="50"/>
      <c r="GJQ284" s="50"/>
      <c r="GJR284" s="50"/>
      <c r="GJS284" s="50"/>
      <c r="GJT284" s="50"/>
      <c r="GJU284" s="50"/>
      <c r="GJV284" s="50"/>
      <c r="GJW284" s="50"/>
      <c r="GJX284" s="50"/>
      <c r="GJY284" s="50"/>
      <c r="GJZ284" s="50"/>
      <c r="GKA284" s="50"/>
      <c r="GKB284" s="50"/>
      <c r="GKC284" s="50"/>
      <c r="GKD284" s="50"/>
      <c r="GKE284" s="50"/>
      <c r="GKF284" s="50"/>
      <c r="GKG284" s="50"/>
      <c r="GKH284" s="50"/>
      <c r="GKI284" s="50"/>
      <c r="GKJ284" s="50"/>
      <c r="GKK284" s="50"/>
      <c r="GKL284" s="50"/>
      <c r="GKM284" s="50"/>
      <c r="GKN284" s="50"/>
      <c r="GKO284" s="50"/>
      <c r="GKP284" s="50"/>
      <c r="GKQ284" s="50"/>
      <c r="GKR284" s="50"/>
      <c r="GKS284" s="50"/>
      <c r="GKT284" s="50"/>
      <c r="GKU284" s="50"/>
      <c r="GKV284" s="50"/>
      <c r="GKW284" s="50"/>
      <c r="GKX284" s="50"/>
      <c r="GKY284" s="50"/>
      <c r="GKZ284" s="50"/>
      <c r="GLA284" s="50"/>
      <c r="GLB284" s="50"/>
      <c r="GLC284" s="50"/>
      <c r="GLD284" s="50"/>
      <c r="GLE284" s="50"/>
      <c r="GLF284" s="50"/>
      <c r="GLG284" s="50"/>
      <c r="GLH284" s="50"/>
      <c r="GLI284" s="50"/>
      <c r="GLJ284" s="50"/>
      <c r="GLK284" s="50"/>
      <c r="GLL284" s="50"/>
      <c r="GLM284" s="50"/>
      <c r="GLN284" s="50"/>
      <c r="GLO284" s="50"/>
      <c r="GLP284" s="50"/>
      <c r="GLQ284" s="50"/>
      <c r="GLR284" s="50"/>
      <c r="GLS284" s="50"/>
      <c r="GLT284" s="50"/>
      <c r="GLU284" s="50"/>
      <c r="GLV284" s="50"/>
      <c r="GLW284" s="50"/>
      <c r="GLX284" s="50"/>
      <c r="GLY284" s="50"/>
      <c r="GLZ284" s="50"/>
      <c r="GMA284" s="50"/>
      <c r="GMB284" s="50"/>
      <c r="GMC284" s="50"/>
      <c r="GMD284" s="50"/>
      <c r="GME284" s="50"/>
      <c r="GMF284" s="50"/>
      <c r="GMG284" s="50"/>
      <c r="GMH284" s="50"/>
      <c r="GMI284" s="50"/>
      <c r="GMJ284" s="50"/>
      <c r="GMK284" s="50"/>
      <c r="GML284" s="50"/>
      <c r="GMM284" s="50"/>
      <c r="GMN284" s="50"/>
      <c r="GMO284" s="50"/>
      <c r="GMP284" s="50"/>
      <c r="GMQ284" s="50"/>
      <c r="GMR284" s="50"/>
      <c r="GMS284" s="50"/>
      <c r="GMT284" s="50"/>
      <c r="GMU284" s="50"/>
      <c r="GMV284" s="50"/>
      <c r="GMW284" s="50"/>
      <c r="GMX284" s="50"/>
      <c r="GMY284" s="50"/>
      <c r="GMZ284" s="50"/>
      <c r="GNA284" s="50"/>
      <c r="GNB284" s="50"/>
      <c r="GNC284" s="50"/>
      <c r="GND284" s="50"/>
      <c r="GNE284" s="50"/>
      <c r="GNF284" s="50"/>
      <c r="GNG284" s="50"/>
      <c r="GNH284" s="50"/>
      <c r="GNI284" s="50"/>
      <c r="GNJ284" s="50"/>
      <c r="GNK284" s="50"/>
      <c r="GNL284" s="50"/>
      <c r="GNM284" s="50"/>
      <c r="GNN284" s="50"/>
      <c r="GNO284" s="50"/>
      <c r="GNP284" s="50"/>
      <c r="GNQ284" s="50"/>
      <c r="GNR284" s="50"/>
      <c r="GNS284" s="50"/>
      <c r="GNT284" s="50"/>
      <c r="GNU284" s="50"/>
      <c r="GNV284" s="50"/>
      <c r="GNW284" s="50"/>
      <c r="GNX284" s="50"/>
      <c r="GNZ284" s="50"/>
      <c r="GOB284" s="50"/>
      <c r="GOC284" s="50"/>
      <c r="GOD284" s="50"/>
      <c r="GOE284" s="50"/>
      <c r="GOF284" s="50"/>
      <c r="GOG284" s="50"/>
      <c r="GOH284" s="50"/>
      <c r="GOI284" s="50"/>
      <c r="GON284" s="50"/>
      <c r="GOO284" s="50"/>
      <c r="GOP284" s="50"/>
      <c r="GOQ284" s="50"/>
      <c r="GOR284" s="50"/>
      <c r="GOS284" s="50"/>
      <c r="GOT284" s="50"/>
      <c r="GOU284" s="50"/>
      <c r="GOV284" s="50"/>
      <c r="GOW284" s="50"/>
      <c r="GOX284" s="50"/>
      <c r="GOY284" s="50"/>
      <c r="GOZ284" s="50"/>
      <c r="GPA284" s="50"/>
      <c r="GPB284" s="50"/>
      <c r="GPC284" s="50"/>
      <c r="GPD284" s="50"/>
      <c r="GPE284" s="50"/>
      <c r="GPF284" s="50"/>
      <c r="GPG284" s="50"/>
      <c r="GPH284" s="50"/>
      <c r="GPI284" s="50"/>
      <c r="GPJ284" s="50"/>
      <c r="GPK284" s="50"/>
      <c r="GPL284" s="50"/>
      <c r="GPM284" s="50"/>
      <c r="GPN284" s="50"/>
      <c r="GPO284" s="50"/>
      <c r="GPP284" s="50"/>
      <c r="GPQ284" s="50"/>
      <c r="GPR284" s="50"/>
      <c r="GPS284" s="50"/>
      <c r="GPT284" s="50"/>
      <c r="GPU284" s="50"/>
      <c r="GPV284" s="50"/>
      <c r="GPW284" s="50"/>
      <c r="GPX284" s="50"/>
      <c r="GPY284" s="50"/>
      <c r="GPZ284" s="50"/>
      <c r="GQA284" s="50"/>
      <c r="GQB284" s="50"/>
      <c r="GQC284" s="50"/>
      <c r="GQD284" s="50"/>
      <c r="GQE284" s="50"/>
      <c r="GQF284" s="50"/>
      <c r="GQG284" s="50"/>
      <c r="GQH284" s="50"/>
      <c r="GQI284" s="50"/>
      <c r="GQJ284" s="50"/>
      <c r="GQK284" s="50"/>
      <c r="GQL284" s="50"/>
      <c r="GQM284" s="50"/>
      <c r="GQN284" s="50"/>
      <c r="GQO284" s="50"/>
      <c r="GQP284" s="50"/>
      <c r="GQQ284" s="50"/>
      <c r="GQR284" s="50"/>
      <c r="GQS284" s="50"/>
      <c r="GQT284" s="50"/>
      <c r="GQU284" s="50"/>
      <c r="GQV284" s="50"/>
      <c r="GQW284" s="50"/>
      <c r="GQX284" s="50"/>
      <c r="GQY284" s="50"/>
      <c r="GQZ284" s="50"/>
      <c r="GRA284" s="50"/>
      <c r="GRB284" s="50"/>
      <c r="GRC284" s="50"/>
      <c r="GRD284" s="50"/>
      <c r="GRE284" s="50"/>
      <c r="GRF284" s="50"/>
      <c r="GRG284" s="50"/>
      <c r="GRH284" s="50"/>
      <c r="GRI284" s="50"/>
      <c r="GRJ284" s="50"/>
      <c r="GRK284" s="50"/>
      <c r="GRL284" s="50"/>
      <c r="GRM284" s="50"/>
      <c r="GRN284" s="50"/>
      <c r="GRO284" s="50"/>
      <c r="GRP284" s="50"/>
      <c r="GRQ284" s="50"/>
      <c r="GRR284" s="50"/>
      <c r="GRS284" s="50"/>
      <c r="GRT284" s="50"/>
      <c r="GRU284" s="50"/>
      <c r="GRV284" s="50"/>
      <c r="GRW284" s="50"/>
      <c r="GRX284" s="50"/>
      <c r="GRY284" s="50"/>
      <c r="GRZ284" s="50"/>
      <c r="GSA284" s="50"/>
      <c r="GSB284" s="50"/>
      <c r="GSC284" s="50"/>
      <c r="GSD284" s="50"/>
      <c r="GSE284" s="50"/>
      <c r="GSF284" s="50"/>
      <c r="GSG284" s="50"/>
      <c r="GSH284" s="50"/>
      <c r="GSI284" s="50"/>
      <c r="GSJ284" s="50"/>
      <c r="GSK284" s="50"/>
      <c r="GSL284" s="50"/>
      <c r="GSM284" s="50"/>
      <c r="GSN284" s="50"/>
      <c r="GSO284" s="50"/>
      <c r="GSP284" s="50"/>
      <c r="GSQ284" s="50"/>
      <c r="GSR284" s="50"/>
      <c r="GSS284" s="50"/>
      <c r="GST284" s="50"/>
      <c r="GSU284" s="50"/>
      <c r="GSV284" s="50"/>
      <c r="GSW284" s="50"/>
      <c r="GSX284" s="50"/>
      <c r="GSY284" s="50"/>
      <c r="GSZ284" s="50"/>
      <c r="GTA284" s="50"/>
      <c r="GTB284" s="50"/>
      <c r="GTC284" s="50"/>
      <c r="GTD284" s="50"/>
      <c r="GTE284" s="50"/>
      <c r="GTF284" s="50"/>
      <c r="GTG284" s="50"/>
      <c r="GTH284" s="50"/>
      <c r="GTI284" s="50"/>
      <c r="GTJ284" s="50"/>
      <c r="GTK284" s="50"/>
      <c r="GTL284" s="50"/>
      <c r="GTM284" s="50"/>
      <c r="GTN284" s="50"/>
      <c r="GTO284" s="50"/>
      <c r="GTP284" s="50"/>
      <c r="GTQ284" s="50"/>
      <c r="GTR284" s="50"/>
      <c r="GTS284" s="50"/>
      <c r="GTT284" s="50"/>
      <c r="GTU284" s="50"/>
      <c r="GTV284" s="50"/>
      <c r="GTW284" s="50"/>
      <c r="GTX284" s="50"/>
      <c r="GTY284" s="50"/>
      <c r="GTZ284" s="50"/>
      <c r="GUA284" s="50"/>
      <c r="GUB284" s="50"/>
      <c r="GUC284" s="50"/>
      <c r="GUD284" s="50"/>
      <c r="GUE284" s="50"/>
      <c r="GUF284" s="50"/>
      <c r="GUG284" s="50"/>
      <c r="GUH284" s="50"/>
      <c r="GUI284" s="50"/>
      <c r="GUJ284" s="50"/>
      <c r="GUK284" s="50"/>
      <c r="GUL284" s="50"/>
      <c r="GUM284" s="50"/>
      <c r="GUN284" s="50"/>
      <c r="GUO284" s="50"/>
      <c r="GUP284" s="50"/>
      <c r="GUQ284" s="50"/>
      <c r="GUR284" s="50"/>
      <c r="GUS284" s="50"/>
      <c r="GUT284" s="50"/>
      <c r="GUU284" s="50"/>
      <c r="GUV284" s="50"/>
      <c r="GUW284" s="50"/>
      <c r="GUX284" s="50"/>
      <c r="GUY284" s="50"/>
      <c r="GUZ284" s="50"/>
      <c r="GVA284" s="50"/>
      <c r="GVB284" s="50"/>
      <c r="GVC284" s="50"/>
      <c r="GVD284" s="50"/>
      <c r="GVE284" s="50"/>
      <c r="GVF284" s="50"/>
      <c r="GVG284" s="50"/>
      <c r="GVH284" s="50"/>
      <c r="GVI284" s="50"/>
      <c r="GVJ284" s="50"/>
      <c r="GVK284" s="50"/>
      <c r="GVL284" s="50"/>
      <c r="GVM284" s="50"/>
      <c r="GVN284" s="50"/>
      <c r="GVO284" s="50"/>
      <c r="GVP284" s="50"/>
      <c r="GVQ284" s="50"/>
      <c r="GVR284" s="50"/>
      <c r="GVS284" s="50"/>
      <c r="GVT284" s="50"/>
      <c r="GVU284" s="50"/>
      <c r="GVV284" s="50"/>
      <c r="GVW284" s="50"/>
      <c r="GVX284" s="50"/>
      <c r="GVY284" s="50"/>
      <c r="GVZ284" s="50"/>
      <c r="GWA284" s="50"/>
      <c r="GWB284" s="50"/>
      <c r="GWC284" s="50"/>
      <c r="GWD284" s="50"/>
      <c r="GWE284" s="50"/>
      <c r="GWF284" s="50"/>
      <c r="GWG284" s="50"/>
      <c r="GWH284" s="50"/>
      <c r="GWI284" s="50"/>
      <c r="GWJ284" s="50"/>
      <c r="GWK284" s="50"/>
      <c r="GWL284" s="50"/>
      <c r="GWM284" s="50"/>
      <c r="GWN284" s="50"/>
      <c r="GWO284" s="50"/>
      <c r="GWP284" s="50"/>
      <c r="GWQ284" s="50"/>
      <c r="GWR284" s="50"/>
      <c r="GWS284" s="50"/>
      <c r="GWT284" s="50"/>
      <c r="GWU284" s="50"/>
      <c r="GWV284" s="50"/>
      <c r="GWW284" s="50"/>
      <c r="GWX284" s="50"/>
      <c r="GWY284" s="50"/>
      <c r="GWZ284" s="50"/>
      <c r="GXA284" s="50"/>
      <c r="GXB284" s="50"/>
      <c r="GXC284" s="50"/>
      <c r="GXD284" s="50"/>
      <c r="GXE284" s="50"/>
      <c r="GXF284" s="50"/>
      <c r="GXG284" s="50"/>
      <c r="GXH284" s="50"/>
      <c r="GXI284" s="50"/>
      <c r="GXJ284" s="50"/>
      <c r="GXK284" s="50"/>
      <c r="GXL284" s="50"/>
      <c r="GXM284" s="50"/>
      <c r="GXN284" s="50"/>
      <c r="GXO284" s="50"/>
      <c r="GXP284" s="50"/>
      <c r="GXQ284" s="50"/>
      <c r="GXR284" s="50"/>
      <c r="GXS284" s="50"/>
      <c r="GXT284" s="50"/>
      <c r="GXV284" s="50"/>
      <c r="GXX284" s="50"/>
      <c r="GXY284" s="50"/>
      <c r="GXZ284" s="50"/>
      <c r="GYA284" s="50"/>
      <c r="GYB284" s="50"/>
      <c r="GYC284" s="50"/>
      <c r="GYD284" s="50"/>
      <c r="GYE284" s="50"/>
      <c r="GYJ284" s="50"/>
      <c r="GYK284" s="50"/>
      <c r="GYL284" s="50"/>
      <c r="GYM284" s="50"/>
      <c r="GYN284" s="50"/>
      <c r="GYO284" s="50"/>
      <c r="GYP284" s="50"/>
      <c r="GYQ284" s="50"/>
      <c r="GYR284" s="50"/>
      <c r="GYS284" s="50"/>
      <c r="GYT284" s="50"/>
      <c r="GYU284" s="50"/>
      <c r="GYV284" s="50"/>
      <c r="GYW284" s="50"/>
      <c r="GYX284" s="50"/>
      <c r="GYY284" s="50"/>
      <c r="GYZ284" s="50"/>
      <c r="GZA284" s="50"/>
      <c r="GZB284" s="50"/>
      <c r="GZC284" s="50"/>
      <c r="GZD284" s="50"/>
      <c r="GZE284" s="50"/>
      <c r="GZF284" s="50"/>
      <c r="GZG284" s="50"/>
      <c r="GZH284" s="50"/>
      <c r="GZI284" s="50"/>
      <c r="GZJ284" s="50"/>
      <c r="GZK284" s="50"/>
      <c r="GZL284" s="50"/>
      <c r="GZM284" s="50"/>
      <c r="GZN284" s="50"/>
      <c r="GZO284" s="50"/>
      <c r="GZP284" s="50"/>
      <c r="GZQ284" s="50"/>
      <c r="GZR284" s="50"/>
      <c r="GZS284" s="50"/>
      <c r="GZT284" s="50"/>
      <c r="GZU284" s="50"/>
      <c r="GZV284" s="50"/>
      <c r="GZW284" s="50"/>
      <c r="GZX284" s="50"/>
      <c r="GZY284" s="50"/>
      <c r="GZZ284" s="50"/>
      <c r="HAA284" s="50"/>
      <c r="HAB284" s="50"/>
      <c r="HAC284" s="50"/>
      <c r="HAD284" s="50"/>
      <c r="HAE284" s="50"/>
      <c r="HAF284" s="50"/>
      <c r="HAG284" s="50"/>
      <c r="HAH284" s="50"/>
      <c r="HAI284" s="50"/>
      <c r="HAJ284" s="50"/>
      <c r="HAK284" s="50"/>
      <c r="HAL284" s="50"/>
      <c r="HAM284" s="50"/>
      <c r="HAN284" s="50"/>
      <c r="HAO284" s="50"/>
      <c r="HAP284" s="50"/>
      <c r="HAQ284" s="50"/>
      <c r="HAR284" s="50"/>
      <c r="HAS284" s="50"/>
      <c r="HAT284" s="50"/>
      <c r="HAU284" s="50"/>
      <c r="HAV284" s="50"/>
      <c r="HAW284" s="50"/>
      <c r="HAX284" s="50"/>
      <c r="HAY284" s="50"/>
      <c r="HAZ284" s="50"/>
      <c r="HBA284" s="50"/>
      <c r="HBB284" s="50"/>
      <c r="HBC284" s="50"/>
      <c r="HBD284" s="50"/>
      <c r="HBE284" s="50"/>
      <c r="HBF284" s="50"/>
      <c r="HBG284" s="50"/>
      <c r="HBH284" s="50"/>
      <c r="HBI284" s="50"/>
      <c r="HBJ284" s="50"/>
      <c r="HBK284" s="50"/>
      <c r="HBL284" s="50"/>
      <c r="HBM284" s="50"/>
      <c r="HBN284" s="50"/>
      <c r="HBO284" s="50"/>
      <c r="HBP284" s="50"/>
      <c r="HBQ284" s="50"/>
      <c r="HBR284" s="50"/>
      <c r="HBS284" s="50"/>
      <c r="HBT284" s="50"/>
      <c r="HBU284" s="50"/>
      <c r="HBV284" s="50"/>
      <c r="HBW284" s="50"/>
      <c r="HBX284" s="50"/>
      <c r="HBY284" s="50"/>
      <c r="HBZ284" s="50"/>
      <c r="HCA284" s="50"/>
      <c r="HCB284" s="50"/>
      <c r="HCC284" s="50"/>
      <c r="HCD284" s="50"/>
      <c r="HCE284" s="50"/>
      <c r="HCF284" s="50"/>
      <c r="HCG284" s="50"/>
      <c r="HCH284" s="50"/>
      <c r="HCI284" s="50"/>
      <c r="HCJ284" s="50"/>
      <c r="HCK284" s="50"/>
      <c r="HCL284" s="50"/>
      <c r="HCM284" s="50"/>
      <c r="HCN284" s="50"/>
      <c r="HCO284" s="50"/>
      <c r="HCP284" s="50"/>
      <c r="HCQ284" s="50"/>
      <c r="HCR284" s="50"/>
      <c r="HCS284" s="50"/>
      <c r="HCT284" s="50"/>
      <c r="HCU284" s="50"/>
      <c r="HCV284" s="50"/>
      <c r="HCW284" s="50"/>
      <c r="HCX284" s="50"/>
      <c r="HCY284" s="50"/>
      <c r="HCZ284" s="50"/>
      <c r="HDA284" s="50"/>
      <c r="HDB284" s="50"/>
      <c r="HDC284" s="50"/>
      <c r="HDD284" s="50"/>
      <c r="HDE284" s="50"/>
      <c r="HDF284" s="50"/>
      <c r="HDG284" s="50"/>
      <c r="HDH284" s="50"/>
      <c r="HDI284" s="50"/>
      <c r="HDJ284" s="50"/>
      <c r="HDK284" s="50"/>
      <c r="HDL284" s="50"/>
      <c r="HDM284" s="50"/>
      <c r="HDN284" s="50"/>
      <c r="HDO284" s="50"/>
      <c r="HDP284" s="50"/>
      <c r="HDQ284" s="50"/>
      <c r="HDR284" s="50"/>
      <c r="HDS284" s="50"/>
      <c r="HDT284" s="50"/>
      <c r="HDU284" s="50"/>
      <c r="HDV284" s="50"/>
      <c r="HDW284" s="50"/>
      <c r="HDX284" s="50"/>
      <c r="HDY284" s="50"/>
      <c r="HDZ284" s="50"/>
      <c r="HEA284" s="50"/>
      <c r="HEB284" s="50"/>
      <c r="HEC284" s="50"/>
      <c r="HED284" s="50"/>
      <c r="HEE284" s="50"/>
      <c r="HEF284" s="50"/>
      <c r="HEG284" s="50"/>
      <c r="HEH284" s="50"/>
      <c r="HEI284" s="50"/>
      <c r="HEJ284" s="50"/>
      <c r="HEK284" s="50"/>
      <c r="HEL284" s="50"/>
      <c r="HEM284" s="50"/>
      <c r="HEN284" s="50"/>
      <c r="HEO284" s="50"/>
      <c r="HEP284" s="50"/>
      <c r="HEQ284" s="50"/>
      <c r="HER284" s="50"/>
      <c r="HES284" s="50"/>
      <c r="HET284" s="50"/>
      <c r="HEU284" s="50"/>
      <c r="HEV284" s="50"/>
      <c r="HEW284" s="50"/>
      <c r="HEX284" s="50"/>
      <c r="HEY284" s="50"/>
      <c r="HEZ284" s="50"/>
      <c r="HFA284" s="50"/>
      <c r="HFB284" s="50"/>
      <c r="HFC284" s="50"/>
      <c r="HFD284" s="50"/>
      <c r="HFE284" s="50"/>
      <c r="HFF284" s="50"/>
      <c r="HFG284" s="50"/>
      <c r="HFH284" s="50"/>
      <c r="HFI284" s="50"/>
      <c r="HFJ284" s="50"/>
      <c r="HFK284" s="50"/>
      <c r="HFL284" s="50"/>
      <c r="HFM284" s="50"/>
      <c r="HFN284" s="50"/>
      <c r="HFO284" s="50"/>
      <c r="HFP284" s="50"/>
      <c r="HFQ284" s="50"/>
      <c r="HFR284" s="50"/>
      <c r="HFS284" s="50"/>
      <c r="HFT284" s="50"/>
      <c r="HFU284" s="50"/>
      <c r="HFV284" s="50"/>
      <c r="HFW284" s="50"/>
      <c r="HFX284" s="50"/>
      <c r="HFY284" s="50"/>
      <c r="HFZ284" s="50"/>
      <c r="HGA284" s="50"/>
      <c r="HGB284" s="50"/>
      <c r="HGC284" s="50"/>
      <c r="HGD284" s="50"/>
      <c r="HGE284" s="50"/>
      <c r="HGF284" s="50"/>
      <c r="HGG284" s="50"/>
      <c r="HGH284" s="50"/>
      <c r="HGI284" s="50"/>
      <c r="HGJ284" s="50"/>
      <c r="HGK284" s="50"/>
      <c r="HGL284" s="50"/>
      <c r="HGM284" s="50"/>
      <c r="HGN284" s="50"/>
      <c r="HGO284" s="50"/>
      <c r="HGP284" s="50"/>
      <c r="HGQ284" s="50"/>
      <c r="HGR284" s="50"/>
      <c r="HGS284" s="50"/>
      <c r="HGT284" s="50"/>
      <c r="HGU284" s="50"/>
      <c r="HGV284" s="50"/>
      <c r="HGW284" s="50"/>
      <c r="HGX284" s="50"/>
      <c r="HGY284" s="50"/>
      <c r="HGZ284" s="50"/>
      <c r="HHA284" s="50"/>
      <c r="HHB284" s="50"/>
      <c r="HHC284" s="50"/>
      <c r="HHD284" s="50"/>
      <c r="HHE284" s="50"/>
      <c r="HHF284" s="50"/>
      <c r="HHG284" s="50"/>
      <c r="HHH284" s="50"/>
      <c r="HHI284" s="50"/>
      <c r="HHJ284" s="50"/>
      <c r="HHK284" s="50"/>
      <c r="HHL284" s="50"/>
      <c r="HHM284" s="50"/>
      <c r="HHN284" s="50"/>
      <c r="HHO284" s="50"/>
      <c r="HHP284" s="50"/>
      <c r="HHR284" s="50"/>
      <c r="HHT284" s="50"/>
      <c r="HHU284" s="50"/>
      <c r="HHV284" s="50"/>
      <c r="HHW284" s="50"/>
      <c r="HHX284" s="50"/>
      <c r="HHY284" s="50"/>
      <c r="HHZ284" s="50"/>
      <c r="HIA284" s="50"/>
      <c r="HIF284" s="50"/>
      <c r="HIG284" s="50"/>
      <c r="HIH284" s="50"/>
      <c r="HII284" s="50"/>
      <c r="HIJ284" s="50"/>
      <c r="HIK284" s="50"/>
      <c r="HIL284" s="50"/>
      <c r="HIM284" s="50"/>
      <c r="HIN284" s="50"/>
      <c r="HIO284" s="50"/>
      <c r="HIP284" s="50"/>
      <c r="HIQ284" s="50"/>
      <c r="HIR284" s="50"/>
      <c r="HIS284" s="50"/>
      <c r="HIT284" s="50"/>
      <c r="HIU284" s="50"/>
      <c r="HIV284" s="50"/>
      <c r="HIW284" s="50"/>
      <c r="HIX284" s="50"/>
      <c r="HIY284" s="50"/>
      <c r="HIZ284" s="50"/>
      <c r="HJA284" s="50"/>
      <c r="HJB284" s="50"/>
      <c r="HJC284" s="50"/>
      <c r="HJD284" s="50"/>
      <c r="HJE284" s="50"/>
      <c r="HJF284" s="50"/>
      <c r="HJG284" s="50"/>
      <c r="HJH284" s="50"/>
      <c r="HJI284" s="50"/>
      <c r="HJJ284" s="50"/>
      <c r="HJK284" s="50"/>
      <c r="HJL284" s="50"/>
      <c r="HJM284" s="50"/>
      <c r="HJN284" s="50"/>
      <c r="HJO284" s="50"/>
      <c r="HJP284" s="50"/>
      <c r="HJQ284" s="50"/>
      <c r="HJR284" s="50"/>
      <c r="HJS284" s="50"/>
      <c r="HJT284" s="50"/>
      <c r="HJU284" s="50"/>
      <c r="HJV284" s="50"/>
      <c r="HJW284" s="50"/>
      <c r="HJX284" s="50"/>
      <c r="HJY284" s="50"/>
      <c r="HJZ284" s="50"/>
      <c r="HKA284" s="50"/>
      <c r="HKB284" s="50"/>
      <c r="HKC284" s="50"/>
      <c r="HKD284" s="50"/>
      <c r="HKE284" s="50"/>
      <c r="HKF284" s="50"/>
      <c r="HKG284" s="50"/>
      <c r="HKH284" s="50"/>
      <c r="HKI284" s="50"/>
      <c r="HKJ284" s="50"/>
      <c r="HKK284" s="50"/>
      <c r="HKL284" s="50"/>
      <c r="HKM284" s="50"/>
      <c r="HKN284" s="50"/>
      <c r="HKO284" s="50"/>
      <c r="HKP284" s="50"/>
      <c r="HKQ284" s="50"/>
      <c r="HKR284" s="50"/>
      <c r="HKS284" s="50"/>
      <c r="HKT284" s="50"/>
      <c r="HKU284" s="50"/>
      <c r="HKV284" s="50"/>
      <c r="HKW284" s="50"/>
      <c r="HKX284" s="50"/>
      <c r="HKY284" s="50"/>
      <c r="HKZ284" s="50"/>
      <c r="HLA284" s="50"/>
      <c r="HLB284" s="50"/>
      <c r="HLC284" s="50"/>
      <c r="HLD284" s="50"/>
      <c r="HLE284" s="50"/>
      <c r="HLF284" s="50"/>
      <c r="HLG284" s="50"/>
      <c r="HLH284" s="50"/>
      <c r="HLI284" s="50"/>
      <c r="HLJ284" s="50"/>
      <c r="HLK284" s="50"/>
      <c r="HLL284" s="50"/>
      <c r="HLM284" s="50"/>
      <c r="HLN284" s="50"/>
      <c r="HLO284" s="50"/>
      <c r="HLP284" s="50"/>
      <c r="HLQ284" s="50"/>
      <c r="HLR284" s="50"/>
      <c r="HLS284" s="50"/>
      <c r="HLT284" s="50"/>
      <c r="HLU284" s="50"/>
      <c r="HLV284" s="50"/>
      <c r="HLW284" s="50"/>
      <c r="HLX284" s="50"/>
      <c r="HLY284" s="50"/>
      <c r="HLZ284" s="50"/>
      <c r="HMA284" s="50"/>
      <c r="HMB284" s="50"/>
      <c r="HMC284" s="50"/>
      <c r="HMD284" s="50"/>
      <c r="HME284" s="50"/>
      <c r="HMF284" s="50"/>
      <c r="HMG284" s="50"/>
      <c r="HMH284" s="50"/>
      <c r="HMI284" s="50"/>
      <c r="HMJ284" s="50"/>
      <c r="HMK284" s="50"/>
      <c r="HML284" s="50"/>
      <c r="HMM284" s="50"/>
      <c r="HMN284" s="50"/>
      <c r="HMO284" s="50"/>
      <c r="HMP284" s="50"/>
      <c r="HMQ284" s="50"/>
      <c r="HMR284" s="50"/>
      <c r="HMS284" s="50"/>
      <c r="HMT284" s="50"/>
      <c r="HMU284" s="50"/>
      <c r="HMV284" s="50"/>
      <c r="HMW284" s="50"/>
      <c r="HMX284" s="50"/>
      <c r="HMY284" s="50"/>
      <c r="HMZ284" s="50"/>
      <c r="HNA284" s="50"/>
      <c r="HNB284" s="50"/>
      <c r="HNC284" s="50"/>
      <c r="HND284" s="50"/>
      <c r="HNE284" s="50"/>
      <c r="HNF284" s="50"/>
      <c r="HNG284" s="50"/>
      <c r="HNH284" s="50"/>
      <c r="HNI284" s="50"/>
      <c r="HNJ284" s="50"/>
      <c r="HNK284" s="50"/>
      <c r="HNL284" s="50"/>
      <c r="HNM284" s="50"/>
      <c r="HNN284" s="50"/>
      <c r="HNO284" s="50"/>
      <c r="HNP284" s="50"/>
      <c r="HNQ284" s="50"/>
      <c r="HNR284" s="50"/>
      <c r="HNS284" s="50"/>
      <c r="HNT284" s="50"/>
      <c r="HNU284" s="50"/>
      <c r="HNV284" s="50"/>
      <c r="HNW284" s="50"/>
      <c r="HNX284" s="50"/>
      <c r="HNY284" s="50"/>
      <c r="HNZ284" s="50"/>
      <c r="HOA284" s="50"/>
      <c r="HOB284" s="50"/>
      <c r="HOC284" s="50"/>
      <c r="HOD284" s="50"/>
      <c r="HOE284" s="50"/>
      <c r="HOF284" s="50"/>
      <c r="HOG284" s="50"/>
      <c r="HOH284" s="50"/>
      <c r="HOI284" s="50"/>
      <c r="HOJ284" s="50"/>
      <c r="HOK284" s="50"/>
      <c r="HOL284" s="50"/>
      <c r="HOM284" s="50"/>
      <c r="HON284" s="50"/>
      <c r="HOO284" s="50"/>
      <c r="HOP284" s="50"/>
      <c r="HOQ284" s="50"/>
      <c r="HOR284" s="50"/>
      <c r="HOS284" s="50"/>
      <c r="HOT284" s="50"/>
      <c r="HOU284" s="50"/>
      <c r="HOV284" s="50"/>
      <c r="HOW284" s="50"/>
      <c r="HOX284" s="50"/>
      <c r="HOY284" s="50"/>
      <c r="HOZ284" s="50"/>
      <c r="HPA284" s="50"/>
      <c r="HPB284" s="50"/>
      <c r="HPC284" s="50"/>
      <c r="HPD284" s="50"/>
      <c r="HPE284" s="50"/>
      <c r="HPF284" s="50"/>
      <c r="HPG284" s="50"/>
      <c r="HPH284" s="50"/>
      <c r="HPI284" s="50"/>
      <c r="HPJ284" s="50"/>
      <c r="HPK284" s="50"/>
      <c r="HPL284" s="50"/>
      <c r="HPM284" s="50"/>
      <c r="HPN284" s="50"/>
      <c r="HPO284" s="50"/>
      <c r="HPP284" s="50"/>
      <c r="HPQ284" s="50"/>
      <c r="HPR284" s="50"/>
      <c r="HPS284" s="50"/>
      <c r="HPT284" s="50"/>
      <c r="HPU284" s="50"/>
      <c r="HPV284" s="50"/>
      <c r="HPW284" s="50"/>
      <c r="HPX284" s="50"/>
      <c r="HPY284" s="50"/>
      <c r="HPZ284" s="50"/>
      <c r="HQA284" s="50"/>
      <c r="HQB284" s="50"/>
      <c r="HQC284" s="50"/>
      <c r="HQD284" s="50"/>
      <c r="HQE284" s="50"/>
      <c r="HQF284" s="50"/>
      <c r="HQG284" s="50"/>
      <c r="HQH284" s="50"/>
      <c r="HQI284" s="50"/>
      <c r="HQJ284" s="50"/>
      <c r="HQK284" s="50"/>
      <c r="HQL284" s="50"/>
      <c r="HQM284" s="50"/>
      <c r="HQN284" s="50"/>
      <c r="HQO284" s="50"/>
      <c r="HQP284" s="50"/>
      <c r="HQQ284" s="50"/>
      <c r="HQR284" s="50"/>
      <c r="HQS284" s="50"/>
      <c r="HQT284" s="50"/>
      <c r="HQU284" s="50"/>
      <c r="HQV284" s="50"/>
      <c r="HQW284" s="50"/>
      <c r="HQX284" s="50"/>
      <c r="HQY284" s="50"/>
      <c r="HQZ284" s="50"/>
      <c r="HRA284" s="50"/>
      <c r="HRB284" s="50"/>
      <c r="HRC284" s="50"/>
      <c r="HRD284" s="50"/>
      <c r="HRE284" s="50"/>
      <c r="HRF284" s="50"/>
      <c r="HRG284" s="50"/>
      <c r="HRH284" s="50"/>
      <c r="HRI284" s="50"/>
      <c r="HRJ284" s="50"/>
      <c r="HRK284" s="50"/>
      <c r="HRL284" s="50"/>
      <c r="HRN284" s="50"/>
      <c r="HRP284" s="50"/>
      <c r="HRQ284" s="50"/>
      <c r="HRR284" s="50"/>
      <c r="HRS284" s="50"/>
      <c r="HRT284" s="50"/>
      <c r="HRU284" s="50"/>
      <c r="HRV284" s="50"/>
      <c r="HRW284" s="50"/>
      <c r="HSB284" s="50"/>
      <c r="HSC284" s="50"/>
      <c r="HSD284" s="50"/>
      <c r="HSE284" s="50"/>
      <c r="HSF284" s="50"/>
      <c r="HSG284" s="50"/>
      <c r="HSH284" s="50"/>
      <c r="HSI284" s="50"/>
      <c r="HSJ284" s="50"/>
      <c r="HSK284" s="50"/>
      <c r="HSL284" s="50"/>
      <c r="HSM284" s="50"/>
      <c r="HSN284" s="50"/>
      <c r="HSO284" s="50"/>
      <c r="HSP284" s="50"/>
      <c r="HSQ284" s="50"/>
      <c r="HSR284" s="50"/>
      <c r="HSS284" s="50"/>
      <c r="HST284" s="50"/>
      <c r="HSU284" s="50"/>
      <c r="HSV284" s="50"/>
      <c r="HSW284" s="50"/>
      <c r="HSX284" s="50"/>
      <c r="HSY284" s="50"/>
      <c r="HSZ284" s="50"/>
      <c r="HTA284" s="50"/>
      <c r="HTB284" s="50"/>
      <c r="HTC284" s="50"/>
      <c r="HTD284" s="50"/>
      <c r="HTE284" s="50"/>
      <c r="HTF284" s="50"/>
      <c r="HTG284" s="50"/>
      <c r="HTH284" s="50"/>
      <c r="HTI284" s="50"/>
      <c r="HTJ284" s="50"/>
      <c r="HTK284" s="50"/>
      <c r="HTL284" s="50"/>
      <c r="HTM284" s="50"/>
      <c r="HTN284" s="50"/>
      <c r="HTO284" s="50"/>
      <c r="HTP284" s="50"/>
      <c r="HTQ284" s="50"/>
      <c r="HTR284" s="50"/>
      <c r="HTS284" s="50"/>
      <c r="HTT284" s="50"/>
      <c r="HTU284" s="50"/>
      <c r="HTV284" s="50"/>
      <c r="HTW284" s="50"/>
      <c r="HTX284" s="50"/>
      <c r="HTY284" s="50"/>
      <c r="HTZ284" s="50"/>
      <c r="HUA284" s="50"/>
      <c r="HUB284" s="50"/>
      <c r="HUC284" s="50"/>
      <c r="HUD284" s="50"/>
      <c r="HUE284" s="50"/>
      <c r="HUF284" s="50"/>
      <c r="HUG284" s="50"/>
      <c r="HUH284" s="50"/>
      <c r="HUI284" s="50"/>
      <c r="HUJ284" s="50"/>
      <c r="HUK284" s="50"/>
      <c r="HUL284" s="50"/>
      <c r="HUM284" s="50"/>
      <c r="HUN284" s="50"/>
      <c r="HUO284" s="50"/>
      <c r="HUP284" s="50"/>
      <c r="HUQ284" s="50"/>
      <c r="HUR284" s="50"/>
      <c r="HUS284" s="50"/>
      <c r="HUT284" s="50"/>
      <c r="HUU284" s="50"/>
      <c r="HUV284" s="50"/>
      <c r="HUW284" s="50"/>
      <c r="HUX284" s="50"/>
      <c r="HUY284" s="50"/>
      <c r="HUZ284" s="50"/>
      <c r="HVA284" s="50"/>
      <c r="HVB284" s="50"/>
      <c r="HVC284" s="50"/>
      <c r="HVD284" s="50"/>
      <c r="HVE284" s="50"/>
      <c r="HVF284" s="50"/>
      <c r="HVG284" s="50"/>
      <c r="HVH284" s="50"/>
      <c r="HVI284" s="50"/>
      <c r="HVJ284" s="50"/>
      <c r="HVK284" s="50"/>
      <c r="HVL284" s="50"/>
      <c r="HVM284" s="50"/>
      <c r="HVN284" s="50"/>
      <c r="HVO284" s="50"/>
      <c r="HVP284" s="50"/>
      <c r="HVQ284" s="50"/>
      <c r="HVR284" s="50"/>
      <c r="HVS284" s="50"/>
      <c r="HVT284" s="50"/>
      <c r="HVU284" s="50"/>
      <c r="HVV284" s="50"/>
      <c r="HVW284" s="50"/>
      <c r="HVX284" s="50"/>
      <c r="HVY284" s="50"/>
      <c r="HVZ284" s="50"/>
      <c r="HWA284" s="50"/>
      <c r="HWB284" s="50"/>
      <c r="HWC284" s="50"/>
      <c r="HWD284" s="50"/>
      <c r="HWE284" s="50"/>
      <c r="HWF284" s="50"/>
      <c r="HWG284" s="50"/>
      <c r="HWH284" s="50"/>
      <c r="HWI284" s="50"/>
      <c r="HWJ284" s="50"/>
      <c r="HWK284" s="50"/>
      <c r="HWL284" s="50"/>
      <c r="HWM284" s="50"/>
      <c r="HWN284" s="50"/>
      <c r="HWO284" s="50"/>
      <c r="HWP284" s="50"/>
      <c r="HWQ284" s="50"/>
      <c r="HWR284" s="50"/>
      <c r="HWS284" s="50"/>
      <c r="HWT284" s="50"/>
      <c r="HWU284" s="50"/>
      <c r="HWV284" s="50"/>
      <c r="HWW284" s="50"/>
      <c r="HWX284" s="50"/>
      <c r="HWY284" s="50"/>
      <c r="HWZ284" s="50"/>
      <c r="HXA284" s="50"/>
      <c r="HXB284" s="50"/>
      <c r="HXC284" s="50"/>
      <c r="HXD284" s="50"/>
      <c r="HXE284" s="50"/>
      <c r="HXF284" s="50"/>
      <c r="HXG284" s="50"/>
      <c r="HXH284" s="50"/>
      <c r="HXI284" s="50"/>
      <c r="HXJ284" s="50"/>
      <c r="HXK284" s="50"/>
      <c r="HXL284" s="50"/>
      <c r="HXM284" s="50"/>
      <c r="HXN284" s="50"/>
      <c r="HXO284" s="50"/>
      <c r="HXP284" s="50"/>
      <c r="HXQ284" s="50"/>
      <c r="HXR284" s="50"/>
      <c r="HXS284" s="50"/>
      <c r="HXT284" s="50"/>
      <c r="HXU284" s="50"/>
      <c r="HXV284" s="50"/>
      <c r="HXW284" s="50"/>
      <c r="HXX284" s="50"/>
      <c r="HXY284" s="50"/>
      <c r="HXZ284" s="50"/>
      <c r="HYA284" s="50"/>
      <c r="HYB284" s="50"/>
      <c r="HYC284" s="50"/>
      <c r="HYD284" s="50"/>
      <c r="HYE284" s="50"/>
      <c r="HYF284" s="50"/>
      <c r="HYG284" s="50"/>
      <c r="HYH284" s="50"/>
      <c r="HYI284" s="50"/>
      <c r="HYJ284" s="50"/>
      <c r="HYK284" s="50"/>
      <c r="HYL284" s="50"/>
      <c r="HYM284" s="50"/>
      <c r="HYN284" s="50"/>
      <c r="HYO284" s="50"/>
      <c r="HYP284" s="50"/>
      <c r="HYQ284" s="50"/>
      <c r="HYR284" s="50"/>
      <c r="HYS284" s="50"/>
      <c r="HYT284" s="50"/>
      <c r="HYU284" s="50"/>
      <c r="HYV284" s="50"/>
      <c r="HYW284" s="50"/>
      <c r="HYX284" s="50"/>
      <c r="HYY284" s="50"/>
      <c r="HYZ284" s="50"/>
      <c r="HZA284" s="50"/>
      <c r="HZB284" s="50"/>
      <c r="HZC284" s="50"/>
      <c r="HZD284" s="50"/>
      <c r="HZE284" s="50"/>
      <c r="HZF284" s="50"/>
      <c r="HZG284" s="50"/>
      <c r="HZH284" s="50"/>
      <c r="HZI284" s="50"/>
      <c r="HZJ284" s="50"/>
      <c r="HZK284" s="50"/>
      <c r="HZL284" s="50"/>
      <c r="HZM284" s="50"/>
      <c r="HZN284" s="50"/>
      <c r="HZO284" s="50"/>
      <c r="HZP284" s="50"/>
      <c r="HZQ284" s="50"/>
      <c r="HZR284" s="50"/>
      <c r="HZS284" s="50"/>
      <c r="HZT284" s="50"/>
      <c r="HZU284" s="50"/>
      <c r="HZV284" s="50"/>
      <c r="HZW284" s="50"/>
      <c r="HZX284" s="50"/>
      <c r="HZY284" s="50"/>
      <c r="HZZ284" s="50"/>
      <c r="IAA284" s="50"/>
      <c r="IAB284" s="50"/>
      <c r="IAC284" s="50"/>
      <c r="IAD284" s="50"/>
      <c r="IAE284" s="50"/>
      <c r="IAF284" s="50"/>
      <c r="IAG284" s="50"/>
      <c r="IAH284" s="50"/>
      <c r="IAI284" s="50"/>
      <c r="IAJ284" s="50"/>
      <c r="IAK284" s="50"/>
      <c r="IAL284" s="50"/>
      <c r="IAM284" s="50"/>
      <c r="IAN284" s="50"/>
      <c r="IAO284" s="50"/>
      <c r="IAP284" s="50"/>
      <c r="IAQ284" s="50"/>
      <c r="IAR284" s="50"/>
      <c r="IAS284" s="50"/>
      <c r="IAT284" s="50"/>
      <c r="IAU284" s="50"/>
      <c r="IAV284" s="50"/>
      <c r="IAW284" s="50"/>
      <c r="IAX284" s="50"/>
      <c r="IAY284" s="50"/>
      <c r="IAZ284" s="50"/>
      <c r="IBA284" s="50"/>
      <c r="IBB284" s="50"/>
      <c r="IBC284" s="50"/>
      <c r="IBD284" s="50"/>
      <c r="IBE284" s="50"/>
      <c r="IBF284" s="50"/>
      <c r="IBG284" s="50"/>
      <c r="IBH284" s="50"/>
      <c r="IBJ284" s="50"/>
      <c r="IBL284" s="50"/>
      <c r="IBM284" s="50"/>
      <c r="IBN284" s="50"/>
      <c r="IBO284" s="50"/>
      <c r="IBP284" s="50"/>
      <c r="IBQ284" s="50"/>
      <c r="IBR284" s="50"/>
      <c r="IBS284" s="50"/>
      <c r="IBX284" s="50"/>
      <c r="IBY284" s="50"/>
      <c r="IBZ284" s="50"/>
      <c r="ICA284" s="50"/>
      <c r="ICB284" s="50"/>
      <c r="ICC284" s="50"/>
      <c r="ICD284" s="50"/>
      <c r="ICE284" s="50"/>
      <c r="ICF284" s="50"/>
      <c r="ICG284" s="50"/>
      <c r="ICH284" s="50"/>
      <c r="ICI284" s="50"/>
      <c r="ICJ284" s="50"/>
      <c r="ICK284" s="50"/>
      <c r="ICL284" s="50"/>
      <c r="ICM284" s="50"/>
      <c r="ICN284" s="50"/>
      <c r="ICO284" s="50"/>
      <c r="ICP284" s="50"/>
      <c r="ICQ284" s="50"/>
      <c r="ICR284" s="50"/>
      <c r="ICS284" s="50"/>
      <c r="ICT284" s="50"/>
      <c r="ICU284" s="50"/>
      <c r="ICV284" s="50"/>
      <c r="ICW284" s="50"/>
      <c r="ICX284" s="50"/>
      <c r="ICY284" s="50"/>
      <c r="ICZ284" s="50"/>
      <c r="IDA284" s="50"/>
      <c r="IDB284" s="50"/>
      <c r="IDC284" s="50"/>
      <c r="IDD284" s="50"/>
      <c r="IDE284" s="50"/>
      <c r="IDF284" s="50"/>
      <c r="IDG284" s="50"/>
      <c r="IDH284" s="50"/>
      <c r="IDI284" s="50"/>
      <c r="IDJ284" s="50"/>
      <c r="IDK284" s="50"/>
      <c r="IDL284" s="50"/>
      <c r="IDM284" s="50"/>
      <c r="IDN284" s="50"/>
      <c r="IDO284" s="50"/>
      <c r="IDP284" s="50"/>
      <c r="IDQ284" s="50"/>
      <c r="IDR284" s="50"/>
      <c r="IDS284" s="50"/>
      <c r="IDT284" s="50"/>
      <c r="IDU284" s="50"/>
      <c r="IDV284" s="50"/>
      <c r="IDW284" s="50"/>
      <c r="IDX284" s="50"/>
      <c r="IDY284" s="50"/>
      <c r="IDZ284" s="50"/>
      <c r="IEA284" s="50"/>
      <c r="IEB284" s="50"/>
      <c r="IEC284" s="50"/>
      <c r="IED284" s="50"/>
      <c r="IEE284" s="50"/>
      <c r="IEF284" s="50"/>
      <c r="IEG284" s="50"/>
      <c r="IEH284" s="50"/>
      <c r="IEI284" s="50"/>
      <c r="IEJ284" s="50"/>
      <c r="IEK284" s="50"/>
      <c r="IEL284" s="50"/>
      <c r="IEM284" s="50"/>
      <c r="IEN284" s="50"/>
      <c r="IEO284" s="50"/>
      <c r="IEP284" s="50"/>
      <c r="IEQ284" s="50"/>
      <c r="IER284" s="50"/>
      <c r="IES284" s="50"/>
      <c r="IET284" s="50"/>
      <c r="IEU284" s="50"/>
      <c r="IEV284" s="50"/>
      <c r="IEW284" s="50"/>
      <c r="IEX284" s="50"/>
      <c r="IEY284" s="50"/>
      <c r="IEZ284" s="50"/>
      <c r="IFA284" s="50"/>
      <c r="IFB284" s="50"/>
      <c r="IFC284" s="50"/>
      <c r="IFD284" s="50"/>
      <c r="IFE284" s="50"/>
      <c r="IFF284" s="50"/>
      <c r="IFG284" s="50"/>
      <c r="IFH284" s="50"/>
      <c r="IFI284" s="50"/>
      <c r="IFJ284" s="50"/>
      <c r="IFK284" s="50"/>
      <c r="IFL284" s="50"/>
      <c r="IFM284" s="50"/>
      <c r="IFN284" s="50"/>
      <c r="IFO284" s="50"/>
      <c r="IFP284" s="50"/>
      <c r="IFQ284" s="50"/>
      <c r="IFR284" s="50"/>
      <c r="IFS284" s="50"/>
      <c r="IFT284" s="50"/>
      <c r="IFU284" s="50"/>
      <c r="IFV284" s="50"/>
      <c r="IFW284" s="50"/>
      <c r="IFX284" s="50"/>
      <c r="IFY284" s="50"/>
      <c r="IFZ284" s="50"/>
      <c r="IGA284" s="50"/>
      <c r="IGB284" s="50"/>
      <c r="IGC284" s="50"/>
      <c r="IGD284" s="50"/>
      <c r="IGE284" s="50"/>
      <c r="IGF284" s="50"/>
      <c r="IGG284" s="50"/>
      <c r="IGH284" s="50"/>
      <c r="IGI284" s="50"/>
      <c r="IGJ284" s="50"/>
      <c r="IGK284" s="50"/>
      <c r="IGL284" s="50"/>
      <c r="IGM284" s="50"/>
      <c r="IGN284" s="50"/>
      <c r="IGO284" s="50"/>
      <c r="IGP284" s="50"/>
      <c r="IGQ284" s="50"/>
      <c r="IGR284" s="50"/>
      <c r="IGS284" s="50"/>
      <c r="IGT284" s="50"/>
      <c r="IGU284" s="50"/>
      <c r="IGV284" s="50"/>
      <c r="IGW284" s="50"/>
      <c r="IGX284" s="50"/>
      <c r="IGY284" s="50"/>
      <c r="IGZ284" s="50"/>
      <c r="IHA284" s="50"/>
      <c r="IHB284" s="50"/>
      <c r="IHC284" s="50"/>
      <c r="IHD284" s="50"/>
      <c r="IHE284" s="50"/>
      <c r="IHF284" s="50"/>
      <c r="IHG284" s="50"/>
      <c r="IHH284" s="50"/>
      <c r="IHI284" s="50"/>
      <c r="IHJ284" s="50"/>
      <c r="IHK284" s="50"/>
      <c r="IHL284" s="50"/>
      <c r="IHM284" s="50"/>
      <c r="IHN284" s="50"/>
      <c r="IHO284" s="50"/>
      <c r="IHP284" s="50"/>
      <c r="IHQ284" s="50"/>
      <c r="IHR284" s="50"/>
      <c r="IHS284" s="50"/>
      <c r="IHT284" s="50"/>
      <c r="IHU284" s="50"/>
      <c r="IHV284" s="50"/>
      <c r="IHW284" s="50"/>
      <c r="IHX284" s="50"/>
      <c r="IHY284" s="50"/>
      <c r="IHZ284" s="50"/>
      <c r="IIA284" s="50"/>
      <c r="IIB284" s="50"/>
      <c r="IIC284" s="50"/>
      <c r="IID284" s="50"/>
      <c r="IIE284" s="50"/>
      <c r="IIF284" s="50"/>
      <c r="IIG284" s="50"/>
      <c r="IIH284" s="50"/>
      <c r="III284" s="50"/>
      <c r="IIJ284" s="50"/>
      <c r="IIK284" s="50"/>
      <c r="IIL284" s="50"/>
      <c r="IIM284" s="50"/>
      <c r="IIN284" s="50"/>
      <c r="IIO284" s="50"/>
      <c r="IIP284" s="50"/>
      <c r="IIQ284" s="50"/>
      <c r="IIR284" s="50"/>
      <c r="IIS284" s="50"/>
      <c r="IIT284" s="50"/>
      <c r="IIU284" s="50"/>
      <c r="IIV284" s="50"/>
      <c r="IIW284" s="50"/>
      <c r="IIX284" s="50"/>
      <c r="IIY284" s="50"/>
      <c r="IIZ284" s="50"/>
      <c r="IJA284" s="50"/>
      <c r="IJB284" s="50"/>
      <c r="IJC284" s="50"/>
      <c r="IJD284" s="50"/>
      <c r="IJE284" s="50"/>
      <c r="IJF284" s="50"/>
      <c r="IJG284" s="50"/>
      <c r="IJH284" s="50"/>
      <c r="IJI284" s="50"/>
      <c r="IJJ284" s="50"/>
      <c r="IJK284" s="50"/>
      <c r="IJL284" s="50"/>
      <c r="IJM284" s="50"/>
      <c r="IJN284" s="50"/>
      <c r="IJO284" s="50"/>
      <c r="IJP284" s="50"/>
      <c r="IJQ284" s="50"/>
      <c r="IJR284" s="50"/>
      <c r="IJS284" s="50"/>
      <c r="IJT284" s="50"/>
      <c r="IJU284" s="50"/>
      <c r="IJV284" s="50"/>
      <c r="IJW284" s="50"/>
      <c r="IJX284" s="50"/>
      <c r="IJY284" s="50"/>
      <c r="IJZ284" s="50"/>
      <c r="IKA284" s="50"/>
      <c r="IKB284" s="50"/>
      <c r="IKC284" s="50"/>
      <c r="IKD284" s="50"/>
      <c r="IKE284" s="50"/>
      <c r="IKF284" s="50"/>
      <c r="IKG284" s="50"/>
      <c r="IKH284" s="50"/>
      <c r="IKI284" s="50"/>
      <c r="IKJ284" s="50"/>
      <c r="IKK284" s="50"/>
      <c r="IKL284" s="50"/>
      <c r="IKM284" s="50"/>
      <c r="IKN284" s="50"/>
      <c r="IKO284" s="50"/>
      <c r="IKP284" s="50"/>
      <c r="IKQ284" s="50"/>
      <c r="IKR284" s="50"/>
      <c r="IKS284" s="50"/>
      <c r="IKT284" s="50"/>
      <c r="IKU284" s="50"/>
      <c r="IKV284" s="50"/>
      <c r="IKW284" s="50"/>
      <c r="IKX284" s="50"/>
      <c r="IKY284" s="50"/>
      <c r="IKZ284" s="50"/>
      <c r="ILA284" s="50"/>
      <c r="ILB284" s="50"/>
      <c r="ILC284" s="50"/>
      <c r="ILD284" s="50"/>
      <c r="ILF284" s="50"/>
      <c r="ILH284" s="50"/>
      <c r="ILI284" s="50"/>
      <c r="ILJ284" s="50"/>
      <c r="ILK284" s="50"/>
      <c r="ILL284" s="50"/>
      <c r="ILM284" s="50"/>
      <c r="ILN284" s="50"/>
      <c r="ILO284" s="50"/>
      <c r="ILT284" s="50"/>
      <c r="ILU284" s="50"/>
      <c r="ILV284" s="50"/>
      <c r="ILW284" s="50"/>
      <c r="ILX284" s="50"/>
      <c r="ILY284" s="50"/>
      <c r="ILZ284" s="50"/>
      <c r="IMA284" s="50"/>
      <c r="IMB284" s="50"/>
      <c r="IMC284" s="50"/>
      <c r="IMD284" s="50"/>
      <c r="IME284" s="50"/>
      <c r="IMF284" s="50"/>
      <c r="IMG284" s="50"/>
      <c r="IMH284" s="50"/>
      <c r="IMI284" s="50"/>
      <c r="IMJ284" s="50"/>
      <c r="IMK284" s="50"/>
      <c r="IML284" s="50"/>
      <c r="IMM284" s="50"/>
      <c r="IMN284" s="50"/>
      <c r="IMO284" s="50"/>
      <c r="IMP284" s="50"/>
      <c r="IMQ284" s="50"/>
      <c r="IMR284" s="50"/>
      <c r="IMS284" s="50"/>
      <c r="IMT284" s="50"/>
      <c r="IMU284" s="50"/>
      <c r="IMV284" s="50"/>
      <c r="IMW284" s="50"/>
      <c r="IMX284" s="50"/>
      <c r="IMY284" s="50"/>
      <c r="IMZ284" s="50"/>
      <c r="INA284" s="50"/>
      <c r="INB284" s="50"/>
      <c r="INC284" s="50"/>
      <c r="IND284" s="50"/>
      <c r="INE284" s="50"/>
      <c r="INF284" s="50"/>
      <c r="ING284" s="50"/>
      <c r="INH284" s="50"/>
      <c r="INI284" s="50"/>
      <c r="INJ284" s="50"/>
      <c r="INK284" s="50"/>
      <c r="INL284" s="50"/>
      <c r="INM284" s="50"/>
      <c r="INN284" s="50"/>
      <c r="INO284" s="50"/>
      <c r="INP284" s="50"/>
      <c r="INQ284" s="50"/>
      <c r="INR284" s="50"/>
      <c r="INS284" s="50"/>
      <c r="INT284" s="50"/>
      <c r="INU284" s="50"/>
      <c r="INV284" s="50"/>
      <c r="INW284" s="50"/>
      <c r="INX284" s="50"/>
      <c r="INY284" s="50"/>
      <c r="INZ284" s="50"/>
      <c r="IOA284" s="50"/>
      <c r="IOB284" s="50"/>
      <c r="IOC284" s="50"/>
      <c r="IOD284" s="50"/>
      <c r="IOE284" s="50"/>
      <c r="IOF284" s="50"/>
      <c r="IOG284" s="50"/>
      <c r="IOH284" s="50"/>
      <c r="IOI284" s="50"/>
      <c r="IOJ284" s="50"/>
      <c r="IOK284" s="50"/>
      <c r="IOL284" s="50"/>
      <c r="IOM284" s="50"/>
      <c r="ION284" s="50"/>
      <c r="IOO284" s="50"/>
      <c r="IOP284" s="50"/>
      <c r="IOQ284" s="50"/>
      <c r="IOR284" s="50"/>
      <c r="IOS284" s="50"/>
      <c r="IOT284" s="50"/>
      <c r="IOU284" s="50"/>
      <c r="IOV284" s="50"/>
      <c r="IOW284" s="50"/>
      <c r="IOX284" s="50"/>
      <c r="IOY284" s="50"/>
      <c r="IOZ284" s="50"/>
      <c r="IPA284" s="50"/>
      <c r="IPB284" s="50"/>
      <c r="IPC284" s="50"/>
      <c r="IPD284" s="50"/>
      <c r="IPE284" s="50"/>
      <c r="IPF284" s="50"/>
      <c r="IPG284" s="50"/>
      <c r="IPH284" s="50"/>
      <c r="IPI284" s="50"/>
      <c r="IPJ284" s="50"/>
      <c r="IPK284" s="50"/>
      <c r="IPL284" s="50"/>
      <c r="IPM284" s="50"/>
      <c r="IPN284" s="50"/>
      <c r="IPO284" s="50"/>
      <c r="IPP284" s="50"/>
      <c r="IPQ284" s="50"/>
      <c r="IPR284" s="50"/>
      <c r="IPS284" s="50"/>
      <c r="IPT284" s="50"/>
      <c r="IPU284" s="50"/>
      <c r="IPV284" s="50"/>
      <c r="IPW284" s="50"/>
      <c r="IPX284" s="50"/>
      <c r="IPY284" s="50"/>
      <c r="IPZ284" s="50"/>
      <c r="IQA284" s="50"/>
      <c r="IQB284" s="50"/>
      <c r="IQC284" s="50"/>
      <c r="IQD284" s="50"/>
      <c r="IQE284" s="50"/>
      <c r="IQF284" s="50"/>
      <c r="IQG284" s="50"/>
      <c r="IQH284" s="50"/>
      <c r="IQI284" s="50"/>
      <c r="IQJ284" s="50"/>
      <c r="IQK284" s="50"/>
      <c r="IQL284" s="50"/>
      <c r="IQM284" s="50"/>
      <c r="IQN284" s="50"/>
      <c r="IQO284" s="50"/>
      <c r="IQP284" s="50"/>
      <c r="IQQ284" s="50"/>
      <c r="IQR284" s="50"/>
      <c r="IQS284" s="50"/>
      <c r="IQT284" s="50"/>
      <c r="IQU284" s="50"/>
      <c r="IQV284" s="50"/>
      <c r="IQW284" s="50"/>
      <c r="IQX284" s="50"/>
      <c r="IQY284" s="50"/>
      <c r="IQZ284" s="50"/>
      <c r="IRA284" s="50"/>
      <c r="IRB284" s="50"/>
      <c r="IRC284" s="50"/>
      <c r="IRD284" s="50"/>
      <c r="IRE284" s="50"/>
      <c r="IRF284" s="50"/>
      <c r="IRG284" s="50"/>
      <c r="IRH284" s="50"/>
      <c r="IRI284" s="50"/>
      <c r="IRJ284" s="50"/>
      <c r="IRK284" s="50"/>
      <c r="IRL284" s="50"/>
      <c r="IRM284" s="50"/>
      <c r="IRN284" s="50"/>
      <c r="IRO284" s="50"/>
      <c r="IRP284" s="50"/>
      <c r="IRQ284" s="50"/>
      <c r="IRR284" s="50"/>
      <c r="IRS284" s="50"/>
      <c r="IRT284" s="50"/>
      <c r="IRU284" s="50"/>
      <c r="IRV284" s="50"/>
      <c r="IRW284" s="50"/>
      <c r="IRX284" s="50"/>
      <c r="IRY284" s="50"/>
      <c r="IRZ284" s="50"/>
      <c r="ISA284" s="50"/>
      <c r="ISB284" s="50"/>
      <c r="ISC284" s="50"/>
      <c r="ISD284" s="50"/>
      <c r="ISE284" s="50"/>
      <c r="ISF284" s="50"/>
      <c r="ISG284" s="50"/>
      <c r="ISH284" s="50"/>
      <c r="ISI284" s="50"/>
      <c r="ISJ284" s="50"/>
      <c r="ISK284" s="50"/>
      <c r="ISL284" s="50"/>
      <c r="ISM284" s="50"/>
      <c r="ISN284" s="50"/>
      <c r="ISO284" s="50"/>
      <c r="ISP284" s="50"/>
      <c r="ISQ284" s="50"/>
      <c r="ISR284" s="50"/>
      <c r="ISS284" s="50"/>
      <c r="IST284" s="50"/>
      <c r="ISU284" s="50"/>
      <c r="ISV284" s="50"/>
      <c r="ISW284" s="50"/>
      <c r="ISX284" s="50"/>
      <c r="ISY284" s="50"/>
      <c r="ISZ284" s="50"/>
      <c r="ITA284" s="50"/>
      <c r="ITB284" s="50"/>
      <c r="ITC284" s="50"/>
      <c r="ITD284" s="50"/>
      <c r="ITE284" s="50"/>
      <c r="ITF284" s="50"/>
      <c r="ITG284" s="50"/>
      <c r="ITH284" s="50"/>
      <c r="ITI284" s="50"/>
      <c r="ITJ284" s="50"/>
      <c r="ITK284" s="50"/>
      <c r="ITL284" s="50"/>
      <c r="ITM284" s="50"/>
      <c r="ITN284" s="50"/>
      <c r="ITO284" s="50"/>
      <c r="ITP284" s="50"/>
      <c r="ITQ284" s="50"/>
      <c r="ITR284" s="50"/>
      <c r="ITS284" s="50"/>
      <c r="ITT284" s="50"/>
      <c r="ITU284" s="50"/>
      <c r="ITV284" s="50"/>
      <c r="ITW284" s="50"/>
      <c r="ITX284" s="50"/>
      <c r="ITY284" s="50"/>
      <c r="ITZ284" s="50"/>
      <c r="IUA284" s="50"/>
      <c r="IUB284" s="50"/>
      <c r="IUC284" s="50"/>
      <c r="IUD284" s="50"/>
      <c r="IUE284" s="50"/>
      <c r="IUF284" s="50"/>
      <c r="IUG284" s="50"/>
      <c r="IUH284" s="50"/>
      <c r="IUI284" s="50"/>
      <c r="IUJ284" s="50"/>
      <c r="IUK284" s="50"/>
      <c r="IUL284" s="50"/>
      <c r="IUM284" s="50"/>
      <c r="IUN284" s="50"/>
      <c r="IUO284" s="50"/>
      <c r="IUP284" s="50"/>
      <c r="IUQ284" s="50"/>
      <c r="IUR284" s="50"/>
      <c r="IUS284" s="50"/>
      <c r="IUT284" s="50"/>
      <c r="IUU284" s="50"/>
      <c r="IUV284" s="50"/>
      <c r="IUW284" s="50"/>
      <c r="IUX284" s="50"/>
      <c r="IUY284" s="50"/>
      <c r="IUZ284" s="50"/>
      <c r="IVB284" s="50"/>
      <c r="IVD284" s="50"/>
      <c r="IVE284" s="50"/>
      <c r="IVF284" s="50"/>
      <c r="IVG284" s="50"/>
      <c r="IVH284" s="50"/>
      <c r="IVI284" s="50"/>
      <c r="IVJ284" s="50"/>
      <c r="IVK284" s="50"/>
      <c r="IVP284" s="50"/>
      <c r="IVQ284" s="50"/>
      <c r="IVR284" s="50"/>
      <c r="IVS284" s="50"/>
      <c r="IVT284" s="50"/>
      <c r="IVU284" s="50"/>
      <c r="IVV284" s="50"/>
      <c r="IVW284" s="50"/>
      <c r="IVX284" s="50"/>
      <c r="IVY284" s="50"/>
      <c r="IVZ284" s="50"/>
      <c r="IWA284" s="50"/>
      <c r="IWB284" s="50"/>
      <c r="IWC284" s="50"/>
      <c r="IWD284" s="50"/>
      <c r="IWE284" s="50"/>
      <c r="IWF284" s="50"/>
      <c r="IWG284" s="50"/>
      <c r="IWH284" s="50"/>
      <c r="IWI284" s="50"/>
      <c r="IWJ284" s="50"/>
      <c r="IWK284" s="50"/>
      <c r="IWL284" s="50"/>
      <c r="IWM284" s="50"/>
      <c r="IWN284" s="50"/>
      <c r="IWO284" s="50"/>
      <c r="IWP284" s="50"/>
      <c r="IWQ284" s="50"/>
      <c r="IWR284" s="50"/>
      <c r="IWS284" s="50"/>
      <c r="IWT284" s="50"/>
      <c r="IWU284" s="50"/>
      <c r="IWV284" s="50"/>
      <c r="IWW284" s="50"/>
      <c r="IWX284" s="50"/>
      <c r="IWY284" s="50"/>
      <c r="IWZ284" s="50"/>
      <c r="IXA284" s="50"/>
      <c r="IXB284" s="50"/>
      <c r="IXC284" s="50"/>
      <c r="IXD284" s="50"/>
      <c r="IXE284" s="50"/>
      <c r="IXF284" s="50"/>
      <c r="IXG284" s="50"/>
      <c r="IXH284" s="50"/>
      <c r="IXI284" s="50"/>
      <c r="IXJ284" s="50"/>
      <c r="IXK284" s="50"/>
      <c r="IXL284" s="50"/>
      <c r="IXM284" s="50"/>
      <c r="IXN284" s="50"/>
      <c r="IXO284" s="50"/>
      <c r="IXP284" s="50"/>
      <c r="IXQ284" s="50"/>
      <c r="IXR284" s="50"/>
      <c r="IXS284" s="50"/>
      <c r="IXT284" s="50"/>
      <c r="IXU284" s="50"/>
      <c r="IXV284" s="50"/>
      <c r="IXW284" s="50"/>
      <c r="IXX284" s="50"/>
      <c r="IXY284" s="50"/>
      <c r="IXZ284" s="50"/>
      <c r="IYA284" s="50"/>
      <c r="IYB284" s="50"/>
      <c r="IYC284" s="50"/>
      <c r="IYD284" s="50"/>
      <c r="IYE284" s="50"/>
      <c r="IYF284" s="50"/>
      <c r="IYG284" s="50"/>
      <c r="IYH284" s="50"/>
      <c r="IYI284" s="50"/>
      <c r="IYJ284" s="50"/>
      <c r="IYK284" s="50"/>
      <c r="IYL284" s="50"/>
      <c r="IYM284" s="50"/>
      <c r="IYN284" s="50"/>
      <c r="IYO284" s="50"/>
      <c r="IYP284" s="50"/>
      <c r="IYQ284" s="50"/>
      <c r="IYR284" s="50"/>
      <c r="IYS284" s="50"/>
      <c r="IYT284" s="50"/>
      <c r="IYU284" s="50"/>
      <c r="IYV284" s="50"/>
      <c r="IYW284" s="50"/>
      <c r="IYX284" s="50"/>
      <c r="IYY284" s="50"/>
      <c r="IYZ284" s="50"/>
      <c r="IZA284" s="50"/>
      <c r="IZB284" s="50"/>
      <c r="IZC284" s="50"/>
      <c r="IZD284" s="50"/>
      <c r="IZE284" s="50"/>
      <c r="IZF284" s="50"/>
      <c r="IZG284" s="50"/>
      <c r="IZH284" s="50"/>
      <c r="IZI284" s="50"/>
      <c r="IZJ284" s="50"/>
      <c r="IZK284" s="50"/>
      <c r="IZL284" s="50"/>
      <c r="IZM284" s="50"/>
      <c r="IZN284" s="50"/>
      <c r="IZO284" s="50"/>
      <c r="IZP284" s="50"/>
      <c r="IZQ284" s="50"/>
      <c r="IZR284" s="50"/>
      <c r="IZS284" s="50"/>
      <c r="IZT284" s="50"/>
      <c r="IZU284" s="50"/>
      <c r="IZV284" s="50"/>
      <c r="IZW284" s="50"/>
      <c r="IZX284" s="50"/>
      <c r="IZY284" s="50"/>
      <c r="IZZ284" s="50"/>
      <c r="JAA284" s="50"/>
      <c r="JAB284" s="50"/>
      <c r="JAC284" s="50"/>
      <c r="JAD284" s="50"/>
      <c r="JAE284" s="50"/>
      <c r="JAF284" s="50"/>
      <c r="JAG284" s="50"/>
      <c r="JAH284" s="50"/>
      <c r="JAI284" s="50"/>
      <c r="JAJ284" s="50"/>
      <c r="JAK284" s="50"/>
      <c r="JAL284" s="50"/>
      <c r="JAM284" s="50"/>
      <c r="JAN284" s="50"/>
      <c r="JAO284" s="50"/>
      <c r="JAP284" s="50"/>
      <c r="JAQ284" s="50"/>
      <c r="JAR284" s="50"/>
      <c r="JAS284" s="50"/>
      <c r="JAT284" s="50"/>
      <c r="JAU284" s="50"/>
      <c r="JAV284" s="50"/>
      <c r="JAW284" s="50"/>
      <c r="JAX284" s="50"/>
      <c r="JAY284" s="50"/>
      <c r="JAZ284" s="50"/>
      <c r="JBA284" s="50"/>
      <c r="JBB284" s="50"/>
      <c r="JBC284" s="50"/>
      <c r="JBD284" s="50"/>
      <c r="JBE284" s="50"/>
      <c r="JBF284" s="50"/>
      <c r="JBG284" s="50"/>
      <c r="JBH284" s="50"/>
      <c r="JBI284" s="50"/>
      <c r="JBJ284" s="50"/>
      <c r="JBK284" s="50"/>
      <c r="JBL284" s="50"/>
      <c r="JBM284" s="50"/>
      <c r="JBN284" s="50"/>
      <c r="JBO284" s="50"/>
      <c r="JBP284" s="50"/>
      <c r="JBQ284" s="50"/>
      <c r="JBR284" s="50"/>
      <c r="JBS284" s="50"/>
      <c r="JBT284" s="50"/>
      <c r="JBU284" s="50"/>
      <c r="JBV284" s="50"/>
      <c r="JBW284" s="50"/>
      <c r="JBX284" s="50"/>
      <c r="JBY284" s="50"/>
      <c r="JBZ284" s="50"/>
      <c r="JCA284" s="50"/>
      <c r="JCB284" s="50"/>
      <c r="JCC284" s="50"/>
      <c r="JCD284" s="50"/>
      <c r="JCE284" s="50"/>
      <c r="JCF284" s="50"/>
      <c r="JCG284" s="50"/>
      <c r="JCH284" s="50"/>
      <c r="JCI284" s="50"/>
      <c r="JCJ284" s="50"/>
      <c r="JCK284" s="50"/>
      <c r="JCL284" s="50"/>
      <c r="JCM284" s="50"/>
      <c r="JCN284" s="50"/>
      <c r="JCO284" s="50"/>
      <c r="JCP284" s="50"/>
      <c r="JCQ284" s="50"/>
      <c r="JCR284" s="50"/>
      <c r="JCS284" s="50"/>
      <c r="JCT284" s="50"/>
      <c r="JCU284" s="50"/>
      <c r="JCV284" s="50"/>
      <c r="JCW284" s="50"/>
      <c r="JCX284" s="50"/>
      <c r="JCY284" s="50"/>
      <c r="JCZ284" s="50"/>
      <c r="JDA284" s="50"/>
      <c r="JDB284" s="50"/>
      <c r="JDC284" s="50"/>
      <c r="JDD284" s="50"/>
      <c r="JDE284" s="50"/>
      <c r="JDF284" s="50"/>
      <c r="JDG284" s="50"/>
      <c r="JDH284" s="50"/>
      <c r="JDI284" s="50"/>
      <c r="JDJ284" s="50"/>
      <c r="JDK284" s="50"/>
      <c r="JDL284" s="50"/>
      <c r="JDM284" s="50"/>
      <c r="JDN284" s="50"/>
      <c r="JDO284" s="50"/>
      <c r="JDP284" s="50"/>
      <c r="JDQ284" s="50"/>
      <c r="JDR284" s="50"/>
      <c r="JDS284" s="50"/>
      <c r="JDT284" s="50"/>
      <c r="JDU284" s="50"/>
      <c r="JDV284" s="50"/>
      <c r="JDW284" s="50"/>
      <c r="JDX284" s="50"/>
      <c r="JDY284" s="50"/>
      <c r="JDZ284" s="50"/>
      <c r="JEA284" s="50"/>
      <c r="JEB284" s="50"/>
      <c r="JEC284" s="50"/>
      <c r="JED284" s="50"/>
      <c r="JEE284" s="50"/>
      <c r="JEF284" s="50"/>
      <c r="JEG284" s="50"/>
      <c r="JEH284" s="50"/>
      <c r="JEI284" s="50"/>
      <c r="JEJ284" s="50"/>
      <c r="JEK284" s="50"/>
      <c r="JEL284" s="50"/>
      <c r="JEM284" s="50"/>
      <c r="JEN284" s="50"/>
      <c r="JEO284" s="50"/>
      <c r="JEP284" s="50"/>
      <c r="JEQ284" s="50"/>
      <c r="JER284" s="50"/>
      <c r="JES284" s="50"/>
      <c r="JET284" s="50"/>
      <c r="JEU284" s="50"/>
      <c r="JEV284" s="50"/>
      <c r="JEX284" s="50"/>
      <c r="JEZ284" s="50"/>
      <c r="JFA284" s="50"/>
      <c r="JFB284" s="50"/>
      <c r="JFC284" s="50"/>
      <c r="JFD284" s="50"/>
      <c r="JFE284" s="50"/>
      <c r="JFF284" s="50"/>
      <c r="JFG284" s="50"/>
      <c r="JFL284" s="50"/>
      <c r="JFM284" s="50"/>
      <c r="JFN284" s="50"/>
      <c r="JFO284" s="50"/>
      <c r="JFP284" s="50"/>
      <c r="JFQ284" s="50"/>
      <c r="JFR284" s="50"/>
      <c r="JFS284" s="50"/>
      <c r="JFT284" s="50"/>
      <c r="JFU284" s="50"/>
      <c r="JFV284" s="50"/>
      <c r="JFW284" s="50"/>
      <c r="JFX284" s="50"/>
      <c r="JFY284" s="50"/>
      <c r="JFZ284" s="50"/>
      <c r="JGA284" s="50"/>
      <c r="JGB284" s="50"/>
      <c r="JGC284" s="50"/>
      <c r="JGD284" s="50"/>
      <c r="JGE284" s="50"/>
      <c r="JGF284" s="50"/>
      <c r="JGG284" s="50"/>
      <c r="JGH284" s="50"/>
      <c r="JGI284" s="50"/>
      <c r="JGJ284" s="50"/>
      <c r="JGK284" s="50"/>
      <c r="JGL284" s="50"/>
      <c r="JGM284" s="50"/>
      <c r="JGN284" s="50"/>
      <c r="JGO284" s="50"/>
      <c r="JGP284" s="50"/>
      <c r="JGQ284" s="50"/>
      <c r="JGR284" s="50"/>
      <c r="JGS284" s="50"/>
      <c r="JGT284" s="50"/>
      <c r="JGU284" s="50"/>
      <c r="JGV284" s="50"/>
      <c r="JGW284" s="50"/>
      <c r="JGX284" s="50"/>
      <c r="JGY284" s="50"/>
      <c r="JGZ284" s="50"/>
      <c r="JHA284" s="50"/>
      <c r="JHB284" s="50"/>
      <c r="JHC284" s="50"/>
      <c r="JHD284" s="50"/>
      <c r="JHE284" s="50"/>
      <c r="JHF284" s="50"/>
      <c r="JHG284" s="50"/>
      <c r="JHH284" s="50"/>
      <c r="JHI284" s="50"/>
      <c r="JHJ284" s="50"/>
      <c r="JHK284" s="50"/>
      <c r="JHL284" s="50"/>
      <c r="JHM284" s="50"/>
      <c r="JHN284" s="50"/>
      <c r="JHO284" s="50"/>
      <c r="JHP284" s="50"/>
      <c r="JHQ284" s="50"/>
      <c r="JHR284" s="50"/>
      <c r="JHS284" s="50"/>
      <c r="JHT284" s="50"/>
      <c r="JHU284" s="50"/>
      <c r="JHV284" s="50"/>
      <c r="JHW284" s="50"/>
      <c r="JHX284" s="50"/>
      <c r="JHY284" s="50"/>
      <c r="JHZ284" s="50"/>
      <c r="JIA284" s="50"/>
      <c r="JIB284" s="50"/>
      <c r="JIC284" s="50"/>
      <c r="JID284" s="50"/>
      <c r="JIE284" s="50"/>
      <c r="JIF284" s="50"/>
      <c r="JIG284" s="50"/>
      <c r="JIH284" s="50"/>
      <c r="JII284" s="50"/>
      <c r="JIJ284" s="50"/>
      <c r="JIK284" s="50"/>
      <c r="JIL284" s="50"/>
      <c r="JIM284" s="50"/>
      <c r="JIN284" s="50"/>
      <c r="JIO284" s="50"/>
      <c r="JIP284" s="50"/>
      <c r="JIQ284" s="50"/>
      <c r="JIR284" s="50"/>
      <c r="JIS284" s="50"/>
      <c r="JIT284" s="50"/>
      <c r="JIU284" s="50"/>
      <c r="JIV284" s="50"/>
      <c r="JIW284" s="50"/>
      <c r="JIX284" s="50"/>
      <c r="JIY284" s="50"/>
      <c r="JIZ284" s="50"/>
      <c r="JJA284" s="50"/>
      <c r="JJB284" s="50"/>
      <c r="JJC284" s="50"/>
      <c r="JJD284" s="50"/>
      <c r="JJE284" s="50"/>
      <c r="JJF284" s="50"/>
      <c r="JJG284" s="50"/>
      <c r="JJH284" s="50"/>
      <c r="JJI284" s="50"/>
      <c r="JJJ284" s="50"/>
      <c r="JJK284" s="50"/>
      <c r="JJL284" s="50"/>
      <c r="JJM284" s="50"/>
      <c r="JJN284" s="50"/>
      <c r="JJO284" s="50"/>
      <c r="JJP284" s="50"/>
      <c r="JJQ284" s="50"/>
      <c r="JJR284" s="50"/>
      <c r="JJS284" s="50"/>
      <c r="JJT284" s="50"/>
      <c r="JJU284" s="50"/>
      <c r="JJV284" s="50"/>
      <c r="JJW284" s="50"/>
      <c r="JJX284" s="50"/>
      <c r="JJY284" s="50"/>
      <c r="JJZ284" s="50"/>
      <c r="JKA284" s="50"/>
      <c r="JKB284" s="50"/>
      <c r="JKC284" s="50"/>
      <c r="JKD284" s="50"/>
      <c r="JKE284" s="50"/>
      <c r="JKF284" s="50"/>
      <c r="JKG284" s="50"/>
      <c r="JKH284" s="50"/>
      <c r="JKI284" s="50"/>
      <c r="JKJ284" s="50"/>
      <c r="JKK284" s="50"/>
      <c r="JKL284" s="50"/>
      <c r="JKM284" s="50"/>
      <c r="JKN284" s="50"/>
      <c r="JKO284" s="50"/>
      <c r="JKP284" s="50"/>
      <c r="JKQ284" s="50"/>
      <c r="JKR284" s="50"/>
      <c r="JKS284" s="50"/>
      <c r="JKT284" s="50"/>
      <c r="JKU284" s="50"/>
      <c r="JKV284" s="50"/>
      <c r="JKW284" s="50"/>
      <c r="JKX284" s="50"/>
      <c r="JKY284" s="50"/>
      <c r="JKZ284" s="50"/>
      <c r="JLA284" s="50"/>
      <c r="JLB284" s="50"/>
      <c r="JLC284" s="50"/>
      <c r="JLD284" s="50"/>
      <c r="JLE284" s="50"/>
      <c r="JLF284" s="50"/>
      <c r="JLG284" s="50"/>
      <c r="JLH284" s="50"/>
      <c r="JLI284" s="50"/>
      <c r="JLJ284" s="50"/>
      <c r="JLK284" s="50"/>
      <c r="JLL284" s="50"/>
      <c r="JLM284" s="50"/>
      <c r="JLN284" s="50"/>
      <c r="JLO284" s="50"/>
      <c r="JLP284" s="50"/>
      <c r="JLQ284" s="50"/>
      <c r="JLR284" s="50"/>
      <c r="JLS284" s="50"/>
      <c r="JLT284" s="50"/>
      <c r="JLU284" s="50"/>
      <c r="JLV284" s="50"/>
      <c r="JLW284" s="50"/>
      <c r="JLX284" s="50"/>
      <c r="JLY284" s="50"/>
      <c r="JLZ284" s="50"/>
      <c r="JMA284" s="50"/>
      <c r="JMB284" s="50"/>
      <c r="JMC284" s="50"/>
      <c r="JMD284" s="50"/>
      <c r="JME284" s="50"/>
      <c r="JMF284" s="50"/>
      <c r="JMG284" s="50"/>
      <c r="JMH284" s="50"/>
      <c r="JMI284" s="50"/>
      <c r="JMJ284" s="50"/>
      <c r="JMK284" s="50"/>
      <c r="JML284" s="50"/>
      <c r="JMM284" s="50"/>
      <c r="JMN284" s="50"/>
      <c r="JMO284" s="50"/>
      <c r="JMP284" s="50"/>
      <c r="JMQ284" s="50"/>
      <c r="JMR284" s="50"/>
      <c r="JMS284" s="50"/>
      <c r="JMT284" s="50"/>
      <c r="JMU284" s="50"/>
      <c r="JMV284" s="50"/>
      <c r="JMW284" s="50"/>
      <c r="JMX284" s="50"/>
      <c r="JMY284" s="50"/>
      <c r="JMZ284" s="50"/>
      <c r="JNA284" s="50"/>
      <c r="JNB284" s="50"/>
      <c r="JNC284" s="50"/>
      <c r="JND284" s="50"/>
      <c r="JNE284" s="50"/>
      <c r="JNF284" s="50"/>
      <c r="JNG284" s="50"/>
      <c r="JNH284" s="50"/>
      <c r="JNI284" s="50"/>
      <c r="JNJ284" s="50"/>
      <c r="JNK284" s="50"/>
      <c r="JNL284" s="50"/>
      <c r="JNM284" s="50"/>
      <c r="JNN284" s="50"/>
      <c r="JNO284" s="50"/>
      <c r="JNP284" s="50"/>
      <c r="JNQ284" s="50"/>
      <c r="JNR284" s="50"/>
      <c r="JNS284" s="50"/>
      <c r="JNT284" s="50"/>
      <c r="JNU284" s="50"/>
      <c r="JNV284" s="50"/>
      <c r="JNW284" s="50"/>
      <c r="JNX284" s="50"/>
      <c r="JNY284" s="50"/>
      <c r="JNZ284" s="50"/>
      <c r="JOA284" s="50"/>
      <c r="JOB284" s="50"/>
      <c r="JOC284" s="50"/>
      <c r="JOD284" s="50"/>
      <c r="JOE284" s="50"/>
      <c r="JOF284" s="50"/>
      <c r="JOG284" s="50"/>
      <c r="JOH284" s="50"/>
      <c r="JOI284" s="50"/>
      <c r="JOJ284" s="50"/>
      <c r="JOK284" s="50"/>
      <c r="JOL284" s="50"/>
      <c r="JOM284" s="50"/>
      <c r="JON284" s="50"/>
      <c r="JOO284" s="50"/>
      <c r="JOP284" s="50"/>
      <c r="JOQ284" s="50"/>
      <c r="JOR284" s="50"/>
      <c r="JOT284" s="50"/>
      <c r="JOV284" s="50"/>
      <c r="JOW284" s="50"/>
      <c r="JOX284" s="50"/>
      <c r="JOY284" s="50"/>
      <c r="JOZ284" s="50"/>
      <c r="JPA284" s="50"/>
      <c r="JPB284" s="50"/>
      <c r="JPC284" s="50"/>
      <c r="JPH284" s="50"/>
      <c r="JPI284" s="50"/>
      <c r="JPJ284" s="50"/>
      <c r="JPK284" s="50"/>
      <c r="JPL284" s="50"/>
      <c r="JPM284" s="50"/>
      <c r="JPN284" s="50"/>
      <c r="JPO284" s="50"/>
      <c r="JPP284" s="50"/>
      <c r="JPQ284" s="50"/>
      <c r="JPR284" s="50"/>
      <c r="JPS284" s="50"/>
      <c r="JPT284" s="50"/>
      <c r="JPU284" s="50"/>
      <c r="JPV284" s="50"/>
      <c r="JPW284" s="50"/>
      <c r="JPX284" s="50"/>
      <c r="JPY284" s="50"/>
      <c r="JPZ284" s="50"/>
      <c r="JQA284" s="50"/>
      <c r="JQB284" s="50"/>
      <c r="JQC284" s="50"/>
      <c r="JQD284" s="50"/>
      <c r="JQE284" s="50"/>
      <c r="JQF284" s="50"/>
      <c r="JQG284" s="50"/>
      <c r="JQH284" s="50"/>
      <c r="JQI284" s="50"/>
      <c r="JQJ284" s="50"/>
      <c r="JQK284" s="50"/>
      <c r="JQL284" s="50"/>
      <c r="JQM284" s="50"/>
      <c r="JQN284" s="50"/>
      <c r="JQO284" s="50"/>
      <c r="JQP284" s="50"/>
      <c r="JQQ284" s="50"/>
      <c r="JQR284" s="50"/>
      <c r="JQS284" s="50"/>
      <c r="JQT284" s="50"/>
      <c r="JQU284" s="50"/>
      <c r="JQV284" s="50"/>
      <c r="JQW284" s="50"/>
      <c r="JQX284" s="50"/>
      <c r="JQY284" s="50"/>
      <c r="JQZ284" s="50"/>
      <c r="JRA284" s="50"/>
      <c r="JRB284" s="50"/>
      <c r="JRC284" s="50"/>
      <c r="JRD284" s="50"/>
      <c r="JRE284" s="50"/>
      <c r="JRF284" s="50"/>
      <c r="JRG284" s="50"/>
      <c r="JRH284" s="50"/>
      <c r="JRI284" s="50"/>
      <c r="JRJ284" s="50"/>
      <c r="JRK284" s="50"/>
      <c r="JRL284" s="50"/>
      <c r="JRM284" s="50"/>
      <c r="JRN284" s="50"/>
      <c r="JRO284" s="50"/>
      <c r="JRP284" s="50"/>
      <c r="JRQ284" s="50"/>
      <c r="JRR284" s="50"/>
      <c r="JRS284" s="50"/>
      <c r="JRT284" s="50"/>
      <c r="JRU284" s="50"/>
      <c r="JRV284" s="50"/>
      <c r="JRW284" s="50"/>
      <c r="JRX284" s="50"/>
      <c r="JRY284" s="50"/>
      <c r="JRZ284" s="50"/>
      <c r="JSA284" s="50"/>
      <c r="JSB284" s="50"/>
      <c r="JSC284" s="50"/>
      <c r="JSD284" s="50"/>
      <c r="JSE284" s="50"/>
      <c r="JSF284" s="50"/>
      <c r="JSG284" s="50"/>
      <c r="JSH284" s="50"/>
      <c r="JSI284" s="50"/>
      <c r="JSJ284" s="50"/>
      <c r="JSK284" s="50"/>
      <c r="JSL284" s="50"/>
      <c r="JSM284" s="50"/>
      <c r="JSN284" s="50"/>
      <c r="JSO284" s="50"/>
      <c r="JSP284" s="50"/>
      <c r="JSQ284" s="50"/>
      <c r="JSR284" s="50"/>
      <c r="JSS284" s="50"/>
      <c r="JST284" s="50"/>
      <c r="JSU284" s="50"/>
      <c r="JSV284" s="50"/>
      <c r="JSW284" s="50"/>
      <c r="JSX284" s="50"/>
      <c r="JSY284" s="50"/>
      <c r="JSZ284" s="50"/>
      <c r="JTA284" s="50"/>
      <c r="JTB284" s="50"/>
      <c r="JTC284" s="50"/>
      <c r="JTD284" s="50"/>
      <c r="JTE284" s="50"/>
      <c r="JTF284" s="50"/>
      <c r="JTG284" s="50"/>
      <c r="JTH284" s="50"/>
      <c r="JTI284" s="50"/>
      <c r="JTJ284" s="50"/>
      <c r="JTK284" s="50"/>
      <c r="JTL284" s="50"/>
      <c r="JTM284" s="50"/>
      <c r="JTN284" s="50"/>
      <c r="JTO284" s="50"/>
      <c r="JTP284" s="50"/>
      <c r="JTQ284" s="50"/>
      <c r="JTR284" s="50"/>
      <c r="JTS284" s="50"/>
      <c r="JTT284" s="50"/>
      <c r="JTU284" s="50"/>
      <c r="JTV284" s="50"/>
      <c r="JTW284" s="50"/>
      <c r="JTX284" s="50"/>
      <c r="JTY284" s="50"/>
      <c r="JTZ284" s="50"/>
      <c r="JUA284" s="50"/>
      <c r="JUB284" s="50"/>
      <c r="JUC284" s="50"/>
      <c r="JUD284" s="50"/>
      <c r="JUE284" s="50"/>
      <c r="JUF284" s="50"/>
      <c r="JUG284" s="50"/>
      <c r="JUH284" s="50"/>
      <c r="JUI284" s="50"/>
      <c r="JUJ284" s="50"/>
      <c r="JUK284" s="50"/>
      <c r="JUL284" s="50"/>
      <c r="JUM284" s="50"/>
      <c r="JUN284" s="50"/>
      <c r="JUO284" s="50"/>
      <c r="JUP284" s="50"/>
      <c r="JUQ284" s="50"/>
      <c r="JUR284" s="50"/>
      <c r="JUS284" s="50"/>
      <c r="JUT284" s="50"/>
      <c r="JUU284" s="50"/>
      <c r="JUV284" s="50"/>
      <c r="JUW284" s="50"/>
      <c r="JUX284" s="50"/>
      <c r="JUY284" s="50"/>
      <c r="JUZ284" s="50"/>
      <c r="JVA284" s="50"/>
      <c r="JVB284" s="50"/>
      <c r="JVC284" s="50"/>
      <c r="JVD284" s="50"/>
      <c r="JVE284" s="50"/>
      <c r="JVF284" s="50"/>
      <c r="JVG284" s="50"/>
      <c r="JVH284" s="50"/>
      <c r="JVI284" s="50"/>
      <c r="JVJ284" s="50"/>
      <c r="JVK284" s="50"/>
      <c r="JVL284" s="50"/>
      <c r="JVM284" s="50"/>
      <c r="JVN284" s="50"/>
      <c r="JVO284" s="50"/>
      <c r="JVP284" s="50"/>
      <c r="JVQ284" s="50"/>
      <c r="JVR284" s="50"/>
      <c r="JVS284" s="50"/>
      <c r="JVT284" s="50"/>
      <c r="JVU284" s="50"/>
      <c r="JVV284" s="50"/>
      <c r="JVW284" s="50"/>
      <c r="JVX284" s="50"/>
      <c r="JVY284" s="50"/>
      <c r="JVZ284" s="50"/>
      <c r="JWA284" s="50"/>
      <c r="JWB284" s="50"/>
      <c r="JWC284" s="50"/>
      <c r="JWD284" s="50"/>
      <c r="JWE284" s="50"/>
      <c r="JWF284" s="50"/>
      <c r="JWG284" s="50"/>
      <c r="JWH284" s="50"/>
      <c r="JWI284" s="50"/>
      <c r="JWJ284" s="50"/>
      <c r="JWK284" s="50"/>
      <c r="JWL284" s="50"/>
      <c r="JWM284" s="50"/>
      <c r="JWN284" s="50"/>
      <c r="JWO284" s="50"/>
      <c r="JWP284" s="50"/>
      <c r="JWQ284" s="50"/>
      <c r="JWR284" s="50"/>
      <c r="JWS284" s="50"/>
      <c r="JWT284" s="50"/>
      <c r="JWU284" s="50"/>
      <c r="JWV284" s="50"/>
      <c r="JWW284" s="50"/>
      <c r="JWX284" s="50"/>
      <c r="JWY284" s="50"/>
      <c r="JWZ284" s="50"/>
      <c r="JXA284" s="50"/>
      <c r="JXB284" s="50"/>
      <c r="JXC284" s="50"/>
      <c r="JXD284" s="50"/>
      <c r="JXE284" s="50"/>
      <c r="JXF284" s="50"/>
      <c r="JXG284" s="50"/>
      <c r="JXH284" s="50"/>
      <c r="JXI284" s="50"/>
      <c r="JXJ284" s="50"/>
      <c r="JXK284" s="50"/>
      <c r="JXL284" s="50"/>
      <c r="JXM284" s="50"/>
      <c r="JXN284" s="50"/>
      <c r="JXO284" s="50"/>
      <c r="JXP284" s="50"/>
      <c r="JXQ284" s="50"/>
      <c r="JXR284" s="50"/>
      <c r="JXS284" s="50"/>
      <c r="JXT284" s="50"/>
      <c r="JXU284" s="50"/>
      <c r="JXV284" s="50"/>
      <c r="JXW284" s="50"/>
      <c r="JXX284" s="50"/>
      <c r="JXY284" s="50"/>
      <c r="JXZ284" s="50"/>
      <c r="JYA284" s="50"/>
      <c r="JYB284" s="50"/>
      <c r="JYC284" s="50"/>
      <c r="JYD284" s="50"/>
      <c r="JYE284" s="50"/>
      <c r="JYF284" s="50"/>
      <c r="JYG284" s="50"/>
      <c r="JYH284" s="50"/>
      <c r="JYI284" s="50"/>
      <c r="JYJ284" s="50"/>
      <c r="JYK284" s="50"/>
      <c r="JYL284" s="50"/>
      <c r="JYM284" s="50"/>
      <c r="JYN284" s="50"/>
      <c r="JYP284" s="50"/>
      <c r="JYR284" s="50"/>
      <c r="JYS284" s="50"/>
      <c r="JYT284" s="50"/>
      <c r="JYU284" s="50"/>
      <c r="JYV284" s="50"/>
      <c r="JYW284" s="50"/>
      <c r="JYX284" s="50"/>
      <c r="JYY284" s="50"/>
      <c r="JZD284" s="50"/>
      <c r="JZE284" s="50"/>
      <c r="JZF284" s="50"/>
      <c r="JZG284" s="50"/>
      <c r="JZH284" s="50"/>
      <c r="JZI284" s="50"/>
      <c r="JZJ284" s="50"/>
      <c r="JZK284" s="50"/>
      <c r="JZL284" s="50"/>
      <c r="JZM284" s="50"/>
      <c r="JZN284" s="50"/>
      <c r="JZO284" s="50"/>
      <c r="JZP284" s="50"/>
      <c r="JZQ284" s="50"/>
      <c r="JZR284" s="50"/>
      <c r="JZS284" s="50"/>
      <c r="JZT284" s="50"/>
      <c r="JZU284" s="50"/>
      <c r="JZV284" s="50"/>
      <c r="JZW284" s="50"/>
      <c r="JZX284" s="50"/>
      <c r="JZY284" s="50"/>
      <c r="JZZ284" s="50"/>
      <c r="KAA284" s="50"/>
      <c r="KAB284" s="50"/>
      <c r="KAC284" s="50"/>
      <c r="KAD284" s="50"/>
      <c r="KAE284" s="50"/>
      <c r="KAF284" s="50"/>
      <c r="KAG284" s="50"/>
      <c r="KAH284" s="50"/>
      <c r="KAI284" s="50"/>
      <c r="KAJ284" s="50"/>
      <c r="KAK284" s="50"/>
      <c r="KAL284" s="50"/>
      <c r="KAM284" s="50"/>
      <c r="KAN284" s="50"/>
      <c r="KAO284" s="50"/>
      <c r="KAP284" s="50"/>
      <c r="KAQ284" s="50"/>
      <c r="KAR284" s="50"/>
      <c r="KAS284" s="50"/>
      <c r="KAT284" s="50"/>
      <c r="KAU284" s="50"/>
      <c r="KAV284" s="50"/>
      <c r="KAW284" s="50"/>
      <c r="KAX284" s="50"/>
      <c r="KAY284" s="50"/>
      <c r="KAZ284" s="50"/>
      <c r="KBA284" s="50"/>
      <c r="KBB284" s="50"/>
      <c r="KBC284" s="50"/>
      <c r="KBD284" s="50"/>
      <c r="KBE284" s="50"/>
      <c r="KBF284" s="50"/>
      <c r="KBG284" s="50"/>
      <c r="KBH284" s="50"/>
      <c r="KBI284" s="50"/>
      <c r="KBJ284" s="50"/>
      <c r="KBK284" s="50"/>
      <c r="KBL284" s="50"/>
      <c r="KBM284" s="50"/>
      <c r="KBN284" s="50"/>
      <c r="KBO284" s="50"/>
      <c r="KBP284" s="50"/>
      <c r="KBQ284" s="50"/>
      <c r="KBR284" s="50"/>
      <c r="KBS284" s="50"/>
      <c r="KBT284" s="50"/>
      <c r="KBU284" s="50"/>
      <c r="KBV284" s="50"/>
      <c r="KBW284" s="50"/>
      <c r="KBX284" s="50"/>
      <c r="KBY284" s="50"/>
      <c r="KBZ284" s="50"/>
      <c r="KCA284" s="50"/>
      <c r="KCB284" s="50"/>
      <c r="KCC284" s="50"/>
      <c r="KCD284" s="50"/>
      <c r="KCE284" s="50"/>
      <c r="KCF284" s="50"/>
      <c r="KCG284" s="50"/>
      <c r="KCH284" s="50"/>
      <c r="KCI284" s="50"/>
      <c r="KCJ284" s="50"/>
      <c r="KCK284" s="50"/>
      <c r="KCL284" s="50"/>
      <c r="KCM284" s="50"/>
      <c r="KCN284" s="50"/>
      <c r="KCO284" s="50"/>
      <c r="KCP284" s="50"/>
      <c r="KCQ284" s="50"/>
      <c r="KCR284" s="50"/>
      <c r="KCS284" s="50"/>
      <c r="KCT284" s="50"/>
      <c r="KCU284" s="50"/>
      <c r="KCV284" s="50"/>
      <c r="KCW284" s="50"/>
      <c r="KCX284" s="50"/>
      <c r="KCY284" s="50"/>
      <c r="KCZ284" s="50"/>
      <c r="KDA284" s="50"/>
      <c r="KDB284" s="50"/>
      <c r="KDC284" s="50"/>
      <c r="KDD284" s="50"/>
      <c r="KDE284" s="50"/>
      <c r="KDF284" s="50"/>
      <c r="KDG284" s="50"/>
      <c r="KDH284" s="50"/>
      <c r="KDI284" s="50"/>
      <c r="KDJ284" s="50"/>
      <c r="KDK284" s="50"/>
      <c r="KDL284" s="50"/>
      <c r="KDM284" s="50"/>
      <c r="KDN284" s="50"/>
      <c r="KDO284" s="50"/>
      <c r="KDP284" s="50"/>
      <c r="KDQ284" s="50"/>
      <c r="KDR284" s="50"/>
      <c r="KDS284" s="50"/>
      <c r="KDT284" s="50"/>
      <c r="KDU284" s="50"/>
      <c r="KDV284" s="50"/>
      <c r="KDW284" s="50"/>
      <c r="KDX284" s="50"/>
      <c r="KDY284" s="50"/>
      <c r="KDZ284" s="50"/>
      <c r="KEA284" s="50"/>
      <c r="KEB284" s="50"/>
      <c r="KEC284" s="50"/>
      <c r="KED284" s="50"/>
      <c r="KEE284" s="50"/>
      <c r="KEF284" s="50"/>
      <c r="KEG284" s="50"/>
      <c r="KEH284" s="50"/>
      <c r="KEI284" s="50"/>
      <c r="KEJ284" s="50"/>
      <c r="KEK284" s="50"/>
      <c r="KEL284" s="50"/>
      <c r="KEM284" s="50"/>
      <c r="KEN284" s="50"/>
      <c r="KEO284" s="50"/>
      <c r="KEP284" s="50"/>
      <c r="KEQ284" s="50"/>
      <c r="KER284" s="50"/>
      <c r="KES284" s="50"/>
      <c r="KET284" s="50"/>
      <c r="KEU284" s="50"/>
      <c r="KEV284" s="50"/>
      <c r="KEW284" s="50"/>
      <c r="KEX284" s="50"/>
      <c r="KEY284" s="50"/>
      <c r="KEZ284" s="50"/>
      <c r="KFA284" s="50"/>
      <c r="KFB284" s="50"/>
      <c r="KFC284" s="50"/>
      <c r="KFD284" s="50"/>
      <c r="KFE284" s="50"/>
      <c r="KFF284" s="50"/>
      <c r="KFG284" s="50"/>
      <c r="KFH284" s="50"/>
      <c r="KFI284" s="50"/>
      <c r="KFJ284" s="50"/>
      <c r="KFK284" s="50"/>
      <c r="KFL284" s="50"/>
      <c r="KFM284" s="50"/>
      <c r="KFN284" s="50"/>
      <c r="KFO284" s="50"/>
      <c r="KFP284" s="50"/>
      <c r="KFQ284" s="50"/>
      <c r="KFR284" s="50"/>
      <c r="KFS284" s="50"/>
      <c r="KFT284" s="50"/>
      <c r="KFU284" s="50"/>
      <c r="KFV284" s="50"/>
      <c r="KFW284" s="50"/>
      <c r="KFX284" s="50"/>
      <c r="KFY284" s="50"/>
      <c r="KFZ284" s="50"/>
      <c r="KGA284" s="50"/>
      <c r="KGB284" s="50"/>
      <c r="KGC284" s="50"/>
      <c r="KGD284" s="50"/>
      <c r="KGE284" s="50"/>
      <c r="KGF284" s="50"/>
      <c r="KGG284" s="50"/>
      <c r="KGH284" s="50"/>
      <c r="KGI284" s="50"/>
      <c r="KGJ284" s="50"/>
      <c r="KGK284" s="50"/>
      <c r="KGL284" s="50"/>
      <c r="KGM284" s="50"/>
      <c r="KGN284" s="50"/>
      <c r="KGO284" s="50"/>
      <c r="KGP284" s="50"/>
      <c r="KGQ284" s="50"/>
      <c r="KGR284" s="50"/>
      <c r="KGS284" s="50"/>
      <c r="KGT284" s="50"/>
      <c r="KGU284" s="50"/>
      <c r="KGV284" s="50"/>
      <c r="KGW284" s="50"/>
      <c r="KGX284" s="50"/>
      <c r="KGY284" s="50"/>
      <c r="KGZ284" s="50"/>
      <c r="KHA284" s="50"/>
      <c r="KHB284" s="50"/>
      <c r="KHC284" s="50"/>
      <c r="KHD284" s="50"/>
      <c r="KHE284" s="50"/>
      <c r="KHF284" s="50"/>
      <c r="KHG284" s="50"/>
      <c r="KHH284" s="50"/>
      <c r="KHI284" s="50"/>
      <c r="KHJ284" s="50"/>
      <c r="KHK284" s="50"/>
      <c r="KHL284" s="50"/>
      <c r="KHM284" s="50"/>
      <c r="KHN284" s="50"/>
      <c r="KHO284" s="50"/>
      <c r="KHP284" s="50"/>
      <c r="KHQ284" s="50"/>
      <c r="KHR284" s="50"/>
      <c r="KHS284" s="50"/>
      <c r="KHT284" s="50"/>
      <c r="KHU284" s="50"/>
      <c r="KHV284" s="50"/>
      <c r="KHW284" s="50"/>
      <c r="KHX284" s="50"/>
      <c r="KHY284" s="50"/>
      <c r="KHZ284" s="50"/>
      <c r="KIA284" s="50"/>
      <c r="KIB284" s="50"/>
      <c r="KIC284" s="50"/>
      <c r="KID284" s="50"/>
      <c r="KIE284" s="50"/>
      <c r="KIF284" s="50"/>
      <c r="KIG284" s="50"/>
      <c r="KIH284" s="50"/>
      <c r="KII284" s="50"/>
      <c r="KIJ284" s="50"/>
      <c r="KIL284" s="50"/>
      <c r="KIN284" s="50"/>
      <c r="KIO284" s="50"/>
      <c r="KIP284" s="50"/>
      <c r="KIQ284" s="50"/>
      <c r="KIR284" s="50"/>
      <c r="KIS284" s="50"/>
      <c r="KIT284" s="50"/>
      <c r="KIU284" s="50"/>
      <c r="KIZ284" s="50"/>
      <c r="KJA284" s="50"/>
      <c r="KJB284" s="50"/>
      <c r="KJC284" s="50"/>
      <c r="KJD284" s="50"/>
      <c r="KJE284" s="50"/>
      <c r="KJF284" s="50"/>
      <c r="KJG284" s="50"/>
      <c r="KJH284" s="50"/>
      <c r="KJI284" s="50"/>
      <c r="KJJ284" s="50"/>
      <c r="KJK284" s="50"/>
      <c r="KJL284" s="50"/>
      <c r="KJM284" s="50"/>
      <c r="KJN284" s="50"/>
      <c r="KJO284" s="50"/>
      <c r="KJP284" s="50"/>
      <c r="KJQ284" s="50"/>
      <c r="KJR284" s="50"/>
      <c r="KJS284" s="50"/>
      <c r="KJT284" s="50"/>
      <c r="KJU284" s="50"/>
      <c r="KJV284" s="50"/>
      <c r="KJW284" s="50"/>
      <c r="KJX284" s="50"/>
      <c r="KJY284" s="50"/>
      <c r="KJZ284" s="50"/>
      <c r="KKA284" s="50"/>
      <c r="KKB284" s="50"/>
      <c r="KKC284" s="50"/>
      <c r="KKD284" s="50"/>
      <c r="KKE284" s="50"/>
      <c r="KKF284" s="50"/>
      <c r="KKG284" s="50"/>
      <c r="KKH284" s="50"/>
      <c r="KKI284" s="50"/>
      <c r="KKJ284" s="50"/>
      <c r="KKK284" s="50"/>
      <c r="KKL284" s="50"/>
      <c r="KKM284" s="50"/>
      <c r="KKN284" s="50"/>
      <c r="KKO284" s="50"/>
      <c r="KKP284" s="50"/>
      <c r="KKQ284" s="50"/>
      <c r="KKR284" s="50"/>
      <c r="KKS284" s="50"/>
      <c r="KKT284" s="50"/>
      <c r="KKU284" s="50"/>
      <c r="KKV284" s="50"/>
      <c r="KKW284" s="50"/>
      <c r="KKX284" s="50"/>
      <c r="KKY284" s="50"/>
      <c r="KKZ284" s="50"/>
      <c r="KLA284" s="50"/>
      <c r="KLB284" s="50"/>
      <c r="KLC284" s="50"/>
      <c r="KLD284" s="50"/>
      <c r="KLE284" s="50"/>
      <c r="KLF284" s="50"/>
      <c r="KLG284" s="50"/>
      <c r="KLH284" s="50"/>
      <c r="KLI284" s="50"/>
      <c r="KLJ284" s="50"/>
      <c r="KLK284" s="50"/>
      <c r="KLL284" s="50"/>
      <c r="KLM284" s="50"/>
      <c r="KLN284" s="50"/>
      <c r="KLO284" s="50"/>
      <c r="KLP284" s="50"/>
      <c r="KLQ284" s="50"/>
      <c r="KLR284" s="50"/>
      <c r="KLS284" s="50"/>
      <c r="KLT284" s="50"/>
      <c r="KLU284" s="50"/>
      <c r="KLV284" s="50"/>
      <c r="KLW284" s="50"/>
      <c r="KLX284" s="50"/>
      <c r="KLY284" s="50"/>
      <c r="KLZ284" s="50"/>
      <c r="KMA284" s="50"/>
      <c r="KMB284" s="50"/>
      <c r="KMC284" s="50"/>
      <c r="KMD284" s="50"/>
      <c r="KME284" s="50"/>
      <c r="KMF284" s="50"/>
      <c r="KMG284" s="50"/>
      <c r="KMH284" s="50"/>
      <c r="KMI284" s="50"/>
      <c r="KMJ284" s="50"/>
      <c r="KMK284" s="50"/>
      <c r="KML284" s="50"/>
      <c r="KMM284" s="50"/>
      <c r="KMN284" s="50"/>
      <c r="KMO284" s="50"/>
      <c r="KMP284" s="50"/>
      <c r="KMQ284" s="50"/>
      <c r="KMR284" s="50"/>
      <c r="KMS284" s="50"/>
      <c r="KMT284" s="50"/>
      <c r="KMU284" s="50"/>
      <c r="KMV284" s="50"/>
      <c r="KMW284" s="50"/>
      <c r="KMX284" s="50"/>
      <c r="KMY284" s="50"/>
      <c r="KMZ284" s="50"/>
      <c r="KNA284" s="50"/>
      <c r="KNB284" s="50"/>
      <c r="KNC284" s="50"/>
      <c r="KND284" s="50"/>
      <c r="KNE284" s="50"/>
      <c r="KNF284" s="50"/>
      <c r="KNG284" s="50"/>
      <c r="KNH284" s="50"/>
      <c r="KNI284" s="50"/>
      <c r="KNJ284" s="50"/>
      <c r="KNK284" s="50"/>
      <c r="KNL284" s="50"/>
      <c r="KNM284" s="50"/>
      <c r="KNN284" s="50"/>
      <c r="KNO284" s="50"/>
      <c r="KNP284" s="50"/>
      <c r="KNQ284" s="50"/>
      <c r="KNR284" s="50"/>
      <c r="KNS284" s="50"/>
      <c r="KNT284" s="50"/>
      <c r="KNU284" s="50"/>
      <c r="KNV284" s="50"/>
      <c r="KNW284" s="50"/>
      <c r="KNX284" s="50"/>
      <c r="KNY284" s="50"/>
      <c r="KNZ284" s="50"/>
      <c r="KOA284" s="50"/>
      <c r="KOB284" s="50"/>
      <c r="KOC284" s="50"/>
      <c r="KOD284" s="50"/>
      <c r="KOE284" s="50"/>
      <c r="KOF284" s="50"/>
      <c r="KOG284" s="50"/>
      <c r="KOH284" s="50"/>
      <c r="KOI284" s="50"/>
      <c r="KOJ284" s="50"/>
      <c r="KOK284" s="50"/>
      <c r="KOL284" s="50"/>
      <c r="KOM284" s="50"/>
      <c r="KON284" s="50"/>
      <c r="KOO284" s="50"/>
      <c r="KOP284" s="50"/>
      <c r="KOQ284" s="50"/>
      <c r="KOR284" s="50"/>
      <c r="KOS284" s="50"/>
      <c r="KOT284" s="50"/>
      <c r="KOU284" s="50"/>
      <c r="KOV284" s="50"/>
      <c r="KOW284" s="50"/>
      <c r="KOX284" s="50"/>
      <c r="KOY284" s="50"/>
      <c r="KOZ284" s="50"/>
      <c r="KPA284" s="50"/>
      <c r="KPB284" s="50"/>
      <c r="KPC284" s="50"/>
      <c r="KPD284" s="50"/>
      <c r="KPE284" s="50"/>
      <c r="KPF284" s="50"/>
      <c r="KPG284" s="50"/>
      <c r="KPH284" s="50"/>
      <c r="KPI284" s="50"/>
      <c r="KPJ284" s="50"/>
      <c r="KPK284" s="50"/>
      <c r="KPL284" s="50"/>
      <c r="KPM284" s="50"/>
      <c r="KPN284" s="50"/>
      <c r="KPO284" s="50"/>
      <c r="KPP284" s="50"/>
      <c r="KPQ284" s="50"/>
      <c r="KPR284" s="50"/>
      <c r="KPS284" s="50"/>
      <c r="KPT284" s="50"/>
      <c r="KPU284" s="50"/>
      <c r="KPV284" s="50"/>
      <c r="KPW284" s="50"/>
      <c r="KPX284" s="50"/>
      <c r="KPY284" s="50"/>
      <c r="KPZ284" s="50"/>
      <c r="KQA284" s="50"/>
      <c r="KQB284" s="50"/>
      <c r="KQC284" s="50"/>
      <c r="KQD284" s="50"/>
      <c r="KQE284" s="50"/>
      <c r="KQF284" s="50"/>
      <c r="KQG284" s="50"/>
      <c r="KQH284" s="50"/>
      <c r="KQI284" s="50"/>
      <c r="KQJ284" s="50"/>
      <c r="KQK284" s="50"/>
      <c r="KQL284" s="50"/>
      <c r="KQM284" s="50"/>
      <c r="KQN284" s="50"/>
      <c r="KQO284" s="50"/>
      <c r="KQP284" s="50"/>
      <c r="KQQ284" s="50"/>
      <c r="KQR284" s="50"/>
      <c r="KQS284" s="50"/>
      <c r="KQT284" s="50"/>
      <c r="KQU284" s="50"/>
      <c r="KQV284" s="50"/>
      <c r="KQW284" s="50"/>
      <c r="KQX284" s="50"/>
      <c r="KQY284" s="50"/>
      <c r="KQZ284" s="50"/>
      <c r="KRA284" s="50"/>
      <c r="KRB284" s="50"/>
      <c r="KRC284" s="50"/>
      <c r="KRD284" s="50"/>
      <c r="KRE284" s="50"/>
      <c r="KRF284" s="50"/>
      <c r="KRG284" s="50"/>
      <c r="KRH284" s="50"/>
      <c r="KRI284" s="50"/>
      <c r="KRJ284" s="50"/>
      <c r="KRK284" s="50"/>
      <c r="KRL284" s="50"/>
      <c r="KRM284" s="50"/>
      <c r="KRN284" s="50"/>
      <c r="KRO284" s="50"/>
      <c r="KRP284" s="50"/>
      <c r="KRQ284" s="50"/>
      <c r="KRR284" s="50"/>
      <c r="KRS284" s="50"/>
      <c r="KRT284" s="50"/>
      <c r="KRU284" s="50"/>
      <c r="KRV284" s="50"/>
      <c r="KRW284" s="50"/>
      <c r="KRX284" s="50"/>
      <c r="KRY284" s="50"/>
      <c r="KRZ284" s="50"/>
      <c r="KSA284" s="50"/>
      <c r="KSB284" s="50"/>
      <c r="KSC284" s="50"/>
      <c r="KSD284" s="50"/>
      <c r="KSE284" s="50"/>
      <c r="KSF284" s="50"/>
      <c r="KSH284" s="50"/>
      <c r="KSJ284" s="50"/>
      <c r="KSK284" s="50"/>
      <c r="KSL284" s="50"/>
      <c r="KSM284" s="50"/>
      <c r="KSN284" s="50"/>
      <c r="KSO284" s="50"/>
      <c r="KSP284" s="50"/>
      <c r="KSQ284" s="50"/>
      <c r="KSV284" s="50"/>
      <c r="KSW284" s="50"/>
      <c r="KSX284" s="50"/>
      <c r="KSY284" s="50"/>
      <c r="KSZ284" s="50"/>
      <c r="KTA284" s="50"/>
      <c r="KTB284" s="50"/>
      <c r="KTC284" s="50"/>
      <c r="KTD284" s="50"/>
      <c r="KTE284" s="50"/>
      <c r="KTF284" s="50"/>
      <c r="KTG284" s="50"/>
      <c r="KTH284" s="50"/>
      <c r="KTI284" s="50"/>
      <c r="KTJ284" s="50"/>
      <c r="KTK284" s="50"/>
      <c r="KTL284" s="50"/>
      <c r="KTM284" s="50"/>
      <c r="KTN284" s="50"/>
      <c r="KTO284" s="50"/>
      <c r="KTP284" s="50"/>
      <c r="KTQ284" s="50"/>
      <c r="KTR284" s="50"/>
      <c r="KTS284" s="50"/>
      <c r="KTT284" s="50"/>
      <c r="KTU284" s="50"/>
      <c r="KTV284" s="50"/>
      <c r="KTW284" s="50"/>
      <c r="KTX284" s="50"/>
      <c r="KTY284" s="50"/>
      <c r="KTZ284" s="50"/>
      <c r="KUA284" s="50"/>
      <c r="KUB284" s="50"/>
      <c r="KUC284" s="50"/>
      <c r="KUD284" s="50"/>
      <c r="KUE284" s="50"/>
      <c r="KUF284" s="50"/>
      <c r="KUG284" s="50"/>
      <c r="KUH284" s="50"/>
      <c r="KUI284" s="50"/>
      <c r="KUJ284" s="50"/>
      <c r="KUK284" s="50"/>
      <c r="KUL284" s="50"/>
      <c r="KUM284" s="50"/>
      <c r="KUN284" s="50"/>
      <c r="KUO284" s="50"/>
      <c r="KUP284" s="50"/>
      <c r="KUQ284" s="50"/>
      <c r="KUR284" s="50"/>
      <c r="KUS284" s="50"/>
      <c r="KUT284" s="50"/>
      <c r="KUU284" s="50"/>
      <c r="KUV284" s="50"/>
      <c r="KUW284" s="50"/>
      <c r="KUX284" s="50"/>
      <c r="KUY284" s="50"/>
      <c r="KUZ284" s="50"/>
      <c r="KVA284" s="50"/>
      <c r="KVB284" s="50"/>
      <c r="KVC284" s="50"/>
      <c r="KVD284" s="50"/>
      <c r="KVE284" s="50"/>
      <c r="KVF284" s="50"/>
      <c r="KVG284" s="50"/>
      <c r="KVH284" s="50"/>
      <c r="KVI284" s="50"/>
      <c r="KVJ284" s="50"/>
      <c r="KVK284" s="50"/>
      <c r="KVL284" s="50"/>
      <c r="KVM284" s="50"/>
      <c r="KVN284" s="50"/>
      <c r="KVO284" s="50"/>
      <c r="KVP284" s="50"/>
      <c r="KVQ284" s="50"/>
      <c r="KVR284" s="50"/>
      <c r="KVS284" s="50"/>
      <c r="KVT284" s="50"/>
      <c r="KVU284" s="50"/>
      <c r="KVV284" s="50"/>
      <c r="KVW284" s="50"/>
      <c r="KVX284" s="50"/>
      <c r="KVY284" s="50"/>
      <c r="KVZ284" s="50"/>
      <c r="KWA284" s="50"/>
      <c r="KWB284" s="50"/>
      <c r="KWC284" s="50"/>
      <c r="KWD284" s="50"/>
      <c r="KWE284" s="50"/>
      <c r="KWF284" s="50"/>
      <c r="KWG284" s="50"/>
      <c r="KWH284" s="50"/>
      <c r="KWI284" s="50"/>
      <c r="KWJ284" s="50"/>
      <c r="KWK284" s="50"/>
      <c r="KWL284" s="50"/>
      <c r="KWM284" s="50"/>
      <c r="KWN284" s="50"/>
      <c r="KWO284" s="50"/>
      <c r="KWP284" s="50"/>
      <c r="KWQ284" s="50"/>
      <c r="KWR284" s="50"/>
      <c r="KWS284" s="50"/>
      <c r="KWT284" s="50"/>
      <c r="KWU284" s="50"/>
      <c r="KWV284" s="50"/>
      <c r="KWW284" s="50"/>
      <c r="KWX284" s="50"/>
      <c r="KWY284" s="50"/>
      <c r="KWZ284" s="50"/>
      <c r="KXA284" s="50"/>
      <c r="KXB284" s="50"/>
      <c r="KXC284" s="50"/>
      <c r="KXD284" s="50"/>
      <c r="KXE284" s="50"/>
      <c r="KXF284" s="50"/>
      <c r="KXG284" s="50"/>
      <c r="KXH284" s="50"/>
      <c r="KXI284" s="50"/>
      <c r="KXJ284" s="50"/>
      <c r="KXK284" s="50"/>
      <c r="KXL284" s="50"/>
      <c r="KXM284" s="50"/>
      <c r="KXN284" s="50"/>
      <c r="KXO284" s="50"/>
      <c r="KXP284" s="50"/>
      <c r="KXQ284" s="50"/>
      <c r="KXR284" s="50"/>
      <c r="KXS284" s="50"/>
      <c r="KXT284" s="50"/>
      <c r="KXU284" s="50"/>
      <c r="KXV284" s="50"/>
      <c r="KXW284" s="50"/>
      <c r="KXX284" s="50"/>
      <c r="KXY284" s="50"/>
      <c r="KXZ284" s="50"/>
      <c r="KYA284" s="50"/>
      <c r="KYB284" s="50"/>
      <c r="KYC284" s="50"/>
      <c r="KYD284" s="50"/>
      <c r="KYE284" s="50"/>
      <c r="KYF284" s="50"/>
      <c r="KYG284" s="50"/>
      <c r="KYH284" s="50"/>
      <c r="KYI284" s="50"/>
      <c r="KYJ284" s="50"/>
      <c r="KYK284" s="50"/>
      <c r="KYL284" s="50"/>
      <c r="KYM284" s="50"/>
      <c r="KYN284" s="50"/>
      <c r="KYO284" s="50"/>
      <c r="KYP284" s="50"/>
      <c r="KYQ284" s="50"/>
      <c r="KYR284" s="50"/>
      <c r="KYS284" s="50"/>
      <c r="KYT284" s="50"/>
      <c r="KYU284" s="50"/>
      <c r="KYV284" s="50"/>
      <c r="KYW284" s="50"/>
      <c r="KYX284" s="50"/>
      <c r="KYY284" s="50"/>
      <c r="KYZ284" s="50"/>
      <c r="KZA284" s="50"/>
      <c r="KZB284" s="50"/>
      <c r="KZC284" s="50"/>
      <c r="KZD284" s="50"/>
      <c r="KZE284" s="50"/>
      <c r="KZF284" s="50"/>
      <c r="KZG284" s="50"/>
      <c r="KZH284" s="50"/>
      <c r="KZI284" s="50"/>
      <c r="KZJ284" s="50"/>
      <c r="KZK284" s="50"/>
      <c r="KZL284" s="50"/>
      <c r="KZM284" s="50"/>
      <c r="KZN284" s="50"/>
      <c r="KZO284" s="50"/>
      <c r="KZP284" s="50"/>
      <c r="KZQ284" s="50"/>
      <c r="KZR284" s="50"/>
      <c r="KZS284" s="50"/>
      <c r="KZT284" s="50"/>
      <c r="KZU284" s="50"/>
      <c r="KZV284" s="50"/>
      <c r="KZW284" s="50"/>
      <c r="KZX284" s="50"/>
      <c r="KZY284" s="50"/>
      <c r="KZZ284" s="50"/>
      <c r="LAA284" s="50"/>
      <c r="LAB284" s="50"/>
      <c r="LAC284" s="50"/>
      <c r="LAD284" s="50"/>
      <c r="LAE284" s="50"/>
      <c r="LAF284" s="50"/>
      <c r="LAG284" s="50"/>
      <c r="LAH284" s="50"/>
      <c r="LAI284" s="50"/>
      <c r="LAJ284" s="50"/>
      <c r="LAK284" s="50"/>
      <c r="LAL284" s="50"/>
      <c r="LAM284" s="50"/>
      <c r="LAN284" s="50"/>
      <c r="LAO284" s="50"/>
      <c r="LAP284" s="50"/>
      <c r="LAQ284" s="50"/>
      <c r="LAR284" s="50"/>
      <c r="LAS284" s="50"/>
      <c r="LAT284" s="50"/>
      <c r="LAU284" s="50"/>
      <c r="LAV284" s="50"/>
      <c r="LAW284" s="50"/>
      <c r="LAX284" s="50"/>
      <c r="LAY284" s="50"/>
      <c r="LAZ284" s="50"/>
      <c r="LBA284" s="50"/>
      <c r="LBB284" s="50"/>
      <c r="LBC284" s="50"/>
      <c r="LBD284" s="50"/>
      <c r="LBE284" s="50"/>
      <c r="LBF284" s="50"/>
      <c r="LBG284" s="50"/>
      <c r="LBH284" s="50"/>
      <c r="LBI284" s="50"/>
      <c r="LBJ284" s="50"/>
      <c r="LBK284" s="50"/>
      <c r="LBL284" s="50"/>
      <c r="LBM284" s="50"/>
      <c r="LBN284" s="50"/>
      <c r="LBO284" s="50"/>
      <c r="LBP284" s="50"/>
      <c r="LBQ284" s="50"/>
      <c r="LBR284" s="50"/>
      <c r="LBS284" s="50"/>
      <c r="LBT284" s="50"/>
      <c r="LBU284" s="50"/>
      <c r="LBV284" s="50"/>
      <c r="LBW284" s="50"/>
      <c r="LBX284" s="50"/>
      <c r="LBY284" s="50"/>
      <c r="LBZ284" s="50"/>
      <c r="LCA284" s="50"/>
      <c r="LCB284" s="50"/>
      <c r="LCD284" s="50"/>
      <c r="LCF284" s="50"/>
      <c r="LCG284" s="50"/>
      <c r="LCH284" s="50"/>
      <c r="LCI284" s="50"/>
      <c r="LCJ284" s="50"/>
      <c r="LCK284" s="50"/>
      <c r="LCL284" s="50"/>
      <c r="LCM284" s="50"/>
      <c r="LCR284" s="50"/>
      <c r="LCS284" s="50"/>
      <c r="LCT284" s="50"/>
      <c r="LCU284" s="50"/>
      <c r="LCV284" s="50"/>
      <c r="LCW284" s="50"/>
      <c r="LCX284" s="50"/>
      <c r="LCY284" s="50"/>
      <c r="LCZ284" s="50"/>
      <c r="LDA284" s="50"/>
      <c r="LDB284" s="50"/>
      <c r="LDC284" s="50"/>
      <c r="LDD284" s="50"/>
      <c r="LDE284" s="50"/>
      <c r="LDF284" s="50"/>
      <c r="LDG284" s="50"/>
      <c r="LDH284" s="50"/>
      <c r="LDI284" s="50"/>
      <c r="LDJ284" s="50"/>
      <c r="LDK284" s="50"/>
      <c r="LDL284" s="50"/>
      <c r="LDM284" s="50"/>
      <c r="LDN284" s="50"/>
      <c r="LDO284" s="50"/>
      <c r="LDP284" s="50"/>
      <c r="LDQ284" s="50"/>
      <c r="LDR284" s="50"/>
      <c r="LDS284" s="50"/>
      <c r="LDT284" s="50"/>
      <c r="LDU284" s="50"/>
      <c r="LDV284" s="50"/>
      <c r="LDW284" s="50"/>
      <c r="LDX284" s="50"/>
      <c r="LDY284" s="50"/>
      <c r="LDZ284" s="50"/>
      <c r="LEA284" s="50"/>
      <c r="LEB284" s="50"/>
      <c r="LEC284" s="50"/>
      <c r="LED284" s="50"/>
      <c r="LEE284" s="50"/>
      <c r="LEF284" s="50"/>
      <c r="LEG284" s="50"/>
      <c r="LEH284" s="50"/>
      <c r="LEI284" s="50"/>
      <c r="LEJ284" s="50"/>
      <c r="LEK284" s="50"/>
      <c r="LEL284" s="50"/>
      <c r="LEM284" s="50"/>
      <c r="LEN284" s="50"/>
      <c r="LEO284" s="50"/>
      <c r="LEP284" s="50"/>
      <c r="LEQ284" s="50"/>
      <c r="LER284" s="50"/>
      <c r="LES284" s="50"/>
      <c r="LET284" s="50"/>
      <c r="LEU284" s="50"/>
      <c r="LEV284" s="50"/>
      <c r="LEW284" s="50"/>
      <c r="LEX284" s="50"/>
      <c r="LEY284" s="50"/>
      <c r="LEZ284" s="50"/>
      <c r="LFA284" s="50"/>
      <c r="LFB284" s="50"/>
      <c r="LFC284" s="50"/>
      <c r="LFD284" s="50"/>
      <c r="LFE284" s="50"/>
      <c r="LFF284" s="50"/>
      <c r="LFG284" s="50"/>
      <c r="LFH284" s="50"/>
      <c r="LFI284" s="50"/>
      <c r="LFJ284" s="50"/>
      <c r="LFK284" s="50"/>
      <c r="LFL284" s="50"/>
      <c r="LFM284" s="50"/>
      <c r="LFN284" s="50"/>
      <c r="LFO284" s="50"/>
      <c r="LFP284" s="50"/>
      <c r="LFQ284" s="50"/>
      <c r="LFR284" s="50"/>
      <c r="LFS284" s="50"/>
      <c r="LFT284" s="50"/>
      <c r="LFU284" s="50"/>
      <c r="LFV284" s="50"/>
      <c r="LFW284" s="50"/>
      <c r="LFX284" s="50"/>
      <c r="LFY284" s="50"/>
      <c r="LFZ284" s="50"/>
      <c r="LGA284" s="50"/>
      <c r="LGB284" s="50"/>
      <c r="LGC284" s="50"/>
      <c r="LGD284" s="50"/>
      <c r="LGE284" s="50"/>
      <c r="LGF284" s="50"/>
      <c r="LGG284" s="50"/>
      <c r="LGH284" s="50"/>
      <c r="LGI284" s="50"/>
      <c r="LGJ284" s="50"/>
      <c r="LGK284" s="50"/>
      <c r="LGL284" s="50"/>
      <c r="LGM284" s="50"/>
      <c r="LGN284" s="50"/>
      <c r="LGO284" s="50"/>
      <c r="LGP284" s="50"/>
      <c r="LGQ284" s="50"/>
      <c r="LGR284" s="50"/>
      <c r="LGS284" s="50"/>
      <c r="LGT284" s="50"/>
      <c r="LGU284" s="50"/>
      <c r="LGV284" s="50"/>
      <c r="LGW284" s="50"/>
      <c r="LGX284" s="50"/>
      <c r="LGY284" s="50"/>
      <c r="LGZ284" s="50"/>
      <c r="LHA284" s="50"/>
      <c r="LHB284" s="50"/>
      <c r="LHC284" s="50"/>
      <c r="LHD284" s="50"/>
      <c r="LHE284" s="50"/>
      <c r="LHF284" s="50"/>
      <c r="LHG284" s="50"/>
      <c r="LHH284" s="50"/>
      <c r="LHI284" s="50"/>
      <c r="LHJ284" s="50"/>
      <c r="LHK284" s="50"/>
      <c r="LHL284" s="50"/>
      <c r="LHM284" s="50"/>
      <c r="LHN284" s="50"/>
      <c r="LHO284" s="50"/>
      <c r="LHP284" s="50"/>
      <c r="LHQ284" s="50"/>
      <c r="LHR284" s="50"/>
      <c r="LHS284" s="50"/>
      <c r="LHT284" s="50"/>
      <c r="LHU284" s="50"/>
      <c r="LHV284" s="50"/>
      <c r="LHW284" s="50"/>
      <c r="LHX284" s="50"/>
      <c r="LHY284" s="50"/>
      <c r="LHZ284" s="50"/>
      <c r="LIA284" s="50"/>
      <c r="LIB284" s="50"/>
      <c r="LIC284" s="50"/>
      <c r="LID284" s="50"/>
      <c r="LIE284" s="50"/>
      <c r="LIF284" s="50"/>
      <c r="LIG284" s="50"/>
      <c r="LIH284" s="50"/>
      <c r="LII284" s="50"/>
      <c r="LIJ284" s="50"/>
      <c r="LIK284" s="50"/>
      <c r="LIL284" s="50"/>
      <c r="LIM284" s="50"/>
      <c r="LIN284" s="50"/>
      <c r="LIO284" s="50"/>
      <c r="LIP284" s="50"/>
      <c r="LIQ284" s="50"/>
      <c r="LIR284" s="50"/>
      <c r="LIS284" s="50"/>
      <c r="LIT284" s="50"/>
      <c r="LIU284" s="50"/>
      <c r="LIV284" s="50"/>
      <c r="LIW284" s="50"/>
      <c r="LIX284" s="50"/>
      <c r="LIY284" s="50"/>
      <c r="LIZ284" s="50"/>
      <c r="LJA284" s="50"/>
      <c r="LJB284" s="50"/>
      <c r="LJC284" s="50"/>
      <c r="LJD284" s="50"/>
      <c r="LJE284" s="50"/>
      <c r="LJF284" s="50"/>
      <c r="LJG284" s="50"/>
      <c r="LJH284" s="50"/>
      <c r="LJI284" s="50"/>
      <c r="LJJ284" s="50"/>
      <c r="LJK284" s="50"/>
      <c r="LJL284" s="50"/>
      <c r="LJM284" s="50"/>
      <c r="LJN284" s="50"/>
      <c r="LJO284" s="50"/>
      <c r="LJP284" s="50"/>
      <c r="LJQ284" s="50"/>
      <c r="LJR284" s="50"/>
      <c r="LJS284" s="50"/>
      <c r="LJT284" s="50"/>
      <c r="LJU284" s="50"/>
      <c r="LJV284" s="50"/>
      <c r="LJW284" s="50"/>
      <c r="LJX284" s="50"/>
      <c r="LJY284" s="50"/>
      <c r="LJZ284" s="50"/>
      <c r="LKA284" s="50"/>
      <c r="LKB284" s="50"/>
      <c r="LKC284" s="50"/>
      <c r="LKD284" s="50"/>
      <c r="LKE284" s="50"/>
      <c r="LKF284" s="50"/>
      <c r="LKG284" s="50"/>
      <c r="LKH284" s="50"/>
      <c r="LKI284" s="50"/>
      <c r="LKJ284" s="50"/>
      <c r="LKK284" s="50"/>
      <c r="LKL284" s="50"/>
      <c r="LKM284" s="50"/>
      <c r="LKN284" s="50"/>
      <c r="LKO284" s="50"/>
      <c r="LKP284" s="50"/>
      <c r="LKQ284" s="50"/>
      <c r="LKR284" s="50"/>
      <c r="LKS284" s="50"/>
      <c r="LKT284" s="50"/>
      <c r="LKU284" s="50"/>
      <c r="LKV284" s="50"/>
      <c r="LKW284" s="50"/>
      <c r="LKX284" s="50"/>
      <c r="LKY284" s="50"/>
      <c r="LKZ284" s="50"/>
      <c r="LLA284" s="50"/>
      <c r="LLB284" s="50"/>
      <c r="LLC284" s="50"/>
      <c r="LLD284" s="50"/>
      <c r="LLE284" s="50"/>
      <c r="LLF284" s="50"/>
      <c r="LLG284" s="50"/>
      <c r="LLH284" s="50"/>
      <c r="LLI284" s="50"/>
      <c r="LLJ284" s="50"/>
      <c r="LLK284" s="50"/>
      <c r="LLL284" s="50"/>
      <c r="LLM284" s="50"/>
      <c r="LLN284" s="50"/>
      <c r="LLO284" s="50"/>
      <c r="LLP284" s="50"/>
      <c r="LLQ284" s="50"/>
      <c r="LLR284" s="50"/>
      <c r="LLS284" s="50"/>
      <c r="LLT284" s="50"/>
      <c r="LLU284" s="50"/>
      <c r="LLV284" s="50"/>
      <c r="LLW284" s="50"/>
      <c r="LLX284" s="50"/>
      <c r="LLZ284" s="50"/>
      <c r="LMB284" s="50"/>
      <c r="LMC284" s="50"/>
      <c r="LMD284" s="50"/>
      <c r="LME284" s="50"/>
      <c r="LMF284" s="50"/>
      <c r="LMG284" s="50"/>
      <c r="LMH284" s="50"/>
      <c r="LMI284" s="50"/>
      <c r="LMN284" s="50"/>
      <c r="LMO284" s="50"/>
      <c r="LMP284" s="50"/>
      <c r="LMQ284" s="50"/>
      <c r="LMR284" s="50"/>
      <c r="LMS284" s="50"/>
      <c r="LMT284" s="50"/>
      <c r="LMU284" s="50"/>
      <c r="LMV284" s="50"/>
      <c r="LMW284" s="50"/>
      <c r="LMX284" s="50"/>
      <c r="LMY284" s="50"/>
      <c r="LMZ284" s="50"/>
      <c r="LNA284" s="50"/>
      <c r="LNB284" s="50"/>
      <c r="LNC284" s="50"/>
      <c r="LND284" s="50"/>
      <c r="LNE284" s="50"/>
      <c r="LNF284" s="50"/>
      <c r="LNG284" s="50"/>
      <c r="LNH284" s="50"/>
      <c r="LNI284" s="50"/>
      <c r="LNJ284" s="50"/>
      <c r="LNK284" s="50"/>
      <c r="LNL284" s="50"/>
      <c r="LNM284" s="50"/>
      <c r="LNN284" s="50"/>
      <c r="LNO284" s="50"/>
      <c r="LNP284" s="50"/>
      <c r="LNQ284" s="50"/>
      <c r="LNR284" s="50"/>
      <c r="LNS284" s="50"/>
      <c r="LNT284" s="50"/>
      <c r="LNU284" s="50"/>
      <c r="LNV284" s="50"/>
      <c r="LNW284" s="50"/>
      <c r="LNX284" s="50"/>
      <c r="LNY284" s="50"/>
      <c r="LNZ284" s="50"/>
      <c r="LOA284" s="50"/>
      <c r="LOB284" s="50"/>
      <c r="LOC284" s="50"/>
      <c r="LOD284" s="50"/>
      <c r="LOE284" s="50"/>
      <c r="LOF284" s="50"/>
      <c r="LOG284" s="50"/>
      <c r="LOH284" s="50"/>
      <c r="LOI284" s="50"/>
      <c r="LOJ284" s="50"/>
      <c r="LOK284" s="50"/>
      <c r="LOL284" s="50"/>
      <c r="LOM284" s="50"/>
      <c r="LON284" s="50"/>
      <c r="LOO284" s="50"/>
      <c r="LOP284" s="50"/>
      <c r="LOQ284" s="50"/>
      <c r="LOR284" s="50"/>
      <c r="LOS284" s="50"/>
      <c r="LOT284" s="50"/>
      <c r="LOU284" s="50"/>
      <c r="LOV284" s="50"/>
      <c r="LOW284" s="50"/>
      <c r="LOX284" s="50"/>
      <c r="LOY284" s="50"/>
      <c r="LOZ284" s="50"/>
      <c r="LPA284" s="50"/>
      <c r="LPB284" s="50"/>
      <c r="LPC284" s="50"/>
      <c r="LPD284" s="50"/>
      <c r="LPE284" s="50"/>
      <c r="LPF284" s="50"/>
      <c r="LPG284" s="50"/>
      <c r="LPH284" s="50"/>
      <c r="LPI284" s="50"/>
      <c r="LPJ284" s="50"/>
      <c r="LPK284" s="50"/>
      <c r="LPL284" s="50"/>
      <c r="LPM284" s="50"/>
      <c r="LPN284" s="50"/>
      <c r="LPO284" s="50"/>
      <c r="LPP284" s="50"/>
      <c r="LPQ284" s="50"/>
      <c r="LPR284" s="50"/>
      <c r="LPS284" s="50"/>
      <c r="LPT284" s="50"/>
      <c r="LPU284" s="50"/>
      <c r="LPV284" s="50"/>
      <c r="LPW284" s="50"/>
      <c r="LPX284" s="50"/>
      <c r="LPY284" s="50"/>
      <c r="LPZ284" s="50"/>
      <c r="LQA284" s="50"/>
      <c r="LQB284" s="50"/>
      <c r="LQC284" s="50"/>
      <c r="LQD284" s="50"/>
      <c r="LQE284" s="50"/>
      <c r="LQF284" s="50"/>
      <c r="LQG284" s="50"/>
      <c r="LQH284" s="50"/>
      <c r="LQI284" s="50"/>
      <c r="LQJ284" s="50"/>
      <c r="LQK284" s="50"/>
      <c r="LQL284" s="50"/>
      <c r="LQM284" s="50"/>
      <c r="LQN284" s="50"/>
      <c r="LQO284" s="50"/>
      <c r="LQP284" s="50"/>
      <c r="LQQ284" s="50"/>
      <c r="LQR284" s="50"/>
      <c r="LQS284" s="50"/>
      <c r="LQT284" s="50"/>
      <c r="LQU284" s="50"/>
      <c r="LQV284" s="50"/>
      <c r="LQW284" s="50"/>
      <c r="LQX284" s="50"/>
      <c r="LQY284" s="50"/>
      <c r="LQZ284" s="50"/>
      <c r="LRA284" s="50"/>
      <c r="LRB284" s="50"/>
      <c r="LRC284" s="50"/>
      <c r="LRD284" s="50"/>
      <c r="LRE284" s="50"/>
      <c r="LRF284" s="50"/>
      <c r="LRG284" s="50"/>
      <c r="LRH284" s="50"/>
      <c r="LRI284" s="50"/>
      <c r="LRJ284" s="50"/>
      <c r="LRK284" s="50"/>
      <c r="LRL284" s="50"/>
      <c r="LRM284" s="50"/>
      <c r="LRN284" s="50"/>
      <c r="LRO284" s="50"/>
      <c r="LRP284" s="50"/>
      <c r="LRQ284" s="50"/>
      <c r="LRR284" s="50"/>
      <c r="LRS284" s="50"/>
      <c r="LRT284" s="50"/>
      <c r="LRU284" s="50"/>
      <c r="LRV284" s="50"/>
      <c r="LRW284" s="50"/>
      <c r="LRX284" s="50"/>
      <c r="LRY284" s="50"/>
      <c r="LRZ284" s="50"/>
      <c r="LSA284" s="50"/>
      <c r="LSB284" s="50"/>
      <c r="LSC284" s="50"/>
      <c r="LSD284" s="50"/>
      <c r="LSE284" s="50"/>
      <c r="LSF284" s="50"/>
      <c r="LSG284" s="50"/>
      <c r="LSH284" s="50"/>
      <c r="LSI284" s="50"/>
      <c r="LSJ284" s="50"/>
      <c r="LSK284" s="50"/>
      <c r="LSL284" s="50"/>
      <c r="LSM284" s="50"/>
      <c r="LSN284" s="50"/>
      <c r="LSO284" s="50"/>
      <c r="LSP284" s="50"/>
      <c r="LSQ284" s="50"/>
      <c r="LSR284" s="50"/>
      <c r="LSS284" s="50"/>
      <c r="LST284" s="50"/>
      <c r="LSU284" s="50"/>
      <c r="LSV284" s="50"/>
      <c r="LSW284" s="50"/>
      <c r="LSX284" s="50"/>
      <c r="LSY284" s="50"/>
      <c r="LSZ284" s="50"/>
      <c r="LTA284" s="50"/>
      <c r="LTB284" s="50"/>
      <c r="LTC284" s="50"/>
      <c r="LTD284" s="50"/>
      <c r="LTE284" s="50"/>
      <c r="LTF284" s="50"/>
      <c r="LTG284" s="50"/>
      <c r="LTH284" s="50"/>
      <c r="LTI284" s="50"/>
      <c r="LTJ284" s="50"/>
      <c r="LTK284" s="50"/>
      <c r="LTL284" s="50"/>
      <c r="LTM284" s="50"/>
      <c r="LTN284" s="50"/>
      <c r="LTO284" s="50"/>
      <c r="LTP284" s="50"/>
      <c r="LTQ284" s="50"/>
      <c r="LTR284" s="50"/>
      <c r="LTS284" s="50"/>
      <c r="LTT284" s="50"/>
      <c r="LTU284" s="50"/>
      <c r="LTV284" s="50"/>
      <c r="LTW284" s="50"/>
      <c r="LTX284" s="50"/>
      <c r="LTY284" s="50"/>
      <c r="LTZ284" s="50"/>
      <c r="LUA284" s="50"/>
      <c r="LUB284" s="50"/>
      <c r="LUC284" s="50"/>
      <c r="LUD284" s="50"/>
      <c r="LUE284" s="50"/>
      <c r="LUF284" s="50"/>
      <c r="LUG284" s="50"/>
      <c r="LUH284" s="50"/>
      <c r="LUI284" s="50"/>
      <c r="LUJ284" s="50"/>
      <c r="LUK284" s="50"/>
      <c r="LUL284" s="50"/>
      <c r="LUM284" s="50"/>
      <c r="LUN284" s="50"/>
      <c r="LUO284" s="50"/>
      <c r="LUP284" s="50"/>
      <c r="LUQ284" s="50"/>
      <c r="LUR284" s="50"/>
      <c r="LUS284" s="50"/>
      <c r="LUT284" s="50"/>
      <c r="LUU284" s="50"/>
      <c r="LUV284" s="50"/>
      <c r="LUW284" s="50"/>
      <c r="LUX284" s="50"/>
      <c r="LUY284" s="50"/>
      <c r="LUZ284" s="50"/>
      <c r="LVA284" s="50"/>
      <c r="LVB284" s="50"/>
      <c r="LVC284" s="50"/>
      <c r="LVD284" s="50"/>
      <c r="LVE284" s="50"/>
      <c r="LVF284" s="50"/>
      <c r="LVG284" s="50"/>
      <c r="LVH284" s="50"/>
      <c r="LVI284" s="50"/>
      <c r="LVJ284" s="50"/>
      <c r="LVK284" s="50"/>
      <c r="LVL284" s="50"/>
      <c r="LVM284" s="50"/>
      <c r="LVN284" s="50"/>
      <c r="LVO284" s="50"/>
      <c r="LVP284" s="50"/>
      <c r="LVQ284" s="50"/>
      <c r="LVR284" s="50"/>
      <c r="LVS284" s="50"/>
      <c r="LVT284" s="50"/>
      <c r="LVV284" s="50"/>
      <c r="LVX284" s="50"/>
      <c r="LVY284" s="50"/>
      <c r="LVZ284" s="50"/>
      <c r="LWA284" s="50"/>
      <c r="LWB284" s="50"/>
      <c r="LWC284" s="50"/>
      <c r="LWD284" s="50"/>
      <c r="LWE284" s="50"/>
      <c r="LWJ284" s="50"/>
      <c r="LWK284" s="50"/>
      <c r="LWL284" s="50"/>
      <c r="LWM284" s="50"/>
      <c r="LWN284" s="50"/>
      <c r="LWO284" s="50"/>
      <c r="LWP284" s="50"/>
      <c r="LWQ284" s="50"/>
      <c r="LWR284" s="50"/>
      <c r="LWS284" s="50"/>
      <c r="LWT284" s="50"/>
      <c r="LWU284" s="50"/>
      <c r="LWV284" s="50"/>
      <c r="LWW284" s="50"/>
      <c r="LWX284" s="50"/>
      <c r="LWY284" s="50"/>
      <c r="LWZ284" s="50"/>
      <c r="LXA284" s="50"/>
      <c r="LXB284" s="50"/>
      <c r="LXC284" s="50"/>
      <c r="LXD284" s="50"/>
      <c r="LXE284" s="50"/>
      <c r="LXF284" s="50"/>
      <c r="LXG284" s="50"/>
      <c r="LXH284" s="50"/>
      <c r="LXI284" s="50"/>
      <c r="LXJ284" s="50"/>
      <c r="LXK284" s="50"/>
      <c r="LXL284" s="50"/>
      <c r="LXM284" s="50"/>
      <c r="LXN284" s="50"/>
      <c r="LXO284" s="50"/>
      <c r="LXP284" s="50"/>
      <c r="LXQ284" s="50"/>
      <c r="LXR284" s="50"/>
      <c r="LXS284" s="50"/>
      <c r="LXT284" s="50"/>
      <c r="LXU284" s="50"/>
      <c r="LXV284" s="50"/>
      <c r="LXW284" s="50"/>
      <c r="LXX284" s="50"/>
      <c r="LXY284" s="50"/>
      <c r="LXZ284" s="50"/>
      <c r="LYA284" s="50"/>
      <c r="LYB284" s="50"/>
      <c r="LYC284" s="50"/>
      <c r="LYD284" s="50"/>
      <c r="LYE284" s="50"/>
      <c r="LYF284" s="50"/>
      <c r="LYG284" s="50"/>
      <c r="LYH284" s="50"/>
      <c r="LYI284" s="50"/>
      <c r="LYJ284" s="50"/>
      <c r="LYK284" s="50"/>
      <c r="LYL284" s="50"/>
      <c r="LYM284" s="50"/>
      <c r="LYN284" s="50"/>
      <c r="LYO284" s="50"/>
      <c r="LYP284" s="50"/>
      <c r="LYQ284" s="50"/>
      <c r="LYR284" s="50"/>
      <c r="LYS284" s="50"/>
      <c r="LYT284" s="50"/>
      <c r="LYU284" s="50"/>
      <c r="LYV284" s="50"/>
      <c r="LYW284" s="50"/>
      <c r="LYX284" s="50"/>
      <c r="LYY284" s="50"/>
      <c r="LYZ284" s="50"/>
      <c r="LZA284" s="50"/>
      <c r="LZB284" s="50"/>
      <c r="LZC284" s="50"/>
      <c r="LZD284" s="50"/>
      <c r="LZE284" s="50"/>
      <c r="LZF284" s="50"/>
      <c r="LZG284" s="50"/>
      <c r="LZH284" s="50"/>
      <c r="LZI284" s="50"/>
      <c r="LZJ284" s="50"/>
      <c r="LZK284" s="50"/>
      <c r="LZL284" s="50"/>
      <c r="LZM284" s="50"/>
      <c r="LZN284" s="50"/>
      <c r="LZO284" s="50"/>
      <c r="LZP284" s="50"/>
      <c r="LZQ284" s="50"/>
      <c r="LZR284" s="50"/>
      <c r="LZS284" s="50"/>
      <c r="LZT284" s="50"/>
      <c r="LZU284" s="50"/>
      <c r="LZV284" s="50"/>
      <c r="LZW284" s="50"/>
      <c r="LZX284" s="50"/>
      <c r="LZY284" s="50"/>
      <c r="LZZ284" s="50"/>
      <c r="MAA284" s="50"/>
      <c r="MAB284" s="50"/>
      <c r="MAC284" s="50"/>
      <c r="MAD284" s="50"/>
      <c r="MAE284" s="50"/>
      <c r="MAF284" s="50"/>
      <c r="MAG284" s="50"/>
      <c r="MAH284" s="50"/>
      <c r="MAI284" s="50"/>
      <c r="MAJ284" s="50"/>
      <c r="MAK284" s="50"/>
      <c r="MAL284" s="50"/>
      <c r="MAM284" s="50"/>
      <c r="MAN284" s="50"/>
      <c r="MAO284" s="50"/>
      <c r="MAP284" s="50"/>
      <c r="MAQ284" s="50"/>
      <c r="MAR284" s="50"/>
      <c r="MAS284" s="50"/>
      <c r="MAT284" s="50"/>
      <c r="MAU284" s="50"/>
      <c r="MAV284" s="50"/>
      <c r="MAW284" s="50"/>
      <c r="MAX284" s="50"/>
      <c r="MAY284" s="50"/>
      <c r="MAZ284" s="50"/>
      <c r="MBA284" s="50"/>
      <c r="MBB284" s="50"/>
      <c r="MBC284" s="50"/>
      <c r="MBD284" s="50"/>
      <c r="MBE284" s="50"/>
      <c r="MBF284" s="50"/>
      <c r="MBG284" s="50"/>
      <c r="MBH284" s="50"/>
      <c r="MBI284" s="50"/>
      <c r="MBJ284" s="50"/>
      <c r="MBK284" s="50"/>
      <c r="MBL284" s="50"/>
      <c r="MBM284" s="50"/>
      <c r="MBN284" s="50"/>
      <c r="MBO284" s="50"/>
      <c r="MBP284" s="50"/>
      <c r="MBQ284" s="50"/>
      <c r="MBR284" s="50"/>
      <c r="MBS284" s="50"/>
      <c r="MBT284" s="50"/>
      <c r="MBU284" s="50"/>
      <c r="MBV284" s="50"/>
      <c r="MBW284" s="50"/>
      <c r="MBX284" s="50"/>
      <c r="MBY284" s="50"/>
      <c r="MBZ284" s="50"/>
      <c r="MCA284" s="50"/>
      <c r="MCB284" s="50"/>
      <c r="MCC284" s="50"/>
      <c r="MCD284" s="50"/>
      <c r="MCE284" s="50"/>
      <c r="MCF284" s="50"/>
      <c r="MCG284" s="50"/>
      <c r="MCH284" s="50"/>
      <c r="MCI284" s="50"/>
      <c r="MCJ284" s="50"/>
      <c r="MCK284" s="50"/>
      <c r="MCL284" s="50"/>
      <c r="MCM284" s="50"/>
      <c r="MCN284" s="50"/>
      <c r="MCO284" s="50"/>
      <c r="MCP284" s="50"/>
      <c r="MCQ284" s="50"/>
      <c r="MCR284" s="50"/>
      <c r="MCS284" s="50"/>
      <c r="MCT284" s="50"/>
      <c r="MCU284" s="50"/>
      <c r="MCV284" s="50"/>
      <c r="MCW284" s="50"/>
      <c r="MCX284" s="50"/>
      <c r="MCY284" s="50"/>
      <c r="MCZ284" s="50"/>
      <c r="MDA284" s="50"/>
      <c r="MDB284" s="50"/>
      <c r="MDC284" s="50"/>
      <c r="MDD284" s="50"/>
      <c r="MDE284" s="50"/>
      <c r="MDF284" s="50"/>
      <c r="MDG284" s="50"/>
      <c r="MDH284" s="50"/>
      <c r="MDI284" s="50"/>
      <c r="MDJ284" s="50"/>
      <c r="MDK284" s="50"/>
      <c r="MDL284" s="50"/>
      <c r="MDM284" s="50"/>
      <c r="MDN284" s="50"/>
      <c r="MDO284" s="50"/>
      <c r="MDP284" s="50"/>
      <c r="MDQ284" s="50"/>
      <c r="MDR284" s="50"/>
      <c r="MDS284" s="50"/>
      <c r="MDT284" s="50"/>
      <c r="MDU284" s="50"/>
      <c r="MDV284" s="50"/>
      <c r="MDW284" s="50"/>
      <c r="MDX284" s="50"/>
      <c r="MDY284" s="50"/>
      <c r="MDZ284" s="50"/>
      <c r="MEA284" s="50"/>
      <c r="MEB284" s="50"/>
      <c r="MEC284" s="50"/>
      <c r="MED284" s="50"/>
      <c r="MEE284" s="50"/>
      <c r="MEF284" s="50"/>
      <c r="MEG284" s="50"/>
      <c r="MEH284" s="50"/>
      <c r="MEI284" s="50"/>
      <c r="MEJ284" s="50"/>
      <c r="MEK284" s="50"/>
      <c r="MEL284" s="50"/>
      <c r="MEM284" s="50"/>
      <c r="MEN284" s="50"/>
      <c r="MEO284" s="50"/>
      <c r="MEP284" s="50"/>
      <c r="MEQ284" s="50"/>
      <c r="MER284" s="50"/>
      <c r="MES284" s="50"/>
      <c r="MET284" s="50"/>
      <c r="MEU284" s="50"/>
      <c r="MEV284" s="50"/>
      <c r="MEW284" s="50"/>
      <c r="MEX284" s="50"/>
      <c r="MEY284" s="50"/>
      <c r="MEZ284" s="50"/>
      <c r="MFA284" s="50"/>
      <c r="MFB284" s="50"/>
      <c r="MFC284" s="50"/>
      <c r="MFD284" s="50"/>
      <c r="MFE284" s="50"/>
      <c r="MFF284" s="50"/>
      <c r="MFG284" s="50"/>
      <c r="MFH284" s="50"/>
      <c r="MFI284" s="50"/>
      <c r="MFJ284" s="50"/>
      <c r="MFK284" s="50"/>
      <c r="MFL284" s="50"/>
      <c r="MFM284" s="50"/>
      <c r="MFN284" s="50"/>
      <c r="MFO284" s="50"/>
      <c r="MFP284" s="50"/>
      <c r="MFR284" s="50"/>
      <c r="MFT284" s="50"/>
      <c r="MFU284" s="50"/>
      <c r="MFV284" s="50"/>
      <c r="MFW284" s="50"/>
      <c r="MFX284" s="50"/>
      <c r="MFY284" s="50"/>
      <c r="MFZ284" s="50"/>
      <c r="MGA284" s="50"/>
      <c r="MGF284" s="50"/>
      <c r="MGG284" s="50"/>
      <c r="MGH284" s="50"/>
      <c r="MGI284" s="50"/>
      <c r="MGJ284" s="50"/>
      <c r="MGK284" s="50"/>
      <c r="MGL284" s="50"/>
      <c r="MGM284" s="50"/>
      <c r="MGN284" s="50"/>
      <c r="MGO284" s="50"/>
      <c r="MGP284" s="50"/>
      <c r="MGQ284" s="50"/>
      <c r="MGR284" s="50"/>
      <c r="MGS284" s="50"/>
      <c r="MGT284" s="50"/>
      <c r="MGU284" s="50"/>
      <c r="MGV284" s="50"/>
      <c r="MGW284" s="50"/>
      <c r="MGX284" s="50"/>
      <c r="MGY284" s="50"/>
      <c r="MGZ284" s="50"/>
      <c r="MHA284" s="50"/>
      <c r="MHB284" s="50"/>
      <c r="MHC284" s="50"/>
      <c r="MHD284" s="50"/>
      <c r="MHE284" s="50"/>
      <c r="MHF284" s="50"/>
      <c r="MHG284" s="50"/>
      <c r="MHH284" s="50"/>
      <c r="MHI284" s="50"/>
      <c r="MHJ284" s="50"/>
      <c r="MHK284" s="50"/>
      <c r="MHL284" s="50"/>
      <c r="MHM284" s="50"/>
      <c r="MHN284" s="50"/>
      <c r="MHO284" s="50"/>
      <c r="MHP284" s="50"/>
      <c r="MHQ284" s="50"/>
      <c r="MHR284" s="50"/>
      <c r="MHS284" s="50"/>
      <c r="MHT284" s="50"/>
      <c r="MHU284" s="50"/>
      <c r="MHV284" s="50"/>
      <c r="MHW284" s="50"/>
      <c r="MHX284" s="50"/>
      <c r="MHY284" s="50"/>
      <c r="MHZ284" s="50"/>
      <c r="MIA284" s="50"/>
      <c r="MIB284" s="50"/>
      <c r="MIC284" s="50"/>
      <c r="MID284" s="50"/>
      <c r="MIE284" s="50"/>
      <c r="MIF284" s="50"/>
      <c r="MIG284" s="50"/>
      <c r="MIH284" s="50"/>
      <c r="MII284" s="50"/>
      <c r="MIJ284" s="50"/>
      <c r="MIK284" s="50"/>
      <c r="MIL284" s="50"/>
      <c r="MIM284" s="50"/>
      <c r="MIN284" s="50"/>
      <c r="MIO284" s="50"/>
      <c r="MIP284" s="50"/>
      <c r="MIQ284" s="50"/>
      <c r="MIR284" s="50"/>
      <c r="MIS284" s="50"/>
      <c r="MIT284" s="50"/>
      <c r="MIU284" s="50"/>
      <c r="MIV284" s="50"/>
      <c r="MIW284" s="50"/>
      <c r="MIX284" s="50"/>
      <c r="MIY284" s="50"/>
      <c r="MIZ284" s="50"/>
      <c r="MJA284" s="50"/>
      <c r="MJB284" s="50"/>
      <c r="MJC284" s="50"/>
      <c r="MJD284" s="50"/>
      <c r="MJE284" s="50"/>
      <c r="MJF284" s="50"/>
      <c r="MJG284" s="50"/>
      <c r="MJH284" s="50"/>
      <c r="MJI284" s="50"/>
      <c r="MJJ284" s="50"/>
      <c r="MJK284" s="50"/>
      <c r="MJL284" s="50"/>
      <c r="MJM284" s="50"/>
      <c r="MJN284" s="50"/>
      <c r="MJO284" s="50"/>
      <c r="MJP284" s="50"/>
      <c r="MJQ284" s="50"/>
      <c r="MJR284" s="50"/>
      <c r="MJS284" s="50"/>
      <c r="MJT284" s="50"/>
      <c r="MJU284" s="50"/>
      <c r="MJV284" s="50"/>
      <c r="MJW284" s="50"/>
      <c r="MJX284" s="50"/>
      <c r="MJY284" s="50"/>
      <c r="MJZ284" s="50"/>
      <c r="MKA284" s="50"/>
      <c r="MKB284" s="50"/>
      <c r="MKC284" s="50"/>
      <c r="MKD284" s="50"/>
      <c r="MKE284" s="50"/>
      <c r="MKF284" s="50"/>
      <c r="MKG284" s="50"/>
      <c r="MKH284" s="50"/>
      <c r="MKI284" s="50"/>
      <c r="MKJ284" s="50"/>
      <c r="MKK284" s="50"/>
      <c r="MKL284" s="50"/>
      <c r="MKM284" s="50"/>
      <c r="MKN284" s="50"/>
      <c r="MKO284" s="50"/>
      <c r="MKP284" s="50"/>
      <c r="MKQ284" s="50"/>
      <c r="MKR284" s="50"/>
      <c r="MKS284" s="50"/>
      <c r="MKT284" s="50"/>
      <c r="MKU284" s="50"/>
      <c r="MKV284" s="50"/>
      <c r="MKW284" s="50"/>
      <c r="MKX284" s="50"/>
      <c r="MKY284" s="50"/>
      <c r="MKZ284" s="50"/>
      <c r="MLA284" s="50"/>
      <c r="MLB284" s="50"/>
      <c r="MLC284" s="50"/>
      <c r="MLD284" s="50"/>
      <c r="MLE284" s="50"/>
      <c r="MLF284" s="50"/>
      <c r="MLG284" s="50"/>
      <c r="MLH284" s="50"/>
      <c r="MLI284" s="50"/>
      <c r="MLJ284" s="50"/>
      <c r="MLK284" s="50"/>
      <c r="MLL284" s="50"/>
      <c r="MLM284" s="50"/>
      <c r="MLN284" s="50"/>
      <c r="MLO284" s="50"/>
      <c r="MLP284" s="50"/>
      <c r="MLQ284" s="50"/>
      <c r="MLR284" s="50"/>
      <c r="MLS284" s="50"/>
      <c r="MLT284" s="50"/>
      <c r="MLU284" s="50"/>
      <c r="MLV284" s="50"/>
      <c r="MLW284" s="50"/>
      <c r="MLX284" s="50"/>
      <c r="MLY284" s="50"/>
      <c r="MLZ284" s="50"/>
      <c r="MMA284" s="50"/>
      <c r="MMB284" s="50"/>
      <c r="MMC284" s="50"/>
      <c r="MMD284" s="50"/>
      <c r="MME284" s="50"/>
      <c r="MMF284" s="50"/>
      <c r="MMG284" s="50"/>
      <c r="MMH284" s="50"/>
      <c r="MMI284" s="50"/>
      <c r="MMJ284" s="50"/>
      <c r="MMK284" s="50"/>
      <c r="MML284" s="50"/>
      <c r="MMM284" s="50"/>
      <c r="MMN284" s="50"/>
      <c r="MMO284" s="50"/>
      <c r="MMP284" s="50"/>
      <c r="MMQ284" s="50"/>
      <c r="MMR284" s="50"/>
      <c r="MMS284" s="50"/>
      <c r="MMT284" s="50"/>
      <c r="MMU284" s="50"/>
      <c r="MMV284" s="50"/>
      <c r="MMW284" s="50"/>
      <c r="MMX284" s="50"/>
      <c r="MMY284" s="50"/>
      <c r="MMZ284" s="50"/>
      <c r="MNA284" s="50"/>
      <c r="MNB284" s="50"/>
      <c r="MNC284" s="50"/>
      <c r="MND284" s="50"/>
      <c r="MNE284" s="50"/>
      <c r="MNF284" s="50"/>
      <c r="MNG284" s="50"/>
      <c r="MNH284" s="50"/>
      <c r="MNI284" s="50"/>
      <c r="MNJ284" s="50"/>
      <c r="MNK284" s="50"/>
      <c r="MNL284" s="50"/>
      <c r="MNM284" s="50"/>
      <c r="MNN284" s="50"/>
      <c r="MNO284" s="50"/>
      <c r="MNP284" s="50"/>
      <c r="MNQ284" s="50"/>
      <c r="MNR284" s="50"/>
      <c r="MNS284" s="50"/>
      <c r="MNT284" s="50"/>
      <c r="MNU284" s="50"/>
      <c r="MNV284" s="50"/>
      <c r="MNW284" s="50"/>
      <c r="MNX284" s="50"/>
      <c r="MNY284" s="50"/>
      <c r="MNZ284" s="50"/>
      <c r="MOA284" s="50"/>
      <c r="MOB284" s="50"/>
      <c r="MOC284" s="50"/>
      <c r="MOD284" s="50"/>
      <c r="MOE284" s="50"/>
      <c r="MOF284" s="50"/>
      <c r="MOG284" s="50"/>
      <c r="MOH284" s="50"/>
      <c r="MOI284" s="50"/>
      <c r="MOJ284" s="50"/>
      <c r="MOK284" s="50"/>
      <c r="MOL284" s="50"/>
      <c r="MOM284" s="50"/>
      <c r="MON284" s="50"/>
      <c r="MOO284" s="50"/>
      <c r="MOP284" s="50"/>
      <c r="MOQ284" s="50"/>
      <c r="MOR284" s="50"/>
      <c r="MOS284" s="50"/>
      <c r="MOT284" s="50"/>
      <c r="MOU284" s="50"/>
      <c r="MOV284" s="50"/>
      <c r="MOW284" s="50"/>
      <c r="MOX284" s="50"/>
      <c r="MOY284" s="50"/>
      <c r="MOZ284" s="50"/>
      <c r="MPA284" s="50"/>
      <c r="MPB284" s="50"/>
      <c r="MPC284" s="50"/>
      <c r="MPD284" s="50"/>
      <c r="MPE284" s="50"/>
      <c r="MPF284" s="50"/>
      <c r="MPG284" s="50"/>
      <c r="MPH284" s="50"/>
      <c r="MPI284" s="50"/>
      <c r="MPJ284" s="50"/>
      <c r="MPK284" s="50"/>
      <c r="MPL284" s="50"/>
      <c r="MPN284" s="50"/>
      <c r="MPP284" s="50"/>
      <c r="MPQ284" s="50"/>
      <c r="MPR284" s="50"/>
      <c r="MPS284" s="50"/>
      <c r="MPT284" s="50"/>
      <c r="MPU284" s="50"/>
      <c r="MPV284" s="50"/>
      <c r="MPW284" s="50"/>
      <c r="MQB284" s="50"/>
      <c r="MQC284" s="50"/>
      <c r="MQD284" s="50"/>
      <c r="MQE284" s="50"/>
      <c r="MQF284" s="50"/>
      <c r="MQG284" s="50"/>
      <c r="MQH284" s="50"/>
      <c r="MQI284" s="50"/>
      <c r="MQJ284" s="50"/>
      <c r="MQK284" s="50"/>
      <c r="MQL284" s="50"/>
      <c r="MQM284" s="50"/>
      <c r="MQN284" s="50"/>
      <c r="MQO284" s="50"/>
      <c r="MQP284" s="50"/>
      <c r="MQQ284" s="50"/>
      <c r="MQR284" s="50"/>
      <c r="MQS284" s="50"/>
      <c r="MQT284" s="50"/>
      <c r="MQU284" s="50"/>
      <c r="MQV284" s="50"/>
      <c r="MQW284" s="50"/>
      <c r="MQX284" s="50"/>
      <c r="MQY284" s="50"/>
      <c r="MQZ284" s="50"/>
      <c r="MRA284" s="50"/>
      <c r="MRB284" s="50"/>
      <c r="MRC284" s="50"/>
      <c r="MRD284" s="50"/>
      <c r="MRE284" s="50"/>
      <c r="MRF284" s="50"/>
      <c r="MRG284" s="50"/>
      <c r="MRH284" s="50"/>
      <c r="MRI284" s="50"/>
      <c r="MRJ284" s="50"/>
      <c r="MRK284" s="50"/>
      <c r="MRL284" s="50"/>
      <c r="MRM284" s="50"/>
      <c r="MRN284" s="50"/>
      <c r="MRO284" s="50"/>
      <c r="MRP284" s="50"/>
      <c r="MRQ284" s="50"/>
      <c r="MRR284" s="50"/>
      <c r="MRS284" s="50"/>
      <c r="MRT284" s="50"/>
      <c r="MRU284" s="50"/>
      <c r="MRV284" s="50"/>
      <c r="MRW284" s="50"/>
      <c r="MRX284" s="50"/>
      <c r="MRY284" s="50"/>
      <c r="MRZ284" s="50"/>
      <c r="MSA284" s="50"/>
      <c r="MSB284" s="50"/>
      <c r="MSC284" s="50"/>
      <c r="MSD284" s="50"/>
      <c r="MSE284" s="50"/>
      <c r="MSF284" s="50"/>
      <c r="MSG284" s="50"/>
      <c r="MSH284" s="50"/>
      <c r="MSI284" s="50"/>
      <c r="MSJ284" s="50"/>
      <c r="MSK284" s="50"/>
      <c r="MSL284" s="50"/>
      <c r="MSM284" s="50"/>
      <c r="MSN284" s="50"/>
      <c r="MSO284" s="50"/>
      <c r="MSP284" s="50"/>
      <c r="MSQ284" s="50"/>
      <c r="MSR284" s="50"/>
      <c r="MSS284" s="50"/>
      <c r="MST284" s="50"/>
      <c r="MSU284" s="50"/>
      <c r="MSV284" s="50"/>
      <c r="MSW284" s="50"/>
      <c r="MSX284" s="50"/>
      <c r="MSY284" s="50"/>
      <c r="MSZ284" s="50"/>
      <c r="MTA284" s="50"/>
      <c r="MTB284" s="50"/>
      <c r="MTC284" s="50"/>
      <c r="MTD284" s="50"/>
      <c r="MTE284" s="50"/>
      <c r="MTF284" s="50"/>
      <c r="MTG284" s="50"/>
      <c r="MTH284" s="50"/>
      <c r="MTI284" s="50"/>
      <c r="MTJ284" s="50"/>
      <c r="MTK284" s="50"/>
      <c r="MTL284" s="50"/>
      <c r="MTM284" s="50"/>
      <c r="MTN284" s="50"/>
      <c r="MTO284" s="50"/>
      <c r="MTP284" s="50"/>
      <c r="MTQ284" s="50"/>
      <c r="MTR284" s="50"/>
      <c r="MTS284" s="50"/>
      <c r="MTT284" s="50"/>
      <c r="MTU284" s="50"/>
      <c r="MTV284" s="50"/>
      <c r="MTW284" s="50"/>
      <c r="MTX284" s="50"/>
      <c r="MTY284" s="50"/>
      <c r="MTZ284" s="50"/>
      <c r="MUA284" s="50"/>
      <c r="MUB284" s="50"/>
      <c r="MUC284" s="50"/>
      <c r="MUD284" s="50"/>
      <c r="MUE284" s="50"/>
      <c r="MUF284" s="50"/>
      <c r="MUG284" s="50"/>
      <c r="MUH284" s="50"/>
      <c r="MUI284" s="50"/>
      <c r="MUJ284" s="50"/>
      <c r="MUK284" s="50"/>
      <c r="MUL284" s="50"/>
      <c r="MUM284" s="50"/>
      <c r="MUN284" s="50"/>
      <c r="MUO284" s="50"/>
      <c r="MUP284" s="50"/>
      <c r="MUQ284" s="50"/>
      <c r="MUR284" s="50"/>
      <c r="MUS284" s="50"/>
      <c r="MUT284" s="50"/>
      <c r="MUU284" s="50"/>
      <c r="MUV284" s="50"/>
      <c r="MUW284" s="50"/>
      <c r="MUX284" s="50"/>
      <c r="MUY284" s="50"/>
      <c r="MUZ284" s="50"/>
      <c r="MVA284" s="50"/>
      <c r="MVB284" s="50"/>
      <c r="MVC284" s="50"/>
      <c r="MVD284" s="50"/>
      <c r="MVE284" s="50"/>
      <c r="MVF284" s="50"/>
      <c r="MVG284" s="50"/>
      <c r="MVH284" s="50"/>
      <c r="MVI284" s="50"/>
      <c r="MVJ284" s="50"/>
      <c r="MVK284" s="50"/>
      <c r="MVL284" s="50"/>
      <c r="MVM284" s="50"/>
      <c r="MVN284" s="50"/>
      <c r="MVO284" s="50"/>
      <c r="MVP284" s="50"/>
      <c r="MVQ284" s="50"/>
      <c r="MVR284" s="50"/>
      <c r="MVS284" s="50"/>
      <c r="MVT284" s="50"/>
      <c r="MVU284" s="50"/>
      <c r="MVV284" s="50"/>
      <c r="MVW284" s="50"/>
      <c r="MVX284" s="50"/>
      <c r="MVY284" s="50"/>
      <c r="MVZ284" s="50"/>
      <c r="MWA284" s="50"/>
      <c r="MWB284" s="50"/>
      <c r="MWC284" s="50"/>
      <c r="MWD284" s="50"/>
      <c r="MWE284" s="50"/>
      <c r="MWF284" s="50"/>
      <c r="MWG284" s="50"/>
      <c r="MWH284" s="50"/>
      <c r="MWI284" s="50"/>
      <c r="MWJ284" s="50"/>
      <c r="MWK284" s="50"/>
      <c r="MWL284" s="50"/>
      <c r="MWM284" s="50"/>
      <c r="MWN284" s="50"/>
      <c r="MWO284" s="50"/>
      <c r="MWP284" s="50"/>
      <c r="MWQ284" s="50"/>
      <c r="MWR284" s="50"/>
      <c r="MWS284" s="50"/>
      <c r="MWT284" s="50"/>
      <c r="MWU284" s="50"/>
      <c r="MWV284" s="50"/>
      <c r="MWW284" s="50"/>
      <c r="MWX284" s="50"/>
      <c r="MWY284" s="50"/>
      <c r="MWZ284" s="50"/>
      <c r="MXA284" s="50"/>
      <c r="MXB284" s="50"/>
      <c r="MXC284" s="50"/>
      <c r="MXD284" s="50"/>
      <c r="MXE284" s="50"/>
      <c r="MXF284" s="50"/>
      <c r="MXG284" s="50"/>
      <c r="MXH284" s="50"/>
      <c r="MXI284" s="50"/>
      <c r="MXJ284" s="50"/>
      <c r="MXK284" s="50"/>
      <c r="MXL284" s="50"/>
      <c r="MXM284" s="50"/>
      <c r="MXN284" s="50"/>
      <c r="MXO284" s="50"/>
      <c r="MXP284" s="50"/>
      <c r="MXQ284" s="50"/>
      <c r="MXR284" s="50"/>
      <c r="MXS284" s="50"/>
      <c r="MXT284" s="50"/>
      <c r="MXU284" s="50"/>
      <c r="MXV284" s="50"/>
      <c r="MXW284" s="50"/>
      <c r="MXX284" s="50"/>
      <c r="MXY284" s="50"/>
      <c r="MXZ284" s="50"/>
      <c r="MYA284" s="50"/>
      <c r="MYB284" s="50"/>
      <c r="MYC284" s="50"/>
      <c r="MYD284" s="50"/>
      <c r="MYE284" s="50"/>
      <c r="MYF284" s="50"/>
      <c r="MYG284" s="50"/>
      <c r="MYH284" s="50"/>
      <c r="MYI284" s="50"/>
      <c r="MYJ284" s="50"/>
      <c r="MYK284" s="50"/>
      <c r="MYL284" s="50"/>
      <c r="MYM284" s="50"/>
      <c r="MYN284" s="50"/>
      <c r="MYO284" s="50"/>
      <c r="MYP284" s="50"/>
      <c r="MYQ284" s="50"/>
      <c r="MYR284" s="50"/>
      <c r="MYS284" s="50"/>
      <c r="MYT284" s="50"/>
      <c r="MYU284" s="50"/>
      <c r="MYV284" s="50"/>
      <c r="MYW284" s="50"/>
      <c r="MYX284" s="50"/>
      <c r="MYY284" s="50"/>
      <c r="MYZ284" s="50"/>
      <c r="MZA284" s="50"/>
      <c r="MZB284" s="50"/>
      <c r="MZC284" s="50"/>
      <c r="MZD284" s="50"/>
      <c r="MZE284" s="50"/>
      <c r="MZF284" s="50"/>
      <c r="MZG284" s="50"/>
      <c r="MZH284" s="50"/>
      <c r="MZJ284" s="50"/>
      <c r="MZL284" s="50"/>
      <c r="MZM284" s="50"/>
      <c r="MZN284" s="50"/>
      <c r="MZO284" s="50"/>
      <c r="MZP284" s="50"/>
      <c r="MZQ284" s="50"/>
      <c r="MZR284" s="50"/>
      <c r="MZS284" s="50"/>
      <c r="MZX284" s="50"/>
      <c r="MZY284" s="50"/>
      <c r="MZZ284" s="50"/>
      <c r="NAA284" s="50"/>
      <c r="NAB284" s="50"/>
      <c r="NAC284" s="50"/>
      <c r="NAD284" s="50"/>
      <c r="NAE284" s="50"/>
      <c r="NAF284" s="50"/>
      <c r="NAG284" s="50"/>
      <c r="NAH284" s="50"/>
      <c r="NAI284" s="50"/>
      <c r="NAJ284" s="50"/>
      <c r="NAK284" s="50"/>
      <c r="NAL284" s="50"/>
      <c r="NAM284" s="50"/>
      <c r="NAN284" s="50"/>
      <c r="NAO284" s="50"/>
      <c r="NAP284" s="50"/>
      <c r="NAQ284" s="50"/>
      <c r="NAR284" s="50"/>
      <c r="NAS284" s="50"/>
      <c r="NAT284" s="50"/>
      <c r="NAU284" s="50"/>
      <c r="NAV284" s="50"/>
      <c r="NAW284" s="50"/>
      <c r="NAX284" s="50"/>
      <c r="NAY284" s="50"/>
      <c r="NAZ284" s="50"/>
      <c r="NBA284" s="50"/>
      <c r="NBB284" s="50"/>
      <c r="NBC284" s="50"/>
      <c r="NBD284" s="50"/>
      <c r="NBE284" s="50"/>
      <c r="NBF284" s="50"/>
      <c r="NBG284" s="50"/>
      <c r="NBH284" s="50"/>
      <c r="NBI284" s="50"/>
      <c r="NBJ284" s="50"/>
      <c r="NBK284" s="50"/>
      <c r="NBL284" s="50"/>
      <c r="NBM284" s="50"/>
      <c r="NBN284" s="50"/>
      <c r="NBO284" s="50"/>
      <c r="NBP284" s="50"/>
      <c r="NBQ284" s="50"/>
      <c r="NBR284" s="50"/>
      <c r="NBS284" s="50"/>
      <c r="NBT284" s="50"/>
      <c r="NBU284" s="50"/>
      <c r="NBV284" s="50"/>
      <c r="NBW284" s="50"/>
      <c r="NBX284" s="50"/>
      <c r="NBY284" s="50"/>
      <c r="NBZ284" s="50"/>
      <c r="NCA284" s="50"/>
      <c r="NCB284" s="50"/>
      <c r="NCC284" s="50"/>
      <c r="NCD284" s="50"/>
      <c r="NCE284" s="50"/>
      <c r="NCF284" s="50"/>
      <c r="NCG284" s="50"/>
      <c r="NCH284" s="50"/>
      <c r="NCI284" s="50"/>
      <c r="NCJ284" s="50"/>
      <c r="NCK284" s="50"/>
      <c r="NCL284" s="50"/>
      <c r="NCM284" s="50"/>
      <c r="NCN284" s="50"/>
      <c r="NCO284" s="50"/>
      <c r="NCP284" s="50"/>
      <c r="NCQ284" s="50"/>
      <c r="NCR284" s="50"/>
      <c r="NCS284" s="50"/>
      <c r="NCT284" s="50"/>
      <c r="NCU284" s="50"/>
      <c r="NCV284" s="50"/>
      <c r="NCW284" s="50"/>
      <c r="NCX284" s="50"/>
      <c r="NCY284" s="50"/>
      <c r="NCZ284" s="50"/>
      <c r="NDA284" s="50"/>
      <c r="NDB284" s="50"/>
      <c r="NDC284" s="50"/>
      <c r="NDD284" s="50"/>
      <c r="NDE284" s="50"/>
      <c r="NDF284" s="50"/>
      <c r="NDG284" s="50"/>
      <c r="NDH284" s="50"/>
      <c r="NDI284" s="50"/>
      <c r="NDJ284" s="50"/>
      <c r="NDK284" s="50"/>
      <c r="NDL284" s="50"/>
      <c r="NDM284" s="50"/>
      <c r="NDN284" s="50"/>
      <c r="NDO284" s="50"/>
      <c r="NDP284" s="50"/>
      <c r="NDQ284" s="50"/>
      <c r="NDR284" s="50"/>
      <c r="NDS284" s="50"/>
      <c r="NDT284" s="50"/>
      <c r="NDU284" s="50"/>
      <c r="NDV284" s="50"/>
      <c r="NDW284" s="50"/>
      <c r="NDX284" s="50"/>
      <c r="NDY284" s="50"/>
      <c r="NDZ284" s="50"/>
      <c r="NEA284" s="50"/>
      <c r="NEB284" s="50"/>
      <c r="NEC284" s="50"/>
      <c r="NED284" s="50"/>
      <c r="NEE284" s="50"/>
      <c r="NEF284" s="50"/>
      <c r="NEG284" s="50"/>
      <c r="NEH284" s="50"/>
      <c r="NEI284" s="50"/>
      <c r="NEJ284" s="50"/>
      <c r="NEK284" s="50"/>
      <c r="NEL284" s="50"/>
      <c r="NEM284" s="50"/>
      <c r="NEN284" s="50"/>
      <c r="NEO284" s="50"/>
      <c r="NEP284" s="50"/>
      <c r="NEQ284" s="50"/>
      <c r="NER284" s="50"/>
      <c r="NES284" s="50"/>
      <c r="NET284" s="50"/>
      <c r="NEU284" s="50"/>
      <c r="NEV284" s="50"/>
      <c r="NEW284" s="50"/>
      <c r="NEX284" s="50"/>
      <c r="NEY284" s="50"/>
      <c r="NEZ284" s="50"/>
      <c r="NFA284" s="50"/>
      <c r="NFB284" s="50"/>
      <c r="NFC284" s="50"/>
      <c r="NFD284" s="50"/>
      <c r="NFE284" s="50"/>
      <c r="NFF284" s="50"/>
      <c r="NFG284" s="50"/>
      <c r="NFH284" s="50"/>
      <c r="NFI284" s="50"/>
      <c r="NFJ284" s="50"/>
      <c r="NFK284" s="50"/>
      <c r="NFL284" s="50"/>
      <c r="NFM284" s="50"/>
      <c r="NFN284" s="50"/>
      <c r="NFO284" s="50"/>
      <c r="NFP284" s="50"/>
      <c r="NFQ284" s="50"/>
      <c r="NFR284" s="50"/>
      <c r="NFS284" s="50"/>
      <c r="NFT284" s="50"/>
      <c r="NFU284" s="50"/>
      <c r="NFV284" s="50"/>
      <c r="NFW284" s="50"/>
      <c r="NFX284" s="50"/>
      <c r="NFY284" s="50"/>
      <c r="NFZ284" s="50"/>
      <c r="NGA284" s="50"/>
      <c r="NGB284" s="50"/>
      <c r="NGC284" s="50"/>
      <c r="NGD284" s="50"/>
      <c r="NGE284" s="50"/>
      <c r="NGF284" s="50"/>
      <c r="NGG284" s="50"/>
      <c r="NGH284" s="50"/>
      <c r="NGI284" s="50"/>
      <c r="NGJ284" s="50"/>
      <c r="NGK284" s="50"/>
      <c r="NGL284" s="50"/>
      <c r="NGM284" s="50"/>
      <c r="NGN284" s="50"/>
      <c r="NGO284" s="50"/>
      <c r="NGP284" s="50"/>
      <c r="NGQ284" s="50"/>
      <c r="NGR284" s="50"/>
      <c r="NGS284" s="50"/>
      <c r="NGT284" s="50"/>
      <c r="NGU284" s="50"/>
      <c r="NGV284" s="50"/>
      <c r="NGW284" s="50"/>
      <c r="NGX284" s="50"/>
      <c r="NGY284" s="50"/>
      <c r="NGZ284" s="50"/>
      <c r="NHA284" s="50"/>
      <c r="NHB284" s="50"/>
      <c r="NHC284" s="50"/>
      <c r="NHD284" s="50"/>
      <c r="NHE284" s="50"/>
      <c r="NHF284" s="50"/>
      <c r="NHG284" s="50"/>
      <c r="NHH284" s="50"/>
      <c r="NHI284" s="50"/>
      <c r="NHJ284" s="50"/>
      <c r="NHK284" s="50"/>
      <c r="NHL284" s="50"/>
      <c r="NHM284" s="50"/>
      <c r="NHN284" s="50"/>
      <c r="NHO284" s="50"/>
      <c r="NHP284" s="50"/>
      <c r="NHQ284" s="50"/>
      <c r="NHR284" s="50"/>
      <c r="NHS284" s="50"/>
      <c r="NHT284" s="50"/>
      <c r="NHU284" s="50"/>
      <c r="NHV284" s="50"/>
      <c r="NHW284" s="50"/>
      <c r="NHX284" s="50"/>
      <c r="NHY284" s="50"/>
      <c r="NHZ284" s="50"/>
      <c r="NIA284" s="50"/>
      <c r="NIB284" s="50"/>
      <c r="NIC284" s="50"/>
      <c r="NID284" s="50"/>
      <c r="NIE284" s="50"/>
      <c r="NIF284" s="50"/>
      <c r="NIG284" s="50"/>
      <c r="NIH284" s="50"/>
      <c r="NII284" s="50"/>
      <c r="NIJ284" s="50"/>
      <c r="NIK284" s="50"/>
      <c r="NIL284" s="50"/>
      <c r="NIM284" s="50"/>
      <c r="NIN284" s="50"/>
      <c r="NIO284" s="50"/>
      <c r="NIP284" s="50"/>
      <c r="NIQ284" s="50"/>
      <c r="NIR284" s="50"/>
      <c r="NIS284" s="50"/>
      <c r="NIT284" s="50"/>
      <c r="NIU284" s="50"/>
      <c r="NIV284" s="50"/>
      <c r="NIW284" s="50"/>
      <c r="NIX284" s="50"/>
      <c r="NIY284" s="50"/>
      <c r="NIZ284" s="50"/>
      <c r="NJA284" s="50"/>
      <c r="NJB284" s="50"/>
      <c r="NJC284" s="50"/>
      <c r="NJD284" s="50"/>
      <c r="NJF284" s="50"/>
      <c r="NJH284" s="50"/>
      <c r="NJI284" s="50"/>
      <c r="NJJ284" s="50"/>
      <c r="NJK284" s="50"/>
      <c r="NJL284" s="50"/>
      <c r="NJM284" s="50"/>
      <c r="NJN284" s="50"/>
      <c r="NJO284" s="50"/>
      <c r="NJT284" s="50"/>
      <c r="NJU284" s="50"/>
      <c r="NJV284" s="50"/>
      <c r="NJW284" s="50"/>
      <c r="NJX284" s="50"/>
      <c r="NJY284" s="50"/>
      <c r="NJZ284" s="50"/>
      <c r="NKA284" s="50"/>
      <c r="NKB284" s="50"/>
      <c r="NKC284" s="50"/>
      <c r="NKD284" s="50"/>
      <c r="NKE284" s="50"/>
      <c r="NKF284" s="50"/>
      <c r="NKG284" s="50"/>
      <c r="NKH284" s="50"/>
      <c r="NKI284" s="50"/>
      <c r="NKJ284" s="50"/>
      <c r="NKK284" s="50"/>
      <c r="NKL284" s="50"/>
      <c r="NKM284" s="50"/>
      <c r="NKN284" s="50"/>
      <c r="NKO284" s="50"/>
      <c r="NKP284" s="50"/>
      <c r="NKQ284" s="50"/>
      <c r="NKR284" s="50"/>
      <c r="NKS284" s="50"/>
      <c r="NKT284" s="50"/>
      <c r="NKU284" s="50"/>
      <c r="NKV284" s="50"/>
      <c r="NKW284" s="50"/>
      <c r="NKX284" s="50"/>
      <c r="NKY284" s="50"/>
      <c r="NKZ284" s="50"/>
      <c r="NLA284" s="50"/>
      <c r="NLB284" s="50"/>
      <c r="NLC284" s="50"/>
      <c r="NLD284" s="50"/>
      <c r="NLE284" s="50"/>
      <c r="NLF284" s="50"/>
      <c r="NLG284" s="50"/>
      <c r="NLH284" s="50"/>
      <c r="NLI284" s="50"/>
      <c r="NLJ284" s="50"/>
      <c r="NLK284" s="50"/>
      <c r="NLL284" s="50"/>
      <c r="NLM284" s="50"/>
      <c r="NLN284" s="50"/>
      <c r="NLO284" s="50"/>
      <c r="NLP284" s="50"/>
      <c r="NLQ284" s="50"/>
      <c r="NLR284" s="50"/>
      <c r="NLS284" s="50"/>
      <c r="NLT284" s="50"/>
      <c r="NLU284" s="50"/>
      <c r="NLV284" s="50"/>
      <c r="NLW284" s="50"/>
      <c r="NLX284" s="50"/>
      <c r="NLY284" s="50"/>
      <c r="NLZ284" s="50"/>
      <c r="NMA284" s="50"/>
      <c r="NMB284" s="50"/>
      <c r="NMC284" s="50"/>
      <c r="NMD284" s="50"/>
      <c r="NME284" s="50"/>
      <c r="NMF284" s="50"/>
      <c r="NMG284" s="50"/>
      <c r="NMH284" s="50"/>
      <c r="NMI284" s="50"/>
      <c r="NMJ284" s="50"/>
      <c r="NMK284" s="50"/>
      <c r="NML284" s="50"/>
      <c r="NMM284" s="50"/>
      <c r="NMN284" s="50"/>
      <c r="NMO284" s="50"/>
      <c r="NMP284" s="50"/>
      <c r="NMQ284" s="50"/>
      <c r="NMR284" s="50"/>
      <c r="NMS284" s="50"/>
      <c r="NMT284" s="50"/>
      <c r="NMU284" s="50"/>
      <c r="NMV284" s="50"/>
      <c r="NMW284" s="50"/>
      <c r="NMX284" s="50"/>
      <c r="NMY284" s="50"/>
      <c r="NMZ284" s="50"/>
      <c r="NNA284" s="50"/>
      <c r="NNB284" s="50"/>
      <c r="NNC284" s="50"/>
      <c r="NND284" s="50"/>
      <c r="NNE284" s="50"/>
      <c r="NNF284" s="50"/>
      <c r="NNG284" s="50"/>
      <c r="NNH284" s="50"/>
      <c r="NNI284" s="50"/>
      <c r="NNJ284" s="50"/>
      <c r="NNK284" s="50"/>
      <c r="NNL284" s="50"/>
      <c r="NNM284" s="50"/>
      <c r="NNN284" s="50"/>
      <c r="NNO284" s="50"/>
      <c r="NNP284" s="50"/>
      <c r="NNQ284" s="50"/>
      <c r="NNR284" s="50"/>
      <c r="NNS284" s="50"/>
      <c r="NNT284" s="50"/>
      <c r="NNU284" s="50"/>
      <c r="NNV284" s="50"/>
      <c r="NNW284" s="50"/>
      <c r="NNX284" s="50"/>
      <c r="NNY284" s="50"/>
      <c r="NNZ284" s="50"/>
      <c r="NOA284" s="50"/>
      <c r="NOB284" s="50"/>
      <c r="NOC284" s="50"/>
      <c r="NOD284" s="50"/>
      <c r="NOE284" s="50"/>
      <c r="NOF284" s="50"/>
      <c r="NOG284" s="50"/>
      <c r="NOH284" s="50"/>
      <c r="NOI284" s="50"/>
      <c r="NOJ284" s="50"/>
      <c r="NOK284" s="50"/>
      <c r="NOL284" s="50"/>
      <c r="NOM284" s="50"/>
      <c r="NON284" s="50"/>
      <c r="NOO284" s="50"/>
      <c r="NOP284" s="50"/>
      <c r="NOQ284" s="50"/>
      <c r="NOR284" s="50"/>
      <c r="NOS284" s="50"/>
      <c r="NOT284" s="50"/>
      <c r="NOU284" s="50"/>
      <c r="NOV284" s="50"/>
      <c r="NOW284" s="50"/>
      <c r="NOX284" s="50"/>
      <c r="NOY284" s="50"/>
      <c r="NOZ284" s="50"/>
      <c r="NPA284" s="50"/>
      <c r="NPB284" s="50"/>
      <c r="NPC284" s="50"/>
      <c r="NPD284" s="50"/>
      <c r="NPE284" s="50"/>
      <c r="NPF284" s="50"/>
      <c r="NPG284" s="50"/>
      <c r="NPH284" s="50"/>
      <c r="NPI284" s="50"/>
      <c r="NPJ284" s="50"/>
      <c r="NPK284" s="50"/>
      <c r="NPL284" s="50"/>
      <c r="NPM284" s="50"/>
      <c r="NPN284" s="50"/>
      <c r="NPO284" s="50"/>
      <c r="NPP284" s="50"/>
      <c r="NPQ284" s="50"/>
      <c r="NPR284" s="50"/>
      <c r="NPS284" s="50"/>
      <c r="NPT284" s="50"/>
      <c r="NPU284" s="50"/>
      <c r="NPV284" s="50"/>
      <c r="NPW284" s="50"/>
      <c r="NPX284" s="50"/>
      <c r="NPY284" s="50"/>
      <c r="NPZ284" s="50"/>
      <c r="NQA284" s="50"/>
      <c r="NQB284" s="50"/>
      <c r="NQC284" s="50"/>
      <c r="NQD284" s="50"/>
      <c r="NQE284" s="50"/>
      <c r="NQF284" s="50"/>
      <c r="NQG284" s="50"/>
      <c r="NQH284" s="50"/>
      <c r="NQI284" s="50"/>
      <c r="NQJ284" s="50"/>
      <c r="NQK284" s="50"/>
      <c r="NQL284" s="50"/>
      <c r="NQM284" s="50"/>
      <c r="NQN284" s="50"/>
      <c r="NQO284" s="50"/>
      <c r="NQP284" s="50"/>
      <c r="NQQ284" s="50"/>
      <c r="NQR284" s="50"/>
      <c r="NQS284" s="50"/>
      <c r="NQT284" s="50"/>
      <c r="NQU284" s="50"/>
      <c r="NQV284" s="50"/>
      <c r="NQW284" s="50"/>
      <c r="NQX284" s="50"/>
      <c r="NQY284" s="50"/>
      <c r="NQZ284" s="50"/>
      <c r="NRA284" s="50"/>
      <c r="NRB284" s="50"/>
      <c r="NRC284" s="50"/>
      <c r="NRD284" s="50"/>
      <c r="NRE284" s="50"/>
      <c r="NRF284" s="50"/>
      <c r="NRG284" s="50"/>
      <c r="NRH284" s="50"/>
      <c r="NRI284" s="50"/>
      <c r="NRJ284" s="50"/>
      <c r="NRK284" s="50"/>
      <c r="NRL284" s="50"/>
      <c r="NRM284" s="50"/>
      <c r="NRN284" s="50"/>
      <c r="NRO284" s="50"/>
      <c r="NRP284" s="50"/>
      <c r="NRQ284" s="50"/>
      <c r="NRR284" s="50"/>
      <c r="NRS284" s="50"/>
      <c r="NRT284" s="50"/>
      <c r="NRU284" s="50"/>
      <c r="NRV284" s="50"/>
      <c r="NRW284" s="50"/>
      <c r="NRX284" s="50"/>
      <c r="NRY284" s="50"/>
      <c r="NRZ284" s="50"/>
      <c r="NSA284" s="50"/>
      <c r="NSB284" s="50"/>
      <c r="NSC284" s="50"/>
      <c r="NSD284" s="50"/>
      <c r="NSE284" s="50"/>
      <c r="NSF284" s="50"/>
      <c r="NSG284" s="50"/>
      <c r="NSH284" s="50"/>
      <c r="NSI284" s="50"/>
      <c r="NSJ284" s="50"/>
      <c r="NSK284" s="50"/>
      <c r="NSL284" s="50"/>
      <c r="NSM284" s="50"/>
      <c r="NSN284" s="50"/>
      <c r="NSO284" s="50"/>
      <c r="NSP284" s="50"/>
      <c r="NSQ284" s="50"/>
      <c r="NSR284" s="50"/>
      <c r="NSS284" s="50"/>
      <c r="NST284" s="50"/>
      <c r="NSU284" s="50"/>
      <c r="NSV284" s="50"/>
      <c r="NSW284" s="50"/>
      <c r="NSX284" s="50"/>
      <c r="NSY284" s="50"/>
      <c r="NSZ284" s="50"/>
      <c r="NTB284" s="50"/>
      <c r="NTD284" s="50"/>
      <c r="NTE284" s="50"/>
      <c r="NTF284" s="50"/>
      <c r="NTG284" s="50"/>
      <c r="NTH284" s="50"/>
      <c r="NTI284" s="50"/>
      <c r="NTJ284" s="50"/>
      <c r="NTK284" s="50"/>
      <c r="NTP284" s="50"/>
      <c r="NTQ284" s="50"/>
      <c r="NTR284" s="50"/>
      <c r="NTS284" s="50"/>
      <c r="NTT284" s="50"/>
      <c r="NTU284" s="50"/>
      <c r="NTV284" s="50"/>
      <c r="NTW284" s="50"/>
      <c r="NTX284" s="50"/>
      <c r="NTY284" s="50"/>
      <c r="NTZ284" s="50"/>
      <c r="NUA284" s="50"/>
      <c r="NUB284" s="50"/>
      <c r="NUC284" s="50"/>
      <c r="NUD284" s="50"/>
      <c r="NUE284" s="50"/>
      <c r="NUF284" s="50"/>
      <c r="NUG284" s="50"/>
      <c r="NUH284" s="50"/>
      <c r="NUI284" s="50"/>
      <c r="NUJ284" s="50"/>
      <c r="NUK284" s="50"/>
      <c r="NUL284" s="50"/>
      <c r="NUM284" s="50"/>
      <c r="NUN284" s="50"/>
      <c r="NUO284" s="50"/>
      <c r="NUP284" s="50"/>
      <c r="NUQ284" s="50"/>
      <c r="NUR284" s="50"/>
      <c r="NUS284" s="50"/>
      <c r="NUT284" s="50"/>
      <c r="NUU284" s="50"/>
      <c r="NUV284" s="50"/>
      <c r="NUW284" s="50"/>
      <c r="NUX284" s="50"/>
      <c r="NUY284" s="50"/>
      <c r="NUZ284" s="50"/>
      <c r="NVA284" s="50"/>
      <c r="NVB284" s="50"/>
      <c r="NVC284" s="50"/>
      <c r="NVD284" s="50"/>
      <c r="NVE284" s="50"/>
      <c r="NVF284" s="50"/>
      <c r="NVG284" s="50"/>
      <c r="NVH284" s="50"/>
      <c r="NVI284" s="50"/>
      <c r="NVJ284" s="50"/>
      <c r="NVK284" s="50"/>
      <c r="NVL284" s="50"/>
      <c r="NVM284" s="50"/>
      <c r="NVN284" s="50"/>
      <c r="NVO284" s="50"/>
      <c r="NVP284" s="50"/>
      <c r="NVQ284" s="50"/>
      <c r="NVR284" s="50"/>
      <c r="NVS284" s="50"/>
      <c r="NVT284" s="50"/>
      <c r="NVU284" s="50"/>
      <c r="NVV284" s="50"/>
      <c r="NVW284" s="50"/>
      <c r="NVX284" s="50"/>
      <c r="NVY284" s="50"/>
      <c r="NVZ284" s="50"/>
      <c r="NWA284" s="50"/>
      <c r="NWB284" s="50"/>
      <c r="NWC284" s="50"/>
      <c r="NWD284" s="50"/>
      <c r="NWE284" s="50"/>
      <c r="NWF284" s="50"/>
      <c r="NWG284" s="50"/>
      <c r="NWH284" s="50"/>
      <c r="NWI284" s="50"/>
      <c r="NWJ284" s="50"/>
      <c r="NWK284" s="50"/>
      <c r="NWL284" s="50"/>
      <c r="NWM284" s="50"/>
      <c r="NWN284" s="50"/>
      <c r="NWO284" s="50"/>
      <c r="NWP284" s="50"/>
      <c r="NWQ284" s="50"/>
      <c r="NWR284" s="50"/>
      <c r="NWS284" s="50"/>
      <c r="NWT284" s="50"/>
      <c r="NWU284" s="50"/>
      <c r="NWV284" s="50"/>
      <c r="NWW284" s="50"/>
      <c r="NWX284" s="50"/>
      <c r="NWY284" s="50"/>
      <c r="NWZ284" s="50"/>
      <c r="NXA284" s="50"/>
      <c r="NXB284" s="50"/>
      <c r="NXC284" s="50"/>
      <c r="NXD284" s="50"/>
      <c r="NXE284" s="50"/>
      <c r="NXF284" s="50"/>
      <c r="NXG284" s="50"/>
      <c r="NXH284" s="50"/>
      <c r="NXI284" s="50"/>
      <c r="NXJ284" s="50"/>
      <c r="NXK284" s="50"/>
      <c r="NXL284" s="50"/>
      <c r="NXM284" s="50"/>
      <c r="NXN284" s="50"/>
      <c r="NXO284" s="50"/>
      <c r="NXP284" s="50"/>
      <c r="NXQ284" s="50"/>
      <c r="NXR284" s="50"/>
      <c r="NXS284" s="50"/>
      <c r="NXT284" s="50"/>
      <c r="NXU284" s="50"/>
      <c r="NXV284" s="50"/>
      <c r="NXW284" s="50"/>
      <c r="NXX284" s="50"/>
      <c r="NXY284" s="50"/>
      <c r="NXZ284" s="50"/>
      <c r="NYA284" s="50"/>
      <c r="NYB284" s="50"/>
      <c r="NYC284" s="50"/>
      <c r="NYD284" s="50"/>
      <c r="NYE284" s="50"/>
      <c r="NYF284" s="50"/>
      <c r="NYG284" s="50"/>
      <c r="NYH284" s="50"/>
      <c r="NYI284" s="50"/>
      <c r="NYJ284" s="50"/>
      <c r="NYK284" s="50"/>
      <c r="NYL284" s="50"/>
      <c r="NYM284" s="50"/>
      <c r="NYN284" s="50"/>
      <c r="NYO284" s="50"/>
      <c r="NYP284" s="50"/>
      <c r="NYQ284" s="50"/>
      <c r="NYR284" s="50"/>
      <c r="NYS284" s="50"/>
      <c r="NYT284" s="50"/>
      <c r="NYU284" s="50"/>
      <c r="NYV284" s="50"/>
      <c r="NYW284" s="50"/>
      <c r="NYX284" s="50"/>
      <c r="NYY284" s="50"/>
      <c r="NYZ284" s="50"/>
      <c r="NZA284" s="50"/>
      <c r="NZB284" s="50"/>
      <c r="NZC284" s="50"/>
      <c r="NZD284" s="50"/>
      <c r="NZE284" s="50"/>
      <c r="NZF284" s="50"/>
      <c r="NZG284" s="50"/>
      <c r="NZH284" s="50"/>
      <c r="NZI284" s="50"/>
      <c r="NZJ284" s="50"/>
      <c r="NZK284" s="50"/>
      <c r="NZL284" s="50"/>
      <c r="NZM284" s="50"/>
      <c r="NZN284" s="50"/>
      <c r="NZO284" s="50"/>
      <c r="NZP284" s="50"/>
      <c r="NZQ284" s="50"/>
      <c r="NZR284" s="50"/>
      <c r="NZS284" s="50"/>
      <c r="NZT284" s="50"/>
      <c r="NZU284" s="50"/>
      <c r="NZV284" s="50"/>
      <c r="NZW284" s="50"/>
      <c r="NZX284" s="50"/>
      <c r="NZY284" s="50"/>
      <c r="NZZ284" s="50"/>
      <c r="OAA284" s="50"/>
      <c r="OAB284" s="50"/>
      <c r="OAC284" s="50"/>
      <c r="OAD284" s="50"/>
      <c r="OAE284" s="50"/>
      <c r="OAF284" s="50"/>
      <c r="OAG284" s="50"/>
      <c r="OAH284" s="50"/>
      <c r="OAI284" s="50"/>
      <c r="OAJ284" s="50"/>
      <c r="OAK284" s="50"/>
      <c r="OAL284" s="50"/>
      <c r="OAM284" s="50"/>
      <c r="OAN284" s="50"/>
      <c r="OAO284" s="50"/>
      <c r="OAP284" s="50"/>
      <c r="OAQ284" s="50"/>
      <c r="OAR284" s="50"/>
      <c r="OAS284" s="50"/>
      <c r="OAT284" s="50"/>
      <c r="OAU284" s="50"/>
      <c r="OAV284" s="50"/>
      <c r="OAW284" s="50"/>
      <c r="OAX284" s="50"/>
      <c r="OAY284" s="50"/>
      <c r="OAZ284" s="50"/>
      <c r="OBA284" s="50"/>
      <c r="OBB284" s="50"/>
      <c r="OBC284" s="50"/>
      <c r="OBD284" s="50"/>
      <c r="OBE284" s="50"/>
      <c r="OBF284" s="50"/>
      <c r="OBG284" s="50"/>
      <c r="OBH284" s="50"/>
      <c r="OBI284" s="50"/>
      <c r="OBJ284" s="50"/>
      <c r="OBK284" s="50"/>
      <c r="OBL284" s="50"/>
      <c r="OBM284" s="50"/>
      <c r="OBN284" s="50"/>
      <c r="OBO284" s="50"/>
      <c r="OBP284" s="50"/>
      <c r="OBQ284" s="50"/>
      <c r="OBR284" s="50"/>
      <c r="OBS284" s="50"/>
      <c r="OBT284" s="50"/>
      <c r="OBU284" s="50"/>
      <c r="OBV284" s="50"/>
      <c r="OBW284" s="50"/>
      <c r="OBX284" s="50"/>
      <c r="OBY284" s="50"/>
      <c r="OBZ284" s="50"/>
      <c r="OCA284" s="50"/>
      <c r="OCB284" s="50"/>
      <c r="OCC284" s="50"/>
      <c r="OCD284" s="50"/>
      <c r="OCE284" s="50"/>
      <c r="OCF284" s="50"/>
      <c r="OCG284" s="50"/>
      <c r="OCH284" s="50"/>
      <c r="OCI284" s="50"/>
      <c r="OCJ284" s="50"/>
      <c r="OCK284" s="50"/>
      <c r="OCL284" s="50"/>
      <c r="OCM284" s="50"/>
      <c r="OCN284" s="50"/>
      <c r="OCO284" s="50"/>
      <c r="OCP284" s="50"/>
      <c r="OCQ284" s="50"/>
      <c r="OCR284" s="50"/>
      <c r="OCS284" s="50"/>
      <c r="OCT284" s="50"/>
      <c r="OCU284" s="50"/>
      <c r="OCV284" s="50"/>
      <c r="OCX284" s="50"/>
      <c r="OCZ284" s="50"/>
      <c r="ODA284" s="50"/>
      <c r="ODB284" s="50"/>
      <c r="ODC284" s="50"/>
      <c r="ODD284" s="50"/>
      <c r="ODE284" s="50"/>
      <c r="ODF284" s="50"/>
      <c r="ODG284" s="50"/>
      <c r="ODL284" s="50"/>
      <c r="ODM284" s="50"/>
      <c r="ODN284" s="50"/>
      <c r="ODO284" s="50"/>
      <c r="ODP284" s="50"/>
      <c r="ODQ284" s="50"/>
      <c r="ODR284" s="50"/>
      <c r="ODS284" s="50"/>
      <c r="ODT284" s="50"/>
      <c r="ODU284" s="50"/>
      <c r="ODV284" s="50"/>
      <c r="ODW284" s="50"/>
      <c r="ODX284" s="50"/>
      <c r="ODY284" s="50"/>
      <c r="ODZ284" s="50"/>
      <c r="OEA284" s="50"/>
      <c r="OEB284" s="50"/>
      <c r="OEC284" s="50"/>
      <c r="OED284" s="50"/>
      <c r="OEE284" s="50"/>
      <c r="OEF284" s="50"/>
      <c r="OEG284" s="50"/>
      <c r="OEH284" s="50"/>
      <c r="OEI284" s="50"/>
      <c r="OEJ284" s="50"/>
      <c r="OEK284" s="50"/>
      <c r="OEL284" s="50"/>
      <c r="OEM284" s="50"/>
      <c r="OEN284" s="50"/>
      <c r="OEO284" s="50"/>
      <c r="OEP284" s="50"/>
      <c r="OEQ284" s="50"/>
      <c r="OER284" s="50"/>
      <c r="OES284" s="50"/>
      <c r="OET284" s="50"/>
      <c r="OEU284" s="50"/>
      <c r="OEV284" s="50"/>
      <c r="OEW284" s="50"/>
      <c r="OEX284" s="50"/>
      <c r="OEY284" s="50"/>
      <c r="OEZ284" s="50"/>
      <c r="OFA284" s="50"/>
      <c r="OFB284" s="50"/>
      <c r="OFC284" s="50"/>
      <c r="OFD284" s="50"/>
      <c r="OFE284" s="50"/>
      <c r="OFF284" s="50"/>
      <c r="OFG284" s="50"/>
      <c r="OFH284" s="50"/>
      <c r="OFI284" s="50"/>
      <c r="OFJ284" s="50"/>
      <c r="OFK284" s="50"/>
      <c r="OFL284" s="50"/>
      <c r="OFM284" s="50"/>
      <c r="OFN284" s="50"/>
      <c r="OFO284" s="50"/>
      <c r="OFP284" s="50"/>
      <c r="OFQ284" s="50"/>
      <c r="OFR284" s="50"/>
      <c r="OFS284" s="50"/>
      <c r="OFT284" s="50"/>
      <c r="OFU284" s="50"/>
      <c r="OFV284" s="50"/>
      <c r="OFW284" s="50"/>
      <c r="OFX284" s="50"/>
      <c r="OFY284" s="50"/>
      <c r="OFZ284" s="50"/>
      <c r="OGA284" s="50"/>
      <c r="OGB284" s="50"/>
      <c r="OGC284" s="50"/>
      <c r="OGD284" s="50"/>
      <c r="OGE284" s="50"/>
      <c r="OGF284" s="50"/>
      <c r="OGG284" s="50"/>
      <c r="OGH284" s="50"/>
      <c r="OGI284" s="50"/>
      <c r="OGJ284" s="50"/>
      <c r="OGK284" s="50"/>
      <c r="OGL284" s="50"/>
      <c r="OGM284" s="50"/>
      <c r="OGN284" s="50"/>
      <c r="OGO284" s="50"/>
      <c r="OGP284" s="50"/>
      <c r="OGQ284" s="50"/>
      <c r="OGR284" s="50"/>
      <c r="OGS284" s="50"/>
      <c r="OGT284" s="50"/>
      <c r="OGU284" s="50"/>
      <c r="OGV284" s="50"/>
      <c r="OGW284" s="50"/>
      <c r="OGX284" s="50"/>
      <c r="OGY284" s="50"/>
      <c r="OGZ284" s="50"/>
      <c r="OHA284" s="50"/>
      <c r="OHB284" s="50"/>
      <c r="OHC284" s="50"/>
      <c r="OHD284" s="50"/>
      <c r="OHE284" s="50"/>
      <c r="OHF284" s="50"/>
      <c r="OHG284" s="50"/>
      <c r="OHH284" s="50"/>
      <c r="OHI284" s="50"/>
      <c r="OHJ284" s="50"/>
      <c r="OHK284" s="50"/>
      <c r="OHL284" s="50"/>
      <c r="OHM284" s="50"/>
      <c r="OHN284" s="50"/>
      <c r="OHO284" s="50"/>
      <c r="OHP284" s="50"/>
      <c r="OHQ284" s="50"/>
      <c r="OHR284" s="50"/>
      <c r="OHS284" s="50"/>
      <c r="OHT284" s="50"/>
      <c r="OHU284" s="50"/>
      <c r="OHV284" s="50"/>
      <c r="OHW284" s="50"/>
      <c r="OHX284" s="50"/>
      <c r="OHY284" s="50"/>
      <c r="OHZ284" s="50"/>
      <c r="OIA284" s="50"/>
      <c r="OIB284" s="50"/>
      <c r="OIC284" s="50"/>
      <c r="OID284" s="50"/>
      <c r="OIE284" s="50"/>
      <c r="OIF284" s="50"/>
      <c r="OIG284" s="50"/>
      <c r="OIH284" s="50"/>
      <c r="OII284" s="50"/>
      <c r="OIJ284" s="50"/>
      <c r="OIK284" s="50"/>
      <c r="OIL284" s="50"/>
      <c r="OIM284" s="50"/>
      <c r="OIN284" s="50"/>
      <c r="OIO284" s="50"/>
      <c r="OIP284" s="50"/>
      <c r="OIQ284" s="50"/>
      <c r="OIR284" s="50"/>
      <c r="OIS284" s="50"/>
      <c r="OIT284" s="50"/>
      <c r="OIU284" s="50"/>
      <c r="OIV284" s="50"/>
      <c r="OIW284" s="50"/>
      <c r="OIX284" s="50"/>
      <c r="OIY284" s="50"/>
      <c r="OIZ284" s="50"/>
      <c r="OJA284" s="50"/>
      <c r="OJB284" s="50"/>
      <c r="OJC284" s="50"/>
      <c r="OJD284" s="50"/>
      <c r="OJE284" s="50"/>
      <c r="OJF284" s="50"/>
      <c r="OJG284" s="50"/>
      <c r="OJH284" s="50"/>
      <c r="OJI284" s="50"/>
      <c r="OJJ284" s="50"/>
      <c r="OJK284" s="50"/>
      <c r="OJL284" s="50"/>
      <c r="OJM284" s="50"/>
      <c r="OJN284" s="50"/>
      <c r="OJO284" s="50"/>
      <c r="OJP284" s="50"/>
      <c r="OJQ284" s="50"/>
      <c r="OJR284" s="50"/>
      <c r="OJS284" s="50"/>
      <c r="OJT284" s="50"/>
      <c r="OJU284" s="50"/>
      <c r="OJV284" s="50"/>
      <c r="OJW284" s="50"/>
      <c r="OJX284" s="50"/>
      <c r="OJY284" s="50"/>
      <c r="OJZ284" s="50"/>
      <c r="OKA284" s="50"/>
      <c r="OKB284" s="50"/>
      <c r="OKC284" s="50"/>
      <c r="OKD284" s="50"/>
      <c r="OKE284" s="50"/>
      <c r="OKF284" s="50"/>
      <c r="OKG284" s="50"/>
      <c r="OKH284" s="50"/>
      <c r="OKI284" s="50"/>
      <c r="OKJ284" s="50"/>
      <c r="OKK284" s="50"/>
      <c r="OKL284" s="50"/>
      <c r="OKM284" s="50"/>
      <c r="OKN284" s="50"/>
      <c r="OKO284" s="50"/>
      <c r="OKP284" s="50"/>
      <c r="OKQ284" s="50"/>
      <c r="OKR284" s="50"/>
      <c r="OKS284" s="50"/>
      <c r="OKT284" s="50"/>
      <c r="OKU284" s="50"/>
      <c r="OKV284" s="50"/>
      <c r="OKW284" s="50"/>
      <c r="OKX284" s="50"/>
      <c r="OKY284" s="50"/>
      <c r="OKZ284" s="50"/>
      <c r="OLA284" s="50"/>
      <c r="OLB284" s="50"/>
      <c r="OLC284" s="50"/>
      <c r="OLD284" s="50"/>
      <c r="OLE284" s="50"/>
      <c r="OLF284" s="50"/>
      <c r="OLG284" s="50"/>
      <c r="OLH284" s="50"/>
      <c r="OLI284" s="50"/>
      <c r="OLJ284" s="50"/>
      <c r="OLK284" s="50"/>
      <c r="OLL284" s="50"/>
      <c r="OLM284" s="50"/>
      <c r="OLN284" s="50"/>
      <c r="OLO284" s="50"/>
      <c r="OLP284" s="50"/>
      <c r="OLQ284" s="50"/>
      <c r="OLR284" s="50"/>
      <c r="OLS284" s="50"/>
      <c r="OLT284" s="50"/>
      <c r="OLU284" s="50"/>
      <c r="OLV284" s="50"/>
      <c r="OLW284" s="50"/>
      <c r="OLX284" s="50"/>
      <c r="OLY284" s="50"/>
      <c r="OLZ284" s="50"/>
      <c r="OMA284" s="50"/>
      <c r="OMB284" s="50"/>
      <c r="OMC284" s="50"/>
      <c r="OMD284" s="50"/>
      <c r="OME284" s="50"/>
      <c r="OMF284" s="50"/>
      <c r="OMG284" s="50"/>
      <c r="OMH284" s="50"/>
      <c r="OMI284" s="50"/>
      <c r="OMJ284" s="50"/>
      <c r="OMK284" s="50"/>
      <c r="OML284" s="50"/>
      <c r="OMM284" s="50"/>
      <c r="OMN284" s="50"/>
      <c r="OMO284" s="50"/>
      <c r="OMP284" s="50"/>
      <c r="OMQ284" s="50"/>
      <c r="OMR284" s="50"/>
      <c r="OMT284" s="50"/>
      <c r="OMV284" s="50"/>
      <c r="OMW284" s="50"/>
      <c r="OMX284" s="50"/>
      <c r="OMY284" s="50"/>
      <c r="OMZ284" s="50"/>
      <c r="ONA284" s="50"/>
      <c r="ONB284" s="50"/>
      <c r="ONC284" s="50"/>
      <c r="ONH284" s="50"/>
      <c r="ONI284" s="50"/>
      <c r="ONJ284" s="50"/>
      <c r="ONK284" s="50"/>
      <c r="ONL284" s="50"/>
      <c r="ONM284" s="50"/>
      <c r="ONN284" s="50"/>
      <c r="ONO284" s="50"/>
      <c r="ONP284" s="50"/>
      <c r="ONQ284" s="50"/>
      <c r="ONR284" s="50"/>
      <c r="ONS284" s="50"/>
      <c r="ONT284" s="50"/>
      <c r="ONU284" s="50"/>
      <c r="ONV284" s="50"/>
      <c r="ONW284" s="50"/>
      <c r="ONX284" s="50"/>
      <c r="ONY284" s="50"/>
      <c r="ONZ284" s="50"/>
      <c r="OOA284" s="50"/>
      <c r="OOB284" s="50"/>
      <c r="OOC284" s="50"/>
      <c r="OOD284" s="50"/>
      <c r="OOE284" s="50"/>
      <c r="OOF284" s="50"/>
      <c r="OOG284" s="50"/>
      <c r="OOH284" s="50"/>
      <c r="OOI284" s="50"/>
      <c r="OOJ284" s="50"/>
      <c r="OOK284" s="50"/>
      <c r="OOL284" s="50"/>
      <c r="OOM284" s="50"/>
      <c r="OON284" s="50"/>
      <c r="OOO284" s="50"/>
      <c r="OOP284" s="50"/>
      <c r="OOQ284" s="50"/>
      <c r="OOR284" s="50"/>
      <c r="OOS284" s="50"/>
      <c r="OOT284" s="50"/>
      <c r="OOU284" s="50"/>
      <c r="OOV284" s="50"/>
      <c r="OOW284" s="50"/>
      <c r="OOX284" s="50"/>
      <c r="OOY284" s="50"/>
      <c r="OOZ284" s="50"/>
      <c r="OPA284" s="50"/>
      <c r="OPB284" s="50"/>
      <c r="OPC284" s="50"/>
      <c r="OPD284" s="50"/>
      <c r="OPE284" s="50"/>
      <c r="OPF284" s="50"/>
      <c r="OPG284" s="50"/>
      <c r="OPH284" s="50"/>
      <c r="OPI284" s="50"/>
      <c r="OPJ284" s="50"/>
      <c r="OPK284" s="50"/>
      <c r="OPL284" s="50"/>
      <c r="OPM284" s="50"/>
      <c r="OPN284" s="50"/>
      <c r="OPO284" s="50"/>
      <c r="OPP284" s="50"/>
      <c r="OPQ284" s="50"/>
      <c r="OPR284" s="50"/>
      <c r="OPS284" s="50"/>
      <c r="OPT284" s="50"/>
      <c r="OPU284" s="50"/>
      <c r="OPV284" s="50"/>
      <c r="OPW284" s="50"/>
      <c r="OPX284" s="50"/>
      <c r="OPY284" s="50"/>
      <c r="OPZ284" s="50"/>
      <c r="OQA284" s="50"/>
      <c r="OQB284" s="50"/>
      <c r="OQC284" s="50"/>
      <c r="OQD284" s="50"/>
      <c r="OQE284" s="50"/>
      <c r="OQF284" s="50"/>
      <c r="OQG284" s="50"/>
      <c r="OQH284" s="50"/>
      <c r="OQI284" s="50"/>
      <c r="OQJ284" s="50"/>
      <c r="OQK284" s="50"/>
      <c r="OQL284" s="50"/>
      <c r="OQM284" s="50"/>
      <c r="OQN284" s="50"/>
      <c r="OQO284" s="50"/>
      <c r="OQP284" s="50"/>
      <c r="OQQ284" s="50"/>
      <c r="OQR284" s="50"/>
      <c r="OQS284" s="50"/>
      <c r="OQT284" s="50"/>
      <c r="OQU284" s="50"/>
      <c r="OQV284" s="50"/>
      <c r="OQW284" s="50"/>
      <c r="OQX284" s="50"/>
      <c r="OQY284" s="50"/>
      <c r="OQZ284" s="50"/>
      <c r="ORA284" s="50"/>
      <c r="ORB284" s="50"/>
      <c r="ORC284" s="50"/>
      <c r="ORD284" s="50"/>
      <c r="ORE284" s="50"/>
      <c r="ORF284" s="50"/>
      <c r="ORG284" s="50"/>
      <c r="ORH284" s="50"/>
      <c r="ORI284" s="50"/>
      <c r="ORJ284" s="50"/>
      <c r="ORK284" s="50"/>
      <c r="ORL284" s="50"/>
      <c r="ORM284" s="50"/>
      <c r="ORN284" s="50"/>
      <c r="ORO284" s="50"/>
      <c r="ORP284" s="50"/>
      <c r="ORQ284" s="50"/>
      <c r="ORR284" s="50"/>
      <c r="ORS284" s="50"/>
      <c r="ORT284" s="50"/>
      <c r="ORU284" s="50"/>
      <c r="ORV284" s="50"/>
      <c r="ORW284" s="50"/>
      <c r="ORX284" s="50"/>
      <c r="ORY284" s="50"/>
      <c r="ORZ284" s="50"/>
      <c r="OSA284" s="50"/>
      <c r="OSB284" s="50"/>
      <c r="OSC284" s="50"/>
      <c r="OSD284" s="50"/>
      <c r="OSE284" s="50"/>
      <c r="OSF284" s="50"/>
      <c r="OSG284" s="50"/>
      <c r="OSH284" s="50"/>
      <c r="OSI284" s="50"/>
      <c r="OSJ284" s="50"/>
      <c r="OSK284" s="50"/>
      <c r="OSL284" s="50"/>
      <c r="OSM284" s="50"/>
      <c r="OSN284" s="50"/>
      <c r="OSO284" s="50"/>
      <c r="OSP284" s="50"/>
      <c r="OSQ284" s="50"/>
      <c r="OSR284" s="50"/>
      <c r="OSS284" s="50"/>
      <c r="OST284" s="50"/>
      <c r="OSU284" s="50"/>
      <c r="OSV284" s="50"/>
      <c r="OSW284" s="50"/>
      <c r="OSX284" s="50"/>
      <c r="OSY284" s="50"/>
      <c r="OSZ284" s="50"/>
      <c r="OTA284" s="50"/>
      <c r="OTB284" s="50"/>
      <c r="OTC284" s="50"/>
      <c r="OTD284" s="50"/>
      <c r="OTE284" s="50"/>
      <c r="OTF284" s="50"/>
      <c r="OTG284" s="50"/>
      <c r="OTH284" s="50"/>
      <c r="OTI284" s="50"/>
      <c r="OTJ284" s="50"/>
      <c r="OTK284" s="50"/>
      <c r="OTL284" s="50"/>
      <c r="OTM284" s="50"/>
      <c r="OTN284" s="50"/>
      <c r="OTO284" s="50"/>
      <c r="OTP284" s="50"/>
      <c r="OTQ284" s="50"/>
      <c r="OTR284" s="50"/>
      <c r="OTS284" s="50"/>
      <c r="OTT284" s="50"/>
      <c r="OTU284" s="50"/>
      <c r="OTV284" s="50"/>
      <c r="OTW284" s="50"/>
      <c r="OTX284" s="50"/>
      <c r="OTY284" s="50"/>
      <c r="OTZ284" s="50"/>
      <c r="OUA284" s="50"/>
      <c r="OUB284" s="50"/>
      <c r="OUC284" s="50"/>
      <c r="OUD284" s="50"/>
      <c r="OUE284" s="50"/>
      <c r="OUF284" s="50"/>
      <c r="OUG284" s="50"/>
      <c r="OUH284" s="50"/>
      <c r="OUI284" s="50"/>
      <c r="OUJ284" s="50"/>
      <c r="OUK284" s="50"/>
      <c r="OUL284" s="50"/>
      <c r="OUM284" s="50"/>
      <c r="OUN284" s="50"/>
      <c r="OUO284" s="50"/>
      <c r="OUP284" s="50"/>
      <c r="OUQ284" s="50"/>
      <c r="OUR284" s="50"/>
      <c r="OUS284" s="50"/>
      <c r="OUT284" s="50"/>
      <c r="OUU284" s="50"/>
      <c r="OUV284" s="50"/>
      <c r="OUW284" s="50"/>
      <c r="OUX284" s="50"/>
      <c r="OUY284" s="50"/>
      <c r="OUZ284" s="50"/>
      <c r="OVA284" s="50"/>
      <c r="OVB284" s="50"/>
      <c r="OVC284" s="50"/>
      <c r="OVD284" s="50"/>
      <c r="OVE284" s="50"/>
      <c r="OVF284" s="50"/>
      <c r="OVG284" s="50"/>
      <c r="OVH284" s="50"/>
      <c r="OVI284" s="50"/>
      <c r="OVJ284" s="50"/>
      <c r="OVK284" s="50"/>
      <c r="OVL284" s="50"/>
      <c r="OVM284" s="50"/>
      <c r="OVN284" s="50"/>
      <c r="OVO284" s="50"/>
      <c r="OVP284" s="50"/>
      <c r="OVQ284" s="50"/>
      <c r="OVR284" s="50"/>
      <c r="OVS284" s="50"/>
      <c r="OVT284" s="50"/>
      <c r="OVU284" s="50"/>
      <c r="OVV284" s="50"/>
      <c r="OVW284" s="50"/>
      <c r="OVX284" s="50"/>
      <c r="OVY284" s="50"/>
      <c r="OVZ284" s="50"/>
      <c r="OWA284" s="50"/>
      <c r="OWB284" s="50"/>
      <c r="OWC284" s="50"/>
      <c r="OWD284" s="50"/>
      <c r="OWE284" s="50"/>
      <c r="OWF284" s="50"/>
      <c r="OWG284" s="50"/>
      <c r="OWH284" s="50"/>
      <c r="OWI284" s="50"/>
      <c r="OWJ284" s="50"/>
      <c r="OWK284" s="50"/>
      <c r="OWL284" s="50"/>
      <c r="OWM284" s="50"/>
      <c r="OWN284" s="50"/>
      <c r="OWP284" s="50"/>
      <c r="OWR284" s="50"/>
      <c r="OWS284" s="50"/>
      <c r="OWT284" s="50"/>
      <c r="OWU284" s="50"/>
      <c r="OWV284" s="50"/>
      <c r="OWW284" s="50"/>
      <c r="OWX284" s="50"/>
      <c r="OWY284" s="50"/>
      <c r="OXD284" s="50"/>
      <c r="OXE284" s="50"/>
      <c r="OXF284" s="50"/>
      <c r="OXG284" s="50"/>
      <c r="OXH284" s="50"/>
      <c r="OXI284" s="50"/>
      <c r="OXJ284" s="50"/>
      <c r="OXK284" s="50"/>
      <c r="OXL284" s="50"/>
      <c r="OXM284" s="50"/>
      <c r="OXN284" s="50"/>
      <c r="OXO284" s="50"/>
      <c r="OXP284" s="50"/>
      <c r="OXQ284" s="50"/>
      <c r="OXR284" s="50"/>
      <c r="OXS284" s="50"/>
      <c r="OXT284" s="50"/>
      <c r="OXU284" s="50"/>
      <c r="OXV284" s="50"/>
      <c r="OXW284" s="50"/>
      <c r="OXX284" s="50"/>
      <c r="OXY284" s="50"/>
      <c r="OXZ284" s="50"/>
      <c r="OYA284" s="50"/>
      <c r="OYB284" s="50"/>
      <c r="OYC284" s="50"/>
      <c r="OYD284" s="50"/>
      <c r="OYE284" s="50"/>
      <c r="OYF284" s="50"/>
      <c r="OYG284" s="50"/>
      <c r="OYH284" s="50"/>
      <c r="OYI284" s="50"/>
      <c r="OYJ284" s="50"/>
      <c r="OYK284" s="50"/>
      <c r="OYL284" s="50"/>
      <c r="OYM284" s="50"/>
      <c r="OYN284" s="50"/>
      <c r="OYO284" s="50"/>
      <c r="OYP284" s="50"/>
      <c r="OYQ284" s="50"/>
      <c r="OYR284" s="50"/>
      <c r="OYS284" s="50"/>
      <c r="OYT284" s="50"/>
      <c r="OYU284" s="50"/>
      <c r="OYV284" s="50"/>
      <c r="OYW284" s="50"/>
      <c r="OYX284" s="50"/>
      <c r="OYY284" s="50"/>
      <c r="OYZ284" s="50"/>
      <c r="OZA284" s="50"/>
      <c r="OZB284" s="50"/>
      <c r="OZC284" s="50"/>
      <c r="OZD284" s="50"/>
      <c r="OZE284" s="50"/>
      <c r="OZF284" s="50"/>
      <c r="OZG284" s="50"/>
      <c r="OZH284" s="50"/>
      <c r="OZI284" s="50"/>
      <c r="OZJ284" s="50"/>
      <c r="OZK284" s="50"/>
      <c r="OZL284" s="50"/>
      <c r="OZM284" s="50"/>
      <c r="OZN284" s="50"/>
      <c r="OZO284" s="50"/>
      <c r="OZP284" s="50"/>
      <c r="OZQ284" s="50"/>
      <c r="OZR284" s="50"/>
      <c r="OZS284" s="50"/>
      <c r="OZT284" s="50"/>
      <c r="OZU284" s="50"/>
      <c r="OZV284" s="50"/>
      <c r="OZW284" s="50"/>
      <c r="OZX284" s="50"/>
      <c r="OZY284" s="50"/>
      <c r="OZZ284" s="50"/>
      <c r="PAA284" s="50"/>
      <c r="PAB284" s="50"/>
      <c r="PAC284" s="50"/>
      <c r="PAD284" s="50"/>
      <c r="PAE284" s="50"/>
      <c r="PAF284" s="50"/>
      <c r="PAG284" s="50"/>
      <c r="PAH284" s="50"/>
      <c r="PAI284" s="50"/>
      <c r="PAJ284" s="50"/>
      <c r="PAK284" s="50"/>
      <c r="PAL284" s="50"/>
      <c r="PAM284" s="50"/>
      <c r="PAN284" s="50"/>
      <c r="PAO284" s="50"/>
      <c r="PAP284" s="50"/>
      <c r="PAQ284" s="50"/>
      <c r="PAR284" s="50"/>
      <c r="PAS284" s="50"/>
      <c r="PAT284" s="50"/>
      <c r="PAU284" s="50"/>
      <c r="PAV284" s="50"/>
      <c r="PAW284" s="50"/>
      <c r="PAX284" s="50"/>
      <c r="PAY284" s="50"/>
      <c r="PAZ284" s="50"/>
      <c r="PBA284" s="50"/>
      <c r="PBB284" s="50"/>
      <c r="PBC284" s="50"/>
      <c r="PBD284" s="50"/>
      <c r="PBE284" s="50"/>
      <c r="PBF284" s="50"/>
      <c r="PBG284" s="50"/>
      <c r="PBH284" s="50"/>
      <c r="PBI284" s="50"/>
      <c r="PBJ284" s="50"/>
      <c r="PBK284" s="50"/>
      <c r="PBL284" s="50"/>
      <c r="PBM284" s="50"/>
      <c r="PBN284" s="50"/>
      <c r="PBO284" s="50"/>
      <c r="PBP284" s="50"/>
      <c r="PBQ284" s="50"/>
      <c r="PBR284" s="50"/>
      <c r="PBS284" s="50"/>
      <c r="PBT284" s="50"/>
      <c r="PBU284" s="50"/>
      <c r="PBV284" s="50"/>
      <c r="PBW284" s="50"/>
      <c r="PBX284" s="50"/>
      <c r="PBY284" s="50"/>
      <c r="PBZ284" s="50"/>
      <c r="PCA284" s="50"/>
      <c r="PCB284" s="50"/>
      <c r="PCC284" s="50"/>
      <c r="PCD284" s="50"/>
      <c r="PCE284" s="50"/>
      <c r="PCF284" s="50"/>
      <c r="PCG284" s="50"/>
      <c r="PCH284" s="50"/>
      <c r="PCI284" s="50"/>
      <c r="PCJ284" s="50"/>
      <c r="PCK284" s="50"/>
      <c r="PCL284" s="50"/>
      <c r="PCM284" s="50"/>
      <c r="PCN284" s="50"/>
      <c r="PCO284" s="50"/>
      <c r="PCP284" s="50"/>
      <c r="PCQ284" s="50"/>
      <c r="PCR284" s="50"/>
      <c r="PCS284" s="50"/>
      <c r="PCT284" s="50"/>
      <c r="PCU284" s="50"/>
      <c r="PCV284" s="50"/>
      <c r="PCW284" s="50"/>
      <c r="PCX284" s="50"/>
      <c r="PCY284" s="50"/>
      <c r="PCZ284" s="50"/>
      <c r="PDA284" s="50"/>
      <c r="PDB284" s="50"/>
      <c r="PDC284" s="50"/>
      <c r="PDD284" s="50"/>
      <c r="PDE284" s="50"/>
      <c r="PDF284" s="50"/>
      <c r="PDG284" s="50"/>
      <c r="PDH284" s="50"/>
      <c r="PDI284" s="50"/>
      <c r="PDJ284" s="50"/>
      <c r="PDK284" s="50"/>
      <c r="PDL284" s="50"/>
      <c r="PDM284" s="50"/>
      <c r="PDN284" s="50"/>
      <c r="PDO284" s="50"/>
      <c r="PDP284" s="50"/>
      <c r="PDQ284" s="50"/>
      <c r="PDR284" s="50"/>
      <c r="PDS284" s="50"/>
      <c r="PDT284" s="50"/>
      <c r="PDU284" s="50"/>
      <c r="PDV284" s="50"/>
      <c r="PDW284" s="50"/>
      <c r="PDX284" s="50"/>
      <c r="PDY284" s="50"/>
      <c r="PDZ284" s="50"/>
      <c r="PEA284" s="50"/>
      <c r="PEB284" s="50"/>
      <c r="PEC284" s="50"/>
      <c r="PED284" s="50"/>
      <c r="PEE284" s="50"/>
      <c r="PEF284" s="50"/>
      <c r="PEG284" s="50"/>
      <c r="PEH284" s="50"/>
      <c r="PEI284" s="50"/>
      <c r="PEJ284" s="50"/>
      <c r="PEK284" s="50"/>
      <c r="PEL284" s="50"/>
      <c r="PEM284" s="50"/>
      <c r="PEN284" s="50"/>
      <c r="PEO284" s="50"/>
      <c r="PEP284" s="50"/>
      <c r="PEQ284" s="50"/>
      <c r="PER284" s="50"/>
      <c r="PES284" s="50"/>
      <c r="PET284" s="50"/>
      <c r="PEU284" s="50"/>
      <c r="PEV284" s="50"/>
      <c r="PEW284" s="50"/>
      <c r="PEX284" s="50"/>
      <c r="PEY284" s="50"/>
      <c r="PEZ284" s="50"/>
      <c r="PFA284" s="50"/>
      <c r="PFB284" s="50"/>
      <c r="PFC284" s="50"/>
      <c r="PFD284" s="50"/>
      <c r="PFE284" s="50"/>
      <c r="PFF284" s="50"/>
      <c r="PFG284" s="50"/>
      <c r="PFH284" s="50"/>
      <c r="PFI284" s="50"/>
      <c r="PFJ284" s="50"/>
      <c r="PFK284" s="50"/>
      <c r="PFL284" s="50"/>
      <c r="PFM284" s="50"/>
      <c r="PFN284" s="50"/>
      <c r="PFO284" s="50"/>
      <c r="PFP284" s="50"/>
      <c r="PFQ284" s="50"/>
      <c r="PFR284" s="50"/>
      <c r="PFS284" s="50"/>
      <c r="PFT284" s="50"/>
      <c r="PFU284" s="50"/>
      <c r="PFV284" s="50"/>
      <c r="PFW284" s="50"/>
      <c r="PFX284" s="50"/>
      <c r="PFY284" s="50"/>
      <c r="PFZ284" s="50"/>
      <c r="PGA284" s="50"/>
      <c r="PGB284" s="50"/>
      <c r="PGC284" s="50"/>
      <c r="PGD284" s="50"/>
      <c r="PGE284" s="50"/>
      <c r="PGF284" s="50"/>
      <c r="PGG284" s="50"/>
      <c r="PGH284" s="50"/>
      <c r="PGI284" s="50"/>
      <c r="PGJ284" s="50"/>
      <c r="PGL284" s="50"/>
      <c r="PGN284" s="50"/>
      <c r="PGO284" s="50"/>
      <c r="PGP284" s="50"/>
      <c r="PGQ284" s="50"/>
      <c r="PGR284" s="50"/>
      <c r="PGS284" s="50"/>
      <c r="PGT284" s="50"/>
      <c r="PGU284" s="50"/>
      <c r="PGZ284" s="50"/>
      <c r="PHA284" s="50"/>
      <c r="PHB284" s="50"/>
      <c r="PHC284" s="50"/>
      <c r="PHD284" s="50"/>
      <c r="PHE284" s="50"/>
      <c r="PHF284" s="50"/>
      <c r="PHG284" s="50"/>
      <c r="PHH284" s="50"/>
      <c r="PHI284" s="50"/>
      <c r="PHJ284" s="50"/>
      <c r="PHK284" s="50"/>
      <c r="PHL284" s="50"/>
      <c r="PHM284" s="50"/>
      <c r="PHN284" s="50"/>
      <c r="PHO284" s="50"/>
      <c r="PHP284" s="50"/>
      <c r="PHQ284" s="50"/>
      <c r="PHR284" s="50"/>
      <c r="PHS284" s="50"/>
      <c r="PHT284" s="50"/>
      <c r="PHU284" s="50"/>
      <c r="PHV284" s="50"/>
      <c r="PHW284" s="50"/>
      <c r="PHX284" s="50"/>
      <c r="PHY284" s="50"/>
      <c r="PHZ284" s="50"/>
      <c r="PIA284" s="50"/>
      <c r="PIB284" s="50"/>
      <c r="PIC284" s="50"/>
      <c r="PID284" s="50"/>
      <c r="PIE284" s="50"/>
      <c r="PIF284" s="50"/>
      <c r="PIG284" s="50"/>
      <c r="PIH284" s="50"/>
      <c r="PII284" s="50"/>
      <c r="PIJ284" s="50"/>
      <c r="PIK284" s="50"/>
      <c r="PIL284" s="50"/>
      <c r="PIM284" s="50"/>
      <c r="PIN284" s="50"/>
      <c r="PIO284" s="50"/>
      <c r="PIP284" s="50"/>
      <c r="PIQ284" s="50"/>
      <c r="PIR284" s="50"/>
      <c r="PIS284" s="50"/>
      <c r="PIT284" s="50"/>
      <c r="PIU284" s="50"/>
      <c r="PIV284" s="50"/>
      <c r="PIW284" s="50"/>
      <c r="PIX284" s="50"/>
      <c r="PIY284" s="50"/>
      <c r="PIZ284" s="50"/>
      <c r="PJA284" s="50"/>
      <c r="PJB284" s="50"/>
      <c r="PJC284" s="50"/>
      <c r="PJD284" s="50"/>
      <c r="PJE284" s="50"/>
      <c r="PJF284" s="50"/>
      <c r="PJG284" s="50"/>
      <c r="PJH284" s="50"/>
      <c r="PJI284" s="50"/>
      <c r="PJJ284" s="50"/>
      <c r="PJK284" s="50"/>
      <c r="PJL284" s="50"/>
      <c r="PJM284" s="50"/>
      <c r="PJN284" s="50"/>
      <c r="PJO284" s="50"/>
      <c r="PJP284" s="50"/>
      <c r="PJQ284" s="50"/>
      <c r="PJR284" s="50"/>
      <c r="PJS284" s="50"/>
      <c r="PJT284" s="50"/>
      <c r="PJU284" s="50"/>
      <c r="PJV284" s="50"/>
      <c r="PJW284" s="50"/>
      <c r="PJX284" s="50"/>
      <c r="PJY284" s="50"/>
      <c r="PJZ284" s="50"/>
      <c r="PKA284" s="50"/>
      <c r="PKB284" s="50"/>
      <c r="PKC284" s="50"/>
      <c r="PKD284" s="50"/>
      <c r="PKE284" s="50"/>
      <c r="PKF284" s="50"/>
      <c r="PKG284" s="50"/>
      <c r="PKH284" s="50"/>
      <c r="PKI284" s="50"/>
      <c r="PKJ284" s="50"/>
      <c r="PKK284" s="50"/>
      <c r="PKL284" s="50"/>
      <c r="PKM284" s="50"/>
      <c r="PKN284" s="50"/>
      <c r="PKO284" s="50"/>
      <c r="PKP284" s="50"/>
      <c r="PKQ284" s="50"/>
      <c r="PKR284" s="50"/>
      <c r="PKS284" s="50"/>
      <c r="PKT284" s="50"/>
      <c r="PKU284" s="50"/>
      <c r="PKV284" s="50"/>
      <c r="PKW284" s="50"/>
      <c r="PKX284" s="50"/>
      <c r="PKY284" s="50"/>
      <c r="PKZ284" s="50"/>
      <c r="PLA284" s="50"/>
      <c r="PLB284" s="50"/>
      <c r="PLC284" s="50"/>
      <c r="PLD284" s="50"/>
      <c r="PLE284" s="50"/>
      <c r="PLF284" s="50"/>
      <c r="PLG284" s="50"/>
      <c r="PLH284" s="50"/>
      <c r="PLI284" s="50"/>
      <c r="PLJ284" s="50"/>
      <c r="PLK284" s="50"/>
      <c r="PLL284" s="50"/>
      <c r="PLM284" s="50"/>
      <c r="PLN284" s="50"/>
      <c r="PLO284" s="50"/>
      <c r="PLP284" s="50"/>
      <c r="PLQ284" s="50"/>
      <c r="PLR284" s="50"/>
      <c r="PLS284" s="50"/>
      <c r="PLT284" s="50"/>
      <c r="PLU284" s="50"/>
      <c r="PLV284" s="50"/>
      <c r="PLW284" s="50"/>
      <c r="PLX284" s="50"/>
      <c r="PLY284" s="50"/>
      <c r="PLZ284" s="50"/>
      <c r="PMA284" s="50"/>
      <c r="PMB284" s="50"/>
      <c r="PMC284" s="50"/>
      <c r="PMD284" s="50"/>
      <c r="PME284" s="50"/>
      <c r="PMF284" s="50"/>
      <c r="PMG284" s="50"/>
      <c r="PMH284" s="50"/>
      <c r="PMI284" s="50"/>
      <c r="PMJ284" s="50"/>
      <c r="PMK284" s="50"/>
      <c r="PML284" s="50"/>
      <c r="PMM284" s="50"/>
      <c r="PMN284" s="50"/>
      <c r="PMO284" s="50"/>
      <c r="PMP284" s="50"/>
      <c r="PMQ284" s="50"/>
      <c r="PMR284" s="50"/>
      <c r="PMS284" s="50"/>
      <c r="PMT284" s="50"/>
      <c r="PMU284" s="50"/>
      <c r="PMV284" s="50"/>
      <c r="PMW284" s="50"/>
      <c r="PMX284" s="50"/>
      <c r="PMY284" s="50"/>
      <c r="PMZ284" s="50"/>
      <c r="PNA284" s="50"/>
      <c r="PNB284" s="50"/>
      <c r="PNC284" s="50"/>
      <c r="PND284" s="50"/>
      <c r="PNE284" s="50"/>
      <c r="PNF284" s="50"/>
      <c r="PNG284" s="50"/>
      <c r="PNH284" s="50"/>
      <c r="PNI284" s="50"/>
      <c r="PNJ284" s="50"/>
      <c r="PNK284" s="50"/>
      <c r="PNL284" s="50"/>
      <c r="PNM284" s="50"/>
      <c r="PNN284" s="50"/>
      <c r="PNO284" s="50"/>
      <c r="PNP284" s="50"/>
      <c r="PNQ284" s="50"/>
      <c r="PNR284" s="50"/>
      <c r="PNS284" s="50"/>
      <c r="PNT284" s="50"/>
      <c r="PNU284" s="50"/>
      <c r="PNV284" s="50"/>
      <c r="PNW284" s="50"/>
      <c r="PNX284" s="50"/>
      <c r="PNY284" s="50"/>
      <c r="PNZ284" s="50"/>
      <c r="POA284" s="50"/>
      <c r="POB284" s="50"/>
      <c r="POC284" s="50"/>
      <c r="POD284" s="50"/>
      <c r="POE284" s="50"/>
      <c r="POF284" s="50"/>
      <c r="POG284" s="50"/>
      <c r="POH284" s="50"/>
      <c r="POI284" s="50"/>
      <c r="POJ284" s="50"/>
      <c r="POK284" s="50"/>
      <c r="POL284" s="50"/>
      <c r="POM284" s="50"/>
      <c r="PON284" s="50"/>
      <c r="POO284" s="50"/>
      <c r="POP284" s="50"/>
      <c r="POQ284" s="50"/>
      <c r="POR284" s="50"/>
      <c r="POS284" s="50"/>
      <c r="POT284" s="50"/>
      <c r="POU284" s="50"/>
      <c r="POV284" s="50"/>
      <c r="POW284" s="50"/>
      <c r="POX284" s="50"/>
      <c r="POY284" s="50"/>
      <c r="POZ284" s="50"/>
      <c r="PPA284" s="50"/>
      <c r="PPB284" s="50"/>
      <c r="PPC284" s="50"/>
      <c r="PPD284" s="50"/>
      <c r="PPE284" s="50"/>
      <c r="PPF284" s="50"/>
      <c r="PPG284" s="50"/>
      <c r="PPH284" s="50"/>
      <c r="PPI284" s="50"/>
      <c r="PPJ284" s="50"/>
      <c r="PPK284" s="50"/>
      <c r="PPL284" s="50"/>
      <c r="PPM284" s="50"/>
      <c r="PPN284" s="50"/>
      <c r="PPO284" s="50"/>
      <c r="PPP284" s="50"/>
      <c r="PPQ284" s="50"/>
      <c r="PPR284" s="50"/>
      <c r="PPS284" s="50"/>
      <c r="PPT284" s="50"/>
      <c r="PPU284" s="50"/>
      <c r="PPV284" s="50"/>
      <c r="PPW284" s="50"/>
      <c r="PPX284" s="50"/>
      <c r="PPY284" s="50"/>
      <c r="PPZ284" s="50"/>
      <c r="PQA284" s="50"/>
      <c r="PQB284" s="50"/>
      <c r="PQC284" s="50"/>
      <c r="PQD284" s="50"/>
      <c r="PQE284" s="50"/>
      <c r="PQF284" s="50"/>
      <c r="PQH284" s="50"/>
      <c r="PQJ284" s="50"/>
      <c r="PQK284" s="50"/>
      <c r="PQL284" s="50"/>
      <c r="PQM284" s="50"/>
      <c r="PQN284" s="50"/>
      <c r="PQO284" s="50"/>
      <c r="PQP284" s="50"/>
      <c r="PQQ284" s="50"/>
      <c r="PQV284" s="50"/>
      <c r="PQW284" s="50"/>
      <c r="PQX284" s="50"/>
      <c r="PQY284" s="50"/>
      <c r="PQZ284" s="50"/>
      <c r="PRA284" s="50"/>
      <c r="PRB284" s="50"/>
      <c r="PRC284" s="50"/>
      <c r="PRD284" s="50"/>
      <c r="PRE284" s="50"/>
      <c r="PRF284" s="50"/>
      <c r="PRG284" s="50"/>
      <c r="PRH284" s="50"/>
      <c r="PRI284" s="50"/>
      <c r="PRJ284" s="50"/>
      <c r="PRK284" s="50"/>
      <c r="PRL284" s="50"/>
      <c r="PRM284" s="50"/>
      <c r="PRN284" s="50"/>
      <c r="PRO284" s="50"/>
      <c r="PRP284" s="50"/>
      <c r="PRQ284" s="50"/>
      <c r="PRR284" s="50"/>
      <c r="PRS284" s="50"/>
      <c r="PRT284" s="50"/>
      <c r="PRU284" s="50"/>
      <c r="PRV284" s="50"/>
      <c r="PRW284" s="50"/>
      <c r="PRX284" s="50"/>
      <c r="PRY284" s="50"/>
      <c r="PRZ284" s="50"/>
      <c r="PSA284" s="50"/>
      <c r="PSB284" s="50"/>
      <c r="PSC284" s="50"/>
      <c r="PSD284" s="50"/>
      <c r="PSE284" s="50"/>
      <c r="PSF284" s="50"/>
      <c r="PSG284" s="50"/>
      <c r="PSH284" s="50"/>
      <c r="PSI284" s="50"/>
      <c r="PSJ284" s="50"/>
      <c r="PSK284" s="50"/>
      <c r="PSL284" s="50"/>
      <c r="PSM284" s="50"/>
      <c r="PSN284" s="50"/>
      <c r="PSO284" s="50"/>
      <c r="PSP284" s="50"/>
      <c r="PSQ284" s="50"/>
      <c r="PSR284" s="50"/>
      <c r="PSS284" s="50"/>
      <c r="PST284" s="50"/>
      <c r="PSU284" s="50"/>
      <c r="PSV284" s="50"/>
      <c r="PSW284" s="50"/>
      <c r="PSX284" s="50"/>
      <c r="PSY284" s="50"/>
      <c r="PSZ284" s="50"/>
      <c r="PTA284" s="50"/>
      <c r="PTB284" s="50"/>
      <c r="PTC284" s="50"/>
      <c r="PTD284" s="50"/>
      <c r="PTE284" s="50"/>
      <c r="PTF284" s="50"/>
      <c r="PTG284" s="50"/>
      <c r="PTH284" s="50"/>
      <c r="PTI284" s="50"/>
      <c r="PTJ284" s="50"/>
      <c r="PTK284" s="50"/>
      <c r="PTL284" s="50"/>
      <c r="PTM284" s="50"/>
      <c r="PTN284" s="50"/>
      <c r="PTO284" s="50"/>
      <c r="PTP284" s="50"/>
      <c r="PTQ284" s="50"/>
      <c r="PTR284" s="50"/>
      <c r="PTS284" s="50"/>
      <c r="PTT284" s="50"/>
      <c r="PTU284" s="50"/>
      <c r="PTV284" s="50"/>
      <c r="PTW284" s="50"/>
      <c r="PTX284" s="50"/>
      <c r="PTY284" s="50"/>
      <c r="PTZ284" s="50"/>
      <c r="PUA284" s="50"/>
      <c r="PUB284" s="50"/>
      <c r="PUC284" s="50"/>
      <c r="PUD284" s="50"/>
      <c r="PUE284" s="50"/>
      <c r="PUF284" s="50"/>
      <c r="PUG284" s="50"/>
      <c r="PUH284" s="50"/>
      <c r="PUI284" s="50"/>
      <c r="PUJ284" s="50"/>
      <c r="PUK284" s="50"/>
      <c r="PUL284" s="50"/>
      <c r="PUM284" s="50"/>
      <c r="PUN284" s="50"/>
      <c r="PUO284" s="50"/>
      <c r="PUP284" s="50"/>
      <c r="PUQ284" s="50"/>
      <c r="PUR284" s="50"/>
      <c r="PUS284" s="50"/>
      <c r="PUT284" s="50"/>
      <c r="PUU284" s="50"/>
      <c r="PUV284" s="50"/>
      <c r="PUW284" s="50"/>
      <c r="PUX284" s="50"/>
      <c r="PUY284" s="50"/>
      <c r="PUZ284" s="50"/>
      <c r="PVA284" s="50"/>
      <c r="PVB284" s="50"/>
      <c r="PVC284" s="50"/>
      <c r="PVD284" s="50"/>
      <c r="PVE284" s="50"/>
      <c r="PVF284" s="50"/>
      <c r="PVG284" s="50"/>
      <c r="PVH284" s="50"/>
      <c r="PVI284" s="50"/>
      <c r="PVJ284" s="50"/>
      <c r="PVK284" s="50"/>
      <c r="PVL284" s="50"/>
      <c r="PVM284" s="50"/>
      <c r="PVN284" s="50"/>
      <c r="PVO284" s="50"/>
      <c r="PVP284" s="50"/>
      <c r="PVQ284" s="50"/>
      <c r="PVR284" s="50"/>
      <c r="PVS284" s="50"/>
      <c r="PVT284" s="50"/>
      <c r="PVU284" s="50"/>
      <c r="PVV284" s="50"/>
      <c r="PVW284" s="50"/>
      <c r="PVX284" s="50"/>
      <c r="PVY284" s="50"/>
      <c r="PVZ284" s="50"/>
      <c r="PWA284" s="50"/>
      <c r="PWB284" s="50"/>
      <c r="PWC284" s="50"/>
      <c r="PWD284" s="50"/>
      <c r="PWE284" s="50"/>
      <c r="PWF284" s="50"/>
      <c r="PWG284" s="50"/>
      <c r="PWH284" s="50"/>
      <c r="PWI284" s="50"/>
      <c r="PWJ284" s="50"/>
      <c r="PWK284" s="50"/>
      <c r="PWL284" s="50"/>
      <c r="PWM284" s="50"/>
      <c r="PWN284" s="50"/>
      <c r="PWO284" s="50"/>
      <c r="PWP284" s="50"/>
      <c r="PWQ284" s="50"/>
      <c r="PWR284" s="50"/>
      <c r="PWS284" s="50"/>
      <c r="PWT284" s="50"/>
      <c r="PWU284" s="50"/>
      <c r="PWV284" s="50"/>
      <c r="PWW284" s="50"/>
      <c r="PWX284" s="50"/>
      <c r="PWY284" s="50"/>
      <c r="PWZ284" s="50"/>
      <c r="PXA284" s="50"/>
      <c r="PXB284" s="50"/>
      <c r="PXC284" s="50"/>
      <c r="PXD284" s="50"/>
      <c r="PXE284" s="50"/>
      <c r="PXF284" s="50"/>
      <c r="PXG284" s="50"/>
      <c r="PXH284" s="50"/>
      <c r="PXI284" s="50"/>
      <c r="PXJ284" s="50"/>
      <c r="PXK284" s="50"/>
      <c r="PXL284" s="50"/>
      <c r="PXM284" s="50"/>
      <c r="PXN284" s="50"/>
      <c r="PXO284" s="50"/>
      <c r="PXP284" s="50"/>
      <c r="PXQ284" s="50"/>
      <c r="PXR284" s="50"/>
      <c r="PXS284" s="50"/>
      <c r="PXT284" s="50"/>
      <c r="PXU284" s="50"/>
      <c r="PXV284" s="50"/>
      <c r="PXW284" s="50"/>
      <c r="PXX284" s="50"/>
      <c r="PXY284" s="50"/>
      <c r="PXZ284" s="50"/>
      <c r="PYA284" s="50"/>
      <c r="PYB284" s="50"/>
      <c r="PYC284" s="50"/>
      <c r="PYD284" s="50"/>
      <c r="PYE284" s="50"/>
      <c r="PYF284" s="50"/>
      <c r="PYG284" s="50"/>
      <c r="PYH284" s="50"/>
      <c r="PYI284" s="50"/>
      <c r="PYJ284" s="50"/>
      <c r="PYK284" s="50"/>
      <c r="PYL284" s="50"/>
      <c r="PYM284" s="50"/>
      <c r="PYN284" s="50"/>
      <c r="PYO284" s="50"/>
      <c r="PYP284" s="50"/>
      <c r="PYQ284" s="50"/>
      <c r="PYR284" s="50"/>
      <c r="PYS284" s="50"/>
      <c r="PYT284" s="50"/>
      <c r="PYU284" s="50"/>
      <c r="PYV284" s="50"/>
      <c r="PYW284" s="50"/>
      <c r="PYX284" s="50"/>
      <c r="PYY284" s="50"/>
      <c r="PYZ284" s="50"/>
      <c r="PZA284" s="50"/>
      <c r="PZB284" s="50"/>
      <c r="PZC284" s="50"/>
      <c r="PZD284" s="50"/>
      <c r="PZE284" s="50"/>
      <c r="PZF284" s="50"/>
      <c r="PZG284" s="50"/>
      <c r="PZH284" s="50"/>
      <c r="PZI284" s="50"/>
      <c r="PZJ284" s="50"/>
      <c r="PZK284" s="50"/>
      <c r="PZL284" s="50"/>
      <c r="PZM284" s="50"/>
      <c r="PZN284" s="50"/>
      <c r="PZO284" s="50"/>
      <c r="PZP284" s="50"/>
      <c r="PZQ284" s="50"/>
      <c r="PZR284" s="50"/>
      <c r="PZS284" s="50"/>
      <c r="PZT284" s="50"/>
      <c r="PZU284" s="50"/>
      <c r="PZV284" s="50"/>
      <c r="PZW284" s="50"/>
      <c r="PZX284" s="50"/>
      <c r="PZY284" s="50"/>
      <c r="PZZ284" s="50"/>
      <c r="QAA284" s="50"/>
      <c r="QAB284" s="50"/>
      <c r="QAD284" s="50"/>
      <c r="QAF284" s="50"/>
      <c r="QAG284" s="50"/>
      <c r="QAH284" s="50"/>
      <c r="QAI284" s="50"/>
      <c r="QAJ284" s="50"/>
      <c r="QAK284" s="50"/>
      <c r="QAL284" s="50"/>
      <c r="QAM284" s="50"/>
      <c r="QAR284" s="50"/>
      <c r="QAS284" s="50"/>
      <c r="QAT284" s="50"/>
      <c r="QAU284" s="50"/>
      <c r="QAV284" s="50"/>
      <c r="QAW284" s="50"/>
      <c r="QAX284" s="50"/>
      <c r="QAY284" s="50"/>
      <c r="QAZ284" s="50"/>
      <c r="QBA284" s="50"/>
      <c r="QBB284" s="50"/>
      <c r="QBC284" s="50"/>
      <c r="QBD284" s="50"/>
      <c r="QBE284" s="50"/>
      <c r="QBF284" s="50"/>
      <c r="QBG284" s="50"/>
      <c r="QBH284" s="50"/>
      <c r="QBI284" s="50"/>
      <c r="QBJ284" s="50"/>
      <c r="QBK284" s="50"/>
      <c r="QBL284" s="50"/>
      <c r="QBM284" s="50"/>
      <c r="QBN284" s="50"/>
      <c r="QBO284" s="50"/>
      <c r="QBP284" s="50"/>
      <c r="QBQ284" s="50"/>
      <c r="QBR284" s="50"/>
      <c r="QBS284" s="50"/>
      <c r="QBT284" s="50"/>
      <c r="QBU284" s="50"/>
      <c r="QBV284" s="50"/>
      <c r="QBW284" s="50"/>
      <c r="QBX284" s="50"/>
      <c r="QBY284" s="50"/>
      <c r="QBZ284" s="50"/>
      <c r="QCA284" s="50"/>
      <c r="QCB284" s="50"/>
      <c r="QCC284" s="50"/>
      <c r="QCD284" s="50"/>
      <c r="QCE284" s="50"/>
      <c r="QCF284" s="50"/>
      <c r="QCG284" s="50"/>
      <c r="QCH284" s="50"/>
      <c r="QCI284" s="50"/>
      <c r="QCJ284" s="50"/>
      <c r="QCK284" s="50"/>
      <c r="QCL284" s="50"/>
      <c r="QCM284" s="50"/>
      <c r="QCN284" s="50"/>
      <c r="QCO284" s="50"/>
      <c r="QCP284" s="50"/>
      <c r="QCQ284" s="50"/>
      <c r="QCR284" s="50"/>
      <c r="QCS284" s="50"/>
      <c r="QCT284" s="50"/>
      <c r="QCU284" s="50"/>
      <c r="QCV284" s="50"/>
      <c r="QCW284" s="50"/>
      <c r="QCX284" s="50"/>
      <c r="QCY284" s="50"/>
      <c r="QCZ284" s="50"/>
      <c r="QDA284" s="50"/>
      <c r="QDB284" s="50"/>
      <c r="QDC284" s="50"/>
      <c r="QDD284" s="50"/>
      <c r="QDE284" s="50"/>
      <c r="QDF284" s="50"/>
      <c r="QDG284" s="50"/>
      <c r="QDH284" s="50"/>
      <c r="QDI284" s="50"/>
      <c r="QDJ284" s="50"/>
      <c r="QDK284" s="50"/>
      <c r="QDL284" s="50"/>
      <c r="QDM284" s="50"/>
      <c r="QDN284" s="50"/>
      <c r="QDO284" s="50"/>
      <c r="QDP284" s="50"/>
      <c r="QDQ284" s="50"/>
      <c r="QDR284" s="50"/>
      <c r="QDS284" s="50"/>
      <c r="QDT284" s="50"/>
      <c r="QDU284" s="50"/>
      <c r="QDV284" s="50"/>
      <c r="QDW284" s="50"/>
      <c r="QDX284" s="50"/>
      <c r="QDY284" s="50"/>
      <c r="QDZ284" s="50"/>
      <c r="QEA284" s="50"/>
      <c r="QEB284" s="50"/>
      <c r="QEC284" s="50"/>
      <c r="QED284" s="50"/>
      <c r="QEE284" s="50"/>
      <c r="QEF284" s="50"/>
      <c r="QEG284" s="50"/>
      <c r="QEH284" s="50"/>
      <c r="QEI284" s="50"/>
      <c r="QEJ284" s="50"/>
      <c r="QEK284" s="50"/>
      <c r="QEL284" s="50"/>
      <c r="QEM284" s="50"/>
      <c r="QEN284" s="50"/>
      <c r="QEO284" s="50"/>
      <c r="QEP284" s="50"/>
      <c r="QEQ284" s="50"/>
      <c r="QER284" s="50"/>
      <c r="QES284" s="50"/>
      <c r="QET284" s="50"/>
      <c r="QEU284" s="50"/>
      <c r="QEV284" s="50"/>
      <c r="QEW284" s="50"/>
      <c r="QEX284" s="50"/>
      <c r="QEY284" s="50"/>
      <c r="QEZ284" s="50"/>
      <c r="QFA284" s="50"/>
      <c r="QFB284" s="50"/>
      <c r="QFC284" s="50"/>
      <c r="QFD284" s="50"/>
      <c r="QFE284" s="50"/>
      <c r="QFF284" s="50"/>
      <c r="QFG284" s="50"/>
      <c r="QFH284" s="50"/>
      <c r="QFI284" s="50"/>
      <c r="QFJ284" s="50"/>
      <c r="QFK284" s="50"/>
      <c r="QFL284" s="50"/>
      <c r="QFM284" s="50"/>
      <c r="QFN284" s="50"/>
      <c r="QFO284" s="50"/>
      <c r="QFP284" s="50"/>
      <c r="QFQ284" s="50"/>
      <c r="QFR284" s="50"/>
      <c r="QFS284" s="50"/>
      <c r="QFT284" s="50"/>
      <c r="QFU284" s="50"/>
      <c r="QFV284" s="50"/>
      <c r="QFW284" s="50"/>
      <c r="QFX284" s="50"/>
      <c r="QFY284" s="50"/>
      <c r="QFZ284" s="50"/>
      <c r="QGA284" s="50"/>
      <c r="QGB284" s="50"/>
      <c r="QGC284" s="50"/>
      <c r="QGD284" s="50"/>
      <c r="QGE284" s="50"/>
      <c r="QGF284" s="50"/>
      <c r="QGG284" s="50"/>
      <c r="QGH284" s="50"/>
      <c r="QGI284" s="50"/>
      <c r="QGJ284" s="50"/>
      <c r="QGK284" s="50"/>
      <c r="QGL284" s="50"/>
      <c r="QGM284" s="50"/>
      <c r="QGN284" s="50"/>
      <c r="QGO284" s="50"/>
      <c r="QGP284" s="50"/>
      <c r="QGQ284" s="50"/>
      <c r="QGR284" s="50"/>
      <c r="QGS284" s="50"/>
      <c r="QGT284" s="50"/>
      <c r="QGU284" s="50"/>
      <c r="QGV284" s="50"/>
      <c r="QGW284" s="50"/>
      <c r="QGX284" s="50"/>
      <c r="QGY284" s="50"/>
      <c r="QGZ284" s="50"/>
      <c r="QHA284" s="50"/>
      <c r="QHB284" s="50"/>
      <c r="QHC284" s="50"/>
      <c r="QHD284" s="50"/>
      <c r="QHE284" s="50"/>
      <c r="QHF284" s="50"/>
      <c r="QHG284" s="50"/>
      <c r="QHH284" s="50"/>
      <c r="QHI284" s="50"/>
      <c r="QHJ284" s="50"/>
      <c r="QHK284" s="50"/>
      <c r="QHL284" s="50"/>
      <c r="QHM284" s="50"/>
      <c r="QHN284" s="50"/>
      <c r="QHO284" s="50"/>
      <c r="QHP284" s="50"/>
      <c r="QHQ284" s="50"/>
      <c r="QHR284" s="50"/>
      <c r="QHS284" s="50"/>
      <c r="QHT284" s="50"/>
      <c r="QHU284" s="50"/>
      <c r="QHV284" s="50"/>
      <c r="QHW284" s="50"/>
      <c r="QHX284" s="50"/>
      <c r="QHY284" s="50"/>
      <c r="QHZ284" s="50"/>
      <c r="QIA284" s="50"/>
      <c r="QIB284" s="50"/>
      <c r="QIC284" s="50"/>
      <c r="QID284" s="50"/>
      <c r="QIE284" s="50"/>
      <c r="QIF284" s="50"/>
      <c r="QIG284" s="50"/>
      <c r="QIH284" s="50"/>
      <c r="QII284" s="50"/>
      <c r="QIJ284" s="50"/>
      <c r="QIK284" s="50"/>
      <c r="QIL284" s="50"/>
      <c r="QIM284" s="50"/>
      <c r="QIN284" s="50"/>
      <c r="QIO284" s="50"/>
      <c r="QIP284" s="50"/>
      <c r="QIQ284" s="50"/>
      <c r="QIR284" s="50"/>
      <c r="QIS284" s="50"/>
      <c r="QIT284" s="50"/>
      <c r="QIU284" s="50"/>
      <c r="QIV284" s="50"/>
      <c r="QIW284" s="50"/>
      <c r="QIX284" s="50"/>
      <c r="QIY284" s="50"/>
      <c r="QIZ284" s="50"/>
      <c r="QJA284" s="50"/>
      <c r="QJB284" s="50"/>
      <c r="QJC284" s="50"/>
      <c r="QJD284" s="50"/>
      <c r="QJE284" s="50"/>
      <c r="QJF284" s="50"/>
      <c r="QJG284" s="50"/>
      <c r="QJH284" s="50"/>
      <c r="QJI284" s="50"/>
      <c r="QJJ284" s="50"/>
      <c r="QJK284" s="50"/>
      <c r="QJL284" s="50"/>
      <c r="QJM284" s="50"/>
      <c r="QJN284" s="50"/>
      <c r="QJO284" s="50"/>
      <c r="QJP284" s="50"/>
      <c r="QJQ284" s="50"/>
      <c r="QJR284" s="50"/>
      <c r="QJS284" s="50"/>
      <c r="QJT284" s="50"/>
      <c r="QJU284" s="50"/>
      <c r="QJV284" s="50"/>
      <c r="QJW284" s="50"/>
      <c r="QJX284" s="50"/>
      <c r="QJZ284" s="50"/>
      <c r="QKB284" s="50"/>
      <c r="QKC284" s="50"/>
      <c r="QKD284" s="50"/>
      <c r="QKE284" s="50"/>
      <c r="QKF284" s="50"/>
      <c r="QKG284" s="50"/>
      <c r="QKH284" s="50"/>
      <c r="QKI284" s="50"/>
      <c r="QKN284" s="50"/>
      <c r="QKO284" s="50"/>
      <c r="QKP284" s="50"/>
      <c r="QKQ284" s="50"/>
      <c r="QKR284" s="50"/>
      <c r="QKS284" s="50"/>
      <c r="QKT284" s="50"/>
      <c r="QKU284" s="50"/>
      <c r="QKV284" s="50"/>
      <c r="QKW284" s="50"/>
      <c r="QKX284" s="50"/>
      <c r="QKY284" s="50"/>
      <c r="QKZ284" s="50"/>
      <c r="QLA284" s="50"/>
      <c r="QLB284" s="50"/>
      <c r="QLC284" s="50"/>
      <c r="QLD284" s="50"/>
      <c r="QLE284" s="50"/>
      <c r="QLF284" s="50"/>
      <c r="QLG284" s="50"/>
      <c r="QLH284" s="50"/>
      <c r="QLI284" s="50"/>
      <c r="QLJ284" s="50"/>
      <c r="QLK284" s="50"/>
      <c r="QLL284" s="50"/>
      <c r="QLM284" s="50"/>
      <c r="QLN284" s="50"/>
      <c r="QLO284" s="50"/>
      <c r="QLP284" s="50"/>
      <c r="QLQ284" s="50"/>
      <c r="QLR284" s="50"/>
      <c r="QLS284" s="50"/>
      <c r="QLT284" s="50"/>
      <c r="QLU284" s="50"/>
      <c r="QLV284" s="50"/>
      <c r="QLW284" s="50"/>
      <c r="QLX284" s="50"/>
      <c r="QLY284" s="50"/>
      <c r="QLZ284" s="50"/>
      <c r="QMA284" s="50"/>
      <c r="QMB284" s="50"/>
      <c r="QMC284" s="50"/>
      <c r="QMD284" s="50"/>
      <c r="QME284" s="50"/>
      <c r="QMF284" s="50"/>
      <c r="QMG284" s="50"/>
      <c r="QMH284" s="50"/>
      <c r="QMI284" s="50"/>
      <c r="QMJ284" s="50"/>
      <c r="QMK284" s="50"/>
      <c r="QML284" s="50"/>
      <c r="QMM284" s="50"/>
      <c r="QMN284" s="50"/>
      <c r="QMO284" s="50"/>
      <c r="QMP284" s="50"/>
      <c r="QMQ284" s="50"/>
      <c r="QMR284" s="50"/>
      <c r="QMS284" s="50"/>
      <c r="QMT284" s="50"/>
      <c r="QMU284" s="50"/>
      <c r="QMV284" s="50"/>
      <c r="QMW284" s="50"/>
      <c r="QMX284" s="50"/>
      <c r="QMY284" s="50"/>
      <c r="QMZ284" s="50"/>
      <c r="QNA284" s="50"/>
      <c r="QNB284" s="50"/>
      <c r="QNC284" s="50"/>
      <c r="QND284" s="50"/>
      <c r="QNE284" s="50"/>
      <c r="QNF284" s="50"/>
      <c r="QNG284" s="50"/>
      <c r="QNH284" s="50"/>
      <c r="QNI284" s="50"/>
      <c r="QNJ284" s="50"/>
      <c r="QNK284" s="50"/>
      <c r="QNL284" s="50"/>
      <c r="QNM284" s="50"/>
      <c r="QNN284" s="50"/>
      <c r="QNO284" s="50"/>
      <c r="QNP284" s="50"/>
      <c r="QNQ284" s="50"/>
      <c r="QNR284" s="50"/>
      <c r="QNS284" s="50"/>
      <c r="QNT284" s="50"/>
      <c r="QNU284" s="50"/>
      <c r="QNV284" s="50"/>
      <c r="QNW284" s="50"/>
      <c r="QNX284" s="50"/>
      <c r="QNY284" s="50"/>
      <c r="QNZ284" s="50"/>
      <c r="QOA284" s="50"/>
      <c r="QOB284" s="50"/>
      <c r="QOC284" s="50"/>
      <c r="QOD284" s="50"/>
      <c r="QOE284" s="50"/>
      <c r="QOF284" s="50"/>
      <c r="QOG284" s="50"/>
      <c r="QOH284" s="50"/>
      <c r="QOI284" s="50"/>
      <c r="QOJ284" s="50"/>
      <c r="QOK284" s="50"/>
      <c r="QOL284" s="50"/>
      <c r="QOM284" s="50"/>
      <c r="QON284" s="50"/>
      <c r="QOO284" s="50"/>
      <c r="QOP284" s="50"/>
      <c r="QOQ284" s="50"/>
      <c r="QOR284" s="50"/>
      <c r="QOS284" s="50"/>
      <c r="QOT284" s="50"/>
      <c r="QOU284" s="50"/>
      <c r="QOV284" s="50"/>
      <c r="QOW284" s="50"/>
      <c r="QOX284" s="50"/>
      <c r="QOY284" s="50"/>
      <c r="QOZ284" s="50"/>
      <c r="QPA284" s="50"/>
      <c r="QPB284" s="50"/>
      <c r="QPC284" s="50"/>
      <c r="QPD284" s="50"/>
      <c r="QPE284" s="50"/>
      <c r="QPF284" s="50"/>
      <c r="QPG284" s="50"/>
      <c r="QPH284" s="50"/>
      <c r="QPI284" s="50"/>
      <c r="QPJ284" s="50"/>
      <c r="QPK284" s="50"/>
      <c r="QPL284" s="50"/>
      <c r="QPM284" s="50"/>
      <c r="QPN284" s="50"/>
      <c r="QPO284" s="50"/>
      <c r="QPP284" s="50"/>
      <c r="QPQ284" s="50"/>
      <c r="QPR284" s="50"/>
      <c r="QPS284" s="50"/>
      <c r="QPT284" s="50"/>
      <c r="QPU284" s="50"/>
      <c r="QPV284" s="50"/>
      <c r="QPW284" s="50"/>
      <c r="QPX284" s="50"/>
      <c r="QPY284" s="50"/>
      <c r="QPZ284" s="50"/>
      <c r="QQA284" s="50"/>
      <c r="QQB284" s="50"/>
      <c r="QQC284" s="50"/>
      <c r="QQD284" s="50"/>
      <c r="QQE284" s="50"/>
      <c r="QQF284" s="50"/>
      <c r="QQG284" s="50"/>
      <c r="QQH284" s="50"/>
      <c r="QQI284" s="50"/>
      <c r="QQJ284" s="50"/>
      <c r="QQK284" s="50"/>
      <c r="QQL284" s="50"/>
      <c r="QQM284" s="50"/>
      <c r="QQN284" s="50"/>
      <c r="QQO284" s="50"/>
      <c r="QQP284" s="50"/>
      <c r="QQQ284" s="50"/>
      <c r="QQR284" s="50"/>
      <c r="QQS284" s="50"/>
      <c r="QQT284" s="50"/>
      <c r="QQU284" s="50"/>
      <c r="QQV284" s="50"/>
      <c r="QQW284" s="50"/>
      <c r="QQX284" s="50"/>
      <c r="QQY284" s="50"/>
      <c r="QQZ284" s="50"/>
      <c r="QRA284" s="50"/>
      <c r="QRB284" s="50"/>
      <c r="QRC284" s="50"/>
      <c r="QRD284" s="50"/>
      <c r="QRE284" s="50"/>
      <c r="QRF284" s="50"/>
      <c r="QRG284" s="50"/>
      <c r="QRH284" s="50"/>
      <c r="QRI284" s="50"/>
      <c r="QRJ284" s="50"/>
      <c r="QRK284" s="50"/>
      <c r="QRL284" s="50"/>
      <c r="QRM284" s="50"/>
      <c r="QRN284" s="50"/>
      <c r="QRO284" s="50"/>
      <c r="QRP284" s="50"/>
      <c r="QRQ284" s="50"/>
      <c r="QRR284" s="50"/>
      <c r="QRS284" s="50"/>
      <c r="QRT284" s="50"/>
      <c r="QRU284" s="50"/>
      <c r="QRV284" s="50"/>
      <c r="QRW284" s="50"/>
      <c r="QRX284" s="50"/>
      <c r="QRY284" s="50"/>
      <c r="QRZ284" s="50"/>
      <c r="QSA284" s="50"/>
      <c r="QSB284" s="50"/>
      <c r="QSC284" s="50"/>
      <c r="QSD284" s="50"/>
      <c r="QSE284" s="50"/>
      <c r="QSF284" s="50"/>
      <c r="QSG284" s="50"/>
      <c r="QSH284" s="50"/>
      <c r="QSI284" s="50"/>
      <c r="QSJ284" s="50"/>
      <c r="QSK284" s="50"/>
      <c r="QSL284" s="50"/>
      <c r="QSM284" s="50"/>
      <c r="QSN284" s="50"/>
      <c r="QSO284" s="50"/>
      <c r="QSP284" s="50"/>
      <c r="QSQ284" s="50"/>
      <c r="QSR284" s="50"/>
      <c r="QSS284" s="50"/>
      <c r="QST284" s="50"/>
      <c r="QSU284" s="50"/>
      <c r="QSV284" s="50"/>
      <c r="QSW284" s="50"/>
      <c r="QSX284" s="50"/>
      <c r="QSY284" s="50"/>
      <c r="QSZ284" s="50"/>
      <c r="QTA284" s="50"/>
      <c r="QTB284" s="50"/>
      <c r="QTC284" s="50"/>
      <c r="QTD284" s="50"/>
      <c r="QTE284" s="50"/>
      <c r="QTF284" s="50"/>
      <c r="QTG284" s="50"/>
      <c r="QTH284" s="50"/>
      <c r="QTI284" s="50"/>
      <c r="QTJ284" s="50"/>
      <c r="QTK284" s="50"/>
      <c r="QTL284" s="50"/>
      <c r="QTM284" s="50"/>
      <c r="QTN284" s="50"/>
      <c r="QTO284" s="50"/>
      <c r="QTP284" s="50"/>
      <c r="QTQ284" s="50"/>
      <c r="QTR284" s="50"/>
      <c r="QTS284" s="50"/>
      <c r="QTT284" s="50"/>
      <c r="QTV284" s="50"/>
      <c r="QTX284" s="50"/>
      <c r="QTY284" s="50"/>
      <c r="QTZ284" s="50"/>
      <c r="QUA284" s="50"/>
      <c r="QUB284" s="50"/>
      <c r="QUC284" s="50"/>
      <c r="QUD284" s="50"/>
      <c r="QUE284" s="50"/>
      <c r="QUJ284" s="50"/>
      <c r="QUK284" s="50"/>
      <c r="QUL284" s="50"/>
      <c r="QUM284" s="50"/>
      <c r="QUN284" s="50"/>
      <c r="QUO284" s="50"/>
      <c r="QUP284" s="50"/>
      <c r="QUQ284" s="50"/>
      <c r="QUR284" s="50"/>
      <c r="QUS284" s="50"/>
      <c r="QUT284" s="50"/>
      <c r="QUU284" s="50"/>
      <c r="QUV284" s="50"/>
      <c r="QUW284" s="50"/>
      <c r="QUX284" s="50"/>
      <c r="QUY284" s="50"/>
      <c r="QUZ284" s="50"/>
      <c r="QVA284" s="50"/>
      <c r="QVB284" s="50"/>
      <c r="QVC284" s="50"/>
      <c r="QVD284" s="50"/>
      <c r="QVE284" s="50"/>
      <c r="QVF284" s="50"/>
      <c r="QVG284" s="50"/>
      <c r="QVH284" s="50"/>
      <c r="QVI284" s="50"/>
      <c r="QVJ284" s="50"/>
      <c r="QVK284" s="50"/>
      <c r="QVL284" s="50"/>
      <c r="QVM284" s="50"/>
      <c r="QVN284" s="50"/>
      <c r="QVO284" s="50"/>
      <c r="QVP284" s="50"/>
      <c r="QVQ284" s="50"/>
      <c r="QVR284" s="50"/>
      <c r="QVS284" s="50"/>
      <c r="QVT284" s="50"/>
      <c r="QVU284" s="50"/>
      <c r="QVV284" s="50"/>
      <c r="QVW284" s="50"/>
      <c r="QVX284" s="50"/>
      <c r="QVY284" s="50"/>
      <c r="QVZ284" s="50"/>
      <c r="QWA284" s="50"/>
      <c r="QWB284" s="50"/>
      <c r="QWC284" s="50"/>
      <c r="QWD284" s="50"/>
      <c r="QWE284" s="50"/>
      <c r="QWF284" s="50"/>
      <c r="QWG284" s="50"/>
      <c r="QWH284" s="50"/>
      <c r="QWI284" s="50"/>
      <c r="QWJ284" s="50"/>
      <c r="QWK284" s="50"/>
      <c r="QWL284" s="50"/>
      <c r="QWM284" s="50"/>
      <c r="QWN284" s="50"/>
      <c r="QWO284" s="50"/>
      <c r="QWP284" s="50"/>
      <c r="QWQ284" s="50"/>
      <c r="QWR284" s="50"/>
      <c r="QWS284" s="50"/>
      <c r="QWT284" s="50"/>
      <c r="QWU284" s="50"/>
      <c r="QWV284" s="50"/>
      <c r="QWW284" s="50"/>
      <c r="QWX284" s="50"/>
      <c r="QWY284" s="50"/>
      <c r="QWZ284" s="50"/>
      <c r="QXA284" s="50"/>
      <c r="QXB284" s="50"/>
      <c r="QXC284" s="50"/>
      <c r="QXD284" s="50"/>
      <c r="QXE284" s="50"/>
      <c r="QXF284" s="50"/>
      <c r="QXG284" s="50"/>
      <c r="QXH284" s="50"/>
      <c r="QXI284" s="50"/>
      <c r="QXJ284" s="50"/>
      <c r="QXK284" s="50"/>
      <c r="QXL284" s="50"/>
      <c r="QXM284" s="50"/>
      <c r="QXN284" s="50"/>
      <c r="QXO284" s="50"/>
      <c r="QXP284" s="50"/>
      <c r="QXQ284" s="50"/>
      <c r="QXR284" s="50"/>
      <c r="QXS284" s="50"/>
      <c r="QXT284" s="50"/>
      <c r="QXU284" s="50"/>
      <c r="QXV284" s="50"/>
      <c r="QXW284" s="50"/>
      <c r="QXX284" s="50"/>
      <c r="QXY284" s="50"/>
      <c r="QXZ284" s="50"/>
      <c r="QYA284" s="50"/>
      <c r="QYB284" s="50"/>
      <c r="QYC284" s="50"/>
      <c r="QYD284" s="50"/>
      <c r="QYE284" s="50"/>
      <c r="QYF284" s="50"/>
      <c r="QYG284" s="50"/>
      <c r="QYH284" s="50"/>
      <c r="QYI284" s="50"/>
      <c r="QYJ284" s="50"/>
      <c r="QYK284" s="50"/>
      <c r="QYL284" s="50"/>
      <c r="QYM284" s="50"/>
      <c r="QYN284" s="50"/>
      <c r="QYO284" s="50"/>
      <c r="QYP284" s="50"/>
      <c r="QYQ284" s="50"/>
      <c r="QYR284" s="50"/>
      <c r="QYS284" s="50"/>
      <c r="QYT284" s="50"/>
      <c r="QYU284" s="50"/>
      <c r="QYV284" s="50"/>
      <c r="QYW284" s="50"/>
      <c r="QYX284" s="50"/>
      <c r="QYY284" s="50"/>
      <c r="QYZ284" s="50"/>
      <c r="QZA284" s="50"/>
      <c r="QZB284" s="50"/>
      <c r="QZC284" s="50"/>
      <c r="QZD284" s="50"/>
      <c r="QZE284" s="50"/>
      <c r="QZF284" s="50"/>
      <c r="QZG284" s="50"/>
      <c r="QZH284" s="50"/>
      <c r="QZI284" s="50"/>
      <c r="QZJ284" s="50"/>
      <c r="QZK284" s="50"/>
      <c r="QZL284" s="50"/>
      <c r="QZM284" s="50"/>
      <c r="QZN284" s="50"/>
      <c r="QZO284" s="50"/>
      <c r="QZP284" s="50"/>
      <c r="QZQ284" s="50"/>
      <c r="QZR284" s="50"/>
      <c r="QZS284" s="50"/>
      <c r="QZT284" s="50"/>
      <c r="QZU284" s="50"/>
      <c r="QZV284" s="50"/>
      <c r="QZW284" s="50"/>
      <c r="QZX284" s="50"/>
      <c r="QZY284" s="50"/>
      <c r="QZZ284" s="50"/>
      <c r="RAA284" s="50"/>
      <c r="RAB284" s="50"/>
      <c r="RAC284" s="50"/>
      <c r="RAD284" s="50"/>
      <c r="RAE284" s="50"/>
      <c r="RAF284" s="50"/>
      <c r="RAG284" s="50"/>
      <c r="RAH284" s="50"/>
      <c r="RAI284" s="50"/>
      <c r="RAJ284" s="50"/>
      <c r="RAK284" s="50"/>
      <c r="RAL284" s="50"/>
      <c r="RAM284" s="50"/>
      <c r="RAN284" s="50"/>
      <c r="RAO284" s="50"/>
      <c r="RAP284" s="50"/>
      <c r="RAQ284" s="50"/>
      <c r="RAR284" s="50"/>
      <c r="RAS284" s="50"/>
      <c r="RAT284" s="50"/>
      <c r="RAU284" s="50"/>
      <c r="RAV284" s="50"/>
      <c r="RAW284" s="50"/>
      <c r="RAX284" s="50"/>
      <c r="RAY284" s="50"/>
      <c r="RAZ284" s="50"/>
      <c r="RBA284" s="50"/>
      <c r="RBB284" s="50"/>
      <c r="RBC284" s="50"/>
      <c r="RBD284" s="50"/>
      <c r="RBE284" s="50"/>
      <c r="RBF284" s="50"/>
      <c r="RBG284" s="50"/>
      <c r="RBH284" s="50"/>
      <c r="RBI284" s="50"/>
      <c r="RBJ284" s="50"/>
      <c r="RBK284" s="50"/>
      <c r="RBL284" s="50"/>
      <c r="RBM284" s="50"/>
      <c r="RBN284" s="50"/>
      <c r="RBO284" s="50"/>
      <c r="RBP284" s="50"/>
      <c r="RBQ284" s="50"/>
      <c r="RBR284" s="50"/>
      <c r="RBS284" s="50"/>
      <c r="RBT284" s="50"/>
      <c r="RBU284" s="50"/>
      <c r="RBV284" s="50"/>
      <c r="RBW284" s="50"/>
      <c r="RBX284" s="50"/>
      <c r="RBY284" s="50"/>
      <c r="RBZ284" s="50"/>
      <c r="RCA284" s="50"/>
      <c r="RCB284" s="50"/>
      <c r="RCC284" s="50"/>
      <c r="RCD284" s="50"/>
      <c r="RCE284" s="50"/>
      <c r="RCF284" s="50"/>
      <c r="RCG284" s="50"/>
      <c r="RCH284" s="50"/>
      <c r="RCI284" s="50"/>
      <c r="RCJ284" s="50"/>
      <c r="RCK284" s="50"/>
      <c r="RCL284" s="50"/>
      <c r="RCM284" s="50"/>
      <c r="RCN284" s="50"/>
      <c r="RCO284" s="50"/>
      <c r="RCP284" s="50"/>
      <c r="RCQ284" s="50"/>
      <c r="RCR284" s="50"/>
      <c r="RCS284" s="50"/>
      <c r="RCT284" s="50"/>
      <c r="RCU284" s="50"/>
      <c r="RCV284" s="50"/>
      <c r="RCW284" s="50"/>
      <c r="RCX284" s="50"/>
      <c r="RCY284" s="50"/>
      <c r="RCZ284" s="50"/>
      <c r="RDA284" s="50"/>
      <c r="RDB284" s="50"/>
      <c r="RDC284" s="50"/>
      <c r="RDD284" s="50"/>
      <c r="RDE284" s="50"/>
      <c r="RDF284" s="50"/>
      <c r="RDG284" s="50"/>
      <c r="RDH284" s="50"/>
      <c r="RDI284" s="50"/>
      <c r="RDJ284" s="50"/>
      <c r="RDK284" s="50"/>
      <c r="RDL284" s="50"/>
      <c r="RDM284" s="50"/>
      <c r="RDN284" s="50"/>
      <c r="RDO284" s="50"/>
      <c r="RDP284" s="50"/>
      <c r="RDR284" s="50"/>
      <c r="RDT284" s="50"/>
      <c r="RDU284" s="50"/>
      <c r="RDV284" s="50"/>
      <c r="RDW284" s="50"/>
      <c r="RDX284" s="50"/>
      <c r="RDY284" s="50"/>
      <c r="RDZ284" s="50"/>
      <c r="REA284" s="50"/>
      <c r="REF284" s="50"/>
      <c r="REG284" s="50"/>
      <c r="REH284" s="50"/>
      <c r="REI284" s="50"/>
      <c r="REJ284" s="50"/>
      <c r="REK284" s="50"/>
      <c r="REL284" s="50"/>
      <c r="REM284" s="50"/>
      <c r="REN284" s="50"/>
      <c r="REO284" s="50"/>
      <c r="REP284" s="50"/>
      <c r="REQ284" s="50"/>
      <c r="RER284" s="50"/>
      <c r="RES284" s="50"/>
      <c r="RET284" s="50"/>
      <c r="REU284" s="50"/>
      <c r="REV284" s="50"/>
      <c r="REW284" s="50"/>
      <c r="REX284" s="50"/>
      <c r="REY284" s="50"/>
      <c r="REZ284" s="50"/>
      <c r="RFA284" s="50"/>
      <c r="RFB284" s="50"/>
      <c r="RFC284" s="50"/>
      <c r="RFD284" s="50"/>
      <c r="RFE284" s="50"/>
      <c r="RFF284" s="50"/>
      <c r="RFG284" s="50"/>
      <c r="RFH284" s="50"/>
      <c r="RFI284" s="50"/>
      <c r="RFJ284" s="50"/>
      <c r="RFK284" s="50"/>
      <c r="RFL284" s="50"/>
      <c r="RFM284" s="50"/>
      <c r="RFN284" s="50"/>
      <c r="RFO284" s="50"/>
      <c r="RFP284" s="50"/>
      <c r="RFQ284" s="50"/>
      <c r="RFR284" s="50"/>
      <c r="RFS284" s="50"/>
      <c r="RFT284" s="50"/>
      <c r="RFU284" s="50"/>
      <c r="RFV284" s="50"/>
      <c r="RFW284" s="50"/>
      <c r="RFX284" s="50"/>
      <c r="RFY284" s="50"/>
      <c r="RFZ284" s="50"/>
      <c r="RGA284" s="50"/>
      <c r="RGB284" s="50"/>
      <c r="RGC284" s="50"/>
      <c r="RGD284" s="50"/>
      <c r="RGE284" s="50"/>
      <c r="RGF284" s="50"/>
      <c r="RGG284" s="50"/>
      <c r="RGH284" s="50"/>
      <c r="RGI284" s="50"/>
      <c r="RGJ284" s="50"/>
      <c r="RGK284" s="50"/>
      <c r="RGL284" s="50"/>
      <c r="RGM284" s="50"/>
      <c r="RGN284" s="50"/>
      <c r="RGO284" s="50"/>
      <c r="RGP284" s="50"/>
      <c r="RGQ284" s="50"/>
      <c r="RGR284" s="50"/>
      <c r="RGS284" s="50"/>
      <c r="RGT284" s="50"/>
      <c r="RGU284" s="50"/>
      <c r="RGV284" s="50"/>
      <c r="RGW284" s="50"/>
      <c r="RGX284" s="50"/>
      <c r="RGY284" s="50"/>
      <c r="RGZ284" s="50"/>
      <c r="RHA284" s="50"/>
      <c r="RHB284" s="50"/>
      <c r="RHC284" s="50"/>
      <c r="RHD284" s="50"/>
      <c r="RHE284" s="50"/>
      <c r="RHF284" s="50"/>
      <c r="RHG284" s="50"/>
      <c r="RHH284" s="50"/>
      <c r="RHI284" s="50"/>
      <c r="RHJ284" s="50"/>
      <c r="RHK284" s="50"/>
      <c r="RHL284" s="50"/>
      <c r="RHM284" s="50"/>
      <c r="RHN284" s="50"/>
      <c r="RHO284" s="50"/>
      <c r="RHP284" s="50"/>
      <c r="RHQ284" s="50"/>
      <c r="RHR284" s="50"/>
      <c r="RHS284" s="50"/>
      <c r="RHT284" s="50"/>
      <c r="RHU284" s="50"/>
      <c r="RHV284" s="50"/>
      <c r="RHW284" s="50"/>
      <c r="RHX284" s="50"/>
      <c r="RHY284" s="50"/>
      <c r="RHZ284" s="50"/>
      <c r="RIA284" s="50"/>
      <c r="RIB284" s="50"/>
      <c r="RIC284" s="50"/>
      <c r="RID284" s="50"/>
      <c r="RIE284" s="50"/>
      <c r="RIF284" s="50"/>
      <c r="RIG284" s="50"/>
      <c r="RIH284" s="50"/>
      <c r="RII284" s="50"/>
      <c r="RIJ284" s="50"/>
      <c r="RIK284" s="50"/>
      <c r="RIL284" s="50"/>
      <c r="RIM284" s="50"/>
      <c r="RIN284" s="50"/>
      <c r="RIO284" s="50"/>
      <c r="RIP284" s="50"/>
      <c r="RIQ284" s="50"/>
      <c r="RIR284" s="50"/>
      <c r="RIS284" s="50"/>
      <c r="RIT284" s="50"/>
      <c r="RIU284" s="50"/>
      <c r="RIV284" s="50"/>
      <c r="RIW284" s="50"/>
      <c r="RIX284" s="50"/>
      <c r="RIY284" s="50"/>
      <c r="RIZ284" s="50"/>
      <c r="RJA284" s="50"/>
      <c r="RJB284" s="50"/>
      <c r="RJC284" s="50"/>
      <c r="RJD284" s="50"/>
      <c r="RJE284" s="50"/>
      <c r="RJF284" s="50"/>
      <c r="RJG284" s="50"/>
      <c r="RJH284" s="50"/>
      <c r="RJI284" s="50"/>
      <c r="RJJ284" s="50"/>
      <c r="RJK284" s="50"/>
      <c r="RJL284" s="50"/>
      <c r="RJM284" s="50"/>
      <c r="RJN284" s="50"/>
      <c r="RJO284" s="50"/>
      <c r="RJP284" s="50"/>
      <c r="RJQ284" s="50"/>
      <c r="RJR284" s="50"/>
      <c r="RJS284" s="50"/>
      <c r="RJT284" s="50"/>
      <c r="RJU284" s="50"/>
      <c r="RJV284" s="50"/>
      <c r="RJW284" s="50"/>
      <c r="RJX284" s="50"/>
      <c r="RJY284" s="50"/>
      <c r="RJZ284" s="50"/>
      <c r="RKA284" s="50"/>
      <c r="RKB284" s="50"/>
      <c r="RKC284" s="50"/>
      <c r="RKD284" s="50"/>
      <c r="RKE284" s="50"/>
      <c r="RKF284" s="50"/>
      <c r="RKG284" s="50"/>
      <c r="RKH284" s="50"/>
      <c r="RKI284" s="50"/>
      <c r="RKJ284" s="50"/>
      <c r="RKK284" s="50"/>
      <c r="RKL284" s="50"/>
      <c r="RKM284" s="50"/>
      <c r="RKN284" s="50"/>
      <c r="RKO284" s="50"/>
      <c r="RKP284" s="50"/>
      <c r="RKQ284" s="50"/>
      <c r="RKR284" s="50"/>
      <c r="RKS284" s="50"/>
      <c r="RKT284" s="50"/>
      <c r="RKU284" s="50"/>
      <c r="RKV284" s="50"/>
      <c r="RKW284" s="50"/>
      <c r="RKX284" s="50"/>
      <c r="RKY284" s="50"/>
      <c r="RKZ284" s="50"/>
      <c r="RLA284" s="50"/>
      <c r="RLB284" s="50"/>
      <c r="RLC284" s="50"/>
      <c r="RLD284" s="50"/>
      <c r="RLE284" s="50"/>
      <c r="RLF284" s="50"/>
      <c r="RLG284" s="50"/>
      <c r="RLH284" s="50"/>
      <c r="RLI284" s="50"/>
      <c r="RLJ284" s="50"/>
      <c r="RLK284" s="50"/>
      <c r="RLL284" s="50"/>
      <c r="RLM284" s="50"/>
      <c r="RLN284" s="50"/>
      <c r="RLO284" s="50"/>
      <c r="RLP284" s="50"/>
      <c r="RLQ284" s="50"/>
      <c r="RLR284" s="50"/>
      <c r="RLS284" s="50"/>
      <c r="RLT284" s="50"/>
      <c r="RLU284" s="50"/>
      <c r="RLV284" s="50"/>
      <c r="RLW284" s="50"/>
      <c r="RLX284" s="50"/>
      <c r="RLY284" s="50"/>
      <c r="RLZ284" s="50"/>
      <c r="RMA284" s="50"/>
      <c r="RMB284" s="50"/>
      <c r="RMC284" s="50"/>
      <c r="RMD284" s="50"/>
      <c r="RME284" s="50"/>
      <c r="RMF284" s="50"/>
      <c r="RMG284" s="50"/>
      <c r="RMH284" s="50"/>
      <c r="RMI284" s="50"/>
      <c r="RMJ284" s="50"/>
      <c r="RMK284" s="50"/>
      <c r="RML284" s="50"/>
      <c r="RMM284" s="50"/>
      <c r="RMN284" s="50"/>
      <c r="RMO284" s="50"/>
      <c r="RMP284" s="50"/>
      <c r="RMQ284" s="50"/>
      <c r="RMR284" s="50"/>
      <c r="RMS284" s="50"/>
      <c r="RMT284" s="50"/>
      <c r="RMU284" s="50"/>
      <c r="RMV284" s="50"/>
      <c r="RMW284" s="50"/>
      <c r="RMX284" s="50"/>
      <c r="RMY284" s="50"/>
      <c r="RMZ284" s="50"/>
      <c r="RNA284" s="50"/>
      <c r="RNB284" s="50"/>
      <c r="RNC284" s="50"/>
      <c r="RND284" s="50"/>
      <c r="RNE284" s="50"/>
      <c r="RNF284" s="50"/>
      <c r="RNG284" s="50"/>
      <c r="RNH284" s="50"/>
      <c r="RNI284" s="50"/>
      <c r="RNJ284" s="50"/>
      <c r="RNK284" s="50"/>
      <c r="RNL284" s="50"/>
      <c r="RNN284" s="50"/>
      <c r="RNP284" s="50"/>
      <c r="RNQ284" s="50"/>
      <c r="RNR284" s="50"/>
      <c r="RNS284" s="50"/>
      <c r="RNT284" s="50"/>
      <c r="RNU284" s="50"/>
      <c r="RNV284" s="50"/>
      <c r="RNW284" s="50"/>
      <c r="ROB284" s="50"/>
      <c r="ROC284" s="50"/>
      <c r="ROD284" s="50"/>
      <c r="ROE284" s="50"/>
      <c r="ROF284" s="50"/>
      <c r="ROG284" s="50"/>
      <c r="ROH284" s="50"/>
      <c r="ROI284" s="50"/>
      <c r="ROJ284" s="50"/>
      <c r="ROK284" s="50"/>
      <c r="ROL284" s="50"/>
      <c r="ROM284" s="50"/>
      <c r="RON284" s="50"/>
      <c r="ROO284" s="50"/>
      <c r="ROP284" s="50"/>
      <c r="ROQ284" s="50"/>
      <c r="ROR284" s="50"/>
      <c r="ROS284" s="50"/>
      <c r="ROT284" s="50"/>
      <c r="ROU284" s="50"/>
      <c r="ROV284" s="50"/>
      <c r="ROW284" s="50"/>
      <c r="ROX284" s="50"/>
      <c r="ROY284" s="50"/>
      <c r="ROZ284" s="50"/>
      <c r="RPA284" s="50"/>
      <c r="RPB284" s="50"/>
      <c r="RPC284" s="50"/>
      <c r="RPD284" s="50"/>
      <c r="RPE284" s="50"/>
      <c r="RPF284" s="50"/>
      <c r="RPG284" s="50"/>
      <c r="RPH284" s="50"/>
      <c r="RPI284" s="50"/>
      <c r="RPJ284" s="50"/>
      <c r="RPK284" s="50"/>
      <c r="RPL284" s="50"/>
      <c r="RPM284" s="50"/>
      <c r="RPN284" s="50"/>
      <c r="RPO284" s="50"/>
      <c r="RPP284" s="50"/>
      <c r="RPQ284" s="50"/>
      <c r="RPR284" s="50"/>
      <c r="RPS284" s="50"/>
      <c r="RPT284" s="50"/>
      <c r="RPU284" s="50"/>
      <c r="RPV284" s="50"/>
      <c r="RPW284" s="50"/>
      <c r="RPX284" s="50"/>
      <c r="RPY284" s="50"/>
      <c r="RPZ284" s="50"/>
      <c r="RQA284" s="50"/>
      <c r="RQB284" s="50"/>
      <c r="RQC284" s="50"/>
      <c r="RQD284" s="50"/>
      <c r="RQE284" s="50"/>
      <c r="RQF284" s="50"/>
      <c r="RQG284" s="50"/>
      <c r="RQH284" s="50"/>
      <c r="RQI284" s="50"/>
      <c r="RQJ284" s="50"/>
      <c r="RQK284" s="50"/>
      <c r="RQL284" s="50"/>
      <c r="RQM284" s="50"/>
      <c r="RQN284" s="50"/>
      <c r="RQO284" s="50"/>
      <c r="RQP284" s="50"/>
      <c r="RQQ284" s="50"/>
      <c r="RQR284" s="50"/>
      <c r="RQS284" s="50"/>
      <c r="RQT284" s="50"/>
      <c r="RQU284" s="50"/>
      <c r="RQV284" s="50"/>
      <c r="RQW284" s="50"/>
      <c r="RQX284" s="50"/>
      <c r="RQY284" s="50"/>
      <c r="RQZ284" s="50"/>
      <c r="RRA284" s="50"/>
      <c r="RRB284" s="50"/>
      <c r="RRC284" s="50"/>
      <c r="RRD284" s="50"/>
      <c r="RRE284" s="50"/>
      <c r="RRF284" s="50"/>
      <c r="RRG284" s="50"/>
      <c r="RRH284" s="50"/>
      <c r="RRI284" s="50"/>
      <c r="RRJ284" s="50"/>
      <c r="RRK284" s="50"/>
      <c r="RRL284" s="50"/>
      <c r="RRM284" s="50"/>
      <c r="RRN284" s="50"/>
      <c r="RRO284" s="50"/>
      <c r="RRP284" s="50"/>
      <c r="RRQ284" s="50"/>
      <c r="RRR284" s="50"/>
      <c r="RRS284" s="50"/>
      <c r="RRT284" s="50"/>
      <c r="RRU284" s="50"/>
      <c r="RRV284" s="50"/>
      <c r="RRW284" s="50"/>
      <c r="RRX284" s="50"/>
      <c r="RRY284" s="50"/>
      <c r="RRZ284" s="50"/>
      <c r="RSA284" s="50"/>
      <c r="RSB284" s="50"/>
      <c r="RSC284" s="50"/>
      <c r="RSD284" s="50"/>
      <c r="RSE284" s="50"/>
      <c r="RSF284" s="50"/>
      <c r="RSG284" s="50"/>
      <c r="RSH284" s="50"/>
      <c r="RSI284" s="50"/>
      <c r="RSJ284" s="50"/>
      <c r="RSK284" s="50"/>
      <c r="RSL284" s="50"/>
      <c r="RSM284" s="50"/>
      <c r="RSN284" s="50"/>
      <c r="RSO284" s="50"/>
      <c r="RSP284" s="50"/>
      <c r="RSQ284" s="50"/>
      <c r="RSR284" s="50"/>
      <c r="RSS284" s="50"/>
      <c r="RST284" s="50"/>
      <c r="RSU284" s="50"/>
      <c r="RSV284" s="50"/>
      <c r="RSW284" s="50"/>
      <c r="RSX284" s="50"/>
      <c r="RSY284" s="50"/>
      <c r="RSZ284" s="50"/>
      <c r="RTA284" s="50"/>
      <c r="RTB284" s="50"/>
      <c r="RTC284" s="50"/>
      <c r="RTD284" s="50"/>
      <c r="RTE284" s="50"/>
      <c r="RTF284" s="50"/>
      <c r="RTG284" s="50"/>
      <c r="RTH284" s="50"/>
      <c r="RTI284" s="50"/>
      <c r="RTJ284" s="50"/>
      <c r="RTK284" s="50"/>
      <c r="RTL284" s="50"/>
      <c r="RTM284" s="50"/>
      <c r="RTN284" s="50"/>
      <c r="RTO284" s="50"/>
      <c r="RTP284" s="50"/>
      <c r="RTQ284" s="50"/>
      <c r="RTR284" s="50"/>
      <c r="RTS284" s="50"/>
      <c r="RTT284" s="50"/>
      <c r="RTU284" s="50"/>
      <c r="RTV284" s="50"/>
      <c r="RTW284" s="50"/>
      <c r="RTX284" s="50"/>
      <c r="RTY284" s="50"/>
      <c r="RTZ284" s="50"/>
      <c r="RUA284" s="50"/>
      <c r="RUB284" s="50"/>
      <c r="RUC284" s="50"/>
      <c r="RUD284" s="50"/>
      <c r="RUE284" s="50"/>
      <c r="RUF284" s="50"/>
      <c r="RUG284" s="50"/>
      <c r="RUH284" s="50"/>
      <c r="RUI284" s="50"/>
      <c r="RUJ284" s="50"/>
      <c r="RUK284" s="50"/>
      <c r="RUL284" s="50"/>
      <c r="RUM284" s="50"/>
      <c r="RUN284" s="50"/>
      <c r="RUO284" s="50"/>
      <c r="RUP284" s="50"/>
      <c r="RUQ284" s="50"/>
      <c r="RUR284" s="50"/>
      <c r="RUS284" s="50"/>
      <c r="RUT284" s="50"/>
      <c r="RUU284" s="50"/>
      <c r="RUV284" s="50"/>
      <c r="RUW284" s="50"/>
      <c r="RUX284" s="50"/>
      <c r="RUY284" s="50"/>
      <c r="RUZ284" s="50"/>
      <c r="RVA284" s="50"/>
      <c r="RVB284" s="50"/>
      <c r="RVC284" s="50"/>
      <c r="RVD284" s="50"/>
      <c r="RVE284" s="50"/>
      <c r="RVF284" s="50"/>
      <c r="RVG284" s="50"/>
      <c r="RVH284" s="50"/>
      <c r="RVI284" s="50"/>
      <c r="RVJ284" s="50"/>
      <c r="RVK284" s="50"/>
      <c r="RVL284" s="50"/>
      <c r="RVM284" s="50"/>
      <c r="RVN284" s="50"/>
      <c r="RVO284" s="50"/>
      <c r="RVP284" s="50"/>
      <c r="RVQ284" s="50"/>
      <c r="RVR284" s="50"/>
      <c r="RVS284" s="50"/>
      <c r="RVT284" s="50"/>
      <c r="RVU284" s="50"/>
      <c r="RVV284" s="50"/>
      <c r="RVW284" s="50"/>
      <c r="RVX284" s="50"/>
      <c r="RVY284" s="50"/>
      <c r="RVZ284" s="50"/>
      <c r="RWA284" s="50"/>
      <c r="RWB284" s="50"/>
      <c r="RWC284" s="50"/>
      <c r="RWD284" s="50"/>
      <c r="RWE284" s="50"/>
      <c r="RWF284" s="50"/>
      <c r="RWG284" s="50"/>
      <c r="RWH284" s="50"/>
      <c r="RWI284" s="50"/>
      <c r="RWJ284" s="50"/>
      <c r="RWK284" s="50"/>
      <c r="RWL284" s="50"/>
      <c r="RWM284" s="50"/>
      <c r="RWN284" s="50"/>
      <c r="RWO284" s="50"/>
      <c r="RWP284" s="50"/>
      <c r="RWQ284" s="50"/>
      <c r="RWR284" s="50"/>
      <c r="RWS284" s="50"/>
      <c r="RWT284" s="50"/>
      <c r="RWU284" s="50"/>
      <c r="RWV284" s="50"/>
      <c r="RWW284" s="50"/>
      <c r="RWX284" s="50"/>
      <c r="RWY284" s="50"/>
      <c r="RWZ284" s="50"/>
      <c r="RXA284" s="50"/>
      <c r="RXB284" s="50"/>
      <c r="RXC284" s="50"/>
      <c r="RXD284" s="50"/>
      <c r="RXE284" s="50"/>
      <c r="RXF284" s="50"/>
      <c r="RXG284" s="50"/>
      <c r="RXH284" s="50"/>
      <c r="RXJ284" s="50"/>
      <c r="RXL284" s="50"/>
      <c r="RXM284" s="50"/>
      <c r="RXN284" s="50"/>
      <c r="RXO284" s="50"/>
      <c r="RXP284" s="50"/>
      <c r="RXQ284" s="50"/>
      <c r="RXR284" s="50"/>
      <c r="RXS284" s="50"/>
      <c r="RXX284" s="50"/>
      <c r="RXY284" s="50"/>
      <c r="RXZ284" s="50"/>
      <c r="RYA284" s="50"/>
      <c r="RYB284" s="50"/>
      <c r="RYC284" s="50"/>
      <c r="RYD284" s="50"/>
      <c r="RYE284" s="50"/>
      <c r="RYF284" s="50"/>
      <c r="RYG284" s="50"/>
      <c r="RYH284" s="50"/>
      <c r="RYI284" s="50"/>
      <c r="RYJ284" s="50"/>
      <c r="RYK284" s="50"/>
      <c r="RYL284" s="50"/>
      <c r="RYM284" s="50"/>
      <c r="RYN284" s="50"/>
      <c r="RYO284" s="50"/>
      <c r="RYP284" s="50"/>
      <c r="RYQ284" s="50"/>
      <c r="RYR284" s="50"/>
      <c r="RYS284" s="50"/>
      <c r="RYT284" s="50"/>
      <c r="RYU284" s="50"/>
      <c r="RYV284" s="50"/>
      <c r="RYW284" s="50"/>
      <c r="RYX284" s="50"/>
      <c r="RYY284" s="50"/>
      <c r="RYZ284" s="50"/>
      <c r="RZA284" s="50"/>
      <c r="RZB284" s="50"/>
      <c r="RZC284" s="50"/>
      <c r="RZD284" s="50"/>
      <c r="RZE284" s="50"/>
      <c r="RZF284" s="50"/>
      <c r="RZG284" s="50"/>
      <c r="RZH284" s="50"/>
      <c r="RZI284" s="50"/>
      <c r="RZJ284" s="50"/>
      <c r="RZK284" s="50"/>
      <c r="RZL284" s="50"/>
      <c r="RZM284" s="50"/>
      <c r="RZN284" s="50"/>
      <c r="RZO284" s="50"/>
      <c r="RZP284" s="50"/>
      <c r="RZQ284" s="50"/>
      <c r="RZR284" s="50"/>
      <c r="RZS284" s="50"/>
      <c r="RZT284" s="50"/>
      <c r="RZU284" s="50"/>
      <c r="RZV284" s="50"/>
      <c r="RZW284" s="50"/>
      <c r="RZX284" s="50"/>
      <c r="RZY284" s="50"/>
      <c r="RZZ284" s="50"/>
      <c r="SAA284" s="50"/>
      <c r="SAB284" s="50"/>
      <c r="SAC284" s="50"/>
      <c r="SAD284" s="50"/>
      <c r="SAE284" s="50"/>
      <c r="SAF284" s="50"/>
      <c r="SAG284" s="50"/>
      <c r="SAH284" s="50"/>
      <c r="SAI284" s="50"/>
      <c r="SAJ284" s="50"/>
      <c r="SAK284" s="50"/>
      <c r="SAL284" s="50"/>
      <c r="SAM284" s="50"/>
      <c r="SAN284" s="50"/>
      <c r="SAO284" s="50"/>
      <c r="SAP284" s="50"/>
      <c r="SAQ284" s="50"/>
      <c r="SAR284" s="50"/>
      <c r="SAS284" s="50"/>
      <c r="SAT284" s="50"/>
      <c r="SAU284" s="50"/>
      <c r="SAV284" s="50"/>
      <c r="SAW284" s="50"/>
      <c r="SAX284" s="50"/>
      <c r="SAY284" s="50"/>
      <c r="SAZ284" s="50"/>
      <c r="SBA284" s="50"/>
      <c r="SBB284" s="50"/>
      <c r="SBC284" s="50"/>
      <c r="SBD284" s="50"/>
      <c r="SBE284" s="50"/>
      <c r="SBF284" s="50"/>
      <c r="SBG284" s="50"/>
      <c r="SBH284" s="50"/>
      <c r="SBI284" s="50"/>
      <c r="SBJ284" s="50"/>
      <c r="SBK284" s="50"/>
      <c r="SBL284" s="50"/>
      <c r="SBM284" s="50"/>
      <c r="SBN284" s="50"/>
      <c r="SBO284" s="50"/>
      <c r="SBP284" s="50"/>
      <c r="SBQ284" s="50"/>
      <c r="SBR284" s="50"/>
      <c r="SBS284" s="50"/>
      <c r="SBT284" s="50"/>
      <c r="SBU284" s="50"/>
      <c r="SBV284" s="50"/>
      <c r="SBW284" s="50"/>
      <c r="SBX284" s="50"/>
      <c r="SBY284" s="50"/>
      <c r="SBZ284" s="50"/>
      <c r="SCA284" s="50"/>
      <c r="SCB284" s="50"/>
      <c r="SCC284" s="50"/>
      <c r="SCD284" s="50"/>
      <c r="SCE284" s="50"/>
      <c r="SCF284" s="50"/>
      <c r="SCG284" s="50"/>
      <c r="SCH284" s="50"/>
      <c r="SCI284" s="50"/>
      <c r="SCJ284" s="50"/>
      <c r="SCK284" s="50"/>
      <c r="SCL284" s="50"/>
      <c r="SCM284" s="50"/>
      <c r="SCN284" s="50"/>
      <c r="SCO284" s="50"/>
      <c r="SCP284" s="50"/>
      <c r="SCQ284" s="50"/>
      <c r="SCR284" s="50"/>
      <c r="SCS284" s="50"/>
      <c r="SCT284" s="50"/>
      <c r="SCU284" s="50"/>
      <c r="SCV284" s="50"/>
      <c r="SCW284" s="50"/>
      <c r="SCX284" s="50"/>
      <c r="SCY284" s="50"/>
      <c r="SCZ284" s="50"/>
      <c r="SDA284" s="50"/>
      <c r="SDB284" s="50"/>
      <c r="SDC284" s="50"/>
      <c r="SDD284" s="50"/>
      <c r="SDE284" s="50"/>
      <c r="SDF284" s="50"/>
      <c r="SDG284" s="50"/>
      <c r="SDH284" s="50"/>
      <c r="SDI284" s="50"/>
      <c r="SDJ284" s="50"/>
      <c r="SDK284" s="50"/>
      <c r="SDL284" s="50"/>
      <c r="SDM284" s="50"/>
      <c r="SDN284" s="50"/>
      <c r="SDO284" s="50"/>
      <c r="SDP284" s="50"/>
      <c r="SDQ284" s="50"/>
      <c r="SDR284" s="50"/>
      <c r="SDS284" s="50"/>
      <c r="SDT284" s="50"/>
      <c r="SDU284" s="50"/>
      <c r="SDV284" s="50"/>
      <c r="SDW284" s="50"/>
      <c r="SDX284" s="50"/>
      <c r="SDY284" s="50"/>
      <c r="SDZ284" s="50"/>
      <c r="SEA284" s="50"/>
      <c r="SEB284" s="50"/>
      <c r="SEC284" s="50"/>
      <c r="SED284" s="50"/>
      <c r="SEE284" s="50"/>
      <c r="SEF284" s="50"/>
      <c r="SEG284" s="50"/>
      <c r="SEH284" s="50"/>
      <c r="SEI284" s="50"/>
      <c r="SEJ284" s="50"/>
      <c r="SEK284" s="50"/>
      <c r="SEL284" s="50"/>
      <c r="SEM284" s="50"/>
      <c r="SEN284" s="50"/>
      <c r="SEO284" s="50"/>
      <c r="SEP284" s="50"/>
      <c r="SEQ284" s="50"/>
      <c r="SER284" s="50"/>
      <c r="SES284" s="50"/>
      <c r="SET284" s="50"/>
      <c r="SEU284" s="50"/>
      <c r="SEV284" s="50"/>
      <c r="SEW284" s="50"/>
      <c r="SEX284" s="50"/>
      <c r="SEY284" s="50"/>
      <c r="SEZ284" s="50"/>
      <c r="SFA284" s="50"/>
      <c r="SFB284" s="50"/>
      <c r="SFC284" s="50"/>
      <c r="SFD284" s="50"/>
      <c r="SFE284" s="50"/>
      <c r="SFF284" s="50"/>
      <c r="SFG284" s="50"/>
      <c r="SFH284" s="50"/>
      <c r="SFI284" s="50"/>
      <c r="SFJ284" s="50"/>
      <c r="SFK284" s="50"/>
      <c r="SFL284" s="50"/>
      <c r="SFM284" s="50"/>
      <c r="SFN284" s="50"/>
      <c r="SFO284" s="50"/>
      <c r="SFP284" s="50"/>
      <c r="SFQ284" s="50"/>
      <c r="SFR284" s="50"/>
      <c r="SFS284" s="50"/>
      <c r="SFT284" s="50"/>
      <c r="SFU284" s="50"/>
      <c r="SFV284" s="50"/>
      <c r="SFW284" s="50"/>
      <c r="SFX284" s="50"/>
      <c r="SFY284" s="50"/>
      <c r="SFZ284" s="50"/>
      <c r="SGA284" s="50"/>
      <c r="SGB284" s="50"/>
      <c r="SGC284" s="50"/>
      <c r="SGD284" s="50"/>
      <c r="SGE284" s="50"/>
      <c r="SGF284" s="50"/>
      <c r="SGG284" s="50"/>
      <c r="SGH284" s="50"/>
      <c r="SGI284" s="50"/>
      <c r="SGJ284" s="50"/>
      <c r="SGK284" s="50"/>
      <c r="SGL284" s="50"/>
      <c r="SGM284" s="50"/>
      <c r="SGN284" s="50"/>
      <c r="SGO284" s="50"/>
      <c r="SGP284" s="50"/>
      <c r="SGQ284" s="50"/>
      <c r="SGR284" s="50"/>
      <c r="SGS284" s="50"/>
      <c r="SGT284" s="50"/>
      <c r="SGU284" s="50"/>
      <c r="SGV284" s="50"/>
      <c r="SGW284" s="50"/>
      <c r="SGX284" s="50"/>
      <c r="SGY284" s="50"/>
      <c r="SGZ284" s="50"/>
      <c r="SHA284" s="50"/>
      <c r="SHB284" s="50"/>
      <c r="SHC284" s="50"/>
      <c r="SHD284" s="50"/>
      <c r="SHF284" s="50"/>
      <c r="SHH284" s="50"/>
      <c r="SHI284" s="50"/>
      <c r="SHJ284" s="50"/>
      <c r="SHK284" s="50"/>
      <c r="SHL284" s="50"/>
      <c r="SHM284" s="50"/>
      <c r="SHN284" s="50"/>
      <c r="SHO284" s="50"/>
      <c r="SHT284" s="50"/>
      <c r="SHU284" s="50"/>
      <c r="SHV284" s="50"/>
      <c r="SHW284" s="50"/>
      <c r="SHX284" s="50"/>
      <c r="SHY284" s="50"/>
      <c r="SHZ284" s="50"/>
      <c r="SIA284" s="50"/>
      <c r="SIB284" s="50"/>
      <c r="SIC284" s="50"/>
      <c r="SID284" s="50"/>
      <c r="SIE284" s="50"/>
      <c r="SIF284" s="50"/>
      <c r="SIG284" s="50"/>
      <c r="SIH284" s="50"/>
      <c r="SII284" s="50"/>
      <c r="SIJ284" s="50"/>
      <c r="SIK284" s="50"/>
      <c r="SIL284" s="50"/>
      <c r="SIM284" s="50"/>
      <c r="SIN284" s="50"/>
      <c r="SIO284" s="50"/>
      <c r="SIP284" s="50"/>
      <c r="SIQ284" s="50"/>
      <c r="SIR284" s="50"/>
      <c r="SIS284" s="50"/>
      <c r="SIT284" s="50"/>
      <c r="SIU284" s="50"/>
      <c r="SIV284" s="50"/>
      <c r="SIW284" s="50"/>
      <c r="SIX284" s="50"/>
      <c r="SIY284" s="50"/>
      <c r="SIZ284" s="50"/>
      <c r="SJA284" s="50"/>
      <c r="SJB284" s="50"/>
      <c r="SJC284" s="50"/>
      <c r="SJD284" s="50"/>
      <c r="SJE284" s="50"/>
      <c r="SJF284" s="50"/>
      <c r="SJG284" s="50"/>
      <c r="SJH284" s="50"/>
      <c r="SJI284" s="50"/>
      <c r="SJJ284" s="50"/>
      <c r="SJK284" s="50"/>
      <c r="SJL284" s="50"/>
      <c r="SJM284" s="50"/>
      <c r="SJN284" s="50"/>
      <c r="SJO284" s="50"/>
      <c r="SJP284" s="50"/>
      <c r="SJQ284" s="50"/>
      <c r="SJR284" s="50"/>
      <c r="SJS284" s="50"/>
      <c r="SJT284" s="50"/>
      <c r="SJU284" s="50"/>
      <c r="SJV284" s="50"/>
      <c r="SJW284" s="50"/>
      <c r="SJX284" s="50"/>
      <c r="SJY284" s="50"/>
      <c r="SJZ284" s="50"/>
      <c r="SKA284" s="50"/>
      <c r="SKB284" s="50"/>
      <c r="SKC284" s="50"/>
      <c r="SKD284" s="50"/>
      <c r="SKE284" s="50"/>
      <c r="SKF284" s="50"/>
      <c r="SKG284" s="50"/>
      <c r="SKH284" s="50"/>
      <c r="SKI284" s="50"/>
      <c r="SKJ284" s="50"/>
      <c r="SKK284" s="50"/>
      <c r="SKL284" s="50"/>
      <c r="SKM284" s="50"/>
      <c r="SKN284" s="50"/>
      <c r="SKO284" s="50"/>
      <c r="SKP284" s="50"/>
      <c r="SKQ284" s="50"/>
      <c r="SKR284" s="50"/>
      <c r="SKS284" s="50"/>
      <c r="SKT284" s="50"/>
      <c r="SKU284" s="50"/>
      <c r="SKV284" s="50"/>
      <c r="SKW284" s="50"/>
      <c r="SKX284" s="50"/>
      <c r="SKY284" s="50"/>
      <c r="SKZ284" s="50"/>
      <c r="SLA284" s="50"/>
      <c r="SLB284" s="50"/>
      <c r="SLC284" s="50"/>
      <c r="SLD284" s="50"/>
      <c r="SLE284" s="50"/>
      <c r="SLF284" s="50"/>
      <c r="SLG284" s="50"/>
      <c r="SLH284" s="50"/>
      <c r="SLI284" s="50"/>
      <c r="SLJ284" s="50"/>
      <c r="SLK284" s="50"/>
      <c r="SLL284" s="50"/>
      <c r="SLM284" s="50"/>
      <c r="SLN284" s="50"/>
      <c r="SLO284" s="50"/>
      <c r="SLP284" s="50"/>
      <c r="SLQ284" s="50"/>
      <c r="SLR284" s="50"/>
      <c r="SLS284" s="50"/>
      <c r="SLT284" s="50"/>
      <c r="SLU284" s="50"/>
      <c r="SLV284" s="50"/>
      <c r="SLW284" s="50"/>
      <c r="SLX284" s="50"/>
      <c r="SLY284" s="50"/>
      <c r="SLZ284" s="50"/>
      <c r="SMA284" s="50"/>
      <c r="SMB284" s="50"/>
      <c r="SMC284" s="50"/>
      <c r="SMD284" s="50"/>
      <c r="SME284" s="50"/>
      <c r="SMF284" s="50"/>
      <c r="SMG284" s="50"/>
      <c r="SMH284" s="50"/>
      <c r="SMI284" s="50"/>
      <c r="SMJ284" s="50"/>
      <c r="SMK284" s="50"/>
      <c r="SML284" s="50"/>
      <c r="SMM284" s="50"/>
      <c r="SMN284" s="50"/>
      <c r="SMO284" s="50"/>
      <c r="SMP284" s="50"/>
      <c r="SMQ284" s="50"/>
      <c r="SMR284" s="50"/>
      <c r="SMS284" s="50"/>
      <c r="SMT284" s="50"/>
      <c r="SMU284" s="50"/>
      <c r="SMV284" s="50"/>
      <c r="SMW284" s="50"/>
      <c r="SMX284" s="50"/>
      <c r="SMY284" s="50"/>
      <c r="SMZ284" s="50"/>
      <c r="SNA284" s="50"/>
      <c r="SNB284" s="50"/>
      <c r="SNC284" s="50"/>
      <c r="SND284" s="50"/>
      <c r="SNE284" s="50"/>
      <c r="SNF284" s="50"/>
      <c r="SNG284" s="50"/>
      <c r="SNH284" s="50"/>
      <c r="SNI284" s="50"/>
      <c r="SNJ284" s="50"/>
      <c r="SNK284" s="50"/>
      <c r="SNL284" s="50"/>
      <c r="SNM284" s="50"/>
      <c r="SNN284" s="50"/>
      <c r="SNO284" s="50"/>
      <c r="SNP284" s="50"/>
      <c r="SNQ284" s="50"/>
      <c r="SNR284" s="50"/>
      <c r="SNS284" s="50"/>
      <c r="SNT284" s="50"/>
      <c r="SNU284" s="50"/>
      <c r="SNV284" s="50"/>
      <c r="SNW284" s="50"/>
      <c r="SNX284" s="50"/>
      <c r="SNY284" s="50"/>
      <c r="SNZ284" s="50"/>
      <c r="SOA284" s="50"/>
      <c r="SOB284" s="50"/>
      <c r="SOC284" s="50"/>
      <c r="SOD284" s="50"/>
      <c r="SOE284" s="50"/>
      <c r="SOF284" s="50"/>
      <c r="SOG284" s="50"/>
      <c r="SOH284" s="50"/>
      <c r="SOI284" s="50"/>
      <c r="SOJ284" s="50"/>
      <c r="SOK284" s="50"/>
      <c r="SOL284" s="50"/>
      <c r="SOM284" s="50"/>
      <c r="SON284" s="50"/>
      <c r="SOO284" s="50"/>
      <c r="SOP284" s="50"/>
      <c r="SOQ284" s="50"/>
      <c r="SOR284" s="50"/>
      <c r="SOS284" s="50"/>
      <c r="SOT284" s="50"/>
      <c r="SOU284" s="50"/>
      <c r="SOV284" s="50"/>
      <c r="SOW284" s="50"/>
      <c r="SOX284" s="50"/>
      <c r="SOY284" s="50"/>
      <c r="SOZ284" s="50"/>
      <c r="SPA284" s="50"/>
      <c r="SPB284" s="50"/>
      <c r="SPC284" s="50"/>
      <c r="SPD284" s="50"/>
      <c r="SPE284" s="50"/>
      <c r="SPF284" s="50"/>
      <c r="SPG284" s="50"/>
      <c r="SPH284" s="50"/>
      <c r="SPI284" s="50"/>
      <c r="SPJ284" s="50"/>
      <c r="SPK284" s="50"/>
      <c r="SPL284" s="50"/>
      <c r="SPM284" s="50"/>
      <c r="SPN284" s="50"/>
      <c r="SPO284" s="50"/>
      <c r="SPP284" s="50"/>
      <c r="SPQ284" s="50"/>
      <c r="SPR284" s="50"/>
      <c r="SPS284" s="50"/>
      <c r="SPT284" s="50"/>
      <c r="SPU284" s="50"/>
      <c r="SPV284" s="50"/>
      <c r="SPW284" s="50"/>
      <c r="SPX284" s="50"/>
      <c r="SPY284" s="50"/>
      <c r="SPZ284" s="50"/>
      <c r="SQA284" s="50"/>
      <c r="SQB284" s="50"/>
      <c r="SQC284" s="50"/>
      <c r="SQD284" s="50"/>
      <c r="SQE284" s="50"/>
      <c r="SQF284" s="50"/>
      <c r="SQG284" s="50"/>
      <c r="SQH284" s="50"/>
      <c r="SQI284" s="50"/>
      <c r="SQJ284" s="50"/>
      <c r="SQK284" s="50"/>
      <c r="SQL284" s="50"/>
      <c r="SQM284" s="50"/>
      <c r="SQN284" s="50"/>
      <c r="SQO284" s="50"/>
      <c r="SQP284" s="50"/>
      <c r="SQQ284" s="50"/>
      <c r="SQR284" s="50"/>
      <c r="SQS284" s="50"/>
      <c r="SQT284" s="50"/>
      <c r="SQU284" s="50"/>
      <c r="SQV284" s="50"/>
      <c r="SQW284" s="50"/>
      <c r="SQX284" s="50"/>
      <c r="SQY284" s="50"/>
      <c r="SQZ284" s="50"/>
      <c r="SRB284" s="50"/>
      <c r="SRD284" s="50"/>
      <c r="SRE284" s="50"/>
      <c r="SRF284" s="50"/>
      <c r="SRG284" s="50"/>
      <c r="SRH284" s="50"/>
      <c r="SRI284" s="50"/>
      <c r="SRJ284" s="50"/>
      <c r="SRK284" s="50"/>
      <c r="SRP284" s="50"/>
      <c r="SRQ284" s="50"/>
      <c r="SRR284" s="50"/>
      <c r="SRS284" s="50"/>
      <c r="SRT284" s="50"/>
      <c r="SRU284" s="50"/>
      <c r="SRV284" s="50"/>
      <c r="SRW284" s="50"/>
      <c r="SRX284" s="50"/>
      <c r="SRY284" s="50"/>
      <c r="SRZ284" s="50"/>
      <c r="SSA284" s="50"/>
      <c r="SSB284" s="50"/>
      <c r="SSC284" s="50"/>
      <c r="SSD284" s="50"/>
      <c r="SSE284" s="50"/>
      <c r="SSF284" s="50"/>
      <c r="SSG284" s="50"/>
      <c r="SSH284" s="50"/>
      <c r="SSI284" s="50"/>
      <c r="SSJ284" s="50"/>
      <c r="SSK284" s="50"/>
      <c r="SSL284" s="50"/>
      <c r="SSM284" s="50"/>
      <c r="SSN284" s="50"/>
      <c r="SSO284" s="50"/>
      <c r="SSP284" s="50"/>
      <c r="SSQ284" s="50"/>
      <c r="SSR284" s="50"/>
      <c r="SSS284" s="50"/>
      <c r="SST284" s="50"/>
      <c r="SSU284" s="50"/>
      <c r="SSV284" s="50"/>
      <c r="SSW284" s="50"/>
      <c r="SSX284" s="50"/>
      <c r="SSY284" s="50"/>
      <c r="SSZ284" s="50"/>
      <c r="STA284" s="50"/>
      <c r="STB284" s="50"/>
      <c r="STC284" s="50"/>
      <c r="STD284" s="50"/>
      <c r="STE284" s="50"/>
      <c r="STF284" s="50"/>
      <c r="STG284" s="50"/>
      <c r="STH284" s="50"/>
      <c r="STI284" s="50"/>
      <c r="STJ284" s="50"/>
      <c r="STK284" s="50"/>
      <c r="STL284" s="50"/>
      <c r="STM284" s="50"/>
      <c r="STN284" s="50"/>
      <c r="STO284" s="50"/>
      <c r="STP284" s="50"/>
      <c r="STQ284" s="50"/>
      <c r="STR284" s="50"/>
      <c r="STS284" s="50"/>
      <c r="STT284" s="50"/>
      <c r="STU284" s="50"/>
      <c r="STV284" s="50"/>
      <c r="STW284" s="50"/>
      <c r="STX284" s="50"/>
      <c r="STY284" s="50"/>
      <c r="STZ284" s="50"/>
      <c r="SUA284" s="50"/>
      <c r="SUB284" s="50"/>
      <c r="SUC284" s="50"/>
      <c r="SUD284" s="50"/>
      <c r="SUE284" s="50"/>
      <c r="SUF284" s="50"/>
      <c r="SUG284" s="50"/>
      <c r="SUH284" s="50"/>
      <c r="SUI284" s="50"/>
      <c r="SUJ284" s="50"/>
      <c r="SUK284" s="50"/>
      <c r="SUL284" s="50"/>
      <c r="SUM284" s="50"/>
      <c r="SUN284" s="50"/>
      <c r="SUO284" s="50"/>
      <c r="SUP284" s="50"/>
      <c r="SUQ284" s="50"/>
      <c r="SUR284" s="50"/>
      <c r="SUS284" s="50"/>
      <c r="SUT284" s="50"/>
      <c r="SUU284" s="50"/>
      <c r="SUV284" s="50"/>
      <c r="SUW284" s="50"/>
      <c r="SUX284" s="50"/>
      <c r="SUY284" s="50"/>
      <c r="SUZ284" s="50"/>
      <c r="SVA284" s="50"/>
      <c r="SVB284" s="50"/>
      <c r="SVC284" s="50"/>
      <c r="SVD284" s="50"/>
      <c r="SVE284" s="50"/>
      <c r="SVF284" s="50"/>
      <c r="SVG284" s="50"/>
      <c r="SVH284" s="50"/>
      <c r="SVI284" s="50"/>
      <c r="SVJ284" s="50"/>
      <c r="SVK284" s="50"/>
      <c r="SVL284" s="50"/>
      <c r="SVM284" s="50"/>
      <c r="SVN284" s="50"/>
      <c r="SVO284" s="50"/>
      <c r="SVP284" s="50"/>
      <c r="SVQ284" s="50"/>
      <c r="SVR284" s="50"/>
      <c r="SVS284" s="50"/>
      <c r="SVT284" s="50"/>
      <c r="SVU284" s="50"/>
      <c r="SVV284" s="50"/>
      <c r="SVW284" s="50"/>
      <c r="SVX284" s="50"/>
      <c r="SVY284" s="50"/>
      <c r="SVZ284" s="50"/>
      <c r="SWA284" s="50"/>
      <c r="SWB284" s="50"/>
      <c r="SWC284" s="50"/>
      <c r="SWD284" s="50"/>
      <c r="SWE284" s="50"/>
      <c r="SWF284" s="50"/>
      <c r="SWG284" s="50"/>
      <c r="SWH284" s="50"/>
      <c r="SWI284" s="50"/>
      <c r="SWJ284" s="50"/>
      <c r="SWK284" s="50"/>
      <c r="SWL284" s="50"/>
      <c r="SWM284" s="50"/>
      <c r="SWN284" s="50"/>
      <c r="SWO284" s="50"/>
      <c r="SWP284" s="50"/>
      <c r="SWQ284" s="50"/>
      <c r="SWR284" s="50"/>
      <c r="SWS284" s="50"/>
      <c r="SWT284" s="50"/>
      <c r="SWU284" s="50"/>
      <c r="SWV284" s="50"/>
      <c r="SWW284" s="50"/>
      <c r="SWX284" s="50"/>
      <c r="SWY284" s="50"/>
      <c r="SWZ284" s="50"/>
      <c r="SXA284" s="50"/>
      <c r="SXB284" s="50"/>
      <c r="SXC284" s="50"/>
      <c r="SXD284" s="50"/>
      <c r="SXE284" s="50"/>
      <c r="SXF284" s="50"/>
      <c r="SXG284" s="50"/>
      <c r="SXH284" s="50"/>
      <c r="SXI284" s="50"/>
      <c r="SXJ284" s="50"/>
      <c r="SXK284" s="50"/>
      <c r="SXL284" s="50"/>
      <c r="SXM284" s="50"/>
      <c r="SXN284" s="50"/>
      <c r="SXO284" s="50"/>
      <c r="SXP284" s="50"/>
      <c r="SXQ284" s="50"/>
      <c r="SXR284" s="50"/>
      <c r="SXS284" s="50"/>
      <c r="SXT284" s="50"/>
      <c r="SXU284" s="50"/>
      <c r="SXV284" s="50"/>
      <c r="SXW284" s="50"/>
      <c r="SXX284" s="50"/>
      <c r="SXY284" s="50"/>
      <c r="SXZ284" s="50"/>
      <c r="SYA284" s="50"/>
      <c r="SYB284" s="50"/>
      <c r="SYC284" s="50"/>
      <c r="SYD284" s="50"/>
      <c r="SYE284" s="50"/>
      <c r="SYF284" s="50"/>
      <c r="SYG284" s="50"/>
      <c r="SYH284" s="50"/>
      <c r="SYI284" s="50"/>
      <c r="SYJ284" s="50"/>
      <c r="SYK284" s="50"/>
      <c r="SYL284" s="50"/>
      <c r="SYM284" s="50"/>
      <c r="SYN284" s="50"/>
      <c r="SYO284" s="50"/>
      <c r="SYP284" s="50"/>
      <c r="SYQ284" s="50"/>
      <c r="SYR284" s="50"/>
      <c r="SYS284" s="50"/>
      <c r="SYT284" s="50"/>
      <c r="SYU284" s="50"/>
      <c r="SYV284" s="50"/>
      <c r="SYW284" s="50"/>
      <c r="SYX284" s="50"/>
      <c r="SYY284" s="50"/>
      <c r="SYZ284" s="50"/>
      <c r="SZA284" s="50"/>
      <c r="SZB284" s="50"/>
      <c r="SZC284" s="50"/>
      <c r="SZD284" s="50"/>
      <c r="SZE284" s="50"/>
      <c r="SZF284" s="50"/>
      <c r="SZG284" s="50"/>
      <c r="SZH284" s="50"/>
      <c r="SZI284" s="50"/>
      <c r="SZJ284" s="50"/>
      <c r="SZK284" s="50"/>
      <c r="SZL284" s="50"/>
      <c r="SZM284" s="50"/>
      <c r="SZN284" s="50"/>
      <c r="SZO284" s="50"/>
      <c r="SZP284" s="50"/>
      <c r="SZQ284" s="50"/>
      <c r="SZR284" s="50"/>
      <c r="SZS284" s="50"/>
      <c r="SZT284" s="50"/>
      <c r="SZU284" s="50"/>
      <c r="SZV284" s="50"/>
      <c r="SZW284" s="50"/>
      <c r="SZX284" s="50"/>
      <c r="SZY284" s="50"/>
      <c r="SZZ284" s="50"/>
      <c r="TAA284" s="50"/>
      <c r="TAB284" s="50"/>
      <c r="TAC284" s="50"/>
      <c r="TAD284" s="50"/>
      <c r="TAE284" s="50"/>
      <c r="TAF284" s="50"/>
      <c r="TAG284" s="50"/>
      <c r="TAH284" s="50"/>
      <c r="TAI284" s="50"/>
      <c r="TAJ284" s="50"/>
      <c r="TAK284" s="50"/>
      <c r="TAL284" s="50"/>
      <c r="TAM284" s="50"/>
      <c r="TAN284" s="50"/>
      <c r="TAO284" s="50"/>
      <c r="TAP284" s="50"/>
      <c r="TAQ284" s="50"/>
      <c r="TAR284" s="50"/>
      <c r="TAS284" s="50"/>
      <c r="TAT284" s="50"/>
      <c r="TAU284" s="50"/>
      <c r="TAV284" s="50"/>
      <c r="TAX284" s="50"/>
      <c r="TAZ284" s="50"/>
      <c r="TBA284" s="50"/>
      <c r="TBB284" s="50"/>
      <c r="TBC284" s="50"/>
      <c r="TBD284" s="50"/>
      <c r="TBE284" s="50"/>
      <c r="TBF284" s="50"/>
      <c r="TBG284" s="50"/>
      <c r="TBL284" s="50"/>
      <c r="TBM284" s="50"/>
      <c r="TBN284" s="50"/>
      <c r="TBO284" s="50"/>
      <c r="TBP284" s="50"/>
      <c r="TBQ284" s="50"/>
      <c r="TBR284" s="50"/>
      <c r="TBS284" s="50"/>
      <c r="TBT284" s="50"/>
      <c r="TBU284" s="50"/>
      <c r="TBV284" s="50"/>
      <c r="TBW284" s="50"/>
      <c r="TBX284" s="50"/>
      <c r="TBY284" s="50"/>
      <c r="TBZ284" s="50"/>
      <c r="TCA284" s="50"/>
      <c r="TCB284" s="50"/>
      <c r="TCC284" s="50"/>
      <c r="TCD284" s="50"/>
      <c r="TCE284" s="50"/>
      <c r="TCF284" s="50"/>
      <c r="TCG284" s="50"/>
      <c r="TCH284" s="50"/>
      <c r="TCI284" s="50"/>
      <c r="TCJ284" s="50"/>
      <c r="TCK284" s="50"/>
      <c r="TCL284" s="50"/>
      <c r="TCM284" s="50"/>
      <c r="TCN284" s="50"/>
      <c r="TCO284" s="50"/>
      <c r="TCP284" s="50"/>
      <c r="TCQ284" s="50"/>
      <c r="TCR284" s="50"/>
      <c r="TCS284" s="50"/>
      <c r="TCT284" s="50"/>
      <c r="TCU284" s="50"/>
      <c r="TCV284" s="50"/>
      <c r="TCW284" s="50"/>
      <c r="TCX284" s="50"/>
      <c r="TCY284" s="50"/>
      <c r="TCZ284" s="50"/>
      <c r="TDA284" s="50"/>
      <c r="TDB284" s="50"/>
      <c r="TDC284" s="50"/>
      <c r="TDD284" s="50"/>
      <c r="TDE284" s="50"/>
      <c r="TDF284" s="50"/>
      <c r="TDG284" s="50"/>
      <c r="TDH284" s="50"/>
      <c r="TDI284" s="50"/>
      <c r="TDJ284" s="50"/>
      <c r="TDK284" s="50"/>
      <c r="TDL284" s="50"/>
      <c r="TDM284" s="50"/>
      <c r="TDN284" s="50"/>
      <c r="TDO284" s="50"/>
      <c r="TDP284" s="50"/>
      <c r="TDQ284" s="50"/>
      <c r="TDR284" s="50"/>
      <c r="TDS284" s="50"/>
      <c r="TDT284" s="50"/>
      <c r="TDU284" s="50"/>
      <c r="TDV284" s="50"/>
      <c r="TDW284" s="50"/>
      <c r="TDX284" s="50"/>
      <c r="TDY284" s="50"/>
      <c r="TDZ284" s="50"/>
      <c r="TEA284" s="50"/>
      <c r="TEB284" s="50"/>
      <c r="TEC284" s="50"/>
      <c r="TED284" s="50"/>
      <c r="TEE284" s="50"/>
      <c r="TEF284" s="50"/>
      <c r="TEG284" s="50"/>
      <c r="TEH284" s="50"/>
      <c r="TEI284" s="50"/>
      <c r="TEJ284" s="50"/>
      <c r="TEK284" s="50"/>
      <c r="TEL284" s="50"/>
      <c r="TEM284" s="50"/>
      <c r="TEN284" s="50"/>
      <c r="TEO284" s="50"/>
      <c r="TEP284" s="50"/>
      <c r="TEQ284" s="50"/>
      <c r="TER284" s="50"/>
      <c r="TES284" s="50"/>
      <c r="TET284" s="50"/>
      <c r="TEU284" s="50"/>
      <c r="TEV284" s="50"/>
      <c r="TEW284" s="50"/>
      <c r="TEX284" s="50"/>
      <c r="TEY284" s="50"/>
      <c r="TEZ284" s="50"/>
      <c r="TFA284" s="50"/>
      <c r="TFB284" s="50"/>
      <c r="TFC284" s="50"/>
      <c r="TFD284" s="50"/>
      <c r="TFE284" s="50"/>
      <c r="TFF284" s="50"/>
      <c r="TFG284" s="50"/>
      <c r="TFH284" s="50"/>
      <c r="TFI284" s="50"/>
      <c r="TFJ284" s="50"/>
      <c r="TFK284" s="50"/>
      <c r="TFL284" s="50"/>
      <c r="TFM284" s="50"/>
      <c r="TFN284" s="50"/>
      <c r="TFO284" s="50"/>
      <c r="TFP284" s="50"/>
      <c r="TFQ284" s="50"/>
      <c r="TFR284" s="50"/>
      <c r="TFS284" s="50"/>
      <c r="TFT284" s="50"/>
      <c r="TFU284" s="50"/>
      <c r="TFV284" s="50"/>
      <c r="TFW284" s="50"/>
      <c r="TFX284" s="50"/>
      <c r="TFY284" s="50"/>
      <c r="TFZ284" s="50"/>
      <c r="TGA284" s="50"/>
      <c r="TGB284" s="50"/>
      <c r="TGC284" s="50"/>
      <c r="TGD284" s="50"/>
      <c r="TGE284" s="50"/>
      <c r="TGF284" s="50"/>
      <c r="TGG284" s="50"/>
      <c r="TGH284" s="50"/>
      <c r="TGI284" s="50"/>
      <c r="TGJ284" s="50"/>
      <c r="TGK284" s="50"/>
      <c r="TGL284" s="50"/>
      <c r="TGM284" s="50"/>
      <c r="TGN284" s="50"/>
      <c r="TGO284" s="50"/>
      <c r="TGP284" s="50"/>
      <c r="TGQ284" s="50"/>
      <c r="TGR284" s="50"/>
      <c r="TGS284" s="50"/>
      <c r="TGT284" s="50"/>
      <c r="TGU284" s="50"/>
      <c r="TGV284" s="50"/>
      <c r="TGW284" s="50"/>
      <c r="TGX284" s="50"/>
      <c r="TGY284" s="50"/>
      <c r="TGZ284" s="50"/>
      <c r="THA284" s="50"/>
      <c r="THB284" s="50"/>
      <c r="THC284" s="50"/>
      <c r="THD284" s="50"/>
      <c r="THE284" s="50"/>
      <c r="THF284" s="50"/>
      <c r="THG284" s="50"/>
      <c r="THH284" s="50"/>
      <c r="THI284" s="50"/>
      <c r="THJ284" s="50"/>
      <c r="THK284" s="50"/>
      <c r="THL284" s="50"/>
      <c r="THM284" s="50"/>
      <c r="THN284" s="50"/>
      <c r="THO284" s="50"/>
      <c r="THP284" s="50"/>
      <c r="THQ284" s="50"/>
      <c r="THR284" s="50"/>
      <c r="THS284" s="50"/>
      <c r="THT284" s="50"/>
      <c r="THU284" s="50"/>
      <c r="THV284" s="50"/>
      <c r="THW284" s="50"/>
      <c r="THX284" s="50"/>
      <c r="THY284" s="50"/>
      <c r="THZ284" s="50"/>
      <c r="TIA284" s="50"/>
      <c r="TIB284" s="50"/>
      <c r="TIC284" s="50"/>
      <c r="TID284" s="50"/>
      <c r="TIE284" s="50"/>
      <c r="TIF284" s="50"/>
      <c r="TIG284" s="50"/>
      <c r="TIH284" s="50"/>
      <c r="TII284" s="50"/>
      <c r="TIJ284" s="50"/>
      <c r="TIK284" s="50"/>
      <c r="TIL284" s="50"/>
      <c r="TIM284" s="50"/>
      <c r="TIN284" s="50"/>
      <c r="TIO284" s="50"/>
      <c r="TIP284" s="50"/>
      <c r="TIQ284" s="50"/>
      <c r="TIR284" s="50"/>
      <c r="TIS284" s="50"/>
      <c r="TIT284" s="50"/>
      <c r="TIU284" s="50"/>
      <c r="TIV284" s="50"/>
      <c r="TIW284" s="50"/>
      <c r="TIX284" s="50"/>
      <c r="TIY284" s="50"/>
      <c r="TIZ284" s="50"/>
      <c r="TJA284" s="50"/>
      <c r="TJB284" s="50"/>
      <c r="TJC284" s="50"/>
      <c r="TJD284" s="50"/>
      <c r="TJE284" s="50"/>
      <c r="TJF284" s="50"/>
      <c r="TJG284" s="50"/>
      <c r="TJH284" s="50"/>
      <c r="TJI284" s="50"/>
      <c r="TJJ284" s="50"/>
      <c r="TJK284" s="50"/>
      <c r="TJL284" s="50"/>
      <c r="TJM284" s="50"/>
      <c r="TJN284" s="50"/>
      <c r="TJO284" s="50"/>
      <c r="TJP284" s="50"/>
      <c r="TJQ284" s="50"/>
      <c r="TJR284" s="50"/>
      <c r="TJS284" s="50"/>
      <c r="TJT284" s="50"/>
      <c r="TJU284" s="50"/>
      <c r="TJV284" s="50"/>
      <c r="TJW284" s="50"/>
      <c r="TJX284" s="50"/>
      <c r="TJY284" s="50"/>
      <c r="TJZ284" s="50"/>
      <c r="TKA284" s="50"/>
      <c r="TKB284" s="50"/>
      <c r="TKC284" s="50"/>
      <c r="TKD284" s="50"/>
      <c r="TKE284" s="50"/>
      <c r="TKF284" s="50"/>
      <c r="TKG284" s="50"/>
      <c r="TKH284" s="50"/>
      <c r="TKI284" s="50"/>
      <c r="TKJ284" s="50"/>
      <c r="TKK284" s="50"/>
      <c r="TKL284" s="50"/>
      <c r="TKM284" s="50"/>
      <c r="TKN284" s="50"/>
      <c r="TKO284" s="50"/>
      <c r="TKP284" s="50"/>
      <c r="TKQ284" s="50"/>
      <c r="TKR284" s="50"/>
      <c r="TKT284" s="50"/>
      <c r="TKV284" s="50"/>
      <c r="TKW284" s="50"/>
      <c r="TKX284" s="50"/>
      <c r="TKY284" s="50"/>
      <c r="TKZ284" s="50"/>
      <c r="TLA284" s="50"/>
      <c r="TLB284" s="50"/>
      <c r="TLC284" s="50"/>
      <c r="TLH284" s="50"/>
      <c r="TLI284" s="50"/>
      <c r="TLJ284" s="50"/>
      <c r="TLK284" s="50"/>
      <c r="TLL284" s="50"/>
      <c r="TLM284" s="50"/>
      <c r="TLN284" s="50"/>
      <c r="TLO284" s="50"/>
      <c r="TLP284" s="50"/>
      <c r="TLQ284" s="50"/>
      <c r="TLR284" s="50"/>
      <c r="TLS284" s="50"/>
      <c r="TLT284" s="50"/>
      <c r="TLU284" s="50"/>
      <c r="TLV284" s="50"/>
      <c r="TLW284" s="50"/>
      <c r="TLX284" s="50"/>
      <c r="TLY284" s="50"/>
      <c r="TLZ284" s="50"/>
      <c r="TMA284" s="50"/>
      <c r="TMB284" s="50"/>
      <c r="TMC284" s="50"/>
      <c r="TMD284" s="50"/>
      <c r="TME284" s="50"/>
      <c r="TMF284" s="50"/>
      <c r="TMG284" s="50"/>
      <c r="TMH284" s="50"/>
      <c r="TMI284" s="50"/>
      <c r="TMJ284" s="50"/>
      <c r="TMK284" s="50"/>
      <c r="TML284" s="50"/>
      <c r="TMM284" s="50"/>
      <c r="TMN284" s="50"/>
      <c r="TMO284" s="50"/>
      <c r="TMP284" s="50"/>
      <c r="TMQ284" s="50"/>
      <c r="TMR284" s="50"/>
      <c r="TMS284" s="50"/>
      <c r="TMT284" s="50"/>
      <c r="TMU284" s="50"/>
      <c r="TMV284" s="50"/>
      <c r="TMW284" s="50"/>
      <c r="TMX284" s="50"/>
      <c r="TMY284" s="50"/>
      <c r="TMZ284" s="50"/>
      <c r="TNA284" s="50"/>
      <c r="TNB284" s="50"/>
      <c r="TNC284" s="50"/>
      <c r="TND284" s="50"/>
      <c r="TNE284" s="50"/>
      <c r="TNF284" s="50"/>
      <c r="TNG284" s="50"/>
      <c r="TNH284" s="50"/>
      <c r="TNI284" s="50"/>
      <c r="TNJ284" s="50"/>
      <c r="TNK284" s="50"/>
      <c r="TNL284" s="50"/>
      <c r="TNM284" s="50"/>
      <c r="TNN284" s="50"/>
      <c r="TNO284" s="50"/>
      <c r="TNP284" s="50"/>
      <c r="TNQ284" s="50"/>
      <c r="TNR284" s="50"/>
      <c r="TNS284" s="50"/>
      <c r="TNT284" s="50"/>
      <c r="TNU284" s="50"/>
      <c r="TNV284" s="50"/>
      <c r="TNW284" s="50"/>
      <c r="TNX284" s="50"/>
      <c r="TNY284" s="50"/>
      <c r="TNZ284" s="50"/>
      <c r="TOA284" s="50"/>
      <c r="TOB284" s="50"/>
      <c r="TOC284" s="50"/>
      <c r="TOD284" s="50"/>
      <c r="TOE284" s="50"/>
      <c r="TOF284" s="50"/>
      <c r="TOG284" s="50"/>
      <c r="TOH284" s="50"/>
      <c r="TOI284" s="50"/>
      <c r="TOJ284" s="50"/>
      <c r="TOK284" s="50"/>
      <c r="TOL284" s="50"/>
      <c r="TOM284" s="50"/>
      <c r="TON284" s="50"/>
      <c r="TOO284" s="50"/>
      <c r="TOP284" s="50"/>
      <c r="TOQ284" s="50"/>
      <c r="TOR284" s="50"/>
      <c r="TOS284" s="50"/>
      <c r="TOT284" s="50"/>
      <c r="TOU284" s="50"/>
      <c r="TOV284" s="50"/>
      <c r="TOW284" s="50"/>
      <c r="TOX284" s="50"/>
      <c r="TOY284" s="50"/>
      <c r="TOZ284" s="50"/>
      <c r="TPA284" s="50"/>
      <c r="TPB284" s="50"/>
      <c r="TPC284" s="50"/>
      <c r="TPD284" s="50"/>
      <c r="TPE284" s="50"/>
      <c r="TPF284" s="50"/>
      <c r="TPG284" s="50"/>
      <c r="TPH284" s="50"/>
      <c r="TPI284" s="50"/>
      <c r="TPJ284" s="50"/>
      <c r="TPK284" s="50"/>
      <c r="TPL284" s="50"/>
      <c r="TPM284" s="50"/>
      <c r="TPN284" s="50"/>
      <c r="TPO284" s="50"/>
      <c r="TPP284" s="50"/>
      <c r="TPQ284" s="50"/>
      <c r="TPR284" s="50"/>
      <c r="TPS284" s="50"/>
      <c r="TPT284" s="50"/>
      <c r="TPU284" s="50"/>
      <c r="TPV284" s="50"/>
      <c r="TPW284" s="50"/>
      <c r="TPX284" s="50"/>
      <c r="TPY284" s="50"/>
      <c r="TPZ284" s="50"/>
      <c r="TQA284" s="50"/>
      <c r="TQB284" s="50"/>
      <c r="TQC284" s="50"/>
      <c r="TQD284" s="50"/>
      <c r="TQE284" s="50"/>
      <c r="TQF284" s="50"/>
      <c r="TQG284" s="50"/>
      <c r="TQH284" s="50"/>
      <c r="TQI284" s="50"/>
      <c r="TQJ284" s="50"/>
      <c r="TQK284" s="50"/>
      <c r="TQL284" s="50"/>
      <c r="TQM284" s="50"/>
      <c r="TQN284" s="50"/>
      <c r="TQO284" s="50"/>
      <c r="TQP284" s="50"/>
      <c r="TQQ284" s="50"/>
      <c r="TQR284" s="50"/>
      <c r="TQS284" s="50"/>
      <c r="TQT284" s="50"/>
      <c r="TQU284" s="50"/>
      <c r="TQV284" s="50"/>
      <c r="TQW284" s="50"/>
      <c r="TQX284" s="50"/>
      <c r="TQY284" s="50"/>
      <c r="TQZ284" s="50"/>
      <c r="TRA284" s="50"/>
      <c r="TRB284" s="50"/>
      <c r="TRC284" s="50"/>
      <c r="TRD284" s="50"/>
      <c r="TRE284" s="50"/>
      <c r="TRF284" s="50"/>
      <c r="TRG284" s="50"/>
      <c r="TRH284" s="50"/>
      <c r="TRI284" s="50"/>
      <c r="TRJ284" s="50"/>
      <c r="TRK284" s="50"/>
      <c r="TRL284" s="50"/>
      <c r="TRM284" s="50"/>
      <c r="TRN284" s="50"/>
      <c r="TRO284" s="50"/>
      <c r="TRP284" s="50"/>
      <c r="TRQ284" s="50"/>
      <c r="TRR284" s="50"/>
      <c r="TRS284" s="50"/>
      <c r="TRT284" s="50"/>
      <c r="TRU284" s="50"/>
      <c r="TRV284" s="50"/>
      <c r="TRW284" s="50"/>
      <c r="TRX284" s="50"/>
      <c r="TRY284" s="50"/>
      <c r="TRZ284" s="50"/>
      <c r="TSA284" s="50"/>
      <c r="TSB284" s="50"/>
      <c r="TSC284" s="50"/>
      <c r="TSD284" s="50"/>
      <c r="TSE284" s="50"/>
      <c r="TSF284" s="50"/>
      <c r="TSG284" s="50"/>
      <c r="TSH284" s="50"/>
      <c r="TSI284" s="50"/>
      <c r="TSJ284" s="50"/>
      <c r="TSK284" s="50"/>
      <c r="TSL284" s="50"/>
      <c r="TSM284" s="50"/>
      <c r="TSN284" s="50"/>
      <c r="TSO284" s="50"/>
      <c r="TSP284" s="50"/>
      <c r="TSQ284" s="50"/>
      <c r="TSR284" s="50"/>
      <c r="TSS284" s="50"/>
      <c r="TST284" s="50"/>
      <c r="TSU284" s="50"/>
      <c r="TSV284" s="50"/>
      <c r="TSW284" s="50"/>
      <c r="TSX284" s="50"/>
      <c r="TSY284" s="50"/>
      <c r="TSZ284" s="50"/>
      <c r="TTA284" s="50"/>
      <c r="TTB284" s="50"/>
      <c r="TTC284" s="50"/>
      <c r="TTD284" s="50"/>
      <c r="TTE284" s="50"/>
      <c r="TTF284" s="50"/>
      <c r="TTG284" s="50"/>
      <c r="TTH284" s="50"/>
      <c r="TTI284" s="50"/>
      <c r="TTJ284" s="50"/>
      <c r="TTK284" s="50"/>
      <c r="TTL284" s="50"/>
      <c r="TTM284" s="50"/>
      <c r="TTN284" s="50"/>
      <c r="TTO284" s="50"/>
      <c r="TTP284" s="50"/>
      <c r="TTQ284" s="50"/>
      <c r="TTR284" s="50"/>
      <c r="TTS284" s="50"/>
      <c r="TTT284" s="50"/>
      <c r="TTU284" s="50"/>
      <c r="TTV284" s="50"/>
      <c r="TTW284" s="50"/>
      <c r="TTX284" s="50"/>
      <c r="TTY284" s="50"/>
      <c r="TTZ284" s="50"/>
      <c r="TUA284" s="50"/>
      <c r="TUB284" s="50"/>
      <c r="TUC284" s="50"/>
      <c r="TUD284" s="50"/>
      <c r="TUE284" s="50"/>
      <c r="TUF284" s="50"/>
      <c r="TUG284" s="50"/>
      <c r="TUH284" s="50"/>
      <c r="TUI284" s="50"/>
      <c r="TUJ284" s="50"/>
      <c r="TUK284" s="50"/>
      <c r="TUL284" s="50"/>
      <c r="TUM284" s="50"/>
      <c r="TUN284" s="50"/>
      <c r="TUP284" s="50"/>
      <c r="TUR284" s="50"/>
      <c r="TUS284" s="50"/>
      <c r="TUT284" s="50"/>
      <c r="TUU284" s="50"/>
      <c r="TUV284" s="50"/>
      <c r="TUW284" s="50"/>
      <c r="TUX284" s="50"/>
      <c r="TUY284" s="50"/>
      <c r="TVD284" s="50"/>
      <c r="TVE284" s="50"/>
      <c r="TVF284" s="50"/>
      <c r="TVG284" s="50"/>
      <c r="TVH284" s="50"/>
      <c r="TVI284" s="50"/>
      <c r="TVJ284" s="50"/>
      <c r="TVK284" s="50"/>
      <c r="TVL284" s="50"/>
      <c r="TVM284" s="50"/>
      <c r="TVN284" s="50"/>
      <c r="TVO284" s="50"/>
      <c r="TVP284" s="50"/>
      <c r="TVQ284" s="50"/>
      <c r="TVR284" s="50"/>
      <c r="TVS284" s="50"/>
      <c r="TVT284" s="50"/>
      <c r="TVU284" s="50"/>
      <c r="TVV284" s="50"/>
      <c r="TVW284" s="50"/>
      <c r="TVX284" s="50"/>
      <c r="TVY284" s="50"/>
      <c r="TVZ284" s="50"/>
      <c r="TWA284" s="50"/>
      <c r="TWB284" s="50"/>
      <c r="TWC284" s="50"/>
      <c r="TWD284" s="50"/>
      <c r="TWE284" s="50"/>
      <c r="TWF284" s="50"/>
      <c r="TWG284" s="50"/>
      <c r="TWH284" s="50"/>
      <c r="TWI284" s="50"/>
      <c r="TWJ284" s="50"/>
      <c r="TWK284" s="50"/>
      <c r="TWL284" s="50"/>
      <c r="TWM284" s="50"/>
      <c r="TWN284" s="50"/>
      <c r="TWO284" s="50"/>
      <c r="TWP284" s="50"/>
      <c r="TWQ284" s="50"/>
      <c r="TWR284" s="50"/>
      <c r="TWS284" s="50"/>
      <c r="TWT284" s="50"/>
      <c r="TWU284" s="50"/>
      <c r="TWV284" s="50"/>
      <c r="TWW284" s="50"/>
      <c r="TWX284" s="50"/>
      <c r="TWY284" s="50"/>
      <c r="TWZ284" s="50"/>
      <c r="TXA284" s="50"/>
      <c r="TXB284" s="50"/>
      <c r="TXC284" s="50"/>
      <c r="TXD284" s="50"/>
      <c r="TXE284" s="50"/>
      <c r="TXF284" s="50"/>
      <c r="TXG284" s="50"/>
      <c r="TXH284" s="50"/>
      <c r="TXI284" s="50"/>
      <c r="TXJ284" s="50"/>
      <c r="TXK284" s="50"/>
      <c r="TXL284" s="50"/>
      <c r="TXM284" s="50"/>
      <c r="TXN284" s="50"/>
      <c r="TXO284" s="50"/>
      <c r="TXP284" s="50"/>
      <c r="TXQ284" s="50"/>
      <c r="TXR284" s="50"/>
      <c r="TXS284" s="50"/>
      <c r="TXT284" s="50"/>
      <c r="TXU284" s="50"/>
      <c r="TXV284" s="50"/>
      <c r="TXW284" s="50"/>
      <c r="TXX284" s="50"/>
      <c r="TXY284" s="50"/>
      <c r="TXZ284" s="50"/>
      <c r="TYA284" s="50"/>
      <c r="TYB284" s="50"/>
      <c r="TYC284" s="50"/>
      <c r="TYD284" s="50"/>
      <c r="TYE284" s="50"/>
      <c r="TYF284" s="50"/>
      <c r="TYG284" s="50"/>
      <c r="TYH284" s="50"/>
      <c r="TYI284" s="50"/>
      <c r="TYJ284" s="50"/>
      <c r="TYK284" s="50"/>
      <c r="TYL284" s="50"/>
      <c r="TYM284" s="50"/>
      <c r="TYN284" s="50"/>
      <c r="TYO284" s="50"/>
      <c r="TYP284" s="50"/>
      <c r="TYQ284" s="50"/>
      <c r="TYR284" s="50"/>
      <c r="TYS284" s="50"/>
      <c r="TYT284" s="50"/>
      <c r="TYU284" s="50"/>
      <c r="TYV284" s="50"/>
      <c r="TYW284" s="50"/>
      <c r="TYX284" s="50"/>
      <c r="TYY284" s="50"/>
      <c r="TYZ284" s="50"/>
      <c r="TZA284" s="50"/>
      <c r="TZB284" s="50"/>
      <c r="TZC284" s="50"/>
      <c r="TZD284" s="50"/>
      <c r="TZE284" s="50"/>
      <c r="TZF284" s="50"/>
      <c r="TZG284" s="50"/>
      <c r="TZH284" s="50"/>
      <c r="TZI284" s="50"/>
      <c r="TZJ284" s="50"/>
      <c r="TZK284" s="50"/>
      <c r="TZL284" s="50"/>
      <c r="TZM284" s="50"/>
      <c r="TZN284" s="50"/>
      <c r="TZO284" s="50"/>
      <c r="TZP284" s="50"/>
      <c r="TZQ284" s="50"/>
      <c r="TZR284" s="50"/>
      <c r="TZS284" s="50"/>
      <c r="TZT284" s="50"/>
      <c r="TZU284" s="50"/>
      <c r="TZV284" s="50"/>
      <c r="TZW284" s="50"/>
      <c r="TZX284" s="50"/>
      <c r="TZY284" s="50"/>
      <c r="TZZ284" s="50"/>
      <c r="UAA284" s="50"/>
      <c r="UAB284" s="50"/>
      <c r="UAC284" s="50"/>
      <c r="UAD284" s="50"/>
      <c r="UAE284" s="50"/>
      <c r="UAF284" s="50"/>
      <c r="UAG284" s="50"/>
      <c r="UAH284" s="50"/>
      <c r="UAI284" s="50"/>
      <c r="UAJ284" s="50"/>
      <c r="UAK284" s="50"/>
      <c r="UAL284" s="50"/>
      <c r="UAM284" s="50"/>
      <c r="UAN284" s="50"/>
      <c r="UAO284" s="50"/>
      <c r="UAP284" s="50"/>
      <c r="UAQ284" s="50"/>
      <c r="UAR284" s="50"/>
      <c r="UAS284" s="50"/>
      <c r="UAT284" s="50"/>
      <c r="UAU284" s="50"/>
      <c r="UAV284" s="50"/>
      <c r="UAW284" s="50"/>
      <c r="UAX284" s="50"/>
      <c r="UAY284" s="50"/>
      <c r="UAZ284" s="50"/>
      <c r="UBA284" s="50"/>
      <c r="UBB284" s="50"/>
      <c r="UBC284" s="50"/>
      <c r="UBD284" s="50"/>
      <c r="UBE284" s="50"/>
      <c r="UBF284" s="50"/>
      <c r="UBG284" s="50"/>
      <c r="UBH284" s="50"/>
      <c r="UBI284" s="50"/>
      <c r="UBJ284" s="50"/>
      <c r="UBK284" s="50"/>
      <c r="UBL284" s="50"/>
      <c r="UBM284" s="50"/>
      <c r="UBN284" s="50"/>
      <c r="UBO284" s="50"/>
      <c r="UBP284" s="50"/>
      <c r="UBQ284" s="50"/>
      <c r="UBR284" s="50"/>
      <c r="UBS284" s="50"/>
      <c r="UBT284" s="50"/>
      <c r="UBU284" s="50"/>
      <c r="UBV284" s="50"/>
      <c r="UBW284" s="50"/>
      <c r="UBX284" s="50"/>
      <c r="UBY284" s="50"/>
      <c r="UBZ284" s="50"/>
      <c r="UCA284" s="50"/>
      <c r="UCB284" s="50"/>
      <c r="UCC284" s="50"/>
      <c r="UCD284" s="50"/>
      <c r="UCE284" s="50"/>
      <c r="UCF284" s="50"/>
      <c r="UCG284" s="50"/>
      <c r="UCH284" s="50"/>
      <c r="UCI284" s="50"/>
      <c r="UCJ284" s="50"/>
      <c r="UCK284" s="50"/>
      <c r="UCL284" s="50"/>
      <c r="UCM284" s="50"/>
      <c r="UCN284" s="50"/>
      <c r="UCO284" s="50"/>
      <c r="UCP284" s="50"/>
      <c r="UCQ284" s="50"/>
      <c r="UCR284" s="50"/>
      <c r="UCS284" s="50"/>
      <c r="UCT284" s="50"/>
      <c r="UCU284" s="50"/>
      <c r="UCV284" s="50"/>
      <c r="UCW284" s="50"/>
      <c r="UCX284" s="50"/>
      <c r="UCY284" s="50"/>
      <c r="UCZ284" s="50"/>
      <c r="UDA284" s="50"/>
      <c r="UDB284" s="50"/>
      <c r="UDC284" s="50"/>
      <c r="UDD284" s="50"/>
      <c r="UDE284" s="50"/>
      <c r="UDF284" s="50"/>
      <c r="UDG284" s="50"/>
      <c r="UDH284" s="50"/>
      <c r="UDI284" s="50"/>
      <c r="UDJ284" s="50"/>
      <c r="UDK284" s="50"/>
      <c r="UDL284" s="50"/>
      <c r="UDM284" s="50"/>
      <c r="UDN284" s="50"/>
      <c r="UDO284" s="50"/>
      <c r="UDP284" s="50"/>
      <c r="UDQ284" s="50"/>
      <c r="UDR284" s="50"/>
      <c r="UDS284" s="50"/>
      <c r="UDT284" s="50"/>
      <c r="UDU284" s="50"/>
      <c r="UDV284" s="50"/>
      <c r="UDW284" s="50"/>
      <c r="UDX284" s="50"/>
      <c r="UDY284" s="50"/>
      <c r="UDZ284" s="50"/>
      <c r="UEA284" s="50"/>
      <c r="UEB284" s="50"/>
      <c r="UEC284" s="50"/>
      <c r="UED284" s="50"/>
      <c r="UEE284" s="50"/>
      <c r="UEF284" s="50"/>
      <c r="UEG284" s="50"/>
      <c r="UEH284" s="50"/>
      <c r="UEI284" s="50"/>
      <c r="UEJ284" s="50"/>
      <c r="UEL284" s="50"/>
      <c r="UEN284" s="50"/>
      <c r="UEO284" s="50"/>
      <c r="UEP284" s="50"/>
      <c r="UEQ284" s="50"/>
      <c r="UER284" s="50"/>
      <c r="UES284" s="50"/>
      <c r="UET284" s="50"/>
      <c r="UEU284" s="50"/>
      <c r="UEZ284" s="50"/>
      <c r="UFA284" s="50"/>
      <c r="UFB284" s="50"/>
      <c r="UFC284" s="50"/>
      <c r="UFD284" s="50"/>
      <c r="UFE284" s="50"/>
      <c r="UFF284" s="50"/>
      <c r="UFG284" s="50"/>
      <c r="UFH284" s="50"/>
      <c r="UFI284" s="50"/>
      <c r="UFJ284" s="50"/>
      <c r="UFK284" s="50"/>
      <c r="UFL284" s="50"/>
      <c r="UFM284" s="50"/>
      <c r="UFN284" s="50"/>
      <c r="UFO284" s="50"/>
      <c r="UFP284" s="50"/>
      <c r="UFQ284" s="50"/>
      <c r="UFR284" s="50"/>
      <c r="UFS284" s="50"/>
      <c r="UFT284" s="50"/>
      <c r="UFU284" s="50"/>
      <c r="UFV284" s="50"/>
      <c r="UFW284" s="50"/>
      <c r="UFX284" s="50"/>
      <c r="UFY284" s="50"/>
      <c r="UFZ284" s="50"/>
      <c r="UGA284" s="50"/>
      <c r="UGB284" s="50"/>
      <c r="UGC284" s="50"/>
      <c r="UGD284" s="50"/>
      <c r="UGE284" s="50"/>
      <c r="UGF284" s="50"/>
      <c r="UGG284" s="50"/>
      <c r="UGH284" s="50"/>
      <c r="UGI284" s="50"/>
      <c r="UGJ284" s="50"/>
      <c r="UGK284" s="50"/>
      <c r="UGL284" s="50"/>
      <c r="UGM284" s="50"/>
      <c r="UGN284" s="50"/>
      <c r="UGO284" s="50"/>
      <c r="UGP284" s="50"/>
      <c r="UGQ284" s="50"/>
      <c r="UGR284" s="50"/>
      <c r="UGS284" s="50"/>
      <c r="UGT284" s="50"/>
      <c r="UGU284" s="50"/>
      <c r="UGV284" s="50"/>
      <c r="UGW284" s="50"/>
      <c r="UGX284" s="50"/>
      <c r="UGY284" s="50"/>
      <c r="UGZ284" s="50"/>
      <c r="UHA284" s="50"/>
      <c r="UHB284" s="50"/>
      <c r="UHC284" s="50"/>
      <c r="UHD284" s="50"/>
      <c r="UHE284" s="50"/>
      <c r="UHF284" s="50"/>
      <c r="UHG284" s="50"/>
      <c r="UHH284" s="50"/>
      <c r="UHI284" s="50"/>
      <c r="UHJ284" s="50"/>
      <c r="UHK284" s="50"/>
      <c r="UHL284" s="50"/>
      <c r="UHM284" s="50"/>
      <c r="UHN284" s="50"/>
      <c r="UHO284" s="50"/>
      <c r="UHP284" s="50"/>
      <c r="UHQ284" s="50"/>
      <c r="UHR284" s="50"/>
      <c r="UHS284" s="50"/>
      <c r="UHT284" s="50"/>
      <c r="UHU284" s="50"/>
      <c r="UHV284" s="50"/>
      <c r="UHW284" s="50"/>
      <c r="UHX284" s="50"/>
      <c r="UHY284" s="50"/>
      <c r="UHZ284" s="50"/>
      <c r="UIA284" s="50"/>
      <c r="UIB284" s="50"/>
      <c r="UIC284" s="50"/>
      <c r="UID284" s="50"/>
      <c r="UIE284" s="50"/>
      <c r="UIF284" s="50"/>
      <c r="UIG284" s="50"/>
      <c r="UIH284" s="50"/>
      <c r="UII284" s="50"/>
      <c r="UIJ284" s="50"/>
      <c r="UIK284" s="50"/>
      <c r="UIL284" s="50"/>
      <c r="UIM284" s="50"/>
      <c r="UIN284" s="50"/>
      <c r="UIO284" s="50"/>
      <c r="UIP284" s="50"/>
      <c r="UIQ284" s="50"/>
      <c r="UIR284" s="50"/>
      <c r="UIS284" s="50"/>
      <c r="UIT284" s="50"/>
      <c r="UIU284" s="50"/>
      <c r="UIV284" s="50"/>
      <c r="UIW284" s="50"/>
      <c r="UIX284" s="50"/>
      <c r="UIY284" s="50"/>
      <c r="UIZ284" s="50"/>
      <c r="UJA284" s="50"/>
      <c r="UJB284" s="50"/>
      <c r="UJC284" s="50"/>
      <c r="UJD284" s="50"/>
      <c r="UJE284" s="50"/>
      <c r="UJF284" s="50"/>
      <c r="UJG284" s="50"/>
      <c r="UJH284" s="50"/>
      <c r="UJI284" s="50"/>
      <c r="UJJ284" s="50"/>
      <c r="UJK284" s="50"/>
      <c r="UJL284" s="50"/>
      <c r="UJM284" s="50"/>
      <c r="UJN284" s="50"/>
      <c r="UJO284" s="50"/>
      <c r="UJP284" s="50"/>
      <c r="UJQ284" s="50"/>
      <c r="UJR284" s="50"/>
      <c r="UJS284" s="50"/>
      <c r="UJT284" s="50"/>
      <c r="UJU284" s="50"/>
      <c r="UJV284" s="50"/>
      <c r="UJW284" s="50"/>
      <c r="UJX284" s="50"/>
      <c r="UJY284" s="50"/>
      <c r="UJZ284" s="50"/>
      <c r="UKA284" s="50"/>
      <c r="UKB284" s="50"/>
      <c r="UKC284" s="50"/>
      <c r="UKD284" s="50"/>
      <c r="UKE284" s="50"/>
      <c r="UKF284" s="50"/>
      <c r="UKG284" s="50"/>
      <c r="UKH284" s="50"/>
      <c r="UKI284" s="50"/>
      <c r="UKJ284" s="50"/>
      <c r="UKK284" s="50"/>
      <c r="UKL284" s="50"/>
      <c r="UKM284" s="50"/>
      <c r="UKN284" s="50"/>
      <c r="UKO284" s="50"/>
      <c r="UKP284" s="50"/>
      <c r="UKQ284" s="50"/>
      <c r="UKR284" s="50"/>
      <c r="UKS284" s="50"/>
      <c r="UKT284" s="50"/>
      <c r="UKU284" s="50"/>
      <c r="UKV284" s="50"/>
      <c r="UKW284" s="50"/>
      <c r="UKX284" s="50"/>
      <c r="UKY284" s="50"/>
      <c r="UKZ284" s="50"/>
      <c r="ULA284" s="50"/>
      <c r="ULB284" s="50"/>
      <c r="ULC284" s="50"/>
      <c r="ULD284" s="50"/>
      <c r="ULE284" s="50"/>
      <c r="ULF284" s="50"/>
      <c r="ULG284" s="50"/>
      <c r="ULH284" s="50"/>
      <c r="ULI284" s="50"/>
      <c r="ULJ284" s="50"/>
      <c r="ULK284" s="50"/>
      <c r="ULL284" s="50"/>
      <c r="ULM284" s="50"/>
      <c r="ULN284" s="50"/>
      <c r="ULO284" s="50"/>
      <c r="ULP284" s="50"/>
      <c r="ULQ284" s="50"/>
      <c r="ULR284" s="50"/>
      <c r="ULS284" s="50"/>
      <c r="ULT284" s="50"/>
      <c r="ULU284" s="50"/>
      <c r="ULV284" s="50"/>
      <c r="ULW284" s="50"/>
      <c r="ULX284" s="50"/>
      <c r="ULY284" s="50"/>
      <c r="ULZ284" s="50"/>
      <c r="UMA284" s="50"/>
      <c r="UMB284" s="50"/>
      <c r="UMC284" s="50"/>
      <c r="UMD284" s="50"/>
      <c r="UME284" s="50"/>
      <c r="UMF284" s="50"/>
      <c r="UMG284" s="50"/>
      <c r="UMH284" s="50"/>
      <c r="UMI284" s="50"/>
      <c r="UMJ284" s="50"/>
      <c r="UMK284" s="50"/>
      <c r="UML284" s="50"/>
      <c r="UMM284" s="50"/>
      <c r="UMN284" s="50"/>
      <c r="UMO284" s="50"/>
      <c r="UMP284" s="50"/>
      <c r="UMQ284" s="50"/>
      <c r="UMR284" s="50"/>
      <c r="UMS284" s="50"/>
      <c r="UMT284" s="50"/>
      <c r="UMU284" s="50"/>
      <c r="UMV284" s="50"/>
      <c r="UMW284" s="50"/>
      <c r="UMX284" s="50"/>
      <c r="UMY284" s="50"/>
      <c r="UMZ284" s="50"/>
      <c r="UNA284" s="50"/>
      <c r="UNB284" s="50"/>
      <c r="UNC284" s="50"/>
      <c r="UND284" s="50"/>
      <c r="UNE284" s="50"/>
      <c r="UNF284" s="50"/>
      <c r="UNG284" s="50"/>
      <c r="UNH284" s="50"/>
      <c r="UNI284" s="50"/>
      <c r="UNJ284" s="50"/>
      <c r="UNK284" s="50"/>
      <c r="UNL284" s="50"/>
      <c r="UNM284" s="50"/>
      <c r="UNN284" s="50"/>
      <c r="UNO284" s="50"/>
      <c r="UNP284" s="50"/>
      <c r="UNQ284" s="50"/>
      <c r="UNR284" s="50"/>
      <c r="UNS284" s="50"/>
      <c r="UNT284" s="50"/>
      <c r="UNU284" s="50"/>
      <c r="UNV284" s="50"/>
      <c r="UNW284" s="50"/>
      <c r="UNX284" s="50"/>
      <c r="UNY284" s="50"/>
      <c r="UNZ284" s="50"/>
      <c r="UOA284" s="50"/>
      <c r="UOB284" s="50"/>
      <c r="UOC284" s="50"/>
      <c r="UOD284" s="50"/>
      <c r="UOE284" s="50"/>
      <c r="UOF284" s="50"/>
      <c r="UOH284" s="50"/>
      <c r="UOJ284" s="50"/>
      <c r="UOK284" s="50"/>
      <c r="UOL284" s="50"/>
      <c r="UOM284" s="50"/>
      <c r="UON284" s="50"/>
      <c r="UOO284" s="50"/>
      <c r="UOP284" s="50"/>
      <c r="UOQ284" s="50"/>
      <c r="UOV284" s="50"/>
      <c r="UOW284" s="50"/>
      <c r="UOX284" s="50"/>
      <c r="UOY284" s="50"/>
      <c r="UOZ284" s="50"/>
      <c r="UPA284" s="50"/>
      <c r="UPB284" s="50"/>
      <c r="UPC284" s="50"/>
      <c r="UPD284" s="50"/>
      <c r="UPE284" s="50"/>
      <c r="UPF284" s="50"/>
      <c r="UPG284" s="50"/>
      <c r="UPH284" s="50"/>
      <c r="UPI284" s="50"/>
      <c r="UPJ284" s="50"/>
      <c r="UPK284" s="50"/>
      <c r="UPL284" s="50"/>
      <c r="UPM284" s="50"/>
      <c r="UPN284" s="50"/>
      <c r="UPO284" s="50"/>
      <c r="UPP284" s="50"/>
      <c r="UPQ284" s="50"/>
      <c r="UPR284" s="50"/>
      <c r="UPS284" s="50"/>
      <c r="UPT284" s="50"/>
      <c r="UPU284" s="50"/>
      <c r="UPV284" s="50"/>
      <c r="UPW284" s="50"/>
      <c r="UPX284" s="50"/>
      <c r="UPY284" s="50"/>
      <c r="UPZ284" s="50"/>
      <c r="UQA284" s="50"/>
      <c r="UQB284" s="50"/>
      <c r="UQC284" s="50"/>
      <c r="UQD284" s="50"/>
      <c r="UQE284" s="50"/>
      <c r="UQF284" s="50"/>
      <c r="UQG284" s="50"/>
      <c r="UQH284" s="50"/>
      <c r="UQI284" s="50"/>
      <c r="UQJ284" s="50"/>
      <c r="UQK284" s="50"/>
      <c r="UQL284" s="50"/>
      <c r="UQM284" s="50"/>
      <c r="UQN284" s="50"/>
      <c r="UQO284" s="50"/>
      <c r="UQP284" s="50"/>
      <c r="UQQ284" s="50"/>
      <c r="UQR284" s="50"/>
      <c r="UQS284" s="50"/>
      <c r="UQT284" s="50"/>
      <c r="UQU284" s="50"/>
      <c r="UQV284" s="50"/>
      <c r="UQW284" s="50"/>
      <c r="UQX284" s="50"/>
      <c r="UQY284" s="50"/>
      <c r="UQZ284" s="50"/>
      <c r="URA284" s="50"/>
      <c r="URB284" s="50"/>
      <c r="URC284" s="50"/>
      <c r="URD284" s="50"/>
      <c r="URE284" s="50"/>
      <c r="URF284" s="50"/>
      <c r="URG284" s="50"/>
      <c r="URH284" s="50"/>
      <c r="URI284" s="50"/>
      <c r="URJ284" s="50"/>
      <c r="URK284" s="50"/>
      <c r="URL284" s="50"/>
      <c r="URM284" s="50"/>
      <c r="URN284" s="50"/>
      <c r="URO284" s="50"/>
      <c r="URP284" s="50"/>
      <c r="URQ284" s="50"/>
      <c r="URR284" s="50"/>
      <c r="URS284" s="50"/>
      <c r="URT284" s="50"/>
      <c r="URU284" s="50"/>
      <c r="URV284" s="50"/>
      <c r="URW284" s="50"/>
      <c r="URX284" s="50"/>
      <c r="URY284" s="50"/>
      <c r="URZ284" s="50"/>
      <c r="USA284" s="50"/>
      <c r="USB284" s="50"/>
      <c r="USC284" s="50"/>
      <c r="USD284" s="50"/>
      <c r="USE284" s="50"/>
      <c r="USF284" s="50"/>
      <c r="USG284" s="50"/>
      <c r="USH284" s="50"/>
      <c r="USI284" s="50"/>
      <c r="USJ284" s="50"/>
      <c r="USK284" s="50"/>
      <c r="USL284" s="50"/>
      <c r="USM284" s="50"/>
      <c r="USN284" s="50"/>
      <c r="USO284" s="50"/>
      <c r="USP284" s="50"/>
      <c r="USQ284" s="50"/>
      <c r="USR284" s="50"/>
      <c r="USS284" s="50"/>
      <c r="UST284" s="50"/>
      <c r="USU284" s="50"/>
      <c r="USV284" s="50"/>
      <c r="USW284" s="50"/>
      <c r="USX284" s="50"/>
      <c r="USY284" s="50"/>
      <c r="USZ284" s="50"/>
      <c r="UTA284" s="50"/>
      <c r="UTB284" s="50"/>
      <c r="UTC284" s="50"/>
      <c r="UTD284" s="50"/>
      <c r="UTE284" s="50"/>
      <c r="UTF284" s="50"/>
      <c r="UTG284" s="50"/>
      <c r="UTH284" s="50"/>
      <c r="UTI284" s="50"/>
      <c r="UTJ284" s="50"/>
      <c r="UTK284" s="50"/>
      <c r="UTL284" s="50"/>
      <c r="UTM284" s="50"/>
      <c r="UTN284" s="50"/>
      <c r="UTO284" s="50"/>
      <c r="UTP284" s="50"/>
      <c r="UTQ284" s="50"/>
      <c r="UTR284" s="50"/>
      <c r="UTS284" s="50"/>
      <c r="UTT284" s="50"/>
      <c r="UTU284" s="50"/>
      <c r="UTV284" s="50"/>
      <c r="UTW284" s="50"/>
      <c r="UTX284" s="50"/>
      <c r="UTY284" s="50"/>
      <c r="UTZ284" s="50"/>
      <c r="UUA284" s="50"/>
      <c r="UUB284" s="50"/>
      <c r="UUC284" s="50"/>
      <c r="UUD284" s="50"/>
      <c r="UUE284" s="50"/>
      <c r="UUF284" s="50"/>
      <c r="UUG284" s="50"/>
      <c r="UUH284" s="50"/>
      <c r="UUI284" s="50"/>
      <c r="UUJ284" s="50"/>
      <c r="UUK284" s="50"/>
      <c r="UUL284" s="50"/>
      <c r="UUM284" s="50"/>
      <c r="UUN284" s="50"/>
      <c r="UUO284" s="50"/>
      <c r="UUP284" s="50"/>
      <c r="UUQ284" s="50"/>
      <c r="UUR284" s="50"/>
      <c r="UUS284" s="50"/>
      <c r="UUT284" s="50"/>
      <c r="UUU284" s="50"/>
      <c r="UUV284" s="50"/>
      <c r="UUW284" s="50"/>
      <c r="UUX284" s="50"/>
      <c r="UUY284" s="50"/>
      <c r="UUZ284" s="50"/>
      <c r="UVA284" s="50"/>
      <c r="UVB284" s="50"/>
      <c r="UVC284" s="50"/>
      <c r="UVD284" s="50"/>
      <c r="UVE284" s="50"/>
      <c r="UVF284" s="50"/>
      <c r="UVG284" s="50"/>
      <c r="UVH284" s="50"/>
      <c r="UVI284" s="50"/>
      <c r="UVJ284" s="50"/>
      <c r="UVK284" s="50"/>
      <c r="UVL284" s="50"/>
      <c r="UVM284" s="50"/>
      <c r="UVN284" s="50"/>
      <c r="UVO284" s="50"/>
      <c r="UVP284" s="50"/>
      <c r="UVQ284" s="50"/>
      <c r="UVR284" s="50"/>
      <c r="UVS284" s="50"/>
      <c r="UVT284" s="50"/>
      <c r="UVU284" s="50"/>
      <c r="UVV284" s="50"/>
      <c r="UVW284" s="50"/>
      <c r="UVX284" s="50"/>
      <c r="UVY284" s="50"/>
      <c r="UVZ284" s="50"/>
      <c r="UWA284" s="50"/>
      <c r="UWB284" s="50"/>
      <c r="UWC284" s="50"/>
      <c r="UWD284" s="50"/>
      <c r="UWE284" s="50"/>
      <c r="UWF284" s="50"/>
      <c r="UWG284" s="50"/>
      <c r="UWH284" s="50"/>
      <c r="UWI284" s="50"/>
      <c r="UWJ284" s="50"/>
      <c r="UWK284" s="50"/>
      <c r="UWL284" s="50"/>
      <c r="UWM284" s="50"/>
      <c r="UWN284" s="50"/>
      <c r="UWO284" s="50"/>
      <c r="UWP284" s="50"/>
      <c r="UWQ284" s="50"/>
      <c r="UWR284" s="50"/>
      <c r="UWS284" s="50"/>
      <c r="UWT284" s="50"/>
      <c r="UWU284" s="50"/>
      <c r="UWV284" s="50"/>
      <c r="UWW284" s="50"/>
      <c r="UWX284" s="50"/>
      <c r="UWY284" s="50"/>
      <c r="UWZ284" s="50"/>
      <c r="UXA284" s="50"/>
      <c r="UXB284" s="50"/>
      <c r="UXC284" s="50"/>
      <c r="UXD284" s="50"/>
      <c r="UXE284" s="50"/>
      <c r="UXF284" s="50"/>
      <c r="UXG284" s="50"/>
      <c r="UXH284" s="50"/>
      <c r="UXI284" s="50"/>
      <c r="UXJ284" s="50"/>
      <c r="UXK284" s="50"/>
      <c r="UXL284" s="50"/>
      <c r="UXM284" s="50"/>
      <c r="UXN284" s="50"/>
      <c r="UXO284" s="50"/>
      <c r="UXP284" s="50"/>
      <c r="UXQ284" s="50"/>
      <c r="UXR284" s="50"/>
      <c r="UXS284" s="50"/>
      <c r="UXT284" s="50"/>
      <c r="UXU284" s="50"/>
      <c r="UXV284" s="50"/>
      <c r="UXW284" s="50"/>
      <c r="UXX284" s="50"/>
      <c r="UXY284" s="50"/>
      <c r="UXZ284" s="50"/>
      <c r="UYA284" s="50"/>
      <c r="UYB284" s="50"/>
      <c r="UYD284" s="50"/>
      <c r="UYF284" s="50"/>
      <c r="UYG284" s="50"/>
      <c r="UYH284" s="50"/>
      <c r="UYI284" s="50"/>
      <c r="UYJ284" s="50"/>
      <c r="UYK284" s="50"/>
      <c r="UYL284" s="50"/>
      <c r="UYM284" s="50"/>
      <c r="UYR284" s="50"/>
      <c r="UYS284" s="50"/>
      <c r="UYT284" s="50"/>
      <c r="UYU284" s="50"/>
      <c r="UYV284" s="50"/>
      <c r="UYW284" s="50"/>
      <c r="UYX284" s="50"/>
      <c r="UYY284" s="50"/>
      <c r="UYZ284" s="50"/>
      <c r="UZA284" s="50"/>
      <c r="UZB284" s="50"/>
      <c r="UZC284" s="50"/>
      <c r="UZD284" s="50"/>
      <c r="UZE284" s="50"/>
      <c r="UZF284" s="50"/>
      <c r="UZG284" s="50"/>
      <c r="UZH284" s="50"/>
      <c r="UZI284" s="50"/>
      <c r="UZJ284" s="50"/>
      <c r="UZK284" s="50"/>
      <c r="UZL284" s="50"/>
      <c r="UZM284" s="50"/>
      <c r="UZN284" s="50"/>
      <c r="UZO284" s="50"/>
      <c r="UZP284" s="50"/>
      <c r="UZQ284" s="50"/>
      <c r="UZR284" s="50"/>
      <c r="UZS284" s="50"/>
      <c r="UZT284" s="50"/>
      <c r="UZU284" s="50"/>
      <c r="UZV284" s="50"/>
      <c r="UZW284" s="50"/>
      <c r="UZX284" s="50"/>
      <c r="UZY284" s="50"/>
      <c r="UZZ284" s="50"/>
      <c r="VAA284" s="50"/>
      <c r="VAB284" s="50"/>
      <c r="VAC284" s="50"/>
      <c r="VAD284" s="50"/>
      <c r="VAE284" s="50"/>
      <c r="VAF284" s="50"/>
      <c r="VAG284" s="50"/>
      <c r="VAH284" s="50"/>
      <c r="VAI284" s="50"/>
      <c r="VAJ284" s="50"/>
      <c r="VAK284" s="50"/>
      <c r="VAL284" s="50"/>
      <c r="VAM284" s="50"/>
      <c r="VAN284" s="50"/>
      <c r="VAO284" s="50"/>
      <c r="VAP284" s="50"/>
      <c r="VAQ284" s="50"/>
      <c r="VAR284" s="50"/>
      <c r="VAS284" s="50"/>
      <c r="VAT284" s="50"/>
      <c r="VAU284" s="50"/>
      <c r="VAV284" s="50"/>
      <c r="VAW284" s="50"/>
      <c r="VAX284" s="50"/>
      <c r="VAY284" s="50"/>
      <c r="VAZ284" s="50"/>
      <c r="VBA284" s="50"/>
      <c r="VBB284" s="50"/>
      <c r="VBC284" s="50"/>
      <c r="VBD284" s="50"/>
      <c r="VBE284" s="50"/>
      <c r="VBF284" s="50"/>
      <c r="VBG284" s="50"/>
      <c r="VBH284" s="50"/>
      <c r="VBI284" s="50"/>
      <c r="VBJ284" s="50"/>
      <c r="VBK284" s="50"/>
      <c r="VBL284" s="50"/>
      <c r="VBM284" s="50"/>
      <c r="VBN284" s="50"/>
      <c r="VBO284" s="50"/>
      <c r="VBP284" s="50"/>
      <c r="VBQ284" s="50"/>
      <c r="VBR284" s="50"/>
      <c r="VBS284" s="50"/>
      <c r="VBT284" s="50"/>
      <c r="VBU284" s="50"/>
      <c r="VBV284" s="50"/>
      <c r="VBW284" s="50"/>
      <c r="VBX284" s="50"/>
      <c r="VBY284" s="50"/>
      <c r="VBZ284" s="50"/>
      <c r="VCA284" s="50"/>
      <c r="VCB284" s="50"/>
      <c r="VCC284" s="50"/>
      <c r="VCD284" s="50"/>
      <c r="VCE284" s="50"/>
      <c r="VCF284" s="50"/>
      <c r="VCG284" s="50"/>
      <c r="VCH284" s="50"/>
      <c r="VCI284" s="50"/>
      <c r="VCJ284" s="50"/>
      <c r="VCK284" s="50"/>
      <c r="VCL284" s="50"/>
      <c r="VCM284" s="50"/>
      <c r="VCN284" s="50"/>
      <c r="VCO284" s="50"/>
      <c r="VCP284" s="50"/>
      <c r="VCQ284" s="50"/>
      <c r="VCR284" s="50"/>
      <c r="VCS284" s="50"/>
      <c r="VCT284" s="50"/>
      <c r="VCU284" s="50"/>
      <c r="VCV284" s="50"/>
      <c r="VCW284" s="50"/>
      <c r="VCX284" s="50"/>
      <c r="VCY284" s="50"/>
      <c r="VCZ284" s="50"/>
      <c r="VDA284" s="50"/>
      <c r="VDB284" s="50"/>
      <c r="VDC284" s="50"/>
      <c r="VDD284" s="50"/>
      <c r="VDE284" s="50"/>
      <c r="VDF284" s="50"/>
      <c r="VDG284" s="50"/>
      <c r="VDH284" s="50"/>
      <c r="VDI284" s="50"/>
      <c r="VDJ284" s="50"/>
      <c r="VDK284" s="50"/>
      <c r="VDL284" s="50"/>
      <c r="VDM284" s="50"/>
      <c r="VDN284" s="50"/>
      <c r="VDO284" s="50"/>
      <c r="VDP284" s="50"/>
      <c r="VDQ284" s="50"/>
      <c r="VDR284" s="50"/>
      <c r="VDS284" s="50"/>
      <c r="VDT284" s="50"/>
      <c r="VDU284" s="50"/>
      <c r="VDV284" s="50"/>
      <c r="VDW284" s="50"/>
      <c r="VDX284" s="50"/>
      <c r="VDY284" s="50"/>
      <c r="VDZ284" s="50"/>
      <c r="VEA284" s="50"/>
      <c r="VEB284" s="50"/>
      <c r="VEC284" s="50"/>
      <c r="VED284" s="50"/>
      <c r="VEE284" s="50"/>
      <c r="VEF284" s="50"/>
      <c r="VEG284" s="50"/>
      <c r="VEH284" s="50"/>
      <c r="VEI284" s="50"/>
      <c r="VEJ284" s="50"/>
      <c r="VEK284" s="50"/>
      <c r="VEL284" s="50"/>
      <c r="VEM284" s="50"/>
      <c r="VEN284" s="50"/>
      <c r="VEO284" s="50"/>
      <c r="VEP284" s="50"/>
      <c r="VEQ284" s="50"/>
      <c r="VER284" s="50"/>
      <c r="VES284" s="50"/>
      <c r="VET284" s="50"/>
      <c r="VEU284" s="50"/>
      <c r="VEV284" s="50"/>
      <c r="VEW284" s="50"/>
      <c r="VEX284" s="50"/>
      <c r="VEY284" s="50"/>
      <c r="VEZ284" s="50"/>
      <c r="VFA284" s="50"/>
      <c r="VFB284" s="50"/>
      <c r="VFC284" s="50"/>
      <c r="VFD284" s="50"/>
      <c r="VFE284" s="50"/>
      <c r="VFF284" s="50"/>
      <c r="VFG284" s="50"/>
      <c r="VFH284" s="50"/>
      <c r="VFI284" s="50"/>
      <c r="VFJ284" s="50"/>
      <c r="VFK284" s="50"/>
      <c r="VFL284" s="50"/>
      <c r="VFM284" s="50"/>
      <c r="VFN284" s="50"/>
      <c r="VFO284" s="50"/>
      <c r="VFP284" s="50"/>
      <c r="VFQ284" s="50"/>
      <c r="VFR284" s="50"/>
      <c r="VFS284" s="50"/>
      <c r="VFT284" s="50"/>
      <c r="VFU284" s="50"/>
      <c r="VFV284" s="50"/>
      <c r="VFW284" s="50"/>
      <c r="VFX284" s="50"/>
      <c r="VFY284" s="50"/>
      <c r="VFZ284" s="50"/>
      <c r="VGA284" s="50"/>
      <c r="VGB284" s="50"/>
      <c r="VGC284" s="50"/>
      <c r="VGD284" s="50"/>
      <c r="VGE284" s="50"/>
      <c r="VGF284" s="50"/>
      <c r="VGG284" s="50"/>
      <c r="VGH284" s="50"/>
      <c r="VGI284" s="50"/>
      <c r="VGJ284" s="50"/>
      <c r="VGK284" s="50"/>
      <c r="VGL284" s="50"/>
      <c r="VGM284" s="50"/>
      <c r="VGN284" s="50"/>
      <c r="VGO284" s="50"/>
      <c r="VGP284" s="50"/>
      <c r="VGQ284" s="50"/>
      <c r="VGR284" s="50"/>
      <c r="VGS284" s="50"/>
      <c r="VGT284" s="50"/>
      <c r="VGU284" s="50"/>
      <c r="VGV284" s="50"/>
      <c r="VGW284" s="50"/>
      <c r="VGX284" s="50"/>
      <c r="VGY284" s="50"/>
      <c r="VGZ284" s="50"/>
      <c r="VHA284" s="50"/>
      <c r="VHB284" s="50"/>
      <c r="VHC284" s="50"/>
      <c r="VHD284" s="50"/>
      <c r="VHE284" s="50"/>
      <c r="VHF284" s="50"/>
      <c r="VHG284" s="50"/>
      <c r="VHH284" s="50"/>
      <c r="VHI284" s="50"/>
      <c r="VHJ284" s="50"/>
      <c r="VHK284" s="50"/>
      <c r="VHL284" s="50"/>
      <c r="VHM284" s="50"/>
      <c r="VHN284" s="50"/>
      <c r="VHO284" s="50"/>
      <c r="VHP284" s="50"/>
      <c r="VHQ284" s="50"/>
      <c r="VHR284" s="50"/>
      <c r="VHS284" s="50"/>
      <c r="VHT284" s="50"/>
      <c r="VHU284" s="50"/>
      <c r="VHV284" s="50"/>
      <c r="VHW284" s="50"/>
      <c r="VHX284" s="50"/>
      <c r="VHZ284" s="50"/>
      <c r="VIB284" s="50"/>
      <c r="VIC284" s="50"/>
      <c r="VID284" s="50"/>
      <c r="VIE284" s="50"/>
      <c r="VIF284" s="50"/>
      <c r="VIG284" s="50"/>
      <c r="VIH284" s="50"/>
      <c r="VII284" s="50"/>
      <c r="VIN284" s="50"/>
      <c r="VIO284" s="50"/>
      <c r="VIP284" s="50"/>
      <c r="VIQ284" s="50"/>
      <c r="VIR284" s="50"/>
      <c r="VIS284" s="50"/>
      <c r="VIT284" s="50"/>
      <c r="VIU284" s="50"/>
      <c r="VIV284" s="50"/>
      <c r="VIW284" s="50"/>
      <c r="VIX284" s="50"/>
      <c r="VIY284" s="50"/>
      <c r="VIZ284" s="50"/>
      <c r="VJA284" s="50"/>
      <c r="VJB284" s="50"/>
      <c r="VJC284" s="50"/>
      <c r="VJD284" s="50"/>
      <c r="VJE284" s="50"/>
      <c r="VJF284" s="50"/>
      <c r="VJG284" s="50"/>
      <c r="VJH284" s="50"/>
      <c r="VJI284" s="50"/>
      <c r="VJJ284" s="50"/>
      <c r="VJK284" s="50"/>
      <c r="VJL284" s="50"/>
      <c r="VJM284" s="50"/>
      <c r="VJN284" s="50"/>
      <c r="VJO284" s="50"/>
      <c r="VJP284" s="50"/>
      <c r="VJQ284" s="50"/>
      <c r="VJR284" s="50"/>
      <c r="VJS284" s="50"/>
      <c r="VJT284" s="50"/>
      <c r="VJU284" s="50"/>
      <c r="VJV284" s="50"/>
      <c r="VJW284" s="50"/>
      <c r="VJX284" s="50"/>
      <c r="VJY284" s="50"/>
      <c r="VJZ284" s="50"/>
      <c r="VKA284" s="50"/>
      <c r="VKB284" s="50"/>
      <c r="VKC284" s="50"/>
      <c r="VKD284" s="50"/>
      <c r="VKE284" s="50"/>
      <c r="VKF284" s="50"/>
      <c r="VKG284" s="50"/>
      <c r="VKH284" s="50"/>
      <c r="VKI284" s="50"/>
      <c r="VKJ284" s="50"/>
      <c r="VKK284" s="50"/>
      <c r="VKL284" s="50"/>
      <c r="VKM284" s="50"/>
      <c r="VKN284" s="50"/>
      <c r="VKO284" s="50"/>
      <c r="VKP284" s="50"/>
      <c r="VKQ284" s="50"/>
      <c r="VKR284" s="50"/>
      <c r="VKS284" s="50"/>
      <c r="VKT284" s="50"/>
      <c r="VKU284" s="50"/>
      <c r="VKV284" s="50"/>
      <c r="VKW284" s="50"/>
      <c r="VKX284" s="50"/>
      <c r="VKY284" s="50"/>
      <c r="VKZ284" s="50"/>
      <c r="VLA284" s="50"/>
      <c r="VLB284" s="50"/>
      <c r="VLC284" s="50"/>
      <c r="VLD284" s="50"/>
      <c r="VLE284" s="50"/>
      <c r="VLF284" s="50"/>
      <c r="VLG284" s="50"/>
      <c r="VLH284" s="50"/>
      <c r="VLI284" s="50"/>
      <c r="VLJ284" s="50"/>
      <c r="VLK284" s="50"/>
      <c r="VLL284" s="50"/>
      <c r="VLM284" s="50"/>
      <c r="VLN284" s="50"/>
      <c r="VLO284" s="50"/>
      <c r="VLP284" s="50"/>
      <c r="VLQ284" s="50"/>
      <c r="VLR284" s="50"/>
      <c r="VLS284" s="50"/>
      <c r="VLT284" s="50"/>
      <c r="VLU284" s="50"/>
      <c r="VLV284" s="50"/>
      <c r="VLW284" s="50"/>
      <c r="VLX284" s="50"/>
      <c r="VLY284" s="50"/>
      <c r="VLZ284" s="50"/>
      <c r="VMA284" s="50"/>
      <c r="VMB284" s="50"/>
      <c r="VMC284" s="50"/>
      <c r="VMD284" s="50"/>
      <c r="VME284" s="50"/>
      <c r="VMF284" s="50"/>
      <c r="VMG284" s="50"/>
      <c r="VMH284" s="50"/>
      <c r="VMI284" s="50"/>
      <c r="VMJ284" s="50"/>
      <c r="VMK284" s="50"/>
      <c r="VML284" s="50"/>
      <c r="VMM284" s="50"/>
      <c r="VMN284" s="50"/>
      <c r="VMO284" s="50"/>
      <c r="VMP284" s="50"/>
      <c r="VMQ284" s="50"/>
      <c r="VMR284" s="50"/>
      <c r="VMS284" s="50"/>
      <c r="VMT284" s="50"/>
      <c r="VMU284" s="50"/>
      <c r="VMV284" s="50"/>
      <c r="VMW284" s="50"/>
      <c r="VMX284" s="50"/>
      <c r="VMY284" s="50"/>
      <c r="VMZ284" s="50"/>
      <c r="VNA284" s="50"/>
      <c r="VNB284" s="50"/>
      <c r="VNC284" s="50"/>
      <c r="VND284" s="50"/>
      <c r="VNE284" s="50"/>
      <c r="VNF284" s="50"/>
      <c r="VNG284" s="50"/>
      <c r="VNH284" s="50"/>
      <c r="VNI284" s="50"/>
      <c r="VNJ284" s="50"/>
      <c r="VNK284" s="50"/>
      <c r="VNL284" s="50"/>
      <c r="VNM284" s="50"/>
      <c r="VNN284" s="50"/>
      <c r="VNO284" s="50"/>
      <c r="VNP284" s="50"/>
      <c r="VNQ284" s="50"/>
      <c r="VNR284" s="50"/>
      <c r="VNS284" s="50"/>
      <c r="VNT284" s="50"/>
      <c r="VNU284" s="50"/>
      <c r="VNV284" s="50"/>
      <c r="VNW284" s="50"/>
      <c r="VNX284" s="50"/>
      <c r="VNY284" s="50"/>
      <c r="VNZ284" s="50"/>
      <c r="VOA284" s="50"/>
      <c r="VOB284" s="50"/>
      <c r="VOC284" s="50"/>
      <c r="VOD284" s="50"/>
      <c r="VOE284" s="50"/>
      <c r="VOF284" s="50"/>
      <c r="VOG284" s="50"/>
      <c r="VOH284" s="50"/>
      <c r="VOI284" s="50"/>
      <c r="VOJ284" s="50"/>
      <c r="VOK284" s="50"/>
      <c r="VOL284" s="50"/>
      <c r="VOM284" s="50"/>
      <c r="VON284" s="50"/>
      <c r="VOO284" s="50"/>
      <c r="VOP284" s="50"/>
      <c r="VOQ284" s="50"/>
      <c r="VOR284" s="50"/>
      <c r="VOS284" s="50"/>
      <c r="VOT284" s="50"/>
      <c r="VOU284" s="50"/>
      <c r="VOV284" s="50"/>
      <c r="VOW284" s="50"/>
      <c r="VOX284" s="50"/>
      <c r="VOY284" s="50"/>
      <c r="VOZ284" s="50"/>
      <c r="VPA284" s="50"/>
      <c r="VPB284" s="50"/>
      <c r="VPC284" s="50"/>
      <c r="VPD284" s="50"/>
      <c r="VPE284" s="50"/>
      <c r="VPF284" s="50"/>
      <c r="VPG284" s="50"/>
      <c r="VPH284" s="50"/>
      <c r="VPI284" s="50"/>
      <c r="VPJ284" s="50"/>
      <c r="VPK284" s="50"/>
      <c r="VPL284" s="50"/>
      <c r="VPM284" s="50"/>
      <c r="VPN284" s="50"/>
      <c r="VPO284" s="50"/>
      <c r="VPP284" s="50"/>
      <c r="VPQ284" s="50"/>
      <c r="VPR284" s="50"/>
      <c r="VPS284" s="50"/>
      <c r="VPT284" s="50"/>
      <c r="VPU284" s="50"/>
      <c r="VPV284" s="50"/>
      <c r="VPW284" s="50"/>
      <c r="VPX284" s="50"/>
      <c r="VPY284" s="50"/>
      <c r="VPZ284" s="50"/>
      <c r="VQA284" s="50"/>
      <c r="VQB284" s="50"/>
      <c r="VQC284" s="50"/>
      <c r="VQD284" s="50"/>
      <c r="VQE284" s="50"/>
      <c r="VQF284" s="50"/>
      <c r="VQG284" s="50"/>
      <c r="VQH284" s="50"/>
      <c r="VQI284" s="50"/>
      <c r="VQJ284" s="50"/>
      <c r="VQK284" s="50"/>
      <c r="VQL284" s="50"/>
      <c r="VQM284" s="50"/>
      <c r="VQN284" s="50"/>
      <c r="VQO284" s="50"/>
      <c r="VQP284" s="50"/>
      <c r="VQQ284" s="50"/>
      <c r="VQR284" s="50"/>
      <c r="VQS284" s="50"/>
      <c r="VQT284" s="50"/>
      <c r="VQU284" s="50"/>
      <c r="VQV284" s="50"/>
      <c r="VQW284" s="50"/>
      <c r="VQX284" s="50"/>
      <c r="VQY284" s="50"/>
      <c r="VQZ284" s="50"/>
      <c r="VRA284" s="50"/>
      <c r="VRB284" s="50"/>
      <c r="VRC284" s="50"/>
      <c r="VRD284" s="50"/>
      <c r="VRE284" s="50"/>
      <c r="VRF284" s="50"/>
      <c r="VRG284" s="50"/>
      <c r="VRH284" s="50"/>
      <c r="VRI284" s="50"/>
      <c r="VRJ284" s="50"/>
      <c r="VRK284" s="50"/>
      <c r="VRL284" s="50"/>
      <c r="VRM284" s="50"/>
      <c r="VRN284" s="50"/>
      <c r="VRO284" s="50"/>
      <c r="VRP284" s="50"/>
      <c r="VRQ284" s="50"/>
      <c r="VRR284" s="50"/>
      <c r="VRS284" s="50"/>
      <c r="VRT284" s="50"/>
      <c r="VRV284" s="50"/>
      <c r="VRX284" s="50"/>
      <c r="VRY284" s="50"/>
      <c r="VRZ284" s="50"/>
      <c r="VSA284" s="50"/>
      <c r="VSB284" s="50"/>
      <c r="VSC284" s="50"/>
      <c r="VSD284" s="50"/>
      <c r="VSE284" s="50"/>
      <c r="VSJ284" s="50"/>
      <c r="VSK284" s="50"/>
      <c r="VSL284" s="50"/>
      <c r="VSM284" s="50"/>
      <c r="VSN284" s="50"/>
      <c r="VSO284" s="50"/>
      <c r="VSP284" s="50"/>
      <c r="VSQ284" s="50"/>
      <c r="VSR284" s="50"/>
      <c r="VSS284" s="50"/>
      <c r="VST284" s="50"/>
      <c r="VSU284" s="50"/>
      <c r="VSV284" s="50"/>
      <c r="VSW284" s="50"/>
      <c r="VSX284" s="50"/>
      <c r="VSY284" s="50"/>
      <c r="VSZ284" s="50"/>
      <c r="VTA284" s="50"/>
      <c r="VTB284" s="50"/>
      <c r="VTC284" s="50"/>
      <c r="VTD284" s="50"/>
      <c r="VTE284" s="50"/>
      <c r="VTF284" s="50"/>
      <c r="VTG284" s="50"/>
      <c r="VTH284" s="50"/>
      <c r="VTI284" s="50"/>
      <c r="VTJ284" s="50"/>
      <c r="VTK284" s="50"/>
      <c r="VTL284" s="50"/>
      <c r="VTM284" s="50"/>
      <c r="VTN284" s="50"/>
      <c r="VTO284" s="50"/>
      <c r="VTP284" s="50"/>
      <c r="VTQ284" s="50"/>
      <c r="VTR284" s="50"/>
      <c r="VTS284" s="50"/>
      <c r="VTT284" s="50"/>
      <c r="VTU284" s="50"/>
      <c r="VTV284" s="50"/>
      <c r="VTW284" s="50"/>
      <c r="VTX284" s="50"/>
      <c r="VTY284" s="50"/>
      <c r="VTZ284" s="50"/>
      <c r="VUA284" s="50"/>
      <c r="VUB284" s="50"/>
      <c r="VUC284" s="50"/>
      <c r="VUD284" s="50"/>
      <c r="VUE284" s="50"/>
      <c r="VUF284" s="50"/>
      <c r="VUG284" s="50"/>
      <c r="VUH284" s="50"/>
      <c r="VUI284" s="50"/>
      <c r="VUJ284" s="50"/>
      <c r="VUK284" s="50"/>
      <c r="VUL284" s="50"/>
      <c r="VUM284" s="50"/>
      <c r="VUN284" s="50"/>
      <c r="VUO284" s="50"/>
      <c r="VUP284" s="50"/>
      <c r="VUQ284" s="50"/>
      <c r="VUR284" s="50"/>
      <c r="VUS284" s="50"/>
      <c r="VUT284" s="50"/>
      <c r="VUU284" s="50"/>
      <c r="VUV284" s="50"/>
      <c r="VUW284" s="50"/>
      <c r="VUX284" s="50"/>
      <c r="VUY284" s="50"/>
      <c r="VUZ284" s="50"/>
      <c r="VVA284" s="50"/>
      <c r="VVB284" s="50"/>
      <c r="VVC284" s="50"/>
      <c r="VVD284" s="50"/>
      <c r="VVE284" s="50"/>
      <c r="VVF284" s="50"/>
      <c r="VVG284" s="50"/>
      <c r="VVH284" s="50"/>
      <c r="VVI284" s="50"/>
      <c r="VVJ284" s="50"/>
      <c r="VVK284" s="50"/>
      <c r="VVL284" s="50"/>
      <c r="VVM284" s="50"/>
      <c r="VVN284" s="50"/>
      <c r="VVO284" s="50"/>
      <c r="VVP284" s="50"/>
      <c r="VVQ284" s="50"/>
      <c r="VVR284" s="50"/>
      <c r="VVS284" s="50"/>
      <c r="VVT284" s="50"/>
      <c r="VVU284" s="50"/>
      <c r="VVV284" s="50"/>
      <c r="VVW284" s="50"/>
      <c r="VVX284" s="50"/>
      <c r="VVY284" s="50"/>
      <c r="VVZ284" s="50"/>
      <c r="VWA284" s="50"/>
      <c r="VWB284" s="50"/>
      <c r="VWC284" s="50"/>
      <c r="VWD284" s="50"/>
      <c r="VWE284" s="50"/>
      <c r="VWF284" s="50"/>
      <c r="VWG284" s="50"/>
      <c r="VWH284" s="50"/>
      <c r="VWI284" s="50"/>
      <c r="VWJ284" s="50"/>
      <c r="VWK284" s="50"/>
      <c r="VWL284" s="50"/>
      <c r="VWM284" s="50"/>
      <c r="VWN284" s="50"/>
      <c r="VWO284" s="50"/>
      <c r="VWP284" s="50"/>
      <c r="VWQ284" s="50"/>
      <c r="VWR284" s="50"/>
      <c r="VWS284" s="50"/>
      <c r="VWT284" s="50"/>
      <c r="VWU284" s="50"/>
      <c r="VWV284" s="50"/>
      <c r="VWW284" s="50"/>
      <c r="VWX284" s="50"/>
      <c r="VWY284" s="50"/>
      <c r="VWZ284" s="50"/>
      <c r="VXA284" s="50"/>
      <c r="VXB284" s="50"/>
      <c r="VXC284" s="50"/>
      <c r="VXD284" s="50"/>
      <c r="VXE284" s="50"/>
      <c r="VXF284" s="50"/>
      <c r="VXG284" s="50"/>
      <c r="VXH284" s="50"/>
      <c r="VXI284" s="50"/>
      <c r="VXJ284" s="50"/>
      <c r="VXK284" s="50"/>
      <c r="VXL284" s="50"/>
      <c r="VXM284" s="50"/>
      <c r="VXN284" s="50"/>
      <c r="VXO284" s="50"/>
      <c r="VXP284" s="50"/>
      <c r="VXQ284" s="50"/>
      <c r="VXR284" s="50"/>
      <c r="VXS284" s="50"/>
      <c r="VXT284" s="50"/>
      <c r="VXU284" s="50"/>
      <c r="VXV284" s="50"/>
      <c r="VXW284" s="50"/>
      <c r="VXX284" s="50"/>
      <c r="VXY284" s="50"/>
      <c r="VXZ284" s="50"/>
      <c r="VYA284" s="50"/>
      <c r="VYB284" s="50"/>
      <c r="VYC284" s="50"/>
      <c r="VYD284" s="50"/>
      <c r="VYE284" s="50"/>
      <c r="VYF284" s="50"/>
      <c r="VYG284" s="50"/>
      <c r="VYH284" s="50"/>
      <c r="VYI284" s="50"/>
      <c r="VYJ284" s="50"/>
      <c r="VYK284" s="50"/>
      <c r="VYL284" s="50"/>
      <c r="VYM284" s="50"/>
      <c r="VYN284" s="50"/>
      <c r="VYO284" s="50"/>
      <c r="VYP284" s="50"/>
      <c r="VYQ284" s="50"/>
      <c r="VYR284" s="50"/>
      <c r="VYS284" s="50"/>
      <c r="VYT284" s="50"/>
      <c r="VYU284" s="50"/>
      <c r="VYV284" s="50"/>
      <c r="VYW284" s="50"/>
      <c r="VYX284" s="50"/>
      <c r="VYY284" s="50"/>
      <c r="VYZ284" s="50"/>
      <c r="VZA284" s="50"/>
      <c r="VZB284" s="50"/>
      <c r="VZC284" s="50"/>
      <c r="VZD284" s="50"/>
      <c r="VZE284" s="50"/>
      <c r="VZF284" s="50"/>
      <c r="VZG284" s="50"/>
      <c r="VZH284" s="50"/>
      <c r="VZI284" s="50"/>
      <c r="VZJ284" s="50"/>
      <c r="VZK284" s="50"/>
      <c r="VZL284" s="50"/>
      <c r="VZM284" s="50"/>
      <c r="VZN284" s="50"/>
      <c r="VZO284" s="50"/>
      <c r="VZP284" s="50"/>
      <c r="VZQ284" s="50"/>
      <c r="VZR284" s="50"/>
      <c r="VZS284" s="50"/>
      <c r="VZT284" s="50"/>
      <c r="VZU284" s="50"/>
      <c r="VZV284" s="50"/>
      <c r="VZW284" s="50"/>
      <c r="VZX284" s="50"/>
      <c r="VZY284" s="50"/>
      <c r="VZZ284" s="50"/>
      <c r="WAA284" s="50"/>
      <c r="WAB284" s="50"/>
      <c r="WAC284" s="50"/>
      <c r="WAD284" s="50"/>
      <c r="WAE284" s="50"/>
      <c r="WAF284" s="50"/>
      <c r="WAG284" s="50"/>
      <c r="WAH284" s="50"/>
      <c r="WAI284" s="50"/>
      <c r="WAJ284" s="50"/>
      <c r="WAK284" s="50"/>
      <c r="WAL284" s="50"/>
      <c r="WAM284" s="50"/>
      <c r="WAN284" s="50"/>
      <c r="WAO284" s="50"/>
      <c r="WAP284" s="50"/>
      <c r="WAQ284" s="50"/>
      <c r="WAR284" s="50"/>
      <c r="WAS284" s="50"/>
      <c r="WAT284" s="50"/>
      <c r="WAU284" s="50"/>
      <c r="WAV284" s="50"/>
      <c r="WAW284" s="50"/>
      <c r="WAX284" s="50"/>
      <c r="WAY284" s="50"/>
      <c r="WAZ284" s="50"/>
      <c r="WBA284" s="50"/>
      <c r="WBB284" s="50"/>
      <c r="WBC284" s="50"/>
      <c r="WBD284" s="50"/>
      <c r="WBE284" s="50"/>
      <c r="WBF284" s="50"/>
      <c r="WBG284" s="50"/>
      <c r="WBH284" s="50"/>
      <c r="WBI284" s="50"/>
      <c r="WBJ284" s="50"/>
      <c r="WBK284" s="50"/>
      <c r="WBL284" s="50"/>
      <c r="WBM284" s="50"/>
      <c r="WBN284" s="50"/>
      <c r="WBO284" s="50"/>
      <c r="WBP284" s="50"/>
      <c r="WBR284" s="50"/>
      <c r="WBT284" s="50"/>
      <c r="WBU284" s="50"/>
      <c r="WBV284" s="50"/>
      <c r="WBW284" s="50"/>
      <c r="WBX284" s="50"/>
      <c r="WBY284" s="50"/>
      <c r="WBZ284" s="50"/>
      <c r="WCA284" s="50"/>
      <c r="WCF284" s="50"/>
      <c r="WCG284" s="50"/>
      <c r="WCH284" s="50"/>
      <c r="WCI284" s="50"/>
      <c r="WCJ284" s="50"/>
      <c r="WCK284" s="50"/>
      <c r="WCL284" s="50"/>
      <c r="WCM284" s="50"/>
      <c r="WCN284" s="50"/>
      <c r="WCO284" s="50"/>
      <c r="WCP284" s="50"/>
      <c r="WCQ284" s="50"/>
      <c r="WCR284" s="50"/>
      <c r="WCS284" s="50"/>
      <c r="WCT284" s="50"/>
      <c r="WCU284" s="50"/>
      <c r="WCV284" s="50"/>
      <c r="WCW284" s="50"/>
      <c r="WCX284" s="50"/>
      <c r="WCY284" s="50"/>
      <c r="WCZ284" s="50"/>
      <c r="WDA284" s="50"/>
      <c r="WDB284" s="50"/>
      <c r="WDC284" s="50"/>
      <c r="WDD284" s="50"/>
      <c r="WDE284" s="50"/>
      <c r="WDF284" s="50"/>
      <c r="WDG284" s="50"/>
      <c r="WDH284" s="50"/>
      <c r="WDI284" s="50"/>
      <c r="WDJ284" s="50"/>
      <c r="WDK284" s="50"/>
      <c r="WDL284" s="50"/>
      <c r="WDM284" s="50"/>
      <c r="WDN284" s="50"/>
      <c r="WDO284" s="50"/>
      <c r="WDP284" s="50"/>
      <c r="WDQ284" s="50"/>
      <c r="WDR284" s="50"/>
      <c r="WDS284" s="50"/>
      <c r="WDT284" s="50"/>
      <c r="WDU284" s="50"/>
      <c r="WDV284" s="50"/>
      <c r="WDW284" s="50"/>
      <c r="WDX284" s="50"/>
      <c r="WDY284" s="50"/>
      <c r="WDZ284" s="50"/>
      <c r="WEA284" s="50"/>
      <c r="WEB284" s="50"/>
      <c r="WEC284" s="50"/>
      <c r="WED284" s="50"/>
      <c r="WEE284" s="50"/>
      <c r="WEF284" s="50"/>
      <c r="WEG284" s="50"/>
      <c r="WEH284" s="50"/>
      <c r="WEI284" s="50"/>
      <c r="WEJ284" s="50"/>
      <c r="WEK284" s="50"/>
      <c r="WEL284" s="50"/>
      <c r="WEM284" s="50"/>
      <c r="WEN284" s="50"/>
      <c r="WEO284" s="50"/>
      <c r="WEP284" s="50"/>
      <c r="WEQ284" s="50"/>
      <c r="WER284" s="50"/>
      <c r="WES284" s="50"/>
      <c r="WET284" s="50"/>
      <c r="WEU284" s="50"/>
      <c r="WEV284" s="50"/>
      <c r="WEW284" s="50"/>
      <c r="WEX284" s="50"/>
      <c r="WEY284" s="50"/>
      <c r="WEZ284" s="50"/>
      <c r="WFA284" s="50"/>
      <c r="WFB284" s="50"/>
      <c r="WFC284" s="50"/>
      <c r="WFD284" s="50"/>
      <c r="WFE284" s="50"/>
      <c r="WFF284" s="50"/>
      <c r="WFG284" s="50"/>
      <c r="WFH284" s="50"/>
      <c r="WFI284" s="50"/>
      <c r="WFJ284" s="50"/>
      <c r="WFK284" s="50"/>
      <c r="WFL284" s="50"/>
      <c r="WFM284" s="50"/>
      <c r="WFN284" s="50"/>
      <c r="WFO284" s="50"/>
      <c r="WFP284" s="50"/>
      <c r="WFQ284" s="50"/>
      <c r="WFR284" s="50"/>
      <c r="WFS284" s="50"/>
      <c r="WFT284" s="50"/>
      <c r="WFU284" s="50"/>
      <c r="WFV284" s="50"/>
      <c r="WFW284" s="50"/>
      <c r="WFX284" s="50"/>
      <c r="WFY284" s="50"/>
      <c r="WFZ284" s="50"/>
      <c r="WGA284" s="50"/>
      <c r="WGB284" s="50"/>
      <c r="WGC284" s="50"/>
      <c r="WGD284" s="50"/>
      <c r="WGE284" s="50"/>
      <c r="WGF284" s="50"/>
      <c r="WGG284" s="50"/>
      <c r="WGH284" s="50"/>
      <c r="WGI284" s="50"/>
      <c r="WGJ284" s="50"/>
      <c r="WGK284" s="50"/>
      <c r="WGL284" s="50"/>
      <c r="WGM284" s="50"/>
      <c r="WGN284" s="50"/>
      <c r="WGO284" s="50"/>
      <c r="WGP284" s="50"/>
      <c r="WGQ284" s="50"/>
      <c r="WGR284" s="50"/>
      <c r="WGS284" s="50"/>
      <c r="WGT284" s="50"/>
      <c r="WGU284" s="50"/>
      <c r="WGV284" s="50"/>
      <c r="WGW284" s="50"/>
      <c r="WGX284" s="50"/>
      <c r="WGY284" s="50"/>
      <c r="WGZ284" s="50"/>
      <c r="WHA284" s="50"/>
      <c r="WHB284" s="50"/>
      <c r="WHC284" s="50"/>
      <c r="WHD284" s="50"/>
      <c r="WHE284" s="50"/>
      <c r="WHF284" s="50"/>
      <c r="WHG284" s="50"/>
      <c r="WHH284" s="50"/>
      <c r="WHI284" s="50"/>
      <c r="WHJ284" s="50"/>
      <c r="WHK284" s="50"/>
      <c r="WHL284" s="50"/>
      <c r="WHM284" s="50"/>
      <c r="WHN284" s="50"/>
      <c r="WHO284" s="50"/>
      <c r="WHP284" s="50"/>
      <c r="WHQ284" s="50"/>
      <c r="WHR284" s="50"/>
      <c r="WHS284" s="50"/>
      <c r="WHT284" s="50"/>
      <c r="WHU284" s="50"/>
      <c r="WHV284" s="50"/>
      <c r="WHW284" s="50"/>
      <c r="WHX284" s="50"/>
      <c r="WHY284" s="50"/>
      <c r="WHZ284" s="50"/>
      <c r="WIA284" s="50"/>
      <c r="WIB284" s="50"/>
      <c r="WIC284" s="50"/>
      <c r="WID284" s="50"/>
      <c r="WIE284" s="50"/>
      <c r="WIF284" s="50"/>
      <c r="WIG284" s="50"/>
      <c r="WIH284" s="50"/>
      <c r="WII284" s="50"/>
      <c r="WIJ284" s="50"/>
      <c r="WIK284" s="50"/>
      <c r="WIL284" s="50"/>
      <c r="WIM284" s="50"/>
      <c r="WIN284" s="50"/>
      <c r="WIO284" s="50"/>
      <c r="WIP284" s="50"/>
      <c r="WIQ284" s="50"/>
      <c r="WIR284" s="50"/>
      <c r="WIS284" s="50"/>
      <c r="WIT284" s="50"/>
      <c r="WIU284" s="50"/>
      <c r="WIV284" s="50"/>
      <c r="WIW284" s="50"/>
      <c r="WIX284" s="50"/>
      <c r="WIY284" s="50"/>
      <c r="WIZ284" s="50"/>
      <c r="WJA284" s="50"/>
      <c r="WJB284" s="50"/>
      <c r="WJC284" s="50"/>
      <c r="WJD284" s="50"/>
      <c r="WJE284" s="50"/>
      <c r="WJF284" s="50"/>
      <c r="WJG284" s="50"/>
      <c r="WJH284" s="50"/>
      <c r="WJI284" s="50"/>
      <c r="WJJ284" s="50"/>
      <c r="WJK284" s="50"/>
      <c r="WJL284" s="50"/>
      <c r="WJM284" s="50"/>
      <c r="WJN284" s="50"/>
      <c r="WJO284" s="50"/>
      <c r="WJP284" s="50"/>
      <c r="WJQ284" s="50"/>
      <c r="WJR284" s="50"/>
      <c r="WJS284" s="50"/>
      <c r="WJT284" s="50"/>
      <c r="WJU284" s="50"/>
      <c r="WJV284" s="50"/>
      <c r="WJW284" s="50"/>
      <c r="WJX284" s="50"/>
      <c r="WJY284" s="50"/>
      <c r="WJZ284" s="50"/>
      <c r="WKA284" s="50"/>
      <c r="WKB284" s="50"/>
      <c r="WKC284" s="50"/>
      <c r="WKD284" s="50"/>
      <c r="WKE284" s="50"/>
      <c r="WKF284" s="50"/>
      <c r="WKG284" s="50"/>
      <c r="WKH284" s="50"/>
      <c r="WKI284" s="50"/>
      <c r="WKJ284" s="50"/>
      <c r="WKK284" s="50"/>
      <c r="WKL284" s="50"/>
      <c r="WKM284" s="50"/>
      <c r="WKN284" s="50"/>
      <c r="WKO284" s="50"/>
      <c r="WKP284" s="50"/>
      <c r="WKQ284" s="50"/>
      <c r="WKR284" s="50"/>
      <c r="WKS284" s="50"/>
      <c r="WKT284" s="50"/>
      <c r="WKU284" s="50"/>
      <c r="WKV284" s="50"/>
      <c r="WKW284" s="50"/>
      <c r="WKX284" s="50"/>
      <c r="WKY284" s="50"/>
      <c r="WKZ284" s="50"/>
      <c r="WLA284" s="50"/>
      <c r="WLB284" s="50"/>
      <c r="WLC284" s="50"/>
      <c r="WLD284" s="50"/>
      <c r="WLE284" s="50"/>
      <c r="WLF284" s="50"/>
      <c r="WLG284" s="50"/>
      <c r="WLH284" s="50"/>
      <c r="WLI284" s="50"/>
      <c r="WLJ284" s="50"/>
      <c r="WLK284" s="50"/>
      <c r="WLL284" s="50"/>
      <c r="WLN284" s="50"/>
      <c r="WLP284" s="50"/>
      <c r="WLQ284" s="50"/>
      <c r="WLR284" s="50"/>
      <c r="WLS284" s="50"/>
      <c r="WLT284" s="50"/>
      <c r="WLU284" s="50"/>
      <c r="WLV284" s="50"/>
      <c r="WLW284" s="50"/>
      <c r="WMB284" s="50"/>
      <c r="WMC284" s="50"/>
      <c r="WMD284" s="50"/>
      <c r="WME284" s="50"/>
      <c r="WMF284" s="50"/>
      <c r="WMG284" s="50"/>
      <c r="WMH284" s="50"/>
      <c r="WMI284" s="50"/>
      <c r="WMJ284" s="50"/>
      <c r="WMK284" s="50"/>
      <c r="WML284" s="50"/>
      <c r="WMM284" s="50"/>
      <c r="WMN284" s="50"/>
      <c r="WMO284" s="50"/>
      <c r="WMP284" s="50"/>
      <c r="WMQ284" s="50"/>
      <c r="WMR284" s="50"/>
      <c r="WMS284" s="50"/>
      <c r="WMT284" s="50"/>
      <c r="WMU284" s="50"/>
      <c r="WMV284" s="50"/>
      <c r="WMW284" s="50"/>
      <c r="WMX284" s="50"/>
      <c r="WMY284" s="50"/>
      <c r="WMZ284" s="50"/>
      <c r="WNA284" s="50"/>
      <c r="WNB284" s="50"/>
      <c r="WNC284" s="50"/>
      <c r="WND284" s="50"/>
      <c r="WNE284" s="50"/>
      <c r="WNF284" s="50"/>
      <c r="WNG284" s="50"/>
      <c r="WNH284" s="50"/>
      <c r="WNI284" s="50"/>
      <c r="WNJ284" s="50"/>
      <c r="WNK284" s="50"/>
      <c r="WNL284" s="50"/>
      <c r="WNM284" s="50"/>
      <c r="WNN284" s="50"/>
      <c r="WNO284" s="50"/>
      <c r="WNP284" s="50"/>
      <c r="WNQ284" s="50"/>
      <c r="WNR284" s="50"/>
      <c r="WNS284" s="50"/>
      <c r="WNT284" s="50"/>
      <c r="WNU284" s="50"/>
      <c r="WNV284" s="50"/>
      <c r="WNW284" s="50"/>
      <c r="WNX284" s="50"/>
      <c r="WNY284" s="50"/>
      <c r="WNZ284" s="50"/>
      <c r="WOA284" s="50"/>
      <c r="WOB284" s="50"/>
      <c r="WOC284" s="50"/>
      <c r="WOD284" s="50"/>
      <c r="WOE284" s="50"/>
      <c r="WOF284" s="50"/>
      <c r="WOG284" s="50"/>
      <c r="WOH284" s="50"/>
      <c r="WOI284" s="50"/>
      <c r="WOJ284" s="50"/>
      <c r="WOK284" s="50"/>
      <c r="WOL284" s="50"/>
      <c r="WOM284" s="50"/>
      <c r="WON284" s="50"/>
      <c r="WOO284" s="50"/>
      <c r="WOP284" s="50"/>
      <c r="WOQ284" s="50"/>
      <c r="WOR284" s="50"/>
      <c r="WOS284" s="50"/>
      <c r="WOT284" s="50"/>
      <c r="WOU284" s="50"/>
      <c r="WOV284" s="50"/>
      <c r="WOW284" s="50"/>
      <c r="WOX284" s="50"/>
      <c r="WOY284" s="50"/>
      <c r="WOZ284" s="50"/>
      <c r="WPA284" s="50"/>
      <c r="WPB284" s="50"/>
      <c r="WPC284" s="50"/>
      <c r="WPD284" s="50"/>
      <c r="WPE284" s="50"/>
      <c r="WPF284" s="50"/>
      <c r="WPG284" s="50"/>
      <c r="WPH284" s="50"/>
      <c r="WPI284" s="50"/>
      <c r="WPJ284" s="50"/>
      <c r="WPK284" s="50"/>
      <c r="WPL284" s="50"/>
      <c r="WPM284" s="50"/>
      <c r="WPN284" s="50"/>
      <c r="WPO284" s="50"/>
      <c r="WPP284" s="50"/>
      <c r="WPQ284" s="50"/>
      <c r="WPR284" s="50"/>
      <c r="WPS284" s="50"/>
      <c r="WPT284" s="50"/>
      <c r="WPU284" s="50"/>
      <c r="WPV284" s="50"/>
      <c r="WPW284" s="50"/>
      <c r="WPX284" s="50"/>
      <c r="WPY284" s="50"/>
      <c r="WPZ284" s="50"/>
      <c r="WQA284" s="50"/>
      <c r="WQB284" s="50"/>
      <c r="WQC284" s="50"/>
      <c r="WQD284" s="50"/>
      <c r="WQE284" s="50"/>
      <c r="WQF284" s="50"/>
      <c r="WQG284" s="50"/>
      <c r="WQH284" s="50"/>
      <c r="WQI284" s="50"/>
      <c r="WQJ284" s="50"/>
      <c r="WQK284" s="50"/>
      <c r="WQL284" s="50"/>
      <c r="WQM284" s="50"/>
      <c r="WQN284" s="50"/>
      <c r="WQO284" s="50"/>
      <c r="WQP284" s="50"/>
      <c r="WQQ284" s="50"/>
      <c r="WQR284" s="50"/>
      <c r="WQS284" s="50"/>
      <c r="WQT284" s="50"/>
      <c r="WQU284" s="50"/>
      <c r="WQV284" s="50"/>
      <c r="WQW284" s="50"/>
      <c r="WQX284" s="50"/>
      <c r="WQY284" s="50"/>
      <c r="WQZ284" s="50"/>
      <c r="WRA284" s="50"/>
      <c r="WRB284" s="50"/>
      <c r="WRC284" s="50"/>
      <c r="WRD284" s="50"/>
      <c r="WRE284" s="50"/>
      <c r="WRF284" s="50"/>
      <c r="WRG284" s="50"/>
      <c r="WRH284" s="50"/>
      <c r="WRI284" s="50"/>
      <c r="WRJ284" s="50"/>
      <c r="WRK284" s="50"/>
      <c r="WRL284" s="50"/>
      <c r="WRM284" s="50"/>
      <c r="WRN284" s="50"/>
      <c r="WRO284" s="50"/>
      <c r="WRP284" s="50"/>
      <c r="WRQ284" s="50"/>
      <c r="WRR284" s="50"/>
      <c r="WRS284" s="50"/>
      <c r="WRT284" s="50"/>
      <c r="WRU284" s="50"/>
      <c r="WRV284" s="50"/>
      <c r="WRW284" s="50"/>
      <c r="WRX284" s="50"/>
      <c r="WRY284" s="50"/>
      <c r="WRZ284" s="50"/>
      <c r="WSA284" s="50"/>
      <c r="WSB284" s="50"/>
      <c r="WSC284" s="50"/>
      <c r="WSD284" s="50"/>
      <c r="WSE284" s="50"/>
      <c r="WSF284" s="50"/>
      <c r="WSG284" s="50"/>
      <c r="WSH284" s="50"/>
      <c r="WSI284" s="50"/>
      <c r="WSJ284" s="50"/>
      <c r="WSK284" s="50"/>
      <c r="WSL284" s="50"/>
      <c r="WSM284" s="50"/>
      <c r="WSN284" s="50"/>
      <c r="WSO284" s="50"/>
      <c r="WSP284" s="50"/>
      <c r="WSQ284" s="50"/>
      <c r="WSR284" s="50"/>
      <c r="WSS284" s="50"/>
      <c r="WST284" s="50"/>
      <c r="WSU284" s="50"/>
      <c r="WSV284" s="50"/>
      <c r="WSW284" s="50"/>
      <c r="WSX284" s="50"/>
      <c r="WSY284" s="50"/>
      <c r="WSZ284" s="50"/>
      <c r="WTA284" s="50"/>
      <c r="WTB284" s="50"/>
      <c r="WTC284" s="50"/>
      <c r="WTD284" s="50"/>
      <c r="WTE284" s="50"/>
      <c r="WTF284" s="50"/>
      <c r="WTG284" s="50"/>
      <c r="WTH284" s="50"/>
      <c r="WTI284" s="50"/>
      <c r="WTJ284" s="50"/>
      <c r="WTK284" s="50"/>
      <c r="WTL284" s="50"/>
      <c r="WTM284" s="50"/>
      <c r="WTN284" s="50"/>
      <c r="WTO284" s="50"/>
      <c r="WTP284" s="50"/>
      <c r="WTQ284" s="50"/>
      <c r="WTR284" s="50"/>
      <c r="WTS284" s="50"/>
      <c r="WTT284" s="50"/>
      <c r="WTU284" s="50"/>
      <c r="WTV284" s="50"/>
      <c r="WTW284" s="50"/>
      <c r="WTX284" s="50"/>
      <c r="WTY284" s="50"/>
      <c r="WTZ284" s="50"/>
      <c r="WUA284" s="50"/>
      <c r="WUB284" s="50"/>
      <c r="WUC284" s="50"/>
      <c r="WUD284" s="50"/>
      <c r="WUE284" s="50"/>
      <c r="WUF284" s="50"/>
      <c r="WUG284" s="50"/>
      <c r="WUH284" s="50"/>
      <c r="WUI284" s="50"/>
      <c r="WUJ284" s="50"/>
      <c r="WUK284" s="50"/>
      <c r="WUL284" s="50"/>
      <c r="WUM284" s="50"/>
      <c r="WUN284" s="50"/>
      <c r="WUO284" s="50"/>
      <c r="WUP284" s="50"/>
      <c r="WUQ284" s="50"/>
      <c r="WUR284" s="50"/>
      <c r="WUS284" s="50"/>
      <c r="WUT284" s="50"/>
      <c r="WUU284" s="50"/>
      <c r="WUV284" s="50"/>
      <c r="WUW284" s="50"/>
      <c r="WUX284" s="50"/>
      <c r="WUY284" s="50"/>
      <c r="WUZ284" s="50"/>
      <c r="WVA284" s="50"/>
      <c r="WVB284" s="50"/>
      <c r="WVC284" s="50"/>
      <c r="WVD284" s="50"/>
      <c r="WVE284" s="50"/>
      <c r="WVF284" s="50"/>
      <c r="WVG284" s="50"/>
      <c r="WVH284" s="50"/>
      <c r="WVJ284" s="50"/>
      <c r="WVL284" s="50"/>
      <c r="WVM284" s="50"/>
      <c r="WVN284" s="50"/>
      <c r="WVO284" s="50"/>
      <c r="WVP284" s="50"/>
      <c r="WVQ284" s="50"/>
      <c r="WVR284" s="50"/>
      <c r="WVS284" s="50"/>
      <c r="WVX284" s="50"/>
      <c r="WVY284" s="50"/>
      <c r="WVZ284" s="50"/>
      <c r="WWA284" s="50"/>
      <c r="WWB284" s="50"/>
      <c r="WWC284" s="50"/>
      <c r="WWD284" s="50"/>
      <c r="WWE284" s="50"/>
      <c r="WWF284" s="50"/>
      <c r="WWG284" s="50"/>
      <c r="WWH284" s="50"/>
      <c r="WWI284" s="50"/>
      <c r="WWJ284" s="50"/>
      <c r="WWK284" s="50"/>
      <c r="WWL284" s="50"/>
      <c r="WWM284" s="50"/>
      <c r="WWN284" s="50"/>
      <c r="WWO284" s="50"/>
      <c r="WWP284" s="50"/>
      <c r="WWQ284" s="50"/>
      <c r="WWR284" s="50"/>
      <c r="WWS284" s="50"/>
      <c r="WWT284" s="50"/>
      <c r="WWU284" s="50"/>
      <c r="WWV284" s="50"/>
      <c r="WWW284" s="50"/>
      <c r="WWX284" s="50"/>
      <c r="WWY284" s="50"/>
      <c r="WWZ284" s="50"/>
      <c r="WXA284" s="50"/>
      <c r="WXB284" s="50"/>
      <c r="WXC284" s="50"/>
      <c r="WXD284" s="50"/>
      <c r="WXE284" s="50"/>
      <c r="WXF284" s="50"/>
      <c r="WXG284" s="50"/>
      <c r="WXH284" s="50"/>
      <c r="WXI284" s="50"/>
      <c r="WXJ284" s="50"/>
      <c r="WXK284" s="50"/>
      <c r="WXL284" s="50"/>
      <c r="WXM284" s="50"/>
      <c r="WXN284" s="50"/>
      <c r="WXO284" s="50"/>
      <c r="WXP284" s="50"/>
      <c r="WXQ284" s="50"/>
      <c r="WXR284" s="50"/>
      <c r="WXS284" s="50"/>
      <c r="WXT284" s="50"/>
      <c r="WXU284" s="50"/>
      <c r="WXV284" s="50"/>
      <c r="WXW284" s="50"/>
      <c r="WXX284" s="50"/>
      <c r="WXY284" s="50"/>
      <c r="WXZ284" s="50"/>
      <c r="WYA284" s="50"/>
      <c r="WYB284" s="50"/>
      <c r="WYC284" s="50"/>
      <c r="WYD284" s="50"/>
      <c r="WYE284" s="50"/>
      <c r="WYF284" s="50"/>
      <c r="WYG284" s="50"/>
      <c r="WYH284" s="50"/>
      <c r="WYI284" s="50"/>
      <c r="WYJ284" s="50"/>
      <c r="WYK284" s="50"/>
      <c r="WYL284" s="50"/>
      <c r="WYM284" s="50"/>
      <c r="WYN284" s="50"/>
      <c r="WYO284" s="50"/>
      <c r="WYP284" s="50"/>
      <c r="WYQ284" s="50"/>
      <c r="WYR284" s="50"/>
      <c r="WYS284" s="50"/>
      <c r="WYT284" s="50"/>
      <c r="WYU284" s="50"/>
      <c r="WYV284" s="50"/>
      <c r="WYW284" s="50"/>
      <c r="WYX284" s="50"/>
      <c r="WYY284" s="50"/>
      <c r="WYZ284" s="50"/>
      <c r="WZA284" s="50"/>
      <c r="WZB284" s="50"/>
      <c r="WZC284" s="50"/>
      <c r="WZD284" s="50"/>
      <c r="WZE284" s="50"/>
      <c r="WZF284" s="50"/>
      <c r="WZG284" s="50"/>
      <c r="WZH284" s="50"/>
      <c r="WZI284" s="50"/>
      <c r="WZJ284" s="50"/>
      <c r="WZK284" s="50"/>
      <c r="WZL284" s="50"/>
      <c r="WZM284" s="50"/>
      <c r="WZN284" s="50"/>
      <c r="WZO284" s="50"/>
      <c r="WZP284" s="50"/>
      <c r="WZQ284" s="50"/>
      <c r="WZR284" s="50"/>
      <c r="WZS284" s="50"/>
      <c r="WZT284" s="50"/>
      <c r="WZU284" s="50"/>
      <c r="WZV284" s="50"/>
      <c r="WZW284" s="50"/>
      <c r="WZX284" s="50"/>
      <c r="WZY284" s="50"/>
      <c r="WZZ284" s="50"/>
      <c r="XAA284" s="50"/>
      <c r="XAB284" s="50"/>
      <c r="XAC284" s="50"/>
      <c r="XAD284" s="50"/>
      <c r="XAE284" s="50"/>
      <c r="XAF284" s="50"/>
      <c r="XAG284" s="50"/>
      <c r="XAH284" s="50"/>
      <c r="XAI284" s="50"/>
      <c r="XAJ284" s="50"/>
      <c r="XAK284" s="50"/>
      <c r="XAL284" s="50"/>
      <c r="XAM284" s="50"/>
      <c r="XAN284" s="50"/>
      <c r="XAO284" s="50"/>
      <c r="XAP284" s="50"/>
      <c r="XAQ284" s="50"/>
      <c r="XAR284" s="50"/>
      <c r="XAS284" s="50"/>
      <c r="XAT284" s="50"/>
      <c r="XAU284" s="50"/>
      <c r="XAV284" s="50"/>
      <c r="XAW284" s="50"/>
      <c r="XAX284" s="50"/>
      <c r="XAY284" s="50"/>
      <c r="XAZ284" s="50"/>
      <c r="XBA284" s="50"/>
      <c r="XBB284" s="50"/>
      <c r="XBC284" s="50"/>
      <c r="XBD284" s="50"/>
      <c r="XBE284" s="50"/>
      <c r="XBF284" s="50"/>
      <c r="XBG284" s="50"/>
      <c r="XBH284" s="50"/>
      <c r="XBI284" s="50"/>
      <c r="XBJ284" s="50"/>
      <c r="XBK284" s="50"/>
      <c r="XBL284" s="50"/>
      <c r="XBM284" s="50"/>
      <c r="XBN284" s="50"/>
      <c r="XBO284" s="50"/>
      <c r="XBP284" s="50"/>
      <c r="XBQ284" s="50"/>
      <c r="XBR284" s="50"/>
      <c r="XBS284" s="50"/>
      <c r="XBT284" s="50"/>
      <c r="XBU284" s="50"/>
      <c r="XBV284" s="50"/>
      <c r="XBW284" s="50"/>
      <c r="XBX284" s="50"/>
      <c r="XBY284" s="50"/>
      <c r="XBZ284" s="50"/>
      <c r="XCA284" s="50"/>
      <c r="XCB284" s="50"/>
      <c r="XCC284" s="50"/>
      <c r="XCD284" s="50"/>
      <c r="XCE284" s="50"/>
      <c r="XCF284" s="50"/>
      <c r="XCG284" s="50"/>
      <c r="XCH284" s="50"/>
      <c r="XCI284" s="50"/>
      <c r="XCJ284" s="50"/>
      <c r="XCK284" s="50"/>
      <c r="XCL284" s="50"/>
      <c r="XCM284" s="50"/>
      <c r="XCN284" s="50"/>
      <c r="XCO284" s="50"/>
      <c r="XCP284" s="50"/>
      <c r="XCQ284" s="50"/>
      <c r="XCR284" s="50"/>
      <c r="XCS284" s="50"/>
      <c r="XCT284" s="50"/>
      <c r="XCU284" s="50"/>
      <c r="XCV284" s="50"/>
      <c r="XCW284" s="50"/>
      <c r="XCX284" s="50"/>
      <c r="XCY284" s="50"/>
      <c r="XCZ284" s="50"/>
      <c r="XDA284" s="50"/>
      <c r="XDB284" s="50"/>
      <c r="XDC284" s="50"/>
      <c r="XDD284" s="50"/>
      <c r="XDE284" s="50"/>
      <c r="XDF284" s="50"/>
      <c r="XDG284" s="50"/>
      <c r="XDH284" s="50"/>
      <c r="XDI284" s="50"/>
      <c r="XDJ284" s="50"/>
      <c r="XDK284" s="50"/>
      <c r="XDL284" s="50"/>
      <c r="XDM284" s="50"/>
      <c r="XDN284" s="50"/>
      <c r="XDO284" s="50"/>
      <c r="XDP284" s="50"/>
      <c r="XDQ284" s="50"/>
      <c r="XDR284" s="50"/>
      <c r="XDS284" s="50"/>
      <c r="XDT284" s="50"/>
      <c r="XDU284" s="50"/>
      <c r="XDV284" s="50"/>
      <c r="XDW284" s="50"/>
      <c r="XDX284" s="50"/>
      <c r="XDY284" s="50"/>
      <c r="XDZ284" s="50"/>
      <c r="XEA284" s="50"/>
      <c r="XEB284" s="50"/>
      <c r="XEC284" s="50"/>
      <c r="XED284" s="50"/>
      <c r="XEE284" s="50"/>
      <c r="XEF284" s="50"/>
      <c r="XEG284" s="50"/>
      <c r="XEH284" s="50"/>
      <c r="XEI284" s="50"/>
      <c r="XEJ284" s="50"/>
      <c r="XEK284" s="50"/>
      <c r="XEL284" s="50"/>
      <c r="XEM284" s="50"/>
      <c r="XEN284" s="50"/>
      <c r="XEO284" s="50"/>
      <c r="XEP284" s="50"/>
      <c r="XEQ284" s="50"/>
      <c r="XER284" s="50"/>
      <c r="XES284" s="50"/>
      <c r="XET284" s="50"/>
      <c r="XEU284" s="50"/>
      <c r="XEV284" s="50"/>
      <c r="XEW284" s="50"/>
      <c r="XEX284" s="50"/>
      <c r="XEY284" s="50"/>
      <c r="XEZ284" s="50"/>
      <c r="XFA284" s="50"/>
      <c r="XFB284" s="50"/>
      <c r="XFC284" s="50"/>
      <c r="XFD284" s="50"/>
    </row>
    <row r="285" ht="16.5" customHeight="1" spans="1:20">
      <c r="A285" s="45" t="s">
        <v>181</v>
      </c>
      <c r="B285" s="46">
        <v>8782</v>
      </c>
      <c r="C285" s="46">
        <f>782-300</f>
        <v>482</v>
      </c>
      <c r="D285" s="46">
        <v>464</v>
      </c>
      <c r="E285" s="47">
        <f t="shared" si="20"/>
        <v>96.2655601659751</v>
      </c>
      <c r="F285" s="46">
        <v>269</v>
      </c>
      <c r="G285" s="48">
        <f>D285-F285</f>
        <v>195</v>
      </c>
      <c r="H285" s="49">
        <f t="shared" si="21"/>
        <v>72.4907063197026</v>
      </c>
      <c r="I285" s="46">
        <v>612</v>
      </c>
      <c r="J285" s="48">
        <f>I285-B285</f>
        <v>-8170</v>
      </c>
      <c r="K285" s="47">
        <f t="shared" ref="K285:K287" si="22">J285/B285*100</f>
        <v>-93.0312001821908</v>
      </c>
      <c r="Q285" s="43"/>
      <c r="R285" s="30">
        <v>625</v>
      </c>
      <c r="S285" s="30">
        <v>1020</v>
      </c>
      <c r="T285" s="42">
        <f t="shared" si="19"/>
        <v>1645</v>
      </c>
    </row>
    <row r="286" s="2" customFormat="1" ht="16.5" customHeight="1" spans="1:20">
      <c r="A286" s="26" t="s">
        <v>182</v>
      </c>
      <c r="B286" s="27">
        <f>B287+B292+B299+B305+B306+B307+B308+B309+B315+B316</f>
        <v>91319.4319</v>
      </c>
      <c r="C286" s="27">
        <f>C287+C292+C299+C305+C306+C307+C308+C309+C315+C316</f>
        <v>95527.24</v>
      </c>
      <c r="D286" s="27">
        <f>D287+D292+D299+D305+D306+D307+D308+D309+D315+D316</f>
        <v>95432</v>
      </c>
      <c r="E286" s="28">
        <f t="shared" si="20"/>
        <v>99.9003006891019</v>
      </c>
      <c r="F286" s="27">
        <f>F287+F292+F299+F305+F306+F307+F308+F309+F315+F316</f>
        <v>95047</v>
      </c>
      <c r="G286" s="27">
        <f>D286-F286</f>
        <v>385</v>
      </c>
      <c r="H286" s="28">
        <f t="shared" si="21"/>
        <v>0.405062758424779</v>
      </c>
      <c r="I286" s="27">
        <f>I287+I292+I299+I305+I306+I307+I308+I309+I315+I316</f>
        <v>73303</v>
      </c>
      <c r="J286" s="27">
        <f>I286-B286</f>
        <v>-18016.4319</v>
      </c>
      <c r="K286" s="31">
        <f t="shared" si="22"/>
        <v>-19.7290231938028</v>
      </c>
      <c r="Q286" s="43"/>
      <c r="R286" s="27">
        <f>R287+R292+R299+R305+R306+R307+R308+R309+R315+R316</f>
        <v>48852.99</v>
      </c>
      <c r="S286" s="27">
        <f>S287+S292+S299+S305+S306+S307+S308+S309+S315+S316</f>
        <v>13921</v>
      </c>
      <c r="T286" s="42">
        <f t="shared" si="19"/>
        <v>62773.99</v>
      </c>
    </row>
    <row r="287" ht="16.5" customHeight="1" spans="1:20">
      <c r="A287" s="29" t="s">
        <v>183</v>
      </c>
      <c r="B287" s="30">
        <v>1701.24</v>
      </c>
      <c r="C287" s="30">
        <f>1701.24-980</f>
        <v>721.24</v>
      </c>
      <c r="D287" s="30">
        <v>716</v>
      </c>
      <c r="E287" s="31">
        <f t="shared" si="20"/>
        <v>99.2734734623704</v>
      </c>
      <c r="F287" s="30">
        <v>1271</v>
      </c>
      <c r="G287" s="27">
        <f>D287-F287</f>
        <v>-555</v>
      </c>
      <c r="H287" s="28">
        <f t="shared" si="21"/>
        <v>-43.6664044059795</v>
      </c>
      <c r="I287" s="30">
        <f>SUM(I288:I291)</f>
        <v>3349</v>
      </c>
      <c r="J287" s="27">
        <f>I287-B287</f>
        <v>1647.76</v>
      </c>
      <c r="K287" s="31">
        <f t="shared" si="22"/>
        <v>96.8564106181374</v>
      </c>
      <c r="Q287" s="43"/>
      <c r="R287" s="30">
        <f>SUM(R288:R291)</f>
        <v>2142.29</v>
      </c>
      <c r="S287" s="30">
        <f>SUM(S288:S291)</f>
        <v>133</v>
      </c>
      <c r="T287" s="42">
        <f t="shared" si="19"/>
        <v>2275.29</v>
      </c>
    </row>
    <row r="288" ht="16.5" customHeight="1" spans="1:20">
      <c r="A288" s="29" t="s">
        <v>352</v>
      </c>
      <c r="B288" s="30"/>
      <c r="C288" s="30"/>
      <c r="D288" s="30"/>
      <c r="E288" s="31"/>
      <c r="F288" s="30"/>
      <c r="G288" s="27"/>
      <c r="H288" s="28"/>
      <c r="I288" s="30">
        <v>1931</v>
      </c>
      <c r="J288" s="27"/>
      <c r="K288" s="31"/>
      <c r="Q288" s="43"/>
      <c r="R288" s="30">
        <v>314.79</v>
      </c>
      <c r="S288" s="30">
        <v>73</v>
      </c>
      <c r="T288" s="42">
        <f t="shared" si="19"/>
        <v>387.79</v>
      </c>
    </row>
    <row r="289" ht="16.5" customHeight="1" spans="1:20">
      <c r="A289" s="29" t="s">
        <v>353</v>
      </c>
      <c r="B289" s="30"/>
      <c r="C289" s="30"/>
      <c r="D289" s="30"/>
      <c r="E289" s="31"/>
      <c r="F289" s="30"/>
      <c r="G289" s="27"/>
      <c r="H289" s="28"/>
      <c r="I289" s="30">
        <v>1314</v>
      </c>
      <c r="J289" s="27"/>
      <c r="K289" s="31"/>
      <c r="Q289" s="43"/>
      <c r="R289" s="30">
        <v>1827.5</v>
      </c>
      <c r="S289" s="30"/>
      <c r="T289" s="42">
        <f t="shared" si="19"/>
        <v>1827.5</v>
      </c>
    </row>
    <row r="290" ht="16.5" hidden="1" customHeight="1" spans="1:20">
      <c r="A290" s="29" t="s">
        <v>354</v>
      </c>
      <c r="B290" s="30"/>
      <c r="C290" s="30"/>
      <c r="D290" s="30"/>
      <c r="E290" s="31"/>
      <c r="F290" s="30"/>
      <c r="G290" s="27"/>
      <c r="H290" s="28"/>
      <c r="I290" s="30"/>
      <c r="J290" s="27"/>
      <c r="K290" s="31"/>
      <c r="Q290" s="43"/>
      <c r="R290" s="30"/>
      <c r="S290" s="30"/>
      <c r="T290" s="42"/>
    </row>
    <row r="291" ht="16.5" customHeight="1" spans="1:20">
      <c r="A291" s="29" t="s">
        <v>475</v>
      </c>
      <c r="B291" s="30"/>
      <c r="C291" s="30"/>
      <c r="D291" s="30"/>
      <c r="E291" s="31"/>
      <c r="F291" s="30"/>
      <c r="G291" s="27"/>
      <c r="H291" s="28"/>
      <c r="I291" s="30">
        <v>104</v>
      </c>
      <c r="J291" s="27"/>
      <c r="K291" s="31"/>
      <c r="Q291" s="43"/>
      <c r="R291" s="30"/>
      <c r="S291" s="30">
        <v>60</v>
      </c>
      <c r="T291" s="42">
        <f t="shared" si="19"/>
        <v>60</v>
      </c>
    </row>
    <row r="292" ht="16.5" customHeight="1" spans="1:20">
      <c r="A292" s="29" t="s">
        <v>184</v>
      </c>
      <c r="B292" s="30">
        <v>57329.04</v>
      </c>
      <c r="C292" s="30">
        <f>67329-2700</f>
        <v>64629</v>
      </c>
      <c r="D292" s="30">
        <v>64572</v>
      </c>
      <c r="E292" s="31">
        <f t="shared" si="20"/>
        <v>99.91180429838</v>
      </c>
      <c r="F292" s="30">
        <v>64382</v>
      </c>
      <c r="G292" s="27">
        <f>D292-F292</f>
        <v>190</v>
      </c>
      <c r="H292" s="28">
        <f t="shared" si="21"/>
        <v>0.295113541051847</v>
      </c>
      <c r="I292" s="30">
        <f>SUM(I293:I298)</f>
        <v>53899</v>
      </c>
      <c r="J292" s="27">
        <f>I292-B292</f>
        <v>-3430.04</v>
      </c>
      <c r="K292" s="31">
        <f>J292/B292*100</f>
        <v>-5.98307594196589</v>
      </c>
      <c r="Q292" s="43"/>
      <c r="R292" s="30">
        <f>SUM(R293:R298)</f>
        <v>26139.28</v>
      </c>
      <c r="S292" s="30">
        <f>SUM(S293:S298)</f>
        <v>13778</v>
      </c>
      <c r="T292" s="42">
        <f t="shared" si="19"/>
        <v>39917.28</v>
      </c>
    </row>
    <row r="293" ht="16.5" customHeight="1" spans="1:20">
      <c r="A293" s="29" t="s">
        <v>476</v>
      </c>
      <c r="B293" s="30"/>
      <c r="C293" s="30"/>
      <c r="D293" s="30"/>
      <c r="E293" s="31"/>
      <c r="F293" s="30"/>
      <c r="G293" s="27"/>
      <c r="H293" s="28"/>
      <c r="I293" s="30">
        <v>4667</v>
      </c>
      <c r="J293" s="27"/>
      <c r="K293" s="31"/>
      <c r="Q293" s="43"/>
      <c r="R293" s="30">
        <v>956.9</v>
      </c>
      <c r="S293" s="30">
        <v>314</v>
      </c>
      <c r="T293" s="42">
        <f t="shared" si="19"/>
        <v>1270.9</v>
      </c>
    </row>
    <row r="294" ht="16.5" customHeight="1" spans="1:20">
      <c r="A294" s="29" t="s">
        <v>477</v>
      </c>
      <c r="B294" s="30"/>
      <c r="C294" s="30"/>
      <c r="D294" s="30"/>
      <c r="E294" s="31"/>
      <c r="F294" s="30"/>
      <c r="G294" s="27"/>
      <c r="H294" s="28"/>
      <c r="I294" s="30">
        <v>9609</v>
      </c>
      <c r="J294" s="27"/>
      <c r="K294" s="31"/>
      <c r="Q294" s="43"/>
      <c r="R294" s="30"/>
      <c r="S294" s="30">
        <v>6822</v>
      </c>
      <c r="T294" s="42">
        <f t="shared" si="19"/>
        <v>6822</v>
      </c>
    </row>
    <row r="295" ht="16.5" customHeight="1" spans="1:20">
      <c r="A295" s="29" t="s">
        <v>478</v>
      </c>
      <c r="B295" s="30"/>
      <c r="C295" s="30"/>
      <c r="D295" s="30"/>
      <c r="E295" s="31"/>
      <c r="F295" s="30"/>
      <c r="G295" s="27"/>
      <c r="H295" s="28"/>
      <c r="I295" s="30">
        <v>6335</v>
      </c>
      <c r="J295" s="27"/>
      <c r="K295" s="31"/>
      <c r="Q295" s="43"/>
      <c r="R295" s="30">
        <v>1565.1</v>
      </c>
      <c r="S295" s="30">
        <v>6510</v>
      </c>
      <c r="T295" s="42">
        <f t="shared" si="19"/>
        <v>8075.1</v>
      </c>
    </row>
    <row r="296" ht="16.5" customHeight="1" spans="1:20">
      <c r="A296" s="29" t="s">
        <v>479</v>
      </c>
      <c r="B296" s="30"/>
      <c r="C296" s="30"/>
      <c r="D296" s="30"/>
      <c r="E296" s="31"/>
      <c r="F296" s="30"/>
      <c r="G296" s="27"/>
      <c r="H296" s="28"/>
      <c r="I296" s="30">
        <v>24951</v>
      </c>
      <c r="J296" s="27"/>
      <c r="K296" s="31"/>
      <c r="Q296" s="43"/>
      <c r="R296" s="30">
        <v>15303.56</v>
      </c>
      <c r="S296" s="30"/>
      <c r="T296" s="42">
        <f t="shared" si="19"/>
        <v>15303.56</v>
      </c>
    </row>
    <row r="297" ht="16.5" customHeight="1" spans="1:20">
      <c r="A297" s="29" t="s">
        <v>480</v>
      </c>
      <c r="B297" s="30"/>
      <c r="C297" s="30"/>
      <c r="D297" s="30"/>
      <c r="E297" s="31"/>
      <c r="F297" s="30"/>
      <c r="G297" s="27"/>
      <c r="H297" s="28"/>
      <c r="I297" s="30">
        <v>100</v>
      </c>
      <c r="J297" s="27"/>
      <c r="K297" s="31"/>
      <c r="Q297" s="43"/>
      <c r="R297" s="30">
        <v>2713.43</v>
      </c>
      <c r="S297" s="30"/>
      <c r="T297" s="42">
        <f t="shared" si="19"/>
        <v>2713.43</v>
      </c>
    </row>
    <row r="298" ht="16.5" customHeight="1" spans="1:20">
      <c r="A298" s="29" t="s">
        <v>481</v>
      </c>
      <c r="B298" s="30"/>
      <c r="C298" s="30"/>
      <c r="D298" s="30"/>
      <c r="E298" s="31"/>
      <c r="F298" s="30"/>
      <c r="G298" s="27"/>
      <c r="H298" s="28"/>
      <c r="I298" s="30">
        <v>8237</v>
      </c>
      <c r="J298" s="27"/>
      <c r="K298" s="31"/>
      <c r="Q298" s="43"/>
      <c r="R298" s="30">
        <v>5600.29</v>
      </c>
      <c r="S298" s="30">
        <v>132</v>
      </c>
      <c r="T298" s="42">
        <f t="shared" si="19"/>
        <v>5732.29</v>
      </c>
    </row>
    <row r="299" ht="16.5" customHeight="1" spans="1:20">
      <c r="A299" s="29" t="s">
        <v>185</v>
      </c>
      <c r="B299" s="30">
        <v>9498.97</v>
      </c>
      <c r="C299" s="30">
        <f>22499-1400</f>
        <v>21099</v>
      </c>
      <c r="D299" s="30">
        <v>21077</v>
      </c>
      <c r="E299" s="31">
        <f t="shared" si="20"/>
        <v>99.8957296554339</v>
      </c>
      <c r="F299" s="30">
        <v>17225</v>
      </c>
      <c r="G299" s="27">
        <f>D299-F299</f>
        <v>3852</v>
      </c>
      <c r="H299" s="28">
        <f t="shared" si="21"/>
        <v>22.3628447024673</v>
      </c>
      <c r="I299" s="30">
        <f>SUM(I300:I304)</f>
        <v>8503</v>
      </c>
      <c r="J299" s="27">
        <f>I299-B299</f>
        <v>-995.969999999999</v>
      </c>
      <c r="K299" s="31">
        <f>J299/B299*100</f>
        <v>-10.485031534998</v>
      </c>
      <c r="Q299" s="43"/>
      <c r="R299" s="30">
        <f>SUM(R300:R304)</f>
        <v>9004.91</v>
      </c>
      <c r="S299" s="30">
        <f>SUM(S300:S304)</f>
        <v>0</v>
      </c>
      <c r="T299" s="42">
        <f t="shared" si="19"/>
        <v>9004.91</v>
      </c>
    </row>
    <row r="300" ht="16.5" hidden="1" customHeight="1" spans="1:20">
      <c r="A300" s="29" t="s">
        <v>482</v>
      </c>
      <c r="B300" s="30"/>
      <c r="C300" s="30"/>
      <c r="D300" s="30"/>
      <c r="E300" s="31"/>
      <c r="F300" s="30"/>
      <c r="G300" s="27"/>
      <c r="H300" s="28"/>
      <c r="I300" s="30"/>
      <c r="J300" s="27"/>
      <c r="K300" s="31"/>
      <c r="Q300" s="43"/>
      <c r="R300" s="30">
        <v>7181.59</v>
      </c>
      <c r="S300" s="30"/>
      <c r="T300" s="42">
        <f t="shared" si="19"/>
        <v>7181.59</v>
      </c>
    </row>
    <row r="301" ht="16.5" customHeight="1" spans="1:20">
      <c r="A301" s="29" t="s">
        <v>483</v>
      </c>
      <c r="B301" s="30"/>
      <c r="C301" s="30"/>
      <c r="D301" s="30"/>
      <c r="E301" s="31"/>
      <c r="F301" s="30"/>
      <c r="G301" s="27"/>
      <c r="H301" s="28"/>
      <c r="I301" s="30">
        <v>6493</v>
      </c>
      <c r="J301" s="27"/>
      <c r="K301" s="31"/>
      <c r="Q301" s="43"/>
      <c r="R301" s="30"/>
      <c r="S301" s="30"/>
      <c r="T301" s="42"/>
    </row>
    <row r="302" ht="16.5" customHeight="1" spans="1:20">
      <c r="A302" s="29" t="s">
        <v>484</v>
      </c>
      <c r="B302" s="30"/>
      <c r="C302" s="30"/>
      <c r="D302" s="30"/>
      <c r="E302" s="31"/>
      <c r="F302" s="30"/>
      <c r="G302" s="27"/>
      <c r="H302" s="28"/>
      <c r="I302" s="30">
        <v>2010</v>
      </c>
      <c r="J302" s="27"/>
      <c r="K302" s="31"/>
      <c r="Q302" s="43"/>
      <c r="R302" s="30">
        <v>1784.8</v>
      </c>
      <c r="S302" s="30"/>
      <c r="T302" s="42">
        <f t="shared" si="19"/>
        <v>1784.8</v>
      </c>
    </row>
    <row r="303" ht="16.5" hidden="1" customHeight="1" spans="1:20">
      <c r="A303" s="29" t="s">
        <v>485</v>
      </c>
      <c r="B303" s="30"/>
      <c r="C303" s="30"/>
      <c r="D303" s="30"/>
      <c r="E303" s="31"/>
      <c r="F303" s="30"/>
      <c r="G303" s="27"/>
      <c r="H303" s="28"/>
      <c r="I303" s="30"/>
      <c r="J303" s="27"/>
      <c r="K303" s="31"/>
      <c r="Q303" s="43"/>
      <c r="R303" s="30"/>
      <c r="S303" s="30"/>
      <c r="T303" s="42"/>
    </row>
    <row r="304" ht="16.5" hidden="1" customHeight="1" spans="1:20">
      <c r="A304" s="29" t="s">
        <v>486</v>
      </c>
      <c r="B304" s="30"/>
      <c r="C304" s="30"/>
      <c r="D304" s="30"/>
      <c r="E304" s="31"/>
      <c r="F304" s="30"/>
      <c r="G304" s="27"/>
      <c r="H304" s="28"/>
      <c r="I304" s="30"/>
      <c r="J304" s="27"/>
      <c r="K304" s="31"/>
      <c r="Q304" s="43"/>
      <c r="R304" s="30">
        <v>38.52</v>
      </c>
      <c r="S304" s="30"/>
      <c r="T304" s="42">
        <f t="shared" si="19"/>
        <v>38.52</v>
      </c>
    </row>
    <row r="305" ht="16.5" customHeight="1" spans="1:16384">
      <c r="A305" s="45" t="s">
        <v>186</v>
      </c>
      <c r="B305" s="46"/>
      <c r="C305" s="46"/>
      <c r="D305" s="46"/>
      <c r="E305" s="47"/>
      <c r="F305" s="46"/>
      <c r="G305" s="48">
        <f>D305-F305</f>
        <v>0</v>
      </c>
      <c r="H305" s="49"/>
      <c r="I305" s="46">
        <v>0</v>
      </c>
      <c r="J305" s="48">
        <f>I305-B305</f>
        <v>0</v>
      </c>
      <c r="K305" s="47"/>
      <c r="L305" s="50"/>
      <c r="Q305" s="43"/>
      <c r="R305" s="30">
        <v>0</v>
      </c>
      <c r="S305" s="30">
        <v>0</v>
      </c>
      <c r="T305" s="42">
        <f t="shared" si="19"/>
        <v>0</v>
      </c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  <c r="DG305" s="50"/>
      <c r="DH305" s="50"/>
      <c r="DI305" s="50"/>
      <c r="DJ305" s="50"/>
      <c r="DK305" s="50"/>
      <c r="DL305" s="50"/>
      <c r="DM305" s="50"/>
      <c r="DN305" s="50"/>
      <c r="DO305" s="50"/>
      <c r="DP305" s="50"/>
      <c r="DQ305" s="50"/>
      <c r="DR305" s="50"/>
      <c r="DS305" s="50"/>
      <c r="DT305" s="50"/>
      <c r="DU305" s="50"/>
      <c r="DV305" s="50"/>
      <c r="DW305" s="50"/>
      <c r="DX305" s="50"/>
      <c r="DY305" s="50"/>
      <c r="DZ305" s="50"/>
      <c r="EA305" s="50"/>
      <c r="EB305" s="50"/>
      <c r="EC305" s="50"/>
      <c r="ED305" s="50"/>
      <c r="EE305" s="50"/>
      <c r="EF305" s="50"/>
      <c r="EG305" s="50"/>
      <c r="EH305" s="50"/>
      <c r="EI305" s="50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  <c r="FE305" s="50"/>
      <c r="FF305" s="50"/>
      <c r="FG305" s="50"/>
      <c r="FH305" s="50"/>
      <c r="FI305" s="50"/>
      <c r="FJ305" s="50"/>
      <c r="FK305" s="50"/>
      <c r="FL305" s="50"/>
      <c r="FM305" s="50"/>
      <c r="FN305" s="50"/>
      <c r="FO305" s="50"/>
      <c r="FP305" s="50"/>
      <c r="FQ305" s="50"/>
      <c r="FR305" s="50"/>
      <c r="FS305" s="50"/>
      <c r="FT305" s="50"/>
      <c r="FU305" s="50"/>
      <c r="FV305" s="50"/>
      <c r="FW305" s="50"/>
      <c r="FX305" s="50"/>
      <c r="FY305" s="50"/>
      <c r="FZ305" s="50"/>
      <c r="GA305" s="50"/>
      <c r="GB305" s="50"/>
      <c r="GC305" s="50"/>
      <c r="GD305" s="50"/>
      <c r="GE305" s="50"/>
      <c r="GF305" s="50"/>
      <c r="GG305" s="50"/>
      <c r="GH305" s="50"/>
      <c r="GI305" s="50"/>
      <c r="GJ305" s="50"/>
      <c r="GK305" s="50"/>
      <c r="GL305" s="50"/>
      <c r="GM305" s="50"/>
      <c r="GN305" s="50"/>
      <c r="GO305" s="50"/>
      <c r="GP305" s="50"/>
      <c r="GQ305" s="50"/>
      <c r="GR305" s="50"/>
      <c r="GS305" s="50"/>
      <c r="GT305" s="50"/>
      <c r="GU305" s="50"/>
      <c r="GV305" s="50"/>
      <c r="GW305" s="50"/>
      <c r="GX305" s="50"/>
      <c r="GY305" s="50"/>
      <c r="GZ305" s="50"/>
      <c r="HA305" s="50"/>
      <c r="HB305" s="50"/>
      <c r="HC305" s="50"/>
      <c r="HD305" s="50"/>
      <c r="HE305" s="50"/>
      <c r="HF305" s="50"/>
      <c r="HG305" s="50"/>
      <c r="HH305" s="50"/>
      <c r="HI305" s="50"/>
      <c r="HJ305" s="50"/>
      <c r="HK305" s="50"/>
      <c r="HL305" s="50"/>
      <c r="HM305" s="50"/>
      <c r="HN305" s="50"/>
      <c r="HO305" s="50"/>
      <c r="HP305" s="50"/>
      <c r="HQ305" s="50"/>
      <c r="HR305" s="50"/>
      <c r="HS305" s="50"/>
      <c r="HT305" s="50"/>
      <c r="HU305" s="50"/>
      <c r="HV305" s="50"/>
      <c r="HW305" s="50"/>
      <c r="HX305" s="50"/>
      <c r="HY305" s="50"/>
      <c r="HZ305" s="50"/>
      <c r="IA305" s="50"/>
      <c r="IB305" s="50"/>
      <c r="IC305" s="50"/>
      <c r="ID305" s="50"/>
      <c r="IE305" s="50"/>
      <c r="IF305" s="50"/>
      <c r="IG305" s="50"/>
      <c r="IH305" s="50"/>
      <c r="II305" s="50"/>
      <c r="IJ305" s="50"/>
      <c r="IK305" s="50"/>
      <c r="IL305" s="50"/>
      <c r="IM305" s="50"/>
      <c r="IN305" s="50"/>
      <c r="IO305" s="50"/>
      <c r="IP305" s="50"/>
      <c r="IQ305" s="50"/>
      <c r="IR305" s="50"/>
      <c r="IS305" s="50"/>
      <c r="IT305" s="50"/>
      <c r="IU305" s="50"/>
      <c r="IV305" s="50"/>
      <c r="IX305" s="50"/>
      <c r="IZ305" s="50"/>
      <c r="JA305" s="50"/>
      <c r="JB305" s="50"/>
      <c r="JC305" s="50"/>
      <c r="JD305" s="50"/>
      <c r="JE305" s="50"/>
      <c r="JF305" s="50"/>
      <c r="JG305" s="50"/>
      <c r="JL305" s="50"/>
      <c r="JM305" s="50"/>
      <c r="JN305" s="50"/>
      <c r="JO305" s="50"/>
      <c r="JP305" s="50"/>
      <c r="JQ305" s="50"/>
      <c r="JR305" s="50"/>
      <c r="JS305" s="50"/>
      <c r="JT305" s="50"/>
      <c r="JU305" s="50"/>
      <c r="JV305" s="50"/>
      <c r="JW305" s="50"/>
      <c r="JX305" s="50"/>
      <c r="JY305" s="50"/>
      <c r="JZ305" s="50"/>
      <c r="KA305" s="50"/>
      <c r="KB305" s="50"/>
      <c r="KC305" s="50"/>
      <c r="KD305" s="50"/>
      <c r="KE305" s="50"/>
      <c r="KF305" s="50"/>
      <c r="KG305" s="50"/>
      <c r="KH305" s="50"/>
      <c r="KI305" s="50"/>
      <c r="KJ305" s="50"/>
      <c r="KK305" s="50"/>
      <c r="KL305" s="50"/>
      <c r="KM305" s="50"/>
      <c r="KN305" s="50"/>
      <c r="KO305" s="50"/>
      <c r="KP305" s="50"/>
      <c r="KQ305" s="50"/>
      <c r="KR305" s="50"/>
      <c r="KS305" s="50"/>
      <c r="KT305" s="50"/>
      <c r="KU305" s="50"/>
      <c r="KV305" s="50"/>
      <c r="KW305" s="50"/>
      <c r="KX305" s="50"/>
      <c r="KY305" s="50"/>
      <c r="KZ305" s="50"/>
      <c r="LA305" s="50"/>
      <c r="LB305" s="50"/>
      <c r="LC305" s="50"/>
      <c r="LD305" s="50"/>
      <c r="LE305" s="50"/>
      <c r="LF305" s="50"/>
      <c r="LG305" s="50"/>
      <c r="LH305" s="50"/>
      <c r="LI305" s="50"/>
      <c r="LJ305" s="50"/>
      <c r="LK305" s="50"/>
      <c r="LL305" s="50"/>
      <c r="LM305" s="50"/>
      <c r="LN305" s="50"/>
      <c r="LO305" s="50"/>
      <c r="LP305" s="50"/>
      <c r="LQ305" s="50"/>
      <c r="LR305" s="50"/>
      <c r="LS305" s="50"/>
      <c r="LT305" s="50"/>
      <c r="LU305" s="50"/>
      <c r="LV305" s="50"/>
      <c r="LW305" s="50"/>
      <c r="LX305" s="50"/>
      <c r="LY305" s="50"/>
      <c r="LZ305" s="50"/>
      <c r="MA305" s="50"/>
      <c r="MB305" s="50"/>
      <c r="MC305" s="50"/>
      <c r="MD305" s="50"/>
      <c r="ME305" s="50"/>
      <c r="MF305" s="50"/>
      <c r="MG305" s="50"/>
      <c r="MH305" s="50"/>
      <c r="MI305" s="50"/>
      <c r="MJ305" s="50"/>
      <c r="MK305" s="50"/>
      <c r="ML305" s="50"/>
      <c r="MM305" s="50"/>
      <c r="MN305" s="50"/>
      <c r="MO305" s="50"/>
      <c r="MP305" s="50"/>
      <c r="MQ305" s="50"/>
      <c r="MR305" s="50"/>
      <c r="MS305" s="50"/>
      <c r="MT305" s="50"/>
      <c r="MU305" s="50"/>
      <c r="MV305" s="50"/>
      <c r="MW305" s="50"/>
      <c r="MX305" s="50"/>
      <c r="MY305" s="50"/>
      <c r="MZ305" s="50"/>
      <c r="NA305" s="50"/>
      <c r="NB305" s="50"/>
      <c r="NC305" s="50"/>
      <c r="ND305" s="50"/>
      <c r="NE305" s="50"/>
      <c r="NF305" s="50"/>
      <c r="NG305" s="50"/>
      <c r="NH305" s="50"/>
      <c r="NI305" s="50"/>
      <c r="NJ305" s="50"/>
      <c r="NK305" s="50"/>
      <c r="NL305" s="50"/>
      <c r="NM305" s="50"/>
      <c r="NN305" s="50"/>
      <c r="NO305" s="50"/>
      <c r="NP305" s="50"/>
      <c r="NQ305" s="50"/>
      <c r="NR305" s="50"/>
      <c r="NS305" s="50"/>
      <c r="NT305" s="50"/>
      <c r="NU305" s="50"/>
      <c r="NV305" s="50"/>
      <c r="NW305" s="50"/>
      <c r="NX305" s="50"/>
      <c r="NY305" s="50"/>
      <c r="NZ305" s="50"/>
      <c r="OA305" s="50"/>
      <c r="OB305" s="50"/>
      <c r="OC305" s="50"/>
      <c r="OD305" s="50"/>
      <c r="OE305" s="50"/>
      <c r="OF305" s="50"/>
      <c r="OG305" s="50"/>
      <c r="OH305" s="50"/>
      <c r="OI305" s="50"/>
      <c r="OJ305" s="50"/>
      <c r="OK305" s="50"/>
      <c r="OL305" s="50"/>
      <c r="OM305" s="50"/>
      <c r="ON305" s="50"/>
      <c r="OO305" s="50"/>
      <c r="OP305" s="50"/>
      <c r="OQ305" s="50"/>
      <c r="OR305" s="50"/>
      <c r="OS305" s="50"/>
      <c r="OT305" s="50"/>
      <c r="OU305" s="50"/>
      <c r="OV305" s="50"/>
      <c r="OW305" s="50"/>
      <c r="OX305" s="50"/>
      <c r="OY305" s="50"/>
      <c r="OZ305" s="50"/>
      <c r="PA305" s="50"/>
      <c r="PB305" s="50"/>
      <c r="PC305" s="50"/>
      <c r="PD305" s="50"/>
      <c r="PE305" s="50"/>
      <c r="PF305" s="50"/>
      <c r="PG305" s="50"/>
      <c r="PH305" s="50"/>
      <c r="PI305" s="50"/>
      <c r="PJ305" s="50"/>
      <c r="PK305" s="50"/>
      <c r="PL305" s="50"/>
      <c r="PM305" s="50"/>
      <c r="PN305" s="50"/>
      <c r="PO305" s="50"/>
      <c r="PP305" s="50"/>
      <c r="PQ305" s="50"/>
      <c r="PR305" s="50"/>
      <c r="PS305" s="50"/>
      <c r="PT305" s="50"/>
      <c r="PU305" s="50"/>
      <c r="PV305" s="50"/>
      <c r="PW305" s="50"/>
      <c r="PX305" s="50"/>
      <c r="PY305" s="50"/>
      <c r="PZ305" s="50"/>
      <c r="QA305" s="50"/>
      <c r="QB305" s="50"/>
      <c r="QC305" s="50"/>
      <c r="QD305" s="50"/>
      <c r="QE305" s="50"/>
      <c r="QF305" s="50"/>
      <c r="QG305" s="50"/>
      <c r="QH305" s="50"/>
      <c r="QI305" s="50"/>
      <c r="QJ305" s="50"/>
      <c r="QK305" s="50"/>
      <c r="QL305" s="50"/>
      <c r="QM305" s="50"/>
      <c r="QN305" s="50"/>
      <c r="QO305" s="50"/>
      <c r="QP305" s="50"/>
      <c r="QQ305" s="50"/>
      <c r="QR305" s="50"/>
      <c r="QS305" s="50"/>
      <c r="QT305" s="50"/>
      <c r="QU305" s="50"/>
      <c r="QV305" s="50"/>
      <c r="QW305" s="50"/>
      <c r="QX305" s="50"/>
      <c r="QY305" s="50"/>
      <c r="QZ305" s="50"/>
      <c r="RA305" s="50"/>
      <c r="RB305" s="50"/>
      <c r="RC305" s="50"/>
      <c r="RD305" s="50"/>
      <c r="RE305" s="50"/>
      <c r="RF305" s="50"/>
      <c r="RG305" s="50"/>
      <c r="RH305" s="50"/>
      <c r="RI305" s="50"/>
      <c r="RJ305" s="50"/>
      <c r="RK305" s="50"/>
      <c r="RL305" s="50"/>
      <c r="RM305" s="50"/>
      <c r="RN305" s="50"/>
      <c r="RO305" s="50"/>
      <c r="RP305" s="50"/>
      <c r="RQ305" s="50"/>
      <c r="RR305" s="50"/>
      <c r="RS305" s="50"/>
      <c r="RT305" s="50"/>
      <c r="RU305" s="50"/>
      <c r="RV305" s="50"/>
      <c r="RW305" s="50"/>
      <c r="RX305" s="50"/>
      <c r="RY305" s="50"/>
      <c r="RZ305" s="50"/>
      <c r="SA305" s="50"/>
      <c r="SB305" s="50"/>
      <c r="SC305" s="50"/>
      <c r="SD305" s="50"/>
      <c r="SE305" s="50"/>
      <c r="SF305" s="50"/>
      <c r="SG305" s="50"/>
      <c r="SH305" s="50"/>
      <c r="SI305" s="50"/>
      <c r="SJ305" s="50"/>
      <c r="SK305" s="50"/>
      <c r="SL305" s="50"/>
      <c r="SM305" s="50"/>
      <c r="SN305" s="50"/>
      <c r="SO305" s="50"/>
      <c r="SP305" s="50"/>
      <c r="SQ305" s="50"/>
      <c r="SR305" s="50"/>
      <c r="ST305" s="50"/>
      <c r="SV305" s="50"/>
      <c r="SW305" s="50"/>
      <c r="SX305" s="50"/>
      <c r="SY305" s="50"/>
      <c r="SZ305" s="50"/>
      <c r="TA305" s="50"/>
      <c r="TB305" s="50"/>
      <c r="TC305" s="50"/>
      <c r="TH305" s="50"/>
      <c r="TI305" s="50"/>
      <c r="TJ305" s="50"/>
      <c r="TK305" s="50"/>
      <c r="TL305" s="50"/>
      <c r="TM305" s="50"/>
      <c r="TN305" s="50"/>
      <c r="TO305" s="50"/>
      <c r="TP305" s="50"/>
      <c r="TQ305" s="50"/>
      <c r="TR305" s="50"/>
      <c r="TS305" s="50"/>
      <c r="TT305" s="50"/>
      <c r="TU305" s="50"/>
      <c r="TV305" s="50"/>
      <c r="TW305" s="50"/>
      <c r="TX305" s="50"/>
      <c r="TY305" s="50"/>
      <c r="TZ305" s="50"/>
      <c r="UA305" s="50"/>
      <c r="UB305" s="50"/>
      <c r="UC305" s="50"/>
      <c r="UD305" s="50"/>
      <c r="UE305" s="50"/>
      <c r="UF305" s="50"/>
      <c r="UG305" s="50"/>
      <c r="UH305" s="50"/>
      <c r="UI305" s="50"/>
      <c r="UJ305" s="50"/>
      <c r="UK305" s="50"/>
      <c r="UL305" s="50"/>
      <c r="UM305" s="50"/>
      <c r="UN305" s="50"/>
      <c r="UO305" s="50"/>
      <c r="UP305" s="50"/>
      <c r="UQ305" s="50"/>
      <c r="UR305" s="50"/>
      <c r="US305" s="50"/>
      <c r="UT305" s="50"/>
      <c r="UU305" s="50"/>
      <c r="UV305" s="50"/>
      <c r="UW305" s="50"/>
      <c r="UX305" s="50"/>
      <c r="UY305" s="50"/>
      <c r="UZ305" s="50"/>
      <c r="VA305" s="50"/>
      <c r="VB305" s="50"/>
      <c r="VC305" s="50"/>
      <c r="VD305" s="50"/>
      <c r="VE305" s="50"/>
      <c r="VF305" s="50"/>
      <c r="VG305" s="50"/>
      <c r="VH305" s="50"/>
      <c r="VI305" s="50"/>
      <c r="VJ305" s="50"/>
      <c r="VK305" s="50"/>
      <c r="VL305" s="50"/>
      <c r="VM305" s="50"/>
      <c r="VN305" s="50"/>
      <c r="VO305" s="50"/>
      <c r="VP305" s="50"/>
      <c r="VQ305" s="50"/>
      <c r="VR305" s="50"/>
      <c r="VS305" s="50"/>
      <c r="VT305" s="50"/>
      <c r="VU305" s="50"/>
      <c r="VV305" s="50"/>
      <c r="VW305" s="50"/>
      <c r="VX305" s="50"/>
      <c r="VY305" s="50"/>
      <c r="VZ305" s="50"/>
      <c r="WA305" s="50"/>
      <c r="WB305" s="50"/>
      <c r="WC305" s="50"/>
      <c r="WD305" s="50"/>
      <c r="WE305" s="50"/>
      <c r="WF305" s="50"/>
      <c r="WG305" s="50"/>
      <c r="WH305" s="50"/>
      <c r="WI305" s="50"/>
      <c r="WJ305" s="50"/>
      <c r="WK305" s="50"/>
      <c r="WL305" s="50"/>
      <c r="WM305" s="50"/>
      <c r="WN305" s="50"/>
      <c r="WO305" s="50"/>
      <c r="WP305" s="50"/>
      <c r="WQ305" s="50"/>
      <c r="WR305" s="50"/>
      <c r="WS305" s="50"/>
      <c r="WT305" s="50"/>
      <c r="WU305" s="50"/>
      <c r="WV305" s="50"/>
      <c r="WW305" s="50"/>
      <c r="WX305" s="50"/>
      <c r="WY305" s="50"/>
      <c r="WZ305" s="50"/>
      <c r="XA305" s="50"/>
      <c r="XB305" s="50"/>
      <c r="XC305" s="50"/>
      <c r="XD305" s="50"/>
      <c r="XE305" s="50"/>
      <c r="XF305" s="50"/>
      <c r="XG305" s="50"/>
      <c r="XH305" s="50"/>
      <c r="XI305" s="50"/>
      <c r="XJ305" s="50"/>
      <c r="XK305" s="50"/>
      <c r="XL305" s="50"/>
      <c r="XM305" s="50"/>
      <c r="XN305" s="50"/>
      <c r="XO305" s="50"/>
      <c r="XP305" s="50"/>
      <c r="XQ305" s="50"/>
      <c r="XR305" s="50"/>
      <c r="XS305" s="50"/>
      <c r="XT305" s="50"/>
      <c r="XU305" s="50"/>
      <c r="XV305" s="50"/>
      <c r="XW305" s="50"/>
      <c r="XX305" s="50"/>
      <c r="XY305" s="50"/>
      <c r="XZ305" s="50"/>
      <c r="YA305" s="50"/>
      <c r="YB305" s="50"/>
      <c r="YC305" s="50"/>
      <c r="YD305" s="50"/>
      <c r="YE305" s="50"/>
      <c r="YF305" s="50"/>
      <c r="YG305" s="50"/>
      <c r="YH305" s="50"/>
      <c r="YI305" s="50"/>
      <c r="YJ305" s="50"/>
      <c r="YK305" s="50"/>
      <c r="YL305" s="50"/>
      <c r="YM305" s="50"/>
      <c r="YN305" s="50"/>
      <c r="YO305" s="50"/>
      <c r="YP305" s="50"/>
      <c r="YQ305" s="50"/>
      <c r="YR305" s="50"/>
      <c r="YS305" s="50"/>
      <c r="YT305" s="50"/>
      <c r="YU305" s="50"/>
      <c r="YV305" s="50"/>
      <c r="YW305" s="50"/>
      <c r="YX305" s="50"/>
      <c r="YY305" s="50"/>
      <c r="YZ305" s="50"/>
      <c r="ZA305" s="50"/>
      <c r="ZB305" s="50"/>
      <c r="ZC305" s="50"/>
      <c r="ZD305" s="50"/>
      <c r="ZE305" s="50"/>
      <c r="ZF305" s="50"/>
      <c r="ZG305" s="50"/>
      <c r="ZH305" s="50"/>
      <c r="ZI305" s="50"/>
      <c r="ZJ305" s="50"/>
      <c r="ZK305" s="50"/>
      <c r="ZL305" s="50"/>
      <c r="ZM305" s="50"/>
      <c r="ZN305" s="50"/>
      <c r="ZO305" s="50"/>
      <c r="ZP305" s="50"/>
      <c r="ZQ305" s="50"/>
      <c r="ZR305" s="50"/>
      <c r="ZS305" s="50"/>
      <c r="ZT305" s="50"/>
      <c r="ZU305" s="50"/>
      <c r="ZV305" s="50"/>
      <c r="ZW305" s="50"/>
      <c r="ZX305" s="50"/>
      <c r="ZY305" s="50"/>
      <c r="ZZ305" s="50"/>
      <c r="AAA305" s="50"/>
      <c r="AAB305" s="50"/>
      <c r="AAC305" s="50"/>
      <c r="AAD305" s="50"/>
      <c r="AAE305" s="50"/>
      <c r="AAF305" s="50"/>
      <c r="AAG305" s="50"/>
      <c r="AAH305" s="50"/>
      <c r="AAI305" s="50"/>
      <c r="AAJ305" s="50"/>
      <c r="AAK305" s="50"/>
      <c r="AAL305" s="50"/>
      <c r="AAM305" s="50"/>
      <c r="AAN305" s="50"/>
      <c r="AAO305" s="50"/>
      <c r="AAP305" s="50"/>
      <c r="AAQ305" s="50"/>
      <c r="AAR305" s="50"/>
      <c r="AAS305" s="50"/>
      <c r="AAT305" s="50"/>
      <c r="AAU305" s="50"/>
      <c r="AAV305" s="50"/>
      <c r="AAW305" s="50"/>
      <c r="AAX305" s="50"/>
      <c r="AAY305" s="50"/>
      <c r="AAZ305" s="50"/>
      <c r="ABA305" s="50"/>
      <c r="ABB305" s="50"/>
      <c r="ABC305" s="50"/>
      <c r="ABD305" s="50"/>
      <c r="ABE305" s="50"/>
      <c r="ABF305" s="50"/>
      <c r="ABG305" s="50"/>
      <c r="ABH305" s="50"/>
      <c r="ABI305" s="50"/>
      <c r="ABJ305" s="50"/>
      <c r="ABK305" s="50"/>
      <c r="ABL305" s="50"/>
      <c r="ABM305" s="50"/>
      <c r="ABN305" s="50"/>
      <c r="ABO305" s="50"/>
      <c r="ABP305" s="50"/>
      <c r="ABQ305" s="50"/>
      <c r="ABR305" s="50"/>
      <c r="ABS305" s="50"/>
      <c r="ABT305" s="50"/>
      <c r="ABU305" s="50"/>
      <c r="ABV305" s="50"/>
      <c r="ABW305" s="50"/>
      <c r="ABX305" s="50"/>
      <c r="ABY305" s="50"/>
      <c r="ABZ305" s="50"/>
      <c r="ACA305" s="50"/>
      <c r="ACB305" s="50"/>
      <c r="ACC305" s="50"/>
      <c r="ACD305" s="50"/>
      <c r="ACE305" s="50"/>
      <c r="ACF305" s="50"/>
      <c r="ACG305" s="50"/>
      <c r="ACH305" s="50"/>
      <c r="ACI305" s="50"/>
      <c r="ACJ305" s="50"/>
      <c r="ACK305" s="50"/>
      <c r="ACL305" s="50"/>
      <c r="ACM305" s="50"/>
      <c r="ACN305" s="50"/>
      <c r="ACP305" s="50"/>
      <c r="ACR305" s="50"/>
      <c r="ACS305" s="50"/>
      <c r="ACT305" s="50"/>
      <c r="ACU305" s="50"/>
      <c r="ACV305" s="50"/>
      <c r="ACW305" s="50"/>
      <c r="ACX305" s="50"/>
      <c r="ACY305" s="50"/>
      <c r="ADD305" s="50"/>
      <c r="ADE305" s="50"/>
      <c r="ADF305" s="50"/>
      <c r="ADG305" s="50"/>
      <c r="ADH305" s="50"/>
      <c r="ADI305" s="50"/>
      <c r="ADJ305" s="50"/>
      <c r="ADK305" s="50"/>
      <c r="ADL305" s="50"/>
      <c r="ADM305" s="50"/>
      <c r="ADN305" s="50"/>
      <c r="ADO305" s="50"/>
      <c r="ADP305" s="50"/>
      <c r="ADQ305" s="50"/>
      <c r="ADR305" s="50"/>
      <c r="ADS305" s="50"/>
      <c r="ADT305" s="50"/>
      <c r="ADU305" s="50"/>
      <c r="ADV305" s="50"/>
      <c r="ADW305" s="50"/>
      <c r="ADX305" s="50"/>
      <c r="ADY305" s="50"/>
      <c r="ADZ305" s="50"/>
      <c r="AEA305" s="50"/>
      <c r="AEB305" s="50"/>
      <c r="AEC305" s="50"/>
      <c r="AED305" s="50"/>
      <c r="AEE305" s="50"/>
      <c r="AEF305" s="50"/>
      <c r="AEG305" s="50"/>
      <c r="AEH305" s="50"/>
      <c r="AEI305" s="50"/>
      <c r="AEJ305" s="50"/>
      <c r="AEK305" s="50"/>
      <c r="AEL305" s="50"/>
      <c r="AEM305" s="50"/>
      <c r="AEN305" s="50"/>
      <c r="AEO305" s="50"/>
      <c r="AEP305" s="50"/>
      <c r="AEQ305" s="50"/>
      <c r="AER305" s="50"/>
      <c r="AES305" s="50"/>
      <c r="AET305" s="50"/>
      <c r="AEU305" s="50"/>
      <c r="AEV305" s="50"/>
      <c r="AEW305" s="50"/>
      <c r="AEX305" s="50"/>
      <c r="AEY305" s="50"/>
      <c r="AEZ305" s="50"/>
      <c r="AFA305" s="50"/>
      <c r="AFB305" s="50"/>
      <c r="AFC305" s="50"/>
      <c r="AFD305" s="50"/>
      <c r="AFE305" s="50"/>
      <c r="AFF305" s="50"/>
      <c r="AFG305" s="50"/>
      <c r="AFH305" s="50"/>
      <c r="AFI305" s="50"/>
      <c r="AFJ305" s="50"/>
      <c r="AFK305" s="50"/>
      <c r="AFL305" s="50"/>
      <c r="AFM305" s="50"/>
      <c r="AFN305" s="50"/>
      <c r="AFO305" s="50"/>
      <c r="AFP305" s="50"/>
      <c r="AFQ305" s="50"/>
      <c r="AFR305" s="50"/>
      <c r="AFS305" s="50"/>
      <c r="AFT305" s="50"/>
      <c r="AFU305" s="50"/>
      <c r="AFV305" s="50"/>
      <c r="AFW305" s="50"/>
      <c r="AFX305" s="50"/>
      <c r="AFY305" s="50"/>
      <c r="AFZ305" s="50"/>
      <c r="AGA305" s="50"/>
      <c r="AGB305" s="50"/>
      <c r="AGC305" s="50"/>
      <c r="AGD305" s="50"/>
      <c r="AGE305" s="50"/>
      <c r="AGF305" s="50"/>
      <c r="AGG305" s="50"/>
      <c r="AGH305" s="50"/>
      <c r="AGI305" s="50"/>
      <c r="AGJ305" s="50"/>
      <c r="AGK305" s="50"/>
      <c r="AGL305" s="50"/>
      <c r="AGM305" s="50"/>
      <c r="AGN305" s="50"/>
      <c r="AGO305" s="50"/>
      <c r="AGP305" s="50"/>
      <c r="AGQ305" s="50"/>
      <c r="AGR305" s="50"/>
      <c r="AGS305" s="50"/>
      <c r="AGT305" s="50"/>
      <c r="AGU305" s="50"/>
      <c r="AGV305" s="50"/>
      <c r="AGW305" s="50"/>
      <c r="AGX305" s="50"/>
      <c r="AGY305" s="50"/>
      <c r="AGZ305" s="50"/>
      <c r="AHA305" s="50"/>
      <c r="AHB305" s="50"/>
      <c r="AHC305" s="50"/>
      <c r="AHD305" s="50"/>
      <c r="AHE305" s="50"/>
      <c r="AHF305" s="50"/>
      <c r="AHG305" s="50"/>
      <c r="AHH305" s="50"/>
      <c r="AHI305" s="50"/>
      <c r="AHJ305" s="50"/>
      <c r="AHK305" s="50"/>
      <c r="AHL305" s="50"/>
      <c r="AHM305" s="50"/>
      <c r="AHN305" s="50"/>
      <c r="AHO305" s="50"/>
      <c r="AHP305" s="50"/>
      <c r="AHQ305" s="50"/>
      <c r="AHR305" s="50"/>
      <c r="AHS305" s="50"/>
      <c r="AHT305" s="50"/>
      <c r="AHU305" s="50"/>
      <c r="AHV305" s="50"/>
      <c r="AHW305" s="50"/>
      <c r="AHX305" s="50"/>
      <c r="AHY305" s="50"/>
      <c r="AHZ305" s="50"/>
      <c r="AIA305" s="50"/>
      <c r="AIB305" s="50"/>
      <c r="AIC305" s="50"/>
      <c r="AID305" s="50"/>
      <c r="AIE305" s="50"/>
      <c r="AIF305" s="50"/>
      <c r="AIG305" s="50"/>
      <c r="AIH305" s="50"/>
      <c r="AII305" s="50"/>
      <c r="AIJ305" s="50"/>
      <c r="AIK305" s="50"/>
      <c r="AIL305" s="50"/>
      <c r="AIM305" s="50"/>
      <c r="AIN305" s="50"/>
      <c r="AIO305" s="50"/>
      <c r="AIP305" s="50"/>
      <c r="AIQ305" s="50"/>
      <c r="AIR305" s="50"/>
      <c r="AIS305" s="50"/>
      <c r="AIT305" s="50"/>
      <c r="AIU305" s="50"/>
      <c r="AIV305" s="50"/>
      <c r="AIW305" s="50"/>
      <c r="AIX305" s="50"/>
      <c r="AIY305" s="50"/>
      <c r="AIZ305" s="50"/>
      <c r="AJA305" s="50"/>
      <c r="AJB305" s="50"/>
      <c r="AJC305" s="50"/>
      <c r="AJD305" s="50"/>
      <c r="AJE305" s="50"/>
      <c r="AJF305" s="50"/>
      <c r="AJG305" s="50"/>
      <c r="AJH305" s="50"/>
      <c r="AJI305" s="50"/>
      <c r="AJJ305" s="50"/>
      <c r="AJK305" s="50"/>
      <c r="AJL305" s="50"/>
      <c r="AJM305" s="50"/>
      <c r="AJN305" s="50"/>
      <c r="AJO305" s="50"/>
      <c r="AJP305" s="50"/>
      <c r="AJQ305" s="50"/>
      <c r="AJR305" s="50"/>
      <c r="AJS305" s="50"/>
      <c r="AJT305" s="50"/>
      <c r="AJU305" s="50"/>
      <c r="AJV305" s="50"/>
      <c r="AJW305" s="50"/>
      <c r="AJX305" s="50"/>
      <c r="AJY305" s="50"/>
      <c r="AJZ305" s="50"/>
      <c r="AKA305" s="50"/>
      <c r="AKB305" s="50"/>
      <c r="AKC305" s="50"/>
      <c r="AKD305" s="50"/>
      <c r="AKE305" s="50"/>
      <c r="AKF305" s="50"/>
      <c r="AKG305" s="50"/>
      <c r="AKH305" s="50"/>
      <c r="AKI305" s="50"/>
      <c r="AKJ305" s="50"/>
      <c r="AKK305" s="50"/>
      <c r="AKL305" s="50"/>
      <c r="AKM305" s="50"/>
      <c r="AKN305" s="50"/>
      <c r="AKO305" s="50"/>
      <c r="AKP305" s="50"/>
      <c r="AKQ305" s="50"/>
      <c r="AKR305" s="50"/>
      <c r="AKS305" s="50"/>
      <c r="AKT305" s="50"/>
      <c r="AKU305" s="50"/>
      <c r="AKV305" s="50"/>
      <c r="AKW305" s="50"/>
      <c r="AKX305" s="50"/>
      <c r="AKY305" s="50"/>
      <c r="AKZ305" s="50"/>
      <c r="ALA305" s="50"/>
      <c r="ALB305" s="50"/>
      <c r="ALC305" s="50"/>
      <c r="ALD305" s="50"/>
      <c r="ALE305" s="50"/>
      <c r="ALF305" s="50"/>
      <c r="ALG305" s="50"/>
      <c r="ALH305" s="50"/>
      <c r="ALI305" s="50"/>
      <c r="ALJ305" s="50"/>
      <c r="ALK305" s="50"/>
      <c r="ALL305" s="50"/>
      <c r="ALM305" s="50"/>
      <c r="ALN305" s="50"/>
      <c r="ALO305" s="50"/>
      <c r="ALP305" s="50"/>
      <c r="ALQ305" s="50"/>
      <c r="ALR305" s="50"/>
      <c r="ALS305" s="50"/>
      <c r="ALT305" s="50"/>
      <c r="ALU305" s="50"/>
      <c r="ALV305" s="50"/>
      <c r="ALW305" s="50"/>
      <c r="ALX305" s="50"/>
      <c r="ALY305" s="50"/>
      <c r="ALZ305" s="50"/>
      <c r="AMA305" s="50"/>
      <c r="AMB305" s="50"/>
      <c r="AMC305" s="50"/>
      <c r="AMD305" s="50"/>
      <c r="AME305" s="50"/>
      <c r="AMF305" s="50"/>
      <c r="AMG305" s="50"/>
      <c r="AMH305" s="50"/>
      <c r="AMI305" s="50"/>
      <c r="AMJ305" s="50"/>
      <c r="AML305" s="50"/>
      <c r="AMN305" s="50"/>
      <c r="AMO305" s="50"/>
      <c r="AMP305" s="50"/>
      <c r="AMQ305" s="50"/>
      <c r="AMR305" s="50"/>
      <c r="AMS305" s="50"/>
      <c r="AMT305" s="50"/>
      <c r="AMU305" s="50"/>
      <c r="AMZ305" s="50"/>
      <c r="ANA305" s="50"/>
      <c r="ANB305" s="50"/>
      <c r="ANC305" s="50"/>
      <c r="AND305" s="50"/>
      <c r="ANE305" s="50"/>
      <c r="ANF305" s="50"/>
      <c r="ANG305" s="50"/>
      <c r="ANH305" s="50"/>
      <c r="ANI305" s="50"/>
      <c r="ANJ305" s="50"/>
      <c r="ANK305" s="50"/>
      <c r="ANL305" s="50"/>
      <c r="ANM305" s="50"/>
      <c r="ANN305" s="50"/>
      <c r="ANO305" s="50"/>
      <c r="ANP305" s="50"/>
      <c r="ANQ305" s="50"/>
      <c r="ANR305" s="50"/>
      <c r="ANS305" s="50"/>
      <c r="ANT305" s="50"/>
      <c r="ANU305" s="50"/>
      <c r="ANV305" s="50"/>
      <c r="ANW305" s="50"/>
      <c r="ANX305" s="50"/>
      <c r="ANY305" s="50"/>
      <c r="ANZ305" s="50"/>
      <c r="AOA305" s="50"/>
      <c r="AOB305" s="50"/>
      <c r="AOC305" s="50"/>
      <c r="AOD305" s="50"/>
      <c r="AOE305" s="50"/>
      <c r="AOF305" s="50"/>
      <c r="AOG305" s="50"/>
      <c r="AOH305" s="50"/>
      <c r="AOI305" s="50"/>
      <c r="AOJ305" s="50"/>
      <c r="AOK305" s="50"/>
      <c r="AOL305" s="50"/>
      <c r="AOM305" s="50"/>
      <c r="AON305" s="50"/>
      <c r="AOO305" s="50"/>
      <c r="AOP305" s="50"/>
      <c r="AOQ305" s="50"/>
      <c r="AOR305" s="50"/>
      <c r="AOS305" s="50"/>
      <c r="AOT305" s="50"/>
      <c r="AOU305" s="50"/>
      <c r="AOV305" s="50"/>
      <c r="AOW305" s="50"/>
      <c r="AOX305" s="50"/>
      <c r="AOY305" s="50"/>
      <c r="AOZ305" s="50"/>
      <c r="APA305" s="50"/>
      <c r="APB305" s="50"/>
      <c r="APC305" s="50"/>
      <c r="APD305" s="50"/>
      <c r="APE305" s="50"/>
      <c r="APF305" s="50"/>
      <c r="APG305" s="50"/>
      <c r="APH305" s="50"/>
      <c r="API305" s="50"/>
      <c r="APJ305" s="50"/>
      <c r="APK305" s="50"/>
      <c r="APL305" s="50"/>
      <c r="APM305" s="50"/>
      <c r="APN305" s="50"/>
      <c r="APO305" s="50"/>
      <c r="APP305" s="50"/>
      <c r="APQ305" s="50"/>
      <c r="APR305" s="50"/>
      <c r="APS305" s="50"/>
      <c r="APT305" s="50"/>
      <c r="APU305" s="50"/>
      <c r="APV305" s="50"/>
      <c r="APW305" s="50"/>
      <c r="APX305" s="50"/>
      <c r="APY305" s="50"/>
      <c r="APZ305" s="50"/>
      <c r="AQA305" s="50"/>
      <c r="AQB305" s="50"/>
      <c r="AQC305" s="50"/>
      <c r="AQD305" s="50"/>
      <c r="AQE305" s="50"/>
      <c r="AQF305" s="50"/>
      <c r="AQG305" s="50"/>
      <c r="AQH305" s="50"/>
      <c r="AQI305" s="50"/>
      <c r="AQJ305" s="50"/>
      <c r="AQK305" s="50"/>
      <c r="AQL305" s="50"/>
      <c r="AQM305" s="50"/>
      <c r="AQN305" s="50"/>
      <c r="AQO305" s="50"/>
      <c r="AQP305" s="50"/>
      <c r="AQQ305" s="50"/>
      <c r="AQR305" s="50"/>
      <c r="AQS305" s="50"/>
      <c r="AQT305" s="50"/>
      <c r="AQU305" s="50"/>
      <c r="AQV305" s="50"/>
      <c r="AQW305" s="50"/>
      <c r="AQX305" s="50"/>
      <c r="AQY305" s="50"/>
      <c r="AQZ305" s="50"/>
      <c r="ARA305" s="50"/>
      <c r="ARB305" s="50"/>
      <c r="ARC305" s="50"/>
      <c r="ARD305" s="50"/>
      <c r="ARE305" s="50"/>
      <c r="ARF305" s="50"/>
      <c r="ARG305" s="50"/>
      <c r="ARH305" s="50"/>
      <c r="ARI305" s="50"/>
      <c r="ARJ305" s="50"/>
      <c r="ARK305" s="50"/>
      <c r="ARL305" s="50"/>
      <c r="ARM305" s="50"/>
      <c r="ARN305" s="50"/>
      <c r="ARO305" s="50"/>
      <c r="ARP305" s="50"/>
      <c r="ARQ305" s="50"/>
      <c r="ARR305" s="50"/>
      <c r="ARS305" s="50"/>
      <c r="ART305" s="50"/>
      <c r="ARU305" s="50"/>
      <c r="ARV305" s="50"/>
      <c r="ARW305" s="50"/>
      <c r="ARX305" s="50"/>
      <c r="ARY305" s="50"/>
      <c r="ARZ305" s="50"/>
      <c r="ASA305" s="50"/>
      <c r="ASB305" s="50"/>
      <c r="ASC305" s="50"/>
      <c r="ASD305" s="50"/>
      <c r="ASE305" s="50"/>
      <c r="ASF305" s="50"/>
      <c r="ASG305" s="50"/>
      <c r="ASH305" s="50"/>
      <c r="ASI305" s="50"/>
      <c r="ASJ305" s="50"/>
      <c r="ASK305" s="50"/>
      <c r="ASL305" s="50"/>
      <c r="ASM305" s="50"/>
      <c r="ASN305" s="50"/>
      <c r="ASO305" s="50"/>
      <c r="ASP305" s="50"/>
      <c r="ASQ305" s="50"/>
      <c r="ASR305" s="50"/>
      <c r="ASS305" s="50"/>
      <c r="AST305" s="50"/>
      <c r="ASU305" s="50"/>
      <c r="ASV305" s="50"/>
      <c r="ASW305" s="50"/>
      <c r="ASX305" s="50"/>
      <c r="ASY305" s="50"/>
      <c r="ASZ305" s="50"/>
      <c r="ATA305" s="50"/>
      <c r="ATB305" s="50"/>
      <c r="ATC305" s="50"/>
      <c r="ATD305" s="50"/>
      <c r="ATE305" s="50"/>
      <c r="ATF305" s="50"/>
      <c r="ATG305" s="50"/>
      <c r="ATH305" s="50"/>
      <c r="ATI305" s="50"/>
      <c r="ATJ305" s="50"/>
      <c r="ATK305" s="50"/>
      <c r="ATL305" s="50"/>
      <c r="ATM305" s="50"/>
      <c r="ATN305" s="50"/>
      <c r="ATO305" s="50"/>
      <c r="ATP305" s="50"/>
      <c r="ATQ305" s="50"/>
      <c r="ATR305" s="50"/>
      <c r="ATS305" s="50"/>
      <c r="ATT305" s="50"/>
      <c r="ATU305" s="50"/>
      <c r="ATV305" s="50"/>
      <c r="ATW305" s="50"/>
      <c r="ATX305" s="50"/>
      <c r="ATY305" s="50"/>
      <c r="ATZ305" s="50"/>
      <c r="AUA305" s="50"/>
      <c r="AUB305" s="50"/>
      <c r="AUC305" s="50"/>
      <c r="AUD305" s="50"/>
      <c r="AUE305" s="50"/>
      <c r="AUF305" s="50"/>
      <c r="AUG305" s="50"/>
      <c r="AUH305" s="50"/>
      <c r="AUI305" s="50"/>
      <c r="AUJ305" s="50"/>
      <c r="AUK305" s="50"/>
      <c r="AUL305" s="50"/>
      <c r="AUM305" s="50"/>
      <c r="AUN305" s="50"/>
      <c r="AUO305" s="50"/>
      <c r="AUP305" s="50"/>
      <c r="AUQ305" s="50"/>
      <c r="AUR305" s="50"/>
      <c r="AUS305" s="50"/>
      <c r="AUT305" s="50"/>
      <c r="AUU305" s="50"/>
      <c r="AUV305" s="50"/>
      <c r="AUW305" s="50"/>
      <c r="AUX305" s="50"/>
      <c r="AUY305" s="50"/>
      <c r="AUZ305" s="50"/>
      <c r="AVA305" s="50"/>
      <c r="AVB305" s="50"/>
      <c r="AVC305" s="50"/>
      <c r="AVD305" s="50"/>
      <c r="AVE305" s="50"/>
      <c r="AVF305" s="50"/>
      <c r="AVG305" s="50"/>
      <c r="AVH305" s="50"/>
      <c r="AVI305" s="50"/>
      <c r="AVJ305" s="50"/>
      <c r="AVK305" s="50"/>
      <c r="AVL305" s="50"/>
      <c r="AVM305" s="50"/>
      <c r="AVN305" s="50"/>
      <c r="AVO305" s="50"/>
      <c r="AVP305" s="50"/>
      <c r="AVQ305" s="50"/>
      <c r="AVR305" s="50"/>
      <c r="AVS305" s="50"/>
      <c r="AVT305" s="50"/>
      <c r="AVU305" s="50"/>
      <c r="AVV305" s="50"/>
      <c r="AVW305" s="50"/>
      <c r="AVX305" s="50"/>
      <c r="AVY305" s="50"/>
      <c r="AVZ305" s="50"/>
      <c r="AWA305" s="50"/>
      <c r="AWB305" s="50"/>
      <c r="AWC305" s="50"/>
      <c r="AWD305" s="50"/>
      <c r="AWE305" s="50"/>
      <c r="AWF305" s="50"/>
      <c r="AWH305" s="50"/>
      <c r="AWJ305" s="50"/>
      <c r="AWK305" s="50"/>
      <c r="AWL305" s="50"/>
      <c r="AWM305" s="50"/>
      <c r="AWN305" s="50"/>
      <c r="AWO305" s="50"/>
      <c r="AWP305" s="50"/>
      <c r="AWQ305" s="50"/>
      <c r="AWV305" s="50"/>
      <c r="AWW305" s="50"/>
      <c r="AWX305" s="50"/>
      <c r="AWY305" s="50"/>
      <c r="AWZ305" s="50"/>
      <c r="AXA305" s="50"/>
      <c r="AXB305" s="50"/>
      <c r="AXC305" s="50"/>
      <c r="AXD305" s="50"/>
      <c r="AXE305" s="50"/>
      <c r="AXF305" s="50"/>
      <c r="AXG305" s="50"/>
      <c r="AXH305" s="50"/>
      <c r="AXI305" s="50"/>
      <c r="AXJ305" s="50"/>
      <c r="AXK305" s="50"/>
      <c r="AXL305" s="50"/>
      <c r="AXM305" s="50"/>
      <c r="AXN305" s="50"/>
      <c r="AXO305" s="50"/>
      <c r="AXP305" s="50"/>
      <c r="AXQ305" s="50"/>
      <c r="AXR305" s="50"/>
      <c r="AXS305" s="50"/>
      <c r="AXT305" s="50"/>
      <c r="AXU305" s="50"/>
      <c r="AXV305" s="50"/>
      <c r="AXW305" s="50"/>
      <c r="AXX305" s="50"/>
      <c r="AXY305" s="50"/>
      <c r="AXZ305" s="50"/>
      <c r="AYA305" s="50"/>
      <c r="AYB305" s="50"/>
      <c r="AYC305" s="50"/>
      <c r="AYD305" s="50"/>
      <c r="AYE305" s="50"/>
      <c r="AYF305" s="50"/>
      <c r="AYG305" s="50"/>
      <c r="AYH305" s="50"/>
      <c r="AYI305" s="50"/>
      <c r="AYJ305" s="50"/>
      <c r="AYK305" s="50"/>
      <c r="AYL305" s="50"/>
      <c r="AYM305" s="50"/>
      <c r="AYN305" s="50"/>
      <c r="AYO305" s="50"/>
      <c r="AYP305" s="50"/>
      <c r="AYQ305" s="50"/>
      <c r="AYR305" s="50"/>
      <c r="AYS305" s="50"/>
      <c r="AYT305" s="50"/>
      <c r="AYU305" s="50"/>
      <c r="AYV305" s="50"/>
      <c r="AYW305" s="50"/>
      <c r="AYX305" s="50"/>
      <c r="AYY305" s="50"/>
      <c r="AYZ305" s="50"/>
      <c r="AZA305" s="50"/>
      <c r="AZB305" s="50"/>
      <c r="AZC305" s="50"/>
      <c r="AZD305" s="50"/>
      <c r="AZE305" s="50"/>
      <c r="AZF305" s="50"/>
      <c r="AZG305" s="50"/>
      <c r="AZH305" s="50"/>
      <c r="AZI305" s="50"/>
      <c r="AZJ305" s="50"/>
      <c r="AZK305" s="50"/>
      <c r="AZL305" s="50"/>
      <c r="AZM305" s="50"/>
      <c r="AZN305" s="50"/>
      <c r="AZO305" s="50"/>
      <c r="AZP305" s="50"/>
      <c r="AZQ305" s="50"/>
      <c r="AZR305" s="50"/>
      <c r="AZS305" s="50"/>
      <c r="AZT305" s="50"/>
      <c r="AZU305" s="50"/>
      <c r="AZV305" s="50"/>
      <c r="AZW305" s="50"/>
      <c r="AZX305" s="50"/>
      <c r="AZY305" s="50"/>
      <c r="AZZ305" s="50"/>
      <c r="BAA305" s="50"/>
      <c r="BAB305" s="50"/>
      <c r="BAC305" s="50"/>
      <c r="BAD305" s="50"/>
      <c r="BAE305" s="50"/>
      <c r="BAF305" s="50"/>
      <c r="BAG305" s="50"/>
      <c r="BAH305" s="50"/>
      <c r="BAI305" s="50"/>
      <c r="BAJ305" s="50"/>
      <c r="BAK305" s="50"/>
      <c r="BAL305" s="50"/>
      <c r="BAM305" s="50"/>
      <c r="BAN305" s="50"/>
      <c r="BAO305" s="50"/>
      <c r="BAP305" s="50"/>
      <c r="BAQ305" s="50"/>
      <c r="BAR305" s="50"/>
      <c r="BAS305" s="50"/>
      <c r="BAT305" s="50"/>
      <c r="BAU305" s="50"/>
      <c r="BAV305" s="50"/>
      <c r="BAW305" s="50"/>
      <c r="BAX305" s="50"/>
      <c r="BAY305" s="50"/>
      <c r="BAZ305" s="50"/>
      <c r="BBA305" s="50"/>
      <c r="BBB305" s="50"/>
      <c r="BBC305" s="50"/>
      <c r="BBD305" s="50"/>
      <c r="BBE305" s="50"/>
      <c r="BBF305" s="50"/>
      <c r="BBG305" s="50"/>
      <c r="BBH305" s="50"/>
      <c r="BBI305" s="50"/>
      <c r="BBJ305" s="50"/>
      <c r="BBK305" s="50"/>
      <c r="BBL305" s="50"/>
      <c r="BBM305" s="50"/>
      <c r="BBN305" s="50"/>
      <c r="BBO305" s="50"/>
      <c r="BBP305" s="50"/>
      <c r="BBQ305" s="50"/>
      <c r="BBR305" s="50"/>
      <c r="BBS305" s="50"/>
      <c r="BBT305" s="50"/>
      <c r="BBU305" s="50"/>
      <c r="BBV305" s="50"/>
      <c r="BBW305" s="50"/>
      <c r="BBX305" s="50"/>
      <c r="BBY305" s="50"/>
      <c r="BBZ305" s="50"/>
      <c r="BCA305" s="50"/>
      <c r="BCB305" s="50"/>
      <c r="BCC305" s="50"/>
      <c r="BCD305" s="50"/>
      <c r="BCE305" s="50"/>
      <c r="BCF305" s="50"/>
      <c r="BCG305" s="50"/>
      <c r="BCH305" s="50"/>
      <c r="BCI305" s="50"/>
      <c r="BCJ305" s="50"/>
      <c r="BCK305" s="50"/>
      <c r="BCL305" s="50"/>
      <c r="BCM305" s="50"/>
      <c r="BCN305" s="50"/>
      <c r="BCO305" s="50"/>
      <c r="BCP305" s="50"/>
      <c r="BCQ305" s="50"/>
      <c r="BCR305" s="50"/>
      <c r="BCS305" s="50"/>
      <c r="BCT305" s="50"/>
      <c r="BCU305" s="50"/>
      <c r="BCV305" s="50"/>
      <c r="BCW305" s="50"/>
      <c r="BCX305" s="50"/>
      <c r="BCY305" s="50"/>
      <c r="BCZ305" s="50"/>
      <c r="BDA305" s="50"/>
      <c r="BDB305" s="50"/>
      <c r="BDC305" s="50"/>
      <c r="BDD305" s="50"/>
      <c r="BDE305" s="50"/>
      <c r="BDF305" s="50"/>
      <c r="BDG305" s="50"/>
      <c r="BDH305" s="50"/>
      <c r="BDI305" s="50"/>
      <c r="BDJ305" s="50"/>
      <c r="BDK305" s="50"/>
      <c r="BDL305" s="50"/>
      <c r="BDM305" s="50"/>
      <c r="BDN305" s="50"/>
      <c r="BDO305" s="50"/>
      <c r="BDP305" s="50"/>
      <c r="BDQ305" s="50"/>
      <c r="BDR305" s="50"/>
      <c r="BDS305" s="50"/>
      <c r="BDT305" s="50"/>
      <c r="BDU305" s="50"/>
      <c r="BDV305" s="50"/>
      <c r="BDW305" s="50"/>
      <c r="BDX305" s="50"/>
      <c r="BDY305" s="50"/>
      <c r="BDZ305" s="50"/>
      <c r="BEA305" s="50"/>
      <c r="BEB305" s="50"/>
      <c r="BEC305" s="50"/>
      <c r="BED305" s="50"/>
      <c r="BEE305" s="50"/>
      <c r="BEF305" s="50"/>
      <c r="BEG305" s="50"/>
      <c r="BEH305" s="50"/>
      <c r="BEI305" s="50"/>
      <c r="BEJ305" s="50"/>
      <c r="BEK305" s="50"/>
      <c r="BEL305" s="50"/>
      <c r="BEM305" s="50"/>
      <c r="BEN305" s="50"/>
      <c r="BEO305" s="50"/>
      <c r="BEP305" s="50"/>
      <c r="BEQ305" s="50"/>
      <c r="BER305" s="50"/>
      <c r="BES305" s="50"/>
      <c r="BET305" s="50"/>
      <c r="BEU305" s="50"/>
      <c r="BEV305" s="50"/>
      <c r="BEW305" s="50"/>
      <c r="BEX305" s="50"/>
      <c r="BEY305" s="50"/>
      <c r="BEZ305" s="50"/>
      <c r="BFA305" s="50"/>
      <c r="BFB305" s="50"/>
      <c r="BFC305" s="50"/>
      <c r="BFD305" s="50"/>
      <c r="BFE305" s="50"/>
      <c r="BFF305" s="50"/>
      <c r="BFG305" s="50"/>
      <c r="BFH305" s="50"/>
      <c r="BFI305" s="50"/>
      <c r="BFJ305" s="50"/>
      <c r="BFK305" s="50"/>
      <c r="BFL305" s="50"/>
      <c r="BFM305" s="50"/>
      <c r="BFN305" s="50"/>
      <c r="BFO305" s="50"/>
      <c r="BFP305" s="50"/>
      <c r="BFQ305" s="50"/>
      <c r="BFR305" s="50"/>
      <c r="BFS305" s="50"/>
      <c r="BFT305" s="50"/>
      <c r="BFU305" s="50"/>
      <c r="BFV305" s="50"/>
      <c r="BFW305" s="50"/>
      <c r="BFX305" s="50"/>
      <c r="BFY305" s="50"/>
      <c r="BFZ305" s="50"/>
      <c r="BGA305" s="50"/>
      <c r="BGB305" s="50"/>
      <c r="BGD305" s="50"/>
      <c r="BGF305" s="50"/>
      <c r="BGG305" s="50"/>
      <c r="BGH305" s="50"/>
      <c r="BGI305" s="50"/>
      <c r="BGJ305" s="50"/>
      <c r="BGK305" s="50"/>
      <c r="BGL305" s="50"/>
      <c r="BGM305" s="50"/>
      <c r="BGR305" s="50"/>
      <c r="BGS305" s="50"/>
      <c r="BGT305" s="50"/>
      <c r="BGU305" s="50"/>
      <c r="BGV305" s="50"/>
      <c r="BGW305" s="50"/>
      <c r="BGX305" s="50"/>
      <c r="BGY305" s="50"/>
      <c r="BGZ305" s="50"/>
      <c r="BHA305" s="50"/>
      <c r="BHB305" s="50"/>
      <c r="BHC305" s="50"/>
      <c r="BHD305" s="50"/>
      <c r="BHE305" s="50"/>
      <c r="BHF305" s="50"/>
      <c r="BHG305" s="50"/>
      <c r="BHH305" s="50"/>
      <c r="BHI305" s="50"/>
      <c r="BHJ305" s="50"/>
      <c r="BHK305" s="50"/>
      <c r="BHL305" s="50"/>
      <c r="BHM305" s="50"/>
      <c r="BHN305" s="50"/>
      <c r="BHO305" s="50"/>
      <c r="BHP305" s="50"/>
      <c r="BHQ305" s="50"/>
      <c r="BHR305" s="50"/>
      <c r="BHS305" s="50"/>
      <c r="BHT305" s="50"/>
      <c r="BHU305" s="50"/>
      <c r="BHV305" s="50"/>
      <c r="BHW305" s="50"/>
      <c r="BHX305" s="50"/>
      <c r="BHY305" s="50"/>
      <c r="BHZ305" s="50"/>
      <c r="BIA305" s="50"/>
      <c r="BIB305" s="50"/>
      <c r="BIC305" s="50"/>
      <c r="BID305" s="50"/>
      <c r="BIE305" s="50"/>
      <c r="BIF305" s="50"/>
      <c r="BIG305" s="50"/>
      <c r="BIH305" s="50"/>
      <c r="BII305" s="50"/>
      <c r="BIJ305" s="50"/>
      <c r="BIK305" s="50"/>
      <c r="BIL305" s="50"/>
      <c r="BIM305" s="50"/>
      <c r="BIN305" s="50"/>
      <c r="BIO305" s="50"/>
      <c r="BIP305" s="50"/>
      <c r="BIQ305" s="50"/>
      <c r="BIR305" s="50"/>
      <c r="BIS305" s="50"/>
      <c r="BIT305" s="50"/>
      <c r="BIU305" s="50"/>
      <c r="BIV305" s="50"/>
      <c r="BIW305" s="50"/>
      <c r="BIX305" s="50"/>
      <c r="BIY305" s="50"/>
      <c r="BIZ305" s="50"/>
      <c r="BJA305" s="50"/>
      <c r="BJB305" s="50"/>
      <c r="BJC305" s="50"/>
      <c r="BJD305" s="50"/>
      <c r="BJE305" s="50"/>
      <c r="BJF305" s="50"/>
      <c r="BJG305" s="50"/>
      <c r="BJH305" s="50"/>
      <c r="BJI305" s="50"/>
      <c r="BJJ305" s="50"/>
      <c r="BJK305" s="50"/>
      <c r="BJL305" s="50"/>
      <c r="BJM305" s="50"/>
      <c r="BJN305" s="50"/>
      <c r="BJO305" s="50"/>
      <c r="BJP305" s="50"/>
      <c r="BJQ305" s="50"/>
      <c r="BJR305" s="50"/>
      <c r="BJS305" s="50"/>
      <c r="BJT305" s="50"/>
      <c r="BJU305" s="50"/>
      <c r="BJV305" s="50"/>
      <c r="BJW305" s="50"/>
      <c r="BJX305" s="50"/>
      <c r="BJY305" s="50"/>
      <c r="BJZ305" s="50"/>
      <c r="BKA305" s="50"/>
      <c r="BKB305" s="50"/>
      <c r="BKC305" s="50"/>
      <c r="BKD305" s="50"/>
      <c r="BKE305" s="50"/>
      <c r="BKF305" s="50"/>
      <c r="BKG305" s="50"/>
      <c r="BKH305" s="50"/>
      <c r="BKI305" s="50"/>
      <c r="BKJ305" s="50"/>
      <c r="BKK305" s="50"/>
      <c r="BKL305" s="50"/>
      <c r="BKM305" s="50"/>
      <c r="BKN305" s="50"/>
      <c r="BKO305" s="50"/>
      <c r="BKP305" s="50"/>
      <c r="BKQ305" s="50"/>
      <c r="BKR305" s="50"/>
      <c r="BKS305" s="50"/>
      <c r="BKT305" s="50"/>
      <c r="BKU305" s="50"/>
      <c r="BKV305" s="50"/>
      <c r="BKW305" s="50"/>
      <c r="BKX305" s="50"/>
      <c r="BKY305" s="50"/>
      <c r="BKZ305" s="50"/>
      <c r="BLA305" s="50"/>
      <c r="BLB305" s="50"/>
      <c r="BLC305" s="50"/>
      <c r="BLD305" s="50"/>
      <c r="BLE305" s="50"/>
      <c r="BLF305" s="50"/>
      <c r="BLG305" s="50"/>
      <c r="BLH305" s="50"/>
      <c r="BLI305" s="50"/>
      <c r="BLJ305" s="50"/>
      <c r="BLK305" s="50"/>
      <c r="BLL305" s="50"/>
      <c r="BLM305" s="50"/>
      <c r="BLN305" s="50"/>
      <c r="BLO305" s="50"/>
      <c r="BLP305" s="50"/>
      <c r="BLQ305" s="50"/>
      <c r="BLR305" s="50"/>
      <c r="BLS305" s="50"/>
      <c r="BLT305" s="50"/>
      <c r="BLU305" s="50"/>
      <c r="BLV305" s="50"/>
      <c r="BLW305" s="50"/>
      <c r="BLX305" s="50"/>
      <c r="BLY305" s="50"/>
      <c r="BLZ305" s="50"/>
      <c r="BMA305" s="50"/>
      <c r="BMB305" s="50"/>
      <c r="BMC305" s="50"/>
      <c r="BMD305" s="50"/>
      <c r="BME305" s="50"/>
      <c r="BMF305" s="50"/>
      <c r="BMG305" s="50"/>
      <c r="BMH305" s="50"/>
      <c r="BMI305" s="50"/>
      <c r="BMJ305" s="50"/>
      <c r="BMK305" s="50"/>
      <c r="BML305" s="50"/>
      <c r="BMM305" s="50"/>
      <c r="BMN305" s="50"/>
      <c r="BMO305" s="50"/>
      <c r="BMP305" s="50"/>
      <c r="BMQ305" s="50"/>
      <c r="BMR305" s="50"/>
      <c r="BMS305" s="50"/>
      <c r="BMT305" s="50"/>
      <c r="BMU305" s="50"/>
      <c r="BMV305" s="50"/>
      <c r="BMW305" s="50"/>
      <c r="BMX305" s="50"/>
      <c r="BMY305" s="50"/>
      <c r="BMZ305" s="50"/>
      <c r="BNA305" s="50"/>
      <c r="BNB305" s="50"/>
      <c r="BNC305" s="50"/>
      <c r="BND305" s="50"/>
      <c r="BNE305" s="50"/>
      <c r="BNF305" s="50"/>
      <c r="BNG305" s="50"/>
      <c r="BNH305" s="50"/>
      <c r="BNI305" s="50"/>
      <c r="BNJ305" s="50"/>
      <c r="BNK305" s="50"/>
      <c r="BNL305" s="50"/>
      <c r="BNM305" s="50"/>
      <c r="BNN305" s="50"/>
      <c r="BNO305" s="50"/>
      <c r="BNP305" s="50"/>
      <c r="BNQ305" s="50"/>
      <c r="BNR305" s="50"/>
      <c r="BNS305" s="50"/>
      <c r="BNT305" s="50"/>
      <c r="BNU305" s="50"/>
      <c r="BNV305" s="50"/>
      <c r="BNW305" s="50"/>
      <c r="BNX305" s="50"/>
      <c r="BNY305" s="50"/>
      <c r="BNZ305" s="50"/>
      <c r="BOA305" s="50"/>
      <c r="BOB305" s="50"/>
      <c r="BOC305" s="50"/>
      <c r="BOD305" s="50"/>
      <c r="BOE305" s="50"/>
      <c r="BOF305" s="50"/>
      <c r="BOG305" s="50"/>
      <c r="BOH305" s="50"/>
      <c r="BOI305" s="50"/>
      <c r="BOJ305" s="50"/>
      <c r="BOK305" s="50"/>
      <c r="BOL305" s="50"/>
      <c r="BOM305" s="50"/>
      <c r="BON305" s="50"/>
      <c r="BOO305" s="50"/>
      <c r="BOP305" s="50"/>
      <c r="BOQ305" s="50"/>
      <c r="BOR305" s="50"/>
      <c r="BOS305" s="50"/>
      <c r="BOT305" s="50"/>
      <c r="BOU305" s="50"/>
      <c r="BOV305" s="50"/>
      <c r="BOW305" s="50"/>
      <c r="BOX305" s="50"/>
      <c r="BOY305" s="50"/>
      <c r="BOZ305" s="50"/>
      <c r="BPA305" s="50"/>
      <c r="BPB305" s="50"/>
      <c r="BPC305" s="50"/>
      <c r="BPD305" s="50"/>
      <c r="BPE305" s="50"/>
      <c r="BPF305" s="50"/>
      <c r="BPG305" s="50"/>
      <c r="BPH305" s="50"/>
      <c r="BPI305" s="50"/>
      <c r="BPJ305" s="50"/>
      <c r="BPK305" s="50"/>
      <c r="BPL305" s="50"/>
      <c r="BPM305" s="50"/>
      <c r="BPN305" s="50"/>
      <c r="BPO305" s="50"/>
      <c r="BPP305" s="50"/>
      <c r="BPQ305" s="50"/>
      <c r="BPR305" s="50"/>
      <c r="BPS305" s="50"/>
      <c r="BPT305" s="50"/>
      <c r="BPU305" s="50"/>
      <c r="BPV305" s="50"/>
      <c r="BPW305" s="50"/>
      <c r="BPX305" s="50"/>
      <c r="BPZ305" s="50"/>
      <c r="BQB305" s="50"/>
      <c r="BQC305" s="50"/>
      <c r="BQD305" s="50"/>
      <c r="BQE305" s="50"/>
      <c r="BQF305" s="50"/>
      <c r="BQG305" s="50"/>
      <c r="BQH305" s="50"/>
      <c r="BQI305" s="50"/>
      <c r="BQN305" s="50"/>
      <c r="BQO305" s="50"/>
      <c r="BQP305" s="50"/>
      <c r="BQQ305" s="50"/>
      <c r="BQR305" s="50"/>
      <c r="BQS305" s="50"/>
      <c r="BQT305" s="50"/>
      <c r="BQU305" s="50"/>
      <c r="BQV305" s="50"/>
      <c r="BQW305" s="50"/>
      <c r="BQX305" s="50"/>
      <c r="BQY305" s="50"/>
      <c r="BQZ305" s="50"/>
      <c r="BRA305" s="50"/>
      <c r="BRB305" s="50"/>
      <c r="BRC305" s="50"/>
      <c r="BRD305" s="50"/>
      <c r="BRE305" s="50"/>
      <c r="BRF305" s="50"/>
      <c r="BRG305" s="50"/>
      <c r="BRH305" s="50"/>
      <c r="BRI305" s="50"/>
      <c r="BRJ305" s="50"/>
      <c r="BRK305" s="50"/>
      <c r="BRL305" s="50"/>
      <c r="BRM305" s="50"/>
      <c r="BRN305" s="50"/>
      <c r="BRO305" s="50"/>
      <c r="BRP305" s="50"/>
      <c r="BRQ305" s="50"/>
      <c r="BRR305" s="50"/>
      <c r="BRS305" s="50"/>
      <c r="BRT305" s="50"/>
      <c r="BRU305" s="50"/>
      <c r="BRV305" s="50"/>
      <c r="BRW305" s="50"/>
      <c r="BRX305" s="50"/>
      <c r="BRY305" s="50"/>
      <c r="BRZ305" s="50"/>
      <c r="BSA305" s="50"/>
      <c r="BSB305" s="50"/>
      <c r="BSC305" s="50"/>
      <c r="BSD305" s="50"/>
      <c r="BSE305" s="50"/>
      <c r="BSF305" s="50"/>
      <c r="BSG305" s="50"/>
      <c r="BSH305" s="50"/>
      <c r="BSI305" s="50"/>
      <c r="BSJ305" s="50"/>
      <c r="BSK305" s="50"/>
      <c r="BSL305" s="50"/>
      <c r="BSM305" s="50"/>
      <c r="BSN305" s="50"/>
      <c r="BSO305" s="50"/>
      <c r="BSP305" s="50"/>
      <c r="BSQ305" s="50"/>
      <c r="BSR305" s="50"/>
      <c r="BSS305" s="50"/>
      <c r="BST305" s="50"/>
      <c r="BSU305" s="50"/>
      <c r="BSV305" s="50"/>
      <c r="BSW305" s="50"/>
      <c r="BSX305" s="50"/>
      <c r="BSY305" s="50"/>
      <c r="BSZ305" s="50"/>
      <c r="BTA305" s="50"/>
      <c r="BTB305" s="50"/>
      <c r="BTC305" s="50"/>
      <c r="BTD305" s="50"/>
      <c r="BTE305" s="50"/>
      <c r="BTF305" s="50"/>
      <c r="BTG305" s="50"/>
      <c r="BTH305" s="50"/>
      <c r="BTI305" s="50"/>
      <c r="BTJ305" s="50"/>
      <c r="BTK305" s="50"/>
      <c r="BTL305" s="50"/>
      <c r="BTM305" s="50"/>
      <c r="BTN305" s="50"/>
      <c r="BTO305" s="50"/>
      <c r="BTP305" s="50"/>
      <c r="BTQ305" s="50"/>
      <c r="BTR305" s="50"/>
      <c r="BTS305" s="50"/>
      <c r="BTT305" s="50"/>
      <c r="BTU305" s="50"/>
      <c r="BTV305" s="50"/>
      <c r="BTW305" s="50"/>
      <c r="BTX305" s="50"/>
      <c r="BTY305" s="50"/>
      <c r="BTZ305" s="50"/>
      <c r="BUA305" s="50"/>
      <c r="BUB305" s="50"/>
      <c r="BUC305" s="50"/>
      <c r="BUD305" s="50"/>
      <c r="BUE305" s="50"/>
      <c r="BUF305" s="50"/>
      <c r="BUG305" s="50"/>
      <c r="BUH305" s="50"/>
      <c r="BUI305" s="50"/>
      <c r="BUJ305" s="50"/>
      <c r="BUK305" s="50"/>
      <c r="BUL305" s="50"/>
      <c r="BUM305" s="50"/>
      <c r="BUN305" s="50"/>
      <c r="BUO305" s="50"/>
      <c r="BUP305" s="50"/>
      <c r="BUQ305" s="50"/>
      <c r="BUR305" s="50"/>
      <c r="BUS305" s="50"/>
      <c r="BUT305" s="50"/>
      <c r="BUU305" s="50"/>
      <c r="BUV305" s="50"/>
      <c r="BUW305" s="50"/>
      <c r="BUX305" s="50"/>
      <c r="BUY305" s="50"/>
      <c r="BUZ305" s="50"/>
      <c r="BVA305" s="50"/>
      <c r="BVB305" s="50"/>
      <c r="BVC305" s="50"/>
      <c r="BVD305" s="50"/>
      <c r="BVE305" s="50"/>
      <c r="BVF305" s="50"/>
      <c r="BVG305" s="50"/>
      <c r="BVH305" s="50"/>
      <c r="BVI305" s="50"/>
      <c r="BVJ305" s="50"/>
      <c r="BVK305" s="50"/>
      <c r="BVL305" s="50"/>
      <c r="BVM305" s="50"/>
      <c r="BVN305" s="50"/>
      <c r="BVO305" s="50"/>
      <c r="BVP305" s="50"/>
      <c r="BVQ305" s="50"/>
      <c r="BVR305" s="50"/>
      <c r="BVS305" s="50"/>
      <c r="BVT305" s="50"/>
      <c r="BVU305" s="50"/>
      <c r="BVV305" s="50"/>
      <c r="BVW305" s="50"/>
      <c r="BVX305" s="50"/>
      <c r="BVY305" s="50"/>
      <c r="BVZ305" s="50"/>
      <c r="BWA305" s="50"/>
      <c r="BWB305" s="50"/>
      <c r="BWC305" s="50"/>
      <c r="BWD305" s="50"/>
      <c r="BWE305" s="50"/>
      <c r="BWF305" s="50"/>
      <c r="BWG305" s="50"/>
      <c r="BWH305" s="50"/>
      <c r="BWI305" s="50"/>
      <c r="BWJ305" s="50"/>
      <c r="BWK305" s="50"/>
      <c r="BWL305" s="50"/>
      <c r="BWM305" s="50"/>
      <c r="BWN305" s="50"/>
      <c r="BWO305" s="50"/>
      <c r="BWP305" s="50"/>
      <c r="BWQ305" s="50"/>
      <c r="BWR305" s="50"/>
      <c r="BWS305" s="50"/>
      <c r="BWT305" s="50"/>
      <c r="BWU305" s="50"/>
      <c r="BWV305" s="50"/>
      <c r="BWW305" s="50"/>
      <c r="BWX305" s="50"/>
      <c r="BWY305" s="50"/>
      <c r="BWZ305" s="50"/>
      <c r="BXA305" s="50"/>
      <c r="BXB305" s="50"/>
      <c r="BXC305" s="50"/>
      <c r="BXD305" s="50"/>
      <c r="BXE305" s="50"/>
      <c r="BXF305" s="50"/>
      <c r="BXG305" s="50"/>
      <c r="BXH305" s="50"/>
      <c r="BXI305" s="50"/>
      <c r="BXJ305" s="50"/>
      <c r="BXK305" s="50"/>
      <c r="BXL305" s="50"/>
      <c r="BXM305" s="50"/>
      <c r="BXN305" s="50"/>
      <c r="BXO305" s="50"/>
      <c r="BXP305" s="50"/>
      <c r="BXQ305" s="50"/>
      <c r="BXR305" s="50"/>
      <c r="BXS305" s="50"/>
      <c r="BXT305" s="50"/>
      <c r="BXU305" s="50"/>
      <c r="BXV305" s="50"/>
      <c r="BXW305" s="50"/>
      <c r="BXX305" s="50"/>
      <c r="BXY305" s="50"/>
      <c r="BXZ305" s="50"/>
      <c r="BYA305" s="50"/>
      <c r="BYB305" s="50"/>
      <c r="BYC305" s="50"/>
      <c r="BYD305" s="50"/>
      <c r="BYE305" s="50"/>
      <c r="BYF305" s="50"/>
      <c r="BYG305" s="50"/>
      <c r="BYH305" s="50"/>
      <c r="BYI305" s="50"/>
      <c r="BYJ305" s="50"/>
      <c r="BYK305" s="50"/>
      <c r="BYL305" s="50"/>
      <c r="BYM305" s="50"/>
      <c r="BYN305" s="50"/>
      <c r="BYO305" s="50"/>
      <c r="BYP305" s="50"/>
      <c r="BYQ305" s="50"/>
      <c r="BYR305" s="50"/>
      <c r="BYS305" s="50"/>
      <c r="BYT305" s="50"/>
      <c r="BYU305" s="50"/>
      <c r="BYV305" s="50"/>
      <c r="BYW305" s="50"/>
      <c r="BYX305" s="50"/>
      <c r="BYY305" s="50"/>
      <c r="BYZ305" s="50"/>
      <c r="BZA305" s="50"/>
      <c r="BZB305" s="50"/>
      <c r="BZC305" s="50"/>
      <c r="BZD305" s="50"/>
      <c r="BZE305" s="50"/>
      <c r="BZF305" s="50"/>
      <c r="BZG305" s="50"/>
      <c r="BZH305" s="50"/>
      <c r="BZI305" s="50"/>
      <c r="BZJ305" s="50"/>
      <c r="BZK305" s="50"/>
      <c r="BZL305" s="50"/>
      <c r="BZM305" s="50"/>
      <c r="BZN305" s="50"/>
      <c r="BZO305" s="50"/>
      <c r="BZP305" s="50"/>
      <c r="BZQ305" s="50"/>
      <c r="BZR305" s="50"/>
      <c r="BZS305" s="50"/>
      <c r="BZT305" s="50"/>
      <c r="BZV305" s="50"/>
      <c r="BZX305" s="50"/>
      <c r="BZY305" s="50"/>
      <c r="BZZ305" s="50"/>
      <c r="CAA305" s="50"/>
      <c r="CAB305" s="50"/>
      <c r="CAC305" s="50"/>
      <c r="CAD305" s="50"/>
      <c r="CAE305" s="50"/>
      <c r="CAJ305" s="50"/>
      <c r="CAK305" s="50"/>
      <c r="CAL305" s="50"/>
      <c r="CAM305" s="50"/>
      <c r="CAN305" s="50"/>
      <c r="CAO305" s="50"/>
      <c r="CAP305" s="50"/>
      <c r="CAQ305" s="50"/>
      <c r="CAR305" s="50"/>
      <c r="CAS305" s="50"/>
      <c r="CAT305" s="50"/>
      <c r="CAU305" s="50"/>
      <c r="CAV305" s="50"/>
      <c r="CAW305" s="50"/>
      <c r="CAX305" s="50"/>
      <c r="CAY305" s="50"/>
      <c r="CAZ305" s="50"/>
      <c r="CBA305" s="50"/>
      <c r="CBB305" s="50"/>
      <c r="CBC305" s="50"/>
      <c r="CBD305" s="50"/>
      <c r="CBE305" s="50"/>
      <c r="CBF305" s="50"/>
      <c r="CBG305" s="50"/>
      <c r="CBH305" s="50"/>
      <c r="CBI305" s="50"/>
      <c r="CBJ305" s="50"/>
      <c r="CBK305" s="50"/>
      <c r="CBL305" s="50"/>
      <c r="CBM305" s="50"/>
      <c r="CBN305" s="50"/>
      <c r="CBO305" s="50"/>
      <c r="CBP305" s="50"/>
      <c r="CBQ305" s="50"/>
      <c r="CBR305" s="50"/>
      <c r="CBS305" s="50"/>
      <c r="CBT305" s="50"/>
      <c r="CBU305" s="50"/>
      <c r="CBV305" s="50"/>
      <c r="CBW305" s="50"/>
      <c r="CBX305" s="50"/>
      <c r="CBY305" s="50"/>
      <c r="CBZ305" s="50"/>
      <c r="CCA305" s="50"/>
      <c r="CCB305" s="50"/>
      <c r="CCC305" s="50"/>
      <c r="CCD305" s="50"/>
      <c r="CCE305" s="50"/>
      <c r="CCF305" s="50"/>
      <c r="CCG305" s="50"/>
      <c r="CCH305" s="50"/>
      <c r="CCI305" s="50"/>
      <c r="CCJ305" s="50"/>
      <c r="CCK305" s="50"/>
      <c r="CCL305" s="50"/>
      <c r="CCM305" s="50"/>
      <c r="CCN305" s="50"/>
      <c r="CCO305" s="50"/>
      <c r="CCP305" s="50"/>
      <c r="CCQ305" s="50"/>
      <c r="CCR305" s="50"/>
      <c r="CCS305" s="50"/>
      <c r="CCT305" s="50"/>
      <c r="CCU305" s="50"/>
      <c r="CCV305" s="50"/>
      <c r="CCW305" s="50"/>
      <c r="CCX305" s="50"/>
      <c r="CCY305" s="50"/>
      <c r="CCZ305" s="50"/>
      <c r="CDA305" s="50"/>
      <c r="CDB305" s="50"/>
      <c r="CDC305" s="50"/>
      <c r="CDD305" s="50"/>
      <c r="CDE305" s="50"/>
      <c r="CDF305" s="50"/>
      <c r="CDG305" s="50"/>
      <c r="CDH305" s="50"/>
      <c r="CDI305" s="50"/>
      <c r="CDJ305" s="50"/>
      <c r="CDK305" s="50"/>
      <c r="CDL305" s="50"/>
      <c r="CDM305" s="50"/>
      <c r="CDN305" s="50"/>
      <c r="CDO305" s="50"/>
      <c r="CDP305" s="50"/>
      <c r="CDQ305" s="50"/>
      <c r="CDR305" s="50"/>
      <c r="CDS305" s="50"/>
      <c r="CDT305" s="50"/>
      <c r="CDU305" s="50"/>
      <c r="CDV305" s="50"/>
      <c r="CDW305" s="50"/>
      <c r="CDX305" s="50"/>
      <c r="CDY305" s="50"/>
      <c r="CDZ305" s="50"/>
      <c r="CEA305" s="50"/>
      <c r="CEB305" s="50"/>
      <c r="CEC305" s="50"/>
      <c r="CED305" s="50"/>
      <c r="CEE305" s="50"/>
      <c r="CEF305" s="50"/>
      <c r="CEG305" s="50"/>
      <c r="CEH305" s="50"/>
      <c r="CEI305" s="50"/>
      <c r="CEJ305" s="50"/>
      <c r="CEK305" s="50"/>
      <c r="CEL305" s="50"/>
      <c r="CEM305" s="50"/>
      <c r="CEN305" s="50"/>
      <c r="CEO305" s="50"/>
      <c r="CEP305" s="50"/>
      <c r="CEQ305" s="50"/>
      <c r="CER305" s="50"/>
      <c r="CES305" s="50"/>
      <c r="CET305" s="50"/>
      <c r="CEU305" s="50"/>
      <c r="CEV305" s="50"/>
      <c r="CEW305" s="50"/>
      <c r="CEX305" s="50"/>
      <c r="CEY305" s="50"/>
      <c r="CEZ305" s="50"/>
      <c r="CFA305" s="50"/>
      <c r="CFB305" s="50"/>
      <c r="CFC305" s="50"/>
      <c r="CFD305" s="50"/>
      <c r="CFE305" s="50"/>
      <c r="CFF305" s="50"/>
      <c r="CFG305" s="50"/>
      <c r="CFH305" s="50"/>
      <c r="CFI305" s="50"/>
      <c r="CFJ305" s="50"/>
      <c r="CFK305" s="50"/>
      <c r="CFL305" s="50"/>
      <c r="CFM305" s="50"/>
      <c r="CFN305" s="50"/>
      <c r="CFO305" s="50"/>
      <c r="CFP305" s="50"/>
      <c r="CFQ305" s="50"/>
      <c r="CFR305" s="50"/>
      <c r="CFS305" s="50"/>
      <c r="CFT305" s="50"/>
      <c r="CFU305" s="50"/>
      <c r="CFV305" s="50"/>
      <c r="CFW305" s="50"/>
      <c r="CFX305" s="50"/>
      <c r="CFY305" s="50"/>
      <c r="CFZ305" s="50"/>
      <c r="CGA305" s="50"/>
      <c r="CGB305" s="50"/>
      <c r="CGC305" s="50"/>
      <c r="CGD305" s="50"/>
      <c r="CGE305" s="50"/>
      <c r="CGF305" s="50"/>
      <c r="CGG305" s="50"/>
      <c r="CGH305" s="50"/>
      <c r="CGI305" s="50"/>
      <c r="CGJ305" s="50"/>
      <c r="CGK305" s="50"/>
      <c r="CGL305" s="50"/>
      <c r="CGM305" s="50"/>
      <c r="CGN305" s="50"/>
      <c r="CGO305" s="50"/>
      <c r="CGP305" s="50"/>
      <c r="CGQ305" s="50"/>
      <c r="CGR305" s="50"/>
      <c r="CGS305" s="50"/>
      <c r="CGT305" s="50"/>
      <c r="CGU305" s="50"/>
      <c r="CGV305" s="50"/>
      <c r="CGW305" s="50"/>
      <c r="CGX305" s="50"/>
      <c r="CGY305" s="50"/>
      <c r="CGZ305" s="50"/>
      <c r="CHA305" s="50"/>
      <c r="CHB305" s="50"/>
      <c r="CHC305" s="50"/>
      <c r="CHD305" s="50"/>
      <c r="CHE305" s="50"/>
      <c r="CHF305" s="50"/>
      <c r="CHG305" s="50"/>
      <c r="CHH305" s="50"/>
      <c r="CHI305" s="50"/>
      <c r="CHJ305" s="50"/>
      <c r="CHK305" s="50"/>
      <c r="CHL305" s="50"/>
      <c r="CHM305" s="50"/>
      <c r="CHN305" s="50"/>
      <c r="CHO305" s="50"/>
      <c r="CHP305" s="50"/>
      <c r="CHQ305" s="50"/>
      <c r="CHR305" s="50"/>
      <c r="CHS305" s="50"/>
      <c r="CHT305" s="50"/>
      <c r="CHU305" s="50"/>
      <c r="CHV305" s="50"/>
      <c r="CHW305" s="50"/>
      <c r="CHX305" s="50"/>
      <c r="CHY305" s="50"/>
      <c r="CHZ305" s="50"/>
      <c r="CIA305" s="50"/>
      <c r="CIB305" s="50"/>
      <c r="CIC305" s="50"/>
      <c r="CID305" s="50"/>
      <c r="CIE305" s="50"/>
      <c r="CIF305" s="50"/>
      <c r="CIG305" s="50"/>
      <c r="CIH305" s="50"/>
      <c r="CII305" s="50"/>
      <c r="CIJ305" s="50"/>
      <c r="CIK305" s="50"/>
      <c r="CIL305" s="50"/>
      <c r="CIM305" s="50"/>
      <c r="CIN305" s="50"/>
      <c r="CIO305" s="50"/>
      <c r="CIP305" s="50"/>
      <c r="CIQ305" s="50"/>
      <c r="CIR305" s="50"/>
      <c r="CIS305" s="50"/>
      <c r="CIT305" s="50"/>
      <c r="CIU305" s="50"/>
      <c r="CIV305" s="50"/>
      <c r="CIW305" s="50"/>
      <c r="CIX305" s="50"/>
      <c r="CIY305" s="50"/>
      <c r="CIZ305" s="50"/>
      <c r="CJA305" s="50"/>
      <c r="CJB305" s="50"/>
      <c r="CJC305" s="50"/>
      <c r="CJD305" s="50"/>
      <c r="CJE305" s="50"/>
      <c r="CJF305" s="50"/>
      <c r="CJG305" s="50"/>
      <c r="CJH305" s="50"/>
      <c r="CJI305" s="50"/>
      <c r="CJJ305" s="50"/>
      <c r="CJK305" s="50"/>
      <c r="CJL305" s="50"/>
      <c r="CJM305" s="50"/>
      <c r="CJN305" s="50"/>
      <c r="CJO305" s="50"/>
      <c r="CJP305" s="50"/>
      <c r="CJR305" s="50"/>
      <c r="CJT305" s="50"/>
      <c r="CJU305" s="50"/>
      <c r="CJV305" s="50"/>
      <c r="CJW305" s="50"/>
      <c r="CJX305" s="50"/>
      <c r="CJY305" s="50"/>
      <c r="CJZ305" s="50"/>
      <c r="CKA305" s="50"/>
      <c r="CKF305" s="50"/>
      <c r="CKG305" s="50"/>
      <c r="CKH305" s="50"/>
      <c r="CKI305" s="50"/>
      <c r="CKJ305" s="50"/>
      <c r="CKK305" s="50"/>
      <c r="CKL305" s="50"/>
      <c r="CKM305" s="50"/>
      <c r="CKN305" s="50"/>
      <c r="CKO305" s="50"/>
      <c r="CKP305" s="50"/>
      <c r="CKQ305" s="50"/>
      <c r="CKR305" s="50"/>
      <c r="CKS305" s="50"/>
      <c r="CKT305" s="50"/>
      <c r="CKU305" s="50"/>
      <c r="CKV305" s="50"/>
      <c r="CKW305" s="50"/>
      <c r="CKX305" s="50"/>
      <c r="CKY305" s="50"/>
      <c r="CKZ305" s="50"/>
      <c r="CLA305" s="50"/>
      <c r="CLB305" s="50"/>
      <c r="CLC305" s="50"/>
      <c r="CLD305" s="50"/>
      <c r="CLE305" s="50"/>
      <c r="CLF305" s="50"/>
      <c r="CLG305" s="50"/>
      <c r="CLH305" s="50"/>
      <c r="CLI305" s="50"/>
      <c r="CLJ305" s="50"/>
      <c r="CLK305" s="50"/>
      <c r="CLL305" s="50"/>
      <c r="CLM305" s="50"/>
      <c r="CLN305" s="50"/>
      <c r="CLO305" s="50"/>
      <c r="CLP305" s="50"/>
      <c r="CLQ305" s="50"/>
      <c r="CLR305" s="50"/>
      <c r="CLS305" s="50"/>
      <c r="CLT305" s="50"/>
      <c r="CLU305" s="50"/>
      <c r="CLV305" s="50"/>
      <c r="CLW305" s="50"/>
      <c r="CLX305" s="50"/>
      <c r="CLY305" s="50"/>
      <c r="CLZ305" s="50"/>
      <c r="CMA305" s="50"/>
      <c r="CMB305" s="50"/>
      <c r="CMC305" s="50"/>
      <c r="CMD305" s="50"/>
      <c r="CME305" s="50"/>
      <c r="CMF305" s="50"/>
      <c r="CMG305" s="50"/>
      <c r="CMH305" s="50"/>
      <c r="CMI305" s="50"/>
      <c r="CMJ305" s="50"/>
      <c r="CMK305" s="50"/>
      <c r="CML305" s="50"/>
      <c r="CMM305" s="50"/>
      <c r="CMN305" s="50"/>
      <c r="CMO305" s="50"/>
      <c r="CMP305" s="50"/>
      <c r="CMQ305" s="50"/>
      <c r="CMR305" s="50"/>
      <c r="CMS305" s="50"/>
      <c r="CMT305" s="50"/>
      <c r="CMU305" s="50"/>
      <c r="CMV305" s="50"/>
      <c r="CMW305" s="50"/>
      <c r="CMX305" s="50"/>
      <c r="CMY305" s="50"/>
      <c r="CMZ305" s="50"/>
      <c r="CNA305" s="50"/>
      <c r="CNB305" s="50"/>
      <c r="CNC305" s="50"/>
      <c r="CND305" s="50"/>
      <c r="CNE305" s="50"/>
      <c r="CNF305" s="50"/>
      <c r="CNG305" s="50"/>
      <c r="CNH305" s="50"/>
      <c r="CNI305" s="50"/>
      <c r="CNJ305" s="50"/>
      <c r="CNK305" s="50"/>
      <c r="CNL305" s="50"/>
      <c r="CNM305" s="50"/>
      <c r="CNN305" s="50"/>
      <c r="CNO305" s="50"/>
      <c r="CNP305" s="50"/>
      <c r="CNQ305" s="50"/>
      <c r="CNR305" s="50"/>
      <c r="CNS305" s="50"/>
      <c r="CNT305" s="50"/>
      <c r="CNU305" s="50"/>
      <c r="CNV305" s="50"/>
      <c r="CNW305" s="50"/>
      <c r="CNX305" s="50"/>
      <c r="CNY305" s="50"/>
      <c r="CNZ305" s="50"/>
      <c r="COA305" s="50"/>
      <c r="COB305" s="50"/>
      <c r="COC305" s="50"/>
      <c r="COD305" s="50"/>
      <c r="COE305" s="50"/>
      <c r="COF305" s="50"/>
      <c r="COG305" s="50"/>
      <c r="COH305" s="50"/>
      <c r="COI305" s="50"/>
      <c r="COJ305" s="50"/>
      <c r="COK305" s="50"/>
      <c r="COL305" s="50"/>
      <c r="COM305" s="50"/>
      <c r="CON305" s="50"/>
      <c r="COO305" s="50"/>
      <c r="COP305" s="50"/>
      <c r="COQ305" s="50"/>
      <c r="COR305" s="50"/>
      <c r="COS305" s="50"/>
      <c r="COT305" s="50"/>
      <c r="COU305" s="50"/>
      <c r="COV305" s="50"/>
      <c r="COW305" s="50"/>
      <c r="COX305" s="50"/>
      <c r="COY305" s="50"/>
      <c r="COZ305" s="50"/>
      <c r="CPA305" s="50"/>
      <c r="CPB305" s="50"/>
      <c r="CPC305" s="50"/>
      <c r="CPD305" s="50"/>
      <c r="CPE305" s="50"/>
      <c r="CPF305" s="50"/>
      <c r="CPG305" s="50"/>
      <c r="CPH305" s="50"/>
      <c r="CPI305" s="50"/>
      <c r="CPJ305" s="50"/>
      <c r="CPK305" s="50"/>
      <c r="CPL305" s="50"/>
      <c r="CPM305" s="50"/>
      <c r="CPN305" s="50"/>
      <c r="CPO305" s="50"/>
      <c r="CPP305" s="50"/>
      <c r="CPQ305" s="50"/>
      <c r="CPR305" s="50"/>
      <c r="CPS305" s="50"/>
      <c r="CPT305" s="50"/>
      <c r="CPU305" s="50"/>
      <c r="CPV305" s="50"/>
      <c r="CPW305" s="50"/>
      <c r="CPX305" s="50"/>
      <c r="CPY305" s="50"/>
      <c r="CPZ305" s="50"/>
      <c r="CQA305" s="50"/>
      <c r="CQB305" s="50"/>
      <c r="CQC305" s="50"/>
      <c r="CQD305" s="50"/>
      <c r="CQE305" s="50"/>
      <c r="CQF305" s="50"/>
      <c r="CQG305" s="50"/>
      <c r="CQH305" s="50"/>
      <c r="CQI305" s="50"/>
      <c r="CQJ305" s="50"/>
      <c r="CQK305" s="50"/>
      <c r="CQL305" s="50"/>
      <c r="CQM305" s="50"/>
      <c r="CQN305" s="50"/>
      <c r="CQO305" s="50"/>
      <c r="CQP305" s="50"/>
      <c r="CQQ305" s="50"/>
      <c r="CQR305" s="50"/>
      <c r="CQS305" s="50"/>
      <c r="CQT305" s="50"/>
      <c r="CQU305" s="50"/>
      <c r="CQV305" s="50"/>
      <c r="CQW305" s="50"/>
      <c r="CQX305" s="50"/>
      <c r="CQY305" s="50"/>
      <c r="CQZ305" s="50"/>
      <c r="CRA305" s="50"/>
      <c r="CRB305" s="50"/>
      <c r="CRC305" s="50"/>
      <c r="CRD305" s="50"/>
      <c r="CRE305" s="50"/>
      <c r="CRF305" s="50"/>
      <c r="CRG305" s="50"/>
      <c r="CRH305" s="50"/>
      <c r="CRI305" s="50"/>
      <c r="CRJ305" s="50"/>
      <c r="CRK305" s="50"/>
      <c r="CRL305" s="50"/>
      <c r="CRM305" s="50"/>
      <c r="CRN305" s="50"/>
      <c r="CRO305" s="50"/>
      <c r="CRP305" s="50"/>
      <c r="CRQ305" s="50"/>
      <c r="CRR305" s="50"/>
      <c r="CRS305" s="50"/>
      <c r="CRT305" s="50"/>
      <c r="CRU305" s="50"/>
      <c r="CRV305" s="50"/>
      <c r="CRW305" s="50"/>
      <c r="CRX305" s="50"/>
      <c r="CRY305" s="50"/>
      <c r="CRZ305" s="50"/>
      <c r="CSA305" s="50"/>
      <c r="CSB305" s="50"/>
      <c r="CSC305" s="50"/>
      <c r="CSD305" s="50"/>
      <c r="CSE305" s="50"/>
      <c r="CSF305" s="50"/>
      <c r="CSG305" s="50"/>
      <c r="CSH305" s="50"/>
      <c r="CSI305" s="50"/>
      <c r="CSJ305" s="50"/>
      <c r="CSK305" s="50"/>
      <c r="CSL305" s="50"/>
      <c r="CSM305" s="50"/>
      <c r="CSN305" s="50"/>
      <c r="CSO305" s="50"/>
      <c r="CSP305" s="50"/>
      <c r="CSQ305" s="50"/>
      <c r="CSR305" s="50"/>
      <c r="CSS305" s="50"/>
      <c r="CST305" s="50"/>
      <c r="CSU305" s="50"/>
      <c r="CSV305" s="50"/>
      <c r="CSW305" s="50"/>
      <c r="CSX305" s="50"/>
      <c r="CSY305" s="50"/>
      <c r="CSZ305" s="50"/>
      <c r="CTA305" s="50"/>
      <c r="CTB305" s="50"/>
      <c r="CTC305" s="50"/>
      <c r="CTD305" s="50"/>
      <c r="CTE305" s="50"/>
      <c r="CTF305" s="50"/>
      <c r="CTG305" s="50"/>
      <c r="CTH305" s="50"/>
      <c r="CTI305" s="50"/>
      <c r="CTJ305" s="50"/>
      <c r="CTK305" s="50"/>
      <c r="CTL305" s="50"/>
      <c r="CTN305" s="50"/>
      <c r="CTP305" s="50"/>
      <c r="CTQ305" s="50"/>
      <c r="CTR305" s="50"/>
      <c r="CTS305" s="50"/>
      <c r="CTT305" s="50"/>
      <c r="CTU305" s="50"/>
      <c r="CTV305" s="50"/>
      <c r="CTW305" s="50"/>
      <c r="CUB305" s="50"/>
      <c r="CUC305" s="50"/>
      <c r="CUD305" s="50"/>
      <c r="CUE305" s="50"/>
      <c r="CUF305" s="50"/>
      <c r="CUG305" s="50"/>
      <c r="CUH305" s="50"/>
      <c r="CUI305" s="50"/>
      <c r="CUJ305" s="50"/>
      <c r="CUK305" s="50"/>
      <c r="CUL305" s="50"/>
      <c r="CUM305" s="50"/>
      <c r="CUN305" s="50"/>
      <c r="CUO305" s="50"/>
      <c r="CUP305" s="50"/>
      <c r="CUQ305" s="50"/>
      <c r="CUR305" s="50"/>
      <c r="CUS305" s="50"/>
      <c r="CUT305" s="50"/>
      <c r="CUU305" s="50"/>
      <c r="CUV305" s="50"/>
      <c r="CUW305" s="50"/>
      <c r="CUX305" s="50"/>
      <c r="CUY305" s="50"/>
      <c r="CUZ305" s="50"/>
      <c r="CVA305" s="50"/>
      <c r="CVB305" s="50"/>
      <c r="CVC305" s="50"/>
      <c r="CVD305" s="50"/>
      <c r="CVE305" s="50"/>
      <c r="CVF305" s="50"/>
      <c r="CVG305" s="50"/>
      <c r="CVH305" s="50"/>
      <c r="CVI305" s="50"/>
      <c r="CVJ305" s="50"/>
      <c r="CVK305" s="50"/>
      <c r="CVL305" s="50"/>
      <c r="CVM305" s="50"/>
      <c r="CVN305" s="50"/>
      <c r="CVO305" s="50"/>
      <c r="CVP305" s="50"/>
      <c r="CVQ305" s="50"/>
      <c r="CVR305" s="50"/>
      <c r="CVS305" s="50"/>
      <c r="CVT305" s="50"/>
      <c r="CVU305" s="50"/>
      <c r="CVV305" s="50"/>
      <c r="CVW305" s="50"/>
      <c r="CVX305" s="50"/>
      <c r="CVY305" s="50"/>
      <c r="CVZ305" s="50"/>
      <c r="CWA305" s="50"/>
      <c r="CWB305" s="50"/>
      <c r="CWC305" s="50"/>
      <c r="CWD305" s="50"/>
      <c r="CWE305" s="50"/>
      <c r="CWF305" s="50"/>
      <c r="CWG305" s="50"/>
      <c r="CWH305" s="50"/>
      <c r="CWI305" s="50"/>
      <c r="CWJ305" s="50"/>
      <c r="CWK305" s="50"/>
      <c r="CWL305" s="50"/>
      <c r="CWM305" s="50"/>
      <c r="CWN305" s="50"/>
      <c r="CWO305" s="50"/>
      <c r="CWP305" s="50"/>
      <c r="CWQ305" s="50"/>
      <c r="CWR305" s="50"/>
      <c r="CWS305" s="50"/>
      <c r="CWT305" s="50"/>
      <c r="CWU305" s="50"/>
      <c r="CWV305" s="50"/>
      <c r="CWW305" s="50"/>
      <c r="CWX305" s="50"/>
      <c r="CWY305" s="50"/>
      <c r="CWZ305" s="50"/>
      <c r="CXA305" s="50"/>
      <c r="CXB305" s="50"/>
      <c r="CXC305" s="50"/>
      <c r="CXD305" s="50"/>
      <c r="CXE305" s="50"/>
      <c r="CXF305" s="50"/>
      <c r="CXG305" s="50"/>
      <c r="CXH305" s="50"/>
      <c r="CXI305" s="50"/>
      <c r="CXJ305" s="50"/>
      <c r="CXK305" s="50"/>
      <c r="CXL305" s="50"/>
      <c r="CXM305" s="50"/>
      <c r="CXN305" s="50"/>
      <c r="CXO305" s="50"/>
      <c r="CXP305" s="50"/>
      <c r="CXQ305" s="50"/>
      <c r="CXR305" s="50"/>
      <c r="CXS305" s="50"/>
      <c r="CXT305" s="50"/>
      <c r="CXU305" s="50"/>
      <c r="CXV305" s="50"/>
      <c r="CXW305" s="50"/>
      <c r="CXX305" s="50"/>
      <c r="CXY305" s="50"/>
      <c r="CXZ305" s="50"/>
      <c r="CYA305" s="50"/>
      <c r="CYB305" s="50"/>
      <c r="CYC305" s="50"/>
      <c r="CYD305" s="50"/>
      <c r="CYE305" s="50"/>
      <c r="CYF305" s="50"/>
      <c r="CYG305" s="50"/>
      <c r="CYH305" s="50"/>
      <c r="CYI305" s="50"/>
      <c r="CYJ305" s="50"/>
      <c r="CYK305" s="50"/>
      <c r="CYL305" s="50"/>
      <c r="CYM305" s="50"/>
      <c r="CYN305" s="50"/>
      <c r="CYO305" s="50"/>
      <c r="CYP305" s="50"/>
      <c r="CYQ305" s="50"/>
      <c r="CYR305" s="50"/>
      <c r="CYS305" s="50"/>
      <c r="CYT305" s="50"/>
      <c r="CYU305" s="50"/>
      <c r="CYV305" s="50"/>
      <c r="CYW305" s="50"/>
      <c r="CYX305" s="50"/>
      <c r="CYY305" s="50"/>
      <c r="CYZ305" s="50"/>
      <c r="CZA305" s="50"/>
      <c r="CZB305" s="50"/>
      <c r="CZC305" s="50"/>
      <c r="CZD305" s="50"/>
      <c r="CZE305" s="50"/>
      <c r="CZF305" s="50"/>
      <c r="CZG305" s="50"/>
      <c r="CZH305" s="50"/>
      <c r="CZI305" s="50"/>
      <c r="CZJ305" s="50"/>
      <c r="CZK305" s="50"/>
      <c r="CZL305" s="50"/>
      <c r="CZM305" s="50"/>
      <c r="CZN305" s="50"/>
      <c r="CZO305" s="50"/>
      <c r="CZP305" s="50"/>
      <c r="CZQ305" s="50"/>
      <c r="CZR305" s="50"/>
      <c r="CZS305" s="50"/>
      <c r="CZT305" s="50"/>
      <c r="CZU305" s="50"/>
      <c r="CZV305" s="50"/>
      <c r="CZW305" s="50"/>
      <c r="CZX305" s="50"/>
      <c r="CZY305" s="50"/>
      <c r="CZZ305" s="50"/>
      <c r="DAA305" s="50"/>
      <c r="DAB305" s="50"/>
      <c r="DAC305" s="50"/>
      <c r="DAD305" s="50"/>
      <c r="DAE305" s="50"/>
      <c r="DAF305" s="50"/>
      <c r="DAG305" s="50"/>
      <c r="DAH305" s="50"/>
      <c r="DAI305" s="50"/>
      <c r="DAJ305" s="50"/>
      <c r="DAK305" s="50"/>
      <c r="DAL305" s="50"/>
      <c r="DAM305" s="50"/>
      <c r="DAN305" s="50"/>
      <c r="DAO305" s="50"/>
      <c r="DAP305" s="50"/>
      <c r="DAQ305" s="50"/>
      <c r="DAR305" s="50"/>
      <c r="DAS305" s="50"/>
      <c r="DAT305" s="50"/>
      <c r="DAU305" s="50"/>
      <c r="DAV305" s="50"/>
      <c r="DAW305" s="50"/>
      <c r="DAX305" s="50"/>
      <c r="DAY305" s="50"/>
      <c r="DAZ305" s="50"/>
      <c r="DBA305" s="50"/>
      <c r="DBB305" s="50"/>
      <c r="DBC305" s="50"/>
      <c r="DBD305" s="50"/>
      <c r="DBE305" s="50"/>
      <c r="DBF305" s="50"/>
      <c r="DBG305" s="50"/>
      <c r="DBH305" s="50"/>
      <c r="DBI305" s="50"/>
      <c r="DBJ305" s="50"/>
      <c r="DBK305" s="50"/>
      <c r="DBL305" s="50"/>
      <c r="DBM305" s="50"/>
      <c r="DBN305" s="50"/>
      <c r="DBO305" s="50"/>
      <c r="DBP305" s="50"/>
      <c r="DBQ305" s="50"/>
      <c r="DBR305" s="50"/>
      <c r="DBS305" s="50"/>
      <c r="DBT305" s="50"/>
      <c r="DBU305" s="50"/>
      <c r="DBV305" s="50"/>
      <c r="DBW305" s="50"/>
      <c r="DBX305" s="50"/>
      <c r="DBY305" s="50"/>
      <c r="DBZ305" s="50"/>
      <c r="DCA305" s="50"/>
      <c r="DCB305" s="50"/>
      <c r="DCC305" s="50"/>
      <c r="DCD305" s="50"/>
      <c r="DCE305" s="50"/>
      <c r="DCF305" s="50"/>
      <c r="DCG305" s="50"/>
      <c r="DCH305" s="50"/>
      <c r="DCI305" s="50"/>
      <c r="DCJ305" s="50"/>
      <c r="DCK305" s="50"/>
      <c r="DCL305" s="50"/>
      <c r="DCM305" s="50"/>
      <c r="DCN305" s="50"/>
      <c r="DCO305" s="50"/>
      <c r="DCP305" s="50"/>
      <c r="DCQ305" s="50"/>
      <c r="DCR305" s="50"/>
      <c r="DCS305" s="50"/>
      <c r="DCT305" s="50"/>
      <c r="DCU305" s="50"/>
      <c r="DCV305" s="50"/>
      <c r="DCW305" s="50"/>
      <c r="DCX305" s="50"/>
      <c r="DCY305" s="50"/>
      <c r="DCZ305" s="50"/>
      <c r="DDA305" s="50"/>
      <c r="DDB305" s="50"/>
      <c r="DDC305" s="50"/>
      <c r="DDD305" s="50"/>
      <c r="DDE305" s="50"/>
      <c r="DDF305" s="50"/>
      <c r="DDG305" s="50"/>
      <c r="DDH305" s="50"/>
      <c r="DDJ305" s="50"/>
      <c r="DDL305" s="50"/>
      <c r="DDM305" s="50"/>
      <c r="DDN305" s="50"/>
      <c r="DDO305" s="50"/>
      <c r="DDP305" s="50"/>
      <c r="DDQ305" s="50"/>
      <c r="DDR305" s="50"/>
      <c r="DDS305" s="50"/>
      <c r="DDX305" s="50"/>
      <c r="DDY305" s="50"/>
      <c r="DDZ305" s="50"/>
      <c r="DEA305" s="50"/>
      <c r="DEB305" s="50"/>
      <c r="DEC305" s="50"/>
      <c r="DED305" s="50"/>
      <c r="DEE305" s="50"/>
      <c r="DEF305" s="50"/>
      <c r="DEG305" s="50"/>
      <c r="DEH305" s="50"/>
      <c r="DEI305" s="50"/>
      <c r="DEJ305" s="50"/>
      <c r="DEK305" s="50"/>
      <c r="DEL305" s="50"/>
      <c r="DEM305" s="50"/>
      <c r="DEN305" s="50"/>
      <c r="DEO305" s="50"/>
      <c r="DEP305" s="50"/>
      <c r="DEQ305" s="50"/>
      <c r="DER305" s="50"/>
      <c r="DES305" s="50"/>
      <c r="DET305" s="50"/>
      <c r="DEU305" s="50"/>
      <c r="DEV305" s="50"/>
      <c r="DEW305" s="50"/>
      <c r="DEX305" s="50"/>
      <c r="DEY305" s="50"/>
      <c r="DEZ305" s="50"/>
      <c r="DFA305" s="50"/>
      <c r="DFB305" s="50"/>
      <c r="DFC305" s="50"/>
      <c r="DFD305" s="50"/>
      <c r="DFE305" s="50"/>
      <c r="DFF305" s="50"/>
      <c r="DFG305" s="50"/>
      <c r="DFH305" s="50"/>
      <c r="DFI305" s="50"/>
      <c r="DFJ305" s="50"/>
      <c r="DFK305" s="50"/>
      <c r="DFL305" s="50"/>
      <c r="DFM305" s="50"/>
      <c r="DFN305" s="50"/>
      <c r="DFO305" s="50"/>
      <c r="DFP305" s="50"/>
      <c r="DFQ305" s="50"/>
      <c r="DFR305" s="50"/>
      <c r="DFS305" s="50"/>
      <c r="DFT305" s="50"/>
      <c r="DFU305" s="50"/>
      <c r="DFV305" s="50"/>
      <c r="DFW305" s="50"/>
      <c r="DFX305" s="50"/>
      <c r="DFY305" s="50"/>
      <c r="DFZ305" s="50"/>
      <c r="DGA305" s="50"/>
      <c r="DGB305" s="50"/>
      <c r="DGC305" s="50"/>
      <c r="DGD305" s="50"/>
      <c r="DGE305" s="50"/>
      <c r="DGF305" s="50"/>
      <c r="DGG305" s="50"/>
      <c r="DGH305" s="50"/>
      <c r="DGI305" s="50"/>
      <c r="DGJ305" s="50"/>
      <c r="DGK305" s="50"/>
      <c r="DGL305" s="50"/>
      <c r="DGM305" s="50"/>
      <c r="DGN305" s="50"/>
      <c r="DGO305" s="50"/>
      <c r="DGP305" s="50"/>
      <c r="DGQ305" s="50"/>
      <c r="DGR305" s="50"/>
      <c r="DGS305" s="50"/>
      <c r="DGT305" s="50"/>
      <c r="DGU305" s="50"/>
      <c r="DGV305" s="50"/>
      <c r="DGW305" s="50"/>
      <c r="DGX305" s="50"/>
      <c r="DGY305" s="50"/>
      <c r="DGZ305" s="50"/>
      <c r="DHA305" s="50"/>
      <c r="DHB305" s="50"/>
      <c r="DHC305" s="50"/>
      <c r="DHD305" s="50"/>
      <c r="DHE305" s="50"/>
      <c r="DHF305" s="50"/>
      <c r="DHG305" s="50"/>
      <c r="DHH305" s="50"/>
      <c r="DHI305" s="50"/>
      <c r="DHJ305" s="50"/>
      <c r="DHK305" s="50"/>
      <c r="DHL305" s="50"/>
      <c r="DHM305" s="50"/>
      <c r="DHN305" s="50"/>
      <c r="DHO305" s="50"/>
      <c r="DHP305" s="50"/>
      <c r="DHQ305" s="50"/>
      <c r="DHR305" s="50"/>
      <c r="DHS305" s="50"/>
      <c r="DHT305" s="50"/>
      <c r="DHU305" s="50"/>
      <c r="DHV305" s="50"/>
      <c r="DHW305" s="50"/>
      <c r="DHX305" s="50"/>
      <c r="DHY305" s="50"/>
      <c r="DHZ305" s="50"/>
      <c r="DIA305" s="50"/>
      <c r="DIB305" s="50"/>
      <c r="DIC305" s="50"/>
      <c r="DID305" s="50"/>
      <c r="DIE305" s="50"/>
      <c r="DIF305" s="50"/>
      <c r="DIG305" s="50"/>
      <c r="DIH305" s="50"/>
      <c r="DII305" s="50"/>
      <c r="DIJ305" s="50"/>
      <c r="DIK305" s="50"/>
      <c r="DIL305" s="50"/>
      <c r="DIM305" s="50"/>
      <c r="DIN305" s="50"/>
      <c r="DIO305" s="50"/>
      <c r="DIP305" s="50"/>
      <c r="DIQ305" s="50"/>
      <c r="DIR305" s="50"/>
      <c r="DIS305" s="50"/>
      <c r="DIT305" s="50"/>
      <c r="DIU305" s="50"/>
      <c r="DIV305" s="50"/>
      <c r="DIW305" s="50"/>
      <c r="DIX305" s="50"/>
      <c r="DIY305" s="50"/>
      <c r="DIZ305" s="50"/>
      <c r="DJA305" s="50"/>
      <c r="DJB305" s="50"/>
      <c r="DJC305" s="50"/>
      <c r="DJD305" s="50"/>
      <c r="DJE305" s="50"/>
      <c r="DJF305" s="50"/>
      <c r="DJG305" s="50"/>
      <c r="DJH305" s="50"/>
      <c r="DJI305" s="50"/>
      <c r="DJJ305" s="50"/>
      <c r="DJK305" s="50"/>
      <c r="DJL305" s="50"/>
      <c r="DJM305" s="50"/>
      <c r="DJN305" s="50"/>
      <c r="DJO305" s="50"/>
      <c r="DJP305" s="50"/>
      <c r="DJQ305" s="50"/>
      <c r="DJR305" s="50"/>
      <c r="DJS305" s="50"/>
      <c r="DJT305" s="50"/>
      <c r="DJU305" s="50"/>
      <c r="DJV305" s="50"/>
      <c r="DJW305" s="50"/>
      <c r="DJX305" s="50"/>
      <c r="DJY305" s="50"/>
      <c r="DJZ305" s="50"/>
      <c r="DKA305" s="50"/>
      <c r="DKB305" s="50"/>
      <c r="DKC305" s="50"/>
      <c r="DKD305" s="50"/>
      <c r="DKE305" s="50"/>
      <c r="DKF305" s="50"/>
      <c r="DKG305" s="50"/>
      <c r="DKH305" s="50"/>
      <c r="DKI305" s="50"/>
      <c r="DKJ305" s="50"/>
      <c r="DKK305" s="50"/>
      <c r="DKL305" s="50"/>
      <c r="DKM305" s="50"/>
      <c r="DKN305" s="50"/>
      <c r="DKO305" s="50"/>
      <c r="DKP305" s="50"/>
      <c r="DKQ305" s="50"/>
      <c r="DKR305" s="50"/>
      <c r="DKS305" s="50"/>
      <c r="DKT305" s="50"/>
      <c r="DKU305" s="50"/>
      <c r="DKV305" s="50"/>
      <c r="DKW305" s="50"/>
      <c r="DKX305" s="50"/>
      <c r="DKY305" s="50"/>
      <c r="DKZ305" s="50"/>
      <c r="DLA305" s="50"/>
      <c r="DLB305" s="50"/>
      <c r="DLC305" s="50"/>
      <c r="DLD305" s="50"/>
      <c r="DLE305" s="50"/>
      <c r="DLF305" s="50"/>
      <c r="DLG305" s="50"/>
      <c r="DLH305" s="50"/>
      <c r="DLI305" s="50"/>
      <c r="DLJ305" s="50"/>
      <c r="DLK305" s="50"/>
      <c r="DLL305" s="50"/>
      <c r="DLM305" s="50"/>
      <c r="DLN305" s="50"/>
      <c r="DLO305" s="50"/>
      <c r="DLP305" s="50"/>
      <c r="DLQ305" s="50"/>
      <c r="DLR305" s="50"/>
      <c r="DLS305" s="50"/>
      <c r="DLT305" s="50"/>
      <c r="DLU305" s="50"/>
      <c r="DLV305" s="50"/>
      <c r="DLW305" s="50"/>
      <c r="DLX305" s="50"/>
      <c r="DLY305" s="50"/>
      <c r="DLZ305" s="50"/>
      <c r="DMA305" s="50"/>
      <c r="DMB305" s="50"/>
      <c r="DMC305" s="50"/>
      <c r="DMD305" s="50"/>
      <c r="DME305" s="50"/>
      <c r="DMF305" s="50"/>
      <c r="DMG305" s="50"/>
      <c r="DMH305" s="50"/>
      <c r="DMI305" s="50"/>
      <c r="DMJ305" s="50"/>
      <c r="DMK305" s="50"/>
      <c r="DML305" s="50"/>
      <c r="DMM305" s="50"/>
      <c r="DMN305" s="50"/>
      <c r="DMO305" s="50"/>
      <c r="DMP305" s="50"/>
      <c r="DMQ305" s="50"/>
      <c r="DMR305" s="50"/>
      <c r="DMS305" s="50"/>
      <c r="DMT305" s="50"/>
      <c r="DMU305" s="50"/>
      <c r="DMV305" s="50"/>
      <c r="DMW305" s="50"/>
      <c r="DMX305" s="50"/>
      <c r="DMY305" s="50"/>
      <c r="DMZ305" s="50"/>
      <c r="DNA305" s="50"/>
      <c r="DNB305" s="50"/>
      <c r="DNC305" s="50"/>
      <c r="DND305" s="50"/>
      <c r="DNF305" s="50"/>
      <c r="DNH305" s="50"/>
      <c r="DNI305" s="50"/>
      <c r="DNJ305" s="50"/>
      <c r="DNK305" s="50"/>
      <c r="DNL305" s="50"/>
      <c r="DNM305" s="50"/>
      <c r="DNN305" s="50"/>
      <c r="DNO305" s="50"/>
      <c r="DNT305" s="50"/>
      <c r="DNU305" s="50"/>
      <c r="DNV305" s="50"/>
      <c r="DNW305" s="50"/>
      <c r="DNX305" s="50"/>
      <c r="DNY305" s="50"/>
      <c r="DNZ305" s="50"/>
      <c r="DOA305" s="50"/>
      <c r="DOB305" s="50"/>
      <c r="DOC305" s="50"/>
      <c r="DOD305" s="50"/>
      <c r="DOE305" s="50"/>
      <c r="DOF305" s="50"/>
      <c r="DOG305" s="50"/>
      <c r="DOH305" s="50"/>
      <c r="DOI305" s="50"/>
      <c r="DOJ305" s="50"/>
      <c r="DOK305" s="50"/>
      <c r="DOL305" s="50"/>
      <c r="DOM305" s="50"/>
      <c r="DON305" s="50"/>
      <c r="DOO305" s="50"/>
      <c r="DOP305" s="50"/>
      <c r="DOQ305" s="50"/>
      <c r="DOR305" s="50"/>
      <c r="DOS305" s="50"/>
      <c r="DOT305" s="50"/>
      <c r="DOU305" s="50"/>
      <c r="DOV305" s="50"/>
      <c r="DOW305" s="50"/>
      <c r="DOX305" s="50"/>
      <c r="DOY305" s="50"/>
      <c r="DOZ305" s="50"/>
      <c r="DPA305" s="50"/>
      <c r="DPB305" s="50"/>
      <c r="DPC305" s="50"/>
      <c r="DPD305" s="50"/>
      <c r="DPE305" s="50"/>
      <c r="DPF305" s="50"/>
      <c r="DPG305" s="50"/>
      <c r="DPH305" s="50"/>
      <c r="DPI305" s="50"/>
      <c r="DPJ305" s="50"/>
      <c r="DPK305" s="50"/>
      <c r="DPL305" s="50"/>
      <c r="DPM305" s="50"/>
      <c r="DPN305" s="50"/>
      <c r="DPO305" s="50"/>
      <c r="DPP305" s="50"/>
      <c r="DPQ305" s="50"/>
      <c r="DPR305" s="50"/>
      <c r="DPS305" s="50"/>
      <c r="DPT305" s="50"/>
      <c r="DPU305" s="50"/>
      <c r="DPV305" s="50"/>
      <c r="DPW305" s="50"/>
      <c r="DPX305" s="50"/>
      <c r="DPY305" s="50"/>
      <c r="DPZ305" s="50"/>
      <c r="DQA305" s="50"/>
      <c r="DQB305" s="50"/>
      <c r="DQC305" s="50"/>
      <c r="DQD305" s="50"/>
      <c r="DQE305" s="50"/>
      <c r="DQF305" s="50"/>
      <c r="DQG305" s="50"/>
      <c r="DQH305" s="50"/>
      <c r="DQI305" s="50"/>
      <c r="DQJ305" s="50"/>
      <c r="DQK305" s="50"/>
      <c r="DQL305" s="50"/>
      <c r="DQM305" s="50"/>
      <c r="DQN305" s="50"/>
      <c r="DQO305" s="50"/>
      <c r="DQP305" s="50"/>
      <c r="DQQ305" s="50"/>
      <c r="DQR305" s="50"/>
      <c r="DQS305" s="50"/>
      <c r="DQT305" s="50"/>
      <c r="DQU305" s="50"/>
      <c r="DQV305" s="50"/>
      <c r="DQW305" s="50"/>
      <c r="DQX305" s="50"/>
      <c r="DQY305" s="50"/>
      <c r="DQZ305" s="50"/>
      <c r="DRA305" s="50"/>
      <c r="DRB305" s="50"/>
      <c r="DRC305" s="50"/>
      <c r="DRD305" s="50"/>
      <c r="DRE305" s="50"/>
      <c r="DRF305" s="50"/>
      <c r="DRG305" s="50"/>
      <c r="DRH305" s="50"/>
      <c r="DRI305" s="50"/>
      <c r="DRJ305" s="50"/>
      <c r="DRK305" s="50"/>
      <c r="DRL305" s="50"/>
      <c r="DRM305" s="50"/>
      <c r="DRN305" s="50"/>
      <c r="DRO305" s="50"/>
      <c r="DRP305" s="50"/>
      <c r="DRQ305" s="50"/>
      <c r="DRR305" s="50"/>
      <c r="DRS305" s="50"/>
      <c r="DRT305" s="50"/>
      <c r="DRU305" s="50"/>
      <c r="DRV305" s="50"/>
      <c r="DRW305" s="50"/>
      <c r="DRX305" s="50"/>
      <c r="DRY305" s="50"/>
      <c r="DRZ305" s="50"/>
      <c r="DSA305" s="50"/>
      <c r="DSB305" s="50"/>
      <c r="DSC305" s="50"/>
      <c r="DSD305" s="50"/>
      <c r="DSE305" s="50"/>
      <c r="DSF305" s="50"/>
      <c r="DSG305" s="50"/>
      <c r="DSH305" s="50"/>
      <c r="DSI305" s="50"/>
      <c r="DSJ305" s="50"/>
      <c r="DSK305" s="50"/>
      <c r="DSL305" s="50"/>
      <c r="DSM305" s="50"/>
      <c r="DSN305" s="50"/>
      <c r="DSO305" s="50"/>
      <c r="DSP305" s="50"/>
      <c r="DSQ305" s="50"/>
      <c r="DSR305" s="50"/>
      <c r="DSS305" s="50"/>
      <c r="DST305" s="50"/>
      <c r="DSU305" s="50"/>
      <c r="DSV305" s="50"/>
      <c r="DSW305" s="50"/>
      <c r="DSX305" s="50"/>
      <c r="DSY305" s="50"/>
      <c r="DSZ305" s="50"/>
      <c r="DTA305" s="50"/>
      <c r="DTB305" s="50"/>
      <c r="DTC305" s="50"/>
      <c r="DTD305" s="50"/>
      <c r="DTE305" s="50"/>
      <c r="DTF305" s="50"/>
      <c r="DTG305" s="50"/>
      <c r="DTH305" s="50"/>
      <c r="DTI305" s="50"/>
      <c r="DTJ305" s="50"/>
      <c r="DTK305" s="50"/>
      <c r="DTL305" s="50"/>
      <c r="DTM305" s="50"/>
      <c r="DTN305" s="50"/>
      <c r="DTO305" s="50"/>
      <c r="DTP305" s="50"/>
      <c r="DTQ305" s="50"/>
      <c r="DTR305" s="50"/>
      <c r="DTS305" s="50"/>
      <c r="DTT305" s="50"/>
      <c r="DTU305" s="50"/>
      <c r="DTV305" s="50"/>
      <c r="DTW305" s="50"/>
      <c r="DTX305" s="50"/>
      <c r="DTY305" s="50"/>
      <c r="DTZ305" s="50"/>
      <c r="DUA305" s="50"/>
      <c r="DUB305" s="50"/>
      <c r="DUC305" s="50"/>
      <c r="DUD305" s="50"/>
      <c r="DUE305" s="50"/>
      <c r="DUF305" s="50"/>
      <c r="DUG305" s="50"/>
      <c r="DUH305" s="50"/>
      <c r="DUI305" s="50"/>
      <c r="DUJ305" s="50"/>
      <c r="DUK305" s="50"/>
      <c r="DUL305" s="50"/>
      <c r="DUM305" s="50"/>
      <c r="DUN305" s="50"/>
      <c r="DUO305" s="50"/>
      <c r="DUP305" s="50"/>
      <c r="DUQ305" s="50"/>
      <c r="DUR305" s="50"/>
      <c r="DUS305" s="50"/>
      <c r="DUT305" s="50"/>
      <c r="DUU305" s="50"/>
      <c r="DUV305" s="50"/>
      <c r="DUW305" s="50"/>
      <c r="DUX305" s="50"/>
      <c r="DUY305" s="50"/>
      <c r="DUZ305" s="50"/>
      <c r="DVA305" s="50"/>
      <c r="DVB305" s="50"/>
      <c r="DVC305" s="50"/>
      <c r="DVD305" s="50"/>
      <c r="DVE305" s="50"/>
      <c r="DVF305" s="50"/>
      <c r="DVG305" s="50"/>
      <c r="DVH305" s="50"/>
      <c r="DVI305" s="50"/>
      <c r="DVJ305" s="50"/>
      <c r="DVK305" s="50"/>
      <c r="DVL305" s="50"/>
      <c r="DVM305" s="50"/>
      <c r="DVN305" s="50"/>
      <c r="DVO305" s="50"/>
      <c r="DVP305" s="50"/>
      <c r="DVQ305" s="50"/>
      <c r="DVR305" s="50"/>
      <c r="DVS305" s="50"/>
      <c r="DVT305" s="50"/>
      <c r="DVU305" s="50"/>
      <c r="DVV305" s="50"/>
      <c r="DVW305" s="50"/>
      <c r="DVX305" s="50"/>
      <c r="DVY305" s="50"/>
      <c r="DVZ305" s="50"/>
      <c r="DWA305" s="50"/>
      <c r="DWB305" s="50"/>
      <c r="DWC305" s="50"/>
      <c r="DWD305" s="50"/>
      <c r="DWE305" s="50"/>
      <c r="DWF305" s="50"/>
      <c r="DWG305" s="50"/>
      <c r="DWH305" s="50"/>
      <c r="DWI305" s="50"/>
      <c r="DWJ305" s="50"/>
      <c r="DWK305" s="50"/>
      <c r="DWL305" s="50"/>
      <c r="DWM305" s="50"/>
      <c r="DWN305" s="50"/>
      <c r="DWO305" s="50"/>
      <c r="DWP305" s="50"/>
      <c r="DWQ305" s="50"/>
      <c r="DWR305" s="50"/>
      <c r="DWS305" s="50"/>
      <c r="DWT305" s="50"/>
      <c r="DWU305" s="50"/>
      <c r="DWV305" s="50"/>
      <c r="DWW305" s="50"/>
      <c r="DWX305" s="50"/>
      <c r="DWY305" s="50"/>
      <c r="DWZ305" s="50"/>
      <c r="DXB305" s="50"/>
      <c r="DXD305" s="50"/>
      <c r="DXE305" s="50"/>
      <c r="DXF305" s="50"/>
      <c r="DXG305" s="50"/>
      <c r="DXH305" s="50"/>
      <c r="DXI305" s="50"/>
      <c r="DXJ305" s="50"/>
      <c r="DXK305" s="50"/>
      <c r="DXP305" s="50"/>
      <c r="DXQ305" s="50"/>
      <c r="DXR305" s="50"/>
      <c r="DXS305" s="50"/>
      <c r="DXT305" s="50"/>
      <c r="DXU305" s="50"/>
      <c r="DXV305" s="50"/>
      <c r="DXW305" s="50"/>
      <c r="DXX305" s="50"/>
      <c r="DXY305" s="50"/>
      <c r="DXZ305" s="50"/>
      <c r="DYA305" s="50"/>
      <c r="DYB305" s="50"/>
      <c r="DYC305" s="50"/>
      <c r="DYD305" s="50"/>
      <c r="DYE305" s="50"/>
      <c r="DYF305" s="50"/>
      <c r="DYG305" s="50"/>
      <c r="DYH305" s="50"/>
      <c r="DYI305" s="50"/>
      <c r="DYJ305" s="50"/>
      <c r="DYK305" s="50"/>
      <c r="DYL305" s="50"/>
      <c r="DYM305" s="50"/>
      <c r="DYN305" s="50"/>
      <c r="DYO305" s="50"/>
      <c r="DYP305" s="50"/>
      <c r="DYQ305" s="50"/>
      <c r="DYR305" s="50"/>
      <c r="DYS305" s="50"/>
      <c r="DYT305" s="50"/>
      <c r="DYU305" s="50"/>
      <c r="DYV305" s="50"/>
      <c r="DYW305" s="50"/>
      <c r="DYX305" s="50"/>
      <c r="DYY305" s="50"/>
      <c r="DYZ305" s="50"/>
      <c r="DZA305" s="50"/>
      <c r="DZB305" s="50"/>
      <c r="DZC305" s="50"/>
      <c r="DZD305" s="50"/>
      <c r="DZE305" s="50"/>
      <c r="DZF305" s="50"/>
      <c r="DZG305" s="50"/>
      <c r="DZH305" s="50"/>
      <c r="DZI305" s="50"/>
      <c r="DZJ305" s="50"/>
      <c r="DZK305" s="50"/>
      <c r="DZL305" s="50"/>
      <c r="DZM305" s="50"/>
      <c r="DZN305" s="50"/>
      <c r="DZO305" s="50"/>
      <c r="DZP305" s="50"/>
      <c r="DZQ305" s="50"/>
      <c r="DZR305" s="50"/>
      <c r="DZS305" s="50"/>
      <c r="DZT305" s="50"/>
      <c r="DZU305" s="50"/>
      <c r="DZV305" s="50"/>
      <c r="DZW305" s="50"/>
      <c r="DZX305" s="50"/>
      <c r="DZY305" s="50"/>
      <c r="DZZ305" s="50"/>
      <c r="EAA305" s="50"/>
      <c r="EAB305" s="50"/>
      <c r="EAC305" s="50"/>
      <c r="EAD305" s="50"/>
      <c r="EAE305" s="50"/>
      <c r="EAF305" s="50"/>
      <c r="EAG305" s="50"/>
      <c r="EAH305" s="50"/>
      <c r="EAI305" s="50"/>
      <c r="EAJ305" s="50"/>
      <c r="EAK305" s="50"/>
      <c r="EAL305" s="50"/>
      <c r="EAM305" s="50"/>
      <c r="EAN305" s="50"/>
      <c r="EAO305" s="50"/>
      <c r="EAP305" s="50"/>
      <c r="EAQ305" s="50"/>
      <c r="EAR305" s="50"/>
      <c r="EAS305" s="50"/>
      <c r="EAT305" s="50"/>
      <c r="EAU305" s="50"/>
      <c r="EAV305" s="50"/>
      <c r="EAW305" s="50"/>
      <c r="EAX305" s="50"/>
      <c r="EAY305" s="50"/>
      <c r="EAZ305" s="50"/>
      <c r="EBA305" s="50"/>
      <c r="EBB305" s="50"/>
      <c r="EBC305" s="50"/>
      <c r="EBD305" s="50"/>
      <c r="EBE305" s="50"/>
      <c r="EBF305" s="50"/>
      <c r="EBG305" s="50"/>
      <c r="EBH305" s="50"/>
      <c r="EBI305" s="50"/>
      <c r="EBJ305" s="50"/>
      <c r="EBK305" s="50"/>
      <c r="EBL305" s="50"/>
      <c r="EBM305" s="50"/>
      <c r="EBN305" s="50"/>
      <c r="EBO305" s="50"/>
      <c r="EBP305" s="50"/>
      <c r="EBQ305" s="50"/>
      <c r="EBR305" s="50"/>
      <c r="EBS305" s="50"/>
      <c r="EBT305" s="50"/>
      <c r="EBU305" s="50"/>
      <c r="EBV305" s="50"/>
      <c r="EBW305" s="50"/>
      <c r="EBX305" s="50"/>
      <c r="EBY305" s="50"/>
      <c r="EBZ305" s="50"/>
      <c r="ECA305" s="50"/>
      <c r="ECB305" s="50"/>
      <c r="ECC305" s="50"/>
      <c r="ECD305" s="50"/>
      <c r="ECE305" s="50"/>
      <c r="ECF305" s="50"/>
      <c r="ECG305" s="50"/>
      <c r="ECH305" s="50"/>
      <c r="ECI305" s="50"/>
      <c r="ECJ305" s="50"/>
      <c r="ECK305" s="50"/>
      <c r="ECL305" s="50"/>
      <c r="ECM305" s="50"/>
      <c r="ECN305" s="50"/>
      <c r="ECO305" s="50"/>
      <c r="ECP305" s="50"/>
      <c r="ECQ305" s="50"/>
      <c r="ECR305" s="50"/>
      <c r="ECS305" s="50"/>
      <c r="ECT305" s="50"/>
      <c r="ECU305" s="50"/>
      <c r="ECV305" s="50"/>
      <c r="ECW305" s="50"/>
      <c r="ECX305" s="50"/>
      <c r="ECY305" s="50"/>
      <c r="ECZ305" s="50"/>
      <c r="EDA305" s="50"/>
      <c r="EDB305" s="50"/>
      <c r="EDC305" s="50"/>
      <c r="EDD305" s="50"/>
      <c r="EDE305" s="50"/>
      <c r="EDF305" s="50"/>
      <c r="EDG305" s="50"/>
      <c r="EDH305" s="50"/>
      <c r="EDI305" s="50"/>
      <c r="EDJ305" s="50"/>
      <c r="EDK305" s="50"/>
      <c r="EDL305" s="50"/>
      <c r="EDM305" s="50"/>
      <c r="EDN305" s="50"/>
      <c r="EDO305" s="50"/>
      <c r="EDP305" s="50"/>
      <c r="EDQ305" s="50"/>
      <c r="EDR305" s="50"/>
      <c r="EDS305" s="50"/>
      <c r="EDT305" s="50"/>
      <c r="EDU305" s="50"/>
      <c r="EDV305" s="50"/>
      <c r="EDW305" s="50"/>
      <c r="EDX305" s="50"/>
      <c r="EDY305" s="50"/>
      <c r="EDZ305" s="50"/>
      <c r="EEA305" s="50"/>
      <c r="EEB305" s="50"/>
      <c r="EEC305" s="50"/>
      <c r="EED305" s="50"/>
      <c r="EEE305" s="50"/>
      <c r="EEF305" s="50"/>
      <c r="EEG305" s="50"/>
      <c r="EEH305" s="50"/>
      <c r="EEI305" s="50"/>
      <c r="EEJ305" s="50"/>
      <c r="EEK305" s="50"/>
      <c r="EEL305" s="50"/>
      <c r="EEM305" s="50"/>
      <c r="EEN305" s="50"/>
      <c r="EEO305" s="50"/>
      <c r="EEP305" s="50"/>
      <c r="EEQ305" s="50"/>
      <c r="EER305" s="50"/>
      <c r="EES305" s="50"/>
      <c r="EET305" s="50"/>
      <c r="EEU305" s="50"/>
      <c r="EEV305" s="50"/>
      <c r="EEW305" s="50"/>
      <c r="EEX305" s="50"/>
      <c r="EEY305" s="50"/>
      <c r="EEZ305" s="50"/>
      <c r="EFA305" s="50"/>
      <c r="EFB305" s="50"/>
      <c r="EFC305" s="50"/>
      <c r="EFD305" s="50"/>
      <c r="EFE305" s="50"/>
      <c r="EFF305" s="50"/>
      <c r="EFG305" s="50"/>
      <c r="EFH305" s="50"/>
      <c r="EFI305" s="50"/>
      <c r="EFJ305" s="50"/>
      <c r="EFK305" s="50"/>
      <c r="EFL305" s="50"/>
      <c r="EFM305" s="50"/>
      <c r="EFN305" s="50"/>
      <c r="EFO305" s="50"/>
      <c r="EFP305" s="50"/>
      <c r="EFQ305" s="50"/>
      <c r="EFR305" s="50"/>
      <c r="EFS305" s="50"/>
      <c r="EFT305" s="50"/>
      <c r="EFU305" s="50"/>
      <c r="EFV305" s="50"/>
      <c r="EFW305" s="50"/>
      <c r="EFX305" s="50"/>
      <c r="EFY305" s="50"/>
      <c r="EFZ305" s="50"/>
      <c r="EGA305" s="50"/>
      <c r="EGB305" s="50"/>
      <c r="EGC305" s="50"/>
      <c r="EGD305" s="50"/>
      <c r="EGE305" s="50"/>
      <c r="EGF305" s="50"/>
      <c r="EGG305" s="50"/>
      <c r="EGH305" s="50"/>
      <c r="EGI305" s="50"/>
      <c r="EGJ305" s="50"/>
      <c r="EGK305" s="50"/>
      <c r="EGL305" s="50"/>
      <c r="EGM305" s="50"/>
      <c r="EGN305" s="50"/>
      <c r="EGO305" s="50"/>
      <c r="EGP305" s="50"/>
      <c r="EGQ305" s="50"/>
      <c r="EGR305" s="50"/>
      <c r="EGS305" s="50"/>
      <c r="EGT305" s="50"/>
      <c r="EGU305" s="50"/>
      <c r="EGV305" s="50"/>
      <c r="EGX305" s="50"/>
      <c r="EGZ305" s="50"/>
      <c r="EHA305" s="50"/>
      <c r="EHB305" s="50"/>
      <c r="EHC305" s="50"/>
      <c r="EHD305" s="50"/>
      <c r="EHE305" s="50"/>
      <c r="EHF305" s="50"/>
      <c r="EHG305" s="50"/>
      <c r="EHL305" s="50"/>
      <c r="EHM305" s="50"/>
      <c r="EHN305" s="50"/>
      <c r="EHO305" s="50"/>
      <c r="EHP305" s="50"/>
      <c r="EHQ305" s="50"/>
      <c r="EHR305" s="50"/>
      <c r="EHS305" s="50"/>
      <c r="EHT305" s="50"/>
      <c r="EHU305" s="50"/>
      <c r="EHV305" s="50"/>
      <c r="EHW305" s="50"/>
      <c r="EHX305" s="50"/>
      <c r="EHY305" s="50"/>
      <c r="EHZ305" s="50"/>
      <c r="EIA305" s="50"/>
      <c r="EIB305" s="50"/>
      <c r="EIC305" s="50"/>
      <c r="EID305" s="50"/>
      <c r="EIE305" s="50"/>
      <c r="EIF305" s="50"/>
      <c r="EIG305" s="50"/>
      <c r="EIH305" s="50"/>
      <c r="EII305" s="50"/>
      <c r="EIJ305" s="50"/>
      <c r="EIK305" s="50"/>
      <c r="EIL305" s="50"/>
      <c r="EIM305" s="50"/>
      <c r="EIN305" s="50"/>
      <c r="EIO305" s="50"/>
      <c r="EIP305" s="50"/>
      <c r="EIQ305" s="50"/>
      <c r="EIR305" s="50"/>
      <c r="EIS305" s="50"/>
      <c r="EIT305" s="50"/>
      <c r="EIU305" s="50"/>
      <c r="EIV305" s="50"/>
      <c r="EIW305" s="50"/>
      <c r="EIX305" s="50"/>
      <c r="EIY305" s="50"/>
      <c r="EIZ305" s="50"/>
      <c r="EJA305" s="50"/>
      <c r="EJB305" s="50"/>
      <c r="EJC305" s="50"/>
      <c r="EJD305" s="50"/>
      <c r="EJE305" s="50"/>
      <c r="EJF305" s="50"/>
      <c r="EJG305" s="50"/>
      <c r="EJH305" s="50"/>
      <c r="EJI305" s="50"/>
      <c r="EJJ305" s="50"/>
      <c r="EJK305" s="50"/>
      <c r="EJL305" s="50"/>
      <c r="EJM305" s="50"/>
      <c r="EJN305" s="50"/>
      <c r="EJO305" s="50"/>
      <c r="EJP305" s="50"/>
      <c r="EJQ305" s="50"/>
      <c r="EJR305" s="50"/>
      <c r="EJS305" s="50"/>
      <c r="EJT305" s="50"/>
      <c r="EJU305" s="50"/>
      <c r="EJV305" s="50"/>
      <c r="EJW305" s="50"/>
      <c r="EJX305" s="50"/>
      <c r="EJY305" s="50"/>
      <c r="EJZ305" s="50"/>
      <c r="EKA305" s="50"/>
      <c r="EKB305" s="50"/>
      <c r="EKC305" s="50"/>
      <c r="EKD305" s="50"/>
      <c r="EKE305" s="50"/>
      <c r="EKF305" s="50"/>
      <c r="EKG305" s="50"/>
      <c r="EKH305" s="50"/>
      <c r="EKI305" s="50"/>
      <c r="EKJ305" s="50"/>
      <c r="EKK305" s="50"/>
      <c r="EKL305" s="50"/>
      <c r="EKM305" s="50"/>
      <c r="EKN305" s="50"/>
      <c r="EKO305" s="50"/>
      <c r="EKP305" s="50"/>
      <c r="EKQ305" s="50"/>
      <c r="EKR305" s="50"/>
      <c r="EKS305" s="50"/>
      <c r="EKT305" s="50"/>
      <c r="EKU305" s="50"/>
      <c r="EKV305" s="50"/>
      <c r="EKW305" s="50"/>
      <c r="EKX305" s="50"/>
      <c r="EKY305" s="50"/>
      <c r="EKZ305" s="50"/>
      <c r="ELA305" s="50"/>
      <c r="ELB305" s="50"/>
      <c r="ELC305" s="50"/>
      <c r="ELD305" s="50"/>
      <c r="ELE305" s="50"/>
      <c r="ELF305" s="50"/>
      <c r="ELG305" s="50"/>
      <c r="ELH305" s="50"/>
      <c r="ELI305" s="50"/>
      <c r="ELJ305" s="50"/>
      <c r="ELK305" s="50"/>
      <c r="ELL305" s="50"/>
      <c r="ELM305" s="50"/>
      <c r="ELN305" s="50"/>
      <c r="ELO305" s="50"/>
      <c r="ELP305" s="50"/>
      <c r="ELQ305" s="50"/>
      <c r="ELR305" s="50"/>
      <c r="ELS305" s="50"/>
      <c r="ELT305" s="50"/>
      <c r="ELU305" s="50"/>
      <c r="ELV305" s="50"/>
      <c r="ELW305" s="50"/>
      <c r="ELX305" s="50"/>
      <c r="ELY305" s="50"/>
      <c r="ELZ305" s="50"/>
      <c r="EMA305" s="50"/>
      <c r="EMB305" s="50"/>
      <c r="EMC305" s="50"/>
      <c r="EMD305" s="50"/>
      <c r="EME305" s="50"/>
      <c r="EMF305" s="50"/>
      <c r="EMG305" s="50"/>
      <c r="EMH305" s="50"/>
      <c r="EMI305" s="50"/>
      <c r="EMJ305" s="50"/>
      <c r="EMK305" s="50"/>
      <c r="EML305" s="50"/>
      <c r="EMM305" s="50"/>
      <c r="EMN305" s="50"/>
      <c r="EMO305" s="50"/>
      <c r="EMP305" s="50"/>
      <c r="EMQ305" s="50"/>
      <c r="EMR305" s="50"/>
      <c r="EMS305" s="50"/>
      <c r="EMT305" s="50"/>
      <c r="EMU305" s="50"/>
      <c r="EMV305" s="50"/>
      <c r="EMW305" s="50"/>
      <c r="EMX305" s="50"/>
      <c r="EMY305" s="50"/>
      <c r="EMZ305" s="50"/>
      <c r="ENA305" s="50"/>
      <c r="ENB305" s="50"/>
      <c r="ENC305" s="50"/>
      <c r="END305" s="50"/>
      <c r="ENE305" s="50"/>
      <c r="ENF305" s="50"/>
      <c r="ENG305" s="50"/>
      <c r="ENH305" s="50"/>
      <c r="ENI305" s="50"/>
      <c r="ENJ305" s="50"/>
      <c r="ENK305" s="50"/>
      <c r="ENL305" s="50"/>
      <c r="ENM305" s="50"/>
      <c r="ENN305" s="50"/>
      <c r="ENO305" s="50"/>
      <c r="ENP305" s="50"/>
      <c r="ENQ305" s="50"/>
      <c r="ENR305" s="50"/>
      <c r="ENS305" s="50"/>
      <c r="ENT305" s="50"/>
      <c r="ENU305" s="50"/>
      <c r="ENV305" s="50"/>
      <c r="ENW305" s="50"/>
      <c r="ENX305" s="50"/>
      <c r="ENY305" s="50"/>
      <c r="ENZ305" s="50"/>
      <c r="EOA305" s="50"/>
      <c r="EOB305" s="50"/>
      <c r="EOC305" s="50"/>
      <c r="EOD305" s="50"/>
      <c r="EOE305" s="50"/>
      <c r="EOF305" s="50"/>
      <c r="EOG305" s="50"/>
      <c r="EOH305" s="50"/>
      <c r="EOI305" s="50"/>
      <c r="EOJ305" s="50"/>
      <c r="EOK305" s="50"/>
      <c r="EOL305" s="50"/>
      <c r="EOM305" s="50"/>
      <c r="EON305" s="50"/>
      <c r="EOO305" s="50"/>
      <c r="EOP305" s="50"/>
      <c r="EOQ305" s="50"/>
      <c r="EOR305" s="50"/>
      <c r="EOS305" s="50"/>
      <c r="EOT305" s="50"/>
      <c r="EOU305" s="50"/>
      <c r="EOV305" s="50"/>
      <c r="EOW305" s="50"/>
      <c r="EOX305" s="50"/>
      <c r="EOY305" s="50"/>
      <c r="EOZ305" s="50"/>
      <c r="EPA305" s="50"/>
      <c r="EPB305" s="50"/>
      <c r="EPC305" s="50"/>
      <c r="EPD305" s="50"/>
      <c r="EPE305" s="50"/>
      <c r="EPF305" s="50"/>
      <c r="EPG305" s="50"/>
      <c r="EPH305" s="50"/>
      <c r="EPI305" s="50"/>
      <c r="EPJ305" s="50"/>
      <c r="EPK305" s="50"/>
      <c r="EPL305" s="50"/>
      <c r="EPM305" s="50"/>
      <c r="EPN305" s="50"/>
      <c r="EPO305" s="50"/>
      <c r="EPP305" s="50"/>
      <c r="EPQ305" s="50"/>
      <c r="EPR305" s="50"/>
      <c r="EPS305" s="50"/>
      <c r="EPT305" s="50"/>
      <c r="EPU305" s="50"/>
      <c r="EPV305" s="50"/>
      <c r="EPW305" s="50"/>
      <c r="EPX305" s="50"/>
      <c r="EPY305" s="50"/>
      <c r="EPZ305" s="50"/>
      <c r="EQA305" s="50"/>
      <c r="EQB305" s="50"/>
      <c r="EQC305" s="50"/>
      <c r="EQD305" s="50"/>
      <c r="EQE305" s="50"/>
      <c r="EQF305" s="50"/>
      <c r="EQG305" s="50"/>
      <c r="EQH305" s="50"/>
      <c r="EQI305" s="50"/>
      <c r="EQJ305" s="50"/>
      <c r="EQK305" s="50"/>
      <c r="EQL305" s="50"/>
      <c r="EQM305" s="50"/>
      <c r="EQN305" s="50"/>
      <c r="EQO305" s="50"/>
      <c r="EQP305" s="50"/>
      <c r="EQQ305" s="50"/>
      <c r="EQR305" s="50"/>
      <c r="EQT305" s="50"/>
      <c r="EQV305" s="50"/>
      <c r="EQW305" s="50"/>
      <c r="EQX305" s="50"/>
      <c r="EQY305" s="50"/>
      <c r="EQZ305" s="50"/>
      <c r="ERA305" s="50"/>
      <c r="ERB305" s="50"/>
      <c r="ERC305" s="50"/>
      <c r="ERH305" s="50"/>
      <c r="ERI305" s="50"/>
      <c r="ERJ305" s="50"/>
      <c r="ERK305" s="50"/>
      <c r="ERL305" s="50"/>
      <c r="ERM305" s="50"/>
      <c r="ERN305" s="50"/>
      <c r="ERO305" s="50"/>
      <c r="ERP305" s="50"/>
      <c r="ERQ305" s="50"/>
      <c r="ERR305" s="50"/>
      <c r="ERS305" s="50"/>
      <c r="ERT305" s="50"/>
      <c r="ERU305" s="50"/>
      <c r="ERV305" s="50"/>
      <c r="ERW305" s="50"/>
      <c r="ERX305" s="50"/>
      <c r="ERY305" s="50"/>
      <c r="ERZ305" s="50"/>
      <c r="ESA305" s="50"/>
      <c r="ESB305" s="50"/>
      <c r="ESC305" s="50"/>
      <c r="ESD305" s="50"/>
      <c r="ESE305" s="50"/>
      <c r="ESF305" s="50"/>
      <c r="ESG305" s="50"/>
      <c r="ESH305" s="50"/>
      <c r="ESI305" s="50"/>
      <c r="ESJ305" s="50"/>
      <c r="ESK305" s="50"/>
      <c r="ESL305" s="50"/>
      <c r="ESM305" s="50"/>
      <c r="ESN305" s="50"/>
      <c r="ESO305" s="50"/>
      <c r="ESP305" s="50"/>
      <c r="ESQ305" s="50"/>
      <c r="ESR305" s="50"/>
      <c r="ESS305" s="50"/>
      <c r="EST305" s="50"/>
      <c r="ESU305" s="50"/>
      <c r="ESV305" s="50"/>
      <c r="ESW305" s="50"/>
      <c r="ESX305" s="50"/>
      <c r="ESY305" s="50"/>
      <c r="ESZ305" s="50"/>
      <c r="ETA305" s="50"/>
      <c r="ETB305" s="50"/>
      <c r="ETC305" s="50"/>
      <c r="ETD305" s="50"/>
      <c r="ETE305" s="50"/>
      <c r="ETF305" s="50"/>
      <c r="ETG305" s="50"/>
      <c r="ETH305" s="50"/>
      <c r="ETI305" s="50"/>
      <c r="ETJ305" s="50"/>
      <c r="ETK305" s="50"/>
      <c r="ETL305" s="50"/>
      <c r="ETM305" s="50"/>
      <c r="ETN305" s="50"/>
      <c r="ETO305" s="50"/>
      <c r="ETP305" s="50"/>
      <c r="ETQ305" s="50"/>
      <c r="ETR305" s="50"/>
      <c r="ETS305" s="50"/>
      <c r="ETT305" s="50"/>
      <c r="ETU305" s="50"/>
      <c r="ETV305" s="50"/>
      <c r="ETW305" s="50"/>
      <c r="ETX305" s="50"/>
      <c r="ETY305" s="50"/>
      <c r="ETZ305" s="50"/>
      <c r="EUA305" s="50"/>
      <c r="EUB305" s="50"/>
      <c r="EUC305" s="50"/>
      <c r="EUD305" s="50"/>
      <c r="EUE305" s="50"/>
      <c r="EUF305" s="50"/>
      <c r="EUG305" s="50"/>
      <c r="EUH305" s="50"/>
      <c r="EUI305" s="50"/>
      <c r="EUJ305" s="50"/>
      <c r="EUK305" s="50"/>
      <c r="EUL305" s="50"/>
      <c r="EUM305" s="50"/>
      <c r="EUN305" s="50"/>
      <c r="EUO305" s="50"/>
      <c r="EUP305" s="50"/>
      <c r="EUQ305" s="50"/>
      <c r="EUR305" s="50"/>
      <c r="EUS305" s="50"/>
      <c r="EUT305" s="50"/>
      <c r="EUU305" s="50"/>
      <c r="EUV305" s="50"/>
      <c r="EUW305" s="50"/>
      <c r="EUX305" s="50"/>
      <c r="EUY305" s="50"/>
      <c r="EUZ305" s="50"/>
      <c r="EVA305" s="50"/>
      <c r="EVB305" s="50"/>
      <c r="EVC305" s="50"/>
      <c r="EVD305" s="50"/>
      <c r="EVE305" s="50"/>
      <c r="EVF305" s="50"/>
      <c r="EVG305" s="50"/>
      <c r="EVH305" s="50"/>
      <c r="EVI305" s="50"/>
      <c r="EVJ305" s="50"/>
      <c r="EVK305" s="50"/>
      <c r="EVL305" s="50"/>
      <c r="EVM305" s="50"/>
      <c r="EVN305" s="50"/>
      <c r="EVO305" s="50"/>
      <c r="EVP305" s="50"/>
      <c r="EVQ305" s="50"/>
      <c r="EVR305" s="50"/>
      <c r="EVS305" s="50"/>
      <c r="EVT305" s="50"/>
      <c r="EVU305" s="50"/>
      <c r="EVV305" s="50"/>
      <c r="EVW305" s="50"/>
      <c r="EVX305" s="50"/>
      <c r="EVY305" s="50"/>
      <c r="EVZ305" s="50"/>
      <c r="EWA305" s="50"/>
      <c r="EWB305" s="50"/>
      <c r="EWC305" s="50"/>
      <c r="EWD305" s="50"/>
      <c r="EWE305" s="50"/>
      <c r="EWF305" s="50"/>
      <c r="EWG305" s="50"/>
      <c r="EWH305" s="50"/>
      <c r="EWI305" s="50"/>
      <c r="EWJ305" s="50"/>
      <c r="EWK305" s="50"/>
      <c r="EWL305" s="50"/>
      <c r="EWM305" s="50"/>
      <c r="EWN305" s="50"/>
      <c r="EWO305" s="50"/>
      <c r="EWP305" s="50"/>
      <c r="EWQ305" s="50"/>
      <c r="EWR305" s="50"/>
      <c r="EWS305" s="50"/>
      <c r="EWT305" s="50"/>
      <c r="EWU305" s="50"/>
      <c r="EWV305" s="50"/>
      <c r="EWW305" s="50"/>
      <c r="EWX305" s="50"/>
      <c r="EWY305" s="50"/>
      <c r="EWZ305" s="50"/>
      <c r="EXA305" s="50"/>
      <c r="EXB305" s="50"/>
      <c r="EXC305" s="50"/>
      <c r="EXD305" s="50"/>
      <c r="EXE305" s="50"/>
      <c r="EXF305" s="50"/>
      <c r="EXG305" s="50"/>
      <c r="EXH305" s="50"/>
      <c r="EXI305" s="50"/>
      <c r="EXJ305" s="50"/>
      <c r="EXK305" s="50"/>
      <c r="EXL305" s="50"/>
      <c r="EXM305" s="50"/>
      <c r="EXN305" s="50"/>
      <c r="EXO305" s="50"/>
      <c r="EXP305" s="50"/>
      <c r="EXQ305" s="50"/>
      <c r="EXR305" s="50"/>
      <c r="EXS305" s="50"/>
      <c r="EXT305" s="50"/>
      <c r="EXU305" s="50"/>
      <c r="EXV305" s="50"/>
      <c r="EXW305" s="50"/>
      <c r="EXX305" s="50"/>
      <c r="EXY305" s="50"/>
      <c r="EXZ305" s="50"/>
      <c r="EYA305" s="50"/>
      <c r="EYB305" s="50"/>
      <c r="EYC305" s="50"/>
      <c r="EYD305" s="50"/>
      <c r="EYE305" s="50"/>
      <c r="EYF305" s="50"/>
      <c r="EYG305" s="50"/>
      <c r="EYH305" s="50"/>
      <c r="EYI305" s="50"/>
      <c r="EYJ305" s="50"/>
      <c r="EYK305" s="50"/>
      <c r="EYL305" s="50"/>
      <c r="EYM305" s="50"/>
      <c r="EYN305" s="50"/>
      <c r="EYO305" s="50"/>
      <c r="EYP305" s="50"/>
      <c r="EYQ305" s="50"/>
      <c r="EYR305" s="50"/>
      <c r="EYS305" s="50"/>
      <c r="EYT305" s="50"/>
      <c r="EYU305" s="50"/>
      <c r="EYV305" s="50"/>
      <c r="EYW305" s="50"/>
      <c r="EYX305" s="50"/>
      <c r="EYY305" s="50"/>
      <c r="EYZ305" s="50"/>
      <c r="EZA305" s="50"/>
      <c r="EZB305" s="50"/>
      <c r="EZC305" s="50"/>
      <c r="EZD305" s="50"/>
      <c r="EZE305" s="50"/>
      <c r="EZF305" s="50"/>
      <c r="EZG305" s="50"/>
      <c r="EZH305" s="50"/>
      <c r="EZI305" s="50"/>
      <c r="EZJ305" s="50"/>
      <c r="EZK305" s="50"/>
      <c r="EZL305" s="50"/>
      <c r="EZM305" s="50"/>
      <c r="EZN305" s="50"/>
      <c r="EZO305" s="50"/>
      <c r="EZP305" s="50"/>
      <c r="EZQ305" s="50"/>
      <c r="EZR305" s="50"/>
      <c r="EZS305" s="50"/>
      <c r="EZT305" s="50"/>
      <c r="EZU305" s="50"/>
      <c r="EZV305" s="50"/>
      <c r="EZW305" s="50"/>
      <c r="EZX305" s="50"/>
      <c r="EZY305" s="50"/>
      <c r="EZZ305" s="50"/>
      <c r="FAA305" s="50"/>
      <c r="FAB305" s="50"/>
      <c r="FAC305" s="50"/>
      <c r="FAD305" s="50"/>
      <c r="FAE305" s="50"/>
      <c r="FAF305" s="50"/>
      <c r="FAG305" s="50"/>
      <c r="FAH305" s="50"/>
      <c r="FAI305" s="50"/>
      <c r="FAJ305" s="50"/>
      <c r="FAK305" s="50"/>
      <c r="FAL305" s="50"/>
      <c r="FAM305" s="50"/>
      <c r="FAN305" s="50"/>
      <c r="FAP305" s="50"/>
      <c r="FAR305" s="50"/>
      <c r="FAS305" s="50"/>
      <c r="FAT305" s="50"/>
      <c r="FAU305" s="50"/>
      <c r="FAV305" s="50"/>
      <c r="FAW305" s="50"/>
      <c r="FAX305" s="50"/>
      <c r="FAY305" s="50"/>
      <c r="FBD305" s="50"/>
      <c r="FBE305" s="50"/>
      <c r="FBF305" s="50"/>
      <c r="FBG305" s="50"/>
      <c r="FBH305" s="50"/>
      <c r="FBI305" s="50"/>
      <c r="FBJ305" s="50"/>
      <c r="FBK305" s="50"/>
      <c r="FBL305" s="50"/>
      <c r="FBM305" s="50"/>
      <c r="FBN305" s="50"/>
      <c r="FBO305" s="50"/>
      <c r="FBP305" s="50"/>
      <c r="FBQ305" s="50"/>
      <c r="FBR305" s="50"/>
      <c r="FBS305" s="50"/>
      <c r="FBT305" s="50"/>
      <c r="FBU305" s="50"/>
      <c r="FBV305" s="50"/>
      <c r="FBW305" s="50"/>
      <c r="FBX305" s="50"/>
      <c r="FBY305" s="50"/>
      <c r="FBZ305" s="50"/>
      <c r="FCA305" s="50"/>
      <c r="FCB305" s="50"/>
      <c r="FCC305" s="50"/>
      <c r="FCD305" s="50"/>
      <c r="FCE305" s="50"/>
      <c r="FCF305" s="50"/>
      <c r="FCG305" s="50"/>
      <c r="FCH305" s="50"/>
      <c r="FCI305" s="50"/>
      <c r="FCJ305" s="50"/>
      <c r="FCK305" s="50"/>
      <c r="FCL305" s="50"/>
      <c r="FCM305" s="50"/>
      <c r="FCN305" s="50"/>
      <c r="FCO305" s="50"/>
      <c r="FCP305" s="50"/>
      <c r="FCQ305" s="50"/>
      <c r="FCR305" s="50"/>
      <c r="FCS305" s="50"/>
      <c r="FCT305" s="50"/>
      <c r="FCU305" s="50"/>
      <c r="FCV305" s="50"/>
      <c r="FCW305" s="50"/>
      <c r="FCX305" s="50"/>
      <c r="FCY305" s="50"/>
      <c r="FCZ305" s="50"/>
      <c r="FDA305" s="50"/>
      <c r="FDB305" s="50"/>
      <c r="FDC305" s="50"/>
      <c r="FDD305" s="50"/>
      <c r="FDE305" s="50"/>
      <c r="FDF305" s="50"/>
      <c r="FDG305" s="50"/>
      <c r="FDH305" s="50"/>
      <c r="FDI305" s="50"/>
      <c r="FDJ305" s="50"/>
      <c r="FDK305" s="50"/>
      <c r="FDL305" s="50"/>
      <c r="FDM305" s="50"/>
      <c r="FDN305" s="50"/>
      <c r="FDO305" s="50"/>
      <c r="FDP305" s="50"/>
      <c r="FDQ305" s="50"/>
      <c r="FDR305" s="50"/>
      <c r="FDS305" s="50"/>
      <c r="FDT305" s="50"/>
      <c r="FDU305" s="50"/>
      <c r="FDV305" s="50"/>
      <c r="FDW305" s="50"/>
      <c r="FDX305" s="50"/>
      <c r="FDY305" s="50"/>
      <c r="FDZ305" s="50"/>
      <c r="FEA305" s="50"/>
      <c r="FEB305" s="50"/>
      <c r="FEC305" s="50"/>
      <c r="FED305" s="50"/>
      <c r="FEE305" s="50"/>
      <c r="FEF305" s="50"/>
      <c r="FEG305" s="50"/>
      <c r="FEH305" s="50"/>
      <c r="FEI305" s="50"/>
      <c r="FEJ305" s="50"/>
      <c r="FEK305" s="50"/>
      <c r="FEL305" s="50"/>
      <c r="FEM305" s="50"/>
      <c r="FEN305" s="50"/>
      <c r="FEO305" s="50"/>
      <c r="FEP305" s="50"/>
      <c r="FEQ305" s="50"/>
      <c r="FER305" s="50"/>
      <c r="FES305" s="50"/>
      <c r="FET305" s="50"/>
      <c r="FEU305" s="50"/>
      <c r="FEV305" s="50"/>
      <c r="FEW305" s="50"/>
      <c r="FEX305" s="50"/>
      <c r="FEY305" s="50"/>
      <c r="FEZ305" s="50"/>
      <c r="FFA305" s="50"/>
      <c r="FFB305" s="50"/>
      <c r="FFC305" s="50"/>
      <c r="FFD305" s="50"/>
      <c r="FFE305" s="50"/>
      <c r="FFF305" s="50"/>
      <c r="FFG305" s="50"/>
      <c r="FFH305" s="50"/>
      <c r="FFI305" s="50"/>
      <c r="FFJ305" s="50"/>
      <c r="FFK305" s="50"/>
      <c r="FFL305" s="50"/>
      <c r="FFM305" s="50"/>
      <c r="FFN305" s="50"/>
      <c r="FFO305" s="50"/>
      <c r="FFP305" s="50"/>
      <c r="FFQ305" s="50"/>
      <c r="FFR305" s="50"/>
      <c r="FFS305" s="50"/>
      <c r="FFT305" s="50"/>
      <c r="FFU305" s="50"/>
      <c r="FFV305" s="50"/>
      <c r="FFW305" s="50"/>
      <c r="FFX305" s="50"/>
      <c r="FFY305" s="50"/>
      <c r="FFZ305" s="50"/>
      <c r="FGA305" s="50"/>
      <c r="FGB305" s="50"/>
      <c r="FGC305" s="50"/>
      <c r="FGD305" s="50"/>
      <c r="FGE305" s="50"/>
      <c r="FGF305" s="50"/>
      <c r="FGG305" s="50"/>
      <c r="FGH305" s="50"/>
      <c r="FGI305" s="50"/>
      <c r="FGJ305" s="50"/>
      <c r="FGK305" s="50"/>
      <c r="FGL305" s="50"/>
      <c r="FGM305" s="50"/>
      <c r="FGN305" s="50"/>
      <c r="FGO305" s="50"/>
      <c r="FGP305" s="50"/>
      <c r="FGQ305" s="50"/>
      <c r="FGR305" s="50"/>
      <c r="FGS305" s="50"/>
      <c r="FGT305" s="50"/>
      <c r="FGU305" s="50"/>
      <c r="FGV305" s="50"/>
      <c r="FGW305" s="50"/>
      <c r="FGX305" s="50"/>
      <c r="FGY305" s="50"/>
      <c r="FGZ305" s="50"/>
      <c r="FHA305" s="50"/>
      <c r="FHB305" s="50"/>
      <c r="FHC305" s="50"/>
      <c r="FHD305" s="50"/>
      <c r="FHE305" s="50"/>
      <c r="FHF305" s="50"/>
      <c r="FHG305" s="50"/>
      <c r="FHH305" s="50"/>
      <c r="FHI305" s="50"/>
      <c r="FHJ305" s="50"/>
      <c r="FHK305" s="50"/>
      <c r="FHL305" s="50"/>
      <c r="FHM305" s="50"/>
      <c r="FHN305" s="50"/>
      <c r="FHO305" s="50"/>
      <c r="FHP305" s="50"/>
      <c r="FHQ305" s="50"/>
      <c r="FHR305" s="50"/>
      <c r="FHS305" s="50"/>
      <c r="FHT305" s="50"/>
      <c r="FHU305" s="50"/>
      <c r="FHV305" s="50"/>
      <c r="FHW305" s="50"/>
      <c r="FHX305" s="50"/>
      <c r="FHY305" s="50"/>
      <c r="FHZ305" s="50"/>
      <c r="FIA305" s="50"/>
      <c r="FIB305" s="50"/>
      <c r="FIC305" s="50"/>
      <c r="FID305" s="50"/>
      <c r="FIE305" s="50"/>
      <c r="FIF305" s="50"/>
      <c r="FIG305" s="50"/>
      <c r="FIH305" s="50"/>
      <c r="FII305" s="50"/>
      <c r="FIJ305" s="50"/>
      <c r="FIK305" s="50"/>
      <c r="FIL305" s="50"/>
      <c r="FIM305" s="50"/>
      <c r="FIN305" s="50"/>
      <c r="FIO305" s="50"/>
      <c r="FIP305" s="50"/>
      <c r="FIQ305" s="50"/>
      <c r="FIR305" s="50"/>
      <c r="FIS305" s="50"/>
      <c r="FIT305" s="50"/>
      <c r="FIU305" s="50"/>
      <c r="FIV305" s="50"/>
      <c r="FIW305" s="50"/>
      <c r="FIX305" s="50"/>
      <c r="FIY305" s="50"/>
      <c r="FIZ305" s="50"/>
      <c r="FJA305" s="50"/>
      <c r="FJB305" s="50"/>
      <c r="FJC305" s="50"/>
      <c r="FJD305" s="50"/>
      <c r="FJE305" s="50"/>
      <c r="FJF305" s="50"/>
      <c r="FJG305" s="50"/>
      <c r="FJH305" s="50"/>
      <c r="FJI305" s="50"/>
      <c r="FJJ305" s="50"/>
      <c r="FJK305" s="50"/>
      <c r="FJL305" s="50"/>
      <c r="FJM305" s="50"/>
      <c r="FJN305" s="50"/>
      <c r="FJO305" s="50"/>
      <c r="FJP305" s="50"/>
      <c r="FJQ305" s="50"/>
      <c r="FJR305" s="50"/>
      <c r="FJS305" s="50"/>
      <c r="FJT305" s="50"/>
      <c r="FJU305" s="50"/>
      <c r="FJV305" s="50"/>
      <c r="FJW305" s="50"/>
      <c r="FJX305" s="50"/>
      <c r="FJY305" s="50"/>
      <c r="FJZ305" s="50"/>
      <c r="FKA305" s="50"/>
      <c r="FKB305" s="50"/>
      <c r="FKC305" s="50"/>
      <c r="FKD305" s="50"/>
      <c r="FKE305" s="50"/>
      <c r="FKF305" s="50"/>
      <c r="FKG305" s="50"/>
      <c r="FKH305" s="50"/>
      <c r="FKI305" s="50"/>
      <c r="FKJ305" s="50"/>
      <c r="FKL305" s="50"/>
      <c r="FKN305" s="50"/>
      <c r="FKO305" s="50"/>
      <c r="FKP305" s="50"/>
      <c r="FKQ305" s="50"/>
      <c r="FKR305" s="50"/>
      <c r="FKS305" s="50"/>
      <c r="FKT305" s="50"/>
      <c r="FKU305" s="50"/>
      <c r="FKZ305" s="50"/>
      <c r="FLA305" s="50"/>
      <c r="FLB305" s="50"/>
      <c r="FLC305" s="50"/>
      <c r="FLD305" s="50"/>
      <c r="FLE305" s="50"/>
      <c r="FLF305" s="50"/>
      <c r="FLG305" s="50"/>
      <c r="FLH305" s="50"/>
      <c r="FLI305" s="50"/>
      <c r="FLJ305" s="50"/>
      <c r="FLK305" s="50"/>
      <c r="FLL305" s="50"/>
      <c r="FLM305" s="50"/>
      <c r="FLN305" s="50"/>
      <c r="FLO305" s="50"/>
      <c r="FLP305" s="50"/>
      <c r="FLQ305" s="50"/>
      <c r="FLR305" s="50"/>
      <c r="FLS305" s="50"/>
      <c r="FLT305" s="50"/>
      <c r="FLU305" s="50"/>
      <c r="FLV305" s="50"/>
      <c r="FLW305" s="50"/>
      <c r="FLX305" s="50"/>
      <c r="FLY305" s="50"/>
      <c r="FLZ305" s="50"/>
      <c r="FMA305" s="50"/>
      <c r="FMB305" s="50"/>
      <c r="FMC305" s="50"/>
      <c r="FMD305" s="50"/>
      <c r="FME305" s="50"/>
      <c r="FMF305" s="50"/>
      <c r="FMG305" s="50"/>
      <c r="FMH305" s="50"/>
      <c r="FMI305" s="50"/>
      <c r="FMJ305" s="50"/>
      <c r="FMK305" s="50"/>
      <c r="FML305" s="50"/>
      <c r="FMM305" s="50"/>
      <c r="FMN305" s="50"/>
      <c r="FMO305" s="50"/>
      <c r="FMP305" s="50"/>
      <c r="FMQ305" s="50"/>
      <c r="FMR305" s="50"/>
      <c r="FMS305" s="50"/>
      <c r="FMT305" s="50"/>
      <c r="FMU305" s="50"/>
      <c r="FMV305" s="50"/>
      <c r="FMW305" s="50"/>
      <c r="FMX305" s="50"/>
      <c r="FMY305" s="50"/>
      <c r="FMZ305" s="50"/>
      <c r="FNA305" s="50"/>
      <c r="FNB305" s="50"/>
      <c r="FNC305" s="50"/>
      <c r="FND305" s="50"/>
      <c r="FNE305" s="50"/>
      <c r="FNF305" s="50"/>
      <c r="FNG305" s="50"/>
      <c r="FNH305" s="50"/>
      <c r="FNI305" s="50"/>
      <c r="FNJ305" s="50"/>
      <c r="FNK305" s="50"/>
      <c r="FNL305" s="50"/>
      <c r="FNM305" s="50"/>
      <c r="FNN305" s="50"/>
      <c r="FNO305" s="50"/>
      <c r="FNP305" s="50"/>
      <c r="FNQ305" s="50"/>
      <c r="FNR305" s="50"/>
      <c r="FNS305" s="50"/>
      <c r="FNT305" s="50"/>
      <c r="FNU305" s="50"/>
      <c r="FNV305" s="50"/>
      <c r="FNW305" s="50"/>
      <c r="FNX305" s="50"/>
      <c r="FNY305" s="50"/>
      <c r="FNZ305" s="50"/>
      <c r="FOA305" s="50"/>
      <c r="FOB305" s="50"/>
      <c r="FOC305" s="50"/>
      <c r="FOD305" s="50"/>
      <c r="FOE305" s="50"/>
      <c r="FOF305" s="50"/>
      <c r="FOG305" s="50"/>
      <c r="FOH305" s="50"/>
      <c r="FOI305" s="50"/>
      <c r="FOJ305" s="50"/>
      <c r="FOK305" s="50"/>
      <c r="FOL305" s="50"/>
      <c r="FOM305" s="50"/>
      <c r="FON305" s="50"/>
      <c r="FOO305" s="50"/>
      <c r="FOP305" s="50"/>
      <c r="FOQ305" s="50"/>
      <c r="FOR305" s="50"/>
      <c r="FOS305" s="50"/>
      <c r="FOT305" s="50"/>
      <c r="FOU305" s="50"/>
      <c r="FOV305" s="50"/>
      <c r="FOW305" s="50"/>
      <c r="FOX305" s="50"/>
      <c r="FOY305" s="50"/>
      <c r="FOZ305" s="50"/>
      <c r="FPA305" s="50"/>
      <c r="FPB305" s="50"/>
      <c r="FPC305" s="50"/>
      <c r="FPD305" s="50"/>
      <c r="FPE305" s="50"/>
      <c r="FPF305" s="50"/>
      <c r="FPG305" s="50"/>
      <c r="FPH305" s="50"/>
      <c r="FPI305" s="50"/>
      <c r="FPJ305" s="50"/>
      <c r="FPK305" s="50"/>
      <c r="FPL305" s="50"/>
      <c r="FPM305" s="50"/>
      <c r="FPN305" s="50"/>
      <c r="FPO305" s="50"/>
      <c r="FPP305" s="50"/>
      <c r="FPQ305" s="50"/>
      <c r="FPR305" s="50"/>
      <c r="FPS305" s="50"/>
      <c r="FPT305" s="50"/>
      <c r="FPU305" s="50"/>
      <c r="FPV305" s="50"/>
      <c r="FPW305" s="50"/>
      <c r="FPX305" s="50"/>
      <c r="FPY305" s="50"/>
      <c r="FPZ305" s="50"/>
      <c r="FQA305" s="50"/>
      <c r="FQB305" s="50"/>
      <c r="FQC305" s="50"/>
      <c r="FQD305" s="50"/>
      <c r="FQE305" s="50"/>
      <c r="FQF305" s="50"/>
      <c r="FQG305" s="50"/>
      <c r="FQH305" s="50"/>
      <c r="FQI305" s="50"/>
      <c r="FQJ305" s="50"/>
      <c r="FQK305" s="50"/>
      <c r="FQL305" s="50"/>
      <c r="FQM305" s="50"/>
      <c r="FQN305" s="50"/>
      <c r="FQO305" s="50"/>
      <c r="FQP305" s="50"/>
      <c r="FQQ305" s="50"/>
      <c r="FQR305" s="50"/>
      <c r="FQS305" s="50"/>
      <c r="FQT305" s="50"/>
      <c r="FQU305" s="50"/>
      <c r="FQV305" s="50"/>
      <c r="FQW305" s="50"/>
      <c r="FQX305" s="50"/>
      <c r="FQY305" s="50"/>
      <c r="FQZ305" s="50"/>
      <c r="FRA305" s="50"/>
      <c r="FRB305" s="50"/>
      <c r="FRC305" s="50"/>
      <c r="FRD305" s="50"/>
      <c r="FRE305" s="50"/>
      <c r="FRF305" s="50"/>
      <c r="FRG305" s="50"/>
      <c r="FRH305" s="50"/>
      <c r="FRI305" s="50"/>
      <c r="FRJ305" s="50"/>
      <c r="FRK305" s="50"/>
      <c r="FRL305" s="50"/>
      <c r="FRM305" s="50"/>
      <c r="FRN305" s="50"/>
      <c r="FRO305" s="50"/>
      <c r="FRP305" s="50"/>
      <c r="FRQ305" s="50"/>
      <c r="FRR305" s="50"/>
      <c r="FRS305" s="50"/>
      <c r="FRT305" s="50"/>
      <c r="FRU305" s="50"/>
      <c r="FRV305" s="50"/>
      <c r="FRW305" s="50"/>
      <c r="FRX305" s="50"/>
      <c r="FRY305" s="50"/>
      <c r="FRZ305" s="50"/>
      <c r="FSA305" s="50"/>
      <c r="FSB305" s="50"/>
      <c r="FSC305" s="50"/>
      <c r="FSD305" s="50"/>
      <c r="FSE305" s="50"/>
      <c r="FSF305" s="50"/>
      <c r="FSG305" s="50"/>
      <c r="FSH305" s="50"/>
      <c r="FSI305" s="50"/>
      <c r="FSJ305" s="50"/>
      <c r="FSK305" s="50"/>
      <c r="FSL305" s="50"/>
      <c r="FSM305" s="50"/>
      <c r="FSN305" s="50"/>
      <c r="FSO305" s="50"/>
      <c r="FSP305" s="50"/>
      <c r="FSQ305" s="50"/>
      <c r="FSR305" s="50"/>
      <c r="FSS305" s="50"/>
      <c r="FST305" s="50"/>
      <c r="FSU305" s="50"/>
      <c r="FSV305" s="50"/>
      <c r="FSW305" s="50"/>
      <c r="FSX305" s="50"/>
      <c r="FSY305" s="50"/>
      <c r="FSZ305" s="50"/>
      <c r="FTA305" s="50"/>
      <c r="FTB305" s="50"/>
      <c r="FTC305" s="50"/>
      <c r="FTD305" s="50"/>
      <c r="FTE305" s="50"/>
      <c r="FTF305" s="50"/>
      <c r="FTG305" s="50"/>
      <c r="FTH305" s="50"/>
      <c r="FTI305" s="50"/>
      <c r="FTJ305" s="50"/>
      <c r="FTK305" s="50"/>
      <c r="FTL305" s="50"/>
      <c r="FTM305" s="50"/>
      <c r="FTN305" s="50"/>
      <c r="FTO305" s="50"/>
      <c r="FTP305" s="50"/>
      <c r="FTQ305" s="50"/>
      <c r="FTR305" s="50"/>
      <c r="FTS305" s="50"/>
      <c r="FTT305" s="50"/>
      <c r="FTU305" s="50"/>
      <c r="FTV305" s="50"/>
      <c r="FTW305" s="50"/>
      <c r="FTX305" s="50"/>
      <c r="FTY305" s="50"/>
      <c r="FTZ305" s="50"/>
      <c r="FUA305" s="50"/>
      <c r="FUB305" s="50"/>
      <c r="FUC305" s="50"/>
      <c r="FUD305" s="50"/>
      <c r="FUE305" s="50"/>
      <c r="FUF305" s="50"/>
      <c r="FUH305" s="50"/>
      <c r="FUJ305" s="50"/>
      <c r="FUK305" s="50"/>
      <c r="FUL305" s="50"/>
      <c r="FUM305" s="50"/>
      <c r="FUN305" s="50"/>
      <c r="FUO305" s="50"/>
      <c r="FUP305" s="50"/>
      <c r="FUQ305" s="50"/>
      <c r="FUV305" s="50"/>
      <c r="FUW305" s="50"/>
      <c r="FUX305" s="50"/>
      <c r="FUY305" s="50"/>
      <c r="FUZ305" s="50"/>
      <c r="FVA305" s="50"/>
      <c r="FVB305" s="50"/>
      <c r="FVC305" s="50"/>
      <c r="FVD305" s="50"/>
      <c r="FVE305" s="50"/>
      <c r="FVF305" s="50"/>
      <c r="FVG305" s="50"/>
      <c r="FVH305" s="50"/>
      <c r="FVI305" s="50"/>
      <c r="FVJ305" s="50"/>
      <c r="FVK305" s="50"/>
      <c r="FVL305" s="50"/>
      <c r="FVM305" s="50"/>
      <c r="FVN305" s="50"/>
      <c r="FVO305" s="50"/>
      <c r="FVP305" s="50"/>
      <c r="FVQ305" s="50"/>
      <c r="FVR305" s="50"/>
      <c r="FVS305" s="50"/>
      <c r="FVT305" s="50"/>
      <c r="FVU305" s="50"/>
      <c r="FVV305" s="50"/>
      <c r="FVW305" s="50"/>
      <c r="FVX305" s="50"/>
      <c r="FVY305" s="50"/>
      <c r="FVZ305" s="50"/>
      <c r="FWA305" s="50"/>
      <c r="FWB305" s="50"/>
      <c r="FWC305" s="50"/>
      <c r="FWD305" s="50"/>
      <c r="FWE305" s="50"/>
      <c r="FWF305" s="50"/>
      <c r="FWG305" s="50"/>
      <c r="FWH305" s="50"/>
      <c r="FWI305" s="50"/>
      <c r="FWJ305" s="50"/>
      <c r="FWK305" s="50"/>
      <c r="FWL305" s="50"/>
      <c r="FWM305" s="50"/>
      <c r="FWN305" s="50"/>
      <c r="FWO305" s="50"/>
      <c r="FWP305" s="50"/>
      <c r="FWQ305" s="50"/>
      <c r="FWR305" s="50"/>
      <c r="FWS305" s="50"/>
      <c r="FWT305" s="50"/>
      <c r="FWU305" s="50"/>
      <c r="FWV305" s="50"/>
      <c r="FWW305" s="50"/>
      <c r="FWX305" s="50"/>
      <c r="FWY305" s="50"/>
      <c r="FWZ305" s="50"/>
      <c r="FXA305" s="50"/>
      <c r="FXB305" s="50"/>
      <c r="FXC305" s="50"/>
      <c r="FXD305" s="50"/>
      <c r="FXE305" s="50"/>
      <c r="FXF305" s="50"/>
      <c r="FXG305" s="50"/>
      <c r="FXH305" s="50"/>
      <c r="FXI305" s="50"/>
      <c r="FXJ305" s="50"/>
      <c r="FXK305" s="50"/>
      <c r="FXL305" s="50"/>
      <c r="FXM305" s="50"/>
      <c r="FXN305" s="50"/>
      <c r="FXO305" s="50"/>
      <c r="FXP305" s="50"/>
      <c r="FXQ305" s="50"/>
      <c r="FXR305" s="50"/>
      <c r="FXS305" s="50"/>
      <c r="FXT305" s="50"/>
      <c r="FXU305" s="50"/>
      <c r="FXV305" s="50"/>
      <c r="FXW305" s="50"/>
      <c r="FXX305" s="50"/>
      <c r="FXY305" s="50"/>
      <c r="FXZ305" s="50"/>
      <c r="FYA305" s="50"/>
      <c r="FYB305" s="50"/>
      <c r="FYC305" s="50"/>
      <c r="FYD305" s="50"/>
      <c r="FYE305" s="50"/>
      <c r="FYF305" s="50"/>
      <c r="FYG305" s="50"/>
      <c r="FYH305" s="50"/>
      <c r="FYI305" s="50"/>
      <c r="FYJ305" s="50"/>
      <c r="FYK305" s="50"/>
      <c r="FYL305" s="50"/>
      <c r="FYM305" s="50"/>
      <c r="FYN305" s="50"/>
      <c r="FYO305" s="50"/>
      <c r="FYP305" s="50"/>
      <c r="FYQ305" s="50"/>
      <c r="FYR305" s="50"/>
      <c r="FYS305" s="50"/>
      <c r="FYT305" s="50"/>
      <c r="FYU305" s="50"/>
      <c r="FYV305" s="50"/>
      <c r="FYW305" s="50"/>
      <c r="FYX305" s="50"/>
      <c r="FYY305" s="50"/>
      <c r="FYZ305" s="50"/>
      <c r="FZA305" s="50"/>
      <c r="FZB305" s="50"/>
      <c r="FZC305" s="50"/>
      <c r="FZD305" s="50"/>
      <c r="FZE305" s="50"/>
      <c r="FZF305" s="50"/>
      <c r="FZG305" s="50"/>
      <c r="FZH305" s="50"/>
      <c r="FZI305" s="50"/>
      <c r="FZJ305" s="50"/>
      <c r="FZK305" s="50"/>
      <c r="FZL305" s="50"/>
      <c r="FZM305" s="50"/>
      <c r="FZN305" s="50"/>
      <c r="FZO305" s="50"/>
      <c r="FZP305" s="50"/>
      <c r="FZQ305" s="50"/>
      <c r="FZR305" s="50"/>
      <c r="FZS305" s="50"/>
      <c r="FZT305" s="50"/>
      <c r="FZU305" s="50"/>
      <c r="FZV305" s="50"/>
      <c r="FZW305" s="50"/>
      <c r="FZX305" s="50"/>
      <c r="FZY305" s="50"/>
      <c r="FZZ305" s="50"/>
      <c r="GAA305" s="50"/>
      <c r="GAB305" s="50"/>
      <c r="GAC305" s="50"/>
      <c r="GAD305" s="50"/>
      <c r="GAE305" s="50"/>
      <c r="GAF305" s="50"/>
      <c r="GAG305" s="50"/>
      <c r="GAH305" s="50"/>
      <c r="GAI305" s="50"/>
      <c r="GAJ305" s="50"/>
      <c r="GAK305" s="50"/>
      <c r="GAL305" s="50"/>
      <c r="GAM305" s="50"/>
      <c r="GAN305" s="50"/>
      <c r="GAO305" s="50"/>
      <c r="GAP305" s="50"/>
      <c r="GAQ305" s="50"/>
      <c r="GAR305" s="50"/>
      <c r="GAS305" s="50"/>
      <c r="GAT305" s="50"/>
      <c r="GAU305" s="50"/>
      <c r="GAV305" s="50"/>
      <c r="GAW305" s="50"/>
      <c r="GAX305" s="50"/>
      <c r="GAY305" s="50"/>
      <c r="GAZ305" s="50"/>
      <c r="GBA305" s="50"/>
      <c r="GBB305" s="50"/>
      <c r="GBC305" s="50"/>
      <c r="GBD305" s="50"/>
      <c r="GBE305" s="50"/>
      <c r="GBF305" s="50"/>
      <c r="GBG305" s="50"/>
      <c r="GBH305" s="50"/>
      <c r="GBI305" s="50"/>
      <c r="GBJ305" s="50"/>
      <c r="GBK305" s="50"/>
      <c r="GBL305" s="50"/>
      <c r="GBM305" s="50"/>
      <c r="GBN305" s="50"/>
      <c r="GBO305" s="50"/>
      <c r="GBP305" s="50"/>
      <c r="GBQ305" s="50"/>
      <c r="GBR305" s="50"/>
      <c r="GBS305" s="50"/>
      <c r="GBT305" s="50"/>
      <c r="GBU305" s="50"/>
      <c r="GBV305" s="50"/>
      <c r="GBW305" s="50"/>
      <c r="GBX305" s="50"/>
      <c r="GBY305" s="50"/>
      <c r="GBZ305" s="50"/>
      <c r="GCA305" s="50"/>
      <c r="GCB305" s="50"/>
      <c r="GCC305" s="50"/>
      <c r="GCD305" s="50"/>
      <c r="GCE305" s="50"/>
      <c r="GCF305" s="50"/>
      <c r="GCG305" s="50"/>
      <c r="GCH305" s="50"/>
      <c r="GCI305" s="50"/>
      <c r="GCJ305" s="50"/>
      <c r="GCK305" s="50"/>
      <c r="GCL305" s="50"/>
      <c r="GCM305" s="50"/>
      <c r="GCN305" s="50"/>
      <c r="GCO305" s="50"/>
      <c r="GCP305" s="50"/>
      <c r="GCQ305" s="50"/>
      <c r="GCR305" s="50"/>
      <c r="GCS305" s="50"/>
      <c r="GCT305" s="50"/>
      <c r="GCU305" s="50"/>
      <c r="GCV305" s="50"/>
      <c r="GCW305" s="50"/>
      <c r="GCX305" s="50"/>
      <c r="GCY305" s="50"/>
      <c r="GCZ305" s="50"/>
      <c r="GDA305" s="50"/>
      <c r="GDB305" s="50"/>
      <c r="GDC305" s="50"/>
      <c r="GDD305" s="50"/>
      <c r="GDE305" s="50"/>
      <c r="GDF305" s="50"/>
      <c r="GDG305" s="50"/>
      <c r="GDH305" s="50"/>
      <c r="GDI305" s="50"/>
      <c r="GDJ305" s="50"/>
      <c r="GDK305" s="50"/>
      <c r="GDL305" s="50"/>
      <c r="GDM305" s="50"/>
      <c r="GDN305" s="50"/>
      <c r="GDO305" s="50"/>
      <c r="GDP305" s="50"/>
      <c r="GDQ305" s="50"/>
      <c r="GDR305" s="50"/>
      <c r="GDS305" s="50"/>
      <c r="GDT305" s="50"/>
      <c r="GDU305" s="50"/>
      <c r="GDV305" s="50"/>
      <c r="GDW305" s="50"/>
      <c r="GDX305" s="50"/>
      <c r="GDY305" s="50"/>
      <c r="GDZ305" s="50"/>
      <c r="GEA305" s="50"/>
      <c r="GEB305" s="50"/>
      <c r="GED305" s="50"/>
      <c r="GEF305" s="50"/>
      <c r="GEG305" s="50"/>
      <c r="GEH305" s="50"/>
      <c r="GEI305" s="50"/>
      <c r="GEJ305" s="50"/>
      <c r="GEK305" s="50"/>
      <c r="GEL305" s="50"/>
      <c r="GEM305" s="50"/>
      <c r="GER305" s="50"/>
      <c r="GES305" s="50"/>
      <c r="GET305" s="50"/>
      <c r="GEU305" s="50"/>
      <c r="GEV305" s="50"/>
      <c r="GEW305" s="50"/>
      <c r="GEX305" s="50"/>
      <c r="GEY305" s="50"/>
      <c r="GEZ305" s="50"/>
      <c r="GFA305" s="50"/>
      <c r="GFB305" s="50"/>
      <c r="GFC305" s="50"/>
      <c r="GFD305" s="50"/>
      <c r="GFE305" s="50"/>
      <c r="GFF305" s="50"/>
      <c r="GFG305" s="50"/>
      <c r="GFH305" s="50"/>
      <c r="GFI305" s="50"/>
      <c r="GFJ305" s="50"/>
      <c r="GFK305" s="50"/>
      <c r="GFL305" s="50"/>
      <c r="GFM305" s="50"/>
      <c r="GFN305" s="50"/>
      <c r="GFO305" s="50"/>
      <c r="GFP305" s="50"/>
      <c r="GFQ305" s="50"/>
      <c r="GFR305" s="50"/>
      <c r="GFS305" s="50"/>
      <c r="GFT305" s="50"/>
      <c r="GFU305" s="50"/>
      <c r="GFV305" s="50"/>
      <c r="GFW305" s="50"/>
      <c r="GFX305" s="50"/>
      <c r="GFY305" s="50"/>
      <c r="GFZ305" s="50"/>
      <c r="GGA305" s="50"/>
      <c r="GGB305" s="50"/>
      <c r="GGC305" s="50"/>
      <c r="GGD305" s="50"/>
      <c r="GGE305" s="50"/>
      <c r="GGF305" s="50"/>
      <c r="GGG305" s="50"/>
      <c r="GGH305" s="50"/>
      <c r="GGI305" s="50"/>
      <c r="GGJ305" s="50"/>
      <c r="GGK305" s="50"/>
      <c r="GGL305" s="50"/>
      <c r="GGM305" s="50"/>
      <c r="GGN305" s="50"/>
      <c r="GGO305" s="50"/>
      <c r="GGP305" s="50"/>
      <c r="GGQ305" s="50"/>
      <c r="GGR305" s="50"/>
      <c r="GGS305" s="50"/>
      <c r="GGT305" s="50"/>
      <c r="GGU305" s="50"/>
      <c r="GGV305" s="50"/>
      <c r="GGW305" s="50"/>
      <c r="GGX305" s="50"/>
      <c r="GGY305" s="50"/>
      <c r="GGZ305" s="50"/>
      <c r="GHA305" s="50"/>
      <c r="GHB305" s="50"/>
      <c r="GHC305" s="50"/>
      <c r="GHD305" s="50"/>
      <c r="GHE305" s="50"/>
      <c r="GHF305" s="50"/>
      <c r="GHG305" s="50"/>
      <c r="GHH305" s="50"/>
      <c r="GHI305" s="50"/>
      <c r="GHJ305" s="50"/>
      <c r="GHK305" s="50"/>
      <c r="GHL305" s="50"/>
      <c r="GHM305" s="50"/>
      <c r="GHN305" s="50"/>
      <c r="GHO305" s="50"/>
      <c r="GHP305" s="50"/>
      <c r="GHQ305" s="50"/>
      <c r="GHR305" s="50"/>
      <c r="GHS305" s="50"/>
      <c r="GHT305" s="50"/>
      <c r="GHU305" s="50"/>
      <c r="GHV305" s="50"/>
      <c r="GHW305" s="50"/>
      <c r="GHX305" s="50"/>
      <c r="GHY305" s="50"/>
      <c r="GHZ305" s="50"/>
      <c r="GIA305" s="50"/>
      <c r="GIB305" s="50"/>
      <c r="GIC305" s="50"/>
      <c r="GID305" s="50"/>
      <c r="GIE305" s="50"/>
      <c r="GIF305" s="50"/>
      <c r="GIG305" s="50"/>
      <c r="GIH305" s="50"/>
      <c r="GII305" s="50"/>
      <c r="GIJ305" s="50"/>
      <c r="GIK305" s="50"/>
      <c r="GIL305" s="50"/>
      <c r="GIM305" s="50"/>
      <c r="GIN305" s="50"/>
      <c r="GIO305" s="50"/>
      <c r="GIP305" s="50"/>
      <c r="GIQ305" s="50"/>
      <c r="GIR305" s="50"/>
      <c r="GIS305" s="50"/>
      <c r="GIT305" s="50"/>
      <c r="GIU305" s="50"/>
      <c r="GIV305" s="50"/>
      <c r="GIW305" s="50"/>
      <c r="GIX305" s="50"/>
      <c r="GIY305" s="50"/>
      <c r="GIZ305" s="50"/>
      <c r="GJA305" s="50"/>
      <c r="GJB305" s="50"/>
      <c r="GJC305" s="50"/>
      <c r="GJD305" s="50"/>
      <c r="GJE305" s="50"/>
      <c r="GJF305" s="50"/>
      <c r="GJG305" s="50"/>
      <c r="GJH305" s="50"/>
      <c r="GJI305" s="50"/>
      <c r="GJJ305" s="50"/>
      <c r="GJK305" s="50"/>
      <c r="GJL305" s="50"/>
      <c r="GJM305" s="50"/>
      <c r="GJN305" s="50"/>
      <c r="GJO305" s="50"/>
      <c r="GJP305" s="50"/>
      <c r="GJQ305" s="50"/>
      <c r="GJR305" s="50"/>
      <c r="GJS305" s="50"/>
      <c r="GJT305" s="50"/>
      <c r="GJU305" s="50"/>
      <c r="GJV305" s="50"/>
      <c r="GJW305" s="50"/>
      <c r="GJX305" s="50"/>
      <c r="GJY305" s="50"/>
      <c r="GJZ305" s="50"/>
      <c r="GKA305" s="50"/>
      <c r="GKB305" s="50"/>
      <c r="GKC305" s="50"/>
      <c r="GKD305" s="50"/>
      <c r="GKE305" s="50"/>
      <c r="GKF305" s="50"/>
      <c r="GKG305" s="50"/>
      <c r="GKH305" s="50"/>
      <c r="GKI305" s="50"/>
      <c r="GKJ305" s="50"/>
      <c r="GKK305" s="50"/>
      <c r="GKL305" s="50"/>
      <c r="GKM305" s="50"/>
      <c r="GKN305" s="50"/>
      <c r="GKO305" s="50"/>
      <c r="GKP305" s="50"/>
      <c r="GKQ305" s="50"/>
      <c r="GKR305" s="50"/>
      <c r="GKS305" s="50"/>
      <c r="GKT305" s="50"/>
      <c r="GKU305" s="50"/>
      <c r="GKV305" s="50"/>
      <c r="GKW305" s="50"/>
      <c r="GKX305" s="50"/>
      <c r="GKY305" s="50"/>
      <c r="GKZ305" s="50"/>
      <c r="GLA305" s="50"/>
      <c r="GLB305" s="50"/>
      <c r="GLC305" s="50"/>
      <c r="GLD305" s="50"/>
      <c r="GLE305" s="50"/>
      <c r="GLF305" s="50"/>
      <c r="GLG305" s="50"/>
      <c r="GLH305" s="50"/>
      <c r="GLI305" s="50"/>
      <c r="GLJ305" s="50"/>
      <c r="GLK305" s="50"/>
      <c r="GLL305" s="50"/>
      <c r="GLM305" s="50"/>
      <c r="GLN305" s="50"/>
      <c r="GLO305" s="50"/>
      <c r="GLP305" s="50"/>
      <c r="GLQ305" s="50"/>
      <c r="GLR305" s="50"/>
      <c r="GLS305" s="50"/>
      <c r="GLT305" s="50"/>
      <c r="GLU305" s="50"/>
      <c r="GLV305" s="50"/>
      <c r="GLW305" s="50"/>
      <c r="GLX305" s="50"/>
      <c r="GLY305" s="50"/>
      <c r="GLZ305" s="50"/>
      <c r="GMA305" s="50"/>
      <c r="GMB305" s="50"/>
      <c r="GMC305" s="50"/>
      <c r="GMD305" s="50"/>
      <c r="GME305" s="50"/>
      <c r="GMF305" s="50"/>
      <c r="GMG305" s="50"/>
      <c r="GMH305" s="50"/>
      <c r="GMI305" s="50"/>
      <c r="GMJ305" s="50"/>
      <c r="GMK305" s="50"/>
      <c r="GML305" s="50"/>
      <c r="GMM305" s="50"/>
      <c r="GMN305" s="50"/>
      <c r="GMO305" s="50"/>
      <c r="GMP305" s="50"/>
      <c r="GMQ305" s="50"/>
      <c r="GMR305" s="50"/>
      <c r="GMS305" s="50"/>
      <c r="GMT305" s="50"/>
      <c r="GMU305" s="50"/>
      <c r="GMV305" s="50"/>
      <c r="GMW305" s="50"/>
      <c r="GMX305" s="50"/>
      <c r="GMY305" s="50"/>
      <c r="GMZ305" s="50"/>
      <c r="GNA305" s="50"/>
      <c r="GNB305" s="50"/>
      <c r="GNC305" s="50"/>
      <c r="GND305" s="50"/>
      <c r="GNE305" s="50"/>
      <c r="GNF305" s="50"/>
      <c r="GNG305" s="50"/>
      <c r="GNH305" s="50"/>
      <c r="GNI305" s="50"/>
      <c r="GNJ305" s="50"/>
      <c r="GNK305" s="50"/>
      <c r="GNL305" s="50"/>
      <c r="GNM305" s="50"/>
      <c r="GNN305" s="50"/>
      <c r="GNO305" s="50"/>
      <c r="GNP305" s="50"/>
      <c r="GNQ305" s="50"/>
      <c r="GNR305" s="50"/>
      <c r="GNS305" s="50"/>
      <c r="GNT305" s="50"/>
      <c r="GNU305" s="50"/>
      <c r="GNV305" s="50"/>
      <c r="GNW305" s="50"/>
      <c r="GNX305" s="50"/>
      <c r="GNZ305" s="50"/>
      <c r="GOB305" s="50"/>
      <c r="GOC305" s="50"/>
      <c r="GOD305" s="50"/>
      <c r="GOE305" s="50"/>
      <c r="GOF305" s="50"/>
      <c r="GOG305" s="50"/>
      <c r="GOH305" s="50"/>
      <c r="GOI305" s="50"/>
      <c r="GON305" s="50"/>
      <c r="GOO305" s="50"/>
      <c r="GOP305" s="50"/>
      <c r="GOQ305" s="50"/>
      <c r="GOR305" s="50"/>
      <c r="GOS305" s="50"/>
      <c r="GOT305" s="50"/>
      <c r="GOU305" s="50"/>
      <c r="GOV305" s="50"/>
      <c r="GOW305" s="50"/>
      <c r="GOX305" s="50"/>
      <c r="GOY305" s="50"/>
      <c r="GOZ305" s="50"/>
      <c r="GPA305" s="50"/>
      <c r="GPB305" s="50"/>
      <c r="GPC305" s="50"/>
      <c r="GPD305" s="50"/>
      <c r="GPE305" s="50"/>
      <c r="GPF305" s="50"/>
      <c r="GPG305" s="50"/>
      <c r="GPH305" s="50"/>
      <c r="GPI305" s="50"/>
      <c r="GPJ305" s="50"/>
      <c r="GPK305" s="50"/>
      <c r="GPL305" s="50"/>
      <c r="GPM305" s="50"/>
      <c r="GPN305" s="50"/>
      <c r="GPO305" s="50"/>
      <c r="GPP305" s="50"/>
      <c r="GPQ305" s="50"/>
      <c r="GPR305" s="50"/>
      <c r="GPS305" s="50"/>
      <c r="GPT305" s="50"/>
      <c r="GPU305" s="50"/>
      <c r="GPV305" s="50"/>
      <c r="GPW305" s="50"/>
      <c r="GPX305" s="50"/>
      <c r="GPY305" s="50"/>
      <c r="GPZ305" s="50"/>
      <c r="GQA305" s="50"/>
      <c r="GQB305" s="50"/>
      <c r="GQC305" s="50"/>
      <c r="GQD305" s="50"/>
      <c r="GQE305" s="50"/>
      <c r="GQF305" s="50"/>
      <c r="GQG305" s="50"/>
      <c r="GQH305" s="50"/>
      <c r="GQI305" s="50"/>
      <c r="GQJ305" s="50"/>
      <c r="GQK305" s="50"/>
      <c r="GQL305" s="50"/>
      <c r="GQM305" s="50"/>
      <c r="GQN305" s="50"/>
      <c r="GQO305" s="50"/>
      <c r="GQP305" s="50"/>
      <c r="GQQ305" s="50"/>
      <c r="GQR305" s="50"/>
      <c r="GQS305" s="50"/>
      <c r="GQT305" s="50"/>
      <c r="GQU305" s="50"/>
      <c r="GQV305" s="50"/>
      <c r="GQW305" s="50"/>
      <c r="GQX305" s="50"/>
      <c r="GQY305" s="50"/>
      <c r="GQZ305" s="50"/>
      <c r="GRA305" s="50"/>
      <c r="GRB305" s="50"/>
      <c r="GRC305" s="50"/>
      <c r="GRD305" s="50"/>
      <c r="GRE305" s="50"/>
      <c r="GRF305" s="50"/>
      <c r="GRG305" s="50"/>
      <c r="GRH305" s="50"/>
      <c r="GRI305" s="50"/>
      <c r="GRJ305" s="50"/>
      <c r="GRK305" s="50"/>
      <c r="GRL305" s="50"/>
      <c r="GRM305" s="50"/>
      <c r="GRN305" s="50"/>
      <c r="GRO305" s="50"/>
      <c r="GRP305" s="50"/>
      <c r="GRQ305" s="50"/>
      <c r="GRR305" s="50"/>
      <c r="GRS305" s="50"/>
      <c r="GRT305" s="50"/>
      <c r="GRU305" s="50"/>
      <c r="GRV305" s="50"/>
      <c r="GRW305" s="50"/>
      <c r="GRX305" s="50"/>
      <c r="GRY305" s="50"/>
      <c r="GRZ305" s="50"/>
      <c r="GSA305" s="50"/>
      <c r="GSB305" s="50"/>
      <c r="GSC305" s="50"/>
      <c r="GSD305" s="50"/>
      <c r="GSE305" s="50"/>
      <c r="GSF305" s="50"/>
      <c r="GSG305" s="50"/>
      <c r="GSH305" s="50"/>
      <c r="GSI305" s="50"/>
      <c r="GSJ305" s="50"/>
      <c r="GSK305" s="50"/>
      <c r="GSL305" s="50"/>
      <c r="GSM305" s="50"/>
      <c r="GSN305" s="50"/>
      <c r="GSO305" s="50"/>
      <c r="GSP305" s="50"/>
      <c r="GSQ305" s="50"/>
      <c r="GSR305" s="50"/>
      <c r="GSS305" s="50"/>
      <c r="GST305" s="50"/>
      <c r="GSU305" s="50"/>
      <c r="GSV305" s="50"/>
      <c r="GSW305" s="50"/>
      <c r="GSX305" s="50"/>
      <c r="GSY305" s="50"/>
      <c r="GSZ305" s="50"/>
      <c r="GTA305" s="50"/>
      <c r="GTB305" s="50"/>
      <c r="GTC305" s="50"/>
      <c r="GTD305" s="50"/>
      <c r="GTE305" s="50"/>
      <c r="GTF305" s="50"/>
      <c r="GTG305" s="50"/>
      <c r="GTH305" s="50"/>
      <c r="GTI305" s="50"/>
      <c r="GTJ305" s="50"/>
      <c r="GTK305" s="50"/>
      <c r="GTL305" s="50"/>
      <c r="GTM305" s="50"/>
      <c r="GTN305" s="50"/>
      <c r="GTO305" s="50"/>
      <c r="GTP305" s="50"/>
      <c r="GTQ305" s="50"/>
      <c r="GTR305" s="50"/>
      <c r="GTS305" s="50"/>
      <c r="GTT305" s="50"/>
      <c r="GTU305" s="50"/>
      <c r="GTV305" s="50"/>
      <c r="GTW305" s="50"/>
      <c r="GTX305" s="50"/>
      <c r="GTY305" s="50"/>
      <c r="GTZ305" s="50"/>
      <c r="GUA305" s="50"/>
      <c r="GUB305" s="50"/>
      <c r="GUC305" s="50"/>
      <c r="GUD305" s="50"/>
      <c r="GUE305" s="50"/>
      <c r="GUF305" s="50"/>
      <c r="GUG305" s="50"/>
      <c r="GUH305" s="50"/>
      <c r="GUI305" s="50"/>
      <c r="GUJ305" s="50"/>
      <c r="GUK305" s="50"/>
      <c r="GUL305" s="50"/>
      <c r="GUM305" s="50"/>
      <c r="GUN305" s="50"/>
      <c r="GUO305" s="50"/>
      <c r="GUP305" s="50"/>
      <c r="GUQ305" s="50"/>
      <c r="GUR305" s="50"/>
      <c r="GUS305" s="50"/>
      <c r="GUT305" s="50"/>
      <c r="GUU305" s="50"/>
      <c r="GUV305" s="50"/>
      <c r="GUW305" s="50"/>
      <c r="GUX305" s="50"/>
      <c r="GUY305" s="50"/>
      <c r="GUZ305" s="50"/>
      <c r="GVA305" s="50"/>
      <c r="GVB305" s="50"/>
      <c r="GVC305" s="50"/>
      <c r="GVD305" s="50"/>
      <c r="GVE305" s="50"/>
      <c r="GVF305" s="50"/>
      <c r="GVG305" s="50"/>
      <c r="GVH305" s="50"/>
      <c r="GVI305" s="50"/>
      <c r="GVJ305" s="50"/>
      <c r="GVK305" s="50"/>
      <c r="GVL305" s="50"/>
      <c r="GVM305" s="50"/>
      <c r="GVN305" s="50"/>
      <c r="GVO305" s="50"/>
      <c r="GVP305" s="50"/>
      <c r="GVQ305" s="50"/>
      <c r="GVR305" s="50"/>
      <c r="GVS305" s="50"/>
      <c r="GVT305" s="50"/>
      <c r="GVU305" s="50"/>
      <c r="GVV305" s="50"/>
      <c r="GVW305" s="50"/>
      <c r="GVX305" s="50"/>
      <c r="GVY305" s="50"/>
      <c r="GVZ305" s="50"/>
      <c r="GWA305" s="50"/>
      <c r="GWB305" s="50"/>
      <c r="GWC305" s="50"/>
      <c r="GWD305" s="50"/>
      <c r="GWE305" s="50"/>
      <c r="GWF305" s="50"/>
      <c r="GWG305" s="50"/>
      <c r="GWH305" s="50"/>
      <c r="GWI305" s="50"/>
      <c r="GWJ305" s="50"/>
      <c r="GWK305" s="50"/>
      <c r="GWL305" s="50"/>
      <c r="GWM305" s="50"/>
      <c r="GWN305" s="50"/>
      <c r="GWO305" s="50"/>
      <c r="GWP305" s="50"/>
      <c r="GWQ305" s="50"/>
      <c r="GWR305" s="50"/>
      <c r="GWS305" s="50"/>
      <c r="GWT305" s="50"/>
      <c r="GWU305" s="50"/>
      <c r="GWV305" s="50"/>
      <c r="GWW305" s="50"/>
      <c r="GWX305" s="50"/>
      <c r="GWY305" s="50"/>
      <c r="GWZ305" s="50"/>
      <c r="GXA305" s="50"/>
      <c r="GXB305" s="50"/>
      <c r="GXC305" s="50"/>
      <c r="GXD305" s="50"/>
      <c r="GXE305" s="50"/>
      <c r="GXF305" s="50"/>
      <c r="GXG305" s="50"/>
      <c r="GXH305" s="50"/>
      <c r="GXI305" s="50"/>
      <c r="GXJ305" s="50"/>
      <c r="GXK305" s="50"/>
      <c r="GXL305" s="50"/>
      <c r="GXM305" s="50"/>
      <c r="GXN305" s="50"/>
      <c r="GXO305" s="50"/>
      <c r="GXP305" s="50"/>
      <c r="GXQ305" s="50"/>
      <c r="GXR305" s="50"/>
      <c r="GXS305" s="50"/>
      <c r="GXT305" s="50"/>
      <c r="GXV305" s="50"/>
      <c r="GXX305" s="50"/>
      <c r="GXY305" s="50"/>
      <c r="GXZ305" s="50"/>
      <c r="GYA305" s="50"/>
      <c r="GYB305" s="50"/>
      <c r="GYC305" s="50"/>
      <c r="GYD305" s="50"/>
      <c r="GYE305" s="50"/>
      <c r="GYJ305" s="50"/>
      <c r="GYK305" s="50"/>
      <c r="GYL305" s="50"/>
      <c r="GYM305" s="50"/>
      <c r="GYN305" s="50"/>
      <c r="GYO305" s="50"/>
      <c r="GYP305" s="50"/>
      <c r="GYQ305" s="50"/>
      <c r="GYR305" s="50"/>
      <c r="GYS305" s="50"/>
      <c r="GYT305" s="50"/>
      <c r="GYU305" s="50"/>
      <c r="GYV305" s="50"/>
      <c r="GYW305" s="50"/>
      <c r="GYX305" s="50"/>
      <c r="GYY305" s="50"/>
      <c r="GYZ305" s="50"/>
      <c r="GZA305" s="50"/>
      <c r="GZB305" s="50"/>
      <c r="GZC305" s="50"/>
      <c r="GZD305" s="50"/>
      <c r="GZE305" s="50"/>
      <c r="GZF305" s="50"/>
      <c r="GZG305" s="50"/>
      <c r="GZH305" s="50"/>
      <c r="GZI305" s="50"/>
      <c r="GZJ305" s="50"/>
      <c r="GZK305" s="50"/>
      <c r="GZL305" s="50"/>
      <c r="GZM305" s="50"/>
      <c r="GZN305" s="50"/>
      <c r="GZO305" s="50"/>
      <c r="GZP305" s="50"/>
      <c r="GZQ305" s="50"/>
      <c r="GZR305" s="50"/>
      <c r="GZS305" s="50"/>
      <c r="GZT305" s="50"/>
      <c r="GZU305" s="50"/>
      <c r="GZV305" s="50"/>
      <c r="GZW305" s="50"/>
      <c r="GZX305" s="50"/>
      <c r="GZY305" s="50"/>
      <c r="GZZ305" s="50"/>
      <c r="HAA305" s="50"/>
      <c r="HAB305" s="50"/>
      <c r="HAC305" s="50"/>
      <c r="HAD305" s="50"/>
      <c r="HAE305" s="50"/>
      <c r="HAF305" s="50"/>
      <c r="HAG305" s="50"/>
      <c r="HAH305" s="50"/>
      <c r="HAI305" s="50"/>
      <c r="HAJ305" s="50"/>
      <c r="HAK305" s="50"/>
      <c r="HAL305" s="50"/>
      <c r="HAM305" s="50"/>
      <c r="HAN305" s="50"/>
      <c r="HAO305" s="50"/>
      <c r="HAP305" s="50"/>
      <c r="HAQ305" s="50"/>
      <c r="HAR305" s="50"/>
      <c r="HAS305" s="50"/>
      <c r="HAT305" s="50"/>
      <c r="HAU305" s="50"/>
      <c r="HAV305" s="50"/>
      <c r="HAW305" s="50"/>
      <c r="HAX305" s="50"/>
      <c r="HAY305" s="50"/>
      <c r="HAZ305" s="50"/>
      <c r="HBA305" s="50"/>
      <c r="HBB305" s="50"/>
      <c r="HBC305" s="50"/>
      <c r="HBD305" s="50"/>
      <c r="HBE305" s="50"/>
      <c r="HBF305" s="50"/>
      <c r="HBG305" s="50"/>
      <c r="HBH305" s="50"/>
      <c r="HBI305" s="50"/>
      <c r="HBJ305" s="50"/>
      <c r="HBK305" s="50"/>
      <c r="HBL305" s="50"/>
      <c r="HBM305" s="50"/>
      <c r="HBN305" s="50"/>
      <c r="HBO305" s="50"/>
      <c r="HBP305" s="50"/>
      <c r="HBQ305" s="50"/>
      <c r="HBR305" s="50"/>
      <c r="HBS305" s="50"/>
      <c r="HBT305" s="50"/>
      <c r="HBU305" s="50"/>
      <c r="HBV305" s="50"/>
      <c r="HBW305" s="50"/>
      <c r="HBX305" s="50"/>
      <c r="HBY305" s="50"/>
      <c r="HBZ305" s="50"/>
      <c r="HCA305" s="50"/>
      <c r="HCB305" s="50"/>
      <c r="HCC305" s="50"/>
      <c r="HCD305" s="50"/>
      <c r="HCE305" s="50"/>
      <c r="HCF305" s="50"/>
      <c r="HCG305" s="50"/>
      <c r="HCH305" s="50"/>
      <c r="HCI305" s="50"/>
      <c r="HCJ305" s="50"/>
      <c r="HCK305" s="50"/>
      <c r="HCL305" s="50"/>
      <c r="HCM305" s="50"/>
      <c r="HCN305" s="50"/>
      <c r="HCO305" s="50"/>
      <c r="HCP305" s="50"/>
      <c r="HCQ305" s="50"/>
      <c r="HCR305" s="50"/>
      <c r="HCS305" s="50"/>
      <c r="HCT305" s="50"/>
      <c r="HCU305" s="50"/>
      <c r="HCV305" s="50"/>
      <c r="HCW305" s="50"/>
      <c r="HCX305" s="50"/>
      <c r="HCY305" s="50"/>
      <c r="HCZ305" s="50"/>
      <c r="HDA305" s="50"/>
      <c r="HDB305" s="50"/>
      <c r="HDC305" s="50"/>
      <c r="HDD305" s="50"/>
      <c r="HDE305" s="50"/>
      <c r="HDF305" s="50"/>
      <c r="HDG305" s="50"/>
      <c r="HDH305" s="50"/>
      <c r="HDI305" s="50"/>
      <c r="HDJ305" s="50"/>
      <c r="HDK305" s="50"/>
      <c r="HDL305" s="50"/>
      <c r="HDM305" s="50"/>
      <c r="HDN305" s="50"/>
      <c r="HDO305" s="50"/>
      <c r="HDP305" s="50"/>
      <c r="HDQ305" s="50"/>
      <c r="HDR305" s="50"/>
      <c r="HDS305" s="50"/>
      <c r="HDT305" s="50"/>
      <c r="HDU305" s="50"/>
      <c r="HDV305" s="50"/>
      <c r="HDW305" s="50"/>
      <c r="HDX305" s="50"/>
      <c r="HDY305" s="50"/>
      <c r="HDZ305" s="50"/>
      <c r="HEA305" s="50"/>
      <c r="HEB305" s="50"/>
      <c r="HEC305" s="50"/>
      <c r="HED305" s="50"/>
      <c r="HEE305" s="50"/>
      <c r="HEF305" s="50"/>
      <c r="HEG305" s="50"/>
      <c r="HEH305" s="50"/>
      <c r="HEI305" s="50"/>
      <c r="HEJ305" s="50"/>
      <c r="HEK305" s="50"/>
      <c r="HEL305" s="50"/>
      <c r="HEM305" s="50"/>
      <c r="HEN305" s="50"/>
      <c r="HEO305" s="50"/>
      <c r="HEP305" s="50"/>
      <c r="HEQ305" s="50"/>
      <c r="HER305" s="50"/>
      <c r="HES305" s="50"/>
      <c r="HET305" s="50"/>
      <c r="HEU305" s="50"/>
      <c r="HEV305" s="50"/>
      <c r="HEW305" s="50"/>
      <c r="HEX305" s="50"/>
      <c r="HEY305" s="50"/>
      <c r="HEZ305" s="50"/>
      <c r="HFA305" s="50"/>
      <c r="HFB305" s="50"/>
      <c r="HFC305" s="50"/>
      <c r="HFD305" s="50"/>
      <c r="HFE305" s="50"/>
      <c r="HFF305" s="50"/>
      <c r="HFG305" s="50"/>
      <c r="HFH305" s="50"/>
      <c r="HFI305" s="50"/>
      <c r="HFJ305" s="50"/>
      <c r="HFK305" s="50"/>
      <c r="HFL305" s="50"/>
      <c r="HFM305" s="50"/>
      <c r="HFN305" s="50"/>
      <c r="HFO305" s="50"/>
      <c r="HFP305" s="50"/>
      <c r="HFQ305" s="50"/>
      <c r="HFR305" s="50"/>
      <c r="HFS305" s="50"/>
      <c r="HFT305" s="50"/>
      <c r="HFU305" s="50"/>
      <c r="HFV305" s="50"/>
      <c r="HFW305" s="50"/>
      <c r="HFX305" s="50"/>
      <c r="HFY305" s="50"/>
      <c r="HFZ305" s="50"/>
      <c r="HGA305" s="50"/>
      <c r="HGB305" s="50"/>
      <c r="HGC305" s="50"/>
      <c r="HGD305" s="50"/>
      <c r="HGE305" s="50"/>
      <c r="HGF305" s="50"/>
      <c r="HGG305" s="50"/>
      <c r="HGH305" s="50"/>
      <c r="HGI305" s="50"/>
      <c r="HGJ305" s="50"/>
      <c r="HGK305" s="50"/>
      <c r="HGL305" s="50"/>
      <c r="HGM305" s="50"/>
      <c r="HGN305" s="50"/>
      <c r="HGO305" s="50"/>
      <c r="HGP305" s="50"/>
      <c r="HGQ305" s="50"/>
      <c r="HGR305" s="50"/>
      <c r="HGS305" s="50"/>
      <c r="HGT305" s="50"/>
      <c r="HGU305" s="50"/>
      <c r="HGV305" s="50"/>
      <c r="HGW305" s="50"/>
      <c r="HGX305" s="50"/>
      <c r="HGY305" s="50"/>
      <c r="HGZ305" s="50"/>
      <c r="HHA305" s="50"/>
      <c r="HHB305" s="50"/>
      <c r="HHC305" s="50"/>
      <c r="HHD305" s="50"/>
      <c r="HHE305" s="50"/>
      <c r="HHF305" s="50"/>
      <c r="HHG305" s="50"/>
      <c r="HHH305" s="50"/>
      <c r="HHI305" s="50"/>
      <c r="HHJ305" s="50"/>
      <c r="HHK305" s="50"/>
      <c r="HHL305" s="50"/>
      <c r="HHM305" s="50"/>
      <c r="HHN305" s="50"/>
      <c r="HHO305" s="50"/>
      <c r="HHP305" s="50"/>
      <c r="HHR305" s="50"/>
      <c r="HHT305" s="50"/>
      <c r="HHU305" s="50"/>
      <c r="HHV305" s="50"/>
      <c r="HHW305" s="50"/>
      <c r="HHX305" s="50"/>
      <c r="HHY305" s="50"/>
      <c r="HHZ305" s="50"/>
      <c r="HIA305" s="50"/>
      <c r="HIF305" s="50"/>
      <c r="HIG305" s="50"/>
      <c r="HIH305" s="50"/>
      <c r="HII305" s="50"/>
      <c r="HIJ305" s="50"/>
      <c r="HIK305" s="50"/>
      <c r="HIL305" s="50"/>
      <c r="HIM305" s="50"/>
      <c r="HIN305" s="50"/>
      <c r="HIO305" s="50"/>
      <c r="HIP305" s="50"/>
      <c r="HIQ305" s="50"/>
      <c r="HIR305" s="50"/>
      <c r="HIS305" s="50"/>
      <c r="HIT305" s="50"/>
      <c r="HIU305" s="50"/>
      <c r="HIV305" s="50"/>
      <c r="HIW305" s="50"/>
      <c r="HIX305" s="50"/>
      <c r="HIY305" s="50"/>
      <c r="HIZ305" s="50"/>
      <c r="HJA305" s="50"/>
      <c r="HJB305" s="50"/>
      <c r="HJC305" s="50"/>
      <c r="HJD305" s="50"/>
      <c r="HJE305" s="50"/>
      <c r="HJF305" s="50"/>
      <c r="HJG305" s="50"/>
      <c r="HJH305" s="50"/>
      <c r="HJI305" s="50"/>
      <c r="HJJ305" s="50"/>
      <c r="HJK305" s="50"/>
      <c r="HJL305" s="50"/>
      <c r="HJM305" s="50"/>
      <c r="HJN305" s="50"/>
      <c r="HJO305" s="50"/>
      <c r="HJP305" s="50"/>
      <c r="HJQ305" s="50"/>
      <c r="HJR305" s="50"/>
      <c r="HJS305" s="50"/>
      <c r="HJT305" s="50"/>
      <c r="HJU305" s="50"/>
      <c r="HJV305" s="50"/>
      <c r="HJW305" s="50"/>
      <c r="HJX305" s="50"/>
      <c r="HJY305" s="50"/>
      <c r="HJZ305" s="50"/>
      <c r="HKA305" s="50"/>
      <c r="HKB305" s="50"/>
      <c r="HKC305" s="50"/>
      <c r="HKD305" s="50"/>
      <c r="HKE305" s="50"/>
      <c r="HKF305" s="50"/>
      <c r="HKG305" s="50"/>
      <c r="HKH305" s="50"/>
      <c r="HKI305" s="50"/>
      <c r="HKJ305" s="50"/>
      <c r="HKK305" s="50"/>
      <c r="HKL305" s="50"/>
      <c r="HKM305" s="50"/>
      <c r="HKN305" s="50"/>
      <c r="HKO305" s="50"/>
      <c r="HKP305" s="50"/>
      <c r="HKQ305" s="50"/>
      <c r="HKR305" s="50"/>
      <c r="HKS305" s="50"/>
      <c r="HKT305" s="50"/>
      <c r="HKU305" s="50"/>
      <c r="HKV305" s="50"/>
      <c r="HKW305" s="50"/>
      <c r="HKX305" s="50"/>
      <c r="HKY305" s="50"/>
      <c r="HKZ305" s="50"/>
      <c r="HLA305" s="50"/>
      <c r="HLB305" s="50"/>
      <c r="HLC305" s="50"/>
      <c r="HLD305" s="50"/>
      <c r="HLE305" s="50"/>
      <c r="HLF305" s="50"/>
      <c r="HLG305" s="50"/>
      <c r="HLH305" s="50"/>
      <c r="HLI305" s="50"/>
      <c r="HLJ305" s="50"/>
      <c r="HLK305" s="50"/>
      <c r="HLL305" s="50"/>
      <c r="HLM305" s="50"/>
      <c r="HLN305" s="50"/>
      <c r="HLO305" s="50"/>
      <c r="HLP305" s="50"/>
      <c r="HLQ305" s="50"/>
      <c r="HLR305" s="50"/>
      <c r="HLS305" s="50"/>
      <c r="HLT305" s="50"/>
      <c r="HLU305" s="50"/>
      <c r="HLV305" s="50"/>
      <c r="HLW305" s="50"/>
      <c r="HLX305" s="50"/>
      <c r="HLY305" s="50"/>
      <c r="HLZ305" s="50"/>
      <c r="HMA305" s="50"/>
      <c r="HMB305" s="50"/>
      <c r="HMC305" s="50"/>
      <c r="HMD305" s="50"/>
      <c r="HME305" s="50"/>
      <c r="HMF305" s="50"/>
      <c r="HMG305" s="50"/>
      <c r="HMH305" s="50"/>
      <c r="HMI305" s="50"/>
      <c r="HMJ305" s="50"/>
      <c r="HMK305" s="50"/>
      <c r="HML305" s="50"/>
      <c r="HMM305" s="50"/>
      <c r="HMN305" s="50"/>
      <c r="HMO305" s="50"/>
      <c r="HMP305" s="50"/>
      <c r="HMQ305" s="50"/>
      <c r="HMR305" s="50"/>
      <c r="HMS305" s="50"/>
      <c r="HMT305" s="50"/>
      <c r="HMU305" s="50"/>
      <c r="HMV305" s="50"/>
      <c r="HMW305" s="50"/>
      <c r="HMX305" s="50"/>
      <c r="HMY305" s="50"/>
      <c r="HMZ305" s="50"/>
      <c r="HNA305" s="50"/>
      <c r="HNB305" s="50"/>
      <c r="HNC305" s="50"/>
      <c r="HND305" s="50"/>
      <c r="HNE305" s="50"/>
      <c r="HNF305" s="50"/>
      <c r="HNG305" s="50"/>
      <c r="HNH305" s="50"/>
      <c r="HNI305" s="50"/>
      <c r="HNJ305" s="50"/>
      <c r="HNK305" s="50"/>
      <c r="HNL305" s="50"/>
      <c r="HNM305" s="50"/>
      <c r="HNN305" s="50"/>
      <c r="HNO305" s="50"/>
      <c r="HNP305" s="50"/>
      <c r="HNQ305" s="50"/>
      <c r="HNR305" s="50"/>
      <c r="HNS305" s="50"/>
      <c r="HNT305" s="50"/>
      <c r="HNU305" s="50"/>
      <c r="HNV305" s="50"/>
      <c r="HNW305" s="50"/>
      <c r="HNX305" s="50"/>
      <c r="HNY305" s="50"/>
      <c r="HNZ305" s="50"/>
      <c r="HOA305" s="50"/>
      <c r="HOB305" s="50"/>
      <c r="HOC305" s="50"/>
      <c r="HOD305" s="50"/>
      <c r="HOE305" s="50"/>
      <c r="HOF305" s="50"/>
      <c r="HOG305" s="50"/>
      <c r="HOH305" s="50"/>
      <c r="HOI305" s="50"/>
      <c r="HOJ305" s="50"/>
      <c r="HOK305" s="50"/>
      <c r="HOL305" s="50"/>
      <c r="HOM305" s="50"/>
      <c r="HON305" s="50"/>
      <c r="HOO305" s="50"/>
      <c r="HOP305" s="50"/>
      <c r="HOQ305" s="50"/>
      <c r="HOR305" s="50"/>
      <c r="HOS305" s="50"/>
      <c r="HOT305" s="50"/>
      <c r="HOU305" s="50"/>
      <c r="HOV305" s="50"/>
      <c r="HOW305" s="50"/>
      <c r="HOX305" s="50"/>
      <c r="HOY305" s="50"/>
      <c r="HOZ305" s="50"/>
      <c r="HPA305" s="50"/>
      <c r="HPB305" s="50"/>
      <c r="HPC305" s="50"/>
      <c r="HPD305" s="50"/>
      <c r="HPE305" s="50"/>
      <c r="HPF305" s="50"/>
      <c r="HPG305" s="50"/>
      <c r="HPH305" s="50"/>
      <c r="HPI305" s="50"/>
      <c r="HPJ305" s="50"/>
      <c r="HPK305" s="50"/>
      <c r="HPL305" s="50"/>
      <c r="HPM305" s="50"/>
      <c r="HPN305" s="50"/>
      <c r="HPO305" s="50"/>
      <c r="HPP305" s="50"/>
      <c r="HPQ305" s="50"/>
      <c r="HPR305" s="50"/>
      <c r="HPS305" s="50"/>
      <c r="HPT305" s="50"/>
      <c r="HPU305" s="50"/>
      <c r="HPV305" s="50"/>
      <c r="HPW305" s="50"/>
      <c r="HPX305" s="50"/>
      <c r="HPY305" s="50"/>
      <c r="HPZ305" s="50"/>
      <c r="HQA305" s="50"/>
      <c r="HQB305" s="50"/>
      <c r="HQC305" s="50"/>
      <c r="HQD305" s="50"/>
      <c r="HQE305" s="50"/>
      <c r="HQF305" s="50"/>
      <c r="HQG305" s="50"/>
      <c r="HQH305" s="50"/>
      <c r="HQI305" s="50"/>
      <c r="HQJ305" s="50"/>
      <c r="HQK305" s="50"/>
      <c r="HQL305" s="50"/>
      <c r="HQM305" s="50"/>
      <c r="HQN305" s="50"/>
      <c r="HQO305" s="50"/>
      <c r="HQP305" s="50"/>
      <c r="HQQ305" s="50"/>
      <c r="HQR305" s="50"/>
      <c r="HQS305" s="50"/>
      <c r="HQT305" s="50"/>
      <c r="HQU305" s="50"/>
      <c r="HQV305" s="50"/>
      <c r="HQW305" s="50"/>
      <c r="HQX305" s="50"/>
      <c r="HQY305" s="50"/>
      <c r="HQZ305" s="50"/>
      <c r="HRA305" s="50"/>
      <c r="HRB305" s="50"/>
      <c r="HRC305" s="50"/>
      <c r="HRD305" s="50"/>
      <c r="HRE305" s="50"/>
      <c r="HRF305" s="50"/>
      <c r="HRG305" s="50"/>
      <c r="HRH305" s="50"/>
      <c r="HRI305" s="50"/>
      <c r="HRJ305" s="50"/>
      <c r="HRK305" s="50"/>
      <c r="HRL305" s="50"/>
      <c r="HRN305" s="50"/>
      <c r="HRP305" s="50"/>
      <c r="HRQ305" s="50"/>
      <c r="HRR305" s="50"/>
      <c r="HRS305" s="50"/>
      <c r="HRT305" s="50"/>
      <c r="HRU305" s="50"/>
      <c r="HRV305" s="50"/>
      <c r="HRW305" s="50"/>
      <c r="HSB305" s="50"/>
      <c r="HSC305" s="50"/>
      <c r="HSD305" s="50"/>
      <c r="HSE305" s="50"/>
      <c r="HSF305" s="50"/>
      <c r="HSG305" s="50"/>
      <c r="HSH305" s="50"/>
      <c r="HSI305" s="50"/>
      <c r="HSJ305" s="50"/>
      <c r="HSK305" s="50"/>
      <c r="HSL305" s="50"/>
      <c r="HSM305" s="50"/>
      <c r="HSN305" s="50"/>
      <c r="HSO305" s="50"/>
      <c r="HSP305" s="50"/>
      <c r="HSQ305" s="50"/>
      <c r="HSR305" s="50"/>
      <c r="HSS305" s="50"/>
      <c r="HST305" s="50"/>
      <c r="HSU305" s="50"/>
      <c r="HSV305" s="50"/>
      <c r="HSW305" s="50"/>
      <c r="HSX305" s="50"/>
      <c r="HSY305" s="50"/>
      <c r="HSZ305" s="50"/>
      <c r="HTA305" s="50"/>
      <c r="HTB305" s="50"/>
      <c r="HTC305" s="50"/>
      <c r="HTD305" s="50"/>
      <c r="HTE305" s="50"/>
      <c r="HTF305" s="50"/>
      <c r="HTG305" s="50"/>
      <c r="HTH305" s="50"/>
      <c r="HTI305" s="50"/>
      <c r="HTJ305" s="50"/>
      <c r="HTK305" s="50"/>
      <c r="HTL305" s="50"/>
      <c r="HTM305" s="50"/>
      <c r="HTN305" s="50"/>
      <c r="HTO305" s="50"/>
      <c r="HTP305" s="50"/>
      <c r="HTQ305" s="50"/>
      <c r="HTR305" s="50"/>
      <c r="HTS305" s="50"/>
      <c r="HTT305" s="50"/>
      <c r="HTU305" s="50"/>
      <c r="HTV305" s="50"/>
      <c r="HTW305" s="50"/>
      <c r="HTX305" s="50"/>
      <c r="HTY305" s="50"/>
      <c r="HTZ305" s="50"/>
      <c r="HUA305" s="50"/>
      <c r="HUB305" s="50"/>
      <c r="HUC305" s="50"/>
      <c r="HUD305" s="50"/>
      <c r="HUE305" s="50"/>
      <c r="HUF305" s="50"/>
      <c r="HUG305" s="50"/>
      <c r="HUH305" s="50"/>
      <c r="HUI305" s="50"/>
      <c r="HUJ305" s="50"/>
      <c r="HUK305" s="50"/>
      <c r="HUL305" s="50"/>
      <c r="HUM305" s="50"/>
      <c r="HUN305" s="50"/>
      <c r="HUO305" s="50"/>
      <c r="HUP305" s="50"/>
      <c r="HUQ305" s="50"/>
      <c r="HUR305" s="50"/>
      <c r="HUS305" s="50"/>
      <c r="HUT305" s="50"/>
      <c r="HUU305" s="50"/>
      <c r="HUV305" s="50"/>
      <c r="HUW305" s="50"/>
      <c r="HUX305" s="50"/>
      <c r="HUY305" s="50"/>
      <c r="HUZ305" s="50"/>
      <c r="HVA305" s="50"/>
      <c r="HVB305" s="50"/>
      <c r="HVC305" s="50"/>
      <c r="HVD305" s="50"/>
      <c r="HVE305" s="50"/>
      <c r="HVF305" s="50"/>
      <c r="HVG305" s="50"/>
      <c r="HVH305" s="50"/>
      <c r="HVI305" s="50"/>
      <c r="HVJ305" s="50"/>
      <c r="HVK305" s="50"/>
      <c r="HVL305" s="50"/>
      <c r="HVM305" s="50"/>
      <c r="HVN305" s="50"/>
      <c r="HVO305" s="50"/>
      <c r="HVP305" s="50"/>
      <c r="HVQ305" s="50"/>
      <c r="HVR305" s="50"/>
      <c r="HVS305" s="50"/>
      <c r="HVT305" s="50"/>
      <c r="HVU305" s="50"/>
      <c r="HVV305" s="50"/>
      <c r="HVW305" s="50"/>
      <c r="HVX305" s="50"/>
      <c r="HVY305" s="50"/>
      <c r="HVZ305" s="50"/>
      <c r="HWA305" s="50"/>
      <c r="HWB305" s="50"/>
      <c r="HWC305" s="50"/>
      <c r="HWD305" s="50"/>
      <c r="HWE305" s="50"/>
      <c r="HWF305" s="50"/>
      <c r="HWG305" s="50"/>
      <c r="HWH305" s="50"/>
      <c r="HWI305" s="50"/>
      <c r="HWJ305" s="50"/>
      <c r="HWK305" s="50"/>
      <c r="HWL305" s="50"/>
      <c r="HWM305" s="50"/>
      <c r="HWN305" s="50"/>
      <c r="HWO305" s="50"/>
      <c r="HWP305" s="50"/>
      <c r="HWQ305" s="50"/>
      <c r="HWR305" s="50"/>
      <c r="HWS305" s="50"/>
      <c r="HWT305" s="50"/>
      <c r="HWU305" s="50"/>
      <c r="HWV305" s="50"/>
      <c r="HWW305" s="50"/>
      <c r="HWX305" s="50"/>
      <c r="HWY305" s="50"/>
      <c r="HWZ305" s="50"/>
      <c r="HXA305" s="50"/>
      <c r="HXB305" s="50"/>
      <c r="HXC305" s="50"/>
      <c r="HXD305" s="50"/>
      <c r="HXE305" s="50"/>
      <c r="HXF305" s="50"/>
      <c r="HXG305" s="50"/>
      <c r="HXH305" s="50"/>
      <c r="HXI305" s="50"/>
      <c r="HXJ305" s="50"/>
      <c r="HXK305" s="50"/>
      <c r="HXL305" s="50"/>
      <c r="HXM305" s="50"/>
      <c r="HXN305" s="50"/>
      <c r="HXO305" s="50"/>
      <c r="HXP305" s="50"/>
      <c r="HXQ305" s="50"/>
      <c r="HXR305" s="50"/>
      <c r="HXS305" s="50"/>
      <c r="HXT305" s="50"/>
      <c r="HXU305" s="50"/>
      <c r="HXV305" s="50"/>
      <c r="HXW305" s="50"/>
      <c r="HXX305" s="50"/>
      <c r="HXY305" s="50"/>
      <c r="HXZ305" s="50"/>
      <c r="HYA305" s="50"/>
      <c r="HYB305" s="50"/>
      <c r="HYC305" s="50"/>
      <c r="HYD305" s="50"/>
      <c r="HYE305" s="50"/>
      <c r="HYF305" s="50"/>
      <c r="HYG305" s="50"/>
      <c r="HYH305" s="50"/>
      <c r="HYI305" s="50"/>
      <c r="HYJ305" s="50"/>
      <c r="HYK305" s="50"/>
      <c r="HYL305" s="50"/>
      <c r="HYM305" s="50"/>
      <c r="HYN305" s="50"/>
      <c r="HYO305" s="50"/>
      <c r="HYP305" s="50"/>
      <c r="HYQ305" s="50"/>
      <c r="HYR305" s="50"/>
      <c r="HYS305" s="50"/>
      <c r="HYT305" s="50"/>
      <c r="HYU305" s="50"/>
      <c r="HYV305" s="50"/>
      <c r="HYW305" s="50"/>
      <c r="HYX305" s="50"/>
      <c r="HYY305" s="50"/>
      <c r="HYZ305" s="50"/>
      <c r="HZA305" s="50"/>
      <c r="HZB305" s="50"/>
      <c r="HZC305" s="50"/>
      <c r="HZD305" s="50"/>
      <c r="HZE305" s="50"/>
      <c r="HZF305" s="50"/>
      <c r="HZG305" s="50"/>
      <c r="HZH305" s="50"/>
      <c r="HZI305" s="50"/>
      <c r="HZJ305" s="50"/>
      <c r="HZK305" s="50"/>
      <c r="HZL305" s="50"/>
      <c r="HZM305" s="50"/>
      <c r="HZN305" s="50"/>
      <c r="HZO305" s="50"/>
      <c r="HZP305" s="50"/>
      <c r="HZQ305" s="50"/>
      <c r="HZR305" s="50"/>
      <c r="HZS305" s="50"/>
      <c r="HZT305" s="50"/>
      <c r="HZU305" s="50"/>
      <c r="HZV305" s="50"/>
      <c r="HZW305" s="50"/>
      <c r="HZX305" s="50"/>
      <c r="HZY305" s="50"/>
      <c r="HZZ305" s="50"/>
      <c r="IAA305" s="50"/>
      <c r="IAB305" s="50"/>
      <c r="IAC305" s="50"/>
      <c r="IAD305" s="50"/>
      <c r="IAE305" s="50"/>
      <c r="IAF305" s="50"/>
      <c r="IAG305" s="50"/>
      <c r="IAH305" s="50"/>
      <c r="IAI305" s="50"/>
      <c r="IAJ305" s="50"/>
      <c r="IAK305" s="50"/>
      <c r="IAL305" s="50"/>
      <c r="IAM305" s="50"/>
      <c r="IAN305" s="50"/>
      <c r="IAO305" s="50"/>
      <c r="IAP305" s="50"/>
      <c r="IAQ305" s="50"/>
      <c r="IAR305" s="50"/>
      <c r="IAS305" s="50"/>
      <c r="IAT305" s="50"/>
      <c r="IAU305" s="50"/>
      <c r="IAV305" s="50"/>
      <c r="IAW305" s="50"/>
      <c r="IAX305" s="50"/>
      <c r="IAY305" s="50"/>
      <c r="IAZ305" s="50"/>
      <c r="IBA305" s="50"/>
      <c r="IBB305" s="50"/>
      <c r="IBC305" s="50"/>
      <c r="IBD305" s="50"/>
      <c r="IBE305" s="50"/>
      <c r="IBF305" s="50"/>
      <c r="IBG305" s="50"/>
      <c r="IBH305" s="50"/>
      <c r="IBJ305" s="50"/>
      <c r="IBL305" s="50"/>
      <c r="IBM305" s="50"/>
      <c r="IBN305" s="50"/>
      <c r="IBO305" s="50"/>
      <c r="IBP305" s="50"/>
      <c r="IBQ305" s="50"/>
      <c r="IBR305" s="50"/>
      <c r="IBS305" s="50"/>
      <c r="IBX305" s="50"/>
      <c r="IBY305" s="50"/>
      <c r="IBZ305" s="50"/>
      <c r="ICA305" s="50"/>
      <c r="ICB305" s="50"/>
      <c r="ICC305" s="50"/>
      <c r="ICD305" s="50"/>
      <c r="ICE305" s="50"/>
      <c r="ICF305" s="50"/>
      <c r="ICG305" s="50"/>
      <c r="ICH305" s="50"/>
      <c r="ICI305" s="50"/>
      <c r="ICJ305" s="50"/>
      <c r="ICK305" s="50"/>
      <c r="ICL305" s="50"/>
      <c r="ICM305" s="50"/>
      <c r="ICN305" s="50"/>
      <c r="ICO305" s="50"/>
      <c r="ICP305" s="50"/>
      <c r="ICQ305" s="50"/>
      <c r="ICR305" s="50"/>
      <c r="ICS305" s="50"/>
      <c r="ICT305" s="50"/>
      <c r="ICU305" s="50"/>
      <c r="ICV305" s="50"/>
      <c r="ICW305" s="50"/>
      <c r="ICX305" s="50"/>
      <c r="ICY305" s="50"/>
      <c r="ICZ305" s="50"/>
      <c r="IDA305" s="50"/>
      <c r="IDB305" s="50"/>
      <c r="IDC305" s="50"/>
      <c r="IDD305" s="50"/>
      <c r="IDE305" s="50"/>
      <c r="IDF305" s="50"/>
      <c r="IDG305" s="50"/>
      <c r="IDH305" s="50"/>
      <c r="IDI305" s="50"/>
      <c r="IDJ305" s="50"/>
      <c r="IDK305" s="50"/>
      <c r="IDL305" s="50"/>
      <c r="IDM305" s="50"/>
      <c r="IDN305" s="50"/>
      <c r="IDO305" s="50"/>
      <c r="IDP305" s="50"/>
      <c r="IDQ305" s="50"/>
      <c r="IDR305" s="50"/>
      <c r="IDS305" s="50"/>
      <c r="IDT305" s="50"/>
      <c r="IDU305" s="50"/>
      <c r="IDV305" s="50"/>
      <c r="IDW305" s="50"/>
      <c r="IDX305" s="50"/>
      <c r="IDY305" s="50"/>
      <c r="IDZ305" s="50"/>
      <c r="IEA305" s="50"/>
      <c r="IEB305" s="50"/>
      <c r="IEC305" s="50"/>
      <c r="IED305" s="50"/>
      <c r="IEE305" s="50"/>
      <c r="IEF305" s="50"/>
      <c r="IEG305" s="50"/>
      <c r="IEH305" s="50"/>
      <c r="IEI305" s="50"/>
      <c r="IEJ305" s="50"/>
      <c r="IEK305" s="50"/>
      <c r="IEL305" s="50"/>
      <c r="IEM305" s="50"/>
      <c r="IEN305" s="50"/>
      <c r="IEO305" s="50"/>
      <c r="IEP305" s="50"/>
      <c r="IEQ305" s="50"/>
      <c r="IER305" s="50"/>
      <c r="IES305" s="50"/>
      <c r="IET305" s="50"/>
      <c r="IEU305" s="50"/>
      <c r="IEV305" s="50"/>
      <c r="IEW305" s="50"/>
      <c r="IEX305" s="50"/>
      <c r="IEY305" s="50"/>
      <c r="IEZ305" s="50"/>
      <c r="IFA305" s="50"/>
      <c r="IFB305" s="50"/>
      <c r="IFC305" s="50"/>
      <c r="IFD305" s="50"/>
      <c r="IFE305" s="50"/>
      <c r="IFF305" s="50"/>
      <c r="IFG305" s="50"/>
      <c r="IFH305" s="50"/>
      <c r="IFI305" s="50"/>
      <c r="IFJ305" s="50"/>
      <c r="IFK305" s="50"/>
      <c r="IFL305" s="50"/>
      <c r="IFM305" s="50"/>
      <c r="IFN305" s="50"/>
      <c r="IFO305" s="50"/>
      <c r="IFP305" s="50"/>
      <c r="IFQ305" s="50"/>
      <c r="IFR305" s="50"/>
      <c r="IFS305" s="50"/>
      <c r="IFT305" s="50"/>
      <c r="IFU305" s="50"/>
      <c r="IFV305" s="50"/>
      <c r="IFW305" s="50"/>
      <c r="IFX305" s="50"/>
      <c r="IFY305" s="50"/>
      <c r="IFZ305" s="50"/>
      <c r="IGA305" s="50"/>
      <c r="IGB305" s="50"/>
      <c r="IGC305" s="50"/>
      <c r="IGD305" s="50"/>
      <c r="IGE305" s="50"/>
      <c r="IGF305" s="50"/>
      <c r="IGG305" s="50"/>
      <c r="IGH305" s="50"/>
      <c r="IGI305" s="50"/>
      <c r="IGJ305" s="50"/>
      <c r="IGK305" s="50"/>
      <c r="IGL305" s="50"/>
      <c r="IGM305" s="50"/>
      <c r="IGN305" s="50"/>
      <c r="IGO305" s="50"/>
      <c r="IGP305" s="50"/>
      <c r="IGQ305" s="50"/>
      <c r="IGR305" s="50"/>
      <c r="IGS305" s="50"/>
      <c r="IGT305" s="50"/>
      <c r="IGU305" s="50"/>
      <c r="IGV305" s="50"/>
      <c r="IGW305" s="50"/>
      <c r="IGX305" s="50"/>
      <c r="IGY305" s="50"/>
      <c r="IGZ305" s="50"/>
      <c r="IHA305" s="50"/>
      <c r="IHB305" s="50"/>
      <c r="IHC305" s="50"/>
      <c r="IHD305" s="50"/>
      <c r="IHE305" s="50"/>
      <c r="IHF305" s="50"/>
      <c r="IHG305" s="50"/>
      <c r="IHH305" s="50"/>
      <c r="IHI305" s="50"/>
      <c r="IHJ305" s="50"/>
      <c r="IHK305" s="50"/>
      <c r="IHL305" s="50"/>
      <c r="IHM305" s="50"/>
      <c r="IHN305" s="50"/>
      <c r="IHO305" s="50"/>
      <c r="IHP305" s="50"/>
      <c r="IHQ305" s="50"/>
      <c r="IHR305" s="50"/>
      <c r="IHS305" s="50"/>
      <c r="IHT305" s="50"/>
      <c r="IHU305" s="50"/>
      <c r="IHV305" s="50"/>
      <c r="IHW305" s="50"/>
      <c r="IHX305" s="50"/>
      <c r="IHY305" s="50"/>
      <c r="IHZ305" s="50"/>
      <c r="IIA305" s="50"/>
      <c r="IIB305" s="50"/>
      <c r="IIC305" s="50"/>
      <c r="IID305" s="50"/>
      <c r="IIE305" s="50"/>
      <c r="IIF305" s="50"/>
      <c r="IIG305" s="50"/>
      <c r="IIH305" s="50"/>
      <c r="III305" s="50"/>
      <c r="IIJ305" s="50"/>
      <c r="IIK305" s="50"/>
      <c r="IIL305" s="50"/>
      <c r="IIM305" s="50"/>
      <c r="IIN305" s="50"/>
      <c r="IIO305" s="50"/>
      <c r="IIP305" s="50"/>
      <c r="IIQ305" s="50"/>
      <c r="IIR305" s="50"/>
      <c r="IIS305" s="50"/>
      <c r="IIT305" s="50"/>
      <c r="IIU305" s="50"/>
      <c r="IIV305" s="50"/>
      <c r="IIW305" s="50"/>
      <c r="IIX305" s="50"/>
      <c r="IIY305" s="50"/>
      <c r="IIZ305" s="50"/>
      <c r="IJA305" s="50"/>
      <c r="IJB305" s="50"/>
      <c r="IJC305" s="50"/>
      <c r="IJD305" s="50"/>
      <c r="IJE305" s="50"/>
      <c r="IJF305" s="50"/>
      <c r="IJG305" s="50"/>
      <c r="IJH305" s="50"/>
      <c r="IJI305" s="50"/>
      <c r="IJJ305" s="50"/>
      <c r="IJK305" s="50"/>
      <c r="IJL305" s="50"/>
      <c r="IJM305" s="50"/>
      <c r="IJN305" s="50"/>
      <c r="IJO305" s="50"/>
      <c r="IJP305" s="50"/>
      <c r="IJQ305" s="50"/>
      <c r="IJR305" s="50"/>
      <c r="IJS305" s="50"/>
      <c r="IJT305" s="50"/>
      <c r="IJU305" s="50"/>
      <c r="IJV305" s="50"/>
      <c r="IJW305" s="50"/>
      <c r="IJX305" s="50"/>
      <c r="IJY305" s="50"/>
      <c r="IJZ305" s="50"/>
      <c r="IKA305" s="50"/>
      <c r="IKB305" s="50"/>
      <c r="IKC305" s="50"/>
      <c r="IKD305" s="50"/>
      <c r="IKE305" s="50"/>
      <c r="IKF305" s="50"/>
      <c r="IKG305" s="50"/>
      <c r="IKH305" s="50"/>
      <c r="IKI305" s="50"/>
      <c r="IKJ305" s="50"/>
      <c r="IKK305" s="50"/>
      <c r="IKL305" s="50"/>
      <c r="IKM305" s="50"/>
      <c r="IKN305" s="50"/>
      <c r="IKO305" s="50"/>
      <c r="IKP305" s="50"/>
      <c r="IKQ305" s="50"/>
      <c r="IKR305" s="50"/>
      <c r="IKS305" s="50"/>
      <c r="IKT305" s="50"/>
      <c r="IKU305" s="50"/>
      <c r="IKV305" s="50"/>
      <c r="IKW305" s="50"/>
      <c r="IKX305" s="50"/>
      <c r="IKY305" s="50"/>
      <c r="IKZ305" s="50"/>
      <c r="ILA305" s="50"/>
      <c r="ILB305" s="50"/>
      <c r="ILC305" s="50"/>
      <c r="ILD305" s="50"/>
      <c r="ILF305" s="50"/>
      <c r="ILH305" s="50"/>
      <c r="ILI305" s="50"/>
      <c r="ILJ305" s="50"/>
      <c r="ILK305" s="50"/>
      <c r="ILL305" s="50"/>
      <c r="ILM305" s="50"/>
      <c r="ILN305" s="50"/>
      <c r="ILO305" s="50"/>
      <c r="ILT305" s="50"/>
      <c r="ILU305" s="50"/>
      <c r="ILV305" s="50"/>
      <c r="ILW305" s="50"/>
      <c r="ILX305" s="50"/>
      <c r="ILY305" s="50"/>
      <c r="ILZ305" s="50"/>
      <c r="IMA305" s="50"/>
      <c r="IMB305" s="50"/>
      <c r="IMC305" s="50"/>
      <c r="IMD305" s="50"/>
      <c r="IME305" s="50"/>
      <c r="IMF305" s="50"/>
      <c r="IMG305" s="50"/>
      <c r="IMH305" s="50"/>
      <c r="IMI305" s="50"/>
      <c r="IMJ305" s="50"/>
      <c r="IMK305" s="50"/>
      <c r="IML305" s="50"/>
      <c r="IMM305" s="50"/>
      <c r="IMN305" s="50"/>
      <c r="IMO305" s="50"/>
      <c r="IMP305" s="50"/>
      <c r="IMQ305" s="50"/>
      <c r="IMR305" s="50"/>
      <c r="IMS305" s="50"/>
      <c r="IMT305" s="50"/>
      <c r="IMU305" s="50"/>
      <c r="IMV305" s="50"/>
      <c r="IMW305" s="50"/>
      <c r="IMX305" s="50"/>
      <c r="IMY305" s="50"/>
      <c r="IMZ305" s="50"/>
      <c r="INA305" s="50"/>
      <c r="INB305" s="50"/>
      <c r="INC305" s="50"/>
      <c r="IND305" s="50"/>
      <c r="INE305" s="50"/>
      <c r="INF305" s="50"/>
      <c r="ING305" s="50"/>
      <c r="INH305" s="50"/>
      <c r="INI305" s="50"/>
      <c r="INJ305" s="50"/>
      <c r="INK305" s="50"/>
      <c r="INL305" s="50"/>
      <c r="INM305" s="50"/>
      <c r="INN305" s="50"/>
      <c r="INO305" s="50"/>
      <c r="INP305" s="50"/>
      <c r="INQ305" s="50"/>
      <c r="INR305" s="50"/>
      <c r="INS305" s="50"/>
      <c r="INT305" s="50"/>
      <c r="INU305" s="50"/>
      <c r="INV305" s="50"/>
      <c r="INW305" s="50"/>
      <c r="INX305" s="50"/>
      <c r="INY305" s="50"/>
      <c r="INZ305" s="50"/>
      <c r="IOA305" s="50"/>
      <c r="IOB305" s="50"/>
      <c r="IOC305" s="50"/>
      <c r="IOD305" s="50"/>
      <c r="IOE305" s="50"/>
      <c r="IOF305" s="50"/>
      <c r="IOG305" s="50"/>
      <c r="IOH305" s="50"/>
      <c r="IOI305" s="50"/>
      <c r="IOJ305" s="50"/>
      <c r="IOK305" s="50"/>
      <c r="IOL305" s="50"/>
      <c r="IOM305" s="50"/>
      <c r="ION305" s="50"/>
      <c r="IOO305" s="50"/>
      <c r="IOP305" s="50"/>
      <c r="IOQ305" s="50"/>
      <c r="IOR305" s="50"/>
      <c r="IOS305" s="50"/>
      <c r="IOT305" s="50"/>
      <c r="IOU305" s="50"/>
      <c r="IOV305" s="50"/>
      <c r="IOW305" s="50"/>
      <c r="IOX305" s="50"/>
      <c r="IOY305" s="50"/>
      <c r="IOZ305" s="50"/>
      <c r="IPA305" s="50"/>
      <c r="IPB305" s="50"/>
      <c r="IPC305" s="50"/>
      <c r="IPD305" s="50"/>
      <c r="IPE305" s="50"/>
      <c r="IPF305" s="50"/>
      <c r="IPG305" s="50"/>
      <c r="IPH305" s="50"/>
      <c r="IPI305" s="50"/>
      <c r="IPJ305" s="50"/>
      <c r="IPK305" s="50"/>
      <c r="IPL305" s="50"/>
      <c r="IPM305" s="50"/>
      <c r="IPN305" s="50"/>
      <c r="IPO305" s="50"/>
      <c r="IPP305" s="50"/>
      <c r="IPQ305" s="50"/>
      <c r="IPR305" s="50"/>
      <c r="IPS305" s="50"/>
      <c r="IPT305" s="50"/>
      <c r="IPU305" s="50"/>
      <c r="IPV305" s="50"/>
      <c r="IPW305" s="50"/>
      <c r="IPX305" s="50"/>
      <c r="IPY305" s="50"/>
      <c r="IPZ305" s="50"/>
      <c r="IQA305" s="50"/>
      <c r="IQB305" s="50"/>
      <c r="IQC305" s="50"/>
      <c r="IQD305" s="50"/>
      <c r="IQE305" s="50"/>
      <c r="IQF305" s="50"/>
      <c r="IQG305" s="50"/>
      <c r="IQH305" s="50"/>
      <c r="IQI305" s="50"/>
      <c r="IQJ305" s="50"/>
      <c r="IQK305" s="50"/>
      <c r="IQL305" s="50"/>
      <c r="IQM305" s="50"/>
      <c r="IQN305" s="50"/>
      <c r="IQO305" s="50"/>
      <c r="IQP305" s="50"/>
      <c r="IQQ305" s="50"/>
      <c r="IQR305" s="50"/>
      <c r="IQS305" s="50"/>
      <c r="IQT305" s="50"/>
      <c r="IQU305" s="50"/>
      <c r="IQV305" s="50"/>
      <c r="IQW305" s="50"/>
      <c r="IQX305" s="50"/>
      <c r="IQY305" s="50"/>
      <c r="IQZ305" s="50"/>
      <c r="IRA305" s="50"/>
      <c r="IRB305" s="50"/>
      <c r="IRC305" s="50"/>
      <c r="IRD305" s="50"/>
      <c r="IRE305" s="50"/>
      <c r="IRF305" s="50"/>
      <c r="IRG305" s="50"/>
      <c r="IRH305" s="50"/>
      <c r="IRI305" s="50"/>
      <c r="IRJ305" s="50"/>
      <c r="IRK305" s="50"/>
      <c r="IRL305" s="50"/>
      <c r="IRM305" s="50"/>
      <c r="IRN305" s="50"/>
      <c r="IRO305" s="50"/>
      <c r="IRP305" s="50"/>
      <c r="IRQ305" s="50"/>
      <c r="IRR305" s="50"/>
      <c r="IRS305" s="50"/>
      <c r="IRT305" s="50"/>
      <c r="IRU305" s="50"/>
      <c r="IRV305" s="50"/>
      <c r="IRW305" s="50"/>
      <c r="IRX305" s="50"/>
      <c r="IRY305" s="50"/>
      <c r="IRZ305" s="50"/>
      <c r="ISA305" s="50"/>
      <c r="ISB305" s="50"/>
      <c r="ISC305" s="50"/>
      <c r="ISD305" s="50"/>
      <c r="ISE305" s="50"/>
      <c r="ISF305" s="50"/>
      <c r="ISG305" s="50"/>
      <c r="ISH305" s="50"/>
      <c r="ISI305" s="50"/>
      <c r="ISJ305" s="50"/>
      <c r="ISK305" s="50"/>
      <c r="ISL305" s="50"/>
      <c r="ISM305" s="50"/>
      <c r="ISN305" s="50"/>
      <c r="ISO305" s="50"/>
      <c r="ISP305" s="50"/>
      <c r="ISQ305" s="50"/>
      <c r="ISR305" s="50"/>
      <c r="ISS305" s="50"/>
      <c r="IST305" s="50"/>
      <c r="ISU305" s="50"/>
      <c r="ISV305" s="50"/>
      <c r="ISW305" s="50"/>
      <c r="ISX305" s="50"/>
      <c r="ISY305" s="50"/>
      <c r="ISZ305" s="50"/>
      <c r="ITA305" s="50"/>
      <c r="ITB305" s="50"/>
      <c r="ITC305" s="50"/>
      <c r="ITD305" s="50"/>
      <c r="ITE305" s="50"/>
      <c r="ITF305" s="50"/>
      <c r="ITG305" s="50"/>
      <c r="ITH305" s="50"/>
      <c r="ITI305" s="50"/>
      <c r="ITJ305" s="50"/>
      <c r="ITK305" s="50"/>
      <c r="ITL305" s="50"/>
      <c r="ITM305" s="50"/>
      <c r="ITN305" s="50"/>
      <c r="ITO305" s="50"/>
      <c r="ITP305" s="50"/>
      <c r="ITQ305" s="50"/>
      <c r="ITR305" s="50"/>
      <c r="ITS305" s="50"/>
      <c r="ITT305" s="50"/>
      <c r="ITU305" s="50"/>
      <c r="ITV305" s="50"/>
      <c r="ITW305" s="50"/>
      <c r="ITX305" s="50"/>
      <c r="ITY305" s="50"/>
      <c r="ITZ305" s="50"/>
      <c r="IUA305" s="50"/>
      <c r="IUB305" s="50"/>
      <c r="IUC305" s="50"/>
      <c r="IUD305" s="50"/>
      <c r="IUE305" s="50"/>
      <c r="IUF305" s="50"/>
      <c r="IUG305" s="50"/>
      <c r="IUH305" s="50"/>
      <c r="IUI305" s="50"/>
      <c r="IUJ305" s="50"/>
      <c r="IUK305" s="50"/>
      <c r="IUL305" s="50"/>
      <c r="IUM305" s="50"/>
      <c r="IUN305" s="50"/>
      <c r="IUO305" s="50"/>
      <c r="IUP305" s="50"/>
      <c r="IUQ305" s="50"/>
      <c r="IUR305" s="50"/>
      <c r="IUS305" s="50"/>
      <c r="IUT305" s="50"/>
      <c r="IUU305" s="50"/>
      <c r="IUV305" s="50"/>
      <c r="IUW305" s="50"/>
      <c r="IUX305" s="50"/>
      <c r="IUY305" s="50"/>
      <c r="IUZ305" s="50"/>
      <c r="IVB305" s="50"/>
      <c r="IVD305" s="50"/>
      <c r="IVE305" s="50"/>
      <c r="IVF305" s="50"/>
      <c r="IVG305" s="50"/>
      <c r="IVH305" s="50"/>
      <c r="IVI305" s="50"/>
      <c r="IVJ305" s="50"/>
      <c r="IVK305" s="50"/>
      <c r="IVP305" s="50"/>
      <c r="IVQ305" s="50"/>
      <c r="IVR305" s="50"/>
      <c r="IVS305" s="50"/>
      <c r="IVT305" s="50"/>
      <c r="IVU305" s="50"/>
      <c r="IVV305" s="50"/>
      <c r="IVW305" s="50"/>
      <c r="IVX305" s="50"/>
      <c r="IVY305" s="50"/>
      <c r="IVZ305" s="50"/>
      <c r="IWA305" s="50"/>
      <c r="IWB305" s="50"/>
      <c r="IWC305" s="50"/>
      <c r="IWD305" s="50"/>
      <c r="IWE305" s="50"/>
      <c r="IWF305" s="50"/>
      <c r="IWG305" s="50"/>
      <c r="IWH305" s="50"/>
      <c r="IWI305" s="50"/>
      <c r="IWJ305" s="50"/>
      <c r="IWK305" s="50"/>
      <c r="IWL305" s="50"/>
      <c r="IWM305" s="50"/>
      <c r="IWN305" s="50"/>
      <c r="IWO305" s="50"/>
      <c r="IWP305" s="50"/>
      <c r="IWQ305" s="50"/>
      <c r="IWR305" s="50"/>
      <c r="IWS305" s="50"/>
      <c r="IWT305" s="50"/>
      <c r="IWU305" s="50"/>
      <c r="IWV305" s="50"/>
      <c r="IWW305" s="50"/>
      <c r="IWX305" s="50"/>
      <c r="IWY305" s="50"/>
      <c r="IWZ305" s="50"/>
      <c r="IXA305" s="50"/>
      <c r="IXB305" s="50"/>
      <c r="IXC305" s="50"/>
      <c r="IXD305" s="50"/>
      <c r="IXE305" s="50"/>
      <c r="IXF305" s="50"/>
      <c r="IXG305" s="50"/>
      <c r="IXH305" s="50"/>
      <c r="IXI305" s="50"/>
      <c r="IXJ305" s="50"/>
      <c r="IXK305" s="50"/>
      <c r="IXL305" s="50"/>
      <c r="IXM305" s="50"/>
      <c r="IXN305" s="50"/>
      <c r="IXO305" s="50"/>
      <c r="IXP305" s="50"/>
      <c r="IXQ305" s="50"/>
      <c r="IXR305" s="50"/>
      <c r="IXS305" s="50"/>
      <c r="IXT305" s="50"/>
      <c r="IXU305" s="50"/>
      <c r="IXV305" s="50"/>
      <c r="IXW305" s="50"/>
      <c r="IXX305" s="50"/>
      <c r="IXY305" s="50"/>
      <c r="IXZ305" s="50"/>
      <c r="IYA305" s="50"/>
      <c r="IYB305" s="50"/>
      <c r="IYC305" s="50"/>
      <c r="IYD305" s="50"/>
      <c r="IYE305" s="50"/>
      <c r="IYF305" s="50"/>
      <c r="IYG305" s="50"/>
      <c r="IYH305" s="50"/>
      <c r="IYI305" s="50"/>
      <c r="IYJ305" s="50"/>
      <c r="IYK305" s="50"/>
      <c r="IYL305" s="50"/>
      <c r="IYM305" s="50"/>
      <c r="IYN305" s="50"/>
      <c r="IYO305" s="50"/>
      <c r="IYP305" s="50"/>
      <c r="IYQ305" s="50"/>
      <c r="IYR305" s="50"/>
      <c r="IYS305" s="50"/>
      <c r="IYT305" s="50"/>
      <c r="IYU305" s="50"/>
      <c r="IYV305" s="50"/>
      <c r="IYW305" s="50"/>
      <c r="IYX305" s="50"/>
      <c r="IYY305" s="50"/>
      <c r="IYZ305" s="50"/>
      <c r="IZA305" s="50"/>
      <c r="IZB305" s="50"/>
      <c r="IZC305" s="50"/>
      <c r="IZD305" s="50"/>
      <c r="IZE305" s="50"/>
      <c r="IZF305" s="50"/>
      <c r="IZG305" s="50"/>
      <c r="IZH305" s="50"/>
      <c r="IZI305" s="50"/>
      <c r="IZJ305" s="50"/>
      <c r="IZK305" s="50"/>
      <c r="IZL305" s="50"/>
      <c r="IZM305" s="50"/>
      <c r="IZN305" s="50"/>
      <c r="IZO305" s="50"/>
      <c r="IZP305" s="50"/>
      <c r="IZQ305" s="50"/>
      <c r="IZR305" s="50"/>
      <c r="IZS305" s="50"/>
      <c r="IZT305" s="50"/>
      <c r="IZU305" s="50"/>
      <c r="IZV305" s="50"/>
      <c r="IZW305" s="50"/>
      <c r="IZX305" s="50"/>
      <c r="IZY305" s="50"/>
      <c r="IZZ305" s="50"/>
      <c r="JAA305" s="50"/>
      <c r="JAB305" s="50"/>
      <c r="JAC305" s="50"/>
      <c r="JAD305" s="50"/>
      <c r="JAE305" s="50"/>
      <c r="JAF305" s="50"/>
      <c r="JAG305" s="50"/>
      <c r="JAH305" s="50"/>
      <c r="JAI305" s="50"/>
      <c r="JAJ305" s="50"/>
      <c r="JAK305" s="50"/>
      <c r="JAL305" s="50"/>
      <c r="JAM305" s="50"/>
      <c r="JAN305" s="50"/>
      <c r="JAO305" s="50"/>
      <c r="JAP305" s="50"/>
      <c r="JAQ305" s="50"/>
      <c r="JAR305" s="50"/>
      <c r="JAS305" s="50"/>
      <c r="JAT305" s="50"/>
      <c r="JAU305" s="50"/>
      <c r="JAV305" s="50"/>
      <c r="JAW305" s="50"/>
      <c r="JAX305" s="50"/>
      <c r="JAY305" s="50"/>
      <c r="JAZ305" s="50"/>
      <c r="JBA305" s="50"/>
      <c r="JBB305" s="50"/>
      <c r="JBC305" s="50"/>
      <c r="JBD305" s="50"/>
      <c r="JBE305" s="50"/>
      <c r="JBF305" s="50"/>
      <c r="JBG305" s="50"/>
      <c r="JBH305" s="50"/>
      <c r="JBI305" s="50"/>
      <c r="JBJ305" s="50"/>
      <c r="JBK305" s="50"/>
      <c r="JBL305" s="50"/>
      <c r="JBM305" s="50"/>
      <c r="JBN305" s="50"/>
      <c r="JBO305" s="50"/>
      <c r="JBP305" s="50"/>
      <c r="JBQ305" s="50"/>
      <c r="JBR305" s="50"/>
      <c r="JBS305" s="50"/>
      <c r="JBT305" s="50"/>
      <c r="JBU305" s="50"/>
      <c r="JBV305" s="50"/>
      <c r="JBW305" s="50"/>
      <c r="JBX305" s="50"/>
      <c r="JBY305" s="50"/>
      <c r="JBZ305" s="50"/>
      <c r="JCA305" s="50"/>
      <c r="JCB305" s="50"/>
      <c r="JCC305" s="50"/>
      <c r="JCD305" s="50"/>
      <c r="JCE305" s="50"/>
      <c r="JCF305" s="50"/>
      <c r="JCG305" s="50"/>
      <c r="JCH305" s="50"/>
      <c r="JCI305" s="50"/>
      <c r="JCJ305" s="50"/>
      <c r="JCK305" s="50"/>
      <c r="JCL305" s="50"/>
      <c r="JCM305" s="50"/>
      <c r="JCN305" s="50"/>
      <c r="JCO305" s="50"/>
      <c r="JCP305" s="50"/>
      <c r="JCQ305" s="50"/>
      <c r="JCR305" s="50"/>
      <c r="JCS305" s="50"/>
      <c r="JCT305" s="50"/>
      <c r="JCU305" s="50"/>
      <c r="JCV305" s="50"/>
      <c r="JCW305" s="50"/>
      <c r="JCX305" s="50"/>
      <c r="JCY305" s="50"/>
      <c r="JCZ305" s="50"/>
      <c r="JDA305" s="50"/>
      <c r="JDB305" s="50"/>
      <c r="JDC305" s="50"/>
      <c r="JDD305" s="50"/>
      <c r="JDE305" s="50"/>
      <c r="JDF305" s="50"/>
      <c r="JDG305" s="50"/>
      <c r="JDH305" s="50"/>
      <c r="JDI305" s="50"/>
      <c r="JDJ305" s="50"/>
      <c r="JDK305" s="50"/>
      <c r="JDL305" s="50"/>
      <c r="JDM305" s="50"/>
      <c r="JDN305" s="50"/>
      <c r="JDO305" s="50"/>
      <c r="JDP305" s="50"/>
      <c r="JDQ305" s="50"/>
      <c r="JDR305" s="50"/>
      <c r="JDS305" s="50"/>
      <c r="JDT305" s="50"/>
      <c r="JDU305" s="50"/>
      <c r="JDV305" s="50"/>
      <c r="JDW305" s="50"/>
      <c r="JDX305" s="50"/>
      <c r="JDY305" s="50"/>
      <c r="JDZ305" s="50"/>
      <c r="JEA305" s="50"/>
      <c r="JEB305" s="50"/>
      <c r="JEC305" s="50"/>
      <c r="JED305" s="50"/>
      <c r="JEE305" s="50"/>
      <c r="JEF305" s="50"/>
      <c r="JEG305" s="50"/>
      <c r="JEH305" s="50"/>
      <c r="JEI305" s="50"/>
      <c r="JEJ305" s="50"/>
      <c r="JEK305" s="50"/>
      <c r="JEL305" s="50"/>
      <c r="JEM305" s="50"/>
      <c r="JEN305" s="50"/>
      <c r="JEO305" s="50"/>
      <c r="JEP305" s="50"/>
      <c r="JEQ305" s="50"/>
      <c r="JER305" s="50"/>
      <c r="JES305" s="50"/>
      <c r="JET305" s="50"/>
      <c r="JEU305" s="50"/>
      <c r="JEV305" s="50"/>
      <c r="JEX305" s="50"/>
      <c r="JEZ305" s="50"/>
      <c r="JFA305" s="50"/>
      <c r="JFB305" s="50"/>
      <c r="JFC305" s="50"/>
      <c r="JFD305" s="50"/>
      <c r="JFE305" s="50"/>
      <c r="JFF305" s="50"/>
      <c r="JFG305" s="50"/>
      <c r="JFL305" s="50"/>
      <c r="JFM305" s="50"/>
      <c r="JFN305" s="50"/>
      <c r="JFO305" s="50"/>
      <c r="JFP305" s="50"/>
      <c r="JFQ305" s="50"/>
      <c r="JFR305" s="50"/>
      <c r="JFS305" s="50"/>
      <c r="JFT305" s="50"/>
      <c r="JFU305" s="50"/>
      <c r="JFV305" s="50"/>
      <c r="JFW305" s="50"/>
      <c r="JFX305" s="50"/>
      <c r="JFY305" s="50"/>
      <c r="JFZ305" s="50"/>
      <c r="JGA305" s="50"/>
      <c r="JGB305" s="50"/>
      <c r="JGC305" s="50"/>
      <c r="JGD305" s="50"/>
      <c r="JGE305" s="50"/>
      <c r="JGF305" s="50"/>
      <c r="JGG305" s="50"/>
      <c r="JGH305" s="50"/>
      <c r="JGI305" s="50"/>
      <c r="JGJ305" s="50"/>
      <c r="JGK305" s="50"/>
      <c r="JGL305" s="50"/>
      <c r="JGM305" s="50"/>
      <c r="JGN305" s="50"/>
      <c r="JGO305" s="50"/>
      <c r="JGP305" s="50"/>
      <c r="JGQ305" s="50"/>
      <c r="JGR305" s="50"/>
      <c r="JGS305" s="50"/>
      <c r="JGT305" s="50"/>
      <c r="JGU305" s="50"/>
      <c r="JGV305" s="50"/>
      <c r="JGW305" s="50"/>
      <c r="JGX305" s="50"/>
      <c r="JGY305" s="50"/>
      <c r="JGZ305" s="50"/>
      <c r="JHA305" s="50"/>
      <c r="JHB305" s="50"/>
      <c r="JHC305" s="50"/>
      <c r="JHD305" s="50"/>
      <c r="JHE305" s="50"/>
      <c r="JHF305" s="50"/>
      <c r="JHG305" s="50"/>
      <c r="JHH305" s="50"/>
      <c r="JHI305" s="50"/>
      <c r="JHJ305" s="50"/>
      <c r="JHK305" s="50"/>
      <c r="JHL305" s="50"/>
      <c r="JHM305" s="50"/>
      <c r="JHN305" s="50"/>
      <c r="JHO305" s="50"/>
      <c r="JHP305" s="50"/>
      <c r="JHQ305" s="50"/>
      <c r="JHR305" s="50"/>
      <c r="JHS305" s="50"/>
      <c r="JHT305" s="50"/>
      <c r="JHU305" s="50"/>
      <c r="JHV305" s="50"/>
      <c r="JHW305" s="50"/>
      <c r="JHX305" s="50"/>
      <c r="JHY305" s="50"/>
      <c r="JHZ305" s="50"/>
      <c r="JIA305" s="50"/>
      <c r="JIB305" s="50"/>
      <c r="JIC305" s="50"/>
      <c r="JID305" s="50"/>
      <c r="JIE305" s="50"/>
      <c r="JIF305" s="50"/>
      <c r="JIG305" s="50"/>
      <c r="JIH305" s="50"/>
      <c r="JII305" s="50"/>
      <c r="JIJ305" s="50"/>
      <c r="JIK305" s="50"/>
      <c r="JIL305" s="50"/>
      <c r="JIM305" s="50"/>
      <c r="JIN305" s="50"/>
      <c r="JIO305" s="50"/>
      <c r="JIP305" s="50"/>
      <c r="JIQ305" s="50"/>
      <c r="JIR305" s="50"/>
      <c r="JIS305" s="50"/>
      <c r="JIT305" s="50"/>
      <c r="JIU305" s="50"/>
      <c r="JIV305" s="50"/>
      <c r="JIW305" s="50"/>
      <c r="JIX305" s="50"/>
      <c r="JIY305" s="50"/>
      <c r="JIZ305" s="50"/>
      <c r="JJA305" s="50"/>
      <c r="JJB305" s="50"/>
      <c r="JJC305" s="50"/>
      <c r="JJD305" s="50"/>
      <c r="JJE305" s="50"/>
      <c r="JJF305" s="50"/>
      <c r="JJG305" s="50"/>
      <c r="JJH305" s="50"/>
      <c r="JJI305" s="50"/>
      <c r="JJJ305" s="50"/>
      <c r="JJK305" s="50"/>
      <c r="JJL305" s="50"/>
      <c r="JJM305" s="50"/>
      <c r="JJN305" s="50"/>
      <c r="JJO305" s="50"/>
      <c r="JJP305" s="50"/>
      <c r="JJQ305" s="50"/>
      <c r="JJR305" s="50"/>
      <c r="JJS305" s="50"/>
      <c r="JJT305" s="50"/>
      <c r="JJU305" s="50"/>
      <c r="JJV305" s="50"/>
      <c r="JJW305" s="50"/>
      <c r="JJX305" s="50"/>
      <c r="JJY305" s="50"/>
      <c r="JJZ305" s="50"/>
      <c r="JKA305" s="50"/>
      <c r="JKB305" s="50"/>
      <c r="JKC305" s="50"/>
      <c r="JKD305" s="50"/>
      <c r="JKE305" s="50"/>
      <c r="JKF305" s="50"/>
      <c r="JKG305" s="50"/>
      <c r="JKH305" s="50"/>
      <c r="JKI305" s="50"/>
      <c r="JKJ305" s="50"/>
      <c r="JKK305" s="50"/>
      <c r="JKL305" s="50"/>
      <c r="JKM305" s="50"/>
      <c r="JKN305" s="50"/>
      <c r="JKO305" s="50"/>
      <c r="JKP305" s="50"/>
      <c r="JKQ305" s="50"/>
      <c r="JKR305" s="50"/>
      <c r="JKS305" s="50"/>
      <c r="JKT305" s="50"/>
      <c r="JKU305" s="50"/>
      <c r="JKV305" s="50"/>
      <c r="JKW305" s="50"/>
      <c r="JKX305" s="50"/>
      <c r="JKY305" s="50"/>
      <c r="JKZ305" s="50"/>
      <c r="JLA305" s="50"/>
      <c r="JLB305" s="50"/>
      <c r="JLC305" s="50"/>
      <c r="JLD305" s="50"/>
      <c r="JLE305" s="50"/>
      <c r="JLF305" s="50"/>
      <c r="JLG305" s="50"/>
      <c r="JLH305" s="50"/>
      <c r="JLI305" s="50"/>
      <c r="JLJ305" s="50"/>
      <c r="JLK305" s="50"/>
      <c r="JLL305" s="50"/>
      <c r="JLM305" s="50"/>
      <c r="JLN305" s="50"/>
      <c r="JLO305" s="50"/>
      <c r="JLP305" s="50"/>
      <c r="JLQ305" s="50"/>
      <c r="JLR305" s="50"/>
      <c r="JLS305" s="50"/>
      <c r="JLT305" s="50"/>
      <c r="JLU305" s="50"/>
      <c r="JLV305" s="50"/>
      <c r="JLW305" s="50"/>
      <c r="JLX305" s="50"/>
      <c r="JLY305" s="50"/>
      <c r="JLZ305" s="50"/>
      <c r="JMA305" s="50"/>
      <c r="JMB305" s="50"/>
      <c r="JMC305" s="50"/>
      <c r="JMD305" s="50"/>
      <c r="JME305" s="50"/>
      <c r="JMF305" s="50"/>
      <c r="JMG305" s="50"/>
      <c r="JMH305" s="50"/>
      <c r="JMI305" s="50"/>
      <c r="JMJ305" s="50"/>
      <c r="JMK305" s="50"/>
      <c r="JML305" s="50"/>
      <c r="JMM305" s="50"/>
      <c r="JMN305" s="50"/>
      <c r="JMO305" s="50"/>
      <c r="JMP305" s="50"/>
      <c r="JMQ305" s="50"/>
      <c r="JMR305" s="50"/>
      <c r="JMS305" s="50"/>
      <c r="JMT305" s="50"/>
      <c r="JMU305" s="50"/>
      <c r="JMV305" s="50"/>
      <c r="JMW305" s="50"/>
      <c r="JMX305" s="50"/>
      <c r="JMY305" s="50"/>
      <c r="JMZ305" s="50"/>
      <c r="JNA305" s="50"/>
      <c r="JNB305" s="50"/>
      <c r="JNC305" s="50"/>
      <c r="JND305" s="50"/>
      <c r="JNE305" s="50"/>
      <c r="JNF305" s="50"/>
      <c r="JNG305" s="50"/>
      <c r="JNH305" s="50"/>
      <c r="JNI305" s="50"/>
      <c r="JNJ305" s="50"/>
      <c r="JNK305" s="50"/>
      <c r="JNL305" s="50"/>
      <c r="JNM305" s="50"/>
      <c r="JNN305" s="50"/>
      <c r="JNO305" s="50"/>
      <c r="JNP305" s="50"/>
      <c r="JNQ305" s="50"/>
      <c r="JNR305" s="50"/>
      <c r="JNS305" s="50"/>
      <c r="JNT305" s="50"/>
      <c r="JNU305" s="50"/>
      <c r="JNV305" s="50"/>
      <c r="JNW305" s="50"/>
      <c r="JNX305" s="50"/>
      <c r="JNY305" s="50"/>
      <c r="JNZ305" s="50"/>
      <c r="JOA305" s="50"/>
      <c r="JOB305" s="50"/>
      <c r="JOC305" s="50"/>
      <c r="JOD305" s="50"/>
      <c r="JOE305" s="50"/>
      <c r="JOF305" s="50"/>
      <c r="JOG305" s="50"/>
      <c r="JOH305" s="50"/>
      <c r="JOI305" s="50"/>
      <c r="JOJ305" s="50"/>
      <c r="JOK305" s="50"/>
      <c r="JOL305" s="50"/>
      <c r="JOM305" s="50"/>
      <c r="JON305" s="50"/>
      <c r="JOO305" s="50"/>
      <c r="JOP305" s="50"/>
      <c r="JOQ305" s="50"/>
      <c r="JOR305" s="50"/>
      <c r="JOT305" s="50"/>
      <c r="JOV305" s="50"/>
      <c r="JOW305" s="50"/>
      <c r="JOX305" s="50"/>
      <c r="JOY305" s="50"/>
      <c r="JOZ305" s="50"/>
      <c r="JPA305" s="50"/>
      <c r="JPB305" s="50"/>
      <c r="JPC305" s="50"/>
      <c r="JPH305" s="50"/>
      <c r="JPI305" s="50"/>
      <c r="JPJ305" s="50"/>
      <c r="JPK305" s="50"/>
      <c r="JPL305" s="50"/>
      <c r="JPM305" s="50"/>
      <c r="JPN305" s="50"/>
      <c r="JPO305" s="50"/>
      <c r="JPP305" s="50"/>
      <c r="JPQ305" s="50"/>
      <c r="JPR305" s="50"/>
      <c r="JPS305" s="50"/>
      <c r="JPT305" s="50"/>
      <c r="JPU305" s="50"/>
      <c r="JPV305" s="50"/>
      <c r="JPW305" s="50"/>
      <c r="JPX305" s="50"/>
      <c r="JPY305" s="50"/>
      <c r="JPZ305" s="50"/>
      <c r="JQA305" s="50"/>
      <c r="JQB305" s="50"/>
      <c r="JQC305" s="50"/>
      <c r="JQD305" s="50"/>
      <c r="JQE305" s="50"/>
      <c r="JQF305" s="50"/>
      <c r="JQG305" s="50"/>
      <c r="JQH305" s="50"/>
      <c r="JQI305" s="50"/>
      <c r="JQJ305" s="50"/>
      <c r="JQK305" s="50"/>
      <c r="JQL305" s="50"/>
      <c r="JQM305" s="50"/>
      <c r="JQN305" s="50"/>
      <c r="JQO305" s="50"/>
      <c r="JQP305" s="50"/>
      <c r="JQQ305" s="50"/>
      <c r="JQR305" s="50"/>
      <c r="JQS305" s="50"/>
      <c r="JQT305" s="50"/>
      <c r="JQU305" s="50"/>
      <c r="JQV305" s="50"/>
      <c r="JQW305" s="50"/>
      <c r="JQX305" s="50"/>
      <c r="JQY305" s="50"/>
      <c r="JQZ305" s="50"/>
      <c r="JRA305" s="50"/>
      <c r="JRB305" s="50"/>
      <c r="JRC305" s="50"/>
      <c r="JRD305" s="50"/>
      <c r="JRE305" s="50"/>
      <c r="JRF305" s="50"/>
      <c r="JRG305" s="50"/>
      <c r="JRH305" s="50"/>
      <c r="JRI305" s="50"/>
      <c r="JRJ305" s="50"/>
      <c r="JRK305" s="50"/>
      <c r="JRL305" s="50"/>
      <c r="JRM305" s="50"/>
      <c r="JRN305" s="50"/>
      <c r="JRO305" s="50"/>
      <c r="JRP305" s="50"/>
      <c r="JRQ305" s="50"/>
      <c r="JRR305" s="50"/>
      <c r="JRS305" s="50"/>
      <c r="JRT305" s="50"/>
      <c r="JRU305" s="50"/>
      <c r="JRV305" s="50"/>
      <c r="JRW305" s="50"/>
      <c r="JRX305" s="50"/>
      <c r="JRY305" s="50"/>
      <c r="JRZ305" s="50"/>
      <c r="JSA305" s="50"/>
      <c r="JSB305" s="50"/>
      <c r="JSC305" s="50"/>
      <c r="JSD305" s="50"/>
      <c r="JSE305" s="50"/>
      <c r="JSF305" s="50"/>
      <c r="JSG305" s="50"/>
      <c r="JSH305" s="50"/>
      <c r="JSI305" s="50"/>
      <c r="JSJ305" s="50"/>
      <c r="JSK305" s="50"/>
      <c r="JSL305" s="50"/>
      <c r="JSM305" s="50"/>
      <c r="JSN305" s="50"/>
      <c r="JSO305" s="50"/>
      <c r="JSP305" s="50"/>
      <c r="JSQ305" s="50"/>
      <c r="JSR305" s="50"/>
      <c r="JSS305" s="50"/>
      <c r="JST305" s="50"/>
      <c r="JSU305" s="50"/>
      <c r="JSV305" s="50"/>
      <c r="JSW305" s="50"/>
      <c r="JSX305" s="50"/>
      <c r="JSY305" s="50"/>
      <c r="JSZ305" s="50"/>
      <c r="JTA305" s="50"/>
      <c r="JTB305" s="50"/>
      <c r="JTC305" s="50"/>
      <c r="JTD305" s="50"/>
      <c r="JTE305" s="50"/>
      <c r="JTF305" s="50"/>
      <c r="JTG305" s="50"/>
      <c r="JTH305" s="50"/>
      <c r="JTI305" s="50"/>
      <c r="JTJ305" s="50"/>
      <c r="JTK305" s="50"/>
      <c r="JTL305" s="50"/>
      <c r="JTM305" s="50"/>
      <c r="JTN305" s="50"/>
      <c r="JTO305" s="50"/>
      <c r="JTP305" s="50"/>
      <c r="JTQ305" s="50"/>
      <c r="JTR305" s="50"/>
      <c r="JTS305" s="50"/>
      <c r="JTT305" s="50"/>
      <c r="JTU305" s="50"/>
      <c r="JTV305" s="50"/>
      <c r="JTW305" s="50"/>
      <c r="JTX305" s="50"/>
      <c r="JTY305" s="50"/>
      <c r="JTZ305" s="50"/>
      <c r="JUA305" s="50"/>
      <c r="JUB305" s="50"/>
      <c r="JUC305" s="50"/>
      <c r="JUD305" s="50"/>
      <c r="JUE305" s="50"/>
      <c r="JUF305" s="50"/>
      <c r="JUG305" s="50"/>
      <c r="JUH305" s="50"/>
      <c r="JUI305" s="50"/>
      <c r="JUJ305" s="50"/>
      <c r="JUK305" s="50"/>
      <c r="JUL305" s="50"/>
      <c r="JUM305" s="50"/>
      <c r="JUN305" s="50"/>
      <c r="JUO305" s="50"/>
      <c r="JUP305" s="50"/>
      <c r="JUQ305" s="50"/>
      <c r="JUR305" s="50"/>
      <c r="JUS305" s="50"/>
      <c r="JUT305" s="50"/>
      <c r="JUU305" s="50"/>
      <c r="JUV305" s="50"/>
      <c r="JUW305" s="50"/>
      <c r="JUX305" s="50"/>
      <c r="JUY305" s="50"/>
      <c r="JUZ305" s="50"/>
      <c r="JVA305" s="50"/>
      <c r="JVB305" s="50"/>
      <c r="JVC305" s="50"/>
      <c r="JVD305" s="50"/>
      <c r="JVE305" s="50"/>
      <c r="JVF305" s="50"/>
      <c r="JVG305" s="50"/>
      <c r="JVH305" s="50"/>
      <c r="JVI305" s="50"/>
      <c r="JVJ305" s="50"/>
      <c r="JVK305" s="50"/>
      <c r="JVL305" s="50"/>
      <c r="JVM305" s="50"/>
      <c r="JVN305" s="50"/>
      <c r="JVO305" s="50"/>
      <c r="JVP305" s="50"/>
      <c r="JVQ305" s="50"/>
      <c r="JVR305" s="50"/>
      <c r="JVS305" s="50"/>
      <c r="JVT305" s="50"/>
      <c r="JVU305" s="50"/>
      <c r="JVV305" s="50"/>
      <c r="JVW305" s="50"/>
      <c r="JVX305" s="50"/>
      <c r="JVY305" s="50"/>
      <c r="JVZ305" s="50"/>
      <c r="JWA305" s="50"/>
      <c r="JWB305" s="50"/>
      <c r="JWC305" s="50"/>
      <c r="JWD305" s="50"/>
      <c r="JWE305" s="50"/>
      <c r="JWF305" s="50"/>
      <c r="JWG305" s="50"/>
      <c r="JWH305" s="50"/>
      <c r="JWI305" s="50"/>
      <c r="JWJ305" s="50"/>
      <c r="JWK305" s="50"/>
      <c r="JWL305" s="50"/>
      <c r="JWM305" s="50"/>
      <c r="JWN305" s="50"/>
      <c r="JWO305" s="50"/>
      <c r="JWP305" s="50"/>
      <c r="JWQ305" s="50"/>
      <c r="JWR305" s="50"/>
      <c r="JWS305" s="50"/>
      <c r="JWT305" s="50"/>
      <c r="JWU305" s="50"/>
      <c r="JWV305" s="50"/>
      <c r="JWW305" s="50"/>
      <c r="JWX305" s="50"/>
      <c r="JWY305" s="50"/>
      <c r="JWZ305" s="50"/>
      <c r="JXA305" s="50"/>
      <c r="JXB305" s="50"/>
      <c r="JXC305" s="50"/>
      <c r="JXD305" s="50"/>
      <c r="JXE305" s="50"/>
      <c r="JXF305" s="50"/>
      <c r="JXG305" s="50"/>
      <c r="JXH305" s="50"/>
      <c r="JXI305" s="50"/>
      <c r="JXJ305" s="50"/>
      <c r="JXK305" s="50"/>
      <c r="JXL305" s="50"/>
      <c r="JXM305" s="50"/>
      <c r="JXN305" s="50"/>
      <c r="JXO305" s="50"/>
      <c r="JXP305" s="50"/>
      <c r="JXQ305" s="50"/>
      <c r="JXR305" s="50"/>
      <c r="JXS305" s="50"/>
      <c r="JXT305" s="50"/>
      <c r="JXU305" s="50"/>
      <c r="JXV305" s="50"/>
      <c r="JXW305" s="50"/>
      <c r="JXX305" s="50"/>
      <c r="JXY305" s="50"/>
      <c r="JXZ305" s="50"/>
      <c r="JYA305" s="50"/>
      <c r="JYB305" s="50"/>
      <c r="JYC305" s="50"/>
      <c r="JYD305" s="50"/>
      <c r="JYE305" s="50"/>
      <c r="JYF305" s="50"/>
      <c r="JYG305" s="50"/>
      <c r="JYH305" s="50"/>
      <c r="JYI305" s="50"/>
      <c r="JYJ305" s="50"/>
      <c r="JYK305" s="50"/>
      <c r="JYL305" s="50"/>
      <c r="JYM305" s="50"/>
      <c r="JYN305" s="50"/>
      <c r="JYP305" s="50"/>
      <c r="JYR305" s="50"/>
      <c r="JYS305" s="50"/>
      <c r="JYT305" s="50"/>
      <c r="JYU305" s="50"/>
      <c r="JYV305" s="50"/>
      <c r="JYW305" s="50"/>
      <c r="JYX305" s="50"/>
      <c r="JYY305" s="50"/>
      <c r="JZD305" s="50"/>
      <c r="JZE305" s="50"/>
      <c r="JZF305" s="50"/>
      <c r="JZG305" s="50"/>
      <c r="JZH305" s="50"/>
      <c r="JZI305" s="50"/>
      <c r="JZJ305" s="50"/>
      <c r="JZK305" s="50"/>
      <c r="JZL305" s="50"/>
      <c r="JZM305" s="50"/>
      <c r="JZN305" s="50"/>
      <c r="JZO305" s="50"/>
      <c r="JZP305" s="50"/>
      <c r="JZQ305" s="50"/>
      <c r="JZR305" s="50"/>
      <c r="JZS305" s="50"/>
      <c r="JZT305" s="50"/>
      <c r="JZU305" s="50"/>
      <c r="JZV305" s="50"/>
      <c r="JZW305" s="50"/>
      <c r="JZX305" s="50"/>
      <c r="JZY305" s="50"/>
      <c r="JZZ305" s="50"/>
      <c r="KAA305" s="50"/>
      <c r="KAB305" s="50"/>
      <c r="KAC305" s="50"/>
      <c r="KAD305" s="50"/>
      <c r="KAE305" s="50"/>
      <c r="KAF305" s="50"/>
      <c r="KAG305" s="50"/>
      <c r="KAH305" s="50"/>
      <c r="KAI305" s="50"/>
      <c r="KAJ305" s="50"/>
      <c r="KAK305" s="50"/>
      <c r="KAL305" s="50"/>
      <c r="KAM305" s="50"/>
      <c r="KAN305" s="50"/>
      <c r="KAO305" s="50"/>
      <c r="KAP305" s="50"/>
      <c r="KAQ305" s="50"/>
      <c r="KAR305" s="50"/>
      <c r="KAS305" s="50"/>
      <c r="KAT305" s="50"/>
      <c r="KAU305" s="50"/>
      <c r="KAV305" s="50"/>
      <c r="KAW305" s="50"/>
      <c r="KAX305" s="50"/>
      <c r="KAY305" s="50"/>
      <c r="KAZ305" s="50"/>
      <c r="KBA305" s="50"/>
      <c r="KBB305" s="50"/>
      <c r="KBC305" s="50"/>
      <c r="KBD305" s="50"/>
      <c r="KBE305" s="50"/>
      <c r="KBF305" s="50"/>
      <c r="KBG305" s="50"/>
      <c r="KBH305" s="50"/>
      <c r="KBI305" s="50"/>
      <c r="KBJ305" s="50"/>
      <c r="KBK305" s="50"/>
      <c r="KBL305" s="50"/>
      <c r="KBM305" s="50"/>
      <c r="KBN305" s="50"/>
      <c r="KBO305" s="50"/>
      <c r="KBP305" s="50"/>
      <c r="KBQ305" s="50"/>
      <c r="KBR305" s="50"/>
      <c r="KBS305" s="50"/>
      <c r="KBT305" s="50"/>
      <c r="KBU305" s="50"/>
      <c r="KBV305" s="50"/>
      <c r="KBW305" s="50"/>
      <c r="KBX305" s="50"/>
      <c r="KBY305" s="50"/>
      <c r="KBZ305" s="50"/>
      <c r="KCA305" s="50"/>
      <c r="KCB305" s="50"/>
      <c r="KCC305" s="50"/>
      <c r="KCD305" s="50"/>
      <c r="KCE305" s="50"/>
      <c r="KCF305" s="50"/>
      <c r="KCG305" s="50"/>
      <c r="KCH305" s="50"/>
      <c r="KCI305" s="50"/>
      <c r="KCJ305" s="50"/>
      <c r="KCK305" s="50"/>
      <c r="KCL305" s="50"/>
      <c r="KCM305" s="50"/>
      <c r="KCN305" s="50"/>
      <c r="KCO305" s="50"/>
      <c r="KCP305" s="50"/>
      <c r="KCQ305" s="50"/>
      <c r="KCR305" s="50"/>
      <c r="KCS305" s="50"/>
      <c r="KCT305" s="50"/>
      <c r="KCU305" s="50"/>
      <c r="KCV305" s="50"/>
      <c r="KCW305" s="50"/>
      <c r="KCX305" s="50"/>
      <c r="KCY305" s="50"/>
      <c r="KCZ305" s="50"/>
      <c r="KDA305" s="50"/>
      <c r="KDB305" s="50"/>
      <c r="KDC305" s="50"/>
      <c r="KDD305" s="50"/>
      <c r="KDE305" s="50"/>
      <c r="KDF305" s="50"/>
      <c r="KDG305" s="50"/>
      <c r="KDH305" s="50"/>
      <c r="KDI305" s="50"/>
      <c r="KDJ305" s="50"/>
      <c r="KDK305" s="50"/>
      <c r="KDL305" s="50"/>
      <c r="KDM305" s="50"/>
      <c r="KDN305" s="50"/>
      <c r="KDO305" s="50"/>
      <c r="KDP305" s="50"/>
      <c r="KDQ305" s="50"/>
      <c r="KDR305" s="50"/>
      <c r="KDS305" s="50"/>
      <c r="KDT305" s="50"/>
      <c r="KDU305" s="50"/>
      <c r="KDV305" s="50"/>
      <c r="KDW305" s="50"/>
      <c r="KDX305" s="50"/>
      <c r="KDY305" s="50"/>
      <c r="KDZ305" s="50"/>
      <c r="KEA305" s="50"/>
      <c r="KEB305" s="50"/>
      <c r="KEC305" s="50"/>
      <c r="KED305" s="50"/>
      <c r="KEE305" s="50"/>
      <c r="KEF305" s="50"/>
      <c r="KEG305" s="50"/>
      <c r="KEH305" s="50"/>
      <c r="KEI305" s="50"/>
      <c r="KEJ305" s="50"/>
      <c r="KEK305" s="50"/>
      <c r="KEL305" s="50"/>
      <c r="KEM305" s="50"/>
      <c r="KEN305" s="50"/>
      <c r="KEO305" s="50"/>
      <c r="KEP305" s="50"/>
      <c r="KEQ305" s="50"/>
      <c r="KER305" s="50"/>
      <c r="KES305" s="50"/>
      <c r="KET305" s="50"/>
      <c r="KEU305" s="50"/>
      <c r="KEV305" s="50"/>
      <c r="KEW305" s="50"/>
      <c r="KEX305" s="50"/>
      <c r="KEY305" s="50"/>
      <c r="KEZ305" s="50"/>
      <c r="KFA305" s="50"/>
      <c r="KFB305" s="50"/>
      <c r="KFC305" s="50"/>
      <c r="KFD305" s="50"/>
      <c r="KFE305" s="50"/>
      <c r="KFF305" s="50"/>
      <c r="KFG305" s="50"/>
      <c r="KFH305" s="50"/>
      <c r="KFI305" s="50"/>
      <c r="KFJ305" s="50"/>
      <c r="KFK305" s="50"/>
      <c r="KFL305" s="50"/>
      <c r="KFM305" s="50"/>
      <c r="KFN305" s="50"/>
      <c r="KFO305" s="50"/>
      <c r="KFP305" s="50"/>
      <c r="KFQ305" s="50"/>
      <c r="KFR305" s="50"/>
      <c r="KFS305" s="50"/>
      <c r="KFT305" s="50"/>
      <c r="KFU305" s="50"/>
      <c r="KFV305" s="50"/>
      <c r="KFW305" s="50"/>
      <c r="KFX305" s="50"/>
      <c r="KFY305" s="50"/>
      <c r="KFZ305" s="50"/>
      <c r="KGA305" s="50"/>
      <c r="KGB305" s="50"/>
      <c r="KGC305" s="50"/>
      <c r="KGD305" s="50"/>
      <c r="KGE305" s="50"/>
      <c r="KGF305" s="50"/>
      <c r="KGG305" s="50"/>
      <c r="KGH305" s="50"/>
      <c r="KGI305" s="50"/>
      <c r="KGJ305" s="50"/>
      <c r="KGK305" s="50"/>
      <c r="KGL305" s="50"/>
      <c r="KGM305" s="50"/>
      <c r="KGN305" s="50"/>
      <c r="KGO305" s="50"/>
      <c r="KGP305" s="50"/>
      <c r="KGQ305" s="50"/>
      <c r="KGR305" s="50"/>
      <c r="KGS305" s="50"/>
      <c r="KGT305" s="50"/>
      <c r="KGU305" s="50"/>
      <c r="KGV305" s="50"/>
      <c r="KGW305" s="50"/>
      <c r="KGX305" s="50"/>
      <c r="KGY305" s="50"/>
      <c r="KGZ305" s="50"/>
      <c r="KHA305" s="50"/>
      <c r="KHB305" s="50"/>
      <c r="KHC305" s="50"/>
      <c r="KHD305" s="50"/>
      <c r="KHE305" s="50"/>
      <c r="KHF305" s="50"/>
      <c r="KHG305" s="50"/>
      <c r="KHH305" s="50"/>
      <c r="KHI305" s="50"/>
      <c r="KHJ305" s="50"/>
      <c r="KHK305" s="50"/>
      <c r="KHL305" s="50"/>
      <c r="KHM305" s="50"/>
      <c r="KHN305" s="50"/>
      <c r="KHO305" s="50"/>
      <c r="KHP305" s="50"/>
      <c r="KHQ305" s="50"/>
      <c r="KHR305" s="50"/>
      <c r="KHS305" s="50"/>
      <c r="KHT305" s="50"/>
      <c r="KHU305" s="50"/>
      <c r="KHV305" s="50"/>
      <c r="KHW305" s="50"/>
      <c r="KHX305" s="50"/>
      <c r="KHY305" s="50"/>
      <c r="KHZ305" s="50"/>
      <c r="KIA305" s="50"/>
      <c r="KIB305" s="50"/>
      <c r="KIC305" s="50"/>
      <c r="KID305" s="50"/>
      <c r="KIE305" s="50"/>
      <c r="KIF305" s="50"/>
      <c r="KIG305" s="50"/>
      <c r="KIH305" s="50"/>
      <c r="KII305" s="50"/>
      <c r="KIJ305" s="50"/>
      <c r="KIL305" s="50"/>
      <c r="KIN305" s="50"/>
      <c r="KIO305" s="50"/>
      <c r="KIP305" s="50"/>
      <c r="KIQ305" s="50"/>
      <c r="KIR305" s="50"/>
      <c r="KIS305" s="50"/>
      <c r="KIT305" s="50"/>
      <c r="KIU305" s="50"/>
      <c r="KIZ305" s="50"/>
      <c r="KJA305" s="50"/>
      <c r="KJB305" s="50"/>
      <c r="KJC305" s="50"/>
      <c r="KJD305" s="50"/>
      <c r="KJE305" s="50"/>
      <c r="KJF305" s="50"/>
      <c r="KJG305" s="50"/>
      <c r="KJH305" s="50"/>
      <c r="KJI305" s="50"/>
      <c r="KJJ305" s="50"/>
      <c r="KJK305" s="50"/>
      <c r="KJL305" s="50"/>
      <c r="KJM305" s="50"/>
      <c r="KJN305" s="50"/>
      <c r="KJO305" s="50"/>
      <c r="KJP305" s="50"/>
      <c r="KJQ305" s="50"/>
      <c r="KJR305" s="50"/>
      <c r="KJS305" s="50"/>
      <c r="KJT305" s="50"/>
      <c r="KJU305" s="50"/>
      <c r="KJV305" s="50"/>
      <c r="KJW305" s="50"/>
      <c r="KJX305" s="50"/>
      <c r="KJY305" s="50"/>
      <c r="KJZ305" s="50"/>
      <c r="KKA305" s="50"/>
      <c r="KKB305" s="50"/>
      <c r="KKC305" s="50"/>
      <c r="KKD305" s="50"/>
      <c r="KKE305" s="50"/>
      <c r="KKF305" s="50"/>
      <c r="KKG305" s="50"/>
      <c r="KKH305" s="50"/>
      <c r="KKI305" s="50"/>
      <c r="KKJ305" s="50"/>
      <c r="KKK305" s="50"/>
      <c r="KKL305" s="50"/>
      <c r="KKM305" s="50"/>
      <c r="KKN305" s="50"/>
      <c r="KKO305" s="50"/>
      <c r="KKP305" s="50"/>
      <c r="KKQ305" s="50"/>
      <c r="KKR305" s="50"/>
      <c r="KKS305" s="50"/>
      <c r="KKT305" s="50"/>
      <c r="KKU305" s="50"/>
      <c r="KKV305" s="50"/>
      <c r="KKW305" s="50"/>
      <c r="KKX305" s="50"/>
      <c r="KKY305" s="50"/>
      <c r="KKZ305" s="50"/>
      <c r="KLA305" s="50"/>
      <c r="KLB305" s="50"/>
      <c r="KLC305" s="50"/>
      <c r="KLD305" s="50"/>
      <c r="KLE305" s="50"/>
      <c r="KLF305" s="50"/>
      <c r="KLG305" s="50"/>
      <c r="KLH305" s="50"/>
      <c r="KLI305" s="50"/>
      <c r="KLJ305" s="50"/>
      <c r="KLK305" s="50"/>
      <c r="KLL305" s="50"/>
      <c r="KLM305" s="50"/>
      <c r="KLN305" s="50"/>
      <c r="KLO305" s="50"/>
      <c r="KLP305" s="50"/>
      <c r="KLQ305" s="50"/>
      <c r="KLR305" s="50"/>
      <c r="KLS305" s="50"/>
      <c r="KLT305" s="50"/>
      <c r="KLU305" s="50"/>
      <c r="KLV305" s="50"/>
      <c r="KLW305" s="50"/>
      <c r="KLX305" s="50"/>
      <c r="KLY305" s="50"/>
      <c r="KLZ305" s="50"/>
      <c r="KMA305" s="50"/>
      <c r="KMB305" s="50"/>
      <c r="KMC305" s="50"/>
      <c r="KMD305" s="50"/>
      <c r="KME305" s="50"/>
      <c r="KMF305" s="50"/>
      <c r="KMG305" s="50"/>
      <c r="KMH305" s="50"/>
      <c r="KMI305" s="50"/>
      <c r="KMJ305" s="50"/>
      <c r="KMK305" s="50"/>
      <c r="KML305" s="50"/>
      <c r="KMM305" s="50"/>
      <c r="KMN305" s="50"/>
      <c r="KMO305" s="50"/>
      <c r="KMP305" s="50"/>
      <c r="KMQ305" s="50"/>
      <c r="KMR305" s="50"/>
      <c r="KMS305" s="50"/>
      <c r="KMT305" s="50"/>
      <c r="KMU305" s="50"/>
      <c r="KMV305" s="50"/>
      <c r="KMW305" s="50"/>
      <c r="KMX305" s="50"/>
      <c r="KMY305" s="50"/>
      <c r="KMZ305" s="50"/>
      <c r="KNA305" s="50"/>
      <c r="KNB305" s="50"/>
      <c r="KNC305" s="50"/>
      <c r="KND305" s="50"/>
      <c r="KNE305" s="50"/>
      <c r="KNF305" s="50"/>
      <c r="KNG305" s="50"/>
      <c r="KNH305" s="50"/>
      <c r="KNI305" s="50"/>
      <c r="KNJ305" s="50"/>
      <c r="KNK305" s="50"/>
      <c r="KNL305" s="50"/>
      <c r="KNM305" s="50"/>
      <c r="KNN305" s="50"/>
      <c r="KNO305" s="50"/>
      <c r="KNP305" s="50"/>
      <c r="KNQ305" s="50"/>
      <c r="KNR305" s="50"/>
      <c r="KNS305" s="50"/>
      <c r="KNT305" s="50"/>
      <c r="KNU305" s="50"/>
      <c r="KNV305" s="50"/>
      <c r="KNW305" s="50"/>
      <c r="KNX305" s="50"/>
      <c r="KNY305" s="50"/>
      <c r="KNZ305" s="50"/>
      <c r="KOA305" s="50"/>
      <c r="KOB305" s="50"/>
      <c r="KOC305" s="50"/>
      <c r="KOD305" s="50"/>
      <c r="KOE305" s="50"/>
      <c r="KOF305" s="50"/>
      <c r="KOG305" s="50"/>
      <c r="KOH305" s="50"/>
      <c r="KOI305" s="50"/>
      <c r="KOJ305" s="50"/>
      <c r="KOK305" s="50"/>
      <c r="KOL305" s="50"/>
      <c r="KOM305" s="50"/>
      <c r="KON305" s="50"/>
      <c r="KOO305" s="50"/>
      <c r="KOP305" s="50"/>
      <c r="KOQ305" s="50"/>
      <c r="KOR305" s="50"/>
      <c r="KOS305" s="50"/>
      <c r="KOT305" s="50"/>
      <c r="KOU305" s="50"/>
      <c r="KOV305" s="50"/>
      <c r="KOW305" s="50"/>
      <c r="KOX305" s="50"/>
      <c r="KOY305" s="50"/>
      <c r="KOZ305" s="50"/>
      <c r="KPA305" s="50"/>
      <c r="KPB305" s="50"/>
      <c r="KPC305" s="50"/>
      <c r="KPD305" s="50"/>
      <c r="KPE305" s="50"/>
      <c r="KPF305" s="50"/>
      <c r="KPG305" s="50"/>
      <c r="KPH305" s="50"/>
      <c r="KPI305" s="50"/>
      <c r="KPJ305" s="50"/>
      <c r="KPK305" s="50"/>
      <c r="KPL305" s="50"/>
      <c r="KPM305" s="50"/>
      <c r="KPN305" s="50"/>
      <c r="KPO305" s="50"/>
      <c r="KPP305" s="50"/>
      <c r="KPQ305" s="50"/>
      <c r="KPR305" s="50"/>
      <c r="KPS305" s="50"/>
      <c r="KPT305" s="50"/>
      <c r="KPU305" s="50"/>
      <c r="KPV305" s="50"/>
      <c r="KPW305" s="50"/>
      <c r="KPX305" s="50"/>
      <c r="KPY305" s="50"/>
      <c r="KPZ305" s="50"/>
      <c r="KQA305" s="50"/>
      <c r="KQB305" s="50"/>
      <c r="KQC305" s="50"/>
      <c r="KQD305" s="50"/>
      <c r="KQE305" s="50"/>
      <c r="KQF305" s="50"/>
      <c r="KQG305" s="50"/>
      <c r="KQH305" s="50"/>
      <c r="KQI305" s="50"/>
      <c r="KQJ305" s="50"/>
      <c r="KQK305" s="50"/>
      <c r="KQL305" s="50"/>
      <c r="KQM305" s="50"/>
      <c r="KQN305" s="50"/>
      <c r="KQO305" s="50"/>
      <c r="KQP305" s="50"/>
      <c r="KQQ305" s="50"/>
      <c r="KQR305" s="50"/>
      <c r="KQS305" s="50"/>
      <c r="KQT305" s="50"/>
      <c r="KQU305" s="50"/>
      <c r="KQV305" s="50"/>
      <c r="KQW305" s="50"/>
      <c r="KQX305" s="50"/>
      <c r="KQY305" s="50"/>
      <c r="KQZ305" s="50"/>
      <c r="KRA305" s="50"/>
      <c r="KRB305" s="50"/>
      <c r="KRC305" s="50"/>
      <c r="KRD305" s="50"/>
      <c r="KRE305" s="50"/>
      <c r="KRF305" s="50"/>
      <c r="KRG305" s="50"/>
      <c r="KRH305" s="50"/>
      <c r="KRI305" s="50"/>
      <c r="KRJ305" s="50"/>
      <c r="KRK305" s="50"/>
      <c r="KRL305" s="50"/>
      <c r="KRM305" s="50"/>
      <c r="KRN305" s="50"/>
      <c r="KRO305" s="50"/>
      <c r="KRP305" s="50"/>
      <c r="KRQ305" s="50"/>
      <c r="KRR305" s="50"/>
      <c r="KRS305" s="50"/>
      <c r="KRT305" s="50"/>
      <c r="KRU305" s="50"/>
      <c r="KRV305" s="50"/>
      <c r="KRW305" s="50"/>
      <c r="KRX305" s="50"/>
      <c r="KRY305" s="50"/>
      <c r="KRZ305" s="50"/>
      <c r="KSA305" s="50"/>
      <c r="KSB305" s="50"/>
      <c r="KSC305" s="50"/>
      <c r="KSD305" s="50"/>
      <c r="KSE305" s="50"/>
      <c r="KSF305" s="50"/>
      <c r="KSH305" s="50"/>
      <c r="KSJ305" s="50"/>
      <c r="KSK305" s="50"/>
      <c r="KSL305" s="50"/>
      <c r="KSM305" s="50"/>
      <c r="KSN305" s="50"/>
      <c r="KSO305" s="50"/>
      <c r="KSP305" s="50"/>
      <c r="KSQ305" s="50"/>
      <c r="KSV305" s="50"/>
      <c r="KSW305" s="50"/>
      <c r="KSX305" s="50"/>
      <c r="KSY305" s="50"/>
      <c r="KSZ305" s="50"/>
      <c r="KTA305" s="50"/>
      <c r="KTB305" s="50"/>
      <c r="KTC305" s="50"/>
      <c r="KTD305" s="50"/>
      <c r="KTE305" s="50"/>
      <c r="KTF305" s="50"/>
      <c r="KTG305" s="50"/>
      <c r="KTH305" s="50"/>
      <c r="KTI305" s="50"/>
      <c r="KTJ305" s="50"/>
      <c r="KTK305" s="50"/>
      <c r="KTL305" s="50"/>
      <c r="KTM305" s="50"/>
      <c r="KTN305" s="50"/>
      <c r="KTO305" s="50"/>
      <c r="KTP305" s="50"/>
      <c r="KTQ305" s="50"/>
      <c r="KTR305" s="50"/>
      <c r="KTS305" s="50"/>
      <c r="KTT305" s="50"/>
      <c r="KTU305" s="50"/>
      <c r="KTV305" s="50"/>
      <c r="KTW305" s="50"/>
      <c r="KTX305" s="50"/>
      <c r="KTY305" s="50"/>
      <c r="KTZ305" s="50"/>
      <c r="KUA305" s="50"/>
      <c r="KUB305" s="50"/>
      <c r="KUC305" s="50"/>
      <c r="KUD305" s="50"/>
      <c r="KUE305" s="50"/>
      <c r="KUF305" s="50"/>
      <c r="KUG305" s="50"/>
      <c r="KUH305" s="50"/>
      <c r="KUI305" s="50"/>
      <c r="KUJ305" s="50"/>
      <c r="KUK305" s="50"/>
      <c r="KUL305" s="50"/>
      <c r="KUM305" s="50"/>
      <c r="KUN305" s="50"/>
      <c r="KUO305" s="50"/>
      <c r="KUP305" s="50"/>
      <c r="KUQ305" s="50"/>
      <c r="KUR305" s="50"/>
      <c r="KUS305" s="50"/>
      <c r="KUT305" s="50"/>
      <c r="KUU305" s="50"/>
      <c r="KUV305" s="50"/>
      <c r="KUW305" s="50"/>
      <c r="KUX305" s="50"/>
      <c r="KUY305" s="50"/>
      <c r="KUZ305" s="50"/>
      <c r="KVA305" s="50"/>
      <c r="KVB305" s="50"/>
      <c r="KVC305" s="50"/>
      <c r="KVD305" s="50"/>
      <c r="KVE305" s="50"/>
      <c r="KVF305" s="50"/>
      <c r="KVG305" s="50"/>
      <c r="KVH305" s="50"/>
      <c r="KVI305" s="50"/>
      <c r="KVJ305" s="50"/>
      <c r="KVK305" s="50"/>
      <c r="KVL305" s="50"/>
      <c r="KVM305" s="50"/>
      <c r="KVN305" s="50"/>
      <c r="KVO305" s="50"/>
      <c r="KVP305" s="50"/>
      <c r="KVQ305" s="50"/>
      <c r="KVR305" s="50"/>
      <c r="KVS305" s="50"/>
      <c r="KVT305" s="50"/>
      <c r="KVU305" s="50"/>
      <c r="KVV305" s="50"/>
      <c r="KVW305" s="50"/>
      <c r="KVX305" s="50"/>
      <c r="KVY305" s="50"/>
      <c r="KVZ305" s="50"/>
      <c r="KWA305" s="50"/>
      <c r="KWB305" s="50"/>
      <c r="KWC305" s="50"/>
      <c r="KWD305" s="50"/>
      <c r="KWE305" s="50"/>
      <c r="KWF305" s="50"/>
      <c r="KWG305" s="50"/>
      <c r="KWH305" s="50"/>
      <c r="KWI305" s="50"/>
      <c r="KWJ305" s="50"/>
      <c r="KWK305" s="50"/>
      <c r="KWL305" s="50"/>
      <c r="KWM305" s="50"/>
      <c r="KWN305" s="50"/>
      <c r="KWO305" s="50"/>
      <c r="KWP305" s="50"/>
      <c r="KWQ305" s="50"/>
      <c r="KWR305" s="50"/>
      <c r="KWS305" s="50"/>
      <c r="KWT305" s="50"/>
      <c r="KWU305" s="50"/>
      <c r="KWV305" s="50"/>
      <c r="KWW305" s="50"/>
      <c r="KWX305" s="50"/>
      <c r="KWY305" s="50"/>
      <c r="KWZ305" s="50"/>
      <c r="KXA305" s="50"/>
      <c r="KXB305" s="50"/>
      <c r="KXC305" s="50"/>
      <c r="KXD305" s="50"/>
      <c r="KXE305" s="50"/>
      <c r="KXF305" s="50"/>
      <c r="KXG305" s="50"/>
      <c r="KXH305" s="50"/>
      <c r="KXI305" s="50"/>
      <c r="KXJ305" s="50"/>
      <c r="KXK305" s="50"/>
      <c r="KXL305" s="50"/>
      <c r="KXM305" s="50"/>
      <c r="KXN305" s="50"/>
      <c r="KXO305" s="50"/>
      <c r="KXP305" s="50"/>
      <c r="KXQ305" s="50"/>
      <c r="KXR305" s="50"/>
      <c r="KXS305" s="50"/>
      <c r="KXT305" s="50"/>
      <c r="KXU305" s="50"/>
      <c r="KXV305" s="50"/>
      <c r="KXW305" s="50"/>
      <c r="KXX305" s="50"/>
      <c r="KXY305" s="50"/>
      <c r="KXZ305" s="50"/>
      <c r="KYA305" s="50"/>
      <c r="KYB305" s="50"/>
      <c r="KYC305" s="50"/>
      <c r="KYD305" s="50"/>
      <c r="KYE305" s="50"/>
      <c r="KYF305" s="50"/>
      <c r="KYG305" s="50"/>
      <c r="KYH305" s="50"/>
      <c r="KYI305" s="50"/>
      <c r="KYJ305" s="50"/>
      <c r="KYK305" s="50"/>
      <c r="KYL305" s="50"/>
      <c r="KYM305" s="50"/>
      <c r="KYN305" s="50"/>
      <c r="KYO305" s="50"/>
      <c r="KYP305" s="50"/>
      <c r="KYQ305" s="50"/>
      <c r="KYR305" s="50"/>
      <c r="KYS305" s="50"/>
      <c r="KYT305" s="50"/>
      <c r="KYU305" s="50"/>
      <c r="KYV305" s="50"/>
      <c r="KYW305" s="50"/>
      <c r="KYX305" s="50"/>
      <c r="KYY305" s="50"/>
      <c r="KYZ305" s="50"/>
      <c r="KZA305" s="50"/>
      <c r="KZB305" s="50"/>
      <c r="KZC305" s="50"/>
      <c r="KZD305" s="50"/>
      <c r="KZE305" s="50"/>
      <c r="KZF305" s="50"/>
      <c r="KZG305" s="50"/>
      <c r="KZH305" s="50"/>
      <c r="KZI305" s="50"/>
      <c r="KZJ305" s="50"/>
      <c r="KZK305" s="50"/>
      <c r="KZL305" s="50"/>
      <c r="KZM305" s="50"/>
      <c r="KZN305" s="50"/>
      <c r="KZO305" s="50"/>
      <c r="KZP305" s="50"/>
      <c r="KZQ305" s="50"/>
      <c r="KZR305" s="50"/>
      <c r="KZS305" s="50"/>
      <c r="KZT305" s="50"/>
      <c r="KZU305" s="50"/>
      <c r="KZV305" s="50"/>
      <c r="KZW305" s="50"/>
      <c r="KZX305" s="50"/>
      <c r="KZY305" s="50"/>
      <c r="KZZ305" s="50"/>
      <c r="LAA305" s="50"/>
      <c r="LAB305" s="50"/>
      <c r="LAC305" s="50"/>
      <c r="LAD305" s="50"/>
      <c r="LAE305" s="50"/>
      <c r="LAF305" s="50"/>
      <c r="LAG305" s="50"/>
      <c r="LAH305" s="50"/>
      <c r="LAI305" s="50"/>
      <c r="LAJ305" s="50"/>
      <c r="LAK305" s="50"/>
      <c r="LAL305" s="50"/>
      <c r="LAM305" s="50"/>
      <c r="LAN305" s="50"/>
      <c r="LAO305" s="50"/>
      <c r="LAP305" s="50"/>
      <c r="LAQ305" s="50"/>
      <c r="LAR305" s="50"/>
      <c r="LAS305" s="50"/>
      <c r="LAT305" s="50"/>
      <c r="LAU305" s="50"/>
      <c r="LAV305" s="50"/>
      <c r="LAW305" s="50"/>
      <c r="LAX305" s="50"/>
      <c r="LAY305" s="50"/>
      <c r="LAZ305" s="50"/>
      <c r="LBA305" s="50"/>
      <c r="LBB305" s="50"/>
      <c r="LBC305" s="50"/>
      <c r="LBD305" s="50"/>
      <c r="LBE305" s="50"/>
      <c r="LBF305" s="50"/>
      <c r="LBG305" s="50"/>
      <c r="LBH305" s="50"/>
      <c r="LBI305" s="50"/>
      <c r="LBJ305" s="50"/>
      <c r="LBK305" s="50"/>
      <c r="LBL305" s="50"/>
      <c r="LBM305" s="50"/>
      <c r="LBN305" s="50"/>
      <c r="LBO305" s="50"/>
      <c r="LBP305" s="50"/>
      <c r="LBQ305" s="50"/>
      <c r="LBR305" s="50"/>
      <c r="LBS305" s="50"/>
      <c r="LBT305" s="50"/>
      <c r="LBU305" s="50"/>
      <c r="LBV305" s="50"/>
      <c r="LBW305" s="50"/>
      <c r="LBX305" s="50"/>
      <c r="LBY305" s="50"/>
      <c r="LBZ305" s="50"/>
      <c r="LCA305" s="50"/>
      <c r="LCB305" s="50"/>
      <c r="LCD305" s="50"/>
      <c r="LCF305" s="50"/>
      <c r="LCG305" s="50"/>
      <c r="LCH305" s="50"/>
      <c r="LCI305" s="50"/>
      <c r="LCJ305" s="50"/>
      <c r="LCK305" s="50"/>
      <c r="LCL305" s="50"/>
      <c r="LCM305" s="50"/>
      <c r="LCR305" s="50"/>
      <c r="LCS305" s="50"/>
      <c r="LCT305" s="50"/>
      <c r="LCU305" s="50"/>
      <c r="LCV305" s="50"/>
      <c r="LCW305" s="50"/>
      <c r="LCX305" s="50"/>
      <c r="LCY305" s="50"/>
      <c r="LCZ305" s="50"/>
      <c r="LDA305" s="50"/>
      <c r="LDB305" s="50"/>
      <c r="LDC305" s="50"/>
      <c r="LDD305" s="50"/>
      <c r="LDE305" s="50"/>
      <c r="LDF305" s="50"/>
      <c r="LDG305" s="50"/>
      <c r="LDH305" s="50"/>
      <c r="LDI305" s="50"/>
      <c r="LDJ305" s="50"/>
      <c r="LDK305" s="50"/>
      <c r="LDL305" s="50"/>
      <c r="LDM305" s="50"/>
      <c r="LDN305" s="50"/>
      <c r="LDO305" s="50"/>
      <c r="LDP305" s="50"/>
      <c r="LDQ305" s="50"/>
      <c r="LDR305" s="50"/>
      <c r="LDS305" s="50"/>
      <c r="LDT305" s="50"/>
      <c r="LDU305" s="50"/>
      <c r="LDV305" s="50"/>
      <c r="LDW305" s="50"/>
      <c r="LDX305" s="50"/>
      <c r="LDY305" s="50"/>
      <c r="LDZ305" s="50"/>
      <c r="LEA305" s="50"/>
      <c r="LEB305" s="50"/>
      <c r="LEC305" s="50"/>
      <c r="LED305" s="50"/>
      <c r="LEE305" s="50"/>
      <c r="LEF305" s="50"/>
      <c r="LEG305" s="50"/>
      <c r="LEH305" s="50"/>
      <c r="LEI305" s="50"/>
      <c r="LEJ305" s="50"/>
      <c r="LEK305" s="50"/>
      <c r="LEL305" s="50"/>
      <c r="LEM305" s="50"/>
      <c r="LEN305" s="50"/>
      <c r="LEO305" s="50"/>
      <c r="LEP305" s="50"/>
      <c r="LEQ305" s="50"/>
      <c r="LER305" s="50"/>
      <c r="LES305" s="50"/>
      <c r="LET305" s="50"/>
      <c r="LEU305" s="50"/>
      <c r="LEV305" s="50"/>
      <c r="LEW305" s="50"/>
      <c r="LEX305" s="50"/>
      <c r="LEY305" s="50"/>
      <c r="LEZ305" s="50"/>
      <c r="LFA305" s="50"/>
      <c r="LFB305" s="50"/>
      <c r="LFC305" s="50"/>
      <c r="LFD305" s="50"/>
      <c r="LFE305" s="50"/>
      <c r="LFF305" s="50"/>
      <c r="LFG305" s="50"/>
      <c r="LFH305" s="50"/>
      <c r="LFI305" s="50"/>
      <c r="LFJ305" s="50"/>
      <c r="LFK305" s="50"/>
      <c r="LFL305" s="50"/>
      <c r="LFM305" s="50"/>
      <c r="LFN305" s="50"/>
      <c r="LFO305" s="50"/>
      <c r="LFP305" s="50"/>
      <c r="LFQ305" s="50"/>
      <c r="LFR305" s="50"/>
      <c r="LFS305" s="50"/>
      <c r="LFT305" s="50"/>
      <c r="LFU305" s="50"/>
      <c r="LFV305" s="50"/>
      <c r="LFW305" s="50"/>
      <c r="LFX305" s="50"/>
      <c r="LFY305" s="50"/>
      <c r="LFZ305" s="50"/>
      <c r="LGA305" s="50"/>
      <c r="LGB305" s="50"/>
      <c r="LGC305" s="50"/>
      <c r="LGD305" s="50"/>
      <c r="LGE305" s="50"/>
      <c r="LGF305" s="50"/>
      <c r="LGG305" s="50"/>
      <c r="LGH305" s="50"/>
      <c r="LGI305" s="50"/>
      <c r="LGJ305" s="50"/>
      <c r="LGK305" s="50"/>
      <c r="LGL305" s="50"/>
      <c r="LGM305" s="50"/>
      <c r="LGN305" s="50"/>
      <c r="LGO305" s="50"/>
      <c r="LGP305" s="50"/>
      <c r="LGQ305" s="50"/>
      <c r="LGR305" s="50"/>
      <c r="LGS305" s="50"/>
      <c r="LGT305" s="50"/>
      <c r="LGU305" s="50"/>
      <c r="LGV305" s="50"/>
      <c r="LGW305" s="50"/>
      <c r="LGX305" s="50"/>
      <c r="LGY305" s="50"/>
      <c r="LGZ305" s="50"/>
      <c r="LHA305" s="50"/>
      <c r="LHB305" s="50"/>
      <c r="LHC305" s="50"/>
      <c r="LHD305" s="50"/>
      <c r="LHE305" s="50"/>
      <c r="LHF305" s="50"/>
      <c r="LHG305" s="50"/>
      <c r="LHH305" s="50"/>
      <c r="LHI305" s="50"/>
      <c r="LHJ305" s="50"/>
      <c r="LHK305" s="50"/>
      <c r="LHL305" s="50"/>
      <c r="LHM305" s="50"/>
      <c r="LHN305" s="50"/>
      <c r="LHO305" s="50"/>
      <c r="LHP305" s="50"/>
      <c r="LHQ305" s="50"/>
      <c r="LHR305" s="50"/>
      <c r="LHS305" s="50"/>
      <c r="LHT305" s="50"/>
      <c r="LHU305" s="50"/>
      <c r="LHV305" s="50"/>
      <c r="LHW305" s="50"/>
      <c r="LHX305" s="50"/>
      <c r="LHY305" s="50"/>
      <c r="LHZ305" s="50"/>
      <c r="LIA305" s="50"/>
      <c r="LIB305" s="50"/>
      <c r="LIC305" s="50"/>
      <c r="LID305" s="50"/>
      <c r="LIE305" s="50"/>
      <c r="LIF305" s="50"/>
      <c r="LIG305" s="50"/>
      <c r="LIH305" s="50"/>
      <c r="LII305" s="50"/>
      <c r="LIJ305" s="50"/>
      <c r="LIK305" s="50"/>
      <c r="LIL305" s="50"/>
      <c r="LIM305" s="50"/>
      <c r="LIN305" s="50"/>
      <c r="LIO305" s="50"/>
      <c r="LIP305" s="50"/>
      <c r="LIQ305" s="50"/>
      <c r="LIR305" s="50"/>
      <c r="LIS305" s="50"/>
      <c r="LIT305" s="50"/>
      <c r="LIU305" s="50"/>
      <c r="LIV305" s="50"/>
      <c r="LIW305" s="50"/>
      <c r="LIX305" s="50"/>
      <c r="LIY305" s="50"/>
      <c r="LIZ305" s="50"/>
      <c r="LJA305" s="50"/>
      <c r="LJB305" s="50"/>
      <c r="LJC305" s="50"/>
      <c r="LJD305" s="50"/>
      <c r="LJE305" s="50"/>
      <c r="LJF305" s="50"/>
      <c r="LJG305" s="50"/>
      <c r="LJH305" s="50"/>
      <c r="LJI305" s="50"/>
      <c r="LJJ305" s="50"/>
      <c r="LJK305" s="50"/>
      <c r="LJL305" s="50"/>
      <c r="LJM305" s="50"/>
      <c r="LJN305" s="50"/>
      <c r="LJO305" s="50"/>
      <c r="LJP305" s="50"/>
      <c r="LJQ305" s="50"/>
      <c r="LJR305" s="50"/>
      <c r="LJS305" s="50"/>
      <c r="LJT305" s="50"/>
      <c r="LJU305" s="50"/>
      <c r="LJV305" s="50"/>
      <c r="LJW305" s="50"/>
      <c r="LJX305" s="50"/>
      <c r="LJY305" s="50"/>
      <c r="LJZ305" s="50"/>
      <c r="LKA305" s="50"/>
      <c r="LKB305" s="50"/>
      <c r="LKC305" s="50"/>
      <c r="LKD305" s="50"/>
      <c r="LKE305" s="50"/>
      <c r="LKF305" s="50"/>
      <c r="LKG305" s="50"/>
      <c r="LKH305" s="50"/>
      <c r="LKI305" s="50"/>
      <c r="LKJ305" s="50"/>
      <c r="LKK305" s="50"/>
      <c r="LKL305" s="50"/>
      <c r="LKM305" s="50"/>
      <c r="LKN305" s="50"/>
      <c r="LKO305" s="50"/>
      <c r="LKP305" s="50"/>
      <c r="LKQ305" s="50"/>
      <c r="LKR305" s="50"/>
      <c r="LKS305" s="50"/>
      <c r="LKT305" s="50"/>
      <c r="LKU305" s="50"/>
      <c r="LKV305" s="50"/>
      <c r="LKW305" s="50"/>
      <c r="LKX305" s="50"/>
      <c r="LKY305" s="50"/>
      <c r="LKZ305" s="50"/>
      <c r="LLA305" s="50"/>
      <c r="LLB305" s="50"/>
      <c r="LLC305" s="50"/>
      <c r="LLD305" s="50"/>
      <c r="LLE305" s="50"/>
      <c r="LLF305" s="50"/>
      <c r="LLG305" s="50"/>
      <c r="LLH305" s="50"/>
      <c r="LLI305" s="50"/>
      <c r="LLJ305" s="50"/>
      <c r="LLK305" s="50"/>
      <c r="LLL305" s="50"/>
      <c r="LLM305" s="50"/>
      <c r="LLN305" s="50"/>
      <c r="LLO305" s="50"/>
      <c r="LLP305" s="50"/>
      <c r="LLQ305" s="50"/>
      <c r="LLR305" s="50"/>
      <c r="LLS305" s="50"/>
      <c r="LLT305" s="50"/>
      <c r="LLU305" s="50"/>
      <c r="LLV305" s="50"/>
      <c r="LLW305" s="50"/>
      <c r="LLX305" s="50"/>
      <c r="LLZ305" s="50"/>
      <c r="LMB305" s="50"/>
      <c r="LMC305" s="50"/>
      <c r="LMD305" s="50"/>
      <c r="LME305" s="50"/>
      <c r="LMF305" s="50"/>
      <c r="LMG305" s="50"/>
      <c r="LMH305" s="50"/>
      <c r="LMI305" s="50"/>
      <c r="LMN305" s="50"/>
      <c r="LMO305" s="50"/>
      <c r="LMP305" s="50"/>
      <c r="LMQ305" s="50"/>
      <c r="LMR305" s="50"/>
      <c r="LMS305" s="50"/>
      <c r="LMT305" s="50"/>
      <c r="LMU305" s="50"/>
      <c r="LMV305" s="50"/>
      <c r="LMW305" s="50"/>
      <c r="LMX305" s="50"/>
      <c r="LMY305" s="50"/>
      <c r="LMZ305" s="50"/>
      <c r="LNA305" s="50"/>
      <c r="LNB305" s="50"/>
      <c r="LNC305" s="50"/>
      <c r="LND305" s="50"/>
      <c r="LNE305" s="50"/>
      <c r="LNF305" s="50"/>
      <c r="LNG305" s="50"/>
      <c r="LNH305" s="50"/>
      <c r="LNI305" s="50"/>
      <c r="LNJ305" s="50"/>
      <c r="LNK305" s="50"/>
      <c r="LNL305" s="50"/>
      <c r="LNM305" s="50"/>
      <c r="LNN305" s="50"/>
      <c r="LNO305" s="50"/>
      <c r="LNP305" s="50"/>
      <c r="LNQ305" s="50"/>
      <c r="LNR305" s="50"/>
      <c r="LNS305" s="50"/>
      <c r="LNT305" s="50"/>
      <c r="LNU305" s="50"/>
      <c r="LNV305" s="50"/>
      <c r="LNW305" s="50"/>
      <c r="LNX305" s="50"/>
      <c r="LNY305" s="50"/>
      <c r="LNZ305" s="50"/>
      <c r="LOA305" s="50"/>
      <c r="LOB305" s="50"/>
      <c r="LOC305" s="50"/>
      <c r="LOD305" s="50"/>
      <c r="LOE305" s="50"/>
      <c r="LOF305" s="50"/>
      <c r="LOG305" s="50"/>
      <c r="LOH305" s="50"/>
      <c r="LOI305" s="50"/>
      <c r="LOJ305" s="50"/>
      <c r="LOK305" s="50"/>
      <c r="LOL305" s="50"/>
      <c r="LOM305" s="50"/>
      <c r="LON305" s="50"/>
      <c r="LOO305" s="50"/>
      <c r="LOP305" s="50"/>
      <c r="LOQ305" s="50"/>
      <c r="LOR305" s="50"/>
      <c r="LOS305" s="50"/>
      <c r="LOT305" s="50"/>
      <c r="LOU305" s="50"/>
      <c r="LOV305" s="50"/>
      <c r="LOW305" s="50"/>
      <c r="LOX305" s="50"/>
      <c r="LOY305" s="50"/>
      <c r="LOZ305" s="50"/>
      <c r="LPA305" s="50"/>
      <c r="LPB305" s="50"/>
      <c r="LPC305" s="50"/>
      <c r="LPD305" s="50"/>
      <c r="LPE305" s="50"/>
      <c r="LPF305" s="50"/>
      <c r="LPG305" s="50"/>
      <c r="LPH305" s="50"/>
      <c r="LPI305" s="50"/>
      <c r="LPJ305" s="50"/>
      <c r="LPK305" s="50"/>
      <c r="LPL305" s="50"/>
      <c r="LPM305" s="50"/>
      <c r="LPN305" s="50"/>
      <c r="LPO305" s="50"/>
      <c r="LPP305" s="50"/>
      <c r="LPQ305" s="50"/>
      <c r="LPR305" s="50"/>
      <c r="LPS305" s="50"/>
      <c r="LPT305" s="50"/>
      <c r="LPU305" s="50"/>
      <c r="LPV305" s="50"/>
      <c r="LPW305" s="50"/>
      <c r="LPX305" s="50"/>
      <c r="LPY305" s="50"/>
      <c r="LPZ305" s="50"/>
      <c r="LQA305" s="50"/>
      <c r="LQB305" s="50"/>
      <c r="LQC305" s="50"/>
      <c r="LQD305" s="50"/>
      <c r="LQE305" s="50"/>
      <c r="LQF305" s="50"/>
      <c r="LQG305" s="50"/>
      <c r="LQH305" s="50"/>
      <c r="LQI305" s="50"/>
      <c r="LQJ305" s="50"/>
      <c r="LQK305" s="50"/>
      <c r="LQL305" s="50"/>
      <c r="LQM305" s="50"/>
      <c r="LQN305" s="50"/>
      <c r="LQO305" s="50"/>
      <c r="LQP305" s="50"/>
      <c r="LQQ305" s="50"/>
      <c r="LQR305" s="50"/>
      <c r="LQS305" s="50"/>
      <c r="LQT305" s="50"/>
      <c r="LQU305" s="50"/>
      <c r="LQV305" s="50"/>
      <c r="LQW305" s="50"/>
      <c r="LQX305" s="50"/>
      <c r="LQY305" s="50"/>
      <c r="LQZ305" s="50"/>
      <c r="LRA305" s="50"/>
      <c r="LRB305" s="50"/>
      <c r="LRC305" s="50"/>
      <c r="LRD305" s="50"/>
      <c r="LRE305" s="50"/>
      <c r="LRF305" s="50"/>
      <c r="LRG305" s="50"/>
      <c r="LRH305" s="50"/>
      <c r="LRI305" s="50"/>
      <c r="LRJ305" s="50"/>
      <c r="LRK305" s="50"/>
      <c r="LRL305" s="50"/>
      <c r="LRM305" s="50"/>
      <c r="LRN305" s="50"/>
      <c r="LRO305" s="50"/>
      <c r="LRP305" s="50"/>
      <c r="LRQ305" s="50"/>
      <c r="LRR305" s="50"/>
      <c r="LRS305" s="50"/>
      <c r="LRT305" s="50"/>
      <c r="LRU305" s="50"/>
      <c r="LRV305" s="50"/>
      <c r="LRW305" s="50"/>
      <c r="LRX305" s="50"/>
      <c r="LRY305" s="50"/>
      <c r="LRZ305" s="50"/>
      <c r="LSA305" s="50"/>
      <c r="LSB305" s="50"/>
      <c r="LSC305" s="50"/>
      <c r="LSD305" s="50"/>
      <c r="LSE305" s="50"/>
      <c r="LSF305" s="50"/>
      <c r="LSG305" s="50"/>
      <c r="LSH305" s="50"/>
      <c r="LSI305" s="50"/>
      <c r="LSJ305" s="50"/>
      <c r="LSK305" s="50"/>
      <c r="LSL305" s="50"/>
      <c r="LSM305" s="50"/>
      <c r="LSN305" s="50"/>
      <c r="LSO305" s="50"/>
      <c r="LSP305" s="50"/>
      <c r="LSQ305" s="50"/>
      <c r="LSR305" s="50"/>
      <c r="LSS305" s="50"/>
      <c r="LST305" s="50"/>
      <c r="LSU305" s="50"/>
      <c r="LSV305" s="50"/>
      <c r="LSW305" s="50"/>
      <c r="LSX305" s="50"/>
      <c r="LSY305" s="50"/>
      <c r="LSZ305" s="50"/>
      <c r="LTA305" s="50"/>
      <c r="LTB305" s="50"/>
      <c r="LTC305" s="50"/>
      <c r="LTD305" s="50"/>
      <c r="LTE305" s="50"/>
      <c r="LTF305" s="50"/>
      <c r="LTG305" s="50"/>
      <c r="LTH305" s="50"/>
      <c r="LTI305" s="50"/>
      <c r="LTJ305" s="50"/>
      <c r="LTK305" s="50"/>
      <c r="LTL305" s="50"/>
      <c r="LTM305" s="50"/>
      <c r="LTN305" s="50"/>
      <c r="LTO305" s="50"/>
      <c r="LTP305" s="50"/>
      <c r="LTQ305" s="50"/>
      <c r="LTR305" s="50"/>
      <c r="LTS305" s="50"/>
      <c r="LTT305" s="50"/>
      <c r="LTU305" s="50"/>
      <c r="LTV305" s="50"/>
      <c r="LTW305" s="50"/>
      <c r="LTX305" s="50"/>
      <c r="LTY305" s="50"/>
      <c r="LTZ305" s="50"/>
      <c r="LUA305" s="50"/>
      <c r="LUB305" s="50"/>
      <c r="LUC305" s="50"/>
      <c r="LUD305" s="50"/>
      <c r="LUE305" s="50"/>
      <c r="LUF305" s="50"/>
      <c r="LUG305" s="50"/>
      <c r="LUH305" s="50"/>
      <c r="LUI305" s="50"/>
      <c r="LUJ305" s="50"/>
      <c r="LUK305" s="50"/>
      <c r="LUL305" s="50"/>
      <c r="LUM305" s="50"/>
      <c r="LUN305" s="50"/>
      <c r="LUO305" s="50"/>
      <c r="LUP305" s="50"/>
      <c r="LUQ305" s="50"/>
      <c r="LUR305" s="50"/>
      <c r="LUS305" s="50"/>
      <c r="LUT305" s="50"/>
      <c r="LUU305" s="50"/>
      <c r="LUV305" s="50"/>
      <c r="LUW305" s="50"/>
      <c r="LUX305" s="50"/>
      <c r="LUY305" s="50"/>
      <c r="LUZ305" s="50"/>
      <c r="LVA305" s="50"/>
      <c r="LVB305" s="50"/>
      <c r="LVC305" s="50"/>
      <c r="LVD305" s="50"/>
      <c r="LVE305" s="50"/>
      <c r="LVF305" s="50"/>
      <c r="LVG305" s="50"/>
      <c r="LVH305" s="50"/>
      <c r="LVI305" s="50"/>
      <c r="LVJ305" s="50"/>
      <c r="LVK305" s="50"/>
      <c r="LVL305" s="50"/>
      <c r="LVM305" s="50"/>
      <c r="LVN305" s="50"/>
      <c r="LVO305" s="50"/>
      <c r="LVP305" s="50"/>
      <c r="LVQ305" s="50"/>
      <c r="LVR305" s="50"/>
      <c r="LVS305" s="50"/>
      <c r="LVT305" s="50"/>
      <c r="LVV305" s="50"/>
      <c r="LVX305" s="50"/>
      <c r="LVY305" s="50"/>
      <c r="LVZ305" s="50"/>
      <c r="LWA305" s="50"/>
      <c r="LWB305" s="50"/>
      <c r="LWC305" s="50"/>
      <c r="LWD305" s="50"/>
      <c r="LWE305" s="50"/>
      <c r="LWJ305" s="50"/>
      <c r="LWK305" s="50"/>
      <c r="LWL305" s="50"/>
      <c r="LWM305" s="50"/>
      <c r="LWN305" s="50"/>
      <c r="LWO305" s="50"/>
      <c r="LWP305" s="50"/>
      <c r="LWQ305" s="50"/>
      <c r="LWR305" s="50"/>
      <c r="LWS305" s="50"/>
      <c r="LWT305" s="50"/>
      <c r="LWU305" s="50"/>
      <c r="LWV305" s="50"/>
      <c r="LWW305" s="50"/>
      <c r="LWX305" s="50"/>
      <c r="LWY305" s="50"/>
      <c r="LWZ305" s="50"/>
      <c r="LXA305" s="50"/>
      <c r="LXB305" s="50"/>
      <c r="LXC305" s="50"/>
      <c r="LXD305" s="50"/>
      <c r="LXE305" s="50"/>
      <c r="LXF305" s="50"/>
      <c r="LXG305" s="50"/>
      <c r="LXH305" s="50"/>
      <c r="LXI305" s="50"/>
      <c r="LXJ305" s="50"/>
      <c r="LXK305" s="50"/>
      <c r="LXL305" s="50"/>
      <c r="LXM305" s="50"/>
      <c r="LXN305" s="50"/>
      <c r="LXO305" s="50"/>
      <c r="LXP305" s="50"/>
      <c r="LXQ305" s="50"/>
      <c r="LXR305" s="50"/>
      <c r="LXS305" s="50"/>
      <c r="LXT305" s="50"/>
      <c r="LXU305" s="50"/>
      <c r="LXV305" s="50"/>
      <c r="LXW305" s="50"/>
      <c r="LXX305" s="50"/>
      <c r="LXY305" s="50"/>
      <c r="LXZ305" s="50"/>
      <c r="LYA305" s="50"/>
      <c r="LYB305" s="50"/>
      <c r="LYC305" s="50"/>
      <c r="LYD305" s="50"/>
      <c r="LYE305" s="50"/>
      <c r="LYF305" s="50"/>
      <c r="LYG305" s="50"/>
      <c r="LYH305" s="50"/>
      <c r="LYI305" s="50"/>
      <c r="LYJ305" s="50"/>
      <c r="LYK305" s="50"/>
      <c r="LYL305" s="50"/>
      <c r="LYM305" s="50"/>
      <c r="LYN305" s="50"/>
      <c r="LYO305" s="50"/>
      <c r="LYP305" s="50"/>
      <c r="LYQ305" s="50"/>
      <c r="LYR305" s="50"/>
      <c r="LYS305" s="50"/>
      <c r="LYT305" s="50"/>
      <c r="LYU305" s="50"/>
      <c r="LYV305" s="50"/>
      <c r="LYW305" s="50"/>
      <c r="LYX305" s="50"/>
      <c r="LYY305" s="50"/>
      <c r="LYZ305" s="50"/>
      <c r="LZA305" s="50"/>
      <c r="LZB305" s="50"/>
      <c r="LZC305" s="50"/>
      <c r="LZD305" s="50"/>
      <c r="LZE305" s="50"/>
      <c r="LZF305" s="50"/>
      <c r="LZG305" s="50"/>
      <c r="LZH305" s="50"/>
      <c r="LZI305" s="50"/>
      <c r="LZJ305" s="50"/>
      <c r="LZK305" s="50"/>
      <c r="LZL305" s="50"/>
      <c r="LZM305" s="50"/>
      <c r="LZN305" s="50"/>
      <c r="LZO305" s="50"/>
      <c r="LZP305" s="50"/>
      <c r="LZQ305" s="50"/>
      <c r="LZR305" s="50"/>
      <c r="LZS305" s="50"/>
      <c r="LZT305" s="50"/>
      <c r="LZU305" s="50"/>
      <c r="LZV305" s="50"/>
      <c r="LZW305" s="50"/>
      <c r="LZX305" s="50"/>
      <c r="LZY305" s="50"/>
      <c r="LZZ305" s="50"/>
      <c r="MAA305" s="50"/>
      <c r="MAB305" s="50"/>
      <c r="MAC305" s="50"/>
      <c r="MAD305" s="50"/>
      <c r="MAE305" s="50"/>
      <c r="MAF305" s="50"/>
      <c r="MAG305" s="50"/>
      <c r="MAH305" s="50"/>
      <c r="MAI305" s="50"/>
      <c r="MAJ305" s="50"/>
      <c r="MAK305" s="50"/>
      <c r="MAL305" s="50"/>
      <c r="MAM305" s="50"/>
      <c r="MAN305" s="50"/>
      <c r="MAO305" s="50"/>
      <c r="MAP305" s="50"/>
      <c r="MAQ305" s="50"/>
      <c r="MAR305" s="50"/>
      <c r="MAS305" s="50"/>
      <c r="MAT305" s="50"/>
      <c r="MAU305" s="50"/>
      <c r="MAV305" s="50"/>
      <c r="MAW305" s="50"/>
      <c r="MAX305" s="50"/>
      <c r="MAY305" s="50"/>
      <c r="MAZ305" s="50"/>
      <c r="MBA305" s="50"/>
      <c r="MBB305" s="50"/>
      <c r="MBC305" s="50"/>
      <c r="MBD305" s="50"/>
      <c r="MBE305" s="50"/>
      <c r="MBF305" s="50"/>
      <c r="MBG305" s="50"/>
      <c r="MBH305" s="50"/>
      <c r="MBI305" s="50"/>
      <c r="MBJ305" s="50"/>
      <c r="MBK305" s="50"/>
      <c r="MBL305" s="50"/>
      <c r="MBM305" s="50"/>
      <c r="MBN305" s="50"/>
      <c r="MBO305" s="50"/>
      <c r="MBP305" s="50"/>
      <c r="MBQ305" s="50"/>
      <c r="MBR305" s="50"/>
      <c r="MBS305" s="50"/>
      <c r="MBT305" s="50"/>
      <c r="MBU305" s="50"/>
      <c r="MBV305" s="50"/>
      <c r="MBW305" s="50"/>
      <c r="MBX305" s="50"/>
      <c r="MBY305" s="50"/>
      <c r="MBZ305" s="50"/>
      <c r="MCA305" s="50"/>
      <c r="MCB305" s="50"/>
      <c r="MCC305" s="50"/>
      <c r="MCD305" s="50"/>
      <c r="MCE305" s="50"/>
      <c r="MCF305" s="50"/>
      <c r="MCG305" s="50"/>
      <c r="MCH305" s="50"/>
      <c r="MCI305" s="50"/>
      <c r="MCJ305" s="50"/>
      <c r="MCK305" s="50"/>
      <c r="MCL305" s="50"/>
      <c r="MCM305" s="50"/>
      <c r="MCN305" s="50"/>
      <c r="MCO305" s="50"/>
      <c r="MCP305" s="50"/>
      <c r="MCQ305" s="50"/>
      <c r="MCR305" s="50"/>
      <c r="MCS305" s="50"/>
      <c r="MCT305" s="50"/>
      <c r="MCU305" s="50"/>
      <c r="MCV305" s="50"/>
      <c r="MCW305" s="50"/>
      <c r="MCX305" s="50"/>
      <c r="MCY305" s="50"/>
      <c r="MCZ305" s="50"/>
      <c r="MDA305" s="50"/>
      <c r="MDB305" s="50"/>
      <c r="MDC305" s="50"/>
      <c r="MDD305" s="50"/>
      <c r="MDE305" s="50"/>
      <c r="MDF305" s="50"/>
      <c r="MDG305" s="50"/>
      <c r="MDH305" s="50"/>
      <c r="MDI305" s="50"/>
      <c r="MDJ305" s="50"/>
      <c r="MDK305" s="50"/>
      <c r="MDL305" s="50"/>
      <c r="MDM305" s="50"/>
      <c r="MDN305" s="50"/>
      <c r="MDO305" s="50"/>
      <c r="MDP305" s="50"/>
      <c r="MDQ305" s="50"/>
      <c r="MDR305" s="50"/>
      <c r="MDS305" s="50"/>
      <c r="MDT305" s="50"/>
      <c r="MDU305" s="50"/>
      <c r="MDV305" s="50"/>
      <c r="MDW305" s="50"/>
      <c r="MDX305" s="50"/>
      <c r="MDY305" s="50"/>
      <c r="MDZ305" s="50"/>
      <c r="MEA305" s="50"/>
      <c r="MEB305" s="50"/>
      <c r="MEC305" s="50"/>
      <c r="MED305" s="50"/>
      <c r="MEE305" s="50"/>
      <c r="MEF305" s="50"/>
      <c r="MEG305" s="50"/>
      <c r="MEH305" s="50"/>
      <c r="MEI305" s="50"/>
      <c r="MEJ305" s="50"/>
      <c r="MEK305" s="50"/>
      <c r="MEL305" s="50"/>
      <c r="MEM305" s="50"/>
      <c r="MEN305" s="50"/>
      <c r="MEO305" s="50"/>
      <c r="MEP305" s="50"/>
      <c r="MEQ305" s="50"/>
      <c r="MER305" s="50"/>
      <c r="MES305" s="50"/>
      <c r="MET305" s="50"/>
      <c r="MEU305" s="50"/>
      <c r="MEV305" s="50"/>
      <c r="MEW305" s="50"/>
      <c r="MEX305" s="50"/>
      <c r="MEY305" s="50"/>
      <c r="MEZ305" s="50"/>
      <c r="MFA305" s="50"/>
      <c r="MFB305" s="50"/>
      <c r="MFC305" s="50"/>
      <c r="MFD305" s="50"/>
      <c r="MFE305" s="50"/>
      <c r="MFF305" s="50"/>
      <c r="MFG305" s="50"/>
      <c r="MFH305" s="50"/>
      <c r="MFI305" s="50"/>
      <c r="MFJ305" s="50"/>
      <c r="MFK305" s="50"/>
      <c r="MFL305" s="50"/>
      <c r="MFM305" s="50"/>
      <c r="MFN305" s="50"/>
      <c r="MFO305" s="50"/>
      <c r="MFP305" s="50"/>
      <c r="MFR305" s="50"/>
      <c r="MFT305" s="50"/>
      <c r="MFU305" s="50"/>
      <c r="MFV305" s="50"/>
      <c r="MFW305" s="50"/>
      <c r="MFX305" s="50"/>
      <c r="MFY305" s="50"/>
      <c r="MFZ305" s="50"/>
      <c r="MGA305" s="50"/>
      <c r="MGF305" s="50"/>
      <c r="MGG305" s="50"/>
      <c r="MGH305" s="50"/>
      <c r="MGI305" s="50"/>
      <c r="MGJ305" s="50"/>
      <c r="MGK305" s="50"/>
      <c r="MGL305" s="50"/>
      <c r="MGM305" s="50"/>
      <c r="MGN305" s="50"/>
      <c r="MGO305" s="50"/>
      <c r="MGP305" s="50"/>
      <c r="MGQ305" s="50"/>
      <c r="MGR305" s="50"/>
      <c r="MGS305" s="50"/>
      <c r="MGT305" s="50"/>
      <c r="MGU305" s="50"/>
      <c r="MGV305" s="50"/>
      <c r="MGW305" s="50"/>
      <c r="MGX305" s="50"/>
      <c r="MGY305" s="50"/>
      <c r="MGZ305" s="50"/>
      <c r="MHA305" s="50"/>
      <c r="MHB305" s="50"/>
      <c r="MHC305" s="50"/>
      <c r="MHD305" s="50"/>
      <c r="MHE305" s="50"/>
      <c r="MHF305" s="50"/>
      <c r="MHG305" s="50"/>
      <c r="MHH305" s="50"/>
      <c r="MHI305" s="50"/>
      <c r="MHJ305" s="50"/>
      <c r="MHK305" s="50"/>
      <c r="MHL305" s="50"/>
      <c r="MHM305" s="50"/>
      <c r="MHN305" s="50"/>
      <c r="MHO305" s="50"/>
      <c r="MHP305" s="50"/>
      <c r="MHQ305" s="50"/>
      <c r="MHR305" s="50"/>
      <c r="MHS305" s="50"/>
      <c r="MHT305" s="50"/>
      <c r="MHU305" s="50"/>
      <c r="MHV305" s="50"/>
      <c r="MHW305" s="50"/>
      <c r="MHX305" s="50"/>
      <c r="MHY305" s="50"/>
      <c r="MHZ305" s="50"/>
      <c r="MIA305" s="50"/>
      <c r="MIB305" s="50"/>
      <c r="MIC305" s="50"/>
      <c r="MID305" s="50"/>
      <c r="MIE305" s="50"/>
      <c r="MIF305" s="50"/>
      <c r="MIG305" s="50"/>
      <c r="MIH305" s="50"/>
      <c r="MII305" s="50"/>
      <c r="MIJ305" s="50"/>
      <c r="MIK305" s="50"/>
      <c r="MIL305" s="50"/>
      <c r="MIM305" s="50"/>
      <c r="MIN305" s="50"/>
      <c r="MIO305" s="50"/>
      <c r="MIP305" s="50"/>
      <c r="MIQ305" s="50"/>
      <c r="MIR305" s="50"/>
      <c r="MIS305" s="50"/>
      <c r="MIT305" s="50"/>
      <c r="MIU305" s="50"/>
      <c r="MIV305" s="50"/>
      <c r="MIW305" s="50"/>
      <c r="MIX305" s="50"/>
      <c r="MIY305" s="50"/>
      <c r="MIZ305" s="50"/>
      <c r="MJA305" s="50"/>
      <c r="MJB305" s="50"/>
      <c r="MJC305" s="50"/>
      <c r="MJD305" s="50"/>
      <c r="MJE305" s="50"/>
      <c r="MJF305" s="50"/>
      <c r="MJG305" s="50"/>
      <c r="MJH305" s="50"/>
      <c r="MJI305" s="50"/>
      <c r="MJJ305" s="50"/>
      <c r="MJK305" s="50"/>
      <c r="MJL305" s="50"/>
      <c r="MJM305" s="50"/>
      <c r="MJN305" s="50"/>
      <c r="MJO305" s="50"/>
      <c r="MJP305" s="50"/>
      <c r="MJQ305" s="50"/>
      <c r="MJR305" s="50"/>
      <c r="MJS305" s="50"/>
      <c r="MJT305" s="50"/>
      <c r="MJU305" s="50"/>
      <c r="MJV305" s="50"/>
      <c r="MJW305" s="50"/>
      <c r="MJX305" s="50"/>
      <c r="MJY305" s="50"/>
      <c r="MJZ305" s="50"/>
      <c r="MKA305" s="50"/>
      <c r="MKB305" s="50"/>
      <c r="MKC305" s="50"/>
      <c r="MKD305" s="50"/>
      <c r="MKE305" s="50"/>
      <c r="MKF305" s="50"/>
      <c r="MKG305" s="50"/>
      <c r="MKH305" s="50"/>
      <c r="MKI305" s="50"/>
      <c r="MKJ305" s="50"/>
      <c r="MKK305" s="50"/>
      <c r="MKL305" s="50"/>
      <c r="MKM305" s="50"/>
      <c r="MKN305" s="50"/>
      <c r="MKO305" s="50"/>
      <c r="MKP305" s="50"/>
      <c r="MKQ305" s="50"/>
      <c r="MKR305" s="50"/>
      <c r="MKS305" s="50"/>
      <c r="MKT305" s="50"/>
      <c r="MKU305" s="50"/>
      <c r="MKV305" s="50"/>
      <c r="MKW305" s="50"/>
      <c r="MKX305" s="50"/>
      <c r="MKY305" s="50"/>
      <c r="MKZ305" s="50"/>
      <c r="MLA305" s="50"/>
      <c r="MLB305" s="50"/>
      <c r="MLC305" s="50"/>
      <c r="MLD305" s="50"/>
      <c r="MLE305" s="50"/>
      <c r="MLF305" s="50"/>
      <c r="MLG305" s="50"/>
      <c r="MLH305" s="50"/>
      <c r="MLI305" s="50"/>
      <c r="MLJ305" s="50"/>
      <c r="MLK305" s="50"/>
      <c r="MLL305" s="50"/>
      <c r="MLM305" s="50"/>
      <c r="MLN305" s="50"/>
      <c r="MLO305" s="50"/>
      <c r="MLP305" s="50"/>
      <c r="MLQ305" s="50"/>
      <c r="MLR305" s="50"/>
      <c r="MLS305" s="50"/>
      <c r="MLT305" s="50"/>
      <c r="MLU305" s="50"/>
      <c r="MLV305" s="50"/>
      <c r="MLW305" s="50"/>
      <c r="MLX305" s="50"/>
      <c r="MLY305" s="50"/>
      <c r="MLZ305" s="50"/>
      <c r="MMA305" s="50"/>
      <c r="MMB305" s="50"/>
      <c r="MMC305" s="50"/>
      <c r="MMD305" s="50"/>
      <c r="MME305" s="50"/>
      <c r="MMF305" s="50"/>
      <c r="MMG305" s="50"/>
      <c r="MMH305" s="50"/>
      <c r="MMI305" s="50"/>
      <c r="MMJ305" s="50"/>
      <c r="MMK305" s="50"/>
      <c r="MML305" s="50"/>
      <c r="MMM305" s="50"/>
      <c r="MMN305" s="50"/>
      <c r="MMO305" s="50"/>
      <c r="MMP305" s="50"/>
      <c r="MMQ305" s="50"/>
      <c r="MMR305" s="50"/>
      <c r="MMS305" s="50"/>
      <c r="MMT305" s="50"/>
      <c r="MMU305" s="50"/>
      <c r="MMV305" s="50"/>
      <c r="MMW305" s="50"/>
      <c r="MMX305" s="50"/>
      <c r="MMY305" s="50"/>
      <c r="MMZ305" s="50"/>
      <c r="MNA305" s="50"/>
      <c r="MNB305" s="50"/>
      <c r="MNC305" s="50"/>
      <c r="MND305" s="50"/>
      <c r="MNE305" s="50"/>
      <c r="MNF305" s="50"/>
      <c r="MNG305" s="50"/>
      <c r="MNH305" s="50"/>
      <c r="MNI305" s="50"/>
      <c r="MNJ305" s="50"/>
      <c r="MNK305" s="50"/>
      <c r="MNL305" s="50"/>
      <c r="MNM305" s="50"/>
      <c r="MNN305" s="50"/>
      <c r="MNO305" s="50"/>
      <c r="MNP305" s="50"/>
      <c r="MNQ305" s="50"/>
      <c r="MNR305" s="50"/>
      <c r="MNS305" s="50"/>
      <c r="MNT305" s="50"/>
      <c r="MNU305" s="50"/>
      <c r="MNV305" s="50"/>
      <c r="MNW305" s="50"/>
      <c r="MNX305" s="50"/>
      <c r="MNY305" s="50"/>
      <c r="MNZ305" s="50"/>
      <c r="MOA305" s="50"/>
      <c r="MOB305" s="50"/>
      <c r="MOC305" s="50"/>
      <c r="MOD305" s="50"/>
      <c r="MOE305" s="50"/>
      <c r="MOF305" s="50"/>
      <c r="MOG305" s="50"/>
      <c r="MOH305" s="50"/>
      <c r="MOI305" s="50"/>
      <c r="MOJ305" s="50"/>
      <c r="MOK305" s="50"/>
      <c r="MOL305" s="50"/>
      <c r="MOM305" s="50"/>
      <c r="MON305" s="50"/>
      <c r="MOO305" s="50"/>
      <c r="MOP305" s="50"/>
      <c r="MOQ305" s="50"/>
      <c r="MOR305" s="50"/>
      <c r="MOS305" s="50"/>
      <c r="MOT305" s="50"/>
      <c r="MOU305" s="50"/>
      <c r="MOV305" s="50"/>
      <c r="MOW305" s="50"/>
      <c r="MOX305" s="50"/>
      <c r="MOY305" s="50"/>
      <c r="MOZ305" s="50"/>
      <c r="MPA305" s="50"/>
      <c r="MPB305" s="50"/>
      <c r="MPC305" s="50"/>
      <c r="MPD305" s="50"/>
      <c r="MPE305" s="50"/>
      <c r="MPF305" s="50"/>
      <c r="MPG305" s="50"/>
      <c r="MPH305" s="50"/>
      <c r="MPI305" s="50"/>
      <c r="MPJ305" s="50"/>
      <c r="MPK305" s="50"/>
      <c r="MPL305" s="50"/>
      <c r="MPN305" s="50"/>
      <c r="MPP305" s="50"/>
      <c r="MPQ305" s="50"/>
      <c r="MPR305" s="50"/>
      <c r="MPS305" s="50"/>
      <c r="MPT305" s="50"/>
      <c r="MPU305" s="50"/>
      <c r="MPV305" s="50"/>
      <c r="MPW305" s="50"/>
      <c r="MQB305" s="50"/>
      <c r="MQC305" s="50"/>
      <c r="MQD305" s="50"/>
      <c r="MQE305" s="50"/>
      <c r="MQF305" s="50"/>
      <c r="MQG305" s="50"/>
      <c r="MQH305" s="50"/>
      <c r="MQI305" s="50"/>
      <c r="MQJ305" s="50"/>
      <c r="MQK305" s="50"/>
      <c r="MQL305" s="50"/>
      <c r="MQM305" s="50"/>
      <c r="MQN305" s="50"/>
      <c r="MQO305" s="50"/>
      <c r="MQP305" s="50"/>
      <c r="MQQ305" s="50"/>
      <c r="MQR305" s="50"/>
      <c r="MQS305" s="50"/>
      <c r="MQT305" s="50"/>
      <c r="MQU305" s="50"/>
      <c r="MQV305" s="50"/>
      <c r="MQW305" s="50"/>
      <c r="MQX305" s="50"/>
      <c r="MQY305" s="50"/>
      <c r="MQZ305" s="50"/>
      <c r="MRA305" s="50"/>
      <c r="MRB305" s="50"/>
      <c r="MRC305" s="50"/>
      <c r="MRD305" s="50"/>
      <c r="MRE305" s="50"/>
      <c r="MRF305" s="50"/>
      <c r="MRG305" s="50"/>
      <c r="MRH305" s="50"/>
      <c r="MRI305" s="50"/>
      <c r="MRJ305" s="50"/>
      <c r="MRK305" s="50"/>
      <c r="MRL305" s="50"/>
      <c r="MRM305" s="50"/>
      <c r="MRN305" s="50"/>
      <c r="MRO305" s="50"/>
      <c r="MRP305" s="50"/>
      <c r="MRQ305" s="50"/>
      <c r="MRR305" s="50"/>
      <c r="MRS305" s="50"/>
      <c r="MRT305" s="50"/>
      <c r="MRU305" s="50"/>
      <c r="MRV305" s="50"/>
      <c r="MRW305" s="50"/>
      <c r="MRX305" s="50"/>
      <c r="MRY305" s="50"/>
      <c r="MRZ305" s="50"/>
      <c r="MSA305" s="50"/>
      <c r="MSB305" s="50"/>
      <c r="MSC305" s="50"/>
      <c r="MSD305" s="50"/>
      <c r="MSE305" s="50"/>
      <c r="MSF305" s="50"/>
      <c r="MSG305" s="50"/>
      <c r="MSH305" s="50"/>
      <c r="MSI305" s="50"/>
      <c r="MSJ305" s="50"/>
      <c r="MSK305" s="50"/>
      <c r="MSL305" s="50"/>
      <c r="MSM305" s="50"/>
      <c r="MSN305" s="50"/>
      <c r="MSO305" s="50"/>
      <c r="MSP305" s="50"/>
      <c r="MSQ305" s="50"/>
      <c r="MSR305" s="50"/>
      <c r="MSS305" s="50"/>
      <c r="MST305" s="50"/>
      <c r="MSU305" s="50"/>
      <c r="MSV305" s="50"/>
      <c r="MSW305" s="50"/>
      <c r="MSX305" s="50"/>
      <c r="MSY305" s="50"/>
      <c r="MSZ305" s="50"/>
      <c r="MTA305" s="50"/>
      <c r="MTB305" s="50"/>
      <c r="MTC305" s="50"/>
      <c r="MTD305" s="50"/>
      <c r="MTE305" s="50"/>
      <c r="MTF305" s="50"/>
      <c r="MTG305" s="50"/>
      <c r="MTH305" s="50"/>
      <c r="MTI305" s="50"/>
      <c r="MTJ305" s="50"/>
      <c r="MTK305" s="50"/>
      <c r="MTL305" s="50"/>
      <c r="MTM305" s="50"/>
      <c r="MTN305" s="50"/>
      <c r="MTO305" s="50"/>
      <c r="MTP305" s="50"/>
      <c r="MTQ305" s="50"/>
      <c r="MTR305" s="50"/>
      <c r="MTS305" s="50"/>
      <c r="MTT305" s="50"/>
      <c r="MTU305" s="50"/>
      <c r="MTV305" s="50"/>
      <c r="MTW305" s="50"/>
      <c r="MTX305" s="50"/>
      <c r="MTY305" s="50"/>
      <c r="MTZ305" s="50"/>
      <c r="MUA305" s="50"/>
      <c r="MUB305" s="50"/>
      <c r="MUC305" s="50"/>
      <c r="MUD305" s="50"/>
      <c r="MUE305" s="50"/>
      <c r="MUF305" s="50"/>
      <c r="MUG305" s="50"/>
      <c r="MUH305" s="50"/>
      <c r="MUI305" s="50"/>
      <c r="MUJ305" s="50"/>
      <c r="MUK305" s="50"/>
      <c r="MUL305" s="50"/>
      <c r="MUM305" s="50"/>
      <c r="MUN305" s="50"/>
      <c r="MUO305" s="50"/>
      <c r="MUP305" s="50"/>
      <c r="MUQ305" s="50"/>
      <c r="MUR305" s="50"/>
      <c r="MUS305" s="50"/>
      <c r="MUT305" s="50"/>
      <c r="MUU305" s="50"/>
      <c r="MUV305" s="50"/>
      <c r="MUW305" s="50"/>
      <c r="MUX305" s="50"/>
      <c r="MUY305" s="50"/>
      <c r="MUZ305" s="50"/>
      <c r="MVA305" s="50"/>
      <c r="MVB305" s="50"/>
      <c r="MVC305" s="50"/>
      <c r="MVD305" s="50"/>
      <c r="MVE305" s="50"/>
      <c r="MVF305" s="50"/>
      <c r="MVG305" s="50"/>
      <c r="MVH305" s="50"/>
      <c r="MVI305" s="50"/>
      <c r="MVJ305" s="50"/>
      <c r="MVK305" s="50"/>
      <c r="MVL305" s="50"/>
      <c r="MVM305" s="50"/>
      <c r="MVN305" s="50"/>
      <c r="MVO305" s="50"/>
      <c r="MVP305" s="50"/>
      <c r="MVQ305" s="50"/>
      <c r="MVR305" s="50"/>
      <c r="MVS305" s="50"/>
      <c r="MVT305" s="50"/>
      <c r="MVU305" s="50"/>
      <c r="MVV305" s="50"/>
      <c r="MVW305" s="50"/>
      <c r="MVX305" s="50"/>
      <c r="MVY305" s="50"/>
      <c r="MVZ305" s="50"/>
      <c r="MWA305" s="50"/>
      <c r="MWB305" s="50"/>
      <c r="MWC305" s="50"/>
      <c r="MWD305" s="50"/>
      <c r="MWE305" s="50"/>
      <c r="MWF305" s="50"/>
      <c r="MWG305" s="50"/>
      <c r="MWH305" s="50"/>
      <c r="MWI305" s="50"/>
      <c r="MWJ305" s="50"/>
      <c r="MWK305" s="50"/>
      <c r="MWL305" s="50"/>
      <c r="MWM305" s="50"/>
      <c r="MWN305" s="50"/>
      <c r="MWO305" s="50"/>
      <c r="MWP305" s="50"/>
      <c r="MWQ305" s="50"/>
      <c r="MWR305" s="50"/>
      <c r="MWS305" s="50"/>
      <c r="MWT305" s="50"/>
      <c r="MWU305" s="50"/>
      <c r="MWV305" s="50"/>
      <c r="MWW305" s="50"/>
      <c r="MWX305" s="50"/>
      <c r="MWY305" s="50"/>
      <c r="MWZ305" s="50"/>
      <c r="MXA305" s="50"/>
      <c r="MXB305" s="50"/>
      <c r="MXC305" s="50"/>
      <c r="MXD305" s="50"/>
      <c r="MXE305" s="50"/>
      <c r="MXF305" s="50"/>
      <c r="MXG305" s="50"/>
      <c r="MXH305" s="50"/>
      <c r="MXI305" s="50"/>
      <c r="MXJ305" s="50"/>
      <c r="MXK305" s="50"/>
      <c r="MXL305" s="50"/>
      <c r="MXM305" s="50"/>
      <c r="MXN305" s="50"/>
      <c r="MXO305" s="50"/>
      <c r="MXP305" s="50"/>
      <c r="MXQ305" s="50"/>
      <c r="MXR305" s="50"/>
      <c r="MXS305" s="50"/>
      <c r="MXT305" s="50"/>
      <c r="MXU305" s="50"/>
      <c r="MXV305" s="50"/>
      <c r="MXW305" s="50"/>
      <c r="MXX305" s="50"/>
      <c r="MXY305" s="50"/>
      <c r="MXZ305" s="50"/>
      <c r="MYA305" s="50"/>
      <c r="MYB305" s="50"/>
      <c r="MYC305" s="50"/>
      <c r="MYD305" s="50"/>
      <c r="MYE305" s="50"/>
      <c r="MYF305" s="50"/>
      <c r="MYG305" s="50"/>
      <c r="MYH305" s="50"/>
      <c r="MYI305" s="50"/>
      <c r="MYJ305" s="50"/>
      <c r="MYK305" s="50"/>
      <c r="MYL305" s="50"/>
      <c r="MYM305" s="50"/>
      <c r="MYN305" s="50"/>
      <c r="MYO305" s="50"/>
      <c r="MYP305" s="50"/>
      <c r="MYQ305" s="50"/>
      <c r="MYR305" s="50"/>
      <c r="MYS305" s="50"/>
      <c r="MYT305" s="50"/>
      <c r="MYU305" s="50"/>
      <c r="MYV305" s="50"/>
      <c r="MYW305" s="50"/>
      <c r="MYX305" s="50"/>
      <c r="MYY305" s="50"/>
      <c r="MYZ305" s="50"/>
      <c r="MZA305" s="50"/>
      <c r="MZB305" s="50"/>
      <c r="MZC305" s="50"/>
      <c r="MZD305" s="50"/>
      <c r="MZE305" s="50"/>
      <c r="MZF305" s="50"/>
      <c r="MZG305" s="50"/>
      <c r="MZH305" s="50"/>
      <c r="MZJ305" s="50"/>
      <c r="MZL305" s="50"/>
      <c r="MZM305" s="50"/>
      <c r="MZN305" s="50"/>
      <c r="MZO305" s="50"/>
      <c r="MZP305" s="50"/>
      <c r="MZQ305" s="50"/>
      <c r="MZR305" s="50"/>
      <c r="MZS305" s="50"/>
      <c r="MZX305" s="50"/>
      <c r="MZY305" s="50"/>
      <c r="MZZ305" s="50"/>
      <c r="NAA305" s="50"/>
      <c r="NAB305" s="50"/>
      <c r="NAC305" s="50"/>
      <c r="NAD305" s="50"/>
      <c r="NAE305" s="50"/>
      <c r="NAF305" s="50"/>
      <c r="NAG305" s="50"/>
      <c r="NAH305" s="50"/>
      <c r="NAI305" s="50"/>
      <c r="NAJ305" s="50"/>
      <c r="NAK305" s="50"/>
      <c r="NAL305" s="50"/>
      <c r="NAM305" s="50"/>
      <c r="NAN305" s="50"/>
      <c r="NAO305" s="50"/>
      <c r="NAP305" s="50"/>
      <c r="NAQ305" s="50"/>
      <c r="NAR305" s="50"/>
      <c r="NAS305" s="50"/>
      <c r="NAT305" s="50"/>
      <c r="NAU305" s="50"/>
      <c r="NAV305" s="50"/>
      <c r="NAW305" s="50"/>
      <c r="NAX305" s="50"/>
      <c r="NAY305" s="50"/>
      <c r="NAZ305" s="50"/>
      <c r="NBA305" s="50"/>
      <c r="NBB305" s="50"/>
      <c r="NBC305" s="50"/>
      <c r="NBD305" s="50"/>
      <c r="NBE305" s="50"/>
      <c r="NBF305" s="50"/>
      <c r="NBG305" s="50"/>
      <c r="NBH305" s="50"/>
      <c r="NBI305" s="50"/>
      <c r="NBJ305" s="50"/>
      <c r="NBK305" s="50"/>
      <c r="NBL305" s="50"/>
      <c r="NBM305" s="50"/>
      <c r="NBN305" s="50"/>
      <c r="NBO305" s="50"/>
      <c r="NBP305" s="50"/>
      <c r="NBQ305" s="50"/>
      <c r="NBR305" s="50"/>
      <c r="NBS305" s="50"/>
      <c r="NBT305" s="50"/>
      <c r="NBU305" s="50"/>
      <c r="NBV305" s="50"/>
      <c r="NBW305" s="50"/>
      <c r="NBX305" s="50"/>
      <c r="NBY305" s="50"/>
      <c r="NBZ305" s="50"/>
      <c r="NCA305" s="50"/>
      <c r="NCB305" s="50"/>
      <c r="NCC305" s="50"/>
      <c r="NCD305" s="50"/>
      <c r="NCE305" s="50"/>
      <c r="NCF305" s="50"/>
      <c r="NCG305" s="50"/>
      <c r="NCH305" s="50"/>
      <c r="NCI305" s="50"/>
      <c r="NCJ305" s="50"/>
      <c r="NCK305" s="50"/>
      <c r="NCL305" s="50"/>
      <c r="NCM305" s="50"/>
      <c r="NCN305" s="50"/>
      <c r="NCO305" s="50"/>
      <c r="NCP305" s="50"/>
      <c r="NCQ305" s="50"/>
      <c r="NCR305" s="50"/>
      <c r="NCS305" s="50"/>
      <c r="NCT305" s="50"/>
      <c r="NCU305" s="50"/>
      <c r="NCV305" s="50"/>
      <c r="NCW305" s="50"/>
      <c r="NCX305" s="50"/>
      <c r="NCY305" s="50"/>
      <c r="NCZ305" s="50"/>
      <c r="NDA305" s="50"/>
      <c r="NDB305" s="50"/>
      <c r="NDC305" s="50"/>
      <c r="NDD305" s="50"/>
      <c r="NDE305" s="50"/>
      <c r="NDF305" s="50"/>
      <c r="NDG305" s="50"/>
      <c r="NDH305" s="50"/>
      <c r="NDI305" s="50"/>
      <c r="NDJ305" s="50"/>
      <c r="NDK305" s="50"/>
      <c r="NDL305" s="50"/>
      <c r="NDM305" s="50"/>
      <c r="NDN305" s="50"/>
      <c r="NDO305" s="50"/>
      <c r="NDP305" s="50"/>
      <c r="NDQ305" s="50"/>
      <c r="NDR305" s="50"/>
      <c r="NDS305" s="50"/>
      <c r="NDT305" s="50"/>
      <c r="NDU305" s="50"/>
      <c r="NDV305" s="50"/>
      <c r="NDW305" s="50"/>
      <c r="NDX305" s="50"/>
      <c r="NDY305" s="50"/>
      <c r="NDZ305" s="50"/>
      <c r="NEA305" s="50"/>
      <c r="NEB305" s="50"/>
      <c r="NEC305" s="50"/>
      <c r="NED305" s="50"/>
      <c r="NEE305" s="50"/>
      <c r="NEF305" s="50"/>
      <c r="NEG305" s="50"/>
      <c r="NEH305" s="50"/>
      <c r="NEI305" s="50"/>
      <c r="NEJ305" s="50"/>
      <c r="NEK305" s="50"/>
      <c r="NEL305" s="50"/>
      <c r="NEM305" s="50"/>
      <c r="NEN305" s="50"/>
      <c r="NEO305" s="50"/>
      <c r="NEP305" s="50"/>
      <c r="NEQ305" s="50"/>
      <c r="NER305" s="50"/>
      <c r="NES305" s="50"/>
      <c r="NET305" s="50"/>
      <c r="NEU305" s="50"/>
      <c r="NEV305" s="50"/>
      <c r="NEW305" s="50"/>
      <c r="NEX305" s="50"/>
      <c r="NEY305" s="50"/>
      <c r="NEZ305" s="50"/>
      <c r="NFA305" s="50"/>
      <c r="NFB305" s="50"/>
      <c r="NFC305" s="50"/>
      <c r="NFD305" s="50"/>
      <c r="NFE305" s="50"/>
      <c r="NFF305" s="50"/>
      <c r="NFG305" s="50"/>
      <c r="NFH305" s="50"/>
      <c r="NFI305" s="50"/>
      <c r="NFJ305" s="50"/>
      <c r="NFK305" s="50"/>
      <c r="NFL305" s="50"/>
      <c r="NFM305" s="50"/>
      <c r="NFN305" s="50"/>
      <c r="NFO305" s="50"/>
      <c r="NFP305" s="50"/>
      <c r="NFQ305" s="50"/>
      <c r="NFR305" s="50"/>
      <c r="NFS305" s="50"/>
      <c r="NFT305" s="50"/>
      <c r="NFU305" s="50"/>
      <c r="NFV305" s="50"/>
      <c r="NFW305" s="50"/>
      <c r="NFX305" s="50"/>
      <c r="NFY305" s="50"/>
      <c r="NFZ305" s="50"/>
      <c r="NGA305" s="50"/>
      <c r="NGB305" s="50"/>
      <c r="NGC305" s="50"/>
      <c r="NGD305" s="50"/>
      <c r="NGE305" s="50"/>
      <c r="NGF305" s="50"/>
      <c r="NGG305" s="50"/>
      <c r="NGH305" s="50"/>
      <c r="NGI305" s="50"/>
      <c r="NGJ305" s="50"/>
      <c r="NGK305" s="50"/>
      <c r="NGL305" s="50"/>
      <c r="NGM305" s="50"/>
      <c r="NGN305" s="50"/>
      <c r="NGO305" s="50"/>
      <c r="NGP305" s="50"/>
      <c r="NGQ305" s="50"/>
      <c r="NGR305" s="50"/>
      <c r="NGS305" s="50"/>
      <c r="NGT305" s="50"/>
      <c r="NGU305" s="50"/>
      <c r="NGV305" s="50"/>
      <c r="NGW305" s="50"/>
      <c r="NGX305" s="50"/>
      <c r="NGY305" s="50"/>
      <c r="NGZ305" s="50"/>
      <c r="NHA305" s="50"/>
      <c r="NHB305" s="50"/>
      <c r="NHC305" s="50"/>
      <c r="NHD305" s="50"/>
      <c r="NHE305" s="50"/>
      <c r="NHF305" s="50"/>
      <c r="NHG305" s="50"/>
      <c r="NHH305" s="50"/>
      <c r="NHI305" s="50"/>
      <c r="NHJ305" s="50"/>
      <c r="NHK305" s="50"/>
      <c r="NHL305" s="50"/>
      <c r="NHM305" s="50"/>
      <c r="NHN305" s="50"/>
      <c r="NHO305" s="50"/>
      <c r="NHP305" s="50"/>
      <c r="NHQ305" s="50"/>
      <c r="NHR305" s="50"/>
      <c r="NHS305" s="50"/>
      <c r="NHT305" s="50"/>
      <c r="NHU305" s="50"/>
      <c r="NHV305" s="50"/>
      <c r="NHW305" s="50"/>
      <c r="NHX305" s="50"/>
      <c r="NHY305" s="50"/>
      <c r="NHZ305" s="50"/>
      <c r="NIA305" s="50"/>
      <c r="NIB305" s="50"/>
      <c r="NIC305" s="50"/>
      <c r="NID305" s="50"/>
      <c r="NIE305" s="50"/>
      <c r="NIF305" s="50"/>
      <c r="NIG305" s="50"/>
      <c r="NIH305" s="50"/>
      <c r="NII305" s="50"/>
      <c r="NIJ305" s="50"/>
      <c r="NIK305" s="50"/>
      <c r="NIL305" s="50"/>
      <c r="NIM305" s="50"/>
      <c r="NIN305" s="50"/>
      <c r="NIO305" s="50"/>
      <c r="NIP305" s="50"/>
      <c r="NIQ305" s="50"/>
      <c r="NIR305" s="50"/>
      <c r="NIS305" s="50"/>
      <c r="NIT305" s="50"/>
      <c r="NIU305" s="50"/>
      <c r="NIV305" s="50"/>
      <c r="NIW305" s="50"/>
      <c r="NIX305" s="50"/>
      <c r="NIY305" s="50"/>
      <c r="NIZ305" s="50"/>
      <c r="NJA305" s="50"/>
      <c r="NJB305" s="50"/>
      <c r="NJC305" s="50"/>
      <c r="NJD305" s="50"/>
      <c r="NJF305" s="50"/>
      <c r="NJH305" s="50"/>
      <c r="NJI305" s="50"/>
      <c r="NJJ305" s="50"/>
      <c r="NJK305" s="50"/>
      <c r="NJL305" s="50"/>
      <c r="NJM305" s="50"/>
      <c r="NJN305" s="50"/>
      <c r="NJO305" s="50"/>
      <c r="NJT305" s="50"/>
      <c r="NJU305" s="50"/>
      <c r="NJV305" s="50"/>
      <c r="NJW305" s="50"/>
      <c r="NJX305" s="50"/>
      <c r="NJY305" s="50"/>
      <c r="NJZ305" s="50"/>
      <c r="NKA305" s="50"/>
      <c r="NKB305" s="50"/>
      <c r="NKC305" s="50"/>
      <c r="NKD305" s="50"/>
      <c r="NKE305" s="50"/>
      <c r="NKF305" s="50"/>
      <c r="NKG305" s="50"/>
      <c r="NKH305" s="50"/>
      <c r="NKI305" s="50"/>
      <c r="NKJ305" s="50"/>
      <c r="NKK305" s="50"/>
      <c r="NKL305" s="50"/>
      <c r="NKM305" s="50"/>
      <c r="NKN305" s="50"/>
      <c r="NKO305" s="50"/>
      <c r="NKP305" s="50"/>
      <c r="NKQ305" s="50"/>
      <c r="NKR305" s="50"/>
      <c r="NKS305" s="50"/>
      <c r="NKT305" s="50"/>
      <c r="NKU305" s="50"/>
      <c r="NKV305" s="50"/>
      <c r="NKW305" s="50"/>
      <c r="NKX305" s="50"/>
      <c r="NKY305" s="50"/>
      <c r="NKZ305" s="50"/>
      <c r="NLA305" s="50"/>
      <c r="NLB305" s="50"/>
      <c r="NLC305" s="50"/>
      <c r="NLD305" s="50"/>
      <c r="NLE305" s="50"/>
      <c r="NLF305" s="50"/>
      <c r="NLG305" s="50"/>
      <c r="NLH305" s="50"/>
      <c r="NLI305" s="50"/>
      <c r="NLJ305" s="50"/>
      <c r="NLK305" s="50"/>
      <c r="NLL305" s="50"/>
      <c r="NLM305" s="50"/>
      <c r="NLN305" s="50"/>
      <c r="NLO305" s="50"/>
      <c r="NLP305" s="50"/>
      <c r="NLQ305" s="50"/>
      <c r="NLR305" s="50"/>
      <c r="NLS305" s="50"/>
      <c r="NLT305" s="50"/>
      <c r="NLU305" s="50"/>
      <c r="NLV305" s="50"/>
      <c r="NLW305" s="50"/>
      <c r="NLX305" s="50"/>
      <c r="NLY305" s="50"/>
      <c r="NLZ305" s="50"/>
      <c r="NMA305" s="50"/>
      <c r="NMB305" s="50"/>
      <c r="NMC305" s="50"/>
      <c r="NMD305" s="50"/>
      <c r="NME305" s="50"/>
      <c r="NMF305" s="50"/>
      <c r="NMG305" s="50"/>
      <c r="NMH305" s="50"/>
      <c r="NMI305" s="50"/>
      <c r="NMJ305" s="50"/>
      <c r="NMK305" s="50"/>
      <c r="NML305" s="50"/>
      <c r="NMM305" s="50"/>
      <c r="NMN305" s="50"/>
      <c r="NMO305" s="50"/>
      <c r="NMP305" s="50"/>
      <c r="NMQ305" s="50"/>
      <c r="NMR305" s="50"/>
      <c r="NMS305" s="50"/>
      <c r="NMT305" s="50"/>
      <c r="NMU305" s="50"/>
      <c r="NMV305" s="50"/>
      <c r="NMW305" s="50"/>
      <c r="NMX305" s="50"/>
      <c r="NMY305" s="50"/>
      <c r="NMZ305" s="50"/>
      <c r="NNA305" s="50"/>
      <c r="NNB305" s="50"/>
      <c r="NNC305" s="50"/>
      <c r="NND305" s="50"/>
      <c r="NNE305" s="50"/>
      <c r="NNF305" s="50"/>
      <c r="NNG305" s="50"/>
      <c r="NNH305" s="50"/>
      <c r="NNI305" s="50"/>
      <c r="NNJ305" s="50"/>
      <c r="NNK305" s="50"/>
      <c r="NNL305" s="50"/>
      <c r="NNM305" s="50"/>
      <c r="NNN305" s="50"/>
      <c r="NNO305" s="50"/>
      <c r="NNP305" s="50"/>
      <c r="NNQ305" s="50"/>
      <c r="NNR305" s="50"/>
      <c r="NNS305" s="50"/>
      <c r="NNT305" s="50"/>
      <c r="NNU305" s="50"/>
      <c r="NNV305" s="50"/>
      <c r="NNW305" s="50"/>
      <c r="NNX305" s="50"/>
      <c r="NNY305" s="50"/>
      <c r="NNZ305" s="50"/>
      <c r="NOA305" s="50"/>
      <c r="NOB305" s="50"/>
      <c r="NOC305" s="50"/>
      <c r="NOD305" s="50"/>
      <c r="NOE305" s="50"/>
      <c r="NOF305" s="50"/>
      <c r="NOG305" s="50"/>
      <c r="NOH305" s="50"/>
      <c r="NOI305" s="50"/>
      <c r="NOJ305" s="50"/>
      <c r="NOK305" s="50"/>
      <c r="NOL305" s="50"/>
      <c r="NOM305" s="50"/>
      <c r="NON305" s="50"/>
      <c r="NOO305" s="50"/>
      <c r="NOP305" s="50"/>
      <c r="NOQ305" s="50"/>
      <c r="NOR305" s="50"/>
      <c r="NOS305" s="50"/>
      <c r="NOT305" s="50"/>
      <c r="NOU305" s="50"/>
      <c r="NOV305" s="50"/>
      <c r="NOW305" s="50"/>
      <c r="NOX305" s="50"/>
      <c r="NOY305" s="50"/>
      <c r="NOZ305" s="50"/>
      <c r="NPA305" s="50"/>
      <c r="NPB305" s="50"/>
      <c r="NPC305" s="50"/>
      <c r="NPD305" s="50"/>
      <c r="NPE305" s="50"/>
      <c r="NPF305" s="50"/>
      <c r="NPG305" s="50"/>
      <c r="NPH305" s="50"/>
      <c r="NPI305" s="50"/>
      <c r="NPJ305" s="50"/>
      <c r="NPK305" s="50"/>
      <c r="NPL305" s="50"/>
      <c r="NPM305" s="50"/>
      <c r="NPN305" s="50"/>
      <c r="NPO305" s="50"/>
      <c r="NPP305" s="50"/>
      <c r="NPQ305" s="50"/>
      <c r="NPR305" s="50"/>
      <c r="NPS305" s="50"/>
      <c r="NPT305" s="50"/>
      <c r="NPU305" s="50"/>
      <c r="NPV305" s="50"/>
      <c r="NPW305" s="50"/>
      <c r="NPX305" s="50"/>
      <c r="NPY305" s="50"/>
      <c r="NPZ305" s="50"/>
      <c r="NQA305" s="50"/>
      <c r="NQB305" s="50"/>
      <c r="NQC305" s="50"/>
      <c r="NQD305" s="50"/>
      <c r="NQE305" s="50"/>
      <c r="NQF305" s="50"/>
      <c r="NQG305" s="50"/>
      <c r="NQH305" s="50"/>
      <c r="NQI305" s="50"/>
      <c r="NQJ305" s="50"/>
      <c r="NQK305" s="50"/>
      <c r="NQL305" s="50"/>
      <c r="NQM305" s="50"/>
      <c r="NQN305" s="50"/>
      <c r="NQO305" s="50"/>
      <c r="NQP305" s="50"/>
      <c r="NQQ305" s="50"/>
      <c r="NQR305" s="50"/>
      <c r="NQS305" s="50"/>
      <c r="NQT305" s="50"/>
      <c r="NQU305" s="50"/>
      <c r="NQV305" s="50"/>
      <c r="NQW305" s="50"/>
      <c r="NQX305" s="50"/>
      <c r="NQY305" s="50"/>
      <c r="NQZ305" s="50"/>
      <c r="NRA305" s="50"/>
      <c r="NRB305" s="50"/>
      <c r="NRC305" s="50"/>
      <c r="NRD305" s="50"/>
      <c r="NRE305" s="50"/>
      <c r="NRF305" s="50"/>
      <c r="NRG305" s="50"/>
      <c r="NRH305" s="50"/>
      <c r="NRI305" s="50"/>
      <c r="NRJ305" s="50"/>
      <c r="NRK305" s="50"/>
      <c r="NRL305" s="50"/>
      <c r="NRM305" s="50"/>
      <c r="NRN305" s="50"/>
      <c r="NRO305" s="50"/>
      <c r="NRP305" s="50"/>
      <c r="NRQ305" s="50"/>
      <c r="NRR305" s="50"/>
      <c r="NRS305" s="50"/>
      <c r="NRT305" s="50"/>
      <c r="NRU305" s="50"/>
      <c r="NRV305" s="50"/>
      <c r="NRW305" s="50"/>
      <c r="NRX305" s="50"/>
      <c r="NRY305" s="50"/>
      <c r="NRZ305" s="50"/>
      <c r="NSA305" s="50"/>
      <c r="NSB305" s="50"/>
      <c r="NSC305" s="50"/>
      <c r="NSD305" s="50"/>
      <c r="NSE305" s="50"/>
      <c r="NSF305" s="50"/>
      <c r="NSG305" s="50"/>
      <c r="NSH305" s="50"/>
      <c r="NSI305" s="50"/>
      <c r="NSJ305" s="50"/>
      <c r="NSK305" s="50"/>
      <c r="NSL305" s="50"/>
      <c r="NSM305" s="50"/>
      <c r="NSN305" s="50"/>
      <c r="NSO305" s="50"/>
      <c r="NSP305" s="50"/>
      <c r="NSQ305" s="50"/>
      <c r="NSR305" s="50"/>
      <c r="NSS305" s="50"/>
      <c r="NST305" s="50"/>
      <c r="NSU305" s="50"/>
      <c r="NSV305" s="50"/>
      <c r="NSW305" s="50"/>
      <c r="NSX305" s="50"/>
      <c r="NSY305" s="50"/>
      <c r="NSZ305" s="50"/>
      <c r="NTB305" s="50"/>
      <c r="NTD305" s="50"/>
      <c r="NTE305" s="50"/>
      <c r="NTF305" s="50"/>
      <c r="NTG305" s="50"/>
      <c r="NTH305" s="50"/>
      <c r="NTI305" s="50"/>
      <c r="NTJ305" s="50"/>
      <c r="NTK305" s="50"/>
      <c r="NTP305" s="50"/>
      <c r="NTQ305" s="50"/>
      <c r="NTR305" s="50"/>
      <c r="NTS305" s="50"/>
      <c r="NTT305" s="50"/>
      <c r="NTU305" s="50"/>
      <c r="NTV305" s="50"/>
      <c r="NTW305" s="50"/>
      <c r="NTX305" s="50"/>
      <c r="NTY305" s="50"/>
      <c r="NTZ305" s="50"/>
      <c r="NUA305" s="50"/>
      <c r="NUB305" s="50"/>
      <c r="NUC305" s="50"/>
      <c r="NUD305" s="50"/>
      <c r="NUE305" s="50"/>
      <c r="NUF305" s="50"/>
      <c r="NUG305" s="50"/>
      <c r="NUH305" s="50"/>
      <c r="NUI305" s="50"/>
      <c r="NUJ305" s="50"/>
      <c r="NUK305" s="50"/>
      <c r="NUL305" s="50"/>
      <c r="NUM305" s="50"/>
      <c r="NUN305" s="50"/>
      <c r="NUO305" s="50"/>
      <c r="NUP305" s="50"/>
      <c r="NUQ305" s="50"/>
      <c r="NUR305" s="50"/>
      <c r="NUS305" s="50"/>
      <c r="NUT305" s="50"/>
      <c r="NUU305" s="50"/>
      <c r="NUV305" s="50"/>
      <c r="NUW305" s="50"/>
      <c r="NUX305" s="50"/>
      <c r="NUY305" s="50"/>
      <c r="NUZ305" s="50"/>
      <c r="NVA305" s="50"/>
      <c r="NVB305" s="50"/>
      <c r="NVC305" s="50"/>
      <c r="NVD305" s="50"/>
      <c r="NVE305" s="50"/>
      <c r="NVF305" s="50"/>
      <c r="NVG305" s="50"/>
      <c r="NVH305" s="50"/>
      <c r="NVI305" s="50"/>
      <c r="NVJ305" s="50"/>
      <c r="NVK305" s="50"/>
      <c r="NVL305" s="50"/>
      <c r="NVM305" s="50"/>
      <c r="NVN305" s="50"/>
      <c r="NVO305" s="50"/>
      <c r="NVP305" s="50"/>
      <c r="NVQ305" s="50"/>
      <c r="NVR305" s="50"/>
      <c r="NVS305" s="50"/>
      <c r="NVT305" s="50"/>
      <c r="NVU305" s="50"/>
      <c r="NVV305" s="50"/>
      <c r="NVW305" s="50"/>
      <c r="NVX305" s="50"/>
      <c r="NVY305" s="50"/>
      <c r="NVZ305" s="50"/>
      <c r="NWA305" s="50"/>
      <c r="NWB305" s="50"/>
      <c r="NWC305" s="50"/>
      <c r="NWD305" s="50"/>
      <c r="NWE305" s="50"/>
      <c r="NWF305" s="50"/>
      <c r="NWG305" s="50"/>
      <c r="NWH305" s="50"/>
      <c r="NWI305" s="50"/>
      <c r="NWJ305" s="50"/>
      <c r="NWK305" s="50"/>
      <c r="NWL305" s="50"/>
      <c r="NWM305" s="50"/>
      <c r="NWN305" s="50"/>
      <c r="NWO305" s="50"/>
      <c r="NWP305" s="50"/>
      <c r="NWQ305" s="50"/>
      <c r="NWR305" s="50"/>
      <c r="NWS305" s="50"/>
      <c r="NWT305" s="50"/>
      <c r="NWU305" s="50"/>
      <c r="NWV305" s="50"/>
      <c r="NWW305" s="50"/>
      <c r="NWX305" s="50"/>
      <c r="NWY305" s="50"/>
      <c r="NWZ305" s="50"/>
      <c r="NXA305" s="50"/>
      <c r="NXB305" s="50"/>
      <c r="NXC305" s="50"/>
      <c r="NXD305" s="50"/>
      <c r="NXE305" s="50"/>
      <c r="NXF305" s="50"/>
      <c r="NXG305" s="50"/>
      <c r="NXH305" s="50"/>
      <c r="NXI305" s="50"/>
      <c r="NXJ305" s="50"/>
      <c r="NXK305" s="50"/>
      <c r="NXL305" s="50"/>
      <c r="NXM305" s="50"/>
      <c r="NXN305" s="50"/>
      <c r="NXO305" s="50"/>
      <c r="NXP305" s="50"/>
      <c r="NXQ305" s="50"/>
      <c r="NXR305" s="50"/>
      <c r="NXS305" s="50"/>
      <c r="NXT305" s="50"/>
      <c r="NXU305" s="50"/>
      <c r="NXV305" s="50"/>
      <c r="NXW305" s="50"/>
      <c r="NXX305" s="50"/>
      <c r="NXY305" s="50"/>
      <c r="NXZ305" s="50"/>
      <c r="NYA305" s="50"/>
      <c r="NYB305" s="50"/>
      <c r="NYC305" s="50"/>
      <c r="NYD305" s="50"/>
      <c r="NYE305" s="50"/>
      <c r="NYF305" s="50"/>
      <c r="NYG305" s="50"/>
      <c r="NYH305" s="50"/>
      <c r="NYI305" s="50"/>
      <c r="NYJ305" s="50"/>
      <c r="NYK305" s="50"/>
      <c r="NYL305" s="50"/>
      <c r="NYM305" s="50"/>
      <c r="NYN305" s="50"/>
      <c r="NYO305" s="50"/>
      <c r="NYP305" s="50"/>
      <c r="NYQ305" s="50"/>
      <c r="NYR305" s="50"/>
      <c r="NYS305" s="50"/>
      <c r="NYT305" s="50"/>
      <c r="NYU305" s="50"/>
      <c r="NYV305" s="50"/>
      <c r="NYW305" s="50"/>
      <c r="NYX305" s="50"/>
      <c r="NYY305" s="50"/>
      <c r="NYZ305" s="50"/>
      <c r="NZA305" s="50"/>
      <c r="NZB305" s="50"/>
      <c r="NZC305" s="50"/>
      <c r="NZD305" s="50"/>
      <c r="NZE305" s="50"/>
      <c r="NZF305" s="50"/>
      <c r="NZG305" s="50"/>
      <c r="NZH305" s="50"/>
      <c r="NZI305" s="50"/>
      <c r="NZJ305" s="50"/>
      <c r="NZK305" s="50"/>
      <c r="NZL305" s="50"/>
      <c r="NZM305" s="50"/>
      <c r="NZN305" s="50"/>
      <c r="NZO305" s="50"/>
      <c r="NZP305" s="50"/>
      <c r="NZQ305" s="50"/>
      <c r="NZR305" s="50"/>
      <c r="NZS305" s="50"/>
      <c r="NZT305" s="50"/>
      <c r="NZU305" s="50"/>
      <c r="NZV305" s="50"/>
      <c r="NZW305" s="50"/>
      <c r="NZX305" s="50"/>
      <c r="NZY305" s="50"/>
      <c r="NZZ305" s="50"/>
      <c r="OAA305" s="50"/>
      <c r="OAB305" s="50"/>
      <c r="OAC305" s="50"/>
      <c r="OAD305" s="50"/>
      <c r="OAE305" s="50"/>
      <c r="OAF305" s="50"/>
      <c r="OAG305" s="50"/>
      <c r="OAH305" s="50"/>
      <c r="OAI305" s="50"/>
      <c r="OAJ305" s="50"/>
      <c r="OAK305" s="50"/>
      <c r="OAL305" s="50"/>
      <c r="OAM305" s="50"/>
      <c r="OAN305" s="50"/>
      <c r="OAO305" s="50"/>
      <c r="OAP305" s="50"/>
      <c r="OAQ305" s="50"/>
      <c r="OAR305" s="50"/>
      <c r="OAS305" s="50"/>
      <c r="OAT305" s="50"/>
      <c r="OAU305" s="50"/>
      <c r="OAV305" s="50"/>
      <c r="OAW305" s="50"/>
      <c r="OAX305" s="50"/>
      <c r="OAY305" s="50"/>
      <c r="OAZ305" s="50"/>
      <c r="OBA305" s="50"/>
      <c r="OBB305" s="50"/>
      <c r="OBC305" s="50"/>
      <c r="OBD305" s="50"/>
      <c r="OBE305" s="50"/>
      <c r="OBF305" s="50"/>
      <c r="OBG305" s="50"/>
      <c r="OBH305" s="50"/>
      <c r="OBI305" s="50"/>
      <c r="OBJ305" s="50"/>
      <c r="OBK305" s="50"/>
      <c r="OBL305" s="50"/>
      <c r="OBM305" s="50"/>
      <c r="OBN305" s="50"/>
      <c r="OBO305" s="50"/>
      <c r="OBP305" s="50"/>
      <c r="OBQ305" s="50"/>
      <c r="OBR305" s="50"/>
      <c r="OBS305" s="50"/>
      <c r="OBT305" s="50"/>
      <c r="OBU305" s="50"/>
      <c r="OBV305" s="50"/>
      <c r="OBW305" s="50"/>
      <c r="OBX305" s="50"/>
      <c r="OBY305" s="50"/>
      <c r="OBZ305" s="50"/>
      <c r="OCA305" s="50"/>
      <c r="OCB305" s="50"/>
      <c r="OCC305" s="50"/>
      <c r="OCD305" s="50"/>
      <c r="OCE305" s="50"/>
      <c r="OCF305" s="50"/>
      <c r="OCG305" s="50"/>
      <c r="OCH305" s="50"/>
      <c r="OCI305" s="50"/>
      <c r="OCJ305" s="50"/>
      <c r="OCK305" s="50"/>
      <c r="OCL305" s="50"/>
      <c r="OCM305" s="50"/>
      <c r="OCN305" s="50"/>
      <c r="OCO305" s="50"/>
      <c r="OCP305" s="50"/>
      <c r="OCQ305" s="50"/>
      <c r="OCR305" s="50"/>
      <c r="OCS305" s="50"/>
      <c r="OCT305" s="50"/>
      <c r="OCU305" s="50"/>
      <c r="OCV305" s="50"/>
      <c r="OCX305" s="50"/>
      <c r="OCZ305" s="50"/>
      <c r="ODA305" s="50"/>
      <c r="ODB305" s="50"/>
      <c r="ODC305" s="50"/>
      <c r="ODD305" s="50"/>
      <c r="ODE305" s="50"/>
      <c r="ODF305" s="50"/>
      <c r="ODG305" s="50"/>
      <c r="ODL305" s="50"/>
      <c r="ODM305" s="50"/>
      <c r="ODN305" s="50"/>
      <c r="ODO305" s="50"/>
      <c r="ODP305" s="50"/>
      <c r="ODQ305" s="50"/>
      <c r="ODR305" s="50"/>
      <c r="ODS305" s="50"/>
      <c r="ODT305" s="50"/>
      <c r="ODU305" s="50"/>
      <c r="ODV305" s="50"/>
      <c r="ODW305" s="50"/>
      <c r="ODX305" s="50"/>
      <c r="ODY305" s="50"/>
      <c r="ODZ305" s="50"/>
      <c r="OEA305" s="50"/>
      <c r="OEB305" s="50"/>
      <c r="OEC305" s="50"/>
      <c r="OED305" s="50"/>
      <c r="OEE305" s="50"/>
      <c r="OEF305" s="50"/>
      <c r="OEG305" s="50"/>
      <c r="OEH305" s="50"/>
      <c r="OEI305" s="50"/>
      <c r="OEJ305" s="50"/>
      <c r="OEK305" s="50"/>
      <c r="OEL305" s="50"/>
      <c r="OEM305" s="50"/>
      <c r="OEN305" s="50"/>
      <c r="OEO305" s="50"/>
      <c r="OEP305" s="50"/>
      <c r="OEQ305" s="50"/>
      <c r="OER305" s="50"/>
      <c r="OES305" s="50"/>
      <c r="OET305" s="50"/>
      <c r="OEU305" s="50"/>
      <c r="OEV305" s="50"/>
      <c r="OEW305" s="50"/>
      <c r="OEX305" s="50"/>
      <c r="OEY305" s="50"/>
      <c r="OEZ305" s="50"/>
      <c r="OFA305" s="50"/>
      <c r="OFB305" s="50"/>
      <c r="OFC305" s="50"/>
      <c r="OFD305" s="50"/>
      <c r="OFE305" s="50"/>
      <c r="OFF305" s="50"/>
      <c r="OFG305" s="50"/>
      <c r="OFH305" s="50"/>
      <c r="OFI305" s="50"/>
      <c r="OFJ305" s="50"/>
      <c r="OFK305" s="50"/>
      <c r="OFL305" s="50"/>
      <c r="OFM305" s="50"/>
      <c r="OFN305" s="50"/>
      <c r="OFO305" s="50"/>
      <c r="OFP305" s="50"/>
      <c r="OFQ305" s="50"/>
      <c r="OFR305" s="50"/>
      <c r="OFS305" s="50"/>
      <c r="OFT305" s="50"/>
      <c r="OFU305" s="50"/>
      <c r="OFV305" s="50"/>
      <c r="OFW305" s="50"/>
      <c r="OFX305" s="50"/>
      <c r="OFY305" s="50"/>
      <c r="OFZ305" s="50"/>
      <c r="OGA305" s="50"/>
      <c r="OGB305" s="50"/>
      <c r="OGC305" s="50"/>
      <c r="OGD305" s="50"/>
      <c r="OGE305" s="50"/>
      <c r="OGF305" s="50"/>
      <c r="OGG305" s="50"/>
      <c r="OGH305" s="50"/>
      <c r="OGI305" s="50"/>
      <c r="OGJ305" s="50"/>
      <c r="OGK305" s="50"/>
      <c r="OGL305" s="50"/>
      <c r="OGM305" s="50"/>
      <c r="OGN305" s="50"/>
      <c r="OGO305" s="50"/>
      <c r="OGP305" s="50"/>
      <c r="OGQ305" s="50"/>
      <c r="OGR305" s="50"/>
      <c r="OGS305" s="50"/>
      <c r="OGT305" s="50"/>
      <c r="OGU305" s="50"/>
      <c r="OGV305" s="50"/>
      <c r="OGW305" s="50"/>
      <c r="OGX305" s="50"/>
      <c r="OGY305" s="50"/>
      <c r="OGZ305" s="50"/>
      <c r="OHA305" s="50"/>
      <c r="OHB305" s="50"/>
      <c r="OHC305" s="50"/>
      <c r="OHD305" s="50"/>
      <c r="OHE305" s="50"/>
      <c r="OHF305" s="50"/>
      <c r="OHG305" s="50"/>
      <c r="OHH305" s="50"/>
      <c r="OHI305" s="50"/>
      <c r="OHJ305" s="50"/>
      <c r="OHK305" s="50"/>
      <c r="OHL305" s="50"/>
      <c r="OHM305" s="50"/>
      <c r="OHN305" s="50"/>
      <c r="OHO305" s="50"/>
      <c r="OHP305" s="50"/>
      <c r="OHQ305" s="50"/>
      <c r="OHR305" s="50"/>
      <c r="OHS305" s="50"/>
      <c r="OHT305" s="50"/>
      <c r="OHU305" s="50"/>
      <c r="OHV305" s="50"/>
      <c r="OHW305" s="50"/>
      <c r="OHX305" s="50"/>
      <c r="OHY305" s="50"/>
      <c r="OHZ305" s="50"/>
      <c r="OIA305" s="50"/>
      <c r="OIB305" s="50"/>
      <c r="OIC305" s="50"/>
      <c r="OID305" s="50"/>
      <c r="OIE305" s="50"/>
      <c r="OIF305" s="50"/>
      <c r="OIG305" s="50"/>
      <c r="OIH305" s="50"/>
      <c r="OII305" s="50"/>
      <c r="OIJ305" s="50"/>
      <c r="OIK305" s="50"/>
      <c r="OIL305" s="50"/>
      <c r="OIM305" s="50"/>
      <c r="OIN305" s="50"/>
      <c r="OIO305" s="50"/>
      <c r="OIP305" s="50"/>
      <c r="OIQ305" s="50"/>
      <c r="OIR305" s="50"/>
      <c r="OIS305" s="50"/>
      <c r="OIT305" s="50"/>
      <c r="OIU305" s="50"/>
      <c r="OIV305" s="50"/>
      <c r="OIW305" s="50"/>
      <c r="OIX305" s="50"/>
      <c r="OIY305" s="50"/>
      <c r="OIZ305" s="50"/>
      <c r="OJA305" s="50"/>
      <c r="OJB305" s="50"/>
      <c r="OJC305" s="50"/>
      <c r="OJD305" s="50"/>
      <c r="OJE305" s="50"/>
      <c r="OJF305" s="50"/>
      <c r="OJG305" s="50"/>
      <c r="OJH305" s="50"/>
      <c r="OJI305" s="50"/>
      <c r="OJJ305" s="50"/>
      <c r="OJK305" s="50"/>
      <c r="OJL305" s="50"/>
      <c r="OJM305" s="50"/>
      <c r="OJN305" s="50"/>
      <c r="OJO305" s="50"/>
      <c r="OJP305" s="50"/>
      <c r="OJQ305" s="50"/>
      <c r="OJR305" s="50"/>
      <c r="OJS305" s="50"/>
      <c r="OJT305" s="50"/>
      <c r="OJU305" s="50"/>
      <c r="OJV305" s="50"/>
      <c r="OJW305" s="50"/>
      <c r="OJX305" s="50"/>
      <c r="OJY305" s="50"/>
      <c r="OJZ305" s="50"/>
      <c r="OKA305" s="50"/>
      <c r="OKB305" s="50"/>
      <c r="OKC305" s="50"/>
      <c r="OKD305" s="50"/>
      <c r="OKE305" s="50"/>
      <c r="OKF305" s="50"/>
      <c r="OKG305" s="50"/>
      <c r="OKH305" s="50"/>
      <c r="OKI305" s="50"/>
      <c r="OKJ305" s="50"/>
      <c r="OKK305" s="50"/>
      <c r="OKL305" s="50"/>
      <c r="OKM305" s="50"/>
      <c r="OKN305" s="50"/>
      <c r="OKO305" s="50"/>
      <c r="OKP305" s="50"/>
      <c r="OKQ305" s="50"/>
      <c r="OKR305" s="50"/>
      <c r="OKS305" s="50"/>
      <c r="OKT305" s="50"/>
      <c r="OKU305" s="50"/>
      <c r="OKV305" s="50"/>
      <c r="OKW305" s="50"/>
      <c r="OKX305" s="50"/>
      <c r="OKY305" s="50"/>
      <c r="OKZ305" s="50"/>
      <c r="OLA305" s="50"/>
      <c r="OLB305" s="50"/>
      <c r="OLC305" s="50"/>
      <c r="OLD305" s="50"/>
      <c r="OLE305" s="50"/>
      <c r="OLF305" s="50"/>
      <c r="OLG305" s="50"/>
      <c r="OLH305" s="50"/>
      <c r="OLI305" s="50"/>
      <c r="OLJ305" s="50"/>
      <c r="OLK305" s="50"/>
      <c r="OLL305" s="50"/>
      <c r="OLM305" s="50"/>
      <c r="OLN305" s="50"/>
      <c r="OLO305" s="50"/>
      <c r="OLP305" s="50"/>
      <c r="OLQ305" s="50"/>
      <c r="OLR305" s="50"/>
      <c r="OLS305" s="50"/>
      <c r="OLT305" s="50"/>
      <c r="OLU305" s="50"/>
      <c r="OLV305" s="50"/>
      <c r="OLW305" s="50"/>
      <c r="OLX305" s="50"/>
      <c r="OLY305" s="50"/>
      <c r="OLZ305" s="50"/>
      <c r="OMA305" s="50"/>
      <c r="OMB305" s="50"/>
      <c r="OMC305" s="50"/>
      <c r="OMD305" s="50"/>
      <c r="OME305" s="50"/>
      <c r="OMF305" s="50"/>
      <c r="OMG305" s="50"/>
      <c r="OMH305" s="50"/>
      <c r="OMI305" s="50"/>
      <c r="OMJ305" s="50"/>
      <c r="OMK305" s="50"/>
      <c r="OML305" s="50"/>
      <c r="OMM305" s="50"/>
      <c r="OMN305" s="50"/>
      <c r="OMO305" s="50"/>
      <c r="OMP305" s="50"/>
      <c r="OMQ305" s="50"/>
      <c r="OMR305" s="50"/>
      <c r="OMT305" s="50"/>
      <c r="OMV305" s="50"/>
      <c r="OMW305" s="50"/>
      <c r="OMX305" s="50"/>
      <c r="OMY305" s="50"/>
      <c r="OMZ305" s="50"/>
      <c r="ONA305" s="50"/>
      <c r="ONB305" s="50"/>
      <c r="ONC305" s="50"/>
      <c r="ONH305" s="50"/>
      <c r="ONI305" s="50"/>
      <c r="ONJ305" s="50"/>
      <c r="ONK305" s="50"/>
      <c r="ONL305" s="50"/>
      <c r="ONM305" s="50"/>
      <c r="ONN305" s="50"/>
      <c r="ONO305" s="50"/>
      <c r="ONP305" s="50"/>
      <c r="ONQ305" s="50"/>
      <c r="ONR305" s="50"/>
      <c r="ONS305" s="50"/>
      <c r="ONT305" s="50"/>
      <c r="ONU305" s="50"/>
      <c r="ONV305" s="50"/>
      <c r="ONW305" s="50"/>
      <c r="ONX305" s="50"/>
      <c r="ONY305" s="50"/>
      <c r="ONZ305" s="50"/>
      <c r="OOA305" s="50"/>
      <c r="OOB305" s="50"/>
      <c r="OOC305" s="50"/>
      <c r="OOD305" s="50"/>
      <c r="OOE305" s="50"/>
      <c r="OOF305" s="50"/>
      <c r="OOG305" s="50"/>
      <c r="OOH305" s="50"/>
      <c r="OOI305" s="50"/>
      <c r="OOJ305" s="50"/>
      <c r="OOK305" s="50"/>
      <c r="OOL305" s="50"/>
      <c r="OOM305" s="50"/>
      <c r="OON305" s="50"/>
      <c r="OOO305" s="50"/>
      <c r="OOP305" s="50"/>
      <c r="OOQ305" s="50"/>
      <c r="OOR305" s="50"/>
      <c r="OOS305" s="50"/>
      <c r="OOT305" s="50"/>
      <c r="OOU305" s="50"/>
      <c r="OOV305" s="50"/>
      <c r="OOW305" s="50"/>
      <c r="OOX305" s="50"/>
      <c r="OOY305" s="50"/>
      <c r="OOZ305" s="50"/>
      <c r="OPA305" s="50"/>
      <c r="OPB305" s="50"/>
      <c r="OPC305" s="50"/>
      <c r="OPD305" s="50"/>
      <c r="OPE305" s="50"/>
      <c r="OPF305" s="50"/>
      <c r="OPG305" s="50"/>
      <c r="OPH305" s="50"/>
      <c r="OPI305" s="50"/>
      <c r="OPJ305" s="50"/>
      <c r="OPK305" s="50"/>
      <c r="OPL305" s="50"/>
      <c r="OPM305" s="50"/>
      <c r="OPN305" s="50"/>
      <c r="OPO305" s="50"/>
      <c r="OPP305" s="50"/>
      <c r="OPQ305" s="50"/>
      <c r="OPR305" s="50"/>
      <c r="OPS305" s="50"/>
      <c r="OPT305" s="50"/>
      <c r="OPU305" s="50"/>
      <c r="OPV305" s="50"/>
      <c r="OPW305" s="50"/>
      <c r="OPX305" s="50"/>
      <c r="OPY305" s="50"/>
      <c r="OPZ305" s="50"/>
      <c r="OQA305" s="50"/>
      <c r="OQB305" s="50"/>
      <c r="OQC305" s="50"/>
      <c r="OQD305" s="50"/>
      <c r="OQE305" s="50"/>
      <c r="OQF305" s="50"/>
      <c r="OQG305" s="50"/>
      <c r="OQH305" s="50"/>
      <c r="OQI305" s="50"/>
      <c r="OQJ305" s="50"/>
      <c r="OQK305" s="50"/>
      <c r="OQL305" s="50"/>
      <c r="OQM305" s="50"/>
      <c r="OQN305" s="50"/>
      <c r="OQO305" s="50"/>
      <c r="OQP305" s="50"/>
      <c r="OQQ305" s="50"/>
      <c r="OQR305" s="50"/>
      <c r="OQS305" s="50"/>
      <c r="OQT305" s="50"/>
      <c r="OQU305" s="50"/>
      <c r="OQV305" s="50"/>
      <c r="OQW305" s="50"/>
      <c r="OQX305" s="50"/>
      <c r="OQY305" s="50"/>
      <c r="OQZ305" s="50"/>
      <c r="ORA305" s="50"/>
      <c r="ORB305" s="50"/>
      <c r="ORC305" s="50"/>
      <c r="ORD305" s="50"/>
      <c r="ORE305" s="50"/>
      <c r="ORF305" s="50"/>
      <c r="ORG305" s="50"/>
      <c r="ORH305" s="50"/>
      <c r="ORI305" s="50"/>
      <c r="ORJ305" s="50"/>
      <c r="ORK305" s="50"/>
      <c r="ORL305" s="50"/>
      <c r="ORM305" s="50"/>
      <c r="ORN305" s="50"/>
      <c r="ORO305" s="50"/>
      <c r="ORP305" s="50"/>
      <c r="ORQ305" s="50"/>
      <c r="ORR305" s="50"/>
      <c r="ORS305" s="50"/>
      <c r="ORT305" s="50"/>
      <c r="ORU305" s="50"/>
      <c r="ORV305" s="50"/>
      <c r="ORW305" s="50"/>
      <c r="ORX305" s="50"/>
      <c r="ORY305" s="50"/>
      <c r="ORZ305" s="50"/>
      <c r="OSA305" s="50"/>
      <c r="OSB305" s="50"/>
      <c r="OSC305" s="50"/>
      <c r="OSD305" s="50"/>
      <c r="OSE305" s="50"/>
      <c r="OSF305" s="50"/>
      <c r="OSG305" s="50"/>
      <c r="OSH305" s="50"/>
      <c r="OSI305" s="50"/>
      <c r="OSJ305" s="50"/>
      <c r="OSK305" s="50"/>
      <c r="OSL305" s="50"/>
      <c r="OSM305" s="50"/>
      <c r="OSN305" s="50"/>
      <c r="OSO305" s="50"/>
      <c r="OSP305" s="50"/>
      <c r="OSQ305" s="50"/>
      <c r="OSR305" s="50"/>
      <c r="OSS305" s="50"/>
      <c r="OST305" s="50"/>
      <c r="OSU305" s="50"/>
      <c r="OSV305" s="50"/>
      <c r="OSW305" s="50"/>
      <c r="OSX305" s="50"/>
      <c r="OSY305" s="50"/>
      <c r="OSZ305" s="50"/>
      <c r="OTA305" s="50"/>
      <c r="OTB305" s="50"/>
      <c r="OTC305" s="50"/>
      <c r="OTD305" s="50"/>
      <c r="OTE305" s="50"/>
      <c r="OTF305" s="50"/>
      <c r="OTG305" s="50"/>
      <c r="OTH305" s="50"/>
      <c r="OTI305" s="50"/>
      <c r="OTJ305" s="50"/>
      <c r="OTK305" s="50"/>
      <c r="OTL305" s="50"/>
      <c r="OTM305" s="50"/>
      <c r="OTN305" s="50"/>
      <c r="OTO305" s="50"/>
      <c r="OTP305" s="50"/>
      <c r="OTQ305" s="50"/>
      <c r="OTR305" s="50"/>
      <c r="OTS305" s="50"/>
      <c r="OTT305" s="50"/>
      <c r="OTU305" s="50"/>
      <c r="OTV305" s="50"/>
      <c r="OTW305" s="50"/>
      <c r="OTX305" s="50"/>
      <c r="OTY305" s="50"/>
      <c r="OTZ305" s="50"/>
      <c r="OUA305" s="50"/>
      <c r="OUB305" s="50"/>
      <c r="OUC305" s="50"/>
      <c r="OUD305" s="50"/>
      <c r="OUE305" s="50"/>
      <c r="OUF305" s="50"/>
      <c r="OUG305" s="50"/>
      <c r="OUH305" s="50"/>
      <c r="OUI305" s="50"/>
      <c r="OUJ305" s="50"/>
      <c r="OUK305" s="50"/>
      <c r="OUL305" s="50"/>
      <c r="OUM305" s="50"/>
      <c r="OUN305" s="50"/>
      <c r="OUO305" s="50"/>
      <c r="OUP305" s="50"/>
      <c r="OUQ305" s="50"/>
      <c r="OUR305" s="50"/>
      <c r="OUS305" s="50"/>
      <c r="OUT305" s="50"/>
      <c r="OUU305" s="50"/>
      <c r="OUV305" s="50"/>
      <c r="OUW305" s="50"/>
      <c r="OUX305" s="50"/>
      <c r="OUY305" s="50"/>
      <c r="OUZ305" s="50"/>
      <c r="OVA305" s="50"/>
      <c r="OVB305" s="50"/>
      <c r="OVC305" s="50"/>
      <c r="OVD305" s="50"/>
      <c r="OVE305" s="50"/>
      <c r="OVF305" s="50"/>
      <c r="OVG305" s="50"/>
      <c r="OVH305" s="50"/>
      <c r="OVI305" s="50"/>
      <c r="OVJ305" s="50"/>
      <c r="OVK305" s="50"/>
      <c r="OVL305" s="50"/>
      <c r="OVM305" s="50"/>
      <c r="OVN305" s="50"/>
      <c r="OVO305" s="50"/>
      <c r="OVP305" s="50"/>
      <c r="OVQ305" s="50"/>
      <c r="OVR305" s="50"/>
      <c r="OVS305" s="50"/>
      <c r="OVT305" s="50"/>
      <c r="OVU305" s="50"/>
      <c r="OVV305" s="50"/>
      <c r="OVW305" s="50"/>
      <c r="OVX305" s="50"/>
      <c r="OVY305" s="50"/>
      <c r="OVZ305" s="50"/>
      <c r="OWA305" s="50"/>
      <c r="OWB305" s="50"/>
      <c r="OWC305" s="50"/>
      <c r="OWD305" s="50"/>
      <c r="OWE305" s="50"/>
      <c r="OWF305" s="50"/>
      <c r="OWG305" s="50"/>
      <c r="OWH305" s="50"/>
      <c r="OWI305" s="50"/>
      <c r="OWJ305" s="50"/>
      <c r="OWK305" s="50"/>
      <c r="OWL305" s="50"/>
      <c r="OWM305" s="50"/>
      <c r="OWN305" s="50"/>
      <c r="OWP305" s="50"/>
      <c r="OWR305" s="50"/>
      <c r="OWS305" s="50"/>
      <c r="OWT305" s="50"/>
      <c r="OWU305" s="50"/>
      <c r="OWV305" s="50"/>
      <c r="OWW305" s="50"/>
      <c r="OWX305" s="50"/>
      <c r="OWY305" s="50"/>
      <c r="OXD305" s="50"/>
      <c r="OXE305" s="50"/>
      <c r="OXF305" s="50"/>
      <c r="OXG305" s="50"/>
      <c r="OXH305" s="50"/>
      <c r="OXI305" s="50"/>
      <c r="OXJ305" s="50"/>
      <c r="OXK305" s="50"/>
      <c r="OXL305" s="50"/>
      <c r="OXM305" s="50"/>
      <c r="OXN305" s="50"/>
      <c r="OXO305" s="50"/>
      <c r="OXP305" s="50"/>
      <c r="OXQ305" s="50"/>
      <c r="OXR305" s="50"/>
      <c r="OXS305" s="50"/>
      <c r="OXT305" s="50"/>
      <c r="OXU305" s="50"/>
      <c r="OXV305" s="50"/>
      <c r="OXW305" s="50"/>
      <c r="OXX305" s="50"/>
      <c r="OXY305" s="50"/>
      <c r="OXZ305" s="50"/>
      <c r="OYA305" s="50"/>
      <c r="OYB305" s="50"/>
      <c r="OYC305" s="50"/>
      <c r="OYD305" s="50"/>
      <c r="OYE305" s="50"/>
      <c r="OYF305" s="50"/>
      <c r="OYG305" s="50"/>
      <c r="OYH305" s="50"/>
      <c r="OYI305" s="50"/>
      <c r="OYJ305" s="50"/>
      <c r="OYK305" s="50"/>
      <c r="OYL305" s="50"/>
      <c r="OYM305" s="50"/>
      <c r="OYN305" s="50"/>
      <c r="OYO305" s="50"/>
      <c r="OYP305" s="50"/>
      <c r="OYQ305" s="50"/>
      <c r="OYR305" s="50"/>
      <c r="OYS305" s="50"/>
      <c r="OYT305" s="50"/>
      <c r="OYU305" s="50"/>
      <c r="OYV305" s="50"/>
      <c r="OYW305" s="50"/>
      <c r="OYX305" s="50"/>
      <c r="OYY305" s="50"/>
      <c r="OYZ305" s="50"/>
      <c r="OZA305" s="50"/>
      <c r="OZB305" s="50"/>
      <c r="OZC305" s="50"/>
      <c r="OZD305" s="50"/>
      <c r="OZE305" s="50"/>
      <c r="OZF305" s="50"/>
      <c r="OZG305" s="50"/>
      <c r="OZH305" s="50"/>
      <c r="OZI305" s="50"/>
      <c r="OZJ305" s="50"/>
      <c r="OZK305" s="50"/>
      <c r="OZL305" s="50"/>
      <c r="OZM305" s="50"/>
      <c r="OZN305" s="50"/>
      <c r="OZO305" s="50"/>
      <c r="OZP305" s="50"/>
      <c r="OZQ305" s="50"/>
      <c r="OZR305" s="50"/>
      <c r="OZS305" s="50"/>
      <c r="OZT305" s="50"/>
      <c r="OZU305" s="50"/>
      <c r="OZV305" s="50"/>
      <c r="OZW305" s="50"/>
      <c r="OZX305" s="50"/>
      <c r="OZY305" s="50"/>
      <c r="OZZ305" s="50"/>
      <c r="PAA305" s="50"/>
      <c r="PAB305" s="50"/>
      <c r="PAC305" s="50"/>
      <c r="PAD305" s="50"/>
      <c r="PAE305" s="50"/>
      <c r="PAF305" s="50"/>
      <c r="PAG305" s="50"/>
      <c r="PAH305" s="50"/>
      <c r="PAI305" s="50"/>
      <c r="PAJ305" s="50"/>
      <c r="PAK305" s="50"/>
      <c r="PAL305" s="50"/>
      <c r="PAM305" s="50"/>
      <c r="PAN305" s="50"/>
      <c r="PAO305" s="50"/>
      <c r="PAP305" s="50"/>
      <c r="PAQ305" s="50"/>
      <c r="PAR305" s="50"/>
      <c r="PAS305" s="50"/>
      <c r="PAT305" s="50"/>
      <c r="PAU305" s="50"/>
      <c r="PAV305" s="50"/>
      <c r="PAW305" s="50"/>
      <c r="PAX305" s="50"/>
      <c r="PAY305" s="50"/>
      <c r="PAZ305" s="50"/>
      <c r="PBA305" s="50"/>
      <c r="PBB305" s="50"/>
      <c r="PBC305" s="50"/>
      <c r="PBD305" s="50"/>
      <c r="PBE305" s="50"/>
      <c r="PBF305" s="50"/>
      <c r="PBG305" s="50"/>
      <c r="PBH305" s="50"/>
      <c r="PBI305" s="50"/>
      <c r="PBJ305" s="50"/>
      <c r="PBK305" s="50"/>
      <c r="PBL305" s="50"/>
      <c r="PBM305" s="50"/>
      <c r="PBN305" s="50"/>
      <c r="PBO305" s="50"/>
      <c r="PBP305" s="50"/>
      <c r="PBQ305" s="50"/>
      <c r="PBR305" s="50"/>
      <c r="PBS305" s="50"/>
      <c r="PBT305" s="50"/>
      <c r="PBU305" s="50"/>
      <c r="PBV305" s="50"/>
      <c r="PBW305" s="50"/>
      <c r="PBX305" s="50"/>
      <c r="PBY305" s="50"/>
      <c r="PBZ305" s="50"/>
      <c r="PCA305" s="50"/>
      <c r="PCB305" s="50"/>
      <c r="PCC305" s="50"/>
      <c r="PCD305" s="50"/>
      <c r="PCE305" s="50"/>
      <c r="PCF305" s="50"/>
      <c r="PCG305" s="50"/>
      <c r="PCH305" s="50"/>
      <c r="PCI305" s="50"/>
      <c r="PCJ305" s="50"/>
      <c r="PCK305" s="50"/>
      <c r="PCL305" s="50"/>
      <c r="PCM305" s="50"/>
      <c r="PCN305" s="50"/>
      <c r="PCO305" s="50"/>
      <c r="PCP305" s="50"/>
      <c r="PCQ305" s="50"/>
      <c r="PCR305" s="50"/>
      <c r="PCS305" s="50"/>
      <c r="PCT305" s="50"/>
      <c r="PCU305" s="50"/>
      <c r="PCV305" s="50"/>
      <c r="PCW305" s="50"/>
      <c r="PCX305" s="50"/>
      <c r="PCY305" s="50"/>
      <c r="PCZ305" s="50"/>
      <c r="PDA305" s="50"/>
      <c r="PDB305" s="50"/>
      <c r="PDC305" s="50"/>
      <c r="PDD305" s="50"/>
      <c r="PDE305" s="50"/>
      <c r="PDF305" s="50"/>
      <c r="PDG305" s="50"/>
      <c r="PDH305" s="50"/>
      <c r="PDI305" s="50"/>
      <c r="PDJ305" s="50"/>
      <c r="PDK305" s="50"/>
      <c r="PDL305" s="50"/>
      <c r="PDM305" s="50"/>
      <c r="PDN305" s="50"/>
      <c r="PDO305" s="50"/>
      <c r="PDP305" s="50"/>
      <c r="PDQ305" s="50"/>
      <c r="PDR305" s="50"/>
      <c r="PDS305" s="50"/>
      <c r="PDT305" s="50"/>
      <c r="PDU305" s="50"/>
      <c r="PDV305" s="50"/>
      <c r="PDW305" s="50"/>
      <c r="PDX305" s="50"/>
      <c r="PDY305" s="50"/>
      <c r="PDZ305" s="50"/>
      <c r="PEA305" s="50"/>
      <c r="PEB305" s="50"/>
      <c r="PEC305" s="50"/>
      <c r="PED305" s="50"/>
      <c r="PEE305" s="50"/>
      <c r="PEF305" s="50"/>
      <c r="PEG305" s="50"/>
      <c r="PEH305" s="50"/>
      <c r="PEI305" s="50"/>
      <c r="PEJ305" s="50"/>
      <c r="PEK305" s="50"/>
      <c r="PEL305" s="50"/>
      <c r="PEM305" s="50"/>
      <c r="PEN305" s="50"/>
      <c r="PEO305" s="50"/>
      <c r="PEP305" s="50"/>
      <c r="PEQ305" s="50"/>
      <c r="PER305" s="50"/>
      <c r="PES305" s="50"/>
      <c r="PET305" s="50"/>
      <c r="PEU305" s="50"/>
      <c r="PEV305" s="50"/>
      <c r="PEW305" s="50"/>
      <c r="PEX305" s="50"/>
      <c r="PEY305" s="50"/>
      <c r="PEZ305" s="50"/>
      <c r="PFA305" s="50"/>
      <c r="PFB305" s="50"/>
      <c r="PFC305" s="50"/>
      <c r="PFD305" s="50"/>
      <c r="PFE305" s="50"/>
      <c r="PFF305" s="50"/>
      <c r="PFG305" s="50"/>
      <c r="PFH305" s="50"/>
      <c r="PFI305" s="50"/>
      <c r="PFJ305" s="50"/>
      <c r="PFK305" s="50"/>
      <c r="PFL305" s="50"/>
      <c r="PFM305" s="50"/>
      <c r="PFN305" s="50"/>
      <c r="PFO305" s="50"/>
      <c r="PFP305" s="50"/>
      <c r="PFQ305" s="50"/>
      <c r="PFR305" s="50"/>
      <c r="PFS305" s="50"/>
      <c r="PFT305" s="50"/>
      <c r="PFU305" s="50"/>
      <c r="PFV305" s="50"/>
      <c r="PFW305" s="50"/>
      <c r="PFX305" s="50"/>
      <c r="PFY305" s="50"/>
      <c r="PFZ305" s="50"/>
      <c r="PGA305" s="50"/>
      <c r="PGB305" s="50"/>
      <c r="PGC305" s="50"/>
      <c r="PGD305" s="50"/>
      <c r="PGE305" s="50"/>
      <c r="PGF305" s="50"/>
      <c r="PGG305" s="50"/>
      <c r="PGH305" s="50"/>
      <c r="PGI305" s="50"/>
      <c r="PGJ305" s="50"/>
      <c r="PGL305" s="50"/>
      <c r="PGN305" s="50"/>
      <c r="PGO305" s="50"/>
      <c r="PGP305" s="50"/>
      <c r="PGQ305" s="50"/>
      <c r="PGR305" s="50"/>
      <c r="PGS305" s="50"/>
      <c r="PGT305" s="50"/>
      <c r="PGU305" s="50"/>
      <c r="PGZ305" s="50"/>
      <c r="PHA305" s="50"/>
      <c r="PHB305" s="50"/>
      <c r="PHC305" s="50"/>
      <c r="PHD305" s="50"/>
      <c r="PHE305" s="50"/>
      <c r="PHF305" s="50"/>
      <c r="PHG305" s="50"/>
      <c r="PHH305" s="50"/>
      <c r="PHI305" s="50"/>
      <c r="PHJ305" s="50"/>
      <c r="PHK305" s="50"/>
      <c r="PHL305" s="50"/>
      <c r="PHM305" s="50"/>
      <c r="PHN305" s="50"/>
      <c r="PHO305" s="50"/>
      <c r="PHP305" s="50"/>
      <c r="PHQ305" s="50"/>
      <c r="PHR305" s="50"/>
      <c r="PHS305" s="50"/>
      <c r="PHT305" s="50"/>
      <c r="PHU305" s="50"/>
      <c r="PHV305" s="50"/>
      <c r="PHW305" s="50"/>
      <c r="PHX305" s="50"/>
      <c r="PHY305" s="50"/>
      <c r="PHZ305" s="50"/>
      <c r="PIA305" s="50"/>
      <c r="PIB305" s="50"/>
      <c r="PIC305" s="50"/>
      <c r="PID305" s="50"/>
      <c r="PIE305" s="50"/>
      <c r="PIF305" s="50"/>
      <c r="PIG305" s="50"/>
      <c r="PIH305" s="50"/>
      <c r="PII305" s="50"/>
      <c r="PIJ305" s="50"/>
      <c r="PIK305" s="50"/>
      <c r="PIL305" s="50"/>
      <c r="PIM305" s="50"/>
      <c r="PIN305" s="50"/>
      <c r="PIO305" s="50"/>
      <c r="PIP305" s="50"/>
      <c r="PIQ305" s="50"/>
      <c r="PIR305" s="50"/>
      <c r="PIS305" s="50"/>
      <c r="PIT305" s="50"/>
      <c r="PIU305" s="50"/>
      <c r="PIV305" s="50"/>
      <c r="PIW305" s="50"/>
      <c r="PIX305" s="50"/>
      <c r="PIY305" s="50"/>
      <c r="PIZ305" s="50"/>
      <c r="PJA305" s="50"/>
      <c r="PJB305" s="50"/>
      <c r="PJC305" s="50"/>
      <c r="PJD305" s="50"/>
      <c r="PJE305" s="50"/>
      <c r="PJF305" s="50"/>
      <c r="PJG305" s="50"/>
      <c r="PJH305" s="50"/>
      <c r="PJI305" s="50"/>
      <c r="PJJ305" s="50"/>
      <c r="PJK305" s="50"/>
      <c r="PJL305" s="50"/>
      <c r="PJM305" s="50"/>
      <c r="PJN305" s="50"/>
      <c r="PJO305" s="50"/>
      <c r="PJP305" s="50"/>
      <c r="PJQ305" s="50"/>
      <c r="PJR305" s="50"/>
      <c r="PJS305" s="50"/>
      <c r="PJT305" s="50"/>
      <c r="PJU305" s="50"/>
      <c r="PJV305" s="50"/>
      <c r="PJW305" s="50"/>
      <c r="PJX305" s="50"/>
      <c r="PJY305" s="50"/>
      <c r="PJZ305" s="50"/>
      <c r="PKA305" s="50"/>
      <c r="PKB305" s="50"/>
      <c r="PKC305" s="50"/>
      <c r="PKD305" s="50"/>
      <c r="PKE305" s="50"/>
      <c r="PKF305" s="50"/>
      <c r="PKG305" s="50"/>
      <c r="PKH305" s="50"/>
      <c r="PKI305" s="50"/>
      <c r="PKJ305" s="50"/>
      <c r="PKK305" s="50"/>
      <c r="PKL305" s="50"/>
      <c r="PKM305" s="50"/>
      <c r="PKN305" s="50"/>
      <c r="PKO305" s="50"/>
      <c r="PKP305" s="50"/>
      <c r="PKQ305" s="50"/>
      <c r="PKR305" s="50"/>
      <c r="PKS305" s="50"/>
      <c r="PKT305" s="50"/>
      <c r="PKU305" s="50"/>
      <c r="PKV305" s="50"/>
      <c r="PKW305" s="50"/>
      <c r="PKX305" s="50"/>
      <c r="PKY305" s="50"/>
      <c r="PKZ305" s="50"/>
      <c r="PLA305" s="50"/>
      <c r="PLB305" s="50"/>
      <c r="PLC305" s="50"/>
      <c r="PLD305" s="50"/>
      <c r="PLE305" s="50"/>
      <c r="PLF305" s="50"/>
      <c r="PLG305" s="50"/>
      <c r="PLH305" s="50"/>
      <c r="PLI305" s="50"/>
      <c r="PLJ305" s="50"/>
      <c r="PLK305" s="50"/>
      <c r="PLL305" s="50"/>
      <c r="PLM305" s="50"/>
      <c r="PLN305" s="50"/>
      <c r="PLO305" s="50"/>
      <c r="PLP305" s="50"/>
      <c r="PLQ305" s="50"/>
      <c r="PLR305" s="50"/>
      <c r="PLS305" s="50"/>
      <c r="PLT305" s="50"/>
      <c r="PLU305" s="50"/>
      <c r="PLV305" s="50"/>
      <c r="PLW305" s="50"/>
      <c r="PLX305" s="50"/>
      <c r="PLY305" s="50"/>
      <c r="PLZ305" s="50"/>
      <c r="PMA305" s="50"/>
      <c r="PMB305" s="50"/>
      <c r="PMC305" s="50"/>
      <c r="PMD305" s="50"/>
      <c r="PME305" s="50"/>
      <c r="PMF305" s="50"/>
      <c r="PMG305" s="50"/>
      <c r="PMH305" s="50"/>
      <c r="PMI305" s="50"/>
      <c r="PMJ305" s="50"/>
      <c r="PMK305" s="50"/>
      <c r="PML305" s="50"/>
      <c r="PMM305" s="50"/>
      <c r="PMN305" s="50"/>
      <c r="PMO305" s="50"/>
      <c r="PMP305" s="50"/>
      <c r="PMQ305" s="50"/>
      <c r="PMR305" s="50"/>
      <c r="PMS305" s="50"/>
      <c r="PMT305" s="50"/>
      <c r="PMU305" s="50"/>
      <c r="PMV305" s="50"/>
      <c r="PMW305" s="50"/>
      <c r="PMX305" s="50"/>
      <c r="PMY305" s="50"/>
      <c r="PMZ305" s="50"/>
      <c r="PNA305" s="50"/>
      <c r="PNB305" s="50"/>
      <c r="PNC305" s="50"/>
      <c r="PND305" s="50"/>
      <c r="PNE305" s="50"/>
      <c r="PNF305" s="50"/>
      <c r="PNG305" s="50"/>
      <c r="PNH305" s="50"/>
      <c r="PNI305" s="50"/>
      <c r="PNJ305" s="50"/>
      <c r="PNK305" s="50"/>
      <c r="PNL305" s="50"/>
      <c r="PNM305" s="50"/>
      <c r="PNN305" s="50"/>
      <c r="PNO305" s="50"/>
      <c r="PNP305" s="50"/>
      <c r="PNQ305" s="50"/>
      <c r="PNR305" s="50"/>
      <c r="PNS305" s="50"/>
      <c r="PNT305" s="50"/>
      <c r="PNU305" s="50"/>
      <c r="PNV305" s="50"/>
      <c r="PNW305" s="50"/>
      <c r="PNX305" s="50"/>
      <c r="PNY305" s="50"/>
      <c r="PNZ305" s="50"/>
      <c r="POA305" s="50"/>
      <c r="POB305" s="50"/>
      <c r="POC305" s="50"/>
      <c r="POD305" s="50"/>
      <c r="POE305" s="50"/>
      <c r="POF305" s="50"/>
      <c r="POG305" s="50"/>
      <c r="POH305" s="50"/>
      <c r="POI305" s="50"/>
      <c r="POJ305" s="50"/>
      <c r="POK305" s="50"/>
      <c r="POL305" s="50"/>
      <c r="POM305" s="50"/>
      <c r="PON305" s="50"/>
      <c r="POO305" s="50"/>
      <c r="POP305" s="50"/>
      <c r="POQ305" s="50"/>
      <c r="POR305" s="50"/>
      <c r="POS305" s="50"/>
      <c r="POT305" s="50"/>
      <c r="POU305" s="50"/>
      <c r="POV305" s="50"/>
      <c r="POW305" s="50"/>
      <c r="POX305" s="50"/>
      <c r="POY305" s="50"/>
      <c r="POZ305" s="50"/>
      <c r="PPA305" s="50"/>
      <c r="PPB305" s="50"/>
      <c r="PPC305" s="50"/>
      <c r="PPD305" s="50"/>
      <c r="PPE305" s="50"/>
      <c r="PPF305" s="50"/>
      <c r="PPG305" s="50"/>
      <c r="PPH305" s="50"/>
      <c r="PPI305" s="50"/>
      <c r="PPJ305" s="50"/>
      <c r="PPK305" s="50"/>
      <c r="PPL305" s="50"/>
      <c r="PPM305" s="50"/>
      <c r="PPN305" s="50"/>
      <c r="PPO305" s="50"/>
      <c r="PPP305" s="50"/>
      <c r="PPQ305" s="50"/>
      <c r="PPR305" s="50"/>
      <c r="PPS305" s="50"/>
      <c r="PPT305" s="50"/>
      <c r="PPU305" s="50"/>
      <c r="PPV305" s="50"/>
      <c r="PPW305" s="50"/>
      <c r="PPX305" s="50"/>
      <c r="PPY305" s="50"/>
      <c r="PPZ305" s="50"/>
      <c r="PQA305" s="50"/>
      <c r="PQB305" s="50"/>
      <c r="PQC305" s="50"/>
      <c r="PQD305" s="50"/>
      <c r="PQE305" s="50"/>
      <c r="PQF305" s="50"/>
      <c r="PQH305" s="50"/>
      <c r="PQJ305" s="50"/>
      <c r="PQK305" s="50"/>
      <c r="PQL305" s="50"/>
      <c r="PQM305" s="50"/>
      <c r="PQN305" s="50"/>
      <c r="PQO305" s="50"/>
      <c r="PQP305" s="50"/>
      <c r="PQQ305" s="50"/>
      <c r="PQV305" s="50"/>
      <c r="PQW305" s="50"/>
      <c r="PQX305" s="50"/>
      <c r="PQY305" s="50"/>
      <c r="PQZ305" s="50"/>
      <c r="PRA305" s="50"/>
      <c r="PRB305" s="50"/>
      <c r="PRC305" s="50"/>
      <c r="PRD305" s="50"/>
      <c r="PRE305" s="50"/>
      <c r="PRF305" s="50"/>
      <c r="PRG305" s="50"/>
      <c r="PRH305" s="50"/>
      <c r="PRI305" s="50"/>
      <c r="PRJ305" s="50"/>
      <c r="PRK305" s="50"/>
      <c r="PRL305" s="50"/>
      <c r="PRM305" s="50"/>
      <c r="PRN305" s="50"/>
      <c r="PRO305" s="50"/>
      <c r="PRP305" s="50"/>
      <c r="PRQ305" s="50"/>
      <c r="PRR305" s="50"/>
      <c r="PRS305" s="50"/>
      <c r="PRT305" s="50"/>
      <c r="PRU305" s="50"/>
      <c r="PRV305" s="50"/>
      <c r="PRW305" s="50"/>
      <c r="PRX305" s="50"/>
      <c r="PRY305" s="50"/>
      <c r="PRZ305" s="50"/>
      <c r="PSA305" s="50"/>
      <c r="PSB305" s="50"/>
      <c r="PSC305" s="50"/>
      <c r="PSD305" s="50"/>
      <c r="PSE305" s="50"/>
      <c r="PSF305" s="50"/>
      <c r="PSG305" s="50"/>
      <c r="PSH305" s="50"/>
      <c r="PSI305" s="50"/>
      <c r="PSJ305" s="50"/>
      <c r="PSK305" s="50"/>
      <c r="PSL305" s="50"/>
      <c r="PSM305" s="50"/>
      <c r="PSN305" s="50"/>
      <c r="PSO305" s="50"/>
      <c r="PSP305" s="50"/>
      <c r="PSQ305" s="50"/>
      <c r="PSR305" s="50"/>
      <c r="PSS305" s="50"/>
      <c r="PST305" s="50"/>
      <c r="PSU305" s="50"/>
      <c r="PSV305" s="50"/>
      <c r="PSW305" s="50"/>
      <c r="PSX305" s="50"/>
      <c r="PSY305" s="50"/>
      <c r="PSZ305" s="50"/>
      <c r="PTA305" s="50"/>
      <c r="PTB305" s="50"/>
      <c r="PTC305" s="50"/>
      <c r="PTD305" s="50"/>
      <c r="PTE305" s="50"/>
      <c r="PTF305" s="50"/>
      <c r="PTG305" s="50"/>
      <c r="PTH305" s="50"/>
      <c r="PTI305" s="50"/>
      <c r="PTJ305" s="50"/>
      <c r="PTK305" s="50"/>
      <c r="PTL305" s="50"/>
      <c r="PTM305" s="50"/>
      <c r="PTN305" s="50"/>
      <c r="PTO305" s="50"/>
      <c r="PTP305" s="50"/>
      <c r="PTQ305" s="50"/>
      <c r="PTR305" s="50"/>
      <c r="PTS305" s="50"/>
      <c r="PTT305" s="50"/>
      <c r="PTU305" s="50"/>
      <c r="PTV305" s="50"/>
      <c r="PTW305" s="50"/>
      <c r="PTX305" s="50"/>
      <c r="PTY305" s="50"/>
      <c r="PTZ305" s="50"/>
      <c r="PUA305" s="50"/>
      <c r="PUB305" s="50"/>
      <c r="PUC305" s="50"/>
      <c r="PUD305" s="50"/>
      <c r="PUE305" s="50"/>
      <c r="PUF305" s="50"/>
      <c r="PUG305" s="50"/>
      <c r="PUH305" s="50"/>
      <c r="PUI305" s="50"/>
      <c r="PUJ305" s="50"/>
      <c r="PUK305" s="50"/>
      <c r="PUL305" s="50"/>
      <c r="PUM305" s="50"/>
      <c r="PUN305" s="50"/>
      <c r="PUO305" s="50"/>
      <c r="PUP305" s="50"/>
      <c r="PUQ305" s="50"/>
      <c r="PUR305" s="50"/>
      <c r="PUS305" s="50"/>
      <c r="PUT305" s="50"/>
      <c r="PUU305" s="50"/>
      <c r="PUV305" s="50"/>
      <c r="PUW305" s="50"/>
      <c r="PUX305" s="50"/>
      <c r="PUY305" s="50"/>
      <c r="PUZ305" s="50"/>
      <c r="PVA305" s="50"/>
      <c r="PVB305" s="50"/>
      <c r="PVC305" s="50"/>
      <c r="PVD305" s="50"/>
      <c r="PVE305" s="50"/>
      <c r="PVF305" s="50"/>
      <c r="PVG305" s="50"/>
      <c r="PVH305" s="50"/>
      <c r="PVI305" s="50"/>
      <c r="PVJ305" s="50"/>
      <c r="PVK305" s="50"/>
      <c r="PVL305" s="50"/>
      <c r="PVM305" s="50"/>
      <c r="PVN305" s="50"/>
      <c r="PVO305" s="50"/>
      <c r="PVP305" s="50"/>
      <c r="PVQ305" s="50"/>
      <c r="PVR305" s="50"/>
      <c r="PVS305" s="50"/>
      <c r="PVT305" s="50"/>
      <c r="PVU305" s="50"/>
      <c r="PVV305" s="50"/>
      <c r="PVW305" s="50"/>
      <c r="PVX305" s="50"/>
      <c r="PVY305" s="50"/>
      <c r="PVZ305" s="50"/>
      <c r="PWA305" s="50"/>
      <c r="PWB305" s="50"/>
      <c r="PWC305" s="50"/>
      <c r="PWD305" s="50"/>
      <c r="PWE305" s="50"/>
      <c r="PWF305" s="50"/>
      <c r="PWG305" s="50"/>
      <c r="PWH305" s="50"/>
      <c r="PWI305" s="50"/>
      <c r="PWJ305" s="50"/>
      <c r="PWK305" s="50"/>
      <c r="PWL305" s="50"/>
      <c r="PWM305" s="50"/>
      <c r="PWN305" s="50"/>
      <c r="PWO305" s="50"/>
      <c r="PWP305" s="50"/>
      <c r="PWQ305" s="50"/>
      <c r="PWR305" s="50"/>
      <c r="PWS305" s="50"/>
      <c r="PWT305" s="50"/>
      <c r="PWU305" s="50"/>
      <c r="PWV305" s="50"/>
      <c r="PWW305" s="50"/>
      <c r="PWX305" s="50"/>
      <c r="PWY305" s="50"/>
      <c r="PWZ305" s="50"/>
      <c r="PXA305" s="50"/>
      <c r="PXB305" s="50"/>
      <c r="PXC305" s="50"/>
      <c r="PXD305" s="50"/>
      <c r="PXE305" s="50"/>
      <c r="PXF305" s="50"/>
      <c r="PXG305" s="50"/>
      <c r="PXH305" s="50"/>
      <c r="PXI305" s="50"/>
      <c r="PXJ305" s="50"/>
      <c r="PXK305" s="50"/>
      <c r="PXL305" s="50"/>
      <c r="PXM305" s="50"/>
      <c r="PXN305" s="50"/>
      <c r="PXO305" s="50"/>
      <c r="PXP305" s="50"/>
      <c r="PXQ305" s="50"/>
      <c r="PXR305" s="50"/>
      <c r="PXS305" s="50"/>
      <c r="PXT305" s="50"/>
      <c r="PXU305" s="50"/>
      <c r="PXV305" s="50"/>
      <c r="PXW305" s="50"/>
      <c r="PXX305" s="50"/>
      <c r="PXY305" s="50"/>
      <c r="PXZ305" s="50"/>
      <c r="PYA305" s="50"/>
      <c r="PYB305" s="50"/>
      <c r="PYC305" s="50"/>
      <c r="PYD305" s="50"/>
      <c r="PYE305" s="50"/>
      <c r="PYF305" s="50"/>
      <c r="PYG305" s="50"/>
      <c r="PYH305" s="50"/>
      <c r="PYI305" s="50"/>
      <c r="PYJ305" s="50"/>
      <c r="PYK305" s="50"/>
      <c r="PYL305" s="50"/>
      <c r="PYM305" s="50"/>
      <c r="PYN305" s="50"/>
      <c r="PYO305" s="50"/>
      <c r="PYP305" s="50"/>
      <c r="PYQ305" s="50"/>
      <c r="PYR305" s="50"/>
      <c r="PYS305" s="50"/>
      <c r="PYT305" s="50"/>
      <c r="PYU305" s="50"/>
      <c r="PYV305" s="50"/>
      <c r="PYW305" s="50"/>
      <c r="PYX305" s="50"/>
      <c r="PYY305" s="50"/>
      <c r="PYZ305" s="50"/>
      <c r="PZA305" s="50"/>
      <c r="PZB305" s="50"/>
      <c r="PZC305" s="50"/>
      <c r="PZD305" s="50"/>
      <c r="PZE305" s="50"/>
      <c r="PZF305" s="50"/>
      <c r="PZG305" s="50"/>
      <c r="PZH305" s="50"/>
      <c r="PZI305" s="50"/>
      <c r="PZJ305" s="50"/>
      <c r="PZK305" s="50"/>
      <c r="PZL305" s="50"/>
      <c r="PZM305" s="50"/>
      <c r="PZN305" s="50"/>
      <c r="PZO305" s="50"/>
      <c r="PZP305" s="50"/>
      <c r="PZQ305" s="50"/>
      <c r="PZR305" s="50"/>
      <c r="PZS305" s="50"/>
      <c r="PZT305" s="50"/>
      <c r="PZU305" s="50"/>
      <c r="PZV305" s="50"/>
      <c r="PZW305" s="50"/>
      <c r="PZX305" s="50"/>
      <c r="PZY305" s="50"/>
      <c r="PZZ305" s="50"/>
      <c r="QAA305" s="50"/>
      <c r="QAB305" s="50"/>
      <c r="QAD305" s="50"/>
      <c r="QAF305" s="50"/>
      <c r="QAG305" s="50"/>
      <c r="QAH305" s="50"/>
      <c r="QAI305" s="50"/>
      <c r="QAJ305" s="50"/>
      <c r="QAK305" s="50"/>
      <c r="QAL305" s="50"/>
      <c r="QAM305" s="50"/>
      <c r="QAR305" s="50"/>
      <c r="QAS305" s="50"/>
      <c r="QAT305" s="50"/>
      <c r="QAU305" s="50"/>
      <c r="QAV305" s="50"/>
      <c r="QAW305" s="50"/>
      <c r="QAX305" s="50"/>
      <c r="QAY305" s="50"/>
      <c r="QAZ305" s="50"/>
      <c r="QBA305" s="50"/>
      <c r="QBB305" s="50"/>
      <c r="QBC305" s="50"/>
      <c r="QBD305" s="50"/>
      <c r="QBE305" s="50"/>
      <c r="QBF305" s="50"/>
      <c r="QBG305" s="50"/>
      <c r="QBH305" s="50"/>
      <c r="QBI305" s="50"/>
      <c r="QBJ305" s="50"/>
      <c r="QBK305" s="50"/>
      <c r="QBL305" s="50"/>
      <c r="QBM305" s="50"/>
      <c r="QBN305" s="50"/>
      <c r="QBO305" s="50"/>
      <c r="QBP305" s="50"/>
      <c r="QBQ305" s="50"/>
      <c r="QBR305" s="50"/>
      <c r="QBS305" s="50"/>
      <c r="QBT305" s="50"/>
      <c r="QBU305" s="50"/>
      <c r="QBV305" s="50"/>
      <c r="QBW305" s="50"/>
      <c r="QBX305" s="50"/>
      <c r="QBY305" s="50"/>
      <c r="QBZ305" s="50"/>
      <c r="QCA305" s="50"/>
      <c r="QCB305" s="50"/>
      <c r="QCC305" s="50"/>
      <c r="QCD305" s="50"/>
      <c r="QCE305" s="50"/>
      <c r="QCF305" s="50"/>
      <c r="QCG305" s="50"/>
      <c r="QCH305" s="50"/>
      <c r="QCI305" s="50"/>
      <c r="QCJ305" s="50"/>
      <c r="QCK305" s="50"/>
      <c r="QCL305" s="50"/>
      <c r="QCM305" s="50"/>
      <c r="QCN305" s="50"/>
      <c r="QCO305" s="50"/>
      <c r="QCP305" s="50"/>
      <c r="QCQ305" s="50"/>
      <c r="QCR305" s="50"/>
      <c r="QCS305" s="50"/>
      <c r="QCT305" s="50"/>
      <c r="QCU305" s="50"/>
      <c r="QCV305" s="50"/>
      <c r="QCW305" s="50"/>
      <c r="QCX305" s="50"/>
      <c r="QCY305" s="50"/>
      <c r="QCZ305" s="50"/>
      <c r="QDA305" s="50"/>
      <c r="QDB305" s="50"/>
      <c r="QDC305" s="50"/>
      <c r="QDD305" s="50"/>
      <c r="QDE305" s="50"/>
      <c r="QDF305" s="50"/>
      <c r="QDG305" s="50"/>
      <c r="QDH305" s="50"/>
      <c r="QDI305" s="50"/>
      <c r="QDJ305" s="50"/>
      <c r="QDK305" s="50"/>
      <c r="QDL305" s="50"/>
      <c r="QDM305" s="50"/>
      <c r="QDN305" s="50"/>
      <c r="QDO305" s="50"/>
      <c r="QDP305" s="50"/>
      <c r="QDQ305" s="50"/>
      <c r="QDR305" s="50"/>
      <c r="QDS305" s="50"/>
      <c r="QDT305" s="50"/>
      <c r="QDU305" s="50"/>
      <c r="QDV305" s="50"/>
      <c r="QDW305" s="50"/>
      <c r="QDX305" s="50"/>
      <c r="QDY305" s="50"/>
      <c r="QDZ305" s="50"/>
      <c r="QEA305" s="50"/>
      <c r="QEB305" s="50"/>
      <c r="QEC305" s="50"/>
      <c r="QED305" s="50"/>
      <c r="QEE305" s="50"/>
      <c r="QEF305" s="50"/>
      <c r="QEG305" s="50"/>
      <c r="QEH305" s="50"/>
      <c r="QEI305" s="50"/>
      <c r="QEJ305" s="50"/>
      <c r="QEK305" s="50"/>
      <c r="QEL305" s="50"/>
      <c r="QEM305" s="50"/>
      <c r="QEN305" s="50"/>
      <c r="QEO305" s="50"/>
      <c r="QEP305" s="50"/>
      <c r="QEQ305" s="50"/>
      <c r="QER305" s="50"/>
      <c r="QES305" s="50"/>
      <c r="QET305" s="50"/>
      <c r="QEU305" s="50"/>
      <c r="QEV305" s="50"/>
      <c r="QEW305" s="50"/>
      <c r="QEX305" s="50"/>
      <c r="QEY305" s="50"/>
      <c r="QEZ305" s="50"/>
      <c r="QFA305" s="50"/>
      <c r="QFB305" s="50"/>
      <c r="QFC305" s="50"/>
      <c r="QFD305" s="50"/>
      <c r="QFE305" s="50"/>
      <c r="QFF305" s="50"/>
      <c r="QFG305" s="50"/>
      <c r="QFH305" s="50"/>
      <c r="QFI305" s="50"/>
      <c r="QFJ305" s="50"/>
      <c r="QFK305" s="50"/>
      <c r="QFL305" s="50"/>
      <c r="QFM305" s="50"/>
      <c r="QFN305" s="50"/>
      <c r="QFO305" s="50"/>
      <c r="QFP305" s="50"/>
      <c r="QFQ305" s="50"/>
      <c r="QFR305" s="50"/>
      <c r="QFS305" s="50"/>
      <c r="QFT305" s="50"/>
      <c r="QFU305" s="50"/>
      <c r="QFV305" s="50"/>
      <c r="QFW305" s="50"/>
      <c r="QFX305" s="50"/>
      <c r="QFY305" s="50"/>
      <c r="QFZ305" s="50"/>
      <c r="QGA305" s="50"/>
      <c r="QGB305" s="50"/>
      <c r="QGC305" s="50"/>
      <c r="QGD305" s="50"/>
      <c r="QGE305" s="50"/>
      <c r="QGF305" s="50"/>
      <c r="QGG305" s="50"/>
      <c r="QGH305" s="50"/>
      <c r="QGI305" s="50"/>
      <c r="QGJ305" s="50"/>
      <c r="QGK305" s="50"/>
      <c r="QGL305" s="50"/>
      <c r="QGM305" s="50"/>
      <c r="QGN305" s="50"/>
      <c r="QGO305" s="50"/>
      <c r="QGP305" s="50"/>
      <c r="QGQ305" s="50"/>
      <c r="QGR305" s="50"/>
      <c r="QGS305" s="50"/>
      <c r="QGT305" s="50"/>
      <c r="QGU305" s="50"/>
      <c r="QGV305" s="50"/>
      <c r="QGW305" s="50"/>
      <c r="QGX305" s="50"/>
      <c r="QGY305" s="50"/>
      <c r="QGZ305" s="50"/>
      <c r="QHA305" s="50"/>
      <c r="QHB305" s="50"/>
      <c r="QHC305" s="50"/>
      <c r="QHD305" s="50"/>
      <c r="QHE305" s="50"/>
      <c r="QHF305" s="50"/>
      <c r="QHG305" s="50"/>
      <c r="QHH305" s="50"/>
      <c r="QHI305" s="50"/>
      <c r="QHJ305" s="50"/>
      <c r="QHK305" s="50"/>
      <c r="QHL305" s="50"/>
      <c r="QHM305" s="50"/>
      <c r="QHN305" s="50"/>
      <c r="QHO305" s="50"/>
      <c r="QHP305" s="50"/>
      <c r="QHQ305" s="50"/>
      <c r="QHR305" s="50"/>
      <c r="QHS305" s="50"/>
      <c r="QHT305" s="50"/>
      <c r="QHU305" s="50"/>
      <c r="QHV305" s="50"/>
      <c r="QHW305" s="50"/>
      <c r="QHX305" s="50"/>
      <c r="QHY305" s="50"/>
      <c r="QHZ305" s="50"/>
      <c r="QIA305" s="50"/>
      <c r="QIB305" s="50"/>
      <c r="QIC305" s="50"/>
      <c r="QID305" s="50"/>
      <c r="QIE305" s="50"/>
      <c r="QIF305" s="50"/>
      <c r="QIG305" s="50"/>
      <c r="QIH305" s="50"/>
      <c r="QII305" s="50"/>
      <c r="QIJ305" s="50"/>
      <c r="QIK305" s="50"/>
      <c r="QIL305" s="50"/>
      <c r="QIM305" s="50"/>
      <c r="QIN305" s="50"/>
      <c r="QIO305" s="50"/>
      <c r="QIP305" s="50"/>
      <c r="QIQ305" s="50"/>
      <c r="QIR305" s="50"/>
      <c r="QIS305" s="50"/>
      <c r="QIT305" s="50"/>
      <c r="QIU305" s="50"/>
      <c r="QIV305" s="50"/>
      <c r="QIW305" s="50"/>
      <c r="QIX305" s="50"/>
      <c r="QIY305" s="50"/>
      <c r="QIZ305" s="50"/>
      <c r="QJA305" s="50"/>
      <c r="QJB305" s="50"/>
      <c r="QJC305" s="50"/>
      <c r="QJD305" s="50"/>
      <c r="QJE305" s="50"/>
      <c r="QJF305" s="50"/>
      <c r="QJG305" s="50"/>
      <c r="QJH305" s="50"/>
      <c r="QJI305" s="50"/>
      <c r="QJJ305" s="50"/>
      <c r="QJK305" s="50"/>
      <c r="QJL305" s="50"/>
      <c r="QJM305" s="50"/>
      <c r="QJN305" s="50"/>
      <c r="QJO305" s="50"/>
      <c r="QJP305" s="50"/>
      <c r="QJQ305" s="50"/>
      <c r="QJR305" s="50"/>
      <c r="QJS305" s="50"/>
      <c r="QJT305" s="50"/>
      <c r="QJU305" s="50"/>
      <c r="QJV305" s="50"/>
      <c r="QJW305" s="50"/>
      <c r="QJX305" s="50"/>
      <c r="QJZ305" s="50"/>
      <c r="QKB305" s="50"/>
      <c r="QKC305" s="50"/>
      <c r="QKD305" s="50"/>
      <c r="QKE305" s="50"/>
      <c r="QKF305" s="50"/>
      <c r="QKG305" s="50"/>
      <c r="QKH305" s="50"/>
      <c r="QKI305" s="50"/>
      <c r="QKN305" s="50"/>
      <c r="QKO305" s="50"/>
      <c r="QKP305" s="50"/>
      <c r="QKQ305" s="50"/>
      <c r="QKR305" s="50"/>
      <c r="QKS305" s="50"/>
      <c r="QKT305" s="50"/>
      <c r="QKU305" s="50"/>
      <c r="QKV305" s="50"/>
      <c r="QKW305" s="50"/>
      <c r="QKX305" s="50"/>
      <c r="QKY305" s="50"/>
      <c r="QKZ305" s="50"/>
      <c r="QLA305" s="50"/>
      <c r="QLB305" s="50"/>
      <c r="QLC305" s="50"/>
      <c r="QLD305" s="50"/>
      <c r="QLE305" s="50"/>
      <c r="QLF305" s="50"/>
      <c r="QLG305" s="50"/>
      <c r="QLH305" s="50"/>
      <c r="QLI305" s="50"/>
      <c r="QLJ305" s="50"/>
      <c r="QLK305" s="50"/>
      <c r="QLL305" s="50"/>
      <c r="QLM305" s="50"/>
      <c r="QLN305" s="50"/>
      <c r="QLO305" s="50"/>
      <c r="QLP305" s="50"/>
      <c r="QLQ305" s="50"/>
      <c r="QLR305" s="50"/>
      <c r="QLS305" s="50"/>
      <c r="QLT305" s="50"/>
      <c r="QLU305" s="50"/>
      <c r="QLV305" s="50"/>
      <c r="QLW305" s="50"/>
      <c r="QLX305" s="50"/>
      <c r="QLY305" s="50"/>
      <c r="QLZ305" s="50"/>
      <c r="QMA305" s="50"/>
      <c r="QMB305" s="50"/>
      <c r="QMC305" s="50"/>
      <c r="QMD305" s="50"/>
      <c r="QME305" s="50"/>
      <c r="QMF305" s="50"/>
      <c r="QMG305" s="50"/>
      <c r="QMH305" s="50"/>
      <c r="QMI305" s="50"/>
      <c r="QMJ305" s="50"/>
      <c r="QMK305" s="50"/>
      <c r="QML305" s="50"/>
      <c r="QMM305" s="50"/>
      <c r="QMN305" s="50"/>
      <c r="QMO305" s="50"/>
      <c r="QMP305" s="50"/>
      <c r="QMQ305" s="50"/>
      <c r="QMR305" s="50"/>
      <c r="QMS305" s="50"/>
      <c r="QMT305" s="50"/>
      <c r="QMU305" s="50"/>
      <c r="QMV305" s="50"/>
      <c r="QMW305" s="50"/>
      <c r="QMX305" s="50"/>
      <c r="QMY305" s="50"/>
      <c r="QMZ305" s="50"/>
      <c r="QNA305" s="50"/>
      <c r="QNB305" s="50"/>
      <c r="QNC305" s="50"/>
      <c r="QND305" s="50"/>
      <c r="QNE305" s="50"/>
      <c r="QNF305" s="50"/>
      <c r="QNG305" s="50"/>
      <c r="QNH305" s="50"/>
      <c r="QNI305" s="50"/>
      <c r="QNJ305" s="50"/>
      <c r="QNK305" s="50"/>
      <c r="QNL305" s="50"/>
      <c r="QNM305" s="50"/>
      <c r="QNN305" s="50"/>
      <c r="QNO305" s="50"/>
      <c r="QNP305" s="50"/>
      <c r="QNQ305" s="50"/>
      <c r="QNR305" s="50"/>
      <c r="QNS305" s="50"/>
      <c r="QNT305" s="50"/>
      <c r="QNU305" s="50"/>
      <c r="QNV305" s="50"/>
      <c r="QNW305" s="50"/>
      <c r="QNX305" s="50"/>
      <c r="QNY305" s="50"/>
      <c r="QNZ305" s="50"/>
      <c r="QOA305" s="50"/>
      <c r="QOB305" s="50"/>
      <c r="QOC305" s="50"/>
      <c r="QOD305" s="50"/>
      <c r="QOE305" s="50"/>
      <c r="QOF305" s="50"/>
      <c r="QOG305" s="50"/>
      <c r="QOH305" s="50"/>
      <c r="QOI305" s="50"/>
      <c r="QOJ305" s="50"/>
      <c r="QOK305" s="50"/>
      <c r="QOL305" s="50"/>
      <c r="QOM305" s="50"/>
      <c r="QON305" s="50"/>
      <c r="QOO305" s="50"/>
      <c r="QOP305" s="50"/>
      <c r="QOQ305" s="50"/>
      <c r="QOR305" s="50"/>
      <c r="QOS305" s="50"/>
      <c r="QOT305" s="50"/>
      <c r="QOU305" s="50"/>
      <c r="QOV305" s="50"/>
      <c r="QOW305" s="50"/>
      <c r="QOX305" s="50"/>
      <c r="QOY305" s="50"/>
      <c r="QOZ305" s="50"/>
      <c r="QPA305" s="50"/>
      <c r="QPB305" s="50"/>
      <c r="QPC305" s="50"/>
      <c r="QPD305" s="50"/>
      <c r="QPE305" s="50"/>
      <c r="QPF305" s="50"/>
      <c r="QPG305" s="50"/>
      <c r="QPH305" s="50"/>
      <c r="QPI305" s="50"/>
      <c r="QPJ305" s="50"/>
      <c r="QPK305" s="50"/>
      <c r="QPL305" s="50"/>
      <c r="QPM305" s="50"/>
      <c r="QPN305" s="50"/>
      <c r="QPO305" s="50"/>
      <c r="QPP305" s="50"/>
      <c r="QPQ305" s="50"/>
      <c r="QPR305" s="50"/>
      <c r="QPS305" s="50"/>
      <c r="QPT305" s="50"/>
      <c r="QPU305" s="50"/>
      <c r="QPV305" s="50"/>
      <c r="QPW305" s="50"/>
      <c r="QPX305" s="50"/>
      <c r="QPY305" s="50"/>
      <c r="QPZ305" s="50"/>
      <c r="QQA305" s="50"/>
      <c r="QQB305" s="50"/>
      <c r="QQC305" s="50"/>
      <c r="QQD305" s="50"/>
      <c r="QQE305" s="50"/>
      <c r="QQF305" s="50"/>
      <c r="QQG305" s="50"/>
      <c r="QQH305" s="50"/>
      <c r="QQI305" s="50"/>
      <c r="QQJ305" s="50"/>
      <c r="QQK305" s="50"/>
      <c r="QQL305" s="50"/>
      <c r="QQM305" s="50"/>
      <c r="QQN305" s="50"/>
      <c r="QQO305" s="50"/>
      <c r="QQP305" s="50"/>
      <c r="QQQ305" s="50"/>
      <c r="QQR305" s="50"/>
      <c r="QQS305" s="50"/>
      <c r="QQT305" s="50"/>
      <c r="QQU305" s="50"/>
      <c r="QQV305" s="50"/>
      <c r="QQW305" s="50"/>
      <c r="QQX305" s="50"/>
      <c r="QQY305" s="50"/>
      <c r="QQZ305" s="50"/>
      <c r="QRA305" s="50"/>
      <c r="QRB305" s="50"/>
      <c r="QRC305" s="50"/>
      <c r="QRD305" s="50"/>
      <c r="QRE305" s="50"/>
      <c r="QRF305" s="50"/>
      <c r="QRG305" s="50"/>
      <c r="QRH305" s="50"/>
      <c r="QRI305" s="50"/>
      <c r="QRJ305" s="50"/>
      <c r="QRK305" s="50"/>
      <c r="QRL305" s="50"/>
      <c r="QRM305" s="50"/>
      <c r="QRN305" s="50"/>
      <c r="QRO305" s="50"/>
      <c r="QRP305" s="50"/>
      <c r="QRQ305" s="50"/>
      <c r="QRR305" s="50"/>
      <c r="QRS305" s="50"/>
      <c r="QRT305" s="50"/>
      <c r="QRU305" s="50"/>
      <c r="QRV305" s="50"/>
      <c r="QRW305" s="50"/>
      <c r="QRX305" s="50"/>
      <c r="QRY305" s="50"/>
      <c r="QRZ305" s="50"/>
      <c r="QSA305" s="50"/>
      <c r="QSB305" s="50"/>
      <c r="QSC305" s="50"/>
      <c r="QSD305" s="50"/>
      <c r="QSE305" s="50"/>
      <c r="QSF305" s="50"/>
      <c r="QSG305" s="50"/>
      <c r="QSH305" s="50"/>
      <c r="QSI305" s="50"/>
      <c r="QSJ305" s="50"/>
      <c r="QSK305" s="50"/>
      <c r="QSL305" s="50"/>
      <c r="QSM305" s="50"/>
      <c r="QSN305" s="50"/>
      <c r="QSO305" s="50"/>
      <c r="QSP305" s="50"/>
      <c r="QSQ305" s="50"/>
      <c r="QSR305" s="50"/>
      <c r="QSS305" s="50"/>
      <c r="QST305" s="50"/>
      <c r="QSU305" s="50"/>
      <c r="QSV305" s="50"/>
      <c r="QSW305" s="50"/>
      <c r="QSX305" s="50"/>
      <c r="QSY305" s="50"/>
      <c r="QSZ305" s="50"/>
      <c r="QTA305" s="50"/>
      <c r="QTB305" s="50"/>
      <c r="QTC305" s="50"/>
      <c r="QTD305" s="50"/>
      <c r="QTE305" s="50"/>
      <c r="QTF305" s="50"/>
      <c r="QTG305" s="50"/>
      <c r="QTH305" s="50"/>
      <c r="QTI305" s="50"/>
      <c r="QTJ305" s="50"/>
      <c r="QTK305" s="50"/>
      <c r="QTL305" s="50"/>
      <c r="QTM305" s="50"/>
      <c r="QTN305" s="50"/>
      <c r="QTO305" s="50"/>
      <c r="QTP305" s="50"/>
      <c r="QTQ305" s="50"/>
      <c r="QTR305" s="50"/>
      <c r="QTS305" s="50"/>
      <c r="QTT305" s="50"/>
      <c r="QTV305" s="50"/>
      <c r="QTX305" s="50"/>
      <c r="QTY305" s="50"/>
      <c r="QTZ305" s="50"/>
      <c r="QUA305" s="50"/>
      <c r="QUB305" s="50"/>
      <c r="QUC305" s="50"/>
      <c r="QUD305" s="50"/>
      <c r="QUE305" s="50"/>
      <c r="QUJ305" s="50"/>
      <c r="QUK305" s="50"/>
      <c r="QUL305" s="50"/>
      <c r="QUM305" s="50"/>
      <c r="QUN305" s="50"/>
      <c r="QUO305" s="50"/>
      <c r="QUP305" s="50"/>
      <c r="QUQ305" s="50"/>
      <c r="QUR305" s="50"/>
      <c r="QUS305" s="50"/>
      <c r="QUT305" s="50"/>
      <c r="QUU305" s="50"/>
      <c r="QUV305" s="50"/>
      <c r="QUW305" s="50"/>
      <c r="QUX305" s="50"/>
      <c r="QUY305" s="50"/>
      <c r="QUZ305" s="50"/>
      <c r="QVA305" s="50"/>
      <c r="QVB305" s="50"/>
      <c r="QVC305" s="50"/>
      <c r="QVD305" s="50"/>
      <c r="QVE305" s="50"/>
      <c r="QVF305" s="50"/>
      <c r="QVG305" s="50"/>
      <c r="QVH305" s="50"/>
      <c r="QVI305" s="50"/>
      <c r="QVJ305" s="50"/>
      <c r="QVK305" s="50"/>
      <c r="QVL305" s="50"/>
      <c r="QVM305" s="50"/>
      <c r="QVN305" s="50"/>
      <c r="QVO305" s="50"/>
      <c r="QVP305" s="50"/>
      <c r="QVQ305" s="50"/>
      <c r="QVR305" s="50"/>
      <c r="QVS305" s="50"/>
      <c r="QVT305" s="50"/>
      <c r="QVU305" s="50"/>
      <c r="QVV305" s="50"/>
      <c r="QVW305" s="50"/>
      <c r="QVX305" s="50"/>
      <c r="QVY305" s="50"/>
      <c r="QVZ305" s="50"/>
      <c r="QWA305" s="50"/>
      <c r="QWB305" s="50"/>
      <c r="QWC305" s="50"/>
      <c r="QWD305" s="50"/>
      <c r="QWE305" s="50"/>
      <c r="QWF305" s="50"/>
      <c r="QWG305" s="50"/>
      <c r="QWH305" s="50"/>
      <c r="QWI305" s="50"/>
      <c r="QWJ305" s="50"/>
      <c r="QWK305" s="50"/>
      <c r="QWL305" s="50"/>
      <c r="QWM305" s="50"/>
      <c r="QWN305" s="50"/>
      <c r="QWO305" s="50"/>
      <c r="QWP305" s="50"/>
      <c r="QWQ305" s="50"/>
      <c r="QWR305" s="50"/>
      <c r="QWS305" s="50"/>
      <c r="QWT305" s="50"/>
      <c r="QWU305" s="50"/>
      <c r="QWV305" s="50"/>
      <c r="QWW305" s="50"/>
      <c r="QWX305" s="50"/>
      <c r="QWY305" s="50"/>
      <c r="QWZ305" s="50"/>
      <c r="QXA305" s="50"/>
      <c r="QXB305" s="50"/>
      <c r="QXC305" s="50"/>
      <c r="QXD305" s="50"/>
      <c r="QXE305" s="50"/>
      <c r="QXF305" s="50"/>
      <c r="QXG305" s="50"/>
      <c r="QXH305" s="50"/>
      <c r="QXI305" s="50"/>
      <c r="QXJ305" s="50"/>
      <c r="QXK305" s="50"/>
      <c r="QXL305" s="50"/>
      <c r="QXM305" s="50"/>
      <c r="QXN305" s="50"/>
      <c r="QXO305" s="50"/>
      <c r="QXP305" s="50"/>
      <c r="QXQ305" s="50"/>
      <c r="QXR305" s="50"/>
      <c r="QXS305" s="50"/>
      <c r="QXT305" s="50"/>
      <c r="QXU305" s="50"/>
      <c r="QXV305" s="50"/>
      <c r="QXW305" s="50"/>
      <c r="QXX305" s="50"/>
      <c r="QXY305" s="50"/>
      <c r="QXZ305" s="50"/>
      <c r="QYA305" s="50"/>
      <c r="QYB305" s="50"/>
      <c r="QYC305" s="50"/>
      <c r="QYD305" s="50"/>
      <c r="QYE305" s="50"/>
      <c r="QYF305" s="50"/>
      <c r="QYG305" s="50"/>
      <c r="QYH305" s="50"/>
      <c r="QYI305" s="50"/>
      <c r="QYJ305" s="50"/>
      <c r="QYK305" s="50"/>
      <c r="QYL305" s="50"/>
      <c r="QYM305" s="50"/>
      <c r="QYN305" s="50"/>
      <c r="QYO305" s="50"/>
      <c r="QYP305" s="50"/>
      <c r="QYQ305" s="50"/>
      <c r="QYR305" s="50"/>
      <c r="QYS305" s="50"/>
      <c r="QYT305" s="50"/>
      <c r="QYU305" s="50"/>
      <c r="QYV305" s="50"/>
      <c r="QYW305" s="50"/>
      <c r="QYX305" s="50"/>
      <c r="QYY305" s="50"/>
      <c r="QYZ305" s="50"/>
      <c r="QZA305" s="50"/>
      <c r="QZB305" s="50"/>
      <c r="QZC305" s="50"/>
      <c r="QZD305" s="50"/>
      <c r="QZE305" s="50"/>
      <c r="QZF305" s="50"/>
      <c r="QZG305" s="50"/>
      <c r="QZH305" s="50"/>
      <c r="QZI305" s="50"/>
      <c r="QZJ305" s="50"/>
      <c r="QZK305" s="50"/>
      <c r="QZL305" s="50"/>
      <c r="QZM305" s="50"/>
      <c r="QZN305" s="50"/>
      <c r="QZO305" s="50"/>
      <c r="QZP305" s="50"/>
      <c r="QZQ305" s="50"/>
      <c r="QZR305" s="50"/>
      <c r="QZS305" s="50"/>
      <c r="QZT305" s="50"/>
      <c r="QZU305" s="50"/>
      <c r="QZV305" s="50"/>
      <c r="QZW305" s="50"/>
      <c r="QZX305" s="50"/>
      <c r="QZY305" s="50"/>
      <c r="QZZ305" s="50"/>
      <c r="RAA305" s="50"/>
      <c r="RAB305" s="50"/>
      <c r="RAC305" s="50"/>
      <c r="RAD305" s="50"/>
      <c r="RAE305" s="50"/>
      <c r="RAF305" s="50"/>
      <c r="RAG305" s="50"/>
      <c r="RAH305" s="50"/>
      <c r="RAI305" s="50"/>
      <c r="RAJ305" s="50"/>
      <c r="RAK305" s="50"/>
      <c r="RAL305" s="50"/>
      <c r="RAM305" s="50"/>
      <c r="RAN305" s="50"/>
      <c r="RAO305" s="50"/>
      <c r="RAP305" s="50"/>
      <c r="RAQ305" s="50"/>
      <c r="RAR305" s="50"/>
      <c r="RAS305" s="50"/>
      <c r="RAT305" s="50"/>
      <c r="RAU305" s="50"/>
      <c r="RAV305" s="50"/>
      <c r="RAW305" s="50"/>
      <c r="RAX305" s="50"/>
      <c r="RAY305" s="50"/>
      <c r="RAZ305" s="50"/>
      <c r="RBA305" s="50"/>
      <c r="RBB305" s="50"/>
      <c r="RBC305" s="50"/>
      <c r="RBD305" s="50"/>
      <c r="RBE305" s="50"/>
      <c r="RBF305" s="50"/>
      <c r="RBG305" s="50"/>
      <c r="RBH305" s="50"/>
      <c r="RBI305" s="50"/>
      <c r="RBJ305" s="50"/>
      <c r="RBK305" s="50"/>
      <c r="RBL305" s="50"/>
      <c r="RBM305" s="50"/>
      <c r="RBN305" s="50"/>
      <c r="RBO305" s="50"/>
      <c r="RBP305" s="50"/>
      <c r="RBQ305" s="50"/>
      <c r="RBR305" s="50"/>
      <c r="RBS305" s="50"/>
      <c r="RBT305" s="50"/>
      <c r="RBU305" s="50"/>
      <c r="RBV305" s="50"/>
      <c r="RBW305" s="50"/>
      <c r="RBX305" s="50"/>
      <c r="RBY305" s="50"/>
      <c r="RBZ305" s="50"/>
      <c r="RCA305" s="50"/>
      <c r="RCB305" s="50"/>
      <c r="RCC305" s="50"/>
      <c r="RCD305" s="50"/>
      <c r="RCE305" s="50"/>
      <c r="RCF305" s="50"/>
      <c r="RCG305" s="50"/>
      <c r="RCH305" s="50"/>
      <c r="RCI305" s="50"/>
      <c r="RCJ305" s="50"/>
      <c r="RCK305" s="50"/>
      <c r="RCL305" s="50"/>
      <c r="RCM305" s="50"/>
      <c r="RCN305" s="50"/>
      <c r="RCO305" s="50"/>
      <c r="RCP305" s="50"/>
      <c r="RCQ305" s="50"/>
      <c r="RCR305" s="50"/>
      <c r="RCS305" s="50"/>
      <c r="RCT305" s="50"/>
      <c r="RCU305" s="50"/>
      <c r="RCV305" s="50"/>
      <c r="RCW305" s="50"/>
      <c r="RCX305" s="50"/>
      <c r="RCY305" s="50"/>
      <c r="RCZ305" s="50"/>
      <c r="RDA305" s="50"/>
      <c r="RDB305" s="50"/>
      <c r="RDC305" s="50"/>
      <c r="RDD305" s="50"/>
      <c r="RDE305" s="50"/>
      <c r="RDF305" s="50"/>
      <c r="RDG305" s="50"/>
      <c r="RDH305" s="50"/>
      <c r="RDI305" s="50"/>
      <c r="RDJ305" s="50"/>
      <c r="RDK305" s="50"/>
      <c r="RDL305" s="50"/>
      <c r="RDM305" s="50"/>
      <c r="RDN305" s="50"/>
      <c r="RDO305" s="50"/>
      <c r="RDP305" s="50"/>
      <c r="RDR305" s="50"/>
      <c r="RDT305" s="50"/>
      <c r="RDU305" s="50"/>
      <c r="RDV305" s="50"/>
      <c r="RDW305" s="50"/>
      <c r="RDX305" s="50"/>
      <c r="RDY305" s="50"/>
      <c r="RDZ305" s="50"/>
      <c r="REA305" s="50"/>
      <c r="REF305" s="50"/>
      <c r="REG305" s="50"/>
      <c r="REH305" s="50"/>
      <c r="REI305" s="50"/>
      <c r="REJ305" s="50"/>
      <c r="REK305" s="50"/>
      <c r="REL305" s="50"/>
      <c r="REM305" s="50"/>
      <c r="REN305" s="50"/>
      <c r="REO305" s="50"/>
      <c r="REP305" s="50"/>
      <c r="REQ305" s="50"/>
      <c r="RER305" s="50"/>
      <c r="RES305" s="50"/>
      <c r="RET305" s="50"/>
      <c r="REU305" s="50"/>
      <c r="REV305" s="50"/>
      <c r="REW305" s="50"/>
      <c r="REX305" s="50"/>
      <c r="REY305" s="50"/>
      <c r="REZ305" s="50"/>
      <c r="RFA305" s="50"/>
      <c r="RFB305" s="50"/>
      <c r="RFC305" s="50"/>
      <c r="RFD305" s="50"/>
      <c r="RFE305" s="50"/>
      <c r="RFF305" s="50"/>
      <c r="RFG305" s="50"/>
      <c r="RFH305" s="50"/>
      <c r="RFI305" s="50"/>
      <c r="RFJ305" s="50"/>
      <c r="RFK305" s="50"/>
      <c r="RFL305" s="50"/>
      <c r="RFM305" s="50"/>
      <c r="RFN305" s="50"/>
      <c r="RFO305" s="50"/>
      <c r="RFP305" s="50"/>
      <c r="RFQ305" s="50"/>
      <c r="RFR305" s="50"/>
      <c r="RFS305" s="50"/>
      <c r="RFT305" s="50"/>
      <c r="RFU305" s="50"/>
      <c r="RFV305" s="50"/>
      <c r="RFW305" s="50"/>
      <c r="RFX305" s="50"/>
      <c r="RFY305" s="50"/>
      <c r="RFZ305" s="50"/>
      <c r="RGA305" s="50"/>
      <c r="RGB305" s="50"/>
      <c r="RGC305" s="50"/>
      <c r="RGD305" s="50"/>
      <c r="RGE305" s="50"/>
      <c r="RGF305" s="50"/>
      <c r="RGG305" s="50"/>
      <c r="RGH305" s="50"/>
      <c r="RGI305" s="50"/>
      <c r="RGJ305" s="50"/>
      <c r="RGK305" s="50"/>
      <c r="RGL305" s="50"/>
      <c r="RGM305" s="50"/>
      <c r="RGN305" s="50"/>
      <c r="RGO305" s="50"/>
      <c r="RGP305" s="50"/>
      <c r="RGQ305" s="50"/>
      <c r="RGR305" s="50"/>
      <c r="RGS305" s="50"/>
      <c r="RGT305" s="50"/>
      <c r="RGU305" s="50"/>
      <c r="RGV305" s="50"/>
      <c r="RGW305" s="50"/>
      <c r="RGX305" s="50"/>
      <c r="RGY305" s="50"/>
      <c r="RGZ305" s="50"/>
      <c r="RHA305" s="50"/>
      <c r="RHB305" s="50"/>
      <c r="RHC305" s="50"/>
      <c r="RHD305" s="50"/>
      <c r="RHE305" s="50"/>
      <c r="RHF305" s="50"/>
      <c r="RHG305" s="50"/>
      <c r="RHH305" s="50"/>
      <c r="RHI305" s="50"/>
      <c r="RHJ305" s="50"/>
      <c r="RHK305" s="50"/>
      <c r="RHL305" s="50"/>
      <c r="RHM305" s="50"/>
      <c r="RHN305" s="50"/>
      <c r="RHO305" s="50"/>
      <c r="RHP305" s="50"/>
      <c r="RHQ305" s="50"/>
      <c r="RHR305" s="50"/>
      <c r="RHS305" s="50"/>
      <c r="RHT305" s="50"/>
      <c r="RHU305" s="50"/>
      <c r="RHV305" s="50"/>
      <c r="RHW305" s="50"/>
      <c r="RHX305" s="50"/>
      <c r="RHY305" s="50"/>
      <c r="RHZ305" s="50"/>
      <c r="RIA305" s="50"/>
      <c r="RIB305" s="50"/>
      <c r="RIC305" s="50"/>
      <c r="RID305" s="50"/>
      <c r="RIE305" s="50"/>
      <c r="RIF305" s="50"/>
      <c r="RIG305" s="50"/>
      <c r="RIH305" s="50"/>
      <c r="RII305" s="50"/>
      <c r="RIJ305" s="50"/>
      <c r="RIK305" s="50"/>
      <c r="RIL305" s="50"/>
      <c r="RIM305" s="50"/>
      <c r="RIN305" s="50"/>
      <c r="RIO305" s="50"/>
      <c r="RIP305" s="50"/>
      <c r="RIQ305" s="50"/>
      <c r="RIR305" s="50"/>
      <c r="RIS305" s="50"/>
      <c r="RIT305" s="50"/>
      <c r="RIU305" s="50"/>
      <c r="RIV305" s="50"/>
      <c r="RIW305" s="50"/>
      <c r="RIX305" s="50"/>
      <c r="RIY305" s="50"/>
      <c r="RIZ305" s="50"/>
      <c r="RJA305" s="50"/>
      <c r="RJB305" s="50"/>
      <c r="RJC305" s="50"/>
      <c r="RJD305" s="50"/>
      <c r="RJE305" s="50"/>
      <c r="RJF305" s="50"/>
      <c r="RJG305" s="50"/>
      <c r="RJH305" s="50"/>
      <c r="RJI305" s="50"/>
      <c r="RJJ305" s="50"/>
      <c r="RJK305" s="50"/>
      <c r="RJL305" s="50"/>
      <c r="RJM305" s="50"/>
      <c r="RJN305" s="50"/>
      <c r="RJO305" s="50"/>
      <c r="RJP305" s="50"/>
      <c r="RJQ305" s="50"/>
      <c r="RJR305" s="50"/>
      <c r="RJS305" s="50"/>
      <c r="RJT305" s="50"/>
      <c r="RJU305" s="50"/>
      <c r="RJV305" s="50"/>
      <c r="RJW305" s="50"/>
      <c r="RJX305" s="50"/>
      <c r="RJY305" s="50"/>
      <c r="RJZ305" s="50"/>
      <c r="RKA305" s="50"/>
      <c r="RKB305" s="50"/>
      <c r="RKC305" s="50"/>
      <c r="RKD305" s="50"/>
      <c r="RKE305" s="50"/>
      <c r="RKF305" s="50"/>
      <c r="RKG305" s="50"/>
      <c r="RKH305" s="50"/>
      <c r="RKI305" s="50"/>
      <c r="RKJ305" s="50"/>
      <c r="RKK305" s="50"/>
      <c r="RKL305" s="50"/>
      <c r="RKM305" s="50"/>
      <c r="RKN305" s="50"/>
      <c r="RKO305" s="50"/>
      <c r="RKP305" s="50"/>
      <c r="RKQ305" s="50"/>
      <c r="RKR305" s="50"/>
      <c r="RKS305" s="50"/>
      <c r="RKT305" s="50"/>
      <c r="RKU305" s="50"/>
      <c r="RKV305" s="50"/>
      <c r="RKW305" s="50"/>
      <c r="RKX305" s="50"/>
      <c r="RKY305" s="50"/>
      <c r="RKZ305" s="50"/>
      <c r="RLA305" s="50"/>
      <c r="RLB305" s="50"/>
      <c r="RLC305" s="50"/>
      <c r="RLD305" s="50"/>
      <c r="RLE305" s="50"/>
      <c r="RLF305" s="50"/>
      <c r="RLG305" s="50"/>
      <c r="RLH305" s="50"/>
      <c r="RLI305" s="50"/>
      <c r="RLJ305" s="50"/>
      <c r="RLK305" s="50"/>
      <c r="RLL305" s="50"/>
      <c r="RLM305" s="50"/>
      <c r="RLN305" s="50"/>
      <c r="RLO305" s="50"/>
      <c r="RLP305" s="50"/>
      <c r="RLQ305" s="50"/>
      <c r="RLR305" s="50"/>
      <c r="RLS305" s="50"/>
      <c r="RLT305" s="50"/>
      <c r="RLU305" s="50"/>
      <c r="RLV305" s="50"/>
      <c r="RLW305" s="50"/>
      <c r="RLX305" s="50"/>
      <c r="RLY305" s="50"/>
      <c r="RLZ305" s="50"/>
      <c r="RMA305" s="50"/>
      <c r="RMB305" s="50"/>
      <c r="RMC305" s="50"/>
      <c r="RMD305" s="50"/>
      <c r="RME305" s="50"/>
      <c r="RMF305" s="50"/>
      <c r="RMG305" s="50"/>
      <c r="RMH305" s="50"/>
      <c r="RMI305" s="50"/>
      <c r="RMJ305" s="50"/>
      <c r="RMK305" s="50"/>
      <c r="RML305" s="50"/>
      <c r="RMM305" s="50"/>
      <c r="RMN305" s="50"/>
      <c r="RMO305" s="50"/>
      <c r="RMP305" s="50"/>
      <c r="RMQ305" s="50"/>
      <c r="RMR305" s="50"/>
      <c r="RMS305" s="50"/>
      <c r="RMT305" s="50"/>
      <c r="RMU305" s="50"/>
      <c r="RMV305" s="50"/>
      <c r="RMW305" s="50"/>
      <c r="RMX305" s="50"/>
      <c r="RMY305" s="50"/>
      <c r="RMZ305" s="50"/>
      <c r="RNA305" s="50"/>
      <c r="RNB305" s="50"/>
      <c r="RNC305" s="50"/>
      <c r="RND305" s="50"/>
      <c r="RNE305" s="50"/>
      <c r="RNF305" s="50"/>
      <c r="RNG305" s="50"/>
      <c r="RNH305" s="50"/>
      <c r="RNI305" s="50"/>
      <c r="RNJ305" s="50"/>
      <c r="RNK305" s="50"/>
      <c r="RNL305" s="50"/>
      <c r="RNN305" s="50"/>
      <c r="RNP305" s="50"/>
      <c r="RNQ305" s="50"/>
      <c r="RNR305" s="50"/>
      <c r="RNS305" s="50"/>
      <c r="RNT305" s="50"/>
      <c r="RNU305" s="50"/>
      <c r="RNV305" s="50"/>
      <c r="RNW305" s="50"/>
      <c r="ROB305" s="50"/>
      <c r="ROC305" s="50"/>
      <c r="ROD305" s="50"/>
      <c r="ROE305" s="50"/>
      <c r="ROF305" s="50"/>
      <c r="ROG305" s="50"/>
      <c r="ROH305" s="50"/>
      <c r="ROI305" s="50"/>
      <c r="ROJ305" s="50"/>
      <c r="ROK305" s="50"/>
      <c r="ROL305" s="50"/>
      <c r="ROM305" s="50"/>
      <c r="RON305" s="50"/>
      <c r="ROO305" s="50"/>
      <c r="ROP305" s="50"/>
      <c r="ROQ305" s="50"/>
      <c r="ROR305" s="50"/>
      <c r="ROS305" s="50"/>
      <c r="ROT305" s="50"/>
      <c r="ROU305" s="50"/>
      <c r="ROV305" s="50"/>
      <c r="ROW305" s="50"/>
      <c r="ROX305" s="50"/>
      <c r="ROY305" s="50"/>
      <c r="ROZ305" s="50"/>
      <c r="RPA305" s="50"/>
      <c r="RPB305" s="50"/>
      <c r="RPC305" s="50"/>
      <c r="RPD305" s="50"/>
      <c r="RPE305" s="50"/>
      <c r="RPF305" s="50"/>
      <c r="RPG305" s="50"/>
      <c r="RPH305" s="50"/>
      <c r="RPI305" s="50"/>
      <c r="RPJ305" s="50"/>
      <c r="RPK305" s="50"/>
      <c r="RPL305" s="50"/>
      <c r="RPM305" s="50"/>
      <c r="RPN305" s="50"/>
      <c r="RPO305" s="50"/>
      <c r="RPP305" s="50"/>
      <c r="RPQ305" s="50"/>
      <c r="RPR305" s="50"/>
      <c r="RPS305" s="50"/>
      <c r="RPT305" s="50"/>
      <c r="RPU305" s="50"/>
      <c r="RPV305" s="50"/>
      <c r="RPW305" s="50"/>
      <c r="RPX305" s="50"/>
      <c r="RPY305" s="50"/>
      <c r="RPZ305" s="50"/>
      <c r="RQA305" s="50"/>
      <c r="RQB305" s="50"/>
      <c r="RQC305" s="50"/>
      <c r="RQD305" s="50"/>
      <c r="RQE305" s="50"/>
      <c r="RQF305" s="50"/>
      <c r="RQG305" s="50"/>
      <c r="RQH305" s="50"/>
      <c r="RQI305" s="50"/>
      <c r="RQJ305" s="50"/>
      <c r="RQK305" s="50"/>
      <c r="RQL305" s="50"/>
      <c r="RQM305" s="50"/>
      <c r="RQN305" s="50"/>
      <c r="RQO305" s="50"/>
      <c r="RQP305" s="50"/>
      <c r="RQQ305" s="50"/>
      <c r="RQR305" s="50"/>
      <c r="RQS305" s="50"/>
      <c r="RQT305" s="50"/>
      <c r="RQU305" s="50"/>
      <c r="RQV305" s="50"/>
      <c r="RQW305" s="50"/>
      <c r="RQX305" s="50"/>
      <c r="RQY305" s="50"/>
      <c r="RQZ305" s="50"/>
      <c r="RRA305" s="50"/>
      <c r="RRB305" s="50"/>
      <c r="RRC305" s="50"/>
      <c r="RRD305" s="50"/>
      <c r="RRE305" s="50"/>
      <c r="RRF305" s="50"/>
      <c r="RRG305" s="50"/>
      <c r="RRH305" s="50"/>
      <c r="RRI305" s="50"/>
      <c r="RRJ305" s="50"/>
      <c r="RRK305" s="50"/>
      <c r="RRL305" s="50"/>
      <c r="RRM305" s="50"/>
      <c r="RRN305" s="50"/>
      <c r="RRO305" s="50"/>
      <c r="RRP305" s="50"/>
      <c r="RRQ305" s="50"/>
      <c r="RRR305" s="50"/>
      <c r="RRS305" s="50"/>
      <c r="RRT305" s="50"/>
      <c r="RRU305" s="50"/>
      <c r="RRV305" s="50"/>
      <c r="RRW305" s="50"/>
      <c r="RRX305" s="50"/>
      <c r="RRY305" s="50"/>
      <c r="RRZ305" s="50"/>
      <c r="RSA305" s="50"/>
      <c r="RSB305" s="50"/>
      <c r="RSC305" s="50"/>
      <c r="RSD305" s="50"/>
      <c r="RSE305" s="50"/>
      <c r="RSF305" s="50"/>
      <c r="RSG305" s="50"/>
      <c r="RSH305" s="50"/>
      <c r="RSI305" s="50"/>
      <c r="RSJ305" s="50"/>
      <c r="RSK305" s="50"/>
      <c r="RSL305" s="50"/>
      <c r="RSM305" s="50"/>
      <c r="RSN305" s="50"/>
      <c r="RSO305" s="50"/>
      <c r="RSP305" s="50"/>
      <c r="RSQ305" s="50"/>
      <c r="RSR305" s="50"/>
      <c r="RSS305" s="50"/>
      <c r="RST305" s="50"/>
      <c r="RSU305" s="50"/>
      <c r="RSV305" s="50"/>
      <c r="RSW305" s="50"/>
      <c r="RSX305" s="50"/>
      <c r="RSY305" s="50"/>
      <c r="RSZ305" s="50"/>
      <c r="RTA305" s="50"/>
      <c r="RTB305" s="50"/>
      <c r="RTC305" s="50"/>
      <c r="RTD305" s="50"/>
      <c r="RTE305" s="50"/>
      <c r="RTF305" s="50"/>
      <c r="RTG305" s="50"/>
      <c r="RTH305" s="50"/>
      <c r="RTI305" s="50"/>
      <c r="RTJ305" s="50"/>
      <c r="RTK305" s="50"/>
      <c r="RTL305" s="50"/>
      <c r="RTM305" s="50"/>
      <c r="RTN305" s="50"/>
      <c r="RTO305" s="50"/>
      <c r="RTP305" s="50"/>
      <c r="RTQ305" s="50"/>
      <c r="RTR305" s="50"/>
      <c r="RTS305" s="50"/>
      <c r="RTT305" s="50"/>
      <c r="RTU305" s="50"/>
      <c r="RTV305" s="50"/>
      <c r="RTW305" s="50"/>
      <c r="RTX305" s="50"/>
      <c r="RTY305" s="50"/>
      <c r="RTZ305" s="50"/>
      <c r="RUA305" s="50"/>
      <c r="RUB305" s="50"/>
      <c r="RUC305" s="50"/>
      <c r="RUD305" s="50"/>
      <c r="RUE305" s="50"/>
      <c r="RUF305" s="50"/>
      <c r="RUG305" s="50"/>
      <c r="RUH305" s="50"/>
      <c r="RUI305" s="50"/>
      <c r="RUJ305" s="50"/>
      <c r="RUK305" s="50"/>
      <c r="RUL305" s="50"/>
      <c r="RUM305" s="50"/>
      <c r="RUN305" s="50"/>
      <c r="RUO305" s="50"/>
      <c r="RUP305" s="50"/>
      <c r="RUQ305" s="50"/>
      <c r="RUR305" s="50"/>
      <c r="RUS305" s="50"/>
      <c r="RUT305" s="50"/>
      <c r="RUU305" s="50"/>
      <c r="RUV305" s="50"/>
      <c r="RUW305" s="50"/>
      <c r="RUX305" s="50"/>
      <c r="RUY305" s="50"/>
      <c r="RUZ305" s="50"/>
      <c r="RVA305" s="50"/>
      <c r="RVB305" s="50"/>
      <c r="RVC305" s="50"/>
      <c r="RVD305" s="50"/>
      <c r="RVE305" s="50"/>
      <c r="RVF305" s="50"/>
      <c r="RVG305" s="50"/>
      <c r="RVH305" s="50"/>
      <c r="RVI305" s="50"/>
      <c r="RVJ305" s="50"/>
      <c r="RVK305" s="50"/>
      <c r="RVL305" s="50"/>
      <c r="RVM305" s="50"/>
      <c r="RVN305" s="50"/>
      <c r="RVO305" s="50"/>
      <c r="RVP305" s="50"/>
      <c r="RVQ305" s="50"/>
      <c r="RVR305" s="50"/>
      <c r="RVS305" s="50"/>
      <c r="RVT305" s="50"/>
      <c r="RVU305" s="50"/>
      <c r="RVV305" s="50"/>
      <c r="RVW305" s="50"/>
      <c r="RVX305" s="50"/>
      <c r="RVY305" s="50"/>
      <c r="RVZ305" s="50"/>
      <c r="RWA305" s="50"/>
      <c r="RWB305" s="50"/>
      <c r="RWC305" s="50"/>
      <c r="RWD305" s="50"/>
      <c r="RWE305" s="50"/>
      <c r="RWF305" s="50"/>
      <c r="RWG305" s="50"/>
      <c r="RWH305" s="50"/>
      <c r="RWI305" s="50"/>
      <c r="RWJ305" s="50"/>
      <c r="RWK305" s="50"/>
      <c r="RWL305" s="50"/>
      <c r="RWM305" s="50"/>
      <c r="RWN305" s="50"/>
      <c r="RWO305" s="50"/>
      <c r="RWP305" s="50"/>
      <c r="RWQ305" s="50"/>
      <c r="RWR305" s="50"/>
      <c r="RWS305" s="50"/>
      <c r="RWT305" s="50"/>
      <c r="RWU305" s="50"/>
      <c r="RWV305" s="50"/>
      <c r="RWW305" s="50"/>
      <c r="RWX305" s="50"/>
      <c r="RWY305" s="50"/>
      <c r="RWZ305" s="50"/>
      <c r="RXA305" s="50"/>
      <c r="RXB305" s="50"/>
      <c r="RXC305" s="50"/>
      <c r="RXD305" s="50"/>
      <c r="RXE305" s="50"/>
      <c r="RXF305" s="50"/>
      <c r="RXG305" s="50"/>
      <c r="RXH305" s="50"/>
      <c r="RXJ305" s="50"/>
      <c r="RXL305" s="50"/>
      <c r="RXM305" s="50"/>
      <c r="RXN305" s="50"/>
      <c r="RXO305" s="50"/>
      <c r="RXP305" s="50"/>
      <c r="RXQ305" s="50"/>
      <c r="RXR305" s="50"/>
      <c r="RXS305" s="50"/>
      <c r="RXX305" s="50"/>
      <c r="RXY305" s="50"/>
      <c r="RXZ305" s="50"/>
      <c r="RYA305" s="50"/>
      <c r="RYB305" s="50"/>
      <c r="RYC305" s="50"/>
      <c r="RYD305" s="50"/>
      <c r="RYE305" s="50"/>
      <c r="RYF305" s="50"/>
      <c r="RYG305" s="50"/>
      <c r="RYH305" s="50"/>
      <c r="RYI305" s="50"/>
      <c r="RYJ305" s="50"/>
      <c r="RYK305" s="50"/>
      <c r="RYL305" s="50"/>
      <c r="RYM305" s="50"/>
      <c r="RYN305" s="50"/>
      <c r="RYO305" s="50"/>
      <c r="RYP305" s="50"/>
      <c r="RYQ305" s="50"/>
      <c r="RYR305" s="50"/>
      <c r="RYS305" s="50"/>
      <c r="RYT305" s="50"/>
      <c r="RYU305" s="50"/>
      <c r="RYV305" s="50"/>
      <c r="RYW305" s="50"/>
      <c r="RYX305" s="50"/>
      <c r="RYY305" s="50"/>
      <c r="RYZ305" s="50"/>
      <c r="RZA305" s="50"/>
      <c r="RZB305" s="50"/>
      <c r="RZC305" s="50"/>
      <c r="RZD305" s="50"/>
      <c r="RZE305" s="50"/>
      <c r="RZF305" s="50"/>
      <c r="RZG305" s="50"/>
      <c r="RZH305" s="50"/>
      <c r="RZI305" s="50"/>
      <c r="RZJ305" s="50"/>
      <c r="RZK305" s="50"/>
      <c r="RZL305" s="50"/>
      <c r="RZM305" s="50"/>
      <c r="RZN305" s="50"/>
      <c r="RZO305" s="50"/>
      <c r="RZP305" s="50"/>
      <c r="RZQ305" s="50"/>
      <c r="RZR305" s="50"/>
      <c r="RZS305" s="50"/>
      <c r="RZT305" s="50"/>
      <c r="RZU305" s="50"/>
      <c r="RZV305" s="50"/>
      <c r="RZW305" s="50"/>
      <c r="RZX305" s="50"/>
      <c r="RZY305" s="50"/>
      <c r="RZZ305" s="50"/>
      <c r="SAA305" s="50"/>
      <c r="SAB305" s="50"/>
      <c r="SAC305" s="50"/>
      <c r="SAD305" s="50"/>
      <c r="SAE305" s="50"/>
      <c r="SAF305" s="50"/>
      <c r="SAG305" s="50"/>
      <c r="SAH305" s="50"/>
      <c r="SAI305" s="50"/>
      <c r="SAJ305" s="50"/>
      <c r="SAK305" s="50"/>
      <c r="SAL305" s="50"/>
      <c r="SAM305" s="50"/>
      <c r="SAN305" s="50"/>
      <c r="SAO305" s="50"/>
      <c r="SAP305" s="50"/>
      <c r="SAQ305" s="50"/>
      <c r="SAR305" s="50"/>
      <c r="SAS305" s="50"/>
      <c r="SAT305" s="50"/>
      <c r="SAU305" s="50"/>
      <c r="SAV305" s="50"/>
      <c r="SAW305" s="50"/>
      <c r="SAX305" s="50"/>
      <c r="SAY305" s="50"/>
      <c r="SAZ305" s="50"/>
      <c r="SBA305" s="50"/>
      <c r="SBB305" s="50"/>
      <c r="SBC305" s="50"/>
      <c r="SBD305" s="50"/>
      <c r="SBE305" s="50"/>
      <c r="SBF305" s="50"/>
      <c r="SBG305" s="50"/>
      <c r="SBH305" s="50"/>
      <c r="SBI305" s="50"/>
      <c r="SBJ305" s="50"/>
      <c r="SBK305" s="50"/>
      <c r="SBL305" s="50"/>
      <c r="SBM305" s="50"/>
      <c r="SBN305" s="50"/>
      <c r="SBO305" s="50"/>
      <c r="SBP305" s="50"/>
      <c r="SBQ305" s="50"/>
      <c r="SBR305" s="50"/>
      <c r="SBS305" s="50"/>
      <c r="SBT305" s="50"/>
      <c r="SBU305" s="50"/>
      <c r="SBV305" s="50"/>
      <c r="SBW305" s="50"/>
      <c r="SBX305" s="50"/>
      <c r="SBY305" s="50"/>
      <c r="SBZ305" s="50"/>
      <c r="SCA305" s="50"/>
      <c r="SCB305" s="50"/>
      <c r="SCC305" s="50"/>
      <c r="SCD305" s="50"/>
      <c r="SCE305" s="50"/>
      <c r="SCF305" s="50"/>
      <c r="SCG305" s="50"/>
      <c r="SCH305" s="50"/>
      <c r="SCI305" s="50"/>
      <c r="SCJ305" s="50"/>
      <c r="SCK305" s="50"/>
      <c r="SCL305" s="50"/>
      <c r="SCM305" s="50"/>
      <c r="SCN305" s="50"/>
      <c r="SCO305" s="50"/>
      <c r="SCP305" s="50"/>
      <c r="SCQ305" s="50"/>
      <c r="SCR305" s="50"/>
      <c r="SCS305" s="50"/>
      <c r="SCT305" s="50"/>
      <c r="SCU305" s="50"/>
      <c r="SCV305" s="50"/>
      <c r="SCW305" s="50"/>
      <c r="SCX305" s="50"/>
      <c r="SCY305" s="50"/>
      <c r="SCZ305" s="50"/>
      <c r="SDA305" s="50"/>
      <c r="SDB305" s="50"/>
      <c r="SDC305" s="50"/>
      <c r="SDD305" s="50"/>
      <c r="SDE305" s="50"/>
      <c r="SDF305" s="50"/>
      <c r="SDG305" s="50"/>
      <c r="SDH305" s="50"/>
      <c r="SDI305" s="50"/>
      <c r="SDJ305" s="50"/>
      <c r="SDK305" s="50"/>
      <c r="SDL305" s="50"/>
      <c r="SDM305" s="50"/>
      <c r="SDN305" s="50"/>
      <c r="SDO305" s="50"/>
      <c r="SDP305" s="50"/>
      <c r="SDQ305" s="50"/>
      <c r="SDR305" s="50"/>
      <c r="SDS305" s="50"/>
      <c r="SDT305" s="50"/>
      <c r="SDU305" s="50"/>
      <c r="SDV305" s="50"/>
      <c r="SDW305" s="50"/>
      <c r="SDX305" s="50"/>
      <c r="SDY305" s="50"/>
      <c r="SDZ305" s="50"/>
      <c r="SEA305" s="50"/>
      <c r="SEB305" s="50"/>
      <c r="SEC305" s="50"/>
      <c r="SED305" s="50"/>
      <c r="SEE305" s="50"/>
      <c r="SEF305" s="50"/>
      <c r="SEG305" s="50"/>
      <c r="SEH305" s="50"/>
      <c r="SEI305" s="50"/>
      <c r="SEJ305" s="50"/>
      <c r="SEK305" s="50"/>
      <c r="SEL305" s="50"/>
      <c r="SEM305" s="50"/>
      <c r="SEN305" s="50"/>
      <c r="SEO305" s="50"/>
      <c r="SEP305" s="50"/>
      <c r="SEQ305" s="50"/>
      <c r="SER305" s="50"/>
      <c r="SES305" s="50"/>
      <c r="SET305" s="50"/>
      <c r="SEU305" s="50"/>
      <c r="SEV305" s="50"/>
      <c r="SEW305" s="50"/>
      <c r="SEX305" s="50"/>
      <c r="SEY305" s="50"/>
      <c r="SEZ305" s="50"/>
      <c r="SFA305" s="50"/>
      <c r="SFB305" s="50"/>
      <c r="SFC305" s="50"/>
      <c r="SFD305" s="50"/>
      <c r="SFE305" s="50"/>
      <c r="SFF305" s="50"/>
      <c r="SFG305" s="50"/>
      <c r="SFH305" s="50"/>
      <c r="SFI305" s="50"/>
      <c r="SFJ305" s="50"/>
      <c r="SFK305" s="50"/>
      <c r="SFL305" s="50"/>
      <c r="SFM305" s="50"/>
      <c r="SFN305" s="50"/>
      <c r="SFO305" s="50"/>
      <c r="SFP305" s="50"/>
      <c r="SFQ305" s="50"/>
      <c r="SFR305" s="50"/>
      <c r="SFS305" s="50"/>
      <c r="SFT305" s="50"/>
      <c r="SFU305" s="50"/>
      <c r="SFV305" s="50"/>
      <c r="SFW305" s="50"/>
      <c r="SFX305" s="50"/>
      <c r="SFY305" s="50"/>
      <c r="SFZ305" s="50"/>
      <c r="SGA305" s="50"/>
      <c r="SGB305" s="50"/>
      <c r="SGC305" s="50"/>
      <c r="SGD305" s="50"/>
      <c r="SGE305" s="50"/>
      <c r="SGF305" s="50"/>
      <c r="SGG305" s="50"/>
      <c r="SGH305" s="50"/>
      <c r="SGI305" s="50"/>
      <c r="SGJ305" s="50"/>
      <c r="SGK305" s="50"/>
      <c r="SGL305" s="50"/>
      <c r="SGM305" s="50"/>
      <c r="SGN305" s="50"/>
      <c r="SGO305" s="50"/>
      <c r="SGP305" s="50"/>
      <c r="SGQ305" s="50"/>
      <c r="SGR305" s="50"/>
      <c r="SGS305" s="50"/>
      <c r="SGT305" s="50"/>
      <c r="SGU305" s="50"/>
      <c r="SGV305" s="50"/>
      <c r="SGW305" s="50"/>
      <c r="SGX305" s="50"/>
      <c r="SGY305" s="50"/>
      <c r="SGZ305" s="50"/>
      <c r="SHA305" s="50"/>
      <c r="SHB305" s="50"/>
      <c r="SHC305" s="50"/>
      <c r="SHD305" s="50"/>
      <c r="SHF305" s="50"/>
      <c r="SHH305" s="50"/>
      <c r="SHI305" s="50"/>
      <c r="SHJ305" s="50"/>
      <c r="SHK305" s="50"/>
      <c r="SHL305" s="50"/>
      <c r="SHM305" s="50"/>
      <c r="SHN305" s="50"/>
      <c r="SHO305" s="50"/>
      <c r="SHT305" s="50"/>
      <c r="SHU305" s="50"/>
      <c r="SHV305" s="50"/>
      <c r="SHW305" s="50"/>
      <c r="SHX305" s="50"/>
      <c r="SHY305" s="50"/>
      <c r="SHZ305" s="50"/>
      <c r="SIA305" s="50"/>
      <c r="SIB305" s="50"/>
      <c r="SIC305" s="50"/>
      <c r="SID305" s="50"/>
      <c r="SIE305" s="50"/>
      <c r="SIF305" s="50"/>
      <c r="SIG305" s="50"/>
      <c r="SIH305" s="50"/>
      <c r="SII305" s="50"/>
      <c r="SIJ305" s="50"/>
      <c r="SIK305" s="50"/>
      <c r="SIL305" s="50"/>
      <c r="SIM305" s="50"/>
      <c r="SIN305" s="50"/>
      <c r="SIO305" s="50"/>
      <c r="SIP305" s="50"/>
      <c r="SIQ305" s="50"/>
      <c r="SIR305" s="50"/>
      <c r="SIS305" s="50"/>
      <c r="SIT305" s="50"/>
      <c r="SIU305" s="50"/>
      <c r="SIV305" s="50"/>
      <c r="SIW305" s="50"/>
      <c r="SIX305" s="50"/>
      <c r="SIY305" s="50"/>
      <c r="SIZ305" s="50"/>
      <c r="SJA305" s="50"/>
      <c r="SJB305" s="50"/>
      <c r="SJC305" s="50"/>
      <c r="SJD305" s="50"/>
      <c r="SJE305" s="50"/>
      <c r="SJF305" s="50"/>
      <c r="SJG305" s="50"/>
      <c r="SJH305" s="50"/>
      <c r="SJI305" s="50"/>
      <c r="SJJ305" s="50"/>
      <c r="SJK305" s="50"/>
      <c r="SJL305" s="50"/>
      <c r="SJM305" s="50"/>
      <c r="SJN305" s="50"/>
      <c r="SJO305" s="50"/>
      <c r="SJP305" s="50"/>
      <c r="SJQ305" s="50"/>
      <c r="SJR305" s="50"/>
      <c r="SJS305" s="50"/>
      <c r="SJT305" s="50"/>
      <c r="SJU305" s="50"/>
      <c r="SJV305" s="50"/>
      <c r="SJW305" s="50"/>
      <c r="SJX305" s="50"/>
      <c r="SJY305" s="50"/>
      <c r="SJZ305" s="50"/>
      <c r="SKA305" s="50"/>
      <c r="SKB305" s="50"/>
      <c r="SKC305" s="50"/>
      <c r="SKD305" s="50"/>
      <c r="SKE305" s="50"/>
      <c r="SKF305" s="50"/>
      <c r="SKG305" s="50"/>
      <c r="SKH305" s="50"/>
      <c r="SKI305" s="50"/>
      <c r="SKJ305" s="50"/>
      <c r="SKK305" s="50"/>
      <c r="SKL305" s="50"/>
      <c r="SKM305" s="50"/>
      <c r="SKN305" s="50"/>
      <c r="SKO305" s="50"/>
      <c r="SKP305" s="50"/>
      <c r="SKQ305" s="50"/>
      <c r="SKR305" s="50"/>
      <c r="SKS305" s="50"/>
      <c r="SKT305" s="50"/>
      <c r="SKU305" s="50"/>
      <c r="SKV305" s="50"/>
      <c r="SKW305" s="50"/>
      <c r="SKX305" s="50"/>
      <c r="SKY305" s="50"/>
      <c r="SKZ305" s="50"/>
      <c r="SLA305" s="50"/>
      <c r="SLB305" s="50"/>
      <c r="SLC305" s="50"/>
      <c r="SLD305" s="50"/>
      <c r="SLE305" s="50"/>
      <c r="SLF305" s="50"/>
      <c r="SLG305" s="50"/>
      <c r="SLH305" s="50"/>
      <c r="SLI305" s="50"/>
      <c r="SLJ305" s="50"/>
      <c r="SLK305" s="50"/>
      <c r="SLL305" s="50"/>
      <c r="SLM305" s="50"/>
      <c r="SLN305" s="50"/>
      <c r="SLO305" s="50"/>
      <c r="SLP305" s="50"/>
      <c r="SLQ305" s="50"/>
      <c r="SLR305" s="50"/>
      <c r="SLS305" s="50"/>
      <c r="SLT305" s="50"/>
      <c r="SLU305" s="50"/>
      <c r="SLV305" s="50"/>
      <c r="SLW305" s="50"/>
      <c r="SLX305" s="50"/>
      <c r="SLY305" s="50"/>
      <c r="SLZ305" s="50"/>
      <c r="SMA305" s="50"/>
      <c r="SMB305" s="50"/>
      <c r="SMC305" s="50"/>
      <c r="SMD305" s="50"/>
      <c r="SME305" s="50"/>
      <c r="SMF305" s="50"/>
      <c r="SMG305" s="50"/>
      <c r="SMH305" s="50"/>
      <c r="SMI305" s="50"/>
      <c r="SMJ305" s="50"/>
      <c r="SMK305" s="50"/>
      <c r="SML305" s="50"/>
      <c r="SMM305" s="50"/>
      <c r="SMN305" s="50"/>
      <c r="SMO305" s="50"/>
      <c r="SMP305" s="50"/>
      <c r="SMQ305" s="50"/>
      <c r="SMR305" s="50"/>
      <c r="SMS305" s="50"/>
      <c r="SMT305" s="50"/>
      <c r="SMU305" s="50"/>
      <c r="SMV305" s="50"/>
      <c r="SMW305" s="50"/>
      <c r="SMX305" s="50"/>
      <c r="SMY305" s="50"/>
      <c r="SMZ305" s="50"/>
      <c r="SNA305" s="50"/>
      <c r="SNB305" s="50"/>
      <c r="SNC305" s="50"/>
      <c r="SND305" s="50"/>
      <c r="SNE305" s="50"/>
      <c r="SNF305" s="50"/>
      <c r="SNG305" s="50"/>
      <c r="SNH305" s="50"/>
      <c r="SNI305" s="50"/>
      <c r="SNJ305" s="50"/>
      <c r="SNK305" s="50"/>
      <c r="SNL305" s="50"/>
      <c r="SNM305" s="50"/>
      <c r="SNN305" s="50"/>
      <c r="SNO305" s="50"/>
      <c r="SNP305" s="50"/>
      <c r="SNQ305" s="50"/>
      <c r="SNR305" s="50"/>
      <c r="SNS305" s="50"/>
      <c r="SNT305" s="50"/>
      <c r="SNU305" s="50"/>
      <c r="SNV305" s="50"/>
      <c r="SNW305" s="50"/>
      <c r="SNX305" s="50"/>
      <c r="SNY305" s="50"/>
      <c r="SNZ305" s="50"/>
      <c r="SOA305" s="50"/>
      <c r="SOB305" s="50"/>
      <c r="SOC305" s="50"/>
      <c r="SOD305" s="50"/>
      <c r="SOE305" s="50"/>
      <c r="SOF305" s="50"/>
      <c r="SOG305" s="50"/>
      <c r="SOH305" s="50"/>
      <c r="SOI305" s="50"/>
      <c r="SOJ305" s="50"/>
      <c r="SOK305" s="50"/>
      <c r="SOL305" s="50"/>
      <c r="SOM305" s="50"/>
      <c r="SON305" s="50"/>
      <c r="SOO305" s="50"/>
      <c r="SOP305" s="50"/>
      <c r="SOQ305" s="50"/>
      <c r="SOR305" s="50"/>
      <c r="SOS305" s="50"/>
      <c r="SOT305" s="50"/>
      <c r="SOU305" s="50"/>
      <c r="SOV305" s="50"/>
      <c r="SOW305" s="50"/>
      <c r="SOX305" s="50"/>
      <c r="SOY305" s="50"/>
      <c r="SOZ305" s="50"/>
      <c r="SPA305" s="50"/>
      <c r="SPB305" s="50"/>
      <c r="SPC305" s="50"/>
      <c r="SPD305" s="50"/>
      <c r="SPE305" s="50"/>
      <c r="SPF305" s="50"/>
      <c r="SPG305" s="50"/>
      <c r="SPH305" s="50"/>
      <c r="SPI305" s="50"/>
      <c r="SPJ305" s="50"/>
      <c r="SPK305" s="50"/>
      <c r="SPL305" s="50"/>
      <c r="SPM305" s="50"/>
      <c r="SPN305" s="50"/>
      <c r="SPO305" s="50"/>
      <c r="SPP305" s="50"/>
      <c r="SPQ305" s="50"/>
      <c r="SPR305" s="50"/>
      <c r="SPS305" s="50"/>
      <c r="SPT305" s="50"/>
      <c r="SPU305" s="50"/>
      <c r="SPV305" s="50"/>
      <c r="SPW305" s="50"/>
      <c r="SPX305" s="50"/>
      <c r="SPY305" s="50"/>
      <c r="SPZ305" s="50"/>
      <c r="SQA305" s="50"/>
      <c r="SQB305" s="50"/>
      <c r="SQC305" s="50"/>
      <c r="SQD305" s="50"/>
      <c r="SQE305" s="50"/>
      <c r="SQF305" s="50"/>
      <c r="SQG305" s="50"/>
      <c r="SQH305" s="50"/>
      <c r="SQI305" s="50"/>
      <c r="SQJ305" s="50"/>
      <c r="SQK305" s="50"/>
      <c r="SQL305" s="50"/>
      <c r="SQM305" s="50"/>
      <c r="SQN305" s="50"/>
      <c r="SQO305" s="50"/>
      <c r="SQP305" s="50"/>
      <c r="SQQ305" s="50"/>
      <c r="SQR305" s="50"/>
      <c r="SQS305" s="50"/>
      <c r="SQT305" s="50"/>
      <c r="SQU305" s="50"/>
      <c r="SQV305" s="50"/>
      <c r="SQW305" s="50"/>
      <c r="SQX305" s="50"/>
      <c r="SQY305" s="50"/>
      <c r="SQZ305" s="50"/>
      <c r="SRB305" s="50"/>
      <c r="SRD305" s="50"/>
      <c r="SRE305" s="50"/>
      <c r="SRF305" s="50"/>
      <c r="SRG305" s="50"/>
      <c r="SRH305" s="50"/>
      <c r="SRI305" s="50"/>
      <c r="SRJ305" s="50"/>
      <c r="SRK305" s="50"/>
      <c r="SRP305" s="50"/>
      <c r="SRQ305" s="50"/>
      <c r="SRR305" s="50"/>
      <c r="SRS305" s="50"/>
      <c r="SRT305" s="50"/>
      <c r="SRU305" s="50"/>
      <c r="SRV305" s="50"/>
      <c r="SRW305" s="50"/>
      <c r="SRX305" s="50"/>
      <c r="SRY305" s="50"/>
      <c r="SRZ305" s="50"/>
      <c r="SSA305" s="50"/>
      <c r="SSB305" s="50"/>
      <c r="SSC305" s="50"/>
      <c r="SSD305" s="50"/>
      <c r="SSE305" s="50"/>
      <c r="SSF305" s="50"/>
      <c r="SSG305" s="50"/>
      <c r="SSH305" s="50"/>
      <c r="SSI305" s="50"/>
      <c r="SSJ305" s="50"/>
      <c r="SSK305" s="50"/>
      <c r="SSL305" s="50"/>
      <c r="SSM305" s="50"/>
      <c r="SSN305" s="50"/>
      <c r="SSO305" s="50"/>
      <c r="SSP305" s="50"/>
      <c r="SSQ305" s="50"/>
      <c r="SSR305" s="50"/>
      <c r="SSS305" s="50"/>
      <c r="SST305" s="50"/>
      <c r="SSU305" s="50"/>
      <c r="SSV305" s="50"/>
      <c r="SSW305" s="50"/>
      <c r="SSX305" s="50"/>
      <c r="SSY305" s="50"/>
      <c r="SSZ305" s="50"/>
      <c r="STA305" s="50"/>
      <c r="STB305" s="50"/>
      <c r="STC305" s="50"/>
      <c r="STD305" s="50"/>
      <c r="STE305" s="50"/>
      <c r="STF305" s="50"/>
      <c r="STG305" s="50"/>
      <c r="STH305" s="50"/>
      <c r="STI305" s="50"/>
      <c r="STJ305" s="50"/>
      <c r="STK305" s="50"/>
      <c r="STL305" s="50"/>
      <c r="STM305" s="50"/>
      <c r="STN305" s="50"/>
      <c r="STO305" s="50"/>
      <c r="STP305" s="50"/>
      <c r="STQ305" s="50"/>
      <c r="STR305" s="50"/>
      <c r="STS305" s="50"/>
      <c r="STT305" s="50"/>
      <c r="STU305" s="50"/>
      <c r="STV305" s="50"/>
      <c r="STW305" s="50"/>
      <c r="STX305" s="50"/>
      <c r="STY305" s="50"/>
      <c r="STZ305" s="50"/>
      <c r="SUA305" s="50"/>
      <c r="SUB305" s="50"/>
      <c r="SUC305" s="50"/>
      <c r="SUD305" s="50"/>
      <c r="SUE305" s="50"/>
      <c r="SUF305" s="50"/>
      <c r="SUG305" s="50"/>
      <c r="SUH305" s="50"/>
      <c r="SUI305" s="50"/>
      <c r="SUJ305" s="50"/>
      <c r="SUK305" s="50"/>
      <c r="SUL305" s="50"/>
      <c r="SUM305" s="50"/>
      <c r="SUN305" s="50"/>
      <c r="SUO305" s="50"/>
      <c r="SUP305" s="50"/>
      <c r="SUQ305" s="50"/>
      <c r="SUR305" s="50"/>
      <c r="SUS305" s="50"/>
      <c r="SUT305" s="50"/>
      <c r="SUU305" s="50"/>
      <c r="SUV305" s="50"/>
      <c r="SUW305" s="50"/>
      <c r="SUX305" s="50"/>
      <c r="SUY305" s="50"/>
      <c r="SUZ305" s="50"/>
      <c r="SVA305" s="50"/>
      <c r="SVB305" s="50"/>
      <c r="SVC305" s="50"/>
      <c r="SVD305" s="50"/>
      <c r="SVE305" s="50"/>
      <c r="SVF305" s="50"/>
      <c r="SVG305" s="50"/>
      <c r="SVH305" s="50"/>
      <c r="SVI305" s="50"/>
      <c r="SVJ305" s="50"/>
      <c r="SVK305" s="50"/>
      <c r="SVL305" s="50"/>
      <c r="SVM305" s="50"/>
      <c r="SVN305" s="50"/>
      <c r="SVO305" s="50"/>
      <c r="SVP305" s="50"/>
      <c r="SVQ305" s="50"/>
      <c r="SVR305" s="50"/>
      <c r="SVS305" s="50"/>
      <c r="SVT305" s="50"/>
      <c r="SVU305" s="50"/>
      <c r="SVV305" s="50"/>
      <c r="SVW305" s="50"/>
      <c r="SVX305" s="50"/>
      <c r="SVY305" s="50"/>
      <c r="SVZ305" s="50"/>
      <c r="SWA305" s="50"/>
      <c r="SWB305" s="50"/>
      <c r="SWC305" s="50"/>
      <c r="SWD305" s="50"/>
      <c r="SWE305" s="50"/>
      <c r="SWF305" s="50"/>
      <c r="SWG305" s="50"/>
      <c r="SWH305" s="50"/>
      <c r="SWI305" s="50"/>
      <c r="SWJ305" s="50"/>
      <c r="SWK305" s="50"/>
      <c r="SWL305" s="50"/>
      <c r="SWM305" s="50"/>
      <c r="SWN305" s="50"/>
      <c r="SWO305" s="50"/>
      <c r="SWP305" s="50"/>
      <c r="SWQ305" s="50"/>
      <c r="SWR305" s="50"/>
      <c r="SWS305" s="50"/>
      <c r="SWT305" s="50"/>
      <c r="SWU305" s="50"/>
      <c r="SWV305" s="50"/>
      <c r="SWW305" s="50"/>
      <c r="SWX305" s="50"/>
      <c r="SWY305" s="50"/>
      <c r="SWZ305" s="50"/>
      <c r="SXA305" s="50"/>
      <c r="SXB305" s="50"/>
      <c r="SXC305" s="50"/>
      <c r="SXD305" s="50"/>
      <c r="SXE305" s="50"/>
      <c r="SXF305" s="50"/>
      <c r="SXG305" s="50"/>
      <c r="SXH305" s="50"/>
      <c r="SXI305" s="50"/>
      <c r="SXJ305" s="50"/>
      <c r="SXK305" s="50"/>
      <c r="SXL305" s="50"/>
      <c r="SXM305" s="50"/>
      <c r="SXN305" s="50"/>
      <c r="SXO305" s="50"/>
      <c r="SXP305" s="50"/>
      <c r="SXQ305" s="50"/>
      <c r="SXR305" s="50"/>
      <c r="SXS305" s="50"/>
      <c r="SXT305" s="50"/>
      <c r="SXU305" s="50"/>
      <c r="SXV305" s="50"/>
      <c r="SXW305" s="50"/>
      <c r="SXX305" s="50"/>
      <c r="SXY305" s="50"/>
      <c r="SXZ305" s="50"/>
      <c r="SYA305" s="50"/>
      <c r="SYB305" s="50"/>
      <c r="SYC305" s="50"/>
      <c r="SYD305" s="50"/>
      <c r="SYE305" s="50"/>
      <c r="SYF305" s="50"/>
      <c r="SYG305" s="50"/>
      <c r="SYH305" s="50"/>
      <c r="SYI305" s="50"/>
      <c r="SYJ305" s="50"/>
      <c r="SYK305" s="50"/>
      <c r="SYL305" s="50"/>
      <c r="SYM305" s="50"/>
      <c r="SYN305" s="50"/>
      <c r="SYO305" s="50"/>
      <c r="SYP305" s="50"/>
      <c r="SYQ305" s="50"/>
      <c r="SYR305" s="50"/>
      <c r="SYS305" s="50"/>
      <c r="SYT305" s="50"/>
      <c r="SYU305" s="50"/>
      <c r="SYV305" s="50"/>
      <c r="SYW305" s="50"/>
      <c r="SYX305" s="50"/>
      <c r="SYY305" s="50"/>
      <c r="SYZ305" s="50"/>
      <c r="SZA305" s="50"/>
      <c r="SZB305" s="50"/>
      <c r="SZC305" s="50"/>
      <c r="SZD305" s="50"/>
      <c r="SZE305" s="50"/>
      <c r="SZF305" s="50"/>
      <c r="SZG305" s="50"/>
      <c r="SZH305" s="50"/>
      <c r="SZI305" s="50"/>
      <c r="SZJ305" s="50"/>
      <c r="SZK305" s="50"/>
      <c r="SZL305" s="50"/>
      <c r="SZM305" s="50"/>
      <c r="SZN305" s="50"/>
      <c r="SZO305" s="50"/>
      <c r="SZP305" s="50"/>
      <c r="SZQ305" s="50"/>
      <c r="SZR305" s="50"/>
      <c r="SZS305" s="50"/>
      <c r="SZT305" s="50"/>
      <c r="SZU305" s="50"/>
      <c r="SZV305" s="50"/>
      <c r="SZW305" s="50"/>
      <c r="SZX305" s="50"/>
      <c r="SZY305" s="50"/>
      <c r="SZZ305" s="50"/>
      <c r="TAA305" s="50"/>
      <c r="TAB305" s="50"/>
      <c r="TAC305" s="50"/>
      <c r="TAD305" s="50"/>
      <c r="TAE305" s="50"/>
      <c r="TAF305" s="50"/>
      <c r="TAG305" s="50"/>
      <c r="TAH305" s="50"/>
      <c r="TAI305" s="50"/>
      <c r="TAJ305" s="50"/>
      <c r="TAK305" s="50"/>
      <c r="TAL305" s="50"/>
      <c r="TAM305" s="50"/>
      <c r="TAN305" s="50"/>
      <c r="TAO305" s="50"/>
      <c r="TAP305" s="50"/>
      <c r="TAQ305" s="50"/>
      <c r="TAR305" s="50"/>
      <c r="TAS305" s="50"/>
      <c r="TAT305" s="50"/>
      <c r="TAU305" s="50"/>
      <c r="TAV305" s="50"/>
      <c r="TAX305" s="50"/>
      <c r="TAZ305" s="50"/>
      <c r="TBA305" s="50"/>
      <c r="TBB305" s="50"/>
      <c r="TBC305" s="50"/>
      <c r="TBD305" s="50"/>
      <c r="TBE305" s="50"/>
      <c r="TBF305" s="50"/>
      <c r="TBG305" s="50"/>
      <c r="TBL305" s="50"/>
      <c r="TBM305" s="50"/>
      <c r="TBN305" s="50"/>
      <c r="TBO305" s="50"/>
      <c r="TBP305" s="50"/>
      <c r="TBQ305" s="50"/>
      <c r="TBR305" s="50"/>
      <c r="TBS305" s="50"/>
      <c r="TBT305" s="50"/>
      <c r="TBU305" s="50"/>
      <c r="TBV305" s="50"/>
      <c r="TBW305" s="50"/>
      <c r="TBX305" s="50"/>
      <c r="TBY305" s="50"/>
      <c r="TBZ305" s="50"/>
      <c r="TCA305" s="50"/>
      <c r="TCB305" s="50"/>
      <c r="TCC305" s="50"/>
      <c r="TCD305" s="50"/>
      <c r="TCE305" s="50"/>
      <c r="TCF305" s="50"/>
      <c r="TCG305" s="50"/>
      <c r="TCH305" s="50"/>
      <c r="TCI305" s="50"/>
      <c r="TCJ305" s="50"/>
      <c r="TCK305" s="50"/>
      <c r="TCL305" s="50"/>
      <c r="TCM305" s="50"/>
      <c r="TCN305" s="50"/>
      <c r="TCO305" s="50"/>
      <c r="TCP305" s="50"/>
      <c r="TCQ305" s="50"/>
      <c r="TCR305" s="50"/>
      <c r="TCS305" s="50"/>
      <c r="TCT305" s="50"/>
      <c r="TCU305" s="50"/>
      <c r="TCV305" s="50"/>
      <c r="TCW305" s="50"/>
      <c r="TCX305" s="50"/>
      <c r="TCY305" s="50"/>
      <c r="TCZ305" s="50"/>
      <c r="TDA305" s="50"/>
      <c r="TDB305" s="50"/>
      <c r="TDC305" s="50"/>
      <c r="TDD305" s="50"/>
      <c r="TDE305" s="50"/>
      <c r="TDF305" s="50"/>
      <c r="TDG305" s="50"/>
      <c r="TDH305" s="50"/>
      <c r="TDI305" s="50"/>
      <c r="TDJ305" s="50"/>
      <c r="TDK305" s="50"/>
      <c r="TDL305" s="50"/>
      <c r="TDM305" s="50"/>
      <c r="TDN305" s="50"/>
      <c r="TDO305" s="50"/>
      <c r="TDP305" s="50"/>
      <c r="TDQ305" s="50"/>
      <c r="TDR305" s="50"/>
      <c r="TDS305" s="50"/>
      <c r="TDT305" s="50"/>
      <c r="TDU305" s="50"/>
      <c r="TDV305" s="50"/>
      <c r="TDW305" s="50"/>
      <c r="TDX305" s="50"/>
      <c r="TDY305" s="50"/>
      <c r="TDZ305" s="50"/>
      <c r="TEA305" s="50"/>
      <c r="TEB305" s="50"/>
      <c r="TEC305" s="50"/>
      <c r="TED305" s="50"/>
      <c r="TEE305" s="50"/>
      <c r="TEF305" s="50"/>
      <c r="TEG305" s="50"/>
      <c r="TEH305" s="50"/>
      <c r="TEI305" s="50"/>
      <c r="TEJ305" s="50"/>
      <c r="TEK305" s="50"/>
      <c r="TEL305" s="50"/>
      <c r="TEM305" s="50"/>
      <c r="TEN305" s="50"/>
      <c r="TEO305" s="50"/>
      <c r="TEP305" s="50"/>
      <c r="TEQ305" s="50"/>
      <c r="TER305" s="50"/>
      <c r="TES305" s="50"/>
      <c r="TET305" s="50"/>
      <c r="TEU305" s="50"/>
      <c r="TEV305" s="50"/>
      <c r="TEW305" s="50"/>
      <c r="TEX305" s="50"/>
      <c r="TEY305" s="50"/>
      <c r="TEZ305" s="50"/>
      <c r="TFA305" s="50"/>
      <c r="TFB305" s="50"/>
      <c r="TFC305" s="50"/>
      <c r="TFD305" s="50"/>
      <c r="TFE305" s="50"/>
      <c r="TFF305" s="50"/>
      <c r="TFG305" s="50"/>
      <c r="TFH305" s="50"/>
      <c r="TFI305" s="50"/>
      <c r="TFJ305" s="50"/>
      <c r="TFK305" s="50"/>
      <c r="TFL305" s="50"/>
      <c r="TFM305" s="50"/>
      <c r="TFN305" s="50"/>
      <c r="TFO305" s="50"/>
      <c r="TFP305" s="50"/>
      <c r="TFQ305" s="50"/>
      <c r="TFR305" s="50"/>
      <c r="TFS305" s="50"/>
      <c r="TFT305" s="50"/>
      <c r="TFU305" s="50"/>
      <c r="TFV305" s="50"/>
      <c r="TFW305" s="50"/>
      <c r="TFX305" s="50"/>
      <c r="TFY305" s="50"/>
      <c r="TFZ305" s="50"/>
      <c r="TGA305" s="50"/>
      <c r="TGB305" s="50"/>
      <c r="TGC305" s="50"/>
      <c r="TGD305" s="50"/>
      <c r="TGE305" s="50"/>
      <c r="TGF305" s="50"/>
      <c r="TGG305" s="50"/>
      <c r="TGH305" s="50"/>
      <c r="TGI305" s="50"/>
      <c r="TGJ305" s="50"/>
      <c r="TGK305" s="50"/>
      <c r="TGL305" s="50"/>
      <c r="TGM305" s="50"/>
      <c r="TGN305" s="50"/>
      <c r="TGO305" s="50"/>
      <c r="TGP305" s="50"/>
      <c r="TGQ305" s="50"/>
      <c r="TGR305" s="50"/>
      <c r="TGS305" s="50"/>
      <c r="TGT305" s="50"/>
      <c r="TGU305" s="50"/>
      <c r="TGV305" s="50"/>
      <c r="TGW305" s="50"/>
      <c r="TGX305" s="50"/>
      <c r="TGY305" s="50"/>
      <c r="TGZ305" s="50"/>
      <c r="THA305" s="50"/>
      <c r="THB305" s="50"/>
      <c r="THC305" s="50"/>
      <c r="THD305" s="50"/>
      <c r="THE305" s="50"/>
      <c r="THF305" s="50"/>
      <c r="THG305" s="50"/>
      <c r="THH305" s="50"/>
      <c r="THI305" s="50"/>
      <c r="THJ305" s="50"/>
      <c r="THK305" s="50"/>
      <c r="THL305" s="50"/>
      <c r="THM305" s="50"/>
      <c r="THN305" s="50"/>
      <c r="THO305" s="50"/>
      <c r="THP305" s="50"/>
      <c r="THQ305" s="50"/>
      <c r="THR305" s="50"/>
      <c r="THS305" s="50"/>
      <c r="THT305" s="50"/>
      <c r="THU305" s="50"/>
      <c r="THV305" s="50"/>
      <c r="THW305" s="50"/>
      <c r="THX305" s="50"/>
      <c r="THY305" s="50"/>
      <c r="THZ305" s="50"/>
      <c r="TIA305" s="50"/>
      <c r="TIB305" s="50"/>
      <c r="TIC305" s="50"/>
      <c r="TID305" s="50"/>
      <c r="TIE305" s="50"/>
      <c r="TIF305" s="50"/>
      <c r="TIG305" s="50"/>
      <c r="TIH305" s="50"/>
      <c r="TII305" s="50"/>
      <c r="TIJ305" s="50"/>
      <c r="TIK305" s="50"/>
      <c r="TIL305" s="50"/>
      <c r="TIM305" s="50"/>
      <c r="TIN305" s="50"/>
      <c r="TIO305" s="50"/>
      <c r="TIP305" s="50"/>
      <c r="TIQ305" s="50"/>
      <c r="TIR305" s="50"/>
      <c r="TIS305" s="50"/>
      <c r="TIT305" s="50"/>
      <c r="TIU305" s="50"/>
      <c r="TIV305" s="50"/>
      <c r="TIW305" s="50"/>
      <c r="TIX305" s="50"/>
      <c r="TIY305" s="50"/>
      <c r="TIZ305" s="50"/>
      <c r="TJA305" s="50"/>
      <c r="TJB305" s="50"/>
      <c r="TJC305" s="50"/>
      <c r="TJD305" s="50"/>
      <c r="TJE305" s="50"/>
      <c r="TJF305" s="50"/>
      <c r="TJG305" s="50"/>
      <c r="TJH305" s="50"/>
      <c r="TJI305" s="50"/>
      <c r="TJJ305" s="50"/>
      <c r="TJK305" s="50"/>
      <c r="TJL305" s="50"/>
      <c r="TJM305" s="50"/>
      <c r="TJN305" s="50"/>
      <c r="TJO305" s="50"/>
      <c r="TJP305" s="50"/>
      <c r="TJQ305" s="50"/>
      <c r="TJR305" s="50"/>
      <c r="TJS305" s="50"/>
      <c r="TJT305" s="50"/>
      <c r="TJU305" s="50"/>
      <c r="TJV305" s="50"/>
      <c r="TJW305" s="50"/>
      <c r="TJX305" s="50"/>
      <c r="TJY305" s="50"/>
      <c r="TJZ305" s="50"/>
      <c r="TKA305" s="50"/>
      <c r="TKB305" s="50"/>
      <c r="TKC305" s="50"/>
      <c r="TKD305" s="50"/>
      <c r="TKE305" s="50"/>
      <c r="TKF305" s="50"/>
      <c r="TKG305" s="50"/>
      <c r="TKH305" s="50"/>
      <c r="TKI305" s="50"/>
      <c r="TKJ305" s="50"/>
      <c r="TKK305" s="50"/>
      <c r="TKL305" s="50"/>
      <c r="TKM305" s="50"/>
      <c r="TKN305" s="50"/>
      <c r="TKO305" s="50"/>
      <c r="TKP305" s="50"/>
      <c r="TKQ305" s="50"/>
      <c r="TKR305" s="50"/>
      <c r="TKT305" s="50"/>
      <c r="TKV305" s="50"/>
      <c r="TKW305" s="50"/>
      <c r="TKX305" s="50"/>
      <c r="TKY305" s="50"/>
      <c r="TKZ305" s="50"/>
      <c r="TLA305" s="50"/>
      <c r="TLB305" s="50"/>
      <c r="TLC305" s="50"/>
      <c r="TLH305" s="50"/>
      <c r="TLI305" s="50"/>
      <c r="TLJ305" s="50"/>
      <c r="TLK305" s="50"/>
      <c r="TLL305" s="50"/>
      <c r="TLM305" s="50"/>
      <c r="TLN305" s="50"/>
      <c r="TLO305" s="50"/>
      <c r="TLP305" s="50"/>
      <c r="TLQ305" s="50"/>
      <c r="TLR305" s="50"/>
      <c r="TLS305" s="50"/>
      <c r="TLT305" s="50"/>
      <c r="TLU305" s="50"/>
      <c r="TLV305" s="50"/>
      <c r="TLW305" s="50"/>
      <c r="TLX305" s="50"/>
      <c r="TLY305" s="50"/>
      <c r="TLZ305" s="50"/>
      <c r="TMA305" s="50"/>
      <c r="TMB305" s="50"/>
      <c r="TMC305" s="50"/>
      <c r="TMD305" s="50"/>
      <c r="TME305" s="50"/>
      <c r="TMF305" s="50"/>
      <c r="TMG305" s="50"/>
      <c r="TMH305" s="50"/>
      <c r="TMI305" s="50"/>
      <c r="TMJ305" s="50"/>
      <c r="TMK305" s="50"/>
      <c r="TML305" s="50"/>
      <c r="TMM305" s="50"/>
      <c r="TMN305" s="50"/>
      <c r="TMO305" s="50"/>
      <c r="TMP305" s="50"/>
      <c r="TMQ305" s="50"/>
      <c r="TMR305" s="50"/>
      <c r="TMS305" s="50"/>
      <c r="TMT305" s="50"/>
      <c r="TMU305" s="50"/>
      <c r="TMV305" s="50"/>
      <c r="TMW305" s="50"/>
      <c r="TMX305" s="50"/>
      <c r="TMY305" s="50"/>
      <c r="TMZ305" s="50"/>
      <c r="TNA305" s="50"/>
      <c r="TNB305" s="50"/>
      <c r="TNC305" s="50"/>
      <c r="TND305" s="50"/>
      <c r="TNE305" s="50"/>
      <c r="TNF305" s="50"/>
      <c r="TNG305" s="50"/>
      <c r="TNH305" s="50"/>
      <c r="TNI305" s="50"/>
      <c r="TNJ305" s="50"/>
      <c r="TNK305" s="50"/>
      <c r="TNL305" s="50"/>
      <c r="TNM305" s="50"/>
      <c r="TNN305" s="50"/>
      <c r="TNO305" s="50"/>
      <c r="TNP305" s="50"/>
      <c r="TNQ305" s="50"/>
      <c r="TNR305" s="50"/>
      <c r="TNS305" s="50"/>
      <c r="TNT305" s="50"/>
      <c r="TNU305" s="50"/>
      <c r="TNV305" s="50"/>
      <c r="TNW305" s="50"/>
      <c r="TNX305" s="50"/>
      <c r="TNY305" s="50"/>
      <c r="TNZ305" s="50"/>
      <c r="TOA305" s="50"/>
      <c r="TOB305" s="50"/>
      <c r="TOC305" s="50"/>
      <c r="TOD305" s="50"/>
      <c r="TOE305" s="50"/>
      <c r="TOF305" s="50"/>
      <c r="TOG305" s="50"/>
      <c r="TOH305" s="50"/>
      <c r="TOI305" s="50"/>
      <c r="TOJ305" s="50"/>
      <c r="TOK305" s="50"/>
      <c r="TOL305" s="50"/>
      <c r="TOM305" s="50"/>
      <c r="TON305" s="50"/>
      <c r="TOO305" s="50"/>
      <c r="TOP305" s="50"/>
      <c r="TOQ305" s="50"/>
      <c r="TOR305" s="50"/>
      <c r="TOS305" s="50"/>
      <c r="TOT305" s="50"/>
      <c r="TOU305" s="50"/>
      <c r="TOV305" s="50"/>
      <c r="TOW305" s="50"/>
      <c r="TOX305" s="50"/>
      <c r="TOY305" s="50"/>
      <c r="TOZ305" s="50"/>
      <c r="TPA305" s="50"/>
      <c r="TPB305" s="50"/>
      <c r="TPC305" s="50"/>
      <c r="TPD305" s="50"/>
      <c r="TPE305" s="50"/>
      <c r="TPF305" s="50"/>
      <c r="TPG305" s="50"/>
      <c r="TPH305" s="50"/>
      <c r="TPI305" s="50"/>
      <c r="TPJ305" s="50"/>
      <c r="TPK305" s="50"/>
      <c r="TPL305" s="50"/>
      <c r="TPM305" s="50"/>
      <c r="TPN305" s="50"/>
      <c r="TPO305" s="50"/>
      <c r="TPP305" s="50"/>
      <c r="TPQ305" s="50"/>
      <c r="TPR305" s="50"/>
      <c r="TPS305" s="50"/>
      <c r="TPT305" s="50"/>
      <c r="TPU305" s="50"/>
      <c r="TPV305" s="50"/>
      <c r="TPW305" s="50"/>
      <c r="TPX305" s="50"/>
      <c r="TPY305" s="50"/>
      <c r="TPZ305" s="50"/>
      <c r="TQA305" s="50"/>
      <c r="TQB305" s="50"/>
      <c r="TQC305" s="50"/>
      <c r="TQD305" s="50"/>
      <c r="TQE305" s="50"/>
      <c r="TQF305" s="50"/>
      <c r="TQG305" s="50"/>
      <c r="TQH305" s="50"/>
      <c r="TQI305" s="50"/>
      <c r="TQJ305" s="50"/>
      <c r="TQK305" s="50"/>
      <c r="TQL305" s="50"/>
      <c r="TQM305" s="50"/>
      <c r="TQN305" s="50"/>
      <c r="TQO305" s="50"/>
      <c r="TQP305" s="50"/>
      <c r="TQQ305" s="50"/>
      <c r="TQR305" s="50"/>
      <c r="TQS305" s="50"/>
      <c r="TQT305" s="50"/>
      <c r="TQU305" s="50"/>
      <c r="TQV305" s="50"/>
      <c r="TQW305" s="50"/>
      <c r="TQX305" s="50"/>
      <c r="TQY305" s="50"/>
      <c r="TQZ305" s="50"/>
      <c r="TRA305" s="50"/>
      <c r="TRB305" s="50"/>
      <c r="TRC305" s="50"/>
      <c r="TRD305" s="50"/>
      <c r="TRE305" s="50"/>
      <c r="TRF305" s="50"/>
      <c r="TRG305" s="50"/>
      <c r="TRH305" s="50"/>
      <c r="TRI305" s="50"/>
      <c r="TRJ305" s="50"/>
      <c r="TRK305" s="50"/>
      <c r="TRL305" s="50"/>
      <c r="TRM305" s="50"/>
      <c r="TRN305" s="50"/>
      <c r="TRO305" s="50"/>
      <c r="TRP305" s="50"/>
      <c r="TRQ305" s="50"/>
      <c r="TRR305" s="50"/>
      <c r="TRS305" s="50"/>
      <c r="TRT305" s="50"/>
      <c r="TRU305" s="50"/>
      <c r="TRV305" s="50"/>
      <c r="TRW305" s="50"/>
      <c r="TRX305" s="50"/>
      <c r="TRY305" s="50"/>
      <c r="TRZ305" s="50"/>
      <c r="TSA305" s="50"/>
      <c r="TSB305" s="50"/>
      <c r="TSC305" s="50"/>
      <c r="TSD305" s="50"/>
      <c r="TSE305" s="50"/>
      <c r="TSF305" s="50"/>
      <c r="TSG305" s="50"/>
      <c r="TSH305" s="50"/>
      <c r="TSI305" s="50"/>
      <c r="TSJ305" s="50"/>
      <c r="TSK305" s="50"/>
      <c r="TSL305" s="50"/>
      <c r="TSM305" s="50"/>
      <c r="TSN305" s="50"/>
      <c r="TSO305" s="50"/>
      <c r="TSP305" s="50"/>
      <c r="TSQ305" s="50"/>
      <c r="TSR305" s="50"/>
      <c r="TSS305" s="50"/>
      <c r="TST305" s="50"/>
      <c r="TSU305" s="50"/>
      <c r="TSV305" s="50"/>
      <c r="TSW305" s="50"/>
      <c r="TSX305" s="50"/>
      <c r="TSY305" s="50"/>
      <c r="TSZ305" s="50"/>
      <c r="TTA305" s="50"/>
      <c r="TTB305" s="50"/>
      <c r="TTC305" s="50"/>
      <c r="TTD305" s="50"/>
      <c r="TTE305" s="50"/>
      <c r="TTF305" s="50"/>
      <c r="TTG305" s="50"/>
      <c r="TTH305" s="50"/>
      <c r="TTI305" s="50"/>
      <c r="TTJ305" s="50"/>
      <c r="TTK305" s="50"/>
      <c r="TTL305" s="50"/>
      <c r="TTM305" s="50"/>
      <c r="TTN305" s="50"/>
      <c r="TTO305" s="50"/>
      <c r="TTP305" s="50"/>
      <c r="TTQ305" s="50"/>
      <c r="TTR305" s="50"/>
      <c r="TTS305" s="50"/>
      <c r="TTT305" s="50"/>
      <c r="TTU305" s="50"/>
      <c r="TTV305" s="50"/>
      <c r="TTW305" s="50"/>
      <c r="TTX305" s="50"/>
      <c r="TTY305" s="50"/>
      <c r="TTZ305" s="50"/>
      <c r="TUA305" s="50"/>
      <c r="TUB305" s="50"/>
      <c r="TUC305" s="50"/>
      <c r="TUD305" s="50"/>
      <c r="TUE305" s="50"/>
      <c r="TUF305" s="50"/>
      <c r="TUG305" s="50"/>
      <c r="TUH305" s="50"/>
      <c r="TUI305" s="50"/>
      <c r="TUJ305" s="50"/>
      <c r="TUK305" s="50"/>
      <c r="TUL305" s="50"/>
      <c r="TUM305" s="50"/>
      <c r="TUN305" s="50"/>
      <c r="TUP305" s="50"/>
      <c r="TUR305" s="50"/>
      <c r="TUS305" s="50"/>
      <c r="TUT305" s="50"/>
      <c r="TUU305" s="50"/>
      <c r="TUV305" s="50"/>
      <c r="TUW305" s="50"/>
      <c r="TUX305" s="50"/>
      <c r="TUY305" s="50"/>
      <c r="TVD305" s="50"/>
      <c r="TVE305" s="50"/>
      <c r="TVF305" s="50"/>
      <c r="TVG305" s="50"/>
      <c r="TVH305" s="50"/>
      <c r="TVI305" s="50"/>
      <c r="TVJ305" s="50"/>
      <c r="TVK305" s="50"/>
      <c r="TVL305" s="50"/>
      <c r="TVM305" s="50"/>
      <c r="TVN305" s="50"/>
      <c r="TVO305" s="50"/>
      <c r="TVP305" s="50"/>
      <c r="TVQ305" s="50"/>
      <c r="TVR305" s="50"/>
      <c r="TVS305" s="50"/>
      <c r="TVT305" s="50"/>
      <c r="TVU305" s="50"/>
      <c r="TVV305" s="50"/>
      <c r="TVW305" s="50"/>
      <c r="TVX305" s="50"/>
      <c r="TVY305" s="50"/>
      <c r="TVZ305" s="50"/>
      <c r="TWA305" s="50"/>
      <c r="TWB305" s="50"/>
      <c r="TWC305" s="50"/>
      <c r="TWD305" s="50"/>
      <c r="TWE305" s="50"/>
      <c r="TWF305" s="50"/>
      <c r="TWG305" s="50"/>
      <c r="TWH305" s="50"/>
      <c r="TWI305" s="50"/>
      <c r="TWJ305" s="50"/>
      <c r="TWK305" s="50"/>
      <c r="TWL305" s="50"/>
      <c r="TWM305" s="50"/>
      <c r="TWN305" s="50"/>
      <c r="TWO305" s="50"/>
      <c r="TWP305" s="50"/>
      <c r="TWQ305" s="50"/>
      <c r="TWR305" s="50"/>
      <c r="TWS305" s="50"/>
      <c r="TWT305" s="50"/>
      <c r="TWU305" s="50"/>
      <c r="TWV305" s="50"/>
      <c r="TWW305" s="50"/>
      <c r="TWX305" s="50"/>
      <c r="TWY305" s="50"/>
      <c r="TWZ305" s="50"/>
      <c r="TXA305" s="50"/>
      <c r="TXB305" s="50"/>
      <c r="TXC305" s="50"/>
      <c r="TXD305" s="50"/>
      <c r="TXE305" s="50"/>
      <c r="TXF305" s="50"/>
      <c r="TXG305" s="50"/>
      <c r="TXH305" s="50"/>
      <c r="TXI305" s="50"/>
      <c r="TXJ305" s="50"/>
      <c r="TXK305" s="50"/>
      <c r="TXL305" s="50"/>
      <c r="TXM305" s="50"/>
      <c r="TXN305" s="50"/>
      <c r="TXO305" s="50"/>
      <c r="TXP305" s="50"/>
      <c r="TXQ305" s="50"/>
      <c r="TXR305" s="50"/>
      <c r="TXS305" s="50"/>
      <c r="TXT305" s="50"/>
      <c r="TXU305" s="50"/>
      <c r="TXV305" s="50"/>
      <c r="TXW305" s="50"/>
      <c r="TXX305" s="50"/>
      <c r="TXY305" s="50"/>
      <c r="TXZ305" s="50"/>
      <c r="TYA305" s="50"/>
      <c r="TYB305" s="50"/>
      <c r="TYC305" s="50"/>
      <c r="TYD305" s="50"/>
      <c r="TYE305" s="50"/>
      <c r="TYF305" s="50"/>
      <c r="TYG305" s="50"/>
      <c r="TYH305" s="50"/>
      <c r="TYI305" s="50"/>
      <c r="TYJ305" s="50"/>
      <c r="TYK305" s="50"/>
      <c r="TYL305" s="50"/>
      <c r="TYM305" s="50"/>
      <c r="TYN305" s="50"/>
      <c r="TYO305" s="50"/>
      <c r="TYP305" s="50"/>
      <c r="TYQ305" s="50"/>
      <c r="TYR305" s="50"/>
      <c r="TYS305" s="50"/>
      <c r="TYT305" s="50"/>
      <c r="TYU305" s="50"/>
      <c r="TYV305" s="50"/>
      <c r="TYW305" s="50"/>
      <c r="TYX305" s="50"/>
      <c r="TYY305" s="50"/>
      <c r="TYZ305" s="50"/>
      <c r="TZA305" s="50"/>
      <c r="TZB305" s="50"/>
      <c r="TZC305" s="50"/>
      <c r="TZD305" s="50"/>
      <c r="TZE305" s="50"/>
      <c r="TZF305" s="50"/>
      <c r="TZG305" s="50"/>
      <c r="TZH305" s="50"/>
      <c r="TZI305" s="50"/>
      <c r="TZJ305" s="50"/>
      <c r="TZK305" s="50"/>
      <c r="TZL305" s="50"/>
      <c r="TZM305" s="50"/>
      <c r="TZN305" s="50"/>
      <c r="TZO305" s="50"/>
      <c r="TZP305" s="50"/>
      <c r="TZQ305" s="50"/>
      <c r="TZR305" s="50"/>
      <c r="TZS305" s="50"/>
      <c r="TZT305" s="50"/>
      <c r="TZU305" s="50"/>
      <c r="TZV305" s="50"/>
      <c r="TZW305" s="50"/>
      <c r="TZX305" s="50"/>
      <c r="TZY305" s="50"/>
      <c r="TZZ305" s="50"/>
      <c r="UAA305" s="50"/>
      <c r="UAB305" s="50"/>
      <c r="UAC305" s="50"/>
      <c r="UAD305" s="50"/>
      <c r="UAE305" s="50"/>
      <c r="UAF305" s="50"/>
      <c r="UAG305" s="50"/>
      <c r="UAH305" s="50"/>
      <c r="UAI305" s="50"/>
      <c r="UAJ305" s="50"/>
      <c r="UAK305" s="50"/>
      <c r="UAL305" s="50"/>
      <c r="UAM305" s="50"/>
      <c r="UAN305" s="50"/>
      <c r="UAO305" s="50"/>
      <c r="UAP305" s="50"/>
      <c r="UAQ305" s="50"/>
      <c r="UAR305" s="50"/>
      <c r="UAS305" s="50"/>
      <c r="UAT305" s="50"/>
      <c r="UAU305" s="50"/>
      <c r="UAV305" s="50"/>
      <c r="UAW305" s="50"/>
      <c r="UAX305" s="50"/>
      <c r="UAY305" s="50"/>
      <c r="UAZ305" s="50"/>
      <c r="UBA305" s="50"/>
      <c r="UBB305" s="50"/>
      <c r="UBC305" s="50"/>
      <c r="UBD305" s="50"/>
      <c r="UBE305" s="50"/>
      <c r="UBF305" s="50"/>
      <c r="UBG305" s="50"/>
      <c r="UBH305" s="50"/>
      <c r="UBI305" s="50"/>
      <c r="UBJ305" s="50"/>
      <c r="UBK305" s="50"/>
      <c r="UBL305" s="50"/>
      <c r="UBM305" s="50"/>
      <c r="UBN305" s="50"/>
      <c r="UBO305" s="50"/>
      <c r="UBP305" s="50"/>
      <c r="UBQ305" s="50"/>
      <c r="UBR305" s="50"/>
      <c r="UBS305" s="50"/>
      <c r="UBT305" s="50"/>
      <c r="UBU305" s="50"/>
      <c r="UBV305" s="50"/>
      <c r="UBW305" s="50"/>
      <c r="UBX305" s="50"/>
      <c r="UBY305" s="50"/>
      <c r="UBZ305" s="50"/>
      <c r="UCA305" s="50"/>
      <c r="UCB305" s="50"/>
      <c r="UCC305" s="50"/>
      <c r="UCD305" s="50"/>
      <c r="UCE305" s="50"/>
      <c r="UCF305" s="50"/>
      <c r="UCG305" s="50"/>
      <c r="UCH305" s="50"/>
      <c r="UCI305" s="50"/>
      <c r="UCJ305" s="50"/>
      <c r="UCK305" s="50"/>
      <c r="UCL305" s="50"/>
      <c r="UCM305" s="50"/>
      <c r="UCN305" s="50"/>
      <c r="UCO305" s="50"/>
      <c r="UCP305" s="50"/>
      <c r="UCQ305" s="50"/>
      <c r="UCR305" s="50"/>
      <c r="UCS305" s="50"/>
      <c r="UCT305" s="50"/>
      <c r="UCU305" s="50"/>
      <c r="UCV305" s="50"/>
      <c r="UCW305" s="50"/>
      <c r="UCX305" s="50"/>
      <c r="UCY305" s="50"/>
      <c r="UCZ305" s="50"/>
      <c r="UDA305" s="50"/>
      <c r="UDB305" s="50"/>
      <c r="UDC305" s="50"/>
      <c r="UDD305" s="50"/>
      <c r="UDE305" s="50"/>
      <c r="UDF305" s="50"/>
      <c r="UDG305" s="50"/>
      <c r="UDH305" s="50"/>
      <c r="UDI305" s="50"/>
      <c r="UDJ305" s="50"/>
      <c r="UDK305" s="50"/>
      <c r="UDL305" s="50"/>
      <c r="UDM305" s="50"/>
      <c r="UDN305" s="50"/>
      <c r="UDO305" s="50"/>
      <c r="UDP305" s="50"/>
      <c r="UDQ305" s="50"/>
      <c r="UDR305" s="50"/>
      <c r="UDS305" s="50"/>
      <c r="UDT305" s="50"/>
      <c r="UDU305" s="50"/>
      <c r="UDV305" s="50"/>
      <c r="UDW305" s="50"/>
      <c r="UDX305" s="50"/>
      <c r="UDY305" s="50"/>
      <c r="UDZ305" s="50"/>
      <c r="UEA305" s="50"/>
      <c r="UEB305" s="50"/>
      <c r="UEC305" s="50"/>
      <c r="UED305" s="50"/>
      <c r="UEE305" s="50"/>
      <c r="UEF305" s="50"/>
      <c r="UEG305" s="50"/>
      <c r="UEH305" s="50"/>
      <c r="UEI305" s="50"/>
      <c r="UEJ305" s="50"/>
      <c r="UEL305" s="50"/>
      <c r="UEN305" s="50"/>
      <c r="UEO305" s="50"/>
      <c r="UEP305" s="50"/>
      <c r="UEQ305" s="50"/>
      <c r="UER305" s="50"/>
      <c r="UES305" s="50"/>
      <c r="UET305" s="50"/>
      <c r="UEU305" s="50"/>
      <c r="UEZ305" s="50"/>
      <c r="UFA305" s="50"/>
      <c r="UFB305" s="50"/>
      <c r="UFC305" s="50"/>
      <c r="UFD305" s="50"/>
      <c r="UFE305" s="50"/>
      <c r="UFF305" s="50"/>
      <c r="UFG305" s="50"/>
      <c r="UFH305" s="50"/>
      <c r="UFI305" s="50"/>
      <c r="UFJ305" s="50"/>
      <c r="UFK305" s="50"/>
      <c r="UFL305" s="50"/>
      <c r="UFM305" s="50"/>
      <c r="UFN305" s="50"/>
      <c r="UFO305" s="50"/>
      <c r="UFP305" s="50"/>
      <c r="UFQ305" s="50"/>
      <c r="UFR305" s="50"/>
      <c r="UFS305" s="50"/>
      <c r="UFT305" s="50"/>
      <c r="UFU305" s="50"/>
      <c r="UFV305" s="50"/>
      <c r="UFW305" s="50"/>
      <c r="UFX305" s="50"/>
      <c r="UFY305" s="50"/>
      <c r="UFZ305" s="50"/>
      <c r="UGA305" s="50"/>
      <c r="UGB305" s="50"/>
      <c r="UGC305" s="50"/>
      <c r="UGD305" s="50"/>
      <c r="UGE305" s="50"/>
      <c r="UGF305" s="50"/>
      <c r="UGG305" s="50"/>
      <c r="UGH305" s="50"/>
      <c r="UGI305" s="50"/>
      <c r="UGJ305" s="50"/>
      <c r="UGK305" s="50"/>
      <c r="UGL305" s="50"/>
      <c r="UGM305" s="50"/>
      <c r="UGN305" s="50"/>
      <c r="UGO305" s="50"/>
      <c r="UGP305" s="50"/>
      <c r="UGQ305" s="50"/>
      <c r="UGR305" s="50"/>
      <c r="UGS305" s="50"/>
      <c r="UGT305" s="50"/>
      <c r="UGU305" s="50"/>
      <c r="UGV305" s="50"/>
      <c r="UGW305" s="50"/>
      <c r="UGX305" s="50"/>
      <c r="UGY305" s="50"/>
      <c r="UGZ305" s="50"/>
      <c r="UHA305" s="50"/>
      <c r="UHB305" s="50"/>
      <c r="UHC305" s="50"/>
      <c r="UHD305" s="50"/>
      <c r="UHE305" s="50"/>
      <c r="UHF305" s="50"/>
      <c r="UHG305" s="50"/>
      <c r="UHH305" s="50"/>
      <c r="UHI305" s="50"/>
      <c r="UHJ305" s="50"/>
      <c r="UHK305" s="50"/>
      <c r="UHL305" s="50"/>
      <c r="UHM305" s="50"/>
      <c r="UHN305" s="50"/>
      <c r="UHO305" s="50"/>
      <c r="UHP305" s="50"/>
      <c r="UHQ305" s="50"/>
      <c r="UHR305" s="50"/>
      <c r="UHS305" s="50"/>
      <c r="UHT305" s="50"/>
      <c r="UHU305" s="50"/>
      <c r="UHV305" s="50"/>
      <c r="UHW305" s="50"/>
      <c r="UHX305" s="50"/>
      <c r="UHY305" s="50"/>
      <c r="UHZ305" s="50"/>
      <c r="UIA305" s="50"/>
      <c r="UIB305" s="50"/>
      <c r="UIC305" s="50"/>
      <c r="UID305" s="50"/>
      <c r="UIE305" s="50"/>
      <c r="UIF305" s="50"/>
      <c r="UIG305" s="50"/>
      <c r="UIH305" s="50"/>
      <c r="UII305" s="50"/>
      <c r="UIJ305" s="50"/>
      <c r="UIK305" s="50"/>
      <c r="UIL305" s="50"/>
      <c r="UIM305" s="50"/>
      <c r="UIN305" s="50"/>
      <c r="UIO305" s="50"/>
      <c r="UIP305" s="50"/>
      <c r="UIQ305" s="50"/>
      <c r="UIR305" s="50"/>
      <c r="UIS305" s="50"/>
      <c r="UIT305" s="50"/>
      <c r="UIU305" s="50"/>
      <c r="UIV305" s="50"/>
      <c r="UIW305" s="50"/>
      <c r="UIX305" s="50"/>
      <c r="UIY305" s="50"/>
      <c r="UIZ305" s="50"/>
      <c r="UJA305" s="50"/>
      <c r="UJB305" s="50"/>
      <c r="UJC305" s="50"/>
      <c r="UJD305" s="50"/>
      <c r="UJE305" s="50"/>
      <c r="UJF305" s="50"/>
      <c r="UJG305" s="50"/>
      <c r="UJH305" s="50"/>
      <c r="UJI305" s="50"/>
      <c r="UJJ305" s="50"/>
      <c r="UJK305" s="50"/>
      <c r="UJL305" s="50"/>
      <c r="UJM305" s="50"/>
      <c r="UJN305" s="50"/>
      <c r="UJO305" s="50"/>
      <c r="UJP305" s="50"/>
      <c r="UJQ305" s="50"/>
      <c r="UJR305" s="50"/>
      <c r="UJS305" s="50"/>
      <c r="UJT305" s="50"/>
      <c r="UJU305" s="50"/>
      <c r="UJV305" s="50"/>
      <c r="UJW305" s="50"/>
      <c r="UJX305" s="50"/>
      <c r="UJY305" s="50"/>
      <c r="UJZ305" s="50"/>
      <c r="UKA305" s="50"/>
      <c r="UKB305" s="50"/>
      <c r="UKC305" s="50"/>
      <c r="UKD305" s="50"/>
      <c r="UKE305" s="50"/>
      <c r="UKF305" s="50"/>
      <c r="UKG305" s="50"/>
      <c r="UKH305" s="50"/>
      <c r="UKI305" s="50"/>
      <c r="UKJ305" s="50"/>
      <c r="UKK305" s="50"/>
      <c r="UKL305" s="50"/>
      <c r="UKM305" s="50"/>
      <c r="UKN305" s="50"/>
      <c r="UKO305" s="50"/>
      <c r="UKP305" s="50"/>
      <c r="UKQ305" s="50"/>
      <c r="UKR305" s="50"/>
      <c r="UKS305" s="50"/>
      <c r="UKT305" s="50"/>
      <c r="UKU305" s="50"/>
      <c r="UKV305" s="50"/>
      <c r="UKW305" s="50"/>
      <c r="UKX305" s="50"/>
      <c r="UKY305" s="50"/>
      <c r="UKZ305" s="50"/>
      <c r="ULA305" s="50"/>
      <c r="ULB305" s="50"/>
      <c r="ULC305" s="50"/>
      <c r="ULD305" s="50"/>
      <c r="ULE305" s="50"/>
      <c r="ULF305" s="50"/>
      <c r="ULG305" s="50"/>
      <c r="ULH305" s="50"/>
      <c r="ULI305" s="50"/>
      <c r="ULJ305" s="50"/>
      <c r="ULK305" s="50"/>
      <c r="ULL305" s="50"/>
      <c r="ULM305" s="50"/>
      <c r="ULN305" s="50"/>
      <c r="ULO305" s="50"/>
      <c r="ULP305" s="50"/>
      <c r="ULQ305" s="50"/>
      <c r="ULR305" s="50"/>
      <c r="ULS305" s="50"/>
      <c r="ULT305" s="50"/>
      <c r="ULU305" s="50"/>
      <c r="ULV305" s="50"/>
      <c r="ULW305" s="50"/>
      <c r="ULX305" s="50"/>
      <c r="ULY305" s="50"/>
      <c r="ULZ305" s="50"/>
      <c r="UMA305" s="50"/>
      <c r="UMB305" s="50"/>
      <c r="UMC305" s="50"/>
      <c r="UMD305" s="50"/>
      <c r="UME305" s="50"/>
      <c r="UMF305" s="50"/>
      <c r="UMG305" s="50"/>
      <c r="UMH305" s="50"/>
      <c r="UMI305" s="50"/>
      <c r="UMJ305" s="50"/>
      <c r="UMK305" s="50"/>
      <c r="UML305" s="50"/>
      <c r="UMM305" s="50"/>
      <c r="UMN305" s="50"/>
      <c r="UMO305" s="50"/>
      <c r="UMP305" s="50"/>
      <c r="UMQ305" s="50"/>
      <c r="UMR305" s="50"/>
      <c r="UMS305" s="50"/>
      <c r="UMT305" s="50"/>
      <c r="UMU305" s="50"/>
      <c r="UMV305" s="50"/>
      <c r="UMW305" s="50"/>
      <c r="UMX305" s="50"/>
      <c r="UMY305" s="50"/>
      <c r="UMZ305" s="50"/>
      <c r="UNA305" s="50"/>
      <c r="UNB305" s="50"/>
      <c r="UNC305" s="50"/>
      <c r="UND305" s="50"/>
      <c r="UNE305" s="50"/>
      <c r="UNF305" s="50"/>
      <c r="UNG305" s="50"/>
      <c r="UNH305" s="50"/>
      <c r="UNI305" s="50"/>
      <c r="UNJ305" s="50"/>
      <c r="UNK305" s="50"/>
      <c r="UNL305" s="50"/>
      <c r="UNM305" s="50"/>
      <c r="UNN305" s="50"/>
      <c r="UNO305" s="50"/>
      <c r="UNP305" s="50"/>
      <c r="UNQ305" s="50"/>
      <c r="UNR305" s="50"/>
      <c r="UNS305" s="50"/>
      <c r="UNT305" s="50"/>
      <c r="UNU305" s="50"/>
      <c r="UNV305" s="50"/>
      <c r="UNW305" s="50"/>
      <c r="UNX305" s="50"/>
      <c r="UNY305" s="50"/>
      <c r="UNZ305" s="50"/>
      <c r="UOA305" s="50"/>
      <c r="UOB305" s="50"/>
      <c r="UOC305" s="50"/>
      <c r="UOD305" s="50"/>
      <c r="UOE305" s="50"/>
      <c r="UOF305" s="50"/>
      <c r="UOH305" s="50"/>
      <c r="UOJ305" s="50"/>
      <c r="UOK305" s="50"/>
      <c r="UOL305" s="50"/>
      <c r="UOM305" s="50"/>
      <c r="UON305" s="50"/>
      <c r="UOO305" s="50"/>
      <c r="UOP305" s="50"/>
      <c r="UOQ305" s="50"/>
      <c r="UOV305" s="50"/>
      <c r="UOW305" s="50"/>
      <c r="UOX305" s="50"/>
      <c r="UOY305" s="50"/>
      <c r="UOZ305" s="50"/>
      <c r="UPA305" s="50"/>
      <c r="UPB305" s="50"/>
      <c r="UPC305" s="50"/>
      <c r="UPD305" s="50"/>
      <c r="UPE305" s="50"/>
      <c r="UPF305" s="50"/>
      <c r="UPG305" s="50"/>
      <c r="UPH305" s="50"/>
      <c r="UPI305" s="50"/>
      <c r="UPJ305" s="50"/>
      <c r="UPK305" s="50"/>
      <c r="UPL305" s="50"/>
      <c r="UPM305" s="50"/>
      <c r="UPN305" s="50"/>
      <c r="UPO305" s="50"/>
      <c r="UPP305" s="50"/>
      <c r="UPQ305" s="50"/>
      <c r="UPR305" s="50"/>
      <c r="UPS305" s="50"/>
      <c r="UPT305" s="50"/>
      <c r="UPU305" s="50"/>
      <c r="UPV305" s="50"/>
      <c r="UPW305" s="50"/>
      <c r="UPX305" s="50"/>
      <c r="UPY305" s="50"/>
      <c r="UPZ305" s="50"/>
      <c r="UQA305" s="50"/>
      <c r="UQB305" s="50"/>
      <c r="UQC305" s="50"/>
      <c r="UQD305" s="50"/>
      <c r="UQE305" s="50"/>
      <c r="UQF305" s="50"/>
      <c r="UQG305" s="50"/>
      <c r="UQH305" s="50"/>
      <c r="UQI305" s="50"/>
      <c r="UQJ305" s="50"/>
      <c r="UQK305" s="50"/>
      <c r="UQL305" s="50"/>
      <c r="UQM305" s="50"/>
      <c r="UQN305" s="50"/>
      <c r="UQO305" s="50"/>
      <c r="UQP305" s="50"/>
      <c r="UQQ305" s="50"/>
      <c r="UQR305" s="50"/>
      <c r="UQS305" s="50"/>
      <c r="UQT305" s="50"/>
      <c r="UQU305" s="50"/>
      <c r="UQV305" s="50"/>
      <c r="UQW305" s="50"/>
      <c r="UQX305" s="50"/>
      <c r="UQY305" s="50"/>
      <c r="UQZ305" s="50"/>
      <c r="URA305" s="50"/>
      <c r="URB305" s="50"/>
      <c r="URC305" s="50"/>
      <c r="URD305" s="50"/>
      <c r="URE305" s="50"/>
      <c r="URF305" s="50"/>
      <c r="URG305" s="50"/>
      <c r="URH305" s="50"/>
      <c r="URI305" s="50"/>
      <c r="URJ305" s="50"/>
      <c r="URK305" s="50"/>
      <c r="URL305" s="50"/>
      <c r="URM305" s="50"/>
      <c r="URN305" s="50"/>
      <c r="URO305" s="50"/>
      <c r="URP305" s="50"/>
      <c r="URQ305" s="50"/>
      <c r="URR305" s="50"/>
      <c r="URS305" s="50"/>
      <c r="URT305" s="50"/>
      <c r="URU305" s="50"/>
      <c r="URV305" s="50"/>
      <c r="URW305" s="50"/>
      <c r="URX305" s="50"/>
      <c r="URY305" s="50"/>
      <c r="URZ305" s="50"/>
      <c r="USA305" s="50"/>
      <c r="USB305" s="50"/>
      <c r="USC305" s="50"/>
      <c r="USD305" s="50"/>
      <c r="USE305" s="50"/>
      <c r="USF305" s="50"/>
      <c r="USG305" s="50"/>
      <c r="USH305" s="50"/>
      <c r="USI305" s="50"/>
      <c r="USJ305" s="50"/>
      <c r="USK305" s="50"/>
      <c r="USL305" s="50"/>
      <c r="USM305" s="50"/>
      <c r="USN305" s="50"/>
      <c r="USO305" s="50"/>
      <c r="USP305" s="50"/>
      <c r="USQ305" s="50"/>
      <c r="USR305" s="50"/>
      <c r="USS305" s="50"/>
      <c r="UST305" s="50"/>
      <c r="USU305" s="50"/>
      <c r="USV305" s="50"/>
      <c r="USW305" s="50"/>
      <c r="USX305" s="50"/>
      <c r="USY305" s="50"/>
      <c r="USZ305" s="50"/>
      <c r="UTA305" s="50"/>
      <c r="UTB305" s="50"/>
      <c r="UTC305" s="50"/>
      <c r="UTD305" s="50"/>
      <c r="UTE305" s="50"/>
      <c r="UTF305" s="50"/>
      <c r="UTG305" s="50"/>
      <c r="UTH305" s="50"/>
      <c r="UTI305" s="50"/>
      <c r="UTJ305" s="50"/>
      <c r="UTK305" s="50"/>
      <c r="UTL305" s="50"/>
      <c r="UTM305" s="50"/>
      <c r="UTN305" s="50"/>
      <c r="UTO305" s="50"/>
      <c r="UTP305" s="50"/>
      <c r="UTQ305" s="50"/>
      <c r="UTR305" s="50"/>
      <c r="UTS305" s="50"/>
      <c r="UTT305" s="50"/>
      <c r="UTU305" s="50"/>
      <c r="UTV305" s="50"/>
      <c r="UTW305" s="50"/>
      <c r="UTX305" s="50"/>
      <c r="UTY305" s="50"/>
      <c r="UTZ305" s="50"/>
      <c r="UUA305" s="50"/>
      <c r="UUB305" s="50"/>
      <c r="UUC305" s="50"/>
      <c r="UUD305" s="50"/>
      <c r="UUE305" s="50"/>
      <c r="UUF305" s="50"/>
      <c r="UUG305" s="50"/>
      <c r="UUH305" s="50"/>
      <c r="UUI305" s="50"/>
      <c r="UUJ305" s="50"/>
      <c r="UUK305" s="50"/>
      <c r="UUL305" s="50"/>
      <c r="UUM305" s="50"/>
      <c r="UUN305" s="50"/>
      <c r="UUO305" s="50"/>
      <c r="UUP305" s="50"/>
      <c r="UUQ305" s="50"/>
      <c r="UUR305" s="50"/>
      <c r="UUS305" s="50"/>
      <c r="UUT305" s="50"/>
      <c r="UUU305" s="50"/>
      <c r="UUV305" s="50"/>
      <c r="UUW305" s="50"/>
      <c r="UUX305" s="50"/>
      <c r="UUY305" s="50"/>
      <c r="UUZ305" s="50"/>
      <c r="UVA305" s="50"/>
      <c r="UVB305" s="50"/>
      <c r="UVC305" s="50"/>
      <c r="UVD305" s="50"/>
      <c r="UVE305" s="50"/>
      <c r="UVF305" s="50"/>
      <c r="UVG305" s="50"/>
      <c r="UVH305" s="50"/>
      <c r="UVI305" s="50"/>
      <c r="UVJ305" s="50"/>
      <c r="UVK305" s="50"/>
      <c r="UVL305" s="50"/>
      <c r="UVM305" s="50"/>
      <c r="UVN305" s="50"/>
      <c r="UVO305" s="50"/>
      <c r="UVP305" s="50"/>
      <c r="UVQ305" s="50"/>
      <c r="UVR305" s="50"/>
      <c r="UVS305" s="50"/>
      <c r="UVT305" s="50"/>
      <c r="UVU305" s="50"/>
      <c r="UVV305" s="50"/>
      <c r="UVW305" s="50"/>
      <c r="UVX305" s="50"/>
      <c r="UVY305" s="50"/>
      <c r="UVZ305" s="50"/>
      <c r="UWA305" s="50"/>
      <c r="UWB305" s="50"/>
      <c r="UWC305" s="50"/>
      <c r="UWD305" s="50"/>
      <c r="UWE305" s="50"/>
      <c r="UWF305" s="50"/>
      <c r="UWG305" s="50"/>
      <c r="UWH305" s="50"/>
      <c r="UWI305" s="50"/>
      <c r="UWJ305" s="50"/>
      <c r="UWK305" s="50"/>
      <c r="UWL305" s="50"/>
      <c r="UWM305" s="50"/>
      <c r="UWN305" s="50"/>
      <c r="UWO305" s="50"/>
      <c r="UWP305" s="50"/>
      <c r="UWQ305" s="50"/>
      <c r="UWR305" s="50"/>
      <c r="UWS305" s="50"/>
      <c r="UWT305" s="50"/>
      <c r="UWU305" s="50"/>
      <c r="UWV305" s="50"/>
      <c r="UWW305" s="50"/>
      <c r="UWX305" s="50"/>
      <c r="UWY305" s="50"/>
      <c r="UWZ305" s="50"/>
      <c r="UXA305" s="50"/>
      <c r="UXB305" s="50"/>
      <c r="UXC305" s="50"/>
      <c r="UXD305" s="50"/>
      <c r="UXE305" s="50"/>
      <c r="UXF305" s="50"/>
      <c r="UXG305" s="50"/>
      <c r="UXH305" s="50"/>
      <c r="UXI305" s="50"/>
      <c r="UXJ305" s="50"/>
      <c r="UXK305" s="50"/>
      <c r="UXL305" s="50"/>
      <c r="UXM305" s="50"/>
      <c r="UXN305" s="50"/>
      <c r="UXO305" s="50"/>
      <c r="UXP305" s="50"/>
      <c r="UXQ305" s="50"/>
      <c r="UXR305" s="50"/>
      <c r="UXS305" s="50"/>
      <c r="UXT305" s="50"/>
      <c r="UXU305" s="50"/>
      <c r="UXV305" s="50"/>
      <c r="UXW305" s="50"/>
      <c r="UXX305" s="50"/>
      <c r="UXY305" s="50"/>
      <c r="UXZ305" s="50"/>
      <c r="UYA305" s="50"/>
      <c r="UYB305" s="50"/>
      <c r="UYD305" s="50"/>
      <c r="UYF305" s="50"/>
      <c r="UYG305" s="50"/>
      <c r="UYH305" s="50"/>
      <c r="UYI305" s="50"/>
      <c r="UYJ305" s="50"/>
      <c r="UYK305" s="50"/>
      <c r="UYL305" s="50"/>
      <c r="UYM305" s="50"/>
      <c r="UYR305" s="50"/>
      <c r="UYS305" s="50"/>
      <c r="UYT305" s="50"/>
      <c r="UYU305" s="50"/>
      <c r="UYV305" s="50"/>
      <c r="UYW305" s="50"/>
      <c r="UYX305" s="50"/>
      <c r="UYY305" s="50"/>
      <c r="UYZ305" s="50"/>
      <c r="UZA305" s="50"/>
      <c r="UZB305" s="50"/>
      <c r="UZC305" s="50"/>
      <c r="UZD305" s="50"/>
      <c r="UZE305" s="50"/>
      <c r="UZF305" s="50"/>
      <c r="UZG305" s="50"/>
      <c r="UZH305" s="50"/>
      <c r="UZI305" s="50"/>
      <c r="UZJ305" s="50"/>
      <c r="UZK305" s="50"/>
      <c r="UZL305" s="50"/>
      <c r="UZM305" s="50"/>
      <c r="UZN305" s="50"/>
      <c r="UZO305" s="50"/>
      <c r="UZP305" s="50"/>
      <c r="UZQ305" s="50"/>
      <c r="UZR305" s="50"/>
      <c r="UZS305" s="50"/>
      <c r="UZT305" s="50"/>
      <c r="UZU305" s="50"/>
      <c r="UZV305" s="50"/>
      <c r="UZW305" s="50"/>
      <c r="UZX305" s="50"/>
      <c r="UZY305" s="50"/>
      <c r="UZZ305" s="50"/>
      <c r="VAA305" s="50"/>
      <c r="VAB305" s="50"/>
      <c r="VAC305" s="50"/>
      <c r="VAD305" s="50"/>
      <c r="VAE305" s="50"/>
      <c r="VAF305" s="50"/>
      <c r="VAG305" s="50"/>
      <c r="VAH305" s="50"/>
      <c r="VAI305" s="50"/>
      <c r="VAJ305" s="50"/>
      <c r="VAK305" s="50"/>
      <c r="VAL305" s="50"/>
      <c r="VAM305" s="50"/>
      <c r="VAN305" s="50"/>
      <c r="VAO305" s="50"/>
      <c r="VAP305" s="50"/>
      <c r="VAQ305" s="50"/>
      <c r="VAR305" s="50"/>
      <c r="VAS305" s="50"/>
      <c r="VAT305" s="50"/>
      <c r="VAU305" s="50"/>
      <c r="VAV305" s="50"/>
      <c r="VAW305" s="50"/>
      <c r="VAX305" s="50"/>
      <c r="VAY305" s="50"/>
      <c r="VAZ305" s="50"/>
      <c r="VBA305" s="50"/>
      <c r="VBB305" s="50"/>
      <c r="VBC305" s="50"/>
      <c r="VBD305" s="50"/>
      <c r="VBE305" s="50"/>
      <c r="VBF305" s="50"/>
      <c r="VBG305" s="50"/>
      <c r="VBH305" s="50"/>
      <c r="VBI305" s="50"/>
      <c r="VBJ305" s="50"/>
      <c r="VBK305" s="50"/>
      <c r="VBL305" s="50"/>
      <c r="VBM305" s="50"/>
      <c r="VBN305" s="50"/>
      <c r="VBO305" s="50"/>
      <c r="VBP305" s="50"/>
      <c r="VBQ305" s="50"/>
      <c r="VBR305" s="50"/>
      <c r="VBS305" s="50"/>
      <c r="VBT305" s="50"/>
      <c r="VBU305" s="50"/>
      <c r="VBV305" s="50"/>
      <c r="VBW305" s="50"/>
      <c r="VBX305" s="50"/>
      <c r="VBY305" s="50"/>
      <c r="VBZ305" s="50"/>
      <c r="VCA305" s="50"/>
      <c r="VCB305" s="50"/>
      <c r="VCC305" s="50"/>
      <c r="VCD305" s="50"/>
      <c r="VCE305" s="50"/>
      <c r="VCF305" s="50"/>
      <c r="VCG305" s="50"/>
      <c r="VCH305" s="50"/>
      <c r="VCI305" s="50"/>
      <c r="VCJ305" s="50"/>
      <c r="VCK305" s="50"/>
      <c r="VCL305" s="50"/>
      <c r="VCM305" s="50"/>
      <c r="VCN305" s="50"/>
      <c r="VCO305" s="50"/>
      <c r="VCP305" s="50"/>
      <c r="VCQ305" s="50"/>
      <c r="VCR305" s="50"/>
      <c r="VCS305" s="50"/>
      <c r="VCT305" s="50"/>
      <c r="VCU305" s="50"/>
      <c r="VCV305" s="50"/>
      <c r="VCW305" s="50"/>
      <c r="VCX305" s="50"/>
      <c r="VCY305" s="50"/>
      <c r="VCZ305" s="50"/>
      <c r="VDA305" s="50"/>
      <c r="VDB305" s="50"/>
      <c r="VDC305" s="50"/>
      <c r="VDD305" s="50"/>
      <c r="VDE305" s="50"/>
      <c r="VDF305" s="50"/>
      <c r="VDG305" s="50"/>
      <c r="VDH305" s="50"/>
      <c r="VDI305" s="50"/>
      <c r="VDJ305" s="50"/>
      <c r="VDK305" s="50"/>
      <c r="VDL305" s="50"/>
      <c r="VDM305" s="50"/>
      <c r="VDN305" s="50"/>
      <c r="VDO305" s="50"/>
      <c r="VDP305" s="50"/>
      <c r="VDQ305" s="50"/>
      <c r="VDR305" s="50"/>
      <c r="VDS305" s="50"/>
      <c r="VDT305" s="50"/>
      <c r="VDU305" s="50"/>
      <c r="VDV305" s="50"/>
      <c r="VDW305" s="50"/>
      <c r="VDX305" s="50"/>
      <c r="VDY305" s="50"/>
      <c r="VDZ305" s="50"/>
      <c r="VEA305" s="50"/>
      <c r="VEB305" s="50"/>
      <c r="VEC305" s="50"/>
      <c r="VED305" s="50"/>
      <c r="VEE305" s="50"/>
      <c r="VEF305" s="50"/>
      <c r="VEG305" s="50"/>
      <c r="VEH305" s="50"/>
      <c r="VEI305" s="50"/>
      <c r="VEJ305" s="50"/>
      <c r="VEK305" s="50"/>
      <c r="VEL305" s="50"/>
      <c r="VEM305" s="50"/>
      <c r="VEN305" s="50"/>
      <c r="VEO305" s="50"/>
      <c r="VEP305" s="50"/>
      <c r="VEQ305" s="50"/>
      <c r="VER305" s="50"/>
      <c r="VES305" s="50"/>
      <c r="VET305" s="50"/>
      <c r="VEU305" s="50"/>
      <c r="VEV305" s="50"/>
      <c r="VEW305" s="50"/>
      <c r="VEX305" s="50"/>
      <c r="VEY305" s="50"/>
      <c r="VEZ305" s="50"/>
      <c r="VFA305" s="50"/>
      <c r="VFB305" s="50"/>
      <c r="VFC305" s="50"/>
      <c r="VFD305" s="50"/>
      <c r="VFE305" s="50"/>
      <c r="VFF305" s="50"/>
      <c r="VFG305" s="50"/>
      <c r="VFH305" s="50"/>
      <c r="VFI305" s="50"/>
      <c r="VFJ305" s="50"/>
      <c r="VFK305" s="50"/>
      <c r="VFL305" s="50"/>
      <c r="VFM305" s="50"/>
      <c r="VFN305" s="50"/>
      <c r="VFO305" s="50"/>
      <c r="VFP305" s="50"/>
      <c r="VFQ305" s="50"/>
      <c r="VFR305" s="50"/>
      <c r="VFS305" s="50"/>
      <c r="VFT305" s="50"/>
      <c r="VFU305" s="50"/>
      <c r="VFV305" s="50"/>
      <c r="VFW305" s="50"/>
      <c r="VFX305" s="50"/>
      <c r="VFY305" s="50"/>
      <c r="VFZ305" s="50"/>
      <c r="VGA305" s="50"/>
      <c r="VGB305" s="50"/>
      <c r="VGC305" s="50"/>
      <c r="VGD305" s="50"/>
      <c r="VGE305" s="50"/>
      <c r="VGF305" s="50"/>
      <c r="VGG305" s="50"/>
      <c r="VGH305" s="50"/>
      <c r="VGI305" s="50"/>
      <c r="VGJ305" s="50"/>
      <c r="VGK305" s="50"/>
      <c r="VGL305" s="50"/>
      <c r="VGM305" s="50"/>
      <c r="VGN305" s="50"/>
      <c r="VGO305" s="50"/>
      <c r="VGP305" s="50"/>
      <c r="VGQ305" s="50"/>
      <c r="VGR305" s="50"/>
      <c r="VGS305" s="50"/>
      <c r="VGT305" s="50"/>
      <c r="VGU305" s="50"/>
      <c r="VGV305" s="50"/>
      <c r="VGW305" s="50"/>
      <c r="VGX305" s="50"/>
      <c r="VGY305" s="50"/>
      <c r="VGZ305" s="50"/>
      <c r="VHA305" s="50"/>
      <c r="VHB305" s="50"/>
      <c r="VHC305" s="50"/>
      <c r="VHD305" s="50"/>
      <c r="VHE305" s="50"/>
      <c r="VHF305" s="50"/>
      <c r="VHG305" s="50"/>
      <c r="VHH305" s="50"/>
      <c r="VHI305" s="50"/>
      <c r="VHJ305" s="50"/>
      <c r="VHK305" s="50"/>
      <c r="VHL305" s="50"/>
      <c r="VHM305" s="50"/>
      <c r="VHN305" s="50"/>
      <c r="VHO305" s="50"/>
      <c r="VHP305" s="50"/>
      <c r="VHQ305" s="50"/>
      <c r="VHR305" s="50"/>
      <c r="VHS305" s="50"/>
      <c r="VHT305" s="50"/>
      <c r="VHU305" s="50"/>
      <c r="VHV305" s="50"/>
      <c r="VHW305" s="50"/>
      <c r="VHX305" s="50"/>
      <c r="VHZ305" s="50"/>
      <c r="VIB305" s="50"/>
      <c r="VIC305" s="50"/>
      <c r="VID305" s="50"/>
      <c r="VIE305" s="50"/>
      <c r="VIF305" s="50"/>
      <c r="VIG305" s="50"/>
      <c r="VIH305" s="50"/>
      <c r="VII305" s="50"/>
      <c r="VIN305" s="50"/>
      <c r="VIO305" s="50"/>
      <c r="VIP305" s="50"/>
      <c r="VIQ305" s="50"/>
      <c r="VIR305" s="50"/>
      <c r="VIS305" s="50"/>
      <c r="VIT305" s="50"/>
      <c r="VIU305" s="50"/>
      <c r="VIV305" s="50"/>
      <c r="VIW305" s="50"/>
      <c r="VIX305" s="50"/>
      <c r="VIY305" s="50"/>
      <c r="VIZ305" s="50"/>
      <c r="VJA305" s="50"/>
      <c r="VJB305" s="50"/>
      <c r="VJC305" s="50"/>
      <c r="VJD305" s="50"/>
      <c r="VJE305" s="50"/>
      <c r="VJF305" s="50"/>
      <c r="VJG305" s="50"/>
      <c r="VJH305" s="50"/>
      <c r="VJI305" s="50"/>
      <c r="VJJ305" s="50"/>
      <c r="VJK305" s="50"/>
      <c r="VJL305" s="50"/>
      <c r="VJM305" s="50"/>
      <c r="VJN305" s="50"/>
      <c r="VJO305" s="50"/>
      <c r="VJP305" s="50"/>
      <c r="VJQ305" s="50"/>
      <c r="VJR305" s="50"/>
      <c r="VJS305" s="50"/>
      <c r="VJT305" s="50"/>
      <c r="VJU305" s="50"/>
      <c r="VJV305" s="50"/>
      <c r="VJW305" s="50"/>
      <c r="VJX305" s="50"/>
      <c r="VJY305" s="50"/>
      <c r="VJZ305" s="50"/>
      <c r="VKA305" s="50"/>
      <c r="VKB305" s="50"/>
      <c r="VKC305" s="50"/>
      <c r="VKD305" s="50"/>
      <c r="VKE305" s="50"/>
      <c r="VKF305" s="50"/>
      <c r="VKG305" s="50"/>
      <c r="VKH305" s="50"/>
      <c r="VKI305" s="50"/>
      <c r="VKJ305" s="50"/>
      <c r="VKK305" s="50"/>
      <c r="VKL305" s="50"/>
      <c r="VKM305" s="50"/>
      <c r="VKN305" s="50"/>
      <c r="VKO305" s="50"/>
      <c r="VKP305" s="50"/>
      <c r="VKQ305" s="50"/>
      <c r="VKR305" s="50"/>
      <c r="VKS305" s="50"/>
      <c r="VKT305" s="50"/>
      <c r="VKU305" s="50"/>
      <c r="VKV305" s="50"/>
      <c r="VKW305" s="50"/>
      <c r="VKX305" s="50"/>
      <c r="VKY305" s="50"/>
      <c r="VKZ305" s="50"/>
      <c r="VLA305" s="50"/>
      <c r="VLB305" s="50"/>
      <c r="VLC305" s="50"/>
      <c r="VLD305" s="50"/>
      <c r="VLE305" s="50"/>
      <c r="VLF305" s="50"/>
      <c r="VLG305" s="50"/>
      <c r="VLH305" s="50"/>
      <c r="VLI305" s="50"/>
      <c r="VLJ305" s="50"/>
      <c r="VLK305" s="50"/>
      <c r="VLL305" s="50"/>
      <c r="VLM305" s="50"/>
      <c r="VLN305" s="50"/>
      <c r="VLO305" s="50"/>
      <c r="VLP305" s="50"/>
      <c r="VLQ305" s="50"/>
      <c r="VLR305" s="50"/>
      <c r="VLS305" s="50"/>
      <c r="VLT305" s="50"/>
      <c r="VLU305" s="50"/>
      <c r="VLV305" s="50"/>
      <c r="VLW305" s="50"/>
      <c r="VLX305" s="50"/>
      <c r="VLY305" s="50"/>
      <c r="VLZ305" s="50"/>
      <c r="VMA305" s="50"/>
      <c r="VMB305" s="50"/>
      <c r="VMC305" s="50"/>
      <c r="VMD305" s="50"/>
      <c r="VME305" s="50"/>
      <c r="VMF305" s="50"/>
      <c r="VMG305" s="50"/>
      <c r="VMH305" s="50"/>
      <c r="VMI305" s="50"/>
      <c r="VMJ305" s="50"/>
      <c r="VMK305" s="50"/>
      <c r="VML305" s="50"/>
      <c r="VMM305" s="50"/>
      <c r="VMN305" s="50"/>
      <c r="VMO305" s="50"/>
      <c r="VMP305" s="50"/>
      <c r="VMQ305" s="50"/>
      <c r="VMR305" s="50"/>
      <c r="VMS305" s="50"/>
      <c r="VMT305" s="50"/>
      <c r="VMU305" s="50"/>
      <c r="VMV305" s="50"/>
      <c r="VMW305" s="50"/>
      <c r="VMX305" s="50"/>
      <c r="VMY305" s="50"/>
      <c r="VMZ305" s="50"/>
      <c r="VNA305" s="50"/>
      <c r="VNB305" s="50"/>
      <c r="VNC305" s="50"/>
      <c r="VND305" s="50"/>
      <c r="VNE305" s="50"/>
      <c r="VNF305" s="50"/>
      <c r="VNG305" s="50"/>
      <c r="VNH305" s="50"/>
      <c r="VNI305" s="50"/>
      <c r="VNJ305" s="50"/>
      <c r="VNK305" s="50"/>
      <c r="VNL305" s="50"/>
      <c r="VNM305" s="50"/>
      <c r="VNN305" s="50"/>
      <c r="VNO305" s="50"/>
      <c r="VNP305" s="50"/>
      <c r="VNQ305" s="50"/>
      <c r="VNR305" s="50"/>
      <c r="VNS305" s="50"/>
      <c r="VNT305" s="50"/>
      <c r="VNU305" s="50"/>
      <c r="VNV305" s="50"/>
      <c r="VNW305" s="50"/>
      <c r="VNX305" s="50"/>
      <c r="VNY305" s="50"/>
      <c r="VNZ305" s="50"/>
      <c r="VOA305" s="50"/>
      <c r="VOB305" s="50"/>
      <c r="VOC305" s="50"/>
      <c r="VOD305" s="50"/>
      <c r="VOE305" s="50"/>
      <c r="VOF305" s="50"/>
      <c r="VOG305" s="50"/>
      <c r="VOH305" s="50"/>
      <c r="VOI305" s="50"/>
      <c r="VOJ305" s="50"/>
      <c r="VOK305" s="50"/>
      <c r="VOL305" s="50"/>
      <c r="VOM305" s="50"/>
      <c r="VON305" s="50"/>
      <c r="VOO305" s="50"/>
      <c r="VOP305" s="50"/>
      <c r="VOQ305" s="50"/>
      <c r="VOR305" s="50"/>
      <c r="VOS305" s="50"/>
      <c r="VOT305" s="50"/>
      <c r="VOU305" s="50"/>
      <c r="VOV305" s="50"/>
      <c r="VOW305" s="50"/>
      <c r="VOX305" s="50"/>
      <c r="VOY305" s="50"/>
      <c r="VOZ305" s="50"/>
      <c r="VPA305" s="50"/>
      <c r="VPB305" s="50"/>
      <c r="VPC305" s="50"/>
      <c r="VPD305" s="50"/>
      <c r="VPE305" s="50"/>
      <c r="VPF305" s="50"/>
      <c r="VPG305" s="50"/>
      <c r="VPH305" s="50"/>
      <c r="VPI305" s="50"/>
      <c r="VPJ305" s="50"/>
      <c r="VPK305" s="50"/>
      <c r="VPL305" s="50"/>
      <c r="VPM305" s="50"/>
      <c r="VPN305" s="50"/>
      <c r="VPO305" s="50"/>
      <c r="VPP305" s="50"/>
      <c r="VPQ305" s="50"/>
      <c r="VPR305" s="50"/>
      <c r="VPS305" s="50"/>
      <c r="VPT305" s="50"/>
      <c r="VPU305" s="50"/>
      <c r="VPV305" s="50"/>
      <c r="VPW305" s="50"/>
      <c r="VPX305" s="50"/>
      <c r="VPY305" s="50"/>
      <c r="VPZ305" s="50"/>
      <c r="VQA305" s="50"/>
      <c r="VQB305" s="50"/>
      <c r="VQC305" s="50"/>
      <c r="VQD305" s="50"/>
      <c r="VQE305" s="50"/>
      <c r="VQF305" s="50"/>
      <c r="VQG305" s="50"/>
      <c r="VQH305" s="50"/>
      <c r="VQI305" s="50"/>
      <c r="VQJ305" s="50"/>
      <c r="VQK305" s="50"/>
      <c r="VQL305" s="50"/>
      <c r="VQM305" s="50"/>
      <c r="VQN305" s="50"/>
      <c r="VQO305" s="50"/>
      <c r="VQP305" s="50"/>
      <c r="VQQ305" s="50"/>
      <c r="VQR305" s="50"/>
      <c r="VQS305" s="50"/>
      <c r="VQT305" s="50"/>
      <c r="VQU305" s="50"/>
      <c r="VQV305" s="50"/>
      <c r="VQW305" s="50"/>
      <c r="VQX305" s="50"/>
      <c r="VQY305" s="50"/>
      <c r="VQZ305" s="50"/>
      <c r="VRA305" s="50"/>
      <c r="VRB305" s="50"/>
      <c r="VRC305" s="50"/>
      <c r="VRD305" s="50"/>
      <c r="VRE305" s="50"/>
      <c r="VRF305" s="50"/>
      <c r="VRG305" s="50"/>
      <c r="VRH305" s="50"/>
      <c r="VRI305" s="50"/>
      <c r="VRJ305" s="50"/>
      <c r="VRK305" s="50"/>
      <c r="VRL305" s="50"/>
      <c r="VRM305" s="50"/>
      <c r="VRN305" s="50"/>
      <c r="VRO305" s="50"/>
      <c r="VRP305" s="50"/>
      <c r="VRQ305" s="50"/>
      <c r="VRR305" s="50"/>
      <c r="VRS305" s="50"/>
      <c r="VRT305" s="50"/>
      <c r="VRV305" s="50"/>
      <c r="VRX305" s="50"/>
      <c r="VRY305" s="50"/>
      <c r="VRZ305" s="50"/>
      <c r="VSA305" s="50"/>
      <c r="VSB305" s="50"/>
      <c r="VSC305" s="50"/>
      <c r="VSD305" s="50"/>
      <c r="VSE305" s="50"/>
      <c r="VSJ305" s="50"/>
      <c r="VSK305" s="50"/>
      <c r="VSL305" s="50"/>
      <c r="VSM305" s="50"/>
      <c r="VSN305" s="50"/>
      <c r="VSO305" s="50"/>
      <c r="VSP305" s="50"/>
      <c r="VSQ305" s="50"/>
      <c r="VSR305" s="50"/>
      <c r="VSS305" s="50"/>
      <c r="VST305" s="50"/>
      <c r="VSU305" s="50"/>
      <c r="VSV305" s="50"/>
      <c r="VSW305" s="50"/>
      <c r="VSX305" s="50"/>
      <c r="VSY305" s="50"/>
      <c r="VSZ305" s="50"/>
      <c r="VTA305" s="50"/>
      <c r="VTB305" s="50"/>
      <c r="VTC305" s="50"/>
      <c r="VTD305" s="50"/>
      <c r="VTE305" s="50"/>
      <c r="VTF305" s="50"/>
      <c r="VTG305" s="50"/>
      <c r="VTH305" s="50"/>
      <c r="VTI305" s="50"/>
      <c r="VTJ305" s="50"/>
      <c r="VTK305" s="50"/>
      <c r="VTL305" s="50"/>
      <c r="VTM305" s="50"/>
      <c r="VTN305" s="50"/>
      <c r="VTO305" s="50"/>
      <c r="VTP305" s="50"/>
      <c r="VTQ305" s="50"/>
      <c r="VTR305" s="50"/>
      <c r="VTS305" s="50"/>
      <c r="VTT305" s="50"/>
      <c r="VTU305" s="50"/>
      <c r="VTV305" s="50"/>
      <c r="VTW305" s="50"/>
      <c r="VTX305" s="50"/>
      <c r="VTY305" s="50"/>
      <c r="VTZ305" s="50"/>
      <c r="VUA305" s="50"/>
      <c r="VUB305" s="50"/>
      <c r="VUC305" s="50"/>
      <c r="VUD305" s="50"/>
      <c r="VUE305" s="50"/>
      <c r="VUF305" s="50"/>
      <c r="VUG305" s="50"/>
      <c r="VUH305" s="50"/>
      <c r="VUI305" s="50"/>
      <c r="VUJ305" s="50"/>
      <c r="VUK305" s="50"/>
      <c r="VUL305" s="50"/>
      <c r="VUM305" s="50"/>
      <c r="VUN305" s="50"/>
      <c r="VUO305" s="50"/>
      <c r="VUP305" s="50"/>
      <c r="VUQ305" s="50"/>
      <c r="VUR305" s="50"/>
      <c r="VUS305" s="50"/>
      <c r="VUT305" s="50"/>
      <c r="VUU305" s="50"/>
      <c r="VUV305" s="50"/>
      <c r="VUW305" s="50"/>
      <c r="VUX305" s="50"/>
      <c r="VUY305" s="50"/>
      <c r="VUZ305" s="50"/>
      <c r="VVA305" s="50"/>
      <c r="VVB305" s="50"/>
      <c r="VVC305" s="50"/>
      <c r="VVD305" s="50"/>
      <c r="VVE305" s="50"/>
      <c r="VVF305" s="50"/>
      <c r="VVG305" s="50"/>
      <c r="VVH305" s="50"/>
      <c r="VVI305" s="50"/>
      <c r="VVJ305" s="50"/>
      <c r="VVK305" s="50"/>
      <c r="VVL305" s="50"/>
      <c r="VVM305" s="50"/>
      <c r="VVN305" s="50"/>
      <c r="VVO305" s="50"/>
      <c r="VVP305" s="50"/>
      <c r="VVQ305" s="50"/>
      <c r="VVR305" s="50"/>
      <c r="VVS305" s="50"/>
      <c r="VVT305" s="50"/>
      <c r="VVU305" s="50"/>
      <c r="VVV305" s="50"/>
      <c r="VVW305" s="50"/>
      <c r="VVX305" s="50"/>
      <c r="VVY305" s="50"/>
      <c r="VVZ305" s="50"/>
      <c r="VWA305" s="50"/>
      <c r="VWB305" s="50"/>
      <c r="VWC305" s="50"/>
      <c r="VWD305" s="50"/>
      <c r="VWE305" s="50"/>
      <c r="VWF305" s="50"/>
      <c r="VWG305" s="50"/>
      <c r="VWH305" s="50"/>
      <c r="VWI305" s="50"/>
      <c r="VWJ305" s="50"/>
      <c r="VWK305" s="50"/>
      <c r="VWL305" s="50"/>
      <c r="VWM305" s="50"/>
      <c r="VWN305" s="50"/>
      <c r="VWO305" s="50"/>
      <c r="VWP305" s="50"/>
      <c r="VWQ305" s="50"/>
      <c r="VWR305" s="50"/>
      <c r="VWS305" s="50"/>
      <c r="VWT305" s="50"/>
      <c r="VWU305" s="50"/>
      <c r="VWV305" s="50"/>
      <c r="VWW305" s="50"/>
      <c r="VWX305" s="50"/>
      <c r="VWY305" s="50"/>
      <c r="VWZ305" s="50"/>
      <c r="VXA305" s="50"/>
      <c r="VXB305" s="50"/>
      <c r="VXC305" s="50"/>
      <c r="VXD305" s="50"/>
      <c r="VXE305" s="50"/>
      <c r="VXF305" s="50"/>
      <c r="VXG305" s="50"/>
      <c r="VXH305" s="50"/>
      <c r="VXI305" s="50"/>
      <c r="VXJ305" s="50"/>
      <c r="VXK305" s="50"/>
      <c r="VXL305" s="50"/>
      <c r="VXM305" s="50"/>
      <c r="VXN305" s="50"/>
      <c r="VXO305" s="50"/>
      <c r="VXP305" s="50"/>
      <c r="VXQ305" s="50"/>
      <c r="VXR305" s="50"/>
      <c r="VXS305" s="50"/>
      <c r="VXT305" s="50"/>
      <c r="VXU305" s="50"/>
      <c r="VXV305" s="50"/>
      <c r="VXW305" s="50"/>
      <c r="VXX305" s="50"/>
      <c r="VXY305" s="50"/>
      <c r="VXZ305" s="50"/>
      <c r="VYA305" s="50"/>
      <c r="VYB305" s="50"/>
      <c r="VYC305" s="50"/>
      <c r="VYD305" s="50"/>
      <c r="VYE305" s="50"/>
      <c r="VYF305" s="50"/>
      <c r="VYG305" s="50"/>
      <c r="VYH305" s="50"/>
      <c r="VYI305" s="50"/>
      <c r="VYJ305" s="50"/>
      <c r="VYK305" s="50"/>
      <c r="VYL305" s="50"/>
      <c r="VYM305" s="50"/>
      <c r="VYN305" s="50"/>
      <c r="VYO305" s="50"/>
      <c r="VYP305" s="50"/>
      <c r="VYQ305" s="50"/>
      <c r="VYR305" s="50"/>
      <c r="VYS305" s="50"/>
      <c r="VYT305" s="50"/>
      <c r="VYU305" s="50"/>
      <c r="VYV305" s="50"/>
      <c r="VYW305" s="50"/>
      <c r="VYX305" s="50"/>
      <c r="VYY305" s="50"/>
      <c r="VYZ305" s="50"/>
      <c r="VZA305" s="50"/>
      <c r="VZB305" s="50"/>
      <c r="VZC305" s="50"/>
      <c r="VZD305" s="50"/>
      <c r="VZE305" s="50"/>
      <c r="VZF305" s="50"/>
      <c r="VZG305" s="50"/>
      <c r="VZH305" s="50"/>
      <c r="VZI305" s="50"/>
      <c r="VZJ305" s="50"/>
      <c r="VZK305" s="50"/>
      <c r="VZL305" s="50"/>
      <c r="VZM305" s="50"/>
      <c r="VZN305" s="50"/>
      <c r="VZO305" s="50"/>
      <c r="VZP305" s="50"/>
      <c r="VZQ305" s="50"/>
      <c r="VZR305" s="50"/>
      <c r="VZS305" s="50"/>
      <c r="VZT305" s="50"/>
      <c r="VZU305" s="50"/>
      <c r="VZV305" s="50"/>
      <c r="VZW305" s="50"/>
      <c r="VZX305" s="50"/>
      <c r="VZY305" s="50"/>
      <c r="VZZ305" s="50"/>
      <c r="WAA305" s="50"/>
      <c r="WAB305" s="50"/>
      <c r="WAC305" s="50"/>
      <c r="WAD305" s="50"/>
      <c r="WAE305" s="50"/>
      <c r="WAF305" s="50"/>
      <c r="WAG305" s="50"/>
      <c r="WAH305" s="50"/>
      <c r="WAI305" s="50"/>
      <c r="WAJ305" s="50"/>
      <c r="WAK305" s="50"/>
      <c r="WAL305" s="50"/>
      <c r="WAM305" s="50"/>
      <c r="WAN305" s="50"/>
      <c r="WAO305" s="50"/>
      <c r="WAP305" s="50"/>
      <c r="WAQ305" s="50"/>
      <c r="WAR305" s="50"/>
      <c r="WAS305" s="50"/>
      <c r="WAT305" s="50"/>
      <c r="WAU305" s="50"/>
      <c r="WAV305" s="50"/>
      <c r="WAW305" s="50"/>
      <c r="WAX305" s="50"/>
      <c r="WAY305" s="50"/>
      <c r="WAZ305" s="50"/>
      <c r="WBA305" s="50"/>
      <c r="WBB305" s="50"/>
      <c r="WBC305" s="50"/>
      <c r="WBD305" s="50"/>
      <c r="WBE305" s="50"/>
      <c r="WBF305" s="50"/>
      <c r="WBG305" s="50"/>
      <c r="WBH305" s="50"/>
      <c r="WBI305" s="50"/>
      <c r="WBJ305" s="50"/>
      <c r="WBK305" s="50"/>
      <c r="WBL305" s="50"/>
      <c r="WBM305" s="50"/>
      <c r="WBN305" s="50"/>
      <c r="WBO305" s="50"/>
      <c r="WBP305" s="50"/>
      <c r="WBR305" s="50"/>
      <c r="WBT305" s="50"/>
      <c r="WBU305" s="50"/>
      <c r="WBV305" s="50"/>
      <c r="WBW305" s="50"/>
      <c r="WBX305" s="50"/>
      <c r="WBY305" s="50"/>
      <c r="WBZ305" s="50"/>
      <c r="WCA305" s="50"/>
      <c r="WCF305" s="50"/>
      <c r="WCG305" s="50"/>
      <c r="WCH305" s="50"/>
      <c r="WCI305" s="50"/>
      <c r="WCJ305" s="50"/>
      <c r="WCK305" s="50"/>
      <c r="WCL305" s="50"/>
      <c r="WCM305" s="50"/>
      <c r="WCN305" s="50"/>
      <c r="WCO305" s="50"/>
      <c r="WCP305" s="50"/>
      <c r="WCQ305" s="50"/>
      <c r="WCR305" s="50"/>
      <c r="WCS305" s="50"/>
      <c r="WCT305" s="50"/>
      <c r="WCU305" s="50"/>
      <c r="WCV305" s="50"/>
      <c r="WCW305" s="50"/>
      <c r="WCX305" s="50"/>
      <c r="WCY305" s="50"/>
      <c r="WCZ305" s="50"/>
      <c r="WDA305" s="50"/>
      <c r="WDB305" s="50"/>
      <c r="WDC305" s="50"/>
      <c r="WDD305" s="50"/>
      <c r="WDE305" s="50"/>
      <c r="WDF305" s="50"/>
      <c r="WDG305" s="50"/>
      <c r="WDH305" s="50"/>
      <c r="WDI305" s="50"/>
      <c r="WDJ305" s="50"/>
      <c r="WDK305" s="50"/>
      <c r="WDL305" s="50"/>
      <c r="WDM305" s="50"/>
      <c r="WDN305" s="50"/>
      <c r="WDO305" s="50"/>
      <c r="WDP305" s="50"/>
      <c r="WDQ305" s="50"/>
      <c r="WDR305" s="50"/>
      <c r="WDS305" s="50"/>
      <c r="WDT305" s="50"/>
      <c r="WDU305" s="50"/>
      <c r="WDV305" s="50"/>
      <c r="WDW305" s="50"/>
      <c r="WDX305" s="50"/>
      <c r="WDY305" s="50"/>
      <c r="WDZ305" s="50"/>
      <c r="WEA305" s="50"/>
      <c r="WEB305" s="50"/>
      <c r="WEC305" s="50"/>
      <c r="WED305" s="50"/>
      <c r="WEE305" s="50"/>
      <c r="WEF305" s="50"/>
      <c r="WEG305" s="50"/>
      <c r="WEH305" s="50"/>
      <c r="WEI305" s="50"/>
      <c r="WEJ305" s="50"/>
      <c r="WEK305" s="50"/>
      <c r="WEL305" s="50"/>
      <c r="WEM305" s="50"/>
      <c r="WEN305" s="50"/>
      <c r="WEO305" s="50"/>
      <c r="WEP305" s="50"/>
      <c r="WEQ305" s="50"/>
      <c r="WER305" s="50"/>
      <c r="WES305" s="50"/>
      <c r="WET305" s="50"/>
      <c r="WEU305" s="50"/>
      <c r="WEV305" s="50"/>
      <c r="WEW305" s="50"/>
      <c r="WEX305" s="50"/>
      <c r="WEY305" s="50"/>
      <c r="WEZ305" s="50"/>
      <c r="WFA305" s="50"/>
      <c r="WFB305" s="50"/>
      <c r="WFC305" s="50"/>
      <c r="WFD305" s="50"/>
      <c r="WFE305" s="50"/>
      <c r="WFF305" s="50"/>
      <c r="WFG305" s="50"/>
      <c r="WFH305" s="50"/>
      <c r="WFI305" s="50"/>
      <c r="WFJ305" s="50"/>
      <c r="WFK305" s="50"/>
      <c r="WFL305" s="50"/>
      <c r="WFM305" s="50"/>
      <c r="WFN305" s="50"/>
      <c r="WFO305" s="50"/>
      <c r="WFP305" s="50"/>
      <c r="WFQ305" s="50"/>
      <c r="WFR305" s="50"/>
      <c r="WFS305" s="50"/>
      <c r="WFT305" s="50"/>
      <c r="WFU305" s="50"/>
      <c r="WFV305" s="50"/>
      <c r="WFW305" s="50"/>
      <c r="WFX305" s="50"/>
      <c r="WFY305" s="50"/>
      <c r="WFZ305" s="50"/>
      <c r="WGA305" s="50"/>
      <c r="WGB305" s="50"/>
      <c r="WGC305" s="50"/>
      <c r="WGD305" s="50"/>
      <c r="WGE305" s="50"/>
      <c r="WGF305" s="50"/>
      <c r="WGG305" s="50"/>
      <c r="WGH305" s="50"/>
      <c r="WGI305" s="50"/>
      <c r="WGJ305" s="50"/>
      <c r="WGK305" s="50"/>
      <c r="WGL305" s="50"/>
      <c r="WGM305" s="50"/>
      <c r="WGN305" s="50"/>
      <c r="WGO305" s="50"/>
      <c r="WGP305" s="50"/>
      <c r="WGQ305" s="50"/>
      <c r="WGR305" s="50"/>
      <c r="WGS305" s="50"/>
      <c r="WGT305" s="50"/>
      <c r="WGU305" s="50"/>
      <c r="WGV305" s="50"/>
      <c r="WGW305" s="50"/>
      <c r="WGX305" s="50"/>
      <c r="WGY305" s="50"/>
      <c r="WGZ305" s="50"/>
      <c r="WHA305" s="50"/>
      <c r="WHB305" s="50"/>
      <c r="WHC305" s="50"/>
      <c r="WHD305" s="50"/>
      <c r="WHE305" s="50"/>
      <c r="WHF305" s="50"/>
      <c r="WHG305" s="50"/>
      <c r="WHH305" s="50"/>
      <c r="WHI305" s="50"/>
      <c r="WHJ305" s="50"/>
      <c r="WHK305" s="50"/>
      <c r="WHL305" s="50"/>
      <c r="WHM305" s="50"/>
      <c r="WHN305" s="50"/>
      <c r="WHO305" s="50"/>
      <c r="WHP305" s="50"/>
      <c r="WHQ305" s="50"/>
      <c r="WHR305" s="50"/>
      <c r="WHS305" s="50"/>
      <c r="WHT305" s="50"/>
      <c r="WHU305" s="50"/>
      <c r="WHV305" s="50"/>
      <c r="WHW305" s="50"/>
      <c r="WHX305" s="50"/>
      <c r="WHY305" s="50"/>
      <c r="WHZ305" s="50"/>
      <c r="WIA305" s="50"/>
      <c r="WIB305" s="50"/>
      <c r="WIC305" s="50"/>
      <c r="WID305" s="50"/>
      <c r="WIE305" s="50"/>
      <c r="WIF305" s="50"/>
      <c r="WIG305" s="50"/>
      <c r="WIH305" s="50"/>
      <c r="WII305" s="50"/>
      <c r="WIJ305" s="50"/>
      <c r="WIK305" s="50"/>
      <c r="WIL305" s="50"/>
      <c r="WIM305" s="50"/>
      <c r="WIN305" s="50"/>
      <c r="WIO305" s="50"/>
      <c r="WIP305" s="50"/>
      <c r="WIQ305" s="50"/>
      <c r="WIR305" s="50"/>
      <c r="WIS305" s="50"/>
      <c r="WIT305" s="50"/>
      <c r="WIU305" s="50"/>
      <c r="WIV305" s="50"/>
      <c r="WIW305" s="50"/>
      <c r="WIX305" s="50"/>
      <c r="WIY305" s="50"/>
      <c r="WIZ305" s="50"/>
      <c r="WJA305" s="50"/>
      <c r="WJB305" s="50"/>
      <c r="WJC305" s="50"/>
      <c r="WJD305" s="50"/>
      <c r="WJE305" s="50"/>
      <c r="WJF305" s="50"/>
      <c r="WJG305" s="50"/>
      <c r="WJH305" s="50"/>
      <c r="WJI305" s="50"/>
      <c r="WJJ305" s="50"/>
      <c r="WJK305" s="50"/>
      <c r="WJL305" s="50"/>
      <c r="WJM305" s="50"/>
      <c r="WJN305" s="50"/>
      <c r="WJO305" s="50"/>
      <c r="WJP305" s="50"/>
      <c r="WJQ305" s="50"/>
      <c r="WJR305" s="50"/>
      <c r="WJS305" s="50"/>
      <c r="WJT305" s="50"/>
      <c r="WJU305" s="50"/>
      <c r="WJV305" s="50"/>
      <c r="WJW305" s="50"/>
      <c r="WJX305" s="50"/>
      <c r="WJY305" s="50"/>
      <c r="WJZ305" s="50"/>
      <c r="WKA305" s="50"/>
      <c r="WKB305" s="50"/>
      <c r="WKC305" s="50"/>
      <c r="WKD305" s="50"/>
      <c r="WKE305" s="50"/>
      <c r="WKF305" s="50"/>
      <c r="WKG305" s="50"/>
      <c r="WKH305" s="50"/>
      <c r="WKI305" s="50"/>
      <c r="WKJ305" s="50"/>
      <c r="WKK305" s="50"/>
      <c r="WKL305" s="50"/>
      <c r="WKM305" s="50"/>
      <c r="WKN305" s="50"/>
      <c r="WKO305" s="50"/>
      <c r="WKP305" s="50"/>
      <c r="WKQ305" s="50"/>
      <c r="WKR305" s="50"/>
      <c r="WKS305" s="50"/>
      <c r="WKT305" s="50"/>
      <c r="WKU305" s="50"/>
      <c r="WKV305" s="50"/>
      <c r="WKW305" s="50"/>
      <c r="WKX305" s="50"/>
      <c r="WKY305" s="50"/>
      <c r="WKZ305" s="50"/>
      <c r="WLA305" s="50"/>
      <c r="WLB305" s="50"/>
      <c r="WLC305" s="50"/>
      <c r="WLD305" s="50"/>
      <c r="WLE305" s="50"/>
      <c r="WLF305" s="50"/>
      <c r="WLG305" s="50"/>
      <c r="WLH305" s="50"/>
      <c r="WLI305" s="50"/>
      <c r="WLJ305" s="50"/>
      <c r="WLK305" s="50"/>
      <c r="WLL305" s="50"/>
      <c r="WLN305" s="50"/>
      <c r="WLP305" s="50"/>
      <c r="WLQ305" s="50"/>
      <c r="WLR305" s="50"/>
      <c r="WLS305" s="50"/>
      <c r="WLT305" s="50"/>
      <c r="WLU305" s="50"/>
      <c r="WLV305" s="50"/>
      <c r="WLW305" s="50"/>
      <c r="WMB305" s="50"/>
      <c r="WMC305" s="50"/>
      <c r="WMD305" s="50"/>
      <c r="WME305" s="50"/>
      <c r="WMF305" s="50"/>
      <c r="WMG305" s="50"/>
      <c r="WMH305" s="50"/>
      <c r="WMI305" s="50"/>
      <c r="WMJ305" s="50"/>
      <c r="WMK305" s="50"/>
      <c r="WML305" s="50"/>
      <c r="WMM305" s="50"/>
      <c r="WMN305" s="50"/>
      <c r="WMO305" s="50"/>
      <c r="WMP305" s="50"/>
      <c r="WMQ305" s="50"/>
      <c r="WMR305" s="50"/>
      <c r="WMS305" s="50"/>
      <c r="WMT305" s="50"/>
      <c r="WMU305" s="50"/>
      <c r="WMV305" s="50"/>
      <c r="WMW305" s="50"/>
      <c r="WMX305" s="50"/>
      <c r="WMY305" s="50"/>
      <c r="WMZ305" s="50"/>
      <c r="WNA305" s="50"/>
      <c r="WNB305" s="50"/>
      <c r="WNC305" s="50"/>
      <c r="WND305" s="50"/>
      <c r="WNE305" s="50"/>
      <c r="WNF305" s="50"/>
      <c r="WNG305" s="50"/>
      <c r="WNH305" s="50"/>
      <c r="WNI305" s="50"/>
      <c r="WNJ305" s="50"/>
      <c r="WNK305" s="50"/>
      <c r="WNL305" s="50"/>
      <c r="WNM305" s="50"/>
      <c r="WNN305" s="50"/>
      <c r="WNO305" s="50"/>
      <c r="WNP305" s="50"/>
      <c r="WNQ305" s="50"/>
      <c r="WNR305" s="50"/>
      <c r="WNS305" s="50"/>
      <c r="WNT305" s="50"/>
      <c r="WNU305" s="50"/>
      <c r="WNV305" s="50"/>
      <c r="WNW305" s="50"/>
      <c r="WNX305" s="50"/>
      <c r="WNY305" s="50"/>
      <c r="WNZ305" s="50"/>
      <c r="WOA305" s="50"/>
      <c r="WOB305" s="50"/>
      <c r="WOC305" s="50"/>
      <c r="WOD305" s="50"/>
      <c r="WOE305" s="50"/>
      <c r="WOF305" s="50"/>
      <c r="WOG305" s="50"/>
      <c r="WOH305" s="50"/>
      <c r="WOI305" s="50"/>
      <c r="WOJ305" s="50"/>
      <c r="WOK305" s="50"/>
      <c r="WOL305" s="50"/>
      <c r="WOM305" s="50"/>
      <c r="WON305" s="50"/>
      <c r="WOO305" s="50"/>
      <c r="WOP305" s="50"/>
      <c r="WOQ305" s="50"/>
      <c r="WOR305" s="50"/>
      <c r="WOS305" s="50"/>
      <c r="WOT305" s="50"/>
      <c r="WOU305" s="50"/>
      <c r="WOV305" s="50"/>
      <c r="WOW305" s="50"/>
      <c r="WOX305" s="50"/>
      <c r="WOY305" s="50"/>
      <c r="WOZ305" s="50"/>
      <c r="WPA305" s="50"/>
      <c r="WPB305" s="50"/>
      <c r="WPC305" s="50"/>
      <c r="WPD305" s="50"/>
      <c r="WPE305" s="50"/>
      <c r="WPF305" s="50"/>
      <c r="WPG305" s="50"/>
      <c r="WPH305" s="50"/>
      <c r="WPI305" s="50"/>
      <c r="WPJ305" s="50"/>
      <c r="WPK305" s="50"/>
      <c r="WPL305" s="50"/>
      <c r="WPM305" s="50"/>
      <c r="WPN305" s="50"/>
      <c r="WPO305" s="50"/>
      <c r="WPP305" s="50"/>
      <c r="WPQ305" s="50"/>
      <c r="WPR305" s="50"/>
      <c r="WPS305" s="50"/>
      <c r="WPT305" s="50"/>
      <c r="WPU305" s="50"/>
      <c r="WPV305" s="50"/>
      <c r="WPW305" s="50"/>
      <c r="WPX305" s="50"/>
      <c r="WPY305" s="50"/>
      <c r="WPZ305" s="50"/>
      <c r="WQA305" s="50"/>
      <c r="WQB305" s="50"/>
      <c r="WQC305" s="50"/>
      <c r="WQD305" s="50"/>
      <c r="WQE305" s="50"/>
      <c r="WQF305" s="50"/>
      <c r="WQG305" s="50"/>
      <c r="WQH305" s="50"/>
      <c r="WQI305" s="50"/>
      <c r="WQJ305" s="50"/>
      <c r="WQK305" s="50"/>
      <c r="WQL305" s="50"/>
      <c r="WQM305" s="50"/>
      <c r="WQN305" s="50"/>
      <c r="WQO305" s="50"/>
      <c r="WQP305" s="50"/>
      <c r="WQQ305" s="50"/>
      <c r="WQR305" s="50"/>
      <c r="WQS305" s="50"/>
      <c r="WQT305" s="50"/>
      <c r="WQU305" s="50"/>
      <c r="WQV305" s="50"/>
      <c r="WQW305" s="50"/>
      <c r="WQX305" s="50"/>
      <c r="WQY305" s="50"/>
      <c r="WQZ305" s="50"/>
      <c r="WRA305" s="50"/>
      <c r="WRB305" s="50"/>
      <c r="WRC305" s="50"/>
      <c r="WRD305" s="50"/>
      <c r="WRE305" s="50"/>
      <c r="WRF305" s="50"/>
      <c r="WRG305" s="50"/>
      <c r="WRH305" s="50"/>
      <c r="WRI305" s="50"/>
      <c r="WRJ305" s="50"/>
      <c r="WRK305" s="50"/>
      <c r="WRL305" s="50"/>
      <c r="WRM305" s="50"/>
      <c r="WRN305" s="50"/>
      <c r="WRO305" s="50"/>
      <c r="WRP305" s="50"/>
      <c r="WRQ305" s="50"/>
      <c r="WRR305" s="50"/>
      <c r="WRS305" s="50"/>
      <c r="WRT305" s="50"/>
      <c r="WRU305" s="50"/>
      <c r="WRV305" s="50"/>
      <c r="WRW305" s="50"/>
      <c r="WRX305" s="50"/>
      <c r="WRY305" s="50"/>
      <c r="WRZ305" s="50"/>
      <c r="WSA305" s="50"/>
      <c r="WSB305" s="50"/>
      <c r="WSC305" s="50"/>
      <c r="WSD305" s="50"/>
      <c r="WSE305" s="50"/>
      <c r="WSF305" s="50"/>
      <c r="WSG305" s="50"/>
      <c r="WSH305" s="50"/>
      <c r="WSI305" s="50"/>
      <c r="WSJ305" s="50"/>
      <c r="WSK305" s="50"/>
      <c r="WSL305" s="50"/>
      <c r="WSM305" s="50"/>
      <c r="WSN305" s="50"/>
      <c r="WSO305" s="50"/>
      <c r="WSP305" s="50"/>
      <c r="WSQ305" s="50"/>
      <c r="WSR305" s="50"/>
      <c r="WSS305" s="50"/>
      <c r="WST305" s="50"/>
      <c r="WSU305" s="50"/>
      <c r="WSV305" s="50"/>
      <c r="WSW305" s="50"/>
      <c r="WSX305" s="50"/>
      <c r="WSY305" s="50"/>
      <c r="WSZ305" s="50"/>
      <c r="WTA305" s="50"/>
      <c r="WTB305" s="50"/>
      <c r="WTC305" s="50"/>
      <c r="WTD305" s="50"/>
      <c r="WTE305" s="50"/>
      <c r="WTF305" s="50"/>
      <c r="WTG305" s="50"/>
      <c r="WTH305" s="50"/>
      <c r="WTI305" s="50"/>
      <c r="WTJ305" s="50"/>
      <c r="WTK305" s="50"/>
      <c r="WTL305" s="50"/>
      <c r="WTM305" s="50"/>
      <c r="WTN305" s="50"/>
      <c r="WTO305" s="50"/>
      <c r="WTP305" s="50"/>
      <c r="WTQ305" s="50"/>
      <c r="WTR305" s="50"/>
      <c r="WTS305" s="50"/>
      <c r="WTT305" s="50"/>
      <c r="WTU305" s="50"/>
      <c r="WTV305" s="50"/>
      <c r="WTW305" s="50"/>
      <c r="WTX305" s="50"/>
      <c r="WTY305" s="50"/>
      <c r="WTZ305" s="50"/>
      <c r="WUA305" s="50"/>
      <c r="WUB305" s="50"/>
      <c r="WUC305" s="50"/>
      <c r="WUD305" s="50"/>
      <c r="WUE305" s="50"/>
      <c r="WUF305" s="50"/>
      <c r="WUG305" s="50"/>
      <c r="WUH305" s="50"/>
      <c r="WUI305" s="50"/>
      <c r="WUJ305" s="50"/>
      <c r="WUK305" s="50"/>
      <c r="WUL305" s="50"/>
      <c r="WUM305" s="50"/>
      <c r="WUN305" s="50"/>
      <c r="WUO305" s="50"/>
      <c r="WUP305" s="50"/>
      <c r="WUQ305" s="50"/>
      <c r="WUR305" s="50"/>
      <c r="WUS305" s="50"/>
      <c r="WUT305" s="50"/>
      <c r="WUU305" s="50"/>
      <c r="WUV305" s="50"/>
      <c r="WUW305" s="50"/>
      <c r="WUX305" s="50"/>
      <c r="WUY305" s="50"/>
      <c r="WUZ305" s="50"/>
      <c r="WVA305" s="50"/>
      <c r="WVB305" s="50"/>
      <c r="WVC305" s="50"/>
      <c r="WVD305" s="50"/>
      <c r="WVE305" s="50"/>
      <c r="WVF305" s="50"/>
      <c r="WVG305" s="50"/>
      <c r="WVH305" s="50"/>
      <c r="WVJ305" s="50"/>
      <c r="WVL305" s="50"/>
      <c r="WVM305" s="50"/>
      <c r="WVN305" s="50"/>
      <c r="WVO305" s="50"/>
      <c r="WVP305" s="50"/>
      <c r="WVQ305" s="50"/>
      <c r="WVR305" s="50"/>
      <c r="WVS305" s="50"/>
      <c r="WVX305" s="50"/>
      <c r="WVY305" s="50"/>
      <c r="WVZ305" s="50"/>
      <c r="WWA305" s="50"/>
      <c r="WWB305" s="50"/>
      <c r="WWC305" s="50"/>
      <c r="WWD305" s="50"/>
      <c r="WWE305" s="50"/>
      <c r="WWF305" s="50"/>
      <c r="WWG305" s="50"/>
      <c r="WWH305" s="50"/>
      <c r="WWI305" s="50"/>
      <c r="WWJ305" s="50"/>
      <c r="WWK305" s="50"/>
      <c r="WWL305" s="50"/>
      <c r="WWM305" s="50"/>
      <c r="WWN305" s="50"/>
      <c r="WWO305" s="50"/>
      <c r="WWP305" s="50"/>
      <c r="WWQ305" s="50"/>
      <c r="WWR305" s="50"/>
      <c r="WWS305" s="50"/>
      <c r="WWT305" s="50"/>
      <c r="WWU305" s="50"/>
      <c r="WWV305" s="50"/>
      <c r="WWW305" s="50"/>
      <c r="WWX305" s="50"/>
      <c r="WWY305" s="50"/>
      <c r="WWZ305" s="50"/>
      <c r="WXA305" s="50"/>
      <c r="WXB305" s="50"/>
      <c r="WXC305" s="50"/>
      <c r="WXD305" s="50"/>
      <c r="WXE305" s="50"/>
      <c r="WXF305" s="50"/>
      <c r="WXG305" s="50"/>
      <c r="WXH305" s="50"/>
      <c r="WXI305" s="50"/>
      <c r="WXJ305" s="50"/>
      <c r="WXK305" s="50"/>
      <c r="WXL305" s="50"/>
      <c r="WXM305" s="50"/>
      <c r="WXN305" s="50"/>
      <c r="WXO305" s="50"/>
      <c r="WXP305" s="50"/>
      <c r="WXQ305" s="50"/>
      <c r="WXR305" s="50"/>
      <c r="WXS305" s="50"/>
      <c r="WXT305" s="50"/>
      <c r="WXU305" s="50"/>
      <c r="WXV305" s="50"/>
      <c r="WXW305" s="50"/>
      <c r="WXX305" s="50"/>
      <c r="WXY305" s="50"/>
      <c r="WXZ305" s="50"/>
      <c r="WYA305" s="50"/>
      <c r="WYB305" s="50"/>
      <c r="WYC305" s="50"/>
      <c r="WYD305" s="50"/>
      <c r="WYE305" s="50"/>
      <c r="WYF305" s="50"/>
      <c r="WYG305" s="50"/>
      <c r="WYH305" s="50"/>
      <c r="WYI305" s="50"/>
      <c r="WYJ305" s="50"/>
      <c r="WYK305" s="50"/>
      <c r="WYL305" s="50"/>
      <c r="WYM305" s="50"/>
      <c r="WYN305" s="50"/>
      <c r="WYO305" s="50"/>
      <c r="WYP305" s="50"/>
      <c r="WYQ305" s="50"/>
      <c r="WYR305" s="50"/>
      <c r="WYS305" s="50"/>
      <c r="WYT305" s="50"/>
      <c r="WYU305" s="50"/>
      <c r="WYV305" s="50"/>
      <c r="WYW305" s="50"/>
      <c r="WYX305" s="50"/>
      <c r="WYY305" s="50"/>
      <c r="WYZ305" s="50"/>
      <c r="WZA305" s="50"/>
      <c r="WZB305" s="50"/>
      <c r="WZC305" s="50"/>
      <c r="WZD305" s="50"/>
      <c r="WZE305" s="50"/>
      <c r="WZF305" s="50"/>
      <c r="WZG305" s="50"/>
      <c r="WZH305" s="50"/>
      <c r="WZI305" s="50"/>
      <c r="WZJ305" s="50"/>
      <c r="WZK305" s="50"/>
      <c r="WZL305" s="50"/>
      <c r="WZM305" s="50"/>
      <c r="WZN305" s="50"/>
      <c r="WZO305" s="50"/>
      <c r="WZP305" s="50"/>
      <c r="WZQ305" s="50"/>
      <c r="WZR305" s="50"/>
      <c r="WZS305" s="50"/>
      <c r="WZT305" s="50"/>
      <c r="WZU305" s="50"/>
      <c r="WZV305" s="50"/>
      <c r="WZW305" s="50"/>
      <c r="WZX305" s="50"/>
      <c r="WZY305" s="50"/>
      <c r="WZZ305" s="50"/>
      <c r="XAA305" s="50"/>
      <c r="XAB305" s="50"/>
      <c r="XAC305" s="50"/>
      <c r="XAD305" s="50"/>
      <c r="XAE305" s="50"/>
      <c r="XAF305" s="50"/>
      <c r="XAG305" s="50"/>
      <c r="XAH305" s="50"/>
      <c r="XAI305" s="50"/>
      <c r="XAJ305" s="50"/>
      <c r="XAK305" s="50"/>
      <c r="XAL305" s="50"/>
      <c r="XAM305" s="50"/>
      <c r="XAN305" s="50"/>
      <c r="XAO305" s="50"/>
      <c r="XAP305" s="50"/>
      <c r="XAQ305" s="50"/>
      <c r="XAR305" s="50"/>
      <c r="XAS305" s="50"/>
      <c r="XAT305" s="50"/>
      <c r="XAU305" s="50"/>
      <c r="XAV305" s="50"/>
      <c r="XAW305" s="50"/>
      <c r="XAX305" s="50"/>
      <c r="XAY305" s="50"/>
      <c r="XAZ305" s="50"/>
      <c r="XBA305" s="50"/>
      <c r="XBB305" s="50"/>
      <c r="XBC305" s="50"/>
      <c r="XBD305" s="50"/>
      <c r="XBE305" s="50"/>
      <c r="XBF305" s="50"/>
      <c r="XBG305" s="50"/>
      <c r="XBH305" s="50"/>
      <c r="XBI305" s="50"/>
      <c r="XBJ305" s="50"/>
      <c r="XBK305" s="50"/>
      <c r="XBL305" s="50"/>
      <c r="XBM305" s="50"/>
      <c r="XBN305" s="50"/>
      <c r="XBO305" s="50"/>
      <c r="XBP305" s="50"/>
      <c r="XBQ305" s="50"/>
      <c r="XBR305" s="50"/>
      <c r="XBS305" s="50"/>
      <c r="XBT305" s="50"/>
      <c r="XBU305" s="50"/>
      <c r="XBV305" s="50"/>
      <c r="XBW305" s="50"/>
      <c r="XBX305" s="50"/>
      <c r="XBY305" s="50"/>
      <c r="XBZ305" s="50"/>
      <c r="XCA305" s="50"/>
      <c r="XCB305" s="50"/>
      <c r="XCC305" s="50"/>
      <c r="XCD305" s="50"/>
      <c r="XCE305" s="50"/>
      <c r="XCF305" s="50"/>
      <c r="XCG305" s="50"/>
      <c r="XCH305" s="50"/>
      <c r="XCI305" s="50"/>
      <c r="XCJ305" s="50"/>
      <c r="XCK305" s="50"/>
      <c r="XCL305" s="50"/>
      <c r="XCM305" s="50"/>
      <c r="XCN305" s="50"/>
      <c r="XCO305" s="50"/>
      <c r="XCP305" s="50"/>
      <c r="XCQ305" s="50"/>
      <c r="XCR305" s="50"/>
      <c r="XCS305" s="50"/>
      <c r="XCT305" s="50"/>
      <c r="XCU305" s="50"/>
      <c r="XCV305" s="50"/>
      <c r="XCW305" s="50"/>
      <c r="XCX305" s="50"/>
      <c r="XCY305" s="50"/>
      <c r="XCZ305" s="50"/>
      <c r="XDA305" s="50"/>
      <c r="XDB305" s="50"/>
      <c r="XDC305" s="50"/>
      <c r="XDD305" s="50"/>
      <c r="XDE305" s="50"/>
      <c r="XDF305" s="50"/>
      <c r="XDG305" s="50"/>
      <c r="XDH305" s="50"/>
      <c r="XDI305" s="50"/>
      <c r="XDJ305" s="50"/>
      <c r="XDK305" s="50"/>
      <c r="XDL305" s="50"/>
      <c r="XDM305" s="50"/>
      <c r="XDN305" s="50"/>
      <c r="XDO305" s="50"/>
      <c r="XDP305" s="50"/>
      <c r="XDQ305" s="50"/>
      <c r="XDR305" s="50"/>
      <c r="XDS305" s="50"/>
      <c r="XDT305" s="50"/>
      <c r="XDU305" s="50"/>
      <c r="XDV305" s="50"/>
      <c r="XDW305" s="50"/>
      <c r="XDX305" s="50"/>
      <c r="XDY305" s="50"/>
      <c r="XDZ305" s="50"/>
      <c r="XEA305" s="50"/>
      <c r="XEB305" s="50"/>
      <c r="XEC305" s="50"/>
      <c r="XED305" s="50"/>
      <c r="XEE305" s="50"/>
      <c r="XEF305" s="50"/>
      <c r="XEG305" s="50"/>
      <c r="XEH305" s="50"/>
      <c r="XEI305" s="50"/>
      <c r="XEJ305" s="50"/>
      <c r="XEK305" s="50"/>
      <c r="XEL305" s="50"/>
      <c r="XEM305" s="50"/>
      <c r="XEN305" s="50"/>
      <c r="XEO305" s="50"/>
      <c r="XEP305" s="50"/>
      <c r="XEQ305" s="50"/>
      <c r="XER305" s="50"/>
      <c r="XES305" s="50"/>
      <c r="XET305" s="50"/>
      <c r="XEU305" s="50"/>
      <c r="XEV305" s="50"/>
      <c r="XEW305" s="50"/>
      <c r="XEX305" s="50"/>
      <c r="XEY305" s="50"/>
      <c r="XEZ305" s="50"/>
      <c r="XFA305" s="50"/>
      <c r="XFB305" s="50"/>
      <c r="XFC305" s="50"/>
      <c r="XFD305" s="50"/>
    </row>
    <row r="306" ht="16.5" customHeight="1" spans="1:16384">
      <c r="A306" s="45" t="s">
        <v>187</v>
      </c>
      <c r="B306" s="46"/>
      <c r="C306" s="46"/>
      <c r="D306" s="46"/>
      <c r="E306" s="47"/>
      <c r="F306" s="46"/>
      <c r="G306" s="48">
        <f>D306-F306</f>
        <v>0</v>
      </c>
      <c r="H306" s="49"/>
      <c r="I306" s="46">
        <v>2184</v>
      </c>
      <c r="J306" s="48">
        <f>I306-B306</f>
        <v>2184</v>
      </c>
      <c r="K306" s="47"/>
      <c r="L306" s="65"/>
      <c r="Q306" s="43"/>
      <c r="R306" s="30">
        <v>0</v>
      </c>
      <c r="S306" s="30">
        <v>0</v>
      </c>
      <c r="T306" s="42">
        <f t="shared" si="19"/>
        <v>0</v>
      </c>
      <c r="U306" s="65"/>
      <c r="V306" s="65"/>
      <c r="W306" s="65"/>
      <c r="X306" s="65"/>
      <c r="Y306" s="65"/>
      <c r="Z306" s="65"/>
      <c r="AA306" s="65"/>
      <c r="AB306" s="65"/>
      <c r="AC306" s="65"/>
      <c r="AD306" s="65"/>
      <c r="AE306" s="65"/>
      <c r="AF306" s="65"/>
      <c r="AG306" s="65"/>
      <c r="AH306" s="65"/>
      <c r="AI306" s="65"/>
      <c r="AJ306" s="65"/>
      <c r="AK306" s="65"/>
      <c r="AL306" s="65"/>
      <c r="AM306" s="65"/>
      <c r="AN306" s="65"/>
      <c r="AO306" s="65"/>
      <c r="AP306" s="65"/>
      <c r="AQ306" s="65"/>
      <c r="AR306" s="65"/>
      <c r="AS306" s="65"/>
      <c r="AT306" s="65"/>
      <c r="AU306" s="65"/>
      <c r="AV306" s="65"/>
      <c r="AW306" s="65"/>
      <c r="AX306" s="65"/>
      <c r="AY306" s="65"/>
      <c r="AZ306" s="65"/>
      <c r="BA306" s="65"/>
      <c r="BB306" s="65"/>
      <c r="BC306" s="65"/>
      <c r="BD306" s="65"/>
      <c r="BE306" s="65"/>
      <c r="BF306" s="65"/>
      <c r="BG306" s="65"/>
      <c r="BH306" s="65"/>
      <c r="BI306" s="65"/>
      <c r="BJ306" s="65"/>
      <c r="BK306" s="65"/>
      <c r="BL306" s="65"/>
      <c r="BM306" s="65"/>
      <c r="BN306" s="65"/>
      <c r="BO306" s="65"/>
      <c r="BP306" s="65"/>
      <c r="BQ306" s="65"/>
      <c r="BR306" s="65"/>
      <c r="BS306" s="65"/>
      <c r="BT306" s="65"/>
      <c r="BU306" s="65"/>
      <c r="BV306" s="65"/>
      <c r="BW306" s="65"/>
      <c r="BX306" s="65"/>
      <c r="BY306" s="65"/>
      <c r="BZ306" s="65"/>
      <c r="CA306" s="65"/>
      <c r="CB306" s="65"/>
      <c r="CC306" s="65"/>
      <c r="CD306" s="65"/>
      <c r="CE306" s="65"/>
      <c r="CF306" s="65"/>
      <c r="CG306" s="65"/>
      <c r="CH306" s="65"/>
      <c r="CI306" s="65"/>
      <c r="CJ306" s="65"/>
      <c r="CK306" s="65"/>
      <c r="CL306" s="65"/>
      <c r="CM306" s="65"/>
      <c r="CN306" s="65"/>
      <c r="CO306" s="65"/>
      <c r="CP306" s="65"/>
      <c r="CQ306" s="65"/>
      <c r="CR306" s="65"/>
      <c r="CS306" s="65"/>
      <c r="CT306" s="65"/>
      <c r="CU306" s="65"/>
      <c r="CV306" s="65"/>
      <c r="CW306" s="65"/>
      <c r="CX306" s="65"/>
      <c r="CY306" s="65"/>
      <c r="CZ306" s="65"/>
      <c r="DA306" s="65"/>
      <c r="DB306" s="65"/>
      <c r="DC306" s="65"/>
      <c r="DD306" s="65"/>
      <c r="DE306" s="65"/>
      <c r="DF306" s="65"/>
      <c r="DG306" s="65"/>
      <c r="DH306" s="65"/>
      <c r="DI306" s="65"/>
      <c r="DJ306" s="65"/>
      <c r="DK306" s="65"/>
      <c r="DL306" s="65"/>
      <c r="DM306" s="65"/>
      <c r="DN306" s="65"/>
      <c r="DO306" s="65"/>
      <c r="DP306" s="65"/>
      <c r="DQ306" s="65"/>
      <c r="DR306" s="65"/>
      <c r="DS306" s="65"/>
      <c r="DT306" s="65"/>
      <c r="DU306" s="65"/>
      <c r="DV306" s="65"/>
      <c r="DW306" s="65"/>
      <c r="DX306" s="65"/>
      <c r="DY306" s="65"/>
      <c r="DZ306" s="65"/>
      <c r="EA306" s="65"/>
      <c r="EB306" s="65"/>
      <c r="EC306" s="65"/>
      <c r="ED306" s="65"/>
      <c r="EE306" s="65"/>
      <c r="EF306" s="65"/>
      <c r="EG306" s="65"/>
      <c r="EH306" s="65"/>
      <c r="EI306" s="65"/>
      <c r="EJ306" s="65"/>
      <c r="EK306" s="65"/>
      <c r="EL306" s="65"/>
      <c r="EM306" s="65"/>
      <c r="EN306" s="65"/>
      <c r="EO306" s="65"/>
      <c r="EP306" s="65"/>
      <c r="EQ306" s="65"/>
      <c r="ER306" s="65"/>
      <c r="ES306" s="65"/>
      <c r="ET306" s="65"/>
      <c r="EU306" s="65"/>
      <c r="EV306" s="65"/>
      <c r="EW306" s="65"/>
      <c r="EX306" s="65"/>
      <c r="EY306" s="65"/>
      <c r="EZ306" s="65"/>
      <c r="FA306" s="65"/>
      <c r="FB306" s="65"/>
      <c r="FC306" s="65"/>
      <c r="FD306" s="65"/>
      <c r="FE306" s="65"/>
      <c r="FF306" s="65"/>
      <c r="FG306" s="65"/>
      <c r="FH306" s="65"/>
      <c r="FI306" s="65"/>
      <c r="FJ306" s="65"/>
      <c r="FK306" s="65"/>
      <c r="FL306" s="65"/>
      <c r="FM306" s="65"/>
      <c r="FN306" s="65"/>
      <c r="FO306" s="65"/>
      <c r="FP306" s="65"/>
      <c r="FQ306" s="65"/>
      <c r="FR306" s="65"/>
      <c r="FS306" s="65"/>
      <c r="FT306" s="65"/>
      <c r="FU306" s="65"/>
      <c r="FV306" s="65"/>
      <c r="FW306" s="65"/>
      <c r="FX306" s="65"/>
      <c r="FY306" s="65"/>
      <c r="FZ306" s="65"/>
      <c r="GA306" s="65"/>
      <c r="GB306" s="65"/>
      <c r="GC306" s="65"/>
      <c r="GD306" s="65"/>
      <c r="GE306" s="65"/>
      <c r="GF306" s="65"/>
      <c r="GG306" s="65"/>
      <c r="GH306" s="65"/>
      <c r="GI306" s="65"/>
      <c r="GJ306" s="65"/>
      <c r="GK306" s="65"/>
      <c r="GL306" s="65"/>
      <c r="GM306" s="65"/>
      <c r="GN306" s="65"/>
      <c r="GO306" s="65"/>
      <c r="GP306" s="65"/>
      <c r="GQ306" s="65"/>
      <c r="GR306" s="65"/>
      <c r="GS306" s="65"/>
      <c r="GT306" s="65"/>
      <c r="GU306" s="65"/>
      <c r="GV306" s="65"/>
      <c r="GW306" s="65"/>
      <c r="GX306" s="65"/>
      <c r="GY306" s="65"/>
      <c r="GZ306" s="65"/>
      <c r="HA306" s="65"/>
      <c r="HB306" s="65"/>
      <c r="HC306" s="65"/>
      <c r="HD306" s="65"/>
      <c r="HE306" s="65"/>
      <c r="HF306" s="65"/>
      <c r="HG306" s="65"/>
      <c r="HH306" s="65"/>
      <c r="HI306" s="65"/>
      <c r="HJ306" s="65"/>
      <c r="HK306" s="65"/>
      <c r="HL306" s="65"/>
      <c r="HM306" s="65"/>
      <c r="HN306" s="65"/>
      <c r="HO306" s="65"/>
      <c r="HP306" s="65"/>
      <c r="HQ306" s="65"/>
      <c r="HR306" s="65"/>
      <c r="HS306" s="65"/>
      <c r="HT306" s="65"/>
      <c r="HU306" s="65"/>
      <c r="HV306" s="65"/>
      <c r="HW306" s="65"/>
      <c r="HX306" s="65"/>
      <c r="HY306" s="65"/>
      <c r="HZ306" s="65"/>
      <c r="IA306" s="65"/>
      <c r="IB306" s="65"/>
      <c r="IC306" s="65"/>
      <c r="ID306" s="65"/>
      <c r="IE306" s="65"/>
      <c r="IF306" s="65"/>
      <c r="IG306" s="65"/>
      <c r="IH306" s="65"/>
      <c r="II306" s="65"/>
      <c r="IJ306" s="65"/>
      <c r="IK306" s="65"/>
      <c r="IL306" s="65"/>
      <c r="IM306" s="65"/>
      <c r="IN306" s="65"/>
      <c r="IO306" s="65"/>
      <c r="IP306" s="65"/>
      <c r="IQ306" s="65"/>
      <c r="IR306" s="65"/>
      <c r="IS306" s="65"/>
      <c r="IT306" s="65"/>
      <c r="IU306" s="65"/>
      <c r="IV306" s="65"/>
      <c r="IX306" s="65"/>
      <c r="IZ306" s="65"/>
      <c r="JA306" s="65"/>
      <c r="JB306" s="65"/>
      <c r="JC306" s="65"/>
      <c r="JD306" s="65"/>
      <c r="JE306" s="65"/>
      <c r="JF306" s="65"/>
      <c r="JG306" s="65"/>
      <c r="JL306" s="65"/>
      <c r="JM306" s="65"/>
      <c r="JN306" s="65"/>
      <c r="JO306" s="65"/>
      <c r="JP306" s="65"/>
      <c r="JQ306" s="65"/>
      <c r="JR306" s="65"/>
      <c r="JS306" s="65"/>
      <c r="JT306" s="65"/>
      <c r="JU306" s="65"/>
      <c r="JV306" s="65"/>
      <c r="JW306" s="65"/>
      <c r="JX306" s="65"/>
      <c r="JY306" s="65"/>
      <c r="JZ306" s="65"/>
      <c r="KA306" s="65"/>
      <c r="KB306" s="65"/>
      <c r="KC306" s="65"/>
      <c r="KD306" s="65"/>
      <c r="KE306" s="65"/>
      <c r="KF306" s="65"/>
      <c r="KG306" s="65"/>
      <c r="KH306" s="65"/>
      <c r="KI306" s="65"/>
      <c r="KJ306" s="65"/>
      <c r="KK306" s="65"/>
      <c r="KL306" s="65"/>
      <c r="KM306" s="65"/>
      <c r="KN306" s="65"/>
      <c r="KO306" s="65"/>
      <c r="KP306" s="65"/>
      <c r="KQ306" s="65"/>
      <c r="KR306" s="65"/>
      <c r="KS306" s="65"/>
      <c r="KT306" s="65"/>
      <c r="KU306" s="65"/>
      <c r="KV306" s="65"/>
      <c r="KW306" s="65"/>
      <c r="KX306" s="65"/>
      <c r="KY306" s="65"/>
      <c r="KZ306" s="65"/>
      <c r="LA306" s="65"/>
      <c r="LB306" s="65"/>
      <c r="LC306" s="65"/>
      <c r="LD306" s="65"/>
      <c r="LE306" s="65"/>
      <c r="LF306" s="65"/>
      <c r="LG306" s="65"/>
      <c r="LH306" s="65"/>
      <c r="LI306" s="65"/>
      <c r="LJ306" s="65"/>
      <c r="LK306" s="65"/>
      <c r="LL306" s="65"/>
      <c r="LM306" s="65"/>
      <c r="LN306" s="65"/>
      <c r="LO306" s="65"/>
      <c r="LP306" s="65"/>
      <c r="LQ306" s="65"/>
      <c r="LR306" s="65"/>
      <c r="LS306" s="65"/>
      <c r="LT306" s="65"/>
      <c r="LU306" s="65"/>
      <c r="LV306" s="65"/>
      <c r="LW306" s="65"/>
      <c r="LX306" s="65"/>
      <c r="LY306" s="65"/>
      <c r="LZ306" s="65"/>
      <c r="MA306" s="65"/>
      <c r="MB306" s="65"/>
      <c r="MC306" s="65"/>
      <c r="MD306" s="65"/>
      <c r="ME306" s="65"/>
      <c r="MF306" s="65"/>
      <c r="MG306" s="65"/>
      <c r="MH306" s="65"/>
      <c r="MI306" s="65"/>
      <c r="MJ306" s="65"/>
      <c r="MK306" s="65"/>
      <c r="ML306" s="65"/>
      <c r="MM306" s="65"/>
      <c r="MN306" s="65"/>
      <c r="MO306" s="65"/>
      <c r="MP306" s="65"/>
      <c r="MQ306" s="65"/>
      <c r="MR306" s="65"/>
      <c r="MS306" s="65"/>
      <c r="MT306" s="65"/>
      <c r="MU306" s="65"/>
      <c r="MV306" s="65"/>
      <c r="MW306" s="65"/>
      <c r="MX306" s="65"/>
      <c r="MY306" s="65"/>
      <c r="MZ306" s="65"/>
      <c r="NA306" s="65"/>
      <c r="NB306" s="65"/>
      <c r="NC306" s="65"/>
      <c r="ND306" s="65"/>
      <c r="NE306" s="65"/>
      <c r="NF306" s="65"/>
      <c r="NG306" s="65"/>
      <c r="NH306" s="65"/>
      <c r="NI306" s="65"/>
      <c r="NJ306" s="65"/>
      <c r="NK306" s="65"/>
      <c r="NL306" s="65"/>
      <c r="NM306" s="65"/>
      <c r="NN306" s="65"/>
      <c r="NO306" s="65"/>
      <c r="NP306" s="65"/>
      <c r="NQ306" s="65"/>
      <c r="NR306" s="65"/>
      <c r="NS306" s="65"/>
      <c r="NT306" s="65"/>
      <c r="NU306" s="65"/>
      <c r="NV306" s="65"/>
      <c r="NW306" s="65"/>
      <c r="NX306" s="65"/>
      <c r="NY306" s="65"/>
      <c r="NZ306" s="65"/>
      <c r="OA306" s="65"/>
      <c r="OB306" s="65"/>
      <c r="OC306" s="65"/>
      <c r="OD306" s="65"/>
      <c r="OE306" s="65"/>
      <c r="OF306" s="65"/>
      <c r="OG306" s="65"/>
      <c r="OH306" s="65"/>
      <c r="OI306" s="65"/>
      <c r="OJ306" s="65"/>
      <c r="OK306" s="65"/>
      <c r="OL306" s="65"/>
      <c r="OM306" s="65"/>
      <c r="ON306" s="65"/>
      <c r="OO306" s="65"/>
      <c r="OP306" s="65"/>
      <c r="OQ306" s="65"/>
      <c r="OR306" s="65"/>
      <c r="OS306" s="65"/>
      <c r="OT306" s="65"/>
      <c r="OU306" s="65"/>
      <c r="OV306" s="65"/>
      <c r="OW306" s="65"/>
      <c r="OX306" s="65"/>
      <c r="OY306" s="65"/>
      <c r="OZ306" s="65"/>
      <c r="PA306" s="65"/>
      <c r="PB306" s="65"/>
      <c r="PC306" s="65"/>
      <c r="PD306" s="65"/>
      <c r="PE306" s="65"/>
      <c r="PF306" s="65"/>
      <c r="PG306" s="65"/>
      <c r="PH306" s="65"/>
      <c r="PI306" s="65"/>
      <c r="PJ306" s="65"/>
      <c r="PK306" s="65"/>
      <c r="PL306" s="65"/>
      <c r="PM306" s="65"/>
      <c r="PN306" s="65"/>
      <c r="PO306" s="65"/>
      <c r="PP306" s="65"/>
      <c r="PQ306" s="65"/>
      <c r="PR306" s="65"/>
      <c r="PS306" s="65"/>
      <c r="PT306" s="65"/>
      <c r="PU306" s="65"/>
      <c r="PV306" s="65"/>
      <c r="PW306" s="65"/>
      <c r="PX306" s="65"/>
      <c r="PY306" s="65"/>
      <c r="PZ306" s="65"/>
      <c r="QA306" s="65"/>
      <c r="QB306" s="65"/>
      <c r="QC306" s="65"/>
      <c r="QD306" s="65"/>
      <c r="QE306" s="65"/>
      <c r="QF306" s="65"/>
      <c r="QG306" s="65"/>
      <c r="QH306" s="65"/>
      <c r="QI306" s="65"/>
      <c r="QJ306" s="65"/>
      <c r="QK306" s="65"/>
      <c r="QL306" s="65"/>
      <c r="QM306" s="65"/>
      <c r="QN306" s="65"/>
      <c r="QO306" s="65"/>
      <c r="QP306" s="65"/>
      <c r="QQ306" s="65"/>
      <c r="QR306" s="65"/>
      <c r="QS306" s="65"/>
      <c r="QT306" s="65"/>
      <c r="QU306" s="65"/>
      <c r="QV306" s="65"/>
      <c r="QW306" s="65"/>
      <c r="QX306" s="65"/>
      <c r="QY306" s="65"/>
      <c r="QZ306" s="65"/>
      <c r="RA306" s="65"/>
      <c r="RB306" s="65"/>
      <c r="RC306" s="65"/>
      <c r="RD306" s="65"/>
      <c r="RE306" s="65"/>
      <c r="RF306" s="65"/>
      <c r="RG306" s="65"/>
      <c r="RH306" s="65"/>
      <c r="RI306" s="65"/>
      <c r="RJ306" s="65"/>
      <c r="RK306" s="65"/>
      <c r="RL306" s="65"/>
      <c r="RM306" s="65"/>
      <c r="RN306" s="65"/>
      <c r="RO306" s="65"/>
      <c r="RP306" s="65"/>
      <c r="RQ306" s="65"/>
      <c r="RR306" s="65"/>
      <c r="RS306" s="65"/>
      <c r="RT306" s="65"/>
      <c r="RU306" s="65"/>
      <c r="RV306" s="65"/>
      <c r="RW306" s="65"/>
      <c r="RX306" s="65"/>
      <c r="RY306" s="65"/>
      <c r="RZ306" s="65"/>
      <c r="SA306" s="65"/>
      <c r="SB306" s="65"/>
      <c r="SC306" s="65"/>
      <c r="SD306" s="65"/>
      <c r="SE306" s="65"/>
      <c r="SF306" s="65"/>
      <c r="SG306" s="65"/>
      <c r="SH306" s="65"/>
      <c r="SI306" s="65"/>
      <c r="SJ306" s="65"/>
      <c r="SK306" s="65"/>
      <c r="SL306" s="65"/>
      <c r="SM306" s="65"/>
      <c r="SN306" s="65"/>
      <c r="SO306" s="65"/>
      <c r="SP306" s="65"/>
      <c r="SQ306" s="65"/>
      <c r="SR306" s="65"/>
      <c r="ST306" s="65"/>
      <c r="SV306" s="65"/>
      <c r="SW306" s="65"/>
      <c r="SX306" s="65"/>
      <c r="SY306" s="65"/>
      <c r="SZ306" s="65"/>
      <c r="TA306" s="65"/>
      <c r="TB306" s="65"/>
      <c r="TC306" s="65"/>
      <c r="TH306" s="65"/>
      <c r="TI306" s="65"/>
      <c r="TJ306" s="65"/>
      <c r="TK306" s="65"/>
      <c r="TL306" s="65"/>
      <c r="TM306" s="65"/>
      <c r="TN306" s="65"/>
      <c r="TO306" s="65"/>
      <c r="TP306" s="65"/>
      <c r="TQ306" s="65"/>
      <c r="TR306" s="65"/>
      <c r="TS306" s="65"/>
      <c r="TT306" s="65"/>
      <c r="TU306" s="65"/>
      <c r="TV306" s="65"/>
      <c r="TW306" s="65"/>
      <c r="TX306" s="65"/>
      <c r="TY306" s="65"/>
      <c r="TZ306" s="65"/>
      <c r="UA306" s="65"/>
      <c r="UB306" s="65"/>
      <c r="UC306" s="65"/>
      <c r="UD306" s="65"/>
      <c r="UE306" s="65"/>
      <c r="UF306" s="65"/>
      <c r="UG306" s="65"/>
      <c r="UH306" s="65"/>
      <c r="UI306" s="65"/>
      <c r="UJ306" s="65"/>
      <c r="UK306" s="65"/>
      <c r="UL306" s="65"/>
      <c r="UM306" s="65"/>
      <c r="UN306" s="65"/>
      <c r="UO306" s="65"/>
      <c r="UP306" s="65"/>
      <c r="UQ306" s="65"/>
      <c r="UR306" s="65"/>
      <c r="US306" s="65"/>
      <c r="UT306" s="65"/>
      <c r="UU306" s="65"/>
      <c r="UV306" s="65"/>
      <c r="UW306" s="65"/>
      <c r="UX306" s="65"/>
      <c r="UY306" s="65"/>
      <c r="UZ306" s="65"/>
      <c r="VA306" s="65"/>
      <c r="VB306" s="65"/>
      <c r="VC306" s="65"/>
      <c r="VD306" s="65"/>
      <c r="VE306" s="65"/>
      <c r="VF306" s="65"/>
      <c r="VG306" s="65"/>
      <c r="VH306" s="65"/>
      <c r="VI306" s="65"/>
      <c r="VJ306" s="65"/>
      <c r="VK306" s="65"/>
      <c r="VL306" s="65"/>
      <c r="VM306" s="65"/>
      <c r="VN306" s="65"/>
      <c r="VO306" s="65"/>
      <c r="VP306" s="65"/>
      <c r="VQ306" s="65"/>
      <c r="VR306" s="65"/>
      <c r="VS306" s="65"/>
      <c r="VT306" s="65"/>
      <c r="VU306" s="65"/>
      <c r="VV306" s="65"/>
      <c r="VW306" s="65"/>
      <c r="VX306" s="65"/>
      <c r="VY306" s="65"/>
      <c r="VZ306" s="65"/>
      <c r="WA306" s="65"/>
      <c r="WB306" s="65"/>
      <c r="WC306" s="65"/>
      <c r="WD306" s="65"/>
      <c r="WE306" s="65"/>
      <c r="WF306" s="65"/>
      <c r="WG306" s="65"/>
      <c r="WH306" s="65"/>
      <c r="WI306" s="65"/>
      <c r="WJ306" s="65"/>
      <c r="WK306" s="65"/>
      <c r="WL306" s="65"/>
      <c r="WM306" s="65"/>
      <c r="WN306" s="65"/>
      <c r="WO306" s="65"/>
      <c r="WP306" s="65"/>
      <c r="WQ306" s="65"/>
      <c r="WR306" s="65"/>
      <c r="WS306" s="65"/>
      <c r="WT306" s="65"/>
      <c r="WU306" s="65"/>
      <c r="WV306" s="65"/>
      <c r="WW306" s="65"/>
      <c r="WX306" s="65"/>
      <c r="WY306" s="65"/>
      <c r="WZ306" s="65"/>
      <c r="XA306" s="65"/>
      <c r="XB306" s="65"/>
      <c r="XC306" s="65"/>
      <c r="XD306" s="65"/>
      <c r="XE306" s="65"/>
      <c r="XF306" s="65"/>
      <c r="XG306" s="65"/>
      <c r="XH306" s="65"/>
      <c r="XI306" s="65"/>
      <c r="XJ306" s="65"/>
      <c r="XK306" s="65"/>
      <c r="XL306" s="65"/>
      <c r="XM306" s="65"/>
      <c r="XN306" s="65"/>
      <c r="XO306" s="65"/>
      <c r="XP306" s="65"/>
      <c r="XQ306" s="65"/>
      <c r="XR306" s="65"/>
      <c r="XS306" s="65"/>
      <c r="XT306" s="65"/>
      <c r="XU306" s="65"/>
      <c r="XV306" s="65"/>
      <c r="XW306" s="65"/>
      <c r="XX306" s="65"/>
      <c r="XY306" s="65"/>
      <c r="XZ306" s="65"/>
      <c r="YA306" s="65"/>
      <c r="YB306" s="65"/>
      <c r="YC306" s="65"/>
      <c r="YD306" s="65"/>
      <c r="YE306" s="65"/>
      <c r="YF306" s="65"/>
      <c r="YG306" s="65"/>
      <c r="YH306" s="65"/>
      <c r="YI306" s="65"/>
      <c r="YJ306" s="65"/>
      <c r="YK306" s="65"/>
      <c r="YL306" s="65"/>
      <c r="YM306" s="65"/>
      <c r="YN306" s="65"/>
      <c r="YO306" s="65"/>
      <c r="YP306" s="65"/>
      <c r="YQ306" s="65"/>
      <c r="YR306" s="65"/>
      <c r="YS306" s="65"/>
      <c r="YT306" s="65"/>
      <c r="YU306" s="65"/>
      <c r="YV306" s="65"/>
      <c r="YW306" s="65"/>
      <c r="YX306" s="65"/>
      <c r="YY306" s="65"/>
      <c r="YZ306" s="65"/>
      <c r="ZA306" s="65"/>
      <c r="ZB306" s="65"/>
      <c r="ZC306" s="65"/>
      <c r="ZD306" s="65"/>
      <c r="ZE306" s="65"/>
      <c r="ZF306" s="65"/>
      <c r="ZG306" s="65"/>
      <c r="ZH306" s="65"/>
      <c r="ZI306" s="65"/>
      <c r="ZJ306" s="65"/>
      <c r="ZK306" s="65"/>
      <c r="ZL306" s="65"/>
      <c r="ZM306" s="65"/>
      <c r="ZN306" s="65"/>
      <c r="ZO306" s="65"/>
      <c r="ZP306" s="65"/>
      <c r="ZQ306" s="65"/>
      <c r="ZR306" s="65"/>
      <c r="ZS306" s="65"/>
      <c r="ZT306" s="65"/>
      <c r="ZU306" s="65"/>
      <c r="ZV306" s="65"/>
      <c r="ZW306" s="65"/>
      <c r="ZX306" s="65"/>
      <c r="ZY306" s="65"/>
      <c r="ZZ306" s="65"/>
      <c r="AAA306" s="65"/>
      <c r="AAB306" s="65"/>
      <c r="AAC306" s="65"/>
      <c r="AAD306" s="65"/>
      <c r="AAE306" s="65"/>
      <c r="AAF306" s="65"/>
      <c r="AAG306" s="65"/>
      <c r="AAH306" s="65"/>
      <c r="AAI306" s="65"/>
      <c r="AAJ306" s="65"/>
      <c r="AAK306" s="65"/>
      <c r="AAL306" s="65"/>
      <c r="AAM306" s="65"/>
      <c r="AAN306" s="65"/>
      <c r="AAO306" s="65"/>
      <c r="AAP306" s="65"/>
      <c r="AAQ306" s="65"/>
      <c r="AAR306" s="65"/>
      <c r="AAS306" s="65"/>
      <c r="AAT306" s="65"/>
      <c r="AAU306" s="65"/>
      <c r="AAV306" s="65"/>
      <c r="AAW306" s="65"/>
      <c r="AAX306" s="65"/>
      <c r="AAY306" s="65"/>
      <c r="AAZ306" s="65"/>
      <c r="ABA306" s="65"/>
      <c r="ABB306" s="65"/>
      <c r="ABC306" s="65"/>
      <c r="ABD306" s="65"/>
      <c r="ABE306" s="65"/>
      <c r="ABF306" s="65"/>
      <c r="ABG306" s="65"/>
      <c r="ABH306" s="65"/>
      <c r="ABI306" s="65"/>
      <c r="ABJ306" s="65"/>
      <c r="ABK306" s="65"/>
      <c r="ABL306" s="65"/>
      <c r="ABM306" s="65"/>
      <c r="ABN306" s="65"/>
      <c r="ABO306" s="65"/>
      <c r="ABP306" s="65"/>
      <c r="ABQ306" s="65"/>
      <c r="ABR306" s="65"/>
      <c r="ABS306" s="65"/>
      <c r="ABT306" s="65"/>
      <c r="ABU306" s="65"/>
      <c r="ABV306" s="65"/>
      <c r="ABW306" s="65"/>
      <c r="ABX306" s="65"/>
      <c r="ABY306" s="65"/>
      <c r="ABZ306" s="65"/>
      <c r="ACA306" s="65"/>
      <c r="ACB306" s="65"/>
      <c r="ACC306" s="65"/>
      <c r="ACD306" s="65"/>
      <c r="ACE306" s="65"/>
      <c r="ACF306" s="65"/>
      <c r="ACG306" s="65"/>
      <c r="ACH306" s="65"/>
      <c r="ACI306" s="65"/>
      <c r="ACJ306" s="65"/>
      <c r="ACK306" s="65"/>
      <c r="ACL306" s="65"/>
      <c r="ACM306" s="65"/>
      <c r="ACN306" s="65"/>
      <c r="ACP306" s="65"/>
      <c r="ACR306" s="65"/>
      <c r="ACS306" s="65"/>
      <c r="ACT306" s="65"/>
      <c r="ACU306" s="65"/>
      <c r="ACV306" s="65"/>
      <c r="ACW306" s="65"/>
      <c r="ACX306" s="65"/>
      <c r="ACY306" s="65"/>
      <c r="ADD306" s="65"/>
      <c r="ADE306" s="65"/>
      <c r="ADF306" s="65"/>
      <c r="ADG306" s="65"/>
      <c r="ADH306" s="65"/>
      <c r="ADI306" s="65"/>
      <c r="ADJ306" s="65"/>
      <c r="ADK306" s="65"/>
      <c r="ADL306" s="65"/>
      <c r="ADM306" s="65"/>
      <c r="ADN306" s="65"/>
      <c r="ADO306" s="65"/>
      <c r="ADP306" s="65"/>
      <c r="ADQ306" s="65"/>
      <c r="ADR306" s="65"/>
      <c r="ADS306" s="65"/>
      <c r="ADT306" s="65"/>
      <c r="ADU306" s="65"/>
      <c r="ADV306" s="65"/>
      <c r="ADW306" s="65"/>
      <c r="ADX306" s="65"/>
      <c r="ADY306" s="65"/>
      <c r="ADZ306" s="65"/>
      <c r="AEA306" s="65"/>
      <c r="AEB306" s="65"/>
      <c r="AEC306" s="65"/>
      <c r="AED306" s="65"/>
      <c r="AEE306" s="65"/>
      <c r="AEF306" s="65"/>
      <c r="AEG306" s="65"/>
      <c r="AEH306" s="65"/>
      <c r="AEI306" s="65"/>
      <c r="AEJ306" s="65"/>
      <c r="AEK306" s="65"/>
      <c r="AEL306" s="65"/>
      <c r="AEM306" s="65"/>
      <c r="AEN306" s="65"/>
      <c r="AEO306" s="65"/>
      <c r="AEP306" s="65"/>
      <c r="AEQ306" s="65"/>
      <c r="AER306" s="65"/>
      <c r="AES306" s="65"/>
      <c r="AET306" s="65"/>
      <c r="AEU306" s="65"/>
      <c r="AEV306" s="65"/>
      <c r="AEW306" s="65"/>
      <c r="AEX306" s="65"/>
      <c r="AEY306" s="65"/>
      <c r="AEZ306" s="65"/>
      <c r="AFA306" s="65"/>
      <c r="AFB306" s="65"/>
      <c r="AFC306" s="65"/>
      <c r="AFD306" s="65"/>
      <c r="AFE306" s="65"/>
      <c r="AFF306" s="65"/>
      <c r="AFG306" s="65"/>
      <c r="AFH306" s="65"/>
      <c r="AFI306" s="65"/>
      <c r="AFJ306" s="65"/>
      <c r="AFK306" s="65"/>
      <c r="AFL306" s="65"/>
      <c r="AFM306" s="65"/>
      <c r="AFN306" s="65"/>
      <c r="AFO306" s="65"/>
      <c r="AFP306" s="65"/>
      <c r="AFQ306" s="65"/>
      <c r="AFR306" s="65"/>
      <c r="AFS306" s="65"/>
      <c r="AFT306" s="65"/>
      <c r="AFU306" s="65"/>
      <c r="AFV306" s="65"/>
      <c r="AFW306" s="65"/>
      <c r="AFX306" s="65"/>
      <c r="AFY306" s="65"/>
      <c r="AFZ306" s="65"/>
      <c r="AGA306" s="65"/>
      <c r="AGB306" s="65"/>
      <c r="AGC306" s="65"/>
      <c r="AGD306" s="65"/>
      <c r="AGE306" s="65"/>
      <c r="AGF306" s="65"/>
      <c r="AGG306" s="65"/>
      <c r="AGH306" s="65"/>
      <c r="AGI306" s="65"/>
      <c r="AGJ306" s="65"/>
      <c r="AGK306" s="65"/>
      <c r="AGL306" s="65"/>
      <c r="AGM306" s="65"/>
      <c r="AGN306" s="65"/>
      <c r="AGO306" s="65"/>
      <c r="AGP306" s="65"/>
      <c r="AGQ306" s="65"/>
      <c r="AGR306" s="65"/>
      <c r="AGS306" s="65"/>
      <c r="AGT306" s="65"/>
      <c r="AGU306" s="65"/>
      <c r="AGV306" s="65"/>
      <c r="AGW306" s="65"/>
      <c r="AGX306" s="65"/>
      <c r="AGY306" s="65"/>
      <c r="AGZ306" s="65"/>
      <c r="AHA306" s="65"/>
      <c r="AHB306" s="65"/>
      <c r="AHC306" s="65"/>
      <c r="AHD306" s="65"/>
      <c r="AHE306" s="65"/>
      <c r="AHF306" s="65"/>
      <c r="AHG306" s="65"/>
      <c r="AHH306" s="65"/>
      <c r="AHI306" s="65"/>
      <c r="AHJ306" s="65"/>
      <c r="AHK306" s="65"/>
      <c r="AHL306" s="65"/>
      <c r="AHM306" s="65"/>
      <c r="AHN306" s="65"/>
      <c r="AHO306" s="65"/>
      <c r="AHP306" s="65"/>
      <c r="AHQ306" s="65"/>
      <c r="AHR306" s="65"/>
      <c r="AHS306" s="65"/>
      <c r="AHT306" s="65"/>
      <c r="AHU306" s="65"/>
      <c r="AHV306" s="65"/>
      <c r="AHW306" s="65"/>
      <c r="AHX306" s="65"/>
      <c r="AHY306" s="65"/>
      <c r="AHZ306" s="65"/>
      <c r="AIA306" s="65"/>
      <c r="AIB306" s="65"/>
      <c r="AIC306" s="65"/>
      <c r="AID306" s="65"/>
      <c r="AIE306" s="65"/>
      <c r="AIF306" s="65"/>
      <c r="AIG306" s="65"/>
      <c r="AIH306" s="65"/>
      <c r="AII306" s="65"/>
      <c r="AIJ306" s="65"/>
      <c r="AIK306" s="65"/>
      <c r="AIL306" s="65"/>
      <c r="AIM306" s="65"/>
      <c r="AIN306" s="65"/>
      <c r="AIO306" s="65"/>
      <c r="AIP306" s="65"/>
      <c r="AIQ306" s="65"/>
      <c r="AIR306" s="65"/>
      <c r="AIS306" s="65"/>
      <c r="AIT306" s="65"/>
      <c r="AIU306" s="65"/>
      <c r="AIV306" s="65"/>
      <c r="AIW306" s="65"/>
      <c r="AIX306" s="65"/>
      <c r="AIY306" s="65"/>
      <c r="AIZ306" s="65"/>
      <c r="AJA306" s="65"/>
      <c r="AJB306" s="65"/>
      <c r="AJC306" s="65"/>
      <c r="AJD306" s="65"/>
      <c r="AJE306" s="65"/>
      <c r="AJF306" s="65"/>
      <c r="AJG306" s="65"/>
      <c r="AJH306" s="65"/>
      <c r="AJI306" s="65"/>
      <c r="AJJ306" s="65"/>
      <c r="AJK306" s="65"/>
      <c r="AJL306" s="65"/>
      <c r="AJM306" s="65"/>
      <c r="AJN306" s="65"/>
      <c r="AJO306" s="65"/>
      <c r="AJP306" s="65"/>
      <c r="AJQ306" s="65"/>
      <c r="AJR306" s="65"/>
      <c r="AJS306" s="65"/>
      <c r="AJT306" s="65"/>
      <c r="AJU306" s="65"/>
      <c r="AJV306" s="65"/>
      <c r="AJW306" s="65"/>
      <c r="AJX306" s="65"/>
      <c r="AJY306" s="65"/>
      <c r="AJZ306" s="65"/>
      <c r="AKA306" s="65"/>
      <c r="AKB306" s="65"/>
      <c r="AKC306" s="65"/>
      <c r="AKD306" s="65"/>
      <c r="AKE306" s="65"/>
      <c r="AKF306" s="65"/>
      <c r="AKG306" s="65"/>
      <c r="AKH306" s="65"/>
      <c r="AKI306" s="65"/>
      <c r="AKJ306" s="65"/>
      <c r="AKK306" s="65"/>
      <c r="AKL306" s="65"/>
      <c r="AKM306" s="65"/>
      <c r="AKN306" s="65"/>
      <c r="AKO306" s="65"/>
      <c r="AKP306" s="65"/>
      <c r="AKQ306" s="65"/>
      <c r="AKR306" s="65"/>
      <c r="AKS306" s="65"/>
      <c r="AKT306" s="65"/>
      <c r="AKU306" s="65"/>
      <c r="AKV306" s="65"/>
      <c r="AKW306" s="65"/>
      <c r="AKX306" s="65"/>
      <c r="AKY306" s="65"/>
      <c r="AKZ306" s="65"/>
      <c r="ALA306" s="65"/>
      <c r="ALB306" s="65"/>
      <c r="ALC306" s="65"/>
      <c r="ALD306" s="65"/>
      <c r="ALE306" s="65"/>
      <c r="ALF306" s="65"/>
      <c r="ALG306" s="65"/>
      <c r="ALH306" s="65"/>
      <c r="ALI306" s="65"/>
      <c r="ALJ306" s="65"/>
      <c r="ALK306" s="65"/>
      <c r="ALL306" s="65"/>
      <c r="ALM306" s="65"/>
      <c r="ALN306" s="65"/>
      <c r="ALO306" s="65"/>
      <c r="ALP306" s="65"/>
      <c r="ALQ306" s="65"/>
      <c r="ALR306" s="65"/>
      <c r="ALS306" s="65"/>
      <c r="ALT306" s="65"/>
      <c r="ALU306" s="65"/>
      <c r="ALV306" s="65"/>
      <c r="ALW306" s="65"/>
      <c r="ALX306" s="65"/>
      <c r="ALY306" s="65"/>
      <c r="ALZ306" s="65"/>
      <c r="AMA306" s="65"/>
      <c r="AMB306" s="65"/>
      <c r="AMC306" s="65"/>
      <c r="AMD306" s="65"/>
      <c r="AME306" s="65"/>
      <c r="AMF306" s="65"/>
      <c r="AMG306" s="65"/>
      <c r="AMH306" s="65"/>
      <c r="AMI306" s="65"/>
      <c r="AMJ306" s="65"/>
      <c r="AML306" s="65"/>
      <c r="AMN306" s="65"/>
      <c r="AMO306" s="65"/>
      <c r="AMP306" s="65"/>
      <c r="AMQ306" s="65"/>
      <c r="AMR306" s="65"/>
      <c r="AMS306" s="65"/>
      <c r="AMT306" s="65"/>
      <c r="AMU306" s="65"/>
      <c r="AMZ306" s="65"/>
      <c r="ANA306" s="65"/>
      <c r="ANB306" s="65"/>
      <c r="ANC306" s="65"/>
      <c r="AND306" s="65"/>
      <c r="ANE306" s="65"/>
      <c r="ANF306" s="65"/>
      <c r="ANG306" s="65"/>
      <c r="ANH306" s="65"/>
      <c r="ANI306" s="65"/>
      <c r="ANJ306" s="65"/>
      <c r="ANK306" s="65"/>
      <c r="ANL306" s="65"/>
      <c r="ANM306" s="65"/>
      <c r="ANN306" s="65"/>
      <c r="ANO306" s="65"/>
      <c r="ANP306" s="65"/>
      <c r="ANQ306" s="65"/>
      <c r="ANR306" s="65"/>
      <c r="ANS306" s="65"/>
      <c r="ANT306" s="65"/>
      <c r="ANU306" s="65"/>
      <c r="ANV306" s="65"/>
      <c r="ANW306" s="65"/>
      <c r="ANX306" s="65"/>
      <c r="ANY306" s="65"/>
      <c r="ANZ306" s="65"/>
      <c r="AOA306" s="65"/>
      <c r="AOB306" s="65"/>
      <c r="AOC306" s="65"/>
      <c r="AOD306" s="65"/>
      <c r="AOE306" s="65"/>
      <c r="AOF306" s="65"/>
      <c r="AOG306" s="65"/>
      <c r="AOH306" s="65"/>
      <c r="AOI306" s="65"/>
      <c r="AOJ306" s="65"/>
      <c r="AOK306" s="65"/>
      <c r="AOL306" s="65"/>
      <c r="AOM306" s="65"/>
      <c r="AON306" s="65"/>
      <c r="AOO306" s="65"/>
      <c r="AOP306" s="65"/>
      <c r="AOQ306" s="65"/>
      <c r="AOR306" s="65"/>
      <c r="AOS306" s="65"/>
      <c r="AOT306" s="65"/>
      <c r="AOU306" s="65"/>
      <c r="AOV306" s="65"/>
      <c r="AOW306" s="65"/>
      <c r="AOX306" s="65"/>
      <c r="AOY306" s="65"/>
      <c r="AOZ306" s="65"/>
      <c r="APA306" s="65"/>
      <c r="APB306" s="65"/>
      <c r="APC306" s="65"/>
      <c r="APD306" s="65"/>
      <c r="APE306" s="65"/>
      <c r="APF306" s="65"/>
      <c r="APG306" s="65"/>
      <c r="APH306" s="65"/>
      <c r="API306" s="65"/>
      <c r="APJ306" s="65"/>
      <c r="APK306" s="65"/>
      <c r="APL306" s="65"/>
      <c r="APM306" s="65"/>
      <c r="APN306" s="65"/>
      <c r="APO306" s="65"/>
      <c r="APP306" s="65"/>
      <c r="APQ306" s="65"/>
      <c r="APR306" s="65"/>
      <c r="APS306" s="65"/>
      <c r="APT306" s="65"/>
      <c r="APU306" s="65"/>
      <c r="APV306" s="65"/>
      <c r="APW306" s="65"/>
      <c r="APX306" s="65"/>
      <c r="APY306" s="65"/>
      <c r="APZ306" s="65"/>
      <c r="AQA306" s="65"/>
      <c r="AQB306" s="65"/>
      <c r="AQC306" s="65"/>
      <c r="AQD306" s="65"/>
      <c r="AQE306" s="65"/>
      <c r="AQF306" s="65"/>
      <c r="AQG306" s="65"/>
      <c r="AQH306" s="65"/>
      <c r="AQI306" s="65"/>
      <c r="AQJ306" s="65"/>
      <c r="AQK306" s="65"/>
      <c r="AQL306" s="65"/>
      <c r="AQM306" s="65"/>
      <c r="AQN306" s="65"/>
      <c r="AQO306" s="65"/>
      <c r="AQP306" s="65"/>
      <c r="AQQ306" s="65"/>
      <c r="AQR306" s="65"/>
      <c r="AQS306" s="65"/>
      <c r="AQT306" s="65"/>
      <c r="AQU306" s="65"/>
      <c r="AQV306" s="65"/>
      <c r="AQW306" s="65"/>
      <c r="AQX306" s="65"/>
      <c r="AQY306" s="65"/>
      <c r="AQZ306" s="65"/>
      <c r="ARA306" s="65"/>
      <c r="ARB306" s="65"/>
      <c r="ARC306" s="65"/>
      <c r="ARD306" s="65"/>
      <c r="ARE306" s="65"/>
      <c r="ARF306" s="65"/>
      <c r="ARG306" s="65"/>
      <c r="ARH306" s="65"/>
      <c r="ARI306" s="65"/>
      <c r="ARJ306" s="65"/>
      <c r="ARK306" s="65"/>
      <c r="ARL306" s="65"/>
      <c r="ARM306" s="65"/>
      <c r="ARN306" s="65"/>
      <c r="ARO306" s="65"/>
      <c r="ARP306" s="65"/>
      <c r="ARQ306" s="65"/>
      <c r="ARR306" s="65"/>
      <c r="ARS306" s="65"/>
      <c r="ART306" s="65"/>
      <c r="ARU306" s="65"/>
      <c r="ARV306" s="65"/>
      <c r="ARW306" s="65"/>
      <c r="ARX306" s="65"/>
      <c r="ARY306" s="65"/>
      <c r="ARZ306" s="65"/>
      <c r="ASA306" s="65"/>
      <c r="ASB306" s="65"/>
      <c r="ASC306" s="65"/>
      <c r="ASD306" s="65"/>
      <c r="ASE306" s="65"/>
      <c r="ASF306" s="65"/>
      <c r="ASG306" s="65"/>
      <c r="ASH306" s="65"/>
      <c r="ASI306" s="65"/>
      <c r="ASJ306" s="65"/>
      <c r="ASK306" s="65"/>
      <c r="ASL306" s="65"/>
      <c r="ASM306" s="65"/>
      <c r="ASN306" s="65"/>
      <c r="ASO306" s="65"/>
      <c r="ASP306" s="65"/>
      <c r="ASQ306" s="65"/>
      <c r="ASR306" s="65"/>
      <c r="ASS306" s="65"/>
      <c r="AST306" s="65"/>
      <c r="ASU306" s="65"/>
      <c r="ASV306" s="65"/>
      <c r="ASW306" s="65"/>
      <c r="ASX306" s="65"/>
      <c r="ASY306" s="65"/>
      <c r="ASZ306" s="65"/>
      <c r="ATA306" s="65"/>
      <c r="ATB306" s="65"/>
      <c r="ATC306" s="65"/>
      <c r="ATD306" s="65"/>
      <c r="ATE306" s="65"/>
      <c r="ATF306" s="65"/>
      <c r="ATG306" s="65"/>
      <c r="ATH306" s="65"/>
      <c r="ATI306" s="65"/>
      <c r="ATJ306" s="65"/>
      <c r="ATK306" s="65"/>
      <c r="ATL306" s="65"/>
      <c r="ATM306" s="65"/>
      <c r="ATN306" s="65"/>
      <c r="ATO306" s="65"/>
      <c r="ATP306" s="65"/>
      <c r="ATQ306" s="65"/>
      <c r="ATR306" s="65"/>
      <c r="ATS306" s="65"/>
      <c r="ATT306" s="65"/>
      <c r="ATU306" s="65"/>
      <c r="ATV306" s="65"/>
      <c r="ATW306" s="65"/>
      <c r="ATX306" s="65"/>
      <c r="ATY306" s="65"/>
      <c r="ATZ306" s="65"/>
      <c r="AUA306" s="65"/>
      <c r="AUB306" s="65"/>
      <c r="AUC306" s="65"/>
      <c r="AUD306" s="65"/>
      <c r="AUE306" s="65"/>
      <c r="AUF306" s="65"/>
      <c r="AUG306" s="65"/>
      <c r="AUH306" s="65"/>
      <c r="AUI306" s="65"/>
      <c r="AUJ306" s="65"/>
      <c r="AUK306" s="65"/>
      <c r="AUL306" s="65"/>
      <c r="AUM306" s="65"/>
      <c r="AUN306" s="65"/>
      <c r="AUO306" s="65"/>
      <c r="AUP306" s="65"/>
      <c r="AUQ306" s="65"/>
      <c r="AUR306" s="65"/>
      <c r="AUS306" s="65"/>
      <c r="AUT306" s="65"/>
      <c r="AUU306" s="65"/>
      <c r="AUV306" s="65"/>
      <c r="AUW306" s="65"/>
      <c r="AUX306" s="65"/>
      <c r="AUY306" s="65"/>
      <c r="AUZ306" s="65"/>
      <c r="AVA306" s="65"/>
      <c r="AVB306" s="65"/>
      <c r="AVC306" s="65"/>
      <c r="AVD306" s="65"/>
      <c r="AVE306" s="65"/>
      <c r="AVF306" s="65"/>
      <c r="AVG306" s="65"/>
      <c r="AVH306" s="65"/>
      <c r="AVI306" s="65"/>
      <c r="AVJ306" s="65"/>
      <c r="AVK306" s="65"/>
      <c r="AVL306" s="65"/>
      <c r="AVM306" s="65"/>
      <c r="AVN306" s="65"/>
      <c r="AVO306" s="65"/>
      <c r="AVP306" s="65"/>
      <c r="AVQ306" s="65"/>
      <c r="AVR306" s="65"/>
      <c r="AVS306" s="65"/>
      <c r="AVT306" s="65"/>
      <c r="AVU306" s="65"/>
      <c r="AVV306" s="65"/>
      <c r="AVW306" s="65"/>
      <c r="AVX306" s="65"/>
      <c r="AVY306" s="65"/>
      <c r="AVZ306" s="65"/>
      <c r="AWA306" s="65"/>
      <c r="AWB306" s="65"/>
      <c r="AWC306" s="65"/>
      <c r="AWD306" s="65"/>
      <c r="AWE306" s="65"/>
      <c r="AWF306" s="65"/>
      <c r="AWH306" s="65"/>
      <c r="AWJ306" s="65"/>
      <c r="AWK306" s="65"/>
      <c r="AWL306" s="65"/>
      <c r="AWM306" s="65"/>
      <c r="AWN306" s="65"/>
      <c r="AWO306" s="65"/>
      <c r="AWP306" s="65"/>
      <c r="AWQ306" s="65"/>
      <c r="AWV306" s="65"/>
      <c r="AWW306" s="65"/>
      <c r="AWX306" s="65"/>
      <c r="AWY306" s="65"/>
      <c r="AWZ306" s="65"/>
      <c r="AXA306" s="65"/>
      <c r="AXB306" s="65"/>
      <c r="AXC306" s="65"/>
      <c r="AXD306" s="65"/>
      <c r="AXE306" s="65"/>
      <c r="AXF306" s="65"/>
      <c r="AXG306" s="65"/>
      <c r="AXH306" s="65"/>
      <c r="AXI306" s="65"/>
      <c r="AXJ306" s="65"/>
      <c r="AXK306" s="65"/>
      <c r="AXL306" s="65"/>
      <c r="AXM306" s="65"/>
      <c r="AXN306" s="65"/>
      <c r="AXO306" s="65"/>
      <c r="AXP306" s="65"/>
      <c r="AXQ306" s="65"/>
      <c r="AXR306" s="65"/>
      <c r="AXS306" s="65"/>
      <c r="AXT306" s="65"/>
      <c r="AXU306" s="65"/>
      <c r="AXV306" s="65"/>
      <c r="AXW306" s="65"/>
      <c r="AXX306" s="65"/>
      <c r="AXY306" s="65"/>
      <c r="AXZ306" s="65"/>
      <c r="AYA306" s="65"/>
      <c r="AYB306" s="65"/>
      <c r="AYC306" s="65"/>
      <c r="AYD306" s="65"/>
      <c r="AYE306" s="65"/>
      <c r="AYF306" s="65"/>
      <c r="AYG306" s="65"/>
      <c r="AYH306" s="65"/>
      <c r="AYI306" s="65"/>
      <c r="AYJ306" s="65"/>
      <c r="AYK306" s="65"/>
      <c r="AYL306" s="65"/>
      <c r="AYM306" s="65"/>
      <c r="AYN306" s="65"/>
      <c r="AYO306" s="65"/>
      <c r="AYP306" s="65"/>
      <c r="AYQ306" s="65"/>
      <c r="AYR306" s="65"/>
      <c r="AYS306" s="65"/>
      <c r="AYT306" s="65"/>
      <c r="AYU306" s="65"/>
      <c r="AYV306" s="65"/>
      <c r="AYW306" s="65"/>
      <c r="AYX306" s="65"/>
      <c r="AYY306" s="65"/>
      <c r="AYZ306" s="65"/>
      <c r="AZA306" s="65"/>
      <c r="AZB306" s="65"/>
      <c r="AZC306" s="65"/>
      <c r="AZD306" s="65"/>
      <c r="AZE306" s="65"/>
      <c r="AZF306" s="65"/>
      <c r="AZG306" s="65"/>
      <c r="AZH306" s="65"/>
      <c r="AZI306" s="65"/>
      <c r="AZJ306" s="65"/>
      <c r="AZK306" s="65"/>
      <c r="AZL306" s="65"/>
      <c r="AZM306" s="65"/>
      <c r="AZN306" s="65"/>
      <c r="AZO306" s="65"/>
      <c r="AZP306" s="65"/>
      <c r="AZQ306" s="65"/>
      <c r="AZR306" s="65"/>
      <c r="AZS306" s="65"/>
      <c r="AZT306" s="65"/>
      <c r="AZU306" s="65"/>
      <c r="AZV306" s="65"/>
      <c r="AZW306" s="65"/>
      <c r="AZX306" s="65"/>
      <c r="AZY306" s="65"/>
      <c r="AZZ306" s="65"/>
      <c r="BAA306" s="65"/>
      <c r="BAB306" s="65"/>
      <c r="BAC306" s="65"/>
      <c r="BAD306" s="65"/>
      <c r="BAE306" s="65"/>
      <c r="BAF306" s="65"/>
      <c r="BAG306" s="65"/>
      <c r="BAH306" s="65"/>
      <c r="BAI306" s="65"/>
      <c r="BAJ306" s="65"/>
      <c r="BAK306" s="65"/>
      <c r="BAL306" s="65"/>
      <c r="BAM306" s="65"/>
      <c r="BAN306" s="65"/>
      <c r="BAO306" s="65"/>
      <c r="BAP306" s="65"/>
      <c r="BAQ306" s="65"/>
      <c r="BAR306" s="65"/>
      <c r="BAS306" s="65"/>
      <c r="BAT306" s="65"/>
      <c r="BAU306" s="65"/>
      <c r="BAV306" s="65"/>
      <c r="BAW306" s="65"/>
      <c r="BAX306" s="65"/>
      <c r="BAY306" s="65"/>
      <c r="BAZ306" s="65"/>
      <c r="BBA306" s="65"/>
      <c r="BBB306" s="65"/>
      <c r="BBC306" s="65"/>
      <c r="BBD306" s="65"/>
      <c r="BBE306" s="65"/>
      <c r="BBF306" s="65"/>
      <c r="BBG306" s="65"/>
      <c r="BBH306" s="65"/>
      <c r="BBI306" s="65"/>
      <c r="BBJ306" s="65"/>
      <c r="BBK306" s="65"/>
      <c r="BBL306" s="65"/>
      <c r="BBM306" s="65"/>
      <c r="BBN306" s="65"/>
      <c r="BBO306" s="65"/>
      <c r="BBP306" s="65"/>
      <c r="BBQ306" s="65"/>
      <c r="BBR306" s="65"/>
      <c r="BBS306" s="65"/>
      <c r="BBT306" s="65"/>
      <c r="BBU306" s="65"/>
      <c r="BBV306" s="65"/>
      <c r="BBW306" s="65"/>
      <c r="BBX306" s="65"/>
      <c r="BBY306" s="65"/>
      <c r="BBZ306" s="65"/>
      <c r="BCA306" s="65"/>
      <c r="BCB306" s="65"/>
      <c r="BCC306" s="65"/>
      <c r="BCD306" s="65"/>
      <c r="BCE306" s="65"/>
      <c r="BCF306" s="65"/>
      <c r="BCG306" s="65"/>
      <c r="BCH306" s="65"/>
      <c r="BCI306" s="65"/>
      <c r="BCJ306" s="65"/>
      <c r="BCK306" s="65"/>
      <c r="BCL306" s="65"/>
      <c r="BCM306" s="65"/>
      <c r="BCN306" s="65"/>
      <c r="BCO306" s="65"/>
      <c r="BCP306" s="65"/>
      <c r="BCQ306" s="65"/>
      <c r="BCR306" s="65"/>
      <c r="BCS306" s="65"/>
      <c r="BCT306" s="65"/>
      <c r="BCU306" s="65"/>
      <c r="BCV306" s="65"/>
      <c r="BCW306" s="65"/>
      <c r="BCX306" s="65"/>
      <c r="BCY306" s="65"/>
      <c r="BCZ306" s="65"/>
      <c r="BDA306" s="65"/>
      <c r="BDB306" s="65"/>
      <c r="BDC306" s="65"/>
      <c r="BDD306" s="65"/>
      <c r="BDE306" s="65"/>
      <c r="BDF306" s="65"/>
      <c r="BDG306" s="65"/>
      <c r="BDH306" s="65"/>
      <c r="BDI306" s="65"/>
      <c r="BDJ306" s="65"/>
      <c r="BDK306" s="65"/>
      <c r="BDL306" s="65"/>
      <c r="BDM306" s="65"/>
      <c r="BDN306" s="65"/>
      <c r="BDO306" s="65"/>
      <c r="BDP306" s="65"/>
      <c r="BDQ306" s="65"/>
      <c r="BDR306" s="65"/>
      <c r="BDS306" s="65"/>
      <c r="BDT306" s="65"/>
      <c r="BDU306" s="65"/>
      <c r="BDV306" s="65"/>
      <c r="BDW306" s="65"/>
      <c r="BDX306" s="65"/>
      <c r="BDY306" s="65"/>
      <c r="BDZ306" s="65"/>
      <c r="BEA306" s="65"/>
      <c r="BEB306" s="65"/>
      <c r="BEC306" s="65"/>
      <c r="BED306" s="65"/>
      <c r="BEE306" s="65"/>
      <c r="BEF306" s="65"/>
      <c r="BEG306" s="65"/>
      <c r="BEH306" s="65"/>
      <c r="BEI306" s="65"/>
      <c r="BEJ306" s="65"/>
      <c r="BEK306" s="65"/>
      <c r="BEL306" s="65"/>
      <c r="BEM306" s="65"/>
      <c r="BEN306" s="65"/>
      <c r="BEO306" s="65"/>
      <c r="BEP306" s="65"/>
      <c r="BEQ306" s="65"/>
      <c r="BER306" s="65"/>
      <c r="BES306" s="65"/>
      <c r="BET306" s="65"/>
      <c r="BEU306" s="65"/>
      <c r="BEV306" s="65"/>
      <c r="BEW306" s="65"/>
      <c r="BEX306" s="65"/>
      <c r="BEY306" s="65"/>
      <c r="BEZ306" s="65"/>
      <c r="BFA306" s="65"/>
      <c r="BFB306" s="65"/>
      <c r="BFC306" s="65"/>
      <c r="BFD306" s="65"/>
      <c r="BFE306" s="65"/>
      <c r="BFF306" s="65"/>
      <c r="BFG306" s="65"/>
      <c r="BFH306" s="65"/>
      <c r="BFI306" s="65"/>
      <c r="BFJ306" s="65"/>
      <c r="BFK306" s="65"/>
      <c r="BFL306" s="65"/>
      <c r="BFM306" s="65"/>
      <c r="BFN306" s="65"/>
      <c r="BFO306" s="65"/>
      <c r="BFP306" s="65"/>
      <c r="BFQ306" s="65"/>
      <c r="BFR306" s="65"/>
      <c r="BFS306" s="65"/>
      <c r="BFT306" s="65"/>
      <c r="BFU306" s="65"/>
      <c r="BFV306" s="65"/>
      <c r="BFW306" s="65"/>
      <c r="BFX306" s="65"/>
      <c r="BFY306" s="65"/>
      <c r="BFZ306" s="65"/>
      <c r="BGA306" s="65"/>
      <c r="BGB306" s="65"/>
      <c r="BGD306" s="65"/>
      <c r="BGF306" s="65"/>
      <c r="BGG306" s="65"/>
      <c r="BGH306" s="65"/>
      <c r="BGI306" s="65"/>
      <c r="BGJ306" s="65"/>
      <c r="BGK306" s="65"/>
      <c r="BGL306" s="65"/>
      <c r="BGM306" s="65"/>
      <c r="BGR306" s="65"/>
      <c r="BGS306" s="65"/>
      <c r="BGT306" s="65"/>
      <c r="BGU306" s="65"/>
      <c r="BGV306" s="65"/>
      <c r="BGW306" s="65"/>
      <c r="BGX306" s="65"/>
      <c r="BGY306" s="65"/>
      <c r="BGZ306" s="65"/>
      <c r="BHA306" s="65"/>
      <c r="BHB306" s="65"/>
      <c r="BHC306" s="65"/>
      <c r="BHD306" s="65"/>
      <c r="BHE306" s="65"/>
      <c r="BHF306" s="65"/>
      <c r="BHG306" s="65"/>
      <c r="BHH306" s="65"/>
      <c r="BHI306" s="65"/>
      <c r="BHJ306" s="65"/>
      <c r="BHK306" s="65"/>
      <c r="BHL306" s="65"/>
      <c r="BHM306" s="65"/>
      <c r="BHN306" s="65"/>
      <c r="BHO306" s="65"/>
      <c r="BHP306" s="65"/>
      <c r="BHQ306" s="65"/>
      <c r="BHR306" s="65"/>
      <c r="BHS306" s="65"/>
      <c r="BHT306" s="65"/>
      <c r="BHU306" s="65"/>
      <c r="BHV306" s="65"/>
      <c r="BHW306" s="65"/>
      <c r="BHX306" s="65"/>
      <c r="BHY306" s="65"/>
      <c r="BHZ306" s="65"/>
      <c r="BIA306" s="65"/>
      <c r="BIB306" s="65"/>
      <c r="BIC306" s="65"/>
      <c r="BID306" s="65"/>
      <c r="BIE306" s="65"/>
      <c r="BIF306" s="65"/>
      <c r="BIG306" s="65"/>
      <c r="BIH306" s="65"/>
      <c r="BII306" s="65"/>
      <c r="BIJ306" s="65"/>
      <c r="BIK306" s="65"/>
      <c r="BIL306" s="65"/>
      <c r="BIM306" s="65"/>
      <c r="BIN306" s="65"/>
      <c r="BIO306" s="65"/>
      <c r="BIP306" s="65"/>
      <c r="BIQ306" s="65"/>
      <c r="BIR306" s="65"/>
      <c r="BIS306" s="65"/>
      <c r="BIT306" s="65"/>
      <c r="BIU306" s="65"/>
      <c r="BIV306" s="65"/>
      <c r="BIW306" s="65"/>
      <c r="BIX306" s="65"/>
      <c r="BIY306" s="65"/>
      <c r="BIZ306" s="65"/>
      <c r="BJA306" s="65"/>
      <c r="BJB306" s="65"/>
      <c r="BJC306" s="65"/>
      <c r="BJD306" s="65"/>
      <c r="BJE306" s="65"/>
      <c r="BJF306" s="65"/>
      <c r="BJG306" s="65"/>
      <c r="BJH306" s="65"/>
      <c r="BJI306" s="65"/>
      <c r="BJJ306" s="65"/>
      <c r="BJK306" s="65"/>
      <c r="BJL306" s="65"/>
      <c r="BJM306" s="65"/>
      <c r="BJN306" s="65"/>
      <c r="BJO306" s="65"/>
      <c r="BJP306" s="65"/>
      <c r="BJQ306" s="65"/>
      <c r="BJR306" s="65"/>
      <c r="BJS306" s="65"/>
      <c r="BJT306" s="65"/>
      <c r="BJU306" s="65"/>
      <c r="BJV306" s="65"/>
      <c r="BJW306" s="65"/>
      <c r="BJX306" s="65"/>
      <c r="BJY306" s="65"/>
      <c r="BJZ306" s="65"/>
      <c r="BKA306" s="65"/>
      <c r="BKB306" s="65"/>
      <c r="BKC306" s="65"/>
      <c r="BKD306" s="65"/>
      <c r="BKE306" s="65"/>
      <c r="BKF306" s="65"/>
      <c r="BKG306" s="65"/>
      <c r="BKH306" s="65"/>
      <c r="BKI306" s="65"/>
      <c r="BKJ306" s="65"/>
      <c r="BKK306" s="65"/>
      <c r="BKL306" s="65"/>
      <c r="BKM306" s="65"/>
      <c r="BKN306" s="65"/>
      <c r="BKO306" s="65"/>
      <c r="BKP306" s="65"/>
      <c r="BKQ306" s="65"/>
      <c r="BKR306" s="65"/>
      <c r="BKS306" s="65"/>
      <c r="BKT306" s="65"/>
      <c r="BKU306" s="65"/>
      <c r="BKV306" s="65"/>
      <c r="BKW306" s="65"/>
      <c r="BKX306" s="65"/>
      <c r="BKY306" s="65"/>
      <c r="BKZ306" s="65"/>
      <c r="BLA306" s="65"/>
      <c r="BLB306" s="65"/>
      <c r="BLC306" s="65"/>
      <c r="BLD306" s="65"/>
      <c r="BLE306" s="65"/>
      <c r="BLF306" s="65"/>
      <c r="BLG306" s="65"/>
      <c r="BLH306" s="65"/>
      <c r="BLI306" s="65"/>
      <c r="BLJ306" s="65"/>
      <c r="BLK306" s="65"/>
      <c r="BLL306" s="65"/>
      <c r="BLM306" s="65"/>
      <c r="BLN306" s="65"/>
      <c r="BLO306" s="65"/>
      <c r="BLP306" s="65"/>
      <c r="BLQ306" s="65"/>
      <c r="BLR306" s="65"/>
      <c r="BLS306" s="65"/>
      <c r="BLT306" s="65"/>
      <c r="BLU306" s="65"/>
      <c r="BLV306" s="65"/>
      <c r="BLW306" s="65"/>
      <c r="BLX306" s="65"/>
      <c r="BLY306" s="65"/>
      <c r="BLZ306" s="65"/>
      <c r="BMA306" s="65"/>
      <c r="BMB306" s="65"/>
      <c r="BMC306" s="65"/>
      <c r="BMD306" s="65"/>
      <c r="BME306" s="65"/>
      <c r="BMF306" s="65"/>
      <c r="BMG306" s="65"/>
      <c r="BMH306" s="65"/>
      <c r="BMI306" s="65"/>
      <c r="BMJ306" s="65"/>
      <c r="BMK306" s="65"/>
      <c r="BML306" s="65"/>
      <c r="BMM306" s="65"/>
      <c r="BMN306" s="65"/>
      <c r="BMO306" s="65"/>
      <c r="BMP306" s="65"/>
      <c r="BMQ306" s="65"/>
      <c r="BMR306" s="65"/>
      <c r="BMS306" s="65"/>
      <c r="BMT306" s="65"/>
      <c r="BMU306" s="65"/>
      <c r="BMV306" s="65"/>
      <c r="BMW306" s="65"/>
      <c r="BMX306" s="65"/>
      <c r="BMY306" s="65"/>
      <c r="BMZ306" s="65"/>
      <c r="BNA306" s="65"/>
      <c r="BNB306" s="65"/>
      <c r="BNC306" s="65"/>
      <c r="BND306" s="65"/>
      <c r="BNE306" s="65"/>
      <c r="BNF306" s="65"/>
      <c r="BNG306" s="65"/>
      <c r="BNH306" s="65"/>
      <c r="BNI306" s="65"/>
      <c r="BNJ306" s="65"/>
      <c r="BNK306" s="65"/>
      <c r="BNL306" s="65"/>
      <c r="BNM306" s="65"/>
      <c r="BNN306" s="65"/>
      <c r="BNO306" s="65"/>
      <c r="BNP306" s="65"/>
      <c r="BNQ306" s="65"/>
      <c r="BNR306" s="65"/>
      <c r="BNS306" s="65"/>
      <c r="BNT306" s="65"/>
      <c r="BNU306" s="65"/>
      <c r="BNV306" s="65"/>
      <c r="BNW306" s="65"/>
      <c r="BNX306" s="65"/>
      <c r="BNY306" s="65"/>
      <c r="BNZ306" s="65"/>
      <c r="BOA306" s="65"/>
      <c r="BOB306" s="65"/>
      <c r="BOC306" s="65"/>
      <c r="BOD306" s="65"/>
      <c r="BOE306" s="65"/>
      <c r="BOF306" s="65"/>
      <c r="BOG306" s="65"/>
      <c r="BOH306" s="65"/>
      <c r="BOI306" s="65"/>
      <c r="BOJ306" s="65"/>
      <c r="BOK306" s="65"/>
      <c r="BOL306" s="65"/>
      <c r="BOM306" s="65"/>
      <c r="BON306" s="65"/>
      <c r="BOO306" s="65"/>
      <c r="BOP306" s="65"/>
      <c r="BOQ306" s="65"/>
      <c r="BOR306" s="65"/>
      <c r="BOS306" s="65"/>
      <c r="BOT306" s="65"/>
      <c r="BOU306" s="65"/>
      <c r="BOV306" s="65"/>
      <c r="BOW306" s="65"/>
      <c r="BOX306" s="65"/>
      <c r="BOY306" s="65"/>
      <c r="BOZ306" s="65"/>
      <c r="BPA306" s="65"/>
      <c r="BPB306" s="65"/>
      <c r="BPC306" s="65"/>
      <c r="BPD306" s="65"/>
      <c r="BPE306" s="65"/>
      <c r="BPF306" s="65"/>
      <c r="BPG306" s="65"/>
      <c r="BPH306" s="65"/>
      <c r="BPI306" s="65"/>
      <c r="BPJ306" s="65"/>
      <c r="BPK306" s="65"/>
      <c r="BPL306" s="65"/>
      <c r="BPM306" s="65"/>
      <c r="BPN306" s="65"/>
      <c r="BPO306" s="65"/>
      <c r="BPP306" s="65"/>
      <c r="BPQ306" s="65"/>
      <c r="BPR306" s="65"/>
      <c r="BPS306" s="65"/>
      <c r="BPT306" s="65"/>
      <c r="BPU306" s="65"/>
      <c r="BPV306" s="65"/>
      <c r="BPW306" s="65"/>
      <c r="BPX306" s="65"/>
      <c r="BPZ306" s="65"/>
      <c r="BQB306" s="65"/>
      <c r="BQC306" s="65"/>
      <c r="BQD306" s="65"/>
      <c r="BQE306" s="65"/>
      <c r="BQF306" s="65"/>
      <c r="BQG306" s="65"/>
      <c r="BQH306" s="65"/>
      <c r="BQI306" s="65"/>
      <c r="BQN306" s="65"/>
      <c r="BQO306" s="65"/>
      <c r="BQP306" s="65"/>
      <c r="BQQ306" s="65"/>
      <c r="BQR306" s="65"/>
      <c r="BQS306" s="65"/>
      <c r="BQT306" s="65"/>
      <c r="BQU306" s="65"/>
      <c r="BQV306" s="65"/>
      <c r="BQW306" s="65"/>
      <c r="BQX306" s="65"/>
      <c r="BQY306" s="65"/>
      <c r="BQZ306" s="65"/>
      <c r="BRA306" s="65"/>
      <c r="BRB306" s="65"/>
      <c r="BRC306" s="65"/>
      <c r="BRD306" s="65"/>
      <c r="BRE306" s="65"/>
      <c r="BRF306" s="65"/>
      <c r="BRG306" s="65"/>
      <c r="BRH306" s="65"/>
      <c r="BRI306" s="65"/>
      <c r="BRJ306" s="65"/>
      <c r="BRK306" s="65"/>
      <c r="BRL306" s="65"/>
      <c r="BRM306" s="65"/>
      <c r="BRN306" s="65"/>
      <c r="BRO306" s="65"/>
      <c r="BRP306" s="65"/>
      <c r="BRQ306" s="65"/>
      <c r="BRR306" s="65"/>
      <c r="BRS306" s="65"/>
      <c r="BRT306" s="65"/>
      <c r="BRU306" s="65"/>
      <c r="BRV306" s="65"/>
      <c r="BRW306" s="65"/>
      <c r="BRX306" s="65"/>
      <c r="BRY306" s="65"/>
      <c r="BRZ306" s="65"/>
      <c r="BSA306" s="65"/>
      <c r="BSB306" s="65"/>
      <c r="BSC306" s="65"/>
      <c r="BSD306" s="65"/>
      <c r="BSE306" s="65"/>
      <c r="BSF306" s="65"/>
      <c r="BSG306" s="65"/>
      <c r="BSH306" s="65"/>
      <c r="BSI306" s="65"/>
      <c r="BSJ306" s="65"/>
      <c r="BSK306" s="65"/>
      <c r="BSL306" s="65"/>
      <c r="BSM306" s="65"/>
      <c r="BSN306" s="65"/>
      <c r="BSO306" s="65"/>
      <c r="BSP306" s="65"/>
      <c r="BSQ306" s="65"/>
      <c r="BSR306" s="65"/>
      <c r="BSS306" s="65"/>
      <c r="BST306" s="65"/>
      <c r="BSU306" s="65"/>
      <c r="BSV306" s="65"/>
      <c r="BSW306" s="65"/>
      <c r="BSX306" s="65"/>
      <c r="BSY306" s="65"/>
      <c r="BSZ306" s="65"/>
      <c r="BTA306" s="65"/>
      <c r="BTB306" s="65"/>
      <c r="BTC306" s="65"/>
      <c r="BTD306" s="65"/>
      <c r="BTE306" s="65"/>
      <c r="BTF306" s="65"/>
      <c r="BTG306" s="65"/>
      <c r="BTH306" s="65"/>
      <c r="BTI306" s="65"/>
      <c r="BTJ306" s="65"/>
      <c r="BTK306" s="65"/>
      <c r="BTL306" s="65"/>
      <c r="BTM306" s="65"/>
      <c r="BTN306" s="65"/>
      <c r="BTO306" s="65"/>
      <c r="BTP306" s="65"/>
      <c r="BTQ306" s="65"/>
      <c r="BTR306" s="65"/>
      <c r="BTS306" s="65"/>
      <c r="BTT306" s="65"/>
      <c r="BTU306" s="65"/>
      <c r="BTV306" s="65"/>
      <c r="BTW306" s="65"/>
      <c r="BTX306" s="65"/>
      <c r="BTY306" s="65"/>
      <c r="BTZ306" s="65"/>
      <c r="BUA306" s="65"/>
      <c r="BUB306" s="65"/>
      <c r="BUC306" s="65"/>
      <c r="BUD306" s="65"/>
      <c r="BUE306" s="65"/>
      <c r="BUF306" s="65"/>
      <c r="BUG306" s="65"/>
      <c r="BUH306" s="65"/>
      <c r="BUI306" s="65"/>
      <c r="BUJ306" s="65"/>
      <c r="BUK306" s="65"/>
      <c r="BUL306" s="65"/>
      <c r="BUM306" s="65"/>
      <c r="BUN306" s="65"/>
      <c r="BUO306" s="65"/>
      <c r="BUP306" s="65"/>
      <c r="BUQ306" s="65"/>
      <c r="BUR306" s="65"/>
      <c r="BUS306" s="65"/>
      <c r="BUT306" s="65"/>
      <c r="BUU306" s="65"/>
      <c r="BUV306" s="65"/>
      <c r="BUW306" s="65"/>
      <c r="BUX306" s="65"/>
      <c r="BUY306" s="65"/>
      <c r="BUZ306" s="65"/>
      <c r="BVA306" s="65"/>
      <c r="BVB306" s="65"/>
      <c r="BVC306" s="65"/>
      <c r="BVD306" s="65"/>
      <c r="BVE306" s="65"/>
      <c r="BVF306" s="65"/>
      <c r="BVG306" s="65"/>
      <c r="BVH306" s="65"/>
      <c r="BVI306" s="65"/>
      <c r="BVJ306" s="65"/>
      <c r="BVK306" s="65"/>
      <c r="BVL306" s="65"/>
      <c r="BVM306" s="65"/>
      <c r="BVN306" s="65"/>
      <c r="BVO306" s="65"/>
      <c r="BVP306" s="65"/>
      <c r="BVQ306" s="65"/>
      <c r="BVR306" s="65"/>
      <c r="BVS306" s="65"/>
      <c r="BVT306" s="65"/>
      <c r="BVU306" s="65"/>
      <c r="BVV306" s="65"/>
      <c r="BVW306" s="65"/>
      <c r="BVX306" s="65"/>
      <c r="BVY306" s="65"/>
      <c r="BVZ306" s="65"/>
      <c r="BWA306" s="65"/>
      <c r="BWB306" s="65"/>
      <c r="BWC306" s="65"/>
      <c r="BWD306" s="65"/>
      <c r="BWE306" s="65"/>
      <c r="BWF306" s="65"/>
      <c r="BWG306" s="65"/>
      <c r="BWH306" s="65"/>
      <c r="BWI306" s="65"/>
      <c r="BWJ306" s="65"/>
      <c r="BWK306" s="65"/>
      <c r="BWL306" s="65"/>
      <c r="BWM306" s="65"/>
      <c r="BWN306" s="65"/>
      <c r="BWO306" s="65"/>
      <c r="BWP306" s="65"/>
      <c r="BWQ306" s="65"/>
      <c r="BWR306" s="65"/>
      <c r="BWS306" s="65"/>
      <c r="BWT306" s="65"/>
      <c r="BWU306" s="65"/>
      <c r="BWV306" s="65"/>
      <c r="BWW306" s="65"/>
      <c r="BWX306" s="65"/>
      <c r="BWY306" s="65"/>
      <c r="BWZ306" s="65"/>
      <c r="BXA306" s="65"/>
      <c r="BXB306" s="65"/>
      <c r="BXC306" s="65"/>
      <c r="BXD306" s="65"/>
      <c r="BXE306" s="65"/>
      <c r="BXF306" s="65"/>
      <c r="BXG306" s="65"/>
      <c r="BXH306" s="65"/>
      <c r="BXI306" s="65"/>
      <c r="BXJ306" s="65"/>
      <c r="BXK306" s="65"/>
      <c r="BXL306" s="65"/>
      <c r="BXM306" s="65"/>
      <c r="BXN306" s="65"/>
      <c r="BXO306" s="65"/>
      <c r="BXP306" s="65"/>
      <c r="BXQ306" s="65"/>
      <c r="BXR306" s="65"/>
      <c r="BXS306" s="65"/>
      <c r="BXT306" s="65"/>
      <c r="BXU306" s="65"/>
      <c r="BXV306" s="65"/>
      <c r="BXW306" s="65"/>
      <c r="BXX306" s="65"/>
      <c r="BXY306" s="65"/>
      <c r="BXZ306" s="65"/>
      <c r="BYA306" s="65"/>
      <c r="BYB306" s="65"/>
      <c r="BYC306" s="65"/>
      <c r="BYD306" s="65"/>
      <c r="BYE306" s="65"/>
      <c r="BYF306" s="65"/>
      <c r="BYG306" s="65"/>
      <c r="BYH306" s="65"/>
      <c r="BYI306" s="65"/>
      <c r="BYJ306" s="65"/>
      <c r="BYK306" s="65"/>
      <c r="BYL306" s="65"/>
      <c r="BYM306" s="65"/>
      <c r="BYN306" s="65"/>
      <c r="BYO306" s="65"/>
      <c r="BYP306" s="65"/>
      <c r="BYQ306" s="65"/>
      <c r="BYR306" s="65"/>
      <c r="BYS306" s="65"/>
      <c r="BYT306" s="65"/>
      <c r="BYU306" s="65"/>
      <c r="BYV306" s="65"/>
      <c r="BYW306" s="65"/>
      <c r="BYX306" s="65"/>
      <c r="BYY306" s="65"/>
      <c r="BYZ306" s="65"/>
      <c r="BZA306" s="65"/>
      <c r="BZB306" s="65"/>
      <c r="BZC306" s="65"/>
      <c r="BZD306" s="65"/>
      <c r="BZE306" s="65"/>
      <c r="BZF306" s="65"/>
      <c r="BZG306" s="65"/>
      <c r="BZH306" s="65"/>
      <c r="BZI306" s="65"/>
      <c r="BZJ306" s="65"/>
      <c r="BZK306" s="65"/>
      <c r="BZL306" s="65"/>
      <c r="BZM306" s="65"/>
      <c r="BZN306" s="65"/>
      <c r="BZO306" s="65"/>
      <c r="BZP306" s="65"/>
      <c r="BZQ306" s="65"/>
      <c r="BZR306" s="65"/>
      <c r="BZS306" s="65"/>
      <c r="BZT306" s="65"/>
      <c r="BZV306" s="65"/>
      <c r="BZX306" s="65"/>
      <c r="BZY306" s="65"/>
      <c r="BZZ306" s="65"/>
      <c r="CAA306" s="65"/>
      <c r="CAB306" s="65"/>
      <c r="CAC306" s="65"/>
      <c r="CAD306" s="65"/>
      <c r="CAE306" s="65"/>
      <c r="CAJ306" s="65"/>
      <c r="CAK306" s="65"/>
      <c r="CAL306" s="65"/>
      <c r="CAM306" s="65"/>
      <c r="CAN306" s="65"/>
      <c r="CAO306" s="65"/>
      <c r="CAP306" s="65"/>
      <c r="CAQ306" s="65"/>
      <c r="CAR306" s="65"/>
      <c r="CAS306" s="65"/>
      <c r="CAT306" s="65"/>
      <c r="CAU306" s="65"/>
      <c r="CAV306" s="65"/>
      <c r="CAW306" s="65"/>
      <c r="CAX306" s="65"/>
      <c r="CAY306" s="65"/>
      <c r="CAZ306" s="65"/>
      <c r="CBA306" s="65"/>
      <c r="CBB306" s="65"/>
      <c r="CBC306" s="65"/>
      <c r="CBD306" s="65"/>
      <c r="CBE306" s="65"/>
      <c r="CBF306" s="65"/>
      <c r="CBG306" s="65"/>
      <c r="CBH306" s="65"/>
      <c r="CBI306" s="65"/>
      <c r="CBJ306" s="65"/>
      <c r="CBK306" s="65"/>
      <c r="CBL306" s="65"/>
      <c r="CBM306" s="65"/>
      <c r="CBN306" s="65"/>
      <c r="CBO306" s="65"/>
      <c r="CBP306" s="65"/>
      <c r="CBQ306" s="65"/>
      <c r="CBR306" s="65"/>
      <c r="CBS306" s="65"/>
      <c r="CBT306" s="65"/>
      <c r="CBU306" s="65"/>
      <c r="CBV306" s="65"/>
      <c r="CBW306" s="65"/>
      <c r="CBX306" s="65"/>
      <c r="CBY306" s="65"/>
      <c r="CBZ306" s="65"/>
      <c r="CCA306" s="65"/>
      <c r="CCB306" s="65"/>
      <c r="CCC306" s="65"/>
      <c r="CCD306" s="65"/>
      <c r="CCE306" s="65"/>
      <c r="CCF306" s="65"/>
      <c r="CCG306" s="65"/>
      <c r="CCH306" s="65"/>
      <c r="CCI306" s="65"/>
      <c r="CCJ306" s="65"/>
      <c r="CCK306" s="65"/>
      <c r="CCL306" s="65"/>
      <c r="CCM306" s="65"/>
      <c r="CCN306" s="65"/>
      <c r="CCO306" s="65"/>
      <c r="CCP306" s="65"/>
      <c r="CCQ306" s="65"/>
      <c r="CCR306" s="65"/>
      <c r="CCS306" s="65"/>
      <c r="CCT306" s="65"/>
      <c r="CCU306" s="65"/>
      <c r="CCV306" s="65"/>
      <c r="CCW306" s="65"/>
      <c r="CCX306" s="65"/>
      <c r="CCY306" s="65"/>
      <c r="CCZ306" s="65"/>
      <c r="CDA306" s="65"/>
      <c r="CDB306" s="65"/>
      <c r="CDC306" s="65"/>
      <c r="CDD306" s="65"/>
      <c r="CDE306" s="65"/>
      <c r="CDF306" s="65"/>
      <c r="CDG306" s="65"/>
      <c r="CDH306" s="65"/>
      <c r="CDI306" s="65"/>
      <c r="CDJ306" s="65"/>
      <c r="CDK306" s="65"/>
      <c r="CDL306" s="65"/>
      <c r="CDM306" s="65"/>
      <c r="CDN306" s="65"/>
      <c r="CDO306" s="65"/>
      <c r="CDP306" s="65"/>
      <c r="CDQ306" s="65"/>
      <c r="CDR306" s="65"/>
      <c r="CDS306" s="65"/>
      <c r="CDT306" s="65"/>
      <c r="CDU306" s="65"/>
      <c r="CDV306" s="65"/>
      <c r="CDW306" s="65"/>
      <c r="CDX306" s="65"/>
      <c r="CDY306" s="65"/>
      <c r="CDZ306" s="65"/>
      <c r="CEA306" s="65"/>
      <c r="CEB306" s="65"/>
      <c r="CEC306" s="65"/>
      <c r="CED306" s="65"/>
      <c r="CEE306" s="65"/>
      <c r="CEF306" s="65"/>
      <c r="CEG306" s="65"/>
      <c r="CEH306" s="65"/>
      <c r="CEI306" s="65"/>
      <c r="CEJ306" s="65"/>
      <c r="CEK306" s="65"/>
      <c r="CEL306" s="65"/>
      <c r="CEM306" s="65"/>
      <c r="CEN306" s="65"/>
      <c r="CEO306" s="65"/>
      <c r="CEP306" s="65"/>
      <c r="CEQ306" s="65"/>
      <c r="CER306" s="65"/>
      <c r="CES306" s="65"/>
      <c r="CET306" s="65"/>
      <c r="CEU306" s="65"/>
      <c r="CEV306" s="65"/>
      <c r="CEW306" s="65"/>
      <c r="CEX306" s="65"/>
      <c r="CEY306" s="65"/>
      <c r="CEZ306" s="65"/>
      <c r="CFA306" s="65"/>
      <c r="CFB306" s="65"/>
      <c r="CFC306" s="65"/>
      <c r="CFD306" s="65"/>
      <c r="CFE306" s="65"/>
      <c r="CFF306" s="65"/>
      <c r="CFG306" s="65"/>
      <c r="CFH306" s="65"/>
      <c r="CFI306" s="65"/>
      <c r="CFJ306" s="65"/>
      <c r="CFK306" s="65"/>
      <c r="CFL306" s="65"/>
      <c r="CFM306" s="65"/>
      <c r="CFN306" s="65"/>
      <c r="CFO306" s="65"/>
      <c r="CFP306" s="65"/>
      <c r="CFQ306" s="65"/>
      <c r="CFR306" s="65"/>
      <c r="CFS306" s="65"/>
      <c r="CFT306" s="65"/>
      <c r="CFU306" s="65"/>
      <c r="CFV306" s="65"/>
      <c r="CFW306" s="65"/>
      <c r="CFX306" s="65"/>
      <c r="CFY306" s="65"/>
      <c r="CFZ306" s="65"/>
      <c r="CGA306" s="65"/>
      <c r="CGB306" s="65"/>
      <c r="CGC306" s="65"/>
      <c r="CGD306" s="65"/>
      <c r="CGE306" s="65"/>
      <c r="CGF306" s="65"/>
      <c r="CGG306" s="65"/>
      <c r="CGH306" s="65"/>
      <c r="CGI306" s="65"/>
      <c r="CGJ306" s="65"/>
      <c r="CGK306" s="65"/>
      <c r="CGL306" s="65"/>
      <c r="CGM306" s="65"/>
      <c r="CGN306" s="65"/>
      <c r="CGO306" s="65"/>
      <c r="CGP306" s="65"/>
      <c r="CGQ306" s="65"/>
      <c r="CGR306" s="65"/>
      <c r="CGS306" s="65"/>
      <c r="CGT306" s="65"/>
      <c r="CGU306" s="65"/>
      <c r="CGV306" s="65"/>
      <c r="CGW306" s="65"/>
      <c r="CGX306" s="65"/>
      <c r="CGY306" s="65"/>
      <c r="CGZ306" s="65"/>
      <c r="CHA306" s="65"/>
      <c r="CHB306" s="65"/>
      <c r="CHC306" s="65"/>
      <c r="CHD306" s="65"/>
      <c r="CHE306" s="65"/>
      <c r="CHF306" s="65"/>
      <c r="CHG306" s="65"/>
      <c r="CHH306" s="65"/>
      <c r="CHI306" s="65"/>
      <c r="CHJ306" s="65"/>
      <c r="CHK306" s="65"/>
      <c r="CHL306" s="65"/>
      <c r="CHM306" s="65"/>
      <c r="CHN306" s="65"/>
      <c r="CHO306" s="65"/>
      <c r="CHP306" s="65"/>
      <c r="CHQ306" s="65"/>
      <c r="CHR306" s="65"/>
      <c r="CHS306" s="65"/>
      <c r="CHT306" s="65"/>
      <c r="CHU306" s="65"/>
      <c r="CHV306" s="65"/>
      <c r="CHW306" s="65"/>
      <c r="CHX306" s="65"/>
      <c r="CHY306" s="65"/>
      <c r="CHZ306" s="65"/>
      <c r="CIA306" s="65"/>
      <c r="CIB306" s="65"/>
      <c r="CIC306" s="65"/>
      <c r="CID306" s="65"/>
      <c r="CIE306" s="65"/>
      <c r="CIF306" s="65"/>
      <c r="CIG306" s="65"/>
      <c r="CIH306" s="65"/>
      <c r="CII306" s="65"/>
      <c r="CIJ306" s="65"/>
      <c r="CIK306" s="65"/>
      <c r="CIL306" s="65"/>
      <c r="CIM306" s="65"/>
      <c r="CIN306" s="65"/>
      <c r="CIO306" s="65"/>
      <c r="CIP306" s="65"/>
      <c r="CIQ306" s="65"/>
      <c r="CIR306" s="65"/>
      <c r="CIS306" s="65"/>
      <c r="CIT306" s="65"/>
      <c r="CIU306" s="65"/>
      <c r="CIV306" s="65"/>
      <c r="CIW306" s="65"/>
      <c r="CIX306" s="65"/>
      <c r="CIY306" s="65"/>
      <c r="CIZ306" s="65"/>
      <c r="CJA306" s="65"/>
      <c r="CJB306" s="65"/>
      <c r="CJC306" s="65"/>
      <c r="CJD306" s="65"/>
      <c r="CJE306" s="65"/>
      <c r="CJF306" s="65"/>
      <c r="CJG306" s="65"/>
      <c r="CJH306" s="65"/>
      <c r="CJI306" s="65"/>
      <c r="CJJ306" s="65"/>
      <c r="CJK306" s="65"/>
      <c r="CJL306" s="65"/>
      <c r="CJM306" s="65"/>
      <c r="CJN306" s="65"/>
      <c r="CJO306" s="65"/>
      <c r="CJP306" s="65"/>
      <c r="CJR306" s="65"/>
      <c r="CJT306" s="65"/>
      <c r="CJU306" s="65"/>
      <c r="CJV306" s="65"/>
      <c r="CJW306" s="65"/>
      <c r="CJX306" s="65"/>
      <c r="CJY306" s="65"/>
      <c r="CJZ306" s="65"/>
      <c r="CKA306" s="65"/>
      <c r="CKF306" s="65"/>
      <c r="CKG306" s="65"/>
      <c r="CKH306" s="65"/>
      <c r="CKI306" s="65"/>
      <c r="CKJ306" s="65"/>
      <c r="CKK306" s="65"/>
      <c r="CKL306" s="65"/>
      <c r="CKM306" s="65"/>
      <c r="CKN306" s="65"/>
      <c r="CKO306" s="65"/>
      <c r="CKP306" s="65"/>
      <c r="CKQ306" s="65"/>
      <c r="CKR306" s="65"/>
      <c r="CKS306" s="65"/>
      <c r="CKT306" s="65"/>
      <c r="CKU306" s="65"/>
      <c r="CKV306" s="65"/>
      <c r="CKW306" s="65"/>
      <c r="CKX306" s="65"/>
      <c r="CKY306" s="65"/>
      <c r="CKZ306" s="65"/>
      <c r="CLA306" s="65"/>
      <c r="CLB306" s="65"/>
      <c r="CLC306" s="65"/>
      <c r="CLD306" s="65"/>
      <c r="CLE306" s="65"/>
      <c r="CLF306" s="65"/>
      <c r="CLG306" s="65"/>
      <c r="CLH306" s="65"/>
      <c r="CLI306" s="65"/>
      <c r="CLJ306" s="65"/>
      <c r="CLK306" s="65"/>
      <c r="CLL306" s="65"/>
      <c r="CLM306" s="65"/>
      <c r="CLN306" s="65"/>
      <c r="CLO306" s="65"/>
      <c r="CLP306" s="65"/>
      <c r="CLQ306" s="65"/>
      <c r="CLR306" s="65"/>
      <c r="CLS306" s="65"/>
      <c r="CLT306" s="65"/>
      <c r="CLU306" s="65"/>
      <c r="CLV306" s="65"/>
      <c r="CLW306" s="65"/>
      <c r="CLX306" s="65"/>
      <c r="CLY306" s="65"/>
      <c r="CLZ306" s="65"/>
      <c r="CMA306" s="65"/>
      <c r="CMB306" s="65"/>
      <c r="CMC306" s="65"/>
      <c r="CMD306" s="65"/>
      <c r="CME306" s="65"/>
      <c r="CMF306" s="65"/>
      <c r="CMG306" s="65"/>
      <c r="CMH306" s="65"/>
      <c r="CMI306" s="65"/>
      <c r="CMJ306" s="65"/>
      <c r="CMK306" s="65"/>
      <c r="CML306" s="65"/>
      <c r="CMM306" s="65"/>
      <c r="CMN306" s="65"/>
      <c r="CMO306" s="65"/>
      <c r="CMP306" s="65"/>
      <c r="CMQ306" s="65"/>
      <c r="CMR306" s="65"/>
      <c r="CMS306" s="65"/>
      <c r="CMT306" s="65"/>
      <c r="CMU306" s="65"/>
      <c r="CMV306" s="65"/>
      <c r="CMW306" s="65"/>
      <c r="CMX306" s="65"/>
      <c r="CMY306" s="65"/>
      <c r="CMZ306" s="65"/>
      <c r="CNA306" s="65"/>
      <c r="CNB306" s="65"/>
      <c r="CNC306" s="65"/>
      <c r="CND306" s="65"/>
      <c r="CNE306" s="65"/>
      <c r="CNF306" s="65"/>
      <c r="CNG306" s="65"/>
      <c r="CNH306" s="65"/>
      <c r="CNI306" s="65"/>
      <c r="CNJ306" s="65"/>
      <c r="CNK306" s="65"/>
      <c r="CNL306" s="65"/>
      <c r="CNM306" s="65"/>
      <c r="CNN306" s="65"/>
      <c r="CNO306" s="65"/>
      <c r="CNP306" s="65"/>
      <c r="CNQ306" s="65"/>
      <c r="CNR306" s="65"/>
      <c r="CNS306" s="65"/>
      <c r="CNT306" s="65"/>
      <c r="CNU306" s="65"/>
      <c r="CNV306" s="65"/>
      <c r="CNW306" s="65"/>
      <c r="CNX306" s="65"/>
      <c r="CNY306" s="65"/>
      <c r="CNZ306" s="65"/>
      <c r="COA306" s="65"/>
      <c r="COB306" s="65"/>
      <c r="COC306" s="65"/>
      <c r="COD306" s="65"/>
      <c r="COE306" s="65"/>
      <c r="COF306" s="65"/>
      <c r="COG306" s="65"/>
      <c r="COH306" s="65"/>
      <c r="COI306" s="65"/>
      <c r="COJ306" s="65"/>
      <c r="COK306" s="65"/>
      <c r="COL306" s="65"/>
      <c r="COM306" s="65"/>
      <c r="CON306" s="65"/>
      <c r="COO306" s="65"/>
      <c r="COP306" s="65"/>
      <c r="COQ306" s="65"/>
      <c r="COR306" s="65"/>
      <c r="COS306" s="65"/>
      <c r="COT306" s="65"/>
      <c r="COU306" s="65"/>
      <c r="COV306" s="65"/>
      <c r="COW306" s="65"/>
      <c r="COX306" s="65"/>
      <c r="COY306" s="65"/>
      <c r="COZ306" s="65"/>
      <c r="CPA306" s="65"/>
      <c r="CPB306" s="65"/>
      <c r="CPC306" s="65"/>
      <c r="CPD306" s="65"/>
      <c r="CPE306" s="65"/>
      <c r="CPF306" s="65"/>
      <c r="CPG306" s="65"/>
      <c r="CPH306" s="65"/>
      <c r="CPI306" s="65"/>
      <c r="CPJ306" s="65"/>
      <c r="CPK306" s="65"/>
      <c r="CPL306" s="65"/>
      <c r="CPM306" s="65"/>
      <c r="CPN306" s="65"/>
      <c r="CPO306" s="65"/>
      <c r="CPP306" s="65"/>
      <c r="CPQ306" s="65"/>
      <c r="CPR306" s="65"/>
      <c r="CPS306" s="65"/>
      <c r="CPT306" s="65"/>
      <c r="CPU306" s="65"/>
      <c r="CPV306" s="65"/>
      <c r="CPW306" s="65"/>
      <c r="CPX306" s="65"/>
      <c r="CPY306" s="65"/>
      <c r="CPZ306" s="65"/>
      <c r="CQA306" s="65"/>
      <c r="CQB306" s="65"/>
      <c r="CQC306" s="65"/>
      <c r="CQD306" s="65"/>
      <c r="CQE306" s="65"/>
      <c r="CQF306" s="65"/>
      <c r="CQG306" s="65"/>
      <c r="CQH306" s="65"/>
      <c r="CQI306" s="65"/>
      <c r="CQJ306" s="65"/>
      <c r="CQK306" s="65"/>
      <c r="CQL306" s="65"/>
      <c r="CQM306" s="65"/>
      <c r="CQN306" s="65"/>
      <c r="CQO306" s="65"/>
      <c r="CQP306" s="65"/>
      <c r="CQQ306" s="65"/>
      <c r="CQR306" s="65"/>
      <c r="CQS306" s="65"/>
      <c r="CQT306" s="65"/>
      <c r="CQU306" s="65"/>
      <c r="CQV306" s="65"/>
      <c r="CQW306" s="65"/>
      <c r="CQX306" s="65"/>
      <c r="CQY306" s="65"/>
      <c r="CQZ306" s="65"/>
      <c r="CRA306" s="65"/>
      <c r="CRB306" s="65"/>
      <c r="CRC306" s="65"/>
      <c r="CRD306" s="65"/>
      <c r="CRE306" s="65"/>
      <c r="CRF306" s="65"/>
      <c r="CRG306" s="65"/>
      <c r="CRH306" s="65"/>
      <c r="CRI306" s="65"/>
      <c r="CRJ306" s="65"/>
      <c r="CRK306" s="65"/>
      <c r="CRL306" s="65"/>
      <c r="CRM306" s="65"/>
      <c r="CRN306" s="65"/>
      <c r="CRO306" s="65"/>
      <c r="CRP306" s="65"/>
      <c r="CRQ306" s="65"/>
      <c r="CRR306" s="65"/>
      <c r="CRS306" s="65"/>
      <c r="CRT306" s="65"/>
      <c r="CRU306" s="65"/>
      <c r="CRV306" s="65"/>
      <c r="CRW306" s="65"/>
      <c r="CRX306" s="65"/>
      <c r="CRY306" s="65"/>
      <c r="CRZ306" s="65"/>
      <c r="CSA306" s="65"/>
      <c r="CSB306" s="65"/>
      <c r="CSC306" s="65"/>
      <c r="CSD306" s="65"/>
      <c r="CSE306" s="65"/>
      <c r="CSF306" s="65"/>
      <c r="CSG306" s="65"/>
      <c r="CSH306" s="65"/>
      <c r="CSI306" s="65"/>
      <c r="CSJ306" s="65"/>
      <c r="CSK306" s="65"/>
      <c r="CSL306" s="65"/>
      <c r="CSM306" s="65"/>
      <c r="CSN306" s="65"/>
      <c r="CSO306" s="65"/>
      <c r="CSP306" s="65"/>
      <c r="CSQ306" s="65"/>
      <c r="CSR306" s="65"/>
      <c r="CSS306" s="65"/>
      <c r="CST306" s="65"/>
      <c r="CSU306" s="65"/>
      <c r="CSV306" s="65"/>
      <c r="CSW306" s="65"/>
      <c r="CSX306" s="65"/>
      <c r="CSY306" s="65"/>
      <c r="CSZ306" s="65"/>
      <c r="CTA306" s="65"/>
      <c r="CTB306" s="65"/>
      <c r="CTC306" s="65"/>
      <c r="CTD306" s="65"/>
      <c r="CTE306" s="65"/>
      <c r="CTF306" s="65"/>
      <c r="CTG306" s="65"/>
      <c r="CTH306" s="65"/>
      <c r="CTI306" s="65"/>
      <c r="CTJ306" s="65"/>
      <c r="CTK306" s="65"/>
      <c r="CTL306" s="65"/>
      <c r="CTN306" s="65"/>
      <c r="CTP306" s="65"/>
      <c r="CTQ306" s="65"/>
      <c r="CTR306" s="65"/>
      <c r="CTS306" s="65"/>
      <c r="CTT306" s="65"/>
      <c r="CTU306" s="65"/>
      <c r="CTV306" s="65"/>
      <c r="CTW306" s="65"/>
      <c r="CUB306" s="65"/>
      <c r="CUC306" s="65"/>
      <c r="CUD306" s="65"/>
      <c r="CUE306" s="65"/>
      <c r="CUF306" s="65"/>
      <c r="CUG306" s="65"/>
      <c r="CUH306" s="65"/>
      <c r="CUI306" s="65"/>
      <c r="CUJ306" s="65"/>
      <c r="CUK306" s="65"/>
      <c r="CUL306" s="65"/>
      <c r="CUM306" s="65"/>
      <c r="CUN306" s="65"/>
      <c r="CUO306" s="65"/>
      <c r="CUP306" s="65"/>
      <c r="CUQ306" s="65"/>
      <c r="CUR306" s="65"/>
      <c r="CUS306" s="65"/>
      <c r="CUT306" s="65"/>
      <c r="CUU306" s="65"/>
      <c r="CUV306" s="65"/>
      <c r="CUW306" s="65"/>
      <c r="CUX306" s="65"/>
      <c r="CUY306" s="65"/>
      <c r="CUZ306" s="65"/>
      <c r="CVA306" s="65"/>
      <c r="CVB306" s="65"/>
      <c r="CVC306" s="65"/>
      <c r="CVD306" s="65"/>
      <c r="CVE306" s="65"/>
      <c r="CVF306" s="65"/>
      <c r="CVG306" s="65"/>
      <c r="CVH306" s="65"/>
      <c r="CVI306" s="65"/>
      <c r="CVJ306" s="65"/>
      <c r="CVK306" s="65"/>
      <c r="CVL306" s="65"/>
      <c r="CVM306" s="65"/>
      <c r="CVN306" s="65"/>
      <c r="CVO306" s="65"/>
      <c r="CVP306" s="65"/>
      <c r="CVQ306" s="65"/>
      <c r="CVR306" s="65"/>
      <c r="CVS306" s="65"/>
      <c r="CVT306" s="65"/>
      <c r="CVU306" s="65"/>
      <c r="CVV306" s="65"/>
      <c r="CVW306" s="65"/>
      <c r="CVX306" s="65"/>
      <c r="CVY306" s="65"/>
      <c r="CVZ306" s="65"/>
      <c r="CWA306" s="65"/>
      <c r="CWB306" s="65"/>
      <c r="CWC306" s="65"/>
      <c r="CWD306" s="65"/>
      <c r="CWE306" s="65"/>
      <c r="CWF306" s="65"/>
      <c r="CWG306" s="65"/>
      <c r="CWH306" s="65"/>
      <c r="CWI306" s="65"/>
      <c r="CWJ306" s="65"/>
      <c r="CWK306" s="65"/>
      <c r="CWL306" s="65"/>
      <c r="CWM306" s="65"/>
      <c r="CWN306" s="65"/>
      <c r="CWO306" s="65"/>
      <c r="CWP306" s="65"/>
      <c r="CWQ306" s="65"/>
      <c r="CWR306" s="65"/>
      <c r="CWS306" s="65"/>
      <c r="CWT306" s="65"/>
      <c r="CWU306" s="65"/>
      <c r="CWV306" s="65"/>
      <c r="CWW306" s="65"/>
      <c r="CWX306" s="65"/>
      <c r="CWY306" s="65"/>
      <c r="CWZ306" s="65"/>
      <c r="CXA306" s="65"/>
      <c r="CXB306" s="65"/>
      <c r="CXC306" s="65"/>
      <c r="CXD306" s="65"/>
      <c r="CXE306" s="65"/>
      <c r="CXF306" s="65"/>
      <c r="CXG306" s="65"/>
      <c r="CXH306" s="65"/>
      <c r="CXI306" s="65"/>
      <c r="CXJ306" s="65"/>
      <c r="CXK306" s="65"/>
      <c r="CXL306" s="65"/>
      <c r="CXM306" s="65"/>
      <c r="CXN306" s="65"/>
      <c r="CXO306" s="65"/>
      <c r="CXP306" s="65"/>
      <c r="CXQ306" s="65"/>
      <c r="CXR306" s="65"/>
      <c r="CXS306" s="65"/>
      <c r="CXT306" s="65"/>
      <c r="CXU306" s="65"/>
      <c r="CXV306" s="65"/>
      <c r="CXW306" s="65"/>
      <c r="CXX306" s="65"/>
      <c r="CXY306" s="65"/>
      <c r="CXZ306" s="65"/>
      <c r="CYA306" s="65"/>
      <c r="CYB306" s="65"/>
      <c r="CYC306" s="65"/>
      <c r="CYD306" s="65"/>
      <c r="CYE306" s="65"/>
      <c r="CYF306" s="65"/>
      <c r="CYG306" s="65"/>
      <c r="CYH306" s="65"/>
      <c r="CYI306" s="65"/>
      <c r="CYJ306" s="65"/>
      <c r="CYK306" s="65"/>
      <c r="CYL306" s="65"/>
      <c r="CYM306" s="65"/>
      <c r="CYN306" s="65"/>
      <c r="CYO306" s="65"/>
      <c r="CYP306" s="65"/>
      <c r="CYQ306" s="65"/>
      <c r="CYR306" s="65"/>
      <c r="CYS306" s="65"/>
      <c r="CYT306" s="65"/>
      <c r="CYU306" s="65"/>
      <c r="CYV306" s="65"/>
      <c r="CYW306" s="65"/>
      <c r="CYX306" s="65"/>
      <c r="CYY306" s="65"/>
      <c r="CYZ306" s="65"/>
      <c r="CZA306" s="65"/>
      <c r="CZB306" s="65"/>
      <c r="CZC306" s="65"/>
      <c r="CZD306" s="65"/>
      <c r="CZE306" s="65"/>
      <c r="CZF306" s="65"/>
      <c r="CZG306" s="65"/>
      <c r="CZH306" s="65"/>
      <c r="CZI306" s="65"/>
      <c r="CZJ306" s="65"/>
      <c r="CZK306" s="65"/>
      <c r="CZL306" s="65"/>
      <c r="CZM306" s="65"/>
      <c r="CZN306" s="65"/>
      <c r="CZO306" s="65"/>
      <c r="CZP306" s="65"/>
      <c r="CZQ306" s="65"/>
      <c r="CZR306" s="65"/>
      <c r="CZS306" s="65"/>
      <c r="CZT306" s="65"/>
      <c r="CZU306" s="65"/>
      <c r="CZV306" s="65"/>
      <c r="CZW306" s="65"/>
      <c r="CZX306" s="65"/>
      <c r="CZY306" s="65"/>
      <c r="CZZ306" s="65"/>
      <c r="DAA306" s="65"/>
      <c r="DAB306" s="65"/>
      <c r="DAC306" s="65"/>
      <c r="DAD306" s="65"/>
      <c r="DAE306" s="65"/>
      <c r="DAF306" s="65"/>
      <c r="DAG306" s="65"/>
      <c r="DAH306" s="65"/>
      <c r="DAI306" s="65"/>
      <c r="DAJ306" s="65"/>
      <c r="DAK306" s="65"/>
      <c r="DAL306" s="65"/>
      <c r="DAM306" s="65"/>
      <c r="DAN306" s="65"/>
      <c r="DAO306" s="65"/>
      <c r="DAP306" s="65"/>
      <c r="DAQ306" s="65"/>
      <c r="DAR306" s="65"/>
      <c r="DAS306" s="65"/>
      <c r="DAT306" s="65"/>
      <c r="DAU306" s="65"/>
      <c r="DAV306" s="65"/>
      <c r="DAW306" s="65"/>
      <c r="DAX306" s="65"/>
      <c r="DAY306" s="65"/>
      <c r="DAZ306" s="65"/>
      <c r="DBA306" s="65"/>
      <c r="DBB306" s="65"/>
      <c r="DBC306" s="65"/>
      <c r="DBD306" s="65"/>
      <c r="DBE306" s="65"/>
      <c r="DBF306" s="65"/>
      <c r="DBG306" s="65"/>
      <c r="DBH306" s="65"/>
      <c r="DBI306" s="65"/>
      <c r="DBJ306" s="65"/>
      <c r="DBK306" s="65"/>
      <c r="DBL306" s="65"/>
      <c r="DBM306" s="65"/>
      <c r="DBN306" s="65"/>
      <c r="DBO306" s="65"/>
      <c r="DBP306" s="65"/>
      <c r="DBQ306" s="65"/>
      <c r="DBR306" s="65"/>
      <c r="DBS306" s="65"/>
      <c r="DBT306" s="65"/>
      <c r="DBU306" s="65"/>
      <c r="DBV306" s="65"/>
      <c r="DBW306" s="65"/>
      <c r="DBX306" s="65"/>
      <c r="DBY306" s="65"/>
      <c r="DBZ306" s="65"/>
      <c r="DCA306" s="65"/>
      <c r="DCB306" s="65"/>
      <c r="DCC306" s="65"/>
      <c r="DCD306" s="65"/>
      <c r="DCE306" s="65"/>
      <c r="DCF306" s="65"/>
      <c r="DCG306" s="65"/>
      <c r="DCH306" s="65"/>
      <c r="DCI306" s="65"/>
      <c r="DCJ306" s="65"/>
      <c r="DCK306" s="65"/>
      <c r="DCL306" s="65"/>
      <c r="DCM306" s="65"/>
      <c r="DCN306" s="65"/>
      <c r="DCO306" s="65"/>
      <c r="DCP306" s="65"/>
      <c r="DCQ306" s="65"/>
      <c r="DCR306" s="65"/>
      <c r="DCS306" s="65"/>
      <c r="DCT306" s="65"/>
      <c r="DCU306" s="65"/>
      <c r="DCV306" s="65"/>
      <c r="DCW306" s="65"/>
      <c r="DCX306" s="65"/>
      <c r="DCY306" s="65"/>
      <c r="DCZ306" s="65"/>
      <c r="DDA306" s="65"/>
      <c r="DDB306" s="65"/>
      <c r="DDC306" s="65"/>
      <c r="DDD306" s="65"/>
      <c r="DDE306" s="65"/>
      <c r="DDF306" s="65"/>
      <c r="DDG306" s="65"/>
      <c r="DDH306" s="65"/>
      <c r="DDJ306" s="65"/>
      <c r="DDL306" s="65"/>
      <c r="DDM306" s="65"/>
      <c r="DDN306" s="65"/>
      <c r="DDO306" s="65"/>
      <c r="DDP306" s="65"/>
      <c r="DDQ306" s="65"/>
      <c r="DDR306" s="65"/>
      <c r="DDS306" s="65"/>
      <c r="DDX306" s="65"/>
      <c r="DDY306" s="65"/>
      <c r="DDZ306" s="65"/>
      <c r="DEA306" s="65"/>
      <c r="DEB306" s="65"/>
      <c r="DEC306" s="65"/>
      <c r="DED306" s="65"/>
      <c r="DEE306" s="65"/>
      <c r="DEF306" s="65"/>
      <c r="DEG306" s="65"/>
      <c r="DEH306" s="65"/>
      <c r="DEI306" s="65"/>
      <c r="DEJ306" s="65"/>
      <c r="DEK306" s="65"/>
      <c r="DEL306" s="65"/>
      <c r="DEM306" s="65"/>
      <c r="DEN306" s="65"/>
      <c r="DEO306" s="65"/>
      <c r="DEP306" s="65"/>
      <c r="DEQ306" s="65"/>
      <c r="DER306" s="65"/>
      <c r="DES306" s="65"/>
      <c r="DET306" s="65"/>
      <c r="DEU306" s="65"/>
      <c r="DEV306" s="65"/>
      <c r="DEW306" s="65"/>
      <c r="DEX306" s="65"/>
      <c r="DEY306" s="65"/>
      <c r="DEZ306" s="65"/>
      <c r="DFA306" s="65"/>
      <c r="DFB306" s="65"/>
      <c r="DFC306" s="65"/>
      <c r="DFD306" s="65"/>
      <c r="DFE306" s="65"/>
      <c r="DFF306" s="65"/>
      <c r="DFG306" s="65"/>
      <c r="DFH306" s="65"/>
      <c r="DFI306" s="65"/>
      <c r="DFJ306" s="65"/>
      <c r="DFK306" s="65"/>
      <c r="DFL306" s="65"/>
      <c r="DFM306" s="65"/>
      <c r="DFN306" s="65"/>
      <c r="DFO306" s="65"/>
      <c r="DFP306" s="65"/>
      <c r="DFQ306" s="65"/>
      <c r="DFR306" s="65"/>
      <c r="DFS306" s="65"/>
      <c r="DFT306" s="65"/>
      <c r="DFU306" s="65"/>
      <c r="DFV306" s="65"/>
      <c r="DFW306" s="65"/>
      <c r="DFX306" s="65"/>
      <c r="DFY306" s="65"/>
      <c r="DFZ306" s="65"/>
      <c r="DGA306" s="65"/>
      <c r="DGB306" s="65"/>
      <c r="DGC306" s="65"/>
      <c r="DGD306" s="65"/>
      <c r="DGE306" s="65"/>
      <c r="DGF306" s="65"/>
      <c r="DGG306" s="65"/>
      <c r="DGH306" s="65"/>
      <c r="DGI306" s="65"/>
      <c r="DGJ306" s="65"/>
      <c r="DGK306" s="65"/>
      <c r="DGL306" s="65"/>
      <c r="DGM306" s="65"/>
      <c r="DGN306" s="65"/>
      <c r="DGO306" s="65"/>
      <c r="DGP306" s="65"/>
      <c r="DGQ306" s="65"/>
      <c r="DGR306" s="65"/>
      <c r="DGS306" s="65"/>
      <c r="DGT306" s="65"/>
      <c r="DGU306" s="65"/>
      <c r="DGV306" s="65"/>
      <c r="DGW306" s="65"/>
      <c r="DGX306" s="65"/>
      <c r="DGY306" s="65"/>
      <c r="DGZ306" s="65"/>
      <c r="DHA306" s="65"/>
      <c r="DHB306" s="65"/>
      <c r="DHC306" s="65"/>
      <c r="DHD306" s="65"/>
      <c r="DHE306" s="65"/>
      <c r="DHF306" s="65"/>
      <c r="DHG306" s="65"/>
      <c r="DHH306" s="65"/>
      <c r="DHI306" s="65"/>
      <c r="DHJ306" s="65"/>
      <c r="DHK306" s="65"/>
      <c r="DHL306" s="65"/>
      <c r="DHM306" s="65"/>
      <c r="DHN306" s="65"/>
      <c r="DHO306" s="65"/>
      <c r="DHP306" s="65"/>
      <c r="DHQ306" s="65"/>
      <c r="DHR306" s="65"/>
      <c r="DHS306" s="65"/>
      <c r="DHT306" s="65"/>
      <c r="DHU306" s="65"/>
      <c r="DHV306" s="65"/>
      <c r="DHW306" s="65"/>
      <c r="DHX306" s="65"/>
      <c r="DHY306" s="65"/>
      <c r="DHZ306" s="65"/>
      <c r="DIA306" s="65"/>
      <c r="DIB306" s="65"/>
      <c r="DIC306" s="65"/>
      <c r="DID306" s="65"/>
      <c r="DIE306" s="65"/>
      <c r="DIF306" s="65"/>
      <c r="DIG306" s="65"/>
      <c r="DIH306" s="65"/>
      <c r="DII306" s="65"/>
      <c r="DIJ306" s="65"/>
      <c r="DIK306" s="65"/>
      <c r="DIL306" s="65"/>
      <c r="DIM306" s="65"/>
      <c r="DIN306" s="65"/>
      <c r="DIO306" s="65"/>
      <c r="DIP306" s="65"/>
      <c r="DIQ306" s="65"/>
      <c r="DIR306" s="65"/>
      <c r="DIS306" s="65"/>
      <c r="DIT306" s="65"/>
      <c r="DIU306" s="65"/>
      <c r="DIV306" s="65"/>
      <c r="DIW306" s="65"/>
      <c r="DIX306" s="65"/>
      <c r="DIY306" s="65"/>
      <c r="DIZ306" s="65"/>
      <c r="DJA306" s="65"/>
      <c r="DJB306" s="65"/>
      <c r="DJC306" s="65"/>
      <c r="DJD306" s="65"/>
      <c r="DJE306" s="65"/>
      <c r="DJF306" s="65"/>
      <c r="DJG306" s="65"/>
      <c r="DJH306" s="65"/>
      <c r="DJI306" s="65"/>
      <c r="DJJ306" s="65"/>
      <c r="DJK306" s="65"/>
      <c r="DJL306" s="65"/>
      <c r="DJM306" s="65"/>
      <c r="DJN306" s="65"/>
      <c r="DJO306" s="65"/>
      <c r="DJP306" s="65"/>
      <c r="DJQ306" s="65"/>
      <c r="DJR306" s="65"/>
      <c r="DJS306" s="65"/>
      <c r="DJT306" s="65"/>
      <c r="DJU306" s="65"/>
      <c r="DJV306" s="65"/>
      <c r="DJW306" s="65"/>
      <c r="DJX306" s="65"/>
      <c r="DJY306" s="65"/>
      <c r="DJZ306" s="65"/>
      <c r="DKA306" s="65"/>
      <c r="DKB306" s="65"/>
      <c r="DKC306" s="65"/>
      <c r="DKD306" s="65"/>
      <c r="DKE306" s="65"/>
      <c r="DKF306" s="65"/>
      <c r="DKG306" s="65"/>
      <c r="DKH306" s="65"/>
      <c r="DKI306" s="65"/>
      <c r="DKJ306" s="65"/>
      <c r="DKK306" s="65"/>
      <c r="DKL306" s="65"/>
      <c r="DKM306" s="65"/>
      <c r="DKN306" s="65"/>
      <c r="DKO306" s="65"/>
      <c r="DKP306" s="65"/>
      <c r="DKQ306" s="65"/>
      <c r="DKR306" s="65"/>
      <c r="DKS306" s="65"/>
      <c r="DKT306" s="65"/>
      <c r="DKU306" s="65"/>
      <c r="DKV306" s="65"/>
      <c r="DKW306" s="65"/>
      <c r="DKX306" s="65"/>
      <c r="DKY306" s="65"/>
      <c r="DKZ306" s="65"/>
      <c r="DLA306" s="65"/>
      <c r="DLB306" s="65"/>
      <c r="DLC306" s="65"/>
      <c r="DLD306" s="65"/>
      <c r="DLE306" s="65"/>
      <c r="DLF306" s="65"/>
      <c r="DLG306" s="65"/>
      <c r="DLH306" s="65"/>
      <c r="DLI306" s="65"/>
      <c r="DLJ306" s="65"/>
      <c r="DLK306" s="65"/>
      <c r="DLL306" s="65"/>
      <c r="DLM306" s="65"/>
      <c r="DLN306" s="65"/>
      <c r="DLO306" s="65"/>
      <c r="DLP306" s="65"/>
      <c r="DLQ306" s="65"/>
      <c r="DLR306" s="65"/>
      <c r="DLS306" s="65"/>
      <c r="DLT306" s="65"/>
      <c r="DLU306" s="65"/>
      <c r="DLV306" s="65"/>
      <c r="DLW306" s="65"/>
      <c r="DLX306" s="65"/>
      <c r="DLY306" s="65"/>
      <c r="DLZ306" s="65"/>
      <c r="DMA306" s="65"/>
      <c r="DMB306" s="65"/>
      <c r="DMC306" s="65"/>
      <c r="DMD306" s="65"/>
      <c r="DME306" s="65"/>
      <c r="DMF306" s="65"/>
      <c r="DMG306" s="65"/>
      <c r="DMH306" s="65"/>
      <c r="DMI306" s="65"/>
      <c r="DMJ306" s="65"/>
      <c r="DMK306" s="65"/>
      <c r="DML306" s="65"/>
      <c r="DMM306" s="65"/>
      <c r="DMN306" s="65"/>
      <c r="DMO306" s="65"/>
      <c r="DMP306" s="65"/>
      <c r="DMQ306" s="65"/>
      <c r="DMR306" s="65"/>
      <c r="DMS306" s="65"/>
      <c r="DMT306" s="65"/>
      <c r="DMU306" s="65"/>
      <c r="DMV306" s="65"/>
      <c r="DMW306" s="65"/>
      <c r="DMX306" s="65"/>
      <c r="DMY306" s="65"/>
      <c r="DMZ306" s="65"/>
      <c r="DNA306" s="65"/>
      <c r="DNB306" s="65"/>
      <c r="DNC306" s="65"/>
      <c r="DND306" s="65"/>
      <c r="DNF306" s="65"/>
      <c r="DNH306" s="65"/>
      <c r="DNI306" s="65"/>
      <c r="DNJ306" s="65"/>
      <c r="DNK306" s="65"/>
      <c r="DNL306" s="65"/>
      <c r="DNM306" s="65"/>
      <c r="DNN306" s="65"/>
      <c r="DNO306" s="65"/>
      <c r="DNT306" s="65"/>
      <c r="DNU306" s="65"/>
      <c r="DNV306" s="65"/>
      <c r="DNW306" s="65"/>
      <c r="DNX306" s="65"/>
      <c r="DNY306" s="65"/>
      <c r="DNZ306" s="65"/>
      <c r="DOA306" s="65"/>
      <c r="DOB306" s="65"/>
      <c r="DOC306" s="65"/>
      <c r="DOD306" s="65"/>
      <c r="DOE306" s="65"/>
      <c r="DOF306" s="65"/>
      <c r="DOG306" s="65"/>
      <c r="DOH306" s="65"/>
      <c r="DOI306" s="65"/>
      <c r="DOJ306" s="65"/>
      <c r="DOK306" s="65"/>
      <c r="DOL306" s="65"/>
      <c r="DOM306" s="65"/>
      <c r="DON306" s="65"/>
      <c r="DOO306" s="65"/>
      <c r="DOP306" s="65"/>
      <c r="DOQ306" s="65"/>
      <c r="DOR306" s="65"/>
      <c r="DOS306" s="65"/>
      <c r="DOT306" s="65"/>
      <c r="DOU306" s="65"/>
      <c r="DOV306" s="65"/>
      <c r="DOW306" s="65"/>
      <c r="DOX306" s="65"/>
      <c r="DOY306" s="65"/>
      <c r="DOZ306" s="65"/>
      <c r="DPA306" s="65"/>
      <c r="DPB306" s="65"/>
      <c r="DPC306" s="65"/>
      <c r="DPD306" s="65"/>
      <c r="DPE306" s="65"/>
      <c r="DPF306" s="65"/>
      <c r="DPG306" s="65"/>
      <c r="DPH306" s="65"/>
      <c r="DPI306" s="65"/>
      <c r="DPJ306" s="65"/>
      <c r="DPK306" s="65"/>
      <c r="DPL306" s="65"/>
      <c r="DPM306" s="65"/>
      <c r="DPN306" s="65"/>
      <c r="DPO306" s="65"/>
      <c r="DPP306" s="65"/>
      <c r="DPQ306" s="65"/>
      <c r="DPR306" s="65"/>
      <c r="DPS306" s="65"/>
      <c r="DPT306" s="65"/>
      <c r="DPU306" s="65"/>
      <c r="DPV306" s="65"/>
      <c r="DPW306" s="65"/>
      <c r="DPX306" s="65"/>
      <c r="DPY306" s="65"/>
      <c r="DPZ306" s="65"/>
      <c r="DQA306" s="65"/>
      <c r="DQB306" s="65"/>
      <c r="DQC306" s="65"/>
      <c r="DQD306" s="65"/>
      <c r="DQE306" s="65"/>
      <c r="DQF306" s="65"/>
      <c r="DQG306" s="65"/>
      <c r="DQH306" s="65"/>
      <c r="DQI306" s="65"/>
      <c r="DQJ306" s="65"/>
      <c r="DQK306" s="65"/>
      <c r="DQL306" s="65"/>
      <c r="DQM306" s="65"/>
      <c r="DQN306" s="65"/>
      <c r="DQO306" s="65"/>
      <c r="DQP306" s="65"/>
      <c r="DQQ306" s="65"/>
      <c r="DQR306" s="65"/>
      <c r="DQS306" s="65"/>
      <c r="DQT306" s="65"/>
      <c r="DQU306" s="65"/>
      <c r="DQV306" s="65"/>
      <c r="DQW306" s="65"/>
      <c r="DQX306" s="65"/>
      <c r="DQY306" s="65"/>
      <c r="DQZ306" s="65"/>
      <c r="DRA306" s="65"/>
      <c r="DRB306" s="65"/>
      <c r="DRC306" s="65"/>
      <c r="DRD306" s="65"/>
      <c r="DRE306" s="65"/>
      <c r="DRF306" s="65"/>
      <c r="DRG306" s="65"/>
      <c r="DRH306" s="65"/>
      <c r="DRI306" s="65"/>
      <c r="DRJ306" s="65"/>
      <c r="DRK306" s="65"/>
      <c r="DRL306" s="65"/>
      <c r="DRM306" s="65"/>
      <c r="DRN306" s="65"/>
      <c r="DRO306" s="65"/>
      <c r="DRP306" s="65"/>
      <c r="DRQ306" s="65"/>
      <c r="DRR306" s="65"/>
      <c r="DRS306" s="65"/>
      <c r="DRT306" s="65"/>
      <c r="DRU306" s="65"/>
      <c r="DRV306" s="65"/>
      <c r="DRW306" s="65"/>
      <c r="DRX306" s="65"/>
      <c r="DRY306" s="65"/>
      <c r="DRZ306" s="65"/>
      <c r="DSA306" s="65"/>
      <c r="DSB306" s="65"/>
      <c r="DSC306" s="65"/>
      <c r="DSD306" s="65"/>
      <c r="DSE306" s="65"/>
      <c r="DSF306" s="65"/>
      <c r="DSG306" s="65"/>
      <c r="DSH306" s="65"/>
      <c r="DSI306" s="65"/>
      <c r="DSJ306" s="65"/>
      <c r="DSK306" s="65"/>
      <c r="DSL306" s="65"/>
      <c r="DSM306" s="65"/>
      <c r="DSN306" s="65"/>
      <c r="DSO306" s="65"/>
      <c r="DSP306" s="65"/>
      <c r="DSQ306" s="65"/>
      <c r="DSR306" s="65"/>
      <c r="DSS306" s="65"/>
      <c r="DST306" s="65"/>
      <c r="DSU306" s="65"/>
      <c r="DSV306" s="65"/>
      <c r="DSW306" s="65"/>
      <c r="DSX306" s="65"/>
      <c r="DSY306" s="65"/>
      <c r="DSZ306" s="65"/>
      <c r="DTA306" s="65"/>
      <c r="DTB306" s="65"/>
      <c r="DTC306" s="65"/>
      <c r="DTD306" s="65"/>
      <c r="DTE306" s="65"/>
      <c r="DTF306" s="65"/>
      <c r="DTG306" s="65"/>
      <c r="DTH306" s="65"/>
      <c r="DTI306" s="65"/>
      <c r="DTJ306" s="65"/>
      <c r="DTK306" s="65"/>
      <c r="DTL306" s="65"/>
      <c r="DTM306" s="65"/>
      <c r="DTN306" s="65"/>
      <c r="DTO306" s="65"/>
      <c r="DTP306" s="65"/>
      <c r="DTQ306" s="65"/>
      <c r="DTR306" s="65"/>
      <c r="DTS306" s="65"/>
      <c r="DTT306" s="65"/>
      <c r="DTU306" s="65"/>
      <c r="DTV306" s="65"/>
      <c r="DTW306" s="65"/>
      <c r="DTX306" s="65"/>
      <c r="DTY306" s="65"/>
      <c r="DTZ306" s="65"/>
      <c r="DUA306" s="65"/>
      <c r="DUB306" s="65"/>
      <c r="DUC306" s="65"/>
      <c r="DUD306" s="65"/>
      <c r="DUE306" s="65"/>
      <c r="DUF306" s="65"/>
      <c r="DUG306" s="65"/>
      <c r="DUH306" s="65"/>
      <c r="DUI306" s="65"/>
      <c r="DUJ306" s="65"/>
      <c r="DUK306" s="65"/>
      <c r="DUL306" s="65"/>
      <c r="DUM306" s="65"/>
      <c r="DUN306" s="65"/>
      <c r="DUO306" s="65"/>
      <c r="DUP306" s="65"/>
      <c r="DUQ306" s="65"/>
      <c r="DUR306" s="65"/>
      <c r="DUS306" s="65"/>
      <c r="DUT306" s="65"/>
      <c r="DUU306" s="65"/>
      <c r="DUV306" s="65"/>
      <c r="DUW306" s="65"/>
      <c r="DUX306" s="65"/>
      <c r="DUY306" s="65"/>
      <c r="DUZ306" s="65"/>
      <c r="DVA306" s="65"/>
      <c r="DVB306" s="65"/>
      <c r="DVC306" s="65"/>
      <c r="DVD306" s="65"/>
      <c r="DVE306" s="65"/>
      <c r="DVF306" s="65"/>
      <c r="DVG306" s="65"/>
      <c r="DVH306" s="65"/>
      <c r="DVI306" s="65"/>
      <c r="DVJ306" s="65"/>
      <c r="DVK306" s="65"/>
      <c r="DVL306" s="65"/>
      <c r="DVM306" s="65"/>
      <c r="DVN306" s="65"/>
      <c r="DVO306" s="65"/>
      <c r="DVP306" s="65"/>
      <c r="DVQ306" s="65"/>
      <c r="DVR306" s="65"/>
      <c r="DVS306" s="65"/>
      <c r="DVT306" s="65"/>
      <c r="DVU306" s="65"/>
      <c r="DVV306" s="65"/>
      <c r="DVW306" s="65"/>
      <c r="DVX306" s="65"/>
      <c r="DVY306" s="65"/>
      <c r="DVZ306" s="65"/>
      <c r="DWA306" s="65"/>
      <c r="DWB306" s="65"/>
      <c r="DWC306" s="65"/>
      <c r="DWD306" s="65"/>
      <c r="DWE306" s="65"/>
      <c r="DWF306" s="65"/>
      <c r="DWG306" s="65"/>
      <c r="DWH306" s="65"/>
      <c r="DWI306" s="65"/>
      <c r="DWJ306" s="65"/>
      <c r="DWK306" s="65"/>
      <c r="DWL306" s="65"/>
      <c r="DWM306" s="65"/>
      <c r="DWN306" s="65"/>
      <c r="DWO306" s="65"/>
      <c r="DWP306" s="65"/>
      <c r="DWQ306" s="65"/>
      <c r="DWR306" s="65"/>
      <c r="DWS306" s="65"/>
      <c r="DWT306" s="65"/>
      <c r="DWU306" s="65"/>
      <c r="DWV306" s="65"/>
      <c r="DWW306" s="65"/>
      <c r="DWX306" s="65"/>
      <c r="DWY306" s="65"/>
      <c r="DWZ306" s="65"/>
      <c r="DXB306" s="65"/>
      <c r="DXD306" s="65"/>
      <c r="DXE306" s="65"/>
      <c r="DXF306" s="65"/>
      <c r="DXG306" s="65"/>
      <c r="DXH306" s="65"/>
      <c r="DXI306" s="65"/>
      <c r="DXJ306" s="65"/>
      <c r="DXK306" s="65"/>
      <c r="DXP306" s="65"/>
      <c r="DXQ306" s="65"/>
      <c r="DXR306" s="65"/>
      <c r="DXS306" s="65"/>
      <c r="DXT306" s="65"/>
      <c r="DXU306" s="65"/>
      <c r="DXV306" s="65"/>
      <c r="DXW306" s="65"/>
      <c r="DXX306" s="65"/>
      <c r="DXY306" s="65"/>
      <c r="DXZ306" s="65"/>
      <c r="DYA306" s="65"/>
      <c r="DYB306" s="65"/>
      <c r="DYC306" s="65"/>
      <c r="DYD306" s="65"/>
      <c r="DYE306" s="65"/>
      <c r="DYF306" s="65"/>
      <c r="DYG306" s="65"/>
      <c r="DYH306" s="65"/>
      <c r="DYI306" s="65"/>
      <c r="DYJ306" s="65"/>
      <c r="DYK306" s="65"/>
      <c r="DYL306" s="65"/>
      <c r="DYM306" s="65"/>
      <c r="DYN306" s="65"/>
      <c r="DYO306" s="65"/>
      <c r="DYP306" s="65"/>
      <c r="DYQ306" s="65"/>
      <c r="DYR306" s="65"/>
      <c r="DYS306" s="65"/>
      <c r="DYT306" s="65"/>
      <c r="DYU306" s="65"/>
      <c r="DYV306" s="65"/>
      <c r="DYW306" s="65"/>
      <c r="DYX306" s="65"/>
      <c r="DYY306" s="65"/>
      <c r="DYZ306" s="65"/>
      <c r="DZA306" s="65"/>
      <c r="DZB306" s="65"/>
      <c r="DZC306" s="65"/>
      <c r="DZD306" s="65"/>
      <c r="DZE306" s="65"/>
      <c r="DZF306" s="65"/>
      <c r="DZG306" s="65"/>
      <c r="DZH306" s="65"/>
      <c r="DZI306" s="65"/>
      <c r="DZJ306" s="65"/>
      <c r="DZK306" s="65"/>
      <c r="DZL306" s="65"/>
      <c r="DZM306" s="65"/>
      <c r="DZN306" s="65"/>
      <c r="DZO306" s="65"/>
      <c r="DZP306" s="65"/>
      <c r="DZQ306" s="65"/>
      <c r="DZR306" s="65"/>
      <c r="DZS306" s="65"/>
      <c r="DZT306" s="65"/>
      <c r="DZU306" s="65"/>
      <c r="DZV306" s="65"/>
      <c r="DZW306" s="65"/>
      <c r="DZX306" s="65"/>
      <c r="DZY306" s="65"/>
      <c r="DZZ306" s="65"/>
      <c r="EAA306" s="65"/>
      <c r="EAB306" s="65"/>
      <c r="EAC306" s="65"/>
      <c r="EAD306" s="65"/>
      <c r="EAE306" s="65"/>
      <c r="EAF306" s="65"/>
      <c r="EAG306" s="65"/>
      <c r="EAH306" s="65"/>
      <c r="EAI306" s="65"/>
      <c r="EAJ306" s="65"/>
      <c r="EAK306" s="65"/>
      <c r="EAL306" s="65"/>
      <c r="EAM306" s="65"/>
      <c r="EAN306" s="65"/>
      <c r="EAO306" s="65"/>
      <c r="EAP306" s="65"/>
      <c r="EAQ306" s="65"/>
      <c r="EAR306" s="65"/>
      <c r="EAS306" s="65"/>
      <c r="EAT306" s="65"/>
      <c r="EAU306" s="65"/>
      <c r="EAV306" s="65"/>
      <c r="EAW306" s="65"/>
      <c r="EAX306" s="65"/>
      <c r="EAY306" s="65"/>
      <c r="EAZ306" s="65"/>
      <c r="EBA306" s="65"/>
      <c r="EBB306" s="65"/>
      <c r="EBC306" s="65"/>
      <c r="EBD306" s="65"/>
      <c r="EBE306" s="65"/>
      <c r="EBF306" s="65"/>
      <c r="EBG306" s="65"/>
      <c r="EBH306" s="65"/>
      <c r="EBI306" s="65"/>
      <c r="EBJ306" s="65"/>
      <c r="EBK306" s="65"/>
      <c r="EBL306" s="65"/>
      <c r="EBM306" s="65"/>
      <c r="EBN306" s="65"/>
      <c r="EBO306" s="65"/>
      <c r="EBP306" s="65"/>
      <c r="EBQ306" s="65"/>
      <c r="EBR306" s="65"/>
      <c r="EBS306" s="65"/>
      <c r="EBT306" s="65"/>
      <c r="EBU306" s="65"/>
      <c r="EBV306" s="65"/>
      <c r="EBW306" s="65"/>
      <c r="EBX306" s="65"/>
      <c r="EBY306" s="65"/>
      <c r="EBZ306" s="65"/>
      <c r="ECA306" s="65"/>
      <c r="ECB306" s="65"/>
      <c r="ECC306" s="65"/>
      <c r="ECD306" s="65"/>
      <c r="ECE306" s="65"/>
      <c r="ECF306" s="65"/>
      <c r="ECG306" s="65"/>
      <c r="ECH306" s="65"/>
      <c r="ECI306" s="65"/>
      <c r="ECJ306" s="65"/>
      <c r="ECK306" s="65"/>
      <c r="ECL306" s="65"/>
      <c r="ECM306" s="65"/>
      <c r="ECN306" s="65"/>
      <c r="ECO306" s="65"/>
      <c r="ECP306" s="65"/>
      <c r="ECQ306" s="65"/>
      <c r="ECR306" s="65"/>
      <c r="ECS306" s="65"/>
      <c r="ECT306" s="65"/>
      <c r="ECU306" s="65"/>
      <c r="ECV306" s="65"/>
      <c r="ECW306" s="65"/>
      <c r="ECX306" s="65"/>
      <c r="ECY306" s="65"/>
      <c r="ECZ306" s="65"/>
      <c r="EDA306" s="65"/>
      <c r="EDB306" s="65"/>
      <c r="EDC306" s="65"/>
      <c r="EDD306" s="65"/>
      <c r="EDE306" s="65"/>
      <c r="EDF306" s="65"/>
      <c r="EDG306" s="65"/>
      <c r="EDH306" s="65"/>
      <c r="EDI306" s="65"/>
      <c r="EDJ306" s="65"/>
      <c r="EDK306" s="65"/>
      <c r="EDL306" s="65"/>
      <c r="EDM306" s="65"/>
      <c r="EDN306" s="65"/>
      <c r="EDO306" s="65"/>
      <c r="EDP306" s="65"/>
      <c r="EDQ306" s="65"/>
      <c r="EDR306" s="65"/>
      <c r="EDS306" s="65"/>
      <c r="EDT306" s="65"/>
      <c r="EDU306" s="65"/>
      <c r="EDV306" s="65"/>
      <c r="EDW306" s="65"/>
      <c r="EDX306" s="65"/>
      <c r="EDY306" s="65"/>
      <c r="EDZ306" s="65"/>
      <c r="EEA306" s="65"/>
      <c r="EEB306" s="65"/>
      <c r="EEC306" s="65"/>
      <c r="EED306" s="65"/>
      <c r="EEE306" s="65"/>
      <c r="EEF306" s="65"/>
      <c r="EEG306" s="65"/>
      <c r="EEH306" s="65"/>
      <c r="EEI306" s="65"/>
      <c r="EEJ306" s="65"/>
      <c r="EEK306" s="65"/>
      <c r="EEL306" s="65"/>
      <c r="EEM306" s="65"/>
      <c r="EEN306" s="65"/>
      <c r="EEO306" s="65"/>
      <c r="EEP306" s="65"/>
      <c r="EEQ306" s="65"/>
      <c r="EER306" s="65"/>
      <c r="EES306" s="65"/>
      <c r="EET306" s="65"/>
      <c r="EEU306" s="65"/>
      <c r="EEV306" s="65"/>
      <c r="EEW306" s="65"/>
      <c r="EEX306" s="65"/>
      <c r="EEY306" s="65"/>
      <c r="EEZ306" s="65"/>
      <c r="EFA306" s="65"/>
      <c r="EFB306" s="65"/>
      <c r="EFC306" s="65"/>
      <c r="EFD306" s="65"/>
      <c r="EFE306" s="65"/>
      <c r="EFF306" s="65"/>
      <c r="EFG306" s="65"/>
      <c r="EFH306" s="65"/>
      <c r="EFI306" s="65"/>
      <c r="EFJ306" s="65"/>
      <c r="EFK306" s="65"/>
      <c r="EFL306" s="65"/>
      <c r="EFM306" s="65"/>
      <c r="EFN306" s="65"/>
      <c r="EFO306" s="65"/>
      <c r="EFP306" s="65"/>
      <c r="EFQ306" s="65"/>
      <c r="EFR306" s="65"/>
      <c r="EFS306" s="65"/>
      <c r="EFT306" s="65"/>
      <c r="EFU306" s="65"/>
      <c r="EFV306" s="65"/>
      <c r="EFW306" s="65"/>
      <c r="EFX306" s="65"/>
      <c r="EFY306" s="65"/>
      <c r="EFZ306" s="65"/>
      <c r="EGA306" s="65"/>
      <c r="EGB306" s="65"/>
      <c r="EGC306" s="65"/>
      <c r="EGD306" s="65"/>
      <c r="EGE306" s="65"/>
      <c r="EGF306" s="65"/>
      <c r="EGG306" s="65"/>
      <c r="EGH306" s="65"/>
      <c r="EGI306" s="65"/>
      <c r="EGJ306" s="65"/>
      <c r="EGK306" s="65"/>
      <c r="EGL306" s="65"/>
      <c r="EGM306" s="65"/>
      <c r="EGN306" s="65"/>
      <c r="EGO306" s="65"/>
      <c r="EGP306" s="65"/>
      <c r="EGQ306" s="65"/>
      <c r="EGR306" s="65"/>
      <c r="EGS306" s="65"/>
      <c r="EGT306" s="65"/>
      <c r="EGU306" s="65"/>
      <c r="EGV306" s="65"/>
      <c r="EGX306" s="65"/>
      <c r="EGZ306" s="65"/>
      <c r="EHA306" s="65"/>
      <c r="EHB306" s="65"/>
      <c r="EHC306" s="65"/>
      <c r="EHD306" s="65"/>
      <c r="EHE306" s="65"/>
      <c r="EHF306" s="65"/>
      <c r="EHG306" s="65"/>
      <c r="EHL306" s="65"/>
      <c r="EHM306" s="65"/>
      <c r="EHN306" s="65"/>
      <c r="EHO306" s="65"/>
      <c r="EHP306" s="65"/>
      <c r="EHQ306" s="65"/>
      <c r="EHR306" s="65"/>
      <c r="EHS306" s="65"/>
      <c r="EHT306" s="65"/>
      <c r="EHU306" s="65"/>
      <c r="EHV306" s="65"/>
      <c r="EHW306" s="65"/>
      <c r="EHX306" s="65"/>
      <c r="EHY306" s="65"/>
      <c r="EHZ306" s="65"/>
      <c r="EIA306" s="65"/>
      <c r="EIB306" s="65"/>
      <c r="EIC306" s="65"/>
      <c r="EID306" s="65"/>
      <c r="EIE306" s="65"/>
      <c r="EIF306" s="65"/>
      <c r="EIG306" s="65"/>
      <c r="EIH306" s="65"/>
      <c r="EII306" s="65"/>
      <c r="EIJ306" s="65"/>
      <c r="EIK306" s="65"/>
      <c r="EIL306" s="65"/>
      <c r="EIM306" s="65"/>
      <c r="EIN306" s="65"/>
      <c r="EIO306" s="65"/>
      <c r="EIP306" s="65"/>
      <c r="EIQ306" s="65"/>
      <c r="EIR306" s="65"/>
      <c r="EIS306" s="65"/>
      <c r="EIT306" s="65"/>
      <c r="EIU306" s="65"/>
      <c r="EIV306" s="65"/>
      <c r="EIW306" s="65"/>
      <c r="EIX306" s="65"/>
      <c r="EIY306" s="65"/>
      <c r="EIZ306" s="65"/>
      <c r="EJA306" s="65"/>
      <c r="EJB306" s="65"/>
      <c r="EJC306" s="65"/>
      <c r="EJD306" s="65"/>
      <c r="EJE306" s="65"/>
      <c r="EJF306" s="65"/>
      <c r="EJG306" s="65"/>
      <c r="EJH306" s="65"/>
      <c r="EJI306" s="65"/>
      <c r="EJJ306" s="65"/>
      <c r="EJK306" s="65"/>
      <c r="EJL306" s="65"/>
      <c r="EJM306" s="65"/>
      <c r="EJN306" s="65"/>
      <c r="EJO306" s="65"/>
      <c r="EJP306" s="65"/>
      <c r="EJQ306" s="65"/>
      <c r="EJR306" s="65"/>
      <c r="EJS306" s="65"/>
      <c r="EJT306" s="65"/>
      <c r="EJU306" s="65"/>
      <c r="EJV306" s="65"/>
      <c r="EJW306" s="65"/>
      <c r="EJX306" s="65"/>
      <c r="EJY306" s="65"/>
      <c r="EJZ306" s="65"/>
      <c r="EKA306" s="65"/>
      <c r="EKB306" s="65"/>
      <c r="EKC306" s="65"/>
      <c r="EKD306" s="65"/>
      <c r="EKE306" s="65"/>
      <c r="EKF306" s="65"/>
      <c r="EKG306" s="65"/>
      <c r="EKH306" s="65"/>
      <c r="EKI306" s="65"/>
      <c r="EKJ306" s="65"/>
      <c r="EKK306" s="65"/>
      <c r="EKL306" s="65"/>
      <c r="EKM306" s="65"/>
      <c r="EKN306" s="65"/>
      <c r="EKO306" s="65"/>
      <c r="EKP306" s="65"/>
      <c r="EKQ306" s="65"/>
      <c r="EKR306" s="65"/>
      <c r="EKS306" s="65"/>
      <c r="EKT306" s="65"/>
      <c r="EKU306" s="65"/>
      <c r="EKV306" s="65"/>
      <c r="EKW306" s="65"/>
      <c r="EKX306" s="65"/>
      <c r="EKY306" s="65"/>
      <c r="EKZ306" s="65"/>
      <c r="ELA306" s="65"/>
      <c r="ELB306" s="65"/>
      <c r="ELC306" s="65"/>
      <c r="ELD306" s="65"/>
      <c r="ELE306" s="65"/>
      <c r="ELF306" s="65"/>
      <c r="ELG306" s="65"/>
      <c r="ELH306" s="65"/>
      <c r="ELI306" s="65"/>
      <c r="ELJ306" s="65"/>
      <c r="ELK306" s="65"/>
      <c r="ELL306" s="65"/>
      <c r="ELM306" s="65"/>
      <c r="ELN306" s="65"/>
      <c r="ELO306" s="65"/>
      <c r="ELP306" s="65"/>
      <c r="ELQ306" s="65"/>
      <c r="ELR306" s="65"/>
      <c r="ELS306" s="65"/>
      <c r="ELT306" s="65"/>
      <c r="ELU306" s="65"/>
      <c r="ELV306" s="65"/>
      <c r="ELW306" s="65"/>
      <c r="ELX306" s="65"/>
      <c r="ELY306" s="65"/>
      <c r="ELZ306" s="65"/>
      <c r="EMA306" s="65"/>
      <c r="EMB306" s="65"/>
      <c r="EMC306" s="65"/>
      <c r="EMD306" s="65"/>
      <c r="EME306" s="65"/>
      <c r="EMF306" s="65"/>
      <c r="EMG306" s="65"/>
      <c r="EMH306" s="65"/>
      <c r="EMI306" s="65"/>
      <c r="EMJ306" s="65"/>
      <c r="EMK306" s="65"/>
      <c r="EML306" s="65"/>
      <c r="EMM306" s="65"/>
      <c r="EMN306" s="65"/>
      <c r="EMO306" s="65"/>
      <c r="EMP306" s="65"/>
      <c r="EMQ306" s="65"/>
      <c r="EMR306" s="65"/>
      <c r="EMS306" s="65"/>
      <c r="EMT306" s="65"/>
      <c r="EMU306" s="65"/>
      <c r="EMV306" s="65"/>
      <c r="EMW306" s="65"/>
      <c r="EMX306" s="65"/>
      <c r="EMY306" s="65"/>
      <c r="EMZ306" s="65"/>
      <c r="ENA306" s="65"/>
      <c r="ENB306" s="65"/>
      <c r="ENC306" s="65"/>
      <c r="END306" s="65"/>
      <c r="ENE306" s="65"/>
      <c r="ENF306" s="65"/>
      <c r="ENG306" s="65"/>
      <c r="ENH306" s="65"/>
      <c r="ENI306" s="65"/>
      <c r="ENJ306" s="65"/>
      <c r="ENK306" s="65"/>
      <c r="ENL306" s="65"/>
      <c r="ENM306" s="65"/>
      <c r="ENN306" s="65"/>
      <c r="ENO306" s="65"/>
      <c r="ENP306" s="65"/>
      <c r="ENQ306" s="65"/>
      <c r="ENR306" s="65"/>
      <c r="ENS306" s="65"/>
      <c r="ENT306" s="65"/>
      <c r="ENU306" s="65"/>
      <c r="ENV306" s="65"/>
      <c r="ENW306" s="65"/>
      <c r="ENX306" s="65"/>
      <c r="ENY306" s="65"/>
      <c r="ENZ306" s="65"/>
      <c r="EOA306" s="65"/>
      <c r="EOB306" s="65"/>
      <c r="EOC306" s="65"/>
      <c r="EOD306" s="65"/>
      <c r="EOE306" s="65"/>
      <c r="EOF306" s="65"/>
      <c r="EOG306" s="65"/>
      <c r="EOH306" s="65"/>
      <c r="EOI306" s="65"/>
      <c r="EOJ306" s="65"/>
      <c r="EOK306" s="65"/>
      <c r="EOL306" s="65"/>
      <c r="EOM306" s="65"/>
      <c r="EON306" s="65"/>
      <c r="EOO306" s="65"/>
      <c r="EOP306" s="65"/>
      <c r="EOQ306" s="65"/>
      <c r="EOR306" s="65"/>
      <c r="EOS306" s="65"/>
      <c r="EOT306" s="65"/>
      <c r="EOU306" s="65"/>
      <c r="EOV306" s="65"/>
      <c r="EOW306" s="65"/>
      <c r="EOX306" s="65"/>
      <c r="EOY306" s="65"/>
      <c r="EOZ306" s="65"/>
      <c r="EPA306" s="65"/>
      <c r="EPB306" s="65"/>
      <c r="EPC306" s="65"/>
      <c r="EPD306" s="65"/>
      <c r="EPE306" s="65"/>
      <c r="EPF306" s="65"/>
      <c r="EPG306" s="65"/>
      <c r="EPH306" s="65"/>
      <c r="EPI306" s="65"/>
      <c r="EPJ306" s="65"/>
      <c r="EPK306" s="65"/>
      <c r="EPL306" s="65"/>
      <c r="EPM306" s="65"/>
      <c r="EPN306" s="65"/>
      <c r="EPO306" s="65"/>
      <c r="EPP306" s="65"/>
      <c r="EPQ306" s="65"/>
      <c r="EPR306" s="65"/>
      <c r="EPS306" s="65"/>
      <c r="EPT306" s="65"/>
      <c r="EPU306" s="65"/>
      <c r="EPV306" s="65"/>
      <c r="EPW306" s="65"/>
      <c r="EPX306" s="65"/>
      <c r="EPY306" s="65"/>
      <c r="EPZ306" s="65"/>
      <c r="EQA306" s="65"/>
      <c r="EQB306" s="65"/>
      <c r="EQC306" s="65"/>
      <c r="EQD306" s="65"/>
      <c r="EQE306" s="65"/>
      <c r="EQF306" s="65"/>
      <c r="EQG306" s="65"/>
      <c r="EQH306" s="65"/>
      <c r="EQI306" s="65"/>
      <c r="EQJ306" s="65"/>
      <c r="EQK306" s="65"/>
      <c r="EQL306" s="65"/>
      <c r="EQM306" s="65"/>
      <c r="EQN306" s="65"/>
      <c r="EQO306" s="65"/>
      <c r="EQP306" s="65"/>
      <c r="EQQ306" s="65"/>
      <c r="EQR306" s="65"/>
      <c r="EQT306" s="65"/>
      <c r="EQV306" s="65"/>
      <c r="EQW306" s="65"/>
      <c r="EQX306" s="65"/>
      <c r="EQY306" s="65"/>
      <c r="EQZ306" s="65"/>
      <c r="ERA306" s="65"/>
      <c r="ERB306" s="65"/>
      <c r="ERC306" s="65"/>
      <c r="ERH306" s="65"/>
      <c r="ERI306" s="65"/>
      <c r="ERJ306" s="65"/>
      <c r="ERK306" s="65"/>
      <c r="ERL306" s="65"/>
      <c r="ERM306" s="65"/>
      <c r="ERN306" s="65"/>
      <c r="ERO306" s="65"/>
      <c r="ERP306" s="65"/>
      <c r="ERQ306" s="65"/>
      <c r="ERR306" s="65"/>
      <c r="ERS306" s="65"/>
      <c r="ERT306" s="65"/>
      <c r="ERU306" s="65"/>
      <c r="ERV306" s="65"/>
      <c r="ERW306" s="65"/>
      <c r="ERX306" s="65"/>
      <c r="ERY306" s="65"/>
      <c r="ERZ306" s="65"/>
      <c r="ESA306" s="65"/>
      <c r="ESB306" s="65"/>
      <c r="ESC306" s="65"/>
      <c r="ESD306" s="65"/>
      <c r="ESE306" s="65"/>
      <c r="ESF306" s="65"/>
      <c r="ESG306" s="65"/>
      <c r="ESH306" s="65"/>
      <c r="ESI306" s="65"/>
      <c r="ESJ306" s="65"/>
      <c r="ESK306" s="65"/>
      <c r="ESL306" s="65"/>
      <c r="ESM306" s="65"/>
      <c r="ESN306" s="65"/>
      <c r="ESO306" s="65"/>
      <c r="ESP306" s="65"/>
      <c r="ESQ306" s="65"/>
      <c r="ESR306" s="65"/>
      <c r="ESS306" s="65"/>
      <c r="EST306" s="65"/>
      <c r="ESU306" s="65"/>
      <c r="ESV306" s="65"/>
      <c r="ESW306" s="65"/>
      <c r="ESX306" s="65"/>
      <c r="ESY306" s="65"/>
      <c r="ESZ306" s="65"/>
      <c r="ETA306" s="65"/>
      <c r="ETB306" s="65"/>
      <c r="ETC306" s="65"/>
      <c r="ETD306" s="65"/>
      <c r="ETE306" s="65"/>
      <c r="ETF306" s="65"/>
      <c r="ETG306" s="65"/>
      <c r="ETH306" s="65"/>
      <c r="ETI306" s="65"/>
      <c r="ETJ306" s="65"/>
      <c r="ETK306" s="65"/>
      <c r="ETL306" s="65"/>
      <c r="ETM306" s="65"/>
      <c r="ETN306" s="65"/>
      <c r="ETO306" s="65"/>
      <c r="ETP306" s="65"/>
      <c r="ETQ306" s="65"/>
      <c r="ETR306" s="65"/>
      <c r="ETS306" s="65"/>
      <c r="ETT306" s="65"/>
      <c r="ETU306" s="65"/>
      <c r="ETV306" s="65"/>
      <c r="ETW306" s="65"/>
      <c r="ETX306" s="65"/>
      <c r="ETY306" s="65"/>
      <c r="ETZ306" s="65"/>
      <c r="EUA306" s="65"/>
      <c r="EUB306" s="65"/>
      <c r="EUC306" s="65"/>
      <c r="EUD306" s="65"/>
      <c r="EUE306" s="65"/>
      <c r="EUF306" s="65"/>
      <c r="EUG306" s="65"/>
      <c r="EUH306" s="65"/>
      <c r="EUI306" s="65"/>
      <c r="EUJ306" s="65"/>
      <c r="EUK306" s="65"/>
      <c r="EUL306" s="65"/>
      <c r="EUM306" s="65"/>
      <c r="EUN306" s="65"/>
      <c r="EUO306" s="65"/>
      <c r="EUP306" s="65"/>
      <c r="EUQ306" s="65"/>
      <c r="EUR306" s="65"/>
      <c r="EUS306" s="65"/>
      <c r="EUT306" s="65"/>
      <c r="EUU306" s="65"/>
      <c r="EUV306" s="65"/>
      <c r="EUW306" s="65"/>
      <c r="EUX306" s="65"/>
      <c r="EUY306" s="65"/>
      <c r="EUZ306" s="65"/>
      <c r="EVA306" s="65"/>
      <c r="EVB306" s="65"/>
      <c r="EVC306" s="65"/>
      <c r="EVD306" s="65"/>
      <c r="EVE306" s="65"/>
      <c r="EVF306" s="65"/>
      <c r="EVG306" s="65"/>
      <c r="EVH306" s="65"/>
      <c r="EVI306" s="65"/>
      <c r="EVJ306" s="65"/>
      <c r="EVK306" s="65"/>
      <c r="EVL306" s="65"/>
      <c r="EVM306" s="65"/>
      <c r="EVN306" s="65"/>
      <c r="EVO306" s="65"/>
      <c r="EVP306" s="65"/>
      <c r="EVQ306" s="65"/>
      <c r="EVR306" s="65"/>
      <c r="EVS306" s="65"/>
      <c r="EVT306" s="65"/>
      <c r="EVU306" s="65"/>
      <c r="EVV306" s="65"/>
      <c r="EVW306" s="65"/>
      <c r="EVX306" s="65"/>
      <c r="EVY306" s="65"/>
      <c r="EVZ306" s="65"/>
      <c r="EWA306" s="65"/>
      <c r="EWB306" s="65"/>
      <c r="EWC306" s="65"/>
      <c r="EWD306" s="65"/>
      <c r="EWE306" s="65"/>
      <c r="EWF306" s="65"/>
      <c r="EWG306" s="65"/>
      <c r="EWH306" s="65"/>
      <c r="EWI306" s="65"/>
      <c r="EWJ306" s="65"/>
      <c r="EWK306" s="65"/>
      <c r="EWL306" s="65"/>
      <c r="EWM306" s="65"/>
      <c r="EWN306" s="65"/>
      <c r="EWO306" s="65"/>
      <c r="EWP306" s="65"/>
      <c r="EWQ306" s="65"/>
      <c r="EWR306" s="65"/>
      <c r="EWS306" s="65"/>
      <c r="EWT306" s="65"/>
      <c r="EWU306" s="65"/>
      <c r="EWV306" s="65"/>
      <c r="EWW306" s="65"/>
      <c r="EWX306" s="65"/>
      <c r="EWY306" s="65"/>
      <c r="EWZ306" s="65"/>
      <c r="EXA306" s="65"/>
      <c r="EXB306" s="65"/>
      <c r="EXC306" s="65"/>
      <c r="EXD306" s="65"/>
      <c r="EXE306" s="65"/>
      <c r="EXF306" s="65"/>
      <c r="EXG306" s="65"/>
      <c r="EXH306" s="65"/>
      <c r="EXI306" s="65"/>
      <c r="EXJ306" s="65"/>
      <c r="EXK306" s="65"/>
      <c r="EXL306" s="65"/>
      <c r="EXM306" s="65"/>
      <c r="EXN306" s="65"/>
      <c r="EXO306" s="65"/>
      <c r="EXP306" s="65"/>
      <c r="EXQ306" s="65"/>
      <c r="EXR306" s="65"/>
      <c r="EXS306" s="65"/>
      <c r="EXT306" s="65"/>
      <c r="EXU306" s="65"/>
      <c r="EXV306" s="65"/>
      <c r="EXW306" s="65"/>
      <c r="EXX306" s="65"/>
      <c r="EXY306" s="65"/>
      <c r="EXZ306" s="65"/>
      <c r="EYA306" s="65"/>
      <c r="EYB306" s="65"/>
      <c r="EYC306" s="65"/>
      <c r="EYD306" s="65"/>
      <c r="EYE306" s="65"/>
      <c r="EYF306" s="65"/>
      <c r="EYG306" s="65"/>
      <c r="EYH306" s="65"/>
      <c r="EYI306" s="65"/>
      <c r="EYJ306" s="65"/>
      <c r="EYK306" s="65"/>
      <c r="EYL306" s="65"/>
      <c r="EYM306" s="65"/>
      <c r="EYN306" s="65"/>
      <c r="EYO306" s="65"/>
      <c r="EYP306" s="65"/>
      <c r="EYQ306" s="65"/>
      <c r="EYR306" s="65"/>
      <c r="EYS306" s="65"/>
      <c r="EYT306" s="65"/>
      <c r="EYU306" s="65"/>
      <c r="EYV306" s="65"/>
      <c r="EYW306" s="65"/>
      <c r="EYX306" s="65"/>
      <c r="EYY306" s="65"/>
      <c r="EYZ306" s="65"/>
      <c r="EZA306" s="65"/>
      <c r="EZB306" s="65"/>
      <c r="EZC306" s="65"/>
      <c r="EZD306" s="65"/>
      <c r="EZE306" s="65"/>
      <c r="EZF306" s="65"/>
      <c r="EZG306" s="65"/>
      <c r="EZH306" s="65"/>
      <c r="EZI306" s="65"/>
      <c r="EZJ306" s="65"/>
      <c r="EZK306" s="65"/>
      <c r="EZL306" s="65"/>
      <c r="EZM306" s="65"/>
      <c r="EZN306" s="65"/>
      <c r="EZO306" s="65"/>
      <c r="EZP306" s="65"/>
      <c r="EZQ306" s="65"/>
      <c r="EZR306" s="65"/>
      <c r="EZS306" s="65"/>
      <c r="EZT306" s="65"/>
      <c r="EZU306" s="65"/>
      <c r="EZV306" s="65"/>
      <c r="EZW306" s="65"/>
      <c r="EZX306" s="65"/>
      <c r="EZY306" s="65"/>
      <c r="EZZ306" s="65"/>
      <c r="FAA306" s="65"/>
      <c r="FAB306" s="65"/>
      <c r="FAC306" s="65"/>
      <c r="FAD306" s="65"/>
      <c r="FAE306" s="65"/>
      <c r="FAF306" s="65"/>
      <c r="FAG306" s="65"/>
      <c r="FAH306" s="65"/>
      <c r="FAI306" s="65"/>
      <c r="FAJ306" s="65"/>
      <c r="FAK306" s="65"/>
      <c r="FAL306" s="65"/>
      <c r="FAM306" s="65"/>
      <c r="FAN306" s="65"/>
      <c r="FAP306" s="65"/>
      <c r="FAR306" s="65"/>
      <c r="FAS306" s="65"/>
      <c r="FAT306" s="65"/>
      <c r="FAU306" s="65"/>
      <c r="FAV306" s="65"/>
      <c r="FAW306" s="65"/>
      <c r="FAX306" s="65"/>
      <c r="FAY306" s="65"/>
      <c r="FBD306" s="65"/>
      <c r="FBE306" s="65"/>
      <c r="FBF306" s="65"/>
      <c r="FBG306" s="65"/>
      <c r="FBH306" s="65"/>
      <c r="FBI306" s="65"/>
      <c r="FBJ306" s="65"/>
      <c r="FBK306" s="65"/>
      <c r="FBL306" s="65"/>
      <c r="FBM306" s="65"/>
      <c r="FBN306" s="65"/>
      <c r="FBO306" s="65"/>
      <c r="FBP306" s="65"/>
      <c r="FBQ306" s="65"/>
      <c r="FBR306" s="65"/>
      <c r="FBS306" s="65"/>
      <c r="FBT306" s="65"/>
      <c r="FBU306" s="65"/>
      <c r="FBV306" s="65"/>
      <c r="FBW306" s="65"/>
      <c r="FBX306" s="65"/>
      <c r="FBY306" s="65"/>
      <c r="FBZ306" s="65"/>
      <c r="FCA306" s="65"/>
      <c r="FCB306" s="65"/>
      <c r="FCC306" s="65"/>
      <c r="FCD306" s="65"/>
      <c r="FCE306" s="65"/>
      <c r="FCF306" s="65"/>
      <c r="FCG306" s="65"/>
      <c r="FCH306" s="65"/>
      <c r="FCI306" s="65"/>
      <c r="FCJ306" s="65"/>
      <c r="FCK306" s="65"/>
      <c r="FCL306" s="65"/>
      <c r="FCM306" s="65"/>
      <c r="FCN306" s="65"/>
      <c r="FCO306" s="65"/>
      <c r="FCP306" s="65"/>
      <c r="FCQ306" s="65"/>
      <c r="FCR306" s="65"/>
      <c r="FCS306" s="65"/>
      <c r="FCT306" s="65"/>
      <c r="FCU306" s="65"/>
      <c r="FCV306" s="65"/>
      <c r="FCW306" s="65"/>
      <c r="FCX306" s="65"/>
      <c r="FCY306" s="65"/>
      <c r="FCZ306" s="65"/>
      <c r="FDA306" s="65"/>
      <c r="FDB306" s="65"/>
      <c r="FDC306" s="65"/>
      <c r="FDD306" s="65"/>
      <c r="FDE306" s="65"/>
      <c r="FDF306" s="65"/>
      <c r="FDG306" s="65"/>
      <c r="FDH306" s="65"/>
      <c r="FDI306" s="65"/>
      <c r="FDJ306" s="65"/>
      <c r="FDK306" s="65"/>
      <c r="FDL306" s="65"/>
      <c r="FDM306" s="65"/>
      <c r="FDN306" s="65"/>
      <c r="FDO306" s="65"/>
      <c r="FDP306" s="65"/>
      <c r="FDQ306" s="65"/>
      <c r="FDR306" s="65"/>
      <c r="FDS306" s="65"/>
      <c r="FDT306" s="65"/>
      <c r="FDU306" s="65"/>
      <c r="FDV306" s="65"/>
      <c r="FDW306" s="65"/>
      <c r="FDX306" s="65"/>
      <c r="FDY306" s="65"/>
      <c r="FDZ306" s="65"/>
      <c r="FEA306" s="65"/>
      <c r="FEB306" s="65"/>
      <c r="FEC306" s="65"/>
      <c r="FED306" s="65"/>
      <c r="FEE306" s="65"/>
      <c r="FEF306" s="65"/>
      <c r="FEG306" s="65"/>
      <c r="FEH306" s="65"/>
      <c r="FEI306" s="65"/>
      <c r="FEJ306" s="65"/>
      <c r="FEK306" s="65"/>
      <c r="FEL306" s="65"/>
      <c r="FEM306" s="65"/>
      <c r="FEN306" s="65"/>
      <c r="FEO306" s="65"/>
      <c r="FEP306" s="65"/>
      <c r="FEQ306" s="65"/>
      <c r="FER306" s="65"/>
      <c r="FES306" s="65"/>
      <c r="FET306" s="65"/>
      <c r="FEU306" s="65"/>
      <c r="FEV306" s="65"/>
      <c r="FEW306" s="65"/>
      <c r="FEX306" s="65"/>
      <c r="FEY306" s="65"/>
      <c r="FEZ306" s="65"/>
      <c r="FFA306" s="65"/>
      <c r="FFB306" s="65"/>
      <c r="FFC306" s="65"/>
      <c r="FFD306" s="65"/>
      <c r="FFE306" s="65"/>
      <c r="FFF306" s="65"/>
      <c r="FFG306" s="65"/>
      <c r="FFH306" s="65"/>
      <c r="FFI306" s="65"/>
      <c r="FFJ306" s="65"/>
      <c r="FFK306" s="65"/>
      <c r="FFL306" s="65"/>
      <c r="FFM306" s="65"/>
      <c r="FFN306" s="65"/>
      <c r="FFO306" s="65"/>
      <c r="FFP306" s="65"/>
      <c r="FFQ306" s="65"/>
      <c r="FFR306" s="65"/>
      <c r="FFS306" s="65"/>
      <c r="FFT306" s="65"/>
      <c r="FFU306" s="65"/>
      <c r="FFV306" s="65"/>
      <c r="FFW306" s="65"/>
      <c r="FFX306" s="65"/>
      <c r="FFY306" s="65"/>
      <c r="FFZ306" s="65"/>
      <c r="FGA306" s="65"/>
      <c r="FGB306" s="65"/>
      <c r="FGC306" s="65"/>
      <c r="FGD306" s="65"/>
      <c r="FGE306" s="65"/>
      <c r="FGF306" s="65"/>
      <c r="FGG306" s="65"/>
      <c r="FGH306" s="65"/>
      <c r="FGI306" s="65"/>
      <c r="FGJ306" s="65"/>
      <c r="FGK306" s="65"/>
      <c r="FGL306" s="65"/>
      <c r="FGM306" s="65"/>
      <c r="FGN306" s="65"/>
      <c r="FGO306" s="65"/>
      <c r="FGP306" s="65"/>
      <c r="FGQ306" s="65"/>
      <c r="FGR306" s="65"/>
      <c r="FGS306" s="65"/>
      <c r="FGT306" s="65"/>
      <c r="FGU306" s="65"/>
      <c r="FGV306" s="65"/>
      <c r="FGW306" s="65"/>
      <c r="FGX306" s="65"/>
      <c r="FGY306" s="65"/>
      <c r="FGZ306" s="65"/>
      <c r="FHA306" s="65"/>
      <c r="FHB306" s="65"/>
      <c r="FHC306" s="65"/>
      <c r="FHD306" s="65"/>
      <c r="FHE306" s="65"/>
      <c r="FHF306" s="65"/>
      <c r="FHG306" s="65"/>
      <c r="FHH306" s="65"/>
      <c r="FHI306" s="65"/>
      <c r="FHJ306" s="65"/>
      <c r="FHK306" s="65"/>
      <c r="FHL306" s="65"/>
      <c r="FHM306" s="65"/>
      <c r="FHN306" s="65"/>
      <c r="FHO306" s="65"/>
      <c r="FHP306" s="65"/>
      <c r="FHQ306" s="65"/>
      <c r="FHR306" s="65"/>
      <c r="FHS306" s="65"/>
      <c r="FHT306" s="65"/>
      <c r="FHU306" s="65"/>
      <c r="FHV306" s="65"/>
      <c r="FHW306" s="65"/>
      <c r="FHX306" s="65"/>
      <c r="FHY306" s="65"/>
      <c r="FHZ306" s="65"/>
      <c r="FIA306" s="65"/>
      <c r="FIB306" s="65"/>
      <c r="FIC306" s="65"/>
      <c r="FID306" s="65"/>
      <c r="FIE306" s="65"/>
      <c r="FIF306" s="65"/>
      <c r="FIG306" s="65"/>
      <c r="FIH306" s="65"/>
      <c r="FII306" s="65"/>
      <c r="FIJ306" s="65"/>
      <c r="FIK306" s="65"/>
      <c r="FIL306" s="65"/>
      <c r="FIM306" s="65"/>
      <c r="FIN306" s="65"/>
      <c r="FIO306" s="65"/>
      <c r="FIP306" s="65"/>
      <c r="FIQ306" s="65"/>
      <c r="FIR306" s="65"/>
      <c r="FIS306" s="65"/>
      <c r="FIT306" s="65"/>
      <c r="FIU306" s="65"/>
      <c r="FIV306" s="65"/>
      <c r="FIW306" s="65"/>
      <c r="FIX306" s="65"/>
      <c r="FIY306" s="65"/>
      <c r="FIZ306" s="65"/>
      <c r="FJA306" s="65"/>
      <c r="FJB306" s="65"/>
      <c r="FJC306" s="65"/>
      <c r="FJD306" s="65"/>
      <c r="FJE306" s="65"/>
      <c r="FJF306" s="65"/>
      <c r="FJG306" s="65"/>
      <c r="FJH306" s="65"/>
      <c r="FJI306" s="65"/>
      <c r="FJJ306" s="65"/>
      <c r="FJK306" s="65"/>
      <c r="FJL306" s="65"/>
      <c r="FJM306" s="65"/>
      <c r="FJN306" s="65"/>
      <c r="FJO306" s="65"/>
      <c r="FJP306" s="65"/>
      <c r="FJQ306" s="65"/>
      <c r="FJR306" s="65"/>
      <c r="FJS306" s="65"/>
      <c r="FJT306" s="65"/>
      <c r="FJU306" s="65"/>
      <c r="FJV306" s="65"/>
      <c r="FJW306" s="65"/>
      <c r="FJX306" s="65"/>
      <c r="FJY306" s="65"/>
      <c r="FJZ306" s="65"/>
      <c r="FKA306" s="65"/>
      <c r="FKB306" s="65"/>
      <c r="FKC306" s="65"/>
      <c r="FKD306" s="65"/>
      <c r="FKE306" s="65"/>
      <c r="FKF306" s="65"/>
      <c r="FKG306" s="65"/>
      <c r="FKH306" s="65"/>
      <c r="FKI306" s="65"/>
      <c r="FKJ306" s="65"/>
      <c r="FKL306" s="65"/>
      <c r="FKN306" s="65"/>
      <c r="FKO306" s="65"/>
      <c r="FKP306" s="65"/>
      <c r="FKQ306" s="65"/>
      <c r="FKR306" s="65"/>
      <c r="FKS306" s="65"/>
      <c r="FKT306" s="65"/>
      <c r="FKU306" s="65"/>
      <c r="FKZ306" s="65"/>
      <c r="FLA306" s="65"/>
      <c r="FLB306" s="65"/>
      <c r="FLC306" s="65"/>
      <c r="FLD306" s="65"/>
      <c r="FLE306" s="65"/>
      <c r="FLF306" s="65"/>
      <c r="FLG306" s="65"/>
      <c r="FLH306" s="65"/>
      <c r="FLI306" s="65"/>
      <c r="FLJ306" s="65"/>
      <c r="FLK306" s="65"/>
      <c r="FLL306" s="65"/>
      <c r="FLM306" s="65"/>
      <c r="FLN306" s="65"/>
      <c r="FLO306" s="65"/>
      <c r="FLP306" s="65"/>
      <c r="FLQ306" s="65"/>
      <c r="FLR306" s="65"/>
      <c r="FLS306" s="65"/>
      <c r="FLT306" s="65"/>
      <c r="FLU306" s="65"/>
      <c r="FLV306" s="65"/>
      <c r="FLW306" s="65"/>
      <c r="FLX306" s="65"/>
      <c r="FLY306" s="65"/>
      <c r="FLZ306" s="65"/>
      <c r="FMA306" s="65"/>
      <c r="FMB306" s="65"/>
      <c r="FMC306" s="65"/>
      <c r="FMD306" s="65"/>
      <c r="FME306" s="65"/>
      <c r="FMF306" s="65"/>
      <c r="FMG306" s="65"/>
      <c r="FMH306" s="65"/>
      <c r="FMI306" s="65"/>
      <c r="FMJ306" s="65"/>
      <c r="FMK306" s="65"/>
      <c r="FML306" s="65"/>
      <c r="FMM306" s="65"/>
      <c r="FMN306" s="65"/>
      <c r="FMO306" s="65"/>
      <c r="FMP306" s="65"/>
      <c r="FMQ306" s="65"/>
      <c r="FMR306" s="65"/>
      <c r="FMS306" s="65"/>
      <c r="FMT306" s="65"/>
      <c r="FMU306" s="65"/>
      <c r="FMV306" s="65"/>
      <c r="FMW306" s="65"/>
      <c r="FMX306" s="65"/>
      <c r="FMY306" s="65"/>
      <c r="FMZ306" s="65"/>
      <c r="FNA306" s="65"/>
      <c r="FNB306" s="65"/>
      <c r="FNC306" s="65"/>
      <c r="FND306" s="65"/>
      <c r="FNE306" s="65"/>
      <c r="FNF306" s="65"/>
      <c r="FNG306" s="65"/>
      <c r="FNH306" s="65"/>
      <c r="FNI306" s="65"/>
      <c r="FNJ306" s="65"/>
      <c r="FNK306" s="65"/>
      <c r="FNL306" s="65"/>
      <c r="FNM306" s="65"/>
      <c r="FNN306" s="65"/>
      <c r="FNO306" s="65"/>
      <c r="FNP306" s="65"/>
      <c r="FNQ306" s="65"/>
      <c r="FNR306" s="65"/>
      <c r="FNS306" s="65"/>
      <c r="FNT306" s="65"/>
      <c r="FNU306" s="65"/>
      <c r="FNV306" s="65"/>
      <c r="FNW306" s="65"/>
      <c r="FNX306" s="65"/>
      <c r="FNY306" s="65"/>
      <c r="FNZ306" s="65"/>
      <c r="FOA306" s="65"/>
      <c r="FOB306" s="65"/>
      <c r="FOC306" s="65"/>
      <c r="FOD306" s="65"/>
      <c r="FOE306" s="65"/>
      <c r="FOF306" s="65"/>
      <c r="FOG306" s="65"/>
      <c r="FOH306" s="65"/>
      <c r="FOI306" s="65"/>
      <c r="FOJ306" s="65"/>
      <c r="FOK306" s="65"/>
      <c r="FOL306" s="65"/>
      <c r="FOM306" s="65"/>
      <c r="FON306" s="65"/>
      <c r="FOO306" s="65"/>
      <c r="FOP306" s="65"/>
      <c r="FOQ306" s="65"/>
      <c r="FOR306" s="65"/>
      <c r="FOS306" s="65"/>
      <c r="FOT306" s="65"/>
      <c r="FOU306" s="65"/>
      <c r="FOV306" s="65"/>
      <c r="FOW306" s="65"/>
      <c r="FOX306" s="65"/>
      <c r="FOY306" s="65"/>
      <c r="FOZ306" s="65"/>
      <c r="FPA306" s="65"/>
      <c r="FPB306" s="65"/>
      <c r="FPC306" s="65"/>
      <c r="FPD306" s="65"/>
      <c r="FPE306" s="65"/>
      <c r="FPF306" s="65"/>
      <c r="FPG306" s="65"/>
      <c r="FPH306" s="65"/>
      <c r="FPI306" s="65"/>
      <c r="FPJ306" s="65"/>
      <c r="FPK306" s="65"/>
      <c r="FPL306" s="65"/>
      <c r="FPM306" s="65"/>
      <c r="FPN306" s="65"/>
      <c r="FPO306" s="65"/>
      <c r="FPP306" s="65"/>
      <c r="FPQ306" s="65"/>
      <c r="FPR306" s="65"/>
      <c r="FPS306" s="65"/>
      <c r="FPT306" s="65"/>
      <c r="FPU306" s="65"/>
      <c r="FPV306" s="65"/>
      <c r="FPW306" s="65"/>
      <c r="FPX306" s="65"/>
      <c r="FPY306" s="65"/>
      <c r="FPZ306" s="65"/>
      <c r="FQA306" s="65"/>
      <c r="FQB306" s="65"/>
      <c r="FQC306" s="65"/>
      <c r="FQD306" s="65"/>
      <c r="FQE306" s="65"/>
      <c r="FQF306" s="65"/>
      <c r="FQG306" s="65"/>
      <c r="FQH306" s="65"/>
      <c r="FQI306" s="65"/>
      <c r="FQJ306" s="65"/>
      <c r="FQK306" s="65"/>
      <c r="FQL306" s="65"/>
      <c r="FQM306" s="65"/>
      <c r="FQN306" s="65"/>
      <c r="FQO306" s="65"/>
      <c r="FQP306" s="65"/>
      <c r="FQQ306" s="65"/>
      <c r="FQR306" s="65"/>
      <c r="FQS306" s="65"/>
      <c r="FQT306" s="65"/>
      <c r="FQU306" s="65"/>
      <c r="FQV306" s="65"/>
      <c r="FQW306" s="65"/>
      <c r="FQX306" s="65"/>
      <c r="FQY306" s="65"/>
      <c r="FQZ306" s="65"/>
      <c r="FRA306" s="65"/>
      <c r="FRB306" s="65"/>
      <c r="FRC306" s="65"/>
      <c r="FRD306" s="65"/>
      <c r="FRE306" s="65"/>
      <c r="FRF306" s="65"/>
      <c r="FRG306" s="65"/>
      <c r="FRH306" s="65"/>
      <c r="FRI306" s="65"/>
      <c r="FRJ306" s="65"/>
      <c r="FRK306" s="65"/>
      <c r="FRL306" s="65"/>
      <c r="FRM306" s="65"/>
      <c r="FRN306" s="65"/>
      <c r="FRO306" s="65"/>
      <c r="FRP306" s="65"/>
      <c r="FRQ306" s="65"/>
      <c r="FRR306" s="65"/>
      <c r="FRS306" s="65"/>
      <c r="FRT306" s="65"/>
      <c r="FRU306" s="65"/>
      <c r="FRV306" s="65"/>
      <c r="FRW306" s="65"/>
      <c r="FRX306" s="65"/>
      <c r="FRY306" s="65"/>
      <c r="FRZ306" s="65"/>
      <c r="FSA306" s="65"/>
      <c r="FSB306" s="65"/>
      <c r="FSC306" s="65"/>
      <c r="FSD306" s="65"/>
      <c r="FSE306" s="65"/>
      <c r="FSF306" s="65"/>
      <c r="FSG306" s="65"/>
      <c r="FSH306" s="65"/>
      <c r="FSI306" s="65"/>
      <c r="FSJ306" s="65"/>
      <c r="FSK306" s="65"/>
      <c r="FSL306" s="65"/>
      <c r="FSM306" s="65"/>
      <c r="FSN306" s="65"/>
      <c r="FSO306" s="65"/>
      <c r="FSP306" s="65"/>
      <c r="FSQ306" s="65"/>
      <c r="FSR306" s="65"/>
      <c r="FSS306" s="65"/>
      <c r="FST306" s="65"/>
      <c r="FSU306" s="65"/>
      <c r="FSV306" s="65"/>
      <c r="FSW306" s="65"/>
      <c r="FSX306" s="65"/>
      <c r="FSY306" s="65"/>
      <c r="FSZ306" s="65"/>
      <c r="FTA306" s="65"/>
      <c r="FTB306" s="65"/>
      <c r="FTC306" s="65"/>
      <c r="FTD306" s="65"/>
      <c r="FTE306" s="65"/>
      <c r="FTF306" s="65"/>
      <c r="FTG306" s="65"/>
      <c r="FTH306" s="65"/>
      <c r="FTI306" s="65"/>
      <c r="FTJ306" s="65"/>
      <c r="FTK306" s="65"/>
      <c r="FTL306" s="65"/>
      <c r="FTM306" s="65"/>
      <c r="FTN306" s="65"/>
      <c r="FTO306" s="65"/>
      <c r="FTP306" s="65"/>
      <c r="FTQ306" s="65"/>
      <c r="FTR306" s="65"/>
      <c r="FTS306" s="65"/>
      <c r="FTT306" s="65"/>
      <c r="FTU306" s="65"/>
      <c r="FTV306" s="65"/>
      <c r="FTW306" s="65"/>
      <c r="FTX306" s="65"/>
      <c r="FTY306" s="65"/>
      <c r="FTZ306" s="65"/>
      <c r="FUA306" s="65"/>
      <c r="FUB306" s="65"/>
      <c r="FUC306" s="65"/>
      <c r="FUD306" s="65"/>
      <c r="FUE306" s="65"/>
      <c r="FUF306" s="65"/>
      <c r="FUH306" s="65"/>
      <c r="FUJ306" s="65"/>
      <c r="FUK306" s="65"/>
      <c r="FUL306" s="65"/>
      <c r="FUM306" s="65"/>
      <c r="FUN306" s="65"/>
      <c r="FUO306" s="65"/>
      <c r="FUP306" s="65"/>
      <c r="FUQ306" s="65"/>
      <c r="FUV306" s="65"/>
      <c r="FUW306" s="65"/>
      <c r="FUX306" s="65"/>
      <c r="FUY306" s="65"/>
      <c r="FUZ306" s="65"/>
      <c r="FVA306" s="65"/>
      <c r="FVB306" s="65"/>
      <c r="FVC306" s="65"/>
      <c r="FVD306" s="65"/>
      <c r="FVE306" s="65"/>
      <c r="FVF306" s="65"/>
      <c r="FVG306" s="65"/>
      <c r="FVH306" s="65"/>
      <c r="FVI306" s="65"/>
      <c r="FVJ306" s="65"/>
      <c r="FVK306" s="65"/>
      <c r="FVL306" s="65"/>
      <c r="FVM306" s="65"/>
      <c r="FVN306" s="65"/>
      <c r="FVO306" s="65"/>
      <c r="FVP306" s="65"/>
      <c r="FVQ306" s="65"/>
      <c r="FVR306" s="65"/>
      <c r="FVS306" s="65"/>
      <c r="FVT306" s="65"/>
      <c r="FVU306" s="65"/>
      <c r="FVV306" s="65"/>
      <c r="FVW306" s="65"/>
      <c r="FVX306" s="65"/>
      <c r="FVY306" s="65"/>
      <c r="FVZ306" s="65"/>
      <c r="FWA306" s="65"/>
      <c r="FWB306" s="65"/>
      <c r="FWC306" s="65"/>
      <c r="FWD306" s="65"/>
      <c r="FWE306" s="65"/>
      <c r="FWF306" s="65"/>
      <c r="FWG306" s="65"/>
      <c r="FWH306" s="65"/>
      <c r="FWI306" s="65"/>
      <c r="FWJ306" s="65"/>
      <c r="FWK306" s="65"/>
      <c r="FWL306" s="65"/>
      <c r="FWM306" s="65"/>
      <c r="FWN306" s="65"/>
      <c r="FWO306" s="65"/>
      <c r="FWP306" s="65"/>
      <c r="FWQ306" s="65"/>
      <c r="FWR306" s="65"/>
      <c r="FWS306" s="65"/>
      <c r="FWT306" s="65"/>
      <c r="FWU306" s="65"/>
      <c r="FWV306" s="65"/>
      <c r="FWW306" s="65"/>
      <c r="FWX306" s="65"/>
      <c r="FWY306" s="65"/>
      <c r="FWZ306" s="65"/>
      <c r="FXA306" s="65"/>
      <c r="FXB306" s="65"/>
      <c r="FXC306" s="65"/>
      <c r="FXD306" s="65"/>
      <c r="FXE306" s="65"/>
      <c r="FXF306" s="65"/>
      <c r="FXG306" s="65"/>
      <c r="FXH306" s="65"/>
      <c r="FXI306" s="65"/>
      <c r="FXJ306" s="65"/>
      <c r="FXK306" s="65"/>
      <c r="FXL306" s="65"/>
      <c r="FXM306" s="65"/>
      <c r="FXN306" s="65"/>
      <c r="FXO306" s="65"/>
      <c r="FXP306" s="65"/>
      <c r="FXQ306" s="65"/>
      <c r="FXR306" s="65"/>
      <c r="FXS306" s="65"/>
      <c r="FXT306" s="65"/>
      <c r="FXU306" s="65"/>
      <c r="FXV306" s="65"/>
      <c r="FXW306" s="65"/>
      <c r="FXX306" s="65"/>
      <c r="FXY306" s="65"/>
      <c r="FXZ306" s="65"/>
      <c r="FYA306" s="65"/>
      <c r="FYB306" s="65"/>
      <c r="FYC306" s="65"/>
      <c r="FYD306" s="65"/>
      <c r="FYE306" s="65"/>
      <c r="FYF306" s="65"/>
      <c r="FYG306" s="65"/>
      <c r="FYH306" s="65"/>
      <c r="FYI306" s="65"/>
      <c r="FYJ306" s="65"/>
      <c r="FYK306" s="65"/>
      <c r="FYL306" s="65"/>
      <c r="FYM306" s="65"/>
      <c r="FYN306" s="65"/>
      <c r="FYO306" s="65"/>
      <c r="FYP306" s="65"/>
      <c r="FYQ306" s="65"/>
      <c r="FYR306" s="65"/>
      <c r="FYS306" s="65"/>
      <c r="FYT306" s="65"/>
      <c r="FYU306" s="65"/>
      <c r="FYV306" s="65"/>
      <c r="FYW306" s="65"/>
      <c r="FYX306" s="65"/>
      <c r="FYY306" s="65"/>
      <c r="FYZ306" s="65"/>
      <c r="FZA306" s="65"/>
      <c r="FZB306" s="65"/>
      <c r="FZC306" s="65"/>
      <c r="FZD306" s="65"/>
      <c r="FZE306" s="65"/>
      <c r="FZF306" s="65"/>
      <c r="FZG306" s="65"/>
      <c r="FZH306" s="65"/>
      <c r="FZI306" s="65"/>
      <c r="FZJ306" s="65"/>
      <c r="FZK306" s="65"/>
      <c r="FZL306" s="65"/>
      <c r="FZM306" s="65"/>
      <c r="FZN306" s="65"/>
      <c r="FZO306" s="65"/>
      <c r="FZP306" s="65"/>
      <c r="FZQ306" s="65"/>
      <c r="FZR306" s="65"/>
      <c r="FZS306" s="65"/>
      <c r="FZT306" s="65"/>
      <c r="FZU306" s="65"/>
      <c r="FZV306" s="65"/>
      <c r="FZW306" s="65"/>
      <c r="FZX306" s="65"/>
      <c r="FZY306" s="65"/>
      <c r="FZZ306" s="65"/>
      <c r="GAA306" s="65"/>
      <c r="GAB306" s="65"/>
      <c r="GAC306" s="65"/>
      <c r="GAD306" s="65"/>
      <c r="GAE306" s="65"/>
      <c r="GAF306" s="65"/>
      <c r="GAG306" s="65"/>
      <c r="GAH306" s="65"/>
      <c r="GAI306" s="65"/>
      <c r="GAJ306" s="65"/>
      <c r="GAK306" s="65"/>
      <c r="GAL306" s="65"/>
      <c r="GAM306" s="65"/>
      <c r="GAN306" s="65"/>
      <c r="GAO306" s="65"/>
      <c r="GAP306" s="65"/>
      <c r="GAQ306" s="65"/>
      <c r="GAR306" s="65"/>
      <c r="GAS306" s="65"/>
      <c r="GAT306" s="65"/>
      <c r="GAU306" s="65"/>
      <c r="GAV306" s="65"/>
      <c r="GAW306" s="65"/>
      <c r="GAX306" s="65"/>
      <c r="GAY306" s="65"/>
      <c r="GAZ306" s="65"/>
      <c r="GBA306" s="65"/>
      <c r="GBB306" s="65"/>
      <c r="GBC306" s="65"/>
      <c r="GBD306" s="65"/>
      <c r="GBE306" s="65"/>
      <c r="GBF306" s="65"/>
      <c r="GBG306" s="65"/>
      <c r="GBH306" s="65"/>
      <c r="GBI306" s="65"/>
      <c r="GBJ306" s="65"/>
      <c r="GBK306" s="65"/>
      <c r="GBL306" s="65"/>
      <c r="GBM306" s="65"/>
      <c r="GBN306" s="65"/>
      <c r="GBO306" s="65"/>
      <c r="GBP306" s="65"/>
      <c r="GBQ306" s="65"/>
      <c r="GBR306" s="65"/>
      <c r="GBS306" s="65"/>
      <c r="GBT306" s="65"/>
      <c r="GBU306" s="65"/>
      <c r="GBV306" s="65"/>
      <c r="GBW306" s="65"/>
      <c r="GBX306" s="65"/>
      <c r="GBY306" s="65"/>
      <c r="GBZ306" s="65"/>
      <c r="GCA306" s="65"/>
      <c r="GCB306" s="65"/>
      <c r="GCC306" s="65"/>
      <c r="GCD306" s="65"/>
      <c r="GCE306" s="65"/>
      <c r="GCF306" s="65"/>
      <c r="GCG306" s="65"/>
      <c r="GCH306" s="65"/>
      <c r="GCI306" s="65"/>
      <c r="GCJ306" s="65"/>
      <c r="GCK306" s="65"/>
      <c r="GCL306" s="65"/>
      <c r="GCM306" s="65"/>
      <c r="GCN306" s="65"/>
      <c r="GCO306" s="65"/>
      <c r="GCP306" s="65"/>
      <c r="GCQ306" s="65"/>
      <c r="GCR306" s="65"/>
      <c r="GCS306" s="65"/>
      <c r="GCT306" s="65"/>
      <c r="GCU306" s="65"/>
      <c r="GCV306" s="65"/>
      <c r="GCW306" s="65"/>
      <c r="GCX306" s="65"/>
      <c r="GCY306" s="65"/>
      <c r="GCZ306" s="65"/>
      <c r="GDA306" s="65"/>
      <c r="GDB306" s="65"/>
      <c r="GDC306" s="65"/>
      <c r="GDD306" s="65"/>
      <c r="GDE306" s="65"/>
      <c r="GDF306" s="65"/>
      <c r="GDG306" s="65"/>
      <c r="GDH306" s="65"/>
      <c r="GDI306" s="65"/>
      <c r="GDJ306" s="65"/>
      <c r="GDK306" s="65"/>
      <c r="GDL306" s="65"/>
      <c r="GDM306" s="65"/>
      <c r="GDN306" s="65"/>
      <c r="GDO306" s="65"/>
      <c r="GDP306" s="65"/>
      <c r="GDQ306" s="65"/>
      <c r="GDR306" s="65"/>
      <c r="GDS306" s="65"/>
      <c r="GDT306" s="65"/>
      <c r="GDU306" s="65"/>
      <c r="GDV306" s="65"/>
      <c r="GDW306" s="65"/>
      <c r="GDX306" s="65"/>
      <c r="GDY306" s="65"/>
      <c r="GDZ306" s="65"/>
      <c r="GEA306" s="65"/>
      <c r="GEB306" s="65"/>
      <c r="GED306" s="65"/>
      <c r="GEF306" s="65"/>
      <c r="GEG306" s="65"/>
      <c r="GEH306" s="65"/>
      <c r="GEI306" s="65"/>
      <c r="GEJ306" s="65"/>
      <c r="GEK306" s="65"/>
      <c r="GEL306" s="65"/>
      <c r="GEM306" s="65"/>
      <c r="GER306" s="65"/>
      <c r="GES306" s="65"/>
      <c r="GET306" s="65"/>
      <c r="GEU306" s="65"/>
      <c r="GEV306" s="65"/>
      <c r="GEW306" s="65"/>
      <c r="GEX306" s="65"/>
      <c r="GEY306" s="65"/>
      <c r="GEZ306" s="65"/>
      <c r="GFA306" s="65"/>
      <c r="GFB306" s="65"/>
      <c r="GFC306" s="65"/>
      <c r="GFD306" s="65"/>
      <c r="GFE306" s="65"/>
      <c r="GFF306" s="65"/>
      <c r="GFG306" s="65"/>
      <c r="GFH306" s="65"/>
      <c r="GFI306" s="65"/>
      <c r="GFJ306" s="65"/>
      <c r="GFK306" s="65"/>
      <c r="GFL306" s="65"/>
      <c r="GFM306" s="65"/>
      <c r="GFN306" s="65"/>
      <c r="GFO306" s="65"/>
      <c r="GFP306" s="65"/>
      <c r="GFQ306" s="65"/>
      <c r="GFR306" s="65"/>
      <c r="GFS306" s="65"/>
      <c r="GFT306" s="65"/>
      <c r="GFU306" s="65"/>
      <c r="GFV306" s="65"/>
      <c r="GFW306" s="65"/>
      <c r="GFX306" s="65"/>
      <c r="GFY306" s="65"/>
      <c r="GFZ306" s="65"/>
      <c r="GGA306" s="65"/>
      <c r="GGB306" s="65"/>
      <c r="GGC306" s="65"/>
      <c r="GGD306" s="65"/>
      <c r="GGE306" s="65"/>
      <c r="GGF306" s="65"/>
      <c r="GGG306" s="65"/>
      <c r="GGH306" s="65"/>
      <c r="GGI306" s="65"/>
      <c r="GGJ306" s="65"/>
      <c r="GGK306" s="65"/>
      <c r="GGL306" s="65"/>
      <c r="GGM306" s="65"/>
      <c r="GGN306" s="65"/>
      <c r="GGO306" s="65"/>
      <c r="GGP306" s="65"/>
      <c r="GGQ306" s="65"/>
      <c r="GGR306" s="65"/>
      <c r="GGS306" s="65"/>
      <c r="GGT306" s="65"/>
      <c r="GGU306" s="65"/>
      <c r="GGV306" s="65"/>
      <c r="GGW306" s="65"/>
      <c r="GGX306" s="65"/>
      <c r="GGY306" s="65"/>
      <c r="GGZ306" s="65"/>
      <c r="GHA306" s="65"/>
      <c r="GHB306" s="65"/>
      <c r="GHC306" s="65"/>
      <c r="GHD306" s="65"/>
      <c r="GHE306" s="65"/>
      <c r="GHF306" s="65"/>
      <c r="GHG306" s="65"/>
      <c r="GHH306" s="65"/>
      <c r="GHI306" s="65"/>
      <c r="GHJ306" s="65"/>
      <c r="GHK306" s="65"/>
      <c r="GHL306" s="65"/>
      <c r="GHM306" s="65"/>
      <c r="GHN306" s="65"/>
      <c r="GHO306" s="65"/>
      <c r="GHP306" s="65"/>
      <c r="GHQ306" s="65"/>
      <c r="GHR306" s="65"/>
      <c r="GHS306" s="65"/>
      <c r="GHT306" s="65"/>
      <c r="GHU306" s="65"/>
      <c r="GHV306" s="65"/>
      <c r="GHW306" s="65"/>
      <c r="GHX306" s="65"/>
      <c r="GHY306" s="65"/>
      <c r="GHZ306" s="65"/>
      <c r="GIA306" s="65"/>
      <c r="GIB306" s="65"/>
      <c r="GIC306" s="65"/>
      <c r="GID306" s="65"/>
      <c r="GIE306" s="65"/>
      <c r="GIF306" s="65"/>
      <c r="GIG306" s="65"/>
      <c r="GIH306" s="65"/>
      <c r="GII306" s="65"/>
      <c r="GIJ306" s="65"/>
      <c r="GIK306" s="65"/>
      <c r="GIL306" s="65"/>
      <c r="GIM306" s="65"/>
      <c r="GIN306" s="65"/>
      <c r="GIO306" s="65"/>
      <c r="GIP306" s="65"/>
      <c r="GIQ306" s="65"/>
      <c r="GIR306" s="65"/>
      <c r="GIS306" s="65"/>
      <c r="GIT306" s="65"/>
      <c r="GIU306" s="65"/>
      <c r="GIV306" s="65"/>
      <c r="GIW306" s="65"/>
      <c r="GIX306" s="65"/>
      <c r="GIY306" s="65"/>
      <c r="GIZ306" s="65"/>
      <c r="GJA306" s="65"/>
      <c r="GJB306" s="65"/>
      <c r="GJC306" s="65"/>
      <c r="GJD306" s="65"/>
      <c r="GJE306" s="65"/>
      <c r="GJF306" s="65"/>
      <c r="GJG306" s="65"/>
      <c r="GJH306" s="65"/>
      <c r="GJI306" s="65"/>
      <c r="GJJ306" s="65"/>
      <c r="GJK306" s="65"/>
      <c r="GJL306" s="65"/>
      <c r="GJM306" s="65"/>
      <c r="GJN306" s="65"/>
      <c r="GJO306" s="65"/>
      <c r="GJP306" s="65"/>
      <c r="GJQ306" s="65"/>
      <c r="GJR306" s="65"/>
      <c r="GJS306" s="65"/>
      <c r="GJT306" s="65"/>
      <c r="GJU306" s="65"/>
      <c r="GJV306" s="65"/>
      <c r="GJW306" s="65"/>
      <c r="GJX306" s="65"/>
      <c r="GJY306" s="65"/>
      <c r="GJZ306" s="65"/>
      <c r="GKA306" s="65"/>
      <c r="GKB306" s="65"/>
      <c r="GKC306" s="65"/>
      <c r="GKD306" s="65"/>
      <c r="GKE306" s="65"/>
      <c r="GKF306" s="65"/>
      <c r="GKG306" s="65"/>
      <c r="GKH306" s="65"/>
      <c r="GKI306" s="65"/>
      <c r="GKJ306" s="65"/>
      <c r="GKK306" s="65"/>
      <c r="GKL306" s="65"/>
      <c r="GKM306" s="65"/>
      <c r="GKN306" s="65"/>
      <c r="GKO306" s="65"/>
      <c r="GKP306" s="65"/>
      <c r="GKQ306" s="65"/>
      <c r="GKR306" s="65"/>
      <c r="GKS306" s="65"/>
      <c r="GKT306" s="65"/>
      <c r="GKU306" s="65"/>
      <c r="GKV306" s="65"/>
      <c r="GKW306" s="65"/>
      <c r="GKX306" s="65"/>
      <c r="GKY306" s="65"/>
      <c r="GKZ306" s="65"/>
      <c r="GLA306" s="65"/>
      <c r="GLB306" s="65"/>
      <c r="GLC306" s="65"/>
      <c r="GLD306" s="65"/>
      <c r="GLE306" s="65"/>
      <c r="GLF306" s="65"/>
      <c r="GLG306" s="65"/>
      <c r="GLH306" s="65"/>
      <c r="GLI306" s="65"/>
      <c r="GLJ306" s="65"/>
      <c r="GLK306" s="65"/>
      <c r="GLL306" s="65"/>
      <c r="GLM306" s="65"/>
      <c r="GLN306" s="65"/>
      <c r="GLO306" s="65"/>
      <c r="GLP306" s="65"/>
      <c r="GLQ306" s="65"/>
      <c r="GLR306" s="65"/>
      <c r="GLS306" s="65"/>
      <c r="GLT306" s="65"/>
      <c r="GLU306" s="65"/>
      <c r="GLV306" s="65"/>
      <c r="GLW306" s="65"/>
      <c r="GLX306" s="65"/>
      <c r="GLY306" s="65"/>
      <c r="GLZ306" s="65"/>
      <c r="GMA306" s="65"/>
      <c r="GMB306" s="65"/>
      <c r="GMC306" s="65"/>
      <c r="GMD306" s="65"/>
      <c r="GME306" s="65"/>
      <c r="GMF306" s="65"/>
      <c r="GMG306" s="65"/>
      <c r="GMH306" s="65"/>
      <c r="GMI306" s="65"/>
      <c r="GMJ306" s="65"/>
      <c r="GMK306" s="65"/>
      <c r="GML306" s="65"/>
      <c r="GMM306" s="65"/>
      <c r="GMN306" s="65"/>
      <c r="GMO306" s="65"/>
      <c r="GMP306" s="65"/>
      <c r="GMQ306" s="65"/>
      <c r="GMR306" s="65"/>
      <c r="GMS306" s="65"/>
      <c r="GMT306" s="65"/>
      <c r="GMU306" s="65"/>
      <c r="GMV306" s="65"/>
      <c r="GMW306" s="65"/>
      <c r="GMX306" s="65"/>
      <c r="GMY306" s="65"/>
      <c r="GMZ306" s="65"/>
      <c r="GNA306" s="65"/>
      <c r="GNB306" s="65"/>
      <c r="GNC306" s="65"/>
      <c r="GND306" s="65"/>
      <c r="GNE306" s="65"/>
      <c r="GNF306" s="65"/>
      <c r="GNG306" s="65"/>
      <c r="GNH306" s="65"/>
      <c r="GNI306" s="65"/>
      <c r="GNJ306" s="65"/>
      <c r="GNK306" s="65"/>
      <c r="GNL306" s="65"/>
      <c r="GNM306" s="65"/>
      <c r="GNN306" s="65"/>
      <c r="GNO306" s="65"/>
      <c r="GNP306" s="65"/>
      <c r="GNQ306" s="65"/>
      <c r="GNR306" s="65"/>
      <c r="GNS306" s="65"/>
      <c r="GNT306" s="65"/>
      <c r="GNU306" s="65"/>
      <c r="GNV306" s="65"/>
      <c r="GNW306" s="65"/>
      <c r="GNX306" s="65"/>
      <c r="GNZ306" s="65"/>
      <c r="GOB306" s="65"/>
      <c r="GOC306" s="65"/>
      <c r="GOD306" s="65"/>
      <c r="GOE306" s="65"/>
      <c r="GOF306" s="65"/>
      <c r="GOG306" s="65"/>
      <c r="GOH306" s="65"/>
      <c r="GOI306" s="65"/>
      <c r="GON306" s="65"/>
      <c r="GOO306" s="65"/>
      <c r="GOP306" s="65"/>
      <c r="GOQ306" s="65"/>
      <c r="GOR306" s="65"/>
      <c r="GOS306" s="65"/>
      <c r="GOT306" s="65"/>
      <c r="GOU306" s="65"/>
      <c r="GOV306" s="65"/>
      <c r="GOW306" s="65"/>
      <c r="GOX306" s="65"/>
      <c r="GOY306" s="65"/>
      <c r="GOZ306" s="65"/>
      <c r="GPA306" s="65"/>
      <c r="GPB306" s="65"/>
      <c r="GPC306" s="65"/>
      <c r="GPD306" s="65"/>
      <c r="GPE306" s="65"/>
      <c r="GPF306" s="65"/>
      <c r="GPG306" s="65"/>
      <c r="GPH306" s="65"/>
      <c r="GPI306" s="65"/>
      <c r="GPJ306" s="65"/>
      <c r="GPK306" s="65"/>
      <c r="GPL306" s="65"/>
      <c r="GPM306" s="65"/>
      <c r="GPN306" s="65"/>
      <c r="GPO306" s="65"/>
      <c r="GPP306" s="65"/>
      <c r="GPQ306" s="65"/>
      <c r="GPR306" s="65"/>
      <c r="GPS306" s="65"/>
      <c r="GPT306" s="65"/>
      <c r="GPU306" s="65"/>
      <c r="GPV306" s="65"/>
      <c r="GPW306" s="65"/>
      <c r="GPX306" s="65"/>
      <c r="GPY306" s="65"/>
      <c r="GPZ306" s="65"/>
      <c r="GQA306" s="65"/>
      <c r="GQB306" s="65"/>
      <c r="GQC306" s="65"/>
      <c r="GQD306" s="65"/>
      <c r="GQE306" s="65"/>
      <c r="GQF306" s="65"/>
      <c r="GQG306" s="65"/>
      <c r="GQH306" s="65"/>
      <c r="GQI306" s="65"/>
      <c r="GQJ306" s="65"/>
      <c r="GQK306" s="65"/>
      <c r="GQL306" s="65"/>
      <c r="GQM306" s="65"/>
      <c r="GQN306" s="65"/>
      <c r="GQO306" s="65"/>
      <c r="GQP306" s="65"/>
      <c r="GQQ306" s="65"/>
      <c r="GQR306" s="65"/>
      <c r="GQS306" s="65"/>
      <c r="GQT306" s="65"/>
      <c r="GQU306" s="65"/>
      <c r="GQV306" s="65"/>
      <c r="GQW306" s="65"/>
      <c r="GQX306" s="65"/>
      <c r="GQY306" s="65"/>
      <c r="GQZ306" s="65"/>
      <c r="GRA306" s="65"/>
      <c r="GRB306" s="65"/>
      <c r="GRC306" s="65"/>
      <c r="GRD306" s="65"/>
      <c r="GRE306" s="65"/>
      <c r="GRF306" s="65"/>
      <c r="GRG306" s="65"/>
      <c r="GRH306" s="65"/>
      <c r="GRI306" s="65"/>
      <c r="GRJ306" s="65"/>
      <c r="GRK306" s="65"/>
      <c r="GRL306" s="65"/>
      <c r="GRM306" s="65"/>
      <c r="GRN306" s="65"/>
      <c r="GRO306" s="65"/>
      <c r="GRP306" s="65"/>
      <c r="GRQ306" s="65"/>
      <c r="GRR306" s="65"/>
      <c r="GRS306" s="65"/>
      <c r="GRT306" s="65"/>
      <c r="GRU306" s="65"/>
      <c r="GRV306" s="65"/>
      <c r="GRW306" s="65"/>
      <c r="GRX306" s="65"/>
      <c r="GRY306" s="65"/>
      <c r="GRZ306" s="65"/>
      <c r="GSA306" s="65"/>
      <c r="GSB306" s="65"/>
      <c r="GSC306" s="65"/>
      <c r="GSD306" s="65"/>
      <c r="GSE306" s="65"/>
      <c r="GSF306" s="65"/>
      <c r="GSG306" s="65"/>
      <c r="GSH306" s="65"/>
      <c r="GSI306" s="65"/>
      <c r="GSJ306" s="65"/>
      <c r="GSK306" s="65"/>
      <c r="GSL306" s="65"/>
      <c r="GSM306" s="65"/>
      <c r="GSN306" s="65"/>
      <c r="GSO306" s="65"/>
      <c r="GSP306" s="65"/>
      <c r="GSQ306" s="65"/>
      <c r="GSR306" s="65"/>
      <c r="GSS306" s="65"/>
      <c r="GST306" s="65"/>
      <c r="GSU306" s="65"/>
      <c r="GSV306" s="65"/>
      <c r="GSW306" s="65"/>
      <c r="GSX306" s="65"/>
      <c r="GSY306" s="65"/>
      <c r="GSZ306" s="65"/>
      <c r="GTA306" s="65"/>
      <c r="GTB306" s="65"/>
      <c r="GTC306" s="65"/>
      <c r="GTD306" s="65"/>
      <c r="GTE306" s="65"/>
      <c r="GTF306" s="65"/>
      <c r="GTG306" s="65"/>
      <c r="GTH306" s="65"/>
      <c r="GTI306" s="65"/>
      <c r="GTJ306" s="65"/>
      <c r="GTK306" s="65"/>
      <c r="GTL306" s="65"/>
      <c r="GTM306" s="65"/>
      <c r="GTN306" s="65"/>
      <c r="GTO306" s="65"/>
      <c r="GTP306" s="65"/>
      <c r="GTQ306" s="65"/>
      <c r="GTR306" s="65"/>
      <c r="GTS306" s="65"/>
      <c r="GTT306" s="65"/>
      <c r="GTU306" s="65"/>
      <c r="GTV306" s="65"/>
      <c r="GTW306" s="65"/>
      <c r="GTX306" s="65"/>
      <c r="GTY306" s="65"/>
      <c r="GTZ306" s="65"/>
      <c r="GUA306" s="65"/>
      <c r="GUB306" s="65"/>
      <c r="GUC306" s="65"/>
      <c r="GUD306" s="65"/>
      <c r="GUE306" s="65"/>
      <c r="GUF306" s="65"/>
      <c r="GUG306" s="65"/>
      <c r="GUH306" s="65"/>
      <c r="GUI306" s="65"/>
      <c r="GUJ306" s="65"/>
      <c r="GUK306" s="65"/>
      <c r="GUL306" s="65"/>
      <c r="GUM306" s="65"/>
      <c r="GUN306" s="65"/>
      <c r="GUO306" s="65"/>
      <c r="GUP306" s="65"/>
      <c r="GUQ306" s="65"/>
      <c r="GUR306" s="65"/>
      <c r="GUS306" s="65"/>
      <c r="GUT306" s="65"/>
      <c r="GUU306" s="65"/>
      <c r="GUV306" s="65"/>
      <c r="GUW306" s="65"/>
      <c r="GUX306" s="65"/>
      <c r="GUY306" s="65"/>
      <c r="GUZ306" s="65"/>
      <c r="GVA306" s="65"/>
      <c r="GVB306" s="65"/>
      <c r="GVC306" s="65"/>
      <c r="GVD306" s="65"/>
      <c r="GVE306" s="65"/>
      <c r="GVF306" s="65"/>
      <c r="GVG306" s="65"/>
      <c r="GVH306" s="65"/>
      <c r="GVI306" s="65"/>
      <c r="GVJ306" s="65"/>
      <c r="GVK306" s="65"/>
      <c r="GVL306" s="65"/>
      <c r="GVM306" s="65"/>
      <c r="GVN306" s="65"/>
      <c r="GVO306" s="65"/>
      <c r="GVP306" s="65"/>
      <c r="GVQ306" s="65"/>
      <c r="GVR306" s="65"/>
      <c r="GVS306" s="65"/>
      <c r="GVT306" s="65"/>
      <c r="GVU306" s="65"/>
      <c r="GVV306" s="65"/>
      <c r="GVW306" s="65"/>
      <c r="GVX306" s="65"/>
      <c r="GVY306" s="65"/>
      <c r="GVZ306" s="65"/>
      <c r="GWA306" s="65"/>
      <c r="GWB306" s="65"/>
      <c r="GWC306" s="65"/>
      <c r="GWD306" s="65"/>
      <c r="GWE306" s="65"/>
      <c r="GWF306" s="65"/>
      <c r="GWG306" s="65"/>
      <c r="GWH306" s="65"/>
      <c r="GWI306" s="65"/>
      <c r="GWJ306" s="65"/>
      <c r="GWK306" s="65"/>
      <c r="GWL306" s="65"/>
      <c r="GWM306" s="65"/>
      <c r="GWN306" s="65"/>
      <c r="GWO306" s="65"/>
      <c r="GWP306" s="65"/>
      <c r="GWQ306" s="65"/>
      <c r="GWR306" s="65"/>
      <c r="GWS306" s="65"/>
      <c r="GWT306" s="65"/>
      <c r="GWU306" s="65"/>
      <c r="GWV306" s="65"/>
      <c r="GWW306" s="65"/>
      <c r="GWX306" s="65"/>
      <c r="GWY306" s="65"/>
      <c r="GWZ306" s="65"/>
      <c r="GXA306" s="65"/>
      <c r="GXB306" s="65"/>
      <c r="GXC306" s="65"/>
      <c r="GXD306" s="65"/>
      <c r="GXE306" s="65"/>
      <c r="GXF306" s="65"/>
      <c r="GXG306" s="65"/>
      <c r="GXH306" s="65"/>
      <c r="GXI306" s="65"/>
      <c r="GXJ306" s="65"/>
      <c r="GXK306" s="65"/>
      <c r="GXL306" s="65"/>
      <c r="GXM306" s="65"/>
      <c r="GXN306" s="65"/>
      <c r="GXO306" s="65"/>
      <c r="GXP306" s="65"/>
      <c r="GXQ306" s="65"/>
      <c r="GXR306" s="65"/>
      <c r="GXS306" s="65"/>
      <c r="GXT306" s="65"/>
      <c r="GXV306" s="65"/>
      <c r="GXX306" s="65"/>
      <c r="GXY306" s="65"/>
      <c r="GXZ306" s="65"/>
      <c r="GYA306" s="65"/>
      <c r="GYB306" s="65"/>
      <c r="GYC306" s="65"/>
      <c r="GYD306" s="65"/>
      <c r="GYE306" s="65"/>
      <c r="GYJ306" s="65"/>
      <c r="GYK306" s="65"/>
      <c r="GYL306" s="65"/>
      <c r="GYM306" s="65"/>
      <c r="GYN306" s="65"/>
      <c r="GYO306" s="65"/>
      <c r="GYP306" s="65"/>
      <c r="GYQ306" s="65"/>
      <c r="GYR306" s="65"/>
      <c r="GYS306" s="65"/>
      <c r="GYT306" s="65"/>
      <c r="GYU306" s="65"/>
      <c r="GYV306" s="65"/>
      <c r="GYW306" s="65"/>
      <c r="GYX306" s="65"/>
      <c r="GYY306" s="65"/>
      <c r="GYZ306" s="65"/>
      <c r="GZA306" s="65"/>
      <c r="GZB306" s="65"/>
      <c r="GZC306" s="65"/>
      <c r="GZD306" s="65"/>
      <c r="GZE306" s="65"/>
      <c r="GZF306" s="65"/>
      <c r="GZG306" s="65"/>
      <c r="GZH306" s="65"/>
      <c r="GZI306" s="65"/>
      <c r="GZJ306" s="65"/>
      <c r="GZK306" s="65"/>
      <c r="GZL306" s="65"/>
      <c r="GZM306" s="65"/>
      <c r="GZN306" s="65"/>
      <c r="GZO306" s="65"/>
      <c r="GZP306" s="65"/>
      <c r="GZQ306" s="65"/>
      <c r="GZR306" s="65"/>
      <c r="GZS306" s="65"/>
      <c r="GZT306" s="65"/>
      <c r="GZU306" s="65"/>
      <c r="GZV306" s="65"/>
      <c r="GZW306" s="65"/>
      <c r="GZX306" s="65"/>
      <c r="GZY306" s="65"/>
      <c r="GZZ306" s="65"/>
      <c r="HAA306" s="65"/>
      <c r="HAB306" s="65"/>
      <c r="HAC306" s="65"/>
      <c r="HAD306" s="65"/>
      <c r="HAE306" s="65"/>
      <c r="HAF306" s="65"/>
      <c r="HAG306" s="65"/>
      <c r="HAH306" s="65"/>
      <c r="HAI306" s="65"/>
      <c r="HAJ306" s="65"/>
      <c r="HAK306" s="65"/>
      <c r="HAL306" s="65"/>
      <c r="HAM306" s="65"/>
      <c r="HAN306" s="65"/>
      <c r="HAO306" s="65"/>
      <c r="HAP306" s="65"/>
      <c r="HAQ306" s="65"/>
      <c r="HAR306" s="65"/>
      <c r="HAS306" s="65"/>
      <c r="HAT306" s="65"/>
      <c r="HAU306" s="65"/>
      <c r="HAV306" s="65"/>
      <c r="HAW306" s="65"/>
      <c r="HAX306" s="65"/>
      <c r="HAY306" s="65"/>
      <c r="HAZ306" s="65"/>
      <c r="HBA306" s="65"/>
      <c r="HBB306" s="65"/>
      <c r="HBC306" s="65"/>
      <c r="HBD306" s="65"/>
      <c r="HBE306" s="65"/>
      <c r="HBF306" s="65"/>
      <c r="HBG306" s="65"/>
      <c r="HBH306" s="65"/>
      <c r="HBI306" s="65"/>
      <c r="HBJ306" s="65"/>
      <c r="HBK306" s="65"/>
      <c r="HBL306" s="65"/>
      <c r="HBM306" s="65"/>
      <c r="HBN306" s="65"/>
      <c r="HBO306" s="65"/>
      <c r="HBP306" s="65"/>
      <c r="HBQ306" s="65"/>
      <c r="HBR306" s="65"/>
      <c r="HBS306" s="65"/>
      <c r="HBT306" s="65"/>
      <c r="HBU306" s="65"/>
      <c r="HBV306" s="65"/>
      <c r="HBW306" s="65"/>
      <c r="HBX306" s="65"/>
      <c r="HBY306" s="65"/>
      <c r="HBZ306" s="65"/>
      <c r="HCA306" s="65"/>
      <c r="HCB306" s="65"/>
      <c r="HCC306" s="65"/>
      <c r="HCD306" s="65"/>
      <c r="HCE306" s="65"/>
      <c r="HCF306" s="65"/>
      <c r="HCG306" s="65"/>
      <c r="HCH306" s="65"/>
      <c r="HCI306" s="65"/>
      <c r="HCJ306" s="65"/>
      <c r="HCK306" s="65"/>
      <c r="HCL306" s="65"/>
      <c r="HCM306" s="65"/>
      <c r="HCN306" s="65"/>
      <c r="HCO306" s="65"/>
      <c r="HCP306" s="65"/>
      <c r="HCQ306" s="65"/>
      <c r="HCR306" s="65"/>
      <c r="HCS306" s="65"/>
      <c r="HCT306" s="65"/>
      <c r="HCU306" s="65"/>
      <c r="HCV306" s="65"/>
      <c r="HCW306" s="65"/>
      <c r="HCX306" s="65"/>
      <c r="HCY306" s="65"/>
      <c r="HCZ306" s="65"/>
      <c r="HDA306" s="65"/>
      <c r="HDB306" s="65"/>
      <c r="HDC306" s="65"/>
      <c r="HDD306" s="65"/>
      <c r="HDE306" s="65"/>
      <c r="HDF306" s="65"/>
      <c r="HDG306" s="65"/>
      <c r="HDH306" s="65"/>
      <c r="HDI306" s="65"/>
      <c r="HDJ306" s="65"/>
      <c r="HDK306" s="65"/>
      <c r="HDL306" s="65"/>
      <c r="HDM306" s="65"/>
      <c r="HDN306" s="65"/>
      <c r="HDO306" s="65"/>
      <c r="HDP306" s="65"/>
      <c r="HDQ306" s="65"/>
      <c r="HDR306" s="65"/>
      <c r="HDS306" s="65"/>
      <c r="HDT306" s="65"/>
      <c r="HDU306" s="65"/>
      <c r="HDV306" s="65"/>
      <c r="HDW306" s="65"/>
      <c r="HDX306" s="65"/>
      <c r="HDY306" s="65"/>
      <c r="HDZ306" s="65"/>
      <c r="HEA306" s="65"/>
      <c r="HEB306" s="65"/>
      <c r="HEC306" s="65"/>
      <c r="HED306" s="65"/>
      <c r="HEE306" s="65"/>
      <c r="HEF306" s="65"/>
      <c r="HEG306" s="65"/>
      <c r="HEH306" s="65"/>
      <c r="HEI306" s="65"/>
      <c r="HEJ306" s="65"/>
      <c r="HEK306" s="65"/>
      <c r="HEL306" s="65"/>
      <c r="HEM306" s="65"/>
      <c r="HEN306" s="65"/>
      <c r="HEO306" s="65"/>
      <c r="HEP306" s="65"/>
      <c r="HEQ306" s="65"/>
      <c r="HER306" s="65"/>
      <c r="HES306" s="65"/>
      <c r="HET306" s="65"/>
      <c r="HEU306" s="65"/>
      <c r="HEV306" s="65"/>
      <c r="HEW306" s="65"/>
      <c r="HEX306" s="65"/>
      <c r="HEY306" s="65"/>
      <c r="HEZ306" s="65"/>
      <c r="HFA306" s="65"/>
      <c r="HFB306" s="65"/>
      <c r="HFC306" s="65"/>
      <c r="HFD306" s="65"/>
      <c r="HFE306" s="65"/>
      <c r="HFF306" s="65"/>
      <c r="HFG306" s="65"/>
      <c r="HFH306" s="65"/>
      <c r="HFI306" s="65"/>
      <c r="HFJ306" s="65"/>
      <c r="HFK306" s="65"/>
      <c r="HFL306" s="65"/>
      <c r="HFM306" s="65"/>
      <c r="HFN306" s="65"/>
      <c r="HFO306" s="65"/>
      <c r="HFP306" s="65"/>
      <c r="HFQ306" s="65"/>
      <c r="HFR306" s="65"/>
      <c r="HFS306" s="65"/>
      <c r="HFT306" s="65"/>
      <c r="HFU306" s="65"/>
      <c r="HFV306" s="65"/>
      <c r="HFW306" s="65"/>
      <c r="HFX306" s="65"/>
      <c r="HFY306" s="65"/>
      <c r="HFZ306" s="65"/>
      <c r="HGA306" s="65"/>
      <c r="HGB306" s="65"/>
      <c r="HGC306" s="65"/>
      <c r="HGD306" s="65"/>
      <c r="HGE306" s="65"/>
      <c r="HGF306" s="65"/>
      <c r="HGG306" s="65"/>
      <c r="HGH306" s="65"/>
      <c r="HGI306" s="65"/>
      <c r="HGJ306" s="65"/>
      <c r="HGK306" s="65"/>
      <c r="HGL306" s="65"/>
      <c r="HGM306" s="65"/>
      <c r="HGN306" s="65"/>
      <c r="HGO306" s="65"/>
      <c r="HGP306" s="65"/>
      <c r="HGQ306" s="65"/>
      <c r="HGR306" s="65"/>
      <c r="HGS306" s="65"/>
      <c r="HGT306" s="65"/>
      <c r="HGU306" s="65"/>
      <c r="HGV306" s="65"/>
      <c r="HGW306" s="65"/>
      <c r="HGX306" s="65"/>
      <c r="HGY306" s="65"/>
      <c r="HGZ306" s="65"/>
      <c r="HHA306" s="65"/>
      <c r="HHB306" s="65"/>
      <c r="HHC306" s="65"/>
      <c r="HHD306" s="65"/>
      <c r="HHE306" s="65"/>
      <c r="HHF306" s="65"/>
      <c r="HHG306" s="65"/>
      <c r="HHH306" s="65"/>
      <c r="HHI306" s="65"/>
      <c r="HHJ306" s="65"/>
      <c r="HHK306" s="65"/>
      <c r="HHL306" s="65"/>
      <c r="HHM306" s="65"/>
      <c r="HHN306" s="65"/>
      <c r="HHO306" s="65"/>
      <c r="HHP306" s="65"/>
      <c r="HHR306" s="65"/>
      <c r="HHT306" s="65"/>
      <c r="HHU306" s="65"/>
      <c r="HHV306" s="65"/>
      <c r="HHW306" s="65"/>
      <c r="HHX306" s="65"/>
      <c r="HHY306" s="65"/>
      <c r="HHZ306" s="65"/>
      <c r="HIA306" s="65"/>
      <c r="HIF306" s="65"/>
      <c r="HIG306" s="65"/>
      <c r="HIH306" s="65"/>
      <c r="HII306" s="65"/>
      <c r="HIJ306" s="65"/>
      <c r="HIK306" s="65"/>
      <c r="HIL306" s="65"/>
      <c r="HIM306" s="65"/>
      <c r="HIN306" s="65"/>
      <c r="HIO306" s="65"/>
      <c r="HIP306" s="65"/>
      <c r="HIQ306" s="65"/>
      <c r="HIR306" s="65"/>
      <c r="HIS306" s="65"/>
      <c r="HIT306" s="65"/>
      <c r="HIU306" s="65"/>
      <c r="HIV306" s="65"/>
      <c r="HIW306" s="65"/>
      <c r="HIX306" s="65"/>
      <c r="HIY306" s="65"/>
      <c r="HIZ306" s="65"/>
      <c r="HJA306" s="65"/>
      <c r="HJB306" s="65"/>
      <c r="HJC306" s="65"/>
      <c r="HJD306" s="65"/>
      <c r="HJE306" s="65"/>
      <c r="HJF306" s="65"/>
      <c r="HJG306" s="65"/>
      <c r="HJH306" s="65"/>
      <c r="HJI306" s="65"/>
      <c r="HJJ306" s="65"/>
      <c r="HJK306" s="65"/>
      <c r="HJL306" s="65"/>
      <c r="HJM306" s="65"/>
      <c r="HJN306" s="65"/>
      <c r="HJO306" s="65"/>
      <c r="HJP306" s="65"/>
      <c r="HJQ306" s="65"/>
      <c r="HJR306" s="65"/>
      <c r="HJS306" s="65"/>
      <c r="HJT306" s="65"/>
      <c r="HJU306" s="65"/>
      <c r="HJV306" s="65"/>
      <c r="HJW306" s="65"/>
      <c r="HJX306" s="65"/>
      <c r="HJY306" s="65"/>
      <c r="HJZ306" s="65"/>
      <c r="HKA306" s="65"/>
      <c r="HKB306" s="65"/>
      <c r="HKC306" s="65"/>
      <c r="HKD306" s="65"/>
      <c r="HKE306" s="65"/>
      <c r="HKF306" s="65"/>
      <c r="HKG306" s="65"/>
      <c r="HKH306" s="65"/>
      <c r="HKI306" s="65"/>
      <c r="HKJ306" s="65"/>
      <c r="HKK306" s="65"/>
      <c r="HKL306" s="65"/>
      <c r="HKM306" s="65"/>
      <c r="HKN306" s="65"/>
      <c r="HKO306" s="65"/>
      <c r="HKP306" s="65"/>
      <c r="HKQ306" s="65"/>
      <c r="HKR306" s="65"/>
      <c r="HKS306" s="65"/>
      <c r="HKT306" s="65"/>
      <c r="HKU306" s="65"/>
      <c r="HKV306" s="65"/>
      <c r="HKW306" s="65"/>
      <c r="HKX306" s="65"/>
      <c r="HKY306" s="65"/>
      <c r="HKZ306" s="65"/>
      <c r="HLA306" s="65"/>
      <c r="HLB306" s="65"/>
      <c r="HLC306" s="65"/>
      <c r="HLD306" s="65"/>
      <c r="HLE306" s="65"/>
      <c r="HLF306" s="65"/>
      <c r="HLG306" s="65"/>
      <c r="HLH306" s="65"/>
      <c r="HLI306" s="65"/>
      <c r="HLJ306" s="65"/>
      <c r="HLK306" s="65"/>
      <c r="HLL306" s="65"/>
      <c r="HLM306" s="65"/>
      <c r="HLN306" s="65"/>
      <c r="HLO306" s="65"/>
      <c r="HLP306" s="65"/>
      <c r="HLQ306" s="65"/>
      <c r="HLR306" s="65"/>
      <c r="HLS306" s="65"/>
      <c r="HLT306" s="65"/>
      <c r="HLU306" s="65"/>
      <c r="HLV306" s="65"/>
      <c r="HLW306" s="65"/>
      <c r="HLX306" s="65"/>
      <c r="HLY306" s="65"/>
      <c r="HLZ306" s="65"/>
      <c r="HMA306" s="65"/>
      <c r="HMB306" s="65"/>
      <c r="HMC306" s="65"/>
      <c r="HMD306" s="65"/>
      <c r="HME306" s="65"/>
      <c r="HMF306" s="65"/>
      <c r="HMG306" s="65"/>
      <c r="HMH306" s="65"/>
      <c r="HMI306" s="65"/>
      <c r="HMJ306" s="65"/>
      <c r="HMK306" s="65"/>
      <c r="HML306" s="65"/>
      <c r="HMM306" s="65"/>
      <c r="HMN306" s="65"/>
      <c r="HMO306" s="65"/>
      <c r="HMP306" s="65"/>
      <c r="HMQ306" s="65"/>
      <c r="HMR306" s="65"/>
      <c r="HMS306" s="65"/>
      <c r="HMT306" s="65"/>
      <c r="HMU306" s="65"/>
      <c r="HMV306" s="65"/>
      <c r="HMW306" s="65"/>
      <c r="HMX306" s="65"/>
      <c r="HMY306" s="65"/>
      <c r="HMZ306" s="65"/>
      <c r="HNA306" s="65"/>
      <c r="HNB306" s="65"/>
      <c r="HNC306" s="65"/>
      <c r="HND306" s="65"/>
      <c r="HNE306" s="65"/>
      <c r="HNF306" s="65"/>
      <c r="HNG306" s="65"/>
      <c r="HNH306" s="65"/>
      <c r="HNI306" s="65"/>
      <c r="HNJ306" s="65"/>
      <c r="HNK306" s="65"/>
      <c r="HNL306" s="65"/>
      <c r="HNM306" s="65"/>
      <c r="HNN306" s="65"/>
      <c r="HNO306" s="65"/>
      <c r="HNP306" s="65"/>
      <c r="HNQ306" s="65"/>
      <c r="HNR306" s="65"/>
      <c r="HNS306" s="65"/>
      <c r="HNT306" s="65"/>
      <c r="HNU306" s="65"/>
      <c r="HNV306" s="65"/>
      <c r="HNW306" s="65"/>
      <c r="HNX306" s="65"/>
      <c r="HNY306" s="65"/>
      <c r="HNZ306" s="65"/>
      <c r="HOA306" s="65"/>
      <c r="HOB306" s="65"/>
      <c r="HOC306" s="65"/>
      <c r="HOD306" s="65"/>
      <c r="HOE306" s="65"/>
      <c r="HOF306" s="65"/>
      <c r="HOG306" s="65"/>
      <c r="HOH306" s="65"/>
      <c r="HOI306" s="65"/>
      <c r="HOJ306" s="65"/>
      <c r="HOK306" s="65"/>
      <c r="HOL306" s="65"/>
      <c r="HOM306" s="65"/>
      <c r="HON306" s="65"/>
      <c r="HOO306" s="65"/>
      <c r="HOP306" s="65"/>
      <c r="HOQ306" s="65"/>
      <c r="HOR306" s="65"/>
      <c r="HOS306" s="65"/>
      <c r="HOT306" s="65"/>
      <c r="HOU306" s="65"/>
      <c r="HOV306" s="65"/>
      <c r="HOW306" s="65"/>
      <c r="HOX306" s="65"/>
      <c r="HOY306" s="65"/>
      <c r="HOZ306" s="65"/>
      <c r="HPA306" s="65"/>
      <c r="HPB306" s="65"/>
      <c r="HPC306" s="65"/>
      <c r="HPD306" s="65"/>
      <c r="HPE306" s="65"/>
      <c r="HPF306" s="65"/>
      <c r="HPG306" s="65"/>
      <c r="HPH306" s="65"/>
      <c r="HPI306" s="65"/>
      <c r="HPJ306" s="65"/>
      <c r="HPK306" s="65"/>
      <c r="HPL306" s="65"/>
      <c r="HPM306" s="65"/>
      <c r="HPN306" s="65"/>
      <c r="HPO306" s="65"/>
      <c r="HPP306" s="65"/>
      <c r="HPQ306" s="65"/>
      <c r="HPR306" s="65"/>
      <c r="HPS306" s="65"/>
      <c r="HPT306" s="65"/>
      <c r="HPU306" s="65"/>
      <c r="HPV306" s="65"/>
      <c r="HPW306" s="65"/>
      <c r="HPX306" s="65"/>
      <c r="HPY306" s="65"/>
      <c r="HPZ306" s="65"/>
      <c r="HQA306" s="65"/>
      <c r="HQB306" s="65"/>
      <c r="HQC306" s="65"/>
      <c r="HQD306" s="65"/>
      <c r="HQE306" s="65"/>
      <c r="HQF306" s="65"/>
      <c r="HQG306" s="65"/>
      <c r="HQH306" s="65"/>
      <c r="HQI306" s="65"/>
      <c r="HQJ306" s="65"/>
      <c r="HQK306" s="65"/>
      <c r="HQL306" s="65"/>
      <c r="HQM306" s="65"/>
      <c r="HQN306" s="65"/>
      <c r="HQO306" s="65"/>
      <c r="HQP306" s="65"/>
      <c r="HQQ306" s="65"/>
      <c r="HQR306" s="65"/>
      <c r="HQS306" s="65"/>
      <c r="HQT306" s="65"/>
      <c r="HQU306" s="65"/>
      <c r="HQV306" s="65"/>
      <c r="HQW306" s="65"/>
      <c r="HQX306" s="65"/>
      <c r="HQY306" s="65"/>
      <c r="HQZ306" s="65"/>
      <c r="HRA306" s="65"/>
      <c r="HRB306" s="65"/>
      <c r="HRC306" s="65"/>
      <c r="HRD306" s="65"/>
      <c r="HRE306" s="65"/>
      <c r="HRF306" s="65"/>
      <c r="HRG306" s="65"/>
      <c r="HRH306" s="65"/>
      <c r="HRI306" s="65"/>
      <c r="HRJ306" s="65"/>
      <c r="HRK306" s="65"/>
      <c r="HRL306" s="65"/>
      <c r="HRN306" s="65"/>
      <c r="HRP306" s="65"/>
      <c r="HRQ306" s="65"/>
      <c r="HRR306" s="65"/>
      <c r="HRS306" s="65"/>
      <c r="HRT306" s="65"/>
      <c r="HRU306" s="65"/>
      <c r="HRV306" s="65"/>
      <c r="HRW306" s="65"/>
      <c r="HSB306" s="65"/>
      <c r="HSC306" s="65"/>
      <c r="HSD306" s="65"/>
      <c r="HSE306" s="65"/>
      <c r="HSF306" s="65"/>
      <c r="HSG306" s="65"/>
      <c r="HSH306" s="65"/>
      <c r="HSI306" s="65"/>
      <c r="HSJ306" s="65"/>
      <c r="HSK306" s="65"/>
      <c r="HSL306" s="65"/>
      <c r="HSM306" s="65"/>
      <c r="HSN306" s="65"/>
      <c r="HSO306" s="65"/>
      <c r="HSP306" s="65"/>
      <c r="HSQ306" s="65"/>
      <c r="HSR306" s="65"/>
      <c r="HSS306" s="65"/>
      <c r="HST306" s="65"/>
      <c r="HSU306" s="65"/>
      <c r="HSV306" s="65"/>
      <c r="HSW306" s="65"/>
      <c r="HSX306" s="65"/>
      <c r="HSY306" s="65"/>
      <c r="HSZ306" s="65"/>
      <c r="HTA306" s="65"/>
      <c r="HTB306" s="65"/>
      <c r="HTC306" s="65"/>
      <c r="HTD306" s="65"/>
      <c r="HTE306" s="65"/>
      <c r="HTF306" s="65"/>
      <c r="HTG306" s="65"/>
      <c r="HTH306" s="65"/>
      <c r="HTI306" s="65"/>
      <c r="HTJ306" s="65"/>
      <c r="HTK306" s="65"/>
      <c r="HTL306" s="65"/>
      <c r="HTM306" s="65"/>
      <c r="HTN306" s="65"/>
      <c r="HTO306" s="65"/>
      <c r="HTP306" s="65"/>
      <c r="HTQ306" s="65"/>
      <c r="HTR306" s="65"/>
      <c r="HTS306" s="65"/>
      <c r="HTT306" s="65"/>
      <c r="HTU306" s="65"/>
      <c r="HTV306" s="65"/>
      <c r="HTW306" s="65"/>
      <c r="HTX306" s="65"/>
      <c r="HTY306" s="65"/>
      <c r="HTZ306" s="65"/>
      <c r="HUA306" s="65"/>
      <c r="HUB306" s="65"/>
      <c r="HUC306" s="65"/>
      <c r="HUD306" s="65"/>
      <c r="HUE306" s="65"/>
      <c r="HUF306" s="65"/>
      <c r="HUG306" s="65"/>
      <c r="HUH306" s="65"/>
      <c r="HUI306" s="65"/>
      <c r="HUJ306" s="65"/>
      <c r="HUK306" s="65"/>
      <c r="HUL306" s="65"/>
      <c r="HUM306" s="65"/>
      <c r="HUN306" s="65"/>
      <c r="HUO306" s="65"/>
      <c r="HUP306" s="65"/>
      <c r="HUQ306" s="65"/>
      <c r="HUR306" s="65"/>
      <c r="HUS306" s="65"/>
      <c r="HUT306" s="65"/>
      <c r="HUU306" s="65"/>
      <c r="HUV306" s="65"/>
      <c r="HUW306" s="65"/>
      <c r="HUX306" s="65"/>
      <c r="HUY306" s="65"/>
      <c r="HUZ306" s="65"/>
      <c r="HVA306" s="65"/>
      <c r="HVB306" s="65"/>
      <c r="HVC306" s="65"/>
      <c r="HVD306" s="65"/>
      <c r="HVE306" s="65"/>
      <c r="HVF306" s="65"/>
      <c r="HVG306" s="65"/>
      <c r="HVH306" s="65"/>
      <c r="HVI306" s="65"/>
      <c r="HVJ306" s="65"/>
      <c r="HVK306" s="65"/>
      <c r="HVL306" s="65"/>
      <c r="HVM306" s="65"/>
      <c r="HVN306" s="65"/>
      <c r="HVO306" s="65"/>
      <c r="HVP306" s="65"/>
      <c r="HVQ306" s="65"/>
      <c r="HVR306" s="65"/>
      <c r="HVS306" s="65"/>
      <c r="HVT306" s="65"/>
      <c r="HVU306" s="65"/>
      <c r="HVV306" s="65"/>
      <c r="HVW306" s="65"/>
      <c r="HVX306" s="65"/>
      <c r="HVY306" s="65"/>
      <c r="HVZ306" s="65"/>
      <c r="HWA306" s="65"/>
      <c r="HWB306" s="65"/>
      <c r="HWC306" s="65"/>
      <c r="HWD306" s="65"/>
      <c r="HWE306" s="65"/>
      <c r="HWF306" s="65"/>
      <c r="HWG306" s="65"/>
      <c r="HWH306" s="65"/>
      <c r="HWI306" s="65"/>
      <c r="HWJ306" s="65"/>
      <c r="HWK306" s="65"/>
      <c r="HWL306" s="65"/>
      <c r="HWM306" s="65"/>
      <c r="HWN306" s="65"/>
      <c r="HWO306" s="65"/>
      <c r="HWP306" s="65"/>
      <c r="HWQ306" s="65"/>
      <c r="HWR306" s="65"/>
      <c r="HWS306" s="65"/>
      <c r="HWT306" s="65"/>
      <c r="HWU306" s="65"/>
      <c r="HWV306" s="65"/>
      <c r="HWW306" s="65"/>
      <c r="HWX306" s="65"/>
      <c r="HWY306" s="65"/>
      <c r="HWZ306" s="65"/>
      <c r="HXA306" s="65"/>
      <c r="HXB306" s="65"/>
      <c r="HXC306" s="65"/>
      <c r="HXD306" s="65"/>
      <c r="HXE306" s="65"/>
      <c r="HXF306" s="65"/>
      <c r="HXG306" s="65"/>
      <c r="HXH306" s="65"/>
      <c r="HXI306" s="65"/>
      <c r="HXJ306" s="65"/>
      <c r="HXK306" s="65"/>
      <c r="HXL306" s="65"/>
      <c r="HXM306" s="65"/>
      <c r="HXN306" s="65"/>
      <c r="HXO306" s="65"/>
      <c r="HXP306" s="65"/>
      <c r="HXQ306" s="65"/>
      <c r="HXR306" s="65"/>
      <c r="HXS306" s="65"/>
      <c r="HXT306" s="65"/>
      <c r="HXU306" s="65"/>
      <c r="HXV306" s="65"/>
      <c r="HXW306" s="65"/>
      <c r="HXX306" s="65"/>
      <c r="HXY306" s="65"/>
      <c r="HXZ306" s="65"/>
      <c r="HYA306" s="65"/>
      <c r="HYB306" s="65"/>
      <c r="HYC306" s="65"/>
      <c r="HYD306" s="65"/>
      <c r="HYE306" s="65"/>
      <c r="HYF306" s="65"/>
      <c r="HYG306" s="65"/>
      <c r="HYH306" s="65"/>
      <c r="HYI306" s="65"/>
      <c r="HYJ306" s="65"/>
      <c r="HYK306" s="65"/>
      <c r="HYL306" s="65"/>
      <c r="HYM306" s="65"/>
      <c r="HYN306" s="65"/>
      <c r="HYO306" s="65"/>
      <c r="HYP306" s="65"/>
      <c r="HYQ306" s="65"/>
      <c r="HYR306" s="65"/>
      <c r="HYS306" s="65"/>
      <c r="HYT306" s="65"/>
      <c r="HYU306" s="65"/>
      <c r="HYV306" s="65"/>
      <c r="HYW306" s="65"/>
      <c r="HYX306" s="65"/>
      <c r="HYY306" s="65"/>
      <c r="HYZ306" s="65"/>
      <c r="HZA306" s="65"/>
      <c r="HZB306" s="65"/>
      <c r="HZC306" s="65"/>
      <c r="HZD306" s="65"/>
      <c r="HZE306" s="65"/>
      <c r="HZF306" s="65"/>
      <c r="HZG306" s="65"/>
      <c r="HZH306" s="65"/>
      <c r="HZI306" s="65"/>
      <c r="HZJ306" s="65"/>
      <c r="HZK306" s="65"/>
      <c r="HZL306" s="65"/>
      <c r="HZM306" s="65"/>
      <c r="HZN306" s="65"/>
      <c r="HZO306" s="65"/>
      <c r="HZP306" s="65"/>
      <c r="HZQ306" s="65"/>
      <c r="HZR306" s="65"/>
      <c r="HZS306" s="65"/>
      <c r="HZT306" s="65"/>
      <c r="HZU306" s="65"/>
      <c r="HZV306" s="65"/>
      <c r="HZW306" s="65"/>
      <c r="HZX306" s="65"/>
      <c r="HZY306" s="65"/>
      <c r="HZZ306" s="65"/>
      <c r="IAA306" s="65"/>
      <c r="IAB306" s="65"/>
      <c r="IAC306" s="65"/>
      <c r="IAD306" s="65"/>
      <c r="IAE306" s="65"/>
      <c r="IAF306" s="65"/>
      <c r="IAG306" s="65"/>
      <c r="IAH306" s="65"/>
      <c r="IAI306" s="65"/>
      <c r="IAJ306" s="65"/>
      <c r="IAK306" s="65"/>
      <c r="IAL306" s="65"/>
      <c r="IAM306" s="65"/>
      <c r="IAN306" s="65"/>
      <c r="IAO306" s="65"/>
      <c r="IAP306" s="65"/>
      <c r="IAQ306" s="65"/>
      <c r="IAR306" s="65"/>
      <c r="IAS306" s="65"/>
      <c r="IAT306" s="65"/>
      <c r="IAU306" s="65"/>
      <c r="IAV306" s="65"/>
      <c r="IAW306" s="65"/>
      <c r="IAX306" s="65"/>
      <c r="IAY306" s="65"/>
      <c r="IAZ306" s="65"/>
      <c r="IBA306" s="65"/>
      <c r="IBB306" s="65"/>
      <c r="IBC306" s="65"/>
      <c r="IBD306" s="65"/>
      <c r="IBE306" s="65"/>
      <c r="IBF306" s="65"/>
      <c r="IBG306" s="65"/>
      <c r="IBH306" s="65"/>
      <c r="IBJ306" s="65"/>
      <c r="IBL306" s="65"/>
      <c r="IBM306" s="65"/>
      <c r="IBN306" s="65"/>
      <c r="IBO306" s="65"/>
      <c r="IBP306" s="65"/>
      <c r="IBQ306" s="65"/>
      <c r="IBR306" s="65"/>
      <c r="IBS306" s="65"/>
      <c r="IBX306" s="65"/>
      <c r="IBY306" s="65"/>
      <c r="IBZ306" s="65"/>
      <c r="ICA306" s="65"/>
      <c r="ICB306" s="65"/>
      <c r="ICC306" s="65"/>
      <c r="ICD306" s="65"/>
      <c r="ICE306" s="65"/>
      <c r="ICF306" s="65"/>
      <c r="ICG306" s="65"/>
      <c r="ICH306" s="65"/>
      <c r="ICI306" s="65"/>
      <c r="ICJ306" s="65"/>
      <c r="ICK306" s="65"/>
      <c r="ICL306" s="65"/>
      <c r="ICM306" s="65"/>
      <c r="ICN306" s="65"/>
      <c r="ICO306" s="65"/>
      <c r="ICP306" s="65"/>
      <c r="ICQ306" s="65"/>
      <c r="ICR306" s="65"/>
      <c r="ICS306" s="65"/>
      <c r="ICT306" s="65"/>
      <c r="ICU306" s="65"/>
      <c r="ICV306" s="65"/>
      <c r="ICW306" s="65"/>
      <c r="ICX306" s="65"/>
      <c r="ICY306" s="65"/>
      <c r="ICZ306" s="65"/>
      <c r="IDA306" s="65"/>
      <c r="IDB306" s="65"/>
      <c r="IDC306" s="65"/>
      <c r="IDD306" s="65"/>
      <c r="IDE306" s="65"/>
      <c r="IDF306" s="65"/>
      <c r="IDG306" s="65"/>
      <c r="IDH306" s="65"/>
      <c r="IDI306" s="65"/>
      <c r="IDJ306" s="65"/>
      <c r="IDK306" s="65"/>
      <c r="IDL306" s="65"/>
      <c r="IDM306" s="65"/>
      <c r="IDN306" s="65"/>
      <c r="IDO306" s="65"/>
      <c r="IDP306" s="65"/>
      <c r="IDQ306" s="65"/>
      <c r="IDR306" s="65"/>
      <c r="IDS306" s="65"/>
      <c r="IDT306" s="65"/>
      <c r="IDU306" s="65"/>
      <c r="IDV306" s="65"/>
      <c r="IDW306" s="65"/>
      <c r="IDX306" s="65"/>
      <c r="IDY306" s="65"/>
      <c r="IDZ306" s="65"/>
      <c r="IEA306" s="65"/>
      <c r="IEB306" s="65"/>
      <c r="IEC306" s="65"/>
      <c r="IED306" s="65"/>
      <c r="IEE306" s="65"/>
      <c r="IEF306" s="65"/>
      <c r="IEG306" s="65"/>
      <c r="IEH306" s="65"/>
      <c r="IEI306" s="65"/>
      <c r="IEJ306" s="65"/>
      <c r="IEK306" s="65"/>
      <c r="IEL306" s="65"/>
      <c r="IEM306" s="65"/>
      <c r="IEN306" s="65"/>
      <c r="IEO306" s="65"/>
      <c r="IEP306" s="65"/>
      <c r="IEQ306" s="65"/>
      <c r="IER306" s="65"/>
      <c r="IES306" s="65"/>
      <c r="IET306" s="65"/>
      <c r="IEU306" s="65"/>
      <c r="IEV306" s="65"/>
      <c r="IEW306" s="65"/>
      <c r="IEX306" s="65"/>
      <c r="IEY306" s="65"/>
      <c r="IEZ306" s="65"/>
      <c r="IFA306" s="65"/>
      <c r="IFB306" s="65"/>
      <c r="IFC306" s="65"/>
      <c r="IFD306" s="65"/>
      <c r="IFE306" s="65"/>
      <c r="IFF306" s="65"/>
      <c r="IFG306" s="65"/>
      <c r="IFH306" s="65"/>
      <c r="IFI306" s="65"/>
      <c r="IFJ306" s="65"/>
      <c r="IFK306" s="65"/>
      <c r="IFL306" s="65"/>
      <c r="IFM306" s="65"/>
      <c r="IFN306" s="65"/>
      <c r="IFO306" s="65"/>
      <c r="IFP306" s="65"/>
      <c r="IFQ306" s="65"/>
      <c r="IFR306" s="65"/>
      <c r="IFS306" s="65"/>
      <c r="IFT306" s="65"/>
      <c r="IFU306" s="65"/>
      <c r="IFV306" s="65"/>
      <c r="IFW306" s="65"/>
      <c r="IFX306" s="65"/>
      <c r="IFY306" s="65"/>
      <c r="IFZ306" s="65"/>
      <c r="IGA306" s="65"/>
      <c r="IGB306" s="65"/>
      <c r="IGC306" s="65"/>
      <c r="IGD306" s="65"/>
      <c r="IGE306" s="65"/>
      <c r="IGF306" s="65"/>
      <c r="IGG306" s="65"/>
      <c r="IGH306" s="65"/>
      <c r="IGI306" s="65"/>
      <c r="IGJ306" s="65"/>
      <c r="IGK306" s="65"/>
      <c r="IGL306" s="65"/>
      <c r="IGM306" s="65"/>
      <c r="IGN306" s="65"/>
      <c r="IGO306" s="65"/>
      <c r="IGP306" s="65"/>
      <c r="IGQ306" s="65"/>
      <c r="IGR306" s="65"/>
      <c r="IGS306" s="65"/>
      <c r="IGT306" s="65"/>
      <c r="IGU306" s="65"/>
      <c r="IGV306" s="65"/>
      <c r="IGW306" s="65"/>
      <c r="IGX306" s="65"/>
      <c r="IGY306" s="65"/>
      <c r="IGZ306" s="65"/>
      <c r="IHA306" s="65"/>
      <c r="IHB306" s="65"/>
      <c r="IHC306" s="65"/>
      <c r="IHD306" s="65"/>
      <c r="IHE306" s="65"/>
      <c r="IHF306" s="65"/>
      <c r="IHG306" s="65"/>
      <c r="IHH306" s="65"/>
      <c r="IHI306" s="65"/>
      <c r="IHJ306" s="65"/>
      <c r="IHK306" s="65"/>
      <c r="IHL306" s="65"/>
      <c r="IHM306" s="65"/>
      <c r="IHN306" s="65"/>
      <c r="IHO306" s="65"/>
      <c r="IHP306" s="65"/>
      <c r="IHQ306" s="65"/>
      <c r="IHR306" s="65"/>
      <c r="IHS306" s="65"/>
      <c r="IHT306" s="65"/>
      <c r="IHU306" s="65"/>
      <c r="IHV306" s="65"/>
      <c r="IHW306" s="65"/>
      <c r="IHX306" s="65"/>
      <c r="IHY306" s="65"/>
      <c r="IHZ306" s="65"/>
      <c r="IIA306" s="65"/>
      <c r="IIB306" s="65"/>
      <c r="IIC306" s="65"/>
      <c r="IID306" s="65"/>
      <c r="IIE306" s="65"/>
      <c r="IIF306" s="65"/>
      <c r="IIG306" s="65"/>
      <c r="IIH306" s="65"/>
      <c r="III306" s="65"/>
      <c r="IIJ306" s="65"/>
      <c r="IIK306" s="65"/>
      <c r="IIL306" s="65"/>
      <c r="IIM306" s="65"/>
      <c r="IIN306" s="65"/>
      <c r="IIO306" s="65"/>
      <c r="IIP306" s="65"/>
      <c r="IIQ306" s="65"/>
      <c r="IIR306" s="65"/>
      <c r="IIS306" s="65"/>
      <c r="IIT306" s="65"/>
      <c r="IIU306" s="65"/>
      <c r="IIV306" s="65"/>
      <c r="IIW306" s="65"/>
      <c r="IIX306" s="65"/>
      <c r="IIY306" s="65"/>
      <c r="IIZ306" s="65"/>
      <c r="IJA306" s="65"/>
      <c r="IJB306" s="65"/>
      <c r="IJC306" s="65"/>
      <c r="IJD306" s="65"/>
      <c r="IJE306" s="65"/>
      <c r="IJF306" s="65"/>
      <c r="IJG306" s="65"/>
      <c r="IJH306" s="65"/>
      <c r="IJI306" s="65"/>
      <c r="IJJ306" s="65"/>
      <c r="IJK306" s="65"/>
      <c r="IJL306" s="65"/>
      <c r="IJM306" s="65"/>
      <c r="IJN306" s="65"/>
      <c r="IJO306" s="65"/>
      <c r="IJP306" s="65"/>
      <c r="IJQ306" s="65"/>
      <c r="IJR306" s="65"/>
      <c r="IJS306" s="65"/>
      <c r="IJT306" s="65"/>
      <c r="IJU306" s="65"/>
      <c r="IJV306" s="65"/>
      <c r="IJW306" s="65"/>
      <c r="IJX306" s="65"/>
      <c r="IJY306" s="65"/>
      <c r="IJZ306" s="65"/>
      <c r="IKA306" s="65"/>
      <c r="IKB306" s="65"/>
      <c r="IKC306" s="65"/>
      <c r="IKD306" s="65"/>
      <c r="IKE306" s="65"/>
      <c r="IKF306" s="65"/>
      <c r="IKG306" s="65"/>
      <c r="IKH306" s="65"/>
      <c r="IKI306" s="65"/>
      <c r="IKJ306" s="65"/>
      <c r="IKK306" s="65"/>
      <c r="IKL306" s="65"/>
      <c r="IKM306" s="65"/>
      <c r="IKN306" s="65"/>
      <c r="IKO306" s="65"/>
      <c r="IKP306" s="65"/>
      <c r="IKQ306" s="65"/>
      <c r="IKR306" s="65"/>
      <c r="IKS306" s="65"/>
      <c r="IKT306" s="65"/>
      <c r="IKU306" s="65"/>
      <c r="IKV306" s="65"/>
      <c r="IKW306" s="65"/>
      <c r="IKX306" s="65"/>
      <c r="IKY306" s="65"/>
      <c r="IKZ306" s="65"/>
      <c r="ILA306" s="65"/>
      <c r="ILB306" s="65"/>
      <c r="ILC306" s="65"/>
      <c r="ILD306" s="65"/>
      <c r="ILF306" s="65"/>
      <c r="ILH306" s="65"/>
      <c r="ILI306" s="65"/>
      <c r="ILJ306" s="65"/>
      <c r="ILK306" s="65"/>
      <c r="ILL306" s="65"/>
      <c r="ILM306" s="65"/>
      <c r="ILN306" s="65"/>
      <c r="ILO306" s="65"/>
      <c r="ILT306" s="65"/>
      <c r="ILU306" s="65"/>
      <c r="ILV306" s="65"/>
      <c r="ILW306" s="65"/>
      <c r="ILX306" s="65"/>
      <c r="ILY306" s="65"/>
      <c r="ILZ306" s="65"/>
      <c r="IMA306" s="65"/>
      <c r="IMB306" s="65"/>
      <c r="IMC306" s="65"/>
      <c r="IMD306" s="65"/>
      <c r="IME306" s="65"/>
      <c r="IMF306" s="65"/>
      <c r="IMG306" s="65"/>
      <c r="IMH306" s="65"/>
      <c r="IMI306" s="65"/>
      <c r="IMJ306" s="65"/>
      <c r="IMK306" s="65"/>
      <c r="IML306" s="65"/>
      <c r="IMM306" s="65"/>
      <c r="IMN306" s="65"/>
      <c r="IMO306" s="65"/>
      <c r="IMP306" s="65"/>
      <c r="IMQ306" s="65"/>
      <c r="IMR306" s="65"/>
      <c r="IMS306" s="65"/>
      <c r="IMT306" s="65"/>
      <c r="IMU306" s="65"/>
      <c r="IMV306" s="65"/>
      <c r="IMW306" s="65"/>
      <c r="IMX306" s="65"/>
      <c r="IMY306" s="65"/>
      <c r="IMZ306" s="65"/>
      <c r="INA306" s="65"/>
      <c r="INB306" s="65"/>
      <c r="INC306" s="65"/>
      <c r="IND306" s="65"/>
      <c r="INE306" s="65"/>
      <c r="INF306" s="65"/>
      <c r="ING306" s="65"/>
      <c r="INH306" s="65"/>
      <c r="INI306" s="65"/>
      <c r="INJ306" s="65"/>
      <c r="INK306" s="65"/>
      <c r="INL306" s="65"/>
      <c r="INM306" s="65"/>
      <c r="INN306" s="65"/>
      <c r="INO306" s="65"/>
      <c r="INP306" s="65"/>
      <c r="INQ306" s="65"/>
      <c r="INR306" s="65"/>
      <c r="INS306" s="65"/>
      <c r="INT306" s="65"/>
      <c r="INU306" s="65"/>
      <c r="INV306" s="65"/>
      <c r="INW306" s="65"/>
      <c r="INX306" s="65"/>
      <c r="INY306" s="65"/>
      <c r="INZ306" s="65"/>
      <c r="IOA306" s="65"/>
      <c r="IOB306" s="65"/>
      <c r="IOC306" s="65"/>
      <c r="IOD306" s="65"/>
      <c r="IOE306" s="65"/>
      <c r="IOF306" s="65"/>
      <c r="IOG306" s="65"/>
      <c r="IOH306" s="65"/>
      <c r="IOI306" s="65"/>
      <c r="IOJ306" s="65"/>
      <c r="IOK306" s="65"/>
      <c r="IOL306" s="65"/>
      <c r="IOM306" s="65"/>
      <c r="ION306" s="65"/>
      <c r="IOO306" s="65"/>
      <c r="IOP306" s="65"/>
      <c r="IOQ306" s="65"/>
      <c r="IOR306" s="65"/>
      <c r="IOS306" s="65"/>
      <c r="IOT306" s="65"/>
      <c r="IOU306" s="65"/>
      <c r="IOV306" s="65"/>
      <c r="IOW306" s="65"/>
      <c r="IOX306" s="65"/>
      <c r="IOY306" s="65"/>
      <c r="IOZ306" s="65"/>
      <c r="IPA306" s="65"/>
      <c r="IPB306" s="65"/>
      <c r="IPC306" s="65"/>
      <c r="IPD306" s="65"/>
      <c r="IPE306" s="65"/>
      <c r="IPF306" s="65"/>
      <c r="IPG306" s="65"/>
      <c r="IPH306" s="65"/>
      <c r="IPI306" s="65"/>
      <c r="IPJ306" s="65"/>
      <c r="IPK306" s="65"/>
      <c r="IPL306" s="65"/>
      <c r="IPM306" s="65"/>
      <c r="IPN306" s="65"/>
      <c r="IPO306" s="65"/>
      <c r="IPP306" s="65"/>
      <c r="IPQ306" s="65"/>
      <c r="IPR306" s="65"/>
      <c r="IPS306" s="65"/>
      <c r="IPT306" s="65"/>
      <c r="IPU306" s="65"/>
      <c r="IPV306" s="65"/>
      <c r="IPW306" s="65"/>
      <c r="IPX306" s="65"/>
      <c r="IPY306" s="65"/>
      <c r="IPZ306" s="65"/>
      <c r="IQA306" s="65"/>
      <c r="IQB306" s="65"/>
      <c r="IQC306" s="65"/>
      <c r="IQD306" s="65"/>
      <c r="IQE306" s="65"/>
      <c r="IQF306" s="65"/>
      <c r="IQG306" s="65"/>
      <c r="IQH306" s="65"/>
      <c r="IQI306" s="65"/>
      <c r="IQJ306" s="65"/>
      <c r="IQK306" s="65"/>
      <c r="IQL306" s="65"/>
      <c r="IQM306" s="65"/>
      <c r="IQN306" s="65"/>
      <c r="IQO306" s="65"/>
      <c r="IQP306" s="65"/>
      <c r="IQQ306" s="65"/>
      <c r="IQR306" s="65"/>
      <c r="IQS306" s="65"/>
      <c r="IQT306" s="65"/>
      <c r="IQU306" s="65"/>
      <c r="IQV306" s="65"/>
      <c r="IQW306" s="65"/>
      <c r="IQX306" s="65"/>
      <c r="IQY306" s="65"/>
      <c r="IQZ306" s="65"/>
      <c r="IRA306" s="65"/>
      <c r="IRB306" s="65"/>
      <c r="IRC306" s="65"/>
      <c r="IRD306" s="65"/>
      <c r="IRE306" s="65"/>
      <c r="IRF306" s="65"/>
      <c r="IRG306" s="65"/>
      <c r="IRH306" s="65"/>
      <c r="IRI306" s="65"/>
      <c r="IRJ306" s="65"/>
      <c r="IRK306" s="65"/>
      <c r="IRL306" s="65"/>
      <c r="IRM306" s="65"/>
      <c r="IRN306" s="65"/>
      <c r="IRO306" s="65"/>
      <c r="IRP306" s="65"/>
      <c r="IRQ306" s="65"/>
      <c r="IRR306" s="65"/>
      <c r="IRS306" s="65"/>
      <c r="IRT306" s="65"/>
      <c r="IRU306" s="65"/>
      <c r="IRV306" s="65"/>
      <c r="IRW306" s="65"/>
      <c r="IRX306" s="65"/>
      <c r="IRY306" s="65"/>
      <c r="IRZ306" s="65"/>
      <c r="ISA306" s="65"/>
      <c r="ISB306" s="65"/>
      <c r="ISC306" s="65"/>
      <c r="ISD306" s="65"/>
      <c r="ISE306" s="65"/>
      <c r="ISF306" s="65"/>
      <c r="ISG306" s="65"/>
      <c r="ISH306" s="65"/>
      <c r="ISI306" s="65"/>
      <c r="ISJ306" s="65"/>
      <c r="ISK306" s="65"/>
      <c r="ISL306" s="65"/>
      <c r="ISM306" s="65"/>
      <c r="ISN306" s="65"/>
      <c r="ISO306" s="65"/>
      <c r="ISP306" s="65"/>
      <c r="ISQ306" s="65"/>
      <c r="ISR306" s="65"/>
      <c r="ISS306" s="65"/>
      <c r="IST306" s="65"/>
      <c r="ISU306" s="65"/>
      <c r="ISV306" s="65"/>
      <c r="ISW306" s="65"/>
      <c r="ISX306" s="65"/>
      <c r="ISY306" s="65"/>
      <c r="ISZ306" s="65"/>
      <c r="ITA306" s="65"/>
      <c r="ITB306" s="65"/>
      <c r="ITC306" s="65"/>
      <c r="ITD306" s="65"/>
      <c r="ITE306" s="65"/>
      <c r="ITF306" s="65"/>
      <c r="ITG306" s="65"/>
      <c r="ITH306" s="65"/>
      <c r="ITI306" s="65"/>
      <c r="ITJ306" s="65"/>
      <c r="ITK306" s="65"/>
      <c r="ITL306" s="65"/>
      <c r="ITM306" s="65"/>
      <c r="ITN306" s="65"/>
      <c r="ITO306" s="65"/>
      <c r="ITP306" s="65"/>
      <c r="ITQ306" s="65"/>
      <c r="ITR306" s="65"/>
      <c r="ITS306" s="65"/>
      <c r="ITT306" s="65"/>
      <c r="ITU306" s="65"/>
      <c r="ITV306" s="65"/>
      <c r="ITW306" s="65"/>
      <c r="ITX306" s="65"/>
      <c r="ITY306" s="65"/>
      <c r="ITZ306" s="65"/>
      <c r="IUA306" s="65"/>
      <c r="IUB306" s="65"/>
      <c r="IUC306" s="65"/>
      <c r="IUD306" s="65"/>
      <c r="IUE306" s="65"/>
      <c r="IUF306" s="65"/>
      <c r="IUG306" s="65"/>
      <c r="IUH306" s="65"/>
      <c r="IUI306" s="65"/>
      <c r="IUJ306" s="65"/>
      <c r="IUK306" s="65"/>
      <c r="IUL306" s="65"/>
      <c r="IUM306" s="65"/>
      <c r="IUN306" s="65"/>
      <c r="IUO306" s="65"/>
      <c r="IUP306" s="65"/>
      <c r="IUQ306" s="65"/>
      <c r="IUR306" s="65"/>
      <c r="IUS306" s="65"/>
      <c r="IUT306" s="65"/>
      <c r="IUU306" s="65"/>
      <c r="IUV306" s="65"/>
      <c r="IUW306" s="65"/>
      <c r="IUX306" s="65"/>
      <c r="IUY306" s="65"/>
      <c r="IUZ306" s="65"/>
      <c r="IVB306" s="65"/>
      <c r="IVD306" s="65"/>
      <c r="IVE306" s="65"/>
      <c r="IVF306" s="65"/>
      <c r="IVG306" s="65"/>
      <c r="IVH306" s="65"/>
      <c r="IVI306" s="65"/>
      <c r="IVJ306" s="65"/>
      <c r="IVK306" s="65"/>
      <c r="IVP306" s="65"/>
      <c r="IVQ306" s="65"/>
      <c r="IVR306" s="65"/>
      <c r="IVS306" s="65"/>
      <c r="IVT306" s="65"/>
      <c r="IVU306" s="65"/>
      <c r="IVV306" s="65"/>
      <c r="IVW306" s="65"/>
      <c r="IVX306" s="65"/>
      <c r="IVY306" s="65"/>
      <c r="IVZ306" s="65"/>
      <c r="IWA306" s="65"/>
      <c r="IWB306" s="65"/>
      <c r="IWC306" s="65"/>
      <c r="IWD306" s="65"/>
      <c r="IWE306" s="65"/>
      <c r="IWF306" s="65"/>
      <c r="IWG306" s="65"/>
      <c r="IWH306" s="65"/>
      <c r="IWI306" s="65"/>
      <c r="IWJ306" s="65"/>
      <c r="IWK306" s="65"/>
      <c r="IWL306" s="65"/>
      <c r="IWM306" s="65"/>
      <c r="IWN306" s="65"/>
      <c r="IWO306" s="65"/>
      <c r="IWP306" s="65"/>
      <c r="IWQ306" s="65"/>
      <c r="IWR306" s="65"/>
      <c r="IWS306" s="65"/>
      <c r="IWT306" s="65"/>
      <c r="IWU306" s="65"/>
      <c r="IWV306" s="65"/>
      <c r="IWW306" s="65"/>
      <c r="IWX306" s="65"/>
      <c r="IWY306" s="65"/>
      <c r="IWZ306" s="65"/>
      <c r="IXA306" s="65"/>
      <c r="IXB306" s="65"/>
      <c r="IXC306" s="65"/>
      <c r="IXD306" s="65"/>
      <c r="IXE306" s="65"/>
      <c r="IXF306" s="65"/>
      <c r="IXG306" s="65"/>
      <c r="IXH306" s="65"/>
      <c r="IXI306" s="65"/>
      <c r="IXJ306" s="65"/>
      <c r="IXK306" s="65"/>
      <c r="IXL306" s="65"/>
      <c r="IXM306" s="65"/>
      <c r="IXN306" s="65"/>
      <c r="IXO306" s="65"/>
      <c r="IXP306" s="65"/>
      <c r="IXQ306" s="65"/>
      <c r="IXR306" s="65"/>
      <c r="IXS306" s="65"/>
      <c r="IXT306" s="65"/>
      <c r="IXU306" s="65"/>
      <c r="IXV306" s="65"/>
      <c r="IXW306" s="65"/>
      <c r="IXX306" s="65"/>
      <c r="IXY306" s="65"/>
      <c r="IXZ306" s="65"/>
      <c r="IYA306" s="65"/>
      <c r="IYB306" s="65"/>
      <c r="IYC306" s="65"/>
      <c r="IYD306" s="65"/>
      <c r="IYE306" s="65"/>
      <c r="IYF306" s="65"/>
      <c r="IYG306" s="65"/>
      <c r="IYH306" s="65"/>
      <c r="IYI306" s="65"/>
      <c r="IYJ306" s="65"/>
      <c r="IYK306" s="65"/>
      <c r="IYL306" s="65"/>
      <c r="IYM306" s="65"/>
      <c r="IYN306" s="65"/>
      <c r="IYO306" s="65"/>
      <c r="IYP306" s="65"/>
      <c r="IYQ306" s="65"/>
      <c r="IYR306" s="65"/>
      <c r="IYS306" s="65"/>
      <c r="IYT306" s="65"/>
      <c r="IYU306" s="65"/>
      <c r="IYV306" s="65"/>
      <c r="IYW306" s="65"/>
      <c r="IYX306" s="65"/>
      <c r="IYY306" s="65"/>
      <c r="IYZ306" s="65"/>
      <c r="IZA306" s="65"/>
      <c r="IZB306" s="65"/>
      <c r="IZC306" s="65"/>
      <c r="IZD306" s="65"/>
      <c r="IZE306" s="65"/>
      <c r="IZF306" s="65"/>
      <c r="IZG306" s="65"/>
      <c r="IZH306" s="65"/>
      <c r="IZI306" s="65"/>
      <c r="IZJ306" s="65"/>
      <c r="IZK306" s="65"/>
      <c r="IZL306" s="65"/>
      <c r="IZM306" s="65"/>
      <c r="IZN306" s="65"/>
      <c r="IZO306" s="65"/>
      <c r="IZP306" s="65"/>
      <c r="IZQ306" s="65"/>
      <c r="IZR306" s="65"/>
      <c r="IZS306" s="65"/>
      <c r="IZT306" s="65"/>
      <c r="IZU306" s="65"/>
      <c r="IZV306" s="65"/>
      <c r="IZW306" s="65"/>
      <c r="IZX306" s="65"/>
      <c r="IZY306" s="65"/>
      <c r="IZZ306" s="65"/>
      <c r="JAA306" s="65"/>
      <c r="JAB306" s="65"/>
      <c r="JAC306" s="65"/>
      <c r="JAD306" s="65"/>
      <c r="JAE306" s="65"/>
      <c r="JAF306" s="65"/>
      <c r="JAG306" s="65"/>
      <c r="JAH306" s="65"/>
      <c r="JAI306" s="65"/>
      <c r="JAJ306" s="65"/>
      <c r="JAK306" s="65"/>
      <c r="JAL306" s="65"/>
      <c r="JAM306" s="65"/>
      <c r="JAN306" s="65"/>
      <c r="JAO306" s="65"/>
      <c r="JAP306" s="65"/>
      <c r="JAQ306" s="65"/>
      <c r="JAR306" s="65"/>
      <c r="JAS306" s="65"/>
      <c r="JAT306" s="65"/>
      <c r="JAU306" s="65"/>
      <c r="JAV306" s="65"/>
      <c r="JAW306" s="65"/>
      <c r="JAX306" s="65"/>
      <c r="JAY306" s="65"/>
      <c r="JAZ306" s="65"/>
      <c r="JBA306" s="65"/>
      <c r="JBB306" s="65"/>
      <c r="JBC306" s="65"/>
      <c r="JBD306" s="65"/>
      <c r="JBE306" s="65"/>
      <c r="JBF306" s="65"/>
      <c r="JBG306" s="65"/>
      <c r="JBH306" s="65"/>
      <c r="JBI306" s="65"/>
      <c r="JBJ306" s="65"/>
      <c r="JBK306" s="65"/>
      <c r="JBL306" s="65"/>
      <c r="JBM306" s="65"/>
      <c r="JBN306" s="65"/>
      <c r="JBO306" s="65"/>
      <c r="JBP306" s="65"/>
      <c r="JBQ306" s="65"/>
      <c r="JBR306" s="65"/>
      <c r="JBS306" s="65"/>
      <c r="JBT306" s="65"/>
      <c r="JBU306" s="65"/>
      <c r="JBV306" s="65"/>
      <c r="JBW306" s="65"/>
      <c r="JBX306" s="65"/>
      <c r="JBY306" s="65"/>
      <c r="JBZ306" s="65"/>
      <c r="JCA306" s="65"/>
      <c r="JCB306" s="65"/>
      <c r="JCC306" s="65"/>
      <c r="JCD306" s="65"/>
      <c r="JCE306" s="65"/>
      <c r="JCF306" s="65"/>
      <c r="JCG306" s="65"/>
      <c r="JCH306" s="65"/>
      <c r="JCI306" s="65"/>
      <c r="JCJ306" s="65"/>
      <c r="JCK306" s="65"/>
      <c r="JCL306" s="65"/>
      <c r="JCM306" s="65"/>
      <c r="JCN306" s="65"/>
      <c r="JCO306" s="65"/>
      <c r="JCP306" s="65"/>
      <c r="JCQ306" s="65"/>
      <c r="JCR306" s="65"/>
      <c r="JCS306" s="65"/>
      <c r="JCT306" s="65"/>
      <c r="JCU306" s="65"/>
      <c r="JCV306" s="65"/>
      <c r="JCW306" s="65"/>
      <c r="JCX306" s="65"/>
      <c r="JCY306" s="65"/>
      <c r="JCZ306" s="65"/>
      <c r="JDA306" s="65"/>
      <c r="JDB306" s="65"/>
      <c r="JDC306" s="65"/>
      <c r="JDD306" s="65"/>
      <c r="JDE306" s="65"/>
      <c r="JDF306" s="65"/>
      <c r="JDG306" s="65"/>
      <c r="JDH306" s="65"/>
      <c r="JDI306" s="65"/>
      <c r="JDJ306" s="65"/>
      <c r="JDK306" s="65"/>
      <c r="JDL306" s="65"/>
      <c r="JDM306" s="65"/>
      <c r="JDN306" s="65"/>
      <c r="JDO306" s="65"/>
      <c r="JDP306" s="65"/>
      <c r="JDQ306" s="65"/>
      <c r="JDR306" s="65"/>
      <c r="JDS306" s="65"/>
      <c r="JDT306" s="65"/>
      <c r="JDU306" s="65"/>
      <c r="JDV306" s="65"/>
      <c r="JDW306" s="65"/>
      <c r="JDX306" s="65"/>
      <c r="JDY306" s="65"/>
      <c r="JDZ306" s="65"/>
      <c r="JEA306" s="65"/>
      <c r="JEB306" s="65"/>
      <c r="JEC306" s="65"/>
      <c r="JED306" s="65"/>
      <c r="JEE306" s="65"/>
      <c r="JEF306" s="65"/>
      <c r="JEG306" s="65"/>
      <c r="JEH306" s="65"/>
      <c r="JEI306" s="65"/>
      <c r="JEJ306" s="65"/>
      <c r="JEK306" s="65"/>
      <c r="JEL306" s="65"/>
      <c r="JEM306" s="65"/>
      <c r="JEN306" s="65"/>
      <c r="JEO306" s="65"/>
      <c r="JEP306" s="65"/>
      <c r="JEQ306" s="65"/>
      <c r="JER306" s="65"/>
      <c r="JES306" s="65"/>
      <c r="JET306" s="65"/>
      <c r="JEU306" s="65"/>
      <c r="JEV306" s="65"/>
      <c r="JEX306" s="65"/>
      <c r="JEZ306" s="65"/>
      <c r="JFA306" s="65"/>
      <c r="JFB306" s="65"/>
      <c r="JFC306" s="65"/>
      <c r="JFD306" s="65"/>
      <c r="JFE306" s="65"/>
      <c r="JFF306" s="65"/>
      <c r="JFG306" s="65"/>
      <c r="JFL306" s="65"/>
      <c r="JFM306" s="65"/>
      <c r="JFN306" s="65"/>
      <c r="JFO306" s="65"/>
      <c r="JFP306" s="65"/>
      <c r="JFQ306" s="65"/>
      <c r="JFR306" s="65"/>
      <c r="JFS306" s="65"/>
      <c r="JFT306" s="65"/>
      <c r="JFU306" s="65"/>
      <c r="JFV306" s="65"/>
      <c r="JFW306" s="65"/>
      <c r="JFX306" s="65"/>
      <c r="JFY306" s="65"/>
      <c r="JFZ306" s="65"/>
      <c r="JGA306" s="65"/>
      <c r="JGB306" s="65"/>
      <c r="JGC306" s="65"/>
      <c r="JGD306" s="65"/>
      <c r="JGE306" s="65"/>
      <c r="JGF306" s="65"/>
      <c r="JGG306" s="65"/>
      <c r="JGH306" s="65"/>
      <c r="JGI306" s="65"/>
      <c r="JGJ306" s="65"/>
      <c r="JGK306" s="65"/>
      <c r="JGL306" s="65"/>
      <c r="JGM306" s="65"/>
      <c r="JGN306" s="65"/>
      <c r="JGO306" s="65"/>
      <c r="JGP306" s="65"/>
      <c r="JGQ306" s="65"/>
      <c r="JGR306" s="65"/>
      <c r="JGS306" s="65"/>
      <c r="JGT306" s="65"/>
      <c r="JGU306" s="65"/>
      <c r="JGV306" s="65"/>
      <c r="JGW306" s="65"/>
      <c r="JGX306" s="65"/>
      <c r="JGY306" s="65"/>
      <c r="JGZ306" s="65"/>
      <c r="JHA306" s="65"/>
      <c r="JHB306" s="65"/>
      <c r="JHC306" s="65"/>
      <c r="JHD306" s="65"/>
      <c r="JHE306" s="65"/>
      <c r="JHF306" s="65"/>
      <c r="JHG306" s="65"/>
      <c r="JHH306" s="65"/>
      <c r="JHI306" s="65"/>
      <c r="JHJ306" s="65"/>
      <c r="JHK306" s="65"/>
      <c r="JHL306" s="65"/>
      <c r="JHM306" s="65"/>
      <c r="JHN306" s="65"/>
      <c r="JHO306" s="65"/>
      <c r="JHP306" s="65"/>
      <c r="JHQ306" s="65"/>
      <c r="JHR306" s="65"/>
      <c r="JHS306" s="65"/>
      <c r="JHT306" s="65"/>
      <c r="JHU306" s="65"/>
      <c r="JHV306" s="65"/>
      <c r="JHW306" s="65"/>
      <c r="JHX306" s="65"/>
      <c r="JHY306" s="65"/>
      <c r="JHZ306" s="65"/>
      <c r="JIA306" s="65"/>
      <c r="JIB306" s="65"/>
      <c r="JIC306" s="65"/>
      <c r="JID306" s="65"/>
      <c r="JIE306" s="65"/>
      <c r="JIF306" s="65"/>
      <c r="JIG306" s="65"/>
      <c r="JIH306" s="65"/>
      <c r="JII306" s="65"/>
      <c r="JIJ306" s="65"/>
      <c r="JIK306" s="65"/>
      <c r="JIL306" s="65"/>
      <c r="JIM306" s="65"/>
      <c r="JIN306" s="65"/>
      <c r="JIO306" s="65"/>
      <c r="JIP306" s="65"/>
      <c r="JIQ306" s="65"/>
      <c r="JIR306" s="65"/>
      <c r="JIS306" s="65"/>
      <c r="JIT306" s="65"/>
      <c r="JIU306" s="65"/>
      <c r="JIV306" s="65"/>
      <c r="JIW306" s="65"/>
      <c r="JIX306" s="65"/>
      <c r="JIY306" s="65"/>
      <c r="JIZ306" s="65"/>
      <c r="JJA306" s="65"/>
      <c r="JJB306" s="65"/>
      <c r="JJC306" s="65"/>
      <c r="JJD306" s="65"/>
      <c r="JJE306" s="65"/>
      <c r="JJF306" s="65"/>
      <c r="JJG306" s="65"/>
      <c r="JJH306" s="65"/>
      <c r="JJI306" s="65"/>
      <c r="JJJ306" s="65"/>
      <c r="JJK306" s="65"/>
      <c r="JJL306" s="65"/>
      <c r="JJM306" s="65"/>
      <c r="JJN306" s="65"/>
      <c r="JJO306" s="65"/>
      <c r="JJP306" s="65"/>
      <c r="JJQ306" s="65"/>
      <c r="JJR306" s="65"/>
      <c r="JJS306" s="65"/>
      <c r="JJT306" s="65"/>
      <c r="JJU306" s="65"/>
      <c r="JJV306" s="65"/>
      <c r="JJW306" s="65"/>
      <c r="JJX306" s="65"/>
      <c r="JJY306" s="65"/>
      <c r="JJZ306" s="65"/>
      <c r="JKA306" s="65"/>
      <c r="JKB306" s="65"/>
      <c r="JKC306" s="65"/>
      <c r="JKD306" s="65"/>
      <c r="JKE306" s="65"/>
      <c r="JKF306" s="65"/>
      <c r="JKG306" s="65"/>
      <c r="JKH306" s="65"/>
      <c r="JKI306" s="65"/>
      <c r="JKJ306" s="65"/>
      <c r="JKK306" s="65"/>
      <c r="JKL306" s="65"/>
      <c r="JKM306" s="65"/>
      <c r="JKN306" s="65"/>
      <c r="JKO306" s="65"/>
      <c r="JKP306" s="65"/>
      <c r="JKQ306" s="65"/>
      <c r="JKR306" s="65"/>
      <c r="JKS306" s="65"/>
      <c r="JKT306" s="65"/>
      <c r="JKU306" s="65"/>
      <c r="JKV306" s="65"/>
      <c r="JKW306" s="65"/>
      <c r="JKX306" s="65"/>
      <c r="JKY306" s="65"/>
      <c r="JKZ306" s="65"/>
      <c r="JLA306" s="65"/>
      <c r="JLB306" s="65"/>
      <c r="JLC306" s="65"/>
      <c r="JLD306" s="65"/>
      <c r="JLE306" s="65"/>
      <c r="JLF306" s="65"/>
      <c r="JLG306" s="65"/>
      <c r="JLH306" s="65"/>
      <c r="JLI306" s="65"/>
      <c r="JLJ306" s="65"/>
      <c r="JLK306" s="65"/>
      <c r="JLL306" s="65"/>
      <c r="JLM306" s="65"/>
      <c r="JLN306" s="65"/>
      <c r="JLO306" s="65"/>
      <c r="JLP306" s="65"/>
      <c r="JLQ306" s="65"/>
      <c r="JLR306" s="65"/>
      <c r="JLS306" s="65"/>
      <c r="JLT306" s="65"/>
      <c r="JLU306" s="65"/>
      <c r="JLV306" s="65"/>
      <c r="JLW306" s="65"/>
      <c r="JLX306" s="65"/>
      <c r="JLY306" s="65"/>
      <c r="JLZ306" s="65"/>
      <c r="JMA306" s="65"/>
      <c r="JMB306" s="65"/>
      <c r="JMC306" s="65"/>
      <c r="JMD306" s="65"/>
      <c r="JME306" s="65"/>
      <c r="JMF306" s="65"/>
      <c r="JMG306" s="65"/>
      <c r="JMH306" s="65"/>
      <c r="JMI306" s="65"/>
      <c r="JMJ306" s="65"/>
      <c r="JMK306" s="65"/>
      <c r="JML306" s="65"/>
      <c r="JMM306" s="65"/>
      <c r="JMN306" s="65"/>
      <c r="JMO306" s="65"/>
      <c r="JMP306" s="65"/>
      <c r="JMQ306" s="65"/>
      <c r="JMR306" s="65"/>
      <c r="JMS306" s="65"/>
      <c r="JMT306" s="65"/>
      <c r="JMU306" s="65"/>
      <c r="JMV306" s="65"/>
      <c r="JMW306" s="65"/>
      <c r="JMX306" s="65"/>
      <c r="JMY306" s="65"/>
      <c r="JMZ306" s="65"/>
      <c r="JNA306" s="65"/>
      <c r="JNB306" s="65"/>
      <c r="JNC306" s="65"/>
      <c r="JND306" s="65"/>
      <c r="JNE306" s="65"/>
      <c r="JNF306" s="65"/>
      <c r="JNG306" s="65"/>
      <c r="JNH306" s="65"/>
      <c r="JNI306" s="65"/>
      <c r="JNJ306" s="65"/>
      <c r="JNK306" s="65"/>
      <c r="JNL306" s="65"/>
      <c r="JNM306" s="65"/>
      <c r="JNN306" s="65"/>
      <c r="JNO306" s="65"/>
      <c r="JNP306" s="65"/>
      <c r="JNQ306" s="65"/>
      <c r="JNR306" s="65"/>
      <c r="JNS306" s="65"/>
      <c r="JNT306" s="65"/>
      <c r="JNU306" s="65"/>
      <c r="JNV306" s="65"/>
      <c r="JNW306" s="65"/>
      <c r="JNX306" s="65"/>
      <c r="JNY306" s="65"/>
      <c r="JNZ306" s="65"/>
      <c r="JOA306" s="65"/>
      <c r="JOB306" s="65"/>
      <c r="JOC306" s="65"/>
      <c r="JOD306" s="65"/>
      <c r="JOE306" s="65"/>
      <c r="JOF306" s="65"/>
      <c r="JOG306" s="65"/>
      <c r="JOH306" s="65"/>
      <c r="JOI306" s="65"/>
      <c r="JOJ306" s="65"/>
      <c r="JOK306" s="65"/>
      <c r="JOL306" s="65"/>
      <c r="JOM306" s="65"/>
      <c r="JON306" s="65"/>
      <c r="JOO306" s="65"/>
      <c r="JOP306" s="65"/>
      <c r="JOQ306" s="65"/>
      <c r="JOR306" s="65"/>
      <c r="JOT306" s="65"/>
      <c r="JOV306" s="65"/>
      <c r="JOW306" s="65"/>
      <c r="JOX306" s="65"/>
      <c r="JOY306" s="65"/>
      <c r="JOZ306" s="65"/>
      <c r="JPA306" s="65"/>
      <c r="JPB306" s="65"/>
      <c r="JPC306" s="65"/>
      <c r="JPH306" s="65"/>
      <c r="JPI306" s="65"/>
      <c r="JPJ306" s="65"/>
      <c r="JPK306" s="65"/>
      <c r="JPL306" s="65"/>
      <c r="JPM306" s="65"/>
      <c r="JPN306" s="65"/>
      <c r="JPO306" s="65"/>
      <c r="JPP306" s="65"/>
      <c r="JPQ306" s="65"/>
      <c r="JPR306" s="65"/>
      <c r="JPS306" s="65"/>
      <c r="JPT306" s="65"/>
      <c r="JPU306" s="65"/>
      <c r="JPV306" s="65"/>
      <c r="JPW306" s="65"/>
      <c r="JPX306" s="65"/>
      <c r="JPY306" s="65"/>
      <c r="JPZ306" s="65"/>
      <c r="JQA306" s="65"/>
      <c r="JQB306" s="65"/>
      <c r="JQC306" s="65"/>
      <c r="JQD306" s="65"/>
      <c r="JQE306" s="65"/>
      <c r="JQF306" s="65"/>
      <c r="JQG306" s="65"/>
      <c r="JQH306" s="65"/>
      <c r="JQI306" s="65"/>
      <c r="JQJ306" s="65"/>
      <c r="JQK306" s="65"/>
      <c r="JQL306" s="65"/>
      <c r="JQM306" s="65"/>
      <c r="JQN306" s="65"/>
      <c r="JQO306" s="65"/>
      <c r="JQP306" s="65"/>
      <c r="JQQ306" s="65"/>
      <c r="JQR306" s="65"/>
      <c r="JQS306" s="65"/>
      <c r="JQT306" s="65"/>
      <c r="JQU306" s="65"/>
      <c r="JQV306" s="65"/>
      <c r="JQW306" s="65"/>
      <c r="JQX306" s="65"/>
      <c r="JQY306" s="65"/>
      <c r="JQZ306" s="65"/>
      <c r="JRA306" s="65"/>
      <c r="JRB306" s="65"/>
      <c r="JRC306" s="65"/>
      <c r="JRD306" s="65"/>
      <c r="JRE306" s="65"/>
      <c r="JRF306" s="65"/>
      <c r="JRG306" s="65"/>
      <c r="JRH306" s="65"/>
      <c r="JRI306" s="65"/>
      <c r="JRJ306" s="65"/>
      <c r="JRK306" s="65"/>
      <c r="JRL306" s="65"/>
      <c r="JRM306" s="65"/>
      <c r="JRN306" s="65"/>
      <c r="JRO306" s="65"/>
      <c r="JRP306" s="65"/>
      <c r="JRQ306" s="65"/>
      <c r="JRR306" s="65"/>
      <c r="JRS306" s="65"/>
      <c r="JRT306" s="65"/>
      <c r="JRU306" s="65"/>
      <c r="JRV306" s="65"/>
      <c r="JRW306" s="65"/>
      <c r="JRX306" s="65"/>
      <c r="JRY306" s="65"/>
      <c r="JRZ306" s="65"/>
      <c r="JSA306" s="65"/>
      <c r="JSB306" s="65"/>
      <c r="JSC306" s="65"/>
      <c r="JSD306" s="65"/>
      <c r="JSE306" s="65"/>
      <c r="JSF306" s="65"/>
      <c r="JSG306" s="65"/>
      <c r="JSH306" s="65"/>
      <c r="JSI306" s="65"/>
      <c r="JSJ306" s="65"/>
      <c r="JSK306" s="65"/>
      <c r="JSL306" s="65"/>
      <c r="JSM306" s="65"/>
      <c r="JSN306" s="65"/>
      <c r="JSO306" s="65"/>
      <c r="JSP306" s="65"/>
      <c r="JSQ306" s="65"/>
      <c r="JSR306" s="65"/>
      <c r="JSS306" s="65"/>
      <c r="JST306" s="65"/>
      <c r="JSU306" s="65"/>
      <c r="JSV306" s="65"/>
      <c r="JSW306" s="65"/>
      <c r="JSX306" s="65"/>
      <c r="JSY306" s="65"/>
      <c r="JSZ306" s="65"/>
      <c r="JTA306" s="65"/>
      <c r="JTB306" s="65"/>
      <c r="JTC306" s="65"/>
      <c r="JTD306" s="65"/>
      <c r="JTE306" s="65"/>
      <c r="JTF306" s="65"/>
      <c r="JTG306" s="65"/>
      <c r="JTH306" s="65"/>
      <c r="JTI306" s="65"/>
      <c r="JTJ306" s="65"/>
      <c r="JTK306" s="65"/>
      <c r="JTL306" s="65"/>
      <c r="JTM306" s="65"/>
      <c r="JTN306" s="65"/>
      <c r="JTO306" s="65"/>
      <c r="JTP306" s="65"/>
      <c r="JTQ306" s="65"/>
      <c r="JTR306" s="65"/>
      <c r="JTS306" s="65"/>
      <c r="JTT306" s="65"/>
      <c r="JTU306" s="65"/>
      <c r="JTV306" s="65"/>
      <c r="JTW306" s="65"/>
      <c r="JTX306" s="65"/>
      <c r="JTY306" s="65"/>
      <c r="JTZ306" s="65"/>
      <c r="JUA306" s="65"/>
      <c r="JUB306" s="65"/>
      <c r="JUC306" s="65"/>
      <c r="JUD306" s="65"/>
      <c r="JUE306" s="65"/>
      <c r="JUF306" s="65"/>
      <c r="JUG306" s="65"/>
      <c r="JUH306" s="65"/>
      <c r="JUI306" s="65"/>
      <c r="JUJ306" s="65"/>
      <c r="JUK306" s="65"/>
      <c r="JUL306" s="65"/>
      <c r="JUM306" s="65"/>
      <c r="JUN306" s="65"/>
      <c r="JUO306" s="65"/>
      <c r="JUP306" s="65"/>
      <c r="JUQ306" s="65"/>
      <c r="JUR306" s="65"/>
      <c r="JUS306" s="65"/>
      <c r="JUT306" s="65"/>
      <c r="JUU306" s="65"/>
      <c r="JUV306" s="65"/>
      <c r="JUW306" s="65"/>
      <c r="JUX306" s="65"/>
      <c r="JUY306" s="65"/>
      <c r="JUZ306" s="65"/>
      <c r="JVA306" s="65"/>
      <c r="JVB306" s="65"/>
      <c r="JVC306" s="65"/>
      <c r="JVD306" s="65"/>
      <c r="JVE306" s="65"/>
      <c r="JVF306" s="65"/>
      <c r="JVG306" s="65"/>
      <c r="JVH306" s="65"/>
      <c r="JVI306" s="65"/>
      <c r="JVJ306" s="65"/>
      <c r="JVK306" s="65"/>
      <c r="JVL306" s="65"/>
      <c r="JVM306" s="65"/>
      <c r="JVN306" s="65"/>
      <c r="JVO306" s="65"/>
      <c r="JVP306" s="65"/>
      <c r="JVQ306" s="65"/>
      <c r="JVR306" s="65"/>
      <c r="JVS306" s="65"/>
      <c r="JVT306" s="65"/>
      <c r="JVU306" s="65"/>
      <c r="JVV306" s="65"/>
      <c r="JVW306" s="65"/>
      <c r="JVX306" s="65"/>
      <c r="JVY306" s="65"/>
      <c r="JVZ306" s="65"/>
      <c r="JWA306" s="65"/>
      <c r="JWB306" s="65"/>
      <c r="JWC306" s="65"/>
      <c r="JWD306" s="65"/>
      <c r="JWE306" s="65"/>
      <c r="JWF306" s="65"/>
      <c r="JWG306" s="65"/>
      <c r="JWH306" s="65"/>
      <c r="JWI306" s="65"/>
      <c r="JWJ306" s="65"/>
      <c r="JWK306" s="65"/>
      <c r="JWL306" s="65"/>
      <c r="JWM306" s="65"/>
      <c r="JWN306" s="65"/>
      <c r="JWO306" s="65"/>
      <c r="JWP306" s="65"/>
      <c r="JWQ306" s="65"/>
      <c r="JWR306" s="65"/>
      <c r="JWS306" s="65"/>
      <c r="JWT306" s="65"/>
      <c r="JWU306" s="65"/>
      <c r="JWV306" s="65"/>
      <c r="JWW306" s="65"/>
      <c r="JWX306" s="65"/>
      <c r="JWY306" s="65"/>
      <c r="JWZ306" s="65"/>
      <c r="JXA306" s="65"/>
      <c r="JXB306" s="65"/>
      <c r="JXC306" s="65"/>
      <c r="JXD306" s="65"/>
      <c r="JXE306" s="65"/>
      <c r="JXF306" s="65"/>
      <c r="JXG306" s="65"/>
      <c r="JXH306" s="65"/>
      <c r="JXI306" s="65"/>
      <c r="JXJ306" s="65"/>
      <c r="JXK306" s="65"/>
      <c r="JXL306" s="65"/>
      <c r="JXM306" s="65"/>
      <c r="JXN306" s="65"/>
      <c r="JXO306" s="65"/>
      <c r="JXP306" s="65"/>
      <c r="JXQ306" s="65"/>
      <c r="JXR306" s="65"/>
      <c r="JXS306" s="65"/>
      <c r="JXT306" s="65"/>
      <c r="JXU306" s="65"/>
      <c r="JXV306" s="65"/>
      <c r="JXW306" s="65"/>
      <c r="JXX306" s="65"/>
      <c r="JXY306" s="65"/>
      <c r="JXZ306" s="65"/>
      <c r="JYA306" s="65"/>
      <c r="JYB306" s="65"/>
      <c r="JYC306" s="65"/>
      <c r="JYD306" s="65"/>
      <c r="JYE306" s="65"/>
      <c r="JYF306" s="65"/>
      <c r="JYG306" s="65"/>
      <c r="JYH306" s="65"/>
      <c r="JYI306" s="65"/>
      <c r="JYJ306" s="65"/>
      <c r="JYK306" s="65"/>
      <c r="JYL306" s="65"/>
      <c r="JYM306" s="65"/>
      <c r="JYN306" s="65"/>
      <c r="JYP306" s="65"/>
      <c r="JYR306" s="65"/>
      <c r="JYS306" s="65"/>
      <c r="JYT306" s="65"/>
      <c r="JYU306" s="65"/>
      <c r="JYV306" s="65"/>
      <c r="JYW306" s="65"/>
      <c r="JYX306" s="65"/>
      <c r="JYY306" s="65"/>
      <c r="JZD306" s="65"/>
      <c r="JZE306" s="65"/>
      <c r="JZF306" s="65"/>
      <c r="JZG306" s="65"/>
      <c r="JZH306" s="65"/>
      <c r="JZI306" s="65"/>
      <c r="JZJ306" s="65"/>
      <c r="JZK306" s="65"/>
      <c r="JZL306" s="65"/>
      <c r="JZM306" s="65"/>
      <c r="JZN306" s="65"/>
      <c r="JZO306" s="65"/>
      <c r="JZP306" s="65"/>
      <c r="JZQ306" s="65"/>
      <c r="JZR306" s="65"/>
      <c r="JZS306" s="65"/>
      <c r="JZT306" s="65"/>
      <c r="JZU306" s="65"/>
      <c r="JZV306" s="65"/>
      <c r="JZW306" s="65"/>
      <c r="JZX306" s="65"/>
      <c r="JZY306" s="65"/>
      <c r="JZZ306" s="65"/>
      <c r="KAA306" s="65"/>
      <c r="KAB306" s="65"/>
      <c r="KAC306" s="65"/>
      <c r="KAD306" s="65"/>
      <c r="KAE306" s="65"/>
      <c r="KAF306" s="65"/>
      <c r="KAG306" s="65"/>
      <c r="KAH306" s="65"/>
      <c r="KAI306" s="65"/>
      <c r="KAJ306" s="65"/>
      <c r="KAK306" s="65"/>
      <c r="KAL306" s="65"/>
      <c r="KAM306" s="65"/>
      <c r="KAN306" s="65"/>
      <c r="KAO306" s="65"/>
      <c r="KAP306" s="65"/>
      <c r="KAQ306" s="65"/>
      <c r="KAR306" s="65"/>
      <c r="KAS306" s="65"/>
      <c r="KAT306" s="65"/>
      <c r="KAU306" s="65"/>
      <c r="KAV306" s="65"/>
      <c r="KAW306" s="65"/>
      <c r="KAX306" s="65"/>
      <c r="KAY306" s="65"/>
      <c r="KAZ306" s="65"/>
      <c r="KBA306" s="65"/>
      <c r="KBB306" s="65"/>
      <c r="KBC306" s="65"/>
      <c r="KBD306" s="65"/>
      <c r="KBE306" s="65"/>
      <c r="KBF306" s="65"/>
      <c r="KBG306" s="65"/>
      <c r="KBH306" s="65"/>
      <c r="KBI306" s="65"/>
      <c r="KBJ306" s="65"/>
      <c r="KBK306" s="65"/>
      <c r="KBL306" s="65"/>
      <c r="KBM306" s="65"/>
      <c r="KBN306" s="65"/>
      <c r="KBO306" s="65"/>
      <c r="KBP306" s="65"/>
      <c r="KBQ306" s="65"/>
      <c r="KBR306" s="65"/>
      <c r="KBS306" s="65"/>
      <c r="KBT306" s="65"/>
      <c r="KBU306" s="65"/>
      <c r="KBV306" s="65"/>
      <c r="KBW306" s="65"/>
      <c r="KBX306" s="65"/>
      <c r="KBY306" s="65"/>
      <c r="KBZ306" s="65"/>
      <c r="KCA306" s="65"/>
      <c r="KCB306" s="65"/>
      <c r="KCC306" s="65"/>
      <c r="KCD306" s="65"/>
      <c r="KCE306" s="65"/>
      <c r="KCF306" s="65"/>
      <c r="KCG306" s="65"/>
      <c r="KCH306" s="65"/>
      <c r="KCI306" s="65"/>
      <c r="KCJ306" s="65"/>
      <c r="KCK306" s="65"/>
      <c r="KCL306" s="65"/>
      <c r="KCM306" s="65"/>
      <c r="KCN306" s="65"/>
      <c r="KCO306" s="65"/>
      <c r="KCP306" s="65"/>
      <c r="KCQ306" s="65"/>
      <c r="KCR306" s="65"/>
      <c r="KCS306" s="65"/>
      <c r="KCT306" s="65"/>
      <c r="KCU306" s="65"/>
      <c r="KCV306" s="65"/>
      <c r="KCW306" s="65"/>
      <c r="KCX306" s="65"/>
      <c r="KCY306" s="65"/>
      <c r="KCZ306" s="65"/>
      <c r="KDA306" s="65"/>
      <c r="KDB306" s="65"/>
      <c r="KDC306" s="65"/>
      <c r="KDD306" s="65"/>
      <c r="KDE306" s="65"/>
      <c r="KDF306" s="65"/>
      <c r="KDG306" s="65"/>
      <c r="KDH306" s="65"/>
      <c r="KDI306" s="65"/>
      <c r="KDJ306" s="65"/>
      <c r="KDK306" s="65"/>
      <c r="KDL306" s="65"/>
      <c r="KDM306" s="65"/>
      <c r="KDN306" s="65"/>
      <c r="KDO306" s="65"/>
      <c r="KDP306" s="65"/>
      <c r="KDQ306" s="65"/>
      <c r="KDR306" s="65"/>
      <c r="KDS306" s="65"/>
      <c r="KDT306" s="65"/>
      <c r="KDU306" s="65"/>
      <c r="KDV306" s="65"/>
      <c r="KDW306" s="65"/>
      <c r="KDX306" s="65"/>
      <c r="KDY306" s="65"/>
      <c r="KDZ306" s="65"/>
      <c r="KEA306" s="65"/>
      <c r="KEB306" s="65"/>
      <c r="KEC306" s="65"/>
      <c r="KED306" s="65"/>
      <c r="KEE306" s="65"/>
      <c r="KEF306" s="65"/>
      <c r="KEG306" s="65"/>
      <c r="KEH306" s="65"/>
      <c r="KEI306" s="65"/>
      <c r="KEJ306" s="65"/>
      <c r="KEK306" s="65"/>
      <c r="KEL306" s="65"/>
      <c r="KEM306" s="65"/>
      <c r="KEN306" s="65"/>
      <c r="KEO306" s="65"/>
      <c r="KEP306" s="65"/>
      <c r="KEQ306" s="65"/>
      <c r="KER306" s="65"/>
      <c r="KES306" s="65"/>
      <c r="KET306" s="65"/>
      <c r="KEU306" s="65"/>
      <c r="KEV306" s="65"/>
      <c r="KEW306" s="65"/>
      <c r="KEX306" s="65"/>
      <c r="KEY306" s="65"/>
      <c r="KEZ306" s="65"/>
      <c r="KFA306" s="65"/>
      <c r="KFB306" s="65"/>
      <c r="KFC306" s="65"/>
      <c r="KFD306" s="65"/>
      <c r="KFE306" s="65"/>
      <c r="KFF306" s="65"/>
      <c r="KFG306" s="65"/>
      <c r="KFH306" s="65"/>
      <c r="KFI306" s="65"/>
      <c r="KFJ306" s="65"/>
      <c r="KFK306" s="65"/>
      <c r="KFL306" s="65"/>
      <c r="KFM306" s="65"/>
      <c r="KFN306" s="65"/>
      <c r="KFO306" s="65"/>
      <c r="KFP306" s="65"/>
      <c r="KFQ306" s="65"/>
      <c r="KFR306" s="65"/>
      <c r="KFS306" s="65"/>
      <c r="KFT306" s="65"/>
      <c r="KFU306" s="65"/>
      <c r="KFV306" s="65"/>
      <c r="KFW306" s="65"/>
      <c r="KFX306" s="65"/>
      <c r="KFY306" s="65"/>
      <c r="KFZ306" s="65"/>
      <c r="KGA306" s="65"/>
      <c r="KGB306" s="65"/>
      <c r="KGC306" s="65"/>
      <c r="KGD306" s="65"/>
      <c r="KGE306" s="65"/>
      <c r="KGF306" s="65"/>
      <c r="KGG306" s="65"/>
      <c r="KGH306" s="65"/>
      <c r="KGI306" s="65"/>
      <c r="KGJ306" s="65"/>
      <c r="KGK306" s="65"/>
      <c r="KGL306" s="65"/>
      <c r="KGM306" s="65"/>
      <c r="KGN306" s="65"/>
      <c r="KGO306" s="65"/>
      <c r="KGP306" s="65"/>
      <c r="KGQ306" s="65"/>
      <c r="KGR306" s="65"/>
      <c r="KGS306" s="65"/>
      <c r="KGT306" s="65"/>
      <c r="KGU306" s="65"/>
      <c r="KGV306" s="65"/>
      <c r="KGW306" s="65"/>
      <c r="KGX306" s="65"/>
      <c r="KGY306" s="65"/>
      <c r="KGZ306" s="65"/>
      <c r="KHA306" s="65"/>
      <c r="KHB306" s="65"/>
      <c r="KHC306" s="65"/>
      <c r="KHD306" s="65"/>
      <c r="KHE306" s="65"/>
      <c r="KHF306" s="65"/>
      <c r="KHG306" s="65"/>
      <c r="KHH306" s="65"/>
      <c r="KHI306" s="65"/>
      <c r="KHJ306" s="65"/>
      <c r="KHK306" s="65"/>
      <c r="KHL306" s="65"/>
      <c r="KHM306" s="65"/>
      <c r="KHN306" s="65"/>
      <c r="KHO306" s="65"/>
      <c r="KHP306" s="65"/>
      <c r="KHQ306" s="65"/>
      <c r="KHR306" s="65"/>
      <c r="KHS306" s="65"/>
      <c r="KHT306" s="65"/>
      <c r="KHU306" s="65"/>
      <c r="KHV306" s="65"/>
      <c r="KHW306" s="65"/>
      <c r="KHX306" s="65"/>
      <c r="KHY306" s="65"/>
      <c r="KHZ306" s="65"/>
      <c r="KIA306" s="65"/>
      <c r="KIB306" s="65"/>
      <c r="KIC306" s="65"/>
      <c r="KID306" s="65"/>
      <c r="KIE306" s="65"/>
      <c r="KIF306" s="65"/>
      <c r="KIG306" s="65"/>
      <c r="KIH306" s="65"/>
      <c r="KII306" s="65"/>
      <c r="KIJ306" s="65"/>
      <c r="KIL306" s="65"/>
      <c r="KIN306" s="65"/>
      <c r="KIO306" s="65"/>
      <c r="KIP306" s="65"/>
      <c r="KIQ306" s="65"/>
      <c r="KIR306" s="65"/>
      <c r="KIS306" s="65"/>
      <c r="KIT306" s="65"/>
      <c r="KIU306" s="65"/>
      <c r="KIZ306" s="65"/>
      <c r="KJA306" s="65"/>
      <c r="KJB306" s="65"/>
      <c r="KJC306" s="65"/>
      <c r="KJD306" s="65"/>
      <c r="KJE306" s="65"/>
      <c r="KJF306" s="65"/>
      <c r="KJG306" s="65"/>
      <c r="KJH306" s="65"/>
      <c r="KJI306" s="65"/>
      <c r="KJJ306" s="65"/>
      <c r="KJK306" s="65"/>
      <c r="KJL306" s="65"/>
      <c r="KJM306" s="65"/>
      <c r="KJN306" s="65"/>
      <c r="KJO306" s="65"/>
      <c r="KJP306" s="65"/>
      <c r="KJQ306" s="65"/>
      <c r="KJR306" s="65"/>
      <c r="KJS306" s="65"/>
      <c r="KJT306" s="65"/>
      <c r="KJU306" s="65"/>
      <c r="KJV306" s="65"/>
      <c r="KJW306" s="65"/>
      <c r="KJX306" s="65"/>
      <c r="KJY306" s="65"/>
      <c r="KJZ306" s="65"/>
      <c r="KKA306" s="65"/>
      <c r="KKB306" s="65"/>
      <c r="KKC306" s="65"/>
      <c r="KKD306" s="65"/>
      <c r="KKE306" s="65"/>
      <c r="KKF306" s="65"/>
      <c r="KKG306" s="65"/>
      <c r="KKH306" s="65"/>
      <c r="KKI306" s="65"/>
      <c r="KKJ306" s="65"/>
      <c r="KKK306" s="65"/>
      <c r="KKL306" s="65"/>
      <c r="KKM306" s="65"/>
      <c r="KKN306" s="65"/>
      <c r="KKO306" s="65"/>
      <c r="KKP306" s="65"/>
      <c r="KKQ306" s="65"/>
      <c r="KKR306" s="65"/>
      <c r="KKS306" s="65"/>
      <c r="KKT306" s="65"/>
      <c r="KKU306" s="65"/>
      <c r="KKV306" s="65"/>
      <c r="KKW306" s="65"/>
      <c r="KKX306" s="65"/>
      <c r="KKY306" s="65"/>
      <c r="KKZ306" s="65"/>
      <c r="KLA306" s="65"/>
      <c r="KLB306" s="65"/>
      <c r="KLC306" s="65"/>
      <c r="KLD306" s="65"/>
      <c r="KLE306" s="65"/>
      <c r="KLF306" s="65"/>
      <c r="KLG306" s="65"/>
      <c r="KLH306" s="65"/>
      <c r="KLI306" s="65"/>
      <c r="KLJ306" s="65"/>
      <c r="KLK306" s="65"/>
      <c r="KLL306" s="65"/>
      <c r="KLM306" s="65"/>
      <c r="KLN306" s="65"/>
      <c r="KLO306" s="65"/>
      <c r="KLP306" s="65"/>
      <c r="KLQ306" s="65"/>
      <c r="KLR306" s="65"/>
      <c r="KLS306" s="65"/>
      <c r="KLT306" s="65"/>
      <c r="KLU306" s="65"/>
      <c r="KLV306" s="65"/>
      <c r="KLW306" s="65"/>
      <c r="KLX306" s="65"/>
      <c r="KLY306" s="65"/>
      <c r="KLZ306" s="65"/>
      <c r="KMA306" s="65"/>
      <c r="KMB306" s="65"/>
      <c r="KMC306" s="65"/>
      <c r="KMD306" s="65"/>
      <c r="KME306" s="65"/>
      <c r="KMF306" s="65"/>
      <c r="KMG306" s="65"/>
      <c r="KMH306" s="65"/>
      <c r="KMI306" s="65"/>
      <c r="KMJ306" s="65"/>
      <c r="KMK306" s="65"/>
      <c r="KML306" s="65"/>
      <c r="KMM306" s="65"/>
      <c r="KMN306" s="65"/>
      <c r="KMO306" s="65"/>
      <c r="KMP306" s="65"/>
      <c r="KMQ306" s="65"/>
      <c r="KMR306" s="65"/>
      <c r="KMS306" s="65"/>
      <c r="KMT306" s="65"/>
      <c r="KMU306" s="65"/>
      <c r="KMV306" s="65"/>
      <c r="KMW306" s="65"/>
      <c r="KMX306" s="65"/>
      <c r="KMY306" s="65"/>
      <c r="KMZ306" s="65"/>
      <c r="KNA306" s="65"/>
      <c r="KNB306" s="65"/>
      <c r="KNC306" s="65"/>
      <c r="KND306" s="65"/>
      <c r="KNE306" s="65"/>
      <c r="KNF306" s="65"/>
      <c r="KNG306" s="65"/>
      <c r="KNH306" s="65"/>
      <c r="KNI306" s="65"/>
      <c r="KNJ306" s="65"/>
      <c r="KNK306" s="65"/>
      <c r="KNL306" s="65"/>
      <c r="KNM306" s="65"/>
      <c r="KNN306" s="65"/>
      <c r="KNO306" s="65"/>
      <c r="KNP306" s="65"/>
      <c r="KNQ306" s="65"/>
      <c r="KNR306" s="65"/>
      <c r="KNS306" s="65"/>
      <c r="KNT306" s="65"/>
      <c r="KNU306" s="65"/>
      <c r="KNV306" s="65"/>
      <c r="KNW306" s="65"/>
      <c r="KNX306" s="65"/>
      <c r="KNY306" s="65"/>
      <c r="KNZ306" s="65"/>
      <c r="KOA306" s="65"/>
      <c r="KOB306" s="65"/>
      <c r="KOC306" s="65"/>
      <c r="KOD306" s="65"/>
      <c r="KOE306" s="65"/>
      <c r="KOF306" s="65"/>
      <c r="KOG306" s="65"/>
      <c r="KOH306" s="65"/>
      <c r="KOI306" s="65"/>
      <c r="KOJ306" s="65"/>
      <c r="KOK306" s="65"/>
      <c r="KOL306" s="65"/>
      <c r="KOM306" s="65"/>
      <c r="KON306" s="65"/>
      <c r="KOO306" s="65"/>
      <c r="KOP306" s="65"/>
      <c r="KOQ306" s="65"/>
      <c r="KOR306" s="65"/>
      <c r="KOS306" s="65"/>
      <c r="KOT306" s="65"/>
      <c r="KOU306" s="65"/>
      <c r="KOV306" s="65"/>
      <c r="KOW306" s="65"/>
      <c r="KOX306" s="65"/>
      <c r="KOY306" s="65"/>
      <c r="KOZ306" s="65"/>
      <c r="KPA306" s="65"/>
      <c r="KPB306" s="65"/>
      <c r="KPC306" s="65"/>
      <c r="KPD306" s="65"/>
      <c r="KPE306" s="65"/>
      <c r="KPF306" s="65"/>
      <c r="KPG306" s="65"/>
      <c r="KPH306" s="65"/>
      <c r="KPI306" s="65"/>
      <c r="KPJ306" s="65"/>
      <c r="KPK306" s="65"/>
      <c r="KPL306" s="65"/>
      <c r="KPM306" s="65"/>
      <c r="KPN306" s="65"/>
      <c r="KPO306" s="65"/>
      <c r="KPP306" s="65"/>
      <c r="KPQ306" s="65"/>
      <c r="KPR306" s="65"/>
      <c r="KPS306" s="65"/>
      <c r="KPT306" s="65"/>
      <c r="KPU306" s="65"/>
      <c r="KPV306" s="65"/>
      <c r="KPW306" s="65"/>
      <c r="KPX306" s="65"/>
      <c r="KPY306" s="65"/>
      <c r="KPZ306" s="65"/>
      <c r="KQA306" s="65"/>
      <c r="KQB306" s="65"/>
      <c r="KQC306" s="65"/>
      <c r="KQD306" s="65"/>
      <c r="KQE306" s="65"/>
      <c r="KQF306" s="65"/>
      <c r="KQG306" s="65"/>
      <c r="KQH306" s="65"/>
      <c r="KQI306" s="65"/>
      <c r="KQJ306" s="65"/>
      <c r="KQK306" s="65"/>
      <c r="KQL306" s="65"/>
      <c r="KQM306" s="65"/>
      <c r="KQN306" s="65"/>
      <c r="KQO306" s="65"/>
      <c r="KQP306" s="65"/>
      <c r="KQQ306" s="65"/>
      <c r="KQR306" s="65"/>
      <c r="KQS306" s="65"/>
      <c r="KQT306" s="65"/>
      <c r="KQU306" s="65"/>
      <c r="KQV306" s="65"/>
      <c r="KQW306" s="65"/>
      <c r="KQX306" s="65"/>
      <c r="KQY306" s="65"/>
      <c r="KQZ306" s="65"/>
      <c r="KRA306" s="65"/>
      <c r="KRB306" s="65"/>
      <c r="KRC306" s="65"/>
      <c r="KRD306" s="65"/>
      <c r="KRE306" s="65"/>
      <c r="KRF306" s="65"/>
      <c r="KRG306" s="65"/>
      <c r="KRH306" s="65"/>
      <c r="KRI306" s="65"/>
      <c r="KRJ306" s="65"/>
      <c r="KRK306" s="65"/>
      <c r="KRL306" s="65"/>
      <c r="KRM306" s="65"/>
      <c r="KRN306" s="65"/>
      <c r="KRO306" s="65"/>
      <c r="KRP306" s="65"/>
      <c r="KRQ306" s="65"/>
      <c r="KRR306" s="65"/>
      <c r="KRS306" s="65"/>
      <c r="KRT306" s="65"/>
      <c r="KRU306" s="65"/>
      <c r="KRV306" s="65"/>
      <c r="KRW306" s="65"/>
      <c r="KRX306" s="65"/>
      <c r="KRY306" s="65"/>
      <c r="KRZ306" s="65"/>
      <c r="KSA306" s="65"/>
      <c r="KSB306" s="65"/>
      <c r="KSC306" s="65"/>
      <c r="KSD306" s="65"/>
      <c r="KSE306" s="65"/>
      <c r="KSF306" s="65"/>
      <c r="KSH306" s="65"/>
      <c r="KSJ306" s="65"/>
      <c r="KSK306" s="65"/>
      <c r="KSL306" s="65"/>
      <c r="KSM306" s="65"/>
      <c r="KSN306" s="65"/>
      <c r="KSO306" s="65"/>
      <c r="KSP306" s="65"/>
      <c r="KSQ306" s="65"/>
      <c r="KSV306" s="65"/>
      <c r="KSW306" s="65"/>
      <c r="KSX306" s="65"/>
      <c r="KSY306" s="65"/>
      <c r="KSZ306" s="65"/>
      <c r="KTA306" s="65"/>
      <c r="KTB306" s="65"/>
      <c r="KTC306" s="65"/>
      <c r="KTD306" s="65"/>
      <c r="KTE306" s="65"/>
      <c r="KTF306" s="65"/>
      <c r="KTG306" s="65"/>
      <c r="KTH306" s="65"/>
      <c r="KTI306" s="65"/>
      <c r="KTJ306" s="65"/>
      <c r="KTK306" s="65"/>
      <c r="KTL306" s="65"/>
      <c r="KTM306" s="65"/>
      <c r="KTN306" s="65"/>
      <c r="KTO306" s="65"/>
      <c r="KTP306" s="65"/>
      <c r="KTQ306" s="65"/>
      <c r="KTR306" s="65"/>
      <c r="KTS306" s="65"/>
      <c r="KTT306" s="65"/>
      <c r="KTU306" s="65"/>
      <c r="KTV306" s="65"/>
      <c r="KTW306" s="65"/>
      <c r="KTX306" s="65"/>
      <c r="KTY306" s="65"/>
      <c r="KTZ306" s="65"/>
      <c r="KUA306" s="65"/>
      <c r="KUB306" s="65"/>
      <c r="KUC306" s="65"/>
      <c r="KUD306" s="65"/>
      <c r="KUE306" s="65"/>
      <c r="KUF306" s="65"/>
      <c r="KUG306" s="65"/>
      <c r="KUH306" s="65"/>
      <c r="KUI306" s="65"/>
      <c r="KUJ306" s="65"/>
      <c r="KUK306" s="65"/>
      <c r="KUL306" s="65"/>
      <c r="KUM306" s="65"/>
      <c r="KUN306" s="65"/>
      <c r="KUO306" s="65"/>
      <c r="KUP306" s="65"/>
      <c r="KUQ306" s="65"/>
      <c r="KUR306" s="65"/>
      <c r="KUS306" s="65"/>
      <c r="KUT306" s="65"/>
      <c r="KUU306" s="65"/>
      <c r="KUV306" s="65"/>
      <c r="KUW306" s="65"/>
      <c r="KUX306" s="65"/>
      <c r="KUY306" s="65"/>
      <c r="KUZ306" s="65"/>
      <c r="KVA306" s="65"/>
      <c r="KVB306" s="65"/>
      <c r="KVC306" s="65"/>
      <c r="KVD306" s="65"/>
      <c r="KVE306" s="65"/>
      <c r="KVF306" s="65"/>
      <c r="KVG306" s="65"/>
      <c r="KVH306" s="65"/>
      <c r="KVI306" s="65"/>
      <c r="KVJ306" s="65"/>
      <c r="KVK306" s="65"/>
      <c r="KVL306" s="65"/>
      <c r="KVM306" s="65"/>
      <c r="KVN306" s="65"/>
      <c r="KVO306" s="65"/>
      <c r="KVP306" s="65"/>
      <c r="KVQ306" s="65"/>
      <c r="KVR306" s="65"/>
      <c r="KVS306" s="65"/>
      <c r="KVT306" s="65"/>
      <c r="KVU306" s="65"/>
      <c r="KVV306" s="65"/>
      <c r="KVW306" s="65"/>
      <c r="KVX306" s="65"/>
      <c r="KVY306" s="65"/>
      <c r="KVZ306" s="65"/>
      <c r="KWA306" s="65"/>
      <c r="KWB306" s="65"/>
      <c r="KWC306" s="65"/>
      <c r="KWD306" s="65"/>
      <c r="KWE306" s="65"/>
      <c r="KWF306" s="65"/>
      <c r="KWG306" s="65"/>
      <c r="KWH306" s="65"/>
      <c r="KWI306" s="65"/>
      <c r="KWJ306" s="65"/>
      <c r="KWK306" s="65"/>
      <c r="KWL306" s="65"/>
      <c r="KWM306" s="65"/>
      <c r="KWN306" s="65"/>
      <c r="KWO306" s="65"/>
      <c r="KWP306" s="65"/>
      <c r="KWQ306" s="65"/>
      <c r="KWR306" s="65"/>
      <c r="KWS306" s="65"/>
      <c r="KWT306" s="65"/>
      <c r="KWU306" s="65"/>
      <c r="KWV306" s="65"/>
      <c r="KWW306" s="65"/>
      <c r="KWX306" s="65"/>
      <c r="KWY306" s="65"/>
      <c r="KWZ306" s="65"/>
      <c r="KXA306" s="65"/>
      <c r="KXB306" s="65"/>
      <c r="KXC306" s="65"/>
      <c r="KXD306" s="65"/>
      <c r="KXE306" s="65"/>
      <c r="KXF306" s="65"/>
      <c r="KXG306" s="65"/>
      <c r="KXH306" s="65"/>
      <c r="KXI306" s="65"/>
      <c r="KXJ306" s="65"/>
      <c r="KXK306" s="65"/>
      <c r="KXL306" s="65"/>
      <c r="KXM306" s="65"/>
      <c r="KXN306" s="65"/>
      <c r="KXO306" s="65"/>
      <c r="KXP306" s="65"/>
      <c r="KXQ306" s="65"/>
      <c r="KXR306" s="65"/>
      <c r="KXS306" s="65"/>
      <c r="KXT306" s="65"/>
      <c r="KXU306" s="65"/>
      <c r="KXV306" s="65"/>
      <c r="KXW306" s="65"/>
      <c r="KXX306" s="65"/>
      <c r="KXY306" s="65"/>
      <c r="KXZ306" s="65"/>
      <c r="KYA306" s="65"/>
      <c r="KYB306" s="65"/>
      <c r="KYC306" s="65"/>
      <c r="KYD306" s="65"/>
      <c r="KYE306" s="65"/>
      <c r="KYF306" s="65"/>
      <c r="KYG306" s="65"/>
      <c r="KYH306" s="65"/>
      <c r="KYI306" s="65"/>
      <c r="KYJ306" s="65"/>
      <c r="KYK306" s="65"/>
      <c r="KYL306" s="65"/>
      <c r="KYM306" s="65"/>
      <c r="KYN306" s="65"/>
      <c r="KYO306" s="65"/>
      <c r="KYP306" s="65"/>
      <c r="KYQ306" s="65"/>
      <c r="KYR306" s="65"/>
      <c r="KYS306" s="65"/>
      <c r="KYT306" s="65"/>
      <c r="KYU306" s="65"/>
      <c r="KYV306" s="65"/>
      <c r="KYW306" s="65"/>
      <c r="KYX306" s="65"/>
      <c r="KYY306" s="65"/>
      <c r="KYZ306" s="65"/>
      <c r="KZA306" s="65"/>
      <c r="KZB306" s="65"/>
      <c r="KZC306" s="65"/>
      <c r="KZD306" s="65"/>
      <c r="KZE306" s="65"/>
      <c r="KZF306" s="65"/>
      <c r="KZG306" s="65"/>
      <c r="KZH306" s="65"/>
      <c r="KZI306" s="65"/>
      <c r="KZJ306" s="65"/>
      <c r="KZK306" s="65"/>
      <c r="KZL306" s="65"/>
      <c r="KZM306" s="65"/>
      <c r="KZN306" s="65"/>
      <c r="KZO306" s="65"/>
      <c r="KZP306" s="65"/>
      <c r="KZQ306" s="65"/>
      <c r="KZR306" s="65"/>
      <c r="KZS306" s="65"/>
      <c r="KZT306" s="65"/>
      <c r="KZU306" s="65"/>
      <c r="KZV306" s="65"/>
      <c r="KZW306" s="65"/>
      <c r="KZX306" s="65"/>
      <c r="KZY306" s="65"/>
      <c r="KZZ306" s="65"/>
      <c r="LAA306" s="65"/>
      <c r="LAB306" s="65"/>
      <c r="LAC306" s="65"/>
      <c r="LAD306" s="65"/>
      <c r="LAE306" s="65"/>
      <c r="LAF306" s="65"/>
      <c r="LAG306" s="65"/>
      <c r="LAH306" s="65"/>
      <c r="LAI306" s="65"/>
      <c r="LAJ306" s="65"/>
      <c r="LAK306" s="65"/>
      <c r="LAL306" s="65"/>
      <c r="LAM306" s="65"/>
      <c r="LAN306" s="65"/>
      <c r="LAO306" s="65"/>
      <c r="LAP306" s="65"/>
      <c r="LAQ306" s="65"/>
      <c r="LAR306" s="65"/>
      <c r="LAS306" s="65"/>
      <c r="LAT306" s="65"/>
      <c r="LAU306" s="65"/>
      <c r="LAV306" s="65"/>
      <c r="LAW306" s="65"/>
      <c r="LAX306" s="65"/>
      <c r="LAY306" s="65"/>
      <c r="LAZ306" s="65"/>
      <c r="LBA306" s="65"/>
      <c r="LBB306" s="65"/>
      <c r="LBC306" s="65"/>
      <c r="LBD306" s="65"/>
      <c r="LBE306" s="65"/>
      <c r="LBF306" s="65"/>
      <c r="LBG306" s="65"/>
      <c r="LBH306" s="65"/>
      <c r="LBI306" s="65"/>
      <c r="LBJ306" s="65"/>
      <c r="LBK306" s="65"/>
      <c r="LBL306" s="65"/>
      <c r="LBM306" s="65"/>
      <c r="LBN306" s="65"/>
      <c r="LBO306" s="65"/>
      <c r="LBP306" s="65"/>
      <c r="LBQ306" s="65"/>
      <c r="LBR306" s="65"/>
      <c r="LBS306" s="65"/>
      <c r="LBT306" s="65"/>
      <c r="LBU306" s="65"/>
      <c r="LBV306" s="65"/>
      <c r="LBW306" s="65"/>
      <c r="LBX306" s="65"/>
      <c r="LBY306" s="65"/>
      <c r="LBZ306" s="65"/>
      <c r="LCA306" s="65"/>
      <c r="LCB306" s="65"/>
      <c r="LCD306" s="65"/>
      <c r="LCF306" s="65"/>
      <c r="LCG306" s="65"/>
      <c r="LCH306" s="65"/>
      <c r="LCI306" s="65"/>
      <c r="LCJ306" s="65"/>
      <c r="LCK306" s="65"/>
      <c r="LCL306" s="65"/>
      <c r="LCM306" s="65"/>
      <c r="LCR306" s="65"/>
      <c r="LCS306" s="65"/>
      <c r="LCT306" s="65"/>
      <c r="LCU306" s="65"/>
      <c r="LCV306" s="65"/>
      <c r="LCW306" s="65"/>
      <c r="LCX306" s="65"/>
      <c r="LCY306" s="65"/>
      <c r="LCZ306" s="65"/>
      <c r="LDA306" s="65"/>
      <c r="LDB306" s="65"/>
      <c r="LDC306" s="65"/>
      <c r="LDD306" s="65"/>
      <c r="LDE306" s="65"/>
      <c r="LDF306" s="65"/>
      <c r="LDG306" s="65"/>
      <c r="LDH306" s="65"/>
      <c r="LDI306" s="65"/>
      <c r="LDJ306" s="65"/>
      <c r="LDK306" s="65"/>
      <c r="LDL306" s="65"/>
      <c r="LDM306" s="65"/>
      <c r="LDN306" s="65"/>
      <c r="LDO306" s="65"/>
      <c r="LDP306" s="65"/>
      <c r="LDQ306" s="65"/>
      <c r="LDR306" s="65"/>
      <c r="LDS306" s="65"/>
      <c r="LDT306" s="65"/>
      <c r="LDU306" s="65"/>
      <c r="LDV306" s="65"/>
      <c r="LDW306" s="65"/>
      <c r="LDX306" s="65"/>
      <c r="LDY306" s="65"/>
      <c r="LDZ306" s="65"/>
      <c r="LEA306" s="65"/>
      <c r="LEB306" s="65"/>
      <c r="LEC306" s="65"/>
      <c r="LED306" s="65"/>
      <c r="LEE306" s="65"/>
      <c r="LEF306" s="65"/>
      <c r="LEG306" s="65"/>
      <c r="LEH306" s="65"/>
      <c r="LEI306" s="65"/>
      <c r="LEJ306" s="65"/>
      <c r="LEK306" s="65"/>
      <c r="LEL306" s="65"/>
      <c r="LEM306" s="65"/>
      <c r="LEN306" s="65"/>
      <c r="LEO306" s="65"/>
      <c r="LEP306" s="65"/>
      <c r="LEQ306" s="65"/>
      <c r="LER306" s="65"/>
      <c r="LES306" s="65"/>
      <c r="LET306" s="65"/>
      <c r="LEU306" s="65"/>
      <c r="LEV306" s="65"/>
      <c r="LEW306" s="65"/>
      <c r="LEX306" s="65"/>
      <c r="LEY306" s="65"/>
      <c r="LEZ306" s="65"/>
      <c r="LFA306" s="65"/>
      <c r="LFB306" s="65"/>
      <c r="LFC306" s="65"/>
      <c r="LFD306" s="65"/>
      <c r="LFE306" s="65"/>
      <c r="LFF306" s="65"/>
      <c r="LFG306" s="65"/>
      <c r="LFH306" s="65"/>
      <c r="LFI306" s="65"/>
      <c r="LFJ306" s="65"/>
      <c r="LFK306" s="65"/>
      <c r="LFL306" s="65"/>
      <c r="LFM306" s="65"/>
      <c r="LFN306" s="65"/>
      <c r="LFO306" s="65"/>
      <c r="LFP306" s="65"/>
      <c r="LFQ306" s="65"/>
      <c r="LFR306" s="65"/>
      <c r="LFS306" s="65"/>
      <c r="LFT306" s="65"/>
      <c r="LFU306" s="65"/>
      <c r="LFV306" s="65"/>
      <c r="LFW306" s="65"/>
      <c r="LFX306" s="65"/>
      <c r="LFY306" s="65"/>
      <c r="LFZ306" s="65"/>
      <c r="LGA306" s="65"/>
      <c r="LGB306" s="65"/>
      <c r="LGC306" s="65"/>
      <c r="LGD306" s="65"/>
      <c r="LGE306" s="65"/>
      <c r="LGF306" s="65"/>
      <c r="LGG306" s="65"/>
      <c r="LGH306" s="65"/>
      <c r="LGI306" s="65"/>
      <c r="LGJ306" s="65"/>
      <c r="LGK306" s="65"/>
      <c r="LGL306" s="65"/>
      <c r="LGM306" s="65"/>
      <c r="LGN306" s="65"/>
      <c r="LGO306" s="65"/>
      <c r="LGP306" s="65"/>
      <c r="LGQ306" s="65"/>
      <c r="LGR306" s="65"/>
      <c r="LGS306" s="65"/>
      <c r="LGT306" s="65"/>
      <c r="LGU306" s="65"/>
      <c r="LGV306" s="65"/>
      <c r="LGW306" s="65"/>
      <c r="LGX306" s="65"/>
      <c r="LGY306" s="65"/>
      <c r="LGZ306" s="65"/>
      <c r="LHA306" s="65"/>
      <c r="LHB306" s="65"/>
      <c r="LHC306" s="65"/>
      <c r="LHD306" s="65"/>
      <c r="LHE306" s="65"/>
      <c r="LHF306" s="65"/>
      <c r="LHG306" s="65"/>
      <c r="LHH306" s="65"/>
      <c r="LHI306" s="65"/>
      <c r="LHJ306" s="65"/>
      <c r="LHK306" s="65"/>
      <c r="LHL306" s="65"/>
      <c r="LHM306" s="65"/>
      <c r="LHN306" s="65"/>
      <c r="LHO306" s="65"/>
      <c r="LHP306" s="65"/>
      <c r="LHQ306" s="65"/>
      <c r="LHR306" s="65"/>
      <c r="LHS306" s="65"/>
      <c r="LHT306" s="65"/>
      <c r="LHU306" s="65"/>
      <c r="LHV306" s="65"/>
      <c r="LHW306" s="65"/>
      <c r="LHX306" s="65"/>
      <c r="LHY306" s="65"/>
      <c r="LHZ306" s="65"/>
      <c r="LIA306" s="65"/>
      <c r="LIB306" s="65"/>
      <c r="LIC306" s="65"/>
      <c r="LID306" s="65"/>
      <c r="LIE306" s="65"/>
      <c r="LIF306" s="65"/>
      <c r="LIG306" s="65"/>
      <c r="LIH306" s="65"/>
      <c r="LII306" s="65"/>
      <c r="LIJ306" s="65"/>
      <c r="LIK306" s="65"/>
      <c r="LIL306" s="65"/>
      <c r="LIM306" s="65"/>
      <c r="LIN306" s="65"/>
      <c r="LIO306" s="65"/>
      <c r="LIP306" s="65"/>
      <c r="LIQ306" s="65"/>
      <c r="LIR306" s="65"/>
      <c r="LIS306" s="65"/>
      <c r="LIT306" s="65"/>
      <c r="LIU306" s="65"/>
      <c r="LIV306" s="65"/>
      <c r="LIW306" s="65"/>
      <c r="LIX306" s="65"/>
      <c r="LIY306" s="65"/>
      <c r="LIZ306" s="65"/>
      <c r="LJA306" s="65"/>
      <c r="LJB306" s="65"/>
      <c r="LJC306" s="65"/>
      <c r="LJD306" s="65"/>
      <c r="LJE306" s="65"/>
      <c r="LJF306" s="65"/>
      <c r="LJG306" s="65"/>
      <c r="LJH306" s="65"/>
      <c r="LJI306" s="65"/>
      <c r="LJJ306" s="65"/>
      <c r="LJK306" s="65"/>
      <c r="LJL306" s="65"/>
      <c r="LJM306" s="65"/>
      <c r="LJN306" s="65"/>
      <c r="LJO306" s="65"/>
      <c r="LJP306" s="65"/>
      <c r="LJQ306" s="65"/>
      <c r="LJR306" s="65"/>
      <c r="LJS306" s="65"/>
      <c r="LJT306" s="65"/>
      <c r="LJU306" s="65"/>
      <c r="LJV306" s="65"/>
      <c r="LJW306" s="65"/>
      <c r="LJX306" s="65"/>
      <c r="LJY306" s="65"/>
      <c r="LJZ306" s="65"/>
      <c r="LKA306" s="65"/>
      <c r="LKB306" s="65"/>
      <c r="LKC306" s="65"/>
      <c r="LKD306" s="65"/>
      <c r="LKE306" s="65"/>
      <c r="LKF306" s="65"/>
      <c r="LKG306" s="65"/>
      <c r="LKH306" s="65"/>
      <c r="LKI306" s="65"/>
      <c r="LKJ306" s="65"/>
      <c r="LKK306" s="65"/>
      <c r="LKL306" s="65"/>
      <c r="LKM306" s="65"/>
      <c r="LKN306" s="65"/>
      <c r="LKO306" s="65"/>
      <c r="LKP306" s="65"/>
      <c r="LKQ306" s="65"/>
      <c r="LKR306" s="65"/>
      <c r="LKS306" s="65"/>
      <c r="LKT306" s="65"/>
      <c r="LKU306" s="65"/>
      <c r="LKV306" s="65"/>
      <c r="LKW306" s="65"/>
      <c r="LKX306" s="65"/>
      <c r="LKY306" s="65"/>
      <c r="LKZ306" s="65"/>
      <c r="LLA306" s="65"/>
      <c r="LLB306" s="65"/>
      <c r="LLC306" s="65"/>
      <c r="LLD306" s="65"/>
      <c r="LLE306" s="65"/>
      <c r="LLF306" s="65"/>
      <c r="LLG306" s="65"/>
      <c r="LLH306" s="65"/>
      <c r="LLI306" s="65"/>
      <c r="LLJ306" s="65"/>
      <c r="LLK306" s="65"/>
      <c r="LLL306" s="65"/>
      <c r="LLM306" s="65"/>
      <c r="LLN306" s="65"/>
      <c r="LLO306" s="65"/>
      <c r="LLP306" s="65"/>
      <c r="LLQ306" s="65"/>
      <c r="LLR306" s="65"/>
      <c r="LLS306" s="65"/>
      <c r="LLT306" s="65"/>
      <c r="LLU306" s="65"/>
      <c r="LLV306" s="65"/>
      <c r="LLW306" s="65"/>
      <c r="LLX306" s="65"/>
      <c r="LLZ306" s="65"/>
      <c r="LMB306" s="65"/>
      <c r="LMC306" s="65"/>
      <c r="LMD306" s="65"/>
      <c r="LME306" s="65"/>
      <c r="LMF306" s="65"/>
      <c r="LMG306" s="65"/>
      <c r="LMH306" s="65"/>
      <c r="LMI306" s="65"/>
      <c r="LMN306" s="65"/>
      <c r="LMO306" s="65"/>
      <c r="LMP306" s="65"/>
      <c r="LMQ306" s="65"/>
      <c r="LMR306" s="65"/>
      <c r="LMS306" s="65"/>
      <c r="LMT306" s="65"/>
      <c r="LMU306" s="65"/>
      <c r="LMV306" s="65"/>
      <c r="LMW306" s="65"/>
      <c r="LMX306" s="65"/>
      <c r="LMY306" s="65"/>
      <c r="LMZ306" s="65"/>
      <c r="LNA306" s="65"/>
      <c r="LNB306" s="65"/>
      <c r="LNC306" s="65"/>
      <c r="LND306" s="65"/>
      <c r="LNE306" s="65"/>
      <c r="LNF306" s="65"/>
      <c r="LNG306" s="65"/>
      <c r="LNH306" s="65"/>
      <c r="LNI306" s="65"/>
      <c r="LNJ306" s="65"/>
      <c r="LNK306" s="65"/>
      <c r="LNL306" s="65"/>
      <c r="LNM306" s="65"/>
      <c r="LNN306" s="65"/>
      <c r="LNO306" s="65"/>
      <c r="LNP306" s="65"/>
      <c r="LNQ306" s="65"/>
      <c r="LNR306" s="65"/>
      <c r="LNS306" s="65"/>
      <c r="LNT306" s="65"/>
      <c r="LNU306" s="65"/>
      <c r="LNV306" s="65"/>
      <c r="LNW306" s="65"/>
      <c r="LNX306" s="65"/>
      <c r="LNY306" s="65"/>
      <c r="LNZ306" s="65"/>
      <c r="LOA306" s="65"/>
      <c r="LOB306" s="65"/>
      <c r="LOC306" s="65"/>
      <c r="LOD306" s="65"/>
      <c r="LOE306" s="65"/>
      <c r="LOF306" s="65"/>
      <c r="LOG306" s="65"/>
      <c r="LOH306" s="65"/>
      <c r="LOI306" s="65"/>
      <c r="LOJ306" s="65"/>
      <c r="LOK306" s="65"/>
      <c r="LOL306" s="65"/>
      <c r="LOM306" s="65"/>
      <c r="LON306" s="65"/>
      <c r="LOO306" s="65"/>
      <c r="LOP306" s="65"/>
      <c r="LOQ306" s="65"/>
      <c r="LOR306" s="65"/>
      <c r="LOS306" s="65"/>
      <c r="LOT306" s="65"/>
      <c r="LOU306" s="65"/>
      <c r="LOV306" s="65"/>
      <c r="LOW306" s="65"/>
      <c r="LOX306" s="65"/>
      <c r="LOY306" s="65"/>
      <c r="LOZ306" s="65"/>
      <c r="LPA306" s="65"/>
      <c r="LPB306" s="65"/>
      <c r="LPC306" s="65"/>
      <c r="LPD306" s="65"/>
      <c r="LPE306" s="65"/>
      <c r="LPF306" s="65"/>
      <c r="LPG306" s="65"/>
      <c r="LPH306" s="65"/>
      <c r="LPI306" s="65"/>
      <c r="LPJ306" s="65"/>
      <c r="LPK306" s="65"/>
      <c r="LPL306" s="65"/>
      <c r="LPM306" s="65"/>
      <c r="LPN306" s="65"/>
      <c r="LPO306" s="65"/>
      <c r="LPP306" s="65"/>
      <c r="LPQ306" s="65"/>
      <c r="LPR306" s="65"/>
      <c r="LPS306" s="65"/>
      <c r="LPT306" s="65"/>
      <c r="LPU306" s="65"/>
      <c r="LPV306" s="65"/>
      <c r="LPW306" s="65"/>
      <c r="LPX306" s="65"/>
      <c r="LPY306" s="65"/>
      <c r="LPZ306" s="65"/>
      <c r="LQA306" s="65"/>
      <c r="LQB306" s="65"/>
      <c r="LQC306" s="65"/>
      <c r="LQD306" s="65"/>
      <c r="LQE306" s="65"/>
      <c r="LQF306" s="65"/>
      <c r="LQG306" s="65"/>
      <c r="LQH306" s="65"/>
      <c r="LQI306" s="65"/>
      <c r="LQJ306" s="65"/>
      <c r="LQK306" s="65"/>
      <c r="LQL306" s="65"/>
      <c r="LQM306" s="65"/>
      <c r="LQN306" s="65"/>
      <c r="LQO306" s="65"/>
      <c r="LQP306" s="65"/>
      <c r="LQQ306" s="65"/>
      <c r="LQR306" s="65"/>
      <c r="LQS306" s="65"/>
      <c r="LQT306" s="65"/>
      <c r="LQU306" s="65"/>
      <c r="LQV306" s="65"/>
      <c r="LQW306" s="65"/>
      <c r="LQX306" s="65"/>
      <c r="LQY306" s="65"/>
      <c r="LQZ306" s="65"/>
      <c r="LRA306" s="65"/>
      <c r="LRB306" s="65"/>
      <c r="LRC306" s="65"/>
      <c r="LRD306" s="65"/>
      <c r="LRE306" s="65"/>
      <c r="LRF306" s="65"/>
      <c r="LRG306" s="65"/>
      <c r="LRH306" s="65"/>
      <c r="LRI306" s="65"/>
      <c r="LRJ306" s="65"/>
      <c r="LRK306" s="65"/>
      <c r="LRL306" s="65"/>
      <c r="LRM306" s="65"/>
      <c r="LRN306" s="65"/>
      <c r="LRO306" s="65"/>
      <c r="LRP306" s="65"/>
      <c r="LRQ306" s="65"/>
      <c r="LRR306" s="65"/>
      <c r="LRS306" s="65"/>
      <c r="LRT306" s="65"/>
      <c r="LRU306" s="65"/>
      <c r="LRV306" s="65"/>
      <c r="LRW306" s="65"/>
      <c r="LRX306" s="65"/>
      <c r="LRY306" s="65"/>
      <c r="LRZ306" s="65"/>
      <c r="LSA306" s="65"/>
      <c r="LSB306" s="65"/>
      <c r="LSC306" s="65"/>
      <c r="LSD306" s="65"/>
      <c r="LSE306" s="65"/>
      <c r="LSF306" s="65"/>
      <c r="LSG306" s="65"/>
      <c r="LSH306" s="65"/>
      <c r="LSI306" s="65"/>
      <c r="LSJ306" s="65"/>
      <c r="LSK306" s="65"/>
      <c r="LSL306" s="65"/>
      <c r="LSM306" s="65"/>
      <c r="LSN306" s="65"/>
      <c r="LSO306" s="65"/>
      <c r="LSP306" s="65"/>
      <c r="LSQ306" s="65"/>
      <c r="LSR306" s="65"/>
      <c r="LSS306" s="65"/>
      <c r="LST306" s="65"/>
      <c r="LSU306" s="65"/>
      <c r="LSV306" s="65"/>
      <c r="LSW306" s="65"/>
      <c r="LSX306" s="65"/>
      <c r="LSY306" s="65"/>
      <c r="LSZ306" s="65"/>
      <c r="LTA306" s="65"/>
      <c r="LTB306" s="65"/>
      <c r="LTC306" s="65"/>
      <c r="LTD306" s="65"/>
      <c r="LTE306" s="65"/>
      <c r="LTF306" s="65"/>
      <c r="LTG306" s="65"/>
      <c r="LTH306" s="65"/>
      <c r="LTI306" s="65"/>
      <c r="LTJ306" s="65"/>
      <c r="LTK306" s="65"/>
      <c r="LTL306" s="65"/>
      <c r="LTM306" s="65"/>
      <c r="LTN306" s="65"/>
      <c r="LTO306" s="65"/>
      <c r="LTP306" s="65"/>
      <c r="LTQ306" s="65"/>
      <c r="LTR306" s="65"/>
      <c r="LTS306" s="65"/>
      <c r="LTT306" s="65"/>
      <c r="LTU306" s="65"/>
      <c r="LTV306" s="65"/>
      <c r="LTW306" s="65"/>
      <c r="LTX306" s="65"/>
      <c r="LTY306" s="65"/>
      <c r="LTZ306" s="65"/>
      <c r="LUA306" s="65"/>
      <c r="LUB306" s="65"/>
      <c r="LUC306" s="65"/>
      <c r="LUD306" s="65"/>
      <c r="LUE306" s="65"/>
      <c r="LUF306" s="65"/>
      <c r="LUG306" s="65"/>
      <c r="LUH306" s="65"/>
      <c r="LUI306" s="65"/>
      <c r="LUJ306" s="65"/>
      <c r="LUK306" s="65"/>
      <c r="LUL306" s="65"/>
      <c r="LUM306" s="65"/>
      <c r="LUN306" s="65"/>
      <c r="LUO306" s="65"/>
      <c r="LUP306" s="65"/>
      <c r="LUQ306" s="65"/>
      <c r="LUR306" s="65"/>
      <c r="LUS306" s="65"/>
      <c r="LUT306" s="65"/>
      <c r="LUU306" s="65"/>
      <c r="LUV306" s="65"/>
      <c r="LUW306" s="65"/>
      <c r="LUX306" s="65"/>
      <c r="LUY306" s="65"/>
      <c r="LUZ306" s="65"/>
      <c r="LVA306" s="65"/>
      <c r="LVB306" s="65"/>
      <c r="LVC306" s="65"/>
      <c r="LVD306" s="65"/>
      <c r="LVE306" s="65"/>
      <c r="LVF306" s="65"/>
      <c r="LVG306" s="65"/>
      <c r="LVH306" s="65"/>
      <c r="LVI306" s="65"/>
      <c r="LVJ306" s="65"/>
      <c r="LVK306" s="65"/>
      <c r="LVL306" s="65"/>
      <c r="LVM306" s="65"/>
      <c r="LVN306" s="65"/>
      <c r="LVO306" s="65"/>
      <c r="LVP306" s="65"/>
      <c r="LVQ306" s="65"/>
      <c r="LVR306" s="65"/>
      <c r="LVS306" s="65"/>
      <c r="LVT306" s="65"/>
      <c r="LVV306" s="65"/>
      <c r="LVX306" s="65"/>
      <c r="LVY306" s="65"/>
      <c r="LVZ306" s="65"/>
      <c r="LWA306" s="65"/>
      <c r="LWB306" s="65"/>
      <c r="LWC306" s="65"/>
      <c r="LWD306" s="65"/>
      <c r="LWE306" s="65"/>
      <c r="LWJ306" s="65"/>
      <c r="LWK306" s="65"/>
      <c r="LWL306" s="65"/>
      <c r="LWM306" s="65"/>
      <c r="LWN306" s="65"/>
      <c r="LWO306" s="65"/>
      <c r="LWP306" s="65"/>
      <c r="LWQ306" s="65"/>
      <c r="LWR306" s="65"/>
      <c r="LWS306" s="65"/>
      <c r="LWT306" s="65"/>
      <c r="LWU306" s="65"/>
      <c r="LWV306" s="65"/>
      <c r="LWW306" s="65"/>
      <c r="LWX306" s="65"/>
      <c r="LWY306" s="65"/>
      <c r="LWZ306" s="65"/>
      <c r="LXA306" s="65"/>
      <c r="LXB306" s="65"/>
      <c r="LXC306" s="65"/>
      <c r="LXD306" s="65"/>
      <c r="LXE306" s="65"/>
      <c r="LXF306" s="65"/>
      <c r="LXG306" s="65"/>
      <c r="LXH306" s="65"/>
      <c r="LXI306" s="65"/>
      <c r="LXJ306" s="65"/>
      <c r="LXK306" s="65"/>
      <c r="LXL306" s="65"/>
      <c r="LXM306" s="65"/>
      <c r="LXN306" s="65"/>
      <c r="LXO306" s="65"/>
      <c r="LXP306" s="65"/>
      <c r="LXQ306" s="65"/>
      <c r="LXR306" s="65"/>
      <c r="LXS306" s="65"/>
      <c r="LXT306" s="65"/>
      <c r="LXU306" s="65"/>
      <c r="LXV306" s="65"/>
      <c r="LXW306" s="65"/>
      <c r="LXX306" s="65"/>
      <c r="LXY306" s="65"/>
      <c r="LXZ306" s="65"/>
      <c r="LYA306" s="65"/>
      <c r="LYB306" s="65"/>
      <c r="LYC306" s="65"/>
      <c r="LYD306" s="65"/>
      <c r="LYE306" s="65"/>
      <c r="LYF306" s="65"/>
      <c r="LYG306" s="65"/>
      <c r="LYH306" s="65"/>
      <c r="LYI306" s="65"/>
      <c r="LYJ306" s="65"/>
      <c r="LYK306" s="65"/>
      <c r="LYL306" s="65"/>
      <c r="LYM306" s="65"/>
      <c r="LYN306" s="65"/>
      <c r="LYO306" s="65"/>
      <c r="LYP306" s="65"/>
      <c r="LYQ306" s="65"/>
      <c r="LYR306" s="65"/>
      <c r="LYS306" s="65"/>
      <c r="LYT306" s="65"/>
      <c r="LYU306" s="65"/>
      <c r="LYV306" s="65"/>
      <c r="LYW306" s="65"/>
      <c r="LYX306" s="65"/>
      <c r="LYY306" s="65"/>
      <c r="LYZ306" s="65"/>
      <c r="LZA306" s="65"/>
      <c r="LZB306" s="65"/>
      <c r="LZC306" s="65"/>
      <c r="LZD306" s="65"/>
      <c r="LZE306" s="65"/>
      <c r="LZF306" s="65"/>
      <c r="LZG306" s="65"/>
      <c r="LZH306" s="65"/>
      <c r="LZI306" s="65"/>
      <c r="LZJ306" s="65"/>
      <c r="LZK306" s="65"/>
      <c r="LZL306" s="65"/>
      <c r="LZM306" s="65"/>
      <c r="LZN306" s="65"/>
      <c r="LZO306" s="65"/>
      <c r="LZP306" s="65"/>
      <c r="LZQ306" s="65"/>
      <c r="LZR306" s="65"/>
      <c r="LZS306" s="65"/>
      <c r="LZT306" s="65"/>
      <c r="LZU306" s="65"/>
      <c r="LZV306" s="65"/>
      <c r="LZW306" s="65"/>
      <c r="LZX306" s="65"/>
      <c r="LZY306" s="65"/>
      <c r="LZZ306" s="65"/>
      <c r="MAA306" s="65"/>
      <c r="MAB306" s="65"/>
      <c r="MAC306" s="65"/>
      <c r="MAD306" s="65"/>
      <c r="MAE306" s="65"/>
      <c r="MAF306" s="65"/>
      <c r="MAG306" s="65"/>
      <c r="MAH306" s="65"/>
      <c r="MAI306" s="65"/>
      <c r="MAJ306" s="65"/>
      <c r="MAK306" s="65"/>
      <c r="MAL306" s="65"/>
      <c r="MAM306" s="65"/>
      <c r="MAN306" s="65"/>
      <c r="MAO306" s="65"/>
      <c r="MAP306" s="65"/>
      <c r="MAQ306" s="65"/>
      <c r="MAR306" s="65"/>
      <c r="MAS306" s="65"/>
      <c r="MAT306" s="65"/>
      <c r="MAU306" s="65"/>
      <c r="MAV306" s="65"/>
      <c r="MAW306" s="65"/>
      <c r="MAX306" s="65"/>
      <c r="MAY306" s="65"/>
      <c r="MAZ306" s="65"/>
      <c r="MBA306" s="65"/>
      <c r="MBB306" s="65"/>
      <c r="MBC306" s="65"/>
      <c r="MBD306" s="65"/>
      <c r="MBE306" s="65"/>
      <c r="MBF306" s="65"/>
      <c r="MBG306" s="65"/>
      <c r="MBH306" s="65"/>
      <c r="MBI306" s="65"/>
      <c r="MBJ306" s="65"/>
      <c r="MBK306" s="65"/>
      <c r="MBL306" s="65"/>
      <c r="MBM306" s="65"/>
      <c r="MBN306" s="65"/>
      <c r="MBO306" s="65"/>
      <c r="MBP306" s="65"/>
      <c r="MBQ306" s="65"/>
      <c r="MBR306" s="65"/>
      <c r="MBS306" s="65"/>
      <c r="MBT306" s="65"/>
      <c r="MBU306" s="65"/>
      <c r="MBV306" s="65"/>
      <c r="MBW306" s="65"/>
      <c r="MBX306" s="65"/>
      <c r="MBY306" s="65"/>
      <c r="MBZ306" s="65"/>
      <c r="MCA306" s="65"/>
      <c r="MCB306" s="65"/>
      <c r="MCC306" s="65"/>
      <c r="MCD306" s="65"/>
      <c r="MCE306" s="65"/>
      <c r="MCF306" s="65"/>
      <c r="MCG306" s="65"/>
      <c r="MCH306" s="65"/>
      <c r="MCI306" s="65"/>
      <c r="MCJ306" s="65"/>
      <c r="MCK306" s="65"/>
      <c r="MCL306" s="65"/>
      <c r="MCM306" s="65"/>
      <c r="MCN306" s="65"/>
      <c r="MCO306" s="65"/>
      <c r="MCP306" s="65"/>
      <c r="MCQ306" s="65"/>
      <c r="MCR306" s="65"/>
      <c r="MCS306" s="65"/>
      <c r="MCT306" s="65"/>
      <c r="MCU306" s="65"/>
      <c r="MCV306" s="65"/>
      <c r="MCW306" s="65"/>
      <c r="MCX306" s="65"/>
      <c r="MCY306" s="65"/>
      <c r="MCZ306" s="65"/>
      <c r="MDA306" s="65"/>
      <c r="MDB306" s="65"/>
      <c r="MDC306" s="65"/>
      <c r="MDD306" s="65"/>
      <c r="MDE306" s="65"/>
      <c r="MDF306" s="65"/>
      <c r="MDG306" s="65"/>
      <c r="MDH306" s="65"/>
      <c r="MDI306" s="65"/>
      <c r="MDJ306" s="65"/>
      <c r="MDK306" s="65"/>
      <c r="MDL306" s="65"/>
      <c r="MDM306" s="65"/>
      <c r="MDN306" s="65"/>
      <c r="MDO306" s="65"/>
      <c r="MDP306" s="65"/>
      <c r="MDQ306" s="65"/>
      <c r="MDR306" s="65"/>
      <c r="MDS306" s="65"/>
      <c r="MDT306" s="65"/>
      <c r="MDU306" s="65"/>
      <c r="MDV306" s="65"/>
      <c r="MDW306" s="65"/>
      <c r="MDX306" s="65"/>
      <c r="MDY306" s="65"/>
      <c r="MDZ306" s="65"/>
      <c r="MEA306" s="65"/>
      <c r="MEB306" s="65"/>
      <c r="MEC306" s="65"/>
      <c r="MED306" s="65"/>
      <c r="MEE306" s="65"/>
      <c r="MEF306" s="65"/>
      <c r="MEG306" s="65"/>
      <c r="MEH306" s="65"/>
      <c r="MEI306" s="65"/>
      <c r="MEJ306" s="65"/>
      <c r="MEK306" s="65"/>
      <c r="MEL306" s="65"/>
      <c r="MEM306" s="65"/>
      <c r="MEN306" s="65"/>
      <c r="MEO306" s="65"/>
      <c r="MEP306" s="65"/>
      <c r="MEQ306" s="65"/>
      <c r="MER306" s="65"/>
      <c r="MES306" s="65"/>
      <c r="MET306" s="65"/>
      <c r="MEU306" s="65"/>
      <c r="MEV306" s="65"/>
      <c r="MEW306" s="65"/>
      <c r="MEX306" s="65"/>
      <c r="MEY306" s="65"/>
      <c r="MEZ306" s="65"/>
      <c r="MFA306" s="65"/>
      <c r="MFB306" s="65"/>
      <c r="MFC306" s="65"/>
      <c r="MFD306" s="65"/>
      <c r="MFE306" s="65"/>
      <c r="MFF306" s="65"/>
      <c r="MFG306" s="65"/>
      <c r="MFH306" s="65"/>
      <c r="MFI306" s="65"/>
      <c r="MFJ306" s="65"/>
      <c r="MFK306" s="65"/>
      <c r="MFL306" s="65"/>
      <c r="MFM306" s="65"/>
      <c r="MFN306" s="65"/>
      <c r="MFO306" s="65"/>
      <c r="MFP306" s="65"/>
      <c r="MFR306" s="65"/>
      <c r="MFT306" s="65"/>
      <c r="MFU306" s="65"/>
      <c r="MFV306" s="65"/>
      <c r="MFW306" s="65"/>
      <c r="MFX306" s="65"/>
      <c r="MFY306" s="65"/>
      <c r="MFZ306" s="65"/>
      <c r="MGA306" s="65"/>
      <c r="MGF306" s="65"/>
      <c r="MGG306" s="65"/>
      <c r="MGH306" s="65"/>
      <c r="MGI306" s="65"/>
      <c r="MGJ306" s="65"/>
      <c r="MGK306" s="65"/>
      <c r="MGL306" s="65"/>
      <c r="MGM306" s="65"/>
      <c r="MGN306" s="65"/>
      <c r="MGO306" s="65"/>
      <c r="MGP306" s="65"/>
      <c r="MGQ306" s="65"/>
      <c r="MGR306" s="65"/>
      <c r="MGS306" s="65"/>
      <c r="MGT306" s="65"/>
      <c r="MGU306" s="65"/>
      <c r="MGV306" s="65"/>
      <c r="MGW306" s="65"/>
      <c r="MGX306" s="65"/>
      <c r="MGY306" s="65"/>
      <c r="MGZ306" s="65"/>
      <c r="MHA306" s="65"/>
      <c r="MHB306" s="65"/>
      <c r="MHC306" s="65"/>
      <c r="MHD306" s="65"/>
      <c r="MHE306" s="65"/>
      <c r="MHF306" s="65"/>
      <c r="MHG306" s="65"/>
      <c r="MHH306" s="65"/>
      <c r="MHI306" s="65"/>
      <c r="MHJ306" s="65"/>
      <c r="MHK306" s="65"/>
      <c r="MHL306" s="65"/>
      <c r="MHM306" s="65"/>
      <c r="MHN306" s="65"/>
      <c r="MHO306" s="65"/>
      <c r="MHP306" s="65"/>
      <c r="MHQ306" s="65"/>
      <c r="MHR306" s="65"/>
      <c r="MHS306" s="65"/>
      <c r="MHT306" s="65"/>
      <c r="MHU306" s="65"/>
      <c r="MHV306" s="65"/>
      <c r="MHW306" s="65"/>
      <c r="MHX306" s="65"/>
      <c r="MHY306" s="65"/>
      <c r="MHZ306" s="65"/>
      <c r="MIA306" s="65"/>
      <c r="MIB306" s="65"/>
      <c r="MIC306" s="65"/>
      <c r="MID306" s="65"/>
      <c r="MIE306" s="65"/>
      <c r="MIF306" s="65"/>
      <c r="MIG306" s="65"/>
      <c r="MIH306" s="65"/>
      <c r="MII306" s="65"/>
      <c r="MIJ306" s="65"/>
      <c r="MIK306" s="65"/>
      <c r="MIL306" s="65"/>
      <c r="MIM306" s="65"/>
      <c r="MIN306" s="65"/>
      <c r="MIO306" s="65"/>
      <c r="MIP306" s="65"/>
      <c r="MIQ306" s="65"/>
      <c r="MIR306" s="65"/>
      <c r="MIS306" s="65"/>
      <c r="MIT306" s="65"/>
      <c r="MIU306" s="65"/>
      <c r="MIV306" s="65"/>
      <c r="MIW306" s="65"/>
      <c r="MIX306" s="65"/>
      <c r="MIY306" s="65"/>
      <c r="MIZ306" s="65"/>
      <c r="MJA306" s="65"/>
      <c r="MJB306" s="65"/>
      <c r="MJC306" s="65"/>
      <c r="MJD306" s="65"/>
      <c r="MJE306" s="65"/>
      <c r="MJF306" s="65"/>
      <c r="MJG306" s="65"/>
      <c r="MJH306" s="65"/>
      <c r="MJI306" s="65"/>
      <c r="MJJ306" s="65"/>
      <c r="MJK306" s="65"/>
      <c r="MJL306" s="65"/>
      <c r="MJM306" s="65"/>
      <c r="MJN306" s="65"/>
      <c r="MJO306" s="65"/>
      <c r="MJP306" s="65"/>
      <c r="MJQ306" s="65"/>
      <c r="MJR306" s="65"/>
      <c r="MJS306" s="65"/>
      <c r="MJT306" s="65"/>
      <c r="MJU306" s="65"/>
      <c r="MJV306" s="65"/>
      <c r="MJW306" s="65"/>
      <c r="MJX306" s="65"/>
      <c r="MJY306" s="65"/>
      <c r="MJZ306" s="65"/>
      <c r="MKA306" s="65"/>
      <c r="MKB306" s="65"/>
      <c r="MKC306" s="65"/>
      <c r="MKD306" s="65"/>
      <c r="MKE306" s="65"/>
      <c r="MKF306" s="65"/>
      <c r="MKG306" s="65"/>
      <c r="MKH306" s="65"/>
      <c r="MKI306" s="65"/>
      <c r="MKJ306" s="65"/>
      <c r="MKK306" s="65"/>
      <c r="MKL306" s="65"/>
      <c r="MKM306" s="65"/>
      <c r="MKN306" s="65"/>
      <c r="MKO306" s="65"/>
      <c r="MKP306" s="65"/>
      <c r="MKQ306" s="65"/>
      <c r="MKR306" s="65"/>
      <c r="MKS306" s="65"/>
      <c r="MKT306" s="65"/>
      <c r="MKU306" s="65"/>
      <c r="MKV306" s="65"/>
      <c r="MKW306" s="65"/>
      <c r="MKX306" s="65"/>
      <c r="MKY306" s="65"/>
      <c r="MKZ306" s="65"/>
      <c r="MLA306" s="65"/>
      <c r="MLB306" s="65"/>
      <c r="MLC306" s="65"/>
      <c r="MLD306" s="65"/>
      <c r="MLE306" s="65"/>
      <c r="MLF306" s="65"/>
      <c r="MLG306" s="65"/>
      <c r="MLH306" s="65"/>
      <c r="MLI306" s="65"/>
      <c r="MLJ306" s="65"/>
      <c r="MLK306" s="65"/>
      <c r="MLL306" s="65"/>
      <c r="MLM306" s="65"/>
      <c r="MLN306" s="65"/>
      <c r="MLO306" s="65"/>
      <c r="MLP306" s="65"/>
      <c r="MLQ306" s="65"/>
      <c r="MLR306" s="65"/>
      <c r="MLS306" s="65"/>
      <c r="MLT306" s="65"/>
      <c r="MLU306" s="65"/>
      <c r="MLV306" s="65"/>
      <c r="MLW306" s="65"/>
      <c r="MLX306" s="65"/>
      <c r="MLY306" s="65"/>
      <c r="MLZ306" s="65"/>
      <c r="MMA306" s="65"/>
      <c r="MMB306" s="65"/>
      <c r="MMC306" s="65"/>
      <c r="MMD306" s="65"/>
      <c r="MME306" s="65"/>
      <c r="MMF306" s="65"/>
      <c r="MMG306" s="65"/>
      <c r="MMH306" s="65"/>
      <c r="MMI306" s="65"/>
      <c r="MMJ306" s="65"/>
      <c r="MMK306" s="65"/>
      <c r="MML306" s="65"/>
      <c r="MMM306" s="65"/>
      <c r="MMN306" s="65"/>
      <c r="MMO306" s="65"/>
      <c r="MMP306" s="65"/>
      <c r="MMQ306" s="65"/>
      <c r="MMR306" s="65"/>
      <c r="MMS306" s="65"/>
      <c r="MMT306" s="65"/>
      <c r="MMU306" s="65"/>
      <c r="MMV306" s="65"/>
      <c r="MMW306" s="65"/>
      <c r="MMX306" s="65"/>
      <c r="MMY306" s="65"/>
      <c r="MMZ306" s="65"/>
      <c r="MNA306" s="65"/>
      <c r="MNB306" s="65"/>
      <c r="MNC306" s="65"/>
      <c r="MND306" s="65"/>
      <c r="MNE306" s="65"/>
      <c r="MNF306" s="65"/>
      <c r="MNG306" s="65"/>
      <c r="MNH306" s="65"/>
      <c r="MNI306" s="65"/>
      <c r="MNJ306" s="65"/>
      <c r="MNK306" s="65"/>
      <c r="MNL306" s="65"/>
      <c r="MNM306" s="65"/>
      <c r="MNN306" s="65"/>
      <c r="MNO306" s="65"/>
      <c r="MNP306" s="65"/>
      <c r="MNQ306" s="65"/>
      <c r="MNR306" s="65"/>
      <c r="MNS306" s="65"/>
      <c r="MNT306" s="65"/>
      <c r="MNU306" s="65"/>
      <c r="MNV306" s="65"/>
      <c r="MNW306" s="65"/>
      <c r="MNX306" s="65"/>
      <c r="MNY306" s="65"/>
      <c r="MNZ306" s="65"/>
      <c r="MOA306" s="65"/>
      <c r="MOB306" s="65"/>
      <c r="MOC306" s="65"/>
      <c r="MOD306" s="65"/>
      <c r="MOE306" s="65"/>
      <c r="MOF306" s="65"/>
      <c r="MOG306" s="65"/>
      <c r="MOH306" s="65"/>
      <c r="MOI306" s="65"/>
      <c r="MOJ306" s="65"/>
      <c r="MOK306" s="65"/>
      <c r="MOL306" s="65"/>
      <c r="MOM306" s="65"/>
      <c r="MON306" s="65"/>
      <c r="MOO306" s="65"/>
      <c r="MOP306" s="65"/>
      <c r="MOQ306" s="65"/>
      <c r="MOR306" s="65"/>
      <c r="MOS306" s="65"/>
      <c r="MOT306" s="65"/>
      <c r="MOU306" s="65"/>
      <c r="MOV306" s="65"/>
      <c r="MOW306" s="65"/>
      <c r="MOX306" s="65"/>
      <c r="MOY306" s="65"/>
      <c r="MOZ306" s="65"/>
      <c r="MPA306" s="65"/>
      <c r="MPB306" s="65"/>
      <c r="MPC306" s="65"/>
      <c r="MPD306" s="65"/>
      <c r="MPE306" s="65"/>
      <c r="MPF306" s="65"/>
      <c r="MPG306" s="65"/>
      <c r="MPH306" s="65"/>
      <c r="MPI306" s="65"/>
      <c r="MPJ306" s="65"/>
      <c r="MPK306" s="65"/>
      <c r="MPL306" s="65"/>
      <c r="MPN306" s="65"/>
      <c r="MPP306" s="65"/>
      <c r="MPQ306" s="65"/>
      <c r="MPR306" s="65"/>
      <c r="MPS306" s="65"/>
      <c r="MPT306" s="65"/>
      <c r="MPU306" s="65"/>
      <c r="MPV306" s="65"/>
      <c r="MPW306" s="65"/>
      <c r="MQB306" s="65"/>
      <c r="MQC306" s="65"/>
      <c r="MQD306" s="65"/>
      <c r="MQE306" s="65"/>
      <c r="MQF306" s="65"/>
      <c r="MQG306" s="65"/>
      <c r="MQH306" s="65"/>
      <c r="MQI306" s="65"/>
      <c r="MQJ306" s="65"/>
      <c r="MQK306" s="65"/>
      <c r="MQL306" s="65"/>
      <c r="MQM306" s="65"/>
      <c r="MQN306" s="65"/>
      <c r="MQO306" s="65"/>
      <c r="MQP306" s="65"/>
      <c r="MQQ306" s="65"/>
      <c r="MQR306" s="65"/>
      <c r="MQS306" s="65"/>
      <c r="MQT306" s="65"/>
      <c r="MQU306" s="65"/>
      <c r="MQV306" s="65"/>
      <c r="MQW306" s="65"/>
      <c r="MQX306" s="65"/>
      <c r="MQY306" s="65"/>
      <c r="MQZ306" s="65"/>
      <c r="MRA306" s="65"/>
      <c r="MRB306" s="65"/>
      <c r="MRC306" s="65"/>
      <c r="MRD306" s="65"/>
      <c r="MRE306" s="65"/>
      <c r="MRF306" s="65"/>
      <c r="MRG306" s="65"/>
      <c r="MRH306" s="65"/>
      <c r="MRI306" s="65"/>
      <c r="MRJ306" s="65"/>
      <c r="MRK306" s="65"/>
      <c r="MRL306" s="65"/>
      <c r="MRM306" s="65"/>
      <c r="MRN306" s="65"/>
      <c r="MRO306" s="65"/>
      <c r="MRP306" s="65"/>
      <c r="MRQ306" s="65"/>
      <c r="MRR306" s="65"/>
      <c r="MRS306" s="65"/>
      <c r="MRT306" s="65"/>
      <c r="MRU306" s="65"/>
      <c r="MRV306" s="65"/>
      <c r="MRW306" s="65"/>
      <c r="MRX306" s="65"/>
      <c r="MRY306" s="65"/>
      <c r="MRZ306" s="65"/>
      <c r="MSA306" s="65"/>
      <c r="MSB306" s="65"/>
      <c r="MSC306" s="65"/>
      <c r="MSD306" s="65"/>
      <c r="MSE306" s="65"/>
      <c r="MSF306" s="65"/>
      <c r="MSG306" s="65"/>
      <c r="MSH306" s="65"/>
      <c r="MSI306" s="65"/>
      <c r="MSJ306" s="65"/>
      <c r="MSK306" s="65"/>
      <c r="MSL306" s="65"/>
      <c r="MSM306" s="65"/>
      <c r="MSN306" s="65"/>
      <c r="MSO306" s="65"/>
      <c r="MSP306" s="65"/>
      <c r="MSQ306" s="65"/>
      <c r="MSR306" s="65"/>
      <c r="MSS306" s="65"/>
      <c r="MST306" s="65"/>
      <c r="MSU306" s="65"/>
      <c r="MSV306" s="65"/>
      <c r="MSW306" s="65"/>
      <c r="MSX306" s="65"/>
      <c r="MSY306" s="65"/>
      <c r="MSZ306" s="65"/>
      <c r="MTA306" s="65"/>
      <c r="MTB306" s="65"/>
      <c r="MTC306" s="65"/>
      <c r="MTD306" s="65"/>
      <c r="MTE306" s="65"/>
      <c r="MTF306" s="65"/>
      <c r="MTG306" s="65"/>
      <c r="MTH306" s="65"/>
      <c r="MTI306" s="65"/>
      <c r="MTJ306" s="65"/>
      <c r="MTK306" s="65"/>
      <c r="MTL306" s="65"/>
      <c r="MTM306" s="65"/>
      <c r="MTN306" s="65"/>
      <c r="MTO306" s="65"/>
      <c r="MTP306" s="65"/>
      <c r="MTQ306" s="65"/>
      <c r="MTR306" s="65"/>
      <c r="MTS306" s="65"/>
      <c r="MTT306" s="65"/>
      <c r="MTU306" s="65"/>
      <c r="MTV306" s="65"/>
      <c r="MTW306" s="65"/>
      <c r="MTX306" s="65"/>
      <c r="MTY306" s="65"/>
      <c r="MTZ306" s="65"/>
      <c r="MUA306" s="65"/>
      <c r="MUB306" s="65"/>
      <c r="MUC306" s="65"/>
      <c r="MUD306" s="65"/>
      <c r="MUE306" s="65"/>
      <c r="MUF306" s="65"/>
      <c r="MUG306" s="65"/>
      <c r="MUH306" s="65"/>
      <c r="MUI306" s="65"/>
      <c r="MUJ306" s="65"/>
      <c r="MUK306" s="65"/>
      <c r="MUL306" s="65"/>
      <c r="MUM306" s="65"/>
      <c r="MUN306" s="65"/>
      <c r="MUO306" s="65"/>
      <c r="MUP306" s="65"/>
      <c r="MUQ306" s="65"/>
      <c r="MUR306" s="65"/>
      <c r="MUS306" s="65"/>
      <c r="MUT306" s="65"/>
      <c r="MUU306" s="65"/>
      <c r="MUV306" s="65"/>
      <c r="MUW306" s="65"/>
      <c r="MUX306" s="65"/>
      <c r="MUY306" s="65"/>
      <c r="MUZ306" s="65"/>
      <c r="MVA306" s="65"/>
      <c r="MVB306" s="65"/>
      <c r="MVC306" s="65"/>
      <c r="MVD306" s="65"/>
      <c r="MVE306" s="65"/>
      <c r="MVF306" s="65"/>
      <c r="MVG306" s="65"/>
      <c r="MVH306" s="65"/>
      <c r="MVI306" s="65"/>
      <c r="MVJ306" s="65"/>
      <c r="MVK306" s="65"/>
      <c r="MVL306" s="65"/>
      <c r="MVM306" s="65"/>
      <c r="MVN306" s="65"/>
      <c r="MVO306" s="65"/>
      <c r="MVP306" s="65"/>
      <c r="MVQ306" s="65"/>
      <c r="MVR306" s="65"/>
      <c r="MVS306" s="65"/>
      <c r="MVT306" s="65"/>
      <c r="MVU306" s="65"/>
      <c r="MVV306" s="65"/>
      <c r="MVW306" s="65"/>
      <c r="MVX306" s="65"/>
      <c r="MVY306" s="65"/>
      <c r="MVZ306" s="65"/>
      <c r="MWA306" s="65"/>
      <c r="MWB306" s="65"/>
      <c r="MWC306" s="65"/>
      <c r="MWD306" s="65"/>
      <c r="MWE306" s="65"/>
      <c r="MWF306" s="65"/>
      <c r="MWG306" s="65"/>
      <c r="MWH306" s="65"/>
      <c r="MWI306" s="65"/>
      <c r="MWJ306" s="65"/>
      <c r="MWK306" s="65"/>
      <c r="MWL306" s="65"/>
      <c r="MWM306" s="65"/>
      <c r="MWN306" s="65"/>
      <c r="MWO306" s="65"/>
      <c r="MWP306" s="65"/>
      <c r="MWQ306" s="65"/>
      <c r="MWR306" s="65"/>
      <c r="MWS306" s="65"/>
      <c r="MWT306" s="65"/>
      <c r="MWU306" s="65"/>
      <c r="MWV306" s="65"/>
      <c r="MWW306" s="65"/>
      <c r="MWX306" s="65"/>
      <c r="MWY306" s="65"/>
      <c r="MWZ306" s="65"/>
      <c r="MXA306" s="65"/>
      <c r="MXB306" s="65"/>
      <c r="MXC306" s="65"/>
      <c r="MXD306" s="65"/>
      <c r="MXE306" s="65"/>
      <c r="MXF306" s="65"/>
      <c r="MXG306" s="65"/>
      <c r="MXH306" s="65"/>
      <c r="MXI306" s="65"/>
      <c r="MXJ306" s="65"/>
      <c r="MXK306" s="65"/>
      <c r="MXL306" s="65"/>
      <c r="MXM306" s="65"/>
      <c r="MXN306" s="65"/>
      <c r="MXO306" s="65"/>
      <c r="MXP306" s="65"/>
      <c r="MXQ306" s="65"/>
      <c r="MXR306" s="65"/>
      <c r="MXS306" s="65"/>
      <c r="MXT306" s="65"/>
      <c r="MXU306" s="65"/>
      <c r="MXV306" s="65"/>
      <c r="MXW306" s="65"/>
      <c r="MXX306" s="65"/>
      <c r="MXY306" s="65"/>
      <c r="MXZ306" s="65"/>
      <c r="MYA306" s="65"/>
      <c r="MYB306" s="65"/>
      <c r="MYC306" s="65"/>
      <c r="MYD306" s="65"/>
      <c r="MYE306" s="65"/>
      <c r="MYF306" s="65"/>
      <c r="MYG306" s="65"/>
      <c r="MYH306" s="65"/>
      <c r="MYI306" s="65"/>
      <c r="MYJ306" s="65"/>
      <c r="MYK306" s="65"/>
      <c r="MYL306" s="65"/>
      <c r="MYM306" s="65"/>
      <c r="MYN306" s="65"/>
      <c r="MYO306" s="65"/>
      <c r="MYP306" s="65"/>
      <c r="MYQ306" s="65"/>
      <c r="MYR306" s="65"/>
      <c r="MYS306" s="65"/>
      <c r="MYT306" s="65"/>
      <c r="MYU306" s="65"/>
      <c r="MYV306" s="65"/>
      <c r="MYW306" s="65"/>
      <c r="MYX306" s="65"/>
      <c r="MYY306" s="65"/>
      <c r="MYZ306" s="65"/>
      <c r="MZA306" s="65"/>
      <c r="MZB306" s="65"/>
      <c r="MZC306" s="65"/>
      <c r="MZD306" s="65"/>
      <c r="MZE306" s="65"/>
      <c r="MZF306" s="65"/>
      <c r="MZG306" s="65"/>
      <c r="MZH306" s="65"/>
      <c r="MZJ306" s="65"/>
      <c r="MZL306" s="65"/>
      <c r="MZM306" s="65"/>
      <c r="MZN306" s="65"/>
      <c r="MZO306" s="65"/>
      <c r="MZP306" s="65"/>
      <c r="MZQ306" s="65"/>
      <c r="MZR306" s="65"/>
      <c r="MZS306" s="65"/>
      <c r="MZX306" s="65"/>
      <c r="MZY306" s="65"/>
      <c r="MZZ306" s="65"/>
      <c r="NAA306" s="65"/>
      <c r="NAB306" s="65"/>
      <c r="NAC306" s="65"/>
      <c r="NAD306" s="65"/>
      <c r="NAE306" s="65"/>
      <c r="NAF306" s="65"/>
      <c r="NAG306" s="65"/>
      <c r="NAH306" s="65"/>
      <c r="NAI306" s="65"/>
      <c r="NAJ306" s="65"/>
      <c r="NAK306" s="65"/>
      <c r="NAL306" s="65"/>
      <c r="NAM306" s="65"/>
      <c r="NAN306" s="65"/>
      <c r="NAO306" s="65"/>
      <c r="NAP306" s="65"/>
      <c r="NAQ306" s="65"/>
      <c r="NAR306" s="65"/>
      <c r="NAS306" s="65"/>
      <c r="NAT306" s="65"/>
      <c r="NAU306" s="65"/>
      <c r="NAV306" s="65"/>
      <c r="NAW306" s="65"/>
      <c r="NAX306" s="65"/>
      <c r="NAY306" s="65"/>
      <c r="NAZ306" s="65"/>
      <c r="NBA306" s="65"/>
      <c r="NBB306" s="65"/>
      <c r="NBC306" s="65"/>
      <c r="NBD306" s="65"/>
      <c r="NBE306" s="65"/>
      <c r="NBF306" s="65"/>
      <c r="NBG306" s="65"/>
      <c r="NBH306" s="65"/>
      <c r="NBI306" s="65"/>
      <c r="NBJ306" s="65"/>
      <c r="NBK306" s="65"/>
      <c r="NBL306" s="65"/>
      <c r="NBM306" s="65"/>
      <c r="NBN306" s="65"/>
      <c r="NBO306" s="65"/>
      <c r="NBP306" s="65"/>
      <c r="NBQ306" s="65"/>
      <c r="NBR306" s="65"/>
      <c r="NBS306" s="65"/>
      <c r="NBT306" s="65"/>
      <c r="NBU306" s="65"/>
      <c r="NBV306" s="65"/>
      <c r="NBW306" s="65"/>
      <c r="NBX306" s="65"/>
      <c r="NBY306" s="65"/>
      <c r="NBZ306" s="65"/>
      <c r="NCA306" s="65"/>
      <c r="NCB306" s="65"/>
      <c r="NCC306" s="65"/>
      <c r="NCD306" s="65"/>
      <c r="NCE306" s="65"/>
      <c r="NCF306" s="65"/>
      <c r="NCG306" s="65"/>
      <c r="NCH306" s="65"/>
      <c r="NCI306" s="65"/>
      <c r="NCJ306" s="65"/>
      <c r="NCK306" s="65"/>
      <c r="NCL306" s="65"/>
      <c r="NCM306" s="65"/>
      <c r="NCN306" s="65"/>
      <c r="NCO306" s="65"/>
      <c r="NCP306" s="65"/>
      <c r="NCQ306" s="65"/>
      <c r="NCR306" s="65"/>
      <c r="NCS306" s="65"/>
      <c r="NCT306" s="65"/>
      <c r="NCU306" s="65"/>
      <c r="NCV306" s="65"/>
      <c r="NCW306" s="65"/>
      <c r="NCX306" s="65"/>
      <c r="NCY306" s="65"/>
      <c r="NCZ306" s="65"/>
      <c r="NDA306" s="65"/>
      <c r="NDB306" s="65"/>
      <c r="NDC306" s="65"/>
      <c r="NDD306" s="65"/>
      <c r="NDE306" s="65"/>
      <c r="NDF306" s="65"/>
      <c r="NDG306" s="65"/>
      <c r="NDH306" s="65"/>
      <c r="NDI306" s="65"/>
      <c r="NDJ306" s="65"/>
      <c r="NDK306" s="65"/>
      <c r="NDL306" s="65"/>
      <c r="NDM306" s="65"/>
      <c r="NDN306" s="65"/>
      <c r="NDO306" s="65"/>
      <c r="NDP306" s="65"/>
      <c r="NDQ306" s="65"/>
      <c r="NDR306" s="65"/>
      <c r="NDS306" s="65"/>
      <c r="NDT306" s="65"/>
      <c r="NDU306" s="65"/>
      <c r="NDV306" s="65"/>
      <c r="NDW306" s="65"/>
      <c r="NDX306" s="65"/>
      <c r="NDY306" s="65"/>
      <c r="NDZ306" s="65"/>
      <c r="NEA306" s="65"/>
      <c r="NEB306" s="65"/>
      <c r="NEC306" s="65"/>
      <c r="NED306" s="65"/>
      <c r="NEE306" s="65"/>
      <c r="NEF306" s="65"/>
      <c r="NEG306" s="65"/>
      <c r="NEH306" s="65"/>
      <c r="NEI306" s="65"/>
      <c r="NEJ306" s="65"/>
      <c r="NEK306" s="65"/>
      <c r="NEL306" s="65"/>
      <c r="NEM306" s="65"/>
      <c r="NEN306" s="65"/>
      <c r="NEO306" s="65"/>
      <c r="NEP306" s="65"/>
      <c r="NEQ306" s="65"/>
      <c r="NER306" s="65"/>
      <c r="NES306" s="65"/>
      <c r="NET306" s="65"/>
      <c r="NEU306" s="65"/>
      <c r="NEV306" s="65"/>
      <c r="NEW306" s="65"/>
      <c r="NEX306" s="65"/>
      <c r="NEY306" s="65"/>
      <c r="NEZ306" s="65"/>
      <c r="NFA306" s="65"/>
      <c r="NFB306" s="65"/>
      <c r="NFC306" s="65"/>
      <c r="NFD306" s="65"/>
      <c r="NFE306" s="65"/>
      <c r="NFF306" s="65"/>
      <c r="NFG306" s="65"/>
      <c r="NFH306" s="65"/>
      <c r="NFI306" s="65"/>
      <c r="NFJ306" s="65"/>
      <c r="NFK306" s="65"/>
      <c r="NFL306" s="65"/>
      <c r="NFM306" s="65"/>
      <c r="NFN306" s="65"/>
      <c r="NFO306" s="65"/>
      <c r="NFP306" s="65"/>
      <c r="NFQ306" s="65"/>
      <c r="NFR306" s="65"/>
      <c r="NFS306" s="65"/>
      <c r="NFT306" s="65"/>
      <c r="NFU306" s="65"/>
      <c r="NFV306" s="65"/>
      <c r="NFW306" s="65"/>
      <c r="NFX306" s="65"/>
      <c r="NFY306" s="65"/>
      <c r="NFZ306" s="65"/>
      <c r="NGA306" s="65"/>
      <c r="NGB306" s="65"/>
      <c r="NGC306" s="65"/>
      <c r="NGD306" s="65"/>
      <c r="NGE306" s="65"/>
      <c r="NGF306" s="65"/>
      <c r="NGG306" s="65"/>
      <c r="NGH306" s="65"/>
      <c r="NGI306" s="65"/>
      <c r="NGJ306" s="65"/>
      <c r="NGK306" s="65"/>
      <c r="NGL306" s="65"/>
      <c r="NGM306" s="65"/>
      <c r="NGN306" s="65"/>
      <c r="NGO306" s="65"/>
      <c r="NGP306" s="65"/>
      <c r="NGQ306" s="65"/>
      <c r="NGR306" s="65"/>
      <c r="NGS306" s="65"/>
      <c r="NGT306" s="65"/>
      <c r="NGU306" s="65"/>
      <c r="NGV306" s="65"/>
      <c r="NGW306" s="65"/>
      <c r="NGX306" s="65"/>
      <c r="NGY306" s="65"/>
      <c r="NGZ306" s="65"/>
      <c r="NHA306" s="65"/>
      <c r="NHB306" s="65"/>
      <c r="NHC306" s="65"/>
      <c r="NHD306" s="65"/>
      <c r="NHE306" s="65"/>
      <c r="NHF306" s="65"/>
      <c r="NHG306" s="65"/>
      <c r="NHH306" s="65"/>
      <c r="NHI306" s="65"/>
      <c r="NHJ306" s="65"/>
      <c r="NHK306" s="65"/>
      <c r="NHL306" s="65"/>
      <c r="NHM306" s="65"/>
      <c r="NHN306" s="65"/>
      <c r="NHO306" s="65"/>
      <c r="NHP306" s="65"/>
      <c r="NHQ306" s="65"/>
      <c r="NHR306" s="65"/>
      <c r="NHS306" s="65"/>
      <c r="NHT306" s="65"/>
      <c r="NHU306" s="65"/>
      <c r="NHV306" s="65"/>
      <c r="NHW306" s="65"/>
      <c r="NHX306" s="65"/>
      <c r="NHY306" s="65"/>
      <c r="NHZ306" s="65"/>
      <c r="NIA306" s="65"/>
      <c r="NIB306" s="65"/>
      <c r="NIC306" s="65"/>
      <c r="NID306" s="65"/>
      <c r="NIE306" s="65"/>
      <c r="NIF306" s="65"/>
      <c r="NIG306" s="65"/>
      <c r="NIH306" s="65"/>
      <c r="NII306" s="65"/>
      <c r="NIJ306" s="65"/>
      <c r="NIK306" s="65"/>
      <c r="NIL306" s="65"/>
      <c r="NIM306" s="65"/>
      <c r="NIN306" s="65"/>
      <c r="NIO306" s="65"/>
      <c r="NIP306" s="65"/>
      <c r="NIQ306" s="65"/>
      <c r="NIR306" s="65"/>
      <c r="NIS306" s="65"/>
      <c r="NIT306" s="65"/>
      <c r="NIU306" s="65"/>
      <c r="NIV306" s="65"/>
      <c r="NIW306" s="65"/>
      <c r="NIX306" s="65"/>
      <c r="NIY306" s="65"/>
      <c r="NIZ306" s="65"/>
      <c r="NJA306" s="65"/>
      <c r="NJB306" s="65"/>
      <c r="NJC306" s="65"/>
      <c r="NJD306" s="65"/>
      <c r="NJF306" s="65"/>
      <c r="NJH306" s="65"/>
      <c r="NJI306" s="65"/>
      <c r="NJJ306" s="65"/>
      <c r="NJK306" s="65"/>
      <c r="NJL306" s="65"/>
      <c r="NJM306" s="65"/>
      <c r="NJN306" s="65"/>
      <c r="NJO306" s="65"/>
      <c r="NJT306" s="65"/>
      <c r="NJU306" s="65"/>
      <c r="NJV306" s="65"/>
      <c r="NJW306" s="65"/>
      <c r="NJX306" s="65"/>
      <c r="NJY306" s="65"/>
      <c r="NJZ306" s="65"/>
      <c r="NKA306" s="65"/>
      <c r="NKB306" s="65"/>
      <c r="NKC306" s="65"/>
      <c r="NKD306" s="65"/>
      <c r="NKE306" s="65"/>
      <c r="NKF306" s="65"/>
      <c r="NKG306" s="65"/>
      <c r="NKH306" s="65"/>
      <c r="NKI306" s="65"/>
      <c r="NKJ306" s="65"/>
      <c r="NKK306" s="65"/>
      <c r="NKL306" s="65"/>
      <c r="NKM306" s="65"/>
      <c r="NKN306" s="65"/>
      <c r="NKO306" s="65"/>
      <c r="NKP306" s="65"/>
      <c r="NKQ306" s="65"/>
      <c r="NKR306" s="65"/>
      <c r="NKS306" s="65"/>
      <c r="NKT306" s="65"/>
      <c r="NKU306" s="65"/>
      <c r="NKV306" s="65"/>
      <c r="NKW306" s="65"/>
      <c r="NKX306" s="65"/>
      <c r="NKY306" s="65"/>
      <c r="NKZ306" s="65"/>
      <c r="NLA306" s="65"/>
      <c r="NLB306" s="65"/>
      <c r="NLC306" s="65"/>
      <c r="NLD306" s="65"/>
      <c r="NLE306" s="65"/>
      <c r="NLF306" s="65"/>
      <c r="NLG306" s="65"/>
      <c r="NLH306" s="65"/>
      <c r="NLI306" s="65"/>
      <c r="NLJ306" s="65"/>
      <c r="NLK306" s="65"/>
      <c r="NLL306" s="65"/>
      <c r="NLM306" s="65"/>
      <c r="NLN306" s="65"/>
      <c r="NLO306" s="65"/>
      <c r="NLP306" s="65"/>
      <c r="NLQ306" s="65"/>
      <c r="NLR306" s="65"/>
      <c r="NLS306" s="65"/>
      <c r="NLT306" s="65"/>
      <c r="NLU306" s="65"/>
      <c r="NLV306" s="65"/>
      <c r="NLW306" s="65"/>
      <c r="NLX306" s="65"/>
      <c r="NLY306" s="65"/>
      <c r="NLZ306" s="65"/>
      <c r="NMA306" s="65"/>
      <c r="NMB306" s="65"/>
      <c r="NMC306" s="65"/>
      <c r="NMD306" s="65"/>
      <c r="NME306" s="65"/>
      <c r="NMF306" s="65"/>
      <c r="NMG306" s="65"/>
      <c r="NMH306" s="65"/>
      <c r="NMI306" s="65"/>
      <c r="NMJ306" s="65"/>
      <c r="NMK306" s="65"/>
      <c r="NML306" s="65"/>
      <c r="NMM306" s="65"/>
      <c r="NMN306" s="65"/>
      <c r="NMO306" s="65"/>
      <c r="NMP306" s="65"/>
      <c r="NMQ306" s="65"/>
      <c r="NMR306" s="65"/>
      <c r="NMS306" s="65"/>
      <c r="NMT306" s="65"/>
      <c r="NMU306" s="65"/>
      <c r="NMV306" s="65"/>
      <c r="NMW306" s="65"/>
      <c r="NMX306" s="65"/>
      <c r="NMY306" s="65"/>
      <c r="NMZ306" s="65"/>
      <c r="NNA306" s="65"/>
      <c r="NNB306" s="65"/>
      <c r="NNC306" s="65"/>
      <c r="NND306" s="65"/>
      <c r="NNE306" s="65"/>
      <c r="NNF306" s="65"/>
      <c r="NNG306" s="65"/>
      <c r="NNH306" s="65"/>
      <c r="NNI306" s="65"/>
      <c r="NNJ306" s="65"/>
      <c r="NNK306" s="65"/>
      <c r="NNL306" s="65"/>
      <c r="NNM306" s="65"/>
      <c r="NNN306" s="65"/>
      <c r="NNO306" s="65"/>
      <c r="NNP306" s="65"/>
      <c r="NNQ306" s="65"/>
      <c r="NNR306" s="65"/>
      <c r="NNS306" s="65"/>
      <c r="NNT306" s="65"/>
      <c r="NNU306" s="65"/>
      <c r="NNV306" s="65"/>
      <c r="NNW306" s="65"/>
      <c r="NNX306" s="65"/>
      <c r="NNY306" s="65"/>
      <c r="NNZ306" s="65"/>
      <c r="NOA306" s="65"/>
      <c r="NOB306" s="65"/>
      <c r="NOC306" s="65"/>
      <c r="NOD306" s="65"/>
      <c r="NOE306" s="65"/>
      <c r="NOF306" s="65"/>
      <c r="NOG306" s="65"/>
      <c r="NOH306" s="65"/>
      <c r="NOI306" s="65"/>
      <c r="NOJ306" s="65"/>
      <c r="NOK306" s="65"/>
      <c r="NOL306" s="65"/>
      <c r="NOM306" s="65"/>
      <c r="NON306" s="65"/>
      <c r="NOO306" s="65"/>
      <c r="NOP306" s="65"/>
      <c r="NOQ306" s="65"/>
      <c r="NOR306" s="65"/>
      <c r="NOS306" s="65"/>
      <c r="NOT306" s="65"/>
      <c r="NOU306" s="65"/>
      <c r="NOV306" s="65"/>
      <c r="NOW306" s="65"/>
      <c r="NOX306" s="65"/>
      <c r="NOY306" s="65"/>
      <c r="NOZ306" s="65"/>
      <c r="NPA306" s="65"/>
      <c r="NPB306" s="65"/>
      <c r="NPC306" s="65"/>
      <c r="NPD306" s="65"/>
      <c r="NPE306" s="65"/>
      <c r="NPF306" s="65"/>
      <c r="NPG306" s="65"/>
      <c r="NPH306" s="65"/>
      <c r="NPI306" s="65"/>
      <c r="NPJ306" s="65"/>
      <c r="NPK306" s="65"/>
      <c r="NPL306" s="65"/>
      <c r="NPM306" s="65"/>
      <c r="NPN306" s="65"/>
      <c r="NPO306" s="65"/>
      <c r="NPP306" s="65"/>
      <c r="NPQ306" s="65"/>
      <c r="NPR306" s="65"/>
      <c r="NPS306" s="65"/>
      <c r="NPT306" s="65"/>
      <c r="NPU306" s="65"/>
      <c r="NPV306" s="65"/>
      <c r="NPW306" s="65"/>
      <c r="NPX306" s="65"/>
      <c r="NPY306" s="65"/>
      <c r="NPZ306" s="65"/>
      <c r="NQA306" s="65"/>
      <c r="NQB306" s="65"/>
      <c r="NQC306" s="65"/>
      <c r="NQD306" s="65"/>
      <c r="NQE306" s="65"/>
      <c r="NQF306" s="65"/>
      <c r="NQG306" s="65"/>
      <c r="NQH306" s="65"/>
      <c r="NQI306" s="65"/>
      <c r="NQJ306" s="65"/>
      <c r="NQK306" s="65"/>
      <c r="NQL306" s="65"/>
      <c r="NQM306" s="65"/>
      <c r="NQN306" s="65"/>
      <c r="NQO306" s="65"/>
      <c r="NQP306" s="65"/>
      <c r="NQQ306" s="65"/>
      <c r="NQR306" s="65"/>
      <c r="NQS306" s="65"/>
      <c r="NQT306" s="65"/>
      <c r="NQU306" s="65"/>
      <c r="NQV306" s="65"/>
      <c r="NQW306" s="65"/>
      <c r="NQX306" s="65"/>
      <c r="NQY306" s="65"/>
      <c r="NQZ306" s="65"/>
      <c r="NRA306" s="65"/>
      <c r="NRB306" s="65"/>
      <c r="NRC306" s="65"/>
      <c r="NRD306" s="65"/>
      <c r="NRE306" s="65"/>
      <c r="NRF306" s="65"/>
      <c r="NRG306" s="65"/>
      <c r="NRH306" s="65"/>
      <c r="NRI306" s="65"/>
      <c r="NRJ306" s="65"/>
      <c r="NRK306" s="65"/>
      <c r="NRL306" s="65"/>
      <c r="NRM306" s="65"/>
      <c r="NRN306" s="65"/>
      <c r="NRO306" s="65"/>
      <c r="NRP306" s="65"/>
      <c r="NRQ306" s="65"/>
      <c r="NRR306" s="65"/>
      <c r="NRS306" s="65"/>
      <c r="NRT306" s="65"/>
      <c r="NRU306" s="65"/>
      <c r="NRV306" s="65"/>
      <c r="NRW306" s="65"/>
      <c r="NRX306" s="65"/>
      <c r="NRY306" s="65"/>
      <c r="NRZ306" s="65"/>
      <c r="NSA306" s="65"/>
      <c r="NSB306" s="65"/>
      <c r="NSC306" s="65"/>
      <c r="NSD306" s="65"/>
      <c r="NSE306" s="65"/>
      <c r="NSF306" s="65"/>
      <c r="NSG306" s="65"/>
      <c r="NSH306" s="65"/>
      <c r="NSI306" s="65"/>
      <c r="NSJ306" s="65"/>
      <c r="NSK306" s="65"/>
      <c r="NSL306" s="65"/>
      <c r="NSM306" s="65"/>
      <c r="NSN306" s="65"/>
      <c r="NSO306" s="65"/>
      <c r="NSP306" s="65"/>
      <c r="NSQ306" s="65"/>
      <c r="NSR306" s="65"/>
      <c r="NSS306" s="65"/>
      <c r="NST306" s="65"/>
      <c r="NSU306" s="65"/>
      <c r="NSV306" s="65"/>
      <c r="NSW306" s="65"/>
      <c r="NSX306" s="65"/>
      <c r="NSY306" s="65"/>
      <c r="NSZ306" s="65"/>
      <c r="NTB306" s="65"/>
      <c r="NTD306" s="65"/>
      <c r="NTE306" s="65"/>
      <c r="NTF306" s="65"/>
      <c r="NTG306" s="65"/>
      <c r="NTH306" s="65"/>
      <c r="NTI306" s="65"/>
      <c r="NTJ306" s="65"/>
      <c r="NTK306" s="65"/>
      <c r="NTP306" s="65"/>
      <c r="NTQ306" s="65"/>
      <c r="NTR306" s="65"/>
      <c r="NTS306" s="65"/>
      <c r="NTT306" s="65"/>
      <c r="NTU306" s="65"/>
      <c r="NTV306" s="65"/>
      <c r="NTW306" s="65"/>
      <c r="NTX306" s="65"/>
      <c r="NTY306" s="65"/>
      <c r="NTZ306" s="65"/>
      <c r="NUA306" s="65"/>
      <c r="NUB306" s="65"/>
      <c r="NUC306" s="65"/>
      <c r="NUD306" s="65"/>
      <c r="NUE306" s="65"/>
      <c r="NUF306" s="65"/>
      <c r="NUG306" s="65"/>
      <c r="NUH306" s="65"/>
      <c r="NUI306" s="65"/>
      <c r="NUJ306" s="65"/>
      <c r="NUK306" s="65"/>
      <c r="NUL306" s="65"/>
      <c r="NUM306" s="65"/>
      <c r="NUN306" s="65"/>
      <c r="NUO306" s="65"/>
      <c r="NUP306" s="65"/>
      <c r="NUQ306" s="65"/>
      <c r="NUR306" s="65"/>
      <c r="NUS306" s="65"/>
      <c r="NUT306" s="65"/>
      <c r="NUU306" s="65"/>
      <c r="NUV306" s="65"/>
      <c r="NUW306" s="65"/>
      <c r="NUX306" s="65"/>
      <c r="NUY306" s="65"/>
      <c r="NUZ306" s="65"/>
      <c r="NVA306" s="65"/>
      <c r="NVB306" s="65"/>
      <c r="NVC306" s="65"/>
      <c r="NVD306" s="65"/>
      <c r="NVE306" s="65"/>
      <c r="NVF306" s="65"/>
      <c r="NVG306" s="65"/>
      <c r="NVH306" s="65"/>
      <c r="NVI306" s="65"/>
      <c r="NVJ306" s="65"/>
      <c r="NVK306" s="65"/>
      <c r="NVL306" s="65"/>
      <c r="NVM306" s="65"/>
      <c r="NVN306" s="65"/>
      <c r="NVO306" s="65"/>
      <c r="NVP306" s="65"/>
      <c r="NVQ306" s="65"/>
      <c r="NVR306" s="65"/>
      <c r="NVS306" s="65"/>
      <c r="NVT306" s="65"/>
      <c r="NVU306" s="65"/>
      <c r="NVV306" s="65"/>
      <c r="NVW306" s="65"/>
      <c r="NVX306" s="65"/>
      <c r="NVY306" s="65"/>
      <c r="NVZ306" s="65"/>
      <c r="NWA306" s="65"/>
      <c r="NWB306" s="65"/>
      <c r="NWC306" s="65"/>
      <c r="NWD306" s="65"/>
      <c r="NWE306" s="65"/>
      <c r="NWF306" s="65"/>
      <c r="NWG306" s="65"/>
      <c r="NWH306" s="65"/>
      <c r="NWI306" s="65"/>
      <c r="NWJ306" s="65"/>
      <c r="NWK306" s="65"/>
      <c r="NWL306" s="65"/>
      <c r="NWM306" s="65"/>
      <c r="NWN306" s="65"/>
      <c r="NWO306" s="65"/>
      <c r="NWP306" s="65"/>
      <c r="NWQ306" s="65"/>
      <c r="NWR306" s="65"/>
      <c r="NWS306" s="65"/>
      <c r="NWT306" s="65"/>
      <c r="NWU306" s="65"/>
      <c r="NWV306" s="65"/>
      <c r="NWW306" s="65"/>
      <c r="NWX306" s="65"/>
      <c r="NWY306" s="65"/>
      <c r="NWZ306" s="65"/>
      <c r="NXA306" s="65"/>
      <c r="NXB306" s="65"/>
      <c r="NXC306" s="65"/>
      <c r="NXD306" s="65"/>
      <c r="NXE306" s="65"/>
      <c r="NXF306" s="65"/>
      <c r="NXG306" s="65"/>
      <c r="NXH306" s="65"/>
      <c r="NXI306" s="65"/>
      <c r="NXJ306" s="65"/>
      <c r="NXK306" s="65"/>
      <c r="NXL306" s="65"/>
      <c r="NXM306" s="65"/>
      <c r="NXN306" s="65"/>
      <c r="NXO306" s="65"/>
      <c r="NXP306" s="65"/>
      <c r="NXQ306" s="65"/>
      <c r="NXR306" s="65"/>
      <c r="NXS306" s="65"/>
      <c r="NXT306" s="65"/>
      <c r="NXU306" s="65"/>
      <c r="NXV306" s="65"/>
      <c r="NXW306" s="65"/>
      <c r="NXX306" s="65"/>
      <c r="NXY306" s="65"/>
      <c r="NXZ306" s="65"/>
      <c r="NYA306" s="65"/>
      <c r="NYB306" s="65"/>
      <c r="NYC306" s="65"/>
      <c r="NYD306" s="65"/>
      <c r="NYE306" s="65"/>
      <c r="NYF306" s="65"/>
      <c r="NYG306" s="65"/>
      <c r="NYH306" s="65"/>
      <c r="NYI306" s="65"/>
      <c r="NYJ306" s="65"/>
      <c r="NYK306" s="65"/>
      <c r="NYL306" s="65"/>
      <c r="NYM306" s="65"/>
      <c r="NYN306" s="65"/>
      <c r="NYO306" s="65"/>
      <c r="NYP306" s="65"/>
      <c r="NYQ306" s="65"/>
      <c r="NYR306" s="65"/>
      <c r="NYS306" s="65"/>
      <c r="NYT306" s="65"/>
      <c r="NYU306" s="65"/>
      <c r="NYV306" s="65"/>
      <c r="NYW306" s="65"/>
      <c r="NYX306" s="65"/>
      <c r="NYY306" s="65"/>
      <c r="NYZ306" s="65"/>
      <c r="NZA306" s="65"/>
      <c r="NZB306" s="65"/>
      <c r="NZC306" s="65"/>
      <c r="NZD306" s="65"/>
      <c r="NZE306" s="65"/>
      <c r="NZF306" s="65"/>
      <c r="NZG306" s="65"/>
      <c r="NZH306" s="65"/>
      <c r="NZI306" s="65"/>
      <c r="NZJ306" s="65"/>
      <c r="NZK306" s="65"/>
      <c r="NZL306" s="65"/>
      <c r="NZM306" s="65"/>
      <c r="NZN306" s="65"/>
      <c r="NZO306" s="65"/>
      <c r="NZP306" s="65"/>
      <c r="NZQ306" s="65"/>
      <c r="NZR306" s="65"/>
      <c r="NZS306" s="65"/>
      <c r="NZT306" s="65"/>
      <c r="NZU306" s="65"/>
      <c r="NZV306" s="65"/>
      <c r="NZW306" s="65"/>
      <c r="NZX306" s="65"/>
      <c r="NZY306" s="65"/>
      <c r="NZZ306" s="65"/>
      <c r="OAA306" s="65"/>
      <c r="OAB306" s="65"/>
      <c r="OAC306" s="65"/>
      <c r="OAD306" s="65"/>
      <c r="OAE306" s="65"/>
      <c r="OAF306" s="65"/>
      <c r="OAG306" s="65"/>
      <c r="OAH306" s="65"/>
      <c r="OAI306" s="65"/>
      <c r="OAJ306" s="65"/>
      <c r="OAK306" s="65"/>
      <c r="OAL306" s="65"/>
      <c r="OAM306" s="65"/>
      <c r="OAN306" s="65"/>
      <c r="OAO306" s="65"/>
      <c r="OAP306" s="65"/>
      <c r="OAQ306" s="65"/>
      <c r="OAR306" s="65"/>
      <c r="OAS306" s="65"/>
      <c r="OAT306" s="65"/>
      <c r="OAU306" s="65"/>
      <c r="OAV306" s="65"/>
      <c r="OAW306" s="65"/>
      <c r="OAX306" s="65"/>
      <c r="OAY306" s="65"/>
      <c r="OAZ306" s="65"/>
      <c r="OBA306" s="65"/>
      <c r="OBB306" s="65"/>
      <c r="OBC306" s="65"/>
      <c r="OBD306" s="65"/>
      <c r="OBE306" s="65"/>
      <c r="OBF306" s="65"/>
      <c r="OBG306" s="65"/>
      <c r="OBH306" s="65"/>
      <c r="OBI306" s="65"/>
      <c r="OBJ306" s="65"/>
      <c r="OBK306" s="65"/>
      <c r="OBL306" s="65"/>
      <c r="OBM306" s="65"/>
      <c r="OBN306" s="65"/>
      <c r="OBO306" s="65"/>
      <c r="OBP306" s="65"/>
      <c r="OBQ306" s="65"/>
      <c r="OBR306" s="65"/>
      <c r="OBS306" s="65"/>
      <c r="OBT306" s="65"/>
      <c r="OBU306" s="65"/>
      <c r="OBV306" s="65"/>
      <c r="OBW306" s="65"/>
      <c r="OBX306" s="65"/>
      <c r="OBY306" s="65"/>
      <c r="OBZ306" s="65"/>
      <c r="OCA306" s="65"/>
      <c r="OCB306" s="65"/>
      <c r="OCC306" s="65"/>
      <c r="OCD306" s="65"/>
      <c r="OCE306" s="65"/>
      <c r="OCF306" s="65"/>
      <c r="OCG306" s="65"/>
      <c r="OCH306" s="65"/>
      <c r="OCI306" s="65"/>
      <c r="OCJ306" s="65"/>
      <c r="OCK306" s="65"/>
      <c r="OCL306" s="65"/>
      <c r="OCM306" s="65"/>
      <c r="OCN306" s="65"/>
      <c r="OCO306" s="65"/>
      <c r="OCP306" s="65"/>
      <c r="OCQ306" s="65"/>
      <c r="OCR306" s="65"/>
      <c r="OCS306" s="65"/>
      <c r="OCT306" s="65"/>
      <c r="OCU306" s="65"/>
      <c r="OCV306" s="65"/>
      <c r="OCX306" s="65"/>
      <c r="OCZ306" s="65"/>
      <c r="ODA306" s="65"/>
      <c r="ODB306" s="65"/>
      <c r="ODC306" s="65"/>
      <c r="ODD306" s="65"/>
      <c r="ODE306" s="65"/>
      <c r="ODF306" s="65"/>
      <c r="ODG306" s="65"/>
      <c r="ODL306" s="65"/>
      <c r="ODM306" s="65"/>
      <c r="ODN306" s="65"/>
      <c r="ODO306" s="65"/>
      <c r="ODP306" s="65"/>
      <c r="ODQ306" s="65"/>
      <c r="ODR306" s="65"/>
      <c r="ODS306" s="65"/>
      <c r="ODT306" s="65"/>
      <c r="ODU306" s="65"/>
      <c r="ODV306" s="65"/>
      <c r="ODW306" s="65"/>
      <c r="ODX306" s="65"/>
      <c r="ODY306" s="65"/>
      <c r="ODZ306" s="65"/>
      <c r="OEA306" s="65"/>
      <c r="OEB306" s="65"/>
      <c r="OEC306" s="65"/>
      <c r="OED306" s="65"/>
      <c r="OEE306" s="65"/>
      <c r="OEF306" s="65"/>
      <c r="OEG306" s="65"/>
      <c r="OEH306" s="65"/>
      <c r="OEI306" s="65"/>
      <c r="OEJ306" s="65"/>
      <c r="OEK306" s="65"/>
      <c r="OEL306" s="65"/>
      <c r="OEM306" s="65"/>
      <c r="OEN306" s="65"/>
      <c r="OEO306" s="65"/>
      <c r="OEP306" s="65"/>
      <c r="OEQ306" s="65"/>
      <c r="OER306" s="65"/>
      <c r="OES306" s="65"/>
      <c r="OET306" s="65"/>
      <c r="OEU306" s="65"/>
      <c r="OEV306" s="65"/>
      <c r="OEW306" s="65"/>
      <c r="OEX306" s="65"/>
      <c r="OEY306" s="65"/>
      <c r="OEZ306" s="65"/>
      <c r="OFA306" s="65"/>
      <c r="OFB306" s="65"/>
      <c r="OFC306" s="65"/>
      <c r="OFD306" s="65"/>
      <c r="OFE306" s="65"/>
      <c r="OFF306" s="65"/>
      <c r="OFG306" s="65"/>
      <c r="OFH306" s="65"/>
      <c r="OFI306" s="65"/>
      <c r="OFJ306" s="65"/>
      <c r="OFK306" s="65"/>
      <c r="OFL306" s="65"/>
      <c r="OFM306" s="65"/>
      <c r="OFN306" s="65"/>
      <c r="OFO306" s="65"/>
      <c r="OFP306" s="65"/>
      <c r="OFQ306" s="65"/>
      <c r="OFR306" s="65"/>
      <c r="OFS306" s="65"/>
      <c r="OFT306" s="65"/>
      <c r="OFU306" s="65"/>
      <c r="OFV306" s="65"/>
      <c r="OFW306" s="65"/>
      <c r="OFX306" s="65"/>
      <c r="OFY306" s="65"/>
      <c r="OFZ306" s="65"/>
      <c r="OGA306" s="65"/>
      <c r="OGB306" s="65"/>
      <c r="OGC306" s="65"/>
      <c r="OGD306" s="65"/>
      <c r="OGE306" s="65"/>
      <c r="OGF306" s="65"/>
      <c r="OGG306" s="65"/>
      <c r="OGH306" s="65"/>
      <c r="OGI306" s="65"/>
      <c r="OGJ306" s="65"/>
      <c r="OGK306" s="65"/>
      <c r="OGL306" s="65"/>
      <c r="OGM306" s="65"/>
      <c r="OGN306" s="65"/>
      <c r="OGO306" s="65"/>
      <c r="OGP306" s="65"/>
      <c r="OGQ306" s="65"/>
      <c r="OGR306" s="65"/>
      <c r="OGS306" s="65"/>
      <c r="OGT306" s="65"/>
      <c r="OGU306" s="65"/>
      <c r="OGV306" s="65"/>
      <c r="OGW306" s="65"/>
      <c r="OGX306" s="65"/>
      <c r="OGY306" s="65"/>
      <c r="OGZ306" s="65"/>
      <c r="OHA306" s="65"/>
      <c r="OHB306" s="65"/>
      <c r="OHC306" s="65"/>
      <c r="OHD306" s="65"/>
      <c r="OHE306" s="65"/>
      <c r="OHF306" s="65"/>
      <c r="OHG306" s="65"/>
      <c r="OHH306" s="65"/>
      <c r="OHI306" s="65"/>
      <c r="OHJ306" s="65"/>
      <c r="OHK306" s="65"/>
      <c r="OHL306" s="65"/>
      <c r="OHM306" s="65"/>
      <c r="OHN306" s="65"/>
      <c r="OHO306" s="65"/>
      <c r="OHP306" s="65"/>
      <c r="OHQ306" s="65"/>
      <c r="OHR306" s="65"/>
      <c r="OHS306" s="65"/>
      <c r="OHT306" s="65"/>
      <c r="OHU306" s="65"/>
      <c r="OHV306" s="65"/>
      <c r="OHW306" s="65"/>
      <c r="OHX306" s="65"/>
      <c r="OHY306" s="65"/>
      <c r="OHZ306" s="65"/>
      <c r="OIA306" s="65"/>
      <c r="OIB306" s="65"/>
      <c r="OIC306" s="65"/>
      <c r="OID306" s="65"/>
      <c r="OIE306" s="65"/>
      <c r="OIF306" s="65"/>
      <c r="OIG306" s="65"/>
      <c r="OIH306" s="65"/>
      <c r="OII306" s="65"/>
      <c r="OIJ306" s="65"/>
      <c r="OIK306" s="65"/>
      <c r="OIL306" s="65"/>
      <c r="OIM306" s="65"/>
      <c r="OIN306" s="65"/>
      <c r="OIO306" s="65"/>
      <c r="OIP306" s="65"/>
      <c r="OIQ306" s="65"/>
      <c r="OIR306" s="65"/>
      <c r="OIS306" s="65"/>
      <c r="OIT306" s="65"/>
      <c r="OIU306" s="65"/>
      <c r="OIV306" s="65"/>
      <c r="OIW306" s="65"/>
      <c r="OIX306" s="65"/>
      <c r="OIY306" s="65"/>
      <c r="OIZ306" s="65"/>
      <c r="OJA306" s="65"/>
      <c r="OJB306" s="65"/>
      <c r="OJC306" s="65"/>
      <c r="OJD306" s="65"/>
      <c r="OJE306" s="65"/>
      <c r="OJF306" s="65"/>
      <c r="OJG306" s="65"/>
      <c r="OJH306" s="65"/>
      <c r="OJI306" s="65"/>
      <c r="OJJ306" s="65"/>
      <c r="OJK306" s="65"/>
      <c r="OJL306" s="65"/>
      <c r="OJM306" s="65"/>
      <c r="OJN306" s="65"/>
      <c r="OJO306" s="65"/>
      <c r="OJP306" s="65"/>
      <c r="OJQ306" s="65"/>
      <c r="OJR306" s="65"/>
      <c r="OJS306" s="65"/>
      <c r="OJT306" s="65"/>
      <c r="OJU306" s="65"/>
      <c r="OJV306" s="65"/>
      <c r="OJW306" s="65"/>
      <c r="OJX306" s="65"/>
      <c r="OJY306" s="65"/>
      <c r="OJZ306" s="65"/>
      <c r="OKA306" s="65"/>
      <c r="OKB306" s="65"/>
      <c r="OKC306" s="65"/>
      <c r="OKD306" s="65"/>
      <c r="OKE306" s="65"/>
      <c r="OKF306" s="65"/>
      <c r="OKG306" s="65"/>
      <c r="OKH306" s="65"/>
      <c r="OKI306" s="65"/>
      <c r="OKJ306" s="65"/>
      <c r="OKK306" s="65"/>
      <c r="OKL306" s="65"/>
      <c r="OKM306" s="65"/>
      <c r="OKN306" s="65"/>
      <c r="OKO306" s="65"/>
      <c r="OKP306" s="65"/>
      <c r="OKQ306" s="65"/>
      <c r="OKR306" s="65"/>
      <c r="OKS306" s="65"/>
      <c r="OKT306" s="65"/>
      <c r="OKU306" s="65"/>
      <c r="OKV306" s="65"/>
      <c r="OKW306" s="65"/>
      <c r="OKX306" s="65"/>
      <c r="OKY306" s="65"/>
      <c r="OKZ306" s="65"/>
      <c r="OLA306" s="65"/>
      <c r="OLB306" s="65"/>
      <c r="OLC306" s="65"/>
      <c r="OLD306" s="65"/>
      <c r="OLE306" s="65"/>
      <c r="OLF306" s="65"/>
      <c r="OLG306" s="65"/>
      <c r="OLH306" s="65"/>
      <c r="OLI306" s="65"/>
      <c r="OLJ306" s="65"/>
      <c r="OLK306" s="65"/>
      <c r="OLL306" s="65"/>
      <c r="OLM306" s="65"/>
      <c r="OLN306" s="65"/>
      <c r="OLO306" s="65"/>
      <c r="OLP306" s="65"/>
      <c r="OLQ306" s="65"/>
      <c r="OLR306" s="65"/>
      <c r="OLS306" s="65"/>
      <c r="OLT306" s="65"/>
      <c r="OLU306" s="65"/>
      <c r="OLV306" s="65"/>
      <c r="OLW306" s="65"/>
      <c r="OLX306" s="65"/>
      <c r="OLY306" s="65"/>
      <c r="OLZ306" s="65"/>
      <c r="OMA306" s="65"/>
      <c r="OMB306" s="65"/>
      <c r="OMC306" s="65"/>
      <c r="OMD306" s="65"/>
      <c r="OME306" s="65"/>
      <c r="OMF306" s="65"/>
      <c r="OMG306" s="65"/>
      <c r="OMH306" s="65"/>
      <c r="OMI306" s="65"/>
      <c r="OMJ306" s="65"/>
      <c r="OMK306" s="65"/>
      <c r="OML306" s="65"/>
      <c r="OMM306" s="65"/>
      <c r="OMN306" s="65"/>
      <c r="OMO306" s="65"/>
      <c r="OMP306" s="65"/>
      <c r="OMQ306" s="65"/>
      <c r="OMR306" s="65"/>
      <c r="OMT306" s="65"/>
      <c r="OMV306" s="65"/>
      <c r="OMW306" s="65"/>
      <c r="OMX306" s="65"/>
      <c r="OMY306" s="65"/>
      <c r="OMZ306" s="65"/>
      <c r="ONA306" s="65"/>
      <c r="ONB306" s="65"/>
      <c r="ONC306" s="65"/>
      <c r="ONH306" s="65"/>
      <c r="ONI306" s="65"/>
      <c r="ONJ306" s="65"/>
      <c r="ONK306" s="65"/>
      <c r="ONL306" s="65"/>
      <c r="ONM306" s="65"/>
      <c r="ONN306" s="65"/>
      <c r="ONO306" s="65"/>
      <c r="ONP306" s="65"/>
      <c r="ONQ306" s="65"/>
      <c r="ONR306" s="65"/>
      <c r="ONS306" s="65"/>
      <c r="ONT306" s="65"/>
      <c r="ONU306" s="65"/>
      <c r="ONV306" s="65"/>
      <c r="ONW306" s="65"/>
      <c r="ONX306" s="65"/>
      <c r="ONY306" s="65"/>
      <c r="ONZ306" s="65"/>
      <c r="OOA306" s="65"/>
      <c r="OOB306" s="65"/>
      <c r="OOC306" s="65"/>
      <c r="OOD306" s="65"/>
      <c r="OOE306" s="65"/>
      <c r="OOF306" s="65"/>
      <c r="OOG306" s="65"/>
      <c r="OOH306" s="65"/>
      <c r="OOI306" s="65"/>
      <c r="OOJ306" s="65"/>
      <c r="OOK306" s="65"/>
      <c r="OOL306" s="65"/>
      <c r="OOM306" s="65"/>
      <c r="OON306" s="65"/>
      <c r="OOO306" s="65"/>
      <c r="OOP306" s="65"/>
      <c r="OOQ306" s="65"/>
      <c r="OOR306" s="65"/>
      <c r="OOS306" s="65"/>
      <c r="OOT306" s="65"/>
      <c r="OOU306" s="65"/>
      <c r="OOV306" s="65"/>
      <c r="OOW306" s="65"/>
      <c r="OOX306" s="65"/>
      <c r="OOY306" s="65"/>
      <c r="OOZ306" s="65"/>
      <c r="OPA306" s="65"/>
      <c r="OPB306" s="65"/>
      <c r="OPC306" s="65"/>
      <c r="OPD306" s="65"/>
      <c r="OPE306" s="65"/>
      <c r="OPF306" s="65"/>
      <c r="OPG306" s="65"/>
      <c r="OPH306" s="65"/>
      <c r="OPI306" s="65"/>
      <c r="OPJ306" s="65"/>
      <c r="OPK306" s="65"/>
      <c r="OPL306" s="65"/>
      <c r="OPM306" s="65"/>
      <c r="OPN306" s="65"/>
      <c r="OPO306" s="65"/>
      <c r="OPP306" s="65"/>
      <c r="OPQ306" s="65"/>
      <c r="OPR306" s="65"/>
      <c r="OPS306" s="65"/>
      <c r="OPT306" s="65"/>
      <c r="OPU306" s="65"/>
      <c r="OPV306" s="65"/>
      <c r="OPW306" s="65"/>
      <c r="OPX306" s="65"/>
      <c r="OPY306" s="65"/>
      <c r="OPZ306" s="65"/>
      <c r="OQA306" s="65"/>
      <c r="OQB306" s="65"/>
      <c r="OQC306" s="65"/>
      <c r="OQD306" s="65"/>
      <c r="OQE306" s="65"/>
      <c r="OQF306" s="65"/>
      <c r="OQG306" s="65"/>
      <c r="OQH306" s="65"/>
      <c r="OQI306" s="65"/>
      <c r="OQJ306" s="65"/>
      <c r="OQK306" s="65"/>
      <c r="OQL306" s="65"/>
      <c r="OQM306" s="65"/>
      <c r="OQN306" s="65"/>
      <c r="OQO306" s="65"/>
      <c r="OQP306" s="65"/>
      <c r="OQQ306" s="65"/>
      <c r="OQR306" s="65"/>
      <c r="OQS306" s="65"/>
      <c r="OQT306" s="65"/>
      <c r="OQU306" s="65"/>
      <c r="OQV306" s="65"/>
      <c r="OQW306" s="65"/>
      <c r="OQX306" s="65"/>
      <c r="OQY306" s="65"/>
      <c r="OQZ306" s="65"/>
      <c r="ORA306" s="65"/>
      <c r="ORB306" s="65"/>
      <c r="ORC306" s="65"/>
      <c r="ORD306" s="65"/>
      <c r="ORE306" s="65"/>
      <c r="ORF306" s="65"/>
      <c r="ORG306" s="65"/>
      <c r="ORH306" s="65"/>
      <c r="ORI306" s="65"/>
      <c r="ORJ306" s="65"/>
      <c r="ORK306" s="65"/>
      <c r="ORL306" s="65"/>
      <c r="ORM306" s="65"/>
      <c r="ORN306" s="65"/>
      <c r="ORO306" s="65"/>
      <c r="ORP306" s="65"/>
      <c r="ORQ306" s="65"/>
      <c r="ORR306" s="65"/>
      <c r="ORS306" s="65"/>
      <c r="ORT306" s="65"/>
      <c r="ORU306" s="65"/>
      <c r="ORV306" s="65"/>
      <c r="ORW306" s="65"/>
      <c r="ORX306" s="65"/>
      <c r="ORY306" s="65"/>
      <c r="ORZ306" s="65"/>
      <c r="OSA306" s="65"/>
      <c r="OSB306" s="65"/>
      <c r="OSC306" s="65"/>
      <c r="OSD306" s="65"/>
      <c r="OSE306" s="65"/>
      <c r="OSF306" s="65"/>
      <c r="OSG306" s="65"/>
      <c r="OSH306" s="65"/>
      <c r="OSI306" s="65"/>
      <c r="OSJ306" s="65"/>
      <c r="OSK306" s="65"/>
      <c r="OSL306" s="65"/>
      <c r="OSM306" s="65"/>
      <c r="OSN306" s="65"/>
      <c r="OSO306" s="65"/>
      <c r="OSP306" s="65"/>
      <c r="OSQ306" s="65"/>
      <c r="OSR306" s="65"/>
      <c r="OSS306" s="65"/>
      <c r="OST306" s="65"/>
      <c r="OSU306" s="65"/>
      <c r="OSV306" s="65"/>
      <c r="OSW306" s="65"/>
      <c r="OSX306" s="65"/>
      <c r="OSY306" s="65"/>
      <c r="OSZ306" s="65"/>
      <c r="OTA306" s="65"/>
      <c r="OTB306" s="65"/>
      <c r="OTC306" s="65"/>
      <c r="OTD306" s="65"/>
      <c r="OTE306" s="65"/>
      <c r="OTF306" s="65"/>
      <c r="OTG306" s="65"/>
      <c r="OTH306" s="65"/>
      <c r="OTI306" s="65"/>
      <c r="OTJ306" s="65"/>
      <c r="OTK306" s="65"/>
      <c r="OTL306" s="65"/>
      <c r="OTM306" s="65"/>
      <c r="OTN306" s="65"/>
      <c r="OTO306" s="65"/>
      <c r="OTP306" s="65"/>
      <c r="OTQ306" s="65"/>
      <c r="OTR306" s="65"/>
      <c r="OTS306" s="65"/>
      <c r="OTT306" s="65"/>
      <c r="OTU306" s="65"/>
      <c r="OTV306" s="65"/>
      <c r="OTW306" s="65"/>
      <c r="OTX306" s="65"/>
      <c r="OTY306" s="65"/>
      <c r="OTZ306" s="65"/>
      <c r="OUA306" s="65"/>
      <c r="OUB306" s="65"/>
      <c r="OUC306" s="65"/>
      <c r="OUD306" s="65"/>
      <c r="OUE306" s="65"/>
      <c r="OUF306" s="65"/>
      <c r="OUG306" s="65"/>
      <c r="OUH306" s="65"/>
      <c r="OUI306" s="65"/>
      <c r="OUJ306" s="65"/>
      <c r="OUK306" s="65"/>
      <c r="OUL306" s="65"/>
      <c r="OUM306" s="65"/>
      <c r="OUN306" s="65"/>
      <c r="OUO306" s="65"/>
      <c r="OUP306" s="65"/>
      <c r="OUQ306" s="65"/>
      <c r="OUR306" s="65"/>
      <c r="OUS306" s="65"/>
      <c r="OUT306" s="65"/>
      <c r="OUU306" s="65"/>
      <c r="OUV306" s="65"/>
      <c r="OUW306" s="65"/>
      <c r="OUX306" s="65"/>
      <c r="OUY306" s="65"/>
      <c r="OUZ306" s="65"/>
      <c r="OVA306" s="65"/>
      <c r="OVB306" s="65"/>
      <c r="OVC306" s="65"/>
      <c r="OVD306" s="65"/>
      <c r="OVE306" s="65"/>
      <c r="OVF306" s="65"/>
      <c r="OVG306" s="65"/>
      <c r="OVH306" s="65"/>
      <c r="OVI306" s="65"/>
      <c r="OVJ306" s="65"/>
      <c r="OVK306" s="65"/>
      <c r="OVL306" s="65"/>
      <c r="OVM306" s="65"/>
      <c r="OVN306" s="65"/>
      <c r="OVO306" s="65"/>
      <c r="OVP306" s="65"/>
      <c r="OVQ306" s="65"/>
      <c r="OVR306" s="65"/>
      <c r="OVS306" s="65"/>
      <c r="OVT306" s="65"/>
      <c r="OVU306" s="65"/>
      <c r="OVV306" s="65"/>
      <c r="OVW306" s="65"/>
      <c r="OVX306" s="65"/>
      <c r="OVY306" s="65"/>
      <c r="OVZ306" s="65"/>
      <c r="OWA306" s="65"/>
      <c r="OWB306" s="65"/>
      <c r="OWC306" s="65"/>
      <c r="OWD306" s="65"/>
      <c r="OWE306" s="65"/>
      <c r="OWF306" s="65"/>
      <c r="OWG306" s="65"/>
      <c r="OWH306" s="65"/>
      <c r="OWI306" s="65"/>
      <c r="OWJ306" s="65"/>
      <c r="OWK306" s="65"/>
      <c r="OWL306" s="65"/>
      <c r="OWM306" s="65"/>
      <c r="OWN306" s="65"/>
      <c r="OWP306" s="65"/>
      <c r="OWR306" s="65"/>
      <c r="OWS306" s="65"/>
      <c r="OWT306" s="65"/>
      <c r="OWU306" s="65"/>
      <c r="OWV306" s="65"/>
      <c r="OWW306" s="65"/>
      <c r="OWX306" s="65"/>
      <c r="OWY306" s="65"/>
      <c r="OXD306" s="65"/>
      <c r="OXE306" s="65"/>
      <c r="OXF306" s="65"/>
      <c r="OXG306" s="65"/>
      <c r="OXH306" s="65"/>
      <c r="OXI306" s="65"/>
      <c r="OXJ306" s="65"/>
      <c r="OXK306" s="65"/>
      <c r="OXL306" s="65"/>
      <c r="OXM306" s="65"/>
      <c r="OXN306" s="65"/>
      <c r="OXO306" s="65"/>
      <c r="OXP306" s="65"/>
      <c r="OXQ306" s="65"/>
      <c r="OXR306" s="65"/>
      <c r="OXS306" s="65"/>
      <c r="OXT306" s="65"/>
      <c r="OXU306" s="65"/>
      <c r="OXV306" s="65"/>
      <c r="OXW306" s="65"/>
      <c r="OXX306" s="65"/>
      <c r="OXY306" s="65"/>
      <c r="OXZ306" s="65"/>
      <c r="OYA306" s="65"/>
      <c r="OYB306" s="65"/>
      <c r="OYC306" s="65"/>
      <c r="OYD306" s="65"/>
      <c r="OYE306" s="65"/>
      <c r="OYF306" s="65"/>
      <c r="OYG306" s="65"/>
      <c r="OYH306" s="65"/>
      <c r="OYI306" s="65"/>
      <c r="OYJ306" s="65"/>
      <c r="OYK306" s="65"/>
      <c r="OYL306" s="65"/>
      <c r="OYM306" s="65"/>
      <c r="OYN306" s="65"/>
      <c r="OYO306" s="65"/>
      <c r="OYP306" s="65"/>
      <c r="OYQ306" s="65"/>
      <c r="OYR306" s="65"/>
      <c r="OYS306" s="65"/>
      <c r="OYT306" s="65"/>
      <c r="OYU306" s="65"/>
      <c r="OYV306" s="65"/>
      <c r="OYW306" s="65"/>
      <c r="OYX306" s="65"/>
      <c r="OYY306" s="65"/>
      <c r="OYZ306" s="65"/>
      <c r="OZA306" s="65"/>
      <c r="OZB306" s="65"/>
      <c r="OZC306" s="65"/>
      <c r="OZD306" s="65"/>
      <c r="OZE306" s="65"/>
      <c r="OZF306" s="65"/>
      <c r="OZG306" s="65"/>
      <c r="OZH306" s="65"/>
      <c r="OZI306" s="65"/>
      <c r="OZJ306" s="65"/>
      <c r="OZK306" s="65"/>
      <c r="OZL306" s="65"/>
      <c r="OZM306" s="65"/>
      <c r="OZN306" s="65"/>
      <c r="OZO306" s="65"/>
      <c r="OZP306" s="65"/>
      <c r="OZQ306" s="65"/>
      <c r="OZR306" s="65"/>
      <c r="OZS306" s="65"/>
      <c r="OZT306" s="65"/>
      <c r="OZU306" s="65"/>
      <c r="OZV306" s="65"/>
      <c r="OZW306" s="65"/>
      <c r="OZX306" s="65"/>
      <c r="OZY306" s="65"/>
      <c r="OZZ306" s="65"/>
      <c r="PAA306" s="65"/>
      <c r="PAB306" s="65"/>
      <c r="PAC306" s="65"/>
      <c r="PAD306" s="65"/>
      <c r="PAE306" s="65"/>
      <c r="PAF306" s="65"/>
      <c r="PAG306" s="65"/>
      <c r="PAH306" s="65"/>
      <c r="PAI306" s="65"/>
      <c r="PAJ306" s="65"/>
      <c r="PAK306" s="65"/>
      <c r="PAL306" s="65"/>
      <c r="PAM306" s="65"/>
      <c r="PAN306" s="65"/>
      <c r="PAO306" s="65"/>
      <c r="PAP306" s="65"/>
      <c r="PAQ306" s="65"/>
      <c r="PAR306" s="65"/>
      <c r="PAS306" s="65"/>
      <c r="PAT306" s="65"/>
      <c r="PAU306" s="65"/>
      <c r="PAV306" s="65"/>
      <c r="PAW306" s="65"/>
      <c r="PAX306" s="65"/>
      <c r="PAY306" s="65"/>
      <c r="PAZ306" s="65"/>
      <c r="PBA306" s="65"/>
      <c r="PBB306" s="65"/>
      <c r="PBC306" s="65"/>
      <c r="PBD306" s="65"/>
      <c r="PBE306" s="65"/>
      <c r="PBF306" s="65"/>
      <c r="PBG306" s="65"/>
      <c r="PBH306" s="65"/>
      <c r="PBI306" s="65"/>
      <c r="PBJ306" s="65"/>
      <c r="PBK306" s="65"/>
      <c r="PBL306" s="65"/>
      <c r="PBM306" s="65"/>
      <c r="PBN306" s="65"/>
      <c r="PBO306" s="65"/>
      <c r="PBP306" s="65"/>
      <c r="PBQ306" s="65"/>
      <c r="PBR306" s="65"/>
      <c r="PBS306" s="65"/>
      <c r="PBT306" s="65"/>
      <c r="PBU306" s="65"/>
      <c r="PBV306" s="65"/>
      <c r="PBW306" s="65"/>
      <c r="PBX306" s="65"/>
      <c r="PBY306" s="65"/>
      <c r="PBZ306" s="65"/>
      <c r="PCA306" s="65"/>
      <c r="PCB306" s="65"/>
      <c r="PCC306" s="65"/>
      <c r="PCD306" s="65"/>
      <c r="PCE306" s="65"/>
      <c r="PCF306" s="65"/>
      <c r="PCG306" s="65"/>
      <c r="PCH306" s="65"/>
      <c r="PCI306" s="65"/>
      <c r="PCJ306" s="65"/>
      <c r="PCK306" s="65"/>
      <c r="PCL306" s="65"/>
      <c r="PCM306" s="65"/>
      <c r="PCN306" s="65"/>
      <c r="PCO306" s="65"/>
      <c r="PCP306" s="65"/>
      <c r="PCQ306" s="65"/>
      <c r="PCR306" s="65"/>
      <c r="PCS306" s="65"/>
      <c r="PCT306" s="65"/>
      <c r="PCU306" s="65"/>
      <c r="PCV306" s="65"/>
      <c r="PCW306" s="65"/>
      <c r="PCX306" s="65"/>
      <c r="PCY306" s="65"/>
      <c r="PCZ306" s="65"/>
      <c r="PDA306" s="65"/>
      <c r="PDB306" s="65"/>
      <c r="PDC306" s="65"/>
      <c r="PDD306" s="65"/>
      <c r="PDE306" s="65"/>
      <c r="PDF306" s="65"/>
      <c r="PDG306" s="65"/>
      <c r="PDH306" s="65"/>
      <c r="PDI306" s="65"/>
      <c r="PDJ306" s="65"/>
      <c r="PDK306" s="65"/>
      <c r="PDL306" s="65"/>
      <c r="PDM306" s="65"/>
      <c r="PDN306" s="65"/>
      <c r="PDO306" s="65"/>
      <c r="PDP306" s="65"/>
      <c r="PDQ306" s="65"/>
      <c r="PDR306" s="65"/>
      <c r="PDS306" s="65"/>
      <c r="PDT306" s="65"/>
      <c r="PDU306" s="65"/>
      <c r="PDV306" s="65"/>
      <c r="PDW306" s="65"/>
      <c r="PDX306" s="65"/>
      <c r="PDY306" s="65"/>
      <c r="PDZ306" s="65"/>
      <c r="PEA306" s="65"/>
      <c r="PEB306" s="65"/>
      <c r="PEC306" s="65"/>
      <c r="PED306" s="65"/>
      <c r="PEE306" s="65"/>
      <c r="PEF306" s="65"/>
      <c r="PEG306" s="65"/>
      <c r="PEH306" s="65"/>
      <c r="PEI306" s="65"/>
      <c r="PEJ306" s="65"/>
      <c r="PEK306" s="65"/>
      <c r="PEL306" s="65"/>
      <c r="PEM306" s="65"/>
      <c r="PEN306" s="65"/>
      <c r="PEO306" s="65"/>
      <c r="PEP306" s="65"/>
      <c r="PEQ306" s="65"/>
      <c r="PER306" s="65"/>
      <c r="PES306" s="65"/>
      <c r="PET306" s="65"/>
      <c r="PEU306" s="65"/>
      <c r="PEV306" s="65"/>
      <c r="PEW306" s="65"/>
      <c r="PEX306" s="65"/>
      <c r="PEY306" s="65"/>
      <c r="PEZ306" s="65"/>
      <c r="PFA306" s="65"/>
      <c r="PFB306" s="65"/>
      <c r="PFC306" s="65"/>
      <c r="PFD306" s="65"/>
      <c r="PFE306" s="65"/>
      <c r="PFF306" s="65"/>
      <c r="PFG306" s="65"/>
      <c r="PFH306" s="65"/>
      <c r="PFI306" s="65"/>
      <c r="PFJ306" s="65"/>
      <c r="PFK306" s="65"/>
      <c r="PFL306" s="65"/>
      <c r="PFM306" s="65"/>
      <c r="PFN306" s="65"/>
      <c r="PFO306" s="65"/>
      <c r="PFP306" s="65"/>
      <c r="PFQ306" s="65"/>
      <c r="PFR306" s="65"/>
      <c r="PFS306" s="65"/>
      <c r="PFT306" s="65"/>
      <c r="PFU306" s="65"/>
      <c r="PFV306" s="65"/>
      <c r="PFW306" s="65"/>
      <c r="PFX306" s="65"/>
      <c r="PFY306" s="65"/>
      <c r="PFZ306" s="65"/>
      <c r="PGA306" s="65"/>
      <c r="PGB306" s="65"/>
      <c r="PGC306" s="65"/>
      <c r="PGD306" s="65"/>
      <c r="PGE306" s="65"/>
      <c r="PGF306" s="65"/>
      <c r="PGG306" s="65"/>
      <c r="PGH306" s="65"/>
      <c r="PGI306" s="65"/>
      <c r="PGJ306" s="65"/>
      <c r="PGL306" s="65"/>
      <c r="PGN306" s="65"/>
      <c r="PGO306" s="65"/>
      <c r="PGP306" s="65"/>
      <c r="PGQ306" s="65"/>
      <c r="PGR306" s="65"/>
      <c r="PGS306" s="65"/>
      <c r="PGT306" s="65"/>
      <c r="PGU306" s="65"/>
      <c r="PGZ306" s="65"/>
      <c r="PHA306" s="65"/>
      <c r="PHB306" s="65"/>
      <c r="PHC306" s="65"/>
      <c r="PHD306" s="65"/>
      <c r="PHE306" s="65"/>
      <c r="PHF306" s="65"/>
      <c r="PHG306" s="65"/>
      <c r="PHH306" s="65"/>
      <c r="PHI306" s="65"/>
      <c r="PHJ306" s="65"/>
      <c r="PHK306" s="65"/>
      <c r="PHL306" s="65"/>
      <c r="PHM306" s="65"/>
      <c r="PHN306" s="65"/>
      <c r="PHO306" s="65"/>
      <c r="PHP306" s="65"/>
      <c r="PHQ306" s="65"/>
      <c r="PHR306" s="65"/>
      <c r="PHS306" s="65"/>
      <c r="PHT306" s="65"/>
      <c r="PHU306" s="65"/>
      <c r="PHV306" s="65"/>
      <c r="PHW306" s="65"/>
      <c r="PHX306" s="65"/>
      <c r="PHY306" s="65"/>
      <c r="PHZ306" s="65"/>
      <c r="PIA306" s="65"/>
      <c r="PIB306" s="65"/>
      <c r="PIC306" s="65"/>
      <c r="PID306" s="65"/>
      <c r="PIE306" s="65"/>
      <c r="PIF306" s="65"/>
      <c r="PIG306" s="65"/>
      <c r="PIH306" s="65"/>
      <c r="PII306" s="65"/>
      <c r="PIJ306" s="65"/>
      <c r="PIK306" s="65"/>
      <c r="PIL306" s="65"/>
      <c r="PIM306" s="65"/>
      <c r="PIN306" s="65"/>
      <c r="PIO306" s="65"/>
      <c r="PIP306" s="65"/>
      <c r="PIQ306" s="65"/>
      <c r="PIR306" s="65"/>
      <c r="PIS306" s="65"/>
      <c r="PIT306" s="65"/>
      <c r="PIU306" s="65"/>
      <c r="PIV306" s="65"/>
      <c r="PIW306" s="65"/>
      <c r="PIX306" s="65"/>
      <c r="PIY306" s="65"/>
      <c r="PIZ306" s="65"/>
      <c r="PJA306" s="65"/>
      <c r="PJB306" s="65"/>
      <c r="PJC306" s="65"/>
      <c r="PJD306" s="65"/>
      <c r="PJE306" s="65"/>
      <c r="PJF306" s="65"/>
      <c r="PJG306" s="65"/>
      <c r="PJH306" s="65"/>
      <c r="PJI306" s="65"/>
      <c r="PJJ306" s="65"/>
      <c r="PJK306" s="65"/>
      <c r="PJL306" s="65"/>
      <c r="PJM306" s="65"/>
      <c r="PJN306" s="65"/>
      <c r="PJO306" s="65"/>
      <c r="PJP306" s="65"/>
      <c r="PJQ306" s="65"/>
      <c r="PJR306" s="65"/>
      <c r="PJS306" s="65"/>
      <c r="PJT306" s="65"/>
      <c r="PJU306" s="65"/>
      <c r="PJV306" s="65"/>
      <c r="PJW306" s="65"/>
      <c r="PJX306" s="65"/>
      <c r="PJY306" s="65"/>
      <c r="PJZ306" s="65"/>
      <c r="PKA306" s="65"/>
      <c r="PKB306" s="65"/>
      <c r="PKC306" s="65"/>
      <c r="PKD306" s="65"/>
      <c r="PKE306" s="65"/>
      <c r="PKF306" s="65"/>
      <c r="PKG306" s="65"/>
      <c r="PKH306" s="65"/>
      <c r="PKI306" s="65"/>
      <c r="PKJ306" s="65"/>
      <c r="PKK306" s="65"/>
      <c r="PKL306" s="65"/>
      <c r="PKM306" s="65"/>
      <c r="PKN306" s="65"/>
      <c r="PKO306" s="65"/>
      <c r="PKP306" s="65"/>
      <c r="PKQ306" s="65"/>
      <c r="PKR306" s="65"/>
      <c r="PKS306" s="65"/>
      <c r="PKT306" s="65"/>
      <c r="PKU306" s="65"/>
      <c r="PKV306" s="65"/>
      <c r="PKW306" s="65"/>
      <c r="PKX306" s="65"/>
      <c r="PKY306" s="65"/>
      <c r="PKZ306" s="65"/>
      <c r="PLA306" s="65"/>
      <c r="PLB306" s="65"/>
      <c r="PLC306" s="65"/>
      <c r="PLD306" s="65"/>
      <c r="PLE306" s="65"/>
      <c r="PLF306" s="65"/>
      <c r="PLG306" s="65"/>
      <c r="PLH306" s="65"/>
      <c r="PLI306" s="65"/>
      <c r="PLJ306" s="65"/>
      <c r="PLK306" s="65"/>
      <c r="PLL306" s="65"/>
      <c r="PLM306" s="65"/>
      <c r="PLN306" s="65"/>
      <c r="PLO306" s="65"/>
      <c r="PLP306" s="65"/>
      <c r="PLQ306" s="65"/>
      <c r="PLR306" s="65"/>
      <c r="PLS306" s="65"/>
      <c r="PLT306" s="65"/>
      <c r="PLU306" s="65"/>
      <c r="PLV306" s="65"/>
      <c r="PLW306" s="65"/>
      <c r="PLX306" s="65"/>
      <c r="PLY306" s="65"/>
      <c r="PLZ306" s="65"/>
      <c r="PMA306" s="65"/>
      <c r="PMB306" s="65"/>
      <c r="PMC306" s="65"/>
      <c r="PMD306" s="65"/>
      <c r="PME306" s="65"/>
      <c r="PMF306" s="65"/>
      <c r="PMG306" s="65"/>
      <c r="PMH306" s="65"/>
      <c r="PMI306" s="65"/>
      <c r="PMJ306" s="65"/>
      <c r="PMK306" s="65"/>
      <c r="PML306" s="65"/>
      <c r="PMM306" s="65"/>
      <c r="PMN306" s="65"/>
      <c r="PMO306" s="65"/>
      <c r="PMP306" s="65"/>
      <c r="PMQ306" s="65"/>
      <c r="PMR306" s="65"/>
      <c r="PMS306" s="65"/>
      <c r="PMT306" s="65"/>
      <c r="PMU306" s="65"/>
      <c r="PMV306" s="65"/>
      <c r="PMW306" s="65"/>
      <c r="PMX306" s="65"/>
      <c r="PMY306" s="65"/>
      <c r="PMZ306" s="65"/>
      <c r="PNA306" s="65"/>
      <c r="PNB306" s="65"/>
      <c r="PNC306" s="65"/>
      <c r="PND306" s="65"/>
      <c r="PNE306" s="65"/>
      <c r="PNF306" s="65"/>
      <c r="PNG306" s="65"/>
      <c r="PNH306" s="65"/>
      <c r="PNI306" s="65"/>
      <c r="PNJ306" s="65"/>
      <c r="PNK306" s="65"/>
      <c r="PNL306" s="65"/>
      <c r="PNM306" s="65"/>
      <c r="PNN306" s="65"/>
      <c r="PNO306" s="65"/>
      <c r="PNP306" s="65"/>
      <c r="PNQ306" s="65"/>
      <c r="PNR306" s="65"/>
      <c r="PNS306" s="65"/>
      <c r="PNT306" s="65"/>
      <c r="PNU306" s="65"/>
      <c r="PNV306" s="65"/>
      <c r="PNW306" s="65"/>
      <c r="PNX306" s="65"/>
      <c r="PNY306" s="65"/>
      <c r="PNZ306" s="65"/>
      <c r="POA306" s="65"/>
      <c r="POB306" s="65"/>
      <c r="POC306" s="65"/>
      <c r="POD306" s="65"/>
      <c r="POE306" s="65"/>
      <c r="POF306" s="65"/>
      <c r="POG306" s="65"/>
      <c r="POH306" s="65"/>
      <c r="POI306" s="65"/>
      <c r="POJ306" s="65"/>
      <c r="POK306" s="65"/>
      <c r="POL306" s="65"/>
      <c r="POM306" s="65"/>
      <c r="PON306" s="65"/>
      <c r="POO306" s="65"/>
      <c r="POP306" s="65"/>
      <c r="POQ306" s="65"/>
      <c r="POR306" s="65"/>
      <c r="POS306" s="65"/>
      <c r="POT306" s="65"/>
      <c r="POU306" s="65"/>
      <c r="POV306" s="65"/>
      <c r="POW306" s="65"/>
      <c r="POX306" s="65"/>
      <c r="POY306" s="65"/>
      <c r="POZ306" s="65"/>
      <c r="PPA306" s="65"/>
      <c r="PPB306" s="65"/>
      <c r="PPC306" s="65"/>
      <c r="PPD306" s="65"/>
      <c r="PPE306" s="65"/>
      <c r="PPF306" s="65"/>
      <c r="PPG306" s="65"/>
      <c r="PPH306" s="65"/>
      <c r="PPI306" s="65"/>
      <c r="PPJ306" s="65"/>
      <c r="PPK306" s="65"/>
      <c r="PPL306" s="65"/>
      <c r="PPM306" s="65"/>
      <c r="PPN306" s="65"/>
      <c r="PPO306" s="65"/>
      <c r="PPP306" s="65"/>
      <c r="PPQ306" s="65"/>
      <c r="PPR306" s="65"/>
      <c r="PPS306" s="65"/>
      <c r="PPT306" s="65"/>
      <c r="PPU306" s="65"/>
      <c r="PPV306" s="65"/>
      <c r="PPW306" s="65"/>
      <c r="PPX306" s="65"/>
      <c r="PPY306" s="65"/>
      <c r="PPZ306" s="65"/>
      <c r="PQA306" s="65"/>
      <c r="PQB306" s="65"/>
      <c r="PQC306" s="65"/>
      <c r="PQD306" s="65"/>
      <c r="PQE306" s="65"/>
      <c r="PQF306" s="65"/>
      <c r="PQH306" s="65"/>
      <c r="PQJ306" s="65"/>
      <c r="PQK306" s="65"/>
      <c r="PQL306" s="65"/>
      <c r="PQM306" s="65"/>
      <c r="PQN306" s="65"/>
      <c r="PQO306" s="65"/>
      <c r="PQP306" s="65"/>
      <c r="PQQ306" s="65"/>
      <c r="PQV306" s="65"/>
      <c r="PQW306" s="65"/>
      <c r="PQX306" s="65"/>
      <c r="PQY306" s="65"/>
      <c r="PQZ306" s="65"/>
      <c r="PRA306" s="65"/>
      <c r="PRB306" s="65"/>
      <c r="PRC306" s="65"/>
      <c r="PRD306" s="65"/>
      <c r="PRE306" s="65"/>
      <c r="PRF306" s="65"/>
      <c r="PRG306" s="65"/>
      <c r="PRH306" s="65"/>
      <c r="PRI306" s="65"/>
      <c r="PRJ306" s="65"/>
      <c r="PRK306" s="65"/>
      <c r="PRL306" s="65"/>
      <c r="PRM306" s="65"/>
      <c r="PRN306" s="65"/>
      <c r="PRO306" s="65"/>
      <c r="PRP306" s="65"/>
      <c r="PRQ306" s="65"/>
      <c r="PRR306" s="65"/>
      <c r="PRS306" s="65"/>
      <c r="PRT306" s="65"/>
      <c r="PRU306" s="65"/>
      <c r="PRV306" s="65"/>
      <c r="PRW306" s="65"/>
      <c r="PRX306" s="65"/>
      <c r="PRY306" s="65"/>
      <c r="PRZ306" s="65"/>
      <c r="PSA306" s="65"/>
      <c r="PSB306" s="65"/>
      <c r="PSC306" s="65"/>
      <c r="PSD306" s="65"/>
      <c r="PSE306" s="65"/>
      <c r="PSF306" s="65"/>
      <c r="PSG306" s="65"/>
      <c r="PSH306" s="65"/>
      <c r="PSI306" s="65"/>
      <c r="PSJ306" s="65"/>
      <c r="PSK306" s="65"/>
      <c r="PSL306" s="65"/>
      <c r="PSM306" s="65"/>
      <c r="PSN306" s="65"/>
      <c r="PSO306" s="65"/>
      <c r="PSP306" s="65"/>
      <c r="PSQ306" s="65"/>
      <c r="PSR306" s="65"/>
      <c r="PSS306" s="65"/>
      <c r="PST306" s="65"/>
      <c r="PSU306" s="65"/>
      <c r="PSV306" s="65"/>
      <c r="PSW306" s="65"/>
      <c r="PSX306" s="65"/>
      <c r="PSY306" s="65"/>
      <c r="PSZ306" s="65"/>
      <c r="PTA306" s="65"/>
      <c r="PTB306" s="65"/>
      <c r="PTC306" s="65"/>
      <c r="PTD306" s="65"/>
      <c r="PTE306" s="65"/>
      <c r="PTF306" s="65"/>
      <c r="PTG306" s="65"/>
      <c r="PTH306" s="65"/>
      <c r="PTI306" s="65"/>
      <c r="PTJ306" s="65"/>
      <c r="PTK306" s="65"/>
      <c r="PTL306" s="65"/>
      <c r="PTM306" s="65"/>
      <c r="PTN306" s="65"/>
      <c r="PTO306" s="65"/>
      <c r="PTP306" s="65"/>
      <c r="PTQ306" s="65"/>
      <c r="PTR306" s="65"/>
      <c r="PTS306" s="65"/>
      <c r="PTT306" s="65"/>
      <c r="PTU306" s="65"/>
      <c r="PTV306" s="65"/>
      <c r="PTW306" s="65"/>
      <c r="PTX306" s="65"/>
      <c r="PTY306" s="65"/>
      <c r="PTZ306" s="65"/>
      <c r="PUA306" s="65"/>
      <c r="PUB306" s="65"/>
      <c r="PUC306" s="65"/>
      <c r="PUD306" s="65"/>
      <c r="PUE306" s="65"/>
      <c r="PUF306" s="65"/>
      <c r="PUG306" s="65"/>
      <c r="PUH306" s="65"/>
      <c r="PUI306" s="65"/>
      <c r="PUJ306" s="65"/>
      <c r="PUK306" s="65"/>
      <c r="PUL306" s="65"/>
      <c r="PUM306" s="65"/>
      <c r="PUN306" s="65"/>
      <c r="PUO306" s="65"/>
      <c r="PUP306" s="65"/>
      <c r="PUQ306" s="65"/>
      <c r="PUR306" s="65"/>
      <c r="PUS306" s="65"/>
      <c r="PUT306" s="65"/>
      <c r="PUU306" s="65"/>
      <c r="PUV306" s="65"/>
      <c r="PUW306" s="65"/>
      <c r="PUX306" s="65"/>
      <c r="PUY306" s="65"/>
      <c r="PUZ306" s="65"/>
      <c r="PVA306" s="65"/>
      <c r="PVB306" s="65"/>
      <c r="PVC306" s="65"/>
      <c r="PVD306" s="65"/>
      <c r="PVE306" s="65"/>
      <c r="PVF306" s="65"/>
      <c r="PVG306" s="65"/>
      <c r="PVH306" s="65"/>
      <c r="PVI306" s="65"/>
      <c r="PVJ306" s="65"/>
      <c r="PVK306" s="65"/>
      <c r="PVL306" s="65"/>
      <c r="PVM306" s="65"/>
      <c r="PVN306" s="65"/>
      <c r="PVO306" s="65"/>
      <c r="PVP306" s="65"/>
      <c r="PVQ306" s="65"/>
      <c r="PVR306" s="65"/>
      <c r="PVS306" s="65"/>
      <c r="PVT306" s="65"/>
      <c r="PVU306" s="65"/>
      <c r="PVV306" s="65"/>
      <c r="PVW306" s="65"/>
      <c r="PVX306" s="65"/>
      <c r="PVY306" s="65"/>
      <c r="PVZ306" s="65"/>
      <c r="PWA306" s="65"/>
      <c r="PWB306" s="65"/>
      <c r="PWC306" s="65"/>
      <c r="PWD306" s="65"/>
      <c r="PWE306" s="65"/>
      <c r="PWF306" s="65"/>
      <c r="PWG306" s="65"/>
      <c r="PWH306" s="65"/>
      <c r="PWI306" s="65"/>
      <c r="PWJ306" s="65"/>
      <c r="PWK306" s="65"/>
      <c r="PWL306" s="65"/>
      <c r="PWM306" s="65"/>
      <c r="PWN306" s="65"/>
      <c r="PWO306" s="65"/>
      <c r="PWP306" s="65"/>
      <c r="PWQ306" s="65"/>
      <c r="PWR306" s="65"/>
      <c r="PWS306" s="65"/>
      <c r="PWT306" s="65"/>
      <c r="PWU306" s="65"/>
      <c r="PWV306" s="65"/>
      <c r="PWW306" s="65"/>
      <c r="PWX306" s="65"/>
      <c r="PWY306" s="65"/>
      <c r="PWZ306" s="65"/>
      <c r="PXA306" s="65"/>
      <c r="PXB306" s="65"/>
      <c r="PXC306" s="65"/>
      <c r="PXD306" s="65"/>
      <c r="PXE306" s="65"/>
      <c r="PXF306" s="65"/>
      <c r="PXG306" s="65"/>
      <c r="PXH306" s="65"/>
      <c r="PXI306" s="65"/>
      <c r="PXJ306" s="65"/>
      <c r="PXK306" s="65"/>
      <c r="PXL306" s="65"/>
      <c r="PXM306" s="65"/>
      <c r="PXN306" s="65"/>
      <c r="PXO306" s="65"/>
      <c r="PXP306" s="65"/>
      <c r="PXQ306" s="65"/>
      <c r="PXR306" s="65"/>
      <c r="PXS306" s="65"/>
      <c r="PXT306" s="65"/>
      <c r="PXU306" s="65"/>
      <c r="PXV306" s="65"/>
      <c r="PXW306" s="65"/>
      <c r="PXX306" s="65"/>
      <c r="PXY306" s="65"/>
      <c r="PXZ306" s="65"/>
      <c r="PYA306" s="65"/>
      <c r="PYB306" s="65"/>
      <c r="PYC306" s="65"/>
      <c r="PYD306" s="65"/>
      <c r="PYE306" s="65"/>
      <c r="PYF306" s="65"/>
      <c r="PYG306" s="65"/>
      <c r="PYH306" s="65"/>
      <c r="PYI306" s="65"/>
      <c r="PYJ306" s="65"/>
      <c r="PYK306" s="65"/>
      <c r="PYL306" s="65"/>
      <c r="PYM306" s="65"/>
      <c r="PYN306" s="65"/>
      <c r="PYO306" s="65"/>
      <c r="PYP306" s="65"/>
      <c r="PYQ306" s="65"/>
      <c r="PYR306" s="65"/>
      <c r="PYS306" s="65"/>
      <c r="PYT306" s="65"/>
      <c r="PYU306" s="65"/>
      <c r="PYV306" s="65"/>
      <c r="PYW306" s="65"/>
      <c r="PYX306" s="65"/>
      <c r="PYY306" s="65"/>
      <c r="PYZ306" s="65"/>
      <c r="PZA306" s="65"/>
      <c r="PZB306" s="65"/>
      <c r="PZC306" s="65"/>
      <c r="PZD306" s="65"/>
      <c r="PZE306" s="65"/>
      <c r="PZF306" s="65"/>
      <c r="PZG306" s="65"/>
      <c r="PZH306" s="65"/>
      <c r="PZI306" s="65"/>
      <c r="PZJ306" s="65"/>
      <c r="PZK306" s="65"/>
      <c r="PZL306" s="65"/>
      <c r="PZM306" s="65"/>
      <c r="PZN306" s="65"/>
      <c r="PZO306" s="65"/>
      <c r="PZP306" s="65"/>
      <c r="PZQ306" s="65"/>
      <c r="PZR306" s="65"/>
      <c r="PZS306" s="65"/>
      <c r="PZT306" s="65"/>
      <c r="PZU306" s="65"/>
      <c r="PZV306" s="65"/>
      <c r="PZW306" s="65"/>
      <c r="PZX306" s="65"/>
      <c r="PZY306" s="65"/>
      <c r="PZZ306" s="65"/>
      <c r="QAA306" s="65"/>
      <c r="QAB306" s="65"/>
      <c r="QAD306" s="65"/>
      <c r="QAF306" s="65"/>
      <c r="QAG306" s="65"/>
      <c r="QAH306" s="65"/>
      <c r="QAI306" s="65"/>
      <c r="QAJ306" s="65"/>
      <c r="QAK306" s="65"/>
      <c r="QAL306" s="65"/>
      <c r="QAM306" s="65"/>
      <c r="QAR306" s="65"/>
      <c r="QAS306" s="65"/>
      <c r="QAT306" s="65"/>
      <c r="QAU306" s="65"/>
      <c r="QAV306" s="65"/>
      <c r="QAW306" s="65"/>
      <c r="QAX306" s="65"/>
      <c r="QAY306" s="65"/>
      <c r="QAZ306" s="65"/>
      <c r="QBA306" s="65"/>
      <c r="QBB306" s="65"/>
      <c r="QBC306" s="65"/>
      <c r="QBD306" s="65"/>
      <c r="QBE306" s="65"/>
      <c r="QBF306" s="65"/>
      <c r="QBG306" s="65"/>
      <c r="QBH306" s="65"/>
      <c r="QBI306" s="65"/>
      <c r="QBJ306" s="65"/>
      <c r="QBK306" s="65"/>
      <c r="QBL306" s="65"/>
      <c r="QBM306" s="65"/>
      <c r="QBN306" s="65"/>
      <c r="QBO306" s="65"/>
      <c r="QBP306" s="65"/>
      <c r="QBQ306" s="65"/>
      <c r="QBR306" s="65"/>
      <c r="QBS306" s="65"/>
      <c r="QBT306" s="65"/>
      <c r="QBU306" s="65"/>
      <c r="QBV306" s="65"/>
      <c r="QBW306" s="65"/>
      <c r="QBX306" s="65"/>
      <c r="QBY306" s="65"/>
      <c r="QBZ306" s="65"/>
      <c r="QCA306" s="65"/>
      <c r="QCB306" s="65"/>
      <c r="QCC306" s="65"/>
      <c r="QCD306" s="65"/>
      <c r="QCE306" s="65"/>
      <c r="QCF306" s="65"/>
      <c r="QCG306" s="65"/>
      <c r="QCH306" s="65"/>
      <c r="QCI306" s="65"/>
      <c r="QCJ306" s="65"/>
      <c r="QCK306" s="65"/>
      <c r="QCL306" s="65"/>
      <c r="QCM306" s="65"/>
      <c r="QCN306" s="65"/>
      <c r="QCO306" s="65"/>
      <c r="QCP306" s="65"/>
      <c r="QCQ306" s="65"/>
      <c r="QCR306" s="65"/>
      <c r="QCS306" s="65"/>
      <c r="QCT306" s="65"/>
      <c r="QCU306" s="65"/>
      <c r="QCV306" s="65"/>
      <c r="QCW306" s="65"/>
      <c r="QCX306" s="65"/>
      <c r="QCY306" s="65"/>
      <c r="QCZ306" s="65"/>
      <c r="QDA306" s="65"/>
      <c r="QDB306" s="65"/>
      <c r="QDC306" s="65"/>
      <c r="QDD306" s="65"/>
      <c r="QDE306" s="65"/>
      <c r="QDF306" s="65"/>
      <c r="QDG306" s="65"/>
      <c r="QDH306" s="65"/>
      <c r="QDI306" s="65"/>
      <c r="QDJ306" s="65"/>
      <c r="QDK306" s="65"/>
      <c r="QDL306" s="65"/>
      <c r="QDM306" s="65"/>
      <c r="QDN306" s="65"/>
      <c r="QDO306" s="65"/>
      <c r="QDP306" s="65"/>
      <c r="QDQ306" s="65"/>
      <c r="QDR306" s="65"/>
      <c r="QDS306" s="65"/>
      <c r="QDT306" s="65"/>
      <c r="QDU306" s="65"/>
      <c r="QDV306" s="65"/>
      <c r="QDW306" s="65"/>
      <c r="QDX306" s="65"/>
      <c r="QDY306" s="65"/>
      <c r="QDZ306" s="65"/>
      <c r="QEA306" s="65"/>
      <c r="QEB306" s="65"/>
      <c r="QEC306" s="65"/>
      <c r="QED306" s="65"/>
      <c r="QEE306" s="65"/>
      <c r="QEF306" s="65"/>
      <c r="QEG306" s="65"/>
      <c r="QEH306" s="65"/>
      <c r="QEI306" s="65"/>
      <c r="QEJ306" s="65"/>
      <c r="QEK306" s="65"/>
      <c r="QEL306" s="65"/>
      <c r="QEM306" s="65"/>
      <c r="QEN306" s="65"/>
      <c r="QEO306" s="65"/>
      <c r="QEP306" s="65"/>
      <c r="QEQ306" s="65"/>
      <c r="QER306" s="65"/>
      <c r="QES306" s="65"/>
      <c r="QET306" s="65"/>
      <c r="QEU306" s="65"/>
      <c r="QEV306" s="65"/>
      <c r="QEW306" s="65"/>
      <c r="QEX306" s="65"/>
      <c r="QEY306" s="65"/>
      <c r="QEZ306" s="65"/>
      <c r="QFA306" s="65"/>
      <c r="QFB306" s="65"/>
      <c r="QFC306" s="65"/>
      <c r="QFD306" s="65"/>
      <c r="QFE306" s="65"/>
      <c r="QFF306" s="65"/>
      <c r="QFG306" s="65"/>
      <c r="QFH306" s="65"/>
      <c r="QFI306" s="65"/>
      <c r="QFJ306" s="65"/>
      <c r="QFK306" s="65"/>
      <c r="QFL306" s="65"/>
      <c r="QFM306" s="65"/>
      <c r="QFN306" s="65"/>
      <c r="QFO306" s="65"/>
      <c r="QFP306" s="65"/>
      <c r="QFQ306" s="65"/>
      <c r="QFR306" s="65"/>
      <c r="QFS306" s="65"/>
      <c r="QFT306" s="65"/>
      <c r="QFU306" s="65"/>
      <c r="QFV306" s="65"/>
      <c r="QFW306" s="65"/>
      <c r="QFX306" s="65"/>
      <c r="QFY306" s="65"/>
      <c r="QFZ306" s="65"/>
      <c r="QGA306" s="65"/>
      <c r="QGB306" s="65"/>
      <c r="QGC306" s="65"/>
      <c r="QGD306" s="65"/>
      <c r="QGE306" s="65"/>
      <c r="QGF306" s="65"/>
      <c r="QGG306" s="65"/>
      <c r="QGH306" s="65"/>
      <c r="QGI306" s="65"/>
      <c r="QGJ306" s="65"/>
      <c r="QGK306" s="65"/>
      <c r="QGL306" s="65"/>
      <c r="QGM306" s="65"/>
      <c r="QGN306" s="65"/>
      <c r="QGO306" s="65"/>
      <c r="QGP306" s="65"/>
      <c r="QGQ306" s="65"/>
      <c r="QGR306" s="65"/>
      <c r="QGS306" s="65"/>
      <c r="QGT306" s="65"/>
      <c r="QGU306" s="65"/>
      <c r="QGV306" s="65"/>
      <c r="QGW306" s="65"/>
      <c r="QGX306" s="65"/>
      <c r="QGY306" s="65"/>
      <c r="QGZ306" s="65"/>
      <c r="QHA306" s="65"/>
      <c r="QHB306" s="65"/>
      <c r="QHC306" s="65"/>
      <c r="QHD306" s="65"/>
      <c r="QHE306" s="65"/>
      <c r="QHF306" s="65"/>
      <c r="QHG306" s="65"/>
      <c r="QHH306" s="65"/>
      <c r="QHI306" s="65"/>
      <c r="QHJ306" s="65"/>
      <c r="QHK306" s="65"/>
      <c r="QHL306" s="65"/>
      <c r="QHM306" s="65"/>
      <c r="QHN306" s="65"/>
      <c r="QHO306" s="65"/>
      <c r="QHP306" s="65"/>
      <c r="QHQ306" s="65"/>
      <c r="QHR306" s="65"/>
      <c r="QHS306" s="65"/>
      <c r="QHT306" s="65"/>
      <c r="QHU306" s="65"/>
      <c r="QHV306" s="65"/>
      <c r="QHW306" s="65"/>
      <c r="QHX306" s="65"/>
      <c r="QHY306" s="65"/>
      <c r="QHZ306" s="65"/>
      <c r="QIA306" s="65"/>
      <c r="QIB306" s="65"/>
      <c r="QIC306" s="65"/>
      <c r="QID306" s="65"/>
      <c r="QIE306" s="65"/>
      <c r="QIF306" s="65"/>
      <c r="QIG306" s="65"/>
      <c r="QIH306" s="65"/>
      <c r="QII306" s="65"/>
      <c r="QIJ306" s="65"/>
      <c r="QIK306" s="65"/>
      <c r="QIL306" s="65"/>
      <c r="QIM306" s="65"/>
      <c r="QIN306" s="65"/>
      <c r="QIO306" s="65"/>
      <c r="QIP306" s="65"/>
      <c r="QIQ306" s="65"/>
      <c r="QIR306" s="65"/>
      <c r="QIS306" s="65"/>
      <c r="QIT306" s="65"/>
      <c r="QIU306" s="65"/>
      <c r="QIV306" s="65"/>
      <c r="QIW306" s="65"/>
      <c r="QIX306" s="65"/>
      <c r="QIY306" s="65"/>
      <c r="QIZ306" s="65"/>
      <c r="QJA306" s="65"/>
      <c r="QJB306" s="65"/>
      <c r="QJC306" s="65"/>
      <c r="QJD306" s="65"/>
      <c r="QJE306" s="65"/>
      <c r="QJF306" s="65"/>
      <c r="QJG306" s="65"/>
      <c r="QJH306" s="65"/>
      <c r="QJI306" s="65"/>
      <c r="QJJ306" s="65"/>
      <c r="QJK306" s="65"/>
      <c r="QJL306" s="65"/>
      <c r="QJM306" s="65"/>
      <c r="QJN306" s="65"/>
      <c r="QJO306" s="65"/>
      <c r="QJP306" s="65"/>
      <c r="QJQ306" s="65"/>
      <c r="QJR306" s="65"/>
      <c r="QJS306" s="65"/>
      <c r="QJT306" s="65"/>
      <c r="QJU306" s="65"/>
      <c r="QJV306" s="65"/>
      <c r="QJW306" s="65"/>
      <c r="QJX306" s="65"/>
      <c r="QJZ306" s="65"/>
      <c r="QKB306" s="65"/>
      <c r="QKC306" s="65"/>
      <c r="QKD306" s="65"/>
      <c r="QKE306" s="65"/>
      <c r="QKF306" s="65"/>
      <c r="QKG306" s="65"/>
      <c r="QKH306" s="65"/>
      <c r="QKI306" s="65"/>
      <c r="QKN306" s="65"/>
      <c r="QKO306" s="65"/>
      <c r="QKP306" s="65"/>
      <c r="QKQ306" s="65"/>
      <c r="QKR306" s="65"/>
      <c r="QKS306" s="65"/>
      <c r="QKT306" s="65"/>
      <c r="QKU306" s="65"/>
      <c r="QKV306" s="65"/>
      <c r="QKW306" s="65"/>
      <c r="QKX306" s="65"/>
      <c r="QKY306" s="65"/>
      <c r="QKZ306" s="65"/>
      <c r="QLA306" s="65"/>
      <c r="QLB306" s="65"/>
      <c r="QLC306" s="65"/>
      <c r="QLD306" s="65"/>
      <c r="QLE306" s="65"/>
      <c r="QLF306" s="65"/>
      <c r="QLG306" s="65"/>
      <c r="QLH306" s="65"/>
      <c r="QLI306" s="65"/>
      <c r="QLJ306" s="65"/>
      <c r="QLK306" s="65"/>
      <c r="QLL306" s="65"/>
      <c r="QLM306" s="65"/>
      <c r="QLN306" s="65"/>
      <c r="QLO306" s="65"/>
      <c r="QLP306" s="65"/>
      <c r="QLQ306" s="65"/>
      <c r="QLR306" s="65"/>
      <c r="QLS306" s="65"/>
      <c r="QLT306" s="65"/>
      <c r="QLU306" s="65"/>
      <c r="QLV306" s="65"/>
      <c r="QLW306" s="65"/>
      <c r="QLX306" s="65"/>
      <c r="QLY306" s="65"/>
      <c r="QLZ306" s="65"/>
      <c r="QMA306" s="65"/>
      <c r="QMB306" s="65"/>
      <c r="QMC306" s="65"/>
      <c r="QMD306" s="65"/>
      <c r="QME306" s="65"/>
      <c r="QMF306" s="65"/>
      <c r="QMG306" s="65"/>
      <c r="QMH306" s="65"/>
      <c r="QMI306" s="65"/>
      <c r="QMJ306" s="65"/>
      <c r="QMK306" s="65"/>
      <c r="QML306" s="65"/>
      <c r="QMM306" s="65"/>
      <c r="QMN306" s="65"/>
      <c r="QMO306" s="65"/>
      <c r="QMP306" s="65"/>
      <c r="QMQ306" s="65"/>
      <c r="QMR306" s="65"/>
      <c r="QMS306" s="65"/>
      <c r="QMT306" s="65"/>
      <c r="QMU306" s="65"/>
      <c r="QMV306" s="65"/>
      <c r="QMW306" s="65"/>
      <c r="QMX306" s="65"/>
      <c r="QMY306" s="65"/>
      <c r="QMZ306" s="65"/>
      <c r="QNA306" s="65"/>
      <c r="QNB306" s="65"/>
      <c r="QNC306" s="65"/>
      <c r="QND306" s="65"/>
      <c r="QNE306" s="65"/>
      <c r="QNF306" s="65"/>
      <c r="QNG306" s="65"/>
      <c r="QNH306" s="65"/>
      <c r="QNI306" s="65"/>
      <c r="QNJ306" s="65"/>
      <c r="QNK306" s="65"/>
      <c r="QNL306" s="65"/>
      <c r="QNM306" s="65"/>
      <c r="QNN306" s="65"/>
      <c r="QNO306" s="65"/>
      <c r="QNP306" s="65"/>
      <c r="QNQ306" s="65"/>
      <c r="QNR306" s="65"/>
      <c r="QNS306" s="65"/>
      <c r="QNT306" s="65"/>
      <c r="QNU306" s="65"/>
      <c r="QNV306" s="65"/>
      <c r="QNW306" s="65"/>
      <c r="QNX306" s="65"/>
      <c r="QNY306" s="65"/>
      <c r="QNZ306" s="65"/>
      <c r="QOA306" s="65"/>
      <c r="QOB306" s="65"/>
      <c r="QOC306" s="65"/>
      <c r="QOD306" s="65"/>
      <c r="QOE306" s="65"/>
      <c r="QOF306" s="65"/>
      <c r="QOG306" s="65"/>
      <c r="QOH306" s="65"/>
      <c r="QOI306" s="65"/>
      <c r="QOJ306" s="65"/>
      <c r="QOK306" s="65"/>
      <c r="QOL306" s="65"/>
      <c r="QOM306" s="65"/>
      <c r="QON306" s="65"/>
      <c r="QOO306" s="65"/>
      <c r="QOP306" s="65"/>
      <c r="QOQ306" s="65"/>
      <c r="QOR306" s="65"/>
      <c r="QOS306" s="65"/>
      <c r="QOT306" s="65"/>
      <c r="QOU306" s="65"/>
      <c r="QOV306" s="65"/>
      <c r="QOW306" s="65"/>
      <c r="QOX306" s="65"/>
      <c r="QOY306" s="65"/>
      <c r="QOZ306" s="65"/>
      <c r="QPA306" s="65"/>
      <c r="QPB306" s="65"/>
      <c r="QPC306" s="65"/>
      <c r="QPD306" s="65"/>
      <c r="QPE306" s="65"/>
      <c r="QPF306" s="65"/>
      <c r="QPG306" s="65"/>
      <c r="QPH306" s="65"/>
      <c r="QPI306" s="65"/>
      <c r="QPJ306" s="65"/>
      <c r="QPK306" s="65"/>
      <c r="QPL306" s="65"/>
      <c r="QPM306" s="65"/>
      <c r="QPN306" s="65"/>
      <c r="QPO306" s="65"/>
      <c r="QPP306" s="65"/>
      <c r="QPQ306" s="65"/>
      <c r="QPR306" s="65"/>
      <c r="QPS306" s="65"/>
      <c r="QPT306" s="65"/>
      <c r="QPU306" s="65"/>
      <c r="QPV306" s="65"/>
      <c r="QPW306" s="65"/>
      <c r="QPX306" s="65"/>
      <c r="QPY306" s="65"/>
      <c r="QPZ306" s="65"/>
      <c r="QQA306" s="65"/>
      <c r="QQB306" s="65"/>
      <c r="QQC306" s="65"/>
      <c r="QQD306" s="65"/>
      <c r="QQE306" s="65"/>
      <c r="QQF306" s="65"/>
      <c r="QQG306" s="65"/>
      <c r="QQH306" s="65"/>
      <c r="QQI306" s="65"/>
      <c r="QQJ306" s="65"/>
      <c r="QQK306" s="65"/>
      <c r="QQL306" s="65"/>
      <c r="QQM306" s="65"/>
      <c r="QQN306" s="65"/>
      <c r="QQO306" s="65"/>
      <c r="QQP306" s="65"/>
      <c r="QQQ306" s="65"/>
      <c r="QQR306" s="65"/>
      <c r="QQS306" s="65"/>
      <c r="QQT306" s="65"/>
      <c r="QQU306" s="65"/>
      <c r="QQV306" s="65"/>
      <c r="QQW306" s="65"/>
      <c r="QQX306" s="65"/>
      <c r="QQY306" s="65"/>
      <c r="QQZ306" s="65"/>
      <c r="QRA306" s="65"/>
      <c r="QRB306" s="65"/>
      <c r="QRC306" s="65"/>
      <c r="QRD306" s="65"/>
      <c r="QRE306" s="65"/>
      <c r="QRF306" s="65"/>
      <c r="QRG306" s="65"/>
      <c r="QRH306" s="65"/>
      <c r="QRI306" s="65"/>
      <c r="QRJ306" s="65"/>
      <c r="QRK306" s="65"/>
      <c r="QRL306" s="65"/>
      <c r="QRM306" s="65"/>
      <c r="QRN306" s="65"/>
      <c r="QRO306" s="65"/>
      <c r="QRP306" s="65"/>
      <c r="QRQ306" s="65"/>
      <c r="QRR306" s="65"/>
      <c r="QRS306" s="65"/>
      <c r="QRT306" s="65"/>
      <c r="QRU306" s="65"/>
      <c r="QRV306" s="65"/>
      <c r="QRW306" s="65"/>
      <c r="QRX306" s="65"/>
      <c r="QRY306" s="65"/>
      <c r="QRZ306" s="65"/>
      <c r="QSA306" s="65"/>
      <c r="QSB306" s="65"/>
      <c r="QSC306" s="65"/>
      <c r="QSD306" s="65"/>
      <c r="QSE306" s="65"/>
      <c r="QSF306" s="65"/>
      <c r="QSG306" s="65"/>
      <c r="QSH306" s="65"/>
      <c r="QSI306" s="65"/>
      <c r="QSJ306" s="65"/>
      <c r="QSK306" s="65"/>
      <c r="QSL306" s="65"/>
      <c r="QSM306" s="65"/>
      <c r="QSN306" s="65"/>
      <c r="QSO306" s="65"/>
      <c r="QSP306" s="65"/>
      <c r="QSQ306" s="65"/>
      <c r="QSR306" s="65"/>
      <c r="QSS306" s="65"/>
      <c r="QST306" s="65"/>
      <c r="QSU306" s="65"/>
      <c r="QSV306" s="65"/>
      <c r="QSW306" s="65"/>
      <c r="QSX306" s="65"/>
      <c r="QSY306" s="65"/>
      <c r="QSZ306" s="65"/>
      <c r="QTA306" s="65"/>
      <c r="QTB306" s="65"/>
      <c r="QTC306" s="65"/>
      <c r="QTD306" s="65"/>
      <c r="QTE306" s="65"/>
      <c r="QTF306" s="65"/>
      <c r="QTG306" s="65"/>
      <c r="QTH306" s="65"/>
      <c r="QTI306" s="65"/>
      <c r="QTJ306" s="65"/>
      <c r="QTK306" s="65"/>
      <c r="QTL306" s="65"/>
      <c r="QTM306" s="65"/>
      <c r="QTN306" s="65"/>
      <c r="QTO306" s="65"/>
      <c r="QTP306" s="65"/>
      <c r="QTQ306" s="65"/>
      <c r="QTR306" s="65"/>
      <c r="QTS306" s="65"/>
      <c r="QTT306" s="65"/>
      <c r="QTV306" s="65"/>
      <c r="QTX306" s="65"/>
      <c r="QTY306" s="65"/>
      <c r="QTZ306" s="65"/>
      <c r="QUA306" s="65"/>
      <c r="QUB306" s="65"/>
      <c r="QUC306" s="65"/>
      <c r="QUD306" s="65"/>
      <c r="QUE306" s="65"/>
      <c r="QUJ306" s="65"/>
      <c r="QUK306" s="65"/>
      <c r="QUL306" s="65"/>
      <c r="QUM306" s="65"/>
      <c r="QUN306" s="65"/>
      <c r="QUO306" s="65"/>
      <c r="QUP306" s="65"/>
      <c r="QUQ306" s="65"/>
      <c r="QUR306" s="65"/>
      <c r="QUS306" s="65"/>
      <c r="QUT306" s="65"/>
      <c r="QUU306" s="65"/>
      <c r="QUV306" s="65"/>
      <c r="QUW306" s="65"/>
      <c r="QUX306" s="65"/>
      <c r="QUY306" s="65"/>
      <c r="QUZ306" s="65"/>
      <c r="QVA306" s="65"/>
      <c r="QVB306" s="65"/>
      <c r="QVC306" s="65"/>
      <c r="QVD306" s="65"/>
      <c r="QVE306" s="65"/>
      <c r="QVF306" s="65"/>
      <c r="QVG306" s="65"/>
      <c r="QVH306" s="65"/>
      <c r="QVI306" s="65"/>
      <c r="QVJ306" s="65"/>
      <c r="QVK306" s="65"/>
      <c r="QVL306" s="65"/>
      <c r="QVM306" s="65"/>
      <c r="QVN306" s="65"/>
      <c r="QVO306" s="65"/>
      <c r="QVP306" s="65"/>
      <c r="QVQ306" s="65"/>
      <c r="QVR306" s="65"/>
      <c r="QVS306" s="65"/>
      <c r="QVT306" s="65"/>
      <c r="QVU306" s="65"/>
      <c r="QVV306" s="65"/>
      <c r="QVW306" s="65"/>
      <c r="QVX306" s="65"/>
      <c r="QVY306" s="65"/>
      <c r="QVZ306" s="65"/>
      <c r="QWA306" s="65"/>
      <c r="QWB306" s="65"/>
      <c r="QWC306" s="65"/>
      <c r="QWD306" s="65"/>
      <c r="QWE306" s="65"/>
      <c r="QWF306" s="65"/>
      <c r="QWG306" s="65"/>
      <c r="QWH306" s="65"/>
      <c r="QWI306" s="65"/>
      <c r="QWJ306" s="65"/>
      <c r="QWK306" s="65"/>
      <c r="QWL306" s="65"/>
      <c r="QWM306" s="65"/>
      <c r="QWN306" s="65"/>
      <c r="QWO306" s="65"/>
      <c r="QWP306" s="65"/>
      <c r="QWQ306" s="65"/>
      <c r="QWR306" s="65"/>
      <c r="QWS306" s="65"/>
      <c r="QWT306" s="65"/>
      <c r="QWU306" s="65"/>
      <c r="QWV306" s="65"/>
      <c r="QWW306" s="65"/>
      <c r="QWX306" s="65"/>
      <c r="QWY306" s="65"/>
      <c r="QWZ306" s="65"/>
      <c r="QXA306" s="65"/>
      <c r="QXB306" s="65"/>
      <c r="QXC306" s="65"/>
      <c r="QXD306" s="65"/>
      <c r="QXE306" s="65"/>
      <c r="QXF306" s="65"/>
      <c r="QXG306" s="65"/>
      <c r="QXH306" s="65"/>
      <c r="QXI306" s="65"/>
      <c r="QXJ306" s="65"/>
      <c r="QXK306" s="65"/>
      <c r="QXL306" s="65"/>
      <c r="QXM306" s="65"/>
      <c r="QXN306" s="65"/>
      <c r="QXO306" s="65"/>
      <c r="QXP306" s="65"/>
      <c r="QXQ306" s="65"/>
      <c r="QXR306" s="65"/>
      <c r="QXS306" s="65"/>
      <c r="QXT306" s="65"/>
      <c r="QXU306" s="65"/>
      <c r="QXV306" s="65"/>
      <c r="QXW306" s="65"/>
      <c r="QXX306" s="65"/>
      <c r="QXY306" s="65"/>
      <c r="QXZ306" s="65"/>
      <c r="QYA306" s="65"/>
      <c r="QYB306" s="65"/>
      <c r="QYC306" s="65"/>
      <c r="QYD306" s="65"/>
      <c r="QYE306" s="65"/>
      <c r="QYF306" s="65"/>
      <c r="QYG306" s="65"/>
      <c r="QYH306" s="65"/>
      <c r="QYI306" s="65"/>
      <c r="QYJ306" s="65"/>
      <c r="QYK306" s="65"/>
      <c r="QYL306" s="65"/>
      <c r="QYM306" s="65"/>
      <c r="QYN306" s="65"/>
      <c r="QYO306" s="65"/>
      <c r="QYP306" s="65"/>
      <c r="QYQ306" s="65"/>
      <c r="QYR306" s="65"/>
      <c r="QYS306" s="65"/>
      <c r="QYT306" s="65"/>
      <c r="QYU306" s="65"/>
      <c r="QYV306" s="65"/>
      <c r="QYW306" s="65"/>
      <c r="QYX306" s="65"/>
      <c r="QYY306" s="65"/>
      <c r="QYZ306" s="65"/>
      <c r="QZA306" s="65"/>
      <c r="QZB306" s="65"/>
      <c r="QZC306" s="65"/>
      <c r="QZD306" s="65"/>
      <c r="QZE306" s="65"/>
      <c r="QZF306" s="65"/>
      <c r="QZG306" s="65"/>
      <c r="QZH306" s="65"/>
      <c r="QZI306" s="65"/>
      <c r="QZJ306" s="65"/>
      <c r="QZK306" s="65"/>
      <c r="QZL306" s="65"/>
      <c r="QZM306" s="65"/>
      <c r="QZN306" s="65"/>
      <c r="QZO306" s="65"/>
      <c r="QZP306" s="65"/>
      <c r="QZQ306" s="65"/>
      <c r="QZR306" s="65"/>
      <c r="QZS306" s="65"/>
      <c r="QZT306" s="65"/>
      <c r="QZU306" s="65"/>
      <c r="QZV306" s="65"/>
      <c r="QZW306" s="65"/>
      <c r="QZX306" s="65"/>
      <c r="QZY306" s="65"/>
      <c r="QZZ306" s="65"/>
      <c r="RAA306" s="65"/>
      <c r="RAB306" s="65"/>
      <c r="RAC306" s="65"/>
      <c r="RAD306" s="65"/>
      <c r="RAE306" s="65"/>
      <c r="RAF306" s="65"/>
      <c r="RAG306" s="65"/>
      <c r="RAH306" s="65"/>
      <c r="RAI306" s="65"/>
      <c r="RAJ306" s="65"/>
      <c r="RAK306" s="65"/>
      <c r="RAL306" s="65"/>
      <c r="RAM306" s="65"/>
      <c r="RAN306" s="65"/>
      <c r="RAO306" s="65"/>
      <c r="RAP306" s="65"/>
      <c r="RAQ306" s="65"/>
      <c r="RAR306" s="65"/>
      <c r="RAS306" s="65"/>
      <c r="RAT306" s="65"/>
      <c r="RAU306" s="65"/>
      <c r="RAV306" s="65"/>
      <c r="RAW306" s="65"/>
      <c r="RAX306" s="65"/>
      <c r="RAY306" s="65"/>
      <c r="RAZ306" s="65"/>
      <c r="RBA306" s="65"/>
      <c r="RBB306" s="65"/>
      <c r="RBC306" s="65"/>
      <c r="RBD306" s="65"/>
      <c r="RBE306" s="65"/>
      <c r="RBF306" s="65"/>
      <c r="RBG306" s="65"/>
      <c r="RBH306" s="65"/>
      <c r="RBI306" s="65"/>
      <c r="RBJ306" s="65"/>
      <c r="RBK306" s="65"/>
      <c r="RBL306" s="65"/>
      <c r="RBM306" s="65"/>
      <c r="RBN306" s="65"/>
      <c r="RBO306" s="65"/>
      <c r="RBP306" s="65"/>
      <c r="RBQ306" s="65"/>
      <c r="RBR306" s="65"/>
      <c r="RBS306" s="65"/>
      <c r="RBT306" s="65"/>
      <c r="RBU306" s="65"/>
      <c r="RBV306" s="65"/>
      <c r="RBW306" s="65"/>
      <c r="RBX306" s="65"/>
      <c r="RBY306" s="65"/>
      <c r="RBZ306" s="65"/>
      <c r="RCA306" s="65"/>
      <c r="RCB306" s="65"/>
      <c r="RCC306" s="65"/>
      <c r="RCD306" s="65"/>
      <c r="RCE306" s="65"/>
      <c r="RCF306" s="65"/>
      <c r="RCG306" s="65"/>
      <c r="RCH306" s="65"/>
      <c r="RCI306" s="65"/>
      <c r="RCJ306" s="65"/>
      <c r="RCK306" s="65"/>
      <c r="RCL306" s="65"/>
      <c r="RCM306" s="65"/>
      <c r="RCN306" s="65"/>
      <c r="RCO306" s="65"/>
      <c r="RCP306" s="65"/>
      <c r="RCQ306" s="65"/>
      <c r="RCR306" s="65"/>
      <c r="RCS306" s="65"/>
      <c r="RCT306" s="65"/>
      <c r="RCU306" s="65"/>
      <c r="RCV306" s="65"/>
      <c r="RCW306" s="65"/>
      <c r="RCX306" s="65"/>
      <c r="RCY306" s="65"/>
      <c r="RCZ306" s="65"/>
      <c r="RDA306" s="65"/>
      <c r="RDB306" s="65"/>
      <c r="RDC306" s="65"/>
      <c r="RDD306" s="65"/>
      <c r="RDE306" s="65"/>
      <c r="RDF306" s="65"/>
      <c r="RDG306" s="65"/>
      <c r="RDH306" s="65"/>
      <c r="RDI306" s="65"/>
      <c r="RDJ306" s="65"/>
      <c r="RDK306" s="65"/>
      <c r="RDL306" s="65"/>
      <c r="RDM306" s="65"/>
      <c r="RDN306" s="65"/>
      <c r="RDO306" s="65"/>
      <c r="RDP306" s="65"/>
      <c r="RDR306" s="65"/>
      <c r="RDT306" s="65"/>
      <c r="RDU306" s="65"/>
      <c r="RDV306" s="65"/>
      <c r="RDW306" s="65"/>
      <c r="RDX306" s="65"/>
      <c r="RDY306" s="65"/>
      <c r="RDZ306" s="65"/>
      <c r="REA306" s="65"/>
      <c r="REF306" s="65"/>
      <c r="REG306" s="65"/>
      <c r="REH306" s="65"/>
      <c r="REI306" s="65"/>
      <c r="REJ306" s="65"/>
      <c r="REK306" s="65"/>
      <c r="REL306" s="65"/>
      <c r="REM306" s="65"/>
      <c r="REN306" s="65"/>
      <c r="REO306" s="65"/>
      <c r="REP306" s="65"/>
      <c r="REQ306" s="65"/>
      <c r="RER306" s="65"/>
      <c r="RES306" s="65"/>
      <c r="RET306" s="65"/>
      <c r="REU306" s="65"/>
      <c r="REV306" s="65"/>
      <c r="REW306" s="65"/>
      <c r="REX306" s="65"/>
      <c r="REY306" s="65"/>
      <c r="REZ306" s="65"/>
      <c r="RFA306" s="65"/>
      <c r="RFB306" s="65"/>
      <c r="RFC306" s="65"/>
      <c r="RFD306" s="65"/>
      <c r="RFE306" s="65"/>
      <c r="RFF306" s="65"/>
      <c r="RFG306" s="65"/>
      <c r="RFH306" s="65"/>
      <c r="RFI306" s="65"/>
      <c r="RFJ306" s="65"/>
      <c r="RFK306" s="65"/>
      <c r="RFL306" s="65"/>
      <c r="RFM306" s="65"/>
      <c r="RFN306" s="65"/>
      <c r="RFO306" s="65"/>
      <c r="RFP306" s="65"/>
      <c r="RFQ306" s="65"/>
      <c r="RFR306" s="65"/>
      <c r="RFS306" s="65"/>
      <c r="RFT306" s="65"/>
      <c r="RFU306" s="65"/>
      <c r="RFV306" s="65"/>
      <c r="RFW306" s="65"/>
      <c r="RFX306" s="65"/>
      <c r="RFY306" s="65"/>
      <c r="RFZ306" s="65"/>
      <c r="RGA306" s="65"/>
      <c r="RGB306" s="65"/>
      <c r="RGC306" s="65"/>
      <c r="RGD306" s="65"/>
      <c r="RGE306" s="65"/>
      <c r="RGF306" s="65"/>
      <c r="RGG306" s="65"/>
      <c r="RGH306" s="65"/>
      <c r="RGI306" s="65"/>
      <c r="RGJ306" s="65"/>
      <c r="RGK306" s="65"/>
      <c r="RGL306" s="65"/>
      <c r="RGM306" s="65"/>
      <c r="RGN306" s="65"/>
      <c r="RGO306" s="65"/>
      <c r="RGP306" s="65"/>
      <c r="RGQ306" s="65"/>
      <c r="RGR306" s="65"/>
      <c r="RGS306" s="65"/>
      <c r="RGT306" s="65"/>
      <c r="RGU306" s="65"/>
      <c r="RGV306" s="65"/>
      <c r="RGW306" s="65"/>
      <c r="RGX306" s="65"/>
      <c r="RGY306" s="65"/>
      <c r="RGZ306" s="65"/>
      <c r="RHA306" s="65"/>
      <c r="RHB306" s="65"/>
      <c r="RHC306" s="65"/>
      <c r="RHD306" s="65"/>
      <c r="RHE306" s="65"/>
      <c r="RHF306" s="65"/>
      <c r="RHG306" s="65"/>
      <c r="RHH306" s="65"/>
      <c r="RHI306" s="65"/>
      <c r="RHJ306" s="65"/>
      <c r="RHK306" s="65"/>
      <c r="RHL306" s="65"/>
      <c r="RHM306" s="65"/>
      <c r="RHN306" s="65"/>
      <c r="RHO306" s="65"/>
      <c r="RHP306" s="65"/>
      <c r="RHQ306" s="65"/>
      <c r="RHR306" s="65"/>
      <c r="RHS306" s="65"/>
      <c r="RHT306" s="65"/>
      <c r="RHU306" s="65"/>
      <c r="RHV306" s="65"/>
      <c r="RHW306" s="65"/>
      <c r="RHX306" s="65"/>
      <c r="RHY306" s="65"/>
      <c r="RHZ306" s="65"/>
      <c r="RIA306" s="65"/>
      <c r="RIB306" s="65"/>
      <c r="RIC306" s="65"/>
      <c r="RID306" s="65"/>
      <c r="RIE306" s="65"/>
      <c r="RIF306" s="65"/>
      <c r="RIG306" s="65"/>
      <c r="RIH306" s="65"/>
      <c r="RII306" s="65"/>
      <c r="RIJ306" s="65"/>
      <c r="RIK306" s="65"/>
      <c r="RIL306" s="65"/>
      <c r="RIM306" s="65"/>
      <c r="RIN306" s="65"/>
      <c r="RIO306" s="65"/>
      <c r="RIP306" s="65"/>
      <c r="RIQ306" s="65"/>
      <c r="RIR306" s="65"/>
      <c r="RIS306" s="65"/>
      <c r="RIT306" s="65"/>
      <c r="RIU306" s="65"/>
      <c r="RIV306" s="65"/>
      <c r="RIW306" s="65"/>
      <c r="RIX306" s="65"/>
      <c r="RIY306" s="65"/>
      <c r="RIZ306" s="65"/>
      <c r="RJA306" s="65"/>
      <c r="RJB306" s="65"/>
      <c r="RJC306" s="65"/>
      <c r="RJD306" s="65"/>
      <c r="RJE306" s="65"/>
      <c r="RJF306" s="65"/>
      <c r="RJG306" s="65"/>
      <c r="RJH306" s="65"/>
      <c r="RJI306" s="65"/>
      <c r="RJJ306" s="65"/>
      <c r="RJK306" s="65"/>
      <c r="RJL306" s="65"/>
      <c r="RJM306" s="65"/>
      <c r="RJN306" s="65"/>
      <c r="RJO306" s="65"/>
      <c r="RJP306" s="65"/>
      <c r="RJQ306" s="65"/>
      <c r="RJR306" s="65"/>
      <c r="RJS306" s="65"/>
      <c r="RJT306" s="65"/>
      <c r="RJU306" s="65"/>
      <c r="RJV306" s="65"/>
      <c r="RJW306" s="65"/>
      <c r="RJX306" s="65"/>
      <c r="RJY306" s="65"/>
      <c r="RJZ306" s="65"/>
      <c r="RKA306" s="65"/>
      <c r="RKB306" s="65"/>
      <c r="RKC306" s="65"/>
      <c r="RKD306" s="65"/>
      <c r="RKE306" s="65"/>
      <c r="RKF306" s="65"/>
      <c r="RKG306" s="65"/>
      <c r="RKH306" s="65"/>
      <c r="RKI306" s="65"/>
      <c r="RKJ306" s="65"/>
      <c r="RKK306" s="65"/>
      <c r="RKL306" s="65"/>
      <c r="RKM306" s="65"/>
      <c r="RKN306" s="65"/>
      <c r="RKO306" s="65"/>
      <c r="RKP306" s="65"/>
      <c r="RKQ306" s="65"/>
      <c r="RKR306" s="65"/>
      <c r="RKS306" s="65"/>
      <c r="RKT306" s="65"/>
      <c r="RKU306" s="65"/>
      <c r="RKV306" s="65"/>
      <c r="RKW306" s="65"/>
      <c r="RKX306" s="65"/>
      <c r="RKY306" s="65"/>
      <c r="RKZ306" s="65"/>
      <c r="RLA306" s="65"/>
      <c r="RLB306" s="65"/>
      <c r="RLC306" s="65"/>
      <c r="RLD306" s="65"/>
      <c r="RLE306" s="65"/>
      <c r="RLF306" s="65"/>
      <c r="RLG306" s="65"/>
      <c r="RLH306" s="65"/>
      <c r="RLI306" s="65"/>
      <c r="RLJ306" s="65"/>
      <c r="RLK306" s="65"/>
      <c r="RLL306" s="65"/>
      <c r="RLM306" s="65"/>
      <c r="RLN306" s="65"/>
      <c r="RLO306" s="65"/>
      <c r="RLP306" s="65"/>
      <c r="RLQ306" s="65"/>
      <c r="RLR306" s="65"/>
      <c r="RLS306" s="65"/>
      <c r="RLT306" s="65"/>
      <c r="RLU306" s="65"/>
      <c r="RLV306" s="65"/>
      <c r="RLW306" s="65"/>
      <c r="RLX306" s="65"/>
      <c r="RLY306" s="65"/>
      <c r="RLZ306" s="65"/>
      <c r="RMA306" s="65"/>
      <c r="RMB306" s="65"/>
      <c r="RMC306" s="65"/>
      <c r="RMD306" s="65"/>
      <c r="RME306" s="65"/>
      <c r="RMF306" s="65"/>
      <c r="RMG306" s="65"/>
      <c r="RMH306" s="65"/>
      <c r="RMI306" s="65"/>
      <c r="RMJ306" s="65"/>
      <c r="RMK306" s="65"/>
      <c r="RML306" s="65"/>
      <c r="RMM306" s="65"/>
      <c r="RMN306" s="65"/>
      <c r="RMO306" s="65"/>
      <c r="RMP306" s="65"/>
      <c r="RMQ306" s="65"/>
      <c r="RMR306" s="65"/>
      <c r="RMS306" s="65"/>
      <c r="RMT306" s="65"/>
      <c r="RMU306" s="65"/>
      <c r="RMV306" s="65"/>
      <c r="RMW306" s="65"/>
      <c r="RMX306" s="65"/>
      <c r="RMY306" s="65"/>
      <c r="RMZ306" s="65"/>
      <c r="RNA306" s="65"/>
      <c r="RNB306" s="65"/>
      <c r="RNC306" s="65"/>
      <c r="RND306" s="65"/>
      <c r="RNE306" s="65"/>
      <c r="RNF306" s="65"/>
      <c r="RNG306" s="65"/>
      <c r="RNH306" s="65"/>
      <c r="RNI306" s="65"/>
      <c r="RNJ306" s="65"/>
      <c r="RNK306" s="65"/>
      <c r="RNL306" s="65"/>
      <c r="RNN306" s="65"/>
      <c r="RNP306" s="65"/>
      <c r="RNQ306" s="65"/>
      <c r="RNR306" s="65"/>
      <c r="RNS306" s="65"/>
      <c r="RNT306" s="65"/>
      <c r="RNU306" s="65"/>
      <c r="RNV306" s="65"/>
      <c r="RNW306" s="65"/>
      <c r="ROB306" s="65"/>
      <c r="ROC306" s="65"/>
      <c r="ROD306" s="65"/>
      <c r="ROE306" s="65"/>
      <c r="ROF306" s="65"/>
      <c r="ROG306" s="65"/>
      <c r="ROH306" s="65"/>
      <c r="ROI306" s="65"/>
      <c r="ROJ306" s="65"/>
      <c r="ROK306" s="65"/>
      <c r="ROL306" s="65"/>
      <c r="ROM306" s="65"/>
      <c r="RON306" s="65"/>
      <c r="ROO306" s="65"/>
      <c r="ROP306" s="65"/>
      <c r="ROQ306" s="65"/>
      <c r="ROR306" s="65"/>
      <c r="ROS306" s="65"/>
      <c r="ROT306" s="65"/>
      <c r="ROU306" s="65"/>
      <c r="ROV306" s="65"/>
      <c r="ROW306" s="65"/>
      <c r="ROX306" s="65"/>
      <c r="ROY306" s="65"/>
      <c r="ROZ306" s="65"/>
      <c r="RPA306" s="65"/>
      <c r="RPB306" s="65"/>
      <c r="RPC306" s="65"/>
      <c r="RPD306" s="65"/>
      <c r="RPE306" s="65"/>
      <c r="RPF306" s="65"/>
      <c r="RPG306" s="65"/>
      <c r="RPH306" s="65"/>
      <c r="RPI306" s="65"/>
      <c r="RPJ306" s="65"/>
      <c r="RPK306" s="65"/>
      <c r="RPL306" s="65"/>
      <c r="RPM306" s="65"/>
      <c r="RPN306" s="65"/>
      <c r="RPO306" s="65"/>
      <c r="RPP306" s="65"/>
      <c r="RPQ306" s="65"/>
      <c r="RPR306" s="65"/>
      <c r="RPS306" s="65"/>
      <c r="RPT306" s="65"/>
      <c r="RPU306" s="65"/>
      <c r="RPV306" s="65"/>
      <c r="RPW306" s="65"/>
      <c r="RPX306" s="65"/>
      <c r="RPY306" s="65"/>
      <c r="RPZ306" s="65"/>
      <c r="RQA306" s="65"/>
      <c r="RQB306" s="65"/>
      <c r="RQC306" s="65"/>
      <c r="RQD306" s="65"/>
      <c r="RQE306" s="65"/>
      <c r="RQF306" s="65"/>
      <c r="RQG306" s="65"/>
      <c r="RQH306" s="65"/>
      <c r="RQI306" s="65"/>
      <c r="RQJ306" s="65"/>
      <c r="RQK306" s="65"/>
      <c r="RQL306" s="65"/>
      <c r="RQM306" s="65"/>
      <c r="RQN306" s="65"/>
      <c r="RQO306" s="65"/>
      <c r="RQP306" s="65"/>
      <c r="RQQ306" s="65"/>
      <c r="RQR306" s="65"/>
      <c r="RQS306" s="65"/>
      <c r="RQT306" s="65"/>
      <c r="RQU306" s="65"/>
      <c r="RQV306" s="65"/>
      <c r="RQW306" s="65"/>
      <c r="RQX306" s="65"/>
      <c r="RQY306" s="65"/>
      <c r="RQZ306" s="65"/>
      <c r="RRA306" s="65"/>
      <c r="RRB306" s="65"/>
      <c r="RRC306" s="65"/>
      <c r="RRD306" s="65"/>
      <c r="RRE306" s="65"/>
      <c r="RRF306" s="65"/>
      <c r="RRG306" s="65"/>
      <c r="RRH306" s="65"/>
      <c r="RRI306" s="65"/>
      <c r="RRJ306" s="65"/>
      <c r="RRK306" s="65"/>
      <c r="RRL306" s="65"/>
      <c r="RRM306" s="65"/>
      <c r="RRN306" s="65"/>
      <c r="RRO306" s="65"/>
      <c r="RRP306" s="65"/>
      <c r="RRQ306" s="65"/>
      <c r="RRR306" s="65"/>
      <c r="RRS306" s="65"/>
      <c r="RRT306" s="65"/>
      <c r="RRU306" s="65"/>
      <c r="RRV306" s="65"/>
      <c r="RRW306" s="65"/>
      <c r="RRX306" s="65"/>
      <c r="RRY306" s="65"/>
      <c r="RRZ306" s="65"/>
      <c r="RSA306" s="65"/>
      <c r="RSB306" s="65"/>
      <c r="RSC306" s="65"/>
      <c r="RSD306" s="65"/>
      <c r="RSE306" s="65"/>
      <c r="RSF306" s="65"/>
      <c r="RSG306" s="65"/>
      <c r="RSH306" s="65"/>
      <c r="RSI306" s="65"/>
      <c r="RSJ306" s="65"/>
      <c r="RSK306" s="65"/>
      <c r="RSL306" s="65"/>
      <c r="RSM306" s="65"/>
      <c r="RSN306" s="65"/>
      <c r="RSO306" s="65"/>
      <c r="RSP306" s="65"/>
      <c r="RSQ306" s="65"/>
      <c r="RSR306" s="65"/>
      <c r="RSS306" s="65"/>
      <c r="RST306" s="65"/>
      <c r="RSU306" s="65"/>
      <c r="RSV306" s="65"/>
      <c r="RSW306" s="65"/>
      <c r="RSX306" s="65"/>
      <c r="RSY306" s="65"/>
      <c r="RSZ306" s="65"/>
      <c r="RTA306" s="65"/>
      <c r="RTB306" s="65"/>
      <c r="RTC306" s="65"/>
      <c r="RTD306" s="65"/>
      <c r="RTE306" s="65"/>
      <c r="RTF306" s="65"/>
      <c r="RTG306" s="65"/>
      <c r="RTH306" s="65"/>
      <c r="RTI306" s="65"/>
      <c r="RTJ306" s="65"/>
      <c r="RTK306" s="65"/>
      <c r="RTL306" s="65"/>
      <c r="RTM306" s="65"/>
      <c r="RTN306" s="65"/>
      <c r="RTO306" s="65"/>
      <c r="RTP306" s="65"/>
      <c r="RTQ306" s="65"/>
      <c r="RTR306" s="65"/>
      <c r="RTS306" s="65"/>
      <c r="RTT306" s="65"/>
      <c r="RTU306" s="65"/>
      <c r="RTV306" s="65"/>
      <c r="RTW306" s="65"/>
      <c r="RTX306" s="65"/>
      <c r="RTY306" s="65"/>
      <c r="RTZ306" s="65"/>
      <c r="RUA306" s="65"/>
      <c r="RUB306" s="65"/>
      <c r="RUC306" s="65"/>
      <c r="RUD306" s="65"/>
      <c r="RUE306" s="65"/>
      <c r="RUF306" s="65"/>
      <c r="RUG306" s="65"/>
      <c r="RUH306" s="65"/>
      <c r="RUI306" s="65"/>
      <c r="RUJ306" s="65"/>
      <c r="RUK306" s="65"/>
      <c r="RUL306" s="65"/>
      <c r="RUM306" s="65"/>
      <c r="RUN306" s="65"/>
      <c r="RUO306" s="65"/>
      <c r="RUP306" s="65"/>
      <c r="RUQ306" s="65"/>
      <c r="RUR306" s="65"/>
      <c r="RUS306" s="65"/>
      <c r="RUT306" s="65"/>
      <c r="RUU306" s="65"/>
      <c r="RUV306" s="65"/>
      <c r="RUW306" s="65"/>
      <c r="RUX306" s="65"/>
      <c r="RUY306" s="65"/>
      <c r="RUZ306" s="65"/>
      <c r="RVA306" s="65"/>
      <c r="RVB306" s="65"/>
      <c r="RVC306" s="65"/>
      <c r="RVD306" s="65"/>
      <c r="RVE306" s="65"/>
      <c r="RVF306" s="65"/>
      <c r="RVG306" s="65"/>
      <c r="RVH306" s="65"/>
      <c r="RVI306" s="65"/>
      <c r="RVJ306" s="65"/>
      <c r="RVK306" s="65"/>
      <c r="RVL306" s="65"/>
      <c r="RVM306" s="65"/>
      <c r="RVN306" s="65"/>
      <c r="RVO306" s="65"/>
      <c r="RVP306" s="65"/>
      <c r="RVQ306" s="65"/>
      <c r="RVR306" s="65"/>
      <c r="RVS306" s="65"/>
      <c r="RVT306" s="65"/>
      <c r="RVU306" s="65"/>
      <c r="RVV306" s="65"/>
      <c r="RVW306" s="65"/>
      <c r="RVX306" s="65"/>
      <c r="RVY306" s="65"/>
      <c r="RVZ306" s="65"/>
      <c r="RWA306" s="65"/>
      <c r="RWB306" s="65"/>
      <c r="RWC306" s="65"/>
      <c r="RWD306" s="65"/>
      <c r="RWE306" s="65"/>
      <c r="RWF306" s="65"/>
      <c r="RWG306" s="65"/>
      <c r="RWH306" s="65"/>
      <c r="RWI306" s="65"/>
      <c r="RWJ306" s="65"/>
      <c r="RWK306" s="65"/>
      <c r="RWL306" s="65"/>
      <c r="RWM306" s="65"/>
      <c r="RWN306" s="65"/>
      <c r="RWO306" s="65"/>
      <c r="RWP306" s="65"/>
      <c r="RWQ306" s="65"/>
      <c r="RWR306" s="65"/>
      <c r="RWS306" s="65"/>
      <c r="RWT306" s="65"/>
      <c r="RWU306" s="65"/>
      <c r="RWV306" s="65"/>
      <c r="RWW306" s="65"/>
      <c r="RWX306" s="65"/>
      <c r="RWY306" s="65"/>
      <c r="RWZ306" s="65"/>
      <c r="RXA306" s="65"/>
      <c r="RXB306" s="65"/>
      <c r="RXC306" s="65"/>
      <c r="RXD306" s="65"/>
      <c r="RXE306" s="65"/>
      <c r="RXF306" s="65"/>
      <c r="RXG306" s="65"/>
      <c r="RXH306" s="65"/>
      <c r="RXJ306" s="65"/>
      <c r="RXL306" s="65"/>
      <c r="RXM306" s="65"/>
      <c r="RXN306" s="65"/>
      <c r="RXO306" s="65"/>
      <c r="RXP306" s="65"/>
      <c r="RXQ306" s="65"/>
      <c r="RXR306" s="65"/>
      <c r="RXS306" s="65"/>
      <c r="RXX306" s="65"/>
      <c r="RXY306" s="65"/>
      <c r="RXZ306" s="65"/>
      <c r="RYA306" s="65"/>
      <c r="RYB306" s="65"/>
      <c r="RYC306" s="65"/>
      <c r="RYD306" s="65"/>
      <c r="RYE306" s="65"/>
      <c r="RYF306" s="65"/>
      <c r="RYG306" s="65"/>
      <c r="RYH306" s="65"/>
      <c r="RYI306" s="65"/>
      <c r="RYJ306" s="65"/>
      <c r="RYK306" s="65"/>
      <c r="RYL306" s="65"/>
      <c r="RYM306" s="65"/>
      <c r="RYN306" s="65"/>
      <c r="RYO306" s="65"/>
      <c r="RYP306" s="65"/>
      <c r="RYQ306" s="65"/>
      <c r="RYR306" s="65"/>
      <c r="RYS306" s="65"/>
      <c r="RYT306" s="65"/>
      <c r="RYU306" s="65"/>
      <c r="RYV306" s="65"/>
      <c r="RYW306" s="65"/>
      <c r="RYX306" s="65"/>
      <c r="RYY306" s="65"/>
      <c r="RYZ306" s="65"/>
      <c r="RZA306" s="65"/>
      <c r="RZB306" s="65"/>
      <c r="RZC306" s="65"/>
      <c r="RZD306" s="65"/>
      <c r="RZE306" s="65"/>
      <c r="RZF306" s="65"/>
      <c r="RZG306" s="65"/>
      <c r="RZH306" s="65"/>
      <c r="RZI306" s="65"/>
      <c r="RZJ306" s="65"/>
      <c r="RZK306" s="65"/>
      <c r="RZL306" s="65"/>
      <c r="RZM306" s="65"/>
      <c r="RZN306" s="65"/>
      <c r="RZO306" s="65"/>
      <c r="RZP306" s="65"/>
      <c r="RZQ306" s="65"/>
      <c r="RZR306" s="65"/>
      <c r="RZS306" s="65"/>
      <c r="RZT306" s="65"/>
      <c r="RZU306" s="65"/>
      <c r="RZV306" s="65"/>
      <c r="RZW306" s="65"/>
      <c r="RZX306" s="65"/>
      <c r="RZY306" s="65"/>
      <c r="RZZ306" s="65"/>
      <c r="SAA306" s="65"/>
      <c r="SAB306" s="65"/>
      <c r="SAC306" s="65"/>
      <c r="SAD306" s="65"/>
      <c r="SAE306" s="65"/>
      <c r="SAF306" s="65"/>
      <c r="SAG306" s="65"/>
      <c r="SAH306" s="65"/>
      <c r="SAI306" s="65"/>
      <c r="SAJ306" s="65"/>
      <c r="SAK306" s="65"/>
      <c r="SAL306" s="65"/>
      <c r="SAM306" s="65"/>
      <c r="SAN306" s="65"/>
      <c r="SAO306" s="65"/>
      <c r="SAP306" s="65"/>
      <c r="SAQ306" s="65"/>
      <c r="SAR306" s="65"/>
      <c r="SAS306" s="65"/>
      <c r="SAT306" s="65"/>
      <c r="SAU306" s="65"/>
      <c r="SAV306" s="65"/>
      <c r="SAW306" s="65"/>
      <c r="SAX306" s="65"/>
      <c r="SAY306" s="65"/>
      <c r="SAZ306" s="65"/>
      <c r="SBA306" s="65"/>
      <c r="SBB306" s="65"/>
      <c r="SBC306" s="65"/>
      <c r="SBD306" s="65"/>
      <c r="SBE306" s="65"/>
      <c r="SBF306" s="65"/>
      <c r="SBG306" s="65"/>
      <c r="SBH306" s="65"/>
      <c r="SBI306" s="65"/>
      <c r="SBJ306" s="65"/>
      <c r="SBK306" s="65"/>
      <c r="SBL306" s="65"/>
      <c r="SBM306" s="65"/>
      <c r="SBN306" s="65"/>
      <c r="SBO306" s="65"/>
      <c r="SBP306" s="65"/>
      <c r="SBQ306" s="65"/>
      <c r="SBR306" s="65"/>
      <c r="SBS306" s="65"/>
      <c r="SBT306" s="65"/>
      <c r="SBU306" s="65"/>
      <c r="SBV306" s="65"/>
      <c r="SBW306" s="65"/>
      <c r="SBX306" s="65"/>
      <c r="SBY306" s="65"/>
      <c r="SBZ306" s="65"/>
      <c r="SCA306" s="65"/>
      <c r="SCB306" s="65"/>
      <c r="SCC306" s="65"/>
      <c r="SCD306" s="65"/>
      <c r="SCE306" s="65"/>
      <c r="SCF306" s="65"/>
      <c r="SCG306" s="65"/>
      <c r="SCH306" s="65"/>
      <c r="SCI306" s="65"/>
      <c r="SCJ306" s="65"/>
      <c r="SCK306" s="65"/>
      <c r="SCL306" s="65"/>
      <c r="SCM306" s="65"/>
      <c r="SCN306" s="65"/>
      <c r="SCO306" s="65"/>
      <c r="SCP306" s="65"/>
      <c r="SCQ306" s="65"/>
      <c r="SCR306" s="65"/>
      <c r="SCS306" s="65"/>
      <c r="SCT306" s="65"/>
      <c r="SCU306" s="65"/>
      <c r="SCV306" s="65"/>
      <c r="SCW306" s="65"/>
      <c r="SCX306" s="65"/>
      <c r="SCY306" s="65"/>
      <c r="SCZ306" s="65"/>
      <c r="SDA306" s="65"/>
      <c r="SDB306" s="65"/>
      <c r="SDC306" s="65"/>
      <c r="SDD306" s="65"/>
      <c r="SDE306" s="65"/>
      <c r="SDF306" s="65"/>
      <c r="SDG306" s="65"/>
      <c r="SDH306" s="65"/>
      <c r="SDI306" s="65"/>
      <c r="SDJ306" s="65"/>
      <c r="SDK306" s="65"/>
      <c r="SDL306" s="65"/>
      <c r="SDM306" s="65"/>
      <c r="SDN306" s="65"/>
      <c r="SDO306" s="65"/>
      <c r="SDP306" s="65"/>
      <c r="SDQ306" s="65"/>
      <c r="SDR306" s="65"/>
      <c r="SDS306" s="65"/>
      <c r="SDT306" s="65"/>
      <c r="SDU306" s="65"/>
      <c r="SDV306" s="65"/>
      <c r="SDW306" s="65"/>
      <c r="SDX306" s="65"/>
      <c r="SDY306" s="65"/>
      <c r="SDZ306" s="65"/>
      <c r="SEA306" s="65"/>
      <c r="SEB306" s="65"/>
      <c r="SEC306" s="65"/>
      <c r="SED306" s="65"/>
      <c r="SEE306" s="65"/>
      <c r="SEF306" s="65"/>
      <c r="SEG306" s="65"/>
      <c r="SEH306" s="65"/>
      <c r="SEI306" s="65"/>
      <c r="SEJ306" s="65"/>
      <c r="SEK306" s="65"/>
      <c r="SEL306" s="65"/>
      <c r="SEM306" s="65"/>
      <c r="SEN306" s="65"/>
      <c r="SEO306" s="65"/>
      <c r="SEP306" s="65"/>
      <c r="SEQ306" s="65"/>
      <c r="SER306" s="65"/>
      <c r="SES306" s="65"/>
      <c r="SET306" s="65"/>
      <c r="SEU306" s="65"/>
      <c r="SEV306" s="65"/>
      <c r="SEW306" s="65"/>
      <c r="SEX306" s="65"/>
      <c r="SEY306" s="65"/>
      <c r="SEZ306" s="65"/>
      <c r="SFA306" s="65"/>
      <c r="SFB306" s="65"/>
      <c r="SFC306" s="65"/>
      <c r="SFD306" s="65"/>
      <c r="SFE306" s="65"/>
      <c r="SFF306" s="65"/>
      <c r="SFG306" s="65"/>
      <c r="SFH306" s="65"/>
      <c r="SFI306" s="65"/>
      <c r="SFJ306" s="65"/>
      <c r="SFK306" s="65"/>
      <c r="SFL306" s="65"/>
      <c r="SFM306" s="65"/>
      <c r="SFN306" s="65"/>
      <c r="SFO306" s="65"/>
      <c r="SFP306" s="65"/>
      <c r="SFQ306" s="65"/>
      <c r="SFR306" s="65"/>
      <c r="SFS306" s="65"/>
      <c r="SFT306" s="65"/>
      <c r="SFU306" s="65"/>
      <c r="SFV306" s="65"/>
      <c r="SFW306" s="65"/>
      <c r="SFX306" s="65"/>
      <c r="SFY306" s="65"/>
      <c r="SFZ306" s="65"/>
      <c r="SGA306" s="65"/>
      <c r="SGB306" s="65"/>
      <c r="SGC306" s="65"/>
      <c r="SGD306" s="65"/>
      <c r="SGE306" s="65"/>
      <c r="SGF306" s="65"/>
      <c r="SGG306" s="65"/>
      <c r="SGH306" s="65"/>
      <c r="SGI306" s="65"/>
      <c r="SGJ306" s="65"/>
      <c r="SGK306" s="65"/>
      <c r="SGL306" s="65"/>
      <c r="SGM306" s="65"/>
      <c r="SGN306" s="65"/>
      <c r="SGO306" s="65"/>
      <c r="SGP306" s="65"/>
      <c r="SGQ306" s="65"/>
      <c r="SGR306" s="65"/>
      <c r="SGS306" s="65"/>
      <c r="SGT306" s="65"/>
      <c r="SGU306" s="65"/>
      <c r="SGV306" s="65"/>
      <c r="SGW306" s="65"/>
      <c r="SGX306" s="65"/>
      <c r="SGY306" s="65"/>
      <c r="SGZ306" s="65"/>
      <c r="SHA306" s="65"/>
      <c r="SHB306" s="65"/>
      <c r="SHC306" s="65"/>
      <c r="SHD306" s="65"/>
      <c r="SHF306" s="65"/>
      <c r="SHH306" s="65"/>
      <c r="SHI306" s="65"/>
      <c r="SHJ306" s="65"/>
      <c r="SHK306" s="65"/>
      <c r="SHL306" s="65"/>
      <c r="SHM306" s="65"/>
      <c r="SHN306" s="65"/>
      <c r="SHO306" s="65"/>
      <c r="SHT306" s="65"/>
      <c r="SHU306" s="65"/>
      <c r="SHV306" s="65"/>
      <c r="SHW306" s="65"/>
      <c r="SHX306" s="65"/>
      <c r="SHY306" s="65"/>
      <c r="SHZ306" s="65"/>
      <c r="SIA306" s="65"/>
      <c r="SIB306" s="65"/>
      <c r="SIC306" s="65"/>
      <c r="SID306" s="65"/>
      <c r="SIE306" s="65"/>
      <c r="SIF306" s="65"/>
      <c r="SIG306" s="65"/>
      <c r="SIH306" s="65"/>
      <c r="SII306" s="65"/>
      <c r="SIJ306" s="65"/>
      <c r="SIK306" s="65"/>
      <c r="SIL306" s="65"/>
      <c r="SIM306" s="65"/>
      <c r="SIN306" s="65"/>
      <c r="SIO306" s="65"/>
      <c r="SIP306" s="65"/>
      <c r="SIQ306" s="65"/>
      <c r="SIR306" s="65"/>
      <c r="SIS306" s="65"/>
      <c r="SIT306" s="65"/>
      <c r="SIU306" s="65"/>
      <c r="SIV306" s="65"/>
      <c r="SIW306" s="65"/>
      <c r="SIX306" s="65"/>
      <c r="SIY306" s="65"/>
      <c r="SIZ306" s="65"/>
      <c r="SJA306" s="65"/>
      <c r="SJB306" s="65"/>
      <c r="SJC306" s="65"/>
      <c r="SJD306" s="65"/>
      <c r="SJE306" s="65"/>
      <c r="SJF306" s="65"/>
      <c r="SJG306" s="65"/>
      <c r="SJH306" s="65"/>
      <c r="SJI306" s="65"/>
      <c r="SJJ306" s="65"/>
      <c r="SJK306" s="65"/>
      <c r="SJL306" s="65"/>
      <c r="SJM306" s="65"/>
      <c r="SJN306" s="65"/>
      <c r="SJO306" s="65"/>
      <c r="SJP306" s="65"/>
      <c r="SJQ306" s="65"/>
      <c r="SJR306" s="65"/>
      <c r="SJS306" s="65"/>
      <c r="SJT306" s="65"/>
      <c r="SJU306" s="65"/>
      <c r="SJV306" s="65"/>
      <c r="SJW306" s="65"/>
      <c r="SJX306" s="65"/>
      <c r="SJY306" s="65"/>
      <c r="SJZ306" s="65"/>
      <c r="SKA306" s="65"/>
      <c r="SKB306" s="65"/>
      <c r="SKC306" s="65"/>
      <c r="SKD306" s="65"/>
      <c r="SKE306" s="65"/>
      <c r="SKF306" s="65"/>
      <c r="SKG306" s="65"/>
      <c r="SKH306" s="65"/>
      <c r="SKI306" s="65"/>
      <c r="SKJ306" s="65"/>
      <c r="SKK306" s="65"/>
      <c r="SKL306" s="65"/>
      <c r="SKM306" s="65"/>
      <c r="SKN306" s="65"/>
      <c r="SKO306" s="65"/>
      <c r="SKP306" s="65"/>
      <c r="SKQ306" s="65"/>
      <c r="SKR306" s="65"/>
      <c r="SKS306" s="65"/>
      <c r="SKT306" s="65"/>
      <c r="SKU306" s="65"/>
      <c r="SKV306" s="65"/>
      <c r="SKW306" s="65"/>
      <c r="SKX306" s="65"/>
      <c r="SKY306" s="65"/>
      <c r="SKZ306" s="65"/>
      <c r="SLA306" s="65"/>
      <c r="SLB306" s="65"/>
      <c r="SLC306" s="65"/>
      <c r="SLD306" s="65"/>
      <c r="SLE306" s="65"/>
      <c r="SLF306" s="65"/>
      <c r="SLG306" s="65"/>
      <c r="SLH306" s="65"/>
      <c r="SLI306" s="65"/>
      <c r="SLJ306" s="65"/>
      <c r="SLK306" s="65"/>
      <c r="SLL306" s="65"/>
      <c r="SLM306" s="65"/>
      <c r="SLN306" s="65"/>
      <c r="SLO306" s="65"/>
      <c r="SLP306" s="65"/>
      <c r="SLQ306" s="65"/>
      <c r="SLR306" s="65"/>
      <c r="SLS306" s="65"/>
      <c r="SLT306" s="65"/>
      <c r="SLU306" s="65"/>
      <c r="SLV306" s="65"/>
      <c r="SLW306" s="65"/>
      <c r="SLX306" s="65"/>
      <c r="SLY306" s="65"/>
      <c r="SLZ306" s="65"/>
      <c r="SMA306" s="65"/>
      <c r="SMB306" s="65"/>
      <c r="SMC306" s="65"/>
      <c r="SMD306" s="65"/>
      <c r="SME306" s="65"/>
      <c r="SMF306" s="65"/>
      <c r="SMG306" s="65"/>
      <c r="SMH306" s="65"/>
      <c r="SMI306" s="65"/>
      <c r="SMJ306" s="65"/>
      <c r="SMK306" s="65"/>
      <c r="SML306" s="65"/>
      <c r="SMM306" s="65"/>
      <c r="SMN306" s="65"/>
      <c r="SMO306" s="65"/>
      <c r="SMP306" s="65"/>
      <c r="SMQ306" s="65"/>
      <c r="SMR306" s="65"/>
      <c r="SMS306" s="65"/>
      <c r="SMT306" s="65"/>
      <c r="SMU306" s="65"/>
      <c r="SMV306" s="65"/>
      <c r="SMW306" s="65"/>
      <c r="SMX306" s="65"/>
      <c r="SMY306" s="65"/>
      <c r="SMZ306" s="65"/>
      <c r="SNA306" s="65"/>
      <c r="SNB306" s="65"/>
      <c r="SNC306" s="65"/>
      <c r="SND306" s="65"/>
      <c r="SNE306" s="65"/>
      <c r="SNF306" s="65"/>
      <c r="SNG306" s="65"/>
      <c r="SNH306" s="65"/>
      <c r="SNI306" s="65"/>
      <c r="SNJ306" s="65"/>
      <c r="SNK306" s="65"/>
      <c r="SNL306" s="65"/>
      <c r="SNM306" s="65"/>
      <c r="SNN306" s="65"/>
      <c r="SNO306" s="65"/>
      <c r="SNP306" s="65"/>
      <c r="SNQ306" s="65"/>
      <c r="SNR306" s="65"/>
      <c r="SNS306" s="65"/>
      <c r="SNT306" s="65"/>
      <c r="SNU306" s="65"/>
      <c r="SNV306" s="65"/>
      <c r="SNW306" s="65"/>
      <c r="SNX306" s="65"/>
      <c r="SNY306" s="65"/>
      <c r="SNZ306" s="65"/>
      <c r="SOA306" s="65"/>
      <c r="SOB306" s="65"/>
      <c r="SOC306" s="65"/>
      <c r="SOD306" s="65"/>
      <c r="SOE306" s="65"/>
      <c r="SOF306" s="65"/>
      <c r="SOG306" s="65"/>
      <c r="SOH306" s="65"/>
      <c r="SOI306" s="65"/>
      <c r="SOJ306" s="65"/>
      <c r="SOK306" s="65"/>
      <c r="SOL306" s="65"/>
      <c r="SOM306" s="65"/>
      <c r="SON306" s="65"/>
      <c r="SOO306" s="65"/>
      <c r="SOP306" s="65"/>
      <c r="SOQ306" s="65"/>
      <c r="SOR306" s="65"/>
      <c r="SOS306" s="65"/>
      <c r="SOT306" s="65"/>
      <c r="SOU306" s="65"/>
      <c r="SOV306" s="65"/>
      <c r="SOW306" s="65"/>
      <c r="SOX306" s="65"/>
      <c r="SOY306" s="65"/>
      <c r="SOZ306" s="65"/>
      <c r="SPA306" s="65"/>
      <c r="SPB306" s="65"/>
      <c r="SPC306" s="65"/>
      <c r="SPD306" s="65"/>
      <c r="SPE306" s="65"/>
      <c r="SPF306" s="65"/>
      <c r="SPG306" s="65"/>
      <c r="SPH306" s="65"/>
      <c r="SPI306" s="65"/>
      <c r="SPJ306" s="65"/>
      <c r="SPK306" s="65"/>
      <c r="SPL306" s="65"/>
      <c r="SPM306" s="65"/>
      <c r="SPN306" s="65"/>
      <c r="SPO306" s="65"/>
      <c r="SPP306" s="65"/>
      <c r="SPQ306" s="65"/>
      <c r="SPR306" s="65"/>
      <c r="SPS306" s="65"/>
      <c r="SPT306" s="65"/>
      <c r="SPU306" s="65"/>
      <c r="SPV306" s="65"/>
      <c r="SPW306" s="65"/>
      <c r="SPX306" s="65"/>
      <c r="SPY306" s="65"/>
      <c r="SPZ306" s="65"/>
      <c r="SQA306" s="65"/>
      <c r="SQB306" s="65"/>
      <c r="SQC306" s="65"/>
      <c r="SQD306" s="65"/>
      <c r="SQE306" s="65"/>
      <c r="SQF306" s="65"/>
      <c r="SQG306" s="65"/>
      <c r="SQH306" s="65"/>
      <c r="SQI306" s="65"/>
      <c r="SQJ306" s="65"/>
      <c r="SQK306" s="65"/>
      <c r="SQL306" s="65"/>
      <c r="SQM306" s="65"/>
      <c r="SQN306" s="65"/>
      <c r="SQO306" s="65"/>
      <c r="SQP306" s="65"/>
      <c r="SQQ306" s="65"/>
      <c r="SQR306" s="65"/>
      <c r="SQS306" s="65"/>
      <c r="SQT306" s="65"/>
      <c r="SQU306" s="65"/>
      <c r="SQV306" s="65"/>
      <c r="SQW306" s="65"/>
      <c r="SQX306" s="65"/>
      <c r="SQY306" s="65"/>
      <c r="SQZ306" s="65"/>
      <c r="SRB306" s="65"/>
      <c r="SRD306" s="65"/>
      <c r="SRE306" s="65"/>
      <c r="SRF306" s="65"/>
      <c r="SRG306" s="65"/>
      <c r="SRH306" s="65"/>
      <c r="SRI306" s="65"/>
      <c r="SRJ306" s="65"/>
      <c r="SRK306" s="65"/>
      <c r="SRP306" s="65"/>
      <c r="SRQ306" s="65"/>
      <c r="SRR306" s="65"/>
      <c r="SRS306" s="65"/>
      <c r="SRT306" s="65"/>
      <c r="SRU306" s="65"/>
      <c r="SRV306" s="65"/>
      <c r="SRW306" s="65"/>
      <c r="SRX306" s="65"/>
      <c r="SRY306" s="65"/>
      <c r="SRZ306" s="65"/>
      <c r="SSA306" s="65"/>
      <c r="SSB306" s="65"/>
      <c r="SSC306" s="65"/>
      <c r="SSD306" s="65"/>
      <c r="SSE306" s="65"/>
      <c r="SSF306" s="65"/>
      <c r="SSG306" s="65"/>
      <c r="SSH306" s="65"/>
      <c r="SSI306" s="65"/>
      <c r="SSJ306" s="65"/>
      <c r="SSK306" s="65"/>
      <c r="SSL306" s="65"/>
      <c r="SSM306" s="65"/>
      <c r="SSN306" s="65"/>
      <c r="SSO306" s="65"/>
      <c r="SSP306" s="65"/>
      <c r="SSQ306" s="65"/>
      <c r="SSR306" s="65"/>
      <c r="SSS306" s="65"/>
      <c r="SST306" s="65"/>
      <c r="SSU306" s="65"/>
      <c r="SSV306" s="65"/>
      <c r="SSW306" s="65"/>
      <c r="SSX306" s="65"/>
      <c r="SSY306" s="65"/>
      <c r="SSZ306" s="65"/>
      <c r="STA306" s="65"/>
      <c r="STB306" s="65"/>
      <c r="STC306" s="65"/>
      <c r="STD306" s="65"/>
      <c r="STE306" s="65"/>
      <c r="STF306" s="65"/>
      <c r="STG306" s="65"/>
      <c r="STH306" s="65"/>
      <c r="STI306" s="65"/>
      <c r="STJ306" s="65"/>
      <c r="STK306" s="65"/>
      <c r="STL306" s="65"/>
      <c r="STM306" s="65"/>
      <c r="STN306" s="65"/>
      <c r="STO306" s="65"/>
      <c r="STP306" s="65"/>
      <c r="STQ306" s="65"/>
      <c r="STR306" s="65"/>
      <c r="STS306" s="65"/>
      <c r="STT306" s="65"/>
      <c r="STU306" s="65"/>
      <c r="STV306" s="65"/>
      <c r="STW306" s="65"/>
      <c r="STX306" s="65"/>
      <c r="STY306" s="65"/>
      <c r="STZ306" s="65"/>
      <c r="SUA306" s="65"/>
      <c r="SUB306" s="65"/>
      <c r="SUC306" s="65"/>
      <c r="SUD306" s="65"/>
      <c r="SUE306" s="65"/>
      <c r="SUF306" s="65"/>
      <c r="SUG306" s="65"/>
      <c r="SUH306" s="65"/>
      <c r="SUI306" s="65"/>
      <c r="SUJ306" s="65"/>
      <c r="SUK306" s="65"/>
      <c r="SUL306" s="65"/>
      <c r="SUM306" s="65"/>
      <c r="SUN306" s="65"/>
      <c r="SUO306" s="65"/>
      <c r="SUP306" s="65"/>
      <c r="SUQ306" s="65"/>
      <c r="SUR306" s="65"/>
      <c r="SUS306" s="65"/>
      <c r="SUT306" s="65"/>
      <c r="SUU306" s="65"/>
      <c r="SUV306" s="65"/>
      <c r="SUW306" s="65"/>
      <c r="SUX306" s="65"/>
      <c r="SUY306" s="65"/>
      <c r="SUZ306" s="65"/>
      <c r="SVA306" s="65"/>
      <c r="SVB306" s="65"/>
      <c r="SVC306" s="65"/>
      <c r="SVD306" s="65"/>
      <c r="SVE306" s="65"/>
      <c r="SVF306" s="65"/>
      <c r="SVG306" s="65"/>
      <c r="SVH306" s="65"/>
      <c r="SVI306" s="65"/>
      <c r="SVJ306" s="65"/>
      <c r="SVK306" s="65"/>
      <c r="SVL306" s="65"/>
      <c r="SVM306" s="65"/>
      <c r="SVN306" s="65"/>
      <c r="SVO306" s="65"/>
      <c r="SVP306" s="65"/>
      <c r="SVQ306" s="65"/>
      <c r="SVR306" s="65"/>
      <c r="SVS306" s="65"/>
      <c r="SVT306" s="65"/>
      <c r="SVU306" s="65"/>
      <c r="SVV306" s="65"/>
      <c r="SVW306" s="65"/>
      <c r="SVX306" s="65"/>
      <c r="SVY306" s="65"/>
      <c r="SVZ306" s="65"/>
      <c r="SWA306" s="65"/>
      <c r="SWB306" s="65"/>
      <c r="SWC306" s="65"/>
      <c r="SWD306" s="65"/>
      <c r="SWE306" s="65"/>
      <c r="SWF306" s="65"/>
      <c r="SWG306" s="65"/>
      <c r="SWH306" s="65"/>
      <c r="SWI306" s="65"/>
      <c r="SWJ306" s="65"/>
      <c r="SWK306" s="65"/>
      <c r="SWL306" s="65"/>
      <c r="SWM306" s="65"/>
      <c r="SWN306" s="65"/>
      <c r="SWO306" s="65"/>
      <c r="SWP306" s="65"/>
      <c r="SWQ306" s="65"/>
      <c r="SWR306" s="65"/>
      <c r="SWS306" s="65"/>
      <c r="SWT306" s="65"/>
      <c r="SWU306" s="65"/>
      <c r="SWV306" s="65"/>
      <c r="SWW306" s="65"/>
      <c r="SWX306" s="65"/>
      <c r="SWY306" s="65"/>
      <c r="SWZ306" s="65"/>
      <c r="SXA306" s="65"/>
      <c r="SXB306" s="65"/>
      <c r="SXC306" s="65"/>
      <c r="SXD306" s="65"/>
      <c r="SXE306" s="65"/>
      <c r="SXF306" s="65"/>
      <c r="SXG306" s="65"/>
      <c r="SXH306" s="65"/>
      <c r="SXI306" s="65"/>
      <c r="SXJ306" s="65"/>
      <c r="SXK306" s="65"/>
      <c r="SXL306" s="65"/>
      <c r="SXM306" s="65"/>
      <c r="SXN306" s="65"/>
      <c r="SXO306" s="65"/>
      <c r="SXP306" s="65"/>
      <c r="SXQ306" s="65"/>
      <c r="SXR306" s="65"/>
      <c r="SXS306" s="65"/>
      <c r="SXT306" s="65"/>
      <c r="SXU306" s="65"/>
      <c r="SXV306" s="65"/>
      <c r="SXW306" s="65"/>
      <c r="SXX306" s="65"/>
      <c r="SXY306" s="65"/>
      <c r="SXZ306" s="65"/>
      <c r="SYA306" s="65"/>
      <c r="SYB306" s="65"/>
      <c r="SYC306" s="65"/>
      <c r="SYD306" s="65"/>
      <c r="SYE306" s="65"/>
      <c r="SYF306" s="65"/>
      <c r="SYG306" s="65"/>
      <c r="SYH306" s="65"/>
      <c r="SYI306" s="65"/>
      <c r="SYJ306" s="65"/>
      <c r="SYK306" s="65"/>
      <c r="SYL306" s="65"/>
      <c r="SYM306" s="65"/>
      <c r="SYN306" s="65"/>
      <c r="SYO306" s="65"/>
      <c r="SYP306" s="65"/>
      <c r="SYQ306" s="65"/>
      <c r="SYR306" s="65"/>
      <c r="SYS306" s="65"/>
      <c r="SYT306" s="65"/>
      <c r="SYU306" s="65"/>
      <c r="SYV306" s="65"/>
      <c r="SYW306" s="65"/>
      <c r="SYX306" s="65"/>
      <c r="SYY306" s="65"/>
      <c r="SYZ306" s="65"/>
      <c r="SZA306" s="65"/>
      <c r="SZB306" s="65"/>
      <c r="SZC306" s="65"/>
      <c r="SZD306" s="65"/>
      <c r="SZE306" s="65"/>
      <c r="SZF306" s="65"/>
      <c r="SZG306" s="65"/>
      <c r="SZH306" s="65"/>
      <c r="SZI306" s="65"/>
      <c r="SZJ306" s="65"/>
      <c r="SZK306" s="65"/>
      <c r="SZL306" s="65"/>
      <c r="SZM306" s="65"/>
      <c r="SZN306" s="65"/>
      <c r="SZO306" s="65"/>
      <c r="SZP306" s="65"/>
      <c r="SZQ306" s="65"/>
      <c r="SZR306" s="65"/>
      <c r="SZS306" s="65"/>
      <c r="SZT306" s="65"/>
      <c r="SZU306" s="65"/>
      <c r="SZV306" s="65"/>
      <c r="SZW306" s="65"/>
      <c r="SZX306" s="65"/>
      <c r="SZY306" s="65"/>
      <c r="SZZ306" s="65"/>
      <c r="TAA306" s="65"/>
      <c r="TAB306" s="65"/>
      <c r="TAC306" s="65"/>
      <c r="TAD306" s="65"/>
      <c r="TAE306" s="65"/>
      <c r="TAF306" s="65"/>
      <c r="TAG306" s="65"/>
      <c r="TAH306" s="65"/>
      <c r="TAI306" s="65"/>
      <c r="TAJ306" s="65"/>
      <c r="TAK306" s="65"/>
      <c r="TAL306" s="65"/>
      <c r="TAM306" s="65"/>
      <c r="TAN306" s="65"/>
      <c r="TAO306" s="65"/>
      <c r="TAP306" s="65"/>
      <c r="TAQ306" s="65"/>
      <c r="TAR306" s="65"/>
      <c r="TAS306" s="65"/>
      <c r="TAT306" s="65"/>
      <c r="TAU306" s="65"/>
      <c r="TAV306" s="65"/>
      <c r="TAX306" s="65"/>
      <c r="TAZ306" s="65"/>
      <c r="TBA306" s="65"/>
      <c r="TBB306" s="65"/>
      <c r="TBC306" s="65"/>
      <c r="TBD306" s="65"/>
      <c r="TBE306" s="65"/>
      <c r="TBF306" s="65"/>
      <c r="TBG306" s="65"/>
      <c r="TBL306" s="65"/>
      <c r="TBM306" s="65"/>
      <c r="TBN306" s="65"/>
      <c r="TBO306" s="65"/>
      <c r="TBP306" s="65"/>
      <c r="TBQ306" s="65"/>
      <c r="TBR306" s="65"/>
      <c r="TBS306" s="65"/>
      <c r="TBT306" s="65"/>
      <c r="TBU306" s="65"/>
      <c r="TBV306" s="65"/>
      <c r="TBW306" s="65"/>
      <c r="TBX306" s="65"/>
      <c r="TBY306" s="65"/>
      <c r="TBZ306" s="65"/>
      <c r="TCA306" s="65"/>
      <c r="TCB306" s="65"/>
      <c r="TCC306" s="65"/>
      <c r="TCD306" s="65"/>
      <c r="TCE306" s="65"/>
      <c r="TCF306" s="65"/>
      <c r="TCG306" s="65"/>
      <c r="TCH306" s="65"/>
      <c r="TCI306" s="65"/>
      <c r="TCJ306" s="65"/>
      <c r="TCK306" s="65"/>
      <c r="TCL306" s="65"/>
      <c r="TCM306" s="65"/>
      <c r="TCN306" s="65"/>
      <c r="TCO306" s="65"/>
      <c r="TCP306" s="65"/>
      <c r="TCQ306" s="65"/>
      <c r="TCR306" s="65"/>
      <c r="TCS306" s="65"/>
      <c r="TCT306" s="65"/>
      <c r="TCU306" s="65"/>
      <c r="TCV306" s="65"/>
      <c r="TCW306" s="65"/>
      <c r="TCX306" s="65"/>
      <c r="TCY306" s="65"/>
      <c r="TCZ306" s="65"/>
      <c r="TDA306" s="65"/>
      <c r="TDB306" s="65"/>
      <c r="TDC306" s="65"/>
      <c r="TDD306" s="65"/>
      <c r="TDE306" s="65"/>
      <c r="TDF306" s="65"/>
      <c r="TDG306" s="65"/>
      <c r="TDH306" s="65"/>
      <c r="TDI306" s="65"/>
      <c r="TDJ306" s="65"/>
      <c r="TDK306" s="65"/>
      <c r="TDL306" s="65"/>
      <c r="TDM306" s="65"/>
      <c r="TDN306" s="65"/>
      <c r="TDO306" s="65"/>
      <c r="TDP306" s="65"/>
      <c r="TDQ306" s="65"/>
      <c r="TDR306" s="65"/>
      <c r="TDS306" s="65"/>
      <c r="TDT306" s="65"/>
      <c r="TDU306" s="65"/>
      <c r="TDV306" s="65"/>
      <c r="TDW306" s="65"/>
      <c r="TDX306" s="65"/>
      <c r="TDY306" s="65"/>
      <c r="TDZ306" s="65"/>
      <c r="TEA306" s="65"/>
      <c r="TEB306" s="65"/>
      <c r="TEC306" s="65"/>
      <c r="TED306" s="65"/>
      <c r="TEE306" s="65"/>
      <c r="TEF306" s="65"/>
      <c r="TEG306" s="65"/>
      <c r="TEH306" s="65"/>
      <c r="TEI306" s="65"/>
      <c r="TEJ306" s="65"/>
      <c r="TEK306" s="65"/>
      <c r="TEL306" s="65"/>
      <c r="TEM306" s="65"/>
      <c r="TEN306" s="65"/>
      <c r="TEO306" s="65"/>
      <c r="TEP306" s="65"/>
      <c r="TEQ306" s="65"/>
      <c r="TER306" s="65"/>
      <c r="TES306" s="65"/>
      <c r="TET306" s="65"/>
      <c r="TEU306" s="65"/>
      <c r="TEV306" s="65"/>
      <c r="TEW306" s="65"/>
      <c r="TEX306" s="65"/>
      <c r="TEY306" s="65"/>
      <c r="TEZ306" s="65"/>
      <c r="TFA306" s="65"/>
      <c r="TFB306" s="65"/>
      <c r="TFC306" s="65"/>
      <c r="TFD306" s="65"/>
      <c r="TFE306" s="65"/>
      <c r="TFF306" s="65"/>
      <c r="TFG306" s="65"/>
      <c r="TFH306" s="65"/>
      <c r="TFI306" s="65"/>
      <c r="TFJ306" s="65"/>
      <c r="TFK306" s="65"/>
      <c r="TFL306" s="65"/>
      <c r="TFM306" s="65"/>
      <c r="TFN306" s="65"/>
      <c r="TFO306" s="65"/>
      <c r="TFP306" s="65"/>
      <c r="TFQ306" s="65"/>
      <c r="TFR306" s="65"/>
      <c r="TFS306" s="65"/>
      <c r="TFT306" s="65"/>
      <c r="TFU306" s="65"/>
      <c r="TFV306" s="65"/>
      <c r="TFW306" s="65"/>
      <c r="TFX306" s="65"/>
      <c r="TFY306" s="65"/>
      <c r="TFZ306" s="65"/>
      <c r="TGA306" s="65"/>
      <c r="TGB306" s="65"/>
      <c r="TGC306" s="65"/>
      <c r="TGD306" s="65"/>
      <c r="TGE306" s="65"/>
      <c r="TGF306" s="65"/>
      <c r="TGG306" s="65"/>
      <c r="TGH306" s="65"/>
      <c r="TGI306" s="65"/>
      <c r="TGJ306" s="65"/>
      <c r="TGK306" s="65"/>
      <c r="TGL306" s="65"/>
      <c r="TGM306" s="65"/>
      <c r="TGN306" s="65"/>
      <c r="TGO306" s="65"/>
      <c r="TGP306" s="65"/>
      <c r="TGQ306" s="65"/>
      <c r="TGR306" s="65"/>
      <c r="TGS306" s="65"/>
      <c r="TGT306" s="65"/>
      <c r="TGU306" s="65"/>
      <c r="TGV306" s="65"/>
      <c r="TGW306" s="65"/>
      <c r="TGX306" s="65"/>
      <c r="TGY306" s="65"/>
      <c r="TGZ306" s="65"/>
      <c r="THA306" s="65"/>
      <c r="THB306" s="65"/>
      <c r="THC306" s="65"/>
      <c r="THD306" s="65"/>
      <c r="THE306" s="65"/>
      <c r="THF306" s="65"/>
      <c r="THG306" s="65"/>
      <c r="THH306" s="65"/>
      <c r="THI306" s="65"/>
      <c r="THJ306" s="65"/>
      <c r="THK306" s="65"/>
      <c r="THL306" s="65"/>
      <c r="THM306" s="65"/>
      <c r="THN306" s="65"/>
      <c r="THO306" s="65"/>
      <c r="THP306" s="65"/>
      <c r="THQ306" s="65"/>
      <c r="THR306" s="65"/>
      <c r="THS306" s="65"/>
      <c r="THT306" s="65"/>
      <c r="THU306" s="65"/>
      <c r="THV306" s="65"/>
      <c r="THW306" s="65"/>
      <c r="THX306" s="65"/>
      <c r="THY306" s="65"/>
      <c r="THZ306" s="65"/>
      <c r="TIA306" s="65"/>
      <c r="TIB306" s="65"/>
      <c r="TIC306" s="65"/>
      <c r="TID306" s="65"/>
      <c r="TIE306" s="65"/>
      <c r="TIF306" s="65"/>
      <c r="TIG306" s="65"/>
      <c r="TIH306" s="65"/>
      <c r="TII306" s="65"/>
      <c r="TIJ306" s="65"/>
      <c r="TIK306" s="65"/>
      <c r="TIL306" s="65"/>
      <c r="TIM306" s="65"/>
      <c r="TIN306" s="65"/>
      <c r="TIO306" s="65"/>
      <c r="TIP306" s="65"/>
      <c r="TIQ306" s="65"/>
      <c r="TIR306" s="65"/>
      <c r="TIS306" s="65"/>
      <c r="TIT306" s="65"/>
      <c r="TIU306" s="65"/>
      <c r="TIV306" s="65"/>
      <c r="TIW306" s="65"/>
      <c r="TIX306" s="65"/>
      <c r="TIY306" s="65"/>
      <c r="TIZ306" s="65"/>
      <c r="TJA306" s="65"/>
      <c r="TJB306" s="65"/>
      <c r="TJC306" s="65"/>
      <c r="TJD306" s="65"/>
      <c r="TJE306" s="65"/>
      <c r="TJF306" s="65"/>
      <c r="TJG306" s="65"/>
      <c r="TJH306" s="65"/>
      <c r="TJI306" s="65"/>
      <c r="TJJ306" s="65"/>
      <c r="TJK306" s="65"/>
      <c r="TJL306" s="65"/>
      <c r="TJM306" s="65"/>
      <c r="TJN306" s="65"/>
      <c r="TJO306" s="65"/>
      <c r="TJP306" s="65"/>
      <c r="TJQ306" s="65"/>
      <c r="TJR306" s="65"/>
      <c r="TJS306" s="65"/>
      <c r="TJT306" s="65"/>
      <c r="TJU306" s="65"/>
      <c r="TJV306" s="65"/>
      <c r="TJW306" s="65"/>
      <c r="TJX306" s="65"/>
      <c r="TJY306" s="65"/>
      <c r="TJZ306" s="65"/>
      <c r="TKA306" s="65"/>
      <c r="TKB306" s="65"/>
      <c r="TKC306" s="65"/>
      <c r="TKD306" s="65"/>
      <c r="TKE306" s="65"/>
      <c r="TKF306" s="65"/>
      <c r="TKG306" s="65"/>
      <c r="TKH306" s="65"/>
      <c r="TKI306" s="65"/>
      <c r="TKJ306" s="65"/>
      <c r="TKK306" s="65"/>
      <c r="TKL306" s="65"/>
      <c r="TKM306" s="65"/>
      <c r="TKN306" s="65"/>
      <c r="TKO306" s="65"/>
      <c r="TKP306" s="65"/>
      <c r="TKQ306" s="65"/>
      <c r="TKR306" s="65"/>
      <c r="TKT306" s="65"/>
      <c r="TKV306" s="65"/>
      <c r="TKW306" s="65"/>
      <c r="TKX306" s="65"/>
      <c r="TKY306" s="65"/>
      <c r="TKZ306" s="65"/>
      <c r="TLA306" s="65"/>
      <c r="TLB306" s="65"/>
      <c r="TLC306" s="65"/>
      <c r="TLH306" s="65"/>
      <c r="TLI306" s="65"/>
      <c r="TLJ306" s="65"/>
      <c r="TLK306" s="65"/>
      <c r="TLL306" s="65"/>
      <c r="TLM306" s="65"/>
      <c r="TLN306" s="65"/>
      <c r="TLO306" s="65"/>
      <c r="TLP306" s="65"/>
      <c r="TLQ306" s="65"/>
      <c r="TLR306" s="65"/>
      <c r="TLS306" s="65"/>
      <c r="TLT306" s="65"/>
      <c r="TLU306" s="65"/>
      <c r="TLV306" s="65"/>
      <c r="TLW306" s="65"/>
      <c r="TLX306" s="65"/>
      <c r="TLY306" s="65"/>
      <c r="TLZ306" s="65"/>
      <c r="TMA306" s="65"/>
      <c r="TMB306" s="65"/>
      <c r="TMC306" s="65"/>
      <c r="TMD306" s="65"/>
      <c r="TME306" s="65"/>
      <c r="TMF306" s="65"/>
      <c r="TMG306" s="65"/>
      <c r="TMH306" s="65"/>
      <c r="TMI306" s="65"/>
      <c r="TMJ306" s="65"/>
      <c r="TMK306" s="65"/>
      <c r="TML306" s="65"/>
      <c r="TMM306" s="65"/>
      <c r="TMN306" s="65"/>
      <c r="TMO306" s="65"/>
      <c r="TMP306" s="65"/>
      <c r="TMQ306" s="65"/>
      <c r="TMR306" s="65"/>
      <c r="TMS306" s="65"/>
      <c r="TMT306" s="65"/>
      <c r="TMU306" s="65"/>
      <c r="TMV306" s="65"/>
      <c r="TMW306" s="65"/>
      <c r="TMX306" s="65"/>
      <c r="TMY306" s="65"/>
      <c r="TMZ306" s="65"/>
      <c r="TNA306" s="65"/>
      <c r="TNB306" s="65"/>
      <c r="TNC306" s="65"/>
      <c r="TND306" s="65"/>
      <c r="TNE306" s="65"/>
      <c r="TNF306" s="65"/>
      <c r="TNG306" s="65"/>
      <c r="TNH306" s="65"/>
      <c r="TNI306" s="65"/>
      <c r="TNJ306" s="65"/>
      <c r="TNK306" s="65"/>
      <c r="TNL306" s="65"/>
      <c r="TNM306" s="65"/>
      <c r="TNN306" s="65"/>
      <c r="TNO306" s="65"/>
      <c r="TNP306" s="65"/>
      <c r="TNQ306" s="65"/>
      <c r="TNR306" s="65"/>
      <c r="TNS306" s="65"/>
      <c r="TNT306" s="65"/>
      <c r="TNU306" s="65"/>
      <c r="TNV306" s="65"/>
      <c r="TNW306" s="65"/>
      <c r="TNX306" s="65"/>
      <c r="TNY306" s="65"/>
      <c r="TNZ306" s="65"/>
      <c r="TOA306" s="65"/>
      <c r="TOB306" s="65"/>
      <c r="TOC306" s="65"/>
      <c r="TOD306" s="65"/>
      <c r="TOE306" s="65"/>
      <c r="TOF306" s="65"/>
      <c r="TOG306" s="65"/>
      <c r="TOH306" s="65"/>
      <c r="TOI306" s="65"/>
      <c r="TOJ306" s="65"/>
      <c r="TOK306" s="65"/>
      <c r="TOL306" s="65"/>
      <c r="TOM306" s="65"/>
      <c r="TON306" s="65"/>
      <c r="TOO306" s="65"/>
      <c r="TOP306" s="65"/>
      <c r="TOQ306" s="65"/>
      <c r="TOR306" s="65"/>
      <c r="TOS306" s="65"/>
      <c r="TOT306" s="65"/>
      <c r="TOU306" s="65"/>
      <c r="TOV306" s="65"/>
      <c r="TOW306" s="65"/>
      <c r="TOX306" s="65"/>
      <c r="TOY306" s="65"/>
      <c r="TOZ306" s="65"/>
      <c r="TPA306" s="65"/>
      <c r="TPB306" s="65"/>
      <c r="TPC306" s="65"/>
      <c r="TPD306" s="65"/>
      <c r="TPE306" s="65"/>
      <c r="TPF306" s="65"/>
      <c r="TPG306" s="65"/>
      <c r="TPH306" s="65"/>
      <c r="TPI306" s="65"/>
      <c r="TPJ306" s="65"/>
      <c r="TPK306" s="65"/>
      <c r="TPL306" s="65"/>
      <c r="TPM306" s="65"/>
      <c r="TPN306" s="65"/>
      <c r="TPO306" s="65"/>
      <c r="TPP306" s="65"/>
      <c r="TPQ306" s="65"/>
      <c r="TPR306" s="65"/>
      <c r="TPS306" s="65"/>
      <c r="TPT306" s="65"/>
      <c r="TPU306" s="65"/>
      <c r="TPV306" s="65"/>
      <c r="TPW306" s="65"/>
      <c r="TPX306" s="65"/>
      <c r="TPY306" s="65"/>
      <c r="TPZ306" s="65"/>
      <c r="TQA306" s="65"/>
      <c r="TQB306" s="65"/>
      <c r="TQC306" s="65"/>
      <c r="TQD306" s="65"/>
      <c r="TQE306" s="65"/>
      <c r="TQF306" s="65"/>
      <c r="TQG306" s="65"/>
      <c r="TQH306" s="65"/>
      <c r="TQI306" s="65"/>
      <c r="TQJ306" s="65"/>
      <c r="TQK306" s="65"/>
      <c r="TQL306" s="65"/>
      <c r="TQM306" s="65"/>
      <c r="TQN306" s="65"/>
      <c r="TQO306" s="65"/>
      <c r="TQP306" s="65"/>
      <c r="TQQ306" s="65"/>
      <c r="TQR306" s="65"/>
      <c r="TQS306" s="65"/>
      <c r="TQT306" s="65"/>
      <c r="TQU306" s="65"/>
      <c r="TQV306" s="65"/>
      <c r="TQW306" s="65"/>
      <c r="TQX306" s="65"/>
      <c r="TQY306" s="65"/>
      <c r="TQZ306" s="65"/>
      <c r="TRA306" s="65"/>
      <c r="TRB306" s="65"/>
      <c r="TRC306" s="65"/>
      <c r="TRD306" s="65"/>
      <c r="TRE306" s="65"/>
      <c r="TRF306" s="65"/>
      <c r="TRG306" s="65"/>
      <c r="TRH306" s="65"/>
      <c r="TRI306" s="65"/>
      <c r="TRJ306" s="65"/>
      <c r="TRK306" s="65"/>
      <c r="TRL306" s="65"/>
      <c r="TRM306" s="65"/>
      <c r="TRN306" s="65"/>
      <c r="TRO306" s="65"/>
      <c r="TRP306" s="65"/>
      <c r="TRQ306" s="65"/>
      <c r="TRR306" s="65"/>
      <c r="TRS306" s="65"/>
      <c r="TRT306" s="65"/>
      <c r="TRU306" s="65"/>
      <c r="TRV306" s="65"/>
      <c r="TRW306" s="65"/>
      <c r="TRX306" s="65"/>
      <c r="TRY306" s="65"/>
      <c r="TRZ306" s="65"/>
      <c r="TSA306" s="65"/>
      <c r="TSB306" s="65"/>
      <c r="TSC306" s="65"/>
      <c r="TSD306" s="65"/>
      <c r="TSE306" s="65"/>
      <c r="TSF306" s="65"/>
      <c r="TSG306" s="65"/>
      <c r="TSH306" s="65"/>
      <c r="TSI306" s="65"/>
      <c r="TSJ306" s="65"/>
      <c r="TSK306" s="65"/>
      <c r="TSL306" s="65"/>
      <c r="TSM306" s="65"/>
      <c r="TSN306" s="65"/>
      <c r="TSO306" s="65"/>
      <c r="TSP306" s="65"/>
      <c r="TSQ306" s="65"/>
      <c r="TSR306" s="65"/>
      <c r="TSS306" s="65"/>
      <c r="TST306" s="65"/>
      <c r="TSU306" s="65"/>
      <c r="TSV306" s="65"/>
      <c r="TSW306" s="65"/>
      <c r="TSX306" s="65"/>
      <c r="TSY306" s="65"/>
      <c r="TSZ306" s="65"/>
      <c r="TTA306" s="65"/>
      <c r="TTB306" s="65"/>
      <c r="TTC306" s="65"/>
      <c r="TTD306" s="65"/>
      <c r="TTE306" s="65"/>
      <c r="TTF306" s="65"/>
      <c r="TTG306" s="65"/>
      <c r="TTH306" s="65"/>
      <c r="TTI306" s="65"/>
      <c r="TTJ306" s="65"/>
      <c r="TTK306" s="65"/>
      <c r="TTL306" s="65"/>
      <c r="TTM306" s="65"/>
      <c r="TTN306" s="65"/>
      <c r="TTO306" s="65"/>
      <c r="TTP306" s="65"/>
      <c r="TTQ306" s="65"/>
      <c r="TTR306" s="65"/>
      <c r="TTS306" s="65"/>
      <c r="TTT306" s="65"/>
      <c r="TTU306" s="65"/>
      <c r="TTV306" s="65"/>
      <c r="TTW306" s="65"/>
      <c r="TTX306" s="65"/>
      <c r="TTY306" s="65"/>
      <c r="TTZ306" s="65"/>
      <c r="TUA306" s="65"/>
      <c r="TUB306" s="65"/>
      <c r="TUC306" s="65"/>
      <c r="TUD306" s="65"/>
      <c r="TUE306" s="65"/>
      <c r="TUF306" s="65"/>
      <c r="TUG306" s="65"/>
      <c r="TUH306" s="65"/>
      <c r="TUI306" s="65"/>
      <c r="TUJ306" s="65"/>
      <c r="TUK306" s="65"/>
      <c r="TUL306" s="65"/>
      <c r="TUM306" s="65"/>
      <c r="TUN306" s="65"/>
      <c r="TUP306" s="65"/>
      <c r="TUR306" s="65"/>
      <c r="TUS306" s="65"/>
      <c r="TUT306" s="65"/>
      <c r="TUU306" s="65"/>
      <c r="TUV306" s="65"/>
      <c r="TUW306" s="65"/>
      <c r="TUX306" s="65"/>
      <c r="TUY306" s="65"/>
      <c r="TVD306" s="65"/>
      <c r="TVE306" s="65"/>
      <c r="TVF306" s="65"/>
      <c r="TVG306" s="65"/>
      <c r="TVH306" s="65"/>
      <c r="TVI306" s="65"/>
      <c r="TVJ306" s="65"/>
      <c r="TVK306" s="65"/>
      <c r="TVL306" s="65"/>
      <c r="TVM306" s="65"/>
      <c r="TVN306" s="65"/>
      <c r="TVO306" s="65"/>
      <c r="TVP306" s="65"/>
      <c r="TVQ306" s="65"/>
      <c r="TVR306" s="65"/>
      <c r="TVS306" s="65"/>
      <c r="TVT306" s="65"/>
      <c r="TVU306" s="65"/>
      <c r="TVV306" s="65"/>
      <c r="TVW306" s="65"/>
      <c r="TVX306" s="65"/>
      <c r="TVY306" s="65"/>
      <c r="TVZ306" s="65"/>
      <c r="TWA306" s="65"/>
      <c r="TWB306" s="65"/>
      <c r="TWC306" s="65"/>
      <c r="TWD306" s="65"/>
      <c r="TWE306" s="65"/>
      <c r="TWF306" s="65"/>
      <c r="TWG306" s="65"/>
      <c r="TWH306" s="65"/>
      <c r="TWI306" s="65"/>
      <c r="TWJ306" s="65"/>
      <c r="TWK306" s="65"/>
      <c r="TWL306" s="65"/>
      <c r="TWM306" s="65"/>
      <c r="TWN306" s="65"/>
      <c r="TWO306" s="65"/>
      <c r="TWP306" s="65"/>
      <c r="TWQ306" s="65"/>
      <c r="TWR306" s="65"/>
      <c r="TWS306" s="65"/>
      <c r="TWT306" s="65"/>
      <c r="TWU306" s="65"/>
      <c r="TWV306" s="65"/>
      <c r="TWW306" s="65"/>
      <c r="TWX306" s="65"/>
      <c r="TWY306" s="65"/>
      <c r="TWZ306" s="65"/>
      <c r="TXA306" s="65"/>
      <c r="TXB306" s="65"/>
      <c r="TXC306" s="65"/>
      <c r="TXD306" s="65"/>
      <c r="TXE306" s="65"/>
      <c r="TXF306" s="65"/>
      <c r="TXG306" s="65"/>
      <c r="TXH306" s="65"/>
      <c r="TXI306" s="65"/>
      <c r="TXJ306" s="65"/>
      <c r="TXK306" s="65"/>
      <c r="TXL306" s="65"/>
      <c r="TXM306" s="65"/>
      <c r="TXN306" s="65"/>
      <c r="TXO306" s="65"/>
      <c r="TXP306" s="65"/>
      <c r="TXQ306" s="65"/>
      <c r="TXR306" s="65"/>
      <c r="TXS306" s="65"/>
      <c r="TXT306" s="65"/>
      <c r="TXU306" s="65"/>
      <c r="TXV306" s="65"/>
      <c r="TXW306" s="65"/>
      <c r="TXX306" s="65"/>
      <c r="TXY306" s="65"/>
      <c r="TXZ306" s="65"/>
      <c r="TYA306" s="65"/>
      <c r="TYB306" s="65"/>
      <c r="TYC306" s="65"/>
      <c r="TYD306" s="65"/>
      <c r="TYE306" s="65"/>
      <c r="TYF306" s="65"/>
      <c r="TYG306" s="65"/>
      <c r="TYH306" s="65"/>
      <c r="TYI306" s="65"/>
      <c r="TYJ306" s="65"/>
      <c r="TYK306" s="65"/>
      <c r="TYL306" s="65"/>
      <c r="TYM306" s="65"/>
      <c r="TYN306" s="65"/>
      <c r="TYO306" s="65"/>
      <c r="TYP306" s="65"/>
      <c r="TYQ306" s="65"/>
      <c r="TYR306" s="65"/>
      <c r="TYS306" s="65"/>
      <c r="TYT306" s="65"/>
      <c r="TYU306" s="65"/>
      <c r="TYV306" s="65"/>
      <c r="TYW306" s="65"/>
      <c r="TYX306" s="65"/>
      <c r="TYY306" s="65"/>
      <c r="TYZ306" s="65"/>
      <c r="TZA306" s="65"/>
      <c r="TZB306" s="65"/>
      <c r="TZC306" s="65"/>
      <c r="TZD306" s="65"/>
      <c r="TZE306" s="65"/>
      <c r="TZF306" s="65"/>
      <c r="TZG306" s="65"/>
      <c r="TZH306" s="65"/>
      <c r="TZI306" s="65"/>
      <c r="TZJ306" s="65"/>
      <c r="TZK306" s="65"/>
      <c r="TZL306" s="65"/>
      <c r="TZM306" s="65"/>
      <c r="TZN306" s="65"/>
      <c r="TZO306" s="65"/>
      <c r="TZP306" s="65"/>
      <c r="TZQ306" s="65"/>
      <c r="TZR306" s="65"/>
      <c r="TZS306" s="65"/>
      <c r="TZT306" s="65"/>
      <c r="TZU306" s="65"/>
      <c r="TZV306" s="65"/>
      <c r="TZW306" s="65"/>
      <c r="TZX306" s="65"/>
      <c r="TZY306" s="65"/>
      <c r="TZZ306" s="65"/>
      <c r="UAA306" s="65"/>
      <c r="UAB306" s="65"/>
      <c r="UAC306" s="65"/>
      <c r="UAD306" s="65"/>
      <c r="UAE306" s="65"/>
      <c r="UAF306" s="65"/>
      <c r="UAG306" s="65"/>
      <c r="UAH306" s="65"/>
      <c r="UAI306" s="65"/>
      <c r="UAJ306" s="65"/>
      <c r="UAK306" s="65"/>
      <c r="UAL306" s="65"/>
      <c r="UAM306" s="65"/>
      <c r="UAN306" s="65"/>
      <c r="UAO306" s="65"/>
      <c r="UAP306" s="65"/>
      <c r="UAQ306" s="65"/>
      <c r="UAR306" s="65"/>
      <c r="UAS306" s="65"/>
      <c r="UAT306" s="65"/>
      <c r="UAU306" s="65"/>
      <c r="UAV306" s="65"/>
      <c r="UAW306" s="65"/>
      <c r="UAX306" s="65"/>
      <c r="UAY306" s="65"/>
      <c r="UAZ306" s="65"/>
      <c r="UBA306" s="65"/>
      <c r="UBB306" s="65"/>
      <c r="UBC306" s="65"/>
      <c r="UBD306" s="65"/>
      <c r="UBE306" s="65"/>
      <c r="UBF306" s="65"/>
      <c r="UBG306" s="65"/>
      <c r="UBH306" s="65"/>
      <c r="UBI306" s="65"/>
      <c r="UBJ306" s="65"/>
      <c r="UBK306" s="65"/>
      <c r="UBL306" s="65"/>
      <c r="UBM306" s="65"/>
      <c r="UBN306" s="65"/>
      <c r="UBO306" s="65"/>
      <c r="UBP306" s="65"/>
      <c r="UBQ306" s="65"/>
      <c r="UBR306" s="65"/>
      <c r="UBS306" s="65"/>
      <c r="UBT306" s="65"/>
      <c r="UBU306" s="65"/>
      <c r="UBV306" s="65"/>
      <c r="UBW306" s="65"/>
      <c r="UBX306" s="65"/>
      <c r="UBY306" s="65"/>
      <c r="UBZ306" s="65"/>
      <c r="UCA306" s="65"/>
      <c r="UCB306" s="65"/>
      <c r="UCC306" s="65"/>
      <c r="UCD306" s="65"/>
      <c r="UCE306" s="65"/>
      <c r="UCF306" s="65"/>
      <c r="UCG306" s="65"/>
      <c r="UCH306" s="65"/>
      <c r="UCI306" s="65"/>
      <c r="UCJ306" s="65"/>
      <c r="UCK306" s="65"/>
      <c r="UCL306" s="65"/>
      <c r="UCM306" s="65"/>
      <c r="UCN306" s="65"/>
      <c r="UCO306" s="65"/>
      <c r="UCP306" s="65"/>
      <c r="UCQ306" s="65"/>
      <c r="UCR306" s="65"/>
      <c r="UCS306" s="65"/>
      <c r="UCT306" s="65"/>
      <c r="UCU306" s="65"/>
      <c r="UCV306" s="65"/>
      <c r="UCW306" s="65"/>
      <c r="UCX306" s="65"/>
      <c r="UCY306" s="65"/>
      <c r="UCZ306" s="65"/>
      <c r="UDA306" s="65"/>
      <c r="UDB306" s="65"/>
      <c r="UDC306" s="65"/>
      <c r="UDD306" s="65"/>
      <c r="UDE306" s="65"/>
      <c r="UDF306" s="65"/>
      <c r="UDG306" s="65"/>
      <c r="UDH306" s="65"/>
      <c r="UDI306" s="65"/>
      <c r="UDJ306" s="65"/>
      <c r="UDK306" s="65"/>
      <c r="UDL306" s="65"/>
      <c r="UDM306" s="65"/>
      <c r="UDN306" s="65"/>
      <c r="UDO306" s="65"/>
      <c r="UDP306" s="65"/>
      <c r="UDQ306" s="65"/>
      <c r="UDR306" s="65"/>
      <c r="UDS306" s="65"/>
      <c r="UDT306" s="65"/>
      <c r="UDU306" s="65"/>
      <c r="UDV306" s="65"/>
      <c r="UDW306" s="65"/>
      <c r="UDX306" s="65"/>
      <c r="UDY306" s="65"/>
      <c r="UDZ306" s="65"/>
      <c r="UEA306" s="65"/>
      <c r="UEB306" s="65"/>
      <c r="UEC306" s="65"/>
      <c r="UED306" s="65"/>
      <c r="UEE306" s="65"/>
      <c r="UEF306" s="65"/>
      <c r="UEG306" s="65"/>
      <c r="UEH306" s="65"/>
      <c r="UEI306" s="65"/>
      <c r="UEJ306" s="65"/>
      <c r="UEL306" s="65"/>
      <c r="UEN306" s="65"/>
      <c r="UEO306" s="65"/>
      <c r="UEP306" s="65"/>
      <c r="UEQ306" s="65"/>
      <c r="UER306" s="65"/>
      <c r="UES306" s="65"/>
      <c r="UET306" s="65"/>
      <c r="UEU306" s="65"/>
      <c r="UEZ306" s="65"/>
      <c r="UFA306" s="65"/>
      <c r="UFB306" s="65"/>
      <c r="UFC306" s="65"/>
      <c r="UFD306" s="65"/>
      <c r="UFE306" s="65"/>
      <c r="UFF306" s="65"/>
      <c r="UFG306" s="65"/>
      <c r="UFH306" s="65"/>
      <c r="UFI306" s="65"/>
      <c r="UFJ306" s="65"/>
      <c r="UFK306" s="65"/>
      <c r="UFL306" s="65"/>
      <c r="UFM306" s="65"/>
      <c r="UFN306" s="65"/>
      <c r="UFO306" s="65"/>
      <c r="UFP306" s="65"/>
      <c r="UFQ306" s="65"/>
      <c r="UFR306" s="65"/>
      <c r="UFS306" s="65"/>
      <c r="UFT306" s="65"/>
      <c r="UFU306" s="65"/>
      <c r="UFV306" s="65"/>
      <c r="UFW306" s="65"/>
      <c r="UFX306" s="65"/>
      <c r="UFY306" s="65"/>
      <c r="UFZ306" s="65"/>
      <c r="UGA306" s="65"/>
      <c r="UGB306" s="65"/>
      <c r="UGC306" s="65"/>
      <c r="UGD306" s="65"/>
      <c r="UGE306" s="65"/>
      <c r="UGF306" s="65"/>
      <c r="UGG306" s="65"/>
      <c r="UGH306" s="65"/>
      <c r="UGI306" s="65"/>
      <c r="UGJ306" s="65"/>
      <c r="UGK306" s="65"/>
      <c r="UGL306" s="65"/>
      <c r="UGM306" s="65"/>
      <c r="UGN306" s="65"/>
      <c r="UGO306" s="65"/>
      <c r="UGP306" s="65"/>
      <c r="UGQ306" s="65"/>
      <c r="UGR306" s="65"/>
      <c r="UGS306" s="65"/>
      <c r="UGT306" s="65"/>
      <c r="UGU306" s="65"/>
      <c r="UGV306" s="65"/>
      <c r="UGW306" s="65"/>
      <c r="UGX306" s="65"/>
      <c r="UGY306" s="65"/>
      <c r="UGZ306" s="65"/>
      <c r="UHA306" s="65"/>
      <c r="UHB306" s="65"/>
      <c r="UHC306" s="65"/>
      <c r="UHD306" s="65"/>
      <c r="UHE306" s="65"/>
      <c r="UHF306" s="65"/>
      <c r="UHG306" s="65"/>
      <c r="UHH306" s="65"/>
      <c r="UHI306" s="65"/>
      <c r="UHJ306" s="65"/>
      <c r="UHK306" s="65"/>
      <c r="UHL306" s="65"/>
      <c r="UHM306" s="65"/>
      <c r="UHN306" s="65"/>
      <c r="UHO306" s="65"/>
      <c r="UHP306" s="65"/>
      <c r="UHQ306" s="65"/>
      <c r="UHR306" s="65"/>
      <c r="UHS306" s="65"/>
      <c r="UHT306" s="65"/>
      <c r="UHU306" s="65"/>
      <c r="UHV306" s="65"/>
      <c r="UHW306" s="65"/>
      <c r="UHX306" s="65"/>
      <c r="UHY306" s="65"/>
      <c r="UHZ306" s="65"/>
      <c r="UIA306" s="65"/>
      <c r="UIB306" s="65"/>
      <c r="UIC306" s="65"/>
      <c r="UID306" s="65"/>
      <c r="UIE306" s="65"/>
      <c r="UIF306" s="65"/>
      <c r="UIG306" s="65"/>
      <c r="UIH306" s="65"/>
      <c r="UII306" s="65"/>
      <c r="UIJ306" s="65"/>
      <c r="UIK306" s="65"/>
      <c r="UIL306" s="65"/>
      <c r="UIM306" s="65"/>
      <c r="UIN306" s="65"/>
      <c r="UIO306" s="65"/>
      <c r="UIP306" s="65"/>
      <c r="UIQ306" s="65"/>
      <c r="UIR306" s="65"/>
      <c r="UIS306" s="65"/>
      <c r="UIT306" s="65"/>
      <c r="UIU306" s="65"/>
      <c r="UIV306" s="65"/>
      <c r="UIW306" s="65"/>
      <c r="UIX306" s="65"/>
      <c r="UIY306" s="65"/>
      <c r="UIZ306" s="65"/>
      <c r="UJA306" s="65"/>
      <c r="UJB306" s="65"/>
      <c r="UJC306" s="65"/>
      <c r="UJD306" s="65"/>
      <c r="UJE306" s="65"/>
      <c r="UJF306" s="65"/>
      <c r="UJG306" s="65"/>
      <c r="UJH306" s="65"/>
      <c r="UJI306" s="65"/>
      <c r="UJJ306" s="65"/>
      <c r="UJK306" s="65"/>
      <c r="UJL306" s="65"/>
      <c r="UJM306" s="65"/>
      <c r="UJN306" s="65"/>
      <c r="UJO306" s="65"/>
      <c r="UJP306" s="65"/>
      <c r="UJQ306" s="65"/>
      <c r="UJR306" s="65"/>
      <c r="UJS306" s="65"/>
      <c r="UJT306" s="65"/>
      <c r="UJU306" s="65"/>
      <c r="UJV306" s="65"/>
      <c r="UJW306" s="65"/>
      <c r="UJX306" s="65"/>
      <c r="UJY306" s="65"/>
      <c r="UJZ306" s="65"/>
      <c r="UKA306" s="65"/>
      <c r="UKB306" s="65"/>
      <c r="UKC306" s="65"/>
      <c r="UKD306" s="65"/>
      <c r="UKE306" s="65"/>
      <c r="UKF306" s="65"/>
      <c r="UKG306" s="65"/>
      <c r="UKH306" s="65"/>
      <c r="UKI306" s="65"/>
      <c r="UKJ306" s="65"/>
      <c r="UKK306" s="65"/>
      <c r="UKL306" s="65"/>
      <c r="UKM306" s="65"/>
      <c r="UKN306" s="65"/>
      <c r="UKO306" s="65"/>
      <c r="UKP306" s="65"/>
      <c r="UKQ306" s="65"/>
      <c r="UKR306" s="65"/>
      <c r="UKS306" s="65"/>
      <c r="UKT306" s="65"/>
      <c r="UKU306" s="65"/>
      <c r="UKV306" s="65"/>
      <c r="UKW306" s="65"/>
      <c r="UKX306" s="65"/>
      <c r="UKY306" s="65"/>
      <c r="UKZ306" s="65"/>
      <c r="ULA306" s="65"/>
      <c r="ULB306" s="65"/>
      <c r="ULC306" s="65"/>
      <c r="ULD306" s="65"/>
      <c r="ULE306" s="65"/>
      <c r="ULF306" s="65"/>
      <c r="ULG306" s="65"/>
      <c r="ULH306" s="65"/>
      <c r="ULI306" s="65"/>
      <c r="ULJ306" s="65"/>
      <c r="ULK306" s="65"/>
      <c r="ULL306" s="65"/>
      <c r="ULM306" s="65"/>
      <c r="ULN306" s="65"/>
      <c r="ULO306" s="65"/>
      <c r="ULP306" s="65"/>
      <c r="ULQ306" s="65"/>
      <c r="ULR306" s="65"/>
      <c r="ULS306" s="65"/>
      <c r="ULT306" s="65"/>
      <c r="ULU306" s="65"/>
      <c r="ULV306" s="65"/>
      <c r="ULW306" s="65"/>
      <c r="ULX306" s="65"/>
      <c r="ULY306" s="65"/>
      <c r="ULZ306" s="65"/>
      <c r="UMA306" s="65"/>
      <c r="UMB306" s="65"/>
      <c r="UMC306" s="65"/>
      <c r="UMD306" s="65"/>
      <c r="UME306" s="65"/>
      <c r="UMF306" s="65"/>
      <c r="UMG306" s="65"/>
      <c r="UMH306" s="65"/>
      <c r="UMI306" s="65"/>
      <c r="UMJ306" s="65"/>
      <c r="UMK306" s="65"/>
      <c r="UML306" s="65"/>
      <c r="UMM306" s="65"/>
      <c r="UMN306" s="65"/>
      <c r="UMO306" s="65"/>
      <c r="UMP306" s="65"/>
      <c r="UMQ306" s="65"/>
      <c r="UMR306" s="65"/>
      <c r="UMS306" s="65"/>
      <c r="UMT306" s="65"/>
      <c r="UMU306" s="65"/>
      <c r="UMV306" s="65"/>
      <c r="UMW306" s="65"/>
      <c r="UMX306" s="65"/>
      <c r="UMY306" s="65"/>
      <c r="UMZ306" s="65"/>
      <c r="UNA306" s="65"/>
      <c r="UNB306" s="65"/>
      <c r="UNC306" s="65"/>
      <c r="UND306" s="65"/>
      <c r="UNE306" s="65"/>
      <c r="UNF306" s="65"/>
      <c r="UNG306" s="65"/>
      <c r="UNH306" s="65"/>
      <c r="UNI306" s="65"/>
      <c r="UNJ306" s="65"/>
      <c r="UNK306" s="65"/>
      <c r="UNL306" s="65"/>
      <c r="UNM306" s="65"/>
      <c r="UNN306" s="65"/>
      <c r="UNO306" s="65"/>
      <c r="UNP306" s="65"/>
      <c r="UNQ306" s="65"/>
      <c r="UNR306" s="65"/>
      <c r="UNS306" s="65"/>
      <c r="UNT306" s="65"/>
      <c r="UNU306" s="65"/>
      <c r="UNV306" s="65"/>
      <c r="UNW306" s="65"/>
      <c r="UNX306" s="65"/>
      <c r="UNY306" s="65"/>
      <c r="UNZ306" s="65"/>
      <c r="UOA306" s="65"/>
      <c r="UOB306" s="65"/>
      <c r="UOC306" s="65"/>
      <c r="UOD306" s="65"/>
      <c r="UOE306" s="65"/>
      <c r="UOF306" s="65"/>
      <c r="UOH306" s="65"/>
      <c r="UOJ306" s="65"/>
      <c r="UOK306" s="65"/>
      <c r="UOL306" s="65"/>
      <c r="UOM306" s="65"/>
      <c r="UON306" s="65"/>
      <c r="UOO306" s="65"/>
      <c r="UOP306" s="65"/>
      <c r="UOQ306" s="65"/>
      <c r="UOV306" s="65"/>
      <c r="UOW306" s="65"/>
      <c r="UOX306" s="65"/>
      <c r="UOY306" s="65"/>
      <c r="UOZ306" s="65"/>
      <c r="UPA306" s="65"/>
      <c r="UPB306" s="65"/>
      <c r="UPC306" s="65"/>
      <c r="UPD306" s="65"/>
      <c r="UPE306" s="65"/>
      <c r="UPF306" s="65"/>
      <c r="UPG306" s="65"/>
      <c r="UPH306" s="65"/>
      <c r="UPI306" s="65"/>
      <c r="UPJ306" s="65"/>
      <c r="UPK306" s="65"/>
      <c r="UPL306" s="65"/>
      <c r="UPM306" s="65"/>
      <c r="UPN306" s="65"/>
      <c r="UPO306" s="65"/>
      <c r="UPP306" s="65"/>
      <c r="UPQ306" s="65"/>
      <c r="UPR306" s="65"/>
      <c r="UPS306" s="65"/>
      <c r="UPT306" s="65"/>
      <c r="UPU306" s="65"/>
      <c r="UPV306" s="65"/>
      <c r="UPW306" s="65"/>
      <c r="UPX306" s="65"/>
      <c r="UPY306" s="65"/>
      <c r="UPZ306" s="65"/>
      <c r="UQA306" s="65"/>
      <c r="UQB306" s="65"/>
      <c r="UQC306" s="65"/>
      <c r="UQD306" s="65"/>
      <c r="UQE306" s="65"/>
      <c r="UQF306" s="65"/>
      <c r="UQG306" s="65"/>
      <c r="UQH306" s="65"/>
      <c r="UQI306" s="65"/>
      <c r="UQJ306" s="65"/>
      <c r="UQK306" s="65"/>
      <c r="UQL306" s="65"/>
      <c r="UQM306" s="65"/>
      <c r="UQN306" s="65"/>
      <c r="UQO306" s="65"/>
      <c r="UQP306" s="65"/>
      <c r="UQQ306" s="65"/>
      <c r="UQR306" s="65"/>
      <c r="UQS306" s="65"/>
      <c r="UQT306" s="65"/>
      <c r="UQU306" s="65"/>
      <c r="UQV306" s="65"/>
      <c r="UQW306" s="65"/>
      <c r="UQX306" s="65"/>
      <c r="UQY306" s="65"/>
      <c r="UQZ306" s="65"/>
      <c r="URA306" s="65"/>
      <c r="URB306" s="65"/>
      <c r="URC306" s="65"/>
      <c r="URD306" s="65"/>
      <c r="URE306" s="65"/>
      <c r="URF306" s="65"/>
      <c r="URG306" s="65"/>
      <c r="URH306" s="65"/>
      <c r="URI306" s="65"/>
      <c r="URJ306" s="65"/>
      <c r="URK306" s="65"/>
      <c r="URL306" s="65"/>
      <c r="URM306" s="65"/>
      <c r="URN306" s="65"/>
      <c r="URO306" s="65"/>
      <c r="URP306" s="65"/>
      <c r="URQ306" s="65"/>
      <c r="URR306" s="65"/>
      <c r="URS306" s="65"/>
      <c r="URT306" s="65"/>
      <c r="URU306" s="65"/>
      <c r="URV306" s="65"/>
      <c r="URW306" s="65"/>
      <c r="URX306" s="65"/>
      <c r="URY306" s="65"/>
      <c r="URZ306" s="65"/>
      <c r="USA306" s="65"/>
      <c r="USB306" s="65"/>
      <c r="USC306" s="65"/>
      <c r="USD306" s="65"/>
      <c r="USE306" s="65"/>
      <c r="USF306" s="65"/>
      <c r="USG306" s="65"/>
      <c r="USH306" s="65"/>
      <c r="USI306" s="65"/>
      <c r="USJ306" s="65"/>
      <c r="USK306" s="65"/>
      <c r="USL306" s="65"/>
      <c r="USM306" s="65"/>
      <c r="USN306" s="65"/>
      <c r="USO306" s="65"/>
      <c r="USP306" s="65"/>
      <c r="USQ306" s="65"/>
      <c r="USR306" s="65"/>
      <c r="USS306" s="65"/>
      <c r="UST306" s="65"/>
      <c r="USU306" s="65"/>
      <c r="USV306" s="65"/>
      <c r="USW306" s="65"/>
      <c r="USX306" s="65"/>
      <c r="USY306" s="65"/>
      <c r="USZ306" s="65"/>
      <c r="UTA306" s="65"/>
      <c r="UTB306" s="65"/>
      <c r="UTC306" s="65"/>
      <c r="UTD306" s="65"/>
      <c r="UTE306" s="65"/>
      <c r="UTF306" s="65"/>
      <c r="UTG306" s="65"/>
      <c r="UTH306" s="65"/>
      <c r="UTI306" s="65"/>
      <c r="UTJ306" s="65"/>
      <c r="UTK306" s="65"/>
      <c r="UTL306" s="65"/>
      <c r="UTM306" s="65"/>
      <c r="UTN306" s="65"/>
      <c r="UTO306" s="65"/>
      <c r="UTP306" s="65"/>
      <c r="UTQ306" s="65"/>
      <c r="UTR306" s="65"/>
      <c r="UTS306" s="65"/>
      <c r="UTT306" s="65"/>
      <c r="UTU306" s="65"/>
      <c r="UTV306" s="65"/>
      <c r="UTW306" s="65"/>
      <c r="UTX306" s="65"/>
      <c r="UTY306" s="65"/>
      <c r="UTZ306" s="65"/>
      <c r="UUA306" s="65"/>
      <c r="UUB306" s="65"/>
      <c r="UUC306" s="65"/>
      <c r="UUD306" s="65"/>
      <c r="UUE306" s="65"/>
      <c r="UUF306" s="65"/>
      <c r="UUG306" s="65"/>
      <c r="UUH306" s="65"/>
      <c r="UUI306" s="65"/>
      <c r="UUJ306" s="65"/>
      <c r="UUK306" s="65"/>
      <c r="UUL306" s="65"/>
      <c r="UUM306" s="65"/>
      <c r="UUN306" s="65"/>
      <c r="UUO306" s="65"/>
      <c r="UUP306" s="65"/>
      <c r="UUQ306" s="65"/>
      <c r="UUR306" s="65"/>
      <c r="UUS306" s="65"/>
      <c r="UUT306" s="65"/>
      <c r="UUU306" s="65"/>
      <c r="UUV306" s="65"/>
      <c r="UUW306" s="65"/>
      <c r="UUX306" s="65"/>
      <c r="UUY306" s="65"/>
      <c r="UUZ306" s="65"/>
      <c r="UVA306" s="65"/>
      <c r="UVB306" s="65"/>
      <c r="UVC306" s="65"/>
      <c r="UVD306" s="65"/>
      <c r="UVE306" s="65"/>
      <c r="UVF306" s="65"/>
      <c r="UVG306" s="65"/>
      <c r="UVH306" s="65"/>
      <c r="UVI306" s="65"/>
      <c r="UVJ306" s="65"/>
      <c r="UVK306" s="65"/>
      <c r="UVL306" s="65"/>
      <c r="UVM306" s="65"/>
      <c r="UVN306" s="65"/>
      <c r="UVO306" s="65"/>
      <c r="UVP306" s="65"/>
      <c r="UVQ306" s="65"/>
      <c r="UVR306" s="65"/>
      <c r="UVS306" s="65"/>
      <c r="UVT306" s="65"/>
      <c r="UVU306" s="65"/>
      <c r="UVV306" s="65"/>
      <c r="UVW306" s="65"/>
      <c r="UVX306" s="65"/>
      <c r="UVY306" s="65"/>
      <c r="UVZ306" s="65"/>
      <c r="UWA306" s="65"/>
      <c r="UWB306" s="65"/>
      <c r="UWC306" s="65"/>
      <c r="UWD306" s="65"/>
      <c r="UWE306" s="65"/>
      <c r="UWF306" s="65"/>
      <c r="UWG306" s="65"/>
      <c r="UWH306" s="65"/>
      <c r="UWI306" s="65"/>
      <c r="UWJ306" s="65"/>
      <c r="UWK306" s="65"/>
      <c r="UWL306" s="65"/>
      <c r="UWM306" s="65"/>
      <c r="UWN306" s="65"/>
      <c r="UWO306" s="65"/>
      <c r="UWP306" s="65"/>
      <c r="UWQ306" s="65"/>
      <c r="UWR306" s="65"/>
      <c r="UWS306" s="65"/>
      <c r="UWT306" s="65"/>
      <c r="UWU306" s="65"/>
      <c r="UWV306" s="65"/>
      <c r="UWW306" s="65"/>
      <c r="UWX306" s="65"/>
      <c r="UWY306" s="65"/>
      <c r="UWZ306" s="65"/>
      <c r="UXA306" s="65"/>
      <c r="UXB306" s="65"/>
      <c r="UXC306" s="65"/>
      <c r="UXD306" s="65"/>
      <c r="UXE306" s="65"/>
      <c r="UXF306" s="65"/>
      <c r="UXG306" s="65"/>
      <c r="UXH306" s="65"/>
      <c r="UXI306" s="65"/>
      <c r="UXJ306" s="65"/>
      <c r="UXK306" s="65"/>
      <c r="UXL306" s="65"/>
      <c r="UXM306" s="65"/>
      <c r="UXN306" s="65"/>
      <c r="UXO306" s="65"/>
      <c r="UXP306" s="65"/>
      <c r="UXQ306" s="65"/>
      <c r="UXR306" s="65"/>
      <c r="UXS306" s="65"/>
      <c r="UXT306" s="65"/>
      <c r="UXU306" s="65"/>
      <c r="UXV306" s="65"/>
      <c r="UXW306" s="65"/>
      <c r="UXX306" s="65"/>
      <c r="UXY306" s="65"/>
      <c r="UXZ306" s="65"/>
      <c r="UYA306" s="65"/>
      <c r="UYB306" s="65"/>
      <c r="UYD306" s="65"/>
      <c r="UYF306" s="65"/>
      <c r="UYG306" s="65"/>
      <c r="UYH306" s="65"/>
      <c r="UYI306" s="65"/>
      <c r="UYJ306" s="65"/>
      <c r="UYK306" s="65"/>
      <c r="UYL306" s="65"/>
      <c r="UYM306" s="65"/>
      <c r="UYR306" s="65"/>
      <c r="UYS306" s="65"/>
      <c r="UYT306" s="65"/>
      <c r="UYU306" s="65"/>
      <c r="UYV306" s="65"/>
      <c r="UYW306" s="65"/>
      <c r="UYX306" s="65"/>
      <c r="UYY306" s="65"/>
      <c r="UYZ306" s="65"/>
      <c r="UZA306" s="65"/>
      <c r="UZB306" s="65"/>
      <c r="UZC306" s="65"/>
      <c r="UZD306" s="65"/>
      <c r="UZE306" s="65"/>
      <c r="UZF306" s="65"/>
      <c r="UZG306" s="65"/>
      <c r="UZH306" s="65"/>
      <c r="UZI306" s="65"/>
      <c r="UZJ306" s="65"/>
      <c r="UZK306" s="65"/>
      <c r="UZL306" s="65"/>
      <c r="UZM306" s="65"/>
      <c r="UZN306" s="65"/>
      <c r="UZO306" s="65"/>
      <c r="UZP306" s="65"/>
      <c r="UZQ306" s="65"/>
      <c r="UZR306" s="65"/>
      <c r="UZS306" s="65"/>
      <c r="UZT306" s="65"/>
      <c r="UZU306" s="65"/>
      <c r="UZV306" s="65"/>
      <c r="UZW306" s="65"/>
      <c r="UZX306" s="65"/>
      <c r="UZY306" s="65"/>
      <c r="UZZ306" s="65"/>
      <c r="VAA306" s="65"/>
      <c r="VAB306" s="65"/>
      <c r="VAC306" s="65"/>
      <c r="VAD306" s="65"/>
      <c r="VAE306" s="65"/>
      <c r="VAF306" s="65"/>
      <c r="VAG306" s="65"/>
      <c r="VAH306" s="65"/>
      <c r="VAI306" s="65"/>
      <c r="VAJ306" s="65"/>
      <c r="VAK306" s="65"/>
      <c r="VAL306" s="65"/>
      <c r="VAM306" s="65"/>
      <c r="VAN306" s="65"/>
      <c r="VAO306" s="65"/>
      <c r="VAP306" s="65"/>
      <c r="VAQ306" s="65"/>
      <c r="VAR306" s="65"/>
      <c r="VAS306" s="65"/>
      <c r="VAT306" s="65"/>
      <c r="VAU306" s="65"/>
      <c r="VAV306" s="65"/>
      <c r="VAW306" s="65"/>
      <c r="VAX306" s="65"/>
      <c r="VAY306" s="65"/>
      <c r="VAZ306" s="65"/>
      <c r="VBA306" s="65"/>
      <c r="VBB306" s="65"/>
      <c r="VBC306" s="65"/>
      <c r="VBD306" s="65"/>
      <c r="VBE306" s="65"/>
      <c r="VBF306" s="65"/>
      <c r="VBG306" s="65"/>
      <c r="VBH306" s="65"/>
      <c r="VBI306" s="65"/>
      <c r="VBJ306" s="65"/>
      <c r="VBK306" s="65"/>
      <c r="VBL306" s="65"/>
      <c r="VBM306" s="65"/>
      <c r="VBN306" s="65"/>
      <c r="VBO306" s="65"/>
      <c r="VBP306" s="65"/>
      <c r="VBQ306" s="65"/>
      <c r="VBR306" s="65"/>
      <c r="VBS306" s="65"/>
      <c r="VBT306" s="65"/>
      <c r="VBU306" s="65"/>
      <c r="VBV306" s="65"/>
      <c r="VBW306" s="65"/>
      <c r="VBX306" s="65"/>
      <c r="VBY306" s="65"/>
      <c r="VBZ306" s="65"/>
      <c r="VCA306" s="65"/>
      <c r="VCB306" s="65"/>
      <c r="VCC306" s="65"/>
      <c r="VCD306" s="65"/>
      <c r="VCE306" s="65"/>
      <c r="VCF306" s="65"/>
      <c r="VCG306" s="65"/>
      <c r="VCH306" s="65"/>
      <c r="VCI306" s="65"/>
      <c r="VCJ306" s="65"/>
      <c r="VCK306" s="65"/>
      <c r="VCL306" s="65"/>
      <c r="VCM306" s="65"/>
      <c r="VCN306" s="65"/>
      <c r="VCO306" s="65"/>
      <c r="VCP306" s="65"/>
      <c r="VCQ306" s="65"/>
      <c r="VCR306" s="65"/>
      <c r="VCS306" s="65"/>
      <c r="VCT306" s="65"/>
      <c r="VCU306" s="65"/>
      <c r="VCV306" s="65"/>
      <c r="VCW306" s="65"/>
      <c r="VCX306" s="65"/>
      <c r="VCY306" s="65"/>
      <c r="VCZ306" s="65"/>
      <c r="VDA306" s="65"/>
      <c r="VDB306" s="65"/>
      <c r="VDC306" s="65"/>
      <c r="VDD306" s="65"/>
      <c r="VDE306" s="65"/>
      <c r="VDF306" s="65"/>
      <c r="VDG306" s="65"/>
      <c r="VDH306" s="65"/>
      <c r="VDI306" s="65"/>
      <c r="VDJ306" s="65"/>
      <c r="VDK306" s="65"/>
      <c r="VDL306" s="65"/>
      <c r="VDM306" s="65"/>
      <c r="VDN306" s="65"/>
      <c r="VDO306" s="65"/>
      <c r="VDP306" s="65"/>
      <c r="VDQ306" s="65"/>
      <c r="VDR306" s="65"/>
      <c r="VDS306" s="65"/>
      <c r="VDT306" s="65"/>
      <c r="VDU306" s="65"/>
      <c r="VDV306" s="65"/>
      <c r="VDW306" s="65"/>
      <c r="VDX306" s="65"/>
      <c r="VDY306" s="65"/>
      <c r="VDZ306" s="65"/>
      <c r="VEA306" s="65"/>
      <c r="VEB306" s="65"/>
      <c r="VEC306" s="65"/>
      <c r="VED306" s="65"/>
      <c r="VEE306" s="65"/>
      <c r="VEF306" s="65"/>
      <c r="VEG306" s="65"/>
      <c r="VEH306" s="65"/>
      <c r="VEI306" s="65"/>
      <c r="VEJ306" s="65"/>
      <c r="VEK306" s="65"/>
      <c r="VEL306" s="65"/>
      <c r="VEM306" s="65"/>
      <c r="VEN306" s="65"/>
      <c r="VEO306" s="65"/>
      <c r="VEP306" s="65"/>
      <c r="VEQ306" s="65"/>
      <c r="VER306" s="65"/>
      <c r="VES306" s="65"/>
      <c r="VET306" s="65"/>
      <c r="VEU306" s="65"/>
      <c r="VEV306" s="65"/>
      <c r="VEW306" s="65"/>
      <c r="VEX306" s="65"/>
      <c r="VEY306" s="65"/>
      <c r="VEZ306" s="65"/>
      <c r="VFA306" s="65"/>
      <c r="VFB306" s="65"/>
      <c r="VFC306" s="65"/>
      <c r="VFD306" s="65"/>
      <c r="VFE306" s="65"/>
      <c r="VFF306" s="65"/>
      <c r="VFG306" s="65"/>
      <c r="VFH306" s="65"/>
      <c r="VFI306" s="65"/>
      <c r="VFJ306" s="65"/>
      <c r="VFK306" s="65"/>
      <c r="VFL306" s="65"/>
      <c r="VFM306" s="65"/>
      <c r="VFN306" s="65"/>
      <c r="VFO306" s="65"/>
      <c r="VFP306" s="65"/>
      <c r="VFQ306" s="65"/>
      <c r="VFR306" s="65"/>
      <c r="VFS306" s="65"/>
      <c r="VFT306" s="65"/>
      <c r="VFU306" s="65"/>
      <c r="VFV306" s="65"/>
      <c r="VFW306" s="65"/>
      <c r="VFX306" s="65"/>
      <c r="VFY306" s="65"/>
      <c r="VFZ306" s="65"/>
      <c r="VGA306" s="65"/>
      <c r="VGB306" s="65"/>
      <c r="VGC306" s="65"/>
      <c r="VGD306" s="65"/>
      <c r="VGE306" s="65"/>
      <c r="VGF306" s="65"/>
      <c r="VGG306" s="65"/>
      <c r="VGH306" s="65"/>
      <c r="VGI306" s="65"/>
      <c r="VGJ306" s="65"/>
      <c r="VGK306" s="65"/>
      <c r="VGL306" s="65"/>
      <c r="VGM306" s="65"/>
      <c r="VGN306" s="65"/>
      <c r="VGO306" s="65"/>
      <c r="VGP306" s="65"/>
      <c r="VGQ306" s="65"/>
      <c r="VGR306" s="65"/>
      <c r="VGS306" s="65"/>
      <c r="VGT306" s="65"/>
      <c r="VGU306" s="65"/>
      <c r="VGV306" s="65"/>
      <c r="VGW306" s="65"/>
      <c r="VGX306" s="65"/>
      <c r="VGY306" s="65"/>
      <c r="VGZ306" s="65"/>
      <c r="VHA306" s="65"/>
      <c r="VHB306" s="65"/>
      <c r="VHC306" s="65"/>
      <c r="VHD306" s="65"/>
      <c r="VHE306" s="65"/>
      <c r="VHF306" s="65"/>
      <c r="VHG306" s="65"/>
      <c r="VHH306" s="65"/>
      <c r="VHI306" s="65"/>
      <c r="VHJ306" s="65"/>
      <c r="VHK306" s="65"/>
      <c r="VHL306" s="65"/>
      <c r="VHM306" s="65"/>
      <c r="VHN306" s="65"/>
      <c r="VHO306" s="65"/>
      <c r="VHP306" s="65"/>
      <c r="VHQ306" s="65"/>
      <c r="VHR306" s="65"/>
      <c r="VHS306" s="65"/>
      <c r="VHT306" s="65"/>
      <c r="VHU306" s="65"/>
      <c r="VHV306" s="65"/>
      <c r="VHW306" s="65"/>
      <c r="VHX306" s="65"/>
      <c r="VHZ306" s="65"/>
      <c r="VIB306" s="65"/>
      <c r="VIC306" s="65"/>
      <c r="VID306" s="65"/>
      <c r="VIE306" s="65"/>
      <c r="VIF306" s="65"/>
      <c r="VIG306" s="65"/>
      <c r="VIH306" s="65"/>
      <c r="VII306" s="65"/>
      <c r="VIN306" s="65"/>
      <c r="VIO306" s="65"/>
      <c r="VIP306" s="65"/>
      <c r="VIQ306" s="65"/>
      <c r="VIR306" s="65"/>
      <c r="VIS306" s="65"/>
      <c r="VIT306" s="65"/>
      <c r="VIU306" s="65"/>
      <c r="VIV306" s="65"/>
      <c r="VIW306" s="65"/>
      <c r="VIX306" s="65"/>
      <c r="VIY306" s="65"/>
      <c r="VIZ306" s="65"/>
      <c r="VJA306" s="65"/>
      <c r="VJB306" s="65"/>
      <c r="VJC306" s="65"/>
      <c r="VJD306" s="65"/>
      <c r="VJE306" s="65"/>
      <c r="VJF306" s="65"/>
      <c r="VJG306" s="65"/>
      <c r="VJH306" s="65"/>
      <c r="VJI306" s="65"/>
      <c r="VJJ306" s="65"/>
      <c r="VJK306" s="65"/>
      <c r="VJL306" s="65"/>
      <c r="VJM306" s="65"/>
      <c r="VJN306" s="65"/>
      <c r="VJO306" s="65"/>
      <c r="VJP306" s="65"/>
      <c r="VJQ306" s="65"/>
      <c r="VJR306" s="65"/>
      <c r="VJS306" s="65"/>
      <c r="VJT306" s="65"/>
      <c r="VJU306" s="65"/>
      <c r="VJV306" s="65"/>
      <c r="VJW306" s="65"/>
      <c r="VJX306" s="65"/>
      <c r="VJY306" s="65"/>
      <c r="VJZ306" s="65"/>
      <c r="VKA306" s="65"/>
      <c r="VKB306" s="65"/>
      <c r="VKC306" s="65"/>
      <c r="VKD306" s="65"/>
      <c r="VKE306" s="65"/>
      <c r="VKF306" s="65"/>
      <c r="VKG306" s="65"/>
      <c r="VKH306" s="65"/>
      <c r="VKI306" s="65"/>
      <c r="VKJ306" s="65"/>
      <c r="VKK306" s="65"/>
      <c r="VKL306" s="65"/>
      <c r="VKM306" s="65"/>
      <c r="VKN306" s="65"/>
      <c r="VKO306" s="65"/>
      <c r="VKP306" s="65"/>
      <c r="VKQ306" s="65"/>
      <c r="VKR306" s="65"/>
      <c r="VKS306" s="65"/>
      <c r="VKT306" s="65"/>
      <c r="VKU306" s="65"/>
      <c r="VKV306" s="65"/>
      <c r="VKW306" s="65"/>
      <c r="VKX306" s="65"/>
      <c r="VKY306" s="65"/>
      <c r="VKZ306" s="65"/>
      <c r="VLA306" s="65"/>
      <c r="VLB306" s="65"/>
      <c r="VLC306" s="65"/>
      <c r="VLD306" s="65"/>
      <c r="VLE306" s="65"/>
      <c r="VLF306" s="65"/>
      <c r="VLG306" s="65"/>
      <c r="VLH306" s="65"/>
      <c r="VLI306" s="65"/>
      <c r="VLJ306" s="65"/>
      <c r="VLK306" s="65"/>
      <c r="VLL306" s="65"/>
      <c r="VLM306" s="65"/>
      <c r="VLN306" s="65"/>
      <c r="VLO306" s="65"/>
      <c r="VLP306" s="65"/>
      <c r="VLQ306" s="65"/>
      <c r="VLR306" s="65"/>
      <c r="VLS306" s="65"/>
      <c r="VLT306" s="65"/>
      <c r="VLU306" s="65"/>
      <c r="VLV306" s="65"/>
      <c r="VLW306" s="65"/>
      <c r="VLX306" s="65"/>
      <c r="VLY306" s="65"/>
      <c r="VLZ306" s="65"/>
      <c r="VMA306" s="65"/>
      <c r="VMB306" s="65"/>
      <c r="VMC306" s="65"/>
      <c r="VMD306" s="65"/>
      <c r="VME306" s="65"/>
      <c r="VMF306" s="65"/>
      <c r="VMG306" s="65"/>
      <c r="VMH306" s="65"/>
      <c r="VMI306" s="65"/>
      <c r="VMJ306" s="65"/>
      <c r="VMK306" s="65"/>
      <c r="VML306" s="65"/>
      <c r="VMM306" s="65"/>
      <c r="VMN306" s="65"/>
      <c r="VMO306" s="65"/>
      <c r="VMP306" s="65"/>
      <c r="VMQ306" s="65"/>
      <c r="VMR306" s="65"/>
      <c r="VMS306" s="65"/>
      <c r="VMT306" s="65"/>
      <c r="VMU306" s="65"/>
      <c r="VMV306" s="65"/>
      <c r="VMW306" s="65"/>
      <c r="VMX306" s="65"/>
      <c r="VMY306" s="65"/>
      <c r="VMZ306" s="65"/>
      <c r="VNA306" s="65"/>
      <c r="VNB306" s="65"/>
      <c r="VNC306" s="65"/>
      <c r="VND306" s="65"/>
      <c r="VNE306" s="65"/>
      <c r="VNF306" s="65"/>
      <c r="VNG306" s="65"/>
      <c r="VNH306" s="65"/>
      <c r="VNI306" s="65"/>
      <c r="VNJ306" s="65"/>
      <c r="VNK306" s="65"/>
      <c r="VNL306" s="65"/>
      <c r="VNM306" s="65"/>
      <c r="VNN306" s="65"/>
      <c r="VNO306" s="65"/>
      <c r="VNP306" s="65"/>
      <c r="VNQ306" s="65"/>
      <c r="VNR306" s="65"/>
      <c r="VNS306" s="65"/>
      <c r="VNT306" s="65"/>
      <c r="VNU306" s="65"/>
      <c r="VNV306" s="65"/>
      <c r="VNW306" s="65"/>
      <c r="VNX306" s="65"/>
      <c r="VNY306" s="65"/>
      <c r="VNZ306" s="65"/>
      <c r="VOA306" s="65"/>
      <c r="VOB306" s="65"/>
      <c r="VOC306" s="65"/>
      <c r="VOD306" s="65"/>
      <c r="VOE306" s="65"/>
      <c r="VOF306" s="65"/>
      <c r="VOG306" s="65"/>
      <c r="VOH306" s="65"/>
      <c r="VOI306" s="65"/>
      <c r="VOJ306" s="65"/>
      <c r="VOK306" s="65"/>
      <c r="VOL306" s="65"/>
      <c r="VOM306" s="65"/>
      <c r="VON306" s="65"/>
      <c r="VOO306" s="65"/>
      <c r="VOP306" s="65"/>
      <c r="VOQ306" s="65"/>
      <c r="VOR306" s="65"/>
      <c r="VOS306" s="65"/>
      <c r="VOT306" s="65"/>
      <c r="VOU306" s="65"/>
      <c r="VOV306" s="65"/>
      <c r="VOW306" s="65"/>
      <c r="VOX306" s="65"/>
      <c r="VOY306" s="65"/>
      <c r="VOZ306" s="65"/>
      <c r="VPA306" s="65"/>
      <c r="VPB306" s="65"/>
      <c r="VPC306" s="65"/>
      <c r="VPD306" s="65"/>
      <c r="VPE306" s="65"/>
      <c r="VPF306" s="65"/>
      <c r="VPG306" s="65"/>
      <c r="VPH306" s="65"/>
      <c r="VPI306" s="65"/>
      <c r="VPJ306" s="65"/>
      <c r="VPK306" s="65"/>
      <c r="VPL306" s="65"/>
      <c r="VPM306" s="65"/>
      <c r="VPN306" s="65"/>
      <c r="VPO306" s="65"/>
      <c r="VPP306" s="65"/>
      <c r="VPQ306" s="65"/>
      <c r="VPR306" s="65"/>
      <c r="VPS306" s="65"/>
      <c r="VPT306" s="65"/>
      <c r="VPU306" s="65"/>
      <c r="VPV306" s="65"/>
      <c r="VPW306" s="65"/>
      <c r="VPX306" s="65"/>
      <c r="VPY306" s="65"/>
      <c r="VPZ306" s="65"/>
      <c r="VQA306" s="65"/>
      <c r="VQB306" s="65"/>
      <c r="VQC306" s="65"/>
      <c r="VQD306" s="65"/>
      <c r="VQE306" s="65"/>
      <c r="VQF306" s="65"/>
      <c r="VQG306" s="65"/>
      <c r="VQH306" s="65"/>
      <c r="VQI306" s="65"/>
      <c r="VQJ306" s="65"/>
      <c r="VQK306" s="65"/>
      <c r="VQL306" s="65"/>
      <c r="VQM306" s="65"/>
      <c r="VQN306" s="65"/>
      <c r="VQO306" s="65"/>
      <c r="VQP306" s="65"/>
      <c r="VQQ306" s="65"/>
      <c r="VQR306" s="65"/>
      <c r="VQS306" s="65"/>
      <c r="VQT306" s="65"/>
      <c r="VQU306" s="65"/>
      <c r="VQV306" s="65"/>
      <c r="VQW306" s="65"/>
      <c r="VQX306" s="65"/>
      <c r="VQY306" s="65"/>
      <c r="VQZ306" s="65"/>
      <c r="VRA306" s="65"/>
      <c r="VRB306" s="65"/>
      <c r="VRC306" s="65"/>
      <c r="VRD306" s="65"/>
      <c r="VRE306" s="65"/>
      <c r="VRF306" s="65"/>
      <c r="VRG306" s="65"/>
      <c r="VRH306" s="65"/>
      <c r="VRI306" s="65"/>
      <c r="VRJ306" s="65"/>
      <c r="VRK306" s="65"/>
      <c r="VRL306" s="65"/>
      <c r="VRM306" s="65"/>
      <c r="VRN306" s="65"/>
      <c r="VRO306" s="65"/>
      <c r="VRP306" s="65"/>
      <c r="VRQ306" s="65"/>
      <c r="VRR306" s="65"/>
      <c r="VRS306" s="65"/>
      <c r="VRT306" s="65"/>
      <c r="VRV306" s="65"/>
      <c r="VRX306" s="65"/>
      <c r="VRY306" s="65"/>
      <c r="VRZ306" s="65"/>
      <c r="VSA306" s="65"/>
      <c r="VSB306" s="65"/>
      <c r="VSC306" s="65"/>
      <c r="VSD306" s="65"/>
      <c r="VSE306" s="65"/>
      <c r="VSJ306" s="65"/>
      <c r="VSK306" s="65"/>
      <c r="VSL306" s="65"/>
      <c r="VSM306" s="65"/>
      <c r="VSN306" s="65"/>
      <c r="VSO306" s="65"/>
      <c r="VSP306" s="65"/>
      <c r="VSQ306" s="65"/>
      <c r="VSR306" s="65"/>
      <c r="VSS306" s="65"/>
      <c r="VST306" s="65"/>
      <c r="VSU306" s="65"/>
      <c r="VSV306" s="65"/>
      <c r="VSW306" s="65"/>
      <c r="VSX306" s="65"/>
      <c r="VSY306" s="65"/>
      <c r="VSZ306" s="65"/>
      <c r="VTA306" s="65"/>
      <c r="VTB306" s="65"/>
      <c r="VTC306" s="65"/>
      <c r="VTD306" s="65"/>
      <c r="VTE306" s="65"/>
      <c r="VTF306" s="65"/>
      <c r="VTG306" s="65"/>
      <c r="VTH306" s="65"/>
      <c r="VTI306" s="65"/>
      <c r="VTJ306" s="65"/>
      <c r="VTK306" s="65"/>
      <c r="VTL306" s="65"/>
      <c r="VTM306" s="65"/>
      <c r="VTN306" s="65"/>
      <c r="VTO306" s="65"/>
      <c r="VTP306" s="65"/>
      <c r="VTQ306" s="65"/>
      <c r="VTR306" s="65"/>
      <c r="VTS306" s="65"/>
      <c r="VTT306" s="65"/>
      <c r="VTU306" s="65"/>
      <c r="VTV306" s="65"/>
      <c r="VTW306" s="65"/>
      <c r="VTX306" s="65"/>
      <c r="VTY306" s="65"/>
      <c r="VTZ306" s="65"/>
      <c r="VUA306" s="65"/>
      <c r="VUB306" s="65"/>
      <c r="VUC306" s="65"/>
      <c r="VUD306" s="65"/>
      <c r="VUE306" s="65"/>
      <c r="VUF306" s="65"/>
      <c r="VUG306" s="65"/>
      <c r="VUH306" s="65"/>
      <c r="VUI306" s="65"/>
      <c r="VUJ306" s="65"/>
      <c r="VUK306" s="65"/>
      <c r="VUL306" s="65"/>
      <c r="VUM306" s="65"/>
      <c r="VUN306" s="65"/>
      <c r="VUO306" s="65"/>
      <c r="VUP306" s="65"/>
      <c r="VUQ306" s="65"/>
      <c r="VUR306" s="65"/>
      <c r="VUS306" s="65"/>
      <c r="VUT306" s="65"/>
      <c r="VUU306" s="65"/>
      <c r="VUV306" s="65"/>
      <c r="VUW306" s="65"/>
      <c r="VUX306" s="65"/>
      <c r="VUY306" s="65"/>
      <c r="VUZ306" s="65"/>
      <c r="VVA306" s="65"/>
      <c r="VVB306" s="65"/>
      <c r="VVC306" s="65"/>
      <c r="VVD306" s="65"/>
      <c r="VVE306" s="65"/>
      <c r="VVF306" s="65"/>
      <c r="VVG306" s="65"/>
      <c r="VVH306" s="65"/>
      <c r="VVI306" s="65"/>
      <c r="VVJ306" s="65"/>
      <c r="VVK306" s="65"/>
      <c r="VVL306" s="65"/>
      <c r="VVM306" s="65"/>
      <c r="VVN306" s="65"/>
      <c r="VVO306" s="65"/>
      <c r="VVP306" s="65"/>
      <c r="VVQ306" s="65"/>
      <c r="VVR306" s="65"/>
      <c r="VVS306" s="65"/>
      <c r="VVT306" s="65"/>
      <c r="VVU306" s="65"/>
      <c r="VVV306" s="65"/>
      <c r="VVW306" s="65"/>
      <c r="VVX306" s="65"/>
      <c r="VVY306" s="65"/>
      <c r="VVZ306" s="65"/>
      <c r="VWA306" s="65"/>
      <c r="VWB306" s="65"/>
      <c r="VWC306" s="65"/>
      <c r="VWD306" s="65"/>
      <c r="VWE306" s="65"/>
      <c r="VWF306" s="65"/>
      <c r="VWG306" s="65"/>
      <c r="VWH306" s="65"/>
      <c r="VWI306" s="65"/>
      <c r="VWJ306" s="65"/>
      <c r="VWK306" s="65"/>
      <c r="VWL306" s="65"/>
      <c r="VWM306" s="65"/>
      <c r="VWN306" s="65"/>
      <c r="VWO306" s="65"/>
      <c r="VWP306" s="65"/>
      <c r="VWQ306" s="65"/>
      <c r="VWR306" s="65"/>
      <c r="VWS306" s="65"/>
      <c r="VWT306" s="65"/>
      <c r="VWU306" s="65"/>
      <c r="VWV306" s="65"/>
      <c r="VWW306" s="65"/>
      <c r="VWX306" s="65"/>
      <c r="VWY306" s="65"/>
      <c r="VWZ306" s="65"/>
      <c r="VXA306" s="65"/>
      <c r="VXB306" s="65"/>
      <c r="VXC306" s="65"/>
      <c r="VXD306" s="65"/>
      <c r="VXE306" s="65"/>
      <c r="VXF306" s="65"/>
      <c r="VXG306" s="65"/>
      <c r="VXH306" s="65"/>
      <c r="VXI306" s="65"/>
      <c r="VXJ306" s="65"/>
      <c r="VXK306" s="65"/>
      <c r="VXL306" s="65"/>
      <c r="VXM306" s="65"/>
      <c r="VXN306" s="65"/>
      <c r="VXO306" s="65"/>
      <c r="VXP306" s="65"/>
      <c r="VXQ306" s="65"/>
      <c r="VXR306" s="65"/>
      <c r="VXS306" s="65"/>
      <c r="VXT306" s="65"/>
      <c r="VXU306" s="65"/>
      <c r="VXV306" s="65"/>
      <c r="VXW306" s="65"/>
      <c r="VXX306" s="65"/>
      <c r="VXY306" s="65"/>
      <c r="VXZ306" s="65"/>
      <c r="VYA306" s="65"/>
      <c r="VYB306" s="65"/>
      <c r="VYC306" s="65"/>
      <c r="VYD306" s="65"/>
      <c r="VYE306" s="65"/>
      <c r="VYF306" s="65"/>
      <c r="VYG306" s="65"/>
      <c r="VYH306" s="65"/>
      <c r="VYI306" s="65"/>
      <c r="VYJ306" s="65"/>
      <c r="VYK306" s="65"/>
      <c r="VYL306" s="65"/>
      <c r="VYM306" s="65"/>
      <c r="VYN306" s="65"/>
      <c r="VYO306" s="65"/>
      <c r="VYP306" s="65"/>
      <c r="VYQ306" s="65"/>
      <c r="VYR306" s="65"/>
      <c r="VYS306" s="65"/>
      <c r="VYT306" s="65"/>
      <c r="VYU306" s="65"/>
      <c r="VYV306" s="65"/>
      <c r="VYW306" s="65"/>
      <c r="VYX306" s="65"/>
      <c r="VYY306" s="65"/>
      <c r="VYZ306" s="65"/>
      <c r="VZA306" s="65"/>
      <c r="VZB306" s="65"/>
      <c r="VZC306" s="65"/>
      <c r="VZD306" s="65"/>
      <c r="VZE306" s="65"/>
      <c r="VZF306" s="65"/>
      <c r="VZG306" s="65"/>
      <c r="VZH306" s="65"/>
      <c r="VZI306" s="65"/>
      <c r="VZJ306" s="65"/>
      <c r="VZK306" s="65"/>
      <c r="VZL306" s="65"/>
      <c r="VZM306" s="65"/>
      <c r="VZN306" s="65"/>
      <c r="VZO306" s="65"/>
      <c r="VZP306" s="65"/>
      <c r="VZQ306" s="65"/>
      <c r="VZR306" s="65"/>
      <c r="VZS306" s="65"/>
      <c r="VZT306" s="65"/>
      <c r="VZU306" s="65"/>
      <c r="VZV306" s="65"/>
      <c r="VZW306" s="65"/>
      <c r="VZX306" s="65"/>
      <c r="VZY306" s="65"/>
      <c r="VZZ306" s="65"/>
      <c r="WAA306" s="65"/>
      <c r="WAB306" s="65"/>
      <c r="WAC306" s="65"/>
      <c r="WAD306" s="65"/>
      <c r="WAE306" s="65"/>
      <c r="WAF306" s="65"/>
      <c r="WAG306" s="65"/>
      <c r="WAH306" s="65"/>
      <c r="WAI306" s="65"/>
      <c r="WAJ306" s="65"/>
      <c r="WAK306" s="65"/>
      <c r="WAL306" s="65"/>
      <c r="WAM306" s="65"/>
      <c r="WAN306" s="65"/>
      <c r="WAO306" s="65"/>
      <c r="WAP306" s="65"/>
      <c r="WAQ306" s="65"/>
      <c r="WAR306" s="65"/>
      <c r="WAS306" s="65"/>
      <c r="WAT306" s="65"/>
      <c r="WAU306" s="65"/>
      <c r="WAV306" s="65"/>
      <c r="WAW306" s="65"/>
      <c r="WAX306" s="65"/>
      <c r="WAY306" s="65"/>
      <c r="WAZ306" s="65"/>
      <c r="WBA306" s="65"/>
      <c r="WBB306" s="65"/>
      <c r="WBC306" s="65"/>
      <c r="WBD306" s="65"/>
      <c r="WBE306" s="65"/>
      <c r="WBF306" s="65"/>
      <c r="WBG306" s="65"/>
      <c r="WBH306" s="65"/>
      <c r="WBI306" s="65"/>
      <c r="WBJ306" s="65"/>
      <c r="WBK306" s="65"/>
      <c r="WBL306" s="65"/>
      <c r="WBM306" s="65"/>
      <c r="WBN306" s="65"/>
      <c r="WBO306" s="65"/>
      <c r="WBP306" s="65"/>
      <c r="WBR306" s="65"/>
      <c r="WBT306" s="65"/>
      <c r="WBU306" s="65"/>
      <c r="WBV306" s="65"/>
      <c r="WBW306" s="65"/>
      <c r="WBX306" s="65"/>
      <c r="WBY306" s="65"/>
      <c r="WBZ306" s="65"/>
      <c r="WCA306" s="65"/>
      <c r="WCF306" s="65"/>
      <c r="WCG306" s="65"/>
      <c r="WCH306" s="65"/>
      <c r="WCI306" s="65"/>
      <c r="WCJ306" s="65"/>
      <c r="WCK306" s="65"/>
      <c r="WCL306" s="65"/>
      <c r="WCM306" s="65"/>
      <c r="WCN306" s="65"/>
      <c r="WCO306" s="65"/>
      <c r="WCP306" s="65"/>
      <c r="WCQ306" s="65"/>
      <c r="WCR306" s="65"/>
      <c r="WCS306" s="65"/>
      <c r="WCT306" s="65"/>
      <c r="WCU306" s="65"/>
      <c r="WCV306" s="65"/>
      <c r="WCW306" s="65"/>
      <c r="WCX306" s="65"/>
      <c r="WCY306" s="65"/>
      <c r="WCZ306" s="65"/>
      <c r="WDA306" s="65"/>
      <c r="WDB306" s="65"/>
      <c r="WDC306" s="65"/>
      <c r="WDD306" s="65"/>
      <c r="WDE306" s="65"/>
      <c r="WDF306" s="65"/>
      <c r="WDG306" s="65"/>
      <c r="WDH306" s="65"/>
      <c r="WDI306" s="65"/>
      <c r="WDJ306" s="65"/>
      <c r="WDK306" s="65"/>
      <c r="WDL306" s="65"/>
      <c r="WDM306" s="65"/>
      <c r="WDN306" s="65"/>
      <c r="WDO306" s="65"/>
      <c r="WDP306" s="65"/>
      <c r="WDQ306" s="65"/>
      <c r="WDR306" s="65"/>
      <c r="WDS306" s="65"/>
      <c r="WDT306" s="65"/>
      <c r="WDU306" s="65"/>
      <c r="WDV306" s="65"/>
      <c r="WDW306" s="65"/>
      <c r="WDX306" s="65"/>
      <c r="WDY306" s="65"/>
      <c r="WDZ306" s="65"/>
      <c r="WEA306" s="65"/>
      <c r="WEB306" s="65"/>
      <c r="WEC306" s="65"/>
      <c r="WED306" s="65"/>
      <c r="WEE306" s="65"/>
      <c r="WEF306" s="65"/>
      <c r="WEG306" s="65"/>
      <c r="WEH306" s="65"/>
      <c r="WEI306" s="65"/>
      <c r="WEJ306" s="65"/>
      <c r="WEK306" s="65"/>
      <c r="WEL306" s="65"/>
      <c r="WEM306" s="65"/>
      <c r="WEN306" s="65"/>
      <c r="WEO306" s="65"/>
      <c r="WEP306" s="65"/>
      <c r="WEQ306" s="65"/>
      <c r="WER306" s="65"/>
      <c r="WES306" s="65"/>
      <c r="WET306" s="65"/>
      <c r="WEU306" s="65"/>
      <c r="WEV306" s="65"/>
      <c r="WEW306" s="65"/>
      <c r="WEX306" s="65"/>
      <c r="WEY306" s="65"/>
      <c r="WEZ306" s="65"/>
      <c r="WFA306" s="65"/>
      <c r="WFB306" s="65"/>
      <c r="WFC306" s="65"/>
      <c r="WFD306" s="65"/>
      <c r="WFE306" s="65"/>
      <c r="WFF306" s="65"/>
      <c r="WFG306" s="65"/>
      <c r="WFH306" s="65"/>
      <c r="WFI306" s="65"/>
      <c r="WFJ306" s="65"/>
      <c r="WFK306" s="65"/>
      <c r="WFL306" s="65"/>
      <c r="WFM306" s="65"/>
      <c r="WFN306" s="65"/>
      <c r="WFO306" s="65"/>
      <c r="WFP306" s="65"/>
      <c r="WFQ306" s="65"/>
      <c r="WFR306" s="65"/>
      <c r="WFS306" s="65"/>
      <c r="WFT306" s="65"/>
      <c r="WFU306" s="65"/>
      <c r="WFV306" s="65"/>
      <c r="WFW306" s="65"/>
      <c r="WFX306" s="65"/>
      <c r="WFY306" s="65"/>
      <c r="WFZ306" s="65"/>
      <c r="WGA306" s="65"/>
      <c r="WGB306" s="65"/>
      <c r="WGC306" s="65"/>
      <c r="WGD306" s="65"/>
      <c r="WGE306" s="65"/>
      <c r="WGF306" s="65"/>
      <c r="WGG306" s="65"/>
      <c r="WGH306" s="65"/>
      <c r="WGI306" s="65"/>
      <c r="WGJ306" s="65"/>
      <c r="WGK306" s="65"/>
      <c r="WGL306" s="65"/>
      <c r="WGM306" s="65"/>
      <c r="WGN306" s="65"/>
      <c r="WGO306" s="65"/>
      <c r="WGP306" s="65"/>
      <c r="WGQ306" s="65"/>
      <c r="WGR306" s="65"/>
      <c r="WGS306" s="65"/>
      <c r="WGT306" s="65"/>
      <c r="WGU306" s="65"/>
      <c r="WGV306" s="65"/>
      <c r="WGW306" s="65"/>
      <c r="WGX306" s="65"/>
      <c r="WGY306" s="65"/>
      <c r="WGZ306" s="65"/>
      <c r="WHA306" s="65"/>
      <c r="WHB306" s="65"/>
      <c r="WHC306" s="65"/>
      <c r="WHD306" s="65"/>
      <c r="WHE306" s="65"/>
      <c r="WHF306" s="65"/>
      <c r="WHG306" s="65"/>
      <c r="WHH306" s="65"/>
      <c r="WHI306" s="65"/>
      <c r="WHJ306" s="65"/>
      <c r="WHK306" s="65"/>
      <c r="WHL306" s="65"/>
      <c r="WHM306" s="65"/>
      <c r="WHN306" s="65"/>
      <c r="WHO306" s="65"/>
      <c r="WHP306" s="65"/>
      <c r="WHQ306" s="65"/>
      <c r="WHR306" s="65"/>
      <c r="WHS306" s="65"/>
      <c r="WHT306" s="65"/>
      <c r="WHU306" s="65"/>
      <c r="WHV306" s="65"/>
      <c r="WHW306" s="65"/>
      <c r="WHX306" s="65"/>
      <c r="WHY306" s="65"/>
      <c r="WHZ306" s="65"/>
      <c r="WIA306" s="65"/>
      <c r="WIB306" s="65"/>
      <c r="WIC306" s="65"/>
      <c r="WID306" s="65"/>
      <c r="WIE306" s="65"/>
      <c r="WIF306" s="65"/>
      <c r="WIG306" s="65"/>
      <c r="WIH306" s="65"/>
      <c r="WII306" s="65"/>
      <c r="WIJ306" s="65"/>
      <c r="WIK306" s="65"/>
      <c r="WIL306" s="65"/>
      <c r="WIM306" s="65"/>
      <c r="WIN306" s="65"/>
      <c r="WIO306" s="65"/>
      <c r="WIP306" s="65"/>
      <c r="WIQ306" s="65"/>
      <c r="WIR306" s="65"/>
      <c r="WIS306" s="65"/>
      <c r="WIT306" s="65"/>
      <c r="WIU306" s="65"/>
      <c r="WIV306" s="65"/>
      <c r="WIW306" s="65"/>
      <c r="WIX306" s="65"/>
      <c r="WIY306" s="65"/>
      <c r="WIZ306" s="65"/>
      <c r="WJA306" s="65"/>
      <c r="WJB306" s="65"/>
      <c r="WJC306" s="65"/>
      <c r="WJD306" s="65"/>
      <c r="WJE306" s="65"/>
      <c r="WJF306" s="65"/>
      <c r="WJG306" s="65"/>
      <c r="WJH306" s="65"/>
      <c r="WJI306" s="65"/>
      <c r="WJJ306" s="65"/>
      <c r="WJK306" s="65"/>
      <c r="WJL306" s="65"/>
      <c r="WJM306" s="65"/>
      <c r="WJN306" s="65"/>
      <c r="WJO306" s="65"/>
      <c r="WJP306" s="65"/>
      <c r="WJQ306" s="65"/>
      <c r="WJR306" s="65"/>
      <c r="WJS306" s="65"/>
      <c r="WJT306" s="65"/>
      <c r="WJU306" s="65"/>
      <c r="WJV306" s="65"/>
      <c r="WJW306" s="65"/>
      <c r="WJX306" s="65"/>
      <c r="WJY306" s="65"/>
      <c r="WJZ306" s="65"/>
      <c r="WKA306" s="65"/>
      <c r="WKB306" s="65"/>
      <c r="WKC306" s="65"/>
      <c r="WKD306" s="65"/>
      <c r="WKE306" s="65"/>
      <c r="WKF306" s="65"/>
      <c r="WKG306" s="65"/>
      <c r="WKH306" s="65"/>
      <c r="WKI306" s="65"/>
      <c r="WKJ306" s="65"/>
      <c r="WKK306" s="65"/>
      <c r="WKL306" s="65"/>
      <c r="WKM306" s="65"/>
      <c r="WKN306" s="65"/>
      <c r="WKO306" s="65"/>
      <c r="WKP306" s="65"/>
      <c r="WKQ306" s="65"/>
      <c r="WKR306" s="65"/>
      <c r="WKS306" s="65"/>
      <c r="WKT306" s="65"/>
      <c r="WKU306" s="65"/>
      <c r="WKV306" s="65"/>
      <c r="WKW306" s="65"/>
      <c r="WKX306" s="65"/>
      <c r="WKY306" s="65"/>
      <c r="WKZ306" s="65"/>
      <c r="WLA306" s="65"/>
      <c r="WLB306" s="65"/>
      <c r="WLC306" s="65"/>
      <c r="WLD306" s="65"/>
      <c r="WLE306" s="65"/>
      <c r="WLF306" s="65"/>
      <c r="WLG306" s="65"/>
      <c r="WLH306" s="65"/>
      <c r="WLI306" s="65"/>
      <c r="WLJ306" s="65"/>
      <c r="WLK306" s="65"/>
      <c r="WLL306" s="65"/>
      <c r="WLN306" s="65"/>
      <c r="WLP306" s="65"/>
      <c r="WLQ306" s="65"/>
      <c r="WLR306" s="65"/>
      <c r="WLS306" s="65"/>
      <c r="WLT306" s="65"/>
      <c r="WLU306" s="65"/>
      <c r="WLV306" s="65"/>
      <c r="WLW306" s="65"/>
      <c r="WMB306" s="65"/>
      <c r="WMC306" s="65"/>
      <c r="WMD306" s="65"/>
      <c r="WME306" s="65"/>
      <c r="WMF306" s="65"/>
      <c r="WMG306" s="65"/>
      <c r="WMH306" s="65"/>
      <c r="WMI306" s="65"/>
      <c r="WMJ306" s="65"/>
      <c r="WMK306" s="65"/>
      <c r="WML306" s="65"/>
      <c r="WMM306" s="65"/>
      <c r="WMN306" s="65"/>
      <c r="WMO306" s="65"/>
      <c r="WMP306" s="65"/>
      <c r="WMQ306" s="65"/>
      <c r="WMR306" s="65"/>
      <c r="WMS306" s="65"/>
      <c r="WMT306" s="65"/>
      <c r="WMU306" s="65"/>
      <c r="WMV306" s="65"/>
      <c r="WMW306" s="65"/>
      <c r="WMX306" s="65"/>
      <c r="WMY306" s="65"/>
      <c r="WMZ306" s="65"/>
      <c r="WNA306" s="65"/>
      <c r="WNB306" s="65"/>
      <c r="WNC306" s="65"/>
      <c r="WND306" s="65"/>
      <c r="WNE306" s="65"/>
      <c r="WNF306" s="65"/>
      <c r="WNG306" s="65"/>
      <c r="WNH306" s="65"/>
      <c r="WNI306" s="65"/>
      <c r="WNJ306" s="65"/>
      <c r="WNK306" s="65"/>
      <c r="WNL306" s="65"/>
      <c r="WNM306" s="65"/>
      <c r="WNN306" s="65"/>
      <c r="WNO306" s="65"/>
      <c r="WNP306" s="65"/>
      <c r="WNQ306" s="65"/>
      <c r="WNR306" s="65"/>
      <c r="WNS306" s="65"/>
      <c r="WNT306" s="65"/>
      <c r="WNU306" s="65"/>
      <c r="WNV306" s="65"/>
      <c r="WNW306" s="65"/>
      <c r="WNX306" s="65"/>
      <c r="WNY306" s="65"/>
      <c r="WNZ306" s="65"/>
      <c r="WOA306" s="65"/>
      <c r="WOB306" s="65"/>
      <c r="WOC306" s="65"/>
      <c r="WOD306" s="65"/>
      <c r="WOE306" s="65"/>
      <c r="WOF306" s="65"/>
      <c r="WOG306" s="65"/>
      <c r="WOH306" s="65"/>
      <c r="WOI306" s="65"/>
      <c r="WOJ306" s="65"/>
      <c r="WOK306" s="65"/>
      <c r="WOL306" s="65"/>
      <c r="WOM306" s="65"/>
      <c r="WON306" s="65"/>
      <c r="WOO306" s="65"/>
      <c r="WOP306" s="65"/>
      <c r="WOQ306" s="65"/>
      <c r="WOR306" s="65"/>
      <c r="WOS306" s="65"/>
      <c r="WOT306" s="65"/>
      <c r="WOU306" s="65"/>
      <c r="WOV306" s="65"/>
      <c r="WOW306" s="65"/>
      <c r="WOX306" s="65"/>
      <c r="WOY306" s="65"/>
      <c r="WOZ306" s="65"/>
      <c r="WPA306" s="65"/>
      <c r="WPB306" s="65"/>
      <c r="WPC306" s="65"/>
      <c r="WPD306" s="65"/>
      <c r="WPE306" s="65"/>
      <c r="WPF306" s="65"/>
      <c r="WPG306" s="65"/>
      <c r="WPH306" s="65"/>
      <c r="WPI306" s="65"/>
      <c r="WPJ306" s="65"/>
      <c r="WPK306" s="65"/>
      <c r="WPL306" s="65"/>
      <c r="WPM306" s="65"/>
      <c r="WPN306" s="65"/>
      <c r="WPO306" s="65"/>
      <c r="WPP306" s="65"/>
      <c r="WPQ306" s="65"/>
      <c r="WPR306" s="65"/>
      <c r="WPS306" s="65"/>
      <c r="WPT306" s="65"/>
      <c r="WPU306" s="65"/>
      <c r="WPV306" s="65"/>
      <c r="WPW306" s="65"/>
      <c r="WPX306" s="65"/>
      <c r="WPY306" s="65"/>
      <c r="WPZ306" s="65"/>
      <c r="WQA306" s="65"/>
      <c r="WQB306" s="65"/>
      <c r="WQC306" s="65"/>
      <c r="WQD306" s="65"/>
      <c r="WQE306" s="65"/>
      <c r="WQF306" s="65"/>
      <c r="WQG306" s="65"/>
      <c r="WQH306" s="65"/>
      <c r="WQI306" s="65"/>
      <c r="WQJ306" s="65"/>
      <c r="WQK306" s="65"/>
      <c r="WQL306" s="65"/>
      <c r="WQM306" s="65"/>
      <c r="WQN306" s="65"/>
      <c r="WQO306" s="65"/>
      <c r="WQP306" s="65"/>
      <c r="WQQ306" s="65"/>
      <c r="WQR306" s="65"/>
      <c r="WQS306" s="65"/>
      <c r="WQT306" s="65"/>
      <c r="WQU306" s="65"/>
      <c r="WQV306" s="65"/>
      <c r="WQW306" s="65"/>
      <c r="WQX306" s="65"/>
      <c r="WQY306" s="65"/>
      <c r="WQZ306" s="65"/>
      <c r="WRA306" s="65"/>
      <c r="WRB306" s="65"/>
      <c r="WRC306" s="65"/>
      <c r="WRD306" s="65"/>
      <c r="WRE306" s="65"/>
      <c r="WRF306" s="65"/>
      <c r="WRG306" s="65"/>
      <c r="WRH306" s="65"/>
      <c r="WRI306" s="65"/>
      <c r="WRJ306" s="65"/>
      <c r="WRK306" s="65"/>
      <c r="WRL306" s="65"/>
      <c r="WRM306" s="65"/>
      <c r="WRN306" s="65"/>
      <c r="WRO306" s="65"/>
      <c r="WRP306" s="65"/>
      <c r="WRQ306" s="65"/>
      <c r="WRR306" s="65"/>
      <c r="WRS306" s="65"/>
      <c r="WRT306" s="65"/>
      <c r="WRU306" s="65"/>
      <c r="WRV306" s="65"/>
      <c r="WRW306" s="65"/>
      <c r="WRX306" s="65"/>
      <c r="WRY306" s="65"/>
      <c r="WRZ306" s="65"/>
      <c r="WSA306" s="65"/>
      <c r="WSB306" s="65"/>
      <c r="WSC306" s="65"/>
      <c r="WSD306" s="65"/>
      <c r="WSE306" s="65"/>
      <c r="WSF306" s="65"/>
      <c r="WSG306" s="65"/>
      <c r="WSH306" s="65"/>
      <c r="WSI306" s="65"/>
      <c r="WSJ306" s="65"/>
      <c r="WSK306" s="65"/>
      <c r="WSL306" s="65"/>
      <c r="WSM306" s="65"/>
      <c r="WSN306" s="65"/>
      <c r="WSO306" s="65"/>
      <c r="WSP306" s="65"/>
      <c r="WSQ306" s="65"/>
      <c r="WSR306" s="65"/>
      <c r="WSS306" s="65"/>
      <c r="WST306" s="65"/>
      <c r="WSU306" s="65"/>
      <c r="WSV306" s="65"/>
      <c r="WSW306" s="65"/>
      <c r="WSX306" s="65"/>
      <c r="WSY306" s="65"/>
      <c r="WSZ306" s="65"/>
      <c r="WTA306" s="65"/>
      <c r="WTB306" s="65"/>
      <c r="WTC306" s="65"/>
      <c r="WTD306" s="65"/>
      <c r="WTE306" s="65"/>
      <c r="WTF306" s="65"/>
      <c r="WTG306" s="65"/>
      <c r="WTH306" s="65"/>
      <c r="WTI306" s="65"/>
      <c r="WTJ306" s="65"/>
      <c r="WTK306" s="65"/>
      <c r="WTL306" s="65"/>
      <c r="WTM306" s="65"/>
      <c r="WTN306" s="65"/>
      <c r="WTO306" s="65"/>
      <c r="WTP306" s="65"/>
      <c r="WTQ306" s="65"/>
      <c r="WTR306" s="65"/>
      <c r="WTS306" s="65"/>
      <c r="WTT306" s="65"/>
      <c r="WTU306" s="65"/>
      <c r="WTV306" s="65"/>
      <c r="WTW306" s="65"/>
      <c r="WTX306" s="65"/>
      <c r="WTY306" s="65"/>
      <c r="WTZ306" s="65"/>
      <c r="WUA306" s="65"/>
      <c r="WUB306" s="65"/>
      <c r="WUC306" s="65"/>
      <c r="WUD306" s="65"/>
      <c r="WUE306" s="65"/>
      <c r="WUF306" s="65"/>
      <c r="WUG306" s="65"/>
      <c r="WUH306" s="65"/>
      <c r="WUI306" s="65"/>
      <c r="WUJ306" s="65"/>
      <c r="WUK306" s="65"/>
      <c r="WUL306" s="65"/>
      <c r="WUM306" s="65"/>
      <c r="WUN306" s="65"/>
      <c r="WUO306" s="65"/>
      <c r="WUP306" s="65"/>
      <c r="WUQ306" s="65"/>
      <c r="WUR306" s="65"/>
      <c r="WUS306" s="65"/>
      <c r="WUT306" s="65"/>
      <c r="WUU306" s="65"/>
      <c r="WUV306" s="65"/>
      <c r="WUW306" s="65"/>
      <c r="WUX306" s="65"/>
      <c r="WUY306" s="65"/>
      <c r="WUZ306" s="65"/>
      <c r="WVA306" s="65"/>
      <c r="WVB306" s="65"/>
      <c r="WVC306" s="65"/>
      <c r="WVD306" s="65"/>
      <c r="WVE306" s="65"/>
      <c r="WVF306" s="65"/>
      <c r="WVG306" s="65"/>
      <c r="WVH306" s="65"/>
      <c r="WVJ306" s="65"/>
      <c r="WVL306" s="65"/>
      <c r="WVM306" s="65"/>
      <c r="WVN306" s="65"/>
      <c r="WVO306" s="65"/>
      <c r="WVP306" s="65"/>
      <c r="WVQ306" s="65"/>
      <c r="WVR306" s="65"/>
      <c r="WVS306" s="65"/>
      <c r="WVX306" s="65"/>
      <c r="WVY306" s="65"/>
      <c r="WVZ306" s="65"/>
      <c r="WWA306" s="65"/>
      <c r="WWB306" s="65"/>
      <c r="WWC306" s="65"/>
      <c r="WWD306" s="65"/>
      <c r="WWE306" s="65"/>
      <c r="WWF306" s="65"/>
      <c r="WWG306" s="65"/>
      <c r="WWH306" s="65"/>
      <c r="WWI306" s="65"/>
      <c r="WWJ306" s="65"/>
      <c r="WWK306" s="65"/>
      <c r="WWL306" s="65"/>
      <c r="WWM306" s="65"/>
      <c r="WWN306" s="65"/>
      <c r="WWO306" s="65"/>
      <c r="WWP306" s="65"/>
      <c r="WWQ306" s="65"/>
      <c r="WWR306" s="65"/>
      <c r="WWS306" s="65"/>
      <c r="WWT306" s="65"/>
      <c r="WWU306" s="65"/>
      <c r="WWV306" s="65"/>
      <c r="WWW306" s="65"/>
      <c r="WWX306" s="65"/>
      <c r="WWY306" s="65"/>
      <c r="WWZ306" s="65"/>
      <c r="WXA306" s="65"/>
      <c r="WXB306" s="65"/>
      <c r="WXC306" s="65"/>
      <c r="WXD306" s="65"/>
      <c r="WXE306" s="65"/>
      <c r="WXF306" s="65"/>
      <c r="WXG306" s="65"/>
      <c r="WXH306" s="65"/>
      <c r="WXI306" s="65"/>
      <c r="WXJ306" s="65"/>
      <c r="WXK306" s="65"/>
      <c r="WXL306" s="65"/>
      <c r="WXM306" s="65"/>
      <c r="WXN306" s="65"/>
      <c r="WXO306" s="65"/>
      <c r="WXP306" s="65"/>
      <c r="WXQ306" s="65"/>
      <c r="WXR306" s="65"/>
      <c r="WXS306" s="65"/>
      <c r="WXT306" s="65"/>
      <c r="WXU306" s="65"/>
      <c r="WXV306" s="65"/>
      <c r="WXW306" s="65"/>
      <c r="WXX306" s="65"/>
      <c r="WXY306" s="65"/>
      <c r="WXZ306" s="65"/>
      <c r="WYA306" s="65"/>
      <c r="WYB306" s="65"/>
      <c r="WYC306" s="65"/>
      <c r="WYD306" s="65"/>
      <c r="WYE306" s="65"/>
      <c r="WYF306" s="65"/>
      <c r="WYG306" s="65"/>
      <c r="WYH306" s="65"/>
      <c r="WYI306" s="65"/>
      <c r="WYJ306" s="65"/>
      <c r="WYK306" s="65"/>
      <c r="WYL306" s="65"/>
      <c r="WYM306" s="65"/>
      <c r="WYN306" s="65"/>
      <c r="WYO306" s="65"/>
      <c r="WYP306" s="65"/>
      <c r="WYQ306" s="65"/>
      <c r="WYR306" s="65"/>
      <c r="WYS306" s="65"/>
      <c r="WYT306" s="65"/>
      <c r="WYU306" s="65"/>
      <c r="WYV306" s="65"/>
      <c r="WYW306" s="65"/>
      <c r="WYX306" s="65"/>
      <c r="WYY306" s="65"/>
      <c r="WYZ306" s="65"/>
      <c r="WZA306" s="65"/>
      <c r="WZB306" s="65"/>
      <c r="WZC306" s="65"/>
      <c r="WZD306" s="65"/>
      <c r="WZE306" s="65"/>
      <c r="WZF306" s="65"/>
      <c r="WZG306" s="65"/>
      <c r="WZH306" s="65"/>
      <c r="WZI306" s="65"/>
      <c r="WZJ306" s="65"/>
      <c r="WZK306" s="65"/>
      <c r="WZL306" s="65"/>
      <c r="WZM306" s="65"/>
      <c r="WZN306" s="65"/>
      <c r="WZO306" s="65"/>
      <c r="WZP306" s="65"/>
      <c r="WZQ306" s="65"/>
      <c r="WZR306" s="65"/>
      <c r="WZS306" s="65"/>
      <c r="WZT306" s="65"/>
      <c r="WZU306" s="65"/>
      <c r="WZV306" s="65"/>
      <c r="WZW306" s="65"/>
      <c r="WZX306" s="65"/>
      <c r="WZY306" s="65"/>
      <c r="WZZ306" s="65"/>
      <c r="XAA306" s="65"/>
      <c r="XAB306" s="65"/>
      <c r="XAC306" s="65"/>
      <c r="XAD306" s="65"/>
      <c r="XAE306" s="65"/>
      <c r="XAF306" s="65"/>
      <c r="XAG306" s="65"/>
      <c r="XAH306" s="65"/>
      <c r="XAI306" s="65"/>
      <c r="XAJ306" s="65"/>
      <c r="XAK306" s="65"/>
      <c r="XAL306" s="65"/>
      <c r="XAM306" s="65"/>
      <c r="XAN306" s="65"/>
      <c r="XAO306" s="65"/>
      <c r="XAP306" s="65"/>
      <c r="XAQ306" s="65"/>
      <c r="XAR306" s="65"/>
      <c r="XAS306" s="65"/>
      <c r="XAT306" s="65"/>
      <c r="XAU306" s="65"/>
      <c r="XAV306" s="65"/>
      <c r="XAW306" s="65"/>
      <c r="XAX306" s="65"/>
      <c r="XAY306" s="65"/>
      <c r="XAZ306" s="65"/>
      <c r="XBA306" s="65"/>
      <c r="XBB306" s="65"/>
      <c r="XBC306" s="65"/>
      <c r="XBD306" s="65"/>
      <c r="XBE306" s="65"/>
      <c r="XBF306" s="65"/>
      <c r="XBG306" s="65"/>
      <c r="XBH306" s="65"/>
      <c r="XBI306" s="65"/>
      <c r="XBJ306" s="65"/>
      <c r="XBK306" s="65"/>
      <c r="XBL306" s="65"/>
      <c r="XBM306" s="65"/>
      <c r="XBN306" s="65"/>
      <c r="XBO306" s="65"/>
      <c r="XBP306" s="65"/>
      <c r="XBQ306" s="65"/>
      <c r="XBR306" s="65"/>
      <c r="XBS306" s="65"/>
      <c r="XBT306" s="65"/>
      <c r="XBU306" s="65"/>
      <c r="XBV306" s="65"/>
      <c r="XBW306" s="65"/>
      <c r="XBX306" s="65"/>
      <c r="XBY306" s="65"/>
      <c r="XBZ306" s="65"/>
      <c r="XCA306" s="65"/>
      <c r="XCB306" s="65"/>
      <c r="XCC306" s="65"/>
      <c r="XCD306" s="65"/>
      <c r="XCE306" s="65"/>
      <c r="XCF306" s="65"/>
      <c r="XCG306" s="65"/>
      <c r="XCH306" s="65"/>
      <c r="XCI306" s="65"/>
      <c r="XCJ306" s="65"/>
      <c r="XCK306" s="65"/>
      <c r="XCL306" s="65"/>
      <c r="XCM306" s="65"/>
      <c r="XCN306" s="65"/>
      <c r="XCO306" s="65"/>
      <c r="XCP306" s="65"/>
      <c r="XCQ306" s="65"/>
      <c r="XCR306" s="65"/>
      <c r="XCS306" s="65"/>
      <c r="XCT306" s="65"/>
      <c r="XCU306" s="65"/>
      <c r="XCV306" s="65"/>
      <c r="XCW306" s="65"/>
      <c r="XCX306" s="65"/>
      <c r="XCY306" s="65"/>
      <c r="XCZ306" s="65"/>
      <c r="XDA306" s="65"/>
      <c r="XDB306" s="65"/>
      <c r="XDC306" s="65"/>
      <c r="XDD306" s="65"/>
      <c r="XDE306" s="65"/>
      <c r="XDF306" s="65"/>
      <c r="XDG306" s="65"/>
      <c r="XDH306" s="65"/>
      <c r="XDI306" s="65"/>
      <c r="XDJ306" s="65"/>
      <c r="XDK306" s="65"/>
      <c r="XDL306" s="65"/>
      <c r="XDM306" s="65"/>
      <c r="XDN306" s="65"/>
      <c r="XDO306" s="65"/>
      <c r="XDP306" s="65"/>
      <c r="XDQ306" s="65"/>
      <c r="XDR306" s="65"/>
      <c r="XDS306" s="65"/>
      <c r="XDT306" s="65"/>
      <c r="XDU306" s="65"/>
      <c r="XDV306" s="65"/>
      <c r="XDW306" s="65"/>
      <c r="XDX306" s="65"/>
      <c r="XDY306" s="65"/>
      <c r="XDZ306" s="65"/>
      <c r="XEA306" s="65"/>
      <c r="XEB306" s="65"/>
      <c r="XEC306" s="65"/>
      <c r="XED306" s="65"/>
      <c r="XEE306" s="65"/>
      <c r="XEF306" s="65"/>
      <c r="XEG306" s="65"/>
      <c r="XEH306" s="65"/>
      <c r="XEI306" s="65"/>
      <c r="XEJ306" s="65"/>
      <c r="XEK306" s="65"/>
      <c r="XEL306" s="65"/>
      <c r="XEM306" s="65"/>
      <c r="XEN306" s="65"/>
      <c r="XEO306" s="65"/>
      <c r="XEP306" s="65"/>
      <c r="XEQ306" s="65"/>
      <c r="XER306" s="65"/>
      <c r="XES306" s="65"/>
      <c r="XET306" s="65"/>
      <c r="XEU306" s="65"/>
      <c r="XEV306" s="65"/>
      <c r="XEW306" s="65"/>
      <c r="XEX306" s="65"/>
      <c r="XEY306" s="65"/>
      <c r="XEZ306" s="65"/>
      <c r="XFA306" s="65"/>
      <c r="XFB306" s="65"/>
      <c r="XFC306" s="65"/>
      <c r="XFD306" s="65"/>
    </row>
    <row r="307" ht="16.5" customHeight="1" spans="1:16384">
      <c r="A307" s="45" t="s">
        <v>188</v>
      </c>
      <c r="B307" s="46"/>
      <c r="C307" s="46"/>
      <c r="D307" s="46"/>
      <c r="E307" s="47"/>
      <c r="F307" s="46"/>
      <c r="G307" s="48">
        <f>D307-F307</f>
        <v>0</v>
      </c>
      <c r="H307" s="49"/>
      <c r="I307" s="46">
        <v>0</v>
      </c>
      <c r="J307" s="48">
        <f>I307-B307</f>
        <v>0</v>
      </c>
      <c r="K307" s="47"/>
      <c r="L307" s="50"/>
      <c r="Q307" s="43"/>
      <c r="R307" s="30">
        <v>0</v>
      </c>
      <c r="S307" s="30">
        <v>0</v>
      </c>
      <c r="T307" s="42">
        <f t="shared" si="19"/>
        <v>0</v>
      </c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0"/>
      <c r="BI307" s="50"/>
      <c r="BJ307" s="50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50"/>
      <c r="BX307" s="50"/>
      <c r="BY307" s="50"/>
      <c r="BZ307" s="50"/>
      <c r="CA307" s="50"/>
      <c r="CB307" s="50"/>
      <c r="CC307" s="50"/>
      <c r="CD307" s="50"/>
      <c r="CE307" s="50"/>
      <c r="CF307" s="50"/>
      <c r="CG307" s="50"/>
      <c r="CH307" s="50"/>
      <c r="CI307" s="50"/>
      <c r="CJ307" s="50"/>
      <c r="CK307" s="50"/>
      <c r="CL307" s="50"/>
      <c r="CM307" s="50"/>
      <c r="CN307" s="50"/>
      <c r="CO307" s="50"/>
      <c r="CP307" s="50"/>
      <c r="CQ307" s="50"/>
      <c r="CR307" s="50"/>
      <c r="CS307" s="50"/>
      <c r="CT307" s="50"/>
      <c r="CU307" s="50"/>
      <c r="CV307" s="50"/>
      <c r="CW307" s="50"/>
      <c r="CX307" s="50"/>
      <c r="CY307" s="50"/>
      <c r="CZ307" s="50"/>
      <c r="DA307" s="50"/>
      <c r="DB307" s="50"/>
      <c r="DC307" s="50"/>
      <c r="DD307" s="50"/>
      <c r="DE307" s="50"/>
      <c r="DF307" s="50"/>
      <c r="DG307" s="50"/>
      <c r="DH307" s="50"/>
      <c r="DI307" s="50"/>
      <c r="DJ307" s="50"/>
      <c r="DK307" s="50"/>
      <c r="DL307" s="50"/>
      <c r="DM307" s="50"/>
      <c r="DN307" s="50"/>
      <c r="DO307" s="50"/>
      <c r="DP307" s="50"/>
      <c r="DQ307" s="50"/>
      <c r="DR307" s="50"/>
      <c r="DS307" s="50"/>
      <c r="DT307" s="50"/>
      <c r="DU307" s="50"/>
      <c r="DV307" s="50"/>
      <c r="DW307" s="50"/>
      <c r="DX307" s="50"/>
      <c r="DY307" s="50"/>
      <c r="DZ307" s="50"/>
      <c r="EA307" s="50"/>
      <c r="EB307" s="50"/>
      <c r="EC307" s="50"/>
      <c r="ED307" s="50"/>
      <c r="EE307" s="50"/>
      <c r="EF307" s="50"/>
      <c r="EG307" s="50"/>
      <c r="EH307" s="50"/>
      <c r="EI307" s="50"/>
      <c r="EJ307" s="50"/>
      <c r="EK307" s="50"/>
      <c r="EL307" s="50"/>
      <c r="EM307" s="50"/>
      <c r="EN307" s="50"/>
      <c r="EO307" s="50"/>
      <c r="EP307" s="50"/>
      <c r="EQ307" s="50"/>
      <c r="ER307" s="50"/>
      <c r="ES307" s="50"/>
      <c r="ET307" s="50"/>
      <c r="EU307" s="50"/>
      <c r="EV307" s="50"/>
      <c r="EW307" s="50"/>
      <c r="EX307" s="50"/>
      <c r="EY307" s="50"/>
      <c r="EZ307" s="50"/>
      <c r="FA307" s="50"/>
      <c r="FB307" s="50"/>
      <c r="FC307" s="50"/>
      <c r="FD307" s="50"/>
      <c r="FE307" s="50"/>
      <c r="FF307" s="50"/>
      <c r="FG307" s="50"/>
      <c r="FH307" s="50"/>
      <c r="FI307" s="50"/>
      <c r="FJ307" s="50"/>
      <c r="FK307" s="50"/>
      <c r="FL307" s="50"/>
      <c r="FM307" s="50"/>
      <c r="FN307" s="50"/>
      <c r="FO307" s="50"/>
      <c r="FP307" s="50"/>
      <c r="FQ307" s="50"/>
      <c r="FR307" s="50"/>
      <c r="FS307" s="50"/>
      <c r="FT307" s="50"/>
      <c r="FU307" s="50"/>
      <c r="FV307" s="50"/>
      <c r="FW307" s="50"/>
      <c r="FX307" s="50"/>
      <c r="FY307" s="50"/>
      <c r="FZ307" s="50"/>
      <c r="GA307" s="50"/>
      <c r="GB307" s="50"/>
      <c r="GC307" s="50"/>
      <c r="GD307" s="50"/>
      <c r="GE307" s="50"/>
      <c r="GF307" s="50"/>
      <c r="GG307" s="50"/>
      <c r="GH307" s="50"/>
      <c r="GI307" s="50"/>
      <c r="GJ307" s="50"/>
      <c r="GK307" s="50"/>
      <c r="GL307" s="50"/>
      <c r="GM307" s="50"/>
      <c r="GN307" s="50"/>
      <c r="GO307" s="50"/>
      <c r="GP307" s="50"/>
      <c r="GQ307" s="50"/>
      <c r="GR307" s="50"/>
      <c r="GS307" s="50"/>
      <c r="GT307" s="50"/>
      <c r="GU307" s="50"/>
      <c r="GV307" s="50"/>
      <c r="GW307" s="50"/>
      <c r="GX307" s="50"/>
      <c r="GY307" s="50"/>
      <c r="GZ307" s="50"/>
      <c r="HA307" s="50"/>
      <c r="HB307" s="50"/>
      <c r="HC307" s="50"/>
      <c r="HD307" s="50"/>
      <c r="HE307" s="50"/>
      <c r="HF307" s="50"/>
      <c r="HG307" s="50"/>
      <c r="HH307" s="50"/>
      <c r="HI307" s="50"/>
      <c r="HJ307" s="50"/>
      <c r="HK307" s="50"/>
      <c r="HL307" s="50"/>
      <c r="HM307" s="50"/>
      <c r="HN307" s="50"/>
      <c r="HO307" s="50"/>
      <c r="HP307" s="50"/>
      <c r="HQ307" s="50"/>
      <c r="HR307" s="50"/>
      <c r="HS307" s="50"/>
      <c r="HT307" s="50"/>
      <c r="HU307" s="50"/>
      <c r="HV307" s="50"/>
      <c r="HW307" s="50"/>
      <c r="HX307" s="50"/>
      <c r="HY307" s="50"/>
      <c r="HZ307" s="50"/>
      <c r="IA307" s="50"/>
      <c r="IB307" s="50"/>
      <c r="IC307" s="50"/>
      <c r="ID307" s="50"/>
      <c r="IE307" s="50"/>
      <c r="IF307" s="50"/>
      <c r="IG307" s="50"/>
      <c r="IH307" s="50"/>
      <c r="II307" s="50"/>
      <c r="IJ307" s="50"/>
      <c r="IK307" s="50"/>
      <c r="IL307" s="50"/>
      <c r="IM307" s="50"/>
      <c r="IN307" s="50"/>
      <c r="IO307" s="50"/>
      <c r="IP307" s="50"/>
      <c r="IQ307" s="50"/>
      <c r="IR307" s="50"/>
      <c r="IS307" s="50"/>
      <c r="IT307" s="50"/>
      <c r="IU307" s="50"/>
      <c r="IV307" s="50"/>
      <c r="IX307" s="50"/>
      <c r="IZ307" s="50"/>
      <c r="JA307" s="50"/>
      <c r="JB307" s="50"/>
      <c r="JC307" s="50"/>
      <c r="JD307" s="50"/>
      <c r="JE307" s="50"/>
      <c r="JF307" s="50"/>
      <c r="JG307" s="50"/>
      <c r="JL307" s="50"/>
      <c r="JM307" s="50"/>
      <c r="JN307" s="50"/>
      <c r="JO307" s="50"/>
      <c r="JP307" s="50"/>
      <c r="JQ307" s="50"/>
      <c r="JR307" s="50"/>
      <c r="JS307" s="50"/>
      <c r="JT307" s="50"/>
      <c r="JU307" s="50"/>
      <c r="JV307" s="50"/>
      <c r="JW307" s="50"/>
      <c r="JX307" s="50"/>
      <c r="JY307" s="50"/>
      <c r="JZ307" s="50"/>
      <c r="KA307" s="50"/>
      <c r="KB307" s="50"/>
      <c r="KC307" s="50"/>
      <c r="KD307" s="50"/>
      <c r="KE307" s="50"/>
      <c r="KF307" s="50"/>
      <c r="KG307" s="50"/>
      <c r="KH307" s="50"/>
      <c r="KI307" s="50"/>
      <c r="KJ307" s="50"/>
      <c r="KK307" s="50"/>
      <c r="KL307" s="50"/>
      <c r="KM307" s="50"/>
      <c r="KN307" s="50"/>
      <c r="KO307" s="50"/>
      <c r="KP307" s="50"/>
      <c r="KQ307" s="50"/>
      <c r="KR307" s="50"/>
      <c r="KS307" s="50"/>
      <c r="KT307" s="50"/>
      <c r="KU307" s="50"/>
      <c r="KV307" s="50"/>
      <c r="KW307" s="50"/>
      <c r="KX307" s="50"/>
      <c r="KY307" s="50"/>
      <c r="KZ307" s="50"/>
      <c r="LA307" s="50"/>
      <c r="LB307" s="50"/>
      <c r="LC307" s="50"/>
      <c r="LD307" s="50"/>
      <c r="LE307" s="50"/>
      <c r="LF307" s="50"/>
      <c r="LG307" s="50"/>
      <c r="LH307" s="50"/>
      <c r="LI307" s="50"/>
      <c r="LJ307" s="50"/>
      <c r="LK307" s="50"/>
      <c r="LL307" s="50"/>
      <c r="LM307" s="50"/>
      <c r="LN307" s="50"/>
      <c r="LO307" s="50"/>
      <c r="LP307" s="50"/>
      <c r="LQ307" s="50"/>
      <c r="LR307" s="50"/>
      <c r="LS307" s="50"/>
      <c r="LT307" s="50"/>
      <c r="LU307" s="50"/>
      <c r="LV307" s="50"/>
      <c r="LW307" s="50"/>
      <c r="LX307" s="50"/>
      <c r="LY307" s="50"/>
      <c r="LZ307" s="50"/>
      <c r="MA307" s="50"/>
      <c r="MB307" s="50"/>
      <c r="MC307" s="50"/>
      <c r="MD307" s="50"/>
      <c r="ME307" s="50"/>
      <c r="MF307" s="50"/>
      <c r="MG307" s="50"/>
      <c r="MH307" s="50"/>
      <c r="MI307" s="50"/>
      <c r="MJ307" s="50"/>
      <c r="MK307" s="50"/>
      <c r="ML307" s="50"/>
      <c r="MM307" s="50"/>
      <c r="MN307" s="50"/>
      <c r="MO307" s="50"/>
      <c r="MP307" s="50"/>
      <c r="MQ307" s="50"/>
      <c r="MR307" s="50"/>
      <c r="MS307" s="50"/>
      <c r="MT307" s="50"/>
      <c r="MU307" s="50"/>
      <c r="MV307" s="50"/>
      <c r="MW307" s="50"/>
      <c r="MX307" s="50"/>
      <c r="MY307" s="50"/>
      <c r="MZ307" s="50"/>
      <c r="NA307" s="50"/>
      <c r="NB307" s="50"/>
      <c r="NC307" s="50"/>
      <c r="ND307" s="50"/>
      <c r="NE307" s="50"/>
      <c r="NF307" s="50"/>
      <c r="NG307" s="50"/>
      <c r="NH307" s="50"/>
      <c r="NI307" s="50"/>
      <c r="NJ307" s="50"/>
      <c r="NK307" s="50"/>
      <c r="NL307" s="50"/>
      <c r="NM307" s="50"/>
      <c r="NN307" s="50"/>
      <c r="NO307" s="50"/>
      <c r="NP307" s="50"/>
      <c r="NQ307" s="50"/>
      <c r="NR307" s="50"/>
      <c r="NS307" s="50"/>
      <c r="NT307" s="50"/>
      <c r="NU307" s="50"/>
      <c r="NV307" s="50"/>
      <c r="NW307" s="50"/>
      <c r="NX307" s="50"/>
      <c r="NY307" s="50"/>
      <c r="NZ307" s="50"/>
      <c r="OA307" s="50"/>
      <c r="OB307" s="50"/>
      <c r="OC307" s="50"/>
      <c r="OD307" s="50"/>
      <c r="OE307" s="50"/>
      <c r="OF307" s="50"/>
      <c r="OG307" s="50"/>
      <c r="OH307" s="50"/>
      <c r="OI307" s="50"/>
      <c r="OJ307" s="50"/>
      <c r="OK307" s="50"/>
      <c r="OL307" s="50"/>
      <c r="OM307" s="50"/>
      <c r="ON307" s="50"/>
      <c r="OO307" s="50"/>
      <c r="OP307" s="50"/>
      <c r="OQ307" s="50"/>
      <c r="OR307" s="50"/>
      <c r="OS307" s="50"/>
      <c r="OT307" s="50"/>
      <c r="OU307" s="50"/>
      <c r="OV307" s="50"/>
      <c r="OW307" s="50"/>
      <c r="OX307" s="50"/>
      <c r="OY307" s="50"/>
      <c r="OZ307" s="50"/>
      <c r="PA307" s="50"/>
      <c r="PB307" s="50"/>
      <c r="PC307" s="50"/>
      <c r="PD307" s="50"/>
      <c r="PE307" s="50"/>
      <c r="PF307" s="50"/>
      <c r="PG307" s="50"/>
      <c r="PH307" s="50"/>
      <c r="PI307" s="50"/>
      <c r="PJ307" s="50"/>
      <c r="PK307" s="50"/>
      <c r="PL307" s="50"/>
      <c r="PM307" s="50"/>
      <c r="PN307" s="50"/>
      <c r="PO307" s="50"/>
      <c r="PP307" s="50"/>
      <c r="PQ307" s="50"/>
      <c r="PR307" s="50"/>
      <c r="PS307" s="50"/>
      <c r="PT307" s="50"/>
      <c r="PU307" s="50"/>
      <c r="PV307" s="50"/>
      <c r="PW307" s="50"/>
      <c r="PX307" s="50"/>
      <c r="PY307" s="50"/>
      <c r="PZ307" s="50"/>
      <c r="QA307" s="50"/>
      <c r="QB307" s="50"/>
      <c r="QC307" s="50"/>
      <c r="QD307" s="50"/>
      <c r="QE307" s="50"/>
      <c r="QF307" s="50"/>
      <c r="QG307" s="50"/>
      <c r="QH307" s="50"/>
      <c r="QI307" s="50"/>
      <c r="QJ307" s="50"/>
      <c r="QK307" s="50"/>
      <c r="QL307" s="50"/>
      <c r="QM307" s="50"/>
      <c r="QN307" s="50"/>
      <c r="QO307" s="50"/>
      <c r="QP307" s="50"/>
      <c r="QQ307" s="50"/>
      <c r="QR307" s="50"/>
      <c r="QS307" s="50"/>
      <c r="QT307" s="50"/>
      <c r="QU307" s="50"/>
      <c r="QV307" s="50"/>
      <c r="QW307" s="50"/>
      <c r="QX307" s="50"/>
      <c r="QY307" s="50"/>
      <c r="QZ307" s="50"/>
      <c r="RA307" s="50"/>
      <c r="RB307" s="50"/>
      <c r="RC307" s="50"/>
      <c r="RD307" s="50"/>
      <c r="RE307" s="50"/>
      <c r="RF307" s="50"/>
      <c r="RG307" s="50"/>
      <c r="RH307" s="50"/>
      <c r="RI307" s="50"/>
      <c r="RJ307" s="50"/>
      <c r="RK307" s="50"/>
      <c r="RL307" s="50"/>
      <c r="RM307" s="50"/>
      <c r="RN307" s="50"/>
      <c r="RO307" s="50"/>
      <c r="RP307" s="50"/>
      <c r="RQ307" s="50"/>
      <c r="RR307" s="50"/>
      <c r="RS307" s="50"/>
      <c r="RT307" s="50"/>
      <c r="RU307" s="50"/>
      <c r="RV307" s="50"/>
      <c r="RW307" s="50"/>
      <c r="RX307" s="50"/>
      <c r="RY307" s="50"/>
      <c r="RZ307" s="50"/>
      <c r="SA307" s="50"/>
      <c r="SB307" s="50"/>
      <c r="SC307" s="50"/>
      <c r="SD307" s="50"/>
      <c r="SE307" s="50"/>
      <c r="SF307" s="50"/>
      <c r="SG307" s="50"/>
      <c r="SH307" s="50"/>
      <c r="SI307" s="50"/>
      <c r="SJ307" s="50"/>
      <c r="SK307" s="50"/>
      <c r="SL307" s="50"/>
      <c r="SM307" s="50"/>
      <c r="SN307" s="50"/>
      <c r="SO307" s="50"/>
      <c r="SP307" s="50"/>
      <c r="SQ307" s="50"/>
      <c r="SR307" s="50"/>
      <c r="ST307" s="50"/>
      <c r="SV307" s="50"/>
      <c r="SW307" s="50"/>
      <c r="SX307" s="50"/>
      <c r="SY307" s="50"/>
      <c r="SZ307" s="50"/>
      <c r="TA307" s="50"/>
      <c r="TB307" s="50"/>
      <c r="TC307" s="50"/>
      <c r="TH307" s="50"/>
      <c r="TI307" s="50"/>
      <c r="TJ307" s="50"/>
      <c r="TK307" s="50"/>
      <c r="TL307" s="50"/>
      <c r="TM307" s="50"/>
      <c r="TN307" s="50"/>
      <c r="TO307" s="50"/>
      <c r="TP307" s="50"/>
      <c r="TQ307" s="50"/>
      <c r="TR307" s="50"/>
      <c r="TS307" s="50"/>
      <c r="TT307" s="50"/>
      <c r="TU307" s="50"/>
      <c r="TV307" s="50"/>
      <c r="TW307" s="50"/>
      <c r="TX307" s="50"/>
      <c r="TY307" s="50"/>
      <c r="TZ307" s="50"/>
      <c r="UA307" s="50"/>
      <c r="UB307" s="50"/>
      <c r="UC307" s="50"/>
      <c r="UD307" s="50"/>
      <c r="UE307" s="50"/>
      <c r="UF307" s="50"/>
      <c r="UG307" s="50"/>
      <c r="UH307" s="50"/>
      <c r="UI307" s="50"/>
      <c r="UJ307" s="50"/>
      <c r="UK307" s="50"/>
      <c r="UL307" s="50"/>
      <c r="UM307" s="50"/>
      <c r="UN307" s="50"/>
      <c r="UO307" s="50"/>
      <c r="UP307" s="50"/>
      <c r="UQ307" s="50"/>
      <c r="UR307" s="50"/>
      <c r="US307" s="50"/>
      <c r="UT307" s="50"/>
      <c r="UU307" s="50"/>
      <c r="UV307" s="50"/>
      <c r="UW307" s="50"/>
      <c r="UX307" s="50"/>
      <c r="UY307" s="50"/>
      <c r="UZ307" s="50"/>
      <c r="VA307" s="50"/>
      <c r="VB307" s="50"/>
      <c r="VC307" s="50"/>
      <c r="VD307" s="50"/>
      <c r="VE307" s="50"/>
      <c r="VF307" s="50"/>
      <c r="VG307" s="50"/>
      <c r="VH307" s="50"/>
      <c r="VI307" s="50"/>
      <c r="VJ307" s="50"/>
      <c r="VK307" s="50"/>
      <c r="VL307" s="50"/>
      <c r="VM307" s="50"/>
      <c r="VN307" s="50"/>
      <c r="VO307" s="50"/>
      <c r="VP307" s="50"/>
      <c r="VQ307" s="50"/>
      <c r="VR307" s="50"/>
      <c r="VS307" s="50"/>
      <c r="VT307" s="50"/>
      <c r="VU307" s="50"/>
      <c r="VV307" s="50"/>
      <c r="VW307" s="50"/>
      <c r="VX307" s="50"/>
      <c r="VY307" s="50"/>
      <c r="VZ307" s="50"/>
      <c r="WA307" s="50"/>
      <c r="WB307" s="50"/>
      <c r="WC307" s="50"/>
      <c r="WD307" s="50"/>
      <c r="WE307" s="50"/>
      <c r="WF307" s="50"/>
      <c r="WG307" s="50"/>
      <c r="WH307" s="50"/>
      <c r="WI307" s="50"/>
      <c r="WJ307" s="50"/>
      <c r="WK307" s="50"/>
      <c r="WL307" s="50"/>
      <c r="WM307" s="50"/>
      <c r="WN307" s="50"/>
      <c r="WO307" s="50"/>
      <c r="WP307" s="50"/>
      <c r="WQ307" s="50"/>
      <c r="WR307" s="50"/>
      <c r="WS307" s="50"/>
      <c r="WT307" s="50"/>
      <c r="WU307" s="50"/>
      <c r="WV307" s="50"/>
      <c r="WW307" s="50"/>
      <c r="WX307" s="50"/>
      <c r="WY307" s="50"/>
      <c r="WZ307" s="50"/>
      <c r="XA307" s="50"/>
      <c r="XB307" s="50"/>
      <c r="XC307" s="50"/>
      <c r="XD307" s="50"/>
      <c r="XE307" s="50"/>
      <c r="XF307" s="50"/>
      <c r="XG307" s="50"/>
      <c r="XH307" s="50"/>
      <c r="XI307" s="50"/>
      <c r="XJ307" s="50"/>
      <c r="XK307" s="50"/>
      <c r="XL307" s="50"/>
      <c r="XM307" s="50"/>
      <c r="XN307" s="50"/>
      <c r="XO307" s="50"/>
      <c r="XP307" s="50"/>
      <c r="XQ307" s="50"/>
      <c r="XR307" s="50"/>
      <c r="XS307" s="50"/>
      <c r="XT307" s="50"/>
      <c r="XU307" s="50"/>
      <c r="XV307" s="50"/>
      <c r="XW307" s="50"/>
      <c r="XX307" s="50"/>
      <c r="XY307" s="50"/>
      <c r="XZ307" s="50"/>
      <c r="YA307" s="50"/>
      <c r="YB307" s="50"/>
      <c r="YC307" s="50"/>
      <c r="YD307" s="50"/>
      <c r="YE307" s="50"/>
      <c r="YF307" s="50"/>
      <c r="YG307" s="50"/>
      <c r="YH307" s="50"/>
      <c r="YI307" s="50"/>
      <c r="YJ307" s="50"/>
      <c r="YK307" s="50"/>
      <c r="YL307" s="50"/>
      <c r="YM307" s="50"/>
      <c r="YN307" s="50"/>
      <c r="YO307" s="50"/>
      <c r="YP307" s="50"/>
      <c r="YQ307" s="50"/>
      <c r="YR307" s="50"/>
      <c r="YS307" s="50"/>
      <c r="YT307" s="50"/>
      <c r="YU307" s="50"/>
      <c r="YV307" s="50"/>
      <c r="YW307" s="50"/>
      <c r="YX307" s="50"/>
      <c r="YY307" s="50"/>
      <c r="YZ307" s="50"/>
      <c r="ZA307" s="50"/>
      <c r="ZB307" s="50"/>
      <c r="ZC307" s="50"/>
      <c r="ZD307" s="50"/>
      <c r="ZE307" s="50"/>
      <c r="ZF307" s="50"/>
      <c r="ZG307" s="50"/>
      <c r="ZH307" s="50"/>
      <c r="ZI307" s="50"/>
      <c r="ZJ307" s="50"/>
      <c r="ZK307" s="50"/>
      <c r="ZL307" s="50"/>
      <c r="ZM307" s="50"/>
      <c r="ZN307" s="50"/>
      <c r="ZO307" s="50"/>
      <c r="ZP307" s="50"/>
      <c r="ZQ307" s="50"/>
      <c r="ZR307" s="50"/>
      <c r="ZS307" s="50"/>
      <c r="ZT307" s="50"/>
      <c r="ZU307" s="50"/>
      <c r="ZV307" s="50"/>
      <c r="ZW307" s="50"/>
      <c r="ZX307" s="50"/>
      <c r="ZY307" s="50"/>
      <c r="ZZ307" s="50"/>
      <c r="AAA307" s="50"/>
      <c r="AAB307" s="50"/>
      <c r="AAC307" s="50"/>
      <c r="AAD307" s="50"/>
      <c r="AAE307" s="50"/>
      <c r="AAF307" s="50"/>
      <c r="AAG307" s="50"/>
      <c r="AAH307" s="50"/>
      <c r="AAI307" s="50"/>
      <c r="AAJ307" s="50"/>
      <c r="AAK307" s="50"/>
      <c r="AAL307" s="50"/>
      <c r="AAM307" s="50"/>
      <c r="AAN307" s="50"/>
      <c r="AAO307" s="50"/>
      <c r="AAP307" s="50"/>
      <c r="AAQ307" s="50"/>
      <c r="AAR307" s="50"/>
      <c r="AAS307" s="50"/>
      <c r="AAT307" s="50"/>
      <c r="AAU307" s="50"/>
      <c r="AAV307" s="50"/>
      <c r="AAW307" s="50"/>
      <c r="AAX307" s="50"/>
      <c r="AAY307" s="50"/>
      <c r="AAZ307" s="50"/>
      <c r="ABA307" s="50"/>
      <c r="ABB307" s="50"/>
      <c r="ABC307" s="50"/>
      <c r="ABD307" s="50"/>
      <c r="ABE307" s="50"/>
      <c r="ABF307" s="50"/>
      <c r="ABG307" s="50"/>
      <c r="ABH307" s="50"/>
      <c r="ABI307" s="50"/>
      <c r="ABJ307" s="50"/>
      <c r="ABK307" s="50"/>
      <c r="ABL307" s="50"/>
      <c r="ABM307" s="50"/>
      <c r="ABN307" s="50"/>
      <c r="ABO307" s="50"/>
      <c r="ABP307" s="50"/>
      <c r="ABQ307" s="50"/>
      <c r="ABR307" s="50"/>
      <c r="ABS307" s="50"/>
      <c r="ABT307" s="50"/>
      <c r="ABU307" s="50"/>
      <c r="ABV307" s="50"/>
      <c r="ABW307" s="50"/>
      <c r="ABX307" s="50"/>
      <c r="ABY307" s="50"/>
      <c r="ABZ307" s="50"/>
      <c r="ACA307" s="50"/>
      <c r="ACB307" s="50"/>
      <c r="ACC307" s="50"/>
      <c r="ACD307" s="50"/>
      <c r="ACE307" s="50"/>
      <c r="ACF307" s="50"/>
      <c r="ACG307" s="50"/>
      <c r="ACH307" s="50"/>
      <c r="ACI307" s="50"/>
      <c r="ACJ307" s="50"/>
      <c r="ACK307" s="50"/>
      <c r="ACL307" s="50"/>
      <c r="ACM307" s="50"/>
      <c r="ACN307" s="50"/>
      <c r="ACP307" s="50"/>
      <c r="ACR307" s="50"/>
      <c r="ACS307" s="50"/>
      <c r="ACT307" s="50"/>
      <c r="ACU307" s="50"/>
      <c r="ACV307" s="50"/>
      <c r="ACW307" s="50"/>
      <c r="ACX307" s="50"/>
      <c r="ACY307" s="50"/>
      <c r="ADD307" s="50"/>
      <c r="ADE307" s="50"/>
      <c r="ADF307" s="50"/>
      <c r="ADG307" s="50"/>
      <c r="ADH307" s="50"/>
      <c r="ADI307" s="50"/>
      <c r="ADJ307" s="50"/>
      <c r="ADK307" s="50"/>
      <c r="ADL307" s="50"/>
      <c r="ADM307" s="50"/>
      <c r="ADN307" s="50"/>
      <c r="ADO307" s="50"/>
      <c r="ADP307" s="50"/>
      <c r="ADQ307" s="50"/>
      <c r="ADR307" s="50"/>
      <c r="ADS307" s="50"/>
      <c r="ADT307" s="50"/>
      <c r="ADU307" s="50"/>
      <c r="ADV307" s="50"/>
      <c r="ADW307" s="50"/>
      <c r="ADX307" s="50"/>
      <c r="ADY307" s="50"/>
      <c r="ADZ307" s="50"/>
      <c r="AEA307" s="50"/>
      <c r="AEB307" s="50"/>
      <c r="AEC307" s="50"/>
      <c r="AED307" s="50"/>
      <c r="AEE307" s="50"/>
      <c r="AEF307" s="50"/>
      <c r="AEG307" s="50"/>
      <c r="AEH307" s="50"/>
      <c r="AEI307" s="50"/>
      <c r="AEJ307" s="50"/>
      <c r="AEK307" s="50"/>
      <c r="AEL307" s="50"/>
      <c r="AEM307" s="50"/>
      <c r="AEN307" s="50"/>
      <c r="AEO307" s="50"/>
      <c r="AEP307" s="50"/>
      <c r="AEQ307" s="50"/>
      <c r="AER307" s="50"/>
      <c r="AES307" s="50"/>
      <c r="AET307" s="50"/>
      <c r="AEU307" s="50"/>
      <c r="AEV307" s="50"/>
      <c r="AEW307" s="50"/>
      <c r="AEX307" s="50"/>
      <c r="AEY307" s="50"/>
      <c r="AEZ307" s="50"/>
      <c r="AFA307" s="50"/>
      <c r="AFB307" s="50"/>
      <c r="AFC307" s="50"/>
      <c r="AFD307" s="50"/>
      <c r="AFE307" s="50"/>
      <c r="AFF307" s="50"/>
      <c r="AFG307" s="50"/>
      <c r="AFH307" s="50"/>
      <c r="AFI307" s="50"/>
      <c r="AFJ307" s="50"/>
      <c r="AFK307" s="50"/>
      <c r="AFL307" s="50"/>
      <c r="AFM307" s="50"/>
      <c r="AFN307" s="50"/>
      <c r="AFO307" s="50"/>
      <c r="AFP307" s="50"/>
      <c r="AFQ307" s="50"/>
      <c r="AFR307" s="50"/>
      <c r="AFS307" s="50"/>
      <c r="AFT307" s="50"/>
      <c r="AFU307" s="50"/>
      <c r="AFV307" s="50"/>
      <c r="AFW307" s="50"/>
      <c r="AFX307" s="50"/>
      <c r="AFY307" s="50"/>
      <c r="AFZ307" s="50"/>
      <c r="AGA307" s="50"/>
      <c r="AGB307" s="50"/>
      <c r="AGC307" s="50"/>
      <c r="AGD307" s="50"/>
      <c r="AGE307" s="50"/>
      <c r="AGF307" s="50"/>
      <c r="AGG307" s="50"/>
      <c r="AGH307" s="50"/>
      <c r="AGI307" s="50"/>
      <c r="AGJ307" s="50"/>
      <c r="AGK307" s="50"/>
      <c r="AGL307" s="50"/>
      <c r="AGM307" s="50"/>
      <c r="AGN307" s="50"/>
      <c r="AGO307" s="50"/>
      <c r="AGP307" s="50"/>
      <c r="AGQ307" s="50"/>
      <c r="AGR307" s="50"/>
      <c r="AGS307" s="50"/>
      <c r="AGT307" s="50"/>
      <c r="AGU307" s="50"/>
      <c r="AGV307" s="50"/>
      <c r="AGW307" s="50"/>
      <c r="AGX307" s="50"/>
      <c r="AGY307" s="50"/>
      <c r="AGZ307" s="50"/>
      <c r="AHA307" s="50"/>
      <c r="AHB307" s="50"/>
      <c r="AHC307" s="50"/>
      <c r="AHD307" s="50"/>
      <c r="AHE307" s="50"/>
      <c r="AHF307" s="50"/>
      <c r="AHG307" s="50"/>
      <c r="AHH307" s="50"/>
      <c r="AHI307" s="50"/>
      <c r="AHJ307" s="50"/>
      <c r="AHK307" s="50"/>
      <c r="AHL307" s="50"/>
      <c r="AHM307" s="50"/>
      <c r="AHN307" s="50"/>
      <c r="AHO307" s="50"/>
      <c r="AHP307" s="50"/>
      <c r="AHQ307" s="50"/>
      <c r="AHR307" s="50"/>
      <c r="AHS307" s="50"/>
      <c r="AHT307" s="50"/>
      <c r="AHU307" s="50"/>
      <c r="AHV307" s="50"/>
      <c r="AHW307" s="50"/>
      <c r="AHX307" s="50"/>
      <c r="AHY307" s="50"/>
      <c r="AHZ307" s="50"/>
      <c r="AIA307" s="50"/>
      <c r="AIB307" s="50"/>
      <c r="AIC307" s="50"/>
      <c r="AID307" s="50"/>
      <c r="AIE307" s="50"/>
      <c r="AIF307" s="50"/>
      <c r="AIG307" s="50"/>
      <c r="AIH307" s="50"/>
      <c r="AII307" s="50"/>
      <c r="AIJ307" s="50"/>
      <c r="AIK307" s="50"/>
      <c r="AIL307" s="50"/>
      <c r="AIM307" s="50"/>
      <c r="AIN307" s="50"/>
      <c r="AIO307" s="50"/>
      <c r="AIP307" s="50"/>
      <c r="AIQ307" s="50"/>
      <c r="AIR307" s="50"/>
      <c r="AIS307" s="50"/>
      <c r="AIT307" s="50"/>
      <c r="AIU307" s="50"/>
      <c r="AIV307" s="50"/>
      <c r="AIW307" s="50"/>
      <c r="AIX307" s="50"/>
      <c r="AIY307" s="50"/>
      <c r="AIZ307" s="50"/>
      <c r="AJA307" s="50"/>
      <c r="AJB307" s="50"/>
      <c r="AJC307" s="50"/>
      <c r="AJD307" s="50"/>
      <c r="AJE307" s="50"/>
      <c r="AJF307" s="50"/>
      <c r="AJG307" s="50"/>
      <c r="AJH307" s="50"/>
      <c r="AJI307" s="50"/>
      <c r="AJJ307" s="50"/>
      <c r="AJK307" s="50"/>
      <c r="AJL307" s="50"/>
      <c r="AJM307" s="50"/>
      <c r="AJN307" s="50"/>
      <c r="AJO307" s="50"/>
      <c r="AJP307" s="50"/>
      <c r="AJQ307" s="50"/>
      <c r="AJR307" s="50"/>
      <c r="AJS307" s="50"/>
      <c r="AJT307" s="50"/>
      <c r="AJU307" s="50"/>
      <c r="AJV307" s="50"/>
      <c r="AJW307" s="50"/>
      <c r="AJX307" s="50"/>
      <c r="AJY307" s="50"/>
      <c r="AJZ307" s="50"/>
      <c r="AKA307" s="50"/>
      <c r="AKB307" s="50"/>
      <c r="AKC307" s="50"/>
      <c r="AKD307" s="50"/>
      <c r="AKE307" s="50"/>
      <c r="AKF307" s="50"/>
      <c r="AKG307" s="50"/>
      <c r="AKH307" s="50"/>
      <c r="AKI307" s="50"/>
      <c r="AKJ307" s="50"/>
      <c r="AKK307" s="50"/>
      <c r="AKL307" s="50"/>
      <c r="AKM307" s="50"/>
      <c r="AKN307" s="50"/>
      <c r="AKO307" s="50"/>
      <c r="AKP307" s="50"/>
      <c r="AKQ307" s="50"/>
      <c r="AKR307" s="50"/>
      <c r="AKS307" s="50"/>
      <c r="AKT307" s="50"/>
      <c r="AKU307" s="50"/>
      <c r="AKV307" s="50"/>
      <c r="AKW307" s="50"/>
      <c r="AKX307" s="50"/>
      <c r="AKY307" s="50"/>
      <c r="AKZ307" s="50"/>
      <c r="ALA307" s="50"/>
      <c r="ALB307" s="50"/>
      <c r="ALC307" s="50"/>
      <c r="ALD307" s="50"/>
      <c r="ALE307" s="50"/>
      <c r="ALF307" s="50"/>
      <c r="ALG307" s="50"/>
      <c r="ALH307" s="50"/>
      <c r="ALI307" s="50"/>
      <c r="ALJ307" s="50"/>
      <c r="ALK307" s="50"/>
      <c r="ALL307" s="50"/>
      <c r="ALM307" s="50"/>
      <c r="ALN307" s="50"/>
      <c r="ALO307" s="50"/>
      <c r="ALP307" s="50"/>
      <c r="ALQ307" s="50"/>
      <c r="ALR307" s="50"/>
      <c r="ALS307" s="50"/>
      <c r="ALT307" s="50"/>
      <c r="ALU307" s="50"/>
      <c r="ALV307" s="50"/>
      <c r="ALW307" s="50"/>
      <c r="ALX307" s="50"/>
      <c r="ALY307" s="50"/>
      <c r="ALZ307" s="50"/>
      <c r="AMA307" s="50"/>
      <c r="AMB307" s="50"/>
      <c r="AMC307" s="50"/>
      <c r="AMD307" s="50"/>
      <c r="AME307" s="50"/>
      <c r="AMF307" s="50"/>
      <c r="AMG307" s="50"/>
      <c r="AMH307" s="50"/>
      <c r="AMI307" s="50"/>
      <c r="AMJ307" s="50"/>
      <c r="AML307" s="50"/>
      <c r="AMN307" s="50"/>
      <c r="AMO307" s="50"/>
      <c r="AMP307" s="50"/>
      <c r="AMQ307" s="50"/>
      <c r="AMR307" s="50"/>
      <c r="AMS307" s="50"/>
      <c r="AMT307" s="50"/>
      <c r="AMU307" s="50"/>
      <c r="AMZ307" s="50"/>
      <c r="ANA307" s="50"/>
      <c r="ANB307" s="50"/>
      <c r="ANC307" s="50"/>
      <c r="AND307" s="50"/>
      <c r="ANE307" s="50"/>
      <c r="ANF307" s="50"/>
      <c r="ANG307" s="50"/>
      <c r="ANH307" s="50"/>
      <c r="ANI307" s="50"/>
      <c r="ANJ307" s="50"/>
      <c r="ANK307" s="50"/>
      <c r="ANL307" s="50"/>
      <c r="ANM307" s="50"/>
      <c r="ANN307" s="50"/>
      <c r="ANO307" s="50"/>
      <c r="ANP307" s="50"/>
      <c r="ANQ307" s="50"/>
      <c r="ANR307" s="50"/>
      <c r="ANS307" s="50"/>
      <c r="ANT307" s="50"/>
      <c r="ANU307" s="50"/>
      <c r="ANV307" s="50"/>
      <c r="ANW307" s="50"/>
      <c r="ANX307" s="50"/>
      <c r="ANY307" s="50"/>
      <c r="ANZ307" s="50"/>
      <c r="AOA307" s="50"/>
      <c r="AOB307" s="50"/>
      <c r="AOC307" s="50"/>
      <c r="AOD307" s="50"/>
      <c r="AOE307" s="50"/>
      <c r="AOF307" s="50"/>
      <c r="AOG307" s="50"/>
      <c r="AOH307" s="50"/>
      <c r="AOI307" s="50"/>
      <c r="AOJ307" s="50"/>
      <c r="AOK307" s="50"/>
      <c r="AOL307" s="50"/>
      <c r="AOM307" s="50"/>
      <c r="AON307" s="50"/>
      <c r="AOO307" s="50"/>
      <c r="AOP307" s="50"/>
      <c r="AOQ307" s="50"/>
      <c r="AOR307" s="50"/>
      <c r="AOS307" s="50"/>
      <c r="AOT307" s="50"/>
      <c r="AOU307" s="50"/>
      <c r="AOV307" s="50"/>
      <c r="AOW307" s="50"/>
      <c r="AOX307" s="50"/>
      <c r="AOY307" s="50"/>
      <c r="AOZ307" s="50"/>
      <c r="APA307" s="50"/>
      <c r="APB307" s="50"/>
      <c r="APC307" s="50"/>
      <c r="APD307" s="50"/>
      <c r="APE307" s="50"/>
      <c r="APF307" s="50"/>
      <c r="APG307" s="50"/>
      <c r="APH307" s="50"/>
      <c r="API307" s="50"/>
      <c r="APJ307" s="50"/>
      <c r="APK307" s="50"/>
      <c r="APL307" s="50"/>
      <c r="APM307" s="50"/>
      <c r="APN307" s="50"/>
      <c r="APO307" s="50"/>
      <c r="APP307" s="50"/>
      <c r="APQ307" s="50"/>
      <c r="APR307" s="50"/>
      <c r="APS307" s="50"/>
      <c r="APT307" s="50"/>
      <c r="APU307" s="50"/>
      <c r="APV307" s="50"/>
      <c r="APW307" s="50"/>
      <c r="APX307" s="50"/>
      <c r="APY307" s="50"/>
      <c r="APZ307" s="50"/>
      <c r="AQA307" s="50"/>
      <c r="AQB307" s="50"/>
      <c r="AQC307" s="50"/>
      <c r="AQD307" s="50"/>
      <c r="AQE307" s="50"/>
      <c r="AQF307" s="50"/>
      <c r="AQG307" s="50"/>
      <c r="AQH307" s="50"/>
      <c r="AQI307" s="50"/>
      <c r="AQJ307" s="50"/>
      <c r="AQK307" s="50"/>
      <c r="AQL307" s="50"/>
      <c r="AQM307" s="50"/>
      <c r="AQN307" s="50"/>
      <c r="AQO307" s="50"/>
      <c r="AQP307" s="50"/>
      <c r="AQQ307" s="50"/>
      <c r="AQR307" s="50"/>
      <c r="AQS307" s="50"/>
      <c r="AQT307" s="50"/>
      <c r="AQU307" s="50"/>
      <c r="AQV307" s="50"/>
      <c r="AQW307" s="50"/>
      <c r="AQX307" s="50"/>
      <c r="AQY307" s="50"/>
      <c r="AQZ307" s="50"/>
      <c r="ARA307" s="50"/>
      <c r="ARB307" s="50"/>
      <c r="ARC307" s="50"/>
      <c r="ARD307" s="50"/>
      <c r="ARE307" s="50"/>
      <c r="ARF307" s="50"/>
      <c r="ARG307" s="50"/>
      <c r="ARH307" s="50"/>
      <c r="ARI307" s="50"/>
      <c r="ARJ307" s="50"/>
      <c r="ARK307" s="50"/>
      <c r="ARL307" s="50"/>
      <c r="ARM307" s="50"/>
      <c r="ARN307" s="50"/>
      <c r="ARO307" s="50"/>
      <c r="ARP307" s="50"/>
      <c r="ARQ307" s="50"/>
      <c r="ARR307" s="50"/>
      <c r="ARS307" s="50"/>
      <c r="ART307" s="50"/>
      <c r="ARU307" s="50"/>
      <c r="ARV307" s="50"/>
      <c r="ARW307" s="50"/>
      <c r="ARX307" s="50"/>
      <c r="ARY307" s="50"/>
      <c r="ARZ307" s="50"/>
      <c r="ASA307" s="50"/>
      <c r="ASB307" s="50"/>
      <c r="ASC307" s="50"/>
      <c r="ASD307" s="50"/>
      <c r="ASE307" s="50"/>
      <c r="ASF307" s="50"/>
      <c r="ASG307" s="50"/>
      <c r="ASH307" s="50"/>
      <c r="ASI307" s="50"/>
      <c r="ASJ307" s="50"/>
      <c r="ASK307" s="50"/>
      <c r="ASL307" s="50"/>
      <c r="ASM307" s="50"/>
      <c r="ASN307" s="50"/>
      <c r="ASO307" s="50"/>
      <c r="ASP307" s="50"/>
      <c r="ASQ307" s="50"/>
      <c r="ASR307" s="50"/>
      <c r="ASS307" s="50"/>
      <c r="AST307" s="50"/>
      <c r="ASU307" s="50"/>
      <c r="ASV307" s="50"/>
      <c r="ASW307" s="50"/>
      <c r="ASX307" s="50"/>
      <c r="ASY307" s="50"/>
      <c r="ASZ307" s="50"/>
      <c r="ATA307" s="50"/>
      <c r="ATB307" s="50"/>
      <c r="ATC307" s="50"/>
      <c r="ATD307" s="50"/>
      <c r="ATE307" s="50"/>
      <c r="ATF307" s="50"/>
      <c r="ATG307" s="50"/>
      <c r="ATH307" s="50"/>
      <c r="ATI307" s="50"/>
      <c r="ATJ307" s="50"/>
      <c r="ATK307" s="50"/>
      <c r="ATL307" s="50"/>
      <c r="ATM307" s="50"/>
      <c r="ATN307" s="50"/>
      <c r="ATO307" s="50"/>
      <c r="ATP307" s="50"/>
      <c r="ATQ307" s="50"/>
      <c r="ATR307" s="50"/>
      <c r="ATS307" s="50"/>
      <c r="ATT307" s="50"/>
      <c r="ATU307" s="50"/>
      <c r="ATV307" s="50"/>
      <c r="ATW307" s="50"/>
      <c r="ATX307" s="50"/>
      <c r="ATY307" s="50"/>
      <c r="ATZ307" s="50"/>
      <c r="AUA307" s="50"/>
      <c r="AUB307" s="50"/>
      <c r="AUC307" s="50"/>
      <c r="AUD307" s="50"/>
      <c r="AUE307" s="50"/>
      <c r="AUF307" s="50"/>
      <c r="AUG307" s="50"/>
      <c r="AUH307" s="50"/>
      <c r="AUI307" s="50"/>
      <c r="AUJ307" s="50"/>
      <c r="AUK307" s="50"/>
      <c r="AUL307" s="50"/>
      <c r="AUM307" s="50"/>
      <c r="AUN307" s="50"/>
      <c r="AUO307" s="50"/>
      <c r="AUP307" s="50"/>
      <c r="AUQ307" s="50"/>
      <c r="AUR307" s="50"/>
      <c r="AUS307" s="50"/>
      <c r="AUT307" s="50"/>
      <c r="AUU307" s="50"/>
      <c r="AUV307" s="50"/>
      <c r="AUW307" s="50"/>
      <c r="AUX307" s="50"/>
      <c r="AUY307" s="50"/>
      <c r="AUZ307" s="50"/>
      <c r="AVA307" s="50"/>
      <c r="AVB307" s="50"/>
      <c r="AVC307" s="50"/>
      <c r="AVD307" s="50"/>
      <c r="AVE307" s="50"/>
      <c r="AVF307" s="50"/>
      <c r="AVG307" s="50"/>
      <c r="AVH307" s="50"/>
      <c r="AVI307" s="50"/>
      <c r="AVJ307" s="50"/>
      <c r="AVK307" s="50"/>
      <c r="AVL307" s="50"/>
      <c r="AVM307" s="50"/>
      <c r="AVN307" s="50"/>
      <c r="AVO307" s="50"/>
      <c r="AVP307" s="50"/>
      <c r="AVQ307" s="50"/>
      <c r="AVR307" s="50"/>
      <c r="AVS307" s="50"/>
      <c r="AVT307" s="50"/>
      <c r="AVU307" s="50"/>
      <c r="AVV307" s="50"/>
      <c r="AVW307" s="50"/>
      <c r="AVX307" s="50"/>
      <c r="AVY307" s="50"/>
      <c r="AVZ307" s="50"/>
      <c r="AWA307" s="50"/>
      <c r="AWB307" s="50"/>
      <c r="AWC307" s="50"/>
      <c r="AWD307" s="50"/>
      <c r="AWE307" s="50"/>
      <c r="AWF307" s="50"/>
      <c r="AWH307" s="50"/>
      <c r="AWJ307" s="50"/>
      <c r="AWK307" s="50"/>
      <c r="AWL307" s="50"/>
      <c r="AWM307" s="50"/>
      <c r="AWN307" s="50"/>
      <c r="AWO307" s="50"/>
      <c r="AWP307" s="50"/>
      <c r="AWQ307" s="50"/>
      <c r="AWV307" s="50"/>
      <c r="AWW307" s="50"/>
      <c r="AWX307" s="50"/>
      <c r="AWY307" s="50"/>
      <c r="AWZ307" s="50"/>
      <c r="AXA307" s="50"/>
      <c r="AXB307" s="50"/>
      <c r="AXC307" s="50"/>
      <c r="AXD307" s="50"/>
      <c r="AXE307" s="50"/>
      <c r="AXF307" s="50"/>
      <c r="AXG307" s="50"/>
      <c r="AXH307" s="50"/>
      <c r="AXI307" s="50"/>
      <c r="AXJ307" s="50"/>
      <c r="AXK307" s="50"/>
      <c r="AXL307" s="50"/>
      <c r="AXM307" s="50"/>
      <c r="AXN307" s="50"/>
      <c r="AXO307" s="50"/>
      <c r="AXP307" s="50"/>
      <c r="AXQ307" s="50"/>
      <c r="AXR307" s="50"/>
      <c r="AXS307" s="50"/>
      <c r="AXT307" s="50"/>
      <c r="AXU307" s="50"/>
      <c r="AXV307" s="50"/>
      <c r="AXW307" s="50"/>
      <c r="AXX307" s="50"/>
      <c r="AXY307" s="50"/>
      <c r="AXZ307" s="50"/>
      <c r="AYA307" s="50"/>
      <c r="AYB307" s="50"/>
      <c r="AYC307" s="50"/>
      <c r="AYD307" s="50"/>
      <c r="AYE307" s="50"/>
      <c r="AYF307" s="50"/>
      <c r="AYG307" s="50"/>
      <c r="AYH307" s="50"/>
      <c r="AYI307" s="50"/>
      <c r="AYJ307" s="50"/>
      <c r="AYK307" s="50"/>
      <c r="AYL307" s="50"/>
      <c r="AYM307" s="50"/>
      <c r="AYN307" s="50"/>
      <c r="AYO307" s="50"/>
      <c r="AYP307" s="50"/>
      <c r="AYQ307" s="50"/>
      <c r="AYR307" s="50"/>
      <c r="AYS307" s="50"/>
      <c r="AYT307" s="50"/>
      <c r="AYU307" s="50"/>
      <c r="AYV307" s="50"/>
      <c r="AYW307" s="50"/>
      <c r="AYX307" s="50"/>
      <c r="AYY307" s="50"/>
      <c r="AYZ307" s="50"/>
      <c r="AZA307" s="50"/>
      <c r="AZB307" s="50"/>
      <c r="AZC307" s="50"/>
      <c r="AZD307" s="50"/>
      <c r="AZE307" s="50"/>
      <c r="AZF307" s="50"/>
      <c r="AZG307" s="50"/>
      <c r="AZH307" s="50"/>
      <c r="AZI307" s="50"/>
      <c r="AZJ307" s="50"/>
      <c r="AZK307" s="50"/>
      <c r="AZL307" s="50"/>
      <c r="AZM307" s="50"/>
      <c r="AZN307" s="50"/>
      <c r="AZO307" s="50"/>
      <c r="AZP307" s="50"/>
      <c r="AZQ307" s="50"/>
      <c r="AZR307" s="50"/>
      <c r="AZS307" s="50"/>
      <c r="AZT307" s="50"/>
      <c r="AZU307" s="50"/>
      <c r="AZV307" s="50"/>
      <c r="AZW307" s="50"/>
      <c r="AZX307" s="50"/>
      <c r="AZY307" s="50"/>
      <c r="AZZ307" s="50"/>
      <c r="BAA307" s="50"/>
      <c r="BAB307" s="50"/>
      <c r="BAC307" s="50"/>
      <c r="BAD307" s="50"/>
      <c r="BAE307" s="50"/>
      <c r="BAF307" s="50"/>
      <c r="BAG307" s="50"/>
      <c r="BAH307" s="50"/>
      <c r="BAI307" s="50"/>
      <c r="BAJ307" s="50"/>
      <c r="BAK307" s="50"/>
      <c r="BAL307" s="50"/>
      <c r="BAM307" s="50"/>
      <c r="BAN307" s="50"/>
      <c r="BAO307" s="50"/>
      <c r="BAP307" s="50"/>
      <c r="BAQ307" s="50"/>
      <c r="BAR307" s="50"/>
      <c r="BAS307" s="50"/>
      <c r="BAT307" s="50"/>
      <c r="BAU307" s="50"/>
      <c r="BAV307" s="50"/>
      <c r="BAW307" s="50"/>
      <c r="BAX307" s="50"/>
      <c r="BAY307" s="50"/>
      <c r="BAZ307" s="50"/>
      <c r="BBA307" s="50"/>
      <c r="BBB307" s="50"/>
      <c r="BBC307" s="50"/>
      <c r="BBD307" s="50"/>
      <c r="BBE307" s="50"/>
      <c r="BBF307" s="50"/>
      <c r="BBG307" s="50"/>
      <c r="BBH307" s="50"/>
      <c r="BBI307" s="50"/>
      <c r="BBJ307" s="50"/>
      <c r="BBK307" s="50"/>
      <c r="BBL307" s="50"/>
      <c r="BBM307" s="50"/>
      <c r="BBN307" s="50"/>
      <c r="BBO307" s="50"/>
      <c r="BBP307" s="50"/>
      <c r="BBQ307" s="50"/>
      <c r="BBR307" s="50"/>
      <c r="BBS307" s="50"/>
      <c r="BBT307" s="50"/>
      <c r="BBU307" s="50"/>
      <c r="BBV307" s="50"/>
      <c r="BBW307" s="50"/>
      <c r="BBX307" s="50"/>
      <c r="BBY307" s="50"/>
      <c r="BBZ307" s="50"/>
      <c r="BCA307" s="50"/>
      <c r="BCB307" s="50"/>
      <c r="BCC307" s="50"/>
      <c r="BCD307" s="50"/>
      <c r="BCE307" s="50"/>
      <c r="BCF307" s="50"/>
      <c r="BCG307" s="50"/>
      <c r="BCH307" s="50"/>
      <c r="BCI307" s="50"/>
      <c r="BCJ307" s="50"/>
      <c r="BCK307" s="50"/>
      <c r="BCL307" s="50"/>
      <c r="BCM307" s="50"/>
      <c r="BCN307" s="50"/>
      <c r="BCO307" s="50"/>
      <c r="BCP307" s="50"/>
      <c r="BCQ307" s="50"/>
      <c r="BCR307" s="50"/>
      <c r="BCS307" s="50"/>
      <c r="BCT307" s="50"/>
      <c r="BCU307" s="50"/>
      <c r="BCV307" s="50"/>
      <c r="BCW307" s="50"/>
      <c r="BCX307" s="50"/>
      <c r="BCY307" s="50"/>
      <c r="BCZ307" s="50"/>
      <c r="BDA307" s="50"/>
      <c r="BDB307" s="50"/>
      <c r="BDC307" s="50"/>
      <c r="BDD307" s="50"/>
      <c r="BDE307" s="50"/>
      <c r="BDF307" s="50"/>
      <c r="BDG307" s="50"/>
      <c r="BDH307" s="50"/>
      <c r="BDI307" s="50"/>
      <c r="BDJ307" s="50"/>
      <c r="BDK307" s="50"/>
      <c r="BDL307" s="50"/>
      <c r="BDM307" s="50"/>
      <c r="BDN307" s="50"/>
      <c r="BDO307" s="50"/>
      <c r="BDP307" s="50"/>
      <c r="BDQ307" s="50"/>
      <c r="BDR307" s="50"/>
      <c r="BDS307" s="50"/>
      <c r="BDT307" s="50"/>
      <c r="BDU307" s="50"/>
      <c r="BDV307" s="50"/>
      <c r="BDW307" s="50"/>
      <c r="BDX307" s="50"/>
      <c r="BDY307" s="50"/>
      <c r="BDZ307" s="50"/>
      <c r="BEA307" s="50"/>
      <c r="BEB307" s="50"/>
      <c r="BEC307" s="50"/>
      <c r="BED307" s="50"/>
      <c r="BEE307" s="50"/>
      <c r="BEF307" s="50"/>
      <c r="BEG307" s="50"/>
      <c r="BEH307" s="50"/>
      <c r="BEI307" s="50"/>
      <c r="BEJ307" s="50"/>
      <c r="BEK307" s="50"/>
      <c r="BEL307" s="50"/>
      <c r="BEM307" s="50"/>
      <c r="BEN307" s="50"/>
      <c r="BEO307" s="50"/>
      <c r="BEP307" s="50"/>
      <c r="BEQ307" s="50"/>
      <c r="BER307" s="50"/>
      <c r="BES307" s="50"/>
      <c r="BET307" s="50"/>
      <c r="BEU307" s="50"/>
      <c r="BEV307" s="50"/>
      <c r="BEW307" s="50"/>
      <c r="BEX307" s="50"/>
      <c r="BEY307" s="50"/>
      <c r="BEZ307" s="50"/>
      <c r="BFA307" s="50"/>
      <c r="BFB307" s="50"/>
      <c r="BFC307" s="50"/>
      <c r="BFD307" s="50"/>
      <c r="BFE307" s="50"/>
      <c r="BFF307" s="50"/>
      <c r="BFG307" s="50"/>
      <c r="BFH307" s="50"/>
      <c r="BFI307" s="50"/>
      <c r="BFJ307" s="50"/>
      <c r="BFK307" s="50"/>
      <c r="BFL307" s="50"/>
      <c r="BFM307" s="50"/>
      <c r="BFN307" s="50"/>
      <c r="BFO307" s="50"/>
      <c r="BFP307" s="50"/>
      <c r="BFQ307" s="50"/>
      <c r="BFR307" s="50"/>
      <c r="BFS307" s="50"/>
      <c r="BFT307" s="50"/>
      <c r="BFU307" s="50"/>
      <c r="BFV307" s="50"/>
      <c r="BFW307" s="50"/>
      <c r="BFX307" s="50"/>
      <c r="BFY307" s="50"/>
      <c r="BFZ307" s="50"/>
      <c r="BGA307" s="50"/>
      <c r="BGB307" s="50"/>
      <c r="BGD307" s="50"/>
      <c r="BGF307" s="50"/>
      <c r="BGG307" s="50"/>
      <c r="BGH307" s="50"/>
      <c r="BGI307" s="50"/>
      <c r="BGJ307" s="50"/>
      <c r="BGK307" s="50"/>
      <c r="BGL307" s="50"/>
      <c r="BGM307" s="50"/>
      <c r="BGR307" s="50"/>
      <c r="BGS307" s="50"/>
      <c r="BGT307" s="50"/>
      <c r="BGU307" s="50"/>
      <c r="BGV307" s="50"/>
      <c r="BGW307" s="50"/>
      <c r="BGX307" s="50"/>
      <c r="BGY307" s="50"/>
      <c r="BGZ307" s="50"/>
      <c r="BHA307" s="50"/>
      <c r="BHB307" s="50"/>
      <c r="BHC307" s="50"/>
      <c r="BHD307" s="50"/>
      <c r="BHE307" s="50"/>
      <c r="BHF307" s="50"/>
      <c r="BHG307" s="50"/>
      <c r="BHH307" s="50"/>
      <c r="BHI307" s="50"/>
      <c r="BHJ307" s="50"/>
      <c r="BHK307" s="50"/>
      <c r="BHL307" s="50"/>
      <c r="BHM307" s="50"/>
      <c r="BHN307" s="50"/>
      <c r="BHO307" s="50"/>
      <c r="BHP307" s="50"/>
      <c r="BHQ307" s="50"/>
      <c r="BHR307" s="50"/>
      <c r="BHS307" s="50"/>
      <c r="BHT307" s="50"/>
      <c r="BHU307" s="50"/>
      <c r="BHV307" s="50"/>
      <c r="BHW307" s="50"/>
      <c r="BHX307" s="50"/>
      <c r="BHY307" s="50"/>
      <c r="BHZ307" s="50"/>
      <c r="BIA307" s="50"/>
      <c r="BIB307" s="50"/>
      <c r="BIC307" s="50"/>
      <c r="BID307" s="50"/>
      <c r="BIE307" s="50"/>
      <c r="BIF307" s="50"/>
      <c r="BIG307" s="50"/>
      <c r="BIH307" s="50"/>
      <c r="BII307" s="50"/>
      <c r="BIJ307" s="50"/>
      <c r="BIK307" s="50"/>
      <c r="BIL307" s="50"/>
      <c r="BIM307" s="50"/>
      <c r="BIN307" s="50"/>
      <c r="BIO307" s="50"/>
      <c r="BIP307" s="50"/>
      <c r="BIQ307" s="50"/>
      <c r="BIR307" s="50"/>
      <c r="BIS307" s="50"/>
      <c r="BIT307" s="50"/>
      <c r="BIU307" s="50"/>
      <c r="BIV307" s="50"/>
      <c r="BIW307" s="50"/>
      <c r="BIX307" s="50"/>
      <c r="BIY307" s="50"/>
      <c r="BIZ307" s="50"/>
      <c r="BJA307" s="50"/>
      <c r="BJB307" s="50"/>
      <c r="BJC307" s="50"/>
      <c r="BJD307" s="50"/>
      <c r="BJE307" s="50"/>
      <c r="BJF307" s="50"/>
      <c r="BJG307" s="50"/>
      <c r="BJH307" s="50"/>
      <c r="BJI307" s="50"/>
      <c r="BJJ307" s="50"/>
      <c r="BJK307" s="50"/>
      <c r="BJL307" s="50"/>
      <c r="BJM307" s="50"/>
      <c r="BJN307" s="50"/>
      <c r="BJO307" s="50"/>
      <c r="BJP307" s="50"/>
      <c r="BJQ307" s="50"/>
      <c r="BJR307" s="50"/>
      <c r="BJS307" s="50"/>
      <c r="BJT307" s="50"/>
      <c r="BJU307" s="50"/>
      <c r="BJV307" s="50"/>
      <c r="BJW307" s="50"/>
      <c r="BJX307" s="50"/>
      <c r="BJY307" s="50"/>
      <c r="BJZ307" s="50"/>
      <c r="BKA307" s="50"/>
      <c r="BKB307" s="50"/>
      <c r="BKC307" s="50"/>
      <c r="BKD307" s="50"/>
      <c r="BKE307" s="50"/>
      <c r="BKF307" s="50"/>
      <c r="BKG307" s="50"/>
      <c r="BKH307" s="50"/>
      <c r="BKI307" s="50"/>
      <c r="BKJ307" s="50"/>
      <c r="BKK307" s="50"/>
      <c r="BKL307" s="50"/>
      <c r="BKM307" s="50"/>
      <c r="BKN307" s="50"/>
      <c r="BKO307" s="50"/>
      <c r="BKP307" s="50"/>
      <c r="BKQ307" s="50"/>
      <c r="BKR307" s="50"/>
      <c r="BKS307" s="50"/>
      <c r="BKT307" s="50"/>
      <c r="BKU307" s="50"/>
      <c r="BKV307" s="50"/>
      <c r="BKW307" s="50"/>
      <c r="BKX307" s="50"/>
      <c r="BKY307" s="50"/>
      <c r="BKZ307" s="50"/>
      <c r="BLA307" s="50"/>
      <c r="BLB307" s="50"/>
      <c r="BLC307" s="50"/>
      <c r="BLD307" s="50"/>
      <c r="BLE307" s="50"/>
      <c r="BLF307" s="50"/>
      <c r="BLG307" s="50"/>
      <c r="BLH307" s="50"/>
      <c r="BLI307" s="50"/>
      <c r="BLJ307" s="50"/>
      <c r="BLK307" s="50"/>
      <c r="BLL307" s="50"/>
      <c r="BLM307" s="50"/>
      <c r="BLN307" s="50"/>
      <c r="BLO307" s="50"/>
      <c r="BLP307" s="50"/>
      <c r="BLQ307" s="50"/>
      <c r="BLR307" s="50"/>
      <c r="BLS307" s="50"/>
      <c r="BLT307" s="50"/>
      <c r="BLU307" s="50"/>
      <c r="BLV307" s="50"/>
      <c r="BLW307" s="50"/>
      <c r="BLX307" s="50"/>
      <c r="BLY307" s="50"/>
      <c r="BLZ307" s="50"/>
      <c r="BMA307" s="50"/>
      <c r="BMB307" s="50"/>
      <c r="BMC307" s="50"/>
      <c r="BMD307" s="50"/>
      <c r="BME307" s="50"/>
      <c r="BMF307" s="50"/>
      <c r="BMG307" s="50"/>
      <c r="BMH307" s="50"/>
      <c r="BMI307" s="50"/>
      <c r="BMJ307" s="50"/>
      <c r="BMK307" s="50"/>
      <c r="BML307" s="50"/>
      <c r="BMM307" s="50"/>
      <c r="BMN307" s="50"/>
      <c r="BMO307" s="50"/>
      <c r="BMP307" s="50"/>
      <c r="BMQ307" s="50"/>
      <c r="BMR307" s="50"/>
      <c r="BMS307" s="50"/>
      <c r="BMT307" s="50"/>
      <c r="BMU307" s="50"/>
      <c r="BMV307" s="50"/>
      <c r="BMW307" s="50"/>
      <c r="BMX307" s="50"/>
      <c r="BMY307" s="50"/>
      <c r="BMZ307" s="50"/>
      <c r="BNA307" s="50"/>
      <c r="BNB307" s="50"/>
      <c r="BNC307" s="50"/>
      <c r="BND307" s="50"/>
      <c r="BNE307" s="50"/>
      <c r="BNF307" s="50"/>
      <c r="BNG307" s="50"/>
      <c r="BNH307" s="50"/>
      <c r="BNI307" s="50"/>
      <c r="BNJ307" s="50"/>
      <c r="BNK307" s="50"/>
      <c r="BNL307" s="50"/>
      <c r="BNM307" s="50"/>
      <c r="BNN307" s="50"/>
      <c r="BNO307" s="50"/>
      <c r="BNP307" s="50"/>
      <c r="BNQ307" s="50"/>
      <c r="BNR307" s="50"/>
      <c r="BNS307" s="50"/>
      <c r="BNT307" s="50"/>
      <c r="BNU307" s="50"/>
      <c r="BNV307" s="50"/>
      <c r="BNW307" s="50"/>
      <c r="BNX307" s="50"/>
      <c r="BNY307" s="50"/>
      <c r="BNZ307" s="50"/>
      <c r="BOA307" s="50"/>
      <c r="BOB307" s="50"/>
      <c r="BOC307" s="50"/>
      <c r="BOD307" s="50"/>
      <c r="BOE307" s="50"/>
      <c r="BOF307" s="50"/>
      <c r="BOG307" s="50"/>
      <c r="BOH307" s="50"/>
      <c r="BOI307" s="50"/>
      <c r="BOJ307" s="50"/>
      <c r="BOK307" s="50"/>
      <c r="BOL307" s="50"/>
      <c r="BOM307" s="50"/>
      <c r="BON307" s="50"/>
      <c r="BOO307" s="50"/>
      <c r="BOP307" s="50"/>
      <c r="BOQ307" s="50"/>
      <c r="BOR307" s="50"/>
      <c r="BOS307" s="50"/>
      <c r="BOT307" s="50"/>
      <c r="BOU307" s="50"/>
      <c r="BOV307" s="50"/>
      <c r="BOW307" s="50"/>
      <c r="BOX307" s="50"/>
      <c r="BOY307" s="50"/>
      <c r="BOZ307" s="50"/>
      <c r="BPA307" s="50"/>
      <c r="BPB307" s="50"/>
      <c r="BPC307" s="50"/>
      <c r="BPD307" s="50"/>
      <c r="BPE307" s="50"/>
      <c r="BPF307" s="50"/>
      <c r="BPG307" s="50"/>
      <c r="BPH307" s="50"/>
      <c r="BPI307" s="50"/>
      <c r="BPJ307" s="50"/>
      <c r="BPK307" s="50"/>
      <c r="BPL307" s="50"/>
      <c r="BPM307" s="50"/>
      <c r="BPN307" s="50"/>
      <c r="BPO307" s="50"/>
      <c r="BPP307" s="50"/>
      <c r="BPQ307" s="50"/>
      <c r="BPR307" s="50"/>
      <c r="BPS307" s="50"/>
      <c r="BPT307" s="50"/>
      <c r="BPU307" s="50"/>
      <c r="BPV307" s="50"/>
      <c r="BPW307" s="50"/>
      <c r="BPX307" s="50"/>
      <c r="BPZ307" s="50"/>
      <c r="BQB307" s="50"/>
      <c r="BQC307" s="50"/>
      <c r="BQD307" s="50"/>
      <c r="BQE307" s="50"/>
      <c r="BQF307" s="50"/>
      <c r="BQG307" s="50"/>
      <c r="BQH307" s="50"/>
      <c r="BQI307" s="50"/>
      <c r="BQN307" s="50"/>
      <c r="BQO307" s="50"/>
      <c r="BQP307" s="50"/>
      <c r="BQQ307" s="50"/>
      <c r="BQR307" s="50"/>
      <c r="BQS307" s="50"/>
      <c r="BQT307" s="50"/>
      <c r="BQU307" s="50"/>
      <c r="BQV307" s="50"/>
      <c r="BQW307" s="50"/>
      <c r="BQX307" s="50"/>
      <c r="BQY307" s="50"/>
      <c r="BQZ307" s="50"/>
      <c r="BRA307" s="50"/>
      <c r="BRB307" s="50"/>
      <c r="BRC307" s="50"/>
      <c r="BRD307" s="50"/>
      <c r="BRE307" s="50"/>
      <c r="BRF307" s="50"/>
      <c r="BRG307" s="50"/>
      <c r="BRH307" s="50"/>
      <c r="BRI307" s="50"/>
      <c r="BRJ307" s="50"/>
      <c r="BRK307" s="50"/>
      <c r="BRL307" s="50"/>
      <c r="BRM307" s="50"/>
      <c r="BRN307" s="50"/>
      <c r="BRO307" s="50"/>
      <c r="BRP307" s="50"/>
      <c r="BRQ307" s="50"/>
      <c r="BRR307" s="50"/>
      <c r="BRS307" s="50"/>
      <c r="BRT307" s="50"/>
      <c r="BRU307" s="50"/>
      <c r="BRV307" s="50"/>
      <c r="BRW307" s="50"/>
      <c r="BRX307" s="50"/>
      <c r="BRY307" s="50"/>
      <c r="BRZ307" s="50"/>
      <c r="BSA307" s="50"/>
      <c r="BSB307" s="50"/>
      <c r="BSC307" s="50"/>
      <c r="BSD307" s="50"/>
      <c r="BSE307" s="50"/>
      <c r="BSF307" s="50"/>
      <c r="BSG307" s="50"/>
      <c r="BSH307" s="50"/>
      <c r="BSI307" s="50"/>
      <c r="BSJ307" s="50"/>
      <c r="BSK307" s="50"/>
      <c r="BSL307" s="50"/>
      <c r="BSM307" s="50"/>
      <c r="BSN307" s="50"/>
      <c r="BSO307" s="50"/>
      <c r="BSP307" s="50"/>
      <c r="BSQ307" s="50"/>
      <c r="BSR307" s="50"/>
      <c r="BSS307" s="50"/>
      <c r="BST307" s="50"/>
      <c r="BSU307" s="50"/>
      <c r="BSV307" s="50"/>
      <c r="BSW307" s="50"/>
      <c r="BSX307" s="50"/>
      <c r="BSY307" s="50"/>
      <c r="BSZ307" s="50"/>
      <c r="BTA307" s="50"/>
      <c r="BTB307" s="50"/>
      <c r="BTC307" s="50"/>
      <c r="BTD307" s="50"/>
      <c r="BTE307" s="50"/>
      <c r="BTF307" s="50"/>
      <c r="BTG307" s="50"/>
      <c r="BTH307" s="50"/>
      <c r="BTI307" s="50"/>
      <c r="BTJ307" s="50"/>
      <c r="BTK307" s="50"/>
      <c r="BTL307" s="50"/>
      <c r="BTM307" s="50"/>
      <c r="BTN307" s="50"/>
      <c r="BTO307" s="50"/>
      <c r="BTP307" s="50"/>
      <c r="BTQ307" s="50"/>
      <c r="BTR307" s="50"/>
      <c r="BTS307" s="50"/>
      <c r="BTT307" s="50"/>
      <c r="BTU307" s="50"/>
      <c r="BTV307" s="50"/>
      <c r="BTW307" s="50"/>
      <c r="BTX307" s="50"/>
      <c r="BTY307" s="50"/>
      <c r="BTZ307" s="50"/>
      <c r="BUA307" s="50"/>
      <c r="BUB307" s="50"/>
      <c r="BUC307" s="50"/>
      <c r="BUD307" s="50"/>
      <c r="BUE307" s="50"/>
      <c r="BUF307" s="50"/>
      <c r="BUG307" s="50"/>
      <c r="BUH307" s="50"/>
      <c r="BUI307" s="50"/>
      <c r="BUJ307" s="50"/>
      <c r="BUK307" s="50"/>
      <c r="BUL307" s="50"/>
      <c r="BUM307" s="50"/>
      <c r="BUN307" s="50"/>
      <c r="BUO307" s="50"/>
      <c r="BUP307" s="50"/>
      <c r="BUQ307" s="50"/>
      <c r="BUR307" s="50"/>
      <c r="BUS307" s="50"/>
      <c r="BUT307" s="50"/>
      <c r="BUU307" s="50"/>
      <c r="BUV307" s="50"/>
      <c r="BUW307" s="50"/>
      <c r="BUX307" s="50"/>
      <c r="BUY307" s="50"/>
      <c r="BUZ307" s="50"/>
      <c r="BVA307" s="50"/>
      <c r="BVB307" s="50"/>
      <c r="BVC307" s="50"/>
      <c r="BVD307" s="50"/>
      <c r="BVE307" s="50"/>
      <c r="BVF307" s="50"/>
      <c r="BVG307" s="50"/>
      <c r="BVH307" s="50"/>
      <c r="BVI307" s="50"/>
      <c r="BVJ307" s="50"/>
      <c r="BVK307" s="50"/>
      <c r="BVL307" s="50"/>
      <c r="BVM307" s="50"/>
      <c r="BVN307" s="50"/>
      <c r="BVO307" s="50"/>
      <c r="BVP307" s="50"/>
      <c r="BVQ307" s="50"/>
      <c r="BVR307" s="50"/>
      <c r="BVS307" s="50"/>
      <c r="BVT307" s="50"/>
      <c r="BVU307" s="50"/>
      <c r="BVV307" s="50"/>
      <c r="BVW307" s="50"/>
      <c r="BVX307" s="50"/>
      <c r="BVY307" s="50"/>
      <c r="BVZ307" s="50"/>
      <c r="BWA307" s="50"/>
      <c r="BWB307" s="50"/>
      <c r="BWC307" s="50"/>
      <c r="BWD307" s="50"/>
      <c r="BWE307" s="50"/>
      <c r="BWF307" s="50"/>
      <c r="BWG307" s="50"/>
      <c r="BWH307" s="50"/>
      <c r="BWI307" s="50"/>
      <c r="BWJ307" s="50"/>
      <c r="BWK307" s="50"/>
      <c r="BWL307" s="50"/>
      <c r="BWM307" s="50"/>
      <c r="BWN307" s="50"/>
      <c r="BWO307" s="50"/>
      <c r="BWP307" s="50"/>
      <c r="BWQ307" s="50"/>
      <c r="BWR307" s="50"/>
      <c r="BWS307" s="50"/>
      <c r="BWT307" s="50"/>
      <c r="BWU307" s="50"/>
      <c r="BWV307" s="50"/>
      <c r="BWW307" s="50"/>
      <c r="BWX307" s="50"/>
      <c r="BWY307" s="50"/>
      <c r="BWZ307" s="50"/>
      <c r="BXA307" s="50"/>
      <c r="BXB307" s="50"/>
      <c r="BXC307" s="50"/>
      <c r="BXD307" s="50"/>
      <c r="BXE307" s="50"/>
      <c r="BXF307" s="50"/>
      <c r="BXG307" s="50"/>
      <c r="BXH307" s="50"/>
      <c r="BXI307" s="50"/>
      <c r="BXJ307" s="50"/>
      <c r="BXK307" s="50"/>
      <c r="BXL307" s="50"/>
      <c r="BXM307" s="50"/>
      <c r="BXN307" s="50"/>
      <c r="BXO307" s="50"/>
      <c r="BXP307" s="50"/>
      <c r="BXQ307" s="50"/>
      <c r="BXR307" s="50"/>
      <c r="BXS307" s="50"/>
      <c r="BXT307" s="50"/>
      <c r="BXU307" s="50"/>
      <c r="BXV307" s="50"/>
      <c r="BXW307" s="50"/>
      <c r="BXX307" s="50"/>
      <c r="BXY307" s="50"/>
      <c r="BXZ307" s="50"/>
      <c r="BYA307" s="50"/>
      <c r="BYB307" s="50"/>
      <c r="BYC307" s="50"/>
      <c r="BYD307" s="50"/>
      <c r="BYE307" s="50"/>
      <c r="BYF307" s="50"/>
      <c r="BYG307" s="50"/>
      <c r="BYH307" s="50"/>
      <c r="BYI307" s="50"/>
      <c r="BYJ307" s="50"/>
      <c r="BYK307" s="50"/>
      <c r="BYL307" s="50"/>
      <c r="BYM307" s="50"/>
      <c r="BYN307" s="50"/>
      <c r="BYO307" s="50"/>
      <c r="BYP307" s="50"/>
      <c r="BYQ307" s="50"/>
      <c r="BYR307" s="50"/>
      <c r="BYS307" s="50"/>
      <c r="BYT307" s="50"/>
      <c r="BYU307" s="50"/>
      <c r="BYV307" s="50"/>
      <c r="BYW307" s="50"/>
      <c r="BYX307" s="50"/>
      <c r="BYY307" s="50"/>
      <c r="BYZ307" s="50"/>
      <c r="BZA307" s="50"/>
      <c r="BZB307" s="50"/>
      <c r="BZC307" s="50"/>
      <c r="BZD307" s="50"/>
      <c r="BZE307" s="50"/>
      <c r="BZF307" s="50"/>
      <c r="BZG307" s="50"/>
      <c r="BZH307" s="50"/>
      <c r="BZI307" s="50"/>
      <c r="BZJ307" s="50"/>
      <c r="BZK307" s="50"/>
      <c r="BZL307" s="50"/>
      <c r="BZM307" s="50"/>
      <c r="BZN307" s="50"/>
      <c r="BZO307" s="50"/>
      <c r="BZP307" s="50"/>
      <c r="BZQ307" s="50"/>
      <c r="BZR307" s="50"/>
      <c r="BZS307" s="50"/>
      <c r="BZT307" s="50"/>
      <c r="BZV307" s="50"/>
      <c r="BZX307" s="50"/>
      <c r="BZY307" s="50"/>
      <c r="BZZ307" s="50"/>
      <c r="CAA307" s="50"/>
      <c r="CAB307" s="50"/>
      <c r="CAC307" s="50"/>
      <c r="CAD307" s="50"/>
      <c r="CAE307" s="50"/>
      <c r="CAJ307" s="50"/>
      <c r="CAK307" s="50"/>
      <c r="CAL307" s="50"/>
      <c r="CAM307" s="50"/>
      <c r="CAN307" s="50"/>
      <c r="CAO307" s="50"/>
      <c r="CAP307" s="50"/>
      <c r="CAQ307" s="50"/>
      <c r="CAR307" s="50"/>
      <c r="CAS307" s="50"/>
      <c r="CAT307" s="50"/>
      <c r="CAU307" s="50"/>
      <c r="CAV307" s="50"/>
      <c r="CAW307" s="50"/>
      <c r="CAX307" s="50"/>
      <c r="CAY307" s="50"/>
      <c r="CAZ307" s="50"/>
      <c r="CBA307" s="50"/>
      <c r="CBB307" s="50"/>
      <c r="CBC307" s="50"/>
      <c r="CBD307" s="50"/>
      <c r="CBE307" s="50"/>
      <c r="CBF307" s="50"/>
      <c r="CBG307" s="50"/>
      <c r="CBH307" s="50"/>
      <c r="CBI307" s="50"/>
      <c r="CBJ307" s="50"/>
      <c r="CBK307" s="50"/>
      <c r="CBL307" s="50"/>
      <c r="CBM307" s="50"/>
      <c r="CBN307" s="50"/>
      <c r="CBO307" s="50"/>
      <c r="CBP307" s="50"/>
      <c r="CBQ307" s="50"/>
      <c r="CBR307" s="50"/>
      <c r="CBS307" s="50"/>
      <c r="CBT307" s="50"/>
      <c r="CBU307" s="50"/>
      <c r="CBV307" s="50"/>
      <c r="CBW307" s="50"/>
      <c r="CBX307" s="50"/>
      <c r="CBY307" s="50"/>
      <c r="CBZ307" s="50"/>
      <c r="CCA307" s="50"/>
      <c r="CCB307" s="50"/>
      <c r="CCC307" s="50"/>
      <c r="CCD307" s="50"/>
      <c r="CCE307" s="50"/>
      <c r="CCF307" s="50"/>
      <c r="CCG307" s="50"/>
      <c r="CCH307" s="50"/>
      <c r="CCI307" s="50"/>
      <c r="CCJ307" s="50"/>
      <c r="CCK307" s="50"/>
      <c r="CCL307" s="50"/>
      <c r="CCM307" s="50"/>
      <c r="CCN307" s="50"/>
      <c r="CCO307" s="50"/>
      <c r="CCP307" s="50"/>
      <c r="CCQ307" s="50"/>
      <c r="CCR307" s="50"/>
      <c r="CCS307" s="50"/>
      <c r="CCT307" s="50"/>
      <c r="CCU307" s="50"/>
      <c r="CCV307" s="50"/>
      <c r="CCW307" s="50"/>
      <c r="CCX307" s="50"/>
      <c r="CCY307" s="50"/>
      <c r="CCZ307" s="50"/>
      <c r="CDA307" s="50"/>
      <c r="CDB307" s="50"/>
      <c r="CDC307" s="50"/>
      <c r="CDD307" s="50"/>
      <c r="CDE307" s="50"/>
      <c r="CDF307" s="50"/>
      <c r="CDG307" s="50"/>
      <c r="CDH307" s="50"/>
      <c r="CDI307" s="50"/>
      <c r="CDJ307" s="50"/>
      <c r="CDK307" s="50"/>
      <c r="CDL307" s="50"/>
      <c r="CDM307" s="50"/>
      <c r="CDN307" s="50"/>
      <c r="CDO307" s="50"/>
      <c r="CDP307" s="50"/>
      <c r="CDQ307" s="50"/>
      <c r="CDR307" s="50"/>
      <c r="CDS307" s="50"/>
      <c r="CDT307" s="50"/>
      <c r="CDU307" s="50"/>
      <c r="CDV307" s="50"/>
      <c r="CDW307" s="50"/>
      <c r="CDX307" s="50"/>
      <c r="CDY307" s="50"/>
      <c r="CDZ307" s="50"/>
      <c r="CEA307" s="50"/>
      <c r="CEB307" s="50"/>
      <c r="CEC307" s="50"/>
      <c r="CED307" s="50"/>
      <c r="CEE307" s="50"/>
      <c r="CEF307" s="50"/>
      <c r="CEG307" s="50"/>
      <c r="CEH307" s="50"/>
      <c r="CEI307" s="50"/>
      <c r="CEJ307" s="50"/>
      <c r="CEK307" s="50"/>
      <c r="CEL307" s="50"/>
      <c r="CEM307" s="50"/>
      <c r="CEN307" s="50"/>
      <c r="CEO307" s="50"/>
      <c r="CEP307" s="50"/>
      <c r="CEQ307" s="50"/>
      <c r="CER307" s="50"/>
      <c r="CES307" s="50"/>
      <c r="CET307" s="50"/>
      <c r="CEU307" s="50"/>
      <c r="CEV307" s="50"/>
      <c r="CEW307" s="50"/>
      <c r="CEX307" s="50"/>
      <c r="CEY307" s="50"/>
      <c r="CEZ307" s="50"/>
      <c r="CFA307" s="50"/>
      <c r="CFB307" s="50"/>
      <c r="CFC307" s="50"/>
      <c r="CFD307" s="50"/>
      <c r="CFE307" s="50"/>
      <c r="CFF307" s="50"/>
      <c r="CFG307" s="50"/>
      <c r="CFH307" s="50"/>
      <c r="CFI307" s="50"/>
      <c r="CFJ307" s="50"/>
      <c r="CFK307" s="50"/>
      <c r="CFL307" s="50"/>
      <c r="CFM307" s="50"/>
      <c r="CFN307" s="50"/>
      <c r="CFO307" s="50"/>
      <c r="CFP307" s="50"/>
      <c r="CFQ307" s="50"/>
      <c r="CFR307" s="50"/>
      <c r="CFS307" s="50"/>
      <c r="CFT307" s="50"/>
      <c r="CFU307" s="50"/>
      <c r="CFV307" s="50"/>
      <c r="CFW307" s="50"/>
      <c r="CFX307" s="50"/>
      <c r="CFY307" s="50"/>
      <c r="CFZ307" s="50"/>
      <c r="CGA307" s="50"/>
      <c r="CGB307" s="50"/>
      <c r="CGC307" s="50"/>
      <c r="CGD307" s="50"/>
      <c r="CGE307" s="50"/>
      <c r="CGF307" s="50"/>
      <c r="CGG307" s="50"/>
      <c r="CGH307" s="50"/>
      <c r="CGI307" s="50"/>
      <c r="CGJ307" s="50"/>
      <c r="CGK307" s="50"/>
      <c r="CGL307" s="50"/>
      <c r="CGM307" s="50"/>
      <c r="CGN307" s="50"/>
      <c r="CGO307" s="50"/>
      <c r="CGP307" s="50"/>
      <c r="CGQ307" s="50"/>
      <c r="CGR307" s="50"/>
      <c r="CGS307" s="50"/>
      <c r="CGT307" s="50"/>
      <c r="CGU307" s="50"/>
      <c r="CGV307" s="50"/>
      <c r="CGW307" s="50"/>
      <c r="CGX307" s="50"/>
      <c r="CGY307" s="50"/>
      <c r="CGZ307" s="50"/>
      <c r="CHA307" s="50"/>
      <c r="CHB307" s="50"/>
      <c r="CHC307" s="50"/>
      <c r="CHD307" s="50"/>
      <c r="CHE307" s="50"/>
      <c r="CHF307" s="50"/>
      <c r="CHG307" s="50"/>
      <c r="CHH307" s="50"/>
      <c r="CHI307" s="50"/>
      <c r="CHJ307" s="50"/>
      <c r="CHK307" s="50"/>
      <c r="CHL307" s="50"/>
      <c r="CHM307" s="50"/>
      <c r="CHN307" s="50"/>
      <c r="CHO307" s="50"/>
      <c r="CHP307" s="50"/>
      <c r="CHQ307" s="50"/>
      <c r="CHR307" s="50"/>
      <c r="CHS307" s="50"/>
      <c r="CHT307" s="50"/>
      <c r="CHU307" s="50"/>
      <c r="CHV307" s="50"/>
      <c r="CHW307" s="50"/>
      <c r="CHX307" s="50"/>
      <c r="CHY307" s="50"/>
      <c r="CHZ307" s="50"/>
      <c r="CIA307" s="50"/>
      <c r="CIB307" s="50"/>
      <c r="CIC307" s="50"/>
      <c r="CID307" s="50"/>
      <c r="CIE307" s="50"/>
      <c r="CIF307" s="50"/>
      <c r="CIG307" s="50"/>
      <c r="CIH307" s="50"/>
      <c r="CII307" s="50"/>
      <c r="CIJ307" s="50"/>
      <c r="CIK307" s="50"/>
      <c r="CIL307" s="50"/>
      <c r="CIM307" s="50"/>
      <c r="CIN307" s="50"/>
      <c r="CIO307" s="50"/>
      <c r="CIP307" s="50"/>
      <c r="CIQ307" s="50"/>
      <c r="CIR307" s="50"/>
      <c r="CIS307" s="50"/>
      <c r="CIT307" s="50"/>
      <c r="CIU307" s="50"/>
      <c r="CIV307" s="50"/>
      <c r="CIW307" s="50"/>
      <c r="CIX307" s="50"/>
      <c r="CIY307" s="50"/>
      <c r="CIZ307" s="50"/>
      <c r="CJA307" s="50"/>
      <c r="CJB307" s="50"/>
      <c r="CJC307" s="50"/>
      <c r="CJD307" s="50"/>
      <c r="CJE307" s="50"/>
      <c r="CJF307" s="50"/>
      <c r="CJG307" s="50"/>
      <c r="CJH307" s="50"/>
      <c r="CJI307" s="50"/>
      <c r="CJJ307" s="50"/>
      <c r="CJK307" s="50"/>
      <c r="CJL307" s="50"/>
      <c r="CJM307" s="50"/>
      <c r="CJN307" s="50"/>
      <c r="CJO307" s="50"/>
      <c r="CJP307" s="50"/>
      <c r="CJR307" s="50"/>
      <c r="CJT307" s="50"/>
      <c r="CJU307" s="50"/>
      <c r="CJV307" s="50"/>
      <c r="CJW307" s="50"/>
      <c r="CJX307" s="50"/>
      <c r="CJY307" s="50"/>
      <c r="CJZ307" s="50"/>
      <c r="CKA307" s="50"/>
      <c r="CKF307" s="50"/>
      <c r="CKG307" s="50"/>
      <c r="CKH307" s="50"/>
      <c r="CKI307" s="50"/>
      <c r="CKJ307" s="50"/>
      <c r="CKK307" s="50"/>
      <c r="CKL307" s="50"/>
      <c r="CKM307" s="50"/>
      <c r="CKN307" s="50"/>
      <c r="CKO307" s="50"/>
      <c r="CKP307" s="50"/>
      <c r="CKQ307" s="50"/>
      <c r="CKR307" s="50"/>
      <c r="CKS307" s="50"/>
      <c r="CKT307" s="50"/>
      <c r="CKU307" s="50"/>
      <c r="CKV307" s="50"/>
      <c r="CKW307" s="50"/>
      <c r="CKX307" s="50"/>
      <c r="CKY307" s="50"/>
      <c r="CKZ307" s="50"/>
      <c r="CLA307" s="50"/>
      <c r="CLB307" s="50"/>
      <c r="CLC307" s="50"/>
      <c r="CLD307" s="50"/>
      <c r="CLE307" s="50"/>
      <c r="CLF307" s="50"/>
      <c r="CLG307" s="50"/>
      <c r="CLH307" s="50"/>
      <c r="CLI307" s="50"/>
      <c r="CLJ307" s="50"/>
      <c r="CLK307" s="50"/>
      <c r="CLL307" s="50"/>
      <c r="CLM307" s="50"/>
      <c r="CLN307" s="50"/>
      <c r="CLO307" s="50"/>
      <c r="CLP307" s="50"/>
      <c r="CLQ307" s="50"/>
      <c r="CLR307" s="50"/>
      <c r="CLS307" s="50"/>
      <c r="CLT307" s="50"/>
      <c r="CLU307" s="50"/>
      <c r="CLV307" s="50"/>
      <c r="CLW307" s="50"/>
      <c r="CLX307" s="50"/>
      <c r="CLY307" s="50"/>
      <c r="CLZ307" s="50"/>
      <c r="CMA307" s="50"/>
      <c r="CMB307" s="50"/>
      <c r="CMC307" s="50"/>
      <c r="CMD307" s="50"/>
      <c r="CME307" s="50"/>
      <c r="CMF307" s="50"/>
      <c r="CMG307" s="50"/>
      <c r="CMH307" s="50"/>
      <c r="CMI307" s="50"/>
      <c r="CMJ307" s="50"/>
      <c r="CMK307" s="50"/>
      <c r="CML307" s="50"/>
      <c r="CMM307" s="50"/>
      <c r="CMN307" s="50"/>
      <c r="CMO307" s="50"/>
      <c r="CMP307" s="50"/>
      <c r="CMQ307" s="50"/>
      <c r="CMR307" s="50"/>
      <c r="CMS307" s="50"/>
      <c r="CMT307" s="50"/>
      <c r="CMU307" s="50"/>
      <c r="CMV307" s="50"/>
      <c r="CMW307" s="50"/>
      <c r="CMX307" s="50"/>
      <c r="CMY307" s="50"/>
      <c r="CMZ307" s="50"/>
      <c r="CNA307" s="50"/>
      <c r="CNB307" s="50"/>
      <c r="CNC307" s="50"/>
      <c r="CND307" s="50"/>
      <c r="CNE307" s="50"/>
      <c r="CNF307" s="50"/>
      <c r="CNG307" s="50"/>
      <c r="CNH307" s="50"/>
      <c r="CNI307" s="50"/>
      <c r="CNJ307" s="50"/>
      <c r="CNK307" s="50"/>
      <c r="CNL307" s="50"/>
      <c r="CNM307" s="50"/>
      <c r="CNN307" s="50"/>
      <c r="CNO307" s="50"/>
      <c r="CNP307" s="50"/>
      <c r="CNQ307" s="50"/>
      <c r="CNR307" s="50"/>
      <c r="CNS307" s="50"/>
      <c r="CNT307" s="50"/>
      <c r="CNU307" s="50"/>
      <c r="CNV307" s="50"/>
      <c r="CNW307" s="50"/>
      <c r="CNX307" s="50"/>
      <c r="CNY307" s="50"/>
      <c r="CNZ307" s="50"/>
      <c r="COA307" s="50"/>
      <c r="COB307" s="50"/>
      <c r="COC307" s="50"/>
      <c r="COD307" s="50"/>
      <c r="COE307" s="50"/>
      <c r="COF307" s="50"/>
      <c r="COG307" s="50"/>
      <c r="COH307" s="50"/>
      <c r="COI307" s="50"/>
      <c r="COJ307" s="50"/>
      <c r="COK307" s="50"/>
      <c r="COL307" s="50"/>
      <c r="COM307" s="50"/>
      <c r="CON307" s="50"/>
      <c r="COO307" s="50"/>
      <c r="COP307" s="50"/>
      <c r="COQ307" s="50"/>
      <c r="COR307" s="50"/>
      <c r="COS307" s="50"/>
      <c r="COT307" s="50"/>
      <c r="COU307" s="50"/>
      <c r="COV307" s="50"/>
      <c r="COW307" s="50"/>
      <c r="COX307" s="50"/>
      <c r="COY307" s="50"/>
      <c r="COZ307" s="50"/>
      <c r="CPA307" s="50"/>
      <c r="CPB307" s="50"/>
      <c r="CPC307" s="50"/>
      <c r="CPD307" s="50"/>
      <c r="CPE307" s="50"/>
      <c r="CPF307" s="50"/>
      <c r="CPG307" s="50"/>
      <c r="CPH307" s="50"/>
      <c r="CPI307" s="50"/>
      <c r="CPJ307" s="50"/>
      <c r="CPK307" s="50"/>
      <c r="CPL307" s="50"/>
      <c r="CPM307" s="50"/>
      <c r="CPN307" s="50"/>
      <c r="CPO307" s="50"/>
      <c r="CPP307" s="50"/>
      <c r="CPQ307" s="50"/>
      <c r="CPR307" s="50"/>
      <c r="CPS307" s="50"/>
      <c r="CPT307" s="50"/>
      <c r="CPU307" s="50"/>
      <c r="CPV307" s="50"/>
      <c r="CPW307" s="50"/>
      <c r="CPX307" s="50"/>
      <c r="CPY307" s="50"/>
      <c r="CPZ307" s="50"/>
      <c r="CQA307" s="50"/>
      <c r="CQB307" s="50"/>
      <c r="CQC307" s="50"/>
      <c r="CQD307" s="50"/>
      <c r="CQE307" s="50"/>
      <c r="CQF307" s="50"/>
      <c r="CQG307" s="50"/>
      <c r="CQH307" s="50"/>
      <c r="CQI307" s="50"/>
      <c r="CQJ307" s="50"/>
      <c r="CQK307" s="50"/>
      <c r="CQL307" s="50"/>
      <c r="CQM307" s="50"/>
      <c r="CQN307" s="50"/>
      <c r="CQO307" s="50"/>
      <c r="CQP307" s="50"/>
      <c r="CQQ307" s="50"/>
      <c r="CQR307" s="50"/>
      <c r="CQS307" s="50"/>
      <c r="CQT307" s="50"/>
      <c r="CQU307" s="50"/>
      <c r="CQV307" s="50"/>
      <c r="CQW307" s="50"/>
      <c r="CQX307" s="50"/>
      <c r="CQY307" s="50"/>
      <c r="CQZ307" s="50"/>
      <c r="CRA307" s="50"/>
      <c r="CRB307" s="50"/>
      <c r="CRC307" s="50"/>
      <c r="CRD307" s="50"/>
      <c r="CRE307" s="50"/>
      <c r="CRF307" s="50"/>
      <c r="CRG307" s="50"/>
      <c r="CRH307" s="50"/>
      <c r="CRI307" s="50"/>
      <c r="CRJ307" s="50"/>
      <c r="CRK307" s="50"/>
      <c r="CRL307" s="50"/>
      <c r="CRM307" s="50"/>
      <c r="CRN307" s="50"/>
      <c r="CRO307" s="50"/>
      <c r="CRP307" s="50"/>
      <c r="CRQ307" s="50"/>
      <c r="CRR307" s="50"/>
      <c r="CRS307" s="50"/>
      <c r="CRT307" s="50"/>
      <c r="CRU307" s="50"/>
      <c r="CRV307" s="50"/>
      <c r="CRW307" s="50"/>
      <c r="CRX307" s="50"/>
      <c r="CRY307" s="50"/>
      <c r="CRZ307" s="50"/>
      <c r="CSA307" s="50"/>
      <c r="CSB307" s="50"/>
      <c r="CSC307" s="50"/>
      <c r="CSD307" s="50"/>
      <c r="CSE307" s="50"/>
      <c r="CSF307" s="50"/>
      <c r="CSG307" s="50"/>
      <c r="CSH307" s="50"/>
      <c r="CSI307" s="50"/>
      <c r="CSJ307" s="50"/>
      <c r="CSK307" s="50"/>
      <c r="CSL307" s="50"/>
      <c r="CSM307" s="50"/>
      <c r="CSN307" s="50"/>
      <c r="CSO307" s="50"/>
      <c r="CSP307" s="50"/>
      <c r="CSQ307" s="50"/>
      <c r="CSR307" s="50"/>
      <c r="CSS307" s="50"/>
      <c r="CST307" s="50"/>
      <c r="CSU307" s="50"/>
      <c r="CSV307" s="50"/>
      <c r="CSW307" s="50"/>
      <c r="CSX307" s="50"/>
      <c r="CSY307" s="50"/>
      <c r="CSZ307" s="50"/>
      <c r="CTA307" s="50"/>
      <c r="CTB307" s="50"/>
      <c r="CTC307" s="50"/>
      <c r="CTD307" s="50"/>
      <c r="CTE307" s="50"/>
      <c r="CTF307" s="50"/>
      <c r="CTG307" s="50"/>
      <c r="CTH307" s="50"/>
      <c r="CTI307" s="50"/>
      <c r="CTJ307" s="50"/>
      <c r="CTK307" s="50"/>
      <c r="CTL307" s="50"/>
      <c r="CTN307" s="50"/>
      <c r="CTP307" s="50"/>
      <c r="CTQ307" s="50"/>
      <c r="CTR307" s="50"/>
      <c r="CTS307" s="50"/>
      <c r="CTT307" s="50"/>
      <c r="CTU307" s="50"/>
      <c r="CTV307" s="50"/>
      <c r="CTW307" s="50"/>
      <c r="CUB307" s="50"/>
      <c r="CUC307" s="50"/>
      <c r="CUD307" s="50"/>
      <c r="CUE307" s="50"/>
      <c r="CUF307" s="50"/>
      <c r="CUG307" s="50"/>
      <c r="CUH307" s="50"/>
      <c r="CUI307" s="50"/>
      <c r="CUJ307" s="50"/>
      <c r="CUK307" s="50"/>
      <c r="CUL307" s="50"/>
      <c r="CUM307" s="50"/>
      <c r="CUN307" s="50"/>
      <c r="CUO307" s="50"/>
      <c r="CUP307" s="50"/>
      <c r="CUQ307" s="50"/>
      <c r="CUR307" s="50"/>
      <c r="CUS307" s="50"/>
      <c r="CUT307" s="50"/>
      <c r="CUU307" s="50"/>
      <c r="CUV307" s="50"/>
      <c r="CUW307" s="50"/>
      <c r="CUX307" s="50"/>
      <c r="CUY307" s="50"/>
      <c r="CUZ307" s="50"/>
      <c r="CVA307" s="50"/>
      <c r="CVB307" s="50"/>
      <c r="CVC307" s="50"/>
      <c r="CVD307" s="50"/>
      <c r="CVE307" s="50"/>
      <c r="CVF307" s="50"/>
      <c r="CVG307" s="50"/>
      <c r="CVH307" s="50"/>
      <c r="CVI307" s="50"/>
      <c r="CVJ307" s="50"/>
      <c r="CVK307" s="50"/>
      <c r="CVL307" s="50"/>
      <c r="CVM307" s="50"/>
      <c r="CVN307" s="50"/>
      <c r="CVO307" s="50"/>
      <c r="CVP307" s="50"/>
      <c r="CVQ307" s="50"/>
      <c r="CVR307" s="50"/>
      <c r="CVS307" s="50"/>
      <c r="CVT307" s="50"/>
      <c r="CVU307" s="50"/>
      <c r="CVV307" s="50"/>
      <c r="CVW307" s="50"/>
      <c r="CVX307" s="50"/>
      <c r="CVY307" s="50"/>
      <c r="CVZ307" s="50"/>
      <c r="CWA307" s="50"/>
      <c r="CWB307" s="50"/>
      <c r="CWC307" s="50"/>
      <c r="CWD307" s="50"/>
      <c r="CWE307" s="50"/>
      <c r="CWF307" s="50"/>
      <c r="CWG307" s="50"/>
      <c r="CWH307" s="50"/>
      <c r="CWI307" s="50"/>
      <c r="CWJ307" s="50"/>
      <c r="CWK307" s="50"/>
      <c r="CWL307" s="50"/>
      <c r="CWM307" s="50"/>
      <c r="CWN307" s="50"/>
      <c r="CWO307" s="50"/>
      <c r="CWP307" s="50"/>
      <c r="CWQ307" s="50"/>
      <c r="CWR307" s="50"/>
      <c r="CWS307" s="50"/>
      <c r="CWT307" s="50"/>
      <c r="CWU307" s="50"/>
      <c r="CWV307" s="50"/>
      <c r="CWW307" s="50"/>
      <c r="CWX307" s="50"/>
      <c r="CWY307" s="50"/>
      <c r="CWZ307" s="50"/>
      <c r="CXA307" s="50"/>
      <c r="CXB307" s="50"/>
      <c r="CXC307" s="50"/>
      <c r="CXD307" s="50"/>
      <c r="CXE307" s="50"/>
      <c r="CXF307" s="50"/>
      <c r="CXG307" s="50"/>
      <c r="CXH307" s="50"/>
      <c r="CXI307" s="50"/>
      <c r="CXJ307" s="50"/>
      <c r="CXK307" s="50"/>
      <c r="CXL307" s="50"/>
      <c r="CXM307" s="50"/>
      <c r="CXN307" s="50"/>
      <c r="CXO307" s="50"/>
      <c r="CXP307" s="50"/>
      <c r="CXQ307" s="50"/>
      <c r="CXR307" s="50"/>
      <c r="CXS307" s="50"/>
      <c r="CXT307" s="50"/>
      <c r="CXU307" s="50"/>
      <c r="CXV307" s="50"/>
      <c r="CXW307" s="50"/>
      <c r="CXX307" s="50"/>
      <c r="CXY307" s="50"/>
      <c r="CXZ307" s="50"/>
      <c r="CYA307" s="50"/>
      <c r="CYB307" s="50"/>
      <c r="CYC307" s="50"/>
      <c r="CYD307" s="50"/>
      <c r="CYE307" s="50"/>
      <c r="CYF307" s="50"/>
      <c r="CYG307" s="50"/>
      <c r="CYH307" s="50"/>
      <c r="CYI307" s="50"/>
      <c r="CYJ307" s="50"/>
      <c r="CYK307" s="50"/>
      <c r="CYL307" s="50"/>
      <c r="CYM307" s="50"/>
      <c r="CYN307" s="50"/>
      <c r="CYO307" s="50"/>
      <c r="CYP307" s="50"/>
      <c r="CYQ307" s="50"/>
      <c r="CYR307" s="50"/>
      <c r="CYS307" s="50"/>
      <c r="CYT307" s="50"/>
      <c r="CYU307" s="50"/>
      <c r="CYV307" s="50"/>
      <c r="CYW307" s="50"/>
      <c r="CYX307" s="50"/>
      <c r="CYY307" s="50"/>
      <c r="CYZ307" s="50"/>
      <c r="CZA307" s="50"/>
      <c r="CZB307" s="50"/>
      <c r="CZC307" s="50"/>
      <c r="CZD307" s="50"/>
      <c r="CZE307" s="50"/>
      <c r="CZF307" s="50"/>
      <c r="CZG307" s="50"/>
      <c r="CZH307" s="50"/>
      <c r="CZI307" s="50"/>
      <c r="CZJ307" s="50"/>
      <c r="CZK307" s="50"/>
      <c r="CZL307" s="50"/>
      <c r="CZM307" s="50"/>
      <c r="CZN307" s="50"/>
      <c r="CZO307" s="50"/>
      <c r="CZP307" s="50"/>
      <c r="CZQ307" s="50"/>
      <c r="CZR307" s="50"/>
      <c r="CZS307" s="50"/>
      <c r="CZT307" s="50"/>
      <c r="CZU307" s="50"/>
      <c r="CZV307" s="50"/>
      <c r="CZW307" s="50"/>
      <c r="CZX307" s="50"/>
      <c r="CZY307" s="50"/>
      <c r="CZZ307" s="50"/>
      <c r="DAA307" s="50"/>
      <c r="DAB307" s="50"/>
      <c r="DAC307" s="50"/>
      <c r="DAD307" s="50"/>
      <c r="DAE307" s="50"/>
      <c r="DAF307" s="50"/>
      <c r="DAG307" s="50"/>
      <c r="DAH307" s="50"/>
      <c r="DAI307" s="50"/>
      <c r="DAJ307" s="50"/>
      <c r="DAK307" s="50"/>
      <c r="DAL307" s="50"/>
      <c r="DAM307" s="50"/>
      <c r="DAN307" s="50"/>
      <c r="DAO307" s="50"/>
      <c r="DAP307" s="50"/>
      <c r="DAQ307" s="50"/>
      <c r="DAR307" s="50"/>
      <c r="DAS307" s="50"/>
      <c r="DAT307" s="50"/>
      <c r="DAU307" s="50"/>
      <c r="DAV307" s="50"/>
      <c r="DAW307" s="50"/>
      <c r="DAX307" s="50"/>
      <c r="DAY307" s="50"/>
      <c r="DAZ307" s="50"/>
      <c r="DBA307" s="50"/>
      <c r="DBB307" s="50"/>
      <c r="DBC307" s="50"/>
      <c r="DBD307" s="50"/>
      <c r="DBE307" s="50"/>
      <c r="DBF307" s="50"/>
      <c r="DBG307" s="50"/>
      <c r="DBH307" s="50"/>
      <c r="DBI307" s="50"/>
      <c r="DBJ307" s="50"/>
      <c r="DBK307" s="50"/>
      <c r="DBL307" s="50"/>
      <c r="DBM307" s="50"/>
      <c r="DBN307" s="50"/>
      <c r="DBO307" s="50"/>
      <c r="DBP307" s="50"/>
      <c r="DBQ307" s="50"/>
      <c r="DBR307" s="50"/>
      <c r="DBS307" s="50"/>
      <c r="DBT307" s="50"/>
      <c r="DBU307" s="50"/>
      <c r="DBV307" s="50"/>
      <c r="DBW307" s="50"/>
      <c r="DBX307" s="50"/>
      <c r="DBY307" s="50"/>
      <c r="DBZ307" s="50"/>
      <c r="DCA307" s="50"/>
      <c r="DCB307" s="50"/>
      <c r="DCC307" s="50"/>
      <c r="DCD307" s="50"/>
      <c r="DCE307" s="50"/>
      <c r="DCF307" s="50"/>
      <c r="DCG307" s="50"/>
      <c r="DCH307" s="50"/>
      <c r="DCI307" s="50"/>
      <c r="DCJ307" s="50"/>
      <c r="DCK307" s="50"/>
      <c r="DCL307" s="50"/>
      <c r="DCM307" s="50"/>
      <c r="DCN307" s="50"/>
      <c r="DCO307" s="50"/>
      <c r="DCP307" s="50"/>
      <c r="DCQ307" s="50"/>
      <c r="DCR307" s="50"/>
      <c r="DCS307" s="50"/>
      <c r="DCT307" s="50"/>
      <c r="DCU307" s="50"/>
      <c r="DCV307" s="50"/>
      <c r="DCW307" s="50"/>
      <c r="DCX307" s="50"/>
      <c r="DCY307" s="50"/>
      <c r="DCZ307" s="50"/>
      <c r="DDA307" s="50"/>
      <c r="DDB307" s="50"/>
      <c r="DDC307" s="50"/>
      <c r="DDD307" s="50"/>
      <c r="DDE307" s="50"/>
      <c r="DDF307" s="50"/>
      <c r="DDG307" s="50"/>
      <c r="DDH307" s="50"/>
      <c r="DDJ307" s="50"/>
      <c r="DDL307" s="50"/>
      <c r="DDM307" s="50"/>
      <c r="DDN307" s="50"/>
      <c r="DDO307" s="50"/>
      <c r="DDP307" s="50"/>
      <c r="DDQ307" s="50"/>
      <c r="DDR307" s="50"/>
      <c r="DDS307" s="50"/>
      <c r="DDX307" s="50"/>
      <c r="DDY307" s="50"/>
      <c r="DDZ307" s="50"/>
      <c r="DEA307" s="50"/>
      <c r="DEB307" s="50"/>
      <c r="DEC307" s="50"/>
      <c r="DED307" s="50"/>
      <c r="DEE307" s="50"/>
      <c r="DEF307" s="50"/>
      <c r="DEG307" s="50"/>
      <c r="DEH307" s="50"/>
      <c r="DEI307" s="50"/>
      <c r="DEJ307" s="50"/>
      <c r="DEK307" s="50"/>
      <c r="DEL307" s="50"/>
      <c r="DEM307" s="50"/>
      <c r="DEN307" s="50"/>
      <c r="DEO307" s="50"/>
      <c r="DEP307" s="50"/>
      <c r="DEQ307" s="50"/>
      <c r="DER307" s="50"/>
      <c r="DES307" s="50"/>
      <c r="DET307" s="50"/>
      <c r="DEU307" s="50"/>
      <c r="DEV307" s="50"/>
      <c r="DEW307" s="50"/>
      <c r="DEX307" s="50"/>
      <c r="DEY307" s="50"/>
      <c r="DEZ307" s="50"/>
      <c r="DFA307" s="50"/>
      <c r="DFB307" s="50"/>
      <c r="DFC307" s="50"/>
      <c r="DFD307" s="50"/>
      <c r="DFE307" s="50"/>
      <c r="DFF307" s="50"/>
      <c r="DFG307" s="50"/>
      <c r="DFH307" s="50"/>
      <c r="DFI307" s="50"/>
      <c r="DFJ307" s="50"/>
      <c r="DFK307" s="50"/>
      <c r="DFL307" s="50"/>
      <c r="DFM307" s="50"/>
      <c r="DFN307" s="50"/>
      <c r="DFO307" s="50"/>
      <c r="DFP307" s="50"/>
      <c r="DFQ307" s="50"/>
      <c r="DFR307" s="50"/>
      <c r="DFS307" s="50"/>
      <c r="DFT307" s="50"/>
      <c r="DFU307" s="50"/>
      <c r="DFV307" s="50"/>
      <c r="DFW307" s="50"/>
      <c r="DFX307" s="50"/>
      <c r="DFY307" s="50"/>
      <c r="DFZ307" s="50"/>
      <c r="DGA307" s="50"/>
      <c r="DGB307" s="50"/>
      <c r="DGC307" s="50"/>
      <c r="DGD307" s="50"/>
      <c r="DGE307" s="50"/>
      <c r="DGF307" s="50"/>
      <c r="DGG307" s="50"/>
      <c r="DGH307" s="50"/>
      <c r="DGI307" s="50"/>
      <c r="DGJ307" s="50"/>
      <c r="DGK307" s="50"/>
      <c r="DGL307" s="50"/>
      <c r="DGM307" s="50"/>
      <c r="DGN307" s="50"/>
      <c r="DGO307" s="50"/>
      <c r="DGP307" s="50"/>
      <c r="DGQ307" s="50"/>
      <c r="DGR307" s="50"/>
      <c r="DGS307" s="50"/>
      <c r="DGT307" s="50"/>
      <c r="DGU307" s="50"/>
      <c r="DGV307" s="50"/>
      <c r="DGW307" s="50"/>
      <c r="DGX307" s="50"/>
      <c r="DGY307" s="50"/>
      <c r="DGZ307" s="50"/>
      <c r="DHA307" s="50"/>
      <c r="DHB307" s="50"/>
      <c r="DHC307" s="50"/>
      <c r="DHD307" s="50"/>
      <c r="DHE307" s="50"/>
      <c r="DHF307" s="50"/>
      <c r="DHG307" s="50"/>
      <c r="DHH307" s="50"/>
      <c r="DHI307" s="50"/>
      <c r="DHJ307" s="50"/>
      <c r="DHK307" s="50"/>
      <c r="DHL307" s="50"/>
      <c r="DHM307" s="50"/>
      <c r="DHN307" s="50"/>
      <c r="DHO307" s="50"/>
      <c r="DHP307" s="50"/>
      <c r="DHQ307" s="50"/>
      <c r="DHR307" s="50"/>
      <c r="DHS307" s="50"/>
      <c r="DHT307" s="50"/>
      <c r="DHU307" s="50"/>
      <c r="DHV307" s="50"/>
      <c r="DHW307" s="50"/>
      <c r="DHX307" s="50"/>
      <c r="DHY307" s="50"/>
      <c r="DHZ307" s="50"/>
      <c r="DIA307" s="50"/>
      <c r="DIB307" s="50"/>
      <c r="DIC307" s="50"/>
      <c r="DID307" s="50"/>
      <c r="DIE307" s="50"/>
      <c r="DIF307" s="50"/>
      <c r="DIG307" s="50"/>
      <c r="DIH307" s="50"/>
      <c r="DII307" s="50"/>
      <c r="DIJ307" s="50"/>
      <c r="DIK307" s="50"/>
      <c r="DIL307" s="50"/>
      <c r="DIM307" s="50"/>
      <c r="DIN307" s="50"/>
      <c r="DIO307" s="50"/>
      <c r="DIP307" s="50"/>
      <c r="DIQ307" s="50"/>
      <c r="DIR307" s="50"/>
      <c r="DIS307" s="50"/>
      <c r="DIT307" s="50"/>
      <c r="DIU307" s="50"/>
      <c r="DIV307" s="50"/>
      <c r="DIW307" s="50"/>
      <c r="DIX307" s="50"/>
      <c r="DIY307" s="50"/>
      <c r="DIZ307" s="50"/>
      <c r="DJA307" s="50"/>
      <c r="DJB307" s="50"/>
      <c r="DJC307" s="50"/>
      <c r="DJD307" s="50"/>
      <c r="DJE307" s="50"/>
      <c r="DJF307" s="50"/>
      <c r="DJG307" s="50"/>
      <c r="DJH307" s="50"/>
      <c r="DJI307" s="50"/>
      <c r="DJJ307" s="50"/>
      <c r="DJK307" s="50"/>
      <c r="DJL307" s="50"/>
      <c r="DJM307" s="50"/>
      <c r="DJN307" s="50"/>
      <c r="DJO307" s="50"/>
      <c r="DJP307" s="50"/>
      <c r="DJQ307" s="50"/>
      <c r="DJR307" s="50"/>
      <c r="DJS307" s="50"/>
      <c r="DJT307" s="50"/>
      <c r="DJU307" s="50"/>
      <c r="DJV307" s="50"/>
      <c r="DJW307" s="50"/>
      <c r="DJX307" s="50"/>
      <c r="DJY307" s="50"/>
      <c r="DJZ307" s="50"/>
      <c r="DKA307" s="50"/>
      <c r="DKB307" s="50"/>
      <c r="DKC307" s="50"/>
      <c r="DKD307" s="50"/>
      <c r="DKE307" s="50"/>
      <c r="DKF307" s="50"/>
      <c r="DKG307" s="50"/>
      <c r="DKH307" s="50"/>
      <c r="DKI307" s="50"/>
      <c r="DKJ307" s="50"/>
      <c r="DKK307" s="50"/>
      <c r="DKL307" s="50"/>
      <c r="DKM307" s="50"/>
      <c r="DKN307" s="50"/>
      <c r="DKO307" s="50"/>
      <c r="DKP307" s="50"/>
      <c r="DKQ307" s="50"/>
      <c r="DKR307" s="50"/>
      <c r="DKS307" s="50"/>
      <c r="DKT307" s="50"/>
      <c r="DKU307" s="50"/>
      <c r="DKV307" s="50"/>
      <c r="DKW307" s="50"/>
      <c r="DKX307" s="50"/>
      <c r="DKY307" s="50"/>
      <c r="DKZ307" s="50"/>
      <c r="DLA307" s="50"/>
      <c r="DLB307" s="50"/>
      <c r="DLC307" s="50"/>
      <c r="DLD307" s="50"/>
      <c r="DLE307" s="50"/>
      <c r="DLF307" s="50"/>
      <c r="DLG307" s="50"/>
      <c r="DLH307" s="50"/>
      <c r="DLI307" s="50"/>
      <c r="DLJ307" s="50"/>
      <c r="DLK307" s="50"/>
      <c r="DLL307" s="50"/>
      <c r="DLM307" s="50"/>
      <c r="DLN307" s="50"/>
      <c r="DLO307" s="50"/>
      <c r="DLP307" s="50"/>
      <c r="DLQ307" s="50"/>
      <c r="DLR307" s="50"/>
      <c r="DLS307" s="50"/>
      <c r="DLT307" s="50"/>
      <c r="DLU307" s="50"/>
      <c r="DLV307" s="50"/>
      <c r="DLW307" s="50"/>
      <c r="DLX307" s="50"/>
      <c r="DLY307" s="50"/>
      <c r="DLZ307" s="50"/>
      <c r="DMA307" s="50"/>
      <c r="DMB307" s="50"/>
      <c r="DMC307" s="50"/>
      <c r="DMD307" s="50"/>
      <c r="DME307" s="50"/>
      <c r="DMF307" s="50"/>
      <c r="DMG307" s="50"/>
      <c r="DMH307" s="50"/>
      <c r="DMI307" s="50"/>
      <c r="DMJ307" s="50"/>
      <c r="DMK307" s="50"/>
      <c r="DML307" s="50"/>
      <c r="DMM307" s="50"/>
      <c r="DMN307" s="50"/>
      <c r="DMO307" s="50"/>
      <c r="DMP307" s="50"/>
      <c r="DMQ307" s="50"/>
      <c r="DMR307" s="50"/>
      <c r="DMS307" s="50"/>
      <c r="DMT307" s="50"/>
      <c r="DMU307" s="50"/>
      <c r="DMV307" s="50"/>
      <c r="DMW307" s="50"/>
      <c r="DMX307" s="50"/>
      <c r="DMY307" s="50"/>
      <c r="DMZ307" s="50"/>
      <c r="DNA307" s="50"/>
      <c r="DNB307" s="50"/>
      <c r="DNC307" s="50"/>
      <c r="DND307" s="50"/>
      <c r="DNF307" s="50"/>
      <c r="DNH307" s="50"/>
      <c r="DNI307" s="50"/>
      <c r="DNJ307" s="50"/>
      <c r="DNK307" s="50"/>
      <c r="DNL307" s="50"/>
      <c r="DNM307" s="50"/>
      <c r="DNN307" s="50"/>
      <c r="DNO307" s="50"/>
      <c r="DNT307" s="50"/>
      <c r="DNU307" s="50"/>
      <c r="DNV307" s="50"/>
      <c r="DNW307" s="50"/>
      <c r="DNX307" s="50"/>
      <c r="DNY307" s="50"/>
      <c r="DNZ307" s="50"/>
      <c r="DOA307" s="50"/>
      <c r="DOB307" s="50"/>
      <c r="DOC307" s="50"/>
      <c r="DOD307" s="50"/>
      <c r="DOE307" s="50"/>
      <c r="DOF307" s="50"/>
      <c r="DOG307" s="50"/>
      <c r="DOH307" s="50"/>
      <c r="DOI307" s="50"/>
      <c r="DOJ307" s="50"/>
      <c r="DOK307" s="50"/>
      <c r="DOL307" s="50"/>
      <c r="DOM307" s="50"/>
      <c r="DON307" s="50"/>
      <c r="DOO307" s="50"/>
      <c r="DOP307" s="50"/>
      <c r="DOQ307" s="50"/>
      <c r="DOR307" s="50"/>
      <c r="DOS307" s="50"/>
      <c r="DOT307" s="50"/>
      <c r="DOU307" s="50"/>
      <c r="DOV307" s="50"/>
      <c r="DOW307" s="50"/>
      <c r="DOX307" s="50"/>
      <c r="DOY307" s="50"/>
      <c r="DOZ307" s="50"/>
      <c r="DPA307" s="50"/>
      <c r="DPB307" s="50"/>
      <c r="DPC307" s="50"/>
      <c r="DPD307" s="50"/>
      <c r="DPE307" s="50"/>
      <c r="DPF307" s="50"/>
      <c r="DPG307" s="50"/>
      <c r="DPH307" s="50"/>
      <c r="DPI307" s="50"/>
      <c r="DPJ307" s="50"/>
      <c r="DPK307" s="50"/>
      <c r="DPL307" s="50"/>
      <c r="DPM307" s="50"/>
      <c r="DPN307" s="50"/>
      <c r="DPO307" s="50"/>
      <c r="DPP307" s="50"/>
      <c r="DPQ307" s="50"/>
      <c r="DPR307" s="50"/>
      <c r="DPS307" s="50"/>
      <c r="DPT307" s="50"/>
      <c r="DPU307" s="50"/>
      <c r="DPV307" s="50"/>
      <c r="DPW307" s="50"/>
      <c r="DPX307" s="50"/>
      <c r="DPY307" s="50"/>
      <c r="DPZ307" s="50"/>
      <c r="DQA307" s="50"/>
      <c r="DQB307" s="50"/>
      <c r="DQC307" s="50"/>
      <c r="DQD307" s="50"/>
      <c r="DQE307" s="50"/>
      <c r="DQF307" s="50"/>
      <c r="DQG307" s="50"/>
      <c r="DQH307" s="50"/>
      <c r="DQI307" s="50"/>
      <c r="DQJ307" s="50"/>
      <c r="DQK307" s="50"/>
      <c r="DQL307" s="50"/>
      <c r="DQM307" s="50"/>
      <c r="DQN307" s="50"/>
      <c r="DQO307" s="50"/>
      <c r="DQP307" s="50"/>
      <c r="DQQ307" s="50"/>
      <c r="DQR307" s="50"/>
      <c r="DQS307" s="50"/>
      <c r="DQT307" s="50"/>
      <c r="DQU307" s="50"/>
      <c r="DQV307" s="50"/>
      <c r="DQW307" s="50"/>
      <c r="DQX307" s="50"/>
      <c r="DQY307" s="50"/>
      <c r="DQZ307" s="50"/>
      <c r="DRA307" s="50"/>
      <c r="DRB307" s="50"/>
      <c r="DRC307" s="50"/>
      <c r="DRD307" s="50"/>
      <c r="DRE307" s="50"/>
      <c r="DRF307" s="50"/>
      <c r="DRG307" s="50"/>
      <c r="DRH307" s="50"/>
      <c r="DRI307" s="50"/>
      <c r="DRJ307" s="50"/>
      <c r="DRK307" s="50"/>
      <c r="DRL307" s="50"/>
      <c r="DRM307" s="50"/>
      <c r="DRN307" s="50"/>
      <c r="DRO307" s="50"/>
      <c r="DRP307" s="50"/>
      <c r="DRQ307" s="50"/>
      <c r="DRR307" s="50"/>
      <c r="DRS307" s="50"/>
      <c r="DRT307" s="50"/>
      <c r="DRU307" s="50"/>
      <c r="DRV307" s="50"/>
      <c r="DRW307" s="50"/>
      <c r="DRX307" s="50"/>
      <c r="DRY307" s="50"/>
      <c r="DRZ307" s="50"/>
      <c r="DSA307" s="50"/>
      <c r="DSB307" s="50"/>
      <c r="DSC307" s="50"/>
      <c r="DSD307" s="50"/>
      <c r="DSE307" s="50"/>
      <c r="DSF307" s="50"/>
      <c r="DSG307" s="50"/>
      <c r="DSH307" s="50"/>
      <c r="DSI307" s="50"/>
      <c r="DSJ307" s="50"/>
      <c r="DSK307" s="50"/>
      <c r="DSL307" s="50"/>
      <c r="DSM307" s="50"/>
      <c r="DSN307" s="50"/>
      <c r="DSO307" s="50"/>
      <c r="DSP307" s="50"/>
      <c r="DSQ307" s="50"/>
      <c r="DSR307" s="50"/>
      <c r="DSS307" s="50"/>
      <c r="DST307" s="50"/>
      <c r="DSU307" s="50"/>
      <c r="DSV307" s="50"/>
      <c r="DSW307" s="50"/>
      <c r="DSX307" s="50"/>
      <c r="DSY307" s="50"/>
      <c r="DSZ307" s="50"/>
      <c r="DTA307" s="50"/>
      <c r="DTB307" s="50"/>
      <c r="DTC307" s="50"/>
      <c r="DTD307" s="50"/>
      <c r="DTE307" s="50"/>
      <c r="DTF307" s="50"/>
      <c r="DTG307" s="50"/>
      <c r="DTH307" s="50"/>
      <c r="DTI307" s="50"/>
      <c r="DTJ307" s="50"/>
      <c r="DTK307" s="50"/>
      <c r="DTL307" s="50"/>
      <c r="DTM307" s="50"/>
      <c r="DTN307" s="50"/>
      <c r="DTO307" s="50"/>
      <c r="DTP307" s="50"/>
      <c r="DTQ307" s="50"/>
      <c r="DTR307" s="50"/>
      <c r="DTS307" s="50"/>
      <c r="DTT307" s="50"/>
      <c r="DTU307" s="50"/>
      <c r="DTV307" s="50"/>
      <c r="DTW307" s="50"/>
      <c r="DTX307" s="50"/>
      <c r="DTY307" s="50"/>
      <c r="DTZ307" s="50"/>
      <c r="DUA307" s="50"/>
      <c r="DUB307" s="50"/>
      <c r="DUC307" s="50"/>
      <c r="DUD307" s="50"/>
      <c r="DUE307" s="50"/>
      <c r="DUF307" s="50"/>
      <c r="DUG307" s="50"/>
      <c r="DUH307" s="50"/>
      <c r="DUI307" s="50"/>
      <c r="DUJ307" s="50"/>
      <c r="DUK307" s="50"/>
      <c r="DUL307" s="50"/>
      <c r="DUM307" s="50"/>
      <c r="DUN307" s="50"/>
      <c r="DUO307" s="50"/>
      <c r="DUP307" s="50"/>
      <c r="DUQ307" s="50"/>
      <c r="DUR307" s="50"/>
      <c r="DUS307" s="50"/>
      <c r="DUT307" s="50"/>
      <c r="DUU307" s="50"/>
      <c r="DUV307" s="50"/>
      <c r="DUW307" s="50"/>
      <c r="DUX307" s="50"/>
      <c r="DUY307" s="50"/>
      <c r="DUZ307" s="50"/>
      <c r="DVA307" s="50"/>
      <c r="DVB307" s="50"/>
      <c r="DVC307" s="50"/>
      <c r="DVD307" s="50"/>
      <c r="DVE307" s="50"/>
      <c r="DVF307" s="50"/>
      <c r="DVG307" s="50"/>
      <c r="DVH307" s="50"/>
      <c r="DVI307" s="50"/>
      <c r="DVJ307" s="50"/>
      <c r="DVK307" s="50"/>
      <c r="DVL307" s="50"/>
      <c r="DVM307" s="50"/>
      <c r="DVN307" s="50"/>
      <c r="DVO307" s="50"/>
      <c r="DVP307" s="50"/>
      <c r="DVQ307" s="50"/>
      <c r="DVR307" s="50"/>
      <c r="DVS307" s="50"/>
      <c r="DVT307" s="50"/>
      <c r="DVU307" s="50"/>
      <c r="DVV307" s="50"/>
      <c r="DVW307" s="50"/>
      <c r="DVX307" s="50"/>
      <c r="DVY307" s="50"/>
      <c r="DVZ307" s="50"/>
      <c r="DWA307" s="50"/>
      <c r="DWB307" s="50"/>
      <c r="DWC307" s="50"/>
      <c r="DWD307" s="50"/>
      <c r="DWE307" s="50"/>
      <c r="DWF307" s="50"/>
      <c r="DWG307" s="50"/>
      <c r="DWH307" s="50"/>
      <c r="DWI307" s="50"/>
      <c r="DWJ307" s="50"/>
      <c r="DWK307" s="50"/>
      <c r="DWL307" s="50"/>
      <c r="DWM307" s="50"/>
      <c r="DWN307" s="50"/>
      <c r="DWO307" s="50"/>
      <c r="DWP307" s="50"/>
      <c r="DWQ307" s="50"/>
      <c r="DWR307" s="50"/>
      <c r="DWS307" s="50"/>
      <c r="DWT307" s="50"/>
      <c r="DWU307" s="50"/>
      <c r="DWV307" s="50"/>
      <c r="DWW307" s="50"/>
      <c r="DWX307" s="50"/>
      <c r="DWY307" s="50"/>
      <c r="DWZ307" s="50"/>
      <c r="DXB307" s="50"/>
      <c r="DXD307" s="50"/>
      <c r="DXE307" s="50"/>
      <c r="DXF307" s="50"/>
      <c r="DXG307" s="50"/>
      <c r="DXH307" s="50"/>
      <c r="DXI307" s="50"/>
      <c r="DXJ307" s="50"/>
      <c r="DXK307" s="50"/>
      <c r="DXP307" s="50"/>
      <c r="DXQ307" s="50"/>
      <c r="DXR307" s="50"/>
      <c r="DXS307" s="50"/>
      <c r="DXT307" s="50"/>
      <c r="DXU307" s="50"/>
      <c r="DXV307" s="50"/>
      <c r="DXW307" s="50"/>
      <c r="DXX307" s="50"/>
      <c r="DXY307" s="50"/>
      <c r="DXZ307" s="50"/>
      <c r="DYA307" s="50"/>
      <c r="DYB307" s="50"/>
      <c r="DYC307" s="50"/>
      <c r="DYD307" s="50"/>
      <c r="DYE307" s="50"/>
      <c r="DYF307" s="50"/>
      <c r="DYG307" s="50"/>
      <c r="DYH307" s="50"/>
      <c r="DYI307" s="50"/>
      <c r="DYJ307" s="50"/>
      <c r="DYK307" s="50"/>
      <c r="DYL307" s="50"/>
      <c r="DYM307" s="50"/>
      <c r="DYN307" s="50"/>
      <c r="DYO307" s="50"/>
      <c r="DYP307" s="50"/>
      <c r="DYQ307" s="50"/>
      <c r="DYR307" s="50"/>
      <c r="DYS307" s="50"/>
      <c r="DYT307" s="50"/>
      <c r="DYU307" s="50"/>
      <c r="DYV307" s="50"/>
      <c r="DYW307" s="50"/>
      <c r="DYX307" s="50"/>
      <c r="DYY307" s="50"/>
      <c r="DYZ307" s="50"/>
      <c r="DZA307" s="50"/>
      <c r="DZB307" s="50"/>
      <c r="DZC307" s="50"/>
      <c r="DZD307" s="50"/>
      <c r="DZE307" s="50"/>
      <c r="DZF307" s="50"/>
      <c r="DZG307" s="50"/>
      <c r="DZH307" s="50"/>
      <c r="DZI307" s="50"/>
      <c r="DZJ307" s="50"/>
      <c r="DZK307" s="50"/>
      <c r="DZL307" s="50"/>
      <c r="DZM307" s="50"/>
      <c r="DZN307" s="50"/>
      <c r="DZO307" s="50"/>
      <c r="DZP307" s="50"/>
      <c r="DZQ307" s="50"/>
      <c r="DZR307" s="50"/>
      <c r="DZS307" s="50"/>
      <c r="DZT307" s="50"/>
      <c r="DZU307" s="50"/>
      <c r="DZV307" s="50"/>
      <c r="DZW307" s="50"/>
      <c r="DZX307" s="50"/>
      <c r="DZY307" s="50"/>
      <c r="DZZ307" s="50"/>
      <c r="EAA307" s="50"/>
      <c r="EAB307" s="50"/>
      <c r="EAC307" s="50"/>
      <c r="EAD307" s="50"/>
      <c r="EAE307" s="50"/>
      <c r="EAF307" s="50"/>
      <c r="EAG307" s="50"/>
      <c r="EAH307" s="50"/>
      <c r="EAI307" s="50"/>
      <c r="EAJ307" s="50"/>
      <c r="EAK307" s="50"/>
      <c r="EAL307" s="50"/>
      <c r="EAM307" s="50"/>
      <c r="EAN307" s="50"/>
      <c r="EAO307" s="50"/>
      <c r="EAP307" s="50"/>
      <c r="EAQ307" s="50"/>
      <c r="EAR307" s="50"/>
      <c r="EAS307" s="50"/>
      <c r="EAT307" s="50"/>
      <c r="EAU307" s="50"/>
      <c r="EAV307" s="50"/>
      <c r="EAW307" s="50"/>
      <c r="EAX307" s="50"/>
      <c r="EAY307" s="50"/>
      <c r="EAZ307" s="50"/>
      <c r="EBA307" s="50"/>
      <c r="EBB307" s="50"/>
      <c r="EBC307" s="50"/>
      <c r="EBD307" s="50"/>
      <c r="EBE307" s="50"/>
      <c r="EBF307" s="50"/>
      <c r="EBG307" s="50"/>
      <c r="EBH307" s="50"/>
      <c r="EBI307" s="50"/>
      <c r="EBJ307" s="50"/>
      <c r="EBK307" s="50"/>
      <c r="EBL307" s="50"/>
      <c r="EBM307" s="50"/>
      <c r="EBN307" s="50"/>
      <c r="EBO307" s="50"/>
      <c r="EBP307" s="50"/>
      <c r="EBQ307" s="50"/>
      <c r="EBR307" s="50"/>
      <c r="EBS307" s="50"/>
      <c r="EBT307" s="50"/>
      <c r="EBU307" s="50"/>
      <c r="EBV307" s="50"/>
      <c r="EBW307" s="50"/>
      <c r="EBX307" s="50"/>
      <c r="EBY307" s="50"/>
      <c r="EBZ307" s="50"/>
      <c r="ECA307" s="50"/>
      <c r="ECB307" s="50"/>
      <c r="ECC307" s="50"/>
      <c r="ECD307" s="50"/>
      <c r="ECE307" s="50"/>
      <c r="ECF307" s="50"/>
      <c r="ECG307" s="50"/>
      <c r="ECH307" s="50"/>
      <c r="ECI307" s="50"/>
      <c r="ECJ307" s="50"/>
      <c r="ECK307" s="50"/>
      <c r="ECL307" s="50"/>
      <c r="ECM307" s="50"/>
      <c r="ECN307" s="50"/>
      <c r="ECO307" s="50"/>
      <c r="ECP307" s="50"/>
      <c r="ECQ307" s="50"/>
      <c r="ECR307" s="50"/>
      <c r="ECS307" s="50"/>
      <c r="ECT307" s="50"/>
      <c r="ECU307" s="50"/>
      <c r="ECV307" s="50"/>
      <c r="ECW307" s="50"/>
      <c r="ECX307" s="50"/>
      <c r="ECY307" s="50"/>
      <c r="ECZ307" s="50"/>
      <c r="EDA307" s="50"/>
      <c r="EDB307" s="50"/>
      <c r="EDC307" s="50"/>
      <c r="EDD307" s="50"/>
      <c r="EDE307" s="50"/>
      <c r="EDF307" s="50"/>
      <c r="EDG307" s="50"/>
      <c r="EDH307" s="50"/>
      <c r="EDI307" s="50"/>
      <c r="EDJ307" s="50"/>
      <c r="EDK307" s="50"/>
      <c r="EDL307" s="50"/>
      <c r="EDM307" s="50"/>
      <c r="EDN307" s="50"/>
      <c r="EDO307" s="50"/>
      <c r="EDP307" s="50"/>
      <c r="EDQ307" s="50"/>
      <c r="EDR307" s="50"/>
      <c r="EDS307" s="50"/>
      <c r="EDT307" s="50"/>
      <c r="EDU307" s="50"/>
      <c r="EDV307" s="50"/>
      <c r="EDW307" s="50"/>
      <c r="EDX307" s="50"/>
      <c r="EDY307" s="50"/>
      <c r="EDZ307" s="50"/>
      <c r="EEA307" s="50"/>
      <c r="EEB307" s="50"/>
      <c r="EEC307" s="50"/>
      <c r="EED307" s="50"/>
      <c r="EEE307" s="50"/>
      <c r="EEF307" s="50"/>
      <c r="EEG307" s="50"/>
      <c r="EEH307" s="50"/>
      <c r="EEI307" s="50"/>
      <c r="EEJ307" s="50"/>
      <c r="EEK307" s="50"/>
      <c r="EEL307" s="50"/>
      <c r="EEM307" s="50"/>
      <c r="EEN307" s="50"/>
      <c r="EEO307" s="50"/>
      <c r="EEP307" s="50"/>
      <c r="EEQ307" s="50"/>
      <c r="EER307" s="50"/>
      <c r="EES307" s="50"/>
      <c r="EET307" s="50"/>
      <c r="EEU307" s="50"/>
      <c r="EEV307" s="50"/>
      <c r="EEW307" s="50"/>
      <c r="EEX307" s="50"/>
      <c r="EEY307" s="50"/>
      <c r="EEZ307" s="50"/>
      <c r="EFA307" s="50"/>
      <c r="EFB307" s="50"/>
      <c r="EFC307" s="50"/>
      <c r="EFD307" s="50"/>
      <c r="EFE307" s="50"/>
      <c r="EFF307" s="50"/>
      <c r="EFG307" s="50"/>
      <c r="EFH307" s="50"/>
      <c r="EFI307" s="50"/>
      <c r="EFJ307" s="50"/>
      <c r="EFK307" s="50"/>
      <c r="EFL307" s="50"/>
      <c r="EFM307" s="50"/>
      <c r="EFN307" s="50"/>
      <c r="EFO307" s="50"/>
      <c r="EFP307" s="50"/>
      <c r="EFQ307" s="50"/>
      <c r="EFR307" s="50"/>
      <c r="EFS307" s="50"/>
      <c r="EFT307" s="50"/>
      <c r="EFU307" s="50"/>
      <c r="EFV307" s="50"/>
      <c r="EFW307" s="50"/>
      <c r="EFX307" s="50"/>
      <c r="EFY307" s="50"/>
      <c r="EFZ307" s="50"/>
      <c r="EGA307" s="50"/>
      <c r="EGB307" s="50"/>
      <c r="EGC307" s="50"/>
      <c r="EGD307" s="50"/>
      <c r="EGE307" s="50"/>
      <c r="EGF307" s="50"/>
      <c r="EGG307" s="50"/>
      <c r="EGH307" s="50"/>
      <c r="EGI307" s="50"/>
      <c r="EGJ307" s="50"/>
      <c r="EGK307" s="50"/>
      <c r="EGL307" s="50"/>
      <c r="EGM307" s="50"/>
      <c r="EGN307" s="50"/>
      <c r="EGO307" s="50"/>
      <c r="EGP307" s="50"/>
      <c r="EGQ307" s="50"/>
      <c r="EGR307" s="50"/>
      <c r="EGS307" s="50"/>
      <c r="EGT307" s="50"/>
      <c r="EGU307" s="50"/>
      <c r="EGV307" s="50"/>
      <c r="EGX307" s="50"/>
      <c r="EGZ307" s="50"/>
      <c r="EHA307" s="50"/>
      <c r="EHB307" s="50"/>
      <c r="EHC307" s="50"/>
      <c r="EHD307" s="50"/>
      <c r="EHE307" s="50"/>
      <c r="EHF307" s="50"/>
      <c r="EHG307" s="50"/>
      <c r="EHL307" s="50"/>
      <c r="EHM307" s="50"/>
      <c r="EHN307" s="50"/>
      <c r="EHO307" s="50"/>
      <c r="EHP307" s="50"/>
      <c r="EHQ307" s="50"/>
      <c r="EHR307" s="50"/>
      <c r="EHS307" s="50"/>
      <c r="EHT307" s="50"/>
      <c r="EHU307" s="50"/>
      <c r="EHV307" s="50"/>
      <c r="EHW307" s="50"/>
      <c r="EHX307" s="50"/>
      <c r="EHY307" s="50"/>
      <c r="EHZ307" s="50"/>
      <c r="EIA307" s="50"/>
      <c r="EIB307" s="50"/>
      <c r="EIC307" s="50"/>
      <c r="EID307" s="50"/>
      <c r="EIE307" s="50"/>
      <c r="EIF307" s="50"/>
      <c r="EIG307" s="50"/>
      <c r="EIH307" s="50"/>
      <c r="EII307" s="50"/>
      <c r="EIJ307" s="50"/>
      <c r="EIK307" s="50"/>
      <c r="EIL307" s="50"/>
      <c r="EIM307" s="50"/>
      <c r="EIN307" s="50"/>
      <c r="EIO307" s="50"/>
      <c r="EIP307" s="50"/>
      <c r="EIQ307" s="50"/>
      <c r="EIR307" s="50"/>
      <c r="EIS307" s="50"/>
      <c r="EIT307" s="50"/>
      <c r="EIU307" s="50"/>
      <c r="EIV307" s="50"/>
      <c r="EIW307" s="50"/>
      <c r="EIX307" s="50"/>
      <c r="EIY307" s="50"/>
      <c r="EIZ307" s="50"/>
      <c r="EJA307" s="50"/>
      <c r="EJB307" s="50"/>
      <c r="EJC307" s="50"/>
      <c r="EJD307" s="50"/>
      <c r="EJE307" s="50"/>
      <c r="EJF307" s="50"/>
      <c r="EJG307" s="50"/>
      <c r="EJH307" s="50"/>
      <c r="EJI307" s="50"/>
      <c r="EJJ307" s="50"/>
      <c r="EJK307" s="50"/>
      <c r="EJL307" s="50"/>
      <c r="EJM307" s="50"/>
      <c r="EJN307" s="50"/>
      <c r="EJO307" s="50"/>
      <c r="EJP307" s="50"/>
      <c r="EJQ307" s="50"/>
      <c r="EJR307" s="50"/>
      <c r="EJS307" s="50"/>
      <c r="EJT307" s="50"/>
      <c r="EJU307" s="50"/>
      <c r="EJV307" s="50"/>
      <c r="EJW307" s="50"/>
      <c r="EJX307" s="50"/>
      <c r="EJY307" s="50"/>
      <c r="EJZ307" s="50"/>
      <c r="EKA307" s="50"/>
      <c r="EKB307" s="50"/>
      <c r="EKC307" s="50"/>
      <c r="EKD307" s="50"/>
      <c r="EKE307" s="50"/>
      <c r="EKF307" s="50"/>
      <c r="EKG307" s="50"/>
      <c r="EKH307" s="50"/>
      <c r="EKI307" s="50"/>
      <c r="EKJ307" s="50"/>
      <c r="EKK307" s="50"/>
      <c r="EKL307" s="50"/>
      <c r="EKM307" s="50"/>
      <c r="EKN307" s="50"/>
      <c r="EKO307" s="50"/>
      <c r="EKP307" s="50"/>
      <c r="EKQ307" s="50"/>
      <c r="EKR307" s="50"/>
      <c r="EKS307" s="50"/>
      <c r="EKT307" s="50"/>
      <c r="EKU307" s="50"/>
      <c r="EKV307" s="50"/>
      <c r="EKW307" s="50"/>
      <c r="EKX307" s="50"/>
      <c r="EKY307" s="50"/>
      <c r="EKZ307" s="50"/>
      <c r="ELA307" s="50"/>
      <c r="ELB307" s="50"/>
      <c r="ELC307" s="50"/>
      <c r="ELD307" s="50"/>
      <c r="ELE307" s="50"/>
      <c r="ELF307" s="50"/>
      <c r="ELG307" s="50"/>
      <c r="ELH307" s="50"/>
      <c r="ELI307" s="50"/>
      <c r="ELJ307" s="50"/>
      <c r="ELK307" s="50"/>
      <c r="ELL307" s="50"/>
      <c r="ELM307" s="50"/>
      <c r="ELN307" s="50"/>
      <c r="ELO307" s="50"/>
      <c r="ELP307" s="50"/>
      <c r="ELQ307" s="50"/>
      <c r="ELR307" s="50"/>
      <c r="ELS307" s="50"/>
      <c r="ELT307" s="50"/>
      <c r="ELU307" s="50"/>
      <c r="ELV307" s="50"/>
      <c r="ELW307" s="50"/>
      <c r="ELX307" s="50"/>
      <c r="ELY307" s="50"/>
      <c r="ELZ307" s="50"/>
      <c r="EMA307" s="50"/>
      <c r="EMB307" s="50"/>
      <c r="EMC307" s="50"/>
      <c r="EMD307" s="50"/>
      <c r="EME307" s="50"/>
      <c r="EMF307" s="50"/>
      <c r="EMG307" s="50"/>
      <c r="EMH307" s="50"/>
      <c r="EMI307" s="50"/>
      <c r="EMJ307" s="50"/>
      <c r="EMK307" s="50"/>
      <c r="EML307" s="50"/>
      <c r="EMM307" s="50"/>
      <c r="EMN307" s="50"/>
      <c r="EMO307" s="50"/>
      <c r="EMP307" s="50"/>
      <c r="EMQ307" s="50"/>
      <c r="EMR307" s="50"/>
      <c r="EMS307" s="50"/>
      <c r="EMT307" s="50"/>
      <c r="EMU307" s="50"/>
      <c r="EMV307" s="50"/>
      <c r="EMW307" s="50"/>
      <c r="EMX307" s="50"/>
      <c r="EMY307" s="50"/>
      <c r="EMZ307" s="50"/>
      <c r="ENA307" s="50"/>
      <c r="ENB307" s="50"/>
      <c r="ENC307" s="50"/>
      <c r="END307" s="50"/>
      <c r="ENE307" s="50"/>
      <c r="ENF307" s="50"/>
      <c r="ENG307" s="50"/>
      <c r="ENH307" s="50"/>
      <c r="ENI307" s="50"/>
      <c r="ENJ307" s="50"/>
      <c r="ENK307" s="50"/>
      <c r="ENL307" s="50"/>
      <c r="ENM307" s="50"/>
      <c r="ENN307" s="50"/>
      <c r="ENO307" s="50"/>
      <c r="ENP307" s="50"/>
      <c r="ENQ307" s="50"/>
      <c r="ENR307" s="50"/>
      <c r="ENS307" s="50"/>
      <c r="ENT307" s="50"/>
      <c r="ENU307" s="50"/>
      <c r="ENV307" s="50"/>
      <c r="ENW307" s="50"/>
      <c r="ENX307" s="50"/>
      <c r="ENY307" s="50"/>
      <c r="ENZ307" s="50"/>
      <c r="EOA307" s="50"/>
      <c r="EOB307" s="50"/>
      <c r="EOC307" s="50"/>
      <c r="EOD307" s="50"/>
      <c r="EOE307" s="50"/>
      <c r="EOF307" s="50"/>
      <c r="EOG307" s="50"/>
      <c r="EOH307" s="50"/>
      <c r="EOI307" s="50"/>
      <c r="EOJ307" s="50"/>
      <c r="EOK307" s="50"/>
      <c r="EOL307" s="50"/>
      <c r="EOM307" s="50"/>
      <c r="EON307" s="50"/>
      <c r="EOO307" s="50"/>
      <c r="EOP307" s="50"/>
      <c r="EOQ307" s="50"/>
      <c r="EOR307" s="50"/>
      <c r="EOS307" s="50"/>
      <c r="EOT307" s="50"/>
      <c r="EOU307" s="50"/>
      <c r="EOV307" s="50"/>
      <c r="EOW307" s="50"/>
      <c r="EOX307" s="50"/>
      <c r="EOY307" s="50"/>
      <c r="EOZ307" s="50"/>
      <c r="EPA307" s="50"/>
      <c r="EPB307" s="50"/>
      <c r="EPC307" s="50"/>
      <c r="EPD307" s="50"/>
      <c r="EPE307" s="50"/>
      <c r="EPF307" s="50"/>
      <c r="EPG307" s="50"/>
      <c r="EPH307" s="50"/>
      <c r="EPI307" s="50"/>
      <c r="EPJ307" s="50"/>
      <c r="EPK307" s="50"/>
      <c r="EPL307" s="50"/>
      <c r="EPM307" s="50"/>
      <c r="EPN307" s="50"/>
      <c r="EPO307" s="50"/>
      <c r="EPP307" s="50"/>
      <c r="EPQ307" s="50"/>
      <c r="EPR307" s="50"/>
      <c r="EPS307" s="50"/>
      <c r="EPT307" s="50"/>
      <c r="EPU307" s="50"/>
      <c r="EPV307" s="50"/>
      <c r="EPW307" s="50"/>
      <c r="EPX307" s="50"/>
      <c r="EPY307" s="50"/>
      <c r="EPZ307" s="50"/>
      <c r="EQA307" s="50"/>
      <c r="EQB307" s="50"/>
      <c r="EQC307" s="50"/>
      <c r="EQD307" s="50"/>
      <c r="EQE307" s="50"/>
      <c r="EQF307" s="50"/>
      <c r="EQG307" s="50"/>
      <c r="EQH307" s="50"/>
      <c r="EQI307" s="50"/>
      <c r="EQJ307" s="50"/>
      <c r="EQK307" s="50"/>
      <c r="EQL307" s="50"/>
      <c r="EQM307" s="50"/>
      <c r="EQN307" s="50"/>
      <c r="EQO307" s="50"/>
      <c r="EQP307" s="50"/>
      <c r="EQQ307" s="50"/>
      <c r="EQR307" s="50"/>
      <c r="EQT307" s="50"/>
      <c r="EQV307" s="50"/>
      <c r="EQW307" s="50"/>
      <c r="EQX307" s="50"/>
      <c r="EQY307" s="50"/>
      <c r="EQZ307" s="50"/>
      <c r="ERA307" s="50"/>
      <c r="ERB307" s="50"/>
      <c r="ERC307" s="50"/>
      <c r="ERH307" s="50"/>
      <c r="ERI307" s="50"/>
      <c r="ERJ307" s="50"/>
      <c r="ERK307" s="50"/>
      <c r="ERL307" s="50"/>
      <c r="ERM307" s="50"/>
      <c r="ERN307" s="50"/>
      <c r="ERO307" s="50"/>
      <c r="ERP307" s="50"/>
      <c r="ERQ307" s="50"/>
      <c r="ERR307" s="50"/>
      <c r="ERS307" s="50"/>
      <c r="ERT307" s="50"/>
      <c r="ERU307" s="50"/>
      <c r="ERV307" s="50"/>
      <c r="ERW307" s="50"/>
      <c r="ERX307" s="50"/>
      <c r="ERY307" s="50"/>
      <c r="ERZ307" s="50"/>
      <c r="ESA307" s="50"/>
      <c r="ESB307" s="50"/>
      <c r="ESC307" s="50"/>
      <c r="ESD307" s="50"/>
      <c r="ESE307" s="50"/>
      <c r="ESF307" s="50"/>
      <c r="ESG307" s="50"/>
      <c r="ESH307" s="50"/>
      <c r="ESI307" s="50"/>
      <c r="ESJ307" s="50"/>
      <c r="ESK307" s="50"/>
      <c r="ESL307" s="50"/>
      <c r="ESM307" s="50"/>
      <c r="ESN307" s="50"/>
      <c r="ESO307" s="50"/>
      <c r="ESP307" s="50"/>
      <c r="ESQ307" s="50"/>
      <c r="ESR307" s="50"/>
      <c r="ESS307" s="50"/>
      <c r="EST307" s="50"/>
      <c r="ESU307" s="50"/>
      <c r="ESV307" s="50"/>
      <c r="ESW307" s="50"/>
      <c r="ESX307" s="50"/>
      <c r="ESY307" s="50"/>
      <c r="ESZ307" s="50"/>
      <c r="ETA307" s="50"/>
      <c r="ETB307" s="50"/>
      <c r="ETC307" s="50"/>
      <c r="ETD307" s="50"/>
      <c r="ETE307" s="50"/>
      <c r="ETF307" s="50"/>
      <c r="ETG307" s="50"/>
      <c r="ETH307" s="50"/>
      <c r="ETI307" s="50"/>
      <c r="ETJ307" s="50"/>
      <c r="ETK307" s="50"/>
      <c r="ETL307" s="50"/>
      <c r="ETM307" s="50"/>
      <c r="ETN307" s="50"/>
      <c r="ETO307" s="50"/>
      <c r="ETP307" s="50"/>
      <c r="ETQ307" s="50"/>
      <c r="ETR307" s="50"/>
      <c r="ETS307" s="50"/>
      <c r="ETT307" s="50"/>
      <c r="ETU307" s="50"/>
      <c r="ETV307" s="50"/>
      <c r="ETW307" s="50"/>
      <c r="ETX307" s="50"/>
      <c r="ETY307" s="50"/>
      <c r="ETZ307" s="50"/>
      <c r="EUA307" s="50"/>
      <c r="EUB307" s="50"/>
      <c r="EUC307" s="50"/>
      <c r="EUD307" s="50"/>
      <c r="EUE307" s="50"/>
      <c r="EUF307" s="50"/>
      <c r="EUG307" s="50"/>
      <c r="EUH307" s="50"/>
      <c r="EUI307" s="50"/>
      <c r="EUJ307" s="50"/>
      <c r="EUK307" s="50"/>
      <c r="EUL307" s="50"/>
      <c r="EUM307" s="50"/>
      <c r="EUN307" s="50"/>
      <c r="EUO307" s="50"/>
      <c r="EUP307" s="50"/>
      <c r="EUQ307" s="50"/>
      <c r="EUR307" s="50"/>
      <c r="EUS307" s="50"/>
      <c r="EUT307" s="50"/>
      <c r="EUU307" s="50"/>
      <c r="EUV307" s="50"/>
      <c r="EUW307" s="50"/>
      <c r="EUX307" s="50"/>
      <c r="EUY307" s="50"/>
      <c r="EUZ307" s="50"/>
      <c r="EVA307" s="50"/>
      <c r="EVB307" s="50"/>
      <c r="EVC307" s="50"/>
      <c r="EVD307" s="50"/>
      <c r="EVE307" s="50"/>
      <c r="EVF307" s="50"/>
      <c r="EVG307" s="50"/>
      <c r="EVH307" s="50"/>
      <c r="EVI307" s="50"/>
      <c r="EVJ307" s="50"/>
      <c r="EVK307" s="50"/>
      <c r="EVL307" s="50"/>
      <c r="EVM307" s="50"/>
      <c r="EVN307" s="50"/>
      <c r="EVO307" s="50"/>
      <c r="EVP307" s="50"/>
      <c r="EVQ307" s="50"/>
      <c r="EVR307" s="50"/>
      <c r="EVS307" s="50"/>
      <c r="EVT307" s="50"/>
      <c r="EVU307" s="50"/>
      <c r="EVV307" s="50"/>
      <c r="EVW307" s="50"/>
      <c r="EVX307" s="50"/>
      <c r="EVY307" s="50"/>
      <c r="EVZ307" s="50"/>
      <c r="EWA307" s="50"/>
      <c r="EWB307" s="50"/>
      <c r="EWC307" s="50"/>
      <c r="EWD307" s="50"/>
      <c r="EWE307" s="50"/>
      <c r="EWF307" s="50"/>
      <c r="EWG307" s="50"/>
      <c r="EWH307" s="50"/>
      <c r="EWI307" s="50"/>
      <c r="EWJ307" s="50"/>
      <c r="EWK307" s="50"/>
      <c r="EWL307" s="50"/>
      <c r="EWM307" s="50"/>
      <c r="EWN307" s="50"/>
      <c r="EWO307" s="50"/>
      <c r="EWP307" s="50"/>
      <c r="EWQ307" s="50"/>
      <c r="EWR307" s="50"/>
      <c r="EWS307" s="50"/>
      <c r="EWT307" s="50"/>
      <c r="EWU307" s="50"/>
      <c r="EWV307" s="50"/>
      <c r="EWW307" s="50"/>
      <c r="EWX307" s="50"/>
      <c r="EWY307" s="50"/>
      <c r="EWZ307" s="50"/>
      <c r="EXA307" s="50"/>
      <c r="EXB307" s="50"/>
      <c r="EXC307" s="50"/>
      <c r="EXD307" s="50"/>
      <c r="EXE307" s="50"/>
      <c r="EXF307" s="50"/>
      <c r="EXG307" s="50"/>
      <c r="EXH307" s="50"/>
      <c r="EXI307" s="50"/>
      <c r="EXJ307" s="50"/>
      <c r="EXK307" s="50"/>
      <c r="EXL307" s="50"/>
      <c r="EXM307" s="50"/>
      <c r="EXN307" s="50"/>
      <c r="EXO307" s="50"/>
      <c r="EXP307" s="50"/>
      <c r="EXQ307" s="50"/>
      <c r="EXR307" s="50"/>
      <c r="EXS307" s="50"/>
      <c r="EXT307" s="50"/>
      <c r="EXU307" s="50"/>
      <c r="EXV307" s="50"/>
      <c r="EXW307" s="50"/>
      <c r="EXX307" s="50"/>
      <c r="EXY307" s="50"/>
      <c r="EXZ307" s="50"/>
      <c r="EYA307" s="50"/>
      <c r="EYB307" s="50"/>
      <c r="EYC307" s="50"/>
      <c r="EYD307" s="50"/>
      <c r="EYE307" s="50"/>
      <c r="EYF307" s="50"/>
      <c r="EYG307" s="50"/>
      <c r="EYH307" s="50"/>
      <c r="EYI307" s="50"/>
      <c r="EYJ307" s="50"/>
      <c r="EYK307" s="50"/>
      <c r="EYL307" s="50"/>
      <c r="EYM307" s="50"/>
      <c r="EYN307" s="50"/>
      <c r="EYO307" s="50"/>
      <c r="EYP307" s="50"/>
      <c r="EYQ307" s="50"/>
      <c r="EYR307" s="50"/>
      <c r="EYS307" s="50"/>
      <c r="EYT307" s="50"/>
      <c r="EYU307" s="50"/>
      <c r="EYV307" s="50"/>
      <c r="EYW307" s="50"/>
      <c r="EYX307" s="50"/>
      <c r="EYY307" s="50"/>
      <c r="EYZ307" s="50"/>
      <c r="EZA307" s="50"/>
      <c r="EZB307" s="50"/>
      <c r="EZC307" s="50"/>
      <c r="EZD307" s="50"/>
      <c r="EZE307" s="50"/>
      <c r="EZF307" s="50"/>
      <c r="EZG307" s="50"/>
      <c r="EZH307" s="50"/>
      <c r="EZI307" s="50"/>
      <c r="EZJ307" s="50"/>
      <c r="EZK307" s="50"/>
      <c r="EZL307" s="50"/>
      <c r="EZM307" s="50"/>
      <c r="EZN307" s="50"/>
      <c r="EZO307" s="50"/>
      <c r="EZP307" s="50"/>
      <c r="EZQ307" s="50"/>
      <c r="EZR307" s="50"/>
      <c r="EZS307" s="50"/>
      <c r="EZT307" s="50"/>
      <c r="EZU307" s="50"/>
      <c r="EZV307" s="50"/>
      <c r="EZW307" s="50"/>
      <c r="EZX307" s="50"/>
      <c r="EZY307" s="50"/>
      <c r="EZZ307" s="50"/>
      <c r="FAA307" s="50"/>
      <c r="FAB307" s="50"/>
      <c r="FAC307" s="50"/>
      <c r="FAD307" s="50"/>
      <c r="FAE307" s="50"/>
      <c r="FAF307" s="50"/>
      <c r="FAG307" s="50"/>
      <c r="FAH307" s="50"/>
      <c r="FAI307" s="50"/>
      <c r="FAJ307" s="50"/>
      <c r="FAK307" s="50"/>
      <c r="FAL307" s="50"/>
      <c r="FAM307" s="50"/>
      <c r="FAN307" s="50"/>
      <c r="FAP307" s="50"/>
      <c r="FAR307" s="50"/>
      <c r="FAS307" s="50"/>
      <c r="FAT307" s="50"/>
      <c r="FAU307" s="50"/>
      <c r="FAV307" s="50"/>
      <c r="FAW307" s="50"/>
      <c r="FAX307" s="50"/>
      <c r="FAY307" s="50"/>
      <c r="FBD307" s="50"/>
      <c r="FBE307" s="50"/>
      <c r="FBF307" s="50"/>
      <c r="FBG307" s="50"/>
      <c r="FBH307" s="50"/>
      <c r="FBI307" s="50"/>
      <c r="FBJ307" s="50"/>
      <c r="FBK307" s="50"/>
      <c r="FBL307" s="50"/>
      <c r="FBM307" s="50"/>
      <c r="FBN307" s="50"/>
      <c r="FBO307" s="50"/>
      <c r="FBP307" s="50"/>
      <c r="FBQ307" s="50"/>
      <c r="FBR307" s="50"/>
      <c r="FBS307" s="50"/>
      <c r="FBT307" s="50"/>
      <c r="FBU307" s="50"/>
      <c r="FBV307" s="50"/>
      <c r="FBW307" s="50"/>
      <c r="FBX307" s="50"/>
      <c r="FBY307" s="50"/>
      <c r="FBZ307" s="50"/>
      <c r="FCA307" s="50"/>
      <c r="FCB307" s="50"/>
      <c r="FCC307" s="50"/>
      <c r="FCD307" s="50"/>
      <c r="FCE307" s="50"/>
      <c r="FCF307" s="50"/>
      <c r="FCG307" s="50"/>
      <c r="FCH307" s="50"/>
      <c r="FCI307" s="50"/>
      <c r="FCJ307" s="50"/>
      <c r="FCK307" s="50"/>
      <c r="FCL307" s="50"/>
      <c r="FCM307" s="50"/>
      <c r="FCN307" s="50"/>
      <c r="FCO307" s="50"/>
      <c r="FCP307" s="50"/>
      <c r="FCQ307" s="50"/>
      <c r="FCR307" s="50"/>
      <c r="FCS307" s="50"/>
      <c r="FCT307" s="50"/>
      <c r="FCU307" s="50"/>
      <c r="FCV307" s="50"/>
      <c r="FCW307" s="50"/>
      <c r="FCX307" s="50"/>
      <c r="FCY307" s="50"/>
      <c r="FCZ307" s="50"/>
      <c r="FDA307" s="50"/>
      <c r="FDB307" s="50"/>
      <c r="FDC307" s="50"/>
      <c r="FDD307" s="50"/>
      <c r="FDE307" s="50"/>
      <c r="FDF307" s="50"/>
      <c r="FDG307" s="50"/>
      <c r="FDH307" s="50"/>
      <c r="FDI307" s="50"/>
      <c r="FDJ307" s="50"/>
      <c r="FDK307" s="50"/>
      <c r="FDL307" s="50"/>
      <c r="FDM307" s="50"/>
      <c r="FDN307" s="50"/>
      <c r="FDO307" s="50"/>
      <c r="FDP307" s="50"/>
      <c r="FDQ307" s="50"/>
      <c r="FDR307" s="50"/>
      <c r="FDS307" s="50"/>
      <c r="FDT307" s="50"/>
      <c r="FDU307" s="50"/>
      <c r="FDV307" s="50"/>
      <c r="FDW307" s="50"/>
      <c r="FDX307" s="50"/>
      <c r="FDY307" s="50"/>
      <c r="FDZ307" s="50"/>
      <c r="FEA307" s="50"/>
      <c r="FEB307" s="50"/>
      <c r="FEC307" s="50"/>
      <c r="FED307" s="50"/>
      <c r="FEE307" s="50"/>
      <c r="FEF307" s="50"/>
      <c r="FEG307" s="50"/>
      <c r="FEH307" s="50"/>
      <c r="FEI307" s="50"/>
      <c r="FEJ307" s="50"/>
      <c r="FEK307" s="50"/>
      <c r="FEL307" s="50"/>
      <c r="FEM307" s="50"/>
      <c r="FEN307" s="50"/>
      <c r="FEO307" s="50"/>
      <c r="FEP307" s="50"/>
      <c r="FEQ307" s="50"/>
      <c r="FER307" s="50"/>
      <c r="FES307" s="50"/>
      <c r="FET307" s="50"/>
      <c r="FEU307" s="50"/>
      <c r="FEV307" s="50"/>
      <c r="FEW307" s="50"/>
      <c r="FEX307" s="50"/>
      <c r="FEY307" s="50"/>
      <c r="FEZ307" s="50"/>
      <c r="FFA307" s="50"/>
      <c r="FFB307" s="50"/>
      <c r="FFC307" s="50"/>
      <c r="FFD307" s="50"/>
      <c r="FFE307" s="50"/>
      <c r="FFF307" s="50"/>
      <c r="FFG307" s="50"/>
      <c r="FFH307" s="50"/>
      <c r="FFI307" s="50"/>
      <c r="FFJ307" s="50"/>
      <c r="FFK307" s="50"/>
      <c r="FFL307" s="50"/>
      <c r="FFM307" s="50"/>
      <c r="FFN307" s="50"/>
      <c r="FFO307" s="50"/>
      <c r="FFP307" s="50"/>
      <c r="FFQ307" s="50"/>
      <c r="FFR307" s="50"/>
      <c r="FFS307" s="50"/>
      <c r="FFT307" s="50"/>
      <c r="FFU307" s="50"/>
      <c r="FFV307" s="50"/>
      <c r="FFW307" s="50"/>
      <c r="FFX307" s="50"/>
      <c r="FFY307" s="50"/>
      <c r="FFZ307" s="50"/>
      <c r="FGA307" s="50"/>
      <c r="FGB307" s="50"/>
      <c r="FGC307" s="50"/>
      <c r="FGD307" s="50"/>
      <c r="FGE307" s="50"/>
      <c r="FGF307" s="50"/>
      <c r="FGG307" s="50"/>
      <c r="FGH307" s="50"/>
      <c r="FGI307" s="50"/>
      <c r="FGJ307" s="50"/>
      <c r="FGK307" s="50"/>
      <c r="FGL307" s="50"/>
      <c r="FGM307" s="50"/>
      <c r="FGN307" s="50"/>
      <c r="FGO307" s="50"/>
      <c r="FGP307" s="50"/>
      <c r="FGQ307" s="50"/>
      <c r="FGR307" s="50"/>
      <c r="FGS307" s="50"/>
      <c r="FGT307" s="50"/>
      <c r="FGU307" s="50"/>
      <c r="FGV307" s="50"/>
      <c r="FGW307" s="50"/>
      <c r="FGX307" s="50"/>
      <c r="FGY307" s="50"/>
      <c r="FGZ307" s="50"/>
      <c r="FHA307" s="50"/>
      <c r="FHB307" s="50"/>
      <c r="FHC307" s="50"/>
      <c r="FHD307" s="50"/>
      <c r="FHE307" s="50"/>
      <c r="FHF307" s="50"/>
      <c r="FHG307" s="50"/>
      <c r="FHH307" s="50"/>
      <c r="FHI307" s="50"/>
      <c r="FHJ307" s="50"/>
      <c r="FHK307" s="50"/>
      <c r="FHL307" s="50"/>
      <c r="FHM307" s="50"/>
      <c r="FHN307" s="50"/>
      <c r="FHO307" s="50"/>
      <c r="FHP307" s="50"/>
      <c r="FHQ307" s="50"/>
      <c r="FHR307" s="50"/>
      <c r="FHS307" s="50"/>
      <c r="FHT307" s="50"/>
      <c r="FHU307" s="50"/>
      <c r="FHV307" s="50"/>
      <c r="FHW307" s="50"/>
      <c r="FHX307" s="50"/>
      <c r="FHY307" s="50"/>
      <c r="FHZ307" s="50"/>
      <c r="FIA307" s="50"/>
      <c r="FIB307" s="50"/>
      <c r="FIC307" s="50"/>
      <c r="FID307" s="50"/>
      <c r="FIE307" s="50"/>
      <c r="FIF307" s="50"/>
      <c r="FIG307" s="50"/>
      <c r="FIH307" s="50"/>
      <c r="FII307" s="50"/>
      <c r="FIJ307" s="50"/>
      <c r="FIK307" s="50"/>
      <c r="FIL307" s="50"/>
      <c r="FIM307" s="50"/>
      <c r="FIN307" s="50"/>
      <c r="FIO307" s="50"/>
      <c r="FIP307" s="50"/>
      <c r="FIQ307" s="50"/>
      <c r="FIR307" s="50"/>
      <c r="FIS307" s="50"/>
      <c r="FIT307" s="50"/>
      <c r="FIU307" s="50"/>
      <c r="FIV307" s="50"/>
      <c r="FIW307" s="50"/>
      <c r="FIX307" s="50"/>
      <c r="FIY307" s="50"/>
      <c r="FIZ307" s="50"/>
      <c r="FJA307" s="50"/>
      <c r="FJB307" s="50"/>
      <c r="FJC307" s="50"/>
      <c r="FJD307" s="50"/>
      <c r="FJE307" s="50"/>
      <c r="FJF307" s="50"/>
      <c r="FJG307" s="50"/>
      <c r="FJH307" s="50"/>
      <c r="FJI307" s="50"/>
      <c r="FJJ307" s="50"/>
      <c r="FJK307" s="50"/>
      <c r="FJL307" s="50"/>
      <c r="FJM307" s="50"/>
      <c r="FJN307" s="50"/>
      <c r="FJO307" s="50"/>
      <c r="FJP307" s="50"/>
      <c r="FJQ307" s="50"/>
      <c r="FJR307" s="50"/>
      <c r="FJS307" s="50"/>
      <c r="FJT307" s="50"/>
      <c r="FJU307" s="50"/>
      <c r="FJV307" s="50"/>
      <c r="FJW307" s="50"/>
      <c r="FJX307" s="50"/>
      <c r="FJY307" s="50"/>
      <c r="FJZ307" s="50"/>
      <c r="FKA307" s="50"/>
      <c r="FKB307" s="50"/>
      <c r="FKC307" s="50"/>
      <c r="FKD307" s="50"/>
      <c r="FKE307" s="50"/>
      <c r="FKF307" s="50"/>
      <c r="FKG307" s="50"/>
      <c r="FKH307" s="50"/>
      <c r="FKI307" s="50"/>
      <c r="FKJ307" s="50"/>
      <c r="FKL307" s="50"/>
      <c r="FKN307" s="50"/>
      <c r="FKO307" s="50"/>
      <c r="FKP307" s="50"/>
      <c r="FKQ307" s="50"/>
      <c r="FKR307" s="50"/>
      <c r="FKS307" s="50"/>
      <c r="FKT307" s="50"/>
      <c r="FKU307" s="50"/>
      <c r="FKZ307" s="50"/>
      <c r="FLA307" s="50"/>
      <c r="FLB307" s="50"/>
      <c r="FLC307" s="50"/>
      <c r="FLD307" s="50"/>
      <c r="FLE307" s="50"/>
      <c r="FLF307" s="50"/>
      <c r="FLG307" s="50"/>
      <c r="FLH307" s="50"/>
      <c r="FLI307" s="50"/>
      <c r="FLJ307" s="50"/>
      <c r="FLK307" s="50"/>
      <c r="FLL307" s="50"/>
      <c r="FLM307" s="50"/>
      <c r="FLN307" s="50"/>
      <c r="FLO307" s="50"/>
      <c r="FLP307" s="50"/>
      <c r="FLQ307" s="50"/>
      <c r="FLR307" s="50"/>
      <c r="FLS307" s="50"/>
      <c r="FLT307" s="50"/>
      <c r="FLU307" s="50"/>
      <c r="FLV307" s="50"/>
      <c r="FLW307" s="50"/>
      <c r="FLX307" s="50"/>
      <c r="FLY307" s="50"/>
      <c r="FLZ307" s="50"/>
      <c r="FMA307" s="50"/>
      <c r="FMB307" s="50"/>
      <c r="FMC307" s="50"/>
      <c r="FMD307" s="50"/>
      <c r="FME307" s="50"/>
      <c r="FMF307" s="50"/>
      <c r="FMG307" s="50"/>
      <c r="FMH307" s="50"/>
      <c r="FMI307" s="50"/>
      <c r="FMJ307" s="50"/>
      <c r="FMK307" s="50"/>
      <c r="FML307" s="50"/>
      <c r="FMM307" s="50"/>
      <c r="FMN307" s="50"/>
      <c r="FMO307" s="50"/>
      <c r="FMP307" s="50"/>
      <c r="FMQ307" s="50"/>
      <c r="FMR307" s="50"/>
      <c r="FMS307" s="50"/>
      <c r="FMT307" s="50"/>
      <c r="FMU307" s="50"/>
      <c r="FMV307" s="50"/>
      <c r="FMW307" s="50"/>
      <c r="FMX307" s="50"/>
      <c r="FMY307" s="50"/>
      <c r="FMZ307" s="50"/>
      <c r="FNA307" s="50"/>
      <c r="FNB307" s="50"/>
      <c r="FNC307" s="50"/>
      <c r="FND307" s="50"/>
      <c r="FNE307" s="50"/>
      <c r="FNF307" s="50"/>
      <c r="FNG307" s="50"/>
      <c r="FNH307" s="50"/>
      <c r="FNI307" s="50"/>
      <c r="FNJ307" s="50"/>
      <c r="FNK307" s="50"/>
      <c r="FNL307" s="50"/>
      <c r="FNM307" s="50"/>
      <c r="FNN307" s="50"/>
      <c r="FNO307" s="50"/>
      <c r="FNP307" s="50"/>
      <c r="FNQ307" s="50"/>
      <c r="FNR307" s="50"/>
      <c r="FNS307" s="50"/>
      <c r="FNT307" s="50"/>
      <c r="FNU307" s="50"/>
      <c r="FNV307" s="50"/>
      <c r="FNW307" s="50"/>
      <c r="FNX307" s="50"/>
      <c r="FNY307" s="50"/>
      <c r="FNZ307" s="50"/>
      <c r="FOA307" s="50"/>
      <c r="FOB307" s="50"/>
      <c r="FOC307" s="50"/>
      <c r="FOD307" s="50"/>
      <c r="FOE307" s="50"/>
      <c r="FOF307" s="50"/>
      <c r="FOG307" s="50"/>
      <c r="FOH307" s="50"/>
      <c r="FOI307" s="50"/>
      <c r="FOJ307" s="50"/>
      <c r="FOK307" s="50"/>
      <c r="FOL307" s="50"/>
      <c r="FOM307" s="50"/>
      <c r="FON307" s="50"/>
      <c r="FOO307" s="50"/>
      <c r="FOP307" s="50"/>
      <c r="FOQ307" s="50"/>
      <c r="FOR307" s="50"/>
      <c r="FOS307" s="50"/>
      <c r="FOT307" s="50"/>
      <c r="FOU307" s="50"/>
      <c r="FOV307" s="50"/>
      <c r="FOW307" s="50"/>
      <c r="FOX307" s="50"/>
      <c r="FOY307" s="50"/>
      <c r="FOZ307" s="50"/>
      <c r="FPA307" s="50"/>
      <c r="FPB307" s="50"/>
      <c r="FPC307" s="50"/>
      <c r="FPD307" s="50"/>
      <c r="FPE307" s="50"/>
      <c r="FPF307" s="50"/>
      <c r="FPG307" s="50"/>
      <c r="FPH307" s="50"/>
      <c r="FPI307" s="50"/>
      <c r="FPJ307" s="50"/>
      <c r="FPK307" s="50"/>
      <c r="FPL307" s="50"/>
      <c r="FPM307" s="50"/>
      <c r="FPN307" s="50"/>
      <c r="FPO307" s="50"/>
      <c r="FPP307" s="50"/>
      <c r="FPQ307" s="50"/>
      <c r="FPR307" s="50"/>
      <c r="FPS307" s="50"/>
      <c r="FPT307" s="50"/>
      <c r="FPU307" s="50"/>
      <c r="FPV307" s="50"/>
      <c r="FPW307" s="50"/>
      <c r="FPX307" s="50"/>
      <c r="FPY307" s="50"/>
      <c r="FPZ307" s="50"/>
      <c r="FQA307" s="50"/>
      <c r="FQB307" s="50"/>
      <c r="FQC307" s="50"/>
      <c r="FQD307" s="50"/>
      <c r="FQE307" s="50"/>
      <c r="FQF307" s="50"/>
      <c r="FQG307" s="50"/>
      <c r="FQH307" s="50"/>
      <c r="FQI307" s="50"/>
      <c r="FQJ307" s="50"/>
      <c r="FQK307" s="50"/>
      <c r="FQL307" s="50"/>
      <c r="FQM307" s="50"/>
      <c r="FQN307" s="50"/>
      <c r="FQO307" s="50"/>
      <c r="FQP307" s="50"/>
      <c r="FQQ307" s="50"/>
      <c r="FQR307" s="50"/>
      <c r="FQS307" s="50"/>
      <c r="FQT307" s="50"/>
      <c r="FQU307" s="50"/>
      <c r="FQV307" s="50"/>
      <c r="FQW307" s="50"/>
      <c r="FQX307" s="50"/>
      <c r="FQY307" s="50"/>
      <c r="FQZ307" s="50"/>
      <c r="FRA307" s="50"/>
      <c r="FRB307" s="50"/>
      <c r="FRC307" s="50"/>
      <c r="FRD307" s="50"/>
      <c r="FRE307" s="50"/>
      <c r="FRF307" s="50"/>
      <c r="FRG307" s="50"/>
      <c r="FRH307" s="50"/>
      <c r="FRI307" s="50"/>
      <c r="FRJ307" s="50"/>
      <c r="FRK307" s="50"/>
      <c r="FRL307" s="50"/>
      <c r="FRM307" s="50"/>
      <c r="FRN307" s="50"/>
      <c r="FRO307" s="50"/>
      <c r="FRP307" s="50"/>
      <c r="FRQ307" s="50"/>
      <c r="FRR307" s="50"/>
      <c r="FRS307" s="50"/>
      <c r="FRT307" s="50"/>
      <c r="FRU307" s="50"/>
      <c r="FRV307" s="50"/>
      <c r="FRW307" s="50"/>
      <c r="FRX307" s="50"/>
      <c r="FRY307" s="50"/>
      <c r="FRZ307" s="50"/>
      <c r="FSA307" s="50"/>
      <c r="FSB307" s="50"/>
      <c r="FSC307" s="50"/>
      <c r="FSD307" s="50"/>
      <c r="FSE307" s="50"/>
      <c r="FSF307" s="50"/>
      <c r="FSG307" s="50"/>
      <c r="FSH307" s="50"/>
      <c r="FSI307" s="50"/>
      <c r="FSJ307" s="50"/>
      <c r="FSK307" s="50"/>
      <c r="FSL307" s="50"/>
      <c r="FSM307" s="50"/>
      <c r="FSN307" s="50"/>
      <c r="FSO307" s="50"/>
      <c r="FSP307" s="50"/>
      <c r="FSQ307" s="50"/>
      <c r="FSR307" s="50"/>
      <c r="FSS307" s="50"/>
      <c r="FST307" s="50"/>
      <c r="FSU307" s="50"/>
      <c r="FSV307" s="50"/>
      <c r="FSW307" s="50"/>
      <c r="FSX307" s="50"/>
      <c r="FSY307" s="50"/>
      <c r="FSZ307" s="50"/>
      <c r="FTA307" s="50"/>
      <c r="FTB307" s="50"/>
      <c r="FTC307" s="50"/>
      <c r="FTD307" s="50"/>
      <c r="FTE307" s="50"/>
      <c r="FTF307" s="50"/>
      <c r="FTG307" s="50"/>
      <c r="FTH307" s="50"/>
      <c r="FTI307" s="50"/>
      <c r="FTJ307" s="50"/>
      <c r="FTK307" s="50"/>
      <c r="FTL307" s="50"/>
      <c r="FTM307" s="50"/>
      <c r="FTN307" s="50"/>
      <c r="FTO307" s="50"/>
      <c r="FTP307" s="50"/>
      <c r="FTQ307" s="50"/>
      <c r="FTR307" s="50"/>
      <c r="FTS307" s="50"/>
      <c r="FTT307" s="50"/>
      <c r="FTU307" s="50"/>
      <c r="FTV307" s="50"/>
      <c r="FTW307" s="50"/>
      <c r="FTX307" s="50"/>
      <c r="FTY307" s="50"/>
      <c r="FTZ307" s="50"/>
      <c r="FUA307" s="50"/>
      <c r="FUB307" s="50"/>
      <c r="FUC307" s="50"/>
      <c r="FUD307" s="50"/>
      <c r="FUE307" s="50"/>
      <c r="FUF307" s="50"/>
      <c r="FUH307" s="50"/>
      <c r="FUJ307" s="50"/>
      <c r="FUK307" s="50"/>
      <c r="FUL307" s="50"/>
      <c r="FUM307" s="50"/>
      <c r="FUN307" s="50"/>
      <c r="FUO307" s="50"/>
      <c r="FUP307" s="50"/>
      <c r="FUQ307" s="50"/>
      <c r="FUV307" s="50"/>
      <c r="FUW307" s="50"/>
      <c r="FUX307" s="50"/>
      <c r="FUY307" s="50"/>
      <c r="FUZ307" s="50"/>
      <c r="FVA307" s="50"/>
      <c r="FVB307" s="50"/>
      <c r="FVC307" s="50"/>
      <c r="FVD307" s="50"/>
      <c r="FVE307" s="50"/>
      <c r="FVF307" s="50"/>
      <c r="FVG307" s="50"/>
      <c r="FVH307" s="50"/>
      <c r="FVI307" s="50"/>
      <c r="FVJ307" s="50"/>
      <c r="FVK307" s="50"/>
      <c r="FVL307" s="50"/>
      <c r="FVM307" s="50"/>
      <c r="FVN307" s="50"/>
      <c r="FVO307" s="50"/>
      <c r="FVP307" s="50"/>
      <c r="FVQ307" s="50"/>
      <c r="FVR307" s="50"/>
      <c r="FVS307" s="50"/>
      <c r="FVT307" s="50"/>
      <c r="FVU307" s="50"/>
      <c r="FVV307" s="50"/>
      <c r="FVW307" s="50"/>
      <c r="FVX307" s="50"/>
      <c r="FVY307" s="50"/>
      <c r="FVZ307" s="50"/>
      <c r="FWA307" s="50"/>
      <c r="FWB307" s="50"/>
      <c r="FWC307" s="50"/>
      <c r="FWD307" s="50"/>
      <c r="FWE307" s="50"/>
      <c r="FWF307" s="50"/>
      <c r="FWG307" s="50"/>
      <c r="FWH307" s="50"/>
      <c r="FWI307" s="50"/>
      <c r="FWJ307" s="50"/>
      <c r="FWK307" s="50"/>
      <c r="FWL307" s="50"/>
      <c r="FWM307" s="50"/>
      <c r="FWN307" s="50"/>
      <c r="FWO307" s="50"/>
      <c r="FWP307" s="50"/>
      <c r="FWQ307" s="50"/>
      <c r="FWR307" s="50"/>
      <c r="FWS307" s="50"/>
      <c r="FWT307" s="50"/>
      <c r="FWU307" s="50"/>
      <c r="FWV307" s="50"/>
      <c r="FWW307" s="50"/>
      <c r="FWX307" s="50"/>
      <c r="FWY307" s="50"/>
      <c r="FWZ307" s="50"/>
      <c r="FXA307" s="50"/>
      <c r="FXB307" s="50"/>
      <c r="FXC307" s="50"/>
      <c r="FXD307" s="50"/>
      <c r="FXE307" s="50"/>
      <c r="FXF307" s="50"/>
      <c r="FXG307" s="50"/>
      <c r="FXH307" s="50"/>
      <c r="FXI307" s="50"/>
      <c r="FXJ307" s="50"/>
      <c r="FXK307" s="50"/>
      <c r="FXL307" s="50"/>
      <c r="FXM307" s="50"/>
      <c r="FXN307" s="50"/>
      <c r="FXO307" s="50"/>
      <c r="FXP307" s="50"/>
      <c r="FXQ307" s="50"/>
      <c r="FXR307" s="50"/>
      <c r="FXS307" s="50"/>
      <c r="FXT307" s="50"/>
      <c r="FXU307" s="50"/>
      <c r="FXV307" s="50"/>
      <c r="FXW307" s="50"/>
      <c r="FXX307" s="50"/>
      <c r="FXY307" s="50"/>
      <c r="FXZ307" s="50"/>
      <c r="FYA307" s="50"/>
      <c r="FYB307" s="50"/>
      <c r="FYC307" s="50"/>
      <c r="FYD307" s="50"/>
      <c r="FYE307" s="50"/>
      <c r="FYF307" s="50"/>
      <c r="FYG307" s="50"/>
      <c r="FYH307" s="50"/>
      <c r="FYI307" s="50"/>
      <c r="FYJ307" s="50"/>
      <c r="FYK307" s="50"/>
      <c r="FYL307" s="50"/>
      <c r="FYM307" s="50"/>
      <c r="FYN307" s="50"/>
      <c r="FYO307" s="50"/>
      <c r="FYP307" s="50"/>
      <c r="FYQ307" s="50"/>
      <c r="FYR307" s="50"/>
      <c r="FYS307" s="50"/>
      <c r="FYT307" s="50"/>
      <c r="FYU307" s="50"/>
      <c r="FYV307" s="50"/>
      <c r="FYW307" s="50"/>
      <c r="FYX307" s="50"/>
      <c r="FYY307" s="50"/>
      <c r="FYZ307" s="50"/>
      <c r="FZA307" s="50"/>
      <c r="FZB307" s="50"/>
      <c r="FZC307" s="50"/>
      <c r="FZD307" s="50"/>
      <c r="FZE307" s="50"/>
      <c r="FZF307" s="50"/>
      <c r="FZG307" s="50"/>
      <c r="FZH307" s="50"/>
      <c r="FZI307" s="50"/>
      <c r="FZJ307" s="50"/>
      <c r="FZK307" s="50"/>
      <c r="FZL307" s="50"/>
      <c r="FZM307" s="50"/>
      <c r="FZN307" s="50"/>
      <c r="FZO307" s="50"/>
      <c r="FZP307" s="50"/>
      <c r="FZQ307" s="50"/>
      <c r="FZR307" s="50"/>
      <c r="FZS307" s="50"/>
      <c r="FZT307" s="50"/>
      <c r="FZU307" s="50"/>
      <c r="FZV307" s="50"/>
      <c r="FZW307" s="50"/>
      <c r="FZX307" s="50"/>
      <c r="FZY307" s="50"/>
      <c r="FZZ307" s="50"/>
      <c r="GAA307" s="50"/>
      <c r="GAB307" s="50"/>
      <c r="GAC307" s="50"/>
      <c r="GAD307" s="50"/>
      <c r="GAE307" s="50"/>
      <c r="GAF307" s="50"/>
      <c r="GAG307" s="50"/>
      <c r="GAH307" s="50"/>
      <c r="GAI307" s="50"/>
      <c r="GAJ307" s="50"/>
      <c r="GAK307" s="50"/>
      <c r="GAL307" s="50"/>
      <c r="GAM307" s="50"/>
      <c r="GAN307" s="50"/>
      <c r="GAO307" s="50"/>
      <c r="GAP307" s="50"/>
      <c r="GAQ307" s="50"/>
      <c r="GAR307" s="50"/>
      <c r="GAS307" s="50"/>
      <c r="GAT307" s="50"/>
      <c r="GAU307" s="50"/>
      <c r="GAV307" s="50"/>
      <c r="GAW307" s="50"/>
      <c r="GAX307" s="50"/>
      <c r="GAY307" s="50"/>
      <c r="GAZ307" s="50"/>
      <c r="GBA307" s="50"/>
      <c r="GBB307" s="50"/>
      <c r="GBC307" s="50"/>
      <c r="GBD307" s="50"/>
      <c r="GBE307" s="50"/>
      <c r="GBF307" s="50"/>
      <c r="GBG307" s="50"/>
      <c r="GBH307" s="50"/>
      <c r="GBI307" s="50"/>
      <c r="GBJ307" s="50"/>
      <c r="GBK307" s="50"/>
      <c r="GBL307" s="50"/>
      <c r="GBM307" s="50"/>
      <c r="GBN307" s="50"/>
      <c r="GBO307" s="50"/>
      <c r="GBP307" s="50"/>
      <c r="GBQ307" s="50"/>
      <c r="GBR307" s="50"/>
      <c r="GBS307" s="50"/>
      <c r="GBT307" s="50"/>
      <c r="GBU307" s="50"/>
      <c r="GBV307" s="50"/>
      <c r="GBW307" s="50"/>
      <c r="GBX307" s="50"/>
      <c r="GBY307" s="50"/>
      <c r="GBZ307" s="50"/>
      <c r="GCA307" s="50"/>
      <c r="GCB307" s="50"/>
      <c r="GCC307" s="50"/>
      <c r="GCD307" s="50"/>
      <c r="GCE307" s="50"/>
      <c r="GCF307" s="50"/>
      <c r="GCG307" s="50"/>
      <c r="GCH307" s="50"/>
      <c r="GCI307" s="50"/>
      <c r="GCJ307" s="50"/>
      <c r="GCK307" s="50"/>
      <c r="GCL307" s="50"/>
      <c r="GCM307" s="50"/>
      <c r="GCN307" s="50"/>
      <c r="GCO307" s="50"/>
      <c r="GCP307" s="50"/>
      <c r="GCQ307" s="50"/>
      <c r="GCR307" s="50"/>
      <c r="GCS307" s="50"/>
      <c r="GCT307" s="50"/>
      <c r="GCU307" s="50"/>
      <c r="GCV307" s="50"/>
      <c r="GCW307" s="50"/>
      <c r="GCX307" s="50"/>
      <c r="GCY307" s="50"/>
      <c r="GCZ307" s="50"/>
      <c r="GDA307" s="50"/>
      <c r="GDB307" s="50"/>
      <c r="GDC307" s="50"/>
      <c r="GDD307" s="50"/>
      <c r="GDE307" s="50"/>
      <c r="GDF307" s="50"/>
      <c r="GDG307" s="50"/>
      <c r="GDH307" s="50"/>
      <c r="GDI307" s="50"/>
      <c r="GDJ307" s="50"/>
      <c r="GDK307" s="50"/>
      <c r="GDL307" s="50"/>
      <c r="GDM307" s="50"/>
      <c r="GDN307" s="50"/>
      <c r="GDO307" s="50"/>
      <c r="GDP307" s="50"/>
      <c r="GDQ307" s="50"/>
      <c r="GDR307" s="50"/>
      <c r="GDS307" s="50"/>
      <c r="GDT307" s="50"/>
      <c r="GDU307" s="50"/>
      <c r="GDV307" s="50"/>
      <c r="GDW307" s="50"/>
      <c r="GDX307" s="50"/>
      <c r="GDY307" s="50"/>
      <c r="GDZ307" s="50"/>
      <c r="GEA307" s="50"/>
      <c r="GEB307" s="50"/>
      <c r="GED307" s="50"/>
      <c r="GEF307" s="50"/>
      <c r="GEG307" s="50"/>
      <c r="GEH307" s="50"/>
      <c r="GEI307" s="50"/>
      <c r="GEJ307" s="50"/>
      <c r="GEK307" s="50"/>
      <c r="GEL307" s="50"/>
      <c r="GEM307" s="50"/>
      <c r="GER307" s="50"/>
      <c r="GES307" s="50"/>
      <c r="GET307" s="50"/>
      <c r="GEU307" s="50"/>
      <c r="GEV307" s="50"/>
      <c r="GEW307" s="50"/>
      <c r="GEX307" s="50"/>
      <c r="GEY307" s="50"/>
      <c r="GEZ307" s="50"/>
      <c r="GFA307" s="50"/>
      <c r="GFB307" s="50"/>
      <c r="GFC307" s="50"/>
      <c r="GFD307" s="50"/>
      <c r="GFE307" s="50"/>
      <c r="GFF307" s="50"/>
      <c r="GFG307" s="50"/>
      <c r="GFH307" s="50"/>
      <c r="GFI307" s="50"/>
      <c r="GFJ307" s="50"/>
      <c r="GFK307" s="50"/>
      <c r="GFL307" s="50"/>
      <c r="GFM307" s="50"/>
      <c r="GFN307" s="50"/>
      <c r="GFO307" s="50"/>
      <c r="GFP307" s="50"/>
      <c r="GFQ307" s="50"/>
      <c r="GFR307" s="50"/>
      <c r="GFS307" s="50"/>
      <c r="GFT307" s="50"/>
      <c r="GFU307" s="50"/>
      <c r="GFV307" s="50"/>
      <c r="GFW307" s="50"/>
      <c r="GFX307" s="50"/>
      <c r="GFY307" s="50"/>
      <c r="GFZ307" s="50"/>
      <c r="GGA307" s="50"/>
      <c r="GGB307" s="50"/>
      <c r="GGC307" s="50"/>
      <c r="GGD307" s="50"/>
      <c r="GGE307" s="50"/>
      <c r="GGF307" s="50"/>
      <c r="GGG307" s="50"/>
      <c r="GGH307" s="50"/>
      <c r="GGI307" s="50"/>
      <c r="GGJ307" s="50"/>
      <c r="GGK307" s="50"/>
      <c r="GGL307" s="50"/>
      <c r="GGM307" s="50"/>
      <c r="GGN307" s="50"/>
      <c r="GGO307" s="50"/>
      <c r="GGP307" s="50"/>
      <c r="GGQ307" s="50"/>
      <c r="GGR307" s="50"/>
      <c r="GGS307" s="50"/>
      <c r="GGT307" s="50"/>
      <c r="GGU307" s="50"/>
      <c r="GGV307" s="50"/>
      <c r="GGW307" s="50"/>
      <c r="GGX307" s="50"/>
      <c r="GGY307" s="50"/>
      <c r="GGZ307" s="50"/>
      <c r="GHA307" s="50"/>
      <c r="GHB307" s="50"/>
      <c r="GHC307" s="50"/>
      <c r="GHD307" s="50"/>
      <c r="GHE307" s="50"/>
      <c r="GHF307" s="50"/>
      <c r="GHG307" s="50"/>
      <c r="GHH307" s="50"/>
      <c r="GHI307" s="50"/>
      <c r="GHJ307" s="50"/>
      <c r="GHK307" s="50"/>
      <c r="GHL307" s="50"/>
      <c r="GHM307" s="50"/>
      <c r="GHN307" s="50"/>
      <c r="GHO307" s="50"/>
      <c r="GHP307" s="50"/>
      <c r="GHQ307" s="50"/>
      <c r="GHR307" s="50"/>
      <c r="GHS307" s="50"/>
      <c r="GHT307" s="50"/>
      <c r="GHU307" s="50"/>
      <c r="GHV307" s="50"/>
      <c r="GHW307" s="50"/>
      <c r="GHX307" s="50"/>
      <c r="GHY307" s="50"/>
      <c r="GHZ307" s="50"/>
      <c r="GIA307" s="50"/>
      <c r="GIB307" s="50"/>
      <c r="GIC307" s="50"/>
      <c r="GID307" s="50"/>
      <c r="GIE307" s="50"/>
      <c r="GIF307" s="50"/>
      <c r="GIG307" s="50"/>
      <c r="GIH307" s="50"/>
      <c r="GII307" s="50"/>
      <c r="GIJ307" s="50"/>
      <c r="GIK307" s="50"/>
      <c r="GIL307" s="50"/>
      <c r="GIM307" s="50"/>
      <c r="GIN307" s="50"/>
      <c r="GIO307" s="50"/>
      <c r="GIP307" s="50"/>
      <c r="GIQ307" s="50"/>
      <c r="GIR307" s="50"/>
      <c r="GIS307" s="50"/>
      <c r="GIT307" s="50"/>
      <c r="GIU307" s="50"/>
      <c r="GIV307" s="50"/>
      <c r="GIW307" s="50"/>
      <c r="GIX307" s="50"/>
      <c r="GIY307" s="50"/>
      <c r="GIZ307" s="50"/>
      <c r="GJA307" s="50"/>
      <c r="GJB307" s="50"/>
      <c r="GJC307" s="50"/>
      <c r="GJD307" s="50"/>
      <c r="GJE307" s="50"/>
      <c r="GJF307" s="50"/>
      <c r="GJG307" s="50"/>
      <c r="GJH307" s="50"/>
      <c r="GJI307" s="50"/>
      <c r="GJJ307" s="50"/>
      <c r="GJK307" s="50"/>
      <c r="GJL307" s="50"/>
      <c r="GJM307" s="50"/>
      <c r="GJN307" s="50"/>
      <c r="GJO307" s="50"/>
      <c r="GJP307" s="50"/>
      <c r="GJQ307" s="50"/>
      <c r="GJR307" s="50"/>
      <c r="GJS307" s="50"/>
      <c r="GJT307" s="50"/>
      <c r="GJU307" s="50"/>
      <c r="GJV307" s="50"/>
      <c r="GJW307" s="50"/>
      <c r="GJX307" s="50"/>
      <c r="GJY307" s="50"/>
      <c r="GJZ307" s="50"/>
      <c r="GKA307" s="50"/>
      <c r="GKB307" s="50"/>
      <c r="GKC307" s="50"/>
      <c r="GKD307" s="50"/>
      <c r="GKE307" s="50"/>
      <c r="GKF307" s="50"/>
      <c r="GKG307" s="50"/>
      <c r="GKH307" s="50"/>
      <c r="GKI307" s="50"/>
      <c r="GKJ307" s="50"/>
      <c r="GKK307" s="50"/>
      <c r="GKL307" s="50"/>
      <c r="GKM307" s="50"/>
      <c r="GKN307" s="50"/>
      <c r="GKO307" s="50"/>
      <c r="GKP307" s="50"/>
      <c r="GKQ307" s="50"/>
      <c r="GKR307" s="50"/>
      <c r="GKS307" s="50"/>
      <c r="GKT307" s="50"/>
      <c r="GKU307" s="50"/>
      <c r="GKV307" s="50"/>
      <c r="GKW307" s="50"/>
      <c r="GKX307" s="50"/>
      <c r="GKY307" s="50"/>
      <c r="GKZ307" s="50"/>
      <c r="GLA307" s="50"/>
      <c r="GLB307" s="50"/>
      <c r="GLC307" s="50"/>
      <c r="GLD307" s="50"/>
      <c r="GLE307" s="50"/>
      <c r="GLF307" s="50"/>
      <c r="GLG307" s="50"/>
      <c r="GLH307" s="50"/>
      <c r="GLI307" s="50"/>
      <c r="GLJ307" s="50"/>
      <c r="GLK307" s="50"/>
      <c r="GLL307" s="50"/>
      <c r="GLM307" s="50"/>
      <c r="GLN307" s="50"/>
      <c r="GLO307" s="50"/>
      <c r="GLP307" s="50"/>
      <c r="GLQ307" s="50"/>
      <c r="GLR307" s="50"/>
      <c r="GLS307" s="50"/>
      <c r="GLT307" s="50"/>
      <c r="GLU307" s="50"/>
      <c r="GLV307" s="50"/>
      <c r="GLW307" s="50"/>
      <c r="GLX307" s="50"/>
      <c r="GLY307" s="50"/>
      <c r="GLZ307" s="50"/>
      <c r="GMA307" s="50"/>
      <c r="GMB307" s="50"/>
      <c r="GMC307" s="50"/>
      <c r="GMD307" s="50"/>
      <c r="GME307" s="50"/>
      <c r="GMF307" s="50"/>
      <c r="GMG307" s="50"/>
      <c r="GMH307" s="50"/>
      <c r="GMI307" s="50"/>
      <c r="GMJ307" s="50"/>
      <c r="GMK307" s="50"/>
      <c r="GML307" s="50"/>
      <c r="GMM307" s="50"/>
      <c r="GMN307" s="50"/>
      <c r="GMO307" s="50"/>
      <c r="GMP307" s="50"/>
      <c r="GMQ307" s="50"/>
      <c r="GMR307" s="50"/>
      <c r="GMS307" s="50"/>
      <c r="GMT307" s="50"/>
      <c r="GMU307" s="50"/>
      <c r="GMV307" s="50"/>
      <c r="GMW307" s="50"/>
      <c r="GMX307" s="50"/>
      <c r="GMY307" s="50"/>
      <c r="GMZ307" s="50"/>
      <c r="GNA307" s="50"/>
      <c r="GNB307" s="50"/>
      <c r="GNC307" s="50"/>
      <c r="GND307" s="50"/>
      <c r="GNE307" s="50"/>
      <c r="GNF307" s="50"/>
      <c r="GNG307" s="50"/>
      <c r="GNH307" s="50"/>
      <c r="GNI307" s="50"/>
      <c r="GNJ307" s="50"/>
      <c r="GNK307" s="50"/>
      <c r="GNL307" s="50"/>
      <c r="GNM307" s="50"/>
      <c r="GNN307" s="50"/>
      <c r="GNO307" s="50"/>
      <c r="GNP307" s="50"/>
      <c r="GNQ307" s="50"/>
      <c r="GNR307" s="50"/>
      <c r="GNS307" s="50"/>
      <c r="GNT307" s="50"/>
      <c r="GNU307" s="50"/>
      <c r="GNV307" s="50"/>
      <c r="GNW307" s="50"/>
      <c r="GNX307" s="50"/>
      <c r="GNZ307" s="50"/>
      <c r="GOB307" s="50"/>
      <c r="GOC307" s="50"/>
      <c r="GOD307" s="50"/>
      <c r="GOE307" s="50"/>
      <c r="GOF307" s="50"/>
      <c r="GOG307" s="50"/>
      <c r="GOH307" s="50"/>
      <c r="GOI307" s="50"/>
      <c r="GON307" s="50"/>
      <c r="GOO307" s="50"/>
      <c r="GOP307" s="50"/>
      <c r="GOQ307" s="50"/>
      <c r="GOR307" s="50"/>
      <c r="GOS307" s="50"/>
      <c r="GOT307" s="50"/>
      <c r="GOU307" s="50"/>
      <c r="GOV307" s="50"/>
      <c r="GOW307" s="50"/>
      <c r="GOX307" s="50"/>
      <c r="GOY307" s="50"/>
      <c r="GOZ307" s="50"/>
      <c r="GPA307" s="50"/>
      <c r="GPB307" s="50"/>
      <c r="GPC307" s="50"/>
      <c r="GPD307" s="50"/>
      <c r="GPE307" s="50"/>
      <c r="GPF307" s="50"/>
      <c r="GPG307" s="50"/>
      <c r="GPH307" s="50"/>
      <c r="GPI307" s="50"/>
      <c r="GPJ307" s="50"/>
      <c r="GPK307" s="50"/>
      <c r="GPL307" s="50"/>
      <c r="GPM307" s="50"/>
      <c r="GPN307" s="50"/>
      <c r="GPO307" s="50"/>
      <c r="GPP307" s="50"/>
      <c r="GPQ307" s="50"/>
      <c r="GPR307" s="50"/>
      <c r="GPS307" s="50"/>
      <c r="GPT307" s="50"/>
      <c r="GPU307" s="50"/>
      <c r="GPV307" s="50"/>
      <c r="GPW307" s="50"/>
      <c r="GPX307" s="50"/>
      <c r="GPY307" s="50"/>
      <c r="GPZ307" s="50"/>
      <c r="GQA307" s="50"/>
      <c r="GQB307" s="50"/>
      <c r="GQC307" s="50"/>
      <c r="GQD307" s="50"/>
      <c r="GQE307" s="50"/>
      <c r="GQF307" s="50"/>
      <c r="GQG307" s="50"/>
      <c r="GQH307" s="50"/>
      <c r="GQI307" s="50"/>
      <c r="GQJ307" s="50"/>
      <c r="GQK307" s="50"/>
      <c r="GQL307" s="50"/>
      <c r="GQM307" s="50"/>
      <c r="GQN307" s="50"/>
      <c r="GQO307" s="50"/>
      <c r="GQP307" s="50"/>
      <c r="GQQ307" s="50"/>
      <c r="GQR307" s="50"/>
      <c r="GQS307" s="50"/>
      <c r="GQT307" s="50"/>
      <c r="GQU307" s="50"/>
      <c r="GQV307" s="50"/>
      <c r="GQW307" s="50"/>
      <c r="GQX307" s="50"/>
      <c r="GQY307" s="50"/>
      <c r="GQZ307" s="50"/>
      <c r="GRA307" s="50"/>
      <c r="GRB307" s="50"/>
      <c r="GRC307" s="50"/>
      <c r="GRD307" s="50"/>
      <c r="GRE307" s="50"/>
      <c r="GRF307" s="50"/>
      <c r="GRG307" s="50"/>
      <c r="GRH307" s="50"/>
      <c r="GRI307" s="50"/>
      <c r="GRJ307" s="50"/>
      <c r="GRK307" s="50"/>
      <c r="GRL307" s="50"/>
      <c r="GRM307" s="50"/>
      <c r="GRN307" s="50"/>
      <c r="GRO307" s="50"/>
      <c r="GRP307" s="50"/>
      <c r="GRQ307" s="50"/>
      <c r="GRR307" s="50"/>
      <c r="GRS307" s="50"/>
      <c r="GRT307" s="50"/>
      <c r="GRU307" s="50"/>
      <c r="GRV307" s="50"/>
      <c r="GRW307" s="50"/>
      <c r="GRX307" s="50"/>
      <c r="GRY307" s="50"/>
      <c r="GRZ307" s="50"/>
      <c r="GSA307" s="50"/>
      <c r="GSB307" s="50"/>
      <c r="GSC307" s="50"/>
      <c r="GSD307" s="50"/>
      <c r="GSE307" s="50"/>
      <c r="GSF307" s="50"/>
      <c r="GSG307" s="50"/>
      <c r="GSH307" s="50"/>
      <c r="GSI307" s="50"/>
      <c r="GSJ307" s="50"/>
      <c r="GSK307" s="50"/>
      <c r="GSL307" s="50"/>
      <c r="GSM307" s="50"/>
      <c r="GSN307" s="50"/>
      <c r="GSO307" s="50"/>
      <c r="GSP307" s="50"/>
      <c r="GSQ307" s="50"/>
      <c r="GSR307" s="50"/>
      <c r="GSS307" s="50"/>
      <c r="GST307" s="50"/>
      <c r="GSU307" s="50"/>
      <c r="GSV307" s="50"/>
      <c r="GSW307" s="50"/>
      <c r="GSX307" s="50"/>
      <c r="GSY307" s="50"/>
      <c r="GSZ307" s="50"/>
      <c r="GTA307" s="50"/>
      <c r="GTB307" s="50"/>
      <c r="GTC307" s="50"/>
      <c r="GTD307" s="50"/>
      <c r="GTE307" s="50"/>
      <c r="GTF307" s="50"/>
      <c r="GTG307" s="50"/>
      <c r="GTH307" s="50"/>
      <c r="GTI307" s="50"/>
      <c r="GTJ307" s="50"/>
      <c r="GTK307" s="50"/>
      <c r="GTL307" s="50"/>
      <c r="GTM307" s="50"/>
      <c r="GTN307" s="50"/>
      <c r="GTO307" s="50"/>
      <c r="GTP307" s="50"/>
      <c r="GTQ307" s="50"/>
      <c r="GTR307" s="50"/>
      <c r="GTS307" s="50"/>
      <c r="GTT307" s="50"/>
      <c r="GTU307" s="50"/>
      <c r="GTV307" s="50"/>
      <c r="GTW307" s="50"/>
      <c r="GTX307" s="50"/>
      <c r="GTY307" s="50"/>
      <c r="GTZ307" s="50"/>
      <c r="GUA307" s="50"/>
      <c r="GUB307" s="50"/>
      <c r="GUC307" s="50"/>
      <c r="GUD307" s="50"/>
      <c r="GUE307" s="50"/>
      <c r="GUF307" s="50"/>
      <c r="GUG307" s="50"/>
      <c r="GUH307" s="50"/>
      <c r="GUI307" s="50"/>
      <c r="GUJ307" s="50"/>
      <c r="GUK307" s="50"/>
      <c r="GUL307" s="50"/>
      <c r="GUM307" s="50"/>
      <c r="GUN307" s="50"/>
      <c r="GUO307" s="50"/>
      <c r="GUP307" s="50"/>
      <c r="GUQ307" s="50"/>
      <c r="GUR307" s="50"/>
      <c r="GUS307" s="50"/>
      <c r="GUT307" s="50"/>
      <c r="GUU307" s="50"/>
      <c r="GUV307" s="50"/>
      <c r="GUW307" s="50"/>
      <c r="GUX307" s="50"/>
      <c r="GUY307" s="50"/>
      <c r="GUZ307" s="50"/>
      <c r="GVA307" s="50"/>
      <c r="GVB307" s="50"/>
      <c r="GVC307" s="50"/>
      <c r="GVD307" s="50"/>
      <c r="GVE307" s="50"/>
      <c r="GVF307" s="50"/>
      <c r="GVG307" s="50"/>
      <c r="GVH307" s="50"/>
      <c r="GVI307" s="50"/>
      <c r="GVJ307" s="50"/>
      <c r="GVK307" s="50"/>
      <c r="GVL307" s="50"/>
      <c r="GVM307" s="50"/>
      <c r="GVN307" s="50"/>
      <c r="GVO307" s="50"/>
      <c r="GVP307" s="50"/>
      <c r="GVQ307" s="50"/>
      <c r="GVR307" s="50"/>
      <c r="GVS307" s="50"/>
      <c r="GVT307" s="50"/>
      <c r="GVU307" s="50"/>
      <c r="GVV307" s="50"/>
      <c r="GVW307" s="50"/>
      <c r="GVX307" s="50"/>
      <c r="GVY307" s="50"/>
      <c r="GVZ307" s="50"/>
      <c r="GWA307" s="50"/>
      <c r="GWB307" s="50"/>
      <c r="GWC307" s="50"/>
      <c r="GWD307" s="50"/>
      <c r="GWE307" s="50"/>
      <c r="GWF307" s="50"/>
      <c r="GWG307" s="50"/>
      <c r="GWH307" s="50"/>
      <c r="GWI307" s="50"/>
      <c r="GWJ307" s="50"/>
      <c r="GWK307" s="50"/>
      <c r="GWL307" s="50"/>
      <c r="GWM307" s="50"/>
      <c r="GWN307" s="50"/>
      <c r="GWO307" s="50"/>
      <c r="GWP307" s="50"/>
      <c r="GWQ307" s="50"/>
      <c r="GWR307" s="50"/>
      <c r="GWS307" s="50"/>
      <c r="GWT307" s="50"/>
      <c r="GWU307" s="50"/>
      <c r="GWV307" s="50"/>
      <c r="GWW307" s="50"/>
      <c r="GWX307" s="50"/>
      <c r="GWY307" s="50"/>
      <c r="GWZ307" s="50"/>
      <c r="GXA307" s="50"/>
      <c r="GXB307" s="50"/>
      <c r="GXC307" s="50"/>
      <c r="GXD307" s="50"/>
      <c r="GXE307" s="50"/>
      <c r="GXF307" s="50"/>
      <c r="GXG307" s="50"/>
      <c r="GXH307" s="50"/>
      <c r="GXI307" s="50"/>
      <c r="GXJ307" s="50"/>
      <c r="GXK307" s="50"/>
      <c r="GXL307" s="50"/>
      <c r="GXM307" s="50"/>
      <c r="GXN307" s="50"/>
      <c r="GXO307" s="50"/>
      <c r="GXP307" s="50"/>
      <c r="GXQ307" s="50"/>
      <c r="GXR307" s="50"/>
      <c r="GXS307" s="50"/>
      <c r="GXT307" s="50"/>
      <c r="GXV307" s="50"/>
      <c r="GXX307" s="50"/>
      <c r="GXY307" s="50"/>
      <c r="GXZ307" s="50"/>
      <c r="GYA307" s="50"/>
      <c r="GYB307" s="50"/>
      <c r="GYC307" s="50"/>
      <c r="GYD307" s="50"/>
      <c r="GYE307" s="50"/>
      <c r="GYJ307" s="50"/>
      <c r="GYK307" s="50"/>
      <c r="GYL307" s="50"/>
      <c r="GYM307" s="50"/>
      <c r="GYN307" s="50"/>
      <c r="GYO307" s="50"/>
      <c r="GYP307" s="50"/>
      <c r="GYQ307" s="50"/>
      <c r="GYR307" s="50"/>
      <c r="GYS307" s="50"/>
      <c r="GYT307" s="50"/>
      <c r="GYU307" s="50"/>
      <c r="GYV307" s="50"/>
      <c r="GYW307" s="50"/>
      <c r="GYX307" s="50"/>
      <c r="GYY307" s="50"/>
      <c r="GYZ307" s="50"/>
      <c r="GZA307" s="50"/>
      <c r="GZB307" s="50"/>
      <c r="GZC307" s="50"/>
      <c r="GZD307" s="50"/>
      <c r="GZE307" s="50"/>
      <c r="GZF307" s="50"/>
      <c r="GZG307" s="50"/>
      <c r="GZH307" s="50"/>
      <c r="GZI307" s="50"/>
      <c r="GZJ307" s="50"/>
      <c r="GZK307" s="50"/>
      <c r="GZL307" s="50"/>
      <c r="GZM307" s="50"/>
      <c r="GZN307" s="50"/>
      <c r="GZO307" s="50"/>
      <c r="GZP307" s="50"/>
      <c r="GZQ307" s="50"/>
      <c r="GZR307" s="50"/>
      <c r="GZS307" s="50"/>
      <c r="GZT307" s="50"/>
      <c r="GZU307" s="50"/>
      <c r="GZV307" s="50"/>
      <c r="GZW307" s="50"/>
      <c r="GZX307" s="50"/>
      <c r="GZY307" s="50"/>
      <c r="GZZ307" s="50"/>
      <c r="HAA307" s="50"/>
      <c r="HAB307" s="50"/>
      <c r="HAC307" s="50"/>
      <c r="HAD307" s="50"/>
      <c r="HAE307" s="50"/>
      <c r="HAF307" s="50"/>
      <c r="HAG307" s="50"/>
      <c r="HAH307" s="50"/>
      <c r="HAI307" s="50"/>
      <c r="HAJ307" s="50"/>
      <c r="HAK307" s="50"/>
      <c r="HAL307" s="50"/>
      <c r="HAM307" s="50"/>
      <c r="HAN307" s="50"/>
      <c r="HAO307" s="50"/>
      <c r="HAP307" s="50"/>
      <c r="HAQ307" s="50"/>
      <c r="HAR307" s="50"/>
      <c r="HAS307" s="50"/>
      <c r="HAT307" s="50"/>
      <c r="HAU307" s="50"/>
      <c r="HAV307" s="50"/>
      <c r="HAW307" s="50"/>
      <c r="HAX307" s="50"/>
      <c r="HAY307" s="50"/>
      <c r="HAZ307" s="50"/>
      <c r="HBA307" s="50"/>
      <c r="HBB307" s="50"/>
      <c r="HBC307" s="50"/>
      <c r="HBD307" s="50"/>
      <c r="HBE307" s="50"/>
      <c r="HBF307" s="50"/>
      <c r="HBG307" s="50"/>
      <c r="HBH307" s="50"/>
      <c r="HBI307" s="50"/>
      <c r="HBJ307" s="50"/>
      <c r="HBK307" s="50"/>
      <c r="HBL307" s="50"/>
      <c r="HBM307" s="50"/>
      <c r="HBN307" s="50"/>
      <c r="HBO307" s="50"/>
      <c r="HBP307" s="50"/>
      <c r="HBQ307" s="50"/>
      <c r="HBR307" s="50"/>
      <c r="HBS307" s="50"/>
      <c r="HBT307" s="50"/>
      <c r="HBU307" s="50"/>
      <c r="HBV307" s="50"/>
      <c r="HBW307" s="50"/>
      <c r="HBX307" s="50"/>
      <c r="HBY307" s="50"/>
      <c r="HBZ307" s="50"/>
      <c r="HCA307" s="50"/>
      <c r="HCB307" s="50"/>
      <c r="HCC307" s="50"/>
      <c r="HCD307" s="50"/>
      <c r="HCE307" s="50"/>
      <c r="HCF307" s="50"/>
      <c r="HCG307" s="50"/>
      <c r="HCH307" s="50"/>
      <c r="HCI307" s="50"/>
      <c r="HCJ307" s="50"/>
      <c r="HCK307" s="50"/>
      <c r="HCL307" s="50"/>
      <c r="HCM307" s="50"/>
      <c r="HCN307" s="50"/>
      <c r="HCO307" s="50"/>
      <c r="HCP307" s="50"/>
      <c r="HCQ307" s="50"/>
      <c r="HCR307" s="50"/>
      <c r="HCS307" s="50"/>
      <c r="HCT307" s="50"/>
      <c r="HCU307" s="50"/>
      <c r="HCV307" s="50"/>
      <c r="HCW307" s="50"/>
      <c r="HCX307" s="50"/>
      <c r="HCY307" s="50"/>
      <c r="HCZ307" s="50"/>
      <c r="HDA307" s="50"/>
      <c r="HDB307" s="50"/>
      <c r="HDC307" s="50"/>
      <c r="HDD307" s="50"/>
      <c r="HDE307" s="50"/>
      <c r="HDF307" s="50"/>
      <c r="HDG307" s="50"/>
      <c r="HDH307" s="50"/>
      <c r="HDI307" s="50"/>
      <c r="HDJ307" s="50"/>
      <c r="HDK307" s="50"/>
      <c r="HDL307" s="50"/>
      <c r="HDM307" s="50"/>
      <c r="HDN307" s="50"/>
      <c r="HDO307" s="50"/>
      <c r="HDP307" s="50"/>
      <c r="HDQ307" s="50"/>
      <c r="HDR307" s="50"/>
      <c r="HDS307" s="50"/>
      <c r="HDT307" s="50"/>
      <c r="HDU307" s="50"/>
      <c r="HDV307" s="50"/>
      <c r="HDW307" s="50"/>
      <c r="HDX307" s="50"/>
      <c r="HDY307" s="50"/>
      <c r="HDZ307" s="50"/>
      <c r="HEA307" s="50"/>
      <c r="HEB307" s="50"/>
      <c r="HEC307" s="50"/>
      <c r="HED307" s="50"/>
      <c r="HEE307" s="50"/>
      <c r="HEF307" s="50"/>
      <c r="HEG307" s="50"/>
      <c r="HEH307" s="50"/>
      <c r="HEI307" s="50"/>
      <c r="HEJ307" s="50"/>
      <c r="HEK307" s="50"/>
      <c r="HEL307" s="50"/>
      <c r="HEM307" s="50"/>
      <c r="HEN307" s="50"/>
      <c r="HEO307" s="50"/>
      <c r="HEP307" s="50"/>
      <c r="HEQ307" s="50"/>
      <c r="HER307" s="50"/>
      <c r="HES307" s="50"/>
      <c r="HET307" s="50"/>
      <c r="HEU307" s="50"/>
      <c r="HEV307" s="50"/>
      <c r="HEW307" s="50"/>
      <c r="HEX307" s="50"/>
      <c r="HEY307" s="50"/>
      <c r="HEZ307" s="50"/>
      <c r="HFA307" s="50"/>
      <c r="HFB307" s="50"/>
      <c r="HFC307" s="50"/>
      <c r="HFD307" s="50"/>
      <c r="HFE307" s="50"/>
      <c r="HFF307" s="50"/>
      <c r="HFG307" s="50"/>
      <c r="HFH307" s="50"/>
      <c r="HFI307" s="50"/>
      <c r="HFJ307" s="50"/>
      <c r="HFK307" s="50"/>
      <c r="HFL307" s="50"/>
      <c r="HFM307" s="50"/>
      <c r="HFN307" s="50"/>
      <c r="HFO307" s="50"/>
      <c r="HFP307" s="50"/>
      <c r="HFQ307" s="50"/>
      <c r="HFR307" s="50"/>
      <c r="HFS307" s="50"/>
      <c r="HFT307" s="50"/>
      <c r="HFU307" s="50"/>
      <c r="HFV307" s="50"/>
      <c r="HFW307" s="50"/>
      <c r="HFX307" s="50"/>
      <c r="HFY307" s="50"/>
      <c r="HFZ307" s="50"/>
      <c r="HGA307" s="50"/>
      <c r="HGB307" s="50"/>
      <c r="HGC307" s="50"/>
      <c r="HGD307" s="50"/>
      <c r="HGE307" s="50"/>
      <c r="HGF307" s="50"/>
      <c r="HGG307" s="50"/>
      <c r="HGH307" s="50"/>
      <c r="HGI307" s="50"/>
      <c r="HGJ307" s="50"/>
      <c r="HGK307" s="50"/>
      <c r="HGL307" s="50"/>
      <c r="HGM307" s="50"/>
      <c r="HGN307" s="50"/>
      <c r="HGO307" s="50"/>
      <c r="HGP307" s="50"/>
      <c r="HGQ307" s="50"/>
      <c r="HGR307" s="50"/>
      <c r="HGS307" s="50"/>
      <c r="HGT307" s="50"/>
      <c r="HGU307" s="50"/>
      <c r="HGV307" s="50"/>
      <c r="HGW307" s="50"/>
      <c r="HGX307" s="50"/>
      <c r="HGY307" s="50"/>
      <c r="HGZ307" s="50"/>
      <c r="HHA307" s="50"/>
      <c r="HHB307" s="50"/>
      <c r="HHC307" s="50"/>
      <c r="HHD307" s="50"/>
      <c r="HHE307" s="50"/>
      <c r="HHF307" s="50"/>
      <c r="HHG307" s="50"/>
      <c r="HHH307" s="50"/>
      <c r="HHI307" s="50"/>
      <c r="HHJ307" s="50"/>
      <c r="HHK307" s="50"/>
      <c r="HHL307" s="50"/>
      <c r="HHM307" s="50"/>
      <c r="HHN307" s="50"/>
      <c r="HHO307" s="50"/>
      <c r="HHP307" s="50"/>
      <c r="HHR307" s="50"/>
      <c r="HHT307" s="50"/>
      <c r="HHU307" s="50"/>
      <c r="HHV307" s="50"/>
      <c r="HHW307" s="50"/>
      <c r="HHX307" s="50"/>
      <c r="HHY307" s="50"/>
      <c r="HHZ307" s="50"/>
      <c r="HIA307" s="50"/>
      <c r="HIF307" s="50"/>
      <c r="HIG307" s="50"/>
      <c r="HIH307" s="50"/>
      <c r="HII307" s="50"/>
      <c r="HIJ307" s="50"/>
      <c r="HIK307" s="50"/>
      <c r="HIL307" s="50"/>
      <c r="HIM307" s="50"/>
      <c r="HIN307" s="50"/>
      <c r="HIO307" s="50"/>
      <c r="HIP307" s="50"/>
      <c r="HIQ307" s="50"/>
      <c r="HIR307" s="50"/>
      <c r="HIS307" s="50"/>
      <c r="HIT307" s="50"/>
      <c r="HIU307" s="50"/>
      <c r="HIV307" s="50"/>
      <c r="HIW307" s="50"/>
      <c r="HIX307" s="50"/>
      <c r="HIY307" s="50"/>
      <c r="HIZ307" s="50"/>
      <c r="HJA307" s="50"/>
      <c r="HJB307" s="50"/>
      <c r="HJC307" s="50"/>
      <c r="HJD307" s="50"/>
      <c r="HJE307" s="50"/>
      <c r="HJF307" s="50"/>
      <c r="HJG307" s="50"/>
      <c r="HJH307" s="50"/>
      <c r="HJI307" s="50"/>
      <c r="HJJ307" s="50"/>
      <c r="HJK307" s="50"/>
      <c r="HJL307" s="50"/>
      <c r="HJM307" s="50"/>
      <c r="HJN307" s="50"/>
      <c r="HJO307" s="50"/>
      <c r="HJP307" s="50"/>
      <c r="HJQ307" s="50"/>
      <c r="HJR307" s="50"/>
      <c r="HJS307" s="50"/>
      <c r="HJT307" s="50"/>
      <c r="HJU307" s="50"/>
      <c r="HJV307" s="50"/>
      <c r="HJW307" s="50"/>
      <c r="HJX307" s="50"/>
      <c r="HJY307" s="50"/>
      <c r="HJZ307" s="50"/>
      <c r="HKA307" s="50"/>
      <c r="HKB307" s="50"/>
      <c r="HKC307" s="50"/>
      <c r="HKD307" s="50"/>
      <c r="HKE307" s="50"/>
      <c r="HKF307" s="50"/>
      <c r="HKG307" s="50"/>
      <c r="HKH307" s="50"/>
      <c r="HKI307" s="50"/>
      <c r="HKJ307" s="50"/>
      <c r="HKK307" s="50"/>
      <c r="HKL307" s="50"/>
      <c r="HKM307" s="50"/>
      <c r="HKN307" s="50"/>
      <c r="HKO307" s="50"/>
      <c r="HKP307" s="50"/>
      <c r="HKQ307" s="50"/>
      <c r="HKR307" s="50"/>
      <c r="HKS307" s="50"/>
      <c r="HKT307" s="50"/>
      <c r="HKU307" s="50"/>
      <c r="HKV307" s="50"/>
      <c r="HKW307" s="50"/>
      <c r="HKX307" s="50"/>
      <c r="HKY307" s="50"/>
      <c r="HKZ307" s="50"/>
      <c r="HLA307" s="50"/>
      <c r="HLB307" s="50"/>
      <c r="HLC307" s="50"/>
      <c r="HLD307" s="50"/>
      <c r="HLE307" s="50"/>
      <c r="HLF307" s="50"/>
      <c r="HLG307" s="50"/>
      <c r="HLH307" s="50"/>
      <c r="HLI307" s="50"/>
      <c r="HLJ307" s="50"/>
      <c r="HLK307" s="50"/>
      <c r="HLL307" s="50"/>
      <c r="HLM307" s="50"/>
      <c r="HLN307" s="50"/>
      <c r="HLO307" s="50"/>
      <c r="HLP307" s="50"/>
      <c r="HLQ307" s="50"/>
      <c r="HLR307" s="50"/>
      <c r="HLS307" s="50"/>
      <c r="HLT307" s="50"/>
      <c r="HLU307" s="50"/>
      <c r="HLV307" s="50"/>
      <c r="HLW307" s="50"/>
      <c r="HLX307" s="50"/>
      <c r="HLY307" s="50"/>
      <c r="HLZ307" s="50"/>
      <c r="HMA307" s="50"/>
      <c r="HMB307" s="50"/>
      <c r="HMC307" s="50"/>
      <c r="HMD307" s="50"/>
      <c r="HME307" s="50"/>
      <c r="HMF307" s="50"/>
      <c r="HMG307" s="50"/>
      <c r="HMH307" s="50"/>
      <c r="HMI307" s="50"/>
      <c r="HMJ307" s="50"/>
      <c r="HMK307" s="50"/>
      <c r="HML307" s="50"/>
      <c r="HMM307" s="50"/>
      <c r="HMN307" s="50"/>
      <c r="HMO307" s="50"/>
      <c r="HMP307" s="50"/>
      <c r="HMQ307" s="50"/>
      <c r="HMR307" s="50"/>
      <c r="HMS307" s="50"/>
      <c r="HMT307" s="50"/>
      <c r="HMU307" s="50"/>
      <c r="HMV307" s="50"/>
      <c r="HMW307" s="50"/>
      <c r="HMX307" s="50"/>
      <c r="HMY307" s="50"/>
      <c r="HMZ307" s="50"/>
      <c r="HNA307" s="50"/>
      <c r="HNB307" s="50"/>
      <c r="HNC307" s="50"/>
      <c r="HND307" s="50"/>
      <c r="HNE307" s="50"/>
      <c r="HNF307" s="50"/>
      <c r="HNG307" s="50"/>
      <c r="HNH307" s="50"/>
      <c r="HNI307" s="50"/>
      <c r="HNJ307" s="50"/>
      <c r="HNK307" s="50"/>
      <c r="HNL307" s="50"/>
      <c r="HNM307" s="50"/>
      <c r="HNN307" s="50"/>
      <c r="HNO307" s="50"/>
      <c r="HNP307" s="50"/>
      <c r="HNQ307" s="50"/>
      <c r="HNR307" s="50"/>
      <c r="HNS307" s="50"/>
      <c r="HNT307" s="50"/>
      <c r="HNU307" s="50"/>
      <c r="HNV307" s="50"/>
      <c r="HNW307" s="50"/>
      <c r="HNX307" s="50"/>
      <c r="HNY307" s="50"/>
      <c r="HNZ307" s="50"/>
      <c r="HOA307" s="50"/>
      <c r="HOB307" s="50"/>
      <c r="HOC307" s="50"/>
      <c r="HOD307" s="50"/>
      <c r="HOE307" s="50"/>
      <c r="HOF307" s="50"/>
      <c r="HOG307" s="50"/>
      <c r="HOH307" s="50"/>
      <c r="HOI307" s="50"/>
      <c r="HOJ307" s="50"/>
      <c r="HOK307" s="50"/>
      <c r="HOL307" s="50"/>
      <c r="HOM307" s="50"/>
      <c r="HON307" s="50"/>
      <c r="HOO307" s="50"/>
      <c r="HOP307" s="50"/>
      <c r="HOQ307" s="50"/>
      <c r="HOR307" s="50"/>
      <c r="HOS307" s="50"/>
      <c r="HOT307" s="50"/>
      <c r="HOU307" s="50"/>
      <c r="HOV307" s="50"/>
      <c r="HOW307" s="50"/>
      <c r="HOX307" s="50"/>
      <c r="HOY307" s="50"/>
      <c r="HOZ307" s="50"/>
      <c r="HPA307" s="50"/>
      <c r="HPB307" s="50"/>
      <c r="HPC307" s="50"/>
      <c r="HPD307" s="50"/>
      <c r="HPE307" s="50"/>
      <c r="HPF307" s="50"/>
      <c r="HPG307" s="50"/>
      <c r="HPH307" s="50"/>
      <c r="HPI307" s="50"/>
      <c r="HPJ307" s="50"/>
      <c r="HPK307" s="50"/>
      <c r="HPL307" s="50"/>
      <c r="HPM307" s="50"/>
      <c r="HPN307" s="50"/>
      <c r="HPO307" s="50"/>
      <c r="HPP307" s="50"/>
      <c r="HPQ307" s="50"/>
      <c r="HPR307" s="50"/>
      <c r="HPS307" s="50"/>
      <c r="HPT307" s="50"/>
      <c r="HPU307" s="50"/>
      <c r="HPV307" s="50"/>
      <c r="HPW307" s="50"/>
      <c r="HPX307" s="50"/>
      <c r="HPY307" s="50"/>
      <c r="HPZ307" s="50"/>
      <c r="HQA307" s="50"/>
      <c r="HQB307" s="50"/>
      <c r="HQC307" s="50"/>
      <c r="HQD307" s="50"/>
      <c r="HQE307" s="50"/>
      <c r="HQF307" s="50"/>
      <c r="HQG307" s="50"/>
      <c r="HQH307" s="50"/>
      <c r="HQI307" s="50"/>
      <c r="HQJ307" s="50"/>
      <c r="HQK307" s="50"/>
      <c r="HQL307" s="50"/>
      <c r="HQM307" s="50"/>
      <c r="HQN307" s="50"/>
      <c r="HQO307" s="50"/>
      <c r="HQP307" s="50"/>
      <c r="HQQ307" s="50"/>
      <c r="HQR307" s="50"/>
      <c r="HQS307" s="50"/>
      <c r="HQT307" s="50"/>
      <c r="HQU307" s="50"/>
      <c r="HQV307" s="50"/>
      <c r="HQW307" s="50"/>
      <c r="HQX307" s="50"/>
      <c r="HQY307" s="50"/>
      <c r="HQZ307" s="50"/>
      <c r="HRA307" s="50"/>
      <c r="HRB307" s="50"/>
      <c r="HRC307" s="50"/>
      <c r="HRD307" s="50"/>
      <c r="HRE307" s="50"/>
      <c r="HRF307" s="50"/>
      <c r="HRG307" s="50"/>
      <c r="HRH307" s="50"/>
      <c r="HRI307" s="50"/>
      <c r="HRJ307" s="50"/>
      <c r="HRK307" s="50"/>
      <c r="HRL307" s="50"/>
      <c r="HRN307" s="50"/>
      <c r="HRP307" s="50"/>
      <c r="HRQ307" s="50"/>
      <c r="HRR307" s="50"/>
      <c r="HRS307" s="50"/>
      <c r="HRT307" s="50"/>
      <c r="HRU307" s="50"/>
      <c r="HRV307" s="50"/>
      <c r="HRW307" s="50"/>
      <c r="HSB307" s="50"/>
      <c r="HSC307" s="50"/>
      <c r="HSD307" s="50"/>
      <c r="HSE307" s="50"/>
      <c r="HSF307" s="50"/>
      <c r="HSG307" s="50"/>
      <c r="HSH307" s="50"/>
      <c r="HSI307" s="50"/>
      <c r="HSJ307" s="50"/>
      <c r="HSK307" s="50"/>
      <c r="HSL307" s="50"/>
      <c r="HSM307" s="50"/>
      <c r="HSN307" s="50"/>
      <c r="HSO307" s="50"/>
      <c r="HSP307" s="50"/>
      <c r="HSQ307" s="50"/>
      <c r="HSR307" s="50"/>
      <c r="HSS307" s="50"/>
      <c r="HST307" s="50"/>
      <c r="HSU307" s="50"/>
      <c r="HSV307" s="50"/>
      <c r="HSW307" s="50"/>
      <c r="HSX307" s="50"/>
      <c r="HSY307" s="50"/>
      <c r="HSZ307" s="50"/>
      <c r="HTA307" s="50"/>
      <c r="HTB307" s="50"/>
      <c r="HTC307" s="50"/>
      <c r="HTD307" s="50"/>
      <c r="HTE307" s="50"/>
      <c r="HTF307" s="50"/>
      <c r="HTG307" s="50"/>
      <c r="HTH307" s="50"/>
      <c r="HTI307" s="50"/>
      <c r="HTJ307" s="50"/>
      <c r="HTK307" s="50"/>
      <c r="HTL307" s="50"/>
      <c r="HTM307" s="50"/>
      <c r="HTN307" s="50"/>
      <c r="HTO307" s="50"/>
      <c r="HTP307" s="50"/>
      <c r="HTQ307" s="50"/>
      <c r="HTR307" s="50"/>
      <c r="HTS307" s="50"/>
      <c r="HTT307" s="50"/>
      <c r="HTU307" s="50"/>
      <c r="HTV307" s="50"/>
      <c r="HTW307" s="50"/>
      <c r="HTX307" s="50"/>
      <c r="HTY307" s="50"/>
      <c r="HTZ307" s="50"/>
      <c r="HUA307" s="50"/>
      <c r="HUB307" s="50"/>
      <c r="HUC307" s="50"/>
      <c r="HUD307" s="50"/>
      <c r="HUE307" s="50"/>
      <c r="HUF307" s="50"/>
      <c r="HUG307" s="50"/>
      <c r="HUH307" s="50"/>
      <c r="HUI307" s="50"/>
      <c r="HUJ307" s="50"/>
      <c r="HUK307" s="50"/>
      <c r="HUL307" s="50"/>
      <c r="HUM307" s="50"/>
      <c r="HUN307" s="50"/>
      <c r="HUO307" s="50"/>
      <c r="HUP307" s="50"/>
      <c r="HUQ307" s="50"/>
      <c r="HUR307" s="50"/>
      <c r="HUS307" s="50"/>
      <c r="HUT307" s="50"/>
      <c r="HUU307" s="50"/>
      <c r="HUV307" s="50"/>
      <c r="HUW307" s="50"/>
      <c r="HUX307" s="50"/>
      <c r="HUY307" s="50"/>
      <c r="HUZ307" s="50"/>
      <c r="HVA307" s="50"/>
      <c r="HVB307" s="50"/>
      <c r="HVC307" s="50"/>
      <c r="HVD307" s="50"/>
      <c r="HVE307" s="50"/>
      <c r="HVF307" s="50"/>
      <c r="HVG307" s="50"/>
      <c r="HVH307" s="50"/>
      <c r="HVI307" s="50"/>
      <c r="HVJ307" s="50"/>
      <c r="HVK307" s="50"/>
      <c r="HVL307" s="50"/>
      <c r="HVM307" s="50"/>
      <c r="HVN307" s="50"/>
      <c r="HVO307" s="50"/>
      <c r="HVP307" s="50"/>
      <c r="HVQ307" s="50"/>
      <c r="HVR307" s="50"/>
      <c r="HVS307" s="50"/>
      <c r="HVT307" s="50"/>
      <c r="HVU307" s="50"/>
      <c r="HVV307" s="50"/>
      <c r="HVW307" s="50"/>
      <c r="HVX307" s="50"/>
      <c r="HVY307" s="50"/>
      <c r="HVZ307" s="50"/>
      <c r="HWA307" s="50"/>
      <c r="HWB307" s="50"/>
      <c r="HWC307" s="50"/>
      <c r="HWD307" s="50"/>
      <c r="HWE307" s="50"/>
      <c r="HWF307" s="50"/>
      <c r="HWG307" s="50"/>
      <c r="HWH307" s="50"/>
      <c r="HWI307" s="50"/>
      <c r="HWJ307" s="50"/>
      <c r="HWK307" s="50"/>
      <c r="HWL307" s="50"/>
      <c r="HWM307" s="50"/>
      <c r="HWN307" s="50"/>
      <c r="HWO307" s="50"/>
      <c r="HWP307" s="50"/>
      <c r="HWQ307" s="50"/>
      <c r="HWR307" s="50"/>
      <c r="HWS307" s="50"/>
      <c r="HWT307" s="50"/>
      <c r="HWU307" s="50"/>
      <c r="HWV307" s="50"/>
      <c r="HWW307" s="50"/>
      <c r="HWX307" s="50"/>
      <c r="HWY307" s="50"/>
      <c r="HWZ307" s="50"/>
      <c r="HXA307" s="50"/>
      <c r="HXB307" s="50"/>
      <c r="HXC307" s="50"/>
      <c r="HXD307" s="50"/>
      <c r="HXE307" s="50"/>
      <c r="HXF307" s="50"/>
      <c r="HXG307" s="50"/>
      <c r="HXH307" s="50"/>
      <c r="HXI307" s="50"/>
      <c r="HXJ307" s="50"/>
      <c r="HXK307" s="50"/>
      <c r="HXL307" s="50"/>
      <c r="HXM307" s="50"/>
      <c r="HXN307" s="50"/>
      <c r="HXO307" s="50"/>
      <c r="HXP307" s="50"/>
      <c r="HXQ307" s="50"/>
      <c r="HXR307" s="50"/>
      <c r="HXS307" s="50"/>
      <c r="HXT307" s="50"/>
      <c r="HXU307" s="50"/>
      <c r="HXV307" s="50"/>
      <c r="HXW307" s="50"/>
      <c r="HXX307" s="50"/>
      <c r="HXY307" s="50"/>
      <c r="HXZ307" s="50"/>
      <c r="HYA307" s="50"/>
      <c r="HYB307" s="50"/>
      <c r="HYC307" s="50"/>
      <c r="HYD307" s="50"/>
      <c r="HYE307" s="50"/>
      <c r="HYF307" s="50"/>
      <c r="HYG307" s="50"/>
      <c r="HYH307" s="50"/>
      <c r="HYI307" s="50"/>
      <c r="HYJ307" s="50"/>
      <c r="HYK307" s="50"/>
      <c r="HYL307" s="50"/>
      <c r="HYM307" s="50"/>
      <c r="HYN307" s="50"/>
      <c r="HYO307" s="50"/>
      <c r="HYP307" s="50"/>
      <c r="HYQ307" s="50"/>
      <c r="HYR307" s="50"/>
      <c r="HYS307" s="50"/>
      <c r="HYT307" s="50"/>
      <c r="HYU307" s="50"/>
      <c r="HYV307" s="50"/>
      <c r="HYW307" s="50"/>
      <c r="HYX307" s="50"/>
      <c r="HYY307" s="50"/>
      <c r="HYZ307" s="50"/>
      <c r="HZA307" s="50"/>
      <c r="HZB307" s="50"/>
      <c r="HZC307" s="50"/>
      <c r="HZD307" s="50"/>
      <c r="HZE307" s="50"/>
      <c r="HZF307" s="50"/>
      <c r="HZG307" s="50"/>
      <c r="HZH307" s="50"/>
      <c r="HZI307" s="50"/>
      <c r="HZJ307" s="50"/>
      <c r="HZK307" s="50"/>
      <c r="HZL307" s="50"/>
      <c r="HZM307" s="50"/>
      <c r="HZN307" s="50"/>
      <c r="HZO307" s="50"/>
      <c r="HZP307" s="50"/>
      <c r="HZQ307" s="50"/>
      <c r="HZR307" s="50"/>
      <c r="HZS307" s="50"/>
      <c r="HZT307" s="50"/>
      <c r="HZU307" s="50"/>
      <c r="HZV307" s="50"/>
      <c r="HZW307" s="50"/>
      <c r="HZX307" s="50"/>
      <c r="HZY307" s="50"/>
      <c r="HZZ307" s="50"/>
      <c r="IAA307" s="50"/>
      <c r="IAB307" s="50"/>
      <c r="IAC307" s="50"/>
      <c r="IAD307" s="50"/>
      <c r="IAE307" s="50"/>
      <c r="IAF307" s="50"/>
      <c r="IAG307" s="50"/>
      <c r="IAH307" s="50"/>
      <c r="IAI307" s="50"/>
      <c r="IAJ307" s="50"/>
      <c r="IAK307" s="50"/>
      <c r="IAL307" s="50"/>
      <c r="IAM307" s="50"/>
      <c r="IAN307" s="50"/>
      <c r="IAO307" s="50"/>
      <c r="IAP307" s="50"/>
      <c r="IAQ307" s="50"/>
      <c r="IAR307" s="50"/>
      <c r="IAS307" s="50"/>
      <c r="IAT307" s="50"/>
      <c r="IAU307" s="50"/>
      <c r="IAV307" s="50"/>
      <c r="IAW307" s="50"/>
      <c r="IAX307" s="50"/>
      <c r="IAY307" s="50"/>
      <c r="IAZ307" s="50"/>
      <c r="IBA307" s="50"/>
      <c r="IBB307" s="50"/>
      <c r="IBC307" s="50"/>
      <c r="IBD307" s="50"/>
      <c r="IBE307" s="50"/>
      <c r="IBF307" s="50"/>
      <c r="IBG307" s="50"/>
      <c r="IBH307" s="50"/>
      <c r="IBJ307" s="50"/>
      <c r="IBL307" s="50"/>
      <c r="IBM307" s="50"/>
      <c r="IBN307" s="50"/>
      <c r="IBO307" s="50"/>
      <c r="IBP307" s="50"/>
      <c r="IBQ307" s="50"/>
      <c r="IBR307" s="50"/>
      <c r="IBS307" s="50"/>
      <c r="IBX307" s="50"/>
      <c r="IBY307" s="50"/>
      <c r="IBZ307" s="50"/>
      <c r="ICA307" s="50"/>
      <c r="ICB307" s="50"/>
      <c r="ICC307" s="50"/>
      <c r="ICD307" s="50"/>
      <c r="ICE307" s="50"/>
      <c r="ICF307" s="50"/>
      <c r="ICG307" s="50"/>
      <c r="ICH307" s="50"/>
      <c r="ICI307" s="50"/>
      <c r="ICJ307" s="50"/>
      <c r="ICK307" s="50"/>
      <c r="ICL307" s="50"/>
      <c r="ICM307" s="50"/>
      <c r="ICN307" s="50"/>
      <c r="ICO307" s="50"/>
      <c r="ICP307" s="50"/>
      <c r="ICQ307" s="50"/>
      <c r="ICR307" s="50"/>
      <c r="ICS307" s="50"/>
      <c r="ICT307" s="50"/>
      <c r="ICU307" s="50"/>
      <c r="ICV307" s="50"/>
      <c r="ICW307" s="50"/>
      <c r="ICX307" s="50"/>
      <c r="ICY307" s="50"/>
      <c r="ICZ307" s="50"/>
      <c r="IDA307" s="50"/>
      <c r="IDB307" s="50"/>
      <c r="IDC307" s="50"/>
      <c r="IDD307" s="50"/>
      <c r="IDE307" s="50"/>
      <c r="IDF307" s="50"/>
      <c r="IDG307" s="50"/>
      <c r="IDH307" s="50"/>
      <c r="IDI307" s="50"/>
      <c r="IDJ307" s="50"/>
      <c r="IDK307" s="50"/>
      <c r="IDL307" s="50"/>
      <c r="IDM307" s="50"/>
      <c r="IDN307" s="50"/>
      <c r="IDO307" s="50"/>
      <c r="IDP307" s="50"/>
      <c r="IDQ307" s="50"/>
      <c r="IDR307" s="50"/>
      <c r="IDS307" s="50"/>
      <c r="IDT307" s="50"/>
      <c r="IDU307" s="50"/>
      <c r="IDV307" s="50"/>
      <c r="IDW307" s="50"/>
      <c r="IDX307" s="50"/>
      <c r="IDY307" s="50"/>
      <c r="IDZ307" s="50"/>
      <c r="IEA307" s="50"/>
      <c r="IEB307" s="50"/>
      <c r="IEC307" s="50"/>
      <c r="IED307" s="50"/>
      <c r="IEE307" s="50"/>
      <c r="IEF307" s="50"/>
      <c r="IEG307" s="50"/>
      <c r="IEH307" s="50"/>
      <c r="IEI307" s="50"/>
      <c r="IEJ307" s="50"/>
      <c r="IEK307" s="50"/>
      <c r="IEL307" s="50"/>
      <c r="IEM307" s="50"/>
      <c r="IEN307" s="50"/>
      <c r="IEO307" s="50"/>
      <c r="IEP307" s="50"/>
      <c r="IEQ307" s="50"/>
      <c r="IER307" s="50"/>
      <c r="IES307" s="50"/>
      <c r="IET307" s="50"/>
      <c r="IEU307" s="50"/>
      <c r="IEV307" s="50"/>
      <c r="IEW307" s="50"/>
      <c r="IEX307" s="50"/>
      <c r="IEY307" s="50"/>
      <c r="IEZ307" s="50"/>
      <c r="IFA307" s="50"/>
      <c r="IFB307" s="50"/>
      <c r="IFC307" s="50"/>
      <c r="IFD307" s="50"/>
      <c r="IFE307" s="50"/>
      <c r="IFF307" s="50"/>
      <c r="IFG307" s="50"/>
      <c r="IFH307" s="50"/>
      <c r="IFI307" s="50"/>
      <c r="IFJ307" s="50"/>
      <c r="IFK307" s="50"/>
      <c r="IFL307" s="50"/>
      <c r="IFM307" s="50"/>
      <c r="IFN307" s="50"/>
      <c r="IFO307" s="50"/>
      <c r="IFP307" s="50"/>
      <c r="IFQ307" s="50"/>
      <c r="IFR307" s="50"/>
      <c r="IFS307" s="50"/>
      <c r="IFT307" s="50"/>
      <c r="IFU307" s="50"/>
      <c r="IFV307" s="50"/>
      <c r="IFW307" s="50"/>
      <c r="IFX307" s="50"/>
      <c r="IFY307" s="50"/>
      <c r="IFZ307" s="50"/>
      <c r="IGA307" s="50"/>
      <c r="IGB307" s="50"/>
      <c r="IGC307" s="50"/>
      <c r="IGD307" s="50"/>
      <c r="IGE307" s="50"/>
      <c r="IGF307" s="50"/>
      <c r="IGG307" s="50"/>
      <c r="IGH307" s="50"/>
      <c r="IGI307" s="50"/>
      <c r="IGJ307" s="50"/>
      <c r="IGK307" s="50"/>
      <c r="IGL307" s="50"/>
      <c r="IGM307" s="50"/>
      <c r="IGN307" s="50"/>
      <c r="IGO307" s="50"/>
      <c r="IGP307" s="50"/>
      <c r="IGQ307" s="50"/>
      <c r="IGR307" s="50"/>
      <c r="IGS307" s="50"/>
      <c r="IGT307" s="50"/>
      <c r="IGU307" s="50"/>
      <c r="IGV307" s="50"/>
      <c r="IGW307" s="50"/>
      <c r="IGX307" s="50"/>
      <c r="IGY307" s="50"/>
      <c r="IGZ307" s="50"/>
      <c r="IHA307" s="50"/>
      <c r="IHB307" s="50"/>
      <c r="IHC307" s="50"/>
      <c r="IHD307" s="50"/>
      <c r="IHE307" s="50"/>
      <c r="IHF307" s="50"/>
      <c r="IHG307" s="50"/>
      <c r="IHH307" s="50"/>
      <c r="IHI307" s="50"/>
      <c r="IHJ307" s="50"/>
      <c r="IHK307" s="50"/>
      <c r="IHL307" s="50"/>
      <c r="IHM307" s="50"/>
      <c r="IHN307" s="50"/>
      <c r="IHO307" s="50"/>
      <c r="IHP307" s="50"/>
      <c r="IHQ307" s="50"/>
      <c r="IHR307" s="50"/>
      <c r="IHS307" s="50"/>
      <c r="IHT307" s="50"/>
      <c r="IHU307" s="50"/>
      <c r="IHV307" s="50"/>
      <c r="IHW307" s="50"/>
      <c r="IHX307" s="50"/>
      <c r="IHY307" s="50"/>
      <c r="IHZ307" s="50"/>
      <c r="IIA307" s="50"/>
      <c r="IIB307" s="50"/>
      <c r="IIC307" s="50"/>
      <c r="IID307" s="50"/>
      <c r="IIE307" s="50"/>
      <c r="IIF307" s="50"/>
      <c r="IIG307" s="50"/>
      <c r="IIH307" s="50"/>
      <c r="III307" s="50"/>
      <c r="IIJ307" s="50"/>
      <c r="IIK307" s="50"/>
      <c r="IIL307" s="50"/>
      <c r="IIM307" s="50"/>
      <c r="IIN307" s="50"/>
      <c r="IIO307" s="50"/>
      <c r="IIP307" s="50"/>
      <c r="IIQ307" s="50"/>
      <c r="IIR307" s="50"/>
      <c r="IIS307" s="50"/>
      <c r="IIT307" s="50"/>
      <c r="IIU307" s="50"/>
      <c r="IIV307" s="50"/>
      <c r="IIW307" s="50"/>
      <c r="IIX307" s="50"/>
      <c r="IIY307" s="50"/>
      <c r="IIZ307" s="50"/>
      <c r="IJA307" s="50"/>
      <c r="IJB307" s="50"/>
      <c r="IJC307" s="50"/>
      <c r="IJD307" s="50"/>
      <c r="IJE307" s="50"/>
      <c r="IJF307" s="50"/>
      <c r="IJG307" s="50"/>
      <c r="IJH307" s="50"/>
      <c r="IJI307" s="50"/>
      <c r="IJJ307" s="50"/>
      <c r="IJK307" s="50"/>
      <c r="IJL307" s="50"/>
      <c r="IJM307" s="50"/>
      <c r="IJN307" s="50"/>
      <c r="IJO307" s="50"/>
      <c r="IJP307" s="50"/>
      <c r="IJQ307" s="50"/>
      <c r="IJR307" s="50"/>
      <c r="IJS307" s="50"/>
      <c r="IJT307" s="50"/>
      <c r="IJU307" s="50"/>
      <c r="IJV307" s="50"/>
      <c r="IJW307" s="50"/>
      <c r="IJX307" s="50"/>
      <c r="IJY307" s="50"/>
      <c r="IJZ307" s="50"/>
      <c r="IKA307" s="50"/>
      <c r="IKB307" s="50"/>
      <c r="IKC307" s="50"/>
      <c r="IKD307" s="50"/>
      <c r="IKE307" s="50"/>
      <c r="IKF307" s="50"/>
      <c r="IKG307" s="50"/>
      <c r="IKH307" s="50"/>
      <c r="IKI307" s="50"/>
      <c r="IKJ307" s="50"/>
      <c r="IKK307" s="50"/>
      <c r="IKL307" s="50"/>
      <c r="IKM307" s="50"/>
      <c r="IKN307" s="50"/>
      <c r="IKO307" s="50"/>
      <c r="IKP307" s="50"/>
      <c r="IKQ307" s="50"/>
      <c r="IKR307" s="50"/>
      <c r="IKS307" s="50"/>
      <c r="IKT307" s="50"/>
      <c r="IKU307" s="50"/>
      <c r="IKV307" s="50"/>
      <c r="IKW307" s="50"/>
      <c r="IKX307" s="50"/>
      <c r="IKY307" s="50"/>
      <c r="IKZ307" s="50"/>
      <c r="ILA307" s="50"/>
      <c r="ILB307" s="50"/>
      <c r="ILC307" s="50"/>
      <c r="ILD307" s="50"/>
      <c r="ILF307" s="50"/>
      <c r="ILH307" s="50"/>
      <c r="ILI307" s="50"/>
      <c r="ILJ307" s="50"/>
      <c r="ILK307" s="50"/>
      <c r="ILL307" s="50"/>
      <c r="ILM307" s="50"/>
      <c r="ILN307" s="50"/>
      <c r="ILO307" s="50"/>
      <c r="ILT307" s="50"/>
      <c r="ILU307" s="50"/>
      <c r="ILV307" s="50"/>
      <c r="ILW307" s="50"/>
      <c r="ILX307" s="50"/>
      <c r="ILY307" s="50"/>
      <c r="ILZ307" s="50"/>
      <c r="IMA307" s="50"/>
      <c r="IMB307" s="50"/>
      <c r="IMC307" s="50"/>
      <c r="IMD307" s="50"/>
      <c r="IME307" s="50"/>
      <c r="IMF307" s="50"/>
      <c r="IMG307" s="50"/>
      <c r="IMH307" s="50"/>
      <c r="IMI307" s="50"/>
      <c r="IMJ307" s="50"/>
      <c r="IMK307" s="50"/>
      <c r="IML307" s="50"/>
      <c r="IMM307" s="50"/>
      <c r="IMN307" s="50"/>
      <c r="IMO307" s="50"/>
      <c r="IMP307" s="50"/>
      <c r="IMQ307" s="50"/>
      <c r="IMR307" s="50"/>
      <c r="IMS307" s="50"/>
      <c r="IMT307" s="50"/>
      <c r="IMU307" s="50"/>
      <c r="IMV307" s="50"/>
      <c r="IMW307" s="50"/>
      <c r="IMX307" s="50"/>
      <c r="IMY307" s="50"/>
      <c r="IMZ307" s="50"/>
      <c r="INA307" s="50"/>
      <c r="INB307" s="50"/>
      <c r="INC307" s="50"/>
      <c r="IND307" s="50"/>
      <c r="INE307" s="50"/>
      <c r="INF307" s="50"/>
      <c r="ING307" s="50"/>
      <c r="INH307" s="50"/>
      <c r="INI307" s="50"/>
      <c r="INJ307" s="50"/>
      <c r="INK307" s="50"/>
      <c r="INL307" s="50"/>
      <c r="INM307" s="50"/>
      <c r="INN307" s="50"/>
      <c r="INO307" s="50"/>
      <c r="INP307" s="50"/>
      <c r="INQ307" s="50"/>
      <c r="INR307" s="50"/>
      <c r="INS307" s="50"/>
      <c r="INT307" s="50"/>
      <c r="INU307" s="50"/>
      <c r="INV307" s="50"/>
      <c r="INW307" s="50"/>
      <c r="INX307" s="50"/>
      <c r="INY307" s="50"/>
      <c r="INZ307" s="50"/>
      <c r="IOA307" s="50"/>
      <c r="IOB307" s="50"/>
      <c r="IOC307" s="50"/>
      <c r="IOD307" s="50"/>
      <c r="IOE307" s="50"/>
      <c r="IOF307" s="50"/>
      <c r="IOG307" s="50"/>
      <c r="IOH307" s="50"/>
      <c r="IOI307" s="50"/>
      <c r="IOJ307" s="50"/>
      <c r="IOK307" s="50"/>
      <c r="IOL307" s="50"/>
      <c r="IOM307" s="50"/>
      <c r="ION307" s="50"/>
      <c r="IOO307" s="50"/>
      <c r="IOP307" s="50"/>
      <c r="IOQ307" s="50"/>
      <c r="IOR307" s="50"/>
      <c r="IOS307" s="50"/>
      <c r="IOT307" s="50"/>
      <c r="IOU307" s="50"/>
      <c r="IOV307" s="50"/>
      <c r="IOW307" s="50"/>
      <c r="IOX307" s="50"/>
      <c r="IOY307" s="50"/>
      <c r="IOZ307" s="50"/>
      <c r="IPA307" s="50"/>
      <c r="IPB307" s="50"/>
      <c r="IPC307" s="50"/>
      <c r="IPD307" s="50"/>
      <c r="IPE307" s="50"/>
      <c r="IPF307" s="50"/>
      <c r="IPG307" s="50"/>
      <c r="IPH307" s="50"/>
      <c r="IPI307" s="50"/>
      <c r="IPJ307" s="50"/>
      <c r="IPK307" s="50"/>
      <c r="IPL307" s="50"/>
      <c r="IPM307" s="50"/>
      <c r="IPN307" s="50"/>
      <c r="IPO307" s="50"/>
      <c r="IPP307" s="50"/>
      <c r="IPQ307" s="50"/>
      <c r="IPR307" s="50"/>
      <c r="IPS307" s="50"/>
      <c r="IPT307" s="50"/>
      <c r="IPU307" s="50"/>
      <c r="IPV307" s="50"/>
      <c r="IPW307" s="50"/>
      <c r="IPX307" s="50"/>
      <c r="IPY307" s="50"/>
      <c r="IPZ307" s="50"/>
      <c r="IQA307" s="50"/>
      <c r="IQB307" s="50"/>
      <c r="IQC307" s="50"/>
      <c r="IQD307" s="50"/>
      <c r="IQE307" s="50"/>
      <c r="IQF307" s="50"/>
      <c r="IQG307" s="50"/>
      <c r="IQH307" s="50"/>
      <c r="IQI307" s="50"/>
      <c r="IQJ307" s="50"/>
      <c r="IQK307" s="50"/>
      <c r="IQL307" s="50"/>
      <c r="IQM307" s="50"/>
      <c r="IQN307" s="50"/>
      <c r="IQO307" s="50"/>
      <c r="IQP307" s="50"/>
      <c r="IQQ307" s="50"/>
      <c r="IQR307" s="50"/>
      <c r="IQS307" s="50"/>
      <c r="IQT307" s="50"/>
      <c r="IQU307" s="50"/>
      <c r="IQV307" s="50"/>
      <c r="IQW307" s="50"/>
      <c r="IQX307" s="50"/>
      <c r="IQY307" s="50"/>
      <c r="IQZ307" s="50"/>
      <c r="IRA307" s="50"/>
      <c r="IRB307" s="50"/>
      <c r="IRC307" s="50"/>
      <c r="IRD307" s="50"/>
      <c r="IRE307" s="50"/>
      <c r="IRF307" s="50"/>
      <c r="IRG307" s="50"/>
      <c r="IRH307" s="50"/>
      <c r="IRI307" s="50"/>
      <c r="IRJ307" s="50"/>
      <c r="IRK307" s="50"/>
      <c r="IRL307" s="50"/>
      <c r="IRM307" s="50"/>
      <c r="IRN307" s="50"/>
      <c r="IRO307" s="50"/>
      <c r="IRP307" s="50"/>
      <c r="IRQ307" s="50"/>
      <c r="IRR307" s="50"/>
      <c r="IRS307" s="50"/>
      <c r="IRT307" s="50"/>
      <c r="IRU307" s="50"/>
      <c r="IRV307" s="50"/>
      <c r="IRW307" s="50"/>
      <c r="IRX307" s="50"/>
      <c r="IRY307" s="50"/>
      <c r="IRZ307" s="50"/>
      <c r="ISA307" s="50"/>
      <c r="ISB307" s="50"/>
      <c r="ISC307" s="50"/>
      <c r="ISD307" s="50"/>
      <c r="ISE307" s="50"/>
      <c r="ISF307" s="50"/>
      <c r="ISG307" s="50"/>
      <c r="ISH307" s="50"/>
      <c r="ISI307" s="50"/>
      <c r="ISJ307" s="50"/>
      <c r="ISK307" s="50"/>
      <c r="ISL307" s="50"/>
      <c r="ISM307" s="50"/>
      <c r="ISN307" s="50"/>
      <c r="ISO307" s="50"/>
      <c r="ISP307" s="50"/>
      <c r="ISQ307" s="50"/>
      <c r="ISR307" s="50"/>
      <c r="ISS307" s="50"/>
      <c r="IST307" s="50"/>
      <c r="ISU307" s="50"/>
      <c r="ISV307" s="50"/>
      <c r="ISW307" s="50"/>
      <c r="ISX307" s="50"/>
      <c r="ISY307" s="50"/>
      <c r="ISZ307" s="50"/>
      <c r="ITA307" s="50"/>
      <c r="ITB307" s="50"/>
      <c r="ITC307" s="50"/>
      <c r="ITD307" s="50"/>
      <c r="ITE307" s="50"/>
      <c r="ITF307" s="50"/>
      <c r="ITG307" s="50"/>
      <c r="ITH307" s="50"/>
      <c r="ITI307" s="50"/>
      <c r="ITJ307" s="50"/>
      <c r="ITK307" s="50"/>
      <c r="ITL307" s="50"/>
      <c r="ITM307" s="50"/>
      <c r="ITN307" s="50"/>
      <c r="ITO307" s="50"/>
      <c r="ITP307" s="50"/>
      <c r="ITQ307" s="50"/>
      <c r="ITR307" s="50"/>
      <c r="ITS307" s="50"/>
      <c r="ITT307" s="50"/>
      <c r="ITU307" s="50"/>
      <c r="ITV307" s="50"/>
      <c r="ITW307" s="50"/>
      <c r="ITX307" s="50"/>
      <c r="ITY307" s="50"/>
      <c r="ITZ307" s="50"/>
      <c r="IUA307" s="50"/>
      <c r="IUB307" s="50"/>
      <c r="IUC307" s="50"/>
      <c r="IUD307" s="50"/>
      <c r="IUE307" s="50"/>
      <c r="IUF307" s="50"/>
      <c r="IUG307" s="50"/>
      <c r="IUH307" s="50"/>
      <c r="IUI307" s="50"/>
      <c r="IUJ307" s="50"/>
      <c r="IUK307" s="50"/>
      <c r="IUL307" s="50"/>
      <c r="IUM307" s="50"/>
      <c r="IUN307" s="50"/>
      <c r="IUO307" s="50"/>
      <c r="IUP307" s="50"/>
      <c r="IUQ307" s="50"/>
      <c r="IUR307" s="50"/>
      <c r="IUS307" s="50"/>
      <c r="IUT307" s="50"/>
      <c r="IUU307" s="50"/>
      <c r="IUV307" s="50"/>
      <c r="IUW307" s="50"/>
      <c r="IUX307" s="50"/>
      <c r="IUY307" s="50"/>
      <c r="IUZ307" s="50"/>
      <c r="IVB307" s="50"/>
      <c r="IVD307" s="50"/>
      <c r="IVE307" s="50"/>
      <c r="IVF307" s="50"/>
      <c r="IVG307" s="50"/>
      <c r="IVH307" s="50"/>
      <c r="IVI307" s="50"/>
      <c r="IVJ307" s="50"/>
      <c r="IVK307" s="50"/>
      <c r="IVP307" s="50"/>
      <c r="IVQ307" s="50"/>
      <c r="IVR307" s="50"/>
      <c r="IVS307" s="50"/>
      <c r="IVT307" s="50"/>
      <c r="IVU307" s="50"/>
      <c r="IVV307" s="50"/>
      <c r="IVW307" s="50"/>
      <c r="IVX307" s="50"/>
      <c r="IVY307" s="50"/>
      <c r="IVZ307" s="50"/>
      <c r="IWA307" s="50"/>
      <c r="IWB307" s="50"/>
      <c r="IWC307" s="50"/>
      <c r="IWD307" s="50"/>
      <c r="IWE307" s="50"/>
      <c r="IWF307" s="50"/>
      <c r="IWG307" s="50"/>
      <c r="IWH307" s="50"/>
      <c r="IWI307" s="50"/>
      <c r="IWJ307" s="50"/>
      <c r="IWK307" s="50"/>
      <c r="IWL307" s="50"/>
      <c r="IWM307" s="50"/>
      <c r="IWN307" s="50"/>
      <c r="IWO307" s="50"/>
      <c r="IWP307" s="50"/>
      <c r="IWQ307" s="50"/>
      <c r="IWR307" s="50"/>
      <c r="IWS307" s="50"/>
      <c r="IWT307" s="50"/>
      <c r="IWU307" s="50"/>
      <c r="IWV307" s="50"/>
      <c r="IWW307" s="50"/>
      <c r="IWX307" s="50"/>
      <c r="IWY307" s="50"/>
      <c r="IWZ307" s="50"/>
      <c r="IXA307" s="50"/>
      <c r="IXB307" s="50"/>
      <c r="IXC307" s="50"/>
      <c r="IXD307" s="50"/>
      <c r="IXE307" s="50"/>
      <c r="IXF307" s="50"/>
      <c r="IXG307" s="50"/>
      <c r="IXH307" s="50"/>
      <c r="IXI307" s="50"/>
      <c r="IXJ307" s="50"/>
      <c r="IXK307" s="50"/>
      <c r="IXL307" s="50"/>
      <c r="IXM307" s="50"/>
      <c r="IXN307" s="50"/>
      <c r="IXO307" s="50"/>
      <c r="IXP307" s="50"/>
      <c r="IXQ307" s="50"/>
      <c r="IXR307" s="50"/>
      <c r="IXS307" s="50"/>
      <c r="IXT307" s="50"/>
      <c r="IXU307" s="50"/>
      <c r="IXV307" s="50"/>
      <c r="IXW307" s="50"/>
      <c r="IXX307" s="50"/>
      <c r="IXY307" s="50"/>
      <c r="IXZ307" s="50"/>
      <c r="IYA307" s="50"/>
      <c r="IYB307" s="50"/>
      <c r="IYC307" s="50"/>
      <c r="IYD307" s="50"/>
      <c r="IYE307" s="50"/>
      <c r="IYF307" s="50"/>
      <c r="IYG307" s="50"/>
      <c r="IYH307" s="50"/>
      <c r="IYI307" s="50"/>
      <c r="IYJ307" s="50"/>
      <c r="IYK307" s="50"/>
      <c r="IYL307" s="50"/>
      <c r="IYM307" s="50"/>
      <c r="IYN307" s="50"/>
      <c r="IYO307" s="50"/>
      <c r="IYP307" s="50"/>
      <c r="IYQ307" s="50"/>
      <c r="IYR307" s="50"/>
      <c r="IYS307" s="50"/>
      <c r="IYT307" s="50"/>
      <c r="IYU307" s="50"/>
      <c r="IYV307" s="50"/>
      <c r="IYW307" s="50"/>
      <c r="IYX307" s="50"/>
      <c r="IYY307" s="50"/>
      <c r="IYZ307" s="50"/>
      <c r="IZA307" s="50"/>
      <c r="IZB307" s="50"/>
      <c r="IZC307" s="50"/>
      <c r="IZD307" s="50"/>
      <c r="IZE307" s="50"/>
      <c r="IZF307" s="50"/>
      <c r="IZG307" s="50"/>
      <c r="IZH307" s="50"/>
      <c r="IZI307" s="50"/>
      <c r="IZJ307" s="50"/>
      <c r="IZK307" s="50"/>
      <c r="IZL307" s="50"/>
      <c r="IZM307" s="50"/>
      <c r="IZN307" s="50"/>
      <c r="IZO307" s="50"/>
      <c r="IZP307" s="50"/>
      <c r="IZQ307" s="50"/>
      <c r="IZR307" s="50"/>
      <c r="IZS307" s="50"/>
      <c r="IZT307" s="50"/>
      <c r="IZU307" s="50"/>
      <c r="IZV307" s="50"/>
      <c r="IZW307" s="50"/>
      <c r="IZX307" s="50"/>
      <c r="IZY307" s="50"/>
      <c r="IZZ307" s="50"/>
      <c r="JAA307" s="50"/>
      <c r="JAB307" s="50"/>
      <c r="JAC307" s="50"/>
      <c r="JAD307" s="50"/>
      <c r="JAE307" s="50"/>
      <c r="JAF307" s="50"/>
      <c r="JAG307" s="50"/>
      <c r="JAH307" s="50"/>
      <c r="JAI307" s="50"/>
      <c r="JAJ307" s="50"/>
      <c r="JAK307" s="50"/>
      <c r="JAL307" s="50"/>
      <c r="JAM307" s="50"/>
      <c r="JAN307" s="50"/>
      <c r="JAO307" s="50"/>
      <c r="JAP307" s="50"/>
      <c r="JAQ307" s="50"/>
      <c r="JAR307" s="50"/>
      <c r="JAS307" s="50"/>
      <c r="JAT307" s="50"/>
      <c r="JAU307" s="50"/>
      <c r="JAV307" s="50"/>
      <c r="JAW307" s="50"/>
      <c r="JAX307" s="50"/>
      <c r="JAY307" s="50"/>
      <c r="JAZ307" s="50"/>
      <c r="JBA307" s="50"/>
      <c r="JBB307" s="50"/>
      <c r="JBC307" s="50"/>
      <c r="JBD307" s="50"/>
      <c r="JBE307" s="50"/>
      <c r="JBF307" s="50"/>
      <c r="JBG307" s="50"/>
      <c r="JBH307" s="50"/>
      <c r="JBI307" s="50"/>
      <c r="JBJ307" s="50"/>
      <c r="JBK307" s="50"/>
      <c r="JBL307" s="50"/>
      <c r="JBM307" s="50"/>
      <c r="JBN307" s="50"/>
      <c r="JBO307" s="50"/>
      <c r="JBP307" s="50"/>
      <c r="JBQ307" s="50"/>
      <c r="JBR307" s="50"/>
      <c r="JBS307" s="50"/>
      <c r="JBT307" s="50"/>
      <c r="JBU307" s="50"/>
      <c r="JBV307" s="50"/>
      <c r="JBW307" s="50"/>
      <c r="JBX307" s="50"/>
      <c r="JBY307" s="50"/>
      <c r="JBZ307" s="50"/>
      <c r="JCA307" s="50"/>
      <c r="JCB307" s="50"/>
      <c r="JCC307" s="50"/>
      <c r="JCD307" s="50"/>
      <c r="JCE307" s="50"/>
      <c r="JCF307" s="50"/>
      <c r="JCG307" s="50"/>
      <c r="JCH307" s="50"/>
      <c r="JCI307" s="50"/>
      <c r="JCJ307" s="50"/>
      <c r="JCK307" s="50"/>
      <c r="JCL307" s="50"/>
      <c r="JCM307" s="50"/>
      <c r="JCN307" s="50"/>
      <c r="JCO307" s="50"/>
      <c r="JCP307" s="50"/>
      <c r="JCQ307" s="50"/>
      <c r="JCR307" s="50"/>
      <c r="JCS307" s="50"/>
      <c r="JCT307" s="50"/>
      <c r="JCU307" s="50"/>
      <c r="JCV307" s="50"/>
      <c r="JCW307" s="50"/>
      <c r="JCX307" s="50"/>
      <c r="JCY307" s="50"/>
      <c r="JCZ307" s="50"/>
      <c r="JDA307" s="50"/>
      <c r="JDB307" s="50"/>
      <c r="JDC307" s="50"/>
      <c r="JDD307" s="50"/>
      <c r="JDE307" s="50"/>
      <c r="JDF307" s="50"/>
      <c r="JDG307" s="50"/>
      <c r="JDH307" s="50"/>
      <c r="JDI307" s="50"/>
      <c r="JDJ307" s="50"/>
      <c r="JDK307" s="50"/>
      <c r="JDL307" s="50"/>
      <c r="JDM307" s="50"/>
      <c r="JDN307" s="50"/>
      <c r="JDO307" s="50"/>
      <c r="JDP307" s="50"/>
      <c r="JDQ307" s="50"/>
      <c r="JDR307" s="50"/>
      <c r="JDS307" s="50"/>
      <c r="JDT307" s="50"/>
      <c r="JDU307" s="50"/>
      <c r="JDV307" s="50"/>
      <c r="JDW307" s="50"/>
      <c r="JDX307" s="50"/>
      <c r="JDY307" s="50"/>
      <c r="JDZ307" s="50"/>
      <c r="JEA307" s="50"/>
      <c r="JEB307" s="50"/>
      <c r="JEC307" s="50"/>
      <c r="JED307" s="50"/>
      <c r="JEE307" s="50"/>
      <c r="JEF307" s="50"/>
      <c r="JEG307" s="50"/>
      <c r="JEH307" s="50"/>
      <c r="JEI307" s="50"/>
      <c r="JEJ307" s="50"/>
      <c r="JEK307" s="50"/>
      <c r="JEL307" s="50"/>
      <c r="JEM307" s="50"/>
      <c r="JEN307" s="50"/>
      <c r="JEO307" s="50"/>
      <c r="JEP307" s="50"/>
      <c r="JEQ307" s="50"/>
      <c r="JER307" s="50"/>
      <c r="JES307" s="50"/>
      <c r="JET307" s="50"/>
      <c r="JEU307" s="50"/>
      <c r="JEV307" s="50"/>
      <c r="JEX307" s="50"/>
      <c r="JEZ307" s="50"/>
      <c r="JFA307" s="50"/>
      <c r="JFB307" s="50"/>
      <c r="JFC307" s="50"/>
      <c r="JFD307" s="50"/>
      <c r="JFE307" s="50"/>
      <c r="JFF307" s="50"/>
      <c r="JFG307" s="50"/>
      <c r="JFL307" s="50"/>
      <c r="JFM307" s="50"/>
      <c r="JFN307" s="50"/>
      <c r="JFO307" s="50"/>
      <c r="JFP307" s="50"/>
      <c r="JFQ307" s="50"/>
      <c r="JFR307" s="50"/>
      <c r="JFS307" s="50"/>
      <c r="JFT307" s="50"/>
      <c r="JFU307" s="50"/>
      <c r="JFV307" s="50"/>
      <c r="JFW307" s="50"/>
      <c r="JFX307" s="50"/>
      <c r="JFY307" s="50"/>
      <c r="JFZ307" s="50"/>
      <c r="JGA307" s="50"/>
      <c r="JGB307" s="50"/>
      <c r="JGC307" s="50"/>
      <c r="JGD307" s="50"/>
      <c r="JGE307" s="50"/>
      <c r="JGF307" s="50"/>
      <c r="JGG307" s="50"/>
      <c r="JGH307" s="50"/>
      <c r="JGI307" s="50"/>
      <c r="JGJ307" s="50"/>
      <c r="JGK307" s="50"/>
      <c r="JGL307" s="50"/>
      <c r="JGM307" s="50"/>
      <c r="JGN307" s="50"/>
      <c r="JGO307" s="50"/>
      <c r="JGP307" s="50"/>
      <c r="JGQ307" s="50"/>
      <c r="JGR307" s="50"/>
      <c r="JGS307" s="50"/>
      <c r="JGT307" s="50"/>
      <c r="JGU307" s="50"/>
      <c r="JGV307" s="50"/>
      <c r="JGW307" s="50"/>
      <c r="JGX307" s="50"/>
      <c r="JGY307" s="50"/>
      <c r="JGZ307" s="50"/>
      <c r="JHA307" s="50"/>
      <c r="JHB307" s="50"/>
      <c r="JHC307" s="50"/>
      <c r="JHD307" s="50"/>
      <c r="JHE307" s="50"/>
      <c r="JHF307" s="50"/>
      <c r="JHG307" s="50"/>
      <c r="JHH307" s="50"/>
      <c r="JHI307" s="50"/>
      <c r="JHJ307" s="50"/>
      <c r="JHK307" s="50"/>
      <c r="JHL307" s="50"/>
      <c r="JHM307" s="50"/>
      <c r="JHN307" s="50"/>
      <c r="JHO307" s="50"/>
      <c r="JHP307" s="50"/>
      <c r="JHQ307" s="50"/>
      <c r="JHR307" s="50"/>
      <c r="JHS307" s="50"/>
      <c r="JHT307" s="50"/>
      <c r="JHU307" s="50"/>
      <c r="JHV307" s="50"/>
      <c r="JHW307" s="50"/>
      <c r="JHX307" s="50"/>
      <c r="JHY307" s="50"/>
      <c r="JHZ307" s="50"/>
      <c r="JIA307" s="50"/>
      <c r="JIB307" s="50"/>
      <c r="JIC307" s="50"/>
      <c r="JID307" s="50"/>
      <c r="JIE307" s="50"/>
      <c r="JIF307" s="50"/>
      <c r="JIG307" s="50"/>
      <c r="JIH307" s="50"/>
      <c r="JII307" s="50"/>
      <c r="JIJ307" s="50"/>
      <c r="JIK307" s="50"/>
      <c r="JIL307" s="50"/>
      <c r="JIM307" s="50"/>
      <c r="JIN307" s="50"/>
      <c r="JIO307" s="50"/>
      <c r="JIP307" s="50"/>
      <c r="JIQ307" s="50"/>
      <c r="JIR307" s="50"/>
      <c r="JIS307" s="50"/>
      <c r="JIT307" s="50"/>
      <c r="JIU307" s="50"/>
      <c r="JIV307" s="50"/>
      <c r="JIW307" s="50"/>
      <c r="JIX307" s="50"/>
      <c r="JIY307" s="50"/>
      <c r="JIZ307" s="50"/>
      <c r="JJA307" s="50"/>
      <c r="JJB307" s="50"/>
      <c r="JJC307" s="50"/>
      <c r="JJD307" s="50"/>
      <c r="JJE307" s="50"/>
      <c r="JJF307" s="50"/>
      <c r="JJG307" s="50"/>
      <c r="JJH307" s="50"/>
      <c r="JJI307" s="50"/>
      <c r="JJJ307" s="50"/>
      <c r="JJK307" s="50"/>
      <c r="JJL307" s="50"/>
      <c r="JJM307" s="50"/>
      <c r="JJN307" s="50"/>
      <c r="JJO307" s="50"/>
      <c r="JJP307" s="50"/>
      <c r="JJQ307" s="50"/>
      <c r="JJR307" s="50"/>
      <c r="JJS307" s="50"/>
      <c r="JJT307" s="50"/>
      <c r="JJU307" s="50"/>
      <c r="JJV307" s="50"/>
      <c r="JJW307" s="50"/>
      <c r="JJX307" s="50"/>
      <c r="JJY307" s="50"/>
      <c r="JJZ307" s="50"/>
      <c r="JKA307" s="50"/>
      <c r="JKB307" s="50"/>
      <c r="JKC307" s="50"/>
      <c r="JKD307" s="50"/>
      <c r="JKE307" s="50"/>
      <c r="JKF307" s="50"/>
      <c r="JKG307" s="50"/>
      <c r="JKH307" s="50"/>
      <c r="JKI307" s="50"/>
      <c r="JKJ307" s="50"/>
      <c r="JKK307" s="50"/>
      <c r="JKL307" s="50"/>
      <c r="JKM307" s="50"/>
      <c r="JKN307" s="50"/>
      <c r="JKO307" s="50"/>
      <c r="JKP307" s="50"/>
      <c r="JKQ307" s="50"/>
      <c r="JKR307" s="50"/>
      <c r="JKS307" s="50"/>
      <c r="JKT307" s="50"/>
      <c r="JKU307" s="50"/>
      <c r="JKV307" s="50"/>
      <c r="JKW307" s="50"/>
      <c r="JKX307" s="50"/>
      <c r="JKY307" s="50"/>
      <c r="JKZ307" s="50"/>
      <c r="JLA307" s="50"/>
      <c r="JLB307" s="50"/>
      <c r="JLC307" s="50"/>
      <c r="JLD307" s="50"/>
      <c r="JLE307" s="50"/>
      <c r="JLF307" s="50"/>
      <c r="JLG307" s="50"/>
      <c r="JLH307" s="50"/>
      <c r="JLI307" s="50"/>
      <c r="JLJ307" s="50"/>
      <c r="JLK307" s="50"/>
      <c r="JLL307" s="50"/>
      <c r="JLM307" s="50"/>
      <c r="JLN307" s="50"/>
      <c r="JLO307" s="50"/>
      <c r="JLP307" s="50"/>
      <c r="JLQ307" s="50"/>
      <c r="JLR307" s="50"/>
      <c r="JLS307" s="50"/>
      <c r="JLT307" s="50"/>
      <c r="JLU307" s="50"/>
      <c r="JLV307" s="50"/>
      <c r="JLW307" s="50"/>
      <c r="JLX307" s="50"/>
      <c r="JLY307" s="50"/>
      <c r="JLZ307" s="50"/>
      <c r="JMA307" s="50"/>
      <c r="JMB307" s="50"/>
      <c r="JMC307" s="50"/>
      <c r="JMD307" s="50"/>
      <c r="JME307" s="50"/>
      <c r="JMF307" s="50"/>
      <c r="JMG307" s="50"/>
      <c r="JMH307" s="50"/>
      <c r="JMI307" s="50"/>
      <c r="JMJ307" s="50"/>
      <c r="JMK307" s="50"/>
      <c r="JML307" s="50"/>
      <c r="JMM307" s="50"/>
      <c r="JMN307" s="50"/>
      <c r="JMO307" s="50"/>
      <c r="JMP307" s="50"/>
      <c r="JMQ307" s="50"/>
      <c r="JMR307" s="50"/>
      <c r="JMS307" s="50"/>
      <c r="JMT307" s="50"/>
      <c r="JMU307" s="50"/>
      <c r="JMV307" s="50"/>
      <c r="JMW307" s="50"/>
      <c r="JMX307" s="50"/>
      <c r="JMY307" s="50"/>
      <c r="JMZ307" s="50"/>
      <c r="JNA307" s="50"/>
      <c r="JNB307" s="50"/>
      <c r="JNC307" s="50"/>
      <c r="JND307" s="50"/>
      <c r="JNE307" s="50"/>
      <c r="JNF307" s="50"/>
      <c r="JNG307" s="50"/>
      <c r="JNH307" s="50"/>
      <c r="JNI307" s="50"/>
      <c r="JNJ307" s="50"/>
      <c r="JNK307" s="50"/>
      <c r="JNL307" s="50"/>
      <c r="JNM307" s="50"/>
      <c r="JNN307" s="50"/>
      <c r="JNO307" s="50"/>
      <c r="JNP307" s="50"/>
      <c r="JNQ307" s="50"/>
      <c r="JNR307" s="50"/>
      <c r="JNS307" s="50"/>
      <c r="JNT307" s="50"/>
      <c r="JNU307" s="50"/>
      <c r="JNV307" s="50"/>
      <c r="JNW307" s="50"/>
      <c r="JNX307" s="50"/>
      <c r="JNY307" s="50"/>
      <c r="JNZ307" s="50"/>
      <c r="JOA307" s="50"/>
      <c r="JOB307" s="50"/>
      <c r="JOC307" s="50"/>
      <c r="JOD307" s="50"/>
      <c r="JOE307" s="50"/>
      <c r="JOF307" s="50"/>
      <c r="JOG307" s="50"/>
      <c r="JOH307" s="50"/>
      <c r="JOI307" s="50"/>
      <c r="JOJ307" s="50"/>
      <c r="JOK307" s="50"/>
      <c r="JOL307" s="50"/>
      <c r="JOM307" s="50"/>
      <c r="JON307" s="50"/>
      <c r="JOO307" s="50"/>
      <c r="JOP307" s="50"/>
      <c r="JOQ307" s="50"/>
      <c r="JOR307" s="50"/>
      <c r="JOT307" s="50"/>
      <c r="JOV307" s="50"/>
      <c r="JOW307" s="50"/>
      <c r="JOX307" s="50"/>
      <c r="JOY307" s="50"/>
      <c r="JOZ307" s="50"/>
      <c r="JPA307" s="50"/>
      <c r="JPB307" s="50"/>
      <c r="JPC307" s="50"/>
      <c r="JPH307" s="50"/>
      <c r="JPI307" s="50"/>
      <c r="JPJ307" s="50"/>
      <c r="JPK307" s="50"/>
      <c r="JPL307" s="50"/>
      <c r="JPM307" s="50"/>
      <c r="JPN307" s="50"/>
      <c r="JPO307" s="50"/>
      <c r="JPP307" s="50"/>
      <c r="JPQ307" s="50"/>
      <c r="JPR307" s="50"/>
      <c r="JPS307" s="50"/>
      <c r="JPT307" s="50"/>
      <c r="JPU307" s="50"/>
      <c r="JPV307" s="50"/>
      <c r="JPW307" s="50"/>
      <c r="JPX307" s="50"/>
      <c r="JPY307" s="50"/>
      <c r="JPZ307" s="50"/>
      <c r="JQA307" s="50"/>
      <c r="JQB307" s="50"/>
      <c r="JQC307" s="50"/>
      <c r="JQD307" s="50"/>
      <c r="JQE307" s="50"/>
      <c r="JQF307" s="50"/>
      <c r="JQG307" s="50"/>
      <c r="JQH307" s="50"/>
      <c r="JQI307" s="50"/>
      <c r="JQJ307" s="50"/>
      <c r="JQK307" s="50"/>
      <c r="JQL307" s="50"/>
      <c r="JQM307" s="50"/>
      <c r="JQN307" s="50"/>
      <c r="JQO307" s="50"/>
      <c r="JQP307" s="50"/>
      <c r="JQQ307" s="50"/>
      <c r="JQR307" s="50"/>
      <c r="JQS307" s="50"/>
      <c r="JQT307" s="50"/>
      <c r="JQU307" s="50"/>
      <c r="JQV307" s="50"/>
      <c r="JQW307" s="50"/>
      <c r="JQX307" s="50"/>
      <c r="JQY307" s="50"/>
      <c r="JQZ307" s="50"/>
      <c r="JRA307" s="50"/>
      <c r="JRB307" s="50"/>
      <c r="JRC307" s="50"/>
      <c r="JRD307" s="50"/>
      <c r="JRE307" s="50"/>
      <c r="JRF307" s="50"/>
      <c r="JRG307" s="50"/>
      <c r="JRH307" s="50"/>
      <c r="JRI307" s="50"/>
      <c r="JRJ307" s="50"/>
      <c r="JRK307" s="50"/>
      <c r="JRL307" s="50"/>
      <c r="JRM307" s="50"/>
      <c r="JRN307" s="50"/>
      <c r="JRO307" s="50"/>
      <c r="JRP307" s="50"/>
      <c r="JRQ307" s="50"/>
      <c r="JRR307" s="50"/>
      <c r="JRS307" s="50"/>
      <c r="JRT307" s="50"/>
      <c r="JRU307" s="50"/>
      <c r="JRV307" s="50"/>
      <c r="JRW307" s="50"/>
      <c r="JRX307" s="50"/>
      <c r="JRY307" s="50"/>
      <c r="JRZ307" s="50"/>
      <c r="JSA307" s="50"/>
      <c r="JSB307" s="50"/>
      <c r="JSC307" s="50"/>
      <c r="JSD307" s="50"/>
      <c r="JSE307" s="50"/>
      <c r="JSF307" s="50"/>
      <c r="JSG307" s="50"/>
      <c r="JSH307" s="50"/>
      <c r="JSI307" s="50"/>
      <c r="JSJ307" s="50"/>
      <c r="JSK307" s="50"/>
      <c r="JSL307" s="50"/>
      <c r="JSM307" s="50"/>
      <c r="JSN307" s="50"/>
      <c r="JSO307" s="50"/>
      <c r="JSP307" s="50"/>
      <c r="JSQ307" s="50"/>
      <c r="JSR307" s="50"/>
      <c r="JSS307" s="50"/>
      <c r="JST307" s="50"/>
      <c r="JSU307" s="50"/>
      <c r="JSV307" s="50"/>
      <c r="JSW307" s="50"/>
      <c r="JSX307" s="50"/>
      <c r="JSY307" s="50"/>
      <c r="JSZ307" s="50"/>
      <c r="JTA307" s="50"/>
      <c r="JTB307" s="50"/>
      <c r="JTC307" s="50"/>
      <c r="JTD307" s="50"/>
      <c r="JTE307" s="50"/>
      <c r="JTF307" s="50"/>
      <c r="JTG307" s="50"/>
      <c r="JTH307" s="50"/>
      <c r="JTI307" s="50"/>
      <c r="JTJ307" s="50"/>
      <c r="JTK307" s="50"/>
      <c r="JTL307" s="50"/>
      <c r="JTM307" s="50"/>
      <c r="JTN307" s="50"/>
      <c r="JTO307" s="50"/>
      <c r="JTP307" s="50"/>
      <c r="JTQ307" s="50"/>
      <c r="JTR307" s="50"/>
      <c r="JTS307" s="50"/>
      <c r="JTT307" s="50"/>
      <c r="JTU307" s="50"/>
      <c r="JTV307" s="50"/>
      <c r="JTW307" s="50"/>
      <c r="JTX307" s="50"/>
      <c r="JTY307" s="50"/>
      <c r="JTZ307" s="50"/>
      <c r="JUA307" s="50"/>
      <c r="JUB307" s="50"/>
      <c r="JUC307" s="50"/>
      <c r="JUD307" s="50"/>
      <c r="JUE307" s="50"/>
      <c r="JUF307" s="50"/>
      <c r="JUG307" s="50"/>
      <c r="JUH307" s="50"/>
      <c r="JUI307" s="50"/>
      <c r="JUJ307" s="50"/>
      <c r="JUK307" s="50"/>
      <c r="JUL307" s="50"/>
      <c r="JUM307" s="50"/>
      <c r="JUN307" s="50"/>
      <c r="JUO307" s="50"/>
      <c r="JUP307" s="50"/>
      <c r="JUQ307" s="50"/>
      <c r="JUR307" s="50"/>
      <c r="JUS307" s="50"/>
      <c r="JUT307" s="50"/>
      <c r="JUU307" s="50"/>
      <c r="JUV307" s="50"/>
      <c r="JUW307" s="50"/>
      <c r="JUX307" s="50"/>
      <c r="JUY307" s="50"/>
      <c r="JUZ307" s="50"/>
      <c r="JVA307" s="50"/>
      <c r="JVB307" s="50"/>
      <c r="JVC307" s="50"/>
      <c r="JVD307" s="50"/>
      <c r="JVE307" s="50"/>
      <c r="JVF307" s="50"/>
      <c r="JVG307" s="50"/>
      <c r="JVH307" s="50"/>
      <c r="JVI307" s="50"/>
      <c r="JVJ307" s="50"/>
      <c r="JVK307" s="50"/>
      <c r="JVL307" s="50"/>
      <c r="JVM307" s="50"/>
      <c r="JVN307" s="50"/>
      <c r="JVO307" s="50"/>
      <c r="JVP307" s="50"/>
      <c r="JVQ307" s="50"/>
      <c r="JVR307" s="50"/>
      <c r="JVS307" s="50"/>
      <c r="JVT307" s="50"/>
      <c r="JVU307" s="50"/>
      <c r="JVV307" s="50"/>
      <c r="JVW307" s="50"/>
      <c r="JVX307" s="50"/>
      <c r="JVY307" s="50"/>
      <c r="JVZ307" s="50"/>
      <c r="JWA307" s="50"/>
      <c r="JWB307" s="50"/>
      <c r="JWC307" s="50"/>
      <c r="JWD307" s="50"/>
      <c r="JWE307" s="50"/>
      <c r="JWF307" s="50"/>
      <c r="JWG307" s="50"/>
      <c r="JWH307" s="50"/>
      <c r="JWI307" s="50"/>
      <c r="JWJ307" s="50"/>
      <c r="JWK307" s="50"/>
      <c r="JWL307" s="50"/>
      <c r="JWM307" s="50"/>
      <c r="JWN307" s="50"/>
      <c r="JWO307" s="50"/>
      <c r="JWP307" s="50"/>
      <c r="JWQ307" s="50"/>
      <c r="JWR307" s="50"/>
      <c r="JWS307" s="50"/>
      <c r="JWT307" s="50"/>
      <c r="JWU307" s="50"/>
      <c r="JWV307" s="50"/>
      <c r="JWW307" s="50"/>
      <c r="JWX307" s="50"/>
      <c r="JWY307" s="50"/>
      <c r="JWZ307" s="50"/>
      <c r="JXA307" s="50"/>
      <c r="JXB307" s="50"/>
      <c r="JXC307" s="50"/>
      <c r="JXD307" s="50"/>
      <c r="JXE307" s="50"/>
      <c r="JXF307" s="50"/>
      <c r="JXG307" s="50"/>
      <c r="JXH307" s="50"/>
      <c r="JXI307" s="50"/>
      <c r="JXJ307" s="50"/>
      <c r="JXK307" s="50"/>
      <c r="JXL307" s="50"/>
      <c r="JXM307" s="50"/>
      <c r="JXN307" s="50"/>
      <c r="JXO307" s="50"/>
      <c r="JXP307" s="50"/>
      <c r="JXQ307" s="50"/>
      <c r="JXR307" s="50"/>
      <c r="JXS307" s="50"/>
      <c r="JXT307" s="50"/>
      <c r="JXU307" s="50"/>
      <c r="JXV307" s="50"/>
      <c r="JXW307" s="50"/>
      <c r="JXX307" s="50"/>
      <c r="JXY307" s="50"/>
      <c r="JXZ307" s="50"/>
      <c r="JYA307" s="50"/>
      <c r="JYB307" s="50"/>
      <c r="JYC307" s="50"/>
      <c r="JYD307" s="50"/>
      <c r="JYE307" s="50"/>
      <c r="JYF307" s="50"/>
      <c r="JYG307" s="50"/>
      <c r="JYH307" s="50"/>
      <c r="JYI307" s="50"/>
      <c r="JYJ307" s="50"/>
      <c r="JYK307" s="50"/>
      <c r="JYL307" s="50"/>
      <c r="JYM307" s="50"/>
      <c r="JYN307" s="50"/>
      <c r="JYP307" s="50"/>
      <c r="JYR307" s="50"/>
      <c r="JYS307" s="50"/>
      <c r="JYT307" s="50"/>
      <c r="JYU307" s="50"/>
      <c r="JYV307" s="50"/>
      <c r="JYW307" s="50"/>
      <c r="JYX307" s="50"/>
      <c r="JYY307" s="50"/>
      <c r="JZD307" s="50"/>
      <c r="JZE307" s="50"/>
      <c r="JZF307" s="50"/>
      <c r="JZG307" s="50"/>
      <c r="JZH307" s="50"/>
      <c r="JZI307" s="50"/>
      <c r="JZJ307" s="50"/>
      <c r="JZK307" s="50"/>
      <c r="JZL307" s="50"/>
      <c r="JZM307" s="50"/>
      <c r="JZN307" s="50"/>
      <c r="JZO307" s="50"/>
      <c r="JZP307" s="50"/>
      <c r="JZQ307" s="50"/>
      <c r="JZR307" s="50"/>
      <c r="JZS307" s="50"/>
      <c r="JZT307" s="50"/>
      <c r="JZU307" s="50"/>
      <c r="JZV307" s="50"/>
      <c r="JZW307" s="50"/>
      <c r="JZX307" s="50"/>
      <c r="JZY307" s="50"/>
      <c r="JZZ307" s="50"/>
      <c r="KAA307" s="50"/>
      <c r="KAB307" s="50"/>
      <c r="KAC307" s="50"/>
      <c r="KAD307" s="50"/>
      <c r="KAE307" s="50"/>
      <c r="KAF307" s="50"/>
      <c r="KAG307" s="50"/>
      <c r="KAH307" s="50"/>
      <c r="KAI307" s="50"/>
      <c r="KAJ307" s="50"/>
      <c r="KAK307" s="50"/>
      <c r="KAL307" s="50"/>
      <c r="KAM307" s="50"/>
      <c r="KAN307" s="50"/>
      <c r="KAO307" s="50"/>
      <c r="KAP307" s="50"/>
      <c r="KAQ307" s="50"/>
      <c r="KAR307" s="50"/>
      <c r="KAS307" s="50"/>
      <c r="KAT307" s="50"/>
      <c r="KAU307" s="50"/>
      <c r="KAV307" s="50"/>
      <c r="KAW307" s="50"/>
      <c r="KAX307" s="50"/>
      <c r="KAY307" s="50"/>
      <c r="KAZ307" s="50"/>
      <c r="KBA307" s="50"/>
      <c r="KBB307" s="50"/>
      <c r="KBC307" s="50"/>
      <c r="KBD307" s="50"/>
      <c r="KBE307" s="50"/>
      <c r="KBF307" s="50"/>
      <c r="KBG307" s="50"/>
      <c r="KBH307" s="50"/>
      <c r="KBI307" s="50"/>
      <c r="KBJ307" s="50"/>
      <c r="KBK307" s="50"/>
      <c r="KBL307" s="50"/>
      <c r="KBM307" s="50"/>
      <c r="KBN307" s="50"/>
      <c r="KBO307" s="50"/>
      <c r="KBP307" s="50"/>
      <c r="KBQ307" s="50"/>
      <c r="KBR307" s="50"/>
      <c r="KBS307" s="50"/>
      <c r="KBT307" s="50"/>
      <c r="KBU307" s="50"/>
      <c r="KBV307" s="50"/>
      <c r="KBW307" s="50"/>
      <c r="KBX307" s="50"/>
      <c r="KBY307" s="50"/>
      <c r="KBZ307" s="50"/>
      <c r="KCA307" s="50"/>
      <c r="KCB307" s="50"/>
      <c r="KCC307" s="50"/>
      <c r="KCD307" s="50"/>
      <c r="KCE307" s="50"/>
      <c r="KCF307" s="50"/>
      <c r="KCG307" s="50"/>
      <c r="KCH307" s="50"/>
      <c r="KCI307" s="50"/>
      <c r="KCJ307" s="50"/>
      <c r="KCK307" s="50"/>
      <c r="KCL307" s="50"/>
      <c r="KCM307" s="50"/>
      <c r="KCN307" s="50"/>
      <c r="KCO307" s="50"/>
      <c r="KCP307" s="50"/>
      <c r="KCQ307" s="50"/>
      <c r="KCR307" s="50"/>
      <c r="KCS307" s="50"/>
      <c r="KCT307" s="50"/>
      <c r="KCU307" s="50"/>
      <c r="KCV307" s="50"/>
      <c r="KCW307" s="50"/>
      <c r="KCX307" s="50"/>
      <c r="KCY307" s="50"/>
      <c r="KCZ307" s="50"/>
      <c r="KDA307" s="50"/>
      <c r="KDB307" s="50"/>
      <c r="KDC307" s="50"/>
      <c r="KDD307" s="50"/>
      <c r="KDE307" s="50"/>
      <c r="KDF307" s="50"/>
      <c r="KDG307" s="50"/>
      <c r="KDH307" s="50"/>
      <c r="KDI307" s="50"/>
      <c r="KDJ307" s="50"/>
      <c r="KDK307" s="50"/>
      <c r="KDL307" s="50"/>
      <c r="KDM307" s="50"/>
      <c r="KDN307" s="50"/>
      <c r="KDO307" s="50"/>
      <c r="KDP307" s="50"/>
      <c r="KDQ307" s="50"/>
      <c r="KDR307" s="50"/>
      <c r="KDS307" s="50"/>
      <c r="KDT307" s="50"/>
      <c r="KDU307" s="50"/>
      <c r="KDV307" s="50"/>
      <c r="KDW307" s="50"/>
      <c r="KDX307" s="50"/>
      <c r="KDY307" s="50"/>
      <c r="KDZ307" s="50"/>
      <c r="KEA307" s="50"/>
      <c r="KEB307" s="50"/>
      <c r="KEC307" s="50"/>
      <c r="KED307" s="50"/>
      <c r="KEE307" s="50"/>
      <c r="KEF307" s="50"/>
      <c r="KEG307" s="50"/>
      <c r="KEH307" s="50"/>
      <c r="KEI307" s="50"/>
      <c r="KEJ307" s="50"/>
      <c r="KEK307" s="50"/>
      <c r="KEL307" s="50"/>
      <c r="KEM307" s="50"/>
      <c r="KEN307" s="50"/>
      <c r="KEO307" s="50"/>
      <c r="KEP307" s="50"/>
      <c r="KEQ307" s="50"/>
      <c r="KER307" s="50"/>
      <c r="KES307" s="50"/>
      <c r="KET307" s="50"/>
      <c r="KEU307" s="50"/>
      <c r="KEV307" s="50"/>
      <c r="KEW307" s="50"/>
      <c r="KEX307" s="50"/>
      <c r="KEY307" s="50"/>
      <c r="KEZ307" s="50"/>
      <c r="KFA307" s="50"/>
      <c r="KFB307" s="50"/>
      <c r="KFC307" s="50"/>
      <c r="KFD307" s="50"/>
      <c r="KFE307" s="50"/>
      <c r="KFF307" s="50"/>
      <c r="KFG307" s="50"/>
      <c r="KFH307" s="50"/>
      <c r="KFI307" s="50"/>
      <c r="KFJ307" s="50"/>
      <c r="KFK307" s="50"/>
      <c r="KFL307" s="50"/>
      <c r="KFM307" s="50"/>
      <c r="KFN307" s="50"/>
      <c r="KFO307" s="50"/>
      <c r="KFP307" s="50"/>
      <c r="KFQ307" s="50"/>
      <c r="KFR307" s="50"/>
      <c r="KFS307" s="50"/>
      <c r="KFT307" s="50"/>
      <c r="KFU307" s="50"/>
      <c r="KFV307" s="50"/>
      <c r="KFW307" s="50"/>
      <c r="KFX307" s="50"/>
      <c r="KFY307" s="50"/>
      <c r="KFZ307" s="50"/>
      <c r="KGA307" s="50"/>
      <c r="KGB307" s="50"/>
      <c r="KGC307" s="50"/>
      <c r="KGD307" s="50"/>
      <c r="KGE307" s="50"/>
      <c r="KGF307" s="50"/>
      <c r="KGG307" s="50"/>
      <c r="KGH307" s="50"/>
      <c r="KGI307" s="50"/>
      <c r="KGJ307" s="50"/>
      <c r="KGK307" s="50"/>
      <c r="KGL307" s="50"/>
      <c r="KGM307" s="50"/>
      <c r="KGN307" s="50"/>
      <c r="KGO307" s="50"/>
      <c r="KGP307" s="50"/>
      <c r="KGQ307" s="50"/>
      <c r="KGR307" s="50"/>
      <c r="KGS307" s="50"/>
      <c r="KGT307" s="50"/>
      <c r="KGU307" s="50"/>
      <c r="KGV307" s="50"/>
      <c r="KGW307" s="50"/>
      <c r="KGX307" s="50"/>
      <c r="KGY307" s="50"/>
      <c r="KGZ307" s="50"/>
      <c r="KHA307" s="50"/>
      <c r="KHB307" s="50"/>
      <c r="KHC307" s="50"/>
      <c r="KHD307" s="50"/>
      <c r="KHE307" s="50"/>
      <c r="KHF307" s="50"/>
      <c r="KHG307" s="50"/>
      <c r="KHH307" s="50"/>
      <c r="KHI307" s="50"/>
      <c r="KHJ307" s="50"/>
      <c r="KHK307" s="50"/>
      <c r="KHL307" s="50"/>
      <c r="KHM307" s="50"/>
      <c r="KHN307" s="50"/>
      <c r="KHO307" s="50"/>
      <c r="KHP307" s="50"/>
      <c r="KHQ307" s="50"/>
      <c r="KHR307" s="50"/>
      <c r="KHS307" s="50"/>
      <c r="KHT307" s="50"/>
      <c r="KHU307" s="50"/>
      <c r="KHV307" s="50"/>
      <c r="KHW307" s="50"/>
      <c r="KHX307" s="50"/>
      <c r="KHY307" s="50"/>
      <c r="KHZ307" s="50"/>
      <c r="KIA307" s="50"/>
      <c r="KIB307" s="50"/>
      <c r="KIC307" s="50"/>
      <c r="KID307" s="50"/>
      <c r="KIE307" s="50"/>
      <c r="KIF307" s="50"/>
      <c r="KIG307" s="50"/>
      <c r="KIH307" s="50"/>
      <c r="KII307" s="50"/>
      <c r="KIJ307" s="50"/>
      <c r="KIL307" s="50"/>
      <c r="KIN307" s="50"/>
      <c r="KIO307" s="50"/>
      <c r="KIP307" s="50"/>
      <c r="KIQ307" s="50"/>
      <c r="KIR307" s="50"/>
      <c r="KIS307" s="50"/>
      <c r="KIT307" s="50"/>
      <c r="KIU307" s="50"/>
      <c r="KIZ307" s="50"/>
      <c r="KJA307" s="50"/>
      <c r="KJB307" s="50"/>
      <c r="KJC307" s="50"/>
      <c r="KJD307" s="50"/>
      <c r="KJE307" s="50"/>
      <c r="KJF307" s="50"/>
      <c r="KJG307" s="50"/>
      <c r="KJH307" s="50"/>
      <c r="KJI307" s="50"/>
      <c r="KJJ307" s="50"/>
      <c r="KJK307" s="50"/>
      <c r="KJL307" s="50"/>
      <c r="KJM307" s="50"/>
      <c r="KJN307" s="50"/>
      <c r="KJO307" s="50"/>
      <c r="KJP307" s="50"/>
      <c r="KJQ307" s="50"/>
      <c r="KJR307" s="50"/>
      <c r="KJS307" s="50"/>
      <c r="KJT307" s="50"/>
      <c r="KJU307" s="50"/>
      <c r="KJV307" s="50"/>
      <c r="KJW307" s="50"/>
      <c r="KJX307" s="50"/>
      <c r="KJY307" s="50"/>
      <c r="KJZ307" s="50"/>
      <c r="KKA307" s="50"/>
      <c r="KKB307" s="50"/>
      <c r="KKC307" s="50"/>
      <c r="KKD307" s="50"/>
      <c r="KKE307" s="50"/>
      <c r="KKF307" s="50"/>
      <c r="KKG307" s="50"/>
      <c r="KKH307" s="50"/>
      <c r="KKI307" s="50"/>
      <c r="KKJ307" s="50"/>
      <c r="KKK307" s="50"/>
      <c r="KKL307" s="50"/>
      <c r="KKM307" s="50"/>
      <c r="KKN307" s="50"/>
      <c r="KKO307" s="50"/>
      <c r="KKP307" s="50"/>
      <c r="KKQ307" s="50"/>
      <c r="KKR307" s="50"/>
      <c r="KKS307" s="50"/>
      <c r="KKT307" s="50"/>
      <c r="KKU307" s="50"/>
      <c r="KKV307" s="50"/>
      <c r="KKW307" s="50"/>
      <c r="KKX307" s="50"/>
      <c r="KKY307" s="50"/>
      <c r="KKZ307" s="50"/>
      <c r="KLA307" s="50"/>
      <c r="KLB307" s="50"/>
      <c r="KLC307" s="50"/>
      <c r="KLD307" s="50"/>
      <c r="KLE307" s="50"/>
      <c r="KLF307" s="50"/>
      <c r="KLG307" s="50"/>
      <c r="KLH307" s="50"/>
      <c r="KLI307" s="50"/>
      <c r="KLJ307" s="50"/>
      <c r="KLK307" s="50"/>
      <c r="KLL307" s="50"/>
      <c r="KLM307" s="50"/>
      <c r="KLN307" s="50"/>
      <c r="KLO307" s="50"/>
      <c r="KLP307" s="50"/>
      <c r="KLQ307" s="50"/>
      <c r="KLR307" s="50"/>
      <c r="KLS307" s="50"/>
      <c r="KLT307" s="50"/>
      <c r="KLU307" s="50"/>
      <c r="KLV307" s="50"/>
      <c r="KLW307" s="50"/>
      <c r="KLX307" s="50"/>
      <c r="KLY307" s="50"/>
      <c r="KLZ307" s="50"/>
      <c r="KMA307" s="50"/>
      <c r="KMB307" s="50"/>
      <c r="KMC307" s="50"/>
      <c r="KMD307" s="50"/>
      <c r="KME307" s="50"/>
      <c r="KMF307" s="50"/>
      <c r="KMG307" s="50"/>
      <c r="KMH307" s="50"/>
      <c r="KMI307" s="50"/>
      <c r="KMJ307" s="50"/>
      <c r="KMK307" s="50"/>
      <c r="KML307" s="50"/>
      <c r="KMM307" s="50"/>
      <c r="KMN307" s="50"/>
      <c r="KMO307" s="50"/>
      <c r="KMP307" s="50"/>
      <c r="KMQ307" s="50"/>
      <c r="KMR307" s="50"/>
      <c r="KMS307" s="50"/>
      <c r="KMT307" s="50"/>
      <c r="KMU307" s="50"/>
      <c r="KMV307" s="50"/>
      <c r="KMW307" s="50"/>
      <c r="KMX307" s="50"/>
      <c r="KMY307" s="50"/>
      <c r="KMZ307" s="50"/>
      <c r="KNA307" s="50"/>
      <c r="KNB307" s="50"/>
      <c r="KNC307" s="50"/>
      <c r="KND307" s="50"/>
      <c r="KNE307" s="50"/>
      <c r="KNF307" s="50"/>
      <c r="KNG307" s="50"/>
      <c r="KNH307" s="50"/>
      <c r="KNI307" s="50"/>
      <c r="KNJ307" s="50"/>
      <c r="KNK307" s="50"/>
      <c r="KNL307" s="50"/>
      <c r="KNM307" s="50"/>
      <c r="KNN307" s="50"/>
      <c r="KNO307" s="50"/>
      <c r="KNP307" s="50"/>
      <c r="KNQ307" s="50"/>
      <c r="KNR307" s="50"/>
      <c r="KNS307" s="50"/>
      <c r="KNT307" s="50"/>
      <c r="KNU307" s="50"/>
      <c r="KNV307" s="50"/>
      <c r="KNW307" s="50"/>
      <c r="KNX307" s="50"/>
      <c r="KNY307" s="50"/>
      <c r="KNZ307" s="50"/>
      <c r="KOA307" s="50"/>
      <c r="KOB307" s="50"/>
      <c r="KOC307" s="50"/>
      <c r="KOD307" s="50"/>
      <c r="KOE307" s="50"/>
      <c r="KOF307" s="50"/>
      <c r="KOG307" s="50"/>
      <c r="KOH307" s="50"/>
      <c r="KOI307" s="50"/>
      <c r="KOJ307" s="50"/>
      <c r="KOK307" s="50"/>
      <c r="KOL307" s="50"/>
      <c r="KOM307" s="50"/>
      <c r="KON307" s="50"/>
      <c r="KOO307" s="50"/>
      <c r="KOP307" s="50"/>
      <c r="KOQ307" s="50"/>
      <c r="KOR307" s="50"/>
      <c r="KOS307" s="50"/>
      <c r="KOT307" s="50"/>
      <c r="KOU307" s="50"/>
      <c r="KOV307" s="50"/>
      <c r="KOW307" s="50"/>
      <c r="KOX307" s="50"/>
      <c r="KOY307" s="50"/>
      <c r="KOZ307" s="50"/>
      <c r="KPA307" s="50"/>
      <c r="KPB307" s="50"/>
      <c r="KPC307" s="50"/>
      <c r="KPD307" s="50"/>
      <c r="KPE307" s="50"/>
      <c r="KPF307" s="50"/>
      <c r="KPG307" s="50"/>
      <c r="KPH307" s="50"/>
      <c r="KPI307" s="50"/>
      <c r="KPJ307" s="50"/>
      <c r="KPK307" s="50"/>
      <c r="KPL307" s="50"/>
      <c r="KPM307" s="50"/>
      <c r="KPN307" s="50"/>
      <c r="KPO307" s="50"/>
      <c r="KPP307" s="50"/>
      <c r="KPQ307" s="50"/>
      <c r="KPR307" s="50"/>
      <c r="KPS307" s="50"/>
      <c r="KPT307" s="50"/>
      <c r="KPU307" s="50"/>
      <c r="KPV307" s="50"/>
      <c r="KPW307" s="50"/>
      <c r="KPX307" s="50"/>
      <c r="KPY307" s="50"/>
      <c r="KPZ307" s="50"/>
      <c r="KQA307" s="50"/>
      <c r="KQB307" s="50"/>
      <c r="KQC307" s="50"/>
      <c r="KQD307" s="50"/>
      <c r="KQE307" s="50"/>
      <c r="KQF307" s="50"/>
      <c r="KQG307" s="50"/>
      <c r="KQH307" s="50"/>
      <c r="KQI307" s="50"/>
      <c r="KQJ307" s="50"/>
      <c r="KQK307" s="50"/>
      <c r="KQL307" s="50"/>
      <c r="KQM307" s="50"/>
      <c r="KQN307" s="50"/>
      <c r="KQO307" s="50"/>
      <c r="KQP307" s="50"/>
      <c r="KQQ307" s="50"/>
      <c r="KQR307" s="50"/>
      <c r="KQS307" s="50"/>
      <c r="KQT307" s="50"/>
      <c r="KQU307" s="50"/>
      <c r="KQV307" s="50"/>
      <c r="KQW307" s="50"/>
      <c r="KQX307" s="50"/>
      <c r="KQY307" s="50"/>
      <c r="KQZ307" s="50"/>
      <c r="KRA307" s="50"/>
      <c r="KRB307" s="50"/>
      <c r="KRC307" s="50"/>
      <c r="KRD307" s="50"/>
      <c r="KRE307" s="50"/>
      <c r="KRF307" s="50"/>
      <c r="KRG307" s="50"/>
      <c r="KRH307" s="50"/>
      <c r="KRI307" s="50"/>
      <c r="KRJ307" s="50"/>
      <c r="KRK307" s="50"/>
      <c r="KRL307" s="50"/>
      <c r="KRM307" s="50"/>
      <c r="KRN307" s="50"/>
      <c r="KRO307" s="50"/>
      <c r="KRP307" s="50"/>
      <c r="KRQ307" s="50"/>
      <c r="KRR307" s="50"/>
      <c r="KRS307" s="50"/>
      <c r="KRT307" s="50"/>
      <c r="KRU307" s="50"/>
      <c r="KRV307" s="50"/>
      <c r="KRW307" s="50"/>
      <c r="KRX307" s="50"/>
      <c r="KRY307" s="50"/>
      <c r="KRZ307" s="50"/>
      <c r="KSA307" s="50"/>
      <c r="KSB307" s="50"/>
      <c r="KSC307" s="50"/>
      <c r="KSD307" s="50"/>
      <c r="KSE307" s="50"/>
      <c r="KSF307" s="50"/>
      <c r="KSH307" s="50"/>
      <c r="KSJ307" s="50"/>
      <c r="KSK307" s="50"/>
      <c r="KSL307" s="50"/>
      <c r="KSM307" s="50"/>
      <c r="KSN307" s="50"/>
      <c r="KSO307" s="50"/>
      <c r="KSP307" s="50"/>
      <c r="KSQ307" s="50"/>
      <c r="KSV307" s="50"/>
      <c r="KSW307" s="50"/>
      <c r="KSX307" s="50"/>
      <c r="KSY307" s="50"/>
      <c r="KSZ307" s="50"/>
      <c r="KTA307" s="50"/>
      <c r="KTB307" s="50"/>
      <c r="KTC307" s="50"/>
      <c r="KTD307" s="50"/>
      <c r="KTE307" s="50"/>
      <c r="KTF307" s="50"/>
      <c r="KTG307" s="50"/>
      <c r="KTH307" s="50"/>
      <c r="KTI307" s="50"/>
      <c r="KTJ307" s="50"/>
      <c r="KTK307" s="50"/>
      <c r="KTL307" s="50"/>
      <c r="KTM307" s="50"/>
      <c r="KTN307" s="50"/>
      <c r="KTO307" s="50"/>
      <c r="KTP307" s="50"/>
      <c r="KTQ307" s="50"/>
      <c r="KTR307" s="50"/>
      <c r="KTS307" s="50"/>
      <c r="KTT307" s="50"/>
      <c r="KTU307" s="50"/>
      <c r="KTV307" s="50"/>
      <c r="KTW307" s="50"/>
      <c r="KTX307" s="50"/>
      <c r="KTY307" s="50"/>
      <c r="KTZ307" s="50"/>
      <c r="KUA307" s="50"/>
      <c r="KUB307" s="50"/>
      <c r="KUC307" s="50"/>
      <c r="KUD307" s="50"/>
      <c r="KUE307" s="50"/>
      <c r="KUF307" s="50"/>
      <c r="KUG307" s="50"/>
      <c r="KUH307" s="50"/>
      <c r="KUI307" s="50"/>
      <c r="KUJ307" s="50"/>
      <c r="KUK307" s="50"/>
      <c r="KUL307" s="50"/>
      <c r="KUM307" s="50"/>
      <c r="KUN307" s="50"/>
      <c r="KUO307" s="50"/>
      <c r="KUP307" s="50"/>
      <c r="KUQ307" s="50"/>
      <c r="KUR307" s="50"/>
      <c r="KUS307" s="50"/>
      <c r="KUT307" s="50"/>
      <c r="KUU307" s="50"/>
      <c r="KUV307" s="50"/>
      <c r="KUW307" s="50"/>
      <c r="KUX307" s="50"/>
      <c r="KUY307" s="50"/>
      <c r="KUZ307" s="50"/>
      <c r="KVA307" s="50"/>
      <c r="KVB307" s="50"/>
      <c r="KVC307" s="50"/>
      <c r="KVD307" s="50"/>
      <c r="KVE307" s="50"/>
      <c r="KVF307" s="50"/>
      <c r="KVG307" s="50"/>
      <c r="KVH307" s="50"/>
      <c r="KVI307" s="50"/>
      <c r="KVJ307" s="50"/>
      <c r="KVK307" s="50"/>
      <c r="KVL307" s="50"/>
      <c r="KVM307" s="50"/>
      <c r="KVN307" s="50"/>
      <c r="KVO307" s="50"/>
      <c r="KVP307" s="50"/>
      <c r="KVQ307" s="50"/>
      <c r="KVR307" s="50"/>
      <c r="KVS307" s="50"/>
      <c r="KVT307" s="50"/>
      <c r="KVU307" s="50"/>
      <c r="KVV307" s="50"/>
      <c r="KVW307" s="50"/>
      <c r="KVX307" s="50"/>
      <c r="KVY307" s="50"/>
      <c r="KVZ307" s="50"/>
      <c r="KWA307" s="50"/>
      <c r="KWB307" s="50"/>
      <c r="KWC307" s="50"/>
      <c r="KWD307" s="50"/>
      <c r="KWE307" s="50"/>
      <c r="KWF307" s="50"/>
      <c r="KWG307" s="50"/>
      <c r="KWH307" s="50"/>
      <c r="KWI307" s="50"/>
      <c r="KWJ307" s="50"/>
      <c r="KWK307" s="50"/>
      <c r="KWL307" s="50"/>
      <c r="KWM307" s="50"/>
      <c r="KWN307" s="50"/>
      <c r="KWO307" s="50"/>
      <c r="KWP307" s="50"/>
      <c r="KWQ307" s="50"/>
      <c r="KWR307" s="50"/>
      <c r="KWS307" s="50"/>
      <c r="KWT307" s="50"/>
      <c r="KWU307" s="50"/>
      <c r="KWV307" s="50"/>
      <c r="KWW307" s="50"/>
      <c r="KWX307" s="50"/>
      <c r="KWY307" s="50"/>
      <c r="KWZ307" s="50"/>
      <c r="KXA307" s="50"/>
      <c r="KXB307" s="50"/>
      <c r="KXC307" s="50"/>
      <c r="KXD307" s="50"/>
      <c r="KXE307" s="50"/>
      <c r="KXF307" s="50"/>
      <c r="KXG307" s="50"/>
      <c r="KXH307" s="50"/>
      <c r="KXI307" s="50"/>
      <c r="KXJ307" s="50"/>
      <c r="KXK307" s="50"/>
      <c r="KXL307" s="50"/>
      <c r="KXM307" s="50"/>
      <c r="KXN307" s="50"/>
      <c r="KXO307" s="50"/>
      <c r="KXP307" s="50"/>
      <c r="KXQ307" s="50"/>
      <c r="KXR307" s="50"/>
      <c r="KXS307" s="50"/>
      <c r="KXT307" s="50"/>
      <c r="KXU307" s="50"/>
      <c r="KXV307" s="50"/>
      <c r="KXW307" s="50"/>
      <c r="KXX307" s="50"/>
      <c r="KXY307" s="50"/>
      <c r="KXZ307" s="50"/>
      <c r="KYA307" s="50"/>
      <c r="KYB307" s="50"/>
      <c r="KYC307" s="50"/>
      <c r="KYD307" s="50"/>
      <c r="KYE307" s="50"/>
      <c r="KYF307" s="50"/>
      <c r="KYG307" s="50"/>
      <c r="KYH307" s="50"/>
      <c r="KYI307" s="50"/>
      <c r="KYJ307" s="50"/>
      <c r="KYK307" s="50"/>
      <c r="KYL307" s="50"/>
      <c r="KYM307" s="50"/>
      <c r="KYN307" s="50"/>
      <c r="KYO307" s="50"/>
      <c r="KYP307" s="50"/>
      <c r="KYQ307" s="50"/>
      <c r="KYR307" s="50"/>
      <c r="KYS307" s="50"/>
      <c r="KYT307" s="50"/>
      <c r="KYU307" s="50"/>
      <c r="KYV307" s="50"/>
      <c r="KYW307" s="50"/>
      <c r="KYX307" s="50"/>
      <c r="KYY307" s="50"/>
      <c r="KYZ307" s="50"/>
      <c r="KZA307" s="50"/>
      <c r="KZB307" s="50"/>
      <c r="KZC307" s="50"/>
      <c r="KZD307" s="50"/>
      <c r="KZE307" s="50"/>
      <c r="KZF307" s="50"/>
      <c r="KZG307" s="50"/>
      <c r="KZH307" s="50"/>
      <c r="KZI307" s="50"/>
      <c r="KZJ307" s="50"/>
      <c r="KZK307" s="50"/>
      <c r="KZL307" s="50"/>
      <c r="KZM307" s="50"/>
      <c r="KZN307" s="50"/>
      <c r="KZO307" s="50"/>
      <c r="KZP307" s="50"/>
      <c r="KZQ307" s="50"/>
      <c r="KZR307" s="50"/>
      <c r="KZS307" s="50"/>
      <c r="KZT307" s="50"/>
      <c r="KZU307" s="50"/>
      <c r="KZV307" s="50"/>
      <c r="KZW307" s="50"/>
      <c r="KZX307" s="50"/>
      <c r="KZY307" s="50"/>
      <c r="KZZ307" s="50"/>
      <c r="LAA307" s="50"/>
      <c r="LAB307" s="50"/>
      <c r="LAC307" s="50"/>
      <c r="LAD307" s="50"/>
      <c r="LAE307" s="50"/>
      <c r="LAF307" s="50"/>
      <c r="LAG307" s="50"/>
      <c r="LAH307" s="50"/>
      <c r="LAI307" s="50"/>
      <c r="LAJ307" s="50"/>
      <c r="LAK307" s="50"/>
      <c r="LAL307" s="50"/>
      <c r="LAM307" s="50"/>
      <c r="LAN307" s="50"/>
      <c r="LAO307" s="50"/>
      <c r="LAP307" s="50"/>
      <c r="LAQ307" s="50"/>
      <c r="LAR307" s="50"/>
      <c r="LAS307" s="50"/>
      <c r="LAT307" s="50"/>
      <c r="LAU307" s="50"/>
      <c r="LAV307" s="50"/>
      <c r="LAW307" s="50"/>
      <c r="LAX307" s="50"/>
      <c r="LAY307" s="50"/>
      <c r="LAZ307" s="50"/>
      <c r="LBA307" s="50"/>
      <c r="LBB307" s="50"/>
      <c r="LBC307" s="50"/>
      <c r="LBD307" s="50"/>
      <c r="LBE307" s="50"/>
      <c r="LBF307" s="50"/>
      <c r="LBG307" s="50"/>
      <c r="LBH307" s="50"/>
      <c r="LBI307" s="50"/>
      <c r="LBJ307" s="50"/>
      <c r="LBK307" s="50"/>
      <c r="LBL307" s="50"/>
      <c r="LBM307" s="50"/>
      <c r="LBN307" s="50"/>
      <c r="LBO307" s="50"/>
      <c r="LBP307" s="50"/>
      <c r="LBQ307" s="50"/>
      <c r="LBR307" s="50"/>
      <c r="LBS307" s="50"/>
      <c r="LBT307" s="50"/>
      <c r="LBU307" s="50"/>
      <c r="LBV307" s="50"/>
      <c r="LBW307" s="50"/>
      <c r="LBX307" s="50"/>
      <c r="LBY307" s="50"/>
      <c r="LBZ307" s="50"/>
      <c r="LCA307" s="50"/>
      <c r="LCB307" s="50"/>
      <c r="LCD307" s="50"/>
      <c r="LCF307" s="50"/>
      <c r="LCG307" s="50"/>
      <c r="LCH307" s="50"/>
      <c r="LCI307" s="50"/>
      <c r="LCJ307" s="50"/>
      <c r="LCK307" s="50"/>
      <c r="LCL307" s="50"/>
      <c r="LCM307" s="50"/>
      <c r="LCR307" s="50"/>
      <c r="LCS307" s="50"/>
      <c r="LCT307" s="50"/>
      <c r="LCU307" s="50"/>
      <c r="LCV307" s="50"/>
      <c r="LCW307" s="50"/>
      <c r="LCX307" s="50"/>
      <c r="LCY307" s="50"/>
      <c r="LCZ307" s="50"/>
      <c r="LDA307" s="50"/>
      <c r="LDB307" s="50"/>
      <c r="LDC307" s="50"/>
      <c r="LDD307" s="50"/>
      <c r="LDE307" s="50"/>
      <c r="LDF307" s="50"/>
      <c r="LDG307" s="50"/>
      <c r="LDH307" s="50"/>
      <c r="LDI307" s="50"/>
      <c r="LDJ307" s="50"/>
      <c r="LDK307" s="50"/>
      <c r="LDL307" s="50"/>
      <c r="LDM307" s="50"/>
      <c r="LDN307" s="50"/>
      <c r="LDO307" s="50"/>
      <c r="LDP307" s="50"/>
      <c r="LDQ307" s="50"/>
      <c r="LDR307" s="50"/>
      <c r="LDS307" s="50"/>
      <c r="LDT307" s="50"/>
      <c r="LDU307" s="50"/>
      <c r="LDV307" s="50"/>
      <c r="LDW307" s="50"/>
      <c r="LDX307" s="50"/>
      <c r="LDY307" s="50"/>
      <c r="LDZ307" s="50"/>
      <c r="LEA307" s="50"/>
      <c r="LEB307" s="50"/>
      <c r="LEC307" s="50"/>
      <c r="LED307" s="50"/>
      <c r="LEE307" s="50"/>
      <c r="LEF307" s="50"/>
      <c r="LEG307" s="50"/>
      <c r="LEH307" s="50"/>
      <c r="LEI307" s="50"/>
      <c r="LEJ307" s="50"/>
      <c r="LEK307" s="50"/>
      <c r="LEL307" s="50"/>
      <c r="LEM307" s="50"/>
      <c r="LEN307" s="50"/>
      <c r="LEO307" s="50"/>
      <c r="LEP307" s="50"/>
      <c r="LEQ307" s="50"/>
      <c r="LER307" s="50"/>
      <c r="LES307" s="50"/>
      <c r="LET307" s="50"/>
      <c r="LEU307" s="50"/>
      <c r="LEV307" s="50"/>
      <c r="LEW307" s="50"/>
      <c r="LEX307" s="50"/>
      <c r="LEY307" s="50"/>
      <c r="LEZ307" s="50"/>
      <c r="LFA307" s="50"/>
      <c r="LFB307" s="50"/>
      <c r="LFC307" s="50"/>
      <c r="LFD307" s="50"/>
      <c r="LFE307" s="50"/>
      <c r="LFF307" s="50"/>
      <c r="LFG307" s="50"/>
      <c r="LFH307" s="50"/>
      <c r="LFI307" s="50"/>
      <c r="LFJ307" s="50"/>
      <c r="LFK307" s="50"/>
      <c r="LFL307" s="50"/>
      <c r="LFM307" s="50"/>
      <c r="LFN307" s="50"/>
      <c r="LFO307" s="50"/>
      <c r="LFP307" s="50"/>
      <c r="LFQ307" s="50"/>
      <c r="LFR307" s="50"/>
      <c r="LFS307" s="50"/>
      <c r="LFT307" s="50"/>
      <c r="LFU307" s="50"/>
      <c r="LFV307" s="50"/>
      <c r="LFW307" s="50"/>
      <c r="LFX307" s="50"/>
      <c r="LFY307" s="50"/>
      <c r="LFZ307" s="50"/>
      <c r="LGA307" s="50"/>
      <c r="LGB307" s="50"/>
      <c r="LGC307" s="50"/>
      <c r="LGD307" s="50"/>
      <c r="LGE307" s="50"/>
      <c r="LGF307" s="50"/>
      <c r="LGG307" s="50"/>
      <c r="LGH307" s="50"/>
      <c r="LGI307" s="50"/>
      <c r="LGJ307" s="50"/>
      <c r="LGK307" s="50"/>
      <c r="LGL307" s="50"/>
      <c r="LGM307" s="50"/>
      <c r="LGN307" s="50"/>
      <c r="LGO307" s="50"/>
      <c r="LGP307" s="50"/>
      <c r="LGQ307" s="50"/>
      <c r="LGR307" s="50"/>
      <c r="LGS307" s="50"/>
      <c r="LGT307" s="50"/>
      <c r="LGU307" s="50"/>
      <c r="LGV307" s="50"/>
      <c r="LGW307" s="50"/>
      <c r="LGX307" s="50"/>
      <c r="LGY307" s="50"/>
      <c r="LGZ307" s="50"/>
      <c r="LHA307" s="50"/>
      <c r="LHB307" s="50"/>
      <c r="LHC307" s="50"/>
      <c r="LHD307" s="50"/>
      <c r="LHE307" s="50"/>
      <c r="LHF307" s="50"/>
      <c r="LHG307" s="50"/>
      <c r="LHH307" s="50"/>
      <c r="LHI307" s="50"/>
      <c r="LHJ307" s="50"/>
      <c r="LHK307" s="50"/>
      <c r="LHL307" s="50"/>
      <c r="LHM307" s="50"/>
      <c r="LHN307" s="50"/>
      <c r="LHO307" s="50"/>
      <c r="LHP307" s="50"/>
      <c r="LHQ307" s="50"/>
      <c r="LHR307" s="50"/>
      <c r="LHS307" s="50"/>
      <c r="LHT307" s="50"/>
      <c r="LHU307" s="50"/>
      <c r="LHV307" s="50"/>
      <c r="LHW307" s="50"/>
      <c r="LHX307" s="50"/>
      <c r="LHY307" s="50"/>
      <c r="LHZ307" s="50"/>
      <c r="LIA307" s="50"/>
      <c r="LIB307" s="50"/>
      <c r="LIC307" s="50"/>
      <c r="LID307" s="50"/>
      <c r="LIE307" s="50"/>
      <c r="LIF307" s="50"/>
      <c r="LIG307" s="50"/>
      <c r="LIH307" s="50"/>
      <c r="LII307" s="50"/>
      <c r="LIJ307" s="50"/>
      <c r="LIK307" s="50"/>
      <c r="LIL307" s="50"/>
      <c r="LIM307" s="50"/>
      <c r="LIN307" s="50"/>
      <c r="LIO307" s="50"/>
      <c r="LIP307" s="50"/>
      <c r="LIQ307" s="50"/>
      <c r="LIR307" s="50"/>
      <c r="LIS307" s="50"/>
      <c r="LIT307" s="50"/>
      <c r="LIU307" s="50"/>
      <c r="LIV307" s="50"/>
      <c r="LIW307" s="50"/>
      <c r="LIX307" s="50"/>
      <c r="LIY307" s="50"/>
      <c r="LIZ307" s="50"/>
      <c r="LJA307" s="50"/>
      <c r="LJB307" s="50"/>
      <c r="LJC307" s="50"/>
      <c r="LJD307" s="50"/>
      <c r="LJE307" s="50"/>
      <c r="LJF307" s="50"/>
      <c r="LJG307" s="50"/>
      <c r="LJH307" s="50"/>
      <c r="LJI307" s="50"/>
      <c r="LJJ307" s="50"/>
      <c r="LJK307" s="50"/>
      <c r="LJL307" s="50"/>
      <c r="LJM307" s="50"/>
      <c r="LJN307" s="50"/>
      <c r="LJO307" s="50"/>
      <c r="LJP307" s="50"/>
      <c r="LJQ307" s="50"/>
      <c r="LJR307" s="50"/>
      <c r="LJS307" s="50"/>
      <c r="LJT307" s="50"/>
      <c r="LJU307" s="50"/>
      <c r="LJV307" s="50"/>
      <c r="LJW307" s="50"/>
      <c r="LJX307" s="50"/>
      <c r="LJY307" s="50"/>
      <c r="LJZ307" s="50"/>
      <c r="LKA307" s="50"/>
      <c r="LKB307" s="50"/>
      <c r="LKC307" s="50"/>
      <c r="LKD307" s="50"/>
      <c r="LKE307" s="50"/>
      <c r="LKF307" s="50"/>
      <c r="LKG307" s="50"/>
      <c r="LKH307" s="50"/>
      <c r="LKI307" s="50"/>
      <c r="LKJ307" s="50"/>
      <c r="LKK307" s="50"/>
      <c r="LKL307" s="50"/>
      <c r="LKM307" s="50"/>
      <c r="LKN307" s="50"/>
      <c r="LKO307" s="50"/>
      <c r="LKP307" s="50"/>
      <c r="LKQ307" s="50"/>
      <c r="LKR307" s="50"/>
      <c r="LKS307" s="50"/>
      <c r="LKT307" s="50"/>
      <c r="LKU307" s="50"/>
      <c r="LKV307" s="50"/>
      <c r="LKW307" s="50"/>
      <c r="LKX307" s="50"/>
      <c r="LKY307" s="50"/>
      <c r="LKZ307" s="50"/>
      <c r="LLA307" s="50"/>
      <c r="LLB307" s="50"/>
      <c r="LLC307" s="50"/>
      <c r="LLD307" s="50"/>
      <c r="LLE307" s="50"/>
      <c r="LLF307" s="50"/>
      <c r="LLG307" s="50"/>
      <c r="LLH307" s="50"/>
      <c r="LLI307" s="50"/>
      <c r="LLJ307" s="50"/>
      <c r="LLK307" s="50"/>
      <c r="LLL307" s="50"/>
      <c r="LLM307" s="50"/>
      <c r="LLN307" s="50"/>
      <c r="LLO307" s="50"/>
      <c r="LLP307" s="50"/>
      <c r="LLQ307" s="50"/>
      <c r="LLR307" s="50"/>
      <c r="LLS307" s="50"/>
      <c r="LLT307" s="50"/>
      <c r="LLU307" s="50"/>
      <c r="LLV307" s="50"/>
      <c r="LLW307" s="50"/>
      <c r="LLX307" s="50"/>
      <c r="LLZ307" s="50"/>
      <c r="LMB307" s="50"/>
      <c r="LMC307" s="50"/>
      <c r="LMD307" s="50"/>
      <c r="LME307" s="50"/>
      <c r="LMF307" s="50"/>
      <c r="LMG307" s="50"/>
      <c r="LMH307" s="50"/>
      <c r="LMI307" s="50"/>
      <c r="LMN307" s="50"/>
      <c r="LMO307" s="50"/>
      <c r="LMP307" s="50"/>
      <c r="LMQ307" s="50"/>
      <c r="LMR307" s="50"/>
      <c r="LMS307" s="50"/>
      <c r="LMT307" s="50"/>
      <c r="LMU307" s="50"/>
      <c r="LMV307" s="50"/>
      <c r="LMW307" s="50"/>
      <c r="LMX307" s="50"/>
      <c r="LMY307" s="50"/>
      <c r="LMZ307" s="50"/>
      <c r="LNA307" s="50"/>
      <c r="LNB307" s="50"/>
      <c r="LNC307" s="50"/>
      <c r="LND307" s="50"/>
      <c r="LNE307" s="50"/>
      <c r="LNF307" s="50"/>
      <c r="LNG307" s="50"/>
      <c r="LNH307" s="50"/>
      <c r="LNI307" s="50"/>
      <c r="LNJ307" s="50"/>
      <c r="LNK307" s="50"/>
      <c r="LNL307" s="50"/>
      <c r="LNM307" s="50"/>
      <c r="LNN307" s="50"/>
      <c r="LNO307" s="50"/>
      <c r="LNP307" s="50"/>
      <c r="LNQ307" s="50"/>
      <c r="LNR307" s="50"/>
      <c r="LNS307" s="50"/>
      <c r="LNT307" s="50"/>
      <c r="LNU307" s="50"/>
      <c r="LNV307" s="50"/>
      <c r="LNW307" s="50"/>
      <c r="LNX307" s="50"/>
      <c r="LNY307" s="50"/>
      <c r="LNZ307" s="50"/>
      <c r="LOA307" s="50"/>
      <c r="LOB307" s="50"/>
      <c r="LOC307" s="50"/>
      <c r="LOD307" s="50"/>
      <c r="LOE307" s="50"/>
      <c r="LOF307" s="50"/>
      <c r="LOG307" s="50"/>
      <c r="LOH307" s="50"/>
      <c r="LOI307" s="50"/>
      <c r="LOJ307" s="50"/>
      <c r="LOK307" s="50"/>
      <c r="LOL307" s="50"/>
      <c r="LOM307" s="50"/>
      <c r="LON307" s="50"/>
      <c r="LOO307" s="50"/>
      <c r="LOP307" s="50"/>
      <c r="LOQ307" s="50"/>
      <c r="LOR307" s="50"/>
      <c r="LOS307" s="50"/>
      <c r="LOT307" s="50"/>
      <c r="LOU307" s="50"/>
      <c r="LOV307" s="50"/>
      <c r="LOW307" s="50"/>
      <c r="LOX307" s="50"/>
      <c r="LOY307" s="50"/>
      <c r="LOZ307" s="50"/>
      <c r="LPA307" s="50"/>
      <c r="LPB307" s="50"/>
      <c r="LPC307" s="50"/>
      <c r="LPD307" s="50"/>
      <c r="LPE307" s="50"/>
      <c r="LPF307" s="50"/>
      <c r="LPG307" s="50"/>
      <c r="LPH307" s="50"/>
      <c r="LPI307" s="50"/>
      <c r="LPJ307" s="50"/>
      <c r="LPK307" s="50"/>
      <c r="LPL307" s="50"/>
      <c r="LPM307" s="50"/>
      <c r="LPN307" s="50"/>
      <c r="LPO307" s="50"/>
      <c r="LPP307" s="50"/>
      <c r="LPQ307" s="50"/>
      <c r="LPR307" s="50"/>
      <c r="LPS307" s="50"/>
      <c r="LPT307" s="50"/>
      <c r="LPU307" s="50"/>
      <c r="LPV307" s="50"/>
      <c r="LPW307" s="50"/>
      <c r="LPX307" s="50"/>
      <c r="LPY307" s="50"/>
      <c r="LPZ307" s="50"/>
      <c r="LQA307" s="50"/>
      <c r="LQB307" s="50"/>
      <c r="LQC307" s="50"/>
      <c r="LQD307" s="50"/>
      <c r="LQE307" s="50"/>
      <c r="LQF307" s="50"/>
      <c r="LQG307" s="50"/>
      <c r="LQH307" s="50"/>
      <c r="LQI307" s="50"/>
      <c r="LQJ307" s="50"/>
      <c r="LQK307" s="50"/>
      <c r="LQL307" s="50"/>
      <c r="LQM307" s="50"/>
      <c r="LQN307" s="50"/>
      <c r="LQO307" s="50"/>
      <c r="LQP307" s="50"/>
      <c r="LQQ307" s="50"/>
      <c r="LQR307" s="50"/>
      <c r="LQS307" s="50"/>
      <c r="LQT307" s="50"/>
      <c r="LQU307" s="50"/>
      <c r="LQV307" s="50"/>
      <c r="LQW307" s="50"/>
      <c r="LQX307" s="50"/>
      <c r="LQY307" s="50"/>
      <c r="LQZ307" s="50"/>
      <c r="LRA307" s="50"/>
      <c r="LRB307" s="50"/>
      <c r="LRC307" s="50"/>
      <c r="LRD307" s="50"/>
      <c r="LRE307" s="50"/>
      <c r="LRF307" s="50"/>
      <c r="LRG307" s="50"/>
      <c r="LRH307" s="50"/>
      <c r="LRI307" s="50"/>
      <c r="LRJ307" s="50"/>
      <c r="LRK307" s="50"/>
      <c r="LRL307" s="50"/>
      <c r="LRM307" s="50"/>
      <c r="LRN307" s="50"/>
      <c r="LRO307" s="50"/>
      <c r="LRP307" s="50"/>
      <c r="LRQ307" s="50"/>
      <c r="LRR307" s="50"/>
      <c r="LRS307" s="50"/>
      <c r="LRT307" s="50"/>
      <c r="LRU307" s="50"/>
      <c r="LRV307" s="50"/>
      <c r="LRW307" s="50"/>
      <c r="LRX307" s="50"/>
      <c r="LRY307" s="50"/>
      <c r="LRZ307" s="50"/>
      <c r="LSA307" s="50"/>
      <c r="LSB307" s="50"/>
      <c r="LSC307" s="50"/>
      <c r="LSD307" s="50"/>
      <c r="LSE307" s="50"/>
      <c r="LSF307" s="50"/>
      <c r="LSG307" s="50"/>
      <c r="LSH307" s="50"/>
      <c r="LSI307" s="50"/>
      <c r="LSJ307" s="50"/>
      <c r="LSK307" s="50"/>
      <c r="LSL307" s="50"/>
      <c r="LSM307" s="50"/>
      <c r="LSN307" s="50"/>
      <c r="LSO307" s="50"/>
      <c r="LSP307" s="50"/>
      <c r="LSQ307" s="50"/>
      <c r="LSR307" s="50"/>
      <c r="LSS307" s="50"/>
      <c r="LST307" s="50"/>
      <c r="LSU307" s="50"/>
      <c r="LSV307" s="50"/>
      <c r="LSW307" s="50"/>
      <c r="LSX307" s="50"/>
      <c r="LSY307" s="50"/>
      <c r="LSZ307" s="50"/>
      <c r="LTA307" s="50"/>
      <c r="LTB307" s="50"/>
      <c r="LTC307" s="50"/>
      <c r="LTD307" s="50"/>
      <c r="LTE307" s="50"/>
      <c r="LTF307" s="50"/>
      <c r="LTG307" s="50"/>
      <c r="LTH307" s="50"/>
      <c r="LTI307" s="50"/>
      <c r="LTJ307" s="50"/>
      <c r="LTK307" s="50"/>
      <c r="LTL307" s="50"/>
      <c r="LTM307" s="50"/>
      <c r="LTN307" s="50"/>
      <c r="LTO307" s="50"/>
      <c r="LTP307" s="50"/>
      <c r="LTQ307" s="50"/>
      <c r="LTR307" s="50"/>
      <c r="LTS307" s="50"/>
      <c r="LTT307" s="50"/>
      <c r="LTU307" s="50"/>
      <c r="LTV307" s="50"/>
      <c r="LTW307" s="50"/>
      <c r="LTX307" s="50"/>
      <c r="LTY307" s="50"/>
      <c r="LTZ307" s="50"/>
      <c r="LUA307" s="50"/>
      <c r="LUB307" s="50"/>
      <c r="LUC307" s="50"/>
      <c r="LUD307" s="50"/>
      <c r="LUE307" s="50"/>
      <c r="LUF307" s="50"/>
      <c r="LUG307" s="50"/>
      <c r="LUH307" s="50"/>
      <c r="LUI307" s="50"/>
      <c r="LUJ307" s="50"/>
      <c r="LUK307" s="50"/>
      <c r="LUL307" s="50"/>
      <c r="LUM307" s="50"/>
      <c r="LUN307" s="50"/>
      <c r="LUO307" s="50"/>
      <c r="LUP307" s="50"/>
      <c r="LUQ307" s="50"/>
      <c r="LUR307" s="50"/>
      <c r="LUS307" s="50"/>
      <c r="LUT307" s="50"/>
      <c r="LUU307" s="50"/>
      <c r="LUV307" s="50"/>
      <c r="LUW307" s="50"/>
      <c r="LUX307" s="50"/>
      <c r="LUY307" s="50"/>
      <c r="LUZ307" s="50"/>
      <c r="LVA307" s="50"/>
      <c r="LVB307" s="50"/>
      <c r="LVC307" s="50"/>
      <c r="LVD307" s="50"/>
      <c r="LVE307" s="50"/>
      <c r="LVF307" s="50"/>
      <c r="LVG307" s="50"/>
      <c r="LVH307" s="50"/>
      <c r="LVI307" s="50"/>
      <c r="LVJ307" s="50"/>
      <c r="LVK307" s="50"/>
      <c r="LVL307" s="50"/>
      <c r="LVM307" s="50"/>
      <c r="LVN307" s="50"/>
      <c r="LVO307" s="50"/>
      <c r="LVP307" s="50"/>
      <c r="LVQ307" s="50"/>
      <c r="LVR307" s="50"/>
      <c r="LVS307" s="50"/>
      <c r="LVT307" s="50"/>
      <c r="LVV307" s="50"/>
      <c r="LVX307" s="50"/>
      <c r="LVY307" s="50"/>
      <c r="LVZ307" s="50"/>
      <c r="LWA307" s="50"/>
      <c r="LWB307" s="50"/>
      <c r="LWC307" s="50"/>
      <c r="LWD307" s="50"/>
      <c r="LWE307" s="50"/>
      <c r="LWJ307" s="50"/>
      <c r="LWK307" s="50"/>
      <c r="LWL307" s="50"/>
      <c r="LWM307" s="50"/>
      <c r="LWN307" s="50"/>
      <c r="LWO307" s="50"/>
      <c r="LWP307" s="50"/>
      <c r="LWQ307" s="50"/>
      <c r="LWR307" s="50"/>
      <c r="LWS307" s="50"/>
      <c r="LWT307" s="50"/>
      <c r="LWU307" s="50"/>
      <c r="LWV307" s="50"/>
      <c r="LWW307" s="50"/>
      <c r="LWX307" s="50"/>
      <c r="LWY307" s="50"/>
      <c r="LWZ307" s="50"/>
      <c r="LXA307" s="50"/>
      <c r="LXB307" s="50"/>
      <c r="LXC307" s="50"/>
      <c r="LXD307" s="50"/>
      <c r="LXE307" s="50"/>
      <c r="LXF307" s="50"/>
      <c r="LXG307" s="50"/>
      <c r="LXH307" s="50"/>
      <c r="LXI307" s="50"/>
      <c r="LXJ307" s="50"/>
      <c r="LXK307" s="50"/>
      <c r="LXL307" s="50"/>
      <c r="LXM307" s="50"/>
      <c r="LXN307" s="50"/>
      <c r="LXO307" s="50"/>
      <c r="LXP307" s="50"/>
      <c r="LXQ307" s="50"/>
      <c r="LXR307" s="50"/>
      <c r="LXS307" s="50"/>
      <c r="LXT307" s="50"/>
      <c r="LXU307" s="50"/>
      <c r="LXV307" s="50"/>
      <c r="LXW307" s="50"/>
      <c r="LXX307" s="50"/>
      <c r="LXY307" s="50"/>
      <c r="LXZ307" s="50"/>
      <c r="LYA307" s="50"/>
      <c r="LYB307" s="50"/>
      <c r="LYC307" s="50"/>
      <c r="LYD307" s="50"/>
      <c r="LYE307" s="50"/>
      <c r="LYF307" s="50"/>
      <c r="LYG307" s="50"/>
      <c r="LYH307" s="50"/>
      <c r="LYI307" s="50"/>
      <c r="LYJ307" s="50"/>
      <c r="LYK307" s="50"/>
      <c r="LYL307" s="50"/>
      <c r="LYM307" s="50"/>
      <c r="LYN307" s="50"/>
      <c r="LYO307" s="50"/>
      <c r="LYP307" s="50"/>
      <c r="LYQ307" s="50"/>
      <c r="LYR307" s="50"/>
      <c r="LYS307" s="50"/>
      <c r="LYT307" s="50"/>
      <c r="LYU307" s="50"/>
      <c r="LYV307" s="50"/>
      <c r="LYW307" s="50"/>
      <c r="LYX307" s="50"/>
      <c r="LYY307" s="50"/>
      <c r="LYZ307" s="50"/>
      <c r="LZA307" s="50"/>
      <c r="LZB307" s="50"/>
      <c r="LZC307" s="50"/>
      <c r="LZD307" s="50"/>
      <c r="LZE307" s="50"/>
      <c r="LZF307" s="50"/>
      <c r="LZG307" s="50"/>
      <c r="LZH307" s="50"/>
      <c r="LZI307" s="50"/>
      <c r="LZJ307" s="50"/>
      <c r="LZK307" s="50"/>
      <c r="LZL307" s="50"/>
      <c r="LZM307" s="50"/>
      <c r="LZN307" s="50"/>
      <c r="LZO307" s="50"/>
      <c r="LZP307" s="50"/>
      <c r="LZQ307" s="50"/>
      <c r="LZR307" s="50"/>
      <c r="LZS307" s="50"/>
      <c r="LZT307" s="50"/>
      <c r="LZU307" s="50"/>
      <c r="LZV307" s="50"/>
      <c r="LZW307" s="50"/>
      <c r="LZX307" s="50"/>
      <c r="LZY307" s="50"/>
      <c r="LZZ307" s="50"/>
      <c r="MAA307" s="50"/>
      <c r="MAB307" s="50"/>
      <c r="MAC307" s="50"/>
      <c r="MAD307" s="50"/>
      <c r="MAE307" s="50"/>
      <c r="MAF307" s="50"/>
      <c r="MAG307" s="50"/>
      <c r="MAH307" s="50"/>
      <c r="MAI307" s="50"/>
      <c r="MAJ307" s="50"/>
      <c r="MAK307" s="50"/>
      <c r="MAL307" s="50"/>
      <c r="MAM307" s="50"/>
      <c r="MAN307" s="50"/>
      <c r="MAO307" s="50"/>
      <c r="MAP307" s="50"/>
      <c r="MAQ307" s="50"/>
      <c r="MAR307" s="50"/>
      <c r="MAS307" s="50"/>
      <c r="MAT307" s="50"/>
      <c r="MAU307" s="50"/>
      <c r="MAV307" s="50"/>
      <c r="MAW307" s="50"/>
      <c r="MAX307" s="50"/>
      <c r="MAY307" s="50"/>
      <c r="MAZ307" s="50"/>
      <c r="MBA307" s="50"/>
      <c r="MBB307" s="50"/>
      <c r="MBC307" s="50"/>
      <c r="MBD307" s="50"/>
      <c r="MBE307" s="50"/>
      <c r="MBF307" s="50"/>
      <c r="MBG307" s="50"/>
      <c r="MBH307" s="50"/>
      <c r="MBI307" s="50"/>
      <c r="MBJ307" s="50"/>
      <c r="MBK307" s="50"/>
      <c r="MBL307" s="50"/>
      <c r="MBM307" s="50"/>
      <c r="MBN307" s="50"/>
      <c r="MBO307" s="50"/>
      <c r="MBP307" s="50"/>
      <c r="MBQ307" s="50"/>
      <c r="MBR307" s="50"/>
      <c r="MBS307" s="50"/>
      <c r="MBT307" s="50"/>
      <c r="MBU307" s="50"/>
      <c r="MBV307" s="50"/>
      <c r="MBW307" s="50"/>
      <c r="MBX307" s="50"/>
      <c r="MBY307" s="50"/>
      <c r="MBZ307" s="50"/>
      <c r="MCA307" s="50"/>
      <c r="MCB307" s="50"/>
      <c r="MCC307" s="50"/>
      <c r="MCD307" s="50"/>
      <c r="MCE307" s="50"/>
      <c r="MCF307" s="50"/>
      <c r="MCG307" s="50"/>
      <c r="MCH307" s="50"/>
      <c r="MCI307" s="50"/>
      <c r="MCJ307" s="50"/>
      <c r="MCK307" s="50"/>
      <c r="MCL307" s="50"/>
      <c r="MCM307" s="50"/>
      <c r="MCN307" s="50"/>
      <c r="MCO307" s="50"/>
      <c r="MCP307" s="50"/>
      <c r="MCQ307" s="50"/>
      <c r="MCR307" s="50"/>
      <c r="MCS307" s="50"/>
      <c r="MCT307" s="50"/>
      <c r="MCU307" s="50"/>
      <c r="MCV307" s="50"/>
      <c r="MCW307" s="50"/>
      <c r="MCX307" s="50"/>
      <c r="MCY307" s="50"/>
      <c r="MCZ307" s="50"/>
      <c r="MDA307" s="50"/>
      <c r="MDB307" s="50"/>
      <c r="MDC307" s="50"/>
      <c r="MDD307" s="50"/>
      <c r="MDE307" s="50"/>
      <c r="MDF307" s="50"/>
      <c r="MDG307" s="50"/>
      <c r="MDH307" s="50"/>
      <c r="MDI307" s="50"/>
      <c r="MDJ307" s="50"/>
      <c r="MDK307" s="50"/>
      <c r="MDL307" s="50"/>
      <c r="MDM307" s="50"/>
      <c r="MDN307" s="50"/>
      <c r="MDO307" s="50"/>
      <c r="MDP307" s="50"/>
      <c r="MDQ307" s="50"/>
      <c r="MDR307" s="50"/>
      <c r="MDS307" s="50"/>
      <c r="MDT307" s="50"/>
      <c r="MDU307" s="50"/>
      <c r="MDV307" s="50"/>
      <c r="MDW307" s="50"/>
      <c r="MDX307" s="50"/>
      <c r="MDY307" s="50"/>
      <c r="MDZ307" s="50"/>
      <c r="MEA307" s="50"/>
      <c r="MEB307" s="50"/>
      <c r="MEC307" s="50"/>
      <c r="MED307" s="50"/>
      <c r="MEE307" s="50"/>
      <c r="MEF307" s="50"/>
      <c r="MEG307" s="50"/>
      <c r="MEH307" s="50"/>
      <c r="MEI307" s="50"/>
      <c r="MEJ307" s="50"/>
      <c r="MEK307" s="50"/>
      <c r="MEL307" s="50"/>
      <c r="MEM307" s="50"/>
      <c r="MEN307" s="50"/>
      <c r="MEO307" s="50"/>
      <c r="MEP307" s="50"/>
      <c r="MEQ307" s="50"/>
      <c r="MER307" s="50"/>
      <c r="MES307" s="50"/>
      <c r="MET307" s="50"/>
      <c r="MEU307" s="50"/>
      <c r="MEV307" s="50"/>
      <c r="MEW307" s="50"/>
      <c r="MEX307" s="50"/>
      <c r="MEY307" s="50"/>
      <c r="MEZ307" s="50"/>
      <c r="MFA307" s="50"/>
      <c r="MFB307" s="50"/>
      <c r="MFC307" s="50"/>
      <c r="MFD307" s="50"/>
      <c r="MFE307" s="50"/>
      <c r="MFF307" s="50"/>
      <c r="MFG307" s="50"/>
      <c r="MFH307" s="50"/>
      <c r="MFI307" s="50"/>
      <c r="MFJ307" s="50"/>
      <c r="MFK307" s="50"/>
      <c r="MFL307" s="50"/>
      <c r="MFM307" s="50"/>
      <c r="MFN307" s="50"/>
      <c r="MFO307" s="50"/>
      <c r="MFP307" s="50"/>
      <c r="MFR307" s="50"/>
      <c r="MFT307" s="50"/>
      <c r="MFU307" s="50"/>
      <c r="MFV307" s="50"/>
      <c r="MFW307" s="50"/>
      <c r="MFX307" s="50"/>
      <c r="MFY307" s="50"/>
      <c r="MFZ307" s="50"/>
      <c r="MGA307" s="50"/>
      <c r="MGF307" s="50"/>
      <c r="MGG307" s="50"/>
      <c r="MGH307" s="50"/>
      <c r="MGI307" s="50"/>
      <c r="MGJ307" s="50"/>
      <c r="MGK307" s="50"/>
      <c r="MGL307" s="50"/>
      <c r="MGM307" s="50"/>
      <c r="MGN307" s="50"/>
      <c r="MGO307" s="50"/>
      <c r="MGP307" s="50"/>
      <c r="MGQ307" s="50"/>
      <c r="MGR307" s="50"/>
      <c r="MGS307" s="50"/>
      <c r="MGT307" s="50"/>
      <c r="MGU307" s="50"/>
      <c r="MGV307" s="50"/>
      <c r="MGW307" s="50"/>
      <c r="MGX307" s="50"/>
      <c r="MGY307" s="50"/>
      <c r="MGZ307" s="50"/>
      <c r="MHA307" s="50"/>
      <c r="MHB307" s="50"/>
      <c r="MHC307" s="50"/>
      <c r="MHD307" s="50"/>
      <c r="MHE307" s="50"/>
      <c r="MHF307" s="50"/>
      <c r="MHG307" s="50"/>
      <c r="MHH307" s="50"/>
      <c r="MHI307" s="50"/>
      <c r="MHJ307" s="50"/>
      <c r="MHK307" s="50"/>
      <c r="MHL307" s="50"/>
      <c r="MHM307" s="50"/>
      <c r="MHN307" s="50"/>
      <c r="MHO307" s="50"/>
      <c r="MHP307" s="50"/>
      <c r="MHQ307" s="50"/>
      <c r="MHR307" s="50"/>
      <c r="MHS307" s="50"/>
      <c r="MHT307" s="50"/>
      <c r="MHU307" s="50"/>
      <c r="MHV307" s="50"/>
      <c r="MHW307" s="50"/>
      <c r="MHX307" s="50"/>
      <c r="MHY307" s="50"/>
      <c r="MHZ307" s="50"/>
      <c r="MIA307" s="50"/>
      <c r="MIB307" s="50"/>
      <c r="MIC307" s="50"/>
      <c r="MID307" s="50"/>
      <c r="MIE307" s="50"/>
      <c r="MIF307" s="50"/>
      <c r="MIG307" s="50"/>
      <c r="MIH307" s="50"/>
      <c r="MII307" s="50"/>
      <c r="MIJ307" s="50"/>
      <c r="MIK307" s="50"/>
      <c r="MIL307" s="50"/>
      <c r="MIM307" s="50"/>
      <c r="MIN307" s="50"/>
      <c r="MIO307" s="50"/>
      <c r="MIP307" s="50"/>
      <c r="MIQ307" s="50"/>
      <c r="MIR307" s="50"/>
      <c r="MIS307" s="50"/>
      <c r="MIT307" s="50"/>
      <c r="MIU307" s="50"/>
      <c r="MIV307" s="50"/>
      <c r="MIW307" s="50"/>
      <c r="MIX307" s="50"/>
      <c r="MIY307" s="50"/>
      <c r="MIZ307" s="50"/>
      <c r="MJA307" s="50"/>
      <c r="MJB307" s="50"/>
      <c r="MJC307" s="50"/>
      <c r="MJD307" s="50"/>
      <c r="MJE307" s="50"/>
      <c r="MJF307" s="50"/>
      <c r="MJG307" s="50"/>
      <c r="MJH307" s="50"/>
      <c r="MJI307" s="50"/>
      <c r="MJJ307" s="50"/>
      <c r="MJK307" s="50"/>
      <c r="MJL307" s="50"/>
      <c r="MJM307" s="50"/>
      <c r="MJN307" s="50"/>
      <c r="MJO307" s="50"/>
      <c r="MJP307" s="50"/>
      <c r="MJQ307" s="50"/>
      <c r="MJR307" s="50"/>
      <c r="MJS307" s="50"/>
      <c r="MJT307" s="50"/>
      <c r="MJU307" s="50"/>
      <c r="MJV307" s="50"/>
      <c r="MJW307" s="50"/>
      <c r="MJX307" s="50"/>
      <c r="MJY307" s="50"/>
      <c r="MJZ307" s="50"/>
      <c r="MKA307" s="50"/>
      <c r="MKB307" s="50"/>
      <c r="MKC307" s="50"/>
      <c r="MKD307" s="50"/>
      <c r="MKE307" s="50"/>
      <c r="MKF307" s="50"/>
      <c r="MKG307" s="50"/>
      <c r="MKH307" s="50"/>
      <c r="MKI307" s="50"/>
      <c r="MKJ307" s="50"/>
      <c r="MKK307" s="50"/>
      <c r="MKL307" s="50"/>
      <c r="MKM307" s="50"/>
      <c r="MKN307" s="50"/>
      <c r="MKO307" s="50"/>
      <c r="MKP307" s="50"/>
      <c r="MKQ307" s="50"/>
      <c r="MKR307" s="50"/>
      <c r="MKS307" s="50"/>
      <c r="MKT307" s="50"/>
      <c r="MKU307" s="50"/>
      <c r="MKV307" s="50"/>
      <c r="MKW307" s="50"/>
      <c r="MKX307" s="50"/>
      <c r="MKY307" s="50"/>
      <c r="MKZ307" s="50"/>
      <c r="MLA307" s="50"/>
      <c r="MLB307" s="50"/>
      <c r="MLC307" s="50"/>
      <c r="MLD307" s="50"/>
      <c r="MLE307" s="50"/>
      <c r="MLF307" s="50"/>
      <c r="MLG307" s="50"/>
      <c r="MLH307" s="50"/>
      <c r="MLI307" s="50"/>
      <c r="MLJ307" s="50"/>
      <c r="MLK307" s="50"/>
      <c r="MLL307" s="50"/>
      <c r="MLM307" s="50"/>
      <c r="MLN307" s="50"/>
      <c r="MLO307" s="50"/>
      <c r="MLP307" s="50"/>
      <c r="MLQ307" s="50"/>
      <c r="MLR307" s="50"/>
      <c r="MLS307" s="50"/>
      <c r="MLT307" s="50"/>
      <c r="MLU307" s="50"/>
      <c r="MLV307" s="50"/>
      <c r="MLW307" s="50"/>
      <c r="MLX307" s="50"/>
      <c r="MLY307" s="50"/>
      <c r="MLZ307" s="50"/>
      <c r="MMA307" s="50"/>
      <c r="MMB307" s="50"/>
      <c r="MMC307" s="50"/>
      <c r="MMD307" s="50"/>
      <c r="MME307" s="50"/>
      <c r="MMF307" s="50"/>
      <c r="MMG307" s="50"/>
      <c r="MMH307" s="50"/>
      <c r="MMI307" s="50"/>
      <c r="MMJ307" s="50"/>
      <c r="MMK307" s="50"/>
      <c r="MML307" s="50"/>
      <c r="MMM307" s="50"/>
      <c r="MMN307" s="50"/>
      <c r="MMO307" s="50"/>
      <c r="MMP307" s="50"/>
      <c r="MMQ307" s="50"/>
      <c r="MMR307" s="50"/>
      <c r="MMS307" s="50"/>
      <c r="MMT307" s="50"/>
      <c r="MMU307" s="50"/>
      <c r="MMV307" s="50"/>
      <c r="MMW307" s="50"/>
      <c r="MMX307" s="50"/>
      <c r="MMY307" s="50"/>
      <c r="MMZ307" s="50"/>
      <c r="MNA307" s="50"/>
      <c r="MNB307" s="50"/>
      <c r="MNC307" s="50"/>
      <c r="MND307" s="50"/>
      <c r="MNE307" s="50"/>
      <c r="MNF307" s="50"/>
      <c r="MNG307" s="50"/>
      <c r="MNH307" s="50"/>
      <c r="MNI307" s="50"/>
      <c r="MNJ307" s="50"/>
      <c r="MNK307" s="50"/>
      <c r="MNL307" s="50"/>
      <c r="MNM307" s="50"/>
      <c r="MNN307" s="50"/>
      <c r="MNO307" s="50"/>
      <c r="MNP307" s="50"/>
      <c r="MNQ307" s="50"/>
      <c r="MNR307" s="50"/>
      <c r="MNS307" s="50"/>
      <c r="MNT307" s="50"/>
      <c r="MNU307" s="50"/>
      <c r="MNV307" s="50"/>
      <c r="MNW307" s="50"/>
      <c r="MNX307" s="50"/>
      <c r="MNY307" s="50"/>
      <c r="MNZ307" s="50"/>
      <c r="MOA307" s="50"/>
      <c r="MOB307" s="50"/>
      <c r="MOC307" s="50"/>
      <c r="MOD307" s="50"/>
      <c r="MOE307" s="50"/>
      <c r="MOF307" s="50"/>
      <c r="MOG307" s="50"/>
      <c r="MOH307" s="50"/>
      <c r="MOI307" s="50"/>
      <c r="MOJ307" s="50"/>
      <c r="MOK307" s="50"/>
      <c r="MOL307" s="50"/>
      <c r="MOM307" s="50"/>
      <c r="MON307" s="50"/>
      <c r="MOO307" s="50"/>
      <c r="MOP307" s="50"/>
      <c r="MOQ307" s="50"/>
      <c r="MOR307" s="50"/>
      <c r="MOS307" s="50"/>
      <c r="MOT307" s="50"/>
      <c r="MOU307" s="50"/>
      <c r="MOV307" s="50"/>
      <c r="MOW307" s="50"/>
      <c r="MOX307" s="50"/>
      <c r="MOY307" s="50"/>
      <c r="MOZ307" s="50"/>
      <c r="MPA307" s="50"/>
      <c r="MPB307" s="50"/>
      <c r="MPC307" s="50"/>
      <c r="MPD307" s="50"/>
      <c r="MPE307" s="50"/>
      <c r="MPF307" s="50"/>
      <c r="MPG307" s="50"/>
      <c r="MPH307" s="50"/>
      <c r="MPI307" s="50"/>
      <c r="MPJ307" s="50"/>
      <c r="MPK307" s="50"/>
      <c r="MPL307" s="50"/>
      <c r="MPN307" s="50"/>
      <c r="MPP307" s="50"/>
      <c r="MPQ307" s="50"/>
      <c r="MPR307" s="50"/>
      <c r="MPS307" s="50"/>
      <c r="MPT307" s="50"/>
      <c r="MPU307" s="50"/>
      <c r="MPV307" s="50"/>
      <c r="MPW307" s="50"/>
      <c r="MQB307" s="50"/>
      <c r="MQC307" s="50"/>
      <c r="MQD307" s="50"/>
      <c r="MQE307" s="50"/>
      <c r="MQF307" s="50"/>
      <c r="MQG307" s="50"/>
      <c r="MQH307" s="50"/>
      <c r="MQI307" s="50"/>
      <c r="MQJ307" s="50"/>
      <c r="MQK307" s="50"/>
      <c r="MQL307" s="50"/>
      <c r="MQM307" s="50"/>
      <c r="MQN307" s="50"/>
      <c r="MQO307" s="50"/>
      <c r="MQP307" s="50"/>
      <c r="MQQ307" s="50"/>
      <c r="MQR307" s="50"/>
      <c r="MQS307" s="50"/>
      <c r="MQT307" s="50"/>
      <c r="MQU307" s="50"/>
      <c r="MQV307" s="50"/>
      <c r="MQW307" s="50"/>
      <c r="MQX307" s="50"/>
      <c r="MQY307" s="50"/>
      <c r="MQZ307" s="50"/>
      <c r="MRA307" s="50"/>
      <c r="MRB307" s="50"/>
      <c r="MRC307" s="50"/>
      <c r="MRD307" s="50"/>
      <c r="MRE307" s="50"/>
      <c r="MRF307" s="50"/>
      <c r="MRG307" s="50"/>
      <c r="MRH307" s="50"/>
      <c r="MRI307" s="50"/>
      <c r="MRJ307" s="50"/>
      <c r="MRK307" s="50"/>
      <c r="MRL307" s="50"/>
      <c r="MRM307" s="50"/>
      <c r="MRN307" s="50"/>
      <c r="MRO307" s="50"/>
      <c r="MRP307" s="50"/>
      <c r="MRQ307" s="50"/>
      <c r="MRR307" s="50"/>
      <c r="MRS307" s="50"/>
      <c r="MRT307" s="50"/>
      <c r="MRU307" s="50"/>
      <c r="MRV307" s="50"/>
      <c r="MRW307" s="50"/>
      <c r="MRX307" s="50"/>
      <c r="MRY307" s="50"/>
      <c r="MRZ307" s="50"/>
      <c r="MSA307" s="50"/>
      <c r="MSB307" s="50"/>
      <c r="MSC307" s="50"/>
      <c r="MSD307" s="50"/>
      <c r="MSE307" s="50"/>
      <c r="MSF307" s="50"/>
      <c r="MSG307" s="50"/>
      <c r="MSH307" s="50"/>
      <c r="MSI307" s="50"/>
      <c r="MSJ307" s="50"/>
      <c r="MSK307" s="50"/>
      <c r="MSL307" s="50"/>
      <c r="MSM307" s="50"/>
      <c r="MSN307" s="50"/>
      <c r="MSO307" s="50"/>
      <c r="MSP307" s="50"/>
      <c r="MSQ307" s="50"/>
      <c r="MSR307" s="50"/>
      <c r="MSS307" s="50"/>
      <c r="MST307" s="50"/>
      <c r="MSU307" s="50"/>
      <c r="MSV307" s="50"/>
      <c r="MSW307" s="50"/>
      <c r="MSX307" s="50"/>
      <c r="MSY307" s="50"/>
      <c r="MSZ307" s="50"/>
      <c r="MTA307" s="50"/>
      <c r="MTB307" s="50"/>
      <c r="MTC307" s="50"/>
      <c r="MTD307" s="50"/>
      <c r="MTE307" s="50"/>
      <c r="MTF307" s="50"/>
      <c r="MTG307" s="50"/>
      <c r="MTH307" s="50"/>
      <c r="MTI307" s="50"/>
      <c r="MTJ307" s="50"/>
      <c r="MTK307" s="50"/>
      <c r="MTL307" s="50"/>
      <c r="MTM307" s="50"/>
      <c r="MTN307" s="50"/>
      <c r="MTO307" s="50"/>
      <c r="MTP307" s="50"/>
      <c r="MTQ307" s="50"/>
      <c r="MTR307" s="50"/>
      <c r="MTS307" s="50"/>
      <c r="MTT307" s="50"/>
      <c r="MTU307" s="50"/>
      <c r="MTV307" s="50"/>
      <c r="MTW307" s="50"/>
      <c r="MTX307" s="50"/>
      <c r="MTY307" s="50"/>
      <c r="MTZ307" s="50"/>
      <c r="MUA307" s="50"/>
      <c r="MUB307" s="50"/>
      <c r="MUC307" s="50"/>
      <c r="MUD307" s="50"/>
      <c r="MUE307" s="50"/>
      <c r="MUF307" s="50"/>
      <c r="MUG307" s="50"/>
      <c r="MUH307" s="50"/>
      <c r="MUI307" s="50"/>
      <c r="MUJ307" s="50"/>
      <c r="MUK307" s="50"/>
      <c r="MUL307" s="50"/>
      <c r="MUM307" s="50"/>
      <c r="MUN307" s="50"/>
      <c r="MUO307" s="50"/>
      <c r="MUP307" s="50"/>
      <c r="MUQ307" s="50"/>
      <c r="MUR307" s="50"/>
      <c r="MUS307" s="50"/>
      <c r="MUT307" s="50"/>
      <c r="MUU307" s="50"/>
      <c r="MUV307" s="50"/>
      <c r="MUW307" s="50"/>
      <c r="MUX307" s="50"/>
      <c r="MUY307" s="50"/>
      <c r="MUZ307" s="50"/>
      <c r="MVA307" s="50"/>
      <c r="MVB307" s="50"/>
      <c r="MVC307" s="50"/>
      <c r="MVD307" s="50"/>
      <c r="MVE307" s="50"/>
      <c r="MVF307" s="50"/>
      <c r="MVG307" s="50"/>
      <c r="MVH307" s="50"/>
      <c r="MVI307" s="50"/>
      <c r="MVJ307" s="50"/>
      <c r="MVK307" s="50"/>
      <c r="MVL307" s="50"/>
      <c r="MVM307" s="50"/>
      <c r="MVN307" s="50"/>
      <c r="MVO307" s="50"/>
      <c r="MVP307" s="50"/>
      <c r="MVQ307" s="50"/>
      <c r="MVR307" s="50"/>
      <c r="MVS307" s="50"/>
      <c r="MVT307" s="50"/>
      <c r="MVU307" s="50"/>
      <c r="MVV307" s="50"/>
      <c r="MVW307" s="50"/>
      <c r="MVX307" s="50"/>
      <c r="MVY307" s="50"/>
      <c r="MVZ307" s="50"/>
      <c r="MWA307" s="50"/>
      <c r="MWB307" s="50"/>
      <c r="MWC307" s="50"/>
      <c r="MWD307" s="50"/>
      <c r="MWE307" s="50"/>
      <c r="MWF307" s="50"/>
      <c r="MWG307" s="50"/>
      <c r="MWH307" s="50"/>
      <c r="MWI307" s="50"/>
      <c r="MWJ307" s="50"/>
      <c r="MWK307" s="50"/>
      <c r="MWL307" s="50"/>
      <c r="MWM307" s="50"/>
      <c r="MWN307" s="50"/>
      <c r="MWO307" s="50"/>
      <c r="MWP307" s="50"/>
      <c r="MWQ307" s="50"/>
      <c r="MWR307" s="50"/>
      <c r="MWS307" s="50"/>
      <c r="MWT307" s="50"/>
      <c r="MWU307" s="50"/>
      <c r="MWV307" s="50"/>
      <c r="MWW307" s="50"/>
      <c r="MWX307" s="50"/>
      <c r="MWY307" s="50"/>
      <c r="MWZ307" s="50"/>
      <c r="MXA307" s="50"/>
      <c r="MXB307" s="50"/>
      <c r="MXC307" s="50"/>
      <c r="MXD307" s="50"/>
      <c r="MXE307" s="50"/>
      <c r="MXF307" s="50"/>
      <c r="MXG307" s="50"/>
      <c r="MXH307" s="50"/>
      <c r="MXI307" s="50"/>
      <c r="MXJ307" s="50"/>
      <c r="MXK307" s="50"/>
      <c r="MXL307" s="50"/>
      <c r="MXM307" s="50"/>
      <c r="MXN307" s="50"/>
      <c r="MXO307" s="50"/>
      <c r="MXP307" s="50"/>
      <c r="MXQ307" s="50"/>
      <c r="MXR307" s="50"/>
      <c r="MXS307" s="50"/>
      <c r="MXT307" s="50"/>
      <c r="MXU307" s="50"/>
      <c r="MXV307" s="50"/>
      <c r="MXW307" s="50"/>
      <c r="MXX307" s="50"/>
      <c r="MXY307" s="50"/>
      <c r="MXZ307" s="50"/>
      <c r="MYA307" s="50"/>
      <c r="MYB307" s="50"/>
      <c r="MYC307" s="50"/>
      <c r="MYD307" s="50"/>
      <c r="MYE307" s="50"/>
      <c r="MYF307" s="50"/>
      <c r="MYG307" s="50"/>
      <c r="MYH307" s="50"/>
      <c r="MYI307" s="50"/>
      <c r="MYJ307" s="50"/>
      <c r="MYK307" s="50"/>
      <c r="MYL307" s="50"/>
      <c r="MYM307" s="50"/>
      <c r="MYN307" s="50"/>
      <c r="MYO307" s="50"/>
      <c r="MYP307" s="50"/>
      <c r="MYQ307" s="50"/>
      <c r="MYR307" s="50"/>
      <c r="MYS307" s="50"/>
      <c r="MYT307" s="50"/>
      <c r="MYU307" s="50"/>
      <c r="MYV307" s="50"/>
      <c r="MYW307" s="50"/>
      <c r="MYX307" s="50"/>
      <c r="MYY307" s="50"/>
      <c r="MYZ307" s="50"/>
      <c r="MZA307" s="50"/>
      <c r="MZB307" s="50"/>
      <c r="MZC307" s="50"/>
      <c r="MZD307" s="50"/>
      <c r="MZE307" s="50"/>
      <c r="MZF307" s="50"/>
      <c r="MZG307" s="50"/>
      <c r="MZH307" s="50"/>
      <c r="MZJ307" s="50"/>
      <c r="MZL307" s="50"/>
      <c r="MZM307" s="50"/>
      <c r="MZN307" s="50"/>
      <c r="MZO307" s="50"/>
      <c r="MZP307" s="50"/>
      <c r="MZQ307" s="50"/>
      <c r="MZR307" s="50"/>
      <c r="MZS307" s="50"/>
      <c r="MZX307" s="50"/>
      <c r="MZY307" s="50"/>
      <c r="MZZ307" s="50"/>
      <c r="NAA307" s="50"/>
      <c r="NAB307" s="50"/>
      <c r="NAC307" s="50"/>
      <c r="NAD307" s="50"/>
      <c r="NAE307" s="50"/>
      <c r="NAF307" s="50"/>
      <c r="NAG307" s="50"/>
      <c r="NAH307" s="50"/>
      <c r="NAI307" s="50"/>
      <c r="NAJ307" s="50"/>
      <c r="NAK307" s="50"/>
      <c r="NAL307" s="50"/>
      <c r="NAM307" s="50"/>
      <c r="NAN307" s="50"/>
      <c r="NAO307" s="50"/>
      <c r="NAP307" s="50"/>
      <c r="NAQ307" s="50"/>
      <c r="NAR307" s="50"/>
      <c r="NAS307" s="50"/>
      <c r="NAT307" s="50"/>
      <c r="NAU307" s="50"/>
      <c r="NAV307" s="50"/>
      <c r="NAW307" s="50"/>
      <c r="NAX307" s="50"/>
      <c r="NAY307" s="50"/>
      <c r="NAZ307" s="50"/>
      <c r="NBA307" s="50"/>
      <c r="NBB307" s="50"/>
      <c r="NBC307" s="50"/>
      <c r="NBD307" s="50"/>
      <c r="NBE307" s="50"/>
      <c r="NBF307" s="50"/>
      <c r="NBG307" s="50"/>
      <c r="NBH307" s="50"/>
      <c r="NBI307" s="50"/>
      <c r="NBJ307" s="50"/>
      <c r="NBK307" s="50"/>
      <c r="NBL307" s="50"/>
      <c r="NBM307" s="50"/>
      <c r="NBN307" s="50"/>
      <c r="NBO307" s="50"/>
      <c r="NBP307" s="50"/>
      <c r="NBQ307" s="50"/>
      <c r="NBR307" s="50"/>
      <c r="NBS307" s="50"/>
      <c r="NBT307" s="50"/>
      <c r="NBU307" s="50"/>
      <c r="NBV307" s="50"/>
      <c r="NBW307" s="50"/>
      <c r="NBX307" s="50"/>
      <c r="NBY307" s="50"/>
      <c r="NBZ307" s="50"/>
      <c r="NCA307" s="50"/>
      <c r="NCB307" s="50"/>
      <c r="NCC307" s="50"/>
      <c r="NCD307" s="50"/>
      <c r="NCE307" s="50"/>
      <c r="NCF307" s="50"/>
      <c r="NCG307" s="50"/>
      <c r="NCH307" s="50"/>
      <c r="NCI307" s="50"/>
      <c r="NCJ307" s="50"/>
      <c r="NCK307" s="50"/>
      <c r="NCL307" s="50"/>
      <c r="NCM307" s="50"/>
      <c r="NCN307" s="50"/>
      <c r="NCO307" s="50"/>
      <c r="NCP307" s="50"/>
      <c r="NCQ307" s="50"/>
      <c r="NCR307" s="50"/>
      <c r="NCS307" s="50"/>
      <c r="NCT307" s="50"/>
      <c r="NCU307" s="50"/>
      <c r="NCV307" s="50"/>
      <c r="NCW307" s="50"/>
      <c r="NCX307" s="50"/>
      <c r="NCY307" s="50"/>
      <c r="NCZ307" s="50"/>
      <c r="NDA307" s="50"/>
      <c r="NDB307" s="50"/>
      <c r="NDC307" s="50"/>
      <c r="NDD307" s="50"/>
      <c r="NDE307" s="50"/>
      <c r="NDF307" s="50"/>
      <c r="NDG307" s="50"/>
      <c r="NDH307" s="50"/>
      <c r="NDI307" s="50"/>
      <c r="NDJ307" s="50"/>
      <c r="NDK307" s="50"/>
      <c r="NDL307" s="50"/>
      <c r="NDM307" s="50"/>
      <c r="NDN307" s="50"/>
      <c r="NDO307" s="50"/>
      <c r="NDP307" s="50"/>
      <c r="NDQ307" s="50"/>
      <c r="NDR307" s="50"/>
      <c r="NDS307" s="50"/>
      <c r="NDT307" s="50"/>
      <c r="NDU307" s="50"/>
      <c r="NDV307" s="50"/>
      <c r="NDW307" s="50"/>
      <c r="NDX307" s="50"/>
      <c r="NDY307" s="50"/>
      <c r="NDZ307" s="50"/>
      <c r="NEA307" s="50"/>
      <c r="NEB307" s="50"/>
      <c r="NEC307" s="50"/>
      <c r="NED307" s="50"/>
      <c r="NEE307" s="50"/>
      <c r="NEF307" s="50"/>
      <c r="NEG307" s="50"/>
      <c r="NEH307" s="50"/>
      <c r="NEI307" s="50"/>
      <c r="NEJ307" s="50"/>
      <c r="NEK307" s="50"/>
      <c r="NEL307" s="50"/>
      <c r="NEM307" s="50"/>
      <c r="NEN307" s="50"/>
      <c r="NEO307" s="50"/>
      <c r="NEP307" s="50"/>
      <c r="NEQ307" s="50"/>
      <c r="NER307" s="50"/>
      <c r="NES307" s="50"/>
      <c r="NET307" s="50"/>
      <c r="NEU307" s="50"/>
      <c r="NEV307" s="50"/>
      <c r="NEW307" s="50"/>
      <c r="NEX307" s="50"/>
      <c r="NEY307" s="50"/>
      <c r="NEZ307" s="50"/>
      <c r="NFA307" s="50"/>
      <c r="NFB307" s="50"/>
      <c r="NFC307" s="50"/>
      <c r="NFD307" s="50"/>
      <c r="NFE307" s="50"/>
      <c r="NFF307" s="50"/>
      <c r="NFG307" s="50"/>
      <c r="NFH307" s="50"/>
      <c r="NFI307" s="50"/>
      <c r="NFJ307" s="50"/>
      <c r="NFK307" s="50"/>
      <c r="NFL307" s="50"/>
      <c r="NFM307" s="50"/>
      <c r="NFN307" s="50"/>
      <c r="NFO307" s="50"/>
      <c r="NFP307" s="50"/>
      <c r="NFQ307" s="50"/>
      <c r="NFR307" s="50"/>
      <c r="NFS307" s="50"/>
      <c r="NFT307" s="50"/>
      <c r="NFU307" s="50"/>
      <c r="NFV307" s="50"/>
      <c r="NFW307" s="50"/>
      <c r="NFX307" s="50"/>
      <c r="NFY307" s="50"/>
      <c r="NFZ307" s="50"/>
      <c r="NGA307" s="50"/>
      <c r="NGB307" s="50"/>
      <c r="NGC307" s="50"/>
      <c r="NGD307" s="50"/>
      <c r="NGE307" s="50"/>
      <c r="NGF307" s="50"/>
      <c r="NGG307" s="50"/>
      <c r="NGH307" s="50"/>
      <c r="NGI307" s="50"/>
      <c r="NGJ307" s="50"/>
      <c r="NGK307" s="50"/>
      <c r="NGL307" s="50"/>
      <c r="NGM307" s="50"/>
      <c r="NGN307" s="50"/>
      <c r="NGO307" s="50"/>
      <c r="NGP307" s="50"/>
      <c r="NGQ307" s="50"/>
      <c r="NGR307" s="50"/>
      <c r="NGS307" s="50"/>
      <c r="NGT307" s="50"/>
      <c r="NGU307" s="50"/>
      <c r="NGV307" s="50"/>
      <c r="NGW307" s="50"/>
      <c r="NGX307" s="50"/>
      <c r="NGY307" s="50"/>
      <c r="NGZ307" s="50"/>
      <c r="NHA307" s="50"/>
      <c r="NHB307" s="50"/>
      <c r="NHC307" s="50"/>
      <c r="NHD307" s="50"/>
      <c r="NHE307" s="50"/>
      <c r="NHF307" s="50"/>
      <c r="NHG307" s="50"/>
      <c r="NHH307" s="50"/>
      <c r="NHI307" s="50"/>
      <c r="NHJ307" s="50"/>
      <c r="NHK307" s="50"/>
      <c r="NHL307" s="50"/>
      <c r="NHM307" s="50"/>
      <c r="NHN307" s="50"/>
      <c r="NHO307" s="50"/>
      <c r="NHP307" s="50"/>
      <c r="NHQ307" s="50"/>
      <c r="NHR307" s="50"/>
      <c r="NHS307" s="50"/>
      <c r="NHT307" s="50"/>
      <c r="NHU307" s="50"/>
      <c r="NHV307" s="50"/>
      <c r="NHW307" s="50"/>
      <c r="NHX307" s="50"/>
      <c r="NHY307" s="50"/>
      <c r="NHZ307" s="50"/>
      <c r="NIA307" s="50"/>
      <c r="NIB307" s="50"/>
      <c r="NIC307" s="50"/>
      <c r="NID307" s="50"/>
      <c r="NIE307" s="50"/>
      <c r="NIF307" s="50"/>
      <c r="NIG307" s="50"/>
      <c r="NIH307" s="50"/>
      <c r="NII307" s="50"/>
      <c r="NIJ307" s="50"/>
      <c r="NIK307" s="50"/>
      <c r="NIL307" s="50"/>
      <c r="NIM307" s="50"/>
      <c r="NIN307" s="50"/>
      <c r="NIO307" s="50"/>
      <c r="NIP307" s="50"/>
      <c r="NIQ307" s="50"/>
      <c r="NIR307" s="50"/>
      <c r="NIS307" s="50"/>
      <c r="NIT307" s="50"/>
      <c r="NIU307" s="50"/>
      <c r="NIV307" s="50"/>
      <c r="NIW307" s="50"/>
      <c r="NIX307" s="50"/>
      <c r="NIY307" s="50"/>
      <c r="NIZ307" s="50"/>
      <c r="NJA307" s="50"/>
      <c r="NJB307" s="50"/>
      <c r="NJC307" s="50"/>
      <c r="NJD307" s="50"/>
      <c r="NJF307" s="50"/>
      <c r="NJH307" s="50"/>
      <c r="NJI307" s="50"/>
      <c r="NJJ307" s="50"/>
      <c r="NJK307" s="50"/>
      <c r="NJL307" s="50"/>
      <c r="NJM307" s="50"/>
      <c r="NJN307" s="50"/>
      <c r="NJO307" s="50"/>
      <c r="NJT307" s="50"/>
      <c r="NJU307" s="50"/>
      <c r="NJV307" s="50"/>
      <c r="NJW307" s="50"/>
      <c r="NJX307" s="50"/>
      <c r="NJY307" s="50"/>
      <c r="NJZ307" s="50"/>
      <c r="NKA307" s="50"/>
      <c r="NKB307" s="50"/>
      <c r="NKC307" s="50"/>
      <c r="NKD307" s="50"/>
      <c r="NKE307" s="50"/>
      <c r="NKF307" s="50"/>
      <c r="NKG307" s="50"/>
      <c r="NKH307" s="50"/>
      <c r="NKI307" s="50"/>
      <c r="NKJ307" s="50"/>
      <c r="NKK307" s="50"/>
      <c r="NKL307" s="50"/>
      <c r="NKM307" s="50"/>
      <c r="NKN307" s="50"/>
      <c r="NKO307" s="50"/>
      <c r="NKP307" s="50"/>
      <c r="NKQ307" s="50"/>
      <c r="NKR307" s="50"/>
      <c r="NKS307" s="50"/>
      <c r="NKT307" s="50"/>
      <c r="NKU307" s="50"/>
      <c r="NKV307" s="50"/>
      <c r="NKW307" s="50"/>
      <c r="NKX307" s="50"/>
      <c r="NKY307" s="50"/>
      <c r="NKZ307" s="50"/>
      <c r="NLA307" s="50"/>
      <c r="NLB307" s="50"/>
      <c r="NLC307" s="50"/>
      <c r="NLD307" s="50"/>
      <c r="NLE307" s="50"/>
      <c r="NLF307" s="50"/>
      <c r="NLG307" s="50"/>
      <c r="NLH307" s="50"/>
      <c r="NLI307" s="50"/>
      <c r="NLJ307" s="50"/>
      <c r="NLK307" s="50"/>
      <c r="NLL307" s="50"/>
      <c r="NLM307" s="50"/>
      <c r="NLN307" s="50"/>
      <c r="NLO307" s="50"/>
      <c r="NLP307" s="50"/>
      <c r="NLQ307" s="50"/>
      <c r="NLR307" s="50"/>
      <c r="NLS307" s="50"/>
      <c r="NLT307" s="50"/>
      <c r="NLU307" s="50"/>
      <c r="NLV307" s="50"/>
      <c r="NLW307" s="50"/>
      <c r="NLX307" s="50"/>
      <c r="NLY307" s="50"/>
      <c r="NLZ307" s="50"/>
      <c r="NMA307" s="50"/>
      <c r="NMB307" s="50"/>
      <c r="NMC307" s="50"/>
      <c r="NMD307" s="50"/>
      <c r="NME307" s="50"/>
      <c r="NMF307" s="50"/>
      <c r="NMG307" s="50"/>
      <c r="NMH307" s="50"/>
      <c r="NMI307" s="50"/>
      <c r="NMJ307" s="50"/>
      <c r="NMK307" s="50"/>
      <c r="NML307" s="50"/>
      <c r="NMM307" s="50"/>
      <c r="NMN307" s="50"/>
      <c r="NMO307" s="50"/>
      <c r="NMP307" s="50"/>
      <c r="NMQ307" s="50"/>
      <c r="NMR307" s="50"/>
      <c r="NMS307" s="50"/>
      <c r="NMT307" s="50"/>
      <c r="NMU307" s="50"/>
      <c r="NMV307" s="50"/>
      <c r="NMW307" s="50"/>
      <c r="NMX307" s="50"/>
      <c r="NMY307" s="50"/>
      <c r="NMZ307" s="50"/>
      <c r="NNA307" s="50"/>
      <c r="NNB307" s="50"/>
      <c r="NNC307" s="50"/>
      <c r="NND307" s="50"/>
      <c r="NNE307" s="50"/>
      <c r="NNF307" s="50"/>
      <c r="NNG307" s="50"/>
      <c r="NNH307" s="50"/>
      <c r="NNI307" s="50"/>
      <c r="NNJ307" s="50"/>
      <c r="NNK307" s="50"/>
      <c r="NNL307" s="50"/>
      <c r="NNM307" s="50"/>
      <c r="NNN307" s="50"/>
      <c r="NNO307" s="50"/>
      <c r="NNP307" s="50"/>
      <c r="NNQ307" s="50"/>
      <c r="NNR307" s="50"/>
      <c r="NNS307" s="50"/>
      <c r="NNT307" s="50"/>
      <c r="NNU307" s="50"/>
      <c r="NNV307" s="50"/>
      <c r="NNW307" s="50"/>
      <c r="NNX307" s="50"/>
      <c r="NNY307" s="50"/>
      <c r="NNZ307" s="50"/>
      <c r="NOA307" s="50"/>
      <c r="NOB307" s="50"/>
      <c r="NOC307" s="50"/>
      <c r="NOD307" s="50"/>
      <c r="NOE307" s="50"/>
      <c r="NOF307" s="50"/>
      <c r="NOG307" s="50"/>
      <c r="NOH307" s="50"/>
      <c r="NOI307" s="50"/>
      <c r="NOJ307" s="50"/>
      <c r="NOK307" s="50"/>
      <c r="NOL307" s="50"/>
      <c r="NOM307" s="50"/>
      <c r="NON307" s="50"/>
      <c r="NOO307" s="50"/>
      <c r="NOP307" s="50"/>
      <c r="NOQ307" s="50"/>
      <c r="NOR307" s="50"/>
      <c r="NOS307" s="50"/>
      <c r="NOT307" s="50"/>
      <c r="NOU307" s="50"/>
      <c r="NOV307" s="50"/>
      <c r="NOW307" s="50"/>
      <c r="NOX307" s="50"/>
      <c r="NOY307" s="50"/>
      <c r="NOZ307" s="50"/>
      <c r="NPA307" s="50"/>
      <c r="NPB307" s="50"/>
      <c r="NPC307" s="50"/>
      <c r="NPD307" s="50"/>
      <c r="NPE307" s="50"/>
      <c r="NPF307" s="50"/>
      <c r="NPG307" s="50"/>
      <c r="NPH307" s="50"/>
      <c r="NPI307" s="50"/>
      <c r="NPJ307" s="50"/>
      <c r="NPK307" s="50"/>
      <c r="NPL307" s="50"/>
      <c r="NPM307" s="50"/>
      <c r="NPN307" s="50"/>
      <c r="NPO307" s="50"/>
      <c r="NPP307" s="50"/>
      <c r="NPQ307" s="50"/>
      <c r="NPR307" s="50"/>
      <c r="NPS307" s="50"/>
      <c r="NPT307" s="50"/>
      <c r="NPU307" s="50"/>
      <c r="NPV307" s="50"/>
      <c r="NPW307" s="50"/>
      <c r="NPX307" s="50"/>
      <c r="NPY307" s="50"/>
      <c r="NPZ307" s="50"/>
      <c r="NQA307" s="50"/>
      <c r="NQB307" s="50"/>
      <c r="NQC307" s="50"/>
      <c r="NQD307" s="50"/>
      <c r="NQE307" s="50"/>
      <c r="NQF307" s="50"/>
      <c r="NQG307" s="50"/>
      <c r="NQH307" s="50"/>
      <c r="NQI307" s="50"/>
      <c r="NQJ307" s="50"/>
      <c r="NQK307" s="50"/>
      <c r="NQL307" s="50"/>
      <c r="NQM307" s="50"/>
      <c r="NQN307" s="50"/>
      <c r="NQO307" s="50"/>
      <c r="NQP307" s="50"/>
      <c r="NQQ307" s="50"/>
      <c r="NQR307" s="50"/>
      <c r="NQS307" s="50"/>
      <c r="NQT307" s="50"/>
      <c r="NQU307" s="50"/>
      <c r="NQV307" s="50"/>
      <c r="NQW307" s="50"/>
      <c r="NQX307" s="50"/>
      <c r="NQY307" s="50"/>
      <c r="NQZ307" s="50"/>
      <c r="NRA307" s="50"/>
      <c r="NRB307" s="50"/>
      <c r="NRC307" s="50"/>
      <c r="NRD307" s="50"/>
      <c r="NRE307" s="50"/>
      <c r="NRF307" s="50"/>
      <c r="NRG307" s="50"/>
      <c r="NRH307" s="50"/>
      <c r="NRI307" s="50"/>
      <c r="NRJ307" s="50"/>
      <c r="NRK307" s="50"/>
      <c r="NRL307" s="50"/>
      <c r="NRM307" s="50"/>
      <c r="NRN307" s="50"/>
      <c r="NRO307" s="50"/>
      <c r="NRP307" s="50"/>
      <c r="NRQ307" s="50"/>
      <c r="NRR307" s="50"/>
      <c r="NRS307" s="50"/>
      <c r="NRT307" s="50"/>
      <c r="NRU307" s="50"/>
      <c r="NRV307" s="50"/>
      <c r="NRW307" s="50"/>
      <c r="NRX307" s="50"/>
      <c r="NRY307" s="50"/>
      <c r="NRZ307" s="50"/>
      <c r="NSA307" s="50"/>
      <c r="NSB307" s="50"/>
      <c r="NSC307" s="50"/>
      <c r="NSD307" s="50"/>
      <c r="NSE307" s="50"/>
      <c r="NSF307" s="50"/>
      <c r="NSG307" s="50"/>
      <c r="NSH307" s="50"/>
      <c r="NSI307" s="50"/>
      <c r="NSJ307" s="50"/>
      <c r="NSK307" s="50"/>
      <c r="NSL307" s="50"/>
      <c r="NSM307" s="50"/>
      <c r="NSN307" s="50"/>
      <c r="NSO307" s="50"/>
      <c r="NSP307" s="50"/>
      <c r="NSQ307" s="50"/>
      <c r="NSR307" s="50"/>
      <c r="NSS307" s="50"/>
      <c r="NST307" s="50"/>
      <c r="NSU307" s="50"/>
      <c r="NSV307" s="50"/>
      <c r="NSW307" s="50"/>
      <c r="NSX307" s="50"/>
      <c r="NSY307" s="50"/>
      <c r="NSZ307" s="50"/>
      <c r="NTB307" s="50"/>
      <c r="NTD307" s="50"/>
      <c r="NTE307" s="50"/>
      <c r="NTF307" s="50"/>
      <c r="NTG307" s="50"/>
      <c r="NTH307" s="50"/>
      <c r="NTI307" s="50"/>
      <c r="NTJ307" s="50"/>
      <c r="NTK307" s="50"/>
      <c r="NTP307" s="50"/>
      <c r="NTQ307" s="50"/>
      <c r="NTR307" s="50"/>
      <c r="NTS307" s="50"/>
      <c r="NTT307" s="50"/>
      <c r="NTU307" s="50"/>
      <c r="NTV307" s="50"/>
      <c r="NTW307" s="50"/>
      <c r="NTX307" s="50"/>
      <c r="NTY307" s="50"/>
      <c r="NTZ307" s="50"/>
      <c r="NUA307" s="50"/>
      <c r="NUB307" s="50"/>
      <c r="NUC307" s="50"/>
      <c r="NUD307" s="50"/>
      <c r="NUE307" s="50"/>
      <c r="NUF307" s="50"/>
      <c r="NUG307" s="50"/>
      <c r="NUH307" s="50"/>
      <c r="NUI307" s="50"/>
      <c r="NUJ307" s="50"/>
      <c r="NUK307" s="50"/>
      <c r="NUL307" s="50"/>
      <c r="NUM307" s="50"/>
      <c r="NUN307" s="50"/>
      <c r="NUO307" s="50"/>
      <c r="NUP307" s="50"/>
      <c r="NUQ307" s="50"/>
      <c r="NUR307" s="50"/>
      <c r="NUS307" s="50"/>
      <c r="NUT307" s="50"/>
      <c r="NUU307" s="50"/>
      <c r="NUV307" s="50"/>
      <c r="NUW307" s="50"/>
      <c r="NUX307" s="50"/>
      <c r="NUY307" s="50"/>
      <c r="NUZ307" s="50"/>
      <c r="NVA307" s="50"/>
      <c r="NVB307" s="50"/>
      <c r="NVC307" s="50"/>
      <c r="NVD307" s="50"/>
      <c r="NVE307" s="50"/>
      <c r="NVF307" s="50"/>
      <c r="NVG307" s="50"/>
      <c r="NVH307" s="50"/>
      <c r="NVI307" s="50"/>
      <c r="NVJ307" s="50"/>
      <c r="NVK307" s="50"/>
      <c r="NVL307" s="50"/>
      <c r="NVM307" s="50"/>
      <c r="NVN307" s="50"/>
      <c r="NVO307" s="50"/>
      <c r="NVP307" s="50"/>
      <c r="NVQ307" s="50"/>
      <c r="NVR307" s="50"/>
      <c r="NVS307" s="50"/>
      <c r="NVT307" s="50"/>
      <c r="NVU307" s="50"/>
      <c r="NVV307" s="50"/>
      <c r="NVW307" s="50"/>
      <c r="NVX307" s="50"/>
      <c r="NVY307" s="50"/>
      <c r="NVZ307" s="50"/>
      <c r="NWA307" s="50"/>
      <c r="NWB307" s="50"/>
      <c r="NWC307" s="50"/>
      <c r="NWD307" s="50"/>
      <c r="NWE307" s="50"/>
      <c r="NWF307" s="50"/>
      <c r="NWG307" s="50"/>
      <c r="NWH307" s="50"/>
      <c r="NWI307" s="50"/>
      <c r="NWJ307" s="50"/>
      <c r="NWK307" s="50"/>
      <c r="NWL307" s="50"/>
      <c r="NWM307" s="50"/>
      <c r="NWN307" s="50"/>
      <c r="NWO307" s="50"/>
      <c r="NWP307" s="50"/>
      <c r="NWQ307" s="50"/>
      <c r="NWR307" s="50"/>
      <c r="NWS307" s="50"/>
      <c r="NWT307" s="50"/>
      <c r="NWU307" s="50"/>
      <c r="NWV307" s="50"/>
      <c r="NWW307" s="50"/>
      <c r="NWX307" s="50"/>
      <c r="NWY307" s="50"/>
      <c r="NWZ307" s="50"/>
      <c r="NXA307" s="50"/>
      <c r="NXB307" s="50"/>
      <c r="NXC307" s="50"/>
      <c r="NXD307" s="50"/>
      <c r="NXE307" s="50"/>
      <c r="NXF307" s="50"/>
      <c r="NXG307" s="50"/>
      <c r="NXH307" s="50"/>
      <c r="NXI307" s="50"/>
      <c r="NXJ307" s="50"/>
      <c r="NXK307" s="50"/>
      <c r="NXL307" s="50"/>
      <c r="NXM307" s="50"/>
      <c r="NXN307" s="50"/>
      <c r="NXO307" s="50"/>
      <c r="NXP307" s="50"/>
      <c r="NXQ307" s="50"/>
      <c r="NXR307" s="50"/>
      <c r="NXS307" s="50"/>
      <c r="NXT307" s="50"/>
      <c r="NXU307" s="50"/>
      <c r="NXV307" s="50"/>
      <c r="NXW307" s="50"/>
      <c r="NXX307" s="50"/>
      <c r="NXY307" s="50"/>
      <c r="NXZ307" s="50"/>
      <c r="NYA307" s="50"/>
      <c r="NYB307" s="50"/>
      <c r="NYC307" s="50"/>
      <c r="NYD307" s="50"/>
      <c r="NYE307" s="50"/>
      <c r="NYF307" s="50"/>
      <c r="NYG307" s="50"/>
      <c r="NYH307" s="50"/>
      <c r="NYI307" s="50"/>
      <c r="NYJ307" s="50"/>
      <c r="NYK307" s="50"/>
      <c r="NYL307" s="50"/>
      <c r="NYM307" s="50"/>
      <c r="NYN307" s="50"/>
      <c r="NYO307" s="50"/>
      <c r="NYP307" s="50"/>
      <c r="NYQ307" s="50"/>
      <c r="NYR307" s="50"/>
      <c r="NYS307" s="50"/>
      <c r="NYT307" s="50"/>
      <c r="NYU307" s="50"/>
      <c r="NYV307" s="50"/>
      <c r="NYW307" s="50"/>
      <c r="NYX307" s="50"/>
      <c r="NYY307" s="50"/>
      <c r="NYZ307" s="50"/>
      <c r="NZA307" s="50"/>
      <c r="NZB307" s="50"/>
      <c r="NZC307" s="50"/>
      <c r="NZD307" s="50"/>
      <c r="NZE307" s="50"/>
      <c r="NZF307" s="50"/>
      <c r="NZG307" s="50"/>
      <c r="NZH307" s="50"/>
      <c r="NZI307" s="50"/>
      <c r="NZJ307" s="50"/>
      <c r="NZK307" s="50"/>
      <c r="NZL307" s="50"/>
      <c r="NZM307" s="50"/>
      <c r="NZN307" s="50"/>
      <c r="NZO307" s="50"/>
      <c r="NZP307" s="50"/>
      <c r="NZQ307" s="50"/>
      <c r="NZR307" s="50"/>
      <c r="NZS307" s="50"/>
      <c r="NZT307" s="50"/>
      <c r="NZU307" s="50"/>
      <c r="NZV307" s="50"/>
      <c r="NZW307" s="50"/>
      <c r="NZX307" s="50"/>
      <c r="NZY307" s="50"/>
      <c r="NZZ307" s="50"/>
      <c r="OAA307" s="50"/>
      <c r="OAB307" s="50"/>
      <c r="OAC307" s="50"/>
      <c r="OAD307" s="50"/>
      <c r="OAE307" s="50"/>
      <c r="OAF307" s="50"/>
      <c r="OAG307" s="50"/>
      <c r="OAH307" s="50"/>
      <c r="OAI307" s="50"/>
      <c r="OAJ307" s="50"/>
      <c r="OAK307" s="50"/>
      <c r="OAL307" s="50"/>
      <c r="OAM307" s="50"/>
      <c r="OAN307" s="50"/>
      <c r="OAO307" s="50"/>
      <c r="OAP307" s="50"/>
      <c r="OAQ307" s="50"/>
      <c r="OAR307" s="50"/>
      <c r="OAS307" s="50"/>
      <c r="OAT307" s="50"/>
      <c r="OAU307" s="50"/>
      <c r="OAV307" s="50"/>
      <c r="OAW307" s="50"/>
      <c r="OAX307" s="50"/>
      <c r="OAY307" s="50"/>
      <c r="OAZ307" s="50"/>
      <c r="OBA307" s="50"/>
      <c r="OBB307" s="50"/>
      <c r="OBC307" s="50"/>
      <c r="OBD307" s="50"/>
      <c r="OBE307" s="50"/>
      <c r="OBF307" s="50"/>
      <c r="OBG307" s="50"/>
      <c r="OBH307" s="50"/>
      <c r="OBI307" s="50"/>
      <c r="OBJ307" s="50"/>
      <c r="OBK307" s="50"/>
      <c r="OBL307" s="50"/>
      <c r="OBM307" s="50"/>
      <c r="OBN307" s="50"/>
      <c r="OBO307" s="50"/>
      <c r="OBP307" s="50"/>
      <c r="OBQ307" s="50"/>
      <c r="OBR307" s="50"/>
      <c r="OBS307" s="50"/>
      <c r="OBT307" s="50"/>
      <c r="OBU307" s="50"/>
      <c r="OBV307" s="50"/>
      <c r="OBW307" s="50"/>
      <c r="OBX307" s="50"/>
      <c r="OBY307" s="50"/>
      <c r="OBZ307" s="50"/>
      <c r="OCA307" s="50"/>
      <c r="OCB307" s="50"/>
      <c r="OCC307" s="50"/>
      <c r="OCD307" s="50"/>
      <c r="OCE307" s="50"/>
      <c r="OCF307" s="50"/>
      <c r="OCG307" s="50"/>
      <c r="OCH307" s="50"/>
      <c r="OCI307" s="50"/>
      <c r="OCJ307" s="50"/>
      <c r="OCK307" s="50"/>
      <c r="OCL307" s="50"/>
      <c r="OCM307" s="50"/>
      <c r="OCN307" s="50"/>
      <c r="OCO307" s="50"/>
      <c r="OCP307" s="50"/>
      <c r="OCQ307" s="50"/>
      <c r="OCR307" s="50"/>
      <c r="OCS307" s="50"/>
      <c r="OCT307" s="50"/>
      <c r="OCU307" s="50"/>
      <c r="OCV307" s="50"/>
      <c r="OCX307" s="50"/>
      <c r="OCZ307" s="50"/>
      <c r="ODA307" s="50"/>
      <c r="ODB307" s="50"/>
      <c r="ODC307" s="50"/>
      <c r="ODD307" s="50"/>
      <c r="ODE307" s="50"/>
      <c r="ODF307" s="50"/>
      <c r="ODG307" s="50"/>
      <c r="ODL307" s="50"/>
      <c r="ODM307" s="50"/>
      <c r="ODN307" s="50"/>
      <c r="ODO307" s="50"/>
      <c r="ODP307" s="50"/>
      <c r="ODQ307" s="50"/>
      <c r="ODR307" s="50"/>
      <c r="ODS307" s="50"/>
      <c r="ODT307" s="50"/>
      <c r="ODU307" s="50"/>
      <c r="ODV307" s="50"/>
      <c r="ODW307" s="50"/>
      <c r="ODX307" s="50"/>
      <c r="ODY307" s="50"/>
      <c r="ODZ307" s="50"/>
      <c r="OEA307" s="50"/>
      <c r="OEB307" s="50"/>
      <c r="OEC307" s="50"/>
      <c r="OED307" s="50"/>
      <c r="OEE307" s="50"/>
      <c r="OEF307" s="50"/>
      <c r="OEG307" s="50"/>
      <c r="OEH307" s="50"/>
      <c r="OEI307" s="50"/>
      <c r="OEJ307" s="50"/>
      <c r="OEK307" s="50"/>
      <c r="OEL307" s="50"/>
      <c r="OEM307" s="50"/>
      <c r="OEN307" s="50"/>
      <c r="OEO307" s="50"/>
      <c r="OEP307" s="50"/>
      <c r="OEQ307" s="50"/>
      <c r="OER307" s="50"/>
      <c r="OES307" s="50"/>
      <c r="OET307" s="50"/>
      <c r="OEU307" s="50"/>
      <c r="OEV307" s="50"/>
      <c r="OEW307" s="50"/>
      <c r="OEX307" s="50"/>
      <c r="OEY307" s="50"/>
      <c r="OEZ307" s="50"/>
      <c r="OFA307" s="50"/>
      <c r="OFB307" s="50"/>
      <c r="OFC307" s="50"/>
      <c r="OFD307" s="50"/>
      <c r="OFE307" s="50"/>
      <c r="OFF307" s="50"/>
      <c r="OFG307" s="50"/>
      <c r="OFH307" s="50"/>
      <c r="OFI307" s="50"/>
      <c r="OFJ307" s="50"/>
      <c r="OFK307" s="50"/>
      <c r="OFL307" s="50"/>
      <c r="OFM307" s="50"/>
      <c r="OFN307" s="50"/>
      <c r="OFO307" s="50"/>
      <c r="OFP307" s="50"/>
      <c r="OFQ307" s="50"/>
      <c r="OFR307" s="50"/>
      <c r="OFS307" s="50"/>
      <c r="OFT307" s="50"/>
      <c r="OFU307" s="50"/>
      <c r="OFV307" s="50"/>
      <c r="OFW307" s="50"/>
      <c r="OFX307" s="50"/>
      <c r="OFY307" s="50"/>
      <c r="OFZ307" s="50"/>
      <c r="OGA307" s="50"/>
      <c r="OGB307" s="50"/>
      <c r="OGC307" s="50"/>
      <c r="OGD307" s="50"/>
      <c r="OGE307" s="50"/>
      <c r="OGF307" s="50"/>
      <c r="OGG307" s="50"/>
      <c r="OGH307" s="50"/>
      <c r="OGI307" s="50"/>
      <c r="OGJ307" s="50"/>
      <c r="OGK307" s="50"/>
      <c r="OGL307" s="50"/>
      <c r="OGM307" s="50"/>
      <c r="OGN307" s="50"/>
      <c r="OGO307" s="50"/>
      <c r="OGP307" s="50"/>
      <c r="OGQ307" s="50"/>
      <c r="OGR307" s="50"/>
      <c r="OGS307" s="50"/>
      <c r="OGT307" s="50"/>
      <c r="OGU307" s="50"/>
      <c r="OGV307" s="50"/>
      <c r="OGW307" s="50"/>
      <c r="OGX307" s="50"/>
      <c r="OGY307" s="50"/>
      <c r="OGZ307" s="50"/>
      <c r="OHA307" s="50"/>
      <c r="OHB307" s="50"/>
      <c r="OHC307" s="50"/>
      <c r="OHD307" s="50"/>
      <c r="OHE307" s="50"/>
      <c r="OHF307" s="50"/>
      <c r="OHG307" s="50"/>
      <c r="OHH307" s="50"/>
      <c r="OHI307" s="50"/>
      <c r="OHJ307" s="50"/>
      <c r="OHK307" s="50"/>
      <c r="OHL307" s="50"/>
      <c r="OHM307" s="50"/>
      <c r="OHN307" s="50"/>
      <c r="OHO307" s="50"/>
      <c r="OHP307" s="50"/>
      <c r="OHQ307" s="50"/>
      <c r="OHR307" s="50"/>
      <c r="OHS307" s="50"/>
      <c r="OHT307" s="50"/>
      <c r="OHU307" s="50"/>
      <c r="OHV307" s="50"/>
      <c r="OHW307" s="50"/>
      <c r="OHX307" s="50"/>
      <c r="OHY307" s="50"/>
      <c r="OHZ307" s="50"/>
      <c r="OIA307" s="50"/>
      <c r="OIB307" s="50"/>
      <c r="OIC307" s="50"/>
      <c r="OID307" s="50"/>
      <c r="OIE307" s="50"/>
      <c r="OIF307" s="50"/>
      <c r="OIG307" s="50"/>
      <c r="OIH307" s="50"/>
      <c r="OII307" s="50"/>
      <c r="OIJ307" s="50"/>
      <c r="OIK307" s="50"/>
      <c r="OIL307" s="50"/>
      <c r="OIM307" s="50"/>
      <c r="OIN307" s="50"/>
      <c r="OIO307" s="50"/>
      <c r="OIP307" s="50"/>
      <c r="OIQ307" s="50"/>
      <c r="OIR307" s="50"/>
      <c r="OIS307" s="50"/>
      <c r="OIT307" s="50"/>
      <c r="OIU307" s="50"/>
      <c r="OIV307" s="50"/>
      <c r="OIW307" s="50"/>
      <c r="OIX307" s="50"/>
      <c r="OIY307" s="50"/>
      <c r="OIZ307" s="50"/>
      <c r="OJA307" s="50"/>
      <c r="OJB307" s="50"/>
      <c r="OJC307" s="50"/>
      <c r="OJD307" s="50"/>
      <c r="OJE307" s="50"/>
      <c r="OJF307" s="50"/>
      <c r="OJG307" s="50"/>
      <c r="OJH307" s="50"/>
      <c r="OJI307" s="50"/>
      <c r="OJJ307" s="50"/>
      <c r="OJK307" s="50"/>
      <c r="OJL307" s="50"/>
      <c r="OJM307" s="50"/>
      <c r="OJN307" s="50"/>
      <c r="OJO307" s="50"/>
      <c r="OJP307" s="50"/>
      <c r="OJQ307" s="50"/>
      <c r="OJR307" s="50"/>
      <c r="OJS307" s="50"/>
      <c r="OJT307" s="50"/>
      <c r="OJU307" s="50"/>
      <c r="OJV307" s="50"/>
      <c r="OJW307" s="50"/>
      <c r="OJX307" s="50"/>
      <c r="OJY307" s="50"/>
      <c r="OJZ307" s="50"/>
      <c r="OKA307" s="50"/>
      <c r="OKB307" s="50"/>
      <c r="OKC307" s="50"/>
      <c r="OKD307" s="50"/>
      <c r="OKE307" s="50"/>
      <c r="OKF307" s="50"/>
      <c r="OKG307" s="50"/>
      <c r="OKH307" s="50"/>
      <c r="OKI307" s="50"/>
      <c r="OKJ307" s="50"/>
      <c r="OKK307" s="50"/>
      <c r="OKL307" s="50"/>
      <c r="OKM307" s="50"/>
      <c r="OKN307" s="50"/>
      <c r="OKO307" s="50"/>
      <c r="OKP307" s="50"/>
      <c r="OKQ307" s="50"/>
      <c r="OKR307" s="50"/>
      <c r="OKS307" s="50"/>
      <c r="OKT307" s="50"/>
      <c r="OKU307" s="50"/>
      <c r="OKV307" s="50"/>
      <c r="OKW307" s="50"/>
      <c r="OKX307" s="50"/>
      <c r="OKY307" s="50"/>
      <c r="OKZ307" s="50"/>
      <c r="OLA307" s="50"/>
      <c r="OLB307" s="50"/>
      <c r="OLC307" s="50"/>
      <c r="OLD307" s="50"/>
      <c r="OLE307" s="50"/>
      <c r="OLF307" s="50"/>
      <c r="OLG307" s="50"/>
      <c r="OLH307" s="50"/>
      <c r="OLI307" s="50"/>
      <c r="OLJ307" s="50"/>
      <c r="OLK307" s="50"/>
      <c r="OLL307" s="50"/>
      <c r="OLM307" s="50"/>
      <c r="OLN307" s="50"/>
      <c r="OLO307" s="50"/>
      <c r="OLP307" s="50"/>
      <c r="OLQ307" s="50"/>
      <c r="OLR307" s="50"/>
      <c r="OLS307" s="50"/>
      <c r="OLT307" s="50"/>
      <c r="OLU307" s="50"/>
      <c r="OLV307" s="50"/>
      <c r="OLW307" s="50"/>
      <c r="OLX307" s="50"/>
      <c r="OLY307" s="50"/>
      <c r="OLZ307" s="50"/>
      <c r="OMA307" s="50"/>
      <c r="OMB307" s="50"/>
      <c r="OMC307" s="50"/>
      <c r="OMD307" s="50"/>
      <c r="OME307" s="50"/>
      <c r="OMF307" s="50"/>
      <c r="OMG307" s="50"/>
      <c r="OMH307" s="50"/>
      <c r="OMI307" s="50"/>
      <c r="OMJ307" s="50"/>
      <c r="OMK307" s="50"/>
      <c r="OML307" s="50"/>
      <c r="OMM307" s="50"/>
      <c r="OMN307" s="50"/>
      <c r="OMO307" s="50"/>
      <c r="OMP307" s="50"/>
      <c r="OMQ307" s="50"/>
      <c r="OMR307" s="50"/>
      <c r="OMT307" s="50"/>
      <c r="OMV307" s="50"/>
      <c r="OMW307" s="50"/>
      <c r="OMX307" s="50"/>
      <c r="OMY307" s="50"/>
      <c r="OMZ307" s="50"/>
      <c r="ONA307" s="50"/>
      <c r="ONB307" s="50"/>
      <c r="ONC307" s="50"/>
      <c r="ONH307" s="50"/>
      <c r="ONI307" s="50"/>
      <c r="ONJ307" s="50"/>
      <c r="ONK307" s="50"/>
      <c r="ONL307" s="50"/>
      <c r="ONM307" s="50"/>
      <c r="ONN307" s="50"/>
      <c r="ONO307" s="50"/>
      <c r="ONP307" s="50"/>
      <c r="ONQ307" s="50"/>
      <c r="ONR307" s="50"/>
      <c r="ONS307" s="50"/>
      <c r="ONT307" s="50"/>
      <c r="ONU307" s="50"/>
      <c r="ONV307" s="50"/>
      <c r="ONW307" s="50"/>
      <c r="ONX307" s="50"/>
      <c r="ONY307" s="50"/>
      <c r="ONZ307" s="50"/>
      <c r="OOA307" s="50"/>
      <c r="OOB307" s="50"/>
      <c r="OOC307" s="50"/>
      <c r="OOD307" s="50"/>
      <c r="OOE307" s="50"/>
      <c r="OOF307" s="50"/>
      <c r="OOG307" s="50"/>
      <c r="OOH307" s="50"/>
      <c r="OOI307" s="50"/>
      <c r="OOJ307" s="50"/>
      <c r="OOK307" s="50"/>
      <c r="OOL307" s="50"/>
      <c r="OOM307" s="50"/>
      <c r="OON307" s="50"/>
      <c r="OOO307" s="50"/>
      <c r="OOP307" s="50"/>
      <c r="OOQ307" s="50"/>
      <c r="OOR307" s="50"/>
      <c r="OOS307" s="50"/>
      <c r="OOT307" s="50"/>
      <c r="OOU307" s="50"/>
      <c r="OOV307" s="50"/>
      <c r="OOW307" s="50"/>
      <c r="OOX307" s="50"/>
      <c r="OOY307" s="50"/>
      <c r="OOZ307" s="50"/>
      <c r="OPA307" s="50"/>
      <c r="OPB307" s="50"/>
      <c r="OPC307" s="50"/>
      <c r="OPD307" s="50"/>
      <c r="OPE307" s="50"/>
      <c r="OPF307" s="50"/>
      <c r="OPG307" s="50"/>
      <c r="OPH307" s="50"/>
      <c r="OPI307" s="50"/>
      <c r="OPJ307" s="50"/>
      <c r="OPK307" s="50"/>
      <c r="OPL307" s="50"/>
      <c r="OPM307" s="50"/>
      <c r="OPN307" s="50"/>
      <c r="OPO307" s="50"/>
      <c r="OPP307" s="50"/>
      <c r="OPQ307" s="50"/>
      <c r="OPR307" s="50"/>
      <c r="OPS307" s="50"/>
      <c r="OPT307" s="50"/>
      <c r="OPU307" s="50"/>
      <c r="OPV307" s="50"/>
      <c r="OPW307" s="50"/>
      <c r="OPX307" s="50"/>
      <c r="OPY307" s="50"/>
      <c r="OPZ307" s="50"/>
      <c r="OQA307" s="50"/>
      <c r="OQB307" s="50"/>
      <c r="OQC307" s="50"/>
      <c r="OQD307" s="50"/>
      <c r="OQE307" s="50"/>
      <c r="OQF307" s="50"/>
      <c r="OQG307" s="50"/>
      <c r="OQH307" s="50"/>
      <c r="OQI307" s="50"/>
      <c r="OQJ307" s="50"/>
      <c r="OQK307" s="50"/>
      <c r="OQL307" s="50"/>
      <c r="OQM307" s="50"/>
      <c r="OQN307" s="50"/>
      <c r="OQO307" s="50"/>
      <c r="OQP307" s="50"/>
      <c r="OQQ307" s="50"/>
      <c r="OQR307" s="50"/>
      <c r="OQS307" s="50"/>
      <c r="OQT307" s="50"/>
      <c r="OQU307" s="50"/>
      <c r="OQV307" s="50"/>
      <c r="OQW307" s="50"/>
      <c r="OQX307" s="50"/>
      <c r="OQY307" s="50"/>
      <c r="OQZ307" s="50"/>
      <c r="ORA307" s="50"/>
      <c r="ORB307" s="50"/>
      <c r="ORC307" s="50"/>
      <c r="ORD307" s="50"/>
      <c r="ORE307" s="50"/>
      <c r="ORF307" s="50"/>
      <c r="ORG307" s="50"/>
      <c r="ORH307" s="50"/>
      <c r="ORI307" s="50"/>
      <c r="ORJ307" s="50"/>
      <c r="ORK307" s="50"/>
      <c r="ORL307" s="50"/>
      <c r="ORM307" s="50"/>
      <c r="ORN307" s="50"/>
      <c r="ORO307" s="50"/>
      <c r="ORP307" s="50"/>
      <c r="ORQ307" s="50"/>
      <c r="ORR307" s="50"/>
      <c r="ORS307" s="50"/>
      <c r="ORT307" s="50"/>
      <c r="ORU307" s="50"/>
      <c r="ORV307" s="50"/>
      <c r="ORW307" s="50"/>
      <c r="ORX307" s="50"/>
      <c r="ORY307" s="50"/>
      <c r="ORZ307" s="50"/>
      <c r="OSA307" s="50"/>
      <c r="OSB307" s="50"/>
      <c r="OSC307" s="50"/>
      <c r="OSD307" s="50"/>
      <c r="OSE307" s="50"/>
      <c r="OSF307" s="50"/>
      <c r="OSG307" s="50"/>
      <c r="OSH307" s="50"/>
      <c r="OSI307" s="50"/>
      <c r="OSJ307" s="50"/>
      <c r="OSK307" s="50"/>
      <c r="OSL307" s="50"/>
      <c r="OSM307" s="50"/>
      <c r="OSN307" s="50"/>
      <c r="OSO307" s="50"/>
      <c r="OSP307" s="50"/>
      <c r="OSQ307" s="50"/>
      <c r="OSR307" s="50"/>
      <c r="OSS307" s="50"/>
      <c r="OST307" s="50"/>
      <c r="OSU307" s="50"/>
      <c r="OSV307" s="50"/>
      <c r="OSW307" s="50"/>
      <c r="OSX307" s="50"/>
      <c r="OSY307" s="50"/>
      <c r="OSZ307" s="50"/>
      <c r="OTA307" s="50"/>
      <c r="OTB307" s="50"/>
      <c r="OTC307" s="50"/>
      <c r="OTD307" s="50"/>
      <c r="OTE307" s="50"/>
      <c r="OTF307" s="50"/>
      <c r="OTG307" s="50"/>
      <c r="OTH307" s="50"/>
      <c r="OTI307" s="50"/>
      <c r="OTJ307" s="50"/>
      <c r="OTK307" s="50"/>
      <c r="OTL307" s="50"/>
      <c r="OTM307" s="50"/>
      <c r="OTN307" s="50"/>
      <c r="OTO307" s="50"/>
      <c r="OTP307" s="50"/>
      <c r="OTQ307" s="50"/>
      <c r="OTR307" s="50"/>
      <c r="OTS307" s="50"/>
      <c r="OTT307" s="50"/>
      <c r="OTU307" s="50"/>
      <c r="OTV307" s="50"/>
      <c r="OTW307" s="50"/>
      <c r="OTX307" s="50"/>
      <c r="OTY307" s="50"/>
      <c r="OTZ307" s="50"/>
      <c r="OUA307" s="50"/>
      <c r="OUB307" s="50"/>
      <c r="OUC307" s="50"/>
      <c r="OUD307" s="50"/>
      <c r="OUE307" s="50"/>
      <c r="OUF307" s="50"/>
      <c r="OUG307" s="50"/>
      <c r="OUH307" s="50"/>
      <c r="OUI307" s="50"/>
      <c r="OUJ307" s="50"/>
      <c r="OUK307" s="50"/>
      <c r="OUL307" s="50"/>
      <c r="OUM307" s="50"/>
      <c r="OUN307" s="50"/>
      <c r="OUO307" s="50"/>
      <c r="OUP307" s="50"/>
      <c r="OUQ307" s="50"/>
      <c r="OUR307" s="50"/>
      <c r="OUS307" s="50"/>
      <c r="OUT307" s="50"/>
      <c r="OUU307" s="50"/>
      <c r="OUV307" s="50"/>
      <c r="OUW307" s="50"/>
      <c r="OUX307" s="50"/>
      <c r="OUY307" s="50"/>
      <c r="OUZ307" s="50"/>
      <c r="OVA307" s="50"/>
      <c r="OVB307" s="50"/>
      <c r="OVC307" s="50"/>
      <c r="OVD307" s="50"/>
      <c r="OVE307" s="50"/>
      <c r="OVF307" s="50"/>
      <c r="OVG307" s="50"/>
      <c r="OVH307" s="50"/>
      <c r="OVI307" s="50"/>
      <c r="OVJ307" s="50"/>
      <c r="OVK307" s="50"/>
      <c r="OVL307" s="50"/>
      <c r="OVM307" s="50"/>
      <c r="OVN307" s="50"/>
      <c r="OVO307" s="50"/>
      <c r="OVP307" s="50"/>
      <c r="OVQ307" s="50"/>
      <c r="OVR307" s="50"/>
      <c r="OVS307" s="50"/>
      <c r="OVT307" s="50"/>
      <c r="OVU307" s="50"/>
      <c r="OVV307" s="50"/>
      <c r="OVW307" s="50"/>
      <c r="OVX307" s="50"/>
      <c r="OVY307" s="50"/>
      <c r="OVZ307" s="50"/>
      <c r="OWA307" s="50"/>
      <c r="OWB307" s="50"/>
      <c r="OWC307" s="50"/>
      <c r="OWD307" s="50"/>
      <c r="OWE307" s="50"/>
      <c r="OWF307" s="50"/>
      <c r="OWG307" s="50"/>
      <c r="OWH307" s="50"/>
      <c r="OWI307" s="50"/>
      <c r="OWJ307" s="50"/>
      <c r="OWK307" s="50"/>
      <c r="OWL307" s="50"/>
      <c r="OWM307" s="50"/>
      <c r="OWN307" s="50"/>
      <c r="OWP307" s="50"/>
      <c r="OWR307" s="50"/>
      <c r="OWS307" s="50"/>
      <c r="OWT307" s="50"/>
      <c r="OWU307" s="50"/>
      <c r="OWV307" s="50"/>
      <c r="OWW307" s="50"/>
      <c r="OWX307" s="50"/>
      <c r="OWY307" s="50"/>
      <c r="OXD307" s="50"/>
      <c r="OXE307" s="50"/>
      <c r="OXF307" s="50"/>
      <c r="OXG307" s="50"/>
      <c r="OXH307" s="50"/>
      <c r="OXI307" s="50"/>
      <c r="OXJ307" s="50"/>
      <c r="OXK307" s="50"/>
      <c r="OXL307" s="50"/>
      <c r="OXM307" s="50"/>
      <c r="OXN307" s="50"/>
      <c r="OXO307" s="50"/>
      <c r="OXP307" s="50"/>
      <c r="OXQ307" s="50"/>
      <c r="OXR307" s="50"/>
      <c r="OXS307" s="50"/>
      <c r="OXT307" s="50"/>
      <c r="OXU307" s="50"/>
      <c r="OXV307" s="50"/>
      <c r="OXW307" s="50"/>
      <c r="OXX307" s="50"/>
      <c r="OXY307" s="50"/>
      <c r="OXZ307" s="50"/>
      <c r="OYA307" s="50"/>
      <c r="OYB307" s="50"/>
      <c r="OYC307" s="50"/>
      <c r="OYD307" s="50"/>
      <c r="OYE307" s="50"/>
      <c r="OYF307" s="50"/>
      <c r="OYG307" s="50"/>
      <c r="OYH307" s="50"/>
      <c r="OYI307" s="50"/>
      <c r="OYJ307" s="50"/>
      <c r="OYK307" s="50"/>
      <c r="OYL307" s="50"/>
      <c r="OYM307" s="50"/>
      <c r="OYN307" s="50"/>
      <c r="OYO307" s="50"/>
      <c r="OYP307" s="50"/>
      <c r="OYQ307" s="50"/>
      <c r="OYR307" s="50"/>
      <c r="OYS307" s="50"/>
      <c r="OYT307" s="50"/>
      <c r="OYU307" s="50"/>
      <c r="OYV307" s="50"/>
      <c r="OYW307" s="50"/>
      <c r="OYX307" s="50"/>
      <c r="OYY307" s="50"/>
      <c r="OYZ307" s="50"/>
      <c r="OZA307" s="50"/>
      <c r="OZB307" s="50"/>
      <c r="OZC307" s="50"/>
      <c r="OZD307" s="50"/>
      <c r="OZE307" s="50"/>
      <c r="OZF307" s="50"/>
      <c r="OZG307" s="50"/>
      <c r="OZH307" s="50"/>
      <c r="OZI307" s="50"/>
      <c r="OZJ307" s="50"/>
      <c r="OZK307" s="50"/>
      <c r="OZL307" s="50"/>
      <c r="OZM307" s="50"/>
      <c r="OZN307" s="50"/>
      <c r="OZO307" s="50"/>
      <c r="OZP307" s="50"/>
      <c r="OZQ307" s="50"/>
      <c r="OZR307" s="50"/>
      <c r="OZS307" s="50"/>
      <c r="OZT307" s="50"/>
      <c r="OZU307" s="50"/>
      <c r="OZV307" s="50"/>
      <c r="OZW307" s="50"/>
      <c r="OZX307" s="50"/>
      <c r="OZY307" s="50"/>
      <c r="OZZ307" s="50"/>
      <c r="PAA307" s="50"/>
      <c r="PAB307" s="50"/>
      <c r="PAC307" s="50"/>
      <c r="PAD307" s="50"/>
      <c r="PAE307" s="50"/>
      <c r="PAF307" s="50"/>
      <c r="PAG307" s="50"/>
      <c r="PAH307" s="50"/>
      <c r="PAI307" s="50"/>
      <c r="PAJ307" s="50"/>
      <c r="PAK307" s="50"/>
      <c r="PAL307" s="50"/>
      <c r="PAM307" s="50"/>
      <c r="PAN307" s="50"/>
      <c r="PAO307" s="50"/>
      <c r="PAP307" s="50"/>
      <c r="PAQ307" s="50"/>
      <c r="PAR307" s="50"/>
      <c r="PAS307" s="50"/>
      <c r="PAT307" s="50"/>
      <c r="PAU307" s="50"/>
      <c r="PAV307" s="50"/>
      <c r="PAW307" s="50"/>
      <c r="PAX307" s="50"/>
      <c r="PAY307" s="50"/>
      <c r="PAZ307" s="50"/>
      <c r="PBA307" s="50"/>
      <c r="PBB307" s="50"/>
      <c r="PBC307" s="50"/>
      <c r="PBD307" s="50"/>
      <c r="PBE307" s="50"/>
      <c r="PBF307" s="50"/>
      <c r="PBG307" s="50"/>
      <c r="PBH307" s="50"/>
      <c r="PBI307" s="50"/>
      <c r="PBJ307" s="50"/>
      <c r="PBK307" s="50"/>
      <c r="PBL307" s="50"/>
      <c r="PBM307" s="50"/>
      <c r="PBN307" s="50"/>
      <c r="PBO307" s="50"/>
      <c r="PBP307" s="50"/>
      <c r="PBQ307" s="50"/>
      <c r="PBR307" s="50"/>
      <c r="PBS307" s="50"/>
      <c r="PBT307" s="50"/>
      <c r="PBU307" s="50"/>
      <c r="PBV307" s="50"/>
      <c r="PBW307" s="50"/>
      <c r="PBX307" s="50"/>
      <c r="PBY307" s="50"/>
      <c r="PBZ307" s="50"/>
      <c r="PCA307" s="50"/>
      <c r="PCB307" s="50"/>
      <c r="PCC307" s="50"/>
      <c r="PCD307" s="50"/>
      <c r="PCE307" s="50"/>
      <c r="PCF307" s="50"/>
      <c r="PCG307" s="50"/>
      <c r="PCH307" s="50"/>
      <c r="PCI307" s="50"/>
      <c r="PCJ307" s="50"/>
      <c r="PCK307" s="50"/>
      <c r="PCL307" s="50"/>
      <c r="PCM307" s="50"/>
      <c r="PCN307" s="50"/>
      <c r="PCO307" s="50"/>
      <c r="PCP307" s="50"/>
      <c r="PCQ307" s="50"/>
      <c r="PCR307" s="50"/>
      <c r="PCS307" s="50"/>
      <c r="PCT307" s="50"/>
      <c r="PCU307" s="50"/>
      <c r="PCV307" s="50"/>
      <c r="PCW307" s="50"/>
      <c r="PCX307" s="50"/>
      <c r="PCY307" s="50"/>
      <c r="PCZ307" s="50"/>
      <c r="PDA307" s="50"/>
      <c r="PDB307" s="50"/>
      <c r="PDC307" s="50"/>
      <c r="PDD307" s="50"/>
      <c r="PDE307" s="50"/>
      <c r="PDF307" s="50"/>
      <c r="PDG307" s="50"/>
      <c r="PDH307" s="50"/>
      <c r="PDI307" s="50"/>
      <c r="PDJ307" s="50"/>
      <c r="PDK307" s="50"/>
      <c r="PDL307" s="50"/>
      <c r="PDM307" s="50"/>
      <c r="PDN307" s="50"/>
      <c r="PDO307" s="50"/>
      <c r="PDP307" s="50"/>
      <c r="PDQ307" s="50"/>
      <c r="PDR307" s="50"/>
      <c r="PDS307" s="50"/>
      <c r="PDT307" s="50"/>
      <c r="PDU307" s="50"/>
      <c r="PDV307" s="50"/>
      <c r="PDW307" s="50"/>
      <c r="PDX307" s="50"/>
      <c r="PDY307" s="50"/>
      <c r="PDZ307" s="50"/>
      <c r="PEA307" s="50"/>
      <c r="PEB307" s="50"/>
      <c r="PEC307" s="50"/>
      <c r="PED307" s="50"/>
      <c r="PEE307" s="50"/>
      <c r="PEF307" s="50"/>
      <c r="PEG307" s="50"/>
      <c r="PEH307" s="50"/>
      <c r="PEI307" s="50"/>
      <c r="PEJ307" s="50"/>
      <c r="PEK307" s="50"/>
      <c r="PEL307" s="50"/>
      <c r="PEM307" s="50"/>
      <c r="PEN307" s="50"/>
      <c r="PEO307" s="50"/>
      <c r="PEP307" s="50"/>
      <c r="PEQ307" s="50"/>
      <c r="PER307" s="50"/>
      <c r="PES307" s="50"/>
      <c r="PET307" s="50"/>
      <c r="PEU307" s="50"/>
      <c r="PEV307" s="50"/>
      <c r="PEW307" s="50"/>
      <c r="PEX307" s="50"/>
      <c r="PEY307" s="50"/>
      <c r="PEZ307" s="50"/>
      <c r="PFA307" s="50"/>
      <c r="PFB307" s="50"/>
      <c r="PFC307" s="50"/>
      <c r="PFD307" s="50"/>
      <c r="PFE307" s="50"/>
      <c r="PFF307" s="50"/>
      <c r="PFG307" s="50"/>
      <c r="PFH307" s="50"/>
      <c r="PFI307" s="50"/>
      <c r="PFJ307" s="50"/>
      <c r="PFK307" s="50"/>
      <c r="PFL307" s="50"/>
      <c r="PFM307" s="50"/>
      <c r="PFN307" s="50"/>
      <c r="PFO307" s="50"/>
      <c r="PFP307" s="50"/>
      <c r="PFQ307" s="50"/>
      <c r="PFR307" s="50"/>
      <c r="PFS307" s="50"/>
      <c r="PFT307" s="50"/>
      <c r="PFU307" s="50"/>
      <c r="PFV307" s="50"/>
      <c r="PFW307" s="50"/>
      <c r="PFX307" s="50"/>
      <c r="PFY307" s="50"/>
      <c r="PFZ307" s="50"/>
      <c r="PGA307" s="50"/>
      <c r="PGB307" s="50"/>
      <c r="PGC307" s="50"/>
      <c r="PGD307" s="50"/>
      <c r="PGE307" s="50"/>
      <c r="PGF307" s="50"/>
      <c r="PGG307" s="50"/>
      <c r="PGH307" s="50"/>
      <c r="PGI307" s="50"/>
      <c r="PGJ307" s="50"/>
      <c r="PGL307" s="50"/>
      <c r="PGN307" s="50"/>
      <c r="PGO307" s="50"/>
      <c r="PGP307" s="50"/>
      <c r="PGQ307" s="50"/>
      <c r="PGR307" s="50"/>
      <c r="PGS307" s="50"/>
      <c r="PGT307" s="50"/>
      <c r="PGU307" s="50"/>
      <c r="PGZ307" s="50"/>
      <c r="PHA307" s="50"/>
      <c r="PHB307" s="50"/>
      <c r="PHC307" s="50"/>
      <c r="PHD307" s="50"/>
      <c r="PHE307" s="50"/>
      <c r="PHF307" s="50"/>
      <c r="PHG307" s="50"/>
      <c r="PHH307" s="50"/>
      <c r="PHI307" s="50"/>
      <c r="PHJ307" s="50"/>
      <c r="PHK307" s="50"/>
      <c r="PHL307" s="50"/>
      <c r="PHM307" s="50"/>
      <c r="PHN307" s="50"/>
      <c r="PHO307" s="50"/>
      <c r="PHP307" s="50"/>
      <c r="PHQ307" s="50"/>
      <c r="PHR307" s="50"/>
      <c r="PHS307" s="50"/>
      <c r="PHT307" s="50"/>
      <c r="PHU307" s="50"/>
      <c r="PHV307" s="50"/>
      <c r="PHW307" s="50"/>
      <c r="PHX307" s="50"/>
      <c r="PHY307" s="50"/>
      <c r="PHZ307" s="50"/>
      <c r="PIA307" s="50"/>
      <c r="PIB307" s="50"/>
      <c r="PIC307" s="50"/>
      <c r="PID307" s="50"/>
      <c r="PIE307" s="50"/>
      <c r="PIF307" s="50"/>
      <c r="PIG307" s="50"/>
      <c r="PIH307" s="50"/>
      <c r="PII307" s="50"/>
      <c r="PIJ307" s="50"/>
      <c r="PIK307" s="50"/>
      <c r="PIL307" s="50"/>
      <c r="PIM307" s="50"/>
      <c r="PIN307" s="50"/>
      <c r="PIO307" s="50"/>
      <c r="PIP307" s="50"/>
      <c r="PIQ307" s="50"/>
      <c r="PIR307" s="50"/>
      <c r="PIS307" s="50"/>
      <c r="PIT307" s="50"/>
      <c r="PIU307" s="50"/>
      <c r="PIV307" s="50"/>
      <c r="PIW307" s="50"/>
      <c r="PIX307" s="50"/>
      <c r="PIY307" s="50"/>
      <c r="PIZ307" s="50"/>
      <c r="PJA307" s="50"/>
      <c r="PJB307" s="50"/>
      <c r="PJC307" s="50"/>
      <c r="PJD307" s="50"/>
      <c r="PJE307" s="50"/>
      <c r="PJF307" s="50"/>
      <c r="PJG307" s="50"/>
      <c r="PJH307" s="50"/>
      <c r="PJI307" s="50"/>
      <c r="PJJ307" s="50"/>
      <c r="PJK307" s="50"/>
      <c r="PJL307" s="50"/>
      <c r="PJM307" s="50"/>
      <c r="PJN307" s="50"/>
      <c r="PJO307" s="50"/>
      <c r="PJP307" s="50"/>
      <c r="PJQ307" s="50"/>
      <c r="PJR307" s="50"/>
      <c r="PJS307" s="50"/>
      <c r="PJT307" s="50"/>
      <c r="PJU307" s="50"/>
      <c r="PJV307" s="50"/>
      <c r="PJW307" s="50"/>
      <c r="PJX307" s="50"/>
      <c r="PJY307" s="50"/>
      <c r="PJZ307" s="50"/>
      <c r="PKA307" s="50"/>
      <c r="PKB307" s="50"/>
      <c r="PKC307" s="50"/>
      <c r="PKD307" s="50"/>
      <c r="PKE307" s="50"/>
      <c r="PKF307" s="50"/>
      <c r="PKG307" s="50"/>
      <c r="PKH307" s="50"/>
      <c r="PKI307" s="50"/>
      <c r="PKJ307" s="50"/>
      <c r="PKK307" s="50"/>
      <c r="PKL307" s="50"/>
      <c r="PKM307" s="50"/>
      <c r="PKN307" s="50"/>
      <c r="PKO307" s="50"/>
      <c r="PKP307" s="50"/>
      <c r="PKQ307" s="50"/>
      <c r="PKR307" s="50"/>
      <c r="PKS307" s="50"/>
      <c r="PKT307" s="50"/>
      <c r="PKU307" s="50"/>
      <c r="PKV307" s="50"/>
      <c r="PKW307" s="50"/>
      <c r="PKX307" s="50"/>
      <c r="PKY307" s="50"/>
      <c r="PKZ307" s="50"/>
      <c r="PLA307" s="50"/>
      <c r="PLB307" s="50"/>
      <c r="PLC307" s="50"/>
      <c r="PLD307" s="50"/>
      <c r="PLE307" s="50"/>
      <c r="PLF307" s="50"/>
      <c r="PLG307" s="50"/>
      <c r="PLH307" s="50"/>
      <c r="PLI307" s="50"/>
      <c r="PLJ307" s="50"/>
      <c r="PLK307" s="50"/>
      <c r="PLL307" s="50"/>
      <c r="PLM307" s="50"/>
      <c r="PLN307" s="50"/>
      <c r="PLO307" s="50"/>
      <c r="PLP307" s="50"/>
      <c r="PLQ307" s="50"/>
      <c r="PLR307" s="50"/>
      <c r="PLS307" s="50"/>
      <c r="PLT307" s="50"/>
      <c r="PLU307" s="50"/>
      <c r="PLV307" s="50"/>
      <c r="PLW307" s="50"/>
      <c r="PLX307" s="50"/>
      <c r="PLY307" s="50"/>
      <c r="PLZ307" s="50"/>
      <c r="PMA307" s="50"/>
      <c r="PMB307" s="50"/>
      <c r="PMC307" s="50"/>
      <c r="PMD307" s="50"/>
      <c r="PME307" s="50"/>
      <c r="PMF307" s="50"/>
      <c r="PMG307" s="50"/>
      <c r="PMH307" s="50"/>
      <c r="PMI307" s="50"/>
      <c r="PMJ307" s="50"/>
      <c r="PMK307" s="50"/>
      <c r="PML307" s="50"/>
      <c r="PMM307" s="50"/>
      <c r="PMN307" s="50"/>
      <c r="PMO307" s="50"/>
      <c r="PMP307" s="50"/>
      <c r="PMQ307" s="50"/>
      <c r="PMR307" s="50"/>
      <c r="PMS307" s="50"/>
      <c r="PMT307" s="50"/>
      <c r="PMU307" s="50"/>
      <c r="PMV307" s="50"/>
      <c r="PMW307" s="50"/>
      <c r="PMX307" s="50"/>
      <c r="PMY307" s="50"/>
      <c r="PMZ307" s="50"/>
      <c r="PNA307" s="50"/>
      <c r="PNB307" s="50"/>
      <c r="PNC307" s="50"/>
      <c r="PND307" s="50"/>
      <c r="PNE307" s="50"/>
      <c r="PNF307" s="50"/>
      <c r="PNG307" s="50"/>
      <c r="PNH307" s="50"/>
      <c r="PNI307" s="50"/>
      <c r="PNJ307" s="50"/>
      <c r="PNK307" s="50"/>
      <c r="PNL307" s="50"/>
      <c r="PNM307" s="50"/>
      <c r="PNN307" s="50"/>
      <c r="PNO307" s="50"/>
      <c r="PNP307" s="50"/>
      <c r="PNQ307" s="50"/>
      <c r="PNR307" s="50"/>
      <c r="PNS307" s="50"/>
      <c r="PNT307" s="50"/>
      <c r="PNU307" s="50"/>
      <c r="PNV307" s="50"/>
      <c r="PNW307" s="50"/>
      <c r="PNX307" s="50"/>
      <c r="PNY307" s="50"/>
      <c r="PNZ307" s="50"/>
      <c r="POA307" s="50"/>
      <c r="POB307" s="50"/>
      <c r="POC307" s="50"/>
      <c r="POD307" s="50"/>
      <c r="POE307" s="50"/>
      <c r="POF307" s="50"/>
      <c r="POG307" s="50"/>
      <c r="POH307" s="50"/>
      <c r="POI307" s="50"/>
      <c r="POJ307" s="50"/>
      <c r="POK307" s="50"/>
      <c r="POL307" s="50"/>
      <c r="POM307" s="50"/>
      <c r="PON307" s="50"/>
      <c r="POO307" s="50"/>
      <c r="POP307" s="50"/>
      <c r="POQ307" s="50"/>
      <c r="POR307" s="50"/>
      <c r="POS307" s="50"/>
      <c r="POT307" s="50"/>
      <c r="POU307" s="50"/>
      <c r="POV307" s="50"/>
      <c r="POW307" s="50"/>
      <c r="POX307" s="50"/>
      <c r="POY307" s="50"/>
      <c r="POZ307" s="50"/>
      <c r="PPA307" s="50"/>
      <c r="PPB307" s="50"/>
      <c r="PPC307" s="50"/>
      <c r="PPD307" s="50"/>
      <c r="PPE307" s="50"/>
      <c r="PPF307" s="50"/>
      <c r="PPG307" s="50"/>
      <c r="PPH307" s="50"/>
      <c r="PPI307" s="50"/>
      <c r="PPJ307" s="50"/>
      <c r="PPK307" s="50"/>
      <c r="PPL307" s="50"/>
      <c r="PPM307" s="50"/>
      <c r="PPN307" s="50"/>
      <c r="PPO307" s="50"/>
      <c r="PPP307" s="50"/>
      <c r="PPQ307" s="50"/>
      <c r="PPR307" s="50"/>
      <c r="PPS307" s="50"/>
      <c r="PPT307" s="50"/>
      <c r="PPU307" s="50"/>
      <c r="PPV307" s="50"/>
      <c r="PPW307" s="50"/>
      <c r="PPX307" s="50"/>
      <c r="PPY307" s="50"/>
      <c r="PPZ307" s="50"/>
      <c r="PQA307" s="50"/>
      <c r="PQB307" s="50"/>
      <c r="PQC307" s="50"/>
      <c r="PQD307" s="50"/>
      <c r="PQE307" s="50"/>
      <c r="PQF307" s="50"/>
      <c r="PQH307" s="50"/>
      <c r="PQJ307" s="50"/>
      <c r="PQK307" s="50"/>
      <c r="PQL307" s="50"/>
      <c r="PQM307" s="50"/>
      <c r="PQN307" s="50"/>
      <c r="PQO307" s="50"/>
      <c r="PQP307" s="50"/>
      <c r="PQQ307" s="50"/>
      <c r="PQV307" s="50"/>
      <c r="PQW307" s="50"/>
      <c r="PQX307" s="50"/>
      <c r="PQY307" s="50"/>
      <c r="PQZ307" s="50"/>
      <c r="PRA307" s="50"/>
      <c r="PRB307" s="50"/>
      <c r="PRC307" s="50"/>
      <c r="PRD307" s="50"/>
      <c r="PRE307" s="50"/>
      <c r="PRF307" s="50"/>
      <c r="PRG307" s="50"/>
      <c r="PRH307" s="50"/>
      <c r="PRI307" s="50"/>
      <c r="PRJ307" s="50"/>
      <c r="PRK307" s="50"/>
      <c r="PRL307" s="50"/>
      <c r="PRM307" s="50"/>
      <c r="PRN307" s="50"/>
      <c r="PRO307" s="50"/>
      <c r="PRP307" s="50"/>
      <c r="PRQ307" s="50"/>
      <c r="PRR307" s="50"/>
      <c r="PRS307" s="50"/>
      <c r="PRT307" s="50"/>
      <c r="PRU307" s="50"/>
      <c r="PRV307" s="50"/>
      <c r="PRW307" s="50"/>
      <c r="PRX307" s="50"/>
      <c r="PRY307" s="50"/>
      <c r="PRZ307" s="50"/>
      <c r="PSA307" s="50"/>
      <c r="PSB307" s="50"/>
      <c r="PSC307" s="50"/>
      <c r="PSD307" s="50"/>
      <c r="PSE307" s="50"/>
      <c r="PSF307" s="50"/>
      <c r="PSG307" s="50"/>
      <c r="PSH307" s="50"/>
      <c r="PSI307" s="50"/>
      <c r="PSJ307" s="50"/>
      <c r="PSK307" s="50"/>
      <c r="PSL307" s="50"/>
      <c r="PSM307" s="50"/>
      <c r="PSN307" s="50"/>
      <c r="PSO307" s="50"/>
      <c r="PSP307" s="50"/>
      <c r="PSQ307" s="50"/>
      <c r="PSR307" s="50"/>
      <c r="PSS307" s="50"/>
      <c r="PST307" s="50"/>
      <c r="PSU307" s="50"/>
      <c r="PSV307" s="50"/>
      <c r="PSW307" s="50"/>
      <c r="PSX307" s="50"/>
      <c r="PSY307" s="50"/>
      <c r="PSZ307" s="50"/>
      <c r="PTA307" s="50"/>
      <c r="PTB307" s="50"/>
      <c r="PTC307" s="50"/>
      <c r="PTD307" s="50"/>
      <c r="PTE307" s="50"/>
      <c r="PTF307" s="50"/>
      <c r="PTG307" s="50"/>
      <c r="PTH307" s="50"/>
      <c r="PTI307" s="50"/>
      <c r="PTJ307" s="50"/>
      <c r="PTK307" s="50"/>
      <c r="PTL307" s="50"/>
      <c r="PTM307" s="50"/>
      <c r="PTN307" s="50"/>
      <c r="PTO307" s="50"/>
      <c r="PTP307" s="50"/>
      <c r="PTQ307" s="50"/>
      <c r="PTR307" s="50"/>
      <c r="PTS307" s="50"/>
      <c r="PTT307" s="50"/>
      <c r="PTU307" s="50"/>
      <c r="PTV307" s="50"/>
      <c r="PTW307" s="50"/>
      <c r="PTX307" s="50"/>
      <c r="PTY307" s="50"/>
      <c r="PTZ307" s="50"/>
      <c r="PUA307" s="50"/>
      <c r="PUB307" s="50"/>
      <c r="PUC307" s="50"/>
      <c r="PUD307" s="50"/>
      <c r="PUE307" s="50"/>
      <c r="PUF307" s="50"/>
      <c r="PUG307" s="50"/>
      <c r="PUH307" s="50"/>
      <c r="PUI307" s="50"/>
      <c r="PUJ307" s="50"/>
      <c r="PUK307" s="50"/>
      <c r="PUL307" s="50"/>
      <c r="PUM307" s="50"/>
      <c r="PUN307" s="50"/>
      <c r="PUO307" s="50"/>
      <c r="PUP307" s="50"/>
      <c r="PUQ307" s="50"/>
      <c r="PUR307" s="50"/>
      <c r="PUS307" s="50"/>
      <c r="PUT307" s="50"/>
      <c r="PUU307" s="50"/>
      <c r="PUV307" s="50"/>
      <c r="PUW307" s="50"/>
      <c r="PUX307" s="50"/>
      <c r="PUY307" s="50"/>
      <c r="PUZ307" s="50"/>
      <c r="PVA307" s="50"/>
      <c r="PVB307" s="50"/>
      <c r="PVC307" s="50"/>
      <c r="PVD307" s="50"/>
      <c r="PVE307" s="50"/>
      <c r="PVF307" s="50"/>
      <c r="PVG307" s="50"/>
      <c r="PVH307" s="50"/>
      <c r="PVI307" s="50"/>
      <c r="PVJ307" s="50"/>
      <c r="PVK307" s="50"/>
      <c r="PVL307" s="50"/>
      <c r="PVM307" s="50"/>
      <c r="PVN307" s="50"/>
      <c r="PVO307" s="50"/>
      <c r="PVP307" s="50"/>
      <c r="PVQ307" s="50"/>
      <c r="PVR307" s="50"/>
      <c r="PVS307" s="50"/>
      <c r="PVT307" s="50"/>
      <c r="PVU307" s="50"/>
      <c r="PVV307" s="50"/>
      <c r="PVW307" s="50"/>
      <c r="PVX307" s="50"/>
      <c r="PVY307" s="50"/>
      <c r="PVZ307" s="50"/>
      <c r="PWA307" s="50"/>
      <c r="PWB307" s="50"/>
      <c r="PWC307" s="50"/>
      <c r="PWD307" s="50"/>
      <c r="PWE307" s="50"/>
      <c r="PWF307" s="50"/>
      <c r="PWG307" s="50"/>
      <c r="PWH307" s="50"/>
      <c r="PWI307" s="50"/>
      <c r="PWJ307" s="50"/>
      <c r="PWK307" s="50"/>
      <c r="PWL307" s="50"/>
      <c r="PWM307" s="50"/>
      <c r="PWN307" s="50"/>
      <c r="PWO307" s="50"/>
      <c r="PWP307" s="50"/>
      <c r="PWQ307" s="50"/>
      <c r="PWR307" s="50"/>
      <c r="PWS307" s="50"/>
      <c r="PWT307" s="50"/>
      <c r="PWU307" s="50"/>
      <c r="PWV307" s="50"/>
      <c r="PWW307" s="50"/>
      <c r="PWX307" s="50"/>
      <c r="PWY307" s="50"/>
      <c r="PWZ307" s="50"/>
      <c r="PXA307" s="50"/>
      <c r="PXB307" s="50"/>
      <c r="PXC307" s="50"/>
      <c r="PXD307" s="50"/>
      <c r="PXE307" s="50"/>
      <c r="PXF307" s="50"/>
      <c r="PXG307" s="50"/>
      <c r="PXH307" s="50"/>
      <c r="PXI307" s="50"/>
      <c r="PXJ307" s="50"/>
      <c r="PXK307" s="50"/>
      <c r="PXL307" s="50"/>
      <c r="PXM307" s="50"/>
      <c r="PXN307" s="50"/>
      <c r="PXO307" s="50"/>
      <c r="PXP307" s="50"/>
      <c r="PXQ307" s="50"/>
      <c r="PXR307" s="50"/>
      <c r="PXS307" s="50"/>
      <c r="PXT307" s="50"/>
      <c r="PXU307" s="50"/>
      <c r="PXV307" s="50"/>
      <c r="PXW307" s="50"/>
      <c r="PXX307" s="50"/>
      <c r="PXY307" s="50"/>
      <c r="PXZ307" s="50"/>
      <c r="PYA307" s="50"/>
      <c r="PYB307" s="50"/>
      <c r="PYC307" s="50"/>
      <c r="PYD307" s="50"/>
      <c r="PYE307" s="50"/>
      <c r="PYF307" s="50"/>
      <c r="PYG307" s="50"/>
      <c r="PYH307" s="50"/>
      <c r="PYI307" s="50"/>
      <c r="PYJ307" s="50"/>
      <c r="PYK307" s="50"/>
      <c r="PYL307" s="50"/>
      <c r="PYM307" s="50"/>
      <c r="PYN307" s="50"/>
      <c r="PYO307" s="50"/>
      <c r="PYP307" s="50"/>
      <c r="PYQ307" s="50"/>
      <c r="PYR307" s="50"/>
      <c r="PYS307" s="50"/>
      <c r="PYT307" s="50"/>
      <c r="PYU307" s="50"/>
      <c r="PYV307" s="50"/>
      <c r="PYW307" s="50"/>
      <c r="PYX307" s="50"/>
      <c r="PYY307" s="50"/>
      <c r="PYZ307" s="50"/>
      <c r="PZA307" s="50"/>
      <c r="PZB307" s="50"/>
      <c r="PZC307" s="50"/>
      <c r="PZD307" s="50"/>
      <c r="PZE307" s="50"/>
      <c r="PZF307" s="50"/>
      <c r="PZG307" s="50"/>
      <c r="PZH307" s="50"/>
      <c r="PZI307" s="50"/>
      <c r="PZJ307" s="50"/>
      <c r="PZK307" s="50"/>
      <c r="PZL307" s="50"/>
      <c r="PZM307" s="50"/>
      <c r="PZN307" s="50"/>
      <c r="PZO307" s="50"/>
      <c r="PZP307" s="50"/>
      <c r="PZQ307" s="50"/>
      <c r="PZR307" s="50"/>
      <c r="PZS307" s="50"/>
      <c r="PZT307" s="50"/>
      <c r="PZU307" s="50"/>
      <c r="PZV307" s="50"/>
      <c r="PZW307" s="50"/>
      <c r="PZX307" s="50"/>
      <c r="PZY307" s="50"/>
      <c r="PZZ307" s="50"/>
      <c r="QAA307" s="50"/>
      <c r="QAB307" s="50"/>
      <c r="QAD307" s="50"/>
      <c r="QAF307" s="50"/>
      <c r="QAG307" s="50"/>
      <c r="QAH307" s="50"/>
      <c r="QAI307" s="50"/>
      <c r="QAJ307" s="50"/>
      <c r="QAK307" s="50"/>
      <c r="QAL307" s="50"/>
      <c r="QAM307" s="50"/>
      <c r="QAR307" s="50"/>
      <c r="QAS307" s="50"/>
      <c r="QAT307" s="50"/>
      <c r="QAU307" s="50"/>
      <c r="QAV307" s="50"/>
      <c r="QAW307" s="50"/>
      <c r="QAX307" s="50"/>
      <c r="QAY307" s="50"/>
      <c r="QAZ307" s="50"/>
      <c r="QBA307" s="50"/>
      <c r="QBB307" s="50"/>
      <c r="QBC307" s="50"/>
      <c r="QBD307" s="50"/>
      <c r="QBE307" s="50"/>
      <c r="QBF307" s="50"/>
      <c r="QBG307" s="50"/>
      <c r="QBH307" s="50"/>
      <c r="QBI307" s="50"/>
      <c r="QBJ307" s="50"/>
      <c r="QBK307" s="50"/>
      <c r="QBL307" s="50"/>
      <c r="QBM307" s="50"/>
      <c r="QBN307" s="50"/>
      <c r="QBO307" s="50"/>
      <c r="QBP307" s="50"/>
      <c r="QBQ307" s="50"/>
      <c r="QBR307" s="50"/>
      <c r="QBS307" s="50"/>
      <c r="QBT307" s="50"/>
      <c r="QBU307" s="50"/>
      <c r="QBV307" s="50"/>
      <c r="QBW307" s="50"/>
      <c r="QBX307" s="50"/>
      <c r="QBY307" s="50"/>
      <c r="QBZ307" s="50"/>
      <c r="QCA307" s="50"/>
      <c r="QCB307" s="50"/>
      <c r="QCC307" s="50"/>
      <c r="QCD307" s="50"/>
      <c r="QCE307" s="50"/>
      <c r="QCF307" s="50"/>
      <c r="QCG307" s="50"/>
      <c r="QCH307" s="50"/>
      <c r="QCI307" s="50"/>
      <c r="QCJ307" s="50"/>
      <c r="QCK307" s="50"/>
      <c r="QCL307" s="50"/>
      <c r="QCM307" s="50"/>
      <c r="QCN307" s="50"/>
      <c r="QCO307" s="50"/>
      <c r="QCP307" s="50"/>
      <c r="QCQ307" s="50"/>
      <c r="QCR307" s="50"/>
      <c r="QCS307" s="50"/>
      <c r="QCT307" s="50"/>
      <c r="QCU307" s="50"/>
      <c r="QCV307" s="50"/>
      <c r="QCW307" s="50"/>
      <c r="QCX307" s="50"/>
      <c r="QCY307" s="50"/>
      <c r="QCZ307" s="50"/>
      <c r="QDA307" s="50"/>
      <c r="QDB307" s="50"/>
      <c r="QDC307" s="50"/>
      <c r="QDD307" s="50"/>
      <c r="QDE307" s="50"/>
      <c r="QDF307" s="50"/>
      <c r="QDG307" s="50"/>
      <c r="QDH307" s="50"/>
      <c r="QDI307" s="50"/>
      <c r="QDJ307" s="50"/>
      <c r="QDK307" s="50"/>
      <c r="QDL307" s="50"/>
      <c r="QDM307" s="50"/>
      <c r="QDN307" s="50"/>
      <c r="QDO307" s="50"/>
      <c r="QDP307" s="50"/>
      <c r="QDQ307" s="50"/>
      <c r="QDR307" s="50"/>
      <c r="QDS307" s="50"/>
      <c r="QDT307" s="50"/>
      <c r="QDU307" s="50"/>
      <c r="QDV307" s="50"/>
      <c r="QDW307" s="50"/>
      <c r="QDX307" s="50"/>
      <c r="QDY307" s="50"/>
      <c r="QDZ307" s="50"/>
      <c r="QEA307" s="50"/>
      <c r="QEB307" s="50"/>
      <c r="QEC307" s="50"/>
      <c r="QED307" s="50"/>
      <c r="QEE307" s="50"/>
      <c r="QEF307" s="50"/>
      <c r="QEG307" s="50"/>
      <c r="QEH307" s="50"/>
      <c r="QEI307" s="50"/>
      <c r="QEJ307" s="50"/>
      <c r="QEK307" s="50"/>
      <c r="QEL307" s="50"/>
      <c r="QEM307" s="50"/>
      <c r="QEN307" s="50"/>
      <c r="QEO307" s="50"/>
      <c r="QEP307" s="50"/>
      <c r="QEQ307" s="50"/>
      <c r="QER307" s="50"/>
      <c r="QES307" s="50"/>
      <c r="QET307" s="50"/>
      <c r="QEU307" s="50"/>
      <c r="QEV307" s="50"/>
      <c r="QEW307" s="50"/>
      <c r="QEX307" s="50"/>
      <c r="QEY307" s="50"/>
      <c r="QEZ307" s="50"/>
      <c r="QFA307" s="50"/>
      <c r="QFB307" s="50"/>
      <c r="QFC307" s="50"/>
      <c r="QFD307" s="50"/>
      <c r="QFE307" s="50"/>
      <c r="QFF307" s="50"/>
      <c r="QFG307" s="50"/>
      <c r="QFH307" s="50"/>
      <c r="QFI307" s="50"/>
      <c r="QFJ307" s="50"/>
      <c r="QFK307" s="50"/>
      <c r="QFL307" s="50"/>
      <c r="QFM307" s="50"/>
      <c r="QFN307" s="50"/>
      <c r="QFO307" s="50"/>
      <c r="QFP307" s="50"/>
      <c r="QFQ307" s="50"/>
      <c r="QFR307" s="50"/>
      <c r="QFS307" s="50"/>
      <c r="QFT307" s="50"/>
      <c r="QFU307" s="50"/>
      <c r="QFV307" s="50"/>
      <c r="QFW307" s="50"/>
      <c r="QFX307" s="50"/>
      <c r="QFY307" s="50"/>
      <c r="QFZ307" s="50"/>
      <c r="QGA307" s="50"/>
      <c r="QGB307" s="50"/>
      <c r="QGC307" s="50"/>
      <c r="QGD307" s="50"/>
      <c r="QGE307" s="50"/>
      <c r="QGF307" s="50"/>
      <c r="QGG307" s="50"/>
      <c r="QGH307" s="50"/>
      <c r="QGI307" s="50"/>
      <c r="QGJ307" s="50"/>
      <c r="QGK307" s="50"/>
      <c r="QGL307" s="50"/>
      <c r="QGM307" s="50"/>
      <c r="QGN307" s="50"/>
      <c r="QGO307" s="50"/>
      <c r="QGP307" s="50"/>
      <c r="QGQ307" s="50"/>
      <c r="QGR307" s="50"/>
      <c r="QGS307" s="50"/>
      <c r="QGT307" s="50"/>
      <c r="QGU307" s="50"/>
      <c r="QGV307" s="50"/>
      <c r="QGW307" s="50"/>
      <c r="QGX307" s="50"/>
      <c r="QGY307" s="50"/>
      <c r="QGZ307" s="50"/>
      <c r="QHA307" s="50"/>
      <c r="QHB307" s="50"/>
      <c r="QHC307" s="50"/>
      <c r="QHD307" s="50"/>
      <c r="QHE307" s="50"/>
      <c r="QHF307" s="50"/>
      <c r="QHG307" s="50"/>
      <c r="QHH307" s="50"/>
      <c r="QHI307" s="50"/>
      <c r="QHJ307" s="50"/>
      <c r="QHK307" s="50"/>
      <c r="QHL307" s="50"/>
      <c r="QHM307" s="50"/>
      <c r="QHN307" s="50"/>
      <c r="QHO307" s="50"/>
      <c r="QHP307" s="50"/>
      <c r="QHQ307" s="50"/>
      <c r="QHR307" s="50"/>
      <c r="QHS307" s="50"/>
      <c r="QHT307" s="50"/>
      <c r="QHU307" s="50"/>
      <c r="QHV307" s="50"/>
      <c r="QHW307" s="50"/>
      <c r="QHX307" s="50"/>
      <c r="QHY307" s="50"/>
      <c r="QHZ307" s="50"/>
      <c r="QIA307" s="50"/>
      <c r="QIB307" s="50"/>
      <c r="QIC307" s="50"/>
      <c r="QID307" s="50"/>
      <c r="QIE307" s="50"/>
      <c r="QIF307" s="50"/>
      <c r="QIG307" s="50"/>
      <c r="QIH307" s="50"/>
      <c r="QII307" s="50"/>
      <c r="QIJ307" s="50"/>
      <c r="QIK307" s="50"/>
      <c r="QIL307" s="50"/>
      <c r="QIM307" s="50"/>
      <c r="QIN307" s="50"/>
      <c r="QIO307" s="50"/>
      <c r="QIP307" s="50"/>
      <c r="QIQ307" s="50"/>
      <c r="QIR307" s="50"/>
      <c r="QIS307" s="50"/>
      <c r="QIT307" s="50"/>
      <c r="QIU307" s="50"/>
      <c r="QIV307" s="50"/>
      <c r="QIW307" s="50"/>
      <c r="QIX307" s="50"/>
      <c r="QIY307" s="50"/>
      <c r="QIZ307" s="50"/>
      <c r="QJA307" s="50"/>
      <c r="QJB307" s="50"/>
      <c r="QJC307" s="50"/>
      <c r="QJD307" s="50"/>
      <c r="QJE307" s="50"/>
      <c r="QJF307" s="50"/>
      <c r="QJG307" s="50"/>
      <c r="QJH307" s="50"/>
      <c r="QJI307" s="50"/>
      <c r="QJJ307" s="50"/>
      <c r="QJK307" s="50"/>
      <c r="QJL307" s="50"/>
      <c r="QJM307" s="50"/>
      <c r="QJN307" s="50"/>
      <c r="QJO307" s="50"/>
      <c r="QJP307" s="50"/>
      <c r="QJQ307" s="50"/>
      <c r="QJR307" s="50"/>
      <c r="QJS307" s="50"/>
      <c r="QJT307" s="50"/>
      <c r="QJU307" s="50"/>
      <c r="QJV307" s="50"/>
      <c r="QJW307" s="50"/>
      <c r="QJX307" s="50"/>
      <c r="QJZ307" s="50"/>
      <c r="QKB307" s="50"/>
      <c r="QKC307" s="50"/>
      <c r="QKD307" s="50"/>
      <c r="QKE307" s="50"/>
      <c r="QKF307" s="50"/>
      <c r="QKG307" s="50"/>
      <c r="QKH307" s="50"/>
      <c r="QKI307" s="50"/>
      <c r="QKN307" s="50"/>
      <c r="QKO307" s="50"/>
      <c r="QKP307" s="50"/>
      <c r="QKQ307" s="50"/>
      <c r="QKR307" s="50"/>
      <c r="QKS307" s="50"/>
      <c r="QKT307" s="50"/>
      <c r="QKU307" s="50"/>
      <c r="QKV307" s="50"/>
      <c r="QKW307" s="50"/>
      <c r="QKX307" s="50"/>
      <c r="QKY307" s="50"/>
      <c r="QKZ307" s="50"/>
      <c r="QLA307" s="50"/>
      <c r="QLB307" s="50"/>
      <c r="QLC307" s="50"/>
      <c r="QLD307" s="50"/>
      <c r="QLE307" s="50"/>
      <c r="QLF307" s="50"/>
      <c r="QLG307" s="50"/>
      <c r="QLH307" s="50"/>
      <c r="QLI307" s="50"/>
      <c r="QLJ307" s="50"/>
      <c r="QLK307" s="50"/>
      <c r="QLL307" s="50"/>
      <c r="QLM307" s="50"/>
      <c r="QLN307" s="50"/>
      <c r="QLO307" s="50"/>
      <c r="QLP307" s="50"/>
      <c r="QLQ307" s="50"/>
      <c r="QLR307" s="50"/>
      <c r="QLS307" s="50"/>
      <c r="QLT307" s="50"/>
      <c r="QLU307" s="50"/>
      <c r="QLV307" s="50"/>
      <c r="QLW307" s="50"/>
      <c r="QLX307" s="50"/>
      <c r="QLY307" s="50"/>
      <c r="QLZ307" s="50"/>
      <c r="QMA307" s="50"/>
      <c r="QMB307" s="50"/>
      <c r="QMC307" s="50"/>
      <c r="QMD307" s="50"/>
      <c r="QME307" s="50"/>
      <c r="QMF307" s="50"/>
      <c r="QMG307" s="50"/>
      <c r="QMH307" s="50"/>
      <c r="QMI307" s="50"/>
      <c r="QMJ307" s="50"/>
      <c r="QMK307" s="50"/>
      <c r="QML307" s="50"/>
      <c r="QMM307" s="50"/>
      <c r="QMN307" s="50"/>
      <c r="QMO307" s="50"/>
      <c r="QMP307" s="50"/>
      <c r="QMQ307" s="50"/>
      <c r="QMR307" s="50"/>
      <c r="QMS307" s="50"/>
      <c r="QMT307" s="50"/>
      <c r="QMU307" s="50"/>
      <c r="QMV307" s="50"/>
      <c r="QMW307" s="50"/>
      <c r="QMX307" s="50"/>
      <c r="QMY307" s="50"/>
      <c r="QMZ307" s="50"/>
      <c r="QNA307" s="50"/>
      <c r="QNB307" s="50"/>
      <c r="QNC307" s="50"/>
      <c r="QND307" s="50"/>
      <c r="QNE307" s="50"/>
      <c r="QNF307" s="50"/>
      <c r="QNG307" s="50"/>
      <c r="QNH307" s="50"/>
      <c r="QNI307" s="50"/>
      <c r="QNJ307" s="50"/>
      <c r="QNK307" s="50"/>
      <c r="QNL307" s="50"/>
      <c r="QNM307" s="50"/>
      <c r="QNN307" s="50"/>
      <c r="QNO307" s="50"/>
      <c r="QNP307" s="50"/>
      <c r="QNQ307" s="50"/>
      <c r="QNR307" s="50"/>
      <c r="QNS307" s="50"/>
      <c r="QNT307" s="50"/>
      <c r="QNU307" s="50"/>
      <c r="QNV307" s="50"/>
      <c r="QNW307" s="50"/>
      <c r="QNX307" s="50"/>
      <c r="QNY307" s="50"/>
      <c r="QNZ307" s="50"/>
      <c r="QOA307" s="50"/>
      <c r="QOB307" s="50"/>
      <c r="QOC307" s="50"/>
      <c r="QOD307" s="50"/>
      <c r="QOE307" s="50"/>
      <c r="QOF307" s="50"/>
      <c r="QOG307" s="50"/>
      <c r="QOH307" s="50"/>
      <c r="QOI307" s="50"/>
      <c r="QOJ307" s="50"/>
      <c r="QOK307" s="50"/>
      <c r="QOL307" s="50"/>
      <c r="QOM307" s="50"/>
      <c r="QON307" s="50"/>
      <c r="QOO307" s="50"/>
      <c r="QOP307" s="50"/>
      <c r="QOQ307" s="50"/>
      <c r="QOR307" s="50"/>
      <c r="QOS307" s="50"/>
      <c r="QOT307" s="50"/>
      <c r="QOU307" s="50"/>
      <c r="QOV307" s="50"/>
      <c r="QOW307" s="50"/>
      <c r="QOX307" s="50"/>
      <c r="QOY307" s="50"/>
      <c r="QOZ307" s="50"/>
      <c r="QPA307" s="50"/>
      <c r="QPB307" s="50"/>
      <c r="QPC307" s="50"/>
      <c r="QPD307" s="50"/>
      <c r="QPE307" s="50"/>
      <c r="QPF307" s="50"/>
      <c r="QPG307" s="50"/>
      <c r="QPH307" s="50"/>
      <c r="QPI307" s="50"/>
      <c r="QPJ307" s="50"/>
      <c r="QPK307" s="50"/>
      <c r="QPL307" s="50"/>
      <c r="QPM307" s="50"/>
      <c r="QPN307" s="50"/>
      <c r="QPO307" s="50"/>
      <c r="QPP307" s="50"/>
      <c r="QPQ307" s="50"/>
      <c r="QPR307" s="50"/>
      <c r="QPS307" s="50"/>
      <c r="QPT307" s="50"/>
      <c r="QPU307" s="50"/>
      <c r="QPV307" s="50"/>
      <c r="QPW307" s="50"/>
      <c r="QPX307" s="50"/>
      <c r="QPY307" s="50"/>
      <c r="QPZ307" s="50"/>
      <c r="QQA307" s="50"/>
      <c r="QQB307" s="50"/>
      <c r="QQC307" s="50"/>
      <c r="QQD307" s="50"/>
      <c r="QQE307" s="50"/>
      <c r="QQF307" s="50"/>
      <c r="QQG307" s="50"/>
      <c r="QQH307" s="50"/>
      <c r="QQI307" s="50"/>
      <c r="QQJ307" s="50"/>
      <c r="QQK307" s="50"/>
      <c r="QQL307" s="50"/>
      <c r="QQM307" s="50"/>
      <c r="QQN307" s="50"/>
      <c r="QQO307" s="50"/>
      <c r="QQP307" s="50"/>
      <c r="QQQ307" s="50"/>
      <c r="QQR307" s="50"/>
      <c r="QQS307" s="50"/>
      <c r="QQT307" s="50"/>
      <c r="QQU307" s="50"/>
      <c r="QQV307" s="50"/>
      <c r="QQW307" s="50"/>
      <c r="QQX307" s="50"/>
      <c r="QQY307" s="50"/>
      <c r="QQZ307" s="50"/>
      <c r="QRA307" s="50"/>
      <c r="QRB307" s="50"/>
      <c r="QRC307" s="50"/>
      <c r="QRD307" s="50"/>
      <c r="QRE307" s="50"/>
      <c r="QRF307" s="50"/>
      <c r="QRG307" s="50"/>
      <c r="QRH307" s="50"/>
      <c r="QRI307" s="50"/>
      <c r="QRJ307" s="50"/>
      <c r="QRK307" s="50"/>
      <c r="QRL307" s="50"/>
      <c r="QRM307" s="50"/>
      <c r="QRN307" s="50"/>
      <c r="QRO307" s="50"/>
      <c r="QRP307" s="50"/>
      <c r="QRQ307" s="50"/>
      <c r="QRR307" s="50"/>
      <c r="QRS307" s="50"/>
      <c r="QRT307" s="50"/>
      <c r="QRU307" s="50"/>
      <c r="QRV307" s="50"/>
      <c r="QRW307" s="50"/>
      <c r="QRX307" s="50"/>
      <c r="QRY307" s="50"/>
      <c r="QRZ307" s="50"/>
      <c r="QSA307" s="50"/>
      <c r="QSB307" s="50"/>
      <c r="QSC307" s="50"/>
      <c r="QSD307" s="50"/>
      <c r="QSE307" s="50"/>
      <c r="QSF307" s="50"/>
      <c r="QSG307" s="50"/>
      <c r="QSH307" s="50"/>
      <c r="QSI307" s="50"/>
      <c r="QSJ307" s="50"/>
      <c r="QSK307" s="50"/>
      <c r="QSL307" s="50"/>
      <c r="QSM307" s="50"/>
      <c r="QSN307" s="50"/>
      <c r="QSO307" s="50"/>
      <c r="QSP307" s="50"/>
      <c r="QSQ307" s="50"/>
      <c r="QSR307" s="50"/>
      <c r="QSS307" s="50"/>
      <c r="QST307" s="50"/>
      <c r="QSU307" s="50"/>
      <c r="QSV307" s="50"/>
      <c r="QSW307" s="50"/>
      <c r="QSX307" s="50"/>
      <c r="QSY307" s="50"/>
      <c r="QSZ307" s="50"/>
      <c r="QTA307" s="50"/>
      <c r="QTB307" s="50"/>
      <c r="QTC307" s="50"/>
      <c r="QTD307" s="50"/>
      <c r="QTE307" s="50"/>
      <c r="QTF307" s="50"/>
      <c r="QTG307" s="50"/>
      <c r="QTH307" s="50"/>
      <c r="QTI307" s="50"/>
      <c r="QTJ307" s="50"/>
      <c r="QTK307" s="50"/>
      <c r="QTL307" s="50"/>
      <c r="QTM307" s="50"/>
      <c r="QTN307" s="50"/>
      <c r="QTO307" s="50"/>
      <c r="QTP307" s="50"/>
      <c r="QTQ307" s="50"/>
      <c r="QTR307" s="50"/>
      <c r="QTS307" s="50"/>
      <c r="QTT307" s="50"/>
      <c r="QTV307" s="50"/>
      <c r="QTX307" s="50"/>
      <c r="QTY307" s="50"/>
      <c r="QTZ307" s="50"/>
      <c r="QUA307" s="50"/>
      <c r="QUB307" s="50"/>
      <c r="QUC307" s="50"/>
      <c r="QUD307" s="50"/>
      <c r="QUE307" s="50"/>
      <c r="QUJ307" s="50"/>
      <c r="QUK307" s="50"/>
      <c r="QUL307" s="50"/>
      <c r="QUM307" s="50"/>
      <c r="QUN307" s="50"/>
      <c r="QUO307" s="50"/>
      <c r="QUP307" s="50"/>
      <c r="QUQ307" s="50"/>
      <c r="QUR307" s="50"/>
      <c r="QUS307" s="50"/>
      <c r="QUT307" s="50"/>
      <c r="QUU307" s="50"/>
      <c r="QUV307" s="50"/>
      <c r="QUW307" s="50"/>
      <c r="QUX307" s="50"/>
      <c r="QUY307" s="50"/>
      <c r="QUZ307" s="50"/>
      <c r="QVA307" s="50"/>
      <c r="QVB307" s="50"/>
      <c r="QVC307" s="50"/>
      <c r="QVD307" s="50"/>
      <c r="QVE307" s="50"/>
      <c r="QVF307" s="50"/>
      <c r="QVG307" s="50"/>
      <c r="QVH307" s="50"/>
      <c r="QVI307" s="50"/>
      <c r="QVJ307" s="50"/>
      <c r="QVK307" s="50"/>
      <c r="QVL307" s="50"/>
      <c r="QVM307" s="50"/>
      <c r="QVN307" s="50"/>
      <c r="QVO307" s="50"/>
      <c r="QVP307" s="50"/>
      <c r="QVQ307" s="50"/>
      <c r="QVR307" s="50"/>
      <c r="QVS307" s="50"/>
      <c r="QVT307" s="50"/>
      <c r="QVU307" s="50"/>
      <c r="QVV307" s="50"/>
      <c r="QVW307" s="50"/>
      <c r="QVX307" s="50"/>
      <c r="QVY307" s="50"/>
      <c r="QVZ307" s="50"/>
      <c r="QWA307" s="50"/>
      <c r="QWB307" s="50"/>
      <c r="QWC307" s="50"/>
      <c r="QWD307" s="50"/>
      <c r="QWE307" s="50"/>
      <c r="QWF307" s="50"/>
      <c r="QWG307" s="50"/>
      <c r="QWH307" s="50"/>
      <c r="QWI307" s="50"/>
      <c r="QWJ307" s="50"/>
      <c r="QWK307" s="50"/>
      <c r="QWL307" s="50"/>
      <c r="QWM307" s="50"/>
      <c r="QWN307" s="50"/>
      <c r="QWO307" s="50"/>
      <c r="QWP307" s="50"/>
      <c r="QWQ307" s="50"/>
      <c r="QWR307" s="50"/>
      <c r="QWS307" s="50"/>
      <c r="QWT307" s="50"/>
      <c r="QWU307" s="50"/>
      <c r="QWV307" s="50"/>
      <c r="QWW307" s="50"/>
      <c r="QWX307" s="50"/>
      <c r="QWY307" s="50"/>
      <c r="QWZ307" s="50"/>
      <c r="QXA307" s="50"/>
      <c r="QXB307" s="50"/>
      <c r="QXC307" s="50"/>
      <c r="QXD307" s="50"/>
      <c r="QXE307" s="50"/>
      <c r="QXF307" s="50"/>
      <c r="QXG307" s="50"/>
      <c r="QXH307" s="50"/>
      <c r="QXI307" s="50"/>
      <c r="QXJ307" s="50"/>
      <c r="QXK307" s="50"/>
      <c r="QXL307" s="50"/>
      <c r="QXM307" s="50"/>
      <c r="QXN307" s="50"/>
      <c r="QXO307" s="50"/>
      <c r="QXP307" s="50"/>
      <c r="QXQ307" s="50"/>
      <c r="QXR307" s="50"/>
      <c r="QXS307" s="50"/>
      <c r="QXT307" s="50"/>
      <c r="QXU307" s="50"/>
      <c r="QXV307" s="50"/>
      <c r="QXW307" s="50"/>
      <c r="QXX307" s="50"/>
      <c r="QXY307" s="50"/>
      <c r="QXZ307" s="50"/>
      <c r="QYA307" s="50"/>
      <c r="QYB307" s="50"/>
      <c r="QYC307" s="50"/>
      <c r="QYD307" s="50"/>
      <c r="QYE307" s="50"/>
      <c r="QYF307" s="50"/>
      <c r="QYG307" s="50"/>
      <c r="QYH307" s="50"/>
      <c r="QYI307" s="50"/>
      <c r="QYJ307" s="50"/>
      <c r="QYK307" s="50"/>
      <c r="QYL307" s="50"/>
      <c r="QYM307" s="50"/>
      <c r="QYN307" s="50"/>
      <c r="QYO307" s="50"/>
      <c r="QYP307" s="50"/>
      <c r="QYQ307" s="50"/>
      <c r="QYR307" s="50"/>
      <c r="QYS307" s="50"/>
      <c r="QYT307" s="50"/>
      <c r="QYU307" s="50"/>
      <c r="QYV307" s="50"/>
      <c r="QYW307" s="50"/>
      <c r="QYX307" s="50"/>
      <c r="QYY307" s="50"/>
      <c r="QYZ307" s="50"/>
      <c r="QZA307" s="50"/>
      <c r="QZB307" s="50"/>
      <c r="QZC307" s="50"/>
      <c r="QZD307" s="50"/>
      <c r="QZE307" s="50"/>
      <c r="QZF307" s="50"/>
      <c r="QZG307" s="50"/>
      <c r="QZH307" s="50"/>
      <c r="QZI307" s="50"/>
      <c r="QZJ307" s="50"/>
      <c r="QZK307" s="50"/>
      <c r="QZL307" s="50"/>
      <c r="QZM307" s="50"/>
      <c r="QZN307" s="50"/>
      <c r="QZO307" s="50"/>
      <c r="QZP307" s="50"/>
      <c r="QZQ307" s="50"/>
      <c r="QZR307" s="50"/>
      <c r="QZS307" s="50"/>
      <c r="QZT307" s="50"/>
      <c r="QZU307" s="50"/>
      <c r="QZV307" s="50"/>
      <c r="QZW307" s="50"/>
      <c r="QZX307" s="50"/>
      <c r="QZY307" s="50"/>
      <c r="QZZ307" s="50"/>
      <c r="RAA307" s="50"/>
      <c r="RAB307" s="50"/>
      <c r="RAC307" s="50"/>
      <c r="RAD307" s="50"/>
      <c r="RAE307" s="50"/>
      <c r="RAF307" s="50"/>
      <c r="RAG307" s="50"/>
      <c r="RAH307" s="50"/>
      <c r="RAI307" s="50"/>
      <c r="RAJ307" s="50"/>
      <c r="RAK307" s="50"/>
      <c r="RAL307" s="50"/>
      <c r="RAM307" s="50"/>
      <c r="RAN307" s="50"/>
      <c r="RAO307" s="50"/>
      <c r="RAP307" s="50"/>
      <c r="RAQ307" s="50"/>
      <c r="RAR307" s="50"/>
      <c r="RAS307" s="50"/>
      <c r="RAT307" s="50"/>
      <c r="RAU307" s="50"/>
      <c r="RAV307" s="50"/>
      <c r="RAW307" s="50"/>
      <c r="RAX307" s="50"/>
      <c r="RAY307" s="50"/>
      <c r="RAZ307" s="50"/>
      <c r="RBA307" s="50"/>
      <c r="RBB307" s="50"/>
      <c r="RBC307" s="50"/>
      <c r="RBD307" s="50"/>
      <c r="RBE307" s="50"/>
      <c r="RBF307" s="50"/>
      <c r="RBG307" s="50"/>
      <c r="RBH307" s="50"/>
      <c r="RBI307" s="50"/>
      <c r="RBJ307" s="50"/>
      <c r="RBK307" s="50"/>
      <c r="RBL307" s="50"/>
      <c r="RBM307" s="50"/>
      <c r="RBN307" s="50"/>
      <c r="RBO307" s="50"/>
      <c r="RBP307" s="50"/>
      <c r="RBQ307" s="50"/>
      <c r="RBR307" s="50"/>
      <c r="RBS307" s="50"/>
      <c r="RBT307" s="50"/>
      <c r="RBU307" s="50"/>
      <c r="RBV307" s="50"/>
      <c r="RBW307" s="50"/>
      <c r="RBX307" s="50"/>
      <c r="RBY307" s="50"/>
      <c r="RBZ307" s="50"/>
      <c r="RCA307" s="50"/>
      <c r="RCB307" s="50"/>
      <c r="RCC307" s="50"/>
      <c r="RCD307" s="50"/>
      <c r="RCE307" s="50"/>
      <c r="RCF307" s="50"/>
      <c r="RCG307" s="50"/>
      <c r="RCH307" s="50"/>
      <c r="RCI307" s="50"/>
      <c r="RCJ307" s="50"/>
      <c r="RCK307" s="50"/>
      <c r="RCL307" s="50"/>
      <c r="RCM307" s="50"/>
      <c r="RCN307" s="50"/>
      <c r="RCO307" s="50"/>
      <c r="RCP307" s="50"/>
      <c r="RCQ307" s="50"/>
      <c r="RCR307" s="50"/>
      <c r="RCS307" s="50"/>
      <c r="RCT307" s="50"/>
      <c r="RCU307" s="50"/>
      <c r="RCV307" s="50"/>
      <c r="RCW307" s="50"/>
      <c r="RCX307" s="50"/>
      <c r="RCY307" s="50"/>
      <c r="RCZ307" s="50"/>
      <c r="RDA307" s="50"/>
      <c r="RDB307" s="50"/>
      <c r="RDC307" s="50"/>
      <c r="RDD307" s="50"/>
      <c r="RDE307" s="50"/>
      <c r="RDF307" s="50"/>
      <c r="RDG307" s="50"/>
      <c r="RDH307" s="50"/>
      <c r="RDI307" s="50"/>
      <c r="RDJ307" s="50"/>
      <c r="RDK307" s="50"/>
      <c r="RDL307" s="50"/>
      <c r="RDM307" s="50"/>
      <c r="RDN307" s="50"/>
      <c r="RDO307" s="50"/>
      <c r="RDP307" s="50"/>
      <c r="RDR307" s="50"/>
      <c r="RDT307" s="50"/>
      <c r="RDU307" s="50"/>
      <c r="RDV307" s="50"/>
      <c r="RDW307" s="50"/>
      <c r="RDX307" s="50"/>
      <c r="RDY307" s="50"/>
      <c r="RDZ307" s="50"/>
      <c r="REA307" s="50"/>
      <c r="REF307" s="50"/>
      <c r="REG307" s="50"/>
      <c r="REH307" s="50"/>
      <c r="REI307" s="50"/>
      <c r="REJ307" s="50"/>
      <c r="REK307" s="50"/>
      <c r="REL307" s="50"/>
      <c r="REM307" s="50"/>
      <c r="REN307" s="50"/>
      <c r="REO307" s="50"/>
      <c r="REP307" s="50"/>
      <c r="REQ307" s="50"/>
      <c r="RER307" s="50"/>
      <c r="RES307" s="50"/>
      <c r="RET307" s="50"/>
      <c r="REU307" s="50"/>
      <c r="REV307" s="50"/>
      <c r="REW307" s="50"/>
      <c r="REX307" s="50"/>
      <c r="REY307" s="50"/>
      <c r="REZ307" s="50"/>
      <c r="RFA307" s="50"/>
      <c r="RFB307" s="50"/>
      <c r="RFC307" s="50"/>
      <c r="RFD307" s="50"/>
      <c r="RFE307" s="50"/>
      <c r="RFF307" s="50"/>
      <c r="RFG307" s="50"/>
      <c r="RFH307" s="50"/>
      <c r="RFI307" s="50"/>
      <c r="RFJ307" s="50"/>
      <c r="RFK307" s="50"/>
      <c r="RFL307" s="50"/>
      <c r="RFM307" s="50"/>
      <c r="RFN307" s="50"/>
      <c r="RFO307" s="50"/>
      <c r="RFP307" s="50"/>
      <c r="RFQ307" s="50"/>
      <c r="RFR307" s="50"/>
      <c r="RFS307" s="50"/>
      <c r="RFT307" s="50"/>
      <c r="RFU307" s="50"/>
      <c r="RFV307" s="50"/>
      <c r="RFW307" s="50"/>
      <c r="RFX307" s="50"/>
      <c r="RFY307" s="50"/>
      <c r="RFZ307" s="50"/>
      <c r="RGA307" s="50"/>
      <c r="RGB307" s="50"/>
      <c r="RGC307" s="50"/>
      <c r="RGD307" s="50"/>
      <c r="RGE307" s="50"/>
      <c r="RGF307" s="50"/>
      <c r="RGG307" s="50"/>
      <c r="RGH307" s="50"/>
      <c r="RGI307" s="50"/>
      <c r="RGJ307" s="50"/>
      <c r="RGK307" s="50"/>
      <c r="RGL307" s="50"/>
      <c r="RGM307" s="50"/>
      <c r="RGN307" s="50"/>
      <c r="RGO307" s="50"/>
      <c r="RGP307" s="50"/>
      <c r="RGQ307" s="50"/>
      <c r="RGR307" s="50"/>
      <c r="RGS307" s="50"/>
      <c r="RGT307" s="50"/>
      <c r="RGU307" s="50"/>
      <c r="RGV307" s="50"/>
      <c r="RGW307" s="50"/>
      <c r="RGX307" s="50"/>
      <c r="RGY307" s="50"/>
      <c r="RGZ307" s="50"/>
      <c r="RHA307" s="50"/>
      <c r="RHB307" s="50"/>
      <c r="RHC307" s="50"/>
      <c r="RHD307" s="50"/>
      <c r="RHE307" s="50"/>
      <c r="RHF307" s="50"/>
      <c r="RHG307" s="50"/>
      <c r="RHH307" s="50"/>
      <c r="RHI307" s="50"/>
      <c r="RHJ307" s="50"/>
      <c r="RHK307" s="50"/>
      <c r="RHL307" s="50"/>
      <c r="RHM307" s="50"/>
      <c r="RHN307" s="50"/>
      <c r="RHO307" s="50"/>
      <c r="RHP307" s="50"/>
      <c r="RHQ307" s="50"/>
      <c r="RHR307" s="50"/>
      <c r="RHS307" s="50"/>
      <c r="RHT307" s="50"/>
      <c r="RHU307" s="50"/>
      <c r="RHV307" s="50"/>
      <c r="RHW307" s="50"/>
      <c r="RHX307" s="50"/>
      <c r="RHY307" s="50"/>
      <c r="RHZ307" s="50"/>
      <c r="RIA307" s="50"/>
      <c r="RIB307" s="50"/>
      <c r="RIC307" s="50"/>
      <c r="RID307" s="50"/>
      <c r="RIE307" s="50"/>
      <c r="RIF307" s="50"/>
      <c r="RIG307" s="50"/>
      <c r="RIH307" s="50"/>
      <c r="RII307" s="50"/>
      <c r="RIJ307" s="50"/>
      <c r="RIK307" s="50"/>
      <c r="RIL307" s="50"/>
      <c r="RIM307" s="50"/>
      <c r="RIN307" s="50"/>
      <c r="RIO307" s="50"/>
      <c r="RIP307" s="50"/>
      <c r="RIQ307" s="50"/>
      <c r="RIR307" s="50"/>
      <c r="RIS307" s="50"/>
      <c r="RIT307" s="50"/>
      <c r="RIU307" s="50"/>
      <c r="RIV307" s="50"/>
      <c r="RIW307" s="50"/>
      <c r="RIX307" s="50"/>
      <c r="RIY307" s="50"/>
      <c r="RIZ307" s="50"/>
      <c r="RJA307" s="50"/>
      <c r="RJB307" s="50"/>
      <c r="RJC307" s="50"/>
      <c r="RJD307" s="50"/>
      <c r="RJE307" s="50"/>
      <c r="RJF307" s="50"/>
      <c r="RJG307" s="50"/>
      <c r="RJH307" s="50"/>
      <c r="RJI307" s="50"/>
      <c r="RJJ307" s="50"/>
      <c r="RJK307" s="50"/>
      <c r="RJL307" s="50"/>
      <c r="RJM307" s="50"/>
      <c r="RJN307" s="50"/>
      <c r="RJO307" s="50"/>
      <c r="RJP307" s="50"/>
      <c r="RJQ307" s="50"/>
      <c r="RJR307" s="50"/>
      <c r="RJS307" s="50"/>
      <c r="RJT307" s="50"/>
      <c r="RJU307" s="50"/>
      <c r="RJV307" s="50"/>
      <c r="RJW307" s="50"/>
      <c r="RJX307" s="50"/>
      <c r="RJY307" s="50"/>
      <c r="RJZ307" s="50"/>
      <c r="RKA307" s="50"/>
      <c r="RKB307" s="50"/>
      <c r="RKC307" s="50"/>
      <c r="RKD307" s="50"/>
      <c r="RKE307" s="50"/>
      <c r="RKF307" s="50"/>
      <c r="RKG307" s="50"/>
      <c r="RKH307" s="50"/>
      <c r="RKI307" s="50"/>
      <c r="RKJ307" s="50"/>
      <c r="RKK307" s="50"/>
      <c r="RKL307" s="50"/>
      <c r="RKM307" s="50"/>
      <c r="RKN307" s="50"/>
      <c r="RKO307" s="50"/>
      <c r="RKP307" s="50"/>
      <c r="RKQ307" s="50"/>
      <c r="RKR307" s="50"/>
      <c r="RKS307" s="50"/>
      <c r="RKT307" s="50"/>
      <c r="RKU307" s="50"/>
      <c r="RKV307" s="50"/>
      <c r="RKW307" s="50"/>
      <c r="RKX307" s="50"/>
      <c r="RKY307" s="50"/>
      <c r="RKZ307" s="50"/>
      <c r="RLA307" s="50"/>
      <c r="RLB307" s="50"/>
      <c r="RLC307" s="50"/>
      <c r="RLD307" s="50"/>
      <c r="RLE307" s="50"/>
      <c r="RLF307" s="50"/>
      <c r="RLG307" s="50"/>
      <c r="RLH307" s="50"/>
      <c r="RLI307" s="50"/>
      <c r="RLJ307" s="50"/>
      <c r="RLK307" s="50"/>
      <c r="RLL307" s="50"/>
      <c r="RLM307" s="50"/>
      <c r="RLN307" s="50"/>
      <c r="RLO307" s="50"/>
      <c r="RLP307" s="50"/>
      <c r="RLQ307" s="50"/>
      <c r="RLR307" s="50"/>
      <c r="RLS307" s="50"/>
      <c r="RLT307" s="50"/>
      <c r="RLU307" s="50"/>
      <c r="RLV307" s="50"/>
      <c r="RLW307" s="50"/>
      <c r="RLX307" s="50"/>
      <c r="RLY307" s="50"/>
      <c r="RLZ307" s="50"/>
      <c r="RMA307" s="50"/>
      <c r="RMB307" s="50"/>
      <c r="RMC307" s="50"/>
      <c r="RMD307" s="50"/>
      <c r="RME307" s="50"/>
      <c r="RMF307" s="50"/>
      <c r="RMG307" s="50"/>
      <c r="RMH307" s="50"/>
      <c r="RMI307" s="50"/>
      <c r="RMJ307" s="50"/>
      <c r="RMK307" s="50"/>
      <c r="RML307" s="50"/>
      <c r="RMM307" s="50"/>
      <c r="RMN307" s="50"/>
      <c r="RMO307" s="50"/>
      <c r="RMP307" s="50"/>
      <c r="RMQ307" s="50"/>
      <c r="RMR307" s="50"/>
      <c r="RMS307" s="50"/>
      <c r="RMT307" s="50"/>
      <c r="RMU307" s="50"/>
      <c r="RMV307" s="50"/>
      <c r="RMW307" s="50"/>
      <c r="RMX307" s="50"/>
      <c r="RMY307" s="50"/>
      <c r="RMZ307" s="50"/>
      <c r="RNA307" s="50"/>
      <c r="RNB307" s="50"/>
      <c r="RNC307" s="50"/>
      <c r="RND307" s="50"/>
      <c r="RNE307" s="50"/>
      <c r="RNF307" s="50"/>
      <c r="RNG307" s="50"/>
      <c r="RNH307" s="50"/>
      <c r="RNI307" s="50"/>
      <c r="RNJ307" s="50"/>
      <c r="RNK307" s="50"/>
      <c r="RNL307" s="50"/>
      <c r="RNN307" s="50"/>
      <c r="RNP307" s="50"/>
      <c r="RNQ307" s="50"/>
      <c r="RNR307" s="50"/>
      <c r="RNS307" s="50"/>
      <c r="RNT307" s="50"/>
      <c r="RNU307" s="50"/>
      <c r="RNV307" s="50"/>
      <c r="RNW307" s="50"/>
      <c r="ROB307" s="50"/>
      <c r="ROC307" s="50"/>
      <c r="ROD307" s="50"/>
      <c r="ROE307" s="50"/>
      <c r="ROF307" s="50"/>
      <c r="ROG307" s="50"/>
      <c r="ROH307" s="50"/>
      <c r="ROI307" s="50"/>
      <c r="ROJ307" s="50"/>
      <c r="ROK307" s="50"/>
      <c r="ROL307" s="50"/>
      <c r="ROM307" s="50"/>
      <c r="RON307" s="50"/>
      <c r="ROO307" s="50"/>
      <c r="ROP307" s="50"/>
      <c r="ROQ307" s="50"/>
      <c r="ROR307" s="50"/>
      <c r="ROS307" s="50"/>
      <c r="ROT307" s="50"/>
      <c r="ROU307" s="50"/>
      <c r="ROV307" s="50"/>
      <c r="ROW307" s="50"/>
      <c r="ROX307" s="50"/>
      <c r="ROY307" s="50"/>
      <c r="ROZ307" s="50"/>
      <c r="RPA307" s="50"/>
      <c r="RPB307" s="50"/>
      <c r="RPC307" s="50"/>
      <c r="RPD307" s="50"/>
      <c r="RPE307" s="50"/>
      <c r="RPF307" s="50"/>
      <c r="RPG307" s="50"/>
      <c r="RPH307" s="50"/>
      <c r="RPI307" s="50"/>
      <c r="RPJ307" s="50"/>
      <c r="RPK307" s="50"/>
      <c r="RPL307" s="50"/>
      <c r="RPM307" s="50"/>
      <c r="RPN307" s="50"/>
      <c r="RPO307" s="50"/>
      <c r="RPP307" s="50"/>
      <c r="RPQ307" s="50"/>
      <c r="RPR307" s="50"/>
      <c r="RPS307" s="50"/>
      <c r="RPT307" s="50"/>
      <c r="RPU307" s="50"/>
      <c r="RPV307" s="50"/>
      <c r="RPW307" s="50"/>
      <c r="RPX307" s="50"/>
      <c r="RPY307" s="50"/>
      <c r="RPZ307" s="50"/>
      <c r="RQA307" s="50"/>
      <c r="RQB307" s="50"/>
      <c r="RQC307" s="50"/>
      <c r="RQD307" s="50"/>
      <c r="RQE307" s="50"/>
      <c r="RQF307" s="50"/>
      <c r="RQG307" s="50"/>
      <c r="RQH307" s="50"/>
      <c r="RQI307" s="50"/>
      <c r="RQJ307" s="50"/>
      <c r="RQK307" s="50"/>
      <c r="RQL307" s="50"/>
      <c r="RQM307" s="50"/>
      <c r="RQN307" s="50"/>
      <c r="RQO307" s="50"/>
      <c r="RQP307" s="50"/>
      <c r="RQQ307" s="50"/>
      <c r="RQR307" s="50"/>
      <c r="RQS307" s="50"/>
      <c r="RQT307" s="50"/>
      <c r="RQU307" s="50"/>
      <c r="RQV307" s="50"/>
      <c r="RQW307" s="50"/>
      <c r="RQX307" s="50"/>
      <c r="RQY307" s="50"/>
      <c r="RQZ307" s="50"/>
      <c r="RRA307" s="50"/>
      <c r="RRB307" s="50"/>
      <c r="RRC307" s="50"/>
      <c r="RRD307" s="50"/>
      <c r="RRE307" s="50"/>
      <c r="RRF307" s="50"/>
      <c r="RRG307" s="50"/>
      <c r="RRH307" s="50"/>
      <c r="RRI307" s="50"/>
      <c r="RRJ307" s="50"/>
      <c r="RRK307" s="50"/>
      <c r="RRL307" s="50"/>
      <c r="RRM307" s="50"/>
      <c r="RRN307" s="50"/>
      <c r="RRO307" s="50"/>
      <c r="RRP307" s="50"/>
      <c r="RRQ307" s="50"/>
      <c r="RRR307" s="50"/>
      <c r="RRS307" s="50"/>
      <c r="RRT307" s="50"/>
      <c r="RRU307" s="50"/>
      <c r="RRV307" s="50"/>
      <c r="RRW307" s="50"/>
      <c r="RRX307" s="50"/>
      <c r="RRY307" s="50"/>
      <c r="RRZ307" s="50"/>
      <c r="RSA307" s="50"/>
      <c r="RSB307" s="50"/>
      <c r="RSC307" s="50"/>
      <c r="RSD307" s="50"/>
      <c r="RSE307" s="50"/>
      <c r="RSF307" s="50"/>
      <c r="RSG307" s="50"/>
      <c r="RSH307" s="50"/>
      <c r="RSI307" s="50"/>
      <c r="RSJ307" s="50"/>
      <c r="RSK307" s="50"/>
      <c r="RSL307" s="50"/>
      <c r="RSM307" s="50"/>
      <c r="RSN307" s="50"/>
      <c r="RSO307" s="50"/>
      <c r="RSP307" s="50"/>
      <c r="RSQ307" s="50"/>
      <c r="RSR307" s="50"/>
      <c r="RSS307" s="50"/>
      <c r="RST307" s="50"/>
      <c r="RSU307" s="50"/>
      <c r="RSV307" s="50"/>
      <c r="RSW307" s="50"/>
      <c r="RSX307" s="50"/>
      <c r="RSY307" s="50"/>
      <c r="RSZ307" s="50"/>
      <c r="RTA307" s="50"/>
      <c r="RTB307" s="50"/>
      <c r="RTC307" s="50"/>
      <c r="RTD307" s="50"/>
      <c r="RTE307" s="50"/>
      <c r="RTF307" s="50"/>
      <c r="RTG307" s="50"/>
      <c r="RTH307" s="50"/>
      <c r="RTI307" s="50"/>
      <c r="RTJ307" s="50"/>
      <c r="RTK307" s="50"/>
      <c r="RTL307" s="50"/>
      <c r="RTM307" s="50"/>
      <c r="RTN307" s="50"/>
      <c r="RTO307" s="50"/>
      <c r="RTP307" s="50"/>
      <c r="RTQ307" s="50"/>
      <c r="RTR307" s="50"/>
      <c r="RTS307" s="50"/>
      <c r="RTT307" s="50"/>
      <c r="RTU307" s="50"/>
      <c r="RTV307" s="50"/>
      <c r="RTW307" s="50"/>
      <c r="RTX307" s="50"/>
      <c r="RTY307" s="50"/>
      <c r="RTZ307" s="50"/>
      <c r="RUA307" s="50"/>
      <c r="RUB307" s="50"/>
      <c r="RUC307" s="50"/>
      <c r="RUD307" s="50"/>
      <c r="RUE307" s="50"/>
      <c r="RUF307" s="50"/>
      <c r="RUG307" s="50"/>
      <c r="RUH307" s="50"/>
      <c r="RUI307" s="50"/>
      <c r="RUJ307" s="50"/>
      <c r="RUK307" s="50"/>
      <c r="RUL307" s="50"/>
      <c r="RUM307" s="50"/>
      <c r="RUN307" s="50"/>
      <c r="RUO307" s="50"/>
      <c r="RUP307" s="50"/>
      <c r="RUQ307" s="50"/>
      <c r="RUR307" s="50"/>
      <c r="RUS307" s="50"/>
      <c r="RUT307" s="50"/>
      <c r="RUU307" s="50"/>
      <c r="RUV307" s="50"/>
      <c r="RUW307" s="50"/>
      <c r="RUX307" s="50"/>
      <c r="RUY307" s="50"/>
      <c r="RUZ307" s="50"/>
      <c r="RVA307" s="50"/>
      <c r="RVB307" s="50"/>
      <c r="RVC307" s="50"/>
      <c r="RVD307" s="50"/>
      <c r="RVE307" s="50"/>
      <c r="RVF307" s="50"/>
      <c r="RVG307" s="50"/>
      <c r="RVH307" s="50"/>
      <c r="RVI307" s="50"/>
      <c r="RVJ307" s="50"/>
      <c r="RVK307" s="50"/>
      <c r="RVL307" s="50"/>
      <c r="RVM307" s="50"/>
      <c r="RVN307" s="50"/>
      <c r="RVO307" s="50"/>
      <c r="RVP307" s="50"/>
      <c r="RVQ307" s="50"/>
      <c r="RVR307" s="50"/>
      <c r="RVS307" s="50"/>
      <c r="RVT307" s="50"/>
      <c r="RVU307" s="50"/>
      <c r="RVV307" s="50"/>
      <c r="RVW307" s="50"/>
      <c r="RVX307" s="50"/>
      <c r="RVY307" s="50"/>
      <c r="RVZ307" s="50"/>
      <c r="RWA307" s="50"/>
      <c r="RWB307" s="50"/>
      <c r="RWC307" s="50"/>
      <c r="RWD307" s="50"/>
      <c r="RWE307" s="50"/>
      <c r="RWF307" s="50"/>
      <c r="RWG307" s="50"/>
      <c r="RWH307" s="50"/>
      <c r="RWI307" s="50"/>
      <c r="RWJ307" s="50"/>
      <c r="RWK307" s="50"/>
      <c r="RWL307" s="50"/>
      <c r="RWM307" s="50"/>
      <c r="RWN307" s="50"/>
      <c r="RWO307" s="50"/>
      <c r="RWP307" s="50"/>
      <c r="RWQ307" s="50"/>
      <c r="RWR307" s="50"/>
      <c r="RWS307" s="50"/>
      <c r="RWT307" s="50"/>
      <c r="RWU307" s="50"/>
      <c r="RWV307" s="50"/>
      <c r="RWW307" s="50"/>
      <c r="RWX307" s="50"/>
      <c r="RWY307" s="50"/>
      <c r="RWZ307" s="50"/>
      <c r="RXA307" s="50"/>
      <c r="RXB307" s="50"/>
      <c r="RXC307" s="50"/>
      <c r="RXD307" s="50"/>
      <c r="RXE307" s="50"/>
      <c r="RXF307" s="50"/>
      <c r="RXG307" s="50"/>
      <c r="RXH307" s="50"/>
      <c r="RXJ307" s="50"/>
      <c r="RXL307" s="50"/>
      <c r="RXM307" s="50"/>
      <c r="RXN307" s="50"/>
      <c r="RXO307" s="50"/>
      <c r="RXP307" s="50"/>
      <c r="RXQ307" s="50"/>
      <c r="RXR307" s="50"/>
      <c r="RXS307" s="50"/>
      <c r="RXX307" s="50"/>
      <c r="RXY307" s="50"/>
      <c r="RXZ307" s="50"/>
      <c r="RYA307" s="50"/>
      <c r="RYB307" s="50"/>
      <c r="RYC307" s="50"/>
      <c r="RYD307" s="50"/>
      <c r="RYE307" s="50"/>
      <c r="RYF307" s="50"/>
      <c r="RYG307" s="50"/>
      <c r="RYH307" s="50"/>
      <c r="RYI307" s="50"/>
      <c r="RYJ307" s="50"/>
      <c r="RYK307" s="50"/>
      <c r="RYL307" s="50"/>
      <c r="RYM307" s="50"/>
      <c r="RYN307" s="50"/>
      <c r="RYO307" s="50"/>
      <c r="RYP307" s="50"/>
      <c r="RYQ307" s="50"/>
      <c r="RYR307" s="50"/>
      <c r="RYS307" s="50"/>
      <c r="RYT307" s="50"/>
      <c r="RYU307" s="50"/>
      <c r="RYV307" s="50"/>
      <c r="RYW307" s="50"/>
      <c r="RYX307" s="50"/>
      <c r="RYY307" s="50"/>
      <c r="RYZ307" s="50"/>
      <c r="RZA307" s="50"/>
      <c r="RZB307" s="50"/>
      <c r="RZC307" s="50"/>
      <c r="RZD307" s="50"/>
      <c r="RZE307" s="50"/>
      <c r="RZF307" s="50"/>
      <c r="RZG307" s="50"/>
      <c r="RZH307" s="50"/>
      <c r="RZI307" s="50"/>
      <c r="RZJ307" s="50"/>
      <c r="RZK307" s="50"/>
      <c r="RZL307" s="50"/>
      <c r="RZM307" s="50"/>
      <c r="RZN307" s="50"/>
      <c r="RZO307" s="50"/>
      <c r="RZP307" s="50"/>
      <c r="RZQ307" s="50"/>
      <c r="RZR307" s="50"/>
      <c r="RZS307" s="50"/>
      <c r="RZT307" s="50"/>
      <c r="RZU307" s="50"/>
      <c r="RZV307" s="50"/>
      <c r="RZW307" s="50"/>
      <c r="RZX307" s="50"/>
      <c r="RZY307" s="50"/>
      <c r="RZZ307" s="50"/>
      <c r="SAA307" s="50"/>
      <c r="SAB307" s="50"/>
      <c r="SAC307" s="50"/>
      <c r="SAD307" s="50"/>
      <c r="SAE307" s="50"/>
      <c r="SAF307" s="50"/>
      <c r="SAG307" s="50"/>
      <c r="SAH307" s="50"/>
      <c r="SAI307" s="50"/>
      <c r="SAJ307" s="50"/>
      <c r="SAK307" s="50"/>
      <c r="SAL307" s="50"/>
      <c r="SAM307" s="50"/>
      <c r="SAN307" s="50"/>
      <c r="SAO307" s="50"/>
      <c r="SAP307" s="50"/>
      <c r="SAQ307" s="50"/>
      <c r="SAR307" s="50"/>
      <c r="SAS307" s="50"/>
      <c r="SAT307" s="50"/>
      <c r="SAU307" s="50"/>
      <c r="SAV307" s="50"/>
      <c r="SAW307" s="50"/>
      <c r="SAX307" s="50"/>
      <c r="SAY307" s="50"/>
      <c r="SAZ307" s="50"/>
      <c r="SBA307" s="50"/>
      <c r="SBB307" s="50"/>
      <c r="SBC307" s="50"/>
      <c r="SBD307" s="50"/>
      <c r="SBE307" s="50"/>
      <c r="SBF307" s="50"/>
      <c r="SBG307" s="50"/>
      <c r="SBH307" s="50"/>
      <c r="SBI307" s="50"/>
      <c r="SBJ307" s="50"/>
      <c r="SBK307" s="50"/>
      <c r="SBL307" s="50"/>
      <c r="SBM307" s="50"/>
      <c r="SBN307" s="50"/>
      <c r="SBO307" s="50"/>
      <c r="SBP307" s="50"/>
      <c r="SBQ307" s="50"/>
      <c r="SBR307" s="50"/>
      <c r="SBS307" s="50"/>
      <c r="SBT307" s="50"/>
      <c r="SBU307" s="50"/>
      <c r="SBV307" s="50"/>
      <c r="SBW307" s="50"/>
      <c r="SBX307" s="50"/>
      <c r="SBY307" s="50"/>
      <c r="SBZ307" s="50"/>
      <c r="SCA307" s="50"/>
      <c r="SCB307" s="50"/>
      <c r="SCC307" s="50"/>
      <c r="SCD307" s="50"/>
      <c r="SCE307" s="50"/>
      <c r="SCF307" s="50"/>
      <c r="SCG307" s="50"/>
      <c r="SCH307" s="50"/>
      <c r="SCI307" s="50"/>
      <c r="SCJ307" s="50"/>
      <c r="SCK307" s="50"/>
      <c r="SCL307" s="50"/>
      <c r="SCM307" s="50"/>
      <c r="SCN307" s="50"/>
      <c r="SCO307" s="50"/>
      <c r="SCP307" s="50"/>
      <c r="SCQ307" s="50"/>
      <c r="SCR307" s="50"/>
      <c r="SCS307" s="50"/>
      <c r="SCT307" s="50"/>
      <c r="SCU307" s="50"/>
      <c r="SCV307" s="50"/>
      <c r="SCW307" s="50"/>
      <c r="SCX307" s="50"/>
      <c r="SCY307" s="50"/>
      <c r="SCZ307" s="50"/>
      <c r="SDA307" s="50"/>
      <c r="SDB307" s="50"/>
      <c r="SDC307" s="50"/>
      <c r="SDD307" s="50"/>
      <c r="SDE307" s="50"/>
      <c r="SDF307" s="50"/>
      <c r="SDG307" s="50"/>
      <c r="SDH307" s="50"/>
      <c r="SDI307" s="50"/>
      <c r="SDJ307" s="50"/>
      <c r="SDK307" s="50"/>
      <c r="SDL307" s="50"/>
      <c r="SDM307" s="50"/>
      <c r="SDN307" s="50"/>
      <c r="SDO307" s="50"/>
      <c r="SDP307" s="50"/>
      <c r="SDQ307" s="50"/>
      <c r="SDR307" s="50"/>
      <c r="SDS307" s="50"/>
      <c r="SDT307" s="50"/>
      <c r="SDU307" s="50"/>
      <c r="SDV307" s="50"/>
      <c r="SDW307" s="50"/>
      <c r="SDX307" s="50"/>
      <c r="SDY307" s="50"/>
      <c r="SDZ307" s="50"/>
      <c r="SEA307" s="50"/>
      <c r="SEB307" s="50"/>
      <c r="SEC307" s="50"/>
      <c r="SED307" s="50"/>
      <c r="SEE307" s="50"/>
      <c r="SEF307" s="50"/>
      <c r="SEG307" s="50"/>
      <c r="SEH307" s="50"/>
      <c r="SEI307" s="50"/>
      <c r="SEJ307" s="50"/>
      <c r="SEK307" s="50"/>
      <c r="SEL307" s="50"/>
      <c r="SEM307" s="50"/>
      <c r="SEN307" s="50"/>
      <c r="SEO307" s="50"/>
      <c r="SEP307" s="50"/>
      <c r="SEQ307" s="50"/>
      <c r="SER307" s="50"/>
      <c r="SES307" s="50"/>
      <c r="SET307" s="50"/>
      <c r="SEU307" s="50"/>
      <c r="SEV307" s="50"/>
      <c r="SEW307" s="50"/>
      <c r="SEX307" s="50"/>
      <c r="SEY307" s="50"/>
      <c r="SEZ307" s="50"/>
      <c r="SFA307" s="50"/>
      <c r="SFB307" s="50"/>
      <c r="SFC307" s="50"/>
      <c r="SFD307" s="50"/>
      <c r="SFE307" s="50"/>
      <c r="SFF307" s="50"/>
      <c r="SFG307" s="50"/>
      <c r="SFH307" s="50"/>
      <c r="SFI307" s="50"/>
      <c r="SFJ307" s="50"/>
      <c r="SFK307" s="50"/>
      <c r="SFL307" s="50"/>
      <c r="SFM307" s="50"/>
      <c r="SFN307" s="50"/>
      <c r="SFO307" s="50"/>
      <c r="SFP307" s="50"/>
      <c r="SFQ307" s="50"/>
      <c r="SFR307" s="50"/>
      <c r="SFS307" s="50"/>
      <c r="SFT307" s="50"/>
      <c r="SFU307" s="50"/>
      <c r="SFV307" s="50"/>
      <c r="SFW307" s="50"/>
      <c r="SFX307" s="50"/>
      <c r="SFY307" s="50"/>
      <c r="SFZ307" s="50"/>
      <c r="SGA307" s="50"/>
      <c r="SGB307" s="50"/>
      <c r="SGC307" s="50"/>
      <c r="SGD307" s="50"/>
      <c r="SGE307" s="50"/>
      <c r="SGF307" s="50"/>
      <c r="SGG307" s="50"/>
      <c r="SGH307" s="50"/>
      <c r="SGI307" s="50"/>
      <c r="SGJ307" s="50"/>
      <c r="SGK307" s="50"/>
      <c r="SGL307" s="50"/>
      <c r="SGM307" s="50"/>
      <c r="SGN307" s="50"/>
      <c r="SGO307" s="50"/>
      <c r="SGP307" s="50"/>
      <c r="SGQ307" s="50"/>
      <c r="SGR307" s="50"/>
      <c r="SGS307" s="50"/>
      <c r="SGT307" s="50"/>
      <c r="SGU307" s="50"/>
      <c r="SGV307" s="50"/>
      <c r="SGW307" s="50"/>
      <c r="SGX307" s="50"/>
      <c r="SGY307" s="50"/>
      <c r="SGZ307" s="50"/>
      <c r="SHA307" s="50"/>
      <c r="SHB307" s="50"/>
      <c r="SHC307" s="50"/>
      <c r="SHD307" s="50"/>
      <c r="SHF307" s="50"/>
      <c r="SHH307" s="50"/>
      <c r="SHI307" s="50"/>
      <c r="SHJ307" s="50"/>
      <c r="SHK307" s="50"/>
      <c r="SHL307" s="50"/>
      <c r="SHM307" s="50"/>
      <c r="SHN307" s="50"/>
      <c r="SHO307" s="50"/>
      <c r="SHT307" s="50"/>
      <c r="SHU307" s="50"/>
      <c r="SHV307" s="50"/>
      <c r="SHW307" s="50"/>
      <c r="SHX307" s="50"/>
      <c r="SHY307" s="50"/>
      <c r="SHZ307" s="50"/>
      <c r="SIA307" s="50"/>
      <c r="SIB307" s="50"/>
      <c r="SIC307" s="50"/>
      <c r="SID307" s="50"/>
      <c r="SIE307" s="50"/>
      <c r="SIF307" s="50"/>
      <c r="SIG307" s="50"/>
      <c r="SIH307" s="50"/>
      <c r="SII307" s="50"/>
      <c r="SIJ307" s="50"/>
      <c r="SIK307" s="50"/>
      <c r="SIL307" s="50"/>
      <c r="SIM307" s="50"/>
      <c r="SIN307" s="50"/>
      <c r="SIO307" s="50"/>
      <c r="SIP307" s="50"/>
      <c r="SIQ307" s="50"/>
      <c r="SIR307" s="50"/>
      <c r="SIS307" s="50"/>
      <c r="SIT307" s="50"/>
      <c r="SIU307" s="50"/>
      <c r="SIV307" s="50"/>
      <c r="SIW307" s="50"/>
      <c r="SIX307" s="50"/>
      <c r="SIY307" s="50"/>
      <c r="SIZ307" s="50"/>
      <c r="SJA307" s="50"/>
      <c r="SJB307" s="50"/>
      <c r="SJC307" s="50"/>
      <c r="SJD307" s="50"/>
      <c r="SJE307" s="50"/>
      <c r="SJF307" s="50"/>
      <c r="SJG307" s="50"/>
      <c r="SJH307" s="50"/>
      <c r="SJI307" s="50"/>
      <c r="SJJ307" s="50"/>
      <c r="SJK307" s="50"/>
      <c r="SJL307" s="50"/>
      <c r="SJM307" s="50"/>
      <c r="SJN307" s="50"/>
      <c r="SJO307" s="50"/>
      <c r="SJP307" s="50"/>
      <c r="SJQ307" s="50"/>
      <c r="SJR307" s="50"/>
      <c r="SJS307" s="50"/>
      <c r="SJT307" s="50"/>
      <c r="SJU307" s="50"/>
      <c r="SJV307" s="50"/>
      <c r="SJW307" s="50"/>
      <c r="SJX307" s="50"/>
      <c r="SJY307" s="50"/>
      <c r="SJZ307" s="50"/>
      <c r="SKA307" s="50"/>
      <c r="SKB307" s="50"/>
      <c r="SKC307" s="50"/>
      <c r="SKD307" s="50"/>
      <c r="SKE307" s="50"/>
      <c r="SKF307" s="50"/>
      <c r="SKG307" s="50"/>
      <c r="SKH307" s="50"/>
      <c r="SKI307" s="50"/>
      <c r="SKJ307" s="50"/>
      <c r="SKK307" s="50"/>
      <c r="SKL307" s="50"/>
      <c r="SKM307" s="50"/>
      <c r="SKN307" s="50"/>
      <c r="SKO307" s="50"/>
      <c r="SKP307" s="50"/>
      <c r="SKQ307" s="50"/>
      <c r="SKR307" s="50"/>
      <c r="SKS307" s="50"/>
      <c r="SKT307" s="50"/>
      <c r="SKU307" s="50"/>
      <c r="SKV307" s="50"/>
      <c r="SKW307" s="50"/>
      <c r="SKX307" s="50"/>
      <c r="SKY307" s="50"/>
      <c r="SKZ307" s="50"/>
      <c r="SLA307" s="50"/>
      <c r="SLB307" s="50"/>
      <c r="SLC307" s="50"/>
      <c r="SLD307" s="50"/>
      <c r="SLE307" s="50"/>
      <c r="SLF307" s="50"/>
      <c r="SLG307" s="50"/>
      <c r="SLH307" s="50"/>
      <c r="SLI307" s="50"/>
      <c r="SLJ307" s="50"/>
      <c r="SLK307" s="50"/>
      <c r="SLL307" s="50"/>
      <c r="SLM307" s="50"/>
      <c r="SLN307" s="50"/>
      <c r="SLO307" s="50"/>
      <c r="SLP307" s="50"/>
      <c r="SLQ307" s="50"/>
      <c r="SLR307" s="50"/>
      <c r="SLS307" s="50"/>
      <c r="SLT307" s="50"/>
      <c r="SLU307" s="50"/>
      <c r="SLV307" s="50"/>
      <c r="SLW307" s="50"/>
      <c r="SLX307" s="50"/>
      <c r="SLY307" s="50"/>
      <c r="SLZ307" s="50"/>
      <c r="SMA307" s="50"/>
      <c r="SMB307" s="50"/>
      <c r="SMC307" s="50"/>
      <c r="SMD307" s="50"/>
      <c r="SME307" s="50"/>
      <c r="SMF307" s="50"/>
      <c r="SMG307" s="50"/>
      <c r="SMH307" s="50"/>
      <c r="SMI307" s="50"/>
      <c r="SMJ307" s="50"/>
      <c r="SMK307" s="50"/>
      <c r="SML307" s="50"/>
      <c r="SMM307" s="50"/>
      <c r="SMN307" s="50"/>
      <c r="SMO307" s="50"/>
      <c r="SMP307" s="50"/>
      <c r="SMQ307" s="50"/>
      <c r="SMR307" s="50"/>
      <c r="SMS307" s="50"/>
      <c r="SMT307" s="50"/>
      <c r="SMU307" s="50"/>
      <c r="SMV307" s="50"/>
      <c r="SMW307" s="50"/>
      <c r="SMX307" s="50"/>
      <c r="SMY307" s="50"/>
      <c r="SMZ307" s="50"/>
      <c r="SNA307" s="50"/>
      <c r="SNB307" s="50"/>
      <c r="SNC307" s="50"/>
      <c r="SND307" s="50"/>
      <c r="SNE307" s="50"/>
      <c r="SNF307" s="50"/>
      <c r="SNG307" s="50"/>
      <c r="SNH307" s="50"/>
      <c r="SNI307" s="50"/>
      <c r="SNJ307" s="50"/>
      <c r="SNK307" s="50"/>
      <c r="SNL307" s="50"/>
      <c r="SNM307" s="50"/>
      <c r="SNN307" s="50"/>
      <c r="SNO307" s="50"/>
      <c r="SNP307" s="50"/>
      <c r="SNQ307" s="50"/>
      <c r="SNR307" s="50"/>
      <c r="SNS307" s="50"/>
      <c r="SNT307" s="50"/>
      <c r="SNU307" s="50"/>
      <c r="SNV307" s="50"/>
      <c r="SNW307" s="50"/>
      <c r="SNX307" s="50"/>
      <c r="SNY307" s="50"/>
      <c r="SNZ307" s="50"/>
      <c r="SOA307" s="50"/>
      <c r="SOB307" s="50"/>
      <c r="SOC307" s="50"/>
      <c r="SOD307" s="50"/>
      <c r="SOE307" s="50"/>
      <c r="SOF307" s="50"/>
      <c r="SOG307" s="50"/>
      <c r="SOH307" s="50"/>
      <c r="SOI307" s="50"/>
      <c r="SOJ307" s="50"/>
      <c r="SOK307" s="50"/>
      <c r="SOL307" s="50"/>
      <c r="SOM307" s="50"/>
      <c r="SON307" s="50"/>
      <c r="SOO307" s="50"/>
      <c r="SOP307" s="50"/>
      <c r="SOQ307" s="50"/>
      <c r="SOR307" s="50"/>
      <c r="SOS307" s="50"/>
      <c r="SOT307" s="50"/>
      <c r="SOU307" s="50"/>
      <c r="SOV307" s="50"/>
      <c r="SOW307" s="50"/>
      <c r="SOX307" s="50"/>
      <c r="SOY307" s="50"/>
      <c r="SOZ307" s="50"/>
      <c r="SPA307" s="50"/>
      <c r="SPB307" s="50"/>
      <c r="SPC307" s="50"/>
      <c r="SPD307" s="50"/>
      <c r="SPE307" s="50"/>
      <c r="SPF307" s="50"/>
      <c r="SPG307" s="50"/>
      <c r="SPH307" s="50"/>
      <c r="SPI307" s="50"/>
      <c r="SPJ307" s="50"/>
      <c r="SPK307" s="50"/>
      <c r="SPL307" s="50"/>
      <c r="SPM307" s="50"/>
      <c r="SPN307" s="50"/>
      <c r="SPO307" s="50"/>
      <c r="SPP307" s="50"/>
      <c r="SPQ307" s="50"/>
      <c r="SPR307" s="50"/>
      <c r="SPS307" s="50"/>
      <c r="SPT307" s="50"/>
      <c r="SPU307" s="50"/>
      <c r="SPV307" s="50"/>
      <c r="SPW307" s="50"/>
      <c r="SPX307" s="50"/>
      <c r="SPY307" s="50"/>
      <c r="SPZ307" s="50"/>
      <c r="SQA307" s="50"/>
      <c r="SQB307" s="50"/>
      <c r="SQC307" s="50"/>
      <c r="SQD307" s="50"/>
      <c r="SQE307" s="50"/>
      <c r="SQF307" s="50"/>
      <c r="SQG307" s="50"/>
      <c r="SQH307" s="50"/>
      <c r="SQI307" s="50"/>
      <c r="SQJ307" s="50"/>
      <c r="SQK307" s="50"/>
      <c r="SQL307" s="50"/>
      <c r="SQM307" s="50"/>
      <c r="SQN307" s="50"/>
      <c r="SQO307" s="50"/>
      <c r="SQP307" s="50"/>
      <c r="SQQ307" s="50"/>
      <c r="SQR307" s="50"/>
      <c r="SQS307" s="50"/>
      <c r="SQT307" s="50"/>
      <c r="SQU307" s="50"/>
      <c r="SQV307" s="50"/>
      <c r="SQW307" s="50"/>
      <c r="SQX307" s="50"/>
      <c r="SQY307" s="50"/>
      <c r="SQZ307" s="50"/>
      <c r="SRB307" s="50"/>
      <c r="SRD307" s="50"/>
      <c r="SRE307" s="50"/>
      <c r="SRF307" s="50"/>
      <c r="SRG307" s="50"/>
      <c r="SRH307" s="50"/>
      <c r="SRI307" s="50"/>
      <c r="SRJ307" s="50"/>
      <c r="SRK307" s="50"/>
      <c r="SRP307" s="50"/>
      <c r="SRQ307" s="50"/>
      <c r="SRR307" s="50"/>
      <c r="SRS307" s="50"/>
      <c r="SRT307" s="50"/>
      <c r="SRU307" s="50"/>
      <c r="SRV307" s="50"/>
      <c r="SRW307" s="50"/>
      <c r="SRX307" s="50"/>
      <c r="SRY307" s="50"/>
      <c r="SRZ307" s="50"/>
      <c r="SSA307" s="50"/>
      <c r="SSB307" s="50"/>
      <c r="SSC307" s="50"/>
      <c r="SSD307" s="50"/>
      <c r="SSE307" s="50"/>
      <c r="SSF307" s="50"/>
      <c r="SSG307" s="50"/>
      <c r="SSH307" s="50"/>
      <c r="SSI307" s="50"/>
      <c r="SSJ307" s="50"/>
      <c r="SSK307" s="50"/>
      <c r="SSL307" s="50"/>
      <c r="SSM307" s="50"/>
      <c r="SSN307" s="50"/>
      <c r="SSO307" s="50"/>
      <c r="SSP307" s="50"/>
      <c r="SSQ307" s="50"/>
      <c r="SSR307" s="50"/>
      <c r="SSS307" s="50"/>
      <c r="SST307" s="50"/>
      <c r="SSU307" s="50"/>
      <c r="SSV307" s="50"/>
      <c r="SSW307" s="50"/>
      <c r="SSX307" s="50"/>
      <c r="SSY307" s="50"/>
      <c r="SSZ307" s="50"/>
      <c r="STA307" s="50"/>
      <c r="STB307" s="50"/>
      <c r="STC307" s="50"/>
      <c r="STD307" s="50"/>
      <c r="STE307" s="50"/>
      <c r="STF307" s="50"/>
      <c r="STG307" s="50"/>
      <c r="STH307" s="50"/>
      <c r="STI307" s="50"/>
      <c r="STJ307" s="50"/>
      <c r="STK307" s="50"/>
      <c r="STL307" s="50"/>
      <c r="STM307" s="50"/>
      <c r="STN307" s="50"/>
      <c r="STO307" s="50"/>
      <c r="STP307" s="50"/>
      <c r="STQ307" s="50"/>
      <c r="STR307" s="50"/>
      <c r="STS307" s="50"/>
      <c r="STT307" s="50"/>
      <c r="STU307" s="50"/>
      <c r="STV307" s="50"/>
      <c r="STW307" s="50"/>
      <c r="STX307" s="50"/>
      <c r="STY307" s="50"/>
      <c r="STZ307" s="50"/>
      <c r="SUA307" s="50"/>
      <c r="SUB307" s="50"/>
      <c r="SUC307" s="50"/>
      <c r="SUD307" s="50"/>
      <c r="SUE307" s="50"/>
      <c r="SUF307" s="50"/>
      <c r="SUG307" s="50"/>
      <c r="SUH307" s="50"/>
      <c r="SUI307" s="50"/>
      <c r="SUJ307" s="50"/>
      <c r="SUK307" s="50"/>
      <c r="SUL307" s="50"/>
      <c r="SUM307" s="50"/>
      <c r="SUN307" s="50"/>
      <c r="SUO307" s="50"/>
      <c r="SUP307" s="50"/>
      <c r="SUQ307" s="50"/>
      <c r="SUR307" s="50"/>
      <c r="SUS307" s="50"/>
      <c r="SUT307" s="50"/>
      <c r="SUU307" s="50"/>
      <c r="SUV307" s="50"/>
      <c r="SUW307" s="50"/>
      <c r="SUX307" s="50"/>
      <c r="SUY307" s="50"/>
      <c r="SUZ307" s="50"/>
      <c r="SVA307" s="50"/>
      <c r="SVB307" s="50"/>
      <c r="SVC307" s="50"/>
      <c r="SVD307" s="50"/>
      <c r="SVE307" s="50"/>
      <c r="SVF307" s="50"/>
      <c r="SVG307" s="50"/>
      <c r="SVH307" s="50"/>
      <c r="SVI307" s="50"/>
      <c r="SVJ307" s="50"/>
      <c r="SVK307" s="50"/>
      <c r="SVL307" s="50"/>
      <c r="SVM307" s="50"/>
      <c r="SVN307" s="50"/>
      <c r="SVO307" s="50"/>
      <c r="SVP307" s="50"/>
      <c r="SVQ307" s="50"/>
      <c r="SVR307" s="50"/>
      <c r="SVS307" s="50"/>
      <c r="SVT307" s="50"/>
      <c r="SVU307" s="50"/>
      <c r="SVV307" s="50"/>
      <c r="SVW307" s="50"/>
      <c r="SVX307" s="50"/>
      <c r="SVY307" s="50"/>
      <c r="SVZ307" s="50"/>
      <c r="SWA307" s="50"/>
      <c r="SWB307" s="50"/>
      <c r="SWC307" s="50"/>
      <c r="SWD307" s="50"/>
      <c r="SWE307" s="50"/>
      <c r="SWF307" s="50"/>
      <c r="SWG307" s="50"/>
      <c r="SWH307" s="50"/>
      <c r="SWI307" s="50"/>
      <c r="SWJ307" s="50"/>
      <c r="SWK307" s="50"/>
      <c r="SWL307" s="50"/>
      <c r="SWM307" s="50"/>
      <c r="SWN307" s="50"/>
      <c r="SWO307" s="50"/>
      <c r="SWP307" s="50"/>
      <c r="SWQ307" s="50"/>
      <c r="SWR307" s="50"/>
      <c r="SWS307" s="50"/>
      <c r="SWT307" s="50"/>
      <c r="SWU307" s="50"/>
      <c r="SWV307" s="50"/>
      <c r="SWW307" s="50"/>
      <c r="SWX307" s="50"/>
      <c r="SWY307" s="50"/>
      <c r="SWZ307" s="50"/>
      <c r="SXA307" s="50"/>
      <c r="SXB307" s="50"/>
      <c r="SXC307" s="50"/>
      <c r="SXD307" s="50"/>
      <c r="SXE307" s="50"/>
      <c r="SXF307" s="50"/>
      <c r="SXG307" s="50"/>
      <c r="SXH307" s="50"/>
      <c r="SXI307" s="50"/>
      <c r="SXJ307" s="50"/>
      <c r="SXK307" s="50"/>
      <c r="SXL307" s="50"/>
      <c r="SXM307" s="50"/>
      <c r="SXN307" s="50"/>
      <c r="SXO307" s="50"/>
      <c r="SXP307" s="50"/>
      <c r="SXQ307" s="50"/>
      <c r="SXR307" s="50"/>
      <c r="SXS307" s="50"/>
      <c r="SXT307" s="50"/>
      <c r="SXU307" s="50"/>
      <c r="SXV307" s="50"/>
      <c r="SXW307" s="50"/>
      <c r="SXX307" s="50"/>
      <c r="SXY307" s="50"/>
      <c r="SXZ307" s="50"/>
      <c r="SYA307" s="50"/>
      <c r="SYB307" s="50"/>
      <c r="SYC307" s="50"/>
      <c r="SYD307" s="50"/>
      <c r="SYE307" s="50"/>
      <c r="SYF307" s="50"/>
      <c r="SYG307" s="50"/>
      <c r="SYH307" s="50"/>
      <c r="SYI307" s="50"/>
      <c r="SYJ307" s="50"/>
      <c r="SYK307" s="50"/>
      <c r="SYL307" s="50"/>
      <c r="SYM307" s="50"/>
      <c r="SYN307" s="50"/>
      <c r="SYO307" s="50"/>
      <c r="SYP307" s="50"/>
      <c r="SYQ307" s="50"/>
      <c r="SYR307" s="50"/>
      <c r="SYS307" s="50"/>
      <c r="SYT307" s="50"/>
      <c r="SYU307" s="50"/>
      <c r="SYV307" s="50"/>
      <c r="SYW307" s="50"/>
      <c r="SYX307" s="50"/>
      <c r="SYY307" s="50"/>
      <c r="SYZ307" s="50"/>
      <c r="SZA307" s="50"/>
      <c r="SZB307" s="50"/>
      <c r="SZC307" s="50"/>
      <c r="SZD307" s="50"/>
      <c r="SZE307" s="50"/>
      <c r="SZF307" s="50"/>
      <c r="SZG307" s="50"/>
      <c r="SZH307" s="50"/>
      <c r="SZI307" s="50"/>
      <c r="SZJ307" s="50"/>
      <c r="SZK307" s="50"/>
      <c r="SZL307" s="50"/>
      <c r="SZM307" s="50"/>
      <c r="SZN307" s="50"/>
      <c r="SZO307" s="50"/>
      <c r="SZP307" s="50"/>
      <c r="SZQ307" s="50"/>
      <c r="SZR307" s="50"/>
      <c r="SZS307" s="50"/>
      <c r="SZT307" s="50"/>
      <c r="SZU307" s="50"/>
      <c r="SZV307" s="50"/>
      <c r="SZW307" s="50"/>
      <c r="SZX307" s="50"/>
      <c r="SZY307" s="50"/>
      <c r="SZZ307" s="50"/>
      <c r="TAA307" s="50"/>
      <c r="TAB307" s="50"/>
      <c r="TAC307" s="50"/>
      <c r="TAD307" s="50"/>
      <c r="TAE307" s="50"/>
      <c r="TAF307" s="50"/>
      <c r="TAG307" s="50"/>
      <c r="TAH307" s="50"/>
      <c r="TAI307" s="50"/>
      <c r="TAJ307" s="50"/>
      <c r="TAK307" s="50"/>
      <c r="TAL307" s="50"/>
      <c r="TAM307" s="50"/>
      <c r="TAN307" s="50"/>
      <c r="TAO307" s="50"/>
      <c r="TAP307" s="50"/>
      <c r="TAQ307" s="50"/>
      <c r="TAR307" s="50"/>
      <c r="TAS307" s="50"/>
      <c r="TAT307" s="50"/>
      <c r="TAU307" s="50"/>
      <c r="TAV307" s="50"/>
      <c r="TAX307" s="50"/>
      <c r="TAZ307" s="50"/>
      <c r="TBA307" s="50"/>
      <c r="TBB307" s="50"/>
      <c r="TBC307" s="50"/>
      <c r="TBD307" s="50"/>
      <c r="TBE307" s="50"/>
      <c r="TBF307" s="50"/>
      <c r="TBG307" s="50"/>
      <c r="TBL307" s="50"/>
      <c r="TBM307" s="50"/>
      <c r="TBN307" s="50"/>
      <c r="TBO307" s="50"/>
      <c r="TBP307" s="50"/>
      <c r="TBQ307" s="50"/>
      <c r="TBR307" s="50"/>
      <c r="TBS307" s="50"/>
      <c r="TBT307" s="50"/>
      <c r="TBU307" s="50"/>
      <c r="TBV307" s="50"/>
      <c r="TBW307" s="50"/>
      <c r="TBX307" s="50"/>
      <c r="TBY307" s="50"/>
      <c r="TBZ307" s="50"/>
      <c r="TCA307" s="50"/>
      <c r="TCB307" s="50"/>
      <c r="TCC307" s="50"/>
      <c r="TCD307" s="50"/>
      <c r="TCE307" s="50"/>
      <c r="TCF307" s="50"/>
      <c r="TCG307" s="50"/>
      <c r="TCH307" s="50"/>
      <c r="TCI307" s="50"/>
      <c r="TCJ307" s="50"/>
      <c r="TCK307" s="50"/>
      <c r="TCL307" s="50"/>
      <c r="TCM307" s="50"/>
      <c r="TCN307" s="50"/>
      <c r="TCO307" s="50"/>
      <c r="TCP307" s="50"/>
      <c r="TCQ307" s="50"/>
      <c r="TCR307" s="50"/>
      <c r="TCS307" s="50"/>
      <c r="TCT307" s="50"/>
      <c r="TCU307" s="50"/>
      <c r="TCV307" s="50"/>
      <c r="TCW307" s="50"/>
      <c r="TCX307" s="50"/>
      <c r="TCY307" s="50"/>
      <c r="TCZ307" s="50"/>
      <c r="TDA307" s="50"/>
      <c r="TDB307" s="50"/>
      <c r="TDC307" s="50"/>
      <c r="TDD307" s="50"/>
      <c r="TDE307" s="50"/>
      <c r="TDF307" s="50"/>
      <c r="TDG307" s="50"/>
      <c r="TDH307" s="50"/>
      <c r="TDI307" s="50"/>
      <c r="TDJ307" s="50"/>
      <c r="TDK307" s="50"/>
      <c r="TDL307" s="50"/>
      <c r="TDM307" s="50"/>
      <c r="TDN307" s="50"/>
      <c r="TDO307" s="50"/>
      <c r="TDP307" s="50"/>
      <c r="TDQ307" s="50"/>
      <c r="TDR307" s="50"/>
      <c r="TDS307" s="50"/>
      <c r="TDT307" s="50"/>
      <c r="TDU307" s="50"/>
      <c r="TDV307" s="50"/>
      <c r="TDW307" s="50"/>
      <c r="TDX307" s="50"/>
      <c r="TDY307" s="50"/>
      <c r="TDZ307" s="50"/>
      <c r="TEA307" s="50"/>
      <c r="TEB307" s="50"/>
      <c r="TEC307" s="50"/>
      <c r="TED307" s="50"/>
      <c r="TEE307" s="50"/>
      <c r="TEF307" s="50"/>
      <c r="TEG307" s="50"/>
      <c r="TEH307" s="50"/>
      <c r="TEI307" s="50"/>
      <c r="TEJ307" s="50"/>
      <c r="TEK307" s="50"/>
      <c r="TEL307" s="50"/>
      <c r="TEM307" s="50"/>
      <c r="TEN307" s="50"/>
      <c r="TEO307" s="50"/>
      <c r="TEP307" s="50"/>
      <c r="TEQ307" s="50"/>
      <c r="TER307" s="50"/>
      <c r="TES307" s="50"/>
      <c r="TET307" s="50"/>
      <c r="TEU307" s="50"/>
      <c r="TEV307" s="50"/>
      <c r="TEW307" s="50"/>
      <c r="TEX307" s="50"/>
      <c r="TEY307" s="50"/>
      <c r="TEZ307" s="50"/>
      <c r="TFA307" s="50"/>
      <c r="TFB307" s="50"/>
      <c r="TFC307" s="50"/>
      <c r="TFD307" s="50"/>
      <c r="TFE307" s="50"/>
      <c r="TFF307" s="50"/>
      <c r="TFG307" s="50"/>
      <c r="TFH307" s="50"/>
      <c r="TFI307" s="50"/>
      <c r="TFJ307" s="50"/>
      <c r="TFK307" s="50"/>
      <c r="TFL307" s="50"/>
      <c r="TFM307" s="50"/>
      <c r="TFN307" s="50"/>
      <c r="TFO307" s="50"/>
      <c r="TFP307" s="50"/>
      <c r="TFQ307" s="50"/>
      <c r="TFR307" s="50"/>
      <c r="TFS307" s="50"/>
      <c r="TFT307" s="50"/>
      <c r="TFU307" s="50"/>
      <c r="TFV307" s="50"/>
      <c r="TFW307" s="50"/>
      <c r="TFX307" s="50"/>
      <c r="TFY307" s="50"/>
      <c r="TFZ307" s="50"/>
      <c r="TGA307" s="50"/>
      <c r="TGB307" s="50"/>
      <c r="TGC307" s="50"/>
      <c r="TGD307" s="50"/>
      <c r="TGE307" s="50"/>
      <c r="TGF307" s="50"/>
      <c r="TGG307" s="50"/>
      <c r="TGH307" s="50"/>
      <c r="TGI307" s="50"/>
      <c r="TGJ307" s="50"/>
      <c r="TGK307" s="50"/>
      <c r="TGL307" s="50"/>
      <c r="TGM307" s="50"/>
      <c r="TGN307" s="50"/>
      <c r="TGO307" s="50"/>
      <c r="TGP307" s="50"/>
      <c r="TGQ307" s="50"/>
      <c r="TGR307" s="50"/>
      <c r="TGS307" s="50"/>
      <c r="TGT307" s="50"/>
      <c r="TGU307" s="50"/>
      <c r="TGV307" s="50"/>
      <c r="TGW307" s="50"/>
      <c r="TGX307" s="50"/>
      <c r="TGY307" s="50"/>
      <c r="TGZ307" s="50"/>
      <c r="THA307" s="50"/>
      <c r="THB307" s="50"/>
      <c r="THC307" s="50"/>
      <c r="THD307" s="50"/>
      <c r="THE307" s="50"/>
      <c r="THF307" s="50"/>
      <c r="THG307" s="50"/>
      <c r="THH307" s="50"/>
      <c r="THI307" s="50"/>
      <c r="THJ307" s="50"/>
      <c r="THK307" s="50"/>
      <c r="THL307" s="50"/>
      <c r="THM307" s="50"/>
      <c r="THN307" s="50"/>
      <c r="THO307" s="50"/>
      <c r="THP307" s="50"/>
      <c r="THQ307" s="50"/>
      <c r="THR307" s="50"/>
      <c r="THS307" s="50"/>
      <c r="THT307" s="50"/>
      <c r="THU307" s="50"/>
      <c r="THV307" s="50"/>
      <c r="THW307" s="50"/>
      <c r="THX307" s="50"/>
      <c r="THY307" s="50"/>
      <c r="THZ307" s="50"/>
      <c r="TIA307" s="50"/>
      <c r="TIB307" s="50"/>
      <c r="TIC307" s="50"/>
      <c r="TID307" s="50"/>
      <c r="TIE307" s="50"/>
      <c r="TIF307" s="50"/>
      <c r="TIG307" s="50"/>
      <c r="TIH307" s="50"/>
      <c r="TII307" s="50"/>
      <c r="TIJ307" s="50"/>
      <c r="TIK307" s="50"/>
      <c r="TIL307" s="50"/>
      <c r="TIM307" s="50"/>
      <c r="TIN307" s="50"/>
      <c r="TIO307" s="50"/>
      <c r="TIP307" s="50"/>
      <c r="TIQ307" s="50"/>
      <c r="TIR307" s="50"/>
      <c r="TIS307" s="50"/>
      <c r="TIT307" s="50"/>
      <c r="TIU307" s="50"/>
      <c r="TIV307" s="50"/>
      <c r="TIW307" s="50"/>
      <c r="TIX307" s="50"/>
      <c r="TIY307" s="50"/>
      <c r="TIZ307" s="50"/>
      <c r="TJA307" s="50"/>
      <c r="TJB307" s="50"/>
      <c r="TJC307" s="50"/>
      <c r="TJD307" s="50"/>
      <c r="TJE307" s="50"/>
      <c r="TJF307" s="50"/>
      <c r="TJG307" s="50"/>
      <c r="TJH307" s="50"/>
      <c r="TJI307" s="50"/>
      <c r="TJJ307" s="50"/>
      <c r="TJK307" s="50"/>
      <c r="TJL307" s="50"/>
      <c r="TJM307" s="50"/>
      <c r="TJN307" s="50"/>
      <c r="TJO307" s="50"/>
      <c r="TJP307" s="50"/>
      <c r="TJQ307" s="50"/>
      <c r="TJR307" s="50"/>
      <c r="TJS307" s="50"/>
      <c r="TJT307" s="50"/>
      <c r="TJU307" s="50"/>
      <c r="TJV307" s="50"/>
      <c r="TJW307" s="50"/>
      <c r="TJX307" s="50"/>
      <c r="TJY307" s="50"/>
      <c r="TJZ307" s="50"/>
      <c r="TKA307" s="50"/>
      <c r="TKB307" s="50"/>
      <c r="TKC307" s="50"/>
      <c r="TKD307" s="50"/>
      <c r="TKE307" s="50"/>
      <c r="TKF307" s="50"/>
      <c r="TKG307" s="50"/>
      <c r="TKH307" s="50"/>
      <c r="TKI307" s="50"/>
      <c r="TKJ307" s="50"/>
      <c r="TKK307" s="50"/>
      <c r="TKL307" s="50"/>
      <c r="TKM307" s="50"/>
      <c r="TKN307" s="50"/>
      <c r="TKO307" s="50"/>
      <c r="TKP307" s="50"/>
      <c r="TKQ307" s="50"/>
      <c r="TKR307" s="50"/>
      <c r="TKT307" s="50"/>
      <c r="TKV307" s="50"/>
      <c r="TKW307" s="50"/>
      <c r="TKX307" s="50"/>
      <c r="TKY307" s="50"/>
      <c r="TKZ307" s="50"/>
      <c r="TLA307" s="50"/>
      <c r="TLB307" s="50"/>
      <c r="TLC307" s="50"/>
      <c r="TLH307" s="50"/>
      <c r="TLI307" s="50"/>
      <c r="TLJ307" s="50"/>
      <c r="TLK307" s="50"/>
      <c r="TLL307" s="50"/>
      <c r="TLM307" s="50"/>
      <c r="TLN307" s="50"/>
      <c r="TLO307" s="50"/>
      <c r="TLP307" s="50"/>
      <c r="TLQ307" s="50"/>
      <c r="TLR307" s="50"/>
      <c r="TLS307" s="50"/>
      <c r="TLT307" s="50"/>
      <c r="TLU307" s="50"/>
      <c r="TLV307" s="50"/>
      <c r="TLW307" s="50"/>
      <c r="TLX307" s="50"/>
      <c r="TLY307" s="50"/>
      <c r="TLZ307" s="50"/>
      <c r="TMA307" s="50"/>
      <c r="TMB307" s="50"/>
      <c r="TMC307" s="50"/>
      <c r="TMD307" s="50"/>
      <c r="TME307" s="50"/>
      <c r="TMF307" s="50"/>
      <c r="TMG307" s="50"/>
      <c r="TMH307" s="50"/>
      <c r="TMI307" s="50"/>
      <c r="TMJ307" s="50"/>
      <c r="TMK307" s="50"/>
      <c r="TML307" s="50"/>
      <c r="TMM307" s="50"/>
      <c r="TMN307" s="50"/>
      <c r="TMO307" s="50"/>
      <c r="TMP307" s="50"/>
      <c r="TMQ307" s="50"/>
      <c r="TMR307" s="50"/>
      <c r="TMS307" s="50"/>
      <c r="TMT307" s="50"/>
      <c r="TMU307" s="50"/>
      <c r="TMV307" s="50"/>
      <c r="TMW307" s="50"/>
      <c r="TMX307" s="50"/>
      <c r="TMY307" s="50"/>
      <c r="TMZ307" s="50"/>
      <c r="TNA307" s="50"/>
      <c r="TNB307" s="50"/>
      <c r="TNC307" s="50"/>
      <c r="TND307" s="50"/>
      <c r="TNE307" s="50"/>
      <c r="TNF307" s="50"/>
      <c r="TNG307" s="50"/>
      <c r="TNH307" s="50"/>
      <c r="TNI307" s="50"/>
      <c r="TNJ307" s="50"/>
      <c r="TNK307" s="50"/>
      <c r="TNL307" s="50"/>
      <c r="TNM307" s="50"/>
      <c r="TNN307" s="50"/>
      <c r="TNO307" s="50"/>
      <c r="TNP307" s="50"/>
      <c r="TNQ307" s="50"/>
      <c r="TNR307" s="50"/>
      <c r="TNS307" s="50"/>
      <c r="TNT307" s="50"/>
      <c r="TNU307" s="50"/>
      <c r="TNV307" s="50"/>
      <c r="TNW307" s="50"/>
      <c r="TNX307" s="50"/>
      <c r="TNY307" s="50"/>
      <c r="TNZ307" s="50"/>
      <c r="TOA307" s="50"/>
      <c r="TOB307" s="50"/>
      <c r="TOC307" s="50"/>
      <c r="TOD307" s="50"/>
      <c r="TOE307" s="50"/>
      <c r="TOF307" s="50"/>
      <c r="TOG307" s="50"/>
      <c r="TOH307" s="50"/>
      <c r="TOI307" s="50"/>
      <c r="TOJ307" s="50"/>
      <c r="TOK307" s="50"/>
      <c r="TOL307" s="50"/>
      <c r="TOM307" s="50"/>
      <c r="TON307" s="50"/>
      <c r="TOO307" s="50"/>
      <c r="TOP307" s="50"/>
      <c r="TOQ307" s="50"/>
      <c r="TOR307" s="50"/>
      <c r="TOS307" s="50"/>
      <c r="TOT307" s="50"/>
      <c r="TOU307" s="50"/>
      <c r="TOV307" s="50"/>
      <c r="TOW307" s="50"/>
      <c r="TOX307" s="50"/>
      <c r="TOY307" s="50"/>
      <c r="TOZ307" s="50"/>
      <c r="TPA307" s="50"/>
      <c r="TPB307" s="50"/>
      <c r="TPC307" s="50"/>
      <c r="TPD307" s="50"/>
      <c r="TPE307" s="50"/>
      <c r="TPF307" s="50"/>
      <c r="TPG307" s="50"/>
      <c r="TPH307" s="50"/>
      <c r="TPI307" s="50"/>
      <c r="TPJ307" s="50"/>
      <c r="TPK307" s="50"/>
      <c r="TPL307" s="50"/>
      <c r="TPM307" s="50"/>
      <c r="TPN307" s="50"/>
      <c r="TPO307" s="50"/>
      <c r="TPP307" s="50"/>
      <c r="TPQ307" s="50"/>
      <c r="TPR307" s="50"/>
      <c r="TPS307" s="50"/>
      <c r="TPT307" s="50"/>
      <c r="TPU307" s="50"/>
      <c r="TPV307" s="50"/>
      <c r="TPW307" s="50"/>
      <c r="TPX307" s="50"/>
      <c r="TPY307" s="50"/>
      <c r="TPZ307" s="50"/>
      <c r="TQA307" s="50"/>
      <c r="TQB307" s="50"/>
      <c r="TQC307" s="50"/>
      <c r="TQD307" s="50"/>
      <c r="TQE307" s="50"/>
      <c r="TQF307" s="50"/>
      <c r="TQG307" s="50"/>
      <c r="TQH307" s="50"/>
      <c r="TQI307" s="50"/>
      <c r="TQJ307" s="50"/>
      <c r="TQK307" s="50"/>
      <c r="TQL307" s="50"/>
      <c r="TQM307" s="50"/>
      <c r="TQN307" s="50"/>
      <c r="TQO307" s="50"/>
      <c r="TQP307" s="50"/>
      <c r="TQQ307" s="50"/>
      <c r="TQR307" s="50"/>
      <c r="TQS307" s="50"/>
      <c r="TQT307" s="50"/>
      <c r="TQU307" s="50"/>
      <c r="TQV307" s="50"/>
      <c r="TQW307" s="50"/>
      <c r="TQX307" s="50"/>
      <c r="TQY307" s="50"/>
      <c r="TQZ307" s="50"/>
      <c r="TRA307" s="50"/>
      <c r="TRB307" s="50"/>
      <c r="TRC307" s="50"/>
      <c r="TRD307" s="50"/>
      <c r="TRE307" s="50"/>
      <c r="TRF307" s="50"/>
      <c r="TRG307" s="50"/>
      <c r="TRH307" s="50"/>
      <c r="TRI307" s="50"/>
      <c r="TRJ307" s="50"/>
      <c r="TRK307" s="50"/>
      <c r="TRL307" s="50"/>
      <c r="TRM307" s="50"/>
      <c r="TRN307" s="50"/>
      <c r="TRO307" s="50"/>
      <c r="TRP307" s="50"/>
      <c r="TRQ307" s="50"/>
      <c r="TRR307" s="50"/>
      <c r="TRS307" s="50"/>
      <c r="TRT307" s="50"/>
      <c r="TRU307" s="50"/>
      <c r="TRV307" s="50"/>
      <c r="TRW307" s="50"/>
      <c r="TRX307" s="50"/>
      <c r="TRY307" s="50"/>
      <c r="TRZ307" s="50"/>
      <c r="TSA307" s="50"/>
      <c r="TSB307" s="50"/>
      <c r="TSC307" s="50"/>
      <c r="TSD307" s="50"/>
      <c r="TSE307" s="50"/>
      <c r="TSF307" s="50"/>
      <c r="TSG307" s="50"/>
      <c r="TSH307" s="50"/>
      <c r="TSI307" s="50"/>
      <c r="TSJ307" s="50"/>
      <c r="TSK307" s="50"/>
      <c r="TSL307" s="50"/>
      <c r="TSM307" s="50"/>
      <c r="TSN307" s="50"/>
      <c r="TSO307" s="50"/>
      <c r="TSP307" s="50"/>
      <c r="TSQ307" s="50"/>
      <c r="TSR307" s="50"/>
      <c r="TSS307" s="50"/>
      <c r="TST307" s="50"/>
      <c r="TSU307" s="50"/>
      <c r="TSV307" s="50"/>
      <c r="TSW307" s="50"/>
      <c r="TSX307" s="50"/>
      <c r="TSY307" s="50"/>
      <c r="TSZ307" s="50"/>
      <c r="TTA307" s="50"/>
      <c r="TTB307" s="50"/>
      <c r="TTC307" s="50"/>
      <c r="TTD307" s="50"/>
      <c r="TTE307" s="50"/>
      <c r="TTF307" s="50"/>
      <c r="TTG307" s="50"/>
      <c r="TTH307" s="50"/>
      <c r="TTI307" s="50"/>
      <c r="TTJ307" s="50"/>
      <c r="TTK307" s="50"/>
      <c r="TTL307" s="50"/>
      <c r="TTM307" s="50"/>
      <c r="TTN307" s="50"/>
      <c r="TTO307" s="50"/>
      <c r="TTP307" s="50"/>
      <c r="TTQ307" s="50"/>
      <c r="TTR307" s="50"/>
      <c r="TTS307" s="50"/>
      <c r="TTT307" s="50"/>
      <c r="TTU307" s="50"/>
      <c r="TTV307" s="50"/>
      <c r="TTW307" s="50"/>
      <c r="TTX307" s="50"/>
      <c r="TTY307" s="50"/>
      <c r="TTZ307" s="50"/>
      <c r="TUA307" s="50"/>
      <c r="TUB307" s="50"/>
      <c r="TUC307" s="50"/>
      <c r="TUD307" s="50"/>
      <c r="TUE307" s="50"/>
      <c r="TUF307" s="50"/>
      <c r="TUG307" s="50"/>
      <c r="TUH307" s="50"/>
      <c r="TUI307" s="50"/>
      <c r="TUJ307" s="50"/>
      <c r="TUK307" s="50"/>
      <c r="TUL307" s="50"/>
      <c r="TUM307" s="50"/>
      <c r="TUN307" s="50"/>
      <c r="TUP307" s="50"/>
      <c r="TUR307" s="50"/>
      <c r="TUS307" s="50"/>
      <c r="TUT307" s="50"/>
      <c r="TUU307" s="50"/>
      <c r="TUV307" s="50"/>
      <c r="TUW307" s="50"/>
      <c r="TUX307" s="50"/>
      <c r="TUY307" s="50"/>
      <c r="TVD307" s="50"/>
      <c r="TVE307" s="50"/>
      <c r="TVF307" s="50"/>
      <c r="TVG307" s="50"/>
      <c r="TVH307" s="50"/>
      <c r="TVI307" s="50"/>
      <c r="TVJ307" s="50"/>
      <c r="TVK307" s="50"/>
      <c r="TVL307" s="50"/>
      <c r="TVM307" s="50"/>
      <c r="TVN307" s="50"/>
      <c r="TVO307" s="50"/>
      <c r="TVP307" s="50"/>
      <c r="TVQ307" s="50"/>
      <c r="TVR307" s="50"/>
      <c r="TVS307" s="50"/>
      <c r="TVT307" s="50"/>
      <c r="TVU307" s="50"/>
      <c r="TVV307" s="50"/>
      <c r="TVW307" s="50"/>
      <c r="TVX307" s="50"/>
      <c r="TVY307" s="50"/>
      <c r="TVZ307" s="50"/>
      <c r="TWA307" s="50"/>
      <c r="TWB307" s="50"/>
      <c r="TWC307" s="50"/>
      <c r="TWD307" s="50"/>
      <c r="TWE307" s="50"/>
      <c r="TWF307" s="50"/>
      <c r="TWG307" s="50"/>
      <c r="TWH307" s="50"/>
      <c r="TWI307" s="50"/>
      <c r="TWJ307" s="50"/>
      <c r="TWK307" s="50"/>
      <c r="TWL307" s="50"/>
      <c r="TWM307" s="50"/>
      <c r="TWN307" s="50"/>
      <c r="TWO307" s="50"/>
      <c r="TWP307" s="50"/>
      <c r="TWQ307" s="50"/>
      <c r="TWR307" s="50"/>
      <c r="TWS307" s="50"/>
      <c r="TWT307" s="50"/>
      <c r="TWU307" s="50"/>
      <c r="TWV307" s="50"/>
      <c r="TWW307" s="50"/>
      <c r="TWX307" s="50"/>
      <c r="TWY307" s="50"/>
      <c r="TWZ307" s="50"/>
      <c r="TXA307" s="50"/>
      <c r="TXB307" s="50"/>
      <c r="TXC307" s="50"/>
      <c r="TXD307" s="50"/>
      <c r="TXE307" s="50"/>
      <c r="TXF307" s="50"/>
      <c r="TXG307" s="50"/>
      <c r="TXH307" s="50"/>
      <c r="TXI307" s="50"/>
      <c r="TXJ307" s="50"/>
      <c r="TXK307" s="50"/>
      <c r="TXL307" s="50"/>
      <c r="TXM307" s="50"/>
      <c r="TXN307" s="50"/>
      <c r="TXO307" s="50"/>
      <c r="TXP307" s="50"/>
      <c r="TXQ307" s="50"/>
      <c r="TXR307" s="50"/>
      <c r="TXS307" s="50"/>
      <c r="TXT307" s="50"/>
      <c r="TXU307" s="50"/>
      <c r="TXV307" s="50"/>
      <c r="TXW307" s="50"/>
      <c r="TXX307" s="50"/>
      <c r="TXY307" s="50"/>
      <c r="TXZ307" s="50"/>
      <c r="TYA307" s="50"/>
      <c r="TYB307" s="50"/>
      <c r="TYC307" s="50"/>
      <c r="TYD307" s="50"/>
      <c r="TYE307" s="50"/>
      <c r="TYF307" s="50"/>
      <c r="TYG307" s="50"/>
      <c r="TYH307" s="50"/>
      <c r="TYI307" s="50"/>
      <c r="TYJ307" s="50"/>
      <c r="TYK307" s="50"/>
      <c r="TYL307" s="50"/>
      <c r="TYM307" s="50"/>
      <c r="TYN307" s="50"/>
      <c r="TYO307" s="50"/>
      <c r="TYP307" s="50"/>
      <c r="TYQ307" s="50"/>
      <c r="TYR307" s="50"/>
      <c r="TYS307" s="50"/>
      <c r="TYT307" s="50"/>
      <c r="TYU307" s="50"/>
      <c r="TYV307" s="50"/>
      <c r="TYW307" s="50"/>
      <c r="TYX307" s="50"/>
      <c r="TYY307" s="50"/>
      <c r="TYZ307" s="50"/>
      <c r="TZA307" s="50"/>
      <c r="TZB307" s="50"/>
      <c r="TZC307" s="50"/>
      <c r="TZD307" s="50"/>
      <c r="TZE307" s="50"/>
      <c r="TZF307" s="50"/>
      <c r="TZG307" s="50"/>
      <c r="TZH307" s="50"/>
      <c r="TZI307" s="50"/>
      <c r="TZJ307" s="50"/>
      <c r="TZK307" s="50"/>
      <c r="TZL307" s="50"/>
      <c r="TZM307" s="50"/>
      <c r="TZN307" s="50"/>
      <c r="TZO307" s="50"/>
      <c r="TZP307" s="50"/>
      <c r="TZQ307" s="50"/>
      <c r="TZR307" s="50"/>
      <c r="TZS307" s="50"/>
      <c r="TZT307" s="50"/>
      <c r="TZU307" s="50"/>
      <c r="TZV307" s="50"/>
      <c r="TZW307" s="50"/>
      <c r="TZX307" s="50"/>
      <c r="TZY307" s="50"/>
      <c r="TZZ307" s="50"/>
      <c r="UAA307" s="50"/>
      <c r="UAB307" s="50"/>
      <c r="UAC307" s="50"/>
      <c r="UAD307" s="50"/>
      <c r="UAE307" s="50"/>
      <c r="UAF307" s="50"/>
      <c r="UAG307" s="50"/>
      <c r="UAH307" s="50"/>
      <c r="UAI307" s="50"/>
      <c r="UAJ307" s="50"/>
      <c r="UAK307" s="50"/>
      <c r="UAL307" s="50"/>
      <c r="UAM307" s="50"/>
      <c r="UAN307" s="50"/>
      <c r="UAO307" s="50"/>
      <c r="UAP307" s="50"/>
      <c r="UAQ307" s="50"/>
      <c r="UAR307" s="50"/>
      <c r="UAS307" s="50"/>
      <c r="UAT307" s="50"/>
      <c r="UAU307" s="50"/>
      <c r="UAV307" s="50"/>
      <c r="UAW307" s="50"/>
      <c r="UAX307" s="50"/>
      <c r="UAY307" s="50"/>
      <c r="UAZ307" s="50"/>
      <c r="UBA307" s="50"/>
      <c r="UBB307" s="50"/>
      <c r="UBC307" s="50"/>
      <c r="UBD307" s="50"/>
      <c r="UBE307" s="50"/>
      <c r="UBF307" s="50"/>
      <c r="UBG307" s="50"/>
      <c r="UBH307" s="50"/>
      <c r="UBI307" s="50"/>
      <c r="UBJ307" s="50"/>
      <c r="UBK307" s="50"/>
      <c r="UBL307" s="50"/>
      <c r="UBM307" s="50"/>
      <c r="UBN307" s="50"/>
      <c r="UBO307" s="50"/>
      <c r="UBP307" s="50"/>
      <c r="UBQ307" s="50"/>
      <c r="UBR307" s="50"/>
      <c r="UBS307" s="50"/>
      <c r="UBT307" s="50"/>
      <c r="UBU307" s="50"/>
      <c r="UBV307" s="50"/>
      <c r="UBW307" s="50"/>
      <c r="UBX307" s="50"/>
      <c r="UBY307" s="50"/>
      <c r="UBZ307" s="50"/>
      <c r="UCA307" s="50"/>
      <c r="UCB307" s="50"/>
      <c r="UCC307" s="50"/>
      <c r="UCD307" s="50"/>
      <c r="UCE307" s="50"/>
      <c r="UCF307" s="50"/>
      <c r="UCG307" s="50"/>
      <c r="UCH307" s="50"/>
      <c r="UCI307" s="50"/>
      <c r="UCJ307" s="50"/>
      <c r="UCK307" s="50"/>
      <c r="UCL307" s="50"/>
      <c r="UCM307" s="50"/>
      <c r="UCN307" s="50"/>
      <c r="UCO307" s="50"/>
      <c r="UCP307" s="50"/>
      <c r="UCQ307" s="50"/>
      <c r="UCR307" s="50"/>
      <c r="UCS307" s="50"/>
      <c r="UCT307" s="50"/>
      <c r="UCU307" s="50"/>
      <c r="UCV307" s="50"/>
      <c r="UCW307" s="50"/>
      <c r="UCX307" s="50"/>
      <c r="UCY307" s="50"/>
      <c r="UCZ307" s="50"/>
      <c r="UDA307" s="50"/>
      <c r="UDB307" s="50"/>
      <c r="UDC307" s="50"/>
      <c r="UDD307" s="50"/>
      <c r="UDE307" s="50"/>
      <c r="UDF307" s="50"/>
      <c r="UDG307" s="50"/>
      <c r="UDH307" s="50"/>
      <c r="UDI307" s="50"/>
      <c r="UDJ307" s="50"/>
      <c r="UDK307" s="50"/>
      <c r="UDL307" s="50"/>
      <c r="UDM307" s="50"/>
      <c r="UDN307" s="50"/>
      <c r="UDO307" s="50"/>
      <c r="UDP307" s="50"/>
      <c r="UDQ307" s="50"/>
      <c r="UDR307" s="50"/>
      <c r="UDS307" s="50"/>
      <c r="UDT307" s="50"/>
      <c r="UDU307" s="50"/>
      <c r="UDV307" s="50"/>
      <c r="UDW307" s="50"/>
      <c r="UDX307" s="50"/>
      <c r="UDY307" s="50"/>
      <c r="UDZ307" s="50"/>
      <c r="UEA307" s="50"/>
      <c r="UEB307" s="50"/>
      <c r="UEC307" s="50"/>
      <c r="UED307" s="50"/>
      <c r="UEE307" s="50"/>
      <c r="UEF307" s="50"/>
      <c r="UEG307" s="50"/>
      <c r="UEH307" s="50"/>
      <c r="UEI307" s="50"/>
      <c r="UEJ307" s="50"/>
      <c r="UEL307" s="50"/>
      <c r="UEN307" s="50"/>
      <c r="UEO307" s="50"/>
      <c r="UEP307" s="50"/>
      <c r="UEQ307" s="50"/>
      <c r="UER307" s="50"/>
      <c r="UES307" s="50"/>
      <c r="UET307" s="50"/>
      <c r="UEU307" s="50"/>
      <c r="UEZ307" s="50"/>
      <c r="UFA307" s="50"/>
      <c r="UFB307" s="50"/>
      <c r="UFC307" s="50"/>
      <c r="UFD307" s="50"/>
      <c r="UFE307" s="50"/>
      <c r="UFF307" s="50"/>
      <c r="UFG307" s="50"/>
      <c r="UFH307" s="50"/>
      <c r="UFI307" s="50"/>
      <c r="UFJ307" s="50"/>
      <c r="UFK307" s="50"/>
      <c r="UFL307" s="50"/>
      <c r="UFM307" s="50"/>
      <c r="UFN307" s="50"/>
      <c r="UFO307" s="50"/>
      <c r="UFP307" s="50"/>
      <c r="UFQ307" s="50"/>
      <c r="UFR307" s="50"/>
      <c r="UFS307" s="50"/>
      <c r="UFT307" s="50"/>
      <c r="UFU307" s="50"/>
      <c r="UFV307" s="50"/>
      <c r="UFW307" s="50"/>
      <c r="UFX307" s="50"/>
      <c r="UFY307" s="50"/>
      <c r="UFZ307" s="50"/>
      <c r="UGA307" s="50"/>
      <c r="UGB307" s="50"/>
      <c r="UGC307" s="50"/>
      <c r="UGD307" s="50"/>
      <c r="UGE307" s="50"/>
      <c r="UGF307" s="50"/>
      <c r="UGG307" s="50"/>
      <c r="UGH307" s="50"/>
      <c r="UGI307" s="50"/>
      <c r="UGJ307" s="50"/>
      <c r="UGK307" s="50"/>
      <c r="UGL307" s="50"/>
      <c r="UGM307" s="50"/>
      <c r="UGN307" s="50"/>
      <c r="UGO307" s="50"/>
      <c r="UGP307" s="50"/>
      <c r="UGQ307" s="50"/>
      <c r="UGR307" s="50"/>
      <c r="UGS307" s="50"/>
      <c r="UGT307" s="50"/>
      <c r="UGU307" s="50"/>
      <c r="UGV307" s="50"/>
      <c r="UGW307" s="50"/>
      <c r="UGX307" s="50"/>
      <c r="UGY307" s="50"/>
      <c r="UGZ307" s="50"/>
      <c r="UHA307" s="50"/>
      <c r="UHB307" s="50"/>
      <c r="UHC307" s="50"/>
      <c r="UHD307" s="50"/>
      <c r="UHE307" s="50"/>
      <c r="UHF307" s="50"/>
      <c r="UHG307" s="50"/>
      <c r="UHH307" s="50"/>
      <c r="UHI307" s="50"/>
      <c r="UHJ307" s="50"/>
      <c r="UHK307" s="50"/>
      <c r="UHL307" s="50"/>
      <c r="UHM307" s="50"/>
      <c r="UHN307" s="50"/>
      <c r="UHO307" s="50"/>
      <c r="UHP307" s="50"/>
      <c r="UHQ307" s="50"/>
      <c r="UHR307" s="50"/>
      <c r="UHS307" s="50"/>
      <c r="UHT307" s="50"/>
      <c r="UHU307" s="50"/>
      <c r="UHV307" s="50"/>
      <c r="UHW307" s="50"/>
      <c r="UHX307" s="50"/>
      <c r="UHY307" s="50"/>
      <c r="UHZ307" s="50"/>
      <c r="UIA307" s="50"/>
      <c r="UIB307" s="50"/>
      <c r="UIC307" s="50"/>
      <c r="UID307" s="50"/>
      <c r="UIE307" s="50"/>
      <c r="UIF307" s="50"/>
      <c r="UIG307" s="50"/>
      <c r="UIH307" s="50"/>
      <c r="UII307" s="50"/>
      <c r="UIJ307" s="50"/>
      <c r="UIK307" s="50"/>
      <c r="UIL307" s="50"/>
      <c r="UIM307" s="50"/>
      <c r="UIN307" s="50"/>
      <c r="UIO307" s="50"/>
      <c r="UIP307" s="50"/>
      <c r="UIQ307" s="50"/>
      <c r="UIR307" s="50"/>
      <c r="UIS307" s="50"/>
      <c r="UIT307" s="50"/>
      <c r="UIU307" s="50"/>
      <c r="UIV307" s="50"/>
      <c r="UIW307" s="50"/>
      <c r="UIX307" s="50"/>
      <c r="UIY307" s="50"/>
      <c r="UIZ307" s="50"/>
      <c r="UJA307" s="50"/>
      <c r="UJB307" s="50"/>
      <c r="UJC307" s="50"/>
      <c r="UJD307" s="50"/>
      <c r="UJE307" s="50"/>
      <c r="UJF307" s="50"/>
      <c r="UJG307" s="50"/>
      <c r="UJH307" s="50"/>
      <c r="UJI307" s="50"/>
      <c r="UJJ307" s="50"/>
      <c r="UJK307" s="50"/>
      <c r="UJL307" s="50"/>
      <c r="UJM307" s="50"/>
      <c r="UJN307" s="50"/>
      <c r="UJO307" s="50"/>
      <c r="UJP307" s="50"/>
      <c r="UJQ307" s="50"/>
      <c r="UJR307" s="50"/>
      <c r="UJS307" s="50"/>
      <c r="UJT307" s="50"/>
      <c r="UJU307" s="50"/>
      <c r="UJV307" s="50"/>
      <c r="UJW307" s="50"/>
      <c r="UJX307" s="50"/>
      <c r="UJY307" s="50"/>
      <c r="UJZ307" s="50"/>
      <c r="UKA307" s="50"/>
      <c r="UKB307" s="50"/>
      <c r="UKC307" s="50"/>
      <c r="UKD307" s="50"/>
      <c r="UKE307" s="50"/>
      <c r="UKF307" s="50"/>
      <c r="UKG307" s="50"/>
      <c r="UKH307" s="50"/>
      <c r="UKI307" s="50"/>
      <c r="UKJ307" s="50"/>
      <c r="UKK307" s="50"/>
      <c r="UKL307" s="50"/>
      <c r="UKM307" s="50"/>
      <c r="UKN307" s="50"/>
      <c r="UKO307" s="50"/>
      <c r="UKP307" s="50"/>
      <c r="UKQ307" s="50"/>
      <c r="UKR307" s="50"/>
      <c r="UKS307" s="50"/>
      <c r="UKT307" s="50"/>
      <c r="UKU307" s="50"/>
      <c r="UKV307" s="50"/>
      <c r="UKW307" s="50"/>
      <c r="UKX307" s="50"/>
      <c r="UKY307" s="50"/>
      <c r="UKZ307" s="50"/>
      <c r="ULA307" s="50"/>
      <c r="ULB307" s="50"/>
      <c r="ULC307" s="50"/>
      <c r="ULD307" s="50"/>
      <c r="ULE307" s="50"/>
      <c r="ULF307" s="50"/>
      <c r="ULG307" s="50"/>
      <c r="ULH307" s="50"/>
      <c r="ULI307" s="50"/>
      <c r="ULJ307" s="50"/>
      <c r="ULK307" s="50"/>
      <c r="ULL307" s="50"/>
      <c r="ULM307" s="50"/>
      <c r="ULN307" s="50"/>
      <c r="ULO307" s="50"/>
      <c r="ULP307" s="50"/>
      <c r="ULQ307" s="50"/>
      <c r="ULR307" s="50"/>
      <c r="ULS307" s="50"/>
      <c r="ULT307" s="50"/>
      <c r="ULU307" s="50"/>
      <c r="ULV307" s="50"/>
      <c r="ULW307" s="50"/>
      <c r="ULX307" s="50"/>
      <c r="ULY307" s="50"/>
      <c r="ULZ307" s="50"/>
      <c r="UMA307" s="50"/>
      <c r="UMB307" s="50"/>
      <c r="UMC307" s="50"/>
      <c r="UMD307" s="50"/>
      <c r="UME307" s="50"/>
      <c r="UMF307" s="50"/>
      <c r="UMG307" s="50"/>
      <c r="UMH307" s="50"/>
      <c r="UMI307" s="50"/>
      <c r="UMJ307" s="50"/>
      <c r="UMK307" s="50"/>
      <c r="UML307" s="50"/>
      <c r="UMM307" s="50"/>
      <c r="UMN307" s="50"/>
      <c r="UMO307" s="50"/>
      <c r="UMP307" s="50"/>
      <c r="UMQ307" s="50"/>
      <c r="UMR307" s="50"/>
      <c r="UMS307" s="50"/>
      <c r="UMT307" s="50"/>
      <c r="UMU307" s="50"/>
      <c r="UMV307" s="50"/>
      <c r="UMW307" s="50"/>
      <c r="UMX307" s="50"/>
      <c r="UMY307" s="50"/>
      <c r="UMZ307" s="50"/>
      <c r="UNA307" s="50"/>
      <c r="UNB307" s="50"/>
      <c r="UNC307" s="50"/>
      <c r="UND307" s="50"/>
      <c r="UNE307" s="50"/>
      <c r="UNF307" s="50"/>
      <c r="UNG307" s="50"/>
      <c r="UNH307" s="50"/>
      <c r="UNI307" s="50"/>
      <c r="UNJ307" s="50"/>
      <c r="UNK307" s="50"/>
      <c r="UNL307" s="50"/>
      <c r="UNM307" s="50"/>
      <c r="UNN307" s="50"/>
      <c r="UNO307" s="50"/>
      <c r="UNP307" s="50"/>
      <c r="UNQ307" s="50"/>
      <c r="UNR307" s="50"/>
      <c r="UNS307" s="50"/>
      <c r="UNT307" s="50"/>
      <c r="UNU307" s="50"/>
      <c r="UNV307" s="50"/>
      <c r="UNW307" s="50"/>
      <c r="UNX307" s="50"/>
      <c r="UNY307" s="50"/>
      <c r="UNZ307" s="50"/>
      <c r="UOA307" s="50"/>
      <c r="UOB307" s="50"/>
      <c r="UOC307" s="50"/>
      <c r="UOD307" s="50"/>
      <c r="UOE307" s="50"/>
      <c r="UOF307" s="50"/>
      <c r="UOH307" s="50"/>
      <c r="UOJ307" s="50"/>
      <c r="UOK307" s="50"/>
      <c r="UOL307" s="50"/>
      <c r="UOM307" s="50"/>
      <c r="UON307" s="50"/>
      <c r="UOO307" s="50"/>
      <c r="UOP307" s="50"/>
      <c r="UOQ307" s="50"/>
      <c r="UOV307" s="50"/>
      <c r="UOW307" s="50"/>
      <c r="UOX307" s="50"/>
      <c r="UOY307" s="50"/>
      <c r="UOZ307" s="50"/>
      <c r="UPA307" s="50"/>
      <c r="UPB307" s="50"/>
      <c r="UPC307" s="50"/>
      <c r="UPD307" s="50"/>
      <c r="UPE307" s="50"/>
      <c r="UPF307" s="50"/>
      <c r="UPG307" s="50"/>
      <c r="UPH307" s="50"/>
      <c r="UPI307" s="50"/>
      <c r="UPJ307" s="50"/>
      <c r="UPK307" s="50"/>
      <c r="UPL307" s="50"/>
      <c r="UPM307" s="50"/>
      <c r="UPN307" s="50"/>
      <c r="UPO307" s="50"/>
      <c r="UPP307" s="50"/>
      <c r="UPQ307" s="50"/>
      <c r="UPR307" s="50"/>
      <c r="UPS307" s="50"/>
      <c r="UPT307" s="50"/>
      <c r="UPU307" s="50"/>
      <c r="UPV307" s="50"/>
      <c r="UPW307" s="50"/>
      <c r="UPX307" s="50"/>
      <c r="UPY307" s="50"/>
      <c r="UPZ307" s="50"/>
      <c r="UQA307" s="50"/>
      <c r="UQB307" s="50"/>
      <c r="UQC307" s="50"/>
      <c r="UQD307" s="50"/>
      <c r="UQE307" s="50"/>
      <c r="UQF307" s="50"/>
      <c r="UQG307" s="50"/>
      <c r="UQH307" s="50"/>
      <c r="UQI307" s="50"/>
      <c r="UQJ307" s="50"/>
      <c r="UQK307" s="50"/>
      <c r="UQL307" s="50"/>
      <c r="UQM307" s="50"/>
      <c r="UQN307" s="50"/>
      <c r="UQO307" s="50"/>
      <c r="UQP307" s="50"/>
      <c r="UQQ307" s="50"/>
      <c r="UQR307" s="50"/>
      <c r="UQS307" s="50"/>
      <c r="UQT307" s="50"/>
      <c r="UQU307" s="50"/>
      <c r="UQV307" s="50"/>
      <c r="UQW307" s="50"/>
      <c r="UQX307" s="50"/>
      <c r="UQY307" s="50"/>
      <c r="UQZ307" s="50"/>
      <c r="URA307" s="50"/>
      <c r="URB307" s="50"/>
      <c r="URC307" s="50"/>
      <c r="URD307" s="50"/>
      <c r="URE307" s="50"/>
      <c r="URF307" s="50"/>
      <c r="URG307" s="50"/>
      <c r="URH307" s="50"/>
      <c r="URI307" s="50"/>
      <c r="URJ307" s="50"/>
      <c r="URK307" s="50"/>
      <c r="URL307" s="50"/>
      <c r="URM307" s="50"/>
      <c r="URN307" s="50"/>
      <c r="URO307" s="50"/>
      <c r="URP307" s="50"/>
      <c r="URQ307" s="50"/>
      <c r="URR307" s="50"/>
      <c r="URS307" s="50"/>
      <c r="URT307" s="50"/>
      <c r="URU307" s="50"/>
      <c r="URV307" s="50"/>
      <c r="URW307" s="50"/>
      <c r="URX307" s="50"/>
      <c r="URY307" s="50"/>
      <c r="URZ307" s="50"/>
      <c r="USA307" s="50"/>
      <c r="USB307" s="50"/>
      <c r="USC307" s="50"/>
      <c r="USD307" s="50"/>
      <c r="USE307" s="50"/>
      <c r="USF307" s="50"/>
      <c r="USG307" s="50"/>
      <c r="USH307" s="50"/>
      <c r="USI307" s="50"/>
      <c r="USJ307" s="50"/>
      <c r="USK307" s="50"/>
      <c r="USL307" s="50"/>
      <c r="USM307" s="50"/>
      <c r="USN307" s="50"/>
      <c r="USO307" s="50"/>
      <c r="USP307" s="50"/>
      <c r="USQ307" s="50"/>
      <c r="USR307" s="50"/>
      <c r="USS307" s="50"/>
      <c r="UST307" s="50"/>
      <c r="USU307" s="50"/>
      <c r="USV307" s="50"/>
      <c r="USW307" s="50"/>
      <c r="USX307" s="50"/>
      <c r="USY307" s="50"/>
      <c r="USZ307" s="50"/>
      <c r="UTA307" s="50"/>
      <c r="UTB307" s="50"/>
      <c r="UTC307" s="50"/>
      <c r="UTD307" s="50"/>
      <c r="UTE307" s="50"/>
      <c r="UTF307" s="50"/>
      <c r="UTG307" s="50"/>
      <c r="UTH307" s="50"/>
      <c r="UTI307" s="50"/>
      <c r="UTJ307" s="50"/>
      <c r="UTK307" s="50"/>
      <c r="UTL307" s="50"/>
      <c r="UTM307" s="50"/>
      <c r="UTN307" s="50"/>
      <c r="UTO307" s="50"/>
      <c r="UTP307" s="50"/>
      <c r="UTQ307" s="50"/>
      <c r="UTR307" s="50"/>
      <c r="UTS307" s="50"/>
      <c r="UTT307" s="50"/>
      <c r="UTU307" s="50"/>
      <c r="UTV307" s="50"/>
      <c r="UTW307" s="50"/>
      <c r="UTX307" s="50"/>
      <c r="UTY307" s="50"/>
      <c r="UTZ307" s="50"/>
      <c r="UUA307" s="50"/>
      <c r="UUB307" s="50"/>
      <c r="UUC307" s="50"/>
      <c r="UUD307" s="50"/>
      <c r="UUE307" s="50"/>
      <c r="UUF307" s="50"/>
      <c r="UUG307" s="50"/>
      <c r="UUH307" s="50"/>
      <c r="UUI307" s="50"/>
      <c r="UUJ307" s="50"/>
      <c r="UUK307" s="50"/>
      <c r="UUL307" s="50"/>
      <c r="UUM307" s="50"/>
      <c r="UUN307" s="50"/>
      <c r="UUO307" s="50"/>
      <c r="UUP307" s="50"/>
      <c r="UUQ307" s="50"/>
      <c r="UUR307" s="50"/>
      <c r="UUS307" s="50"/>
      <c r="UUT307" s="50"/>
      <c r="UUU307" s="50"/>
      <c r="UUV307" s="50"/>
      <c r="UUW307" s="50"/>
      <c r="UUX307" s="50"/>
      <c r="UUY307" s="50"/>
      <c r="UUZ307" s="50"/>
      <c r="UVA307" s="50"/>
      <c r="UVB307" s="50"/>
      <c r="UVC307" s="50"/>
      <c r="UVD307" s="50"/>
      <c r="UVE307" s="50"/>
      <c r="UVF307" s="50"/>
      <c r="UVG307" s="50"/>
      <c r="UVH307" s="50"/>
      <c r="UVI307" s="50"/>
      <c r="UVJ307" s="50"/>
      <c r="UVK307" s="50"/>
      <c r="UVL307" s="50"/>
      <c r="UVM307" s="50"/>
      <c r="UVN307" s="50"/>
      <c r="UVO307" s="50"/>
      <c r="UVP307" s="50"/>
      <c r="UVQ307" s="50"/>
      <c r="UVR307" s="50"/>
      <c r="UVS307" s="50"/>
      <c r="UVT307" s="50"/>
      <c r="UVU307" s="50"/>
      <c r="UVV307" s="50"/>
      <c r="UVW307" s="50"/>
      <c r="UVX307" s="50"/>
      <c r="UVY307" s="50"/>
      <c r="UVZ307" s="50"/>
      <c r="UWA307" s="50"/>
      <c r="UWB307" s="50"/>
      <c r="UWC307" s="50"/>
      <c r="UWD307" s="50"/>
      <c r="UWE307" s="50"/>
      <c r="UWF307" s="50"/>
      <c r="UWG307" s="50"/>
      <c r="UWH307" s="50"/>
      <c r="UWI307" s="50"/>
      <c r="UWJ307" s="50"/>
      <c r="UWK307" s="50"/>
      <c r="UWL307" s="50"/>
      <c r="UWM307" s="50"/>
      <c r="UWN307" s="50"/>
      <c r="UWO307" s="50"/>
      <c r="UWP307" s="50"/>
      <c r="UWQ307" s="50"/>
      <c r="UWR307" s="50"/>
      <c r="UWS307" s="50"/>
      <c r="UWT307" s="50"/>
      <c r="UWU307" s="50"/>
      <c r="UWV307" s="50"/>
      <c r="UWW307" s="50"/>
      <c r="UWX307" s="50"/>
      <c r="UWY307" s="50"/>
      <c r="UWZ307" s="50"/>
      <c r="UXA307" s="50"/>
      <c r="UXB307" s="50"/>
      <c r="UXC307" s="50"/>
      <c r="UXD307" s="50"/>
      <c r="UXE307" s="50"/>
      <c r="UXF307" s="50"/>
      <c r="UXG307" s="50"/>
      <c r="UXH307" s="50"/>
      <c r="UXI307" s="50"/>
      <c r="UXJ307" s="50"/>
      <c r="UXK307" s="50"/>
      <c r="UXL307" s="50"/>
      <c r="UXM307" s="50"/>
      <c r="UXN307" s="50"/>
      <c r="UXO307" s="50"/>
      <c r="UXP307" s="50"/>
      <c r="UXQ307" s="50"/>
      <c r="UXR307" s="50"/>
      <c r="UXS307" s="50"/>
      <c r="UXT307" s="50"/>
      <c r="UXU307" s="50"/>
      <c r="UXV307" s="50"/>
      <c r="UXW307" s="50"/>
      <c r="UXX307" s="50"/>
      <c r="UXY307" s="50"/>
      <c r="UXZ307" s="50"/>
      <c r="UYA307" s="50"/>
      <c r="UYB307" s="50"/>
      <c r="UYD307" s="50"/>
      <c r="UYF307" s="50"/>
      <c r="UYG307" s="50"/>
      <c r="UYH307" s="50"/>
      <c r="UYI307" s="50"/>
      <c r="UYJ307" s="50"/>
      <c r="UYK307" s="50"/>
      <c r="UYL307" s="50"/>
      <c r="UYM307" s="50"/>
      <c r="UYR307" s="50"/>
      <c r="UYS307" s="50"/>
      <c r="UYT307" s="50"/>
      <c r="UYU307" s="50"/>
      <c r="UYV307" s="50"/>
      <c r="UYW307" s="50"/>
      <c r="UYX307" s="50"/>
      <c r="UYY307" s="50"/>
      <c r="UYZ307" s="50"/>
      <c r="UZA307" s="50"/>
      <c r="UZB307" s="50"/>
      <c r="UZC307" s="50"/>
      <c r="UZD307" s="50"/>
      <c r="UZE307" s="50"/>
      <c r="UZF307" s="50"/>
      <c r="UZG307" s="50"/>
      <c r="UZH307" s="50"/>
      <c r="UZI307" s="50"/>
      <c r="UZJ307" s="50"/>
      <c r="UZK307" s="50"/>
      <c r="UZL307" s="50"/>
      <c r="UZM307" s="50"/>
      <c r="UZN307" s="50"/>
      <c r="UZO307" s="50"/>
      <c r="UZP307" s="50"/>
      <c r="UZQ307" s="50"/>
      <c r="UZR307" s="50"/>
      <c r="UZS307" s="50"/>
      <c r="UZT307" s="50"/>
      <c r="UZU307" s="50"/>
      <c r="UZV307" s="50"/>
      <c r="UZW307" s="50"/>
      <c r="UZX307" s="50"/>
      <c r="UZY307" s="50"/>
      <c r="UZZ307" s="50"/>
      <c r="VAA307" s="50"/>
      <c r="VAB307" s="50"/>
      <c r="VAC307" s="50"/>
      <c r="VAD307" s="50"/>
      <c r="VAE307" s="50"/>
      <c r="VAF307" s="50"/>
      <c r="VAG307" s="50"/>
      <c r="VAH307" s="50"/>
      <c r="VAI307" s="50"/>
      <c r="VAJ307" s="50"/>
      <c r="VAK307" s="50"/>
      <c r="VAL307" s="50"/>
      <c r="VAM307" s="50"/>
      <c r="VAN307" s="50"/>
      <c r="VAO307" s="50"/>
      <c r="VAP307" s="50"/>
      <c r="VAQ307" s="50"/>
      <c r="VAR307" s="50"/>
      <c r="VAS307" s="50"/>
      <c r="VAT307" s="50"/>
      <c r="VAU307" s="50"/>
      <c r="VAV307" s="50"/>
      <c r="VAW307" s="50"/>
      <c r="VAX307" s="50"/>
      <c r="VAY307" s="50"/>
      <c r="VAZ307" s="50"/>
      <c r="VBA307" s="50"/>
      <c r="VBB307" s="50"/>
      <c r="VBC307" s="50"/>
      <c r="VBD307" s="50"/>
      <c r="VBE307" s="50"/>
      <c r="VBF307" s="50"/>
      <c r="VBG307" s="50"/>
      <c r="VBH307" s="50"/>
      <c r="VBI307" s="50"/>
      <c r="VBJ307" s="50"/>
      <c r="VBK307" s="50"/>
      <c r="VBL307" s="50"/>
      <c r="VBM307" s="50"/>
      <c r="VBN307" s="50"/>
      <c r="VBO307" s="50"/>
      <c r="VBP307" s="50"/>
      <c r="VBQ307" s="50"/>
      <c r="VBR307" s="50"/>
      <c r="VBS307" s="50"/>
      <c r="VBT307" s="50"/>
      <c r="VBU307" s="50"/>
      <c r="VBV307" s="50"/>
      <c r="VBW307" s="50"/>
      <c r="VBX307" s="50"/>
      <c r="VBY307" s="50"/>
      <c r="VBZ307" s="50"/>
      <c r="VCA307" s="50"/>
      <c r="VCB307" s="50"/>
      <c r="VCC307" s="50"/>
      <c r="VCD307" s="50"/>
      <c r="VCE307" s="50"/>
      <c r="VCF307" s="50"/>
      <c r="VCG307" s="50"/>
      <c r="VCH307" s="50"/>
      <c r="VCI307" s="50"/>
      <c r="VCJ307" s="50"/>
      <c r="VCK307" s="50"/>
      <c r="VCL307" s="50"/>
      <c r="VCM307" s="50"/>
      <c r="VCN307" s="50"/>
      <c r="VCO307" s="50"/>
      <c r="VCP307" s="50"/>
      <c r="VCQ307" s="50"/>
      <c r="VCR307" s="50"/>
      <c r="VCS307" s="50"/>
      <c r="VCT307" s="50"/>
      <c r="VCU307" s="50"/>
      <c r="VCV307" s="50"/>
      <c r="VCW307" s="50"/>
      <c r="VCX307" s="50"/>
      <c r="VCY307" s="50"/>
      <c r="VCZ307" s="50"/>
      <c r="VDA307" s="50"/>
      <c r="VDB307" s="50"/>
      <c r="VDC307" s="50"/>
      <c r="VDD307" s="50"/>
      <c r="VDE307" s="50"/>
      <c r="VDF307" s="50"/>
      <c r="VDG307" s="50"/>
      <c r="VDH307" s="50"/>
      <c r="VDI307" s="50"/>
      <c r="VDJ307" s="50"/>
      <c r="VDK307" s="50"/>
      <c r="VDL307" s="50"/>
      <c r="VDM307" s="50"/>
      <c r="VDN307" s="50"/>
      <c r="VDO307" s="50"/>
      <c r="VDP307" s="50"/>
      <c r="VDQ307" s="50"/>
      <c r="VDR307" s="50"/>
      <c r="VDS307" s="50"/>
      <c r="VDT307" s="50"/>
      <c r="VDU307" s="50"/>
      <c r="VDV307" s="50"/>
      <c r="VDW307" s="50"/>
      <c r="VDX307" s="50"/>
      <c r="VDY307" s="50"/>
      <c r="VDZ307" s="50"/>
      <c r="VEA307" s="50"/>
      <c r="VEB307" s="50"/>
      <c r="VEC307" s="50"/>
      <c r="VED307" s="50"/>
      <c r="VEE307" s="50"/>
      <c r="VEF307" s="50"/>
      <c r="VEG307" s="50"/>
      <c r="VEH307" s="50"/>
      <c r="VEI307" s="50"/>
      <c r="VEJ307" s="50"/>
      <c r="VEK307" s="50"/>
      <c r="VEL307" s="50"/>
      <c r="VEM307" s="50"/>
      <c r="VEN307" s="50"/>
      <c r="VEO307" s="50"/>
      <c r="VEP307" s="50"/>
      <c r="VEQ307" s="50"/>
      <c r="VER307" s="50"/>
      <c r="VES307" s="50"/>
      <c r="VET307" s="50"/>
      <c r="VEU307" s="50"/>
      <c r="VEV307" s="50"/>
      <c r="VEW307" s="50"/>
      <c r="VEX307" s="50"/>
      <c r="VEY307" s="50"/>
      <c r="VEZ307" s="50"/>
      <c r="VFA307" s="50"/>
      <c r="VFB307" s="50"/>
      <c r="VFC307" s="50"/>
      <c r="VFD307" s="50"/>
      <c r="VFE307" s="50"/>
      <c r="VFF307" s="50"/>
      <c r="VFG307" s="50"/>
      <c r="VFH307" s="50"/>
      <c r="VFI307" s="50"/>
      <c r="VFJ307" s="50"/>
      <c r="VFK307" s="50"/>
      <c r="VFL307" s="50"/>
      <c r="VFM307" s="50"/>
      <c r="VFN307" s="50"/>
      <c r="VFO307" s="50"/>
      <c r="VFP307" s="50"/>
      <c r="VFQ307" s="50"/>
      <c r="VFR307" s="50"/>
      <c r="VFS307" s="50"/>
      <c r="VFT307" s="50"/>
      <c r="VFU307" s="50"/>
      <c r="VFV307" s="50"/>
      <c r="VFW307" s="50"/>
      <c r="VFX307" s="50"/>
      <c r="VFY307" s="50"/>
      <c r="VFZ307" s="50"/>
      <c r="VGA307" s="50"/>
      <c r="VGB307" s="50"/>
      <c r="VGC307" s="50"/>
      <c r="VGD307" s="50"/>
      <c r="VGE307" s="50"/>
      <c r="VGF307" s="50"/>
      <c r="VGG307" s="50"/>
      <c r="VGH307" s="50"/>
      <c r="VGI307" s="50"/>
      <c r="VGJ307" s="50"/>
      <c r="VGK307" s="50"/>
      <c r="VGL307" s="50"/>
      <c r="VGM307" s="50"/>
      <c r="VGN307" s="50"/>
      <c r="VGO307" s="50"/>
      <c r="VGP307" s="50"/>
      <c r="VGQ307" s="50"/>
      <c r="VGR307" s="50"/>
      <c r="VGS307" s="50"/>
      <c r="VGT307" s="50"/>
      <c r="VGU307" s="50"/>
      <c r="VGV307" s="50"/>
      <c r="VGW307" s="50"/>
      <c r="VGX307" s="50"/>
      <c r="VGY307" s="50"/>
      <c r="VGZ307" s="50"/>
      <c r="VHA307" s="50"/>
      <c r="VHB307" s="50"/>
      <c r="VHC307" s="50"/>
      <c r="VHD307" s="50"/>
      <c r="VHE307" s="50"/>
      <c r="VHF307" s="50"/>
      <c r="VHG307" s="50"/>
      <c r="VHH307" s="50"/>
      <c r="VHI307" s="50"/>
      <c r="VHJ307" s="50"/>
      <c r="VHK307" s="50"/>
      <c r="VHL307" s="50"/>
      <c r="VHM307" s="50"/>
      <c r="VHN307" s="50"/>
      <c r="VHO307" s="50"/>
      <c r="VHP307" s="50"/>
      <c r="VHQ307" s="50"/>
      <c r="VHR307" s="50"/>
      <c r="VHS307" s="50"/>
      <c r="VHT307" s="50"/>
      <c r="VHU307" s="50"/>
      <c r="VHV307" s="50"/>
      <c r="VHW307" s="50"/>
      <c r="VHX307" s="50"/>
      <c r="VHZ307" s="50"/>
      <c r="VIB307" s="50"/>
      <c r="VIC307" s="50"/>
      <c r="VID307" s="50"/>
      <c r="VIE307" s="50"/>
      <c r="VIF307" s="50"/>
      <c r="VIG307" s="50"/>
      <c r="VIH307" s="50"/>
      <c r="VII307" s="50"/>
      <c r="VIN307" s="50"/>
      <c r="VIO307" s="50"/>
      <c r="VIP307" s="50"/>
      <c r="VIQ307" s="50"/>
      <c r="VIR307" s="50"/>
      <c r="VIS307" s="50"/>
      <c r="VIT307" s="50"/>
      <c r="VIU307" s="50"/>
      <c r="VIV307" s="50"/>
      <c r="VIW307" s="50"/>
      <c r="VIX307" s="50"/>
      <c r="VIY307" s="50"/>
      <c r="VIZ307" s="50"/>
      <c r="VJA307" s="50"/>
      <c r="VJB307" s="50"/>
      <c r="VJC307" s="50"/>
      <c r="VJD307" s="50"/>
      <c r="VJE307" s="50"/>
      <c r="VJF307" s="50"/>
      <c r="VJG307" s="50"/>
      <c r="VJH307" s="50"/>
      <c r="VJI307" s="50"/>
      <c r="VJJ307" s="50"/>
      <c r="VJK307" s="50"/>
      <c r="VJL307" s="50"/>
      <c r="VJM307" s="50"/>
      <c r="VJN307" s="50"/>
      <c r="VJO307" s="50"/>
      <c r="VJP307" s="50"/>
      <c r="VJQ307" s="50"/>
      <c r="VJR307" s="50"/>
      <c r="VJS307" s="50"/>
      <c r="VJT307" s="50"/>
      <c r="VJU307" s="50"/>
      <c r="VJV307" s="50"/>
      <c r="VJW307" s="50"/>
      <c r="VJX307" s="50"/>
      <c r="VJY307" s="50"/>
      <c r="VJZ307" s="50"/>
      <c r="VKA307" s="50"/>
      <c r="VKB307" s="50"/>
      <c r="VKC307" s="50"/>
      <c r="VKD307" s="50"/>
      <c r="VKE307" s="50"/>
      <c r="VKF307" s="50"/>
      <c r="VKG307" s="50"/>
      <c r="VKH307" s="50"/>
      <c r="VKI307" s="50"/>
      <c r="VKJ307" s="50"/>
      <c r="VKK307" s="50"/>
      <c r="VKL307" s="50"/>
      <c r="VKM307" s="50"/>
      <c r="VKN307" s="50"/>
      <c r="VKO307" s="50"/>
      <c r="VKP307" s="50"/>
      <c r="VKQ307" s="50"/>
      <c r="VKR307" s="50"/>
      <c r="VKS307" s="50"/>
      <c r="VKT307" s="50"/>
      <c r="VKU307" s="50"/>
      <c r="VKV307" s="50"/>
      <c r="VKW307" s="50"/>
      <c r="VKX307" s="50"/>
      <c r="VKY307" s="50"/>
      <c r="VKZ307" s="50"/>
      <c r="VLA307" s="50"/>
      <c r="VLB307" s="50"/>
      <c r="VLC307" s="50"/>
      <c r="VLD307" s="50"/>
      <c r="VLE307" s="50"/>
      <c r="VLF307" s="50"/>
      <c r="VLG307" s="50"/>
      <c r="VLH307" s="50"/>
      <c r="VLI307" s="50"/>
      <c r="VLJ307" s="50"/>
      <c r="VLK307" s="50"/>
      <c r="VLL307" s="50"/>
      <c r="VLM307" s="50"/>
      <c r="VLN307" s="50"/>
      <c r="VLO307" s="50"/>
      <c r="VLP307" s="50"/>
      <c r="VLQ307" s="50"/>
      <c r="VLR307" s="50"/>
      <c r="VLS307" s="50"/>
      <c r="VLT307" s="50"/>
      <c r="VLU307" s="50"/>
      <c r="VLV307" s="50"/>
      <c r="VLW307" s="50"/>
      <c r="VLX307" s="50"/>
      <c r="VLY307" s="50"/>
      <c r="VLZ307" s="50"/>
      <c r="VMA307" s="50"/>
      <c r="VMB307" s="50"/>
      <c r="VMC307" s="50"/>
      <c r="VMD307" s="50"/>
      <c r="VME307" s="50"/>
      <c r="VMF307" s="50"/>
      <c r="VMG307" s="50"/>
      <c r="VMH307" s="50"/>
      <c r="VMI307" s="50"/>
      <c r="VMJ307" s="50"/>
      <c r="VMK307" s="50"/>
      <c r="VML307" s="50"/>
      <c r="VMM307" s="50"/>
      <c r="VMN307" s="50"/>
      <c r="VMO307" s="50"/>
      <c r="VMP307" s="50"/>
      <c r="VMQ307" s="50"/>
      <c r="VMR307" s="50"/>
      <c r="VMS307" s="50"/>
      <c r="VMT307" s="50"/>
      <c r="VMU307" s="50"/>
      <c r="VMV307" s="50"/>
      <c r="VMW307" s="50"/>
      <c r="VMX307" s="50"/>
      <c r="VMY307" s="50"/>
      <c r="VMZ307" s="50"/>
      <c r="VNA307" s="50"/>
      <c r="VNB307" s="50"/>
      <c r="VNC307" s="50"/>
      <c r="VND307" s="50"/>
      <c r="VNE307" s="50"/>
      <c r="VNF307" s="50"/>
      <c r="VNG307" s="50"/>
      <c r="VNH307" s="50"/>
      <c r="VNI307" s="50"/>
      <c r="VNJ307" s="50"/>
      <c r="VNK307" s="50"/>
      <c r="VNL307" s="50"/>
      <c r="VNM307" s="50"/>
      <c r="VNN307" s="50"/>
      <c r="VNO307" s="50"/>
      <c r="VNP307" s="50"/>
      <c r="VNQ307" s="50"/>
      <c r="VNR307" s="50"/>
      <c r="VNS307" s="50"/>
      <c r="VNT307" s="50"/>
      <c r="VNU307" s="50"/>
      <c r="VNV307" s="50"/>
      <c r="VNW307" s="50"/>
      <c r="VNX307" s="50"/>
      <c r="VNY307" s="50"/>
      <c r="VNZ307" s="50"/>
      <c r="VOA307" s="50"/>
      <c r="VOB307" s="50"/>
      <c r="VOC307" s="50"/>
      <c r="VOD307" s="50"/>
      <c r="VOE307" s="50"/>
      <c r="VOF307" s="50"/>
      <c r="VOG307" s="50"/>
      <c r="VOH307" s="50"/>
      <c r="VOI307" s="50"/>
      <c r="VOJ307" s="50"/>
      <c r="VOK307" s="50"/>
      <c r="VOL307" s="50"/>
      <c r="VOM307" s="50"/>
      <c r="VON307" s="50"/>
      <c r="VOO307" s="50"/>
      <c r="VOP307" s="50"/>
      <c r="VOQ307" s="50"/>
      <c r="VOR307" s="50"/>
      <c r="VOS307" s="50"/>
      <c r="VOT307" s="50"/>
      <c r="VOU307" s="50"/>
      <c r="VOV307" s="50"/>
      <c r="VOW307" s="50"/>
      <c r="VOX307" s="50"/>
      <c r="VOY307" s="50"/>
      <c r="VOZ307" s="50"/>
      <c r="VPA307" s="50"/>
      <c r="VPB307" s="50"/>
      <c r="VPC307" s="50"/>
      <c r="VPD307" s="50"/>
      <c r="VPE307" s="50"/>
      <c r="VPF307" s="50"/>
      <c r="VPG307" s="50"/>
      <c r="VPH307" s="50"/>
      <c r="VPI307" s="50"/>
      <c r="VPJ307" s="50"/>
      <c r="VPK307" s="50"/>
      <c r="VPL307" s="50"/>
      <c r="VPM307" s="50"/>
      <c r="VPN307" s="50"/>
      <c r="VPO307" s="50"/>
      <c r="VPP307" s="50"/>
      <c r="VPQ307" s="50"/>
      <c r="VPR307" s="50"/>
      <c r="VPS307" s="50"/>
      <c r="VPT307" s="50"/>
      <c r="VPU307" s="50"/>
      <c r="VPV307" s="50"/>
      <c r="VPW307" s="50"/>
      <c r="VPX307" s="50"/>
      <c r="VPY307" s="50"/>
      <c r="VPZ307" s="50"/>
      <c r="VQA307" s="50"/>
      <c r="VQB307" s="50"/>
      <c r="VQC307" s="50"/>
      <c r="VQD307" s="50"/>
      <c r="VQE307" s="50"/>
      <c r="VQF307" s="50"/>
      <c r="VQG307" s="50"/>
      <c r="VQH307" s="50"/>
      <c r="VQI307" s="50"/>
      <c r="VQJ307" s="50"/>
      <c r="VQK307" s="50"/>
      <c r="VQL307" s="50"/>
      <c r="VQM307" s="50"/>
      <c r="VQN307" s="50"/>
      <c r="VQO307" s="50"/>
      <c r="VQP307" s="50"/>
      <c r="VQQ307" s="50"/>
      <c r="VQR307" s="50"/>
      <c r="VQS307" s="50"/>
      <c r="VQT307" s="50"/>
      <c r="VQU307" s="50"/>
      <c r="VQV307" s="50"/>
      <c r="VQW307" s="50"/>
      <c r="VQX307" s="50"/>
      <c r="VQY307" s="50"/>
      <c r="VQZ307" s="50"/>
      <c r="VRA307" s="50"/>
      <c r="VRB307" s="50"/>
      <c r="VRC307" s="50"/>
      <c r="VRD307" s="50"/>
      <c r="VRE307" s="50"/>
      <c r="VRF307" s="50"/>
      <c r="VRG307" s="50"/>
      <c r="VRH307" s="50"/>
      <c r="VRI307" s="50"/>
      <c r="VRJ307" s="50"/>
      <c r="VRK307" s="50"/>
      <c r="VRL307" s="50"/>
      <c r="VRM307" s="50"/>
      <c r="VRN307" s="50"/>
      <c r="VRO307" s="50"/>
      <c r="VRP307" s="50"/>
      <c r="VRQ307" s="50"/>
      <c r="VRR307" s="50"/>
      <c r="VRS307" s="50"/>
      <c r="VRT307" s="50"/>
      <c r="VRV307" s="50"/>
      <c r="VRX307" s="50"/>
      <c r="VRY307" s="50"/>
      <c r="VRZ307" s="50"/>
      <c r="VSA307" s="50"/>
      <c r="VSB307" s="50"/>
      <c r="VSC307" s="50"/>
      <c r="VSD307" s="50"/>
      <c r="VSE307" s="50"/>
      <c r="VSJ307" s="50"/>
      <c r="VSK307" s="50"/>
      <c r="VSL307" s="50"/>
      <c r="VSM307" s="50"/>
      <c r="VSN307" s="50"/>
      <c r="VSO307" s="50"/>
      <c r="VSP307" s="50"/>
      <c r="VSQ307" s="50"/>
      <c r="VSR307" s="50"/>
      <c r="VSS307" s="50"/>
      <c r="VST307" s="50"/>
      <c r="VSU307" s="50"/>
      <c r="VSV307" s="50"/>
      <c r="VSW307" s="50"/>
      <c r="VSX307" s="50"/>
      <c r="VSY307" s="50"/>
      <c r="VSZ307" s="50"/>
      <c r="VTA307" s="50"/>
      <c r="VTB307" s="50"/>
      <c r="VTC307" s="50"/>
      <c r="VTD307" s="50"/>
      <c r="VTE307" s="50"/>
      <c r="VTF307" s="50"/>
      <c r="VTG307" s="50"/>
      <c r="VTH307" s="50"/>
      <c r="VTI307" s="50"/>
      <c r="VTJ307" s="50"/>
      <c r="VTK307" s="50"/>
      <c r="VTL307" s="50"/>
      <c r="VTM307" s="50"/>
      <c r="VTN307" s="50"/>
      <c r="VTO307" s="50"/>
      <c r="VTP307" s="50"/>
      <c r="VTQ307" s="50"/>
      <c r="VTR307" s="50"/>
      <c r="VTS307" s="50"/>
      <c r="VTT307" s="50"/>
      <c r="VTU307" s="50"/>
      <c r="VTV307" s="50"/>
      <c r="VTW307" s="50"/>
      <c r="VTX307" s="50"/>
      <c r="VTY307" s="50"/>
      <c r="VTZ307" s="50"/>
      <c r="VUA307" s="50"/>
      <c r="VUB307" s="50"/>
      <c r="VUC307" s="50"/>
      <c r="VUD307" s="50"/>
      <c r="VUE307" s="50"/>
      <c r="VUF307" s="50"/>
      <c r="VUG307" s="50"/>
      <c r="VUH307" s="50"/>
      <c r="VUI307" s="50"/>
      <c r="VUJ307" s="50"/>
      <c r="VUK307" s="50"/>
      <c r="VUL307" s="50"/>
      <c r="VUM307" s="50"/>
      <c r="VUN307" s="50"/>
      <c r="VUO307" s="50"/>
      <c r="VUP307" s="50"/>
      <c r="VUQ307" s="50"/>
      <c r="VUR307" s="50"/>
      <c r="VUS307" s="50"/>
      <c r="VUT307" s="50"/>
      <c r="VUU307" s="50"/>
      <c r="VUV307" s="50"/>
      <c r="VUW307" s="50"/>
      <c r="VUX307" s="50"/>
      <c r="VUY307" s="50"/>
      <c r="VUZ307" s="50"/>
      <c r="VVA307" s="50"/>
      <c r="VVB307" s="50"/>
      <c r="VVC307" s="50"/>
      <c r="VVD307" s="50"/>
      <c r="VVE307" s="50"/>
      <c r="VVF307" s="50"/>
      <c r="VVG307" s="50"/>
      <c r="VVH307" s="50"/>
      <c r="VVI307" s="50"/>
      <c r="VVJ307" s="50"/>
      <c r="VVK307" s="50"/>
      <c r="VVL307" s="50"/>
      <c r="VVM307" s="50"/>
      <c r="VVN307" s="50"/>
      <c r="VVO307" s="50"/>
      <c r="VVP307" s="50"/>
      <c r="VVQ307" s="50"/>
      <c r="VVR307" s="50"/>
      <c r="VVS307" s="50"/>
      <c r="VVT307" s="50"/>
      <c r="VVU307" s="50"/>
      <c r="VVV307" s="50"/>
      <c r="VVW307" s="50"/>
      <c r="VVX307" s="50"/>
      <c r="VVY307" s="50"/>
      <c r="VVZ307" s="50"/>
      <c r="VWA307" s="50"/>
      <c r="VWB307" s="50"/>
      <c r="VWC307" s="50"/>
      <c r="VWD307" s="50"/>
      <c r="VWE307" s="50"/>
      <c r="VWF307" s="50"/>
      <c r="VWG307" s="50"/>
      <c r="VWH307" s="50"/>
      <c r="VWI307" s="50"/>
      <c r="VWJ307" s="50"/>
      <c r="VWK307" s="50"/>
      <c r="VWL307" s="50"/>
      <c r="VWM307" s="50"/>
      <c r="VWN307" s="50"/>
      <c r="VWO307" s="50"/>
      <c r="VWP307" s="50"/>
      <c r="VWQ307" s="50"/>
      <c r="VWR307" s="50"/>
      <c r="VWS307" s="50"/>
      <c r="VWT307" s="50"/>
      <c r="VWU307" s="50"/>
      <c r="VWV307" s="50"/>
      <c r="VWW307" s="50"/>
      <c r="VWX307" s="50"/>
      <c r="VWY307" s="50"/>
      <c r="VWZ307" s="50"/>
      <c r="VXA307" s="50"/>
      <c r="VXB307" s="50"/>
      <c r="VXC307" s="50"/>
      <c r="VXD307" s="50"/>
      <c r="VXE307" s="50"/>
      <c r="VXF307" s="50"/>
      <c r="VXG307" s="50"/>
      <c r="VXH307" s="50"/>
      <c r="VXI307" s="50"/>
      <c r="VXJ307" s="50"/>
      <c r="VXK307" s="50"/>
      <c r="VXL307" s="50"/>
      <c r="VXM307" s="50"/>
      <c r="VXN307" s="50"/>
      <c r="VXO307" s="50"/>
      <c r="VXP307" s="50"/>
      <c r="VXQ307" s="50"/>
      <c r="VXR307" s="50"/>
      <c r="VXS307" s="50"/>
      <c r="VXT307" s="50"/>
      <c r="VXU307" s="50"/>
      <c r="VXV307" s="50"/>
      <c r="VXW307" s="50"/>
      <c r="VXX307" s="50"/>
      <c r="VXY307" s="50"/>
      <c r="VXZ307" s="50"/>
      <c r="VYA307" s="50"/>
      <c r="VYB307" s="50"/>
      <c r="VYC307" s="50"/>
      <c r="VYD307" s="50"/>
      <c r="VYE307" s="50"/>
      <c r="VYF307" s="50"/>
      <c r="VYG307" s="50"/>
      <c r="VYH307" s="50"/>
      <c r="VYI307" s="50"/>
      <c r="VYJ307" s="50"/>
      <c r="VYK307" s="50"/>
      <c r="VYL307" s="50"/>
      <c r="VYM307" s="50"/>
      <c r="VYN307" s="50"/>
      <c r="VYO307" s="50"/>
      <c r="VYP307" s="50"/>
      <c r="VYQ307" s="50"/>
      <c r="VYR307" s="50"/>
      <c r="VYS307" s="50"/>
      <c r="VYT307" s="50"/>
      <c r="VYU307" s="50"/>
      <c r="VYV307" s="50"/>
      <c r="VYW307" s="50"/>
      <c r="VYX307" s="50"/>
      <c r="VYY307" s="50"/>
      <c r="VYZ307" s="50"/>
      <c r="VZA307" s="50"/>
      <c r="VZB307" s="50"/>
      <c r="VZC307" s="50"/>
      <c r="VZD307" s="50"/>
      <c r="VZE307" s="50"/>
      <c r="VZF307" s="50"/>
      <c r="VZG307" s="50"/>
      <c r="VZH307" s="50"/>
      <c r="VZI307" s="50"/>
      <c r="VZJ307" s="50"/>
      <c r="VZK307" s="50"/>
      <c r="VZL307" s="50"/>
      <c r="VZM307" s="50"/>
      <c r="VZN307" s="50"/>
      <c r="VZO307" s="50"/>
      <c r="VZP307" s="50"/>
      <c r="VZQ307" s="50"/>
      <c r="VZR307" s="50"/>
      <c r="VZS307" s="50"/>
      <c r="VZT307" s="50"/>
      <c r="VZU307" s="50"/>
      <c r="VZV307" s="50"/>
      <c r="VZW307" s="50"/>
      <c r="VZX307" s="50"/>
      <c r="VZY307" s="50"/>
      <c r="VZZ307" s="50"/>
      <c r="WAA307" s="50"/>
      <c r="WAB307" s="50"/>
      <c r="WAC307" s="50"/>
      <c r="WAD307" s="50"/>
      <c r="WAE307" s="50"/>
      <c r="WAF307" s="50"/>
      <c r="WAG307" s="50"/>
      <c r="WAH307" s="50"/>
      <c r="WAI307" s="50"/>
      <c r="WAJ307" s="50"/>
      <c r="WAK307" s="50"/>
      <c r="WAL307" s="50"/>
      <c r="WAM307" s="50"/>
      <c r="WAN307" s="50"/>
      <c r="WAO307" s="50"/>
      <c r="WAP307" s="50"/>
      <c r="WAQ307" s="50"/>
      <c r="WAR307" s="50"/>
      <c r="WAS307" s="50"/>
      <c r="WAT307" s="50"/>
      <c r="WAU307" s="50"/>
      <c r="WAV307" s="50"/>
      <c r="WAW307" s="50"/>
      <c r="WAX307" s="50"/>
      <c r="WAY307" s="50"/>
      <c r="WAZ307" s="50"/>
      <c r="WBA307" s="50"/>
      <c r="WBB307" s="50"/>
      <c r="WBC307" s="50"/>
      <c r="WBD307" s="50"/>
      <c r="WBE307" s="50"/>
      <c r="WBF307" s="50"/>
      <c r="WBG307" s="50"/>
      <c r="WBH307" s="50"/>
      <c r="WBI307" s="50"/>
      <c r="WBJ307" s="50"/>
      <c r="WBK307" s="50"/>
      <c r="WBL307" s="50"/>
      <c r="WBM307" s="50"/>
      <c r="WBN307" s="50"/>
      <c r="WBO307" s="50"/>
      <c r="WBP307" s="50"/>
      <c r="WBR307" s="50"/>
      <c r="WBT307" s="50"/>
      <c r="WBU307" s="50"/>
      <c r="WBV307" s="50"/>
      <c r="WBW307" s="50"/>
      <c r="WBX307" s="50"/>
      <c r="WBY307" s="50"/>
      <c r="WBZ307" s="50"/>
      <c r="WCA307" s="50"/>
      <c r="WCF307" s="50"/>
      <c r="WCG307" s="50"/>
      <c r="WCH307" s="50"/>
      <c r="WCI307" s="50"/>
      <c r="WCJ307" s="50"/>
      <c r="WCK307" s="50"/>
      <c r="WCL307" s="50"/>
      <c r="WCM307" s="50"/>
      <c r="WCN307" s="50"/>
      <c r="WCO307" s="50"/>
      <c r="WCP307" s="50"/>
      <c r="WCQ307" s="50"/>
      <c r="WCR307" s="50"/>
      <c r="WCS307" s="50"/>
      <c r="WCT307" s="50"/>
      <c r="WCU307" s="50"/>
      <c r="WCV307" s="50"/>
      <c r="WCW307" s="50"/>
      <c r="WCX307" s="50"/>
      <c r="WCY307" s="50"/>
      <c r="WCZ307" s="50"/>
      <c r="WDA307" s="50"/>
      <c r="WDB307" s="50"/>
      <c r="WDC307" s="50"/>
      <c r="WDD307" s="50"/>
      <c r="WDE307" s="50"/>
      <c r="WDF307" s="50"/>
      <c r="WDG307" s="50"/>
      <c r="WDH307" s="50"/>
      <c r="WDI307" s="50"/>
      <c r="WDJ307" s="50"/>
      <c r="WDK307" s="50"/>
      <c r="WDL307" s="50"/>
      <c r="WDM307" s="50"/>
      <c r="WDN307" s="50"/>
      <c r="WDO307" s="50"/>
      <c r="WDP307" s="50"/>
      <c r="WDQ307" s="50"/>
      <c r="WDR307" s="50"/>
      <c r="WDS307" s="50"/>
      <c r="WDT307" s="50"/>
      <c r="WDU307" s="50"/>
      <c r="WDV307" s="50"/>
      <c r="WDW307" s="50"/>
      <c r="WDX307" s="50"/>
      <c r="WDY307" s="50"/>
      <c r="WDZ307" s="50"/>
      <c r="WEA307" s="50"/>
      <c r="WEB307" s="50"/>
      <c r="WEC307" s="50"/>
      <c r="WED307" s="50"/>
      <c r="WEE307" s="50"/>
      <c r="WEF307" s="50"/>
      <c r="WEG307" s="50"/>
      <c r="WEH307" s="50"/>
      <c r="WEI307" s="50"/>
      <c r="WEJ307" s="50"/>
      <c r="WEK307" s="50"/>
      <c r="WEL307" s="50"/>
      <c r="WEM307" s="50"/>
      <c r="WEN307" s="50"/>
      <c r="WEO307" s="50"/>
      <c r="WEP307" s="50"/>
      <c r="WEQ307" s="50"/>
      <c r="WER307" s="50"/>
      <c r="WES307" s="50"/>
      <c r="WET307" s="50"/>
      <c r="WEU307" s="50"/>
      <c r="WEV307" s="50"/>
      <c r="WEW307" s="50"/>
      <c r="WEX307" s="50"/>
      <c r="WEY307" s="50"/>
      <c r="WEZ307" s="50"/>
      <c r="WFA307" s="50"/>
      <c r="WFB307" s="50"/>
      <c r="WFC307" s="50"/>
      <c r="WFD307" s="50"/>
      <c r="WFE307" s="50"/>
      <c r="WFF307" s="50"/>
      <c r="WFG307" s="50"/>
      <c r="WFH307" s="50"/>
      <c r="WFI307" s="50"/>
      <c r="WFJ307" s="50"/>
      <c r="WFK307" s="50"/>
      <c r="WFL307" s="50"/>
      <c r="WFM307" s="50"/>
      <c r="WFN307" s="50"/>
      <c r="WFO307" s="50"/>
      <c r="WFP307" s="50"/>
      <c r="WFQ307" s="50"/>
      <c r="WFR307" s="50"/>
      <c r="WFS307" s="50"/>
      <c r="WFT307" s="50"/>
      <c r="WFU307" s="50"/>
      <c r="WFV307" s="50"/>
      <c r="WFW307" s="50"/>
      <c r="WFX307" s="50"/>
      <c r="WFY307" s="50"/>
      <c r="WFZ307" s="50"/>
      <c r="WGA307" s="50"/>
      <c r="WGB307" s="50"/>
      <c r="WGC307" s="50"/>
      <c r="WGD307" s="50"/>
      <c r="WGE307" s="50"/>
      <c r="WGF307" s="50"/>
      <c r="WGG307" s="50"/>
      <c r="WGH307" s="50"/>
      <c r="WGI307" s="50"/>
      <c r="WGJ307" s="50"/>
      <c r="WGK307" s="50"/>
      <c r="WGL307" s="50"/>
      <c r="WGM307" s="50"/>
      <c r="WGN307" s="50"/>
      <c r="WGO307" s="50"/>
      <c r="WGP307" s="50"/>
      <c r="WGQ307" s="50"/>
      <c r="WGR307" s="50"/>
      <c r="WGS307" s="50"/>
      <c r="WGT307" s="50"/>
      <c r="WGU307" s="50"/>
      <c r="WGV307" s="50"/>
      <c r="WGW307" s="50"/>
      <c r="WGX307" s="50"/>
      <c r="WGY307" s="50"/>
      <c r="WGZ307" s="50"/>
      <c r="WHA307" s="50"/>
      <c r="WHB307" s="50"/>
      <c r="WHC307" s="50"/>
      <c r="WHD307" s="50"/>
      <c r="WHE307" s="50"/>
      <c r="WHF307" s="50"/>
      <c r="WHG307" s="50"/>
      <c r="WHH307" s="50"/>
      <c r="WHI307" s="50"/>
      <c r="WHJ307" s="50"/>
      <c r="WHK307" s="50"/>
      <c r="WHL307" s="50"/>
      <c r="WHM307" s="50"/>
      <c r="WHN307" s="50"/>
      <c r="WHO307" s="50"/>
      <c r="WHP307" s="50"/>
      <c r="WHQ307" s="50"/>
      <c r="WHR307" s="50"/>
      <c r="WHS307" s="50"/>
      <c r="WHT307" s="50"/>
      <c r="WHU307" s="50"/>
      <c r="WHV307" s="50"/>
      <c r="WHW307" s="50"/>
      <c r="WHX307" s="50"/>
      <c r="WHY307" s="50"/>
      <c r="WHZ307" s="50"/>
      <c r="WIA307" s="50"/>
      <c r="WIB307" s="50"/>
      <c r="WIC307" s="50"/>
      <c r="WID307" s="50"/>
      <c r="WIE307" s="50"/>
      <c r="WIF307" s="50"/>
      <c r="WIG307" s="50"/>
      <c r="WIH307" s="50"/>
      <c r="WII307" s="50"/>
      <c r="WIJ307" s="50"/>
      <c r="WIK307" s="50"/>
      <c r="WIL307" s="50"/>
      <c r="WIM307" s="50"/>
      <c r="WIN307" s="50"/>
      <c r="WIO307" s="50"/>
      <c r="WIP307" s="50"/>
      <c r="WIQ307" s="50"/>
      <c r="WIR307" s="50"/>
      <c r="WIS307" s="50"/>
      <c r="WIT307" s="50"/>
      <c r="WIU307" s="50"/>
      <c r="WIV307" s="50"/>
      <c r="WIW307" s="50"/>
      <c r="WIX307" s="50"/>
      <c r="WIY307" s="50"/>
      <c r="WIZ307" s="50"/>
      <c r="WJA307" s="50"/>
      <c r="WJB307" s="50"/>
      <c r="WJC307" s="50"/>
      <c r="WJD307" s="50"/>
      <c r="WJE307" s="50"/>
      <c r="WJF307" s="50"/>
      <c r="WJG307" s="50"/>
      <c r="WJH307" s="50"/>
      <c r="WJI307" s="50"/>
      <c r="WJJ307" s="50"/>
      <c r="WJK307" s="50"/>
      <c r="WJL307" s="50"/>
      <c r="WJM307" s="50"/>
      <c r="WJN307" s="50"/>
      <c r="WJO307" s="50"/>
      <c r="WJP307" s="50"/>
      <c r="WJQ307" s="50"/>
      <c r="WJR307" s="50"/>
      <c r="WJS307" s="50"/>
      <c r="WJT307" s="50"/>
      <c r="WJU307" s="50"/>
      <c r="WJV307" s="50"/>
      <c r="WJW307" s="50"/>
      <c r="WJX307" s="50"/>
      <c r="WJY307" s="50"/>
      <c r="WJZ307" s="50"/>
      <c r="WKA307" s="50"/>
      <c r="WKB307" s="50"/>
      <c r="WKC307" s="50"/>
      <c r="WKD307" s="50"/>
      <c r="WKE307" s="50"/>
      <c r="WKF307" s="50"/>
      <c r="WKG307" s="50"/>
      <c r="WKH307" s="50"/>
      <c r="WKI307" s="50"/>
      <c r="WKJ307" s="50"/>
      <c r="WKK307" s="50"/>
      <c r="WKL307" s="50"/>
      <c r="WKM307" s="50"/>
      <c r="WKN307" s="50"/>
      <c r="WKO307" s="50"/>
      <c r="WKP307" s="50"/>
      <c r="WKQ307" s="50"/>
      <c r="WKR307" s="50"/>
      <c r="WKS307" s="50"/>
      <c r="WKT307" s="50"/>
      <c r="WKU307" s="50"/>
      <c r="WKV307" s="50"/>
      <c r="WKW307" s="50"/>
      <c r="WKX307" s="50"/>
      <c r="WKY307" s="50"/>
      <c r="WKZ307" s="50"/>
      <c r="WLA307" s="50"/>
      <c r="WLB307" s="50"/>
      <c r="WLC307" s="50"/>
      <c r="WLD307" s="50"/>
      <c r="WLE307" s="50"/>
      <c r="WLF307" s="50"/>
      <c r="WLG307" s="50"/>
      <c r="WLH307" s="50"/>
      <c r="WLI307" s="50"/>
      <c r="WLJ307" s="50"/>
      <c r="WLK307" s="50"/>
      <c r="WLL307" s="50"/>
      <c r="WLN307" s="50"/>
      <c r="WLP307" s="50"/>
      <c r="WLQ307" s="50"/>
      <c r="WLR307" s="50"/>
      <c r="WLS307" s="50"/>
      <c r="WLT307" s="50"/>
      <c r="WLU307" s="50"/>
      <c r="WLV307" s="50"/>
      <c r="WLW307" s="50"/>
      <c r="WMB307" s="50"/>
      <c r="WMC307" s="50"/>
      <c r="WMD307" s="50"/>
      <c r="WME307" s="50"/>
      <c r="WMF307" s="50"/>
      <c r="WMG307" s="50"/>
      <c r="WMH307" s="50"/>
      <c r="WMI307" s="50"/>
      <c r="WMJ307" s="50"/>
      <c r="WMK307" s="50"/>
      <c r="WML307" s="50"/>
      <c r="WMM307" s="50"/>
      <c r="WMN307" s="50"/>
      <c r="WMO307" s="50"/>
      <c r="WMP307" s="50"/>
      <c r="WMQ307" s="50"/>
      <c r="WMR307" s="50"/>
      <c r="WMS307" s="50"/>
      <c r="WMT307" s="50"/>
      <c r="WMU307" s="50"/>
      <c r="WMV307" s="50"/>
      <c r="WMW307" s="50"/>
      <c r="WMX307" s="50"/>
      <c r="WMY307" s="50"/>
      <c r="WMZ307" s="50"/>
      <c r="WNA307" s="50"/>
      <c r="WNB307" s="50"/>
      <c r="WNC307" s="50"/>
      <c r="WND307" s="50"/>
      <c r="WNE307" s="50"/>
      <c r="WNF307" s="50"/>
      <c r="WNG307" s="50"/>
      <c r="WNH307" s="50"/>
      <c r="WNI307" s="50"/>
      <c r="WNJ307" s="50"/>
      <c r="WNK307" s="50"/>
      <c r="WNL307" s="50"/>
      <c r="WNM307" s="50"/>
      <c r="WNN307" s="50"/>
      <c r="WNO307" s="50"/>
      <c r="WNP307" s="50"/>
      <c r="WNQ307" s="50"/>
      <c r="WNR307" s="50"/>
      <c r="WNS307" s="50"/>
      <c r="WNT307" s="50"/>
      <c r="WNU307" s="50"/>
      <c r="WNV307" s="50"/>
      <c r="WNW307" s="50"/>
      <c r="WNX307" s="50"/>
      <c r="WNY307" s="50"/>
      <c r="WNZ307" s="50"/>
      <c r="WOA307" s="50"/>
      <c r="WOB307" s="50"/>
      <c r="WOC307" s="50"/>
      <c r="WOD307" s="50"/>
      <c r="WOE307" s="50"/>
      <c r="WOF307" s="50"/>
      <c r="WOG307" s="50"/>
      <c r="WOH307" s="50"/>
      <c r="WOI307" s="50"/>
      <c r="WOJ307" s="50"/>
      <c r="WOK307" s="50"/>
      <c r="WOL307" s="50"/>
      <c r="WOM307" s="50"/>
      <c r="WON307" s="50"/>
      <c r="WOO307" s="50"/>
      <c r="WOP307" s="50"/>
      <c r="WOQ307" s="50"/>
      <c r="WOR307" s="50"/>
      <c r="WOS307" s="50"/>
      <c r="WOT307" s="50"/>
      <c r="WOU307" s="50"/>
      <c r="WOV307" s="50"/>
      <c r="WOW307" s="50"/>
      <c r="WOX307" s="50"/>
      <c r="WOY307" s="50"/>
      <c r="WOZ307" s="50"/>
      <c r="WPA307" s="50"/>
      <c r="WPB307" s="50"/>
      <c r="WPC307" s="50"/>
      <c r="WPD307" s="50"/>
      <c r="WPE307" s="50"/>
      <c r="WPF307" s="50"/>
      <c r="WPG307" s="50"/>
      <c r="WPH307" s="50"/>
      <c r="WPI307" s="50"/>
      <c r="WPJ307" s="50"/>
      <c r="WPK307" s="50"/>
      <c r="WPL307" s="50"/>
      <c r="WPM307" s="50"/>
      <c r="WPN307" s="50"/>
      <c r="WPO307" s="50"/>
      <c r="WPP307" s="50"/>
      <c r="WPQ307" s="50"/>
      <c r="WPR307" s="50"/>
      <c r="WPS307" s="50"/>
      <c r="WPT307" s="50"/>
      <c r="WPU307" s="50"/>
      <c r="WPV307" s="50"/>
      <c r="WPW307" s="50"/>
      <c r="WPX307" s="50"/>
      <c r="WPY307" s="50"/>
      <c r="WPZ307" s="50"/>
      <c r="WQA307" s="50"/>
      <c r="WQB307" s="50"/>
      <c r="WQC307" s="50"/>
      <c r="WQD307" s="50"/>
      <c r="WQE307" s="50"/>
      <c r="WQF307" s="50"/>
      <c r="WQG307" s="50"/>
      <c r="WQH307" s="50"/>
      <c r="WQI307" s="50"/>
      <c r="WQJ307" s="50"/>
      <c r="WQK307" s="50"/>
      <c r="WQL307" s="50"/>
      <c r="WQM307" s="50"/>
      <c r="WQN307" s="50"/>
      <c r="WQO307" s="50"/>
      <c r="WQP307" s="50"/>
      <c r="WQQ307" s="50"/>
      <c r="WQR307" s="50"/>
      <c r="WQS307" s="50"/>
      <c r="WQT307" s="50"/>
      <c r="WQU307" s="50"/>
      <c r="WQV307" s="50"/>
      <c r="WQW307" s="50"/>
      <c r="WQX307" s="50"/>
      <c r="WQY307" s="50"/>
      <c r="WQZ307" s="50"/>
      <c r="WRA307" s="50"/>
      <c r="WRB307" s="50"/>
      <c r="WRC307" s="50"/>
      <c r="WRD307" s="50"/>
      <c r="WRE307" s="50"/>
      <c r="WRF307" s="50"/>
      <c r="WRG307" s="50"/>
      <c r="WRH307" s="50"/>
      <c r="WRI307" s="50"/>
      <c r="WRJ307" s="50"/>
      <c r="WRK307" s="50"/>
      <c r="WRL307" s="50"/>
      <c r="WRM307" s="50"/>
      <c r="WRN307" s="50"/>
      <c r="WRO307" s="50"/>
      <c r="WRP307" s="50"/>
      <c r="WRQ307" s="50"/>
      <c r="WRR307" s="50"/>
      <c r="WRS307" s="50"/>
      <c r="WRT307" s="50"/>
      <c r="WRU307" s="50"/>
      <c r="WRV307" s="50"/>
      <c r="WRW307" s="50"/>
      <c r="WRX307" s="50"/>
      <c r="WRY307" s="50"/>
      <c r="WRZ307" s="50"/>
      <c r="WSA307" s="50"/>
      <c r="WSB307" s="50"/>
      <c r="WSC307" s="50"/>
      <c r="WSD307" s="50"/>
      <c r="WSE307" s="50"/>
      <c r="WSF307" s="50"/>
      <c r="WSG307" s="50"/>
      <c r="WSH307" s="50"/>
      <c r="WSI307" s="50"/>
      <c r="WSJ307" s="50"/>
      <c r="WSK307" s="50"/>
      <c r="WSL307" s="50"/>
      <c r="WSM307" s="50"/>
      <c r="WSN307" s="50"/>
      <c r="WSO307" s="50"/>
      <c r="WSP307" s="50"/>
      <c r="WSQ307" s="50"/>
      <c r="WSR307" s="50"/>
      <c r="WSS307" s="50"/>
      <c r="WST307" s="50"/>
      <c r="WSU307" s="50"/>
      <c r="WSV307" s="50"/>
      <c r="WSW307" s="50"/>
      <c r="WSX307" s="50"/>
      <c r="WSY307" s="50"/>
      <c r="WSZ307" s="50"/>
      <c r="WTA307" s="50"/>
      <c r="WTB307" s="50"/>
      <c r="WTC307" s="50"/>
      <c r="WTD307" s="50"/>
      <c r="WTE307" s="50"/>
      <c r="WTF307" s="50"/>
      <c r="WTG307" s="50"/>
      <c r="WTH307" s="50"/>
      <c r="WTI307" s="50"/>
      <c r="WTJ307" s="50"/>
      <c r="WTK307" s="50"/>
      <c r="WTL307" s="50"/>
      <c r="WTM307" s="50"/>
      <c r="WTN307" s="50"/>
      <c r="WTO307" s="50"/>
      <c r="WTP307" s="50"/>
      <c r="WTQ307" s="50"/>
      <c r="WTR307" s="50"/>
      <c r="WTS307" s="50"/>
      <c r="WTT307" s="50"/>
      <c r="WTU307" s="50"/>
      <c r="WTV307" s="50"/>
      <c r="WTW307" s="50"/>
      <c r="WTX307" s="50"/>
      <c r="WTY307" s="50"/>
      <c r="WTZ307" s="50"/>
      <c r="WUA307" s="50"/>
      <c r="WUB307" s="50"/>
      <c r="WUC307" s="50"/>
      <c r="WUD307" s="50"/>
      <c r="WUE307" s="50"/>
      <c r="WUF307" s="50"/>
      <c r="WUG307" s="50"/>
      <c r="WUH307" s="50"/>
      <c r="WUI307" s="50"/>
      <c r="WUJ307" s="50"/>
      <c r="WUK307" s="50"/>
      <c r="WUL307" s="50"/>
      <c r="WUM307" s="50"/>
      <c r="WUN307" s="50"/>
      <c r="WUO307" s="50"/>
      <c r="WUP307" s="50"/>
      <c r="WUQ307" s="50"/>
      <c r="WUR307" s="50"/>
      <c r="WUS307" s="50"/>
      <c r="WUT307" s="50"/>
      <c r="WUU307" s="50"/>
      <c r="WUV307" s="50"/>
      <c r="WUW307" s="50"/>
      <c r="WUX307" s="50"/>
      <c r="WUY307" s="50"/>
      <c r="WUZ307" s="50"/>
      <c r="WVA307" s="50"/>
      <c r="WVB307" s="50"/>
      <c r="WVC307" s="50"/>
      <c r="WVD307" s="50"/>
      <c r="WVE307" s="50"/>
      <c r="WVF307" s="50"/>
      <c r="WVG307" s="50"/>
      <c r="WVH307" s="50"/>
      <c r="WVJ307" s="50"/>
      <c r="WVL307" s="50"/>
      <c r="WVM307" s="50"/>
      <c r="WVN307" s="50"/>
      <c r="WVO307" s="50"/>
      <c r="WVP307" s="50"/>
      <c r="WVQ307" s="50"/>
      <c r="WVR307" s="50"/>
      <c r="WVS307" s="50"/>
      <c r="WVX307" s="50"/>
      <c r="WVY307" s="50"/>
      <c r="WVZ307" s="50"/>
      <c r="WWA307" s="50"/>
      <c r="WWB307" s="50"/>
      <c r="WWC307" s="50"/>
      <c r="WWD307" s="50"/>
      <c r="WWE307" s="50"/>
      <c r="WWF307" s="50"/>
      <c r="WWG307" s="50"/>
      <c r="WWH307" s="50"/>
      <c r="WWI307" s="50"/>
      <c r="WWJ307" s="50"/>
      <c r="WWK307" s="50"/>
      <c r="WWL307" s="50"/>
      <c r="WWM307" s="50"/>
      <c r="WWN307" s="50"/>
      <c r="WWO307" s="50"/>
      <c r="WWP307" s="50"/>
      <c r="WWQ307" s="50"/>
      <c r="WWR307" s="50"/>
      <c r="WWS307" s="50"/>
      <c r="WWT307" s="50"/>
      <c r="WWU307" s="50"/>
      <c r="WWV307" s="50"/>
      <c r="WWW307" s="50"/>
      <c r="WWX307" s="50"/>
      <c r="WWY307" s="50"/>
      <c r="WWZ307" s="50"/>
      <c r="WXA307" s="50"/>
      <c r="WXB307" s="50"/>
      <c r="WXC307" s="50"/>
      <c r="WXD307" s="50"/>
      <c r="WXE307" s="50"/>
      <c r="WXF307" s="50"/>
      <c r="WXG307" s="50"/>
      <c r="WXH307" s="50"/>
      <c r="WXI307" s="50"/>
      <c r="WXJ307" s="50"/>
      <c r="WXK307" s="50"/>
      <c r="WXL307" s="50"/>
      <c r="WXM307" s="50"/>
      <c r="WXN307" s="50"/>
      <c r="WXO307" s="50"/>
      <c r="WXP307" s="50"/>
      <c r="WXQ307" s="50"/>
      <c r="WXR307" s="50"/>
      <c r="WXS307" s="50"/>
      <c r="WXT307" s="50"/>
      <c r="WXU307" s="50"/>
      <c r="WXV307" s="50"/>
      <c r="WXW307" s="50"/>
      <c r="WXX307" s="50"/>
      <c r="WXY307" s="50"/>
      <c r="WXZ307" s="50"/>
      <c r="WYA307" s="50"/>
      <c r="WYB307" s="50"/>
      <c r="WYC307" s="50"/>
      <c r="WYD307" s="50"/>
      <c r="WYE307" s="50"/>
      <c r="WYF307" s="50"/>
      <c r="WYG307" s="50"/>
      <c r="WYH307" s="50"/>
      <c r="WYI307" s="50"/>
      <c r="WYJ307" s="50"/>
      <c r="WYK307" s="50"/>
      <c r="WYL307" s="50"/>
      <c r="WYM307" s="50"/>
      <c r="WYN307" s="50"/>
      <c r="WYO307" s="50"/>
      <c r="WYP307" s="50"/>
      <c r="WYQ307" s="50"/>
      <c r="WYR307" s="50"/>
      <c r="WYS307" s="50"/>
      <c r="WYT307" s="50"/>
      <c r="WYU307" s="50"/>
      <c r="WYV307" s="50"/>
      <c r="WYW307" s="50"/>
      <c r="WYX307" s="50"/>
      <c r="WYY307" s="50"/>
      <c r="WYZ307" s="50"/>
      <c r="WZA307" s="50"/>
      <c r="WZB307" s="50"/>
      <c r="WZC307" s="50"/>
      <c r="WZD307" s="50"/>
      <c r="WZE307" s="50"/>
      <c r="WZF307" s="50"/>
      <c r="WZG307" s="50"/>
      <c r="WZH307" s="50"/>
      <c r="WZI307" s="50"/>
      <c r="WZJ307" s="50"/>
      <c r="WZK307" s="50"/>
      <c r="WZL307" s="50"/>
      <c r="WZM307" s="50"/>
      <c r="WZN307" s="50"/>
      <c r="WZO307" s="50"/>
      <c r="WZP307" s="50"/>
      <c r="WZQ307" s="50"/>
      <c r="WZR307" s="50"/>
      <c r="WZS307" s="50"/>
      <c r="WZT307" s="50"/>
      <c r="WZU307" s="50"/>
      <c r="WZV307" s="50"/>
      <c r="WZW307" s="50"/>
      <c r="WZX307" s="50"/>
      <c r="WZY307" s="50"/>
      <c r="WZZ307" s="50"/>
      <c r="XAA307" s="50"/>
      <c r="XAB307" s="50"/>
      <c r="XAC307" s="50"/>
      <c r="XAD307" s="50"/>
      <c r="XAE307" s="50"/>
      <c r="XAF307" s="50"/>
      <c r="XAG307" s="50"/>
      <c r="XAH307" s="50"/>
      <c r="XAI307" s="50"/>
      <c r="XAJ307" s="50"/>
      <c r="XAK307" s="50"/>
      <c r="XAL307" s="50"/>
      <c r="XAM307" s="50"/>
      <c r="XAN307" s="50"/>
      <c r="XAO307" s="50"/>
      <c r="XAP307" s="50"/>
      <c r="XAQ307" s="50"/>
      <c r="XAR307" s="50"/>
      <c r="XAS307" s="50"/>
      <c r="XAT307" s="50"/>
      <c r="XAU307" s="50"/>
      <c r="XAV307" s="50"/>
      <c r="XAW307" s="50"/>
      <c r="XAX307" s="50"/>
      <c r="XAY307" s="50"/>
      <c r="XAZ307" s="50"/>
      <c r="XBA307" s="50"/>
      <c r="XBB307" s="50"/>
      <c r="XBC307" s="50"/>
      <c r="XBD307" s="50"/>
      <c r="XBE307" s="50"/>
      <c r="XBF307" s="50"/>
      <c r="XBG307" s="50"/>
      <c r="XBH307" s="50"/>
      <c r="XBI307" s="50"/>
      <c r="XBJ307" s="50"/>
      <c r="XBK307" s="50"/>
      <c r="XBL307" s="50"/>
      <c r="XBM307" s="50"/>
      <c r="XBN307" s="50"/>
      <c r="XBO307" s="50"/>
      <c r="XBP307" s="50"/>
      <c r="XBQ307" s="50"/>
      <c r="XBR307" s="50"/>
      <c r="XBS307" s="50"/>
      <c r="XBT307" s="50"/>
      <c r="XBU307" s="50"/>
      <c r="XBV307" s="50"/>
      <c r="XBW307" s="50"/>
      <c r="XBX307" s="50"/>
      <c r="XBY307" s="50"/>
      <c r="XBZ307" s="50"/>
      <c r="XCA307" s="50"/>
      <c r="XCB307" s="50"/>
      <c r="XCC307" s="50"/>
      <c r="XCD307" s="50"/>
      <c r="XCE307" s="50"/>
      <c r="XCF307" s="50"/>
      <c r="XCG307" s="50"/>
      <c r="XCH307" s="50"/>
      <c r="XCI307" s="50"/>
      <c r="XCJ307" s="50"/>
      <c r="XCK307" s="50"/>
      <c r="XCL307" s="50"/>
      <c r="XCM307" s="50"/>
      <c r="XCN307" s="50"/>
      <c r="XCO307" s="50"/>
      <c r="XCP307" s="50"/>
      <c r="XCQ307" s="50"/>
      <c r="XCR307" s="50"/>
      <c r="XCS307" s="50"/>
      <c r="XCT307" s="50"/>
      <c r="XCU307" s="50"/>
      <c r="XCV307" s="50"/>
      <c r="XCW307" s="50"/>
      <c r="XCX307" s="50"/>
      <c r="XCY307" s="50"/>
      <c r="XCZ307" s="50"/>
      <c r="XDA307" s="50"/>
      <c r="XDB307" s="50"/>
      <c r="XDC307" s="50"/>
      <c r="XDD307" s="50"/>
      <c r="XDE307" s="50"/>
      <c r="XDF307" s="50"/>
      <c r="XDG307" s="50"/>
      <c r="XDH307" s="50"/>
      <c r="XDI307" s="50"/>
      <c r="XDJ307" s="50"/>
      <c r="XDK307" s="50"/>
      <c r="XDL307" s="50"/>
      <c r="XDM307" s="50"/>
      <c r="XDN307" s="50"/>
      <c r="XDO307" s="50"/>
      <c r="XDP307" s="50"/>
      <c r="XDQ307" s="50"/>
      <c r="XDR307" s="50"/>
      <c r="XDS307" s="50"/>
      <c r="XDT307" s="50"/>
      <c r="XDU307" s="50"/>
      <c r="XDV307" s="50"/>
      <c r="XDW307" s="50"/>
      <c r="XDX307" s="50"/>
      <c r="XDY307" s="50"/>
      <c r="XDZ307" s="50"/>
      <c r="XEA307" s="50"/>
      <c r="XEB307" s="50"/>
      <c r="XEC307" s="50"/>
      <c r="XED307" s="50"/>
      <c r="XEE307" s="50"/>
      <c r="XEF307" s="50"/>
      <c r="XEG307" s="50"/>
      <c r="XEH307" s="50"/>
      <c r="XEI307" s="50"/>
      <c r="XEJ307" s="50"/>
      <c r="XEK307" s="50"/>
      <c r="XEL307" s="50"/>
      <c r="XEM307" s="50"/>
      <c r="XEN307" s="50"/>
      <c r="XEO307" s="50"/>
      <c r="XEP307" s="50"/>
      <c r="XEQ307" s="50"/>
      <c r="XER307" s="50"/>
      <c r="XES307" s="50"/>
      <c r="XET307" s="50"/>
      <c r="XEU307" s="50"/>
      <c r="XEV307" s="50"/>
      <c r="XEW307" s="50"/>
      <c r="XEX307" s="50"/>
      <c r="XEY307" s="50"/>
      <c r="XEZ307" s="50"/>
      <c r="XFA307" s="50"/>
      <c r="XFB307" s="50"/>
      <c r="XFC307" s="50"/>
      <c r="XFD307" s="50"/>
    </row>
    <row r="308" ht="16.5" customHeight="1" spans="1:20">
      <c r="A308" s="29" t="s">
        <v>189</v>
      </c>
      <c r="B308" s="30">
        <v>547.7705</v>
      </c>
      <c r="C308" s="30">
        <v>1044</v>
      </c>
      <c r="D308" s="30">
        <v>1044</v>
      </c>
      <c r="E308" s="31">
        <f t="shared" si="20"/>
        <v>100</v>
      </c>
      <c r="F308" s="30">
        <v>1885</v>
      </c>
      <c r="G308" s="27">
        <f>D308-F308</f>
        <v>-841</v>
      </c>
      <c r="H308" s="28">
        <f t="shared" si="21"/>
        <v>-44.6153846153846</v>
      </c>
      <c r="I308" s="30">
        <v>1028</v>
      </c>
      <c r="J308" s="27">
        <f>I308-B308</f>
        <v>480.2295</v>
      </c>
      <c r="K308" s="31">
        <f t="shared" ref="K308:K309" si="23">J308/B308*100</f>
        <v>87.6698361813935</v>
      </c>
      <c r="Q308" s="43"/>
      <c r="R308" s="30">
        <v>1023.14</v>
      </c>
      <c r="S308" s="30"/>
      <c r="T308" s="42">
        <f t="shared" si="19"/>
        <v>1023.14</v>
      </c>
    </row>
    <row r="309" ht="16.5" customHeight="1" spans="1:20">
      <c r="A309" s="29" t="s">
        <v>190</v>
      </c>
      <c r="B309" s="30">
        <v>704.1134</v>
      </c>
      <c r="C309" s="30">
        <v>828</v>
      </c>
      <c r="D309" s="30">
        <v>828</v>
      </c>
      <c r="E309" s="31">
        <f t="shared" si="20"/>
        <v>100</v>
      </c>
      <c r="F309" s="30">
        <v>792</v>
      </c>
      <c r="G309" s="27">
        <f>D309-F309</f>
        <v>36</v>
      </c>
      <c r="H309" s="28">
        <f t="shared" si="21"/>
        <v>4.54545454545455</v>
      </c>
      <c r="I309" s="30">
        <f>SUM(I310:I314)</f>
        <v>907</v>
      </c>
      <c r="J309" s="27">
        <f>I309-B309</f>
        <v>202.8866</v>
      </c>
      <c r="K309" s="31">
        <f t="shared" si="23"/>
        <v>28.81447789518</v>
      </c>
      <c r="Q309" s="43"/>
      <c r="R309" s="30">
        <f>SUM(R310:R314)</f>
        <v>699.92</v>
      </c>
      <c r="S309" s="30">
        <f>SUM(S310:S314)</f>
        <v>10</v>
      </c>
      <c r="T309" s="42">
        <f t="shared" si="19"/>
        <v>709.92</v>
      </c>
    </row>
    <row r="310" ht="16.5" customHeight="1" spans="1:20">
      <c r="A310" s="29" t="s">
        <v>487</v>
      </c>
      <c r="B310" s="30"/>
      <c r="C310" s="30"/>
      <c r="D310" s="30"/>
      <c r="E310" s="31"/>
      <c r="F310" s="30"/>
      <c r="G310" s="27"/>
      <c r="H310" s="28"/>
      <c r="I310" s="30">
        <v>250</v>
      </c>
      <c r="J310" s="27"/>
      <c r="K310" s="31"/>
      <c r="Q310" s="43"/>
      <c r="R310" s="30"/>
      <c r="S310" s="30">
        <v>10</v>
      </c>
      <c r="T310" s="42">
        <f t="shared" si="19"/>
        <v>10</v>
      </c>
    </row>
    <row r="311" ht="16.5" customHeight="1" spans="1:20">
      <c r="A311" s="29" t="s">
        <v>488</v>
      </c>
      <c r="B311" s="30"/>
      <c r="C311" s="30"/>
      <c r="D311" s="30"/>
      <c r="E311" s="31"/>
      <c r="F311" s="30"/>
      <c r="G311" s="27"/>
      <c r="H311" s="28"/>
      <c r="I311" s="30">
        <v>657</v>
      </c>
      <c r="J311" s="27"/>
      <c r="K311" s="31"/>
      <c r="Q311" s="43"/>
      <c r="R311" s="30"/>
      <c r="S311" s="30"/>
      <c r="T311" s="42"/>
    </row>
    <row r="312" ht="16.5" hidden="1" customHeight="1" spans="1:20">
      <c r="A312" s="29" t="s">
        <v>489</v>
      </c>
      <c r="B312" s="30"/>
      <c r="C312" s="30"/>
      <c r="D312" s="30"/>
      <c r="E312" s="31"/>
      <c r="F312" s="30"/>
      <c r="G312" s="27"/>
      <c r="H312" s="28"/>
      <c r="I312" s="30"/>
      <c r="J312" s="27"/>
      <c r="K312" s="31"/>
      <c r="Q312" s="43"/>
      <c r="R312" s="30"/>
      <c r="S312" s="30"/>
      <c r="T312" s="42"/>
    </row>
    <row r="313" ht="16.5" hidden="1" customHeight="1" spans="1:20">
      <c r="A313" s="29" t="s">
        <v>490</v>
      </c>
      <c r="B313" s="30"/>
      <c r="C313" s="30"/>
      <c r="D313" s="30"/>
      <c r="E313" s="31"/>
      <c r="F313" s="30"/>
      <c r="G313" s="27"/>
      <c r="H313" s="28"/>
      <c r="I313" s="30"/>
      <c r="J313" s="27"/>
      <c r="K313" s="31"/>
      <c r="Q313" s="43"/>
      <c r="R313" s="30"/>
      <c r="S313" s="30"/>
      <c r="T313" s="42"/>
    </row>
    <row r="314" ht="16.5" hidden="1" customHeight="1" spans="1:20">
      <c r="A314" s="29" t="s">
        <v>491</v>
      </c>
      <c r="B314" s="30"/>
      <c r="C314" s="30"/>
      <c r="D314" s="30"/>
      <c r="E314" s="31"/>
      <c r="F314" s="30"/>
      <c r="G314" s="27"/>
      <c r="H314" s="28"/>
      <c r="I314" s="30"/>
      <c r="J314" s="27"/>
      <c r="K314" s="31"/>
      <c r="Q314" s="43"/>
      <c r="R314" s="30">
        <v>699.92</v>
      </c>
      <c r="S314" s="30"/>
      <c r="T314" s="42">
        <f t="shared" ref="T314:T379" si="24">R314+S314</f>
        <v>699.92</v>
      </c>
    </row>
    <row r="315" ht="16.5" customHeight="1" spans="1:20">
      <c r="A315" s="29" t="s">
        <v>191</v>
      </c>
      <c r="B315" s="30">
        <v>7500</v>
      </c>
      <c r="C315" s="30">
        <f>7500-3100</f>
        <v>4400</v>
      </c>
      <c r="D315" s="30">
        <v>4393</v>
      </c>
      <c r="E315" s="31">
        <f t="shared" si="20"/>
        <v>99.8409090909091</v>
      </c>
      <c r="F315" s="30">
        <v>3666</v>
      </c>
      <c r="G315" s="27">
        <f>D315-F315</f>
        <v>727</v>
      </c>
      <c r="H315" s="28">
        <f t="shared" si="21"/>
        <v>19.8308783415166</v>
      </c>
      <c r="I315" s="30">
        <v>2107</v>
      </c>
      <c r="J315" s="27">
        <f>I315-B315</f>
        <v>-5393</v>
      </c>
      <c r="K315" s="31">
        <f>J315/B315*100</f>
        <v>-71.9066666666667</v>
      </c>
      <c r="Q315" s="43"/>
      <c r="R315" s="30">
        <v>4200</v>
      </c>
      <c r="S315" s="30"/>
      <c r="T315" s="42">
        <f t="shared" si="24"/>
        <v>4200</v>
      </c>
    </row>
    <row r="316" ht="16.5" customHeight="1" spans="1:20">
      <c r="A316" s="29" t="s">
        <v>192</v>
      </c>
      <c r="B316" s="30">
        <v>14038.298</v>
      </c>
      <c r="C316" s="30">
        <f>3586-780</f>
        <v>2806</v>
      </c>
      <c r="D316" s="30">
        <v>2802</v>
      </c>
      <c r="E316" s="31">
        <f t="shared" si="20"/>
        <v>99.8574483250178</v>
      </c>
      <c r="F316" s="30">
        <v>5826</v>
      </c>
      <c r="G316" s="27">
        <f>D316-F316</f>
        <v>-3024</v>
      </c>
      <c r="H316" s="28">
        <f t="shared" si="21"/>
        <v>-51.9052523171988</v>
      </c>
      <c r="I316" s="30">
        <v>1326</v>
      </c>
      <c r="J316" s="27">
        <f>I316-B316</f>
        <v>-12712.298</v>
      </c>
      <c r="K316" s="31">
        <f>J316/B316*100</f>
        <v>-90.5544105132973</v>
      </c>
      <c r="Q316" s="43"/>
      <c r="R316" s="30">
        <v>5643.45</v>
      </c>
      <c r="S316" s="30"/>
      <c r="T316" s="42">
        <f t="shared" si="24"/>
        <v>5643.45</v>
      </c>
    </row>
    <row r="317" s="2" customFormat="1" ht="16.5" customHeight="1" spans="1:20">
      <c r="A317" s="26" t="s">
        <v>193</v>
      </c>
      <c r="B317" s="27">
        <f>B318+B323+B324+B325+B330+B331+B332+B339+B340+B341</f>
        <v>3181.4424</v>
      </c>
      <c r="C317" s="27">
        <f>C318+C323+C324+C325+C330+C331+C332+C339+C340+C341</f>
        <v>3101.5</v>
      </c>
      <c r="D317" s="27">
        <f>D318+D323+D324+D325+D330+D331+D332+D339+D340+D341</f>
        <v>3018</v>
      </c>
      <c r="E317" s="31">
        <f t="shared" si="20"/>
        <v>97.3077543124295</v>
      </c>
      <c r="F317" s="27">
        <f>F318+F323+F324+F325+F330+F331+F332+F339+F340+F341</f>
        <v>2976</v>
      </c>
      <c r="G317" s="27">
        <f>D317-F317</f>
        <v>42</v>
      </c>
      <c r="H317" s="28">
        <f t="shared" si="21"/>
        <v>1.41129032258065</v>
      </c>
      <c r="I317" s="27">
        <f>I318+I323+I324+I325+I330+I331+I332+I339+I340+I341</f>
        <v>3484</v>
      </c>
      <c r="J317" s="27">
        <f>I317-B317</f>
        <v>302.5576</v>
      </c>
      <c r="K317" s="31">
        <f>J317/B317*100</f>
        <v>9.51007631004101</v>
      </c>
      <c r="Q317" s="43"/>
      <c r="R317" s="27">
        <f>R318+R323+R324+R325+R330+R331+R332+R339+R340+R341</f>
        <v>2550.97</v>
      </c>
      <c r="S317" s="27">
        <f>S318+S323+S324+S325+S330+S331+S332+S339+S340+S341</f>
        <v>6</v>
      </c>
      <c r="T317" s="42">
        <f t="shared" si="24"/>
        <v>2556.97</v>
      </c>
    </row>
    <row r="318" ht="16.5" customHeight="1" spans="1:20">
      <c r="A318" s="29" t="s">
        <v>194</v>
      </c>
      <c r="B318" s="30">
        <v>394.4923</v>
      </c>
      <c r="C318" s="30">
        <v>446</v>
      </c>
      <c r="D318" s="30">
        <v>446</v>
      </c>
      <c r="E318" s="31">
        <f t="shared" si="20"/>
        <v>100</v>
      </c>
      <c r="F318" s="30">
        <v>374</v>
      </c>
      <c r="G318" s="27">
        <f>D318-F318</f>
        <v>72</v>
      </c>
      <c r="H318" s="28">
        <f t="shared" si="21"/>
        <v>19.2513368983957</v>
      </c>
      <c r="I318" s="30">
        <f>SUM(I319:I322)</f>
        <v>349</v>
      </c>
      <c r="J318" s="27">
        <f>I318-B318</f>
        <v>-45.4923</v>
      </c>
      <c r="K318" s="31">
        <f>J318/B318*100</f>
        <v>-11.5318600641888</v>
      </c>
      <c r="Q318" s="43"/>
      <c r="R318" s="30">
        <f>SUM(R319:R322)</f>
        <v>319.34</v>
      </c>
      <c r="S318" s="30">
        <f>SUM(S319:S322)</f>
        <v>0</v>
      </c>
      <c r="T318" s="42">
        <f t="shared" si="24"/>
        <v>319.34</v>
      </c>
    </row>
    <row r="319" ht="16.5" customHeight="1" spans="1:20">
      <c r="A319" s="29" t="s">
        <v>352</v>
      </c>
      <c r="B319" s="30"/>
      <c r="C319" s="30"/>
      <c r="D319" s="30"/>
      <c r="E319" s="31"/>
      <c r="F319" s="30"/>
      <c r="G319" s="27"/>
      <c r="H319" s="28"/>
      <c r="I319" s="30">
        <v>305</v>
      </c>
      <c r="J319" s="27"/>
      <c r="K319" s="31"/>
      <c r="Q319" s="43"/>
      <c r="R319" s="30">
        <v>267.34</v>
      </c>
      <c r="S319" s="30"/>
      <c r="T319" s="42">
        <f t="shared" si="24"/>
        <v>267.34</v>
      </c>
    </row>
    <row r="320" ht="16.5" customHeight="1" spans="1:20">
      <c r="A320" s="29" t="s">
        <v>353</v>
      </c>
      <c r="B320" s="30"/>
      <c r="C320" s="30"/>
      <c r="D320" s="30"/>
      <c r="E320" s="31"/>
      <c r="F320" s="30"/>
      <c r="G320" s="27"/>
      <c r="H320" s="28"/>
      <c r="I320" s="30">
        <v>34</v>
      </c>
      <c r="J320" s="27"/>
      <c r="K320" s="31"/>
      <c r="Q320" s="43"/>
      <c r="R320" s="30"/>
      <c r="S320" s="30"/>
      <c r="T320" s="42"/>
    </row>
    <row r="321" ht="16.5" hidden="1" customHeight="1" spans="1:20">
      <c r="A321" s="29" t="s">
        <v>354</v>
      </c>
      <c r="B321" s="30"/>
      <c r="C321" s="30"/>
      <c r="D321" s="30"/>
      <c r="E321" s="31"/>
      <c r="F321" s="30"/>
      <c r="G321" s="27"/>
      <c r="H321" s="28"/>
      <c r="I321" s="30"/>
      <c r="J321" s="27"/>
      <c r="K321" s="31"/>
      <c r="Q321" s="43"/>
      <c r="R321" s="30"/>
      <c r="S321" s="30"/>
      <c r="T321" s="42"/>
    </row>
    <row r="322" ht="16.5" customHeight="1" spans="1:20">
      <c r="A322" s="29" t="s">
        <v>492</v>
      </c>
      <c r="B322" s="30"/>
      <c r="C322" s="30"/>
      <c r="D322" s="30"/>
      <c r="E322" s="31"/>
      <c r="F322" s="30"/>
      <c r="G322" s="27"/>
      <c r="H322" s="28"/>
      <c r="I322" s="30">
        <v>10</v>
      </c>
      <c r="J322" s="27"/>
      <c r="K322" s="31"/>
      <c r="Q322" s="43"/>
      <c r="R322" s="30">
        <v>52</v>
      </c>
      <c r="S322" s="30"/>
      <c r="T322" s="42">
        <f t="shared" si="24"/>
        <v>52</v>
      </c>
    </row>
    <row r="323" ht="16.5" customHeight="1" spans="1:20">
      <c r="A323" s="29" t="s">
        <v>195</v>
      </c>
      <c r="B323" s="30">
        <v>10</v>
      </c>
      <c r="C323" s="30">
        <v>10</v>
      </c>
      <c r="D323" s="30">
        <v>4</v>
      </c>
      <c r="E323" s="31">
        <f t="shared" ref="E323:E367" si="25">D323/C323*100</f>
        <v>40</v>
      </c>
      <c r="F323" s="30">
        <v>6</v>
      </c>
      <c r="G323" s="27">
        <f>D323-F323</f>
        <v>-2</v>
      </c>
      <c r="H323" s="28">
        <f t="shared" ref="H323:H367" si="26">G323/F323*100</f>
        <v>-33.3333333333333</v>
      </c>
      <c r="I323" s="30"/>
      <c r="J323" s="27">
        <f>I323-B323</f>
        <v>-10</v>
      </c>
      <c r="K323" s="31">
        <f>J323/B323*100</f>
        <v>-100</v>
      </c>
      <c r="Q323" s="43"/>
      <c r="R323" s="30">
        <v>10</v>
      </c>
      <c r="S323" s="30"/>
      <c r="T323" s="42">
        <f t="shared" si="24"/>
        <v>10</v>
      </c>
    </row>
    <row r="324" ht="16.5" customHeight="1" spans="1:20">
      <c r="A324" s="29" t="s">
        <v>196</v>
      </c>
      <c r="B324" s="30">
        <v>0</v>
      </c>
      <c r="C324" s="30">
        <v>40</v>
      </c>
      <c r="D324" s="30">
        <v>34</v>
      </c>
      <c r="E324" s="31">
        <f t="shared" si="25"/>
        <v>85</v>
      </c>
      <c r="F324" s="30">
        <v>144</v>
      </c>
      <c r="G324" s="27">
        <f>D324-F324</f>
        <v>-110</v>
      </c>
      <c r="H324" s="28">
        <f t="shared" si="26"/>
        <v>-76.3888888888889</v>
      </c>
      <c r="I324" s="30">
        <v>71</v>
      </c>
      <c r="J324" s="27">
        <f>I324-B324</f>
        <v>71</v>
      </c>
      <c r="K324" s="31"/>
      <c r="Q324" s="43"/>
      <c r="R324" s="30"/>
      <c r="S324" s="30"/>
      <c r="T324" s="42">
        <f t="shared" si="24"/>
        <v>0</v>
      </c>
    </row>
    <row r="325" ht="16.5" customHeight="1" spans="1:20">
      <c r="A325" s="29" t="s">
        <v>197</v>
      </c>
      <c r="B325" s="30">
        <v>2387.5</v>
      </c>
      <c r="C325" s="30">
        <f>2387.5-1700</f>
        <v>687.5</v>
      </c>
      <c r="D325" s="30">
        <v>652</v>
      </c>
      <c r="E325" s="31">
        <f t="shared" si="25"/>
        <v>94.8363636363636</v>
      </c>
      <c r="F325" s="30">
        <v>835</v>
      </c>
      <c r="G325" s="27">
        <f>D325-F325</f>
        <v>-183</v>
      </c>
      <c r="H325" s="28">
        <f t="shared" si="26"/>
        <v>-21.9161676646707</v>
      </c>
      <c r="I325" s="30">
        <f>SUM(I326:I329)</f>
        <v>1207</v>
      </c>
      <c r="J325" s="27">
        <f>I325-B325</f>
        <v>-1180.5</v>
      </c>
      <c r="K325" s="31">
        <f>J325/B325*100</f>
        <v>-49.4450261780105</v>
      </c>
      <c r="Q325" s="43"/>
      <c r="R325" s="30">
        <f>SUM(R326:R329)</f>
        <v>1887.5</v>
      </c>
      <c r="S325" s="30">
        <f>SUM(S326:S329)</f>
        <v>0</v>
      </c>
      <c r="T325" s="42">
        <f t="shared" si="24"/>
        <v>1887.5</v>
      </c>
    </row>
    <row r="326" ht="16.5" hidden="1" customHeight="1" spans="1:20">
      <c r="A326" s="29" t="s">
        <v>493</v>
      </c>
      <c r="B326" s="30"/>
      <c r="C326" s="30"/>
      <c r="D326" s="30"/>
      <c r="E326" s="31"/>
      <c r="F326" s="30"/>
      <c r="G326" s="27"/>
      <c r="H326" s="28"/>
      <c r="I326" s="30"/>
      <c r="J326" s="27"/>
      <c r="K326" s="31"/>
      <c r="Q326" s="43"/>
      <c r="R326" s="30">
        <v>440</v>
      </c>
      <c r="S326" s="30"/>
      <c r="T326" s="42">
        <f t="shared" si="24"/>
        <v>440</v>
      </c>
    </row>
    <row r="327" ht="16.5" hidden="1" customHeight="1" spans="1:20">
      <c r="A327" s="29" t="s">
        <v>494</v>
      </c>
      <c r="B327" s="30"/>
      <c r="C327" s="30"/>
      <c r="D327" s="30"/>
      <c r="E327" s="31"/>
      <c r="F327" s="30"/>
      <c r="G327" s="27"/>
      <c r="H327" s="28"/>
      <c r="I327" s="30"/>
      <c r="J327" s="27"/>
      <c r="K327" s="31"/>
      <c r="Q327" s="43"/>
      <c r="R327" s="30"/>
      <c r="S327" s="30"/>
      <c r="T327" s="42"/>
    </row>
    <row r="328" ht="16.5" hidden="1" customHeight="1" spans="1:20">
      <c r="A328" s="29" t="s">
        <v>495</v>
      </c>
      <c r="B328" s="30"/>
      <c r="C328" s="30"/>
      <c r="D328" s="30"/>
      <c r="E328" s="31"/>
      <c r="F328" s="30"/>
      <c r="G328" s="27"/>
      <c r="H328" s="28"/>
      <c r="I328" s="30"/>
      <c r="J328" s="27"/>
      <c r="K328" s="31"/>
      <c r="Q328" s="43"/>
      <c r="R328" s="30"/>
      <c r="S328" s="30"/>
      <c r="T328" s="42"/>
    </row>
    <row r="329" ht="16.5" customHeight="1" spans="1:20">
      <c r="A329" s="29" t="s">
        <v>496</v>
      </c>
      <c r="B329" s="30"/>
      <c r="C329" s="30"/>
      <c r="D329" s="30"/>
      <c r="E329" s="31"/>
      <c r="F329" s="30"/>
      <c r="G329" s="27"/>
      <c r="H329" s="28"/>
      <c r="I329" s="30">
        <v>1207</v>
      </c>
      <c r="J329" s="27"/>
      <c r="K329" s="31"/>
      <c r="Q329" s="43"/>
      <c r="R329" s="30">
        <v>1447.5</v>
      </c>
      <c r="S329" s="30"/>
      <c r="T329" s="42">
        <f t="shared" si="24"/>
        <v>1447.5</v>
      </c>
    </row>
    <row r="330" ht="16.5" customHeight="1" spans="1:16384">
      <c r="A330" s="45" t="s">
        <v>198</v>
      </c>
      <c r="B330" s="46"/>
      <c r="C330" s="46"/>
      <c r="D330" s="46"/>
      <c r="E330" s="47"/>
      <c r="F330" s="46"/>
      <c r="G330" s="48">
        <f>D330-F330</f>
        <v>0</v>
      </c>
      <c r="H330" s="49"/>
      <c r="I330" s="46"/>
      <c r="J330" s="48">
        <f>I330-B330</f>
        <v>0</v>
      </c>
      <c r="K330" s="47"/>
      <c r="L330" s="50"/>
      <c r="Q330" s="43"/>
      <c r="R330" s="30"/>
      <c r="S330" s="30"/>
      <c r="T330" s="42">
        <f t="shared" si="24"/>
        <v>0</v>
      </c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0"/>
      <c r="BI330" s="50"/>
      <c r="BJ330" s="50"/>
      <c r="BK330" s="50"/>
      <c r="BL330" s="50"/>
      <c r="BM330" s="50"/>
      <c r="BN330" s="50"/>
      <c r="BO330" s="50"/>
      <c r="BP330" s="50"/>
      <c r="BQ330" s="50"/>
      <c r="BR330" s="50"/>
      <c r="BS330" s="50"/>
      <c r="BT330" s="50"/>
      <c r="BU330" s="50"/>
      <c r="BV330" s="50"/>
      <c r="BW330" s="50"/>
      <c r="BX330" s="50"/>
      <c r="BY330" s="50"/>
      <c r="BZ330" s="50"/>
      <c r="CA330" s="50"/>
      <c r="CB330" s="50"/>
      <c r="CC330" s="50"/>
      <c r="CD330" s="50"/>
      <c r="CE330" s="50"/>
      <c r="CF330" s="50"/>
      <c r="CG330" s="50"/>
      <c r="CH330" s="50"/>
      <c r="CI330" s="50"/>
      <c r="CJ330" s="50"/>
      <c r="CK330" s="50"/>
      <c r="CL330" s="50"/>
      <c r="CM330" s="50"/>
      <c r="CN330" s="50"/>
      <c r="CO330" s="50"/>
      <c r="CP330" s="50"/>
      <c r="CQ330" s="50"/>
      <c r="CR330" s="50"/>
      <c r="CS330" s="50"/>
      <c r="CT330" s="50"/>
      <c r="CU330" s="50"/>
      <c r="CV330" s="50"/>
      <c r="CW330" s="50"/>
      <c r="CX330" s="50"/>
      <c r="CY330" s="50"/>
      <c r="CZ330" s="50"/>
      <c r="DA330" s="50"/>
      <c r="DB330" s="50"/>
      <c r="DC330" s="50"/>
      <c r="DD330" s="50"/>
      <c r="DE330" s="50"/>
      <c r="DF330" s="50"/>
      <c r="DG330" s="50"/>
      <c r="DH330" s="50"/>
      <c r="DI330" s="50"/>
      <c r="DJ330" s="50"/>
      <c r="DK330" s="50"/>
      <c r="DL330" s="50"/>
      <c r="DM330" s="50"/>
      <c r="DN330" s="50"/>
      <c r="DO330" s="50"/>
      <c r="DP330" s="50"/>
      <c r="DQ330" s="50"/>
      <c r="DR330" s="50"/>
      <c r="DS330" s="50"/>
      <c r="DT330" s="50"/>
      <c r="DU330" s="50"/>
      <c r="DV330" s="50"/>
      <c r="DW330" s="50"/>
      <c r="DX330" s="50"/>
      <c r="DY330" s="50"/>
      <c r="DZ330" s="50"/>
      <c r="EA330" s="50"/>
      <c r="EB330" s="50"/>
      <c r="EC330" s="50"/>
      <c r="ED330" s="50"/>
      <c r="EE330" s="50"/>
      <c r="EF330" s="50"/>
      <c r="EG330" s="50"/>
      <c r="EH330" s="50"/>
      <c r="EI330" s="50"/>
      <c r="EJ330" s="50"/>
      <c r="EK330" s="50"/>
      <c r="EL330" s="50"/>
      <c r="EM330" s="50"/>
      <c r="EN330" s="50"/>
      <c r="EO330" s="50"/>
      <c r="EP330" s="50"/>
      <c r="EQ330" s="50"/>
      <c r="ER330" s="50"/>
      <c r="ES330" s="50"/>
      <c r="ET330" s="50"/>
      <c r="EU330" s="50"/>
      <c r="EV330" s="50"/>
      <c r="EW330" s="50"/>
      <c r="EX330" s="50"/>
      <c r="EY330" s="50"/>
      <c r="EZ330" s="50"/>
      <c r="FA330" s="50"/>
      <c r="FB330" s="50"/>
      <c r="FC330" s="50"/>
      <c r="FD330" s="50"/>
      <c r="FE330" s="50"/>
      <c r="FF330" s="50"/>
      <c r="FG330" s="50"/>
      <c r="FH330" s="50"/>
      <c r="FI330" s="50"/>
      <c r="FJ330" s="50"/>
      <c r="FK330" s="50"/>
      <c r="FL330" s="50"/>
      <c r="FM330" s="50"/>
      <c r="FN330" s="50"/>
      <c r="FO330" s="50"/>
      <c r="FP330" s="50"/>
      <c r="FQ330" s="50"/>
      <c r="FR330" s="50"/>
      <c r="FS330" s="50"/>
      <c r="FT330" s="50"/>
      <c r="FU330" s="50"/>
      <c r="FV330" s="50"/>
      <c r="FW330" s="50"/>
      <c r="FX330" s="50"/>
      <c r="FY330" s="50"/>
      <c r="FZ330" s="50"/>
      <c r="GA330" s="50"/>
      <c r="GB330" s="50"/>
      <c r="GC330" s="50"/>
      <c r="GD330" s="50"/>
      <c r="GE330" s="50"/>
      <c r="GF330" s="50"/>
      <c r="GG330" s="50"/>
      <c r="GH330" s="50"/>
      <c r="GI330" s="50"/>
      <c r="GJ330" s="50"/>
      <c r="GK330" s="50"/>
      <c r="GL330" s="50"/>
      <c r="GM330" s="50"/>
      <c r="GN330" s="50"/>
      <c r="GO330" s="50"/>
      <c r="GP330" s="50"/>
      <c r="GQ330" s="50"/>
      <c r="GR330" s="50"/>
      <c r="GS330" s="50"/>
      <c r="GT330" s="50"/>
      <c r="GU330" s="50"/>
      <c r="GV330" s="50"/>
      <c r="GW330" s="50"/>
      <c r="GX330" s="50"/>
      <c r="GY330" s="50"/>
      <c r="GZ330" s="50"/>
      <c r="HA330" s="50"/>
      <c r="HB330" s="50"/>
      <c r="HC330" s="50"/>
      <c r="HD330" s="50"/>
      <c r="HE330" s="50"/>
      <c r="HF330" s="50"/>
      <c r="HG330" s="50"/>
      <c r="HH330" s="50"/>
      <c r="HI330" s="50"/>
      <c r="HJ330" s="50"/>
      <c r="HK330" s="50"/>
      <c r="HL330" s="50"/>
      <c r="HM330" s="50"/>
      <c r="HN330" s="50"/>
      <c r="HO330" s="50"/>
      <c r="HP330" s="50"/>
      <c r="HQ330" s="50"/>
      <c r="HR330" s="50"/>
      <c r="HS330" s="50"/>
      <c r="HT330" s="50"/>
      <c r="HU330" s="50"/>
      <c r="HV330" s="50"/>
      <c r="HW330" s="50"/>
      <c r="HX330" s="50"/>
      <c r="HY330" s="50"/>
      <c r="HZ330" s="50"/>
      <c r="IA330" s="50"/>
      <c r="IB330" s="50"/>
      <c r="IC330" s="50"/>
      <c r="ID330" s="50"/>
      <c r="IE330" s="50"/>
      <c r="IF330" s="50"/>
      <c r="IG330" s="50"/>
      <c r="IH330" s="50"/>
      <c r="II330" s="50"/>
      <c r="IJ330" s="50"/>
      <c r="IK330" s="50"/>
      <c r="IL330" s="50"/>
      <c r="IM330" s="50"/>
      <c r="IN330" s="50"/>
      <c r="IO330" s="50"/>
      <c r="IP330" s="50"/>
      <c r="IQ330" s="50"/>
      <c r="IR330" s="50"/>
      <c r="IS330" s="50"/>
      <c r="IT330" s="50"/>
      <c r="IU330" s="50"/>
      <c r="IV330" s="50"/>
      <c r="IX330" s="50"/>
      <c r="IZ330" s="50"/>
      <c r="JA330" s="50"/>
      <c r="JB330" s="50"/>
      <c r="JC330" s="50"/>
      <c r="JD330" s="50"/>
      <c r="JE330" s="50"/>
      <c r="JF330" s="50"/>
      <c r="JG330" s="50"/>
      <c r="JL330" s="50"/>
      <c r="JM330" s="50"/>
      <c r="JN330" s="50"/>
      <c r="JO330" s="50"/>
      <c r="JP330" s="50"/>
      <c r="JQ330" s="50"/>
      <c r="JR330" s="50"/>
      <c r="JS330" s="50"/>
      <c r="JT330" s="50"/>
      <c r="JU330" s="50"/>
      <c r="JV330" s="50"/>
      <c r="JW330" s="50"/>
      <c r="JX330" s="50"/>
      <c r="JY330" s="50"/>
      <c r="JZ330" s="50"/>
      <c r="KA330" s="50"/>
      <c r="KB330" s="50"/>
      <c r="KC330" s="50"/>
      <c r="KD330" s="50"/>
      <c r="KE330" s="50"/>
      <c r="KF330" s="50"/>
      <c r="KG330" s="50"/>
      <c r="KH330" s="50"/>
      <c r="KI330" s="50"/>
      <c r="KJ330" s="50"/>
      <c r="KK330" s="50"/>
      <c r="KL330" s="50"/>
      <c r="KM330" s="50"/>
      <c r="KN330" s="50"/>
      <c r="KO330" s="50"/>
      <c r="KP330" s="50"/>
      <c r="KQ330" s="50"/>
      <c r="KR330" s="50"/>
      <c r="KS330" s="50"/>
      <c r="KT330" s="50"/>
      <c r="KU330" s="50"/>
      <c r="KV330" s="50"/>
      <c r="KW330" s="50"/>
      <c r="KX330" s="50"/>
      <c r="KY330" s="50"/>
      <c r="KZ330" s="50"/>
      <c r="LA330" s="50"/>
      <c r="LB330" s="50"/>
      <c r="LC330" s="50"/>
      <c r="LD330" s="50"/>
      <c r="LE330" s="50"/>
      <c r="LF330" s="50"/>
      <c r="LG330" s="50"/>
      <c r="LH330" s="50"/>
      <c r="LI330" s="50"/>
      <c r="LJ330" s="50"/>
      <c r="LK330" s="50"/>
      <c r="LL330" s="50"/>
      <c r="LM330" s="50"/>
      <c r="LN330" s="50"/>
      <c r="LO330" s="50"/>
      <c r="LP330" s="50"/>
      <c r="LQ330" s="50"/>
      <c r="LR330" s="50"/>
      <c r="LS330" s="50"/>
      <c r="LT330" s="50"/>
      <c r="LU330" s="50"/>
      <c r="LV330" s="50"/>
      <c r="LW330" s="50"/>
      <c r="LX330" s="50"/>
      <c r="LY330" s="50"/>
      <c r="LZ330" s="50"/>
      <c r="MA330" s="50"/>
      <c r="MB330" s="50"/>
      <c r="MC330" s="50"/>
      <c r="MD330" s="50"/>
      <c r="ME330" s="50"/>
      <c r="MF330" s="50"/>
      <c r="MG330" s="50"/>
      <c r="MH330" s="50"/>
      <c r="MI330" s="50"/>
      <c r="MJ330" s="50"/>
      <c r="MK330" s="50"/>
      <c r="ML330" s="50"/>
      <c r="MM330" s="50"/>
      <c r="MN330" s="50"/>
      <c r="MO330" s="50"/>
      <c r="MP330" s="50"/>
      <c r="MQ330" s="50"/>
      <c r="MR330" s="50"/>
      <c r="MS330" s="50"/>
      <c r="MT330" s="50"/>
      <c r="MU330" s="50"/>
      <c r="MV330" s="50"/>
      <c r="MW330" s="50"/>
      <c r="MX330" s="50"/>
      <c r="MY330" s="50"/>
      <c r="MZ330" s="50"/>
      <c r="NA330" s="50"/>
      <c r="NB330" s="50"/>
      <c r="NC330" s="50"/>
      <c r="ND330" s="50"/>
      <c r="NE330" s="50"/>
      <c r="NF330" s="50"/>
      <c r="NG330" s="50"/>
      <c r="NH330" s="50"/>
      <c r="NI330" s="50"/>
      <c r="NJ330" s="50"/>
      <c r="NK330" s="50"/>
      <c r="NL330" s="50"/>
      <c r="NM330" s="50"/>
      <c r="NN330" s="50"/>
      <c r="NO330" s="50"/>
      <c r="NP330" s="50"/>
      <c r="NQ330" s="50"/>
      <c r="NR330" s="50"/>
      <c r="NS330" s="50"/>
      <c r="NT330" s="50"/>
      <c r="NU330" s="50"/>
      <c r="NV330" s="50"/>
      <c r="NW330" s="50"/>
      <c r="NX330" s="50"/>
      <c r="NY330" s="50"/>
      <c r="NZ330" s="50"/>
      <c r="OA330" s="50"/>
      <c r="OB330" s="50"/>
      <c r="OC330" s="50"/>
      <c r="OD330" s="50"/>
      <c r="OE330" s="50"/>
      <c r="OF330" s="50"/>
      <c r="OG330" s="50"/>
      <c r="OH330" s="50"/>
      <c r="OI330" s="50"/>
      <c r="OJ330" s="50"/>
      <c r="OK330" s="50"/>
      <c r="OL330" s="50"/>
      <c r="OM330" s="50"/>
      <c r="ON330" s="50"/>
      <c r="OO330" s="50"/>
      <c r="OP330" s="50"/>
      <c r="OQ330" s="50"/>
      <c r="OR330" s="50"/>
      <c r="OS330" s="50"/>
      <c r="OT330" s="50"/>
      <c r="OU330" s="50"/>
      <c r="OV330" s="50"/>
      <c r="OW330" s="50"/>
      <c r="OX330" s="50"/>
      <c r="OY330" s="50"/>
      <c r="OZ330" s="50"/>
      <c r="PA330" s="50"/>
      <c r="PB330" s="50"/>
      <c r="PC330" s="50"/>
      <c r="PD330" s="50"/>
      <c r="PE330" s="50"/>
      <c r="PF330" s="50"/>
      <c r="PG330" s="50"/>
      <c r="PH330" s="50"/>
      <c r="PI330" s="50"/>
      <c r="PJ330" s="50"/>
      <c r="PK330" s="50"/>
      <c r="PL330" s="50"/>
      <c r="PM330" s="50"/>
      <c r="PN330" s="50"/>
      <c r="PO330" s="50"/>
      <c r="PP330" s="50"/>
      <c r="PQ330" s="50"/>
      <c r="PR330" s="50"/>
      <c r="PS330" s="50"/>
      <c r="PT330" s="50"/>
      <c r="PU330" s="50"/>
      <c r="PV330" s="50"/>
      <c r="PW330" s="50"/>
      <c r="PX330" s="50"/>
      <c r="PY330" s="50"/>
      <c r="PZ330" s="50"/>
      <c r="QA330" s="50"/>
      <c r="QB330" s="50"/>
      <c r="QC330" s="50"/>
      <c r="QD330" s="50"/>
      <c r="QE330" s="50"/>
      <c r="QF330" s="50"/>
      <c r="QG330" s="50"/>
      <c r="QH330" s="50"/>
      <c r="QI330" s="50"/>
      <c r="QJ330" s="50"/>
      <c r="QK330" s="50"/>
      <c r="QL330" s="50"/>
      <c r="QM330" s="50"/>
      <c r="QN330" s="50"/>
      <c r="QO330" s="50"/>
      <c r="QP330" s="50"/>
      <c r="QQ330" s="50"/>
      <c r="QR330" s="50"/>
      <c r="QS330" s="50"/>
      <c r="QT330" s="50"/>
      <c r="QU330" s="50"/>
      <c r="QV330" s="50"/>
      <c r="QW330" s="50"/>
      <c r="QX330" s="50"/>
      <c r="QY330" s="50"/>
      <c r="QZ330" s="50"/>
      <c r="RA330" s="50"/>
      <c r="RB330" s="50"/>
      <c r="RC330" s="50"/>
      <c r="RD330" s="50"/>
      <c r="RE330" s="50"/>
      <c r="RF330" s="50"/>
      <c r="RG330" s="50"/>
      <c r="RH330" s="50"/>
      <c r="RI330" s="50"/>
      <c r="RJ330" s="50"/>
      <c r="RK330" s="50"/>
      <c r="RL330" s="50"/>
      <c r="RM330" s="50"/>
      <c r="RN330" s="50"/>
      <c r="RO330" s="50"/>
      <c r="RP330" s="50"/>
      <c r="RQ330" s="50"/>
      <c r="RR330" s="50"/>
      <c r="RS330" s="50"/>
      <c r="RT330" s="50"/>
      <c r="RU330" s="50"/>
      <c r="RV330" s="50"/>
      <c r="RW330" s="50"/>
      <c r="RX330" s="50"/>
      <c r="RY330" s="50"/>
      <c r="RZ330" s="50"/>
      <c r="SA330" s="50"/>
      <c r="SB330" s="50"/>
      <c r="SC330" s="50"/>
      <c r="SD330" s="50"/>
      <c r="SE330" s="50"/>
      <c r="SF330" s="50"/>
      <c r="SG330" s="50"/>
      <c r="SH330" s="50"/>
      <c r="SI330" s="50"/>
      <c r="SJ330" s="50"/>
      <c r="SK330" s="50"/>
      <c r="SL330" s="50"/>
      <c r="SM330" s="50"/>
      <c r="SN330" s="50"/>
      <c r="SO330" s="50"/>
      <c r="SP330" s="50"/>
      <c r="SQ330" s="50"/>
      <c r="SR330" s="50"/>
      <c r="ST330" s="50"/>
      <c r="SV330" s="50"/>
      <c r="SW330" s="50"/>
      <c r="SX330" s="50"/>
      <c r="SY330" s="50"/>
      <c r="SZ330" s="50"/>
      <c r="TA330" s="50"/>
      <c r="TB330" s="50"/>
      <c r="TC330" s="50"/>
      <c r="TH330" s="50"/>
      <c r="TI330" s="50"/>
      <c r="TJ330" s="50"/>
      <c r="TK330" s="50"/>
      <c r="TL330" s="50"/>
      <c r="TM330" s="50"/>
      <c r="TN330" s="50"/>
      <c r="TO330" s="50"/>
      <c r="TP330" s="50"/>
      <c r="TQ330" s="50"/>
      <c r="TR330" s="50"/>
      <c r="TS330" s="50"/>
      <c r="TT330" s="50"/>
      <c r="TU330" s="50"/>
      <c r="TV330" s="50"/>
      <c r="TW330" s="50"/>
      <c r="TX330" s="50"/>
      <c r="TY330" s="50"/>
      <c r="TZ330" s="50"/>
      <c r="UA330" s="50"/>
      <c r="UB330" s="50"/>
      <c r="UC330" s="50"/>
      <c r="UD330" s="50"/>
      <c r="UE330" s="50"/>
      <c r="UF330" s="50"/>
      <c r="UG330" s="50"/>
      <c r="UH330" s="50"/>
      <c r="UI330" s="50"/>
      <c r="UJ330" s="50"/>
      <c r="UK330" s="50"/>
      <c r="UL330" s="50"/>
      <c r="UM330" s="50"/>
      <c r="UN330" s="50"/>
      <c r="UO330" s="50"/>
      <c r="UP330" s="50"/>
      <c r="UQ330" s="50"/>
      <c r="UR330" s="50"/>
      <c r="US330" s="50"/>
      <c r="UT330" s="50"/>
      <c r="UU330" s="50"/>
      <c r="UV330" s="50"/>
      <c r="UW330" s="50"/>
      <c r="UX330" s="50"/>
      <c r="UY330" s="50"/>
      <c r="UZ330" s="50"/>
      <c r="VA330" s="50"/>
      <c r="VB330" s="50"/>
      <c r="VC330" s="50"/>
      <c r="VD330" s="50"/>
      <c r="VE330" s="50"/>
      <c r="VF330" s="50"/>
      <c r="VG330" s="50"/>
      <c r="VH330" s="50"/>
      <c r="VI330" s="50"/>
      <c r="VJ330" s="50"/>
      <c r="VK330" s="50"/>
      <c r="VL330" s="50"/>
      <c r="VM330" s="50"/>
      <c r="VN330" s="50"/>
      <c r="VO330" s="50"/>
      <c r="VP330" s="50"/>
      <c r="VQ330" s="50"/>
      <c r="VR330" s="50"/>
      <c r="VS330" s="50"/>
      <c r="VT330" s="50"/>
      <c r="VU330" s="50"/>
      <c r="VV330" s="50"/>
      <c r="VW330" s="50"/>
      <c r="VX330" s="50"/>
      <c r="VY330" s="50"/>
      <c r="VZ330" s="50"/>
      <c r="WA330" s="50"/>
      <c r="WB330" s="50"/>
      <c r="WC330" s="50"/>
      <c r="WD330" s="50"/>
      <c r="WE330" s="50"/>
      <c r="WF330" s="50"/>
      <c r="WG330" s="50"/>
      <c r="WH330" s="50"/>
      <c r="WI330" s="50"/>
      <c r="WJ330" s="50"/>
      <c r="WK330" s="50"/>
      <c r="WL330" s="50"/>
      <c r="WM330" s="50"/>
      <c r="WN330" s="50"/>
      <c r="WO330" s="50"/>
      <c r="WP330" s="50"/>
      <c r="WQ330" s="50"/>
      <c r="WR330" s="50"/>
      <c r="WS330" s="50"/>
      <c r="WT330" s="50"/>
      <c r="WU330" s="50"/>
      <c r="WV330" s="50"/>
      <c r="WW330" s="50"/>
      <c r="WX330" s="50"/>
      <c r="WY330" s="50"/>
      <c r="WZ330" s="50"/>
      <c r="XA330" s="50"/>
      <c r="XB330" s="50"/>
      <c r="XC330" s="50"/>
      <c r="XD330" s="50"/>
      <c r="XE330" s="50"/>
      <c r="XF330" s="50"/>
      <c r="XG330" s="50"/>
      <c r="XH330" s="50"/>
      <c r="XI330" s="50"/>
      <c r="XJ330" s="50"/>
      <c r="XK330" s="50"/>
      <c r="XL330" s="50"/>
      <c r="XM330" s="50"/>
      <c r="XN330" s="50"/>
      <c r="XO330" s="50"/>
      <c r="XP330" s="50"/>
      <c r="XQ330" s="50"/>
      <c r="XR330" s="50"/>
      <c r="XS330" s="50"/>
      <c r="XT330" s="50"/>
      <c r="XU330" s="50"/>
      <c r="XV330" s="50"/>
      <c r="XW330" s="50"/>
      <c r="XX330" s="50"/>
      <c r="XY330" s="50"/>
      <c r="XZ330" s="50"/>
      <c r="YA330" s="50"/>
      <c r="YB330" s="50"/>
      <c r="YC330" s="50"/>
      <c r="YD330" s="50"/>
      <c r="YE330" s="50"/>
      <c r="YF330" s="50"/>
      <c r="YG330" s="50"/>
      <c r="YH330" s="50"/>
      <c r="YI330" s="50"/>
      <c r="YJ330" s="50"/>
      <c r="YK330" s="50"/>
      <c r="YL330" s="50"/>
      <c r="YM330" s="50"/>
      <c r="YN330" s="50"/>
      <c r="YO330" s="50"/>
      <c r="YP330" s="50"/>
      <c r="YQ330" s="50"/>
      <c r="YR330" s="50"/>
      <c r="YS330" s="50"/>
      <c r="YT330" s="50"/>
      <c r="YU330" s="50"/>
      <c r="YV330" s="50"/>
      <c r="YW330" s="50"/>
      <c r="YX330" s="50"/>
      <c r="YY330" s="50"/>
      <c r="YZ330" s="50"/>
      <c r="ZA330" s="50"/>
      <c r="ZB330" s="50"/>
      <c r="ZC330" s="50"/>
      <c r="ZD330" s="50"/>
      <c r="ZE330" s="50"/>
      <c r="ZF330" s="50"/>
      <c r="ZG330" s="50"/>
      <c r="ZH330" s="50"/>
      <c r="ZI330" s="50"/>
      <c r="ZJ330" s="50"/>
      <c r="ZK330" s="50"/>
      <c r="ZL330" s="50"/>
      <c r="ZM330" s="50"/>
      <c r="ZN330" s="50"/>
      <c r="ZO330" s="50"/>
      <c r="ZP330" s="50"/>
      <c r="ZQ330" s="50"/>
      <c r="ZR330" s="50"/>
      <c r="ZS330" s="50"/>
      <c r="ZT330" s="50"/>
      <c r="ZU330" s="50"/>
      <c r="ZV330" s="50"/>
      <c r="ZW330" s="50"/>
      <c r="ZX330" s="50"/>
      <c r="ZY330" s="50"/>
      <c r="ZZ330" s="50"/>
      <c r="AAA330" s="50"/>
      <c r="AAB330" s="50"/>
      <c r="AAC330" s="50"/>
      <c r="AAD330" s="50"/>
      <c r="AAE330" s="50"/>
      <c r="AAF330" s="50"/>
      <c r="AAG330" s="50"/>
      <c r="AAH330" s="50"/>
      <c r="AAI330" s="50"/>
      <c r="AAJ330" s="50"/>
      <c r="AAK330" s="50"/>
      <c r="AAL330" s="50"/>
      <c r="AAM330" s="50"/>
      <c r="AAN330" s="50"/>
      <c r="AAO330" s="50"/>
      <c r="AAP330" s="50"/>
      <c r="AAQ330" s="50"/>
      <c r="AAR330" s="50"/>
      <c r="AAS330" s="50"/>
      <c r="AAT330" s="50"/>
      <c r="AAU330" s="50"/>
      <c r="AAV330" s="50"/>
      <c r="AAW330" s="50"/>
      <c r="AAX330" s="50"/>
      <c r="AAY330" s="50"/>
      <c r="AAZ330" s="50"/>
      <c r="ABA330" s="50"/>
      <c r="ABB330" s="50"/>
      <c r="ABC330" s="50"/>
      <c r="ABD330" s="50"/>
      <c r="ABE330" s="50"/>
      <c r="ABF330" s="50"/>
      <c r="ABG330" s="50"/>
      <c r="ABH330" s="50"/>
      <c r="ABI330" s="50"/>
      <c r="ABJ330" s="50"/>
      <c r="ABK330" s="50"/>
      <c r="ABL330" s="50"/>
      <c r="ABM330" s="50"/>
      <c r="ABN330" s="50"/>
      <c r="ABO330" s="50"/>
      <c r="ABP330" s="50"/>
      <c r="ABQ330" s="50"/>
      <c r="ABR330" s="50"/>
      <c r="ABS330" s="50"/>
      <c r="ABT330" s="50"/>
      <c r="ABU330" s="50"/>
      <c r="ABV330" s="50"/>
      <c r="ABW330" s="50"/>
      <c r="ABX330" s="50"/>
      <c r="ABY330" s="50"/>
      <c r="ABZ330" s="50"/>
      <c r="ACA330" s="50"/>
      <c r="ACB330" s="50"/>
      <c r="ACC330" s="50"/>
      <c r="ACD330" s="50"/>
      <c r="ACE330" s="50"/>
      <c r="ACF330" s="50"/>
      <c r="ACG330" s="50"/>
      <c r="ACH330" s="50"/>
      <c r="ACI330" s="50"/>
      <c r="ACJ330" s="50"/>
      <c r="ACK330" s="50"/>
      <c r="ACL330" s="50"/>
      <c r="ACM330" s="50"/>
      <c r="ACN330" s="50"/>
      <c r="ACP330" s="50"/>
      <c r="ACR330" s="50"/>
      <c r="ACS330" s="50"/>
      <c r="ACT330" s="50"/>
      <c r="ACU330" s="50"/>
      <c r="ACV330" s="50"/>
      <c r="ACW330" s="50"/>
      <c r="ACX330" s="50"/>
      <c r="ACY330" s="50"/>
      <c r="ADD330" s="50"/>
      <c r="ADE330" s="50"/>
      <c r="ADF330" s="50"/>
      <c r="ADG330" s="50"/>
      <c r="ADH330" s="50"/>
      <c r="ADI330" s="50"/>
      <c r="ADJ330" s="50"/>
      <c r="ADK330" s="50"/>
      <c r="ADL330" s="50"/>
      <c r="ADM330" s="50"/>
      <c r="ADN330" s="50"/>
      <c r="ADO330" s="50"/>
      <c r="ADP330" s="50"/>
      <c r="ADQ330" s="50"/>
      <c r="ADR330" s="50"/>
      <c r="ADS330" s="50"/>
      <c r="ADT330" s="50"/>
      <c r="ADU330" s="50"/>
      <c r="ADV330" s="50"/>
      <c r="ADW330" s="50"/>
      <c r="ADX330" s="50"/>
      <c r="ADY330" s="50"/>
      <c r="ADZ330" s="50"/>
      <c r="AEA330" s="50"/>
      <c r="AEB330" s="50"/>
      <c r="AEC330" s="50"/>
      <c r="AED330" s="50"/>
      <c r="AEE330" s="50"/>
      <c r="AEF330" s="50"/>
      <c r="AEG330" s="50"/>
      <c r="AEH330" s="50"/>
      <c r="AEI330" s="50"/>
      <c r="AEJ330" s="50"/>
      <c r="AEK330" s="50"/>
      <c r="AEL330" s="50"/>
      <c r="AEM330" s="50"/>
      <c r="AEN330" s="50"/>
      <c r="AEO330" s="50"/>
      <c r="AEP330" s="50"/>
      <c r="AEQ330" s="50"/>
      <c r="AER330" s="50"/>
      <c r="AES330" s="50"/>
      <c r="AET330" s="50"/>
      <c r="AEU330" s="50"/>
      <c r="AEV330" s="50"/>
      <c r="AEW330" s="50"/>
      <c r="AEX330" s="50"/>
      <c r="AEY330" s="50"/>
      <c r="AEZ330" s="50"/>
      <c r="AFA330" s="50"/>
      <c r="AFB330" s="50"/>
      <c r="AFC330" s="50"/>
      <c r="AFD330" s="50"/>
      <c r="AFE330" s="50"/>
      <c r="AFF330" s="50"/>
      <c r="AFG330" s="50"/>
      <c r="AFH330" s="50"/>
      <c r="AFI330" s="50"/>
      <c r="AFJ330" s="50"/>
      <c r="AFK330" s="50"/>
      <c r="AFL330" s="50"/>
      <c r="AFM330" s="50"/>
      <c r="AFN330" s="50"/>
      <c r="AFO330" s="50"/>
      <c r="AFP330" s="50"/>
      <c r="AFQ330" s="50"/>
      <c r="AFR330" s="50"/>
      <c r="AFS330" s="50"/>
      <c r="AFT330" s="50"/>
      <c r="AFU330" s="50"/>
      <c r="AFV330" s="50"/>
      <c r="AFW330" s="50"/>
      <c r="AFX330" s="50"/>
      <c r="AFY330" s="50"/>
      <c r="AFZ330" s="50"/>
      <c r="AGA330" s="50"/>
      <c r="AGB330" s="50"/>
      <c r="AGC330" s="50"/>
      <c r="AGD330" s="50"/>
      <c r="AGE330" s="50"/>
      <c r="AGF330" s="50"/>
      <c r="AGG330" s="50"/>
      <c r="AGH330" s="50"/>
      <c r="AGI330" s="50"/>
      <c r="AGJ330" s="50"/>
      <c r="AGK330" s="50"/>
      <c r="AGL330" s="50"/>
      <c r="AGM330" s="50"/>
      <c r="AGN330" s="50"/>
      <c r="AGO330" s="50"/>
      <c r="AGP330" s="50"/>
      <c r="AGQ330" s="50"/>
      <c r="AGR330" s="50"/>
      <c r="AGS330" s="50"/>
      <c r="AGT330" s="50"/>
      <c r="AGU330" s="50"/>
      <c r="AGV330" s="50"/>
      <c r="AGW330" s="50"/>
      <c r="AGX330" s="50"/>
      <c r="AGY330" s="50"/>
      <c r="AGZ330" s="50"/>
      <c r="AHA330" s="50"/>
      <c r="AHB330" s="50"/>
      <c r="AHC330" s="50"/>
      <c r="AHD330" s="50"/>
      <c r="AHE330" s="50"/>
      <c r="AHF330" s="50"/>
      <c r="AHG330" s="50"/>
      <c r="AHH330" s="50"/>
      <c r="AHI330" s="50"/>
      <c r="AHJ330" s="50"/>
      <c r="AHK330" s="50"/>
      <c r="AHL330" s="50"/>
      <c r="AHM330" s="50"/>
      <c r="AHN330" s="50"/>
      <c r="AHO330" s="50"/>
      <c r="AHP330" s="50"/>
      <c r="AHQ330" s="50"/>
      <c r="AHR330" s="50"/>
      <c r="AHS330" s="50"/>
      <c r="AHT330" s="50"/>
      <c r="AHU330" s="50"/>
      <c r="AHV330" s="50"/>
      <c r="AHW330" s="50"/>
      <c r="AHX330" s="50"/>
      <c r="AHY330" s="50"/>
      <c r="AHZ330" s="50"/>
      <c r="AIA330" s="50"/>
      <c r="AIB330" s="50"/>
      <c r="AIC330" s="50"/>
      <c r="AID330" s="50"/>
      <c r="AIE330" s="50"/>
      <c r="AIF330" s="50"/>
      <c r="AIG330" s="50"/>
      <c r="AIH330" s="50"/>
      <c r="AII330" s="50"/>
      <c r="AIJ330" s="50"/>
      <c r="AIK330" s="50"/>
      <c r="AIL330" s="50"/>
      <c r="AIM330" s="50"/>
      <c r="AIN330" s="50"/>
      <c r="AIO330" s="50"/>
      <c r="AIP330" s="50"/>
      <c r="AIQ330" s="50"/>
      <c r="AIR330" s="50"/>
      <c r="AIS330" s="50"/>
      <c r="AIT330" s="50"/>
      <c r="AIU330" s="50"/>
      <c r="AIV330" s="50"/>
      <c r="AIW330" s="50"/>
      <c r="AIX330" s="50"/>
      <c r="AIY330" s="50"/>
      <c r="AIZ330" s="50"/>
      <c r="AJA330" s="50"/>
      <c r="AJB330" s="50"/>
      <c r="AJC330" s="50"/>
      <c r="AJD330" s="50"/>
      <c r="AJE330" s="50"/>
      <c r="AJF330" s="50"/>
      <c r="AJG330" s="50"/>
      <c r="AJH330" s="50"/>
      <c r="AJI330" s="50"/>
      <c r="AJJ330" s="50"/>
      <c r="AJK330" s="50"/>
      <c r="AJL330" s="50"/>
      <c r="AJM330" s="50"/>
      <c r="AJN330" s="50"/>
      <c r="AJO330" s="50"/>
      <c r="AJP330" s="50"/>
      <c r="AJQ330" s="50"/>
      <c r="AJR330" s="50"/>
      <c r="AJS330" s="50"/>
      <c r="AJT330" s="50"/>
      <c r="AJU330" s="50"/>
      <c r="AJV330" s="50"/>
      <c r="AJW330" s="50"/>
      <c r="AJX330" s="50"/>
      <c r="AJY330" s="50"/>
      <c r="AJZ330" s="50"/>
      <c r="AKA330" s="50"/>
      <c r="AKB330" s="50"/>
      <c r="AKC330" s="50"/>
      <c r="AKD330" s="50"/>
      <c r="AKE330" s="50"/>
      <c r="AKF330" s="50"/>
      <c r="AKG330" s="50"/>
      <c r="AKH330" s="50"/>
      <c r="AKI330" s="50"/>
      <c r="AKJ330" s="50"/>
      <c r="AKK330" s="50"/>
      <c r="AKL330" s="50"/>
      <c r="AKM330" s="50"/>
      <c r="AKN330" s="50"/>
      <c r="AKO330" s="50"/>
      <c r="AKP330" s="50"/>
      <c r="AKQ330" s="50"/>
      <c r="AKR330" s="50"/>
      <c r="AKS330" s="50"/>
      <c r="AKT330" s="50"/>
      <c r="AKU330" s="50"/>
      <c r="AKV330" s="50"/>
      <c r="AKW330" s="50"/>
      <c r="AKX330" s="50"/>
      <c r="AKY330" s="50"/>
      <c r="AKZ330" s="50"/>
      <c r="ALA330" s="50"/>
      <c r="ALB330" s="50"/>
      <c r="ALC330" s="50"/>
      <c r="ALD330" s="50"/>
      <c r="ALE330" s="50"/>
      <c r="ALF330" s="50"/>
      <c r="ALG330" s="50"/>
      <c r="ALH330" s="50"/>
      <c r="ALI330" s="50"/>
      <c r="ALJ330" s="50"/>
      <c r="ALK330" s="50"/>
      <c r="ALL330" s="50"/>
      <c r="ALM330" s="50"/>
      <c r="ALN330" s="50"/>
      <c r="ALO330" s="50"/>
      <c r="ALP330" s="50"/>
      <c r="ALQ330" s="50"/>
      <c r="ALR330" s="50"/>
      <c r="ALS330" s="50"/>
      <c r="ALT330" s="50"/>
      <c r="ALU330" s="50"/>
      <c r="ALV330" s="50"/>
      <c r="ALW330" s="50"/>
      <c r="ALX330" s="50"/>
      <c r="ALY330" s="50"/>
      <c r="ALZ330" s="50"/>
      <c r="AMA330" s="50"/>
      <c r="AMB330" s="50"/>
      <c r="AMC330" s="50"/>
      <c r="AMD330" s="50"/>
      <c r="AME330" s="50"/>
      <c r="AMF330" s="50"/>
      <c r="AMG330" s="50"/>
      <c r="AMH330" s="50"/>
      <c r="AMI330" s="50"/>
      <c r="AMJ330" s="50"/>
      <c r="AML330" s="50"/>
      <c r="AMN330" s="50"/>
      <c r="AMO330" s="50"/>
      <c r="AMP330" s="50"/>
      <c r="AMQ330" s="50"/>
      <c r="AMR330" s="50"/>
      <c r="AMS330" s="50"/>
      <c r="AMT330" s="50"/>
      <c r="AMU330" s="50"/>
      <c r="AMZ330" s="50"/>
      <c r="ANA330" s="50"/>
      <c r="ANB330" s="50"/>
      <c r="ANC330" s="50"/>
      <c r="AND330" s="50"/>
      <c r="ANE330" s="50"/>
      <c r="ANF330" s="50"/>
      <c r="ANG330" s="50"/>
      <c r="ANH330" s="50"/>
      <c r="ANI330" s="50"/>
      <c r="ANJ330" s="50"/>
      <c r="ANK330" s="50"/>
      <c r="ANL330" s="50"/>
      <c r="ANM330" s="50"/>
      <c r="ANN330" s="50"/>
      <c r="ANO330" s="50"/>
      <c r="ANP330" s="50"/>
      <c r="ANQ330" s="50"/>
      <c r="ANR330" s="50"/>
      <c r="ANS330" s="50"/>
      <c r="ANT330" s="50"/>
      <c r="ANU330" s="50"/>
      <c r="ANV330" s="50"/>
      <c r="ANW330" s="50"/>
      <c r="ANX330" s="50"/>
      <c r="ANY330" s="50"/>
      <c r="ANZ330" s="50"/>
      <c r="AOA330" s="50"/>
      <c r="AOB330" s="50"/>
      <c r="AOC330" s="50"/>
      <c r="AOD330" s="50"/>
      <c r="AOE330" s="50"/>
      <c r="AOF330" s="50"/>
      <c r="AOG330" s="50"/>
      <c r="AOH330" s="50"/>
      <c r="AOI330" s="50"/>
      <c r="AOJ330" s="50"/>
      <c r="AOK330" s="50"/>
      <c r="AOL330" s="50"/>
      <c r="AOM330" s="50"/>
      <c r="AON330" s="50"/>
      <c r="AOO330" s="50"/>
      <c r="AOP330" s="50"/>
      <c r="AOQ330" s="50"/>
      <c r="AOR330" s="50"/>
      <c r="AOS330" s="50"/>
      <c r="AOT330" s="50"/>
      <c r="AOU330" s="50"/>
      <c r="AOV330" s="50"/>
      <c r="AOW330" s="50"/>
      <c r="AOX330" s="50"/>
      <c r="AOY330" s="50"/>
      <c r="AOZ330" s="50"/>
      <c r="APA330" s="50"/>
      <c r="APB330" s="50"/>
      <c r="APC330" s="50"/>
      <c r="APD330" s="50"/>
      <c r="APE330" s="50"/>
      <c r="APF330" s="50"/>
      <c r="APG330" s="50"/>
      <c r="APH330" s="50"/>
      <c r="API330" s="50"/>
      <c r="APJ330" s="50"/>
      <c r="APK330" s="50"/>
      <c r="APL330" s="50"/>
      <c r="APM330" s="50"/>
      <c r="APN330" s="50"/>
      <c r="APO330" s="50"/>
      <c r="APP330" s="50"/>
      <c r="APQ330" s="50"/>
      <c r="APR330" s="50"/>
      <c r="APS330" s="50"/>
      <c r="APT330" s="50"/>
      <c r="APU330" s="50"/>
      <c r="APV330" s="50"/>
      <c r="APW330" s="50"/>
      <c r="APX330" s="50"/>
      <c r="APY330" s="50"/>
      <c r="APZ330" s="50"/>
      <c r="AQA330" s="50"/>
      <c r="AQB330" s="50"/>
      <c r="AQC330" s="50"/>
      <c r="AQD330" s="50"/>
      <c r="AQE330" s="50"/>
      <c r="AQF330" s="50"/>
      <c r="AQG330" s="50"/>
      <c r="AQH330" s="50"/>
      <c r="AQI330" s="50"/>
      <c r="AQJ330" s="50"/>
      <c r="AQK330" s="50"/>
      <c r="AQL330" s="50"/>
      <c r="AQM330" s="50"/>
      <c r="AQN330" s="50"/>
      <c r="AQO330" s="50"/>
      <c r="AQP330" s="50"/>
      <c r="AQQ330" s="50"/>
      <c r="AQR330" s="50"/>
      <c r="AQS330" s="50"/>
      <c r="AQT330" s="50"/>
      <c r="AQU330" s="50"/>
      <c r="AQV330" s="50"/>
      <c r="AQW330" s="50"/>
      <c r="AQX330" s="50"/>
      <c r="AQY330" s="50"/>
      <c r="AQZ330" s="50"/>
      <c r="ARA330" s="50"/>
      <c r="ARB330" s="50"/>
      <c r="ARC330" s="50"/>
      <c r="ARD330" s="50"/>
      <c r="ARE330" s="50"/>
      <c r="ARF330" s="50"/>
      <c r="ARG330" s="50"/>
      <c r="ARH330" s="50"/>
      <c r="ARI330" s="50"/>
      <c r="ARJ330" s="50"/>
      <c r="ARK330" s="50"/>
      <c r="ARL330" s="50"/>
      <c r="ARM330" s="50"/>
      <c r="ARN330" s="50"/>
      <c r="ARO330" s="50"/>
      <c r="ARP330" s="50"/>
      <c r="ARQ330" s="50"/>
      <c r="ARR330" s="50"/>
      <c r="ARS330" s="50"/>
      <c r="ART330" s="50"/>
      <c r="ARU330" s="50"/>
      <c r="ARV330" s="50"/>
      <c r="ARW330" s="50"/>
      <c r="ARX330" s="50"/>
      <c r="ARY330" s="50"/>
      <c r="ARZ330" s="50"/>
      <c r="ASA330" s="50"/>
      <c r="ASB330" s="50"/>
      <c r="ASC330" s="50"/>
      <c r="ASD330" s="50"/>
      <c r="ASE330" s="50"/>
      <c r="ASF330" s="50"/>
      <c r="ASG330" s="50"/>
      <c r="ASH330" s="50"/>
      <c r="ASI330" s="50"/>
      <c r="ASJ330" s="50"/>
      <c r="ASK330" s="50"/>
      <c r="ASL330" s="50"/>
      <c r="ASM330" s="50"/>
      <c r="ASN330" s="50"/>
      <c r="ASO330" s="50"/>
      <c r="ASP330" s="50"/>
      <c r="ASQ330" s="50"/>
      <c r="ASR330" s="50"/>
      <c r="ASS330" s="50"/>
      <c r="AST330" s="50"/>
      <c r="ASU330" s="50"/>
      <c r="ASV330" s="50"/>
      <c r="ASW330" s="50"/>
      <c r="ASX330" s="50"/>
      <c r="ASY330" s="50"/>
      <c r="ASZ330" s="50"/>
      <c r="ATA330" s="50"/>
      <c r="ATB330" s="50"/>
      <c r="ATC330" s="50"/>
      <c r="ATD330" s="50"/>
      <c r="ATE330" s="50"/>
      <c r="ATF330" s="50"/>
      <c r="ATG330" s="50"/>
      <c r="ATH330" s="50"/>
      <c r="ATI330" s="50"/>
      <c r="ATJ330" s="50"/>
      <c r="ATK330" s="50"/>
      <c r="ATL330" s="50"/>
      <c r="ATM330" s="50"/>
      <c r="ATN330" s="50"/>
      <c r="ATO330" s="50"/>
      <c r="ATP330" s="50"/>
      <c r="ATQ330" s="50"/>
      <c r="ATR330" s="50"/>
      <c r="ATS330" s="50"/>
      <c r="ATT330" s="50"/>
      <c r="ATU330" s="50"/>
      <c r="ATV330" s="50"/>
      <c r="ATW330" s="50"/>
      <c r="ATX330" s="50"/>
      <c r="ATY330" s="50"/>
      <c r="ATZ330" s="50"/>
      <c r="AUA330" s="50"/>
      <c r="AUB330" s="50"/>
      <c r="AUC330" s="50"/>
      <c r="AUD330" s="50"/>
      <c r="AUE330" s="50"/>
      <c r="AUF330" s="50"/>
      <c r="AUG330" s="50"/>
      <c r="AUH330" s="50"/>
      <c r="AUI330" s="50"/>
      <c r="AUJ330" s="50"/>
      <c r="AUK330" s="50"/>
      <c r="AUL330" s="50"/>
      <c r="AUM330" s="50"/>
      <c r="AUN330" s="50"/>
      <c r="AUO330" s="50"/>
      <c r="AUP330" s="50"/>
      <c r="AUQ330" s="50"/>
      <c r="AUR330" s="50"/>
      <c r="AUS330" s="50"/>
      <c r="AUT330" s="50"/>
      <c r="AUU330" s="50"/>
      <c r="AUV330" s="50"/>
      <c r="AUW330" s="50"/>
      <c r="AUX330" s="50"/>
      <c r="AUY330" s="50"/>
      <c r="AUZ330" s="50"/>
      <c r="AVA330" s="50"/>
      <c r="AVB330" s="50"/>
      <c r="AVC330" s="50"/>
      <c r="AVD330" s="50"/>
      <c r="AVE330" s="50"/>
      <c r="AVF330" s="50"/>
      <c r="AVG330" s="50"/>
      <c r="AVH330" s="50"/>
      <c r="AVI330" s="50"/>
      <c r="AVJ330" s="50"/>
      <c r="AVK330" s="50"/>
      <c r="AVL330" s="50"/>
      <c r="AVM330" s="50"/>
      <c r="AVN330" s="50"/>
      <c r="AVO330" s="50"/>
      <c r="AVP330" s="50"/>
      <c r="AVQ330" s="50"/>
      <c r="AVR330" s="50"/>
      <c r="AVS330" s="50"/>
      <c r="AVT330" s="50"/>
      <c r="AVU330" s="50"/>
      <c r="AVV330" s="50"/>
      <c r="AVW330" s="50"/>
      <c r="AVX330" s="50"/>
      <c r="AVY330" s="50"/>
      <c r="AVZ330" s="50"/>
      <c r="AWA330" s="50"/>
      <c r="AWB330" s="50"/>
      <c r="AWC330" s="50"/>
      <c r="AWD330" s="50"/>
      <c r="AWE330" s="50"/>
      <c r="AWF330" s="50"/>
      <c r="AWH330" s="50"/>
      <c r="AWJ330" s="50"/>
      <c r="AWK330" s="50"/>
      <c r="AWL330" s="50"/>
      <c r="AWM330" s="50"/>
      <c r="AWN330" s="50"/>
      <c r="AWO330" s="50"/>
      <c r="AWP330" s="50"/>
      <c r="AWQ330" s="50"/>
      <c r="AWV330" s="50"/>
      <c r="AWW330" s="50"/>
      <c r="AWX330" s="50"/>
      <c r="AWY330" s="50"/>
      <c r="AWZ330" s="50"/>
      <c r="AXA330" s="50"/>
      <c r="AXB330" s="50"/>
      <c r="AXC330" s="50"/>
      <c r="AXD330" s="50"/>
      <c r="AXE330" s="50"/>
      <c r="AXF330" s="50"/>
      <c r="AXG330" s="50"/>
      <c r="AXH330" s="50"/>
      <c r="AXI330" s="50"/>
      <c r="AXJ330" s="50"/>
      <c r="AXK330" s="50"/>
      <c r="AXL330" s="50"/>
      <c r="AXM330" s="50"/>
      <c r="AXN330" s="50"/>
      <c r="AXO330" s="50"/>
      <c r="AXP330" s="50"/>
      <c r="AXQ330" s="50"/>
      <c r="AXR330" s="50"/>
      <c r="AXS330" s="50"/>
      <c r="AXT330" s="50"/>
      <c r="AXU330" s="50"/>
      <c r="AXV330" s="50"/>
      <c r="AXW330" s="50"/>
      <c r="AXX330" s="50"/>
      <c r="AXY330" s="50"/>
      <c r="AXZ330" s="50"/>
      <c r="AYA330" s="50"/>
      <c r="AYB330" s="50"/>
      <c r="AYC330" s="50"/>
      <c r="AYD330" s="50"/>
      <c r="AYE330" s="50"/>
      <c r="AYF330" s="50"/>
      <c r="AYG330" s="50"/>
      <c r="AYH330" s="50"/>
      <c r="AYI330" s="50"/>
      <c r="AYJ330" s="50"/>
      <c r="AYK330" s="50"/>
      <c r="AYL330" s="50"/>
      <c r="AYM330" s="50"/>
      <c r="AYN330" s="50"/>
      <c r="AYO330" s="50"/>
      <c r="AYP330" s="50"/>
      <c r="AYQ330" s="50"/>
      <c r="AYR330" s="50"/>
      <c r="AYS330" s="50"/>
      <c r="AYT330" s="50"/>
      <c r="AYU330" s="50"/>
      <c r="AYV330" s="50"/>
      <c r="AYW330" s="50"/>
      <c r="AYX330" s="50"/>
      <c r="AYY330" s="50"/>
      <c r="AYZ330" s="50"/>
      <c r="AZA330" s="50"/>
      <c r="AZB330" s="50"/>
      <c r="AZC330" s="50"/>
      <c r="AZD330" s="50"/>
      <c r="AZE330" s="50"/>
      <c r="AZF330" s="50"/>
      <c r="AZG330" s="50"/>
      <c r="AZH330" s="50"/>
      <c r="AZI330" s="50"/>
      <c r="AZJ330" s="50"/>
      <c r="AZK330" s="50"/>
      <c r="AZL330" s="50"/>
      <c r="AZM330" s="50"/>
      <c r="AZN330" s="50"/>
      <c r="AZO330" s="50"/>
      <c r="AZP330" s="50"/>
      <c r="AZQ330" s="50"/>
      <c r="AZR330" s="50"/>
      <c r="AZS330" s="50"/>
      <c r="AZT330" s="50"/>
      <c r="AZU330" s="50"/>
      <c r="AZV330" s="50"/>
      <c r="AZW330" s="50"/>
      <c r="AZX330" s="50"/>
      <c r="AZY330" s="50"/>
      <c r="AZZ330" s="50"/>
      <c r="BAA330" s="50"/>
      <c r="BAB330" s="50"/>
      <c r="BAC330" s="50"/>
      <c r="BAD330" s="50"/>
      <c r="BAE330" s="50"/>
      <c r="BAF330" s="50"/>
      <c r="BAG330" s="50"/>
      <c r="BAH330" s="50"/>
      <c r="BAI330" s="50"/>
      <c r="BAJ330" s="50"/>
      <c r="BAK330" s="50"/>
      <c r="BAL330" s="50"/>
      <c r="BAM330" s="50"/>
      <c r="BAN330" s="50"/>
      <c r="BAO330" s="50"/>
      <c r="BAP330" s="50"/>
      <c r="BAQ330" s="50"/>
      <c r="BAR330" s="50"/>
      <c r="BAS330" s="50"/>
      <c r="BAT330" s="50"/>
      <c r="BAU330" s="50"/>
      <c r="BAV330" s="50"/>
      <c r="BAW330" s="50"/>
      <c r="BAX330" s="50"/>
      <c r="BAY330" s="50"/>
      <c r="BAZ330" s="50"/>
      <c r="BBA330" s="50"/>
      <c r="BBB330" s="50"/>
      <c r="BBC330" s="50"/>
      <c r="BBD330" s="50"/>
      <c r="BBE330" s="50"/>
      <c r="BBF330" s="50"/>
      <c r="BBG330" s="50"/>
      <c r="BBH330" s="50"/>
      <c r="BBI330" s="50"/>
      <c r="BBJ330" s="50"/>
      <c r="BBK330" s="50"/>
      <c r="BBL330" s="50"/>
      <c r="BBM330" s="50"/>
      <c r="BBN330" s="50"/>
      <c r="BBO330" s="50"/>
      <c r="BBP330" s="50"/>
      <c r="BBQ330" s="50"/>
      <c r="BBR330" s="50"/>
      <c r="BBS330" s="50"/>
      <c r="BBT330" s="50"/>
      <c r="BBU330" s="50"/>
      <c r="BBV330" s="50"/>
      <c r="BBW330" s="50"/>
      <c r="BBX330" s="50"/>
      <c r="BBY330" s="50"/>
      <c r="BBZ330" s="50"/>
      <c r="BCA330" s="50"/>
      <c r="BCB330" s="50"/>
      <c r="BCC330" s="50"/>
      <c r="BCD330" s="50"/>
      <c r="BCE330" s="50"/>
      <c r="BCF330" s="50"/>
      <c r="BCG330" s="50"/>
      <c r="BCH330" s="50"/>
      <c r="BCI330" s="50"/>
      <c r="BCJ330" s="50"/>
      <c r="BCK330" s="50"/>
      <c r="BCL330" s="50"/>
      <c r="BCM330" s="50"/>
      <c r="BCN330" s="50"/>
      <c r="BCO330" s="50"/>
      <c r="BCP330" s="50"/>
      <c r="BCQ330" s="50"/>
      <c r="BCR330" s="50"/>
      <c r="BCS330" s="50"/>
      <c r="BCT330" s="50"/>
      <c r="BCU330" s="50"/>
      <c r="BCV330" s="50"/>
      <c r="BCW330" s="50"/>
      <c r="BCX330" s="50"/>
      <c r="BCY330" s="50"/>
      <c r="BCZ330" s="50"/>
      <c r="BDA330" s="50"/>
      <c r="BDB330" s="50"/>
      <c r="BDC330" s="50"/>
      <c r="BDD330" s="50"/>
      <c r="BDE330" s="50"/>
      <c r="BDF330" s="50"/>
      <c r="BDG330" s="50"/>
      <c r="BDH330" s="50"/>
      <c r="BDI330" s="50"/>
      <c r="BDJ330" s="50"/>
      <c r="BDK330" s="50"/>
      <c r="BDL330" s="50"/>
      <c r="BDM330" s="50"/>
      <c r="BDN330" s="50"/>
      <c r="BDO330" s="50"/>
      <c r="BDP330" s="50"/>
      <c r="BDQ330" s="50"/>
      <c r="BDR330" s="50"/>
      <c r="BDS330" s="50"/>
      <c r="BDT330" s="50"/>
      <c r="BDU330" s="50"/>
      <c r="BDV330" s="50"/>
      <c r="BDW330" s="50"/>
      <c r="BDX330" s="50"/>
      <c r="BDY330" s="50"/>
      <c r="BDZ330" s="50"/>
      <c r="BEA330" s="50"/>
      <c r="BEB330" s="50"/>
      <c r="BEC330" s="50"/>
      <c r="BED330" s="50"/>
      <c r="BEE330" s="50"/>
      <c r="BEF330" s="50"/>
      <c r="BEG330" s="50"/>
      <c r="BEH330" s="50"/>
      <c r="BEI330" s="50"/>
      <c r="BEJ330" s="50"/>
      <c r="BEK330" s="50"/>
      <c r="BEL330" s="50"/>
      <c r="BEM330" s="50"/>
      <c r="BEN330" s="50"/>
      <c r="BEO330" s="50"/>
      <c r="BEP330" s="50"/>
      <c r="BEQ330" s="50"/>
      <c r="BER330" s="50"/>
      <c r="BES330" s="50"/>
      <c r="BET330" s="50"/>
      <c r="BEU330" s="50"/>
      <c r="BEV330" s="50"/>
      <c r="BEW330" s="50"/>
      <c r="BEX330" s="50"/>
      <c r="BEY330" s="50"/>
      <c r="BEZ330" s="50"/>
      <c r="BFA330" s="50"/>
      <c r="BFB330" s="50"/>
      <c r="BFC330" s="50"/>
      <c r="BFD330" s="50"/>
      <c r="BFE330" s="50"/>
      <c r="BFF330" s="50"/>
      <c r="BFG330" s="50"/>
      <c r="BFH330" s="50"/>
      <c r="BFI330" s="50"/>
      <c r="BFJ330" s="50"/>
      <c r="BFK330" s="50"/>
      <c r="BFL330" s="50"/>
      <c r="BFM330" s="50"/>
      <c r="BFN330" s="50"/>
      <c r="BFO330" s="50"/>
      <c r="BFP330" s="50"/>
      <c r="BFQ330" s="50"/>
      <c r="BFR330" s="50"/>
      <c r="BFS330" s="50"/>
      <c r="BFT330" s="50"/>
      <c r="BFU330" s="50"/>
      <c r="BFV330" s="50"/>
      <c r="BFW330" s="50"/>
      <c r="BFX330" s="50"/>
      <c r="BFY330" s="50"/>
      <c r="BFZ330" s="50"/>
      <c r="BGA330" s="50"/>
      <c r="BGB330" s="50"/>
      <c r="BGD330" s="50"/>
      <c r="BGF330" s="50"/>
      <c r="BGG330" s="50"/>
      <c r="BGH330" s="50"/>
      <c r="BGI330" s="50"/>
      <c r="BGJ330" s="50"/>
      <c r="BGK330" s="50"/>
      <c r="BGL330" s="50"/>
      <c r="BGM330" s="50"/>
      <c r="BGR330" s="50"/>
      <c r="BGS330" s="50"/>
      <c r="BGT330" s="50"/>
      <c r="BGU330" s="50"/>
      <c r="BGV330" s="50"/>
      <c r="BGW330" s="50"/>
      <c r="BGX330" s="50"/>
      <c r="BGY330" s="50"/>
      <c r="BGZ330" s="50"/>
      <c r="BHA330" s="50"/>
      <c r="BHB330" s="50"/>
      <c r="BHC330" s="50"/>
      <c r="BHD330" s="50"/>
      <c r="BHE330" s="50"/>
      <c r="BHF330" s="50"/>
      <c r="BHG330" s="50"/>
      <c r="BHH330" s="50"/>
      <c r="BHI330" s="50"/>
      <c r="BHJ330" s="50"/>
      <c r="BHK330" s="50"/>
      <c r="BHL330" s="50"/>
      <c r="BHM330" s="50"/>
      <c r="BHN330" s="50"/>
      <c r="BHO330" s="50"/>
      <c r="BHP330" s="50"/>
      <c r="BHQ330" s="50"/>
      <c r="BHR330" s="50"/>
      <c r="BHS330" s="50"/>
      <c r="BHT330" s="50"/>
      <c r="BHU330" s="50"/>
      <c r="BHV330" s="50"/>
      <c r="BHW330" s="50"/>
      <c r="BHX330" s="50"/>
      <c r="BHY330" s="50"/>
      <c r="BHZ330" s="50"/>
      <c r="BIA330" s="50"/>
      <c r="BIB330" s="50"/>
      <c r="BIC330" s="50"/>
      <c r="BID330" s="50"/>
      <c r="BIE330" s="50"/>
      <c r="BIF330" s="50"/>
      <c r="BIG330" s="50"/>
      <c r="BIH330" s="50"/>
      <c r="BII330" s="50"/>
      <c r="BIJ330" s="50"/>
      <c r="BIK330" s="50"/>
      <c r="BIL330" s="50"/>
      <c r="BIM330" s="50"/>
      <c r="BIN330" s="50"/>
      <c r="BIO330" s="50"/>
      <c r="BIP330" s="50"/>
      <c r="BIQ330" s="50"/>
      <c r="BIR330" s="50"/>
      <c r="BIS330" s="50"/>
      <c r="BIT330" s="50"/>
      <c r="BIU330" s="50"/>
      <c r="BIV330" s="50"/>
      <c r="BIW330" s="50"/>
      <c r="BIX330" s="50"/>
      <c r="BIY330" s="50"/>
      <c r="BIZ330" s="50"/>
      <c r="BJA330" s="50"/>
      <c r="BJB330" s="50"/>
      <c r="BJC330" s="50"/>
      <c r="BJD330" s="50"/>
      <c r="BJE330" s="50"/>
      <c r="BJF330" s="50"/>
      <c r="BJG330" s="50"/>
      <c r="BJH330" s="50"/>
      <c r="BJI330" s="50"/>
      <c r="BJJ330" s="50"/>
      <c r="BJK330" s="50"/>
      <c r="BJL330" s="50"/>
      <c r="BJM330" s="50"/>
      <c r="BJN330" s="50"/>
      <c r="BJO330" s="50"/>
      <c r="BJP330" s="50"/>
      <c r="BJQ330" s="50"/>
      <c r="BJR330" s="50"/>
      <c r="BJS330" s="50"/>
      <c r="BJT330" s="50"/>
      <c r="BJU330" s="50"/>
      <c r="BJV330" s="50"/>
      <c r="BJW330" s="50"/>
      <c r="BJX330" s="50"/>
      <c r="BJY330" s="50"/>
      <c r="BJZ330" s="50"/>
      <c r="BKA330" s="50"/>
      <c r="BKB330" s="50"/>
      <c r="BKC330" s="50"/>
      <c r="BKD330" s="50"/>
      <c r="BKE330" s="50"/>
      <c r="BKF330" s="50"/>
      <c r="BKG330" s="50"/>
      <c r="BKH330" s="50"/>
      <c r="BKI330" s="50"/>
      <c r="BKJ330" s="50"/>
      <c r="BKK330" s="50"/>
      <c r="BKL330" s="50"/>
      <c r="BKM330" s="50"/>
      <c r="BKN330" s="50"/>
      <c r="BKO330" s="50"/>
      <c r="BKP330" s="50"/>
      <c r="BKQ330" s="50"/>
      <c r="BKR330" s="50"/>
      <c r="BKS330" s="50"/>
      <c r="BKT330" s="50"/>
      <c r="BKU330" s="50"/>
      <c r="BKV330" s="50"/>
      <c r="BKW330" s="50"/>
      <c r="BKX330" s="50"/>
      <c r="BKY330" s="50"/>
      <c r="BKZ330" s="50"/>
      <c r="BLA330" s="50"/>
      <c r="BLB330" s="50"/>
      <c r="BLC330" s="50"/>
      <c r="BLD330" s="50"/>
      <c r="BLE330" s="50"/>
      <c r="BLF330" s="50"/>
      <c r="BLG330" s="50"/>
      <c r="BLH330" s="50"/>
      <c r="BLI330" s="50"/>
      <c r="BLJ330" s="50"/>
      <c r="BLK330" s="50"/>
      <c r="BLL330" s="50"/>
      <c r="BLM330" s="50"/>
      <c r="BLN330" s="50"/>
      <c r="BLO330" s="50"/>
      <c r="BLP330" s="50"/>
      <c r="BLQ330" s="50"/>
      <c r="BLR330" s="50"/>
      <c r="BLS330" s="50"/>
      <c r="BLT330" s="50"/>
      <c r="BLU330" s="50"/>
      <c r="BLV330" s="50"/>
      <c r="BLW330" s="50"/>
      <c r="BLX330" s="50"/>
      <c r="BLY330" s="50"/>
      <c r="BLZ330" s="50"/>
      <c r="BMA330" s="50"/>
      <c r="BMB330" s="50"/>
      <c r="BMC330" s="50"/>
      <c r="BMD330" s="50"/>
      <c r="BME330" s="50"/>
      <c r="BMF330" s="50"/>
      <c r="BMG330" s="50"/>
      <c r="BMH330" s="50"/>
      <c r="BMI330" s="50"/>
      <c r="BMJ330" s="50"/>
      <c r="BMK330" s="50"/>
      <c r="BML330" s="50"/>
      <c r="BMM330" s="50"/>
      <c r="BMN330" s="50"/>
      <c r="BMO330" s="50"/>
      <c r="BMP330" s="50"/>
      <c r="BMQ330" s="50"/>
      <c r="BMR330" s="50"/>
      <c r="BMS330" s="50"/>
      <c r="BMT330" s="50"/>
      <c r="BMU330" s="50"/>
      <c r="BMV330" s="50"/>
      <c r="BMW330" s="50"/>
      <c r="BMX330" s="50"/>
      <c r="BMY330" s="50"/>
      <c r="BMZ330" s="50"/>
      <c r="BNA330" s="50"/>
      <c r="BNB330" s="50"/>
      <c r="BNC330" s="50"/>
      <c r="BND330" s="50"/>
      <c r="BNE330" s="50"/>
      <c r="BNF330" s="50"/>
      <c r="BNG330" s="50"/>
      <c r="BNH330" s="50"/>
      <c r="BNI330" s="50"/>
      <c r="BNJ330" s="50"/>
      <c r="BNK330" s="50"/>
      <c r="BNL330" s="50"/>
      <c r="BNM330" s="50"/>
      <c r="BNN330" s="50"/>
      <c r="BNO330" s="50"/>
      <c r="BNP330" s="50"/>
      <c r="BNQ330" s="50"/>
      <c r="BNR330" s="50"/>
      <c r="BNS330" s="50"/>
      <c r="BNT330" s="50"/>
      <c r="BNU330" s="50"/>
      <c r="BNV330" s="50"/>
      <c r="BNW330" s="50"/>
      <c r="BNX330" s="50"/>
      <c r="BNY330" s="50"/>
      <c r="BNZ330" s="50"/>
      <c r="BOA330" s="50"/>
      <c r="BOB330" s="50"/>
      <c r="BOC330" s="50"/>
      <c r="BOD330" s="50"/>
      <c r="BOE330" s="50"/>
      <c r="BOF330" s="50"/>
      <c r="BOG330" s="50"/>
      <c r="BOH330" s="50"/>
      <c r="BOI330" s="50"/>
      <c r="BOJ330" s="50"/>
      <c r="BOK330" s="50"/>
      <c r="BOL330" s="50"/>
      <c r="BOM330" s="50"/>
      <c r="BON330" s="50"/>
      <c r="BOO330" s="50"/>
      <c r="BOP330" s="50"/>
      <c r="BOQ330" s="50"/>
      <c r="BOR330" s="50"/>
      <c r="BOS330" s="50"/>
      <c r="BOT330" s="50"/>
      <c r="BOU330" s="50"/>
      <c r="BOV330" s="50"/>
      <c r="BOW330" s="50"/>
      <c r="BOX330" s="50"/>
      <c r="BOY330" s="50"/>
      <c r="BOZ330" s="50"/>
      <c r="BPA330" s="50"/>
      <c r="BPB330" s="50"/>
      <c r="BPC330" s="50"/>
      <c r="BPD330" s="50"/>
      <c r="BPE330" s="50"/>
      <c r="BPF330" s="50"/>
      <c r="BPG330" s="50"/>
      <c r="BPH330" s="50"/>
      <c r="BPI330" s="50"/>
      <c r="BPJ330" s="50"/>
      <c r="BPK330" s="50"/>
      <c r="BPL330" s="50"/>
      <c r="BPM330" s="50"/>
      <c r="BPN330" s="50"/>
      <c r="BPO330" s="50"/>
      <c r="BPP330" s="50"/>
      <c r="BPQ330" s="50"/>
      <c r="BPR330" s="50"/>
      <c r="BPS330" s="50"/>
      <c r="BPT330" s="50"/>
      <c r="BPU330" s="50"/>
      <c r="BPV330" s="50"/>
      <c r="BPW330" s="50"/>
      <c r="BPX330" s="50"/>
      <c r="BPZ330" s="50"/>
      <c r="BQB330" s="50"/>
      <c r="BQC330" s="50"/>
      <c r="BQD330" s="50"/>
      <c r="BQE330" s="50"/>
      <c r="BQF330" s="50"/>
      <c r="BQG330" s="50"/>
      <c r="BQH330" s="50"/>
      <c r="BQI330" s="50"/>
      <c r="BQN330" s="50"/>
      <c r="BQO330" s="50"/>
      <c r="BQP330" s="50"/>
      <c r="BQQ330" s="50"/>
      <c r="BQR330" s="50"/>
      <c r="BQS330" s="50"/>
      <c r="BQT330" s="50"/>
      <c r="BQU330" s="50"/>
      <c r="BQV330" s="50"/>
      <c r="BQW330" s="50"/>
      <c r="BQX330" s="50"/>
      <c r="BQY330" s="50"/>
      <c r="BQZ330" s="50"/>
      <c r="BRA330" s="50"/>
      <c r="BRB330" s="50"/>
      <c r="BRC330" s="50"/>
      <c r="BRD330" s="50"/>
      <c r="BRE330" s="50"/>
      <c r="BRF330" s="50"/>
      <c r="BRG330" s="50"/>
      <c r="BRH330" s="50"/>
      <c r="BRI330" s="50"/>
      <c r="BRJ330" s="50"/>
      <c r="BRK330" s="50"/>
      <c r="BRL330" s="50"/>
      <c r="BRM330" s="50"/>
      <c r="BRN330" s="50"/>
      <c r="BRO330" s="50"/>
      <c r="BRP330" s="50"/>
      <c r="BRQ330" s="50"/>
      <c r="BRR330" s="50"/>
      <c r="BRS330" s="50"/>
      <c r="BRT330" s="50"/>
      <c r="BRU330" s="50"/>
      <c r="BRV330" s="50"/>
      <c r="BRW330" s="50"/>
      <c r="BRX330" s="50"/>
      <c r="BRY330" s="50"/>
      <c r="BRZ330" s="50"/>
      <c r="BSA330" s="50"/>
      <c r="BSB330" s="50"/>
      <c r="BSC330" s="50"/>
      <c r="BSD330" s="50"/>
      <c r="BSE330" s="50"/>
      <c r="BSF330" s="50"/>
      <c r="BSG330" s="50"/>
      <c r="BSH330" s="50"/>
      <c r="BSI330" s="50"/>
      <c r="BSJ330" s="50"/>
      <c r="BSK330" s="50"/>
      <c r="BSL330" s="50"/>
      <c r="BSM330" s="50"/>
      <c r="BSN330" s="50"/>
      <c r="BSO330" s="50"/>
      <c r="BSP330" s="50"/>
      <c r="BSQ330" s="50"/>
      <c r="BSR330" s="50"/>
      <c r="BSS330" s="50"/>
      <c r="BST330" s="50"/>
      <c r="BSU330" s="50"/>
      <c r="BSV330" s="50"/>
      <c r="BSW330" s="50"/>
      <c r="BSX330" s="50"/>
      <c r="BSY330" s="50"/>
      <c r="BSZ330" s="50"/>
      <c r="BTA330" s="50"/>
      <c r="BTB330" s="50"/>
      <c r="BTC330" s="50"/>
      <c r="BTD330" s="50"/>
      <c r="BTE330" s="50"/>
      <c r="BTF330" s="50"/>
      <c r="BTG330" s="50"/>
      <c r="BTH330" s="50"/>
      <c r="BTI330" s="50"/>
      <c r="BTJ330" s="50"/>
      <c r="BTK330" s="50"/>
      <c r="BTL330" s="50"/>
      <c r="BTM330" s="50"/>
      <c r="BTN330" s="50"/>
      <c r="BTO330" s="50"/>
      <c r="BTP330" s="50"/>
      <c r="BTQ330" s="50"/>
      <c r="BTR330" s="50"/>
      <c r="BTS330" s="50"/>
      <c r="BTT330" s="50"/>
      <c r="BTU330" s="50"/>
      <c r="BTV330" s="50"/>
      <c r="BTW330" s="50"/>
      <c r="BTX330" s="50"/>
      <c r="BTY330" s="50"/>
      <c r="BTZ330" s="50"/>
      <c r="BUA330" s="50"/>
      <c r="BUB330" s="50"/>
      <c r="BUC330" s="50"/>
      <c r="BUD330" s="50"/>
      <c r="BUE330" s="50"/>
      <c r="BUF330" s="50"/>
      <c r="BUG330" s="50"/>
      <c r="BUH330" s="50"/>
      <c r="BUI330" s="50"/>
      <c r="BUJ330" s="50"/>
      <c r="BUK330" s="50"/>
      <c r="BUL330" s="50"/>
      <c r="BUM330" s="50"/>
      <c r="BUN330" s="50"/>
      <c r="BUO330" s="50"/>
      <c r="BUP330" s="50"/>
      <c r="BUQ330" s="50"/>
      <c r="BUR330" s="50"/>
      <c r="BUS330" s="50"/>
      <c r="BUT330" s="50"/>
      <c r="BUU330" s="50"/>
      <c r="BUV330" s="50"/>
      <c r="BUW330" s="50"/>
      <c r="BUX330" s="50"/>
      <c r="BUY330" s="50"/>
      <c r="BUZ330" s="50"/>
      <c r="BVA330" s="50"/>
      <c r="BVB330" s="50"/>
      <c r="BVC330" s="50"/>
      <c r="BVD330" s="50"/>
      <c r="BVE330" s="50"/>
      <c r="BVF330" s="50"/>
      <c r="BVG330" s="50"/>
      <c r="BVH330" s="50"/>
      <c r="BVI330" s="50"/>
      <c r="BVJ330" s="50"/>
      <c r="BVK330" s="50"/>
      <c r="BVL330" s="50"/>
      <c r="BVM330" s="50"/>
      <c r="BVN330" s="50"/>
      <c r="BVO330" s="50"/>
      <c r="BVP330" s="50"/>
      <c r="BVQ330" s="50"/>
      <c r="BVR330" s="50"/>
      <c r="BVS330" s="50"/>
      <c r="BVT330" s="50"/>
      <c r="BVU330" s="50"/>
      <c r="BVV330" s="50"/>
      <c r="BVW330" s="50"/>
      <c r="BVX330" s="50"/>
      <c r="BVY330" s="50"/>
      <c r="BVZ330" s="50"/>
      <c r="BWA330" s="50"/>
      <c r="BWB330" s="50"/>
      <c r="BWC330" s="50"/>
      <c r="BWD330" s="50"/>
      <c r="BWE330" s="50"/>
      <c r="BWF330" s="50"/>
      <c r="BWG330" s="50"/>
      <c r="BWH330" s="50"/>
      <c r="BWI330" s="50"/>
      <c r="BWJ330" s="50"/>
      <c r="BWK330" s="50"/>
      <c r="BWL330" s="50"/>
      <c r="BWM330" s="50"/>
      <c r="BWN330" s="50"/>
      <c r="BWO330" s="50"/>
      <c r="BWP330" s="50"/>
      <c r="BWQ330" s="50"/>
      <c r="BWR330" s="50"/>
      <c r="BWS330" s="50"/>
      <c r="BWT330" s="50"/>
      <c r="BWU330" s="50"/>
      <c r="BWV330" s="50"/>
      <c r="BWW330" s="50"/>
      <c r="BWX330" s="50"/>
      <c r="BWY330" s="50"/>
      <c r="BWZ330" s="50"/>
      <c r="BXA330" s="50"/>
      <c r="BXB330" s="50"/>
      <c r="BXC330" s="50"/>
      <c r="BXD330" s="50"/>
      <c r="BXE330" s="50"/>
      <c r="BXF330" s="50"/>
      <c r="BXG330" s="50"/>
      <c r="BXH330" s="50"/>
      <c r="BXI330" s="50"/>
      <c r="BXJ330" s="50"/>
      <c r="BXK330" s="50"/>
      <c r="BXL330" s="50"/>
      <c r="BXM330" s="50"/>
      <c r="BXN330" s="50"/>
      <c r="BXO330" s="50"/>
      <c r="BXP330" s="50"/>
      <c r="BXQ330" s="50"/>
      <c r="BXR330" s="50"/>
      <c r="BXS330" s="50"/>
      <c r="BXT330" s="50"/>
      <c r="BXU330" s="50"/>
      <c r="BXV330" s="50"/>
      <c r="BXW330" s="50"/>
      <c r="BXX330" s="50"/>
      <c r="BXY330" s="50"/>
      <c r="BXZ330" s="50"/>
      <c r="BYA330" s="50"/>
      <c r="BYB330" s="50"/>
      <c r="BYC330" s="50"/>
      <c r="BYD330" s="50"/>
      <c r="BYE330" s="50"/>
      <c r="BYF330" s="50"/>
      <c r="BYG330" s="50"/>
      <c r="BYH330" s="50"/>
      <c r="BYI330" s="50"/>
      <c r="BYJ330" s="50"/>
      <c r="BYK330" s="50"/>
      <c r="BYL330" s="50"/>
      <c r="BYM330" s="50"/>
      <c r="BYN330" s="50"/>
      <c r="BYO330" s="50"/>
      <c r="BYP330" s="50"/>
      <c r="BYQ330" s="50"/>
      <c r="BYR330" s="50"/>
      <c r="BYS330" s="50"/>
      <c r="BYT330" s="50"/>
      <c r="BYU330" s="50"/>
      <c r="BYV330" s="50"/>
      <c r="BYW330" s="50"/>
      <c r="BYX330" s="50"/>
      <c r="BYY330" s="50"/>
      <c r="BYZ330" s="50"/>
      <c r="BZA330" s="50"/>
      <c r="BZB330" s="50"/>
      <c r="BZC330" s="50"/>
      <c r="BZD330" s="50"/>
      <c r="BZE330" s="50"/>
      <c r="BZF330" s="50"/>
      <c r="BZG330" s="50"/>
      <c r="BZH330" s="50"/>
      <c r="BZI330" s="50"/>
      <c r="BZJ330" s="50"/>
      <c r="BZK330" s="50"/>
      <c r="BZL330" s="50"/>
      <c r="BZM330" s="50"/>
      <c r="BZN330" s="50"/>
      <c r="BZO330" s="50"/>
      <c r="BZP330" s="50"/>
      <c r="BZQ330" s="50"/>
      <c r="BZR330" s="50"/>
      <c r="BZS330" s="50"/>
      <c r="BZT330" s="50"/>
      <c r="BZV330" s="50"/>
      <c r="BZX330" s="50"/>
      <c r="BZY330" s="50"/>
      <c r="BZZ330" s="50"/>
      <c r="CAA330" s="50"/>
      <c r="CAB330" s="50"/>
      <c r="CAC330" s="50"/>
      <c r="CAD330" s="50"/>
      <c r="CAE330" s="50"/>
      <c r="CAJ330" s="50"/>
      <c r="CAK330" s="50"/>
      <c r="CAL330" s="50"/>
      <c r="CAM330" s="50"/>
      <c r="CAN330" s="50"/>
      <c r="CAO330" s="50"/>
      <c r="CAP330" s="50"/>
      <c r="CAQ330" s="50"/>
      <c r="CAR330" s="50"/>
      <c r="CAS330" s="50"/>
      <c r="CAT330" s="50"/>
      <c r="CAU330" s="50"/>
      <c r="CAV330" s="50"/>
      <c r="CAW330" s="50"/>
      <c r="CAX330" s="50"/>
      <c r="CAY330" s="50"/>
      <c r="CAZ330" s="50"/>
      <c r="CBA330" s="50"/>
      <c r="CBB330" s="50"/>
      <c r="CBC330" s="50"/>
      <c r="CBD330" s="50"/>
      <c r="CBE330" s="50"/>
      <c r="CBF330" s="50"/>
      <c r="CBG330" s="50"/>
      <c r="CBH330" s="50"/>
      <c r="CBI330" s="50"/>
      <c r="CBJ330" s="50"/>
      <c r="CBK330" s="50"/>
      <c r="CBL330" s="50"/>
      <c r="CBM330" s="50"/>
      <c r="CBN330" s="50"/>
      <c r="CBO330" s="50"/>
      <c r="CBP330" s="50"/>
      <c r="CBQ330" s="50"/>
      <c r="CBR330" s="50"/>
      <c r="CBS330" s="50"/>
      <c r="CBT330" s="50"/>
      <c r="CBU330" s="50"/>
      <c r="CBV330" s="50"/>
      <c r="CBW330" s="50"/>
      <c r="CBX330" s="50"/>
      <c r="CBY330" s="50"/>
      <c r="CBZ330" s="50"/>
      <c r="CCA330" s="50"/>
      <c r="CCB330" s="50"/>
      <c r="CCC330" s="50"/>
      <c r="CCD330" s="50"/>
      <c r="CCE330" s="50"/>
      <c r="CCF330" s="50"/>
      <c r="CCG330" s="50"/>
      <c r="CCH330" s="50"/>
      <c r="CCI330" s="50"/>
      <c r="CCJ330" s="50"/>
      <c r="CCK330" s="50"/>
      <c r="CCL330" s="50"/>
      <c r="CCM330" s="50"/>
      <c r="CCN330" s="50"/>
      <c r="CCO330" s="50"/>
      <c r="CCP330" s="50"/>
      <c r="CCQ330" s="50"/>
      <c r="CCR330" s="50"/>
      <c r="CCS330" s="50"/>
      <c r="CCT330" s="50"/>
      <c r="CCU330" s="50"/>
      <c r="CCV330" s="50"/>
      <c r="CCW330" s="50"/>
      <c r="CCX330" s="50"/>
      <c r="CCY330" s="50"/>
      <c r="CCZ330" s="50"/>
      <c r="CDA330" s="50"/>
      <c r="CDB330" s="50"/>
      <c r="CDC330" s="50"/>
      <c r="CDD330" s="50"/>
      <c r="CDE330" s="50"/>
      <c r="CDF330" s="50"/>
      <c r="CDG330" s="50"/>
      <c r="CDH330" s="50"/>
      <c r="CDI330" s="50"/>
      <c r="CDJ330" s="50"/>
      <c r="CDK330" s="50"/>
      <c r="CDL330" s="50"/>
      <c r="CDM330" s="50"/>
      <c r="CDN330" s="50"/>
      <c r="CDO330" s="50"/>
      <c r="CDP330" s="50"/>
      <c r="CDQ330" s="50"/>
      <c r="CDR330" s="50"/>
      <c r="CDS330" s="50"/>
      <c r="CDT330" s="50"/>
      <c r="CDU330" s="50"/>
      <c r="CDV330" s="50"/>
      <c r="CDW330" s="50"/>
      <c r="CDX330" s="50"/>
      <c r="CDY330" s="50"/>
      <c r="CDZ330" s="50"/>
      <c r="CEA330" s="50"/>
      <c r="CEB330" s="50"/>
      <c r="CEC330" s="50"/>
      <c r="CED330" s="50"/>
      <c r="CEE330" s="50"/>
      <c r="CEF330" s="50"/>
      <c r="CEG330" s="50"/>
      <c r="CEH330" s="50"/>
      <c r="CEI330" s="50"/>
      <c r="CEJ330" s="50"/>
      <c r="CEK330" s="50"/>
      <c r="CEL330" s="50"/>
      <c r="CEM330" s="50"/>
      <c r="CEN330" s="50"/>
      <c r="CEO330" s="50"/>
      <c r="CEP330" s="50"/>
      <c r="CEQ330" s="50"/>
      <c r="CER330" s="50"/>
      <c r="CES330" s="50"/>
      <c r="CET330" s="50"/>
      <c r="CEU330" s="50"/>
      <c r="CEV330" s="50"/>
      <c r="CEW330" s="50"/>
      <c r="CEX330" s="50"/>
      <c r="CEY330" s="50"/>
      <c r="CEZ330" s="50"/>
      <c r="CFA330" s="50"/>
      <c r="CFB330" s="50"/>
      <c r="CFC330" s="50"/>
      <c r="CFD330" s="50"/>
      <c r="CFE330" s="50"/>
      <c r="CFF330" s="50"/>
      <c r="CFG330" s="50"/>
      <c r="CFH330" s="50"/>
      <c r="CFI330" s="50"/>
      <c r="CFJ330" s="50"/>
      <c r="CFK330" s="50"/>
      <c r="CFL330" s="50"/>
      <c r="CFM330" s="50"/>
      <c r="CFN330" s="50"/>
      <c r="CFO330" s="50"/>
      <c r="CFP330" s="50"/>
      <c r="CFQ330" s="50"/>
      <c r="CFR330" s="50"/>
      <c r="CFS330" s="50"/>
      <c r="CFT330" s="50"/>
      <c r="CFU330" s="50"/>
      <c r="CFV330" s="50"/>
      <c r="CFW330" s="50"/>
      <c r="CFX330" s="50"/>
      <c r="CFY330" s="50"/>
      <c r="CFZ330" s="50"/>
      <c r="CGA330" s="50"/>
      <c r="CGB330" s="50"/>
      <c r="CGC330" s="50"/>
      <c r="CGD330" s="50"/>
      <c r="CGE330" s="50"/>
      <c r="CGF330" s="50"/>
      <c r="CGG330" s="50"/>
      <c r="CGH330" s="50"/>
      <c r="CGI330" s="50"/>
      <c r="CGJ330" s="50"/>
      <c r="CGK330" s="50"/>
      <c r="CGL330" s="50"/>
      <c r="CGM330" s="50"/>
      <c r="CGN330" s="50"/>
      <c r="CGO330" s="50"/>
      <c r="CGP330" s="50"/>
      <c r="CGQ330" s="50"/>
      <c r="CGR330" s="50"/>
      <c r="CGS330" s="50"/>
      <c r="CGT330" s="50"/>
      <c r="CGU330" s="50"/>
      <c r="CGV330" s="50"/>
      <c r="CGW330" s="50"/>
      <c r="CGX330" s="50"/>
      <c r="CGY330" s="50"/>
      <c r="CGZ330" s="50"/>
      <c r="CHA330" s="50"/>
      <c r="CHB330" s="50"/>
      <c r="CHC330" s="50"/>
      <c r="CHD330" s="50"/>
      <c r="CHE330" s="50"/>
      <c r="CHF330" s="50"/>
      <c r="CHG330" s="50"/>
      <c r="CHH330" s="50"/>
      <c r="CHI330" s="50"/>
      <c r="CHJ330" s="50"/>
      <c r="CHK330" s="50"/>
      <c r="CHL330" s="50"/>
      <c r="CHM330" s="50"/>
      <c r="CHN330" s="50"/>
      <c r="CHO330" s="50"/>
      <c r="CHP330" s="50"/>
      <c r="CHQ330" s="50"/>
      <c r="CHR330" s="50"/>
      <c r="CHS330" s="50"/>
      <c r="CHT330" s="50"/>
      <c r="CHU330" s="50"/>
      <c r="CHV330" s="50"/>
      <c r="CHW330" s="50"/>
      <c r="CHX330" s="50"/>
      <c r="CHY330" s="50"/>
      <c r="CHZ330" s="50"/>
      <c r="CIA330" s="50"/>
      <c r="CIB330" s="50"/>
      <c r="CIC330" s="50"/>
      <c r="CID330" s="50"/>
      <c r="CIE330" s="50"/>
      <c r="CIF330" s="50"/>
      <c r="CIG330" s="50"/>
      <c r="CIH330" s="50"/>
      <c r="CII330" s="50"/>
      <c r="CIJ330" s="50"/>
      <c r="CIK330" s="50"/>
      <c r="CIL330" s="50"/>
      <c r="CIM330" s="50"/>
      <c r="CIN330" s="50"/>
      <c r="CIO330" s="50"/>
      <c r="CIP330" s="50"/>
      <c r="CIQ330" s="50"/>
      <c r="CIR330" s="50"/>
      <c r="CIS330" s="50"/>
      <c r="CIT330" s="50"/>
      <c r="CIU330" s="50"/>
      <c r="CIV330" s="50"/>
      <c r="CIW330" s="50"/>
      <c r="CIX330" s="50"/>
      <c r="CIY330" s="50"/>
      <c r="CIZ330" s="50"/>
      <c r="CJA330" s="50"/>
      <c r="CJB330" s="50"/>
      <c r="CJC330" s="50"/>
      <c r="CJD330" s="50"/>
      <c r="CJE330" s="50"/>
      <c r="CJF330" s="50"/>
      <c r="CJG330" s="50"/>
      <c r="CJH330" s="50"/>
      <c r="CJI330" s="50"/>
      <c r="CJJ330" s="50"/>
      <c r="CJK330" s="50"/>
      <c r="CJL330" s="50"/>
      <c r="CJM330" s="50"/>
      <c r="CJN330" s="50"/>
      <c r="CJO330" s="50"/>
      <c r="CJP330" s="50"/>
      <c r="CJR330" s="50"/>
      <c r="CJT330" s="50"/>
      <c r="CJU330" s="50"/>
      <c r="CJV330" s="50"/>
      <c r="CJW330" s="50"/>
      <c r="CJX330" s="50"/>
      <c r="CJY330" s="50"/>
      <c r="CJZ330" s="50"/>
      <c r="CKA330" s="50"/>
      <c r="CKF330" s="50"/>
      <c r="CKG330" s="50"/>
      <c r="CKH330" s="50"/>
      <c r="CKI330" s="50"/>
      <c r="CKJ330" s="50"/>
      <c r="CKK330" s="50"/>
      <c r="CKL330" s="50"/>
      <c r="CKM330" s="50"/>
      <c r="CKN330" s="50"/>
      <c r="CKO330" s="50"/>
      <c r="CKP330" s="50"/>
      <c r="CKQ330" s="50"/>
      <c r="CKR330" s="50"/>
      <c r="CKS330" s="50"/>
      <c r="CKT330" s="50"/>
      <c r="CKU330" s="50"/>
      <c r="CKV330" s="50"/>
      <c r="CKW330" s="50"/>
      <c r="CKX330" s="50"/>
      <c r="CKY330" s="50"/>
      <c r="CKZ330" s="50"/>
      <c r="CLA330" s="50"/>
      <c r="CLB330" s="50"/>
      <c r="CLC330" s="50"/>
      <c r="CLD330" s="50"/>
      <c r="CLE330" s="50"/>
      <c r="CLF330" s="50"/>
      <c r="CLG330" s="50"/>
      <c r="CLH330" s="50"/>
      <c r="CLI330" s="50"/>
      <c r="CLJ330" s="50"/>
      <c r="CLK330" s="50"/>
      <c r="CLL330" s="50"/>
      <c r="CLM330" s="50"/>
      <c r="CLN330" s="50"/>
      <c r="CLO330" s="50"/>
      <c r="CLP330" s="50"/>
      <c r="CLQ330" s="50"/>
      <c r="CLR330" s="50"/>
      <c r="CLS330" s="50"/>
      <c r="CLT330" s="50"/>
      <c r="CLU330" s="50"/>
      <c r="CLV330" s="50"/>
      <c r="CLW330" s="50"/>
      <c r="CLX330" s="50"/>
      <c r="CLY330" s="50"/>
      <c r="CLZ330" s="50"/>
      <c r="CMA330" s="50"/>
      <c r="CMB330" s="50"/>
      <c r="CMC330" s="50"/>
      <c r="CMD330" s="50"/>
      <c r="CME330" s="50"/>
      <c r="CMF330" s="50"/>
      <c r="CMG330" s="50"/>
      <c r="CMH330" s="50"/>
      <c r="CMI330" s="50"/>
      <c r="CMJ330" s="50"/>
      <c r="CMK330" s="50"/>
      <c r="CML330" s="50"/>
      <c r="CMM330" s="50"/>
      <c r="CMN330" s="50"/>
      <c r="CMO330" s="50"/>
      <c r="CMP330" s="50"/>
      <c r="CMQ330" s="50"/>
      <c r="CMR330" s="50"/>
      <c r="CMS330" s="50"/>
      <c r="CMT330" s="50"/>
      <c r="CMU330" s="50"/>
      <c r="CMV330" s="50"/>
      <c r="CMW330" s="50"/>
      <c r="CMX330" s="50"/>
      <c r="CMY330" s="50"/>
      <c r="CMZ330" s="50"/>
      <c r="CNA330" s="50"/>
      <c r="CNB330" s="50"/>
      <c r="CNC330" s="50"/>
      <c r="CND330" s="50"/>
      <c r="CNE330" s="50"/>
      <c r="CNF330" s="50"/>
      <c r="CNG330" s="50"/>
      <c r="CNH330" s="50"/>
      <c r="CNI330" s="50"/>
      <c r="CNJ330" s="50"/>
      <c r="CNK330" s="50"/>
      <c r="CNL330" s="50"/>
      <c r="CNM330" s="50"/>
      <c r="CNN330" s="50"/>
      <c r="CNO330" s="50"/>
      <c r="CNP330" s="50"/>
      <c r="CNQ330" s="50"/>
      <c r="CNR330" s="50"/>
      <c r="CNS330" s="50"/>
      <c r="CNT330" s="50"/>
      <c r="CNU330" s="50"/>
      <c r="CNV330" s="50"/>
      <c r="CNW330" s="50"/>
      <c r="CNX330" s="50"/>
      <c r="CNY330" s="50"/>
      <c r="CNZ330" s="50"/>
      <c r="COA330" s="50"/>
      <c r="COB330" s="50"/>
      <c r="COC330" s="50"/>
      <c r="COD330" s="50"/>
      <c r="COE330" s="50"/>
      <c r="COF330" s="50"/>
      <c r="COG330" s="50"/>
      <c r="COH330" s="50"/>
      <c r="COI330" s="50"/>
      <c r="COJ330" s="50"/>
      <c r="COK330" s="50"/>
      <c r="COL330" s="50"/>
      <c r="COM330" s="50"/>
      <c r="CON330" s="50"/>
      <c r="COO330" s="50"/>
      <c r="COP330" s="50"/>
      <c r="COQ330" s="50"/>
      <c r="COR330" s="50"/>
      <c r="COS330" s="50"/>
      <c r="COT330" s="50"/>
      <c r="COU330" s="50"/>
      <c r="COV330" s="50"/>
      <c r="COW330" s="50"/>
      <c r="COX330" s="50"/>
      <c r="COY330" s="50"/>
      <c r="COZ330" s="50"/>
      <c r="CPA330" s="50"/>
      <c r="CPB330" s="50"/>
      <c r="CPC330" s="50"/>
      <c r="CPD330" s="50"/>
      <c r="CPE330" s="50"/>
      <c r="CPF330" s="50"/>
      <c r="CPG330" s="50"/>
      <c r="CPH330" s="50"/>
      <c r="CPI330" s="50"/>
      <c r="CPJ330" s="50"/>
      <c r="CPK330" s="50"/>
      <c r="CPL330" s="50"/>
      <c r="CPM330" s="50"/>
      <c r="CPN330" s="50"/>
      <c r="CPO330" s="50"/>
      <c r="CPP330" s="50"/>
      <c r="CPQ330" s="50"/>
      <c r="CPR330" s="50"/>
      <c r="CPS330" s="50"/>
      <c r="CPT330" s="50"/>
      <c r="CPU330" s="50"/>
      <c r="CPV330" s="50"/>
      <c r="CPW330" s="50"/>
      <c r="CPX330" s="50"/>
      <c r="CPY330" s="50"/>
      <c r="CPZ330" s="50"/>
      <c r="CQA330" s="50"/>
      <c r="CQB330" s="50"/>
      <c r="CQC330" s="50"/>
      <c r="CQD330" s="50"/>
      <c r="CQE330" s="50"/>
      <c r="CQF330" s="50"/>
      <c r="CQG330" s="50"/>
      <c r="CQH330" s="50"/>
      <c r="CQI330" s="50"/>
      <c r="CQJ330" s="50"/>
      <c r="CQK330" s="50"/>
      <c r="CQL330" s="50"/>
      <c r="CQM330" s="50"/>
      <c r="CQN330" s="50"/>
      <c r="CQO330" s="50"/>
      <c r="CQP330" s="50"/>
      <c r="CQQ330" s="50"/>
      <c r="CQR330" s="50"/>
      <c r="CQS330" s="50"/>
      <c r="CQT330" s="50"/>
      <c r="CQU330" s="50"/>
      <c r="CQV330" s="50"/>
      <c r="CQW330" s="50"/>
      <c r="CQX330" s="50"/>
      <c r="CQY330" s="50"/>
      <c r="CQZ330" s="50"/>
      <c r="CRA330" s="50"/>
      <c r="CRB330" s="50"/>
      <c r="CRC330" s="50"/>
      <c r="CRD330" s="50"/>
      <c r="CRE330" s="50"/>
      <c r="CRF330" s="50"/>
      <c r="CRG330" s="50"/>
      <c r="CRH330" s="50"/>
      <c r="CRI330" s="50"/>
      <c r="CRJ330" s="50"/>
      <c r="CRK330" s="50"/>
      <c r="CRL330" s="50"/>
      <c r="CRM330" s="50"/>
      <c r="CRN330" s="50"/>
      <c r="CRO330" s="50"/>
      <c r="CRP330" s="50"/>
      <c r="CRQ330" s="50"/>
      <c r="CRR330" s="50"/>
      <c r="CRS330" s="50"/>
      <c r="CRT330" s="50"/>
      <c r="CRU330" s="50"/>
      <c r="CRV330" s="50"/>
      <c r="CRW330" s="50"/>
      <c r="CRX330" s="50"/>
      <c r="CRY330" s="50"/>
      <c r="CRZ330" s="50"/>
      <c r="CSA330" s="50"/>
      <c r="CSB330" s="50"/>
      <c r="CSC330" s="50"/>
      <c r="CSD330" s="50"/>
      <c r="CSE330" s="50"/>
      <c r="CSF330" s="50"/>
      <c r="CSG330" s="50"/>
      <c r="CSH330" s="50"/>
      <c r="CSI330" s="50"/>
      <c r="CSJ330" s="50"/>
      <c r="CSK330" s="50"/>
      <c r="CSL330" s="50"/>
      <c r="CSM330" s="50"/>
      <c r="CSN330" s="50"/>
      <c r="CSO330" s="50"/>
      <c r="CSP330" s="50"/>
      <c r="CSQ330" s="50"/>
      <c r="CSR330" s="50"/>
      <c r="CSS330" s="50"/>
      <c r="CST330" s="50"/>
      <c r="CSU330" s="50"/>
      <c r="CSV330" s="50"/>
      <c r="CSW330" s="50"/>
      <c r="CSX330" s="50"/>
      <c r="CSY330" s="50"/>
      <c r="CSZ330" s="50"/>
      <c r="CTA330" s="50"/>
      <c r="CTB330" s="50"/>
      <c r="CTC330" s="50"/>
      <c r="CTD330" s="50"/>
      <c r="CTE330" s="50"/>
      <c r="CTF330" s="50"/>
      <c r="CTG330" s="50"/>
      <c r="CTH330" s="50"/>
      <c r="CTI330" s="50"/>
      <c r="CTJ330" s="50"/>
      <c r="CTK330" s="50"/>
      <c r="CTL330" s="50"/>
      <c r="CTN330" s="50"/>
      <c r="CTP330" s="50"/>
      <c r="CTQ330" s="50"/>
      <c r="CTR330" s="50"/>
      <c r="CTS330" s="50"/>
      <c r="CTT330" s="50"/>
      <c r="CTU330" s="50"/>
      <c r="CTV330" s="50"/>
      <c r="CTW330" s="50"/>
      <c r="CUB330" s="50"/>
      <c r="CUC330" s="50"/>
      <c r="CUD330" s="50"/>
      <c r="CUE330" s="50"/>
      <c r="CUF330" s="50"/>
      <c r="CUG330" s="50"/>
      <c r="CUH330" s="50"/>
      <c r="CUI330" s="50"/>
      <c r="CUJ330" s="50"/>
      <c r="CUK330" s="50"/>
      <c r="CUL330" s="50"/>
      <c r="CUM330" s="50"/>
      <c r="CUN330" s="50"/>
      <c r="CUO330" s="50"/>
      <c r="CUP330" s="50"/>
      <c r="CUQ330" s="50"/>
      <c r="CUR330" s="50"/>
      <c r="CUS330" s="50"/>
      <c r="CUT330" s="50"/>
      <c r="CUU330" s="50"/>
      <c r="CUV330" s="50"/>
      <c r="CUW330" s="50"/>
      <c r="CUX330" s="50"/>
      <c r="CUY330" s="50"/>
      <c r="CUZ330" s="50"/>
      <c r="CVA330" s="50"/>
      <c r="CVB330" s="50"/>
      <c r="CVC330" s="50"/>
      <c r="CVD330" s="50"/>
      <c r="CVE330" s="50"/>
      <c r="CVF330" s="50"/>
      <c r="CVG330" s="50"/>
      <c r="CVH330" s="50"/>
      <c r="CVI330" s="50"/>
      <c r="CVJ330" s="50"/>
      <c r="CVK330" s="50"/>
      <c r="CVL330" s="50"/>
      <c r="CVM330" s="50"/>
      <c r="CVN330" s="50"/>
      <c r="CVO330" s="50"/>
      <c r="CVP330" s="50"/>
      <c r="CVQ330" s="50"/>
      <c r="CVR330" s="50"/>
      <c r="CVS330" s="50"/>
      <c r="CVT330" s="50"/>
      <c r="CVU330" s="50"/>
      <c r="CVV330" s="50"/>
      <c r="CVW330" s="50"/>
      <c r="CVX330" s="50"/>
      <c r="CVY330" s="50"/>
      <c r="CVZ330" s="50"/>
      <c r="CWA330" s="50"/>
      <c r="CWB330" s="50"/>
      <c r="CWC330" s="50"/>
      <c r="CWD330" s="50"/>
      <c r="CWE330" s="50"/>
      <c r="CWF330" s="50"/>
      <c r="CWG330" s="50"/>
      <c r="CWH330" s="50"/>
      <c r="CWI330" s="50"/>
      <c r="CWJ330" s="50"/>
      <c r="CWK330" s="50"/>
      <c r="CWL330" s="50"/>
      <c r="CWM330" s="50"/>
      <c r="CWN330" s="50"/>
      <c r="CWO330" s="50"/>
      <c r="CWP330" s="50"/>
      <c r="CWQ330" s="50"/>
      <c r="CWR330" s="50"/>
      <c r="CWS330" s="50"/>
      <c r="CWT330" s="50"/>
      <c r="CWU330" s="50"/>
      <c r="CWV330" s="50"/>
      <c r="CWW330" s="50"/>
      <c r="CWX330" s="50"/>
      <c r="CWY330" s="50"/>
      <c r="CWZ330" s="50"/>
      <c r="CXA330" s="50"/>
      <c r="CXB330" s="50"/>
      <c r="CXC330" s="50"/>
      <c r="CXD330" s="50"/>
      <c r="CXE330" s="50"/>
      <c r="CXF330" s="50"/>
      <c r="CXG330" s="50"/>
      <c r="CXH330" s="50"/>
      <c r="CXI330" s="50"/>
      <c r="CXJ330" s="50"/>
      <c r="CXK330" s="50"/>
      <c r="CXL330" s="50"/>
      <c r="CXM330" s="50"/>
      <c r="CXN330" s="50"/>
      <c r="CXO330" s="50"/>
      <c r="CXP330" s="50"/>
      <c r="CXQ330" s="50"/>
      <c r="CXR330" s="50"/>
      <c r="CXS330" s="50"/>
      <c r="CXT330" s="50"/>
      <c r="CXU330" s="50"/>
      <c r="CXV330" s="50"/>
      <c r="CXW330" s="50"/>
      <c r="CXX330" s="50"/>
      <c r="CXY330" s="50"/>
      <c r="CXZ330" s="50"/>
      <c r="CYA330" s="50"/>
      <c r="CYB330" s="50"/>
      <c r="CYC330" s="50"/>
      <c r="CYD330" s="50"/>
      <c r="CYE330" s="50"/>
      <c r="CYF330" s="50"/>
      <c r="CYG330" s="50"/>
      <c r="CYH330" s="50"/>
      <c r="CYI330" s="50"/>
      <c r="CYJ330" s="50"/>
      <c r="CYK330" s="50"/>
      <c r="CYL330" s="50"/>
      <c r="CYM330" s="50"/>
      <c r="CYN330" s="50"/>
      <c r="CYO330" s="50"/>
      <c r="CYP330" s="50"/>
      <c r="CYQ330" s="50"/>
      <c r="CYR330" s="50"/>
      <c r="CYS330" s="50"/>
      <c r="CYT330" s="50"/>
      <c r="CYU330" s="50"/>
      <c r="CYV330" s="50"/>
      <c r="CYW330" s="50"/>
      <c r="CYX330" s="50"/>
      <c r="CYY330" s="50"/>
      <c r="CYZ330" s="50"/>
      <c r="CZA330" s="50"/>
      <c r="CZB330" s="50"/>
      <c r="CZC330" s="50"/>
      <c r="CZD330" s="50"/>
      <c r="CZE330" s="50"/>
      <c r="CZF330" s="50"/>
      <c r="CZG330" s="50"/>
      <c r="CZH330" s="50"/>
      <c r="CZI330" s="50"/>
      <c r="CZJ330" s="50"/>
      <c r="CZK330" s="50"/>
      <c r="CZL330" s="50"/>
      <c r="CZM330" s="50"/>
      <c r="CZN330" s="50"/>
      <c r="CZO330" s="50"/>
      <c r="CZP330" s="50"/>
      <c r="CZQ330" s="50"/>
      <c r="CZR330" s="50"/>
      <c r="CZS330" s="50"/>
      <c r="CZT330" s="50"/>
      <c r="CZU330" s="50"/>
      <c r="CZV330" s="50"/>
      <c r="CZW330" s="50"/>
      <c r="CZX330" s="50"/>
      <c r="CZY330" s="50"/>
      <c r="CZZ330" s="50"/>
      <c r="DAA330" s="50"/>
      <c r="DAB330" s="50"/>
      <c r="DAC330" s="50"/>
      <c r="DAD330" s="50"/>
      <c r="DAE330" s="50"/>
      <c r="DAF330" s="50"/>
      <c r="DAG330" s="50"/>
      <c r="DAH330" s="50"/>
      <c r="DAI330" s="50"/>
      <c r="DAJ330" s="50"/>
      <c r="DAK330" s="50"/>
      <c r="DAL330" s="50"/>
      <c r="DAM330" s="50"/>
      <c r="DAN330" s="50"/>
      <c r="DAO330" s="50"/>
      <c r="DAP330" s="50"/>
      <c r="DAQ330" s="50"/>
      <c r="DAR330" s="50"/>
      <c r="DAS330" s="50"/>
      <c r="DAT330" s="50"/>
      <c r="DAU330" s="50"/>
      <c r="DAV330" s="50"/>
      <c r="DAW330" s="50"/>
      <c r="DAX330" s="50"/>
      <c r="DAY330" s="50"/>
      <c r="DAZ330" s="50"/>
      <c r="DBA330" s="50"/>
      <c r="DBB330" s="50"/>
      <c r="DBC330" s="50"/>
      <c r="DBD330" s="50"/>
      <c r="DBE330" s="50"/>
      <c r="DBF330" s="50"/>
      <c r="DBG330" s="50"/>
      <c r="DBH330" s="50"/>
      <c r="DBI330" s="50"/>
      <c r="DBJ330" s="50"/>
      <c r="DBK330" s="50"/>
      <c r="DBL330" s="50"/>
      <c r="DBM330" s="50"/>
      <c r="DBN330" s="50"/>
      <c r="DBO330" s="50"/>
      <c r="DBP330" s="50"/>
      <c r="DBQ330" s="50"/>
      <c r="DBR330" s="50"/>
      <c r="DBS330" s="50"/>
      <c r="DBT330" s="50"/>
      <c r="DBU330" s="50"/>
      <c r="DBV330" s="50"/>
      <c r="DBW330" s="50"/>
      <c r="DBX330" s="50"/>
      <c r="DBY330" s="50"/>
      <c r="DBZ330" s="50"/>
      <c r="DCA330" s="50"/>
      <c r="DCB330" s="50"/>
      <c r="DCC330" s="50"/>
      <c r="DCD330" s="50"/>
      <c r="DCE330" s="50"/>
      <c r="DCF330" s="50"/>
      <c r="DCG330" s="50"/>
      <c r="DCH330" s="50"/>
      <c r="DCI330" s="50"/>
      <c r="DCJ330" s="50"/>
      <c r="DCK330" s="50"/>
      <c r="DCL330" s="50"/>
      <c r="DCM330" s="50"/>
      <c r="DCN330" s="50"/>
      <c r="DCO330" s="50"/>
      <c r="DCP330" s="50"/>
      <c r="DCQ330" s="50"/>
      <c r="DCR330" s="50"/>
      <c r="DCS330" s="50"/>
      <c r="DCT330" s="50"/>
      <c r="DCU330" s="50"/>
      <c r="DCV330" s="50"/>
      <c r="DCW330" s="50"/>
      <c r="DCX330" s="50"/>
      <c r="DCY330" s="50"/>
      <c r="DCZ330" s="50"/>
      <c r="DDA330" s="50"/>
      <c r="DDB330" s="50"/>
      <c r="DDC330" s="50"/>
      <c r="DDD330" s="50"/>
      <c r="DDE330" s="50"/>
      <c r="DDF330" s="50"/>
      <c r="DDG330" s="50"/>
      <c r="DDH330" s="50"/>
      <c r="DDJ330" s="50"/>
      <c r="DDL330" s="50"/>
      <c r="DDM330" s="50"/>
      <c r="DDN330" s="50"/>
      <c r="DDO330" s="50"/>
      <c r="DDP330" s="50"/>
      <c r="DDQ330" s="50"/>
      <c r="DDR330" s="50"/>
      <c r="DDS330" s="50"/>
      <c r="DDX330" s="50"/>
      <c r="DDY330" s="50"/>
      <c r="DDZ330" s="50"/>
      <c r="DEA330" s="50"/>
      <c r="DEB330" s="50"/>
      <c r="DEC330" s="50"/>
      <c r="DED330" s="50"/>
      <c r="DEE330" s="50"/>
      <c r="DEF330" s="50"/>
      <c r="DEG330" s="50"/>
      <c r="DEH330" s="50"/>
      <c r="DEI330" s="50"/>
      <c r="DEJ330" s="50"/>
      <c r="DEK330" s="50"/>
      <c r="DEL330" s="50"/>
      <c r="DEM330" s="50"/>
      <c r="DEN330" s="50"/>
      <c r="DEO330" s="50"/>
      <c r="DEP330" s="50"/>
      <c r="DEQ330" s="50"/>
      <c r="DER330" s="50"/>
      <c r="DES330" s="50"/>
      <c r="DET330" s="50"/>
      <c r="DEU330" s="50"/>
      <c r="DEV330" s="50"/>
      <c r="DEW330" s="50"/>
      <c r="DEX330" s="50"/>
      <c r="DEY330" s="50"/>
      <c r="DEZ330" s="50"/>
      <c r="DFA330" s="50"/>
      <c r="DFB330" s="50"/>
      <c r="DFC330" s="50"/>
      <c r="DFD330" s="50"/>
      <c r="DFE330" s="50"/>
      <c r="DFF330" s="50"/>
      <c r="DFG330" s="50"/>
      <c r="DFH330" s="50"/>
      <c r="DFI330" s="50"/>
      <c r="DFJ330" s="50"/>
      <c r="DFK330" s="50"/>
      <c r="DFL330" s="50"/>
      <c r="DFM330" s="50"/>
      <c r="DFN330" s="50"/>
      <c r="DFO330" s="50"/>
      <c r="DFP330" s="50"/>
      <c r="DFQ330" s="50"/>
      <c r="DFR330" s="50"/>
      <c r="DFS330" s="50"/>
      <c r="DFT330" s="50"/>
      <c r="DFU330" s="50"/>
      <c r="DFV330" s="50"/>
      <c r="DFW330" s="50"/>
      <c r="DFX330" s="50"/>
      <c r="DFY330" s="50"/>
      <c r="DFZ330" s="50"/>
      <c r="DGA330" s="50"/>
      <c r="DGB330" s="50"/>
      <c r="DGC330" s="50"/>
      <c r="DGD330" s="50"/>
      <c r="DGE330" s="50"/>
      <c r="DGF330" s="50"/>
      <c r="DGG330" s="50"/>
      <c r="DGH330" s="50"/>
      <c r="DGI330" s="50"/>
      <c r="DGJ330" s="50"/>
      <c r="DGK330" s="50"/>
      <c r="DGL330" s="50"/>
      <c r="DGM330" s="50"/>
      <c r="DGN330" s="50"/>
      <c r="DGO330" s="50"/>
      <c r="DGP330" s="50"/>
      <c r="DGQ330" s="50"/>
      <c r="DGR330" s="50"/>
      <c r="DGS330" s="50"/>
      <c r="DGT330" s="50"/>
      <c r="DGU330" s="50"/>
      <c r="DGV330" s="50"/>
      <c r="DGW330" s="50"/>
      <c r="DGX330" s="50"/>
      <c r="DGY330" s="50"/>
      <c r="DGZ330" s="50"/>
      <c r="DHA330" s="50"/>
      <c r="DHB330" s="50"/>
      <c r="DHC330" s="50"/>
      <c r="DHD330" s="50"/>
      <c r="DHE330" s="50"/>
      <c r="DHF330" s="50"/>
      <c r="DHG330" s="50"/>
      <c r="DHH330" s="50"/>
      <c r="DHI330" s="50"/>
      <c r="DHJ330" s="50"/>
      <c r="DHK330" s="50"/>
      <c r="DHL330" s="50"/>
      <c r="DHM330" s="50"/>
      <c r="DHN330" s="50"/>
      <c r="DHO330" s="50"/>
      <c r="DHP330" s="50"/>
      <c r="DHQ330" s="50"/>
      <c r="DHR330" s="50"/>
      <c r="DHS330" s="50"/>
      <c r="DHT330" s="50"/>
      <c r="DHU330" s="50"/>
      <c r="DHV330" s="50"/>
      <c r="DHW330" s="50"/>
      <c r="DHX330" s="50"/>
      <c r="DHY330" s="50"/>
      <c r="DHZ330" s="50"/>
      <c r="DIA330" s="50"/>
      <c r="DIB330" s="50"/>
      <c r="DIC330" s="50"/>
      <c r="DID330" s="50"/>
      <c r="DIE330" s="50"/>
      <c r="DIF330" s="50"/>
      <c r="DIG330" s="50"/>
      <c r="DIH330" s="50"/>
      <c r="DII330" s="50"/>
      <c r="DIJ330" s="50"/>
      <c r="DIK330" s="50"/>
      <c r="DIL330" s="50"/>
      <c r="DIM330" s="50"/>
      <c r="DIN330" s="50"/>
      <c r="DIO330" s="50"/>
      <c r="DIP330" s="50"/>
      <c r="DIQ330" s="50"/>
      <c r="DIR330" s="50"/>
      <c r="DIS330" s="50"/>
      <c r="DIT330" s="50"/>
      <c r="DIU330" s="50"/>
      <c r="DIV330" s="50"/>
      <c r="DIW330" s="50"/>
      <c r="DIX330" s="50"/>
      <c r="DIY330" s="50"/>
      <c r="DIZ330" s="50"/>
      <c r="DJA330" s="50"/>
      <c r="DJB330" s="50"/>
      <c r="DJC330" s="50"/>
      <c r="DJD330" s="50"/>
      <c r="DJE330" s="50"/>
      <c r="DJF330" s="50"/>
      <c r="DJG330" s="50"/>
      <c r="DJH330" s="50"/>
      <c r="DJI330" s="50"/>
      <c r="DJJ330" s="50"/>
      <c r="DJK330" s="50"/>
      <c r="DJL330" s="50"/>
      <c r="DJM330" s="50"/>
      <c r="DJN330" s="50"/>
      <c r="DJO330" s="50"/>
      <c r="DJP330" s="50"/>
      <c r="DJQ330" s="50"/>
      <c r="DJR330" s="50"/>
      <c r="DJS330" s="50"/>
      <c r="DJT330" s="50"/>
      <c r="DJU330" s="50"/>
      <c r="DJV330" s="50"/>
      <c r="DJW330" s="50"/>
      <c r="DJX330" s="50"/>
      <c r="DJY330" s="50"/>
      <c r="DJZ330" s="50"/>
      <c r="DKA330" s="50"/>
      <c r="DKB330" s="50"/>
      <c r="DKC330" s="50"/>
      <c r="DKD330" s="50"/>
      <c r="DKE330" s="50"/>
      <c r="DKF330" s="50"/>
      <c r="DKG330" s="50"/>
      <c r="DKH330" s="50"/>
      <c r="DKI330" s="50"/>
      <c r="DKJ330" s="50"/>
      <c r="DKK330" s="50"/>
      <c r="DKL330" s="50"/>
      <c r="DKM330" s="50"/>
      <c r="DKN330" s="50"/>
      <c r="DKO330" s="50"/>
      <c r="DKP330" s="50"/>
      <c r="DKQ330" s="50"/>
      <c r="DKR330" s="50"/>
      <c r="DKS330" s="50"/>
      <c r="DKT330" s="50"/>
      <c r="DKU330" s="50"/>
      <c r="DKV330" s="50"/>
      <c r="DKW330" s="50"/>
      <c r="DKX330" s="50"/>
      <c r="DKY330" s="50"/>
      <c r="DKZ330" s="50"/>
      <c r="DLA330" s="50"/>
      <c r="DLB330" s="50"/>
      <c r="DLC330" s="50"/>
      <c r="DLD330" s="50"/>
      <c r="DLE330" s="50"/>
      <c r="DLF330" s="50"/>
      <c r="DLG330" s="50"/>
      <c r="DLH330" s="50"/>
      <c r="DLI330" s="50"/>
      <c r="DLJ330" s="50"/>
      <c r="DLK330" s="50"/>
      <c r="DLL330" s="50"/>
      <c r="DLM330" s="50"/>
      <c r="DLN330" s="50"/>
      <c r="DLO330" s="50"/>
      <c r="DLP330" s="50"/>
      <c r="DLQ330" s="50"/>
      <c r="DLR330" s="50"/>
      <c r="DLS330" s="50"/>
      <c r="DLT330" s="50"/>
      <c r="DLU330" s="50"/>
      <c r="DLV330" s="50"/>
      <c r="DLW330" s="50"/>
      <c r="DLX330" s="50"/>
      <c r="DLY330" s="50"/>
      <c r="DLZ330" s="50"/>
      <c r="DMA330" s="50"/>
      <c r="DMB330" s="50"/>
      <c r="DMC330" s="50"/>
      <c r="DMD330" s="50"/>
      <c r="DME330" s="50"/>
      <c r="DMF330" s="50"/>
      <c r="DMG330" s="50"/>
      <c r="DMH330" s="50"/>
      <c r="DMI330" s="50"/>
      <c r="DMJ330" s="50"/>
      <c r="DMK330" s="50"/>
      <c r="DML330" s="50"/>
      <c r="DMM330" s="50"/>
      <c r="DMN330" s="50"/>
      <c r="DMO330" s="50"/>
      <c r="DMP330" s="50"/>
      <c r="DMQ330" s="50"/>
      <c r="DMR330" s="50"/>
      <c r="DMS330" s="50"/>
      <c r="DMT330" s="50"/>
      <c r="DMU330" s="50"/>
      <c r="DMV330" s="50"/>
      <c r="DMW330" s="50"/>
      <c r="DMX330" s="50"/>
      <c r="DMY330" s="50"/>
      <c r="DMZ330" s="50"/>
      <c r="DNA330" s="50"/>
      <c r="DNB330" s="50"/>
      <c r="DNC330" s="50"/>
      <c r="DND330" s="50"/>
      <c r="DNF330" s="50"/>
      <c r="DNH330" s="50"/>
      <c r="DNI330" s="50"/>
      <c r="DNJ330" s="50"/>
      <c r="DNK330" s="50"/>
      <c r="DNL330" s="50"/>
      <c r="DNM330" s="50"/>
      <c r="DNN330" s="50"/>
      <c r="DNO330" s="50"/>
      <c r="DNT330" s="50"/>
      <c r="DNU330" s="50"/>
      <c r="DNV330" s="50"/>
      <c r="DNW330" s="50"/>
      <c r="DNX330" s="50"/>
      <c r="DNY330" s="50"/>
      <c r="DNZ330" s="50"/>
      <c r="DOA330" s="50"/>
      <c r="DOB330" s="50"/>
      <c r="DOC330" s="50"/>
      <c r="DOD330" s="50"/>
      <c r="DOE330" s="50"/>
      <c r="DOF330" s="50"/>
      <c r="DOG330" s="50"/>
      <c r="DOH330" s="50"/>
      <c r="DOI330" s="50"/>
      <c r="DOJ330" s="50"/>
      <c r="DOK330" s="50"/>
      <c r="DOL330" s="50"/>
      <c r="DOM330" s="50"/>
      <c r="DON330" s="50"/>
      <c r="DOO330" s="50"/>
      <c r="DOP330" s="50"/>
      <c r="DOQ330" s="50"/>
      <c r="DOR330" s="50"/>
      <c r="DOS330" s="50"/>
      <c r="DOT330" s="50"/>
      <c r="DOU330" s="50"/>
      <c r="DOV330" s="50"/>
      <c r="DOW330" s="50"/>
      <c r="DOX330" s="50"/>
      <c r="DOY330" s="50"/>
      <c r="DOZ330" s="50"/>
      <c r="DPA330" s="50"/>
      <c r="DPB330" s="50"/>
      <c r="DPC330" s="50"/>
      <c r="DPD330" s="50"/>
      <c r="DPE330" s="50"/>
      <c r="DPF330" s="50"/>
      <c r="DPG330" s="50"/>
      <c r="DPH330" s="50"/>
      <c r="DPI330" s="50"/>
      <c r="DPJ330" s="50"/>
      <c r="DPK330" s="50"/>
      <c r="DPL330" s="50"/>
      <c r="DPM330" s="50"/>
      <c r="DPN330" s="50"/>
      <c r="DPO330" s="50"/>
      <c r="DPP330" s="50"/>
      <c r="DPQ330" s="50"/>
      <c r="DPR330" s="50"/>
      <c r="DPS330" s="50"/>
      <c r="DPT330" s="50"/>
      <c r="DPU330" s="50"/>
      <c r="DPV330" s="50"/>
      <c r="DPW330" s="50"/>
      <c r="DPX330" s="50"/>
      <c r="DPY330" s="50"/>
      <c r="DPZ330" s="50"/>
      <c r="DQA330" s="50"/>
      <c r="DQB330" s="50"/>
      <c r="DQC330" s="50"/>
      <c r="DQD330" s="50"/>
      <c r="DQE330" s="50"/>
      <c r="DQF330" s="50"/>
      <c r="DQG330" s="50"/>
      <c r="DQH330" s="50"/>
      <c r="DQI330" s="50"/>
      <c r="DQJ330" s="50"/>
      <c r="DQK330" s="50"/>
      <c r="DQL330" s="50"/>
      <c r="DQM330" s="50"/>
      <c r="DQN330" s="50"/>
      <c r="DQO330" s="50"/>
      <c r="DQP330" s="50"/>
      <c r="DQQ330" s="50"/>
      <c r="DQR330" s="50"/>
      <c r="DQS330" s="50"/>
      <c r="DQT330" s="50"/>
      <c r="DQU330" s="50"/>
      <c r="DQV330" s="50"/>
      <c r="DQW330" s="50"/>
      <c r="DQX330" s="50"/>
      <c r="DQY330" s="50"/>
      <c r="DQZ330" s="50"/>
      <c r="DRA330" s="50"/>
      <c r="DRB330" s="50"/>
      <c r="DRC330" s="50"/>
      <c r="DRD330" s="50"/>
      <c r="DRE330" s="50"/>
      <c r="DRF330" s="50"/>
      <c r="DRG330" s="50"/>
      <c r="DRH330" s="50"/>
      <c r="DRI330" s="50"/>
      <c r="DRJ330" s="50"/>
      <c r="DRK330" s="50"/>
      <c r="DRL330" s="50"/>
      <c r="DRM330" s="50"/>
      <c r="DRN330" s="50"/>
      <c r="DRO330" s="50"/>
      <c r="DRP330" s="50"/>
      <c r="DRQ330" s="50"/>
      <c r="DRR330" s="50"/>
      <c r="DRS330" s="50"/>
      <c r="DRT330" s="50"/>
      <c r="DRU330" s="50"/>
      <c r="DRV330" s="50"/>
      <c r="DRW330" s="50"/>
      <c r="DRX330" s="50"/>
      <c r="DRY330" s="50"/>
      <c r="DRZ330" s="50"/>
      <c r="DSA330" s="50"/>
      <c r="DSB330" s="50"/>
      <c r="DSC330" s="50"/>
      <c r="DSD330" s="50"/>
      <c r="DSE330" s="50"/>
      <c r="DSF330" s="50"/>
      <c r="DSG330" s="50"/>
      <c r="DSH330" s="50"/>
      <c r="DSI330" s="50"/>
      <c r="DSJ330" s="50"/>
      <c r="DSK330" s="50"/>
      <c r="DSL330" s="50"/>
      <c r="DSM330" s="50"/>
      <c r="DSN330" s="50"/>
      <c r="DSO330" s="50"/>
      <c r="DSP330" s="50"/>
      <c r="DSQ330" s="50"/>
      <c r="DSR330" s="50"/>
      <c r="DSS330" s="50"/>
      <c r="DST330" s="50"/>
      <c r="DSU330" s="50"/>
      <c r="DSV330" s="50"/>
      <c r="DSW330" s="50"/>
      <c r="DSX330" s="50"/>
      <c r="DSY330" s="50"/>
      <c r="DSZ330" s="50"/>
      <c r="DTA330" s="50"/>
      <c r="DTB330" s="50"/>
      <c r="DTC330" s="50"/>
      <c r="DTD330" s="50"/>
      <c r="DTE330" s="50"/>
      <c r="DTF330" s="50"/>
      <c r="DTG330" s="50"/>
      <c r="DTH330" s="50"/>
      <c r="DTI330" s="50"/>
      <c r="DTJ330" s="50"/>
      <c r="DTK330" s="50"/>
      <c r="DTL330" s="50"/>
      <c r="DTM330" s="50"/>
      <c r="DTN330" s="50"/>
      <c r="DTO330" s="50"/>
      <c r="DTP330" s="50"/>
      <c r="DTQ330" s="50"/>
      <c r="DTR330" s="50"/>
      <c r="DTS330" s="50"/>
      <c r="DTT330" s="50"/>
      <c r="DTU330" s="50"/>
      <c r="DTV330" s="50"/>
      <c r="DTW330" s="50"/>
      <c r="DTX330" s="50"/>
      <c r="DTY330" s="50"/>
      <c r="DTZ330" s="50"/>
      <c r="DUA330" s="50"/>
      <c r="DUB330" s="50"/>
      <c r="DUC330" s="50"/>
      <c r="DUD330" s="50"/>
      <c r="DUE330" s="50"/>
      <c r="DUF330" s="50"/>
      <c r="DUG330" s="50"/>
      <c r="DUH330" s="50"/>
      <c r="DUI330" s="50"/>
      <c r="DUJ330" s="50"/>
      <c r="DUK330" s="50"/>
      <c r="DUL330" s="50"/>
      <c r="DUM330" s="50"/>
      <c r="DUN330" s="50"/>
      <c r="DUO330" s="50"/>
      <c r="DUP330" s="50"/>
      <c r="DUQ330" s="50"/>
      <c r="DUR330" s="50"/>
      <c r="DUS330" s="50"/>
      <c r="DUT330" s="50"/>
      <c r="DUU330" s="50"/>
      <c r="DUV330" s="50"/>
      <c r="DUW330" s="50"/>
      <c r="DUX330" s="50"/>
      <c r="DUY330" s="50"/>
      <c r="DUZ330" s="50"/>
      <c r="DVA330" s="50"/>
      <c r="DVB330" s="50"/>
      <c r="DVC330" s="50"/>
      <c r="DVD330" s="50"/>
      <c r="DVE330" s="50"/>
      <c r="DVF330" s="50"/>
      <c r="DVG330" s="50"/>
      <c r="DVH330" s="50"/>
      <c r="DVI330" s="50"/>
      <c r="DVJ330" s="50"/>
      <c r="DVK330" s="50"/>
      <c r="DVL330" s="50"/>
      <c r="DVM330" s="50"/>
      <c r="DVN330" s="50"/>
      <c r="DVO330" s="50"/>
      <c r="DVP330" s="50"/>
      <c r="DVQ330" s="50"/>
      <c r="DVR330" s="50"/>
      <c r="DVS330" s="50"/>
      <c r="DVT330" s="50"/>
      <c r="DVU330" s="50"/>
      <c r="DVV330" s="50"/>
      <c r="DVW330" s="50"/>
      <c r="DVX330" s="50"/>
      <c r="DVY330" s="50"/>
      <c r="DVZ330" s="50"/>
      <c r="DWA330" s="50"/>
      <c r="DWB330" s="50"/>
      <c r="DWC330" s="50"/>
      <c r="DWD330" s="50"/>
      <c r="DWE330" s="50"/>
      <c r="DWF330" s="50"/>
      <c r="DWG330" s="50"/>
      <c r="DWH330" s="50"/>
      <c r="DWI330" s="50"/>
      <c r="DWJ330" s="50"/>
      <c r="DWK330" s="50"/>
      <c r="DWL330" s="50"/>
      <c r="DWM330" s="50"/>
      <c r="DWN330" s="50"/>
      <c r="DWO330" s="50"/>
      <c r="DWP330" s="50"/>
      <c r="DWQ330" s="50"/>
      <c r="DWR330" s="50"/>
      <c r="DWS330" s="50"/>
      <c r="DWT330" s="50"/>
      <c r="DWU330" s="50"/>
      <c r="DWV330" s="50"/>
      <c r="DWW330" s="50"/>
      <c r="DWX330" s="50"/>
      <c r="DWY330" s="50"/>
      <c r="DWZ330" s="50"/>
      <c r="DXB330" s="50"/>
      <c r="DXD330" s="50"/>
      <c r="DXE330" s="50"/>
      <c r="DXF330" s="50"/>
      <c r="DXG330" s="50"/>
      <c r="DXH330" s="50"/>
      <c r="DXI330" s="50"/>
      <c r="DXJ330" s="50"/>
      <c r="DXK330" s="50"/>
      <c r="DXP330" s="50"/>
      <c r="DXQ330" s="50"/>
      <c r="DXR330" s="50"/>
      <c r="DXS330" s="50"/>
      <c r="DXT330" s="50"/>
      <c r="DXU330" s="50"/>
      <c r="DXV330" s="50"/>
      <c r="DXW330" s="50"/>
      <c r="DXX330" s="50"/>
      <c r="DXY330" s="50"/>
      <c r="DXZ330" s="50"/>
      <c r="DYA330" s="50"/>
      <c r="DYB330" s="50"/>
      <c r="DYC330" s="50"/>
      <c r="DYD330" s="50"/>
      <c r="DYE330" s="50"/>
      <c r="DYF330" s="50"/>
      <c r="DYG330" s="50"/>
      <c r="DYH330" s="50"/>
      <c r="DYI330" s="50"/>
      <c r="DYJ330" s="50"/>
      <c r="DYK330" s="50"/>
      <c r="DYL330" s="50"/>
      <c r="DYM330" s="50"/>
      <c r="DYN330" s="50"/>
      <c r="DYO330" s="50"/>
      <c r="DYP330" s="50"/>
      <c r="DYQ330" s="50"/>
      <c r="DYR330" s="50"/>
      <c r="DYS330" s="50"/>
      <c r="DYT330" s="50"/>
      <c r="DYU330" s="50"/>
      <c r="DYV330" s="50"/>
      <c r="DYW330" s="50"/>
      <c r="DYX330" s="50"/>
      <c r="DYY330" s="50"/>
      <c r="DYZ330" s="50"/>
      <c r="DZA330" s="50"/>
      <c r="DZB330" s="50"/>
      <c r="DZC330" s="50"/>
      <c r="DZD330" s="50"/>
      <c r="DZE330" s="50"/>
      <c r="DZF330" s="50"/>
      <c r="DZG330" s="50"/>
      <c r="DZH330" s="50"/>
      <c r="DZI330" s="50"/>
      <c r="DZJ330" s="50"/>
      <c r="DZK330" s="50"/>
      <c r="DZL330" s="50"/>
      <c r="DZM330" s="50"/>
      <c r="DZN330" s="50"/>
      <c r="DZO330" s="50"/>
      <c r="DZP330" s="50"/>
      <c r="DZQ330" s="50"/>
      <c r="DZR330" s="50"/>
      <c r="DZS330" s="50"/>
      <c r="DZT330" s="50"/>
      <c r="DZU330" s="50"/>
      <c r="DZV330" s="50"/>
      <c r="DZW330" s="50"/>
      <c r="DZX330" s="50"/>
      <c r="DZY330" s="50"/>
      <c r="DZZ330" s="50"/>
      <c r="EAA330" s="50"/>
      <c r="EAB330" s="50"/>
      <c r="EAC330" s="50"/>
      <c r="EAD330" s="50"/>
      <c r="EAE330" s="50"/>
      <c r="EAF330" s="50"/>
      <c r="EAG330" s="50"/>
      <c r="EAH330" s="50"/>
      <c r="EAI330" s="50"/>
      <c r="EAJ330" s="50"/>
      <c r="EAK330" s="50"/>
      <c r="EAL330" s="50"/>
      <c r="EAM330" s="50"/>
      <c r="EAN330" s="50"/>
      <c r="EAO330" s="50"/>
      <c r="EAP330" s="50"/>
      <c r="EAQ330" s="50"/>
      <c r="EAR330" s="50"/>
      <c r="EAS330" s="50"/>
      <c r="EAT330" s="50"/>
      <c r="EAU330" s="50"/>
      <c r="EAV330" s="50"/>
      <c r="EAW330" s="50"/>
      <c r="EAX330" s="50"/>
      <c r="EAY330" s="50"/>
      <c r="EAZ330" s="50"/>
      <c r="EBA330" s="50"/>
      <c r="EBB330" s="50"/>
      <c r="EBC330" s="50"/>
      <c r="EBD330" s="50"/>
      <c r="EBE330" s="50"/>
      <c r="EBF330" s="50"/>
      <c r="EBG330" s="50"/>
      <c r="EBH330" s="50"/>
      <c r="EBI330" s="50"/>
      <c r="EBJ330" s="50"/>
      <c r="EBK330" s="50"/>
      <c r="EBL330" s="50"/>
      <c r="EBM330" s="50"/>
      <c r="EBN330" s="50"/>
      <c r="EBO330" s="50"/>
      <c r="EBP330" s="50"/>
      <c r="EBQ330" s="50"/>
      <c r="EBR330" s="50"/>
      <c r="EBS330" s="50"/>
      <c r="EBT330" s="50"/>
      <c r="EBU330" s="50"/>
      <c r="EBV330" s="50"/>
      <c r="EBW330" s="50"/>
      <c r="EBX330" s="50"/>
      <c r="EBY330" s="50"/>
      <c r="EBZ330" s="50"/>
      <c r="ECA330" s="50"/>
      <c r="ECB330" s="50"/>
      <c r="ECC330" s="50"/>
      <c r="ECD330" s="50"/>
      <c r="ECE330" s="50"/>
      <c r="ECF330" s="50"/>
      <c r="ECG330" s="50"/>
      <c r="ECH330" s="50"/>
      <c r="ECI330" s="50"/>
      <c r="ECJ330" s="50"/>
      <c r="ECK330" s="50"/>
      <c r="ECL330" s="50"/>
      <c r="ECM330" s="50"/>
      <c r="ECN330" s="50"/>
      <c r="ECO330" s="50"/>
      <c r="ECP330" s="50"/>
      <c r="ECQ330" s="50"/>
      <c r="ECR330" s="50"/>
      <c r="ECS330" s="50"/>
      <c r="ECT330" s="50"/>
      <c r="ECU330" s="50"/>
      <c r="ECV330" s="50"/>
      <c r="ECW330" s="50"/>
      <c r="ECX330" s="50"/>
      <c r="ECY330" s="50"/>
      <c r="ECZ330" s="50"/>
      <c r="EDA330" s="50"/>
      <c r="EDB330" s="50"/>
      <c r="EDC330" s="50"/>
      <c r="EDD330" s="50"/>
      <c r="EDE330" s="50"/>
      <c r="EDF330" s="50"/>
      <c r="EDG330" s="50"/>
      <c r="EDH330" s="50"/>
      <c r="EDI330" s="50"/>
      <c r="EDJ330" s="50"/>
      <c r="EDK330" s="50"/>
      <c r="EDL330" s="50"/>
      <c r="EDM330" s="50"/>
      <c r="EDN330" s="50"/>
      <c r="EDO330" s="50"/>
      <c r="EDP330" s="50"/>
      <c r="EDQ330" s="50"/>
      <c r="EDR330" s="50"/>
      <c r="EDS330" s="50"/>
      <c r="EDT330" s="50"/>
      <c r="EDU330" s="50"/>
      <c r="EDV330" s="50"/>
      <c r="EDW330" s="50"/>
      <c r="EDX330" s="50"/>
      <c r="EDY330" s="50"/>
      <c r="EDZ330" s="50"/>
      <c r="EEA330" s="50"/>
      <c r="EEB330" s="50"/>
      <c r="EEC330" s="50"/>
      <c r="EED330" s="50"/>
      <c r="EEE330" s="50"/>
      <c r="EEF330" s="50"/>
      <c r="EEG330" s="50"/>
      <c r="EEH330" s="50"/>
      <c r="EEI330" s="50"/>
      <c r="EEJ330" s="50"/>
      <c r="EEK330" s="50"/>
      <c r="EEL330" s="50"/>
      <c r="EEM330" s="50"/>
      <c r="EEN330" s="50"/>
      <c r="EEO330" s="50"/>
      <c r="EEP330" s="50"/>
      <c r="EEQ330" s="50"/>
      <c r="EER330" s="50"/>
      <c r="EES330" s="50"/>
      <c r="EET330" s="50"/>
      <c r="EEU330" s="50"/>
      <c r="EEV330" s="50"/>
      <c r="EEW330" s="50"/>
      <c r="EEX330" s="50"/>
      <c r="EEY330" s="50"/>
      <c r="EEZ330" s="50"/>
      <c r="EFA330" s="50"/>
      <c r="EFB330" s="50"/>
      <c r="EFC330" s="50"/>
      <c r="EFD330" s="50"/>
      <c r="EFE330" s="50"/>
      <c r="EFF330" s="50"/>
      <c r="EFG330" s="50"/>
      <c r="EFH330" s="50"/>
      <c r="EFI330" s="50"/>
      <c r="EFJ330" s="50"/>
      <c r="EFK330" s="50"/>
      <c r="EFL330" s="50"/>
      <c r="EFM330" s="50"/>
      <c r="EFN330" s="50"/>
      <c r="EFO330" s="50"/>
      <c r="EFP330" s="50"/>
      <c r="EFQ330" s="50"/>
      <c r="EFR330" s="50"/>
      <c r="EFS330" s="50"/>
      <c r="EFT330" s="50"/>
      <c r="EFU330" s="50"/>
      <c r="EFV330" s="50"/>
      <c r="EFW330" s="50"/>
      <c r="EFX330" s="50"/>
      <c r="EFY330" s="50"/>
      <c r="EFZ330" s="50"/>
      <c r="EGA330" s="50"/>
      <c r="EGB330" s="50"/>
      <c r="EGC330" s="50"/>
      <c r="EGD330" s="50"/>
      <c r="EGE330" s="50"/>
      <c r="EGF330" s="50"/>
      <c r="EGG330" s="50"/>
      <c r="EGH330" s="50"/>
      <c r="EGI330" s="50"/>
      <c r="EGJ330" s="50"/>
      <c r="EGK330" s="50"/>
      <c r="EGL330" s="50"/>
      <c r="EGM330" s="50"/>
      <c r="EGN330" s="50"/>
      <c r="EGO330" s="50"/>
      <c r="EGP330" s="50"/>
      <c r="EGQ330" s="50"/>
      <c r="EGR330" s="50"/>
      <c r="EGS330" s="50"/>
      <c r="EGT330" s="50"/>
      <c r="EGU330" s="50"/>
      <c r="EGV330" s="50"/>
      <c r="EGX330" s="50"/>
      <c r="EGZ330" s="50"/>
      <c r="EHA330" s="50"/>
      <c r="EHB330" s="50"/>
      <c r="EHC330" s="50"/>
      <c r="EHD330" s="50"/>
      <c r="EHE330" s="50"/>
      <c r="EHF330" s="50"/>
      <c r="EHG330" s="50"/>
      <c r="EHL330" s="50"/>
      <c r="EHM330" s="50"/>
      <c r="EHN330" s="50"/>
      <c r="EHO330" s="50"/>
      <c r="EHP330" s="50"/>
      <c r="EHQ330" s="50"/>
      <c r="EHR330" s="50"/>
      <c r="EHS330" s="50"/>
      <c r="EHT330" s="50"/>
      <c r="EHU330" s="50"/>
      <c r="EHV330" s="50"/>
      <c r="EHW330" s="50"/>
      <c r="EHX330" s="50"/>
      <c r="EHY330" s="50"/>
      <c r="EHZ330" s="50"/>
      <c r="EIA330" s="50"/>
      <c r="EIB330" s="50"/>
      <c r="EIC330" s="50"/>
      <c r="EID330" s="50"/>
      <c r="EIE330" s="50"/>
      <c r="EIF330" s="50"/>
      <c r="EIG330" s="50"/>
      <c r="EIH330" s="50"/>
      <c r="EII330" s="50"/>
      <c r="EIJ330" s="50"/>
      <c r="EIK330" s="50"/>
      <c r="EIL330" s="50"/>
      <c r="EIM330" s="50"/>
      <c r="EIN330" s="50"/>
      <c r="EIO330" s="50"/>
      <c r="EIP330" s="50"/>
      <c r="EIQ330" s="50"/>
      <c r="EIR330" s="50"/>
      <c r="EIS330" s="50"/>
      <c r="EIT330" s="50"/>
      <c r="EIU330" s="50"/>
      <c r="EIV330" s="50"/>
      <c r="EIW330" s="50"/>
      <c r="EIX330" s="50"/>
      <c r="EIY330" s="50"/>
      <c r="EIZ330" s="50"/>
      <c r="EJA330" s="50"/>
      <c r="EJB330" s="50"/>
      <c r="EJC330" s="50"/>
      <c r="EJD330" s="50"/>
      <c r="EJE330" s="50"/>
      <c r="EJF330" s="50"/>
      <c r="EJG330" s="50"/>
      <c r="EJH330" s="50"/>
      <c r="EJI330" s="50"/>
      <c r="EJJ330" s="50"/>
      <c r="EJK330" s="50"/>
      <c r="EJL330" s="50"/>
      <c r="EJM330" s="50"/>
      <c r="EJN330" s="50"/>
      <c r="EJO330" s="50"/>
      <c r="EJP330" s="50"/>
      <c r="EJQ330" s="50"/>
      <c r="EJR330" s="50"/>
      <c r="EJS330" s="50"/>
      <c r="EJT330" s="50"/>
      <c r="EJU330" s="50"/>
      <c r="EJV330" s="50"/>
      <c r="EJW330" s="50"/>
      <c r="EJX330" s="50"/>
      <c r="EJY330" s="50"/>
      <c r="EJZ330" s="50"/>
      <c r="EKA330" s="50"/>
      <c r="EKB330" s="50"/>
      <c r="EKC330" s="50"/>
      <c r="EKD330" s="50"/>
      <c r="EKE330" s="50"/>
      <c r="EKF330" s="50"/>
      <c r="EKG330" s="50"/>
      <c r="EKH330" s="50"/>
      <c r="EKI330" s="50"/>
      <c r="EKJ330" s="50"/>
      <c r="EKK330" s="50"/>
      <c r="EKL330" s="50"/>
      <c r="EKM330" s="50"/>
      <c r="EKN330" s="50"/>
      <c r="EKO330" s="50"/>
      <c r="EKP330" s="50"/>
      <c r="EKQ330" s="50"/>
      <c r="EKR330" s="50"/>
      <c r="EKS330" s="50"/>
      <c r="EKT330" s="50"/>
      <c r="EKU330" s="50"/>
      <c r="EKV330" s="50"/>
      <c r="EKW330" s="50"/>
      <c r="EKX330" s="50"/>
      <c r="EKY330" s="50"/>
      <c r="EKZ330" s="50"/>
      <c r="ELA330" s="50"/>
      <c r="ELB330" s="50"/>
      <c r="ELC330" s="50"/>
      <c r="ELD330" s="50"/>
      <c r="ELE330" s="50"/>
      <c r="ELF330" s="50"/>
      <c r="ELG330" s="50"/>
      <c r="ELH330" s="50"/>
      <c r="ELI330" s="50"/>
      <c r="ELJ330" s="50"/>
      <c r="ELK330" s="50"/>
      <c r="ELL330" s="50"/>
      <c r="ELM330" s="50"/>
      <c r="ELN330" s="50"/>
      <c r="ELO330" s="50"/>
      <c r="ELP330" s="50"/>
      <c r="ELQ330" s="50"/>
      <c r="ELR330" s="50"/>
      <c r="ELS330" s="50"/>
      <c r="ELT330" s="50"/>
      <c r="ELU330" s="50"/>
      <c r="ELV330" s="50"/>
      <c r="ELW330" s="50"/>
      <c r="ELX330" s="50"/>
      <c r="ELY330" s="50"/>
      <c r="ELZ330" s="50"/>
      <c r="EMA330" s="50"/>
      <c r="EMB330" s="50"/>
      <c r="EMC330" s="50"/>
      <c r="EMD330" s="50"/>
      <c r="EME330" s="50"/>
      <c r="EMF330" s="50"/>
      <c r="EMG330" s="50"/>
      <c r="EMH330" s="50"/>
      <c r="EMI330" s="50"/>
      <c r="EMJ330" s="50"/>
      <c r="EMK330" s="50"/>
      <c r="EML330" s="50"/>
      <c r="EMM330" s="50"/>
      <c r="EMN330" s="50"/>
      <c r="EMO330" s="50"/>
      <c r="EMP330" s="50"/>
      <c r="EMQ330" s="50"/>
      <c r="EMR330" s="50"/>
      <c r="EMS330" s="50"/>
      <c r="EMT330" s="50"/>
      <c r="EMU330" s="50"/>
      <c r="EMV330" s="50"/>
      <c r="EMW330" s="50"/>
      <c r="EMX330" s="50"/>
      <c r="EMY330" s="50"/>
      <c r="EMZ330" s="50"/>
      <c r="ENA330" s="50"/>
      <c r="ENB330" s="50"/>
      <c r="ENC330" s="50"/>
      <c r="END330" s="50"/>
      <c r="ENE330" s="50"/>
      <c r="ENF330" s="50"/>
      <c r="ENG330" s="50"/>
      <c r="ENH330" s="50"/>
      <c r="ENI330" s="50"/>
      <c r="ENJ330" s="50"/>
      <c r="ENK330" s="50"/>
      <c r="ENL330" s="50"/>
      <c r="ENM330" s="50"/>
      <c r="ENN330" s="50"/>
      <c r="ENO330" s="50"/>
      <c r="ENP330" s="50"/>
      <c r="ENQ330" s="50"/>
      <c r="ENR330" s="50"/>
      <c r="ENS330" s="50"/>
      <c r="ENT330" s="50"/>
      <c r="ENU330" s="50"/>
      <c r="ENV330" s="50"/>
      <c r="ENW330" s="50"/>
      <c r="ENX330" s="50"/>
      <c r="ENY330" s="50"/>
      <c r="ENZ330" s="50"/>
      <c r="EOA330" s="50"/>
      <c r="EOB330" s="50"/>
      <c r="EOC330" s="50"/>
      <c r="EOD330" s="50"/>
      <c r="EOE330" s="50"/>
      <c r="EOF330" s="50"/>
      <c r="EOG330" s="50"/>
      <c r="EOH330" s="50"/>
      <c r="EOI330" s="50"/>
      <c r="EOJ330" s="50"/>
      <c r="EOK330" s="50"/>
      <c r="EOL330" s="50"/>
      <c r="EOM330" s="50"/>
      <c r="EON330" s="50"/>
      <c r="EOO330" s="50"/>
      <c r="EOP330" s="50"/>
      <c r="EOQ330" s="50"/>
      <c r="EOR330" s="50"/>
      <c r="EOS330" s="50"/>
      <c r="EOT330" s="50"/>
      <c r="EOU330" s="50"/>
      <c r="EOV330" s="50"/>
      <c r="EOW330" s="50"/>
      <c r="EOX330" s="50"/>
      <c r="EOY330" s="50"/>
      <c r="EOZ330" s="50"/>
      <c r="EPA330" s="50"/>
      <c r="EPB330" s="50"/>
      <c r="EPC330" s="50"/>
      <c r="EPD330" s="50"/>
      <c r="EPE330" s="50"/>
      <c r="EPF330" s="50"/>
      <c r="EPG330" s="50"/>
      <c r="EPH330" s="50"/>
      <c r="EPI330" s="50"/>
      <c r="EPJ330" s="50"/>
      <c r="EPK330" s="50"/>
      <c r="EPL330" s="50"/>
      <c r="EPM330" s="50"/>
      <c r="EPN330" s="50"/>
      <c r="EPO330" s="50"/>
      <c r="EPP330" s="50"/>
      <c r="EPQ330" s="50"/>
      <c r="EPR330" s="50"/>
      <c r="EPS330" s="50"/>
      <c r="EPT330" s="50"/>
      <c r="EPU330" s="50"/>
      <c r="EPV330" s="50"/>
      <c r="EPW330" s="50"/>
      <c r="EPX330" s="50"/>
      <c r="EPY330" s="50"/>
      <c r="EPZ330" s="50"/>
      <c r="EQA330" s="50"/>
      <c r="EQB330" s="50"/>
      <c r="EQC330" s="50"/>
      <c r="EQD330" s="50"/>
      <c r="EQE330" s="50"/>
      <c r="EQF330" s="50"/>
      <c r="EQG330" s="50"/>
      <c r="EQH330" s="50"/>
      <c r="EQI330" s="50"/>
      <c r="EQJ330" s="50"/>
      <c r="EQK330" s="50"/>
      <c r="EQL330" s="50"/>
      <c r="EQM330" s="50"/>
      <c r="EQN330" s="50"/>
      <c r="EQO330" s="50"/>
      <c r="EQP330" s="50"/>
      <c r="EQQ330" s="50"/>
      <c r="EQR330" s="50"/>
      <c r="EQT330" s="50"/>
      <c r="EQV330" s="50"/>
      <c r="EQW330" s="50"/>
      <c r="EQX330" s="50"/>
      <c r="EQY330" s="50"/>
      <c r="EQZ330" s="50"/>
      <c r="ERA330" s="50"/>
      <c r="ERB330" s="50"/>
      <c r="ERC330" s="50"/>
      <c r="ERH330" s="50"/>
      <c r="ERI330" s="50"/>
      <c r="ERJ330" s="50"/>
      <c r="ERK330" s="50"/>
      <c r="ERL330" s="50"/>
      <c r="ERM330" s="50"/>
      <c r="ERN330" s="50"/>
      <c r="ERO330" s="50"/>
      <c r="ERP330" s="50"/>
      <c r="ERQ330" s="50"/>
      <c r="ERR330" s="50"/>
      <c r="ERS330" s="50"/>
      <c r="ERT330" s="50"/>
      <c r="ERU330" s="50"/>
      <c r="ERV330" s="50"/>
      <c r="ERW330" s="50"/>
      <c r="ERX330" s="50"/>
      <c r="ERY330" s="50"/>
      <c r="ERZ330" s="50"/>
      <c r="ESA330" s="50"/>
      <c r="ESB330" s="50"/>
      <c r="ESC330" s="50"/>
      <c r="ESD330" s="50"/>
      <c r="ESE330" s="50"/>
      <c r="ESF330" s="50"/>
      <c r="ESG330" s="50"/>
      <c r="ESH330" s="50"/>
      <c r="ESI330" s="50"/>
      <c r="ESJ330" s="50"/>
      <c r="ESK330" s="50"/>
      <c r="ESL330" s="50"/>
      <c r="ESM330" s="50"/>
      <c r="ESN330" s="50"/>
      <c r="ESO330" s="50"/>
      <c r="ESP330" s="50"/>
      <c r="ESQ330" s="50"/>
      <c r="ESR330" s="50"/>
      <c r="ESS330" s="50"/>
      <c r="EST330" s="50"/>
      <c r="ESU330" s="50"/>
      <c r="ESV330" s="50"/>
      <c r="ESW330" s="50"/>
      <c r="ESX330" s="50"/>
      <c r="ESY330" s="50"/>
      <c r="ESZ330" s="50"/>
      <c r="ETA330" s="50"/>
      <c r="ETB330" s="50"/>
      <c r="ETC330" s="50"/>
      <c r="ETD330" s="50"/>
      <c r="ETE330" s="50"/>
      <c r="ETF330" s="50"/>
      <c r="ETG330" s="50"/>
      <c r="ETH330" s="50"/>
      <c r="ETI330" s="50"/>
      <c r="ETJ330" s="50"/>
      <c r="ETK330" s="50"/>
      <c r="ETL330" s="50"/>
      <c r="ETM330" s="50"/>
      <c r="ETN330" s="50"/>
      <c r="ETO330" s="50"/>
      <c r="ETP330" s="50"/>
      <c r="ETQ330" s="50"/>
      <c r="ETR330" s="50"/>
      <c r="ETS330" s="50"/>
      <c r="ETT330" s="50"/>
      <c r="ETU330" s="50"/>
      <c r="ETV330" s="50"/>
      <c r="ETW330" s="50"/>
      <c r="ETX330" s="50"/>
      <c r="ETY330" s="50"/>
      <c r="ETZ330" s="50"/>
      <c r="EUA330" s="50"/>
      <c r="EUB330" s="50"/>
      <c r="EUC330" s="50"/>
      <c r="EUD330" s="50"/>
      <c r="EUE330" s="50"/>
      <c r="EUF330" s="50"/>
      <c r="EUG330" s="50"/>
      <c r="EUH330" s="50"/>
      <c r="EUI330" s="50"/>
      <c r="EUJ330" s="50"/>
      <c r="EUK330" s="50"/>
      <c r="EUL330" s="50"/>
      <c r="EUM330" s="50"/>
      <c r="EUN330" s="50"/>
      <c r="EUO330" s="50"/>
      <c r="EUP330" s="50"/>
      <c r="EUQ330" s="50"/>
      <c r="EUR330" s="50"/>
      <c r="EUS330" s="50"/>
      <c r="EUT330" s="50"/>
      <c r="EUU330" s="50"/>
      <c r="EUV330" s="50"/>
      <c r="EUW330" s="50"/>
      <c r="EUX330" s="50"/>
      <c r="EUY330" s="50"/>
      <c r="EUZ330" s="50"/>
      <c r="EVA330" s="50"/>
      <c r="EVB330" s="50"/>
      <c r="EVC330" s="50"/>
      <c r="EVD330" s="50"/>
      <c r="EVE330" s="50"/>
      <c r="EVF330" s="50"/>
      <c r="EVG330" s="50"/>
      <c r="EVH330" s="50"/>
      <c r="EVI330" s="50"/>
      <c r="EVJ330" s="50"/>
      <c r="EVK330" s="50"/>
      <c r="EVL330" s="50"/>
      <c r="EVM330" s="50"/>
      <c r="EVN330" s="50"/>
      <c r="EVO330" s="50"/>
      <c r="EVP330" s="50"/>
      <c r="EVQ330" s="50"/>
      <c r="EVR330" s="50"/>
      <c r="EVS330" s="50"/>
      <c r="EVT330" s="50"/>
      <c r="EVU330" s="50"/>
      <c r="EVV330" s="50"/>
      <c r="EVW330" s="50"/>
      <c r="EVX330" s="50"/>
      <c r="EVY330" s="50"/>
      <c r="EVZ330" s="50"/>
      <c r="EWA330" s="50"/>
      <c r="EWB330" s="50"/>
      <c r="EWC330" s="50"/>
      <c r="EWD330" s="50"/>
      <c r="EWE330" s="50"/>
      <c r="EWF330" s="50"/>
      <c r="EWG330" s="50"/>
      <c r="EWH330" s="50"/>
      <c r="EWI330" s="50"/>
      <c r="EWJ330" s="50"/>
      <c r="EWK330" s="50"/>
      <c r="EWL330" s="50"/>
      <c r="EWM330" s="50"/>
      <c r="EWN330" s="50"/>
      <c r="EWO330" s="50"/>
      <c r="EWP330" s="50"/>
      <c r="EWQ330" s="50"/>
      <c r="EWR330" s="50"/>
      <c r="EWS330" s="50"/>
      <c r="EWT330" s="50"/>
      <c r="EWU330" s="50"/>
      <c r="EWV330" s="50"/>
      <c r="EWW330" s="50"/>
      <c r="EWX330" s="50"/>
      <c r="EWY330" s="50"/>
      <c r="EWZ330" s="50"/>
      <c r="EXA330" s="50"/>
      <c r="EXB330" s="50"/>
      <c r="EXC330" s="50"/>
      <c r="EXD330" s="50"/>
      <c r="EXE330" s="50"/>
      <c r="EXF330" s="50"/>
      <c r="EXG330" s="50"/>
      <c r="EXH330" s="50"/>
      <c r="EXI330" s="50"/>
      <c r="EXJ330" s="50"/>
      <c r="EXK330" s="50"/>
      <c r="EXL330" s="50"/>
      <c r="EXM330" s="50"/>
      <c r="EXN330" s="50"/>
      <c r="EXO330" s="50"/>
      <c r="EXP330" s="50"/>
      <c r="EXQ330" s="50"/>
      <c r="EXR330" s="50"/>
      <c r="EXS330" s="50"/>
      <c r="EXT330" s="50"/>
      <c r="EXU330" s="50"/>
      <c r="EXV330" s="50"/>
      <c r="EXW330" s="50"/>
      <c r="EXX330" s="50"/>
      <c r="EXY330" s="50"/>
      <c r="EXZ330" s="50"/>
      <c r="EYA330" s="50"/>
      <c r="EYB330" s="50"/>
      <c r="EYC330" s="50"/>
      <c r="EYD330" s="50"/>
      <c r="EYE330" s="50"/>
      <c r="EYF330" s="50"/>
      <c r="EYG330" s="50"/>
      <c r="EYH330" s="50"/>
      <c r="EYI330" s="50"/>
      <c r="EYJ330" s="50"/>
      <c r="EYK330" s="50"/>
      <c r="EYL330" s="50"/>
      <c r="EYM330" s="50"/>
      <c r="EYN330" s="50"/>
      <c r="EYO330" s="50"/>
      <c r="EYP330" s="50"/>
      <c r="EYQ330" s="50"/>
      <c r="EYR330" s="50"/>
      <c r="EYS330" s="50"/>
      <c r="EYT330" s="50"/>
      <c r="EYU330" s="50"/>
      <c r="EYV330" s="50"/>
      <c r="EYW330" s="50"/>
      <c r="EYX330" s="50"/>
      <c r="EYY330" s="50"/>
      <c r="EYZ330" s="50"/>
      <c r="EZA330" s="50"/>
      <c r="EZB330" s="50"/>
      <c r="EZC330" s="50"/>
      <c r="EZD330" s="50"/>
      <c r="EZE330" s="50"/>
      <c r="EZF330" s="50"/>
      <c r="EZG330" s="50"/>
      <c r="EZH330" s="50"/>
      <c r="EZI330" s="50"/>
      <c r="EZJ330" s="50"/>
      <c r="EZK330" s="50"/>
      <c r="EZL330" s="50"/>
      <c r="EZM330" s="50"/>
      <c r="EZN330" s="50"/>
      <c r="EZO330" s="50"/>
      <c r="EZP330" s="50"/>
      <c r="EZQ330" s="50"/>
      <c r="EZR330" s="50"/>
      <c r="EZS330" s="50"/>
      <c r="EZT330" s="50"/>
      <c r="EZU330" s="50"/>
      <c r="EZV330" s="50"/>
      <c r="EZW330" s="50"/>
      <c r="EZX330" s="50"/>
      <c r="EZY330" s="50"/>
      <c r="EZZ330" s="50"/>
      <c r="FAA330" s="50"/>
      <c r="FAB330" s="50"/>
      <c r="FAC330" s="50"/>
      <c r="FAD330" s="50"/>
      <c r="FAE330" s="50"/>
      <c r="FAF330" s="50"/>
      <c r="FAG330" s="50"/>
      <c r="FAH330" s="50"/>
      <c r="FAI330" s="50"/>
      <c r="FAJ330" s="50"/>
      <c r="FAK330" s="50"/>
      <c r="FAL330" s="50"/>
      <c r="FAM330" s="50"/>
      <c r="FAN330" s="50"/>
      <c r="FAP330" s="50"/>
      <c r="FAR330" s="50"/>
      <c r="FAS330" s="50"/>
      <c r="FAT330" s="50"/>
      <c r="FAU330" s="50"/>
      <c r="FAV330" s="50"/>
      <c r="FAW330" s="50"/>
      <c r="FAX330" s="50"/>
      <c r="FAY330" s="50"/>
      <c r="FBD330" s="50"/>
      <c r="FBE330" s="50"/>
      <c r="FBF330" s="50"/>
      <c r="FBG330" s="50"/>
      <c r="FBH330" s="50"/>
      <c r="FBI330" s="50"/>
      <c r="FBJ330" s="50"/>
      <c r="FBK330" s="50"/>
      <c r="FBL330" s="50"/>
      <c r="FBM330" s="50"/>
      <c r="FBN330" s="50"/>
      <c r="FBO330" s="50"/>
      <c r="FBP330" s="50"/>
      <c r="FBQ330" s="50"/>
      <c r="FBR330" s="50"/>
      <c r="FBS330" s="50"/>
      <c r="FBT330" s="50"/>
      <c r="FBU330" s="50"/>
      <c r="FBV330" s="50"/>
      <c r="FBW330" s="50"/>
      <c r="FBX330" s="50"/>
      <c r="FBY330" s="50"/>
      <c r="FBZ330" s="50"/>
      <c r="FCA330" s="50"/>
      <c r="FCB330" s="50"/>
      <c r="FCC330" s="50"/>
      <c r="FCD330" s="50"/>
      <c r="FCE330" s="50"/>
      <c r="FCF330" s="50"/>
      <c r="FCG330" s="50"/>
      <c r="FCH330" s="50"/>
      <c r="FCI330" s="50"/>
      <c r="FCJ330" s="50"/>
      <c r="FCK330" s="50"/>
      <c r="FCL330" s="50"/>
      <c r="FCM330" s="50"/>
      <c r="FCN330" s="50"/>
      <c r="FCO330" s="50"/>
      <c r="FCP330" s="50"/>
      <c r="FCQ330" s="50"/>
      <c r="FCR330" s="50"/>
      <c r="FCS330" s="50"/>
      <c r="FCT330" s="50"/>
      <c r="FCU330" s="50"/>
      <c r="FCV330" s="50"/>
      <c r="FCW330" s="50"/>
      <c r="FCX330" s="50"/>
      <c r="FCY330" s="50"/>
      <c r="FCZ330" s="50"/>
      <c r="FDA330" s="50"/>
      <c r="FDB330" s="50"/>
      <c r="FDC330" s="50"/>
      <c r="FDD330" s="50"/>
      <c r="FDE330" s="50"/>
      <c r="FDF330" s="50"/>
      <c r="FDG330" s="50"/>
      <c r="FDH330" s="50"/>
      <c r="FDI330" s="50"/>
      <c r="FDJ330" s="50"/>
      <c r="FDK330" s="50"/>
      <c r="FDL330" s="50"/>
      <c r="FDM330" s="50"/>
      <c r="FDN330" s="50"/>
      <c r="FDO330" s="50"/>
      <c r="FDP330" s="50"/>
      <c r="FDQ330" s="50"/>
      <c r="FDR330" s="50"/>
      <c r="FDS330" s="50"/>
      <c r="FDT330" s="50"/>
      <c r="FDU330" s="50"/>
      <c r="FDV330" s="50"/>
      <c r="FDW330" s="50"/>
      <c r="FDX330" s="50"/>
      <c r="FDY330" s="50"/>
      <c r="FDZ330" s="50"/>
      <c r="FEA330" s="50"/>
      <c r="FEB330" s="50"/>
      <c r="FEC330" s="50"/>
      <c r="FED330" s="50"/>
      <c r="FEE330" s="50"/>
      <c r="FEF330" s="50"/>
      <c r="FEG330" s="50"/>
      <c r="FEH330" s="50"/>
      <c r="FEI330" s="50"/>
      <c r="FEJ330" s="50"/>
      <c r="FEK330" s="50"/>
      <c r="FEL330" s="50"/>
      <c r="FEM330" s="50"/>
      <c r="FEN330" s="50"/>
      <c r="FEO330" s="50"/>
      <c r="FEP330" s="50"/>
      <c r="FEQ330" s="50"/>
      <c r="FER330" s="50"/>
      <c r="FES330" s="50"/>
      <c r="FET330" s="50"/>
      <c r="FEU330" s="50"/>
      <c r="FEV330" s="50"/>
      <c r="FEW330" s="50"/>
      <c r="FEX330" s="50"/>
      <c r="FEY330" s="50"/>
      <c r="FEZ330" s="50"/>
      <c r="FFA330" s="50"/>
      <c r="FFB330" s="50"/>
      <c r="FFC330" s="50"/>
      <c r="FFD330" s="50"/>
      <c r="FFE330" s="50"/>
      <c r="FFF330" s="50"/>
      <c r="FFG330" s="50"/>
      <c r="FFH330" s="50"/>
      <c r="FFI330" s="50"/>
      <c r="FFJ330" s="50"/>
      <c r="FFK330" s="50"/>
      <c r="FFL330" s="50"/>
      <c r="FFM330" s="50"/>
      <c r="FFN330" s="50"/>
      <c r="FFO330" s="50"/>
      <c r="FFP330" s="50"/>
      <c r="FFQ330" s="50"/>
      <c r="FFR330" s="50"/>
      <c r="FFS330" s="50"/>
      <c r="FFT330" s="50"/>
      <c r="FFU330" s="50"/>
      <c r="FFV330" s="50"/>
      <c r="FFW330" s="50"/>
      <c r="FFX330" s="50"/>
      <c r="FFY330" s="50"/>
      <c r="FFZ330" s="50"/>
      <c r="FGA330" s="50"/>
      <c r="FGB330" s="50"/>
      <c r="FGC330" s="50"/>
      <c r="FGD330" s="50"/>
      <c r="FGE330" s="50"/>
      <c r="FGF330" s="50"/>
      <c r="FGG330" s="50"/>
      <c r="FGH330" s="50"/>
      <c r="FGI330" s="50"/>
      <c r="FGJ330" s="50"/>
      <c r="FGK330" s="50"/>
      <c r="FGL330" s="50"/>
      <c r="FGM330" s="50"/>
      <c r="FGN330" s="50"/>
      <c r="FGO330" s="50"/>
      <c r="FGP330" s="50"/>
      <c r="FGQ330" s="50"/>
      <c r="FGR330" s="50"/>
      <c r="FGS330" s="50"/>
      <c r="FGT330" s="50"/>
      <c r="FGU330" s="50"/>
      <c r="FGV330" s="50"/>
      <c r="FGW330" s="50"/>
      <c r="FGX330" s="50"/>
      <c r="FGY330" s="50"/>
      <c r="FGZ330" s="50"/>
      <c r="FHA330" s="50"/>
      <c r="FHB330" s="50"/>
      <c r="FHC330" s="50"/>
      <c r="FHD330" s="50"/>
      <c r="FHE330" s="50"/>
      <c r="FHF330" s="50"/>
      <c r="FHG330" s="50"/>
      <c r="FHH330" s="50"/>
      <c r="FHI330" s="50"/>
      <c r="FHJ330" s="50"/>
      <c r="FHK330" s="50"/>
      <c r="FHL330" s="50"/>
      <c r="FHM330" s="50"/>
      <c r="FHN330" s="50"/>
      <c r="FHO330" s="50"/>
      <c r="FHP330" s="50"/>
      <c r="FHQ330" s="50"/>
      <c r="FHR330" s="50"/>
      <c r="FHS330" s="50"/>
      <c r="FHT330" s="50"/>
      <c r="FHU330" s="50"/>
      <c r="FHV330" s="50"/>
      <c r="FHW330" s="50"/>
      <c r="FHX330" s="50"/>
      <c r="FHY330" s="50"/>
      <c r="FHZ330" s="50"/>
      <c r="FIA330" s="50"/>
      <c r="FIB330" s="50"/>
      <c r="FIC330" s="50"/>
      <c r="FID330" s="50"/>
      <c r="FIE330" s="50"/>
      <c r="FIF330" s="50"/>
      <c r="FIG330" s="50"/>
      <c r="FIH330" s="50"/>
      <c r="FII330" s="50"/>
      <c r="FIJ330" s="50"/>
      <c r="FIK330" s="50"/>
      <c r="FIL330" s="50"/>
      <c r="FIM330" s="50"/>
      <c r="FIN330" s="50"/>
      <c r="FIO330" s="50"/>
      <c r="FIP330" s="50"/>
      <c r="FIQ330" s="50"/>
      <c r="FIR330" s="50"/>
      <c r="FIS330" s="50"/>
      <c r="FIT330" s="50"/>
      <c r="FIU330" s="50"/>
      <c r="FIV330" s="50"/>
      <c r="FIW330" s="50"/>
      <c r="FIX330" s="50"/>
      <c r="FIY330" s="50"/>
      <c r="FIZ330" s="50"/>
      <c r="FJA330" s="50"/>
      <c r="FJB330" s="50"/>
      <c r="FJC330" s="50"/>
      <c r="FJD330" s="50"/>
      <c r="FJE330" s="50"/>
      <c r="FJF330" s="50"/>
      <c r="FJG330" s="50"/>
      <c r="FJH330" s="50"/>
      <c r="FJI330" s="50"/>
      <c r="FJJ330" s="50"/>
      <c r="FJK330" s="50"/>
      <c r="FJL330" s="50"/>
      <c r="FJM330" s="50"/>
      <c r="FJN330" s="50"/>
      <c r="FJO330" s="50"/>
      <c r="FJP330" s="50"/>
      <c r="FJQ330" s="50"/>
      <c r="FJR330" s="50"/>
      <c r="FJS330" s="50"/>
      <c r="FJT330" s="50"/>
      <c r="FJU330" s="50"/>
      <c r="FJV330" s="50"/>
      <c r="FJW330" s="50"/>
      <c r="FJX330" s="50"/>
      <c r="FJY330" s="50"/>
      <c r="FJZ330" s="50"/>
      <c r="FKA330" s="50"/>
      <c r="FKB330" s="50"/>
      <c r="FKC330" s="50"/>
      <c r="FKD330" s="50"/>
      <c r="FKE330" s="50"/>
      <c r="FKF330" s="50"/>
      <c r="FKG330" s="50"/>
      <c r="FKH330" s="50"/>
      <c r="FKI330" s="50"/>
      <c r="FKJ330" s="50"/>
      <c r="FKL330" s="50"/>
      <c r="FKN330" s="50"/>
      <c r="FKO330" s="50"/>
      <c r="FKP330" s="50"/>
      <c r="FKQ330" s="50"/>
      <c r="FKR330" s="50"/>
      <c r="FKS330" s="50"/>
      <c r="FKT330" s="50"/>
      <c r="FKU330" s="50"/>
      <c r="FKZ330" s="50"/>
      <c r="FLA330" s="50"/>
      <c r="FLB330" s="50"/>
      <c r="FLC330" s="50"/>
      <c r="FLD330" s="50"/>
      <c r="FLE330" s="50"/>
      <c r="FLF330" s="50"/>
      <c r="FLG330" s="50"/>
      <c r="FLH330" s="50"/>
      <c r="FLI330" s="50"/>
      <c r="FLJ330" s="50"/>
      <c r="FLK330" s="50"/>
      <c r="FLL330" s="50"/>
      <c r="FLM330" s="50"/>
      <c r="FLN330" s="50"/>
      <c r="FLO330" s="50"/>
      <c r="FLP330" s="50"/>
      <c r="FLQ330" s="50"/>
      <c r="FLR330" s="50"/>
      <c r="FLS330" s="50"/>
      <c r="FLT330" s="50"/>
      <c r="FLU330" s="50"/>
      <c r="FLV330" s="50"/>
      <c r="FLW330" s="50"/>
      <c r="FLX330" s="50"/>
      <c r="FLY330" s="50"/>
      <c r="FLZ330" s="50"/>
      <c r="FMA330" s="50"/>
      <c r="FMB330" s="50"/>
      <c r="FMC330" s="50"/>
      <c r="FMD330" s="50"/>
      <c r="FME330" s="50"/>
      <c r="FMF330" s="50"/>
      <c r="FMG330" s="50"/>
      <c r="FMH330" s="50"/>
      <c r="FMI330" s="50"/>
      <c r="FMJ330" s="50"/>
      <c r="FMK330" s="50"/>
      <c r="FML330" s="50"/>
      <c r="FMM330" s="50"/>
      <c r="FMN330" s="50"/>
      <c r="FMO330" s="50"/>
      <c r="FMP330" s="50"/>
      <c r="FMQ330" s="50"/>
      <c r="FMR330" s="50"/>
      <c r="FMS330" s="50"/>
      <c r="FMT330" s="50"/>
      <c r="FMU330" s="50"/>
      <c r="FMV330" s="50"/>
      <c r="FMW330" s="50"/>
      <c r="FMX330" s="50"/>
      <c r="FMY330" s="50"/>
      <c r="FMZ330" s="50"/>
      <c r="FNA330" s="50"/>
      <c r="FNB330" s="50"/>
      <c r="FNC330" s="50"/>
      <c r="FND330" s="50"/>
      <c r="FNE330" s="50"/>
      <c r="FNF330" s="50"/>
      <c r="FNG330" s="50"/>
      <c r="FNH330" s="50"/>
      <c r="FNI330" s="50"/>
      <c r="FNJ330" s="50"/>
      <c r="FNK330" s="50"/>
      <c r="FNL330" s="50"/>
      <c r="FNM330" s="50"/>
      <c r="FNN330" s="50"/>
      <c r="FNO330" s="50"/>
      <c r="FNP330" s="50"/>
      <c r="FNQ330" s="50"/>
      <c r="FNR330" s="50"/>
      <c r="FNS330" s="50"/>
      <c r="FNT330" s="50"/>
      <c r="FNU330" s="50"/>
      <c r="FNV330" s="50"/>
      <c r="FNW330" s="50"/>
      <c r="FNX330" s="50"/>
      <c r="FNY330" s="50"/>
      <c r="FNZ330" s="50"/>
      <c r="FOA330" s="50"/>
      <c r="FOB330" s="50"/>
      <c r="FOC330" s="50"/>
      <c r="FOD330" s="50"/>
      <c r="FOE330" s="50"/>
      <c r="FOF330" s="50"/>
      <c r="FOG330" s="50"/>
      <c r="FOH330" s="50"/>
      <c r="FOI330" s="50"/>
      <c r="FOJ330" s="50"/>
      <c r="FOK330" s="50"/>
      <c r="FOL330" s="50"/>
      <c r="FOM330" s="50"/>
      <c r="FON330" s="50"/>
      <c r="FOO330" s="50"/>
      <c r="FOP330" s="50"/>
      <c r="FOQ330" s="50"/>
      <c r="FOR330" s="50"/>
      <c r="FOS330" s="50"/>
      <c r="FOT330" s="50"/>
      <c r="FOU330" s="50"/>
      <c r="FOV330" s="50"/>
      <c r="FOW330" s="50"/>
      <c r="FOX330" s="50"/>
      <c r="FOY330" s="50"/>
      <c r="FOZ330" s="50"/>
      <c r="FPA330" s="50"/>
      <c r="FPB330" s="50"/>
      <c r="FPC330" s="50"/>
      <c r="FPD330" s="50"/>
      <c r="FPE330" s="50"/>
      <c r="FPF330" s="50"/>
      <c r="FPG330" s="50"/>
      <c r="FPH330" s="50"/>
      <c r="FPI330" s="50"/>
      <c r="FPJ330" s="50"/>
      <c r="FPK330" s="50"/>
      <c r="FPL330" s="50"/>
      <c r="FPM330" s="50"/>
      <c r="FPN330" s="50"/>
      <c r="FPO330" s="50"/>
      <c r="FPP330" s="50"/>
      <c r="FPQ330" s="50"/>
      <c r="FPR330" s="50"/>
      <c r="FPS330" s="50"/>
      <c r="FPT330" s="50"/>
      <c r="FPU330" s="50"/>
      <c r="FPV330" s="50"/>
      <c r="FPW330" s="50"/>
      <c r="FPX330" s="50"/>
      <c r="FPY330" s="50"/>
      <c r="FPZ330" s="50"/>
      <c r="FQA330" s="50"/>
      <c r="FQB330" s="50"/>
      <c r="FQC330" s="50"/>
      <c r="FQD330" s="50"/>
      <c r="FQE330" s="50"/>
      <c r="FQF330" s="50"/>
      <c r="FQG330" s="50"/>
      <c r="FQH330" s="50"/>
      <c r="FQI330" s="50"/>
      <c r="FQJ330" s="50"/>
      <c r="FQK330" s="50"/>
      <c r="FQL330" s="50"/>
      <c r="FQM330" s="50"/>
      <c r="FQN330" s="50"/>
      <c r="FQO330" s="50"/>
      <c r="FQP330" s="50"/>
      <c r="FQQ330" s="50"/>
      <c r="FQR330" s="50"/>
      <c r="FQS330" s="50"/>
      <c r="FQT330" s="50"/>
      <c r="FQU330" s="50"/>
      <c r="FQV330" s="50"/>
      <c r="FQW330" s="50"/>
      <c r="FQX330" s="50"/>
      <c r="FQY330" s="50"/>
      <c r="FQZ330" s="50"/>
      <c r="FRA330" s="50"/>
      <c r="FRB330" s="50"/>
      <c r="FRC330" s="50"/>
      <c r="FRD330" s="50"/>
      <c r="FRE330" s="50"/>
      <c r="FRF330" s="50"/>
      <c r="FRG330" s="50"/>
      <c r="FRH330" s="50"/>
      <c r="FRI330" s="50"/>
      <c r="FRJ330" s="50"/>
      <c r="FRK330" s="50"/>
      <c r="FRL330" s="50"/>
      <c r="FRM330" s="50"/>
      <c r="FRN330" s="50"/>
      <c r="FRO330" s="50"/>
      <c r="FRP330" s="50"/>
      <c r="FRQ330" s="50"/>
      <c r="FRR330" s="50"/>
      <c r="FRS330" s="50"/>
      <c r="FRT330" s="50"/>
      <c r="FRU330" s="50"/>
      <c r="FRV330" s="50"/>
      <c r="FRW330" s="50"/>
      <c r="FRX330" s="50"/>
      <c r="FRY330" s="50"/>
      <c r="FRZ330" s="50"/>
      <c r="FSA330" s="50"/>
      <c r="FSB330" s="50"/>
      <c r="FSC330" s="50"/>
      <c r="FSD330" s="50"/>
      <c r="FSE330" s="50"/>
      <c r="FSF330" s="50"/>
      <c r="FSG330" s="50"/>
      <c r="FSH330" s="50"/>
      <c r="FSI330" s="50"/>
      <c r="FSJ330" s="50"/>
      <c r="FSK330" s="50"/>
      <c r="FSL330" s="50"/>
      <c r="FSM330" s="50"/>
      <c r="FSN330" s="50"/>
      <c r="FSO330" s="50"/>
      <c r="FSP330" s="50"/>
      <c r="FSQ330" s="50"/>
      <c r="FSR330" s="50"/>
      <c r="FSS330" s="50"/>
      <c r="FST330" s="50"/>
      <c r="FSU330" s="50"/>
      <c r="FSV330" s="50"/>
      <c r="FSW330" s="50"/>
      <c r="FSX330" s="50"/>
      <c r="FSY330" s="50"/>
      <c r="FSZ330" s="50"/>
      <c r="FTA330" s="50"/>
      <c r="FTB330" s="50"/>
      <c r="FTC330" s="50"/>
      <c r="FTD330" s="50"/>
      <c r="FTE330" s="50"/>
      <c r="FTF330" s="50"/>
      <c r="FTG330" s="50"/>
      <c r="FTH330" s="50"/>
      <c r="FTI330" s="50"/>
      <c r="FTJ330" s="50"/>
      <c r="FTK330" s="50"/>
      <c r="FTL330" s="50"/>
      <c r="FTM330" s="50"/>
      <c r="FTN330" s="50"/>
      <c r="FTO330" s="50"/>
      <c r="FTP330" s="50"/>
      <c r="FTQ330" s="50"/>
      <c r="FTR330" s="50"/>
      <c r="FTS330" s="50"/>
      <c r="FTT330" s="50"/>
      <c r="FTU330" s="50"/>
      <c r="FTV330" s="50"/>
      <c r="FTW330" s="50"/>
      <c r="FTX330" s="50"/>
      <c r="FTY330" s="50"/>
      <c r="FTZ330" s="50"/>
      <c r="FUA330" s="50"/>
      <c r="FUB330" s="50"/>
      <c r="FUC330" s="50"/>
      <c r="FUD330" s="50"/>
      <c r="FUE330" s="50"/>
      <c r="FUF330" s="50"/>
      <c r="FUH330" s="50"/>
      <c r="FUJ330" s="50"/>
      <c r="FUK330" s="50"/>
      <c r="FUL330" s="50"/>
      <c r="FUM330" s="50"/>
      <c r="FUN330" s="50"/>
      <c r="FUO330" s="50"/>
      <c r="FUP330" s="50"/>
      <c r="FUQ330" s="50"/>
      <c r="FUV330" s="50"/>
      <c r="FUW330" s="50"/>
      <c r="FUX330" s="50"/>
      <c r="FUY330" s="50"/>
      <c r="FUZ330" s="50"/>
      <c r="FVA330" s="50"/>
      <c r="FVB330" s="50"/>
      <c r="FVC330" s="50"/>
      <c r="FVD330" s="50"/>
      <c r="FVE330" s="50"/>
      <c r="FVF330" s="50"/>
      <c r="FVG330" s="50"/>
      <c r="FVH330" s="50"/>
      <c r="FVI330" s="50"/>
      <c r="FVJ330" s="50"/>
      <c r="FVK330" s="50"/>
      <c r="FVL330" s="50"/>
      <c r="FVM330" s="50"/>
      <c r="FVN330" s="50"/>
      <c r="FVO330" s="50"/>
      <c r="FVP330" s="50"/>
      <c r="FVQ330" s="50"/>
      <c r="FVR330" s="50"/>
      <c r="FVS330" s="50"/>
      <c r="FVT330" s="50"/>
      <c r="FVU330" s="50"/>
      <c r="FVV330" s="50"/>
      <c r="FVW330" s="50"/>
      <c r="FVX330" s="50"/>
      <c r="FVY330" s="50"/>
      <c r="FVZ330" s="50"/>
      <c r="FWA330" s="50"/>
      <c r="FWB330" s="50"/>
      <c r="FWC330" s="50"/>
      <c r="FWD330" s="50"/>
      <c r="FWE330" s="50"/>
      <c r="FWF330" s="50"/>
      <c r="FWG330" s="50"/>
      <c r="FWH330" s="50"/>
      <c r="FWI330" s="50"/>
      <c r="FWJ330" s="50"/>
      <c r="FWK330" s="50"/>
      <c r="FWL330" s="50"/>
      <c r="FWM330" s="50"/>
      <c r="FWN330" s="50"/>
      <c r="FWO330" s="50"/>
      <c r="FWP330" s="50"/>
      <c r="FWQ330" s="50"/>
      <c r="FWR330" s="50"/>
      <c r="FWS330" s="50"/>
      <c r="FWT330" s="50"/>
      <c r="FWU330" s="50"/>
      <c r="FWV330" s="50"/>
      <c r="FWW330" s="50"/>
      <c r="FWX330" s="50"/>
      <c r="FWY330" s="50"/>
      <c r="FWZ330" s="50"/>
      <c r="FXA330" s="50"/>
      <c r="FXB330" s="50"/>
      <c r="FXC330" s="50"/>
      <c r="FXD330" s="50"/>
      <c r="FXE330" s="50"/>
      <c r="FXF330" s="50"/>
      <c r="FXG330" s="50"/>
      <c r="FXH330" s="50"/>
      <c r="FXI330" s="50"/>
      <c r="FXJ330" s="50"/>
      <c r="FXK330" s="50"/>
      <c r="FXL330" s="50"/>
      <c r="FXM330" s="50"/>
      <c r="FXN330" s="50"/>
      <c r="FXO330" s="50"/>
      <c r="FXP330" s="50"/>
      <c r="FXQ330" s="50"/>
      <c r="FXR330" s="50"/>
      <c r="FXS330" s="50"/>
      <c r="FXT330" s="50"/>
      <c r="FXU330" s="50"/>
      <c r="FXV330" s="50"/>
      <c r="FXW330" s="50"/>
      <c r="FXX330" s="50"/>
      <c r="FXY330" s="50"/>
      <c r="FXZ330" s="50"/>
      <c r="FYA330" s="50"/>
      <c r="FYB330" s="50"/>
      <c r="FYC330" s="50"/>
      <c r="FYD330" s="50"/>
      <c r="FYE330" s="50"/>
      <c r="FYF330" s="50"/>
      <c r="FYG330" s="50"/>
      <c r="FYH330" s="50"/>
      <c r="FYI330" s="50"/>
      <c r="FYJ330" s="50"/>
      <c r="FYK330" s="50"/>
      <c r="FYL330" s="50"/>
      <c r="FYM330" s="50"/>
      <c r="FYN330" s="50"/>
      <c r="FYO330" s="50"/>
      <c r="FYP330" s="50"/>
      <c r="FYQ330" s="50"/>
      <c r="FYR330" s="50"/>
      <c r="FYS330" s="50"/>
      <c r="FYT330" s="50"/>
      <c r="FYU330" s="50"/>
      <c r="FYV330" s="50"/>
      <c r="FYW330" s="50"/>
      <c r="FYX330" s="50"/>
      <c r="FYY330" s="50"/>
      <c r="FYZ330" s="50"/>
      <c r="FZA330" s="50"/>
      <c r="FZB330" s="50"/>
      <c r="FZC330" s="50"/>
      <c r="FZD330" s="50"/>
      <c r="FZE330" s="50"/>
      <c r="FZF330" s="50"/>
      <c r="FZG330" s="50"/>
      <c r="FZH330" s="50"/>
      <c r="FZI330" s="50"/>
      <c r="FZJ330" s="50"/>
      <c r="FZK330" s="50"/>
      <c r="FZL330" s="50"/>
      <c r="FZM330" s="50"/>
      <c r="FZN330" s="50"/>
      <c r="FZO330" s="50"/>
      <c r="FZP330" s="50"/>
      <c r="FZQ330" s="50"/>
      <c r="FZR330" s="50"/>
      <c r="FZS330" s="50"/>
      <c r="FZT330" s="50"/>
      <c r="FZU330" s="50"/>
      <c r="FZV330" s="50"/>
      <c r="FZW330" s="50"/>
      <c r="FZX330" s="50"/>
      <c r="FZY330" s="50"/>
      <c r="FZZ330" s="50"/>
      <c r="GAA330" s="50"/>
      <c r="GAB330" s="50"/>
      <c r="GAC330" s="50"/>
      <c r="GAD330" s="50"/>
      <c r="GAE330" s="50"/>
      <c r="GAF330" s="50"/>
      <c r="GAG330" s="50"/>
      <c r="GAH330" s="50"/>
      <c r="GAI330" s="50"/>
      <c r="GAJ330" s="50"/>
      <c r="GAK330" s="50"/>
      <c r="GAL330" s="50"/>
      <c r="GAM330" s="50"/>
      <c r="GAN330" s="50"/>
      <c r="GAO330" s="50"/>
      <c r="GAP330" s="50"/>
      <c r="GAQ330" s="50"/>
      <c r="GAR330" s="50"/>
      <c r="GAS330" s="50"/>
      <c r="GAT330" s="50"/>
      <c r="GAU330" s="50"/>
      <c r="GAV330" s="50"/>
      <c r="GAW330" s="50"/>
      <c r="GAX330" s="50"/>
      <c r="GAY330" s="50"/>
      <c r="GAZ330" s="50"/>
      <c r="GBA330" s="50"/>
      <c r="GBB330" s="50"/>
      <c r="GBC330" s="50"/>
      <c r="GBD330" s="50"/>
      <c r="GBE330" s="50"/>
      <c r="GBF330" s="50"/>
      <c r="GBG330" s="50"/>
      <c r="GBH330" s="50"/>
      <c r="GBI330" s="50"/>
      <c r="GBJ330" s="50"/>
      <c r="GBK330" s="50"/>
      <c r="GBL330" s="50"/>
      <c r="GBM330" s="50"/>
      <c r="GBN330" s="50"/>
      <c r="GBO330" s="50"/>
      <c r="GBP330" s="50"/>
      <c r="GBQ330" s="50"/>
      <c r="GBR330" s="50"/>
      <c r="GBS330" s="50"/>
      <c r="GBT330" s="50"/>
      <c r="GBU330" s="50"/>
      <c r="GBV330" s="50"/>
      <c r="GBW330" s="50"/>
      <c r="GBX330" s="50"/>
      <c r="GBY330" s="50"/>
      <c r="GBZ330" s="50"/>
      <c r="GCA330" s="50"/>
      <c r="GCB330" s="50"/>
      <c r="GCC330" s="50"/>
      <c r="GCD330" s="50"/>
      <c r="GCE330" s="50"/>
      <c r="GCF330" s="50"/>
      <c r="GCG330" s="50"/>
      <c r="GCH330" s="50"/>
      <c r="GCI330" s="50"/>
      <c r="GCJ330" s="50"/>
      <c r="GCK330" s="50"/>
      <c r="GCL330" s="50"/>
      <c r="GCM330" s="50"/>
      <c r="GCN330" s="50"/>
      <c r="GCO330" s="50"/>
      <c r="GCP330" s="50"/>
      <c r="GCQ330" s="50"/>
      <c r="GCR330" s="50"/>
      <c r="GCS330" s="50"/>
      <c r="GCT330" s="50"/>
      <c r="GCU330" s="50"/>
      <c r="GCV330" s="50"/>
      <c r="GCW330" s="50"/>
      <c r="GCX330" s="50"/>
      <c r="GCY330" s="50"/>
      <c r="GCZ330" s="50"/>
      <c r="GDA330" s="50"/>
      <c r="GDB330" s="50"/>
      <c r="GDC330" s="50"/>
      <c r="GDD330" s="50"/>
      <c r="GDE330" s="50"/>
      <c r="GDF330" s="50"/>
      <c r="GDG330" s="50"/>
      <c r="GDH330" s="50"/>
      <c r="GDI330" s="50"/>
      <c r="GDJ330" s="50"/>
      <c r="GDK330" s="50"/>
      <c r="GDL330" s="50"/>
      <c r="GDM330" s="50"/>
      <c r="GDN330" s="50"/>
      <c r="GDO330" s="50"/>
      <c r="GDP330" s="50"/>
      <c r="GDQ330" s="50"/>
      <c r="GDR330" s="50"/>
      <c r="GDS330" s="50"/>
      <c r="GDT330" s="50"/>
      <c r="GDU330" s="50"/>
      <c r="GDV330" s="50"/>
      <c r="GDW330" s="50"/>
      <c r="GDX330" s="50"/>
      <c r="GDY330" s="50"/>
      <c r="GDZ330" s="50"/>
      <c r="GEA330" s="50"/>
      <c r="GEB330" s="50"/>
      <c r="GED330" s="50"/>
      <c r="GEF330" s="50"/>
      <c r="GEG330" s="50"/>
      <c r="GEH330" s="50"/>
      <c r="GEI330" s="50"/>
      <c r="GEJ330" s="50"/>
      <c r="GEK330" s="50"/>
      <c r="GEL330" s="50"/>
      <c r="GEM330" s="50"/>
      <c r="GER330" s="50"/>
      <c r="GES330" s="50"/>
      <c r="GET330" s="50"/>
      <c r="GEU330" s="50"/>
      <c r="GEV330" s="50"/>
      <c r="GEW330" s="50"/>
      <c r="GEX330" s="50"/>
      <c r="GEY330" s="50"/>
      <c r="GEZ330" s="50"/>
      <c r="GFA330" s="50"/>
      <c r="GFB330" s="50"/>
      <c r="GFC330" s="50"/>
      <c r="GFD330" s="50"/>
      <c r="GFE330" s="50"/>
      <c r="GFF330" s="50"/>
      <c r="GFG330" s="50"/>
      <c r="GFH330" s="50"/>
      <c r="GFI330" s="50"/>
      <c r="GFJ330" s="50"/>
      <c r="GFK330" s="50"/>
      <c r="GFL330" s="50"/>
      <c r="GFM330" s="50"/>
      <c r="GFN330" s="50"/>
      <c r="GFO330" s="50"/>
      <c r="GFP330" s="50"/>
      <c r="GFQ330" s="50"/>
      <c r="GFR330" s="50"/>
      <c r="GFS330" s="50"/>
      <c r="GFT330" s="50"/>
      <c r="GFU330" s="50"/>
      <c r="GFV330" s="50"/>
      <c r="GFW330" s="50"/>
      <c r="GFX330" s="50"/>
      <c r="GFY330" s="50"/>
      <c r="GFZ330" s="50"/>
      <c r="GGA330" s="50"/>
      <c r="GGB330" s="50"/>
      <c r="GGC330" s="50"/>
      <c r="GGD330" s="50"/>
      <c r="GGE330" s="50"/>
      <c r="GGF330" s="50"/>
      <c r="GGG330" s="50"/>
      <c r="GGH330" s="50"/>
      <c r="GGI330" s="50"/>
      <c r="GGJ330" s="50"/>
      <c r="GGK330" s="50"/>
      <c r="GGL330" s="50"/>
      <c r="GGM330" s="50"/>
      <c r="GGN330" s="50"/>
      <c r="GGO330" s="50"/>
      <c r="GGP330" s="50"/>
      <c r="GGQ330" s="50"/>
      <c r="GGR330" s="50"/>
      <c r="GGS330" s="50"/>
      <c r="GGT330" s="50"/>
      <c r="GGU330" s="50"/>
      <c r="GGV330" s="50"/>
      <c r="GGW330" s="50"/>
      <c r="GGX330" s="50"/>
      <c r="GGY330" s="50"/>
      <c r="GGZ330" s="50"/>
      <c r="GHA330" s="50"/>
      <c r="GHB330" s="50"/>
      <c r="GHC330" s="50"/>
      <c r="GHD330" s="50"/>
      <c r="GHE330" s="50"/>
      <c r="GHF330" s="50"/>
      <c r="GHG330" s="50"/>
      <c r="GHH330" s="50"/>
      <c r="GHI330" s="50"/>
      <c r="GHJ330" s="50"/>
      <c r="GHK330" s="50"/>
      <c r="GHL330" s="50"/>
      <c r="GHM330" s="50"/>
      <c r="GHN330" s="50"/>
      <c r="GHO330" s="50"/>
      <c r="GHP330" s="50"/>
      <c r="GHQ330" s="50"/>
      <c r="GHR330" s="50"/>
      <c r="GHS330" s="50"/>
      <c r="GHT330" s="50"/>
      <c r="GHU330" s="50"/>
      <c r="GHV330" s="50"/>
      <c r="GHW330" s="50"/>
      <c r="GHX330" s="50"/>
      <c r="GHY330" s="50"/>
      <c r="GHZ330" s="50"/>
      <c r="GIA330" s="50"/>
      <c r="GIB330" s="50"/>
      <c r="GIC330" s="50"/>
      <c r="GID330" s="50"/>
      <c r="GIE330" s="50"/>
      <c r="GIF330" s="50"/>
      <c r="GIG330" s="50"/>
      <c r="GIH330" s="50"/>
      <c r="GII330" s="50"/>
      <c r="GIJ330" s="50"/>
      <c r="GIK330" s="50"/>
      <c r="GIL330" s="50"/>
      <c r="GIM330" s="50"/>
      <c r="GIN330" s="50"/>
      <c r="GIO330" s="50"/>
      <c r="GIP330" s="50"/>
      <c r="GIQ330" s="50"/>
      <c r="GIR330" s="50"/>
      <c r="GIS330" s="50"/>
      <c r="GIT330" s="50"/>
      <c r="GIU330" s="50"/>
      <c r="GIV330" s="50"/>
      <c r="GIW330" s="50"/>
      <c r="GIX330" s="50"/>
      <c r="GIY330" s="50"/>
      <c r="GIZ330" s="50"/>
      <c r="GJA330" s="50"/>
      <c r="GJB330" s="50"/>
      <c r="GJC330" s="50"/>
      <c r="GJD330" s="50"/>
      <c r="GJE330" s="50"/>
      <c r="GJF330" s="50"/>
      <c r="GJG330" s="50"/>
      <c r="GJH330" s="50"/>
      <c r="GJI330" s="50"/>
      <c r="GJJ330" s="50"/>
      <c r="GJK330" s="50"/>
      <c r="GJL330" s="50"/>
      <c r="GJM330" s="50"/>
      <c r="GJN330" s="50"/>
      <c r="GJO330" s="50"/>
      <c r="GJP330" s="50"/>
      <c r="GJQ330" s="50"/>
      <c r="GJR330" s="50"/>
      <c r="GJS330" s="50"/>
      <c r="GJT330" s="50"/>
      <c r="GJU330" s="50"/>
      <c r="GJV330" s="50"/>
      <c r="GJW330" s="50"/>
      <c r="GJX330" s="50"/>
      <c r="GJY330" s="50"/>
      <c r="GJZ330" s="50"/>
      <c r="GKA330" s="50"/>
      <c r="GKB330" s="50"/>
      <c r="GKC330" s="50"/>
      <c r="GKD330" s="50"/>
      <c r="GKE330" s="50"/>
      <c r="GKF330" s="50"/>
      <c r="GKG330" s="50"/>
      <c r="GKH330" s="50"/>
      <c r="GKI330" s="50"/>
      <c r="GKJ330" s="50"/>
      <c r="GKK330" s="50"/>
      <c r="GKL330" s="50"/>
      <c r="GKM330" s="50"/>
      <c r="GKN330" s="50"/>
      <c r="GKO330" s="50"/>
      <c r="GKP330" s="50"/>
      <c r="GKQ330" s="50"/>
      <c r="GKR330" s="50"/>
      <c r="GKS330" s="50"/>
      <c r="GKT330" s="50"/>
      <c r="GKU330" s="50"/>
      <c r="GKV330" s="50"/>
      <c r="GKW330" s="50"/>
      <c r="GKX330" s="50"/>
      <c r="GKY330" s="50"/>
      <c r="GKZ330" s="50"/>
      <c r="GLA330" s="50"/>
      <c r="GLB330" s="50"/>
      <c r="GLC330" s="50"/>
      <c r="GLD330" s="50"/>
      <c r="GLE330" s="50"/>
      <c r="GLF330" s="50"/>
      <c r="GLG330" s="50"/>
      <c r="GLH330" s="50"/>
      <c r="GLI330" s="50"/>
      <c r="GLJ330" s="50"/>
      <c r="GLK330" s="50"/>
      <c r="GLL330" s="50"/>
      <c r="GLM330" s="50"/>
      <c r="GLN330" s="50"/>
      <c r="GLO330" s="50"/>
      <c r="GLP330" s="50"/>
      <c r="GLQ330" s="50"/>
      <c r="GLR330" s="50"/>
      <c r="GLS330" s="50"/>
      <c r="GLT330" s="50"/>
      <c r="GLU330" s="50"/>
      <c r="GLV330" s="50"/>
      <c r="GLW330" s="50"/>
      <c r="GLX330" s="50"/>
      <c r="GLY330" s="50"/>
      <c r="GLZ330" s="50"/>
      <c r="GMA330" s="50"/>
      <c r="GMB330" s="50"/>
      <c r="GMC330" s="50"/>
      <c r="GMD330" s="50"/>
      <c r="GME330" s="50"/>
      <c r="GMF330" s="50"/>
      <c r="GMG330" s="50"/>
      <c r="GMH330" s="50"/>
      <c r="GMI330" s="50"/>
      <c r="GMJ330" s="50"/>
      <c r="GMK330" s="50"/>
      <c r="GML330" s="50"/>
      <c r="GMM330" s="50"/>
      <c r="GMN330" s="50"/>
      <c r="GMO330" s="50"/>
      <c r="GMP330" s="50"/>
      <c r="GMQ330" s="50"/>
      <c r="GMR330" s="50"/>
      <c r="GMS330" s="50"/>
      <c r="GMT330" s="50"/>
      <c r="GMU330" s="50"/>
      <c r="GMV330" s="50"/>
      <c r="GMW330" s="50"/>
      <c r="GMX330" s="50"/>
      <c r="GMY330" s="50"/>
      <c r="GMZ330" s="50"/>
      <c r="GNA330" s="50"/>
      <c r="GNB330" s="50"/>
      <c r="GNC330" s="50"/>
      <c r="GND330" s="50"/>
      <c r="GNE330" s="50"/>
      <c r="GNF330" s="50"/>
      <c r="GNG330" s="50"/>
      <c r="GNH330" s="50"/>
      <c r="GNI330" s="50"/>
      <c r="GNJ330" s="50"/>
      <c r="GNK330" s="50"/>
      <c r="GNL330" s="50"/>
      <c r="GNM330" s="50"/>
      <c r="GNN330" s="50"/>
      <c r="GNO330" s="50"/>
      <c r="GNP330" s="50"/>
      <c r="GNQ330" s="50"/>
      <c r="GNR330" s="50"/>
      <c r="GNS330" s="50"/>
      <c r="GNT330" s="50"/>
      <c r="GNU330" s="50"/>
      <c r="GNV330" s="50"/>
      <c r="GNW330" s="50"/>
      <c r="GNX330" s="50"/>
      <c r="GNZ330" s="50"/>
      <c r="GOB330" s="50"/>
      <c r="GOC330" s="50"/>
      <c r="GOD330" s="50"/>
      <c r="GOE330" s="50"/>
      <c r="GOF330" s="50"/>
      <c r="GOG330" s="50"/>
      <c r="GOH330" s="50"/>
      <c r="GOI330" s="50"/>
      <c r="GON330" s="50"/>
      <c r="GOO330" s="50"/>
      <c r="GOP330" s="50"/>
      <c r="GOQ330" s="50"/>
      <c r="GOR330" s="50"/>
      <c r="GOS330" s="50"/>
      <c r="GOT330" s="50"/>
      <c r="GOU330" s="50"/>
      <c r="GOV330" s="50"/>
      <c r="GOW330" s="50"/>
      <c r="GOX330" s="50"/>
      <c r="GOY330" s="50"/>
      <c r="GOZ330" s="50"/>
      <c r="GPA330" s="50"/>
      <c r="GPB330" s="50"/>
      <c r="GPC330" s="50"/>
      <c r="GPD330" s="50"/>
      <c r="GPE330" s="50"/>
      <c r="GPF330" s="50"/>
      <c r="GPG330" s="50"/>
      <c r="GPH330" s="50"/>
      <c r="GPI330" s="50"/>
      <c r="GPJ330" s="50"/>
      <c r="GPK330" s="50"/>
      <c r="GPL330" s="50"/>
      <c r="GPM330" s="50"/>
      <c r="GPN330" s="50"/>
      <c r="GPO330" s="50"/>
      <c r="GPP330" s="50"/>
      <c r="GPQ330" s="50"/>
      <c r="GPR330" s="50"/>
      <c r="GPS330" s="50"/>
      <c r="GPT330" s="50"/>
      <c r="GPU330" s="50"/>
      <c r="GPV330" s="50"/>
      <c r="GPW330" s="50"/>
      <c r="GPX330" s="50"/>
      <c r="GPY330" s="50"/>
      <c r="GPZ330" s="50"/>
      <c r="GQA330" s="50"/>
      <c r="GQB330" s="50"/>
      <c r="GQC330" s="50"/>
      <c r="GQD330" s="50"/>
      <c r="GQE330" s="50"/>
      <c r="GQF330" s="50"/>
      <c r="GQG330" s="50"/>
      <c r="GQH330" s="50"/>
      <c r="GQI330" s="50"/>
      <c r="GQJ330" s="50"/>
      <c r="GQK330" s="50"/>
      <c r="GQL330" s="50"/>
      <c r="GQM330" s="50"/>
      <c r="GQN330" s="50"/>
      <c r="GQO330" s="50"/>
      <c r="GQP330" s="50"/>
      <c r="GQQ330" s="50"/>
      <c r="GQR330" s="50"/>
      <c r="GQS330" s="50"/>
      <c r="GQT330" s="50"/>
      <c r="GQU330" s="50"/>
      <c r="GQV330" s="50"/>
      <c r="GQW330" s="50"/>
      <c r="GQX330" s="50"/>
      <c r="GQY330" s="50"/>
      <c r="GQZ330" s="50"/>
      <c r="GRA330" s="50"/>
      <c r="GRB330" s="50"/>
      <c r="GRC330" s="50"/>
      <c r="GRD330" s="50"/>
      <c r="GRE330" s="50"/>
      <c r="GRF330" s="50"/>
      <c r="GRG330" s="50"/>
      <c r="GRH330" s="50"/>
      <c r="GRI330" s="50"/>
      <c r="GRJ330" s="50"/>
      <c r="GRK330" s="50"/>
      <c r="GRL330" s="50"/>
      <c r="GRM330" s="50"/>
      <c r="GRN330" s="50"/>
      <c r="GRO330" s="50"/>
      <c r="GRP330" s="50"/>
      <c r="GRQ330" s="50"/>
      <c r="GRR330" s="50"/>
      <c r="GRS330" s="50"/>
      <c r="GRT330" s="50"/>
      <c r="GRU330" s="50"/>
      <c r="GRV330" s="50"/>
      <c r="GRW330" s="50"/>
      <c r="GRX330" s="50"/>
      <c r="GRY330" s="50"/>
      <c r="GRZ330" s="50"/>
      <c r="GSA330" s="50"/>
      <c r="GSB330" s="50"/>
      <c r="GSC330" s="50"/>
      <c r="GSD330" s="50"/>
      <c r="GSE330" s="50"/>
      <c r="GSF330" s="50"/>
      <c r="GSG330" s="50"/>
      <c r="GSH330" s="50"/>
      <c r="GSI330" s="50"/>
      <c r="GSJ330" s="50"/>
      <c r="GSK330" s="50"/>
      <c r="GSL330" s="50"/>
      <c r="GSM330" s="50"/>
      <c r="GSN330" s="50"/>
      <c r="GSO330" s="50"/>
      <c r="GSP330" s="50"/>
      <c r="GSQ330" s="50"/>
      <c r="GSR330" s="50"/>
      <c r="GSS330" s="50"/>
      <c r="GST330" s="50"/>
      <c r="GSU330" s="50"/>
      <c r="GSV330" s="50"/>
      <c r="GSW330" s="50"/>
      <c r="GSX330" s="50"/>
      <c r="GSY330" s="50"/>
      <c r="GSZ330" s="50"/>
      <c r="GTA330" s="50"/>
      <c r="GTB330" s="50"/>
      <c r="GTC330" s="50"/>
      <c r="GTD330" s="50"/>
      <c r="GTE330" s="50"/>
      <c r="GTF330" s="50"/>
      <c r="GTG330" s="50"/>
      <c r="GTH330" s="50"/>
      <c r="GTI330" s="50"/>
      <c r="GTJ330" s="50"/>
      <c r="GTK330" s="50"/>
      <c r="GTL330" s="50"/>
      <c r="GTM330" s="50"/>
      <c r="GTN330" s="50"/>
      <c r="GTO330" s="50"/>
      <c r="GTP330" s="50"/>
      <c r="GTQ330" s="50"/>
      <c r="GTR330" s="50"/>
      <c r="GTS330" s="50"/>
      <c r="GTT330" s="50"/>
      <c r="GTU330" s="50"/>
      <c r="GTV330" s="50"/>
      <c r="GTW330" s="50"/>
      <c r="GTX330" s="50"/>
      <c r="GTY330" s="50"/>
      <c r="GTZ330" s="50"/>
      <c r="GUA330" s="50"/>
      <c r="GUB330" s="50"/>
      <c r="GUC330" s="50"/>
      <c r="GUD330" s="50"/>
      <c r="GUE330" s="50"/>
      <c r="GUF330" s="50"/>
      <c r="GUG330" s="50"/>
      <c r="GUH330" s="50"/>
      <c r="GUI330" s="50"/>
      <c r="GUJ330" s="50"/>
      <c r="GUK330" s="50"/>
      <c r="GUL330" s="50"/>
      <c r="GUM330" s="50"/>
      <c r="GUN330" s="50"/>
      <c r="GUO330" s="50"/>
      <c r="GUP330" s="50"/>
      <c r="GUQ330" s="50"/>
      <c r="GUR330" s="50"/>
      <c r="GUS330" s="50"/>
      <c r="GUT330" s="50"/>
      <c r="GUU330" s="50"/>
      <c r="GUV330" s="50"/>
      <c r="GUW330" s="50"/>
      <c r="GUX330" s="50"/>
      <c r="GUY330" s="50"/>
      <c r="GUZ330" s="50"/>
      <c r="GVA330" s="50"/>
      <c r="GVB330" s="50"/>
      <c r="GVC330" s="50"/>
      <c r="GVD330" s="50"/>
      <c r="GVE330" s="50"/>
      <c r="GVF330" s="50"/>
      <c r="GVG330" s="50"/>
      <c r="GVH330" s="50"/>
      <c r="GVI330" s="50"/>
      <c r="GVJ330" s="50"/>
      <c r="GVK330" s="50"/>
      <c r="GVL330" s="50"/>
      <c r="GVM330" s="50"/>
      <c r="GVN330" s="50"/>
      <c r="GVO330" s="50"/>
      <c r="GVP330" s="50"/>
      <c r="GVQ330" s="50"/>
      <c r="GVR330" s="50"/>
      <c r="GVS330" s="50"/>
      <c r="GVT330" s="50"/>
      <c r="GVU330" s="50"/>
      <c r="GVV330" s="50"/>
      <c r="GVW330" s="50"/>
      <c r="GVX330" s="50"/>
      <c r="GVY330" s="50"/>
      <c r="GVZ330" s="50"/>
      <c r="GWA330" s="50"/>
      <c r="GWB330" s="50"/>
      <c r="GWC330" s="50"/>
      <c r="GWD330" s="50"/>
      <c r="GWE330" s="50"/>
      <c r="GWF330" s="50"/>
      <c r="GWG330" s="50"/>
      <c r="GWH330" s="50"/>
      <c r="GWI330" s="50"/>
      <c r="GWJ330" s="50"/>
      <c r="GWK330" s="50"/>
      <c r="GWL330" s="50"/>
      <c r="GWM330" s="50"/>
      <c r="GWN330" s="50"/>
      <c r="GWO330" s="50"/>
      <c r="GWP330" s="50"/>
      <c r="GWQ330" s="50"/>
      <c r="GWR330" s="50"/>
      <c r="GWS330" s="50"/>
      <c r="GWT330" s="50"/>
      <c r="GWU330" s="50"/>
      <c r="GWV330" s="50"/>
      <c r="GWW330" s="50"/>
      <c r="GWX330" s="50"/>
      <c r="GWY330" s="50"/>
      <c r="GWZ330" s="50"/>
      <c r="GXA330" s="50"/>
      <c r="GXB330" s="50"/>
      <c r="GXC330" s="50"/>
      <c r="GXD330" s="50"/>
      <c r="GXE330" s="50"/>
      <c r="GXF330" s="50"/>
      <c r="GXG330" s="50"/>
      <c r="GXH330" s="50"/>
      <c r="GXI330" s="50"/>
      <c r="GXJ330" s="50"/>
      <c r="GXK330" s="50"/>
      <c r="GXL330" s="50"/>
      <c r="GXM330" s="50"/>
      <c r="GXN330" s="50"/>
      <c r="GXO330" s="50"/>
      <c r="GXP330" s="50"/>
      <c r="GXQ330" s="50"/>
      <c r="GXR330" s="50"/>
      <c r="GXS330" s="50"/>
      <c r="GXT330" s="50"/>
      <c r="GXV330" s="50"/>
      <c r="GXX330" s="50"/>
      <c r="GXY330" s="50"/>
      <c r="GXZ330" s="50"/>
      <c r="GYA330" s="50"/>
      <c r="GYB330" s="50"/>
      <c r="GYC330" s="50"/>
      <c r="GYD330" s="50"/>
      <c r="GYE330" s="50"/>
      <c r="GYJ330" s="50"/>
      <c r="GYK330" s="50"/>
      <c r="GYL330" s="50"/>
      <c r="GYM330" s="50"/>
      <c r="GYN330" s="50"/>
      <c r="GYO330" s="50"/>
      <c r="GYP330" s="50"/>
      <c r="GYQ330" s="50"/>
      <c r="GYR330" s="50"/>
      <c r="GYS330" s="50"/>
      <c r="GYT330" s="50"/>
      <c r="GYU330" s="50"/>
      <c r="GYV330" s="50"/>
      <c r="GYW330" s="50"/>
      <c r="GYX330" s="50"/>
      <c r="GYY330" s="50"/>
      <c r="GYZ330" s="50"/>
      <c r="GZA330" s="50"/>
      <c r="GZB330" s="50"/>
      <c r="GZC330" s="50"/>
      <c r="GZD330" s="50"/>
      <c r="GZE330" s="50"/>
      <c r="GZF330" s="50"/>
      <c r="GZG330" s="50"/>
      <c r="GZH330" s="50"/>
      <c r="GZI330" s="50"/>
      <c r="GZJ330" s="50"/>
      <c r="GZK330" s="50"/>
      <c r="GZL330" s="50"/>
      <c r="GZM330" s="50"/>
      <c r="GZN330" s="50"/>
      <c r="GZO330" s="50"/>
      <c r="GZP330" s="50"/>
      <c r="GZQ330" s="50"/>
      <c r="GZR330" s="50"/>
      <c r="GZS330" s="50"/>
      <c r="GZT330" s="50"/>
      <c r="GZU330" s="50"/>
      <c r="GZV330" s="50"/>
      <c r="GZW330" s="50"/>
      <c r="GZX330" s="50"/>
      <c r="GZY330" s="50"/>
      <c r="GZZ330" s="50"/>
      <c r="HAA330" s="50"/>
      <c r="HAB330" s="50"/>
      <c r="HAC330" s="50"/>
      <c r="HAD330" s="50"/>
      <c r="HAE330" s="50"/>
      <c r="HAF330" s="50"/>
      <c r="HAG330" s="50"/>
      <c r="HAH330" s="50"/>
      <c r="HAI330" s="50"/>
      <c r="HAJ330" s="50"/>
      <c r="HAK330" s="50"/>
      <c r="HAL330" s="50"/>
      <c r="HAM330" s="50"/>
      <c r="HAN330" s="50"/>
      <c r="HAO330" s="50"/>
      <c r="HAP330" s="50"/>
      <c r="HAQ330" s="50"/>
      <c r="HAR330" s="50"/>
      <c r="HAS330" s="50"/>
      <c r="HAT330" s="50"/>
      <c r="HAU330" s="50"/>
      <c r="HAV330" s="50"/>
      <c r="HAW330" s="50"/>
      <c r="HAX330" s="50"/>
      <c r="HAY330" s="50"/>
      <c r="HAZ330" s="50"/>
      <c r="HBA330" s="50"/>
      <c r="HBB330" s="50"/>
      <c r="HBC330" s="50"/>
      <c r="HBD330" s="50"/>
      <c r="HBE330" s="50"/>
      <c r="HBF330" s="50"/>
      <c r="HBG330" s="50"/>
      <c r="HBH330" s="50"/>
      <c r="HBI330" s="50"/>
      <c r="HBJ330" s="50"/>
      <c r="HBK330" s="50"/>
      <c r="HBL330" s="50"/>
      <c r="HBM330" s="50"/>
      <c r="HBN330" s="50"/>
      <c r="HBO330" s="50"/>
      <c r="HBP330" s="50"/>
      <c r="HBQ330" s="50"/>
      <c r="HBR330" s="50"/>
      <c r="HBS330" s="50"/>
      <c r="HBT330" s="50"/>
      <c r="HBU330" s="50"/>
      <c r="HBV330" s="50"/>
      <c r="HBW330" s="50"/>
      <c r="HBX330" s="50"/>
      <c r="HBY330" s="50"/>
      <c r="HBZ330" s="50"/>
      <c r="HCA330" s="50"/>
      <c r="HCB330" s="50"/>
      <c r="HCC330" s="50"/>
      <c r="HCD330" s="50"/>
      <c r="HCE330" s="50"/>
      <c r="HCF330" s="50"/>
      <c r="HCG330" s="50"/>
      <c r="HCH330" s="50"/>
      <c r="HCI330" s="50"/>
      <c r="HCJ330" s="50"/>
      <c r="HCK330" s="50"/>
      <c r="HCL330" s="50"/>
      <c r="HCM330" s="50"/>
      <c r="HCN330" s="50"/>
      <c r="HCO330" s="50"/>
      <c r="HCP330" s="50"/>
      <c r="HCQ330" s="50"/>
      <c r="HCR330" s="50"/>
      <c r="HCS330" s="50"/>
      <c r="HCT330" s="50"/>
      <c r="HCU330" s="50"/>
      <c r="HCV330" s="50"/>
      <c r="HCW330" s="50"/>
      <c r="HCX330" s="50"/>
      <c r="HCY330" s="50"/>
      <c r="HCZ330" s="50"/>
      <c r="HDA330" s="50"/>
      <c r="HDB330" s="50"/>
      <c r="HDC330" s="50"/>
      <c r="HDD330" s="50"/>
      <c r="HDE330" s="50"/>
      <c r="HDF330" s="50"/>
      <c r="HDG330" s="50"/>
      <c r="HDH330" s="50"/>
      <c r="HDI330" s="50"/>
      <c r="HDJ330" s="50"/>
      <c r="HDK330" s="50"/>
      <c r="HDL330" s="50"/>
      <c r="HDM330" s="50"/>
      <c r="HDN330" s="50"/>
      <c r="HDO330" s="50"/>
      <c r="HDP330" s="50"/>
      <c r="HDQ330" s="50"/>
      <c r="HDR330" s="50"/>
      <c r="HDS330" s="50"/>
      <c r="HDT330" s="50"/>
      <c r="HDU330" s="50"/>
      <c r="HDV330" s="50"/>
      <c r="HDW330" s="50"/>
      <c r="HDX330" s="50"/>
      <c r="HDY330" s="50"/>
      <c r="HDZ330" s="50"/>
      <c r="HEA330" s="50"/>
      <c r="HEB330" s="50"/>
      <c r="HEC330" s="50"/>
      <c r="HED330" s="50"/>
      <c r="HEE330" s="50"/>
      <c r="HEF330" s="50"/>
      <c r="HEG330" s="50"/>
      <c r="HEH330" s="50"/>
      <c r="HEI330" s="50"/>
      <c r="HEJ330" s="50"/>
      <c r="HEK330" s="50"/>
      <c r="HEL330" s="50"/>
      <c r="HEM330" s="50"/>
      <c r="HEN330" s="50"/>
      <c r="HEO330" s="50"/>
      <c r="HEP330" s="50"/>
      <c r="HEQ330" s="50"/>
      <c r="HER330" s="50"/>
      <c r="HES330" s="50"/>
      <c r="HET330" s="50"/>
      <c r="HEU330" s="50"/>
      <c r="HEV330" s="50"/>
      <c r="HEW330" s="50"/>
      <c r="HEX330" s="50"/>
      <c r="HEY330" s="50"/>
      <c r="HEZ330" s="50"/>
      <c r="HFA330" s="50"/>
      <c r="HFB330" s="50"/>
      <c r="HFC330" s="50"/>
      <c r="HFD330" s="50"/>
      <c r="HFE330" s="50"/>
      <c r="HFF330" s="50"/>
      <c r="HFG330" s="50"/>
      <c r="HFH330" s="50"/>
      <c r="HFI330" s="50"/>
      <c r="HFJ330" s="50"/>
      <c r="HFK330" s="50"/>
      <c r="HFL330" s="50"/>
      <c r="HFM330" s="50"/>
      <c r="HFN330" s="50"/>
      <c r="HFO330" s="50"/>
      <c r="HFP330" s="50"/>
      <c r="HFQ330" s="50"/>
      <c r="HFR330" s="50"/>
      <c r="HFS330" s="50"/>
      <c r="HFT330" s="50"/>
      <c r="HFU330" s="50"/>
      <c r="HFV330" s="50"/>
      <c r="HFW330" s="50"/>
      <c r="HFX330" s="50"/>
      <c r="HFY330" s="50"/>
      <c r="HFZ330" s="50"/>
      <c r="HGA330" s="50"/>
      <c r="HGB330" s="50"/>
      <c r="HGC330" s="50"/>
      <c r="HGD330" s="50"/>
      <c r="HGE330" s="50"/>
      <c r="HGF330" s="50"/>
      <c r="HGG330" s="50"/>
      <c r="HGH330" s="50"/>
      <c r="HGI330" s="50"/>
      <c r="HGJ330" s="50"/>
      <c r="HGK330" s="50"/>
      <c r="HGL330" s="50"/>
      <c r="HGM330" s="50"/>
      <c r="HGN330" s="50"/>
      <c r="HGO330" s="50"/>
      <c r="HGP330" s="50"/>
      <c r="HGQ330" s="50"/>
      <c r="HGR330" s="50"/>
      <c r="HGS330" s="50"/>
      <c r="HGT330" s="50"/>
      <c r="HGU330" s="50"/>
      <c r="HGV330" s="50"/>
      <c r="HGW330" s="50"/>
      <c r="HGX330" s="50"/>
      <c r="HGY330" s="50"/>
      <c r="HGZ330" s="50"/>
      <c r="HHA330" s="50"/>
      <c r="HHB330" s="50"/>
      <c r="HHC330" s="50"/>
      <c r="HHD330" s="50"/>
      <c r="HHE330" s="50"/>
      <c r="HHF330" s="50"/>
      <c r="HHG330" s="50"/>
      <c r="HHH330" s="50"/>
      <c r="HHI330" s="50"/>
      <c r="HHJ330" s="50"/>
      <c r="HHK330" s="50"/>
      <c r="HHL330" s="50"/>
      <c r="HHM330" s="50"/>
      <c r="HHN330" s="50"/>
      <c r="HHO330" s="50"/>
      <c r="HHP330" s="50"/>
      <c r="HHR330" s="50"/>
      <c r="HHT330" s="50"/>
      <c r="HHU330" s="50"/>
      <c r="HHV330" s="50"/>
      <c r="HHW330" s="50"/>
      <c r="HHX330" s="50"/>
      <c r="HHY330" s="50"/>
      <c r="HHZ330" s="50"/>
      <c r="HIA330" s="50"/>
      <c r="HIF330" s="50"/>
      <c r="HIG330" s="50"/>
      <c r="HIH330" s="50"/>
      <c r="HII330" s="50"/>
      <c r="HIJ330" s="50"/>
      <c r="HIK330" s="50"/>
      <c r="HIL330" s="50"/>
      <c r="HIM330" s="50"/>
      <c r="HIN330" s="50"/>
      <c r="HIO330" s="50"/>
      <c r="HIP330" s="50"/>
      <c r="HIQ330" s="50"/>
      <c r="HIR330" s="50"/>
      <c r="HIS330" s="50"/>
      <c r="HIT330" s="50"/>
      <c r="HIU330" s="50"/>
      <c r="HIV330" s="50"/>
      <c r="HIW330" s="50"/>
      <c r="HIX330" s="50"/>
      <c r="HIY330" s="50"/>
      <c r="HIZ330" s="50"/>
      <c r="HJA330" s="50"/>
      <c r="HJB330" s="50"/>
      <c r="HJC330" s="50"/>
      <c r="HJD330" s="50"/>
      <c r="HJE330" s="50"/>
      <c r="HJF330" s="50"/>
      <c r="HJG330" s="50"/>
      <c r="HJH330" s="50"/>
      <c r="HJI330" s="50"/>
      <c r="HJJ330" s="50"/>
      <c r="HJK330" s="50"/>
      <c r="HJL330" s="50"/>
      <c r="HJM330" s="50"/>
      <c r="HJN330" s="50"/>
      <c r="HJO330" s="50"/>
      <c r="HJP330" s="50"/>
      <c r="HJQ330" s="50"/>
      <c r="HJR330" s="50"/>
      <c r="HJS330" s="50"/>
      <c r="HJT330" s="50"/>
      <c r="HJU330" s="50"/>
      <c r="HJV330" s="50"/>
      <c r="HJW330" s="50"/>
      <c r="HJX330" s="50"/>
      <c r="HJY330" s="50"/>
      <c r="HJZ330" s="50"/>
      <c r="HKA330" s="50"/>
      <c r="HKB330" s="50"/>
      <c r="HKC330" s="50"/>
      <c r="HKD330" s="50"/>
      <c r="HKE330" s="50"/>
      <c r="HKF330" s="50"/>
      <c r="HKG330" s="50"/>
      <c r="HKH330" s="50"/>
      <c r="HKI330" s="50"/>
      <c r="HKJ330" s="50"/>
      <c r="HKK330" s="50"/>
      <c r="HKL330" s="50"/>
      <c r="HKM330" s="50"/>
      <c r="HKN330" s="50"/>
      <c r="HKO330" s="50"/>
      <c r="HKP330" s="50"/>
      <c r="HKQ330" s="50"/>
      <c r="HKR330" s="50"/>
      <c r="HKS330" s="50"/>
      <c r="HKT330" s="50"/>
      <c r="HKU330" s="50"/>
      <c r="HKV330" s="50"/>
      <c r="HKW330" s="50"/>
      <c r="HKX330" s="50"/>
      <c r="HKY330" s="50"/>
      <c r="HKZ330" s="50"/>
      <c r="HLA330" s="50"/>
      <c r="HLB330" s="50"/>
      <c r="HLC330" s="50"/>
      <c r="HLD330" s="50"/>
      <c r="HLE330" s="50"/>
      <c r="HLF330" s="50"/>
      <c r="HLG330" s="50"/>
      <c r="HLH330" s="50"/>
      <c r="HLI330" s="50"/>
      <c r="HLJ330" s="50"/>
      <c r="HLK330" s="50"/>
      <c r="HLL330" s="50"/>
      <c r="HLM330" s="50"/>
      <c r="HLN330" s="50"/>
      <c r="HLO330" s="50"/>
      <c r="HLP330" s="50"/>
      <c r="HLQ330" s="50"/>
      <c r="HLR330" s="50"/>
      <c r="HLS330" s="50"/>
      <c r="HLT330" s="50"/>
      <c r="HLU330" s="50"/>
      <c r="HLV330" s="50"/>
      <c r="HLW330" s="50"/>
      <c r="HLX330" s="50"/>
      <c r="HLY330" s="50"/>
      <c r="HLZ330" s="50"/>
      <c r="HMA330" s="50"/>
      <c r="HMB330" s="50"/>
      <c r="HMC330" s="50"/>
      <c r="HMD330" s="50"/>
      <c r="HME330" s="50"/>
      <c r="HMF330" s="50"/>
      <c r="HMG330" s="50"/>
      <c r="HMH330" s="50"/>
      <c r="HMI330" s="50"/>
      <c r="HMJ330" s="50"/>
      <c r="HMK330" s="50"/>
      <c r="HML330" s="50"/>
      <c r="HMM330" s="50"/>
      <c r="HMN330" s="50"/>
      <c r="HMO330" s="50"/>
      <c r="HMP330" s="50"/>
      <c r="HMQ330" s="50"/>
      <c r="HMR330" s="50"/>
      <c r="HMS330" s="50"/>
      <c r="HMT330" s="50"/>
      <c r="HMU330" s="50"/>
      <c r="HMV330" s="50"/>
      <c r="HMW330" s="50"/>
      <c r="HMX330" s="50"/>
      <c r="HMY330" s="50"/>
      <c r="HMZ330" s="50"/>
      <c r="HNA330" s="50"/>
      <c r="HNB330" s="50"/>
      <c r="HNC330" s="50"/>
      <c r="HND330" s="50"/>
      <c r="HNE330" s="50"/>
      <c r="HNF330" s="50"/>
      <c r="HNG330" s="50"/>
      <c r="HNH330" s="50"/>
      <c r="HNI330" s="50"/>
      <c r="HNJ330" s="50"/>
      <c r="HNK330" s="50"/>
      <c r="HNL330" s="50"/>
      <c r="HNM330" s="50"/>
      <c r="HNN330" s="50"/>
      <c r="HNO330" s="50"/>
      <c r="HNP330" s="50"/>
      <c r="HNQ330" s="50"/>
      <c r="HNR330" s="50"/>
      <c r="HNS330" s="50"/>
      <c r="HNT330" s="50"/>
      <c r="HNU330" s="50"/>
      <c r="HNV330" s="50"/>
      <c r="HNW330" s="50"/>
      <c r="HNX330" s="50"/>
      <c r="HNY330" s="50"/>
      <c r="HNZ330" s="50"/>
      <c r="HOA330" s="50"/>
      <c r="HOB330" s="50"/>
      <c r="HOC330" s="50"/>
      <c r="HOD330" s="50"/>
      <c r="HOE330" s="50"/>
      <c r="HOF330" s="50"/>
      <c r="HOG330" s="50"/>
      <c r="HOH330" s="50"/>
      <c r="HOI330" s="50"/>
      <c r="HOJ330" s="50"/>
      <c r="HOK330" s="50"/>
      <c r="HOL330" s="50"/>
      <c r="HOM330" s="50"/>
      <c r="HON330" s="50"/>
      <c r="HOO330" s="50"/>
      <c r="HOP330" s="50"/>
      <c r="HOQ330" s="50"/>
      <c r="HOR330" s="50"/>
      <c r="HOS330" s="50"/>
      <c r="HOT330" s="50"/>
      <c r="HOU330" s="50"/>
      <c r="HOV330" s="50"/>
      <c r="HOW330" s="50"/>
      <c r="HOX330" s="50"/>
      <c r="HOY330" s="50"/>
      <c r="HOZ330" s="50"/>
      <c r="HPA330" s="50"/>
      <c r="HPB330" s="50"/>
      <c r="HPC330" s="50"/>
      <c r="HPD330" s="50"/>
      <c r="HPE330" s="50"/>
      <c r="HPF330" s="50"/>
      <c r="HPG330" s="50"/>
      <c r="HPH330" s="50"/>
      <c r="HPI330" s="50"/>
      <c r="HPJ330" s="50"/>
      <c r="HPK330" s="50"/>
      <c r="HPL330" s="50"/>
      <c r="HPM330" s="50"/>
      <c r="HPN330" s="50"/>
      <c r="HPO330" s="50"/>
      <c r="HPP330" s="50"/>
      <c r="HPQ330" s="50"/>
      <c r="HPR330" s="50"/>
      <c r="HPS330" s="50"/>
      <c r="HPT330" s="50"/>
      <c r="HPU330" s="50"/>
      <c r="HPV330" s="50"/>
      <c r="HPW330" s="50"/>
      <c r="HPX330" s="50"/>
      <c r="HPY330" s="50"/>
      <c r="HPZ330" s="50"/>
      <c r="HQA330" s="50"/>
      <c r="HQB330" s="50"/>
      <c r="HQC330" s="50"/>
      <c r="HQD330" s="50"/>
      <c r="HQE330" s="50"/>
      <c r="HQF330" s="50"/>
      <c r="HQG330" s="50"/>
      <c r="HQH330" s="50"/>
      <c r="HQI330" s="50"/>
      <c r="HQJ330" s="50"/>
      <c r="HQK330" s="50"/>
      <c r="HQL330" s="50"/>
      <c r="HQM330" s="50"/>
      <c r="HQN330" s="50"/>
      <c r="HQO330" s="50"/>
      <c r="HQP330" s="50"/>
      <c r="HQQ330" s="50"/>
      <c r="HQR330" s="50"/>
      <c r="HQS330" s="50"/>
      <c r="HQT330" s="50"/>
      <c r="HQU330" s="50"/>
      <c r="HQV330" s="50"/>
      <c r="HQW330" s="50"/>
      <c r="HQX330" s="50"/>
      <c r="HQY330" s="50"/>
      <c r="HQZ330" s="50"/>
      <c r="HRA330" s="50"/>
      <c r="HRB330" s="50"/>
      <c r="HRC330" s="50"/>
      <c r="HRD330" s="50"/>
      <c r="HRE330" s="50"/>
      <c r="HRF330" s="50"/>
      <c r="HRG330" s="50"/>
      <c r="HRH330" s="50"/>
      <c r="HRI330" s="50"/>
      <c r="HRJ330" s="50"/>
      <c r="HRK330" s="50"/>
      <c r="HRL330" s="50"/>
      <c r="HRN330" s="50"/>
      <c r="HRP330" s="50"/>
      <c r="HRQ330" s="50"/>
      <c r="HRR330" s="50"/>
      <c r="HRS330" s="50"/>
      <c r="HRT330" s="50"/>
      <c r="HRU330" s="50"/>
      <c r="HRV330" s="50"/>
      <c r="HRW330" s="50"/>
      <c r="HSB330" s="50"/>
      <c r="HSC330" s="50"/>
      <c r="HSD330" s="50"/>
      <c r="HSE330" s="50"/>
      <c r="HSF330" s="50"/>
      <c r="HSG330" s="50"/>
      <c r="HSH330" s="50"/>
      <c r="HSI330" s="50"/>
      <c r="HSJ330" s="50"/>
      <c r="HSK330" s="50"/>
      <c r="HSL330" s="50"/>
      <c r="HSM330" s="50"/>
      <c r="HSN330" s="50"/>
      <c r="HSO330" s="50"/>
      <c r="HSP330" s="50"/>
      <c r="HSQ330" s="50"/>
      <c r="HSR330" s="50"/>
      <c r="HSS330" s="50"/>
      <c r="HST330" s="50"/>
      <c r="HSU330" s="50"/>
      <c r="HSV330" s="50"/>
      <c r="HSW330" s="50"/>
      <c r="HSX330" s="50"/>
      <c r="HSY330" s="50"/>
      <c r="HSZ330" s="50"/>
      <c r="HTA330" s="50"/>
      <c r="HTB330" s="50"/>
      <c r="HTC330" s="50"/>
      <c r="HTD330" s="50"/>
      <c r="HTE330" s="50"/>
      <c r="HTF330" s="50"/>
      <c r="HTG330" s="50"/>
      <c r="HTH330" s="50"/>
      <c r="HTI330" s="50"/>
      <c r="HTJ330" s="50"/>
      <c r="HTK330" s="50"/>
      <c r="HTL330" s="50"/>
      <c r="HTM330" s="50"/>
      <c r="HTN330" s="50"/>
      <c r="HTO330" s="50"/>
      <c r="HTP330" s="50"/>
      <c r="HTQ330" s="50"/>
      <c r="HTR330" s="50"/>
      <c r="HTS330" s="50"/>
      <c r="HTT330" s="50"/>
      <c r="HTU330" s="50"/>
      <c r="HTV330" s="50"/>
      <c r="HTW330" s="50"/>
      <c r="HTX330" s="50"/>
      <c r="HTY330" s="50"/>
      <c r="HTZ330" s="50"/>
      <c r="HUA330" s="50"/>
      <c r="HUB330" s="50"/>
      <c r="HUC330" s="50"/>
      <c r="HUD330" s="50"/>
      <c r="HUE330" s="50"/>
      <c r="HUF330" s="50"/>
      <c r="HUG330" s="50"/>
      <c r="HUH330" s="50"/>
      <c r="HUI330" s="50"/>
      <c r="HUJ330" s="50"/>
      <c r="HUK330" s="50"/>
      <c r="HUL330" s="50"/>
      <c r="HUM330" s="50"/>
      <c r="HUN330" s="50"/>
      <c r="HUO330" s="50"/>
      <c r="HUP330" s="50"/>
      <c r="HUQ330" s="50"/>
      <c r="HUR330" s="50"/>
      <c r="HUS330" s="50"/>
      <c r="HUT330" s="50"/>
      <c r="HUU330" s="50"/>
      <c r="HUV330" s="50"/>
      <c r="HUW330" s="50"/>
      <c r="HUX330" s="50"/>
      <c r="HUY330" s="50"/>
      <c r="HUZ330" s="50"/>
      <c r="HVA330" s="50"/>
      <c r="HVB330" s="50"/>
      <c r="HVC330" s="50"/>
      <c r="HVD330" s="50"/>
      <c r="HVE330" s="50"/>
      <c r="HVF330" s="50"/>
      <c r="HVG330" s="50"/>
      <c r="HVH330" s="50"/>
      <c r="HVI330" s="50"/>
      <c r="HVJ330" s="50"/>
      <c r="HVK330" s="50"/>
      <c r="HVL330" s="50"/>
      <c r="HVM330" s="50"/>
      <c r="HVN330" s="50"/>
      <c r="HVO330" s="50"/>
      <c r="HVP330" s="50"/>
      <c r="HVQ330" s="50"/>
      <c r="HVR330" s="50"/>
      <c r="HVS330" s="50"/>
      <c r="HVT330" s="50"/>
      <c r="HVU330" s="50"/>
      <c r="HVV330" s="50"/>
      <c r="HVW330" s="50"/>
      <c r="HVX330" s="50"/>
      <c r="HVY330" s="50"/>
      <c r="HVZ330" s="50"/>
      <c r="HWA330" s="50"/>
      <c r="HWB330" s="50"/>
      <c r="HWC330" s="50"/>
      <c r="HWD330" s="50"/>
      <c r="HWE330" s="50"/>
      <c r="HWF330" s="50"/>
      <c r="HWG330" s="50"/>
      <c r="HWH330" s="50"/>
      <c r="HWI330" s="50"/>
      <c r="HWJ330" s="50"/>
      <c r="HWK330" s="50"/>
      <c r="HWL330" s="50"/>
      <c r="HWM330" s="50"/>
      <c r="HWN330" s="50"/>
      <c r="HWO330" s="50"/>
      <c r="HWP330" s="50"/>
      <c r="HWQ330" s="50"/>
      <c r="HWR330" s="50"/>
      <c r="HWS330" s="50"/>
      <c r="HWT330" s="50"/>
      <c r="HWU330" s="50"/>
      <c r="HWV330" s="50"/>
      <c r="HWW330" s="50"/>
      <c r="HWX330" s="50"/>
      <c r="HWY330" s="50"/>
      <c r="HWZ330" s="50"/>
      <c r="HXA330" s="50"/>
      <c r="HXB330" s="50"/>
      <c r="HXC330" s="50"/>
      <c r="HXD330" s="50"/>
      <c r="HXE330" s="50"/>
      <c r="HXF330" s="50"/>
      <c r="HXG330" s="50"/>
      <c r="HXH330" s="50"/>
      <c r="HXI330" s="50"/>
      <c r="HXJ330" s="50"/>
      <c r="HXK330" s="50"/>
      <c r="HXL330" s="50"/>
      <c r="HXM330" s="50"/>
      <c r="HXN330" s="50"/>
      <c r="HXO330" s="50"/>
      <c r="HXP330" s="50"/>
      <c r="HXQ330" s="50"/>
      <c r="HXR330" s="50"/>
      <c r="HXS330" s="50"/>
      <c r="HXT330" s="50"/>
      <c r="HXU330" s="50"/>
      <c r="HXV330" s="50"/>
      <c r="HXW330" s="50"/>
      <c r="HXX330" s="50"/>
      <c r="HXY330" s="50"/>
      <c r="HXZ330" s="50"/>
      <c r="HYA330" s="50"/>
      <c r="HYB330" s="50"/>
      <c r="HYC330" s="50"/>
      <c r="HYD330" s="50"/>
      <c r="HYE330" s="50"/>
      <c r="HYF330" s="50"/>
      <c r="HYG330" s="50"/>
      <c r="HYH330" s="50"/>
      <c r="HYI330" s="50"/>
      <c r="HYJ330" s="50"/>
      <c r="HYK330" s="50"/>
      <c r="HYL330" s="50"/>
      <c r="HYM330" s="50"/>
      <c r="HYN330" s="50"/>
      <c r="HYO330" s="50"/>
      <c r="HYP330" s="50"/>
      <c r="HYQ330" s="50"/>
      <c r="HYR330" s="50"/>
      <c r="HYS330" s="50"/>
      <c r="HYT330" s="50"/>
      <c r="HYU330" s="50"/>
      <c r="HYV330" s="50"/>
      <c r="HYW330" s="50"/>
      <c r="HYX330" s="50"/>
      <c r="HYY330" s="50"/>
      <c r="HYZ330" s="50"/>
      <c r="HZA330" s="50"/>
      <c r="HZB330" s="50"/>
      <c r="HZC330" s="50"/>
      <c r="HZD330" s="50"/>
      <c r="HZE330" s="50"/>
      <c r="HZF330" s="50"/>
      <c r="HZG330" s="50"/>
      <c r="HZH330" s="50"/>
      <c r="HZI330" s="50"/>
      <c r="HZJ330" s="50"/>
      <c r="HZK330" s="50"/>
      <c r="HZL330" s="50"/>
      <c r="HZM330" s="50"/>
      <c r="HZN330" s="50"/>
      <c r="HZO330" s="50"/>
      <c r="HZP330" s="50"/>
      <c r="HZQ330" s="50"/>
      <c r="HZR330" s="50"/>
      <c r="HZS330" s="50"/>
      <c r="HZT330" s="50"/>
      <c r="HZU330" s="50"/>
      <c r="HZV330" s="50"/>
      <c r="HZW330" s="50"/>
      <c r="HZX330" s="50"/>
      <c r="HZY330" s="50"/>
      <c r="HZZ330" s="50"/>
      <c r="IAA330" s="50"/>
      <c r="IAB330" s="50"/>
      <c r="IAC330" s="50"/>
      <c r="IAD330" s="50"/>
      <c r="IAE330" s="50"/>
      <c r="IAF330" s="50"/>
      <c r="IAG330" s="50"/>
      <c r="IAH330" s="50"/>
      <c r="IAI330" s="50"/>
      <c r="IAJ330" s="50"/>
      <c r="IAK330" s="50"/>
      <c r="IAL330" s="50"/>
      <c r="IAM330" s="50"/>
      <c r="IAN330" s="50"/>
      <c r="IAO330" s="50"/>
      <c r="IAP330" s="50"/>
      <c r="IAQ330" s="50"/>
      <c r="IAR330" s="50"/>
      <c r="IAS330" s="50"/>
      <c r="IAT330" s="50"/>
      <c r="IAU330" s="50"/>
      <c r="IAV330" s="50"/>
      <c r="IAW330" s="50"/>
      <c r="IAX330" s="50"/>
      <c r="IAY330" s="50"/>
      <c r="IAZ330" s="50"/>
      <c r="IBA330" s="50"/>
      <c r="IBB330" s="50"/>
      <c r="IBC330" s="50"/>
      <c r="IBD330" s="50"/>
      <c r="IBE330" s="50"/>
      <c r="IBF330" s="50"/>
      <c r="IBG330" s="50"/>
      <c r="IBH330" s="50"/>
      <c r="IBJ330" s="50"/>
      <c r="IBL330" s="50"/>
      <c r="IBM330" s="50"/>
      <c r="IBN330" s="50"/>
      <c r="IBO330" s="50"/>
      <c r="IBP330" s="50"/>
      <c r="IBQ330" s="50"/>
      <c r="IBR330" s="50"/>
      <c r="IBS330" s="50"/>
      <c r="IBX330" s="50"/>
      <c r="IBY330" s="50"/>
      <c r="IBZ330" s="50"/>
      <c r="ICA330" s="50"/>
      <c r="ICB330" s="50"/>
      <c r="ICC330" s="50"/>
      <c r="ICD330" s="50"/>
      <c r="ICE330" s="50"/>
      <c r="ICF330" s="50"/>
      <c r="ICG330" s="50"/>
      <c r="ICH330" s="50"/>
      <c r="ICI330" s="50"/>
      <c r="ICJ330" s="50"/>
      <c r="ICK330" s="50"/>
      <c r="ICL330" s="50"/>
      <c r="ICM330" s="50"/>
      <c r="ICN330" s="50"/>
      <c r="ICO330" s="50"/>
      <c r="ICP330" s="50"/>
      <c r="ICQ330" s="50"/>
      <c r="ICR330" s="50"/>
      <c r="ICS330" s="50"/>
      <c r="ICT330" s="50"/>
      <c r="ICU330" s="50"/>
      <c r="ICV330" s="50"/>
      <c r="ICW330" s="50"/>
      <c r="ICX330" s="50"/>
      <c r="ICY330" s="50"/>
      <c r="ICZ330" s="50"/>
      <c r="IDA330" s="50"/>
      <c r="IDB330" s="50"/>
      <c r="IDC330" s="50"/>
      <c r="IDD330" s="50"/>
      <c r="IDE330" s="50"/>
      <c r="IDF330" s="50"/>
      <c r="IDG330" s="50"/>
      <c r="IDH330" s="50"/>
      <c r="IDI330" s="50"/>
      <c r="IDJ330" s="50"/>
      <c r="IDK330" s="50"/>
      <c r="IDL330" s="50"/>
      <c r="IDM330" s="50"/>
      <c r="IDN330" s="50"/>
      <c r="IDO330" s="50"/>
      <c r="IDP330" s="50"/>
      <c r="IDQ330" s="50"/>
      <c r="IDR330" s="50"/>
      <c r="IDS330" s="50"/>
      <c r="IDT330" s="50"/>
      <c r="IDU330" s="50"/>
      <c r="IDV330" s="50"/>
      <c r="IDW330" s="50"/>
      <c r="IDX330" s="50"/>
      <c r="IDY330" s="50"/>
      <c r="IDZ330" s="50"/>
      <c r="IEA330" s="50"/>
      <c r="IEB330" s="50"/>
      <c r="IEC330" s="50"/>
      <c r="IED330" s="50"/>
      <c r="IEE330" s="50"/>
      <c r="IEF330" s="50"/>
      <c r="IEG330" s="50"/>
      <c r="IEH330" s="50"/>
      <c r="IEI330" s="50"/>
      <c r="IEJ330" s="50"/>
      <c r="IEK330" s="50"/>
      <c r="IEL330" s="50"/>
      <c r="IEM330" s="50"/>
      <c r="IEN330" s="50"/>
      <c r="IEO330" s="50"/>
      <c r="IEP330" s="50"/>
      <c r="IEQ330" s="50"/>
      <c r="IER330" s="50"/>
      <c r="IES330" s="50"/>
      <c r="IET330" s="50"/>
      <c r="IEU330" s="50"/>
      <c r="IEV330" s="50"/>
      <c r="IEW330" s="50"/>
      <c r="IEX330" s="50"/>
      <c r="IEY330" s="50"/>
      <c r="IEZ330" s="50"/>
      <c r="IFA330" s="50"/>
      <c r="IFB330" s="50"/>
      <c r="IFC330" s="50"/>
      <c r="IFD330" s="50"/>
      <c r="IFE330" s="50"/>
      <c r="IFF330" s="50"/>
      <c r="IFG330" s="50"/>
      <c r="IFH330" s="50"/>
      <c r="IFI330" s="50"/>
      <c r="IFJ330" s="50"/>
      <c r="IFK330" s="50"/>
      <c r="IFL330" s="50"/>
      <c r="IFM330" s="50"/>
      <c r="IFN330" s="50"/>
      <c r="IFO330" s="50"/>
      <c r="IFP330" s="50"/>
      <c r="IFQ330" s="50"/>
      <c r="IFR330" s="50"/>
      <c r="IFS330" s="50"/>
      <c r="IFT330" s="50"/>
      <c r="IFU330" s="50"/>
      <c r="IFV330" s="50"/>
      <c r="IFW330" s="50"/>
      <c r="IFX330" s="50"/>
      <c r="IFY330" s="50"/>
      <c r="IFZ330" s="50"/>
      <c r="IGA330" s="50"/>
      <c r="IGB330" s="50"/>
      <c r="IGC330" s="50"/>
      <c r="IGD330" s="50"/>
      <c r="IGE330" s="50"/>
      <c r="IGF330" s="50"/>
      <c r="IGG330" s="50"/>
      <c r="IGH330" s="50"/>
      <c r="IGI330" s="50"/>
      <c r="IGJ330" s="50"/>
      <c r="IGK330" s="50"/>
      <c r="IGL330" s="50"/>
      <c r="IGM330" s="50"/>
      <c r="IGN330" s="50"/>
      <c r="IGO330" s="50"/>
      <c r="IGP330" s="50"/>
      <c r="IGQ330" s="50"/>
      <c r="IGR330" s="50"/>
      <c r="IGS330" s="50"/>
      <c r="IGT330" s="50"/>
      <c r="IGU330" s="50"/>
      <c r="IGV330" s="50"/>
      <c r="IGW330" s="50"/>
      <c r="IGX330" s="50"/>
      <c r="IGY330" s="50"/>
      <c r="IGZ330" s="50"/>
      <c r="IHA330" s="50"/>
      <c r="IHB330" s="50"/>
      <c r="IHC330" s="50"/>
      <c r="IHD330" s="50"/>
      <c r="IHE330" s="50"/>
      <c r="IHF330" s="50"/>
      <c r="IHG330" s="50"/>
      <c r="IHH330" s="50"/>
      <c r="IHI330" s="50"/>
      <c r="IHJ330" s="50"/>
      <c r="IHK330" s="50"/>
      <c r="IHL330" s="50"/>
      <c r="IHM330" s="50"/>
      <c r="IHN330" s="50"/>
      <c r="IHO330" s="50"/>
      <c r="IHP330" s="50"/>
      <c r="IHQ330" s="50"/>
      <c r="IHR330" s="50"/>
      <c r="IHS330" s="50"/>
      <c r="IHT330" s="50"/>
      <c r="IHU330" s="50"/>
      <c r="IHV330" s="50"/>
      <c r="IHW330" s="50"/>
      <c r="IHX330" s="50"/>
      <c r="IHY330" s="50"/>
      <c r="IHZ330" s="50"/>
      <c r="IIA330" s="50"/>
      <c r="IIB330" s="50"/>
      <c r="IIC330" s="50"/>
      <c r="IID330" s="50"/>
      <c r="IIE330" s="50"/>
      <c r="IIF330" s="50"/>
      <c r="IIG330" s="50"/>
      <c r="IIH330" s="50"/>
      <c r="III330" s="50"/>
      <c r="IIJ330" s="50"/>
      <c r="IIK330" s="50"/>
      <c r="IIL330" s="50"/>
      <c r="IIM330" s="50"/>
      <c r="IIN330" s="50"/>
      <c r="IIO330" s="50"/>
      <c r="IIP330" s="50"/>
      <c r="IIQ330" s="50"/>
      <c r="IIR330" s="50"/>
      <c r="IIS330" s="50"/>
      <c r="IIT330" s="50"/>
      <c r="IIU330" s="50"/>
      <c r="IIV330" s="50"/>
      <c r="IIW330" s="50"/>
      <c r="IIX330" s="50"/>
      <c r="IIY330" s="50"/>
      <c r="IIZ330" s="50"/>
      <c r="IJA330" s="50"/>
      <c r="IJB330" s="50"/>
      <c r="IJC330" s="50"/>
      <c r="IJD330" s="50"/>
      <c r="IJE330" s="50"/>
      <c r="IJF330" s="50"/>
      <c r="IJG330" s="50"/>
      <c r="IJH330" s="50"/>
      <c r="IJI330" s="50"/>
      <c r="IJJ330" s="50"/>
      <c r="IJK330" s="50"/>
      <c r="IJL330" s="50"/>
      <c r="IJM330" s="50"/>
      <c r="IJN330" s="50"/>
      <c r="IJO330" s="50"/>
      <c r="IJP330" s="50"/>
      <c r="IJQ330" s="50"/>
      <c r="IJR330" s="50"/>
      <c r="IJS330" s="50"/>
      <c r="IJT330" s="50"/>
      <c r="IJU330" s="50"/>
      <c r="IJV330" s="50"/>
      <c r="IJW330" s="50"/>
      <c r="IJX330" s="50"/>
      <c r="IJY330" s="50"/>
      <c r="IJZ330" s="50"/>
      <c r="IKA330" s="50"/>
      <c r="IKB330" s="50"/>
      <c r="IKC330" s="50"/>
      <c r="IKD330" s="50"/>
      <c r="IKE330" s="50"/>
      <c r="IKF330" s="50"/>
      <c r="IKG330" s="50"/>
      <c r="IKH330" s="50"/>
      <c r="IKI330" s="50"/>
      <c r="IKJ330" s="50"/>
      <c r="IKK330" s="50"/>
      <c r="IKL330" s="50"/>
      <c r="IKM330" s="50"/>
      <c r="IKN330" s="50"/>
      <c r="IKO330" s="50"/>
      <c r="IKP330" s="50"/>
      <c r="IKQ330" s="50"/>
      <c r="IKR330" s="50"/>
      <c r="IKS330" s="50"/>
      <c r="IKT330" s="50"/>
      <c r="IKU330" s="50"/>
      <c r="IKV330" s="50"/>
      <c r="IKW330" s="50"/>
      <c r="IKX330" s="50"/>
      <c r="IKY330" s="50"/>
      <c r="IKZ330" s="50"/>
      <c r="ILA330" s="50"/>
      <c r="ILB330" s="50"/>
      <c r="ILC330" s="50"/>
      <c r="ILD330" s="50"/>
      <c r="ILF330" s="50"/>
      <c r="ILH330" s="50"/>
      <c r="ILI330" s="50"/>
      <c r="ILJ330" s="50"/>
      <c r="ILK330" s="50"/>
      <c r="ILL330" s="50"/>
      <c r="ILM330" s="50"/>
      <c r="ILN330" s="50"/>
      <c r="ILO330" s="50"/>
      <c r="ILT330" s="50"/>
      <c r="ILU330" s="50"/>
      <c r="ILV330" s="50"/>
      <c r="ILW330" s="50"/>
      <c r="ILX330" s="50"/>
      <c r="ILY330" s="50"/>
      <c r="ILZ330" s="50"/>
      <c r="IMA330" s="50"/>
      <c r="IMB330" s="50"/>
      <c r="IMC330" s="50"/>
      <c r="IMD330" s="50"/>
      <c r="IME330" s="50"/>
      <c r="IMF330" s="50"/>
      <c r="IMG330" s="50"/>
      <c r="IMH330" s="50"/>
      <c r="IMI330" s="50"/>
      <c r="IMJ330" s="50"/>
      <c r="IMK330" s="50"/>
      <c r="IML330" s="50"/>
      <c r="IMM330" s="50"/>
      <c r="IMN330" s="50"/>
      <c r="IMO330" s="50"/>
      <c r="IMP330" s="50"/>
      <c r="IMQ330" s="50"/>
      <c r="IMR330" s="50"/>
      <c r="IMS330" s="50"/>
      <c r="IMT330" s="50"/>
      <c r="IMU330" s="50"/>
      <c r="IMV330" s="50"/>
      <c r="IMW330" s="50"/>
      <c r="IMX330" s="50"/>
      <c r="IMY330" s="50"/>
      <c r="IMZ330" s="50"/>
      <c r="INA330" s="50"/>
      <c r="INB330" s="50"/>
      <c r="INC330" s="50"/>
      <c r="IND330" s="50"/>
      <c r="INE330" s="50"/>
      <c r="INF330" s="50"/>
      <c r="ING330" s="50"/>
      <c r="INH330" s="50"/>
      <c r="INI330" s="50"/>
      <c r="INJ330" s="50"/>
      <c r="INK330" s="50"/>
      <c r="INL330" s="50"/>
      <c r="INM330" s="50"/>
      <c r="INN330" s="50"/>
      <c r="INO330" s="50"/>
      <c r="INP330" s="50"/>
      <c r="INQ330" s="50"/>
      <c r="INR330" s="50"/>
      <c r="INS330" s="50"/>
      <c r="INT330" s="50"/>
      <c r="INU330" s="50"/>
      <c r="INV330" s="50"/>
      <c r="INW330" s="50"/>
      <c r="INX330" s="50"/>
      <c r="INY330" s="50"/>
      <c r="INZ330" s="50"/>
      <c r="IOA330" s="50"/>
      <c r="IOB330" s="50"/>
      <c r="IOC330" s="50"/>
      <c r="IOD330" s="50"/>
      <c r="IOE330" s="50"/>
      <c r="IOF330" s="50"/>
      <c r="IOG330" s="50"/>
      <c r="IOH330" s="50"/>
      <c r="IOI330" s="50"/>
      <c r="IOJ330" s="50"/>
      <c r="IOK330" s="50"/>
      <c r="IOL330" s="50"/>
      <c r="IOM330" s="50"/>
      <c r="ION330" s="50"/>
      <c r="IOO330" s="50"/>
      <c r="IOP330" s="50"/>
      <c r="IOQ330" s="50"/>
      <c r="IOR330" s="50"/>
      <c r="IOS330" s="50"/>
      <c r="IOT330" s="50"/>
      <c r="IOU330" s="50"/>
      <c r="IOV330" s="50"/>
      <c r="IOW330" s="50"/>
      <c r="IOX330" s="50"/>
      <c r="IOY330" s="50"/>
      <c r="IOZ330" s="50"/>
      <c r="IPA330" s="50"/>
      <c r="IPB330" s="50"/>
      <c r="IPC330" s="50"/>
      <c r="IPD330" s="50"/>
      <c r="IPE330" s="50"/>
      <c r="IPF330" s="50"/>
      <c r="IPG330" s="50"/>
      <c r="IPH330" s="50"/>
      <c r="IPI330" s="50"/>
      <c r="IPJ330" s="50"/>
      <c r="IPK330" s="50"/>
      <c r="IPL330" s="50"/>
      <c r="IPM330" s="50"/>
      <c r="IPN330" s="50"/>
      <c r="IPO330" s="50"/>
      <c r="IPP330" s="50"/>
      <c r="IPQ330" s="50"/>
      <c r="IPR330" s="50"/>
      <c r="IPS330" s="50"/>
      <c r="IPT330" s="50"/>
      <c r="IPU330" s="50"/>
      <c r="IPV330" s="50"/>
      <c r="IPW330" s="50"/>
      <c r="IPX330" s="50"/>
      <c r="IPY330" s="50"/>
      <c r="IPZ330" s="50"/>
      <c r="IQA330" s="50"/>
      <c r="IQB330" s="50"/>
      <c r="IQC330" s="50"/>
      <c r="IQD330" s="50"/>
      <c r="IQE330" s="50"/>
      <c r="IQF330" s="50"/>
      <c r="IQG330" s="50"/>
      <c r="IQH330" s="50"/>
      <c r="IQI330" s="50"/>
      <c r="IQJ330" s="50"/>
      <c r="IQK330" s="50"/>
      <c r="IQL330" s="50"/>
      <c r="IQM330" s="50"/>
      <c r="IQN330" s="50"/>
      <c r="IQO330" s="50"/>
      <c r="IQP330" s="50"/>
      <c r="IQQ330" s="50"/>
      <c r="IQR330" s="50"/>
      <c r="IQS330" s="50"/>
      <c r="IQT330" s="50"/>
      <c r="IQU330" s="50"/>
      <c r="IQV330" s="50"/>
      <c r="IQW330" s="50"/>
      <c r="IQX330" s="50"/>
      <c r="IQY330" s="50"/>
      <c r="IQZ330" s="50"/>
      <c r="IRA330" s="50"/>
      <c r="IRB330" s="50"/>
      <c r="IRC330" s="50"/>
      <c r="IRD330" s="50"/>
      <c r="IRE330" s="50"/>
      <c r="IRF330" s="50"/>
      <c r="IRG330" s="50"/>
      <c r="IRH330" s="50"/>
      <c r="IRI330" s="50"/>
      <c r="IRJ330" s="50"/>
      <c r="IRK330" s="50"/>
      <c r="IRL330" s="50"/>
      <c r="IRM330" s="50"/>
      <c r="IRN330" s="50"/>
      <c r="IRO330" s="50"/>
      <c r="IRP330" s="50"/>
      <c r="IRQ330" s="50"/>
      <c r="IRR330" s="50"/>
      <c r="IRS330" s="50"/>
      <c r="IRT330" s="50"/>
      <c r="IRU330" s="50"/>
      <c r="IRV330" s="50"/>
      <c r="IRW330" s="50"/>
      <c r="IRX330" s="50"/>
      <c r="IRY330" s="50"/>
      <c r="IRZ330" s="50"/>
      <c r="ISA330" s="50"/>
      <c r="ISB330" s="50"/>
      <c r="ISC330" s="50"/>
      <c r="ISD330" s="50"/>
      <c r="ISE330" s="50"/>
      <c r="ISF330" s="50"/>
      <c r="ISG330" s="50"/>
      <c r="ISH330" s="50"/>
      <c r="ISI330" s="50"/>
      <c r="ISJ330" s="50"/>
      <c r="ISK330" s="50"/>
      <c r="ISL330" s="50"/>
      <c r="ISM330" s="50"/>
      <c r="ISN330" s="50"/>
      <c r="ISO330" s="50"/>
      <c r="ISP330" s="50"/>
      <c r="ISQ330" s="50"/>
      <c r="ISR330" s="50"/>
      <c r="ISS330" s="50"/>
      <c r="IST330" s="50"/>
      <c r="ISU330" s="50"/>
      <c r="ISV330" s="50"/>
      <c r="ISW330" s="50"/>
      <c r="ISX330" s="50"/>
      <c r="ISY330" s="50"/>
      <c r="ISZ330" s="50"/>
      <c r="ITA330" s="50"/>
      <c r="ITB330" s="50"/>
      <c r="ITC330" s="50"/>
      <c r="ITD330" s="50"/>
      <c r="ITE330" s="50"/>
      <c r="ITF330" s="50"/>
      <c r="ITG330" s="50"/>
      <c r="ITH330" s="50"/>
      <c r="ITI330" s="50"/>
      <c r="ITJ330" s="50"/>
      <c r="ITK330" s="50"/>
      <c r="ITL330" s="50"/>
      <c r="ITM330" s="50"/>
      <c r="ITN330" s="50"/>
      <c r="ITO330" s="50"/>
      <c r="ITP330" s="50"/>
      <c r="ITQ330" s="50"/>
      <c r="ITR330" s="50"/>
      <c r="ITS330" s="50"/>
      <c r="ITT330" s="50"/>
      <c r="ITU330" s="50"/>
      <c r="ITV330" s="50"/>
      <c r="ITW330" s="50"/>
      <c r="ITX330" s="50"/>
      <c r="ITY330" s="50"/>
      <c r="ITZ330" s="50"/>
      <c r="IUA330" s="50"/>
      <c r="IUB330" s="50"/>
      <c r="IUC330" s="50"/>
      <c r="IUD330" s="50"/>
      <c r="IUE330" s="50"/>
      <c r="IUF330" s="50"/>
      <c r="IUG330" s="50"/>
      <c r="IUH330" s="50"/>
      <c r="IUI330" s="50"/>
      <c r="IUJ330" s="50"/>
      <c r="IUK330" s="50"/>
      <c r="IUL330" s="50"/>
      <c r="IUM330" s="50"/>
      <c r="IUN330" s="50"/>
      <c r="IUO330" s="50"/>
      <c r="IUP330" s="50"/>
      <c r="IUQ330" s="50"/>
      <c r="IUR330" s="50"/>
      <c r="IUS330" s="50"/>
      <c r="IUT330" s="50"/>
      <c r="IUU330" s="50"/>
      <c r="IUV330" s="50"/>
      <c r="IUW330" s="50"/>
      <c r="IUX330" s="50"/>
      <c r="IUY330" s="50"/>
      <c r="IUZ330" s="50"/>
      <c r="IVB330" s="50"/>
      <c r="IVD330" s="50"/>
      <c r="IVE330" s="50"/>
      <c r="IVF330" s="50"/>
      <c r="IVG330" s="50"/>
      <c r="IVH330" s="50"/>
      <c r="IVI330" s="50"/>
      <c r="IVJ330" s="50"/>
      <c r="IVK330" s="50"/>
      <c r="IVP330" s="50"/>
      <c r="IVQ330" s="50"/>
      <c r="IVR330" s="50"/>
      <c r="IVS330" s="50"/>
      <c r="IVT330" s="50"/>
      <c r="IVU330" s="50"/>
      <c r="IVV330" s="50"/>
      <c r="IVW330" s="50"/>
      <c r="IVX330" s="50"/>
      <c r="IVY330" s="50"/>
      <c r="IVZ330" s="50"/>
      <c r="IWA330" s="50"/>
      <c r="IWB330" s="50"/>
      <c r="IWC330" s="50"/>
      <c r="IWD330" s="50"/>
      <c r="IWE330" s="50"/>
      <c r="IWF330" s="50"/>
      <c r="IWG330" s="50"/>
      <c r="IWH330" s="50"/>
      <c r="IWI330" s="50"/>
      <c r="IWJ330" s="50"/>
      <c r="IWK330" s="50"/>
      <c r="IWL330" s="50"/>
      <c r="IWM330" s="50"/>
      <c r="IWN330" s="50"/>
      <c r="IWO330" s="50"/>
      <c r="IWP330" s="50"/>
      <c r="IWQ330" s="50"/>
      <c r="IWR330" s="50"/>
      <c r="IWS330" s="50"/>
      <c r="IWT330" s="50"/>
      <c r="IWU330" s="50"/>
      <c r="IWV330" s="50"/>
      <c r="IWW330" s="50"/>
      <c r="IWX330" s="50"/>
      <c r="IWY330" s="50"/>
      <c r="IWZ330" s="50"/>
      <c r="IXA330" s="50"/>
      <c r="IXB330" s="50"/>
      <c r="IXC330" s="50"/>
      <c r="IXD330" s="50"/>
      <c r="IXE330" s="50"/>
      <c r="IXF330" s="50"/>
      <c r="IXG330" s="50"/>
      <c r="IXH330" s="50"/>
      <c r="IXI330" s="50"/>
      <c r="IXJ330" s="50"/>
      <c r="IXK330" s="50"/>
      <c r="IXL330" s="50"/>
      <c r="IXM330" s="50"/>
      <c r="IXN330" s="50"/>
      <c r="IXO330" s="50"/>
      <c r="IXP330" s="50"/>
      <c r="IXQ330" s="50"/>
      <c r="IXR330" s="50"/>
      <c r="IXS330" s="50"/>
      <c r="IXT330" s="50"/>
      <c r="IXU330" s="50"/>
      <c r="IXV330" s="50"/>
      <c r="IXW330" s="50"/>
      <c r="IXX330" s="50"/>
      <c r="IXY330" s="50"/>
      <c r="IXZ330" s="50"/>
      <c r="IYA330" s="50"/>
      <c r="IYB330" s="50"/>
      <c r="IYC330" s="50"/>
      <c r="IYD330" s="50"/>
      <c r="IYE330" s="50"/>
      <c r="IYF330" s="50"/>
      <c r="IYG330" s="50"/>
      <c r="IYH330" s="50"/>
      <c r="IYI330" s="50"/>
      <c r="IYJ330" s="50"/>
      <c r="IYK330" s="50"/>
      <c r="IYL330" s="50"/>
      <c r="IYM330" s="50"/>
      <c r="IYN330" s="50"/>
      <c r="IYO330" s="50"/>
      <c r="IYP330" s="50"/>
      <c r="IYQ330" s="50"/>
      <c r="IYR330" s="50"/>
      <c r="IYS330" s="50"/>
      <c r="IYT330" s="50"/>
      <c r="IYU330" s="50"/>
      <c r="IYV330" s="50"/>
      <c r="IYW330" s="50"/>
      <c r="IYX330" s="50"/>
      <c r="IYY330" s="50"/>
      <c r="IYZ330" s="50"/>
      <c r="IZA330" s="50"/>
      <c r="IZB330" s="50"/>
      <c r="IZC330" s="50"/>
      <c r="IZD330" s="50"/>
      <c r="IZE330" s="50"/>
      <c r="IZF330" s="50"/>
      <c r="IZG330" s="50"/>
      <c r="IZH330" s="50"/>
      <c r="IZI330" s="50"/>
      <c r="IZJ330" s="50"/>
      <c r="IZK330" s="50"/>
      <c r="IZL330" s="50"/>
      <c r="IZM330" s="50"/>
      <c r="IZN330" s="50"/>
      <c r="IZO330" s="50"/>
      <c r="IZP330" s="50"/>
      <c r="IZQ330" s="50"/>
      <c r="IZR330" s="50"/>
      <c r="IZS330" s="50"/>
      <c r="IZT330" s="50"/>
      <c r="IZU330" s="50"/>
      <c r="IZV330" s="50"/>
      <c r="IZW330" s="50"/>
      <c r="IZX330" s="50"/>
      <c r="IZY330" s="50"/>
      <c r="IZZ330" s="50"/>
      <c r="JAA330" s="50"/>
      <c r="JAB330" s="50"/>
      <c r="JAC330" s="50"/>
      <c r="JAD330" s="50"/>
      <c r="JAE330" s="50"/>
      <c r="JAF330" s="50"/>
      <c r="JAG330" s="50"/>
      <c r="JAH330" s="50"/>
      <c r="JAI330" s="50"/>
      <c r="JAJ330" s="50"/>
      <c r="JAK330" s="50"/>
      <c r="JAL330" s="50"/>
      <c r="JAM330" s="50"/>
      <c r="JAN330" s="50"/>
      <c r="JAO330" s="50"/>
      <c r="JAP330" s="50"/>
      <c r="JAQ330" s="50"/>
      <c r="JAR330" s="50"/>
      <c r="JAS330" s="50"/>
      <c r="JAT330" s="50"/>
      <c r="JAU330" s="50"/>
      <c r="JAV330" s="50"/>
      <c r="JAW330" s="50"/>
      <c r="JAX330" s="50"/>
      <c r="JAY330" s="50"/>
      <c r="JAZ330" s="50"/>
      <c r="JBA330" s="50"/>
      <c r="JBB330" s="50"/>
      <c r="JBC330" s="50"/>
      <c r="JBD330" s="50"/>
      <c r="JBE330" s="50"/>
      <c r="JBF330" s="50"/>
      <c r="JBG330" s="50"/>
      <c r="JBH330" s="50"/>
      <c r="JBI330" s="50"/>
      <c r="JBJ330" s="50"/>
      <c r="JBK330" s="50"/>
      <c r="JBL330" s="50"/>
      <c r="JBM330" s="50"/>
      <c r="JBN330" s="50"/>
      <c r="JBO330" s="50"/>
      <c r="JBP330" s="50"/>
      <c r="JBQ330" s="50"/>
      <c r="JBR330" s="50"/>
      <c r="JBS330" s="50"/>
      <c r="JBT330" s="50"/>
      <c r="JBU330" s="50"/>
      <c r="JBV330" s="50"/>
      <c r="JBW330" s="50"/>
      <c r="JBX330" s="50"/>
      <c r="JBY330" s="50"/>
      <c r="JBZ330" s="50"/>
      <c r="JCA330" s="50"/>
      <c r="JCB330" s="50"/>
      <c r="JCC330" s="50"/>
      <c r="JCD330" s="50"/>
      <c r="JCE330" s="50"/>
      <c r="JCF330" s="50"/>
      <c r="JCG330" s="50"/>
      <c r="JCH330" s="50"/>
      <c r="JCI330" s="50"/>
      <c r="JCJ330" s="50"/>
      <c r="JCK330" s="50"/>
      <c r="JCL330" s="50"/>
      <c r="JCM330" s="50"/>
      <c r="JCN330" s="50"/>
      <c r="JCO330" s="50"/>
      <c r="JCP330" s="50"/>
      <c r="JCQ330" s="50"/>
      <c r="JCR330" s="50"/>
      <c r="JCS330" s="50"/>
      <c r="JCT330" s="50"/>
      <c r="JCU330" s="50"/>
      <c r="JCV330" s="50"/>
      <c r="JCW330" s="50"/>
      <c r="JCX330" s="50"/>
      <c r="JCY330" s="50"/>
      <c r="JCZ330" s="50"/>
      <c r="JDA330" s="50"/>
      <c r="JDB330" s="50"/>
      <c r="JDC330" s="50"/>
      <c r="JDD330" s="50"/>
      <c r="JDE330" s="50"/>
      <c r="JDF330" s="50"/>
      <c r="JDG330" s="50"/>
      <c r="JDH330" s="50"/>
      <c r="JDI330" s="50"/>
      <c r="JDJ330" s="50"/>
      <c r="JDK330" s="50"/>
      <c r="JDL330" s="50"/>
      <c r="JDM330" s="50"/>
      <c r="JDN330" s="50"/>
      <c r="JDO330" s="50"/>
      <c r="JDP330" s="50"/>
      <c r="JDQ330" s="50"/>
      <c r="JDR330" s="50"/>
      <c r="JDS330" s="50"/>
      <c r="JDT330" s="50"/>
      <c r="JDU330" s="50"/>
      <c r="JDV330" s="50"/>
      <c r="JDW330" s="50"/>
      <c r="JDX330" s="50"/>
      <c r="JDY330" s="50"/>
      <c r="JDZ330" s="50"/>
      <c r="JEA330" s="50"/>
      <c r="JEB330" s="50"/>
      <c r="JEC330" s="50"/>
      <c r="JED330" s="50"/>
      <c r="JEE330" s="50"/>
      <c r="JEF330" s="50"/>
      <c r="JEG330" s="50"/>
      <c r="JEH330" s="50"/>
      <c r="JEI330" s="50"/>
      <c r="JEJ330" s="50"/>
      <c r="JEK330" s="50"/>
      <c r="JEL330" s="50"/>
      <c r="JEM330" s="50"/>
      <c r="JEN330" s="50"/>
      <c r="JEO330" s="50"/>
      <c r="JEP330" s="50"/>
      <c r="JEQ330" s="50"/>
      <c r="JER330" s="50"/>
      <c r="JES330" s="50"/>
      <c r="JET330" s="50"/>
      <c r="JEU330" s="50"/>
      <c r="JEV330" s="50"/>
      <c r="JEX330" s="50"/>
      <c r="JEZ330" s="50"/>
      <c r="JFA330" s="50"/>
      <c r="JFB330" s="50"/>
      <c r="JFC330" s="50"/>
      <c r="JFD330" s="50"/>
      <c r="JFE330" s="50"/>
      <c r="JFF330" s="50"/>
      <c r="JFG330" s="50"/>
      <c r="JFL330" s="50"/>
      <c r="JFM330" s="50"/>
      <c r="JFN330" s="50"/>
      <c r="JFO330" s="50"/>
      <c r="JFP330" s="50"/>
      <c r="JFQ330" s="50"/>
      <c r="JFR330" s="50"/>
      <c r="JFS330" s="50"/>
      <c r="JFT330" s="50"/>
      <c r="JFU330" s="50"/>
      <c r="JFV330" s="50"/>
      <c r="JFW330" s="50"/>
      <c r="JFX330" s="50"/>
      <c r="JFY330" s="50"/>
      <c r="JFZ330" s="50"/>
      <c r="JGA330" s="50"/>
      <c r="JGB330" s="50"/>
      <c r="JGC330" s="50"/>
      <c r="JGD330" s="50"/>
      <c r="JGE330" s="50"/>
      <c r="JGF330" s="50"/>
      <c r="JGG330" s="50"/>
      <c r="JGH330" s="50"/>
      <c r="JGI330" s="50"/>
      <c r="JGJ330" s="50"/>
      <c r="JGK330" s="50"/>
      <c r="JGL330" s="50"/>
      <c r="JGM330" s="50"/>
      <c r="JGN330" s="50"/>
      <c r="JGO330" s="50"/>
      <c r="JGP330" s="50"/>
      <c r="JGQ330" s="50"/>
      <c r="JGR330" s="50"/>
      <c r="JGS330" s="50"/>
      <c r="JGT330" s="50"/>
      <c r="JGU330" s="50"/>
      <c r="JGV330" s="50"/>
      <c r="JGW330" s="50"/>
      <c r="JGX330" s="50"/>
      <c r="JGY330" s="50"/>
      <c r="JGZ330" s="50"/>
      <c r="JHA330" s="50"/>
      <c r="JHB330" s="50"/>
      <c r="JHC330" s="50"/>
      <c r="JHD330" s="50"/>
      <c r="JHE330" s="50"/>
      <c r="JHF330" s="50"/>
      <c r="JHG330" s="50"/>
      <c r="JHH330" s="50"/>
      <c r="JHI330" s="50"/>
      <c r="JHJ330" s="50"/>
      <c r="JHK330" s="50"/>
      <c r="JHL330" s="50"/>
      <c r="JHM330" s="50"/>
      <c r="JHN330" s="50"/>
      <c r="JHO330" s="50"/>
      <c r="JHP330" s="50"/>
      <c r="JHQ330" s="50"/>
      <c r="JHR330" s="50"/>
      <c r="JHS330" s="50"/>
      <c r="JHT330" s="50"/>
      <c r="JHU330" s="50"/>
      <c r="JHV330" s="50"/>
      <c r="JHW330" s="50"/>
      <c r="JHX330" s="50"/>
      <c r="JHY330" s="50"/>
      <c r="JHZ330" s="50"/>
      <c r="JIA330" s="50"/>
      <c r="JIB330" s="50"/>
      <c r="JIC330" s="50"/>
      <c r="JID330" s="50"/>
      <c r="JIE330" s="50"/>
      <c r="JIF330" s="50"/>
      <c r="JIG330" s="50"/>
      <c r="JIH330" s="50"/>
      <c r="JII330" s="50"/>
      <c r="JIJ330" s="50"/>
      <c r="JIK330" s="50"/>
      <c r="JIL330" s="50"/>
      <c r="JIM330" s="50"/>
      <c r="JIN330" s="50"/>
      <c r="JIO330" s="50"/>
      <c r="JIP330" s="50"/>
      <c r="JIQ330" s="50"/>
      <c r="JIR330" s="50"/>
      <c r="JIS330" s="50"/>
      <c r="JIT330" s="50"/>
      <c r="JIU330" s="50"/>
      <c r="JIV330" s="50"/>
      <c r="JIW330" s="50"/>
      <c r="JIX330" s="50"/>
      <c r="JIY330" s="50"/>
      <c r="JIZ330" s="50"/>
      <c r="JJA330" s="50"/>
      <c r="JJB330" s="50"/>
      <c r="JJC330" s="50"/>
      <c r="JJD330" s="50"/>
      <c r="JJE330" s="50"/>
      <c r="JJF330" s="50"/>
      <c r="JJG330" s="50"/>
      <c r="JJH330" s="50"/>
      <c r="JJI330" s="50"/>
      <c r="JJJ330" s="50"/>
      <c r="JJK330" s="50"/>
      <c r="JJL330" s="50"/>
      <c r="JJM330" s="50"/>
      <c r="JJN330" s="50"/>
      <c r="JJO330" s="50"/>
      <c r="JJP330" s="50"/>
      <c r="JJQ330" s="50"/>
      <c r="JJR330" s="50"/>
      <c r="JJS330" s="50"/>
      <c r="JJT330" s="50"/>
      <c r="JJU330" s="50"/>
      <c r="JJV330" s="50"/>
      <c r="JJW330" s="50"/>
      <c r="JJX330" s="50"/>
      <c r="JJY330" s="50"/>
      <c r="JJZ330" s="50"/>
      <c r="JKA330" s="50"/>
      <c r="JKB330" s="50"/>
      <c r="JKC330" s="50"/>
      <c r="JKD330" s="50"/>
      <c r="JKE330" s="50"/>
      <c r="JKF330" s="50"/>
      <c r="JKG330" s="50"/>
      <c r="JKH330" s="50"/>
      <c r="JKI330" s="50"/>
      <c r="JKJ330" s="50"/>
      <c r="JKK330" s="50"/>
      <c r="JKL330" s="50"/>
      <c r="JKM330" s="50"/>
      <c r="JKN330" s="50"/>
      <c r="JKO330" s="50"/>
      <c r="JKP330" s="50"/>
      <c r="JKQ330" s="50"/>
      <c r="JKR330" s="50"/>
      <c r="JKS330" s="50"/>
      <c r="JKT330" s="50"/>
      <c r="JKU330" s="50"/>
      <c r="JKV330" s="50"/>
      <c r="JKW330" s="50"/>
      <c r="JKX330" s="50"/>
      <c r="JKY330" s="50"/>
      <c r="JKZ330" s="50"/>
      <c r="JLA330" s="50"/>
      <c r="JLB330" s="50"/>
      <c r="JLC330" s="50"/>
      <c r="JLD330" s="50"/>
      <c r="JLE330" s="50"/>
      <c r="JLF330" s="50"/>
      <c r="JLG330" s="50"/>
      <c r="JLH330" s="50"/>
      <c r="JLI330" s="50"/>
      <c r="JLJ330" s="50"/>
      <c r="JLK330" s="50"/>
      <c r="JLL330" s="50"/>
      <c r="JLM330" s="50"/>
      <c r="JLN330" s="50"/>
      <c r="JLO330" s="50"/>
      <c r="JLP330" s="50"/>
      <c r="JLQ330" s="50"/>
      <c r="JLR330" s="50"/>
      <c r="JLS330" s="50"/>
      <c r="JLT330" s="50"/>
      <c r="JLU330" s="50"/>
      <c r="JLV330" s="50"/>
      <c r="JLW330" s="50"/>
      <c r="JLX330" s="50"/>
      <c r="JLY330" s="50"/>
      <c r="JLZ330" s="50"/>
      <c r="JMA330" s="50"/>
      <c r="JMB330" s="50"/>
      <c r="JMC330" s="50"/>
      <c r="JMD330" s="50"/>
      <c r="JME330" s="50"/>
      <c r="JMF330" s="50"/>
      <c r="JMG330" s="50"/>
      <c r="JMH330" s="50"/>
      <c r="JMI330" s="50"/>
      <c r="JMJ330" s="50"/>
      <c r="JMK330" s="50"/>
      <c r="JML330" s="50"/>
      <c r="JMM330" s="50"/>
      <c r="JMN330" s="50"/>
      <c r="JMO330" s="50"/>
      <c r="JMP330" s="50"/>
      <c r="JMQ330" s="50"/>
      <c r="JMR330" s="50"/>
      <c r="JMS330" s="50"/>
      <c r="JMT330" s="50"/>
      <c r="JMU330" s="50"/>
      <c r="JMV330" s="50"/>
      <c r="JMW330" s="50"/>
      <c r="JMX330" s="50"/>
      <c r="JMY330" s="50"/>
      <c r="JMZ330" s="50"/>
      <c r="JNA330" s="50"/>
      <c r="JNB330" s="50"/>
      <c r="JNC330" s="50"/>
      <c r="JND330" s="50"/>
      <c r="JNE330" s="50"/>
      <c r="JNF330" s="50"/>
      <c r="JNG330" s="50"/>
      <c r="JNH330" s="50"/>
      <c r="JNI330" s="50"/>
      <c r="JNJ330" s="50"/>
      <c r="JNK330" s="50"/>
      <c r="JNL330" s="50"/>
      <c r="JNM330" s="50"/>
      <c r="JNN330" s="50"/>
      <c r="JNO330" s="50"/>
      <c r="JNP330" s="50"/>
      <c r="JNQ330" s="50"/>
      <c r="JNR330" s="50"/>
      <c r="JNS330" s="50"/>
      <c r="JNT330" s="50"/>
      <c r="JNU330" s="50"/>
      <c r="JNV330" s="50"/>
      <c r="JNW330" s="50"/>
      <c r="JNX330" s="50"/>
      <c r="JNY330" s="50"/>
      <c r="JNZ330" s="50"/>
      <c r="JOA330" s="50"/>
      <c r="JOB330" s="50"/>
      <c r="JOC330" s="50"/>
      <c r="JOD330" s="50"/>
      <c r="JOE330" s="50"/>
      <c r="JOF330" s="50"/>
      <c r="JOG330" s="50"/>
      <c r="JOH330" s="50"/>
      <c r="JOI330" s="50"/>
      <c r="JOJ330" s="50"/>
      <c r="JOK330" s="50"/>
      <c r="JOL330" s="50"/>
      <c r="JOM330" s="50"/>
      <c r="JON330" s="50"/>
      <c r="JOO330" s="50"/>
      <c r="JOP330" s="50"/>
      <c r="JOQ330" s="50"/>
      <c r="JOR330" s="50"/>
      <c r="JOT330" s="50"/>
      <c r="JOV330" s="50"/>
      <c r="JOW330" s="50"/>
      <c r="JOX330" s="50"/>
      <c r="JOY330" s="50"/>
      <c r="JOZ330" s="50"/>
      <c r="JPA330" s="50"/>
      <c r="JPB330" s="50"/>
      <c r="JPC330" s="50"/>
      <c r="JPH330" s="50"/>
      <c r="JPI330" s="50"/>
      <c r="JPJ330" s="50"/>
      <c r="JPK330" s="50"/>
      <c r="JPL330" s="50"/>
      <c r="JPM330" s="50"/>
      <c r="JPN330" s="50"/>
      <c r="JPO330" s="50"/>
      <c r="JPP330" s="50"/>
      <c r="JPQ330" s="50"/>
      <c r="JPR330" s="50"/>
      <c r="JPS330" s="50"/>
      <c r="JPT330" s="50"/>
      <c r="JPU330" s="50"/>
      <c r="JPV330" s="50"/>
      <c r="JPW330" s="50"/>
      <c r="JPX330" s="50"/>
      <c r="JPY330" s="50"/>
      <c r="JPZ330" s="50"/>
      <c r="JQA330" s="50"/>
      <c r="JQB330" s="50"/>
      <c r="JQC330" s="50"/>
      <c r="JQD330" s="50"/>
      <c r="JQE330" s="50"/>
      <c r="JQF330" s="50"/>
      <c r="JQG330" s="50"/>
      <c r="JQH330" s="50"/>
      <c r="JQI330" s="50"/>
      <c r="JQJ330" s="50"/>
      <c r="JQK330" s="50"/>
      <c r="JQL330" s="50"/>
      <c r="JQM330" s="50"/>
      <c r="JQN330" s="50"/>
      <c r="JQO330" s="50"/>
      <c r="JQP330" s="50"/>
      <c r="JQQ330" s="50"/>
      <c r="JQR330" s="50"/>
      <c r="JQS330" s="50"/>
      <c r="JQT330" s="50"/>
      <c r="JQU330" s="50"/>
      <c r="JQV330" s="50"/>
      <c r="JQW330" s="50"/>
      <c r="JQX330" s="50"/>
      <c r="JQY330" s="50"/>
      <c r="JQZ330" s="50"/>
      <c r="JRA330" s="50"/>
      <c r="JRB330" s="50"/>
      <c r="JRC330" s="50"/>
      <c r="JRD330" s="50"/>
      <c r="JRE330" s="50"/>
      <c r="JRF330" s="50"/>
      <c r="JRG330" s="50"/>
      <c r="JRH330" s="50"/>
      <c r="JRI330" s="50"/>
      <c r="JRJ330" s="50"/>
      <c r="JRK330" s="50"/>
      <c r="JRL330" s="50"/>
      <c r="JRM330" s="50"/>
      <c r="JRN330" s="50"/>
      <c r="JRO330" s="50"/>
      <c r="JRP330" s="50"/>
      <c r="JRQ330" s="50"/>
      <c r="JRR330" s="50"/>
      <c r="JRS330" s="50"/>
      <c r="JRT330" s="50"/>
      <c r="JRU330" s="50"/>
      <c r="JRV330" s="50"/>
      <c r="JRW330" s="50"/>
      <c r="JRX330" s="50"/>
      <c r="JRY330" s="50"/>
      <c r="JRZ330" s="50"/>
      <c r="JSA330" s="50"/>
      <c r="JSB330" s="50"/>
      <c r="JSC330" s="50"/>
      <c r="JSD330" s="50"/>
      <c r="JSE330" s="50"/>
      <c r="JSF330" s="50"/>
      <c r="JSG330" s="50"/>
      <c r="JSH330" s="50"/>
      <c r="JSI330" s="50"/>
      <c r="JSJ330" s="50"/>
      <c r="JSK330" s="50"/>
      <c r="JSL330" s="50"/>
      <c r="JSM330" s="50"/>
      <c r="JSN330" s="50"/>
      <c r="JSO330" s="50"/>
      <c r="JSP330" s="50"/>
      <c r="JSQ330" s="50"/>
      <c r="JSR330" s="50"/>
      <c r="JSS330" s="50"/>
      <c r="JST330" s="50"/>
      <c r="JSU330" s="50"/>
      <c r="JSV330" s="50"/>
      <c r="JSW330" s="50"/>
      <c r="JSX330" s="50"/>
      <c r="JSY330" s="50"/>
      <c r="JSZ330" s="50"/>
      <c r="JTA330" s="50"/>
      <c r="JTB330" s="50"/>
      <c r="JTC330" s="50"/>
      <c r="JTD330" s="50"/>
      <c r="JTE330" s="50"/>
      <c r="JTF330" s="50"/>
      <c r="JTG330" s="50"/>
      <c r="JTH330" s="50"/>
      <c r="JTI330" s="50"/>
      <c r="JTJ330" s="50"/>
      <c r="JTK330" s="50"/>
      <c r="JTL330" s="50"/>
      <c r="JTM330" s="50"/>
      <c r="JTN330" s="50"/>
      <c r="JTO330" s="50"/>
      <c r="JTP330" s="50"/>
      <c r="JTQ330" s="50"/>
      <c r="JTR330" s="50"/>
      <c r="JTS330" s="50"/>
      <c r="JTT330" s="50"/>
      <c r="JTU330" s="50"/>
      <c r="JTV330" s="50"/>
      <c r="JTW330" s="50"/>
      <c r="JTX330" s="50"/>
      <c r="JTY330" s="50"/>
      <c r="JTZ330" s="50"/>
      <c r="JUA330" s="50"/>
      <c r="JUB330" s="50"/>
      <c r="JUC330" s="50"/>
      <c r="JUD330" s="50"/>
      <c r="JUE330" s="50"/>
      <c r="JUF330" s="50"/>
      <c r="JUG330" s="50"/>
      <c r="JUH330" s="50"/>
      <c r="JUI330" s="50"/>
      <c r="JUJ330" s="50"/>
      <c r="JUK330" s="50"/>
      <c r="JUL330" s="50"/>
      <c r="JUM330" s="50"/>
      <c r="JUN330" s="50"/>
      <c r="JUO330" s="50"/>
      <c r="JUP330" s="50"/>
      <c r="JUQ330" s="50"/>
      <c r="JUR330" s="50"/>
      <c r="JUS330" s="50"/>
      <c r="JUT330" s="50"/>
      <c r="JUU330" s="50"/>
      <c r="JUV330" s="50"/>
      <c r="JUW330" s="50"/>
      <c r="JUX330" s="50"/>
      <c r="JUY330" s="50"/>
      <c r="JUZ330" s="50"/>
      <c r="JVA330" s="50"/>
      <c r="JVB330" s="50"/>
      <c r="JVC330" s="50"/>
      <c r="JVD330" s="50"/>
      <c r="JVE330" s="50"/>
      <c r="JVF330" s="50"/>
      <c r="JVG330" s="50"/>
      <c r="JVH330" s="50"/>
      <c r="JVI330" s="50"/>
      <c r="JVJ330" s="50"/>
      <c r="JVK330" s="50"/>
      <c r="JVL330" s="50"/>
      <c r="JVM330" s="50"/>
      <c r="JVN330" s="50"/>
      <c r="JVO330" s="50"/>
      <c r="JVP330" s="50"/>
      <c r="JVQ330" s="50"/>
      <c r="JVR330" s="50"/>
      <c r="JVS330" s="50"/>
      <c r="JVT330" s="50"/>
      <c r="JVU330" s="50"/>
      <c r="JVV330" s="50"/>
      <c r="JVW330" s="50"/>
      <c r="JVX330" s="50"/>
      <c r="JVY330" s="50"/>
      <c r="JVZ330" s="50"/>
      <c r="JWA330" s="50"/>
      <c r="JWB330" s="50"/>
      <c r="JWC330" s="50"/>
      <c r="JWD330" s="50"/>
      <c r="JWE330" s="50"/>
      <c r="JWF330" s="50"/>
      <c r="JWG330" s="50"/>
      <c r="JWH330" s="50"/>
      <c r="JWI330" s="50"/>
      <c r="JWJ330" s="50"/>
      <c r="JWK330" s="50"/>
      <c r="JWL330" s="50"/>
      <c r="JWM330" s="50"/>
      <c r="JWN330" s="50"/>
      <c r="JWO330" s="50"/>
      <c r="JWP330" s="50"/>
      <c r="JWQ330" s="50"/>
      <c r="JWR330" s="50"/>
      <c r="JWS330" s="50"/>
      <c r="JWT330" s="50"/>
      <c r="JWU330" s="50"/>
      <c r="JWV330" s="50"/>
      <c r="JWW330" s="50"/>
      <c r="JWX330" s="50"/>
      <c r="JWY330" s="50"/>
      <c r="JWZ330" s="50"/>
      <c r="JXA330" s="50"/>
      <c r="JXB330" s="50"/>
      <c r="JXC330" s="50"/>
      <c r="JXD330" s="50"/>
      <c r="JXE330" s="50"/>
      <c r="JXF330" s="50"/>
      <c r="JXG330" s="50"/>
      <c r="JXH330" s="50"/>
      <c r="JXI330" s="50"/>
      <c r="JXJ330" s="50"/>
      <c r="JXK330" s="50"/>
      <c r="JXL330" s="50"/>
      <c r="JXM330" s="50"/>
      <c r="JXN330" s="50"/>
      <c r="JXO330" s="50"/>
      <c r="JXP330" s="50"/>
      <c r="JXQ330" s="50"/>
      <c r="JXR330" s="50"/>
      <c r="JXS330" s="50"/>
      <c r="JXT330" s="50"/>
      <c r="JXU330" s="50"/>
      <c r="JXV330" s="50"/>
      <c r="JXW330" s="50"/>
      <c r="JXX330" s="50"/>
      <c r="JXY330" s="50"/>
      <c r="JXZ330" s="50"/>
      <c r="JYA330" s="50"/>
      <c r="JYB330" s="50"/>
      <c r="JYC330" s="50"/>
      <c r="JYD330" s="50"/>
      <c r="JYE330" s="50"/>
      <c r="JYF330" s="50"/>
      <c r="JYG330" s="50"/>
      <c r="JYH330" s="50"/>
      <c r="JYI330" s="50"/>
      <c r="JYJ330" s="50"/>
      <c r="JYK330" s="50"/>
      <c r="JYL330" s="50"/>
      <c r="JYM330" s="50"/>
      <c r="JYN330" s="50"/>
      <c r="JYP330" s="50"/>
      <c r="JYR330" s="50"/>
      <c r="JYS330" s="50"/>
      <c r="JYT330" s="50"/>
      <c r="JYU330" s="50"/>
      <c r="JYV330" s="50"/>
      <c r="JYW330" s="50"/>
      <c r="JYX330" s="50"/>
      <c r="JYY330" s="50"/>
      <c r="JZD330" s="50"/>
      <c r="JZE330" s="50"/>
      <c r="JZF330" s="50"/>
      <c r="JZG330" s="50"/>
      <c r="JZH330" s="50"/>
      <c r="JZI330" s="50"/>
      <c r="JZJ330" s="50"/>
      <c r="JZK330" s="50"/>
      <c r="JZL330" s="50"/>
      <c r="JZM330" s="50"/>
      <c r="JZN330" s="50"/>
      <c r="JZO330" s="50"/>
      <c r="JZP330" s="50"/>
      <c r="JZQ330" s="50"/>
      <c r="JZR330" s="50"/>
      <c r="JZS330" s="50"/>
      <c r="JZT330" s="50"/>
      <c r="JZU330" s="50"/>
      <c r="JZV330" s="50"/>
      <c r="JZW330" s="50"/>
      <c r="JZX330" s="50"/>
      <c r="JZY330" s="50"/>
      <c r="JZZ330" s="50"/>
      <c r="KAA330" s="50"/>
      <c r="KAB330" s="50"/>
      <c r="KAC330" s="50"/>
      <c r="KAD330" s="50"/>
      <c r="KAE330" s="50"/>
      <c r="KAF330" s="50"/>
      <c r="KAG330" s="50"/>
      <c r="KAH330" s="50"/>
      <c r="KAI330" s="50"/>
      <c r="KAJ330" s="50"/>
      <c r="KAK330" s="50"/>
      <c r="KAL330" s="50"/>
      <c r="KAM330" s="50"/>
      <c r="KAN330" s="50"/>
      <c r="KAO330" s="50"/>
      <c r="KAP330" s="50"/>
      <c r="KAQ330" s="50"/>
      <c r="KAR330" s="50"/>
      <c r="KAS330" s="50"/>
      <c r="KAT330" s="50"/>
      <c r="KAU330" s="50"/>
      <c r="KAV330" s="50"/>
      <c r="KAW330" s="50"/>
      <c r="KAX330" s="50"/>
      <c r="KAY330" s="50"/>
      <c r="KAZ330" s="50"/>
      <c r="KBA330" s="50"/>
      <c r="KBB330" s="50"/>
      <c r="KBC330" s="50"/>
      <c r="KBD330" s="50"/>
      <c r="KBE330" s="50"/>
      <c r="KBF330" s="50"/>
      <c r="KBG330" s="50"/>
      <c r="KBH330" s="50"/>
      <c r="KBI330" s="50"/>
      <c r="KBJ330" s="50"/>
      <c r="KBK330" s="50"/>
      <c r="KBL330" s="50"/>
      <c r="KBM330" s="50"/>
      <c r="KBN330" s="50"/>
      <c r="KBO330" s="50"/>
      <c r="KBP330" s="50"/>
      <c r="KBQ330" s="50"/>
      <c r="KBR330" s="50"/>
      <c r="KBS330" s="50"/>
      <c r="KBT330" s="50"/>
      <c r="KBU330" s="50"/>
      <c r="KBV330" s="50"/>
      <c r="KBW330" s="50"/>
      <c r="KBX330" s="50"/>
      <c r="KBY330" s="50"/>
      <c r="KBZ330" s="50"/>
      <c r="KCA330" s="50"/>
      <c r="KCB330" s="50"/>
      <c r="KCC330" s="50"/>
      <c r="KCD330" s="50"/>
      <c r="KCE330" s="50"/>
      <c r="KCF330" s="50"/>
      <c r="KCG330" s="50"/>
      <c r="KCH330" s="50"/>
      <c r="KCI330" s="50"/>
      <c r="KCJ330" s="50"/>
      <c r="KCK330" s="50"/>
      <c r="KCL330" s="50"/>
      <c r="KCM330" s="50"/>
      <c r="KCN330" s="50"/>
      <c r="KCO330" s="50"/>
      <c r="KCP330" s="50"/>
      <c r="KCQ330" s="50"/>
      <c r="KCR330" s="50"/>
      <c r="KCS330" s="50"/>
      <c r="KCT330" s="50"/>
      <c r="KCU330" s="50"/>
      <c r="KCV330" s="50"/>
      <c r="KCW330" s="50"/>
      <c r="KCX330" s="50"/>
      <c r="KCY330" s="50"/>
      <c r="KCZ330" s="50"/>
      <c r="KDA330" s="50"/>
      <c r="KDB330" s="50"/>
      <c r="KDC330" s="50"/>
      <c r="KDD330" s="50"/>
      <c r="KDE330" s="50"/>
      <c r="KDF330" s="50"/>
      <c r="KDG330" s="50"/>
      <c r="KDH330" s="50"/>
      <c r="KDI330" s="50"/>
      <c r="KDJ330" s="50"/>
      <c r="KDK330" s="50"/>
      <c r="KDL330" s="50"/>
      <c r="KDM330" s="50"/>
      <c r="KDN330" s="50"/>
      <c r="KDO330" s="50"/>
      <c r="KDP330" s="50"/>
      <c r="KDQ330" s="50"/>
      <c r="KDR330" s="50"/>
      <c r="KDS330" s="50"/>
      <c r="KDT330" s="50"/>
      <c r="KDU330" s="50"/>
      <c r="KDV330" s="50"/>
      <c r="KDW330" s="50"/>
      <c r="KDX330" s="50"/>
      <c r="KDY330" s="50"/>
      <c r="KDZ330" s="50"/>
      <c r="KEA330" s="50"/>
      <c r="KEB330" s="50"/>
      <c r="KEC330" s="50"/>
      <c r="KED330" s="50"/>
      <c r="KEE330" s="50"/>
      <c r="KEF330" s="50"/>
      <c r="KEG330" s="50"/>
      <c r="KEH330" s="50"/>
      <c r="KEI330" s="50"/>
      <c r="KEJ330" s="50"/>
      <c r="KEK330" s="50"/>
      <c r="KEL330" s="50"/>
      <c r="KEM330" s="50"/>
      <c r="KEN330" s="50"/>
      <c r="KEO330" s="50"/>
      <c r="KEP330" s="50"/>
      <c r="KEQ330" s="50"/>
      <c r="KER330" s="50"/>
      <c r="KES330" s="50"/>
      <c r="KET330" s="50"/>
      <c r="KEU330" s="50"/>
      <c r="KEV330" s="50"/>
      <c r="KEW330" s="50"/>
      <c r="KEX330" s="50"/>
      <c r="KEY330" s="50"/>
      <c r="KEZ330" s="50"/>
      <c r="KFA330" s="50"/>
      <c r="KFB330" s="50"/>
      <c r="KFC330" s="50"/>
      <c r="KFD330" s="50"/>
      <c r="KFE330" s="50"/>
      <c r="KFF330" s="50"/>
      <c r="KFG330" s="50"/>
      <c r="KFH330" s="50"/>
      <c r="KFI330" s="50"/>
      <c r="KFJ330" s="50"/>
      <c r="KFK330" s="50"/>
      <c r="KFL330" s="50"/>
      <c r="KFM330" s="50"/>
      <c r="KFN330" s="50"/>
      <c r="KFO330" s="50"/>
      <c r="KFP330" s="50"/>
      <c r="KFQ330" s="50"/>
      <c r="KFR330" s="50"/>
      <c r="KFS330" s="50"/>
      <c r="KFT330" s="50"/>
      <c r="KFU330" s="50"/>
      <c r="KFV330" s="50"/>
      <c r="KFW330" s="50"/>
      <c r="KFX330" s="50"/>
      <c r="KFY330" s="50"/>
      <c r="KFZ330" s="50"/>
      <c r="KGA330" s="50"/>
      <c r="KGB330" s="50"/>
      <c r="KGC330" s="50"/>
      <c r="KGD330" s="50"/>
      <c r="KGE330" s="50"/>
      <c r="KGF330" s="50"/>
      <c r="KGG330" s="50"/>
      <c r="KGH330" s="50"/>
      <c r="KGI330" s="50"/>
      <c r="KGJ330" s="50"/>
      <c r="KGK330" s="50"/>
      <c r="KGL330" s="50"/>
      <c r="KGM330" s="50"/>
      <c r="KGN330" s="50"/>
      <c r="KGO330" s="50"/>
      <c r="KGP330" s="50"/>
      <c r="KGQ330" s="50"/>
      <c r="KGR330" s="50"/>
      <c r="KGS330" s="50"/>
      <c r="KGT330" s="50"/>
      <c r="KGU330" s="50"/>
      <c r="KGV330" s="50"/>
      <c r="KGW330" s="50"/>
      <c r="KGX330" s="50"/>
      <c r="KGY330" s="50"/>
      <c r="KGZ330" s="50"/>
      <c r="KHA330" s="50"/>
      <c r="KHB330" s="50"/>
      <c r="KHC330" s="50"/>
      <c r="KHD330" s="50"/>
      <c r="KHE330" s="50"/>
      <c r="KHF330" s="50"/>
      <c r="KHG330" s="50"/>
      <c r="KHH330" s="50"/>
      <c r="KHI330" s="50"/>
      <c r="KHJ330" s="50"/>
      <c r="KHK330" s="50"/>
      <c r="KHL330" s="50"/>
      <c r="KHM330" s="50"/>
      <c r="KHN330" s="50"/>
      <c r="KHO330" s="50"/>
      <c r="KHP330" s="50"/>
      <c r="KHQ330" s="50"/>
      <c r="KHR330" s="50"/>
      <c r="KHS330" s="50"/>
      <c r="KHT330" s="50"/>
      <c r="KHU330" s="50"/>
      <c r="KHV330" s="50"/>
      <c r="KHW330" s="50"/>
      <c r="KHX330" s="50"/>
      <c r="KHY330" s="50"/>
      <c r="KHZ330" s="50"/>
      <c r="KIA330" s="50"/>
      <c r="KIB330" s="50"/>
      <c r="KIC330" s="50"/>
      <c r="KID330" s="50"/>
      <c r="KIE330" s="50"/>
      <c r="KIF330" s="50"/>
      <c r="KIG330" s="50"/>
      <c r="KIH330" s="50"/>
      <c r="KII330" s="50"/>
      <c r="KIJ330" s="50"/>
      <c r="KIL330" s="50"/>
      <c r="KIN330" s="50"/>
      <c r="KIO330" s="50"/>
      <c r="KIP330" s="50"/>
      <c r="KIQ330" s="50"/>
      <c r="KIR330" s="50"/>
      <c r="KIS330" s="50"/>
      <c r="KIT330" s="50"/>
      <c r="KIU330" s="50"/>
      <c r="KIZ330" s="50"/>
      <c r="KJA330" s="50"/>
      <c r="KJB330" s="50"/>
      <c r="KJC330" s="50"/>
      <c r="KJD330" s="50"/>
      <c r="KJE330" s="50"/>
      <c r="KJF330" s="50"/>
      <c r="KJG330" s="50"/>
      <c r="KJH330" s="50"/>
      <c r="KJI330" s="50"/>
      <c r="KJJ330" s="50"/>
      <c r="KJK330" s="50"/>
      <c r="KJL330" s="50"/>
      <c r="KJM330" s="50"/>
      <c r="KJN330" s="50"/>
      <c r="KJO330" s="50"/>
      <c r="KJP330" s="50"/>
      <c r="KJQ330" s="50"/>
      <c r="KJR330" s="50"/>
      <c r="KJS330" s="50"/>
      <c r="KJT330" s="50"/>
      <c r="KJU330" s="50"/>
      <c r="KJV330" s="50"/>
      <c r="KJW330" s="50"/>
      <c r="KJX330" s="50"/>
      <c r="KJY330" s="50"/>
      <c r="KJZ330" s="50"/>
      <c r="KKA330" s="50"/>
      <c r="KKB330" s="50"/>
      <c r="KKC330" s="50"/>
      <c r="KKD330" s="50"/>
      <c r="KKE330" s="50"/>
      <c r="KKF330" s="50"/>
      <c r="KKG330" s="50"/>
      <c r="KKH330" s="50"/>
      <c r="KKI330" s="50"/>
      <c r="KKJ330" s="50"/>
      <c r="KKK330" s="50"/>
      <c r="KKL330" s="50"/>
      <c r="KKM330" s="50"/>
      <c r="KKN330" s="50"/>
      <c r="KKO330" s="50"/>
      <c r="KKP330" s="50"/>
      <c r="KKQ330" s="50"/>
      <c r="KKR330" s="50"/>
      <c r="KKS330" s="50"/>
      <c r="KKT330" s="50"/>
      <c r="KKU330" s="50"/>
      <c r="KKV330" s="50"/>
      <c r="KKW330" s="50"/>
      <c r="KKX330" s="50"/>
      <c r="KKY330" s="50"/>
      <c r="KKZ330" s="50"/>
      <c r="KLA330" s="50"/>
      <c r="KLB330" s="50"/>
      <c r="KLC330" s="50"/>
      <c r="KLD330" s="50"/>
      <c r="KLE330" s="50"/>
      <c r="KLF330" s="50"/>
      <c r="KLG330" s="50"/>
      <c r="KLH330" s="50"/>
      <c r="KLI330" s="50"/>
      <c r="KLJ330" s="50"/>
      <c r="KLK330" s="50"/>
      <c r="KLL330" s="50"/>
      <c r="KLM330" s="50"/>
      <c r="KLN330" s="50"/>
      <c r="KLO330" s="50"/>
      <c r="KLP330" s="50"/>
      <c r="KLQ330" s="50"/>
      <c r="KLR330" s="50"/>
      <c r="KLS330" s="50"/>
      <c r="KLT330" s="50"/>
      <c r="KLU330" s="50"/>
      <c r="KLV330" s="50"/>
      <c r="KLW330" s="50"/>
      <c r="KLX330" s="50"/>
      <c r="KLY330" s="50"/>
      <c r="KLZ330" s="50"/>
      <c r="KMA330" s="50"/>
      <c r="KMB330" s="50"/>
      <c r="KMC330" s="50"/>
      <c r="KMD330" s="50"/>
      <c r="KME330" s="50"/>
      <c r="KMF330" s="50"/>
      <c r="KMG330" s="50"/>
      <c r="KMH330" s="50"/>
      <c r="KMI330" s="50"/>
      <c r="KMJ330" s="50"/>
      <c r="KMK330" s="50"/>
      <c r="KML330" s="50"/>
      <c r="KMM330" s="50"/>
      <c r="KMN330" s="50"/>
      <c r="KMO330" s="50"/>
      <c r="KMP330" s="50"/>
      <c r="KMQ330" s="50"/>
      <c r="KMR330" s="50"/>
      <c r="KMS330" s="50"/>
      <c r="KMT330" s="50"/>
      <c r="KMU330" s="50"/>
      <c r="KMV330" s="50"/>
      <c r="KMW330" s="50"/>
      <c r="KMX330" s="50"/>
      <c r="KMY330" s="50"/>
      <c r="KMZ330" s="50"/>
      <c r="KNA330" s="50"/>
      <c r="KNB330" s="50"/>
      <c r="KNC330" s="50"/>
      <c r="KND330" s="50"/>
      <c r="KNE330" s="50"/>
      <c r="KNF330" s="50"/>
      <c r="KNG330" s="50"/>
      <c r="KNH330" s="50"/>
      <c r="KNI330" s="50"/>
      <c r="KNJ330" s="50"/>
      <c r="KNK330" s="50"/>
      <c r="KNL330" s="50"/>
      <c r="KNM330" s="50"/>
      <c r="KNN330" s="50"/>
      <c r="KNO330" s="50"/>
      <c r="KNP330" s="50"/>
      <c r="KNQ330" s="50"/>
      <c r="KNR330" s="50"/>
      <c r="KNS330" s="50"/>
      <c r="KNT330" s="50"/>
      <c r="KNU330" s="50"/>
      <c r="KNV330" s="50"/>
      <c r="KNW330" s="50"/>
      <c r="KNX330" s="50"/>
      <c r="KNY330" s="50"/>
      <c r="KNZ330" s="50"/>
      <c r="KOA330" s="50"/>
      <c r="KOB330" s="50"/>
      <c r="KOC330" s="50"/>
      <c r="KOD330" s="50"/>
      <c r="KOE330" s="50"/>
      <c r="KOF330" s="50"/>
      <c r="KOG330" s="50"/>
      <c r="KOH330" s="50"/>
      <c r="KOI330" s="50"/>
      <c r="KOJ330" s="50"/>
      <c r="KOK330" s="50"/>
      <c r="KOL330" s="50"/>
      <c r="KOM330" s="50"/>
      <c r="KON330" s="50"/>
      <c r="KOO330" s="50"/>
      <c r="KOP330" s="50"/>
      <c r="KOQ330" s="50"/>
      <c r="KOR330" s="50"/>
      <c r="KOS330" s="50"/>
      <c r="KOT330" s="50"/>
      <c r="KOU330" s="50"/>
      <c r="KOV330" s="50"/>
      <c r="KOW330" s="50"/>
      <c r="KOX330" s="50"/>
      <c r="KOY330" s="50"/>
      <c r="KOZ330" s="50"/>
      <c r="KPA330" s="50"/>
      <c r="KPB330" s="50"/>
      <c r="KPC330" s="50"/>
      <c r="KPD330" s="50"/>
      <c r="KPE330" s="50"/>
      <c r="KPF330" s="50"/>
      <c r="KPG330" s="50"/>
      <c r="KPH330" s="50"/>
      <c r="KPI330" s="50"/>
      <c r="KPJ330" s="50"/>
      <c r="KPK330" s="50"/>
      <c r="KPL330" s="50"/>
      <c r="KPM330" s="50"/>
      <c r="KPN330" s="50"/>
      <c r="KPO330" s="50"/>
      <c r="KPP330" s="50"/>
      <c r="KPQ330" s="50"/>
      <c r="KPR330" s="50"/>
      <c r="KPS330" s="50"/>
      <c r="KPT330" s="50"/>
      <c r="KPU330" s="50"/>
      <c r="KPV330" s="50"/>
      <c r="KPW330" s="50"/>
      <c r="KPX330" s="50"/>
      <c r="KPY330" s="50"/>
      <c r="KPZ330" s="50"/>
      <c r="KQA330" s="50"/>
      <c r="KQB330" s="50"/>
      <c r="KQC330" s="50"/>
      <c r="KQD330" s="50"/>
      <c r="KQE330" s="50"/>
      <c r="KQF330" s="50"/>
      <c r="KQG330" s="50"/>
      <c r="KQH330" s="50"/>
      <c r="KQI330" s="50"/>
      <c r="KQJ330" s="50"/>
      <c r="KQK330" s="50"/>
      <c r="KQL330" s="50"/>
      <c r="KQM330" s="50"/>
      <c r="KQN330" s="50"/>
      <c r="KQO330" s="50"/>
      <c r="KQP330" s="50"/>
      <c r="KQQ330" s="50"/>
      <c r="KQR330" s="50"/>
      <c r="KQS330" s="50"/>
      <c r="KQT330" s="50"/>
      <c r="KQU330" s="50"/>
      <c r="KQV330" s="50"/>
      <c r="KQW330" s="50"/>
      <c r="KQX330" s="50"/>
      <c r="KQY330" s="50"/>
      <c r="KQZ330" s="50"/>
      <c r="KRA330" s="50"/>
      <c r="KRB330" s="50"/>
      <c r="KRC330" s="50"/>
      <c r="KRD330" s="50"/>
      <c r="KRE330" s="50"/>
      <c r="KRF330" s="50"/>
      <c r="KRG330" s="50"/>
      <c r="KRH330" s="50"/>
      <c r="KRI330" s="50"/>
      <c r="KRJ330" s="50"/>
      <c r="KRK330" s="50"/>
      <c r="KRL330" s="50"/>
      <c r="KRM330" s="50"/>
      <c r="KRN330" s="50"/>
      <c r="KRO330" s="50"/>
      <c r="KRP330" s="50"/>
      <c r="KRQ330" s="50"/>
      <c r="KRR330" s="50"/>
      <c r="KRS330" s="50"/>
      <c r="KRT330" s="50"/>
      <c r="KRU330" s="50"/>
      <c r="KRV330" s="50"/>
      <c r="KRW330" s="50"/>
      <c r="KRX330" s="50"/>
      <c r="KRY330" s="50"/>
      <c r="KRZ330" s="50"/>
      <c r="KSA330" s="50"/>
      <c r="KSB330" s="50"/>
      <c r="KSC330" s="50"/>
      <c r="KSD330" s="50"/>
      <c r="KSE330" s="50"/>
      <c r="KSF330" s="50"/>
      <c r="KSH330" s="50"/>
      <c r="KSJ330" s="50"/>
      <c r="KSK330" s="50"/>
      <c r="KSL330" s="50"/>
      <c r="KSM330" s="50"/>
      <c r="KSN330" s="50"/>
      <c r="KSO330" s="50"/>
      <c r="KSP330" s="50"/>
      <c r="KSQ330" s="50"/>
      <c r="KSV330" s="50"/>
      <c r="KSW330" s="50"/>
      <c r="KSX330" s="50"/>
      <c r="KSY330" s="50"/>
      <c r="KSZ330" s="50"/>
      <c r="KTA330" s="50"/>
      <c r="KTB330" s="50"/>
      <c r="KTC330" s="50"/>
      <c r="KTD330" s="50"/>
      <c r="KTE330" s="50"/>
      <c r="KTF330" s="50"/>
      <c r="KTG330" s="50"/>
      <c r="KTH330" s="50"/>
      <c r="KTI330" s="50"/>
      <c r="KTJ330" s="50"/>
      <c r="KTK330" s="50"/>
      <c r="KTL330" s="50"/>
      <c r="KTM330" s="50"/>
      <c r="KTN330" s="50"/>
      <c r="KTO330" s="50"/>
      <c r="KTP330" s="50"/>
      <c r="KTQ330" s="50"/>
      <c r="KTR330" s="50"/>
      <c r="KTS330" s="50"/>
      <c r="KTT330" s="50"/>
      <c r="KTU330" s="50"/>
      <c r="KTV330" s="50"/>
      <c r="KTW330" s="50"/>
      <c r="KTX330" s="50"/>
      <c r="KTY330" s="50"/>
      <c r="KTZ330" s="50"/>
      <c r="KUA330" s="50"/>
      <c r="KUB330" s="50"/>
      <c r="KUC330" s="50"/>
      <c r="KUD330" s="50"/>
      <c r="KUE330" s="50"/>
      <c r="KUF330" s="50"/>
      <c r="KUG330" s="50"/>
      <c r="KUH330" s="50"/>
      <c r="KUI330" s="50"/>
      <c r="KUJ330" s="50"/>
      <c r="KUK330" s="50"/>
      <c r="KUL330" s="50"/>
      <c r="KUM330" s="50"/>
      <c r="KUN330" s="50"/>
      <c r="KUO330" s="50"/>
      <c r="KUP330" s="50"/>
      <c r="KUQ330" s="50"/>
      <c r="KUR330" s="50"/>
      <c r="KUS330" s="50"/>
      <c r="KUT330" s="50"/>
      <c r="KUU330" s="50"/>
      <c r="KUV330" s="50"/>
      <c r="KUW330" s="50"/>
      <c r="KUX330" s="50"/>
      <c r="KUY330" s="50"/>
      <c r="KUZ330" s="50"/>
      <c r="KVA330" s="50"/>
      <c r="KVB330" s="50"/>
      <c r="KVC330" s="50"/>
      <c r="KVD330" s="50"/>
      <c r="KVE330" s="50"/>
      <c r="KVF330" s="50"/>
      <c r="KVG330" s="50"/>
      <c r="KVH330" s="50"/>
      <c r="KVI330" s="50"/>
      <c r="KVJ330" s="50"/>
      <c r="KVK330" s="50"/>
      <c r="KVL330" s="50"/>
      <c r="KVM330" s="50"/>
      <c r="KVN330" s="50"/>
      <c r="KVO330" s="50"/>
      <c r="KVP330" s="50"/>
      <c r="KVQ330" s="50"/>
      <c r="KVR330" s="50"/>
      <c r="KVS330" s="50"/>
      <c r="KVT330" s="50"/>
      <c r="KVU330" s="50"/>
      <c r="KVV330" s="50"/>
      <c r="KVW330" s="50"/>
      <c r="KVX330" s="50"/>
      <c r="KVY330" s="50"/>
      <c r="KVZ330" s="50"/>
      <c r="KWA330" s="50"/>
      <c r="KWB330" s="50"/>
      <c r="KWC330" s="50"/>
      <c r="KWD330" s="50"/>
      <c r="KWE330" s="50"/>
      <c r="KWF330" s="50"/>
      <c r="KWG330" s="50"/>
      <c r="KWH330" s="50"/>
      <c r="KWI330" s="50"/>
      <c r="KWJ330" s="50"/>
      <c r="KWK330" s="50"/>
      <c r="KWL330" s="50"/>
      <c r="KWM330" s="50"/>
      <c r="KWN330" s="50"/>
      <c r="KWO330" s="50"/>
      <c r="KWP330" s="50"/>
      <c r="KWQ330" s="50"/>
      <c r="KWR330" s="50"/>
      <c r="KWS330" s="50"/>
      <c r="KWT330" s="50"/>
      <c r="KWU330" s="50"/>
      <c r="KWV330" s="50"/>
      <c r="KWW330" s="50"/>
      <c r="KWX330" s="50"/>
      <c r="KWY330" s="50"/>
      <c r="KWZ330" s="50"/>
      <c r="KXA330" s="50"/>
      <c r="KXB330" s="50"/>
      <c r="KXC330" s="50"/>
      <c r="KXD330" s="50"/>
      <c r="KXE330" s="50"/>
      <c r="KXF330" s="50"/>
      <c r="KXG330" s="50"/>
      <c r="KXH330" s="50"/>
      <c r="KXI330" s="50"/>
      <c r="KXJ330" s="50"/>
      <c r="KXK330" s="50"/>
      <c r="KXL330" s="50"/>
      <c r="KXM330" s="50"/>
      <c r="KXN330" s="50"/>
      <c r="KXO330" s="50"/>
      <c r="KXP330" s="50"/>
      <c r="KXQ330" s="50"/>
      <c r="KXR330" s="50"/>
      <c r="KXS330" s="50"/>
      <c r="KXT330" s="50"/>
      <c r="KXU330" s="50"/>
      <c r="KXV330" s="50"/>
      <c r="KXW330" s="50"/>
      <c r="KXX330" s="50"/>
      <c r="KXY330" s="50"/>
      <c r="KXZ330" s="50"/>
      <c r="KYA330" s="50"/>
      <c r="KYB330" s="50"/>
      <c r="KYC330" s="50"/>
      <c r="KYD330" s="50"/>
      <c r="KYE330" s="50"/>
      <c r="KYF330" s="50"/>
      <c r="KYG330" s="50"/>
      <c r="KYH330" s="50"/>
      <c r="KYI330" s="50"/>
      <c r="KYJ330" s="50"/>
      <c r="KYK330" s="50"/>
      <c r="KYL330" s="50"/>
      <c r="KYM330" s="50"/>
      <c r="KYN330" s="50"/>
      <c r="KYO330" s="50"/>
      <c r="KYP330" s="50"/>
      <c r="KYQ330" s="50"/>
      <c r="KYR330" s="50"/>
      <c r="KYS330" s="50"/>
      <c r="KYT330" s="50"/>
      <c r="KYU330" s="50"/>
      <c r="KYV330" s="50"/>
      <c r="KYW330" s="50"/>
      <c r="KYX330" s="50"/>
      <c r="KYY330" s="50"/>
      <c r="KYZ330" s="50"/>
      <c r="KZA330" s="50"/>
      <c r="KZB330" s="50"/>
      <c r="KZC330" s="50"/>
      <c r="KZD330" s="50"/>
      <c r="KZE330" s="50"/>
      <c r="KZF330" s="50"/>
      <c r="KZG330" s="50"/>
      <c r="KZH330" s="50"/>
      <c r="KZI330" s="50"/>
      <c r="KZJ330" s="50"/>
      <c r="KZK330" s="50"/>
      <c r="KZL330" s="50"/>
      <c r="KZM330" s="50"/>
      <c r="KZN330" s="50"/>
      <c r="KZO330" s="50"/>
      <c r="KZP330" s="50"/>
      <c r="KZQ330" s="50"/>
      <c r="KZR330" s="50"/>
      <c r="KZS330" s="50"/>
      <c r="KZT330" s="50"/>
      <c r="KZU330" s="50"/>
      <c r="KZV330" s="50"/>
      <c r="KZW330" s="50"/>
      <c r="KZX330" s="50"/>
      <c r="KZY330" s="50"/>
      <c r="KZZ330" s="50"/>
      <c r="LAA330" s="50"/>
      <c r="LAB330" s="50"/>
      <c r="LAC330" s="50"/>
      <c r="LAD330" s="50"/>
      <c r="LAE330" s="50"/>
      <c r="LAF330" s="50"/>
      <c r="LAG330" s="50"/>
      <c r="LAH330" s="50"/>
      <c r="LAI330" s="50"/>
      <c r="LAJ330" s="50"/>
      <c r="LAK330" s="50"/>
      <c r="LAL330" s="50"/>
      <c r="LAM330" s="50"/>
      <c r="LAN330" s="50"/>
      <c r="LAO330" s="50"/>
      <c r="LAP330" s="50"/>
      <c r="LAQ330" s="50"/>
      <c r="LAR330" s="50"/>
      <c r="LAS330" s="50"/>
      <c r="LAT330" s="50"/>
      <c r="LAU330" s="50"/>
      <c r="LAV330" s="50"/>
      <c r="LAW330" s="50"/>
      <c r="LAX330" s="50"/>
      <c r="LAY330" s="50"/>
      <c r="LAZ330" s="50"/>
      <c r="LBA330" s="50"/>
      <c r="LBB330" s="50"/>
      <c r="LBC330" s="50"/>
      <c r="LBD330" s="50"/>
      <c r="LBE330" s="50"/>
      <c r="LBF330" s="50"/>
      <c r="LBG330" s="50"/>
      <c r="LBH330" s="50"/>
      <c r="LBI330" s="50"/>
      <c r="LBJ330" s="50"/>
      <c r="LBK330" s="50"/>
      <c r="LBL330" s="50"/>
      <c r="LBM330" s="50"/>
      <c r="LBN330" s="50"/>
      <c r="LBO330" s="50"/>
      <c r="LBP330" s="50"/>
      <c r="LBQ330" s="50"/>
      <c r="LBR330" s="50"/>
      <c r="LBS330" s="50"/>
      <c r="LBT330" s="50"/>
      <c r="LBU330" s="50"/>
      <c r="LBV330" s="50"/>
      <c r="LBW330" s="50"/>
      <c r="LBX330" s="50"/>
      <c r="LBY330" s="50"/>
      <c r="LBZ330" s="50"/>
      <c r="LCA330" s="50"/>
      <c r="LCB330" s="50"/>
      <c r="LCD330" s="50"/>
      <c r="LCF330" s="50"/>
      <c r="LCG330" s="50"/>
      <c r="LCH330" s="50"/>
      <c r="LCI330" s="50"/>
      <c r="LCJ330" s="50"/>
      <c r="LCK330" s="50"/>
      <c r="LCL330" s="50"/>
      <c r="LCM330" s="50"/>
      <c r="LCR330" s="50"/>
      <c r="LCS330" s="50"/>
      <c r="LCT330" s="50"/>
      <c r="LCU330" s="50"/>
      <c r="LCV330" s="50"/>
      <c r="LCW330" s="50"/>
      <c r="LCX330" s="50"/>
      <c r="LCY330" s="50"/>
      <c r="LCZ330" s="50"/>
      <c r="LDA330" s="50"/>
      <c r="LDB330" s="50"/>
      <c r="LDC330" s="50"/>
      <c r="LDD330" s="50"/>
      <c r="LDE330" s="50"/>
      <c r="LDF330" s="50"/>
      <c r="LDG330" s="50"/>
      <c r="LDH330" s="50"/>
      <c r="LDI330" s="50"/>
      <c r="LDJ330" s="50"/>
      <c r="LDK330" s="50"/>
      <c r="LDL330" s="50"/>
      <c r="LDM330" s="50"/>
      <c r="LDN330" s="50"/>
      <c r="LDO330" s="50"/>
      <c r="LDP330" s="50"/>
      <c r="LDQ330" s="50"/>
      <c r="LDR330" s="50"/>
      <c r="LDS330" s="50"/>
      <c r="LDT330" s="50"/>
      <c r="LDU330" s="50"/>
      <c r="LDV330" s="50"/>
      <c r="LDW330" s="50"/>
      <c r="LDX330" s="50"/>
      <c r="LDY330" s="50"/>
      <c r="LDZ330" s="50"/>
      <c r="LEA330" s="50"/>
      <c r="LEB330" s="50"/>
      <c r="LEC330" s="50"/>
      <c r="LED330" s="50"/>
      <c r="LEE330" s="50"/>
      <c r="LEF330" s="50"/>
      <c r="LEG330" s="50"/>
      <c r="LEH330" s="50"/>
      <c r="LEI330" s="50"/>
      <c r="LEJ330" s="50"/>
      <c r="LEK330" s="50"/>
      <c r="LEL330" s="50"/>
      <c r="LEM330" s="50"/>
      <c r="LEN330" s="50"/>
      <c r="LEO330" s="50"/>
      <c r="LEP330" s="50"/>
      <c r="LEQ330" s="50"/>
      <c r="LER330" s="50"/>
      <c r="LES330" s="50"/>
      <c r="LET330" s="50"/>
      <c r="LEU330" s="50"/>
      <c r="LEV330" s="50"/>
      <c r="LEW330" s="50"/>
      <c r="LEX330" s="50"/>
      <c r="LEY330" s="50"/>
      <c r="LEZ330" s="50"/>
      <c r="LFA330" s="50"/>
      <c r="LFB330" s="50"/>
      <c r="LFC330" s="50"/>
      <c r="LFD330" s="50"/>
      <c r="LFE330" s="50"/>
      <c r="LFF330" s="50"/>
      <c r="LFG330" s="50"/>
      <c r="LFH330" s="50"/>
      <c r="LFI330" s="50"/>
      <c r="LFJ330" s="50"/>
      <c r="LFK330" s="50"/>
      <c r="LFL330" s="50"/>
      <c r="LFM330" s="50"/>
      <c r="LFN330" s="50"/>
      <c r="LFO330" s="50"/>
      <c r="LFP330" s="50"/>
      <c r="LFQ330" s="50"/>
      <c r="LFR330" s="50"/>
      <c r="LFS330" s="50"/>
      <c r="LFT330" s="50"/>
      <c r="LFU330" s="50"/>
      <c r="LFV330" s="50"/>
      <c r="LFW330" s="50"/>
      <c r="LFX330" s="50"/>
      <c r="LFY330" s="50"/>
      <c r="LFZ330" s="50"/>
      <c r="LGA330" s="50"/>
      <c r="LGB330" s="50"/>
      <c r="LGC330" s="50"/>
      <c r="LGD330" s="50"/>
      <c r="LGE330" s="50"/>
      <c r="LGF330" s="50"/>
      <c r="LGG330" s="50"/>
      <c r="LGH330" s="50"/>
      <c r="LGI330" s="50"/>
      <c r="LGJ330" s="50"/>
      <c r="LGK330" s="50"/>
      <c r="LGL330" s="50"/>
      <c r="LGM330" s="50"/>
      <c r="LGN330" s="50"/>
      <c r="LGO330" s="50"/>
      <c r="LGP330" s="50"/>
      <c r="LGQ330" s="50"/>
      <c r="LGR330" s="50"/>
      <c r="LGS330" s="50"/>
      <c r="LGT330" s="50"/>
      <c r="LGU330" s="50"/>
      <c r="LGV330" s="50"/>
      <c r="LGW330" s="50"/>
      <c r="LGX330" s="50"/>
      <c r="LGY330" s="50"/>
      <c r="LGZ330" s="50"/>
      <c r="LHA330" s="50"/>
      <c r="LHB330" s="50"/>
      <c r="LHC330" s="50"/>
      <c r="LHD330" s="50"/>
      <c r="LHE330" s="50"/>
      <c r="LHF330" s="50"/>
      <c r="LHG330" s="50"/>
      <c r="LHH330" s="50"/>
      <c r="LHI330" s="50"/>
      <c r="LHJ330" s="50"/>
      <c r="LHK330" s="50"/>
      <c r="LHL330" s="50"/>
      <c r="LHM330" s="50"/>
      <c r="LHN330" s="50"/>
      <c r="LHO330" s="50"/>
      <c r="LHP330" s="50"/>
      <c r="LHQ330" s="50"/>
      <c r="LHR330" s="50"/>
      <c r="LHS330" s="50"/>
      <c r="LHT330" s="50"/>
      <c r="LHU330" s="50"/>
      <c r="LHV330" s="50"/>
      <c r="LHW330" s="50"/>
      <c r="LHX330" s="50"/>
      <c r="LHY330" s="50"/>
      <c r="LHZ330" s="50"/>
      <c r="LIA330" s="50"/>
      <c r="LIB330" s="50"/>
      <c r="LIC330" s="50"/>
      <c r="LID330" s="50"/>
      <c r="LIE330" s="50"/>
      <c r="LIF330" s="50"/>
      <c r="LIG330" s="50"/>
      <c r="LIH330" s="50"/>
      <c r="LII330" s="50"/>
      <c r="LIJ330" s="50"/>
      <c r="LIK330" s="50"/>
      <c r="LIL330" s="50"/>
      <c r="LIM330" s="50"/>
      <c r="LIN330" s="50"/>
      <c r="LIO330" s="50"/>
      <c r="LIP330" s="50"/>
      <c r="LIQ330" s="50"/>
      <c r="LIR330" s="50"/>
      <c r="LIS330" s="50"/>
      <c r="LIT330" s="50"/>
      <c r="LIU330" s="50"/>
      <c r="LIV330" s="50"/>
      <c r="LIW330" s="50"/>
      <c r="LIX330" s="50"/>
      <c r="LIY330" s="50"/>
      <c r="LIZ330" s="50"/>
      <c r="LJA330" s="50"/>
      <c r="LJB330" s="50"/>
      <c r="LJC330" s="50"/>
      <c r="LJD330" s="50"/>
      <c r="LJE330" s="50"/>
      <c r="LJF330" s="50"/>
      <c r="LJG330" s="50"/>
      <c r="LJH330" s="50"/>
      <c r="LJI330" s="50"/>
      <c r="LJJ330" s="50"/>
      <c r="LJK330" s="50"/>
      <c r="LJL330" s="50"/>
      <c r="LJM330" s="50"/>
      <c r="LJN330" s="50"/>
      <c r="LJO330" s="50"/>
      <c r="LJP330" s="50"/>
      <c r="LJQ330" s="50"/>
      <c r="LJR330" s="50"/>
      <c r="LJS330" s="50"/>
      <c r="LJT330" s="50"/>
      <c r="LJU330" s="50"/>
      <c r="LJV330" s="50"/>
      <c r="LJW330" s="50"/>
      <c r="LJX330" s="50"/>
      <c r="LJY330" s="50"/>
      <c r="LJZ330" s="50"/>
      <c r="LKA330" s="50"/>
      <c r="LKB330" s="50"/>
      <c r="LKC330" s="50"/>
      <c r="LKD330" s="50"/>
      <c r="LKE330" s="50"/>
      <c r="LKF330" s="50"/>
      <c r="LKG330" s="50"/>
      <c r="LKH330" s="50"/>
      <c r="LKI330" s="50"/>
      <c r="LKJ330" s="50"/>
      <c r="LKK330" s="50"/>
      <c r="LKL330" s="50"/>
      <c r="LKM330" s="50"/>
      <c r="LKN330" s="50"/>
      <c r="LKO330" s="50"/>
      <c r="LKP330" s="50"/>
      <c r="LKQ330" s="50"/>
      <c r="LKR330" s="50"/>
      <c r="LKS330" s="50"/>
      <c r="LKT330" s="50"/>
      <c r="LKU330" s="50"/>
      <c r="LKV330" s="50"/>
      <c r="LKW330" s="50"/>
      <c r="LKX330" s="50"/>
      <c r="LKY330" s="50"/>
      <c r="LKZ330" s="50"/>
      <c r="LLA330" s="50"/>
      <c r="LLB330" s="50"/>
      <c r="LLC330" s="50"/>
      <c r="LLD330" s="50"/>
      <c r="LLE330" s="50"/>
      <c r="LLF330" s="50"/>
      <c r="LLG330" s="50"/>
      <c r="LLH330" s="50"/>
      <c r="LLI330" s="50"/>
      <c r="LLJ330" s="50"/>
      <c r="LLK330" s="50"/>
      <c r="LLL330" s="50"/>
      <c r="LLM330" s="50"/>
      <c r="LLN330" s="50"/>
      <c r="LLO330" s="50"/>
      <c r="LLP330" s="50"/>
      <c r="LLQ330" s="50"/>
      <c r="LLR330" s="50"/>
      <c r="LLS330" s="50"/>
      <c r="LLT330" s="50"/>
      <c r="LLU330" s="50"/>
      <c r="LLV330" s="50"/>
      <c r="LLW330" s="50"/>
      <c r="LLX330" s="50"/>
      <c r="LLZ330" s="50"/>
      <c r="LMB330" s="50"/>
      <c r="LMC330" s="50"/>
      <c r="LMD330" s="50"/>
      <c r="LME330" s="50"/>
      <c r="LMF330" s="50"/>
      <c r="LMG330" s="50"/>
      <c r="LMH330" s="50"/>
      <c r="LMI330" s="50"/>
      <c r="LMN330" s="50"/>
      <c r="LMO330" s="50"/>
      <c r="LMP330" s="50"/>
      <c r="LMQ330" s="50"/>
      <c r="LMR330" s="50"/>
      <c r="LMS330" s="50"/>
      <c r="LMT330" s="50"/>
      <c r="LMU330" s="50"/>
      <c r="LMV330" s="50"/>
      <c r="LMW330" s="50"/>
      <c r="LMX330" s="50"/>
      <c r="LMY330" s="50"/>
      <c r="LMZ330" s="50"/>
      <c r="LNA330" s="50"/>
      <c r="LNB330" s="50"/>
      <c r="LNC330" s="50"/>
      <c r="LND330" s="50"/>
      <c r="LNE330" s="50"/>
      <c r="LNF330" s="50"/>
      <c r="LNG330" s="50"/>
      <c r="LNH330" s="50"/>
      <c r="LNI330" s="50"/>
      <c r="LNJ330" s="50"/>
      <c r="LNK330" s="50"/>
      <c r="LNL330" s="50"/>
      <c r="LNM330" s="50"/>
      <c r="LNN330" s="50"/>
      <c r="LNO330" s="50"/>
      <c r="LNP330" s="50"/>
      <c r="LNQ330" s="50"/>
      <c r="LNR330" s="50"/>
      <c r="LNS330" s="50"/>
      <c r="LNT330" s="50"/>
      <c r="LNU330" s="50"/>
      <c r="LNV330" s="50"/>
      <c r="LNW330" s="50"/>
      <c r="LNX330" s="50"/>
      <c r="LNY330" s="50"/>
      <c r="LNZ330" s="50"/>
      <c r="LOA330" s="50"/>
      <c r="LOB330" s="50"/>
      <c r="LOC330" s="50"/>
      <c r="LOD330" s="50"/>
      <c r="LOE330" s="50"/>
      <c r="LOF330" s="50"/>
      <c r="LOG330" s="50"/>
      <c r="LOH330" s="50"/>
      <c r="LOI330" s="50"/>
      <c r="LOJ330" s="50"/>
      <c r="LOK330" s="50"/>
      <c r="LOL330" s="50"/>
      <c r="LOM330" s="50"/>
      <c r="LON330" s="50"/>
      <c r="LOO330" s="50"/>
      <c r="LOP330" s="50"/>
      <c r="LOQ330" s="50"/>
      <c r="LOR330" s="50"/>
      <c r="LOS330" s="50"/>
      <c r="LOT330" s="50"/>
      <c r="LOU330" s="50"/>
      <c r="LOV330" s="50"/>
      <c r="LOW330" s="50"/>
      <c r="LOX330" s="50"/>
      <c r="LOY330" s="50"/>
      <c r="LOZ330" s="50"/>
      <c r="LPA330" s="50"/>
      <c r="LPB330" s="50"/>
      <c r="LPC330" s="50"/>
      <c r="LPD330" s="50"/>
      <c r="LPE330" s="50"/>
      <c r="LPF330" s="50"/>
      <c r="LPG330" s="50"/>
      <c r="LPH330" s="50"/>
      <c r="LPI330" s="50"/>
      <c r="LPJ330" s="50"/>
      <c r="LPK330" s="50"/>
      <c r="LPL330" s="50"/>
      <c r="LPM330" s="50"/>
      <c r="LPN330" s="50"/>
      <c r="LPO330" s="50"/>
      <c r="LPP330" s="50"/>
      <c r="LPQ330" s="50"/>
      <c r="LPR330" s="50"/>
      <c r="LPS330" s="50"/>
      <c r="LPT330" s="50"/>
      <c r="LPU330" s="50"/>
      <c r="LPV330" s="50"/>
      <c r="LPW330" s="50"/>
      <c r="LPX330" s="50"/>
      <c r="LPY330" s="50"/>
      <c r="LPZ330" s="50"/>
      <c r="LQA330" s="50"/>
      <c r="LQB330" s="50"/>
      <c r="LQC330" s="50"/>
      <c r="LQD330" s="50"/>
      <c r="LQE330" s="50"/>
      <c r="LQF330" s="50"/>
      <c r="LQG330" s="50"/>
      <c r="LQH330" s="50"/>
      <c r="LQI330" s="50"/>
      <c r="LQJ330" s="50"/>
      <c r="LQK330" s="50"/>
      <c r="LQL330" s="50"/>
      <c r="LQM330" s="50"/>
      <c r="LQN330" s="50"/>
      <c r="LQO330" s="50"/>
      <c r="LQP330" s="50"/>
      <c r="LQQ330" s="50"/>
      <c r="LQR330" s="50"/>
      <c r="LQS330" s="50"/>
      <c r="LQT330" s="50"/>
      <c r="LQU330" s="50"/>
      <c r="LQV330" s="50"/>
      <c r="LQW330" s="50"/>
      <c r="LQX330" s="50"/>
      <c r="LQY330" s="50"/>
      <c r="LQZ330" s="50"/>
      <c r="LRA330" s="50"/>
      <c r="LRB330" s="50"/>
      <c r="LRC330" s="50"/>
      <c r="LRD330" s="50"/>
      <c r="LRE330" s="50"/>
      <c r="LRF330" s="50"/>
      <c r="LRG330" s="50"/>
      <c r="LRH330" s="50"/>
      <c r="LRI330" s="50"/>
      <c r="LRJ330" s="50"/>
      <c r="LRK330" s="50"/>
      <c r="LRL330" s="50"/>
      <c r="LRM330" s="50"/>
      <c r="LRN330" s="50"/>
      <c r="LRO330" s="50"/>
      <c r="LRP330" s="50"/>
      <c r="LRQ330" s="50"/>
      <c r="LRR330" s="50"/>
      <c r="LRS330" s="50"/>
      <c r="LRT330" s="50"/>
      <c r="LRU330" s="50"/>
      <c r="LRV330" s="50"/>
      <c r="LRW330" s="50"/>
      <c r="LRX330" s="50"/>
      <c r="LRY330" s="50"/>
      <c r="LRZ330" s="50"/>
      <c r="LSA330" s="50"/>
      <c r="LSB330" s="50"/>
      <c r="LSC330" s="50"/>
      <c r="LSD330" s="50"/>
      <c r="LSE330" s="50"/>
      <c r="LSF330" s="50"/>
      <c r="LSG330" s="50"/>
      <c r="LSH330" s="50"/>
      <c r="LSI330" s="50"/>
      <c r="LSJ330" s="50"/>
      <c r="LSK330" s="50"/>
      <c r="LSL330" s="50"/>
      <c r="LSM330" s="50"/>
      <c r="LSN330" s="50"/>
      <c r="LSO330" s="50"/>
      <c r="LSP330" s="50"/>
      <c r="LSQ330" s="50"/>
      <c r="LSR330" s="50"/>
      <c r="LSS330" s="50"/>
      <c r="LST330" s="50"/>
      <c r="LSU330" s="50"/>
      <c r="LSV330" s="50"/>
      <c r="LSW330" s="50"/>
      <c r="LSX330" s="50"/>
      <c r="LSY330" s="50"/>
      <c r="LSZ330" s="50"/>
      <c r="LTA330" s="50"/>
      <c r="LTB330" s="50"/>
      <c r="LTC330" s="50"/>
      <c r="LTD330" s="50"/>
      <c r="LTE330" s="50"/>
      <c r="LTF330" s="50"/>
      <c r="LTG330" s="50"/>
      <c r="LTH330" s="50"/>
      <c r="LTI330" s="50"/>
      <c r="LTJ330" s="50"/>
      <c r="LTK330" s="50"/>
      <c r="LTL330" s="50"/>
      <c r="LTM330" s="50"/>
      <c r="LTN330" s="50"/>
      <c r="LTO330" s="50"/>
      <c r="LTP330" s="50"/>
      <c r="LTQ330" s="50"/>
      <c r="LTR330" s="50"/>
      <c r="LTS330" s="50"/>
      <c r="LTT330" s="50"/>
      <c r="LTU330" s="50"/>
      <c r="LTV330" s="50"/>
      <c r="LTW330" s="50"/>
      <c r="LTX330" s="50"/>
      <c r="LTY330" s="50"/>
      <c r="LTZ330" s="50"/>
      <c r="LUA330" s="50"/>
      <c r="LUB330" s="50"/>
      <c r="LUC330" s="50"/>
      <c r="LUD330" s="50"/>
      <c r="LUE330" s="50"/>
      <c r="LUF330" s="50"/>
      <c r="LUG330" s="50"/>
      <c r="LUH330" s="50"/>
      <c r="LUI330" s="50"/>
      <c r="LUJ330" s="50"/>
      <c r="LUK330" s="50"/>
      <c r="LUL330" s="50"/>
      <c r="LUM330" s="50"/>
      <c r="LUN330" s="50"/>
      <c r="LUO330" s="50"/>
      <c r="LUP330" s="50"/>
      <c r="LUQ330" s="50"/>
      <c r="LUR330" s="50"/>
      <c r="LUS330" s="50"/>
      <c r="LUT330" s="50"/>
      <c r="LUU330" s="50"/>
      <c r="LUV330" s="50"/>
      <c r="LUW330" s="50"/>
      <c r="LUX330" s="50"/>
      <c r="LUY330" s="50"/>
      <c r="LUZ330" s="50"/>
      <c r="LVA330" s="50"/>
      <c r="LVB330" s="50"/>
      <c r="LVC330" s="50"/>
      <c r="LVD330" s="50"/>
      <c r="LVE330" s="50"/>
      <c r="LVF330" s="50"/>
      <c r="LVG330" s="50"/>
      <c r="LVH330" s="50"/>
      <c r="LVI330" s="50"/>
      <c r="LVJ330" s="50"/>
      <c r="LVK330" s="50"/>
      <c r="LVL330" s="50"/>
      <c r="LVM330" s="50"/>
      <c r="LVN330" s="50"/>
      <c r="LVO330" s="50"/>
      <c r="LVP330" s="50"/>
      <c r="LVQ330" s="50"/>
      <c r="LVR330" s="50"/>
      <c r="LVS330" s="50"/>
      <c r="LVT330" s="50"/>
      <c r="LVV330" s="50"/>
      <c r="LVX330" s="50"/>
      <c r="LVY330" s="50"/>
      <c r="LVZ330" s="50"/>
      <c r="LWA330" s="50"/>
      <c r="LWB330" s="50"/>
      <c r="LWC330" s="50"/>
      <c r="LWD330" s="50"/>
      <c r="LWE330" s="50"/>
      <c r="LWJ330" s="50"/>
      <c r="LWK330" s="50"/>
      <c r="LWL330" s="50"/>
      <c r="LWM330" s="50"/>
      <c r="LWN330" s="50"/>
      <c r="LWO330" s="50"/>
      <c r="LWP330" s="50"/>
      <c r="LWQ330" s="50"/>
      <c r="LWR330" s="50"/>
      <c r="LWS330" s="50"/>
      <c r="LWT330" s="50"/>
      <c r="LWU330" s="50"/>
      <c r="LWV330" s="50"/>
      <c r="LWW330" s="50"/>
      <c r="LWX330" s="50"/>
      <c r="LWY330" s="50"/>
      <c r="LWZ330" s="50"/>
      <c r="LXA330" s="50"/>
      <c r="LXB330" s="50"/>
      <c r="LXC330" s="50"/>
      <c r="LXD330" s="50"/>
      <c r="LXE330" s="50"/>
      <c r="LXF330" s="50"/>
      <c r="LXG330" s="50"/>
      <c r="LXH330" s="50"/>
      <c r="LXI330" s="50"/>
      <c r="LXJ330" s="50"/>
      <c r="LXK330" s="50"/>
      <c r="LXL330" s="50"/>
      <c r="LXM330" s="50"/>
      <c r="LXN330" s="50"/>
      <c r="LXO330" s="50"/>
      <c r="LXP330" s="50"/>
      <c r="LXQ330" s="50"/>
      <c r="LXR330" s="50"/>
      <c r="LXS330" s="50"/>
      <c r="LXT330" s="50"/>
      <c r="LXU330" s="50"/>
      <c r="LXV330" s="50"/>
      <c r="LXW330" s="50"/>
      <c r="LXX330" s="50"/>
      <c r="LXY330" s="50"/>
      <c r="LXZ330" s="50"/>
      <c r="LYA330" s="50"/>
      <c r="LYB330" s="50"/>
      <c r="LYC330" s="50"/>
      <c r="LYD330" s="50"/>
      <c r="LYE330" s="50"/>
      <c r="LYF330" s="50"/>
      <c r="LYG330" s="50"/>
      <c r="LYH330" s="50"/>
      <c r="LYI330" s="50"/>
      <c r="LYJ330" s="50"/>
      <c r="LYK330" s="50"/>
      <c r="LYL330" s="50"/>
      <c r="LYM330" s="50"/>
      <c r="LYN330" s="50"/>
      <c r="LYO330" s="50"/>
      <c r="LYP330" s="50"/>
      <c r="LYQ330" s="50"/>
      <c r="LYR330" s="50"/>
      <c r="LYS330" s="50"/>
      <c r="LYT330" s="50"/>
      <c r="LYU330" s="50"/>
      <c r="LYV330" s="50"/>
      <c r="LYW330" s="50"/>
      <c r="LYX330" s="50"/>
      <c r="LYY330" s="50"/>
      <c r="LYZ330" s="50"/>
      <c r="LZA330" s="50"/>
      <c r="LZB330" s="50"/>
      <c r="LZC330" s="50"/>
      <c r="LZD330" s="50"/>
      <c r="LZE330" s="50"/>
      <c r="LZF330" s="50"/>
      <c r="LZG330" s="50"/>
      <c r="LZH330" s="50"/>
      <c r="LZI330" s="50"/>
      <c r="LZJ330" s="50"/>
      <c r="LZK330" s="50"/>
      <c r="LZL330" s="50"/>
      <c r="LZM330" s="50"/>
      <c r="LZN330" s="50"/>
      <c r="LZO330" s="50"/>
      <c r="LZP330" s="50"/>
      <c r="LZQ330" s="50"/>
      <c r="LZR330" s="50"/>
      <c r="LZS330" s="50"/>
      <c r="LZT330" s="50"/>
      <c r="LZU330" s="50"/>
      <c r="LZV330" s="50"/>
      <c r="LZW330" s="50"/>
      <c r="LZX330" s="50"/>
      <c r="LZY330" s="50"/>
      <c r="LZZ330" s="50"/>
      <c r="MAA330" s="50"/>
      <c r="MAB330" s="50"/>
      <c r="MAC330" s="50"/>
      <c r="MAD330" s="50"/>
      <c r="MAE330" s="50"/>
      <c r="MAF330" s="50"/>
      <c r="MAG330" s="50"/>
      <c r="MAH330" s="50"/>
      <c r="MAI330" s="50"/>
      <c r="MAJ330" s="50"/>
      <c r="MAK330" s="50"/>
      <c r="MAL330" s="50"/>
      <c r="MAM330" s="50"/>
      <c r="MAN330" s="50"/>
      <c r="MAO330" s="50"/>
      <c r="MAP330" s="50"/>
      <c r="MAQ330" s="50"/>
      <c r="MAR330" s="50"/>
      <c r="MAS330" s="50"/>
      <c r="MAT330" s="50"/>
      <c r="MAU330" s="50"/>
      <c r="MAV330" s="50"/>
      <c r="MAW330" s="50"/>
      <c r="MAX330" s="50"/>
      <c r="MAY330" s="50"/>
      <c r="MAZ330" s="50"/>
      <c r="MBA330" s="50"/>
      <c r="MBB330" s="50"/>
      <c r="MBC330" s="50"/>
      <c r="MBD330" s="50"/>
      <c r="MBE330" s="50"/>
      <c r="MBF330" s="50"/>
      <c r="MBG330" s="50"/>
      <c r="MBH330" s="50"/>
      <c r="MBI330" s="50"/>
      <c r="MBJ330" s="50"/>
      <c r="MBK330" s="50"/>
      <c r="MBL330" s="50"/>
      <c r="MBM330" s="50"/>
      <c r="MBN330" s="50"/>
      <c r="MBO330" s="50"/>
      <c r="MBP330" s="50"/>
      <c r="MBQ330" s="50"/>
      <c r="MBR330" s="50"/>
      <c r="MBS330" s="50"/>
      <c r="MBT330" s="50"/>
      <c r="MBU330" s="50"/>
      <c r="MBV330" s="50"/>
      <c r="MBW330" s="50"/>
      <c r="MBX330" s="50"/>
      <c r="MBY330" s="50"/>
      <c r="MBZ330" s="50"/>
      <c r="MCA330" s="50"/>
      <c r="MCB330" s="50"/>
      <c r="MCC330" s="50"/>
      <c r="MCD330" s="50"/>
      <c r="MCE330" s="50"/>
      <c r="MCF330" s="50"/>
      <c r="MCG330" s="50"/>
      <c r="MCH330" s="50"/>
      <c r="MCI330" s="50"/>
      <c r="MCJ330" s="50"/>
      <c r="MCK330" s="50"/>
      <c r="MCL330" s="50"/>
      <c r="MCM330" s="50"/>
      <c r="MCN330" s="50"/>
      <c r="MCO330" s="50"/>
      <c r="MCP330" s="50"/>
      <c r="MCQ330" s="50"/>
      <c r="MCR330" s="50"/>
      <c r="MCS330" s="50"/>
      <c r="MCT330" s="50"/>
      <c r="MCU330" s="50"/>
      <c r="MCV330" s="50"/>
      <c r="MCW330" s="50"/>
      <c r="MCX330" s="50"/>
      <c r="MCY330" s="50"/>
      <c r="MCZ330" s="50"/>
      <c r="MDA330" s="50"/>
      <c r="MDB330" s="50"/>
      <c r="MDC330" s="50"/>
      <c r="MDD330" s="50"/>
      <c r="MDE330" s="50"/>
      <c r="MDF330" s="50"/>
      <c r="MDG330" s="50"/>
      <c r="MDH330" s="50"/>
      <c r="MDI330" s="50"/>
      <c r="MDJ330" s="50"/>
      <c r="MDK330" s="50"/>
      <c r="MDL330" s="50"/>
      <c r="MDM330" s="50"/>
      <c r="MDN330" s="50"/>
      <c r="MDO330" s="50"/>
      <c r="MDP330" s="50"/>
      <c r="MDQ330" s="50"/>
      <c r="MDR330" s="50"/>
      <c r="MDS330" s="50"/>
      <c r="MDT330" s="50"/>
      <c r="MDU330" s="50"/>
      <c r="MDV330" s="50"/>
      <c r="MDW330" s="50"/>
      <c r="MDX330" s="50"/>
      <c r="MDY330" s="50"/>
      <c r="MDZ330" s="50"/>
      <c r="MEA330" s="50"/>
      <c r="MEB330" s="50"/>
      <c r="MEC330" s="50"/>
      <c r="MED330" s="50"/>
      <c r="MEE330" s="50"/>
      <c r="MEF330" s="50"/>
      <c r="MEG330" s="50"/>
      <c r="MEH330" s="50"/>
      <c r="MEI330" s="50"/>
      <c r="MEJ330" s="50"/>
      <c r="MEK330" s="50"/>
      <c r="MEL330" s="50"/>
      <c r="MEM330" s="50"/>
      <c r="MEN330" s="50"/>
      <c r="MEO330" s="50"/>
      <c r="MEP330" s="50"/>
      <c r="MEQ330" s="50"/>
      <c r="MER330" s="50"/>
      <c r="MES330" s="50"/>
      <c r="MET330" s="50"/>
      <c r="MEU330" s="50"/>
      <c r="MEV330" s="50"/>
      <c r="MEW330" s="50"/>
      <c r="MEX330" s="50"/>
      <c r="MEY330" s="50"/>
      <c r="MEZ330" s="50"/>
      <c r="MFA330" s="50"/>
      <c r="MFB330" s="50"/>
      <c r="MFC330" s="50"/>
      <c r="MFD330" s="50"/>
      <c r="MFE330" s="50"/>
      <c r="MFF330" s="50"/>
      <c r="MFG330" s="50"/>
      <c r="MFH330" s="50"/>
      <c r="MFI330" s="50"/>
      <c r="MFJ330" s="50"/>
      <c r="MFK330" s="50"/>
      <c r="MFL330" s="50"/>
      <c r="MFM330" s="50"/>
      <c r="MFN330" s="50"/>
      <c r="MFO330" s="50"/>
      <c r="MFP330" s="50"/>
      <c r="MFR330" s="50"/>
      <c r="MFT330" s="50"/>
      <c r="MFU330" s="50"/>
      <c r="MFV330" s="50"/>
      <c r="MFW330" s="50"/>
      <c r="MFX330" s="50"/>
      <c r="MFY330" s="50"/>
      <c r="MFZ330" s="50"/>
      <c r="MGA330" s="50"/>
      <c r="MGF330" s="50"/>
      <c r="MGG330" s="50"/>
      <c r="MGH330" s="50"/>
      <c r="MGI330" s="50"/>
      <c r="MGJ330" s="50"/>
      <c r="MGK330" s="50"/>
      <c r="MGL330" s="50"/>
      <c r="MGM330" s="50"/>
      <c r="MGN330" s="50"/>
      <c r="MGO330" s="50"/>
      <c r="MGP330" s="50"/>
      <c r="MGQ330" s="50"/>
      <c r="MGR330" s="50"/>
      <c r="MGS330" s="50"/>
      <c r="MGT330" s="50"/>
      <c r="MGU330" s="50"/>
      <c r="MGV330" s="50"/>
      <c r="MGW330" s="50"/>
      <c r="MGX330" s="50"/>
      <c r="MGY330" s="50"/>
      <c r="MGZ330" s="50"/>
      <c r="MHA330" s="50"/>
      <c r="MHB330" s="50"/>
      <c r="MHC330" s="50"/>
      <c r="MHD330" s="50"/>
      <c r="MHE330" s="50"/>
      <c r="MHF330" s="50"/>
      <c r="MHG330" s="50"/>
      <c r="MHH330" s="50"/>
      <c r="MHI330" s="50"/>
      <c r="MHJ330" s="50"/>
      <c r="MHK330" s="50"/>
      <c r="MHL330" s="50"/>
      <c r="MHM330" s="50"/>
      <c r="MHN330" s="50"/>
      <c r="MHO330" s="50"/>
      <c r="MHP330" s="50"/>
      <c r="MHQ330" s="50"/>
      <c r="MHR330" s="50"/>
      <c r="MHS330" s="50"/>
      <c r="MHT330" s="50"/>
      <c r="MHU330" s="50"/>
      <c r="MHV330" s="50"/>
      <c r="MHW330" s="50"/>
      <c r="MHX330" s="50"/>
      <c r="MHY330" s="50"/>
      <c r="MHZ330" s="50"/>
      <c r="MIA330" s="50"/>
      <c r="MIB330" s="50"/>
      <c r="MIC330" s="50"/>
      <c r="MID330" s="50"/>
      <c r="MIE330" s="50"/>
      <c r="MIF330" s="50"/>
      <c r="MIG330" s="50"/>
      <c r="MIH330" s="50"/>
      <c r="MII330" s="50"/>
      <c r="MIJ330" s="50"/>
      <c r="MIK330" s="50"/>
      <c r="MIL330" s="50"/>
      <c r="MIM330" s="50"/>
      <c r="MIN330" s="50"/>
      <c r="MIO330" s="50"/>
      <c r="MIP330" s="50"/>
      <c r="MIQ330" s="50"/>
      <c r="MIR330" s="50"/>
      <c r="MIS330" s="50"/>
      <c r="MIT330" s="50"/>
      <c r="MIU330" s="50"/>
      <c r="MIV330" s="50"/>
      <c r="MIW330" s="50"/>
      <c r="MIX330" s="50"/>
      <c r="MIY330" s="50"/>
      <c r="MIZ330" s="50"/>
      <c r="MJA330" s="50"/>
      <c r="MJB330" s="50"/>
      <c r="MJC330" s="50"/>
      <c r="MJD330" s="50"/>
      <c r="MJE330" s="50"/>
      <c r="MJF330" s="50"/>
      <c r="MJG330" s="50"/>
      <c r="MJH330" s="50"/>
      <c r="MJI330" s="50"/>
      <c r="MJJ330" s="50"/>
      <c r="MJK330" s="50"/>
      <c r="MJL330" s="50"/>
      <c r="MJM330" s="50"/>
      <c r="MJN330" s="50"/>
      <c r="MJO330" s="50"/>
      <c r="MJP330" s="50"/>
      <c r="MJQ330" s="50"/>
      <c r="MJR330" s="50"/>
      <c r="MJS330" s="50"/>
      <c r="MJT330" s="50"/>
      <c r="MJU330" s="50"/>
      <c r="MJV330" s="50"/>
      <c r="MJW330" s="50"/>
      <c r="MJX330" s="50"/>
      <c r="MJY330" s="50"/>
      <c r="MJZ330" s="50"/>
      <c r="MKA330" s="50"/>
      <c r="MKB330" s="50"/>
      <c r="MKC330" s="50"/>
      <c r="MKD330" s="50"/>
      <c r="MKE330" s="50"/>
      <c r="MKF330" s="50"/>
      <c r="MKG330" s="50"/>
      <c r="MKH330" s="50"/>
      <c r="MKI330" s="50"/>
      <c r="MKJ330" s="50"/>
      <c r="MKK330" s="50"/>
      <c r="MKL330" s="50"/>
      <c r="MKM330" s="50"/>
      <c r="MKN330" s="50"/>
      <c r="MKO330" s="50"/>
      <c r="MKP330" s="50"/>
      <c r="MKQ330" s="50"/>
      <c r="MKR330" s="50"/>
      <c r="MKS330" s="50"/>
      <c r="MKT330" s="50"/>
      <c r="MKU330" s="50"/>
      <c r="MKV330" s="50"/>
      <c r="MKW330" s="50"/>
      <c r="MKX330" s="50"/>
      <c r="MKY330" s="50"/>
      <c r="MKZ330" s="50"/>
      <c r="MLA330" s="50"/>
      <c r="MLB330" s="50"/>
      <c r="MLC330" s="50"/>
      <c r="MLD330" s="50"/>
      <c r="MLE330" s="50"/>
      <c r="MLF330" s="50"/>
      <c r="MLG330" s="50"/>
      <c r="MLH330" s="50"/>
      <c r="MLI330" s="50"/>
      <c r="MLJ330" s="50"/>
      <c r="MLK330" s="50"/>
      <c r="MLL330" s="50"/>
      <c r="MLM330" s="50"/>
      <c r="MLN330" s="50"/>
      <c r="MLO330" s="50"/>
      <c r="MLP330" s="50"/>
      <c r="MLQ330" s="50"/>
      <c r="MLR330" s="50"/>
      <c r="MLS330" s="50"/>
      <c r="MLT330" s="50"/>
      <c r="MLU330" s="50"/>
      <c r="MLV330" s="50"/>
      <c r="MLW330" s="50"/>
      <c r="MLX330" s="50"/>
      <c r="MLY330" s="50"/>
      <c r="MLZ330" s="50"/>
      <c r="MMA330" s="50"/>
      <c r="MMB330" s="50"/>
      <c r="MMC330" s="50"/>
      <c r="MMD330" s="50"/>
      <c r="MME330" s="50"/>
      <c r="MMF330" s="50"/>
      <c r="MMG330" s="50"/>
      <c r="MMH330" s="50"/>
      <c r="MMI330" s="50"/>
      <c r="MMJ330" s="50"/>
      <c r="MMK330" s="50"/>
      <c r="MML330" s="50"/>
      <c r="MMM330" s="50"/>
      <c r="MMN330" s="50"/>
      <c r="MMO330" s="50"/>
      <c r="MMP330" s="50"/>
      <c r="MMQ330" s="50"/>
      <c r="MMR330" s="50"/>
      <c r="MMS330" s="50"/>
      <c r="MMT330" s="50"/>
      <c r="MMU330" s="50"/>
      <c r="MMV330" s="50"/>
      <c r="MMW330" s="50"/>
      <c r="MMX330" s="50"/>
      <c r="MMY330" s="50"/>
      <c r="MMZ330" s="50"/>
      <c r="MNA330" s="50"/>
      <c r="MNB330" s="50"/>
      <c r="MNC330" s="50"/>
      <c r="MND330" s="50"/>
      <c r="MNE330" s="50"/>
      <c r="MNF330" s="50"/>
      <c r="MNG330" s="50"/>
      <c r="MNH330" s="50"/>
      <c r="MNI330" s="50"/>
      <c r="MNJ330" s="50"/>
      <c r="MNK330" s="50"/>
      <c r="MNL330" s="50"/>
      <c r="MNM330" s="50"/>
      <c r="MNN330" s="50"/>
      <c r="MNO330" s="50"/>
      <c r="MNP330" s="50"/>
      <c r="MNQ330" s="50"/>
      <c r="MNR330" s="50"/>
      <c r="MNS330" s="50"/>
      <c r="MNT330" s="50"/>
      <c r="MNU330" s="50"/>
      <c r="MNV330" s="50"/>
      <c r="MNW330" s="50"/>
      <c r="MNX330" s="50"/>
      <c r="MNY330" s="50"/>
      <c r="MNZ330" s="50"/>
      <c r="MOA330" s="50"/>
      <c r="MOB330" s="50"/>
      <c r="MOC330" s="50"/>
      <c r="MOD330" s="50"/>
      <c r="MOE330" s="50"/>
      <c r="MOF330" s="50"/>
      <c r="MOG330" s="50"/>
      <c r="MOH330" s="50"/>
      <c r="MOI330" s="50"/>
      <c r="MOJ330" s="50"/>
      <c r="MOK330" s="50"/>
      <c r="MOL330" s="50"/>
      <c r="MOM330" s="50"/>
      <c r="MON330" s="50"/>
      <c r="MOO330" s="50"/>
      <c r="MOP330" s="50"/>
      <c r="MOQ330" s="50"/>
      <c r="MOR330" s="50"/>
      <c r="MOS330" s="50"/>
      <c r="MOT330" s="50"/>
      <c r="MOU330" s="50"/>
      <c r="MOV330" s="50"/>
      <c r="MOW330" s="50"/>
      <c r="MOX330" s="50"/>
      <c r="MOY330" s="50"/>
      <c r="MOZ330" s="50"/>
      <c r="MPA330" s="50"/>
      <c r="MPB330" s="50"/>
      <c r="MPC330" s="50"/>
      <c r="MPD330" s="50"/>
      <c r="MPE330" s="50"/>
      <c r="MPF330" s="50"/>
      <c r="MPG330" s="50"/>
      <c r="MPH330" s="50"/>
      <c r="MPI330" s="50"/>
      <c r="MPJ330" s="50"/>
      <c r="MPK330" s="50"/>
      <c r="MPL330" s="50"/>
      <c r="MPN330" s="50"/>
      <c r="MPP330" s="50"/>
      <c r="MPQ330" s="50"/>
      <c r="MPR330" s="50"/>
      <c r="MPS330" s="50"/>
      <c r="MPT330" s="50"/>
      <c r="MPU330" s="50"/>
      <c r="MPV330" s="50"/>
      <c r="MPW330" s="50"/>
      <c r="MQB330" s="50"/>
      <c r="MQC330" s="50"/>
      <c r="MQD330" s="50"/>
      <c r="MQE330" s="50"/>
      <c r="MQF330" s="50"/>
      <c r="MQG330" s="50"/>
      <c r="MQH330" s="50"/>
      <c r="MQI330" s="50"/>
      <c r="MQJ330" s="50"/>
      <c r="MQK330" s="50"/>
      <c r="MQL330" s="50"/>
      <c r="MQM330" s="50"/>
      <c r="MQN330" s="50"/>
      <c r="MQO330" s="50"/>
      <c r="MQP330" s="50"/>
      <c r="MQQ330" s="50"/>
      <c r="MQR330" s="50"/>
      <c r="MQS330" s="50"/>
      <c r="MQT330" s="50"/>
      <c r="MQU330" s="50"/>
      <c r="MQV330" s="50"/>
      <c r="MQW330" s="50"/>
      <c r="MQX330" s="50"/>
      <c r="MQY330" s="50"/>
      <c r="MQZ330" s="50"/>
      <c r="MRA330" s="50"/>
      <c r="MRB330" s="50"/>
      <c r="MRC330" s="50"/>
      <c r="MRD330" s="50"/>
      <c r="MRE330" s="50"/>
      <c r="MRF330" s="50"/>
      <c r="MRG330" s="50"/>
      <c r="MRH330" s="50"/>
      <c r="MRI330" s="50"/>
      <c r="MRJ330" s="50"/>
      <c r="MRK330" s="50"/>
      <c r="MRL330" s="50"/>
      <c r="MRM330" s="50"/>
      <c r="MRN330" s="50"/>
      <c r="MRO330" s="50"/>
      <c r="MRP330" s="50"/>
      <c r="MRQ330" s="50"/>
      <c r="MRR330" s="50"/>
      <c r="MRS330" s="50"/>
      <c r="MRT330" s="50"/>
      <c r="MRU330" s="50"/>
      <c r="MRV330" s="50"/>
      <c r="MRW330" s="50"/>
      <c r="MRX330" s="50"/>
      <c r="MRY330" s="50"/>
      <c r="MRZ330" s="50"/>
      <c r="MSA330" s="50"/>
      <c r="MSB330" s="50"/>
      <c r="MSC330" s="50"/>
      <c r="MSD330" s="50"/>
      <c r="MSE330" s="50"/>
      <c r="MSF330" s="50"/>
      <c r="MSG330" s="50"/>
      <c r="MSH330" s="50"/>
      <c r="MSI330" s="50"/>
      <c r="MSJ330" s="50"/>
      <c r="MSK330" s="50"/>
      <c r="MSL330" s="50"/>
      <c r="MSM330" s="50"/>
      <c r="MSN330" s="50"/>
      <c r="MSO330" s="50"/>
      <c r="MSP330" s="50"/>
      <c r="MSQ330" s="50"/>
      <c r="MSR330" s="50"/>
      <c r="MSS330" s="50"/>
      <c r="MST330" s="50"/>
      <c r="MSU330" s="50"/>
      <c r="MSV330" s="50"/>
      <c r="MSW330" s="50"/>
      <c r="MSX330" s="50"/>
      <c r="MSY330" s="50"/>
      <c r="MSZ330" s="50"/>
      <c r="MTA330" s="50"/>
      <c r="MTB330" s="50"/>
      <c r="MTC330" s="50"/>
      <c r="MTD330" s="50"/>
      <c r="MTE330" s="50"/>
      <c r="MTF330" s="50"/>
      <c r="MTG330" s="50"/>
      <c r="MTH330" s="50"/>
      <c r="MTI330" s="50"/>
      <c r="MTJ330" s="50"/>
      <c r="MTK330" s="50"/>
      <c r="MTL330" s="50"/>
      <c r="MTM330" s="50"/>
      <c r="MTN330" s="50"/>
      <c r="MTO330" s="50"/>
      <c r="MTP330" s="50"/>
      <c r="MTQ330" s="50"/>
      <c r="MTR330" s="50"/>
      <c r="MTS330" s="50"/>
      <c r="MTT330" s="50"/>
      <c r="MTU330" s="50"/>
      <c r="MTV330" s="50"/>
      <c r="MTW330" s="50"/>
      <c r="MTX330" s="50"/>
      <c r="MTY330" s="50"/>
      <c r="MTZ330" s="50"/>
      <c r="MUA330" s="50"/>
      <c r="MUB330" s="50"/>
      <c r="MUC330" s="50"/>
      <c r="MUD330" s="50"/>
      <c r="MUE330" s="50"/>
      <c r="MUF330" s="50"/>
      <c r="MUG330" s="50"/>
      <c r="MUH330" s="50"/>
      <c r="MUI330" s="50"/>
      <c r="MUJ330" s="50"/>
      <c r="MUK330" s="50"/>
      <c r="MUL330" s="50"/>
      <c r="MUM330" s="50"/>
      <c r="MUN330" s="50"/>
      <c r="MUO330" s="50"/>
      <c r="MUP330" s="50"/>
      <c r="MUQ330" s="50"/>
      <c r="MUR330" s="50"/>
      <c r="MUS330" s="50"/>
      <c r="MUT330" s="50"/>
      <c r="MUU330" s="50"/>
      <c r="MUV330" s="50"/>
      <c r="MUW330" s="50"/>
      <c r="MUX330" s="50"/>
      <c r="MUY330" s="50"/>
      <c r="MUZ330" s="50"/>
      <c r="MVA330" s="50"/>
      <c r="MVB330" s="50"/>
      <c r="MVC330" s="50"/>
      <c r="MVD330" s="50"/>
      <c r="MVE330" s="50"/>
      <c r="MVF330" s="50"/>
      <c r="MVG330" s="50"/>
      <c r="MVH330" s="50"/>
      <c r="MVI330" s="50"/>
      <c r="MVJ330" s="50"/>
      <c r="MVK330" s="50"/>
      <c r="MVL330" s="50"/>
      <c r="MVM330" s="50"/>
      <c r="MVN330" s="50"/>
      <c r="MVO330" s="50"/>
      <c r="MVP330" s="50"/>
      <c r="MVQ330" s="50"/>
      <c r="MVR330" s="50"/>
      <c r="MVS330" s="50"/>
      <c r="MVT330" s="50"/>
      <c r="MVU330" s="50"/>
      <c r="MVV330" s="50"/>
      <c r="MVW330" s="50"/>
      <c r="MVX330" s="50"/>
      <c r="MVY330" s="50"/>
      <c r="MVZ330" s="50"/>
      <c r="MWA330" s="50"/>
      <c r="MWB330" s="50"/>
      <c r="MWC330" s="50"/>
      <c r="MWD330" s="50"/>
      <c r="MWE330" s="50"/>
      <c r="MWF330" s="50"/>
      <c r="MWG330" s="50"/>
      <c r="MWH330" s="50"/>
      <c r="MWI330" s="50"/>
      <c r="MWJ330" s="50"/>
      <c r="MWK330" s="50"/>
      <c r="MWL330" s="50"/>
      <c r="MWM330" s="50"/>
      <c r="MWN330" s="50"/>
      <c r="MWO330" s="50"/>
      <c r="MWP330" s="50"/>
      <c r="MWQ330" s="50"/>
      <c r="MWR330" s="50"/>
      <c r="MWS330" s="50"/>
      <c r="MWT330" s="50"/>
      <c r="MWU330" s="50"/>
      <c r="MWV330" s="50"/>
      <c r="MWW330" s="50"/>
      <c r="MWX330" s="50"/>
      <c r="MWY330" s="50"/>
      <c r="MWZ330" s="50"/>
      <c r="MXA330" s="50"/>
      <c r="MXB330" s="50"/>
      <c r="MXC330" s="50"/>
      <c r="MXD330" s="50"/>
      <c r="MXE330" s="50"/>
      <c r="MXF330" s="50"/>
      <c r="MXG330" s="50"/>
      <c r="MXH330" s="50"/>
      <c r="MXI330" s="50"/>
      <c r="MXJ330" s="50"/>
      <c r="MXK330" s="50"/>
      <c r="MXL330" s="50"/>
      <c r="MXM330" s="50"/>
      <c r="MXN330" s="50"/>
      <c r="MXO330" s="50"/>
      <c r="MXP330" s="50"/>
      <c r="MXQ330" s="50"/>
      <c r="MXR330" s="50"/>
      <c r="MXS330" s="50"/>
      <c r="MXT330" s="50"/>
      <c r="MXU330" s="50"/>
      <c r="MXV330" s="50"/>
      <c r="MXW330" s="50"/>
      <c r="MXX330" s="50"/>
      <c r="MXY330" s="50"/>
      <c r="MXZ330" s="50"/>
      <c r="MYA330" s="50"/>
      <c r="MYB330" s="50"/>
      <c r="MYC330" s="50"/>
      <c r="MYD330" s="50"/>
      <c r="MYE330" s="50"/>
      <c r="MYF330" s="50"/>
      <c r="MYG330" s="50"/>
      <c r="MYH330" s="50"/>
      <c r="MYI330" s="50"/>
      <c r="MYJ330" s="50"/>
      <c r="MYK330" s="50"/>
      <c r="MYL330" s="50"/>
      <c r="MYM330" s="50"/>
      <c r="MYN330" s="50"/>
      <c r="MYO330" s="50"/>
      <c r="MYP330" s="50"/>
      <c r="MYQ330" s="50"/>
      <c r="MYR330" s="50"/>
      <c r="MYS330" s="50"/>
      <c r="MYT330" s="50"/>
      <c r="MYU330" s="50"/>
      <c r="MYV330" s="50"/>
      <c r="MYW330" s="50"/>
      <c r="MYX330" s="50"/>
      <c r="MYY330" s="50"/>
      <c r="MYZ330" s="50"/>
      <c r="MZA330" s="50"/>
      <c r="MZB330" s="50"/>
      <c r="MZC330" s="50"/>
      <c r="MZD330" s="50"/>
      <c r="MZE330" s="50"/>
      <c r="MZF330" s="50"/>
      <c r="MZG330" s="50"/>
      <c r="MZH330" s="50"/>
      <c r="MZJ330" s="50"/>
      <c r="MZL330" s="50"/>
      <c r="MZM330" s="50"/>
      <c r="MZN330" s="50"/>
      <c r="MZO330" s="50"/>
      <c r="MZP330" s="50"/>
      <c r="MZQ330" s="50"/>
      <c r="MZR330" s="50"/>
      <c r="MZS330" s="50"/>
      <c r="MZX330" s="50"/>
      <c r="MZY330" s="50"/>
      <c r="MZZ330" s="50"/>
      <c r="NAA330" s="50"/>
      <c r="NAB330" s="50"/>
      <c r="NAC330" s="50"/>
      <c r="NAD330" s="50"/>
      <c r="NAE330" s="50"/>
      <c r="NAF330" s="50"/>
      <c r="NAG330" s="50"/>
      <c r="NAH330" s="50"/>
      <c r="NAI330" s="50"/>
      <c r="NAJ330" s="50"/>
      <c r="NAK330" s="50"/>
      <c r="NAL330" s="50"/>
      <c r="NAM330" s="50"/>
      <c r="NAN330" s="50"/>
      <c r="NAO330" s="50"/>
      <c r="NAP330" s="50"/>
      <c r="NAQ330" s="50"/>
      <c r="NAR330" s="50"/>
      <c r="NAS330" s="50"/>
      <c r="NAT330" s="50"/>
      <c r="NAU330" s="50"/>
      <c r="NAV330" s="50"/>
      <c r="NAW330" s="50"/>
      <c r="NAX330" s="50"/>
      <c r="NAY330" s="50"/>
      <c r="NAZ330" s="50"/>
      <c r="NBA330" s="50"/>
      <c r="NBB330" s="50"/>
      <c r="NBC330" s="50"/>
      <c r="NBD330" s="50"/>
      <c r="NBE330" s="50"/>
      <c r="NBF330" s="50"/>
      <c r="NBG330" s="50"/>
      <c r="NBH330" s="50"/>
      <c r="NBI330" s="50"/>
      <c r="NBJ330" s="50"/>
      <c r="NBK330" s="50"/>
      <c r="NBL330" s="50"/>
      <c r="NBM330" s="50"/>
      <c r="NBN330" s="50"/>
      <c r="NBO330" s="50"/>
      <c r="NBP330" s="50"/>
      <c r="NBQ330" s="50"/>
      <c r="NBR330" s="50"/>
      <c r="NBS330" s="50"/>
      <c r="NBT330" s="50"/>
      <c r="NBU330" s="50"/>
      <c r="NBV330" s="50"/>
      <c r="NBW330" s="50"/>
      <c r="NBX330" s="50"/>
      <c r="NBY330" s="50"/>
      <c r="NBZ330" s="50"/>
      <c r="NCA330" s="50"/>
      <c r="NCB330" s="50"/>
      <c r="NCC330" s="50"/>
      <c r="NCD330" s="50"/>
      <c r="NCE330" s="50"/>
      <c r="NCF330" s="50"/>
      <c r="NCG330" s="50"/>
      <c r="NCH330" s="50"/>
      <c r="NCI330" s="50"/>
      <c r="NCJ330" s="50"/>
      <c r="NCK330" s="50"/>
      <c r="NCL330" s="50"/>
      <c r="NCM330" s="50"/>
      <c r="NCN330" s="50"/>
      <c r="NCO330" s="50"/>
      <c r="NCP330" s="50"/>
      <c r="NCQ330" s="50"/>
      <c r="NCR330" s="50"/>
      <c r="NCS330" s="50"/>
      <c r="NCT330" s="50"/>
      <c r="NCU330" s="50"/>
      <c r="NCV330" s="50"/>
      <c r="NCW330" s="50"/>
      <c r="NCX330" s="50"/>
      <c r="NCY330" s="50"/>
      <c r="NCZ330" s="50"/>
      <c r="NDA330" s="50"/>
      <c r="NDB330" s="50"/>
      <c r="NDC330" s="50"/>
      <c r="NDD330" s="50"/>
      <c r="NDE330" s="50"/>
      <c r="NDF330" s="50"/>
      <c r="NDG330" s="50"/>
      <c r="NDH330" s="50"/>
      <c r="NDI330" s="50"/>
      <c r="NDJ330" s="50"/>
      <c r="NDK330" s="50"/>
      <c r="NDL330" s="50"/>
      <c r="NDM330" s="50"/>
      <c r="NDN330" s="50"/>
      <c r="NDO330" s="50"/>
      <c r="NDP330" s="50"/>
      <c r="NDQ330" s="50"/>
      <c r="NDR330" s="50"/>
      <c r="NDS330" s="50"/>
      <c r="NDT330" s="50"/>
      <c r="NDU330" s="50"/>
      <c r="NDV330" s="50"/>
      <c r="NDW330" s="50"/>
      <c r="NDX330" s="50"/>
      <c r="NDY330" s="50"/>
      <c r="NDZ330" s="50"/>
      <c r="NEA330" s="50"/>
      <c r="NEB330" s="50"/>
      <c r="NEC330" s="50"/>
      <c r="NED330" s="50"/>
      <c r="NEE330" s="50"/>
      <c r="NEF330" s="50"/>
      <c r="NEG330" s="50"/>
      <c r="NEH330" s="50"/>
      <c r="NEI330" s="50"/>
      <c r="NEJ330" s="50"/>
      <c r="NEK330" s="50"/>
      <c r="NEL330" s="50"/>
      <c r="NEM330" s="50"/>
      <c r="NEN330" s="50"/>
      <c r="NEO330" s="50"/>
      <c r="NEP330" s="50"/>
      <c r="NEQ330" s="50"/>
      <c r="NER330" s="50"/>
      <c r="NES330" s="50"/>
      <c r="NET330" s="50"/>
      <c r="NEU330" s="50"/>
      <c r="NEV330" s="50"/>
      <c r="NEW330" s="50"/>
      <c r="NEX330" s="50"/>
      <c r="NEY330" s="50"/>
      <c r="NEZ330" s="50"/>
      <c r="NFA330" s="50"/>
      <c r="NFB330" s="50"/>
      <c r="NFC330" s="50"/>
      <c r="NFD330" s="50"/>
      <c r="NFE330" s="50"/>
      <c r="NFF330" s="50"/>
      <c r="NFG330" s="50"/>
      <c r="NFH330" s="50"/>
      <c r="NFI330" s="50"/>
      <c r="NFJ330" s="50"/>
      <c r="NFK330" s="50"/>
      <c r="NFL330" s="50"/>
      <c r="NFM330" s="50"/>
      <c r="NFN330" s="50"/>
      <c r="NFO330" s="50"/>
      <c r="NFP330" s="50"/>
      <c r="NFQ330" s="50"/>
      <c r="NFR330" s="50"/>
      <c r="NFS330" s="50"/>
      <c r="NFT330" s="50"/>
      <c r="NFU330" s="50"/>
      <c r="NFV330" s="50"/>
      <c r="NFW330" s="50"/>
      <c r="NFX330" s="50"/>
      <c r="NFY330" s="50"/>
      <c r="NFZ330" s="50"/>
      <c r="NGA330" s="50"/>
      <c r="NGB330" s="50"/>
      <c r="NGC330" s="50"/>
      <c r="NGD330" s="50"/>
      <c r="NGE330" s="50"/>
      <c r="NGF330" s="50"/>
      <c r="NGG330" s="50"/>
      <c r="NGH330" s="50"/>
      <c r="NGI330" s="50"/>
      <c r="NGJ330" s="50"/>
      <c r="NGK330" s="50"/>
      <c r="NGL330" s="50"/>
      <c r="NGM330" s="50"/>
      <c r="NGN330" s="50"/>
      <c r="NGO330" s="50"/>
      <c r="NGP330" s="50"/>
      <c r="NGQ330" s="50"/>
      <c r="NGR330" s="50"/>
      <c r="NGS330" s="50"/>
      <c r="NGT330" s="50"/>
      <c r="NGU330" s="50"/>
      <c r="NGV330" s="50"/>
      <c r="NGW330" s="50"/>
      <c r="NGX330" s="50"/>
      <c r="NGY330" s="50"/>
      <c r="NGZ330" s="50"/>
      <c r="NHA330" s="50"/>
      <c r="NHB330" s="50"/>
      <c r="NHC330" s="50"/>
      <c r="NHD330" s="50"/>
      <c r="NHE330" s="50"/>
      <c r="NHF330" s="50"/>
      <c r="NHG330" s="50"/>
      <c r="NHH330" s="50"/>
      <c r="NHI330" s="50"/>
      <c r="NHJ330" s="50"/>
      <c r="NHK330" s="50"/>
      <c r="NHL330" s="50"/>
      <c r="NHM330" s="50"/>
      <c r="NHN330" s="50"/>
      <c r="NHO330" s="50"/>
      <c r="NHP330" s="50"/>
      <c r="NHQ330" s="50"/>
      <c r="NHR330" s="50"/>
      <c r="NHS330" s="50"/>
      <c r="NHT330" s="50"/>
      <c r="NHU330" s="50"/>
      <c r="NHV330" s="50"/>
      <c r="NHW330" s="50"/>
      <c r="NHX330" s="50"/>
      <c r="NHY330" s="50"/>
      <c r="NHZ330" s="50"/>
      <c r="NIA330" s="50"/>
      <c r="NIB330" s="50"/>
      <c r="NIC330" s="50"/>
      <c r="NID330" s="50"/>
      <c r="NIE330" s="50"/>
      <c r="NIF330" s="50"/>
      <c r="NIG330" s="50"/>
      <c r="NIH330" s="50"/>
      <c r="NII330" s="50"/>
      <c r="NIJ330" s="50"/>
      <c r="NIK330" s="50"/>
      <c r="NIL330" s="50"/>
      <c r="NIM330" s="50"/>
      <c r="NIN330" s="50"/>
      <c r="NIO330" s="50"/>
      <c r="NIP330" s="50"/>
      <c r="NIQ330" s="50"/>
      <c r="NIR330" s="50"/>
      <c r="NIS330" s="50"/>
      <c r="NIT330" s="50"/>
      <c r="NIU330" s="50"/>
      <c r="NIV330" s="50"/>
      <c r="NIW330" s="50"/>
      <c r="NIX330" s="50"/>
      <c r="NIY330" s="50"/>
      <c r="NIZ330" s="50"/>
      <c r="NJA330" s="50"/>
      <c r="NJB330" s="50"/>
      <c r="NJC330" s="50"/>
      <c r="NJD330" s="50"/>
      <c r="NJF330" s="50"/>
      <c r="NJH330" s="50"/>
      <c r="NJI330" s="50"/>
      <c r="NJJ330" s="50"/>
      <c r="NJK330" s="50"/>
      <c r="NJL330" s="50"/>
      <c r="NJM330" s="50"/>
      <c r="NJN330" s="50"/>
      <c r="NJO330" s="50"/>
      <c r="NJT330" s="50"/>
      <c r="NJU330" s="50"/>
      <c r="NJV330" s="50"/>
      <c r="NJW330" s="50"/>
      <c r="NJX330" s="50"/>
      <c r="NJY330" s="50"/>
      <c r="NJZ330" s="50"/>
      <c r="NKA330" s="50"/>
      <c r="NKB330" s="50"/>
      <c r="NKC330" s="50"/>
      <c r="NKD330" s="50"/>
      <c r="NKE330" s="50"/>
      <c r="NKF330" s="50"/>
      <c r="NKG330" s="50"/>
      <c r="NKH330" s="50"/>
      <c r="NKI330" s="50"/>
      <c r="NKJ330" s="50"/>
      <c r="NKK330" s="50"/>
      <c r="NKL330" s="50"/>
      <c r="NKM330" s="50"/>
      <c r="NKN330" s="50"/>
      <c r="NKO330" s="50"/>
      <c r="NKP330" s="50"/>
      <c r="NKQ330" s="50"/>
      <c r="NKR330" s="50"/>
      <c r="NKS330" s="50"/>
      <c r="NKT330" s="50"/>
      <c r="NKU330" s="50"/>
      <c r="NKV330" s="50"/>
      <c r="NKW330" s="50"/>
      <c r="NKX330" s="50"/>
      <c r="NKY330" s="50"/>
      <c r="NKZ330" s="50"/>
      <c r="NLA330" s="50"/>
      <c r="NLB330" s="50"/>
      <c r="NLC330" s="50"/>
      <c r="NLD330" s="50"/>
      <c r="NLE330" s="50"/>
      <c r="NLF330" s="50"/>
      <c r="NLG330" s="50"/>
      <c r="NLH330" s="50"/>
      <c r="NLI330" s="50"/>
      <c r="NLJ330" s="50"/>
      <c r="NLK330" s="50"/>
      <c r="NLL330" s="50"/>
      <c r="NLM330" s="50"/>
      <c r="NLN330" s="50"/>
      <c r="NLO330" s="50"/>
      <c r="NLP330" s="50"/>
      <c r="NLQ330" s="50"/>
      <c r="NLR330" s="50"/>
      <c r="NLS330" s="50"/>
      <c r="NLT330" s="50"/>
      <c r="NLU330" s="50"/>
      <c r="NLV330" s="50"/>
      <c r="NLW330" s="50"/>
      <c r="NLX330" s="50"/>
      <c r="NLY330" s="50"/>
      <c r="NLZ330" s="50"/>
      <c r="NMA330" s="50"/>
      <c r="NMB330" s="50"/>
      <c r="NMC330" s="50"/>
      <c r="NMD330" s="50"/>
      <c r="NME330" s="50"/>
      <c r="NMF330" s="50"/>
      <c r="NMG330" s="50"/>
      <c r="NMH330" s="50"/>
      <c r="NMI330" s="50"/>
      <c r="NMJ330" s="50"/>
      <c r="NMK330" s="50"/>
      <c r="NML330" s="50"/>
      <c r="NMM330" s="50"/>
      <c r="NMN330" s="50"/>
      <c r="NMO330" s="50"/>
      <c r="NMP330" s="50"/>
      <c r="NMQ330" s="50"/>
      <c r="NMR330" s="50"/>
      <c r="NMS330" s="50"/>
      <c r="NMT330" s="50"/>
      <c r="NMU330" s="50"/>
      <c r="NMV330" s="50"/>
      <c r="NMW330" s="50"/>
      <c r="NMX330" s="50"/>
      <c r="NMY330" s="50"/>
      <c r="NMZ330" s="50"/>
      <c r="NNA330" s="50"/>
      <c r="NNB330" s="50"/>
      <c r="NNC330" s="50"/>
      <c r="NND330" s="50"/>
      <c r="NNE330" s="50"/>
      <c r="NNF330" s="50"/>
      <c r="NNG330" s="50"/>
      <c r="NNH330" s="50"/>
      <c r="NNI330" s="50"/>
      <c r="NNJ330" s="50"/>
      <c r="NNK330" s="50"/>
      <c r="NNL330" s="50"/>
      <c r="NNM330" s="50"/>
      <c r="NNN330" s="50"/>
      <c r="NNO330" s="50"/>
      <c r="NNP330" s="50"/>
      <c r="NNQ330" s="50"/>
      <c r="NNR330" s="50"/>
      <c r="NNS330" s="50"/>
      <c r="NNT330" s="50"/>
      <c r="NNU330" s="50"/>
      <c r="NNV330" s="50"/>
      <c r="NNW330" s="50"/>
      <c r="NNX330" s="50"/>
      <c r="NNY330" s="50"/>
      <c r="NNZ330" s="50"/>
      <c r="NOA330" s="50"/>
      <c r="NOB330" s="50"/>
      <c r="NOC330" s="50"/>
      <c r="NOD330" s="50"/>
      <c r="NOE330" s="50"/>
      <c r="NOF330" s="50"/>
      <c r="NOG330" s="50"/>
      <c r="NOH330" s="50"/>
      <c r="NOI330" s="50"/>
      <c r="NOJ330" s="50"/>
      <c r="NOK330" s="50"/>
      <c r="NOL330" s="50"/>
      <c r="NOM330" s="50"/>
      <c r="NON330" s="50"/>
      <c r="NOO330" s="50"/>
      <c r="NOP330" s="50"/>
      <c r="NOQ330" s="50"/>
      <c r="NOR330" s="50"/>
      <c r="NOS330" s="50"/>
      <c r="NOT330" s="50"/>
      <c r="NOU330" s="50"/>
      <c r="NOV330" s="50"/>
      <c r="NOW330" s="50"/>
      <c r="NOX330" s="50"/>
      <c r="NOY330" s="50"/>
      <c r="NOZ330" s="50"/>
      <c r="NPA330" s="50"/>
      <c r="NPB330" s="50"/>
      <c r="NPC330" s="50"/>
      <c r="NPD330" s="50"/>
      <c r="NPE330" s="50"/>
      <c r="NPF330" s="50"/>
      <c r="NPG330" s="50"/>
      <c r="NPH330" s="50"/>
      <c r="NPI330" s="50"/>
      <c r="NPJ330" s="50"/>
      <c r="NPK330" s="50"/>
      <c r="NPL330" s="50"/>
      <c r="NPM330" s="50"/>
      <c r="NPN330" s="50"/>
      <c r="NPO330" s="50"/>
      <c r="NPP330" s="50"/>
      <c r="NPQ330" s="50"/>
      <c r="NPR330" s="50"/>
      <c r="NPS330" s="50"/>
      <c r="NPT330" s="50"/>
      <c r="NPU330" s="50"/>
      <c r="NPV330" s="50"/>
      <c r="NPW330" s="50"/>
      <c r="NPX330" s="50"/>
      <c r="NPY330" s="50"/>
      <c r="NPZ330" s="50"/>
      <c r="NQA330" s="50"/>
      <c r="NQB330" s="50"/>
      <c r="NQC330" s="50"/>
      <c r="NQD330" s="50"/>
      <c r="NQE330" s="50"/>
      <c r="NQF330" s="50"/>
      <c r="NQG330" s="50"/>
      <c r="NQH330" s="50"/>
      <c r="NQI330" s="50"/>
      <c r="NQJ330" s="50"/>
      <c r="NQK330" s="50"/>
      <c r="NQL330" s="50"/>
      <c r="NQM330" s="50"/>
      <c r="NQN330" s="50"/>
      <c r="NQO330" s="50"/>
      <c r="NQP330" s="50"/>
      <c r="NQQ330" s="50"/>
      <c r="NQR330" s="50"/>
      <c r="NQS330" s="50"/>
      <c r="NQT330" s="50"/>
      <c r="NQU330" s="50"/>
      <c r="NQV330" s="50"/>
      <c r="NQW330" s="50"/>
      <c r="NQX330" s="50"/>
      <c r="NQY330" s="50"/>
      <c r="NQZ330" s="50"/>
      <c r="NRA330" s="50"/>
      <c r="NRB330" s="50"/>
      <c r="NRC330" s="50"/>
      <c r="NRD330" s="50"/>
      <c r="NRE330" s="50"/>
      <c r="NRF330" s="50"/>
      <c r="NRG330" s="50"/>
      <c r="NRH330" s="50"/>
      <c r="NRI330" s="50"/>
      <c r="NRJ330" s="50"/>
      <c r="NRK330" s="50"/>
      <c r="NRL330" s="50"/>
      <c r="NRM330" s="50"/>
      <c r="NRN330" s="50"/>
      <c r="NRO330" s="50"/>
      <c r="NRP330" s="50"/>
      <c r="NRQ330" s="50"/>
      <c r="NRR330" s="50"/>
      <c r="NRS330" s="50"/>
      <c r="NRT330" s="50"/>
      <c r="NRU330" s="50"/>
      <c r="NRV330" s="50"/>
      <c r="NRW330" s="50"/>
      <c r="NRX330" s="50"/>
      <c r="NRY330" s="50"/>
      <c r="NRZ330" s="50"/>
      <c r="NSA330" s="50"/>
      <c r="NSB330" s="50"/>
      <c r="NSC330" s="50"/>
      <c r="NSD330" s="50"/>
      <c r="NSE330" s="50"/>
      <c r="NSF330" s="50"/>
      <c r="NSG330" s="50"/>
      <c r="NSH330" s="50"/>
      <c r="NSI330" s="50"/>
      <c r="NSJ330" s="50"/>
      <c r="NSK330" s="50"/>
      <c r="NSL330" s="50"/>
      <c r="NSM330" s="50"/>
      <c r="NSN330" s="50"/>
      <c r="NSO330" s="50"/>
      <c r="NSP330" s="50"/>
      <c r="NSQ330" s="50"/>
      <c r="NSR330" s="50"/>
      <c r="NSS330" s="50"/>
      <c r="NST330" s="50"/>
      <c r="NSU330" s="50"/>
      <c r="NSV330" s="50"/>
      <c r="NSW330" s="50"/>
      <c r="NSX330" s="50"/>
      <c r="NSY330" s="50"/>
      <c r="NSZ330" s="50"/>
      <c r="NTB330" s="50"/>
      <c r="NTD330" s="50"/>
      <c r="NTE330" s="50"/>
      <c r="NTF330" s="50"/>
      <c r="NTG330" s="50"/>
      <c r="NTH330" s="50"/>
      <c r="NTI330" s="50"/>
      <c r="NTJ330" s="50"/>
      <c r="NTK330" s="50"/>
      <c r="NTP330" s="50"/>
      <c r="NTQ330" s="50"/>
      <c r="NTR330" s="50"/>
      <c r="NTS330" s="50"/>
      <c r="NTT330" s="50"/>
      <c r="NTU330" s="50"/>
      <c r="NTV330" s="50"/>
      <c r="NTW330" s="50"/>
      <c r="NTX330" s="50"/>
      <c r="NTY330" s="50"/>
      <c r="NTZ330" s="50"/>
      <c r="NUA330" s="50"/>
      <c r="NUB330" s="50"/>
      <c r="NUC330" s="50"/>
      <c r="NUD330" s="50"/>
      <c r="NUE330" s="50"/>
      <c r="NUF330" s="50"/>
      <c r="NUG330" s="50"/>
      <c r="NUH330" s="50"/>
      <c r="NUI330" s="50"/>
      <c r="NUJ330" s="50"/>
      <c r="NUK330" s="50"/>
      <c r="NUL330" s="50"/>
      <c r="NUM330" s="50"/>
      <c r="NUN330" s="50"/>
      <c r="NUO330" s="50"/>
      <c r="NUP330" s="50"/>
      <c r="NUQ330" s="50"/>
      <c r="NUR330" s="50"/>
      <c r="NUS330" s="50"/>
      <c r="NUT330" s="50"/>
      <c r="NUU330" s="50"/>
      <c r="NUV330" s="50"/>
      <c r="NUW330" s="50"/>
      <c r="NUX330" s="50"/>
      <c r="NUY330" s="50"/>
      <c r="NUZ330" s="50"/>
      <c r="NVA330" s="50"/>
      <c r="NVB330" s="50"/>
      <c r="NVC330" s="50"/>
      <c r="NVD330" s="50"/>
      <c r="NVE330" s="50"/>
      <c r="NVF330" s="50"/>
      <c r="NVG330" s="50"/>
      <c r="NVH330" s="50"/>
      <c r="NVI330" s="50"/>
      <c r="NVJ330" s="50"/>
      <c r="NVK330" s="50"/>
      <c r="NVL330" s="50"/>
      <c r="NVM330" s="50"/>
      <c r="NVN330" s="50"/>
      <c r="NVO330" s="50"/>
      <c r="NVP330" s="50"/>
      <c r="NVQ330" s="50"/>
      <c r="NVR330" s="50"/>
      <c r="NVS330" s="50"/>
      <c r="NVT330" s="50"/>
      <c r="NVU330" s="50"/>
      <c r="NVV330" s="50"/>
      <c r="NVW330" s="50"/>
      <c r="NVX330" s="50"/>
      <c r="NVY330" s="50"/>
      <c r="NVZ330" s="50"/>
      <c r="NWA330" s="50"/>
      <c r="NWB330" s="50"/>
      <c r="NWC330" s="50"/>
      <c r="NWD330" s="50"/>
      <c r="NWE330" s="50"/>
      <c r="NWF330" s="50"/>
      <c r="NWG330" s="50"/>
      <c r="NWH330" s="50"/>
      <c r="NWI330" s="50"/>
      <c r="NWJ330" s="50"/>
      <c r="NWK330" s="50"/>
      <c r="NWL330" s="50"/>
      <c r="NWM330" s="50"/>
      <c r="NWN330" s="50"/>
      <c r="NWO330" s="50"/>
      <c r="NWP330" s="50"/>
      <c r="NWQ330" s="50"/>
      <c r="NWR330" s="50"/>
      <c r="NWS330" s="50"/>
      <c r="NWT330" s="50"/>
      <c r="NWU330" s="50"/>
      <c r="NWV330" s="50"/>
      <c r="NWW330" s="50"/>
      <c r="NWX330" s="50"/>
      <c r="NWY330" s="50"/>
      <c r="NWZ330" s="50"/>
      <c r="NXA330" s="50"/>
      <c r="NXB330" s="50"/>
      <c r="NXC330" s="50"/>
      <c r="NXD330" s="50"/>
      <c r="NXE330" s="50"/>
      <c r="NXF330" s="50"/>
      <c r="NXG330" s="50"/>
      <c r="NXH330" s="50"/>
      <c r="NXI330" s="50"/>
      <c r="NXJ330" s="50"/>
      <c r="NXK330" s="50"/>
      <c r="NXL330" s="50"/>
      <c r="NXM330" s="50"/>
      <c r="NXN330" s="50"/>
      <c r="NXO330" s="50"/>
      <c r="NXP330" s="50"/>
      <c r="NXQ330" s="50"/>
      <c r="NXR330" s="50"/>
      <c r="NXS330" s="50"/>
      <c r="NXT330" s="50"/>
      <c r="NXU330" s="50"/>
      <c r="NXV330" s="50"/>
      <c r="NXW330" s="50"/>
      <c r="NXX330" s="50"/>
      <c r="NXY330" s="50"/>
      <c r="NXZ330" s="50"/>
      <c r="NYA330" s="50"/>
      <c r="NYB330" s="50"/>
      <c r="NYC330" s="50"/>
      <c r="NYD330" s="50"/>
      <c r="NYE330" s="50"/>
      <c r="NYF330" s="50"/>
      <c r="NYG330" s="50"/>
      <c r="NYH330" s="50"/>
      <c r="NYI330" s="50"/>
      <c r="NYJ330" s="50"/>
      <c r="NYK330" s="50"/>
      <c r="NYL330" s="50"/>
      <c r="NYM330" s="50"/>
      <c r="NYN330" s="50"/>
      <c r="NYO330" s="50"/>
      <c r="NYP330" s="50"/>
      <c r="NYQ330" s="50"/>
      <c r="NYR330" s="50"/>
      <c r="NYS330" s="50"/>
      <c r="NYT330" s="50"/>
      <c r="NYU330" s="50"/>
      <c r="NYV330" s="50"/>
      <c r="NYW330" s="50"/>
      <c r="NYX330" s="50"/>
      <c r="NYY330" s="50"/>
      <c r="NYZ330" s="50"/>
      <c r="NZA330" s="50"/>
      <c r="NZB330" s="50"/>
      <c r="NZC330" s="50"/>
      <c r="NZD330" s="50"/>
      <c r="NZE330" s="50"/>
      <c r="NZF330" s="50"/>
      <c r="NZG330" s="50"/>
      <c r="NZH330" s="50"/>
      <c r="NZI330" s="50"/>
      <c r="NZJ330" s="50"/>
      <c r="NZK330" s="50"/>
      <c r="NZL330" s="50"/>
      <c r="NZM330" s="50"/>
      <c r="NZN330" s="50"/>
      <c r="NZO330" s="50"/>
      <c r="NZP330" s="50"/>
      <c r="NZQ330" s="50"/>
      <c r="NZR330" s="50"/>
      <c r="NZS330" s="50"/>
      <c r="NZT330" s="50"/>
      <c r="NZU330" s="50"/>
      <c r="NZV330" s="50"/>
      <c r="NZW330" s="50"/>
      <c r="NZX330" s="50"/>
      <c r="NZY330" s="50"/>
      <c r="NZZ330" s="50"/>
      <c r="OAA330" s="50"/>
      <c r="OAB330" s="50"/>
      <c r="OAC330" s="50"/>
      <c r="OAD330" s="50"/>
      <c r="OAE330" s="50"/>
      <c r="OAF330" s="50"/>
      <c r="OAG330" s="50"/>
      <c r="OAH330" s="50"/>
      <c r="OAI330" s="50"/>
      <c r="OAJ330" s="50"/>
      <c r="OAK330" s="50"/>
      <c r="OAL330" s="50"/>
      <c r="OAM330" s="50"/>
      <c r="OAN330" s="50"/>
      <c r="OAO330" s="50"/>
      <c r="OAP330" s="50"/>
      <c r="OAQ330" s="50"/>
      <c r="OAR330" s="50"/>
      <c r="OAS330" s="50"/>
      <c r="OAT330" s="50"/>
      <c r="OAU330" s="50"/>
      <c r="OAV330" s="50"/>
      <c r="OAW330" s="50"/>
      <c r="OAX330" s="50"/>
      <c r="OAY330" s="50"/>
      <c r="OAZ330" s="50"/>
      <c r="OBA330" s="50"/>
      <c r="OBB330" s="50"/>
      <c r="OBC330" s="50"/>
      <c r="OBD330" s="50"/>
      <c r="OBE330" s="50"/>
      <c r="OBF330" s="50"/>
      <c r="OBG330" s="50"/>
      <c r="OBH330" s="50"/>
      <c r="OBI330" s="50"/>
      <c r="OBJ330" s="50"/>
      <c r="OBK330" s="50"/>
      <c r="OBL330" s="50"/>
      <c r="OBM330" s="50"/>
      <c r="OBN330" s="50"/>
      <c r="OBO330" s="50"/>
      <c r="OBP330" s="50"/>
      <c r="OBQ330" s="50"/>
      <c r="OBR330" s="50"/>
      <c r="OBS330" s="50"/>
      <c r="OBT330" s="50"/>
      <c r="OBU330" s="50"/>
      <c r="OBV330" s="50"/>
      <c r="OBW330" s="50"/>
      <c r="OBX330" s="50"/>
      <c r="OBY330" s="50"/>
      <c r="OBZ330" s="50"/>
      <c r="OCA330" s="50"/>
      <c r="OCB330" s="50"/>
      <c r="OCC330" s="50"/>
      <c r="OCD330" s="50"/>
      <c r="OCE330" s="50"/>
      <c r="OCF330" s="50"/>
      <c r="OCG330" s="50"/>
      <c r="OCH330" s="50"/>
      <c r="OCI330" s="50"/>
      <c r="OCJ330" s="50"/>
      <c r="OCK330" s="50"/>
      <c r="OCL330" s="50"/>
      <c r="OCM330" s="50"/>
      <c r="OCN330" s="50"/>
      <c r="OCO330" s="50"/>
      <c r="OCP330" s="50"/>
      <c r="OCQ330" s="50"/>
      <c r="OCR330" s="50"/>
      <c r="OCS330" s="50"/>
      <c r="OCT330" s="50"/>
      <c r="OCU330" s="50"/>
      <c r="OCV330" s="50"/>
      <c r="OCX330" s="50"/>
      <c r="OCZ330" s="50"/>
      <c r="ODA330" s="50"/>
      <c r="ODB330" s="50"/>
      <c r="ODC330" s="50"/>
      <c r="ODD330" s="50"/>
      <c r="ODE330" s="50"/>
      <c r="ODF330" s="50"/>
      <c r="ODG330" s="50"/>
      <c r="ODL330" s="50"/>
      <c r="ODM330" s="50"/>
      <c r="ODN330" s="50"/>
      <c r="ODO330" s="50"/>
      <c r="ODP330" s="50"/>
      <c r="ODQ330" s="50"/>
      <c r="ODR330" s="50"/>
      <c r="ODS330" s="50"/>
      <c r="ODT330" s="50"/>
      <c r="ODU330" s="50"/>
      <c r="ODV330" s="50"/>
      <c r="ODW330" s="50"/>
      <c r="ODX330" s="50"/>
      <c r="ODY330" s="50"/>
      <c r="ODZ330" s="50"/>
      <c r="OEA330" s="50"/>
      <c r="OEB330" s="50"/>
      <c r="OEC330" s="50"/>
      <c r="OED330" s="50"/>
      <c r="OEE330" s="50"/>
      <c r="OEF330" s="50"/>
      <c r="OEG330" s="50"/>
      <c r="OEH330" s="50"/>
      <c r="OEI330" s="50"/>
      <c r="OEJ330" s="50"/>
      <c r="OEK330" s="50"/>
      <c r="OEL330" s="50"/>
      <c r="OEM330" s="50"/>
      <c r="OEN330" s="50"/>
      <c r="OEO330" s="50"/>
      <c r="OEP330" s="50"/>
      <c r="OEQ330" s="50"/>
      <c r="OER330" s="50"/>
      <c r="OES330" s="50"/>
      <c r="OET330" s="50"/>
      <c r="OEU330" s="50"/>
      <c r="OEV330" s="50"/>
      <c r="OEW330" s="50"/>
      <c r="OEX330" s="50"/>
      <c r="OEY330" s="50"/>
      <c r="OEZ330" s="50"/>
      <c r="OFA330" s="50"/>
      <c r="OFB330" s="50"/>
      <c r="OFC330" s="50"/>
      <c r="OFD330" s="50"/>
      <c r="OFE330" s="50"/>
      <c r="OFF330" s="50"/>
      <c r="OFG330" s="50"/>
      <c r="OFH330" s="50"/>
      <c r="OFI330" s="50"/>
      <c r="OFJ330" s="50"/>
      <c r="OFK330" s="50"/>
      <c r="OFL330" s="50"/>
      <c r="OFM330" s="50"/>
      <c r="OFN330" s="50"/>
      <c r="OFO330" s="50"/>
      <c r="OFP330" s="50"/>
      <c r="OFQ330" s="50"/>
      <c r="OFR330" s="50"/>
      <c r="OFS330" s="50"/>
      <c r="OFT330" s="50"/>
      <c r="OFU330" s="50"/>
      <c r="OFV330" s="50"/>
      <c r="OFW330" s="50"/>
      <c r="OFX330" s="50"/>
      <c r="OFY330" s="50"/>
      <c r="OFZ330" s="50"/>
      <c r="OGA330" s="50"/>
      <c r="OGB330" s="50"/>
      <c r="OGC330" s="50"/>
      <c r="OGD330" s="50"/>
      <c r="OGE330" s="50"/>
      <c r="OGF330" s="50"/>
      <c r="OGG330" s="50"/>
      <c r="OGH330" s="50"/>
      <c r="OGI330" s="50"/>
      <c r="OGJ330" s="50"/>
      <c r="OGK330" s="50"/>
      <c r="OGL330" s="50"/>
      <c r="OGM330" s="50"/>
      <c r="OGN330" s="50"/>
      <c r="OGO330" s="50"/>
      <c r="OGP330" s="50"/>
      <c r="OGQ330" s="50"/>
      <c r="OGR330" s="50"/>
      <c r="OGS330" s="50"/>
      <c r="OGT330" s="50"/>
      <c r="OGU330" s="50"/>
      <c r="OGV330" s="50"/>
      <c r="OGW330" s="50"/>
      <c r="OGX330" s="50"/>
      <c r="OGY330" s="50"/>
      <c r="OGZ330" s="50"/>
      <c r="OHA330" s="50"/>
      <c r="OHB330" s="50"/>
      <c r="OHC330" s="50"/>
      <c r="OHD330" s="50"/>
      <c r="OHE330" s="50"/>
      <c r="OHF330" s="50"/>
      <c r="OHG330" s="50"/>
      <c r="OHH330" s="50"/>
      <c r="OHI330" s="50"/>
      <c r="OHJ330" s="50"/>
      <c r="OHK330" s="50"/>
      <c r="OHL330" s="50"/>
      <c r="OHM330" s="50"/>
      <c r="OHN330" s="50"/>
      <c r="OHO330" s="50"/>
      <c r="OHP330" s="50"/>
      <c r="OHQ330" s="50"/>
      <c r="OHR330" s="50"/>
      <c r="OHS330" s="50"/>
      <c r="OHT330" s="50"/>
      <c r="OHU330" s="50"/>
      <c r="OHV330" s="50"/>
      <c r="OHW330" s="50"/>
      <c r="OHX330" s="50"/>
      <c r="OHY330" s="50"/>
      <c r="OHZ330" s="50"/>
      <c r="OIA330" s="50"/>
      <c r="OIB330" s="50"/>
      <c r="OIC330" s="50"/>
      <c r="OID330" s="50"/>
      <c r="OIE330" s="50"/>
      <c r="OIF330" s="50"/>
      <c r="OIG330" s="50"/>
      <c r="OIH330" s="50"/>
      <c r="OII330" s="50"/>
      <c r="OIJ330" s="50"/>
      <c r="OIK330" s="50"/>
      <c r="OIL330" s="50"/>
      <c r="OIM330" s="50"/>
      <c r="OIN330" s="50"/>
      <c r="OIO330" s="50"/>
      <c r="OIP330" s="50"/>
      <c r="OIQ330" s="50"/>
      <c r="OIR330" s="50"/>
      <c r="OIS330" s="50"/>
      <c r="OIT330" s="50"/>
      <c r="OIU330" s="50"/>
      <c r="OIV330" s="50"/>
      <c r="OIW330" s="50"/>
      <c r="OIX330" s="50"/>
      <c r="OIY330" s="50"/>
      <c r="OIZ330" s="50"/>
      <c r="OJA330" s="50"/>
      <c r="OJB330" s="50"/>
      <c r="OJC330" s="50"/>
      <c r="OJD330" s="50"/>
      <c r="OJE330" s="50"/>
      <c r="OJF330" s="50"/>
      <c r="OJG330" s="50"/>
      <c r="OJH330" s="50"/>
      <c r="OJI330" s="50"/>
      <c r="OJJ330" s="50"/>
      <c r="OJK330" s="50"/>
      <c r="OJL330" s="50"/>
      <c r="OJM330" s="50"/>
      <c r="OJN330" s="50"/>
      <c r="OJO330" s="50"/>
      <c r="OJP330" s="50"/>
      <c r="OJQ330" s="50"/>
      <c r="OJR330" s="50"/>
      <c r="OJS330" s="50"/>
      <c r="OJT330" s="50"/>
      <c r="OJU330" s="50"/>
      <c r="OJV330" s="50"/>
      <c r="OJW330" s="50"/>
      <c r="OJX330" s="50"/>
      <c r="OJY330" s="50"/>
      <c r="OJZ330" s="50"/>
      <c r="OKA330" s="50"/>
      <c r="OKB330" s="50"/>
      <c r="OKC330" s="50"/>
      <c r="OKD330" s="50"/>
      <c r="OKE330" s="50"/>
      <c r="OKF330" s="50"/>
      <c r="OKG330" s="50"/>
      <c r="OKH330" s="50"/>
      <c r="OKI330" s="50"/>
      <c r="OKJ330" s="50"/>
      <c r="OKK330" s="50"/>
      <c r="OKL330" s="50"/>
      <c r="OKM330" s="50"/>
      <c r="OKN330" s="50"/>
      <c r="OKO330" s="50"/>
      <c r="OKP330" s="50"/>
      <c r="OKQ330" s="50"/>
      <c r="OKR330" s="50"/>
      <c r="OKS330" s="50"/>
      <c r="OKT330" s="50"/>
      <c r="OKU330" s="50"/>
      <c r="OKV330" s="50"/>
      <c r="OKW330" s="50"/>
      <c r="OKX330" s="50"/>
      <c r="OKY330" s="50"/>
      <c r="OKZ330" s="50"/>
      <c r="OLA330" s="50"/>
      <c r="OLB330" s="50"/>
      <c r="OLC330" s="50"/>
      <c r="OLD330" s="50"/>
      <c r="OLE330" s="50"/>
      <c r="OLF330" s="50"/>
      <c r="OLG330" s="50"/>
      <c r="OLH330" s="50"/>
      <c r="OLI330" s="50"/>
      <c r="OLJ330" s="50"/>
      <c r="OLK330" s="50"/>
      <c r="OLL330" s="50"/>
      <c r="OLM330" s="50"/>
      <c r="OLN330" s="50"/>
      <c r="OLO330" s="50"/>
      <c r="OLP330" s="50"/>
      <c r="OLQ330" s="50"/>
      <c r="OLR330" s="50"/>
      <c r="OLS330" s="50"/>
      <c r="OLT330" s="50"/>
      <c r="OLU330" s="50"/>
      <c r="OLV330" s="50"/>
      <c r="OLW330" s="50"/>
      <c r="OLX330" s="50"/>
      <c r="OLY330" s="50"/>
      <c r="OLZ330" s="50"/>
      <c r="OMA330" s="50"/>
      <c r="OMB330" s="50"/>
      <c r="OMC330" s="50"/>
      <c r="OMD330" s="50"/>
      <c r="OME330" s="50"/>
      <c r="OMF330" s="50"/>
      <c r="OMG330" s="50"/>
      <c r="OMH330" s="50"/>
      <c r="OMI330" s="50"/>
      <c r="OMJ330" s="50"/>
      <c r="OMK330" s="50"/>
      <c r="OML330" s="50"/>
      <c r="OMM330" s="50"/>
      <c r="OMN330" s="50"/>
      <c r="OMO330" s="50"/>
      <c r="OMP330" s="50"/>
      <c r="OMQ330" s="50"/>
      <c r="OMR330" s="50"/>
      <c r="OMT330" s="50"/>
      <c r="OMV330" s="50"/>
      <c r="OMW330" s="50"/>
      <c r="OMX330" s="50"/>
      <c r="OMY330" s="50"/>
      <c r="OMZ330" s="50"/>
      <c r="ONA330" s="50"/>
      <c r="ONB330" s="50"/>
      <c r="ONC330" s="50"/>
      <c r="ONH330" s="50"/>
      <c r="ONI330" s="50"/>
      <c r="ONJ330" s="50"/>
      <c r="ONK330" s="50"/>
      <c r="ONL330" s="50"/>
      <c r="ONM330" s="50"/>
      <c r="ONN330" s="50"/>
      <c r="ONO330" s="50"/>
      <c r="ONP330" s="50"/>
      <c r="ONQ330" s="50"/>
      <c r="ONR330" s="50"/>
      <c r="ONS330" s="50"/>
      <c r="ONT330" s="50"/>
      <c r="ONU330" s="50"/>
      <c r="ONV330" s="50"/>
      <c r="ONW330" s="50"/>
      <c r="ONX330" s="50"/>
      <c r="ONY330" s="50"/>
      <c r="ONZ330" s="50"/>
      <c r="OOA330" s="50"/>
      <c r="OOB330" s="50"/>
      <c r="OOC330" s="50"/>
      <c r="OOD330" s="50"/>
      <c r="OOE330" s="50"/>
      <c r="OOF330" s="50"/>
      <c r="OOG330" s="50"/>
      <c r="OOH330" s="50"/>
      <c r="OOI330" s="50"/>
      <c r="OOJ330" s="50"/>
      <c r="OOK330" s="50"/>
      <c r="OOL330" s="50"/>
      <c r="OOM330" s="50"/>
      <c r="OON330" s="50"/>
      <c r="OOO330" s="50"/>
      <c r="OOP330" s="50"/>
      <c r="OOQ330" s="50"/>
      <c r="OOR330" s="50"/>
      <c r="OOS330" s="50"/>
      <c r="OOT330" s="50"/>
      <c r="OOU330" s="50"/>
      <c r="OOV330" s="50"/>
      <c r="OOW330" s="50"/>
      <c r="OOX330" s="50"/>
      <c r="OOY330" s="50"/>
      <c r="OOZ330" s="50"/>
      <c r="OPA330" s="50"/>
      <c r="OPB330" s="50"/>
      <c r="OPC330" s="50"/>
      <c r="OPD330" s="50"/>
      <c r="OPE330" s="50"/>
      <c r="OPF330" s="50"/>
      <c r="OPG330" s="50"/>
      <c r="OPH330" s="50"/>
      <c r="OPI330" s="50"/>
      <c r="OPJ330" s="50"/>
      <c r="OPK330" s="50"/>
      <c r="OPL330" s="50"/>
      <c r="OPM330" s="50"/>
      <c r="OPN330" s="50"/>
      <c r="OPO330" s="50"/>
      <c r="OPP330" s="50"/>
      <c r="OPQ330" s="50"/>
      <c r="OPR330" s="50"/>
      <c r="OPS330" s="50"/>
      <c r="OPT330" s="50"/>
      <c r="OPU330" s="50"/>
      <c r="OPV330" s="50"/>
      <c r="OPW330" s="50"/>
      <c r="OPX330" s="50"/>
      <c r="OPY330" s="50"/>
      <c r="OPZ330" s="50"/>
      <c r="OQA330" s="50"/>
      <c r="OQB330" s="50"/>
      <c r="OQC330" s="50"/>
      <c r="OQD330" s="50"/>
      <c r="OQE330" s="50"/>
      <c r="OQF330" s="50"/>
      <c r="OQG330" s="50"/>
      <c r="OQH330" s="50"/>
      <c r="OQI330" s="50"/>
      <c r="OQJ330" s="50"/>
      <c r="OQK330" s="50"/>
      <c r="OQL330" s="50"/>
      <c r="OQM330" s="50"/>
      <c r="OQN330" s="50"/>
      <c r="OQO330" s="50"/>
      <c r="OQP330" s="50"/>
      <c r="OQQ330" s="50"/>
      <c r="OQR330" s="50"/>
      <c r="OQS330" s="50"/>
      <c r="OQT330" s="50"/>
      <c r="OQU330" s="50"/>
      <c r="OQV330" s="50"/>
      <c r="OQW330" s="50"/>
      <c r="OQX330" s="50"/>
      <c r="OQY330" s="50"/>
      <c r="OQZ330" s="50"/>
      <c r="ORA330" s="50"/>
      <c r="ORB330" s="50"/>
      <c r="ORC330" s="50"/>
      <c r="ORD330" s="50"/>
      <c r="ORE330" s="50"/>
      <c r="ORF330" s="50"/>
      <c r="ORG330" s="50"/>
      <c r="ORH330" s="50"/>
      <c r="ORI330" s="50"/>
      <c r="ORJ330" s="50"/>
      <c r="ORK330" s="50"/>
      <c r="ORL330" s="50"/>
      <c r="ORM330" s="50"/>
      <c r="ORN330" s="50"/>
      <c r="ORO330" s="50"/>
      <c r="ORP330" s="50"/>
      <c r="ORQ330" s="50"/>
      <c r="ORR330" s="50"/>
      <c r="ORS330" s="50"/>
      <c r="ORT330" s="50"/>
      <c r="ORU330" s="50"/>
      <c r="ORV330" s="50"/>
      <c r="ORW330" s="50"/>
      <c r="ORX330" s="50"/>
      <c r="ORY330" s="50"/>
      <c r="ORZ330" s="50"/>
      <c r="OSA330" s="50"/>
      <c r="OSB330" s="50"/>
      <c r="OSC330" s="50"/>
      <c r="OSD330" s="50"/>
      <c r="OSE330" s="50"/>
      <c r="OSF330" s="50"/>
      <c r="OSG330" s="50"/>
      <c r="OSH330" s="50"/>
      <c r="OSI330" s="50"/>
      <c r="OSJ330" s="50"/>
      <c r="OSK330" s="50"/>
      <c r="OSL330" s="50"/>
      <c r="OSM330" s="50"/>
      <c r="OSN330" s="50"/>
      <c r="OSO330" s="50"/>
      <c r="OSP330" s="50"/>
      <c r="OSQ330" s="50"/>
      <c r="OSR330" s="50"/>
      <c r="OSS330" s="50"/>
      <c r="OST330" s="50"/>
      <c r="OSU330" s="50"/>
      <c r="OSV330" s="50"/>
      <c r="OSW330" s="50"/>
      <c r="OSX330" s="50"/>
      <c r="OSY330" s="50"/>
      <c r="OSZ330" s="50"/>
      <c r="OTA330" s="50"/>
      <c r="OTB330" s="50"/>
      <c r="OTC330" s="50"/>
      <c r="OTD330" s="50"/>
      <c r="OTE330" s="50"/>
      <c r="OTF330" s="50"/>
      <c r="OTG330" s="50"/>
      <c r="OTH330" s="50"/>
      <c r="OTI330" s="50"/>
      <c r="OTJ330" s="50"/>
      <c r="OTK330" s="50"/>
      <c r="OTL330" s="50"/>
      <c r="OTM330" s="50"/>
      <c r="OTN330" s="50"/>
      <c r="OTO330" s="50"/>
      <c r="OTP330" s="50"/>
      <c r="OTQ330" s="50"/>
      <c r="OTR330" s="50"/>
      <c r="OTS330" s="50"/>
      <c r="OTT330" s="50"/>
      <c r="OTU330" s="50"/>
      <c r="OTV330" s="50"/>
      <c r="OTW330" s="50"/>
      <c r="OTX330" s="50"/>
      <c r="OTY330" s="50"/>
      <c r="OTZ330" s="50"/>
      <c r="OUA330" s="50"/>
      <c r="OUB330" s="50"/>
      <c r="OUC330" s="50"/>
      <c r="OUD330" s="50"/>
      <c r="OUE330" s="50"/>
      <c r="OUF330" s="50"/>
      <c r="OUG330" s="50"/>
      <c r="OUH330" s="50"/>
      <c r="OUI330" s="50"/>
      <c r="OUJ330" s="50"/>
      <c r="OUK330" s="50"/>
      <c r="OUL330" s="50"/>
      <c r="OUM330" s="50"/>
      <c r="OUN330" s="50"/>
      <c r="OUO330" s="50"/>
      <c r="OUP330" s="50"/>
      <c r="OUQ330" s="50"/>
      <c r="OUR330" s="50"/>
      <c r="OUS330" s="50"/>
      <c r="OUT330" s="50"/>
      <c r="OUU330" s="50"/>
      <c r="OUV330" s="50"/>
      <c r="OUW330" s="50"/>
      <c r="OUX330" s="50"/>
      <c r="OUY330" s="50"/>
      <c r="OUZ330" s="50"/>
      <c r="OVA330" s="50"/>
      <c r="OVB330" s="50"/>
      <c r="OVC330" s="50"/>
      <c r="OVD330" s="50"/>
      <c r="OVE330" s="50"/>
      <c r="OVF330" s="50"/>
      <c r="OVG330" s="50"/>
      <c r="OVH330" s="50"/>
      <c r="OVI330" s="50"/>
      <c r="OVJ330" s="50"/>
      <c r="OVK330" s="50"/>
      <c r="OVL330" s="50"/>
      <c r="OVM330" s="50"/>
      <c r="OVN330" s="50"/>
      <c r="OVO330" s="50"/>
      <c r="OVP330" s="50"/>
      <c r="OVQ330" s="50"/>
      <c r="OVR330" s="50"/>
      <c r="OVS330" s="50"/>
      <c r="OVT330" s="50"/>
      <c r="OVU330" s="50"/>
      <c r="OVV330" s="50"/>
      <c r="OVW330" s="50"/>
      <c r="OVX330" s="50"/>
      <c r="OVY330" s="50"/>
      <c r="OVZ330" s="50"/>
      <c r="OWA330" s="50"/>
      <c r="OWB330" s="50"/>
      <c r="OWC330" s="50"/>
      <c r="OWD330" s="50"/>
      <c r="OWE330" s="50"/>
      <c r="OWF330" s="50"/>
      <c r="OWG330" s="50"/>
      <c r="OWH330" s="50"/>
      <c r="OWI330" s="50"/>
      <c r="OWJ330" s="50"/>
      <c r="OWK330" s="50"/>
      <c r="OWL330" s="50"/>
      <c r="OWM330" s="50"/>
      <c r="OWN330" s="50"/>
      <c r="OWP330" s="50"/>
      <c r="OWR330" s="50"/>
      <c r="OWS330" s="50"/>
      <c r="OWT330" s="50"/>
      <c r="OWU330" s="50"/>
      <c r="OWV330" s="50"/>
      <c r="OWW330" s="50"/>
      <c r="OWX330" s="50"/>
      <c r="OWY330" s="50"/>
      <c r="OXD330" s="50"/>
      <c r="OXE330" s="50"/>
      <c r="OXF330" s="50"/>
      <c r="OXG330" s="50"/>
      <c r="OXH330" s="50"/>
      <c r="OXI330" s="50"/>
      <c r="OXJ330" s="50"/>
      <c r="OXK330" s="50"/>
      <c r="OXL330" s="50"/>
      <c r="OXM330" s="50"/>
      <c r="OXN330" s="50"/>
      <c r="OXO330" s="50"/>
      <c r="OXP330" s="50"/>
      <c r="OXQ330" s="50"/>
      <c r="OXR330" s="50"/>
      <c r="OXS330" s="50"/>
      <c r="OXT330" s="50"/>
      <c r="OXU330" s="50"/>
      <c r="OXV330" s="50"/>
      <c r="OXW330" s="50"/>
      <c r="OXX330" s="50"/>
      <c r="OXY330" s="50"/>
      <c r="OXZ330" s="50"/>
      <c r="OYA330" s="50"/>
      <c r="OYB330" s="50"/>
      <c r="OYC330" s="50"/>
      <c r="OYD330" s="50"/>
      <c r="OYE330" s="50"/>
      <c r="OYF330" s="50"/>
      <c r="OYG330" s="50"/>
      <c r="OYH330" s="50"/>
      <c r="OYI330" s="50"/>
      <c r="OYJ330" s="50"/>
      <c r="OYK330" s="50"/>
      <c r="OYL330" s="50"/>
      <c r="OYM330" s="50"/>
      <c r="OYN330" s="50"/>
      <c r="OYO330" s="50"/>
      <c r="OYP330" s="50"/>
      <c r="OYQ330" s="50"/>
      <c r="OYR330" s="50"/>
      <c r="OYS330" s="50"/>
      <c r="OYT330" s="50"/>
      <c r="OYU330" s="50"/>
      <c r="OYV330" s="50"/>
      <c r="OYW330" s="50"/>
      <c r="OYX330" s="50"/>
      <c r="OYY330" s="50"/>
      <c r="OYZ330" s="50"/>
      <c r="OZA330" s="50"/>
      <c r="OZB330" s="50"/>
      <c r="OZC330" s="50"/>
      <c r="OZD330" s="50"/>
      <c r="OZE330" s="50"/>
      <c r="OZF330" s="50"/>
      <c r="OZG330" s="50"/>
      <c r="OZH330" s="50"/>
      <c r="OZI330" s="50"/>
      <c r="OZJ330" s="50"/>
      <c r="OZK330" s="50"/>
      <c r="OZL330" s="50"/>
      <c r="OZM330" s="50"/>
      <c r="OZN330" s="50"/>
      <c r="OZO330" s="50"/>
      <c r="OZP330" s="50"/>
      <c r="OZQ330" s="50"/>
      <c r="OZR330" s="50"/>
      <c r="OZS330" s="50"/>
      <c r="OZT330" s="50"/>
      <c r="OZU330" s="50"/>
      <c r="OZV330" s="50"/>
      <c r="OZW330" s="50"/>
      <c r="OZX330" s="50"/>
      <c r="OZY330" s="50"/>
      <c r="OZZ330" s="50"/>
      <c r="PAA330" s="50"/>
      <c r="PAB330" s="50"/>
      <c r="PAC330" s="50"/>
      <c r="PAD330" s="50"/>
      <c r="PAE330" s="50"/>
      <c r="PAF330" s="50"/>
      <c r="PAG330" s="50"/>
      <c r="PAH330" s="50"/>
      <c r="PAI330" s="50"/>
      <c r="PAJ330" s="50"/>
      <c r="PAK330" s="50"/>
      <c r="PAL330" s="50"/>
      <c r="PAM330" s="50"/>
      <c r="PAN330" s="50"/>
      <c r="PAO330" s="50"/>
      <c r="PAP330" s="50"/>
      <c r="PAQ330" s="50"/>
      <c r="PAR330" s="50"/>
      <c r="PAS330" s="50"/>
      <c r="PAT330" s="50"/>
      <c r="PAU330" s="50"/>
      <c r="PAV330" s="50"/>
      <c r="PAW330" s="50"/>
      <c r="PAX330" s="50"/>
      <c r="PAY330" s="50"/>
      <c r="PAZ330" s="50"/>
      <c r="PBA330" s="50"/>
      <c r="PBB330" s="50"/>
      <c r="PBC330" s="50"/>
      <c r="PBD330" s="50"/>
      <c r="PBE330" s="50"/>
      <c r="PBF330" s="50"/>
      <c r="PBG330" s="50"/>
      <c r="PBH330" s="50"/>
      <c r="PBI330" s="50"/>
      <c r="PBJ330" s="50"/>
      <c r="PBK330" s="50"/>
      <c r="PBL330" s="50"/>
      <c r="PBM330" s="50"/>
      <c r="PBN330" s="50"/>
      <c r="PBO330" s="50"/>
      <c r="PBP330" s="50"/>
      <c r="PBQ330" s="50"/>
      <c r="PBR330" s="50"/>
      <c r="PBS330" s="50"/>
      <c r="PBT330" s="50"/>
      <c r="PBU330" s="50"/>
      <c r="PBV330" s="50"/>
      <c r="PBW330" s="50"/>
      <c r="PBX330" s="50"/>
      <c r="PBY330" s="50"/>
      <c r="PBZ330" s="50"/>
      <c r="PCA330" s="50"/>
      <c r="PCB330" s="50"/>
      <c r="PCC330" s="50"/>
      <c r="PCD330" s="50"/>
      <c r="PCE330" s="50"/>
      <c r="PCF330" s="50"/>
      <c r="PCG330" s="50"/>
      <c r="PCH330" s="50"/>
      <c r="PCI330" s="50"/>
      <c r="PCJ330" s="50"/>
      <c r="PCK330" s="50"/>
      <c r="PCL330" s="50"/>
      <c r="PCM330" s="50"/>
      <c r="PCN330" s="50"/>
      <c r="PCO330" s="50"/>
      <c r="PCP330" s="50"/>
      <c r="PCQ330" s="50"/>
      <c r="PCR330" s="50"/>
      <c r="PCS330" s="50"/>
      <c r="PCT330" s="50"/>
      <c r="PCU330" s="50"/>
      <c r="PCV330" s="50"/>
      <c r="PCW330" s="50"/>
      <c r="PCX330" s="50"/>
      <c r="PCY330" s="50"/>
      <c r="PCZ330" s="50"/>
      <c r="PDA330" s="50"/>
      <c r="PDB330" s="50"/>
      <c r="PDC330" s="50"/>
      <c r="PDD330" s="50"/>
      <c r="PDE330" s="50"/>
      <c r="PDF330" s="50"/>
      <c r="PDG330" s="50"/>
      <c r="PDH330" s="50"/>
      <c r="PDI330" s="50"/>
      <c r="PDJ330" s="50"/>
      <c r="PDK330" s="50"/>
      <c r="PDL330" s="50"/>
      <c r="PDM330" s="50"/>
      <c r="PDN330" s="50"/>
      <c r="PDO330" s="50"/>
      <c r="PDP330" s="50"/>
      <c r="PDQ330" s="50"/>
      <c r="PDR330" s="50"/>
      <c r="PDS330" s="50"/>
      <c r="PDT330" s="50"/>
      <c r="PDU330" s="50"/>
      <c r="PDV330" s="50"/>
      <c r="PDW330" s="50"/>
      <c r="PDX330" s="50"/>
      <c r="PDY330" s="50"/>
      <c r="PDZ330" s="50"/>
      <c r="PEA330" s="50"/>
      <c r="PEB330" s="50"/>
      <c r="PEC330" s="50"/>
      <c r="PED330" s="50"/>
      <c r="PEE330" s="50"/>
      <c r="PEF330" s="50"/>
      <c r="PEG330" s="50"/>
      <c r="PEH330" s="50"/>
      <c r="PEI330" s="50"/>
      <c r="PEJ330" s="50"/>
      <c r="PEK330" s="50"/>
      <c r="PEL330" s="50"/>
      <c r="PEM330" s="50"/>
      <c r="PEN330" s="50"/>
      <c r="PEO330" s="50"/>
      <c r="PEP330" s="50"/>
      <c r="PEQ330" s="50"/>
      <c r="PER330" s="50"/>
      <c r="PES330" s="50"/>
      <c r="PET330" s="50"/>
      <c r="PEU330" s="50"/>
      <c r="PEV330" s="50"/>
      <c r="PEW330" s="50"/>
      <c r="PEX330" s="50"/>
      <c r="PEY330" s="50"/>
      <c r="PEZ330" s="50"/>
      <c r="PFA330" s="50"/>
      <c r="PFB330" s="50"/>
      <c r="PFC330" s="50"/>
      <c r="PFD330" s="50"/>
      <c r="PFE330" s="50"/>
      <c r="PFF330" s="50"/>
      <c r="PFG330" s="50"/>
      <c r="PFH330" s="50"/>
      <c r="PFI330" s="50"/>
      <c r="PFJ330" s="50"/>
      <c r="PFK330" s="50"/>
      <c r="PFL330" s="50"/>
      <c r="PFM330" s="50"/>
      <c r="PFN330" s="50"/>
      <c r="PFO330" s="50"/>
      <c r="PFP330" s="50"/>
      <c r="PFQ330" s="50"/>
      <c r="PFR330" s="50"/>
      <c r="PFS330" s="50"/>
      <c r="PFT330" s="50"/>
      <c r="PFU330" s="50"/>
      <c r="PFV330" s="50"/>
      <c r="PFW330" s="50"/>
      <c r="PFX330" s="50"/>
      <c r="PFY330" s="50"/>
      <c r="PFZ330" s="50"/>
      <c r="PGA330" s="50"/>
      <c r="PGB330" s="50"/>
      <c r="PGC330" s="50"/>
      <c r="PGD330" s="50"/>
      <c r="PGE330" s="50"/>
      <c r="PGF330" s="50"/>
      <c r="PGG330" s="50"/>
      <c r="PGH330" s="50"/>
      <c r="PGI330" s="50"/>
      <c r="PGJ330" s="50"/>
      <c r="PGL330" s="50"/>
      <c r="PGN330" s="50"/>
      <c r="PGO330" s="50"/>
      <c r="PGP330" s="50"/>
      <c r="PGQ330" s="50"/>
      <c r="PGR330" s="50"/>
      <c r="PGS330" s="50"/>
      <c r="PGT330" s="50"/>
      <c r="PGU330" s="50"/>
      <c r="PGZ330" s="50"/>
      <c r="PHA330" s="50"/>
      <c r="PHB330" s="50"/>
      <c r="PHC330" s="50"/>
      <c r="PHD330" s="50"/>
      <c r="PHE330" s="50"/>
      <c r="PHF330" s="50"/>
      <c r="PHG330" s="50"/>
      <c r="PHH330" s="50"/>
      <c r="PHI330" s="50"/>
      <c r="PHJ330" s="50"/>
      <c r="PHK330" s="50"/>
      <c r="PHL330" s="50"/>
      <c r="PHM330" s="50"/>
      <c r="PHN330" s="50"/>
      <c r="PHO330" s="50"/>
      <c r="PHP330" s="50"/>
      <c r="PHQ330" s="50"/>
      <c r="PHR330" s="50"/>
      <c r="PHS330" s="50"/>
      <c r="PHT330" s="50"/>
      <c r="PHU330" s="50"/>
      <c r="PHV330" s="50"/>
      <c r="PHW330" s="50"/>
      <c r="PHX330" s="50"/>
      <c r="PHY330" s="50"/>
      <c r="PHZ330" s="50"/>
      <c r="PIA330" s="50"/>
      <c r="PIB330" s="50"/>
      <c r="PIC330" s="50"/>
      <c r="PID330" s="50"/>
      <c r="PIE330" s="50"/>
      <c r="PIF330" s="50"/>
      <c r="PIG330" s="50"/>
      <c r="PIH330" s="50"/>
      <c r="PII330" s="50"/>
      <c r="PIJ330" s="50"/>
      <c r="PIK330" s="50"/>
      <c r="PIL330" s="50"/>
      <c r="PIM330" s="50"/>
      <c r="PIN330" s="50"/>
      <c r="PIO330" s="50"/>
      <c r="PIP330" s="50"/>
      <c r="PIQ330" s="50"/>
      <c r="PIR330" s="50"/>
      <c r="PIS330" s="50"/>
      <c r="PIT330" s="50"/>
      <c r="PIU330" s="50"/>
      <c r="PIV330" s="50"/>
      <c r="PIW330" s="50"/>
      <c r="PIX330" s="50"/>
      <c r="PIY330" s="50"/>
      <c r="PIZ330" s="50"/>
      <c r="PJA330" s="50"/>
      <c r="PJB330" s="50"/>
      <c r="PJC330" s="50"/>
      <c r="PJD330" s="50"/>
      <c r="PJE330" s="50"/>
      <c r="PJF330" s="50"/>
      <c r="PJG330" s="50"/>
      <c r="PJH330" s="50"/>
      <c r="PJI330" s="50"/>
      <c r="PJJ330" s="50"/>
      <c r="PJK330" s="50"/>
      <c r="PJL330" s="50"/>
      <c r="PJM330" s="50"/>
      <c r="PJN330" s="50"/>
      <c r="PJO330" s="50"/>
      <c r="PJP330" s="50"/>
      <c r="PJQ330" s="50"/>
      <c r="PJR330" s="50"/>
      <c r="PJS330" s="50"/>
      <c r="PJT330" s="50"/>
      <c r="PJU330" s="50"/>
      <c r="PJV330" s="50"/>
      <c r="PJW330" s="50"/>
      <c r="PJX330" s="50"/>
      <c r="PJY330" s="50"/>
      <c r="PJZ330" s="50"/>
      <c r="PKA330" s="50"/>
      <c r="PKB330" s="50"/>
      <c r="PKC330" s="50"/>
      <c r="PKD330" s="50"/>
      <c r="PKE330" s="50"/>
      <c r="PKF330" s="50"/>
      <c r="PKG330" s="50"/>
      <c r="PKH330" s="50"/>
      <c r="PKI330" s="50"/>
      <c r="PKJ330" s="50"/>
      <c r="PKK330" s="50"/>
      <c r="PKL330" s="50"/>
      <c r="PKM330" s="50"/>
      <c r="PKN330" s="50"/>
      <c r="PKO330" s="50"/>
      <c r="PKP330" s="50"/>
      <c r="PKQ330" s="50"/>
      <c r="PKR330" s="50"/>
      <c r="PKS330" s="50"/>
      <c r="PKT330" s="50"/>
      <c r="PKU330" s="50"/>
      <c r="PKV330" s="50"/>
      <c r="PKW330" s="50"/>
      <c r="PKX330" s="50"/>
      <c r="PKY330" s="50"/>
      <c r="PKZ330" s="50"/>
      <c r="PLA330" s="50"/>
      <c r="PLB330" s="50"/>
      <c r="PLC330" s="50"/>
      <c r="PLD330" s="50"/>
      <c r="PLE330" s="50"/>
      <c r="PLF330" s="50"/>
      <c r="PLG330" s="50"/>
      <c r="PLH330" s="50"/>
      <c r="PLI330" s="50"/>
      <c r="PLJ330" s="50"/>
      <c r="PLK330" s="50"/>
      <c r="PLL330" s="50"/>
      <c r="PLM330" s="50"/>
      <c r="PLN330" s="50"/>
      <c r="PLO330" s="50"/>
      <c r="PLP330" s="50"/>
      <c r="PLQ330" s="50"/>
      <c r="PLR330" s="50"/>
      <c r="PLS330" s="50"/>
      <c r="PLT330" s="50"/>
      <c r="PLU330" s="50"/>
      <c r="PLV330" s="50"/>
      <c r="PLW330" s="50"/>
      <c r="PLX330" s="50"/>
      <c r="PLY330" s="50"/>
      <c r="PLZ330" s="50"/>
      <c r="PMA330" s="50"/>
      <c r="PMB330" s="50"/>
      <c r="PMC330" s="50"/>
      <c r="PMD330" s="50"/>
      <c r="PME330" s="50"/>
      <c r="PMF330" s="50"/>
      <c r="PMG330" s="50"/>
      <c r="PMH330" s="50"/>
      <c r="PMI330" s="50"/>
      <c r="PMJ330" s="50"/>
      <c r="PMK330" s="50"/>
      <c r="PML330" s="50"/>
      <c r="PMM330" s="50"/>
      <c r="PMN330" s="50"/>
      <c r="PMO330" s="50"/>
      <c r="PMP330" s="50"/>
      <c r="PMQ330" s="50"/>
      <c r="PMR330" s="50"/>
      <c r="PMS330" s="50"/>
      <c r="PMT330" s="50"/>
      <c r="PMU330" s="50"/>
      <c r="PMV330" s="50"/>
      <c r="PMW330" s="50"/>
      <c r="PMX330" s="50"/>
      <c r="PMY330" s="50"/>
      <c r="PMZ330" s="50"/>
      <c r="PNA330" s="50"/>
      <c r="PNB330" s="50"/>
      <c r="PNC330" s="50"/>
      <c r="PND330" s="50"/>
      <c r="PNE330" s="50"/>
      <c r="PNF330" s="50"/>
      <c r="PNG330" s="50"/>
      <c r="PNH330" s="50"/>
      <c r="PNI330" s="50"/>
      <c r="PNJ330" s="50"/>
      <c r="PNK330" s="50"/>
      <c r="PNL330" s="50"/>
      <c r="PNM330" s="50"/>
      <c r="PNN330" s="50"/>
      <c r="PNO330" s="50"/>
      <c r="PNP330" s="50"/>
      <c r="PNQ330" s="50"/>
      <c r="PNR330" s="50"/>
      <c r="PNS330" s="50"/>
      <c r="PNT330" s="50"/>
      <c r="PNU330" s="50"/>
      <c r="PNV330" s="50"/>
      <c r="PNW330" s="50"/>
      <c r="PNX330" s="50"/>
      <c r="PNY330" s="50"/>
      <c r="PNZ330" s="50"/>
      <c r="POA330" s="50"/>
      <c r="POB330" s="50"/>
      <c r="POC330" s="50"/>
      <c r="POD330" s="50"/>
      <c r="POE330" s="50"/>
      <c r="POF330" s="50"/>
      <c r="POG330" s="50"/>
      <c r="POH330" s="50"/>
      <c r="POI330" s="50"/>
      <c r="POJ330" s="50"/>
      <c r="POK330" s="50"/>
      <c r="POL330" s="50"/>
      <c r="POM330" s="50"/>
      <c r="PON330" s="50"/>
      <c r="POO330" s="50"/>
      <c r="POP330" s="50"/>
      <c r="POQ330" s="50"/>
      <c r="POR330" s="50"/>
      <c r="POS330" s="50"/>
      <c r="POT330" s="50"/>
      <c r="POU330" s="50"/>
      <c r="POV330" s="50"/>
      <c r="POW330" s="50"/>
      <c r="POX330" s="50"/>
      <c r="POY330" s="50"/>
      <c r="POZ330" s="50"/>
      <c r="PPA330" s="50"/>
      <c r="PPB330" s="50"/>
      <c r="PPC330" s="50"/>
      <c r="PPD330" s="50"/>
      <c r="PPE330" s="50"/>
      <c r="PPF330" s="50"/>
      <c r="PPG330" s="50"/>
      <c r="PPH330" s="50"/>
      <c r="PPI330" s="50"/>
      <c r="PPJ330" s="50"/>
      <c r="PPK330" s="50"/>
      <c r="PPL330" s="50"/>
      <c r="PPM330" s="50"/>
      <c r="PPN330" s="50"/>
      <c r="PPO330" s="50"/>
      <c r="PPP330" s="50"/>
      <c r="PPQ330" s="50"/>
      <c r="PPR330" s="50"/>
      <c r="PPS330" s="50"/>
      <c r="PPT330" s="50"/>
      <c r="PPU330" s="50"/>
      <c r="PPV330" s="50"/>
      <c r="PPW330" s="50"/>
      <c r="PPX330" s="50"/>
      <c r="PPY330" s="50"/>
      <c r="PPZ330" s="50"/>
      <c r="PQA330" s="50"/>
      <c r="PQB330" s="50"/>
      <c r="PQC330" s="50"/>
      <c r="PQD330" s="50"/>
      <c r="PQE330" s="50"/>
      <c r="PQF330" s="50"/>
      <c r="PQH330" s="50"/>
      <c r="PQJ330" s="50"/>
      <c r="PQK330" s="50"/>
      <c r="PQL330" s="50"/>
      <c r="PQM330" s="50"/>
      <c r="PQN330" s="50"/>
      <c r="PQO330" s="50"/>
      <c r="PQP330" s="50"/>
      <c r="PQQ330" s="50"/>
      <c r="PQV330" s="50"/>
      <c r="PQW330" s="50"/>
      <c r="PQX330" s="50"/>
      <c r="PQY330" s="50"/>
      <c r="PQZ330" s="50"/>
      <c r="PRA330" s="50"/>
      <c r="PRB330" s="50"/>
      <c r="PRC330" s="50"/>
      <c r="PRD330" s="50"/>
      <c r="PRE330" s="50"/>
      <c r="PRF330" s="50"/>
      <c r="PRG330" s="50"/>
      <c r="PRH330" s="50"/>
      <c r="PRI330" s="50"/>
      <c r="PRJ330" s="50"/>
      <c r="PRK330" s="50"/>
      <c r="PRL330" s="50"/>
      <c r="PRM330" s="50"/>
      <c r="PRN330" s="50"/>
      <c r="PRO330" s="50"/>
      <c r="PRP330" s="50"/>
      <c r="PRQ330" s="50"/>
      <c r="PRR330" s="50"/>
      <c r="PRS330" s="50"/>
      <c r="PRT330" s="50"/>
      <c r="PRU330" s="50"/>
      <c r="PRV330" s="50"/>
      <c r="PRW330" s="50"/>
      <c r="PRX330" s="50"/>
      <c r="PRY330" s="50"/>
      <c r="PRZ330" s="50"/>
      <c r="PSA330" s="50"/>
      <c r="PSB330" s="50"/>
      <c r="PSC330" s="50"/>
      <c r="PSD330" s="50"/>
      <c r="PSE330" s="50"/>
      <c r="PSF330" s="50"/>
      <c r="PSG330" s="50"/>
      <c r="PSH330" s="50"/>
      <c r="PSI330" s="50"/>
      <c r="PSJ330" s="50"/>
      <c r="PSK330" s="50"/>
      <c r="PSL330" s="50"/>
      <c r="PSM330" s="50"/>
      <c r="PSN330" s="50"/>
      <c r="PSO330" s="50"/>
      <c r="PSP330" s="50"/>
      <c r="PSQ330" s="50"/>
      <c r="PSR330" s="50"/>
      <c r="PSS330" s="50"/>
      <c r="PST330" s="50"/>
      <c r="PSU330" s="50"/>
      <c r="PSV330" s="50"/>
      <c r="PSW330" s="50"/>
      <c r="PSX330" s="50"/>
      <c r="PSY330" s="50"/>
      <c r="PSZ330" s="50"/>
      <c r="PTA330" s="50"/>
      <c r="PTB330" s="50"/>
      <c r="PTC330" s="50"/>
      <c r="PTD330" s="50"/>
      <c r="PTE330" s="50"/>
      <c r="PTF330" s="50"/>
      <c r="PTG330" s="50"/>
      <c r="PTH330" s="50"/>
      <c r="PTI330" s="50"/>
      <c r="PTJ330" s="50"/>
      <c r="PTK330" s="50"/>
      <c r="PTL330" s="50"/>
      <c r="PTM330" s="50"/>
      <c r="PTN330" s="50"/>
      <c r="PTO330" s="50"/>
      <c r="PTP330" s="50"/>
      <c r="PTQ330" s="50"/>
      <c r="PTR330" s="50"/>
      <c r="PTS330" s="50"/>
      <c r="PTT330" s="50"/>
      <c r="PTU330" s="50"/>
      <c r="PTV330" s="50"/>
      <c r="PTW330" s="50"/>
      <c r="PTX330" s="50"/>
      <c r="PTY330" s="50"/>
      <c r="PTZ330" s="50"/>
      <c r="PUA330" s="50"/>
      <c r="PUB330" s="50"/>
      <c r="PUC330" s="50"/>
      <c r="PUD330" s="50"/>
      <c r="PUE330" s="50"/>
      <c r="PUF330" s="50"/>
      <c r="PUG330" s="50"/>
      <c r="PUH330" s="50"/>
      <c r="PUI330" s="50"/>
      <c r="PUJ330" s="50"/>
      <c r="PUK330" s="50"/>
      <c r="PUL330" s="50"/>
      <c r="PUM330" s="50"/>
      <c r="PUN330" s="50"/>
      <c r="PUO330" s="50"/>
      <c r="PUP330" s="50"/>
      <c r="PUQ330" s="50"/>
      <c r="PUR330" s="50"/>
      <c r="PUS330" s="50"/>
      <c r="PUT330" s="50"/>
      <c r="PUU330" s="50"/>
      <c r="PUV330" s="50"/>
      <c r="PUW330" s="50"/>
      <c r="PUX330" s="50"/>
      <c r="PUY330" s="50"/>
      <c r="PUZ330" s="50"/>
      <c r="PVA330" s="50"/>
      <c r="PVB330" s="50"/>
      <c r="PVC330" s="50"/>
      <c r="PVD330" s="50"/>
      <c r="PVE330" s="50"/>
      <c r="PVF330" s="50"/>
      <c r="PVG330" s="50"/>
      <c r="PVH330" s="50"/>
      <c r="PVI330" s="50"/>
      <c r="PVJ330" s="50"/>
      <c r="PVK330" s="50"/>
      <c r="PVL330" s="50"/>
      <c r="PVM330" s="50"/>
      <c r="PVN330" s="50"/>
      <c r="PVO330" s="50"/>
      <c r="PVP330" s="50"/>
      <c r="PVQ330" s="50"/>
      <c r="PVR330" s="50"/>
      <c r="PVS330" s="50"/>
      <c r="PVT330" s="50"/>
      <c r="PVU330" s="50"/>
      <c r="PVV330" s="50"/>
      <c r="PVW330" s="50"/>
      <c r="PVX330" s="50"/>
      <c r="PVY330" s="50"/>
      <c r="PVZ330" s="50"/>
      <c r="PWA330" s="50"/>
      <c r="PWB330" s="50"/>
      <c r="PWC330" s="50"/>
      <c r="PWD330" s="50"/>
      <c r="PWE330" s="50"/>
      <c r="PWF330" s="50"/>
      <c r="PWG330" s="50"/>
      <c r="PWH330" s="50"/>
      <c r="PWI330" s="50"/>
      <c r="PWJ330" s="50"/>
      <c r="PWK330" s="50"/>
      <c r="PWL330" s="50"/>
      <c r="PWM330" s="50"/>
      <c r="PWN330" s="50"/>
      <c r="PWO330" s="50"/>
      <c r="PWP330" s="50"/>
      <c r="PWQ330" s="50"/>
      <c r="PWR330" s="50"/>
      <c r="PWS330" s="50"/>
      <c r="PWT330" s="50"/>
      <c r="PWU330" s="50"/>
      <c r="PWV330" s="50"/>
      <c r="PWW330" s="50"/>
      <c r="PWX330" s="50"/>
      <c r="PWY330" s="50"/>
      <c r="PWZ330" s="50"/>
      <c r="PXA330" s="50"/>
      <c r="PXB330" s="50"/>
      <c r="PXC330" s="50"/>
      <c r="PXD330" s="50"/>
      <c r="PXE330" s="50"/>
      <c r="PXF330" s="50"/>
      <c r="PXG330" s="50"/>
      <c r="PXH330" s="50"/>
      <c r="PXI330" s="50"/>
      <c r="PXJ330" s="50"/>
      <c r="PXK330" s="50"/>
      <c r="PXL330" s="50"/>
      <c r="PXM330" s="50"/>
      <c r="PXN330" s="50"/>
      <c r="PXO330" s="50"/>
      <c r="PXP330" s="50"/>
      <c r="PXQ330" s="50"/>
      <c r="PXR330" s="50"/>
      <c r="PXS330" s="50"/>
      <c r="PXT330" s="50"/>
      <c r="PXU330" s="50"/>
      <c r="PXV330" s="50"/>
      <c r="PXW330" s="50"/>
      <c r="PXX330" s="50"/>
      <c r="PXY330" s="50"/>
      <c r="PXZ330" s="50"/>
      <c r="PYA330" s="50"/>
      <c r="PYB330" s="50"/>
      <c r="PYC330" s="50"/>
      <c r="PYD330" s="50"/>
      <c r="PYE330" s="50"/>
      <c r="PYF330" s="50"/>
      <c r="PYG330" s="50"/>
      <c r="PYH330" s="50"/>
      <c r="PYI330" s="50"/>
      <c r="PYJ330" s="50"/>
      <c r="PYK330" s="50"/>
      <c r="PYL330" s="50"/>
      <c r="PYM330" s="50"/>
      <c r="PYN330" s="50"/>
      <c r="PYO330" s="50"/>
      <c r="PYP330" s="50"/>
      <c r="PYQ330" s="50"/>
      <c r="PYR330" s="50"/>
      <c r="PYS330" s="50"/>
      <c r="PYT330" s="50"/>
      <c r="PYU330" s="50"/>
      <c r="PYV330" s="50"/>
      <c r="PYW330" s="50"/>
      <c r="PYX330" s="50"/>
      <c r="PYY330" s="50"/>
      <c r="PYZ330" s="50"/>
      <c r="PZA330" s="50"/>
      <c r="PZB330" s="50"/>
      <c r="PZC330" s="50"/>
      <c r="PZD330" s="50"/>
      <c r="PZE330" s="50"/>
      <c r="PZF330" s="50"/>
      <c r="PZG330" s="50"/>
      <c r="PZH330" s="50"/>
      <c r="PZI330" s="50"/>
      <c r="PZJ330" s="50"/>
      <c r="PZK330" s="50"/>
      <c r="PZL330" s="50"/>
      <c r="PZM330" s="50"/>
      <c r="PZN330" s="50"/>
      <c r="PZO330" s="50"/>
      <c r="PZP330" s="50"/>
      <c r="PZQ330" s="50"/>
      <c r="PZR330" s="50"/>
      <c r="PZS330" s="50"/>
      <c r="PZT330" s="50"/>
      <c r="PZU330" s="50"/>
      <c r="PZV330" s="50"/>
      <c r="PZW330" s="50"/>
      <c r="PZX330" s="50"/>
      <c r="PZY330" s="50"/>
      <c r="PZZ330" s="50"/>
      <c r="QAA330" s="50"/>
      <c r="QAB330" s="50"/>
      <c r="QAD330" s="50"/>
      <c r="QAF330" s="50"/>
      <c r="QAG330" s="50"/>
      <c r="QAH330" s="50"/>
      <c r="QAI330" s="50"/>
      <c r="QAJ330" s="50"/>
      <c r="QAK330" s="50"/>
      <c r="QAL330" s="50"/>
      <c r="QAM330" s="50"/>
      <c r="QAR330" s="50"/>
      <c r="QAS330" s="50"/>
      <c r="QAT330" s="50"/>
      <c r="QAU330" s="50"/>
      <c r="QAV330" s="50"/>
      <c r="QAW330" s="50"/>
      <c r="QAX330" s="50"/>
      <c r="QAY330" s="50"/>
      <c r="QAZ330" s="50"/>
      <c r="QBA330" s="50"/>
      <c r="QBB330" s="50"/>
      <c r="QBC330" s="50"/>
      <c r="QBD330" s="50"/>
      <c r="QBE330" s="50"/>
      <c r="QBF330" s="50"/>
      <c r="QBG330" s="50"/>
      <c r="QBH330" s="50"/>
      <c r="QBI330" s="50"/>
      <c r="QBJ330" s="50"/>
      <c r="QBK330" s="50"/>
      <c r="QBL330" s="50"/>
      <c r="QBM330" s="50"/>
      <c r="QBN330" s="50"/>
      <c r="QBO330" s="50"/>
      <c r="QBP330" s="50"/>
      <c r="QBQ330" s="50"/>
      <c r="QBR330" s="50"/>
      <c r="QBS330" s="50"/>
      <c r="QBT330" s="50"/>
      <c r="QBU330" s="50"/>
      <c r="QBV330" s="50"/>
      <c r="QBW330" s="50"/>
      <c r="QBX330" s="50"/>
      <c r="QBY330" s="50"/>
      <c r="QBZ330" s="50"/>
      <c r="QCA330" s="50"/>
      <c r="QCB330" s="50"/>
      <c r="QCC330" s="50"/>
      <c r="QCD330" s="50"/>
      <c r="QCE330" s="50"/>
      <c r="QCF330" s="50"/>
      <c r="QCG330" s="50"/>
      <c r="QCH330" s="50"/>
      <c r="QCI330" s="50"/>
      <c r="QCJ330" s="50"/>
      <c r="QCK330" s="50"/>
      <c r="QCL330" s="50"/>
      <c r="QCM330" s="50"/>
      <c r="QCN330" s="50"/>
      <c r="QCO330" s="50"/>
      <c r="QCP330" s="50"/>
      <c r="QCQ330" s="50"/>
      <c r="QCR330" s="50"/>
      <c r="QCS330" s="50"/>
      <c r="QCT330" s="50"/>
      <c r="QCU330" s="50"/>
      <c r="QCV330" s="50"/>
      <c r="QCW330" s="50"/>
      <c r="QCX330" s="50"/>
      <c r="QCY330" s="50"/>
      <c r="QCZ330" s="50"/>
      <c r="QDA330" s="50"/>
      <c r="QDB330" s="50"/>
      <c r="QDC330" s="50"/>
      <c r="QDD330" s="50"/>
      <c r="QDE330" s="50"/>
      <c r="QDF330" s="50"/>
      <c r="QDG330" s="50"/>
      <c r="QDH330" s="50"/>
      <c r="QDI330" s="50"/>
      <c r="QDJ330" s="50"/>
      <c r="QDK330" s="50"/>
      <c r="QDL330" s="50"/>
      <c r="QDM330" s="50"/>
      <c r="QDN330" s="50"/>
      <c r="QDO330" s="50"/>
      <c r="QDP330" s="50"/>
      <c r="QDQ330" s="50"/>
      <c r="QDR330" s="50"/>
      <c r="QDS330" s="50"/>
      <c r="QDT330" s="50"/>
      <c r="QDU330" s="50"/>
      <c r="QDV330" s="50"/>
      <c r="QDW330" s="50"/>
      <c r="QDX330" s="50"/>
      <c r="QDY330" s="50"/>
      <c r="QDZ330" s="50"/>
      <c r="QEA330" s="50"/>
      <c r="QEB330" s="50"/>
      <c r="QEC330" s="50"/>
      <c r="QED330" s="50"/>
      <c r="QEE330" s="50"/>
      <c r="QEF330" s="50"/>
      <c r="QEG330" s="50"/>
      <c r="QEH330" s="50"/>
      <c r="QEI330" s="50"/>
      <c r="QEJ330" s="50"/>
      <c r="QEK330" s="50"/>
      <c r="QEL330" s="50"/>
      <c r="QEM330" s="50"/>
      <c r="QEN330" s="50"/>
      <c r="QEO330" s="50"/>
      <c r="QEP330" s="50"/>
      <c r="QEQ330" s="50"/>
      <c r="QER330" s="50"/>
      <c r="QES330" s="50"/>
      <c r="QET330" s="50"/>
      <c r="QEU330" s="50"/>
      <c r="QEV330" s="50"/>
      <c r="QEW330" s="50"/>
      <c r="QEX330" s="50"/>
      <c r="QEY330" s="50"/>
      <c r="QEZ330" s="50"/>
      <c r="QFA330" s="50"/>
      <c r="QFB330" s="50"/>
      <c r="QFC330" s="50"/>
      <c r="QFD330" s="50"/>
      <c r="QFE330" s="50"/>
      <c r="QFF330" s="50"/>
      <c r="QFG330" s="50"/>
      <c r="QFH330" s="50"/>
      <c r="QFI330" s="50"/>
      <c r="QFJ330" s="50"/>
      <c r="QFK330" s="50"/>
      <c r="QFL330" s="50"/>
      <c r="QFM330" s="50"/>
      <c r="QFN330" s="50"/>
      <c r="QFO330" s="50"/>
      <c r="QFP330" s="50"/>
      <c r="QFQ330" s="50"/>
      <c r="QFR330" s="50"/>
      <c r="QFS330" s="50"/>
      <c r="QFT330" s="50"/>
      <c r="QFU330" s="50"/>
      <c r="QFV330" s="50"/>
      <c r="QFW330" s="50"/>
      <c r="QFX330" s="50"/>
      <c r="QFY330" s="50"/>
      <c r="QFZ330" s="50"/>
      <c r="QGA330" s="50"/>
      <c r="QGB330" s="50"/>
      <c r="QGC330" s="50"/>
      <c r="QGD330" s="50"/>
      <c r="QGE330" s="50"/>
      <c r="QGF330" s="50"/>
      <c r="QGG330" s="50"/>
      <c r="QGH330" s="50"/>
      <c r="QGI330" s="50"/>
      <c r="QGJ330" s="50"/>
      <c r="QGK330" s="50"/>
      <c r="QGL330" s="50"/>
      <c r="QGM330" s="50"/>
      <c r="QGN330" s="50"/>
      <c r="QGO330" s="50"/>
      <c r="QGP330" s="50"/>
      <c r="QGQ330" s="50"/>
      <c r="QGR330" s="50"/>
      <c r="QGS330" s="50"/>
      <c r="QGT330" s="50"/>
      <c r="QGU330" s="50"/>
      <c r="QGV330" s="50"/>
      <c r="QGW330" s="50"/>
      <c r="QGX330" s="50"/>
      <c r="QGY330" s="50"/>
      <c r="QGZ330" s="50"/>
      <c r="QHA330" s="50"/>
      <c r="QHB330" s="50"/>
      <c r="QHC330" s="50"/>
      <c r="QHD330" s="50"/>
      <c r="QHE330" s="50"/>
      <c r="QHF330" s="50"/>
      <c r="QHG330" s="50"/>
      <c r="QHH330" s="50"/>
      <c r="QHI330" s="50"/>
      <c r="QHJ330" s="50"/>
      <c r="QHK330" s="50"/>
      <c r="QHL330" s="50"/>
      <c r="QHM330" s="50"/>
      <c r="QHN330" s="50"/>
      <c r="QHO330" s="50"/>
      <c r="QHP330" s="50"/>
      <c r="QHQ330" s="50"/>
      <c r="QHR330" s="50"/>
      <c r="QHS330" s="50"/>
      <c r="QHT330" s="50"/>
      <c r="QHU330" s="50"/>
      <c r="QHV330" s="50"/>
      <c r="QHW330" s="50"/>
      <c r="QHX330" s="50"/>
      <c r="QHY330" s="50"/>
      <c r="QHZ330" s="50"/>
      <c r="QIA330" s="50"/>
      <c r="QIB330" s="50"/>
      <c r="QIC330" s="50"/>
      <c r="QID330" s="50"/>
      <c r="QIE330" s="50"/>
      <c r="QIF330" s="50"/>
      <c r="QIG330" s="50"/>
      <c r="QIH330" s="50"/>
      <c r="QII330" s="50"/>
      <c r="QIJ330" s="50"/>
      <c r="QIK330" s="50"/>
      <c r="QIL330" s="50"/>
      <c r="QIM330" s="50"/>
      <c r="QIN330" s="50"/>
      <c r="QIO330" s="50"/>
      <c r="QIP330" s="50"/>
      <c r="QIQ330" s="50"/>
      <c r="QIR330" s="50"/>
      <c r="QIS330" s="50"/>
      <c r="QIT330" s="50"/>
      <c r="QIU330" s="50"/>
      <c r="QIV330" s="50"/>
      <c r="QIW330" s="50"/>
      <c r="QIX330" s="50"/>
      <c r="QIY330" s="50"/>
      <c r="QIZ330" s="50"/>
      <c r="QJA330" s="50"/>
      <c r="QJB330" s="50"/>
      <c r="QJC330" s="50"/>
      <c r="QJD330" s="50"/>
      <c r="QJE330" s="50"/>
      <c r="QJF330" s="50"/>
      <c r="QJG330" s="50"/>
      <c r="QJH330" s="50"/>
      <c r="QJI330" s="50"/>
      <c r="QJJ330" s="50"/>
      <c r="QJK330" s="50"/>
      <c r="QJL330" s="50"/>
      <c r="QJM330" s="50"/>
      <c r="QJN330" s="50"/>
      <c r="QJO330" s="50"/>
      <c r="QJP330" s="50"/>
      <c r="QJQ330" s="50"/>
      <c r="QJR330" s="50"/>
      <c r="QJS330" s="50"/>
      <c r="QJT330" s="50"/>
      <c r="QJU330" s="50"/>
      <c r="QJV330" s="50"/>
      <c r="QJW330" s="50"/>
      <c r="QJX330" s="50"/>
      <c r="QJZ330" s="50"/>
      <c r="QKB330" s="50"/>
      <c r="QKC330" s="50"/>
      <c r="QKD330" s="50"/>
      <c r="QKE330" s="50"/>
      <c r="QKF330" s="50"/>
      <c r="QKG330" s="50"/>
      <c r="QKH330" s="50"/>
      <c r="QKI330" s="50"/>
      <c r="QKN330" s="50"/>
      <c r="QKO330" s="50"/>
      <c r="QKP330" s="50"/>
      <c r="QKQ330" s="50"/>
      <c r="QKR330" s="50"/>
      <c r="QKS330" s="50"/>
      <c r="QKT330" s="50"/>
      <c r="QKU330" s="50"/>
      <c r="QKV330" s="50"/>
      <c r="QKW330" s="50"/>
      <c r="QKX330" s="50"/>
      <c r="QKY330" s="50"/>
      <c r="QKZ330" s="50"/>
      <c r="QLA330" s="50"/>
      <c r="QLB330" s="50"/>
      <c r="QLC330" s="50"/>
      <c r="QLD330" s="50"/>
      <c r="QLE330" s="50"/>
      <c r="QLF330" s="50"/>
      <c r="QLG330" s="50"/>
      <c r="QLH330" s="50"/>
      <c r="QLI330" s="50"/>
      <c r="QLJ330" s="50"/>
      <c r="QLK330" s="50"/>
      <c r="QLL330" s="50"/>
      <c r="QLM330" s="50"/>
      <c r="QLN330" s="50"/>
      <c r="QLO330" s="50"/>
      <c r="QLP330" s="50"/>
      <c r="QLQ330" s="50"/>
      <c r="QLR330" s="50"/>
      <c r="QLS330" s="50"/>
      <c r="QLT330" s="50"/>
      <c r="QLU330" s="50"/>
      <c r="QLV330" s="50"/>
      <c r="QLW330" s="50"/>
      <c r="QLX330" s="50"/>
      <c r="QLY330" s="50"/>
      <c r="QLZ330" s="50"/>
      <c r="QMA330" s="50"/>
      <c r="QMB330" s="50"/>
      <c r="QMC330" s="50"/>
      <c r="QMD330" s="50"/>
      <c r="QME330" s="50"/>
      <c r="QMF330" s="50"/>
      <c r="QMG330" s="50"/>
      <c r="QMH330" s="50"/>
      <c r="QMI330" s="50"/>
      <c r="QMJ330" s="50"/>
      <c r="QMK330" s="50"/>
      <c r="QML330" s="50"/>
      <c r="QMM330" s="50"/>
      <c r="QMN330" s="50"/>
      <c r="QMO330" s="50"/>
      <c r="QMP330" s="50"/>
      <c r="QMQ330" s="50"/>
      <c r="QMR330" s="50"/>
      <c r="QMS330" s="50"/>
      <c r="QMT330" s="50"/>
      <c r="QMU330" s="50"/>
      <c r="QMV330" s="50"/>
      <c r="QMW330" s="50"/>
      <c r="QMX330" s="50"/>
      <c r="QMY330" s="50"/>
      <c r="QMZ330" s="50"/>
      <c r="QNA330" s="50"/>
      <c r="QNB330" s="50"/>
      <c r="QNC330" s="50"/>
      <c r="QND330" s="50"/>
      <c r="QNE330" s="50"/>
      <c r="QNF330" s="50"/>
      <c r="QNG330" s="50"/>
      <c r="QNH330" s="50"/>
      <c r="QNI330" s="50"/>
      <c r="QNJ330" s="50"/>
      <c r="QNK330" s="50"/>
      <c r="QNL330" s="50"/>
      <c r="QNM330" s="50"/>
      <c r="QNN330" s="50"/>
      <c r="QNO330" s="50"/>
      <c r="QNP330" s="50"/>
      <c r="QNQ330" s="50"/>
      <c r="QNR330" s="50"/>
      <c r="QNS330" s="50"/>
      <c r="QNT330" s="50"/>
      <c r="QNU330" s="50"/>
      <c r="QNV330" s="50"/>
      <c r="QNW330" s="50"/>
      <c r="QNX330" s="50"/>
      <c r="QNY330" s="50"/>
      <c r="QNZ330" s="50"/>
      <c r="QOA330" s="50"/>
      <c r="QOB330" s="50"/>
      <c r="QOC330" s="50"/>
      <c r="QOD330" s="50"/>
      <c r="QOE330" s="50"/>
      <c r="QOF330" s="50"/>
      <c r="QOG330" s="50"/>
      <c r="QOH330" s="50"/>
      <c r="QOI330" s="50"/>
      <c r="QOJ330" s="50"/>
      <c r="QOK330" s="50"/>
      <c r="QOL330" s="50"/>
      <c r="QOM330" s="50"/>
      <c r="QON330" s="50"/>
      <c r="QOO330" s="50"/>
      <c r="QOP330" s="50"/>
      <c r="QOQ330" s="50"/>
      <c r="QOR330" s="50"/>
      <c r="QOS330" s="50"/>
      <c r="QOT330" s="50"/>
      <c r="QOU330" s="50"/>
      <c r="QOV330" s="50"/>
      <c r="QOW330" s="50"/>
      <c r="QOX330" s="50"/>
      <c r="QOY330" s="50"/>
      <c r="QOZ330" s="50"/>
      <c r="QPA330" s="50"/>
      <c r="QPB330" s="50"/>
      <c r="QPC330" s="50"/>
      <c r="QPD330" s="50"/>
      <c r="QPE330" s="50"/>
      <c r="QPF330" s="50"/>
      <c r="QPG330" s="50"/>
      <c r="QPH330" s="50"/>
      <c r="QPI330" s="50"/>
      <c r="QPJ330" s="50"/>
      <c r="QPK330" s="50"/>
      <c r="QPL330" s="50"/>
      <c r="QPM330" s="50"/>
      <c r="QPN330" s="50"/>
      <c r="QPO330" s="50"/>
      <c r="QPP330" s="50"/>
      <c r="QPQ330" s="50"/>
      <c r="QPR330" s="50"/>
      <c r="QPS330" s="50"/>
      <c r="QPT330" s="50"/>
      <c r="QPU330" s="50"/>
      <c r="QPV330" s="50"/>
      <c r="QPW330" s="50"/>
      <c r="QPX330" s="50"/>
      <c r="QPY330" s="50"/>
      <c r="QPZ330" s="50"/>
      <c r="QQA330" s="50"/>
      <c r="QQB330" s="50"/>
      <c r="QQC330" s="50"/>
      <c r="QQD330" s="50"/>
      <c r="QQE330" s="50"/>
      <c r="QQF330" s="50"/>
      <c r="QQG330" s="50"/>
      <c r="QQH330" s="50"/>
      <c r="QQI330" s="50"/>
      <c r="QQJ330" s="50"/>
      <c r="QQK330" s="50"/>
      <c r="QQL330" s="50"/>
      <c r="QQM330" s="50"/>
      <c r="QQN330" s="50"/>
      <c r="QQO330" s="50"/>
      <c r="QQP330" s="50"/>
      <c r="QQQ330" s="50"/>
      <c r="QQR330" s="50"/>
      <c r="QQS330" s="50"/>
      <c r="QQT330" s="50"/>
      <c r="QQU330" s="50"/>
      <c r="QQV330" s="50"/>
      <c r="QQW330" s="50"/>
      <c r="QQX330" s="50"/>
      <c r="QQY330" s="50"/>
      <c r="QQZ330" s="50"/>
      <c r="QRA330" s="50"/>
      <c r="QRB330" s="50"/>
      <c r="QRC330" s="50"/>
      <c r="QRD330" s="50"/>
      <c r="QRE330" s="50"/>
      <c r="QRF330" s="50"/>
      <c r="QRG330" s="50"/>
      <c r="QRH330" s="50"/>
      <c r="QRI330" s="50"/>
      <c r="QRJ330" s="50"/>
      <c r="QRK330" s="50"/>
      <c r="QRL330" s="50"/>
      <c r="QRM330" s="50"/>
      <c r="QRN330" s="50"/>
      <c r="QRO330" s="50"/>
      <c r="QRP330" s="50"/>
      <c r="QRQ330" s="50"/>
      <c r="QRR330" s="50"/>
      <c r="QRS330" s="50"/>
      <c r="QRT330" s="50"/>
      <c r="QRU330" s="50"/>
      <c r="QRV330" s="50"/>
      <c r="QRW330" s="50"/>
      <c r="QRX330" s="50"/>
      <c r="QRY330" s="50"/>
      <c r="QRZ330" s="50"/>
      <c r="QSA330" s="50"/>
      <c r="QSB330" s="50"/>
      <c r="QSC330" s="50"/>
      <c r="QSD330" s="50"/>
      <c r="QSE330" s="50"/>
      <c r="QSF330" s="50"/>
      <c r="QSG330" s="50"/>
      <c r="QSH330" s="50"/>
      <c r="QSI330" s="50"/>
      <c r="QSJ330" s="50"/>
      <c r="QSK330" s="50"/>
      <c r="QSL330" s="50"/>
      <c r="QSM330" s="50"/>
      <c r="QSN330" s="50"/>
      <c r="QSO330" s="50"/>
      <c r="QSP330" s="50"/>
      <c r="QSQ330" s="50"/>
      <c r="QSR330" s="50"/>
      <c r="QSS330" s="50"/>
      <c r="QST330" s="50"/>
      <c r="QSU330" s="50"/>
      <c r="QSV330" s="50"/>
      <c r="QSW330" s="50"/>
      <c r="QSX330" s="50"/>
      <c r="QSY330" s="50"/>
      <c r="QSZ330" s="50"/>
      <c r="QTA330" s="50"/>
      <c r="QTB330" s="50"/>
      <c r="QTC330" s="50"/>
      <c r="QTD330" s="50"/>
      <c r="QTE330" s="50"/>
      <c r="QTF330" s="50"/>
      <c r="QTG330" s="50"/>
      <c r="QTH330" s="50"/>
      <c r="QTI330" s="50"/>
      <c r="QTJ330" s="50"/>
      <c r="QTK330" s="50"/>
      <c r="QTL330" s="50"/>
      <c r="QTM330" s="50"/>
      <c r="QTN330" s="50"/>
      <c r="QTO330" s="50"/>
      <c r="QTP330" s="50"/>
      <c r="QTQ330" s="50"/>
      <c r="QTR330" s="50"/>
      <c r="QTS330" s="50"/>
      <c r="QTT330" s="50"/>
      <c r="QTV330" s="50"/>
      <c r="QTX330" s="50"/>
      <c r="QTY330" s="50"/>
      <c r="QTZ330" s="50"/>
      <c r="QUA330" s="50"/>
      <c r="QUB330" s="50"/>
      <c r="QUC330" s="50"/>
      <c r="QUD330" s="50"/>
      <c r="QUE330" s="50"/>
      <c r="QUJ330" s="50"/>
      <c r="QUK330" s="50"/>
      <c r="QUL330" s="50"/>
      <c r="QUM330" s="50"/>
      <c r="QUN330" s="50"/>
      <c r="QUO330" s="50"/>
      <c r="QUP330" s="50"/>
      <c r="QUQ330" s="50"/>
      <c r="QUR330" s="50"/>
      <c r="QUS330" s="50"/>
      <c r="QUT330" s="50"/>
      <c r="QUU330" s="50"/>
      <c r="QUV330" s="50"/>
      <c r="QUW330" s="50"/>
      <c r="QUX330" s="50"/>
      <c r="QUY330" s="50"/>
      <c r="QUZ330" s="50"/>
      <c r="QVA330" s="50"/>
      <c r="QVB330" s="50"/>
      <c r="QVC330" s="50"/>
      <c r="QVD330" s="50"/>
      <c r="QVE330" s="50"/>
      <c r="QVF330" s="50"/>
      <c r="QVG330" s="50"/>
      <c r="QVH330" s="50"/>
      <c r="QVI330" s="50"/>
      <c r="QVJ330" s="50"/>
      <c r="QVK330" s="50"/>
      <c r="QVL330" s="50"/>
      <c r="QVM330" s="50"/>
      <c r="QVN330" s="50"/>
      <c r="QVO330" s="50"/>
      <c r="QVP330" s="50"/>
      <c r="QVQ330" s="50"/>
      <c r="QVR330" s="50"/>
      <c r="QVS330" s="50"/>
      <c r="QVT330" s="50"/>
      <c r="QVU330" s="50"/>
      <c r="QVV330" s="50"/>
      <c r="QVW330" s="50"/>
      <c r="QVX330" s="50"/>
      <c r="QVY330" s="50"/>
      <c r="QVZ330" s="50"/>
      <c r="QWA330" s="50"/>
      <c r="QWB330" s="50"/>
      <c r="QWC330" s="50"/>
      <c r="QWD330" s="50"/>
      <c r="QWE330" s="50"/>
      <c r="QWF330" s="50"/>
      <c r="QWG330" s="50"/>
      <c r="QWH330" s="50"/>
      <c r="QWI330" s="50"/>
      <c r="QWJ330" s="50"/>
      <c r="QWK330" s="50"/>
      <c r="QWL330" s="50"/>
      <c r="QWM330" s="50"/>
      <c r="QWN330" s="50"/>
      <c r="QWO330" s="50"/>
      <c r="QWP330" s="50"/>
      <c r="QWQ330" s="50"/>
      <c r="QWR330" s="50"/>
      <c r="QWS330" s="50"/>
      <c r="QWT330" s="50"/>
      <c r="QWU330" s="50"/>
      <c r="QWV330" s="50"/>
      <c r="QWW330" s="50"/>
      <c r="QWX330" s="50"/>
      <c r="QWY330" s="50"/>
      <c r="QWZ330" s="50"/>
      <c r="QXA330" s="50"/>
      <c r="QXB330" s="50"/>
      <c r="QXC330" s="50"/>
      <c r="QXD330" s="50"/>
      <c r="QXE330" s="50"/>
      <c r="QXF330" s="50"/>
      <c r="QXG330" s="50"/>
      <c r="QXH330" s="50"/>
      <c r="QXI330" s="50"/>
      <c r="QXJ330" s="50"/>
      <c r="QXK330" s="50"/>
      <c r="QXL330" s="50"/>
      <c r="QXM330" s="50"/>
      <c r="QXN330" s="50"/>
      <c r="QXO330" s="50"/>
      <c r="QXP330" s="50"/>
      <c r="QXQ330" s="50"/>
      <c r="QXR330" s="50"/>
      <c r="QXS330" s="50"/>
      <c r="QXT330" s="50"/>
      <c r="QXU330" s="50"/>
      <c r="QXV330" s="50"/>
      <c r="QXW330" s="50"/>
      <c r="QXX330" s="50"/>
      <c r="QXY330" s="50"/>
      <c r="QXZ330" s="50"/>
      <c r="QYA330" s="50"/>
      <c r="QYB330" s="50"/>
      <c r="QYC330" s="50"/>
      <c r="QYD330" s="50"/>
      <c r="QYE330" s="50"/>
      <c r="QYF330" s="50"/>
      <c r="QYG330" s="50"/>
      <c r="QYH330" s="50"/>
      <c r="QYI330" s="50"/>
      <c r="QYJ330" s="50"/>
      <c r="QYK330" s="50"/>
      <c r="QYL330" s="50"/>
      <c r="QYM330" s="50"/>
      <c r="QYN330" s="50"/>
      <c r="QYO330" s="50"/>
      <c r="QYP330" s="50"/>
      <c r="QYQ330" s="50"/>
      <c r="QYR330" s="50"/>
      <c r="QYS330" s="50"/>
      <c r="QYT330" s="50"/>
      <c r="QYU330" s="50"/>
      <c r="QYV330" s="50"/>
      <c r="QYW330" s="50"/>
      <c r="QYX330" s="50"/>
      <c r="QYY330" s="50"/>
      <c r="QYZ330" s="50"/>
      <c r="QZA330" s="50"/>
      <c r="QZB330" s="50"/>
      <c r="QZC330" s="50"/>
      <c r="QZD330" s="50"/>
      <c r="QZE330" s="50"/>
      <c r="QZF330" s="50"/>
      <c r="QZG330" s="50"/>
      <c r="QZH330" s="50"/>
      <c r="QZI330" s="50"/>
      <c r="QZJ330" s="50"/>
      <c r="QZK330" s="50"/>
      <c r="QZL330" s="50"/>
      <c r="QZM330" s="50"/>
      <c r="QZN330" s="50"/>
      <c r="QZO330" s="50"/>
      <c r="QZP330" s="50"/>
      <c r="QZQ330" s="50"/>
      <c r="QZR330" s="50"/>
      <c r="QZS330" s="50"/>
      <c r="QZT330" s="50"/>
      <c r="QZU330" s="50"/>
      <c r="QZV330" s="50"/>
      <c r="QZW330" s="50"/>
      <c r="QZX330" s="50"/>
      <c r="QZY330" s="50"/>
      <c r="QZZ330" s="50"/>
      <c r="RAA330" s="50"/>
      <c r="RAB330" s="50"/>
      <c r="RAC330" s="50"/>
      <c r="RAD330" s="50"/>
      <c r="RAE330" s="50"/>
      <c r="RAF330" s="50"/>
      <c r="RAG330" s="50"/>
      <c r="RAH330" s="50"/>
      <c r="RAI330" s="50"/>
      <c r="RAJ330" s="50"/>
      <c r="RAK330" s="50"/>
      <c r="RAL330" s="50"/>
      <c r="RAM330" s="50"/>
      <c r="RAN330" s="50"/>
      <c r="RAO330" s="50"/>
      <c r="RAP330" s="50"/>
      <c r="RAQ330" s="50"/>
      <c r="RAR330" s="50"/>
      <c r="RAS330" s="50"/>
      <c r="RAT330" s="50"/>
      <c r="RAU330" s="50"/>
      <c r="RAV330" s="50"/>
      <c r="RAW330" s="50"/>
      <c r="RAX330" s="50"/>
      <c r="RAY330" s="50"/>
      <c r="RAZ330" s="50"/>
      <c r="RBA330" s="50"/>
      <c r="RBB330" s="50"/>
      <c r="RBC330" s="50"/>
      <c r="RBD330" s="50"/>
      <c r="RBE330" s="50"/>
      <c r="RBF330" s="50"/>
      <c r="RBG330" s="50"/>
      <c r="RBH330" s="50"/>
      <c r="RBI330" s="50"/>
      <c r="RBJ330" s="50"/>
      <c r="RBK330" s="50"/>
      <c r="RBL330" s="50"/>
      <c r="RBM330" s="50"/>
      <c r="RBN330" s="50"/>
      <c r="RBO330" s="50"/>
      <c r="RBP330" s="50"/>
      <c r="RBQ330" s="50"/>
      <c r="RBR330" s="50"/>
      <c r="RBS330" s="50"/>
      <c r="RBT330" s="50"/>
      <c r="RBU330" s="50"/>
      <c r="RBV330" s="50"/>
      <c r="RBW330" s="50"/>
      <c r="RBX330" s="50"/>
      <c r="RBY330" s="50"/>
      <c r="RBZ330" s="50"/>
      <c r="RCA330" s="50"/>
      <c r="RCB330" s="50"/>
      <c r="RCC330" s="50"/>
      <c r="RCD330" s="50"/>
      <c r="RCE330" s="50"/>
      <c r="RCF330" s="50"/>
      <c r="RCG330" s="50"/>
      <c r="RCH330" s="50"/>
      <c r="RCI330" s="50"/>
      <c r="RCJ330" s="50"/>
      <c r="RCK330" s="50"/>
      <c r="RCL330" s="50"/>
      <c r="RCM330" s="50"/>
      <c r="RCN330" s="50"/>
      <c r="RCO330" s="50"/>
      <c r="RCP330" s="50"/>
      <c r="RCQ330" s="50"/>
      <c r="RCR330" s="50"/>
      <c r="RCS330" s="50"/>
      <c r="RCT330" s="50"/>
      <c r="RCU330" s="50"/>
      <c r="RCV330" s="50"/>
      <c r="RCW330" s="50"/>
      <c r="RCX330" s="50"/>
      <c r="RCY330" s="50"/>
      <c r="RCZ330" s="50"/>
      <c r="RDA330" s="50"/>
      <c r="RDB330" s="50"/>
      <c r="RDC330" s="50"/>
      <c r="RDD330" s="50"/>
      <c r="RDE330" s="50"/>
      <c r="RDF330" s="50"/>
      <c r="RDG330" s="50"/>
      <c r="RDH330" s="50"/>
      <c r="RDI330" s="50"/>
      <c r="RDJ330" s="50"/>
      <c r="RDK330" s="50"/>
      <c r="RDL330" s="50"/>
      <c r="RDM330" s="50"/>
      <c r="RDN330" s="50"/>
      <c r="RDO330" s="50"/>
      <c r="RDP330" s="50"/>
      <c r="RDR330" s="50"/>
      <c r="RDT330" s="50"/>
      <c r="RDU330" s="50"/>
      <c r="RDV330" s="50"/>
      <c r="RDW330" s="50"/>
      <c r="RDX330" s="50"/>
      <c r="RDY330" s="50"/>
      <c r="RDZ330" s="50"/>
      <c r="REA330" s="50"/>
      <c r="REF330" s="50"/>
      <c r="REG330" s="50"/>
      <c r="REH330" s="50"/>
      <c r="REI330" s="50"/>
      <c r="REJ330" s="50"/>
      <c r="REK330" s="50"/>
      <c r="REL330" s="50"/>
      <c r="REM330" s="50"/>
      <c r="REN330" s="50"/>
      <c r="REO330" s="50"/>
      <c r="REP330" s="50"/>
      <c r="REQ330" s="50"/>
      <c r="RER330" s="50"/>
      <c r="RES330" s="50"/>
      <c r="RET330" s="50"/>
      <c r="REU330" s="50"/>
      <c r="REV330" s="50"/>
      <c r="REW330" s="50"/>
      <c r="REX330" s="50"/>
      <c r="REY330" s="50"/>
      <c r="REZ330" s="50"/>
      <c r="RFA330" s="50"/>
      <c r="RFB330" s="50"/>
      <c r="RFC330" s="50"/>
      <c r="RFD330" s="50"/>
      <c r="RFE330" s="50"/>
      <c r="RFF330" s="50"/>
      <c r="RFG330" s="50"/>
      <c r="RFH330" s="50"/>
      <c r="RFI330" s="50"/>
      <c r="RFJ330" s="50"/>
      <c r="RFK330" s="50"/>
      <c r="RFL330" s="50"/>
      <c r="RFM330" s="50"/>
      <c r="RFN330" s="50"/>
      <c r="RFO330" s="50"/>
      <c r="RFP330" s="50"/>
      <c r="RFQ330" s="50"/>
      <c r="RFR330" s="50"/>
      <c r="RFS330" s="50"/>
      <c r="RFT330" s="50"/>
      <c r="RFU330" s="50"/>
      <c r="RFV330" s="50"/>
      <c r="RFW330" s="50"/>
      <c r="RFX330" s="50"/>
      <c r="RFY330" s="50"/>
      <c r="RFZ330" s="50"/>
      <c r="RGA330" s="50"/>
      <c r="RGB330" s="50"/>
      <c r="RGC330" s="50"/>
      <c r="RGD330" s="50"/>
      <c r="RGE330" s="50"/>
      <c r="RGF330" s="50"/>
      <c r="RGG330" s="50"/>
      <c r="RGH330" s="50"/>
      <c r="RGI330" s="50"/>
      <c r="RGJ330" s="50"/>
      <c r="RGK330" s="50"/>
      <c r="RGL330" s="50"/>
      <c r="RGM330" s="50"/>
      <c r="RGN330" s="50"/>
      <c r="RGO330" s="50"/>
      <c r="RGP330" s="50"/>
      <c r="RGQ330" s="50"/>
      <c r="RGR330" s="50"/>
      <c r="RGS330" s="50"/>
      <c r="RGT330" s="50"/>
      <c r="RGU330" s="50"/>
      <c r="RGV330" s="50"/>
      <c r="RGW330" s="50"/>
      <c r="RGX330" s="50"/>
      <c r="RGY330" s="50"/>
      <c r="RGZ330" s="50"/>
      <c r="RHA330" s="50"/>
      <c r="RHB330" s="50"/>
      <c r="RHC330" s="50"/>
      <c r="RHD330" s="50"/>
      <c r="RHE330" s="50"/>
      <c r="RHF330" s="50"/>
      <c r="RHG330" s="50"/>
      <c r="RHH330" s="50"/>
      <c r="RHI330" s="50"/>
      <c r="RHJ330" s="50"/>
      <c r="RHK330" s="50"/>
      <c r="RHL330" s="50"/>
      <c r="RHM330" s="50"/>
      <c r="RHN330" s="50"/>
      <c r="RHO330" s="50"/>
      <c r="RHP330" s="50"/>
      <c r="RHQ330" s="50"/>
      <c r="RHR330" s="50"/>
      <c r="RHS330" s="50"/>
      <c r="RHT330" s="50"/>
      <c r="RHU330" s="50"/>
      <c r="RHV330" s="50"/>
      <c r="RHW330" s="50"/>
      <c r="RHX330" s="50"/>
      <c r="RHY330" s="50"/>
      <c r="RHZ330" s="50"/>
      <c r="RIA330" s="50"/>
      <c r="RIB330" s="50"/>
      <c r="RIC330" s="50"/>
      <c r="RID330" s="50"/>
      <c r="RIE330" s="50"/>
      <c r="RIF330" s="50"/>
      <c r="RIG330" s="50"/>
      <c r="RIH330" s="50"/>
      <c r="RII330" s="50"/>
      <c r="RIJ330" s="50"/>
      <c r="RIK330" s="50"/>
      <c r="RIL330" s="50"/>
      <c r="RIM330" s="50"/>
      <c r="RIN330" s="50"/>
      <c r="RIO330" s="50"/>
      <c r="RIP330" s="50"/>
      <c r="RIQ330" s="50"/>
      <c r="RIR330" s="50"/>
      <c r="RIS330" s="50"/>
      <c r="RIT330" s="50"/>
      <c r="RIU330" s="50"/>
      <c r="RIV330" s="50"/>
      <c r="RIW330" s="50"/>
      <c r="RIX330" s="50"/>
      <c r="RIY330" s="50"/>
      <c r="RIZ330" s="50"/>
      <c r="RJA330" s="50"/>
      <c r="RJB330" s="50"/>
      <c r="RJC330" s="50"/>
      <c r="RJD330" s="50"/>
      <c r="RJE330" s="50"/>
      <c r="RJF330" s="50"/>
      <c r="RJG330" s="50"/>
      <c r="RJH330" s="50"/>
      <c r="RJI330" s="50"/>
      <c r="RJJ330" s="50"/>
      <c r="RJK330" s="50"/>
      <c r="RJL330" s="50"/>
      <c r="RJM330" s="50"/>
      <c r="RJN330" s="50"/>
      <c r="RJO330" s="50"/>
      <c r="RJP330" s="50"/>
      <c r="RJQ330" s="50"/>
      <c r="RJR330" s="50"/>
      <c r="RJS330" s="50"/>
      <c r="RJT330" s="50"/>
      <c r="RJU330" s="50"/>
      <c r="RJV330" s="50"/>
      <c r="RJW330" s="50"/>
      <c r="RJX330" s="50"/>
      <c r="RJY330" s="50"/>
      <c r="RJZ330" s="50"/>
      <c r="RKA330" s="50"/>
      <c r="RKB330" s="50"/>
      <c r="RKC330" s="50"/>
      <c r="RKD330" s="50"/>
      <c r="RKE330" s="50"/>
      <c r="RKF330" s="50"/>
      <c r="RKG330" s="50"/>
      <c r="RKH330" s="50"/>
      <c r="RKI330" s="50"/>
      <c r="RKJ330" s="50"/>
      <c r="RKK330" s="50"/>
      <c r="RKL330" s="50"/>
      <c r="RKM330" s="50"/>
      <c r="RKN330" s="50"/>
      <c r="RKO330" s="50"/>
      <c r="RKP330" s="50"/>
      <c r="RKQ330" s="50"/>
      <c r="RKR330" s="50"/>
      <c r="RKS330" s="50"/>
      <c r="RKT330" s="50"/>
      <c r="RKU330" s="50"/>
      <c r="RKV330" s="50"/>
      <c r="RKW330" s="50"/>
      <c r="RKX330" s="50"/>
      <c r="RKY330" s="50"/>
      <c r="RKZ330" s="50"/>
      <c r="RLA330" s="50"/>
      <c r="RLB330" s="50"/>
      <c r="RLC330" s="50"/>
      <c r="RLD330" s="50"/>
      <c r="RLE330" s="50"/>
      <c r="RLF330" s="50"/>
      <c r="RLG330" s="50"/>
      <c r="RLH330" s="50"/>
      <c r="RLI330" s="50"/>
      <c r="RLJ330" s="50"/>
      <c r="RLK330" s="50"/>
      <c r="RLL330" s="50"/>
      <c r="RLM330" s="50"/>
      <c r="RLN330" s="50"/>
      <c r="RLO330" s="50"/>
      <c r="RLP330" s="50"/>
      <c r="RLQ330" s="50"/>
      <c r="RLR330" s="50"/>
      <c r="RLS330" s="50"/>
      <c r="RLT330" s="50"/>
      <c r="RLU330" s="50"/>
      <c r="RLV330" s="50"/>
      <c r="RLW330" s="50"/>
      <c r="RLX330" s="50"/>
      <c r="RLY330" s="50"/>
      <c r="RLZ330" s="50"/>
      <c r="RMA330" s="50"/>
      <c r="RMB330" s="50"/>
      <c r="RMC330" s="50"/>
      <c r="RMD330" s="50"/>
      <c r="RME330" s="50"/>
      <c r="RMF330" s="50"/>
      <c r="RMG330" s="50"/>
      <c r="RMH330" s="50"/>
      <c r="RMI330" s="50"/>
      <c r="RMJ330" s="50"/>
      <c r="RMK330" s="50"/>
      <c r="RML330" s="50"/>
      <c r="RMM330" s="50"/>
      <c r="RMN330" s="50"/>
      <c r="RMO330" s="50"/>
      <c r="RMP330" s="50"/>
      <c r="RMQ330" s="50"/>
      <c r="RMR330" s="50"/>
      <c r="RMS330" s="50"/>
      <c r="RMT330" s="50"/>
      <c r="RMU330" s="50"/>
      <c r="RMV330" s="50"/>
      <c r="RMW330" s="50"/>
      <c r="RMX330" s="50"/>
      <c r="RMY330" s="50"/>
      <c r="RMZ330" s="50"/>
      <c r="RNA330" s="50"/>
      <c r="RNB330" s="50"/>
      <c r="RNC330" s="50"/>
      <c r="RND330" s="50"/>
      <c r="RNE330" s="50"/>
      <c r="RNF330" s="50"/>
      <c r="RNG330" s="50"/>
      <c r="RNH330" s="50"/>
      <c r="RNI330" s="50"/>
      <c r="RNJ330" s="50"/>
      <c r="RNK330" s="50"/>
      <c r="RNL330" s="50"/>
      <c r="RNN330" s="50"/>
      <c r="RNP330" s="50"/>
      <c r="RNQ330" s="50"/>
      <c r="RNR330" s="50"/>
      <c r="RNS330" s="50"/>
      <c r="RNT330" s="50"/>
      <c r="RNU330" s="50"/>
      <c r="RNV330" s="50"/>
      <c r="RNW330" s="50"/>
      <c r="ROB330" s="50"/>
      <c r="ROC330" s="50"/>
      <c r="ROD330" s="50"/>
      <c r="ROE330" s="50"/>
      <c r="ROF330" s="50"/>
      <c r="ROG330" s="50"/>
      <c r="ROH330" s="50"/>
      <c r="ROI330" s="50"/>
      <c r="ROJ330" s="50"/>
      <c r="ROK330" s="50"/>
      <c r="ROL330" s="50"/>
      <c r="ROM330" s="50"/>
      <c r="RON330" s="50"/>
      <c r="ROO330" s="50"/>
      <c r="ROP330" s="50"/>
      <c r="ROQ330" s="50"/>
      <c r="ROR330" s="50"/>
      <c r="ROS330" s="50"/>
      <c r="ROT330" s="50"/>
      <c r="ROU330" s="50"/>
      <c r="ROV330" s="50"/>
      <c r="ROW330" s="50"/>
      <c r="ROX330" s="50"/>
      <c r="ROY330" s="50"/>
      <c r="ROZ330" s="50"/>
      <c r="RPA330" s="50"/>
      <c r="RPB330" s="50"/>
      <c r="RPC330" s="50"/>
      <c r="RPD330" s="50"/>
      <c r="RPE330" s="50"/>
      <c r="RPF330" s="50"/>
      <c r="RPG330" s="50"/>
      <c r="RPH330" s="50"/>
      <c r="RPI330" s="50"/>
      <c r="RPJ330" s="50"/>
      <c r="RPK330" s="50"/>
      <c r="RPL330" s="50"/>
      <c r="RPM330" s="50"/>
      <c r="RPN330" s="50"/>
      <c r="RPO330" s="50"/>
      <c r="RPP330" s="50"/>
      <c r="RPQ330" s="50"/>
      <c r="RPR330" s="50"/>
      <c r="RPS330" s="50"/>
      <c r="RPT330" s="50"/>
      <c r="RPU330" s="50"/>
      <c r="RPV330" s="50"/>
      <c r="RPW330" s="50"/>
      <c r="RPX330" s="50"/>
      <c r="RPY330" s="50"/>
      <c r="RPZ330" s="50"/>
      <c r="RQA330" s="50"/>
      <c r="RQB330" s="50"/>
      <c r="RQC330" s="50"/>
      <c r="RQD330" s="50"/>
      <c r="RQE330" s="50"/>
      <c r="RQF330" s="50"/>
      <c r="RQG330" s="50"/>
      <c r="RQH330" s="50"/>
      <c r="RQI330" s="50"/>
      <c r="RQJ330" s="50"/>
      <c r="RQK330" s="50"/>
      <c r="RQL330" s="50"/>
      <c r="RQM330" s="50"/>
      <c r="RQN330" s="50"/>
      <c r="RQO330" s="50"/>
      <c r="RQP330" s="50"/>
      <c r="RQQ330" s="50"/>
      <c r="RQR330" s="50"/>
      <c r="RQS330" s="50"/>
      <c r="RQT330" s="50"/>
      <c r="RQU330" s="50"/>
      <c r="RQV330" s="50"/>
      <c r="RQW330" s="50"/>
      <c r="RQX330" s="50"/>
      <c r="RQY330" s="50"/>
      <c r="RQZ330" s="50"/>
      <c r="RRA330" s="50"/>
      <c r="RRB330" s="50"/>
      <c r="RRC330" s="50"/>
      <c r="RRD330" s="50"/>
      <c r="RRE330" s="50"/>
      <c r="RRF330" s="50"/>
      <c r="RRG330" s="50"/>
      <c r="RRH330" s="50"/>
      <c r="RRI330" s="50"/>
      <c r="RRJ330" s="50"/>
      <c r="RRK330" s="50"/>
      <c r="RRL330" s="50"/>
      <c r="RRM330" s="50"/>
      <c r="RRN330" s="50"/>
      <c r="RRO330" s="50"/>
      <c r="RRP330" s="50"/>
      <c r="RRQ330" s="50"/>
      <c r="RRR330" s="50"/>
      <c r="RRS330" s="50"/>
      <c r="RRT330" s="50"/>
      <c r="RRU330" s="50"/>
      <c r="RRV330" s="50"/>
      <c r="RRW330" s="50"/>
      <c r="RRX330" s="50"/>
      <c r="RRY330" s="50"/>
      <c r="RRZ330" s="50"/>
      <c r="RSA330" s="50"/>
      <c r="RSB330" s="50"/>
      <c r="RSC330" s="50"/>
      <c r="RSD330" s="50"/>
      <c r="RSE330" s="50"/>
      <c r="RSF330" s="50"/>
      <c r="RSG330" s="50"/>
      <c r="RSH330" s="50"/>
      <c r="RSI330" s="50"/>
      <c r="RSJ330" s="50"/>
      <c r="RSK330" s="50"/>
      <c r="RSL330" s="50"/>
      <c r="RSM330" s="50"/>
      <c r="RSN330" s="50"/>
      <c r="RSO330" s="50"/>
      <c r="RSP330" s="50"/>
      <c r="RSQ330" s="50"/>
      <c r="RSR330" s="50"/>
      <c r="RSS330" s="50"/>
      <c r="RST330" s="50"/>
      <c r="RSU330" s="50"/>
      <c r="RSV330" s="50"/>
      <c r="RSW330" s="50"/>
      <c r="RSX330" s="50"/>
      <c r="RSY330" s="50"/>
      <c r="RSZ330" s="50"/>
      <c r="RTA330" s="50"/>
      <c r="RTB330" s="50"/>
      <c r="RTC330" s="50"/>
      <c r="RTD330" s="50"/>
      <c r="RTE330" s="50"/>
      <c r="RTF330" s="50"/>
      <c r="RTG330" s="50"/>
      <c r="RTH330" s="50"/>
      <c r="RTI330" s="50"/>
      <c r="RTJ330" s="50"/>
      <c r="RTK330" s="50"/>
      <c r="RTL330" s="50"/>
      <c r="RTM330" s="50"/>
      <c r="RTN330" s="50"/>
      <c r="RTO330" s="50"/>
      <c r="RTP330" s="50"/>
      <c r="RTQ330" s="50"/>
      <c r="RTR330" s="50"/>
      <c r="RTS330" s="50"/>
      <c r="RTT330" s="50"/>
      <c r="RTU330" s="50"/>
      <c r="RTV330" s="50"/>
      <c r="RTW330" s="50"/>
      <c r="RTX330" s="50"/>
      <c r="RTY330" s="50"/>
      <c r="RTZ330" s="50"/>
      <c r="RUA330" s="50"/>
      <c r="RUB330" s="50"/>
      <c r="RUC330" s="50"/>
      <c r="RUD330" s="50"/>
      <c r="RUE330" s="50"/>
      <c r="RUF330" s="50"/>
      <c r="RUG330" s="50"/>
      <c r="RUH330" s="50"/>
      <c r="RUI330" s="50"/>
      <c r="RUJ330" s="50"/>
      <c r="RUK330" s="50"/>
      <c r="RUL330" s="50"/>
      <c r="RUM330" s="50"/>
      <c r="RUN330" s="50"/>
      <c r="RUO330" s="50"/>
      <c r="RUP330" s="50"/>
      <c r="RUQ330" s="50"/>
      <c r="RUR330" s="50"/>
      <c r="RUS330" s="50"/>
      <c r="RUT330" s="50"/>
      <c r="RUU330" s="50"/>
      <c r="RUV330" s="50"/>
      <c r="RUW330" s="50"/>
      <c r="RUX330" s="50"/>
      <c r="RUY330" s="50"/>
      <c r="RUZ330" s="50"/>
      <c r="RVA330" s="50"/>
      <c r="RVB330" s="50"/>
      <c r="RVC330" s="50"/>
      <c r="RVD330" s="50"/>
      <c r="RVE330" s="50"/>
      <c r="RVF330" s="50"/>
      <c r="RVG330" s="50"/>
      <c r="RVH330" s="50"/>
      <c r="RVI330" s="50"/>
      <c r="RVJ330" s="50"/>
      <c r="RVK330" s="50"/>
      <c r="RVL330" s="50"/>
      <c r="RVM330" s="50"/>
      <c r="RVN330" s="50"/>
      <c r="RVO330" s="50"/>
      <c r="RVP330" s="50"/>
      <c r="RVQ330" s="50"/>
      <c r="RVR330" s="50"/>
      <c r="RVS330" s="50"/>
      <c r="RVT330" s="50"/>
      <c r="RVU330" s="50"/>
      <c r="RVV330" s="50"/>
      <c r="RVW330" s="50"/>
      <c r="RVX330" s="50"/>
      <c r="RVY330" s="50"/>
      <c r="RVZ330" s="50"/>
      <c r="RWA330" s="50"/>
      <c r="RWB330" s="50"/>
      <c r="RWC330" s="50"/>
      <c r="RWD330" s="50"/>
      <c r="RWE330" s="50"/>
      <c r="RWF330" s="50"/>
      <c r="RWG330" s="50"/>
      <c r="RWH330" s="50"/>
      <c r="RWI330" s="50"/>
      <c r="RWJ330" s="50"/>
      <c r="RWK330" s="50"/>
      <c r="RWL330" s="50"/>
      <c r="RWM330" s="50"/>
      <c r="RWN330" s="50"/>
      <c r="RWO330" s="50"/>
      <c r="RWP330" s="50"/>
      <c r="RWQ330" s="50"/>
      <c r="RWR330" s="50"/>
      <c r="RWS330" s="50"/>
      <c r="RWT330" s="50"/>
      <c r="RWU330" s="50"/>
      <c r="RWV330" s="50"/>
      <c r="RWW330" s="50"/>
      <c r="RWX330" s="50"/>
      <c r="RWY330" s="50"/>
      <c r="RWZ330" s="50"/>
      <c r="RXA330" s="50"/>
      <c r="RXB330" s="50"/>
      <c r="RXC330" s="50"/>
      <c r="RXD330" s="50"/>
      <c r="RXE330" s="50"/>
      <c r="RXF330" s="50"/>
      <c r="RXG330" s="50"/>
      <c r="RXH330" s="50"/>
      <c r="RXJ330" s="50"/>
      <c r="RXL330" s="50"/>
      <c r="RXM330" s="50"/>
      <c r="RXN330" s="50"/>
      <c r="RXO330" s="50"/>
      <c r="RXP330" s="50"/>
      <c r="RXQ330" s="50"/>
      <c r="RXR330" s="50"/>
      <c r="RXS330" s="50"/>
      <c r="RXX330" s="50"/>
      <c r="RXY330" s="50"/>
      <c r="RXZ330" s="50"/>
      <c r="RYA330" s="50"/>
      <c r="RYB330" s="50"/>
      <c r="RYC330" s="50"/>
      <c r="RYD330" s="50"/>
      <c r="RYE330" s="50"/>
      <c r="RYF330" s="50"/>
      <c r="RYG330" s="50"/>
      <c r="RYH330" s="50"/>
      <c r="RYI330" s="50"/>
      <c r="RYJ330" s="50"/>
      <c r="RYK330" s="50"/>
      <c r="RYL330" s="50"/>
      <c r="RYM330" s="50"/>
      <c r="RYN330" s="50"/>
      <c r="RYO330" s="50"/>
      <c r="RYP330" s="50"/>
      <c r="RYQ330" s="50"/>
      <c r="RYR330" s="50"/>
      <c r="RYS330" s="50"/>
      <c r="RYT330" s="50"/>
      <c r="RYU330" s="50"/>
      <c r="RYV330" s="50"/>
      <c r="RYW330" s="50"/>
      <c r="RYX330" s="50"/>
      <c r="RYY330" s="50"/>
      <c r="RYZ330" s="50"/>
      <c r="RZA330" s="50"/>
      <c r="RZB330" s="50"/>
      <c r="RZC330" s="50"/>
      <c r="RZD330" s="50"/>
      <c r="RZE330" s="50"/>
      <c r="RZF330" s="50"/>
      <c r="RZG330" s="50"/>
      <c r="RZH330" s="50"/>
      <c r="RZI330" s="50"/>
      <c r="RZJ330" s="50"/>
      <c r="RZK330" s="50"/>
      <c r="RZL330" s="50"/>
      <c r="RZM330" s="50"/>
      <c r="RZN330" s="50"/>
      <c r="RZO330" s="50"/>
      <c r="RZP330" s="50"/>
      <c r="RZQ330" s="50"/>
      <c r="RZR330" s="50"/>
      <c r="RZS330" s="50"/>
      <c r="RZT330" s="50"/>
      <c r="RZU330" s="50"/>
      <c r="RZV330" s="50"/>
      <c r="RZW330" s="50"/>
      <c r="RZX330" s="50"/>
      <c r="RZY330" s="50"/>
      <c r="RZZ330" s="50"/>
      <c r="SAA330" s="50"/>
      <c r="SAB330" s="50"/>
      <c r="SAC330" s="50"/>
      <c r="SAD330" s="50"/>
      <c r="SAE330" s="50"/>
      <c r="SAF330" s="50"/>
      <c r="SAG330" s="50"/>
      <c r="SAH330" s="50"/>
      <c r="SAI330" s="50"/>
      <c r="SAJ330" s="50"/>
      <c r="SAK330" s="50"/>
      <c r="SAL330" s="50"/>
      <c r="SAM330" s="50"/>
      <c r="SAN330" s="50"/>
      <c r="SAO330" s="50"/>
      <c r="SAP330" s="50"/>
      <c r="SAQ330" s="50"/>
      <c r="SAR330" s="50"/>
      <c r="SAS330" s="50"/>
      <c r="SAT330" s="50"/>
      <c r="SAU330" s="50"/>
      <c r="SAV330" s="50"/>
      <c r="SAW330" s="50"/>
      <c r="SAX330" s="50"/>
      <c r="SAY330" s="50"/>
      <c r="SAZ330" s="50"/>
      <c r="SBA330" s="50"/>
      <c r="SBB330" s="50"/>
      <c r="SBC330" s="50"/>
      <c r="SBD330" s="50"/>
      <c r="SBE330" s="50"/>
      <c r="SBF330" s="50"/>
      <c r="SBG330" s="50"/>
      <c r="SBH330" s="50"/>
      <c r="SBI330" s="50"/>
      <c r="SBJ330" s="50"/>
      <c r="SBK330" s="50"/>
      <c r="SBL330" s="50"/>
      <c r="SBM330" s="50"/>
      <c r="SBN330" s="50"/>
      <c r="SBO330" s="50"/>
      <c r="SBP330" s="50"/>
      <c r="SBQ330" s="50"/>
      <c r="SBR330" s="50"/>
      <c r="SBS330" s="50"/>
      <c r="SBT330" s="50"/>
      <c r="SBU330" s="50"/>
      <c r="SBV330" s="50"/>
      <c r="SBW330" s="50"/>
      <c r="SBX330" s="50"/>
      <c r="SBY330" s="50"/>
      <c r="SBZ330" s="50"/>
      <c r="SCA330" s="50"/>
      <c r="SCB330" s="50"/>
      <c r="SCC330" s="50"/>
      <c r="SCD330" s="50"/>
      <c r="SCE330" s="50"/>
      <c r="SCF330" s="50"/>
      <c r="SCG330" s="50"/>
      <c r="SCH330" s="50"/>
      <c r="SCI330" s="50"/>
      <c r="SCJ330" s="50"/>
      <c r="SCK330" s="50"/>
      <c r="SCL330" s="50"/>
      <c r="SCM330" s="50"/>
      <c r="SCN330" s="50"/>
      <c r="SCO330" s="50"/>
      <c r="SCP330" s="50"/>
      <c r="SCQ330" s="50"/>
      <c r="SCR330" s="50"/>
      <c r="SCS330" s="50"/>
      <c r="SCT330" s="50"/>
      <c r="SCU330" s="50"/>
      <c r="SCV330" s="50"/>
      <c r="SCW330" s="50"/>
      <c r="SCX330" s="50"/>
      <c r="SCY330" s="50"/>
      <c r="SCZ330" s="50"/>
      <c r="SDA330" s="50"/>
      <c r="SDB330" s="50"/>
      <c r="SDC330" s="50"/>
      <c r="SDD330" s="50"/>
      <c r="SDE330" s="50"/>
      <c r="SDF330" s="50"/>
      <c r="SDG330" s="50"/>
      <c r="SDH330" s="50"/>
      <c r="SDI330" s="50"/>
      <c r="SDJ330" s="50"/>
      <c r="SDK330" s="50"/>
      <c r="SDL330" s="50"/>
      <c r="SDM330" s="50"/>
      <c r="SDN330" s="50"/>
      <c r="SDO330" s="50"/>
      <c r="SDP330" s="50"/>
      <c r="SDQ330" s="50"/>
      <c r="SDR330" s="50"/>
      <c r="SDS330" s="50"/>
      <c r="SDT330" s="50"/>
      <c r="SDU330" s="50"/>
      <c r="SDV330" s="50"/>
      <c r="SDW330" s="50"/>
      <c r="SDX330" s="50"/>
      <c r="SDY330" s="50"/>
      <c r="SDZ330" s="50"/>
      <c r="SEA330" s="50"/>
      <c r="SEB330" s="50"/>
      <c r="SEC330" s="50"/>
      <c r="SED330" s="50"/>
      <c r="SEE330" s="50"/>
      <c r="SEF330" s="50"/>
      <c r="SEG330" s="50"/>
      <c r="SEH330" s="50"/>
      <c r="SEI330" s="50"/>
      <c r="SEJ330" s="50"/>
      <c r="SEK330" s="50"/>
      <c r="SEL330" s="50"/>
      <c r="SEM330" s="50"/>
      <c r="SEN330" s="50"/>
      <c r="SEO330" s="50"/>
      <c r="SEP330" s="50"/>
      <c r="SEQ330" s="50"/>
      <c r="SER330" s="50"/>
      <c r="SES330" s="50"/>
      <c r="SET330" s="50"/>
      <c r="SEU330" s="50"/>
      <c r="SEV330" s="50"/>
      <c r="SEW330" s="50"/>
      <c r="SEX330" s="50"/>
      <c r="SEY330" s="50"/>
      <c r="SEZ330" s="50"/>
      <c r="SFA330" s="50"/>
      <c r="SFB330" s="50"/>
      <c r="SFC330" s="50"/>
      <c r="SFD330" s="50"/>
      <c r="SFE330" s="50"/>
      <c r="SFF330" s="50"/>
      <c r="SFG330" s="50"/>
      <c r="SFH330" s="50"/>
      <c r="SFI330" s="50"/>
      <c r="SFJ330" s="50"/>
      <c r="SFK330" s="50"/>
      <c r="SFL330" s="50"/>
      <c r="SFM330" s="50"/>
      <c r="SFN330" s="50"/>
      <c r="SFO330" s="50"/>
      <c r="SFP330" s="50"/>
      <c r="SFQ330" s="50"/>
      <c r="SFR330" s="50"/>
      <c r="SFS330" s="50"/>
      <c r="SFT330" s="50"/>
      <c r="SFU330" s="50"/>
      <c r="SFV330" s="50"/>
      <c r="SFW330" s="50"/>
      <c r="SFX330" s="50"/>
      <c r="SFY330" s="50"/>
      <c r="SFZ330" s="50"/>
      <c r="SGA330" s="50"/>
      <c r="SGB330" s="50"/>
      <c r="SGC330" s="50"/>
      <c r="SGD330" s="50"/>
      <c r="SGE330" s="50"/>
      <c r="SGF330" s="50"/>
      <c r="SGG330" s="50"/>
      <c r="SGH330" s="50"/>
      <c r="SGI330" s="50"/>
      <c r="SGJ330" s="50"/>
      <c r="SGK330" s="50"/>
      <c r="SGL330" s="50"/>
      <c r="SGM330" s="50"/>
      <c r="SGN330" s="50"/>
      <c r="SGO330" s="50"/>
      <c r="SGP330" s="50"/>
      <c r="SGQ330" s="50"/>
      <c r="SGR330" s="50"/>
      <c r="SGS330" s="50"/>
      <c r="SGT330" s="50"/>
      <c r="SGU330" s="50"/>
      <c r="SGV330" s="50"/>
      <c r="SGW330" s="50"/>
      <c r="SGX330" s="50"/>
      <c r="SGY330" s="50"/>
      <c r="SGZ330" s="50"/>
      <c r="SHA330" s="50"/>
      <c r="SHB330" s="50"/>
      <c r="SHC330" s="50"/>
      <c r="SHD330" s="50"/>
      <c r="SHF330" s="50"/>
      <c r="SHH330" s="50"/>
      <c r="SHI330" s="50"/>
      <c r="SHJ330" s="50"/>
      <c r="SHK330" s="50"/>
      <c r="SHL330" s="50"/>
      <c r="SHM330" s="50"/>
      <c r="SHN330" s="50"/>
      <c r="SHO330" s="50"/>
      <c r="SHT330" s="50"/>
      <c r="SHU330" s="50"/>
      <c r="SHV330" s="50"/>
      <c r="SHW330" s="50"/>
      <c r="SHX330" s="50"/>
      <c r="SHY330" s="50"/>
      <c r="SHZ330" s="50"/>
      <c r="SIA330" s="50"/>
      <c r="SIB330" s="50"/>
      <c r="SIC330" s="50"/>
      <c r="SID330" s="50"/>
      <c r="SIE330" s="50"/>
      <c r="SIF330" s="50"/>
      <c r="SIG330" s="50"/>
      <c r="SIH330" s="50"/>
      <c r="SII330" s="50"/>
      <c r="SIJ330" s="50"/>
      <c r="SIK330" s="50"/>
      <c r="SIL330" s="50"/>
      <c r="SIM330" s="50"/>
      <c r="SIN330" s="50"/>
      <c r="SIO330" s="50"/>
      <c r="SIP330" s="50"/>
      <c r="SIQ330" s="50"/>
      <c r="SIR330" s="50"/>
      <c r="SIS330" s="50"/>
      <c r="SIT330" s="50"/>
      <c r="SIU330" s="50"/>
      <c r="SIV330" s="50"/>
      <c r="SIW330" s="50"/>
      <c r="SIX330" s="50"/>
      <c r="SIY330" s="50"/>
      <c r="SIZ330" s="50"/>
      <c r="SJA330" s="50"/>
      <c r="SJB330" s="50"/>
      <c r="SJC330" s="50"/>
      <c r="SJD330" s="50"/>
      <c r="SJE330" s="50"/>
      <c r="SJF330" s="50"/>
      <c r="SJG330" s="50"/>
      <c r="SJH330" s="50"/>
      <c r="SJI330" s="50"/>
      <c r="SJJ330" s="50"/>
      <c r="SJK330" s="50"/>
      <c r="SJL330" s="50"/>
      <c r="SJM330" s="50"/>
      <c r="SJN330" s="50"/>
      <c r="SJO330" s="50"/>
      <c r="SJP330" s="50"/>
      <c r="SJQ330" s="50"/>
      <c r="SJR330" s="50"/>
      <c r="SJS330" s="50"/>
      <c r="SJT330" s="50"/>
      <c r="SJU330" s="50"/>
      <c r="SJV330" s="50"/>
      <c r="SJW330" s="50"/>
      <c r="SJX330" s="50"/>
      <c r="SJY330" s="50"/>
      <c r="SJZ330" s="50"/>
      <c r="SKA330" s="50"/>
      <c r="SKB330" s="50"/>
      <c r="SKC330" s="50"/>
      <c r="SKD330" s="50"/>
      <c r="SKE330" s="50"/>
      <c r="SKF330" s="50"/>
      <c r="SKG330" s="50"/>
      <c r="SKH330" s="50"/>
      <c r="SKI330" s="50"/>
      <c r="SKJ330" s="50"/>
      <c r="SKK330" s="50"/>
      <c r="SKL330" s="50"/>
      <c r="SKM330" s="50"/>
      <c r="SKN330" s="50"/>
      <c r="SKO330" s="50"/>
      <c r="SKP330" s="50"/>
      <c r="SKQ330" s="50"/>
      <c r="SKR330" s="50"/>
      <c r="SKS330" s="50"/>
      <c r="SKT330" s="50"/>
      <c r="SKU330" s="50"/>
      <c r="SKV330" s="50"/>
      <c r="SKW330" s="50"/>
      <c r="SKX330" s="50"/>
      <c r="SKY330" s="50"/>
      <c r="SKZ330" s="50"/>
      <c r="SLA330" s="50"/>
      <c r="SLB330" s="50"/>
      <c r="SLC330" s="50"/>
      <c r="SLD330" s="50"/>
      <c r="SLE330" s="50"/>
      <c r="SLF330" s="50"/>
      <c r="SLG330" s="50"/>
      <c r="SLH330" s="50"/>
      <c r="SLI330" s="50"/>
      <c r="SLJ330" s="50"/>
      <c r="SLK330" s="50"/>
      <c r="SLL330" s="50"/>
      <c r="SLM330" s="50"/>
      <c r="SLN330" s="50"/>
      <c r="SLO330" s="50"/>
      <c r="SLP330" s="50"/>
      <c r="SLQ330" s="50"/>
      <c r="SLR330" s="50"/>
      <c r="SLS330" s="50"/>
      <c r="SLT330" s="50"/>
      <c r="SLU330" s="50"/>
      <c r="SLV330" s="50"/>
      <c r="SLW330" s="50"/>
      <c r="SLX330" s="50"/>
      <c r="SLY330" s="50"/>
      <c r="SLZ330" s="50"/>
      <c r="SMA330" s="50"/>
      <c r="SMB330" s="50"/>
      <c r="SMC330" s="50"/>
      <c r="SMD330" s="50"/>
      <c r="SME330" s="50"/>
      <c r="SMF330" s="50"/>
      <c r="SMG330" s="50"/>
      <c r="SMH330" s="50"/>
      <c r="SMI330" s="50"/>
      <c r="SMJ330" s="50"/>
      <c r="SMK330" s="50"/>
      <c r="SML330" s="50"/>
      <c r="SMM330" s="50"/>
      <c r="SMN330" s="50"/>
      <c r="SMO330" s="50"/>
      <c r="SMP330" s="50"/>
      <c r="SMQ330" s="50"/>
      <c r="SMR330" s="50"/>
      <c r="SMS330" s="50"/>
      <c r="SMT330" s="50"/>
      <c r="SMU330" s="50"/>
      <c r="SMV330" s="50"/>
      <c r="SMW330" s="50"/>
      <c r="SMX330" s="50"/>
      <c r="SMY330" s="50"/>
      <c r="SMZ330" s="50"/>
      <c r="SNA330" s="50"/>
      <c r="SNB330" s="50"/>
      <c r="SNC330" s="50"/>
      <c r="SND330" s="50"/>
      <c r="SNE330" s="50"/>
      <c r="SNF330" s="50"/>
      <c r="SNG330" s="50"/>
      <c r="SNH330" s="50"/>
      <c r="SNI330" s="50"/>
      <c r="SNJ330" s="50"/>
      <c r="SNK330" s="50"/>
      <c r="SNL330" s="50"/>
      <c r="SNM330" s="50"/>
      <c r="SNN330" s="50"/>
      <c r="SNO330" s="50"/>
      <c r="SNP330" s="50"/>
      <c r="SNQ330" s="50"/>
      <c r="SNR330" s="50"/>
      <c r="SNS330" s="50"/>
      <c r="SNT330" s="50"/>
      <c r="SNU330" s="50"/>
      <c r="SNV330" s="50"/>
      <c r="SNW330" s="50"/>
      <c r="SNX330" s="50"/>
      <c r="SNY330" s="50"/>
      <c r="SNZ330" s="50"/>
      <c r="SOA330" s="50"/>
      <c r="SOB330" s="50"/>
      <c r="SOC330" s="50"/>
      <c r="SOD330" s="50"/>
      <c r="SOE330" s="50"/>
      <c r="SOF330" s="50"/>
      <c r="SOG330" s="50"/>
      <c r="SOH330" s="50"/>
      <c r="SOI330" s="50"/>
      <c r="SOJ330" s="50"/>
      <c r="SOK330" s="50"/>
      <c r="SOL330" s="50"/>
      <c r="SOM330" s="50"/>
      <c r="SON330" s="50"/>
      <c r="SOO330" s="50"/>
      <c r="SOP330" s="50"/>
      <c r="SOQ330" s="50"/>
      <c r="SOR330" s="50"/>
      <c r="SOS330" s="50"/>
      <c r="SOT330" s="50"/>
      <c r="SOU330" s="50"/>
      <c r="SOV330" s="50"/>
      <c r="SOW330" s="50"/>
      <c r="SOX330" s="50"/>
      <c r="SOY330" s="50"/>
      <c r="SOZ330" s="50"/>
      <c r="SPA330" s="50"/>
      <c r="SPB330" s="50"/>
      <c r="SPC330" s="50"/>
      <c r="SPD330" s="50"/>
      <c r="SPE330" s="50"/>
      <c r="SPF330" s="50"/>
      <c r="SPG330" s="50"/>
      <c r="SPH330" s="50"/>
      <c r="SPI330" s="50"/>
      <c r="SPJ330" s="50"/>
      <c r="SPK330" s="50"/>
      <c r="SPL330" s="50"/>
      <c r="SPM330" s="50"/>
      <c r="SPN330" s="50"/>
      <c r="SPO330" s="50"/>
      <c r="SPP330" s="50"/>
      <c r="SPQ330" s="50"/>
      <c r="SPR330" s="50"/>
      <c r="SPS330" s="50"/>
      <c r="SPT330" s="50"/>
      <c r="SPU330" s="50"/>
      <c r="SPV330" s="50"/>
      <c r="SPW330" s="50"/>
      <c r="SPX330" s="50"/>
      <c r="SPY330" s="50"/>
      <c r="SPZ330" s="50"/>
      <c r="SQA330" s="50"/>
      <c r="SQB330" s="50"/>
      <c r="SQC330" s="50"/>
      <c r="SQD330" s="50"/>
      <c r="SQE330" s="50"/>
      <c r="SQF330" s="50"/>
      <c r="SQG330" s="50"/>
      <c r="SQH330" s="50"/>
      <c r="SQI330" s="50"/>
      <c r="SQJ330" s="50"/>
      <c r="SQK330" s="50"/>
      <c r="SQL330" s="50"/>
      <c r="SQM330" s="50"/>
      <c r="SQN330" s="50"/>
      <c r="SQO330" s="50"/>
      <c r="SQP330" s="50"/>
      <c r="SQQ330" s="50"/>
      <c r="SQR330" s="50"/>
      <c r="SQS330" s="50"/>
      <c r="SQT330" s="50"/>
      <c r="SQU330" s="50"/>
      <c r="SQV330" s="50"/>
      <c r="SQW330" s="50"/>
      <c r="SQX330" s="50"/>
      <c r="SQY330" s="50"/>
      <c r="SQZ330" s="50"/>
      <c r="SRB330" s="50"/>
      <c r="SRD330" s="50"/>
      <c r="SRE330" s="50"/>
      <c r="SRF330" s="50"/>
      <c r="SRG330" s="50"/>
      <c r="SRH330" s="50"/>
      <c r="SRI330" s="50"/>
      <c r="SRJ330" s="50"/>
      <c r="SRK330" s="50"/>
      <c r="SRP330" s="50"/>
      <c r="SRQ330" s="50"/>
      <c r="SRR330" s="50"/>
      <c r="SRS330" s="50"/>
      <c r="SRT330" s="50"/>
      <c r="SRU330" s="50"/>
      <c r="SRV330" s="50"/>
      <c r="SRW330" s="50"/>
      <c r="SRX330" s="50"/>
      <c r="SRY330" s="50"/>
      <c r="SRZ330" s="50"/>
      <c r="SSA330" s="50"/>
      <c r="SSB330" s="50"/>
      <c r="SSC330" s="50"/>
      <c r="SSD330" s="50"/>
      <c r="SSE330" s="50"/>
      <c r="SSF330" s="50"/>
      <c r="SSG330" s="50"/>
      <c r="SSH330" s="50"/>
      <c r="SSI330" s="50"/>
      <c r="SSJ330" s="50"/>
      <c r="SSK330" s="50"/>
      <c r="SSL330" s="50"/>
      <c r="SSM330" s="50"/>
      <c r="SSN330" s="50"/>
      <c r="SSO330" s="50"/>
      <c r="SSP330" s="50"/>
      <c r="SSQ330" s="50"/>
      <c r="SSR330" s="50"/>
      <c r="SSS330" s="50"/>
      <c r="SST330" s="50"/>
      <c r="SSU330" s="50"/>
      <c r="SSV330" s="50"/>
      <c r="SSW330" s="50"/>
      <c r="SSX330" s="50"/>
      <c r="SSY330" s="50"/>
      <c r="SSZ330" s="50"/>
      <c r="STA330" s="50"/>
      <c r="STB330" s="50"/>
      <c r="STC330" s="50"/>
      <c r="STD330" s="50"/>
      <c r="STE330" s="50"/>
      <c r="STF330" s="50"/>
      <c r="STG330" s="50"/>
      <c r="STH330" s="50"/>
      <c r="STI330" s="50"/>
      <c r="STJ330" s="50"/>
      <c r="STK330" s="50"/>
      <c r="STL330" s="50"/>
      <c r="STM330" s="50"/>
      <c r="STN330" s="50"/>
      <c r="STO330" s="50"/>
      <c r="STP330" s="50"/>
      <c r="STQ330" s="50"/>
      <c r="STR330" s="50"/>
      <c r="STS330" s="50"/>
      <c r="STT330" s="50"/>
      <c r="STU330" s="50"/>
      <c r="STV330" s="50"/>
      <c r="STW330" s="50"/>
      <c r="STX330" s="50"/>
      <c r="STY330" s="50"/>
      <c r="STZ330" s="50"/>
      <c r="SUA330" s="50"/>
      <c r="SUB330" s="50"/>
      <c r="SUC330" s="50"/>
      <c r="SUD330" s="50"/>
      <c r="SUE330" s="50"/>
      <c r="SUF330" s="50"/>
      <c r="SUG330" s="50"/>
      <c r="SUH330" s="50"/>
      <c r="SUI330" s="50"/>
      <c r="SUJ330" s="50"/>
      <c r="SUK330" s="50"/>
      <c r="SUL330" s="50"/>
      <c r="SUM330" s="50"/>
      <c r="SUN330" s="50"/>
      <c r="SUO330" s="50"/>
      <c r="SUP330" s="50"/>
      <c r="SUQ330" s="50"/>
      <c r="SUR330" s="50"/>
      <c r="SUS330" s="50"/>
      <c r="SUT330" s="50"/>
      <c r="SUU330" s="50"/>
      <c r="SUV330" s="50"/>
      <c r="SUW330" s="50"/>
      <c r="SUX330" s="50"/>
      <c r="SUY330" s="50"/>
      <c r="SUZ330" s="50"/>
      <c r="SVA330" s="50"/>
      <c r="SVB330" s="50"/>
      <c r="SVC330" s="50"/>
      <c r="SVD330" s="50"/>
      <c r="SVE330" s="50"/>
      <c r="SVF330" s="50"/>
      <c r="SVG330" s="50"/>
      <c r="SVH330" s="50"/>
      <c r="SVI330" s="50"/>
      <c r="SVJ330" s="50"/>
      <c r="SVK330" s="50"/>
      <c r="SVL330" s="50"/>
      <c r="SVM330" s="50"/>
      <c r="SVN330" s="50"/>
      <c r="SVO330" s="50"/>
      <c r="SVP330" s="50"/>
      <c r="SVQ330" s="50"/>
      <c r="SVR330" s="50"/>
      <c r="SVS330" s="50"/>
      <c r="SVT330" s="50"/>
      <c r="SVU330" s="50"/>
      <c r="SVV330" s="50"/>
      <c r="SVW330" s="50"/>
      <c r="SVX330" s="50"/>
      <c r="SVY330" s="50"/>
      <c r="SVZ330" s="50"/>
      <c r="SWA330" s="50"/>
      <c r="SWB330" s="50"/>
      <c r="SWC330" s="50"/>
      <c r="SWD330" s="50"/>
      <c r="SWE330" s="50"/>
      <c r="SWF330" s="50"/>
      <c r="SWG330" s="50"/>
      <c r="SWH330" s="50"/>
      <c r="SWI330" s="50"/>
      <c r="SWJ330" s="50"/>
      <c r="SWK330" s="50"/>
      <c r="SWL330" s="50"/>
      <c r="SWM330" s="50"/>
      <c r="SWN330" s="50"/>
      <c r="SWO330" s="50"/>
      <c r="SWP330" s="50"/>
      <c r="SWQ330" s="50"/>
      <c r="SWR330" s="50"/>
      <c r="SWS330" s="50"/>
      <c r="SWT330" s="50"/>
      <c r="SWU330" s="50"/>
      <c r="SWV330" s="50"/>
      <c r="SWW330" s="50"/>
      <c r="SWX330" s="50"/>
      <c r="SWY330" s="50"/>
      <c r="SWZ330" s="50"/>
      <c r="SXA330" s="50"/>
      <c r="SXB330" s="50"/>
      <c r="SXC330" s="50"/>
      <c r="SXD330" s="50"/>
      <c r="SXE330" s="50"/>
      <c r="SXF330" s="50"/>
      <c r="SXG330" s="50"/>
      <c r="SXH330" s="50"/>
      <c r="SXI330" s="50"/>
      <c r="SXJ330" s="50"/>
      <c r="SXK330" s="50"/>
      <c r="SXL330" s="50"/>
      <c r="SXM330" s="50"/>
      <c r="SXN330" s="50"/>
      <c r="SXO330" s="50"/>
      <c r="SXP330" s="50"/>
      <c r="SXQ330" s="50"/>
      <c r="SXR330" s="50"/>
      <c r="SXS330" s="50"/>
      <c r="SXT330" s="50"/>
      <c r="SXU330" s="50"/>
      <c r="SXV330" s="50"/>
      <c r="SXW330" s="50"/>
      <c r="SXX330" s="50"/>
      <c r="SXY330" s="50"/>
      <c r="SXZ330" s="50"/>
      <c r="SYA330" s="50"/>
      <c r="SYB330" s="50"/>
      <c r="SYC330" s="50"/>
      <c r="SYD330" s="50"/>
      <c r="SYE330" s="50"/>
      <c r="SYF330" s="50"/>
      <c r="SYG330" s="50"/>
      <c r="SYH330" s="50"/>
      <c r="SYI330" s="50"/>
      <c r="SYJ330" s="50"/>
      <c r="SYK330" s="50"/>
      <c r="SYL330" s="50"/>
      <c r="SYM330" s="50"/>
      <c r="SYN330" s="50"/>
      <c r="SYO330" s="50"/>
      <c r="SYP330" s="50"/>
      <c r="SYQ330" s="50"/>
      <c r="SYR330" s="50"/>
      <c r="SYS330" s="50"/>
      <c r="SYT330" s="50"/>
      <c r="SYU330" s="50"/>
      <c r="SYV330" s="50"/>
      <c r="SYW330" s="50"/>
      <c r="SYX330" s="50"/>
      <c r="SYY330" s="50"/>
      <c r="SYZ330" s="50"/>
      <c r="SZA330" s="50"/>
      <c r="SZB330" s="50"/>
      <c r="SZC330" s="50"/>
      <c r="SZD330" s="50"/>
      <c r="SZE330" s="50"/>
      <c r="SZF330" s="50"/>
      <c r="SZG330" s="50"/>
      <c r="SZH330" s="50"/>
      <c r="SZI330" s="50"/>
      <c r="SZJ330" s="50"/>
      <c r="SZK330" s="50"/>
      <c r="SZL330" s="50"/>
      <c r="SZM330" s="50"/>
      <c r="SZN330" s="50"/>
      <c r="SZO330" s="50"/>
      <c r="SZP330" s="50"/>
      <c r="SZQ330" s="50"/>
      <c r="SZR330" s="50"/>
      <c r="SZS330" s="50"/>
      <c r="SZT330" s="50"/>
      <c r="SZU330" s="50"/>
      <c r="SZV330" s="50"/>
      <c r="SZW330" s="50"/>
      <c r="SZX330" s="50"/>
      <c r="SZY330" s="50"/>
      <c r="SZZ330" s="50"/>
      <c r="TAA330" s="50"/>
      <c r="TAB330" s="50"/>
      <c r="TAC330" s="50"/>
      <c r="TAD330" s="50"/>
      <c r="TAE330" s="50"/>
      <c r="TAF330" s="50"/>
      <c r="TAG330" s="50"/>
      <c r="TAH330" s="50"/>
      <c r="TAI330" s="50"/>
      <c r="TAJ330" s="50"/>
      <c r="TAK330" s="50"/>
      <c r="TAL330" s="50"/>
      <c r="TAM330" s="50"/>
      <c r="TAN330" s="50"/>
      <c r="TAO330" s="50"/>
      <c r="TAP330" s="50"/>
      <c r="TAQ330" s="50"/>
      <c r="TAR330" s="50"/>
      <c r="TAS330" s="50"/>
      <c r="TAT330" s="50"/>
      <c r="TAU330" s="50"/>
      <c r="TAV330" s="50"/>
      <c r="TAX330" s="50"/>
      <c r="TAZ330" s="50"/>
      <c r="TBA330" s="50"/>
      <c r="TBB330" s="50"/>
      <c r="TBC330" s="50"/>
      <c r="TBD330" s="50"/>
      <c r="TBE330" s="50"/>
      <c r="TBF330" s="50"/>
      <c r="TBG330" s="50"/>
      <c r="TBL330" s="50"/>
      <c r="TBM330" s="50"/>
      <c r="TBN330" s="50"/>
      <c r="TBO330" s="50"/>
      <c r="TBP330" s="50"/>
      <c r="TBQ330" s="50"/>
      <c r="TBR330" s="50"/>
      <c r="TBS330" s="50"/>
      <c r="TBT330" s="50"/>
      <c r="TBU330" s="50"/>
      <c r="TBV330" s="50"/>
      <c r="TBW330" s="50"/>
      <c r="TBX330" s="50"/>
      <c r="TBY330" s="50"/>
      <c r="TBZ330" s="50"/>
      <c r="TCA330" s="50"/>
      <c r="TCB330" s="50"/>
      <c r="TCC330" s="50"/>
      <c r="TCD330" s="50"/>
      <c r="TCE330" s="50"/>
      <c r="TCF330" s="50"/>
      <c r="TCG330" s="50"/>
      <c r="TCH330" s="50"/>
      <c r="TCI330" s="50"/>
      <c r="TCJ330" s="50"/>
      <c r="TCK330" s="50"/>
      <c r="TCL330" s="50"/>
      <c r="TCM330" s="50"/>
      <c r="TCN330" s="50"/>
      <c r="TCO330" s="50"/>
      <c r="TCP330" s="50"/>
      <c r="TCQ330" s="50"/>
      <c r="TCR330" s="50"/>
      <c r="TCS330" s="50"/>
      <c r="TCT330" s="50"/>
      <c r="TCU330" s="50"/>
      <c r="TCV330" s="50"/>
      <c r="TCW330" s="50"/>
      <c r="TCX330" s="50"/>
      <c r="TCY330" s="50"/>
      <c r="TCZ330" s="50"/>
      <c r="TDA330" s="50"/>
      <c r="TDB330" s="50"/>
      <c r="TDC330" s="50"/>
      <c r="TDD330" s="50"/>
      <c r="TDE330" s="50"/>
      <c r="TDF330" s="50"/>
      <c r="TDG330" s="50"/>
      <c r="TDH330" s="50"/>
      <c r="TDI330" s="50"/>
      <c r="TDJ330" s="50"/>
      <c r="TDK330" s="50"/>
      <c r="TDL330" s="50"/>
      <c r="TDM330" s="50"/>
      <c r="TDN330" s="50"/>
      <c r="TDO330" s="50"/>
      <c r="TDP330" s="50"/>
      <c r="TDQ330" s="50"/>
      <c r="TDR330" s="50"/>
      <c r="TDS330" s="50"/>
      <c r="TDT330" s="50"/>
      <c r="TDU330" s="50"/>
      <c r="TDV330" s="50"/>
      <c r="TDW330" s="50"/>
      <c r="TDX330" s="50"/>
      <c r="TDY330" s="50"/>
      <c r="TDZ330" s="50"/>
      <c r="TEA330" s="50"/>
      <c r="TEB330" s="50"/>
      <c r="TEC330" s="50"/>
      <c r="TED330" s="50"/>
      <c r="TEE330" s="50"/>
      <c r="TEF330" s="50"/>
      <c r="TEG330" s="50"/>
      <c r="TEH330" s="50"/>
      <c r="TEI330" s="50"/>
      <c r="TEJ330" s="50"/>
      <c r="TEK330" s="50"/>
      <c r="TEL330" s="50"/>
      <c r="TEM330" s="50"/>
      <c r="TEN330" s="50"/>
      <c r="TEO330" s="50"/>
      <c r="TEP330" s="50"/>
      <c r="TEQ330" s="50"/>
      <c r="TER330" s="50"/>
      <c r="TES330" s="50"/>
      <c r="TET330" s="50"/>
      <c r="TEU330" s="50"/>
      <c r="TEV330" s="50"/>
      <c r="TEW330" s="50"/>
      <c r="TEX330" s="50"/>
      <c r="TEY330" s="50"/>
      <c r="TEZ330" s="50"/>
      <c r="TFA330" s="50"/>
      <c r="TFB330" s="50"/>
      <c r="TFC330" s="50"/>
      <c r="TFD330" s="50"/>
      <c r="TFE330" s="50"/>
      <c r="TFF330" s="50"/>
      <c r="TFG330" s="50"/>
      <c r="TFH330" s="50"/>
      <c r="TFI330" s="50"/>
      <c r="TFJ330" s="50"/>
      <c r="TFK330" s="50"/>
      <c r="TFL330" s="50"/>
      <c r="TFM330" s="50"/>
      <c r="TFN330" s="50"/>
      <c r="TFO330" s="50"/>
      <c r="TFP330" s="50"/>
      <c r="TFQ330" s="50"/>
      <c r="TFR330" s="50"/>
      <c r="TFS330" s="50"/>
      <c r="TFT330" s="50"/>
      <c r="TFU330" s="50"/>
      <c r="TFV330" s="50"/>
      <c r="TFW330" s="50"/>
      <c r="TFX330" s="50"/>
      <c r="TFY330" s="50"/>
      <c r="TFZ330" s="50"/>
      <c r="TGA330" s="50"/>
      <c r="TGB330" s="50"/>
      <c r="TGC330" s="50"/>
      <c r="TGD330" s="50"/>
      <c r="TGE330" s="50"/>
      <c r="TGF330" s="50"/>
      <c r="TGG330" s="50"/>
      <c r="TGH330" s="50"/>
      <c r="TGI330" s="50"/>
      <c r="TGJ330" s="50"/>
      <c r="TGK330" s="50"/>
      <c r="TGL330" s="50"/>
      <c r="TGM330" s="50"/>
      <c r="TGN330" s="50"/>
      <c r="TGO330" s="50"/>
      <c r="TGP330" s="50"/>
      <c r="TGQ330" s="50"/>
      <c r="TGR330" s="50"/>
      <c r="TGS330" s="50"/>
      <c r="TGT330" s="50"/>
      <c r="TGU330" s="50"/>
      <c r="TGV330" s="50"/>
      <c r="TGW330" s="50"/>
      <c r="TGX330" s="50"/>
      <c r="TGY330" s="50"/>
      <c r="TGZ330" s="50"/>
      <c r="THA330" s="50"/>
      <c r="THB330" s="50"/>
      <c r="THC330" s="50"/>
      <c r="THD330" s="50"/>
      <c r="THE330" s="50"/>
      <c r="THF330" s="50"/>
      <c r="THG330" s="50"/>
      <c r="THH330" s="50"/>
      <c r="THI330" s="50"/>
      <c r="THJ330" s="50"/>
      <c r="THK330" s="50"/>
      <c r="THL330" s="50"/>
      <c r="THM330" s="50"/>
      <c r="THN330" s="50"/>
      <c r="THO330" s="50"/>
      <c r="THP330" s="50"/>
      <c r="THQ330" s="50"/>
      <c r="THR330" s="50"/>
      <c r="THS330" s="50"/>
      <c r="THT330" s="50"/>
      <c r="THU330" s="50"/>
      <c r="THV330" s="50"/>
      <c r="THW330" s="50"/>
      <c r="THX330" s="50"/>
      <c r="THY330" s="50"/>
      <c r="THZ330" s="50"/>
      <c r="TIA330" s="50"/>
      <c r="TIB330" s="50"/>
      <c r="TIC330" s="50"/>
      <c r="TID330" s="50"/>
      <c r="TIE330" s="50"/>
      <c r="TIF330" s="50"/>
      <c r="TIG330" s="50"/>
      <c r="TIH330" s="50"/>
      <c r="TII330" s="50"/>
      <c r="TIJ330" s="50"/>
      <c r="TIK330" s="50"/>
      <c r="TIL330" s="50"/>
      <c r="TIM330" s="50"/>
      <c r="TIN330" s="50"/>
      <c r="TIO330" s="50"/>
      <c r="TIP330" s="50"/>
      <c r="TIQ330" s="50"/>
      <c r="TIR330" s="50"/>
      <c r="TIS330" s="50"/>
      <c r="TIT330" s="50"/>
      <c r="TIU330" s="50"/>
      <c r="TIV330" s="50"/>
      <c r="TIW330" s="50"/>
      <c r="TIX330" s="50"/>
      <c r="TIY330" s="50"/>
      <c r="TIZ330" s="50"/>
      <c r="TJA330" s="50"/>
      <c r="TJB330" s="50"/>
      <c r="TJC330" s="50"/>
      <c r="TJD330" s="50"/>
      <c r="TJE330" s="50"/>
      <c r="TJF330" s="50"/>
      <c r="TJG330" s="50"/>
      <c r="TJH330" s="50"/>
      <c r="TJI330" s="50"/>
      <c r="TJJ330" s="50"/>
      <c r="TJK330" s="50"/>
      <c r="TJL330" s="50"/>
      <c r="TJM330" s="50"/>
      <c r="TJN330" s="50"/>
      <c r="TJO330" s="50"/>
      <c r="TJP330" s="50"/>
      <c r="TJQ330" s="50"/>
      <c r="TJR330" s="50"/>
      <c r="TJS330" s="50"/>
      <c r="TJT330" s="50"/>
      <c r="TJU330" s="50"/>
      <c r="TJV330" s="50"/>
      <c r="TJW330" s="50"/>
      <c r="TJX330" s="50"/>
      <c r="TJY330" s="50"/>
      <c r="TJZ330" s="50"/>
      <c r="TKA330" s="50"/>
      <c r="TKB330" s="50"/>
      <c r="TKC330" s="50"/>
      <c r="TKD330" s="50"/>
      <c r="TKE330" s="50"/>
      <c r="TKF330" s="50"/>
      <c r="TKG330" s="50"/>
      <c r="TKH330" s="50"/>
      <c r="TKI330" s="50"/>
      <c r="TKJ330" s="50"/>
      <c r="TKK330" s="50"/>
      <c r="TKL330" s="50"/>
      <c r="TKM330" s="50"/>
      <c r="TKN330" s="50"/>
      <c r="TKO330" s="50"/>
      <c r="TKP330" s="50"/>
      <c r="TKQ330" s="50"/>
      <c r="TKR330" s="50"/>
      <c r="TKT330" s="50"/>
      <c r="TKV330" s="50"/>
      <c r="TKW330" s="50"/>
      <c r="TKX330" s="50"/>
      <c r="TKY330" s="50"/>
      <c r="TKZ330" s="50"/>
      <c r="TLA330" s="50"/>
      <c r="TLB330" s="50"/>
      <c r="TLC330" s="50"/>
      <c r="TLH330" s="50"/>
      <c r="TLI330" s="50"/>
      <c r="TLJ330" s="50"/>
      <c r="TLK330" s="50"/>
      <c r="TLL330" s="50"/>
      <c r="TLM330" s="50"/>
      <c r="TLN330" s="50"/>
      <c r="TLO330" s="50"/>
      <c r="TLP330" s="50"/>
      <c r="TLQ330" s="50"/>
      <c r="TLR330" s="50"/>
      <c r="TLS330" s="50"/>
      <c r="TLT330" s="50"/>
      <c r="TLU330" s="50"/>
      <c r="TLV330" s="50"/>
      <c r="TLW330" s="50"/>
      <c r="TLX330" s="50"/>
      <c r="TLY330" s="50"/>
      <c r="TLZ330" s="50"/>
      <c r="TMA330" s="50"/>
      <c r="TMB330" s="50"/>
      <c r="TMC330" s="50"/>
      <c r="TMD330" s="50"/>
      <c r="TME330" s="50"/>
      <c r="TMF330" s="50"/>
      <c r="TMG330" s="50"/>
      <c r="TMH330" s="50"/>
      <c r="TMI330" s="50"/>
      <c r="TMJ330" s="50"/>
      <c r="TMK330" s="50"/>
      <c r="TML330" s="50"/>
      <c r="TMM330" s="50"/>
      <c r="TMN330" s="50"/>
      <c r="TMO330" s="50"/>
      <c r="TMP330" s="50"/>
      <c r="TMQ330" s="50"/>
      <c r="TMR330" s="50"/>
      <c r="TMS330" s="50"/>
      <c r="TMT330" s="50"/>
      <c r="TMU330" s="50"/>
      <c r="TMV330" s="50"/>
      <c r="TMW330" s="50"/>
      <c r="TMX330" s="50"/>
      <c r="TMY330" s="50"/>
      <c r="TMZ330" s="50"/>
      <c r="TNA330" s="50"/>
      <c r="TNB330" s="50"/>
      <c r="TNC330" s="50"/>
      <c r="TND330" s="50"/>
      <c r="TNE330" s="50"/>
      <c r="TNF330" s="50"/>
      <c r="TNG330" s="50"/>
      <c r="TNH330" s="50"/>
      <c r="TNI330" s="50"/>
      <c r="TNJ330" s="50"/>
      <c r="TNK330" s="50"/>
      <c r="TNL330" s="50"/>
      <c r="TNM330" s="50"/>
      <c r="TNN330" s="50"/>
      <c r="TNO330" s="50"/>
      <c r="TNP330" s="50"/>
      <c r="TNQ330" s="50"/>
      <c r="TNR330" s="50"/>
      <c r="TNS330" s="50"/>
      <c r="TNT330" s="50"/>
      <c r="TNU330" s="50"/>
      <c r="TNV330" s="50"/>
      <c r="TNW330" s="50"/>
      <c r="TNX330" s="50"/>
      <c r="TNY330" s="50"/>
      <c r="TNZ330" s="50"/>
      <c r="TOA330" s="50"/>
      <c r="TOB330" s="50"/>
      <c r="TOC330" s="50"/>
      <c r="TOD330" s="50"/>
      <c r="TOE330" s="50"/>
      <c r="TOF330" s="50"/>
      <c r="TOG330" s="50"/>
      <c r="TOH330" s="50"/>
      <c r="TOI330" s="50"/>
      <c r="TOJ330" s="50"/>
      <c r="TOK330" s="50"/>
      <c r="TOL330" s="50"/>
      <c r="TOM330" s="50"/>
      <c r="TON330" s="50"/>
      <c r="TOO330" s="50"/>
      <c r="TOP330" s="50"/>
      <c r="TOQ330" s="50"/>
      <c r="TOR330" s="50"/>
      <c r="TOS330" s="50"/>
      <c r="TOT330" s="50"/>
      <c r="TOU330" s="50"/>
      <c r="TOV330" s="50"/>
      <c r="TOW330" s="50"/>
      <c r="TOX330" s="50"/>
      <c r="TOY330" s="50"/>
      <c r="TOZ330" s="50"/>
      <c r="TPA330" s="50"/>
      <c r="TPB330" s="50"/>
      <c r="TPC330" s="50"/>
      <c r="TPD330" s="50"/>
      <c r="TPE330" s="50"/>
      <c r="TPF330" s="50"/>
      <c r="TPG330" s="50"/>
      <c r="TPH330" s="50"/>
      <c r="TPI330" s="50"/>
      <c r="TPJ330" s="50"/>
      <c r="TPK330" s="50"/>
      <c r="TPL330" s="50"/>
      <c r="TPM330" s="50"/>
      <c r="TPN330" s="50"/>
      <c r="TPO330" s="50"/>
      <c r="TPP330" s="50"/>
      <c r="TPQ330" s="50"/>
      <c r="TPR330" s="50"/>
      <c r="TPS330" s="50"/>
      <c r="TPT330" s="50"/>
      <c r="TPU330" s="50"/>
      <c r="TPV330" s="50"/>
      <c r="TPW330" s="50"/>
      <c r="TPX330" s="50"/>
      <c r="TPY330" s="50"/>
      <c r="TPZ330" s="50"/>
      <c r="TQA330" s="50"/>
      <c r="TQB330" s="50"/>
      <c r="TQC330" s="50"/>
      <c r="TQD330" s="50"/>
      <c r="TQE330" s="50"/>
      <c r="TQF330" s="50"/>
      <c r="TQG330" s="50"/>
      <c r="TQH330" s="50"/>
      <c r="TQI330" s="50"/>
      <c r="TQJ330" s="50"/>
      <c r="TQK330" s="50"/>
      <c r="TQL330" s="50"/>
      <c r="TQM330" s="50"/>
      <c r="TQN330" s="50"/>
      <c r="TQO330" s="50"/>
      <c r="TQP330" s="50"/>
      <c r="TQQ330" s="50"/>
      <c r="TQR330" s="50"/>
      <c r="TQS330" s="50"/>
      <c r="TQT330" s="50"/>
      <c r="TQU330" s="50"/>
      <c r="TQV330" s="50"/>
      <c r="TQW330" s="50"/>
      <c r="TQX330" s="50"/>
      <c r="TQY330" s="50"/>
      <c r="TQZ330" s="50"/>
      <c r="TRA330" s="50"/>
      <c r="TRB330" s="50"/>
      <c r="TRC330" s="50"/>
      <c r="TRD330" s="50"/>
      <c r="TRE330" s="50"/>
      <c r="TRF330" s="50"/>
      <c r="TRG330" s="50"/>
      <c r="TRH330" s="50"/>
      <c r="TRI330" s="50"/>
      <c r="TRJ330" s="50"/>
      <c r="TRK330" s="50"/>
      <c r="TRL330" s="50"/>
      <c r="TRM330" s="50"/>
      <c r="TRN330" s="50"/>
      <c r="TRO330" s="50"/>
      <c r="TRP330" s="50"/>
      <c r="TRQ330" s="50"/>
      <c r="TRR330" s="50"/>
      <c r="TRS330" s="50"/>
      <c r="TRT330" s="50"/>
      <c r="TRU330" s="50"/>
      <c r="TRV330" s="50"/>
      <c r="TRW330" s="50"/>
      <c r="TRX330" s="50"/>
      <c r="TRY330" s="50"/>
      <c r="TRZ330" s="50"/>
      <c r="TSA330" s="50"/>
      <c r="TSB330" s="50"/>
      <c r="TSC330" s="50"/>
      <c r="TSD330" s="50"/>
      <c r="TSE330" s="50"/>
      <c r="TSF330" s="50"/>
      <c r="TSG330" s="50"/>
      <c r="TSH330" s="50"/>
      <c r="TSI330" s="50"/>
      <c r="TSJ330" s="50"/>
      <c r="TSK330" s="50"/>
      <c r="TSL330" s="50"/>
      <c r="TSM330" s="50"/>
      <c r="TSN330" s="50"/>
      <c r="TSO330" s="50"/>
      <c r="TSP330" s="50"/>
      <c r="TSQ330" s="50"/>
      <c r="TSR330" s="50"/>
      <c r="TSS330" s="50"/>
      <c r="TST330" s="50"/>
      <c r="TSU330" s="50"/>
      <c r="TSV330" s="50"/>
      <c r="TSW330" s="50"/>
      <c r="TSX330" s="50"/>
      <c r="TSY330" s="50"/>
      <c r="TSZ330" s="50"/>
      <c r="TTA330" s="50"/>
      <c r="TTB330" s="50"/>
      <c r="TTC330" s="50"/>
      <c r="TTD330" s="50"/>
      <c r="TTE330" s="50"/>
      <c r="TTF330" s="50"/>
      <c r="TTG330" s="50"/>
      <c r="TTH330" s="50"/>
      <c r="TTI330" s="50"/>
      <c r="TTJ330" s="50"/>
      <c r="TTK330" s="50"/>
      <c r="TTL330" s="50"/>
      <c r="TTM330" s="50"/>
      <c r="TTN330" s="50"/>
      <c r="TTO330" s="50"/>
      <c r="TTP330" s="50"/>
      <c r="TTQ330" s="50"/>
      <c r="TTR330" s="50"/>
      <c r="TTS330" s="50"/>
      <c r="TTT330" s="50"/>
      <c r="TTU330" s="50"/>
      <c r="TTV330" s="50"/>
      <c r="TTW330" s="50"/>
      <c r="TTX330" s="50"/>
      <c r="TTY330" s="50"/>
      <c r="TTZ330" s="50"/>
      <c r="TUA330" s="50"/>
      <c r="TUB330" s="50"/>
      <c r="TUC330" s="50"/>
      <c r="TUD330" s="50"/>
      <c r="TUE330" s="50"/>
      <c r="TUF330" s="50"/>
      <c r="TUG330" s="50"/>
      <c r="TUH330" s="50"/>
      <c r="TUI330" s="50"/>
      <c r="TUJ330" s="50"/>
      <c r="TUK330" s="50"/>
      <c r="TUL330" s="50"/>
      <c r="TUM330" s="50"/>
      <c r="TUN330" s="50"/>
      <c r="TUP330" s="50"/>
      <c r="TUR330" s="50"/>
      <c r="TUS330" s="50"/>
      <c r="TUT330" s="50"/>
      <c r="TUU330" s="50"/>
      <c r="TUV330" s="50"/>
      <c r="TUW330" s="50"/>
      <c r="TUX330" s="50"/>
      <c r="TUY330" s="50"/>
      <c r="TVD330" s="50"/>
      <c r="TVE330" s="50"/>
      <c r="TVF330" s="50"/>
      <c r="TVG330" s="50"/>
      <c r="TVH330" s="50"/>
      <c r="TVI330" s="50"/>
      <c r="TVJ330" s="50"/>
      <c r="TVK330" s="50"/>
      <c r="TVL330" s="50"/>
      <c r="TVM330" s="50"/>
      <c r="TVN330" s="50"/>
      <c r="TVO330" s="50"/>
      <c r="TVP330" s="50"/>
      <c r="TVQ330" s="50"/>
      <c r="TVR330" s="50"/>
      <c r="TVS330" s="50"/>
      <c r="TVT330" s="50"/>
      <c r="TVU330" s="50"/>
      <c r="TVV330" s="50"/>
      <c r="TVW330" s="50"/>
      <c r="TVX330" s="50"/>
      <c r="TVY330" s="50"/>
      <c r="TVZ330" s="50"/>
      <c r="TWA330" s="50"/>
      <c r="TWB330" s="50"/>
      <c r="TWC330" s="50"/>
      <c r="TWD330" s="50"/>
      <c r="TWE330" s="50"/>
      <c r="TWF330" s="50"/>
      <c r="TWG330" s="50"/>
      <c r="TWH330" s="50"/>
      <c r="TWI330" s="50"/>
      <c r="TWJ330" s="50"/>
      <c r="TWK330" s="50"/>
      <c r="TWL330" s="50"/>
      <c r="TWM330" s="50"/>
      <c r="TWN330" s="50"/>
      <c r="TWO330" s="50"/>
      <c r="TWP330" s="50"/>
      <c r="TWQ330" s="50"/>
      <c r="TWR330" s="50"/>
      <c r="TWS330" s="50"/>
      <c r="TWT330" s="50"/>
      <c r="TWU330" s="50"/>
      <c r="TWV330" s="50"/>
      <c r="TWW330" s="50"/>
      <c r="TWX330" s="50"/>
      <c r="TWY330" s="50"/>
      <c r="TWZ330" s="50"/>
      <c r="TXA330" s="50"/>
      <c r="TXB330" s="50"/>
      <c r="TXC330" s="50"/>
      <c r="TXD330" s="50"/>
      <c r="TXE330" s="50"/>
      <c r="TXF330" s="50"/>
      <c r="TXG330" s="50"/>
      <c r="TXH330" s="50"/>
      <c r="TXI330" s="50"/>
      <c r="TXJ330" s="50"/>
      <c r="TXK330" s="50"/>
      <c r="TXL330" s="50"/>
      <c r="TXM330" s="50"/>
      <c r="TXN330" s="50"/>
      <c r="TXO330" s="50"/>
      <c r="TXP330" s="50"/>
      <c r="TXQ330" s="50"/>
      <c r="TXR330" s="50"/>
      <c r="TXS330" s="50"/>
      <c r="TXT330" s="50"/>
      <c r="TXU330" s="50"/>
      <c r="TXV330" s="50"/>
      <c r="TXW330" s="50"/>
      <c r="TXX330" s="50"/>
      <c r="TXY330" s="50"/>
      <c r="TXZ330" s="50"/>
      <c r="TYA330" s="50"/>
      <c r="TYB330" s="50"/>
      <c r="TYC330" s="50"/>
      <c r="TYD330" s="50"/>
      <c r="TYE330" s="50"/>
      <c r="TYF330" s="50"/>
      <c r="TYG330" s="50"/>
      <c r="TYH330" s="50"/>
      <c r="TYI330" s="50"/>
      <c r="TYJ330" s="50"/>
      <c r="TYK330" s="50"/>
      <c r="TYL330" s="50"/>
      <c r="TYM330" s="50"/>
      <c r="TYN330" s="50"/>
      <c r="TYO330" s="50"/>
      <c r="TYP330" s="50"/>
      <c r="TYQ330" s="50"/>
      <c r="TYR330" s="50"/>
      <c r="TYS330" s="50"/>
      <c r="TYT330" s="50"/>
      <c r="TYU330" s="50"/>
      <c r="TYV330" s="50"/>
      <c r="TYW330" s="50"/>
      <c r="TYX330" s="50"/>
      <c r="TYY330" s="50"/>
      <c r="TYZ330" s="50"/>
      <c r="TZA330" s="50"/>
      <c r="TZB330" s="50"/>
      <c r="TZC330" s="50"/>
      <c r="TZD330" s="50"/>
      <c r="TZE330" s="50"/>
      <c r="TZF330" s="50"/>
      <c r="TZG330" s="50"/>
      <c r="TZH330" s="50"/>
      <c r="TZI330" s="50"/>
      <c r="TZJ330" s="50"/>
      <c r="TZK330" s="50"/>
      <c r="TZL330" s="50"/>
      <c r="TZM330" s="50"/>
      <c r="TZN330" s="50"/>
      <c r="TZO330" s="50"/>
      <c r="TZP330" s="50"/>
      <c r="TZQ330" s="50"/>
      <c r="TZR330" s="50"/>
      <c r="TZS330" s="50"/>
      <c r="TZT330" s="50"/>
      <c r="TZU330" s="50"/>
      <c r="TZV330" s="50"/>
      <c r="TZW330" s="50"/>
      <c r="TZX330" s="50"/>
      <c r="TZY330" s="50"/>
      <c r="TZZ330" s="50"/>
      <c r="UAA330" s="50"/>
      <c r="UAB330" s="50"/>
      <c r="UAC330" s="50"/>
      <c r="UAD330" s="50"/>
      <c r="UAE330" s="50"/>
      <c r="UAF330" s="50"/>
      <c r="UAG330" s="50"/>
      <c r="UAH330" s="50"/>
      <c r="UAI330" s="50"/>
      <c r="UAJ330" s="50"/>
      <c r="UAK330" s="50"/>
      <c r="UAL330" s="50"/>
      <c r="UAM330" s="50"/>
      <c r="UAN330" s="50"/>
      <c r="UAO330" s="50"/>
      <c r="UAP330" s="50"/>
      <c r="UAQ330" s="50"/>
      <c r="UAR330" s="50"/>
      <c r="UAS330" s="50"/>
      <c r="UAT330" s="50"/>
      <c r="UAU330" s="50"/>
      <c r="UAV330" s="50"/>
      <c r="UAW330" s="50"/>
      <c r="UAX330" s="50"/>
      <c r="UAY330" s="50"/>
      <c r="UAZ330" s="50"/>
      <c r="UBA330" s="50"/>
      <c r="UBB330" s="50"/>
      <c r="UBC330" s="50"/>
      <c r="UBD330" s="50"/>
      <c r="UBE330" s="50"/>
      <c r="UBF330" s="50"/>
      <c r="UBG330" s="50"/>
      <c r="UBH330" s="50"/>
      <c r="UBI330" s="50"/>
      <c r="UBJ330" s="50"/>
      <c r="UBK330" s="50"/>
      <c r="UBL330" s="50"/>
      <c r="UBM330" s="50"/>
      <c r="UBN330" s="50"/>
      <c r="UBO330" s="50"/>
      <c r="UBP330" s="50"/>
      <c r="UBQ330" s="50"/>
      <c r="UBR330" s="50"/>
      <c r="UBS330" s="50"/>
      <c r="UBT330" s="50"/>
      <c r="UBU330" s="50"/>
      <c r="UBV330" s="50"/>
      <c r="UBW330" s="50"/>
      <c r="UBX330" s="50"/>
      <c r="UBY330" s="50"/>
      <c r="UBZ330" s="50"/>
      <c r="UCA330" s="50"/>
      <c r="UCB330" s="50"/>
      <c r="UCC330" s="50"/>
      <c r="UCD330" s="50"/>
      <c r="UCE330" s="50"/>
      <c r="UCF330" s="50"/>
      <c r="UCG330" s="50"/>
      <c r="UCH330" s="50"/>
      <c r="UCI330" s="50"/>
      <c r="UCJ330" s="50"/>
      <c r="UCK330" s="50"/>
      <c r="UCL330" s="50"/>
      <c r="UCM330" s="50"/>
      <c r="UCN330" s="50"/>
      <c r="UCO330" s="50"/>
      <c r="UCP330" s="50"/>
      <c r="UCQ330" s="50"/>
      <c r="UCR330" s="50"/>
      <c r="UCS330" s="50"/>
      <c r="UCT330" s="50"/>
      <c r="UCU330" s="50"/>
      <c r="UCV330" s="50"/>
      <c r="UCW330" s="50"/>
      <c r="UCX330" s="50"/>
      <c r="UCY330" s="50"/>
      <c r="UCZ330" s="50"/>
      <c r="UDA330" s="50"/>
      <c r="UDB330" s="50"/>
      <c r="UDC330" s="50"/>
      <c r="UDD330" s="50"/>
      <c r="UDE330" s="50"/>
      <c r="UDF330" s="50"/>
      <c r="UDG330" s="50"/>
      <c r="UDH330" s="50"/>
      <c r="UDI330" s="50"/>
      <c r="UDJ330" s="50"/>
      <c r="UDK330" s="50"/>
      <c r="UDL330" s="50"/>
      <c r="UDM330" s="50"/>
      <c r="UDN330" s="50"/>
      <c r="UDO330" s="50"/>
      <c r="UDP330" s="50"/>
      <c r="UDQ330" s="50"/>
      <c r="UDR330" s="50"/>
      <c r="UDS330" s="50"/>
      <c r="UDT330" s="50"/>
      <c r="UDU330" s="50"/>
      <c r="UDV330" s="50"/>
      <c r="UDW330" s="50"/>
      <c r="UDX330" s="50"/>
      <c r="UDY330" s="50"/>
      <c r="UDZ330" s="50"/>
      <c r="UEA330" s="50"/>
      <c r="UEB330" s="50"/>
      <c r="UEC330" s="50"/>
      <c r="UED330" s="50"/>
      <c r="UEE330" s="50"/>
      <c r="UEF330" s="50"/>
      <c r="UEG330" s="50"/>
      <c r="UEH330" s="50"/>
      <c r="UEI330" s="50"/>
      <c r="UEJ330" s="50"/>
      <c r="UEL330" s="50"/>
      <c r="UEN330" s="50"/>
      <c r="UEO330" s="50"/>
      <c r="UEP330" s="50"/>
      <c r="UEQ330" s="50"/>
      <c r="UER330" s="50"/>
      <c r="UES330" s="50"/>
      <c r="UET330" s="50"/>
      <c r="UEU330" s="50"/>
      <c r="UEZ330" s="50"/>
      <c r="UFA330" s="50"/>
      <c r="UFB330" s="50"/>
      <c r="UFC330" s="50"/>
      <c r="UFD330" s="50"/>
      <c r="UFE330" s="50"/>
      <c r="UFF330" s="50"/>
      <c r="UFG330" s="50"/>
      <c r="UFH330" s="50"/>
      <c r="UFI330" s="50"/>
      <c r="UFJ330" s="50"/>
      <c r="UFK330" s="50"/>
      <c r="UFL330" s="50"/>
      <c r="UFM330" s="50"/>
      <c r="UFN330" s="50"/>
      <c r="UFO330" s="50"/>
      <c r="UFP330" s="50"/>
      <c r="UFQ330" s="50"/>
      <c r="UFR330" s="50"/>
      <c r="UFS330" s="50"/>
      <c r="UFT330" s="50"/>
      <c r="UFU330" s="50"/>
      <c r="UFV330" s="50"/>
      <c r="UFW330" s="50"/>
      <c r="UFX330" s="50"/>
      <c r="UFY330" s="50"/>
      <c r="UFZ330" s="50"/>
      <c r="UGA330" s="50"/>
      <c r="UGB330" s="50"/>
      <c r="UGC330" s="50"/>
      <c r="UGD330" s="50"/>
      <c r="UGE330" s="50"/>
      <c r="UGF330" s="50"/>
      <c r="UGG330" s="50"/>
      <c r="UGH330" s="50"/>
      <c r="UGI330" s="50"/>
      <c r="UGJ330" s="50"/>
      <c r="UGK330" s="50"/>
      <c r="UGL330" s="50"/>
      <c r="UGM330" s="50"/>
      <c r="UGN330" s="50"/>
      <c r="UGO330" s="50"/>
      <c r="UGP330" s="50"/>
      <c r="UGQ330" s="50"/>
      <c r="UGR330" s="50"/>
      <c r="UGS330" s="50"/>
      <c r="UGT330" s="50"/>
      <c r="UGU330" s="50"/>
      <c r="UGV330" s="50"/>
      <c r="UGW330" s="50"/>
      <c r="UGX330" s="50"/>
      <c r="UGY330" s="50"/>
      <c r="UGZ330" s="50"/>
      <c r="UHA330" s="50"/>
      <c r="UHB330" s="50"/>
      <c r="UHC330" s="50"/>
      <c r="UHD330" s="50"/>
      <c r="UHE330" s="50"/>
      <c r="UHF330" s="50"/>
      <c r="UHG330" s="50"/>
      <c r="UHH330" s="50"/>
      <c r="UHI330" s="50"/>
      <c r="UHJ330" s="50"/>
      <c r="UHK330" s="50"/>
      <c r="UHL330" s="50"/>
      <c r="UHM330" s="50"/>
      <c r="UHN330" s="50"/>
      <c r="UHO330" s="50"/>
      <c r="UHP330" s="50"/>
      <c r="UHQ330" s="50"/>
      <c r="UHR330" s="50"/>
      <c r="UHS330" s="50"/>
      <c r="UHT330" s="50"/>
      <c r="UHU330" s="50"/>
      <c r="UHV330" s="50"/>
      <c r="UHW330" s="50"/>
      <c r="UHX330" s="50"/>
      <c r="UHY330" s="50"/>
      <c r="UHZ330" s="50"/>
      <c r="UIA330" s="50"/>
      <c r="UIB330" s="50"/>
      <c r="UIC330" s="50"/>
      <c r="UID330" s="50"/>
      <c r="UIE330" s="50"/>
      <c r="UIF330" s="50"/>
      <c r="UIG330" s="50"/>
      <c r="UIH330" s="50"/>
      <c r="UII330" s="50"/>
      <c r="UIJ330" s="50"/>
      <c r="UIK330" s="50"/>
      <c r="UIL330" s="50"/>
      <c r="UIM330" s="50"/>
      <c r="UIN330" s="50"/>
      <c r="UIO330" s="50"/>
      <c r="UIP330" s="50"/>
      <c r="UIQ330" s="50"/>
      <c r="UIR330" s="50"/>
      <c r="UIS330" s="50"/>
      <c r="UIT330" s="50"/>
      <c r="UIU330" s="50"/>
      <c r="UIV330" s="50"/>
      <c r="UIW330" s="50"/>
      <c r="UIX330" s="50"/>
      <c r="UIY330" s="50"/>
      <c r="UIZ330" s="50"/>
      <c r="UJA330" s="50"/>
      <c r="UJB330" s="50"/>
      <c r="UJC330" s="50"/>
      <c r="UJD330" s="50"/>
      <c r="UJE330" s="50"/>
      <c r="UJF330" s="50"/>
      <c r="UJG330" s="50"/>
      <c r="UJH330" s="50"/>
      <c r="UJI330" s="50"/>
      <c r="UJJ330" s="50"/>
      <c r="UJK330" s="50"/>
      <c r="UJL330" s="50"/>
      <c r="UJM330" s="50"/>
      <c r="UJN330" s="50"/>
      <c r="UJO330" s="50"/>
      <c r="UJP330" s="50"/>
      <c r="UJQ330" s="50"/>
      <c r="UJR330" s="50"/>
      <c r="UJS330" s="50"/>
      <c r="UJT330" s="50"/>
      <c r="UJU330" s="50"/>
      <c r="UJV330" s="50"/>
      <c r="UJW330" s="50"/>
      <c r="UJX330" s="50"/>
      <c r="UJY330" s="50"/>
      <c r="UJZ330" s="50"/>
      <c r="UKA330" s="50"/>
      <c r="UKB330" s="50"/>
      <c r="UKC330" s="50"/>
      <c r="UKD330" s="50"/>
      <c r="UKE330" s="50"/>
      <c r="UKF330" s="50"/>
      <c r="UKG330" s="50"/>
      <c r="UKH330" s="50"/>
      <c r="UKI330" s="50"/>
      <c r="UKJ330" s="50"/>
      <c r="UKK330" s="50"/>
      <c r="UKL330" s="50"/>
      <c r="UKM330" s="50"/>
      <c r="UKN330" s="50"/>
      <c r="UKO330" s="50"/>
      <c r="UKP330" s="50"/>
      <c r="UKQ330" s="50"/>
      <c r="UKR330" s="50"/>
      <c r="UKS330" s="50"/>
      <c r="UKT330" s="50"/>
      <c r="UKU330" s="50"/>
      <c r="UKV330" s="50"/>
      <c r="UKW330" s="50"/>
      <c r="UKX330" s="50"/>
      <c r="UKY330" s="50"/>
      <c r="UKZ330" s="50"/>
      <c r="ULA330" s="50"/>
      <c r="ULB330" s="50"/>
      <c r="ULC330" s="50"/>
      <c r="ULD330" s="50"/>
      <c r="ULE330" s="50"/>
      <c r="ULF330" s="50"/>
      <c r="ULG330" s="50"/>
      <c r="ULH330" s="50"/>
      <c r="ULI330" s="50"/>
      <c r="ULJ330" s="50"/>
      <c r="ULK330" s="50"/>
      <c r="ULL330" s="50"/>
      <c r="ULM330" s="50"/>
      <c r="ULN330" s="50"/>
      <c r="ULO330" s="50"/>
      <c r="ULP330" s="50"/>
      <c r="ULQ330" s="50"/>
      <c r="ULR330" s="50"/>
      <c r="ULS330" s="50"/>
      <c r="ULT330" s="50"/>
      <c r="ULU330" s="50"/>
      <c r="ULV330" s="50"/>
      <c r="ULW330" s="50"/>
      <c r="ULX330" s="50"/>
      <c r="ULY330" s="50"/>
      <c r="ULZ330" s="50"/>
      <c r="UMA330" s="50"/>
      <c r="UMB330" s="50"/>
      <c r="UMC330" s="50"/>
      <c r="UMD330" s="50"/>
      <c r="UME330" s="50"/>
      <c r="UMF330" s="50"/>
      <c r="UMG330" s="50"/>
      <c r="UMH330" s="50"/>
      <c r="UMI330" s="50"/>
      <c r="UMJ330" s="50"/>
      <c r="UMK330" s="50"/>
      <c r="UML330" s="50"/>
      <c r="UMM330" s="50"/>
      <c r="UMN330" s="50"/>
      <c r="UMO330" s="50"/>
      <c r="UMP330" s="50"/>
      <c r="UMQ330" s="50"/>
      <c r="UMR330" s="50"/>
      <c r="UMS330" s="50"/>
      <c r="UMT330" s="50"/>
      <c r="UMU330" s="50"/>
      <c r="UMV330" s="50"/>
      <c r="UMW330" s="50"/>
      <c r="UMX330" s="50"/>
      <c r="UMY330" s="50"/>
      <c r="UMZ330" s="50"/>
      <c r="UNA330" s="50"/>
      <c r="UNB330" s="50"/>
      <c r="UNC330" s="50"/>
      <c r="UND330" s="50"/>
      <c r="UNE330" s="50"/>
      <c r="UNF330" s="50"/>
      <c r="UNG330" s="50"/>
      <c r="UNH330" s="50"/>
      <c r="UNI330" s="50"/>
      <c r="UNJ330" s="50"/>
      <c r="UNK330" s="50"/>
      <c r="UNL330" s="50"/>
      <c r="UNM330" s="50"/>
      <c r="UNN330" s="50"/>
      <c r="UNO330" s="50"/>
      <c r="UNP330" s="50"/>
      <c r="UNQ330" s="50"/>
      <c r="UNR330" s="50"/>
      <c r="UNS330" s="50"/>
      <c r="UNT330" s="50"/>
      <c r="UNU330" s="50"/>
      <c r="UNV330" s="50"/>
      <c r="UNW330" s="50"/>
      <c r="UNX330" s="50"/>
      <c r="UNY330" s="50"/>
      <c r="UNZ330" s="50"/>
      <c r="UOA330" s="50"/>
      <c r="UOB330" s="50"/>
      <c r="UOC330" s="50"/>
      <c r="UOD330" s="50"/>
      <c r="UOE330" s="50"/>
      <c r="UOF330" s="50"/>
      <c r="UOH330" s="50"/>
      <c r="UOJ330" s="50"/>
      <c r="UOK330" s="50"/>
      <c r="UOL330" s="50"/>
      <c r="UOM330" s="50"/>
      <c r="UON330" s="50"/>
      <c r="UOO330" s="50"/>
      <c r="UOP330" s="50"/>
      <c r="UOQ330" s="50"/>
      <c r="UOV330" s="50"/>
      <c r="UOW330" s="50"/>
      <c r="UOX330" s="50"/>
      <c r="UOY330" s="50"/>
      <c r="UOZ330" s="50"/>
      <c r="UPA330" s="50"/>
      <c r="UPB330" s="50"/>
      <c r="UPC330" s="50"/>
      <c r="UPD330" s="50"/>
      <c r="UPE330" s="50"/>
      <c r="UPF330" s="50"/>
      <c r="UPG330" s="50"/>
      <c r="UPH330" s="50"/>
      <c r="UPI330" s="50"/>
      <c r="UPJ330" s="50"/>
      <c r="UPK330" s="50"/>
      <c r="UPL330" s="50"/>
      <c r="UPM330" s="50"/>
      <c r="UPN330" s="50"/>
      <c r="UPO330" s="50"/>
      <c r="UPP330" s="50"/>
      <c r="UPQ330" s="50"/>
      <c r="UPR330" s="50"/>
      <c r="UPS330" s="50"/>
      <c r="UPT330" s="50"/>
      <c r="UPU330" s="50"/>
      <c r="UPV330" s="50"/>
      <c r="UPW330" s="50"/>
      <c r="UPX330" s="50"/>
      <c r="UPY330" s="50"/>
      <c r="UPZ330" s="50"/>
      <c r="UQA330" s="50"/>
      <c r="UQB330" s="50"/>
      <c r="UQC330" s="50"/>
      <c r="UQD330" s="50"/>
      <c r="UQE330" s="50"/>
      <c r="UQF330" s="50"/>
      <c r="UQG330" s="50"/>
      <c r="UQH330" s="50"/>
      <c r="UQI330" s="50"/>
      <c r="UQJ330" s="50"/>
      <c r="UQK330" s="50"/>
      <c r="UQL330" s="50"/>
      <c r="UQM330" s="50"/>
      <c r="UQN330" s="50"/>
      <c r="UQO330" s="50"/>
      <c r="UQP330" s="50"/>
      <c r="UQQ330" s="50"/>
      <c r="UQR330" s="50"/>
      <c r="UQS330" s="50"/>
      <c r="UQT330" s="50"/>
      <c r="UQU330" s="50"/>
      <c r="UQV330" s="50"/>
      <c r="UQW330" s="50"/>
      <c r="UQX330" s="50"/>
      <c r="UQY330" s="50"/>
      <c r="UQZ330" s="50"/>
      <c r="URA330" s="50"/>
      <c r="URB330" s="50"/>
      <c r="URC330" s="50"/>
      <c r="URD330" s="50"/>
      <c r="URE330" s="50"/>
      <c r="URF330" s="50"/>
      <c r="URG330" s="50"/>
      <c r="URH330" s="50"/>
      <c r="URI330" s="50"/>
      <c r="URJ330" s="50"/>
      <c r="URK330" s="50"/>
      <c r="URL330" s="50"/>
      <c r="URM330" s="50"/>
      <c r="URN330" s="50"/>
      <c r="URO330" s="50"/>
      <c r="URP330" s="50"/>
      <c r="URQ330" s="50"/>
      <c r="URR330" s="50"/>
      <c r="URS330" s="50"/>
      <c r="URT330" s="50"/>
      <c r="URU330" s="50"/>
      <c r="URV330" s="50"/>
      <c r="URW330" s="50"/>
      <c r="URX330" s="50"/>
      <c r="URY330" s="50"/>
      <c r="URZ330" s="50"/>
      <c r="USA330" s="50"/>
      <c r="USB330" s="50"/>
      <c r="USC330" s="50"/>
      <c r="USD330" s="50"/>
      <c r="USE330" s="50"/>
      <c r="USF330" s="50"/>
      <c r="USG330" s="50"/>
      <c r="USH330" s="50"/>
      <c r="USI330" s="50"/>
      <c r="USJ330" s="50"/>
      <c r="USK330" s="50"/>
      <c r="USL330" s="50"/>
      <c r="USM330" s="50"/>
      <c r="USN330" s="50"/>
      <c r="USO330" s="50"/>
      <c r="USP330" s="50"/>
      <c r="USQ330" s="50"/>
      <c r="USR330" s="50"/>
      <c r="USS330" s="50"/>
      <c r="UST330" s="50"/>
      <c r="USU330" s="50"/>
      <c r="USV330" s="50"/>
      <c r="USW330" s="50"/>
      <c r="USX330" s="50"/>
      <c r="USY330" s="50"/>
      <c r="USZ330" s="50"/>
      <c r="UTA330" s="50"/>
      <c r="UTB330" s="50"/>
      <c r="UTC330" s="50"/>
      <c r="UTD330" s="50"/>
      <c r="UTE330" s="50"/>
      <c r="UTF330" s="50"/>
      <c r="UTG330" s="50"/>
      <c r="UTH330" s="50"/>
      <c r="UTI330" s="50"/>
      <c r="UTJ330" s="50"/>
      <c r="UTK330" s="50"/>
      <c r="UTL330" s="50"/>
      <c r="UTM330" s="50"/>
      <c r="UTN330" s="50"/>
      <c r="UTO330" s="50"/>
      <c r="UTP330" s="50"/>
      <c r="UTQ330" s="50"/>
      <c r="UTR330" s="50"/>
      <c r="UTS330" s="50"/>
      <c r="UTT330" s="50"/>
      <c r="UTU330" s="50"/>
      <c r="UTV330" s="50"/>
      <c r="UTW330" s="50"/>
      <c r="UTX330" s="50"/>
      <c r="UTY330" s="50"/>
      <c r="UTZ330" s="50"/>
      <c r="UUA330" s="50"/>
      <c r="UUB330" s="50"/>
      <c r="UUC330" s="50"/>
      <c r="UUD330" s="50"/>
      <c r="UUE330" s="50"/>
      <c r="UUF330" s="50"/>
      <c r="UUG330" s="50"/>
      <c r="UUH330" s="50"/>
      <c r="UUI330" s="50"/>
      <c r="UUJ330" s="50"/>
      <c r="UUK330" s="50"/>
      <c r="UUL330" s="50"/>
      <c r="UUM330" s="50"/>
      <c r="UUN330" s="50"/>
      <c r="UUO330" s="50"/>
      <c r="UUP330" s="50"/>
      <c r="UUQ330" s="50"/>
      <c r="UUR330" s="50"/>
      <c r="UUS330" s="50"/>
      <c r="UUT330" s="50"/>
      <c r="UUU330" s="50"/>
      <c r="UUV330" s="50"/>
      <c r="UUW330" s="50"/>
      <c r="UUX330" s="50"/>
      <c r="UUY330" s="50"/>
      <c r="UUZ330" s="50"/>
      <c r="UVA330" s="50"/>
      <c r="UVB330" s="50"/>
      <c r="UVC330" s="50"/>
      <c r="UVD330" s="50"/>
      <c r="UVE330" s="50"/>
      <c r="UVF330" s="50"/>
      <c r="UVG330" s="50"/>
      <c r="UVH330" s="50"/>
      <c r="UVI330" s="50"/>
      <c r="UVJ330" s="50"/>
      <c r="UVK330" s="50"/>
      <c r="UVL330" s="50"/>
      <c r="UVM330" s="50"/>
      <c r="UVN330" s="50"/>
      <c r="UVO330" s="50"/>
      <c r="UVP330" s="50"/>
      <c r="UVQ330" s="50"/>
      <c r="UVR330" s="50"/>
      <c r="UVS330" s="50"/>
      <c r="UVT330" s="50"/>
      <c r="UVU330" s="50"/>
      <c r="UVV330" s="50"/>
      <c r="UVW330" s="50"/>
      <c r="UVX330" s="50"/>
      <c r="UVY330" s="50"/>
      <c r="UVZ330" s="50"/>
      <c r="UWA330" s="50"/>
      <c r="UWB330" s="50"/>
      <c r="UWC330" s="50"/>
      <c r="UWD330" s="50"/>
      <c r="UWE330" s="50"/>
      <c r="UWF330" s="50"/>
      <c r="UWG330" s="50"/>
      <c r="UWH330" s="50"/>
      <c r="UWI330" s="50"/>
      <c r="UWJ330" s="50"/>
      <c r="UWK330" s="50"/>
      <c r="UWL330" s="50"/>
      <c r="UWM330" s="50"/>
      <c r="UWN330" s="50"/>
      <c r="UWO330" s="50"/>
      <c r="UWP330" s="50"/>
      <c r="UWQ330" s="50"/>
      <c r="UWR330" s="50"/>
      <c r="UWS330" s="50"/>
      <c r="UWT330" s="50"/>
      <c r="UWU330" s="50"/>
      <c r="UWV330" s="50"/>
      <c r="UWW330" s="50"/>
      <c r="UWX330" s="50"/>
      <c r="UWY330" s="50"/>
      <c r="UWZ330" s="50"/>
      <c r="UXA330" s="50"/>
      <c r="UXB330" s="50"/>
      <c r="UXC330" s="50"/>
      <c r="UXD330" s="50"/>
      <c r="UXE330" s="50"/>
      <c r="UXF330" s="50"/>
      <c r="UXG330" s="50"/>
      <c r="UXH330" s="50"/>
      <c r="UXI330" s="50"/>
      <c r="UXJ330" s="50"/>
      <c r="UXK330" s="50"/>
      <c r="UXL330" s="50"/>
      <c r="UXM330" s="50"/>
      <c r="UXN330" s="50"/>
      <c r="UXO330" s="50"/>
      <c r="UXP330" s="50"/>
      <c r="UXQ330" s="50"/>
      <c r="UXR330" s="50"/>
      <c r="UXS330" s="50"/>
      <c r="UXT330" s="50"/>
      <c r="UXU330" s="50"/>
      <c r="UXV330" s="50"/>
      <c r="UXW330" s="50"/>
      <c r="UXX330" s="50"/>
      <c r="UXY330" s="50"/>
      <c r="UXZ330" s="50"/>
      <c r="UYA330" s="50"/>
      <c r="UYB330" s="50"/>
      <c r="UYD330" s="50"/>
      <c r="UYF330" s="50"/>
      <c r="UYG330" s="50"/>
      <c r="UYH330" s="50"/>
      <c r="UYI330" s="50"/>
      <c r="UYJ330" s="50"/>
      <c r="UYK330" s="50"/>
      <c r="UYL330" s="50"/>
      <c r="UYM330" s="50"/>
      <c r="UYR330" s="50"/>
      <c r="UYS330" s="50"/>
      <c r="UYT330" s="50"/>
      <c r="UYU330" s="50"/>
      <c r="UYV330" s="50"/>
      <c r="UYW330" s="50"/>
      <c r="UYX330" s="50"/>
      <c r="UYY330" s="50"/>
      <c r="UYZ330" s="50"/>
      <c r="UZA330" s="50"/>
      <c r="UZB330" s="50"/>
      <c r="UZC330" s="50"/>
      <c r="UZD330" s="50"/>
      <c r="UZE330" s="50"/>
      <c r="UZF330" s="50"/>
      <c r="UZG330" s="50"/>
      <c r="UZH330" s="50"/>
      <c r="UZI330" s="50"/>
      <c r="UZJ330" s="50"/>
      <c r="UZK330" s="50"/>
      <c r="UZL330" s="50"/>
      <c r="UZM330" s="50"/>
      <c r="UZN330" s="50"/>
      <c r="UZO330" s="50"/>
      <c r="UZP330" s="50"/>
      <c r="UZQ330" s="50"/>
      <c r="UZR330" s="50"/>
      <c r="UZS330" s="50"/>
      <c r="UZT330" s="50"/>
      <c r="UZU330" s="50"/>
      <c r="UZV330" s="50"/>
      <c r="UZW330" s="50"/>
      <c r="UZX330" s="50"/>
      <c r="UZY330" s="50"/>
      <c r="UZZ330" s="50"/>
      <c r="VAA330" s="50"/>
      <c r="VAB330" s="50"/>
      <c r="VAC330" s="50"/>
      <c r="VAD330" s="50"/>
      <c r="VAE330" s="50"/>
      <c r="VAF330" s="50"/>
      <c r="VAG330" s="50"/>
      <c r="VAH330" s="50"/>
      <c r="VAI330" s="50"/>
      <c r="VAJ330" s="50"/>
      <c r="VAK330" s="50"/>
      <c r="VAL330" s="50"/>
      <c r="VAM330" s="50"/>
      <c r="VAN330" s="50"/>
      <c r="VAO330" s="50"/>
      <c r="VAP330" s="50"/>
      <c r="VAQ330" s="50"/>
      <c r="VAR330" s="50"/>
      <c r="VAS330" s="50"/>
      <c r="VAT330" s="50"/>
      <c r="VAU330" s="50"/>
      <c r="VAV330" s="50"/>
      <c r="VAW330" s="50"/>
      <c r="VAX330" s="50"/>
      <c r="VAY330" s="50"/>
      <c r="VAZ330" s="50"/>
      <c r="VBA330" s="50"/>
      <c r="VBB330" s="50"/>
      <c r="VBC330" s="50"/>
      <c r="VBD330" s="50"/>
      <c r="VBE330" s="50"/>
      <c r="VBF330" s="50"/>
      <c r="VBG330" s="50"/>
      <c r="VBH330" s="50"/>
      <c r="VBI330" s="50"/>
      <c r="VBJ330" s="50"/>
      <c r="VBK330" s="50"/>
      <c r="VBL330" s="50"/>
      <c r="VBM330" s="50"/>
      <c r="VBN330" s="50"/>
      <c r="VBO330" s="50"/>
      <c r="VBP330" s="50"/>
      <c r="VBQ330" s="50"/>
      <c r="VBR330" s="50"/>
      <c r="VBS330" s="50"/>
      <c r="VBT330" s="50"/>
      <c r="VBU330" s="50"/>
      <c r="VBV330" s="50"/>
      <c r="VBW330" s="50"/>
      <c r="VBX330" s="50"/>
      <c r="VBY330" s="50"/>
      <c r="VBZ330" s="50"/>
      <c r="VCA330" s="50"/>
      <c r="VCB330" s="50"/>
      <c r="VCC330" s="50"/>
      <c r="VCD330" s="50"/>
      <c r="VCE330" s="50"/>
      <c r="VCF330" s="50"/>
      <c r="VCG330" s="50"/>
      <c r="VCH330" s="50"/>
      <c r="VCI330" s="50"/>
      <c r="VCJ330" s="50"/>
      <c r="VCK330" s="50"/>
      <c r="VCL330" s="50"/>
      <c r="VCM330" s="50"/>
      <c r="VCN330" s="50"/>
      <c r="VCO330" s="50"/>
      <c r="VCP330" s="50"/>
      <c r="VCQ330" s="50"/>
      <c r="VCR330" s="50"/>
      <c r="VCS330" s="50"/>
      <c r="VCT330" s="50"/>
      <c r="VCU330" s="50"/>
      <c r="VCV330" s="50"/>
      <c r="VCW330" s="50"/>
      <c r="VCX330" s="50"/>
      <c r="VCY330" s="50"/>
      <c r="VCZ330" s="50"/>
      <c r="VDA330" s="50"/>
      <c r="VDB330" s="50"/>
      <c r="VDC330" s="50"/>
      <c r="VDD330" s="50"/>
      <c r="VDE330" s="50"/>
      <c r="VDF330" s="50"/>
      <c r="VDG330" s="50"/>
      <c r="VDH330" s="50"/>
      <c r="VDI330" s="50"/>
      <c r="VDJ330" s="50"/>
      <c r="VDK330" s="50"/>
      <c r="VDL330" s="50"/>
      <c r="VDM330" s="50"/>
      <c r="VDN330" s="50"/>
      <c r="VDO330" s="50"/>
      <c r="VDP330" s="50"/>
      <c r="VDQ330" s="50"/>
      <c r="VDR330" s="50"/>
      <c r="VDS330" s="50"/>
      <c r="VDT330" s="50"/>
      <c r="VDU330" s="50"/>
      <c r="VDV330" s="50"/>
      <c r="VDW330" s="50"/>
      <c r="VDX330" s="50"/>
      <c r="VDY330" s="50"/>
      <c r="VDZ330" s="50"/>
      <c r="VEA330" s="50"/>
      <c r="VEB330" s="50"/>
      <c r="VEC330" s="50"/>
      <c r="VED330" s="50"/>
      <c r="VEE330" s="50"/>
      <c r="VEF330" s="50"/>
      <c r="VEG330" s="50"/>
      <c r="VEH330" s="50"/>
      <c r="VEI330" s="50"/>
      <c r="VEJ330" s="50"/>
      <c r="VEK330" s="50"/>
      <c r="VEL330" s="50"/>
      <c r="VEM330" s="50"/>
      <c r="VEN330" s="50"/>
      <c r="VEO330" s="50"/>
      <c r="VEP330" s="50"/>
      <c r="VEQ330" s="50"/>
      <c r="VER330" s="50"/>
      <c r="VES330" s="50"/>
      <c r="VET330" s="50"/>
      <c r="VEU330" s="50"/>
      <c r="VEV330" s="50"/>
      <c r="VEW330" s="50"/>
      <c r="VEX330" s="50"/>
      <c r="VEY330" s="50"/>
      <c r="VEZ330" s="50"/>
      <c r="VFA330" s="50"/>
      <c r="VFB330" s="50"/>
      <c r="VFC330" s="50"/>
      <c r="VFD330" s="50"/>
      <c r="VFE330" s="50"/>
      <c r="VFF330" s="50"/>
      <c r="VFG330" s="50"/>
      <c r="VFH330" s="50"/>
      <c r="VFI330" s="50"/>
      <c r="VFJ330" s="50"/>
      <c r="VFK330" s="50"/>
      <c r="VFL330" s="50"/>
      <c r="VFM330" s="50"/>
      <c r="VFN330" s="50"/>
      <c r="VFO330" s="50"/>
      <c r="VFP330" s="50"/>
      <c r="VFQ330" s="50"/>
      <c r="VFR330" s="50"/>
      <c r="VFS330" s="50"/>
      <c r="VFT330" s="50"/>
      <c r="VFU330" s="50"/>
      <c r="VFV330" s="50"/>
      <c r="VFW330" s="50"/>
      <c r="VFX330" s="50"/>
      <c r="VFY330" s="50"/>
      <c r="VFZ330" s="50"/>
      <c r="VGA330" s="50"/>
      <c r="VGB330" s="50"/>
      <c r="VGC330" s="50"/>
      <c r="VGD330" s="50"/>
      <c r="VGE330" s="50"/>
      <c r="VGF330" s="50"/>
      <c r="VGG330" s="50"/>
      <c r="VGH330" s="50"/>
      <c r="VGI330" s="50"/>
      <c r="VGJ330" s="50"/>
      <c r="VGK330" s="50"/>
      <c r="VGL330" s="50"/>
      <c r="VGM330" s="50"/>
      <c r="VGN330" s="50"/>
      <c r="VGO330" s="50"/>
      <c r="VGP330" s="50"/>
      <c r="VGQ330" s="50"/>
      <c r="VGR330" s="50"/>
      <c r="VGS330" s="50"/>
      <c r="VGT330" s="50"/>
      <c r="VGU330" s="50"/>
      <c r="VGV330" s="50"/>
      <c r="VGW330" s="50"/>
      <c r="VGX330" s="50"/>
      <c r="VGY330" s="50"/>
      <c r="VGZ330" s="50"/>
      <c r="VHA330" s="50"/>
      <c r="VHB330" s="50"/>
      <c r="VHC330" s="50"/>
      <c r="VHD330" s="50"/>
      <c r="VHE330" s="50"/>
      <c r="VHF330" s="50"/>
      <c r="VHG330" s="50"/>
      <c r="VHH330" s="50"/>
      <c r="VHI330" s="50"/>
      <c r="VHJ330" s="50"/>
      <c r="VHK330" s="50"/>
      <c r="VHL330" s="50"/>
      <c r="VHM330" s="50"/>
      <c r="VHN330" s="50"/>
      <c r="VHO330" s="50"/>
      <c r="VHP330" s="50"/>
      <c r="VHQ330" s="50"/>
      <c r="VHR330" s="50"/>
      <c r="VHS330" s="50"/>
      <c r="VHT330" s="50"/>
      <c r="VHU330" s="50"/>
      <c r="VHV330" s="50"/>
      <c r="VHW330" s="50"/>
      <c r="VHX330" s="50"/>
      <c r="VHZ330" s="50"/>
      <c r="VIB330" s="50"/>
      <c r="VIC330" s="50"/>
      <c r="VID330" s="50"/>
      <c r="VIE330" s="50"/>
      <c r="VIF330" s="50"/>
      <c r="VIG330" s="50"/>
      <c r="VIH330" s="50"/>
      <c r="VII330" s="50"/>
      <c r="VIN330" s="50"/>
      <c r="VIO330" s="50"/>
      <c r="VIP330" s="50"/>
      <c r="VIQ330" s="50"/>
      <c r="VIR330" s="50"/>
      <c r="VIS330" s="50"/>
      <c r="VIT330" s="50"/>
      <c r="VIU330" s="50"/>
      <c r="VIV330" s="50"/>
      <c r="VIW330" s="50"/>
      <c r="VIX330" s="50"/>
      <c r="VIY330" s="50"/>
      <c r="VIZ330" s="50"/>
      <c r="VJA330" s="50"/>
      <c r="VJB330" s="50"/>
      <c r="VJC330" s="50"/>
      <c r="VJD330" s="50"/>
      <c r="VJE330" s="50"/>
      <c r="VJF330" s="50"/>
      <c r="VJG330" s="50"/>
      <c r="VJH330" s="50"/>
      <c r="VJI330" s="50"/>
      <c r="VJJ330" s="50"/>
      <c r="VJK330" s="50"/>
      <c r="VJL330" s="50"/>
      <c r="VJM330" s="50"/>
      <c r="VJN330" s="50"/>
      <c r="VJO330" s="50"/>
      <c r="VJP330" s="50"/>
      <c r="VJQ330" s="50"/>
      <c r="VJR330" s="50"/>
      <c r="VJS330" s="50"/>
      <c r="VJT330" s="50"/>
      <c r="VJU330" s="50"/>
      <c r="VJV330" s="50"/>
      <c r="VJW330" s="50"/>
      <c r="VJX330" s="50"/>
      <c r="VJY330" s="50"/>
      <c r="VJZ330" s="50"/>
      <c r="VKA330" s="50"/>
      <c r="VKB330" s="50"/>
      <c r="VKC330" s="50"/>
      <c r="VKD330" s="50"/>
      <c r="VKE330" s="50"/>
      <c r="VKF330" s="50"/>
      <c r="VKG330" s="50"/>
      <c r="VKH330" s="50"/>
      <c r="VKI330" s="50"/>
      <c r="VKJ330" s="50"/>
      <c r="VKK330" s="50"/>
      <c r="VKL330" s="50"/>
      <c r="VKM330" s="50"/>
      <c r="VKN330" s="50"/>
      <c r="VKO330" s="50"/>
      <c r="VKP330" s="50"/>
      <c r="VKQ330" s="50"/>
      <c r="VKR330" s="50"/>
      <c r="VKS330" s="50"/>
      <c r="VKT330" s="50"/>
      <c r="VKU330" s="50"/>
      <c r="VKV330" s="50"/>
      <c r="VKW330" s="50"/>
      <c r="VKX330" s="50"/>
      <c r="VKY330" s="50"/>
      <c r="VKZ330" s="50"/>
      <c r="VLA330" s="50"/>
      <c r="VLB330" s="50"/>
      <c r="VLC330" s="50"/>
      <c r="VLD330" s="50"/>
      <c r="VLE330" s="50"/>
      <c r="VLF330" s="50"/>
      <c r="VLG330" s="50"/>
      <c r="VLH330" s="50"/>
      <c r="VLI330" s="50"/>
      <c r="VLJ330" s="50"/>
      <c r="VLK330" s="50"/>
      <c r="VLL330" s="50"/>
      <c r="VLM330" s="50"/>
      <c r="VLN330" s="50"/>
      <c r="VLO330" s="50"/>
      <c r="VLP330" s="50"/>
      <c r="VLQ330" s="50"/>
      <c r="VLR330" s="50"/>
      <c r="VLS330" s="50"/>
      <c r="VLT330" s="50"/>
      <c r="VLU330" s="50"/>
      <c r="VLV330" s="50"/>
      <c r="VLW330" s="50"/>
      <c r="VLX330" s="50"/>
      <c r="VLY330" s="50"/>
      <c r="VLZ330" s="50"/>
      <c r="VMA330" s="50"/>
      <c r="VMB330" s="50"/>
      <c r="VMC330" s="50"/>
      <c r="VMD330" s="50"/>
      <c r="VME330" s="50"/>
      <c r="VMF330" s="50"/>
      <c r="VMG330" s="50"/>
      <c r="VMH330" s="50"/>
      <c r="VMI330" s="50"/>
      <c r="VMJ330" s="50"/>
      <c r="VMK330" s="50"/>
      <c r="VML330" s="50"/>
      <c r="VMM330" s="50"/>
      <c r="VMN330" s="50"/>
      <c r="VMO330" s="50"/>
      <c r="VMP330" s="50"/>
      <c r="VMQ330" s="50"/>
      <c r="VMR330" s="50"/>
      <c r="VMS330" s="50"/>
      <c r="VMT330" s="50"/>
      <c r="VMU330" s="50"/>
      <c r="VMV330" s="50"/>
      <c r="VMW330" s="50"/>
      <c r="VMX330" s="50"/>
      <c r="VMY330" s="50"/>
      <c r="VMZ330" s="50"/>
      <c r="VNA330" s="50"/>
      <c r="VNB330" s="50"/>
      <c r="VNC330" s="50"/>
      <c r="VND330" s="50"/>
      <c r="VNE330" s="50"/>
      <c r="VNF330" s="50"/>
      <c r="VNG330" s="50"/>
      <c r="VNH330" s="50"/>
      <c r="VNI330" s="50"/>
      <c r="VNJ330" s="50"/>
      <c r="VNK330" s="50"/>
      <c r="VNL330" s="50"/>
      <c r="VNM330" s="50"/>
      <c r="VNN330" s="50"/>
      <c r="VNO330" s="50"/>
      <c r="VNP330" s="50"/>
      <c r="VNQ330" s="50"/>
      <c r="VNR330" s="50"/>
      <c r="VNS330" s="50"/>
      <c r="VNT330" s="50"/>
      <c r="VNU330" s="50"/>
      <c r="VNV330" s="50"/>
      <c r="VNW330" s="50"/>
      <c r="VNX330" s="50"/>
      <c r="VNY330" s="50"/>
      <c r="VNZ330" s="50"/>
      <c r="VOA330" s="50"/>
      <c r="VOB330" s="50"/>
      <c r="VOC330" s="50"/>
      <c r="VOD330" s="50"/>
      <c r="VOE330" s="50"/>
      <c r="VOF330" s="50"/>
      <c r="VOG330" s="50"/>
      <c r="VOH330" s="50"/>
      <c r="VOI330" s="50"/>
      <c r="VOJ330" s="50"/>
      <c r="VOK330" s="50"/>
      <c r="VOL330" s="50"/>
      <c r="VOM330" s="50"/>
      <c r="VON330" s="50"/>
      <c r="VOO330" s="50"/>
      <c r="VOP330" s="50"/>
      <c r="VOQ330" s="50"/>
      <c r="VOR330" s="50"/>
      <c r="VOS330" s="50"/>
      <c r="VOT330" s="50"/>
      <c r="VOU330" s="50"/>
      <c r="VOV330" s="50"/>
      <c r="VOW330" s="50"/>
      <c r="VOX330" s="50"/>
      <c r="VOY330" s="50"/>
      <c r="VOZ330" s="50"/>
      <c r="VPA330" s="50"/>
      <c r="VPB330" s="50"/>
      <c r="VPC330" s="50"/>
      <c r="VPD330" s="50"/>
      <c r="VPE330" s="50"/>
      <c r="VPF330" s="50"/>
      <c r="VPG330" s="50"/>
      <c r="VPH330" s="50"/>
      <c r="VPI330" s="50"/>
      <c r="VPJ330" s="50"/>
      <c r="VPK330" s="50"/>
      <c r="VPL330" s="50"/>
      <c r="VPM330" s="50"/>
      <c r="VPN330" s="50"/>
      <c r="VPO330" s="50"/>
      <c r="VPP330" s="50"/>
      <c r="VPQ330" s="50"/>
      <c r="VPR330" s="50"/>
      <c r="VPS330" s="50"/>
      <c r="VPT330" s="50"/>
      <c r="VPU330" s="50"/>
      <c r="VPV330" s="50"/>
      <c r="VPW330" s="50"/>
      <c r="VPX330" s="50"/>
      <c r="VPY330" s="50"/>
      <c r="VPZ330" s="50"/>
      <c r="VQA330" s="50"/>
      <c r="VQB330" s="50"/>
      <c r="VQC330" s="50"/>
      <c r="VQD330" s="50"/>
      <c r="VQE330" s="50"/>
      <c r="VQF330" s="50"/>
      <c r="VQG330" s="50"/>
      <c r="VQH330" s="50"/>
      <c r="VQI330" s="50"/>
      <c r="VQJ330" s="50"/>
      <c r="VQK330" s="50"/>
      <c r="VQL330" s="50"/>
      <c r="VQM330" s="50"/>
      <c r="VQN330" s="50"/>
      <c r="VQO330" s="50"/>
      <c r="VQP330" s="50"/>
      <c r="VQQ330" s="50"/>
      <c r="VQR330" s="50"/>
      <c r="VQS330" s="50"/>
      <c r="VQT330" s="50"/>
      <c r="VQU330" s="50"/>
      <c r="VQV330" s="50"/>
      <c r="VQW330" s="50"/>
      <c r="VQX330" s="50"/>
      <c r="VQY330" s="50"/>
      <c r="VQZ330" s="50"/>
      <c r="VRA330" s="50"/>
      <c r="VRB330" s="50"/>
      <c r="VRC330" s="50"/>
      <c r="VRD330" s="50"/>
      <c r="VRE330" s="50"/>
      <c r="VRF330" s="50"/>
      <c r="VRG330" s="50"/>
      <c r="VRH330" s="50"/>
      <c r="VRI330" s="50"/>
      <c r="VRJ330" s="50"/>
      <c r="VRK330" s="50"/>
      <c r="VRL330" s="50"/>
      <c r="VRM330" s="50"/>
      <c r="VRN330" s="50"/>
      <c r="VRO330" s="50"/>
      <c r="VRP330" s="50"/>
      <c r="VRQ330" s="50"/>
      <c r="VRR330" s="50"/>
      <c r="VRS330" s="50"/>
      <c r="VRT330" s="50"/>
      <c r="VRV330" s="50"/>
      <c r="VRX330" s="50"/>
      <c r="VRY330" s="50"/>
      <c r="VRZ330" s="50"/>
      <c r="VSA330" s="50"/>
      <c r="VSB330" s="50"/>
      <c r="VSC330" s="50"/>
      <c r="VSD330" s="50"/>
      <c r="VSE330" s="50"/>
      <c r="VSJ330" s="50"/>
      <c r="VSK330" s="50"/>
      <c r="VSL330" s="50"/>
      <c r="VSM330" s="50"/>
      <c r="VSN330" s="50"/>
      <c r="VSO330" s="50"/>
      <c r="VSP330" s="50"/>
      <c r="VSQ330" s="50"/>
      <c r="VSR330" s="50"/>
      <c r="VSS330" s="50"/>
      <c r="VST330" s="50"/>
      <c r="VSU330" s="50"/>
      <c r="VSV330" s="50"/>
      <c r="VSW330" s="50"/>
      <c r="VSX330" s="50"/>
      <c r="VSY330" s="50"/>
      <c r="VSZ330" s="50"/>
      <c r="VTA330" s="50"/>
      <c r="VTB330" s="50"/>
      <c r="VTC330" s="50"/>
      <c r="VTD330" s="50"/>
      <c r="VTE330" s="50"/>
      <c r="VTF330" s="50"/>
      <c r="VTG330" s="50"/>
      <c r="VTH330" s="50"/>
      <c r="VTI330" s="50"/>
      <c r="VTJ330" s="50"/>
      <c r="VTK330" s="50"/>
      <c r="VTL330" s="50"/>
      <c r="VTM330" s="50"/>
      <c r="VTN330" s="50"/>
      <c r="VTO330" s="50"/>
      <c r="VTP330" s="50"/>
      <c r="VTQ330" s="50"/>
      <c r="VTR330" s="50"/>
      <c r="VTS330" s="50"/>
      <c r="VTT330" s="50"/>
      <c r="VTU330" s="50"/>
      <c r="VTV330" s="50"/>
      <c r="VTW330" s="50"/>
      <c r="VTX330" s="50"/>
      <c r="VTY330" s="50"/>
      <c r="VTZ330" s="50"/>
      <c r="VUA330" s="50"/>
      <c r="VUB330" s="50"/>
      <c r="VUC330" s="50"/>
      <c r="VUD330" s="50"/>
      <c r="VUE330" s="50"/>
      <c r="VUF330" s="50"/>
      <c r="VUG330" s="50"/>
      <c r="VUH330" s="50"/>
      <c r="VUI330" s="50"/>
      <c r="VUJ330" s="50"/>
      <c r="VUK330" s="50"/>
      <c r="VUL330" s="50"/>
      <c r="VUM330" s="50"/>
      <c r="VUN330" s="50"/>
      <c r="VUO330" s="50"/>
      <c r="VUP330" s="50"/>
      <c r="VUQ330" s="50"/>
      <c r="VUR330" s="50"/>
      <c r="VUS330" s="50"/>
      <c r="VUT330" s="50"/>
      <c r="VUU330" s="50"/>
      <c r="VUV330" s="50"/>
      <c r="VUW330" s="50"/>
      <c r="VUX330" s="50"/>
      <c r="VUY330" s="50"/>
      <c r="VUZ330" s="50"/>
      <c r="VVA330" s="50"/>
      <c r="VVB330" s="50"/>
      <c r="VVC330" s="50"/>
      <c r="VVD330" s="50"/>
      <c r="VVE330" s="50"/>
      <c r="VVF330" s="50"/>
      <c r="VVG330" s="50"/>
      <c r="VVH330" s="50"/>
      <c r="VVI330" s="50"/>
      <c r="VVJ330" s="50"/>
      <c r="VVK330" s="50"/>
      <c r="VVL330" s="50"/>
      <c r="VVM330" s="50"/>
      <c r="VVN330" s="50"/>
      <c r="VVO330" s="50"/>
      <c r="VVP330" s="50"/>
      <c r="VVQ330" s="50"/>
      <c r="VVR330" s="50"/>
      <c r="VVS330" s="50"/>
      <c r="VVT330" s="50"/>
      <c r="VVU330" s="50"/>
      <c r="VVV330" s="50"/>
      <c r="VVW330" s="50"/>
      <c r="VVX330" s="50"/>
      <c r="VVY330" s="50"/>
      <c r="VVZ330" s="50"/>
      <c r="VWA330" s="50"/>
      <c r="VWB330" s="50"/>
      <c r="VWC330" s="50"/>
      <c r="VWD330" s="50"/>
      <c r="VWE330" s="50"/>
      <c r="VWF330" s="50"/>
      <c r="VWG330" s="50"/>
      <c r="VWH330" s="50"/>
      <c r="VWI330" s="50"/>
      <c r="VWJ330" s="50"/>
      <c r="VWK330" s="50"/>
      <c r="VWL330" s="50"/>
      <c r="VWM330" s="50"/>
      <c r="VWN330" s="50"/>
      <c r="VWO330" s="50"/>
      <c r="VWP330" s="50"/>
      <c r="VWQ330" s="50"/>
      <c r="VWR330" s="50"/>
      <c r="VWS330" s="50"/>
      <c r="VWT330" s="50"/>
      <c r="VWU330" s="50"/>
      <c r="VWV330" s="50"/>
      <c r="VWW330" s="50"/>
      <c r="VWX330" s="50"/>
      <c r="VWY330" s="50"/>
      <c r="VWZ330" s="50"/>
      <c r="VXA330" s="50"/>
      <c r="VXB330" s="50"/>
      <c r="VXC330" s="50"/>
      <c r="VXD330" s="50"/>
      <c r="VXE330" s="50"/>
      <c r="VXF330" s="50"/>
      <c r="VXG330" s="50"/>
      <c r="VXH330" s="50"/>
      <c r="VXI330" s="50"/>
      <c r="VXJ330" s="50"/>
      <c r="VXK330" s="50"/>
      <c r="VXL330" s="50"/>
      <c r="VXM330" s="50"/>
      <c r="VXN330" s="50"/>
      <c r="VXO330" s="50"/>
      <c r="VXP330" s="50"/>
      <c r="VXQ330" s="50"/>
      <c r="VXR330" s="50"/>
      <c r="VXS330" s="50"/>
      <c r="VXT330" s="50"/>
      <c r="VXU330" s="50"/>
      <c r="VXV330" s="50"/>
      <c r="VXW330" s="50"/>
      <c r="VXX330" s="50"/>
      <c r="VXY330" s="50"/>
      <c r="VXZ330" s="50"/>
      <c r="VYA330" s="50"/>
      <c r="VYB330" s="50"/>
      <c r="VYC330" s="50"/>
      <c r="VYD330" s="50"/>
      <c r="VYE330" s="50"/>
      <c r="VYF330" s="50"/>
      <c r="VYG330" s="50"/>
      <c r="VYH330" s="50"/>
      <c r="VYI330" s="50"/>
      <c r="VYJ330" s="50"/>
      <c r="VYK330" s="50"/>
      <c r="VYL330" s="50"/>
      <c r="VYM330" s="50"/>
      <c r="VYN330" s="50"/>
      <c r="VYO330" s="50"/>
      <c r="VYP330" s="50"/>
      <c r="VYQ330" s="50"/>
      <c r="VYR330" s="50"/>
      <c r="VYS330" s="50"/>
      <c r="VYT330" s="50"/>
      <c r="VYU330" s="50"/>
      <c r="VYV330" s="50"/>
      <c r="VYW330" s="50"/>
      <c r="VYX330" s="50"/>
      <c r="VYY330" s="50"/>
      <c r="VYZ330" s="50"/>
      <c r="VZA330" s="50"/>
      <c r="VZB330" s="50"/>
      <c r="VZC330" s="50"/>
      <c r="VZD330" s="50"/>
      <c r="VZE330" s="50"/>
      <c r="VZF330" s="50"/>
      <c r="VZG330" s="50"/>
      <c r="VZH330" s="50"/>
      <c r="VZI330" s="50"/>
      <c r="VZJ330" s="50"/>
      <c r="VZK330" s="50"/>
      <c r="VZL330" s="50"/>
      <c r="VZM330" s="50"/>
      <c r="VZN330" s="50"/>
      <c r="VZO330" s="50"/>
      <c r="VZP330" s="50"/>
      <c r="VZQ330" s="50"/>
      <c r="VZR330" s="50"/>
      <c r="VZS330" s="50"/>
      <c r="VZT330" s="50"/>
      <c r="VZU330" s="50"/>
      <c r="VZV330" s="50"/>
      <c r="VZW330" s="50"/>
      <c r="VZX330" s="50"/>
      <c r="VZY330" s="50"/>
      <c r="VZZ330" s="50"/>
      <c r="WAA330" s="50"/>
      <c r="WAB330" s="50"/>
      <c r="WAC330" s="50"/>
      <c r="WAD330" s="50"/>
      <c r="WAE330" s="50"/>
      <c r="WAF330" s="50"/>
      <c r="WAG330" s="50"/>
      <c r="WAH330" s="50"/>
      <c r="WAI330" s="50"/>
      <c r="WAJ330" s="50"/>
      <c r="WAK330" s="50"/>
      <c r="WAL330" s="50"/>
      <c r="WAM330" s="50"/>
      <c r="WAN330" s="50"/>
      <c r="WAO330" s="50"/>
      <c r="WAP330" s="50"/>
      <c r="WAQ330" s="50"/>
      <c r="WAR330" s="50"/>
      <c r="WAS330" s="50"/>
      <c r="WAT330" s="50"/>
      <c r="WAU330" s="50"/>
      <c r="WAV330" s="50"/>
      <c r="WAW330" s="50"/>
      <c r="WAX330" s="50"/>
      <c r="WAY330" s="50"/>
      <c r="WAZ330" s="50"/>
      <c r="WBA330" s="50"/>
      <c r="WBB330" s="50"/>
      <c r="WBC330" s="50"/>
      <c r="WBD330" s="50"/>
      <c r="WBE330" s="50"/>
      <c r="WBF330" s="50"/>
      <c r="WBG330" s="50"/>
      <c r="WBH330" s="50"/>
      <c r="WBI330" s="50"/>
      <c r="WBJ330" s="50"/>
      <c r="WBK330" s="50"/>
      <c r="WBL330" s="50"/>
      <c r="WBM330" s="50"/>
      <c r="WBN330" s="50"/>
      <c r="WBO330" s="50"/>
      <c r="WBP330" s="50"/>
      <c r="WBR330" s="50"/>
      <c r="WBT330" s="50"/>
      <c r="WBU330" s="50"/>
      <c r="WBV330" s="50"/>
      <c r="WBW330" s="50"/>
      <c r="WBX330" s="50"/>
      <c r="WBY330" s="50"/>
      <c r="WBZ330" s="50"/>
      <c r="WCA330" s="50"/>
      <c r="WCF330" s="50"/>
      <c r="WCG330" s="50"/>
      <c r="WCH330" s="50"/>
      <c r="WCI330" s="50"/>
      <c r="WCJ330" s="50"/>
      <c r="WCK330" s="50"/>
      <c r="WCL330" s="50"/>
      <c r="WCM330" s="50"/>
      <c r="WCN330" s="50"/>
      <c r="WCO330" s="50"/>
      <c r="WCP330" s="50"/>
      <c r="WCQ330" s="50"/>
      <c r="WCR330" s="50"/>
      <c r="WCS330" s="50"/>
      <c r="WCT330" s="50"/>
      <c r="WCU330" s="50"/>
      <c r="WCV330" s="50"/>
      <c r="WCW330" s="50"/>
      <c r="WCX330" s="50"/>
      <c r="WCY330" s="50"/>
      <c r="WCZ330" s="50"/>
      <c r="WDA330" s="50"/>
      <c r="WDB330" s="50"/>
      <c r="WDC330" s="50"/>
      <c r="WDD330" s="50"/>
      <c r="WDE330" s="50"/>
      <c r="WDF330" s="50"/>
      <c r="WDG330" s="50"/>
      <c r="WDH330" s="50"/>
      <c r="WDI330" s="50"/>
      <c r="WDJ330" s="50"/>
      <c r="WDK330" s="50"/>
      <c r="WDL330" s="50"/>
      <c r="WDM330" s="50"/>
      <c r="WDN330" s="50"/>
      <c r="WDO330" s="50"/>
      <c r="WDP330" s="50"/>
      <c r="WDQ330" s="50"/>
      <c r="WDR330" s="50"/>
      <c r="WDS330" s="50"/>
      <c r="WDT330" s="50"/>
      <c r="WDU330" s="50"/>
      <c r="WDV330" s="50"/>
      <c r="WDW330" s="50"/>
      <c r="WDX330" s="50"/>
      <c r="WDY330" s="50"/>
      <c r="WDZ330" s="50"/>
      <c r="WEA330" s="50"/>
      <c r="WEB330" s="50"/>
      <c r="WEC330" s="50"/>
      <c r="WED330" s="50"/>
      <c r="WEE330" s="50"/>
      <c r="WEF330" s="50"/>
      <c r="WEG330" s="50"/>
      <c r="WEH330" s="50"/>
      <c r="WEI330" s="50"/>
      <c r="WEJ330" s="50"/>
      <c r="WEK330" s="50"/>
      <c r="WEL330" s="50"/>
      <c r="WEM330" s="50"/>
      <c r="WEN330" s="50"/>
      <c r="WEO330" s="50"/>
      <c r="WEP330" s="50"/>
      <c r="WEQ330" s="50"/>
      <c r="WER330" s="50"/>
      <c r="WES330" s="50"/>
      <c r="WET330" s="50"/>
      <c r="WEU330" s="50"/>
      <c r="WEV330" s="50"/>
      <c r="WEW330" s="50"/>
      <c r="WEX330" s="50"/>
      <c r="WEY330" s="50"/>
      <c r="WEZ330" s="50"/>
      <c r="WFA330" s="50"/>
      <c r="WFB330" s="50"/>
      <c r="WFC330" s="50"/>
      <c r="WFD330" s="50"/>
      <c r="WFE330" s="50"/>
      <c r="WFF330" s="50"/>
      <c r="WFG330" s="50"/>
      <c r="WFH330" s="50"/>
      <c r="WFI330" s="50"/>
      <c r="WFJ330" s="50"/>
      <c r="WFK330" s="50"/>
      <c r="WFL330" s="50"/>
      <c r="WFM330" s="50"/>
      <c r="WFN330" s="50"/>
      <c r="WFO330" s="50"/>
      <c r="WFP330" s="50"/>
      <c r="WFQ330" s="50"/>
      <c r="WFR330" s="50"/>
      <c r="WFS330" s="50"/>
      <c r="WFT330" s="50"/>
      <c r="WFU330" s="50"/>
      <c r="WFV330" s="50"/>
      <c r="WFW330" s="50"/>
      <c r="WFX330" s="50"/>
      <c r="WFY330" s="50"/>
      <c r="WFZ330" s="50"/>
      <c r="WGA330" s="50"/>
      <c r="WGB330" s="50"/>
      <c r="WGC330" s="50"/>
      <c r="WGD330" s="50"/>
      <c r="WGE330" s="50"/>
      <c r="WGF330" s="50"/>
      <c r="WGG330" s="50"/>
      <c r="WGH330" s="50"/>
      <c r="WGI330" s="50"/>
      <c r="WGJ330" s="50"/>
      <c r="WGK330" s="50"/>
      <c r="WGL330" s="50"/>
      <c r="WGM330" s="50"/>
      <c r="WGN330" s="50"/>
      <c r="WGO330" s="50"/>
      <c r="WGP330" s="50"/>
      <c r="WGQ330" s="50"/>
      <c r="WGR330" s="50"/>
      <c r="WGS330" s="50"/>
      <c r="WGT330" s="50"/>
      <c r="WGU330" s="50"/>
      <c r="WGV330" s="50"/>
      <c r="WGW330" s="50"/>
      <c r="WGX330" s="50"/>
      <c r="WGY330" s="50"/>
      <c r="WGZ330" s="50"/>
      <c r="WHA330" s="50"/>
      <c r="WHB330" s="50"/>
      <c r="WHC330" s="50"/>
      <c r="WHD330" s="50"/>
      <c r="WHE330" s="50"/>
      <c r="WHF330" s="50"/>
      <c r="WHG330" s="50"/>
      <c r="WHH330" s="50"/>
      <c r="WHI330" s="50"/>
      <c r="WHJ330" s="50"/>
      <c r="WHK330" s="50"/>
      <c r="WHL330" s="50"/>
      <c r="WHM330" s="50"/>
      <c r="WHN330" s="50"/>
      <c r="WHO330" s="50"/>
      <c r="WHP330" s="50"/>
      <c r="WHQ330" s="50"/>
      <c r="WHR330" s="50"/>
      <c r="WHS330" s="50"/>
      <c r="WHT330" s="50"/>
      <c r="WHU330" s="50"/>
      <c r="WHV330" s="50"/>
      <c r="WHW330" s="50"/>
      <c r="WHX330" s="50"/>
      <c r="WHY330" s="50"/>
      <c r="WHZ330" s="50"/>
      <c r="WIA330" s="50"/>
      <c r="WIB330" s="50"/>
      <c r="WIC330" s="50"/>
      <c r="WID330" s="50"/>
      <c r="WIE330" s="50"/>
      <c r="WIF330" s="50"/>
      <c r="WIG330" s="50"/>
      <c r="WIH330" s="50"/>
      <c r="WII330" s="50"/>
      <c r="WIJ330" s="50"/>
      <c r="WIK330" s="50"/>
      <c r="WIL330" s="50"/>
      <c r="WIM330" s="50"/>
      <c r="WIN330" s="50"/>
      <c r="WIO330" s="50"/>
      <c r="WIP330" s="50"/>
      <c r="WIQ330" s="50"/>
      <c r="WIR330" s="50"/>
      <c r="WIS330" s="50"/>
      <c r="WIT330" s="50"/>
      <c r="WIU330" s="50"/>
      <c r="WIV330" s="50"/>
      <c r="WIW330" s="50"/>
      <c r="WIX330" s="50"/>
      <c r="WIY330" s="50"/>
      <c r="WIZ330" s="50"/>
      <c r="WJA330" s="50"/>
      <c r="WJB330" s="50"/>
      <c r="WJC330" s="50"/>
      <c r="WJD330" s="50"/>
      <c r="WJE330" s="50"/>
      <c r="WJF330" s="50"/>
      <c r="WJG330" s="50"/>
      <c r="WJH330" s="50"/>
      <c r="WJI330" s="50"/>
      <c r="WJJ330" s="50"/>
      <c r="WJK330" s="50"/>
      <c r="WJL330" s="50"/>
      <c r="WJM330" s="50"/>
      <c r="WJN330" s="50"/>
      <c r="WJO330" s="50"/>
      <c r="WJP330" s="50"/>
      <c r="WJQ330" s="50"/>
      <c r="WJR330" s="50"/>
      <c r="WJS330" s="50"/>
      <c r="WJT330" s="50"/>
      <c r="WJU330" s="50"/>
      <c r="WJV330" s="50"/>
      <c r="WJW330" s="50"/>
      <c r="WJX330" s="50"/>
      <c r="WJY330" s="50"/>
      <c r="WJZ330" s="50"/>
      <c r="WKA330" s="50"/>
      <c r="WKB330" s="50"/>
      <c r="WKC330" s="50"/>
      <c r="WKD330" s="50"/>
      <c r="WKE330" s="50"/>
      <c r="WKF330" s="50"/>
      <c r="WKG330" s="50"/>
      <c r="WKH330" s="50"/>
      <c r="WKI330" s="50"/>
      <c r="WKJ330" s="50"/>
      <c r="WKK330" s="50"/>
      <c r="WKL330" s="50"/>
      <c r="WKM330" s="50"/>
      <c r="WKN330" s="50"/>
      <c r="WKO330" s="50"/>
      <c r="WKP330" s="50"/>
      <c r="WKQ330" s="50"/>
      <c r="WKR330" s="50"/>
      <c r="WKS330" s="50"/>
      <c r="WKT330" s="50"/>
      <c r="WKU330" s="50"/>
      <c r="WKV330" s="50"/>
      <c r="WKW330" s="50"/>
      <c r="WKX330" s="50"/>
      <c r="WKY330" s="50"/>
      <c r="WKZ330" s="50"/>
      <c r="WLA330" s="50"/>
      <c r="WLB330" s="50"/>
      <c r="WLC330" s="50"/>
      <c r="WLD330" s="50"/>
      <c r="WLE330" s="50"/>
      <c r="WLF330" s="50"/>
      <c r="WLG330" s="50"/>
      <c r="WLH330" s="50"/>
      <c r="WLI330" s="50"/>
      <c r="WLJ330" s="50"/>
      <c r="WLK330" s="50"/>
      <c r="WLL330" s="50"/>
      <c r="WLN330" s="50"/>
      <c r="WLP330" s="50"/>
      <c r="WLQ330" s="50"/>
      <c r="WLR330" s="50"/>
      <c r="WLS330" s="50"/>
      <c r="WLT330" s="50"/>
      <c r="WLU330" s="50"/>
      <c r="WLV330" s="50"/>
      <c r="WLW330" s="50"/>
      <c r="WMB330" s="50"/>
      <c r="WMC330" s="50"/>
      <c r="WMD330" s="50"/>
      <c r="WME330" s="50"/>
      <c r="WMF330" s="50"/>
      <c r="WMG330" s="50"/>
      <c r="WMH330" s="50"/>
      <c r="WMI330" s="50"/>
      <c r="WMJ330" s="50"/>
      <c r="WMK330" s="50"/>
      <c r="WML330" s="50"/>
      <c r="WMM330" s="50"/>
      <c r="WMN330" s="50"/>
      <c r="WMO330" s="50"/>
      <c r="WMP330" s="50"/>
      <c r="WMQ330" s="50"/>
      <c r="WMR330" s="50"/>
      <c r="WMS330" s="50"/>
      <c r="WMT330" s="50"/>
      <c r="WMU330" s="50"/>
      <c r="WMV330" s="50"/>
      <c r="WMW330" s="50"/>
      <c r="WMX330" s="50"/>
      <c r="WMY330" s="50"/>
      <c r="WMZ330" s="50"/>
      <c r="WNA330" s="50"/>
      <c r="WNB330" s="50"/>
      <c r="WNC330" s="50"/>
      <c r="WND330" s="50"/>
      <c r="WNE330" s="50"/>
      <c r="WNF330" s="50"/>
      <c r="WNG330" s="50"/>
      <c r="WNH330" s="50"/>
      <c r="WNI330" s="50"/>
      <c r="WNJ330" s="50"/>
      <c r="WNK330" s="50"/>
      <c r="WNL330" s="50"/>
      <c r="WNM330" s="50"/>
      <c r="WNN330" s="50"/>
      <c r="WNO330" s="50"/>
      <c r="WNP330" s="50"/>
      <c r="WNQ330" s="50"/>
      <c r="WNR330" s="50"/>
      <c r="WNS330" s="50"/>
      <c r="WNT330" s="50"/>
      <c r="WNU330" s="50"/>
      <c r="WNV330" s="50"/>
      <c r="WNW330" s="50"/>
      <c r="WNX330" s="50"/>
      <c r="WNY330" s="50"/>
      <c r="WNZ330" s="50"/>
      <c r="WOA330" s="50"/>
      <c r="WOB330" s="50"/>
      <c r="WOC330" s="50"/>
      <c r="WOD330" s="50"/>
      <c r="WOE330" s="50"/>
      <c r="WOF330" s="50"/>
      <c r="WOG330" s="50"/>
      <c r="WOH330" s="50"/>
      <c r="WOI330" s="50"/>
      <c r="WOJ330" s="50"/>
      <c r="WOK330" s="50"/>
      <c r="WOL330" s="50"/>
      <c r="WOM330" s="50"/>
      <c r="WON330" s="50"/>
      <c r="WOO330" s="50"/>
      <c r="WOP330" s="50"/>
      <c r="WOQ330" s="50"/>
      <c r="WOR330" s="50"/>
      <c r="WOS330" s="50"/>
      <c r="WOT330" s="50"/>
      <c r="WOU330" s="50"/>
      <c r="WOV330" s="50"/>
      <c r="WOW330" s="50"/>
      <c r="WOX330" s="50"/>
      <c r="WOY330" s="50"/>
      <c r="WOZ330" s="50"/>
      <c r="WPA330" s="50"/>
      <c r="WPB330" s="50"/>
      <c r="WPC330" s="50"/>
      <c r="WPD330" s="50"/>
      <c r="WPE330" s="50"/>
      <c r="WPF330" s="50"/>
      <c r="WPG330" s="50"/>
      <c r="WPH330" s="50"/>
      <c r="WPI330" s="50"/>
      <c r="WPJ330" s="50"/>
      <c r="WPK330" s="50"/>
      <c r="WPL330" s="50"/>
      <c r="WPM330" s="50"/>
      <c r="WPN330" s="50"/>
      <c r="WPO330" s="50"/>
      <c r="WPP330" s="50"/>
      <c r="WPQ330" s="50"/>
      <c r="WPR330" s="50"/>
      <c r="WPS330" s="50"/>
      <c r="WPT330" s="50"/>
      <c r="WPU330" s="50"/>
      <c r="WPV330" s="50"/>
      <c r="WPW330" s="50"/>
      <c r="WPX330" s="50"/>
      <c r="WPY330" s="50"/>
      <c r="WPZ330" s="50"/>
      <c r="WQA330" s="50"/>
      <c r="WQB330" s="50"/>
      <c r="WQC330" s="50"/>
      <c r="WQD330" s="50"/>
      <c r="WQE330" s="50"/>
      <c r="WQF330" s="50"/>
      <c r="WQG330" s="50"/>
      <c r="WQH330" s="50"/>
      <c r="WQI330" s="50"/>
      <c r="WQJ330" s="50"/>
      <c r="WQK330" s="50"/>
      <c r="WQL330" s="50"/>
      <c r="WQM330" s="50"/>
      <c r="WQN330" s="50"/>
      <c r="WQO330" s="50"/>
      <c r="WQP330" s="50"/>
      <c r="WQQ330" s="50"/>
      <c r="WQR330" s="50"/>
      <c r="WQS330" s="50"/>
      <c r="WQT330" s="50"/>
      <c r="WQU330" s="50"/>
      <c r="WQV330" s="50"/>
      <c r="WQW330" s="50"/>
      <c r="WQX330" s="50"/>
      <c r="WQY330" s="50"/>
      <c r="WQZ330" s="50"/>
      <c r="WRA330" s="50"/>
      <c r="WRB330" s="50"/>
      <c r="WRC330" s="50"/>
      <c r="WRD330" s="50"/>
      <c r="WRE330" s="50"/>
      <c r="WRF330" s="50"/>
      <c r="WRG330" s="50"/>
      <c r="WRH330" s="50"/>
      <c r="WRI330" s="50"/>
      <c r="WRJ330" s="50"/>
      <c r="WRK330" s="50"/>
      <c r="WRL330" s="50"/>
      <c r="WRM330" s="50"/>
      <c r="WRN330" s="50"/>
      <c r="WRO330" s="50"/>
      <c r="WRP330" s="50"/>
      <c r="WRQ330" s="50"/>
      <c r="WRR330" s="50"/>
      <c r="WRS330" s="50"/>
      <c r="WRT330" s="50"/>
      <c r="WRU330" s="50"/>
      <c r="WRV330" s="50"/>
      <c r="WRW330" s="50"/>
      <c r="WRX330" s="50"/>
      <c r="WRY330" s="50"/>
      <c r="WRZ330" s="50"/>
      <c r="WSA330" s="50"/>
      <c r="WSB330" s="50"/>
      <c r="WSC330" s="50"/>
      <c r="WSD330" s="50"/>
      <c r="WSE330" s="50"/>
      <c r="WSF330" s="50"/>
      <c r="WSG330" s="50"/>
      <c r="WSH330" s="50"/>
      <c r="WSI330" s="50"/>
      <c r="WSJ330" s="50"/>
      <c r="WSK330" s="50"/>
      <c r="WSL330" s="50"/>
      <c r="WSM330" s="50"/>
      <c r="WSN330" s="50"/>
      <c r="WSO330" s="50"/>
      <c r="WSP330" s="50"/>
      <c r="WSQ330" s="50"/>
      <c r="WSR330" s="50"/>
      <c r="WSS330" s="50"/>
      <c r="WST330" s="50"/>
      <c r="WSU330" s="50"/>
      <c r="WSV330" s="50"/>
      <c r="WSW330" s="50"/>
      <c r="WSX330" s="50"/>
      <c r="WSY330" s="50"/>
      <c r="WSZ330" s="50"/>
      <c r="WTA330" s="50"/>
      <c r="WTB330" s="50"/>
      <c r="WTC330" s="50"/>
      <c r="WTD330" s="50"/>
      <c r="WTE330" s="50"/>
      <c r="WTF330" s="50"/>
      <c r="WTG330" s="50"/>
      <c r="WTH330" s="50"/>
      <c r="WTI330" s="50"/>
      <c r="WTJ330" s="50"/>
      <c r="WTK330" s="50"/>
      <c r="WTL330" s="50"/>
      <c r="WTM330" s="50"/>
      <c r="WTN330" s="50"/>
      <c r="WTO330" s="50"/>
      <c r="WTP330" s="50"/>
      <c r="WTQ330" s="50"/>
      <c r="WTR330" s="50"/>
      <c r="WTS330" s="50"/>
      <c r="WTT330" s="50"/>
      <c r="WTU330" s="50"/>
      <c r="WTV330" s="50"/>
      <c r="WTW330" s="50"/>
      <c r="WTX330" s="50"/>
      <c r="WTY330" s="50"/>
      <c r="WTZ330" s="50"/>
      <c r="WUA330" s="50"/>
      <c r="WUB330" s="50"/>
      <c r="WUC330" s="50"/>
      <c r="WUD330" s="50"/>
      <c r="WUE330" s="50"/>
      <c r="WUF330" s="50"/>
      <c r="WUG330" s="50"/>
      <c r="WUH330" s="50"/>
      <c r="WUI330" s="50"/>
      <c r="WUJ330" s="50"/>
      <c r="WUK330" s="50"/>
      <c r="WUL330" s="50"/>
      <c r="WUM330" s="50"/>
      <c r="WUN330" s="50"/>
      <c r="WUO330" s="50"/>
      <c r="WUP330" s="50"/>
      <c r="WUQ330" s="50"/>
      <c r="WUR330" s="50"/>
      <c r="WUS330" s="50"/>
      <c r="WUT330" s="50"/>
      <c r="WUU330" s="50"/>
      <c r="WUV330" s="50"/>
      <c r="WUW330" s="50"/>
      <c r="WUX330" s="50"/>
      <c r="WUY330" s="50"/>
      <c r="WUZ330" s="50"/>
      <c r="WVA330" s="50"/>
      <c r="WVB330" s="50"/>
      <c r="WVC330" s="50"/>
      <c r="WVD330" s="50"/>
      <c r="WVE330" s="50"/>
      <c r="WVF330" s="50"/>
      <c r="WVG330" s="50"/>
      <c r="WVH330" s="50"/>
      <c r="WVJ330" s="50"/>
      <c r="WVL330" s="50"/>
      <c r="WVM330" s="50"/>
      <c r="WVN330" s="50"/>
      <c r="WVO330" s="50"/>
      <c r="WVP330" s="50"/>
      <c r="WVQ330" s="50"/>
      <c r="WVR330" s="50"/>
      <c r="WVS330" s="50"/>
      <c r="WVX330" s="50"/>
      <c r="WVY330" s="50"/>
      <c r="WVZ330" s="50"/>
      <c r="WWA330" s="50"/>
      <c r="WWB330" s="50"/>
      <c r="WWC330" s="50"/>
      <c r="WWD330" s="50"/>
      <c r="WWE330" s="50"/>
      <c r="WWF330" s="50"/>
      <c r="WWG330" s="50"/>
      <c r="WWH330" s="50"/>
      <c r="WWI330" s="50"/>
      <c r="WWJ330" s="50"/>
      <c r="WWK330" s="50"/>
      <c r="WWL330" s="50"/>
      <c r="WWM330" s="50"/>
      <c r="WWN330" s="50"/>
      <c r="WWO330" s="50"/>
      <c r="WWP330" s="50"/>
      <c r="WWQ330" s="50"/>
      <c r="WWR330" s="50"/>
      <c r="WWS330" s="50"/>
      <c r="WWT330" s="50"/>
      <c r="WWU330" s="50"/>
      <c r="WWV330" s="50"/>
      <c r="WWW330" s="50"/>
      <c r="WWX330" s="50"/>
      <c r="WWY330" s="50"/>
      <c r="WWZ330" s="50"/>
      <c r="WXA330" s="50"/>
      <c r="WXB330" s="50"/>
      <c r="WXC330" s="50"/>
      <c r="WXD330" s="50"/>
      <c r="WXE330" s="50"/>
      <c r="WXF330" s="50"/>
      <c r="WXG330" s="50"/>
      <c r="WXH330" s="50"/>
      <c r="WXI330" s="50"/>
      <c r="WXJ330" s="50"/>
      <c r="WXK330" s="50"/>
      <c r="WXL330" s="50"/>
      <c r="WXM330" s="50"/>
      <c r="WXN330" s="50"/>
      <c r="WXO330" s="50"/>
      <c r="WXP330" s="50"/>
      <c r="WXQ330" s="50"/>
      <c r="WXR330" s="50"/>
      <c r="WXS330" s="50"/>
      <c r="WXT330" s="50"/>
      <c r="WXU330" s="50"/>
      <c r="WXV330" s="50"/>
      <c r="WXW330" s="50"/>
      <c r="WXX330" s="50"/>
      <c r="WXY330" s="50"/>
      <c r="WXZ330" s="50"/>
      <c r="WYA330" s="50"/>
      <c r="WYB330" s="50"/>
      <c r="WYC330" s="50"/>
      <c r="WYD330" s="50"/>
      <c r="WYE330" s="50"/>
      <c r="WYF330" s="50"/>
      <c r="WYG330" s="50"/>
      <c r="WYH330" s="50"/>
      <c r="WYI330" s="50"/>
      <c r="WYJ330" s="50"/>
      <c r="WYK330" s="50"/>
      <c r="WYL330" s="50"/>
      <c r="WYM330" s="50"/>
      <c r="WYN330" s="50"/>
      <c r="WYO330" s="50"/>
      <c r="WYP330" s="50"/>
      <c r="WYQ330" s="50"/>
      <c r="WYR330" s="50"/>
      <c r="WYS330" s="50"/>
      <c r="WYT330" s="50"/>
      <c r="WYU330" s="50"/>
      <c r="WYV330" s="50"/>
      <c r="WYW330" s="50"/>
      <c r="WYX330" s="50"/>
      <c r="WYY330" s="50"/>
      <c r="WYZ330" s="50"/>
      <c r="WZA330" s="50"/>
      <c r="WZB330" s="50"/>
      <c r="WZC330" s="50"/>
      <c r="WZD330" s="50"/>
      <c r="WZE330" s="50"/>
      <c r="WZF330" s="50"/>
      <c r="WZG330" s="50"/>
      <c r="WZH330" s="50"/>
      <c r="WZI330" s="50"/>
      <c r="WZJ330" s="50"/>
      <c r="WZK330" s="50"/>
      <c r="WZL330" s="50"/>
      <c r="WZM330" s="50"/>
      <c r="WZN330" s="50"/>
      <c r="WZO330" s="50"/>
      <c r="WZP330" s="50"/>
      <c r="WZQ330" s="50"/>
      <c r="WZR330" s="50"/>
      <c r="WZS330" s="50"/>
      <c r="WZT330" s="50"/>
      <c r="WZU330" s="50"/>
      <c r="WZV330" s="50"/>
      <c r="WZW330" s="50"/>
      <c r="WZX330" s="50"/>
      <c r="WZY330" s="50"/>
      <c r="WZZ330" s="50"/>
      <c r="XAA330" s="50"/>
      <c r="XAB330" s="50"/>
      <c r="XAC330" s="50"/>
      <c r="XAD330" s="50"/>
      <c r="XAE330" s="50"/>
      <c r="XAF330" s="50"/>
      <c r="XAG330" s="50"/>
      <c r="XAH330" s="50"/>
      <c r="XAI330" s="50"/>
      <c r="XAJ330" s="50"/>
      <c r="XAK330" s="50"/>
      <c r="XAL330" s="50"/>
      <c r="XAM330" s="50"/>
      <c r="XAN330" s="50"/>
      <c r="XAO330" s="50"/>
      <c r="XAP330" s="50"/>
      <c r="XAQ330" s="50"/>
      <c r="XAR330" s="50"/>
      <c r="XAS330" s="50"/>
      <c r="XAT330" s="50"/>
      <c r="XAU330" s="50"/>
      <c r="XAV330" s="50"/>
      <c r="XAW330" s="50"/>
      <c r="XAX330" s="50"/>
      <c r="XAY330" s="50"/>
      <c r="XAZ330" s="50"/>
      <c r="XBA330" s="50"/>
      <c r="XBB330" s="50"/>
      <c r="XBC330" s="50"/>
      <c r="XBD330" s="50"/>
      <c r="XBE330" s="50"/>
      <c r="XBF330" s="50"/>
      <c r="XBG330" s="50"/>
      <c r="XBH330" s="50"/>
      <c r="XBI330" s="50"/>
      <c r="XBJ330" s="50"/>
      <c r="XBK330" s="50"/>
      <c r="XBL330" s="50"/>
      <c r="XBM330" s="50"/>
      <c r="XBN330" s="50"/>
      <c r="XBO330" s="50"/>
      <c r="XBP330" s="50"/>
      <c r="XBQ330" s="50"/>
      <c r="XBR330" s="50"/>
      <c r="XBS330" s="50"/>
      <c r="XBT330" s="50"/>
      <c r="XBU330" s="50"/>
      <c r="XBV330" s="50"/>
      <c r="XBW330" s="50"/>
      <c r="XBX330" s="50"/>
      <c r="XBY330" s="50"/>
      <c r="XBZ330" s="50"/>
      <c r="XCA330" s="50"/>
      <c r="XCB330" s="50"/>
      <c r="XCC330" s="50"/>
      <c r="XCD330" s="50"/>
      <c r="XCE330" s="50"/>
      <c r="XCF330" s="50"/>
      <c r="XCG330" s="50"/>
      <c r="XCH330" s="50"/>
      <c r="XCI330" s="50"/>
      <c r="XCJ330" s="50"/>
      <c r="XCK330" s="50"/>
      <c r="XCL330" s="50"/>
      <c r="XCM330" s="50"/>
      <c r="XCN330" s="50"/>
      <c r="XCO330" s="50"/>
      <c r="XCP330" s="50"/>
      <c r="XCQ330" s="50"/>
      <c r="XCR330" s="50"/>
      <c r="XCS330" s="50"/>
      <c r="XCT330" s="50"/>
      <c r="XCU330" s="50"/>
      <c r="XCV330" s="50"/>
      <c r="XCW330" s="50"/>
      <c r="XCX330" s="50"/>
      <c r="XCY330" s="50"/>
      <c r="XCZ330" s="50"/>
      <c r="XDA330" s="50"/>
      <c r="XDB330" s="50"/>
      <c r="XDC330" s="50"/>
      <c r="XDD330" s="50"/>
      <c r="XDE330" s="50"/>
      <c r="XDF330" s="50"/>
      <c r="XDG330" s="50"/>
      <c r="XDH330" s="50"/>
      <c r="XDI330" s="50"/>
      <c r="XDJ330" s="50"/>
      <c r="XDK330" s="50"/>
      <c r="XDL330" s="50"/>
      <c r="XDM330" s="50"/>
      <c r="XDN330" s="50"/>
      <c r="XDO330" s="50"/>
      <c r="XDP330" s="50"/>
      <c r="XDQ330" s="50"/>
      <c r="XDR330" s="50"/>
      <c r="XDS330" s="50"/>
      <c r="XDT330" s="50"/>
      <c r="XDU330" s="50"/>
      <c r="XDV330" s="50"/>
      <c r="XDW330" s="50"/>
      <c r="XDX330" s="50"/>
      <c r="XDY330" s="50"/>
      <c r="XDZ330" s="50"/>
      <c r="XEA330" s="50"/>
      <c r="XEB330" s="50"/>
      <c r="XEC330" s="50"/>
      <c r="XED330" s="50"/>
      <c r="XEE330" s="50"/>
      <c r="XEF330" s="50"/>
      <c r="XEG330" s="50"/>
      <c r="XEH330" s="50"/>
      <c r="XEI330" s="50"/>
      <c r="XEJ330" s="50"/>
      <c r="XEK330" s="50"/>
      <c r="XEL330" s="50"/>
      <c r="XEM330" s="50"/>
      <c r="XEN330" s="50"/>
      <c r="XEO330" s="50"/>
      <c r="XEP330" s="50"/>
      <c r="XEQ330" s="50"/>
      <c r="XER330" s="50"/>
      <c r="XES330" s="50"/>
      <c r="XET330" s="50"/>
      <c r="XEU330" s="50"/>
      <c r="XEV330" s="50"/>
      <c r="XEW330" s="50"/>
      <c r="XEX330" s="50"/>
      <c r="XEY330" s="50"/>
      <c r="XEZ330" s="50"/>
      <c r="XFA330" s="50"/>
      <c r="XFB330" s="50"/>
      <c r="XFC330" s="50"/>
      <c r="XFD330" s="50"/>
    </row>
    <row r="331" ht="16.5" customHeight="1" spans="1:16384">
      <c r="A331" s="45" t="s">
        <v>199</v>
      </c>
      <c r="B331" s="46"/>
      <c r="C331" s="46"/>
      <c r="D331" s="46"/>
      <c r="E331" s="47"/>
      <c r="F331" s="46"/>
      <c r="G331" s="48">
        <f>D331-F331</f>
        <v>0</v>
      </c>
      <c r="H331" s="49"/>
      <c r="I331" s="46"/>
      <c r="J331" s="48">
        <f>I331-B331</f>
        <v>0</v>
      </c>
      <c r="K331" s="47"/>
      <c r="L331" s="50"/>
      <c r="Q331" s="43"/>
      <c r="R331" s="30"/>
      <c r="S331" s="30"/>
      <c r="T331" s="42">
        <f t="shared" si="24"/>
        <v>0</v>
      </c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0"/>
      <c r="BI331" s="50"/>
      <c r="BJ331" s="50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50"/>
      <c r="BX331" s="50"/>
      <c r="BY331" s="50"/>
      <c r="BZ331" s="50"/>
      <c r="CA331" s="50"/>
      <c r="CB331" s="50"/>
      <c r="CC331" s="50"/>
      <c r="CD331" s="50"/>
      <c r="CE331" s="50"/>
      <c r="CF331" s="50"/>
      <c r="CG331" s="50"/>
      <c r="CH331" s="50"/>
      <c r="CI331" s="50"/>
      <c r="CJ331" s="50"/>
      <c r="CK331" s="50"/>
      <c r="CL331" s="50"/>
      <c r="CM331" s="50"/>
      <c r="CN331" s="50"/>
      <c r="CO331" s="50"/>
      <c r="CP331" s="50"/>
      <c r="CQ331" s="50"/>
      <c r="CR331" s="50"/>
      <c r="CS331" s="50"/>
      <c r="CT331" s="50"/>
      <c r="CU331" s="50"/>
      <c r="CV331" s="50"/>
      <c r="CW331" s="50"/>
      <c r="CX331" s="50"/>
      <c r="CY331" s="50"/>
      <c r="CZ331" s="50"/>
      <c r="DA331" s="50"/>
      <c r="DB331" s="50"/>
      <c r="DC331" s="50"/>
      <c r="DD331" s="50"/>
      <c r="DE331" s="50"/>
      <c r="DF331" s="50"/>
      <c r="DG331" s="50"/>
      <c r="DH331" s="50"/>
      <c r="DI331" s="50"/>
      <c r="DJ331" s="50"/>
      <c r="DK331" s="50"/>
      <c r="DL331" s="50"/>
      <c r="DM331" s="50"/>
      <c r="DN331" s="50"/>
      <c r="DO331" s="50"/>
      <c r="DP331" s="50"/>
      <c r="DQ331" s="50"/>
      <c r="DR331" s="50"/>
      <c r="DS331" s="50"/>
      <c r="DT331" s="50"/>
      <c r="DU331" s="50"/>
      <c r="DV331" s="50"/>
      <c r="DW331" s="50"/>
      <c r="DX331" s="50"/>
      <c r="DY331" s="50"/>
      <c r="DZ331" s="50"/>
      <c r="EA331" s="50"/>
      <c r="EB331" s="50"/>
      <c r="EC331" s="50"/>
      <c r="ED331" s="50"/>
      <c r="EE331" s="50"/>
      <c r="EF331" s="50"/>
      <c r="EG331" s="50"/>
      <c r="EH331" s="50"/>
      <c r="EI331" s="50"/>
      <c r="EJ331" s="50"/>
      <c r="EK331" s="50"/>
      <c r="EL331" s="50"/>
      <c r="EM331" s="50"/>
      <c r="EN331" s="50"/>
      <c r="EO331" s="50"/>
      <c r="EP331" s="50"/>
      <c r="EQ331" s="50"/>
      <c r="ER331" s="50"/>
      <c r="ES331" s="50"/>
      <c r="ET331" s="50"/>
      <c r="EU331" s="50"/>
      <c r="EV331" s="50"/>
      <c r="EW331" s="50"/>
      <c r="EX331" s="50"/>
      <c r="EY331" s="50"/>
      <c r="EZ331" s="50"/>
      <c r="FA331" s="50"/>
      <c r="FB331" s="50"/>
      <c r="FC331" s="50"/>
      <c r="FD331" s="50"/>
      <c r="FE331" s="50"/>
      <c r="FF331" s="50"/>
      <c r="FG331" s="50"/>
      <c r="FH331" s="50"/>
      <c r="FI331" s="50"/>
      <c r="FJ331" s="50"/>
      <c r="FK331" s="50"/>
      <c r="FL331" s="50"/>
      <c r="FM331" s="50"/>
      <c r="FN331" s="50"/>
      <c r="FO331" s="50"/>
      <c r="FP331" s="50"/>
      <c r="FQ331" s="50"/>
      <c r="FR331" s="50"/>
      <c r="FS331" s="50"/>
      <c r="FT331" s="50"/>
      <c r="FU331" s="50"/>
      <c r="FV331" s="50"/>
      <c r="FW331" s="50"/>
      <c r="FX331" s="50"/>
      <c r="FY331" s="50"/>
      <c r="FZ331" s="50"/>
      <c r="GA331" s="50"/>
      <c r="GB331" s="50"/>
      <c r="GC331" s="50"/>
      <c r="GD331" s="50"/>
      <c r="GE331" s="50"/>
      <c r="GF331" s="50"/>
      <c r="GG331" s="50"/>
      <c r="GH331" s="50"/>
      <c r="GI331" s="50"/>
      <c r="GJ331" s="50"/>
      <c r="GK331" s="50"/>
      <c r="GL331" s="50"/>
      <c r="GM331" s="50"/>
      <c r="GN331" s="50"/>
      <c r="GO331" s="50"/>
      <c r="GP331" s="50"/>
      <c r="GQ331" s="50"/>
      <c r="GR331" s="50"/>
      <c r="GS331" s="50"/>
      <c r="GT331" s="50"/>
      <c r="GU331" s="50"/>
      <c r="GV331" s="50"/>
      <c r="GW331" s="50"/>
      <c r="GX331" s="50"/>
      <c r="GY331" s="50"/>
      <c r="GZ331" s="50"/>
      <c r="HA331" s="50"/>
      <c r="HB331" s="50"/>
      <c r="HC331" s="50"/>
      <c r="HD331" s="50"/>
      <c r="HE331" s="50"/>
      <c r="HF331" s="50"/>
      <c r="HG331" s="50"/>
      <c r="HH331" s="50"/>
      <c r="HI331" s="50"/>
      <c r="HJ331" s="50"/>
      <c r="HK331" s="50"/>
      <c r="HL331" s="50"/>
      <c r="HM331" s="50"/>
      <c r="HN331" s="50"/>
      <c r="HO331" s="50"/>
      <c r="HP331" s="50"/>
      <c r="HQ331" s="50"/>
      <c r="HR331" s="50"/>
      <c r="HS331" s="50"/>
      <c r="HT331" s="50"/>
      <c r="HU331" s="50"/>
      <c r="HV331" s="50"/>
      <c r="HW331" s="50"/>
      <c r="HX331" s="50"/>
      <c r="HY331" s="50"/>
      <c r="HZ331" s="50"/>
      <c r="IA331" s="50"/>
      <c r="IB331" s="50"/>
      <c r="IC331" s="50"/>
      <c r="ID331" s="50"/>
      <c r="IE331" s="50"/>
      <c r="IF331" s="50"/>
      <c r="IG331" s="50"/>
      <c r="IH331" s="50"/>
      <c r="II331" s="50"/>
      <c r="IJ331" s="50"/>
      <c r="IK331" s="50"/>
      <c r="IL331" s="50"/>
      <c r="IM331" s="50"/>
      <c r="IN331" s="50"/>
      <c r="IO331" s="50"/>
      <c r="IP331" s="50"/>
      <c r="IQ331" s="50"/>
      <c r="IR331" s="50"/>
      <c r="IS331" s="50"/>
      <c r="IT331" s="50"/>
      <c r="IU331" s="50"/>
      <c r="IV331" s="50"/>
      <c r="IX331" s="50"/>
      <c r="IZ331" s="50"/>
      <c r="JA331" s="50"/>
      <c r="JB331" s="50"/>
      <c r="JC331" s="50"/>
      <c r="JD331" s="50"/>
      <c r="JE331" s="50"/>
      <c r="JF331" s="50"/>
      <c r="JG331" s="50"/>
      <c r="JL331" s="50"/>
      <c r="JM331" s="50"/>
      <c r="JN331" s="50"/>
      <c r="JO331" s="50"/>
      <c r="JP331" s="50"/>
      <c r="JQ331" s="50"/>
      <c r="JR331" s="50"/>
      <c r="JS331" s="50"/>
      <c r="JT331" s="50"/>
      <c r="JU331" s="50"/>
      <c r="JV331" s="50"/>
      <c r="JW331" s="50"/>
      <c r="JX331" s="50"/>
      <c r="JY331" s="50"/>
      <c r="JZ331" s="50"/>
      <c r="KA331" s="50"/>
      <c r="KB331" s="50"/>
      <c r="KC331" s="50"/>
      <c r="KD331" s="50"/>
      <c r="KE331" s="50"/>
      <c r="KF331" s="50"/>
      <c r="KG331" s="50"/>
      <c r="KH331" s="50"/>
      <c r="KI331" s="50"/>
      <c r="KJ331" s="50"/>
      <c r="KK331" s="50"/>
      <c r="KL331" s="50"/>
      <c r="KM331" s="50"/>
      <c r="KN331" s="50"/>
      <c r="KO331" s="50"/>
      <c r="KP331" s="50"/>
      <c r="KQ331" s="50"/>
      <c r="KR331" s="50"/>
      <c r="KS331" s="50"/>
      <c r="KT331" s="50"/>
      <c r="KU331" s="50"/>
      <c r="KV331" s="50"/>
      <c r="KW331" s="50"/>
      <c r="KX331" s="50"/>
      <c r="KY331" s="50"/>
      <c r="KZ331" s="50"/>
      <c r="LA331" s="50"/>
      <c r="LB331" s="50"/>
      <c r="LC331" s="50"/>
      <c r="LD331" s="50"/>
      <c r="LE331" s="50"/>
      <c r="LF331" s="50"/>
      <c r="LG331" s="50"/>
      <c r="LH331" s="50"/>
      <c r="LI331" s="50"/>
      <c r="LJ331" s="50"/>
      <c r="LK331" s="50"/>
      <c r="LL331" s="50"/>
      <c r="LM331" s="50"/>
      <c r="LN331" s="50"/>
      <c r="LO331" s="50"/>
      <c r="LP331" s="50"/>
      <c r="LQ331" s="50"/>
      <c r="LR331" s="50"/>
      <c r="LS331" s="50"/>
      <c r="LT331" s="50"/>
      <c r="LU331" s="50"/>
      <c r="LV331" s="50"/>
      <c r="LW331" s="50"/>
      <c r="LX331" s="50"/>
      <c r="LY331" s="50"/>
      <c r="LZ331" s="50"/>
      <c r="MA331" s="50"/>
      <c r="MB331" s="50"/>
      <c r="MC331" s="50"/>
      <c r="MD331" s="50"/>
      <c r="ME331" s="50"/>
      <c r="MF331" s="50"/>
      <c r="MG331" s="50"/>
      <c r="MH331" s="50"/>
      <c r="MI331" s="50"/>
      <c r="MJ331" s="50"/>
      <c r="MK331" s="50"/>
      <c r="ML331" s="50"/>
      <c r="MM331" s="50"/>
      <c r="MN331" s="50"/>
      <c r="MO331" s="50"/>
      <c r="MP331" s="50"/>
      <c r="MQ331" s="50"/>
      <c r="MR331" s="50"/>
      <c r="MS331" s="50"/>
      <c r="MT331" s="50"/>
      <c r="MU331" s="50"/>
      <c r="MV331" s="50"/>
      <c r="MW331" s="50"/>
      <c r="MX331" s="50"/>
      <c r="MY331" s="50"/>
      <c r="MZ331" s="50"/>
      <c r="NA331" s="50"/>
      <c r="NB331" s="50"/>
      <c r="NC331" s="50"/>
      <c r="ND331" s="50"/>
      <c r="NE331" s="50"/>
      <c r="NF331" s="50"/>
      <c r="NG331" s="50"/>
      <c r="NH331" s="50"/>
      <c r="NI331" s="50"/>
      <c r="NJ331" s="50"/>
      <c r="NK331" s="50"/>
      <c r="NL331" s="50"/>
      <c r="NM331" s="50"/>
      <c r="NN331" s="50"/>
      <c r="NO331" s="50"/>
      <c r="NP331" s="50"/>
      <c r="NQ331" s="50"/>
      <c r="NR331" s="50"/>
      <c r="NS331" s="50"/>
      <c r="NT331" s="50"/>
      <c r="NU331" s="50"/>
      <c r="NV331" s="50"/>
      <c r="NW331" s="50"/>
      <c r="NX331" s="50"/>
      <c r="NY331" s="50"/>
      <c r="NZ331" s="50"/>
      <c r="OA331" s="50"/>
      <c r="OB331" s="50"/>
      <c r="OC331" s="50"/>
      <c r="OD331" s="50"/>
      <c r="OE331" s="50"/>
      <c r="OF331" s="50"/>
      <c r="OG331" s="50"/>
      <c r="OH331" s="50"/>
      <c r="OI331" s="50"/>
      <c r="OJ331" s="50"/>
      <c r="OK331" s="50"/>
      <c r="OL331" s="50"/>
      <c r="OM331" s="50"/>
      <c r="ON331" s="50"/>
      <c r="OO331" s="50"/>
      <c r="OP331" s="50"/>
      <c r="OQ331" s="50"/>
      <c r="OR331" s="50"/>
      <c r="OS331" s="50"/>
      <c r="OT331" s="50"/>
      <c r="OU331" s="50"/>
      <c r="OV331" s="50"/>
      <c r="OW331" s="50"/>
      <c r="OX331" s="50"/>
      <c r="OY331" s="50"/>
      <c r="OZ331" s="50"/>
      <c r="PA331" s="50"/>
      <c r="PB331" s="50"/>
      <c r="PC331" s="50"/>
      <c r="PD331" s="50"/>
      <c r="PE331" s="50"/>
      <c r="PF331" s="50"/>
      <c r="PG331" s="50"/>
      <c r="PH331" s="50"/>
      <c r="PI331" s="50"/>
      <c r="PJ331" s="50"/>
      <c r="PK331" s="50"/>
      <c r="PL331" s="50"/>
      <c r="PM331" s="50"/>
      <c r="PN331" s="50"/>
      <c r="PO331" s="50"/>
      <c r="PP331" s="50"/>
      <c r="PQ331" s="50"/>
      <c r="PR331" s="50"/>
      <c r="PS331" s="50"/>
      <c r="PT331" s="50"/>
      <c r="PU331" s="50"/>
      <c r="PV331" s="50"/>
      <c r="PW331" s="50"/>
      <c r="PX331" s="50"/>
      <c r="PY331" s="50"/>
      <c r="PZ331" s="50"/>
      <c r="QA331" s="50"/>
      <c r="QB331" s="50"/>
      <c r="QC331" s="50"/>
      <c r="QD331" s="50"/>
      <c r="QE331" s="50"/>
      <c r="QF331" s="50"/>
      <c r="QG331" s="50"/>
      <c r="QH331" s="50"/>
      <c r="QI331" s="50"/>
      <c r="QJ331" s="50"/>
      <c r="QK331" s="50"/>
      <c r="QL331" s="50"/>
      <c r="QM331" s="50"/>
      <c r="QN331" s="50"/>
      <c r="QO331" s="50"/>
      <c r="QP331" s="50"/>
      <c r="QQ331" s="50"/>
      <c r="QR331" s="50"/>
      <c r="QS331" s="50"/>
      <c r="QT331" s="50"/>
      <c r="QU331" s="50"/>
      <c r="QV331" s="50"/>
      <c r="QW331" s="50"/>
      <c r="QX331" s="50"/>
      <c r="QY331" s="50"/>
      <c r="QZ331" s="50"/>
      <c r="RA331" s="50"/>
      <c r="RB331" s="50"/>
      <c r="RC331" s="50"/>
      <c r="RD331" s="50"/>
      <c r="RE331" s="50"/>
      <c r="RF331" s="50"/>
      <c r="RG331" s="50"/>
      <c r="RH331" s="50"/>
      <c r="RI331" s="50"/>
      <c r="RJ331" s="50"/>
      <c r="RK331" s="50"/>
      <c r="RL331" s="50"/>
      <c r="RM331" s="50"/>
      <c r="RN331" s="50"/>
      <c r="RO331" s="50"/>
      <c r="RP331" s="50"/>
      <c r="RQ331" s="50"/>
      <c r="RR331" s="50"/>
      <c r="RS331" s="50"/>
      <c r="RT331" s="50"/>
      <c r="RU331" s="50"/>
      <c r="RV331" s="50"/>
      <c r="RW331" s="50"/>
      <c r="RX331" s="50"/>
      <c r="RY331" s="50"/>
      <c r="RZ331" s="50"/>
      <c r="SA331" s="50"/>
      <c r="SB331" s="50"/>
      <c r="SC331" s="50"/>
      <c r="SD331" s="50"/>
      <c r="SE331" s="50"/>
      <c r="SF331" s="50"/>
      <c r="SG331" s="50"/>
      <c r="SH331" s="50"/>
      <c r="SI331" s="50"/>
      <c r="SJ331" s="50"/>
      <c r="SK331" s="50"/>
      <c r="SL331" s="50"/>
      <c r="SM331" s="50"/>
      <c r="SN331" s="50"/>
      <c r="SO331" s="50"/>
      <c r="SP331" s="50"/>
      <c r="SQ331" s="50"/>
      <c r="SR331" s="50"/>
      <c r="ST331" s="50"/>
      <c r="SV331" s="50"/>
      <c r="SW331" s="50"/>
      <c r="SX331" s="50"/>
      <c r="SY331" s="50"/>
      <c r="SZ331" s="50"/>
      <c r="TA331" s="50"/>
      <c r="TB331" s="50"/>
      <c r="TC331" s="50"/>
      <c r="TH331" s="50"/>
      <c r="TI331" s="50"/>
      <c r="TJ331" s="50"/>
      <c r="TK331" s="50"/>
      <c r="TL331" s="50"/>
      <c r="TM331" s="50"/>
      <c r="TN331" s="50"/>
      <c r="TO331" s="50"/>
      <c r="TP331" s="50"/>
      <c r="TQ331" s="50"/>
      <c r="TR331" s="50"/>
      <c r="TS331" s="50"/>
      <c r="TT331" s="50"/>
      <c r="TU331" s="50"/>
      <c r="TV331" s="50"/>
      <c r="TW331" s="50"/>
      <c r="TX331" s="50"/>
      <c r="TY331" s="50"/>
      <c r="TZ331" s="50"/>
      <c r="UA331" s="50"/>
      <c r="UB331" s="50"/>
      <c r="UC331" s="50"/>
      <c r="UD331" s="50"/>
      <c r="UE331" s="50"/>
      <c r="UF331" s="50"/>
      <c r="UG331" s="50"/>
      <c r="UH331" s="50"/>
      <c r="UI331" s="50"/>
      <c r="UJ331" s="50"/>
      <c r="UK331" s="50"/>
      <c r="UL331" s="50"/>
      <c r="UM331" s="50"/>
      <c r="UN331" s="50"/>
      <c r="UO331" s="50"/>
      <c r="UP331" s="50"/>
      <c r="UQ331" s="50"/>
      <c r="UR331" s="50"/>
      <c r="US331" s="50"/>
      <c r="UT331" s="50"/>
      <c r="UU331" s="50"/>
      <c r="UV331" s="50"/>
      <c r="UW331" s="50"/>
      <c r="UX331" s="50"/>
      <c r="UY331" s="50"/>
      <c r="UZ331" s="50"/>
      <c r="VA331" s="50"/>
      <c r="VB331" s="50"/>
      <c r="VC331" s="50"/>
      <c r="VD331" s="50"/>
      <c r="VE331" s="50"/>
      <c r="VF331" s="50"/>
      <c r="VG331" s="50"/>
      <c r="VH331" s="50"/>
      <c r="VI331" s="50"/>
      <c r="VJ331" s="50"/>
      <c r="VK331" s="50"/>
      <c r="VL331" s="50"/>
      <c r="VM331" s="50"/>
      <c r="VN331" s="50"/>
      <c r="VO331" s="50"/>
      <c r="VP331" s="50"/>
      <c r="VQ331" s="50"/>
      <c r="VR331" s="50"/>
      <c r="VS331" s="50"/>
      <c r="VT331" s="50"/>
      <c r="VU331" s="50"/>
      <c r="VV331" s="50"/>
      <c r="VW331" s="50"/>
      <c r="VX331" s="50"/>
      <c r="VY331" s="50"/>
      <c r="VZ331" s="50"/>
      <c r="WA331" s="50"/>
      <c r="WB331" s="50"/>
      <c r="WC331" s="50"/>
      <c r="WD331" s="50"/>
      <c r="WE331" s="50"/>
      <c r="WF331" s="50"/>
      <c r="WG331" s="50"/>
      <c r="WH331" s="50"/>
      <c r="WI331" s="50"/>
      <c r="WJ331" s="50"/>
      <c r="WK331" s="50"/>
      <c r="WL331" s="50"/>
      <c r="WM331" s="50"/>
      <c r="WN331" s="50"/>
      <c r="WO331" s="50"/>
      <c r="WP331" s="50"/>
      <c r="WQ331" s="50"/>
      <c r="WR331" s="50"/>
      <c r="WS331" s="50"/>
      <c r="WT331" s="50"/>
      <c r="WU331" s="50"/>
      <c r="WV331" s="50"/>
      <c r="WW331" s="50"/>
      <c r="WX331" s="50"/>
      <c r="WY331" s="50"/>
      <c r="WZ331" s="50"/>
      <c r="XA331" s="50"/>
      <c r="XB331" s="50"/>
      <c r="XC331" s="50"/>
      <c r="XD331" s="50"/>
      <c r="XE331" s="50"/>
      <c r="XF331" s="50"/>
      <c r="XG331" s="50"/>
      <c r="XH331" s="50"/>
      <c r="XI331" s="50"/>
      <c r="XJ331" s="50"/>
      <c r="XK331" s="50"/>
      <c r="XL331" s="50"/>
      <c r="XM331" s="50"/>
      <c r="XN331" s="50"/>
      <c r="XO331" s="50"/>
      <c r="XP331" s="50"/>
      <c r="XQ331" s="50"/>
      <c r="XR331" s="50"/>
      <c r="XS331" s="50"/>
      <c r="XT331" s="50"/>
      <c r="XU331" s="50"/>
      <c r="XV331" s="50"/>
      <c r="XW331" s="50"/>
      <c r="XX331" s="50"/>
      <c r="XY331" s="50"/>
      <c r="XZ331" s="50"/>
      <c r="YA331" s="50"/>
      <c r="YB331" s="50"/>
      <c r="YC331" s="50"/>
      <c r="YD331" s="50"/>
      <c r="YE331" s="50"/>
      <c r="YF331" s="50"/>
      <c r="YG331" s="50"/>
      <c r="YH331" s="50"/>
      <c r="YI331" s="50"/>
      <c r="YJ331" s="50"/>
      <c r="YK331" s="50"/>
      <c r="YL331" s="50"/>
      <c r="YM331" s="50"/>
      <c r="YN331" s="50"/>
      <c r="YO331" s="50"/>
      <c r="YP331" s="50"/>
      <c r="YQ331" s="50"/>
      <c r="YR331" s="50"/>
      <c r="YS331" s="50"/>
      <c r="YT331" s="50"/>
      <c r="YU331" s="50"/>
      <c r="YV331" s="50"/>
      <c r="YW331" s="50"/>
      <c r="YX331" s="50"/>
      <c r="YY331" s="50"/>
      <c r="YZ331" s="50"/>
      <c r="ZA331" s="50"/>
      <c r="ZB331" s="50"/>
      <c r="ZC331" s="50"/>
      <c r="ZD331" s="50"/>
      <c r="ZE331" s="50"/>
      <c r="ZF331" s="50"/>
      <c r="ZG331" s="50"/>
      <c r="ZH331" s="50"/>
      <c r="ZI331" s="50"/>
      <c r="ZJ331" s="50"/>
      <c r="ZK331" s="50"/>
      <c r="ZL331" s="50"/>
      <c r="ZM331" s="50"/>
      <c r="ZN331" s="50"/>
      <c r="ZO331" s="50"/>
      <c r="ZP331" s="50"/>
      <c r="ZQ331" s="50"/>
      <c r="ZR331" s="50"/>
      <c r="ZS331" s="50"/>
      <c r="ZT331" s="50"/>
      <c r="ZU331" s="50"/>
      <c r="ZV331" s="50"/>
      <c r="ZW331" s="50"/>
      <c r="ZX331" s="50"/>
      <c r="ZY331" s="50"/>
      <c r="ZZ331" s="50"/>
      <c r="AAA331" s="50"/>
      <c r="AAB331" s="50"/>
      <c r="AAC331" s="50"/>
      <c r="AAD331" s="50"/>
      <c r="AAE331" s="50"/>
      <c r="AAF331" s="50"/>
      <c r="AAG331" s="50"/>
      <c r="AAH331" s="50"/>
      <c r="AAI331" s="50"/>
      <c r="AAJ331" s="50"/>
      <c r="AAK331" s="50"/>
      <c r="AAL331" s="50"/>
      <c r="AAM331" s="50"/>
      <c r="AAN331" s="50"/>
      <c r="AAO331" s="50"/>
      <c r="AAP331" s="50"/>
      <c r="AAQ331" s="50"/>
      <c r="AAR331" s="50"/>
      <c r="AAS331" s="50"/>
      <c r="AAT331" s="50"/>
      <c r="AAU331" s="50"/>
      <c r="AAV331" s="50"/>
      <c r="AAW331" s="50"/>
      <c r="AAX331" s="50"/>
      <c r="AAY331" s="50"/>
      <c r="AAZ331" s="50"/>
      <c r="ABA331" s="50"/>
      <c r="ABB331" s="50"/>
      <c r="ABC331" s="50"/>
      <c r="ABD331" s="50"/>
      <c r="ABE331" s="50"/>
      <c r="ABF331" s="50"/>
      <c r="ABG331" s="50"/>
      <c r="ABH331" s="50"/>
      <c r="ABI331" s="50"/>
      <c r="ABJ331" s="50"/>
      <c r="ABK331" s="50"/>
      <c r="ABL331" s="50"/>
      <c r="ABM331" s="50"/>
      <c r="ABN331" s="50"/>
      <c r="ABO331" s="50"/>
      <c r="ABP331" s="50"/>
      <c r="ABQ331" s="50"/>
      <c r="ABR331" s="50"/>
      <c r="ABS331" s="50"/>
      <c r="ABT331" s="50"/>
      <c r="ABU331" s="50"/>
      <c r="ABV331" s="50"/>
      <c r="ABW331" s="50"/>
      <c r="ABX331" s="50"/>
      <c r="ABY331" s="50"/>
      <c r="ABZ331" s="50"/>
      <c r="ACA331" s="50"/>
      <c r="ACB331" s="50"/>
      <c r="ACC331" s="50"/>
      <c r="ACD331" s="50"/>
      <c r="ACE331" s="50"/>
      <c r="ACF331" s="50"/>
      <c r="ACG331" s="50"/>
      <c r="ACH331" s="50"/>
      <c r="ACI331" s="50"/>
      <c r="ACJ331" s="50"/>
      <c r="ACK331" s="50"/>
      <c r="ACL331" s="50"/>
      <c r="ACM331" s="50"/>
      <c r="ACN331" s="50"/>
      <c r="ACP331" s="50"/>
      <c r="ACR331" s="50"/>
      <c r="ACS331" s="50"/>
      <c r="ACT331" s="50"/>
      <c r="ACU331" s="50"/>
      <c r="ACV331" s="50"/>
      <c r="ACW331" s="50"/>
      <c r="ACX331" s="50"/>
      <c r="ACY331" s="50"/>
      <c r="ADD331" s="50"/>
      <c r="ADE331" s="50"/>
      <c r="ADF331" s="50"/>
      <c r="ADG331" s="50"/>
      <c r="ADH331" s="50"/>
      <c r="ADI331" s="50"/>
      <c r="ADJ331" s="50"/>
      <c r="ADK331" s="50"/>
      <c r="ADL331" s="50"/>
      <c r="ADM331" s="50"/>
      <c r="ADN331" s="50"/>
      <c r="ADO331" s="50"/>
      <c r="ADP331" s="50"/>
      <c r="ADQ331" s="50"/>
      <c r="ADR331" s="50"/>
      <c r="ADS331" s="50"/>
      <c r="ADT331" s="50"/>
      <c r="ADU331" s="50"/>
      <c r="ADV331" s="50"/>
      <c r="ADW331" s="50"/>
      <c r="ADX331" s="50"/>
      <c r="ADY331" s="50"/>
      <c r="ADZ331" s="50"/>
      <c r="AEA331" s="50"/>
      <c r="AEB331" s="50"/>
      <c r="AEC331" s="50"/>
      <c r="AED331" s="50"/>
      <c r="AEE331" s="50"/>
      <c r="AEF331" s="50"/>
      <c r="AEG331" s="50"/>
      <c r="AEH331" s="50"/>
      <c r="AEI331" s="50"/>
      <c r="AEJ331" s="50"/>
      <c r="AEK331" s="50"/>
      <c r="AEL331" s="50"/>
      <c r="AEM331" s="50"/>
      <c r="AEN331" s="50"/>
      <c r="AEO331" s="50"/>
      <c r="AEP331" s="50"/>
      <c r="AEQ331" s="50"/>
      <c r="AER331" s="50"/>
      <c r="AES331" s="50"/>
      <c r="AET331" s="50"/>
      <c r="AEU331" s="50"/>
      <c r="AEV331" s="50"/>
      <c r="AEW331" s="50"/>
      <c r="AEX331" s="50"/>
      <c r="AEY331" s="50"/>
      <c r="AEZ331" s="50"/>
      <c r="AFA331" s="50"/>
      <c r="AFB331" s="50"/>
      <c r="AFC331" s="50"/>
      <c r="AFD331" s="50"/>
      <c r="AFE331" s="50"/>
      <c r="AFF331" s="50"/>
      <c r="AFG331" s="50"/>
      <c r="AFH331" s="50"/>
      <c r="AFI331" s="50"/>
      <c r="AFJ331" s="50"/>
      <c r="AFK331" s="50"/>
      <c r="AFL331" s="50"/>
      <c r="AFM331" s="50"/>
      <c r="AFN331" s="50"/>
      <c r="AFO331" s="50"/>
      <c r="AFP331" s="50"/>
      <c r="AFQ331" s="50"/>
      <c r="AFR331" s="50"/>
      <c r="AFS331" s="50"/>
      <c r="AFT331" s="50"/>
      <c r="AFU331" s="50"/>
      <c r="AFV331" s="50"/>
      <c r="AFW331" s="50"/>
      <c r="AFX331" s="50"/>
      <c r="AFY331" s="50"/>
      <c r="AFZ331" s="50"/>
      <c r="AGA331" s="50"/>
      <c r="AGB331" s="50"/>
      <c r="AGC331" s="50"/>
      <c r="AGD331" s="50"/>
      <c r="AGE331" s="50"/>
      <c r="AGF331" s="50"/>
      <c r="AGG331" s="50"/>
      <c r="AGH331" s="50"/>
      <c r="AGI331" s="50"/>
      <c r="AGJ331" s="50"/>
      <c r="AGK331" s="50"/>
      <c r="AGL331" s="50"/>
      <c r="AGM331" s="50"/>
      <c r="AGN331" s="50"/>
      <c r="AGO331" s="50"/>
      <c r="AGP331" s="50"/>
      <c r="AGQ331" s="50"/>
      <c r="AGR331" s="50"/>
      <c r="AGS331" s="50"/>
      <c r="AGT331" s="50"/>
      <c r="AGU331" s="50"/>
      <c r="AGV331" s="50"/>
      <c r="AGW331" s="50"/>
      <c r="AGX331" s="50"/>
      <c r="AGY331" s="50"/>
      <c r="AGZ331" s="50"/>
      <c r="AHA331" s="50"/>
      <c r="AHB331" s="50"/>
      <c r="AHC331" s="50"/>
      <c r="AHD331" s="50"/>
      <c r="AHE331" s="50"/>
      <c r="AHF331" s="50"/>
      <c r="AHG331" s="50"/>
      <c r="AHH331" s="50"/>
      <c r="AHI331" s="50"/>
      <c r="AHJ331" s="50"/>
      <c r="AHK331" s="50"/>
      <c r="AHL331" s="50"/>
      <c r="AHM331" s="50"/>
      <c r="AHN331" s="50"/>
      <c r="AHO331" s="50"/>
      <c r="AHP331" s="50"/>
      <c r="AHQ331" s="50"/>
      <c r="AHR331" s="50"/>
      <c r="AHS331" s="50"/>
      <c r="AHT331" s="50"/>
      <c r="AHU331" s="50"/>
      <c r="AHV331" s="50"/>
      <c r="AHW331" s="50"/>
      <c r="AHX331" s="50"/>
      <c r="AHY331" s="50"/>
      <c r="AHZ331" s="50"/>
      <c r="AIA331" s="50"/>
      <c r="AIB331" s="50"/>
      <c r="AIC331" s="50"/>
      <c r="AID331" s="50"/>
      <c r="AIE331" s="50"/>
      <c r="AIF331" s="50"/>
      <c r="AIG331" s="50"/>
      <c r="AIH331" s="50"/>
      <c r="AII331" s="50"/>
      <c r="AIJ331" s="50"/>
      <c r="AIK331" s="50"/>
      <c r="AIL331" s="50"/>
      <c r="AIM331" s="50"/>
      <c r="AIN331" s="50"/>
      <c r="AIO331" s="50"/>
      <c r="AIP331" s="50"/>
      <c r="AIQ331" s="50"/>
      <c r="AIR331" s="50"/>
      <c r="AIS331" s="50"/>
      <c r="AIT331" s="50"/>
      <c r="AIU331" s="50"/>
      <c r="AIV331" s="50"/>
      <c r="AIW331" s="50"/>
      <c r="AIX331" s="50"/>
      <c r="AIY331" s="50"/>
      <c r="AIZ331" s="50"/>
      <c r="AJA331" s="50"/>
      <c r="AJB331" s="50"/>
      <c r="AJC331" s="50"/>
      <c r="AJD331" s="50"/>
      <c r="AJE331" s="50"/>
      <c r="AJF331" s="50"/>
      <c r="AJG331" s="50"/>
      <c r="AJH331" s="50"/>
      <c r="AJI331" s="50"/>
      <c r="AJJ331" s="50"/>
      <c r="AJK331" s="50"/>
      <c r="AJL331" s="50"/>
      <c r="AJM331" s="50"/>
      <c r="AJN331" s="50"/>
      <c r="AJO331" s="50"/>
      <c r="AJP331" s="50"/>
      <c r="AJQ331" s="50"/>
      <c r="AJR331" s="50"/>
      <c r="AJS331" s="50"/>
      <c r="AJT331" s="50"/>
      <c r="AJU331" s="50"/>
      <c r="AJV331" s="50"/>
      <c r="AJW331" s="50"/>
      <c r="AJX331" s="50"/>
      <c r="AJY331" s="50"/>
      <c r="AJZ331" s="50"/>
      <c r="AKA331" s="50"/>
      <c r="AKB331" s="50"/>
      <c r="AKC331" s="50"/>
      <c r="AKD331" s="50"/>
      <c r="AKE331" s="50"/>
      <c r="AKF331" s="50"/>
      <c r="AKG331" s="50"/>
      <c r="AKH331" s="50"/>
      <c r="AKI331" s="50"/>
      <c r="AKJ331" s="50"/>
      <c r="AKK331" s="50"/>
      <c r="AKL331" s="50"/>
      <c r="AKM331" s="50"/>
      <c r="AKN331" s="50"/>
      <c r="AKO331" s="50"/>
      <c r="AKP331" s="50"/>
      <c r="AKQ331" s="50"/>
      <c r="AKR331" s="50"/>
      <c r="AKS331" s="50"/>
      <c r="AKT331" s="50"/>
      <c r="AKU331" s="50"/>
      <c r="AKV331" s="50"/>
      <c r="AKW331" s="50"/>
      <c r="AKX331" s="50"/>
      <c r="AKY331" s="50"/>
      <c r="AKZ331" s="50"/>
      <c r="ALA331" s="50"/>
      <c r="ALB331" s="50"/>
      <c r="ALC331" s="50"/>
      <c r="ALD331" s="50"/>
      <c r="ALE331" s="50"/>
      <c r="ALF331" s="50"/>
      <c r="ALG331" s="50"/>
      <c r="ALH331" s="50"/>
      <c r="ALI331" s="50"/>
      <c r="ALJ331" s="50"/>
      <c r="ALK331" s="50"/>
      <c r="ALL331" s="50"/>
      <c r="ALM331" s="50"/>
      <c r="ALN331" s="50"/>
      <c r="ALO331" s="50"/>
      <c r="ALP331" s="50"/>
      <c r="ALQ331" s="50"/>
      <c r="ALR331" s="50"/>
      <c r="ALS331" s="50"/>
      <c r="ALT331" s="50"/>
      <c r="ALU331" s="50"/>
      <c r="ALV331" s="50"/>
      <c r="ALW331" s="50"/>
      <c r="ALX331" s="50"/>
      <c r="ALY331" s="50"/>
      <c r="ALZ331" s="50"/>
      <c r="AMA331" s="50"/>
      <c r="AMB331" s="50"/>
      <c r="AMC331" s="50"/>
      <c r="AMD331" s="50"/>
      <c r="AME331" s="50"/>
      <c r="AMF331" s="50"/>
      <c r="AMG331" s="50"/>
      <c r="AMH331" s="50"/>
      <c r="AMI331" s="50"/>
      <c r="AMJ331" s="50"/>
      <c r="AML331" s="50"/>
      <c r="AMN331" s="50"/>
      <c r="AMO331" s="50"/>
      <c r="AMP331" s="50"/>
      <c r="AMQ331" s="50"/>
      <c r="AMR331" s="50"/>
      <c r="AMS331" s="50"/>
      <c r="AMT331" s="50"/>
      <c r="AMU331" s="50"/>
      <c r="AMZ331" s="50"/>
      <c r="ANA331" s="50"/>
      <c r="ANB331" s="50"/>
      <c r="ANC331" s="50"/>
      <c r="AND331" s="50"/>
      <c r="ANE331" s="50"/>
      <c r="ANF331" s="50"/>
      <c r="ANG331" s="50"/>
      <c r="ANH331" s="50"/>
      <c r="ANI331" s="50"/>
      <c r="ANJ331" s="50"/>
      <c r="ANK331" s="50"/>
      <c r="ANL331" s="50"/>
      <c r="ANM331" s="50"/>
      <c r="ANN331" s="50"/>
      <c r="ANO331" s="50"/>
      <c r="ANP331" s="50"/>
      <c r="ANQ331" s="50"/>
      <c r="ANR331" s="50"/>
      <c r="ANS331" s="50"/>
      <c r="ANT331" s="50"/>
      <c r="ANU331" s="50"/>
      <c r="ANV331" s="50"/>
      <c r="ANW331" s="50"/>
      <c r="ANX331" s="50"/>
      <c r="ANY331" s="50"/>
      <c r="ANZ331" s="50"/>
      <c r="AOA331" s="50"/>
      <c r="AOB331" s="50"/>
      <c r="AOC331" s="50"/>
      <c r="AOD331" s="50"/>
      <c r="AOE331" s="50"/>
      <c r="AOF331" s="50"/>
      <c r="AOG331" s="50"/>
      <c r="AOH331" s="50"/>
      <c r="AOI331" s="50"/>
      <c r="AOJ331" s="50"/>
      <c r="AOK331" s="50"/>
      <c r="AOL331" s="50"/>
      <c r="AOM331" s="50"/>
      <c r="AON331" s="50"/>
      <c r="AOO331" s="50"/>
      <c r="AOP331" s="50"/>
      <c r="AOQ331" s="50"/>
      <c r="AOR331" s="50"/>
      <c r="AOS331" s="50"/>
      <c r="AOT331" s="50"/>
      <c r="AOU331" s="50"/>
      <c r="AOV331" s="50"/>
      <c r="AOW331" s="50"/>
      <c r="AOX331" s="50"/>
      <c r="AOY331" s="50"/>
      <c r="AOZ331" s="50"/>
      <c r="APA331" s="50"/>
      <c r="APB331" s="50"/>
      <c r="APC331" s="50"/>
      <c r="APD331" s="50"/>
      <c r="APE331" s="50"/>
      <c r="APF331" s="50"/>
      <c r="APG331" s="50"/>
      <c r="APH331" s="50"/>
      <c r="API331" s="50"/>
      <c r="APJ331" s="50"/>
      <c r="APK331" s="50"/>
      <c r="APL331" s="50"/>
      <c r="APM331" s="50"/>
      <c r="APN331" s="50"/>
      <c r="APO331" s="50"/>
      <c r="APP331" s="50"/>
      <c r="APQ331" s="50"/>
      <c r="APR331" s="50"/>
      <c r="APS331" s="50"/>
      <c r="APT331" s="50"/>
      <c r="APU331" s="50"/>
      <c r="APV331" s="50"/>
      <c r="APW331" s="50"/>
      <c r="APX331" s="50"/>
      <c r="APY331" s="50"/>
      <c r="APZ331" s="50"/>
      <c r="AQA331" s="50"/>
      <c r="AQB331" s="50"/>
      <c r="AQC331" s="50"/>
      <c r="AQD331" s="50"/>
      <c r="AQE331" s="50"/>
      <c r="AQF331" s="50"/>
      <c r="AQG331" s="50"/>
      <c r="AQH331" s="50"/>
      <c r="AQI331" s="50"/>
      <c r="AQJ331" s="50"/>
      <c r="AQK331" s="50"/>
      <c r="AQL331" s="50"/>
      <c r="AQM331" s="50"/>
      <c r="AQN331" s="50"/>
      <c r="AQO331" s="50"/>
      <c r="AQP331" s="50"/>
      <c r="AQQ331" s="50"/>
      <c r="AQR331" s="50"/>
      <c r="AQS331" s="50"/>
      <c r="AQT331" s="50"/>
      <c r="AQU331" s="50"/>
      <c r="AQV331" s="50"/>
      <c r="AQW331" s="50"/>
      <c r="AQX331" s="50"/>
      <c r="AQY331" s="50"/>
      <c r="AQZ331" s="50"/>
      <c r="ARA331" s="50"/>
      <c r="ARB331" s="50"/>
      <c r="ARC331" s="50"/>
      <c r="ARD331" s="50"/>
      <c r="ARE331" s="50"/>
      <c r="ARF331" s="50"/>
      <c r="ARG331" s="50"/>
      <c r="ARH331" s="50"/>
      <c r="ARI331" s="50"/>
      <c r="ARJ331" s="50"/>
      <c r="ARK331" s="50"/>
      <c r="ARL331" s="50"/>
      <c r="ARM331" s="50"/>
      <c r="ARN331" s="50"/>
      <c r="ARO331" s="50"/>
      <c r="ARP331" s="50"/>
      <c r="ARQ331" s="50"/>
      <c r="ARR331" s="50"/>
      <c r="ARS331" s="50"/>
      <c r="ART331" s="50"/>
      <c r="ARU331" s="50"/>
      <c r="ARV331" s="50"/>
      <c r="ARW331" s="50"/>
      <c r="ARX331" s="50"/>
      <c r="ARY331" s="50"/>
      <c r="ARZ331" s="50"/>
      <c r="ASA331" s="50"/>
      <c r="ASB331" s="50"/>
      <c r="ASC331" s="50"/>
      <c r="ASD331" s="50"/>
      <c r="ASE331" s="50"/>
      <c r="ASF331" s="50"/>
      <c r="ASG331" s="50"/>
      <c r="ASH331" s="50"/>
      <c r="ASI331" s="50"/>
      <c r="ASJ331" s="50"/>
      <c r="ASK331" s="50"/>
      <c r="ASL331" s="50"/>
      <c r="ASM331" s="50"/>
      <c r="ASN331" s="50"/>
      <c r="ASO331" s="50"/>
      <c r="ASP331" s="50"/>
      <c r="ASQ331" s="50"/>
      <c r="ASR331" s="50"/>
      <c r="ASS331" s="50"/>
      <c r="AST331" s="50"/>
      <c r="ASU331" s="50"/>
      <c r="ASV331" s="50"/>
      <c r="ASW331" s="50"/>
      <c r="ASX331" s="50"/>
      <c r="ASY331" s="50"/>
      <c r="ASZ331" s="50"/>
      <c r="ATA331" s="50"/>
      <c r="ATB331" s="50"/>
      <c r="ATC331" s="50"/>
      <c r="ATD331" s="50"/>
      <c r="ATE331" s="50"/>
      <c r="ATF331" s="50"/>
      <c r="ATG331" s="50"/>
      <c r="ATH331" s="50"/>
      <c r="ATI331" s="50"/>
      <c r="ATJ331" s="50"/>
      <c r="ATK331" s="50"/>
      <c r="ATL331" s="50"/>
      <c r="ATM331" s="50"/>
      <c r="ATN331" s="50"/>
      <c r="ATO331" s="50"/>
      <c r="ATP331" s="50"/>
      <c r="ATQ331" s="50"/>
      <c r="ATR331" s="50"/>
      <c r="ATS331" s="50"/>
      <c r="ATT331" s="50"/>
      <c r="ATU331" s="50"/>
      <c r="ATV331" s="50"/>
      <c r="ATW331" s="50"/>
      <c r="ATX331" s="50"/>
      <c r="ATY331" s="50"/>
      <c r="ATZ331" s="50"/>
      <c r="AUA331" s="50"/>
      <c r="AUB331" s="50"/>
      <c r="AUC331" s="50"/>
      <c r="AUD331" s="50"/>
      <c r="AUE331" s="50"/>
      <c r="AUF331" s="50"/>
      <c r="AUG331" s="50"/>
      <c r="AUH331" s="50"/>
      <c r="AUI331" s="50"/>
      <c r="AUJ331" s="50"/>
      <c r="AUK331" s="50"/>
      <c r="AUL331" s="50"/>
      <c r="AUM331" s="50"/>
      <c r="AUN331" s="50"/>
      <c r="AUO331" s="50"/>
      <c r="AUP331" s="50"/>
      <c r="AUQ331" s="50"/>
      <c r="AUR331" s="50"/>
      <c r="AUS331" s="50"/>
      <c r="AUT331" s="50"/>
      <c r="AUU331" s="50"/>
      <c r="AUV331" s="50"/>
      <c r="AUW331" s="50"/>
      <c r="AUX331" s="50"/>
      <c r="AUY331" s="50"/>
      <c r="AUZ331" s="50"/>
      <c r="AVA331" s="50"/>
      <c r="AVB331" s="50"/>
      <c r="AVC331" s="50"/>
      <c r="AVD331" s="50"/>
      <c r="AVE331" s="50"/>
      <c r="AVF331" s="50"/>
      <c r="AVG331" s="50"/>
      <c r="AVH331" s="50"/>
      <c r="AVI331" s="50"/>
      <c r="AVJ331" s="50"/>
      <c r="AVK331" s="50"/>
      <c r="AVL331" s="50"/>
      <c r="AVM331" s="50"/>
      <c r="AVN331" s="50"/>
      <c r="AVO331" s="50"/>
      <c r="AVP331" s="50"/>
      <c r="AVQ331" s="50"/>
      <c r="AVR331" s="50"/>
      <c r="AVS331" s="50"/>
      <c r="AVT331" s="50"/>
      <c r="AVU331" s="50"/>
      <c r="AVV331" s="50"/>
      <c r="AVW331" s="50"/>
      <c r="AVX331" s="50"/>
      <c r="AVY331" s="50"/>
      <c r="AVZ331" s="50"/>
      <c r="AWA331" s="50"/>
      <c r="AWB331" s="50"/>
      <c r="AWC331" s="50"/>
      <c r="AWD331" s="50"/>
      <c r="AWE331" s="50"/>
      <c r="AWF331" s="50"/>
      <c r="AWH331" s="50"/>
      <c r="AWJ331" s="50"/>
      <c r="AWK331" s="50"/>
      <c r="AWL331" s="50"/>
      <c r="AWM331" s="50"/>
      <c r="AWN331" s="50"/>
      <c r="AWO331" s="50"/>
      <c r="AWP331" s="50"/>
      <c r="AWQ331" s="50"/>
      <c r="AWV331" s="50"/>
      <c r="AWW331" s="50"/>
      <c r="AWX331" s="50"/>
      <c r="AWY331" s="50"/>
      <c r="AWZ331" s="50"/>
      <c r="AXA331" s="50"/>
      <c r="AXB331" s="50"/>
      <c r="AXC331" s="50"/>
      <c r="AXD331" s="50"/>
      <c r="AXE331" s="50"/>
      <c r="AXF331" s="50"/>
      <c r="AXG331" s="50"/>
      <c r="AXH331" s="50"/>
      <c r="AXI331" s="50"/>
      <c r="AXJ331" s="50"/>
      <c r="AXK331" s="50"/>
      <c r="AXL331" s="50"/>
      <c r="AXM331" s="50"/>
      <c r="AXN331" s="50"/>
      <c r="AXO331" s="50"/>
      <c r="AXP331" s="50"/>
      <c r="AXQ331" s="50"/>
      <c r="AXR331" s="50"/>
      <c r="AXS331" s="50"/>
      <c r="AXT331" s="50"/>
      <c r="AXU331" s="50"/>
      <c r="AXV331" s="50"/>
      <c r="AXW331" s="50"/>
      <c r="AXX331" s="50"/>
      <c r="AXY331" s="50"/>
      <c r="AXZ331" s="50"/>
      <c r="AYA331" s="50"/>
      <c r="AYB331" s="50"/>
      <c r="AYC331" s="50"/>
      <c r="AYD331" s="50"/>
      <c r="AYE331" s="50"/>
      <c r="AYF331" s="50"/>
      <c r="AYG331" s="50"/>
      <c r="AYH331" s="50"/>
      <c r="AYI331" s="50"/>
      <c r="AYJ331" s="50"/>
      <c r="AYK331" s="50"/>
      <c r="AYL331" s="50"/>
      <c r="AYM331" s="50"/>
      <c r="AYN331" s="50"/>
      <c r="AYO331" s="50"/>
      <c r="AYP331" s="50"/>
      <c r="AYQ331" s="50"/>
      <c r="AYR331" s="50"/>
      <c r="AYS331" s="50"/>
      <c r="AYT331" s="50"/>
      <c r="AYU331" s="50"/>
      <c r="AYV331" s="50"/>
      <c r="AYW331" s="50"/>
      <c r="AYX331" s="50"/>
      <c r="AYY331" s="50"/>
      <c r="AYZ331" s="50"/>
      <c r="AZA331" s="50"/>
      <c r="AZB331" s="50"/>
      <c r="AZC331" s="50"/>
      <c r="AZD331" s="50"/>
      <c r="AZE331" s="50"/>
      <c r="AZF331" s="50"/>
      <c r="AZG331" s="50"/>
      <c r="AZH331" s="50"/>
      <c r="AZI331" s="50"/>
      <c r="AZJ331" s="50"/>
      <c r="AZK331" s="50"/>
      <c r="AZL331" s="50"/>
      <c r="AZM331" s="50"/>
      <c r="AZN331" s="50"/>
      <c r="AZO331" s="50"/>
      <c r="AZP331" s="50"/>
      <c r="AZQ331" s="50"/>
      <c r="AZR331" s="50"/>
      <c r="AZS331" s="50"/>
      <c r="AZT331" s="50"/>
      <c r="AZU331" s="50"/>
      <c r="AZV331" s="50"/>
      <c r="AZW331" s="50"/>
      <c r="AZX331" s="50"/>
      <c r="AZY331" s="50"/>
      <c r="AZZ331" s="50"/>
      <c r="BAA331" s="50"/>
      <c r="BAB331" s="50"/>
      <c r="BAC331" s="50"/>
      <c r="BAD331" s="50"/>
      <c r="BAE331" s="50"/>
      <c r="BAF331" s="50"/>
      <c r="BAG331" s="50"/>
      <c r="BAH331" s="50"/>
      <c r="BAI331" s="50"/>
      <c r="BAJ331" s="50"/>
      <c r="BAK331" s="50"/>
      <c r="BAL331" s="50"/>
      <c r="BAM331" s="50"/>
      <c r="BAN331" s="50"/>
      <c r="BAO331" s="50"/>
      <c r="BAP331" s="50"/>
      <c r="BAQ331" s="50"/>
      <c r="BAR331" s="50"/>
      <c r="BAS331" s="50"/>
      <c r="BAT331" s="50"/>
      <c r="BAU331" s="50"/>
      <c r="BAV331" s="50"/>
      <c r="BAW331" s="50"/>
      <c r="BAX331" s="50"/>
      <c r="BAY331" s="50"/>
      <c r="BAZ331" s="50"/>
      <c r="BBA331" s="50"/>
      <c r="BBB331" s="50"/>
      <c r="BBC331" s="50"/>
      <c r="BBD331" s="50"/>
      <c r="BBE331" s="50"/>
      <c r="BBF331" s="50"/>
      <c r="BBG331" s="50"/>
      <c r="BBH331" s="50"/>
      <c r="BBI331" s="50"/>
      <c r="BBJ331" s="50"/>
      <c r="BBK331" s="50"/>
      <c r="BBL331" s="50"/>
      <c r="BBM331" s="50"/>
      <c r="BBN331" s="50"/>
      <c r="BBO331" s="50"/>
      <c r="BBP331" s="50"/>
      <c r="BBQ331" s="50"/>
      <c r="BBR331" s="50"/>
      <c r="BBS331" s="50"/>
      <c r="BBT331" s="50"/>
      <c r="BBU331" s="50"/>
      <c r="BBV331" s="50"/>
      <c r="BBW331" s="50"/>
      <c r="BBX331" s="50"/>
      <c r="BBY331" s="50"/>
      <c r="BBZ331" s="50"/>
      <c r="BCA331" s="50"/>
      <c r="BCB331" s="50"/>
      <c r="BCC331" s="50"/>
      <c r="BCD331" s="50"/>
      <c r="BCE331" s="50"/>
      <c r="BCF331" s="50"/>
      <c r="BCG331" s="50"/>
      <c r="BCH331" s="50"/>
      <c r="BCI331" s="50"/>
      <c r="BCJ331" s="50"/>
      <c r="BCK331" s="50"/>
      <c r="BCL331" s="50"/>
      <c r="BCM331" s="50"/>
      <c r="BCN331" s="50"/>
      <c r="BCO331" s="50"/>
      <c r="BCP331" s="50"/>
      <c r="BCQ331" s="50"/>
      <c r="BCR331" s="50"/>
      <c r="BCS331" s="50"/>
      <c r="BCT331" s="50"/>
      <c r="BCU331" s="50"/>
      <c r="BCV331" s="50"/>
      <c r="BCW331" s="50"/>
      <c r="BCX331" s="50"/>
      <c r="BCY331" s="50"/>
      <c r="BCZ331" s="50"/>
      <c r="BDA331" s="50"/>
      <c r="BDB331" s="50"/>
      <c r="BDC331" s="50"/>
      <c r="BDD331" s="50"/>
      <c r="BDE331" s="50"/>
      <c r="BDF331" s="50"/>
      <c r="BDG331" s="50"/>
      <c r="BDH331" s="50"/>
      <c r="BDI331" s="50"/>
      <c r="BDJ331" s="50"/>
      <c r="BDK331" s="50"/>
      <c r="BDL331" s="50"/>
      <c r="BDM331" s="50"/>
      <c r="BDN331" s="50"/>
      <c r="BDO331" s="50"/>
      <c r="BDP331" s="50"/>
      <c r="BDQ331" s="50"/>
      <c r="BDR331" s="50"/>
      <c r="BDS331" s="50"/>
      <c r="BDT331" s="50"/>
      <c r="BDU331" s="50"/>
      <c r="BDV331" s="50"/>
      <c r="BDW331" s="50"/>
      <c r="BDX331" s="50"/>
      <c r="BDY331" s="50"/>
      <c r="BDZ331" s="50"/>
      <c r="BEA331" s="50"/>
      <c r="BEB331" s="50"/>
      <c r="BEC331" s="50"/>
      <c r="BED331" s="50"/>
      <c r="BEE331" s="50"/>
      <c r="BEF331" s="50"/>
      <c r="BEG331" s="50"/>
      <c r="BEH331" s="50"/>
      <c r="BEI331" s="50"/>
      <c r="BEJ331" s="50"/>
      <c r="BEK331" s="50"/>
      <c r="BEL331" s="50"/>
      <c r="BEM331" s="50"/>
      <c r="BEN331" s="50"/>
      <c r="BEO331" s="50"/>
      <c r="BEP331" s="50"/>
      <c r="BEQ331" s="50"/>
      <c r="BER331" s="50"/>
      <c r="BES331" s="50"/>
      <c r="BET331" s="50"/>
      <c r="BEU331" s="50"/>
      <c r="BEV331" s="50"/>
      <c r="BEW331" s="50"/>
      <c r="BEX331" s="50"/>
      <c r="BEY331" s="50"/>
      <c r="BEZ331" s="50"/>
      <c r="BFA331" s="50"/>
      <c r="BFB331" s="50"/>
      <c r="BFC331" s="50"/>
      <c r="BFD331" s="50"/>
      <c r="BFE331" s="50"/>
      <c r="BFF331" s="50"/>
      <c r="BFG331" s="50"/>
      <c r="BFH331" s="50"/>
      <c r="BFI331" s="50"/>
      <c r="BFJ331" s="50"/>
      <c r="BFK331" s="50"/>
      <c r="BFL331" s="50"/>
      <c r="BFM331" s="50"/>
      <c r="BFN331" s="50"/>
      <c r="BFO331" s="50"/>
      <c r="BFP331" s="50"/>
      <c r="BFQ331" s="50"/>
      <c r="BFR331" s="50"/>
      <c r="BFS331" s="50"/>
      <c r="BFT331" s="50"/>
      <c r="BFU331" s="50"/>
      <c r="BFV331" s="50"/>
      <c r="BFW331" s="50"/>
      <c r="BFX331" s="50"/>
      <c r="BFY331" s="50"/>
      <c r="BFZ331" s="50"/>
      <c r="BGA331" s="50"/>
      <c r="BGB331" s="50"/>
      <c r="BGD331" s="50"/>
      <c r="BGF331" s="50"/>
      <c r="BGG331" s="50"/>
      <c r="BGH331" s="50"/>
      <c r="BGI331" s="50"/>
      <c r="BGJ331" s="50"/>
      <c r="BGK331" s="50"/>
      <c r="BGL331" s="50"/>
      <c r="BGM331" s="50"/>
      <c r="BGR331" s="50"/>
      <c r="BGS331" s="50"/>
      <c r="BGT331" s="50"/>
      <c r="BGU331" s="50"/>
      <c r="BGV331" s="50"/>
      <c r="BGW331" s="50"/>
      <c r="BGX331" s="50"/>
      <c r="BGY331" s="50"/>
      <c r="BGZ331" s="50"/>
      <c r="BHA331" s="50"/>
      <c r="BHB331" s="50"/>
      <c r="BHC331" s="50"/>
      <c r="BHD331" s="50"/>
      <c r="BHE331" s="50"/>
      <c r="BHF331" s="50"/>
      <c r="BHG331" s="50"/>
      <c r="BHH331" s="50"/>
      <c r="BHI331" s="50"/>
      <c r="BHJ331" s="50"/>
      <c r="BHK331" s="50"/>
      <c r="BHL331" s="50"/>
      <c r="BHM331" s="50"/>
      <c r="BHN331" s="50"/>
      <c r="BHO331" s="50"/>
      <c r="BHP331" s="50"/>
      <c r="BHQ331" s="50"/>
      <c r="BHR331" s="50"/>
      <c r="BHS331" s="50"/>
      <c r="BHT331" s="50"/>
      <c r="BHU331" s="50"/>
      <c r="BHV331" s="50"/>
      <c r="BHW331" s="50"/>
      <c r="BHX331" s="50"/>
      <c r="BHY331" s="50"/>
      <c r="BHZ331" s="50"/>
      <c r="BIA331" s="50"/>
      <c r="BIB331" s="50"/>
      <c r="BIC331" s="50"/>
      <c r="BID331" s="50"/>
      <c r="BIE331" s="50"/>
      <c r="BIF331" s="50"/>
      <c r="BIG331" s="50"/>
      <c r="BIH331" s="50"/>
      <c r="BII331" s="50"/>
      <c r="BIJ331" s="50"/>
      <c r="BIK331" s="50"/>
      <c r="BIL331" s="50"/>
      <c r="BIM331" s="50"/>
      <c r="BIN331" s="50"/>
      <c r="BIO331" s="50"/>
      <c r="BIP331" s="50"/>
      <c r="BIQ331" s="50"/>
      <c r="BIR331" s="50"/>
      <c r="BIS331" s="50"/>
      <c r="BIT331" s="50"/>
      <c r="BIU331" s="50"/>
      <c r="BIV331" s="50"/>
      <c r="BIW331" s="50"/>
      <c r="BIX331" s="50"/>
      <c r="BIY331" s="50"/>
      <c r="BIZ331" s="50"/>
      <c r="BJA331" s="50"/>
      <c r="BJB331" s="50"/>
      <c r="BJC331" s="50"/>
      <c r="BJD331" s="50"/>
      <c r="BJE331" s="50"/>
      <c r="BJF331" s="50"/>
      <c r="BJG331" s="50"/>
      <c r="BJH331" s="50"/>
      <c r="BJI331" s="50"/>
      <c r="BJJ331" s="50"/>
      <c r="BJK331" s="50"/>
      <c r="BJL331" s="50"/>
      <c r="BJM331" s="50"/>
      <c r="BJN331" s="50"/>
      <c r="BJO331" s="50"/>
      <c r="BJP331" s="50"/>
      <c r="BJQ331" s="50"/>
      <c r="BJR331" s="50"/>
      <c r="BJS331" s="50"/>
      <c r="BJT331" s="50"/>
      <c r="BJU331" s="50"/>
      <c r="BJV331" s="50"/>
      <c r="BJW331" s="50"/>
      <c r="BJX331" s="50"/>
      <c r="BJY331" s="50"/>
      <c r="BJZ331" s="50"/>
      <c r="BKA331" s="50"/>
      <c r="BKB331" s="50"/>
      <c r="BKC331" s="50"/>
      <c r="BKD331" s="50"/>
      <c r="BKE331" s="50"/>
      <c r="BKF331" s="50"/>
      <c r="BKG331" s="50"/>
      <c r="BKH331" s="50"/>
      <c r="BKI331" s="50"/>
      <c r="BKJ331" s="50"/>
      <c r="BKK331" s="50"/>
      <c r="BKL331" s="50"/>
      <c r="BKM331" s="50"/>
      <c r="BKN331" s="50"/>
      <c r="BKO331" s="50"/>
      <c r="BKP331" s="50"/>
      <c r="BKQ331" s="50"/>
      <c r="BKR331" s="50"/>
      <c r="BKS331" s="50"/>
      <c r="BKT331" s="50"/>
      <c r="BKU331" s="50"/>
      <c r="BKV331" s="50"/>
      <c r="BKW331" s="50"/>
      <c r="BKX331" s="50"/>
      <c r="BKY331" s="50"/>
      <c r="BKZ331" s="50"/>
      <c r="BLA331" s="50"/>
      <c r="BLB331" s="50"/>
      <c r="BLC331" s="50"/>
      <c r="BLD331" s="50"/>
      <c r="BLE331" s="50"/>
      <c r="BLF331" s="50"/>
      <c r="BLG331" s="50"/>
      <c r="BLH331" s="50"/>
      <c r="BLI331" s="50"/>
      <c r="BLJ331" s="50"/>
      <c r="BLK331" s="50"/>
      <c r="BLL331" s="50"/>
      <c r="BLM331" s="50"/>
      <c r="BLN331" s="50"/>
      <c r="BLO331" s="50"/>
      <c r="BLP331" s="50"/>
      <c r="BLQ331" s="50"/>
      <c r="BLR331" s="50"/>
      <c r="BLS331" s="50"/>
      <c r="BLT331" s="50"/>
      <c r="BLU331" s="50"/>
      <c r="BLV331" s="50"/>
      <c r="BLW331" s="50"/>
      <c r="BLX331" s="50"/>
      <c r="BLY331" s="50"/>
      <c r="BLZ331" s="50"/>
      <c r="BMA331" s="50"/>
      <c r="BMB331" s="50"/>
      <c r="BMC331" s="50"/>
      <c r="BMD331" s="50"/>
      <c r="BME331" s="50"/>
      <c r="BMF331" s="50"/>
      <c r="BMG331" s="50"/>
      <c r="BMH331" s="50"/>
      <c r="BMI331" s="50"/>
      <c r="BMJ331" s="50"/>
      <c r="BMK331" s="50"/>
      <c r="BML331" s="50"/>
      <c r="BMM331" s="50"/>
      <c r="BMN331" s="50"/>
      <c r="BMO331" s="50"/>
      <c r="BMP331" s="50"/>
      <c r="BMQ331" s="50"/>
      <c r="BMR331" s="50"/>
      <c r="BMS331" s="50"/>
      <c r="BMT331" s="50"/>
      <c r="BMU331" s="50"/>
      <c r="BMV331" s="50"/>
      <c r="BMW331" s="50"/>
      <c r="BMX331" s="50"/>
      <c r="BMY331" s="50"/>
      <c r="BMZ331" s="50"/>
      <c r="BNA331" s="50"/>
      <c r="BNB331" s="50"/>
      <c r="BNC331" s="50"/>
      <c r="BND331" s="50"/>
      <c r="BNE331" s="50"/>
      <c r="BNF331" s="50"/>
      <c r="BNG331" s="50"/>
      <c r="BNH331" s="50"/>
      <c r="BNI331" s="50"/>
      <c r="BNJ331" s="50"/>
      <c r="BNK331" s="50"/>
      <c r="BNL331" s="50"/>
      <c r="BNM331" s="50"/>
      <c r="BNN331" s="50"/>
      <c r="BNO331" s="50"/>
      <c r="BNP331" s="50"/>
      <c r="BNQ331" s="50"/>
      <c r="BNR331" s="50"/>
      <c r="BNS331" s="50"/>
      <c r="BNT331" s="50"/>
      <c r="BNU331" s="50"/>
      <c r="BNV331" s="50"/>
      <c r="BNW331" s="50"/>
      <c r="BNX331" s="50"/>
      <c r="BNY331" s="50"/>
      <c r="BNZ331" s="50"/>
      <c r="BOA331" s="50"/>
      <c r="BOB331" s="50"/>
      <c r="BOC331" s="50"/>
      <c r="BOD331" s="50"/>
      <c r="BOE331" s="50"/>
      <c r="BOF331" s="50"/>
      <c r="BOG331" s="50"/>
      <c r="BOH331" s="50"/>
      <c r="BOI331" s="50"/>
      <c r="BOJ331" s="50"/>
      <c r="BOK331" s="50"/>
      <c r="BOL331" s="50"/>
      <c r="BOM331" s="50"/>
      <c r="BON331" s="50"/>
      <c r="BOO331" s="50"/>
      <c r="BOP331" s="50"/>
      <c r="BOQ331" s="50"/>
      <c r="BOR331" s="50"/>
      <c r="BOS331" s="50"/>
      <c r="BOT331" s="50"/>
      <c r="BOU331" s="50"/>
      <c r="BOV331" s="50"/>
      <c r="BOW331" s="50"/>
      <c r="BOX331" s="50"/>
      <c r="BOY331" s="50"/>
      <c r="BOZ331" s="50"/>
      <c r="BPA331" s="50"/>
      <c r="BPB331" s="50"/>
      <c r="BPC331" s="50"/>
      <c r="BPD331" s="50"/>
      <c r="BPE331" s="50"/>
      <c r="BPF331" s="50"/>
      <c r="BPG331" s="50"/>
      <c r="BPH331" s="50"/>
      <c r="BPI331" s="50"/>
      <c r="BPJ331" s="50"/>
      <c r="BPK331" s="50"/>
      <c r="BPL331" s="50"/>
      <c r="BPM331" s="50"/>
      <c r="BPN331" s="50"/>
      <c r="BPO331" s="50"/>
      <c r="BPP331" s="50"/>
      <c r="BPQ331" s="50"/>
      <c r="BPR331" s="50"/>
      <c r="BPS331" s="50"/>
      <c r="BPT331" s="50"/>
      <c r="BPU331" s="50"/>
      <c r="BPV331" s="50"/>
      <c r="BPW331" s="50"/>
      <c r="BPX331" s="50"/>
      <c r="BPZ331" s="50"/>
      <c r="BQB331" s="50"/>
      <c r="BQC331" s="50"/>
      <c r="BQD331" s="50"/>
      <c r="BQE331" s="50"/>
      <c r="BQF331" s="50"/>
      <c r="BQG331" s="50"/>
      <c r="BQH331" s="50"/>
      <c r="BQI331" s="50"/>
      <c r="BQN331" s="50"/>
      <c r="BQO331" s="50"/>
      <c r="BQP331" s="50"/>
      <c r="BQQ331" s="50"/>
      <c r="BQR331" s="50"/>
      <c r="BQS331" s="50"/>
      <c r="BQT331" s="50"/>
      <c r="BQU331" s="50"/>
      <c r="BQV331" s="50"/>
      <c r="BQW331" s="50"/>
      <c r="BQX331" s="50"/>
      <c r="BQY331" s="50"/>
      <c r="BQZ331" s="50"/>
      <c r="BRA331" s="50"/>
      <c r="BRB331" s="50"/>
      <c r="BRC331" s="50"/>
      <c r="BRD331" s="50"/>
      <c r="BRE331" s="50"/>
      <c r="BRF331" s="50"/>
      <c r="BRG331" s="50"/>
      <c r="BRH331" s="50"/>
      <c r="BRI331" s="50"/>
      <c r="BRJ331" s="50"/>
      <c r="BRK331" s="50"/>
      <c r="BRL331" s="50"/>
      <c r="BRM331" s="50"/>
      <c r="BRN331" s="50"/>
      <c r="BRO331" s="50"/>
      <c r="BRP331" s="50"/>
      <c r="BRQ331" s="50"/>
      <c r="BRR331" s="50"/>
      <c r="BRS331" s="50"/>
      <c r="BRT331" s="50"/>
      <c r="BRU331" s="50"/>
      <c r="BRV331" s="50"/>
      <c r="BRW331" s="50"/>
      <c r="BRX331" s="50"/>
      <c r="BRY331" s="50"/>
      <c r="BRZ331" s="50"/>
      <c r="BSA331" s="50"/>
      <c r="BSB331" s="50"/>
      <c r="BSC331" s="50"/>
      <c r="BSD331" s="50"/>
      <c r="BSE331" s="50"/>
      <c r="BSF331" s="50"/>
      <c r="BSG331" s="50"/>
      <c r="BSH331" s="50"/>
      <c r="BSI331" s="50"/>
      <c r="BSJ331" s="50"/>
      <c r="BSK331" s="50"/>
      <c r="BSL331" s="50"/>
      <c r="BSM331" s="50"/>
      <c r="BSN331" s="50"/>
      <c r="BSO331" s="50"/>
      <c r="BSP331" s="50"/>
      <c r="BSQ331" s="50"/>
      <c r="BSR331" s="50"/>
      <c r="BSS331" s="50"/>
      <c r="BST331" s="50"/>
      <c r="BSU331" s="50"/>
      <c r="BSV331" s="50"/>
      <c r="BSW331" s="50"/>
      <c r="BSX331" s="50"/>
      <c r="BSY331" s="50"/>
      <c r="BSZ331" s="50"/>
      <c r="BTA331" s="50"/>
      <c r="BTB331" s="50"/>
      <c r="BTC331" s="50"/>
      <c r="BTD331" s="50"/>
      <c r="BTE331" s="50"/>
      <c r="BTF331" s="50"/>
      <c r="BTG331" s="50"/>
      <c r="BTH331" s="50"/>
      <c r="BTI331" s="50"/>
      <c r="BTJ331" s="50"/>
      <c r="BTK331" s="50"/>
      <c r="BTL331" s="50"/>
      <c r="BTM331" s="50"/>
      <c r="BTN331" s="50"/>
      <c r="BTO331" s="50"/>
      <c r="BTP331" s="50"/>
      <c r="BTQ331" s="50"/>
      <c r="BTR331" s="50"/>
      <c r="BTS331" s="50"/>
      <c r="BTT331" s="50"/>
      <c r="BTU331" s="50"/>
      <c r="BTV331" s="50"/>
      <c r="BTW331" s="50"/>
      <c r="BTX331" s="50"/>
      <c r="BTY331" s="50"/>
      <c r="BTZ331" s="50"/>
      <c r="BUA331" s="50"/>
      <c r="BUB331" s="50"/>
      <c r="BUC331" s="50"/>
      <c r="BUD331" s="50"/>
      <c r="BUE331" s="50"/>
      <c r="BUF331" s="50"/>
      <c r="BUG331" s="50"/>
      <c r="BUH331" s="50"/>
      <c r="BUI331" s="50"/>
      <c r="BUJ331" s="50"/>
      <c r="BUK331" s="50"/>
      <c r="BUL331" s="50"/>
      <c r="BUM331" s="50"/>
      <c r="BUN331" s="50"/>
      <c r="BUO331" s="50"/>
      <c r="BUP331" s="50"/>
      <c r="BUQ331" s="50"/>
      <c r="BUR331" s="50"/>
      <c r="BUS331" s="50"/>
      <c r="BUT331" s="50"/>
      <c r="BUU331" s="50"/>
      <c r="BUV331" s="50"/>
      <c r="BUW331" s="50"/>
      <c r="BUX331" s="50"/>
      <c r="BUY331" s="50"/>
      <c r="BUZ331" s="50"/>
      <c r="BVA331" s="50"/>
      <c r="BVB331" s="50"/>
      <c r="BVC331" s="50"/>
      <c r="BVD331" s="50"/>
      <c r="BVE331" s="50"/>
      <c r="BVF331" s="50"/>
      <c r="BVG331" s="50"/>
      <c r="BVH331" s="50"/>
      <c r="BVI331" s="50"/>
      <c r="BVJ331" s="50"/>
      <c r="BVK331" s="50"/>
      <c r="BVL331" s="50"/>
      <c r="BVM331" s="50"/>
      <c r="BVN331" s="50"/>
      <c r="BVO331" s="50"/>
      <c r="BVP331" s="50"/>
      <c r="BVQ331" s="50"/>
      <c r="BVR331" s="50"/>
      <c r="BVS331" s="50"/>
      <c r="BVT331" s="50"/>
      <c r="BVU331" s="50"/>
      <c r="BVV331" s="50"/>
      <c r="BVW331" s="50"/>
      <c r="BVX331" s="50"/>
      <c r="BVY331" s="50"/>
      <c r="BVZ331" s="50"/>
      <c r="BWA331" s="50"/>
      <c r="BWB331" s="50"/>
      <c r="BWC331" s="50"/>
      <c r="BWD331" s="50"/>
      <c r="BWE331" s="50"/>
      <c r="BWF331" s="50"/>
      <c r="BWG331" s="50"/>
      <c r="BWH331" s="50"/>
      <c r="BWI331" s="50"/>
      <c r="BWJ331" s="50"/>
      <c r="BWK331" s="50"/>
      <c r="BWL331" s="50"/>
      <c r="BWM331" s="50"/>
      <c r="BWN331" s="50"/>
      <c r="BWO331" s="50"/>
      <c r="BWP331" s="50"/>
      <c r="BWQ331" s="50"/>
      <c r="BWR331" s="50"/>
      <c r="BWS331" s="50"/>
      <c r="BWT331" s="50"/>
      <c r="BWU331" s="50"/>
      <c r="BWV331" s="50"/>
      <c r="BWW331" s="50"/>
      <c r="BWX331" s="50"/>
      <c r="BWY331" s="50"/>
      <c r="BWZ331" s="50"/>
      <c r="BXA331" s="50"/>
      <c r="BXB331" s="50"/>
      <c r="BXC331" s="50"/>
      <c r="BXD331" s="50"/>
      <c r="BXE331" s="50"/>
      <c r="BXF331" s="50"/>
      <c r="BXG331" s="50"/>
      <c r="BXH331" s="50"/>
      <c r="BXI331" s="50"/>
      <c r="BXJ331" s="50"/>
      <c r="BXK331" s="50"/>
      <c r="BXL331" s="50"/>
      <c r="BXM331" s="50"/>
      <c r="BXN331" s="50"/>
      <c r="BXO331" s="50"/>
      <c r="BXP331" s="50"/>
      <c r="BXQ331" s="50"/>
      <c r="BXR331" s="50"/>
      <c r="BXS331" s="50"/>
      <c r="BXT331" s="50"/>
      <c r="BXU331" s="50"/>
      <c r="BXV331" s="50"/>
      <c r="BXW331" s="50"/>
      <c r="BXX331" s="50"/>
      <c r="BXY331" s="50"/>
      <c r="BXZ331" s="50"/>
      <c r="BYA331" s="50"/>
      <c r="BYB331" s="50"/>
      <c r="BYC331" s="50"/>
      <c r="BYD331" s="50"/>
      <c r="BYE331" s="50"/>
      <c r="BYF331" s="50"/>
      <c r="BYG331" s="50"/>
      <c r="BYH331" s="50"/>
      <c r="BYI331" s="50"/>
      <c r="BYJ331" s="50"/>
      <c r="BYK331" s="50"/>
      <c r="BYL331" s="50"/>
      <c r="BYM331" s="50"/>
      <c r="BYN331" s="50"/>
      <c r="BYO331" s="50"/>
      <c r="BYP331" s="50"/>
      <c r="BYQ331" s="50"/>
      <c r="BYR331" s="50"/>
      <c r="BYS331" s="50"/>
      <c r="BYT331" s="50"/>
      <c r="BYU331" s="50"/>
      <c r="BYV331" s="50"/>
      <c r="BYW331" s="50"/>
      <c r="BYX331" s="50"/>
      <c r="BYY331" s="50"/>
      <c r="BYZ331" s="50"/>
      <c r="BZA331" s="50"/>
      <c r="BZB331" s="50"/>
      <c r="BZC331" s="50"/>
      <c r="BZD331" s="50"/>
      <c r="BZE331" s="50"/>
      <c r="BZF331" s="50"/>
      <c r="BZG331" s="50"/>
      <c r="BZH331" s="50"/>
      <c r="BZI331" s="50"/>
      <c r="BZJ331" s="50"/>
      <c r="BZK331" s="50"/>
      <c r="BZL331" s="50"/>
      <c r="BZM331" s="50"/>
      <c r="BZN331" s="50"/>
      <c r="BZO331" s="50"/>
      <c r="BZP331" s="50"/>
      <c r="BZQ331" s="50"/>
      <c r="BZR331" s="50"/>
      <c r="BZS331" s="50"/>
      <c r="BZT331" s="50"/>
      <c r="BZV331" s="50"/>
      <c r="BZX331" s="50"/>
      <c r="BZY331" s="50"/>
      <c r="BZZ331" s="50"/>
      <c r="CAA331" s="50"/>
      <c r="CAB331" s="50"/>
      <c r="CAC331" s="50"/>
      <c r="CAD331" s="50"/>
      <c r="CAE331" s="50"/>
      <c r="CAJ331" s="50"/>
      <c r="CAK331" s="50"/>
      <c r="CAL331" s="50"/>
      <c r="CAM331" s="50"/>
      <c r="CAN331" s="50"/>
      <c r="CAO331" s="50"/>
      <c r="CAP331" s="50"/>
      <c r="CAQ331" s="50"/>
      <c r="CAR331" s="50"/>
      <c r="CAS331" s="50"/>
      <c r="CAT331" s="50"/>
      <c r="CAU331" s="50"/>
      <c r="CAV331" s="50"/>
      <c r="CAW331" s="50"/>
      <c r="CAX331" s="50"/>
      <c r="CAY331" s="50"/>
      <c r="CAZ331" s="50"/>
      <c r="CBA331" s="50"/>
      <c r="CBB331" s="50"/>
      <c r="CBC331" s="50"/>
      <c r="CBD331" s="50"/>
      <c r="CBE331" s="50"/>
      <c r="CBF331" s="50"/>
      <c r="CBG331" s="50"/>
      <c r="CBH331" s="50"/>
      <c r="CBI331" s="50"/>
      <c r="CBJ331" s="50"/>
      <c r="CBK331" s="50"/>
      <c r="CBL331" s="50"/>
      <c r="CBM331" s="50"/>
      <c r="CBN331" s="50"/>
      <c r="CBO331" s="50"/>
      <c r="CBP331" s="50"/>
      <c r="CBQ331" s="50"/>
      <c r="CBR331" s="50"/>
      <c r="CBS331" s="50"/>
      <c r="CBT331" s="50"/>
      <c r="CBU331" s="50"/>
      <c r="CBV331" s="50"/>
      <c r="CBW331" s="50"/>
      <c r="CBX331" s="50"/>
      <c r="CBY331" s="50"/>
      <c r="CBZ331" s="50"/>
      <c r="CCA331" s="50"/>
      <c r="CCB331" s="50"/>
      <c r="CCC331" s="50"/>
      <c r="CCD331" s="50"/>
      <c r="CCE331" s="50"/>
      <c r="CCF331" s="50"/>
      <c r="CCG331" s="50"/>
      <c r="CCH331" s="50"/>
      <c r="CCI331" s="50"/>
      <c r="CCJ331" s="50"/>
      <c r="CCK331" s="50"/>
      <c r="CCL331" s="50"/>
      <c r="CCM331" s="50"/>
      <c r="CCN331" s="50"/>
      <c r="CCO331" s="50"/>
      <c r="CCP331" s="50"/>
      <c r="CCQ331" s="50"/>
      <c r="CCR331" s="50"/>
      <c r="CCS331" s="50"/>
      <c r="CCT331" s="50"/>
      <c r="CCU331" s="50"/>
      <c r="CCV331" s="50"/>
      <c r="CCW331" s="50"/>
      <c r="CCX331" s="50"/>
      <c r="CCY331" s="50"/>
      <c r="CCZ331" s="50"/>
      <c r="CDA331" s="50"/>
      <c r="CDB331" s="50"/>
      <c r="CDC331" s="50"/>
      <c r="CDD331" s="50"/>
      <c r="CDE331" s="50"/>
      <c r="CDF331" s="50"/>
      <c r="CDG331" s="50"/>
      <c r="CDH331" s="50"/>
      <c r="CDI331" s="50"/>
      <c r="CDJ331" s="50"/>
      <c r="CDK331" s="50"/>
      <c r="CDL331" s="50"/>
      <c r="CDM331" s="50"/>
      <c r="CDN331" s="50"/>
      <c r="CDO331" s="50"/>
      <c r="CDP331" s="50"/>
      <c r="CDQ331" s="50"/>
      <c r="CDR331" s="50"/>
      <c r="CDS331" s="50"/>
      <c r="CDT331" s="50"/>
      <c r="CDU331" s="50"/>
      <c r="CDV331" s="50"/>
      <c r="CDW331" s="50"/>
      <c r="CDX331" s="50"/>
      <c r="CDY331" s="50"/>
      <c r="CDZ331" s="50"/>
      <c r="CEA331" s="50"/>
      <c r="CEB331" s="50"/>
      <c r="CEC331" s="50"/>
      <c r="CED331" s="50"/>
      <c r="CEE331" s="50"/>
      <c r="CEF331" s="50"/>
      <c r="CEG331" s="50"/>
      <c r="CEH331" s="50"/>
      <c r="CEI331" s="50"/>
      <c r="CEJ331" s="50"/>
      <c r="CEK331" s="50"/>
      <c r="CEL331" s="50"/>
      <c r="CEM331" s="50"/>
      <c r="CEN331" s="50"/>
      <c r="CEO331" s="50"/>
      <c r="CEP331" s="50"/>
      <c r="CEQ331" s="50"/>
      <c r="CER331" s="50"/>
      <c r="CES331" s="50"/>
      <c r="CET331" s="50"/>
      <c r="CEU331" s="50"/>
      <c r="CEV331" s="50"/>
      <c r="CEW331" s="50"/>
      <c r="CEX331" s="50"/>
      <c r="CEY331" s="50"/>
      <c r="CEZ331" s="50"/>
      <c r="CFA331" s="50"/>
      <c r="CFB331" s="50"/>
      <c r="CFC331" s="50"/>
      <c r="CFD331" s="50"/>
      <c r="CFE331" s="50"/>
      <c r="CFF331" s="50"/>
      <c r="CFG331" s="50"/>
      <c r="CFH331" s="50"/>
      <c r="CFI331" s="50"/>
      <c r="CFJ331" s="50"/>
      <c r="CFK331" s="50"/>
      <c r="CFL331" s="50"/>
      <c r="CFM331" s="50"/>
      <c r="CFN331" s="50"/>
      <c r="CFO331" s="50"/>
      <c r="CFP331" s="50"/>
      <c r="CFQ331" s="50"/>
      <c r="CFR331" s="50"/>
      <c r="CFS331" s="50"/>
      <c r="CFT331" s="50"/>
      <c r="CFU331" s="50"/>
      <c r="CFV331" s="50"/>
      <c r="CFW331" s="50"/>
      <c r="CFX331" s="50"/>
      <c r="CFY331" s="50"/>
      <c r="CFZ331" s="50"/>
      <c r="CGA331" s="50"/>
      <c r="CGB331" s="50"/>
      <c r="CGC331" s="50"/>
      <c r="CGD331" s="50"/>
      <c r="CGE331" s="50"/>
      <c r="CGF331" s="50"/>
      <c r="CGG331" s="50"/>
      <c r="CGH331" s="50"/>
      <c r="CGI331" s="50"/>
      <c r="CGJ331" s="50"/>
      <c r="CGK331" s="50"/>
      <c r="CGL331" s="50"/>
      <c r="CGM331" s="50"/>
      <c r="CGN331" s="50"/>
      <c r="CGO331" s="50"/>
      <c r="CGP331" s="50"/>
      <c r="CGQ331" s="50"/>
      <c r="CGR331" s="50"/>
      <c r="CGS331" s="50"/>
      <c r="CGT331" s="50"/>
      <c r="CGU331" s="50"/>
      <c r="CGV331" s="50"/>
      <c r="CGW331" s="50"/>
      <c r="CGX331" s="50"/>
      <c r="CGY331" s="50"/>
      <c r="CGZ331" s="50"/>
      <c r="CHA331" s="50"/>
      <c r="CHB331" s="50"/>
      <c r="CHC331" s="50"/>
      <c r="CHD331" s="50"/>
      <c r="CHE331" s="50"/>
      <c r="CHF331" s="50"/>
      <c r="CHG331" s="50"/>
      <c r="CHH331" s="50"/>
      <c r="CHI331" s="50"/>
      <c r="CHJ331" s="50"/>
      <c r="CHK331" s="50"/>
      <c r="CHL331" s="50"/>
      <c r="CHM331" s="50"/>
      <c r="CHN331" s="50"/>
      <c r="CHO331" s="50"/>
      <c r="CHP331" s="50"/>
      <c r="CHQ331" s="50"/>
      <c r="CHR331" s="50"/>
      <c r="CHS331" s="50"/>
      <c r="CHT331" s="50"/>
      <c r="CHU331" s="50"/>
      <c r="CHV331" s="50"/>
      <c r="CHW331" s="50"/>
      <c r="CHX331" s="50"/>
      <c r="CHY331" s="50"/>
      <c r="CHZ331" s="50"/>
      <c r="CIA331" s="50"/>
      <c r="CIB331" s="50"/>
      <c r="CIC331" s="50"/>
      <c r="CID331" s="50"/>
      <c r="CIE331" s="50"/>
      <c r="CIF331" s="50"/>
      <c r="CIG331" s="50"/>
      <c r="CIH331" s="50"/>
      <c r="CII331" s="50"/>
      <c r="CIJ331" s="50"/>
      <c r="CIK331" s="50"/>
      <c r="CIL331" s="50"/>
      <c r="CIM331" s="50"/>
      <c r="CIN331" s="50"/>
      <c r="CIO331" s="50"/>
      <c r="CIP331" s="50"/>
      <c r="CIQ331" s="50"/>
      <c r="CIR331" s="50"/>
      <c r="CIS331" s="50"/>
      <c r="CIT331" s="50"/>
      <c r="CIU331" s="50"/>
      <c r="CIV331" s="50"/>
      <c r="CIW331" s="50"/>
      <c r="CIX331" s="50"/>
      <c r="CIY331" s="50"/>
      <c r="CIZ331" s="50"/>
      <c r="CJA331" s="50"/>
      <c r="CJB331" s="50"/>
      <c r="CJC331" s="50"/>
      <c r="CJD331" s="50"/>
      <c r="CJE331" s="50"/>
      <c r="CJF331" s="50"/>
      <c r="CJG331" s="50"/>
      <c r="CJH331" s="50"/>
      <c r="CJI331" s="50"/>
      <c r="CJJ331" s="50"/>
      <c r="CJK331" s="50"/>
      <c r="CJL331" s="50"/>
      <c r="CJM331" s="50"/>
      <c r="CJN331" s="50"/>
      <c r="CJO331" s="50"/>
      <c r="CJP331" s="50"/>
      <c r="CJR331" s="50"/>
      <c r="CJT331" s="50"/>
      <c r="CJU331" s="50"/>
      <c r="CJV331" s="50"/>
      <c r="CJW331" s="50"/>
      <c r="CJX331" s="50"/>
      <c r="CJY331" s="50"/>
      <c r="CJZ331" s="50"/>
      <c r="CKA331" s="50"/>
      <c r="CKF331" s="50"/>
      <c r="CKG331" s="50"/>
      <c r="CKH331" s="50"/>
      <c r="CKI331" s="50"/>
      <c r="CKJ331" s="50"/>
      <c r="CKK331" s="50"/>
      <c r="CKL331" s="50"/>
      <c r="CKM331" s="50"/>
      <c r="CKN331" s="50"/>
      <c r="CKO331" s="50"/>
      <c r="CKP331" s="50"/>
      <c r="CKQ331" s="50"/>
      <c r="CKR331" s="50"/>
      <c r="CKS331" s="50"/>
      <c r="CKT331" s="50"/>
      <c r="CKU331" s="50"/>
      <c r="CKV331" s="50"/>
      <c r="CKW331" s="50"/>
      <c r="CKX331" s="50"/>
      <c r="CKY331" s="50"/>
      <c r="CKZ331" s="50"/>
      <c r="CLA331" s="50"/>
      <c r="CLB331" s="50"/>
      <c r="CLC331" s="50"/>
      <c r="CLD331" s="50"/>
      <c r="CLE331" s="50"/>
      <c r="CLF331" s="50"/>
      <c r="CLG331" s="50"/>
      <c r="CLH331" s="50"/>
      <c r="CLI331" s="50"/>
      <c r="CLJ331" s="50"/>
      <c r="CLK331" s="50"/>
      <c r="CLL331" s="50"/>
      <c r="CLM331" s="50"/>
      <c r="CLN331" s="50"/>
      <c r="CLO331" s="50"/>
      <c r="CLP331" s="50"/>
      <c r="CLQ331" s="50"/>
      <c r="CLR331" s="50"/>
      <c r="CLS331" s="50"/>
      <c r="CLT331" s="50"/>
      <c r="CLU331" s="50"/>
      <c r="CLV331" s="50"/>
      <c r="CLW331" s="50"/>
      <c r="CLX331" s="50"/>
      <c r="CLY331" s="50"/>
      <c r="CLZ331" s="50"/>
      <c r="CMA331" s="50"/>
      <c r="CMB331" s="50"/>
      <c r="CMC331" s="50"/>
      <c r="CMD331" s="50"/>
      <c r="CME331" s="50"/>
      <c r="CMF331" s="50"/>
      <c r="CMG331" s="50"/>
      <c r="CMH331" s="50"/>
      <c r="CMI331" s="50"/>
      <c r="CMJ331" s="50"/>
      <c r="CMK331" s="50"/>
      <c r="CML331" s="50"/>
      <c r="CMM331" s="50"/>
      <c r="CMN331" s="50"/>
      <c r="CMO331" s="50"/>
      <c r="CMP331" s="50"/>
      <c r="CMQ331" s="50"/>
      <c r="CMR331" s="50"/>
      <c r="CMS331" s="50"/>
      <c r="CMT331" s="50"/>
      <c r="CMU331" s="50"/>
      <c r="CMV331" s="50"/>
      <c r="CMW331" s="50"/>
      <c r="CMX331" s="50"/>
      <c r="CMY331" s="50"/>
      <c r="CMZ331" s="50"/>
      <c r="CNA331" s="50"/>
      <c r="CNB331" s="50"/>
      <c r="CNC331" s="50"/>
      <c r="CND331" s="50"/>
      <c r="CNE331" s="50"/>
      <c r="CNF331" s="50"/>
      <c r="CNG331" s="50"/>
      <c r="CNH331" s="50"/>
      <c r="CNI331" s="50"/>
      <c r="CNJ331" s="50"/>
      <c r="CNK331" s="50"/>
      <c r="CNL331" s="50"/>
      <c r="CNM331" s="50"/>
      <c r="CNN331" s="50"/>
      <c r="CNO331" s="50"/>
      <c r="CNP331" s="50"/>
      <c r="CNQ331" s="50"/>
      <c r="CNR331" s="50"/>
      <c r="CNS331" s="50"/>
      <c r="CNT331" s="50"/>
      <c r="CNU331" s="50"/>
      <c r="CNV331" s="50"/>
      <c r="CNW331" s="50"/>
      <c r="CNX331" s="50"/>
      <c r="CNY331" s="50"/>
      <c r="CNZ331" s="50"/>
      <c r="COA331" s="50"/>
      <c r="COB331" s="50"/>
      <c r="COC331" s="50"/>
      <c r="COD331" s="50"/>
      <c r="COE331" s="50"/>
      <c r="COF331" s="50"/>
      <c r="COG331" s="50"/>
      <c r="COH331" s="50"/>
      <c r="COI331" s="50"/>
      <c r="COJ331" s="50"/>
      <c r="COK331" s="50"/>
      <c r="COL331" s="50"/>
      <c r="COM331" s="50"/>
      <c r="CON331" s="50"/>
      <c r="COO331" s="50"/>
      <c r="COP331" s="50"/>
      <c r="COQ331" s="50"/>
      <c r="COR331" s="50"/>
      <c r="COS331" s="50"/>
      <c r="COT331" s="50"/>
      <c r="COU331" s="50"/>
      <c r="COV331" s="50"/>
      <c r="COW331" s="50"/>
      <c r="COX331" s="50"/>
      <c r="COY331" s="50"/>
      <c r="COZ331" s="50"/>
      <c r="CPA331" s="50"/>
      <c r="CPB331" s="50"/>
      <c r="CPC331" s="50"/>
      <c r="CPD331" s="50"/>
      <c r="CPE331" s="50"/>
      <c r="CPF331" s="50"/>
      <c r="CPG331" s="50"/>
      <c r="CPH331" s="50"/>
      <c r="CPI331" s="50"/>
      <c r="CPJ331" s="50"/>
      <c r="CPK331" s="50"/>
      <c r="CPL331" s="50"/>
      <c r="CPM331" s="50"/>
      <c r="CPN331" s="50"/>
      <c r="CPO331" s="50"/>
      <c r="CPP331" s="50"/>
      <c r="CPQ331" s="50"/>
      <c r="CPR331" s="50"/>
      <c r="CPS331" s="50"/>
      <c r="CPT331" s="50"/>
      <c r="CPU331" s="50"/>
      <c r="CPV331" s="50"/>
      <c r="CPW331" s="50"/>
      <c r="CPX331" s="50"/>
      <c r="CPY331" s="50"/>
      <c r="CPZ331" s="50"/>
      <c r="CQA331" s="50"/>
      <c r="CQB331" s="50"/>
      <c r="CQC331" s="50"/>
      <c r="CQD331" s="50"/>
      <c r="CQE331" s="50"/>
      <c r="CQF331" s="50"/>
      <c r="CQG331" s="50"/>
      <c r="CQH331" s="50"/>
      <c r="CQI331" s="50"/>
      <c r="CQJ331" s="50"/>
      <c r="CQK331" s="50"/>
      <c r="CQL331" s="50"/>
      <c r="CQM331" s="50"/>
      <c r="CQN331" s="50"/>
      <c r="CQO331" s="50"/>
      <c r="CQP331" s="50"/>
      <c r="CQQ331" s="50"/>
      <c r="CQR331" s="50"/>
      <c r="CQS331" s="50"/>
      <c r="CQT331" s="50"/>
      <c r="CQU331" s="50"/>
      <c r="CQV331" s="50"/>
      <c r="CQW331" s="50"/>
      <c r="CQX331" s="50"/>
      <c r="CQY331" s="50"/>
      <c r="CQZ331" s="50"/>
      <c r="CRA331" s="50"/>
      <c r="CRB331" s="50"/>
      <c r="CRC331" s="50"/>
      <c r="CRD331" s="50"/>
      <c r="CRE331" s="50"/>
      <c r="CRF331" s="50"/>
      <c r="CRG331" s="50"/>
      <c r="CRH331" s="50"/>
      <c r="CRI331" s="50"/>
      <c r="CRJ331" s="50"/>
      <c r="CRK331" s="50"/>
      <c r="CRL331" s="50"/>
      <c r="CRM331" s="50"/>
      <c r="CRN331" s="50"/>
      <c r="CRO331" s="50"/>
      <c r="CRP331" s="50"/>
      <c r="CRQ331" s="50"/>
      <c r="CRR331" s="50"/>
      <c r="CRS331" s="50"/>
      <c r="CRT331" s="50"/>
      <c r="CRU331" s="50"/>
      <c r="CRV331" s="50"/>
      <c r="CRW331" s="50"/>
      <c r="CRX331" s="50"/>
      <c r="CRY331" s="50"/>
      <c r="CRZ331" s="50"/>
      <c r="CSA331" s="50"/>
      <c r="CSB331" s="50"/>
      <c r="CSC331" s="50"/>
      <c r="CSD331" s="50"/>
      <c r="CSE331" s="50"/>
      <c r="CSF331" s="50"/>
      <c r="CSG331" s="50"/>
      <c r="CSH331" s="50"/>
      <c r="CSI331" s="50"/>
      <c r="CSJ331" s="50"/>
      <c r="CSK331" s="50"/>
      <c r="CSL331" s="50"/>
      <c r="CSM331" s="50"/>
      <c r="CSN331" s="50"/>
      <c r="CSO331" s="50"/>
      <c r="CSP331" s="50"/>
      <c r="CSQ331" s="50"/>
      <c r="CSR331" s="50"/>
      <c r="CSS331" s="50"/>
      <c r="CST331" s="50"/>
      <c r="CSU331" s="50"/>
      <c r="CSV331" s="50"/>
      <c r="CSW331" s="50"/>
      <c r="CSX331" s="50"/>
      <c r="CSY331" s="50"/>
      <c r="CSZ331" s="50"/>
      <c r="CTA331" s="50"/>
      <c r="CTB331" s="50"/>
      <c r="CTC331" s="50"/>
      <c r="CTD331" s="50"/>
      <c r="CTE331" s="50"/>
      <c r="CTF331" s="50"/>
      <c r="CTG331" s="50"/>
      <c r="CTH331" s="50"/>
      <c r="CTI331" s="50"/>
      <c r="CTJ331" s="50"/>
      <c r="CTK331" s="50"/>
      <c r="CTL331" s="50"/>
      <c r="CTN331" s="50"/>
      <c r="CTP331" s="50"/>
      <c r="CTQ331" s="50"/>
      <c r="CTR331" s="50"/>
      <c r="CTS331" s="50"/>
      <c r="CTT331" s="50"/>
      <c r="CTU331" s="50"/>
      <c r="CTV331" s="50"/>
      <c r="CTW331" s="50"/>
      <c r="CUB331" s="50"/>
      <c r="CUC331" s="50"/>
      <c r="CUD331" s="50"/>
      <c r="CUE331" s="50"/>
      <c r="CUF331" s="50"/>
      <c r="CUG331" s="50"/>
      <c r="CUH331" s="50"/>
      <c r="CUI331" s="50"/>
      <c r="CUJ331" s="50"/>
      <c r="CUK331" s="50"/>
      <c r="CUL331" s="50"/>
      <c r="CUM331" s="50"/>
      <c r="CUN331" s="50"/>
      <c r="CUO331" s="50"/>
      <c r="CUP331" s="50"/>
      <c r="CUQ331" s="50"/>
      <c r="CUR331" s="50"/>
      <c r="CUS331" s="50"/>
      <c r="CUT331" s="50"/>
      <c r="CUU331" s="50"/>
      <c r="CUV331" s="50"/>
      <c r="CUW331" s="50"/>
      <c r="CUX331" s="50"/>
      <c r="CUY331" s="50"/>
      <c r="CUZ331" s="50"/>
      <c r="CVA331" s="50"/>
      <c r="CVB331" s="50"/>
      <c r="CVC331" s="50"/>
      <c r="CVD331" s="50"/>
      <c r="CVE331" s="50"/>
      <c r="CVF331" s="50"/>
      <c r="CVG331" s="50"/>
      <c r="CVH331" s="50"/>
      <c r="CVI331" s="50"/>
      <c r="CVJ331" s="50"/>
      <c r="CVK331" s="50"/>
      <c r="CVL331" s="50"/>
      <c r="CVM331" s="50"/>
      <c r="CVN331" s="50"/>
      <c r="CVO331" s="50"/>
      <c r="CVP331" s="50"/>
      <c r="CVQ331" s="50"/>
      <c r="CVR331" s="50"/>
      <c r="CVS331" s="50"/>
      <c r="CVT331" s="50"/>
      <c r="CVU331" s="50"/>
      <c r="CVV331" s="50"/>
      <c r="CVW331" s="50"/>
      <c r="CVX331" s="50"/>
      <c r="CVY331" s="50"/>
      <c r="CVZ331" s="50"/>
      <c r="CWA331" s="50"/>
      <c r="CWB331" s="50"/>
      <c r="CWC331" s="50"/>
      <c r="CWD331" s="50"/>
      <c r="CWE331" s="50"/>
      <c r="CWF331" s="50"/>
      <c r="CWG331" s="50"/>
      <c r="CWH331" s="50"/>
      <c r="CWI331" s="50"/>
      <c r="CWJ331" s="50"/>
      <c r="CWK331" s="50"/>
      <c r="CWL331" s="50"/>
      <c r="CWM331" s="50"/>
      <c r="CWN331" s="50"/>
      <c r="CWO331" s="50"/>
      <c r="CWP331" s="50"/>
      <c r="CWQ331" s="50"/>
      <c r="CWR331" s="50"/>
      <c r="CWS331" s="50"/>
      <c r="CWT331" s="50"/>
      <c r="CWU331" s="50"/>
      <c r="CWV331" s="50"/>
      <c r="CWW331" s="50"/>
      <c r="CWX331" s="50"/>
      <c r="CWY331" s="50"/>
      <c r="CWZ331" s="50"/>
      <c r="CXA331" s="50"/>
      <c r="CXB331" s="50"/>
      <c r="CXC331" s="50"/>
      <c r="CXD331" s="50"/>
      <c r="CXE331" s="50"/>
      <c r="CXF331" s="50"/>
      <c r="CXG331" s="50"/>
      <c r="CXH331" s="50"/>
      <c r="CXI331" s="50"/>
      <c r="CXJ331" s="50"/>
      <c r="CXK331" s="50"/>
      <c r="CXL331" s="50"/>
      <c r="CXM331" s="50"/>
      <c r="CXN331" s="50"/>
      <c r="CXO331" s="50"/>
      <c r="CXP331" s="50"/>
      <c r="CXQ331" s="50"/>
      <c r="CXR331" s="50"/>
      <c r="CXS331" s="50"/>
      <c r="CXT331" s="50"/>
      <c r="CXU331" s="50"/>
      <c r="CXV331" s="50"/>
      <c r="CXW331" s="50"/>
      <c r="CXX331" s="50"/>
      <c r="CXY331" s="50"/>
      <c r="CXZ331" s="50"/>
      <c r="CYA331" s="50"/>
      <c r="CYB331" s="50"/>
      <c r="CYC331" s="50"/>
      <c r="CYD331" s="50"/>
      <c r="CYE331" s="50"/>
      <c r="CYF331" s="50"/>
      <c r="CYG331" s="50"/>
      <c r="CYH331" s="50"/>
      <c r="CYI331" s="50"/>
      <c r="CYJ331" s="50"/>
      <c r="CYK331" s="50"/>
      <c r="CYL331" s="50"/>
      <c r="CYM331" s="50"/>
      <c r="CYN331" s="50"/>
      <c r="CYO331" s="50"/>
      <c r="CYP331" s="50"/>
      <c r="CYQ331" s="50"/>
      <c r="CYR331" s="50"/>
      <c r="CYS331" s="50"/>
      <c r="CYT331" s="50"/>
      <c r="CYU331" s="50"/>
      <c r="CYV331" s="50"/>
      <c r="CYW331" s="50"/>
      <c r="CYX331" s="50"/>
      <c r="CYY331" s="50"/>
      <c r="CYZ331" s="50"/>
      <c r="CZA331" s="50"/>
      <c r="CZB331" s="50"/>
      <c r="CZC331" s="50"/>
      <c r="CZD331" s="50"/>
      <c r="CZE331" s="50"/>
      <c r="CZF331" s="50"/>
      <c r="CZG331" s="50"/>
      <c r="CZH331" s="50"/>
      <c r="CZI331" s="50"/>
      <c r="CZJ331" s="50"/>
      <c r="CZK331" s="50"/>
      <c r="CZL331" s="50"/>
      <c r="CZM331" s="50"/>
      <c r="CZN331" s="50"/>
      <c r="CZO331" s="50"/>
      <c r="CZP331" s="50"/>
      <c r="CZQ331" s="50"/>
      <c r="CZR331" s="50"/>
      <c r="CZS331" s="50"/>
      <c r="CZT331" s="50"/>
      <c r="CZU331" s="50"/>
      <c r="CZV331" s="50"/>
      <c r="CZW331" s="50"/>
      <c r="CZX331" s="50"/>
      <c r="CZY331" s="50"/>
      <c r="CZZ331" s="50"/>
      <c r="DAA331" s="50"/>
      <c r="DAB331" s="50"/>
      <c r="DAC331" s="50"/>
      <c r="DAD331" s="50"/>
      <c r="DAE331" s="50"/>
      <c r="DAF331" s="50"/>
      <c r="DAG331" s="50"/>
      <c r="DAH331" s="50"/>
      <c r="DAI331" s="50"/>
      <c r="DAJ331" s="50"/>
      <c r="DAK331" s="50"/>
      <c r="DAL331" s="50"/>
      <c r="DAM331" s="50"/>
      <c r="DAN331" s="50"/>
      <c r="DAO331" s="50"/>
      <c r="DAP331" s="50"/>
      <c r="DAQ331" s="50"/>
      <c r="DAR331" s="50"/>
      <c r="DAS331" s="50"/>
      <c r="DAT331" s="50"/>
      <c r="DAU331" s="50"/>
      <c r="DAV331" s="50"/>
      <c r="DAW331" s="50"/>
      <c r="DAX331" s="50"/>
      <c r="DAY331" s="50"/>
      <c r="DAZ331" s="50"/>
      <c r="DBA331" s="50"/>
      <c r="DBB331" s="50"/>
      <c r="DBC331" s="50"/>
      <c r="DBD331" s="50"/>
      <c r="DBE331" s="50"/>
      <c r="DBF331" s="50"/>
      <c r="DBG331" s="50"/>
      <c r="DBH331" s="50"/>
      <c r="DBI331" s="50"/>
      <c r="DBJ331" s="50"/>
      <c r="DBK331" s="50"/>
      <c r="DBL331" s="50"/>
      <c r="DBM331" s="50"/>
      <c r="DBN331" s="50"/>
      <c r="DBO331" s="50"/>
      <c r="DBP331" s="50"/>
      <c r="DBQ331" s="50"/>
      <c r="DBR331" s="50"/>
      <c r="DBS331" s="50"/>
      <c r="DBT331" s="50"/>
      <c r="DBU331" s="50"/>
      <c r="DBV331" s="50"/>
      <c r="DBW331" s="50"/>
      <c r="DBX331" s="50"/>
      <c r="DBY331" s="50"/>
      <c r="DBZ331" s="50"/>
      <c r="DCA331" s="50"/>
      <c r="DCB331" s="50"/>
      <c r="DCC331" s="50"/>
      <c r="DCD331" s="50"/>
      <c r="DCE331" s="50"/>
      <c r="DCF331" s="50"/>
      <c r="DCG331" s="50"/>
      <c r="DCH331" s="50"/>
      <c r="DCI331" s="50"/>
      <c r="DCJ331" s="50"/>
      <c r="DCK331" s="50"/>
      <c r="DCL331" s="50"/>
      <c r="DCM331" s="50"/>
      <c r="DCN331" s="50"/>
      <c r="DCO331" s="50"/>
      <c r="DCP331" s="50"/>
      <c r="DCQ331" s="50"/>
      <c r="DCR331" s="50"/>
      <c r="DCS331" s="50"/>
      <c r="DCT331" s="50"/>
      <c r="DCU331" s="50"/>
      <c r="DCV331" s="50"/>
      <c r="DCW331" s="50"/>
      <c r="DCX331" s="50"/>
      <c r="DCY331" s="50"/>
      <c r="DCZ331" s="50"/>
      <c r="DDA331" s="50"/>
      <c r="DDB331" s="50"/>
      <c r="DDC331" s="50"/>
      <c r="DDD331" s="50"/>
      <c r="DDE331" s="50"/>
      <c r="DDF331" s="50"/>
      <c r="DDG331" s="50"/>
      <c r="DDH331" s="50"/>
      <c r="DDJ331" s="50"/>
      <c r="DDL331" s="50"/>
      <c r="DDM331" s="50"/>
      <c r="DDN331" s="50"/>
      <c r="DDO331" s="50"/>
      <c r="DDP331" s="50"/>
      <c r="DDQ331" s="50"/>
      <c r="DDR331" s="50"/>
      <c r="DDS331" s="50"/>
      <c r="DDX331" s="50"/>
      <c r="DDY331" s="50"/>
      <c r="DDZ331" s="50"/>
      <c r="DEA331" s="50"/>
      <c r="DEB331" s="50"/>
      <c r="DEC331" s="50"/>
      <c r="DED331" s="50"/>
      <c r="DEE331" s="50"/>
      <c r="DEF331" s="50"/>
      <c r="DEG331" s="50"/>
      <c r="DEH331" s="50"/>
      <c r="DEI331" s="50"/>
      <c r="DEJ331" s="50"/>
      <c r="DEK331" s="50"/>
      <c r="DEL331" s="50"/>
      <c r="DEM331" s="50"/>
      <c r="DEN331" s="50"/>
      <c r="DEO331" s="50"/>
      <c r="DEP331" s="50"/>
      <c r="DEQ331" s="50"/>
      <c r="DER331" s="50"/>
      <c r="DES331" s="50"/>
      <c r="DET331" s="50"/>
      <c r="DEU331" s="50"/>
      <c r="DEV331" s="50"/>
      <c r="DEW331" s="50"/>
      <c r="DEX331" s="50"/>
      <c r="DEY331" s="50"/>
      <c r="DEZ331" s="50"/>
      <c r="DFA331" s="50"/>
      <c r="DFB331" s="50"/>
      <c r="DFC331" s="50"/>
      <c r="DFD331" s="50"/>
      <c r="DFE331" s="50"/>
      <c r="DFF331" s="50"/>
      <c r="DFG331" s="50"/>
      <c r="DFH331" s="50"/>
      <c r="DFI331" s="50"/>
      <c r="DFJ331" s="50"/>
      <c r="DFK331" s="50"/>
      <c r="DFL331" s="50"/>
      <c r="DFM331" s="50"/>
      <c r="DFN331" s="50"/>
      <c r="DFO331" s="50"/>
      <c r="DFP331" s="50"/>
      <c r="DFQ331" s="50"/>
      <c r="DFR331" s="50"/>
      <c r="DFS331" s="50"/>
      <c r="DFT331" s="50"/>
      <c r="DFU331" s="50"/>
      <c r="DFV331" s="50"/>
      <c r="DFW331" s="50"/>
      <c r="DFX331" s="50"/>
      <c r="DFY331" s="50"/>
      <c r="DFZ331" s="50"/>
      <c r="DGA331" s="50"/>
      <c r="DGB331" s="50"/>
      <c r="DGC331" s="50"/>
      <c r="DGD331" s="50"/>
      <c r="DGE331" s="50"/>
      <c r="DGF331" s="50"/>
      <c r="DGG331" s="50"/>
      <c r="DGH331" s="50"/>
      <c r="DGI331" s="50"/>
      <c r="DGJ331" s="50"/>
      <c r="DGK331" s="50"/>
      <c r="DGL331" s="50"/>
      <c r="DGM331" s="50"/>
      <c r="DGN331" s="50"/>
      <c r="DGO331" s="50"/>
      <c r="DGP331" s="50"/>
      <c r="DGQ331" s="50"/>
      <c r="DGR331" s="50"/>
      <c r="DGS331" s="50"/>
      <c r="DGT331" s="50"/>
      <c r="DGU331" s="50"/>
      <c r="DGV331" s="50"/>
      <c r="DGW331" s="50"/>
      <c r="DGX331" s="50"/>
      <c r="DGY331" s="50"/>
      <c r="DGZ331" s="50"/>
      <c r="DHA331" s="50"/>
      <c r="DHB331" s="50"/>
      <c r="DHC331" s="50"/>
      <c r="DHD331" s="50"/>
      <c r="DHE331" s="50"/>
      <c r="DHF331" s="50"/>
      <c r="DHG331" s="50"/>
      <c r="DHH331" s="50"/>
      <c r="DHI331" s="50"/>
      <c r="DHJ331" s="50"/>
      <c r="DHK331" s="50"/>
      <c r="DHL331" s="50"/>
      <c r="DHM331" s="50"/>
      <c r="DHN331" s="50"/>
      <c r="DHO331" s="50"/>
      <c r="DHP331" s="50"/>
      <c r="DHQ331" s="50"/>
      <c r="DHR331" s="50"/>
      <c r="DHS331" s="50"/>
      <c r="DHT331" s="50"/>
      <c r="DHU331" s="50"/>
      <c r="DHV331" s="50"/>
      <c r="DHW331" s="50"/>
      <c r="DHX331" s="50"/>
      <c r="DHY331" s="50"/>
      <c r="DHZ331" s="50"/>
      <c r="DIA331" s="50"/>
      <c r="DIB331" s="50"/>
      <c r="DIC331" s="50"/>
      <c r="DID331" s="50"/>
      <c r="DIE331" s="50"/>
      <c r="DIF331" s="50"/>
      <c r="DIG331" s="50"/>
      <c r="DIH331" s="50"/>
      <c r="DII331" s="50"/>
      <c r="DIJ331" s="50"/>
      <c r="DIK331" s="50"/>
      <c r="DIL331" s="50"/>
      <c r="DIM331" s="50"/>
      <c r="DIN331" s="50"/>
      <c r="DIO331" s="50"/>
      <c r="DIP331" s="50"/>
      <c r="DIQ331" s="50"/>
      <c r="DIR331" s="50"/>
      <c r="DIS331" s="50"/>
      <c r="DIT331" s="50"/>
      <c r="DIU331" s="50"/>
      <c r="DIV331" s="50"/>
      <c r="DIW331" s="50"/>
      <c r="DIX331" s="50"/>
      <c r="DIY331" s="50"/>
      <c r="DIZ331" s="50"/>
      <c r="DJA331" s="50"/>
      <c r="DJB331" s="50"/>
      <c r="DJC331" s="50"/>
      <c r="DJD331" s="50"/>
      <c r="DJE331" s="50"/>
      <c r="DJF331" s="50"/>
      <c r="DJG331" s="50"/>
      <c r="DJH331" s="50"/>
      <c r="DJI331" s="50"/>
      <c r="DJJ331" s="50"/>
      <c r="DJK331" s="50"/>
      <c r="DJL331" s="50"/>
      <c r="DJM331" s="50"/>
      <c r="DJN331" s="50"/>
      <c r="DJO331" s="50"/>
      <c r="DJP331" s="50"/>
      <c r="DJQ331" s="50"/>
      <c r="DJR331" s="50"/>
      <c r="DJS331" s="50"/>
      <c r="DJT331" s="50"/>
      <c r="DJU331" s="50"/>
      <c r="DJV331" s="50"/>
      <c r="DJW331" s="50"/>
      <c r="DJX331" s="50"/>
      <c r="DJY331" s="50"/>
      <c r="DJZ331" s="50"/>
      <c r="DKA331" s="50"/>
      <c r="DKB331" s="50"/>
      <c r="DKC331" s="50"/>
      <c r="DKD331" s="50"/>
      <c r="DKE331" s="50"/>
      <c r="DKF331" s="50"/>
      <c r="DKG331" s="50"/>
      <c r="DKH331" s="50"/>
      <c r="DKI331" s="50"/>
      <c r="DKJ331" s="50"/>
      <c r="DKK331" s="50"/>
      <c r="DKL331" s="50"/>
      <c r="DKM331" s="50"/>
      <c r="DKN331" s="50"/>
      <c r="DKO331" s="50"/>
      <c r="DKP331" s="50"/>
      <c r="DKQ331" s="50"/>
      <c r="DKR331" s="50"/>
      <c r="DKS331" s="50"/>
      <c r="DKT331" s="50"/>
      <c r="DKU331" s="50"/>
      <c r="DKV331" s="50"/>
      <c r="DKW331" s="50"/>
      <c r="DKX331" s="50"/>
      <c r="DKY331" s="50"/>
      <c r="DKZ331" s="50"/>
      <c r="DLA331" s="50"/>
      <c r="DLB331" s="50"/>
      <c r="DLC331" s="50"/>
      <c r="DLD331" s="50"/>
      <c r="DLE331" s="50"/>
      <c r="DLF331" s="50"/>
      <c r="DLG331" s="50"/>
      <c r="DLH331" s="50"/>
      <c r="DLI331" s="50"/>
      <c r="DLJ331" s="50"/>
      <c r="DLK331" s="50"/>
      <c r="DLL331" s="50"/>
      <c r="DLM331" s="50"/>
      <c r="DLN331" s="50"/>
      <c r="DLO331" s="50"/>
      <c r="DLP331" s="50"/>
      <c r="DLQ331" s="50"/>
      <c r="DLR331" s="50"/>
      <c r="DLS331" s="50"/>
      <c r="DLT331" s="50"/>
      <c r="DLU331" s="50"/>
      <c r="DLV331" s="50"/>
      <c r="DLW331" s="50"/>
      <c r="DLX331" s="50"/>
      <c r="DLY331" s="50"/>
      <c r="DLZ331" s="50"/>
      <c r="DMA331" s="50"/>
      <c r="DMB331" s="50"/>
      <c r="DMC331" s="50"/>
      <c r="DMD331" s="50"/>
      <c r="DME331" s="50"/>
      <c r="DMF331" s="50"/>
      <c r="DMG331" s="50"/>
      <c r="DMH331" s="50"/>
      <c r="DMI331" s="50"/>
      <c r="DMJ331" s="50"/>
      <c r="DMK331" s="50"/>
      <c r="DML331" s="50"/>
      <c r="DMM331" s="50"/>
      <c r="DMN331" s="50"/>
      <c r="DMO331" s="50"/>
      <c r="DMP331" s="50"/>
      <c r="DMQ331" s="50"/>
      <c r="DMR331" s="50"/>
      <c r="DMS331" s="50"/>
      <c r="DMT331" s="50"/>
      <c r="DMU331" s="50"/>
      <c r="DMV331" s="50"/>
      <c r="DMW331" s="50"/>
      <c r="DMX331" s="50"/>
      <c r="DMY331" s="50"/>
      <c r="DMZ331" s="50"/>
      <c r="DNA331" s="50"/>
      <c r="DNB331" s="50"/>
      <c r="DNC331" s="50"/>
      <c r="DND331" s="50"/>
      <c r="DNF331" s="50"/>
      <c r="DNH331" s="50"/>
      <c r="DNI331" s="50"/>
      <c r="DNJ331" s="50"/>
      <c r="DNK331" s="50"/>
      <c r="DNL331" s="50"/>
      <c r="DNM331" s="50"/>
      <c r="DNN331" s="50"/>
      <c r="DNO331" s="50"/>
      <c r="DNT331" s="50"/>
      <c r="DNU331" s="50"/>
      <c r="DNV331" s="50"/>
      <c r="DNW331" s="50"/>
      <c r="DNX331" s="50"/>
      <c r="DNY331" s="50"/>
      <c r="DNZ331" s="50"/>
      <c r="DOA331" s="50"/>
      <c r="DOB331" s="50"/>
      <c r="DOC331" s="50"/>
      <c r="DOD331" s="50"/>
      <c r="DOE331" s="50"/>
      <c r="DOF331" s="50"/>
      <c r="DOG331" s="50"/>
      <c r="DOH331" s="50"/>
      <c r="DOI331" s="50"/>
      <c r="DOJ331" s="50"/>
      <c r="DOK331" s="50"/>
      <c r="DOL331" s="50"/>
      <c r="DOM331" s="50"/>
      <c r="DON331" s="50"/>
      <c r="DOO331" s="50"/>
      <c r="DOP331" s="50"/>
      <c r="DOQ331" s="50"/>
      <c r="DOR331" s="50"/>
      <c r="DOS331" s="50"/>
      <c r="DOT331" s="50"/>
      <c r="DOU331" s="50"/>
      <c r="DOV331" s="50"/>
      <c r="DOW331" s="50"/>
      <c r="DOX331" s="50"/>
      <c r="DOY331" s="50"/>
      <c r="DOZ331" s="50"/>
      <c r="DPA331" s="50"/>
      <c r="DPB331" s="50"/>
      <c r="DPC331" s="50"/>
      <c r="DPD331" s="50"/>
      <c r="DPE331" s="50"/>
      <c r="DPF331" s="50"/>
      <c r="DPG331" s="50"/>
      <c r="DPH331" s="50"/>
      <c r="DPI331" s="50"/>
      <c r="DPJ331" s="50"/>
      <c r="DPK331" s="50"/>
      <c r="DPL331" s="50"/>
      <c r="DPM331" s="50"/>
      <c r="DPN331" s="50"/>
      <c r="DPO331" s="50"/>
      <c r="DPP331" s="50"/>
      <c r="DPQ331" s="50"/>
      <c r="DPR331" s="50"/>
      <c r="DPS331" s="50"/>
      <c r="DPT331" s="50"/>
      <c r="DPU331" s="50"/>
      <c r="DPV331" s="50"/>
      <c r="DPW331" s="50"/>
      <c r="DPX331" s="50"/>
      <c r="DPY331" s="50"/>
      <c r="DPZ331" s="50"/>
      <c r="DQA331" s="50"/>
      <c r="DQB331" s="50"/>
      <c r="DQC331" s="50"/>
      <c r="DQD331" s="50"/>
      <c r="DQE331" s="50"/>
      <c r="DQF331" s="50"/>
      <c r="DQG331" s="50"/>
      <c r="DQH331" s="50"/>
      <c r="DQI331" s="50"/>
      <c r="DQJ331" s="50"/>
      <c r="DQK331" s="50"/>
      <c r="DQL331" s="50"/>
      <c r="DQM331" s="50"/>
      <c r="DQN331" s="50"/>
      <c r="DQO331" s="50"/>
      <c r="DQP331" s="50"/>
      <c r="DQQ331" s="50"/>
      <c r="DQR331" s="50"/>
      <c r="DQS331" s="50"/>
      <c r="DQT331" s="50"/>
      <c r="DQU331" s="50"/>
      <c r="DQV331" s="50"/>
      <c r="DQW331" s="50"/>
      <c r="DQX331" s="50"/>
      <c r="DQY331" s="50"/>
      <c r="DQZ331" s="50"/>
      <c r="DRA331" s="50"/>
      <c r="DRB331" s="50"/>
      <c r="DRC331" s="50"/>
      <c r="DRD331" s="50"/>
      <c r="DRE331" s="50"/>
      <c r="DRF331" s="50"/>
      <c r="DRG331" s="50"/>
      <c r="DRH331" s="50"/>
      <c r="DRI331" s="50"/>
      <c r="DRJ331" s="50"/>
      <c r="DRK331" s="50"/>
      <c r="DRL331" s="50"/>
      <c r="DRM331" s="50"/>
      <c r="DRN331" s="50"/>
      <c r="DRO331" s="50"/>
      <c r="DRP331" s="50"/>
      <c r="DRQ331" s="50"/>
      <c r="DRR331" s="50"/>
      <c r="DRS331" s="50"/>
      <c r="DRT331" s="50"/>
      <c r="DRU331" s="50"/>
      <c r="DRV331" s="50"/>
      <c r="DRW331" s="50"/>
      <c r="DRX331" s="50"/>
      <c r="DRY331" s="50"/>
      <c r="DRZ331" s="50"/>
      <c r="DSA331" s="50"/>
      <c r="DSB331" s="50"/>
      <c r="DSC331" s="50"/>
      <c r="DSD331" s="50"/>
      <c r="DSE331" s="50"/>
      <c r="DSF331" s="50"/>
      <c r="DSG331" s="50"/>
      <c r="DSH331" s="50"/>
      <c r="DSI331" s="50"/>
      <c r="DSJ331" s="50"/>
      <c r="DSK331" s="50"/>
      <c r="DSL331" s="50"/>
      <c r="DSM331" s="50"/>
      <c r="DSN331" s="50"/>
      <c r="DSO331" s="50"/>
      <c r="DSP331" s="50"/>
      <c r="DSQ331" s="50"/>
      <c r="DSR331" s="50"/>
      <c r="DSS331" s="50"/>
      <c r="DST331" s="50"/>
      <c r="DSU331" s="50"/>
      <c r="DSV331" s="50"/>
      <c r="DSW331" s="50"/>
      <c r="DSX331" s="50"/>
      <c r="DSY331" s="50"/>
      <c r="DSZ331" s="50"/>
      <c r="DTA331" s="50"/>
      <c r="DTB331" s="50"/>
      <c r="DTC331" s="50"/>
      <c r="DTD331" s="50"/>
      <c r="DTE331" s="50"/>
      <c r="DTF331" s="50"/>
      <c r="DTG331" s="50"/>
      <c r="DTH331" s="50"/>
      <c r="DTI331" s="50"/>
      <c r="DTJ331" s="50"/>
      <c r="DTK331" s="50"/>
      <c r="DTL331" s="50"/>
      <c r="DTM331" s="50"/>
      <c r="DTN331" s="50"/>
      <c r="DTO331" s="50"/>
      <c r="DTP331" s="50"/>
      <c r="DTQ331" s="50"/>
      <c r="DTR331" s="50"/>
      <c r="DTS331" s="50"/>
      <c r="DTT331" s="50"/>
      <c r="DTU331" s="50"/>
      <c r="DTV331" s="50"/>
      <c r="DTW331" s="50"/>
      <c r="DTX331" s="50"/>
      <c r="DTY331" s="50"/>
      <c r="DTZ331" s="50"/>
      <c r="DUA331" s="50"/>
      <c r="DUB331" s="50"/>
      <c r="DUC331" s="50"/>
      <c r="DUD331" s="50"/>
      <c r="DUE331" s="50"/>
      <c r="DUF331" s="50"/>
      <c r="DUG331" s="50"/>
      <c r="DUH331" s="50"/>
      <c r="DUI331" s="50"/>
      <c r="DUJ331" s="50"/>
      <c r="DUK331" s="50"/>
      <c r="DUL331" s="50"/>
      <c r="DUM331" s="50"/>
      <c r="DUN331" s="50"/>
      <c r="DUO331" s="50"/>
      <c r="DUP331" s="50"/>
      <c r="DUQ331" s="50"/>
      <c r="DUR331" s="50"/>
      <c r="DUS331" s="50"/>
      <c r="DUT331" s="50"/>
      <c r="DUU331" s="50"/>
      <c r="DUV331" s="50"/>
      <c r="DUW331" s="50"/>
      <c r="DUX331" s="50"/>
      <c r="DUY331" s="50"/>
      <c r="DUZ331" s="50"/>
      <c r="DVA331" s="50"/>
      <c r="DVB331" s="50"/>
      <c r="DVC331" s="50"/>
      <c r="DVD331" s="50"/>
      <c r="DVE331" s="50"/>
      <c r="DVF331" s="50"/>
      <c r="DVG331" s="50"/>
      <c r="DVH331" s="50"/>
      <c r="DVI331" s="50"/>
      <c r="DVJ331" s="50"/>
      <c r="DVK331" s="50"/>
      <c r="DVL331" s="50"/>
      <c r="DVM331" s="50"/>
      <c r="DVN331" s="50"/>
      <c r="DVO331" s="50"/>
      <c r="DVP331" s="50"/>
      <c r="DVQ331" s="50"/>
      <c r="DVR331" s="50"/>
      <c r="DVS331" s="50"/>
      <c r="DVT331" s="50"/>
      <c r="DVU331" s="50"/>
      <c r="DVV331" s="50"/>
      <c r="DVW331" s="50"/>
      <c r="DVX331" s="50"/>
      <c r="DVY331" s="50"/>
      <c r="DVZ331" s="50"/>
      <c r="DWA331" s="50"/>
      <c r="DWB331" s="50"/>
      <c r="DWC331" s="50"/>
      <c r="DWD331" s="50"/>
      <c r="DWE331" s="50"/>
      <c r="DWF331" s="50"/>
      <c r="DWG331" s="50"/>
      <c r="DWH331" s="50"/>
      <c r="DWI331" s="50"/>
      <c r="DWJ331" s="50"/>
      <c r="DWK331" s="50"/>
      <c r="DWL331" s="50"/>
      <c r="DWM331" s="50"/>
      <c r="DWN331" s="50"/>
      <c r="DWO331" s="50"/>
      <c r="DWP331" s="50"/>
      <c r="DWQ331" s="50"/>
      <c r="DWR331" s="50"/>
      <c r="DWS331" s="50"/>
      <c r="DWT331" s="50"/>
      <c r="DWU331" s="50"/>
      <c r="DWV331" s="50"/>
      <c r="DWW331" s="50"/>
      <c r="DWX331" s="50"/>
      <c r="DWY331" s="50"/>
      <c r="DWZ331" s="50"/>
      <c r="DXB331" s="50"/>
      <c r="DXD331" s="50"/>
      <c r="DXE331" s="50"/>
      <c r="DXF331" s="50"/>
      <c r="DXG331" s="50"/>
      <c r="DXH331" s="50"/>
      <c r="DXI331" s="50"/>
      <c r="DXJ331" s="50"/>
      <c r="DXK331" s="50"/>
      <c r="DXP331" s="50"/>
      <c r="DXQ331" s="50"/>
      <c r="DXR331" s="50"/>
      <c r="DXS331" s="50"/>
      <c r="DXT331" s="50"/>
      <c r="DXU331" s="50"/>
      <c r="DXV331" s="50"/>
      <c r="DXW331" s="50"/>
      <c r="DXX331" s="50"/>
      <c r="DXY331" s="50"/>
      <c r="DXZ331" s="50"/>
      <c r="DYA331" s="50"/>
      <c r="DYB331" s="50"/>
      <c r="DYC331" s="50"/>
      <c r="DYD331" s="50"/>
      <c r="DYE331" s="50"/>
      <c r="DYF331" s="50"/>
      <c r="DYG331" s="50"/>
      <c r="DYH331" s="50"/>
      <c r="DYI331" s="50"/>
      <c r="DYJ331" s="50"/>
      <c r="DYK331" s="50"/>
      <c r="DYL331" s="50"/>
      <c r="DYM331" s="50"/>
      <c r="DYN331" s="50"/>
      <c r="DYO331" s="50"/>
      <c r="DYP331" s="50"/>
      <c r="DYQ331" s="50"/>
      <c r="DYR331" s="50"/>
      <c r="DYS331" s="50"/>
      <c r="DYT331" s="50"/>
      <c r="DYU331" s="50"/>
      <c r="DYV331" s="50"/>
      <c r="DYW331" s="50"/>
      <c r="DYX331" s="50"/>
      <c r="DYY331" s="50"/>
      <c r="DYZ331" s="50"/>
      <c r="DZA331" s="50"/>
      <c r="DZB331" s="50"/>
      <c r="DZC331" s="50"/>
      <c r="DZD331" s="50"/>
      <c r="DZE331" s="50"/>
      <c r="DZF331" s="50"/>
      <c r="DZG331" s="50"/>
      <c r="DZH331" s="50"/>
      <c r="DZI331" s="50"/>
      <c r="DZJ331" s="50"/>
      <c r="DZK331" s="50"/>
      <c r="DZL331" s="50"/>
      <c r="DZM331" s="50"/>
      <c r="DZN331" s="50"/>
      <c r="DZO331" s="50"/>
      <c r="DZP331" s="50"/>
      <c r="DZQ331" s="50"/>
      <c r="DZR331" s="50"/>
      <c r="DZS331" s="50"/>
      <c r="DZT331" s="50"/>
      <c r="DZU331" s="50"/>
      <c r="DZV331" s="50"/>
      <c r="DZW331" s="50"/>
      <c r="DZX331" s="50"/>
      <c r="DZY331" s="50"/>
      <c r="DZZ331" s="50"/>
      <c r="EAA331" s="50"/>
      <c r="EAB331" s="50"/>
      <c r="EAC331" s="50"/>
      <c r="EAD331" s="50"/>
      <c r="EAE331" s="50"/>
      <c r="EAF331" s="50"/>
      <c r="EAG331" s="50"/>
      <c r="EAH331" s="50"/>
      <c r="EAI331" s="50"/>
      <c r="EAJ331" s="50"/>
      <c r="EAK331" s="50"/>
      <c r="EAL331" s="50"/>
      <c r="EAM331" s="50"/>
      <c r="EAN331" s="50"/>
      <c r="EAO331" s="50"/>
      <c r="EAP331" s="50"/>
      <c r="EAQ331" s="50"/>
      <c r="EAR331" s="50"/>
      <c r="EAS331" s="50"/>
      <c r="EAT331" s="50"/>
      <c r="EAU331" s="50"/>
      <c r="EAV331" s="50"/>
      <c r="EAW331" s="50"/>
      <c r="EAX331" s="50"/>
      <c r="EAY331" s="50"/>
      <c r="EAZ331" s="50"/>
      <c r="EBA331" s="50"/>
      <c r="EBB331" s="50"/>
      <c r="EBC331" s="50"/>
      <c r="EBD331" s="50"/>
      <c r="EBE331" s="50"/>
      <c r="EBF331" s="50"/>
      <c r="EBG331" s="50"/>
      <c r="EBH331" s="50"/>
      <c r="EBI331" s="50"/>
      <c r="EBJ331" s="50"/>
      <c r="EBK331" s="50"/>
      <c r="EBL331" s="50"/>
      <c r="EBM331" s="50"/>
      <c r="EBN331" s="50"/>
      <c r="EBO331" s="50"/>
      <c r="EBP331" s="50"/>
      <c r="EBQ331" s="50"/>
      <c r="EBR331" s="50"/>
      <c r="EBS331" s="50"/>
      <c r="EBT331" s="50"/>
      <c r="EBU331" s="50"/>
      <c r="EBV331" s="50"/>
      <c r="EBW331" s="50"/>
      <c r="EBX331" s="50"/>
      <c r="EBY331" s="50"/>
      <c r="EBZ331" s="50"/>
      <c r="ECA331" s="50"/>
      <c r="ECB331" s="50"/>
      <c r="ECC331" s="50"/>
      <c r="ECD331" s="50"/>
      <c r="ECE331" s="50"/>
      <c r="ECF331" s="50"/>
      <c r="ECG331" s="50"/>
      <c r="ECH331" s="50"/>
      <c r="ECI331" s="50"/>
      <c r="ECJ331" s="50"/>
      <c r="ECK331" s="50"/>
      <c r="ECL331" s="50"/>
      <c r="ECM331" s="50"/>
      <c r="ECN331" s="50"/>
      <c r="ECO331" s="50"/>
      <c r="ECP331" s="50"/>
      <c r="ECQ331" s="50"/>
      <c r="ECR331" s="50"/>
      <c r="ECS331" s="50"/>
      <c r="ECT331" s="50"/>
      <c r="ECU331" s="50"/>
      <c r="ECV331" s="50"/>
      <c r="ECW331" s="50"/>
      <c r="ECX331" s="50"/>
      <c r="ECY331" s="50"/>
      <c r="ECZ331" s="50"/>
      <c r="EDA331" s="50"/>
      <c r="EDB331" s="50"/>
      <c r="EDC331" s="50"/>
      <c r="EDD331" s="50"/>
      <c r="EDE331" s="50"/>
      <c r="EDF331" s="50"/>
      <c r="EDG331" s="50"/>
      <c r="EDH331" s="50"/>
      <c r="EDI331" s="50"/>
      <c r="EDJ331" s="50"/>
      <c r="EDK331" s="50"/>
      <c r="EDL331" s="50"/>
      <c r="EDM331" s="50"/>
      <c r="EDN331" s="50"/>
      <c r="EDO331" s="50"/>
      <c r="EDP331" s="50"/>
      <c r="EDQ331" s="50"/>
      <c r="EDR331" s="50"/>
      <c r="EDS331" s="50"/>
      <c r="EDT331" s="50"/>
      <c r="EDU331" s="50"/>
      <c r="EDV331" s="50"/>
      <c r="EDW331" s="50"/>
      <c r="EDX331" s="50"/>
      <c r="EDY331" s="50"/>
      <c r="EDZ331" s="50"/>
      <c r="EEA331" s="50"/>
      <c r="EEB331" s="50"/>
      <c r="EEC331" s="50"/>
      <c r="EED331" s="50"/>
      <c r="EEE331" s="50"/>
      <c r="EEF331" s="50"/>
      <c r="EEG331" s="50"/>
      <c r="EEH331" s="50"/>
      <c r="EEI331" s="50"/>
      <c r="EEJ331" s="50"/>
      <c r="EEK331" s="50"/>
      <c r="EEL331" s="50"/>
      <c r="EEM331" s="50"/>
      <c r="EEN331" s="50"/>
      <c r="EEO331" s="50"/>
      <c r="EEP331" s="50"/>
      <c r="EEQ331" s="50"/>
      <c r="EER331" s="50"/>
      <c r="EES331" s="50"/>
      <c r="EET331" s="50"/>
      <c r="EEU331" s="50"/>
      <c r="EEV331" s="50"/>
      <c r="EEW331" s="50"/>
      <c r="EEX331" s="50"/>
      <c r="EEY331" s="50"/>
      <c r="EEZ331" s="50"/>
      <c r="EFA331" s="50"/>
      <c r="EFB331" s="50"/>
      <c r="EFC331" s="50"/>
      <c r="EFD331" s="50"/>
      <c r="EFE331" s="50"/>
      <c r="EFF331" s="50"/>
      <c r="EFG331" s="50"/>
      <c r="EFH331" s="50"/>
      <c r="EFI331" s="50"/>
      <c r="EFJ331" s="50"/>
      <c r="EFK331" s="50"/>
      <c r="EFL331" s="50"/>
      <c r="EFM331" s="50"/>
      <c r="EFN331" s="50"/>
      <c r="EFO331" s="50"/>
      <c r="EFP331" s="50"/>
      <c r="EFQ331" s="50"/>
      <c r="EFR331" s="50"/>
      <c r="EFS331" s="50"/>
      <c r="EFT331" s="50"/>
      <c r="EFU331" s="50"/>
      <c r="EFV331" s="50"/>
      <c r="EFW331" s="50"/>
      <c r="EFX331" s="50"/>
      <c r="EFY331" s="50"/>
      <c r="EFZ331" s="50"/>
      <c r="EGA331" s="50"/>
      <c r="EGB331" s="50"/>
      <c r="EGC331" s="50"/>
      <c r="EGD331" s="50"/>
      <c r="EGE331" s="50"/>
      <c r="EGF331" s="50"/>
      <c r="EGG331" s="50"/>
      <c r="EGH331" s="50"/>
      <c r="EGI331" s="50"/>
      <c r="EGJ331" s="50"/>
      <c r="EGK331" s="50"/>
      <c r="EGL331" s="50"/>
      <c r="EGM331" s="50"/>
      <c r="EGN331" s="50"/>
      <c r="EGO331" s="50"/>
      <c r="EGP331" s="50"/>
      <c r="EGQ331" s="50"/>
      <c r="EGR331" s="50"/>
      <c r="EGS331" s="50"/>
      <c r="EGT331" s="50"/>
      <c r="EGU331" s="50"/>
      <c r="EGV331" s="50"/>
      <c r="EGX331" s="50"/>
      <c r="EGZ331" s="50"/>
      <c r="EHA331" s="50"/>
      <c r="EHB331" s="50"/>
      <c r="EHC331" s="50"/>
      <c r="EHD331" s="50"/>
      <c r="EHE331" s="50"/>
      <c r="EHF331" s="50"/>
      <c r="EHG331" s="50"/>
      <c r="EHL331" s="50"/>
      <c r="EHM331" s="50"/>
      <c r="EHN331" s="50"/>
      <c r="EHO331" s="50"/>
      <c r="EHP331" s="50"/>
      <c r="EHQ331" s="50"/>
      <c r="EHR331" s="50"/>
      <c r="EHS331" s="50"/>
      <c r="EHT331" s="50"/>
      <c r="EHU331" s="50"/>
      <c r="EHV331" s="50"/>
      <c r="EHW331" s="50"/>
      <c r="EHX331" s="50"/>
      <c r="EHY331" s="50"/>
      <c r="EHZ331" s="50"/>
      <c r="EIA331" s="50"/>
      <c r="EIB331" s="50"/>
      <c r="EIC331" s="50"/>
      <c r="EID331" s="50"/>
      <c r="EIE331" s="50"/>
      <c r="EIF331" s="50"/>
      <c r="EIG331" s="50"/>
      <c r="EIH331" s="50"/>
      <c r="EII331" s="50"/>
      <c r="EIJ331" s="50"/>
      <c r="EIK331" s="50"/>
      <c r="EIL331" s="50"/>
      <c r="EIM331" s="50"/>
      <c r="EIN331" s="50"/>
      <c r="EIO331" s="50"/>
      <c r="EIP331" s="50"/>
      <c r="EIQ331" s="50"/>
      <c r="EIR331" s="50"/>
      <c r="EIS331" s="50"/>
      <c r="EIT331" s="50"/>
      <c r="EIU331" s="50"/>
      <c r="EIV331" s="50"/>
      <c r="EIW331" s="50"/>
      <c r="EIX331" s="50"/>
      <c r="EIY331" s="50"/>
      <c r="EIZ331" s="50"/>
      <c r="EJA331" s="50"/>
      <c r="EJB331" s="50"/>
      <c r="EJC331" s="50"/>
      <c r="EJD331" s="50"/>
      <c r="EJE331" s="50"/>
      <c r="EJF331" s="50"/>
      <c r="EJG331" s="50"/>
      <c r="EJH331" s="50"/>
      <c r="EJI331" s="50"/>
      <c r="EJJ331" s="50"/>
      <c r="EJK331" s="50"/>
      <c r="EJL331" s="50"/>
      <c r="EJM331" s="50"/>
      <c r="EJN331" s="50"/>
      <c r="EJO331" s="50"/>
      <c r="EJP331" s="50"/>
      <c r="EJQ331" s="50"/>
      <c r="EJR331" s="50"/>
      <c r="EJS331" s="50"/>
      <c r="EJT331" s="50"/>
      <c r="EJU331" s="50"/>
      <c r="EJV331" s="50"/>
      <c r="EJW331" s="50"/>
      <c r="EJX331" s="50"/>
      <c r="EJY331" s="50"/>
      <c r="EJZ331" s="50"/>
      <c r="EKA331" s="50"/>
      <c r="EKB331" s="50"/>
      <c r="EKC331" s="50"/>
      <c r="EKD331" s="50"/>
      <c r="EKE331" s="50"/>
      <c r="EKF331" s="50"/>
      <c r="EKG331" s="50"/>
      <c r="EKH331" s="50"/>
      <c r="EKI331" s="50"/>
      <c r="EKJ331" s="50"/>
      <c r="EKK331" s="50"/>
      <c r="EKL331" s="50"/>
      <c r="EKM331" s="50"/>
      <c r="EKN331" s="50"/>
      <c r="EKO331" s="50"/>
      <c r="EKP331" s="50"/>
      <c r="EKQ331" s="50"/>
      <c r="EKR331" s="50"/>
      <c r="EKS331" s="50"/>
      <c r="EKT331" s="50"/>
      <c r="EKU331" s="50"/>
      <c r="EKV331" s="50"/>
      <c r="EKW331" s="50"/>
      <c r="EKX331" s="50"/>
      <c r="EKY331" s="50"/>
      <c r="EKZ331" s="50"/>
      <c r="ELA331" s="50"/>
      <c r="ELB331" s="50"/>
      <c r="ELC331" s="50"/>
      <c r="ELD331" s="50"/>
      <c r="ELE331" s="50"/>
      <c r="ELF331" s="50"/>
      <c r="ELG331" s="50"/>
      <c r="ELH331" s="50"/>
      <c r="ELI331" s="50"/>
      <c r="ELJ331" s="50"/>
      <c r="ELK331" s="50"/>
      <c r="ELL331" s="50"/>
      <c r="ELM331" s="50"/>
      <c r="ELN331" s="50"/>
      <c r="ELO331" s="50"/>
      <c r="ELP331" s="50"/>
      <c r="ELQ331" s="50"/>
      <c r="ELR331" s="50"/>
      <c r="ELS331" s="50"/>
      <c r="ELT331" s="50"/>
      <c r="ELU331" s="50"/>
      <c r="ELV331" s="50"/>
      <c r="ELW331" s="50"/>
      <c r="ELX331" s="50"/>
      <c r="ELY331" s="50"/>
      <c r="ELZ331" s="50"/>
      <c r="EMA331" s="50"/>
      <c r="EMB331" s="50"/>
      <c r="EMC331" s="50"/>
      <c r="EMD331" s="50"/>
      <c r="EME331" s="50"/>
      <c r="EMF331" s="50"/>
      <c r="EMG331" s="50"/>
      <c r="EMH331" s="50"/>
      <c r="EMI331" s="50"/>
      <c r="EMJ331" s="50"/>
      <c r="EMK331" s="50"/>
      <c r="EML331" s="50"/>
      <c r="EMM331" s="50"/>
      <c r="EMN331" s="50"/>
      <c r="EMO331" s="50"/>
      <c r="EMP331" s="50"/>
      <c r="EMQ331" s="50"/>
      <c r="EMR331" s="50"/>
      <c r="EMS331" s="50"/>
      <c r="EMT331" s="50"/>
      <c r="EMU331" s="50"/>
      <c r="EMV331" s="50"/>
      <c r="EMW331" s="50"/>
      <c r="EMX331" s="50"/>
      <c r="EMY331" s="50"/>
      <c r="EMZ331" s="50"/>
      <c r="ENA331" s="50"/>
      <c r="ENB331" s="50"/>
      <c r="ENC331" s="50"/>
      <c r="END331" s="50"/>
      <c r="ENE331" s="50"/>
      <c r="ENF331" s="50"/>
      <c r="ENG331" s="50"/>
      <c r="ENH331" s="50"/>
      <c r="ENI331" s="50"/>
      <c r="ENJ331" s="50"/>
      <c r="ENK331" s="50"/>
      <c r="ENL331" s="50"/>
      <c r="ENM331" s="50"/>
      <c r="ENN331" s="50"/>
      <c r="ENO331" s="50"/>
      <c r="ENP331" s="50"/>
      <c r="ENQ331" s="50"/>
      <c r="ENR331" s="50"/>
      <c r="ENS331" s="50"/>
      <c r="ENT331" s="50"/>
      <c r="ENU331" s="50"/>
      <c r="ENV331" s="50"/>
      <c r="ENW331" s="50"/>
      <c r="ENX331" s="50"/>
      <c r="ENY331" s="50"/>
      <c r="ENZ331" s="50"/>
      <c r="EOA331" s="50"/>
      <c r="EOB331" s="50"/>
      <c r="EOC331" s="50"/>
      <c r="EOD331" s="50"/>
      <c r="EOE331" s="50"/>
      <c r="EOF331" s="50"/>
      <c r="EOG331" s="50"/>
      <c r="EOH331" s="50"/>
      <c r="EOI331" s="50"/>
      <c r="EOJ331" s="50"/>
      <c r="EOK331" s="50"/>
      <c r="EOL331" s="50"/>
      <c r="EOM331" s="50"/>
      <c r="EON331" s="50"/>
      <c r="EOO331" s="50"/>
      <c r="EOP331" s="50"/>
      <c r="EOQ331" s="50"/>
      <c r="EOR331" s="50"/>
      <c r="EOS331" s="50"/>
      <c r="EOT331" s="50"/>
      <c r="EOU331" s="50"/>
      <c r="EOV331" s="50"/>
      <c r="EOW331" s="50"/>
      <c r="EOX331" s="50"/>
      <c r="EOY331" s="50"/>
      <c r="EOZ331" s="50"/>
      <c r="EPA331" s="50"/>
      <c r="EPB331" s="50"/>
      <c r="EPC331" s="50"/>
      <c r="EPD331" s="50"/>
      <c r="EPE331" s="50"/>
      <c r="EPF331" s="50"/>
      <c r="EPG331" s="50"/>
      <c r="EPH331" s="50"/>
      <c r="EPI331" s="50"/>
      <c r="EPJ331" s="50"/>
      <c r="EPK331" s="50"/>
      <c r="EPL331" s="50"/>
      <c r="EPM331" s="50"/>
      <c r="EPN331" s="50"/>
      <c r="EPO331" s="50"/>
      <c r="EPP331" s="50"/>
      <c r="EPQ331" s="50"/>
      <c r="EPR331" s="50"/>
      <c r="EPS331" s="50"/>
      <c r="EPT331" s="50"/>
      <c r="EPU331" s="50"/>
      <c r="EPV331" s="50"/>
      <c r="EPW331" s="50"/>
      <c r="EPX331" s="50"/>
      <c r="EPY331" s="50"/>
      <c r="EPZ331" s="50"/>
      <c r="EQA331" s="50"/>
      <c r="EQB331" s="50"/>
      <c r="EQC331" s="50"/>
      <c r="EQD331" s="50"/>
      <c r="EQE331" s="50"/>
      <c r="EQF331" s="50"/>
      <c r="EQG331" s="50"/>
      <c r="EQH331" s="50"/>
      <c r="EQI331" s="50"/>
      <c r="EQJ331" s="50"/>
      <c r="EQK331" s="50"/>
      <c r="EQL331" s="50"/>
      <c r="EQM331" s="50"/>
      <c r="EQN331" s="50"/>
      <c r="EQO331" s="50"/>
      <c r="EQP331" s="50"/>
      <c r="EQQ331" s="50"/>
      <c r="EQR331" s="50"/>
      <c r="EQT331" s="50"/>
      <c r="EQV331" s="50"/>
      <c r="EQW331" s="50"/>
      <c r="EQX331" s="50"/>
      <c r="EQY331" s="50"/>
      <c r="EQZ331" s="50"/>
      <c r="ERA331" s="50"/>
      <c r="ERB331" s="50"/>
      <c r="ERC331" s="50"/>
      <c r="ERH331" s="50"/>
      <c r="ERI331" s="50"/>
      <c r="ERJ331" s="50"/>
      <c r="ERK331" s="50"/>
      <c r="ERL331" s="50"/>
      <c r="ERM331" s="50"/>
      <c r="ERN331" s="50"/>
      <c r="ERO331" s="50"/>
      <c r="ERP331" s="50"/>
      <c r="ERQ331" s="50"/>
      <c r="ERR331" s="50"/>
      <c r="ERS331" s="50"/>
      <c r="ERT331" s="50"/>
      <c r="ERU331" s="50"/>
      <c r="ERV331" s="50"/>
      <c r="ERW331" s="50"/>
      <c r="ERX331" s="50"/>
      <c r="ERY331" s="50"/>
      <c r="ERZ331" s="50"/>
      <c r="ESA331" s="50"/>
      <c r="ESB331" s="50"/>
      <c r="ESC331" s="50"/>
      <c r="ESD331" s="50"/>
      <c r="ESE331" s="50"/>
      <c r="ESF331" s="50"/>
      <c r="ESG331" s="50"/>
      <c r="ESH331" s="50"/>
      <c r="ESI331" s="50"/>
      <c r="ESJ331" s="50"/>
      <c r="ESK331" s="50"/>
      <c r="ESL331" s="50"/>
      <c r="ESM331" s="50"/>
      <c r="ESN331" s="50"/>
      <c r="ESO331" s="50"/>
      <c r="ESP331" s="50"/>
      <c r="ESQ331" s="50"/>
      <c r="ESR331" s="50"/>
      <c r="ESS331" s="50"/>
      <c r="EST331" s="50"/>
      <c r="ESU331" s="50"/>
      <c r="ESV331" s="50"/>
      <c r="ESW331" s="50"/>
      <c r="ESX331" s="50"/>
      <c r="ESY331" s="50"/>
      <c r="ESZ331" s="50"/>
      <c r="ETA331" s="50"/>
      <c r="ETB331" s="50"/>
      <c r="ETC331" s="50"/>
      <c r="ETD331" s="50"/>
      <c r="ETE331" s="50"/>
      <c r="ETF331" s="50"/>
      <c r="ETG331" s="50"/>
      <c r="ETH331" s="50"/>
      <c r="ETI331" s="50"/>
      <c r="ETJ331" s="50"/>
      <c r="ETK331" s="50"/>
      <c r="ETL331" s="50"/>
      <c r="ETM331" s="50"/>
      <c r="ETN331" s="50"/>
      <c r="ETO331" s="50"/>
      <c r="ETP331" s="50"/>
      <c r="ETQ331" s="50"/>
      <c r="ETR331" s="50"/>
      <c r="ETS331" s="50"/>
      <c r="ETT331" s="50"/>
      <c r="ETU331" s="50"/>
      <c r="ETV331" s="50"/>
      <c r="ETW331" s="50"/>
      <c r="ETX331" s="50"/>
      <c r="ETY331" s="50"/>
      <c r="ETZ331" s="50"/>
      <c r="EUA331" s="50"/>
      <c r="EUB331" s="50"/>
      <c r="EUC331" s="50"/>
      <c r="EUD331" s="50"/>
      <c r="EUE331" s="50"/>
      <c r="EUF331" s="50"/>
      <c r="EUG331" s="50"/>
      <c r="EUH331" s="50"/>
      <c r="EUI331" s="50"/>
      <c r="EUJ331" s="50"/>
      <c r="EUK331" s="50"/>
      <c r="EUL331" s="50"/>
      <c r="EUM331" s="50"/>
      <c r="EUN331" s="50"/>
      <c r="EUO331" s="50"/>
      <c r="EUP331" s="50"/>
      <c r="EUQ331" s="50"/>
      <c r="EUR331" s="50"/>
      <c r="EUS331" s="50"/>
      <c r="EUT331" s="50"/>
      <c r="EUU331" s="50"/>
      <c r="EUV331" s="50"/>
      <c r="EUW331" s="50"/>
      <c r="EUX331" s="50"/>
      <c r="EUY331" s="50"/>
      <c r="EUZ331" s="50"/>
      <c r="EVA331" s="50"/>
      <c r="EVB331" s="50"/>
      <c r="EVC331" s="50"/>
      <c r="EVD331" s="50"/>
      <c r="EVE331" s="50"/>
      <c r="EVF331" s="50"/>
      <c r="EVG331" s="50"/>
      <c r="EVH331" s="50"/>
      <c r="EVI331" s="50"/>
      <c r="EVJ331" s="50"/>
      <c r="EVK331" s="50"/>
      <c r="EVL331" s="50"/>
      <c r="EVM331" s="50"/>
      <c r="EVN331" s="50"/>
      <c r="EVO331" s="50"/>
      <c r="EVP331" s="50"/>
      <c r="EVQ331" s="50"/>
      <c r="EVR331" s="50"/>
      <c r="EVS331" s="50"/>
      <c r="EVT331" s="50"/>
      <c r="EVU331" s="50"/>
      <c r="EVV331" s="50"/>
      <c r="EVW331" s="50"/>
      <c r="EVX331" s="50"/>
      <c r="EVY331" s="50"/>
      <c r="EVZ331" s="50"/>
      <c r="EWA331" s="50"/>
      <c r="EWB331" s="50"/>
      <c r="EWC331" s="50"/>
      <c r="EWD331" s="50"/>
      <c r="EWE331" s="50"/>
      <c r="EWF331" s="50"/>
      <c r="EWG331" s="50"/>
      <c r="EWH331" s="50"/>
      <c r="EWI331" s="50"/>
      <c r="EWJ331" s="50"/>
      <c r="EWK331" s="50"/>
      <c r="EWL331" s="50"/>
      <c r="EWM331" s="50"/>
      <c r="EWN331" s="50"/>
      <c r="EWO331" s="50"/>
      <c r="EWP331" s="50"/>
      <c r="EWQ331" s="50"/>
      <c r="EWR331" s="50"/>
      <c r="EWS331" s="50"/>
      <c r="EWT331" s="50"/>
      <c r="EWU331" s="50"/>
      <c r="EWV331" s="50"/>
      <c r="EWW331" s="50"/>
      <c r="EWX331" s="50"/>
      <c r="EWY331" s="50"/>
      <c r="EWZ331" s="50"/>
      <c r="EXA331" s="50"/>
      <c r="EXB331" s="50"/>
      <c r="EXC331" s="50"/>
      <c r="EXD331" s="50"/>
      <c r="EXE331" s="50"/>
      <c r="EXF331" s="50"/>
      <c r="EXG331" s="50"/>
      <c r="EXH331" s="50"/>
      <c r="EXI331" s="50"/>
      <c r="EXJ331" s="50"/>
      <c r="EXK331" s="50"/>
      <c r="EXL331" s="50"/>
      <c r="EXM331" s="50"/>
      <c r="EXN331" s="50"/>
      <c r="EXO331" s="50"/>
      <c r="EXP331" s="50"/>
      <c r="EXQ331" s="50"/>
      <c r="EXR331" s="50"/>
      <c r="EXS331" s="50"/>
      <c r="EXT331" s="50"/>
      <c r="EXU331" s="50"/>
      <c r="EXV331" s="50"/>
      <c r="EXW331" s="50"/>
      <c r="EXX331" s="50"/>
      <c r="EXY331" s="50"/>
      <c r="EXZ331" s="50"/>
      <c r="EYA331" s="50"/>
      <c r="EYB331" s="50"/>
      <c r="EYC331" s="50"/>
      <c r="EYD331" s="50"/>
      <c r="EYE331" s="50"/>
      <c r="EYF331" s="50"/>
      <c r="EYG331" s="50"/>
      <c r="EYH331" s="50"/>
      <c r="EYI331" s="50"/>
      <c r="EYJ331" s="50"/>
      <c r="EYK331" s="50"/>
      <c r="EYL331" s="50"/>
      <c r="EYM331" s="50"/>
      <c r="EYN331" s="50"/>
      <c r="EYO331" s="50"/>
      <c r="EYP331" s="50"/>
      <c r="EYQ331" s="50"/>
      <c r="EYR331" s="50"/>
      <c r="EYS331" s="50"/>
      <c r="EYT331" s="50"/>
      <c r="EYU331" s="50"/>
      <c r="EYV331" s="50"/>
      <c r="EYW331" s="50"/>
      <c r="EYX331" s="50"/>
      <c r="EYY331" s="50"/>
      <c r="EYZ331" s="50"/>
      <c r="EZA331" s="50"/>
      <c r="EZB331" s="50"/>
      <c r="EZC331" s="50"/>
      <c r="EZD331" s="50"/>
      <c r="EZE331" s="50"/>
      <c r="EZF331" s="50"/>
      <c r="EZG331" s="50"/>
      <c r="EZH331" s="50"/>
      <c r="EZI331" s="50"/>
      <c r="EZJ331" s="50"/>
      <c r="EZK331" s="50"/>
      <c r="EZL331" s="50"/>
      <c r="EZM331" s="50"/>
      <c r="EZN331" s="50"/>
      <c r="EZO331" s="50"/>
      <c r="EZP331" s="50"/>
      <c r="EZQ331" s="50"/>
      <c r="EZR331" s="50"/>
      <c r="EZS331" s="50"/>
      <c r="EZT331" s="50"/>
      <c r="EZU331" s="50"/>
      <c r="EZV331" s="50"/>
      <c r="EZW331" s="50"/>
      <c r="EZX331" s="50"/>
      <c r="EZY331" s="50"/>
      <c r="EZZ331" s="50"/>
      <c r="FAA331" s="50"/>
      <c r="FAB331" s="50"/>
      <c r="FAC331" s="50"/>
      <c r="FAD331" s="50"/>
      <c r="FAE331" s="50"/>
      <c r="FAF331" s="50"/>
      <c r="FAG331" s="50"/>
      <c r="FAH331" s="50"/>
      <c r="FAI331" s="50"/>
      <c r="FAJ331" s="50"/>
      <c r="FAK331" s="50"/>
      <c r="FAL331" s="50"/>
      <c r="FAM331" s="50"/>
      <c r="FAN331" s="50"/>
      <c r="FAP331" s="50"/>
      <c r="FAR331" s="50"/>
      <c r="FAS331" s="50"/>
      <c r="FAT331" s="50"/>
      <c r="FAU331" s="50"/>
      <c r="FAV331" s="50"/>
      <c r="FAW331" s="50"/>
      <c r="FAX331" s="50"/>
      <c r="FAY331" s="50"/>
      <c r="FBD331" s="50"/>
      <c r="FBE331" s="50"/>
      <c r="FBF331" s="50"/>
      <c r="FBG331" s="50"/>
      <c r="FBH331" s="50"/>
      <c r="FBI331" s="50"/>
      <c r="FBJ331" s="50"/>
      <c r="FBK331" s="50"/>
      <c r="FBL331" s="50"/>
      <c r="FBM331" s="50"/>
      <c r="FBN331" s="50"/>
      <c r="FBO331" s="50"/>
      <c r="FBP331" s="50"/>
      <c r="FBQ331" s="50"/>
      <c r="FBR331" s="50"/>
      <c r="FBS331" s="50"/>
      <c r="FBT331" s="50"/>
      <c r="FBU331" s="50"/>
      <c r="FBV331" s="50"/>
      <c r="FBW331" s="50"/>
      <c r="FBX331" s="50"/>
      <c r="FBY331" s="50"/>
      <c r="FBZ331" s="50"/>
      <c r="FCA331" s="50"/>
      <c r="FCB331" s="50"/>
      <c r="FCC331" s="50"/>
      <c r="FCD331" s="50"/>
      <c r="FCE331" s="50"/>
      <c r="FCF331" s="50"/>
      <c r="FCG331" s="50"/>
      <c r="FCH331" s="50"/>
      <c r="FCI331" s="50"/>
      <c r="FCJ331" s="50"/>
      <c r="FCK331" s="50"/>
      <c r="FCL331" s="50"/>
      <c r="FCM331" s="50"/>
      <c r="FCN331" s="50"/>
      <c r="FCO331" s="50"/>
      <c r="FCP331" s="50"/>
      <c r="FCQ331" s="50"/>
      <c r="FCR331" s="50"/>
      <c r="FCS331" s="50"/>
      <c r="FCT331" s="50"/>
      <c r="FCU331" s="50"/>
      <c r="FCV331" s="50"/>
      <c r="FCW331" s="50"/>
      <c r="FCX331" s="50"/>
      <c r="FCY331" s="50"/>
      <c r="FCZ331" s="50"/>
      <c r="FDA331" s="50"/>
      <c r="FDB331" s="50"/>
      <c r="FDC331" s="50"/>
      <c r="FDD331" s="50"/>
      <c r="FDE331" s="50"/>
      <c r="FDF331" s="50"/>
      <c r="FDG331" s="50"/>
      <c r="FDH331" s="50"/>
      <c r="FDI331" s="50"/>
      <c r="FDJ331" s="50"/>
      <c r="FDK331" s="50"/>
      <c r="FDL331" s="50"/>
      <c r="FDM331" s="50"/>
      <c r="FDN331" s="50"/>
      <c r="FDO331" s="50"/>
      <c r="FDP331" s="50"/>
      <c r="FDQ331" s="50"/>
      <c r="FDR331" s="50"/>
      <c r="FDS331" s="50"/>
      <c r="FDT331" s="50"/>
      <c r="FDU331" s="50"/>
      <c r="FDV331" s="50"/>
      <c r="FDW331" s="50"/>
      <c r="FDX331" s="50"/>
      <c r="FDY331" s="50"/>
      <c r="FDZ331" s="50"/>
      <c r="FEA331" s="50"/>
      <c r="FEB331" s="50"/>
      <c r="FEC331" s="50"/>
      <c r="FED331" s="50"/>
      <c r="FEE331" s="50"/>
      <c r="FEF331" s="50"/>
      <c r="FEG331" s="50"/>
      <c r="FEH331" s="50"/>
      <c r="FEI331" s="50"/>
      <c r="FEJ331" s="50"/>
      <c r="FEK331" s="50"/>
      <c r="FEL331" s="50"/>
      <c r="FEM331" s="50"/>
      <c r="FEN331" s="50"/>
      <c r="FEO331" s="50"/>
      <c r="FEP331" s="50"/>
      <c r="FEQ331" s="50"/>
      <c r="FER331" s="50"/>
      <c r="FES331" s="50"/>
      <c r="FET331" s="50"/>
      <c r="FEU331" s="50"/>
      <c r="FEV331" s="50"/>
      <c r="FEW331" s="50"/>
      <c r="FEX331" s="50"/>
      <c r="FEY331" s="50"/>
      <c r="FEZ331" s="50"/>
      <c r="FFA331" s="50"/>
      <c r="FFB331" s="50"/>
      <c r="FFC331" s="50"/>
      <c r="FFD331" s="50"/>
      <c r="FFE331" s="50"/>
      <c r="FFF331" s="50"/>
      <c r="FFG331" s="50"/>
      <c r="FFH331" s="50"/>
      <c r="FFI331" s="50"/>
      <c r="FFJ331" s="50"/>
      <c r="FFK331" s="50"/>
      <c r="FFL331" s="50"/>
      <c r="FFM331" s="50"/>
      <c r="FFN331" s="50"/>
      <c r="FFO331" s="50"/>
      <c r="FFP331" s="50"/>
      <c r="FFQ331" s="50"/>
      <c r="FFR331" s="50"/>
      <c r="FFS331" s="50"/>
      <c r="FFT331" s="50"/>
      <c r="FFU331" s="50"/>
      <c r="FFV331" s="50"/>
      <c r="FFW331" s="50"/>
      <c r="FFX331" s="50"/>
      <c r="FFY331" s="50"/>
      <c r="FFZ331" s="50"/>
      <c r="FGA331" s="50"/>
      <c r="FGB331" s="50"/>
      <c r="FGC331" s="50"/>
      <c r="FGD331" s="50"/>
      <c r="FGE331" s="50"/>
      <c r="FGF331" s="50"/>
      <c r="FGG331" s="50"/>
      <c r="FGH331" s="50"/>
      <c r="FGI331" s="50"/>
      <c r="FGJ331" s="50"/>
      <c r="FGK331" s="50"/>
      <c r="FGL331" s="50"/>
      <c r="FGM331" s="50"/>
      <c r="FGN331" s="50"/>
      <c r="FGO331" s="50"/>
      <c r="FGP331" s="50"/>
      <c r="FGQ331" s="50"/>
      <c r="FGR331" s="50"/>
      <c r="FGS331" s="50"/>
      <c r="FGT331" s="50"/>
      <c r="FGU331" s="50"/>
      <c r="FGV331" s="50"/>
      <c r="FGW331" s="50"/>
      <c r="FGX331" s="50"/>
      <c r="FGY331" s="50"/>
      <c r="FGZ331" s="50"/>
      <c r="FHA331" s="50"/>
      <c r="FHB331" s="50"/>
      <c r="FHC331" s="50"/>
      <c r="FHD331" s="50"/>
      <c r="FHE331" s="50"/>
      <c r="FHF331" s="50"/>
      <c r="FHG331" s="50"/>
      <c r="FHH331" s="50"/>
      <c r="FHI331" s="50"/>
      <c r="FHJ331" s="50"/>
      <c r="FHK331" s="50"/>
      <c r="FHL331" s="50"/>
      <c r="FHM331" s="50"/>
      <c r="FHN331" s="50"/>
      <c r="FHO331" s="50"/>
      <c r="FHP331" s="50"/>
      <c r="FHQ331" s="50"/>
      <c r="FHR331" s="50"/>
      <c r="FHS331" s="50"/>
      <c r="FHT331" s="50"/>
      <c r="FHU331" s="50"/>
      <c r="FHV331" s="50"/>
      <c r="FHW331" s="50"/>
      <c r="FHX331" s="50"/>
      <c r="FHY331" s="50"/>
      <c r="FHZ331" s="50"/>
      <c r="FIA331" s="50"/>
      <c r="FIB331" s="50"/>
      <c r="FIC331" s="50"/>
      <c r="FID331" s="50"/>
      <c r="FIE331" s="50"/>
      <c r="FIF331" s="50"/>
      <c r="FIG331" s="50"/>
      <c r="FIH331" s="50"/>
      <c r="FII331" s="50"/>
      <c r="FIJ331" s="50"/>
      <c r="FIK331" s="50"/>
      <c r="FIL331" s="50"/>
      <c r="FIM331" s="50"/>
      <c r="FIN331" s="50"/>
      <c r="FIO331" s="50"/>
      <c r="FIP331" s="50"/>
      <c r="FIQ331" s="50"/>
      <c r="FIR331" s="50"/>
      <c r="FIS331" s="50"/>
      <c r="FIT331" s="50"/>
      <c r="FIU331" s="50"/>
      <c r="FIV331" s="50"/>
      <c r="FIW331" s="50"/>
      <c r="FIX331" s="50"/>
      <c r="FIY331" s="50"/>
      <c r="FIZ331" s="50"/>
      <c r="FJA331" s="50"/>
      <c r="FJB331" s="50"/>
      <c r="FJC331" s="50"/>
      <c r="FJD331" s="50"/>
      <c r="FJE331" s="50"/>
      <c r="FJF331" s="50"/>
      <c r="FJG331" s="50"/>
      <c r="FJH331" s="50"/>
      <c r="FJI331" s="50"/>
      <c r="FJJ331" s="50"/>
      <c r="FJK331" s="50"/>
      <c r="FJL331" s="50"/>
      <c r="FJM331" s="50"/>
      <c r="FJN331" s="50"/>
      <c r="FJO331" s="50"/>
      <c r="FJP331" s="50"/>
      <c r="FJQ331" s="50"/>
      <c r="FJR331" s="50"/>
      <c r="FJS331" s="50"/>
      <c r="FJT331" s="50"/>
      <c r="FJU331" s="50"/>
      <c r="FJV331" s="50"/>
      <c r="FJW331" s="50"/>
      <c r="FJX331" s="50"/>
      <c r="FJY331" s="50"/>
      <c r="FJZ331" s="50"/>
      <c r="FKA331" s="50"/>
      <c r="FKB331" s="50"/>
      <c r="FKC331" s="50"/>
      <c r="FKD331" s="50"/>
      <c r="FKE331" s="50"/>
      <c r="FKF331" s="50"/>
      <c r="FKG331" s="50"/>
      <c r="FKH331" s="50"/>
      <c r="FKI331" s="50"/>
      <c r="FKJ331" s="50"/>
      <c r="FKL331" s="50"/>
      <c r="FKN331" s="50"/>
      <c r="FKO331" s="50"/>
      <c r="FKP331" s="50"/>
      <c r="FKQ331" s="50"/>
      <c r="FKR331" s="50"/>
      <c r="FKS331" s="50"/>
      <c r="FKT331" s="50"/>
      <c r="FKU331" s="50"/>
      <c r="FKZ331" s="50"/>
      <c r="FLA331" s="50"/>
      <c r="FLB331" s="50"/>
      <c r="FLC331" s="50"/>
      <c r="FLD331" s="50"/>
      <c r="FLE331" s="50"/>
      <c r="FLF331" s="50"/>
      <c r="FLG331" s="50"/>
      <c r="FLH331" s="50"/>
      <c r="FLI331" s="50"/>
      <c r="FLJ331" s="50"/>
      <c r="FLK331" s="50"/>
      <c r="FLL331" s="50"/>
      <c r="FLM331" s="50"/>
      <c r="FLN331" s="50"/>
      <c r="FLO331" s="50"/>
      <c r="FLP331" s="50"/>
      <c r="FLQ331" s="50"/>
      <c r="FLR331" s="50"/>
      <c r="FLS331" s="50"/>
      <c r="FLT331" s="50"/>
      <c r="FLU331" s="50"/>
      <c r="FLV331" s="50"/>
      <c r="FLW331" s="50"/>
      <c r="FLX331" s="50"/>
      <c r="FLY331" s="50"/>
      <c r="FLZ331" s="50"/>
      <c r="FMA331" s="50"/>
      <c r="FMB331" s="50"/>
      <c r="FMC331" s="50"/>
      <c r="FMD331" s="50"/>
      <c r="FME331" s="50"/>
      <c r="FMF331" s="50"/>
      <c r="FMG331" s="50"/>
      <c r="FMH331" s="50"/>
      <c r="FMI331" s="50"/>
      <c r="FMJ331" s="50"/>
      <c r="FMK331" s="50"/>
      <c r="FML331" s="50"/>
      <c r="FMM331" s="50"/>
      <c r="FMN331" s="50"/>
      <c r="FMO331" s="50"/>
      <c r="FMP331" s="50"/>
      <c r="FMQ331" s="50"/>
      <c r="FMR331" s="50"/>
      <c r="FMS331" s="50"/>
      <c r="FMT331" s="50"/>
      <c r="FMU331" s="50"/>
      <c r="FMV331" s="50"/>
      <c r="FMW331" s="50"/>
      <c r="FMX331" s="50"/>
      <c r="FMY331" s="50"/>
      <c r="FMZ331" s="50"/>
      <c r="FNA331" s="50"/>
      <c r="FNB331" s="50"/>
      <c r="FNC331" s="50"/>
      <c r="FND331" s="50"/>
      <c r="FNE331" s="50"/>
      <c r="FNF331" s="50"/>
      <c r="FNG331" s="50"/>
      <c r="FNH331" s="50"/>
      <c r="FNI331" s="50"/>
      <c r="FNJ331" s="50"/>
      <c r="FNK331" s="50"/>
      <c r="FNL331" s="50"/>
      <c r="FNM331" s="50"/>
      <c r="FNN331" s="50"/>
      <c r="FNO331" s="50"/>
      <c r="FNP331" s="50"/>
      <c r="FNQ331" s="50"/>
      <c r="FNR331" s="50"/>
      <c r="FNS331" s="50"/>
      <c r="FNT331" s="50"/>
      <c r="FNU331" s="50"/>
      <c r="FNV331" s="50"/>
      <c r="FNW331" s="50"/>
      <c r="FNX331" s="50"/>
      <c r="FNY331" s="50"/>
      <c r="FNZ331" s="50"/>
      <c r="FOA331" s="50"/>
      <c r="FOB331" s="50"/>
      <c r="FOC331" s="50"/>
      <c r="FOD331" s="50"/>
      <c r="FOE331" s="50"/>
      <c r="FOF331" s="50"/>
      <c r="FOG331" s="50"/>
      <c r="FOH331" s="50"/>
      <c r="FOI331" s="50"/>
      <c r="FOJ331" s="50"/>
      <c r="FOK331" s="50"/>
      <c r="FOL331" s="50"/>
      <c r="FOM331" s="50"/>
      <c r="FON331" s="50"/>
      <c r="FOO331" s="50"/>
      <c r="FOP331" s="50"/>
      <c r="FOQ331" s="50"/>
      <c r="FOR331" s="50"/>
      <c r="FOS331" s="50"/>
      <c r="FOT331" s="50"/>
      <c r="FOU331" s="50"/>
      <c r="FOV331" s="50"/>
      <c r="FOW331" s="50"/>
      <c r="FOX331" s="50"/>
      <c r="FOY331" s="50"/>
      <c r="FOZ331" s="50"/>
      <c r="FPA331" s="50"/>
      <c r="FPB331" s="50"/>
      <c r="FPC331" s="50"/>
      <c r="FPD331" s="50"/>
      <c r="FPE331" s="50"/>
      <c r="FPF331" s="50"/>
      <c r="FPG331" s="50"/>
      <c r="FPH331" s="50"/>
      <c r="FPI331" s="50"/>
      <c r="FPJ331" s="50"/>
      <c r="FPK331" s="50"/>
      <c r="FPL331" s="50"/>
      <c r="FPM331" s="50"/>
      <c r="FPN331" s="50"/>
      <c r="FPO331" s="50"/>
      <c r="FPP331" s="50"/>
      <c r="FPQ331" s="50"/>
      <c r="FPR331" s="50"/>
      <c r="FPS331" s="50"/>
      <c r="FPT331" s="50"/>
      <c r="FPU331" s="50"/>
      <c r="FPV331" s="50"/>
      <c r="FPW331" s="50"/>
      <c r="FPX331" s="50"/>
      <c r="FPY331" s="50"/>
      <c r="FPZ331" s="50"/>
      <c r="FQA331" s="50"/>
      <c r="FQB331" s="50"/>
      <c r="FQC331" s="50"/>
      <c r="FQD331" s="50"/>
      <c r="FQE331" s="50"/>
      <c r="FQF331" s="50"/>
      <c r="FQG331" s="50"/>
      <c r="FQH331" s="50"/>
      <c r="FQI331" s="50"/>
      <c r="FQJ331" s="50"/>
      <c r="FQK331" s="50"/>
      <c r="FQL331" s="50"/>
      <c r="FQM331" s="50"/>
      <c r="FQN331" s="50"/>
      <c r="FQO331" s="50"/>
      <c r="FQP331" s="50"/>
      <c r="FQQ331" s="50"/>
      <c r="FQR331" s="50"/>
      <c r="FQS331" s="50"/>
      <c r="FQT331" s="50"/>
      <c r="FQU331" s="50"/>
      <c r="FQV331" s="50"/>
      <c r="FQW331" s="50"/>
      <c r="FQX331" s="50"/>
      <c r="FQY331" s="50"/>
      <c r="FQZ331" s="50"/>
      <c r="FRA331" s="50"/>
      <c r="FRB331" s="50"/>
      <c r="FRC331" s="50"/>
      <c r="FRD331" s="50"/>
      <c r="FRE331" s="50"/>
      <c r="FRF331" s="50"/>
      <c r="FRG331" s="50"/>
      <c r="FRH331" s="50"/>
      <c r="FRI331" s="50"/>
      <c r="FRJ331" s="50"/>
      <c r="FRK331" s="50"/>
      <c r="FRL331" s="50"/>
      <c r="FRM331" s="50"/>
      <c r="FRN331" s="50"/>
      <c r="FRO331" s="50"/>
      <c r="FRP331" s="50"/>
      <c r="FRQ331" s="50"/>
      <c r="FRR331" s="50"/>
      <c r="FRS331" s="50"/>
      <c r="FRT331" s="50"/>
      <c r="FRU331" s="50"/>
      <c r="FRV331" s="50"/>
      <c r="FRW331" s="50"/>
      <c r="FRX331" s="50"/>
      <c r="FRY331" s="50"/>
      <c r="FRZ331" s="50"/>
      <c r="FSA331" s="50"/>
      <c r="FSB331" s="50"/>
      <c r="FSC331" s="50"/>
      <c r="FSD331" s="50"/>
      <c r="FSE331" s="50"/>
      <c r="FSF331" s="50"/>
      <c r="FSG331" s="50"/>
      <c r="FSH331" s="50"/>
      <c r="FSI331" s="50"/>
      <c r="FSJ331" s="50"/>
      <c r="FSK331" s="50"/>
      <c r="FSL331" s="50"/>
      <c r="FSM331" s="50"/>
      <c r="FSN331" s="50"/>
      <c r="FSO331" s="50"/>
      <c r="FSP331" s="50"/>
      <c r="FSQ331" s="50"/>
      <c r="FSR331" s="50"/>
      <c r="FSS331" s="50"/>
      <c r="FST331" s="50"/>
      <c r="FSU331" s="50"/>
      <c r="FSV331" s="50"/>
      <c r="FSW331" s="50"/>
      <c r="FSX331" s="50"/>
      <c r="FSY331" s="50"/>
      <c r="FSZ331" s="50"/>
      <c r="FTA331" s="50"/>
      <c r="FTB331" s="50"/>
      <c r="FTC331" s="50"/>
      <c r="FTD331" s="50"/>
      <c r="FTE331" s="50"/>
      <c r="FTF331" s="50"/>
      <c r="FTG331" s="50"/>
      <c r="FTH331" s="50"/>
      <c r="FTI331" s="50"/>
      <c r="FTJ331" s="50"/>
      <c r="FTK331" s="50"/>
      <c r="FTL331" s="50"/>
      <c r="FTM331" s="50"/>
      <c r="FTN331" s="50"/>
      <c r="FTO331" s="50"/>
      <c r="FTP331" s="50"/>
      <c r="FTQ331" s="50"/>
      <c r="FTR331" s="50"/>
      <c r="FTS331" s="50"/>
      <c r="FTT331" s="50"/>
      <c r="FTU331" s="50"/>
      <c r="FTV331" s="50"/>
      <c r="FTW331" s="50"/>
      <c r="FTX331" s="50"/>
      <c r="FTY331" s="50"/>
      <c r="FTZ331" s="50"/>
      <c r="FUA331" s="50"/>
      <c r="FUB331" s="50"/>
      <c r="FUC331" s="50"/>
      <c r="FUD331" s="50"/>
      <c r="FUE331" s="50"/>
      <c r="FUF331" s="50"/>
      <c r="FUH331" s="50"/>
      <c r="FUJ331" s="50"/>
      <c r="FUK331" s="50"/>
      <c r="FUL331" s="50"/>
      <c r="FUM331" s="50"/>
      <c r="FUN331" s="50"/>
      <c r="FUO331" s="50"/>
      <c r="FUP331" s="50"/>
      <c r="FUQ331" s="50"/>
      <c r="FUV331" s="50"/>
      <c r="FUW331" s="50"/>
      <c r="FUX331" s="50"/>
      <c r="FUY331" s="50"/>
      <c r="FUZ331" s="50"/>
      <c r="FVA331" s="50"/>
      <c r="FVB331" s="50"/>
      <c r="FVC331" s="50"/>
      <c r="FVD331" s="50"/>
      <c r="FVE331" s="50"/>
      <c r="FVF331" s="50"/>
      <c r="FVG331" s="50"/>
      <c r="FVH331" s="50"/>
      <c r="FVI331" s="50"/>
      <c r="FVJ331" s="50"/>
      <c r="FVK331" s="50"/>
      <c r="FVL331" s="50"/>
      <c r="FVM331" s="50"/>
      <c r="FVN331" s="50"/>
      <c r="FVO331" s="50"/>
      <c r="FVP331" s="50"/>
      <c r="FVQ331" s="50"/>
      <c r="FVR331" s="50"/>
      <c r="FVS331" s="50"/>
      <c r="FVT331" s="50"/>
      <c r="FVU331" s="50"/>
      <c r="FVV331" s="50"/>
      <c r="FVW331" s="50"/>
      <c r="FVX331" s="50"/>
      <c r="FVY331" s="50"/>
      <c r="FVZ331" s="50"/>
      <c r="FWA331" s="50"/>
      <c r="FWB331" s="50"/>
      <c r="FWC331" s="50"/>
      <c r="FWD331" s="50"/>
      <c r="FWE331" s="50"/>
      <c r="FWF331" s="50"/>
      <c r="FWG331" s="50"/>
      <c r="FWH331" s="50"/>
      <c r="FWI331" s="50"/>
      <c r="FWJ331" s="50"/>
      <c r="FWK331" s="50"/>
      <c r="FWL331" s="50"/>
      <c r="FWM331" s="50"/>
      <c r="FWN331" s="50"/>
      <c r="FWO331" s="50"/>
      <c r="FWP331" s="50"/>
      <c r="FWQ331" s="50"/>
      <c r="FWR331" s="50"/>
      <c r="FWS331" s="50"/>
      <c r="FWT331" s="50"/>
      <c r="FWU331" s="50"/>
      <c r="FWV331" s="50"/>
      <c r="FWW331" s="50"/>
      <c r="FWX331" s="50"/>
      <c r="FWY331" s="50"/>
      <c r="FWZ331" s="50"/>
      <c r="FXA331" s="50"/>
      <c r="FXB331" s="50"/>
      <c r="FXC331" s="50"/>
      <c r="FXD331" s="50"/>
      <c r="FXE331" s="50"/>
      <c r="FXF331" s="50"/>
      <c r="FXG331" s="50"/>
      <c r="FXH331" s="50"/>
      <c r="FXI331" s="50"/>
      <c r="FXJ331" s="50"/>
      <c r="FXK331" s="50"/>
      <c r="FXL331" s="50"/>
      <c r="FXM331" s="50"/>
      <c r="FXN331" s="50"/>
      <c r="FXO331" s="50"/>
      <c r="FXP331" s="50"/>
      <c r="FXQ331" s="50"/>
      <c r="FXR331" s="50"/>
      <c r="FXS331" s="50"/>
      <c r="FXT331" s="50"/>
      <c r="FXU331" s="50"/>
      <c r="FXV331" s="50"/>
      <c r="FXW331" s="50"/>
      <c r="FXX331" s="50"/>
      <c r="FXY331" s="50"/>
      <c r="FXZ331" s="50"/>
      <c r="FYA331" s="50"/>
      <c r="FYB331" s="50"/>
      <c r="FYC331" s="50"/>
      <c r="FYD331" s="50"/>
      <c r="FYE331" s="50"/>
      <c r="FYF331" s="50"/>
      <c r="FYG331" s="50"/>
      <c r="FYH331" s="50"/>
      <c r="FYI331" s="50"/>
      <c r="FYJ331" s="50"/>
      <c r="FYK331" s="50"/>
      <c r="FYL331" s="50"/>
      <c r="FYM331" s="50"/>
      <c r="FYN331" s="50"/>
      <c r="FYO331" s="50"/>
      <c r="FYP331" s="50"/>
      <c r="FYQ331" s="50"/>
      <c r="FYR331" s="50"/>
      <c r="FYS331" s="50"/>
      <c r="FYT331" s="50"/>
      <c r="FYU331" s="50"/>
      <c r="FYV331" s="50"/>
      <c r="FYW331" s="50"/>
      <c r="FYX331" s="50"/>
      <c r="FYY331" s="50"/>
      <c r="FYZ331" s="50"/>
      <c r="FZA331" s="50"/>
      <c r="FZB331" s="50"/>
      <c r="FZC331" s="50"/>
      <c r="FZD331" s="50"/>
      <c r="FZE331" s="50"/>
      <c r="FZF331" s="50"/>
      <c r="FZG331" s="50"/>
      <c r="FZH331" s="50"/>
      <c r="FZI331" s="50"/>
      <c r="FZJ331" s="50"/>
      <c r="FZK331" s="50"/>
      <c r="FZL331" s="50"/>
      <c r="FZM331" s="50"/>
      <c r="FZN331" s="50"/>
      <c r="FZO331" s="50"/>
      <c r="FZP331" s="50"/>
      <c r="FZQ331" s="50"/>
      <c r="FZR331" s="50"/>
      <c r="FZS331" s="50"/>
      <c r="FZT331" s="50"/>
      <c r="FZU331" s="50"/>
      <c r="FZV331" s="50"/>
      <c r="FZW331" s="50"/>
      <c r="FZX331" s="50"/>
      <c r="FZY331" s="50"/>
      <c r="FZZ331" s="50"/>
      <c r="GAA331" s="50"/>
      <c r="GAB331" s="50"/>
      <c r="GAC331" s="50"/>
      <c r="GAD331" s="50"/>
      <c r="GAE331" s="50"/>
      <c r="GAF331" s="50"/>
      <c r="GAG331" s="50"/>
      <c r="GAH331" s="50"/>
      <c r="GAI331" s="50"/>
      <c r="GAJ331" s="50"/>
      <c r="GAK331" s="50"/>
      <c r="GAL331" s="50"/>
      <c r="GAM331" s="50"/>
      <c r="GAN331" s="50"/>
      <c r="GAO331" s="50"/>
      <c r="GAP331" s="50"/>
      <c r="GAQ331" s="50"/>
      <c r="GAR331" s="50"/>
      <c r="GAS331" s="50"/>
      <c r="GAT331" s="50"/>
      <c r="GAU331" s="50"/>
      <c r="GAV331" s="50"/>
      <c r="GAW331" s="50"/>
      <c r="GAX331" s="50"/>
      <c r="GAY331" s="50"/>
      <c r="GAZ331" s="50"/>
      <c r="GBA331" s="50"/>
      <c r="GBB331" s="50"/>
      <c r="GBC331" s="50"/>
      <c r="GBD331" s="50"/>
      <c r="GBE331" s="50"/>
      <c r="GBF331" s="50"/>
      <c r="GBG331" s="50"/>
      <c r="GBH331" s="50"/>
      <c r="GBI331" s="50"/>
      <c r="GBJ331" s="50"/>
      <c r="GBK331" s="50"/>
      <c r="GBL331" s="50"/>
      <c r="GBM331" s="50"/>
      <c r="GBN331" s="50"/>
      <c r="GBO331" s="50"/>
      <c r="GBP331" s="50"/>
      <c r="GBQ331" s="50"/>
      <c r="GBR331" s="50"/>
      <c r="GBS331" s="50"/>
      <c r="GBT331" s="50"/>
      <c r="GBU331" s="50"/>
      <c r="GBV331" s="50"/>
      <c r="GBW331" s="50"/>
      <c r="GBX331" s="50"/>
      <c r="GBY331" s="50"/>
      <c r="GBZ331" s="50"/>
      <c r="GCA331" s="50"/>
      <c r="GCB331" s="50"/>
      <c r="GCC331" s="50"/>
      <c r="GCD331" s="50"/>
      <c r="GCE331" s="50"/>
      <c r="GCF331" s="50"/>
      <c r="GCG331" s="50"/>
      <c r="GCH331" s="50"/>
      <c r="GCI331" s="50"/>
      <c r="GCJ331" s="50"/>
      <c r="GCK331" s="50"/>
      <c r="GCL331" s="50"/>
      <c r="GCM331" s="50"/>
      <c r="GCN331" s="50"/>
      <c r="GCO331" s="50"/>
      <c r="GCP331" s="50"/>
      <c r="GCQ331" s="50"/>
      <c r="GCR331" s="50"/>
      <c r="GCS331" s="50"/>
      <c r="GCT331" s="50"/>
      <c r="GCU331" s="50"/>
      <c r="GCV331" s="50"/>
      <c r="GCW331" s="50"/>
      <c r="GCX331" s="50"/>
      <c r="GCY331" s="50"/>
      <c r="GCZ331" s="50"/>
      <c r="GDA331" s="50"/>
      <c r="GDB331" s="50"/>
      <c r="GDC331" s="50"/>
      <c r="GDD331" s="50"/>
      <c r="GDE331" s="50"/>
      <c r="GDF331" s="50"/>
      <c r="GDG331" s="50"/>
      <c r="GDH331" s="50"/>
      <c r="GDI331" s="50"/>
      <c r="GDJ331" s="50"/>
      <c r="GDK331" s="50"/>
      <c r="GDL331" s="50"/>
      <c r="GDM331" s="50"/>
      <c r="GDN331" s="50"/>
      <c r="GDO331" s="50"/>
      <c r="GDP331" s="50"/>
      <c r="GDQ331" s="50"/>
      <c r="GDR331" s="50"/>
      <c r="GDS331" s="50"/>
      <c r="GDT331" s="50"/>
      <c r="GDU331" s="50"/>
      <c r="GDV331" s="50"/>
      <c r="GDW331" s="50"/>
      <c r="GDX331" s="50"/>
      <c r="GDY331" s="50"/>
      <c r="GDZ331" s="50"/>
      <c r="GEA331" s="50"/>
      <c r="GEB331" s="50"/>
      <c r="GED331" s="50"/>
      <c r="GEF331" s="50"/>
      <c r="GEG331" s="50"/>
      <c r="GEH331" s="50"/>
      <c r="GEI331" s="50"/>
      <c r="GEJ331" s="50"/>
      <c r="GEK331" s="50"/>
      <c r="GEL331" s="50"/>
      <c r="GEM331" s="50"/>
      <c r="GER331" s="50"/>
      <c r="GES331" s="50"/>
      <c r="GET331" s="50"/>
      <c r="GEU331" s="50"/>
      <c r="GEV331" s="50"/>
      <c r="GEW331" s="50"/>
      <c r="GEX331" s="50"/>
      <c r="GEY331" s="50"/>
      <c r="GEZ331" s="50"/>
      <c r="GFA331" s="50"/>
      <c r="GFB331" s="50"/>
      <c r="GFC331" s="50"/>
      <c r="GFD331" s="50"/>
      <c r="GFE331" s="50"/>
      <c r="GFF331" s="50"/>
      <c r="GFG331" s="50"/>
      <c r="GFH331" s="50"/>
      <c r="GFI331" s="50"/>
      <c r="GFJ331" s="50"/>
      <c r="GFK331" s="50"/>
      <c r="GFL331" s="50"/>
      <c r="GFM331" s="50"/>
      <c r="GFN331" s="50"/>
      <c r="GFO331" s="50"/>
      <c r="GFP331" s="50"/>
      <c r="GFQ331" s="50"/>
      <c r="GFR331" s="50"/>
      <c r="GFS331" s="50"/>
      <c r="GFT331" s="50"/>
      <c r="GFU331" s="50"/>
      <c r="GFV331" s="50"/>
      <c r="GFW331" s="50"/>
      <c r="GFX331" s="50"/>
      <c r="GFY331" s="50"/>
      <c r="GFZ331" s="50"/>
      <c r="GGA331" s="50"/>
      <c r="GGB331" s="50"/>
      <c r="GGC331" s="50"/>
      <c r="GGD331" s="50"/>
      <c r="GGE331" s="50"/>
      <c r="GGF331" s="50"/>
      <c r="GGG331" s="50"/>
      <c r="GGH331" s="50"/>
      <c r="GGI331" s="50"/>
      <c r="GGJ331" s="50"/>
      <c r="GGK331" s="50"/>
      <c r="GGL331" s="50"/>
      <c r="GGM331" s="50"/>
      <c r="GGN331" s="50"/>
      <c r="GGO331" s="50"/>
      <c r="GGP331" s="50"/>
      <c r="GGQ331" s="50"/>
      <c r="GGR331" s="50"/>
      <c r="GGS331" s="50"/>
      <c r="GGT331" s="50"/>
      <c r="GGU331" s="50"/>
      <c r="GGV331" s="50"/>
      <c r="GGW331" s="50"/>
      <c r="GGX331" s="50"/>
      <c r="GGY331" s="50"/>
      <c r="GGZ331" s="50"/>
      <c r="GHA331" s="50"/>
      <c r="GHB331" s="50"/>
      <c r="GHC331" s="50"/>
      <c r="GHD331" s="50"/>
      <c r="GHE331" s="50"/>
      <c r="GHF331" s="50"/>
      <c r="GHG331" s="50"/>
      <c r="GHH331" s="50"/>
      <c r="GHI331" s="50"/>
      <c r="GHJ331" s="50"/>
      <c r="GHK331" s="50"/>
      <c r="GHL331" s="50"/>
      <c r="GHM331" s="50"/>
      <c r="GHN331" s="50"/>
      <c r="GHO331" s="50"/>
      <c r="GHP331" s="50"/>
      <c r="GHQ331" s="50"/>
      <c r="GHR331" s="50"/>
      <c r="GHS331" s="50"/>
      <c r="GHT331" s="50"/>
      <c r="GHU331" s="50"/>
      <c r="GHV331" s="50"/>
      <c r="GHW331" s="50"/>
      <c r="GHX331" s="50"/>
      <c r="GHY331" s="50"/>
      <c r="GHZ331" s="50"/>
      <c r="GIA331" s="50"/>
      <c r="GIB331" s="50"/>
      <c r="GIC331" s="50"/>
      <c r="GID331" s="50"/>
      <c r="GIE331" s="50"/>
      <c r="GIF331" s="50"/>
      <c r="GIG331" s="50"/>
      <c r="GIH331" s="50"/>
      <c r="GII331" s="50"/>
      <c r="GIJ331" s="50"/>
      <c r="GIK331" s="50"/>
      <c r="GIL331" s="50"/>
      <c r="GIM331" s="50"/>
      <c r="GIN331" s="50"/>
      <c r="GIO331" s="50"/>
      <c r="GIP331" s="50"/>
      <c r="GIQ331" s="50"/>
      <c r="GIR331" s="50"/>
      <c r="GIS331" s="50"/>
      <c r="GIT331" s="50"/>
      <c r="GIU331" s="50"/>
      <c r="GIV331" s="50"/>
      <c r="GIW331" s="50"/>
      <c r="GIX331" s="50"/>
      <c r="GIY331" s="50"/>
      <c r="GIZ331" s="50"/>
      <c r="GJA331" s="50"/>
      <c r="GJB331" s="50"/>
      <c r="GJC331" s="50"/>
      <c r="GJD331" s="50"/>
      <c r="GJE331" s="50"/>
      <c r="GJF331" s="50"/>
      <c r="GJG331" s="50"/>
      <c r="GJH331" s="50"/>
      <c r="GJI331" s="50"/>
      <c r="GJJ331" s="50"/>
      <c r="GJK331" s="50"/>
      <c r="GJL331" s="50"/>
      <c r="GJM331" s="50"/>
      <c r="GJN331" s="50"/>
      <c r="GJO331" s="50"/>
      <c r="GJP331" s="50"/>
      <c r="GJQ331" s="50"/>
      <c r="GJR331" s="50"/>
      <c r="GJS331" s="50"/>
      <c r="GJT331" s="50"/>
      <c r="GJU331" s="50"/>
      <c r="GJV331" s="50"/>
      <c r="GJW331" s="50"/>
      <c r="GJX331" s="50"/>
      <c r="GJY331" s="50"/>
      <c r="GJZ331" s="50"/>
      <c r="GKA331" s="50"/>
      <c r="GKB331" s="50"/>
      <c r="GKC331" s="50"/>
      <c r="GKD331" s="50"/>
      <c r="GKE331" s="50"/>
      <c r="GKF331" s="50"/>
      <c r="GKG331" s="50"/>
      <c r="GKH331" s="50"/>
      <c r="GKI331" s="50"/>
      <c r="GKJ331" s="50"/>
      <c r="GKK331" s="50"/>
      <c r="GKL331" s="50"/>
      <c r="GKM331" s="50"/>
      <c r="GKN331" s="50"/>
      <c r="GKO331" s="50"/>
      <c r="GKP331" s="50"/>
      <c r="GKQ331" s="50"/>
      <c r="GKR331" s="50"/>
      <c r="GKS331" s="50"/>
      <c r="GKT331" s="50"/>
      <c r="GKU331" s="50"/>
      <c r="GKV331" s="50"/>
      <c r="GKW331" s="50"/>
      <c r="GKX331" s="50"/>
      <c r="GKY331" s="50"/>
      <c r="GKZ331" s="50"/>
      <c r="GLA331" s="50"/>
      <c r="GLB331" s="50"/>
      <c r="GLC331" s="50"/>
      <c r="GLD331" s="50"/>
      <c r="GLE331" s="50"/>
      <c r="GLF331" s="50"/>
      <c r="GLG331" s="50"/>
      <c r="GLH331" s="50"/>
      <c r="GLI331" s="50"/>
      <c r="GLJ331" s="50"/>
      <c r="GLK331" s="50"/>
      <c r="GLL331" s="50"/>
      <c r="GLM331" s="50"/>
      <c r="GLN331" s="50"/>
      <c r="GLO331" s="50"/>
      <c r="GLP331" s="50"/>
      <c r="GLQ331" s="50"/>
      <c r="GLR331" s="50"/>
      <c r="GLS331" s="50"/>
      <c r="GLT331" s="50"/>
      <c r="GLU331" s="50"/>
      <c r="GLV331" s="50"/>
      <c r="GLW331" s="50"/>
      <c r="GLX331" s="50"/>
      <c r="GLY331" s="50"/>
      <c r="GLZ331" s="50"/>
      <c r="GMA331" s="50"/>
      <c r="GMB331" s="50"/>
      <c r="GMC331" s="50"/>
      <c r="GMD331" s="50"/>
      <c r="GME331" s="50"/>
      <c r="GMF331" s="50"/>
      <c r="GMG331" s="50"/>
      <c r="GMH331" s="50"/>
      <c r="GMI331" s="50"/>
      <c r="GMJ331" s="50"/>
      <c r="GMK331" s="50"/>
      <c r="GML331" s="50"/>
      <c r="GMM331" s="50"/>
      <c r="GMN331" s="50"/>
      <c r="GMO331" s="50"/>
      <c r="GMP331" s="50"/>
      <c r="GMQ331" s="50"/>
      <c r="GMR331" s="50"/>
      <c r="GMS331" s="50"/>
      <c r="GMT331" s="50"/>
      <c r="GMU331" s="50"/>
      <c r="GMV331" s="50"/>
      <c r="GMW331" s="50"/>
      <c r="GMX331" s="50"/>
      <c r="GMY331" s="50"/>
      <c r="GMZ331" s="50"/>
      <c r="GNA331" s="50"/>
      <c r="GNB331" s="50"/>
      <c r="GNC331" s="50"/>
      <c r="GND331" s="50"/>
      <c r="GNE331" s="50"/>
      <c r="GNF331" s="50"/>
      <c r="GNG331" s="50"/>
      <c r="GNH331" s="50"/>
      <c r="GNI331" s="50"/>
      <c r="GNJ331" s="50"/>
      <c r="GNK331" s="50"/>
      <c r="GNL331" s="50"/>
      <c r="GNM331" s="50"/>
      <c r="GNN331" s="50"/>
      <c r="GNO331" s="50"/>
      <c r="GNP331" s="50"/>
      <c r="GNQ331" s="50"/>
      <c r="GNR331" s="50"/>
      <c r="GNS331" s="50"/>
      <c r="GNT331" s="50"/>
      <c r="GNU331" s="50"/>
      <c r="GNV331" s="50"/>
      <c r="GNW331" s="50"/>
      <c r="GNX331" s="50"/>
      <c r="GNZ331" s="50"/>
      <c r="GOB331" s="50"/>
      <c r="GOC331" s="50"/>
      <c r="GOD331" s="50"/>
      <c r="GOE331" s="50"/>
      <c r="GOF331" s="50"/>
      <c r="GOG331" s="50"/>
      <c r="GOH331" s="50"/>
      <c r="GOI331" s="50"/>
      <c r="GON331" s="50"/>
      <c r="GOO331" s="50"/>
      <c r="GOP331" s="50"/>
      <c r="GOQ331" s="50"/>
      <c r="GOR331" s="50"/>
      <c r="GOS331" s="50"/>
      <c r="GOT331" s="50"/>
      <c r="GOU331" s="50"/>
      <c r="GOV331" s="50"/>
      <c r="GOW331" s="50"/>
      <c r="GOX331" s="50"/>
      <c r="GOY331" s="50"/>
      <c r="GOZ331" s="50"/>
      <c r="GPA331" s="50"/>
      <c r="GPB331" s="50"/>
      <c r="GPC331" s="50"/>
      <c r="GPD331" s="50"/>
      <c r="GPE331" s="50"/>
      <c r="GPF331" s="50"/>
      <c r="GPG331" s="50"/>
      <c r="GPH331" s="50"/>
      <c r="GPI331" s="50"/>
      <c r="GPJ331" s="50"/>
      <c r="GPK331" s="50"/>
      <c r="GPL331" s="50"/>
      <c r="GPM331" s="50"/>
      <c r="GPN331" s="50"/>
      <c r="GPO331" s="50"/>
      <c r="GPP331" s="50"/>
      <c r="GPQ331" s="50"/>
      <c r="GPR331" s="50"/>
      <c r="GPS331" s="50"/>
      <c r="GPT331" s="50"/>
      <c r="GPU331" s="50"/>
      <c r="GPV331" s="50"/>
      <c r="GPW331" s="50"/>
      <c r="GPX331" s="50"/>
      <c r="GPY331" s="50"/>
      <c r="GPZ331" s="50"/>
      <c r="GQA331" s="50"/>
      <c r="GQB331" s="50"/>
      <c r="GQC331" s="50"/>
      <c r="GQD331" s="50"/>
      <c r="GQE331" s="50"/>
      <c r="GQF331" s="50"/>
      <c r="GQG331" s="50"/>
      <c r="GQH331" s="50"/>
      <c r="GQI331" s="50"/>
      <c r="GQJ331" s="50"/>
      <c r="GQK331" s="50"/>
      <c r="GQL331" s="50"/>
      <c r="GQM331" s="50"/>
      <c r="GQN331" s="50"/>
      <c r="GQO331" s="50"/>
      <c r="GQP331" s="50"/>
      <c r="GQQ331" s="50"/>
      <c r="GQR331" s="50"/>
      <c r="GQS331" s="50"/>
      <c r="GQT331" s="50"/>
      <c r="GQU331" s="50"/>
      <c r="GQV331" s="50"/>
      <c r="GQW331" s="50"/>
      <c r="GQX331" s="50"/>
      <c r="GQY331" s="50"/>
      <c r="GQZ331" s="50"/>
      <c r="GRA331" s="50"/>
      <c r="GRB331" s="50"/>
      <c r="GRC331" s="50"/>
      <c r="GRD331" s="50"/>
      <c r="GRE331" s="50"/>
      <c r="GRF331" s="50"/>
      <c r="GRG331" s="50"/>
      <c r="GRH331" s="50"/>
      <c r="GRI331" s="50"/>
      <c r="GRJ331" s="50"/>
      <c r="GRK331" s="50"/>
      <c r="GRL331" s="50"/>
      <c r="GRM331" s="50"/>
      <c r="GRN331" s="50"/>
      <c r="GRO331" s="50"/>
      <c r="GRP331" s="50"/>
      <c r="GRQ331" s="50"/>
      <c r="GRR331" s="50"/>
      <c r="GRS331" s="50"/>
      <c r="GRT331" s="50"/>
      <c r="GRU331" s="50"/>
      <c r="GRV331" s="50"/>
      <c r="GRW331" s="50"/>
      <c r="GRX331" s="50"/>
      <c r="GRY331" s="50"/>
      <c r="GRZ331" s="50"/>
      <c r="GSA331" s="50"/>
      <c r="GSB331" s="50"/>
      <c r="GSC331" s="50"/>
      <c r="GSD331" s="50"/>
      <c r="GSE331" s="50"/>
      <c r="GSF331" s="50"/>
      <c r="GSG331" s="50"/>
      <c r="GSH331" s="50"/>
      <c r="GSI331" s="50"/>
      <c r="GSJ331" s="50"/>
      <c r="GSK331" s="50"/>
      <c r="GSL331" s="50"/>
      <c r="GSM331" s="50"/>
      <c r="GSN331" s="50"/>
      <c r="GSO331" s="50"/>
      <c r="GSP331" s="50"/>
      <c r="GSQ331" s="50"/>
      <c r="GSR331" s="50"/>
      <c r="GSS331" s="50"/>
      <c r="GST331" s="50"/>
      <c r="GSU331" s="50"/>
      <c r="GSV331" s="50"/>
      <c r="GSW331" s="50"/>
      <c r="GSX331" s="50"/>
      <c r="GSY331" s="50"/>
      <c r="GSZ331" s="50"/>
      <c r="GTA331" s="50"/>
      <c r="GTB331" s="50"/>
      <c r="GTC331" s="50"/>
      <c r="GTD331" s="50"/>
      <c r="GTE331" s="50"/>
      <c r="GTF331" s="50"/>
      <c r="GTG331" s="50"/>
      <c r="GTH331" s="50"/>
      <c r="GTI331" s="50"/>
      <c r="GTJ331" s="50"/>
      <c r="GTK331" s="50"/>
      <c r="GTL331" s="50"/>
      <c r="GTM331" s="50"/>
      <c r="GTN331" s="50"/>
      <c r="GTO331" s="50"/>
      <c r="GTP331" s="50"/>
      <c r="GTQ331" s="50"/>
      <c r="GTR331" s="50"/>
      <c r="GTS331" s="50"/>
      <c r="GTT331" s="50"/>
      <c r="GTU331" s="50"/>
      <c r="GTV331" s="50"/>
      <c r="GTW331" s="50"/>
      <c r="GTX331" s="50"/>
      <c r="GTY331" s="50"/>
      <c r="GTZ331" s="50"/>
      <c r="GUA331" s="50"/>
      <c r="GUB331" s="50"/>
      <c r="GUC331" s="50"/>
      <c r="GUD331" s="50"/>
      <c r="GUE331" s="50"/>
      <c r="GUF331" s="50"/>
      <c r="GUG331" s="50"/>
      <c r="GUH331" s="50"/>
      <c r="GUI331" s="50"/>
      <c r="GUJ331" s="50"/>
      <c r="GUK331" s="50"/>
      <c r="GUL331" s="50"/>
      <c r="GUM331" s="50"/>
      <c r="GUN331" s="50"/>
      <c r="GUO331" s="50"/>
      <c r="GUP331" s="50"/>
      <c r="GUQ331" s="50"/>
      <c r="GUR331" s="50"/>
      <c r="GUS331" s="50"/>
      <c r="GUT331" s="50"/>
      <c r="GUU331" s="50"/>
      <c r="GUV331" s="50"/>
      <c r="GUW331" s="50"/>
      <c r="GUX331" s="50"/>
      <c r="GUY331" s="50"/>
      <c r="GUZ331" s="50"/>
      <c r="GVA331" s="50"/>
      <c r="GVB331" s="50"/>
      <c r="GVC331" s="50"/>
      <c r="GVD331" s="50"/>
      <c r="GVE331" s="50"/>
      <c r="GVF331" s="50"/>
      <c r="GVG331" s="50"/>
      <c r="GVH331" s="50"/>
      <c r="GVI331" s="50"/>
      <c r="GVJ331" s="50"/>
      <c r="GVK331" s="50"/>
      <c r="GVL331" s="50"/>
      <c r="GVM331" s="50"/>
      <c r="GVN331" s="50"/>
      <c r="GVO331" s="50"/>
      <c r="GVP331" s="50"/>
      <c r="GVQ331" s="50"/>
      <c r="GVR331" s="50"/>
      <c r="GVS331" s="50"/>
      <c r="GVT331" s="50"/>
      <c r="GVU331" s="50"/>
      <c r="GVV331" s="50"/>
      <c r="GVW331" s="50"/>
      <c r="GVX331" s="50"/>
      <c r="GVY331" s="50"/>
      <c r="GVZ331" s="50"/>
      <c r="GWA331" s="50"/>
      <c r="GWB331" s="50"/>
      <c r="GWC331" s="50"/>
      <c r="GWD331" s="50"/>
      <c r="GWE331" s="50"/>
      <c r="GWF331" s="50"/>
      <c r="GWG331" s="50"/>
      <c r="GWH331" s="50"/>
      <c r="GWI331" s="50"/>
      <c r="GWJ331" s="50"/>
      <c r="GWK331" s="50"/>
      <c r="GWL331" s="50"/>
      <c r="GWM331" s="50"/>
      <c r="GWN331" s="50"/>
      <c r="GWO331" s="50"/>
      <c r="GWP331" s="50"/>
      <c r="GWQ331" s="50"/>
      <c r="GWR331" s="50"/>
      <c r="GWS331" s="50"/>
      <c r="GWT331" s="50"/>
      <c r="GWU331" s="50"/>
      <c r="GWV331" s="50"/>
      <c r="GWW331" s="50"/>
      <c r="GWX331" s="50"/>
      <c r="GWY331" s="50"/>
      <c r="GWZ331" s="50"/>
      <c r="GXA331" s="50"/>
      <c r="GXB331" s="50"/>
      <c r="GXC331" s="50"/>
      <c r="GXD331" s="50"/>
      <c r="GXE331" s="50"/>
      <c r="GXF331" s="50"/>
      <c r="GXG331" s="50"/>
      <c r="GXH331" s="50"/>
      <c r="GXI331" s="50"/>
      <c r="GXJ331" s="50"/>
      <c r="GXK331" s="50"/>
      <c r="GXL331" s="50"/>
      <c r="GXM331" s="50"/>
      <c r="GXN331" s="50"/>
      <c r="GXO331" s="50"/>
      <c r="GXP331" s="50"/>
      <c r="GXQ331" s="50"/>
      <c r="GXR331" s="50"/>
      <c r="GXS331" s="50"/>
      <c r="GXT331" s="50"/>
      <c r="GXV331" s="50"/>
      <c r="GXX331" s="50"/>
      <c r="GXY331" s="50"/>
      <c r="GXZ331" s="50"/>
      <c r="GYA331" s="50"/>
      <c r="GYB331" s="50"/>
      <c r="GYC331" s="50"/>
      <c r="GYD331" s="50"/>
      <c r="GYE331" s="50"/>
      <c r="GYJ331" s="50"/>
      <c r="GYK331" s="50"/>
      <c r="GYL331" s="50"/>
      <c r="GYM331" s="50"/>
      <c r="GYN331" s="50"/>
      <c r="GYO331" s="50"/>
      <c r="GYP331" s="50"/>
      <c r="GYQ331" s="50"/>
      <c r="GYR331" s="50"/>
      <c r="GYS331" s="50"/>
      <c r="GYT331" s="50"/>
      <c r="GYU331" s="50"/>
      <c r="GYV331" s="50"/>
      <c r="GYW331" s="50"/>
      <c r="GYX331" s="50"/>
      <c r="GYY331" s="50"/>
      <c r="GYZ331" s="50"/>
      <c r="GZA331" s="50"/>
      <c r="GZB331" s="50"/>
      <c r="GZC331" s="50"/>
      <c r="GZD331" s="50"/>
      <c r="GZE331" s="50"/>
      <c r="GZF331" s="50"/>
      <c r="GZG331" s="50"/>
      <c r="GZH331" s="50"/>
      <c r="GZI331" s="50"/>
      <c r="GZJ331" s="50"/>
      <c r="GZK331" s="50"/>
      <c r="GZL331" s="50"/>
      <c r="GZM331" s="50"/>
      <c r="GZN331" s="50"/>
      <c r="GZO331" s="50"/>
      <c r="GZP331" s="50"/>
      <c r="GZQ331" s="50"/>
      <c r="GZR331" s="50"/>
      <c r="GZS331" s="50"/>
      <c r="GZT331" s="50"/>
      <c r="GZU331" s="50"/>
      <c r="GZV331" s="50"/>
      <c r="GZW331" s="50"/>
      <c r="GZX331" s="50"/>
      <c r="GZY331" s="50"/>
      <c r="GZZ331" s="50"/>
      <c r="HAA331" s="50"/>
      <c r="HAB331" s="50"/>
      <c r="HAC331" s="50"/>
      <c r="HAD331" s="50"/>
      <c r="HAE331" s="50"/>
      <c r="HAF331" s="50"/>
      <c r="HAG331" s="50"/>
      <c r="HAH331" s="50"/>
      <c r="HAI331" s="50"/>
      <c r="HAJ331" s="50"/>
      <c r="HAK331" s="50"/>
      <c r="HAL331" s="50"/>
      <c r="HAM331" s="50"/>
      <c r="HAN331" s="50"/>
      <c r="HAO331" s="50"/>
      <c r="HAP331" s="50"/>
      <c r="HAQ331" s="50"/>
      <c r="HAR331" s="50"/>
      <c r="HAS331" s="50"/>
      <c r="HAT331" s="50"/>
      <c r="HAU331" s="50"/>
      <c r="HAV331" s="50"/>
      <c r="HAW331" s="50"/>
      <c r="HAX331" s="50"/>
      <c r="HAY331" s="50"/>
      <c r="HAZ331" s="50"/>
      <c r="HBA331" s="50"/>
      <c r="HBB331" s="50"/>
      <c r="HBC331" s="50"/>
      <c r="HBD331" s="50"/>
      <c r="HBE331" s="50"/>
      <c r="HBF331" s="50"/>
      <c r="HBG331" s="50"/>
      <c r="HBH331" s="50"/>
      <c r="HBI331" s="50"/>
      <c r="HBJ331" s="50"/>
      <c r="HBK331" s="50"/>
      <c r="HBL331" s="50"/>
      <c r="HBM331" s="50"/>
      <c r="HBN331" s="50"/>
      <c r="HBO331" s="50"/>
      <c r="HBP331" s="50"/>
      <c r="HBQ331" s="50"/>
      <c r="HBR331" s="50"/>
      <c r="HBS331" s="50"/>
      <c r="HBT331" s="50"/>
      <c r="HBU331" s="50"/>
      <c r="HBV331" s="50"/>
      <c r="HBW331" s="50"/>
      <c r="HBX331" s="50"/>
      <c r="HBY331" s="50"/>
      <c r="HBZ331" s="50"/>
      <c r="HCA331" s="50"/>
      <c r="HCB331" s="50"/>
      <c r="HCC331" s="50"/>
      <c r="HCD331" s="50"/>
      <c r="HCE331" s="50"/>
      <c r="HCF331" s="50"/>
      <c r="HCG331" s="50"/>
      <c r="HCH331" s="50"/>
      <c r="HCI331" s="50"/>
      <c r="HCJ331" s="50"/>
      <c r="HCK331" s="50"/>
      <c r="HCL331" s="50"/>
      <c r="HCM331" s="50"/>
      <c r="HCN331" s="50"/>
      <c r="HCO331" s="50"/>
      <c r="HCP331" s="50"/>
      <c r="HCQ331" s="50"/>
      <c r="HCR331" s="50"/>
      <c r="HCS331" s="50"/>
      <c r="HCT331" s="50"/>
      <c r="HCU331" s="50"/>
      <c r="HCV331" s="50"/>
      <c r="HCW331" s="50"/>
      <c r="HCX331" s="50"/>
      <c r="HCY331" s="50"/>
      <c r="HCZ331" s="50"/>
      <c r="HDA331" s="50"/>
      <c r="HDB331" s="50"/>
      <c r="HDC331" s="50"/>
      <c r="HDD331" s="50"/>
      <c r="HDE331" s="50"/>
      <c r="HDF331" s="50"/>
      <c r="HDG331" s="50"/>
      <c r="HDH331" s="50"/>
      <c r="HDI331" s="50"/>
      <c r="HDJ331" s="50"/>
      <c r="HDK331" s="50"/>
      <c r="HDL331" s="50"/>
      <c r="HDM331" s="50"/>
      <c r="HDN331" s="50"/>
      <c r="HDO331" s="50"/>
      <c r="HDP331" s="50"/>
      <c r="HDQ331" s="50"/>
      <c r="HDR331" s="50"/>
      <c r="HDS331" s="50"/>
      <c r="HDT331" s="50"/>
      <c r="HDU331" s="50"/>
      <c r="HDV331" s="50"/>
      <c r="HDW331" s="50"/>
      <c r="HDX331" s="50"/>
      <c r="HDY331" s="50"/>
      <c r="HDZ331" s="50"/>
      <c r="HEA331" s="50"/>
      <c r="HEB331" s="50"/>
      <c r="HEC331" s="50"/>
      <c r="HED331" s="50"/>
      <c r="HEE331" s="50"/>
      <c r="HEF331" s="50"/>
      <c r="HEG331" s="50"/>
      <c r="HEH331" s="50"/>
      <c r="HEI331" s="50"/>
      <c r="HEJ331" s="50"/>
      <c r="HEK331" s="50"/>
      <c r="HEL331" s="50"/>
      <c r="HEM331" s="50"/>
      <c r="HEN331" s="50"/>
      <c r="HEO331" s="50"/>
      <c r="HEP331" s="50"/>
      <c r="HEQ331" s="50"/>
      <c r="HER331" s="50"/>
      <c r="HES331" s="50"/>
      <c r="HET331" s="50"/>
      <c r="HEU331" s="50"/>
      <c r="HEV331" s="50"/>
      <c r="HEW331" s="50"/>
      <c r="HEX331" s="50"/>
      <c r="HEY331" s="50"/>
      <c r="HEZ331" s="50"/>
      <c r="HFA331" s="50"/>
      <c r="HFB331" s="50"/>
      <c r="HFC331" s="50"/>
      <c r="HFD331" s="50"/>
      <c r="HFE331" s="50"/>
      <c r="HFF331" s="50"/>
      <c r="HFG331" s="50"/>
      <c r="HFH331" s="50"/>
      <c r="HFI331" s="50"/>
      <c r="HFJ331" s="50"/>
      <c r="HFK331" s="50"/>
      <c r="HFL331" s="50"/>
      <c r="HFM331" s="50"/>
      <c r="HFN331" s="50"/>
      <c r="HFO331" s="50"/>
      <c r="HFP331" s="50"/>
      <c r="HFQ331" s="50"/>
      <c r="HFR331" s="50"/>
      <c r="HFS331" s="50"/>
      <c r="HFT331" s="50"/>
      <c r="HFU331" s="50"/>
      <c r="HFV331" s="50"/>
      <c r="HFW331" s="50"/>
      <c r="HFX331" s="50"/>
      <c r="HFY331" s="50"/>
      <c r="HFZ331" s="50"/>
      <c r="HGA331" s="50"/>
      <c r="HGB331" s="50"/>
      <c r="HGC331" s="50"/>
      <c r="HGD331" s="50"/>
      <c r="HGE331" s="50"/>
      <c r="HGF331" s="50"/>
      <c r="HGG331" s="50"/>
      <c r="HGH331" s="50"/>
      <c r="HGI331" s="50"/>
      <c r="HGJ331" s="50"/>
      <c r="HGK331" s="50"/>
      <c r="HGL331" s="50"/>
      <c r="HGM331" s="50"/>
      <c r="HGN331" s="50"/>
      <c r="HGO331" s="50"/>
      <c r="HGP331" s="50"/>
      <c r="HGQ331" s="50"/>
      <c r="HGR331" s="50"/>
      <c r="HGS331" s="50"/>
      <c r="HGT331" s="50"/>
      <c r="HGU331" s="50"/>
      <c r="HGV331" s="50"/>
      <c r="HGW331" s="50"/>
      <c r="HGX331" s="50"/>
      <c r="HGY331" s="50"/>
      <c r="HGZ331" s="50"/>
      <c r="HHA331" s="50"/>
      <c r="HHB331" s="50"/>
      <c r="HHC331" s="50"/>
      <c r="HHD331" s="50"/>
      <c r="HHE331" s="50"/>
      <c r="HHF331" s="50"/>
      <c r="HHG331" s="50"/>
      <c r="HHH331" s="50"/>
      <c r="HHI331" s="50"/>
      <c r="HHJ331" s="50"/>
      <c r="HHK331" s="50"/>
      <c r="HHL331" s="50"/>
      <c r="HHM331" s="50"/>
      <c r="HHN331" s="50"/>
      <c r="HHO331" s="50"/>
      <c r="HHP331" s="50"/>
      <c r="HHR331" s="50"/>
      <c r="HHT331" s="50"/>
      <c r="HHU331" s="50"/>
      <c r="HHV331" s="50"/>
      <c r="HHW331" s="50"/>
      <c r="HHX331" s="50"/>
      <c r="HHY331" s="50"/>
      <c r="HHZ331" s="50"/>
      <c r="HIA331" s="50"/>
      <c r="HIF331" s="50"/>
      <c r="HIG331" s="50"/>
      <c r="HIH331" s="50"/>
      <c r="HII331" s="50"/>
      <c r="HIJ331" s="50"/>
      <c r="HIK331" s="50"/>
      <c r="HIL331" s="50"/>
      <c r="HIM331" s="50"/>
      <c r="HIN331" s="50"/>
      <c r="HIO331" s="50"/>
      <c r="HIP331" s="50"/>
      <c r="HIQ331" s="50"/>
      <c r="HIR331" s="50"/>
      <c r="HIS331" s="50"/>
      <c r="HIT331" s="50"/>
      <c r="HIU331" s="50"/>
      <c r="HIV331" s="50"/>
      <c r="HIW331" s="50"/>
      <c r="HIX331" s="50"/>
      <c r="HIY331" s="50"/>
      <c r="HIZ331" s="50"/>
      <c r="HJA331" s="50"/>
      <c r="HJB331" s="50"/>
      <c r="HJC331" s="50"/>
      <c r="HJD331" s="50"/>
      <c r="HJE331" s="50"/>
      <c r="HJF331" s="50"/>
      <c r="HJG331" s="50"/>
      <c r="HJH331" s="50"/>
      <c r="HJI331" s="50"/>
      <c r="HJJ331" s="50"/>
      <c r="HJK331" s="50"/>
      <c r="HJL331" s="50"/>
      <c r="HJM331" s="50"/>
      <c r="HJN331" s="50"/>
      <c r="HJO331" s="50"/>
      <c r="HJP331" s="50"/>
      <c r="HJQ331" s="50"/>
      <c r="HJR331" s="50"/>
      <c r="HJS331" s="50"/>
      <c r="HJT331" s="50"/>
      <c r="HJU331" s="50"/>
      <c r="HJV331" s="50"/>
      <c r="HJW331" s="50"/>
      <c r="HJX331" s="50"/>
      <c r="HJY331" s="50"/>
      <c r="HJZ331" s="50"/>
      <c r="HKA331" s="50"/>
      <c r="HKB331" s="50"/>
      <c r="HKC331" s="50"/>
      <c r="HKD331" s="50"/>
      <c r="HKE331" s="50"/>
      <c r="HKF331" s="50"/>
      <c r="HKG331" s="50"/>
      <c r="HKH331" s="50"/>
      <c r="HKI331" s="50"/>
      <c r="HKJ331" s="50"/>
      <c r="HKK331" s="50"/>
      <c r="HKL331" s="50"/>
      <c r="HKM331" s="50"/>
      <c r="HKN331" s="50"/>
      <c r="HKO331" s="50"/>
      <c r="HKP331" s="50"/>
      <c r="HKQ331" s="50"/>
      <c r="HKR331" s="50"/>
      <c r="HKS331" s="50"/>
      <c r="HKT331" s="50"/>
      <c r="HKU331" s="50"/>
      <c r="HKV331" s="50"/>
      <c r="HKW331" s="50"/>
      <c r="HKX331" s="50"/>
      <c r="HKY331" s="50"/>
      <c r="HKZ331" s="50"/>
      <c r="HLA331" s="50"/>
      <c r="HLB331" s="50"/>
      <c r="HLC331" s="50"/>
      <c r="HLD331" s="50"/>
      <c r="HLE331" s="50"/>
      <c r="HLF331" s="50"/>
      <c r="HLG331" s="50"/>
      <c r="HLH331" s="50"/>
      <c r="HLI331" s="50"/>
      <c r="HLJ331" s="50"/>
      <c r="HLK331" s="50"/>
      <c r="HLL331" s="50"/>
      <c r="HLM331" s="50"/>
      <c r="HLN331" s="50"/>
      <c r="HLO331" s="50"/>
      <c r="HLP331" s="50"/>
      <c r="HLQ331" s="50"/>
      <c r="HLR331" s="50"/>
      <c r="HLS331" s="50"/>
      <c r="HLT331" s="50"/>
      <c r="HLU331" s="50"/>
      <c r="HLV331" s="50"/>
      <c r="HLW331" s="50"/>
      <c r="HLX331" s="50"/>
      <c r="HLY331" s="50"/>
      <c r="HLZ331" s="50"/>
      <c r="HMA331" s="50"/>
      <c r="HMB331" s="50"/>
      <c r="HMC331" s="50"/>
      <c r="HMD331" s="50"/>
      <c r="HME331" s="50"/>
      <c r="HMF331" s="50"/>
      <c r="HMG331" s="50"/>
      <c r="HMH331" s="50"/>
      <c r="HMI331" s="50"/>
      <c r="HMJ331" s="50"/>
      <c r="HMK331" s="50"/>
      <c r="HML331" s="50"/>
      <c r="HMM331" s="50"/>
      <c r="HMN331" s="50"/>
      <c r="HMO331" s="50"/>
      <c r="HMP331" s="50"/>
      <c r="HMQ331" s="50"/>
      <c r="HMR331" s="50"/>
      <c r="HMS331" s="50"/>
      <c r="HMT331" s="50"/>
      <c r="HMU331" s="50"/>
      <c r="HMV331" s="50"/>
      <c r="HMW331" s="50"/>
      <c r="HMX331" s="50"/>
      <c r="HMY331" s="50"/>
      <c r="HMZ331" s="50"/>
      <c r="HNA331" s="50"/>
      <c r="HNB331" s="50"/>
      <c r="HNC331" s="50"/>
      <c r="HND331" s="50"/>
      <c r="HNE331" s="50"/>
      <c r="HNF331" s="50"/>
      <c r="HNG331" s="50"/>
      <c r="HNH331" s="50"/>
      <c r="HNI331" s="50"/>
      <c r="HNJ331" s="50"/>
      <c r="HNK331" s="50"/>
      <c r="HNL331" s="50"/>
      <c r="HNM331" s="50"/>
      <c r="HNN331" s="50"/>
      <c r="HNO331" s="50"/>
      <c r="HNP331" s="50"/>
      <c r="HNQ331" s="50"/>
      <c r="HNR331" s="50"/>
      <c r="HNS331" s="50"/>
      <c r="HNT331" s="50"/>
      <c r="HNU331" s="50"/>
      <c r="HNV331" s="50"/>
      <c r="HNW331" s="50"/>
      <c r="HNX331" s="50"/>
      <c r="HNY331" s="50"/>
      <c r="HNZ331" s="50"/>
      <c r="HOA331" s="50"/>
      <c r="HOB331" s="50"/>
      <c r="HOC331" s="50"/>
      <c r="HOD331" s="50"/>
      <c r="HOE331" s="50"/>
      <c r="HOF331" s="50"/>
      <c r="HOG331" s="50"/>
      <c r="HOH331" s="50"/>
      <c r="HOI331" s="50"/>
      <c r="HOJ331" s="50"/>
      <c r="HOK331" s="50"/>
      <c r="HOL331" s="50"/>
      <c r="HOM331" s="50"/>
      <c r="HON331" s="50"/>
      <c r="HOO331" s="50"/>
      <c r="HOP331" s="50"/>
      <c r="HOQ331" s="50"/>
      <c r="HOR331" s="50"/>
      <c r="HOS331" s="50"/>
      <c r="HOT331" s="50"/>
      <c r="HOU331" s="50"/>
      <c r="HOV331" s="50"/>
      <c r="HOW331" s="50"/>
      <c r="HOX331" s="50"/>
      <c r="HOY331" s="50"/>
      <c r="HOZ331" s="50"/>
      <c r="HPA331" s="50"/>
      <c r="HPB331" s="50"/>
      <c r="HPC331" s="50"/>
      <c r="HPD331" s="50"/>
      <c r="HPE331" s="50"/>
      <c r="HPF331" s="50"/>
      <c r="HPG331" s="50"/>
      <c r="HPH331" s="50"/>
      <c r="HPI331" s="50"/>
      <c r="HPJ331" s="50"/>
      <c r="HPK331" s="50"/>
      <c r="HPL331" s="50"/>
      <c r="HPM331" s="50"/>
      <c r="HPN331" s="50"/>
      <c r="HPO331" s="50"/>
      <c r="HPP331" s="50"/>
      <c r="HPQ331" s="50"/>
      <c r="HPR331" s="50"/>
      <c r="HPS331" s="50"/>
      <c r="HPT331" s="50"/>
      <c r="HPU331" s="50"/>
      <c r="HPV331" s="50"/>
      <c r="HPW331" s="50"/>
      <c r="HPX331" s="50"/>
      <c r="HPY331" s="50"/>
      <c r="HPZ331" s="50"/>
      <c r="HQA331" s="50"/>
      <c r="HQB331" s="50"/>
      <c r="HQC331" s="50"/>
      <c r="HQD331" s="50"/>
      <c r="HQE331" s="50"/>
      <c r="HQF331" s="50"/>
      <c r="HQG331" s="50"/>
      <c r="HQH331" s="50"/>
      <c r="HQI331" s="50"/>
      <c r="HQJ331" s="50"/>
      <c r="HQK331" s="50"/>
      <c r="HQL331" s="50"/>
      <c r="HQM331" s="50"/>
      <c r="HQN331" s="50"/>
      <c r="HQO331" s="50"/>
      <c r="HQP331" s="50"/>
      <c r="HQQ331" s="50"/>
      <c r="HQR331" s="50"/>
      <c r="HQS331" s="50"/>
      <c r="HQT331" s="50"/>
      <c r="HQU331" s="50"/>
      <c r="HQV331" s="50"/>
      <c r="HQW331" s="50"/>
      <c r="HQX331" s="50"/>
      <c r="HQY331" s="50"/>
      <c r="HQZ331" s="50"/>
      <c r="HRA331" s="50"/>
      <c r="HRB331" s="50"/>
      <c r="HRC331" s="50"/>
      <c r="HRD331" s="50"/>
      <c r="HRE331" s="50"/>
      <c r="HRF331" s="50"/>
      <c r="HRG331" s="50"/>
      <c r="HRH331" s="50"/>
      <c r="HRI331" s="50"/>
      <c r="HRJ331" s="50"/>
      <c r="HRK331" s="50"/>
      <c r="HRL331" s="50"/>
      <c r="HRN331" s="50"/>
      <c r="HRP331" s="50"/>
      <c r="HRQ331" s="50"/>
      <c r="HRR331" s="50"/>
      <c r="HRS331" s="50"/>
      <c r="HRT331" s="50"/>
      <c r="HRU331" s="50"/>
      <c r="HRV331" s="50"/>
      <c r="HRW331" s="50"/>
      <c r="HSB331" s="50"/>
      <c r="HSC331" s="50"/>
      <c r="HSD331" s="50"/>
      <c r="HSE331" s="50"/>
      <c r="HSF331" s="50"/>
      <c r="HSG331" s="50"/>
      <c r="HSH331" s="50"/>
      <c r="HSI331" s="50"/>
      <c r="HSJ331" s="50"/>
      <c r="HSK331" s="50"/>
      <c r="HSL331" s="50"/>
      <c r="HSM331" s="50"/>
      <c r="HSN331" s="50"/>
      <c r="HSO331" s="50"/>
      <c r="HSP331" s="50"/>
      <c r="HSQ331" s="50"/>
      <c r="HSR331" s="50"/>
      <c r="HSS331" s="50"/>
      <c r="HST331" s="50"/>
      <c r="HSU331" s="50"/>
      <c r="HSV331" s="50"/>
      <c r="HSW331" s="50"/>
      <c r="HSX331" s="50"/>
      <c r="HSY331" s="50"/>
      <c r="HSZ331" s="50"/>
      <c r="HTA331" s="50"/>
      <c r="HTB331" s="50"/>
      <c r="HTC331" s="50"/>
      <c r="HTD331" s="50"/>
      <c r="HTE331" s="50"/>
      <c r="HTF331" s="50"/>
      <c r="HTG331" s="50"/>
      <c r="HTH331" s="50"/>
      <c r="HTI331" s="50"/>
      <c r="HTJ331" s="50"/>
      <c r="HTK331" s="50"/>
      <c r="HTL331" s="50"/>
      <c r="HTM331" s="50"/>
      <c r="HTN331" s="50"/>
      <c r="HTO331" s="50"/>
      <c r="HTP331" s="50"/>
      <c r="HTQ331" s="50"/>
      <c r="HTR331" s="50"/>
      <c r="HTS331" s="50"/>
      <c r="HTT331" s="50"/>
      <c r="HTU331" s="50"/>
      <c r="HTV331" s="50"/>
      <c r="HTW331" s="50"/>
      <c r="HTX331" s="50"/>
      <c r="HTY331" s="50"/>
      <c r="HTZ331" s="50"/>
      <c r="HUA331" s="50"/>
      <c r="HUB331" s="50"/>
      <c r="HUC331" s="50"/>
      <c r="HUD331" s="50"/>
      <c r="HUE331" s="50"/>
      <c r="HUF331" s="50"/>
      <c r="HUG331" s="50"/>
      <c r="HUH331" s="50"/>
      <c r="HUI331" s="50"/>
      <c r="HUJ331" s="50"/>
      <c r="HUK331" s="50"/>
      <c r="HUL331" s="50"/>
      <c r="HUM331" s="50"/>
      <c r="HUN331" s="50"/>
      <c r="HUO331" s="50"/>
      <c r="HUP331" s="50"/>
      <c r="HUQ331" s="50"/>
      <c r="HUR331" s="50"/>
      <c r="HUS331" s="50"/>
      <c r="HUT331" s="50"/>
      <c r="HUU331" s="50"/>
      <c r="HUV331" s="50"/>
      <c r="HUW331" s="50"/>
      <c r="HUX331" s="50"/>
      <c r="HUY331" s="50"/>
      <c r="HUZ331" s="50"/>
      <c r="HVA331" s="50"/>
      <c r="HVB331" s="50"/>
      <c r="HVC331" s="50"/>
      <c r="HVD331" s="50"/>
      <c r="HVE331" s="50"/>
      <c r="HVF331" s="50"/>
      <c r="HVG331" s="50"/>
      <c r="HVH331" s="50"/>
      <c r="HVI331" s="50"/>
      <c r="HVJ331" s="50"/>
      <c r="HVK331" s="50"/>
      <c r="HVL331" s="50"/>
      <c r="HVM331" s="50"/>
      <c r="HVN331" s="50"/>
      <c r="HVO331" s="50"/>
      <c r="HVP331" s="50"/>
      <c r="HVQ331" s="50"/>
      <c r="HVR331" s="50"/>
      <c r="HVS331" s="50"/>
      <c r="HVT331" s="50"/>
      <c r="HVU331" s="50"/>
      <c r="HVV331" s="50"/>
      <c r="HVW331" s="50"/>
      <c r="HVX331" s="50"/>
      <c r="HVY331" s="50"/>
      <c r="HVZ331" s="50"/>
      <c r="HWA331" s="50"/>
      <c r="HWB331" s="50"/>
      <c r="HWC331" s="50"/>
      <c r="HWD331" s="50"/>
      <c r="HWE331" s="50"/>
      <c r="HWF331" s="50"/>
      <c r="HWG331" s="50"/>
      <c r="HWH331" s="50"/>
      <c r="HWI331" s="50"/>
      <c r="HWJ331" s="50"/>
      <c r="HWK331" s="50"/>
      <c r="HWL331" s="50"/>
      <c r="HWM331" s="50"/>
      <c r="HWN331" s="50"/>
      <c r="HWO331" s="50"/>
      <c r="HWP331" s="50"/>
      <c r="HWQ331" s="50"/>
      <c r="HWR331" s="50"/>
      <c r="HWS331" s="50"/>
      <c r="HWT331" s="50"/>
      <c r="HWU331" s="50"/>
      <c r="HWV331" s="50"/>
      <c r="HWW331" s="50"/>
      <c r="HWX331" s="50"/>
      <c r="HWY331" s="50"/>
      <c r="HWZ331" s="50"/>
      <c r="HXA331" s="50"/>
      <c r="HXB331" s="50"/>
      <c r="HXC331" s="50"/>
      <c r="HXD331" s="50"/>
      <c r="HXE331" s="50"/>
      <c r="HXF331" s="50"/>
      <c r="HXG331" s="50"/>
      <c r="HXH331" s="50"/>
      <c r="HXI331" s="50"/>
      <c r="HXJ331" s="50"/>
      <c r="HXK331" s="50"/>
      <c r="HXL331" s="50"/>
      <c r="HXM331" s="50"/>
      <c r="HXN331" s="50"/>
      <c r="HXO331" s="50"/>
      <c r="HXP331" s="50"/>
      <c r="HXQ331" s="50"/>
      <c r="HXR331" s="50"/>
      <c r="HXS331" s="50"/>
      <c r="HXT331" s="50"/>
      <c r="HXU331" s="50"/>
      <c r="HXV331" s="50"/>
      <c r="HXW331" s="50"/>
      <c r="HXX331" s="50"/>
      <c r="HXY331" s="50"/>
      <c r="HXZ331" s="50"/>
      <c r="HYA331" s="50"/>
      <c r="HYB331" s="50"/>
      <c r="HYC331" s="50"/>
      <c r="HYD331" s="50"/>
      <c r="HYE331" s="50"/>
      <c r="HYF331" s="50"/>
      <c r="HYG331" s="50"/>
      <c r="HYH331" s="50"/>
      <c r="HYI331" s="50"/>
      <c r="HYJ331" s="50"/>
      <c r="HYK331" s="50"/>
      <c r="HYL331" s="50"/>
      <c r="HYM331" s="50"/>
      <c r="HYN331" s="50"/>
      <c r="HYO331" s="50"/>
      <c r="HYP331" s="50"/>
      <c r="HYQ331" s="50"/>
      <c r="HYR331" s="50"/>
      <c r="HYS331" s="50"/>
      <c r="HYT331" s="50"/>
      <c r="HYU331" s="50"/>
      <c r="HYV331" s="50"/>
      <c r="HYW331" s="50"/>
      <c r="HYX331" s="50"/>
      <c r="HYY331" s="50"/>
      <c r="HYZ331" s="50"/>
      <c r="HZA331" s="50"/>
      <c r="HZB331" s="50"/>
      <c r="HZC331" s="50"/>
      <c r="HZD331" s="50"/>
      <c r="HZE331" s="50"/>
      <c r="HZF331" s="50"/>
      <c r="HZG331" s="50"/>
      <c r="HZH331" s="50"/>
      <c r="HZI331" s="50"/>
      <c r="HZJ331" s="50"/>
      <c r="HZK331" s="50"/>
      <c r="HZL331" s="50"/>
      <c r="HZM331" s="50"/>
      <c r="HZN331" s="50"/>
      <c r="HZO331" s="50"/>
      <c r="HZP331" s="50"/>
      <c r="HZQ331" s="50"/>
      <c r="HZR331" s="50"/>
      <c r="HZS331" s="50"/>
      <c r="HZT331" s="50"/>
      <c r="HZU331" s="50"/>
      <c r="HZV331" s="50"/>
      <c r="HZW331" s="50"/>
      <c r="HZX331" s="50"/>
      <c r="HZY331" s="50"/>
      <c r="HZZ331" s="50"/>
      <c r="IAA331" s="50"/>
      <c r="IAB331" s="50"/>
      <c r="IAC331" s="50"/>
      <c r="IAD331" s="50"/>
      <c r="IAE331" s="50"/>
      <c r="IAF331" s="50"/>
      <c r="IAG331" s="50"/>
      <c r="IAH331" s="50"/>
      <c r="IAI331" s="50"/>
      <c r="IAJ331" s="50"/>
      <c r="IAK331" s="50"/>
      <c r="IAL331" s="50"/>
      <c r="IAM331" s="50"/>
      <c r="IAN331" s="50"/>
      <c r="IAO331" s="50"/>
      <c r="IAP331" s="50"/>
      <c r="IAQ331" s="50"/>
      <c r="IAR331" s="50"/>
      <c r="IAS331" s="50"/>
      <c r="IAT331" s="50"/>
      <c r="IAU331" s="50"/>
      <c r="IAV331" s="50"/>
      <c r="IAW331" s="50"/>
      <c r="IAX331" s="50"/>
      <c r="IAY331" s="50"/>
      <c r="IAZ331" s="50"/>
      <c r="IBA331" s="50"/>
      <c r="IBB331" s="50"/>
      <c r="IBC331" s="50"/>
      <c r="IBD331" s="50"/>
      <c r="IBE331" s="50"/>
      <c r="IBF331" s="50"/>
      <c r="IBG331" s="50"/>
      <c r="IBH331" s="50"/>
      <c r="IBJ331" s="50"/>
      <c r="IBL331" s="50"/>
      <c r="IBM331" s="50"/>
      <c r="IBN331" s="50"/>
      <c r="IBO331" s="50"/>
      <c r="IBP331" s="50"/>
      <c r="IBQ331" s="50"/>
      <c r="IBR331" s="50"/>
      <c r="IBS331" s="50"/>
      <c r="IBX331" s="50"/>
      <c r="IBY331" s="50"/>
      <c r="IBZ331" s="50"/>
      <c r="ICA331" s="50"/>
      <c r="ICB331" s="50"/>
      <c r="ICC331" s="50"/>
      <c r="ICD331" s="50"/>
      <c r="ICE331" s="50"/>
      <c r="ICF331" s="50"/>
      <c r="ICG331" s="50"/>
      <c r="ICH331" s="50"/>
      <c r="ICI331" s="50"/>
      <c r="ICJ331" s="50"/>
      <c r="ICK331" s="50"/>
      <c r="ICL331" s="50"/>
      <c r="ICM331" s="50"/>
      <c r="ICN331" s="50"/>
      <c r="ICO331" s="50"/>
      <c r="ICP331" s="50"/>
      <c r="ICQ331" s="50"/>
      <c r="ICR331" s="50"/>
      <c r="ICS331" s="50"/>
      <c r="ICT331" s="50"/>
      <c r="ICU331" s="50"/>
      <c r="ICV331" s="50"/>
      <c r="ICW331" s="50"/>
      <c r="ICX331" s="50"/>
      <c r="ICY331" s="50"/>
      <c r="ICZ331" s="50"/>
      <c r="IDA331" s="50"/>
      <c r="IDB331" s="50"/>
      <c r="IDC331" s="50"/>
      <c r="IDD331" s="50"/>
      <c r="IDE331" s="50"/>
      <c r="IDF331" s="50"/>
      <c r="IDG331" s="50"/>
      <c r="IDH331" s="50"/>
      <c r="IDI331" s="50"/>
      <c r="IDJ331" s="50"/>
      <c r="IDK331" s="50"/>
      <c r="IDL331" s="50"/>
      <c r="IDM331" s="50"/>
      <c r="IDN331" s="50"/>
      <c r="IDO331" s="50"/>
      <c r="IDP331" s="50"/>
      <c r="IDQ331" s="50"/>
      <c r="IDR331" s="50"/>
      <c r="IDS331" s="50"/>
      <c r="IDT331" s="50"/>
      <c r="IDU331" s="50"/>
      <c r="IDV331" s="50"/>
      <c r="IDW331" s="50"/>
      <c r="IDX331" s="50"/>
      <c r="IDY331" s="50"/>
      <c r="IDZ331" s="50"/>
      <c r="IEA331" s="50"/>
      <c r="IEB331" s="50"/>
      <c r="IEC331" s="50"/>
      <c r="IED331" s="50"/>
      <c r="IEE331" s="50"/>
      <c r="IEF331" s="50"/>
      <c r="IEG331" s="50"/>
      <c r="IEH331" s="50"/>
      <c r="IEI331" s="50"/>
      <c r="IEJ331" s="50"/>
      <c r="IEK331" s="50"/>
      <c r="IEL331" s="50"/>
      <c r="IEM331" s="50"/>
      <c r="IEN331" s="50"/>
      <c r="IEO331" s="50"/>
      <c r="IEP331" s="50"/>
      <c r="IEQ331" s="50"/>
      <c r="IER331" s="50"/>
      <c r="IES331" s="50"/>
      <c r="IET331" s="50"/>
      <c r="IEU331" s="50"/>
      <c r="IEV331" s="50"/>
      <c r="IEW331" s="50"/>
      <c r="IEX331" s="50"/>
      <c r="IEY331" s="50"/>
      <c r="IEZ331" s="50"/>
      <c r="IFA331" s="50"/>
      <c r="IFB331" s="50"/>
      <c r="IFC331" s="50"/>
      <c r="IFD331" s="50"/>
      <c r="IFE331" s="50"/>
      <c r="IFF331" s="50"/>
      <c r="IFG331" s="50"/>
      <c r="IFH331" s="50"/>
      <c r="IFI331" s="50"/>
      <c r="IFJ331" s="50"/>
      <c r="IFK331" s="50"/>
      <c r="IFL331" s="50"/>
      <c r="IFM331" s="50"/>
      <c r="IFN331" s="50"/>
      <c r="IFO331" s="50"/>
      <c r="IFP331" s="50"/>
      <c r="IFQ331" s="50"/>
      <c r="IFR331" s="50"/>
      <c r="IFS331" s="50"/>
      <c r="IFT331" s="50"/>
      <c r="IFU331" s="50"/>
      <c r="IFV331" s="50"/>
      <c r="IFW331" s="50"/>
      <c r="IFX331" s="50"/>
      <c r="IFY331" s="50"/>
      <c r="IFZ331" s="50"/>
      <c r="IGA331" s="50"/>
      <c r="IGB331" s="50"/>
      <c r="IGC331" s="50"/>
      <c r="IGD331" s="50"/>
      <c r="IGE331" s="50"/>
      <c r="IGF331" s="50"/>
      <c r="IGG331" s="50"/>
      <c r="IGH331" s="50"/>
      <c r="IGI331" s="50"/>
      <c r="IGJ331" s="50"/>
      <c r="IGK331" s="50"/>
      <c r="IGL331" s="50"/>
      <c r="IGM331" s="50"/>
      <c r="IGN331" s="50"/>
      <c r="IGO331" s="50"/>
      <c r="IGP331" s="50"/>
      <c r="IGQ331" s="50"/>
      <c r="IGR331" s="50"/>
      <c r="IGS331" s="50"/>
      <c r="IGT331" s="50"/>
      <c r="IGU331" s="50"/>
      <c r="IGV331" s="50"/>
      <c r="IGW331" s="50"/>
      <c r="IGX331" s="50"/>
      <c r="IGY331" s="50"/>
      <c r="IGZ331" s="50"/>
      <c r="IHA331" s="50"/>
      <c r="IHB331" s="50"/>
      <c r="IHC331" s="50"/>
      <c r="IHD331" s="50"/>
      <c r="IHE331" s="50"/>
      <c r="IHF331" s="50"/>
      <c r="IHG331" s="50"/>
      <c r="IHH331" s="50"/>
      <c r="IHI331" s="50"/>
      <c r="IHJ331" s="50"/>
      <c r="IHK331" s="50"/>
      <c r="IHL331" s="50"/>
      <c r="IHM331" s="50"/>
      <c r="IHN331" s="50"/>
      <c r="IHO331" s="50"/>
      <c r="IHP331" s="50"/>
      <c r="IHQ331" s="50"/>
      <c r="IHR331" s="50"/>
      <c r="IHS331" s="50"/>
      <c r="IHT331" s="50"/>
      <c r="IHU331" s="50"/>
      <c r="IHV331" s="50"/>
      <c r="IHW331" s="50"/>
      <c r="IHX331" s="50"/>
      <c r="IHY331" s="50"/>
      <c r="IHZ331" s="50"/>
      <c r="IIA331" s="50"/>
      <c r="IIB331" s="50"/>
      <c r="IIC331" s="50"/>
      <c r="IID331" s="50"/>
      <c r="IIE331" s="50"/>
      <c r="IIF331" s="50"/>
      <c r="IIG331" s="50"/>
      <c r="IIH331" s="50"/>
      <c r="III331" s="50"/>
      <c r="IIJ331" s="50"/>
      <c r="IIK331" s="50"/>
      <c r="IIL331" s="50"/>
      <c r="IIM331" s="50"/>
      <c r="IIN331" s="50"/>
      <c r="IIO331" s="50"/>
      <c r="IIP331" s="50"/>
      <c r="IIQ331" s="50"/>
      <c r="IIR331" s="50"/>
      <c r="IIS331" s="50"/>
      <c r="IIT331" s="50"/>
      <c r="IIU331" s="50"/>
      <c r="IIV331" s="50"/>
      <c r="IIW331" s="50"/>
      <c r="IIX331" s="50"/>
      <c r="IIY331" s="50"/>
      <c r="IIZ331" s="50"/>
      <c r="IJA331" s="50"/>
      <c r="IJB331" s="50"/>
      <c r="IJC331" s="50"/>
      <c r="IJD331" s="50"/>
      <c r="IJE331" s="50"/>
      <c r="IJF331" s="50"/>
      <c r="IJG331" s="50"/>
      <c r="IJH331" s="50"/>
      <c r="IJI331" s="50"/>
      <c r="IJJ331" s="50"/>
      <c r="IJK331" s="50"/>
      <c r="IJL331" s="50"/>
      <c r="IJM331" s="50"/>
      <c r="IJN331" s="50"/>
      <c r="IJO331" s="50"/>
      <c r="IJP331" s="50"/>
      <c r="IJQ331" s="50"/>
      <c r="IJR331" s="50"/>
      <c r="IJS331" s="50"/>
      <c r="IJT331" s="50"/>
      <c r="IJU331" s="50"/>
      <c r="IJV331" s="50"/>
      <c r="IJW331" s="50"/>
      <c r="IJX331" s="50"/>
      <c r="IJY331" s="50"/>
      <c r="IJZ331" s="50"/>
      <c r="IKA331" s="50"/>
      <c r="IKB331" s="50"/>
      <c r="IKC331" s="50"/>
      <c r="IKD331" s="50"/>
      <c r="IKE331" s="50"/>
      <c r="IKF331" s="50"/>
      <c r="IKG331" s="50"/>
      <c r="IKH331" s="50"/>
      <c r="IKI331" s="50"/>
      <c r="IKJ331" s="50"/>
      <c r="IKK331" s="50"/>
      <c r="IKL331" s="50"/>
      <c r="IKM331" s="50"/>
      <c r="IKN331" s="50"/>
      <c r="IKO331" s="50"/>
      <c r="IKP331" s="50"/>
      <c r="IKQ331" s="50"/>
      <c r="IKR331" s="50"/>
      <c r="IKS331" s="50"/>
      <c r="IKT331" s="50"/>
      <c r="IKU331" s="50"/>
      <c r="IKV331" s="50"/>
      <c r="IKW331" s="50"/>
      <c r="IKX331" s="50"/>
      <c r="IKY331" s="50"/>
      <c r="IKZ331" s="50"/>
      <c r="ILA331" s="50"/>
      <c r="ILB331" s="50"/>
      <c r="ILC331" s="50"/>
      <c r="ILD331" s="50"/>
      <c r="ILF331" s="50"/>
      <c r="ILH331" s="50"/>
      <c r="ILI331" s="50"/>
      <c r="ILJ331" s="50"/>
      <c r="ILK331" s="50"/>
      <c r="ILL331" s="50"/>
      <c r="ILM331" s="50"/>
      <c r="ILN331" s="50"/>
      <c r="ILO331" s="50"/>
      <c r="ILT331" s="50"/>
      <c r="ILU331" s="50"/>
      <c r="ILV331" s="50"/>
      <c r="ILW331" s="50"/>
      <c r="ILX331" s="50"/>
      <c r="ILY331" s="50"/>
      <c r="ILZ331" s="50"/>
      <c r="IMA331" s="50"/>
      <c r="IMB331" s="50"/>
      <c r="IMC331" s="50"/>
      <c r="IMD331" s="50"/>
      <c r="IME331" s="50"/>
      <c r="IMF331" s="50"/>
      <c r="IMG331" s="50"/>
      <c r="IMH331" s="50"/>
      <c r="IMI331" s="50"/>
      <c r="IMJ331" s="50"/>
      <c r="IMK331" s="50"/>
      <c r="IML331" s="50"/>
      <c r="IMM331" s="50"/>
      <c r="IMN331" s="50"/>
      <c r="IMO331" s="50"/>
      <c r="IMP331" s="50"/>
      <c r="IMQ331" s="50"/>
      <c r="IMR331" s="50"/>
      <c r="IMS331" s="50"/>
      <c r="IMT331" s="50"/>
      <c r="IMU331" s="50"/>
      <c r="IMV331" s="50"/>
      <c r="IMW331" s="50"/>
      <c r="IMX331" s="50"/>
      <c r="IMY331" s="50"/>
      <c r="IMZ331" s="50"/>
      <c r="INA331" s="50"/>
      <c r="INB331" s="50"/>
      <c r="INC331" s="50"/>
      <c r="IND331" s="50"/>
      <c r="INE331" s="50"/>
      <c r="INF331" s="50"/>
      <c r="ING331" s="50"/>
      <c r="INH331" s="50"/>
      <c r="INI331" s="50"/>
      <c r="INJ331" s="50"/>
      <c r="INK331" s="50"/>
      <c r="INL331" s="50"/>
      <c r="INM331" s="50"/>
      <c r="INN331" s="50"/>
      <c r="INO331" s="50"/>
      <c r="INP331" s="50"/>
      <c r="INQ331" s="50"/>
      <c r="INR331" s="50"/>
      <c r="INS331" s="50"/>
      <c r="INT331" s="50"/>
      <c r="INU331" s="50"/>
      <c r="INV331" s="50"/>
      <c r="INW331" s="50"/>
      <c r="INX331" s="50"/>
      <c r="INY331" s="50"/>
      <c r="INZ331" s="50"/>
      <c r="IOA331" s="50"/>
      <c r="IOB331" s="50"/>
      <c r="IOC331" s="50"/>
      <c r="IOD331" s="50"/>
      <c r="IOE331" s="50"/>
      <c r="IOF331" s="50"/>
      <c r="IOG331" s="50"/>
      <c r="IOH331" s="50"/>
      <c r="IOI331" s="50"/>
      <c r="IOJ331" s="50"/>
      <c r="IOK331" s="50"/>
      <c r="IOL331" s="50"/>
      <c r="IOM331" s="50"/>
      <c r="ION331" s="50"/>
      <c r="IOO331" s="50"/>
      <c r="IOP331" s="50"/>
      <c r="IOQ331" s="50"/>
      <c r="IOR331" s="50"/>
      <c r="IOS331" s="50"/>
      <c r="IOT331" s="50"/>
      <c r="IOU331" s="50"/>
      <c r="IOV331" s="50"/>
      <c r="IOW331" s="50"/>
      <c r="IOX331" s="50"/>
      <c r="IOY331" s="50"/>
      <c r="IOZ331" s="50"/>
      <c r="IPA331" s="50"/>
      <c r="IPB331" s="50"/>
      <c r="IPC331" s="50"/>
      <c r="IPD331" s="50"/>
      <c r="IPE331" s="50"/>
      <c r="IPF331" s="50"/>
      <c r="IPG331" s="50"/>
      <c r="IPH331" s="50"/>
      <c r="IPI331" s="50"/>
      <c r="IPJ331" s="50"/>
      <c r="IPK331" s="50"/>
      <c r="IPL331" s="50"/>
      <c r="IPM331" s="50"/>
      <c r="IPN331" s="50"/>
      <c r="IPO331" s="50"/>
      <c r="IPP331" s="50"/>
      <c r="IPQ331" s="50"/>
      <c r="IPR331" s="50"/>
      <c r="IPS331" s="50"/>
      <c r="IPT331" s="50"/>
      <c r="IPU331" s="50"/>
      <c r="IPV331" s="50"/>
      <c r="IPW331" s="50"/>
      <c r="IPX331" s="50"/>
      <c r="IPY331" s="50"/>
      <c r="IPZ331" s="50"/>
      <c r="IQA331" s="50"/>
      <c r="IQB331" s="50"/>
      <c r="IQC331" s="50"/>
      <c r="IQD331" s="50"/>
      <c r="IQE331" s="50"/>
      <c r="IQF331" s="50"/>
      <c r="IQG331" s="50"/>
      <c r="IQH331" s="50"/>
      <c r="IQI331" s="50"/>
      <c r="IQJ331" s="50"/>
      <c r="IQK331" s="50"/>
      <c r="IQL331" s="50"/>
      <c r="IQM331" s="50"/>
      <c r="IQN331" s="50"/>
      <c r="IQO331" s="50"/>
      <c r="IQP331" s="50"/>
      <c r="IQQ331" s="50"/>
      <c r="IQR331" s="50"/>
      <c r="IQS331" s="50"/>
      <c r="IQT331" s="50"/>
      <c r="IQU331" s="50"/>
      <c r="IQV331" s="50"/>
      <c r="IQW331" s="50"/>
      <c r="IQX331" s="50"/>
      <c r="IQY331" s="50"/>
      <c r="IQZ331" s="50"/>
      <c r="IRA331" s="50"/>
      <c r="IRB331" s="50"/>
      <c r="IRC331" s="50"/>
      <c r="IRD331" s="50"/>
      <c r="IRE331" s="50"/>
      <c r="IRF331" s="50"/>
      <c r="IRG331" s="50"/>
      <c r="IRH331" s="50"/>
      <c r="IRI331" s="50"/>
      <c r="IRJ331" s="50"/>
      <c r="IRK331" s="50"/>
      <c r="IRL331" s="50"/>
      <c r="IRM331" s="50"/>
      <c r="IRN331" s="50"/>
      <c r="IRO331" s="50"/>
      <c r="IRP331" s="50"/>
      <c r="IRQ331" s="50"/>
      <c r="IRR331" s="50"/>
      <c r="IRS331" s="50"/>
      <c r="IRT331" s="50"/>
      <c r="IRU331" s="50"/>
      <c r="IRV331" s="50"/>
      <c r="IRW331" s="50"/>
      <c r="IRX331" s="50"/>
      <c r="IRY331" s="50"/>
      <c r="IRZ331" s="50"/>
      <c r="ISA331" s="50"/>
      <c r="ISB331" s="50"/>
      <c r="ISC331" s="50"/>
      <c r="ISD331" s="50"/>
      <c r="ISE331" s="50"/>
      <c r="ISF331" s="50"/>
      <c r="ISG331" s="50"/>
      <c r="ISH331" s="50"/>
      <c r="ISI331" s="50"/>
      <c r="ISJ331" s="50"/>
      <c r="ISK331" s="50"/>
      <c r="ISL331" s="50"/>
      <c r="ISM331" s="50"/>
      <c r="ISN331" s="50"/>
      <c r="ISO331" s="50"/>
      <c r="ISP331" s="50"/>
      <c r="ISQ331" s="50"/>
      <c r="ISR331" s="50"/>
      <c r="ISS331" s="50"/>
      <c r="IST331" s="50"/>
      <c r="ISU331" s="50"/>
      <c r="ISV331" s="50"/>
      <c r="ISW331" s="50"/>
      <c r="ISX331" s="50"/>
      <c r="ISY331" s="50"/>
      <c r="ISZ331" s="50"/>
      <c r="ITA331" s="50"/>
      <c r="ITB331" s="50"/>
      <c r="ITC331" s="50"/>
      <c r="ITD331" s="50"/>
      <c r="ITE331" s="50"/>
      <c r="ITF331" s="50"/>
      <c r="ITG331" s="50"/>
      <c r="ITH331" s="50"/>
      <c r="ITI331" s="50"/>
      <c r="ITJ331" s="50"/>
      <c r="ITK331" s="50"/>
      <c r="ITL331" s="50"/>
      <c r="ITM331" s="50"/>
      <c r="ITN331" s="50"/>
      <c r="ITO331" s="50"/>
      <c r="ITP331" s="50"/>
      <c r="ITQ331" s="50"/>
      <c r="ITR331" s="50"/>
      <c r="ITS331" s="50"/>
      <c r="ITT331" s="50"/>
      <c r="ITU331" s="50"/>
      <c r="ITV331" s="50"/>
      <c r="ITW331" s="50"/>
      <c r="ITX331" s="50"/>
      <c r="ITY331" s="50"/>
      <c r="ITZ331" s="50"/>
      <c r="IUA331" s="50"/>
      <c r="IUB331" s="50"/>
      <c r="IUC331" s="50"/>
      <c r="IUD331" s="50"/>
      <c r="IUE331" s="50"/>
      <c r="IUF331" s="50"/>
      <c r="IUG331" s="50"/>
      <c r="IUH331" s="50"/>
      <c r="IUI331" s="50"/>
      <c r="IUJ331" s="50"/>
      <c r="IUK331" s="50"/>
      <c r="IUL331" s="50"/>
      <c r="IUM331" s="50"/>
      <c r="IUN331" s="50"/>
      <c r="IUO331" s="50"/>
      <c r="IUP331" s="50"/>
      <c r="IUQ331" s="50"/>
      <c r="IUR331" s="50"/>
      <c r="IUS331" s="50"/>
      <c r="IUT331" s="50"/>
      <c r="IUU331" s="50"/>
      <c r="IUV331" s="50"/>
      <c r="IUW331" s="50"/>
      <c r="IUX331" s="50"/>
      <c r="IUY331" s="50"/>
      <c r="IUZ331" s="50"/>
      <c r="IVB331" s="50"/>
      <c r="IVD331" s="50"/>
      <c r="IVE331" s="50"/>
      <c r="IVF331" s="50"/>
      <c r="IVG331" s="50"/>
      <c r="IVH331" s="50"/>
      <c r="IVI331" s="50"/>
      <c r="IVJ331" s="50"/>
      <c r="IVK331" s="50"/>
      <c r="IVP331" s="50"/>
      <c r="IVQ331" s="50"/>
      <c r="IVR331" s="50"/>
      <c r="IVS331" s="50"/>
      <c r="IVT331" s="50"/>
      <c r="IVU331" s="50"/>
      <c r="IVV331" s="50"/>
      <c r="IVW331" s="50"/>
      <c r="IVX331" s="50"/>
      <c r="IVY331" s="50"/>
      <c r="IVZ331" s="50"/>
      <c r="IWA331" s="50"/>
      <c r="IWB331" s="50"/>
      <c r="IWC331" s="50"/>
      <c r="IWD331" s="50"/>
      <c r="IWE331" s="50"/>
      <c r="IWF331" s="50"/>
      <c r="IWG331" s="50"/>
      <c r="IWH331" s="50"/>
      <c r="IWI331" s="50"/>
      <c r="IWJ331" s="50"/>
      <c r="IWK331" s="50"/>
      <c r="IWL331" s="50"/>
      <c r="IWM331" s="50"/>
      <c r="IWN331" s="50"/>
      <c r="IWO331" s="50"/>
      <c r="IWP331" s="50"/>
      <c r="IWQ331" s="50"/>
      <c r="IWR331" s="50"/>
      <c r="IWS331" s="50"/>
      <c r="IWT331" s="50"/>
      <c r="IWU331" s="50"/>
      <c r="IWV331" s="50"/>
      <c r="IWW331" s="50"/>
      <c r="IWX331" s="50"/>
      <c r="IWY331" s="50"/>
      <c r="IWZ331" s="50"/>
      <c r="IXA331" s="50"/>
      <c r="IXB331" s="50"/>
      <c r="IXC331" s="50"/>
      <c r="IXD331" s="50"/>
      <c r="IXE331" s="50"/>
      <c r="IXF331" s="50"/>
      <c r="IXG331" s="50"/>
      <c r="IXH331" s="50"/>
      <c r="IXI331" s="50"/>
      <c r="IXJ331" s="50"/>
      <c r="IXK331" s="50"/>
      <c r="IXL331" s="50"/>
      <c r="IXM331" s="50"/>
      <c r="IXN331" s="50"/>
      <c r="IXO331" s="50"/>
      <c r="IXP331" s="50"/>
      <c r="IXQ331" s="50"/>
      <c r="IXR331" s="50"/>
      <c r="IXS331" s="50"/>
      <c r="IXT331" s="50"/>
      <c r="IXU331" s="50"/>
      <c r="IXV331" s="50"/>
      <c r="IXW331" s="50"/>
      <c r="IXX331" s="50"/>
      <c r="IXY331" s="50"/>
      <c r="IXZ331" s="50"/>
      <c r="IYA331" s="50"/>
      <c r="IYB331" s="50"/>
      <c r="IYC331" s="50"/>
      <c r="IYD331" s="50"/>
      <c r="IYE331" s="50"/>
      <c r="IYF331" s="50"/>
      <c r="IYG331" s="50"/>
      <c r="IYH331" s="50"/>
      <c r="IYI331" s="50"/>
      <c r="IYJ331" s="50"/>
      <c r="IYK331" s="50"/>
      <c r="IYL331" s="50"/>
      <c r="IYM331" s="50"/>
      <c r="IYN331" s="50"/>
      <c r="IYO331" s="50"/>
      <c r="IYP331" s="50"/>
      <c r="IYQ331" s="50"/>
      <c r="IYR331" s="50"/>
      <c r="IYS331" s="50"/>
      <c r="IYT331" s="50"/>
      <c r="IYU331" s="50"/>
      <c r="IYV331" s="50"/>
      <c r="IYW331" s="50"/>
      <c r="IYX331" s="50"/>
      <c r="IYY331" s="50"/>
      <c r="IYZ331" s="50"/>
      <c r="IZA331" s="50"/>
      <c r="IZB331" s="50"/>
      <c r="IZC331" s="50"/>
      <c r="IZD331" s="50"/>
      <c r="IZE331" s="50"/>
      <c r="IZF331" s="50"/>
      <c r="IZG331" s="50"/>
      <c r="IZH331" s="50"/>
      <c r="IZI331" s="50"/>
      <c r="IZJ331" s="50"/>
      <c r="IZK331" s="50"/>
      <c r="IZL331" s="50"/>
      <c r="IZM331" s="50"/>
      <c r="IZN331" s="50"/>
      <c r="IZO331" s="50"/>
      <c r="IZP331" s="50"/>
      <c r="IZQ331" s="50"/>
      <c r="IZR331" s="50"/>
      <c r="IZS331" s="50"/>
      <c r="IZT331" s="50"/>
      <c r="IZU331" s="50"/>
      <c r="IZV331" s="50"/>
      <c r="IZW331" s="50"/>
      <c r="IZX331" s="50"/>
      <c r="IZY331" s="50"/>
      <c r="IZZ331" s="50"/>
      <c r="JAA331" s="50"/>
      <c r="JAB331" s="50"/>
      <c r="JAC331" s="50"/>
      <c r="JAD331" s="50"/>
      <c r="JAE331" s="50"/>
      <c r="JAF331" s="50"/>
      <c r="JAG331" s="50"/>
      <c r="JAH331" s="50"/>
      <c r="JAI331" s="50"/>
      <c r="JAJ331" s="50"/>
      <c r="JAK331" s="50"/>
      <c r="JAL331" s="50"/>
      <c r="JAM331" s="50"/>
      <c r="JAN331" s="50"/>
      <c r="JAO331" s="50"/>
      <c r="JAP331" s="50"/>
      <c r="JAQ331" s="50"/>
      <c r="JAR331" s="50"/>
      <c r="JAS331" s="50"/>
      <c r="JAT331" s="50"/>
      <c r="JAU331" s="50"/>
      <c r="JAV331" s="50"/>
      <c r="JAW331" s="50"/>
      <c r="JAX331" s="50"/>
      <c r="JAY331" s="50"/>
      <c r="JAZ331" s="50"/>
      <c r="JBA331" s="50"/>
      <c r="JBB331" s="50"/>
      <c r="JBC331" s="50"/>
      <c r="JBD331" s="50"/>
      <c r="JBE331" s="50"/>
      <c r="JBF331" s="50"/>
      <c r="JBG331" s="50"/>
      <c r="JBH331" s="50"/>
      <c r="JBI331" s="50"/>
      <c r="JBJ331" s="50"/>
      <c r="JBK331" s="50"/>
      <c r="JBL331" s="50"/>
      <c r="JBM331" s="50"/>
      <c r="JBN331" s="50"/>
      <c r="JBO331" s="50"/>
      <c r="JBP331" s="50"/>
      <c r="JBQ331" s="50"/>
      <c r="JBR331" s="50"/>
      <c r="JBS331" s="50"/>
      <c r="JBT331" s="50"/>
      <c r="JBU331" s="50"/>
      <c r="JBV331" s="50"/>
      <c r="JBW331" s="50"/>
      <c r="JBX331" s="50"/>
      <c r="JBY331" s="50"/>
      <c r="JBZ331" s="50"/>
      <c r="JCA331" s="50"/>
      <c r="JCB331" s="50"/>
      <c r="JCC331" s="50"/>
      <c r="JCD331" s="50"/>
      <c r="JCE331" s="50"/>
      <c r="JCF331" s="50"/>
      <c r="JCG331" s="50"/>
      <c r="JCH331" s="50"/>
      <c r="JCI331" s="50"/>
      <c r="JCJ331" s="50"/>
      <c r="JCK331" s="50"/>
      <c r="JCL331" s="50"/>
      <c r="JCM331" s="50"/>
      <c r="JCN331" s="50"/>
      <c r="JCO331" s="50"/>
      <c r="JCP331" s="50"/>
      <c r="JCQ331" s="50"/>
      <c r="JCR331" s="50"/>
      <c r="JCS331" s="50"/>
      <c r="JCT331" s="50"/>
      <c r="JCU331" s="50"/>
      <c r="JCV331" s="50"/>
      <c r="JCW331" s="50"/>
      <c r="JCX331" s="50"/>
      <c r="JCY331" s="50"/>
      <c r="JCZ331" s="50"/>
      <c r="JDA331" s="50"/>
      <c r="JDB331" s="50"/>
      <c r="JDC331" s="50"/>
      <c r="JDD331" s="50"/>
      <c r="JDE331" s="50"/>
      <c r="JDF331" s="50"/>
      <c r="JDG331" s="50"/>
      <c r="JDH331" s="50"/>
      <c r="JDI331" s="50"/>
      <c r="JDJ331" s="50"/>
      <c r="JDK331" s="50"/>
      <c r="JDL331" s="50"/>
      <c r="JDM331" s="50"/>
      <c r="JDN331" s="50"/>
      <c r="JDO331" s="50"/>
      <c r="JDP331" s="50"/>
      <c r="JDQ331" s="50"/>
      <c r="JDR331" s="50"/>
      <c r="JDS331" s="50"/>
      <c r="JDT331" s="50"/>
      <c r="JDU331" s="50"/>
      <c r="JDV331" s="50"/>
      <c r="JDW331" s="50"/>
      <c r="JDX331" s="50"/>
      <c r="JDY331" s="50"/>
      <c r="JDZ331" s="50"/>
      <c r="JEA331" s="50"/>
      <c r="JEB331" s="50"/>
      <c r="JEC331" s="50"/>
      <c r="JED331" s="50"/>
      <c r="JEE331" s="50"/>
      <c r="JEF331" s="50"/>
      <c r="JEG331" s="50"/>
      <c r="JEH331" s="50"/>
      <c r="JEI331" s="50"/>
      <c r="JEJ331" s="50"/>
      <c r="JEK331" s="50"/>
      <c r="JEL331" s="50"/>
      <c r="JEM331" s="50"/>
      <c r="JEN331" s="50"/>
      <c r="JEO331" s="50"/>
      <c r="JEP331" s="50"/>
      <c r="JEQ331" s="50"/>
      <c r="JER331" s="50"/>
      <c r="JES331" s="50"/>
      <c r="JET331" s="50"/>
      <c r="JEU331" s="50"/>
      <c r="JEV331" s="50"/>
      <c r="JEX331" s="50"/>
      <c r="JEZ331" s="50"/>
      <c r="JFA331" s="50"/>
      <c r="JFB331" s="50"/>
      <c r="JFC331" s="50"/>
      <c r="JFD331" s="50"/>
      <c r="JFE331" s="50"/>
      <c r="JFF331" s="50"/>
      <c r="JFG331" s="50"/>
      <c r="JFL331" s="50"/>
      <c r="JFM331" s="50"/>
      <c r="JFN331" s="50"/>
      <c r="JFO331" s="50"/>
      <c r="JFP331" s="50"/>
      <c r="JFQ331" s="50"/>
      <c r="JFR331" s="50"/>
      <c r="JFS331" s="50"/>
      <c r="JFT331" s="50"/>
      <c r="JFU331" s="50"/>
      <c r="JFV331" s="50"/>
      <c r="JFW331" s="50"/>
      <c r="JFX331" s="50"/>
      <c r="JFY331" s="50"/>
      <c r="JFZ331" s="50"/>
      <c r="JGA331" s="50"/>
      <c r="JGB331" s="50"/>
      <c r="JGC331" s="50"/>
      <c r="JGD331" s="50"/>
      <c r="JGE331" s="50"/>
      <c r="JGF331" s="50"/>
      <c r="JGG331" s="50"/>
      <c r="JGH331" s="50"/>
      <c r="JGI331" s="50"/>
      <c r="JGJ331" s="50"/>
      <c r="JGK331" s="50"/>
      <c r="JGL331" s="50"/>
      <c r="JGM331" s="50"/>
      <c r="JGN331" s="50"/>
      <c r="JGO331" s="50"/>
      <c r="JGP331" s="50"/>
      <c r="JGQ331" s="50"/>
      <c r="JGR331" s="50"/>
      <c r="JGS331" s="50"/>
      <c r="JGT331" s="50"/>
      <c r="JGU331" s="50"/>
      <c r="JGV331" s="50"/>
      <c r="JGW331" s="50"/>
      <c r="JGX331" s="50"/>
      <c r="JGY331" s="50"/>
      <c r="JGZ331" s="50"/>
      <c r="JHA331" s="50"/>
      <c r="JHB331" s="50"/>
      <c r="JHC331" s="50"/>
      <c r="JHD331" s="50"/>
      <c r="JHE331" s="50"/>
      <c r="JHF331" s="50"/>
      <c r="JHG331" s="50"/>
      <c r="JHH331" s="50"/>
      <c r="JHI331" s="50"/>
      <c r="JHJ331" s="50"/>
      <c r="JHK331" s="50"/>
      <c r="JHL331" s="50"/>
      <c r="JHM331" s="50"/>
      <c r="JHN331" s="50"/>
      <c r="JHO331" s="50"/>
      <c r="JHP331" s="50"/>
      <c r="JHQ331" s="50"/>
      <c r="JHR331" s="50"/>
      <c r="JHS331" s="50"/>
      <c r="JHT331" s="50"/>
      <c r="JHU331" s="50"/>
      <c r="JHV331" s="50"/>
      <c r="JHW331" s="50"/>
      <c r="JHX331" s="50"/>
      <c r="JHY331" s="50"/>
      <c r="JHZ331" s="50"/>
      <c r="JIA331" s="50"/>
      <c r="JIB331" s="50"/>
      <c r="JIC331" s="50"/>
      <c r="JID331" s="50"/>
      <c r="JIE331" s="50"/>
      <c r="JIF331" s="50"/>
      <c r="JIG331" s="50"/>
      <c r="JIH331" s="50"/>
      <c r="JII331" s="50"/>
      <c r="JIJ331" s="50"/>
      <c r="JIK331" s="50"/>
      <c r="JIL331" s="50"/>
      <c r="JIM331" s="50"/>
      <c r="JIN331" s="50"/>
      <c r="JIO331" s="50"/>
      <c r="JIP331" s="50"/>
      <c r="JIQ331" s="50"/>
      <c r="JIR331" s="50"/>
      <c r="JIS331" s="50"/>
      <c r="JIT331" s="50"/>
      <c r="JIU331" s="50"/>
      <c r="JIV331" s="50"/>
      <c r="JIW331" s="50"/>
      <c r="JIX331" s="50"/>
      <c r="JIY331" s="50"/>
      <c r="JIZ331" s="50"/>
      <c r="JJA331" s="50"/>
      <c r="JJB331" s="50"/>
      <c r="JJC331" s="50"/>
      <c r="JJD331" s="50"/>
      <c r="JJE331" s="50"/>
      <c r="JJF331" s="50"/>
      <c r="JJG331" s="50"/>
      <c r="JJH331" s="50"/>
      <c r="JJI331" s="50"/>
      <c r="JJJ331" s="50"/>
      <c r="JJK331" s="50"/>
      <c r="JJL331" s="50"/>
      <c r="JJM331" s="50"/>
      <c r="JJN331" s="50"/>
      <c r="JJO331" s="50"/>
      <c r="JJP331" s="50"/>
      <c r="JJQ331" s="50"/>
      <c r="JJR331" s="50"/>
      <c r="JJS331" s="50"/>
      <c r="JJT331" s="50"/>
      <c r="JJU331" s="50"/>
      <c r="JJV331" s="50"/>
      <c r="JJW331" s="50"/>
      <c r="JJX331" s="50"/>
      <c r="JJY331" s="50"/>
      <c r="JJZ331" s="50"/>
      <c r="JKA331" s="50"/>
      <c r="JKB331" s="50"/>
      <c r="JKC331" s="50"/>
      <c r="JKD331" s="50"/>
      <c r="JKE331" s="50"/>
      <c r="JKF331" s="50"/>
      <c r="JKG331" s="50"/>
      <c r="JKH331" s="50"/>
      <c r="JKI331" s="50"/>
      <c r="JKJ331" s="50"/>
      <c r="JKK331" s="50"/>
      <c r="JKL331" s="50"/>
      <c r="JKM331" s="50"/>
      <c r="JKN331" s="50"/>
      <c r="JKO331" s="50"/>
      <c r="JKP331" s="50"/>
      <c r="JKQ331" s="50"/>
      <c r="JKR331" s="50"/>
      <c r="JKS331" s="50"/>
      <c r="JKT331" s="50"/>
      <c r="JKU331" s="50"/>
      <c r="JKV331" s="50"/>
      <c r="JKW331" s="50"/>
      <c r="JKX331" s="50"/>
      <c r="JKY331" s="50"/>
      <c r="JKZ331" s="50"/>
      <c r="JLA331" s="50"/>
      <c r="JLB331" s="50"/>
      <c r="JLC331" s="50"/>
      <c r="JLD331" s="50"/>
      <c r="JLE331" s="50"/>
      <c r="JLF331" s="50"/>
      <c r="JLG331" s="50"/>
      <c r="JLH331" s="50"/>
      <c r="JLI331" s="50"/>
      <c r="JLJ331" s="50"/>
      <c r="JLK331" s="50"/>
      <c r="JLL331" s="50"/>
      <c r="JLM331" s="50"/>
      <c r="JLN331" s="50"/>
      <c r="JLO331" s="50"/>
      <c r="JLP331" s="50"/>
      <c r="JLQ331" s="50"/>
      <c r="JLR331" s="50"/>
      <c r="JLS331" s="50"/>
      <c r="JLT331" s="50"/>
      <c r="JLU331" s="50"/>
      <c r="JLV331" s="50"/>
      <c r="JLW331" s="50"/>
      <c r="JLX331" s="50"/>
      <c r="JLY331" s="50"/>
      <c r="JLZ331" s="50"/>
      <c r="JMA331" s="50"/>
      <c r="JMB331" s="50"/>
      <c r="JMC331" s="50"/>
      <c r="JMD331" s="50"/>
      <c r="JME331" s="50"/>
      <c r="JMF331" s="50"/>
      <c r="JMG331" s="50"/>
      <c r="JMH331" s="50"/>
      <c r="JMI331" s="50"/>
      <c r="JMJ331" s="50"/>
      <c r="JMK331" s="50"/>
      <c r="JML331" s="50"/>
      <c r="JMM331" s="50"/>
      <c r="JMN331" s="50"/>
      <c r="JMO331" s="50"/>
      <c r="JMP331" s="50"/>
      <c r="JMQ331" s="50"/>
      <c r="JMR331" s="50"/>
      <c r="JMS331" s="50"/>
      <c r="JMT331" s="50"/>
      <c r="JMU331" s="50"/>
      <c r="JMV331" s="50"/>
      <c r="JMW331" s="50"/>
      <c r="JMX331" s="50"/>
      <c r="JMY331" s="50"/>
      <c r="JMZ331" s="50"/>
      <c r="JNA331" s="50"/>
      <c r="JNB331" s="50"/>
      <c r="JNC331" s="50"/>
      <c r="JND331" s="50"/>
      <c r="JNE331" s="50"/>
      <c r="JNF331" s="50"/>
      <c r="JNG331" s="50"/>
      <c r="JNH331" s="50"/>
      <c r="JNI331" s="50"/>
      <c r="JNJ331" s="50"/>
      <c r="JNK331" s="50"/>
      <c r="JNL331" s="50"/>
      <c r="JNM331" s="50"/>
      <c r="JNN331" s="50"/>
      <c r="JNO331" s="50"/>
      <c r="JNP331" s="50"/>
      <c r="JNQ331" s="50"/>
      <c r="JNR331" s="50"/>
      <c r="JNS331" s="50"/>
      <c r="JNT331" s="50"/>
      <c r="JNU331" s="50"/>
      <c r="JNV331" s="50"/>
      <c r="JNW331" s="50"/>
      <c r="JNX331" s="50"/>
      <c r="JNY331" s="50"/>
      <c r="JNZ331" s="50"/>
      <c r="JOA331" s="50"/>
      <c r="JOB331" s="50"/>
      <c r="JOC331" s="50"/>
      <c r="JOD331" s="50"/>
      <c r="JOE331" s="50"/>
      <c r="JOF331" s="50"/>
      <c r="JOG331" s="50"/>
      <c r="JOH331" s="50"/>
      <c r="JOI331" s="50"/>
      <c r="JOJ331" s="50"/>
      <c r="JOK331" s="50"/>
      <c r="JOL331" s="50"/>
      <c r="JOM331" s="50"/>
      <c r="JON331" s="50"/>
      <c r="JOO331" s="50"/>
      <c r="JOP331" s="50"/>
      <c r="JOQ331" s="50"/>
      <c r="JOR331" s="50"/>
      <c r="JOT331" s="50"/>
      <c r="JOV331" s="50"/>
      <c r="JOW331" s="50"/>
      <c r="JOX331" s="50"/>
      <c r="JOY331" s="50"/>
      <c r="JOZ331" s="50"/>
      <c r="JPA331" s="50"/>
      <c r="JPB331" s="50"/>
      <c r="JPC331" s="50"/>
      <c r="JPH331" s="50"/>
      <c r="JPI331" s="50"/>
      <c r="JPJ331" s="50"/>
      <c r="JPK331" s="50"/>
      <c r="JPL331" s="50"/>
      <c r="JPM331" s="50"/>
      <c r="JPN331" s="50"/>
      <c r="JPO331" s="50"/>
      <c r="JPP331" s="50"/>
      <c r="JPQ331" s="50"/>
      <c r="JPR331" s="50"/>
      <c r="JPS331" s="50"/>
      <c r="JPT331" s="50"/>
      <c r="JPU331" s="50"/>
      <c r="JPV331" s="50"/>
      <c r="JPW331" s="50"/>
      <c r="JPX331" s="50"/>
      <c r="JPY331" s="50"/>
      <c r="JPZ331" s="50"/>
      <c r="JQA331" s="50"/>
      <c r="JQB331" s="50"/>
      <c r="JQC331" s="50"/>
      <c r="JQD331" s="50"/>
      <c r="JQE331" s="50"/>
      <c r="JQF331" s="50"/>
      <c r="JQG331" s="50"/>
      <c r="JQH331" s="50"/>
      <c r="JQI331" s="50"/>
      <c r="JQJ331" s="50"/>
      <c r="JQK331" s="50"/>
      <c r="JQL331" s="50"/>
      <c r="JQM331" s="50"/>
      <c r="JQN331" s="50"/>
      <c r="JQO331" s="50"/>
      <c r="JQP331" s="50"/>
      <c r="JQQ331" s="50"/>
      <c r="JQR331" s="50"/>
      <c r="JQS331" s="50"/>
      <c r="JQT331" s="50"/>
      <c r="JQU331" s="50"/>
      <c r="JQV331" s="50"/>
      <c r="JQW331" s="50"/>
      <c r="JQX331" s="50"/>
      <c r="JQY331" s="50"/>
      <c r="JQZ331" s="50"/>
      <c r="JRA331" s="50"/>
      <c r="JRB331" s="50"/>
      <c r="JRC331" s="50"/>
      <c r="JRD331" s="50"/>
      <c r="JRE331" s="50"/>
      <c r="JRF331" s="50"/>
      <c r="JRG331" s="50"/>
      <c r="JRH331" s="50"/>
      <c r="JRI331" s="50"/>
      <c r="JRJ331" s="50"/>
      <c r="JRK331" s="50"/>
      <c r="JRL331" s="50"/>
      <c r="JRM331" s="50"/>
      <c r="JRN331" s="50"/>
      <c r="JRO331" s="50"/>
      <c r="JRP331" s="50"/>
      <c r="JRQ331" s="50"/>
      <c r="JRR331" s="50"/>
      <c r="JRS331" s="50"/>
      <c r="JRT331" s="50"/>
      <c r="JRU331" s="50"/>
      <c r="JRV331" s="50"/>
      <c r="JRW331" s="50"/>
      <c r="JRX331" s="50"/>
      <c r="JRY331" s="50"/>
      <c r="JRZ331" s="50"/>
      <c r="JSA331" s="50"/>
      <c r="JSB331" s="50"/>
      <c r="JSC331" s="50"/>
      <c r="JSD331" s="50"/>
      <c r="JSE331" s="50"/>
      <c r="JSF331" s="50"/>
      <c r="JSG331" s="50"/>
      <c r="JSH331" s="50"/>
      <c r="JSI331" s="50"/>
      <c r="JSJ331" s="50"/>
      <c r="JSK331" s="50"/>
      <c r="JSL331" s="50"/>
      <c r="JSM331" s="50"/>
      <c r="JSN331" s="50"/>
      <c r="JSO331" s="50"/>
      <c r="JSP331" s="50"/>
      <c r="JSQ331" s="50"/>
      <c r="JSR331" s="50"/>
      <c r="JSS331" s="50"/>
      <c r="JST331" s="50"/>
      <c r="JSU331" s="50"/>
      <c r="JSV331" s="50"/>
      <c r="JSW331" s="50"/>
      <c r="JSX331" s="50"/>
      <c r="JSY331" s="50"/>
      <c r="JSZ331" s="50"/>
      <c r="JTA331" s="50"/>
      <c r="JTB331" s="50"/>
      <c r="JTC331" s="50"/>
      <c r="JTD331" s="50"/>
      <c r="JTE331" s="50"/>
      <c r="JTF331" s="50"/>
      <c r="JTG331" s="50"/>
      <c r="JTH331" s="50"/>
      <c r="JTI331" s="50"/>
      <c r="JTJ331" s="50"/>
      <c r="JTK331" s="50"/>
      <c r="JTL331" s="50"/>
      <c r="JTM331" s="50"/>
      <c r="JTN331" s="50"/>
      <c r="JTO331" s="50"/>
      <c r="JTP331" s="50"/>
      <c r="JTQ331" s="50"/>
      <c r="JTR331" s="50"/>
      <c r="JTS331" s="50"/>
      <c r="JTT331" s="50"/>
      <c r="JTU331" s="50"/>
      <c r="JTV331" s="50"/>
      <c r="JTW331" s="50"/>
      <c r="JTX331" s="50"/>
      <c r="JTY331" s="50"/>
      <c r="JTZ331" s="50"/>
      <c r="JUA331" s="50"/>
      <c r="JUB331" s="50"/>
      <c r="JUC331" s="50"/>
      <c r="JUD331" s="50"/>
      <c r="JUE331" s="50"/>
      <c r="JUF331" s="50"/>
      <c r="JUG331" s="50"/>
      <c r="JUH331" s="50"/>
      <c r="JUI331" s="50"/>
      <c r="JUJ331" s="50"/>
      <c r="JUK331" s="50"/>
      <c r="JUL331" s="50"/>
      <c r="JUM331" s="50"/>
      <c r="JUN331" s="50"/>
      <c r="JUO331" s="50"/>
      <c r="JUP331" s="50"/>
      <c r="JUQ331" s="50"/>
      <c r="JUR331" s="50"/>
      <c r="JUS331" s="50"/>
      <c r="JUT331" s="50"/>
      <c r="JUU331" s="50"/>
      <c r="JUV331" s="50"/>
      <c r="JUW331" s="50"/>
      <c r="JUX331" s="50"/>
      <c r="JUY331" s="50"/>
      <c r="JUZ331" s="50"/>
      <c r="JVA331" s="50"/>
      <c r="JVB331" s="50"/>
      <c r="JVC331" s="50"/>
      <c r="JVD331" s="50"/>
      <c r="JVE331" s="50"/>
      <c r="JVF331" s="50"/>
      <c r="JVG331" s="50"/>
      <c r="JVH331" s="50"/>
      <c r="JVI331" s="50"/>
      <c r="JVJ331" s="50"/>
      <c r="JVK331" s="50"/>
      <c r="JVL331" s="50"/>
      <c r="JVM331" s="50"/>
      <c r="JVN331" s="50"/>
      <c r="JVO331" s="50"/>
      <c r="JVP331" s="50"/>
      <c r="JVQ331" s="50"/>
      <c r="JVR331" s="50"/>
      <c r="JVS331" s="50"/>
      <c r="JVT331" s="50"/>
      <c r="JVU331" s="50"/>
      <c r="JVV331" s="50"/>
      <c r="JVW331" s="50"/>
      <c r="JVX331" s="50"/>
      <c r="JVY331" s="50"/>
      <c r="JVZ331" s="50"/>
      <c r="JWA331" s="50"/>
      <c r="JWB331" s="50"/>
      <c r="JWC331" s="50"/>
      <c r="JWD331" s="50"/>
      <c r="JWE331" s="50"/>
      <c r="JWF331" s="50"/>
      <c r="JWG331" s="50"/>
      <c r="JWH331" s="50"/>
      <c r="JWI331" s="50"/>
      <c r="JWJ331" s="50"/>
      <c r="JWK331" s="50"/>
      <c r="JWL331" s="50"/>
      <c r="JWM331" s="50"/>
      <c r="JWN331" s="50"/>
      <c r="JWO331" s="50"/>
      <c r="JWP331" s="50"/>
      <c r="JWQ331" s="50"/>
      <c r="JWR331" s="50"/>
      <c r="JWS331" s="50"/>
      <c r="JWT331" s="50"/>
      <c r="JWU331" s="50"/>
      <c r="JWV331" s="50"/>
      <c r="JWW331" s="50"/>
      <c r="JWX331" s="50"/>
      <c r="JWY331" s="50"/>
      <c r="JWZ331" s="50"/>
      <c r="JXA331" s="50"/>
      <c r="JXB331" s="50"/>
      <c r="JXC331" s="50"/>
      <c r="JXD331" s="50"/>
      <c r="JXE331" s="50"/>
      <c r="JXF331" s="50"/>
      <c r="JXG331" s="50"/>
      <c r="JXH331" s="50"/>
      <c r="JXI331" s="50"/>
      <c r="JXJ331" s="50"/>
      <c r="JXK331" s="50"/>
      <c r="JXL331" s="50"/>
      <c r="JXM331" s="50"/>
      <c r="JXN331" s="50"/>
      <c r="JXO331" s="50"/>
      <c r="JXP331" s="50"/>
      <c r="JXQ331" s="50"/>
      <c r="JXR331" s="50"/>
      <c r="JXS331" s="50"/>
      <c r="JXT331" s="50"/>
      <c r="JXU331" s="50"/>
      <c r="JXV331" s="50"/>
      <c r="JXW331" s="50"/>
      <c r="JXX331" s="50"/>
      <c r="JXY331" s="50"/>
      <c r="JXZ331" s="50"/>
      <c r="JYA331" s="50"/>
      <c r="JYB331" s="50"/>
      <c r="JYC331" s="50"/>
      <c r="JYD331" s="50"/>
      <c r="JYE331" s="50"/>
      <c r="JYF331" s="50"/>
      <c r="JYG331" s="50"/>
      <c r="JYH331" s="50"/>
      <c r="JYI331" s="50"/>
      <c r="JYJ331" s="50"/>
      <c r="JYK331" s="50"/>
      <c r="JYL331" s="50"/>
      <c r="JYM331" s="50"/>
      <c r="JYN331" s="50"/>
      <c r="JYP331" s="50"/>
      <c r="JYR331" s="50"/>
      <c r="JYS331" s="50"/>
      <c r="JYT331" s="50"/>
      <c r="JYU331" s="50"/>
      <c r="JYV331" s="50"/>
      <c r="JYW331" s="50"/>
      <c r="JYX331" s="50"/>
      <c r="JYY331" s="50"/>
      <c r="JZD331" s="50"/>
      <c r="JZE331" s="50"/>
      <c r="JZF331" s="50"/>
      <c r="JZG331" s="50"/>
      <c r="JZH331" s="50"/>
      <c r="JZI331" s="50"/>
      <c r="JZJ331" s="50"/>
      <c r="JZK331" s="50"/>
      <c r="JZL331" s="50"/>
      <c r="JZM331" s="50"/>
      <c r="JZN331" s="50"/>
      <c r="JZO331" s="50"/>
      <c r="JZP331" s="50"/>
      <c r="JZQ331" s="50"/>
      <c r="JZR331" s="50"/>
      <c r="JZS331" s="50"/>
      <c r="JZT331" s="50"/>
      <c r="JZU331" s="50"/>
      <c r="JZV331" s="50"/>
      <c r="JZW331" s="50"/>
      <c r="JZX331" s="50"/>
      <c r="JZY331" s="50"/>
      <c r="JZZ331" s="50"/>
      <c r="KAA331" s="50"/>
      <c r="KAB331" s="50"/>
      <c r="KAC331" s="50"/>
      <c r="KAD331" s="50"/>
      <c r="KAE331" s="50"/>
      <c r="KAF331" s="50"/>
      <c r="KAG331" s="50"/>
      <c r="KAH331" s="50"/>
      <c r="KAI331" s="50"/>
      <c r="KAJ331" s="50"/>
      <c r="KAK331" s="50"/>
      <c r="KAL331" s="50"/>
      <c r="KAM331" s="50"/>
      <c r="KAN331" s="50"/>
      <c r="KAO331" s="50"/>
      <c r="KAP331" s="50"/>
      <c r="KAQ331" s="50"/>
      <c r="KAR331" s="50"/>
      <c r="KAS331" s="50"/>
      <c r="KAT331" s="50"/>
      <c r="KAU331" s="50"/>
      <c r="KAV331" s="50"/>
      <c r="KAW331" s="50"/>
      <c r="KAX331" s="50"/>
      <c r="KAY331" s="50"/>
      <c r="KAZ331" s="50"/>
      <c r="KBA331" s="50"/>
      <c r="KBB331" s="50"/>
      <c r="KBC331" s="50"/>
      <c r="KBD331" s="50"/>
      <c r="KBE331" s="50"/>
      <c r="KBF331" s="50"/>
      <c r="KBG331" s="50"/>
      <c r="KBH331" s="50"/>
      <c r="KBI331" s="50"/>
      <c r="KBJ331" s="50"/>
      <c r="KBK331" s="50"/>
      <c r="KBL331" s="50"/>
      <c r="KBM331" s="50"/>
      <c r="KBN331" s="50"/>
      <c r="KBO331" s="50"/>
      <c r="KBP331" s="50"/>
      <c r="KBQ331" s="50"/>
      <c r="KBR331" s="50"/>
      <c r="KBS331" s="50"/>
      <c r="KBT331" s="50"/>
      <c r="KBU331" s="50"/>
      <c r="KBV331" s="50"/>
      <c r="KBW331" s="50"/>
      <c r="KBX331" s="50"/>
      <c r="KBY331" s="50"/>
      <c r="KBZ331" s="50"/>
      <c r="KCA331" s="50"/>
      <c r="KCB331" s="50"/>
      <c r="KCC331" s="50"/>
      <c r="KCD331" s="50"/>
      <c r="KCE331" s="50"/>
      <c r="KCF331" s="50"/>
      <c r="KCG331" s="50"/>
      <c r="KCH331" s="50"/>
      <c r="KCI331" s="50"/>
      <c r="KCJ331" s="50"/>
      <c r="KCK331" s="50"/>
      <c r="KCL331" s="50"/>
      <c r="KCM331" s="50"/>
      <c r="KCN331" s="50"/>
      <c r="KCO331" s="50"/>
      <c r="KCP331" s="50"/>
      <c r="KCQ331" s="50"/>
      <c r="KCR331" s="50"/>
      <c r="KCS331" s="50"/>
      <c r="KCT331" s="50"/>
      <c r="KCU331" s="50"/>
      <c r="KCV331" s="50"/>
      <c r="KCW331" s="50"/>
      <c r="KCX331" s="50"/>
      <c r="KCY331" s="50"/>
      <c r="KCZ331" s="50"/>
      <c r="KDA331" s="50"/>
      <c r="KDB331" s="50"/>
      <c r="KDC331" s="50"/>
      <c r="KDD331" s="50"/>
      <c r="KDE331" s="50"/>
      <c r="KDF331" s="50"/>
      <c r="KDG331" s="50"/>
      <c r="KDH331" s="50"/>
      <c r="KDI331" s="50"/>
      <c r="KDJ331" s="50"/>
      <c r="KDK331" s="50"/>
      <c r="KDL331" s="50"/>
      <c r="KDM331" s="50"/>
      <c r="KDN331" s="50"/>
      <c r="KDO331" s="50"/>
      <c r="KDP331" s="50"/>
      <c r="KDQ331" s="50"/>
      <c r="KDR331" s="50"/>
      <c r="KDS331" s="50"/>
      <c r="KDT331" s="50"/>
      <c r="KDU331" s="50"/>
      <c r="KDV331" s="50"/>
      <c r="KDW331" s="50"/>
      <c r="KDX331" s="50"/>
      <c r="KDY331" s="50"/>
      <c r="KDZ331" s="50"/>
      <c r="KEA331" s="50"/>
      <c r="KEB331" s="50"/>
      <c r="KEC331" s="50"/>
      <c r="KED331" s="50"/>
      <c r="KEE331" s="50"/>
      <c r="KEF331" s="50"/>
      <c r="KEG331" s="50"/>
      <c r="KEH331" s="50"/>
      <c r="KEI331" s="50"/>
      <c r="KEJ331" s="50"/>
      <c r="KEK331" s="50"/>
      <c r="KEL331" s="50"/>
      <c r="KEM331" s="50"/>
      <c r="KEN331" s="50"/>
      <c r="KEO331" s="50"/>
      <c r="KEP331" s="50"/>
      <c r="KEQ331" s="50"/>
      <c r="KER331" s="50"/>
      <c r="KES331" s="50"/>
      <c r="KET331" s="50"/>
      <c r="KEU331" s="50"/>
      <c r="KEV331" s="50"/>
      <c r="KEW331" s="50"/>
      <c r="KEX331" s="50"/>
      <c r="KEY331" s="50"/>
      <c r="KEZ331" s="50"/>
      <c r="KFA331" s="50"/>
      <c r="KFB331" s="50"/>
      <c r="KFC331" s="50"/>
      <c r="KFD331" s="50"/>
      <c r="KFE331" s="50"/>
      <c r="KFF331" s="50"/>
      <c r="KFG331" s="50"/>
      <c r="KFH331" s="50"/>
      <c r="KFI331" s="50"/>
      <c r="KFJ331" s="50"/>
      <c r="KFK331" s="50"/>
      <c r="KFL331" s="50"/>
      <c r="KFM331" s="50"/>
      <c r="KFN331" s="50"/>
      <c r="KFO331" s="50"/>
      <c r="KFP331" s="50"/>
      <c r="KFQ331" s="50"/>
      <c r="KFR331" s="50"/>
      <c r="KFS331" s="50"/>
      <c r="KFT331" s="50"/>
      <c r="KFU331" s="50"/>
      <c r="KFV331" s="50"/>
      <c r="KFW331" s="50"/>
      <c r="KFX331" s="50"/>
      <c r="KFY331" s="50"/>
      <c r="KFZ331" s="50"/>
      <c r="KGA331" s="50"/>
      <c r="KGB331" s="50"/>
      <c r="KGC331" s="50"/>
      <c r="KGD331" s="50"/>
      <c r="KGE331" s="50"/>
      <c r="KGF331" s="50"/>
      <c r="KGG331" s="50"/>
      <c r="KGH331" s="50"/>
      <c r="KGI331" s="50"/>
      <c r="KGJ331" s="50"/>
      <c r="KGK331" s="50"/>
      <c r="KGL331" s="50"/>
      <c r="KGM331" s="50"/>
      <c r="KGN331" s="50"/>
      <c r="KGO331" s="50"/>
      <c r="KGP331" s="50"/>
      <c r="KGQ331" s="50"/>
      <c r="KGR331" s="50"/>
      <c r="KGS331" s="50"/>
      <c r="KGT331" s="50"/>
      <c r="KGU331" s="50"/>
      <c r="KGV331" s="50"/>
      <c r="KGW331" s="50"/>
      <c r="KGX331" s="50"/>
      <c r="KGY331" s="50"/>
      <c r="KGZ331" s="50"/>
      <c r="KHA331" s="50"/>
      <c r="KHB331" s="50"/>
      <c r="KHC331" s="50"/>
      <c r="KHD331" s="50"/>
      <c r="KHE331" s="50"/>
      <c r="KHF331" s="50"/>
      <c r="KHG331" s="50"/>
      <c r="KHH331" s="50"/>
      <c r="KHI331" s="50"/>
      <c r="KHJ331" s="50"/>
      <c r="KHK331" s="50"/>
      <c r="KHL331" s="50"/>
      <c r="KHM331" s="50"/>
      <c r="KHN331" s="50"/>
      <c r="KHO331" s="50"/>
      <c r="KHP331" s="50"/>
      <c r="KHQ331" s="50"/>
      <c r="KHR331" s="50"/>
      <c r="KHS331" s="50"/>
      <c r="KHT331" s="50"/>
      <c r="KHU331" s="50"/>
      <c r="KHV331" s="50"/>
      <c r="KHW331" s="50"/>
      <c r="KHX331" s="50"/>
      <c r="KHY331" s="50"/>
      <c r="KHZ331" s="50"/>
      <c r="KIA331" s="50"/>
      <c r="KIB331" s="50"/>
      <c r="KIC331" s="50"/>
      <c r="KID331" s="50"/>
      <c r="KIE331" s="50"/>
      <c r="KIF331" s="50"/>
      <c r="KIG331" s="50"/>
      <c r="KIH331" s="50"/>
      <c r="KII331" s="50"/>
      <c r="KIJ331" s="50"/>
      <c r="KIL331" s="50"/>
      <c r="KIN331" s="50"/>
      <c r="KIO331" s="50"/>
      <c r="KIP331" s="50"/>
      <c r="KIQ331" s="50"/>
      <c r="KIR331" s="50"/>
      <c r="KIS331" s="50"/>
      <c r="KIT331" s="50"/>
      <c r="KIU331" s="50"/>
      <c r="KIZ331" s="50"/>
      <c r="KJA331" s="50"/>
      <c r="KJB331" s="50"/>
      <c r="KJC331" s="50"/>
      <c r="KJD331" s="50"/>
      <c r="KJE331" s="50"/>
      <c r="KJF331" s="50"/>
      <c r="KJG331" s="50"/>
      <c r="KJH331" s="50"/>
      <c r="KJI331" s="50"/>
      <c r="KJJ331" s="50"/>
      <c r="KJK331" s="50"/>
      <c r="KJL331" s="50"/>
      <c r="KJM331" s="50"/>
      <c r="KJN331" s="50"/>
      <c r="KJO331" s="50"/>
      <c r="KJP331" s="50"/>
      <c r="KJQ331" s="50"/>
      <c r="KJR331" s="50"/>
      <c r="KJS331" s="50"/>
      <c r="KJT331" s="50"/>
      <c r="KJU331" s="50"/>
      <c r="KJV331" s="50"/>
      <c r="KJW331" s="50"/>
      <c r="KJX331" s="50"/>
      <c r="KJY331" s="50"/>
      <c r="KJZ331" s="50"/>
      <c r="KKA331" s="50"/>
      <c r="KKB331" s="50"/>
      <c r="KKC331" s="50"/>
      <c r="KKD331" s="50"/>
      <c r="KKE331" s="50"/>
      <c r="KKF331" s="50"/>
      <c r="KKG331" s="50"/>
      <c r="KKH331" s="50"/>
      <c r="KKI331" s="50"/>
      <c r="KKJ331" s="50"/>
      <c r="KKK331" s="50"/>
      <c r="KKL331" s="50"/>
      <c r="KKM331" s="50"/>
      <c r="KKN331" s="50"/>
      <c r="KKO331" s="50"/>
      <c r="KKP331" s="50"/>
      <c r="KKQ331" s="50"/>
      <c r="KKR331" s="50"/>
      <c r="KKS331" s="50"/>
      <c r="KKT331" s="50"/>
      <c r="KKU331" s="50"/>
      <c r="KKV331" s="50"/>
      <c r="KKW331" s="50"/>
      <c r="KKX331" s="50"/>
      <c r="KKY331" s="50"/>
      <c r="KKZ331" s="50"/>
      <c r="KLA331" s="50"/>
      <c r="KLB331" s="50"/>
      <c r="KLC331" s="50"/>
      <c r="KLD331" s="50"/>
      <c r="KLE331" s="50"/>
      <c r="KLF331" s="50"/>
      <c r="KLG331" s="50"/>
      <c r="KLH331" s="50"/>
      <c r="KLI331" s="50"/>
      <c r="KLJ331" s="50"/>
      <c r="KLK331" s="50"/>
      <c r="KLL331" s="50"/>
      <c r="KLM331" s="50"/>
      <c r="KLN331" s="50"/>
      <c r="KLO331" s="50"/>
      <c r="KLP331" s="50"/>
      <c r="KLQ331" s="50"/>
      <c r="KLR331" s="50"/>
      <c r="KLS331" s="50"/>
      <c r="KLT331" s="50"/>
      <c r="KLU331" s="50"/>
      <c r="KLV331" s="50"/>
      <c r="KLW331" s="50"/>
      <c r="KLX331" s="50"/>
      <c r="KLY331" s="50"/>
      <c r="KLZ331" s="50"/>
      <c r="KMA331" s="50"/>
      <c r="KMB331" s="50"/>
      <c r="KMC331" s="50"/>
      <c r="KMD331" s="50"/>
      <c r="KME331" s="50"/>
      <c r="KMF331" s="50"/>
      <c r="KMG331" s="50"/>
      <c r="KMH331" s="50"/>
      <c r="KMI331" s="50"/>
      <c r="KMJ331" s="50"/>
      <c r="KMK331" s="50"/>
      <c r="KML331" s="50"/>
      <c r="KMM331" s="50"/>
      <c r="KMN331" s="50"/>
      <c r="KMO331" s="50"/>
      <c r="KMP331" s="50"/>
      <c r="KMQ331" s="50"/>
      <c r="KMR331" s="50"/>
      <c r="KMS331" s="50"/>
      <c r="KMT331" s="50"/>
      <c r="KMU331" s="50"/>
      <c r="KMV331" s="50"/>
      <c r="KMW331" s="50"/>
      <c r="KMX331" s="50"/>
      <c r="KMY331" s="50"/>
      <c r="KMZ331" s="50"/>
      <c r="KNA331" s="50"/>
      <c r="KNB331" s="50"/>
      <c r="KNC331" s="50"/>
      <c r="KND331" s="50"/>
      <c r="KNE331" s="50"/>
      <c r="KNF331" s="50"/>
      <c r="KNG331" s="50"/>
      <c r="KNH331" s="50"/>
      <c r="KNI331" s="50"/>
      <c r="KNJ331" s="50"/>
      <c r="KNK331" s="50"/>
      <c r="KNL331" s="50"/>
      <c r="KNM331" s="50"/>
      <c r="KNN331" s="50"/>
      <c r="KNO331" s="50"/>
      <c r="KNP331" s="50"/>
      <c r="KNQ331" s="50"/>
      <c r="KNR331" s="50"/>
      <c r="KNS331" s="50"/>
      <c r="KNT331" s="50"/>
      <c r="KNU331" s="50"/>
      <c r="KNV331" s="50"/>
      <c r="KNW331" s="50"/>
      <c r="KNX331" s="50"/>
      <c r="KNY331" s="50"/>
      <c r="KNZ331" s="50"/>
      <c r="KOA331" s="50"/>
      <c r="KOB331" s="50"/>
      <c r="KOC331" s="50"/>
      <c r="KOD331" s="50"/>
      <c r="KOE331" s="50"/>
      <c r="KOF331" s="50"/>
      <c r="KOG331" s="50"/>
      <c r="KOH331" s="50"/>
      <c r="KOI331" s="50"/>
      <c r="KOJ331" s="50"/>
      <c r="KOK331" s="50"/>
      <c r="KOL331" s="50"/>
      <c r="KOM331" s="50"/>
      <c r="KON331" s="50"/>
      <c r="KOO331" s="50"/>
      <c r="KOP331" s="50"/>
      <c r="KOQ331" s="50"/>
      <c r="KOR331" s="50"/>
      <c r="KOS331" s="50"/>
      <c r="KOT331" s="50"/>
      <c r="KOU331" s="50"/>
      <c r="KOV331" s="50"/>
      <c r="KOW331" s="50"/>
      <c r="KOX331" s="50"/>
      <c r="KOY331" s="50"/>
      <c r="KOZ331" s="50"/>
      <c r="KPA331" s="50"/>
      <c r="KPB331" s="50"/>
      <c r="KPC331" s="50"/>
      <c r="KPD331" s="50"/>
      <c r="KPE331" s="50"/>
      <c r="KPF331" s="50"/>
      <c r="KPG331" s="50"/>
      <c r="KPH331" s="50"/>
      <c r="KPI331" s="50"/>
      <c r="KPJ331" s="50"/>
      <c r="KPK331" s="50"/>
      <c r="KPL331" s="50"/>
      <c r="KPM331" s="50"/>
      <c r="KPN331" s="50"/>
      <c r="KPO331" s="50"/>
      <c r="KPP331" s="50"/>
      <c r="KPQ331" s="50"/>
      <c r="KPR331" s="50"/>
      <c r="KPS331" s="50"/>
      <c r="KPT331" s="50"/>
      <c r="KPU331" s="50"/>
      <c r="KPV331" s="50"/>
      <c r="KPW331" s="50"/>
      <c r="KPX331" s="50"/>
      <c r="KPY331" s="50"/>
      <c r="KPZ331" s="50"/>
      <c r="KQA331" s="50"/>
      <c r="KQB331" s="50"/>
      <c r="KQC331" s="50"/>
      <c r="KQD331" s="50"/>
      <c r="KQE331" s="50"/>
      <c r="KQF331" s="50"/>
      <c r="KQG331" s="50"/>
      <c r="KQH331" s="50"/>
      <c r="KQI331" s="50"/>
      <c r="KQJ331" s="50"/>
      <c r="KQK331" s="50"/>
      <c r="KQL331" s="50"/>
      <c r="KQM331" s="50"/>
      <c r="KQN331" s="50"/>
      <c r="KQO331" s="50"/>
      <c r="KQP331" s="50"/>
      <c r="KQQ331" s="50"/>
      <c r="KQR331" s="50"/>
      <c r="KQS331" s="50"/>
      <c r="KQT331" s="50"/>
      <c r="KQU331" s="50"/>
      <c r="KQV331" s="50"/>
      <c r="KQW331" s="50"/>
      <c r="KQX331" s="50"/>
      <c r="KQY331" s="50"/>
      <c r="KQZ331" s="50"/>
      <c r="KRA331" s="50"/>
      <c r="KRB331" s="50"/>
      <c r="KRC331" s="50"/>
      <c r="KRD331" s="50"/>
      <c r="KRE331" s="50"/>
      <c r="KRF331" s="50"/>
      <c r="KRG331" s="50"/>
      <c r="KRH331" s="50"/>
      <c r="KRI331" s="50"/>
      <c r="KRJ331" s="50"/>
      <c r="KRK331" s="50"/>
      <c r="KRL331" s="50"/>
      <c r="KRM331" s="50"/>
      <c r="KRN331" s="50"/>
      <c r="KRO331" s="50"/>
      <c r="KRP331" s="50"/>
      <c r="KRQ331" s="50"/>
      <c r="KRR331" s="50"/>
      <c r="KRS331" s="50"/>
      <c r="KRT331" s="50"/>
      <c r="KRU331" s="50"/>
      <c r="KRV331" s="50"/>
      <c r="KRW331" s="50"/>
      <c r="KRX331" s="50"/>
      <c r="KRY331" s="50"/>
      <c r="KRZ331" s="50"/>
      <c r="KSA331" s="50"/>
      <c r="KSB331" s="50"/>
      <c r="KSC331" s="50"/>
      <c r="KSD331" s="50"/>
      <c r="KSE331" s="50"/>
      <c r="KSF331" s="50"/>
      <c r="KSH331" s="50"/>
      <c r="KSJ331" s="50"/>
      <c r="KSK331" s="50"/>
      <c r="KSL331" s="50"/>
      <c r="KSM331" s="50"/>
      <c r="KSN331" s="50"/>
      <c r="KSO331" s="50"/>
      <c r="KSP331" s="50"/>
      <c r="KSQ331" s="50"/>
      <c r="KSV331" s="50"/>
      <c r="KSW331" s="50"/>
      <c r="KSX331" s="50"/>
      <c r="KSY331" s="50"/>
      <c r="KSZ331" s="50"/>
      <c r="KTA331" s="50"/>
      <c r="KTB331" s="50"/>
      <c r="KTC331" s="50"/>
      <c r="KTD331" s="50"/>
      <c r="KTE331" s="50"/>
      <c r="KTF331" s="50"/>
      <c r="KTG331" s="50"/>
      <c r="KTH331" s="50"/>
      <c r="KTI331" s="50"/>
      <c r="KTJ331" s="50"/>
      <c r="KTK331" s="50"/>
      <c r="KTL331" s="50"/>
      <c r="KTM331" s="50"/>
      <c r="KTN331" s="50"/>
      <c r="KTO331" s="50"/>
      <c r="KTP331" s="50"/>
      <c r="KTQ331" s="50"/>
      <c r="KTR331" s="50"/>
      <c r="KTS331" s="50"/>
      <c r="KTT331" s="50"/>
      <c r="KTU331" s="50"/>
      <c r="KTV331" s="50"/>
      <c r="KTW331" s="50"/>
      <c r="KTX331" s="50"/>
      <c r="KTY331" s="50"/>
      <c r="KTZ331" s="50"/>
      <c r="KUA331" s="50"/>
      <c r="KUB331" s="50"/>
      <c r="KUC331" s="50"/>
      <c r="KUD331" s="50"/>
      <c r="KUE331" s="50"/>
      <c r="KUF331" s="50"/>
      <c r="KUG331" s="50"/>
      <c r="KUH331" s="50"/>
      <c r="KUI331" s="50"/>
      <c r="KUJ331" s="50"/>
      <c r="KUK331" s="50"/>
      <c r="KUL331" s="50"/>
      <c r="KUM331" s="50"/>
      <c r="KUN331" s="50"/>
      <c r="KUO331" s="50"/>
      <c r="KUP331" s="50"/>
      <c r="KUQ331" s="50"/>
      <c r="KUR331" s="50"/>
      <c r="KUS331" s="50"/>
      <c r="KUT331" s="50"/>
      <c r="KUU331" s="50"/>
      <c r="KUV331" s="50"/>
      <c r="KUW331" s="50"/>
      <c r="KUX331" s="50"/>
      <c r="KUY331" s="50"/>
      <c r="KUZ331" s="50"/>
      <c r="KVA331" s="50"/>
      <c r="KVB331" s="50"/>
      <c r="KVC331" s="50"/>
      <c r="KVD331" s="50"/>
      <c r="KVE331" s="50"/>
      <c r="KVF331" s="50"/>
      <c r="KVG331" s="50"/>
      <c r="KVH331" s="50"/>
      <c r="KVI331" s="50"/>
      <c r="KVJ331" s="50"/>
      <c r="KVK331" s="50"/>
      <c r="KVL331" s="50"/>
      <c r="KVM331" s="50"/>
      <c r="KVN331" s="50"/>
      <c r="KVO331" s="50"/>
      <c r="KVP331" s="50"/>
      <c r="KVQ331" s="50"/>
      <c r="KVR331" s="50"/>
      <c r="KVS331" s="50"/>
      <c r="KVT331" s="50"/>
      <c r="KVU331" s="50"/>
      <c r="KVV331" s="50"/>
      <c r="KVW331" s="50"/>
      <c r="KVX331" s="50"/>
      <c r="KVY331" s="50"/>
      <c r="KVZ331" s="50"/>
      <c r="KWA331" s="50"/>
      <c r="KWB331" s="50"/>
      <c r="KWC331" s="50"/>
      <c r="KWD331" s="50"/>
      <c r="KWE331" s="50"/>
      <c r="KWF331" s="50"/>
      <c r="KWG331" s="50"/>
      <c r="KWH331" s="50"/>
      <c r="KWI331" s="50"/>
      <c r="KWJ331" s="50"/>
      <c r="KWK331" s="50"/>
      <c r="KWL331" s="50"/>
      <c r="KWM331" s="50"/>
      <c r="KWN331" s="50"/>
      <c r="KWO331" s="50"/>
      <c r="KWP331" s="50"/>
      <c r="KWQ331" s="50"/>
      <c r="KWR331" s="50"/>
      <c r="KWS331" s="50"/>
      <c r="KWT331" s="50"/>
      <c r="KWU331" s="50"/>
      <c r="KWV331" s="50"/>
      <c r="KWW331" s="50"/>
      <c r="KWX331" s="50"/>
      <c r="KWY331" s="50"/>
      <c r="KWZ331" s="50"/>
      <c r="KXA331" s="50"/>
      <c r="KXB331" s="50"/>
      <c r="KXC331" s="50"/>
      <c r="KXD331" s="50"/>
      <c r="KXE331" s="50"/>
      <c r="KXF331" s="50"/>
      <c r="KXG331" s="50"/>
      <c r="KXH331" s="50"/>
      <c r="KXI331" s="50"/>
      <c r="KXJ331" s="50"/>
      <c r="KXK331" s="50"/>
      <c r="KXL331" s="50"/>
      <c r="KXM331" s="50"/>
      <c r="KXN331" s="50"/>
      <c r="KXO331" s="50"/>
      <c r="KXP331" s="50"/>
      <c r="KXQ331" s="50"/>
      <c r="KXR331" s="50"/>
      <c r="KXS331" s="50"/>
      <c r="KXT331" s="50"/>
      <c r="KXU331" s="50"/>
      <c r="KXV331" s="50"/>
      <c r="KXW331" s="50"/>
      <c r="KXX331" s="50"/>
      <c r="KXY331" s="50"/>
      <c r="KXZ331" s="50"/>
      <c r="KYA331" s="50"/>
      <c r="KYB331" s="50"/>
      <c r="KYC331" s="50"/>
      <c r="KYD331" s="50"/>
      <c r="KYE331" s="50"/>
      <c r="KYF331" s="50"/>
      <c r="KYG331" s="50"/>
      <c r="KYH331" s="50"/>
      <c r="KYI331" s="50"/>
      <c r="KYJ331" s="50"/>
      <c r="KYK331" s="50"/>
      <c r="KYL331" s="50"/>
      <c r="KYM331" s="50"/>
      <c r="KYN331" s="50"/>
      <c r="KYO331" s="50"/>
      <c r="KYP331" s="50"/>
      <c r="KYQ331" s="50"/>
      <c r="KYR331" s="50"/>
      <c r="KYS331" s="50"/>
      <c r="KYT331" s="50"/>
      <c r="KYU331" s="50"/>
      <c r="KYV331" s="50"/>
      <c r="KYW331" s="50"/>
      <c r="KYX331" s="50"/>
      <c r="KYY331" s="50"/>
      <c r="KYZ331" s="50"/>
      <c r="KZA331" s="50"/>
      <c r="KZB331" s="50"/>
      <c r="KZC331" s="50"/>
      <c r="KZD331" s="50"/>
      <c r="KZE331" s="50"/>
      <c r="KZF331" s="50"/>
      <c r="KZG331" s="50"/>
      <c r="KZH331" s="50"/>
      <c r="KZI331" s="50"/>
      <c r="KZJ331" s="50"/>
      <c r="KZK331" s="50"/>
      <c r="KZL331" s="50"/>
      <c r="KZM331" s="50"/>
      <c r="KZN331" s="50"/>
      <c r="KZO331" s="50"/>
      <c r="KZP331" s="50"/>
      <c r="KZQ331" s="50"/>
      <c r="KZR331" s="50"/>
      <c r="KZS331" s="50"/>
      <c r="KZT331" s="50"/>
      <c r="KZU331" s="50"/>
      <c r="KZV331" s="50"/>
      <c r="KZW331" s="50"/>
      <c r="KZX331" s="50"/>
      <c r="KZY331" s="50"/>
      <c r="KZZ331" s="50"/>
      <c r="LAA331" s="50"/>
      <c r="LAB331" s="50"/>
      <c r="LAC331" s="50"/>
      <c r="LAD331" s="50"/>
      <c r="LAE331" s="50"/>
      <c r="LAF331" s="50"/>
      <c r="LAG331" s="50"/>
      <c r="LAH331" s="50"/>
      <c r="LAI331" s="50"/>
      <c r="LAJ331" s="50"/>
      <c r="LAK331" s="50"/>
      <c r="LAL331" s="50"/>
      <c r="LAM331" s="50"/>
      <c r="LAN331" s="50"/>
      <c r="LAO331" s="50"/>
      <c r="LAP331" s="50"/>
      <c r="LAQ331" s="50"/>
      <c r="LAR331" s="50"/>
      <c r="LAS331" s="50"/>
      <c r="LAT331" s="50"/>
      <c r="LAU331" s="50"/>
      <c r="LAV331" s="50"/>
      <c r="LAW331" s="50"/>
      <c r="LAX331" s="50"/>
      <c r="LAY331" s="50"/>
      <c r="LAZ331" s="50"/>
      <c r="LBA331" s="50"/>
      <c r="LBB331" s="50"/>
      <c r="LBC331" s="50"/>
      <c r="LBD331" s="50"/>
      <c r="LBE331" s="50"/>
      <c r="LBF331" s="50"/>
      <c r="LBG331" s="50"/>
      <c r="LBH331" s="50"/>
      <c r="LBI331" s="50"/>
      <c r="LBJ331" s="50"/>
      <c r="LBK331" s="50"/>
      <c r="LBL331" s="50"/>
      <c r="LBM331" s="50"/>
      <c r="LBN331" s="50"/>
      <c r="LBO331" s="50"/>
      <c r="LBP331" s="50"/>
      <c r="LBQ331" s="50"/>
      <c r="LBR331" s="50"/>
      <c r="LBS331" s="50"/>
      <c r="LBT331" s="50"/>
      <c r="LBU331" s="50"/>
      <c r="LBV331" s="50"/>
      <c r="LBW331" s="50"/>
      <c r="LBX331" s="50"/>
      <c r="LBY331" s="50"/>
      <c r="LBZ331" s="50"/>
      <c r="LCA331" s="50"/>
      <c r="LCB331" s="50"/>
      <c r="LCD331" s="50"/>
      <c r="LCF331" s="50"/>
      <c r="LCG331" s="50"/>
      <c r="LCH331" s="50"/>
      <c r="LCI331" s="50"/>
      <c r="LCJ331" s="50"/>
      <c r="LCK331" s="50"/>
      <c r="LCL331" s="50"/>
      <c r="LCM331" s="50"/>
      <c r="LCR331" s="50"/>
      <c r="LCS331" s="50"/>
      <c r="LCT331" s="50"/>
      <c r="LCU331" s="50"/>
      <c r="LCV331" s="50"/>
      <c r="LCW331" s="50"/>
      <c r="LCX331" s="50"/>
      <c r="LCY331" s="50"/>
      <c r="LCZ331" s="50"/>
      <c r="LDA331" s="50"/>
      <c r="LDB331" s="50"/>
      <c r="LDC331" s="50"/>
      <c r="LDD331" s="50"/>
      <c r="LDE331" s="50"/>
      <c r="LDF331" s="50"/>
      <c r="LDG331" s="50"/>
      <c r="LDH331" s="50"/>
      <c r="LDI331" s="50"/>
      <c r="LDJ331" s="50"/>
      <c r="LDK331" s="50"/>
      <c r="LDL331" s="50"/>
      <c r="LDM331" s="50"/>
      <c r="LDN331" s="50"/>
      <c r="LDO331" s="50"/>
      <c r="LDP331" s="50"/>
      <c r="LDQ331" s="50"/>
      <c r="LDR331" s="50"/>
      <c r="LDS331" s="50"/>
      <c r="LDT331" s="50"/>
      <c r="LDU331" s="50"/>
      <c r="LDV331" s="50"/>
      <c r="LDW331" s="50"/>
      <c r="LDX331" s="50"/>
      <c r="LDY331" s="50"/>
      <c r="LDZ331" s="50"/>
      <c r="LEA331" s="50"/>
      <c r="LEB331" s="50"/>
      <c r="LEC331" s="50"/>
      <c r="LED331" s="50"/>
      <c r="LEE331" s="50"/>
      <c r="LEF331" s="50"/>
      <c r="LEG331" s="50"/>
      <c r="LEH331" s="50"/>
      <c r="LEI331" s="50"/>
      <c r="LEJ331" s="50"/>
      <c r="LEK331" s="50"/>
      <c r="LEL331" s="50"/>
      <c r="LEM331" s="50"/>
      <c r="LEN331" s="50"/>
      <c r="LEO331" s="50"/>
      <c r="LEP331" s="50"/>
      <c r="LEQ331" s="50"/>
      <c r="LER331" s="50"/>
      <c r="LES331" s="50"/>
      <c r="LET331" s="50"/>
      <c r="LEU331" s="50"/>
      <c r="LEV331" s="50"/>
      <c r="LEW331" s="50"/>
      <c r="LEX331" s="50"/>
      <c r="LEY331" s="50"/>
      <c r="LEZ331" s="50"/>
      <c r="LFA331" s="50"/>
      <c r="LFB331" s="50"/>
      <c r="LFC331" s="50"/>
      <c r="LFD331" s="50"/>
      <c r="LFE331" s="50"/>
      <c r="LFF331" s="50"/>
      <c r="LFG331" s="50"/>
      <c r="LFH331" s="50"/>
      <c r="LFI331" s="50"/>
      <c r="LFJ331" s="50"/>
      <c r="LFK331" s="50"/>
      <c r="LFL331" s="50"/>
      <c r="LFM331" s="50"/>
      <c r="LFN331" s="50"/>
      <c r="LFO331" s="50"/>
      <c r="LFP331" s="50"/>
      <c r="LFQ331" s="50"/>
      <c r="LFR331" s="50"/>
      <c r="LFS331" s="50"/>
      <c r="LFT331" s="50"/>
      <c r="LFU331" s="50"/>
      <c r="LFV331" s="50"/>
      <c r="LFW331" s="50"/>
      <c r="LFX331" s="50"/>
      <c r="LFY331" s="50"/>
      <c r="LFZ331" s="50"/>
      <c r="LGA331" s="50"/>
      <c r="LGB331" s="50"/>
      <c r="LGC331" s="50"/>
      <c r="LGD331" s="50"/>
      <c r="LGE331" s="50"/>
      <c r="LGF331" s="50"/>
      <c r="LGG331" s="50"/>
      <c r="LGH331" s="50"/>
      <c r="LGI331" s="50"/>
      <c r="LGJ331" s="50"/>
      <c r="LGK331" s="50"/>
      <c r="LGL331" s="50"/>
      <c r="LGM331" s="50"/>
      <c r="LGN331" s="50"/>
      <c r="LGO331" s="50"/>
      <c r="LGP331" s="50"/>
      <c r="LGQ331" s="50"/>
      <c r="LGR331" s="50"/>
      <c r="LGS331" s="50"/>
      <c r="LGT331" s="50"/>
      <c r="LGU331" s="50"/>
      <c r="LGV331" s="50"/>
      <c r="LGW331" s="50"/>
      <c r="LGX331" s="50"/>
      <c r="LGY331" s="50"/>
      <c r="LGZ331" s="50"/>
      <c r="LHA331" s="50"/>
      <c r="LHB331" s="50"/>
      <c r="LHC331" s="50"/>
      <c r="LHD331" s="50"/>
      <c r="LHE331" s="50"/>
      <c r="LHF331" s="50"/>
      <c r="LHG331" s="50"/>
      <c r="LHH331" s="50"/>
      <c r="LHI331" s="50"/>
      <c r="LHJ331" s="50"/>
      <c r="LHK331" s="50"/>
      <c r="LHL331" s="50"/>
      <c r="LHM331" s="50"/>
      <c r="LHN331" s="50"/>
      <c r="LHO331" s="50"/>
      <c r="LHP331" s="50"/>
      <c r="LHQ331" s="50"/>
      <c r="LHR331" s="50"/>
      <c r="LHS331" s="50"/>
      <c r="LHT331" s="50"/>
      <c r="LHU331" s="50"/>
      <c r="LHV331" s="50"/>
      <c r="LHW331" s="50"/>
      <c r="LHX331" s="50"/>
      <c r="LHY331" s="50"/>
      <c r="LHZ331" s="50"/>
      <c r="LIA331" s="50"/>
      <c r="LIB331" s="50"/>
      <c r="LIC331" s="50"/>
      <c r="LID331" s="50"/>
      <c r="LIE331" s="50"/>
      <c r="LIF331" s="50"/>
      <c r="LIG331" s="50"/>
      <c r="LIH331" s="50"/>
      <c r="LII331" s="50"/>
      <c r="LIJ331" s="50"/>
      <c r="LIK331" s="50"/>
      <c r="LIL331" s="50"/>
      <c r="LIM331" s="50"/>
      <c r="LIN331" s="50"/>
      <c r="LIO331" s="50"/>
      <c r="LIP331" s="50"/>
      <c r="LIQ331" s="50"/>
      <c r="LIR331" s="50"/>
      <c r="LIS331" s="50"/>
      <c r="LIT331" s="50"/>
      <c r="LIU331" s="50"/>
      <c r="LIV331" s="50"/>
      <c r="LIW331" s="50"/>
      <c r="LIX331" s="50"/>
      <c r="LIY331" s="50"/>
      <c r="LIZ331" s="50"/>
      <c r="LJA331" s="50"/>
      <c r="LJB331" s="50"/>
      <c r="LJC331" s="50"/>
      <c r="LJD331" s="50"/>
      <c r="LJE331" s="50"/>
      <c r="LJF331" s="50"/>
      <c r="LJG331" s="50"/>
      <c r="LJH331" s="50"/>
      <c r="LJI331" s="50"/>
      <c r="LJJ331" s="50"/>
      <c r="LJK331" s="50"/>
      <c r="LJL331" s="50"/>
      <c r="LJM331" s="50"/>
      <c r="LJN331" s="50"/>
      <c r="LJO331" s="50"/>
      <c r="LJP331" s="50"/>
      <c r="LJQ331" s="50"/>
      <c r="LJR331" s="50"/>
      <c r="LJS331" s="50"/>
      <c r="LJT331" s="50"/>
      <c r="LJU331" s="50"/>
      <c r="LJV331" s="50"/>
      <c r="LJW331" s="50"/>
      <c r="LJX331" s="50"/>
      <c r="LJY331" s="50"/>
      <c r="LJZ331" s="50"/>
      <c r="LKA331" s="50"/>
      <c r="LKB331" s="50"/>
      <c r="LKC331" s="50"/>
      <c r="LKD331" s="50"/>
      <c r="LKE331" s="50"/>
      <c r="LKF331" s="50"/>
      <c r="LKG331" s="50"/>
      <c r="LKH331" s="50"/>
      <c r="LKI331" s="50"/>
      <c r="LKJ331" s="50"/>
      <c r="LKK331" s="50"/>
      <c r="LKL331" s="50"/>
      <c r="LKM331" s="50"/>
      <c r="LKN331" s="50"/>
      <c r="LKO331" s="50"/>
      <c r="LKP331" s="50"/>
      <c r="LKQ331" s="50"/>
      <c r="LKR331" s="50"/>
      <c r="LKS331" s="50"/>
      <c r="LKT331" s="50"/>
      <c r="LKU331" s="50"/>
      <c r="LKV331" s="50"/>
      <c r="LKW331" s="50"/>
      <c r="LKX331" s="50"/>
      <c r="LKY331" s="50"/>
      <c r="LKZ331" s="50"/>
      <c r="LLA331" s="50"/>
      <c r="LLB331" s="50"/>
      <c r="LLC331" s="50"/>
      <c r="LLD331" s="50"/>
      <c r="LLE331" s="50"/>
      <c r="LLF331" s="50"/>
      <c r="LLG331" s="50"/>
      <c r="LLH331" s="50"/>
      <c r="LLI331" s="50"/>
      <c r="LLJ331" s="50"/>
      <c r="LLK331" s="50"/>
      <c r="LLL331" s="50"/>
      <c r="LLM331" s="50"/>
      <c r="LLN331" s="50"/>
      <c r="LLO331" s="50"/>
      <c r="LLP331" s="50"/>
      <c r="LLQ331" s="50"/>
      <c r="LLR331" s="50"/>
      <c r="LLS331" s="50"/>
      <c r="LLT331" s="50"/>
      <c r="LLU331" s="50"/>
      <c r="LLV331" s="50"/>
      <c r="LLW331" s="50"/>
      <c r="LLX331" s="50"/>
      <c r="LLZ331" s="50"/>
      <c r="LMB331" s="50"/>
      <c r="LMC331" s="50"/>
      <c r="LMD331" s="50"/>
      <c r="LME331" s="50"/>
      <c r="LMF331" s="50"/>
      <c r="LMG331" s="50"/>
      <c r="LMH331" s="50"/>
      <c r="LMI331" s="50"/>
      <c r="LMN331" s="50"/>
      <c r="LMO331" s="50"/>
      <c r="LMP331" s="50"/>
      <c r="LMQ331" s="50"/>
      <c r="LMR331" s="50"/>
      <c r="LMS331" s="50"/>
      <c r="LMT331" s="50"/>
      <c r="LMU331" s="50"/>
      <c r="LMV331" s="50"/>
      <c r="LMW331" s="50"/>
      <c r="LMX331" s="50"/>
      <c r="LMY331" s="50"/>
      <c r="LMZ331" s="50"/>
      <c r="LNA331" s="50"/>
      <c r="LNB331" s="50"/>
      <c r="LNC331" s="50"/>
      <c r="LND331" s="50"/>
      <c r="LNE331" s="50"/>
      <c r="LNF331" s="50"/>
      <c r="LNG331" s="50"/>
      <c r="LNH331" s="50"/>
      <c r="LNI331" s="50"/>
      <c r="LNJ331" s="50"/>
      <c r="LNK331" s="50"/>
      <c r="LNL331" s="50"/>
      <c r="LNM331" s="50"/>
      <c r="LNN331" s="50"/>
      <c r="LNO331" s="50"/>
      <c r="LNP331" s="50"/>
      <c r="LNQ331" s="50"/>
      <c r="LNR331" s="50"/>
      <c r="LNS331" s="50"/>
      <c r="LNT331" s="50"/>
      <c r="LNU331" s="50"/>
      <c r="LNV331" s="50"/>
      <c r="LNW331" s="50"/>
      <c r="LNX331" s="50"/>
      <c r="LNY331" s="50"/>
      <c r="LNZ331" s="50"/>
      <c r="LOA331" s="50"/>
      <c r="LOB331" s="50"/>
      <c r="LOC331" s="50"/>
      <c r="LOD331" s="50"/>
      <c r="LOE331" s="50"/>
      <c r="LOF331" s="50"/>
      <c r="LOG331" s="50"/>
      <c r="LOH331" s="50"/>
      <c r="LOI331" s="50"/>
      <c r="LOJ331" s="50"/>
      <c r="LOK331" s="50"/>
      <c r="LOL331" s="50"/>
      <c r="LOM331" s="50"/>
      <c r="LON331" s="50"/>
      <c r="LOO331" s="50"/>
      <c r="LOP331" s="50"/>
      <c r="LOQ331" s="50"/>
      <c r="LOR331" s="50"/>
      <c r="LOS331" s="50"/>
      <c r="LOT331" s="50"/>
      <c r="LOU331" s="50"/>
      <c r="LOV331" s="50"/>
      <c r="LOW331" s="50"/>
      <c r="LOX331" s="50"/>
      <c r="LOY331" s="50"/>
      <c r="LOZ331" s="50"/>
      <c r="LPA331" s="50"/>
      <c r="LPB331" s="50"/>
      <c r="LPC331" s="50"/>
      <c r="LPD331" s="50"/>
      <c r="LPE331" s="50"/>
      <c r="LPF331" s="50"/>
      <c r="LPG331" s="50"/>
      <c r="LPH331" s="50"/>
      <c r="LPI331" s="50"/>
      <c r="LPJ331" s="50"/>
      <c r="LPK331" s="50"/>
      <c r="LPL331" s="50"/>
      <c r="LPM331" s="50"/>
      <c r="LPN331" s="50"/>
      <c r="LPO331" s="50"/>
      <c r="LPP331" s="50"/>
      <c r="LPQ331" s="50"/>
      <c r="LPR331" s="50"/>
      <c r="LPS331" s="50"/>
      <c r="LPT331" s="50"/>
      <c r="LPU331" s="50"/>
      <c r="LPV331" s="50"/>
      <c r="LPW331" s="50"/>
      <c r="LPX331" s="50"/>
      <c r="LPY331" s="50"/>
      <c r="LPZ331" s="50"/>
      <c r="LQA331" s="50"/>
      <c r="LQB331" s="50"/>
      <c r="LQC331" s="50"/>
      <c r="LQD331" s="50"/>
      <c r="LQE331" s="50"/>
      <c r="LQF331" s="50"/>
      <c r="LQG331" s="50"/>
      <c r="LQH331" s="50"/>
      <c r="LQI331" s="50"/>
      <c r="LQJ331" s="50"/>
      <c r="LQK331" s="50"/>
      <c r="LQL331" s="50"/>
      <c r="LQM331" s="50"/>
      <c r="LQN331" s="50"/>
      <c r="LQO331" s="50"/>
      <c r="LQP331" s="50"/>
      <c r="LQQ331" s="50"/>
      <c r="LQR331" s="50"/>
      <c r="LQS331" s="50"/>
      <c r="LQT331" s="50"/>
      <c r="LQU331" s="50"/>
      <c r="LQV331" s="50"/>
      <c r="LQW331" s="50"/>
      <c r="LQX331" s="50"/>
      <c r="LQY331" s="50"/>
      <c r="LQZ331" s="50"/>
      <c r="LRA331" s="50"/>
      <c r="LRB331" s="50"/>
      <c r="LRC331" s="50"/>
      <c r="LRD331" s="50"/>
      <c r="LRE331" s="50"/>
      <c r="LRF331" s="50"/>
      <c r="LRG331" s="50"/>
      <c r="LRH331" s="50"/>
      <c r="LRI331" s="50"/>
      <c r="LRJ331" s="50"/>
      <c r="LRK331" s="50"/>
      <c r="LRL331" s="50"/>
      <c r="LRM331" s="50"/>
      <c r="LRN331" s="50"/>
      <c r="LRO331" s="50"/>
      <c r="LRP331" s="50"/>
      <c r="LRQ331" s="50"/>
      <c r="LRR331" s="50"/>
      <c r="LRS331" s="50"/>
      <c r="LRT331" s="50"/>
      <c r="LRU331" s="50"/>
      <c r="LRV331" s="50"/>
      <c r="LRW331" s="50"/>
      <c r="LRX331" s="50"/>
      <c r="LRY331" s="50"/>
      <c r="LRZ331" s="50"/>
      <c r="LSA331" s="50"/>
      <c r="LSB331" s="50"/>
      <c r="LSC331" s="50"/>
      <c r="LSD331" s="50"/>
      <c r="LSE331" s="50"/>
      <c r="LSF331" s="50"/>
      <c r="LSG331" s="50"/>
      <c r="LSH331" s="50"/>
      <c r="LSI331" s="50"/>
      <c r="LSJ331" s="50"/>
      <c r="LSK331" s="50"/>
      <c r="LSL331" s="50"/>
      <c r="LSM331" s="50"/>
      <c r="LSN331" s="50"/>
      <c r="LSO331" s="50"/>
      <c r="LSP331" s="50"/>
      <c r="LSQ331" s="50"/>
      <c r="LSR331" s="50"/>
      <c r="LSS331" s="50"/>
      <c r="LST331" s="50"/>
      <c r="LSU331" s="50"/>
      <c r="LSV331" s="50"/>
      <c r="LSW331" s="50"/>
      <c r="LSX331" s="50"/>
      <c r="LSY331" s="50"/>
      <c r="LSZ331" s="50"/>
      <c r="LTA331" s="50"/>
      <c r="LTB331" s="50"/>
      <c r="LTC331" s="50"/>
      <c r="LTD331" s="50"/>
      <c r="LTE331" s="50"/>
      <c r="LTF331" s="50"/>
      <c r="LTG331" s="50"/>
      <c r="LTH331" s="50"/>
      <c r="LTI331" s="50"/>
      <c r="LTJ331" s="50"/>
      <c r="LTK331" s="50"/>
      <c r="LTL331" s="50"/>
      <c r="LTM331" s="50"/>
      <c r="LTN331" s="50"/>
      <c r="LTO331" s="50"/>
      <c r="LTP331" s="50"/>
      <c r="LTQ331" s="50"/>
      <c r="LTR331" s="50"/>
      <c r="LTS331" s="50"/>
      <c r="LTT331" s="50"/>
      <c r="LTU331" s="50"/>
      <c r="LTV331" s="50"/>
      <c r="LTW331" s="50"/>
      <c r="LTX331" s="50"/>
      <c r="LTY331" s="50"/>
      <c r="LTZ331" s="50"/>
      <c r="LUA331" s="50"/>
      <c r="LUB331" s="50"/>
      <c r="LUC331" s="50"/>
      <c r="LUD331" s="50"/>
      <c r="LUE331" s="50"/>
      <c r="LUF331" s="50"/>
      <c r="LUG331" s="50"/>
      <c r="LUH331" s="50"/>
      <c r="LUI331" s="50"/>
      <c r="LUJ331" s="50"/>
      <c r="LUK331" s="50"/>
      <c r="LUL331" s="50"/>
      <c r="LUM331" s="50"/>
      <c r="LUN331" s="50"/>
      <c r="LUO331" s="50"/>
      <c r="LUP331" s="50"/>
      <c r="LUQ331" s="50"/>
      <c r="LUR331" s="50"/>
      <c r="LUS331" s="50"/>
      <c r="LUT331" s="50"/>
      <c r="LUU331" s="50"/>
      <c r="LUV331" s="50"/>
      <c r="LUW331" s="50"/>
      <c r="LUX331" s="50"/>
      <c r="LUY331" s="50"/>
      <c r="LUZ331" s="50"/>
      <c r="LVA331" s="50"/>
      <c r="LVB331" s="50"/>
      <c r="LVC331" s="50"/>
      <c r="LVD331" s="50"/>
      <c r="LVE331" s="50"/>
      <c r="LVF331" s="50"/>
      <c r="LVG331" s="50"/>
      <c r="LVH331" s="50"/>
      <c r="LVI331" s="50"/>
      <c r="LVJ331" s="50"/>
      <c r="LVK331" s="50"/>
      <c r="LVL331" s="50"/>
      <c r="LVM331" s="50"/>
      <c r="LVN331" s="50"/>
      <c r="LVO331" s="50"/>
      <c r="LVP331" s="50"/>
      <c r="LVQ331" s="50"/>
      <c r="LVR331" s="50"/>
      <c r="LVS331" s="50"/>
      <c r="LVT331" s="50"/>
      <c r="LVV331" s="50"/>
      <c r="LVX331" s="50"/>
      <c r="LVY331" s="50"/>
      <c r="LVZ331" s="50"/>
      <c r="LWA331" s="50"/>
      <c r="LWB331" s="50"/>
      <c r="LWC331" s="50"/>
      <c r="LWD331" s="50"/>
      <c r="LWE331" s="50"/>
      <c r="LWJ331" s="50"/>
      <c r="LWK331" s="50"/>
      <c r="LWL331" s="50"/>
      <c r="LWM331" s="50"/>
      <c r="LWN331" s="50"/>
      <c r="LWO331" s="50"/>
      <c r="LWP331" s="50"/>
      <c r="LWQ331" s="50"/>
      <c r="LWR331" s="50"/>
      <c r="LWS331" s="50"/>
      <c r="LWT331" s="50"/>
      <c r="LWU331" s="50"/>
      <c r="LWV331" s="50"/>
      <c r="LWW331" s="50"/>
      <c r="LWX331" s="50"/>
      <c r="LWY331" s="50"/>
      <c r="LWZ331" s="50"/>
      <c r="LXA331" s="50"/>
      <c r="LXB331" s="50"/>
      <c r="LXC331" s="50"/>
      <c r="LXD331" s="50"/>
      <c r="LXE331" s="50"/>
      <c r="LXF331" s="50"/>
      <c r="LXG331" s="50"/>
      <c r="LXH331" s="50"/>
      <c r="LXI331" s="50"/>
      <c r="LXJ331" s="50"/>
      <c r="LXK331" s="50"/>
      <c r="LXL331" s="50"/>
      <c r="LXM331" s="50"/>
      <c r="LXN331" s="50"/>
      <c r="LXO331" s="50"/>
      <c r="LXP331" s="50"/>
      <c r="LXQ331" s="50"/>
      <c r="LXR331" s="50"/>
      <c r="LXS331" s="50"/>
      <c r="LXT331" s="50"/>
      <c r="LXU331" s="50"/>
      <c r="LXV331" s="50"/>
      <c r="LXW331" s="50"/>
      <c r="LXX331" s="50"/>
      <c r="LXY331" s="50"/>
      <c r="LXZ331" s="50"/>
      <c r="LYA331" s="50"/>
      <c r="LYB331" s="50"/>
      <c r="LYC331" s="50"/>
      <c r="LYD331" s="50"/>
      <c r="LYE331" s="50"/>
      <c r="LYF331" s="50"/>
      <c r="LYG331" s="50"/>
      <c r="LYH331" s="50"/>
      <c r="LYI331" s="50"/>
      <c r="LYJ331" s="50"/>
      <c r="LYK331" s="50"/>
      <c r="LYL331" s="50"/>
      <c r="LYM331" s="50"/>
      <c r="LYN331" s="50"/>
      <c r="LYO331" s="50"/>
      <c r="LYP331" s="50"/>
      <c r="LYQ331" s="50"/>
      <c r="LYR331" s="50"/>
      <c r="LYS331" s="50"/>
      <c r="LYT331" s="50"/>
      <c r="LYU331" s="50"/>
      <c r="LYV331" s="50"/>
      <c r="LYW331" s="50"/>
      <c r="LYX331" s="50"/>
      <c r="LYY331" s="50"/>
      <c r="LYZ331" s="50"/>
      <c r="LZA331" s="50"/>
      <c r="LZB331" s="50"/>
      <c r="LZC331" s="50"/>
      <c r="LZD331" s="50"/>
      <c r="LZE331" s="50"/>
      <c r="LZF331" s="50"/>
      <c r="LZG331" s="50"/>
      <c r="LZH331" s="50"/>
      <c r="LZI331" s="50"/>
      <c r="LZJ331" s="50"/>
      <c r="LZK331" s="50"/>
      <c r="LZL331" s="50"/>
      <c r="LZM331" s="50"/>
      <c r="LZN331" s="50"/>
      <c r="LZO331" s="50"/>
      <c r="LZP331" s="50"/>
      <c r="LZQ331" s="50"/>
      <c r="LZR331" s="50"/>
      <c r="LZS331" s="50"/>
      <c r="LZT331" s="50"/>
      <c r="LZU331" s="50"/>
      <c r="LZV331" s="50"/>
      <c r="LZW331" s="50"/>
      <c r="LZX331" s="50"/>
      <c r="LZY331" s="50"/>
      <c r="LZZ331" s="50"/>
      <c r="MAA331" s="50"/>
      <c r="MAB331" s="50"/>
      <c r="MAC331" s="50"/>
      <c r="MAD331" s="50"/>
      <c r="MAE331" s="50"/>
      <c r="MAF331" s="50"/>
      <c r="MAG331" s="50"/>
      <c r="MAH331" s="50"/>
      <c r="MAI331" s="50"/>
      <c r="MAJ331" s="50"/>
      <c r="MAK331" s="50"/>
      <c r="MAL331" s="50"/>
      <c r="MAM331" s="50"/>
      <c r="MAN331" s="50"/>
      <c r="MAO331" s="50"/>
      <c r="MAP331" s="50"/>
      <c r="MAQ331" s="50"/>
      <c r="MAR331" s="50"/>
      <c r="MAS331" s="50"/>
      <c r="MAT331" s="50"/>
      <c r="MAU331" s="50"/>
      <c r="MAV331" s="50"/>
      <c r="MAW331" s="50"/>
      <c r="MAX331" s="50"/>
      <c r="MAY331" s="50"/>
      <c r="MAZ331" s="50"/>
      <c r="MBA331" s="50"/>
      <c r="MBB331" s="50"/>
      <c r="MBC331" s="50"/>
      <c r="MBD331" s="50"/>
      <c r="MBE331" s="50"/>
      <c r="MBF331" s="50"/>
      <c r="MBG331" s="50"/>
      <c r="MBH331" s="50"/>
      <c r="MBI331" s="50"/>
      <c r="MBJ331" s="50"/>
      <c r="MBK331" s="50"/>
      <c r="MBL331" s="50"/>
      <c r="MBM331" s="50"/>
      <c r="MBN331" s="50"/>
      <c r="MBO331" s="50"/>
      <c r="MBP331" s="50"/>
      <c r="MBQ331" s="50"/>
      <c r="MBR331" s="50"/>
      <c r="MBS331" s="50"/>
      <c r="MBT331" s="50"/>
      <c r="MBU331" s="50"/>
      <c r="MBV331" s="50"/>
      <c r="MBW331" s="50"/>
      <c r="MBX331" s="50"/>
      <c r="MBY331" s="50"/>
      <c r="MBZ331" s="50"/>
      <c r="MCA331" s="50"/>
      <c r="MCB331" s="50"/>
      <c r="MCC331" s="50"/>
      <c r="MCD331" s="50"/>
      <c r="MCE331" s="50"/>
      <c r="MCF331" s="50"/>
      <c r="MCG331" s="50"/>
      <c r="MCH331" s="50"/>
      <c r="MCI331" s="50"/>
      <c r="MCJ331" s="50"/>
      <c r="MCK331" s="50"/>
      <c r="MCL331" s="50"/>
      <c r="MCM331" s="50"/>
      <c r="MCN331" s="50"/>
      <c r="MCO331" s="50"/>
      <c r="MCP331" s="50"/>
      <c r="MCQ331" s="50"/>
      <c r="MCR331" s="50"/>
      <c r="MCS331" s="50"/>
      <c r="MCT331" s="50"/>
      <c r="MCU331" s="50"/>
      <c r="MCV331" s="50"/>
      <c r="MCW331" s="50"/>
      <c r="MCX331" s="50"/>
      <c r="MCY331" s="50"/>
      <c r="MCZ331" s="50"/>
      <c r="MDA331" s="50"/>
      <c r="MDB331" s="50"/>
      <c r="MDC331" s="50"/>
      <c r="MDD331" s="50"/>
      <c r="MDE331" s="50"/>
      <c r="MDF331" s="50"/>
      <c r="MDG331" s="50"/>
      <c r="MDH331" s="50"/>
      <c r="MDI331" s="50"/>
      <c r="MDJ331" s="50"/>
      <c r="MDK331" s="50"/>
      <c r="MDL331" s="50"/>
      <c r="MDM331" s="50"/>
      <c r="MDN331" s="50"/>
      <c r="MDO331" s="50"/>
      <c r="MDP331" s="50"/>
      <c r="MDQ331" s="50"/>
      <c r="MDR331" s="50"/>
      <c r="MDS331" s="50"/>
      <c r="MDT331" s="50"/>
      <c r="MDU331" s="50"/>
      <c r="MDV331" s="50"/>
      <c r="MDW331" s="50"/>
      <c r="MDX331" s="50"/>
      <c r="MDY331" s="50"/>
      <c r="MDZ331" s="50"/>
      <c r="MEA331" s="50"/>
      <c r="MEB331" s="50"/>
      <c r="MEC331" s="50"/>
      <c r="MED331" s="50"/>
      <c r="MEE331" s="50"/>
      <c r="MEF331" s="50"/>
      <c r="MEG331" s="50"/>
      <c r="MEH331" s="50"/>
      <c r="MEI331" s="50"/>
      <c r="MEJ331" s="50"/>
      <c r="MEK331" s="50"/>
      <c r="MEL331" s="50"/>
      <c r="MEM331" s="50"/>
      <c r="MEN331" s="50"/>
      <c r="MEO331" s="50"/>
      <c r="MEP331" s="50"/>
      <c r="MEQ331" s="50"/>
      <c r="MER331" s="50"/>
      <c r="MES331" s="50"/>
      <c r="MET331" s="50"/>
      <c r="MEU331" s="50"/>
      <c r="MEV331" s="50"/>
      <c r="MEW331" s="50"/>
      <c r="MEX331" s="50"/>
      <c r="MEY331" s="50"/>
      <c r="MEZ331" s="50"/>
      <c r="MFA331" s="50"/>
      <c r="MFB331" s="50"/>
      <c r="MFC331" s="50"/>
      <c r="MFD331" s="50"/>
      <c r="MFE331" s="50"/>
      <c r="MFF331" s="50"/>
      <c r="MFG331" s="50"/>
      <c r="MFH331" s="50"/>
      <c r="MFI331" s="50"/>
      <c r="MFJ331" s="50"/>
      <c r="MFK331" s="50"/>
      <c r="MFL331" s="50"/>
      <c r="MFM331" s="50"/>
      <c r="MFN331" s="50"/>
      <c r="MFO331" s="50"/>
      <c r="MFP331" s="50"/>
      <c r="MFR331" s="50"/>
      <c r="MFT331" s="50"/>
      <c r="MFU331" s="50"/>
      <c r="MFV331" s="50"/>
      <c r="MFW331" s="50"/>
      <c r="MFX331" s="50"/>
      <c r="MFY331" s="50"/>
      <c r="MFZ331" s="50"/>
      <c r="MGA331" s="50"/>
      <c r="MGF331" s="50"/>
      <c r="MGG331" s="50"/>
      <c r="MGH331" s="50"/>
      <c r="MGI331" s="50"/>
      <c r="MGJ331" s="50"/>
      <c r="MGK331" s="50"/>
      <c r="MGL331" s="50"/>
      <c r="MGM331" s="50"/>
      <c r="MGN331" s="50"/>
      <c r="MGO331" s="50"/>
      <c r="MGP331" s="50"/>
      <c r="MGQ331" s="50"/>
      <c r="MGR331" s="50"/>
      <c r="MGS331" s="50"/>
      <c r="MGT331" s="50"/>
      <c r="MGU331" s="50"/>
      <c r="MGV331" s="50"/>
      <c r="MGW331" s="50"/>
      <c r="MGX331" s="50"/>
      <c r="MGY331" s="50"/>
      <c r="MGZ331" s="50"/>
      <c r="MHA331" s="50"/>
      <c r="MHB331" s="50"/>
      <c r="MHC331" s="50"/>
      <c r="MHD331" s="50"/>
      <c r="MHE331" s="50"/>
      <c r="MHF331" s="50"/>
      <c r="MHG331" s="50"/>
      <c r="MHH331" s="50"/>
      <c r="MHI331" s="50"/>
      <c r="MHJ331" s="50"/>
      <c r="MHK331" s="50"/>
      <c r="MHL331" s="50"/>
      <c r="MHM331" s="50"/>
      <c r="MHN331" s="50"/>
      <c r="MHO331" s="50"/>
      <c r="MHP331" s="50"/>
      <c r="MHQ331" s="50"/>
      <c r="MHR331" s="50"/>
      <c r="MHS331" s="50"/>
      <c r="MHT331" s="50"/>
      <c r="MHU331" s="50"/>
      <c r="MHV331" s="50"/>
      <c r="MHW331" s="50"/>
      <c r="MHX331" s="50"/>
      <c r="MHY331" s="50"/>
      <c r="MHZ331" s="50"/>
      <c r="MIA331" s="50"/>
      <c r="MIB331" s="50"/>
      <c r="MIC331" s="50"/>
      <c r="MID331" s="50"/>
      <c r="MIE331" s="50"/>
      <c r="MIF331" s="50"/>
      <c r="MIG331" s="50"/>
      <c r="MIH331" s="50"/>
      <c r="MII331" s="50"/>
      <c r="MIJ331" s="50"/>
      <c r="MIK331" s="50"/>
      <c r="MIL331" s="50"/>
      <c r="MIM331" s="50"/>
      <c r="MIN331" s="50"/>
      <c r="MIO331" s="50"/>
      <c r="MIP331" s="50"/>
      <c r="MIQ331" s="50"/>
      <c r="MIR331" s="50"/>
      <c r="MIS331" s="50"/>
      <c r="MIT331" s="50"/>
      <c r="MIU331" s="50"/>
      <c r="MIV331" s="50"/>
      <c r="MIW331" s="50"/>
      <c r="MIX331" s="50"/>
      <c r="MIY331" s="50"/>
      <c r="MIZ331" s="50"/>
      <c r="MJA331" s="50"/>
      <c r="MJB331" s="50"/>
      <c r="MJC331" s="50"/>
      <c r="MJD331" s="50"/>
      <c r="MJE331" s="50"/>
      <c r="MJF331" s="50"/>
      <c r="MJG331" s="50"/>
      <c r="MJH331" s="50"/>
      <c r="MJI331" s="50"/>
      <c r="MJJ331" s="50"/>
      <c r="MJK331" s="50"/>
      <c r="MJL331" s="50"/>
      <c r="MJM331" s="50"/>
      <c r="MJN331" s="50"/>
      <c r="MJO331" s="50"/>
      <c r="MJP331" s="50"/>
      <c r="MJQ331" s="50"/>
      <c r="MJR331" s="50"/>
      <c r="MJS331" s="50"/>
      <c r="MJT331" s="50"/>
      <c r="MJU331" s="50"/>
      <c r="MJV331" s="50"/>
      <c r="MJW331" s="50"/>
      <c r="MJX331" s="50"/>
      <c r="MJY331" s="50"/>
      <c r="MJZ331" s="50"/>
      <c r="MKA331" s="50"/>
      <c r="MKB331" s="50"/>
      <c r="MKC331" s="50"/>
      <c r="MKD331" s="50"/>
      <c r="MKE331" s="50"/>
      <c r="MKF331" s="50"/>
      <c r="MKG331" s="50"/>
      <c r="MKH331" s="50"/>
      <c r="MKI331" s="50"/>
      <c r="MKJ331" s="50"/>
      <c r="MKK331" s="50"/>
      <c r="MKL331" s="50"/>
      <c r="MKM331" s="50"/>
      <c r="MKN331" s="50"/>
      <c r="MKO331" s="50"/>
      <c r="MKP331" s="50"/>
      <c r="MKQ331" s="50"/>
      <c r="MKR331" s="50"/>
      <c r="MKS331" s="50"/>
      <c r="MKT331" s="50"/>
      <c r="MKU331" s="50"/>
      <c r="MKV331" s="50"/>
      <c r="MKW331" s="50"/>
      <c r="MKX331" s="50"/>
      <c r="MKY331" s="50"/>
      <c r="MKZ331" s="50"/>
      <c r="MLA331" s="50"/>
      <c r="MLB331" s="50"/>
      <c r="MLC331" s="50"/>
      <c r="MLD331" s="50"/>
      <c r="MLE331" s="50"/>
      <c r="MLF331" s="50"/>
      <c r="MLG331" s="50"/>
      <c r="MLH331" s="50"/>
      <c r="MLI331" s="50"/>
      <c r="MLJ331" s="50"/>
      <c r="MLK331" s="50"/>
      <c r="MLL331" s="50"/>
      <c r="MLM331" s="50"/>
      <c r="MLN331" s="50"/>
      <c r="MLO331" s="50"/>
      <c r="MLP331" s="50"/>
      <c r="MLQ331" s="50"/>
      <c r="MLR331" s="50"/>
      <c r="MLS331" s="50"/>
      <c r="MLT331" s="50"/>
      <c r="MLU331" s="50"/>
      <c r="MLV331" s="50"/>
      <c r="MLW331" s="50"/>
      <c r="MLX331" s="50"/>
      <c r="MLY331" s="50"/>
      <c r="MLZ331" s="50"/>
      <c r="MMA331" s="50"/>
      <c r="MMB331" s="50"/>
      <c r="MMC331" s="50"/>
      <c r="MMD331" s="50"/>
      <c r="MME331" s="50"/>
      <c r="MMF331" s="50"/>
      <c r="MMG331" s="50"/>
      <c r="MMH331" s="50"/>
      <c r="MMI331" s="50"/>
      <c r="MMJ331" s="50"/>
      <c r="MMK331" s="50"/>
      <c r="MML331" s="50"/>
      <c r="MMM331" s="50"/>
      <c r="MMN331" s="50"/>
      <c r="MMO331" s="50"/>
      <c r="MMP331" s="50"/>
      <c r="MMQ331" s="50"/>
      <c r="MMR331" s="50"/>
      <c r="MMS331" s="50"/>
      <c r="MMT331" s="50"/>
      <c r="MMU331" s="50"/>
      <c r="MMV331" s="50"/>
      <c r="MMW331" s="50"/>
      <c r="MMX331" s="50"/>
      <c r="MMY331" s="50"/>
      <c r="MMZ331" s="50"/>
      <c r="MNA331" s="50"/>
      <c r="MNB331" s="50"/>
      <c r="MNC331" s="50"/>
      <c r="MND331" s="50"/>
      <c r="MNE331" s="50"/>
      <c r="MNF331" s="50"/>
      <c r="MNG331" s="50"/>
      <c r="MNH331" s="50"/>
      <c r="MNI331" s="50"/>
      <c r="MNJ331" s="50"/>
      <c r="MNK331" s="50"/>
      <c r="MNL331" s="50"/>
      <c r="MNM331" s="50"/>
      <c r="MNN331" s="50"/>
      <c r="MNO331" s="50"/>
      <c r="MNP331" s="50"/>
      <c r="MNQ331" s="50"/>
      <c r="MNR331" s="50"/>
      <c r="MNS331" s="50"/>
      <c r="MNT331" s="50"/>
      <c r="MNU331" s="50"/>
      <c r="MNV331" s="50"/>
      <c r="MNW331" s="50"/>
      <c r="MNX331" s="50"/>
      <c r="MNY331" s="50"/>
      <c r="MNZ331" s="50"/>
      <c r="MOA331" s="50"/>
      <c r="MOB331" s="50"/>
      <c r="MOC331" s="50"/>
      <c r="MOD331" s="50"/>
      <c r="MOE331" s="50"/>
      <c r="MOF331" s="50"/>
      <c r="MOG331" s="50"/>
      <c r="MOH331" s="50"/>
      <c r="MOI331" s="50"/>
      <c r="MOJ331" s="50"/>
      <c r="MOK331" s="50"/>
      <c r="MOL331" s="50"/>
      <c r="MOM331" s="50"/>
      <c r="MON331" s="50"/>
      <c r="MOO331" s="50"/>
      <c r="MOP331" s="50"/>
      <c r="MOQ331" s="50"/>
      <c r="MOR331" s="50"/>
      <c r="MOS331" s="50"/>
      <c r="MOT331" s="50"/>
      <c r="MOU331" s="50"/>
      <c r="MOV331" s="50"/>
      <c r="MOW331" s="50"/>
      <c r="MOX331" s="50"/>
      <c r="MOY331" s="50"/>
      <c r="MOZ331" s="50"/>
      <c r="MPA331" s="50"/>
      <c r="MPB331" s="50"/>
      <c r="MPC331" s="50"/>
      <c r="MPD331" s="50"/>
      <c r="MPE331" s="50"/>
      <c r="MPF331" s="50"/>
      <c r="MPG331" s="50"/>
      <c r="MPH331" s="50"/>
      <c r="MPI331" s="50"/>
      <c r="MPJ331" s="50"/>
      <c r="MPK331" s="50"/>
      <c r="MPL331" s="50"/>
      <c r="MPN331" s="50"/>
      <c r="MPP331" s="50"/>
      <c r="MPQ331" s="50"/>
      <c r="MPR331" s="50"/>
      <c r="MPS331" s="50"/>
      <c r="MPT331" s="50"/>
      <c r="MPU331" s="50"/>
      <c r="MPV331" s="50"/>
      <c r="MPW331" s="50"/>
      <c r="MQB331" s="50"/>
      <c r="MQC331" s="50"/>
      <c r="MQD331" s="50"/>
      <c r="MQE331" s="50"/>
      <c r="MQF331" s="50"/>
      <c r="MQG331" s="50"/>
      <c r="MQH331" s="50"/>
      <c r="MQI331" s="50"/>
      <c r="MQJ331" s="50"/>
      <c r="MQK331" s="50"/>
      <c r="MQL331" s="50"/>
      <c r="MQM331" s="50"/>
      <c r="MQN331" s="50"/>
      <c r="MQO331" s="50"/>
      <c r="MQP331" s="50"/>
      <c r="MQQ331" s="50"/>
      <c r="MQR331" s="50"/>
      <c r="MQS331" s="50"/>
      <c r="MQT331" s="50"/>
      <c r="MQU331" s="50"/>
      <c r="MQV331" s="50"/>
      <c r="MQW331" s="50"/>
      <c r="MQX331" s="50"/>
      <c r="MQY331" s="50"/>
      <c r="MQZ331" s="50"/>
      <c r="MRA331" s="50"/>
      <c r="MRB331" s="50"/>
      <c r="MRC331" s="50"/>
      <c r="MRD331" s="50"/>
      <c r="MRE331" s="50"/>
      <c r="MRF331" s="50"/>
      <c r="MRG331" s="50"/>
      <c r="MRH331" s="50"/>
      <c r="MRI331" s="50"/>
      <c r="MRJ331" s="50"/>
      <c r="MRK331" s="50"/>
      <c r="MRL331" s="50"/>
      <c r="MRM331" s="50"/>
      <c r="MRN331" s="50"/>
      <c r="MRO331" s="50"/>
      <c r="MRP331" s="50"/>
      <c r="MRQ331" s="50"/>
      <c r="MRR331" s="50"/>
      <c r="MRS331" s="50"/>
      <c r="MRT331" s="50"/>
      <c r="MRU331" s="50"/>
      <c r="MRV331" s="50"/>
      <c r="MRW331" s="50"/>
      <c r="MRX331" s="50"/>
      <c r="MRY331" s="50"/>
      <c r="MRZ331" s="50"/>
      <c r="MSA331" s="50"/>
      <c r="MSB331" s="50"/>
      <c r="MSC331" s="50"/>
      <c r="MSD331" s="50"/>
      <c r="MSE331" s="50"/>
      <c r="MSF331" s="50"/>
      <c r="MSG331" s="50"/>
      <c r="MSH331" s="50"/>
      <c r="MSI331" s="50"/>
      <c r="MSJ331" s="50"/>
      <c r="MSK331" s="50"/>
      <c r="MSL331" s="50"/>
      <c r="MSM331" s="50"/>
      <c r="MSN331" s="50"/>
      <c r="MSO331" s="50"/>
      <c r="MSP331" s="50"/>
      <c r="MSQ331" s="50"/>
      <c r="MSR331" s="50"/>
      <c r="MSS331" s="50"/>
      <c r="MST331" s="50"/>
      <c r="MSU331" s="50"/>
      <c r="MSV331" s="50"/>
      <c r="MSW331" s="50"/>
      <c r="MSX331" s="50"/>
      <c r="MSY331" s="50"/>
      <c r="MSZ331" s="50"/>
      <c r="MTA331" s="50"/>
      <c r="MTB331" s="50"/>
      <c r="MTC331" s="50"/>
      <c r="MTD331" s="50"/>
      <c r="MTE331" s="50"/>
      <c r="MTF331" s="50"/>
      <c r="MTG331" s="50"/>
      <c r="MTH331" s="50"/>
      <c r="MTI331" s="50"/>
      <c r="MTJ331" s="50"/>
      <c r="MTK331" s="50"/>
      <c r="MTL331" s="50"/>
      <c r="MTM331" s="50"/>
      <c r="MTN331" s="50"/>
      <c r="MTO331" s="50"/>
      <c r="MTP331" s="50"/>
      <c r="MTQ331" s="50"/>
      <c r="MTR331" s="50"/>
      <c r="MTS331" s="50"/>
      <c r="MTT331" s="50"/>
      <c r="MTU331" s="50"/>
      <c r="MTV331" s="50"/>
      <c r="MTW331" s="50"/>
      <c r="MTX331" s="50"/>
      <c r="MTY331" s="50"/>
      <c r="MTZ331" s="50"/>
      <c r="MUA331" s="50"/>
      <c r="MUB331" s="50"/>
      <c r="MUC331" s="50"/>
      <c r="MUD331" s="50"/>
      <c r="MUE331" s="50"/>
      <c r="MUF331" s="50"/>
      <c r="MUG331" s="50"/>
      <c r="MUH331" s="50"/>
      <c r="MUI331" s="50"/>
      <c r="MUJ331" s="50"/>
      <c r="MUK331" s="50"/>
      <c r="MUL331" s="50"/>
      <c r="MUM331" s="50"/>
      <c r="MUN331" s="50"/>
      <c r="MUO331" s="50"/>
      <c r="MUP331" s="50"/>
      <c r="MUQ331" s="50"/>
      <c r="MUR331" s="50"/>
      <c r="MUS331" s="50"/>
      <c r="MUT331" s="50"/>
      <c r="MUU331" s="50"/>
      <c r="MUV331" s="50"/>
      <c r="MUW331" s="50"/>
      <c r="MUX331" s="50"/>
      <c r="MUY331" s="50"/>
      <c r="MUZ331" s="50"/>
      <c r="MVA331" s="50"/>
      <c r="MVB331" s="50"/>
      <c r="MVC331" s="50"/>
      <c r="MVD331" s="50"/>
      <c r="MVE331" s="50"/>
      <c r="MVF331" s="50"/>
      <c r="MVG331" s="50"/>
      <c r="MVH331" s="50"/>
      <c r="MVI331" s="50"/>
      <c r="MVJ331" s="50"/>
      <c r="MVK331" s="50"/>
      <c r="MVL331" s="50"/>
      <c r="MVM331" s="50"/>
      <c r="MVN331" s="50"/>
      <c r="MVO331" s="50"/>
      <c r="MVP331" s="50"/>
      <c r="MVQ331" s="50"/>
      <c r="MVR331" s="50"/>
      <c r="MVS331" s="50"/>
      <c r="MVT331" s="50"/>
      <c r="MVU331" s="50"/>
      <c r="MVV331" s="50"/>
      <c r="MVW331" s="50"/>
      <c r="MVX331" s="50"/>
      <c r="MVY331" s="50"/>
      <c r="MVZ331" s="50"/>
      <c r="MWA331" s="50"/>
      <c r="MWB331" s="50"/>
      <c r="MWC331" s="50"/>
      <c r="MWD331" s="50"/>
      <c r="MWE331" s="50"/>
      <c r="MWF331" s="50"/>
      <c r="MWG331" s="50"/>
      <c r="MWH331" s="50"/>
      <c r="MWI331" s="50"/>
      <c r="MWJ331" s="50"/>
      <c r="MWK331" s="50"/>
      <c r="MWL331" s="50"/>
      <c r="MWM331" s="50"/>
      <c r="MWN331" s="50"/>
      <c r="MWO331" s="50"/>
      <c r="MWP331" s="50"/>
      <c r="MWQ331" s="50"/>
      <c r="MWR331" s="50"/>
      <c r="MWS331" s="50"/>
      <c r="MWT331" s="50"/>
      <c r="MWU331" s="50"/>
      <c r="MWV331" s="50"/>
      <c r="MWW331" s="50"/>
      <c r="MWX331" s="50"/>
      <c r="MWY331" s="50"/>
      <c r="MWZ331" s="50"/>
      <c r="MXA331" s="50"/>
      <c r="MXB331" s="50"/>
      <c r="MXC331" s="50"/>
      <c r="MXD331" s="50"/>
      <c r="MXE331" s="50"/>
      <c r="MXF331" s="50"/>
      <c r="MXG331" s="50"/>
      <c r="MXH331" s="50"/>
      <c r="MXI331" s="50"/>
      <c r="MXJ331" s="50"/>
      <c r="MXK331" s="50"/>
      <c r="MXL331" s="50"/>
      <c r="MXM331" s="50"/>
      <c r="MXN331" s="50"/>
      <c r="MXO331" s="50"/>
      <c r="MXP331" s="50"/>
      <c r="MXQ331" s="50"/>
      <c r="MXR331" s="50"/>
      <c r="MXS331" s="50"/>
      <c r="MXT331" s="50"/>
      <c r="MXU331" s="50"/>
      <c r="MXV331" s="50"/>
      <c r="MXW331" s="50"/>
      <c r="MXX331" s="50"/>
      <c r="MXY331" s="50"/>
      <c r="MXZ331" s="50"/>
      <c r="MYA331" s="50"/>
      <c r="MYB331" s="50"/>
      <c r="MYC331" s="50"/>
      <c r="MYD331" s="50"/>
      <c r="MYE331" s="50"/>
      <c r="MYF331" s="50"/>
      <c r="MYG331" s="50"/>
      <c r="MYH331" s="50"/>
      <c r="MYI331" s="50"/>
      <c r="MYJ331" s="50"/>
      <c r="MYK331" s="50"/>
      <c r="MYL331" s="50"/>
      <c r="MYM331" s="50"/>
      <c r="MYN331" s="50"/>
      <c r="MYO331" s="50"/>
      <c r="MYP331" s="50"/>
      <c r="MYQ331" s="50"/>
      <c r="MYR331" s="50"/>
      <c r="MYS331" s="50"/>
      <c r="MYT331" s="50"/>
      <c r="MYU331" s="50"/>
      <c r="MYV331" s="50"/>
      <c r="MYW331" s="50"/>
      <c r="MYX331" s="50"/>
      <c r="MYY331" s="50"/>
      <c r="MYZ331" s="50"/>
      <c r="MZA331" s="50"/>
      <c r="MZB331" s="50"/>
      <c r="MZC331" s="50"/>
      <c r="MZD331" s="50"/>
      <c r="MZE331" s="50"/>
      <c r="MZF331" s="50"/>
      <c r="MZG331" s="50"/>
      <c r="MZH331" s="50"/>
      <c r="MZJ331" s="50"/>
      <c r="MZL331" s="50"/>
      <c r="MZM331" s="50"/>
      <c r="MZN331" s="50"/>
      <c r="MZO331" s="50"/>
      <c r="MZP331" s="50"/>
      <c r="MZQ331" s="50"/>
      <c r="MZR331" s="50"/>
      <c r="MZS331" s="50"/>
      <c r="MZX331" s="50"/>
      <c r="MZY331" s="50"/>
      <c r="MZZ331" s="50"/>
      <c r="NAA331" s="50"/>
      <c r="NAB331" s="50"/>
      <c r="NAC331" s="50"/>
      <c r="NAD331" s="50"/>
      <c r="NAE331" s="50"/>
      <c r="NAF331" s="50"/>
      <c r="NAG331" s="50"/>
      <c r="NAH331" s="50"/>
      <c r="NAI331" s="50"/>
      <c r="NAJ331" s="50"/>
      <c r="NAK331" s="50"/>
      <c r="NAL331" s="50"/>
      <c r="NAM331" s="50"/>
      <c r="NAN331" s="50"/>
      <c r="NAO331" s="50"/>
      <c r="NAP331" s="50"/>
      <c r="NAQ331" s="50"/>
      <c r="NAR331" s="50"/>
      <c r="NAS331" s="50"/>
      <c r="NAT331" s="50"/>
      <c r="NAU331" s="50"/>
      <c r="NAV331" s="50"/>
      <c r="NAW331" s="50"/>
      <c r="NAX331" s="50"/>
      <c r="NAY331" s="50"/>
      <c r="NAZ331" s="50"/>
      <c r="NBA331" s="50"/>
      <c r="NBB331" s="50"/>
      <c r="NBC331" s="50"/>
      <c r="NBD331" s="50"/>
      <c r="NBE331" s="50"/>
      <c r="NBF331" s="50"/>
      <c r="NBG331" s="50"/>
      <c r="NBH331" s="50"/>
      <c r="NBI331" s="50"/>
      <c r="NBJ331" s="50"/>
      <c r="NBK331" s="50"/>
      <c r="NBL331" s="50"/>
      <c r="NBM331" s="50"/>
      <c r="NBN331" s="50"/>
      <c r="NBO331" s="50"/>
      <c r="NBP331" s="50"/>
      <c r="NBQ331" s="50"/>
      <c r="NBR331" s="50"/>
      <c r="NBS331" s="50"/>
      <c r="NBT331" s="50"/>
      <c r="NBU331" s="50"/>
      <c r="NBV331" s="50"/>
      <c r="NBW331" s="50"/>
      <c r="NBX331" s="50"/>
      <c r="NBY331" s="50"/>
      <c r="NBZ331" s="50"/>
      <c r="NCA331" s="50"/>
      <c r="NCB331" s="50"/>
      <c r="NCC331" s="50"/>
      <c r="NCD331" s="50"/>
      <c r="NCE331" s="50"/>
      <c r="NCF331" s="50"/>
      <c r="NCG331" s="50"/>
      <c r="NCH331" s="50"/>
      <c r="NCI331" s="50"/>
      <c r="NCJ331" s="50"/>
      <c r="NCK331" s="50"/>
      <c r="NCL331" s="50"/>
      <c r="NCM331" s="50"/>
      <c r="NCN331" s="50"/>
      <c r="NCO331" s="50"/>
      <c r="NCP331" s="50"/>
      <c r="NCQ331" s="50"/>
      <c r="NCR331" s="50"/>
      <c r="NCS331" s="50"/>
      <c r="NCT331" s="50"/>
      <c r="NCU331" s="50"/>
      <c r="NCV331" s="50"/>
      <c r="NCW331" s="50"/>
      <c r="NCX331" s="50"/>
      <c r="NCY331" s="50"/>
      <c r="NCZ331" s="50"/>
      <c r="NDA331" s="50"/>
      <c r="NDB331" s="50"/>
      <c r="NDC331" s="50"/>
      <c r="NDD331" s="50"/>
      <c r="NDE331" s="50"/>
      <c r="NDF331" s="50"/>
      <c r="NDG331" s="50"/>
      <c r="NDH331" s="50"/>
      <c r="NDI331" s="50"/>
      <c r="NDJ331" s="50"/>
      <c r="NDK331" s="50"/>
      <c r="NDL331" s="50"/>
      <c r="NDM331" s="50"/>
      <c r="NDN331" s="50"/>
      <c r="NDO331" s="50"/>
      <c r="NDP331" s="50"/>
      <c r="NDQ331" s="50"/>
      <c r="NDR331" s="50"/>
      <c r="NDS331" s="50"/>
      <c r="NDT331" s="50"/>
      <c r="NDU331" s="50"/>
      <c r="NDV331" s="50"/>
      <c r="NDW331" s="50"/>
      <c r="NDX331" s="50"/>
      <c r="NDY331" s="50"/>
      <c r="NDZ331" s="50"/>
      <c r="NEA331" s="50"/>
      <c r="NEB331" s="50"/>
      <c r="NEC331" s="50"/>
      <c r="NED331" s="50"/>
      <c r="NEE331" s="50"/>
      <c r="NEF331" s="50"/>
      <c r="NEG331" s="50"/>
      <c r="NEH331" s="50"/>
      <c r="NEI331" s="50"/>
      <c r="NEJ331" s="50"/>
      <c r="NEK331" s="50"/>
      <c r="NEL331" s="50"/>
      <c r="NEM331" s="50"/>
      <c r="NEN331" s="50"/>
      <c r="NEO331" s="50"/>
      <c r="NEP331" s="50"/>
      <c r="NEQ331" s="50"/>
      <c r="NER331" s="50"/>
      <c r="NES331" s="50"/>
      <c r="NET331" s="50"/>
      <c r="NEU331" s="50"/>
      <c r="NEV331" s="50"/>
      <c r="NEW331" s="50"/>
      <c r="NEX331" s="50"/>
      <c r="NEY331" s="50"/>
      <c r="NEZ331" s="50"/>
      <c r="NFA331" s="50"/>
      <c r="NFB331" s="50"/>
      <c r="NFC331" s="50"/>
      <c r="NFD331" s="50"/>
      <c r="NFE331" s="50"/>
      <c r="NFF331" s="50"/>
      <c r="NFG331" s="50"/>
      <c r="NFH331" s="50"/>
      <c r="NFI331" s="50"/>
      <c r="NFJ331" s="50"/>
      <c r="NFK331" s="50"/>
      <c r="NFL331" s="50"/>
      <c r="NFM331" s="50"/>
      <c r="NFN331" s="50"/>
      <c r="NFO331" s="50"/>
      <c r="NFP331" s="50"/>
      <c r="NFQ331" s="50"/>
      <c r="NFR331" s="50"/>
      <c r="NFS331" s="50"/>
      <c r="NFT331" s="50"/>
      <c r="NFU331" s="50"/>
      <c r="NFV331" s="50"/>
      <c r="NFW331" s="50"/>
      <c r="NFX331" s="50"/>
      <c r="NFY331" s="50"/>
      <c r="NFZ331" s="50"/>
      <c r="NGA331" s="50"/>
      <c r="NGB331" s="50"/>
      <c r="NGC331" s="50"/>
      <c r="NGD331" s="50"/>
      <c r="NGE331" s="50"/>
      <c r="NGF331" s="50"/>
      <c r="NGG331" s="50"/>
      <c r="NGH331" s="50"/>
      <c r="NGI331" s="50"/>
      <c r="NGJ331" s="50"/>
      <c r="NGK331" s="50"/>
      <c r="NGL331" s="50"/>
      <c r="NGM331" s="50"/>
      <c r="NGN331" s="50"/>
      <c r="NGO331" s="50"/>
      <c r="NGP331" s="50"/>
      <c r="NGQ331" s="50"/>
      <c r="NGR331" s="50"/>
      <c r="NGS331" s="50"/>
      <c r="NGT331" s="50"/>
      <c r="NGU331" s="50"/>
      <c r="NGV331" s="50"/>
      <c r="NGW331" s="50"/>
      <c r="NGX331" s="50"/>
      <c r="NGY331" s="50"/>
      <c r="NGZ331" s="50"/>
      <c r="NHA331" s="50"/>
      <c r="NHB331" s="50"/>
      <c r="NHC331" s="50"/>
      <c r="NHD331" s="50"/>
      <c r="NHE331" s="50"/>
      <c r="NHF331" s="50"/>
      <c r="NHG331" s="50"/>
      <c r="NHH331" s="50"/>
      <c r="NHI331" s="50"/>
      <c r="NHJ331" s="50"/>
      <c r="NHK331" s="50"/>
      <c r="NHL331" s="50"/>
      <c r="NHM331" s="50"/>
      <c r="NHN331" s="50"/>
      <c r="NHO331" s="50"/>
      <c r="NHP331" s="50"/>
      <c r="NHQ331" s="50"/>
      <c r="NHR331" s="50"/>
      <c r="NHS331" s="50"/>
      <c r="NHT331" s="50"/>
      <c r="NHU331" s="50"/>
      <c r="NHV331" s="50"/>
      <c r="NHW331" s="50"/>
      <c r="NHX331" s="50"/>
      <c r="NHY331" s="50"/>
      <c r="NHZ331" s="50"/>
      <c r="NIA331" s="50"/>
      <c r="NIB331" s="50"/>
      <c r="NIC331" s="50"/>
      <c r="NID331" s="50"/>
      <c r="NIE331" s="50"/>
      <c r="NIF331" s="50"/>
      <c r="NIG331" s="50"/>
      <c r="NIH331" s="50"/>
      <c r="NII331" s="50"/>
      <c r="NIJ331" s="50"/>
      <c r="NIK331" s="50"/>
      <c r="NIL331" s="50"/>
      <c r="NIM331" s="50"/>
      <c r="NIN331" s="50"/>
      <c r="NIO331" s="50"/>
      <c r="NIP331" s="50"/>
      <c r="NIQ331" s="50"/>
      <c r="NIR331" s="50"/>
      <c r="NIS331" s="50"/>
      <c r="NIT331" s="50"/>
      <c r="NIU331" s="50"/>
      <c r="NIV331" s="50"/>
      <c r="NIW331" s="50"/>
      <c r="NIX331" s="50"/>
      <c r="NIY331" s="50"/>
      <c r="NIZ331" s="50"/>
      <c r="NJA331" s="50"/>
      <c r="NJB331" s="50"/>
      <c r="NJC331" s="50"/>
      <c r="NJD331" s="50"/>
      <c r="NJF331" s="50"/>
      <c r="NJH331" s="50"/>
      <c r="NJI331" s="50"/>
      <c r="NJJ331" s="50"/>
      <c r="NJK331" s="50"/>
      <c r="NJL331" s="50"/>
      <c r="NJM331" s="50"/>
      <c r="NJN331" s="50"/>
      <c r="NJO331" s="50"/>
      <c r="NJT331" s="50"/>
      <c r="NJU331" s="50"/>
      <c r="NJV331" s="50"/>
      <c r="NJW331" s="50"/>
      <c r="NJX331" s="50"/>
      <c r="NJY331" s="50"/>
      <c r="NJZ331" s="50"/>
      <c r="NKA331" s="50"/>
      <c r="NKB331" s="50"/>
      <c r="NKC331" s="50"/>
      <c r="NKD331" s="50"/>
      <c r="NKE331" s="50"/>
      <c r="NKF331" s="50"/>
      <c r="NKG331" s="50"/>
      <c r="NKH331" s="50"/>
      <c r="NKI331" s="50"/>
      <c r="NKJ331" s="50"/>
      <c r="NKK331" s="50"/>
      <c r="NKL331" s="50"/>
      <c r="NKM331" s="50"/>
      <c r="NKN331" s="50"/>
      <c r="NKO331" s="50"/>
      <c r="NKP331" s="50"/>
      <c r="NKQ331" s="50"/>
      <c r="NKR331" s="50"/>
      <c r="NKS331" s="50"/>
      <c r="NKT331" s="50"/>
      <c r="NKU331" s="50"/>
      <c r="NKV331" s="50"/>
      <c r="NKW331" s="50"/>
      <c r="NKX331" s="50"/>
      <c r="NKY331" s="50"/>
      <c r="NKZ331" s="50"/>
      <c r="NLA331" s="50"/>
      <c r="NLB331" s="50"/>
      <c r="NLC331" s="50"/>
      <c r="NLD331" s="50"/>
      <c r="NLE331" s="50"/>
      <c r="NLF331" s="50"/>
      <c r="NLG331" s="50"/>
      <c r="NLH331" s="50"/>
      <c r="NLI331" s="50"/>
      <c r="NLJ331" s="50"/>
      <c r="NLK331" s="50"/>
      <c r="NLL331" s="50"/>
      <c r="NLM331" s="50"/>
      <c r="NLN331" s="50"/>
      <c r="NLO331" s="50"/>
      <c r="NLP331" s="50"/>
      <c r="NLQ331" s="50"/>
      <c r="NLR331" s="50"/>
      <c r="NLS331" s="50"/>
      <c r="NLT331" s="50"/>
      <c r="NLU331" s="50"/>
      <c r="NLV331" s="50"/>
      <c r="NLW331" s="50"/>
      <c r="NLX331" s="50"/>
      <c r="NLY331" s="50"/>
      <c r="NLZ331" s="50"/>
      <c r="NMA331" s="50"/>
      <c r="NMB331" s="50"/>
      <c r="NMC331" s="50"/>
      <c r="NMD331" s="50"/>
      <c r="NME331" s="50"/>
      <c r="NMF331" s="50"/>
      <c r="NMG331" s="50"/>
      <c r="NMH331" s="50"/>
      <c r="NMI331" s="50"/>
      <c r="NMJ331" s="50"/>
      <c r="NMK331" s="50"/>
      <c r="NML331" s="50"/>
      <c r="NMM331" s="50"/>
      <c r="NMN331" s="50"/>
      <c r="NMO331" s="50"/>
      <c r="NMP331" s="50"/>
      <c r="NMQ331" s="50"/>
      <c r="NMR331" s="50"/>
      <c r="NMS331" s="50"/>
      <c r="NMT331" s="50"/>
      <c r="NMU331" s="50"/>
      <c r="NMV331" s="50"/>
      <c r="NMW331" s="50"/>
      <c r="NMX331" s="50"/>
      <c r="NMY331" s="50"/>
      <c r="NMZ331" s="50"/>
      <c r="NNA331" s="50"/>
      <c r="NNB331" s="50"/>
      <c r="NNC331" s="50"/>
      <c r="NND331" s="50"/>
      <c r="NNE331" s="50"/>
      <c r="NNF331" s="50"/>
      <c r="NNG331" s="50"/>
      <c r="NNH331" s="50"/>
      <c r="NNI331" s="50"/>
      <c r="NNJ331" s="50"/>
      <c r="NNK331" s="50"/>
      <c r="NNL331" s="50"/>
      <c r="NNM331" s="50"/>
      <c r="NNN331" s="50"/>
      <c r="NNO331" s="50"/>
      <c r="NNP331" s="50"/>
      <c r="NNQ331" s="50"/>
      <c r="NNR331" s="50"/>
      <c r="NNS331" s="50"/>
      <c r="NNT331" s="50"/>
      <c r="NNU331" s="50"/>
      <c r="NNV331" s="50"/>
      <c r="NNW331" s="50"/>
      <c r="NNX331" s="50"/>
      <c r="NNY331" s="50"/>
      <c r="NNZ331" s="50"/>
      <c r="NOA331" s="50"/>
      <c r="NOB331" s="50"/>
      <c r="NOC331" s="50"/>
      <c r="NOD331" s="50"/>
      <c r="NOE331" s="50"/>
      <c r="NOF331" s="50"/>
      <c r="NOG331" s="50"/>
      <c r="NOH331" s="50"/>
      <c r="NOI331" s="50"/>
      <c r="NOJ331" s="50"/>
      <c r="NOK331" s="50"/>
      <c r="NOL331" s="50"/>
      <c r="NOM331" s="50"/>
      <c r="NON331" s="50"/>
      <c r="NOO331" s="50"/>
      <c r="NOP331" s="50"/>
      <c r="NOQ331" s="50"/>
      <c r="NOR331" s="50"/>
      <c r="NOS331" s="50"/>
      <c r="NOT331" s="50"/>
      <c r="NOU331" s="50"/>
      <c r="NOV331" s="50"/>
      <c r="NOW331" s="50"/>
      <c r="NOX331" s="50"/>
      <c r="NOY331" s="50"/>
      <c r="NOZ331" s="50"/>
      <c r="NPA331" s="50"/>
      <c r="NPB331" s="50"/>
      <c r="NPC331" s="50"/>
      <c r="NPD331" s="50"/>
      <c r="NPE331" s="50"/>
      <c r="NPF331" s="50"/>
      <c r="NPG331" s="50"/>
      <c r="NPH331" s="50"/>
      <c r="NPI331" s="50"/>
      <c r="NPJ331" s="50"/>
      <c r="NPK331" s="50"/>
      <c r="NPL331" s="50"/>
      <c r="NPM331" s="50"/>
      <c r="NPN331" s="50"/>
      <c r="NPO331" s="50"/>
      <c r="NPP331" s="50"/>
      <c r="NPQ331" s="50"/>
      <c r="NPR331" s="50"/>
      <c r="NPS331" s="50"/>
      <c r="NPT331" s="50"/>
      <c r="NPU331" s="50"/>
      <c r="NPV331" s="50"/>
      <c r="NPW331" s="50"/>
      <c r="NPX331" s="50"/>
      <c r="NPY331" s="50"/>
      <c r="NPZ331" s="50"/>
      <c r="NQA331" s="50"/>
      <c r="NQB331" s="50"/>
      <c r="NQC331" s="50"/>
      <c r="NQD331" s="50"/>
      <c r="NQE331" s="50"/>
      <c r="NQF331" s="50"/>
      <c r="NQG331" s="50"/>
      <c r="NQH331" s="50"/>
      <c r="NQI331" s="50"/>
      <c r="NQJ331" s="50"/>
      <c r="NQK331" s="50"/>
      <c r="NQL331" s="50"/>
      <c r="NQM331" s="50"/>
      <c r="NQN331" s="50"/>
      <c r="NQO331" s="50"/>
      <c r="NQP331" s="50"/>
      <c r="NQQ331" s="50"/>
      <c r="NQR331" s="50"/>
      <c r="NQS331" s="50"/>
      <c r="NQT331" s="50"/>
      <c r="NQU331" s="50"/>
      <c r="NQV331" s="50"/>
      <c r="NQW331" s="50"/>
      <c r="NQX331" s="50"/>
      <c r="NQY331" s="50"/>
      <c r="NQZ331" s="50"/>
      <c r="NRA331" s="50"/>
      <c r="NRB331" s="50"/>
      <c r="NRC331" s="50"/>
      <c r="NRD331" s="50"/>
      <c r="NRE331" s="50"/>
      <c r="NRF331" s="50"/>
      <c r="NRG331" s="50"/>
      <c r="NRH331" s="50"/>
      <c r="NRI331" s="50"/>
      <c r="NRJ331" s="50"/>
      <c r="NRK331" s="50"/>
      <c r="NRL331" s="50"/>
      <c r="NRM331" s="50"/>
      <c r="NRN331" s="50"/>
      <c r="NRO331" s="50"/>
      <c r="NRP331" s="50"/>
      <c r="NRQ331" s="50"/>
      <c r="NRR331" s="50"/>
      <c r="NRS331" s="50"/>
      <c r="NRT331" s="50"/>
      <c r="NRU331" s="50"/>
      <c r="NRV331" s="50"/>
      <c r="NRW331" s="50"/>
      <c r="NRX331" s="50"/>
      <c r="NRY331" s="50"/>
      <c r="NRZ331" s="50"/>
      <c r="NSA331" s="50"/>
      <c r="NSB331" s="50"/>
      <c r="NSC331" s="50"/>
      <c r="NSD331" s="50"/>
      <c r="NSE331" s="50"/>
      <c r="NSF331" s="50"/>
      <c r="NSG331" s="50"/>
      <c r="NSH331" s="50"/>
      <c r="NSI331" s="50"/>
      <c r="NSJ331" s="50"/>
      <c r="NSK331" s="50"/>
      <c r="NSL331" s="50"/>
      <c r="NSM331" s="50"/>
      <c r="NSN331" s="50"/>
      <c r="NSO331" s="50"/>
      <c r="NSP331" s="50"/>
      <c r="NSQ331" s="50"/>
      <c r="NSR331" s="50"/>
      <c r="NSS331" s="50"/>
      <c r="NST331" s="50"/>
      <c r="NSU331" s="50"/>
      <c r="NSV331" s="50"/>
      <c r="NSW331" s="50"/>
      <c r="NSX331" s="50"/>
      <c r="NSY331" s="50"/>
      <c r="NSZ331" s="50"/>
      <c r="NTB331" s="50"/>
      <c r="NTD331" s="50"/>
      <c r="NTE331" s="50"/>
      <c r="NTF331" s="50"/>
      <c r="NTG331" s="50"/>
      <c r="NTH331" s="50"/>
      <c r="NTI331" s="50"/>
      <c r="NTJ331" s="50"/>
      <c r="NTK331" s="50"/>
      <c r="NTP331" s="50"/>
      <c r="NTQ331" s="50"/>
      <c r="NTR331" s="50"/>
      <c r="NTS331" s="50"/>
      <c r="NTT331" s="50"/>
      <c r="NTU331" s="50"/>
      <c r="NTV331" s="50"/>
      <c r="NTW331" s="50"/>
      <c r="NTX331" s="50"/>
      <c r="NTY331" s="50"/>
      <c r="NTZ331" s="50"/>
      <c r="NUA331" s="50"/>
      <c r="NUB331" s="50"/>
      <c r="NUC331" s="50"/>
      <c r="NUD331" s="50"/>
      <c r="NUE331" s="50"/>
      <c r="NUF331" s="50"/>
      <c r="NUG331" s="50"/>
      <c r="NUH331" s="50"/>
      <c r="NUI331" s="50"/>
      <c r="NUJ331" s="50"/>
      <c r="NUK331" s="50"/>
      <c r="NUL331" s="50"/>
      <c r="NUM331" s="50"/>
      <c r="NUN331" s="50"/>
      <c r="NUO331" s="50"/>
      <c r="NUP331" s="50"/>
      <c r="NUQ331" s="50"/>
      <c r="NUR331" s="50"/>
      <c r="NUS331" s="50"/>
      <c r="NUT331" s="50"/>
      <c r="NUU331" s="50"/>
      <c r="NUV331" s="50"/>
      <c r="NUW331" s="50"/>
      <c r="NUX331" s="50"/>
      <c r="NUY331" s="50"/>
      <c r="NUZ331" s="50"/>
      <c r="NVA331" s="50"/>
      <c r="NVB331" s="50"/>
      <c r="NVC331" s="50"/>
      <c r="NVD331" s="50"/>
      <c r="NVE331" s="50"/>
      <c r="NVF331" s="50"/>
      <c r="NVG331" s="50"/>
      <c r="NVH331" s="50"/>
      <c r="NVI331" s="50"/>
      <c r="NVJ331" s="50"/>
      <c r="NVK331" s="50"/>
      <c r="NVL331" s="50"/>
      <c r="NVM331" s="50"/>
      <c r="NVN331" s="50"/>
      <c r="NVO331" s="50"/>
      <c r="NVP331" s="50"/>
      <c r="NVQ331" s="50"/>
      <c r="NVR331" s="50"/>
      <c r="NVS331" s="50"/>
      <c r="NVT331" s="50"/>
      <c r="NVU331" s="50"/>
      <c r="NVV331" s="50"/>
      <c r="NVW331" s="50"/>
      <c r="NVX331" s="50"/>
      <c r="NVY331" s="50"/>
      <c r="NVZ331" s="50"/>
      <c r="NWA331" s="50"/>
      <c r="NWB331" s="50"/>
      <c r="NWC331" s="50"/>
      <c r="NWD331" s="50"/>
      <c r="NWE331" s="50"/>
      <c r="NWF331" s="50"/>
      <c r="NWG331" s="50"/>
      <c r="NWH331" s="50"/>
      <c r="NWI331" s="50"/>
      <c r="NWJ331" s="50"/>
      <c r="NWK331" s="50"/>
      <c r="NWL331" s="50"/>
      <c r="NWM331" s="50"/>
      <c r="NWN331" s="50"/>
      <c r="NWO331" s="50"/>
      <c r="NWP331" s="50"/>
      <c r="NWQ331" s="50"/>
      <c r="NWR331" s="50"/>
      <c r="NWS331" s="50"/>
      <c r="NWT331" s="50"/>
      <c r="NWU331" s="50"/>
      <c r="NWV331" s="50"/>
      <c r="NWW331" s="50"/>
      <c r="NWX331" s="50"/>
      <c r="NWY331" s="50"/>
      <c r="NWZ331" s="50"/>
      <c r="NXA331" s="50"/>
      <c r="NXB331" s="50"/>
      <c r="NXC331" s="50"/>
      <c r="NXD331" s="50"/>
      <c r="NXE331" s="50"/>
      <c r="NXF331" s="50"/>
      <c r="NXG331" s="50"/>
      <c r="NXH331" s="50"/>
      <c r="NXI331" s="50"/>
      <c r="NXJ331" s="50"/>
      <c r="NXK331" s="50"/>
      <c r="NXL331" s="50"/>
      <c r="NXM331" s="50"/>
      <c r="NXN331" s="50"/>
      <c r="NXO331" s="50"/>
      <c r="NXP331" s="50"/>
      <c r="NXQ331" s="50"/>
      <c r="NXR331" s="50"/>
      <c r="NXS331" s="50"/>
      <c r="NXT331" s="50"/>
      <c r="NXU331" s="50"/>
      <c r="NXV331" s="50"/>
      <c r="NXW331" s="50"/>
      <c r="NXX331" s="50"/>
      <c r="NXY331" s="50"/>
      <c r="NXZ331" s="50"/>
      <c r="NYA331" s="50"/>
      <c r="NYB331" s="50"/>
      <c r="NYC331" s="50"/>
      <c r="NYD331" s="50"/>
      <c r="NYE331" s="50"/>
      <c r="NYF331" s="50"/>
      <c r="NYG331" s="50"/>
      <c r="NYH331" s="50"/>
      <c r="NYI331" s="50"/>
      <c r="NYJ331" s="50"/>
      <c r="NYK331" s="50"/>
      <c r="NYL331" s="50"/>
      <c r="NYM331" s="50"/>
      <c r="NYN331" s="50"/>
      <c r="NYO331" s="50"/>
      <c r="NYP331" s="50"/>
      <c r="NYQ331" s="50"/>
      <c r="NYR331" s="50"/>
      <c r="NYS331" s="50"/>
      <c r="NYT331" s="50"/>
      <c r="NYU331" s="50"/>
      <c r="NYV331" s="50"/>
      <c r="NYW331" s="50"/>
      <c r="NYX331" s="50"/>
      <c r="NYY331" s="50"/>
      <c r="NYZ331" s="50"/>
      <c r="NZA331" s="50"/>
      <c r="NZB331" s="50"/>
      <c r="NZC331" s="50"/>
      <c r="NZD331" s="50"/>
      <c r="NZE331" s="50"/>
      <c r="NZF331" s="50"/>
      <c r="NZG331" s="50"/>
      <c r="NZH331" s="50"/>
      <c r="NZI331" s="50"/>
      <c r="NZJ331" s="50"/>
      <c r="NZK331" s="50"/>
      <c r="NZL331" s="50"/>
      <c r="NZM331" s="50"/>
      <c r="NZN331" s="50"/>
      <c r="NZO331" s="50"/>
      <c r="NZP331" s="50"/>
      <c r="NZQ331" s="50"/>
      <c r="NZR331" s="50"/>
      <c r="NZS331" s="50"/>
      <c r="NZT331" s="50"/>
      <c r="NZU331" s="50"/>
      <c r="NZV331" s="50"/>
      <c r="NZW331" s="50"/>
      <c r="NZX331" s="50"/>
      <c r="NZY331" s="50"/>
      <c r="NZZ331" s="50"/>
      <c r="OAA331" s="50"/>
      <c r="OAB331" s="50"/>
      <c r="OAC331" s="50"/>
      <c r="OAD331" s="50"/>
      <c r="OAE331" s="50"/>
      <c r="OAF331" s="50"/>
      <c r="OAG331" s="50"/>
      <c r="OAH331" s="50"/>
      <c r="OAI331" s="50"/>
      <c r="OAJ331" s="50"/>
      <c r="OAK331" s="50"/>
      <c r="OAL331" s="50"/>
      <c r="OAM331" s="50"/>
      <c r="OAN331" s="50"/>
      <c r="OAO331" s="50"/>
      <c r="OAP331" s="50"/>
      <c r="OAQ331" s="50"/>
      <c r="OAR331" s="50"/>
      <c r="OAS331" s="50"/>
      <c r="OAT331" s="50"/>
      <c r="OAU331" s="50"/>
      <c r="OAV331" s="50"/>
      <c r="OAW331" s="50"/>
      <c r="OAX331" s="50"/>
      <c r="OAY331" s="50"/>
      <c r="OAZ331" s="50"/>
      <c r="OBA331" s="50"/>
      <c r="OBB331" s="50"/>
      <c r="OBC331" s="50"/>
      <c r="OBD331" s="50"/>
      <c r="OBE331" s="50"/>
      <c r="OBF331" s="50"/>
      <c r="OBG331" s="50"/>
      <c r="OBH331" s="50"/>
      <c r="OBI331" s="50"/>
      <c r="OBJ331" s="50"/>
      <c r="OBK331" s="50"/>
      <c r="OBL331" s="50"/>
      <c r="OBM331" s="50"/>
      <c r="OBN331" s="50"/>
      <c r="OBO331" s="50"/>
      <c r="OBP331" s="50"/>
      <c r="OBQ331" s="50"/>
      <c r="OBR331" s="50"/>
      <c r="OBS331" s="50"/>
      <c r="OBT331" s="50"/>
      <c r="OBU331" s="50"/>
      <c r="OBV331" s="50"/>
      <c r="OBW331" s="50"/>
      <c r="OBX331" s="50"/>
      <c r="OBY331" s="50"/>
      <c r="OBZ331" s="50"/>
      <c r="OCA331" s="50"/>
      <c r="OCB331" s="50"/>
      <c r="OCC331" s="50"/>
      <c r="OCD331" s="50"/>
      <c r="OCE331" s="50"/>
      <c r="OCF331" s="50"/>
      <c r="OCG331" s="50"/>
      <c r="OCH331" s="50"/>
      <c r="OCI331" s="50"/>
      <c r="OCJ331" s="50"/>
      <c r="OCK331" s="50"/>
      <c r="OCL331" s="50"/>
      <c r="OCM331" s="50"/>
      <c r="OCN331" s="50"/>
      <c r="OCO331" s="50"/>
      <c r="OCP331" s="50"/>
      <c r="OCQ331" s="50"/>
      <c r="OCR331" s="50"/>
      <c r="OCS331" s="50"/>
      <c r="OCT331" s="50"/>
      <c r="OCU331" s="50"/>
      <c r="OCV331" s="50"/>
      <c r="OCX331" s="50"/>
      <c r="OCZ331" s="50"/>
      <c r="ODA331" s="50"/>
      <c r="ODB331" s="50"/>
      <c r="ODC331" s="50"/>
      <c r="ODD331" s="50"/>
      <c r="ODE331" s="50"/>
      <c r="ODF331" s="50"/>
      <c r="ODG331" s="50"/>
      <c r="ODL331" s="50"/>
      <c r="ODM331" s="50"/>
      <c r="ODN331" s="50"/>
      <c r="ODO331" s="50"/>
      <c r="ODP331" s="50"/>
      <c r="ODQ331" s="50"/>
      <c r="ODR331" s="50"/>
      <c r="ODS331" s="50"/>
      <c r="ODT331" s="50"/>
      <c r="ODU331" s="50"/>
      <c r="ODV331" s="50"/>
      <c r="ODW331" s="50"/>
      <c r="ODX331" s="50"/>
      <c r="ODY331" s="50"/>
      <c r="ODZ331" s="50"/>
      <c r="OEA331" s="50"/>
      <c r="OEB331" s="50"/>
      <c r="OEC331" s="50"/>
      <c r="OED331" s="50"/>
      <c r="OEE331" s="50"/>
      <c r="OEF331" s="50"/>
      <c r="OEG331" s="50"/>
      <c r="OEH331" s="50"/>
      <c r="OEI331" s="50"/>
      <c r="OEJ331" s="50"/>
      <c r="OEK331" s="50"/>
      <c r="OEL331" s="50"/>
      <c r="OEM331" s="50"/>
      <c r="OEN331" s="50"/>
      <c r="OEO331" s="50"/>
      <c r="OEP331" s="50"/>
      <c r="OEQ331" s="50"/>
      <c r="OER331" s="50"/>
      <c r="OES331" s="50"/>
      <c r="OET331" s="50"/>
      <c r="OEU331" s="50"/>
      <c r="OEV331" s="50"/>
      <c r="OEW331" s="50"/>
      <c r="OEX331" s="50"/>
      <c r="OEY331" s="50"/>
      <c r="OEZ331" s="50"/>
      <c r="OFA331" s="50"/>
      <c r="OFB331" s="50"/>
      <c r="OFC331" s="50"/>
      <c r="OFD331" s="50"/>
      <c r="OFE331" s="50"/>
      <c r="OFF331" s="50"/>
      <c r="OFG331" s="50"/>
      <c r="OFH331" s="50"/>
      <c r="OFI331" s="50"/>
      <c r="OFJ331" s="50"/>
      <c r="OFK331" s="50"/>
      <c r="OFL331" s="50"/>
      <c r="OFM331" s="50"/>
      <c r="OFN331" s="50"/>
      <c r="OFO331" s="50"/>
      <c r="OFP331" s="50"/>
      <c r="OFQ331" s="50"/>
      <c r="OFR331" s="50"/>
      <c r="OFS331" s="50"/>
      <c r="OFT331" s="50"/>
      <c r="OFU331" s="50"/>
      <c r="OFV331" s="50"/>
      <c r="OFW331" s="50"/>
      <c r="OFX331" s="50"/>
      <c r="OFY331" s="50"/>
      <c r="OFZ331" s="50"/>
      <c r="OGA331" s="50"/>
      <c r="OGB331" s="50"/>
      <c r="OGC331" s="50"/>
      <c r="OGD331" s="50"/>
      <c r="OGE331" s="50"/>
      <c r="OGF331" s="50"/>
      <c r="OGG331" s="50"/>
      <c r="OGH331" s="50"/>
      <c r="OGI331" s="50"/>
      <c r="OGJ331" s="50"/>
      <c r="OGK331" s="50"/>
      <c r="OGL331" s="50"/>
      <c r="OGM331" s="50"/>
      <c r="OGN331" s="50"/>
      <c r="OGO331" s="50"/>
      <c r="OGP331" s="50"/>
      <c r="OGQ331" s="50"/>
      <c r="OGR331" s="50"/>
      <c r="OGS331" s="50"/>
      <c r="OGT331" s="50"/>
      <c r="OGU331" s="50"/>
      <c r="OGV331" s="50"/>
      <c r="OGW331" s="50"/>
      <c r="OGX331" s="50"/>
      <c r="OGY331" s="50"/>
      <c r="OGZ331" s="50"/>
      <c r="OHA331" s="50"/>
      <c r="OHB331" s="50"/>
      <c r="OHC331" s="50"/>
      <c r="OHD331" s="50"/>
      <c r="OHE331" s="50"/>
      <c r="OHF331" s="50"/>
      <c r="OHG331" s="50"/>
      <c r="OHH331" s="50"/>
      <c r="OHI331" s="50"/>
      <c r="OHJ331" s="50"/>
      <c r="OHK331" s="50"/>
      <c r="OHL331" s="50"/>
      <c r="OHM331" s="50"/>
      <c r="OHN331" s="50"/>
      <c r="OHO331" s="50"/>
      <c r="OHP331" s="50"/>
      <c r="OHQ331" s="50"/>
      <c r="OHR331" s="50"/>
      <c r="OHS331" s="50"/>
      <c r="OHT331" s="50"/>
      <c r="OHU331" s="50"/>
      <c r="OHV331" s="50"/>
      <c r="OHW331" s="50"/>
      <c r="OHX331" s="50"/>
      <c r="OHY331" s="50"/>
      <c r="OHZ331" s="50"/>
      <c r="OIA331" s="50"/>
      <c r="OIB331" s="50"/>
      <c r="OIC331" s="50"/>
      <c r="OID331" s="50"/>
      <c r="OIE331" s="50"/>
      <c r="OIF331" s="50"/>
      <c r="OIG331" s="50"/>
      <c r="OIH331" s="50"/>
      <c r="OII331" s="50"/>
      <c r="OIJ331" s="50"/>
      <c r="OIK331" s="50"/>
      <c r="OIL331" s="50"/>
      <c r="OIM331" s="50"/>
      <c r="OIN331" s="50"/>
      <c r="OIO331" s="50"/>
      <c r="OIP331" s="50"/>
      <c r="OIQ331" s="50"/>
      <c r="OIR331" s="50"/>
      <c r="OIS331" s="50"/>
      <c r="OIT331" s="50"/>
      <c r="OIU331" s="50"/>
      <c r="OIV331" s="50"/>
      <c r="OIW331" s="50"/>
      <c r="OIX331" s="50"/>
      <c r="OIY331" s="50"/>
      <c r="OIZ331" s="50"/>
      <c r="OJA331" s="50"/>
      <c r="OJB331" s="50"/>
      <c r="OJC331" s="50"/>
      <c r="OJD331" s="50"/>
      <c r="OJE331" s="50"/>
      <c r="OJF331" s="50"/>
      <c r="OJG331" s="50"/>
      <c r="OJH331" s="50"/>
      <c r="OJI331" s="50"/>
      <c r="OJJ331" s="50"/>
      <c r="OJK331" s="50"/>
      <c r="OJL331" s="50"/>
      <c r="OJM331" s="50"/>
      <c r="OJN331" s="50"/>
      <c r="OJO331" s="50"/>
      <c r="OJP331" s="50"/>
      <c r="OJQ331" s="50"/>
      <c r="OJR331" s="50"/>
      <c r="OJS331" s="50"/>
      <c r="OJT331" s="50"/>
      <c r="OJU331" s="50"/>
      <c r="OJV331" s="50"/>
      <c r="OJW331" s="50"/>
      <c r="OJX331" s="50"/>
      <c r="OJY331" s="50"/>
      <c r="OJZ331" s="50"/>
      <c r="OKA331" s="50"/>
      <c r="OKB331" s="50"/>
      <c r="OKC331" s="50"/>
      <c r="OKD331" s="50"/>
      <c r="OKE331" s="50"/>
      <c r="OKF331" s="50"/>
      <c r="OKG331" s="50"/>
      <c r="OKH331" s="50"/>
      <c r="OKI331" s="50"/>
      <c r="OKJ331" s="50"/>
      <c r="OKK331" s="50"/>
      <c r="OKL331" s="50"/>
      <c r="OKM331" s="50"/>
      <c r="OKN331" s="50"/>
      <c r="OKO331" s="50"/>
      <c r="OKP331" s="50"/>
      <c r="OKQ331" s="50"/>
      <c r="OKR331" s="50"/>
      <c r="OKS331" s="50"/>
      <c r="OKT331" s="50"/>
      <c r="OKU331" s="50"/>
      <c r="OKV331" s="50"/>
      <c r="OKW331" s="50"/>
      <c r="OKX331" s="50"/>
      <c r="OKY331" s="50"/>
      <c r="OKZ331" s="50"/>
      <c r="OLA331" s="50"/>
      <c r="OLB331" s="50"/>
      <c r="OLC331" s="50"/>
      <c r="OLD331" s="50"/>
      <c r="OLE331" s="50"/>
      <c r="OLF331" s="50"/>
      <c r="OLG331" s="50"/>
      <c r="OLH331" s="50"/>
      <c r="OLI331" s="50"/>
      <c r="OLJ331" s="50"/>
      <c r="OLK331" s="50"/>
      <c r="OLL331" s="50"/>
      <c r="OLM331" s="50"/>
      <c r="OLN331" s="50"/>
      <c r="OLO331" s="50"/>
      <c r="OLP331" s="50"/>
      <c r="OLQ331" s="50"/>
      <c r="OLR331" s="50"/>
      <c r="OLS331" s="50"/>
      <c r="OLT331" s="50"/>
      <c r="OLU331" s="50"/>
      <c r="OLV331" s="50"/>
      <c r="OLW331" s="50"/>
      <c r="OLX331" s="50"/>
      <c r="OLY331" s="50"/>
      <c r="OLZ331" s="50"/>
      <c r="OMA331" s="50"/>
      <c r="OMB331" s="50"/>
      <c r="OMC331" s="50"/>
      <c r="OMD331" s="50"/>
      <c r="OME331" s="50"/>
      <c r="OMF331" s="50"/>
      <c r="OMG331" s="50"/>
      <c r="OMH331" s="50"/>
      <c r="OMI331" s="50"/>
      <c r="OMJ331" s="50"/>
      <c r="OMK331" s="50"/>
      <c r="OML331" s="50"/>
      <c r="OMM331" s="50"/>
      <c r="OMN331" s="50"/>
      <c r="OMO331" s="50"/>
      <c r="OMP331" s="50"/>
      <c r="OMQ331" s="50"/>
      <c r="OMR331" s="50"/>
      <c r="OMT331" s="50"/>
      <c r="OMV331" s="50"/>
      <c r="OMW331" s="50"/>
      <c r="OMX331" s="50"/>
      <c r="OMY331" s="50"/>
      <c r="OMZ331" s="50"/>
      <c r="ONA331" s="50"/>
      <c r="ONB331" s="50"/>
      <c r="ONC331" s="50"/>
      <c r="ONH331" s="50"/>
      <c r="ONI331" s="50"/>
      <c r="ONJ331" s="50"/>
      <c r="ONK331" s="50"/>
      <c r="ONL331" s="50"/>
      <c r="ONM331" s="50"/>
      <c r="ONN331" s="50"/>
      <c r="ONO331" s="50"/>
      <c r="ONP331" s="50"/>
      <c r="ONQ331" s="50"/>
      <c r="ONR331" s="50"/>
      <c r="ONS331" s="50"/>
      <c r="ONT331" s="50"/>
      <c r="ONU331" s="50"/>
      <c r="ONV331" s="50"/>
      <c r="ONW331" s="50"/>
      <c r="ONX331" s="50"/>
      <c r="ONY331" s="50"/>
      <c r="ONZ331" s="50"/>
      <c r="OOA331" s="50"/>
      <c r="OOB331" s="50"/>
      <c r="OOC331" s="50"/>
      <c r="OOD331" s="50"/>
      <c r="OOE331" s="50"/>
      <c r="OOF331" s="50"/>
      <c r="OOG331" s="50"/>
      <c r="OOH331" s="50"/>
      <c r="OOI331" s="50"/>
      <c r="OOJ331" s="50"/>
      <c r="OOK331" s="50"/>
      <c r="OOL331" s="50"/>
      <c r="OOM331" s="50"/>
      <c r="OON331" s="50"/>
      <c r="OOO331" s="50"/>
      <c r="OOP331" s="50"/>
      <c r="OOQ331" s="50"/>
      <c r="OOR331" s="50"/>
      <c r="OOS331" s="50"/>
      <c r="OOT331" s="50"/>
      <c r="OOU331" s="50"/>
      <c r="OOV331" s="50"/>
      <c r="OOW331" s="50"/>
      <c r="OOX331" s="50"/>
      <c r="OOY331" s="50"/>
      <c r="OOZ331" s="50"/>
      <c r="OPA331" s="50"/>
      <c r="OPB331" s="50"/>
      <c r="OPC331" s="50"/>
      <c r="OPD331" s="50"/>
      <c r="OPE331" s="50"/>
      <c r="OPF331" s="50"/>
      <c r="OPG331" s="50"/>
      <c r="OPH331" s="50"/>
      <c r="OPI331" s="50"/>
      <c r="OPJ331" s="50"/>
      <c r="OPK331" s="50"/>
      <c r="OPL331" s="50"/>
      <c r="OPM331" s="50"/>
      <c r="OPN331" s="50"/>
      <c r="OPO331" s="50"/>
      <c r="OPP331" s="50"/>
      <c r="OPQ331" s="50"/>
      <c r="OPR331" s="50"/>
      <c r="OPS331" s="50"/>
      <c r="OPT331" s="50"/>
      <c r="OPU331" s="50"/>
      <c r="OPV331" s="50"/>
      <c r="OPW331" s="50"/>
      <c r="OPX331" s="50"/>
      <c r="OPY331" s="50"/>
      <c r="OPZ331" s="50"/>
      <c r="OQA331" s="50"/>
      <c r="OQB331" s="50"/>
      <c r="OQC331" s="50"/>
      <c r="OQD331" s="50"/>
      <c r="OQE331" s="50"/>
      <c r="OQF331" s="50"/>
      <c r="OQG331" s="50"/>
      <c r="OQH331" s="50"/>
      <c r="OQI331" s="50"/>
      <c r="OQJ331" s="50"/>
      <c r="OQK331" s="50"/>
      <c r="OQL331" s="50"/>
      <c r="OQM331" s="50"/>
      <c r="OQN331" s="50"/>
      <c r="OQO331" s="50"/>
      <c r="OQP331" s="50"/>
      <c r="OQQ331" s="50"/>
      <c r="OQR331" s="50"/>
      <c r="OQS331" s="50"/>
      <c r="OQT331" s="50"/>
      <c r="OQU331" s="50"/>
      <c r="OQV331" s="50"/>
      <c r="OQW331" s="50"/>
      <c r="OQX331" s="50"/>
      <c r="OQY331" s="50"/>
      <c r="OQZ331" s="50"/>
      <c r="ORA331" s="50"/>
      <c r="ORB331" s="50"/>
      <c r="ORC331" s="50"/>
      <c r="ORD331" s="50"/>
      <c r="ORE331" s="50"/>
      <c r="ORF331" s="50"/>
      <c r="ORG331" s="50"/>
      <c r="ORH331" s="50"/>
      <c r="ORI331" s="50"/>
      <c r="ORJ331" s="50"/>
      <c r="ORK331" s="50"/>
      <c r="ORL331" s="50"/>
      <c r="ORM331" s="50"/>
      <c r="ORN331" s="50"/>
      <c r="ORO331" s="50"/>
      <c r="ORP331" s="50"/>
      <c r="ORQ331" s="50"/>
      <c r="ORR331" s="50"/>
      <c r="ORS331" s="50"/>
      <c r="ORT331" s="50"/>
      <c r="ORU331" s="50"/>
      <c r="ORV331" s="50"/>
      <c r="ORW331" s="50"/>
      <c r="ORX331" s="50"/>
      <c r="ORY331" s="50"/>
      <c r="ORZ331" s="50"/>
      <c r="OSA331" s="50"/>
      <c r="OSB331" s="50"/>
      <c r="OSC331" s="50"/>
      <c r="OSD331" s="50"/>
      <c r="OSE331" s="50"/>
      <c r="OSF331" s="50"/>
      <c r="OSG331" s="50"/>
      <c r="OSH331" s="50"/>
      <c r="OSI331" s="50"/>
      <c r="OSJ331" s="50"/>
      <c r="OSK331" s="50"/>
      <c r="OSL331" s="50"/>
      <c r="OSM331" s="50"/>
      <c r="OSN331" s="50"/>
      <c r="OSO331" s="50"/>
      <c r="OSP331" s="50"/>
      <c r="OSQ331" s="50"/>
      <c r="OSR331" s="50"/>
      <c r="OSS331" s="50"/>
      <c r="OST331" s="50"/>
      <c r="OSU331" s="50"/>
      <c r="OSV331" s="50"/>
      <c r="OSW331" s="50"/>
      <c r="OSX331" s="50"/>
      <c r="OSY331" s="50"/>
      <c r="OSZ331" s="50"/>
      <c r="OTA331" s="50"/>
      <c r="OTB331" s="50"/>
      <c r="OTC331" s="50"/>
      <c r="OTD331" s="50"/>
      <c r="OTE331" s="50"/>
      <c r="OTF331" s="50"/>
      <c r="OTG331" s="50"/>
      <c r="OTH331" s="50"/>
      <c r="OTI331" s="50"/>
      <c r="OTJ331" s="50"/>
      <c r="OTK331" s="50"/>
      <c r="OTL331" s="50"/>
      <c r="OTM331" s="50"/>
      <c r="OTN331" s="50"/>
      <c r="OTO331" s="50"/>
      <c r="OTP331" s="50"/>
      <c r="OTQ331" s="50"/>
      <c r="OTR331" s="50"/>
      <c r="OTS331" s="50"/>
      <c r="OTT331" s="50"/>
      <c r="OTU331" s="50"/>
      <c r="OTV331" s="50"/>
      <c r="OTW331" s="50"/>
      <c r="OTX331" s="50"/>
      <c r="OTY331" s="50"/>
      <c r="OTZ331" s="50"/>
      <c r="OUA331" s="50"/>
      <c r="OUB331" s="50"/>
      <c r="OUC331" s="50"/>
      <c r="OUD331" s="50"/>
      <c r="OUE331" s="50"/>
      <c r="OUF331" s="50"/>
      <c r="OUG331" s="50"/>
      <c r="OUH331" s="50"/>
      <c r="OUI331" s="50"/>
      <c r="OUJ331" s="50"/>
      <c r="OUK331" s="50"/>
      <c r="OUL331" s="50"/>
      <c r="OUM331" s="50"/>
      <c r="OUN331" s="50"/>
      <c r="OUO331" s="50"/>
      <c r="OUP331" s="50"/>
      <c r="OUQ331" s="50"/>
      <c r="OUR331" s="50"/>
      <c r="OUS331" s="50"/>
      <c r="OUT331" s="50"/>
      <c r="OUU331" s="50"/>
      <c r="OUV331" s="50"/>
      <c r="OUW331" s="50"/>
      <c r="OUX331" s="50"/>
      <c r="OUY331" s="50"/>
      <c r="OUZ331" s="50"/>
      <c r="OVA331" s="50"/>
      <c r="OVB331" s="50"/>
      <c r="OVC331" s="50"/>
      <c r="OVD331" s="50"/>
      <c r="OVE331" s="50"/>
      <c r="OVF331" s="50"/>
      <c r="OVG331" s="50"/>
      <c r="OVH331" s="50"/>
      <c r="OVI331" s="50"/>
      <c r="OVJ331" s="50"/>
      <c r="OVK331" s="50"/>
      <c r="OVL331" s="50"/>
      <c r="OVM331" s="50"/>
      <c r="OVN331" s="50"/>
      <c r="OVO331" s="50"/>
      <c r="OVP331" s="50"/>
      <c r="OVQ331" s="50"/>
      <c r="OVR331" s="50"/>
      <c r="OVS331" s="50"/>
      <c r="OVT331" s="50"/>
      <c r="OVU331" s="50"/>
      <c r="OVV331" s="50"/>
      <c r="OVW331" s="50"/>
      <c r="OVX331" s="50"/>
      <c r="OVY331" s="50"/>
      <c r="OVZ331" s="50"/>
      <c r="OWA331" s="50"/>
      <c r="OWB331" s="50"/>
      <c r="OWC331" s="50"/>
      <c r="OWD331" s="50"/>
      <c r="OWE331" s="50"/>
      <c r="OWF331" s="50"/>
      <c r="OWG331" s="50"/>
      <c r="OWH331" s="50"/>
      <c r="OWI331" s="50"/>
      <c r="OWJ331" s="50"/>
      <c r="OWK331" s="50"/>
      <c r="OWL331" s="50"/>
      <c r="OWM331" s="50"/>
      <c r="OWN331" s="50"/>
      <c r="OWP331" s="50"/>
      <c r="OWR331" s="50"/>
      <c r="OWS331" s="50"/>
      <c r="OWT331" s="50"/>
      <c r="OWU331" s="50"/>
      <c r="OWV331" s="50"/>
      <c r="OWW331" s="50"/>
      <c r="OWX331" s="50"/>
      <c r="OWY331" s="50"/>
      <c r="OXD331" s="50"/>
      <c r="OXE331" s="50"/>
      <c r="OXF331" s="50"/>
      <c r="OXG331" s="50"/>
      <c r="OXH331" s="50"/>
      <c r="OXI331" s="50"/>
      <c r="OXJ331" s="50"/>
      <c r="OXK331" s="50"/>
      <c r="OXL331" s="50"/>
      <c r="OXM331" s="50"/>
      <c r="OXN331" s="50"/>
      <c r="OXO331" s="50"/>
      <c r="OXP331" s="50"/>
      <c r="OXQ331" s="50"/>
      <c r="OXR331" s="50"/>
      <c r="OXS331" s="50"/>
      <c r="OXT331" s="50"/>
      <c r="OXU331" s="50"/>
      <c r="OXV331" s="50"/>
      <c r="OXW331" s="50"/>
      <c r="OXX331" s="50"/>
      <c r="OXY331" s="50"/>
      <c r="OXZ331" s="50"/>
      <c r="OYA331" s="50"/>
      <c r="OYB331" s="50"/>
      <c r="OYC331" s="50"/>
      <c r="OYD331" s="50"/>
      <c r="OYE331" s="50"/>
      <c r="OYF331" s="50"/>
      <c r="OYG331" s="50"/>
      <c r="OYH331" s="50"/>
      <c r="OYI331" s="50"/>
      <c r="OYJ331" s="50"/>
      <c r="OYK331" s="50"/>
      <c r="OYL331" s="50"/>
      <c r="OYM331" s="50"/>
      <c r="OYN331" s="50"/>
      <c r="OYO331" s="50"/>
      <c r="OYP331" s="50"/>
      <c r="OYQ331" s="50"/>
      <c r="OYR331" s="50"/>
      <c r="OYS331" s="50"/>
      <c r="OYT331" s="50"/>
      <c r="OYU331" s="50"/>
      <c r="OYV331" s="50"/>
      <c r="OYW331" s="50"/>
      <c r="OYX331" s="50"/>
      <c r="OYY331" s="50"/>
      <c r="OYZ331" s="50"/>
      <c r="OZA331" s="50"/>
      <c r="OZB331" s="50"/>
      <c r="OZC331" s="50"/>
      <c r="OZD331" s="50"/>
      <c r="OZE331" s="50"/>
      <c r="OZF331" s="50"/>
      <c r="OZG331" s="50"/>
      <c r="OZH331" s="50"/>
      <c r="OZI331" s="50"/>
      <c r="OZJ331" s="50"/>
      <c r="OZK331" s="50"/>
      <c r="OZL331" s="50"/>
      <c r="OZM331" s="50"/>
      <c r="OZN331" s="50"/>
      <c r="OZO331" s="50"/>
      <c r="OZP331" s="50"/>
      <c r="OZQ331" s="50"/>
      <c r="OZR331" s="50"/>
      <c r="OZS331" s="50"/>
      <c r="OZT331" s="50"/>
      <c r="OZU331" s="50"/>
      <c r="OZV331" s="50"/>
      <c r="OZW331" s="50"/>
      <c r="OZX331" s="50"/>
      <c r="OZY331" s="50"/>
      <c r="OZZ331" s="50"/>
      <c r="PAA331" s="50"/>
      <c r="PAB331" s="50"/>
      <c r="PAC331" s="50"/>
      <c r="PAD331" s="50"/>
      <c r="PAE331" s="50"/>
      <c r="PAF331" s="50"/>
      <c r="PAG331" s="50"/>
      <c r="PAH331" s="50"/>
      <c r="PAI331" s="50"/>
      <c r="PAJ331" s="50"/>
      <c r="PAK331" s="50"/>
      <c r="PAL331" s="50"/>
      <c r="PAM331" s="50"/>
      <c r="PAN331" s="50"/>
      <c r="PAO331" s="50"/>
      <c r="PAP331" s="50"/>
      <c r="PAQ331" s="50"/>
      <c r="PAR331" s="50"/>
      <c r="PAS331" s="50"/>
      <c r="PAT331" s="50"/>
      <c r="PAU331" s="50"/>
      <c r="PAV331" s="50"/>
      <c r="PAW331" s="50"/>
      <c r="PAX331" s="50"/>
      <c r="PAY331" s="50"/>
      <c r="PAZ331" s="50"/>
      <c r="PBA331" s="50"/>
      <c r="PBB331" s="50"/>
      <c r="PBC331" s="50"/>
      <c r="PBD331" s="50"/>
      <c r="PBE331" s="50"/>
      <c r="PBF331" s="50"/>
      <c r="PBG331" s="50"/>
      <c r="PBH331" s="50"/>
      <c r="PBI331" s="50"/>
      <c r="PBJ331" s="50"/>
      <c r="PBK331" s="50"/>
      <c r="PBL331" s="50"/>
      <c r="PBM331" s="50"/>
      <c r="PBN331" s="50"/>
      <c r="PBO331" s="50"/>
      <c r="PBP331" s="50"/>
      <c r="PBQ331" s="50"/>
      <c r="PBR331" s="50"/>
      <c r="PBS331" s="50"/>
      <c r="PBT331" s="50"/>
      <c r="PBU331" s="50"/>
      <c r="PBV331" s="50"/>
      <c r="PBW331" s="50"/>
      <c r="PBX331" s="50"/>
      <c r="PBY331" s="50"/>
      <c r="PBZ331" s="50"/>
      <c r="PCA331" s="50"/>
      <c r="PCB331" s="50"/>
      <c r="PCC331" s="50"/>
      <c r="PCD331" s="50"/>
      <c r="PCE331" s="50"/>
      <c r="PCF331" s="50"/>
      <c r="PCG331" s="50"/>
      <c r="PCH331" s="50"/>
      <c r="PCI331" s="50"/>
      <c r="PCJ331" s="50"/>
      <c r="PCK331" s="50"/>
      <c r="PCL331" s="50"/>
      <c r="PCM331" s="50"/>
      <c r="PCN331" s="50"/>
      <c r="PCO331" s="50"/>
      <c r="PCP331" s="50"/>
      <c r="PCQ331" s="50"/>
      <c r="PCR331" s="50"/>
      <c r="PCS331" s="50"/>
      <c r="PCT331" s="50"/>
      <c r="PCU331" s="50"/>
      <c r="PCV331" s="50"/>
      <c r="PCW331" s="50"/>
      <c r="PCX331" s="50"/>
      <c r="PCY331" s="50"/>
      <c r="PCZ331" s="50"/>
      <c r="PDA331" s="50"/>
      <c r="PDB331" s="50"/>
      <c r="PDC331" s="50"/>
      <c r="PDD331" s="50"/>
      <c r="PDE331" s="50"/>
      <c r="PDF331" s="50"/>
      <c r="PDG331" s="50"/>
      <c r="PDH331" s="50"/>
      <c r="PDI331" s="50"/>
      <c r="PDJ331" s="50"/>
      <c r="PDK331" s="50"/>
      <c r="PDL331" s="50"/>
      <c r="PDM331" s="50"/>
      <c r="PDN331" s="50"/>
      <c r="PDO331" s="50"/>
      <c r="PDP331" s="50"/>
      <c r="PDQ331" s="50"/>
      <c r="PDR331" s="50"/>
      <c r="PDS331" s="50"/>
      <c r="PDT331" s="50"/>
      <c r="PDU331" s="50"/>
      <c r="PDV331" s="50"/>
      <c r="PDW331" s="50"/>
      <c r="PDX331" s="50"/>
      <c r="PDY331" s="50"/>
      <c r="PDZ331" s="50"/>
      <c r="PEA331" s="50"/>
      <c r="PEB331" s="50"/>
      <c r="PEC331" s="50"/>
      <c r="PED331" s="50"/>
      <c r="PEE331" s="50"/>
      <c r="PEF331" s="50"/>
      <c r="PEG331" s="50"/>
      <c r="PEH331" s="50"/>
      <c r="PEI331" s="50"/>
      <c r="PEJ331" s="50"/>
      <c r="PEK331" s="50"/>
      <c r="PEL331" s="50"/>
      <c r="PEM331" s="50"/>
      <c r="PEN331" s="50"/>
      <c r="PEO331" s="50"/>
      <c r="PEP331" s="50"/>
      <c r="PEQ331" s="50"/>
      <c r="PER331" s="50"/>
      <c r="PES331" s="50"/>
      <c r="PET331" s="50"/>
      <c r="PEU331" s="50"/>
      <c r="PEV331" s="50"/>
      <c r="PEW331" s="50"/>
      <c r="PEX331" s="50"/>
      <c r="PEY331" s="50"/>
      <c r="PEZ331" s="50"/>
      <c r="PFA331" s="50"/>
      <c r="PFB331" s="50"/>
      <c r="PFC331" s="50"/>
      <c r="PFD331" s="50"/>
      <c r="PFE331" s="50"/>
      <c r="PFF331" s="50"/>
      <c r="PFG331" s="50"/>
      <c r="PFH331" s="50"/>
      <c r="PFI331" s="50"/>
      <c r="PFJ331" s="50"/>
      <c r="PFK331" s="50"/>
      <c r="PFL331" s="50"/>
      <c r="PFM331" s="50"/>
      <c r="PFN331" s="50"/>
      <c r="PFO331" s="50"/>
      <c r="PFP331" s="50"/>
      <c r="PFQ331" s="50"/>
      <c r="PFR331" s="50"/>
      <c r="PFS331" s="50"/>
      <c r="PFT331" s="50"/>
      <c r="PFU331" s="50"/>
      <c r="PFV331" s="50"/>
      <c r="PFW331" s="50"/>
      <c r="PFX331" s="50"/>
      <c r="PFY331" s="50"/>
      <c r="PFZ331" s="50"/>
      <c r="PGA331" s="50"/>
      <c r="PGB331" s="50"/>
      <c r="PGC331" s="50"/>
      <c r="PGD331" s="50"/>
      <c r="PGE331" s="50"/>
      <c r="PGF331" s="50"/>
      <c r="PGG331" s="50"/>
      <c r="PGH331" s="50"/>
      <c r="PGI331" s="50"/>
      <c r="PGJ331" s="50"/>
      <c r="PGL331" s="50"/>
      <c r="PGN331" s="50"/>
      <c r="PGO331" s="50"/>
      <c r="PGP331" s="50"/>
      <c r="PGQ331" s="50"/>
      <c r="PGR331" s="50"/>
      <c r="PGS331" s="50"/>
      <c r="PGT331" s="50"/>
      <c r="PGU331" s="50"/>
      <c r="PGZ331" s="50"/>
      <c r="PHA331" s="50"/>
      <c r="PHB331" s="50"/>
      <c r="PHC331" s="50"/>
      <c r="PHD331" s="50"/>
      <c r="PHE331" s="50"/>
      <c r="PHF331" s="50"/>
      <c r="PHG331" s="50"/>
      <c r="PHH331" s="50"/>
      <c r="PHI331" s="50"/>
      <c r="PHJ331" s="50"/>
      <c r="PHK331" s="50"/>
      <c r="PHL331" s="50"/>
      <c r="PHM331" s="50"/>
      <c r="PHN331" s="50"/>
      <c r="PHO331" s="50"/>
      <c r="PHP331" s="50"/>
      <c r="PHQ331" s="50"/>
      <c r="PHR331" s="50"/>
      <c r="PHS331" s="50"/>
      <c r="PHT331" s="50"/>
      <c r="PHU331" s="50"/>
      <c r="PHV331" s="50"/>
      <c r="PHW331" s="50"/>
      <c r="PHX331" s="50"/>
      <c r="PHY331" s="50"/>
      <c r="PHZ331" s="50"/>
      <c r="PIA331" s="50"/>
      <c r="PIB331" s="50"/>
      <c r="PIC331" s="50"/>
      <c r="PID331" s="50"/>
      <c r="PIE331" s="50"/>
      <c r="PIF331" s="50"/>
      <c r="PIG331" s="50"/>
      <c r="PIH331" s="50"/>
      <c r="PII331" s="50"/>
      <c r="PIJ331" s="50"/>
      <c r="PIK331" s="50"/>
      <c r="PIL331" s="50"/>
      <c r="PIM331" s="50"/>
      <c r="PIN331" s="50"/>
      <c r="PIO331" s="50"/>
      <c r="PIP331" s="50"/>
      <c r="PIQ331" s="50"/>
      <c r="PIR331" s="50"/>
      <c r="PIS331" s="50"/>
      <c r="PIT331" s="50"/>
      <c r="PIU331" s="50"/>
      <c r="PIV331" s="50"/>
      <c r="PIW331" s="50"/>
      <c r="PIX331" s="50"/>
      <c r="PIY331" s="50"/>
      <c r="PIZ331" s="50"/>
      <c r="PJA331" s="50"/>
      <c r="PJB331" s="50"/>
      <c r="PJC331" s="50"/>
      <c r="PJD331" s="50"/>
      <c r="PJE331" s="50"/>
      <c r="PJF331" s="50"/>
      <c r="PJG331" s="50"/>
      <c r="PJH331" s="50"/>
      <c r="PJI331" s="50"/>
      <c r="PJJ331" s="50"/>
      <c r="PJK331" s="50"/>
      <c r="PJL331" s="50"/>
      <c r="PJM331" s="50"/>
      <c r="PJN331" s="50"/>
      <c r="PJO331" s="50"/>
      <c r="PJP331" s="50"/>
      <c r="PJQ331" s="50"/>
      <c r="PJR331" s="50"/>
      <c r="PJS331" s="50"/>
      <c r="PJT331" s="50"/>
      <c r="PJU331" s="50"/>
      <c r="PJV331" s="50"/>
      <c r="PJW331" s="50"/>
      <c r="PJX331" s="50"/>
      <c r="PJY331" s="50"/>
      <c r="PJZ331" s="50"/>
      <c r="PKA331" s="50"/>
      <c r="PKB331" s="50"/>
      <c r="PKC331" s="50"/>
      <c r="PKD331" s="50"/>
      <c r="PKE331" s="50"/>
      <c r="PKF331" s="50"/>
      <c r="PKG331" s="50"/>
      <c r="PKH331" s="50"/>
      <c r="PKI331" s="50"/>
      <c r="PKJ331" s="50"/>
      <c r="PKK331" s="50"/>
      <c r="PKL331" s="50"/>
      <c r="PKM331" s="50"/>
      <c r="PKN331" s="50"/>
      <c r="PKO331" s="50"/>
      <c r="PKP331" s="50"/>
      <c r="PKQ331" s="50"/>
      <c r="PKR331" s="50"/>
      <c r="PKS331" s="50"/>
      <c r="PKT331" s="50"/>
      <c r="PKU331" s="50"/>
      <c r="PKV331" s="50"/>
      <c r="PKW331" s="50"/>
      <c r="PKX331" s="50"/>
      <c r="PKY331" s="50"/>
      <c r="PKZ331" s="50"/>
      <c r="PLA331" s="50"/>
      <c r="PLB331" s="50"/>
      <c r="PLC331" s="50"/>
      <c r="PLD331" s="50"/>
      <c r="PLE331" s="50"/>
      <c r="PLF331" s="50"/>
      <c r="PLG331" s="50"/>
      <c r="PLH331" s="50"/>
      <c r="PLI331" s="50"/>
      <c r="PLJ331" s="50"/>
      <c r="PLK331" s="50"/>
      <c r="PLL331" s="50"/>
      <c r="PLM331" s="50"/>
      <c r="PLN331" s="50"/>
      <c r="PLO331" s="50"/>
      <c r="PLP331" s="50"/>
      <c r="PLQ331" s="50"/>
      <c r="PLR331" s="50"/>
      <c r="PLS331" s="50"/>
      <c r="PLT331" s="50"/>
      <c r="PLU331" s="50"/>
      <c r="PLV331" s="50"/>
      <c r="PLW331" s="50"/>
      <c r="PLX331" s="50"/>
      <c r="PLY331" s="50"/>
      <c r="PLZ331" s="50"/>
      <c r="PMA331" s="50"/>
      <c r="PMB331" s="50"/>
      <c r="PMC331" s="50"/>
      <c r="PMD331" s="50"/>
      <c r="PME331" s="50"/>
      <c r="PMF331" s="50"/>
      <c r="PMG331" s="50"/>
      <c r="PMH331" s="50"/>
      <c r="PMI331" s="50"/>
      <c r="PMJ331" s="50"/>
      <c r="PMK331" s="50"/>
      <c r="PML331" s="50"/>
      <c r="PMM331" s="50"/>
      <c r="PMN331" s="50"/>
      <c r="PMO331" s="50"/>
      <c r="PMP331" s="50"/>
      <c r="PMQ331" s="50"/>
      <c r="PMR331" s="50"/>
      <c r="PMS331" s="50"/>
      <c r="PMT331" s="50"/>
      <c r="PMU331" s="50"/>
      <c r="PMV331" s="50"/>
      <c r="PMW331" s="50"/>
      <c r="PMX331" s="50"/>
      <c r="PMY331" s="50"/>
      <c r="PMZ331" s="50"/>
      <c r="PNA331" s="50"/>
      <c r="PNB331" s="50"/>
      <c r="PNC331" s="50"/>
      <c r="PND331" s="50"/>
      <c r="PNE331" s="50"/>
      <c r="PNF331" s="50"/>
      <c r="PNG331" s="50"/>
      <c r="PNH331" s="50"/>
      <c r="PNI331" s="50"/>
      <c r="PNJ331" s="50"/>
      <c r="PNK331" s="50"/>
      <c r="PNL331" s="50"/>
      <c r="PNM331" s="50"/>
      <c r="PNN331" s="50"/>
      <c r="PNO331" s="50"/>
      <c r="PNP331" s="50"/>
      <c r="PNQ331" s="50"/>
      <c r="PNR331" s="50"/>
      <c r="PNS331" s="50"/>
      <c r="PNT331" s="50"/>
      <c r="PNU331" s="50"/>
      <c r="PNV331" s="50"/>
      <c r="PNW331" s="50"/>
      <c r="PNX331" s="50"/>
      <c r="PNY331" s="50"/>
      <c r="PNZ331" s="50"/>
      <c r="POA331" s="50"/>
      <c r="POB331" s="50"/>
      <c r="POC331" s="50"/>
      <c r="POD331" s="50"/>
      <c r="POE331" s="50"/>
      <c r="POF331" s="50"/>
      <c r="POG331" s="50"/>
      <c r="POH331" s="50"/>
      <c r="POI331" s="50"/>
      <c r="POJ331" s="50"/>
      <c r="POK331" s="50"/>
      <c r="POL331" s="50"/>
      <c r="POM331" s="50"/>
      <c r="PON331" s="50"/>
      <c r="POO331" s="50"/>
      <c r="POP331" s="50"/>
      <c r="POQ331" s="50"/>
      <c r="POR331" s="50"/>
      <c r="POS331" s="50"/>
      <c r="POT331" s="50"/>
      <c r="POU331" s="50"/>
      <c r="POV331" s="50"/>
      <c r="POW331" s="50"/>
      <c r="POX331" s="50"/>
      <c r="POY331" s="50"/>
      <c r="POZ331" s="50"/>
      <c r="PPA331" s="50"/>
      <c r="PPB331" s="50"/>
      <c r="PPC331" s="50"/>
      <c r="PPD331" s="50"/>
      <c r="PPE331" s="50"/>
      <c r="PPF331" s="50"/>
      <c r="PPG331" s="50"/>
      <c r="PPH331" s="50"/>
      <c r="PPI331" s="50"/>
      <c r="PPJ331" s="50"/>
      <c r="PPK331" s="50"/>
      <c r="PPL331" s="50"/>
      <c r="PPM331" s="50"/>
      <c r="PPN331" s="50"/>
      <c r="PPO331" s="50"/>
      <c r="PPP331" s="50"/>
      <c r="PPQ331" s="50"/>
      <c r="PPR331" s="50"/>
      <c r="PPS331" s="50"/>
      <c r="PPT331" s="50"/>
      <c r="PPU331" s="50"/>
      <c r="PPV331" s="50"/>
      <c r="PPW331" s="50"/>
      <c r="PPX331" s="50"/>
      <c r="PPY331" s="50"/>
      <c r="PPZ331" s="50"/>
      <c r="PQA331" s="50"/>
      <c r="PQB331" s="50"/>
      <c r="PQC331" s="50"/>
      <c r="PQD331" s="50"/>
      <c r="PQE331" s="50"/>
      <c r="PQF331" s="50"/>
      <c r="PQH331" s="50"/>
      <c r="PQJ331" s="50"/>
      <c r="PQK331" s="50"/>
      <c r="PQL331" s="50"/>
      <c r="PQM331" s="50"/>
      <c r="PQN331" s="50"/>
      <c r="PQO331" s="50"/>
      <c r="PQP331" s="50"/>
      <c r="PQQ331" s="50"/>
      <c r="PQV331" s="50"/>
      <c r="PQW331" s="50"/>
      <c r="PQX331" s="50"/>
      <c r="PQY331" s="50"/>
      <c r="PQZ331" s="50"/>
      <c r="PRA331" s="50"/>
      <c r="PRB331" s="50"/>
      <c r="PRC331" s="50"/>
      <c r="PRD331" s="50"/>
      <c r="PRE331" s="50"/>
      <c r="PRF331" s="50"/>
      <c r="PRG331" s="50"/>
      <c r="PRH331" s="50"/>
      <c r="PRI331" s="50"/>
      <c r="PRJ331" s="50"/>
      <c r="PRK331" s="50"/>
      <c r="PRL331" s="50"/>
      <c r="PRM331" s="50"/>
      <c r="PRN331" s="50"/>
      <c r="PRO331" s="50"/>
      <c r="PRP331" s="50"/>
      <c r="PRQ331" s="50"/>
      <c r="PRR331" s="50"/>
      <c r="PRS331" s="50"/>
      <c r="PRT331" s="50"/>
      <c r="PRU331" s="50"/>
      <c r="PRV331" s="50"/>
      <c r="PRW331" s="50"/>
      <c r="PRX331" s="50"/>
      <c r="PRY331" s="50"/>
      <c r="PRZ331" s="50"/>
      <c r="PSA331" s="50"/>
      <c r="PSB331" s="50"/>
      <c r="PSC331" s="50"/>
      <c r="PSD331" s="50"/>
      <c r="PSE331" s="50"/>
      <c r="PSF331" s="50"/>
      <c r="PSG331" s="50"/>
      <c r="PSH331" s="50"/>
      <c r="PSI331" s="50"/>
      <c r="PSJ331" s="50"/>
      <c r="PSK331" s="50"/>
      <c r="PSL331" s="50"/>
      <c r="PSM331" s="50"/>
      <c r="PSN331" s="50"/>
      <c r="PSO331" s="50"/>
      <c r="PSP331" s="50"/>
      <c r="PSQ331" s="50"/>
      <c r="PSR331" s="50"/>
      <c r="PSS331" s="50"/>
      <c r="PST331" s="50"/>
      <c r="PSU331" s="50"/>
      <c r="PSV331" s="50"/>
      <c r="PSW331" s="50"/>
      <c r="PSX331" s="50"/>
      <c r="PSY331" s="50"/>
      <c r="PSZ331" s="50"/>
      <c r="PTA331" s="50"/>
      <c r="PTB331" s="50"/>
      <c r="PTC331" s="50"/>
      <c r="PTD331" s="50"/>
      <c r="PTE331" s="50"/>
      <c r="PTF331" s="50"/>
      <c r="PTG331" s="50"/>
      <c r="PTH331" s="50"/>
      <c r="PTI331" s="50"/>
      <c r="PTJ331" s="50"/>
      <c r="PTK331" s="50"/>
      <c r="PTL331" s="50"/>
      <c r="PTM331" s="50"/>
      <c r="PTN331" s="50"/>
      <c r="PTO331" s="50"/>
      <c r="PTP331" s="50"/>
      <c r="PTQ331" s="50"/>
      <c r="PTR331" s="50"/>
      <c r="PTS331" s="50"/>
      <c r="PTT331" s="50"/>
      <c r="PTU331" s="50"/>
      <c r="PTV331" s="50"/>
      <c r="PTW331" s="50"/>
      <c r="PTX331" s="50"/>
      <c r="PTY331" s="50"/>
      <c r="PTZ331" s="50"/>
      <c r="PUA331" s="50"/>
      <c r="PUB331" s="50"/>
      <c r="PUC331" s="50"/>
      <c r="PUD331" s="50"/>
      <c r="PUE331" s="50"/>
      <c r="PUF331" s="50"/>
      <c r="PUG331" s="50"/>
      <c r="PUH331" s="50"/>
      <c r="PUI331" s="50"/>
      <c r="PUJ331" s="50"/>
      <c r="PUK331" s="50"/>
      <c r="PUL331" s="50"/>
      <c r="PUM331" s="50"/>
      <c r="PUN331" s="50"/>
      <c r="PUO331" s="50"/>
      <c r="PUP331" s="50"/>
      <c r="PUQ331" s="50"/>
      <c r="PUR331" s="50"/>
      <c r="PUS331" s="50"/>
      <c r="PUT331" s="50"/>
      <c r="PUU331" s="50"/>
      <c r="PUV331" s="50"/>
      <c r="PUW331" s="50"/>
      <c r="PUX331" s="50"/>
      <c r="PUY331" s="50"/>
      <c r="PUZ331" s="50"/>
      <c r="PVA331" s="50"/>
      <c r="PVB331" s="50"/>
      <c r="PVC331" s="50"/>
      <c r="PVD331" s="50"/>
      <c r="PVE331" s="50"/>
      <c r="PVF331" s="50"/>
      <c r="PVG331" s="50"/>
      <c r="PVH331" s="50"/>
      <c r="PVI331" s="50"/>
      <c r="PVJ331" s="50"/>
      <c r="PVK331" s="50"/>
      <c r="PVL331" s="50"/>
      <c r="PVM331" s="50"/>
      <c r="PVN331" s="50"/>
      <c r="PVO331" s="50"/>
      <c r="PVP331" s="50"/>
      <c r="PVQ331" s="50"/>
      <c r="PVR331" s="50"/>
      <c r="PVS331" s="50"/>
      <c r="PVT331" s="50"/>
      <c r="PVU331" s="50"/>
      <c r="PVV331" s="50"/>
      <c r="PVW331" s="50"/>
      <c r="PVX331" s="50"/>
      <c r="PVY331" s="50"/>
      <c r="PVZ331" s="50"/>
      <c r="PWA331" s="50"/>
      <c r="PWB331" s="50"/>
      <c r="PWC331" s="50"/>
      <c r="PWD331" s="50"/>
      <c r="PWE331" s="50"/>
      <c r="PWF331" s="50"/>
      <c r="PWG331" s="50"/>
      <c r="PWH331" s="50"/>
      <c r="PWI331" s="50"/>
      <c r="PWJ331" s="50"/>
      <c r="PWK331" s="50"/>
      <c r="PWL331" s="50"/>
      <c r="PWM331" s="50"/>
      <c r="PWN331" s="50"/>
      <c r="PWO331" s="50"/>
      <c r="PWP331" s="50"/>
      <c r="PWQ331" s="50"/>
      <c r="PWR331" s="50"/>
      <c r="PWS331" s="50"/>
      <c r="PWT331" s="50"/>
      <c r="PWU331" s="50"/>
      <c r="PWV331" s="50"/>
      <c r="PWW331" s="50"/>
      <c r="PWX331" s="50"/>
      <c r="PWY331" s="50"/>
      <c r="PWZ331" s="50"/>
      <c r="PXA331" s="50"/>
      <c r="PXB331" s="50"/>
      <c r="PXC331" s="50"/>
      <c r="PXD331" s="50"/>
      <c r="PXE331" s="50"/>
      <c r="PXF331" s="50"/>
      <c r="PXG331" s="50"/>
      <c r="PXH331" s="50"/>
      <c r="PXI331" s="50"/>
      <c r="PXJ331" s="50"/>
      <c r="PXK331" s="50"/>
      <c r="PXL331" s="50"/>
      <c r="PXM331" s="50"/>
      <c r="PXN331" s="50"/>
      <c r="PXO331" s="50"/>
      <c r="PXP331" s="50"/>
      <c r="PXQ331" s="50"/>
      <c r="PXR331" s="50"/>
      <c r="PXS331" s="50"/>
      <c r="PXT331" s="50"/>
      <c r="PXU331" s="50"/>
      <c r="PXV331" s="50"/>
      <c r="PXW331" s="50"/>
      <c r="PXX331" s="50"/>
      <c r="PXY331" s="50"/>
      <c r="PXZ331" s="50"/>
      <c r="PYA331" s="50"/>
      <c r="PYB331" s="50"/>
      <c r="PYC331" s="50"/>
      <c r="PYD331" s="50"/>
      <c r="PYE331" s="50"/>
      <c r="PYF331" s="50"/>
      <c r="PYG331" s="50"/>
      <c r="PYH331" s="50"/>
      <c r="PYI331" s="50"/>
      <c r="PYJ331" s="50"/>
      <c r="PYK331" s="50"/>
      <c r="PYL331" s="50"/>
      <c r="PYM331" s="50"/>
      <c r="PYN331" s="50"/>
      <c r="PYO331" s="50"/>
      <c r="PYP331" s="50"/>
      <c r="PYQ331" s="50"/>
      <c r="PYR331" s="50"/>
      <c r="PYS331" s="50"/>
      <c r="PYT331" s="50"/>
      <c r="PYU331" s="50"/>
      <c r="PYV331" s="50"/>
      <c r="PYW331" s="50"/>
      <c r="PYX331" s="50"/>
      <c r="PYY331" s="50"/>
      <c r="PYZ331" s="50"/>
      <c r="PZA331" s="50"/>
      <c r="PZB331" s="50"/>
      <c r="PZC331" s="50"/>
      <c r="PZD331" s="50"/>
      <c r="PZE331" s="50"/>
      <c r="PZF331" s="50"/>
      <c r="PZG331" s="50"/>
      <c r="PZH331" s="50"/>
      <c r="PZI331" s="50"/>
      <c r="PZJ331" s="50"/>
      <c r="PZK331" s="50"/>
      <c r="PZL331" s="50"/>
      <c r="PZM331" s="50"/>
      <c r="PZN331" s="50"/>
      <c r="PZO331" s="50"/>
      <c r="PZP331" s="50"/>
      <c r="PZQ331" s="50"/>
      <c r="PZR331" s="50"/>
      <c r="PZS331" s="50"/>
      <c r="PZT331" s="50"/>
      <c r="PZU331" s="50"/>
      <c r="PZV331" s="50"/>
      <c r="PZW331" s="50"/>
      <c r="PZX331" s="50"/>
      <c r="PZY331" s="50"/>
      <c r="PZZ331" s="50"/>
      <c r="QAA331" s="50"/>
      <c r="QAB331" s="50"/>
      <c r="QAD331" s="50"/>
      <c r="QAF331" s="50"/>
      <c r="QAG331" s="50"/>
      <c r="QAH331" s="50"/>
      <c r="QAI331" s="50"/>
      <c r="QAJ331" s="50"/>
      <c r="QAK331" s="50"/>
      <c r="QAL331" s="50"/>
      <c r="QAM331" s="50"/>
      <c r="QAR331" s="50"/>
      <c r="QAS331" s="50"/>
      <c r="QAT331" s="50"/>
      <c r="QAU331" s="50"/>
      <c r="QAV331" s="50"/>
      <c r="QAW331" s="50"/>
      <c r="QAX331" s="50"/>
      <c r="QAY331" s="50"/>
      <c r="QAZ331" s="50"/>
      <c r="QBA331" s="50"/>
      <c r="QBB331" s="50"/>
      <c r="QBC331" s="50"/>
      <c r="QBD331" s="50"/>
      <c r="QBE331" s="50"/>
      <c r="QBF331" s="50"/>
      <c r="QBG331" s="50"/>
      <c r="QBH331" s="50"/>
      <c r="QBI331" s="50"/>
      <c r="QBJ331" s="50"/>
      <c r="QBK331" s="50"/>
      <c r="QBL331" s="50"/>
      <c r="QBM331" s="50"/>
      <c r="QBN331" s="50"/>
      <c r="QBO331" s="50"/>
      <c r="QBP331" s="50"/>
      <c r="QBQ331" s="50"/>
      <c r="QBR331" s="50"/>
      <c r="QBS331" s="50"/>
      <c r="QBT331" s="50"/>
      <c r="QBU331" s="50"/>
      <c r="QBV331" s="50"/>
      <c r="QBW331" s="50"/>
      <c r="QBX331" s="50"/>
      <c r="QBY331" s="50"/>
      <c r="QBZ331" s="50"/>
      <c r="QCA331" s="50"/>
      <c r="QCB331" s="50"/>
      <c r="QCC331" s="50"/>
      <c r="QCD331" s="50"/>
      <c r="QCE331" s="50"/>
      <c r="QCF331" s="50"/>
      <c r="QCG331" s="50"/>
      <c r="QCH331" s="50"/>
      <c r="QCI331" s="50"/>
      <c r="QCJ331" s="50"/>
      <c r="QCK331" s="50"/>
      <c r="QCL331" s="50"/>
      <c r="QCM331" s="50"/>
      <c r="QCN331" s="50"/>
      <c r="QCO331" s="50"/>
      <c r="QCP331" s="50"/>
      <c r="QCQ331" s="50"/>
      <c r="QCR331" s="50"/>
      <c r="QCS331" s="50"/>
      <c r="QCT331" s="50"/>
      <c r="QCU331" s="50"/>
      <c r="QCV331" s="50"/>
      <c r="QCW331" s="50"/>
      <c r="QCX331" s="50"/>
      <c r="QCY331" s="50"/>
      <c r="QCZ331" s="50"/>
      <c r="QDA331" s="50"/>
      <c r="QDB331" s="50"/>
      <c r="QDC331" s="50"/>
      <c r="QDD331" s="50"/>
      <c r="QDE331" s="50"/>
      <c r="QDF331" s="50"/>
      <c r="QDG331" s="50"/>
      <c r="QDH331" s="50"/>
      <c r="QDI331" s="50"/>
      <c r="QDJ331" s="50"/>
      <c r="QDK331" s="50"/>
      <c r="QDL331" s="50"/>
      <c r="QDM331" s="50"/>
      <c r="QDN331" s="50"/>
      <c r="QDO331" s="50"/>
      <c r="QDP331" s="50"/>
      <c r="QDQ331" s="50"/>
      <c r="QDR331" s="50"/>
      <c r="QDS331" s="50"/>
      <c r="QDT331" s="50"/>
      <c r="QDU331" s="50"/>
      <c r="QDV331" s="50"/>
      <c r="QDW331" s="50"/>
      <c r="QDX331" s="50"/>
      <c r="QDY331" s="50"/>
      <c r="QDZ331" s="50"/>
      <c r="QEA331" s="50"/>
      <c r="QEB331" s="50"/>
      <c r="QEC331" s="50"/>
      <c r="QED331" s="50"/>
      <c r="QEE331" s="50"/>
      <c r="QEF331" s="50"/>
      <c r="QEG331" s="50"/>
      <c r="QEH331" s="50"/>
      <c r="QEI331" s="50"/>
      <c r="QEJ331" s="50"/>
      <c r="QEK331" s="50"/>
      <c r="QEL331" s="50"/>
      <c r="QEM331" s="50"/>
      <c r="QEN331" s="50"/>
      <c r="QEO331" s="50"/>
      <c r="QEP331" s="50"/>
      <c r="QEQ331" s="50"/>
      <c r="QER331" s="50"/>
      <c r="QES331" s="50"/>
      <c r="QET331" s="50"/>
      <c r="QEU331" s="50"/>
      <c r="QEV331" s="50"/>
      <c r="QEW331" s="50"/>
      <c r="QEX331" s="50"/>
      <c r="QEY331" s="50"/>
      <c r="QEZ331" s="50"/>
      <c r="QFA331" s="50"/>
      <c r="QFB331" s="50"/>
      <c r="QFC331" s="50"/>
      <c r="QFD331" s="50"/>
      <c r="QFE331" s="50"/>
      <c r="QFF331" s="50"/>
      <c r="QFG331" s="50"/>
      <c r="QFH331" s="50"/>
      <c r="QFI331" s="50"/>
      <c r="QFJ331" s="50"/>
      <c r="QFK331" s="50"/>
      <c r="QFL331" s="50"/>
      <c r="QFM331" s="50"/>
      <c r="QFN331" s="50"/>
      <c r="QFO331" s="50"/>
      <c r="QFP331" s="50"/>
      <c r="QFQ331" s="50"/>
      <c r="QFR331" s="50"/>
      <c r="QFS331" s="50"/>
      <c r="QFT331" s="50"/>
      <c r="QFU331" s="50"/>
      <c r="QFV331" s="50"/>
      <c r="QFW331" s="50"/>
      <c r="QFX331" s="50"/>
      <c r="QFY331" s="50"/>
      <c r="QFZ331" s="50"/>
      <c r="QGA331" s="50"/>
      <c r="QGB331" s="50"/>
      <c r="QGC331" s="50"/>
      <c r="QGD331" s="50"/>
      <c r="QGE331" s="50"/>
      <c r="QGF331" s="50"/>
      <c r="QGG331" s="50"/>
      <c r="QGH331" s="50"/>
      <c r="QGI331" s="50"/>
      <c r="QGJ331" s="50"/>
      <c r="QGK331" s="50"/>
      <c r="QGL331" s="50"/>
      <c r="QGM331" s="50"/>
      <c r="QGN331" s="50"/>
      <c r="QGO331" s="50"/>
      <c r="QGP331" s="50"/>
      <c r="QGQ331" s="50"/>
      <c r="QGR331" s="50"/>
      <c r="QGS331" s="50"/>
      <c r="QGT331" s="50"/>
      <c r="QGU331" s="50"/>
      <c r="QGV331" s="50"/>
      <c r="QGW331" s="50"/>
      <c r="QGX331" s="50"/>
      <c r="QGY331" s="50"/>
      <c r="QGZ331" s="50"/>
      <c r="QHA331" s="50"/>
      <c r="QHB331" s="50"/>
      <c r="QHC331" s="50"/>
      <c r="QHD331" s="50"/>
      <c r="QHE331" s="50"/>
      <c r="QHF331" s="50"/>
      <c r="QHG331" s="50"/>
      <c r="QHH331" s="50"/>
      <c r="QHI331" s="50"/>
      <c r="QHJ331" s="50"/>
      <c r="QHK331" s="50"/>
      <c r="QHL331" s="50"/>
      <c r="QHM331" s="50"/>
      <c r="QHN331" s="50"/>
      <c r="QHO331" s="50"/>
      <c r="QHP331" s="50"/>
      <c r="QHQ331" s="50"/>
      <c r="QHR331" s="50"/>
      <c r="QHS331" s="50"/>
      <c r="QHT331" s="50"/>
      <c r="QHU331" s="50"/>
      <c r="QHV331" s="50"/>
      <c r="QHW331" s="50"/>
      <c r="QHX331" s="50"/>
      <c r="QHY331" s="50"/>
      <c r="QHZ331" s="50"/>
      <c r="QIA331" s="50"/>
      <c r="QIB331" s="50"/>
      <c r="QIC331" s="50"/>
      <c r="QID331" s="50"/>
      <c r="QIE331" s="50"/>
      <c r="QIF331" s="50"/>
      <c r="QIG331" s="50"/>
      <c r="QIH331" s="50"/>
      <c r="QII331" s="50"/>
      <c r="QIJ331" s="50"/>
      <c r="QIK331" s="50"/>
      <c r="QIL331" s="50"/>
      <c r="QIM331" s="50"/>
      <c r="QIN331" s="50"/>
      <c r="QIO331" s="50"/>
      <c r="QIP331" s="50"/>
      <c r="QIQ331" s="50"/>
      <c r="QIR331" s="50"/>
      <c r="QIS331" s="50"/>
      <c r="QIT331" s="50"/>
      <c r="QIU331" s="50"/>
      <c r="QIV331" s="50"/>
      <c r="QIW331" s="50"/>
      <c r="QIX331" s="50"/>
      <c r="QIY331" s="50"/>
      <c r="QIZ331" s="50"/>
      <c r="QJA331" s="50"/>
      <c r="QJB331" s="50"/>
      <c r="QJC331" s="50"/>
      <c r="QJD331" s="50"/>
      <c r="QJE331" s="50"/>
      <c r="QJF331" s="50"/>
      <c r="QJG331" s="50"/>
      <c r="QJH331" s="50"/>
      <c r="QJI331" s="50"/>
      <c r="QJJ331" s="50"/>
      <c r="QJK331" s="50"/>
      <c r="QJL331" s="50"/>
      <c r="QJM331" s="50"/>
      <c r="QJN331" s="50"/>
      <c r="QJO331" s="50"/>
      <c r="QJP331" s="50"/>
      <c r="QJQ331" s="50"/>
      <c r="QJR331" s="50"/>
      <c r="QJS331" s="50"/>
      <c r="QJT331" s="50"/>
      <c r="QJU331" s="50"/>
      <c r="QJV331" s="50"/>
      <c r="QJW331" s="50"/>
      <c r="QJX331" s="50"/>
      <c r="QJZ331" s="50"/>
      <c r="QKB331" s="50"/>
      <c r="QKC331" s="50"/>
      <c r="QKD331" s="50"/>
      <c r="QKE331" s="50"/>
      <c r="QKF331" s="50"/>
      <c r="QKG331" s="50"/>
      <c r="QKH331" s="50"/>
      <c r="QKI331" s="50"/>
      <c r="QKN331" s="50"/>
      <c r="QKO331" s="50"/>
      <c r="QKP331" s="50"/>
      <c r="QKQ331" s="50"/>
      <c r="QKR331" s="50"/>
      <c r="QKS331" s="50"/>
      <c r="QKT331" s="50"/>
      <c r="QKU331" s="50"/>
      <c r="QKV331" s="50"/>
      <c r="QKW331" s="50"/>
      <c r="QKX331" s="50"/>
      <c r="QKY331" s="50"/>
      <c r="QKZ331" s="50"/>
      <c r="QLA331" s="50"/>
      <c r="QLB331" s="50"/>
      <c r="QLC331" s="50"/>
      <c r="QLD331" s="50"/>
      <c r="QLE331" s="50"/>
      <c r="QLF331" s="50"/>
      <c r="QLG331" s="50"/>
      <c r="QLH331" s="50"/>
      <c r="QLI331" s="50"/>
      <c r="QLJ331" s="50"/>
      <c r="QLK331" s="50"/>
      <c r="QLL331" s="50"/>
      <c r="QLM331" s="50"/>
      <c r="QLN331" s="50"/>
      <c r="QLO331" s="50"/>
      <c r="QLP331" s="50"/>
      <c r="QLQ331" s="50"/>
      <c r="QLR331" s="50"/>
      <c r="QLS331" s="50"/>
      <c r="QLT331" s="50"/>
      <c r="QLU331" s="50"/>
      <c r="QLV331" s="50"/>
      <c r="QLW331" s="50"/>
      <c r="QLX331" s="50"/>
      <c r="QLY331" s="50"/>
      <c r="QLZ331" s="50"/>
      <c r="QMA331" s="50"/>
      <c r="QMB331" s="50"/>
      <c r="QMC331" s="50"/>
      <c r="QMD331" s="50"/>
      <c r="QME331" s="50"/>
      <c r="QMF331" s="50"/>
      <c r="QMG331" s="50"/>
      <c r="QMH331" s="50"/>
      <c r="QMI331" s="50"/>
      <c r="QMJ331" s="50"/>
      <c r="QMK331" s="50"/>
      <c r="QML331" s="50"/>
      <c r="QMM331" s="50"/>
      <c r="QMN331" s="50"/>
      <c r="QMO331" s="50"/>
      <c r="QMP331" s="50"/>
      <c r="QMQ331" s="50"/>
      <c r="QMR331" s="50"/>
      <c r="QMS331" s="50"/>
      <c r="QMT331" s="50"/>
      <c r="QMU331" s="50"/>
      <c r="QMV331" s="50"/>
      <c r="QMW331" s="50"/>
      <c r="QMX331" s="50"/>
      <c r="QMY331" s="50"/>
      <c r="QMZ331" s="50"/>
      <c r="QNA331" s="50"/>
      <c r="QNB331" s="50"/>
      <c r="QNC331" s="50"/>
      <c r="QND331" s="50"/>
      <c r="QNE331" s="50"/>
      <c r="QNF331" s="50"/>
      <c r="QNG331" s="50"/>
      <c r="QNH331" s="50"/>
      <c r="QNI331" s="50"/>
      <c r="QNJ331" s="50"/>
      <c r="QNK331" s="50"/>
      <c r="QNL331" s="50"/>
      <c r="QNM331" s="50"/>
      <c r="QNN331" s="50"/>
      <c r="QNO331" s="50"/>
      <c r="QNP331" s="50"/>
      <c r="QNQ331" s="50"/>
      <c r="QNR331" s="50"/>
      <c r="QNS331" s="50"/>
      <c r="QNT331" s="50"/>
      <c r="QNU331" s="50"/>
      <c r="QNV331" s="50"/>
      <c r="QNW331" s="50"/>
      <c r="QNX331" s="50"/>
      <c r="QNY331" s="50"/>
      <c r="QNZ331" s="50"/>
      <c r="QOA331" s="50"/>
      <c r="QOB331" s="50"/>
      <c r="QOC331" s="50"/>
      <c r="QOD331" s="50"/>
      <c r="QOE331" s="50"/>
      <c r="QOF331" s="50"/>
      <c r="QOG331" s="50"/>
      <c r="QOH331" s="50"/>
      <c r="QOI331" s="50"/>
      <c r="QOJ331" s="50"/>
      <c r="QOK331" s="50"/>
      <c r="QOL331" s="50"/>
      <c r="QOM331" s="50"/>
      <c r="QON331" s="50"/>
      <c r="QOO331" s="50"/>
      <c r="QOP331" s="50"/>
      <c r="QOQ331" s="50"/>
      <c r="QOR331" s="50"/>
      <c r="QOS331" s="50"/>
      <c r="QOT331" s="50"/>
      <c r="QOU331" s="50"/>
      <c r="QOV331" s="50"/>
      <c r="QOW331" s="50"/>
      <c r="QOX331" s="50"/>
      <c r="QOY331" s="50"/>
      <c r="QOZ331" s="50"/>
      <c r="QPA331" s="50"/>
      <c r="QPB331" s="50"/>
      <c r="QPC331" s="50"/>
      <c r="QPD331" s="50"/>
      <c r="QPE331" s="50"/>
      <c r="QPF331" s="50"/>
      <c r="QPG331" s="50"/>
      <c r="QPH331" s="50"/>
      <c r="QPI331" s="50"/>
      <c r="QPJ331" s="50"/>
      <c r="QPK331" s="50"/>
      <c r="QPL331" s="50"/>
      <c r="QPM331" s="50"/>
      <c r="QPN331" s="50"/>
      <c r="QPO331" s="50"/>
      <c r="QPP331" s="50"/>
      <c r="QPQ331" s="50"/>
      <c r="QPR331" s="50"/>
      <c r="QPS331" s="50"/>
      <c r="QPT331" s="50"/>
      <c r="QPU331" s="50"/>
      <c r="QPV331" s="50"/>
      <c r="QPW331" s="50"/>
      <c r="QPX331" s="50"/>
      <c r="QPY331" s="50"/>
      <c r="QPZ331" s="50"/>
      <c r="QQA331" s="50"/>
      <c r="QQB331" s="50"/>
      <c r="QQC331" s="50"/>
      <c r="QQD331" s="50"/>
      <c r="QQE331" s="50"/>
      <c r="QQF331" s="50"/>
      <c r="QQG331" s="50"/>
      <c r="QQH331" s="50"/>
      <c r="QQI331" s="50"/>
      <c r="QQJ331" s="50"/>
      <c r="QQK331" s="50"/>
      <c r="QQL331" s="50"/>
      <c r="QQM331" s="50"/>
      <c r="QQN331" s="50"/>
      <c r="QQO331" s="50"/>
      <c r="QQP331" s="50"/>
      <c r="QQQ331" s="50"/>
      <c r="QQR331" s="50"/>
      <c r="QQS331" s="50"/>
      <c r="QQT331" s="50"/>
      <c r="QQU331" s="50"/>
      <c r="QQV331" s="50"/>
      <c r="QQW331" s="50"/>
      <c r="QQX331" s="50"/>
      <c r="QQY331" s="50"/>
      <c r="QQZ331" s="50"/>
      <c r="QRA331" s="50"/>
      <c r="QRB331" s="50"/>
      <c r="QRC331" s="50"/>
      <c r="QRD331" s="50"/>
      <c r="QRE331" s="50"/>
      <c r="QRF331" s="50"/>
      <c r="QRG331" s="50"/>
      <c r="QRH331" s="50"/>
      <c r="QRI331" s="50"/>
      <c r="QRJ331" s="50"/>
      <c r="QRK331" s="50"/>
      <c r="QRL331" s="50"/>
      <c r="QRM331" s="50"/>
      <c r="QRN331" s="50"/>
      <c r="QRO331" s="50"/>
      <c r="QRP331" s="50"/>
      <c r="QRQ331" s="50"/>
      <c r="QRR331" s="50"/>
      <c r="QRS331" s="50"/>
      <c r="QRT331" s="50"/>
      <c r="QRU331" s="50"/>
      <c r="QRV331" s="50"/>
      <c r="QRW331" s="50"/>
      <c r="QRX331" s="50"/>
      <c r="QRY331" s="50"/>
      <c r="QRZ331" s="50"/>
      <c r="QSA331" s="50"/>
      <c r="QSB331" s="50"/>
      <c r="QSC331" s="50"/>
      <c r="QSD331" s="50"/>
      <c r="QSE331" s="50"/>
      <c r="QSF331" s="50"/>
      <c r="QSG331" s="50"/>
      <c r="QSH331" s="50"/>
      <c r="QSI331" s="50"/>
      <c r="QSJ331" s="50"/>
      <c r="QSK331" s="50"/>
      <c r="QSL331" s="50"/>
      <c r="QSM331" s="50"/>
      <c r="QSN331" s="50"/>
      <c r="QSO331" s="50"/>
      <c r="QSP331" s="50"/>
      <c r="QSQ331" s="50"/>
      <c r="QSR331" s="50"/>
      <c r="QSS331" s="50"/>
      <c r="QST331" s="50"/>
      <c r="QSU331" s="50"/>
      <c r="QSV331" s="50"/>
      <c r="QSW331" s="50"/>
      <c r="QSX331" s="50"/>
      <c r="QSY331" s="50"/>
      <c r="QSZ331" s="50"/>
      <c r="QTA331" s="50"/>
      <c r="QTB331" s="50"/>
      <c r="QTC331" s="50"/>
      <c r="QTD331" s="50"/>
      <c r="QTE331" s="50"/>
      <c r="QTF331" s="50"/>
      <c r="QTG331" s="50"/>
      <c r="QTH331" s="50"/>
      <c r="QTI331" s="50"/>
      <c r="QTJ331" s="50"/>
      <c r="QTK331" s="50"/>
      <c r="QTL331" s="50"/>
      <c r="QTM331" s="50"/>
      <c r="QTN331" s="50"/>
      <c r="QTO331" s="50"/>
      <c r="QTP331" s="50"/>
      <c r="QTQ331" s="50"/>
      <c r="QTR331" s="50"/>
      <c r="QTS331" s="50"/>
      <c r="QTT331" s="50"/>
      <c r="QTV331" s="50"/>
      <c r="QTX331" s="50"/>
      <c r="QTY331" s="50"/>
      <c r="QTZ331" s="50"/>
      <c r="QUA331" s="50"/>
      <c r="QUB331" s="50"/>
      <c r="QUC331" s="50"/>
      <c r="QUD331" s="50"/>
      <c r="QUE331" s="50"/>
      <c r="QUJ331" s="50"/>
      <c r="QUK331" s="50"/>
      <c r="QUL331" s="50"/>
      <c r="QUM331" s="50"/>
      <c r="QUN331" s="50"/>
      <c r="QUO331" s="50"/>
      <c r="QUP331" s="50"/>
      <c r="QUQ331" s="50"/>
      <c r="QUR331" s="50"/>
      <c r="QUS331" s="50"/>
      <c r="QUT331" s="50"/>
      <c r="QUU331" s="50"/>
      <c r="QUV331" s="50"/>
      <c r="QUW331" s="50"/>
      <c r="QUX331" s="50"/>
      <c r="QUY331" s="50"/>
      <c r="QUZ331" s="50"/>
      <c r="QVA331" s="50"/>
      <c r="QVB331" s="50"/>
      <c r="QVC331" s="50"/>
      <c r="QVD331" s="50"/>
      <c r="QVE331" s="50"/>
      <c r="QVF331" s="50"/>
      <c r="QVG331" s="50"/>
      <c r="QVH331" s="50"/>
      <c r="QVI331" s="50"/>
      <c r="QVJ331" s="50"/>
      <c r="QVK331" s="50"/>
      <c r="QVL331" s="50"/>
      <c r="QVM331" s="50"/>
      <c r="QVN331" s="50"/>
      <c r="QVO331" s="50"/>
      <c r="QVP331" s="50"/>
      <c r="QVQ331" s="50"/>
      <c r="QVR331" s="50"/>
      <c r="QVS331" s="50"/>
      <c r="QVT331" s="50"/>
      <c r="QVU331" s="50"/>
      <c r="QVV331" s="50"/>
      <c r="QVW331" s="50"/>
      <c r="QVX331" s="50"/>
      <c r="QVY331" s="50"/>
      <c r="QVZ331" s="50"/>
      <c r="QWA331" s="50"/>
      <c r="QWB331" s="50"/>
      <c r="QWC331" s="50"/>
      <c r="QWD331" s="50"/>
      <c r="QWE331" s="50"/>
      <c r="QWF331" s="50"/>
      <c r="QWG331" s="50"/>
      <c r="QWH331" s="50"/>
      <c r="QWI331" s="50"/>
      <c r="QWJ331" s="50"/>
      <c r="QWK331" s="50"/>
      <c r="QWL331" s="50"/>
      <c r="QWM331" s="50"/>
      <c r="QWN331" s="50"/>
      <c r="QWO331" s="50"/>
      <c r="QWP331" s="50"/>
      <c r="QWQ331" s="50"/>
      <c r="QWR331" s="50"/>
      <c r="QWS331" s="50"/>
      <c r="QWT331" s="50"/>
      <c r="QWU331" s="50"/>
      <c r="QWV331" s="50"/>
      <c r="QWW331" s="50"/>
      <c r="QWX331" s="50"/>
      <c r="QWY331" s="50"/>
      <c r="QWZ331" s="50"/>
      <c r="QXA331" s="50"/>
      <c r="QXB331" s="50"/>
      <c r="QXC331" s="50"/>
      <c r="QXD331" s="50"/>
      <c r="QXE331" s="50"/>
      <c r="QXF331" s="50"/>
      <c r="QXG331" s="50"/>
      <c r="QXH331" s="50"/>
      <c r="QXI331" s="50"/>
      <c r="QXJ331" s="50"/>
      <c r="QXK331" s="50"/>
      <c r="QXL331" s="50"/>
      <c r="QXM331" s="50"/>
      <c r="QXN331" s="50"/>
      <c r="QXO331" s="50"/>
      <c r="QXP331" s="50"/>
      <c r="QXQ331" s="50"/>
      <c r="QXR331" s="50"/>
      <c r="QXS331" s="50"/>
      <c r="QXT331" s="50"/>
      <c r="QXU331" s="50"/>
      <c r="QXV331" s="50"/>
      <c r="QXW331" s="50"/>
      <c r="QXX331" s="50"/>
      <c r="QXY331" s="50"/>
      <c r="QXZ331" s="50"/>
      <c r="QYA331" s="50"/>
      <c r="QYB331" s="50"/>
      <c r="QYC331" s="50"/>
      <c r="QYD331" s="50"/>
      <c r="QYE331" s="50"/>
      <c r="QYF331" s="50"/>
      <c r="QYG331" s="50"/>
      <c r="QYH331" s="50"/>
      <c r="QYI331" s="50"/>
      <c r="QYJ331" s="50"/>
      <c r="QYK331" s="50"/>
      <c r="QYL331" s="50"/>
      <c r="QYM331" s="50"/>
      <c r="QYN331" s="50"/>
      <c r="QYO331" s="50"/>
      <c r="QYP331" s="50"/>
      <c r="QYQ331" s="50"/>
      <c r="QYR331" s="50"/>
      <c r="QYS331" s="50"/>
      <c r="QYT331" s="50"/>
      <c r="QYU331" s="50"/>
      <c r="QYV331" s="50"/>
      <c r="QYW331" s="50"/>
      <c r="QYX331" s="50"/>
      <c r="QYY331" s="50"/>
      <c r="QYZ331" s="50"/>
      <c r="QZA331" s="50"/>
      <c r="QZB331" s="50"/>
      <c r="QZC331" s="50"/>
      <c r="QZD331" s="50"/>
      <c r="QZE331" s="50"/>
      <c r="QZF331" s="50"/>
      <c r="QZG331" s="50"/>
      <c r="QZH331" s="50"/>
      <c r="QZI331" s="50"/>
      <c r="QZJ331" s="50"/>
      <c r="QZK331" s="50"/>
      <c r="QZL331" s="50"/>
      <c r="QZM331" s="50"/>
      <c r="QZN331" s="50"/>
      <c r="QZO331" s="50"/>
      <c r="QZP331" s="50"/>
      <c r="QZQ331" s="50"/>
      <c r="QZR331" s="50"/>
      <c r="QZS331" s="50"/>
      <c r="QZT331" s="50"/>
      <c r="QZU331" s="50"/>
      <c r="QZV331" s="50"/>
      <c r="QZW331" s="50"/>
      <c r="QZX331" s="50"/>
      <c r="QZY331" s="50"/>
      <c r="QZZ331" s="50"/>
      <c r="RAA331" s="50"/>
      <c r="RAB331" s="50"/>
      <c r="RAC331" s="50"/>
      <c r="RAD331" s="50"/>
      <c r="RAE331" s="50"/>
      <c r="RAF331" s="50"/>
      <c r="RAG331" s="50"/>
      <c r="RAH331" s="50"/>
      <c r="RAI331" s="50"/>
      <c r="RAJ331" s="50"/>
      <c r="RAK331" s="50"/>
      <c r="RAL331" s="50"/>
      <c r="RAM331" s="50"/>
      <c r="RAN331" s="50"/>
      <c r="RAO331" s="50"/>
      <c r="RAP331" s="50"/>
      <c r="RAQ331" s="50"/>
      <c r="RAR331" s="50"/>
      <c r="RAS331" s="50"/>
      <c r="RAT331" s="50"/>
      <c r="RAU331" s="50"/>
      <c r="RAV331" s="50"/>
      <c r="RAW331" s="50"/>
      <c r="RAX331" s="50"/>
      <c r="RAY331" s="50"/>
      <c r="RAZ331" s="50"/>
      <c r="RBA331" s="50"/>
      <c r="RBB331" s="50"/>
      <c r="RBC331" s="50"/>
      <c r="RBD331" s="50"/>
      <c r="RBE331" s="50"/>
      <c r="RBF331" s="50"/>
      <c r="RBG331" s="50"/>
      <c r="RBH331" s="50"/>
      <c r="RBI331" s="50"/>
      <c r="RBJ331" s="50"/>
      <c r="RBK331" s="50"/>
      <c r="RBL331" s="50"/>
      <c r="RBM331" s="50"/>
      <c r="RBN331" s="50"/>
      <c r="RBO331" s="50"/>
      <c r="RBP331" s="50"/>
      <c r="RBQ331" s="50"/>
      <c r="RBR331" s="50"/>
      <c r="RBS331" s="50"/>
      <c r="RBT331" s="50"/>
      <c r="RBU331" s="50"/>
      <c r="RBV331" s="50"/>
      <c r="RBW331" s="50"/>
      <c r="RBX331" s="50"/>
      <c r="RBY331" s="50"/>
      <c r="RBZ331" s="50"/>
      <c r="RCA331" s="50"/>
      <c r="RCB331" s="50"/>
      <c r="RCC331" s="50"/>
      <c r="RCD331" s="50"/>
      <c r="RCE331" s="50"/>
      <c r="RCF331" s="50"/>
      <c r="RCG331" s="50"/>
      <c r="RCH331" s="50"/>
      <c r="RCI331" s="50"/>
      <c r="RCJ331" s="50"/>
      <c r="RCK331" s="50"/>
      <c r="RCL331" s="50"/>
      <c r="RCM331" s="50"/>
      <c r="RCN331" s="50"/>
      <c r="RCO331" s="50"/>
      <c r="RCP331" s="50"/>
      <c r="RCQ331" s="50"/>
      <c r="RCR331" s="50"/>
      <c r="RCS331" s="50"/>
      <c r="RCT331" s="50"/>
      <c r="RCU331" s="50"/>
      <c r="RCV331" s="50"/>
      <c r="RCW331" s="50"/>
      <c r="RCX331" s="50"/>
      <c r="RCY331" s="50"/>
      <c r="RCZ331" s="50"/>
      <c r="RDA331" s="50"/>
      <c r="RDB331" s="50"/>
      <c r="RDC331" s="50"/>
      <c r="RDD331" s="50"/>
      <c r="RDE331" s="50"/>
      <c r="RDF331" s="50"/>
      <c r="RDG331" s="50"/>
      <c r="RDH331" s="50"/>
      <c r="RDI331" s="50"/>
      <c r="RDJ331" s="50"/>
      <c r="RDK331" s="50"/>
      <c r="RDL331" s="50"/>
      <c r="RDM331" s="50"/>
      <c r="RDN331" s="50"/>
      <c r="RDO331" s="50"/>
      <c r="RDP331" s="50"/>
      <c r="RDR331" s="50"/>
      <c r="RDT331" s="50"/>
      <c r="RDU331" s="50"/>
      <c r="RDV331" s="50"/>
      <c r="RDW331" s="50"/>
      <c r="RDX331" s="50"/>
      <c r="RDY331" s="50"/>
      <c r="RDZ331" s="50"/>
      <c r="REA331" s="50"/>
      <c r="REF331" s="50"/>
      <c r="REG331" s="50"/>
      <c r="REH331" s="50"/>
      <c r="REI331" s="50"/>
      <c r="REJ331" s="50"/>
      <c r="REK331" s="50"/>
      <c r="REL331" s="50"/>
      <c r="REM331" s="50"/>
      <c r="REN331" s="50"/>
      <c r="REO331" s="50"/>
      <c r="REP331" s="50"/>
      <c r="REQ331" s="50"/>
      <c r="RER331" s="50"/>
      <c r="RES331" s="50"/>
      <c r="RET331" s="50"/>
      <c r="REU331" s="50"/>
      <c r="REV331" s="50"/>
      <c r="REW331" s="50"/>
      <c r="REX331" s="50"/>
      <c r="REY331" s="50"/>
      <c r="REZ331" s="50"/>
      <c r="RFA331" s="50"/>
      <c r="RFB331" s="50"/>
      <c r="RFC331" s="50"/>
      <c r="RFD331" s="50"/>
      <c r="RFE331" s="50"/>
      <c r="RFF331" s="50"/>
      <c r="RFG331" s="50"/>
      <c r="RFH331" s="50"/>
      <c r="RFI331" s="50"/>
      <c r="RFJ331" s="50"/>
      <c r="RFK331" s="50"/>
      <c r="RFL331" s="50"/>
      <c r="RFM331" s="50"/>
      <c r="RFN331" s="50"/>
      <c r="RFO331" s="50"/>
      <c r="RFP331" s="50"/>
      <c r="RFQ331" s="50"/>
      <c r="RFR331" s="50"/>
      <c r="RFS331" s="50"/>
      <c r="RFT331" s="50"/>
      <c r="RFU331" s="50"/>
      <c r="RFV331" s="50"/>
      <c r="RFW331" s="50"/>
      <c r="RFX331" s="50"/>
      <c r="RFY331" s="50"/>
      <c r="RFZ331" s="50"/>
      <c r="RGA331" s="50"/>
      <c r="RGB331" s="50"/>
      <c r="RGC331" s="50"/>
      <c r="RGD331" s="50"/>
      <c r="RGE331" s="50"/>
      <c r="RGF331" s="50"/>
      <c r="RGG331" s="50"/>
      <c r="RGH331" s="50"/>
      <c r="RGI331" s="50"/>
      <c r="RGJ331" s="50"/>
      <c r="RGK331" s="50"/>
      <c r="RGL331" s="50"/>
      <c r="RGM331" s="50"/>
      <c r="RGN331" s="50"/>
      <c r="RGO331" s="50"/>
      <c r="RGP331" s="50"/>
      <c r="RGQ331" s="50"/>
      <c r="RGR331" s="50"/>
      <c r="RGS331" s="50"/>
      <c r="RGT331" s="50"/>
      <c r="RGU331" s="50"/>
      <c r="RGV331" s="50"/>
      <c r="RGW331" s="50"/>
      <c r="RGX331" s="50"/>
      <c r="RGY331" s="50"/>
      <c r="RGZ331" s="50"/>
      <c r="RHA331" s="50"/>
      <c r="RHB331" s="50"/>
      <c r="RHC331" s="50"/>
      <c r="RHD331" s="50"/>
      <c r="RHE331" s="50"/>
      <c r="RHF331" s="50"/>
      <c r="RHG331" s="50"/>
      <c r="RHH331" s="50"/>
      <c r="RHI331" s="50"/>
      <c r="RHJ331" s="50"/>
      <c r="RHK331" s="50"/>
      <c r="RHL331" s="50"/>
      <c r="RHM331" s="50"/>
      <c r="RHN331" s="50"/>
      <c r="RHO331" s="50"/>
      <c r="RHP331" s="50"/>
      <c r="RHQ331" s="50"/>
      <c r="RHR331" s="50"/>
      <c r="RHS331" s="50"/>
      <c r="RHT331" s="50"/>
      <c r="RHU331" s="50"/>
      <c r="RHV331" s="50"/>
      <c r="RHW331" s="50"/>
      <c r="RHX331" s="50"/>
      <c r="RHY331" s="50"/>
      <c r="RHZ331" s="50"/>
      <c r="RIA331" s="50"/>
      <c r="RIB331" s="50"/>
      <c r="RIC331" s="50"/>
      <c r="RID331" s="50"/>
      <c r="RIE331" s="50"/>
      <c r="RIF331" s="50"/>
      <c r="RIG331" s="50"/>
      <c r="RIH331" s="50"/>
      <c r="RII331" s="50"/>
      <c r="RIJ331" s="50"/>
      <c r="RIK331" s="50"/>
      <c r="RIL331" s="50"/>
      <c r="RIM331" s="50"/>
      <c r="RIN331" s="50"/>
      <c r="RIO331" s="50"/>
      <c r="RIP331" s="50"/>
      <c r="RIQ331" s="50"/>
      <c r="RIR331" s="50"/>
      <c r="RIS331" s="50"/>
      <c r="RIT331" s="50"/>
      <c r="RIU331" s="50"/>
      <c r="RIV331" s="50"/>
      <c r="RIW331" s="50"/>
      <c r="RIX331" s="50"/>
      <c r="RIY331" s="50"/>
      <c r="RIZ331" s="50"/>
      <c r="RJA331" s="50"/>
      <c r="RJB331" s="50"/>
      <c r="RJC331" s="50"/>
      <c r="RJD331" s="50"/>
      <c r="RJE331" s="50"/>
      <c r="RJF331" s="50"/>
      <c r="RJG331" s="50"/>
      <c r="RJH331" s="50"/>
      <c r="RJI331" s="50"/>
      <c r="RJJ331" s="50"/>
      <c r="RJK331" s="50"/>
      <c r="RJL331" s="50"/>
      <c r="RJM331" s="50"/>
      <c r="RJN331" s="50"/>
      <c r="RJO331" s="50"/>
      <c r="RJP331" s="50"/>
      <c r="RJQ331" s="50"/>
      <c r="RJR331" s="50"/>
      <c r="RJS331" s="50"/>
      <c r="RJT331" s="50"/>
      <c r="RJU331" s="50"/>
      <c r="RJV331" s="50"/>
      <c r="RJW331" s="50"/>
      <c r="RJX331" s="50"/>
      <c r="RJY331" s="50"/>
      <c r="RJZ331" s="50"/>
      <c r="RKA331" s="50"/>
      <c r="RKB331" s="50"/>
      <c r="RKC331" s="50"/>
      <c r="RKD331" s="50"/>
      <c r="RKE331" s="50"/>
      <c r="RKF331" s="50"/>
      <c r="RKG331" s="50"/>
      <c r="RKH331" s="50"/>
      <c r="RKI331" s="50"/>
      <c r="RKJ331" s="50"/>
      <c r="RKK331" s="50"/>
      <c r="RKL331" s="50"/>
      <c r="RKM331" s="50"/>
      <c r="RKN331" s="50"/>
      <c r="RKO331" s="50"/>
      <c r="RKP331" s="50"/>
      <c r="RKQ331" s="50"/>
      <c r="RKR331" s="50"/>
      <c r="RKS331" s="50"/>
      <c r="RKT331" s="50"/>
      <c r="RKU331" s="50"/>
      <c r="RKV331" s="50"/>
      <c r="RKW331" s="50"/>
      <c r="RKX331" s="50"/>
      <c r="RKY331" s="50"/>
      <c r="RKZ331" s="50"/>
      <c r="RLA331" s="50"/>
      <c r="RLB331" s="50"/>
      <c r="RLC331" s="50"/>
      <c r="RLD331" s="50"/>
      <c r="RLE331" s="50"/>
      <c r="RLF331" s="50"/>
      <c r="RLG331" s="50"/>
      <c r="RLH331" s="50"/>
      <c r="RLI331" s="50"/>
      <c r="RLJ331" s="50"/>
      <c r="RLK331" s="50"/>
      <c r="RLL331" s="50"/>
      <c r="RLM331" s="50"/>
      <c r="RLN331" s="50"/>
      <c r="RLO331" s="50"/>
      <c r="RLP331" s="50"/>
      <c r="RLQ331" s="50"/>
      <c r="RLR331" s="50"/>
      <c r="RLS331" s="50"/>
      <c r="RLT331" s="50"/>
      <c r="RLU331" s="50"/>
      <c r="RLV331" s="50"/>
      <c r="RLW331" s="50"/>
      <c r="RLX331" s="50"/>
      <c r="RLY331" s="50"/>
      <c r="RLZ331" s="50"/>
      <c r="RMA331" s="50"/>
      <c r="RMB331" s="50"/>
      <c r="RMC331" s="50"/>
      <c r="RMD331" s="50"/>
      <c r="RME331" s="50"/>
      <c r="RMF331" s="50"/>
      <c r="RMG331" s="50"/>
      <c r="RMH331" s="50"/>
      <c r="RMI331" s="50"/>
      <c r="RMJ331" s="50"/>
      <c r="RMK331" s="50"/>
      <c r="RML331" s="50"/>
      <c r="RMM331" s="50"/>
      <c r="RMN331" s="50"/>
      <c r="RMO331" s="50"/>
      <c r="RMP331" s="50"/>
      <c r="RMQ331" s="50"/>
      <c r="RMR331" s="50"/>
      <c r="RMS331" s="50"/>
      <c r="RMT331" s="50"/>
      <c r="RMU331" s="50"/>
      <c r="RMV331" s="50"/>
      <c r="RMW331" s="50"/>
      <c r="RMX331" s="50"/>
      <c r="RMY331" s="50"/>
      <c r="RMZ331" s="50"/>
      <c r="RNA331" s="50"/>
      <c r="RNB331" s="50"/>
      <c r="RNC331" s="50"/>
      <c r="RND331" s="50"/>
      <c r="RNE331" s="50"/>
      <c r="RNF331" s="50"/>
      <c r="RNG331" s="50"/>
      <c r="RNH331" s="50"/>
      <c r="RNI331" s="50"/>
      <c r="RNJ331" s="50"/>
      <c r="RNK331" s="50"/>
      <c r="RNL331" s="50"/>
      <c r="RNN331" s="50"/>
      <c r="RNP331" s="50"/>
      <c r="RNQ331" s="50"/>
      <c r="RNR331" s="50"/>
      <c r="RNS331" s="50"/>
      <c r="RNT331" s="50"/>
      <c r="RNU331" s="50"/>
      <c r="RNV331" s="50"/>
      <c r="RNW331" s="50"/>
      <c r="ROB331" s="50"/>
      <c r="ROC331" s="50"/>
      <c r="ROD331" s="50"/>
      <c r="ROE331" s="50"/>
      <c r="ROF331" s="50"/>
      <c r="ROG331" s="50"/>
      <c r="ROH331" s="50"/>
      <c r="ROI331" s="50"/>
      <c r="ROJ331" s="50"/>
      <c r="ROK331" s="50"/>
      <c r="ROL331" s="50"/>
      <c r="ROM331" s="50"/>
      <c r="RON331" s="50"/>
      <c r="ROO331" s="50"/>
      <c r="ROP331" s="50"/>
      <c r="ROQ331" s="50"/>
      <c r="ROR331" s="50"/>
      <c r="ROS331" s="50"/>
      <c r="ROT331" s="50"/>
      <c r="ROU331" s="50"/>
      <c r="ROV331" s="50"/>
      <c r="ROW331" s="50"/>
      <c r="ROX331" s="50"/>
      <c r="ROY331" s="50"/>
      <c r="ROZ331" s="50"/>
      <c r="RPA331" s="50"/>
      <c r="RPB331" s="50"/>
      <c r="RPC331" s="50"/>
      <c r="RPD331" s="50"/>
      <c r="RPE331" s="50"/>
      <c r="RPF331" s="50"/>
      <c r="RPG331" s="50"/>
      <c r="RPH331" s="50"/>
      <c r="RPI331" s="50"/>
      <c r="RPJ331" s="50"/>
      <c r="RPK331" s="50"/>
      <c r="RPL331" s="50"/>
      <c r="RPM331" s="50"/>
      <c r="RPN331" s="50"/>
      <c r="RPO331" s="50"/>
      <c r="RPP331" s="50"/>
      <c r="RPQ331" s="50"/>
      <c r="RPR331" s="50"/>
      <c r="RPS331" s="50"/>
      <c r="RPT331" s="50"/>
      <c r="RPU331" s="50"/>
      <c r="RPV331" s="50"/>
      <c r="RPW331" s="50"/>
      <c r="RPX331" s="50"/>
      <c r="RPY331" s="50"/>
      <c r="RPZ331" s="50"/>
      <c r="RQA331" s="50"/>
      <c r="RQB331" s="50"/>
      <c r="RQC331" s="50"/>
      <c r="RQD331" s="50"/>
      <c r="RQE331" s="50"/>
      <c r="RQF331" s="50"/>
      <c r="RQG331" s="50"/>
      <c r="RQH331" s="50"/>
      <c r="RQI331" s="50"/>
      <c r="RQJ331" s="50"/>
      <c r="RQK331" s="50"/>
      <c r="RQL331" s="50"/>
      <c r="RQM331" s="50"/>
      <c r="RQN331" s="50"/>
      <c r="RQO331" s="50"/>
      <c r="RQP331" s="50"/>
      <c r="RQQ331" s="50"/>
      <c r="RQR331" s="50"/>
      <c r="RQS331" s="50"/>
      <c r="RQT331" s="50"/>
      <c r="RQU331" s="50"/>
      <c r="RQV331" s="50"/>
      <c r="RQW331" s="50"/>
      <c r="RQX331" s="50"/>
      <c r="RQY331" s="50"/>
      <c r="RQZ331" s="50"/>
      <c r="RRA331" s="50"/>
      <c r="RRB331" s="50"/>
      <c r="RRC331" s="50"/>
      <c r="RRD331" s="50"/>
      <c r="RRE331" s="50"/>
      <c r="RRF331" s="50"/>
      <c r="RRG331" s="50"/>
      <c r="RRH331" s="50"/>
      <c r="RRI331" s="50"/>
      <c r="RRJ331" s="50"/>
      <c r="RRK331" s="50"/>
      <c r="RRL331" s="50"/>
      <c r="RRM331" s="50"/>
      <c r="RRN331" s="50"/>
      <c r="RRO331" s="50"/>
      <c r="RRP331" s="50"/>
      <c r="RRQ331" s="50"/>
      <c r="RRR331" s="50"/>
      <c r="RRS331" s="50"/>
      <c r="RRT331" s="50"/>
      <c r="RRU331" s="50"/>
      <c r="RRV331" s="50"/>
      <c r="RRW331" s="50"/>
      <c r="RRX331" s="50"/>
      <c r="RRY331" s="50"/>
      <c r="RRZ331" s="50"/>
      <c r="RSA331" s="50"/>
      <c r="RSB331" s="50"/>
      <c r="RSC331" s="50"/>
      <c r="RSD331" s="50"/>
      <c r="RSE331" s="50"/>
      <c r="RSF331" s="50"/>
      <c r="RSG331" s="50"/>
      <c r="RSH331" s="50"/>
      <c r="RSI331" s="50"/>
      <c r="RSJ331" s="50"/>
      <c r="RSK331" s="50"/>
      <c r="RSL331" s="50"/>
      <c r="RSM331" s="50"/>
      <c r="RSN331" s="50"/>
      <c r="RSO331" s="50"/>
      <c r="RSP331" s="50"/>
      <c r="RSQ331" s="50"/>
      <c r="RSR331" s="50"/>
      <c r="RSS331" s="50"/>
      <c r="RST331" s="50"/>
      <c r="RSU331" s="50"/>
      <c r="RSV331" s="50"/>
      <c r="RSW331" s="50"/>
      <c r="RSX331" s="50"/>
      <c r="RSY331" s="50"/>
      <c r="RSZ331" s="50"/>
      <c r="RTA331" s="50"/>
      <c r="RTB331" s="50"/>
      <c r="RTC331" s="50"/>
      <c r="RTD331" s="50"/>
      <c r="RTE331" s="50"/>
      <c r="RTF331" s="50"/>
      <c r="RTG331" s="50"/>
      <c r="RTH331" s="50"/>
      <c r="RTI331" s="50"/>
      <c r="RTJ331" s="50"/>
      <c r="RTK331" s="50"/>
      <c r="RTL331" s="50"/>
      <c r="RTM331" s="50"/>
      <c r="RTN331" s="50"/>
      <c r="RTO331" s="50"/>
      <c r="RTP331" s="50"/>
      <c r="RTQ331" s="50"/>
      <c r="RTR331" s="50"/>
      <c r="RTS331" s="50"/>
      <c r="RTT331" s="50"/>
      <c r="RTU331" s="50"/>
      <c r="RTV331" s="50"/>
      <c r="RTW331" s="50"/>
      <c r="RTX331" s="50"/>
      <c r="RTY331" s="50"/>
      <c r="RTZ331" s="50"/>
      <c r="RUA331" s="50"/>
      <c r="RUB331" s="50"/>
      <c r="RUC331" s="50"/>
      <c r="RUD331" s="50"/>
      <c r="RUE331" s="50"/>
      <c r="RUF331" s="50"/>
      <c r="RUG331" s="50"/>
      <c r="RUH331" s="50"/>
      <c r="RUI331" s="50"/>
      <c r="RUJ331" s="50"/>
      <c r="RUK331" s="50"/>
      <c r="RUL331" s="50"/>
      <c r="RUM331" s="50"/>
      <c r="RUN331" s="50"/>
      <c r="RUO331" s="50"/>
      <c r="RUP331" s="50"/>
      <c r="RUQ331" s="50"/>
      <c r="RUR331" s="50"/>
      <c r="RUS331" s="50"/>
      <c r="RUT331" s="50"/>
      <c r="RUU331" s="50"/>
      <c r="RUV331" s="50"/>
      <c r="RUW331" s="50"/>
      <c r="RUX331" s="50"/>
      <c r="RUY331" s="50"/>
      <c r="RUZ331" s="50"/>
      <c r="RVA331" s="50"/>
      <c r="RVB331" s="50"/>
      <c r="RVC331" s="50"/>
      <c r="RVD331" s="50"/>
      <c r="RVE331" s="50"/>
      <c r="RVF331" s="50"/>
      <c r="RVG331" s="50"/>
      <c r="RVH331" s="50"/>
      <c r="RVI331" s="50"/>
      <c r="RVJ331" s="50"/>
      <c r="RVK331" s="50"/>
      <c r="RVL331" s="50"/>
      <c r="RVM331" s="50"/>
      <c r="RVN331" s="50"/>
      <c r="RVO331" s="50"/>
      <c r="RVP331" s="50"/>
      <c r="RVQ331" s="50"/>
      <c r="RVR331" s="50"/>
      <c r="RVS331" s="50"/>
      <c r="RVT331" s="50"/>
      <c r="RVU331" s="50"/>
      <c r="RVV331" s="50"/>
      <c r="RVW331" s="50"/>
      <c r="RVX331" s="50"/>
      <c r="RVY331" s="50"/>
      <c r="RVZ331" s="50"/>
      <c r="RWA331" s="50"/>
      <c r="RWB331" s="50"/>
      <c r="RWC331" s="50"/>
      <c r="RWD331" s="50"/>
      <c r="RWE331" s="50"/>
      <c r="RWF331" s="50"/>
      <c r="RWG331" s="50"/>
      <c r="RWH331" s="50"/>
      <c r="RWI331" s="50"/>
      <c r="RWJ331" s="50"/>
      <c r="RWK331" s="50"/>
      <c r="RWL331" s="50"/>
      <c r="RWM331" s="50"/>
      <c r="RWN331" s="50"/>
      <c r="RWO331" s="50"/>
      <c r="RWP331" s="50"/>
      <c r="RWQ331" s="50"/>
      <c r="RWR331" s="50"/>
      <c r="RWS331" s="50"/>
      <c r="RWT331" s="50"/>
      <c r="RWU331" s="50"/>
      <c r="RWV331" s="50"/>
      <c r="RWW331" s="50"/>
      <c r="RWX331" s="50"/>
      <c r="RWY331" s="50"/>
      <c r="RWZ331" s="50"/>
      <c r="RXA331" s="50"/>
      <c r="RXB331" s="50"/>
      <c r="RXC331" s="50"/>
      <c r="RXD331" s="50"/>
      <c r="RXE331" s="50"/>
      <c r="RXF331" s="50"/>
      <c r="RXG331" s="50"/>
      <c r="RXH331" s="50"/>
      <c r="RXJ331" s="50"/>
      <c r="RXL331" s="50"/>
      <c r="RXM331" s="50"/>
      <c r="RXN331" s="50"/>
      <c r="RXO331" s="50"/>
      <c r="RXP331" s="50"/>
      <c r="RXQ331" s="50"/>
      <c r="RXR331" s="50"/>
      <c r="RXS331" s="50"/>
      <c r="RXX331" s="50"/>
      <c r="RXY331" s="50"/>
      <c r="RXZ331" s="50"/>
      <c r="RYA331" s="50"/>
      <c r="RYB331" s="50"/>
      <c r="RYC331" s="50"/>
      <c r="RYD331" s="50"/>
      <c r="RYE331" s="50"/>
      <c r="RYF331" s="50"/>
      <c r="RYG331" s="50"/>
      <c r="RYH331" s="50"/>
      <c r="RYI331" s="50"/>
      <c r="RYJ331" s="50"/>
      <c r="RYK331" s="50"/>
      <c r="RYL331" s="50"/>
      <c r="RYM331" s="50"/>
      <c r="RYN331" s="50"/>
      <c r="RYO331" s="50"/>
      <c r="RYP331" s="50"/>
      <c r="RYQ331" s="50"/>
      <c r="RYR331" s="50"/>
      <c r="RYS331" s="50"/>
      <c r="RYT331" s="50"/>
      <c r="RYU331" s="50"/>
      <c r="RYV331" s="50"/>
      <c r="RYW331" s="50"/>
      <c r="RYX331" s="50"/>
      <c r="RYY331" s="50"/>
      <c r="RYZ331" s="50"/>
      <c r="RZA331" s="50"/>
      <c r="RZB331" s="50"/>
      <c r="RZC331" s="50"/>
      <c r="RZD331" s="50"/>
      <c r="RZE331" s="50"/>
      <c r="RZF331" s="50"/>
      <c r="RZG331" s="50"/>
      <c r="RZH331" s="50"/>
      <c r="RZI331" s="50"/>
      <c r="RZJ331" s="50"/>
      <c r="RZK331" s="50"/>
      <c r="RZL331" s="50"/>
      <c r="RZM331" s="50"/>
      <c r="RZN331" s="50"/>
      <c r="RZO331" s="50"/>
      <c r="RZP331" s="50"/>
      <c r="RZQ331" s="50"/>
      <c r="RZR331" s="50"/>
      <c r="RZS331" s="50"/>
      <c r="RZT331" s="50"/>
      <c r="RZU331" s="50"/>
      <c r="RZV331" s="50"/>
      <c r="RZW331" s="50"/>
      <c r="RZX331" s="50"/>
      <c r="RZY331" s="50"/>
      <c r="RZZ331" s="50"/>
      <c r="SAA331" s="50"/>
      <c r="SAB331" s="50"/>
      <c r="SAC331" s="50"/>
      <c r="SAD331" s="50"/>
      <c r="SAE331" s="50"/>
      <c r="SAF331" s="50"/>
      <c r="SAG331" s="50"/>
      <c r="SAH331" s="50"/>
      <c r="SAI331" s="50"/>
      <c r="SAJ331" s="50"/>
      <c r="SAK331" s="50"/>
      <c r="SAL331" s="50"/>
      <c r="SAM331" s="50"/>
      <c r="SAN331" s="50"/>
      <c r="SAO331" s="50"/>
      <c r="SAP331" s="50"/>
      <c r="SAQ331" s="50"/>
      <c r="SAR331" s="50"/>
      <c r="SAS331" s="50"/>
      <c r="SAT331" s="50"/>
      <c r="SAU331" s="50"/>
      <c r="SAV331" s="50"/>
      <c r="SAW331" s="50"/>
      <c r="SAX331" s="50"/>
      <c r="SAY331" s="50"/>
      <c r="SAZ331" s="50"/>
      <c r="SBA331" s="50"/>
      <c r="SBB331" s="50"/>
      <c r="SBC331" s="50"/>
      <c r="SBD331" s="50"/>
      <c r="SBE331" s="50"/>
      <c r="SBF331" s="50"/>
      <c r="SBG331" s="50"/>
      <c r="SBH331" s="50"/>
      <c r="SBI331" s="50"/>
      <c r="SBJ331" s="50"/>
      <c r="SBK331" s="50"/>
      <c r="SBL331" s="50"/>
      <c r="SBM331" s="50"/>
      <c r="SBN331" s="50"/>
      <c r="SBO331" s="50"/>
      <c r="SBP331" s="50"/>
      <c r="SBQ331" s="50"/>
      <c r="SBR331" s="50"/>
      <c r="SBS331" s="50"/>
      <c r="SBT331" s="50"/>
      <c r="SBU331" s="50"/>
      <c r="SBV331" s="50"/>
      <c r="SBW331" s="50"/>
      <c r="SBX331" s="50"/>
      <c r="SBY331" s="50"/>
      <c r="SBZ331" s="50"/>
      <c r="SCA331" s="50"/>
      <c r="SCB331" s="50"/>
      <c r="SCC331" s="50"/>
      <c r="SCD331" s="50"/>
      <c r="SCE331" s="50"/>
      <c r="SCF331" s="50"/>
      <c r="SCG331" s="50"/>
      <c r="SCH331" s="50"/>
      <c r="SCI331" s="50"/>
      <c r="SCJ331" s="50"/>
      <c r="SCK331" s="50"/>
      <c r="SCL331" s="50"/>
      <c r="SCM331" s="50"/>
      <c r="SCN331" s="50"/>
      <c r="SCO331" s="50"/>
      <c r="SCP331" s="50"/>
      <c r="SCQ331" s="50"/>
      <c r="SCR331" s="50"/>
      <c r="SCS331" s="50"/>
      <c r="SCT331" s="50"/>
      <c r="SCU331" s="50"/>
      <c r="SCV331" s="50"/>
      <c r="SCW331" s="50"/>
      <c r="SCX331" s="50"/>
      <c r="SCY331" s="50"/>
      <c r="SCZ331" s="50"/>
      <c r="SDA331" s="50"/>
      <c r="SDB331" s="50"/>
      <c r="SDC331" s="50"/>
      <c r="SDD331" s="50"/>
      <c r="SDE331" s="50"/>
      <c r="SDF331" s="50"/>
      <c r="SDG331" s="50"/>
      <c r="SDH331" s="50"/>
      <c r="SDI331" s="50"/>
      <c r="SDJ331" s="50"/>
      <c r="SDK331" s="50"/>
      <c r="SDL331" s="50"/>
      <c r="SDM331" s="50"/>
      <c r="SDN331" s="50"/>
      <c r="SDO331" s="50"/>
      <c r="SDP331" s="50"/>
      <c r="SDQ331" s="50"/>
      <c r="SDR331" s="50"/>
      <c r="SDS331" s="50"/>
      <c r="SDT331" s="50"/>
      <c r="SDU331" s="50"/>
      <c r="SDV331" s="50"/>
      <c r="SDW331" s="50"/>
      <c r="SDX331" s="50"/>
      <c r="SDY331" s="50"/>
      <c r="SDZ331" s="50"/>
      <c r="SEA331" s="50"/>
      <c r="SEB331" s="50"/>
      <c r="SEC331" s="50"/>
      <c r="SED331" s="50"/>
      <c r="SEE331" s="50"/>
      <c r="SEF331" s="50"/>
      <c r="SEG331" s="50"/>
      <c r="SEH331" s="50"/>
      <c r="SEI331" s="50"/>
      <c r="SEJ331" s="50"/>
      <c r="SEK331" s="50"/>
      <c r="SEL331" s="50"/>
      <c r="SEM331" s="50"/>
      <c r="SEN331" s="50"/>
      <c r="SEO331" s="50"/>
      <c r="SEP331" s="50"/>
      <c r="SEQ331" s="50"/>
      <c r="SER331" s="50"/>
      <c r="SES331" s="50"/>
      <c r="SET331" s="50"/>
      <c r="SEU331" s="50"/>
      <c r="SEV331" s="50"/>
      <c r="SEW331" s="50"/>
      <c r="SEX331" s="50"/>
      <c r="SEY331" s="50"/>
      <c r="SEZ331" s="50"/>
      <c r="SFA331" s="50"/>
      <c r="SFB331" s="50"/>
      <c r="SFC331" s="50"/>
      <c r="SFD331" s="50"/>
      <c r="SFE331" s="50"/>
      <c r="SFF331" s="50"/>
      <c r="SFG331" s="50"/>
      <c r="SFH331" s="50"/>
      <c r="SFI331" s="50"/>
      <c r="SFJ331" s="50"/>
      <c r="SFK331" s="50"/>
      <c r="SFL331" s="50"/>
      <c r="SFM331" s="50"/>
      <c r="SFN331" s="50"/>
      <c r="SFO331" s="50"/>
      <c r="SFP331" s="50"/>
      <c r="SFQ331" s="50"/>
      <c r="SFR331" s="50"/>
      <c r="SFS331" s="50"/>
      <c r="SFT331" s="50"/>
      <c r="SFU331" s="50"/>
      <c r="SFV331" s="50"/>
      <c r="SFW331" s="50"/>
      <c r="SFX331" s="50"/>
      <c r="SFY331" s="50"/>
      <c r="SFZ331" s="50"/>
      <c r="SGA331" s="50"/>
      <c r="SGB331" s="50"/>
      <c r="SGC331" s="50"/>
      <c r="SGD331" s="50"/>
      <c r="SGE331" s="50"/>
      <c r="SGF331" s="50"/>
      <c r="SGG331" s="50"/>
      <c r="SGH331" s="50"/>
      <c r="SGI331" s="50"/>
      <c r="SGJ331" s="50"/>
      <c r="SGK331" s="50"/>
      <c r="SGL331" s="50"/>
      <c r="SGM331" s="50"/>
      <c r="SGN331" s="50"/>
      <c r="SGO331" s="50"/>
      <c r="SGP331" s="50"/>
      <c r="SGQ331" s="50"/>
      <c r="SGR331" s="50"/>
      <c r="SGS331" s="50"/>
      <c r="SGT331" s="50"/>
      <c r="SGU331" s="50"/>
      <c r="SGV331" s="50"/>
      <c r="SGW331" s="50"/>
      <c r="SGX331" s="50"/>
      <c r="SGY331" s="50"/>
      <c r="SGZ331" s="50"/>
      <c r="SHA331" s="50"/>
      <c r="SHB331" s="50"/>
      <c r="SHC331" s="50"/>
      <c r="SHD331" s="50"/>
      <c r="SHF331" s="50"/>
      <c r="SHH331" s="50"/>
      <c r="SHI331" s="50"/>
      <c r="SHJ331" s="50"/>
      <c r="SHK331" s="50"/>
      <c r="SHL331" s="50"/>
      <c r="SHM331" s="50"/>
      <c r="SHN331" s="50"/>
      <c r="SHO331" s="50"/>
      <c r="SHT331" s="50"/>
      <c r="SHU331" s="50"/>
      <c r="SHV331" s="50"/>
      <c r="SHW331" s="50"/>
      <c r="SHX331" s="50"/>
      <c r="SHY331" s="50"/>
      <c r="SHZ331" s="50"/>
      <c r="SIA331" s="50"/>
      <c r="SIB331" s="50"/>
      <c r="SIC331" s="50"/>
      <c r="SID331" s="50"/>
      <c r="SIE331" s="50"/>
      <c r="SIF331" s="50"/>
      <c r="SIG331" s="50"/>
      <c r="SIH331" s="50"/>
      <c r="SII331" s="50"/>
      <c r="SIJ331" s="50"/>
      <c r="SIK331" s="50"/>
      <c r="SIL331" s="50"/>
      <c r="SIM331" s="50"/>
      <c r="SIN331" s="50"/>
      <c r="SIO331" s="50"/>
      <c r="SIP331" s="50"/>
      <c r="SIQ331" s="50"/>
      <c r="SIR331" s="50"/>
      <c r="SIS331" s="50"/>
      <c r="SIT331" s="50"/>
      <c r="SIU331" s="50"/>
      <c r="SIV331" s="50"/>
      <c r="SIW331" s="50"/>
      <c r="SIX331" s="50"/>
      <c r="SIY331" s="50"/>
      <c r="SIZ331" s="50"/>
      <c r="SJA331" s="50"/>
      <c r="SJB331" s="50"/>
      <c r="SJC331" s="50"/>
      <c r="SJD331" s="50"/>
      <c r="SJE331" s="50"/>
      <c r="SJF331" s="50"/>
      <c r="SJG331" s="50"/>
      <c r="SJH331" s="50"/>
      <c r="SJI331" s="50"/>
      <c r="SJJ331" s="50"/>
      <c r="SJK331" s="50"/>
      <c r="SJL331" s="50"/>
      <c r="SJM331" s="50"/>
      <c r="SJN331" s="50"/>
      <c r="SJO331" s="50"/>
      <c r="SJP331" s="50"/>
      <c r="SJQ331" s="50"/>
      <c r="SJR331" s="50"/>
      <c r="SJS331" s="50"/>
      <c r="SJT331" s="50"/>
      <c r="SJU331" s="50"/>
      <c r="SJV331" s="50"/>
      <c r="SJW331" s="50"/>
      <c r="SJX331" s="50"/>
      <c r="SJY331" s="50"/>
      <c r="SJZ331" s="50"/>
      <c r="SKA331" s="50"/>
      <c r="SKB331" s="50"/>
      <c r="SKC331" s="50"/>
      <c r="SKD331" s="50"/>
      <c r="SKE331" s="50"/>
      <c r="SKF331" s="50"/>
      <c r="SKG331" s="50"/>
      <c r="SKH331" s="50"/>
      <c r="SKI331" s="50"/>
      <c r="SKJ331" s="50"/>
      <c r="SKK331" s="50"/>
      <c r="SKL331" s="50"/>
      <c r="SKM331" s="50"/>
      <c r="SKN331" s="50"/>
      <c r="SKO331" s="50"/>
      <c r="SKP331" s="50"/>
      <c r="SKQ331" s="50"/>
      <c r="SKR331" s="50"/>
      <c r="SKS331" s="50"/>
      <c r="SKT331" s="50"/>
      <c r="SKU331" s="50"/>
      <c r="SKV331" s="50"/>
      <c r="SKW331" s="50"/>
      <c r="SKX331" s="50"/>
      <c r="SKY331" s="50"/>
      <c r="SKZ331" s="50"/>
      <c r="SLA331" s="50"/>
      <c r="SLB331" s="50"/>
      <c r="SLC331" s="50"/>
      <c r="SLD331" s="50"/>
      <c r="SLE331" s="50"/>
      <c r="SLF331" s="50"/>
      <c r="SLG331" s="50"/>
      <c r="SLH331" s="50"/>
      <c r="SLI331" s="50"/>
      <c r="SLJ331" s="50"/>
      <c r="SLK331" s="50"/>
      <c r="SLL331" s="50"/>
      <c r="SLM331" s="50"/>
      <c r="SLN331" s="50"/>
      <c r="SLO331" s="50"/>
      <c r="SLP331" s="50"/>
      <c r="SLQ331" s="50"/>
      <c r="SLR331" s="50"/>
      <c r="SLS331" s="50"/>
      <c r="SLT331" s="50"/>
      <c r="SLU331" s="50"/>
      <c r="SLV331" s="50"/>
      <c r="SLW331" s="50"/>
      <c r="SLX331" s="50"/>
      <c r="SLY331" s="50"/>
      <c r="SLZ331" s="50"/>
      <c r="SMA331" s="50"/>
      <c r="SMB331" s="50"/>
      <c r="SMC331" s="50"/>
      <c r="SMD331" s="50"/>
      <c r="SME331" s="50"/>
      <c r="SMF331" s="50"/>
      <c r="SMG331" s="50"/>
      <c r="SMH331" s="50"/>
      <c r="SMI331" s="50"/>
      <c r="SMJ331" s="50"/>
      <c r="SMK331" s="50"/>
      <c r="SML331" s="50"/>
      <c r="SMM331" s="50"/>
      <c r="SMN331" s="50"/>
      <c r="SMO331" s="50"/>
      <c r="SMP331" s="50"/>
      <c r="SMQ331" s="50"/>
      <c r="SMR331" s="50"/>
      <c r="SMS331" s="50"/>
      <c r="SMT331" s="50"/>
      <c r="SMU331" s="50"/>
      <c r="SMV331" s="50"/>
      <c r="SMW331" s="50"/>
      <c r="SMX331" s="50"/>
      <c r="SMY331" s="50"/>
      <c r="SMZ331" s="50"/>
      <c r="SNA331" s="50"/>
      <c r="SNB331" s="50"/>
      <c r="SNC331" s="50"/>
      <c r="SND331" s="50"/>
      <c r="SNE331" s="50"/>
      <c r="SNF331" s="50"/>
      <c r="SNG331" s="50"/>
      <c r="SNH331" s="50"/>
      <c r="SNI331" s="50"/>
      <c r="SNJ331" s="50"/>
      <c r="SNK331" s="50"/>
      <c r="SNL331" s="50"/>
      <c r="SNM331" s="50"/>
      <c r="SNN331" s="50"/>
      <c r="SNO331" s="50"/>
      <c r="SNP331" s="50"/>
      <c r="SNQ331" s="50"/>
      <c r="SNR331" s="50"/>
      <c r="SNS331" s="50"/>
      <c r="SNT331" s="50"/>
      <c r="SNU331" s="50"/>
      <c r="SNV331" s="50"/>
      <c r="SNW331" s="50"/>
      <c r="SNX331" s="50"/>
      <c r="SNY331" s="50"/>
      <c r="SNZ331" s="50"/>
      <c r="SOA331" s="50"/>
      <c r="SOB331" s="50"/>
      <c r="SOC331" s="50"/>
      <c r="SOD331" s="50"/>
      <c r="SOE331" s="50"/>
      <c r="SOF331" s="50"/>
      <c r="SOG331" s="50"/>
      <c r="SOH331" s="50"/>
      <c r="SOI331" s="50"/>
      <c r="SOJ331" s="50"/>
      <c r="SOK331" s="50"/>
      <c r="SOL331" s="50"/>
      <c r="SOM331" s="50"/>
      <c r="SON331" s="50"/>
      <c r="SOO331" s="50"/>
      <c r="SOP331" s="50"/>
      <c r="SOQ331" s="50"/>
      <c r="SOR331" s="50"/>
      <c r="SOS331" s="50"/>
      <c r="SOT331" s="50"/>
      <c r="SOU331" s="50"/>
      <c r="SOV331" s="50"/>
      <c r="SOW331" s="50"/>
      <c r="SOX331" s="50"/>
      <c r="SOY331" s="50"/>
      <c r="SOZ331" s="50"/>
      <c r="SPA331" s="50"/>
      <c r="SPB331" s="50"/>
      <c r="SPC331" s="50"/>
      <c r="SPD331" s="50"/>
      <c r="SPE331" s="50"/>
      <c r="SPF331" s="50"/>
      <c r="SPG331" s="50"/>
      <c r="SPH331" s="50"/>
      <c r="SPI331" s="50"/>
      <c r="SPJ331" s="50"/>
      <c r="SPK331" s="50"/>
      <c r="SPL331" s="50"/>
      <c r="SPM331" s="50"/>
      <c r="SPN331" s="50"/>
      <c r="SPO331" s="50"/>
      <c r="SPP331" s="50"/>
      <c r="SPQ331" s="50"/>
      <c r="SPR331" s="50"/>
      <c r="SPS331" s="50"/>
      <c r="SPT331" s="50"/>
      <c r="SPU331" s="50"/>
      <c r="SPV331" s="50"/>
      <c r="SPW331" s="50"/>
      <c r="SPX331" s="50"/>
      <c r="SPY331" s="50"/>
      <c r="SPZ331" s="50"/>
      <c r="SQA331" s="50"/>
      <c r="SQB331" s="50"/>
      <c r="SQC331" s="50"/>
      <c r="SQD331" s="50"/>
      <c r="SQE331" s="50"/>
      <c r="SQF331" s="50"/>
      <c r="SQG331" s="50"/>
      <c r="SQH331" s="50"/>
      <c r="SQI331" s="50"/>
      <c r="SQJ331" s="50"/>
      <c r="SQK331" s="50"/>
      <c r="SQL331" s="50"/>
      <c r="SQM331" s="50"/>
      <c r="SQN331" s="50"/>
      <c r="SQO331" s="50"/>
      <c r="SQP331" s="50"/>
      <c r="SQQ331" s="50"/>
      <c r="SQR331" s="50"/>
      <c r="SQS331" s="50"/>
      <c r="SQT331" s="50"/>
      <c r="SQU331" s="50"/>
      <c r="SQV331" s="50"/>
      <c r="SQW331" s="50"/>
      <c r="SQX331" s="50"/>
      <c r="SQY331" s="50"/>
      <c r="SQZ331" s="50"/>
      <c r="SRB331" s="50"/>
      <c r="SRD331" s="50"/>
      <c r="SRE331" s="50"/>
      <c r="SRF331" s="50"/>
      <c r="SRG331" s="50"/>
      <c r="SRH331" s="50"/>
      <c r="SRI331" s="50"/>
      <c r="SRJ331" s="50"/>
      <c r="SRK331" s="50"/>
      <c r="SRP331" s="50"/>
      <c r="SRQ331" s="50"/>
      <c r="SRR331" s="50"/>
      <c r="SRS331" s="50"/>
      <c r="SRT331" s="50"/>
      <c r="SRU331" s="50"/>
      <c r="SRV331" s="50"/>
      <c r="SRW331" s="50"/>
      <c r="SRX331" s="50"/>
      <c r="SRY331" s="50"/>
      <c r="SRZ331" s="50"/>
      <c r="SSA331" s="50"/>
      <c r="SSB331" s="50"/>
      <c r="SSC331" s="50"/>
      <c r="SSD331" s="50"/>
      <c r="SSE331" s="50"/>
      <c r="SSF331" s="50"/>
      <c r="SSG331" s="50"/>
      <c r="SSH331" s="50"/>
      <c r="SSI331" s="50"/>
      <c r="SSJ331" s="50"/>
      <c r="SSK331" s="50"/>
      <c r="SSL331" s="50"/>
      <c r="SSM331" s="50"/>
      <c r="SSN331" s="50"/>
      <c r="SSO331" s="50"/>
      <c r="SSP331" s="50"/>
      <c r="SSQ331" s="50"/>
      <c r="SSR331" s="50"/>
      <c r="SSS331" s="50"/>
      <c r="SST331" s="50"/>
      <c r="SSU331" s="50"/>
      <c r="SSV331" s="50"/>
      <c r="SSW331" s="50"/>
      <c r="SSX331" s="50"/>
      <c r="SSY331" s="50"/>
      <c r="SSZ331" s="50"/>
      <c r="STA331" s="50"/>
      <c r="STB331" s="50"/>
      <c r="STC331" s="50"/>
      <c r="STD331" s="50"/>
      <c r="STE331" s="50"/>
      <c r="STF331" s="50"/>
      <c r="STG331" s="50"/>
      <c r="STH331" s="50"/>
      <c r="STI331" s="50"/>
      <c r="STJ331" s="50"/>
      <c r="STK331" s="50"/>
      <c r="STL331" s="50"/>
      <c r="STM331" s="50"/>
      <c r="STN331" s="50"/>
      <c r="STO331" s="50"/>
      <c r="STP331" s="50"/>
      <c r="STQ331" s="50"/>
      <c r="STR331" s="50"/>
      <c r="STS331" s="50"/>
      <c r="STT331" s="50"/>
      <c r="STU331" s="50"/>
      <c r="STV331" s="50"/>
      <c r="STW331" s="50"/>
      <c r="STX331" s="50"/>
      <c r="STY331" s="50"/>
      <c r="STZ331" s="50"/>
      <c r="SUA331" s="50"/>
      <c r="SUB331" s="50"/>
      <c r="SUC331" s="50"/>
      <c r="SUD331" s="50"/>
      <c r="SUE331" s="50"/>
      <c r="SUF331" s="50"/>
      <c r="SUG331" s="50"/>
      <c r="SUH331" s="50"/>
      <c r="SUI331" s="50"/>
      <c r="SUJ331" s="50"/>
      <c r="SUK331" s="50"/>
      <c r="SUL331" s="50"/>
      <c r="SUM331" s="50"/>
      <c r="SUN331" s="50"/>
      <c r="SUO331" s="50"/>
      <c r="SUP331" s="50"/>
      <c r="SUQ331" s="50"/>
      <c r="SUR331" s="50"/>
      <c r="SUS331" s="50"/>
      <c r="SUT331" s="50"/>
      <c r="SUU331" s="50"/>
      <c r="SUV331" s="50"/>
      <c r="SUW331" s="50"/>
      <c r="SUX331" s="50"/>
      <c r="SUY331" s="50"/>
      <c r="SUZ331" s="50"/>
      <c r="SVA331" s="50"/>
      <c r="SVB331" s="50"/>
      <c r="SVC331" s="50"/>
      <c r="SVD331" s="50"/>
      <c r="SVE331" s="50"/>
      <c r="SVF331" s="50"/>
      <c r="SVG331" s="50"/>
      <c r="SVH331" s="50"/>
      <c r="SVI331" s="50"/>
      <c r="SVJ331" s="50"/>
      <c r="SVK331" s="50"/>
      <c r="SVL331" s="50"/>
      <c r="SVM331" s="50"/>
      <c r="SVN331" s="50"/>
      <c r="SVO331" s="50"/>
      <c r="SVP331" s="50"/>
      <c r="SVQ331" s="50"/>
      <c r="SVR331" s="50"/>
      <c r="SVS331" s="50"/>
      <c r="SVT331" s="50"/>
      <c r="SVU331" s="50"/>
      <c r="SVV331" s="50"/>
      <c r="SVW331" s="50"/>
      <c r="SVX331" s="50"/>
      <c r="SVY331" s="50"/>
      <c r="SVZ331" s="50"/>
      <c r="SWA331" s="50"/>
      <c r="SWB331" s="50"/>
      <c r="SWC331" s="50"/>
      <c r="SWD331" s="50"/>
      <c r="SWE331" s="50"/>
      <c r="SWF331" s="50"/>
      <c r="SWG331" s="50"/>
      <c r="SWH331" s="50"/>
      <c r="SWI331" s="50"/>
      <c r="SWJ331" s="50"/>
      <c r="SWK331" s="50"/>
      <c r="SWL331" s="50"/>
      <c r="SWM331" s="50"/>
      <c r="SWN331" s="50"/>
      <c r="SWO331" s="50"/>
      <c r="SWP331" s="50"/>
      <c r="SWQ331" s="50"/>
      <c r="SWR331" s="50"/>
      <c r="SWS331" s="50"/>
      <c r="SWT331" s="50"/>
      <c r="SWU331" s="50"/>
      <c r="SWV331" s="50"/>
      <c r="SWW331" s="50"/>
      <c r="SWX331" s="50"/>
      <c r="SWY331" s="50"/>
      <c r="SWZ331" s="50"/>
      <c r="SXA331" s="50"/>
      <c r="SXB331" s="50"/>
      <c r="SXC331" s="50"/>
      <c r="SXD331" s="50"/>
      <c r="SXE331" s="50"/>
      <c r="SXF331" s="50"/>
      <c r="SXG331" s="50"/>
      <c r="SXH331" s="50"/>
      <c r="SXI331" s="50"/>
      <c r="SXJ331" s="50"/>
      <c r="SXK331" s="50"/>
      <c r="SXL331" s="50"/>
      <c r="SXM331" s="50"/>
      <c r="SXN331" s="50"/>
      <c r="SXO331" s="50"/>
      <c r="SXP331" s="50"/>
      <c r="SXQ331" s="50"/>
      <c r="SXR331" s="50"/>
      <c r="SXS331" s="50"/>
      <c r="SXT331" s="50"/>
      <c r="SXU331" s="50"/>
      <c r="SXV331" s="50"/>
      <c r="SXW331" s="50"/>
      <c r="SXX331" s="50"/>
      <c r="SXY331" s="50"/>
      <c r="SXZ331" s="50"/>
      <c r="SYA331" s="50"/>
      <c r="SYB331" s="50"/>
      <c r="SYC331" s="50"/>
      <c r="SYD331" s="50"/>
      <c r="SYE331" s="50"/>
      <c r="SYF331" s="50"/>
      <c r="SYG331" s="50"/>
      <c r="SYH331" s="50"/>
      <c r="SYI331" s="50"/>
      <c r="SYJ331" s="50"/>
      <c r="SYK331" s="50"/>
      <c r="SYL331" s="50"/>
      <c r="SYM331" s="50"/>
      <c r="SYN331" s="50"/>
      <c r="SYO331" s="50"/>
      <c r="SYP331" s="50"/>
      <c r="SYQ331" s="50"/>
      <c r="SYR331" s="50"/>
      <c r="SYS331" s="50"/>
      <c r="SYT331" s="50"/>
      <c r="SYU331" s="50"/>
      <c r="SYV331" s="50"/>
      <c r="SYW331" s="50"/>
      <c r="SYX331" s="50"/>
      <c r="SYY331" s="50"/>
      <c r="SYZ331" s="50"/>
      <c r="SZA331" s="50"/>
      <c r="SZB331" s="50"/>
      <c r="SZC331" s="50"/>
      <c r="SZD331" s="50"/>
      <c r="SZE331" s="50"/>
      <c r="SZF331" s="50"/>
      <c r="SZG331" s="50"/>
      <c r="SZH331" s="50"/>
      <c r="SZI331" s="50"/>
      <c r="SZJ331" s="50"/>
      <c r="SZK331" s="50"/>
      <c r="SZL331" s="50"/>
      <c r="SZM331" s="50"/>
      <c r="SZN331" s="50"/>
      <c r="SZO331" s="50"/>
      <c r="SZP331" s="50"/>
      <c r="SZQ331" s="50"/>
      <c r="SZR331" s="50"/>
      <c r="SZS331" s="50"/>
      <c r="SZT331" s="50"/>
      <c r="SZU331" s="50"/>
      <c r="SZV331" s="50"/>
      <c r="SZW331" s="50"/>
      <c r="SZX331" s="50"/>
      <c r="SZY331" s="50"/>
      <c r="SZZ331" s="50"/>
      <c r="TAA331" s="50"/>
      <c r="TAB331" s="50"/>
      <c r="TAC331" s="50"/>
      <c r="TAD331" s="50"/>
      <c r="TAE331" s="50"/>
      <c r="TAF331" s="50"/>
      <c r="TAG331" s="50"/>
      <c r="TAH331" s="50"/>
      <c r="TAI331" s="50"/>
      <c r="TAJ331" s="50"/>
      <c r="TAK331" s="50"/>
      <c r="TAL331" s="50"/>
      <c r="TAM331" s="50"/>
      <c r="TAN331" s="50"/>
      <c r="TAO331" s="50"/>
      <c r="TAP331" s="50"/>
      <c r="TAQ331" s="50"/>
      <c r="TAR331" s="50"/>
      <c r="TAS331" s="50"/>
      <c r="TAT331" s="50"/>
      <c r="TAU331" s="50"/>
      <c r="TAV331" s="50"/>
      <c r="TAX331" s="50"/>
      <c r="TAZ331" s="50"/>
      <c r="TBA331" s="50"/>
      <c r="TBB331" s="50"/>
      <c r="TBC331" s="50"/>
      <c r="TBD331" s="50"/>
      <c r="TBE331" s="50"/>
      <c r="TBF331" s="50"/>
      <c r="TBG331" s="50"/>
      <c r="TBL331" s="50"/>
      <c r="TBM331" s="50"/>
      <c r="TBN331" s="50"/>
      <c r="TBO331" s="50"/>
      <c r="TBP331" s="50"/>
      <c r="TBQ331" s="50"/>
      <c r="TBR331" s="50"/>
      <c r="TBS331" s="50"/>
      <c r="TBT331" s="50"/>
      <c r="TBU331" s="50"/>
      <c r="TBV331" s="50"/>
      <c r="TBW331" s="50"/>
      <c r="TBX331" s="50"/>
      <c r="TBY331" s="50"/>
      <c r="TBZ331" s="50"/>
      <c r="TCA331" s="50"/>
      <c r="TCB331" s="50"/>
      <c r="TCC331" s="50"/>
      <c r="TCD331" s="50"/>
      <c r="TCE331" s="50"/>
      <c r="TCF331" s="50"/>
      <c r="TCG331" s="50"/>
      <c r="TCH331" s="50"/>
      <c r="TCI331" s="50"/>
      <c r="TCJ331" s="50"/>
      <c r="TCK331" s="50"/>
      <c r="TCL331" s="50"/>
      <c r="TCM331" s="50"/>
      <c r="TCN331" s="50"/>
      <c r="TCO331" s="50"/>
      <c r="TCP331" s="50"/>
      <c r="TCQ331" s="50"/>
      <c r="TCR331" s="50"/>
      <c r="TCS331" s="50"/>
      <c r="TCT331" s="50"/>
      <c r="TCU331" s="50"/>
      <c r="TCV331" s="50"/>
      <c r="TCW331" s="50"/>
      <c r="TCX331" s="50"/>
      <c r="TCY331" s="50"/>
      <c r="TCZ331" s="50"/>
      <c r="TDA331" s="50"/>
      <c r="TDB331" s="50"/>
      <c r="TDC331" s="50"/>
      <c r="TDD331" s="50"/>
      <c r="TDE331" s="50"/>
      <c r="TDF331" s="50"/>
      <c r="TDG331" s="50"/>
      <c r="TDH331" s="50"/>
      <c r="TDI331" s="50"/>
      <c r="TDJ331" s="50"/>
      <c r="TDK331" s="50"/>
      <c r="TDL331" s="50"/>
      <c r="TDM331" s="50"/>
      <c r="TDN331" s="50"/>
      <c r="TDO331" s="50"/>
      <c r="TDP331" s="50"/>
      <c r="TDQ331" s="50"/>
      <c r="TDR331" s="50"/>
      <c r="TDS331" s="50"/>
      <c r="TDT331" s="50"/>
      <c r="TDU331" s="50"/>
      <c r="TDV331" s="50"/>
      <c r="TDW331" s="50"/>
      <c r="TDX331" s="50"/>
      <c r="TDY331" s="50"/>
      <c r="TDZ331" s="50"/>
      <c r="TEA331" s="50"/>
      <c r="TEB331" s="50"/>
      <c r="TEC331" s="50"/>
      <c r="TED331" s="50"/>
      <c r="TEE331" s="50"/>
      <c r="TEF331" s="50"/>
      <c r="TEG331" s="50"/>
      <c r="TEH331" s="50"/>
      <c r="TEI331" s="50"/>
      <c r="TEJ331" s="50"/>
      <c r="TEK331" s="50"/>
      <c r="TEL331" s="50"/>
      <c r="TEM331" s="50"/>
      <c r="TEN331" s="50"/>
      <c r="TEO331" s="50"/>
      <c r="TEP331" s="50"/>
      <c r="TEQ331" s="50"/>
      <c r="TER331" s="50"/>
      <c r="TES331" s="50"/>
      <c r="TET331" s="50"/>
      <c r="TEU331" s="50"/>
      <c r="TEV331" s="50"/>
      <c r="TEW331" s="50"/>
      <c r="TEX331" s="50"/>
      <c r="TEY331" s="50"/>
      <c r="TEZ331" s="50"/>
      <c r="TFA331" s="50"/>
      <c r="TFB331" s="50"/>
      <c r="TFC331" s="50"/>
      <c r="TFD331" s="50"/>
      <c r="TFE331" s="50"/>
      <c r="TFF331" s="50"/>
      <c r="TFG331" s="50"/>
      <c r="TFH331" s="50"/>
      <c r="TFI331" s="50"/>
      <c r="TFJ331" s="50"/>
      <c r="TFK331" s="50"/>
      <c r="TFL331" s="50"/>
      <c r="TFM331" s="50"/>
      <c r="TFN331" s="50"/>
      <c r="TFO331" s="50"/>
      <c r="TFP331" s="50"/>
      <c r="TFQ331" s="50"/>
      <c r="TFR331" s="50"/>
      <c r="TFS331" s="50"/>
      <c r="TFT331" s="50"/>
      <c r="TFU331" s="50"/>
      <c r="TFV331" s="50"/>
      <c r="TFW331" s="50"/>
      <c r="TFX331" s="50"/>
      <c r="TFY331" s="50"/>
      <c r="TFZ331" s="50"/>
      <c r="TGA331" s="50"/>
      <c r="TGB331" s="50"/>
      <c r="TGC331" s="50"/>
      <c r="TGD331" s="50"/>
      <c r="TGE331" s="50"/>
      <c r="TGF331" s="50"/>
      <c r="TGG331" s="50"/>
      <c r="TGH331" s="50"/>
      <c r="TGI331" s="50"/>
      <c r="TGJ331" s="50"/>
      <c r="TGK331" s="50"/>
      <c r="TGL331" s="50"/>
      <c r="TGM331" s="50"/>
      <c r="TGN331" s="50"/>
      <c r="TGO331" s="50"/>
      <c r="TGP331" s="50"/>
      <c r="TGQ331" s="50"/>
      <c r="TGR331" s="50"/>
      <c r="TGS331" s="50"/>
      <c r="TGT331" s="50"/>
      <c r="TGU331" s="50"/>
      <c r="TGV331" s="50"/>
      <c r="TGW331" s="50"/>
      <c r="TGX331" s="50"/>
      <c r="TGY331" s="50"/>
      <c r="TGZ331" s="50"/>
      <c r="THA331" s="50"/>
      <c r="THB331" s="50"/>
      <c r="THC331" s="50"/>
      <c r="THD331" s="50"/>
      <c r="THE331" s="50"/>
      <c r="THF331" s="50"/>
      <c r="THG331" s="50"/>
      <c r="THH331" s="50"/>
      <c r="THI331" s="50"/>
      <c r="THJ331" s="50"/>
      <c r="THK331" s="50"/>
      <c r="THL331" s="50"/>
      <c r="THM331" s="50"/>
      <c r="THN331" s="50"/>
      <c r="THO331" s="50"/>
      <c r="THP331" s="50"/>
      <c r="THQ331" s="50"/>
      <c r="THR331" s="50"/>
      <c r="THS331" s="50"/>
      <c r="THT331" s="50"/>
      <c r="THU331" s="50"/>
      <c r="THV331" s="50"/>
      <c r="THW331" s="50"/>
      <c r="THX331" s="50"/>
      <c r="THY331" s="50"/>
      <c r="THZ331" s="50"/>
      <c r="TIA331" s="50"/>
      <c r="TIB331" s="50"/>
      <c r="TIC331" s="50"/>
      <c r="TID331" s="50"/>
      <c r="TIE331" s="50"/>
      <c r="TIF331" s="50"/>
      <c r="TIG331" s="50"/>
      <c r="TIH331" s="50"/>
      <c r="TII331" s="50"/>
      <c r="TIJ331" s="50"/>
      <c r="TIK331" s="50"/>
      <c r="TIL331" s="50"/>
      <c r="TIM331" s="50"/>
      <c r="TIN331" s="50"/>
      <c r="TIO331" s="50"/>
      <c r="TIP331" s="50"/>
      <c r="TIQ331" s="50"/>
      <c r="TIR331" s="50"/>
      <c r="TIS331" s="50"/>
      <c r="TIT331" s="50"/>
      <c r="TIU331" s="50"/>
      <c r="TIV331" s="50"/>
      <c r="TIW331" s="50"/>
      <c r="TIX331" s="50"/>
      <c r="TIY331" s="50"/>
      <c r="TIZ331" s="50"/>
      <c r="TJA331" s="50"/>
      <c r="TJB331" s="50"/>
      <c r="TJC331" s="50"/>
      <c r="TJD331" s="50"/>
      <c r="TJE331" s="50"/>
      <c r="TJF331" s="50"/>
      <c r="TJG331" s="50"/>
      <c r="TJH331" s="50"/>
      <c r="TJI331" s="50"/>
      <c r="TJJ331" s="50"/>
      <c r="TJK331" s="50"/>
      <c r="TJL331" s="50"/>
      <c r="TJM331" s="50"/>
      <c r="TJN331" s="50"/>
      <c r="TJO331" s="50"/>
      <c r="TJP331" s="50"/>
      <c r="TJQ331" s="50"/>
      <c r="TJR331" s="50"/>
      <c r="TJS331" s="50"/>
      <c r="TJT331" s="50"/>
      <c r="TJU331" s="50"/>
      <c r="TJV331" s="50"/>
      <c r="TJW331" s="50"/>
      <c r="TJX331" s="50"/>
      <c r="TJY331" s="50"/>
      <c r="TJZ331" s="50"/>
      <c r="TKA331" s="50"/>
      <c r="TKB331" s="50"/>
      <c r="TKC331" s="50"/>
      <c r="TKD331" s="50"/>
      <c r="TKE331" s="50"/>
      <c r="TKF331" s="50"/>
      <c r="TKG331" s="50"/>
      <c r="TKH331" s="50"/>
      <c r="TKI331" s="50"/>
      <c r="TKJ331" s="50"/>
      <c r="TKK331" s="50"/>
      <c r="TKL331" s="50"/>
      <c r="TKM331" s="50"/>
      <c r="TKN331" s="50"/>
      <c r="TKO331" s="50"/>
      <c r="TKP331" s="50"/>
      <c r="TKQ331" s="50"/>
      <c r="TKR331" s="50"/>
      <c r="TKT331" s="50"/>
      <c r="TKV331" s="50"/>
      <c r="TKW331" s="50"/>
      <c r="TKX331" s="50"/>
      <c r="TKY331" s="50"/>
      <c r="TKZ331" s="50"/>
      <c r="TLA331" s="50"/>
      <c r="TLB331" s="50"/>
      <c r="TLC331" s="50"/>
      <c r="TLH331" s="50"/>
      <c r="TLI331" s="50"/>
      <c r="TLJ331" s="50"/>
      <c r="TLK331" s="50"/>
      <c r="TLL331" s="50"/>
      <c r="TLM331" s="50"/>
      <c r="TLN331" s="50"/>
      <c r="TLO331" s="50"/>
      <c r="TLP331" s="50"/>
      <c r="TLQ331" s="50"/>
      <c r="TLR331" s="50"/>
      <c r="TLS331" s="50"/>
      <c r="TLT331" s="50"/>
      <c r="TLU331" s="50"/>
      <c r="TLV331" s="50"/>
      <c r="TLW331" s="50"/>
      <c r="TLX331" s="50"/>
      <c r="TLY331" s="50"/>
      <c r="TLZ331" s="50"/>
      <c r="TMA331" s="50"/>
      <c r="TMB331" s="50"/>
      <c r="TMC331" s="50"/>
      <c r="TMD331" s="50"/>
      <c r="TME331" s="50"/>
      <c r="TMF331" s="50"/>
      <c r="TMG331" s="50"/>
      <c r="TMH331" s="50"/>
      <c r="TMI331" s="50"/>
      <c r="TMJ331" s="50"/>
      <c r="TMK331" s="50"/>
      <c r="TML331" s="50"/>
      <c r="TMM331" s="50"/>
      <c r="TMN331" s="50"/>
      <c r="TMO331" s="50"/>
      <c r="TMP331" s="50"/>
      <c r="TMQ331" s="50"/>
      <c r="TMR331" s="50"/>
      <c r="TMS331" s="50"/>
      <c r="TMT331" s="50"/>
      <c r="TMU331" s="50"/>
      <c r="TMV331" s="50"/>
      <c r="TMW331" s="50"/>
      <c r="TMX331" s="50"/>
      <c r="TMY331" s="50"/>
      <c r="TMZ331" s="50"/>
      <c r="TNA331" s="50"/>
      <c r="TNB331" s="50"/>
      <c r="TNC331" s="50"/>
      <c r="TND331" s="50"/>
      <c r="TNE331" s="50"/>
      <c r="TNF331" s="50"/>
      <c r="TNG331" s="50"/>
      <c r="TNH331" s="50"/>
      <c r="TNI331" s="50"/>
      <c r="TNJ331" s="50"/>
      <c r="TNK331" s="50"/>
      <c r="TNL331" s="50"/>
      <c r="TNM331" s="50"/>
      <c r="TNN331" s="50"/>
      <c r="TNO331" s="50"/>
      <c r="TNP331" s="50"/>
      <c r="TNQ331" s="50"/>
      <c r="TNR331" s="50"/>
      <c r="TNS331" s="50"/>
      <c r="TNT331" s="50"/>
      <c r="TNU331" s="50"/>
      <c r="TNV331" s="50"/>
      <c r="TNW331" s="50"/>
      <c r="TNX331" s="50"/>
      <c r="TNY331" s="50"/>
      <c r="TNZ331" s="50"/>
      <c r="TOA331" s="50"/>
      <c r="TOB331" s="50"/>
      <c r="TOC331" s="50"/>
      <c r="TOD331" s="50"/>
      <c r="TOE331" s="50"/>
      <c r="TOF331" s="50"/>
      <c r="TOG331" s="50"/>
      <c r="TOH331" s="50"/>
      <c r="TOI331" s="50"/>
      <c r="TOJ331" s="50"/>
      <c r="TOK331" s="50"/>
      <c r="TOL331" s="50"/>
      <c r="TOM331" s="50"/>
      <c r="TON331" s="50"/>
      <c r="TOO331" s="50"/>
      <c r="TOP331" s="50"/>
      <c r="TOQ331" s="50"/>
      <c r="TOR331" s="50"/>
      <c r="TOS331" s="50"/>
      <c r="TOT331" s="50"/>
      <c r="TOU331" s="50"/>
      <c r="TOV331" s="50"/>
      <c r="TOW331" s="50"/>
      <c r="TOX331" s="50"/>
      <c r="TOY331" s="50"/>
      <c r="TOZ331" s="50"/>
      <c r="TPA331" s="50"/>
      <c r="TPB331" s="50"/>
      <c r="TPC331" s="50"/>
      <c r="TPD331" s="50"/>
      <c r="TPE331" s="50"/>
      <c r="TPF331" s="50"/>
      <c r="TPG331" s="50"/>
      <c r="TPH331" s="50"/>
      <c r="TPI331" s="50"/>
      <c r="TPJ331" s="50"/>
      <c r="TPK331" s="50"/>
      <c r="TPL331" s="50"/>
      <c r="TPM331" s="50"/>
      <c r="TPN331" s="50"/>
      <c r="TPO331" s="50"/>
      <c r="TPP331" s="50"/>
      <c r="TPQ331" s="50"/>
      <c r="TPR331" s="50"/>
      <c r="TPS331" s="50"/>
      <c r="TPT331" s="50"/>
      <c r="TPU331" s="50"/>
      <c r="TPV331" s="50"/>
      <c r="TPW331" s="50"/>
      <c r="TPX331" s="50"/>
      <c r="TPY331" s="50"/>
      <c r="TPZ331" s="50"/>
      <c r="TQA331" s="50"/>
      <c r="TQB331" s="50"/>
      <c r="TQC331" s="50"/>
      <c r="TQD331" s="50"/>
      <c r="TQE331" s="50"/>
      <c r="TQF331" s="50"/>
      <c r="TQG331" s="50"/>
      <c r="TQH331" s="50"/>
      <c r="TQI331" s="50"/>
      <c r="TQJ331" s="50"/>
      <c r="TQK331" s="50"/>
      <c r="TQL331" s="50"/>
      <c r="TQM331" s="50"/>
      <c r="TQN331" s="50"/>
      <c r="TQO331" s="50"/>
      <c r="TQP331" s="50"/>
      <c r="TQQ331" s="50"/>
      <c r="TQR331" s="50"/>
      <c r="TQS331" s="50"/>
      <c r="TQT331" s="50"/>
      <c r="TQU331" s="50"/>
      <c r="TQV331" s="50"/>
      <c r="TQW331" s="50"/>
      <c r="TQX331" s="50"/>
      <c r="TQY331" s="50"/>
      <c r="TQZ331" s="50"/>
      <c r="TRA331" s="50"/>
      <c r="TRB331" s="50"/>
      <c r="TRC331" s="50"/>
      <c r="TRD331" s="50"/>
      <c r="TRE331" s="50"/>
      <c r="TRF331" s="50"/>
      <c r="TRG331" s="50"/>
      <c r="TRH331" s="50"/>
      <c r="TRI331" s="50"/>
      <c r="TRJ331" s="50"/>
      <c r="TRK331" s="50"/>
      <c r="TRL331" s="50"/>
      <c r="TRM331" s="50"/>
      <c r="TRN331" s="50"/>
      <c r="TRO331" s="50"/>
      <c r="TRP331" s="50"/>
      <c r="TRQ331" s="50"/>
      <c r="TRR331" s="50"/>
      <c r="TRS331" s="50"/>
      <c r="TRT331" s="50"/>
      <c r="TRU331" s="50"/>
      <c r="TRV331" s="50"/>
      <c r="TRW331" s="50"/>
      <c r="TRX331" s="50"/>
      <c r="TRY331" s="50"/>
      <c r="TRZ331" s="50"/>
      <c r="TSA331" s="50"/>
      <c r="TSB331" s="50"/>
      <c r="TSC331" s="50"/>
      <c r="TSD331" s="50"/>
      <c r="TSE331" s="50"/>
      <c r="TSF331" s="50"/>
      <c r="TSG331" s="50"/>
      <c r="TSH331" s="50"/>
      <c r="TSI331" s="50"/>
      <c r="TSJ331" s="50"/>
      <c r="TSK331" s="50"/>
      <c r="TSL331" s="50"/>
      <c r="TSM331" s="50"/>
      <c r="TSN331" s="50"/>
      <c r="TSO331" s="50"/>
      <c r="TSP331" s="50"/>
      <c r="TSQ331" s="50"/>
      <c r="TSR331" s="50"/>
      <c r="TSS331" s="50"/>
      <c r="TST331" s="50"/>
      <c r="TSU331" s="50"/>
      <c r="TSV331" s="50"/>
      <c r="TSW331" s="50"/>
      <c r="TSX331" s="50"/>
      <c r="TSY331" s="50"/>
      <c r="TSZ331" s="50"/>
      <c r="TTA331" s="50"/>
      <c r="TTB331" s="50"/>
      <c r="TTC331" s="50"/>
      <c r="TTD331" s="50"/>
      <c r="TTE331" s="50"/>
      <c r="TTF331" s="50"/>
      <c r="TTG331" s="50"/>
      <c r="TTH331" s="50"/>
      <c r="TTI331" s="50"/>
      <c r="TTJ331" s="50"/>
      <c r="TTK331" s="50"/>
      <c r="TTL331" s="50"/>
      <c r="TTM331" s="50"/>
      <c r="TTN331" s="50"/>
      <c r="TTO331" s="50"/>
      <c r="TTP331" s="50"/>
      <c r="TTQ331" s="50"/>
      <c r="TTR331" s="50"/>
      <c r="TTS331" s="50"/>
      <c r="TTT331" s="50"/>
      <c r="TTU331" s="50"/>
      <c r="TTV331" s="50"/>
      <c r="TTW331" s="50"/>
      <c r="TTX331" s="50"/>
      <c r="TTY331" s="50"/>
      <c r="TTZ331" s="50"/>
      <c r="TUA331" s="50"/>
      <c r="TUB331" s="50"/>
      <c r="TUC331" s="50"/>
      <c r="TUD331" s="50"/>
      <c r="TUE331" s="50"/>
      <c r="TUF331" s="50"/>
      <c r="TUG331" s="50"/>
      <c r="TUH331" s="50"/>
      <c r="TUI331" s="50"/>
      <c r="TUJ331" s="50"/>
      <c r="TUK331" s="50"/>
      <c r="TUL331" s="50"/>
      <c r="TUM331" s="50"/>
      <c r="TUN331" s="50"/>
      <c r="TUP331" s="50"/>
      <c r="TUR331" s="50"/>
      <c r="TUS331" s="50"/>
      <c r="TUT331" s="50"/>
      <c r="TUU331" s="50"/>
      <c r="TUV331" s="50"/>
      <c r="TUW331" s="50"/>
      <c r="TUX331" s="50"/>
      <c r="TUY331" s="50"/>
      <c r="TVD331" s="50"/>
      <c r="TVE331" s="50"/>
      <c r="TVF331" s="50"/>
      <c r="TVG331" s="50"/>
      <c r="TVH331" s="50"/>
      <c r="TVI331" s="50"/>
      <c r="TVJ331" s="50"/>
      <c r="TVK331" s="50"/>
      <c r="TVL331" s="50"/>
      <c r="TVM331" s="50"/>
      <c r="TVN331" s="50"/>
      <c r="TVO331" s="50"/>
      <c r="TVP331" s="50"/>
      <c r="TVQ331" s="50"/>
      <c r="TVR331" s="50"/>
      <c r="TVS331" s="50"/>
      <c r="TVT331" s="50"/>
      <c r="TVU331" s="50"/>
      <c r="TVV331" s="50"/>
      <c r="TVW331" s="50"/>
      <c r="TVX331" s="50"/>
      <c r="TVY331" s="50"/>
      <c r="TVZ331" s="50"/>
      <c r="TWA331" s="50"/>
      <c r="TWB331" s="50"/>
      <c r="TWC331" s="50"/>
      <c r="TWD331" s="50"/>
      <c r="TWE331" s="50"/>
      <c r="TWF331" s="50"/>
      <c r="TWG331" s="50"/>
      <c r="TWH331" s="50"/>
      <c r="TWI331" s="50"/>
      <c r="TWJ331" s="50"/>
      <c r="TWK331" s="50"/>
      <c r="TWL331" s="50"/>
      <c r="TWM331" s="50"/>
      <c r="TWN331" s="50"/>
      <c r="TWO331" s="50"/>
      <c r="TWP331" s="50"/>
      <c r="TWQ331" s="50"/>
      <c r="TWR331" s="50"/>
      <c r="TWS331" s="50"/>
      <c r="TWT331" s="50"/>
      <c r="TWU331" s="50"/>
      <c r="TWV331" s="50"/>
      <c r="TWW331" s="50"/>
      <c r="TWX331" s="50"/>
      <c r="TWY331" s="50"/>
      <c r="TWZ331" s="50"/>
      <c r="TXA331" s="50"/>
      <c r="TXB331" s="50"/>
      <c r="TXC331" s="50"/>
      <c r="TXD331" s="50"/>
      <c r="TXE331" s="50"/>
      <c r="TXF331" s="50"/>
      <c r="TXG331" s="50"/>
      <c r="TXH331" s="50"/>
      <c r="TXI331" s="50"/>
      <c r="TXJ331" s="50"/>
      <c r="TXK331" s="50"/>
      <c r="TXL331" s="50"/>
      <c r="TXM331" s="50"/>
      <c r="TXN331" s="50"/>
      <c r="TXO331" s="50"/>
      <c r="TXP331" s="50"/>
      <c r="TXQ331" s="50"/>
      <c r="TXR331" s="50"/>
      <c r="TXS331" s="50"/>
      <c r="TXT331" s="50"/>
      <c r="TXU331" s="50"/>
      <c r="TXV331" s="50"/>
      <c r="TXW331" s="50"/>
      <c r="TXX331" s="50"/>
      <c r="TXY331" s="50"/>
      <c r="TXZ331" s="50"/>
      <c r="TYA331" s="50"/>
      <c r="TYB331" s="50"/>
      <c r="TYC331" s="50"/>
      <c r="TYD331" s="50"/>
      <c r="TYE331" s="50"/>
      <c r="TYF331" s="50"/>
      <c r="TYG331" s="50"/>
      <c r="TYH331" s="50"/>
      <c r="TYI331" s="50"/>
      <c r="TYJ331" s="50"/>
      <c r="TYK331" s="50"/>
      <c r="TYL331" s="50"/>
      <c r="TYM331" s="50"/>
      <c r="TYN331" s="50"/>
      <c r="TYO331" s="50"/>
      <c r="TYP331" s="50"/>
      <c r="TYQ331" s="50"/>
      <c r="TYR331" s="50"/>
      <c r="TYS331" s="50"/>
      <c r="TYT331" s="50"/>
      <c r="TYU331" s="50"/>
      <c r="TYV331" s="50"/>
      <c r="TYW331" s="50"/>
      <c r="TYX331" s="50"/>
      <c r="TYY331" s="50"/>
      <c r="TYZ331" s="50"/>
      <c r="TZA331" s="50"/>
      <c r="TZB331" s="50"/>
      <c r="TZC331" s="50"/>
      <c r="TZD331" s="50"/>
      <c r="TZE331" s="50"/>
      <c r="TZF331" s="50"/>
      <c r="TZG331" s="50"/>
      <c r="TZH331" s="50"/>
      <c r="TZI331" s="50"/>
      <c r="TZJ331" s="50"/>
      <c r="TZK331" s="50"/>
      <c r="TZL331" s="50"/>
      <c r="TZM331" s="50"/>
      <c r="TZN331" s="50"/>
      <c r="TZO331" s="50"/>
      <c r="TZP331" s="50"/>
      <c r="TZQ331" s="50"/>
      <c r="TZR331" s="50"/>
      <c r="TZS331" s="50"/>
      <c r="TZT331" s="50"/>
      <c r="TZU331" s="50"/>
      <c r="TZV331" s="50"/>
      <c r="TZW331" s="50"/>
      <c r="TZX331" s="50"/>
      <c r="TZY331" s="50"/>
      <c r="TZZ331" s="50"/>
      <c r="UAA331" s="50"/>
      <c r="UAB331" s="50"/>
      <c r="UAC331" s="50"/>
      <c r="UAD331" s="50"/>
      <c r="UAE331" s="50"/>
      <c r="UAF331" s="50"/>
      <c r="UAG331" s="50"/>
      <c r="UAH331" s="50"/>
      <c r="UAI331" s="50"/>
      <c r="UAJ331" s="50"/>
      <c r="UAK331" s="50"/>
      <c r="UAL331" s="50"/>
      <c r="UAM331" s="50"/>
      <c r="UAN331" s="50"/>
      <c r="UAO331" s="50"/>
      <c r="UAP331" s="50"/>
      <c r="UAQ331" s="50"/>
      <c r="UAR331" s="50"/>
      <c r="UAS331" s="50"/>
      <c r="UAT331" s="50"/>
      <c r="UAU331" s="50"/>
      <c r="UAV331" s="50"/>
      <c r="UAW331" s="50"/>
      <c r="UAX331" s="50"/>
      <c r="UAY331" s="50"/>
      <c r="UAZ331" s="50"/>
      <c r="UBA331" s="50"/>
      <c r="UBB331" s="50"/>
      <c r="UBC331" s="50"/>
      <c r="UBD331" s="50"/>
      <c r="UBE331" s="50"/>
      <c r="UBF331" s="50"/>
      <c r="UBG331" s="50"/>
      <c r="UBH331" s="50"/>
      <c r="UBI331" s="50"/>
      <c r="UBJ331" s="50"/>
      <c r="UBK331" s="50"/>
      <c r="UBL331" s="50"/>
      <c r="UBM331" s="50"/>
      <c r="UBN331" s="50"/>
      <c r="UBO331" s="50"/>
      <c r="UBP331" s="50"/>
      <c r="UBQ331" s="50"/>
      <c r="UBR331" s="50"/>
      <c r="UBS331" s="50"/>
      <c r="UBT331" s="50"/>
      <c r="UBU331" s="50"/>
      <c r="UBV331" s="50"/>
      <c r="UBW331" s="50"/>
      <c r="UBX331" s="50"/>
      <c r="UBY331" s="50"/>
      <c r="UBZ331" s="50"/>
      <c r="UCA331" s="50"/>
      <c r="UCB331" s="50"/>
      <c r="UCC331" s="50"/>
      <c r="UCD331" s="50"/>
      <c r="UCE331" s="50"/>
      <c r="UCF331" s="50"/>
      <c r="UCG331" s="50"/>
      <c r="UCH331" s="50"/>
      <c r="UCI331" s="50"/>
      <c r="UCJ331" s="50"/>
      <c r="UCK331" s="50"/>
      <c r="UCL331" s="50"/>
      <c r="UCM331" s="50"/>
      <c r="UCN331" s="50"/>
      <c r="UCO331" s="50"/>
      <c r="UCP331" s="50"/>
      <c r="UCQ331" s="50"/>
      <c r="UCR331" s="50"/>
      <c r="UCS331" s="50"/>
      <c r="UCT331" s="50"/>
      <c r="UCU331" s="50"/>
      <c r="UCV331" s="50"/>
      <c r="UCW331" s="50"/>
      <c r="UCX331" s="50"/>
      <c r="UCY331" s="50"/>
      <c r="UCZ331" s="50"/>
      <c r="UDA331" s="50"/>
      <c r="UDB331" s="50"/>
      <c r="UDC331" s="50"/>
      <c r="UDD331" s="50"/>
      <c r="UDE331" s="50"/>
      <c r="UDF331" s="50"/>
      <c r="UDG331" s="50"/>
      <c r="UDH331" s="50"/>
      <c r="UDI331" s="50"/>
      <c r="UDJ331" s="50"/>
      <c r="UDK331" s="50"/>
      <c r="UDL331" s="50"/>
      <c r="UDM331" s="50"/>
      <c r="UDN331" s="50"/>
      <c r="UDO331" s="50"/>
      <c r="UDP331" s="50"/>
      <c r="UDQ331" s="50"/>
      <c r="UDR331" s="50"/>
      <c r="UDS331" s="50"/>
      <c r="UDT331" s="50"/>
      <c r="UDU331" s="50"/>
      <c r="UDV331" s="50"/>
      <c r="UDW331" s="50"/>
      <c r="UDX331" s="50"/>
      <c r="UDY331" s="50"/>
      <c r="UDZ331" s="50"/>
      <c r="UEA331" s="50"/>
      <c r="UEB331" s="50"/>
      <c r="UEC331" s="50"/>
      <c r="UED331" s="50"/>
      <c r="UEE331" s="50"/>
      <c r="UEF331" s="50"/>
      <c r="UEG331" s="50"/>
      <c r="UEH331" s="50"/>
      <c r="UEI331" s="50"/>
      <c r="UEJ331" s="50"/>
      <c r="UEL331" s="50"/>
      <c r="UEN331" s="50"/>
      <c r="UEO331" s="50"/>
      <c r="UEP331" s="50"/>
      <c r="UEQ331" s="50"/>
      <c r="UER331" s="50"/>
      <c r="UES331" s="50"/>
      <c r="UET331" s="50"/>
      <c r="UEU331" s="50"/>
      <c r="UEZ331" s="50"/>
      <c r="UFA331" s="50"/>
      <c r="UFB331" s="50"/>
      <c r="UFC331" s="50"/>
      <c r="UFD331" s="50"/>
      <c r="UFE331" s="50"/>
      <c r="UFF331" s="50"/>
      <c r="UFG331" s="50"/>
      <c r="UFH331" s="50"/>
      <c r="UFI331" s="50"/>
      <c r="UFJ331" s="50"/>
      <c r="UFK331" s="50"/>
      <c r="UFL331" s="50"/>
      <c r="UFM331" s="50"/>
      <c r="UFN331" s="50"/>
      <c r="UFO331" s="50"/>
      <c r="UFP331" s="50"/>
      <c r="UFQ331" s="50"/>
      <c r="UFR331" s="50"/>
      <c r="UFS331" s="50"/>
      <c r="UFT331" s="50"/>
      <c r="UFU331" s="50"/>
      <c r="UFV331" s="50"/>
      <c r="UFW331" s="50"/>
      <c r="UFX331" s="50"/>
      <c r="UFY331" s="50"/>
      <c r="UFZ331" s="50"/>
      <c r="UGA331" s="50"/>
      <c r="UGB331" s="50"/>
      <c r="UGC331" s="50"/>
      <c r="UGD331" s="50"/>
      <c r="UGE331" s="50"/>
      <c r="UGF331" s="50"/>
      <c r="UGG331" s="50"/>
      <c r="UGH331" s="50"/>
      <c r="UGI331" s="50"/>
      <c r="UGJ331" s="50"/>
      <c r="UGK331" s="50"/>
      <c r="UGL331" s="50"/>
      <c r="UGM331" s="50"/>
      <c r="UGN331" s="50"/>
      <c r="UGO331" s="50"/>
      <c r="UGP331" s="50"/>
      <c r="UGQ331" s="50"/>
      <c r="UGR331" s="50"/>
      <c r="UGS331" s="50"/>
      <c r="UGT331" s="50"/>
      <c r="UGU331" s="50"/>
      <c r="UGV331" s="50"/>
      <c r="UGW331" s="50"/>
      <c r="UGX331" s="50"/>
      <c r="UGY331" s="50"/>
      <c r="UGZ331" s="50"/>
      <c r="UHA331" s="50"/>
      <c r="UHB331" s="50"/>
      <c r="UHC331" s="50"/>
      <c r="UHD331" s="50"/>
      <c r="UHE331" s="50"/>
      <c r="UHF331" s="50"/>
      <c r="UHG331" s="50"/>
      <c r="UHH331" s="50"/>
      <c r="UHI331" s="50"/>
      <c r="UHJ331" s="50"/>
      <c r="UHK331" s="50"/>
      <c r="UHL331" s="50"/>
      <c r="UHM331" s="50"/>
      <c r="UHN331" s="50"/>
      <c r="UHO331" s="50"/>
      <c r="UHP331" s="50"/>
      <c r="UHQ331" s="50"/>
      <c r="UHR331" s="50"/>
      <c r="UHS331" s="50"/>
      <c r="UHT331" s="50"/>
      <c r="UHU331" s="50"/>
      <c r="UHV331" s="50"/>
      <c r="UHW331" s="50"/>
      <c r="UHX331" s="50"/>
      <c r="UHY331" s="50"/>
      <c r="UHZ331" s="50"/>
      <c r="UIA331" s="50"/>
      <c r="UIB331" s="50"/>
      <c r="UIC331" s="50"/>
      <c r="UID331" s="50"/>
      <c r="UIE331" s="50"/>
      <c r="UIF331" s="50"/>
      <c r="UIG331" s="50"/>
      <c r="UIH331" s="50"/>
      <c r="UII331" s="50"/>
      <c r="UIJ331" s="50"/>
      <c r="UIK331" s="50"/>
      <c r="UIL331" s="50"/>
      <c r="UIM331" s="50"/>
      <c r="UIN331" s="50"/>
      <c r="UIO331" s="50"/>
      <c r="UIP331" s="50"/>
      <c r="UIQ331" s="50"/>
      <c r="UIR331" s="50"/>
      <c r="UIS331" s="50"/>
      <c r="UIT331" s="50"/>
      <c r="UIU331" s="50"/>
      <c r="UIV331" s="50"/>
      <c r="UIW331" s="50"/>
      <c r="UIX331" s="50"/>
      <c r="UIY331" s="50"/>
      <c r="UIZ331" s="50"/>
      <c r="UJA331" s="50"/>
      <c r="UJB331" s="50"/>
      <c r="UJC331" s="50"/>
      <c r="UJD331" s="50"/>
      <c r="UJE331" s="50"/>
      <c r="UJF331" s="50"/>
      <c r="UJG331" s="50"/>
      <c r="UJH331" s="50"/>
      <c r="UJI331" s="50"/>
      <c r="UJJ331" s="50"/>
      <c r="UJK331" s="50"/>
      <c r="UJL331" s="50"/>
      <c r="UJM331" s="50"/>
      <c r="UJN331" s="50"/>
      <c r="UJO331" s="50"/>
      <c r="UJP331" s="50"/>
      <c r="UJQ331" s="50"/>
      <c r="UJR331" s="50"/>
      <c r="UJS331" s="50"/>
      <c r="UJT331" s="50"/>
      <c r="UJU331" s="50"/>
      <c r="UJV331" s="50"/>
      <c r="UJW331" s="50"/>
      <c r="UJX331" s="50"/>
      <c r="UJY331" s="50"/>
      <c r="UJZ331" s="50"/>
      <c r="UKA331" s="50"/>
      <c r="UKB331" s="50"/>
      <c r="UKC331" s="50"/>
      <c r="UKD331" s="50"/>
      <c r="UKE331" s="50"/>
      <c r="UKF331" s="50"/>
      <c r="UKG331" s="50"/>
      <c r="UKH331" s="50"/>
      <c r="UKI331" s="50"/>
      <c r="UKJ331" s="50"/>
      <c r="UKK331" s="50"/>
      <c r="UKL331" s="50"/>
      <c r="UKM331" s="50"/>
      <c r="UKN331" s="50"/>
      <c r="UKO331" s="50"/>
      <c r="UKP331" s="50"/>
      <c r="UKQ331" s="50"/>
      <c r="UKR331" s="50"/>
      <c r="UKS331" s="50"/>
      <c r="UKT331" s="50"/>
      <c r="UKU331" s="50"/>
      <c r="UKV331" s="50"/>
      <c r="UKW331" s="50"/>
      <c r="UKX331" s="50"/>
      <c r="UKY331" s="50"/>
      <c r="UKZ331" s="50"/>
      <c r="ULA331" s="50"/>
      <c r="ULB331" s="50"/>
      <c r="ULC331" s="50"/>
      <c r="ULD331" s="50"/>
      <c r="ULE331" s="50"/>
      <c r="ULF331" s="50"/>
      <c r="ULG331" s="50"/>
      <c r="ULH331" s="50"/>
      <c r="ULI331" s="50"/>
      <c r="ULJ331" s="50"/>
      <c r="ULK331" s="50"/>
      <c r="ULL331" s="50"/>
      <c r="ULM331" s="50"/>
      <c r="ULN331" s="50"/>
      <c r="ULO331" s="50"/>
      <c r="ULP331" s="50"/>
      <c r="ULQ331" s="50"/>
      <c r="ULR331" s="50"/>
      <c r="ULS331" s="50"/>
      <c r="ULT331" s="50"/>
      <c r="ULU331" s="50"/>
      <c r="ULV331" s="50"/>
      <c r="ULW331" s="50"/>
      <c r="ULX331" s="50"/>
      <c r="ULY331" s="50"/>
      <c r="ULZ331" s="50"/>
      <c r="UMA331" s="50"/>
      <c r="UMB331" s="50"/>
      <c r="UMC331" s="50"/>
      <c r="UMD331" s="50"/>
      <c r="UME331" s="50"/>
      <c r="UMF331" s="50"/>
      <c r="UMG331" s="50"/>
      <c r="UMH331" s="50"/>
      <c r="UMI331" s="50"/>
      <c r="UMJ331" s="50"/>
      <c r="UMK331" s="50"/>
      <c r="UML331" s="50"/>
      <c r="UMM331" s="50"/>
      <c r="UMN331" s="50"/>
      <c r="UMO331" s="50"/>
      <c r="UMP331" s="50"/>
      <c r="UMQ331" s="50"/>
      <c r="UMR331" s="50"/>
      <c r="UMS331" s="50"/>
      <c r="UMT331" s="50"/>
      <c r="UMU331" s="50"/>
      <c r="UMV331" s="50"/>
      <c r="UMW331" s="50"/>
      <c r="UMX331" s="50"/>
      <c r="UMY331" s="50"/>
      <c r="UMZ331" s="50"/>
      <c r="UNA331" s="50"/>
      <c r="UNB331" s="50"/>
      <c r="UNC331" s="50"/>
      <c r="UND331" s="50"/>
      <c r="UNE331" s="50"/>
      <c r="UNF331" s="50"/>
      <c r="UNG331" s="50"/>
      <c r="UNH331" s="50"/>
      <c r="UNI331" s="50"/>
      <c r="UNJ331" s="50"/>
      <c r="UNK331" s="50"/>
      <c r="UNL331" s="50"/>
      <c r="UNM331" s="50"/>
      <c r="UNN331" s="50"/>
      <c r="UNO331" s="50"/>
      <c r="UNP331" s="50"/>
      <c r="UNQ331" s="50"/>
      <c r="UNR331" s="50"/>
      <c r="UNS331" s="50"/>
      <c r="UNT331" s="50"/>
      <c r="UNU331" s="50"/>
      <c r="UNV331" s="50"/>
      <c r="UNW331" s="50"/>
      <c r="UNX331" s="50"/>
      <c r="UNY331" s="50"/>
      <c r="UNZ331" s="50"/>
      <c r="UOA331" s="50"/>
      <c r="UOB331" s="50"/>
      <c r="UOC331" s="50"/>
      <c r="UOD331" s="50"/>
      <c r="UOE331" s="50"/>
      <c r="UOF331" s="50"/>
      <c r="UOH331" s="50"/>
      <c r="UOJ331" s="50"/>
      <c r="UOK331" s="50"/>
      <c r="UOL331" s="50"/>
      <c r="UOM331" s="50"/>
      <c r="UON331" s="50"/>
      <c r="UOO331" s="50"/>
      <c r="UOP331" s="50"/>
      <c r="UOQ331" s="50"/>
      <c r="UOV331" s="50"/>
      <c r="UOW331" s="50"/>
      <c r="UOX331" s="50"/>
      <c r="UOY331" s="50"/>
      <c r="UOZ331" s="50"/>
      <c r="UPA331" s="50"/>
      <c r="UPB331" s="50"/>
      <c r="UPC331" s="50"/>
      <c r="UPD331" s="50"/>
      <c r="UPE331" s="50"/>
      <c r="UPF331" s="50"/>
      <c r="UPG331" s="50"/>
      <c r="UPH331" s="50"/>
      <c r="UPI331" s="50"/>
      <c r="UPJ331" s="50"/>
      <c r="UPK331" s="50"/>
      <c r="UPL331" s="50"/>
      <c r="UPM331" s="50"/>
      <c r="UPN331" s="50"/>
      <c r="UPO331" s="50"/>
      <c r="UPP331" s="50"/>
      <c r="UPQ331" s="50"/>
      <c r="UPR331" s="50"/>
      <c r="UPS331" s="50"/>
      <c r="UPT331" s="50"/>
      <c r="UPU331" s="50"/>
      <c r="UPV331" s="50"/>
      <c r="UPW331" s="50"/>
      <c r="UPX331" s="50"/>
      <c r="UPY331" s="50"/>
      <c r="UPZ331" s="50"/>
      <c r="UQA331" s="50"/>
      <c r="UQB331" s="50"/>
      <c r="UQC331" s="50"/>
      <c r="UQD331" s="50"/>
      <c r="UQE331" s="50"/>
      <c r="UQF331" s="50"/>
      <c r="UQG331" s="50"/>
      <c r="UQH331" s="50"/>
      <c r="UQI331" s="50"/>
      <c r="UQJ331" s="50"/>
      <c r="UQK331" s="50"/>
      <c r="UQL331" s="50"/>
      <c r="UQM331" s="50"/>
      <c r="UQN331" s="50"/>
      <c r="UQO331" s="50"/>
      <c r="UQP331" s="50"/>
      <c r="UQQ331" s="50"/>
      <c r="UQR331" s="50"/>
      <c r="UQS331" s="50"/>
      <c r="UQT331" s="50"/>
      <c r="UQU331" s="50"/>
      <c r="UQV331" s="50"/>
      <c r="UQW331" s="50"/>
      <c r="UQX331" s="50"/>
      <c r="UQY331" s="50"/>
      <c r="UQZ331" s="50"/>
      <c r="URA331" s="50"/>
      <c r="URB331" s="50"/>
      <c r="URC331" s="50"/>
      <c r="URD331" s="50"/>
      <c r="URE331" s="50"/>
      <c r="URF331" s="50"/>
      <c r="URG331" s="50"/>
      <c r="URH331" s="50"/>
      <c r="URI331" s="50"/>
      <c r="URJ331" s="50"/>
      <c r="URK331" s="50"/>
      <c r="URL331" s="50"/>
      <c r="URM331" s="50"/>
      <c r="URN331" s="50"/>
      <c r="URO331" s="50"/>
      <c r="URP331" s="50"/>
      <c r="URQ331" s="50"/>
      <c r="URR331" s="50"/>
      <c r="URS331" s="50"/>
      <c r="URT331" s="50"/>
      <c r="URU331" s="50"/>
      <c r="URV331" s="50"/>
      <c r="URW331" s="50"/>
      <c r="URX331" s="50"/>
      <c r="URY331" s="50"/>
      <c r="URZ331" s="50"/>
      <c r="USA331" s="50"/>
      <c r="USB331" s="50"/>
      <c r="USC331" s="50"/>
      <c r="USD331" s="50"/>
      <c r="USE331" s="50"/>
      <c r="USF331" s="50"/>
      <c r="USG331" s="50"/>
      <c r="USH331" s="50"/>
      <c r="USI331" s="50"/>
      <c r="USJ331" s="50"/>
      <c r="USK331" s="50"/>
      <c r="USL331" s="50"/>
      <c r="USM331" s="50"/>
      <c r="USN331" s="50"/>
      <c r="USO331" s="50"/>
      <c r="USP331" s="50"/>
      <c r="USQ331" s="50"/>
      <c r="USR331" s="50"/>
      <c r="USS331" s="50"/>
      <c r="UST331" s="50"/>
      <c r="USU331" s="50"/>
      <c r="USV331" s="50"/>
      <c r="USW331" s="50"/>
      <c r="USX331" s="50"/>
      <c r="USY331" s="50"/>
      <c r="USZ331" s="50"/>
      <c r="UTA331" s="50"/>
      <c r="UTB331" s="50"/>
      <c r="UTC331" s="50"/>
      <c r="UTD331" s="50"/>
      <c r="UTE331" s="50"/>
      <c r="UTF331" s="50"/>
      <c r="UTG331" s="50"/>
      <c r="UTH331" s="50"/>
      <c r="UTI331" s="50"/>
      <c r="UTJ331" s="50"/>
      <c r="UTK331" s="50"/>
      <c r="UTL331" s="50"/>
      <c r="UTM331" s="50"/>
      <c r="UTN331" s="50"/>
      <c r="UTO331" s="50"/>
      <c r="UTP331" s="50"/>
      <c r="UTQ331" s="50"/>
      <c r="UTR331" s="50"/>
      <c r="UTS331" s="50"/>
      <c r="UTT331" s="50"/>
      <c r="UTU331" s="50"/>
      <c r="UTV331" s="50"/>
      <c r="UTW331" s="50"/>
      <c r="UTX331" s="50"/>
      <c r="UTY331" s="50"/>
      <c r="UTZ331" s="50"/>
      <c r="UUA331" s="50"/>
      <c r="UUB331" s="50"/>
      <c r="UUC331" s="50"/>
      <c r="UUD331" s="50"/>
      <c r="UUE331" s="50"/>
      <c r="UUF331" s="50"/>
      <c r="UUG331" s="50"/>
      <c r="UUH331" s="50"/>
      <c r="UUI331" s="50"/>
      <c r="UUJ331" s="50"/>
      <c r="UUK331" s="50"/>
      <c r="UUL331" s="50"/>
      <c r="UUM331" s="50"/>
      <c r="UUN331" s="50"/>
      <c r="UUO331" s="50"/>
      <c r="UUP331" s="50"/>
      <c r="UUQ331" s="50"/>
      <c r="UUR331" s="50"/>
      <c r="UUS331" s="50"/>
      <c r="UUT331" s="50"/>
      <c r="UUU331" s="50"/>
      <c r="UUV331" s="50"/>
      <c r="UUW331" s="50"/>
      <c r="UUX331" s="50"/>
      <c r="UUY331" s="50"/>
      <c r="UUZ331" s="50"/>
      <c r="UVA331" s="50"/>
      <c r="UVB331" s="50"/>
      <c r="UVC331" s="50"/>
      <c r="UVD331" s="50"/>
      <c r="UVE331" s="50"/>
      <c r="UVF331" s="50"/>
      <c r="UVG331" s="50"/>
      <c r="UVH331" s="50"/>
      <c r="UVI331" s="50"/>
      <c r="UVJ331" s="50"/>
      <c r="UVK331" s="50"/>
      <c r="UVL331" s="50"/>
      <c r="UVM331" s="50"/>
      <c r="UVN331" s="50"/>
      <c r="UVO331" s="50"/>
      <c r="UVP331" s="50"/>
      <c r="UVQ331" s="50"/>
      <c r="UVR331" s="50"/>
      <c r="UVS331" s="50"/>
      <c r="UVT331" s="50"/>
      <c r="UVU331" s="50"/>
      <c r="UVV331" s="50"/>
      <c r="UVW331" s="50"/>
      <c r="UVX331" s="50"/>
      <c r="UVY331" s="50"/>
      <c r="UVZ331" s="50"/>
      <c r="UWA331" s="50"/>
      <c r="UWB331" s="50"/>
      <c r="UWC331" s="50"/>
      <c r="UWD331" s="50"/>
      <c r="UWE331" s="50"/>
      <c r="UWF331" s="50"/>
      <c r="UWG331" s="50"/>
      <c r="UWH331" s="50"/>
      <c r="UWI331" s="50"/>
      <c r="UWJ331" s="50"/>
      <c r="UWK331" s="50"/>
      <c r="UWL331" s="50"/>
      <c r="UWM331" s="50"/>
      <c r="UWN331" s="50"/>
      <c r="UWO331" s="50"/>
      <c r="UWP331" s="50"/>
      <c r="UWQ331" s="50"/>
      <c r="UWR331" s="50"/>
      <c r="UWS331" s="50"/>
      <c r="UWT331" s="50"/>
      <c r="UWU331" s="50"/>
      <c r="UWV331" s="50"/>
      <c r="UWW331" s="50"/>
      <c r="UWX331" s="50"/>
      <c r="UWY331" s="50"/>
      <c r="UWZ331" s="50"/>
      <c r="UXA331" s="50"/>
      <c r="UXB331" s="50"/>
      <c r="UXC331" s="50"/>
      <c r="UXD331" s="50"/>
      <c r="UXE331" s="50"/>
      <c r="UXF331" s="50"/>
      <c r="UXG331" s="50"/>
      <c r="UXH331" s="50"/>
      <c r="UXI331" s="50"/>
      <c r="UXJ331" s="50"/>
      <c r="UXK331" s="50"/>
      <c r="UXL331" s="50"/>
      <c r="UXM331" s="50"/>
      <c r="UXN331" s="50"/>
      <c r="UXO331" s="50"/>
      <c r="UXP331" s="50"/>
      <c r="UXQ331" s="50"/>
      <c r="UXR331" s="50"/>
      <c r="UXS331" s="50"/>
      <c r="UXT331" s="50"/>
      <c r="UXU331" s="50"/>
      <c r="UXV331" s="50"/>
      <c r="UXW331" s="50"/>
      <c r="UXX331" s="50"/>
      <c r="UXY331" s="50"/>
      <c r="UXZ331" s="50"/>
      <c r="UYA331" s="50"/>
      <c r="UYB331" s="50"/>
      <c r="UYD331" s="50"/>
      <c r="UYF331" s="50"/>
      <c r="UYG331" s="50"/>
      <c r="UYH331" s="50"/>
      <c r="UYI331" s="50"/>
      <c r="UYJ331" s="50"/>
      <c r="UYK331" s="50"/>
      <c r="UYL331" s="50"/>
      <c r="UYM331" s="50"/>
      <c r="UYR331" s="50"/>
      <c r="UYS331" s="50"/>
      <c r="UYT331" s="50"/>
      <c r="UYU331" s="50"/>
      <c r="UYV331" s="50"/>
      <c r="UYW331" s="50"/>
      <c r="UYX331" s="50"/>
      <c r="UYY331" s="50"/>
      <c r="UYZ331" s="50"/>
      <c r="UZA331" s="50"/>
      <c r="UZB331" s="50"/>
      <c r="UZC331" s="50"/>
      <c r="UZD331" s="50"/>
      <c r="UZE331" s="50"/>
      <c r="UZF331" s="50"/>
      <c r="UZG331" s="50"/>
      <c r="UZH331" s="50"/>
      <c r="UZI331" s="50"/>
      <c r="UZJ331" s="50"/>
      <c r="UZK331" s="50"/>
      <c r="UZL331" s="50"/>
      <c r="UZM331" s="50"/>
      <c r="UZN331" s="50"/>
      <c r="UZO331" s="50"/>
      <c r="UZP331" s="50"/>
      <c r="UZQ331" s="50"/>
      <c r="UZR331" s="50"/>
      <c r="UZS331" s="50"/>
      <c r="UZT331" s="50"/>
      <c r="UZU331" s="50"/>
      <c r="UZV331" s="50"/>
      <c r="UZW331" s="50"/>
      <c r="UZX331" s="50"/>
      <c r="UZY331" s="50"/>
      <c r="UZZ331" s="50"/>
      <c r="VAA331" s="50"/>
      <c r="VAB331" s="50"/>
      <c r="VAC331" s="50"/>
      <c r="VAD331" s="50"/>
      <c r="VAE331" s="50"/>
      <c r="VAF331" s="50"/>
      <c r="VAG331" s="50"/>
      <c r="VAH331" s="50"/>
      <c r="VAI331" s="50"/>
      <c r="VAJ331" s="50"/>
      <c r="VAK331" s="50"/>
      <c r="VAL331" s="50"/>
      <c r="VAM331" s="50"/>
      <c r="VAN331" s="50"/>
      <c r="VAO331" s="50"/>
      <c r="VAP331" s="50"/>
      <c r="VAQ331" s="50"/>
      <c r="VAR331" s="50"/>
      <c r="VAS331" s="50"/>
      <c r="VAT331" s="50"/>
      <c r="VAU331" s="50"/>
      <c r="VAV331" s="50"/>
      <c r="VAW331" s="50"/>
      <c r="VAX331" s="50"/>
      <c r="VAY331" s="50"/>
      <c r="VAZ331" s="50"/>
      <c r="VBA331" s="50"/>
      <c r="VBB331" s="50"/>
      <c r="VBC331" s="50"/>
      <c r="VBD331" s="50"/>
      <c r="VBE331" s="50"/>
      <c r="VBF331" s="50"/>
      <c r="VBG331" s="50"/>
      <c r="VBH331" s="50"/>
      <c r="VBI331" s="50"/>
      <c r="VBJ331" s="50"/>
      <c r="VBK331" s="50"/>
      <c r="VBL331" s="50"/>
      <c r="VBM331" s="50"/>
      <c r="VBN331" s="50"/>
      <c r="VBO331" s="50"/>
      <c r="VBP331" s="50"/>
      <c r="VBQ331" s="50"/>
      <c r="VBR331" s="50"/>
      <c r="VBS331" s="50"/>
      <c r="VBT331" s="50"/>
      <c r="VBU331" s="50"/>
      <c r="VBV331" s="50"/>
      <c r="VBW331" s="50"/>
      <c r="VBX331" s="50"/>
      <c r="VBY331" s="50"/>
      <c r="VBZ331" s="50"/>
      <c r="VCA331" s="50"/>
      <c r="VCB331" s="50"/>
      <c r="VCC331" s="50"/>
      <c r="VCD331" s="50"/>
      <c r="VCE331" s="50"/>
      <c r="VCF331" s="50"/>
      <c r="VCG331" s="50"/>
      <c r="VCH331" s="50"/>
      <c r="VCI331" s="50"/>
      <c r="VCJ331" s="50"/>
      <c r="VCK331" s="50"/>
      <c r="VCL331" s="50"/>
      <c r="VCM331" s="50"/>
      <c r="VCN331" s="50"/>
      <c r="VCO331" s="50"/>
      <c r="VCP331" s="50"/>
      <c r="VCQ331" s="50"/>
      <c r="VCR331" s="50"/>
      <c r="VCS331" s="50"/>
      <c r="VCT331" s="50"/>
      <c r="VCU331" s="50"/>
      <c r="VCV331" s="50"/>
      <c r="VCW331" s="50"/>
      <c r="VCX331" s="50"/>
      <c r="VCY331" s="50"/>
      <c r="VCZ331" s="50"/>
      <c r="VDA331" s="50"/>
      <c r="VDB331" s="50"/>
      <c r="VDC331" s="50"/>
      <c r="VDD331" s="50"/>
      <c r="VDE331" s="50"/>
      <c r="VDF331" s="50"/>
      <c r="VDG331" s="50"/>
      <c r="VDH331" s="50"/>
      <c r="VDI331" s="50"/>
      <c r="VDJ331" s="50"/>
      <c r="VDK331" s="50"/>
      <c r="VDL331" s="50"/>
      <c r="VDM331" s="50"/>
      <c r="VDN331" s="50"/>
      <c r="VDO331" s="50"/>
      <c r="VDP331" s="50"/>
      <c r="VDQ331" s="50"/>
      <c r="VDR331" s="50"/>
      <c r="VDS331" s="50"/>
      <c r="VDT331" s="50"/>
      <c r="VDU331" s="50"/>
      <c r="VDV331" s="50"/>
      <c r="VDW331" s="50"/>
      <c r="VDX331" s="50"/>
      <c r="VDY331" s="50"/>
      <c r="VDZ331" s="50"/>
      <c r="VEA331" s="50"/>
      <c r="VEB331" s="50"/>
      <c r="VEC331" s="50"/>
      <c r="VED331" s="50"/>
      <c r="VEE331" s="50"/>
      <c r="VEF331" s="50"/>
      <c r="VEG331" s="50"/>
      <c r="VEH331" s="50"/>
      <c r="VEI331" s="50"/>
      <c r="VEJ331" s="50"/>
      <c r="VEK331" s="50"/>
      <c r="VEL331" s="50"/>
      <c r="VEM331" s="50"/>
      <c r="VEN331" s="50"/>
      <c r="VEO331" s="50"/>
      <c r="VEP331" s="50"/>
      <c r="VEQ331" s="50"/>
      <c r="VER331" s="50"/>
      <c r="VES331" s="50"/>
      <c r="VET331" s="50"/>
      <c r="VEU331" s="50"/>
      <c r="VEV331" s="50"/>
      <c r="VEW331" s="50"/>
      <c r="VEX331" s="50"/>
      <c r="VEY331" s="50"/>
      <c r="VEZ331" s="50"/>
      <c r="VFA331" s="50"/>
      <c r="VFB331" s="50"/>
      <c r="VFC331" s="50"/>
      <c r="VFD331" s="50"/>
      <c r="VFE331" s="50"/>
      <c r="VFF331" s="50"/>
      <c r="VFG331" s="50"/>
      <c r="VFH331" s="50"/>
      <c r="VFI331" s="50"/>
      <c r="VFJ331" s="50"/>
      <c r="VFK331" s="50"/>
      <c r="VFL331" s="50"/>
      <c r="VFM331" s="50"/>
      <c r="VFN331" s="50"/>
      <c r="VFO331" s="50"/>
      <c r="VFP331" s="50"/>
      <c r="VFQ331" s="50"/>
      <c r="VFR331" s="50"/>
      <c r="VFS331" s="50"/>
      <c r="VFT331" s="50"/>
      <c r="VFU331" s="50"/>
      <c r="VFV331" s="50"/>
      <c r="VFW331" s="50"/>
      <c r="VFX331" s="50"/>
      <c r="VFY331" s="50"/>
      <c r="VFZ331" s="50"/>
      <c r="VGA331" s="50"/>
      <c r="VGB331" s="50"/>
      <c r="VGC331" s="50"/>
      <c r="VGD331" s="50"/>
      <c r="VGE331" s="50"/>
      <c r="VGF331" s="50"/>
      <c r="VGG331" s="50"/>
      <c r="VGH331" s="50"/>
      <c r="VGI331" s="50"/>
      <c r="VGJ331" s="50"/>
      <c r="VGK331" s="50"/>
      <c r="VGL331" s="50"/>
      <c r="VGM331" s="50"/>
      <c r="VGN331" s="50"/>
      <c r="VGO331" s="50"/>
      <c r="VGP331" s="50"/>
      <c r="VGQ331" s="50"/>
      <c r="VGR331" s="50"/>
      <c r="VGS331" s="50"/>
      <c r="VGT331" s="50"/>
      <c r="VGU331" s="50"/>
      <c r="VGV331" s="50"/>
      <c r="VGW331" s="50"/>
      <c r="VGX331" s="50"/>
      <c r="VGY331" s="50"/>
      <c r="VGZ331" s="50"/>
      <c r="VHA331" s="50"/>
      <c r="VHB331" s="50"/>
      <c r="VHC331" s="50"/>
      <c r="VHD331" s="50"/>
      <c r="VHE331" s="50"/>
      <c r="VHF331" s="50"/>
      <c r="VHG331" s="50"/>
      <c r="VHH331" s="50"/>
      <c r="VHI331" s="50"/>
      <c r="VHJ331" s="50"/>
      <c r="VHK331" s="50"/>
      <c r="VHL331" s="50"/>
      <c r="VHM331" s="50"/>
      <c r="VHN331" s="50"/>
      <c r="VHO331" s="50"/>
      <c r="VHP331" s="50"/>
      <c r="VHQ331" s="50"/>
      <c r="VHR331" s="50"/>
      <c r="VHS331" s="50"/>
      <c r="VHT331" s="50"/>
      <c r="VHU331" s="50"/>
      <c r="VHV331" s="50"/>
      <c r="VHW331" s="50"/>
      <c r="VHX331" s="50"/>
      <c r="VHZ331" s="50"/>
      <c r="VIB331" s="50"/>
      <c r="VIC331" s="50"/>
      <c r="VID331" s="50"/>
      <c r="VIE331" s="50"/>
      <c r="VIF331" s="50"/>
      <c r="VIG331" s="50"/>
      <c r="VIH331" s="50"/>
      <c r="VII331" s="50"/>
      <c r="VIN331" s="50"/>
      <c r="VIO331" s="50"/>
      <c r="VIP331" s="50"/>
      <c r="VIQ331" s="50"/>
      <c r="VIR331" s="50"/>
      <c r="VIS331" s="50"/>
      <c r="VIT331" s="50"/>
      <c r="VIU331" s="50"/>
      <c r="VIV331" s="50"/>
      <c r="VIW331" s="50"/>
      <c r="VIX331" s="50"/>
      <c r="VIY331" s="50"/>
      <c r="VIZ331" s="50"/>
      <c r="VJA331" s="50"/>
      <c r="VJB331" s="50"/>
      <c r="VJC331" s="50"/>
      <c r="VJD331" s="50"/>
      <c r="VJE331" s="50"/>
      <c r="VJF331" s="50"/>
      <c r="VJG331" s="50"/>
      <c r="VJH331" s="50"/>
      <c r="VJI331" s="50"/>
      <c r="VJJ331" s="50"/>
      <c r="VJK331" s="50"/>
      <c r="VJL331" s="50"/>
      <c r="VJM331" s="50"/>
      <c r="VJN331" s="50"/>
      <c r="VJO331" s="50"/>
      <c r="VJP331" s="50"/>
      <c r="VJQ331" s="50"/>
      <c r="VJR331" s="50"/>
      <c r="VJS331" s="50"/>
      <c r="VJT331" s="50"/>
      <c r="VJU331" s="50"/>
      <c r="VJV331" s="50"/>
      <c r="VJW331" s="50"/>
      <c r="VJX331" s="50"/>
      <c r="VJY331" s="50"/>
      <c r="VJZ331" s="50"/>
      <c r="VKA331" s="50"/>
      <c r="VKB331" s="50"/>
      <c r="VKC331" s="50"/>
      <c r="VKD331" s="50"/>
      <c r="VKE331" s="50"/>
      <c r="VKF331" s="50"/>
      <c r="VKG331" s="50"/>
      <c r="VKH331" s="50"/>
      <c r="VKI331" s="50"/>
      <c r="VKJ331" s="50"/>
      <c r="VKK331" s="50"/>
      <c r="VKL331" s="50"/>
      <c r="VKM331" s="50"/>
      <c r="VKN331" s="50"/>
      <c r="VKO331" s="50"/>
      <c r="VKP331" s="50"/>
      <c r="VKQ331" s="50"/>
      <c r="VKR331" s="50"/>
      <c r="VKS331" s="50"/>
      <c r="VKT331" s="50"/>
      <c r="VKU331" s="50"/>
      <c r="VKV331" s="50"/>
      <c r="VKW331" s="50"/>
      <c r="VKX331" s="50"/>
      <c r="VKY331" s="50"/>
      <c r="VKZ331" s="50"/>
      <c r="VLA331" s="50"/>
      <c r="VLB331" s="50"/>
      <c r="VLC331" s="50"/>
      <c r="VLD331" s="50"/>
      <c r="VLE331" s="50"/>
      <c r="VLF331" s="50"/>
      <c r="VLG331" s="50"/>
      <c r="VLH331" s="50"/>
      <c r="VLI331" s="50"/>
      <c r="VLJ331" s="50"/>
      <c r="VLK331" s="50"/>
      <c r="VLL331" s="50"/>
      <c r="VLM331" s="50"/>
      <c r="VLN331" s="50"/>
      <c r="VLO331" s="50"/>
      <c r="VLP331" s="50"/>
      <c r="VLQ331" s="50"/>
      <c r="VLR331" s="50"/>
      <c r="VLS331" s="50"/>
      <c r="VLT331" s="50"/>
      <c r="VLU331" s="50"/>
      <c r="VLV331" s="50"/>
      <c r="VLW331" s="50"/>
      <c r="VLX331" s="50"/>
      <c r="VLY331" s="50"/>
      <c r="VLZ331" s="50"/>
      <c r="VMA331" s="50"/>
      <c r="VMB331" s="50"/>
      <c r="VMC331" s="50"/>
      <c r="VMD331" s="50"/>
      <c r="VME331" s="50"/>
      <c r="VMF331" s="50"/>
      <c r="VMG331" s="50"/>
      <c r="VMH331" s="50"/>
      <c r="VMI331" s="50"/>
      <c r="VMJ331" s="50"/>
      <c r="VMK331" s="50"/>
      <c r="VML331" s="50"/>
      <c r="VMM331" s="50"/>
      <c r="VMN331" s="50"/>
      <c r="VMO331" s="50"/>
      <c r="VMP331" s="50"/>
      <c r="VMQ331" s="50"/>
      <c r="VMR331" s="50"/>
      <c r="VMS331" s="50"/>
      <c r="VMT331" s="50"/>
      <c r="VMU331" s="50"/>
      <c r="VMV331" s="50"/>
      <c r="VMW331" s="50"/>
      <c r="VMX331" s="50"/>
      <c r="VMY331" s="50"/>
      <c r="VMZ331" s="50"/>
      <c r="VNA331" s="50"/>
      <c r="VNB331" s="50"/>
      <c r="VNC331" s="50"/>
      <c r="VND331" s="50"/>
      <c r="VNE331" s="50"/>
      <c r="VNF331" s="50"/>
      <c r="VNG331" s="50"/>
      <c r="VNH331" s="50"/>
      <c r="VNI331" s="50"/>
      <c r="VNJ331" s="50"/>
      <c r="VNK331" s="50"/>
      <c r="VNL331" s="50"/>
      <c r="VNM331" s="50"/>
      <c r="VNN331" s="50"/>
      <c r="VNO331" s="50"/>
      <c r="VNP331" s="50"/>
      <c r="VNQ331" s="50"/>
      <c r="VNR331" s="50"/>
      <c r="VNS331" s="50"/>
      <c r="VNT331" s="50"/>
      <c r="VNU331" s="50"/>
      <c r="VNV331" s="50"/>
      <c r="VNW331" s="50"/>
      <c r="VNX331" s="50"/>
      <c r="VNY331" s="50"/>
      <c r="VNZ331" s="50"/>
      <c r="VOA331" s="50"/>
      <c r="VOB331" s="50"/>
      <c r="VOC331" s="50"/>
      <c r="VOD331" s="50"/>
      <c r="VOE331" s="50"/>
      <c r="VOF331" s="50"/>
      <c r="VOG331" s="50"/>
      <c r="VOH331" s="50"/>
      <c r="VOI331" s="50"/>
      <c r="VOJ331" s="50"/>
      <c r="VOK331" s="50"/>
      <c r="VOL331" s="50"/>
      <c r="VOM331" s="50"/>
      <c r="VON331" s="50"/>
      <c r="VOO331" s="50"/>
      <c r="VOP331" s="50"/>
      <c r="VOQ331" s="50"/>
      <c r="VOR331" s="50"/>
      <c r="VOS331" s="50"/>
      <c r="VOT331" s="50"/>
      <c r="VOU331" s="50"/>
      <c r="VOV331" s="50"/>
      <c r="VOW331" s="50"/>
      <c r="VOX331" s="50"/>
      <c r="VOY331" s="50"/>
      <c r="VOZ331" s="50"/>
      <c r="VPA331" s="50"/>
      <c r="VPB331" s="50"/>
      <c r="VPC331" s="50"/>
      <c r="VPD331" s="50"/>
      <c r="VPE331" s="50"/>
      <c r="VPF331" s="50"/>
      <c r="VPG331" s="50"/>
      <c r="VPH331" s="50"/>
      <c r="VPI331" s="50"/>
      <c r="VPJ331" s="50"/>
      <c r="VPK331" s="50"/>
      <c r="VPL331" s="50"/>
      <c r="VPM331" s="50"/>
      <c r="VPN331" s="50"/>
      <c r="VPO331" s="50"/>
      <c r="VPP331" s="50"/>
      <c r="VPQ331" s="50"/>
      <c r="VPR331" s="50"/>
      <c r="VPS331" s="50"/>
      <c r="VPT331" s="50"/>
      <c r="VPU331" s="50"/>
      <c r="VPV331" s="50"/>
      <c r="VPW331" s="50"/>
      <c r="VPX331" s="50"/>
      <c r="VPY331" s="50"/>
      <c r="VPZ331" s="50"/>
      <c r="VQA331" s="50"/>
      <c r="VQB331" s="50"/>
      <c r="VQC331" s="50"/>
      <c r="VQD331" s="50"/>
      <c r="VQE331" s="50"/>
      <c r="VQF331" s="50"/>
      <c r="VQG331" s="50"/>
      <c r="VQH331" s="50"/>
      <c r="VQI331" s="50"/>
      <c r="VQJ331" s="50"/>
      <c r="VQK331" s="50"/>
      <c r="VQL331" s="50"/>
      <c r="VQM331" s="50"/>
      <c r="VQN331" s="50"/>
      <c r="VQO331" s="50"/>
      <c r="VQP331" s="50"/>
      <c r="VQQ331" s="50"/>
      <c r="VQR331" s="50"/>
      <c r="VQS331" s="50"/>
      <c r="VQT331" s="50"/>
      <c r="VQU331" s="50"/>
      <c r="VQV331" s="50"/>
      <c r="VQW331" s="50"/>
      <c r="VQX331" s="50"/>
      <c r="VQY331" s="50"/>
      <c r="VQZ331" s="50"/>
      <c r="VRA331" s="50"/>
      <c r="VRB331" s="50"/>
      <c r="VRC331" s="50"/>
      <c r="VRD331" s="50"/>
      <c r="VRE331" s="50"/>
      <c r="VRF331" s="50"/>
      <c r="VRG331" s="50"/>
      <c r="VRH331" s="50"/>
      <c r="VRI331" s="50"/>
      <c r="VRJ331" s="50"/>
      <c r="VRK331" s="50"/>
      <c r="VRL331" s="50"/>
      <c r="VRM331" s="50"/>
      <c r="VRN331" s="50"/>
      <c r="VRO331" s="50"/>
      <c r="VRP331" s="50"/>
      <c r="VRQ331" s="50"/>
      <c r="VRR331" s="50"/>
      <c r="VRS331" s="50"/>
      <c r="VRT331" s="50"/>
      <c r="VRV331" s="50"/>
      <c r="VRX331" s="50"/>
      <c r="VRY331" s="50"/>
      <c r="VRZ331" s="50"/>
      <c r="VSA331" s="50"/>
      <c r="VSB331" s="50"/>
      <c r="VSC331" s="50"/>
      <c r="VSD331" s="50"/>
      <c r="VSE331" s="50"/>
      <c r="VSJ331" s="50"/>
      <c r="VSK331" s="50"/>
      <c r="VSL331" s="50"/>
      <c r="VSM331" s="50"/>
      <c r="VSN331" s="50"/>
      <c r="VSO331" s="50"/>
      <c r="VSP331" s="50"/>
      <c r="VSQ331" s="50"/>
      <c r="VSR331" s="50"/>
      <c r="VSS331" s="50"/>
      <c r="VST331" s="50"/>
      <c r="VSU331" s="50"/>
      <c r="VSV331" s="50"/>
      <c r="VSW331" s="50"/>
      <c r="VSX331" s="50"/>
      <c r="VSY331" s="50"/>
      <c r="VSZ331" s="50"/>
      <c r="VTA331" s="50"/>
      <c r="VTB331" s="50"/>
      <c r="VTC331" s="50"/>
      <c r="VTD331" s="50"/>
      <c r="VTE331" s="50"/>
      <c r="VTF331" s="50"/>
      <c r="VTG331" s="50"/>
      <c r="VTH331" s="50"/>
      <c r="VTI331" s="50"/>
      <c r="VTJ331" s="50"/>
      <c r="VTK331" s="50"/>
      <c r="VTL331" s="50"/>
      <c r="VTM331" s="50"/>
      <c r="VTN331" s="50"/>
      <c r="VTO331" s="50"/>
      <c r="VTP331" s="50"/>
      <c r="VTQ331" s="50"/>
      <c r="VTR331" s="50"/>
      <c r="VTS331" s="50"/>
      <c r="VTT331" s="50"/>
      <c r="VTU331" s="50"/>
      <c r="VTV331" s="50"/>
      <c r="VTW331" s="50"/>
      <c r="VTX331" s="50"/>
      <c r="VTY331" s="50"/>
      <c r="VTZ331" s="50"/>
      <c r="VUA331" s="50"/>
      <c r="VUB331" s="50"/>
      <c r="VUC331" s="50"/>
      <c r="VUD331" s="50"/>
      <c r="VUE331" s="50"/>
      <c r="VUF331" s="50"/>
      <c r="VUG331" s="50"/>
      <c r="VUH331" s="50"/>
      <c r="VUI331" s="50"/>
      <c r="VUJ331" s="50"/>
      <c r="VUK331" s="50"/>
      <c r="VUL331" s="50"/>
      <c r="VUM331" s="50"/>
      <c r="VUN331" s="50"/>
      <c r="VUO331" s="50"/>
      <c r="VUP331" s="50"/>
      <c r="VUQ331" s="50"/>
      <c r="VUR331" s="50"/>
      <c r="VUS331" s="50"/>
      <c r="VUT331" s="50"/>
      <c r="VUU331" s="50"/>
      <c r="VUV331" s="50"/>
      <c r="VUW331" s="50"/>
      <c r="VUX331" s="50"/>
      <c r="VUY331" s="50"/>
      <c r="VUZ331" s="50"/>
      <c r="VVA331" s="50"/>
      <c r="VVB331" s="50"/>
      <c r="VVC331" s="50"/>
      <c r="VVD331" s="50"/>
      <c r="VVE331" s="50"/>
      <c r="VVF331" s="50"/>
      <c r="VVG331" s="50"/>
      <c r="VVH331" s="50"/>
      <c r="VVI331" s="50"/>
      <c r="VVJ331" s="50"/>
      <c r="VVK331" s="50"/>
      <c r="VVL331" s="50"/>
      <c r="VVM331" s="50"/>
      <c r="VVN331" s="50"/>
      <c r="VVO331" s="50"/>
      <c r="VVP331" s="50"/>
      <c r="VVQ331" s="50"/>
      <c r="VVR331" s="50"/>
      <c r="VVS331" s="50"/>
      <c r="VVT331" s="50"/>
      <c r="VVU331" s="50"/>
      <c r="VVV331" s="50"/>
      <c r="VVW331" s="50"/>
      <c r="VVX331" s="50"/>
      <c r="VVY331" s="50"/>
      <c r="VVZ331" s="50"/>
      <c r="VWA331" s="50"/>
      <c r="VWB331" s="50"/>
      <c r="VWC331" s="50"/>
      <c r="VWD331" s="50"/>
      <c r="VWE331" s="50"/>
      <c r="VWF331" s="50"/>
      <c r="VWG331" s="50"/>
      <c r="VWH331" s="50"/>
      <c r="VWI331" s="50"/>
      <c r="VWJ331" s="50"/>
      <c r="VWK331" s="50"/>
      <c r="VWL331" s="50"/>
      <c r="VWM331" s="50"/>
      <c r="VWN331" s="50"/>
      <c r="VWO331" s="50"/>
      <c r="VWP331" s="50"/>
      <c r="VWQ331" s="50"/>
      <c r="VWR331" s="50"/>
      <c r="VWS331" s="50"/>
      <c r="VWT331" s="50"/>
      <c r="VWU331" s="50"/>
      <c r="VWV331" s="50"/>
      <c r="VWW331" s="50"/>
      <c r="VWX331" s="50"/>
      <c r="VWY331" s="50"/>
      <c r="VWZ331" s="50"/>
      <c r="VXA331" s="50"/>
      <c r="VXB331" s="50"/>
      <c r="VXC331" s="50"/>
      <c r="VXD331" s="50"/>
      <c r="VXE331" s="50"/>
      <c r="VXF331" s="50"/>
      <c r="VXG331" s="50"/>
      <c r="VXH331" s="50"/>
      <c r="VXI331" s="50"/>
      <c r="VXJ331" s="50"/>
      <c r="VXK331" s="50"/>
      <c r="VXL331" s="50"/>
      <c r="VXM331" s="50"/>
      <c r="VXN331" s="50"/>
      <c r="VXO331" s="50"/>
      <c r="VXP331" s="50"/>
      <c r="VXQ331" s="50"/>
      <c r="VXR331" s="50"/>
      <c r="VXS331" s="50"/>
      <c r="VXT331" s="50"/>
      <c r="VXU331" s="50"/>
      <c r="VXV331" s="50"/>
      <c r="VXW331" s="50"/>
      <c r="VXX331" s="50"/>
      <c r="VXY331" s="50"/>
      <c r="VXZ331" s="50"/>
      <c r="VYA331" s="50"/>
      <c r="VYB331" s="50"/>
      <c r="VYC331" s="50"/>
      <c r="VYD331" s="50"/>
      <c r="VYE331" s="50"/>
      <c r="VYF331" s="50"/>
      <c r="VYG331" s="50"/>
      <c r="VYH331" s="50"/>
      <c r="VYI331" s="50"/>
      <c r="VYJ331" s="50"/>
      <c r="VYK331" s="50"/>
      <c r="VYL331" s="50"/>
      <c r="VYM331" s="50"/>
      <c r="VYN331" s="50"/>
      <c r="VYO331" s="50"/>
      <c r="VYP331" s="50"/>
      <c r="VYQ331" s="50"/>
      <c r="VYR331" s="50"/>
      <c r="VYS331" s="50"/>
      <c r="VYT331" s="50"/>
      <c r="VYU331" s="50"/>
      <c r="VYV331" s="50"/>
      <c r="VYW331" s="50"/>
      <c r="VYX331" s="50"/>
      <c r="VYY331" s="50"/>
      <c r="VYZ331" s="50"/>
      <c r="VZA331" s="50"/>
      <c r="VZB331" s="50"/>
      <c r="VZC331" s="50"/>
      <c r="VZD331" s="50"/>
      <c r="VZE331" s="50"/>
      <c r="VZF331" s="50"/>
      <c r="VZG331" s="50"/>
      <c r="VZH331" s="50"/>
      <c r="VZI331" s="50"/>
      <c r="VZJ331" s="50"/>
      <c r="VZK331" s="50"/>
      <c r="VZL331" s="50"/>
      <c r="VZM331" s="50"/>
      <c r="VZN331" s="50"/>
      <c r="VZO331" s="50"/>
      <c r="VZP331" s="50"/>
      <c r="VZQ331" s="50"/>
      <c r="VZR331" s="50"/>
      <c r="VZS331" s="50"/>
      <c r="VZT331" s="50"/>
      <c r="VZU331" s="50"/>
      <c r="VZV331" s="50"/>
      <c r="VZW331" s="50"/>
      <c r="VZX331" s="50"/>
      <c r="VZY331" s="50"/>
      <c r="VZZ331" s="50"/>
      <c r="WAA331" s="50"/>
      <c r="WAB331" s="50"/>
      <c r="WAC331" s="50"/>
      <c r="WAD331" s="50"/>
      <c r="WAE331" s="50"/>
      <c r="WAF331" s="50"/>
      <c r="WAG331" s="50"/>
      <c r="WAH331" s="50"/>
      <c r="WAI331" s="50"/>
      <c r="WAJ331" s="50"/>
      <c r="WAK331" s="50"/>
      <c r="WAL331" s="50"/>
      <c r="WAM331" s="50"/>
      <c r="WAN331" s="50"/>
      <c r="WAO331" s="50"/>
      <c r="WAP331" s="50"/>
      <c r="WAQ331" s="50"/>
      <c r="WAR331" s="50"/>
      <c r="WAS331" s="50"/>
      <c r="WAT331" s="50"/>
      <c r="WAU331" s="50"/>
      <c r="WAV331" s="50"/>
      <c r="WAW331" s="50"/>
      <c r="WAX331" s="50"/>
      <c r="WAY331" s="50"/>
      <c r="WAZ331" s="50"/>
      <c r="WBA331" s="50"/>
      <c r="WBB331" s="50"/>
      <c r="WBC331" s="50"/>
      <c r="WBD331" s="50"/>
      <c r="WBE331" s="50"/>
      <c r="WBF331" s="50"/>
      <c r="WBG331" s="50"/>
      <c r="WBH331" s="50"/>
      <c r="WBI331" s="50"/>
      <c r="WBJ331" s="50"/>
      <c r="WBK331" s="50"/>
      <c r="WBL331" s="50"/>
      <c r="WBM331" s="50"/>
      <c r="WBN331" s="50"/>
      <c r="WBO331" s="50"/>
      <c r="WBP331" s="50"/>
      <c r="WBR331" s="50"/>
      <c r="WBT331" s="50"/>
      <c r="WBU331" s="50"/>
      <c r="WBV331" s="50"/>
      <c r="WBW331" s="50"/>
      <c r="WBX331" s="50"/>
      <c r="WBY331" s="50"/>
      <c r="WBZ331" s="50"/>
      <c r="WCA331" s="50"/>
      <c r="WCF331" s="50"/>
      <c r="WCG331" s="50"/>
      <c r="WCH331" s="50"/>
      <c r="WCI331" s="50"/>
      <c r="WCJ331" s="50"/>
      <c r="WCK331" s="50"/>
      <c r="WCL331" s="50"/>
      <c r="WCM331" s="50"/>
      <c r="WCN331" s="50"/>
      <c r="WCO331" s="50"/>
      <c r="WCP331" s="50"/>
      <c r="WCQ331" s="50"/>
      <c r="WCR331" s="50"/>
      <c r="WCS331" s="50"/>
      <c r="WCT331" s="50"/>
      <c r="WCU331" s="50"/>
      <c r="WCV331" s="50"/>
      <c r="WCW331" s="50"/>
      <c r="WCX331" s="50"/>
      <c r="WCY331" s="50"/>
      <c r="WCZ331" s="50"/>
      <c r="WDA331" s="50"/>
      <c r="WDB331" s="50"/>
      <c r="WDC331" s="50"/>
      <c r="WDD331" s="50"/>
      <c r="WDE331" s="50"/>
      <c r="WDF331" s="50"/>
      <c r="WDG331" s="50"/>
      <c r="WDH331" s="50"/>
      <c r="WDI331" s="50"/>
      <c r="WDJ331" s="50"/>
      <c r="WDK331" s="50"/>
      <c r="WDL331" s="50"/>
      <c r="WDM331" s="50"/>
      <c r="WDN331" s="50"/>
      <c r="WDO331" s="50"/>
      <c r="WDP331" s="50"/>
      <c r="WDQ331" s="50"/>
      <c r="WDR331" s="50"/>
      <c r="WDS331" s="50"/>
      <c r="WDT331" s="50"/>
      <c r="WDU331" s="50"/>
      <c r="WDV331" s="50"/>
      <c r="WDW331" s="50"/>
      <c r="WDX331" s="50"/>
      <c r="WDY331" s="50"/>
      <c r="WDZ331" s="50"/>
      <c r="WEA331" s="50"/>
      <c r="WEB331" s="50"/>
      <c r="WEC331" s="50"/>
      <c r="WED331" s="50"/>
      <c r="WEE331" s="50"/>
      <c r="WEF331" s="50"/>
      <c r="WEG331" s="50"/>
      <c r="WEH331" s="50"/>
      <c r="WEI331" s="50"/>
      <c r="WEJ331" s="50"/>
      <c r="WEK331" s="50"/>
      <c r="WEL331" s="50"/>
      <c r="WEM331" s="50"/>
      <c r="WEN331" s="50"/>
      <c r="WEO331" s="50"/>
      <c r="WEP331" s="50"/>
      <c r="WEQ331" s="50"/>
      <c r="WER331" s="50"/>
      <c r="WES331" s="50"/>
      <c r="WET331" s="50"/>
      <c r="WEU331" s="50"/>
      <c r="WEV331" s="50"/>
      <c r="WEW331" s="50"/>
      <c r="WEX331" s="50"/>
      <c r="WEY331" s="50"/>
      <c r="WEZ331" s="50"/>
      <c r="WFA331" s="50"/>
      <c r="WFB331" s="50"/>
      <c r="WFC331" s="50"/>
      <c r="WFD331" s="50"/>
      <c r="WFE331" s="50"/>
      <c r="WFF331" s="50"/>
      <c r="WFG331" s="50"/>
      <c r="WFH331" s="50"/>
      <c r="WFI331" s="50"/>
      <c r="WFJ331" s="50"/>
      <c r="WFK331" s="50"/>
      <c r="WFL331" s="50"/>
      <c r="WFM331" s="50"/>
      <c r="WFN331" s="50"/>
      <c r="WFO331" s="50"/>
      <c r="WFP331" s="50"/>
      <c r="WFQ331" s="50"/>
      <c r="WFR331" s="50"/>
      <c r="WFS331" s="50"/>
      <c r="WFT331" s="50"/>
      <c r="WFU331" s="50"/>
      <c r="WFV331" s="50"/>
      <c r="WFW331" s="50"/>
      <c r="WFX331" s="50"/>
      <c r="WFY331" s="50"/>
      <c r="WFZ331" s="50"/>
      <c r="WGA331" s="50"/>
      <c r="WGB331" s="50"/>
      <c r="WGC331" s="50"/>
      <c r="WGD331" s="50"/>
      <c r="WGE331" s="50"/>
      <c r="WGF331" s="50"/>
      <c r="WGG331" s="50"/>
      <c r="WGH331" s="50"/>
      <c r="WGI331" s="50"/>
      <c r="WGJ331" s="50"/>
      <c r="WGK331" s="50"/>
      <c r="WGL331" s="50"/>
      <c r="WGM331" s="50"/>
      <c r="WGN331" s="50"/>
      <c r="WGO331" s="50"/>
      <c r="WGP331" s="50"/>
      <c r="WGQ331" s="50"/>
      <c r="WGR331" s="50"/>
      <c r="WGS331" s="50"/>
      <c r="WGT331" s="50"/>
      <c r="WGU331" s="50"/>
      <c r="WGV331" s="50"/>
      <c r="WGW331" s="50"/>
      <c r="WGX331" s="50"/>
      <c r="WGY331" s="50"/>
      <c r="WGZ331" s="50"/>
      <c r="WHA331" s="50"/>
      <c r="WHB331" s="50"/>
      <c r="WHC331" s="50"/>
      <c r="WHD331" s="50"/>
      <c r="WHE331" s="50"/>
      <c r="WHF331" s="50"/>
      <c r="WHG331" s="50"/>
      <c r="WHH331" s="50"/>
      <c r="WHI331" s="50"/>
      <c r="WHJ331" s="50"/>
      <c r="WHK331" s="50"/>
      <c r="WHL331" s="50"/>
      <c r="WHM331" s="50"/>
      <c r="WHN331" s="50"/>
      <c r="WHO331" s="50"/>
      <c r="WHP331" s="50"/>
      <c r="WHQ331" s="50"/>
      <c r="WHR331" s="50"/>
      <c r="WHS331" s="50"/>
      <c r="WHT331" s="50"/>
      <c r="WHU331" s="50"/>
      <c r="WHV331" s="50"/>
      <c r="WHW331" s="50"/>
      <c r="WHX331" s="50"/>
      <c r="WHY331" s="50"/>
      <c r="WHZ331" s="50"/>
      <c r="WIA331" s="50"/>
      <c r="WIB331" s="50"/>
      <c r="WIC331" s="50"/>
      <c r="WID331" s="50"/>
      <c r="WIE331" s="50"/>
      <c r="WIF331" s="50"/>
      <c r="WIG331" s="50"/>
      <c r="WIH331" s="50"/>
      <c r="WII331" s="50"/>
      <c r="WIJ331" s="50"/>
      <c r="WIK331" s="50"/>
      <c r="WIL331" s="50"/>
      <c r="WIM331" s="50"/>
      <c r="WIN331" s="50"/>
      <c r="WIO331" s="50"/>
      <c r="WIP331" s="50"/>
      <c r="WIQ331" s="50"/>
      <c r="WIR331" s="50"/>
      <c r="WIS331" s="50"/>
      <c r="WIT331" s="50"/>
      <c r="WIU331" s="50"/>
      <c r="WIV331" s="50"/>
      <c r="WIW331" s="50"/>
      <c r="WIX331" s="50"/>
      <c r="WIY331" s="50"/>
      <c r="WIZ331" s="50"/>
      <c r="WJA331" s="50"/>
      <c r="WJB331" s="50"/>
      <c r="WJC331" s="50"/>
      <c r="WJD331" s="50"/>
      <c r="WJE331" s="50"/>
      <c r="WJF331" s="50"/>
      <c r="WJG331" s="50"/>
      <c r="WJH331" s="50"/>
      <c r="WJI331" s="50"/>
      <c r="WJJ331" s="50"/>
      <c r="WJK331" s="50"/>
      <c r="WJL331" s="50"/>
      <c r="WJM331" s="50"/>
      <c r="WJN331" s="50"/>
      <c r="WJO331" s="50"/>
      <c r="WJP331" s="50"/>
      <c r="WJQ331" s="50"/>
      <c r="WJR331" s="50"/>
      <c r="WJS331" s="50"/>
      <c r="WJT331" s="50"/>
      <c r="WJU331" s="50"/>
      <c r="WJV331" s="50"/>
      <c r="WJW331" s="50"/>
      <c r="WJX331" s="50"/>
      <c r="WJY331" s="50"/>
      <c r="WJZ331" s="50"/>
      <c r="WKA331" s="50"/>
      <c r="WKB331" s="50"/>
      <c r="WKC331" s="50"/>
      <c r="WKD331" s="50"/>
      <c r="WKE331" s="50"/>
      <c r="WKF331" s="50"/>
      <c r="WKG331" s="50"/>
      <c r="WKH331" s="50"/>
      <c r="WKI331" s="50"/>
      <c r="WKJ331" s="50"/>
      <c r="WKK331" s="50"/>
      <c r="WKL331" s="50"/>
      <c r="WKM331" s="50"/>
      <c r="WKN331" s="50"/>
      <c r="WKO331" s="50"/>
      <c r="WKP331" s="50"/>
      <c r="WKQ331" s="50"/>
      <c r="WKR331" s="50"/>
      <c r="WKS331" s="50"/>
      <c r="WKT331" s="50"/>
      <c r="WKU331" s="50"/>
      <c r="WKV331" s="50"/>
      <c r="WKW331" s="50"/>
      <c r="WKX331" s="50"/>
      <c r="WKY331" s="50"/>
      <c r="WKZ331" s="50"/>
      <c r="WLA331" s="50"/>
      <c r="WLB331" s="50"/>
      <c r="WLC331" s="50"/>
      <c r="WLD331" s="50"/>
      <c r="WLE331" s="50"/>
      <c r="WLF331" s="50"/>
      <c r="WLG331" s="50"/>
      <c r="WLH331" s="50"/>
      <c r="WLI331" s="50"/>
      <c r="WLJ331" s="50"/>
      <c r="WLK331" s="50"/>
      <c r="WLL331" s="50"/>
      <c r="WLN331" s="50"/>
      <c r="WLP331" s="50"/>
      <c r="WLQ331" s="50"/>
      <c r="WLR331" s="50"/>
      <c r="WLS331" s="50"/>
      <c r="WLT331" s="50"/>
      <c r="WLU331" s="50"/>
      <c r="WLV331" s="50"/>
      <c r="WLW331" s="50"/>
      <c r="WMB331" s="50"/>
      <c r="WMC331" s="50"/>
      <c r="WMD331" s="50"/>
      <c r="WME331" s="50"/>
      <c r="WMF331" s="50"/>
      <c r="WMG331" s="50"/>
      <c r="WMH331" s="50"/>
      <c r="WMI331" s="50"/>
      <c r="WMJ331" s="50"/>
      <c r="WMK331" s="50"/>
      <c r="WML331" s="50"/>
      <c r="WMM331" s="50"/>
      <c r="WMN331" s="50"/>
      <c r="WMO331" s="50"/>
      <c r="WMP331" s="50"/>
      <c r="WMQ331" s="50"/>
      <c r="WMR331" s="50"/>
      <c r="WMS331" s="50"/>
      <c r="WMT331" s="50"/>
      <c r="WMU331" s="50"/>
      <c r="WMV331" s="50"/>
      <c r="WMW331" s="50"/>
      <c r="WMX331" s="50"/>
      <c r="WMY331" s="50"/>
      <c r="WMZ331" s="50"/>
      <c r="WNA331" s="50"/>
      <c r="WNB331" s="50"/>
      <c r="WNC331" s="50"/>
      <c r="WND331" s="50"/>
      <c r="WNE331" s="50"/>
      <c r="WNF331" s="50"/>
      <c r="WNG331" s="50"/>
      <c r="WNH331" s="50"/>
      <c r="WNI331" s="50"/>
      <c r="WNJ331" s="50"/>
      <c r="WNK331" s="50"/>
      <c r="WNL331" s="50"/>
      <c r="WNM331" s="50"/>
      <c r="WNN331" s="50"/>
      <c r="WNO331" s="50"/>
      <c r="WNP331" s="50"/>
      <c r="WNQ331" s="50"/>
      <c r="WNR331" s="50"/>
      <c r="WNS331" s="50"/>
      <c r="WNT331" s="50"/>
      <c r="WNU331" s="50"/>
      <c r="WNV331" s="50"/>
      <c r="WNW331" s="50"/>
      <c r="WNX331" s="50"/>
      <c r="WNY331" s="50"/>
      <c r="WNZ331" s="50"/>
      <c r="WOA331" s="50"/>
      <c r="WOB331" s="50"/>
      <c r="WOC331" s="50"/>
      <c r="WOD331" s="50"/>
      <c r="WOE331" s="50"/>
      <c r="WOF331" s="50"/>
      <c r="WOG331" s="50"/>
      <c r="WOH331" s="50"/>
      <c r="WOI331" s="50"/>
      <c r="WOJ331" s="50"/>
      <c r="WOK331" s="50"/>
      <c r="WOL331" s="50"/>
      <c r="WOM331" s="50"/>
      <c r="WON331" s="50"/>
      <c r="WOO331" s="50"/>
      <c r="WOP331" s="50"/>
      <c r="WOQ331" s="50"/>
      <c r="WOR331" s="50"/>
      <c r="WOS331" s="50"/>
      <c r="WOT331" s="50"/>
      <c r="WOU331" s="50"/>
      <c r="WOV331" s="50"/>
      <c r="WOW331" s="50"/>
      <c r="WOX331" s="50"/>
      <c r="WOY331" s="50"/>
      <c r="WOZ331" s="50"/>
      <c r="WPA331" s="50"/>
      <c r="WPB331" s="50"/>
      <c r="WPC331" s="50"/>
      <c r="WPD331" s="50"/>
      <c r="WPE331" s="50"/>
      <c r="WPF331" s="50"/>
      <c r="WPG331" s="50"/>
      <c r="WPH331" s="50"/>
      <c r="WPI331" s="50"/>
      <c r="WPJ331" s="50"/>
      <c r="WPK331" s="50"/>
      <c r="WPL331" s="50"/>
      <c r="WPM331" s="50"/>
      <c r="WPN331" s="50"/>
      <c r="WPO331" s="50"/>
      <c r="WPP331" s="50"/>
      <c r="WPQ331" s="50"/>
      <c r="WPR331" s="50"/>
      <c r="WPS331" s="50"/>
      <c r="WPT331" s="50"/>
      <c r="WPU331" s="50"/>
      <c r="WPV331" s="50"/>
      <c r="WPW331" s="50"/>
      <c r="WPX331" s="50"/>
      <c r="WPY331" s="50"/>
      <c r="WPZ331" s="50"/>
      <c r="WQA331" s="50"/>
      <c r="WQB331" s="50"/>
      <c r="WQC331" s="50"/>
      <c r="WQD331" s="50"/>
      <c r="WQE331" s="50"/>
      <c r="WQF331" s="50"/>
      <c r="WQG331" s="50"/>
      <c r="WQH331" s="50"/>
      <c r="WQI331" s="50"/>
      <c r="WQJ331" s="50"/>
      <c r="WQK331" s="50"/>
      <c r="WQL331" s="50"/>
      <c r="WQM331" s="50"/>
      <c r="WQN331" s="50"/>
      <c r="WQO331" s="50"/>
      <c r="WQP331" s="50"/>
      <c r="WQQ331" s="50"/>
      <c r="WQR331" s="50"/>
      <c r="WQS331" s="50"/>
      <c r="WQT331" s="50"/>
      <c r="WQU331" s="50"/>
      <c r="WQV331" s="50"/>
      <c r="WQW331" s="50"/>
      <c r="WQX331" s="50"/>
      <c r="WQY331" s="50"/>
      <c r="WQZ331" s="50"/>
      <c r="WRA331" s="50"/>
      <c r="WRB331" s="50"/>
      <c r="WRC331" s="50"/>
      <c r="WRD331" s="50"/>
      <c r="WRE331" s="50"/>
      <c r="WRF331" s="50"/>
      <c r="WRG331" s="50"/>
      <c r="WRH331" s="50"/>
      <c r="WRI331" s="50"/>
      <c r="WRJ331" s="50"/>
      <c r="WRK331" s="50"/>
      <c r="WRL331" s="50"/>
      <c r="WRM331" s="50"/>
      <c r="WRN331" s="50"/>
      <c r="WRO331" s="50"/>
      <c r="WRP331" s="50"/>
      <c r="WRQ331" s="50"/>
      <c r="WRR331" s="50"/>
      <c r="WRS331" s="50"/>
      <c r="WRT331" s="50"/>
      <c r="WRU331" s="50"/>
      <c r="WRV331" s="50"/>
      <c r="WRW331" s="50"/>
      <c r="WRX331" s="50"/>
      <c r="WRY331" s="50"/>
      <c r="WRZ331" s="50"/>
      <c r="WSA331" s="50"/>
      <c r="WSB331" s="50"/>
      <c r="WSC331" s="50"/>
      <c r="WSD331" s="50"/>
      <c r="WSE331" s="50"/>
      <c r="WSF331" s="50"/>
      <c r="WSG331" s="50"/>
      <c r="WSH331" s="50"/>
      <c r="WSI331" s="50"/>
      <c r="WSJ331" s="50"/>
      <c r="WSK331" s="50"/>
      <c r="WSL331" s="50"/>
      <c r="WSM331" s="50"/>
      <c r="WSN331" s="50"/>
      <c r="WSO331" s="50"/>
      <c r="WSP331" s="50"/>
      <c r="WSQ331" s="50"/>
      <c r="WSR331" s="50"/>
      <c r="WSS331" s="50"/>
      <c r="WST331" s="50"/>
      <c r="WSU331" s="50"/>
      <c r="WSV331" s="50"/>
      <c r="WSW331" s="50"/>
      <c r="WSX331" s="50"/>
      <c r="WSY331" s="50"/>
      <c r="WSZ331" s="50"/>
      <c r="WTA331" s="50"/>
      <c r="WTB331" s="50"/>
      <c r="WTC331" s="50"/>
      <c r="WTD331" s="50"/>
      <c r="WTE331" s="50"/>
      <c r="WTF331" s="50"/>
      <c r="WTG331" s="50"/>
      <c r="WTH331" s="50"/>
      <c r="WTI331" s="50"/>
      <c r="WTJ331" s="50"/>
      <c r="WTK331" s="50"/>
      <c r="WTL331" s="50"/>
      <c r="WTM331" s="50"/>
      <c r="WTN331" s="50"/>
      <c r="WTO331" s="50"/>
      <c r="WTP331" s="50"/>
      <c r="WTQ331" s="50"/>
      <c r="WTR331" s="50"/>
      <c r="WTS331" s="50"/>
      <c r="WTT331" s="50"/>
      <c r="WTU331" s="50"/>
      <c r="WTV331" s="50"/>
      <c r="WTW331" s="50"/>
      <c r="WTX331" s="50"/>
      <c r="WTY331" s="50"/>
      <c r="WTZ331" s="50"/>
      <c r="WUA331" s="50"/>
      <c r="WUB331" s="50"/>
      <c r="WUC331" s="50"/>
      <c r="WUD331" s="50"/>
      <c r="WUE331" s="50"/>
      <c r="WUF331" s="50"/>
      <c r="WUG331" s="50"/>
      <c r="WUH331" s="50"/>
      <c r="WUI331" s="50"/>
      <c r="WUJ331" s="50"/>
      <c r="WUK331" s="50"/>
      <c r="WUL331" s="50"/>
      <c r="WUM331" s="50"/>
      <c r="WUN331" s="50"/>
      <c r="WUO331" s="50"/>
      <c r="WUP331" s="50"/>
      <c r="WUQ331" s="50"/>
      <c r="WUR331" s="50"/>
      <c r="WUS331" s="50"/>
      <c r="WUT331" s="50"/>
      <c r="WUU331" s="50"/>
      <c r="WUV331" s="50"/>
      <c r="WUW331" s="50"/>
      <c r="WUX331" s="50"/>
      <c r="WUY331" s="50"/>
      <c r="WUZ331" s="50"/>
      <c r="WVA331" s="50"/>
      <c r="WVB331" s="50"/>
      <c r="WVC331" s="50"/>
      <c r="WVD331" s="50"/>
      <c r="WVE331" s="50"/>
      <c r="WVF331" s="50"/>
      <c r="WVG331" s="50"/>
      <c r="WVH331" s="50"/>
      <c r="WVJ331" s="50"/>
      <c r="WVL331" s="50"/>
      <c r="WVM331" s="50"/>
      <c r="WVN331" s="50"/>
      <c r="WVO331" s="50"/>
      <c r="WVP331" s="50"/>
      <c r="WVQ331" s="50"/>
      <c r="WVR331" s="50"/>
      <c r="WVS331" s="50"/>
      <c r="WVX331" s="50"/>
      <c r="WVY331" s="50"/>
      <c r="WVZ331" s="50"/>
      <c r="WWA331" s="50"/>
      <c r="WWB331" s="50"/>
      <c r="WWC331" s="50"/>
      <c r="WWD331" s="50"/>
      <c r="WWE331" s="50"/>
      <c r="WWF331" s="50"/>
      <c r="WWG331" s="50"/>
      <c r="WWH331" s="50"/>
      <c r="WWI331" s="50"/>
      <c r="WWJ331" s="50"/>
      <c r="WWK331" s="50"/>
      <c r="WWL331" s="50"/>
      <c r="WWM331" s="50"/>
      <c r="WWN331" s="50"/>
      <c r="WWO331" s="50"/>
      <c r="WWP331" s="50"/>
      <c r="WWQ331" s="50"/>
      <c r="WWR331" s="50"/>
      <c r="WWS331" s="50"/>
      <c r="WWT331" s="50"/>
      <c r="WWU331" s="50"/>
      <c r="WWV331" s="50"/>
      <c r="WWW331" s="50"/>
      <c r="WWX331" s="50"/>
      <c r="WWY331" s="50"/>
      <c r="WWZ331" s="50"/>
      <c r="WXA331" s="50"/>
      <c r="WXB331" s="50"/>
      <c r="WXC331" s="50"/>
      <c r="WXD331" s="50"/>
      <c r="WXE331" s="50"/>
      <c r="WXF331" s="50"/>
      <c r="WXG331" s="50"/>
      <c r="WXH331" s="50"/>
      <c r="WXI331" s="50"/>
      <c r="WXJ331" s="50"/>
      <c r="WXK331" s="50"/>
      <c r="WXL331" s="50"/>
      <c r="WXM331" s="50"/>
      <c r="WXN331" s="50"/>
      <c r="WXO331" s="50"/>
      <c r="WXP331" s="50"/>
      <c r="WXQ331" s="50"/>
      <c r="WXR331" s="50"/>
      <c r="WXS331" s="50"/>
      <c r="WXT331" s="50"/>
      <c r="WXU331" s="50"/>
      <c r="WXV331" s="50"/>
      <c r="WXW331" s="50"/>
      <c r="WXX331" s="50"/>
      <c r="WXY331" s="50"/>
      <c r="WXZ331" s="50"/>
      <c r="WYA331" s="50"/>
      <c r="WYB331" s="50"/>
      <c r="WYC331" s="50"/>
      <c r="WYD331" s="50"/>
      <c r="WYE331" s="50"/>
      <c r="WYF331" s="50"/>
      <c r="WYG331" s="50"/>
      <c r="WYH331" s="50"/>
      <c r="WYI331" s="50"/>
      <c r="WYJ331" s="50"/>
      <c r="WYK331" s="50"/>
      <c r="WYL331" s="50"/>
      <c r="WYM331" s="50"/>
      <c r="WYN331" s="50"/>
      <c r="WYO331" s="50"/>
      <c r="WYP331" s="50"/>
      <c r="WYQ331" s="50"/>
      <c r="WYR331" s="50"/>
      <c r="WYS331" s="50"/>
      <c r="WYT331" s="50"/>
      <c r="WYU331" s="50"/>
      <c r="WYV331" s="50"/>
      <c r="WYW331" s="50"/>
      <c r="WYX331" s="50"/>
      <c r="WYY331" s="50"/>
      <c r="WYZ331" s="50"/>
      <c r="WZA331" s="50"/>
      <c r="WZB331" s="50"/>
      <c r="WZC331" s="50"/>
      <c r="WZD331" s="50"/>
      <c r="WZE331" s="50"/>
      <c r="WZF331" s="50"/>
      <c r="WZG331" s="50"/>
      <c r="WZH331" s="50"/>
      <c r="WZI331" s="50"/>
      <c r="WZJ331" s="50"/>
      <c r="WZK331" s="50"/>
      <c r="WZL331" s="50"/>
      <c r="WZM331" s="50"/>
      <c r="WZN331" s="50"/>
      <c r="WZO331" s="50"/>
      <c r="WZP331" s="50"/>
      <c r="WZQ331" s="50"/>
      <c r="WZR331" s="50"/>
      <c r="WZS331" s="50"/>
      <c r="WZT331" s="50"/>
      <c r="WZU331" s="50"/>
      <c r="WZV331" s="50"/>
      <c r="WZW331" s="50"/>
      <c r="WZX331" s="50"/>
      <c r="WZY331" s="50"/>
      <c r="WZZ331" s="50"/>
      <c r="XAA331" s="50"/>
      <c r="XAB331" s="50"/>
      <c r="XAC331" s="50"/>
      <c r="XAD331" s="50"/>
      <c r="XAE331" s="50"/>
      <c r="XAF331" s="50"/>
      <c r="XAG331" s="50"/>
      <c r="XAH331" s="50"/>
      <c r="XAI331" s="50"/>
      <c r="XAJ331" s="50"/>
      <c r="XAK331" s="50"/>
      <c r="XAL331" s="50"/>
      <c r="XAM331" s="50"/>
      <c r="XAN331" s="50"/>
      <c r="XAO331" s="50"/>
      <c r="XAP331" s="50"/>
      <c r="XAQ331" s="50"/>
      <c r="XAR331" s="50"/>
      <c r="XAS331" s="50"/>
      <c r="XAT331" s="50"/>
      <c r="XAU331" s="50"/>
      <c r="XAV331" s="50"/>
      <c r="XAW331" s="50"/>
      <c r="XAX331" s="50"/>
      <c r="XAY331" s="50"/>
      <c r="XAZ331" s="50"/>
      <c r="XBA331" s="50"/>
      <c r="XBB331" s="50"/>
      <c r="XBC331" s="50"/>
      <c r="XBD331" s="50"/>
      <c r="XBE331" s="50"/>
      <c r="XBF331" s="50"/>
      <c r="XBG331" s="50"/>
      <c r="XBH331" s="50"/>
      <c r="XBI331" s="50"/>
      <c r="XBJ331" s="50"/>
      <c r="XBK331" s="50"/>
      <c r="XBL331" s="50"/>
      <c r="XBM331" s="50"/>
      <c r="XBN331" s="50"/>
      <c r="XBO331" s="50"/>
      <c r="XBP331" s="50"/>
      <c r="XBQ331" s="50"/>
      <c r="XBR331" s="50"/>
      <c r="XBS331" s="50"/>
      <c r="XBT331" s="50"/>
      <c r="XBU331" s="50"/>
      <c r="XBV331" s="50"/>
      <c r="XBW331" s="50"/>
      <c r="XBX331" s="50"/>
      <c r="XBY331" s="50"/>
      <c r="XBZ331" s="50"/>
      <c r="XCA331" s="50"/>
      <c r="XCB331" s="50"/>
      <c r="XCC331" s="50"/>
      <c r="XCD331" s="50"/>
      <c r="XCE331" s="50"/>
      <c r="XCF331" s="50"/>
      <c r="XCG331" s="50"/>
      <c r="XCH331" s="50"/>
      <c r="XCI331" s="50"/>
      <c r="XCJ331" s="50"/>
      <c r="XCK331" s="50"/>
      <c r="XCL331" s="50"/>
      <c r="XCM331" s="50"/>
      <c r="XCN331" s="50"/>
      <c r="XCO331" s="50"/>
      <c r="XCP331" s="50"/>
      <c r="XCQ331" s="50"/>
      <c r="XCR331" s="50"/>
      <c r="XCS331" s="50"/>
      <c r="XCT331" s="50"/>
      <c r="XCU331" s="50"/>
      <c r="XCV331" s="50"/>
      <c r="XCW331" s="50"/>
      <c r="XCX331" s="50"/>
      <c r="XCY331" s="50"/>
      <c r="XCZ331" s="50"/>
      <c r="XDA331" s="50"/>
      <c r="XDB331" s="50"/>
      <c r="XDC331" s="50"/>
      <c r="XDD331" s="50"/>
      <c r="XDE331" s="50"/>
      <c r="XDF331" s="50"/>
      <c r="XDG331" s="50"/>
      <c r="XDH331" s="50"/>
      <c r="XDI331" s="50"/>
      <c r="XDJ331" s="50"/>
      <c r="XDK331" s="50"/>
      <c r="XDL331" s="50"/>
      <c r="XDM331" s="50"/>
      <c r="XDN331" s="50"/>
      <c r="XDO331" s="50"/>
      <c r="XDP331" s="50"/>
      <c r="XDQ331" s="50"/>
      <c r="XDR331" s="50"/>
      <c r="XDS331" s="50"/>
      <c r="XDT331" s="50"/>
      <c r="XDU331" s="50"/>
      <c r="XDV331" s="50"/>
      <c r="XDW331" s="50"/>
      <c r="XDX331" s="50"/>
      <c r="XDY331" s="50"/>
      <c r="XDZ331" s="50"/>
      <c r="XEA331" s="50"/>
      <c r="XEB331" s="50"/>
      <c r="XEC331" s="50"/>
      <c r="XED331" s="50"/>
      <c r="XEE331" s="50"/>
      <c r="XEF331" s="50"/>
      <c r="XEG331" s="50"/>
      <c r="XEH331" s="50"/>
      <c r="XEI331" s="50"/>
      <c r="XEJ331" s="50"/>
      <c r="XEK331" s="50"/>
      <c r="XEL331" s="50"/>
      <c r="XEM331" s="50"/>
      <c r="XEN331" s="50"/>
      <c r="XEO331" s="50"/>
      <c r="XEP331" s="50"/>
      <c r="XEQ331" s="50"/>
      <c r="XER331" s="50"/>
      <c r="XES331" s="50"/>
      <c r="XET331" s="50"/>
      <c r="XEU331" s="50"/>
      <c r="XEV331" s="50"/>
      <c r="XEW331" s="50"/>
      <c r="XEX331" s="50"/>
      <c r="XEY331" s="50"/>
      <c r="XEZ331" s="50"/>
      <c r="XFA331" s="50"/>
      <c r="XFB331" s="50"/>
      <c r="XFC331" s="50"/>
      <c r="XFD331" s="50"/>
    </row>
    <row r="332" ht="16.5" customHeight="1" spans="1:20">
      <c r="A332" s="45" t="s">
        <v>200</v>
      </c>
      <c r="B332" s="46">
        <v>35</v>
      </c>
      <c r="C332" s="46">
        <v>94</v>
      </c>
      <c r="D332" s="46">
        <v>93</v>
      </c>
      <c r="E332" s="47">
        <f t="shared" si="25"/>
        <v>98.936170212766</v>
      </c>
      <c r="F332" s="46">
        <v>51</v>
      </c>
      <c r="G332" s="48">
        <f>D332-F332</f>
        <v>42</v>
      </c>
      <c r="H332" s="49">
        <f t="shared" si="26"/>
        <v>82.3529411764706</v>
      </c>
      <c r="I332" s="46">
        <f>SUM(I333:I338)</f>
        <v>84</v>
      </c>
      <c r="J332" s="48">
        <f>I332-B332</f>
        <v>49</v>
      </c>
      <c r="K332" s="47">
        <f t="shared" ref="K332" si="27">J332/B332*100</f>
        <v>140</v>
      </c>
      <c r="Q332" s="43"/>
      <c r="R332" s="30">
        <f>SUM(R333:R333)</f>
        <v>35</v>
      </c>
      <c r="S332" s="30">
        <f>SUM(S333:S333)</f>
        <v>0</v>
      </c>
      <c r="T332" s="42">
        <f t="shared" si="24"/>
        <v>35</v>
      </c>
    </row>
    <row r="333" ht="16.5" hidden="1" customHeight="1" spans="1:20">
      <c r="A333" s="29" t="s">
        <v>493</v>
      </c>
      <c r="B333" s="30"/>
      <c r="C333" s="30"/>
      <c r="D333" s="30"/>
      <c r="E333" s="31"/>
      <c r="F333" s="30"/>
      <c r="G333" s="27"/>
      <c r="H333" s="28"/>
      <c r="I333" s="30"/>
      <c r="J333" s="27"/>
      <c r="K333" s="31"/>
      <c r="Q333" s="43"/>
      <c r="R333" s="30">
        <v>35</v>
      </c>
      <c r="S333" s="30"/>
      <c r="T333" s="42">
        <f t="shared" si="24"/>
        <v>35</v>
      </c>
    </row>
    <row r="334" ht="16.5" customHeight="1" spans="1:20">
      <c r="A334" s="29" t="s">
        <v>497</v>
      </c>
      <c r="B334" s="30"/>
      <c r="C334" s="30"/>
      <c r="D334" s="30"/>
      <c r="E334" s="31"/>
      <c r="F334" s="30"/>
      <c r="G334" s="27"/>
      <c r="H334" s="28"/>
      <c r="I334" s="30">
        <v>40</v>
      </c>
      <c r="J334" s="27"/>
      <c r="K334" s="31"/>
      <c r="Q334" s="43"/>
      <c r="R334" s="30"/>
      <c r="S334" s="30"/>
      <c r="T334" s="42"/>
    </row>
    <row r="335" ht="16.5" hidden="1" customHeight="1" spans="1:20">
      <c r="A335" s="29" t="s">
        <v>498</v>
      </c>
      <c r="B335" s="30"/>
      <c r="C335" s="30"/>
      <c r="D335" s="30"/>
      <c r="E335" s="31"/>
      <c r="F335" s="30"/>
      <c r="G335" s="27"/>
      <c r="H335" s="28"/>
      <c r="I335" s="30"/>
      <c r="J335" s="27"/>
      <c r="K335" s="31"/>
      <c r="Q335" s="43"/>
      <c r="R335" s="30"/>
      <c r="S335" s="30"/>
      <c r="T335" s="42"/>
    </row>
    <row r="336" ht="16.5" hidden="1" customHeight="1" spans="1:20">
      <c r="A336" s="29" t="s">
        <v>499</v>
      </c>
      <c r="B336" s="30"/>
      <c r="C336" s="30"/>
      <c r="D336" s="30"/>
      <c r="E336" s="31"/>
      <c r="F336" s="30"/>
      <c r="G336" s="27"/>
      <c r="H336" s="28"/>
      <c r="I336" s="30"/>
      <c r="J336" s="27"/>
      <c r="K336" s="31"/>
      <c r="Q336" s="43"/>
      <c r="R336" s="30"/>
      <c r="S336" s="30"/>
      <c r="T336" s="42"/>
    </row>
    <row r="337" ht="16.5" hidden="1" customHeight="1" spans="1:20">
      <c r="A337" s="29" t="s">
        <v>500</v>
      </c>
      <c r="B337" s="30"/>
      <c r="C337" s="30"/>
      <c r="D337" s="30"/>
      <c r="E337" s="31"/>
      <c r="F337" s="30"/>
      <c r="G337" s="27"/>
      <c r="H337" s="28"/>
      <c r="I337" s="30"/>
      <c r="J337" s="27"/>
      <c r="K337" s="31"/>
      <c r="Q337" s="43"/>
      <c r="R337" s="30"/>
      <c r="S337" s="30"/>
      <c r="T337" s="42"/>
    </row>
    <row r="338" ht="16.5" customHeight="1" spans="1:20">
      <c r="A338" s="29" t="s">
        <v>501</v>
      </c>
      <c r="B338" s="30"/>
      <c r="C338" s="30"/>
      <c r="D338" s="30"/>
      <c r="E338" s="31"/>
      <c r="F338" s="30"/>
      <c r="G338" s="27"/>
      <c r="H338" s="28"/>
      <c r="I338" s="30">
        <v>44</v>
      </c>
      <c r="J338" s="27"/>
      <c r="K338" s="31"/>
      <c r="Q338" s="43"/>
      <c r="R338" s="30"/>
      <c r="S338" s="30"/>
      <c r="T338" s="42"/>
    </row>
    <row r="339" ht="16.5" customHeight="1" spans="1:16384">
      <c r="A339" s="45" t="s">
        <v>201</v>
      </c>
      <c r="B339" s="46"/>
      <c r="C339" s="46"/>
      <c r="D339" s="46"/>
      <c r="E339" s="47"/>
      <c r="F339" s="46"/>
      <c r="G339" s="48">
        <f>D339-F339</f>
        <v>0</v>
      </c>
      <c r="H339" s="49"/>
      <c r="I339" s="46"/>
      <c r="J339" s="48">
        <f>I339-B339</f>
        <v>0</v>
      </c>
      <c r="K339" s="47"/>
      <c r="L339" s="50"/>
      <c r="Q339" s="43"/>
      <c r="R339" s="30"/>
      <c r="S339" s="30"/>
      <c r="T339" s="42">
        <f t="shared" si="24"/>
        <v>0</v>
      </c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50"/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0"/>
      <c r="BI339" s="50"/>
      <c r="BJ339" s="50"/>
      <c r="BK339" s="50"/>
      <c r="BL339" s="50"/>
      <c r="BM339" s="50"/>
      <c r="BN339" s="50"/>
      <c r="BO339" s="50"/>
      <c r="BP339" s="50"/>
      <c r="BQ339" s="50"/>
      <c r="BR339" s="50"/>
      <c r="BS339" s="50"/>
      <c r="BT339" s="50"/>
      <c r="BU339" s="50"/>
      <c r="BV339" s="50"/>
      <c r="BW339" s="50"/>
      <c r="BX339" s="50"/>
      <c r="BY339" s="50"/>
      <c r="BZ339" s="50"/>
      <c r="CA339" s="50"/>
      <c r="CB339" s="50"/>
      <c r="CC339" s="50"/>
      <c r="CD339" s="50"/>
      <c r="CE339" s="50"/>
      <c r="CF339" s="50"/>
      <c r="CG339" s="50"/>
      <c r="CH339" s="50"/>
      <c r="CI339" s="50"/>
      <c r="CJ339" s="50"/>
      <c r="CK339" s="50"/>
      <c r="CL339" s="50"/>
      <c r="CM339" s="50"/>
      <c r="CN339" s="50"/>
      <c r="CO339" s="50"/>
      <c r="CP339" s="50"/>
      <c r="CQ339" s="50"/>
      <c r="CR339" s="50"/>
      <c r="CS339" s="50"/>
      <c r="CT339" s="50"/>
      <c r="CU339" s="50"/>
      <c r="CV339" s="50"/>
      <c r="CW339" s="50"/>
      <c r="CX339" s="50"/>
      <c r="CY339" s="50"/>
      <c r="CZ339" s="50"/>
      <c r="DA339" s="50"/>
      <c r="DB339" s="50"/>
      <c r="DC339" s="50"/>
      <c r="DD339" s="50"/>
      <c r="DE339" s="50"/>
      <c r="DF339" s="50"/>
      <c r="DG339" s="50"/>
      <c r="DH339" s="50"/>
      <c r="DI339" s="50"/>
      <c r="DJ339" s="50"/>
      <c r="DK339" s="50"/>
      <c r="DL339" s="50"/>
      <c r="DM339" s="50"/>
      <c r="DN339" s="50"/>
      <c r="DO339" s="50"/>
      <c r="DP339" s="50"/>
      <c r="DQ339" s="50"/>
      <c r="DR339" s="50"/>
      <c r="DS339" s="50"/>
      <c r="DT339" s="50"/>
      <c r="DU339" s="50"/>
      <c r="DV339" s="50"/>
      <c r="DW339" s="50"/>
      <c r="DX339" s="50"/>
      <c r="DY339" s="50"/>
      <c r="DZ339" s="50"/>
      <c r="EA339" s="50"/>
      <c r="EB339" s="50"/>
      <c r="EC339" s="50"/>
      <c r="ED339" s="50"/>
      <c r="EE339" s="50"/>
      <c r="EF339" s="50"/>
      <c r="EG339" s="50"/>
      <c r="EH339" s="50"/>
      <c r="EI339" s="50"/>
      <c r="EJ339" s="50"/>
      <c r="EK339" s="50"/>
      <c r="EL339" s="50"/>
      <c r="EM339" s="50"/>
      <c r="EN339" s="50"/>
      <c r="EO339" s="50"/>
      <c r="EP339" s="50"/>
      <c r="EQ339" s="50"/>
      <c r="ER339" s="50"/>
      <c r="ES339" s="50"/>
      <c r="ET339" s="50"/>
      <c r="EU339" s="50"/>
      <c r="EV339" s="50"/>
      <c r="EW339" s="50"/>
      <c r="EX339" s="50"/>
      <c r="EY339" s="50"/>
      <c r="EZ339" s="50"/>
      <c r="FA339" s="50"/>
      <c r="FB339" s="50"/>
      <c r="FC339" s="50"/>
      <c r="FD339" s="50"/>
      <c r="FE339" s="50"/>
      <c r="FF339" s="50"/>
      <c r="FG339" s="50"/>
      <c r="FH339" s="50"/>
      <c r="FI339" s="50"/>
      <c r="FJ339" s="50"/>
      <c r="FK339" s="50"/>
      <c r="FL339" s="50"/>
      <c r="FM339" s="50"/>
      <c r="FN339" s="50"/>
      <c r="FO339" s="50"/>
      <c r="FP339" s="50"/>
      <c r="FQ339" s="50"/>
      <c r="FR339" s="50"/>
      <c r="FS339" s="50"/>
      <c r="FT339" s="50"/>
      <c r="FU339" s="50"/>
      <c r="FV339" s="50"/>
      <c r="FW339" s="50"/>
      <c r="FX339" s="50"/>
      <c r="FY339" s="50"/>
      <c r="FZ339" s="50"/>
      <c r="GA339" s="50"/>
      <c r="GB339" s="50"/>
      <c r="GC339" s="50"/>
      <c r="GD339" s="50"/>
      <c r="GE339" s="50"/>
      <c r="GF339" s="50"/>
      <c r="GG339" s="50"/>
      <c r="GH339" s="50"/>
      <c r="GI339" s="50"/>
      <c r="GJ339" s="50"/>
      <c r="GK339" s="50"/>
      <c r="GL339" s="50"/>
      <c r="GM339" s="50"/>
      <c r="GN339" s="50"/>
      <c r="GO339" s="50"/>
      <c r="GP339" s="50"/>
      <c r="GQ339" s="50"/>
      <c r="GR339" s="50"/>
      <c r="GS339" s="50"/>
      <c r="GT339" s="50"/>
      <c r="GU339" s="50"/>
      <c r="GV339" s="50"/>
      <c r="GW339" s="50"/>
      <c r="GX339" s="50"/>
      <c r="GY339" s="50"/>
      <c r="GZ339" s="50"/>
      <c r="HA339" s="50"/>
      <c r="HB339" s="50"/>
      <c r="HC339" s="50"/>
      <c r="HD339" s="50"/>
      <c r="HE339" s="50"/>
      <c r="HF339" s="50"/>
      <c r="HG339" s="50"/>
      <c r="HH339" s="50"/>
      <c r="HI339" s="50"/>
      <c r="HJ339" s="50"/>
      <c r="HK339" s="50"/>
      <c r="HL339" s="50"/>
      <c r="HM339" s="50"/>
      <c r="HN339" s="50"/>
      <c r="HO339" s="50"/>
      <c r="HP339" s="50"/>
      <c r="HQ339" s="50"/>
      <c r="HR339" s="50"/>
      <c r="HS339" s="50"/>
      <c r="HT339" s="50"/>
      <c r="HU339" s="50"/>
      <c r="HV339" s="50"/>
      <c r="HW339" s="50"/>
      <c r="HX339" s="50"/>
      <c r="HY339" s="50"/>
      <c r="HZ339" s="50"/>
      <c r="IA339" s="50"/>
      <c r="IB339" s="50"/>
      <c r="IC339" s="50"/>
      <c r="ID339" s="50"/>
      <c r="IE339" s="50"/>
      <c r="IF339" s="50"/>
      <c r="IG339" s="50"/>
      <c r="IH339" s="50"/>
      <c r="II339" s="50"/>
      <c r="IJ339" s="50"/>
      <c r="IK339" s="50"/>
      <c r="IL339" s="50"/>
      <c r="IM339" s="50"/>
      <c r="IN339" s="50"/>
      <c r="IO339" s="50"/>
      <c r="IP339" s="50"/>
      <c r="IQ339" s="50"/>
      <c r="IR339" s="50"/>
      <c r="IS339" s="50"/>
      <c r="IT339" s="50"/>
      <c r="IU339" s="50"/>
      <c r="IV339" s="50"/>
      <c r="IX339" s="50"/>
      <c r="IZ339" s="50"/>
      <c r="JA339" s="50"/>
      <c r="JB339" s="50"/>
      <c r="JC339" s="50"/>
      <c r="JD339" s="50"/>
      <c r="JE339" s="50"/>
      <c r="JF339" s="50"/>
      <c r="JG339" s="50"/>
      <c r="JL339" s="50"/>
      <c r="JM339" s="50"/>
      <c r="JN339" s="50"/>
      <c r="JO339" s="50"/>
      <c r="JP339" s="50"/>
      <c r="JQ339" s="50"/>
      <c r="JR339" s="50"/>
      <c r="JS339" s="50"/>
      <c r="JT339" s="50"/>
      <c r="JU339" s="50"/>
      <c r="JV339" s="50"/>
      <c r="JW339" s="50"/>
      <c r="JX339" s="50"/>
      <c r="JY339" s="50"/>
      <c r="JZ339" s="50"/>
      <c r="KA339" s="50"/>
      <c r="KB339" s="50"/>
      <c r="KC339" s="50"/>
      <c r="KD339" s="50"/>
      <c r="KE339" s="50"/>
      <c r="KF339" s="50"/>
      <c r="KG339" s="50"/>
      <c r="KH339" s="50"/>
      <c r="KI339" s="50"/>
      <c r="KJ339" s="50"/>
      <c r="KK339" s="50"/>
      <c r="KL339" s="50"/>
      <c r="KM339" s="50"/>
      <c r="KN339" s="50"/>
      <c r="KO339" s="50"/>
      <c r="KP339" s="50"/>
      <c r="KQ339" s="50"/>
      <c r="KR339" s="50"/>
      <c r="KS339" s="50"/>
      <c r="KT339" s="50"/>
      <c r="KU339" s="50"/>
      <c r="KV339" s="50"/>
      <c r="KW339" s="50"/>
      <c r="KX339" s="50"/>
      <c r="KY339" s="50"/>
      <c r="KZ339" s="50"/>
      <c r="LA339" s="50"/>
      <c r="LB339" s="50"/>
      <c r="LC339" s="50"/>
      <c r="LD339" s="50"/>
      <c r="LE339" s="50"/>
      <c r="LF339" s="50"/>
      <c r="LG339" s="50"/>
      <c r="LH339" s="50"/>
      <c r="LI339" s="50"/>
      <c r="LJ339" s="50"/>
      <c r="LK339" s="50"/>
      <c r="LL339" s="50"/>
      <c r="LM339" s="50"/>
      <c r="LN339" s="50"/>
      <c r="LO339" s="50"/>
      <c r="LP339" s="50"/>
      <c r="LQ339" s="50"/>
      <c r="LR339" s="50"/>
      <c r="LS339" s="50"/>
      <c r="LT339" s="50"/>
      <c r="LU339" s="50"/>
      <c r="LV339" s="50"/>
      <c r="LW339" s="50"/>
      <c r="LX339" s="50"/>
      <c r="LY339" s="50"/>
      <c r="LZ339" s="50"/>
      <c r="MA339" s="50"/>
      <c r="MB339" s="50"/>
      <c r="MC339" s="50"/>
      <c r="MD339" s="50"/>
      <c r="ME339" s="50"/>
      <c r="MF339" s="50"/>
      <c r="MG339" s="50"/>
      <c r="MH339" s="50"/>
      <c r="MI339" s="50"/>
      <c r="MJ339" s="50"/>
      <c r="MK339" s="50"/>
      <c r="ML339" s="50"/>
      <c r="MM339" s="50"/>
      <c r="MN339" s="50"/>
      <c r="MO339" s="50"/>
      <c r="MP339" s="50"/>
      <c r="MQ339" s="50"/>
      <c r="MR339" s="50"/>
      <c r="MS339" s="50"/>
      <c r="MT339" s="50"/>
      <c r="MU339" s="50"/>
      <c r="MV339" s="50"/>
      <c r="MW339" s="50"/>
      <c r="MX339" s="50"/>
      <c r="MY339" s="50"/>
      <c r="MZ339" s="50"/>
      <c r="NA339" s="50"/>
      <c r="NB339" s="50"/>
      <c r="NC339" s="50"/>
      <c r="ND339" s="50"/>
      <c r="NE339" s="50"/>
      <c r="NF339" s="50"/>
      <c r="NG339" s="50"/>
      <c r="NH339" s="50"/>
      <c r="NI339" s="50"/>
      <c r="NJ339" s="50"/>
      <c r="NK339" s="50"/>
      <c r="NL339" s="50"/>
      <c r="NM339" s="50"/>
      <c r="NN339" s="50"/>
      <c r="NO339" s="50"/>
      <c r="NP339" s="50"/>
      <c r="NQ339" s="50"/>
      <c r="NR339" s="50"/>
      <c r="NS339" s="50"/>
      <c r="NT339" s="50"/>
      <c r="NU339" s="50"/>
      <c r="NV339" s="50"/>
      <c r="NW339" s="50"/>
      <c r="NX339" s="50"/>
      <c r="NY339" s="50"/>
      <c r="NZ339" s="50"/>
      <c r="OA339" s="50"/>
      <c r="OB339" s="50"/>
      <c r="OC339" s="50"/>
      <c r="OD339" s="50"/>
      <c r="OE339" s="50"/>
      <c r="OF339" s="50"/>
      <c r="OG339" s="50"/>
      <c r="OH339" s="50"/>
      <c r="OI339" s="50"/>
      <c r="OJ339" s="50"/>
      <c r="OK339" s="50"/>
      <c r="OL339" s="50"/>
      <c r="OM339" s="50"/>
      <c r="ON339" s="50"/>
      <c r="OO339" s="50"/>
      <c r="OP339" s="50"/>
      <c r="OQ339" s="50"/>
      <c r="OR339" s="50"/>
      <c r="OS339" s="50"/>
      <c r="OT339" s="50"/>
      <c r="OU339" s="50"/>
      <c r="OV339" s="50"/>
      <c r="OW339" s="50"/>
      <c r="OX339" s="50"/>
      <c r="OY339" s="50"/>
      <c r="OZ339" s="50"/>
      <c r="PA339" s="50"/>
      <c r="PB339" s="50"/>
      <c r="PC339" s="50"/>
      <c r="PD339" s="50"/>
      <c r="PE339" s="50"/>
      <c r="PF339" s="50"/>
      <c r="PG339" s="50"/>
      <c r="PH339" s="50"/>
      <c r="PI339" s="50"/>
      <c r="PJ339" s="50"/>
      <c r="PK339" s="50"/>
      <c r="PL339" s="50"/>
      <c r="PM339" s="50"/>
      <c r="PN339" s="50"/>
      <c r="PO339" s="50"/>
      <c r="PP339" s="50"/>
      <c r="PQ339" s="50"/>
      <c r="PR339" s="50"/>
      <c r="PS339" s="50"/>
      <c r="PT339" s="50"/>
      <c r="PU339" s="50"/>
      <c r="PV339" s="50"/>
      <c r="PW339" s="50"/>
      <c r="PX339" s="50"/>
      <c r="PY339" s="50"/>
      <c r="PZ339" s="50"/>
      <c r="QA339" s="50"/>
      <c r="QB339" s="50"/>
      <c r="QC339" s="50"/>
      <c r="QD339" s="50"/>
      <c r="QE339" s="50"/>
      <c r="QF339" s="50"/>
      <c r="QG339" s="50"/>
      <c r="QH339" s="50"/>
      <c r="QI339" s="50"/>
      <c r="QJ339" s="50"/>
      <c r="QK339" s="50"/>
      <c r="QL339" s="50"/>
      <c r="QM339" s="50"/>
      <c r="QN339" s="50"/>
      <c r="QO339" s="50"/>
      <c r="QP339" s="50"/>
      <c r="QQ339" s="50"/>
      <c r="QR339" s="50"/>
      <c r="QS339" s="50"/>
      <c r="QT339" s="50"/>
      <c r="QU339" s="50"/>
      <c r="QV339" s="50"/>
      <c r="QW339" s="50"/>
      <c r="QX339" s="50"/>
      <c r="QY339" s="50"/>
      <c r="QZ339" s="50"/>
      <c r="RA339" s="50"/>
      <c r="RB339" s="50"/>
      <c r="RC339" s="50"/>
      <c r="RD339" s="50"/>
      <c r="RE339" s="50"/>
      <c r="RF339" s="50"/>
      <c r="RG339" s="50"/>
      <c r="RH339" s="50"/>
      <c r="RI339" s="50"/>
      <c r="RJ339" s="50"/>
      <c r="RK339" s="50"/>
      <c r="RL339" s="50"/>
      <c r="RM339" s="50"/>
      <c r="RN339" s="50"/>
      <c r="RO339" s="50"/>
      <c r="RP339" s="50"/>
      <c r="RQ339" s="50"/>
      <c r="RR339" s="50"/>
      <c r="RS339" s="50"/>
      <c r="RT339" s="50"/>
      <c r="RU339" s="50"/>
      <c r="RV339" s="50"/>
      <c r="RW339" s="50"/>
      <c r="RX339" s="50"/>
      <c r="RY339" s="50"/>
      <c r="RZ339" s="50"/>
      <c r="SA339" s="50"/>
      <c r="SB339" s="50"/>
      <c r="SC339" s="50"/>
      <c r="SD339" s="50"/>
      <c r="SE339" s="50"/>
      <c r="SF339" s="50"/>
      <c r="SG339" s="50"/>
      <c r="SH339" s="50"/>
      <c r="SI339" s="50"/>
      <c r="SJ339" s="50"/>
      <c r="SK339" s="50"/>
      <c r="SL339" s="50"/>
      <c r="SM339" s="50"/>
      <c r="SN339" s="50"/>
      <c r="SO339" s="50"/>
      <c r="SP339" s="50"/>
      <c r="SQ339" s="50"/>
      <c r="SR339" s="50"/>
      <c r="ST339" s="50"/>
      <c r="SV339" s="50"/>
      <c r="SW339" s="50"/>
      <c r="SX339" s="50"/>
      <c r="SY339" s="50"/>
      <c r="SZ339" s="50"/>
      <c r="TA339" s="50"/>
      <c r="TB339" s="50"/>
      <c r="TC339" s="50"/>
      <c r="TH339" s="50"/>
      <c r="TI339" s="50"/>
      <c r="TJ339" s="50"/>
      <c r="TK339" s="50"/>
      <c r="TL339" s="50"/>
      <c r="TM339" s="50"/>
      <c r="TN339" s="50"/>
      <c r="TO339" s="50"/>
      <c r="TP339" s="50"/>
      <c r="TQ339" s="50"/>
      <c r="TR339" s="50"/>
      <c r="TS339" s="50"/>
      <c r="TT339" s="50"/>
      <c r="TU339" s="50"/>
      <c r="TV339" s="50"/>
      <c r="TW339" s="50"/>
      <c r="TX339" s="50"/>
      <c r="TY339" s="50"/>
      <c r="TZ339" s="50"/>
      <c r="UA339" s="50"/>
      <c r="UB339" s="50"/>
      <c r="UC339" s="50"/>
      <c r="UD339" s="50"/>
      <c r="UE339" s="50"/>
      <c r="UF339" s="50"/>
      <c r="UG339" s="50"/>
      <c r="UH339" s="50"/>
      <c r="UI339" s="50"/>
      <c r="UJ339" s="50"/>
      <c r="UK339" s="50"/>
      <c r="UL339" s="50"/>
      <c r="UM339" s="50"/>
      <c r="UN339" s="50"/>
      <c r="UO339" s="50"/>
      <c r="UP339" s="50"/>
      <c r="UQ339" s="50"/>
      <c r="UR339" s="50"/>
      <c r="US339" s="50"/>
      <c r="UT339" s="50"/>
      <c r="UU339" s="50"/>
      <c r="UV339" s="50"/>
      <c r="UW339" s="50"/>
      <c r="UX339" s="50"/>
      <c r="UY339" s="50"/>
      <c r="UZ339" s="50"/>
      <c r="VA339" s="50"/>
      <c r="VB339" s="50"/>
      <c r="VC339" s="50"/>
      <c r="VD339" s="50"/>
      <c r="VE339" s="50"/>
      <c r="VF339" s="50"/>
      <c r="VG339" s="50"/>
      <c r="VH339" s="50"/>
      <c r="VI339" s="50"/>
      <c r="VJ339" s="50"/>
      <c r="VK339" s="50"/>
      <c r="VL339" s="50"/>
      <c r="VM339" s="50"/>
      <c r="VN339" s="50"/>
      <c r="VO339" s="50"/>
      <c r="VP339" s="50"/>
      <c r="VQ339" s="50"/>
      <c r="VR339" s="50"/>
      <c r="VS339" s="50"/>
      <c r="VT339" s="50"/>
      <c r="VU339" s="50"/>
      <c r="VV339" s="50"/>
      <c r="VW339" s="50"/>
      <c r="VX339" s="50"/>
      <c r="VY339" s="50"/>
      <c r="VZ339" s="50"/>
      <c r="WA339" s="50"/>
      <c r="WB339" s="50"/>
      <c r="WC339" s="50"/>
      <c r="WD339" s="50"/>
      <c r="WE339" s="50"/>
      <c r="WF339" s="50"/>
      <c r="WG339" s="50"/>
      <c r="WH339" s="50"/>
      <c r="WI339" s="50"/>
      <c r="WJ339" s="50"/>
      <c r="WK339" s="50"/>
      <c r="WL339" s="50"/>
      <c r="WM339" s="50"/>
      <c r="WN339" s="50"/>
      <c r="WO339" s="50"/>
      <c r="WP339" s="50"/>
      <c r="WQ339" s="50"/>
      <c r="WR339" s="50"/>
      <c r="WS339" s="50"/>
      <c r="WT339" s="50"/>
      <c r="WU339" s="50"/>
      <c r="WV339" s="50"/>
      <c r="WW339" s="50"/>
      <c r="WX339" s="50"/>
      <c r="WY339" s="50"/>
      <c r="WZ339" s="50"/>
      <c r="XA339" s="50"/>
      <c r="XB339" s="50"/>
      <c r="XC339" s="50"/>
      <c r="XD339" s="50"/>
      <c r="XE339" s="50"/>
      <c r="XF339" s="50"/>
      <c r="XG339" s="50"/>
      <c r="XH339" s="50"/>
      <c r="XI339" s="50"/>
      <c r="XJ339" s="50"/>
      <c r="XK339" s="50"/>
      <c r="XL339" s="50"/>
      <c r="XM339" s="50"/>
      <c r="XN339" s="50"/>
      <c r="XO339" s="50"/>
      <c r="XP339" s="50"/>
      <c r="XQ339" s="50"/>
      <c r="XR339" s="50"/>
      <c r="XS339" s="50"/>
      <c r="XT339" s="50"/>
      <c r="XU339" s="50"/>
      <c r="XV339" s="50"/>
      <c r="XW339" s="50"/>
      <c r="XX339" s="50"/>
      <c r="XY339" s="50"/>
      <c r="XZ339" s="50"/>
      <c r="YA339" s="50"/>
      <c r="YB339" s="50"/>
      <c r="YC339" s="50"/>
      <c r="YD339" s="50"/>
      <c r="YE339" s="50"/>
      <c r="YF339" s="50"/>
      <c r="YG339" s="50"/>
      <c r="YH339" s="50"/>
      <c r="YI339" s="50"/>
      <c r="YJ339" s="50"/>
      <c r="YK339" s="50"/>
      <c r="YL339" s="50"/>
      <c r="YM339" s="50"/>
      <c r="YN339" s="50"/>
      <c r="YO339" s="50"/>
      <c r="YP339" s="50"/>
      <c r="YQ339" s="50"/>
      <c r="YR339" s="50"/>
      <c r="YS339" s="50"/>
      <c r="YT339" s="50"/>
      <c r="YU339" s="50"/>
      <c r="YV339" s="50"/>
      <c r="YW339" s="50"/>
      <c r="YX339" s="50"/>
      <c r="YY339" s="50"/>
      <c r="YZ339" s="50"/>
      <c r="ZA339" s="50"/>
      <c r="ZB339" s="50"/>
      <c r="ZC339" s="50"/>
      <c r="ZD339" s="50"/>
      <c r="ZE339" s="50"/>
      <c r="ZF339" s="50"/>
      <c r="ZG339" s="50"/>
      <c r="ZH339" s="50"/>
      <c r="ZI339" s="50"/>
      <c r="ZJ339" s="50"/>
      <c r="ZK339" s="50"/>
      <c r="ZL339" s="50"/>
      <c r="ZM339" s="50"/>
      <c r="ZN339" s="50"/>
      <c r="ZO339" s="50"/>
      <c r="ZP339" s="50"/>
      <c r="ZQ339" s="50"/>
      <c r="ZR339" s="50"/>
      <c r="ZS339" s="50"/>
      <c r="ZT339" s="50"/>
      <c r="ZU339" s="50"/>
      <c r="ZV339" s="50"/>
      <c r="ZW339" s="50"/>
      <c r="ZX339" s="50"/>
      <c r="ZY339" s="50"/>
      <c r="ZZ339" s="50"/>
      <c r="AAA339" s="50"/>
      <c r="AAB339" s="50"/>
      <c r="AAC339" s="50"/>
      <c r="AAD339" s="50"/>
      <c r="AAE339" s="50"/>
      <c r="AAF339" s="50"/>
      <c r="AAG339" s="50"/>
      <c r="AAH339" s="50"/>
      <c r="AAI339" s="50"/>
      <c r="AAJ339" s="50"/>
      <c r="AAK339" s="50"/>
      <c r="AAL339" s="50"/>
      <c r="AAM339" s="50"/>
      <c r="AAN339" s="50"/>
      <c r="AAO339" s="50"/>
      <c r="AAP339" s="50"/>
      <c r="AAQ339" s="50"/>
      <c r="AAR339" s="50"/>
      <c r="AAS339" s="50"/>
      <c r="AAT339" s="50"/>
      <c r="AAU339" s="50"/>
      <c r="AAV339" s="50"/>
      <c r="AAW339" s="50"/>
      <c r="AAX339" s="50"/>
      <c r="AAY339" s="50"/>
      <c r="AAZ339" s="50"/>
      <c r="ABA339" s="50"/>
      <c r="ABB339" s="50"/>
      <c r="ABC339" s="50"/>
      <c r="ABD339" s="50"/>
      <c r="ABE339" s="50"/>
      <c r="ABF339" s="50"/>
      <c r="ABG339" s="50"/>
      <c r="ABH339" s="50"/>
      <c r="ABI339" s="50"/>
      <c r="ABJ339" s="50"/>
      <c r="ABK339" s="50"/>
      <c r="ABL339" s="50"/>
      <c r="ABM339" s="50"/>
      <c r="ABN339" s="50"/>
      <c r="ABO339" s="50"/>
      <c r="ABP339" s="50"/>
      <c r="ABQ339" s="50"/>
      <c r="ABR339" s="50"/>
      <c r="ABS339" s="50"/>
      <c r="ABT339" s="50"/>
      <c r="ABU339" s="50"/>
      <c r="ABV339" s="50"/>
      <c r="ABW339" s="50"/>
      <c r="ABX339" s="50"/>
      <c r="ABY339" s="50"/>
      <c r="ABZ339" s="50"/>
      <c r="ACA339" s="50"/>
      <c r="ACB339" s="50"/>
      <c r="ACC339" s="50"/>
      <c r="ACD339" s="50"/>
      <c r="ACE339" s="50"/>
      <c r="ACF339" s="50"/>
      <c r="ACG339" s="50"/>
      <c r="ACH339" s="50"/>
      <c r="ACI339" s="50"/>
      <c r="ACJ339" s="50"/>
      <c r="ACK339" s="50"/>
      <c r="ACL339" s="50"/>
      <c r="ACM339" s="50"/>
      <c r="ACN339" s="50"/>
      <c r="ACP339" s="50"/>
      <c r="ACR339" s="50"/>
      <c r="ACS339" s="50"/>
      <c r="ACT339" s="50"/>
      <c r="ACU339" s="50"/>
      <c r="ACV339" s="50"/>
      <c r="ACW339" s="50"/>
      <c r="ACX339" s="50"/>
      <c r="ACY339" s="50"/>
      <c r="ADD339" s="50"/>
      <c r="ADE339" s="50"/>
      <c r="ADF339" s="50"/>
      <c r="ADG339" s="50"/>
      <c r="ADH339" s="50"/>
      <c r="ADI339" s="50"/>
      <c r="ADJ339" s="50"/>
      <c r="ADK339" s="50"/>
      <c r="ADL339" s="50"/>
      <c r="ADM339" s="50"/>
      <c r="ADN339" s="50"/>
      <c r="ADO339" s="50"/>
      <c r="ADP339" s="50"/>
      <c r="ADQ339" s="50"/>
      <c r="ADR339" s="50"/>
      <c r="ADS339" s="50"/>
      <c r="ADT339" s="50"/>
      <c r="ADU339" s="50"/>
      <c r="ADV339" s="50"/>
      <c r="ADW339" s="50"/>
      <c r="ADX339" s="50"/>
      <c r="ADY339" s="50"/>
      <c r="ADZ339" s="50"/>
      <c r="AEA339" s="50"/>
      <c r="AEB339" s="50"/>
      <c r="AEC339" s="50"/>
      <c r="AED339" s="50"/>
      <c r="AEE339" s="50"/>
      <c r="AEF339" s="50"/>
      <c r="AEG339" s="50"/>
      <c r="AEH339" s="50"/>
      <c r="AEI339" s="50"/>
      <c r="AEJ339" s="50"/>
      <c r="AEK339" s="50"/>
      <c r="AEL339" s="50"/>
      <c r="AEM339" s="50"/>
      <c r="AEN339" s="50"/>
      <c r="AEO339" s="50"/>
      <c r="AEP339" s="50"/>
      <c r="AEQ339" s="50"/>
      <c r="AER339" s="50"/>
      <c r="AES339" s="50"/>
      <c r="AET339" s="50"/>
      <c r="AEU339" s="50"/>
      <c r="AEV339" s="50"/>
      <c r="AEW339" s="50"/>
      <c r="AEX339" s="50"/>
      <c r="AEY339" s="50"/>
      <c r="AEZ339" s="50"/>
      <c r="AFA339" s="50"/>
      <c r="AFB339" s="50"/>
      <c r="AFC339" s="50"/>
      <c r="AFD339" s="50"/>
      <c r="AFE339" s="50"/>
      <c r="AFF339" s="50"/>
      <c r="AFG339" s="50"/>
      <c r="AFH339" s="50"/>
      <c r="AFI339" s="50"/>
      <c r="AFJ339" s="50"/>
      <c r="AFK339" s="50"/>
      <c r="AFL339" s="50"/>
      <c r="AFM339" s="50"/>
      <c r="AFN339" s="50"/>
      <c r="AFO339" s="50"/>
      <c r="AFP339" s="50"/>
      <c r="AFQ339" s="50"/>
      <c r="AFR339" s="50"/>
      <c r="AFS339" s="50"/>
      <c r="AFT339" s="50"/>
      <c r="AFU339" s="50"/>
      <c r="AFV339" s="50"/>
      <c r="AFW339" s="50"/>
      <c r="AFX339" s="50"/>
      <c r="AFY339" s="50"/>
      <c r="AFZ339" s="50"/>
      <c r="AGA339" s="50"/>
      <c r="AGB339" s="50"/>
      <c r="AGC339" s="50"/>
      <c r="AGD339" s="50"/>
      <c r="AGE339" s="50"/>
      <c r="AGF339" s="50"/>
      <c r="AGG339" s="50"/>
      <c r="AGH339" s="50"/>
      <c r="AGI339" s="50"/>
      <c r="AGJ339" s="50"/>
      <c r="AGK339" s="50"/>
      <c r="AGL339" s="50"/>
      <c r="AGM339" s="50"/>
      <c r="AGN339" s="50"/>
      <c r="AGO339" s="50"/>
      <c r="AGP339" s="50"/>
      <c r="AGQ339" s="50"/>
      <c r="AGR339" s="50"/>
      <c r="AGS339" s="50"/>
      <c r="AGT339" s="50"/>
      <c r="AGU339" s="50"/>
      <c r="AGV339" s="50"/>
      <c r="AGW339" s="50"/>
      <c r="AGX339" s="50"/>
      <c r="AGY339" s="50"/>
      <c r="AGZ339" s="50"/>
      <c r="AHA339" s="50"/>
      <c r="AHB339" s="50"/>
      <c r="AHC339" s="50"/>
      <c r="AHD339" s="50"/>
      <c r="AHE339" s="50"/>
      <c r="AHF339" s="50"/>
      <c r="AHG339" s="50"/>
      <c r="AHH339" s="50"/>
      <c r="AHI339" s="50"/>
      <c r="AHJ339" s="50"/>
      <c r="AHK339" s="50"/>
      <c r="AHL339" s="50"/>
      <c r="AHM339" s="50"/>
      <c r="AHN339" s="50"/>
      <c r="AHO339" s="50"/>
      <c r="AHP339" s="50"/>
      <c r="AHQ339" s="50"/>
      <c r="AHR339" s="50"/>
      <c r="AHS339" s="50"/>
      <c r="AHT339" s="50"/>
      <c r="AHU339" s="50"/>
      <c r="AHV339" s="50"/>
      <c r="AHW339" s="50"/>
      <c r="AHX339" s="50"/>
      <c r="AHY339" s="50"/>
      <c r="AHZ339" s="50"/>
      <c r="AIA339" s="50"/>
      <c r="AIB339" s="50"/>
      <c r="AIC339" s="50"/>
      <c r="AID339" s="50"/>
      <c r="AIE339" s="50"/>
      <c r="AIF339" s="50"/>
      <c r="AIG339" s="50"/>
      <c r="AIH339" s="50"/>
      <c r="AII339" s="50"/>
      <c r="AIJ339" s="50"/>
      <c r="AIK339" s="50"/>
      <c r="AIL339" s="50"/>
      <c r="AIM339" s="50"/>
      <c r="AIN339" s="50"/>
      <c r="AIO339" s="50"/>
      <c r="AIP339" s="50"/>
      <c r="AIQ339" s="50"/>
      <c r="AIR339" s="50"/>
      <c r="AIS339" s="50"/>
      <c r="AIT339" s="50"/>
      <c r="AIU339" s="50"/>
      <c r="AIV339" s="50"/>
      <c r="AIW339" s="50"/>
      <c r="AIX339" s="50"/>
      <c r="AIY339" s="50"/>
      <c r="AIZ339" s="50"/>
      <c r="AJA339" s="50"/>
      <c r="AJB339" s="50"/>
      <c r="AJC339" s="50"/>
      <c r="AJD339" s="50"/>
      <c r="AJE339" s="50"/>
      <c r="AJF339" s="50"/>
      <c r="AJG339" s="50"/>
      <c r="AJH339" s="50"/>
      <c r="AJI339" s="50"/>
      <c r="AJJ339" s="50"/>
      <c r="AJK339" s="50"/>
      <c r="AJL339" s="50"/>
      <c r="AJM339" s="50"/>
      <c r="AJN339" s="50"/>
      <c r="AJO339" s="50"/>
      <c r="AJP339" s="50"/>
      <c r="AJQ339" s="50"/>
      <c r="AJR339" s="50"/>
      <c r="AJS339" s="50"/>
      <c r="AJT339" s="50"/>
      <c r="AJU339" s="50"/>
      <c r="AJV339" s="50"/>
      <c r="AJW339" s="50"/>
      <c r="AJX339" s="50"/>
      <c r="AJY339" s="50"/>
      <c r="AJZ339" s="50"/>
      <c r="AKA339" s="50"/>
      <c r="AKB339" s="50"/>
      <c r="AKC339" s="50"/>
      <c r="AKD339" s="50"/>
      <c r="AKE339" s="50"/>
      <c r="AKF339" s="50"/>
      <c r="AKG339" s="50"/>
      <c r="AKH339" s="50"/>
      <c r="AKI339" s="50"/>
      <c r="AKJ339" s="50"/>
      <c r="AKK339" s="50"/>
      <c r="AKL339" s="50"/>
      <c r="AKM339" s="50"/>
      <c r="AKN339" s="50"/>
      <c r="AKO339" s="50"/>
      <c r="AKP339" s="50"/>
      <c r="AKQ339" s="50"/>
      <c r="AKR339" s="50"/>
      <c r="AKS339" s="50"/>
      <c r="AKT339" s="50"/>
      <c r="AKU339" s="50"/>
      <c r="AKV339" s="50"/>
      <c r="AKW339" s="50"/>
      <c r="AKX339" s="50"/>
      <c r="AKY339" s="50"/>
      <c r="AKZ339" s="50"/>
      <c r="ALA339" s="50"/>
      <c r="ALB339" s="50"/>
      <c r="ALC339" s="50"/>
      <c r="ALD339" s="50"/>
      <c r="ALE339" s="50"/>
      <c r="ALF339" s="50"/>
      <c r="ALG339" s="50"/>
      <c r="ALH339" s="50"/>
      <c r="ALI339" s="50"/>
      <c r="ALJ339" s="50"/>
      <c r="ALK339" s="50"/>
      <c r="ALL339" s="50"/>
      <c r="ALM339" s="50"/>
      <c r="ALN339" s="50"/>
      <c r="ALO339" s="50"/>
      <c r="ALP339" s="50"/>
      <c r="ALQ339" s="50"/>
      <c r="ALR339" s="50"/>
      <c r="ALS339" s="50"/>
      <c r="ALT339" s="50"/>
      <c r="ALU339" s="50"/>
      <c r="ALV339" s="50"/>
      <c r="ALW339" s="50"/>
      <c r="ALX339" s="50"/>
      <c r="ALY339" s="50"/>
      <c r="ALZ339" s="50"/>
      <c r="AMA339" s="50"/>
      <c r="AMB339" s="50"/>
      <c r="AMC339" s="50"/>
      <c r="AMD339" s="50"/>
      <c r="AME339" s="50"/>
      <c r="AMF339" s="50"/>
      <c r="AMG339" s="50"/>
      <c r="AMH339" s="50"/>
      <c r="AMI339" s="50"/>
      <c r="AMJ339" s="50"/>
      <c r="AML339" s="50"/>
      <c r="AMN339" s="50"/>
      <c r="AMO339" s="50"/>
      <c r="AMP339" s="50"/>
      <c r="AMQ339" s="50"/>
      <c r="AMR339" s="50"/>
      <c r="AMS339" s="50"/>
      <c r="AMT339" s="50"/>
      <c r="AMU339" s="50"/>
      <c r="AMZ339" s="50"/>
      <c r="ANA339" s="50"/>
      <c r="ANB339" s="50"/>
      <c r="ANC339" s="50"/>
      <c r="AND339" s="50"/>
      <c r="ANE339" s="50"/>
      <c r="ANF339" s="50"/>
      <c r="ANG339" s="50"/>
      <c r="ANH339" s="50"/>
      <c r="ANI339" s="50"/>
      <c r="ANJ339" s="50"/>
      <c r="ANK339" s="50"/>
      <c r="ANL339" s="50"/>
      <c r="ANM339" s="50"/>
      <c r="ANN339" s="50"/>
      <c r="ANO339" s="50"/>
      <c r="ANP339" s="50"/>
      <c r="ANQ339" s="50"/>
      <c r="ANR339" s="50"/>
      <c r="ANS339" s="50"/>
      <c r="ANT339" s="50"/>
      <c r="ANU339" s="50"/>
      <c r="ANV339" s="50"/>
      <c r="ANW339" s="50"/>
      <c r="ANX339" s="50"/>
      <c r="ANY339" s="50"/>
      <c r="ANZ339" s="50"/>
      <c r="AOA339" s="50"/>
      <c r="AOB339" s="50"/>
      <c r="AOC339" s="50"/>
      <c r="AOD339" s="50"/>
      <c r="AOE339" s="50"/>
      <c r="AOF339" s="50"/>
      <c r="AOG339" s="50"/>
      <c r="AOH339" s="50"/>
      <c r="AOI339" s="50"/>
      <c r="AOJ339" s="50"/>
      <c r="AOK339" s="50"/>
      <c r="AOL339" s="50"/>
      <c r="AOM339" s="50"/>
      <c r="AON339" s="50"/>
      <c r="AOO339" s="50"/>
      <c r="AOP339" s="50"/>
      <c r="AOQ339" s="50"/>
      <c r="AOR339" s="50"/>
      <c r="AOS339" s="50"/>
      <c r="AOT339" s="50"/>
      <c r="AOU339" s="50"/>
      <c r="AOV339" s="50"/>
      <c r="AOW339" s="50"/>
      <c r="AOX339" s="50"/>
      <c r="AOY339" s="50"/>
      <c r="AOZ339" s="50"/>
      <c r="APA339" s="50"/>
      <c r="APB339" s="50"/>
      <c r="APC339" s="50"/>
      <c r="APD339" s="50"/>
      <c r="APE339" s="50"/>
      <c r="APF339" s="50"/>
      <c r="APG339" s="50"/>
      <c r="APH339" s="50"/>
      <c r="API339" s="50"/>
      <c r="APJ339" s="50"/>
      <c r="APK339" s="50"/>
      <c r="APL339" s="50"/>
      <c r="APM339" s="50"/>
      <c r="APN339" s="50"/>
      <c r="APO339" s="50"/>
      <c r="APP339" s="50"/>
      <c r="APQ339" s="50"/>
      <c r="APR339" s="50"/>
      <c r="APS339" s="50"/>
      <c r="APT339" s="50"/>
      <c r="APU339" s="50"/>
      <c r="APV339" s="50"/>
      <c r="APW339" s="50"/>
      <c r="APX339" s="50"/>
      <c r="APY339" s="50"/>
      <c r="APZ339" s="50"/>
      <c r="AQA339" s="50"/>
      <c r="AQB339" s="50"/>
      <c r="AQC339" s="50"/>
      <c r="AQD339" s="50"/>
      <c r="AQE339" s="50"/>
      <c r="AQF339" s="50"/>
      <c r="AQG339" s="50"/>
      <c r="AQH339" s="50"/>
      <c r="AQI339" s="50"/>
      <c r="AQJ339" s="50"/>
      <c r="AQK339" s="50"/>
      <c r="AQL339" s="50"/>
      <c r="AQM339" s="50"/>
      <c r="AQN339" s="50"/>
      <c r="AQO339" s="50"/>
      <c r="AQP339" s="50"/>
      <c r="AQQ339" s="50"/>
      <c r="AQR339" s="50"/>
      <c r="AQS339" s="50"/>
      <c r="AQT339" s="50"/>
      <c r="AQU339" s="50"/>
      <c r="AQV339" s="50"/>
      <c r="AQW339" s="50"/>
      <c r="AQX339" s="50"/>
      <c r="AQY339" s="50"/>
      <c r="AQZ339" s="50"/>
      <c r="ARA339" s="50"/>
      <c r="ARB339" s="50"/>
      <c r="ARC339" s="50"/>
      <c r="ARD339" s="50"/>
      <c r="ARE339" s="50"/>
      <c r="ARF339" s="50"/>
      <c r="ARG339" s="50"/>
      <c r="ARH339" s="50"/>
      <c r="ARI339" s="50"/>
      <c r="ARJ339" s="50"/>
      <c r="ARK339" s="50"/>
      <c r="ARL339" s="50"/>
      <c r="ARM339" s="50"/>
      <c r="ARN339" s="50"/>
      <c r="ARO339" s="50"/>
      <c r="ARP339" s="50"/>
      <c r="ARQ339" s="50"/>
      <c r="ARR339" s="50"/>
      <c r="ARS339" s="50"/>
      <c r="ART339" s="50"/>
      <c r="ARU339" s="50"/>
      <c r="ARV339" s="50"/>
      <c r="ARW339" s="50"/>
      <c r="ARX339" s="50"/>
      <c r="ARY339" s="50"/>
      <c r="ARZ339" s="50"/>
      <c r="ASA339" s="50"/>
      <c r="ASB339" s="50"/>
      <c r="ASC339" s="50"/>
      <c r="ASD339" s="50"/>
      <c r="ASE339" s="50"/>
      <c r="ASF339" s="50"/>
      <c r="ASG339" s="50"/>
      <c r="ASH339" s="50"/>
      <c r="ASI339" s="50"/>
      <c r="ASJ339" s="50"/>
      <c r="ASK339" s="50"/>
      <c r="ASL339" s="50"/>
      <c r="ASM339" s="50"/>
      <c r="ASN339" s="50"/>
      <c r="ASO339" s="50"/>
      <c r="ASP339" s="50"/>
      <c r="ASQ339" s="50"/>
      <c r="ASR339" s="50"/>
      <c r="ASS339" s="50"/>
      <c r="AST339" s="50"/>
      <c r="ASU339" s="50"/>
      <c r="ASV339" s="50"/>
      <c r="ASW339" s="50"/>
      <c r="ASX339" s="50"/>
      <c r="ASY339" s="50"/>
      <c r="ASZ339" s="50"/>
      <c r="ATA339" s="50"/>
      <c r="ATB339" s="50"/>
      <c r="ATC339" s="50"/>
      <c r="ATD339" s="50"/>
      <c r="ATE339" s="50"/>
      <c r="ATF339" s="50"/>
      <c r="ATG339" s="50"/>
      <c r="ATH339" s="50"/>
      <c r="ATI339" s="50"/>
      <c r="ATJ339" s="50"/>
      <c r="ATK339" s="50"/>
      <c r="ATL339" s="50"/>
      <c r="ATM339" s="50"/>
      <c r="ATN339" s="50"/>
      <c r="ATO339" s="50"/>
      <c r="ATP339" s="50"/>
      <c r="ATQ339" s="50"/>
      <c r="ATR339" s="50"/>
      <c r="ATS339" s="50"/>
      <c r="ATT339" s="50"/>
      <c r="ATU339" s="50"/>
      <c r="ATV339" s="50"/>
      <c r="ATW339" s="50"/>
      <c r="ATX339" s="50"/>
      <c r="ATY339" s="50"/>
      <c r="ATZ339" s="50"/>
      <c r="AUA339" s="50"/>
      <c r="AUB339" s="50"/>
      <c r="AUC339" s="50"/>
      <c r="AUD339" s="50"/>
      <c r="AUE339" s="50"/>
      <c r="AUF339" s="50"/>
      <c r="AUG339" s="50"/>
      <c r="AUH339" s="50"/>
      <c r="AUI339" s="50"/>
      <c r="AUJ339" s="50"/>
      <c r="AUK339" s="50"/>
      <c r="AUL339" s="50"/>
      <c r="AUM339" s="50"/>
      <c r="AUN339" s="50"/>
      <c r="AUO339" s="50"/>
      <c r="AUP339" s="50"/>
      <c r="AUQ339" s="50"/>
      <c r="AUR339" s="50"/>
      <c r="AUS339" s="50"/>
      <c r="AUT339" s="50"/>
      <c r="AUU339" s="50"/>
      <c r="AUV339" s="50"/>
      <c r="AUW339" s="50"/>
      <c r="AUX339" s="50"/>
      <c r="AUY339" s="50"/>
      <c r="AUZ339" s="50"/>
      <c r="AVA339" s="50"/>
      <c r="AVB339" s="50"/>
      <c r="AVC339" s="50"/>
      <c r="AVD339" s="50"/>
      <c r="AVE339" s="50"/>
      <c r="AVF339" s="50"/>
      <c r="AVG339" s="50"/>
      <c r="AVH339" s="50"/>
      <c r="AVI339" s="50"/>
      <c r="AVJ339" s="50"/>
      <c r="AVK339" s="50"/>
      <c r="AVL339" s="50"/>
      <c r="AVM339" s="50"/>
      <c r="AVN339" s="50"/>
      <c r="AVO339" s="50"/>
      <c r="AVP339" s="50"/>
      <c r="AVQ339" s="50"/>
      <c r="AVR339" s="50"/>
      <c r="AVS339" s="50"/>
      <c r="AVT339" s="50"/>
      <c r="AVU339" s="50"/>
      <c r="AVV339" s="50"/>
      <c r="AVW339" s="50"/>
      <c r="AVX339" s="50"/>
      <c r="AVY339" s="50"/>
      <c r="AVZ339" s="50"/>
      <c r="AWA339" s="50"/>
      <c r="AWB339" s="50"/>
      <c r="AWC339" s="50"/>
      <c r="AWD339" s="50"/>
      <c r="AWE339" s="50"/>
      <c r="AWF339" s="50"/>
      <c r="AWH339" s="50"/>
      <c r="AWJ339" s="50"/>
      <c r="AWK339" s="50"/>
      <c r="AWL339" s="50"/>
      <c r="AWM339" s="50"/>
      <c r="AWN339" s="50"/>
      <c r="AWO339" s="50"/>
      <c r="AWP339" s="50"/>
      <c r="AWQ339" s="50"/>
      <c r="AWV339" s="50"/>
      <c r="AWW339" s="50"/>
      <c r="AWX339" s="50"/>
      <c r="AWY339" s="50"/>
      <c r="AWZ339" s="50"/>
      <c r="AXA339" s="50"/>
      <c r="AXB339" s="50"/>
      <c r="AXC339" s="50"/>
      <c r="AXD339" s="50"/>
      <c r="AXE339" s="50"/>
      <c r="AXF339" s="50"/>
      <c r="AXG339" s="50"/>
      <c r="AXH339" s="50"/>
      <c r="AXI339" s="50"/>
      <c r="AXJ339" s="50"/>
      <c r="AXK339" s="50"/>
      <c r="AXL339" s="50"/>
      <c r="AXM339" s="50"/>
      <c r="AXN339" s="50"/>
      <c r="AXO339" s="50"/>
      <c r="AXP339" s="50"/>
      <c r="AXQ339" s="50"/>
      <c r="AXR339" s="50"/>
      <c r="AXS339" s="50"/>
      <c r="AXT339" s="50"/>
      <c r="AXU339" s="50"/>
      <c r="AXV339" s="50"/>
      <c r="AXW339" s="50"/>
      <c r="AXX339" s="50"/>
      <c r="AXY339" s="50"/>
      <c r="AXZ339" s="50"/>
      <c r="AYA339" s="50"/>
      <c r="AYB339" s="50"/>
      <c r="AYC339" s="50"/>
      <c r="AYD339" s="50"/>
      <c r="AYE339" s="50"/>
      <c r="AYF339" s="50"/>
      <c r="AYG339" s="50"/>
      <c r="AYH339" s="50"/>
      <c r="AYI339" s="50"/>
      <c r="AYJ339" s="50"/>
      <c r="AYK339" s="50"/>
      <c r="AYL339" s="50"/>
      <c r="AYM339" s="50"/>
      <c r="AYN339" s="50"/>
      <c r="AYO339" s="50"/>
      <c r="AYP339" s="50"/>
      <c r="AYQ339" s="50"/>
      <c r="AYR339" s="50"/>
      <c r="AYS339" s="50"/>
      <c r="AYT339" s="50"/>
      <c r="AYU339" s="50"/>
      <c r="AYV339" s="50"/>
      <c r="AYW339" s="50"/>
      <c r="AYX339" s="50"/>
      <c r="AYY339" s="50"/>
      <c r="AYZ339" s="50"/>
      <c r="AZA339" s="50"/>
      <c r="AZB339" s="50"/>
      <c r="AZC339" s="50"/>
      <c r="AZD339" s="50"/>
      <c r="AZE339" s="50"/>
      <c r="AZF339" s="50"/>
      <c r="AZG339" s="50"/>
      <c r="AZH339" s="50"/>
      <c r="AZI339" s="50"/>
      <c r="AZJ339" s="50"/>
      <c r="AZK339" s="50"/>
      <c r="AZL339" s="50"/>
      <c r="AZM339" s="50"/>
      <c r="AZN339" s="50"/>
      <c r="AZO339" s="50"/>
      <c r="AZP339" s="50"/>
      <c r="AZQ339" s="50"/>
      <c r="AZR339" s="50"/>
      <c r="AZS339" s="50"/>
      <c r="AZT339" s="50"/>
      <c r="AZU339" s="50"/>
      <c r="AZV339" s="50"/>
      <c r="AZW339" s="50"/>
      <c r="AZX339" s="50"/>
      <c r="AZY339" s="50"/>
      <c r="AZZ339" s="50"/>
      <c r="BAA339" s="50"/>
      <c r="BAB339" s="50"/>
      <c r="BAC339" s="50"/>
      <c r="BAD339" s="50"/>
      <c r="BAE339" s="50"/>
      <c r="BAF339" s="50"/>
      <c r="BAG339" s="50"/>
      <c r="BAH339" s="50"/>
      <c r="BAI339" s="50"/>
      <c r="BAJ339" s="50"/>
      <c r="BAK339" s="50"/>
      <c r="BAL339" s="50"/>
      <c r="BAM339" s="50"/>
      <c r="BAN339" s="50"/>
      <c r="BAO339" s="50"/>
      <c r="BAP339" s="50"/>
      <c r="BAQ339" s="50"/>
      <c r="BAR339" s="50"/>
      <c r="BAS339" s="50"/>
      <c r="BAT339" s="50"/>
      <c r="BAU339" s="50"/>
      <c r="BAV339" s="50"/>
      <c r="BAW339" s="50"/>
      <c r="BAX339" s="50"/>
      <c r="BAY339" s="50"/>
      <c r="BAZ339" s="50"/>
      <c r="BBA339" s="50"/>
      <c r="BBB339" s="50"/>
      <c r="BBC339" s="50"/>
      <c r="BBD339" s="50"/>
      <c r="BBE339" s="50"/>
      <c r="BBF339" s="50"/>
      <c r="BBG339" s="50"/>
      <c r="BBH339" s="50"/>
      <c r="BBI339" s="50"/>
      <c r="BBJ339" s="50"/>
      <c r="BBK339" s="50"/>
      <c r="BBL339" s="50"/>
      <c r="BBM339" s="50"/>
      <c r="BBN339" s="50"/>
      <c r="BBO339" s="50"/>
      <c r="BBP339" s="50"/>
      <c r="BBQ339" s="50"/>
      <c r="BBR339" s="50"/>
      <c r="BBS339" s="50"/>
      <c r="BBT339" s="50"/>
      <c r="BBU339" s="50"/>
      <c r="BBV339" s="50"/>
      <c r="BBW339" s="50"/>
      <c r="BBX339" s="50"/>
      <c r="BBY339" s="50"/>
      <c r="BBZ339" s="50"/>
      <c r="BCA339" s="50"/>
      <c r="BCB339" s="50"/>
      <c r="BCC339" s="50"/>
      <c r="BCD339" s="50"/>
      <c r="BCE339" s="50"/>
      <c r="BCF339" s="50"/>
      <c r="BCG339" s="50"/>
      <c r="BCH339" s="50"/>
      <c r="BCI339" s="50"/>
      <c r="BCJ339" s="50"/>
      <c r="BCK339" s="50"/>
      <c r="BCL339" s="50"/>
      <c r="BCM339" s="50"/>
      <c r="BCN339" s="50"/>
      <c r="BCO339" s="50"/>
      <c r="BCP339" s="50"/>
      <c r="BCQ339" s="50"/>
      <c r="BCR339" s="50"/>
      <c r="BCS339" s="50"/>
      <c r="BCT339" s="50"/>
      <c r="BCU339" s="50"/>
      <c r="BCV339" s="50"/>
      <c r="BCW339" s="50"/>
      <c r="BCX339" s="50"/>
      <c r="BCY339" s="50"/>
      <c r="BCZ339" s="50"/>
      <c r="BDA339" s="50"/>
      <c r="BDB339" s="50"/>
      <c r="BDC339" s="50"/>
      <c r="BDD339" s="50"/>
      <c r="BDE339" s="50"/>
      <c r="BDF339" s="50"/>
      <c r="BDG339" s="50"/>
      <c r="BDH339" s="50"/>
      <c r="BDI339" s="50"/>
      <c r="BDJ339" s="50"/>
      <c r="BDK339" s="50"/>
      <c r="BDL339" s="50"/>
      <c r="BDM339" s="50"/>
      <c r="BDN339" s="50"/>
      <c r="BDO339" s="50"/>
      <c r="BDP339" s="50"/>
      <c r="BDQ339" s="50"/>
      <c r="BDR339" s="50"/>
      <c r="BDS339" s="50"/>
      <c r="BDT339" s="50"/>
      <c r="BDU339" s="50"/>
      <c r="BDV339" s="50"/>
      <c r="BDW339" s="50"/>
      <c r="BDX339" s="50"/>
      <c r="BDY339" s="50"/>
      <c r="BDZ339" s="50"/>
      <c r="BEA339" s="50"/>
      <c r="BEB339" s="50"/>
      <c r="BEC339" s="50"/>
      <c r="BED339" s="50"/>
      <c r="BEE339" s="50"/>
      <c r="BEF339" s="50"/>
      <c r="BEG339" s="50"/>
      <c r="BEH339" s="50"/>
      <c r="BEI339" s="50"/>
      <c r="BEJ339" s="50"/>
      <c r="BEK339" s="50"/>
      <c r="BEL339" s="50"/>
      <c r="BEM339" s="50"/>
      <c r="BEN339" s="50"/>
      <c r="BEO339" s="50"/>
      <c r="BEP339" s="50"/>
      <c r="BEQ339" s="50"/>
      <c r="BER339" s="50"/>
      <c r="BES339" s="50"/>
      <c r="BET339" s="50"/>
      <c r="BEU339" s="50"/>
      <c r="BEV339" s="50"/>
      <c r="BEW339" s="50"/>
      <c r="BEX339" s="50"/>
      <c r="BEY339" s="50"/>
      <c r="BEZ339" s="50"/>
      <c r="BFA339" s="50"/>
      <c r="BFB339" s="50"/>
      <c r="BFC339" s="50"/>
      <c r="BFD339" s="50"/>
      <c r="BFE339" s="50"/>
      <c r="BFF339" s="50"/>
      <c r="BFG339" s="50"/>
      <c r="BFH339" s="50"/>
      <c r="BFI339" s="50"/>
      <c r="BFJ339" s="50"/>
      <c r="BFK339" s="50"/>
      <c r="BFL339" s="50"/>
      <c r="BFM339" s="50"/>
      <c r="BFN339" s="50"/>
      <c r="BFO339" s="50"/>
      <c r="BFP339" s="50"/>
      <c r="BFQ339" s="50"/>
      <c r="BFR339" s="50"/>
      <c r="BFS339" s="50"/>
      <c r="BFT339" s="50"/>
      <c r="BFU339" s="50"/>
      <c r="BFV339" s="50"/>
      <c r="BFW339" s="50"/>
      <c r="BFX339" s="50"/>
      <c r="BFY339" s="50"/>
      <c r="BFZ339" s="50"/>
      <c r="BGA339" s="50"/>
      <c r="BGB339" s="50"/>
      <c r="BGD339" s="50"/>
      <c r="BGF339" s="50"/>
      <c r="BGG339" s="50"/>
      <c r="BGH339" s="50"/>
      <c r="BGI339" s="50"/>
      <c r="BGJ339" s="50"/>
      <c r="BGK339" s="50"/>
      <c r="BGL339" s="50"/>
      <c r="BGM339" s="50"/>
      <c r="BGR339" s="50"/>
      <c r="BGS339" s="50"/>
      <c r="BGT339" s="50"/>
      <c r="BGU339" s="50"/>
      <c r="BGV339" s="50"/>
      <c r="BGW339" s="50"/>
      <c r="BGX339" s="50"/>
      <c r="BGY339" s="50"/>
      <c r="BGZ339" s="50"/>
      <c r="BHA339" s="50"/>
      <c r="BHB339" s="50"/>
      <c r="BHC339" s="50"/>
      <c r="BHD339" s="50"/>
      <c r="BHE339" s="50"/>
      <c r="BHF339" s="50"/>
      <c r="BHG339" s="50"/>
      <c r="BHH339" s="50"/>
      <c r="BHI339" s="50"/>
      <c r="BHJ339" s="50"/>
      <c r="BHK339" s="50"/>
      <c r="BHL339" s="50"/>
      <c r="BHM339" s="50"/>
      <c r="BHN339" s="50"/>
      <c r="BHO339" s="50"/>
      <c r="BHP339" s="50"/>
      <c r="BHQ339" s="50"/>
      <c r="BHR339" s="50"/>
      <c r="BHS339" s="50"/>
      <c r="BHT339" s="50"/>
      <c r="BHU339" s="50"/>
      <c r="BHV339" s="50"/>
      <c r="BHW339" s="50"/>
      <c r="BHX339" s="50"/>
      <c r="BHY339" s="50"/>
      <c r="BHZ339" s="50"/>
      <c r="BIA339" s="50"/>
      <c r="BIB339" s="50"/>
      <c r="BIC339" s="50"/>
      <c r="BID339" s="50"/>
      <c r="BIE339" s="50"/>
      <c r="BIF339" s="50"/>
      <c r="BIG339" s="50"/>
      <c r="BIH339" s="50"/>
      <c r="BII339" s="50"/>
      <c r="BIJ339" s="50"/>
      <c r="BIK339" s="50"/>
      <c r="BIL339" s="50"/>
      <c r="BIM339" s="50"/>
      <c r="BIN339" s="50"/>
      <c r="BIO339" s="50"/>
      <c r="BIP339" s="50"/>
      <c r="BIQ339" s="50"/>
      <c r="BIR339" s="50"/>
      <c r="BIS339" s="50"/>
      <c r="BIT339" s="50"/>
      <c r="BIU339" s="50"/>
      <c r="BIV339" s="50"/>
      <c r="BIW339" s="50"/>
      <c r="BIX339" s="50"/>
      <c r="BIY339" s="50"/>
      <c r="BIZ339" s="50"/>
      <c r="BJA339" s="50"/>
      <c r="BJB339" s="50"/>
      <c r="BJC339" s="50"/>
      <c r="BJD339" s="50"/>
      <c r="BJE339" s="50"/>
      <c r="BJF339" s="50"/>
      <c r="BJG339" s="50"/>
      <c r="BJH339" s="50"/>
      <c r="BJI339" s="50"/>
      <c r="BJJ339" s="50"/>
      <c r="BJK339" s="50"/>
      <c r="BJL339" s="50"/>
      <c r="BJM339" s="50"/>
      <c r="BJN339" s="50"/>
      <c r="BJO339" s="50"/>
      <c r="BJP339" s="50"/>
      <c r="BJQ339" s="50"/>
      <c r="BJR339" s="50"/>
      <c r="BJS339" s="50"/>
      <c r="BJT339" s="50"/>
      <c r="BJU339" s="50"/>
      <c r="BJV339" s="50"/>
      <c r="BJW339" s="50"/>
      <c r="BJX339" s="50"/>
      <c r="BJY339" s="50"/>
      <c r="BJZ339" s="50"/>
      <c r="BKA339" s="50"/>
      <c r="BKB339" s="50"/>
      <c r="BKC339" s="50"/>
      <c r="BKD339" s="50"/>
      <c r="BKE339" s="50"/>
      <c r="BKF339" s="50"/>
      <c r="BKG339" s="50"/>
      <c r="BKH339" s="50"/>
      <c r="BKI339" s="50"/>
      <c r="BKJ339" s="50"/>
      <c r="BKK339" s="50"/>
      <c r="BKL339" s="50"/>
      <c r="BKM339" s="50"/>
      <c r="BKN339" s="50"/>
      <c r="BKO339" s="50"/>
      <c r="BKP339" s="50"/>
      <c r="BKQ339" s="50"/>
      <c r="BKR339" s="50"/>
      <c r="BKS339" s="50"/>
      <c r="BKT339" s="50"/>
      <c r="BKU339" s="50"/>
      <c r="BKV339" s="50"/>
      <c r="BKW339" s="50"/>
      <c r="BKX339" s="50"/>
      <c r="BKY339" s="50"/>
      <c r="BKZ339" s="50"/>
      <c r="BLA339" s="50"/>
      <c r="BLB339" s="50"/>
      <c r="BLC339" s="50"/>
      <c r="BLD339" s="50"/>
      <c r="BLE339" s="50"/>
      <c r="BLF339" s="50"/>
      <c r="BLG339" s="50"/>
      <c r="BLH339" s="50"/>
      <c r="BLI339" s="50"/>
      <c r="BLJ339" s="50"/>
      <c r="BLK339" s="50"/>
      <c r="BLL339" s="50"/>
      <c r="BLM339" s="50"/>
      <c r="BLN339" s="50"/>
      <c r="BLO339" s="50"/>
      <c r="BLP339" s="50"/>
      <c r="BLQ339" s="50"/>
      <c r="BLR339" s="50"/>
      <c r="BLS339" s="50"/>
      <c r="BLT339" s="50"/>
      <c r="BLU339" s="50"/>
      <c r="BLV339" s="50"/>
      <c r="BLW339" s="50"/>
      <c r="BLX339" s="50"/>
      <c r="BLY339" s="50"/>
      <c r="BLZ339" s="50"/>
      <c r="BMA339" s="50"/>
      <c r="BMB339" s="50"/>
      <c r="BMC339" s="50"/>
      <c r="BMD339" s="50"/>
      <c r="BME339" s="50"/>
      <c r="BMF339" s="50"/>
      <c r="BMG339" s="50"/>
      <c r="BMH339" s="50"/>
      <c r="BMI339" s="50"/>
      <c r="BMJ339" s="50"/>
      <c r="BMK339" s="50"/>
      <c r="BML339" s="50"/>
      <c r="BMM339" s="50"/>
      <c r="BMN339" s="50"/>
      <c r="BMO339" s="50"/>
      <c r="BMP339" s="50"/>
      <c r="BMQ339" s="50"/>
      <c r="BMR339" s="50"/>
      <c r="BMS339" s="50"/>
      <c r="BMT339" s="50"/>
      <c r="BMU339" s="50"/>
      <c r="BMV339" s="50"/>
      <c r="BMW339" s="50"/>
      <c r="BMX339" s="50"/>
      <c r="BMY339" s="50"/>
      <c r="BMZ339" s="50"/>
      <c r="BNA339" s="50"/>
      <c r="BNB339" s="50"/>
      <c r="BNC339" s="50"/>
      <c r="BND339" s="50"/>
      <c r="BNE339" s="50"/>
      <c r="BNF339" s="50"/>
      <c r="BNG339" s="50"/>
      <c r="BNH339" s="50"/>
      <c r="BNI339" s="50"/>
      <c r="BNJ339" s="50"/>
      <c r="BNK339" s="50"/>
      <c r="BNL339" s="50"/>
      <c r="BNM339" s="50"/>
      <c r="BNN339" s="50"/>
      <c r="BNO339" s="50"/>
      <c r="BNP339" s="50"/>
      <c r="BNQ339" s="50"/>
      <c r="BNR339" s="50"/>
      <c r="BNS339" s="50"/>
      <c r="BNT339" s="50"/>
      <c r="BNU339" s="50"/>
      <c r="BNV339" s="50"/>
      <c r="BNW339" s="50"/>
      <c r="BNX339" s="50"/>
      <c r="BNY339" s="50"/>
      <c r="BNZ339" s="50"/>
      <c r="BOA339" s="50"/>
      <c r="BOB339" s="50"/>
      <c r="BOC339" s="50"/>
      <c r="BOD339" s="50"/>
      <c r="BOE339" s="50"/>
      <c r="BOF339" s="50"/>
      <c r="BOG339" s="50"/>
      <c r="BOH339" s="50"/>
      <c r="BOI339" s="50"/>
      <c r="BOJ339" s="50"/>
      <c r="BOK339" s="50"/>
      <c r="BOL339" s="50"/>
      <c r="BOM339" s="50"/>
      <c r="BON339" s="50"/>
      <c r="BOO339" s="50"/>
      <c r="BOP339" s="50"/>
      <c r="BOQ339" s="50"/>
      <c r="BOR339" s="50"/>
      <c r="BOS339" s="50"/>
      <c r="BOT339" s="50"/>
      <c r="BOU339" s="50"/>
      <c r="BOV339" s="50"/>
      <c r="BOW339" s="50"/>
      <c r="BOX339" s="50"/>
      <c r="BOY339" s="50"/>
      <c r="BOZ339" s="50"/>
      <c r="BPA339" s="50"/>
      <c r="BPB339" s="50"/>
      <c r="BPC339" s="50"/>
      <c r="BPD339" s="50"/>
      <c r="BPE339" s="50"/>
      <c r="BPF339" s="50"/>
      <c r="BPG339" s="50"/>
      <c r="BPH339" s="50"/>
      <c r="BPI339" s="50"/>
      <c r="BPJ339" s="50"/>
      <c r="BPK339" s="50"/>
      <c r="BPL339" s="50"/>
      <c r="BPM339" s="50"/>
      <c r="BPN339" s="50"/>
      <c r="BPO339" s="50"/>
      <c r="BPP339" s="50"/>
      <c r="BPQ339" s="50"/>
      <c r="BPR339" s="50"/>
      <c r="BPS339" s="50"/>
      <c r="BPT339" s="50"/>
      <c r="BPU339" s="50"/>
      <c r="BPV339" s="50"/>
      <c r="BPW339" s="50"/>
      <c r="BPX339" s="50"/>
      <c r="BPZ339" s="50"/>
      <c r="BQB339" s="50"/>
      <c r="BQC339" s="50"/>
      <c r="BQD339" s="50"/>
      <c r="BQE339" s="50"/>
      <c r="BQF339" s="50"/>
      <c r="BQG339" s="50"/>
      <c r="BQH339" s="50"/>
      <c r="BQI339" s="50"/>
      <c r="BQN339" s="50"/>
      <c r="BQO339" s="50"/>
      <c r="BQP339" s="50"/>
      <c r="BQQ339" s="50"/>
      <c r="BQR339" s="50"/>
      <c r="BQS339" s="50"/>
      <c r="BQT339" s="50"/>
      <c r="BQU339" s="50"/>
      <c r="BQV339" s="50"/>
      <c r="BQW339" s="50"/>
      <c r="BQX339" s="50"/>
      <c r="BQY339" s="50"/>
      <c r="BQZ339" s="50"/>
      <c r="BRA339" s="50"/>
      <c r="BRB339" s="50"/>
      <c r="BRC339" s="50"/>
      <c r="BRD339" s="50"/>
      <c r="BRE339" s="50"/>
      <c r="BRF339" s="50"/>
      <c r="BRG339" s="50"/>
      <c r="BRH339" s="50"/>
      <c r="BRI339" s="50"/>
      <c r="BRJ339" s="50"/>
      <c r="BRK339" s="50"/>
      <c r="BRL339" s="50"/>
      <c r="BRM339" s="50"/>
      <c r="BRN339" s="50"/>
      <c r="BRO339" s="50"/>
      <c r="BRP339" s="50"/>
      <c r="BRQ339" s="50"/>
      <c r="BRR339" s="50"/>
      <c r="BRS339" s="50"/>
      <c r="BRT339" s="50"/>
      <c r="BRU339" s="50"/>
      <c r="BRV339" s="50"/>
      <c r="BRW339" s="50"/>
      <c r="BRX339" s="50"/>
      <c r="BRY339" s="50"/>
      <c r="BRZ339" s="50"/>
      <c r="BSA339" s="50"/>
      <c r="BSB339" s="50"/>
      <c r="BSC339" s="50"/>
      <c r="BSD339" s="50"/>
      <c r="BSE339" s="50"/>
      <c r="BSF339" s="50"/>
      <c r="BSG339" s="50"/>
      <c r="BSH339" s="50"/>
      <c r="BSI339" s="50"/>
      <c r="BSJ339" s="50"/>
      <c r="BSK339" s="50"/>
      <c r="BSL339" s="50"/>
      <c r="BSM339" s="50"/>
      <c r="BSN339" s="50"/>
      <c r="BSO339" s="50"/>
      <c r="BSP339" s="50"/>
      <c r="BSQ339" s="50"/>
      <c r="BSR339" s="50"/>
      <c r="BSS339" s="50"/>
      <c r="BST339" s="50"/>
      <c r="BSU339" s="50"/>
      <c r="BSV339" s="50"/>
      <c r="BSW339" s="50"/>
      <c r="BSX339" s="50"/>
      <c r="BSY339" s="50"/>
      <c r="BSZ339" s="50"/>
      <c r="BTA339" s="50"/>
      <c r="BTB339" s="50"/>
      <c r="BTC339" s="50"/>
      <c r="BTD339" s="50"/>
      <c r="BTE339" s="50"/>
      <c r="BTF339" s="50"/>
      <c r="BTG339" s="50"/>
      <c r="BTH339" s="50"/>
      <c r="BTI339" s="50"/>
      <c r="BTJ339" s="50"/>
      <c r="BTK339" s="50"/>
      <c r="BTL339" s="50"/>
      <c r="BTM339" s="50"/>
      <c r="BTN339" s="50"/>
      <c r="BTO339" s="50"/>
      <c r="BTP339" s="50"/>
      <c r="BTQ339" s="50"/>
      <c r="BTR339" s="50"/>
      <c r="BTS339" s="50"/>
      <c r="BTT339" s="50"/>
      <c r="BTU339" s="50"/>
      <c r="BTV339" s="50"/>
      <c r="BTW339" s="50"/>
      <c r="BTX339" s="50"/>
      <c r="BTY339" s="50"/>
      <c r="BTZ339" s="50"/>
      <c r="BUA339" s="50"/>
      <c r="BUB339" s="50"/>
      <c r="BUC339" s="50"/>
      <c r="BUD339" s="50"/>
      <c r="BUE339" s="50"/>
      <c r="BUF339" s="50"/>
      <c r="BUG339" s="50"/>
      <c r="BUH339" s="50"/>
      <c r="BUI339" s="50"/>
      <c r="BUJ339" s="50"/>
      <c r="BUK339" s="50"/>
      <c r="BUL339" s="50"/>
      <c r="BUM339" s="50"/>
      <c r="BUN339" s="50"/>
      <c r="BUO339" s="50"/>
      <c r="BUP339" s="50"/>
      <c r="BUQ339" s="50"/>
      <c r="BUR339" s="50"/>
      <c r="BUS339" s="50"/>
      <c r="BUT339" s="50"/>
      <c r="BUU339" s="50"/>
      <c r="BUV339" s="50"/>
      <c r="BUW339" s="50"/>
      <c r="BUX339" s="50"/>
      <c r="BUY339" s="50"/>
      <c r="BUZ339" s="50"/>
      <c r="BVA339" s="50"/>
      <c r="BVB339" s="50"/>
      <c r="BVC339" s="50"/>
      <c r="BVD339" s="50"/>
      <c r="BVE339" s="50"/>
      <c r="BVF339" s="50"/>
      <c r="BVG339" s="50"/>
      <c r="BVH339" s="50"/>
      <c r="BVI339" s="50"/>
      <c r="BVJ339" s="50"/>
      <c r="BVK339" s="50"/>
      <c r="BVL339" s="50"/>
      <c r="BVM339" s="50"/>
      <c r="BVN339" s="50"/>
      <c r="BVO339" s="50"/>
      <c r="BVP339" s="50"/>
      <c r="BVQ339" s="50"/>
      <c r="BVR339" s="50"/>
      <c r="BVS339" s="50"/>
      <c r="BVT339" s="50"/>
      <c r="BVU339" s="50"/>
      <c r="BVV339" s="50"/>
      <c r="BVW339" s="50"/>
      <c r="BVX339" s="50"/>
      <c r="BVY339" s="50"/>
      <c r="BVZ339" s="50"/>
      <c r="BWA339" s="50"/>
      <c r="BWB339" s="50"/>
      <c r="BWC339" s="50"/>
      <c r="BWD339" s="50"/>
      <c r="BWE339" s="50"/>
      <c r="BWF339" s="50"/>
      <c r="BWG339" s="50"/>
      <c r="BWH339" s="50"/>
      <c r="BWI339" s="50"/>
      <c r="BWJ339" s="50"/>
      <c r="BWK339" s="50"/>
      <c r="BWL339" s="50"/>
      <c r="BWM339" s="50"/>
      <c r="BWN339" s="50"/>
      <c r="BWO339" s="50"/>
      <c r="BWP339" s="50"/>
      <c r="BWQ339" s="50"/>
      <c r="BWR339" s="50"/>
      <c r="BWS339" s="50"/>
      <c r="BWT339" s="50"/>
      <c r="BWU339" s="50"/>
      <c r="BWV339" s="50"/>
      <c r="BWW339" s="50"/>
      <c r="BWX339" s="50"/>
      <c r="BWY339" s="50"/>
      <c r="BWZ339" s="50"/>
      <c r="BXA339" s="50"/>
      <c r="BXB339" s="50"/>
      <c r="BXC339" s="50"/>
      <c r="BXD339" s="50"/>
      <c r="BXE339" s="50"/>
      <c r="BXF339" s="50"/>
      <c r="BXG339" s="50"/>
      <c r="BXH339" s="50"/>
      <c r="BXI339" s="50"/>
      <c r="BXJ339" s="50"/>
      <c r="BXK339" s="50"/>
      <c r="BXL339" s="50"/>
      <c r="BXM339" s="50"/>
      <c r="BXN339" s="50"/>
      <c r="BXO339" s="50"/>
      <c r="BXP339" s="50"/>
      <c r="BXQ339" s="50"/>
      <c r="BXR339" s="50"/>
      <c r="BXS339" s="50"/>
      <c r="BXT339" s="50"/>
      <c r="BXU339" s="50"/>
      <c r="BXV339" s="50"/>
      <c r="BXW339" s="50"/>
      <c r="BXX339" s="50"/>
      <c r="BXY339" s="50"/>
      <c r="BXZ339" s="50"/>
      <c r="BYA339" s="50"/>
      <c r="BYB339" s="50"/>
      <c r="BYC339" s="50"/>
      <c r="BYD339" s="50"/>
      <c r="BYE339" s="50"/>
      <c r="BYF339" s="50"/>
      <c r="BYG339" s="50"/>
      <c r="BYH339" s="50"/>
      <c r="BYI339" s="50"/>
      <c r="BYJ339" s="50"/>
      <c r="BYK339" s="50"/>
      <c r="BYL339" s="50"/>
      <c r="BYM339" s="50"/>
      <c r="BYN339" s="50"/>
      <c r="BYO339" s="50"/>
      <c r="BYP339" s="50"/>
      <c r="BYQ339" s="50"/>
      <c r="BYR339" s="50"/>
      <c r="BYS339" s="50"/>
      <c r="BYT339" s="50"/>
      <c r="BYU339" s="50"/>
      <c r="BYV339" s="50"/>
      <c r="BYW339" s="50"/>
      <c r="BYX339" s="50"/>
      <c r="BYY339" s="50"/>
      <c r="BYZ339" s="50"/>
      <c r="BZA339" s="50"/>
      <c r="BZB339" s="50"/>
      <c r="BZC339" s="50"/>
      <c r="BZD339" s="50"/>
      <c r="BZE339" s="50"/>
      <c r="BZF339" s="50"/>
      <c r="BZG339" s="50"/>
      <c r="BZH339" s="50"/>
      <c r="BZI339" s="50"/>
      <c r="BZJ339" s="50"/>
      <c r="BZK339" s="50"/>
      <c r="BZL339" s="50"/>
      <c r="BZM339" s="50"/>
      <c r="BZN339" s="50"/>
      <c r="BZO339" s="50"/>
      <c r="BZP339" s="50"/>
      <c r="BZQ339" s="50"/>
      <c r="BZR339" s="50"/>
      <c r="BZS339" s="50"/>
      <c r="BZT339" s="50"/>
      <c r="BZV339" s="50"/>
      <c r="BZX339" s="50"/>
      <c r="BZY339" s="50"/>
      <c r="BZZ339" s="50"/>
      <c r="CAA339" s="50"/>
      <c r="CAB339" s="50"/>
      <c r="CAC339" s="50"/>
      <c r="CAD339" s="50"/>
      <c r="CAE339" s="50"/>
      <c r="CAJ339" s="50"/>
      <c r="CAK339" s="50"/>
      <c r="CAL339" s="50"/>
      <c r="CAM339" s="50"/>
      <c r="CAN339" s="50"/>
      <c r="CAO339" s="50"/>
      <c r="CAP339" s="50"/>
      <c r="CAQ339" s="50"/>
      <c r="CAR339" s="50"/>
      <c r="CAS339" s="50"/>
      <c r="CAT339" s="50"/>
      <c r="CAU339" s="50"/>
      <c r="CAV339" s="50"/>
      <c r="CAW339" s="50"/>
      <c r="CAX339" s="50"/>
      <c r="CAY339" s="50"/>
      <c r="CAZ339" s="50"/>
      <c r="CBA339" s="50"/>
      <c r="CBB339" s="50"/>
      <c r="CBC339" s="50"/>
      <c r="CBD339" s="50"/>
      <c r="CBE339" s="50"/>
      <c r="CBF339" s="50"/>
      <c r="CBG339" s="50"/>
      <c r="CBH339" s="50"/>
      <c r="CBI339" s="50"/>
      <c r="CBJ339" s="50"/>
      <c r="CBK339" s="50"/>
      <c r="CBL339" s="50"/>
      <c r="CBM339" s="50"/>
      <c r="CBN339" s="50"/>
      <c r="CBO339" s="50"/>
      <c r="CBP339" s="50"/>
      <c r="CBQ339" s="50"/>
      <c r="CBR339" s="50"/>
      <c r="CBS339" s="50"/>
      <c r="CBT339" s="50"/>
      <c r="CBU339" s="50"/>
      <c r="CBV339" s="50"/>
      <c r="CBW339" s="50"/>
      <c r="CBX339" s="50"/>
      <c r="CBY339" s="50"/>
      <c r="CBZ339" s="50"/>
      <c r="CCA339" s="50"/>
      <c r="CCB339" s="50"/>
      <c r="CCC339" s="50"/>
      <c r="CCD339" s="50"/>
      <c r="CCE339" s="50"/>
      <c r="CCF339" s="50"/>
      <c r="CCG339" s="50"/>
      <c r="CCH339" s="50"/>
      <c r="CCI339" s="50"/>
      <c r="CCJ339" s="50"/>
      <c r="CCK339" s="50"/>
      <c r="CCL339" s="50"/>
      <c r="CCM339" s="50"/>
      <c r="CCN339" s="50"/>
      <c r="CCO339" s="50"/>
      <c r="CCP339" s="50"/>
      <c r="CCQ339" s="50"/>
      <c r="CCR339" s="50"/>
      <c r="CCS339" s="50"/>
      <c r="CCT339" s="50"/>
      <c r="CCU339" s="50"/>
      <c r="CCV339" s="50"/>
      <c r="CCW339" s="50"/>
      <c r="CCX339" s="50"/>
      <c r="CCY339" s="50"/>
      <c r="CCZ339" s="50"/>
      <c r="CDA339" s="50"/>
      <c r="CDB339" s="50"/>
      <c r="CDC339" s="50"/>
      <c r="CDD339" s="50"/>
      <c r="CDE339" s="50"/>
      <c r="CDF339" s="50"/>
      <c r="CDG339" s="50"/>
      <c r="CDH339" s="50"/>
      <c r="CDI339" s="50"/>
      <c r="CDJ339" s="50"/>
      <c r="CDK339" s="50"/>
      <c r="CDL339" s="50"/>
      <c r="CDM339" s="50"/>
      <c r="CDN339" s="50"/>
      <c r="CDO339" s="50"/>
      <c r="CDP339" s="50"/>
      <c r="CDQ339" s="50"/>
      <c r="CDR339" s="50"/>
      <c r="CDS339" s="50"/>
      <c r="CDT339" s="50"/>
      <c r="CDU339" s="50"/>
      <c r="CDV339" s="50"/>
      <c r="CDW339" s="50"/>
      <c r="CDX339" s="50"/>
      <c r="CDY339" s="50"/>
      <c r="CDZ339" s="50"/>
      <c r="CEA339" s="50"/>
      <c r="CEB339" s="50"/>
      <c r="CEC339" s="50"/>
      <c r="CED339" s="50"/>
      <c r="CEE339" s="50"/>
      <c r="CEF339" s="50"/>
      <c r="CEG339" s="50"/>
      <c r="CEH339" s="50"/>
      <c r="CEI339" s="50"/>
      <c r="CEJ339" s="50"/>
      <c r="CEK339" s="50"/>
      <c r="CEL339" s="50"/>
      <c r="CEM339" s="50"/>
      <c r="CEN339" s="50"/>
      <c r="CEO339" s="50"/>
      <c r="CEP339" s="50"/>
      <c r="CEQ339" s="50"/>
      <c r="CER339" s="50"/>
      <c r="CES339" s="50"/>
      <c r="CET339" s="50"/>
      <c r="CEU339" s="50"/>
      <c r="CEV339" s="50"/>
      <c r="CEW339" s="50"/>
      <c r="CEX339" s="50"/>
      <c r="CEY339" s="50"/>
      <c r="CEZ339" s="50"/>
      <c r="CFA339" s="50"/>
      <c r="CFB339" s="50"/>
      <c r="CFC339" s="50"/>
      <c r="CFD339" s="50"/>
      <c r="CFE339" s="50"/>
      <c r="CFF339" s="50"/>
      <c r="CFG339" s="50"/>
      <c r="CFH339" s="50"/>
      <c r="CFI339" s="50"/>
      <c r="CFJ339" s="50"/>
      <c r="CFK339" s="50"/>
      <c r="CFL339" s="50"/>
      <c r="CFM339" s="50"/>
      <c r="CFN339" s="50"/>
      <c r="CFO339" s="50"/>
      <c r="CFP339" s="50"/>
      <c r="CFQ339" s="50"/>
      <c r="CFR339" s="50"/>
      <c r="CFS339" s="50"/>
      <c r="CFT339" s="50"/>
      <c r="CFU339" s="50"/>
      <c r="CFV339" s="50"/>
      <c r="CFW339" s="50"/>
      <c r="CFX339" s="50"/>
      <c r="CFY339" s="50"/>
      <c r="CFZ339" s="50"/>
      <c r="CGA339" s="50"/>
      <c r="CGB339" s="50"/>
      <c r="CGC339" s="50"/>
      <c r="CGD339" s="50"/>
      <c r="CGE339" s="50"/>
      <c r="CGF339" s="50"/>
      <c r="CGG339" s="50"/>
      <c r="CGH339" s="50"/>
      <c r="CGI339" s="50"/>
      <c r="CGJ339" s="50"/>
      <c r="CGK339" s="50"/>
      <c r="CGL339" s="50"/>
      <c r="CGM339" s="50"/>
      <c r="CGN339" s="50"/>
      <c r="CGO339" s="50"/>
      <c r="CGP339" s="50"/>
      <c r="CGQ339" s="50"/>
      <c r="CGR339" s="50"/>
      <c r="CGS339" s="50"/>
      <c r="CGT339" s="50"/>
      <c r="CGU339" s="50"/>
      <c r="CGV339" s="50"/>
      <c r="CGW339" s="50"/>
      <c r="CGX339" s="50"/>
      <c r="CGY339" s="50"/>
      <c r="CGZ339" s="50"/>
      <c r="CHA339" s="50"/>
      <c r="CHB339" s="50"/>
      <c r="CHC339" s="50"/>
      <c r="CHD339" s="50"/>
      <c r="CHE339" s="50"/>
      <c r="CHF339" s="50"/>
      <c r="CHG339" s="50"/>
      <c r="CHH339" s="50"/>
      <c r="CHI339" s="50"/>
      <c r="CHJ339" s="50"/>
      <c r="CHK339" s="50"/>
      <c r="CHL339" s="50"/>
      <c r="CHM339" s="50"/>
      <c r="CHN339" s="50"/>
      <c r="CHO339" s="50"/>
      <c r="CHP339" s="50"/>
      <c r="CHQ339" s="50"/>
      <c r="CHR339" s="50"/>
      <c r="CHS339" s="50"/>
      <c r="CHT339" s="50"/>
      <c r="CHU339" s="50"/>
      <c r="CHV339" s="50"/>
      <c r="CHW339" s="50"/>
      <c r="CHX339" s="50"/>
      <c r="CHY339" s="50"/>
      <c r="CHZ339" s="50"/>
      <c r="CIA339" s="50"/>
      <c r="CIB339" s="50"/>
      <c r="CIC339" s="50"/>
      <c r="CID339" s="50"/>
      <c r="CIE339" s="50"/>
      <c r="CIF339" s="50"/>
      <c r="CIG339" s="50"/>
      <c r="CIH339" s="50"/>
      <c r="CII339" s="50"/>
      <c r="CIJ339" s="50"/>
      <c r="CIK339" s="50"/>
      <c r="CIL339" s="50"/>
      <c r="CIM339" s="50"/>
      <c r="CIN339" s="50"/>
      <c r="CIO339" s="50"/>
      <c r="CIP339" s="50"/>
      <c r="CIQ339" s="50"/>
      <c r="CIR339" s="50"/>
      <c r="CIS339" s="50"/>
      <c r="CIT339" s="50"/>
      <c r="CIU339" s="50"/>
      <c r="CIV339" s="50"/>
      <c r="CIW339" s="50"/>
      <c r="CIX339" s="50"/>
      <c r="CIY339" s="50"/>
      <c r="CIZ339" s="50"/>
      <c r="CJA339" s="50"/>
      <c r="CJB339" s="50"/>
      <c r="CJC339" s="50"/>
      <c r="CJD339" s="50"/>
      <c r="CJE339" s="50"/>
      <c r="CJF339" s="50"/>
      <c r="CJG339" s="50"/>
      <c r="CJH339" s="50"/>
      <c r="CJI339" s="50"/>
      <c r="CJJ339" s="50"/>
      <c r="CJK339" s="50"/>
      <c r="CJL339" s="50"/>
      <c r="CJM339" s="50"/>
      <c r="CJN339" s="50"/>
      <c r="CJO339" s="50"/>
      <c r="CJP339" s="50"/>
      <c r="CJR339" s="50"/>
      <c r="CJT339" s="50"/>
      <c r="CJU339" s="50"/>
      <c r="CJV339" s="50"/>
      <c r="CJW339" s="50"/>
      <c r="CJX339" s="50"/>
      <c r="CJY339" s="50"/>
      <c r="CJZ339" s="50"/>
      <c r="CKA339" s="50"/>
      <c r="CKF339" s="50"/>
      <c r="CKG339" s="50"/>
      <c r="CKH339" s="50"/>
      <c r="CKI339" s="50"/>
      <c r="CKJ339" s="50"/>
      <c r="CKK339" s="50"/>
      <c r="CKL339" s="50"/>
      <c r="CKM339" s="50"/>
      <c r="CKN339" s="50"/>
      <c r="CKO339" s="50"/>
      <c r="CKP339" s="50"/>
      <c r="CKQ339" s="50"/>
      <c r="CKR339" s="50"/>
      <c r="CKS339" s="50"/>
      <c r="CKT339" s="50"/>
      <c r="CKU339" s="50"/>
      <c r="CKV339" s="50"/>
      <c r="CKW339" s="50"/>
      <c r="CKX339" s="50"/>
      <c r="CKY339" s="50"/>
      <c r="CKZ339" s="50"/>
      <c r="CLA339" s="50"/>
      <c r="CLB339" s="50"/>
      <c r="CLC339" s="50"/>
      <c r="CLD339" s="50"/>
      <c r="CLE339" s="50"/>
      <c r="CLF339" s="50"/>
      <c r="CLG339" s="50"/>
      <c r="CLH339" s="50"/>
      <c r="CLI339" s="50"/>
      <c r="CLJ339" s="50"/>
      <c r="CLK339" s="50"/>
      <c r="CLL339" s="50"/>
      <c r="CLM339" s="50"/>
      <c r="CLN339" s="50"/>
      <c r="CLO339" s="50"/>
      <c r="CLP339" s="50"/>
      <c r="CLQ339" s="50"/>
      <c r="CLR339" s="50"/>
      <c r="CLS339" s="50"/>
      <c r="CLT339" s="50"/>
      <c r="CLU339" s="50"/>
      <c r="CLV339" s="50"/>
      <c r="CLW339" s="50"/>
      <c r="CLX339" s="50"/>
      <c r="CLY339" s="50"/>
      <c r="CLZ339" s="50"/>
      <c r="CMA339" s="50"/>
      <c r="CMB339" s="50"/>
      <c r="CMC339" s="50"/>
      <c r="CMD339" s="50"/>
      <c r="CME339" s="50"/>
      <c r="CMF339" s="50"/>
      <c r="CMG339" s="50"/>
      <c r="CMH339" s="50"/>
      <c r="CMI339" s="50"/>
      <c r="CMJ339" s="50"/>
      <c r="CMK339" s="50"/>
      <c r="CML339" s="50"/>
      <c r="CMM339" s="50"/>
      <c r="CMN339" s="50"/>
      <c r="CMO339" s="50"/>
      <c r="CMP339" s="50"/>
      <c r="CMQ339" s="50"/>
      <c r="CMR339" s="50"/>
      <c r="CMS339" s="50"/>
      <c r="CMT339" s="50"/>
      <c r="CMU339" s="50"/>
      <c r="CMV339" s="50"/>
      <c r="CMW339" s="50"/>
      <c r="CMX339" s="50"/>
      <c r="CMY339" s="50"/>
      <c r="CMZ339" s="50"/>
      <c r="CNA339" s="50"/>
      <c r="CNB339" s="50"/>
      <c r="CNC339" s="50"/>
      <c r="CND339" s="50"/>
      <c r="CNE339" s="50"/>
      <c r="CNF339" s="50"/>
      <c r="CNG339" s="50"/>
      <c r="CNH339" s="50"/>
      <c r="CNI339" s="50"/>
      <c r="CNJ339" s="50"/>
      <c r="CNK339" s="50"/>
      <c r="CNL339" s="50"/>
      <c r="CNM339" s="50"/>
      <c r="CNN339" s="50"/>
      <c r="CNO339" s="50"/>
      <c r="CNP339" s="50"/>
      <c r="CNQ339" s="50"/>
      <c r="CNR339" s="50"/>
      <c r="CNS339" s="50"/>
      <c r="CNT339" s="50"/>
      <c r="CNU339" s="50"/>
      <c r="CNV339" s="50"/>
      <c r="CNW339" s="50"/>
      <c r="CNX339" s="50"/>
      <c r="CNY339" s="50"/>
      <c r="CNZ339" s="50"/>
      <c r="COA339" s="50"/>
      <c r="COB339" s="50"/>
      <c r="COC339" s="50"/>
      <c r="COD339" s="50"/>
      <c r="COE339" s="50"/>
      <c r="COF339" s="50"/>
      <c r="COG339" s="50"/>
      <c r="COH339" s="50"/>
      <c r="COI339" s="50"/>
      <c r="COJ339" s="50"/>
      <c r="COK339" s="50"/>
      <c r="COL339" s="50"/>
      <c r="COM339" s="50"/>
      <c r="CON339" s="50"/>
      <c r="COO339" s="50"/>
      <c r="COP339" s="50"/>
      <c r="COQ339" s="50"/>
      <c r="COR339" s="50"/>
      <c r="COS339" s="50"/>
      <c r="COT339" s="50"/>
      <c r="COU339" s="50"/>
      <c r="COV339" s="50"/>
      <c r="COW339" s="50"/>
      <c r="COX339" s="50"/>
      <c r="COY339" s="50"/>
      <c r="COZ339" s="50"/>
      <c r="CPA339" s="50"/>
      <c r="CPB339" s="50"/>
      <c r="CPC339" s="50"/>
      <c r="CPD339" s="50"/>
      <c r="CPE339" s="50"/>
      <c r="CPF339" s="50"/>
      <c r="CPG339" s="50"/>
      <c r="CPH339" s="50"/>
      <c r="CPI339" s="50"/>
      <c r="CPJ339" s="50"/>
      <c r="CPK339" s="50"/>
      <c r="CPL339" s="50"/>
      <c r="CPM339" s="50"/>
      <c r="CPN339" s="50"/>
      <c r="CPO339" s="50"/>
      <c r="CPP339" s="50"/>
      <c r="CPQ339" s="50"/>
      <c r="CPR339" s="50"/>
      <c r="CPS339" s="50"/>
      <c r="CPT339" s="50"/>
      <c r="CPU339" s="50"/>
      <c r="CPV339" s="50"/>
      <c r="CPW339" s="50"/>
      <c r="CPX339" s="50"/>
      <c r="CPY339" s="50"/>
      <c r="CPZ339" s="50"/>
      <c r="CQA339" s="50"/>
      <c r="CQB339" s="50"/>
      <c r="CQC339" s="50"/>
      <c r="CQD339" s="50"/>
      <c r="CQE339" s="50"/>
      <c r="CQF339" s="50"/>
      <c r="CQG339" s="50"/>
      <c r="CQH339" s="50"/>
      <c r="CQI339" s="50"/>
      <c r="CQJ339" s="50"/>
      <c r="CQK339" s="50"/>
      <c r="CQL339" s="50"/>
      <c r="CQM339" s="50"/>
      <c r="CQN339" s="50"/>
      <c r="CQO339" s="50"/>
      <c r="CQP339" s="50"/>
      <c r="CQQ339" s="50"/>
      <c r="CQR339" s="50"/>
      <c r="CQS339" s="50"/>
      <c r="CQT339" s="50"/>
      <c r="CQU339" s="50"/>
      <c r="CQV339" s="50"/>
      <c r="CQW339" s="50"/>
      <c r="CQX339" s="50"/>
      <c r="CQY339" s="50"/>
      <c r="CQZ339" s="50"/>
      <c r="CRA339" s="50"/>
      <c r="CRB339" s="50"/>
      <c r="CRC339" s="50"/>
      <c r="CRD339" s="50"/>
      <c r="CRE339" s="50"/>
      <c r="CRF339" s="50"/>
      <c r="CRG339" s="50"/>
      <c r="CRH339" s="50"/>
      <c r="CRI339" s="50"/>
      <c r="CRJ339" s="50"/>
      <c r="CRK339" s="50"/>
      <c r="CRL339" s="50"/>
      <c r="CRM339" s="50"/>
      <c r="CRN339" s="50"/>
      <c r="CRO339" s="50"/>
      <c r="CRP339" s="50"/>
      <c r="CRQ339" s="50"/>
      <c r="CRR339" s="50"/>
      <c r="CRS339" s="50"/>
      <c r="CRT339" s="50"/>
      <c r="CRU339" s="50"/>
      <c r="CRV339" s="50"/>
      <c r="CRW339" s="50"/>
      <c r="CRX339" s="50"/>
      <c r="CRY339" s="50"/>
      <c r="CRZ339" s="50"/>
      <c r="CSA339" s="50"/>
      <c r="CSB339" s="50"/>
      <c r="CSC339" s="50"/>
      <c r="CSD339" s="50"/>
      <c r="CSE339" s="50"/>
      <c r="CSF339" s="50"/>
      <c r="CSG339" s="50"/>
      <c r="CSH339" s="50"/>
      <c r="CSI339" s="50"/>
      <c r="CSJ339" s="50"/>
      <c r="CSK339" s="50"/>
      <c r="CSL339" s="50"/>
      <c r="CSM339" s="50"/>
      <c r="CSN339" s="50"/>
      <c r="CSO339" s="50"/>
      <c r="CSP339" s="50"/>
      <c r="CSQ339" s="50"/>
      <c r="CSR339" s="50"/>
      <c r="CSS339" s="50"/>
      <c r="CST339" s="50"/>
      <c r="CSU339" s="50"/>
      <c r="CSV339" s="50"/>
      <c r="CSW339" s="50"/>
      <c r="CSX339" s="50"/>
      <c r="CSY339" s="50"/>
      <c r="CSZ339" s="50"/>
      <c r="CTA339" s="50"/>
      <c r="CTB339" s="50"/>
      <c r="CTC339" s="50"/>
      <c r="CTD339" s="50"/>
      <c r="CTE339" s="50"/>
      <c r="CTF339" s="50"/>
      <c r="CTG339" s="50"/>
      <c r="CTH339" s="50"/>
      <c r="CTI339" s="50"/>
      <c r="CTJ339" s="50"/>
      <c r="CTK339" s="50"/>
      <c r="CTL339" s="50"/>
      <c r="CTN339" s="50"/>
      <c r="CTP339" s="50"/>
      <c r="CTQ339" s="50"/>
      <c r="CTR339" s="50"/>
      <c r="CTS339" s="50"/>
      <c r="CTT339" s="50"/>
      <c r="CTU339" s="50"/>
      <c r="CTV339" s="50"/>
      <c r="CTW339" s="50"/>
      <c r="CUB339" s="50"/>
      <c r="CUC339" s="50"/>
      <c r="CUD339" s="50"/>
      <c r="CUE339" s="50"/>
      <c r="CUF339" s="50"/>
      <c r="CUG339" s="50"/>
      <c r="CUH339" s="50"/>
      <c r="CUI339" s="50"/>
      <c r="CUJ339" s="50"/>
      <c r="CUK339" s="50"/>
      <c r="CUL339" s="50"/>
      <c r="CUM339" s="50"/>
      <c r="CUN339" s="50"/>
      <c r="CUO339" s="50"/>
      <c r="CUP339" s="50"/>
      <c r="CUQ339" s="50"/>
      <c r="CUR339" s="50"/>
      <c r="CUS339" s="50"/>
      <c r="CUT339" s="50"/>
      <c r="CUU339" s="50"/>
      <c r="CUV339" s="50"/>
      <c r="CUW339" s="50"/>
      <c r="CUX339" s="50"/>
      <c r="CUY339" s="50"/>
      <c r="CUZ339" s="50"/>
      <c r="CVA339" s="50"/>
      <c r="CVB339" s="50"/>
      <c r="CVC339" s="50"/>
      <c r="CVD339" s="50"/>
      <c r="CVE339" s="50"/>
      <c r="CVF339" s="50"/>
      <c r="CVG339" s="50"/>
      <c r="CVH339" s="50"/>
      <c r="CVI339" s="50"/>
      <c r="CVJ339" s="50"/>
      <c r="CVK339" s="50"/>
      <c r="CVL339" s="50"/>
      <c r="CVM339" s="50"/>
      <c r="CVN339" s="50"/>
      <c r="CVO339" s="50"/>
      <c r="CVP339" s="50"/>
      <c r="CVQ339" s="50"/>
      <c r="CVR339" s="50"/>
      <c r="CVS339" s="50"/>
      <c r="CVT339" s="50"/>
      <c r="CVU339" s="50"/>
      <c r="CVV339" s="50"/>
      <c r="CVW339" s="50"/>
      <c r="CVX339" s="50"/>
      <c r="CVY339" s="50"/>
      <c r="CVZ339" s="50"/>
      <c r="CWA339" s="50"/>
      <c r="CWB339" s="50"/>
      <c r="CWC339" s="50"/>
      <c r="CWD339" s="50"/>
      <c r="CWE339" s="50"/>
      <c r="CWF339" s="50"/>
      <c r="CWG339" s="50"/>
      <c r="CWH339" s="50"/>
      <c r="CWI339" s="50"/>
      <c r="CWJ339" s="50"/>
      <c r="CWK339" s="50"/>
      <c r="CWL339" s="50"/>
      <c r="CWM339" s="50"/>
      <c r="CWN339" s="50"/>
      <c r="CWO339" s="50"/>
      <c r="CWP339" s="50"/>
      <c r="CWQ339" s="50"/>
      <c r="CWR339" s="50"/>
      <c r="CWS339" s="50"/>
      <c r="CWT339" s="50"/>
      <c r="CWU339" s="50"/>
      <c r="CWV339" s="50"/>
      <c r="CWW339" s="50"/>
      <c r="CWX339" s="50"/>
      <c r="CWY339" s="50"/>
      <c r="CWZ339" s="50"/>
      <c r="CXA339" s="50"/>
      <c r="CXB339" s="50"/>
      <c r="CXC339" s="50"/>
      <c r="CXD339" s="50"/>
      <c r="CXE339" s="50"/>
      <c r="CXF339" s="50"/>
      <c r="CXG339" s="50"/>
      <c r="CXH339" s="50"/>
      <c r="CXI339" s="50"/>
      <c r="CXJ339" s="50"/>
      <c r="CXK339" s="50"/>
      <c r="CXL339" s="50"/>
      <c r="CXM339" s="50"/>
      <c r="CXN339" s="50"/>
      <c r="CXO339" s="50"/>
      <c r="CXP339" s="50"/>
      <c r="CXQ339" s="50"/>
      <c r="CXR339" s="50"/>
      <c r="CXS339" s="50"/>
      <c r="CXT339" s="50"/>
      <c r="CXU339" s="50"/>
      <c r="CXV339" s="50"/>
      <c r="CXW339" s="50"/>
      <c r="CXX339" s="50"/>
      <c r="CXY339" s="50"/>
      <c r="CXZ339" s="50"/>
      <c r="CYA339" s="50"/>
      <c r="CYB339" s="50"/>
      <c r="CYC339" s="50"/>
      <c r="CYD339" s="50"/>
      <c r="CYE339" s="50"/>
      <c r="CYF339" s="50"/>
      <c r="CYG339" s="50"/>
      <c r="CYH339" s="50"/>
      <c r="CYI339" s="50"/>
      <c r="CYJ339" s="50"/>
      <c r="CYK339" s="50"/>
      <c r="CYL339" s="50"/>
      <c r="CYM339" s="50"/>
      <c r="CYN339" s="50"/>
      <c r="CYO339" s="50"/>
      <c r="CYP339" s="50"/>
      <c r="CYQ339" s="50"/>
      <c r="CYR339" s="50"/>
      <c r="CYS339" s="50"/>
      <c r="CYT339" s="50"/>
      <c r="CYU339" s="50"/>
      <c r="CYV339" s="50"/>
      <c r="CYW339" s="50"/>
      <c r="CYX339" s="50"/>
      <c r="CYY339" s="50"/>
      <c r="CYZ339" s="50"/>
      <c r="CZA339" s="50"/>
      <c r="CZB339" s="50"/>
      <c r="CZC339" s="50"/>
      <c r="CZD339" s="50"/>
      <c r="CZE339" s="50"/>
      <c r="CZF339" s="50"/>
      <c r="CZG339" s="50"/>
      <c r="CZH339" s="50"/>
      <c r="CZI339" s="50"/>
      <c r="CZJ339" s="50"/>
      <c r="CZK339" s="50"/>
      <c r="CZL339" s="50"/>
      <c r="CZM339" s="50"/>
      <c r="CZN339" s="50"/>
      <c r="CZO339" s="50"/>
      <c r="CZP339" s="50"/>
      <c r="CZQ339" s="50"/>
      <c r="CZR339" s="50"/>
      <c r="CZS339" s="50"/>
      <c r="CZT339" s="50"/>
      <c r="CZU339" s="50"/>
      <c r="CZV339" s="50"/>
      <c r="CZW339" s="50"/>
      <c r="CZX339" s="50"/>
      <c r="CZY339" s="50"/>
      <c r="CZZ339" s="50"/>
      <c r="DAA339" s="50"/>
      <c r="DAB339" s="50"/>
      <c r="DAC339" s="50"/>
      <c r="DAD339" s="50"/>
      <c r="DAE339" s="50"/>
      <c r="DAF339" s="50"/>
      <c r="DAG339" s="50"/>
      <c r="DAH339" s="50"/>
      <c r="DAI339" s="50"/>
      <c r="DAJ339" s="50"/>
      <c r="DAK339" s="50"/>
      <c r="DAL339" s="50"/>
      <c r="DAM339" s="50"/>
      <c r="DAN339" s="50"/>
      <c r="DAO339" s="50"/>
      <c r="DAP339" s="50"/>
      <c r="DAQ339" s="50"/>
      <c r="DAR339" s="50"/>
      <c r="DAS339" s="50"/>
      <c r="DAT339" s="50"/>
      <c r="DAU339" s="50"/>
      <c r="DAV339" s="50"/>
      <c r="DAW339" s="50"/>
      <c r="DAX339" s="50"/>
      <c r="DAY339" s="50"/>
      <c r="DAZ339" s="50"/>
      <c r="DBA339" s="50"/>
      <c r="DBB339" s="50"/>
      <c r="DBC339" s="50"/>
      <c r="DBD339" s="50"/>
      <c r="DBE339" s="50"/>
      <c r="DBF339" s="50"/>
      <c r="DBG339" s="50"/>
      <c r="DBH339" s="50"/>
      <c r="DBI339" s="50"/>
      <c r="DBJ339" s="50"/>
      <c r="DBK339" s="50"/>
      <c r="DBL339" s="50"/>
      <c r="DBM339" s="50"/>
      <c r="DBN339" s="50"/>
      <c r="DBO339" s="50"/>
      <c r="DBP339" s="50"/>
      <c r="DBQ339" s="50"/>
      <c r="DBR339" s="50"/>
      <c r="DBS339" s="50"/>
      <c r="DBT339" s="50"/>
      <c r="DBU339" s="50"/>
      <c r="DBV339" s="50"/>
      <c r="DBW339" s="50"/>
      <c r="DBX339" s="50"/>
      <c r="DBY339" s="50"/>
      <c r="DBZ339" s="50"/>
      <c r="DCA339" s="50"/>
      <c r="DCB339" s="50"/>
      <c r="DCC339" s="50"/>
      <c r="DCD339" s="50"/>
      <c r="DCE339" s="50"/>
      <c r="DCF339" s="50"/>
      <c r="DCG339" s="50"/>
      <c r="DCH339" s="50"/>
      <c r="DCI339" s="50"/>
      <c r="DCJ339" s="50"/>
      <c r="DCK339" s="50"/>
      <c r="DCL339" s="50"/>
      <c r="DCM339" s="50"/>
      <c r="DCN339" s="50"/>
      <c r="DCO339" s="50"/>
      <c r="DCP339" s="50"/>
      <c r="DCQ339" s="50"/>
      <c r="DCR339" s="50"/>
      <c r="DCS339" s="50"/>
      <c r="DCT339" s="50"/>
      <c r="DCU339" s="50"/>
      <c r="DCV339" s="50"/>
      <c r="DCW339" s="50"/>
      <c r="DCX339" s="50"/>
      <c r="DCY339" s="50"/>
      <c r="DCZ339" s="50"/>
      <c r="DDA339" s="50"/>
      <c r="DDB339" s="50"/>
      <c r="DDC339" s="50"/>
      <c r="DDD339" s="50"/>
      <c r="DDE339" s="50"/>
      <c r="DDF339" s="50"/>
      <c r="DDG339" s="50"/>
      <c r="DDH339" s="50"/>
      <c r="DDJ339" s="50"/>
      <c r="DDL339" s="50"/>
      <c r="DDM339" s="50"/>
      <c r="DDN339" s="50"/>
      <c r="DDO339" s="50"/>
      <c r="DDP339" s="50"/>
      <c r="DDQ339" s="50"/>
      <c r="DDR339" s="50"/>
      <c r="DDS339" s="50"/>
      <c r="DDX339" s="50"/>
      <c r="DDY339" s="50"/>
      <c r="DDZ339" s="50"/>
      <c r="DEA339" s="50"/>
      <c r="DEB339" s="50"/>
      <c r="DEC339" s="50"/>
      <c r="DED339" s="50"/>
      <c r="DEE339" s="50"/>
      <c r="DEF339" s="50"/>
      <c r="DEG339" s="50"/>
      <c r="DEH339" s="50"/>
      <c r="DEI339" s="50"/>
      <c r="DEJ339" s="50"/>
      <c r="DEK339" s="50"/>
      <c r="DEL339" s="50"/>
      <c r="DEM339" s="50"/>
      <c r="DEN339" s="50"/>
      <c r="DEO339" s="50"/>
      <c r="DEP339" s="50"/>
      <c r="DEQ339" s="50"/>
      <c r="DER339" s="50"/>
      <c r="DES339" s="50"/>
      <c r="DET339" s="50"/>
      <c r="DEU339" s="50"/>
      <c r="DEV339" s="50"/>
      <c r="DEW339" s="50"/>
      <c r="DEX339" s="50"/>
      <c r="DEY339" s="50"/>
      <c r="DEZ339" s="50"/>
      <c r="DFA339" s="50"/>
      <c r="DFB339" s="50"/>
      <c r="DFC339" s="50"/>
      <c r="DFD339" s="50"/>
      <c r="DFE339" s="50"/>
      <c r="DFF339" s="50"/>
      <c r="DFG339" s="50"/>
      <c r="DFH339" s="50"/>
      <c r="DFI339" s="50"/>
      <c r="DFJ339" s="50"/>
      <c r="DFK339" s="50"/>
      <c r="DFL339" s="50"/>
      <c r="DFM339" s="50"/>
      <c r="DFN339" s="50"/>
      <c r="DFO339" s="50"/>
      <c r="DFP339" s="50"/>
      <c r="DFQ339" s="50"/>
      <c r="DFR339" s="50"/>
      <c r="DFS339" s="50"/>
      <c r="DFT339" s="50"/>
      <c r="DFU339" s="50"/>
      <c r="DFV339" s="50"/>
      <c r="DFW339" s="50"/>
      <c r="DFX339" s="50"/>
      <c r="DFY339" s="50"/>
      <c r="DFZ339" s="50"/>
      <c r="DGA339" s="50"/>
      <c r="DGB339" s="50"/>
      <c r="DGC339" s="50"/>
      <c r="DGD339" s="50"/>
      <c r="DGE339" s="50"/>
      <c r="DGF339" s="50"/>
      <c r="DGG339" s="50"/>
      <c r="DGH339" s="50"/>
      <c r="DGI339" s="50"/>
      <c r="DGJ339" s="50"/>
      <c r="DGK339" s="50"/>
      <c r="DGL339" s="50"/>
      <c r="DGM339" s="50"/>
      <c r="DGN339" s="50"/>
      <c r="DGO339" s="50"/>
      <c r="DGP339" s="50"/>
      <c r="DGQ339" s="50"/>
      <c r="DGR339" s="50"/>
      <c r="DGS339" s="50"/>
      <c r="DGT339" s="50"/>
      <c r="DGU339" s="50"/>
      <c r="DGV339" s="50"/>
      <c r="DGW339" s="50"/>
      <c r="DGX339" s="50"/>
      <c r="DGY339" s="50"/>
      <c r="DGZ339" s="50"/>
      <c r="DHA339" s="50"/>
      <c r="DHB339" s="50"/>
      <c r="DHC339" s="50"/>
      <c r="DHD339" s="50"/>
      <c r="DHE339" s="50"/>
      <c r="DHF339" s="50"/>
      <c r="DHG339" s="50"/>
      <c r="DHH339" s="50"/>
      <c r="DHI339" s="50"/>
      <c r="DHJ339" s="50"/>
      <c r="DHK339" s="50"/>
      <c r="DHL339" s="50"/>
      <c r="DHM339" s="50"/>
      <c r="DHN339" s="50"/>
      <c r="DHO339" s="50"/>
      <c r="DHP339" s="50"/>
      <c r="DHQ339" s="50"/>
      <c r="DHR339" s="50"/>
      <c r="DHS339" s="50"/>
      <c r="DHT339" s="50"/>
      <c r="DHU339" s="50"/>
      <c r="DHV339" s="50"/>
      <c r="DHW339" s="50"/>
      <c r="DHX339" s="50"/>
      <c r="DHY339" s="50"/>
      <c r="DHZ339" s="50"/>
      <c r="DIA339" s="50"/>
      <c r="DIB339" s="50"/>
      <c r="DIC339" s="50"/>
      <c r="DID339" s="50"/>
      <c r="DIE339" s="50"/>
      <c r="DIF339" s="50"/>
      <c r="DIG339" s="50"/>
      <c r="DIH339" s="50"/>
      <c r="DII339" s="50"/>
      <c r="DIJ339" s="50"/>
      <c r="DIK339" s="50"/>
      <c r="DIL339" s="50"/>
      <c r="DIM339" s="50"/>
      <c r="DIN339" s="50"/>
      <c r="DIO339" s="50"/>
      <c r="DIP339" s="50"/>
      <c r="DIQ339" s="50"/>
      <c r="DIR339" s="50"/>
      <c r="DIS339" s="50"/>
      <c r="DIT339" s="50"/>
      <c r="DIU339" s="50"/>
      <c r="DIV339" s="50"/>
      <c r="DIW339" s="50"/>
      <c r="DIX339" s="50"/>
      <c r="DIY339" s="50"/>
      <c r="DIZ339" s="50"/>
      <c r="DJA339" s="50"/>
      <c r="DJB339" s="50"/>
      <c r="DJC339" s="50"/>
      <c r="DJD339" s="50"/>
      <c r="DJE339" s="50"/>
      <c r="DJF339" s="50"/>
      <c r="DJG339" s="50"/>
      <c r="DJH339" s="50"/>
      <c r="DJI339" s="50"/>
      <c r="DJJ339" s="50"/>
      <c r="DJK339" s="50"/>
      <c r="DJL339" s="50"/>
      <c r="DJM339" s="50"/>
      <c r="DJN339" s="50"/>
      <c r="DJO339" s="50"/>
      <c r="DJP339" s="50"/>
      <c r="DJQ339" s="50"/>
      <c r="DJR339" s="50"/>
      <c r="DJS339" s="50"/>
      <c r="DJT339" s="50"/>
      <c r="DJU339" s="50"/>
      <c r="DJV339" s="50"/>
      <c r="DJW339" s="50"/>
      <c r="DJX339" s="50"/>
      <c r="DJY339" s="50"/>
      <c r="DJZ339" s="50"/>
      <c r="DKA339" s="50"/>
      <c r="DKB339" s="50"/>
      <c r="DKC339" s="50"/>
      <c r="DKD339" s="50"/>
      <c r="DKE339" s="50"/>
      <c r="DKF339" s="50"/>
      <c r="DKG339" s="50"/>
      <c r="DKH339" s="50"/>
      <c r="DKI339" s="50"/>
      <c r="DKJ339" s="50"/>
      <c r="DKK339" s="50"/>
      <c r="DKL339" s="50"/>
      <c r="DKM339" s="50"/>
      <c r="DKN339" s="50"/>
      <c r="DKO339" s="50"/>
      <c r="DKP339" s="50"/>
      <c r="DKQ339" s="50"/>
      <c r="DKR339" s="50"/>
      <c r="DKS339" s="50"/>
      <c r="DKT339" s="50"/>
      <c r="DKU339" s="50"/>
      <c r="DKV339" s="50"/>
      <c r="DKW339" s="50"/>
      <c r="DKX339" s="50"/>
      <c r="DKY339" s="50"/>
      <c r="DKZ339" s="50"/>
      <c r="DLA339" s="50"/>
      <c r="DLB339" s="50"/>
      <c r="DLC339" s="50"/>
      <c r="DLD339" s="50"/>
      <c r="DLE339" s="50"/>
      <c r="DLF339" s="50"/>
      <c r="DLG339" s="50"/>
      <c r="DLH339" s="50"/>
      <c r="DLI339" s="50"/>
      <c r="DLJ339" s="50"/>
      <c r="DLK339" s="50"/>
      <c r="DLL339" s="50"/>
      <c r="DLM339" s="50"/>
      <c r="DLN339" s="50"/>
      <c r="DLO339" s="50"/>
      <c r="DLP339" s="50"/>
      <c r="DLQ339" s="50"/>
      <c r="DLR339" s="50"/>
      <c r="DLS339" s="50"/>
      <c r="DLT339" s="50"/>
      <c r="DLU339" s="50"/>
      <c r="DLV339" s="50"/>
      <c r="DLW339" s="50"/>
      <c r="DLX339" s="50"/>
      <c r="DLY339" s="50"/>
      <c r="DLZ339" s="50"/>
      <c r="DMA339" s="50"/>
      <c r="DMB339" s="50"/>
      <c r="DMC339" s="50"/>
      <c r="DMD339" s="50"/>
      <c r="DME339" s="50"/>
      <c r="DMF339" s="50"/>
      <c r="DMG339" s="50"/>
      <c r="DMH339" s="50"/>
      <c r="DMI339" s="50"/>
      <c r="DMJ339" s="50"/>
      <c r="DMK339" s="50"/>
      <c r="DML339" s="50"/>
      <c r="DMM339" s="50"/>
      <c r="DMN339" s="50"/>
      <c r="DMO339" s="50"/>
      <c r="DMP339" s="50"/>
      <c r="DMQ339" s="50"/>
      <c r="DMR339" s="50"/>
      <c r="DMS339" s="50"/>
      <c r="DMT339" s="50"/>
      <c r="DMU339" s="50"/>
      <c r="DMV339" s="50"/>
      <c r="DMW339" s="50"/>
      <c r="DMX339" s="50"/>
      <c r="DMY339" s="50"/>
      <c r="DMZ339" s="50"/>
      <c r="DNA339" s="50"/>
      <c r="DNB339" s="50"/>
      <c r="DNC339" s="50"/>
      <c r="DND339" s="50"/>
      <c r="DNF339" s="50"/>
      <c r="DNH339" s="50"/>
      <c r="DNI339" s="50"/>
      <c r="DNJ339" s="50"/>
      <c r="DNK339" s="50"/>
      <c r="DNL339" s="50"/>
      <c r="DNM339" s="50"/>
      <c r="DNN339" s="50"/>
      <c r="DNO339" s="50"/>
      <c r="DNT339" s="50"/>
      <c r="DNU339" s="50"/>
      <c r="DNV339" s="50"/>
      <c r="DNW339" s="50"/>
      <c r="DNX339" s="50"/>
      <c r="DNY339" s="50"/>
      <c r="DNZ339" s="50"/>
      <c r="DOA339" s="50"/>
      <c r="DOB339" s="50"/>
      <c r="DOC339" s="50"/>
      <c r="DOD339" s="50"/>
      <c r="DOE339" s="50"/>
      <c r="DOF339" s="50"/>
      <c r="DOG339" s="50"/>
      <c r="DOH339" s="50"/>
      <c r="DOI339" s="50"/>
      <c r="DOJ339" s="50"/>
      <c r="DOK339" s="50"/>
      <c r="DOL339" s="50"/>
      <c r="DOM339" s="50"/>
      <c r="DON339" s="50"/>
      <c r="DOO339" s="50"/>
      <c r="DOP339" s="50"/>
      <c r="DOQ339" s="50"/>
      <c r="DOR339" s="50"/>
      <c r="DOS339" s="50"/>
      <c r="DOT339" s="50"/>
      <c r="DOU339" s="50"/>
      <c r="DOV339" s="50"/>
      <c r="DOW339" s="50"/>
      <c r="DOX339" s="50"/>
      <c r="DOY339" s="50"/>
      <c r="DOZ339" s="50"/>
      <c r="DPA339" s="50"/>
      <c r="DPB339" s="50"/>
      <c r="DPC339" s="50"/>
      <c r="DPD339" s="50"/>
      <c r="DPE339" s="50"/>
      <c r="DPF339" s="50"/>
      <c r="DPG339" s="50"/>
      <c r="DPH339" s="50"/>
      <c r="DPI339" s="50"/>
      <c r="DPJ339" s="50"/>
      <c r="DPK339" s="50"/>
      <c r="DPL339" s="50"/>
      <c r="DPM339" s="50"/>
      <c r="DPN339" s="50"/>
      <c r="DPO339" s="50"/>
      <c r="DPP339" s="50"/>
      <c r="DPQ339" s="50"/>
      <c r="DPR339" s="50"/>
      <c r="DPS339" s="50"/>
      <c r="DPT339" s="50"/>
      <c r="DPU339" s="50"/>
      <c r="DPV339" s="50"/>
      <c r="DPW339" s="50"/>
      <c r="DPX339" s="50"/>
      <c r="DPY339" s="50"/>
      <c r="DPZ339" s="50"/>
      <c r="DQA339" s="50"/>
      <c r="DQB339" s="50"/>
      <c r="DQC339" s="50"/>
      <c r="DQD339" s="50"/>
      <c r="DQE339" s="50"/>
      <c r="DQF339" s="50"/>
      <c r="DQG339" s="50"/>
      <c r="DQH339" s="50"/>
      <c r="DQI339" s="50"/>
      <c r="DQJ339" s="50"/>
      <c r="DQK339" s="50"/>
      <c r="DQL339" s="50"/>
      <c r="DQM339" s="50"/>
      <c r="DQN339" s="50"/>
      <c r="DQO339" s="50"/>
      <c r="DQP339" s="50"/>
      <c r="DQQ339" s="50"/>
      <c r="DQR339" s="50"/>
      <c r="DQS339" s="50"/>
      <c r="DQT339" s="50"/>
      <c r="DQU339" s="50"/>
      <c r="DQV339" s="50"/>
      <c r="DQW339" s="50"/>
      <c r="DQX339" s="50"/>
      <c r="DQY339" s="50"/>
      <c r="DQZ339" s="50"/>
      <c r="DRA339" s="50"/>
      <c r="DRB339" s="50"/>
      <c r="DRC339" s="50"/>
      <c r="DRD339" s="50"/>
      <c r="DRE339" s="50"/>
      <c r="DRF339" s="50"/>
      <c r="DRG339" s="50"/>
      <c r="DRH339" s="50"/>
      <c r="DRI339" s="50"/>
      <c r="DRJ339" s="50"/>
      <c r="DRK339" s="50"/>
      <c r="DRL339" s="50"/>
      <c r="DRM339" s="50"/>
      <c r="DRN339" s="50"/>
      <c r="DRO339" s="50"/>
      <c r="DRP339" s="50"/>
      <c r="DRQ339" s="50"/>
      <c r="DRR339" s="50"/>
      <c r="DRS339" s="50"/>
      <c r="DRT339" s="50"/>
      <c r="DRU339" s="50"/>
      <c r="DRV339" s="50"/>
      <c r="DRW339" s="50"/>
      <c r="DRX339" s="50"/>
      <c r="DRY339" s="50"/>
      <c r="DRZ339" s="50"/>
      <c r="DSA339" s="50"/>
      <c r="DSB339" s="50"/>
      <c r="DSC339" s="50"/>
      <c r="DSD339" s="50"/>
      <c r="DSE339" s="50"/>
      <c r="DSF339" s="50"/>
      <c r="DSG339" s="50"/>
      <c r="DSH339" s="50"/>
      <c r="DSI339" s="50"/>
      <c r="DSJ339" s="50"/>
      <c r="DSK339" s="50"/>
      <c r="DSL339" s="50"/>
      <c r="DSM339" s="50"/>
      <c r="DSN339" s="50"/>
      <c r="DSO339" s="50"/>
      <c r="DSP339" s="50"/>
      <c r="DSQ339" s="50"/>
      <c r="DSR339" s="50"/>
      <c r="DSS339" s="50"/>
      <c r="DST339" s="50"/>
      <c r="DSU339" s="50"/>
      <c r="DSV339" s="50"/>
      <c r="DSW339" s="50"/>
      <c r="DSX339" s="50"/>
      <c r="DSY339" s="50"/>
      <c r="DSZ339" s="50"/>
      <c r="DTA339" s="50"/>
      <c r="DTB339" s="50"/>
      <c r="DTC339" s="50"/>
      <c r="DTD339" s="50"/>
      <c r="DTE339" s="50"/>
      <c r="DTF339" s="50"/>
      <c r="DTG339" s="50"/>
      <c r="DTH339" s="50"/>
      <c r="DTI339" s="50"/>
      <c r="DTJ339" s="50"/>
      <c r="DTK339" s="50"/>
      <c r="DTL339" s="50"/>
      <c r="DTM339" s="50"/>
      <c r="DTN339" s="50"/>
      <c r="DTO339" s="50"/>
      <c r="DTP339" s="50"/>
      <c r="DTQ339" s="50"/>
      <c r="DTR339" s="50"/>
      <c r="DTS339" s="50"/>
      <c r="DTT339" s="50"/>
      <c r="DTU339" s="50"/>
      <c r="DTV339" s="50"/>
      <c r="DTW339" s="50"/>
      <c r="DTX339" s="50"/>
      <c r="DTY339" s="50"/>
      <c r="DTZ339" s="50"/>
      <c r="DUA339" s="50"/>
      <c r="DUB339" s="50"/>
      <c r="DUC339" s="50"/>
      <c r="DUD339" s="50"/>
      <c r="DUE339" s="50"/>
      <c r="DUF339" s="50"/>
      <c r="DUG339" s="50"/>
      <c r="DUH339" s="50"/>
      <c r="DUI339" s="50"/>
      <c r="DUJ339" s="50"/>
      <c r="DUK339" s="50"/>
      <c r="DUL339" s="50"/>
      <c r="DUM339" s="50"/>
      <c r="DUN339" s="50"/>
      <c r="DUO339" s="50"/>
      <c r="DUP339" s="50"/>
      <c r="DUQ339" s="50"/>
      <c r="DUR339" s="50"/>
      <c r="DUS339" s="50"/>
      <c r="DUT339" s="50"/>
      <c r="DUU339" s="50"/>
      <c r="DUV339" s="50"/>
      <c r="DUW339" s="50"/>
      <c r="DUX339" s="50"/>
      <c r="DUY339" s="50"/>
      <c r="DUZ339" s="50"/>
      <c r="DVA339" s="50"/>
      <c r="DVB339" s="50"/>
      <c r="DVC339" s="50"/>
      <c r="DVD339" s="50"/>
      <c r="DVE339" s="50"/>
      <c r="DVF339" s="50"/>
      <c r="DVG339" s="50"/>
      <c r="DVH339" s="50"/>
      <c r="DVI339" s="50"/>
      <c r="DVJ339" s="50"/>
      <c r="DVK339" s="50"/>
      <c r="DVL339" s="50"/>
      <c r="DVM339" s="50"/>
      <c r="DVN339" s="50"/>
      <c r="DVO339" s="50"/>
      <c r="DVP339" s="50"/>
      <c r="DVQ339" s="50"/>
      <c r="DVR339" s="50"/>
      <c r="DVS339" s="50"/>
      <c r="DVT339" s="50"/>
      <c r="DVU339" s="50"/>
      <c r="DVV339" s="50"/>
      <c r="DVW339" s="50"/>
      <c r="DVX339" s="50"/>
      <c r="DVY339" s="50"/>
      <c r="DVZ339" s="50"/>
      <c r="DWA339" s="50"/>
      <c r="DWB339" s="50"/>
      <c r="DWC339" s="50"/>
      <c r="DWD339" s="50"/>
      <c r="DWE339" s="50"/>
      <c r="DWF339" s="50"/>
      <c r="DWG339" s="50"/>
      <c r="DWH339" s="50"/>
      <c r="DWI339" s="50"/>
      <c r="DWJ339" s="50"/>
      <c r="DWK339" s="50"/>
      <c r="DWL339" s="50"/>
      <c r="DWM339" s="50"/>
      <c r="DWN339" s="50"/>
      <c r="DWO339" s="50"/>
      <c r="DWP339" s="50"/>
      <c r="DWQ339" s="50"/>
      <c r="DWR339" s="50"/>
      <c r="DWS339" s="50"/>
      <c r="DWT339" s="50"/>
      <c r="DWU339" s="50"/>
      <c r="DWV339" s="50"/>
      <c r="DWW339" s="50"/>
      <c r="DWX339" s="50"/>
      <c r="DWY339" s="50"/>
      <c r="DWZ339" s="50"/>
      <c r="DXB339" s="50"/>
      <c r="DXD339" s="50"/>
      <c r="DXE339" s="50"/>
      <c r="DXF339" s="50"/>
      <c r="DXG339" s="50"/>
      <c r="DXH339" s="50"/>
      <c r="DXI339" s="50"/>
      <c r="DXJ339" s="50"/>
      <c r="DXK339" s="50"/>
      <c r="DXP339" s="50"/>
      <c r="DXQ339" s="50"/>
      <c r="DXR339" s="50"/>
      <c r="DXS339" s="50"/>
      <c r="DXT339" s="50"/>
      <c r="DXU339" s="50"/>
      <c r="DXV339" s="50"/>
      <c r="DXW339" s="50"/>
      <c r="DXX339" s="50"/>
      <c r="DXY339" s="50"/>
      <c r="DXZ339" s="50"/>
      <c r="DYA339" s="50"/>
      <c r="DYB339" s="50"/>
      <c r="DYC339" s="50"/>
      <c r="DYD339" s="50"/>
      <c r="DYE339" s="50"/>
      <c r="DYF339" s="50"/>
      <c r="DYG339" s="50"/>
      <c r="DYH339" s="50"/>
      <c r="DYI339" s="50"/>
      <c r="DYJ339" s="50"/>
      <c r="DYK339" s="50"/>
      <c r="DYL339" s="50"/>
      <c r="DYM339" s="50"/>
      <c r="DYN339" s="50"/>
      <c r="DYO339" s="50"/>
      <c r="DYP339" s="50"/>
      <c r="DYQ339" s="50"/>
      <c r="DYR339" s="50"/>
      <c r="DYS339" s="50"/>
      <c r="DYT339" s="50"/>
      <c r="DYU339" s="50"/>
      <c r="DYV339" s="50"/>
      <c r="DYW339" s="50"/>
      <c r="DYX339" s="50"/>
      <c r="DYY339" s="50"/>
      <c r="DYZ339" s="50"/>
      <c r="DZA339" s="50"/>
      <c r="DZB339" s="50"/>
      <c r="DZC339" s="50"/>
      <c r="DZD339" s="50"/>
      <c r="DZE339" s="50"/>
      <c r="DZF339" s="50"/>
      <c r="DZG339" s="50"/>
      <c r="DZH339" s="50"/>
      <c r="DZI339" s="50"/>
      <c r="DZJ339" s="50"/>
      <c r="DZK339" s="50"/>
      <c r="DZL339" s="50"/>
      <c r="DZM339" s="50"/>
      <c r="DZN339" s="50"/>
      <c r="DZO339" s="50"/>
      <c r="DZP339" s="50"/>
      <c r="DZQ339" s="50"/>
      <c r="DZR339" s="50"/>
      <c r="DZS339" s="50"/>
      <c r="DZT339" s="50"/>
      <c r="DZU339" s="50"/>
      <c r="DZV339" s="50"/>
      <c r="DZW339" s="50"/>
      <c r="DZX339" s="50"/>
      <c r="DZY339" s="50"/>
      <c r="DZZ339" s="50"/>
      <c r="EAA339" s="50"/>
      <c r="EAB339" s="50"/>
      <c r="EAC339" s="50"/>
      <c r="EAD339" s="50"/>
      <c r="EAE339" s="50"/>
      <c r="EAF339" s="50"/>
      <c r="EAG339" s="50"/>
      <c r="EAH339" s="50"/>
      <c r="EAI339" s="50"/>
      <c r="EAJ339" s="50"/>
      <c r="EAK339" s="50"/>
      <c r="EAL339" s="50"/>
      <c r="EAM339" s="50"/>
      <c r="EAN339" s="50"/>
      <c r="EAO339" s="50"/>
      <c r="EAP339" s="50"/>
      <c r="EAQ339" s="50"/>
      <c r="EAR339" s="50"/>
      <c r="EAS339" s="50"/>
      <c r="EAT339" s="50"/>
      <c r="EAU339" s="50"/>
      <c r="EAV339" s="50"/>
      <c r="EAW339" s="50"/>
      <c r="EAX339" s="50"/>
      <c r="EAY339" s="50"/>
      <c r="EAZ339" s="50"/>
      <c r="EBA339" s="50"/>
      <c r="EBB339" s="50"/>
      <c r="EBC339" s="50"/>
      <c r="EBD339" s="50"/>
      <c r="EBE339" s="50"/>
      <c r="EBF339" s="50"/>
      <c r="EBG339" s="50"/>
      <c r="EBH339" s="50"/>
      <c r="EBI339" s="50"/>
      <c r="EBJ339" s="50"/>
      <c r="EBK339" s="50"/>
      <c r="EBL339" s="50"/>
      <c r="EBM339" s="50"/>
      <c r="EBN339" s="50"/>
      <c r="EBO339" s="50"/>
      <c r="EBP339" s="50"/>
      <c r="EBQ339" s="50"/>
      <c r="EBR339" s="50"/>
      <c r="EBS339" s="50"/>
      <c r="EBT339" s="50"/>
      <c r="EBU339" s="50"/>
      <c r="EBV339" s="50"/>
      <c r="EBW339" s="50"/>
      <c r="EBX339" s="50"/>
      <c r="EBY339" s="50"/>
      <c r="EBZ339" s="50"/>
      <c r="ECA339" s="50"/>
      <c r="ECB339" s="50"/>
      <c r="ECC339" s="50"/>
      <c r="ECD339" s="50"/>
      <c r="ECE339" s="50"/>
      <c r="ECF339" s="50"/>
      <c r="ECG339" s="50"/>
      <c r="ECH339" s="50"/>
      <c r="ECI339" s="50"/>
      <c r="ECJ339" s="50"/>
      <c r="ECK339" s="50"/>
      <c r="ECL339" s="50"/>
      <c r="ECM339" s="50"/>
      <c r="ECN339" s="50"/>
      <c r="ECO339" s="50"/>
      <c r="ECP339" s="50"/>
      <c r="ECQ339" s="50"/>
      <c r="ECR339" s="50"/>
      <c r="ECS339" s="50"/>
      <c r="ECT339" s="50"/>
      <c r="ECU339" s="50"/>
      <c r="ECV339" s="50"/>
      <c r="ECW339" s="50"/>
      <c r="ECX339" s="50"/>
      <c r="ECY339" s="50"/>
      <c r="ECZ339" s="50"/>
      <c r="EDA339" s="50"/>
      <c r="EDB339" s="50"/>
      <c r="EDC339" s="50"/>
      <c r="EDD339" s="50"/>
      <c r="EDE339" s="50"/>
      <c r="EDF339" s="50"/>
      <c r="EDG339" s="50"/>
      <c r="EDH339" s="50"/>
      <c r="EDI339" s="50"/>
      <c r="EDJ339" s="50"/>
      <c r="EDK339" s="50"/>
      <c r="EDL339" s="50"/>
      <c r="EDM339" s="50"/>
      <c r="EDN339" s="50"/>
      <c r="EDO339" s="50"/>
      <c r="EDP339" s="50"/>
      <c r="EDQ339" s="50"/>
      <c r="EDR339" s="50"/>
      <c r="EDS339" s="50"/>
      <c r="EDT339" s="50"/>
      <c r="EDU339" s="50"/>
      <c r="EDV339" s="50"/>
      <c r="EDW339" s="50"/>
      <c r="EDX339" s="50"/>
      <c r="EDY339" s="50"/>
      <c r="EDZ339" s="50"/>
      <c r="EEA339" s="50"/>
      <c r="EEB339" s="50"/>
      <c r="EEC339" s="50"/>
      <c r="EED339" s="50"/>
      <c r="EEE339" s="50"/>
      <c r="EEF339" s="50"/>
      <c r="EEG339" s="50"/>
      <c r="EEH339" s="50"/>
      <c r="EEI339" s="50"/>
      <c r="EEJ339" s="50"/>
      <c r="EEK339" s="50"/>
      <c r="EEL339" s="50"/>
      <c r="EEM339" s="50"/>
      <c r="EEN339" s="50"/>
      <c r="EEO339" s="50"/>
      <c r="EEP339" s="50"/>
      <c r="EEQ339" s="50"/>
      <c r="EER339" s="50"/>
      <c r="EES339" s="50"/>
      <c r="EET339" s="50"/>
      <c r="EEU339" s="50"/>
      <c r="EEV339" s="50"/>
      <c r="EEW339" s="50"/>
      <c r="EEX339" s="50"/>
      <c r="EEY339" s="50"/>
      <c r="EEZ339" s="50"/>
      <c r="EFA339" s="50"/>
      <c r="EFB339" s="50"/>
      <c r="EFC339" s="50"/>
      <c r="EFD339" s="50"/>
      <c r="EFE339" s="50"/>
      <c r="EFF339" s="50"/>
      <c r="EFG339" s="50"/>
      <c r="EFH339" s="50"/>
      <c r="EFI339" s="50"/>
      <c r="EFJ339" s="50"/>
      <c r="EFK339" s="50"/>
      <c r="EFL339" s="50"/>
      <c r="EFM339" s="50"/>
      <c r="EFN339" s="50"/>
      <c r="EFO339" s="50"/>
      <c r="EFP339" s="50"/>
      <c r="EFQ339" s="50"/>
      <c r="EFR339" s="50"/>
      <c r="EFS339" s="50"/>
      <c r="EFT339" s="50"/>
      <c r="EFU339" s="50"/>
      <c r="EFV339" s="50"/>
      <c r="EFW339" s="50"/>
      <c r="EFX339" s="50"/>
      <c r="EFY339" s="50"/>
      <c r="EFZ339" s="50"/>
      <c r="EGA339" s="50"/>
      <c r="EGB339" s="50"/>
      <c r="EGC339" s="50"/>
      <c r="EGD339" s="50"/>
      <c r="EGE339" s="50"/>
      <c r="EGF339" s="50"/>
      <c r="EGG339" s="50"/>
      <c r="EGH339" s="50"/>
      <c r="EGI339" s="50"/>
      <c r="EGJ339" s="50"/>
      <c r="EGK339" s="50"/>
      <c r="EGL339" s="50"/>
      <c r="EGM339" s="50"/>
      <c r="EGN339" s="50"/>
      <c r="EGO339" s="50"/>
      <c r="EGP339" s="50"/>
      <c r="EGQ339" s="50"/>
      <c r="EGR339" s="50"/>
      <c r="EGS339" s="50"/>
      <c r="EGT339" s="50"/>
      <c r="EGU339" s="50"/>
      <c r="EGV339" s="50"/>
      <c r="EGX339" s="50"/>
      <c r="EGZ339" s="50"/>
      <c r="EHA339" s="50"/>
      <c r="EHB339" s="50"/>
      <c r="EHC339" s="50"/>
      <c r="EHD339" s="50"/>
      <c r="EHE339" s="50"/>
      <c r="EHF339" s="50"/>
      <c r="EHG339" s="50"/>
      <c r="EHL339" s="50"/>
      <c r="EHM339" s="50"/>
      <c r="EHN339" s="50"/>
      <c r="EHO339" s="50"/>
      <c r="EHP339" s="50"/>
      <c r="EHQ339" s="50"/>
      <c r="EHR339" s="50"/>
      <c r="EHS339" s="50"/>
      <c r="EHT339" s="50"/>
      <c r="EHU339" s="50"/>
      <c r="EHV339" s="50"/>
      <c r="EHW339" s="50"/>
      <c r="EHX339" s="50"/>
      <c r="EHY339" s="50"/>
      <c r="EHZ339" s="50"/>
      <c r="EIA339" s="50"/>
      <c r="EIB339" s="50"/>
      <c r="EIC339" s="50"/>
      <c r="EID339" s="50"/>
      <c r="EIE339" s="50"/>
      <c r="EIF339" s="50"/>
      <c r="EIG339" s="50"/>
      <c r="EIH339" s="50"/>
      <c r="EII339" s="50"/>
      <c r="EIJ339" s="50"/>
      <c r="EIK339" s="50"/>
      <c r="EIL339" s="50"/>
      <c r="EIM339" s="50"/>
      <c r="EIN339" s="50"/>
      <c r="EIO339" s="50"/>
      <c r="EIP339" s="50"/>
      <c r="EIQ339" s="50"/>
      <c r="EIR339" s="50"/>
      <c r="EIS339" s="50"/>
      <c r="EIT339" s="50"/>
      <c r="EIU339" s="50"/>
      <c r="EIV339" s="50"/>
      <c r="EIW339" s="50"/>
      <c r="EIX339" s="50"/>
      <c r="EIY339" s="50"/>
      <c r="EIZ339" s="50"/>
      <c r="EJA339" s="50"/>
      <c r="EJB339" s="50"/>
      <c r="EJC339" s="50"/>
      <c r="EJD339" s="50"/>
      <c r="EJE339" s="50"/>
      <c r="EJF339" s="50"/>
      <c r="EJG339" s="50"/>
      <c r="EJH339" s="50"/>
      <c r="EJI339" s="50"/>
      <c r="EJJ339" s="50"/>
      <c r="EJK339" s="50"/>
      <c r="EJL339" s="50"/>
      <c r="EJM339" s="50"/>
      <c r="EJN339" s="50"/>
      <c r="EJO339" s="50"/>
      <c r="EJP339" s="50"/>
      <c r="EJQ339" s="50"/>
      <c r="EJR339" s="50"/>
      <c r="EJS339" s="50"/>
      <c r="EJT339" s="50"/>
      <c r="EJU339" s="50"/>
      <c r="EJV339" s="50"/>
      <c r="EJW339" s="50"/>
      <c r="EJX339" s="50"/>
      <c r="EJY339" s="50"/>
      <c r="EJZ339" s="50"/>
      <c r="EKA339" s="50"/>
      <c r="EKB339" s="50"/>
      <c r="EKC339" s="50"/>
      <c r="EKD339" s="50"/>
      <c r="EKE339" s="50"/>
      <c r="EKF339" s="50"/>
      <c r="EKG339" s="50"/>
      <c r="EKH339" s="50"/>
      <c r="EKI339" s="50"/>
      <c r="EKJ339" s="50"/>
      <c r="EKK339" s="50"/>
      <c r="EKL339" s="50"/>
      <c r="EKM339" s="50"/>
      <c r="EKN339" s="50"/>
      <c r="EKO339" s="50"/>
      <c r="EKP339" s="50"/>
      <c r="EKQ339" s="50"/>
      <c r="EKR339" s="50"/>
      <c r="EKS339" s="50"/>
      <c r="EKT339" s="50"/>
      <c r="EKU339" s="50"/>
      <c r="EKV339" s="50"/>
      <c r="EKW339" s="50"/>
      <c r="EKX339" s="50"/>
      <c r="EKY339" s="50"/>
      <c r="EKZ339" s="50"/>
      <c r="ELA339" s="50"/>
      <c r="ELB339" s="50"/>
      <c r="ELC339" s="50"/>
      <c r="ELD339" s="50"/>
      <c r="ELE339" s="50"/>
      <c r="ELF339" s="50"/>
      <c r="ELG339" s="50"/>
      <c r="ELH339" s="50"/>
      <c r="ELI339" s="50"/>
      <c r="ELJ339" s="50"/>
      <c r="ELK339" s="50"/>
      <c r="ELL339" s="50"/>
      <c r="ELM339" s="50"/>
      <c r="ELN339" s="50"/>
      <c r="ELO339" s="50"/>
      <c r="ELP339" s="50"/>
      <c r="ELQ339" s="50"/>
      <c r="ELR339" s="50"/>
      <c r="ELS339" s="50"/>
      <c r="ELT339" s="50"/>
      <c r="ELU339" s="50"/>
      <c r="ELV339" s="50"/>
      <c r="ELW339" s="50"/>
      <c r="ELX339" s="50"/>
      <c r="ELY339" s="50"/>
      <c r="ELZ339" s="50"/>
      <c r="EMA339" s="50"/>
      <c r="EMB339" s="50"/>
      <c r="EMC339" s="50"/>
      <c r="EMD339" s="50"/>
      <c r="EME339" s="50"/>
      <c r="EMF339" s="50"/>
      <c r="EMG339" s="50"/>
      <c r="EMH339" s="50"/>
      <c r="EMI339" s="50"/>
      <c r="EMJ339" s="50"/>
      <c r="EMK339" s="50"/>
      <c r="EML339" s="50"/>
      <c r="EMM339" s="50"/>
      <c r="EMN339" s="50"/>
      <c r="EMO339" s="50"/>
      <c r="EMP339" s="50"/>
      <c r="EMQ339" s="50"/>
      <c r="EMR339" s="50"/>
      <c r="EMS339" s="50"/>
      <c r="EMT339" s="50"/>
      <c r="EMU339" s="50"/>
      <c r="EMV339" s="50"/>
      <c r="EMW339" s="50"/>
      <c r="EMX339" s="50"/>
      <c r="EMY339" s="50"/>
      <c r="EMZ339" s="50"/>
      <c r="ENA339" s="50"/>
      <c r="ENB339" s="50"/>
      <c r="ENC339" s="50"/>
      <c r="END339" s="50"/>
      <c r="ENE339" s="50"/>
      <c r="ENF339" s="50"/>
      <c r="ENG339" s="50"/>
      <c r="ENH339" s="50"/>
      <c r="ENI339" s="50"/>
      <c r="ENJ339" s="50"/>
      <c r="ENK339" s="50"/>
      <c r="ENL339" s="50"/>
      <c r="ENM339" s="50"/>
      <c r="ENN339" s="50"/>
      <c r="ENO339" s="50"/>
      <c r="ENP339" s="50"/>
      <c r="ENQ339" s="50"/>
      <c r="ENR339" s="50"/>
      <c r="ENS339" s="50"/>
      <c r="ENT339" s="50"/>
      <c r="ENU339" s="50"/>
      <c r="ENV339" s="50"/>
      <c r="ENW339" s="50"/>
      <c r="ENX339" s="50"/>
      <c r="ENY339" s="50"/>
      <c r="ENZ339" s="50"/>
      <c r="EOA339" s="50"/>
      <c r="EOB339" s="50"/>
      <c r="EOC339" s="50"/>
      <c r="EOD339" s="50"/>
      <c r="EOE339" s="50"/>
      <c r="EOF339" s="50"/>
      <c r="EOG339" s="50"/>
      <c r="EOH339" s="50"/>
      <c r="EOI339" s="50"/>
      <c r="EOJ339" s="50"/>
      <c r="EOK339" s="50"/>
      <c r="EOL339" s="50"/>
      <c r="EOM339" s="50"/>
      <c r="EON339" s="50"/>
      <c r="EOO339" s="50"/>
      <c r="EOP339" s="50"/>
      <c r="EOQ339" s="50"/>
      <c r="EOR339" s="50"/>
      <c r="EOS339" s="50"/>
      <c r="EOT339" s="50"/>
      <c r="EOU339" s="50"/>
      <c r="EOV339" s="50"/>
      <c r="EOW339" s="50"/>
      <c r="EOX339" s="50"/>
      <c r="EOY339" s="50"/>
      <c r="EOZ339" s="50"/>
      <c r="EPA339" s="50"/>
      <c r="EPB339" s="50"/>
      <c r="EPC339" s="50"/>
      <c r="EPD339" s="50"/>
      <c r="EPE339" s="50"/>
      <c r="EPF339" s="50"/>
      <c r="EPG339" s="50"/>
      <c r="EPH339" s="50"/>
      <c r="EPI339" s="50"/>
      <c r="EPJ339" s="50"/>
      <c r="EPK339" s="50"/>
      <c r="EPL339" s="50"/>
      <c r="EPM339" s="50"/>
      <c r="EPN339" s="50"/>
      <c r="EPO339" s="50"/>
      <c r="EPP339" s="50"/>
      <c r="EPQ339" s="50"/>
      <c r="EPR339" s="50"/>
      <c r="EPS339" s="50"/>
      <c r="EPT339" s="50"/>
      <c r="EPU339" s="50"/>
      <c r="EPV339" s="50"/>
      <c r="EPW339" s="50"/>
      <c r="EPX339" s="50"/>
      <c r="EPY339" s="50"/>
      <c r="EPZ339" s="50"/>
      <c r="EQA339" s="50"/>
      <c r="EQB339" s="50"/>
      <c r="EQC339" s="50"/>
      <c r="EQD339" s="50"/>
      <c r="EQE339" s="50"/>
      <c r="EQF339" s="50"/>
      <c r="EQG339" s="50"/>
      <c r="EQH339" s="50"/>
      <c r="EQI339" s="50"/>
      <c r="EQJ339" s="50"/>
      <c r="EQK339" s="50"/>
      <c r="EQL339" s="50"/>
      <c r="EQM339" s="50"/>
      <c r="EQN339" s="50"/>
      <c r="EQO339" s="50"/>
      <c r="EQP339" s="50"/>
      <c r="EQQ339" s="50"/>
      <c r="EQR339" s="50"/>
      <c r="EQT339" s="50"/>
      <c r="EQV339" s="50"/>
      <c r="EQW339" s="50"/>
      <c r="EQX339" s="50"/>
      <c r="EQY339" s="50"/>
      <c r="EQZ339" s="50"/>
      <c r="ERA339" s="50"/>
      <c r="ERB339" s="50"/>
      <c r="ERC339" s="50"/>
      <c r="ERH339" s="50"/>
      <c r="ERI339" s="50"/>
      <c r="ERJ339" s="50"/>
      <c r="ERK339" s="50"/>
      <c r="ERL339" s="50"/>
      <c r="ERM339" s="50"/>
      <c r="ERN339" s="50"/>
      <c r="ERO339" s="50"/>
      <c r="ERP339" s="50"/>
      <c r="ERQ339" s="50"/>
      <c r="ERR339" s="50"/>
      <c r="ERS339" s="50"/>
      <c r="ERT339" s="50"/>
      <c r="ERU339" s="50"/>
      <c r="ERV339" s="50"/>
      <c r="ERW339" s="50"/>
      <c r="ERX339" s="50"/>
      <c r="ERY339" s="50"/>
      <c r="ERZ339" s="50"/>
      <c r="ESA339" s="50"/>
      <c r="ESB339" s="50"/>
      <c r="ESC339" s="50"/>
      <c r="ESD339" s="50"/>
      <c r="ESE339" s="50"/>
      <c r="ESF339" s="50"/>
      <c r="ESG339" s="50"/>
      <c r="ESH339" s="50"/>
      <c r="ESI339" s="50"/>
      <c r="ESJ339" s="50"/>
      <c r="ESK339" s="50"/>
      <c r="ESL339" s="50"/>
      <c r="ESM339" s="50"/>
      <c r="ESN339" s="50"/>
      <c r="ESO339" s="50"/>
      <c r="ESP339" s="50"/>
      <c r="ESQ339" s="50"/>
      <c r="ESR339" s="50"/>
      <c r="ESS339" s="50"/>
      <c r="EST339" s="50"/>
      <c r="ESU339" s="50"/>
      <c r="ESV339" s="50"/>
      <c r="ESW339" s="50"/>
      <c r="ESX339" s="50"/>
      <c r="ESY339" s="50"/>
      <c r="ESZ339" s="50"/>
      <c r="ETA339" s="50"/>
      <c r="ETB339" s="50"/>
      <c r="ETC339" s="50"/>
      <c r="ETD339" s="50"/>
      <c r="ETE339" s="50"/>
      <c r="ETF339" s="50"/>
      <c r="ETG339" s="50"/>
      <c r="ETH339" s="50"/>
      <c r="ETI339" s="50"/>
      <c r="ETJ339" s="50"/>
      <c r="ETK339" s="50"/>
      <c r="ETL339" s="50"/>
      <c r="ETM339" s="50"/>
      <c r="ETN339" s="50"/>
      <c r="ETO339" s="50"/>
      <c r="ETP339" s="50"/>
      <c r="ETQ339" s="50"/>
      <c r="ETR339" s="50"/>
      <c r="ETS339" s="50"/>
      <c r="ETT339" s="50"/>
      <c r="ETU339" s="50"/>
      <c r="ETV339" s="50"/>
      <c r="ETW339" s="50"/>
      <c r="ETX339" s="50"/>
      <c r="ETY339" s="50"/>
      <c r="ETZ339" s="50"/>
      <c r="EUA339" s="50"/>
      <c r="EUB339" s="50"/>
      <c r="EUC339" s="50"/>
      <c r="EUD339" s="50"/>
      <c r="EUE339" s="50"/>
      <c r="EUF339" s="50"/>
      <c r="EUG339" s="50"/>
      <c r="EUH339" s="50"/>
      <c r="EUI339" s="50"/>
      <c r="EUJ339" s="50"/>
      <c r="EUK339" s="50"/>
      <c r="EUL339" s="50"/>
      <c r="EUM339" s="50"/>
      <c r="EUN339" s="50"/>
      <c r="EUO339" s="50"/>
      <c r="EUP339" s="50"/>
      <c r="EUQ339" s="50"/>
      <c r="EUR339" s="50"/>
      <c r="EUS339" s="50"/>
      <c r="EUT339" s="50"/>
      <c r="EUU339" s="50"/>
      <c r="EUV339" s="50"/>
      <c r="EUW339" s="50"/>
      <c r="EUX339" s="50"/>
      <c r="EUY339" s="50"/>
      <c r="EUZ339" s="50"/>
      <c r="EVA339" s="50"/>
      <c r="EVB339" s="50"/>
      <c r="EVC339" s="50"/>
      <c r="EVD339" s="50"/>
      <c r="EVE339" s="50"/>
      <c r="EVF339" s="50"/>
      <c r="EVG339" s="50"/>
      <c r="EVH339" s="50"/>
      <c r="EVI339" s="50"/>
      <c r="EVJ339" s="50"/>
      <c r="EVK339" s="50"/>
      <c r="EVL339" s="50"/>
      <c r="EVM339" s="50"/>
      <c r="EVN339" s="50"/>
      <c r="EVO339" s="50"/>
      <c r="EVP339" s="50"/>
      <c r="EVQ339" s="50"/>
      <c r="EVR339" s="50"/>
      <c r="EVS339" s="50"/>
      <c r="EVT339" s="50"/>
      <c r="EVU339" s="50"/>
      <c r="EVV339" s="50"/>
      <c r="EVW339" s="50"/>
      <c r="EVX339" s="50"/>
      <c r="EVY339" s="50"/>
      <c r="EVZ339" s="50"/>
      <c r="EWA339" s="50"/>
      <c r="EWB339" s="50"/>
      <c r="EWC339" s="50"/>
      <c r="EWD339" s="50"/>
      <c r="EWE339" s="50"/>
      <c r="EWF339" s="50"/>
      <c r="EWG339" s="50"/>
      <c r="EWH339" s="50"/>
      <c r="EWI339" s="50"/>
      <c r="EWJ339" s="50"/>
      <c r="EWK339" s="50"/>
      <c r="EWL339" s="50"/>
      <c r="EWM339" s="50"/>
      <c r="EWN339" s="50"/>
      <c r="EWO339" s="50"/>
      <c r="EWP339" s="50"/>
      <c r="EWQ339" s="50"/>
      <c r="EWR339" s="50"/>
      <c r="EWS339" s="50"/>
      <c r="EWT339" s="50"/>
      <c r="EWU339" s="50"/>
      <c r="EWV339" s="50"/>
      <c r="EWW339" s="50"/>
      <c r="EWX339" s="50"/>
      <c r="EWY339" s="50"/>
      <c r="EWZ339" s="50"/>
      <c r="EXA339" s="50"/>
      <c r="EXB339" s="50"/>
      <c r="EXC339" s="50"/>
      <c r="EXD339" s="50"/>
      <c r="EXE339" s="50"/>
      <c r="EXF339" s="50"/>
      <c r="EXG339" s="50"/>
      <c r="EXH339" s="50"/>
      <c r="EXI339" s="50"/>
      <c r="EXJ339" s="50"/>
      <c r="EXK339" s="50"/>
      <c r="EXL339" s="50"/>
      <c r="EXM339" s="50"/>
      <c r="EXN339" s="50"/>
      <c r="EXO339" s="50"/>
      <c r="EXP339" s="50"/>
      <c r="EXQ339" s="50"/>
      <c r="EXR339" s="50"/>
      <c r="EXS339" s="50"/>
      <c r="EXT339" s="50"/>
      <c r="EXU339" s="50"/>
      <c r="EXV339" s="50"/>
      <c r="EXW339" s="50"/>
      <c r="EXX339" s="50"/>
      <c r="EXY339" s="50"/>
      <c r="EXZ339" s="50"/>
      <c r="EYA339" s="50"/>
      <c r="EYB339" s="50"/>
      <c r="EYC339" s="50"/>
      <c r="EYD339" s="50"/>
      <c r="EYE339" s="50"/>
      <c r="EYF339" s="50"/>
      <c r="EYG339" s="50"/>
      <c r="EYH339" s="50"/>
      <c r="EYI339" s="50"/>
      <c r="EYJ339" s="50"/>
      <c r="EYK339" s="50"/>
      <c r="EYL339" s="50"/>
      <c r="EYM339" s="50"/>
      <c r="EYN339" s="50"/>
      <c r="EYO339" s="50"/>
      <c r="EYP339" s="50"/>
      <c r="EYQ339" s="50"/>
      <c r="EYR339" s="50"/>
      <c r="EYS339" s="50"/>
      <c r="EYT339" s="50"/>
      <c r="EYU339" s="50"/>
      <c r="EYV339" s="50"/>
      <c r="EYW339" s="50"/>
      <c r="EYX339" s="50"/>
      <c r="EYY339" s="50"/>
      <c r="EYZ339" s="50"/>
      <c r="EZA339" s="50"/>
      <c r="EZB339" s="50"/>
      <c r="EZC339" s="50"/>
      <c r="EZD339" s="50"/>
      <c r="EZE339" s="50"/>
      <c r="EZF339" s="50"/>
      <c r="EZG339" s="50"/>
      <c r="EZH339" s="50"/>
      <c r="EZI339" s="50"/>
      <c r="EZJ339" s="50"/>
      <c r="EZK339" s="50"/>
      <c r="EZL339" s="50"/>
      <c r="EZM339" s="50"/>
      <c r="EZN339" s="50"/>
      <c r="EZO339" s="50"/>
      <c r="EZP339" s="50"/>
      <c r="EZQ339" s="50"/>
      <c r="EZR339" s="50"/>
      <c r="EZS339" s="50"/>
      <c r="EZT339" s="50"/>
      <c r="EZU339" s="50"/>
      <c r="EZV339" s="50"/>
      <c r="EZW339" s="50"/>
      <c r="EZX339" s="50"/>
      <c r="EZY339" s="50"/>
      <c r="EZZ339" s="50"/>
      <c r="FAA339" s="50"/>
      <c r="FAB339" s="50"/>
      <c r="FAC339" s="50"/>
      <c r="FAD339" s="50"/>
      <c r="FAE339" s="50"/>
      <c r="FAF339" s="50"/>
      <c r="FAG339" s="50"/>
      <c r="FAH339" s="50"/>
      <c r="FAI339" s="50"/>
      <c r="FAJ339" s="50"/>
      <c r="FAK339" s="50"/>
      <c r="FAL339" s="50"/>
      <c r="FAM339" s="50"/>
      <c r="FAN339" s="50"/>
      <c r="FAP339" s="50"/>
      <c r="FAR339" s="50"/>
      <c r="FAS339" s="50"/>
      <c r="FAT339" s="50"/>
      <c r="FAU339" s="50"/>
      <c r="FAV339" s="50"/>
      <c r="FAW339" s="50"/>
      <c r="FAX339" s="50"/>
      <c r="FAY339" s="50"/>
      <c r="FBD339" s="50"/>
      <c r="FBE339" s="50"/>
      <c r="FBF339" s="50"/>
      <c r="FBG339" s="50"/>
      <c r="FBH339" s="50"/>
      <c r="FBI339" s="50"/>
      <c r="FBJ339" s="50"/>
      <c r="FBK339" s="50"/>
      <c r="FBL339" s="50"/>
      <c r="FBM339" s="50"/>
      <c r="FBN339" s="50"/>
      <c r="FBO339" s="50"/>
      <c r="FBP339" s="50"/>
      <c r="FBQ339" s="50"/>
      <c r="FBR339" s="50"/>
      <c r="FBS339" s="50"/>
      <c r="FBT339" s="50"/>
      <c r="FBU339" s="50"/>
      <c r="FBV339" s="50"/>
      <c r="FBW339" s="50"/>
      <c r="FBX339" s="50"/>
      <c r="FBY339" s="50"/>
      <c r="FBZ339" s="50"/>
      <c r="FCA339" s="50"/>
      <c r="FCB339" s="50"/>
      <c r="FCC339" s="50"/>
      <c r="FCD339" s="50"/>
      <c r="FCE339" s="50"/>
      <c r="FCF339" s="50"/>
      <c r="FCG339" s="50"/>
      <c r="FCH339" s="50"/>
      <c r="FCI339" s="50"/>
      <c r="FCJ339" s="50"/>
      <c r="FCK339" s="50"/>
      <c r="FCL339" s="50"/>
      <c r="FCM339" s="50"/>
      <c r="FCN339" s="50"/>
      <c r="FCO339" s="50"/>
      <c r="FCP339" s="50"/>
      <c r="FCQ339" s="50"/>
      <c r="FCR339" s="50"/>
      <c r="FCS339" s="50"/>
      <c r="FCT339" s="50"/>
      <c r="FCU339" s="50"/>
      <c r="FCV339" s="50"/>
      <c r="FCW339" s="50"/>
      <c r="FCX339" s="50"/>
      <c r="FCY339" s="50"/>
      <c r="FCZ339" s="50"/>
      <c r="FDA339" s="50"/>
      <c r="FDB339" s="50"/>
      <c r="FDC339" s="50"/>
      <c r="FDD339" s="50"/>
      <c r="FDE339" s="50"/>
      <c r="FDF339" s="50"/>
      <c r="FDG339" s="50"/>
      <c r="FDH339" s="50"/>
      <c r="FDI339" s="50"/>
      <c r="FDJ339" s="50"/>
      <c r="FDK339" s="50"/>
      <c r="FDL339" s="50"/>
      <c r="FDM339" s="50"/>
      <c r="FDN339" s="50"/>
      <c r="FDO339" s="50"/>
      <c r="FDP339" s="50"/>
      <c r="FDQ339" s="50"/>
      <c r="FDR339" s="50"/>
      <c r="FDS339" s="50"/>
      <c r="FDT339" s="50"/>
      <c r="FDU339" s="50"/>
      <c r="FDV339" s="50"/>
      <c r="FDW339" s="50"/>
      <c r="FDX339" s="50"/>
      <c r="FDY339" s="50"/>
      <c r="FDZ339" s="50"/>
      <c r="FEA339" s="50"/>
      <c r="FEB339" s="50"/>
      <c r="FEC339" s="50"/>
      <c r="FED339" s="50"/>
      <c r="FEE339" s="50"/>
      <c r="FEF339" s="50"/>
      <c r="FEG339" s="50"/>
      <c r="FEH339" s="50"/>
      <c r="FEI339" s="50"/>
      <c r="FEJ339" s="50"/>
      <c r="FEK339" s="50"/>
      <c r="FEL339" s="50"/>
      <c r="FEM339" s="50"/>
      <c r="FEN339" s="50"/>
      <c r="FEO339" s="50"/>
      <c r="FEP339" s="50"/>
      <c r="FEQ339" s="50"/>
      <c r="FER339" s="50"/>
      <c r="FES339" s="50"/>
      <c r="FET339" s="50"/>
      <c r="FEU339" s="50"/>
      <c r="FEV339" s="50"/>
      <c r="FEW339" s="50"/>
      <c r="FEX339" s="50"/>
      <c r="FEY339" s="50"/>
      <c r="FEZ339" s="50"/>
      <c r="FFA339" s="50"/>
      <c r="FFB339" s="50"/>
      <c r="FFC339" s="50"/>
      <c r="FFD339" s="50"/>
      <c r="FFE339" s="50"/>
      <c r="FFF339" s="50"/>
      <c r="FFG339" s="50"/>
      <c r="FFH339" s="50"/>
      <c r="FFI339" s="50"/>
      <c r="FFJ339" s="50"/>
      <c r="FFK339" s="50"/>
      <c r="FFL339" s="50"/>
      <c r="FFM339" s="50"/>
      <c r="FFN339" s="50"/>
      <c r="FFO339" s="50"/>
      <c r="FFP339" s="50"/>
      <c r="FFQ339" s="50"/>
      <c r="FFR339" s="50"/>
      <c r="FFS339" s="50"/>
      <c r="FFT339" s="50"/>
      <c r="FFU339" s="50"/>
      <c r="FFV339" s="50"/>
      <c r="FFW339" s="50"/>
      <c r="FFX339" s="50"/>
      <c r="FFY339" s="50"/>
      <c r="FFZ339" s="50"/>
      <c r="FGA339" s="50"/>
      <c r="FGB339" s="50"/>
      <c r="FGC339" s="50"/>
      <c r="FGD339" s="50"/>
      <c r="FGE339" s="50"/>
      <c r="FGF339" s="50"/>
      <c r="FGG339" s="50"/>
      <c r="FGH339" s="50"/>
      <c r="FGI339" s="50"/>
      <c r="FGJ339" s="50"/>
      <c r="FGK339" s="50"/>
      <c r="FGL339" s="50"/>
      <c r="FGM339" s="50"/>
      <c r="FGN339" s="50"/>
      <c r="FGO339" s="50"/>
      <c r="FGP339" s="50"/>
      <c r="FGQ339" s="50"/>
      <c r="FGR339" s="50"/>
      <c r="FGS339" s="50"/>
      <c r="FGT339" s="50"/>
      <c r="FGU339" s="50"/>
      <c r="FGV339" s="50"/>
      <c r="FGW339" s="50"/>
      <c r="FGX339" s="50"/>
      <c r="FGY339" s="50"/>
      <c r="FGZ339" s="50"/>
      <c r="FHA339" s="50"/>
      <c r="FHB339" s="50"/>
      <c r="FHC339" s="50"/>
      <c r="FHD339" s="50"/>
      <c r="FHE339" s="50"/>
      <c r="FHF339" s="50"/>
      <c r="FHG339" s="50"/>
      <c r="FHH339" s="50"/>
      <c r="FHI339" s="50"/>
      <c r="FHJ339" s="50"/>
      <c r="FHK339" s="50"/>
      <c r="FHL339" s="50"/>
      <c r="FHM339" s="50"/>
      <c r="FHN339" s="50"/>
      <c r="FHO339" s="50"/>
      <c r="FHP339" s="50"/>
      <c r="FHQ339" s="50"/>
      <c r="FHR339" s="50"/>
      <c r="FHS339" s="50"/>
      <c r="FHT339" s="50"/>
      <c r="FHU339" s="50"/>
      <c r="FHV339" s="50"/>
      <c r="FHW339" s="50"/>
      <c r="FHX339" s="50"/>
      <c r="FHY339" s="50"/>
      <c r="FHZ339" s="50"/>
      <c r="FIA339" s="50"/>
      <c r="FIB339" s="50"/>
      <c r="FIC339" s="50"/>
      <c r="FID339" s="50"/>
      <c r="FIE339" s="50"/>
      <c r="FIF339" s="50"/>
      <c r="FIG339" s="50"/>
      <c r="FIH339" s="50"/>
      <c r="FII339" s="50"/>
      <c r="FIJ339" s="50"/>
      <c r="FIK339" s="50"/>
      <c r="FIL339" s="50"/>
      <c r="FIM339" s="50"/>
      <c r="FIN339" s="50"/>
      <c r="FIO339" s="50"/>
      <c r="FIP339" s="50"/>
      <c r="FIQ339" s="50"/>
      <c r="FIR339" s="50"/>
      <c r="FIS339" s="50"/>
      <c r="FIT339" s="50"/>
      <c r="FIU339" s="50"/>
      <c r="FIV339" s="50"/>
      <c r="FIW339" s="50"/>
      <c r="FIX339" s="50"/>
      <c r="FIY339" s="50"/>
      <c r="FIZ339" s="50"/>
      <c r="FJA339" s="50"/>
      <c r="FJB339" s="50"/>
      <c r="FJC339" s="50"/>
      <c r="FJD339" s="50"/>
      <c r="FJE339" s="50"/>
      <c r="FJF339" s="50"/>
      <c r="FJG339" s="50"/>
      <c r="FJH339" s="50"/>
      <c r="FJI339" s="50"/>
      <c r="FJJ339" s="50"/>
      <c r="FJK339" s="50"/>
      <c r="FJL339" s="50"/>
      <c r="FJM339" s="50"/>
      <c r="FJN339" s="50"/>
      <c r="FJO339" s="50"/>
      <c r="FJP339" s="50"/>
      <c r="FJQ339" s="50"/>
      <c r="FJR339" s="50"/>
      <c r="FJS339" s="50"/>
      <c r="FJT339" s="50"/>
      <c r="FJU339" s="50"/>
      <c r="FJV339" s="50"/>
      <c r="FJW339" s="50"/>
      <c r="FJX339" s="50"/>
      <c r="FJY339" s="50"/>
      <c r="FJZ339" s="50"/>
      <c r="FKA339" s="50"/>
      <c r="FKB339" s="50"/>
      <c r="FKC339" s="50"/>
      <c r="FKD339" s="50"/>
      <c r="FKE339" s="50"/>
      <c r="FKF339" s="50"/>
      <c r="FKG339" s="50"/>
      <c r="FKH339" s="50"/>
      <c r="FKI339" s="50"/>
      <c r="FKJ339" s="50"/>
      <c r="FKL339" s="50"/>
      <c r="FKN339" s="50"/>
      <c r="FKO339" s="50"/>
      <c r="FKP339" s="50"/>
      <c r="FKQ339" s="50"/>
      <c r="FKR339" s="50"/>
      <c r="FKS339" s="50"/>
      <c r="FKT339" s="50"/>
      <c r="FKU339" s="50"/>
      <c r="FKZ339" s="50"/>
      <c r="FLA339" s="50"/>
      <c r="FLB339" s="50"/>
      <c r="FLC339" s="50"/>
      <c r="FLD339" s="50"/>
      <c r="FLE339" s="50"/>
      <c r="FLF339" s="50"/>
      <c r="FLG339" s="50"/>
      <c r="FLH339" s="50"/>
      <c r="FLI339" s="50"/>
      <c r="FLJ339" s="50"/>
      <c r="FLK339" s="50"/>
      <c r="FLL339" s="50"/>
      <c r="FLM339" s="50"/>
      <c r="FLN339" s="50"/>
      <c r="FLO339" s="50"/>
      <c r="FLP339" s="50"/>
      <c r="FLQ339" s="50"/>
      <c r="FLR339" s="50"/>
      <c r="FLS339" s="50"/>
      <c r="FLT339" s="50"/>
      <c r="FLU339" s="50"/>
      <c r="FLV339" s="50"/>
      <c r="FLW339" s="50"/>
      <c r="FLX339" s="50"/>
      <c r="FLY339" s="50"/>
      <c r="FLZ339" s="50"/>
      <c r="FMA339" s="50"/>
      <c r="FMB339" s="50"/>
      <c r="FMC339" s="50"/>
      <c r="FMD339" s="50"/>
      <c r="FME339" s="50"/>
      <c r="FMF339" s="50"/>
      <c r="FMG339" s="50"/>
      <c r="FMH339" s="50"/>
      <c r="FMI339" s="50"/>
      <c r="FMJ339" s="50"/>
      <c r="FMK339" s="50"/>
      <c r="FML339" s="50"/>
      <c r="FMM339" s="50"/>
      <c r="FMN339" s="50"/>
      <c r="FMO339" s="50"/>
      <c r="FMP339" s="50"/>
      <c r="FMQ339" s="50"/>
      <c r="FMR339" s="50"/>
      <c r="FMS339" s="50"/>
      <c r="FMT339" s="50"/>
      <c r="FMU339" s="50"/>
      <c r="FMV339" s="50"/>
      <c r="FMW339" s="50"/>
      <c r="FMX339" s="50"/>
      <c r="FMY339" s="50"/>
      <c r="FMZ339" s="50"/>
      <c r="FNA339" s="50"/>
      <c r="FNB339" s="50"/>
      <c r="FNC339" s="50"/>
      <c r="FND339" s="50"/>
      <c r="FNE339" s="50"/>
      <c r="FNF339" s="50"/>
      <c r="FNG339" s="50"/>
      <c r="FNH339" s="50"/>
      <c r="FNI339" s="50"/>
      <c r="FNJ339" s="50"/>
      <c r="FNK339" s="50"/>
      <c r="FNL339" s="50"/>
      <c r="FNM339" s="50"/>
      <c r="FNN339" s="50"/>
      <c r="FNO339" s="50"/>
      <c r="FNP339" s="50"/>
      <c r="FNQ339" s="50"/>
      <c r="FNR339" s="50"/>
      <c r="FNS339" s="50"/>
      <c r="FNT339" s="50"/>
      <c r="FNU339" s="50"/>
      <c r="FNV339" s="50"/>
      <c r="FNW339" s="50"/>
      <c r="FNX339" s="50"/>
      <c r="FNY339" s="50"/>
      <c r="FNZ339" s="50"/>
      <c r="FOA339" s="50"/>
      <c r="FOB339" s="50"/>
      <c r="FOC339" s="50"/>
      <c r="FOD339" s="50"/>
      <c r="FOE339" s="50"/>
      <c r="FOF339" s="50"/>
      <c r="FOG339" s="50"/>
      <c r="FOH339" s="50"/>
      <c r="FOI339" s="50"/>
      <c r="FOJ339" s="50"/>
      <c r="FOK339" s="50"/>
      <c r="FOL339" s="50"/>
      <c r="FOM339" s="50"/>
      <c r="FON339" s="50"/>
      <c r="FOO339" s="50"/>
      <c r="FOP339" s="50"/>
      <c r="FOQ339" s="50"/>
      <c r="FOR339" s="50"/>
      <c r="FOS339" s="50"/>
      <c r="FOT339" s="50"/>
      <c r="FOU339" s="50"/>
      <c r="FOV339" s="50"/>
      <c r="FOW339" s="50"/>
      <c r="FOX339" s="50"/>
      <c r="FOY339" s="50"/>
      <c r="FOZ339" s="50"/>
      <c r="FPA339" s="50"/>
      <c r="FPB339" s="50"/>
      <c r="FPC339" s="50"/>
      <c r="FPD339" s="50"/>
      <c r="FPE339" s="50"/>
      <c r="FPF339" s="50"/>
      <c r="FPG339" s="50"/>
      <c r="FPH339" s="50"/>
      <c r="FPI339" s="50"/>
      <c r="FPJ339" s="50"/>
      <c r="FPK339" s="50"/>
      <c r="FPL339" s="50"/>
      <c r="FPM339" s="50"/>
      <c r="FPN339" s="50"/>
      <c r="FPO339" s="50"/>
      <c r="FPP339" s="50"/>
      <c r="FPQ339" s="50"/>
      <c r="FPR339" s="50"/>
      <c r="FPS339" s="50"/>
      <c r="FPT339" s="50"/>
      <c r="FPU339" s="50"/>
      <c r="FPV339" s="50"/>
      <c r="FPW339" s="50"/>
      <c r="FPX339" s="50"/>
      <c r="FPY339" s="50"/>
      <c r="FPZ339" s="50"/>
      <c r="FQA339" s="50"/>
      <c r="FQB339" s="50"/>
      <c r="FQC339" s="50"/>
      <c r="FQD339" s="50"/>
      <c r="FQE339" s="50"/>
      <c r="FQF339" s="50"/>
      <c r="FQG339" s="50"/>
      <c r="FQH339" s="50"/>
      <c r="FQI339" s="50"/>
      <c r="FQJ339" s="50"/>
      <c r="FQK339" s="50"/>
      <c r="FQL339" s="50"/>
      <c r="FQM339" s="50"/>
      <c r="FQN339" s="50"/>
      <c r="FQO339" s="50"/>
      <c r="FQP339" s="50"/>
      <c r="FQQ339" s="50"/>
      <c r="FQR339" s="50"/>
      <c r="FQS339" s="50"/>
      <c r="FQT339" s="50"/>
      <c r="FQU339" s="50"/>
      <c r="FQV339" s="50"/>
      <c r="FQW339" s="50"/>
      <c r="FQX339" s="50"/>
      <c r="FQY339" s="50"/>
      <c r="FQZ339" s="50"/>
      <c r="FRA339" s="50"/>
      <c r="FRB339" s="50"/>
      <c r="FRC339" s="50"/>
      <c r="FRD339" s="50"/>
      <c r="FRE339" s="50"/>
      <c r="FRF339" s="50"/>
      <c r="FRG339" s="50"/>
      <c r="FRH339" s="50"/>
      <c r="FRI339" s="50"/>
      <c r="FRJ339" s="50"/>
      <c r="FRK339" s="50"/>
      <c r="FRL339" s="50"/>
      <c r="FRM339" s="50"/>
      <c r="FRN339" s="50"/>
      <c r="FRO339" s="50"/>
      <c r="FRP339" s="50"/>
      <c r="FRQ339" s="50"/>
      <c r="FRR339" s="50"/>
      <c r="FRS339" s="50"/>
      <c r="FRT339" s="50"/>
      <c r="FRU339" s="50"/>
      <c r="FRV339" s="50"/>
      <c r="FRW339" s="50"/>
      <c r="FRX339" s="50"/>
      <c r="FRY339" s="50"/>
      <c r="FRZ339" s="50"/>
      <c r="FSA339" s="50"/>
      <c r="FSB339" s="50"/>
      <c r="FSC339" s="50"/>
      <c r="FSD339" s="50"/>
      <c r="FSE339" s="50"/>
      <c r="FSF339" s="50"/>
      <c r="FSG339" s="50"/>
      <c r="FSH339" s="50"/>
      <c r="FSI339" s="50"/>
      <c r="FSJ339" s="50"/>
      <c r="FSK339" s="50"/>
      <c r="FSL339" s="50"/>
      <c r="FSM339" s="50"/>
      <c r="FSN339" s="50"/>
      <c r="FSO339" s="50"/>
      <c r="FSP339" s="50"/>
      <c r="FSQ339" s="50"/>
      <c r="FSR339" s="50"/>
      <c r="FSS339" s="50"/>
      <c r="FST339" s="50"/>
      <c r="FSU339" s="50"/>
      <c r="FSV339" s="50"/>
      <c r="FSW339" s="50"/>
      <c r="FSX339" s="50"/>
      <c r="FSY339" s="50"/>
      <c r="FSZ339" s="50"/>
      <c r="FTA339" s="50"/>
      <c r="FTB339" s="50"/>
      <c r="FTC339" s="50"/>
      <c r="FTD339" s="50"/>
      <c r="FTE339" s="50"/>
      <c r="FTF339" s="50"/>
      <c r="FTG339" s="50"/>
      <c r="FTH339" s="50"/>
      <c r="FTI339" s="50"/>
      <c r="FTJ339" s="50"/>
      <c r="FTK339" s="50"/>
      <c r="FTL339" s="50"/>
      <c r="FTM339" s="50"/>
      <c r="FTN339" s="50"/>
      <c r="FTO339" s="50"/>
      <c r="FTP339" s="50"/>
      <c r="FTQ339" s="50"/>
      <c r="FTR339" s="50"/>
      <c r="FTS339" s="50"/>
      <c r="FTT339" s="50"/>
      <c r="FTU339" s="50"/>
      <c r="FTV339" s="50"/>
      <c r="FTW339" s="50"/>
      <c r="FTX339" s="50"/>
      <c r="FTY339" s="50"/>
      <c r="FTZ339" s="50"/>
      <c r="FUA339" s="50"/>
      <c r="FUB339" s="50"/>
      <c r="FUC339" s="50"/>
      <c r="FUD339" s="50"/>
      <c r="FUE339" s="50"/>
      <c r="FUF339" s="50"/>
      <c r="FUH339" s="50"/>
      <c r="FUJ339" s="50"/>
      <c r="FUK339" s="50"/>
      <c r="FUL339" s="50"/>
      <c r="FUM339" s="50"/>
      <c r="FUN339" s="50"/>
      <c r="FUO339" s="50"/>
      <c r="FUP339" s="50"/>
      <c r="FUQ339" s="50"/>
      <c r="FUV339" s="50"/>
      <c r="FUW339" s="50"/>
      <c r="FUX339" s="50"/>
      <c r="FUY339" s="50"/>
      <c r="FUZ339" s="50"/>
      <c r="FVA339" s="50"/>
      <c r="FVB339" s="50"/>
      <c r="FVC339" s="50"/>
      <c r="FVD339" s="50"/>
      <c r="FVE339" s="50"/>
      <c r="FVF339" s="50"/>
      <c r="FVG339" s="50"/>
      <c r="FVH339" s="50"/>
      <c r="FVI339" s="50"/>
      <c r="FVJ339" s="50"/>
      <c r="FVK339" s="50"/>
      <c r="FVL339" s="50"/>
      <c r="FVM339" s="50"/>
      <c r="FVN339" s="50"/>
      <c r="FVO339" s="50"/>
      <c r="FVP339" s="50"/>
      <c r="FVQ339" s="50"/>
      <c r="FVR339" s="50"/>
      <c r="FVS339" s="50"/>
      <c r="FVT339" s="50"/>
      <c r="FVU339" s="50"/>
      <c r="FVV339" s="50"/>
      <c r="FVW339" s="50"/>
      <c r="FVX339" s="50"/>
      <c r="FVY339" s="50"/>
      <c r="FVZ339" s="50"/>
      <c r="FWA339" s="50"/>
      <c r="FWB339" s="50"/>
      <c r="FWC339" s="50"/>
      <c r="FWD339" s="50"/>
      <c r="FWE339" s="50"/>
      <c r="FWF339" s="50"/>
      <c r="FWG339" s="50"/>
      <c r="FWH339" s="50"/>
      <c r="FWI339" s="50"/>
      <c r="FWJ339" s="50"/>
      <c r="FWK339" s="50"/>
      <c r="FWL339" s="50"/>
      <c r="FWM339" s="50"/>
      <c r="FWN339" s="50"/>
      <c r="FWO339" s="50"/>
      <c r="FWP339" s="50"/>
      <c r="FWQ339" s="50"/>
      <c r="FWR339" s="50"/>
      <c r="FWS339" s="50"/>
      <c r="FWT339" s="50"/>
      <c r="FWU339" s="50"/>
      <c r="FWV339" s="50"/>
      <c r="FWW339" s="50"/>
      <c r="FWX339" s="50"/>
      <c r="FWY339" s="50"/>
      <c r="FWZ339" s="50"/>
      <c r="FXA339" s="50"/>
      <c r="FXB339" s="50"/>
      <c r="FXC339" s="50"/>
      <c r="FXD339" s="50"/>
      <c r="FXE339" s="50"/>
      <c r="FXF339" s="50"/>
      <c r="FXG339" s="50"/>
      <c r="FXH339" s="50"/>
      <c r="FXI339" s="50"/>
      <c r="FXJ339" s="50"/>
      <c r="FXK339" s="50"/>
      <c r="FXL339" s="50"/>
      <c r="FXM339" s="50"/>
      <c r="FXN339" s="50"/>
      <c r="FXO339" s="50"/>
      <c r="FXP339" s="50"/>
      <c r="FXQ339" s="50"/>
      <c r="FXR339" s="50"/>
      <c r="FXS339" s="50"/>
      <c r="FXT339" s="50"/>
      <c r="FXU339" s="50"/>
      <c r="FXV339" s="50"/>
      <c r="FXW339" s="50"/>
      <c r="FXX339" s="50"/>
      <c r="FXY339" s="50"/>
      <c r="FXZ339" s="50"/>
      <c r="FYA339" s="50"/>
      <c r="FYB339" s="50"/>
      <c r="FYC339" s="50"/>
      <c r="FYD339" s="50"/>
      <c r="FYE339" s="50"/>
      <c r="FYF339" s="50"/>
      <c r="FYG339" s="50"/>
      <c r="FYH339" s="50"/>
      <c r="FYI339" s="50"/>
      <c r="FYJ339" s="50"/>
      <c r="FYK339" s="50"/>
      <c r="FYL339" s="50"/>
      <c r="FYM339" s="50"/>
      <c r="FYN339" s="50"/>
      <c r="FYO339" s="50"/>
      <c r="FYP339" s="50"/>
      <c r="FYQ339" s="50"/>
      <c r="FYR339" s="50"/>
      <c r="FYS339" s="50"/>
      <c r="FYT339" s="50"/>
      <c r="FYU339" s="50"/>
      <c r="FYV339" s="50"/>
      <c r="FYW339" s="50"/>
      <c r="FYX339" s="50"/>
      <c r="FYY339" s="50"/>
      <c r="FYZ339" s="50"/>
      <c r="FZA339" s="50"/>
      <c r="FZB339" s="50"/>
      <c r="FZC339" s="50"/>
      <c r="FZD339" s="50"/>
      <c r="FZE339" s="50"/>
      <c r="FZF339" s="50"/>
      <c r="FZG339" s="50"/>
      <c r="FZH339" s="50"/>
      <c r="FZI339" s="50"/>
      <c r="FZJ339" s="50"/>
      <c r="FZK339" s="50"/>
      <c r="FZL339" s="50"/>
      <c r="FZM339" s="50"/>
      <c r="FZN339" s="50"/>
      <c r="FZO339" s="50"/>
      <c r="FZP339" s="50"/>
      <c r="FZQ339" s="50"/>
      <c r="FZR339" s="50"/>
      <c r="FZS339" s="50"/>
      <c r="FZT339" s="50"/>
      <c r="FZU339" s="50"/>
      <c r="FZV339" s="50"/>
      <c r="FZW339" s="50"/>
      <c r="FZX339" s="50"/>
      <c r="FZY339" s="50"/>
      <c r="FZZ339" s="50"/>
      <c r="GAA339" s="50"/>
      <c r="GAB339" s="50"/>
      <c r="GAC339" s="50"/>
      <c r="GAD339" s="50"/>
      <c r="GAE339" s="50"/>
      <c r="GAF339" s="50"/>
      <c r="GAG339" s="50"/>
      <c r="GAH339" s="50"/>
      <c r="GAI339" s="50"/>
      <c r="GAJ339" s="50"/>
      <c r="GAK339" s="50"/>
      <c r="GAL339" s="50"/>
      <c r="GAM339" s="50"/>
      <c r="GAN339" s="50"/>
      <c r="GAO339" s="50"/>
      <c r="GAP339" s="50"/>
      <c r="GAQ339" s="50"/>
      <c r="GAR339" s="50"/>
      <c r="GAS339" s="50"/>
      <c r="GAT339" s="50"/>
      <c r="GAU339" s="50"/>
      <c r="GAV339" s="50"/>
      <c r="GAW339" s="50"/>
      <c r="GAX339" s="50"/>
      <c r="GAY339" s="50"/>
      <c r="GAZ339" s="50"/>
      <c r="GBA339" s="50"/>
      <c r="GBB339" s="50"/>
      <c r="GBC339" s="50"/>
      <c r="GBD339" s="50"/>
      <c r="GBE339" s="50"/>
      <c r="GBF339" s="50"/>
      <c r="GBG339" s="50"/>
      <c r="GBH339" s="50"/>
      <c r="GBI339" s="50"/>
      <c r="GBJ339" s="50"/>
      <c r="GBK339" s="50"/>
      <c r="GBL339" s="50"/>
      <c r="GBM339" s="50"/>
      <c r="GBN339" s="50"/>
      <c r="GBO339" s="50"/>
      <c r="GBP339" s="50"/>
      <c r="GBQ339" s="50"/>
      <c r="GBR339" s="50"/>
      <c r="GBS339" s="50"/>
      <c r="GBT339" s="50"/>
      <c r="GBU339" s="50"/>
      <c r="GBV339" s="50"/>
      <c r="GBW339" s="50"/>
      <c r="GBX339" s="50"/>
      <c r="GBY339" s="50"/>
      <c r="GBZ339" s="50"/>
      <c r="GCA339" s="50"/>
      <c r="GCB339" s="50"/>
      <c r="GCC339" s="50"/>
      <c r="GCD339" s="50"/>
      <c r="GCE339" s="50"/>
      <c r="GCF339" s="50"/>
      <c r="GCG339" s="50"/>
      <c r="GCH339" s="50"/>
      <c r="GCI339" s="50"/>
      <c r="GCJ339" s="50"/>
      <c r="GCK339" s="50"/>
      <c r="GCL339" s="50"/>
      <c r="GCM339" s="50"/>
      <c r="GCN339" s="50"/>
      <c r="GCO339" s="50"/>
      <c r="GCP339" s="50"/>
      <c r="GCQ339" s="50"/>
      <c r="GCR339" s="50"/>
      <c r="GCS339" s="50"/>
      <c r="GCT339" s="50"/>
      <c r="GCU339" s="50"/>
      <c r="GCV339" s="50"/>
      <c r="GCW339" s="50"/>
      <c r="GCX339" s="50"/>
      <c r="GCY339" s="50"/>
      <c r="GCZ339" s="50"/>
      <c r="GDA339" s="50"/>
      <c r="GDB339" s="50"/>
      <c r="GDC339" s="50"/>
      <c r="GDD339" s="50"/>
      <c r="GDE339" s="50"/>
      <c r="GDF339" s="50"/>
      <c r="GDG339" s="50"/>
      <c r="GDH339" s="50"/>
      <c r="GDI339" s="50"/>
      <c r="GDJ339" s="50"/>
      <c r="GDK339" s="50"/>
      <c r="GDL339" s="50"/>
      <c r="GDM339" s="50"/>
      <c r="GDN339" s="50"/>
      <c r="GDO339" s="50"/>
      <c r="GDP339" s="50"/>
      <c r="GDQ339" s="50"/>
      <c r="GDR339" s="50"/>
      <c r="GDS339" s="50"/>
      <c r="GDT339" s="50"/>
      <c r="GDU339" s="50"/>
      <c r="GDV339" s="50"/>
      <c r="GDW339" s="50"/>
      <c r="GDX339" s="50"/>
      <c r="GDY339" s="50"/>
      <c r="GDZ339" s="50"/>
      <c r="GEA339" s="50"/>
      <c r="GEB339" s="50"/>
      <c r="GED339" s="50"/>
      <c r="GEF339" s="50"/>
      <c r="GEG339" s="50"/>
      <c r="GEH339" s="50"/>
      <c r="GEI339" s="50"/>
      <c r="GEJ339" s="50"/>
      <c r="GEK339" s="50"/>
      <c r="GEL339" s="50"/>
      <c r="GEM339" s="50"/>
      <c r="GER339" s="50"/>
      <c r="GES339" s="50"/>
      <c r="GET339" s="50"/>
      <c r="GEU339" s="50"/>
      <c r="GEV339" s="50"/>
      <c r="GEW339" s="50"/>
      <c r="GEX339" s="50"/>
      <c r="GEY339" s="50"/>
      <c r="GEZ339" s="50"/>
      <c r="GFA339" s="50"/>
      <c r="GFB339" s="50"/>
      <c r="GFC339" s="50"/>
      <c r="GFD339" s="50"/>
      <c r="GFE339" s="50"/>
      <c r="GFF339" s="50"/>
      <c r="GFG339" s="50"/>
      <c r="GFH339" s="50"/>
      <c r="GFI339" s="50"/>
      <c r="GFJ339" s="50"/>
      <c r="GFK339" s="50"/>
      <c r="GFL339" s="50"/>
      <c r="GFM339" s="50"/>
      <c r="GFN339" s="50"/>
      <c r="GFO339" s="50"/>
      <c r="GFP339" s="50"/>
      <c r="GFQ339" s="50"/>
      <c r="GFR339" s="50"/>
      <c r="GFS339" s="50"/>
      <c r="GFT339" s="50"/>
      <c r="GFU339" s="50"/>
      <c r="GFV339" s="50"/>
      <c r="GFW339" s="50"/>
      <c r="GFX339" s="50"/>
      <c r="GFY339" s="50"/>
      <c r="GFZ339" s="50"/>
      <c r="GGA339" s="50"/>
      <c r="GGB339" s="50"/>
      <c r="GGC339" s="50"/>
      <c r="GGD339" s="50"/>
      <c r="GGE339" s="50"/>
      <c r="GGF339" s="50"/>
      <c r="GGG339" s="50"/>
      <c r="GGH339" s="50"/>
      <c r="GGI339" s="50"/>
      <c r="GGJ339" s="50"/>
      <c r="GGK339" s="50"/>
      <c r="GGL339" s="50"/>
      <c r="GGM339" s="50"/>
      <c r="GGN339" s="50"/>
      <c r="GGO339" s="50"/>
      <c r="GGP339" s="50"/>
      <c r="GGQ339" s="50"/>
      <c r="GGR339" s="50"/>
      <c r="GGS339" s="50"/>
      <c r="GGT339" s="50"/>
      <c r="GGU339" s="50"/>
      <c r="GGV339" s="50"/>
      <c r="GGW339" s="50"/>
      <c r="GGX339" s="50"/>
      <c r="GGY339" s="50"/>
      <c r="GGZ339" s="50"/>
      <c r="GHA339" s="50"/>
      <c r="GHB339" s="50"/>
      <c r="GHC339" s="50"/>
      <c r="GHD339" s="50"/>
      <c r="GHE339" s="50"/>
      <c r="GHF339" s="50"/>
      <c r="GHG339" s="50"/>
      <c r="GHH339" s="50"/>
      <c r="GHI339" s="50"/>
      <c r="GHJ339" s="50"/>
      <c r="GHK339" s="50"/>
      <c r="GHL339" s="50"/>
      <c r="GHM339" s="50"/>
      <c r="GHN339" s="50"/>
      <c r="GHO339" s="50"/>
      <c r="GHP339" s="50"/>
      <c r="GHQ339" s="50"/>
      <c r="GHR339" s="50"/>
      <c r="GHS339" s="50"/>
      <c r="GHT339" s="50"/>
      <c r="GHU339" s="50"/>
      <c r="GHV339" s="50"/>
      <c r="GHW339" s="50"/>
      <c r="GHX339" s="50"/>
      <c r="GHY339" s="50"/>
      <c r="GHZ339" s="50"/>
      <c r="GIA339" s="50"/>
      <c r="GIB339" s="50"/>
      <c r="GIC339" s="50"/>
      <c r="GID339" s="50"/>
      <c r="GIE339" s="50"/>
      <c r="GIF339" s="50"/>
      <c r="GIG339" s="50"/>
      <c r="GIH339" s="50"/>
      <c r="GII339" s="50"/>
      <c r="GIJ339" s="50"/>
      <c r="GIK339" s="50"/>
      <c r="GIL339" s="50"/>
      <c r="GIM339" s="50"/>
      <c r="GIN339" s="50"/>
      <c r="GIO339" s="50"/>
      <c r="GIP339" s="50"/>
      <c r="GIQ339" s="50"/>
      <c r="GIR339" s="50"/>
      <c r="GIS339" s="50"/>
      <c r="GIT339" s="50"/>
      <c r="GIU339" s="50"/>
      <c r="GIV339" s="50"/>
      <c r="GIW339" s="50"/>
      <c r="GIX339" s="50"/>
      <c r="GIY339" s="50"/>
      <c r="GIZ339" s="50"/>
      <c r="GJA339" s="50"/>
      <c r="GJB339" s="50"/>
      <c r="GJC339" s="50"/>
      <c r="GJD339" s="50"/>
      <c r="GJE339" s="50"/>
      <c r="GJF339" s="50"/>
      <c r="GJG339" s="50"/>
      <c r="GJH339" s="50"/>
      <c r="GJI339" s="50"/>
      <c r="GJJ339" s="50"/>
      <c r="GJK339" s="50"/>
      <c r="GJL339" s="50"/>
      <c r="GJM339" s="50"/>
      <c r="GJN339" s="50"/>
      <c r="GJO339" s="50"/>
      <c r="GJP339" s="50"/>
      <c r="GJQ339" s="50"/>
      <c r="GJR339" s="50"/>
      <c r="GJS339" s="50"/>
      <c r="GJT339" s="50"/>
      <c r="GJU339" s="50"/>
      <c r="GJV339" s="50"/>
      <c r="GJW339" s="50"/>
      <c r="GJX339" s="50"/>
      <c r="GJY339" s="50"/>
      <c r="GJZ339" s="50"/>
      <c r="GKA339" s="50"/>
      <c r="GKB339" s="50"/>
      <c r="GKC339" s="50"/>
      <c r="GKD339" s="50"/>
      <c r="GKE339" s="50"/>
      <c r="GKF339" s="50"/>
      <c r="GKG339" s="50"/>
      <c r="GKH339" s="50"/>
      <c r="GKI339" s="50"/>
      <c r="GKJ339" s="50"/>
      <c r="GKK339" s="50"/>
      <c r="GKL339" s="50"/>
      <c r="GKM339" s="50"/>
      <c r="GKN339" s="50"/>
      <c r="GKO339" s="50"/>
      <c r="GKP339" s="50"/>
      <c r="GKQ339" s="50"/>
      <c r="GKR339" s="50"/>
      <c r="GKS339" s="50"/>
      <c r="GKT339" s="50"/>
      <c r="GKU339" s="50"/>
      <c r="GKV339" s="50"/>
      <c r="GKW339" s="50"/>
      <c r="GKX339" s="50"/>
      <c r="GKY339" s="50"/>
      <c r="GKZ339" s="50"/>
      <c r="GLA339" s="50"/>
      <c r="GLB339" s="50"/>
      <c r="GLC339" s="50"/>
      <c r="GLD339" s="50"/>
      <c r="GLE339" s="50"/>
      <c r="GLF339" s="50"/>
      <c r="GLG339" s="50"/>
      <c r="GLH339" s="50"/>
      <c r="GLI339" s="50"/>
      <c r="GLJ339" s="50"/>
      <c r="GLK339" s="50"/>
      <c r="GLL339" s="50"/>
      <c r="GLM339" s="50"/>
      <c r="GLN339" s="50"/>
      <c r="GLO339" s="50"/>
      <c r="GLP339" s="50"/>
      <c r="GLQ339" s="50"/>
      <c r="GLR339" s="50"/>
      <c r="GLS339" s="50"/>
      <c r="GLT339" s="50"/>
      <c r="GLU339" s="50"/>
      <c r="GLV339" s="50"/>
      <c r="GLW339" s="50"/>
      <c r="GLX339" s="50"/>
      <c r="GLY339" s="50"/>
      <c r="GLZ339" s="50"/>
      <c r="GMA339" s="50"/>
      <c r="GMB339" s="50"/>
      <c r="GMC339" s="50"/>
      <c r="GMD339" s="50"/>
      <c r="GME339" s="50"/>
      <c r="GMF339" s="50"/>
      <c r="GMG339" s="50"/>
      <c r="GMH339" s="50"/>
      <c r="GMI339" s="50"/>
      <c r="GMJ339" s="50"/>
      <c r="GMK339" s="50"/>
      <c r="GML339" s="50"/>
      <c r="GMM339" s="50"/>
      <c r="GMN339" s="50"/>
      <c r="GMO339" s="50"/>
      <c r="GMP339" s="50"/>
      <c r="GMQ339" s="50"/>
      <c r="GMR339" s="50"/>
      <c r="GMS339" s="50"/>
      <c r="GMT339" s="50"/>
      <c r="GMU339" s="50"/>
      <c r="GMV339" s="50"/>
      <c r="GMW339" s="50"/>
      <c r="GMX339" s="50"/>
      <c r="GMY339" s="50"/>
      <c r="GMZ339" s="50"/>
      <c r="GNA339" s="50"/>
      <c r="GNB339" s="50"/>
      <c r="GNC339" s="50"/>
      <c r="GND339" s="50"/>
      <c r="GNE339" s="50"/>
      <c r="GNF339" s="50"/>
      <c r="GNG339" s="50"/>
      <c r="GNH339" s="50"/>
      <c r="GNI339" s="50"/>
      <c r="GNJ339" s="50"/>
      <c r="GNK339" s="50"/>
      <c r="GNL339" s="50"/>
      <c r="GNM339" s="50"/>
      <c r="GNN339" s="50"/>
      <c r="GNO339" s="50"/>
      <c r="GNP339" s="50"/>
      <c r="GNQ339" s="50"/>
      <c r="GNR339" s="50"/>
      <c r="GNS339" s="50"/>
      <c r="GNT339" s="50"/>
      <c r="GNU339" s="50"/>
      <c r="GNV339" s="50"/>
      <c r="GNW339" s="50"/>
      <c r="GNX339" s="50"/>
      <c r="GNZ339" s="50"/>
      <c r="GOB339" s="50"/>
      <c r="GOC339" s="50"/>
      <c r="GOD339" s="50"/>
      <c r="GOE339" s="50"/>
      <c r="GOF339" s="50"/>
      <c r="GOG339" s="50"/>
      <c r="GOH339" s="50"/>
      <c r="GOI339" s="50"/>
      <c r="GON339" s="50"/>
      <c r="GOO339" s="50"/>
      <c r="GOP339" s="50"/>
      <c r="GOQ339" s="50"/>
      <c r="GOR339" s="50"/>
      <c r="GOS339" s="50"/>
      <c r="GOT339" s="50"/>
      <c r="GOU339" s="50"/>
      <c r="GOV339" s="50"/>
      <c r="GOW339" s="50"/>
      <c r="GOX339" s="50"/>
      <c r="GOY339" s="50"/>
      <c r="GOZ339" s="50"/>
      <c r="GPA339" s="50"/>
      <c r="GPB339" s="50"/>
      <c r="GPC339" s="50"/>
      <c r="GPD339" s="50"/>
      <c r="GPE339" s="50"/>
      <c r="GPF339" s="50"/>
      <c r="GPG339" s="50"/>
      <c r="GPH339" s="50"/>
      <c r="GPI339" s="50"/>
      <c r="GPJ339" s="50"/>
      <c r="GPK339" s="50"/>
      <c r="GPL339" s="50"/>
      <c r="GPM339" s="50"/>
      <c r="GPN339" s="50"/>
      <c r="GPO339" s="50"/>
      <c r="GPP339" s="50"/>
      <c r="GPQ339" s="50"/>
      <c r="GPR339" s="50"/>
      <c r="GPS339" s="50"/>
      <c r="GPT339" s="50"/>
      <c r="GPU339" s="50"/>
      <c r="GPV339" s="50"/>
      <c r="GPW339" s="50"/>
      <c r="GPX339" s="50"/>
      <c r="GPY339" s="50"/>
      <c r="GPZ339" s="50"/>
      <c r="GQA339" s="50"/>
      <c r="GQB339" s="50"/>
      <c r="GQC339" s="50"/>
      <c r="GQD339" s="50"/>
      <c r="GQE339" s="50"/>
      <c r="GQF339" s="50"/>
      <c r="GQG339" s="50"/>
      <c r="GQH339" s="50"/>
      <c r="GQI339" s="50"/>
      <c r="GQJ339" s="50"/>
      <c r="GQK339" s="50"/>
      <c r="GQL339" s="50"/>
      <c r="GQM339" s="50"/>
      <c r="GQN339" s="50"/>
      <c r="GQO339" s="50"/>
      <c r="GQP339" s="50"/>
      <c r="GQQ339" s="50"/>
      <c r="GQR339" s="50"/>
      <c r="GQS339" s="50"/>
      <c r="GQT339" s="50"/>
      <c r="GQU339" s="50"/>
      <c r="GQV339" s="50"/>
      <c r="GQW339" s="50"/>
      <c r="GQX339" s="50"/>
      <c r="GQY339" s="50"/>
      <c r="GQZ339" s="50"/>
      <c r="GRA339" s="50"/>
      <c r="GRB339" s="50"/>
      <c r="GRC339" s="50"/>
      <c r="GRD339" s="50"/>
      <c r="GRE339" s="50"/>
      <c r="GRF339" s="50"/>
      <c r="GRG339" s="50"/>
      <c r="GRH339" s="50"/>
      <c r="GRI339" s="50"/>
      <c r="GRJ339" s="50"/>
      <c r="GRK339" s="50"/>
      <c r="GRL339" s="50"/>
      <c r="GRM339" s="50"/>
      <c r="GRN339" s="50"/>
      <c r="GRO339" s="50"/>
      <c r="GRP339" s="50"/>
      <c r="GRQ339" s="50"/>
      <c r="GRR339" s="50"/>
      <c r="GRS339" s="50"/>
      <c r="GRT339" s="50"/>
      <c r="GRU339" s="50"/>
      <c r="GRV339" s="50"/>
      <c r="GRW339" s="50"/>
      <c r="GRX339" s="50"/>
      <c r="GRY339" s="50"/>
      <c r="GRZ339" s="50"/>
      <c r="GSA339" s="50"/>
      <c r="GSB339" s="50"/>
      <c r="GSC339" s="50"/>
      <c r="GSD339" s="50"/>
      <c r="GSE339" s="50"/>
      <c r="GSF339" s="50"/>
      <c r="GSG339" s="50"/>
      <c r="GSH339" s="50"/>
      <c r="GSI339" s="50"/>
      <c r="GSJ339" s="50"/>
      <c r="GSK339" s="50"/>
      <c r="GSL339" s="50"/>
      <c r="GSM339" s="50"/>
      <c r="GSN339" s="50"/>
      <c r="GSO339" s="50"/>
      <c r="GSP339" s="50"/>
      <c r="GSQ339" s="50"/>
      <c r="GSR339" s="50"/>
      <c r="GSS339" s="50"/>
      <c r="GST339" s="50"/>
      <c r="GSU339" s="50"/>
      <c r="GSV339" s="50"/>
      <c r="GSW339" s="50"/>
      <c r="GSX339" s="50"/>
      <c r="GSY339" s="50"/>
      <c r="GSZ339" s="50"/>
      <c r="GTA339" s="50"/>
      <c r="GTB339" s="50"/>
      <c r="GTC339" s="50"/>
      <c r="GTD339" s="50"/>
      <c r="GTE339" s="50"/>
      <c r="GTF339" s="50"/>
      <c r="GTG339" s="50"/>
      <c r="GTH339" s="50"/>
      <c r="GTI339" s="50"/>
      <c r="GTJ339" s="50"/>
      <c r="GTK339" s="50"/>
      <c r="GTL339" s="50"/>
      <c r="GTM339" s="50"/>
      <c r="GTN339" s="50"/>
      <c r="GTO339" s="50"/>
      <c r="GTP339" s="50"/>
      <c r="GTQ339" s="50"/>
      <c r="GTR339" s="50"/>
      <c r="GTS339" s="50"/>
      <c r="GTT339" s="50"/>
      <c r="GTU339" s="50"/>
      <c r="GTV339" s="50"/>
      <c r="GTW339" s="50"/>
      <c r="GTX339" s="50"/>
      <c r="GTY339" s="50"/>
      <c r="GTZ339" s="50"/>
      <c r="GUA339" s="50"/>
      <c r="GUB339" s="50"/>
      <c r="GUC339" s="50"/>
      <c r="GUD339" s="50"/>
      <c r="GUE339" s="50"/>
      <c r="GUF339" s="50"/>
      <c r="GUG339" s="50"/>
      <c r="GUH339" s="50"/>
      <c r="GUI339" s="50"/>
      <c r="GUJ339" s="50"/>
      <c r="GUK339" s="50"/>
      <c r="GUL339" s="50"/>
      <c r="GUM339" s="50"/>
      <c r="GUN339" s="50"/>
      <c r="GUO339" s="50"/>
      <c r="GUP339" s="50"/>
      <c r="GUQ339" s="50"/>
      <c r="GUR339" s="50"/>
      <c r="GUS339" s="50"/>
      <c r="GUT339" s="50"/>
      <c r="GUU339" s="50"/>
      <c r="GUV339" s="50"/>
      <c r="GUW339" s="50"/>
      <c r="GUX339" s="50"/>
      <c r="GUY339" s="50"/>
      <c r="GUZ339" s="50"/>
      <c r="GVA339" s="50"/>
      <c r="GVB339" s="50"/>
      <c r="GVC339" s="50"/>
      <c r="GVD339" s="50"/>
      <c r="GVE339" s="50"/>
      <c r="GVF339" s="50"/>
      <c r="GVG339" s="50"/>
      <c r="GVH339" s="50"/>
      <c r="GVI339" s="50"/>
      <c r="GVJ339" s="50"/>
      <c r="GVK339" s="50"/>
      <c r="GVL339" s="50"/>
      <c r="GVM339" s="50"/>
      <c r="GVN339" s="50"/>
      <c r="GVO339" s="50"/>
      <c r="GVP339" s="50"/>
      <c r="GVQ339" s="50"/>
      <c r="GVR339" s="50"/>
      <c r="GVS339" s="50"/>
      <c r="GVT339" s="50"/>
      <c r="GVU339" s="50"/>
      <c r="GVV339" s="50"/>
      <c r="GVW339" s="50"/>
      <c r="GVX339" s="50"/>
      <c r="GVY339" s="50"/>
      <c r="GVZ339" s="50"/>
      <c r="GWA339" s="50"/>
      <c r="GWB339" s="50"/>
      <c r="GWC339" s="50"/>
      <c r="GWD339" s="50"/>
      <c r="GWE339" s="50"/>
      <c r="GWF339" s="50"/>
      <c r="GWG339" s="50"/>
      <c r="GWH339" s="50"/>
      <c r="GWI339" s="50"/>
      <c r="GWJ339" s="50"/>
      <c r="GWK339" s="50"/>
      <c r="GWL339" s="50"/>
      <c r="GWM339" s="50"/>
      <c r="GWN339" s="50"/>
      <c r="GWO339" s="50"/>
      <c r="GWP339" s="50"/>
      <c r="GWQ339" s="50"/>
      <c r="GWR339" s="50"/>
      <c r="GWS339" s="50"/>
      <c r="GWT339" s="50"/>
      <c r="GWU339" s="50"/>
      <c r="GWV339" s="50"/>
      <c r="GWW339" s="50"/>
      <c r="GWX339" s="50"/>
      <c r="GWY339" s="50"/>
      <c r="GWZ339" s="50"/>
      <c r="GXA339" s="50"/>
      <c r="GXB339" s="50"/>
      <c r="GXC339" s="50"/>
      <c r="GXD339" s="50"/>
      <c r="GXE339" s="50"/>
      <c r="GXF339" s="50"/>
      <c r="GXG339" s="50"/>
      <c r="GXH339" s="50"/>
      <c r="GXI339" s="50"/>
      <c r="GXJ339" s="50"/>
      <c r="GXK339" s="50"/>
      <c r="GXL339" s="50"/>
      <c r="GXM339" s="50"/>
      <c r="GXN339" s="50"/>
      <c r="GXO339" s="50"/>
      <c r="GXP339" s="50"/>
      <c r="GXQ339" s="50"/>
      <c r="GXR339" s="50"/>
      <c r="GXS339" s="50"/>
      <c r="GXT339" s="50"/>
      <c r="GXV339" s="50"/>
      <c r="GXX339" s="50"/>
      <c r="GXY339" s="50"/>
      <c r="GXZ339" s="50"/>
      <c r="GYA339" s="50"/>
      <c r="GYB339" s="50"/>
      <c r="GYC339" s="50"/>
      <c r="GYD339" s="50"/>
      <c r="GYE339" s="50"/>
      <c r="GYJ339" s="50"/>
      <c r="GYK339" s="50"/>
      <c r="GYL339" s="50"/>
      <c r="GYM339" s="50"/>
      <c r="GYN339" s="50"/>
      <c r="GYO339" s="50"/>
      <c r="GYP339" s="50"/>
      <c r="GYQ339" s="50"/>
      <c r="GYR339" s="50"/>
      <c r="GYS339" s="50"/>
      <c r="GYT339" s="50"/>
      <c r="GYU339" s="50"/>
      <c r="GYV339" s="50"/>
      <c r="GYW339" s="50"/>
      <c r="GYX339" s="50"/>
      <c r="GYY339" s="50"/>
      <c r="GYZ339" s="50"/>
      <c r="GZA339" s="50"/>
      <c r="GZB339" s="50"/>
      <c r="GZC339" s="50"/>
      <c r="GZD339" s="50"/>
      <c r="GZE339" s="50"/>
      <c r="GZF339" s="50"/>
      <c r="GZG339" s="50"/>
      <c r="GZH339" s="50"/>
      <c r="GZI339" s="50"/>
      <c r="GZJ339" s="50"/>
      <c r="GZK339" s="50"/>
      <c r="GZL339" s="50"/>
      <c r="GZM339" s="50"/>
      <c r="GZN339" s="50"/>
      <c r="GZO339" s="50"/>
      <c r="GZP339" s="50"/>
      <c r="GZQ339" s="50"/>
      <c r="GZR339" s="50"/>
      <c r="GZS339" s="50"/>
      <c r="GZT339" s="50"/>
      <c r="GZU339" s="50"/>
      <c r="GZV339" s="50"/>
      <c r="GZW339" s="50"/>
      <c r="GZX339" s="50"/>
      <c r="GZY339" s="50"/>
      <c r="GZZ339" s="50"/>
      <c r="HAA339" s="50"/>
      <c r="HAB339" s="50"/>
      <c r="HAC339" s="50"/>
      <c r="HAD339" s="50"/>
      <c r="HAE339" s="50"/>
      <c r="HAF339" s="50"/>
      <c r="HAG339" s="50"/>
      <c r="HAH339" s="50"/>
      <c r="HAI339" s="50"/>
      <c r="HAJ339" s="50"/>
      <c r="HAK339" s="50"/>
      <c r="HAL339" s="50"/>
      <c r="HAM339" s="50"/>
      <c r="HAN339" s="50"/>
      <c r="HAO339" s="50"/>
      <c r="HAP339" s="50"/>
      <c r="HAQ339" s="50"/>
      <c r="HAR339" s="50"/>
      <c r="HAS339" s="50"/>
      <c r="HAT339" s="50"/>
      <c r="HAU339" s="50"/>
      <c r="HAV339" s="50"/>
      <c r="HAW339" s="50"/>
      <c r="HAX339" s="50"/>
      <c r="HAY339" s="50"/>
      <c r="HAZ339" s="50"/>
      <c r="HBA339" s="50"/>
      <c r="HBB339" s="50"/>
      <c r="HBC339" s="50"/>
      <c r="HBD339" s="50"/>
      <c r="HBE339" s="50"/>
      <c r="HBF339" s="50"/>
      <c r="HBG339" s="50"/>
      <c r="HBH339" s="50"/>
      <c r="HBI339" s="50"/>
      <c r="HBJ339" s="50"/>
      <c r="HBK339" s="50"/>
      <c r="HBL339" s="50"/>
      <c r="HBM339" s="50"/>
      <c r="HBN339" s="50"/>
      <c r="HBO339" s="50"/>
      <c r="HBP339" s="50"/>
      <c r="HBQ339" s="50"/>
      <c r="HBR339" s="50"/>
      <c r="HBS339" s="50"/>
      <c r="HBT339" s="50"/>
      <c r="HBU339" s="50"/>
      <c r="HBV339" s="50"/>
      <c r="HBW339" s="50"/>
      <c r="HBX339" s="50"/>
      <c r="HBY339" s="50"/>
      <c r="HBZ339" s="50"/>
      <c r="HCA339" s="50"/>
      <c r="HCB339" s="50"/>
      <c r="HCC339" s="50"/>
      <c r="HCD339" s="50"/>
      <c r="HCE339" s="50"/>
      <c r="HCF339" s="50"/>
      <c r="HCG339" s="50"/>
      <c r="HCH339" s="50"/>
      <c r="HCI339" s="50"/>
      <c r="HCJ339" s="50"/>
      <c r="HCK339" s="50"/>
      <c r="HCL339" s="50"/>
      <c r="HCM339" s="50"/>
      <c r="HCN339" s="50"/>
      <c r="HCO339" s="50"/>
      <c r="HCP339" s="50"/>
      <c r="HCQ339" s="50"/>
      <c r="HCR339" s="50"/>
      <c r="HCS339" s="50"/>
      <c r="HCT339" s="50"/>
      <c r="HCU339" s="50"/>
      <c r="HCV339" s="50"/>
      <c r="HCW339" s="50"/>
      <c r="HCX339" s="50"/>
      <c r="HCY339" s="50"/>
      <c r="HCZ339" s="50"/>
      <c r="HDA339" s="50"/>
      <c r="HDB339" s="50"/>
      <c r="HDC339" s="50"/>
      <c r="HDD339" s="50"/>
      <c r="HDE339" s="50"/>
      <c r="HDF339" s="50"/>
      <c r="HDG339" s="50"/>
      <c r="HDH339" s="50"/>
      <c r="HDI339" s="50"/>
      <c r="HDJ339" s="50"/>
      <c r="HDK339" s="50"/>
      <c r="HDL339" s="50"/>
      <c r="HDM339" s="50"/>
      <c r="HDN339" s="50"/>
      <c r="HDO339" s="50"/>
      <c r="HDP339" s="50"/>
      <c r="HDQ339" s="50"/>
      <c r="HDR339" s="50"/>
      <c r="HDS339" s="50"/>
      <c r="HDT339" s="50"/>
      <c r="HDU339" s="50"/>
      <c r="HDV339" s="50"/>
      <c r="HDW339" s="50"/>
      <c r="HDX339" s="50"/>
      <c r="HDY339" s="50"/>
      <c r="HDZ339" s="50"/>
      <c r="HEA339" s="50"/>
      <c r="HEB339" s="50"/>
      <c r="HEC339" s="50"/>
      <c r="HED339" s="50"/>
      <c r="HEE339" s="50"/>
      <c r="HEF339" s="50"/>
      <c r="HEG339" s="50"/>
      <c r="HEH339" s="50"/>
      <c r="HEI339" s="50"/>
      <c r="HEJ339" s="50"/>
      <c r="HEK339" s="50"/>
      <c r="HEL339" s="50"/>
      <c r="HEM339" s="50"/>
      <c r="HEN339" s="50"/>
      <c r="HEO339" s="50"/>
      <c r="HEP339" s="50"/>
      <c r="HEQ339" s="50"/>
      <c r="HER339" s="50"/>
      <c r="HES339" s="50"/>
      <c r="HET339" s="50"/>
      <c r="HEU339" s="50"/>
      <c r="HEV339" s="50"/>
      <c r="HEW339" s="50"/>
      <c r="HEX339" s="50"/>
      <c r="HEY339" s="50"/>
      <c r="HEZ339" s="50"/>
      <c r="HFA339" s="50"/>
      <c r="HFB339" s="50"/>
      <c r="HFC339" s="50"/>
      <c r="HFD339" s="50"/>
      <c r="HFE339" s="50"/>
      <c r="HFF339" s="50"/>
      <c r="HFG339" s="50"/>
      <c r="HFH339" s="50"/>
      <c r="HFI339" s="50"/>
      <c r="HFJ339" s="50"/>
      <c r="HFK339" s="50"/>
      <c r="HFL339" s="50"/>
      <c r="HFM339" s="50"/>
      <c r="HFN339" s="50"/>
      <c r="HFO339" s="50"/>
      <c r="HFP339" s="50"/>
      <c r="HFQ339" s="50"/>
      <c r="HFR339" s="50"/>
      <c r="HFS339" s="50"/>
      <c r="HFT339" s="50"/>
      <c r="HFU339" s="50"/>
      <c r="HFV339" s="50"/>
      <c r="HFW339" s="50"/>
      <c r="HFX339" s="50"/>
      <c r="HFY339" s="50"/>
      <c r="HFZ339" s="50"/>
      <c r="HGA339" s="50"/>
      <c r="HGB339" s="50"/>
      <c r="HGC339" s="50"/>
      <c r="HGD339" s="50"/>
      <c r="HGE339" s="50"/>
      <c r="HGF339" s="50"/>
      <c r="HGG339" s="50"/>
      <c r="HGH339" s="50"/>
      <c r="HGI339" s="50"/>
      <c r="HGJ339" s="50"/>
      <c r="HGK339" s="50"/>
      <c r="HGL339" s="50"/>
      <c r="HGM339" s="50"/>
      <c r="HGN339" s="50"/>
      <c r="HGO339" s="50"/>
      <c r="HGP339" s="50"/>
      <c r="HGQ339" s="50"/>
      <c r="HGR339" s="50"/>
      <c r="HGS339" s="50"/>
      <c r="HGT339" s="50"/>
      <c r="HGU339" s="50"/>
      <c r="HGV339" s="50"/>
      <c r="HGW339" s="50"/>
      <c r="HGX339" s="50"/>
      <c r="HGY339" s="50"/>
      <c r="HGZ339" s="50"/>
      <c r="HHA339" s="50"/>
      <c r="HHB339" s="50"/>
      <c r="HHC339" s="50"/>
      <c r="HHD339" s="50"/>
      <c r="HHE339" s="50"/>
      <c r="HHF339" s="50"/>
      <c r="HHG339" s="50"/>
      <c r="HHH339" s="50"/>
      <c r="HHI339" s="50"/>
      <c r="HHJ339" s="50"/>
      <c r="HHK339" s="50"/>
      <c r="HHL339" s="50"/>
      <c r="HHM339" s="50"/>
      <c r="HHN339" s="50"/>
      <c r="HHO339" s="50"/>
      <c r="HHP339" s="50"/>
      <c r="HHR339" s="50"/>
      <c r="HHT339" s="50"/>
      <c r="HHU339" s="50"/>
      <c r="HHV339" s="50"/>
      <c r="HHW339" s="50"/>
      <c r="HHX339" s="50"/>
      <c r="HHY339" s="50"/>
      <c r="HHZ339" s="50"/>
      <c r="HIA339" s="50"/>
      <c r="HIF339" s="50"/>
      <c r="HIG339" s="50"/>
      <c r="HIH339" s="50"/>
      <c r="HII339" s="50"/>
      <c r="HIJ339" s="50"/>
      <c r="HIK339" s="50"/>
      <c r="HIL339" s="50"/>
      <c r="HIM339" s="50"/>
      <c r="HIN339" s="50"/>
      <c r="HIO339" s="50"/>
      <c r="HIP339" s="50"/>
      <c r="HIQ339" s="50"/>
      <c r="HIR339" s="50"/>
      <c r="HIS339" s="50"/>
      <c r="HIT339" s="50"/>
      <c r="HIU339" s="50"/>
      <c r="HIV339" s="50"/>
      <c r="HIW339" s="50"/>
      <c r="HIX339" s="50"/>
      <c r="HIY339" s="50"/>
      <c r="HIZ339" s="50"/>
      <c r="HJA339" s="50"/>
      <c r="HJB339" s="50"/>
      <c r="HJC339" s="50"/>
      <c r="HJD339" s="50"/>
      <c r="HJE339" s="50"/>
      <c r="HJF339" s="50"/>
      <c r="HJG339" s="50"/>
      <c r="HJH339" s="50"/>
      <c r="HJI339" s="50"/>
      <c r="HJJ339" s="50"/>
      <c r="HJK339" s="50"/>
      <c r="HJL339" s="50"/>
      <c r="HJM339" s="50"/>
      <c r="HJN339" s="50"/>
      <c r="HJO339" s="50"/>
      <c r="HJP339" s="50"/>
      <c r="HJQ339" s="50"/>
      <c r="HJR339" s="50"/>
      <c r="HJS339" s="50"/>
      <c r="HJT339" s="50"/>
      <c r="HJU339" s="50"/>
      <c r="HJV339" s="50"/>
      <c r="HJW339" s="50"/>
      <c r="HJX339" s="50"/>
      <c r="HJY339" s="50"/>
      <c r="HJZ339" s="50"/>
      <c r="HKA339" s="50"/>
      <c r="HKB339" s="50"/>
      <c r="HKC339" s="50"/>
      <c r="HKD339" s="50"/>
      <c r="HKE339" s="50"/>
      <c r="HKF339" s="50"/>
      <c r="HKG339" s="50"/>
      <c r="HKH339" s="50"/>
      <c r="HKI339" s="50"/>
      <c r="HKJ339" s="50"/>
      <c r="HKK339" s="50"/>
      <c r="HKL339" s="50"/>
      <c r="HKM339" s="50"/>
      <c r="HKN339" s="50"/>
      <c r="HKO339" s="50"/>
      <c r="HKP339" s="50"/>
      <c r="HKQ339" s="50"/>
      <c r="HKR339" s="50"/>
      <c r="HKS339" s="50"/>
      <c r="HKT339" s="50"/>
      <c r="HKU339" s="50"/>
      <c r="HKV339" s="50"/>
      <c r="HKW339" s="50"/>
      <c r="HKX339" s="50"/>
      <c r="HKY339" s="50"/>
      <c r="HKZ339" s="50"/>
      <c r="HLA339" s="50"/>
      <c r="HLB339" s="50"/>
      <c r="HLC339" s="50"/>
      <c r="HLD339" s="50"/>
      <c r="HLE339" s="50"/>
      <c r="HLF339" s="50"/>
      <c r="HLG339" s="50"/>
      <c r="HLH339" s="50"/>
      <c r="HLI339" s="50"/>
      <c r="HLJ339" s="50"/>
      <c r="HLK339" s="50"/>
      <c r="HLL339" s="50"/>
      <c r="HLM339" s="50"/>
      <c r="HLN339" s="50"/>
      <c r="HLO339" s="50"/>
      <c r="HLP339" s="50"/>
      <c r="HLQ339" s="50"/>
      <c r="HLR339" s="50"/>
      <c r="HLS339" s="50"/>
      <c r="HLT339" s="50"/>
      <c r="HLU339" s="50"/>
      <c r="HLV339" s="50"/>
      <c r="HLW339" s="50"/>
      <c r="HLX339" s="50"/>
      <c r="HLY339" s="50"/>
      <c r="HLZ339" s="50"/>
      <c r="HMA339" s="50"/>
      <c r="HMB339" s="50"/>
      <c r="HMC339" s="50"/>
      <c r="HMD339" s="50"/>
      <c r="HME339" s="50"/>
      <c r="HMF339" s="50"/>
      <c r="HMG339" s="50"/>
      <c r="HMH339" s="50"/>
      <c r="HMI339" s="50"/>
      <c r="HMJ339" s="50"/>
      <c r="HMK339" s="50"/>
      <c r="HML339" s="50"/>
      <c r="HMM339" s="50"/>
      <c r="HMN339" s="50"/>
      <c r="HMO339" s="50"/>
      <c r="HMP339" s="50"/>
      <c r="HMQ339" s="50"/>
      <c r="HMR339" s="50"/>
      <c r="HMS339" s="50"/>
      <c r="HMT339" s="50"/>
      <c r="HMU339" s="50"/>
      <c r="HMV339" s="50"/>
      <c r="HMW339" s="50"/>
      <c r="HMX339" s="50"/>
      <c r="HMY339" s="50"/>
      <c r="HMZ339" s="50"/>
      <c r="HNA339" s="50"/>
      <c r="HNB339" s="50"/>
      <c r="HNC339" s="50"/>
      <c r="HND339" s="50"/>
      <c r="HNE339" s="50"/>
      <c r="HNF339" s="50"/>
      <c r="HNG339" s="50"/>
      <c r="HNH339" s="50"/>
      <c r="HNI339" s="50"/>
      <c r="HNJ339" s="50"/>
      <c r="HNK339" s="50"/>
      <c r="HNL339" s="50"/>
      <c r="HNM339" s="50"/>
      <c r="HNN339" s="50"/>
      <c r="HNO339" s="50"/>
      <c r="HNP339" s="50"/>
      <c r="HNQ339" s="50"/>
      <c r="HNR339" s="50"/>
      <c r="HNS339" s="50"/>
      <c r="HNT339" s="50"/>
      <c r="HNU339" s="50"/>
      <c r="HNV339" s="50"/>
      <c r="HNW339" s="50"/>
      <c r="HNX339" s="50"/>
      <c r="HNY339" s="50"/>
      <c r="HNZ339" s="50"/>
      <c r="HOA339" s="50"/>
      <c r="HOB339" s="50"/>
      <c r="HOC339" s="50"/>
      <c r="HOD339" s="50"/>
      <c r="HOE339" s="50"/>
      <c r="HOF339" s="50"/>
      <c r="HOG339" s="50"/>
      <c r="HOH339" s="50"/>
      <c r="HOI339" s="50"/>
      <c r="HOJ339" s="50"/>
      <c r="HOK339" s="50"/>
      <c r="HOL339" s="50"/>
      <c r="HOM339" s="50"/>
      <c r="HON339" s="50"/>
      <c r="HOO339" s="50"/>
      <c r="HOP339" s="50"/>
      <c r="HOQ339" s="50"/>
      <c r="HOR339" s="50"/>
      <c r="HOS339" s="50"/>
      <c r="HOT339" s="50"/>
      <c r="HOU339" s="50"/>
      <c r="HOV339" s="50"/>
      <c r="HOW339" s="50"/>
      <c r="HOX339" s="50"/>
      <c r="HOY339" s="50"/>
      <c r="HOZ339" s="50"/>
      <c r="HPA339" s="50"/>
      <c r="HPB339" s="50"/>
      <c r="HPC339" s="50"/>
      <c r="HPD339" s="50"/>
      <c r="HPE339" s="50"/>
      <c r="HPF339" s="50"/>
      <c r="HPG339" s="50"/>
      <c r="HPH339" s="50"/>
      <c r="HPI339" s="50"/>
      <c r="HPJ339" s="50"/>
      <c r="HPK339" s="50"/>
      <c r="HPL339" s="50"/>
      <c r="HPM339" s="50"/>
      <c r="HPN339" s="50"/>
      <c r="HPO339" s="50"/>
      <c r="HPP339" s="50"/>
      <c r="HPQ339" s="50"/>
      <c r="HPR339" s="50"/>
      <c r="HPS339" s="50"/>
      <c r="HPT339" s="50"/>
      <c r="HPU339" s="50"/>
      <c r="HPV339" s="50"/>
      <c r="HPW339" s="50"/>
      <c r="HPX339" s="50"/>
      <c r="HPY339" s="50"/>
      <c r="HPZ339" s="50"/>
      <c r="HQA339" s="50"/>
      <c r="HQB339" s="50"/>
      <c r="HQC339" s="50"/>
      <c r="HQD339" s="50"/>
      <c r="HQE339" s="50"/>
      <c r="HQF339" s="50"/>
      <c r="HQG339" s="50"/>
      <c r="HQH339" s="50"/>
      <c r="HQI339" s="50"/>
      <c r="HQJ339" s="50"/>
      <c r="HQK339" s="50"/>
      <c r="HQL339" s="50"/>
      <c r="HQM339" s="50"/>
      <c r="HQN339" s="50"/>
      <c r="HQO339" s="50"/>
      <c r="HQP339" s="50"/>
      <c r="HQQ339" s="50"/>
      <c r="HQR339" s="50"/>
      <c r="HQS339" s="50"/>
      <c r="HQT339" s="50"/>
      <c r="HQU339" s="50"/>
      <c r="HQV339" s="50"/>
      <c r="HQW339" s="50"/>
      <c r="HQX339" s="50"/>
      <c r="HQY339" s="50"/>
      <c r="HQZ339" s="50"/>
      <c r="HRA339" s="50"/>
      <c r="HRB339" s="50"/>
      <c r="HRC339" s="50"/>
      <c r="HRD339" s="50"/>
      <c r="HRE339" s="50"/>
      <c r="HRF339" s="50"/>
      <c r="HRG339" s="50"/>
      <c r="HRH339" s="50"/>
      <c r="HRI339" s="50"/>
      <c r="HRJ339" s="50"/>
      <c r="HRK339" s="50"/>
      <c r="HRL339" s="50"/>
      <c r="HRN339" s="50"/>
      <c r="HRP339" s="50"/>
      <c r="HRQ339" s="50"/>
      <c r="HRR339" s="50"/>
      <c r="HRS339" s="50"/>
      <c r="HRT339" s="50"/>
      <c r="HRU339" s="50"/>
      <c r="HRV339" s="50"/>
      <c r="HRW339" s="50"/>
      <c r="HSB339" s="50"/>
      <c r="HSC339" s="50"/>
      <c r="HSD339" s="50"/>
      <c r="HSE339" s="50"/>
      <c r="HSF339" s="50"/>
      <c r="HSG339" s="50"/>
      <c r="HSH339" s="50"/>
      <c r="HSI339" s="50"/>
      <c r="HSJ339" s="50"/>
      <c r="HSK339" s="50"/>
      <c r="HSL339" s="50"/>
      <c r="HSM339" s="50"/>
      <c r="HSN339" s="50"/>
      <c r="HSO339" s="50"/>
      <c r="HSP339" s="50"/>
      <c r="HSQ339" s="50"/>
      <c r="HSR339" s="50"/>
      <c r="HSS339" s="50"/>
      <c r="HST339" s="50"/>
      <c r="HSU339" s="50"/>
      <c r="HSV339" s="50"/>
      <c r="HSW339" s="50"/>
      <c r="HSX339" s="50"/>
      <c r="HSY339" s="50"/>
      <c r="HSZ339" s="50"/>
      <c r="HTA339" s="50"/>
      <c r="HTB339" s="50"/>
      <c r="HTC339" s="50"/>
      <c r="HTD339" s="50"/>
      <c r="HTE339" s="50"/>
      <c r="HTF339" s="50"/>
      <c r="HTG339" s="50"/>
      <c r="HTH339" s="50"/>
      <c r="HTI339" s="50"/>
      <c r="HTJ339" s="50"/>
      <c r="HTK339" s="50"/>
      <c r="HTL339" s="50"/>
      <c r="HTM339" s="50"/>
      <c r="HTN339" s="50"/>
      <c r="HTO339" s="50"/>
      <c r="HTP339" s="50"/>
      <c r="HTQ339" s="50"/>
      <c r="HTR339" s="50"/>
      <c r="HTS339" s="50"/>
      <c r="HTT339" s="50"/>
      <c r="HTU339" s="50"/>
      <c r="HTV339" s="50"/>
      <c r="HTW339" s="50"/>
      <c r="HTX339" s="50"/>
      <c r="HTY339" s="50"/>
      <c r="HTZ339" s="50"/>
      <c r="HUA339" s="50"/>
      <c r="HUB339" s="50"/>
      <c r="HUC339" s="50"/>
      <c r="HUD339" s="50"/>
      <c r="HUE339" s="50"/>
      <c r="HUF339" s="50"/>
      <c r="HUG339" s="50"/>
      <c r="HUH339" s="50"/>
      <c r="HUI339" s="50"/>
      <c r="HUJ339" s="50"/>
      <c r="HUK339" s="50"/>
      <c r="HUL339" s="50"/>
      <c r="HUM339" s="50"/>
      <c r="HUN339" s="50"/>
      <c r="HUO339" s="50"/>
      <c r="HUP339" s="50"/>
      <c r="HUQ339" s="50"/>
      <c r="HUR339" s="50"/>
      <c r="HUS339" s="50"/>
      <c r="HUT339" s="50"/>
      <c r="HUU339" s="50"/>
      <c r="HUV339" s="50"/>
      <c r="HUW339" s="50"/>
      <c r="HUX339" s="50"/>
      <c r="HUY339" s="50"/>
      <c r="HUZ339" s="50"/>
      <c r="HVA339" s="50"/>
      <c r="HVB339" s="50"/>
      <c r="HVC339" s="50"/>
      <c r="HVD339" s="50"/>
      <c r="HVE339" s="50"/>
      <c r="HVF339" s="50"/>
      <c r="HVG339" s="50"/>
      <c r="HVH339" s="50"/>
      <c r="HVI339" s="50"/>
      <c r="HVJ339" s="50"/>
      <c r="HVK339" s="50"/>
      <c r="HVL339" s="50"/>
      <c r="HVM339" s="50"/>
      <c r="HVN339" s="50"/>
      <c r="HVO339" s="50"/>
      <c r="HVP339" s="50"/>
      <c r="HVQ339" s="50"/>
      <c r="HVR339" s="50"/>
      <c r="HVS339" s="50"/>
      <c r="HVT339" s="50"/>
      <c r="HVU339" s="50"/>
      <c r="HVV339" s="50"/>
      <c r="HVW339" s="50"/>
      <c r="HVX339" s="50"/>
      <c r="HVY339" s="50"/>
      <c r="HVZ339" s="50"/>
      <c r="HWA339" s="50"/>
      <c r="HWB339" s="50"/>
      <c r="HWC339" s="50"/>
      <c r="HWD339" s="50"/>
      <c r="HWE339" s="50"/>
      <c r="HWF339" s="50"/>
      <c r="HWG339" s="50"/>
      <c r="HWH339" s="50"/>
      <c r="HWI339" s="50"/>
      <c r="HWJ339" s="50"/>
      <c r="HWK339" s="50"/>
      <c r="HWL339" s="50"/>
      <c r="HWM339" s="50"/>
      <c r="HWN339" s="50"/>
      <c r="HWO339" s="50"/>
      <c r="HWP339" s="50"/>
      <c r="HWQ339" s="50"/>
      <c r="HWR339" s="50"/>
      <c r="HWS339" s="50"/>
      <c r="HWT339" s="50"/>
      <c r="HWU339" s="50"/>
      <c r="HWV339" s="50"/>
      <c r="HWW339" s="50"/>
      <c r="HWX339" s="50"/>
      <c r="HWY339" s="50"/>
      <c r="HWZ339" s="50"/>
      <c r="HXA339" s="50"/>
      <c r="HXB339" s="50"/>
      <c r="HXC339" s="50"/>
      <c r="HXD339" s="50"/>
      <c r="HXE339" s="50"/>
      <c r="HXF339" s="50"/>
      <c r="HXG339" s="50"/>
      <c r="HXH339" s="50"/>
      <c r="HXI339" s="50"/>
      <c r="HXJ339" s="50"/>
      <c r="HXK339" s="50"/>
      <c r="HXL339" s="50"/>
      <c r="HXM339" s="50"/>
      <c r="HXN339" s="50"/>
      <c r="HXO339" s="50"/>
      <c r="HXP339" s="50"/>
      <c r="HXQ339" s="50"/>
      <c r="HXR339" s="50"/>
      <c r="HXS339" s="50"/>
      <c r="HXT339" s="50"/>
      <c r="HXU339" s="50"/>
      <c r="HXV339" s="50"/>
      <c r="HXW339" s="50"/>
      <c r="HXX339" s="50"/>
      <c r="HXY339" s="50"/>
      <c r="HXZ339" s="50"/>
      <c r="HYA339" s="50"/>
      <c r="HYB339" s="50"/>
      <c r="HYC339" s="50"/>
      <c r="HYD339" s="50"/>
      <c r="HYE339" s="50"/>
      <c r="HYF339" s="50"/>
      <c r="HYG339" s="50"/>
      <c r="HYH339" s="50"/>
      <c r="HYI339" s="50"/>
      <c r="HYJ339" s="50"/>
      <c r="HYK339" s="50"/>
      <c r="HYL339" s="50"/>
      <c r="HYM339" s="50"/>
      <c r="HYN339" s="50"/>
      <c r="HYO339" s="50"/>
      <c r="HYP339" s="50"/>
      <c r="HYQ339" s="50"/>
      <c r="HYR339" s="50"/>
      <c r="HYS339" s="50"/>
      <c r="HYT339" s="50"/>
      <c r="HYU339" s="50"/>
      <c r="HYV339" s="50"/>
      <c r="HYW339" s="50"/>
      <c r="HYX339" s="50"/>
      <c r="HYY339" s="50"/>
      <c r="HYZ339" s="50"/>
      <c r="HZA339" s="50"/>
      <c r="HZB339" s="50"/>
      <c r="HZC339" s="50"/>
      <c r="HZD339" s="50"/>
      <c r="HZE339" s="50"/>
      <c r="HZF339" s="50"/>
      <c r="HZG339" s="50"/>
      <c r="HZH339" s="50"/>
      <c r="HZI339" s="50"/>
      <c r="HZJ339" s="50"/>
      <c r="HZK339" s="50"/>
      <c r="HZL339" s="50"/>
      <c r="HZM339" s="50"/>
      <c r="HZN339" s="50"/>
      <c r="HZO339" s="50"/>
      <c r="HZP339" s="50"/>
      <c r="HZQ339" s="50"/>
      <c r="HZR339" s="50"/>
      <c r="HZS339" s="50"/>
      <c r="HZT339" s="50"/>
      <c r="HZU339" s="50"/>
      <c r="HZV339" s="50"/>
      <c r="HZW339" s="50"/>
      <c r="HZX339" s="50"/>
      <c r="HZY339" s="50"/>
      <c r="HZZ339" s="50"/>
      <c r="IAA339" s="50"/>
      <c r="IAB339" s="50"/>
      <c r="IAC339" s="50"/>
      <c r="IAD339" s="50"/>
      <c r="IAE339" s="50"/>
      <c r="IAF339" s="50"/>
      <c r="IAG339" s="50"/>
      <c r="IAH339" s="50"/>
      <c r="IAI339" s="50"/>
      <c r="IAJ339" s="50"/>
      <c r="IAK339" s="50"/>
      <c r="IAL339" s="50"/>
      <c r="IAM339" s="50"/>
      <c r="IAN339" s="50"/>
      <c r="IAO339" s="50"/>
      <c r="IAP339" s="50"/>
      <c r="IAQ339" s="50"/>
      <c r="IAR339" s="50"/>
      <c r="IAS339" s="50"/>
      <c r="IAT339" s="50"/>
      <c r="IAU339" s="50"/>
      <c r="IAV339" s="50"/>
      <c r="IAW339" s="50"/>
      <c r="IAX339" s="50"/>
      <c r="IAY339" s="50"/>
      <c r="IAZ339" s="50"/>
      <c r="IBA339" s="50"/>
      <c r="IBB339" s="50"/>
      <c r="IBC339" s="50"/>
      <c r="IBD339" s="50"/>
      <c r="IBE339" s="50"/>
      <c r="IBF339" s="50"/>
      <c r="IBG339" s="50"/>
      <c r="IBH339" s="50"/>
      <c r="IBJ339" s="50"/>
      <c r="IBL339" s="50"/>
      <c r="IBM339" s="50"/>
      <c r="IBN339" s="50"/>
      <c r="IBO339" s="50"/>
      <c r="IBP339" s="50"/>
      <c r="IBQ339" s="50"/>
      <c r="IBR339" s="50"/>
      <c r="IBS339" s="50"/>
      <c r="IBX339" s="50"/>
      <c r="IBY339" s="50"/>
      <c r="IBZ339" s="50"/>
      <c r="ICA339" s="50"/>
      <c r="ICB339" s="50"/>
      <c r="ICC339" s="50"/>
      <c r="ICD339" s="50"/>
      <c r="ICE339" s="50"/>
      <c r="ICF339" s="50"/>
      <c r="ICG339" s="50"/>
      <c r="ICH339" s="50"/>
      <c r="ICI339" s="50"/>
      <c r="ICJ339" s="50"/>
      <c r="ICK339" s="50"/>
      <c r="ICL339" s="50"/>
      <c r="ICM339" s="50"/>
      <c r="ICN339" s="50"/>
      <c r="ICO339" s="50"/>
      <c r="ICP339" s="50"/>
      <c r="ICQ339" s="50"/>
      <c r="ICR339" s="50"/>
      <c r="ICS339" s="50"/>
      <c r="ICT339" s="50"/>
      <c r="ICU339" s="50"/>
      <c r="ICV339" s="50"/>
      <c r="ICW339" s="50"/>
      <c r="ICX339" s="50"/>
      <c r="ICY339" s="50"/>
      <c r="ICZ339" s="50"/>
      <c r="IDA339" s="50"/>
      <c r="IDB339" s="50"/>
      <c r="IDC339" s="50"/>
      <c r="IDD339" s="50"/>
      <c r="IDE339" s="50"/>
      <c r="IDF339" s="50"/>
      <c r="IDG339" s="50"/>
      <c r="IDH339" s="50"/>
      <c r="IDI339" s="50"/>
      <c r="IDJ339" s="50"/>
      <c r="IDK339" s="50"/>
      <c r="IDL339" s="50"/>
      <c r="IDM339" s="50"/>
      <c r="IDN339" s="50"/>
      <c r="IDO339" s="50"/>
      <c r="IDP339" s="50"/>
      <c r="IDQ339" s="50"/>
      <c r="IDR339" s="50"/>
      <c r="IDS339" s="50"/>
      <c r="IDT339" s="50"/>
      <c r="IDU339" s="50"/>
      <c r="IDV339" s="50"/>
      <c r="IDW339" s="50"/>
      <c r="IDX339" s="50"/>
      <c r="IDY339" s="50"/>
      <c r="IDZ339" s="50"/>
      <c r="IEA339" s="50"/>
      <c r="IEB339" s="50"/>
      <c r="IEC339" s="50"/>
      <c r="IED339" s="50"/>
      <c r="IEE339" s="50"/>
      <c r="IEF339" s="50"/>
      <c r="IEG339" s="50"/>
      <c r="IEH339" s="50"/>
      <c r="IEI339" s="50"/>
      <c r="IEJ339" s="50"/>
      <c r="IEK339" s="50"/>
      <c r="IEL339" s="50"/>
      <c r="IEM339" s="50"/>
      <c r="IEN339" s="50"/>
      <c r="IEO339" s="50"/>
      <c r="IEP339" s="50"/>
      <c r="IEQ339" s="50"/>
      <c r="IER339" s="50"/>
      <c r="IES339" s="50"/>
      <c r="IET339" s="50"/>
      <c r="IEU339" s="50"/>
      <c r="IEV339" s="50"/>
      <c r="IEW339" s="50"/>
      <c r="IEX339" s="50"/>
      <c r="IEY339" s="50"/>
      <c r="IEZ339" s="50"/>
      <c r="IFA339" s="50"/>
      <c r="IFB339" s="50"/>
      <c r="IFC339" s="50"/>
      <c r="IFD339" s="50"/>
      <c r="IFE339" s="50"/>
      <c r="IFF339" s="50"/>
      <c r="IFG339" s="50"/>
      <c r="IFH339" s="50"/>
      <c r="IFI339" s="50"/>
      <c r="IFJ339" s="50"/>
      <c r="IFK339" s="50"/>
      <c r="IFL339" s="50"/>
      <c r="IFM339" s="50"/>
      <c r="IFN339" s="50"/>
      <c r="IFO339" s="50"/>
      <c r="IFP339" s="50"/>
      <c r="IFQ339" s="50"/>
      <c r="IFR339" s="50"/>
      <c r="IFS339" s="50"/>
      <c r="IFT339" s="50"/>
      <c r="IFU339" s="50"/>
      <c r="IFV339" s="50"/>
      <c r="IFW339" s="50"/>
      <c r="IFX339" s="50"/>
      <c r="IFY339" s="50"/>
      <c r="IFZ339" s="50"/>
      <c r="IGA339" s="50"/>
      <c r="IGB339" s="50"/>
      <c r="IGC339" s="50"/>
      <c r="IGD339" s="50"/>
      <c r="IGE339" s="50"/>
      <c r="IGF339" s="50"/>
      <c r="IGG339" s="50"/>
      <c r="IGH339" s="50"/>
      <c r="IGI339" s="50"/>
      <c r="IGJ339" s="50"/>
      <c r="IGK339" s="50"/>
      <c r="IGL339" s="50"/>
      <c r="IGM339" s="50"/>
      <c r="IGN339" s="50"/>
      <c r="IGO339" s="50"/>
      <c r="IGP339" s="50"/>
      <c r="IGQ339" s="50"/>
      <c r="IGR339" s="50"/>
      <c r="IGS339" s="50"/>
      <c r="IGT339" s="50"/>
      <c r="IGU339" s="50"/>
      <c r="IGV339" s="50"/>
      <c r="IGW339" s="50"/>
      <c r="IGX339" s="50"/>
      <c r="IGY339" s="50"/>
      <c r="IGZ339" s="50"/>
      <c r="IHA339" s="50"/>
      <c r="IHB339" s="50"/>
      <c r="IHC339" s="50"/>
      <c r="IHD339" s="50"/>
      <c r="IHE339" s="50"/>
      <c r="IHF339" s="50"/>
      <c r="IHG339" s="50"/>
      <c r="IHH339" s="50"/>
      <c r="IHI339" s="50"/>
      <c r="IHJ339" s="50"/>
      <c r="IHK339" s="50"/>
      <c r="IHL339" s="50"/>
      <c r="IHM339" s="50"/>
      <c r="IHN339" s="50"/>
      <c r="IHO339" s="50"/>
      <c r="IHP339" s="50"/>
      <c r="IHQ339" s="50"/>
      <c r="IHR339" s="50"/>
      <c r="IHS339" s="50"/>
      <c r="IHT339" s="50"/>
      <c r="IHU339" s="50"/>
      <c r="IHV339" s="50"/>
      <c r="IHW339" s="50"/>
      <c r="IHX339" s="50"/>
      <c r="IHY339" s="50"/>
      <c r="IHZ339" s="50"/>
      <c r="IIA339" s="50"/>
      <c r="IIB339" s="50"/>
      <c r="IIC339" s="50"/>
      <c r="IID339" s="50"/>
      <c r="IIE339" s="50"/>
      <c r="IIF339" s="50"/>
      <c r="IIG339" s="50"/>
      <c r="IIH339" s="50"/>
      <c r="III339" s="50"/>
      <c r="IIJ339" s="50"/>
      <c r="IIK339" s="50"/>
      <c r="IIL339" s="50"/>
      <c r="IIM339" s="50"/>
      <c r="IIN339" s="50"/>
      <c r="IIO339" s="50"/>
      <c r="IIP339" s="50"/>
      <c r="IIQ339" s="50"/>
      <c r="IIR339" s="50"/>
      <c r="IIS339" s="50"/>
      <c r="IIT339" s="50"/>
      <c r="IIU339" s="50"/>
      <c r="IIV339" s="50"/>
      <c r="IIW339" s="50"/>
      <c r="IIX339" s="50"/>
      <c r="IIY339" s="50"/>
      <c r="IIZ339" s="50"/>
      <c r="IJA339" s="50"/>
      <c r="IJB339" s="50"/>
      <c r="IJC339" s="50"/>
      <c r="IJD339" s="50"/>
      <c r="IJE339" s="50"/>
      <c r="IJF339" s="50"/>
      <c r="IJG339" s="50"/>
      <c r="IJH339" s="50"/>
      <c r="IJI339" s="50"/>
      <c r="IJJ339" s="50"/>
      <c r="IJK339" s="50"/>
      <c r="IJL339" s="50"/>
      <c r="IJM339" s="50"/>
      <c r="IJN339" s="50"/>
      <c r="IJO339" s="50"/>
      <c r="IJP339" s="50"/>
      <c r="IJQ339" s="50"/>
      <c r="IJR339" s="50"/>
      <c r="IJS339" s="50"/>
      <c r="IJT339" s="50"/>
      <c r="IJU339" s="50"/>
      <c r="IJV339" s="50"/>
      <c r="IJW339" s="50"/>
      <c r="IJX339" s="50"/>
      <c r="IJY339" s="50"/>
      <c r="IJZ339" s="50"/>
      <c r="IKA339" s="50"/>
      <c r="IKB339" s="50"/>
      <c r="IKC339" s="50"/>
      <c r="IKD339" s="50"/>
      <c r="IKE339" s="50"/>
      <c r="IKF339" s="50"/>
      <c r="IKG339" s="50"/>
      <c r="IKH339" s="50"/>
      <c r="IKI339" s="50"/>
      <c r="IKJ339" s="50"/>
      <c r="IKK339" s="50"/>
      <c r="IKL339" s="50"/>
      <c r="IKM339" s="50"/>
      <c r="IKN339" s="50"/>
      <c r="IKO339" s="50"/>
      <c r="IKP339" s="50"/>
      <c r="IKQ339" s="50"/>
      <c r="IKR339" s="50"/>
      <c r="IKS339" s="50"/>
      <c r="IKT339" s="50"/>
      <c r="IKU339" s="50"/>
      <c r="IKV339" s="50"/>
      <c r="IKW339" s="50"/>
      <c r="IKX339" s="50"/>
      <c r="IKY339" s="50"/>
      <c r="IKZ339" s="50"/>
      <c r="ILA339" s="50"/>
      <c r="ILB339" s="50"/>
      <c r="ILC339" s="50"/>
      <c r="ILD339" s="50"/>
      <c r="ILF339" s="50"/>
      <c r="ILH339" s="50"/>
      <c r="ILI339" s="50"/>
      <c r="ILJ339" s="50"/>
      <c r="ILK339" s="50"/>
      <c r="ILL339" s="50"/>
      <c r="ILM339" s="50"/>
      <c r="ILN339" s="50"/>
      <c r="ILO339" s="50"/>
      <c r="ILT339" s="50"/>
      <c r="ILU339" s="50"/>
      <c r="ILV339" s="50"/>
      <c r="ILW339" s="50"/>
      <c r="ILX339" s="50"/>
      <c r="ILY339" s="50"/>
      <c r="ILZ339" s="50"/>
      <c r="IMA339" s="50"/>
      <c r="IMB339" s="50"/>
      <c r="IMC339" s="50"/>
      <c r="IMD339" s="50"/>
      <c r="IME339" s="50"/>
      <c r="IMF339" s="50"/>
      <c r="IMG339" s="50"/>
      <c r="IMH339" s="50"/>
      <c r="IMI339" s="50"/>
      <c r="IMJ339" s="50"/>
      <c r="IMK339" s="50"/>
      <c r="IML339" s="50"/>
      <c r="IMM339" s="50"/>
      <c r="IMN339" s="50"/>
      <c r="IMO339" s="50"/>
      <c r="IMP339" s="50"/>
      <c r="IMQ339" s="50"/>
      <c r="IMR339" s="50"/>
      <c r="IMS339" s="50"/>
      <c r="IMT339" s="50"/>
      <c r="IMU339" s="50"/>
      <c r="IMV339" s="50"/>
      <c r="IMW339" s="50"/>
      <c r="IMX339" s="50"/>
      <c r="IMY339" s="50"/>
      <c r="IMZ339" s="50"/>
      <c r="INA339" s="50"/>
      <c r="INB339" s="50"/>
      <c r="INC339" s="50"/>
      <c r="IND339" s="50"/>
      <c r="INE339" s="50"/>
      <c r="INF339" s="50"/>
      <c r="ING339" s="50"/>
      <c r="INH339" s="50"/>
      <c r="INI339" s="50"/>
      <c r="INJ339" s="50"/>
      <c r="INK339" s="50"/>
      <c r="INL339" s="50"/>
      <c r="INM339" s="50"/>
      <c r="INN339" s="50"/>
      <c r="INO339" s="50"/>
      <c r="INP339" s="50"/>
      <c r="INQ339" s="50"/>
      <c r="INR339" s="50"/>
      <c r="INS339" s="50"/>
      <c r="INT339" s="50"/>
      <c r="INU339" s="50"/>
      <c r="INV339" s="50"/>
      <c r="INW339" s="50"/>
      <c r="INX339" s="50"/>
      <c r="INY339" s="50"/>
      <c r="INZ339" s="50"/>
      <c r="IOA339" s="50"/>
      <c r="IOB339" s="50"/>
      <c r="IOC339" s="50"/>
      <c r="IOD339" s="50"/>
      <c r="IOE339" s="50"/>
      <c r="IOF339" s="50"/>
      <c r="IOG339" s="50"/>
      <c r="IOH339" s="50"/>
      <c r="IOI339" s="50"/>
      <c r="IOJ339" s="50"/>
      <c r="IOK339" s="50"/>
      <c r="IOL339" s="50"/>
      <c r="IOM339" s="50"/>
      <c r="ION339" s="50"/>
      <c r="IOO339" s="50"/>
      <c r="IOP339" s="50"/>
      <c r="IOQ339" s="50"/>
      <c r="IOR339" s="50"/>
      <c r="IOS339" s="50"/>
      <c r="IOT339" s="50"/>
      <c r="IOU339" s="50"/>
      <c r="IOV339" s="50"/>
      <c r="IOW339" s="50"/>
      <c r="IOX339" s="50"/>
      <c r="IOY339" s="50"/>
      <c r="IOZ339" s="50"/>
      <c r="IPA339" s="50"/>
      <c r="IPB339" s="50"/>
      <c r="IPC339" s="50"/>
      <c r="IPD339" s="50"/>
      <c r="IPE339" s="50"/>
      <c r="IPF339" s="50"/>
      <c r="IPG339" s="50"/>
      <c r="IPH339" s="50"/>
      <c r="IPI339" s="50"/>
      <c r="IPJ339" s="50"/>
      <c r="IPK339" s="50"/>
      <c r="IPL339" s="50"/>
      <c r="IPM339" s="50"/>
      <c r="IPN339" s="50"/>
      <c r="IPO339" s="50"/>
      <c r="IPP339" s="50"/>
      <c r="IPQ339" s="50"/>
      <c r="IPR339" s="50"/>
      <c r="IPS339" s="50"/>
      <c r="IPT339" s="50"/>
      <c r="IPU339" s="50"/>
      <c r="IPV339" s="50"/>
      <c r="IPW339" s="50"/>
      <c r="IPX339" s="50"/>
      <c r="IPY339" s="50"/>
      <c r="IPZ339" s="50"/>
      <c r="IQA339" s="50"/>
      <c r="IQB339" s="50"/>
      <c r="IQC339" s="50"/>
      <c r="IQD339" s="50"/>
      <c r="IQE339" s="50"/>
      <c r="IQF339" s="50"/>
      <c r="IQG339" s="50"/>
      <c r="IQH339" s="50"/>
      <c r="IQI339" s="50"/>
      <c r="IQJ339" s="50"/>
      <c r="IQK339" s="50"/>
      <c r="IQL339" s="50"/>
      <c r="IQM339" s="50"/>
      <c r="IQN339" s="50"/>
      <c r="IQO339" s="50"/>
      <c r="IQP339" s="50"/>
      <c r="IQQ339" s="50"/>
      <c r="IQR339" s="50"/>
      <c r="IQS339" s="50"/>
      <c r="IQT339" s="50"/>
      <c r="IQU339" s="50"/>
      <c r="IQV339" s="50"/>
      <c r="IQW339" s="50"/>
      <c r="IQX339" s="50"/>
      <c r="IQY339" s="50"/>
      <c r="IQZ339" s="50"/>
      <c r="IRA339" s="50"/>
      <c r="IRB339" s="50"/>
      <c r="IRC339" s="50"/>
      <c r="IRD339" s="50"/>
      <c r="IRE339" s="50"/>
      <c r="IRF339" s="50"/>
      <c r="IRG339" s="50"/>
      <c r="IRH339" s="50"/>
      <c r="IRI339" s="50"/>
      <c r="IRJ339" s="50"/>
      <c r="IRK339" s="50"/>
      <c r="IRL339" s="50"/>
      <c r="IRM339" s="50"/>
      <c r="IRN339" s="50"/>
      <c r="IRO339" s="50"/>
      <c r="IRP339" s="50"/>
      <c r="IRQ339" s="50"/>
      <c r="IRR339" s="50"/>
      <c r="IRS339" s="50"/>
      <c r="IRT339" s="50"/>
      <c r="IRU339" s="50"/>
      <c r="IRV339" s="50"/>
      <c r="IRW339" s="50"/>
      <c r="IRX339" s="50"/>
      <c r="IRY339" s="50"/>
      <c r="IRZ339" s="50"/>
      <c r="ISA339" s="50"/>
      <c r="ISB339" s="50"/>
      <c r="ISC339" s="50"/>
      <c r="ISD339" s="50"/>
      <c r="ISE339" s="50"/>
      <c r="ISF339" s="50"/>
      <c r="ISG339" s="50"/>
      <c r="ISH339" s="50"/>
      <c r="ISI339" s="50"/>
      <c r="ISJ339" s="50"/>
      <c r="ISK339" s="50"/>
      <c r="ISL339" s="50"/>
      <c r="ISM339" s="50"/>
      <c r="ISN339" s="50"/>
      <c r="ISO339" s="50"/>
      <c r="ISP339" s="50"/>
      <c r="ISQ339" s="50"/>
      <c r="ISR339" s="50"/>
      <c r="ISS339" s="50"/>
      <c r="IST339" s="50"/>
      <c r="ISU339" s="50"/>
      <c r="ISV339" s="50"/>
      <c r="ISW339" s="50"/>
      <c r="ISX339" s="50"/>
      <c r="ISY339" s="50"/>
      <c r="ISZ339" s="50"/>
      <c r="ITA339" s="50"/>
      <c r="ITB339" s="50"/>
      <c r="ITC339" s="50"/>
      <c r="ITD339" s="50"/>
      <c r="ITE339" s="50"/>
      <c r="ITF339" s="50"/>
      <c r="ITG339" s="50"/>
      <c r="ITH339" s="50"/>
      <c r="ITI339" s="50"/>
      <c r="ITJ339" s="50"/>
      <c r="ITK339" s="50"/>
      <c r="ITL339" s="50"/>
      <c r="ITM339" s="50"/>
      <c r="ITN339" s="50"/>
      <c r="ITO339" s="50"/>
      <c r="ITP339" s="50"/>
      <c r="ITQ339" s="50"/>
      <c r="ITR339" s="50"/>
      <c r="ITS339" s="50"/>
      <c r="ITT339" s="50"/>
      <c r="ITU339" s="50"/>
      <c r="ITV339" s="50"/>
      <c r="ITW339" s="50"/>
      <c r="ITX339" s="50"/>
      <c r="ITY339" s="50"/>
      <c r="ITZ339" s="50"/>
      <c r="IUA339" s="50"/>
      <c r="IUB339" s="50"/>
      <c r="IUC339" s="50"/>
      <c r="IUD339" s="50"/>
      <c r="IUE339" s="50"/>
      <c r="IUF339" s="50"/>
      <c r="IUG339" s="50"/>
      <c r="IUH339" s="50"/>
      <c r="IUI339" s="50"/>
      <c r="IUJ339" s="50"/>
      <c r="IUK339" s="50"/>
      <c r="IUL339" s="50"/>
      <c r="IUM339" s="50"/>
      <c r="IUN339" s="50"/>
      <c r="IUO339" s="50"/>
      <c r="IUP339" s="50"/>
      <c r="IUQ339" s="50"/>
      <c r="IUR339" s="50"/>
      <c r="IUS339" s="50"/>
      <c r="IUT339" s="50"/>
      <c r="IUU339" s="50"/>
      <c r="IUV339" s="50"/>
      <c r="IUW339" s="50"/>
      <c r="IUX339" s="50"/>
      <c r="IUY339" s="50"/>
      <c r="IUZ339" s="50"/>
      <c r="IVB339" s="50"/>
      <c r="IVD339" s="50"/>
      <c r="IVE339" s="50"/>
      <c r="IVF339" s="50"/>
      <c r="IVG339" s="50"/>
      <c r="IVH339" s="50"/>
      <c r="IVI339" s="50"/>
      <c r="IVJ339" s="50"/>
      <c r="IVK339" s="50"/>
      <c r="IVP339" s="50"/>
      <c r="IVQ339" s="50"/>
      <c r="IVR339" s="50"/>
      <c r="IVS339" s="50"/>
      <c r="IVT339" s="50"/>
      <c r="IVU339" s="50"/>
      <c r="IVV339" s="50"/>
      <c r="IVW339" s="50"/>
      <c r="IVX339" s="50"/>
      <c r="IVY339" s="50"/>
      <c r="IVZ339" s="50"/>
      <c r="IWA339" s="50"/>
      <c r="IWB339" s="50"/>
      <c r="IWC339" s="50"/>
      <c r="IWD339" s="50"/>
      <c r="IWE339" s="50"/>
      <c r="IWF339" s="50"/>
      <c r="IWG339" s="50"/>
      <c r="IWH339" s="50"/>
      <c r="IWI339" s="50"/>
      <c r="IWJ339" s="50"/>
      <c r="IWK339" s="50"/>
      <c r="IWL339" s="50"/>
      <c r="IWM339" s="50"/>
      <c r="IWN339" s="50"/>
      <c r="IWO339" s="50"/>
      <c r="IWP339" s="50"/>
      <c r="IWQ339" s="50"/>
      <c r="IWR339" s="50"/>
      <c r="IWS339" s="50"/>
      <c r="IWT339" s="50"/>
      <c r="IWU339" s="50"/>
      <c r="IWV339" s="50"/>
      <c r="IWW339" s="50"/>
      <c r="IWX339" s="50"/>
      <c r="IWY339" s="50"/>
      <c r="IWZ339" s="50"/>
      <c r="IXA339" s="50"/>
      <c r="IXB339" s="50"/>
      <c r="IXC339" s="50"/>
      <c r="IXD339" s="50"/>
      <c r="IXE339" s="50"/>
      <c r="IXF339" s="50"/>
      <c r="IXG339" s="50"/>
      <c r="IXH339" s="50"/>
      <c r="IXI339" s="50"/>
      <c r="IXJ339" s="50"/>
      <c r="IXK339" s="50"/>
      <c r="IXL339" s="50"/>
      <c r="IXM339" s="50"/>
      <c r="IXN339" s="50"/>
      <c r="IXO339" s="50"/>
      <c r="IXP339" s="50"/>
      <c r="IXQ339" s="50"/>
      <c r="IXR339" s="50"/>
      <c r="IXS339" s="50"/>
      <c r="IXT339" s="50"/>
      <c r="IXU339" s="50"/>
      <c r="IXV339" s="50"/>
      <c r="IXW339" s="50"/>
      <c r="IXX339" s="50"/>
      <c r="IXY339" s="50"/>
      <c r="IXZ339" s="50"/>
      <c r="IYA339" s="50"/>
      <c r="IYB339" s="50"/>
      <c r="IYC339" s="50"/>
      <c r="IYD339" s="50"/>
      <c r="IYE339" s="50"/>
      <c r="IYF339" s="50"/>
      <c r="IYG339" s="50"/>
      <c r="IYH339" s="50"/>
      <c r="IYI339" s="50"/>
      <c r="IYJ339" s="50"/>
      <c r="IYK339" s="50"/>
      <c r="IYL339" s="50"/>
      <c r="IYM339" s="50"/>
      <c r="IYN339" s="50"/>
      <c r="IYO339" s="50"/>
      <c r="IYP339" s="50"/>
      <c r="IYQ339" s="50"/>
      <c r="IYR339" s="50"/>
      <c r="IYS339" s="50"/>
      <c r="IYT339" s="50"/>
      <c r="IYU339" s="50"/>
      <c r="IYV339" s="50"/>
      <c r="IYW339" s="50"/>
      <c r="IYX339" s="50"/>
      <c r="IYY339" s="50"/>
      <c r="IYZ339" s="50"/>
      <c r="IZA339" s="50"/>
      <c r="IZB339" s="50"/>
      <c r="IZC339" s="50"/>
      <c r="IZD339" s="50"/>
      <c r="IZE339" s="50"/>
      <c r="IZF339" s="50"/>
      <c r="IZG339" s="50"/>
      <c r="IZH339" s="50"/>
      <c r="IZI339" s="50"/>
      <c r="IZJ339" s="50"/>
      <c r="IZK339" s="50"/>
      <c r="IZL339" s="50"/>
      <c r="IZM339" s="50"/>
      <c r="IZN339" s="50"/>
      <c r="IZO339" s="50"/>
      <c r="IZP339" s="50"/>
      <c r="IZQ339" s="50"/>
      <c r="IZR339" s="50"/>
      <c r="IZS339" s="50"/>
      <c r="IZT339" s="50"/>
      <c r="IZU339" s="50"/>
      <c r="IZV339" s="50"/>
      <c r="IZW339" s="50"/>
      <c r="IZX339" s="50"/>
      <c r="IZY339" s="50"/>
      <c r="IZZ339" s="50"/>
      <c r="JAA339" s="50"/>
      <c r="JAB339" s="50"/>
      <c r="JAC339" s="50"/>
      <c r="JAD339" s="50"/>
      <c r="JAE339" s="50"/>
      <c r="JAF339" s="50"/>
      <c r="JAG339" s="50"/>
      <c r="JAH339" s="50"/>
      <c r="JAI339" s="50"/>
      <c r="JAJ339" s="50"/>
      <c r="JAK339" s="50"/>
      <c r="JAL339" s="50"/>
      <c r="JAM339" s="50"/>
      <c r="JAN339" s="50"/>
      <c r="JAO339" s="50"/>
      <c r="JAP339" s="50"/>
      <c r="JAQ339" s="50"/>
      <c r="JAR339" s="50"/>
      <c r="JAS339" s="50"/>
      <c r="JAT339" s="50"/>
      <c r="JAU339" s="50"/>
      <c r="JAV339" s="50"/>
      <c r="JAW339" s="50"/>
      <c r="JAX339" s="50"/>
      <c r="JAY339" s="50"/>
      <c r="JAZ339" s="50"/>
      <c r="JBA339" s="50"/>
      <c r="JBB339" s="50"/>
      <c r="JBC339" s="50"/>
      <c r="JBD339" s="50"/>
      <c r="JBE339" s="50"/>
      <c r="JBF339" s="50"/>
      <c r="JBG339" s="50"/>
      <c r="JBH339" s="50"/>
      <c r="JBI339" s="50"/>
      <c r="JBJ339" s="50"/>
      <c r="JBK339" s="50"/>
      <c r="JBL339" s="50"/>
      <c r="JBM339" s="50"/>
      <c r="JBN339" s="50"/>
      <c r="JBO339" s="50"/>
      <c r="JBP339" s="50"/>
      <c r="JBQ339" s="50"/>
      <c r="JBR339" s="50"/>
      <c r="JBS339" s="50"/>
      <c r="JBT339" s="50"/>
      <c r="JBU339" s="50"/>
      <c r="JBV339" s="50"/>
      <c r="JBW339" s="50"/>
      <c r="JBX339" s="50"/>
      <c r="JBY339" s="50"/>
      <c r="JBZ339" s="50"/>
      <c r="JCA339" s="50"/>
      <c r="JCB339" s="50"/>
      <c r="JCC339" s="50"/>
      <c r="JCD339" s="50"/>
      <c r="JCE339" s="50"/>
      <c r="JCF339" s="50"/>
      <c r="JCG339" s="50"/>
      <c r="JCH339" s="50"/>
      <c r="JCI339" s="50"/>
      <c r="JCJ339" s="50"/>
      <c r="JCK339" s="50"/>
      <c r="JCL339" s="50"/>
      <c r="JCM339" s="50"/>
      <c r="JCN339" s="50"/>
      <c r="JCO339" s="50"/>
      <c r="JCP339" s="50"/>
      <c r="JCQ339" s="50"/>
      <c r="JCR339" s="50"/>
      <c r="JCS339" s="50"/>
      <c r="JCT339" s="50"/>
      <c r="JCU339" s="50"/>
      <c r="JCV339" s="50"/>
      <c r="JCW339" s="50"/>
      <c r="JCX339" s="50"/>
      <c r="JCY339" s="50"/>
      <c r="JCZ339" s="50"/>
      <c r="JDA339" s="50"/>
      <c r="JDB339" s="50"/>
      <c r="JDC339" s="50"/>
      <c r="JDD339" s="50"/>
      <c r="JDE339" s="50"/>
      <c r="JDF339" s="50"/>
      <c r="JDG339" s="50"/>
      <c r="JDH339" s="50"/>
      <c r="JDI339" s="50"/>
      <c r="JDJ339" s="50"/>
      <c r="JDK339" s="50"/>
      <c r="JDL339" s="50"/>
      <c r="JDM339" s="50"/>
      <c r="JDN339" s="50"/>
      <c r="JDO339" s="50"/>
      <c r="JDP339" s="50"/>
      <c r="JDQ339" s="50"/>
      <c r="JDR339" s="50"/>
      <c r="JDS339" s="50"/>
      <c r="JDT339" s="50"/>
      <c r="JDU339" s="50"/>
      <c r="JDV339" s="50"/>
      <c r="JDW339" s="50"/>
      <c r="JDX339" s="50"/>
      <c r="JDY339" s="50"/>
      <c r="JDZ339" s="50"/>
      <c r="JEA339" s="50"/>
      <c r="JEB339" s="50"/>
      <c r="JEC339" s="50"/>
      <c r="JED339" s="50"/>
      <c r="JEE339" s="50"/>
      <c r="JEF339" s="50"/>
      <c r="JEG339" s="50"/>
      <c r="JEH339" s="50"/>
      <c r="JEI339" s="50"/>
      <c r="JEJ339" s="50"/>
      <c r="JEK339" s="50"/>
      <c r="JEL339" s="50"/>
      <c r="JEM339" s="50"/>
      <c r="JEN339" s="50"/>
      <c r="JEO339" s="50"/>
      <c r="JEP339" s="50"/>
      <c r="JEQ339" s="50"/>
      <c r="JER339" s="50"/>
      <c r="JES339" s="50"/>
      <c r="JET339" s="50"/>
      <c r="JEU339" s="50"/>
      <c r="JEV339" s="50"/>
      <c r="JEX339" s="50"/>
      <c r="JEZ339" s="50"/>
      <c r="JFA339" s="50"/>
      <c r="JFB339" s="50"/>
      <c r="JFC339" s="50"/>
      <c r="JFD339" s="50"/>
      <c r="JFE339" s="50"/>
      <c r="JFF339" s="50"/>
      <c r="JFG339" s="50"/>
      <c r="JFL339" s="50"/>
      <c r="JFM339" s="50"/>
      <c r="JFN339" s="50"/>
      <c r="JFO339" s="50"/>
      <c r="JFP339" s="50"/>
      <c r="JFQ339" s="50"/>
      <c r="JFR339" s="50"/>
      <c r="JFS339" s="50"/>
      <c r="JFT339" s="50"/>
      <c r="JFU339" s="50"/>
      <c r="JFV339" s="50"/>
      <c r="JFW339" s="50"/>
      <c r="JFX339" s="50"/>
      <c r="JFY339" s="50"/>
      <c r="JFZ339" s="50"/>
      <c r="JGA339" s="50"/>
      <c r="JGB339" s="50"/>
      <c r="JGC339" s="50"/>
      <c r="JGD339" s="50"/>
      <c r="JGE339" s="50"/>
      <c r="JGF339" s="50"/>
      <c r="JGG339" s="50"/>
      <c r="JGH339" s="50"/>
      <c r="JGI339" s="50"/>
      <c r="JGJ339" s="50"/>
      <c r="JGK339" s="50"/>
      <c r="JGL339" s="50"/>
      <c r="JGM339" s="50"/>
      <c r="JGN339" s="50"/>
      <c r="JGO339" s="50"/>
      <c r="JGP339" s="50"/>
      <c r="JGQ339" s="50"/>
      <c r="JGR339" s="50"/>
      <c r="JGS339" s="50"/>
      <c r="JGT339" s="50"/>
      <c r="JGU339" s="50"/>
      <c r="JGV339" s="50"/>
      <c r="JGW339" s="50"/>
      <c r="JGX339" s="50"/>
      <c r="JGY339" s="50"/>
      <c r="JGZ339" s="50"/>
      <c r="JHA339" s="50"/>
      <c r="JHB339" s="50"/>
      <c r="JHC339" s="50"/>
      <c r="JHD339" s="50"/>
      <c r="JHE339" s="50"/>
      <c r="JHF339" s="50"/>
      <c r="JHG339" s="50"/>
      <c r="JHH339" s="50"/>
      <c r="JHI339" s="50"/>
      <c r="JHJ339" s="50"/>
      <c r="JHK339" s="50"/>
      <c r="JHL339" s="50"/>
      <c r="JHM339" s="50"/>
      <c r="JHN339" s="50"/>
      <c r="JHO339" s="50"/>
      <c r="JHP339" s="50"/>
      <c r="JHQ339" s="50"/>
      <c r="JHR339" s="50"/>
      <c r="JHS339" s="50"/>
      <c r="JHT339" s="50"/>
      <c r="JHU339" s="50"/>
      <c r="JHV339" s="50"/>
      <c r="JHW339" s="50"/>
      <c r="JHX339" s="50"/>
      <c r="JHY339" s="50"/>
      <c r="JHZ339" s="50"/>
      <c r="JIA339" s="50"/>
      <c r="JIB339" s="50"/>
      <c r="JIC339" s="50"/>
      <c r="JID339" s="50"/>
      <c r="JIE339" s="50"/>
      <c r="JIF339" s="50"/>
      <c r="JIG339" s="50"/>
      <c r="JIH339" s="50"/>
      <c r="JII339" s="50"/>
      <c r="JIJ339" s="50"/>
      <c r="JIK339" s="50"/>
      <c r="JIL339" s="50"/>
      <c r="JIM339" s="50"/>
      <c r="JIN339" s="50"/>
      <c r="JIO339" s="50"/>
      <c r="JIP339" s="50"/>
      <c r="JIQ339" s="50"/>
      <c r="JIR339" s="50"/>
      <c r="JIS339" s="50"/>
      <c r="JIT339" s="50"/>
      <c r="JIU339" s="50"/>
      <c r="JIV339" s="50"/>
      <c r="JIW339" s="50"/>
      <c r="JIX339" s="50"/>
      <c r="JIY339" s="50"/>
      <c r="JIZ339" s="50"/>
      <c r="JJA339" s="50"/>
      <c r="JJB339" s="50"/>
      <c r="JJC339" s="50"/>
      <c r="JJD339" s="50"/>
      <c r="JJE339" s="50"/>
      <c r="JJF339" s="50"/>
      <c r="JJG339" s="50"/>
      <c r="JJH339" s="50"/>
      <c r="JJI339" s="50"/>
      <c r="JJJ339" s="50"/>
      <c r="JJK339" s="50"/>
      <c r="JJL339" s="50"/>
      <c r="JJM339" s="50"/>
      <c r="JJN339" s="50"/>
      <c r="JJO339" s="50"/>
      <c r="JJP339" s="50"/>
      <c r="JJQ339" s="50"/>
      <c r="JJR339" s="50"/>
      <c r="JJS339" s="50"/>
      <c r="JJT339" s="50"/>
      <c r="JJU339" s="50"/>
      <c r="JJV339" s="50"/>
      <c r="JJW339" s="50"/>
      <c r="JJX339" s="50"/>
      <c r="JJY339" s="50"/>
      <c r="JJZ339" s="50"/>
      <c r="JKA339" s="50"/>
      <c r="JKB339" s="50"/>
      <c r="JKC339" s="50"/>
      <c r="JKD339" s="50"/>
      <c r="JKE339" s="50"/>
      <c r="JKF339" s="50"/>
      <c r="JKG339" s="50"/>
      <c r="JKH339" s="50"/>
      <c r="JKI339" s="50"/>
      <c r="JKJ339" s="50"/>
      <c r="JKK339" s="50"/>
      <c r="JKL339" s="50"/>
      <c r="JKM339" s="50"/>
      <c r="JKN339" s="50"/>
      <c r="JKO339" s="50"/>
      <c r="JKP339" s="50"/>
      <c r="JKQ339" s="50"/>
      <c r="JKR339" s="50"/>
      <c r="JKS339" s="50"/>
      <c r="JKT339" s="50"/>
      <c r="JKU339" s="50"/>
      <c r="JKV339" s="50"/>
      <c r="JKW339" s="50"/>
      <c r="JKX339" s="50"/>
      <c r="JKY339" s="50"/>
      <c r="JKZ339" s="50"/>
      <c r="JLA339" s="50"/>
      <c r="JLB339" s="50"/>
      <c r="JLC339" s="50"/>
      <c r="JLD339" s="50"/>
      <c r="JLE339" s="50"/>
      <c r="JLF339" s="50"/>
      <c r="JLG339" s="50"/>
      <c r="JLH339" s="50"/>
      <c r="JLI339" s="50"/>
      <c r="JLJ339" s="50"/>
      <c r="JLK339" s="50"/>
      <c r="JLL339" s="50"/>
      <c r="JLM339" s="50"/>
      <c r="JLN339" s="50"/>
      <c r="JLO339" s="50"/>
      <c r="JLP339" s="50"/>
      <c r="JLQ339" s="50"/>
      <c r="JLR339" s="50"/>
      <c r="JLS339" s="50"/>
      <c r="JLT339" s="50"/>
      <c r="JLU339" s="50"/>
      <c r="JLV339" s="50"/>
      <c r="JLW339" s="50"/>
      <c r="JLX339" s="50"/>
      <c r="JLY339" s="50"/>
      <c r="JLZ339" s="50"/>
      <c r="JMA339" s="50"/>
      <c r="JMB339" s="50"/>
      <c r="JMC339" s="50"/>
      <c r="JMD339" s="50"/>
      <c r="JME339" s="50"/>
      <c r="JMF339" s="50"/>
      <c r="JMG339" s="50"/>
      <c r="JMH339" s="50"/>
      <c r="JMI339" s="50"/>
      <c r="JMJ339" s="50"/>
      <c r="JMK339" s="50"/>
      <c r="JML339" s="50"/>
      <c r="JMM339" s="50"/>
      <c r="JMN339" s="50"/>
      <c r="JMO339" s="50"/>
      <c r="JMP339" s="50"/>
      <c r="JMQ339" s="50"/>
      <c r="JMR339" s="50"/>
      <c r="JMS339" s="50"/>
      <c r="JMT339" s="50"/>
      <c r="JMU339" s="50"/>
      <c r="JMV339" s="50"/>
      <c r="JMW339" s="50"/>
      <c r="JMX339" s="50"/>
      <c r="JMY339" s="50"/>
      <c r="JMZ339" s="50"/>
      <c r="JNA339" s="50"/>
      <c r="JNB339" s="50"/>
      <c r="JNC339" s="50"/>
      <c r="JND339" s="50"/>
      <c r="JNE339" s="50"/>
      <c r="JNF339" s="50"/>
      <c r="JNG339" s="50"/>
      <c r="JNH339" s="50"/>
      <c r="JNI339" s="50"/>
      <c r="JNJ339" s="50"/>
      <c r="JNK339" s="50"/>
      <c r="JNL339" s="50"/>
      <c r="JNM339" s="50"/>
      <c r="JNN339" s="50"/>
      <c r="JNO339" s="50"/>
      <c r="JNP339" s="50"/>
      <c r="JNQ339" s="50"/>
      <c r="JNR339" s="50"/>
      <c r="JNS339" s="50"/>
      <c r="JNT339" s="50"/>
      <c r="JNU339" s="50"/>
      <c r="JNV339" s="50"/>
      <c r="JNW339" s="50"/>
      <c r="JNX339" s="50"/>
      <c r="JNY339" s="50"/>
      <c r="JNZ339" s="50"/>
      <c r="JOA339" s="50"/>
      <c r="JOB339" s="50"/>
      <c r="JOC339" s="50"/>
      <c r="JOD339" s="50"/>
      <c r="JOE339" s="50"/>
      <c r="JOF339" s="50"/>
      <c r="JOG339" s="50"/>
      <c r="JOH339" s="50"/>
      <c r="JOI339" s="50"/>
      <c r="JOJ339" s="50"/>
      <c r="JOK339" s="50"/>
      <c r="JOL339" s="50"/>
      <c r="JOM339" s="50"/>
      <c r="JON339" s="50"/>
      <c r="JOO339" s="50"/>
      <c r="JOP339" s="50"/>
      <c r="JOQ339" s="50"/>
      <c r="JOR339" s="50"/>
      <c r="JOT339" s="50"/>
      <c r="JOV339" s="50"/>
      <c r="JOW339" s="50"/>
      <c r="JOX339" s="50"/>
      <c r="JOY339" s="50"/>
      <c r="JOZ339" s="50"/>
      <c r="JPA339" s="50"/>
      <c r="JPB339" s="50"/>
      <c r="JPC339" s="50"/>
      <c r="JPH339" s="50"/>
      <c r="JPI339" s="50"/>
      <c r="JPJ339" s="50"/>
      <c r="JPK339" s="50"/>
      <c r="JPL339" s="50"/>
      <c r="JPM339" s="50"/>
      <c r="JPN339" s="50"/>
      <c r="JPO339" s="50"/>
      <c r="JPP339" s="50"/>
      <c r="JPQ339" s="50"/>
      <c r="JPR339" s="50"/>
      <c r="JPS339" s="50"/>
      <c r="JPT339" s="50"/>
      <c r="JPU339" s="50"/>
      <c r="JPV339" s="50"/>
      <c r="JPW339" s="50"/>
      <c r="JPX339" s="50"/>
      <c r="JPY339" s="50"/>
      <c r="JPZ339" s="50"/>
      <c r="JQA339" s="50"/>
      <c r="JQB339" s="50"/>
      <c r="JQC339" s="50"/>
      <c r="JQD339" s="50"/>
      <c r="JQE339" s="50"/>
      <c r="JQF339" s="50"/>
      <c r="JQG339" s="50"/>
      <c r="JQH339" s="50"/>
      <c r="JQI339" s="50"/>
      <c r="JQJ339" s="50"/>
      <c r="JQK339" s="50"/>
      <c r="JQL339" s="50"/>
      <c r="JQM339" s="50"/>
      <c r="JQN339" s="50"/>
      <c r="JQO339" s="50"/>
      <c r="JQP339" s="50"/>
      <c r="JQQ339" s="50"/>
      <c r="JQR339" s="50"/>
      <c r="JQS339" s="50"/>
      <c r="JQT339" s="50"/>
      <c r="JQU339" s="50"/>
      <c r="JQV339" s="50"/>
      <c r="JQW339" s="50"/>
      <c r="JQX339" s="50"/>
      <c r="JQY339" s="50"/>
      <c r="JQZ339" s="50"/>
      <c r="JRA339" s="50"/>
      <c r="JRB339" s="50"/>
      <c r="JRC339" s="50"/>
      <c r="JRD339" s="50"/>
      <c r="JRE339" s="50"/>
      <c r="JRF339" s="50"/>
      <c r="JRG339" s="50"/>
      <c r="JRH339" s="50"/>
      <c r="JRI339" s="50"/>
      <c r="JRJ339" s="50"/>
      <c r="JRK339" s="50"/>
      <c r="JRL339" s="50"/>
      <c r="JRM339" s="50"/>
      <c r="JRN339" s="50"/>
      <c r="JRO339" s="50"/>
      <c r="JRP339" s="50"/>
      <c r="JRQ339" s="50"/>
      <c r="JRR339" s="50"/>
      <c r="JRS339" s="50"/>
      <c r="JRT339" s="50"/>
      <c r="JRU339" s="50"/>
      <c r="JRV339" s="50"/>
      <c r="JRW339" s="50"/>
      <c r="JRX339" s="50"/>
      <c r="JRY339" s="50"/>
      <c r="JRZ339" s="50"/>
      <c r="JSA339" s="50"/>
      <c r="JSB339" s="50"/>
      <c r="JSC339" s="50"/>
      <c r="JSD339" s="50"/>
      <c r="JSE339" s="50"/>
      <c r="JSF339" s="50"/>
      <c r="JSG339" s="50"/>
      <c r="JSH339" s="50"/>
      <c r="JSI339" s="50"/>
      <c r="JSJ339" s="50"/>
      <c r="JSK339" s="50"/>
      <c r="JSL339" s="50"/>
      <c r="JSM339" s="50"/>
      <c r="JSN339" s="50"/>
      <c r="JSO339" s="50"/>
      <c r="JSP339" s="50"/>
      <c r="JSQ339" s="50"/>
      <c r="JSR339" s="50"/>
      <c r="JSS339" s="50"/>
      <c r="JST339" s="50"/>
      <c r="JSU339" s="50"/>
      <c r="JSV339" s="50"/>
      <c r="JSW339" s="50"/>
      <c r="JSX339" s="50"/>
      <c r="JSY339" s="50"/>
      <c r="JSZ339" s="50"/>
      <c r="JTA339" s="50"/>
      <c r="JTB339" s="50"/>
      <c r="JTC339" s="50"/>
      <c r="JTD339" s="50"/>
      <c r="JTE339" s="50"/>
      <c r="JTF339" s="50"/>
      <c r="JTG339" s="50"/>
      <c r="JTH339" s="50"/>
      <c r="JTI339" s="50"/>
      <c r="JTJ339" s="50"/>
      <c r="JTK339" s="50"/>
      <c r="JTL339" s="50"/>
      <c r="JTM339" s="50"/>
      <c r="JTN339" s="50"/>
      <c r="JTO339" s="50"/>
      <c r="JTP339" s="50"/>
      <c r="JTQ339" s="50"/>
      <c r="JTR339" s="50"/>
      <c r="JTS339" s="50"/>
      <c r="JTT339" s="50"/>
      <c r="JTU339" s="50"/>
      <c r="JTV339" s="50"/>
      <c r="JTW339" s="50"/>
      <c r="JTX339" s="50"/>
      <c r="JTY339" s="50"/>
      <c r="JTZ339" s="50"/>
      <c r="JUA339" s="50"/>
      <c r="JUB339" s="50"/>
      <c r="JUC339" s="50"/>
      <c r="JUD339" s="50"/>
      <c r="JUE339" s="50"/>
      <c r="JUF339" s="50"/>
      <c r="JUG339" s="50"/>
      <c r="JUH339" s="50"/>
      <c r="JUI339" s="50"/>
      <c r="JUJ339" s="50"/>
      <c r="JUK339" s="50"/>
      <c r="JUL339" s="50"/>
      <c r="JUM339" s="50"/>
      <c r="JUN339" s="50"/>
      <c r="JUO339" s="50"/>
      <c r="JUP339" s="50"/>
      <c r="JUQ339" s="50"/>
      <c r="JUR339" s="50"/>
      <c r="JUS339" s="50"/>
      <c r="JUT339" s="50"/>
      <c r="JUU339" s="50"/>
      <c r="JUV339" s="50"/>
      <c r="JUW339" s="50"/>
      <c r="JUX339" s="50"/>
      <c r="JUY339" s="50"/>
      <c r="JUZ339" s="50"/>
      <c r="JVA339" s="50"/>
      <c r="JVB339" s="50"/>
      <c r="JVC339" s="50"/>
      <c r="JVD339" s="50"/>
      <c r="JVE339" s="50"/>
      <c r="JVF339" s="50"/>
      <c r="JVG339" s="50"/>
      <c r="JVH339" s="50"/>
      <c r="JVI339" s="50"/>
      <c r="JVJ339" s="50"/>
      <c r="JVK339" s="50"/>
      <c r="JVL339" s="50"/>
      <c r="JVM339" s="50"/>
      <c r="JVN339" s="50"/>
      <c r="JVO339" s="50"/>
      <c r="JVP339" s="50"/>
      <c r="JVQ339" s="50"/>
      <c r="JVR339" s="50"/>
      <c r="JVS339" s="50"/>
      <c r="JVT339" s="50"/>
      <c r="JVU339" s="50"/>
      <c r="JVV339" s="50"/>
      <c r="JVW339" s="50"/>
      <c r="JVX339" s="50"/>
      <c r="JVY339" s="50"/>
      <c r="JVZ339" s="50"/>
      <c r="JWA339" s="50"/>
      <c r="JWB339" s="50"/>
      <c r="JWC339" s="50"/>
      <c r="JWD339" s="50"/>
      <c r="JWE339" s="50"/>
      <c r="JWF339" s="50"/>
      <c r="JWG339" s="50"/>
      <c r="JWH339" s="50"/>
      <c r="JWI339" s="50"/>
      <c r="JWJ339" s="50"/>
      <c r="JWK339" s="50"/>
      <c r="JWL339" s="50"/>
      <c r="JWM339" s="50"/>
      <c r="JWN339" s="50"/>
      <c r="JWO339" s="50"/>
      <c r="JWP339" s="50"/>
      <c r="JWQ339" s="50"/>
      <c r="JWR339" s="50"/>
      <c r="JWS339" s="50"/>
      <c r="JWT339" s="50"/>
      <c r="JWU339" s="50"/>
      <c r="JWV339" s="50"/>
      <c r="JWW339" s="50"/>
      <c r="JWX339" s="50"/>
      <c r="JWY339" s="50"/>
      <c r="JWZ339" s="50"/>
      <c r="JXA339" s="50"/>
      <c r="JXB339" s="50"/>
      <c r="JXC339" s="50"/>
      <c r="JXD339" s="50"/>
      <c r="JXE339" s="50"/>
      <c r="JXF339" s="50"/>
      <c r="JXG339" s="50"/>
      <c r="JXH339" s="50"/>
      <c r="JXI339" s="50"/>
      <c r="JXJ339" s="50"/>
      <c r="JXK339" s="50"/>
      <c r="JXL339" s="50"/>
      <c r="JXM339" s="50"/>
      <c r="JXN339" s="50"/>
      <c r="JXO339" s="50"/>
      <c r="JXP339" s="50"/>
      <c r="JXQ339" s="50"/>
      <c r="JXR339" s="50"/>
      <c r="JXS339" s="50"/>
      <c r="JXT339" s="50"/>
      <c r="JXU339" s="50"/>
      <c r="JXV339" s="50"/>
      <c r="JXW339" s="50"/>
      <c r="JXX339" s="50"/>
      <c r="JXY339" s="50"/>
      <c r="JXZ339" s="50"/>
      <c r="JYA339" s="50"/>
      <c r="JYB339" s="50"/>
      <c r="JYC339" s="50"/>
      <c r="JYD339" s="50"/>
      <c r="JYE339" s="50"/>
      <c r="JYF339" s="50"/>
      <c r="JYG339" s="50"/>
      <c r="JYH339" s="50"/>
      <c r="JYI339" s="50"/>
      <c r="JYJ339" s="50"/>
      <c r="JYK339" s="50"/>
      <c r="JYL339" s="50"/>
      <c r="JYM339" s="50"/>
      <c r="JYN339" s="50"/>
      <c r="JYP339" s="50"/>
      <c r="JYR339" s="50"/>
      <c r="JYS339" s="50"/>
      <c r="JYT339" s="50"/>
      <c r="JYU339" s="50"/>
      <c r="JYV339" s="50"/>
      <c r="JYW339" s="50"/>
      <c r="JYX339" s="50"/>
      <c r="JYY339" s="50"/>
      <c r="JZD339" s="50"/>
      <c r="JZE339" s="50"/>
      <c r="JZF339" s="50"/>
      <c r="JZG339" s="50"/>
      <c r="JZH339" s="50"/>
      <c r="JZI339" s="50"/>
      <c r="JZJ339" s="50"/>
      <c r="JZK339" s="50"/>
      <c r="JZL339" s="50"/>
      <c r="JZM339" s="50"/>
      <c r="JZN339" s="50"/>
      <c r="JZO339" s="50"/>
      <c r="JZP339" s="50"/>
      <c r="JZQ339" s="50"/>
      <c r="JZR339" s="50"/>
      <c r="JZS339" s="50"/>
      <c r="JZT339" s="50"/>
      <c r="JZU339" s="50"/>
      <c r="JZV339" s="50"/>
      <c r="JZW339" s="50"/>
      <c r="JZX339" s="50"/>
      <c r="JZY339" s="50"/>
      <c r="JZZ339" s="50"/>
      <c r="KAA339" s="50"/>
      <c r="KAB339" s="50"/>
      <c r="KAC339" s="50"/>
      <c r="KAD339" s="50"/>
      <c r="KAE339" s="50"/>
      <c r="KAF339" s="50"/>
      <c r="KAG339" s="50"/>
      <c r="KAH339" s="50"/>
      <c r="KAI339" s="50"/>
      <c r="KAJ339" s="50"/>
      <c r="KAK339" s="50"/>
      <c r="KAL339" s="50"/>
      <c r="KAM339" s="50"/>
      <c r="KAN339" s="50"/>
      <c r="KAO339" s="50"/>
      <c r="KAP339" s="50"/>
      <c r="KAQ339" s="50"/>
      <c r="KAR339" s="50"/>
      <c r="KAS339" s="50"/>
      <c r="KAT339" s="50"/>
      <c r="KAU339" s="50"/>
      <c r="KAV339" s="50"/>
      <c r="KAW339" s="50"/>
      <c r="KAX339" s="50"/>
      <c r="KAY339" s="50"/>
      <c r="KAZ339" s="50"/>
      <c r="KBA339" s="50"/>
      <c r="KBB339" s="50"/>
      <c r="KBC339" s="50"/>
      <c r="KBD339" s="50"/>
      <c r="KBE339" s="50"/>
      <c r="KBF339" s="50"/>
      <c r="KBG339" s="50"/>
      <c r="KBH339" s="50"/>
      <c r="KBI339" s="50"/>
      <c r="KBJ339" s="50"/>
      <c r="KBK339" s="50"/>
      <c r="KBL339" s="50"/>
      <c r="KBM339" s="50"/>
      <c r="KBN339" s="50"/>
      <c r="KBO339" s="50"/>
      <c r="KBP339" s="50"/>
      <c r="KBQ339" s="50"/>
      <c r="KBR339" s="50"/>
      <c r="KBS339" s="50"/>
      <c r="KBT339" s="50"/>
      <c r="KBU339" s="50"/>
      <c r="KBV339" s="50"/>
      <c r="KBW339" s="50"/>
      <c r="KBX339" s="50"/>
      <c r="KBY339" s="50"/>
      <c r="KBZ339" s="50"/>
      <c r="KCA339" s="50"/>
      <c r="KCB339" s="50"/>
      <c r="KCC339" s="50"/>
      <c r="KCD339" s="50"/>
      <c r="KCE339" s="50"/>
      <c r="KCF339" s="50"/>
      <c r="KCG339" s="50"/>
      <c r="KCH339" s="50"/>
      <c r="KCI339" s="50"/>
      <c r="KCJ339" s="50"/>
      <c r="KCK339" s="50"/>
      <c r="KCL339" s="50"/>
      <c r="KCM339" s="50"/>
      <c r="KCN339" s="50"/>
      <c r="KCO339" s="50"/>
      <c r="KCP339" s="50"/>
      <c r="KCQ339" s="50"/>
      <c r="KCR339" s="50"/>
      <c r="KCS339" s="50"/>
      <c r="KCT339" s="50"/>
      <c r="KCU339" s="50"/>
      <c r="KCV339" s="50"/>
      <c r="KCW339" s="50"/>
      <c r="KCX339" s="50"/>
      <c r="KCY339" s="50"/>
      <c r="KCZ339" s="50"/>
      <c r="KDA339" s="50"/>
      <c r="KDB339" s="50"/>
      <c r="KDC339" s="50"/>
      <c r="KDD339" s="50"/>
      <c r="KDE339" s="50"/>
      <c r="KDF339" s="50"/>
      <c r="KDG339" s="50"/>
      <c r="KDH339" s="50"/>
      <c r="KDI339" s="50"/>
      <c r="KDJ339" s="50"/>
      <c r="KDK339" s="50"/>
      <c r="KDL339" s="50"/>
      <c r="KDM339" s="50"/>
      <c r="KDN339" s="50"/>
      <c r="KDO339" s="50"/>
      <c r="KDP339" s="50"/>
      <c r="KDQ339" s="50"/>
      <c r="KDR339" s="50"/>
      <c r="KDS339" s="50"/>
      <c r="KDT339" s="50"/>
      <c r="KDU339" s="50"/>
      <c r="KDV339" s="50"/>
      <c r="KDW339" s="50"/>
      <c r="KDX339" s="50"/>
      <c r="KDY339" s="50"/>
      <c r="KDZ339" s="50"/>
      <c r="KEA339" s="50"/>
      <c r="KEB339" s="50"/>
      <c r="KEC339" s="50"/>
      <c r="KED339" s="50"/>
      <c r="KEE339" s="50"/>
      <c r="KEF339" s="50"/>
      <c r="KEG339" s="50"/>
      <c r="KEH339" s="50"/>
      <c r="KEI339" s="50"/>
      <c r="KEJ339" s="50"/>
      <c r="KEK339" s="50"/>
      <c r="KEL339" s="50"/>
      <c r="KEM339" s="50"/>
      <c r="KEN339" s="50"/>
      <c r="KEO339" s="50"/>
      <c r="KEP339" s="50"/>
      <c r="KEQ339" s="50"/>
      <c r="KER339" s="50"/>
      <c r="KES339" s="50"/>
      <c r="KET339" s="50"/>
      <c r="KEU339" s="50"/>
      <c r="KEV339" s="50"/>
      <c r="KEW339" s="50"/>
      <c r="KEX339" s="50"/>
      <c r="KEY339" s="50"/>
      <c r="KEZ339" s="50"/>
      <c r="KFA339" s="50"/>
      <c r="KFB339" s="50"/>
      <c r="KFC339" s="50"/>
      <c r="KFD339" s="50"/>
      <c r="KFE339" s="50"/>
      <c r="KFF339" s="50"/>
      <c r="KFG339" s="50"/>
      <c r="KFH339" s="50"/>
      <c r="KFI339" s="50"/>
      <c r="KFJ339" s="50"/>
      <c r="KFK339" s="50"/>
      <c r="KFL339" s="50"/>
      <c r="KFM339" s="50"/>
      <c r="KFN339" s="50"/>
      <c r="KFO339" s="50"/>
      <c r="KFP339" s="50"/>
      <c r="KFQ339" s="50"/>
      <c r="KFR339" s="50"/>
      <c r="KFS339" s="50"/>
      <c r="KFT339" s="50"/>
      <c r="KFU339" s="50"/>
      <c r="KFV339" s="50"/>
      <c r="KFW339" s="50"/>
      <c r="KFX339" s="50"/>
      <c r="KFY339" s="50"/>
      <c r="KFZ339" s="50"/>
      <c r="KGA339" s="50"/>
      <c r="KGB339" s="50"/>
      <c r="KGC339" s="50"/>
      <c r="KGD339" s="50"/>
      <c r="KGE339" s="50"/>
      <c r="KGF339" s="50"/>
      <c r="KGG339" s="50"/>
      <c r="KGH339" s="50"/>
      <c r="KGI339" s="50"/>
      <c r="KGJ339" s="50"/>
      <c r="KGK339" s="50"/>
      <c r="KGL339" s="50"/>
      <c r="KGM339" s="50"/>
      <c r="KGN339" s="50"/>
      <c r="KGO339" s="50"/>
      <c r="KGP339" s="50"/>
      <c r="KGQ339" s="50"/>
      <c r="KGR339" s="50"/>
      <c r="KGS339" s="50"/>
      <c r="KGT339" s="50"/>
      <c r="KGU339" s="50"/>
      <c r="KGV339" s="50"/>
      <c r="KGW339" s="50"/>
      <c r="KGX339" s="50"/>
      <c r="KGY339" s="50"/>
      <c r="KGZ339" s="50"/>
      <c r="KHA339" s="50"/>
      <c r="KHB339" s="50"/>
      <c r="KHC339" s="50"/>
      <c r="KHD339" s="50"/>
      <c r="KHE339" s="50"/>
      <c r="KHF339" s="50"/>
      <c r="KHG339" s="50"/>
      <c r="KHH339" s="50"/>
      <c r="KHI339" s="50"/>
      <c r="KHJ339" s="50"/>
      <c r="KHK339" s="50"/>
      <c r="KHL339" s="50"/>
      <c r="KHM339" s="50"/>
      <c r="KHN339" s="50"/>
      <c r="KHO339" s="50"/>
      <c r="KHP339" s="50"/>
      <c r="KHQ339" s="50"/>
      <c r="KHR339" s="50"/>
      <c r="KHS339" s="50"/>
      <c r="KHT339" s="50"/>
      <c r="KHU339" s="50"/>
      <c r="KHV339" s="50"/>
      <c r="KHW339" s="50"/>
      <c r="KHX339" s="50"/>
      <c r="KHY339" s="50"/>
      <c r="KHZ339" s="50"/>
      <c r="KIA339" s="50"/>
      <c r="KIB339" s="50"/>
      <c r="KIC339" s="50"/>
      <c r="KID339" s="50"/>
      <c r="KIE339" s="50"/>
      <c r="KIF339" s="50"/>
      <c r="KIG339" s="50"/>
      <c r="KIH339" s="50"/>
      <c r="KII339" s="50"/>
      <c r="KIJ339" s="50"/>
      <c r="KIL339" s="50"/>
      <c r="KIN339" s="50"/>
      <c r="KIO339" s="50"/>
      <c r="KIP339" s="50"/>
      <c r="KIQ339" s="50"/>
      <c r="KIR339" s="50"/>
      <c r="KIS339" s="50"/>
      <c r="KIT339" s="50"/>
      <c r="KIU339" s="50"/>
      <c r="KIZ339" s="50"/>
      <c r="KJA339" s="50"/>
      <c r="KJB339" s="50"/>
      <c r="KJC339" s="50"/>
      <c r="KJD339" s="50"/>
      <c r="KJE339" s="50"/>
      <c r="KJF339" s="50"/>
      <c r="KJG339" s="50"/>
      <c r="KJH339" s="50"/>
      <c r="KJI339" s="50"/>
      <c r="KJJ339" s="50"/>
      <c r="KJK339" s="50"/>
      <c r="KJL339" s="50"/>
      <c r="KJM339" s="50"/>
      <c r="KJN339" s="50"/>
      <c r="KJO339" s="50"/>
      <c r="KJP339" s="50"/>
      <c r="KJQ339" s="50"/>
      <c r="KJR339" s="50"/>
      <c r="KJS339" s="50"/>
      <c r="KJT339" s="50"/>
      <c r="KJU339" s="50"/>
      <c r="KJV339" s="50"/>
      <c r="KJW339" s="50"/>
      <c r="KJX339" s="50"/>
      <c r="KJY339" s="50"/>
      <c r="KJZ339" s="50"/>
      <c r="KKA339" s="50"/>
      <c r="KKB339" s="50"/>
      <c r="KKC339" s="50"/>
      <c r="KKD339" s="50"/>
      <c r="KKE339" s="50"/>
      <c r="KKF339" s="50"/>
      <c r="KKG339" s="50"/>
      <c r="KKH339" s="50"/>
      <c r="KKI339" s="50"/>
      <c r="KKJ339" s="50"/>
      <c r="KKK339" s="50"/>
      <c r="KKL339" s="50"/>
      <c r="KKM339" s="50"/>
      <c r="KKN339" s="50"/>
      <c r="KKO339" s="50"/>
      <c r="KKP339" s="50"/>
      <c r="KKQ339" s="50"/>
      <c r="KKR339" s="50"/>
      <c r="KKS339" s="50"/>
      <c r="KKT339" s="50"/>
      <c r="KKU339" s="50"/>
      <c r="KKV339" s="50"/>
      <c r="KKW339" s="50"/>
      <c r="KKX339" s="50"/>
      <c r="KKY339" s="50"/>
      <c r="KKZ339" s="50"/>
      <c r="KLA339" s="50"/>
      <c r="KLB339" s="50"/>
      <c r="KLC339" s="50"/>
      <c r="KLD339" s="50"/>
      <c r="KLE339" s="50"/>
      <c r="KLF339" s="50"/>
      <c r="KLG339" s="50"/>
      <c r="KLH339" s="50"/>
      <c r="KLI339" s="50"/>
      <c r="KLJ339" s="50"/>
      <c r="KLK339" s="50"/>
      <c r="KLL339" s="50"/>
      <c r="KLM339" s="50"/>
      <c r="KLN339" s="50"/>
      <c r="KLO339" s="50"/>
      <c r="KLP339" s="50"/>
      <c r="KLQ339" s="50"/>
      <c r="KLR339" s="50"/>
      <c r="KLS339" s="50"/>
      <c r="KLT339" s="50"/>
      <c r="KLU339" s="50"/>
      <c r="KLV339" s="50"/>
      <c r="KLW339" s="50"/>
      <c r="KLX339" s="50"/>
      <c r="KLY339" s="50"/>
      <c r="KLZ339" s="50"/>
      <c r="KMA339" s="50"/>
      <c r="KMB339" s="50"/>
      <c r="KMC339" s="50"/>
      <c r="KMD339" s="50"/>
      <c r="KME339" s="50"/>
      <c r="KMF339" s="50"/>
      <c r="KMG339" s="50"/>
      <c r="KMH339" s="50"/>
      <c r="KMI339" s="50"/>
      <c r="KMJ339" s="50"/>
      <c r="KMK339" s="50"/>
      <c r="KML339" s="50"/>
      <c r="KMM339" s="50"/>
      <c r="KMN339" s="50"/>
      <c r="KMO339" s="50"/>
      <c r="KMP339" s="50"/>
      <c r="KMQ339" s="50"/>
      <c r="KMR339" s="50"/>
      <c r="KMS339" s="50"/>
      <c r="KMT339" s="50"/>
      <c r="KMU339" s="50"/>
      <c r="KMV339" s="50"/>
      <c r="KMW339" s="50"/>
      <c r="KMX339" s="50"/>
      <c r="KMY339" s="50"/>
      <c r="KMZ339" s="50"/>
      <c r="KNA339" s="50"/>
      <c r="KNB339" s="50"/>
      <c r="KNC339" s="50"/>
      <c r="KND339" s="50"/>
      <c r="KNE339" s="50"/>
      <c r="KNF339" s="50"/>
      <c r="KNG339" s="50"/>
      <c r="KNH339" s="50"/>
      <c r="KNI339" s="50"/>
      <c r="KNJ339" s="50"/>
      <c r="KNK339" s="50"/>
      <c r="KNL339" s="50"/>
      <c r="KNM339" s="50"/>
      <c r="KNN339" s="50"/>
      <c r="KNO339" s="50"/>
      <c r="KNP339" s="50"/>
      <c r="KNQ339" s="50"/>
      <c r="KNR339" s="50"/>
      <c r="KNS339" s="50"/>
      <c r="KNT339" s="50"/>
      <c r="KNU339" s="50"/>
      <c r="KNV339" s="50"/>
      <c r="KNW339" s="50"/>
      <c r="KNX339" s="50"/>
      <c r="KNY339" s="50"/>
      <c r="KNZ339" s="50"/>
      <c r="KOA339" s="50"/>
      <c r="KOB339" s="50"/>
      <c r="KOC339" s="50"/>
      <c r="KOD339" s="50"/>
      <c r="KOE339" s="50"/>
      <c r="KOF339" s="50"/>
      <c r="KOG339" s="50"/>
      <c r="KOH339" s="50"/>
      <c r="KOI339" s="50"/>
      <c r="KOJ339" s="50"/>
      <c r="KOK339" s="50"/>
      <c r="KOL339" s="50"/>
      <c r="KOM339" s="50"/>
      <c r="KON339" s="50"/>
      <c r="KOO339" s="50"/>
      <c r="KOP339" s="50"/>
      <c r="KOQ339" s="50"/>
      <c r="KOR339" s="50"/>
      <c r="KOS339" s="50"/>
      <c r="KOT339" s="50"/>
      <c r="KOU339" s="50"/>
      <c r="KOV339" s="50"/>
      <c r="KOW339" s="50"/>
      <c r="KOX339" s="50"/>
      <c r="KOY339" s="50"/>
      <c r="KOZ339" s="50"/>
      <c r="KPA339" s="50"/>
      <c r="KPB339" s="50"/>
      <c r="KPC339" s="50"/>
      <c r="KPD339" s="50"/>
      <c r="KPE339" s="50"/>
      <c r="KPF339" s="50"/>
      <c r="KPG339" s="50"/>
      <c r="KPH339" s="50"/>
      <c r="KPI339" s="50"/>
      <c r="KPJ339" s="50"/>
      <c r="KPK339" s="50"/>
      <c r="KPL339" s="50"/>
      <c r="KPM339" s="50"/>
      <c r="KPN339" s="50"/>
      <c r="KPO339" s="50"/>
      <c r="KPP339" s="50"/>
      <c r="KPQ339" s="50"/>
      <c r="KPR339" s="50"/>
      <c r="KPS339" s="50"/>
      <c r="KPT339" s="50"/>
      <c r="KPU339" s="50"/>
      <c r="KPV339" s="50"/>
      <c r="KPW339" s="50"/>
      <c r="KPX339" s="50"/>
      <c r="KPY339" s="50"/>
      <c r="KPZ339" s="50"/>
      <c r="KQA339" s="50"/>
      <c r="KQB339" s="50"/>
      <c r="KQC339" s="50"/>
      <c r="KQD339" s="50"/>
      <c r="KQE339" s="50"/>
      <c r="KQF339" s="50"/>
      <c r="KQG339" s="50"/>
      <c r="KQH339" s="50"/>
      <c r="KQI339" s="50"/>
      <c r="KQJ339" s="50"/>
      <c r="KQK339" s="50"/>
      <c r="KQL339" s="50"/>
      <c r="KQM339" s="50"/>
      <c r="KQN339" s="50"/>
      <c r="KQO339" s="50"/>
      <c r="KQP339" s="50"/>
      <c r="KQQ339" s="50"/>
      <c r="KQR339" s="50"/>
      <c r="KQS339" s="50"/>
      <c r="KQT339" s="50"/>
      <c r="KQU339" s="50"/>
      <c r="KQV339" s="50"/>
      <c r="KQW339" s="50"/>
      <c r="KQX339" s="50"/>
      <c r="KQY339" s="50"/>
      <c r="KQZ339" s="50"/>
      <c r="KRA339" s="50"/>
      <c r="KRB339" s="50"/>
      <c r="KRC339" s="50"/>
      <c r="KRD339" s="50"/>
      <c r="KRE339" s="50"/>
      <c r="KRF339" s="50"/>
      <c r="KRG339" s="50"/>
      <c r="KRH339" s="50"/>
      <c r="KRI339" s="50"/>
      <c r="KRJ339" s="50"/>
      <c r="KRK339" s="50"/>
      <c r="KRL339" s="50"/>
      <c r="KRM339" s="50"/>
      <c r="KRN339" s="50"/>
      <c r="KRO339" s="50"/>
      <c r="KRP339" s="50"/>
      <c r="KRQ339" s="50"/>
      <c r="KRR339" s="50"/>
      <c r="KRS339" s="50"/>
      <c r="KRT339" s="50"/>
      <c r="KRU339" s="50"/>
      <c r="KRV339" s="50"/>
      <c r="KRW339" s="50"/>
      <c r="KRX339" s="50"/>
      <c r="KRY339" s="50"/>
      <c r="KRZ339" s="50"/>
      <c r="KSA339" s="50"/>
      <c r="KSB339" s="50"/>
      <c r="KSC339" s="50"/>
      <c r="KSD339" s="50"/>
      <c r="KSE339" s="50"/>
      <c r="KSF339" s="50"/>
      <c r="KSH339" s="50"/>
      <c r="KSJ339" s="50"/>
      <c r="KSK339" s="50"/>
      <c r="KSL339" s="50"/>
      <c r="KSM339" s="50"/>
      <c r="KSN339" s="50"/>
      <c r="KSO339" s="50"/>
      <c r="KSP339" s="50"/>
      <c r="KSQ339" s="50"/>
      <c r="KSV339" s="50"/>
      <c r="KSW339" s="50"/>
      <c r="KSX339" s="50"/>
      <c r="KSY339" s="50"/>
      <c r="KSZ339" s="50"/>
      <c r="KTA339" s="50"/>
      <c r="KTB339" s="50"/>
      <c r="KTC339" s="50"/>
      <c r="KTD339" s="50"/>
      <c r="KTE339" s="50"/>
      <c r="KTF339" s="50"/>
      <c r="KTG339" s="50"/>
      <c r="KTH339" s="50"/>
      <c r="KTI339" s="50"/>
      <c r="KTJ339" s="50"/>
      <c r="KTK339" s="50"/>
      <c r="KTL339" s="50"/>
      <c r="KTM339" s="50"/>
      <c r="KTN339" s="50"/>
      <c r="KTO339" s="50"/>
      <c r="KTP339" s="50"/>
      <c r="KTQ339" s="50"/>
      <c r="KTR339" s="50"/>
      <c r="KTS339" s="50"/>
      <c r="KTT339" s="50"/>
      <c r="KTU339" s="50"/>
      <c r="KTV339" s="50"/>
      <c r="KTW339" s="50"/>
      <c r="KTX339" s="50"/>
      <c r="KTY339" s="50"/>
      <c r="KTZ339" s="50"/>
      <c r="KUA339" s="50"/>
      <c r="KUB339" s="50"/>
      <c r="KUC339" s="50"/>
      <c r="KUD339" s="50"/>
      <c r="KUE339" s="50"/>
      <c r="KUF339" s="50"/>
      <c r="KUG339" s="50"/>
      <c r="KUH339" s="50"/>
      <c r="KUI339" s="50"/>
      <c r="KUJ339" s="50"/>
      <c r="KUK339" s="50"/>
      <c r="KUL339" s="50"/>
      <c r="KUM339" s="50"/>
      <c r="KUN339" s="50"/>
      <c r="KUO339" s="50"/>
      <c r="KUP339" s="50"/>
      <c r="KUQ339" s="50"/>
      <c r="KUR339" s="50"/>
      <c r="KUS339" s="50"/>
      <c r="KUT339" s="50"/>
      <c r="KUU339" s="50"/>
      <c r="KUV339" s="50"/>
      <c r="KUW339" s="50"/>
      <c r="KUX339" s="50"/>
      <c r="KUY339" s="50"/>
      <c r="KUZ339" s="50"/>
      <c r="KVA339" s="50"/>
      <c r="KVB339" s="50"/>
      <c r="KVC339" s="50"/>
      <c r="KVD339" s="50"/>
      <c r="KVE339" s="50"/>
      <c r="KVF339" s="50"/>
      <c r="KVG339" s="50"/>
      <c r="KVH339" s="50"/>
      <c r="KVI339" s="50"/>
      <c r="KVJ339" s="50"/>
      <c r="KVK339" s="50"/>
      <c r="KVL339" s="50"/>
      <c r="KVM339" s="50"/>
      <c r="KVN339" s="50"/>
      <c r="KVO339" s="50"/>
      <c r="KVP339" s="50"/>
      <c r="KVQ339" s="50"/>
      <c r="KVR339" s="50"/>
      <c r="KVS339" s="50"/>
      <c r="KVT339" s="50"/>
      <c r="KVU339" s="50"/>
      <c r="KVV339" s="50"/>
      <c r="KVW339" s="50"/>
      <c r="KVX339" s="50"/>
      <c r="KVY339" s="50"/>
      <c r="KVZ339" s="50"/>
      <c r="KWA339" s="50"/>
      <c r="KWB339" s="50"/>
      <c r="KWC339" s="50"/>
      <c r="KWD339" s="50"/>
      <c r="KWE339" s="50"/>
      <c r="KWF339" s="50"/>
      <c r="KWG339" s="50"/>
      <c r="KWH339" s="50"/>
      <c r="KWI339" s="50"/>
      <c r="KWJ339" s="50"/>
      <c r="KWK339" s="50"/>
      <c r="KWL339" s="50"/>
      <c r="KWM339" s="50"/>
      <c r="KWN339" s="50"/>
      <c r="KWO339" s="50"/>
      <c r="KWP339" s="50"/>
      <c r="KWQ339" s="50"/>
      <c r="KWR339" s="50"/>
      <c r="KWS339" s="50"/>
      <c r="KWT339" s="50"/>
      <c r="KWU339" s="50"/>
      <c r="KWV339" s="50"/>
      <c r="KWW339" s="50"/>
      <c r="KWX339" s="50"/>
      <c r="KWY339" s="50"/>
      <c r="KWZ339" s="50"/>
      <c r="KXA339" s="50"/>
      <c r="KXB339" s="50"/>
      <c r="KXC339" s="50"/>
      <c r="KXD339" s="50"/>
      <c r="KXE339" s="50"/>
      <c r="KXF339" s="50"/>
      <c r="KXG339" s="50"/>
      <c r="KXH339" s="50"/>
      <c r="KXI339" s="50"/>
      <c r="KXJ339" s="50"/>
      <c r="KXK339" s="50"/>
      <c r="KXL339" s="50"/>
      <c r="KXM339" s="50"/>
      <c r="KXN339" s="50"/>
      <c r="KXO339" s="50"/>
      <c r="KXP339" s="50"/>
      <c r="KXQ339" s="50"/>
      <c r="KXR339" s="50"/>
      <c r="KXS339" s="50"/>
      <c r="KXT339" s="50"/>
      <c r="KXU339" s="50"/>
      <c r="KXV339" s="50"/>
      <c r="KXW339" s="50"/>
      <c r="KXX339" s="50"/>
      <c r="KXY339" s="50"/>
      <c r="KXZ339" s="50"/>
      <c r="KYA339" s="50"/>
      <c r="KYB339" s="50"/>
      <c r="KYC339" s="50"/>
      <c r="KYD339" s="50"/>
      <c r="KYE339" s="50"/>
      <c r="KYF339" s="50"/>
      <c r="KYG339" s="50"/>
      <c r="KYH339" s="50"/>
      <c r="KYI339" s="50"/>
      <c r="KYJ339" s="50"/>
      <c r="KYK339" s="50"/>
      <c r="KYL339" s="50"/>
      <c r="KYM339" s="50"/>
      <c r="KYN339" s="50"/>
      <c r="KYO339" s="50"/>
      <c r="KYP339" s="50"/>
      <c r="KYQ339" s="50"/>
      <c r="KYR339" s="50"/>
      <c r="KYS339" s="50"/>
      <c r="KYT339" s="50"/>
      <c r="KYU339" s="50"/>
      <c r="KYV339" s="50"/>
      <c r="KYW339" s="50"/>
      <c r="KYX339" s="50"/>
      <c r="KYY339" s="50"/>
      <c r="KYZ339" s="50"/>
      <c r="KZA339" s="50"/>
      <c r="KZB339" s="50"/>
      <c r="KZC339" s="50"/>
      <c r="KZD339" s="50"/>
      <c r="KZE339" s="50"/>
      <c r="KZF339" s="50"/>
      <c r="KZG339" s="50"/>
      <c r="KZH339" s="50"/>
      <c r="KZI339" s="50"/>
      <c r="KZJ339" s="50"/>
      <c r="KZK339" s="50"/>
      <c r="KZL339" s="50"/>
      <c r="KZM339" s="50"/>
      <c r="KZN339" s="50"/>
      <c r="KZO339" s="50"/>
      <c r="KZP339" s="50"/>
      <c r="KZQ339" s="50"/>
      <c r="KZR339" s="50"/>
      <c r="KZS339" s="50"/>
      <c r="KZT339" s="50"/>
      <c r="KZU339" s="50"/>
      <c r="KZV339" s="50"/>
      <c r="KZW339" s="50"/>
      <c r="KZX339" s="50"/>
      <c r="KZY339" s="50"/>
      <c r="KZZ339" s="50"/>
      <c r="LAA339" s="50"/>
      <c r="LAB339" s="50"/>
      <c r="LAC339" s="50"/>
      <c r="LAD339" s="50"/>
      <c r="LAE339" s="50"/>
      <c r="LAF339" s="50"/>
      <c r="LAG339" s="50"/>
      <c r="LAH339" s="50"/>
      <c r="LAI339" s="50"/>
      <c r="LAJ339" s="50"/>
      <c r="LAK339" s="50"/>
      <c r="LAL339" s="50"/>
      <c r="LAM339" s="50"/>
      <c r="LAN339" s="50"/>
      <c r="LAO339" s="50"/>
      <c r="LAP339" s="50"/>
      <c r="LAQ339" s="50"/>
      <c r="LAR339" s="50"/>
      <c r="LAS339" s="50"/>
      <c r="LAT339" s="50"/>
      <c r="LAU339" s="50"/>
      <c r="LAV339" s="50"/>
      <c r="LAW339" s="50"/>
      <c r="LAX339" s="50"/>
      <c r="LAY339" s="50"/>
      <c r="LAZ339" s="50"/>
      <c r="LBA339" s="50"/>
      <c r="LBB339" s="50"/>
      <c r="LBC339" s="50"/>
      <c r="LBD339" s="50"/>
      <c r="LBE339" s="50"/>
      <c r="LBF339" s="50"/>
      <c r="LBG339" s="50"/>
      <c r="LBH339" s="50"/>
      <c r="LBI339" s="50"/>
      <c r="LBJ339" s="50"/>
      <c r="LBK339" s="50"/>
      <c r="LBL339" s="50"/>
      <c r="LBM339" s="50"/>
      <c r="LBN339" s="50"/>
      <c r="LBO339" s="50"/>
      <c r="LBP339" s="50"/>
      <c r="LBQ339" s="50"/>
      <c r="LBR339" s="50"/>
      <c r="LBS339" s="50"/>
      <c r="LBT339" s="50"/>
      <c r="LBU339" s="50"/>
      <c r="LBV339" s="50"/>
      <c r="LBW339" s="50"/>
      <c r="LBX339" s="50"/>
      <c r="LBY339" s="50"/>
      <c r="LBZ339" s="50"/>
      <c r="LCA339" s="50"/>
      <c r="LCB339" s="50"/>
      <c r="LCD339" s="50"/>
      <c r="LCF339" s="50"/>
      <c r="LCG339" s="50"/>
      <c r="LCH339" s="50"/>
      <c r="LCI339" s="50"/>
      <c r="LCJ339" s="50"/>
      <c r="LCK339" s="50"/>
      <c r="LCL339" s="50"/>
      <c r="LCM339" s="50"/>
      <c r="LCR339" s="50"/>
      <c r="LCS339" s="50"/>
      <c r="LCT339" s="50"/>
      <c r="LCU339" s="50"/>
      <c r="LCV339" s="50"/>
      <c r="LCW339" s="50"/>
      <c r="LCX339" s="50"/>
      <c r="LCY339" s="50"/>
      <c r="LCZ339" s="50"/>
      <c r="LDA339" s="50"/>
      <c r="LDB339" s="50"/>
      <c r="LDC339" s="50"/>
      <c r="LDD339" s="50"/>
      <c r="LDE339" s="50"/>
      <c r="LDF339" s="50"/>
      <c r="LDG339" s="50"/>
      <c r="LDH339" s="50"/>
      <c r="LDI339" s="50"/>
      <c r="LDJ339" s="50"/>
      <c r="LDK339" s="50"/>
      <c r="LDL339" s="50"/>
      <c r="LDM339" s="50"/>
      <c r="LDN339" s="50"/>
      <c r="LDO339" s="50"/>
      <c r="LDP339" s="50"/>
      <c r="LDQ339" s="50"/>
      <c r="LDR339" s="50"/>
      <c r="LDS339" s="50"/>
      <c r="LDT339" s="50"/>
      <c r="LDU339" s="50"/>
      <c r="LDV339" s="50"/>
      <c r="LDW339" s="50"/>
      <c r="LDX339" s="50"/>
      <c r="LDY339" s="50"/>
      <c r="LDZ339" s="50"/>
      <c r="LEA339" s="50"/>
      <c r="LEB339" s="50"/>
      <c r="LEC339" s="50"/>
      <c r="LED339" s="50"/>
      <c r="LEE339" s="50"/>
      <c r="LEF339" s="50"/>
      <c r="LEG339" s="50"/>
      <c r="LEH339" s="50"/>
      <c r="LEI339" s="50"/>
      <c r="LEJ339" s="50"/>
      <c r="LEK339" s="50"/>
      <c r="LEL339" s="50"/>
      <c r="LEM339" s="50"/>
      <c r="LEN339" s="50"/>
      <c r="LEO339" s="50"/>
      <c r="LEP339" s="50"/>
      <c r="LEQ339" s="50"/>
      <c r="LER339" s="50"/>
      <c r="LES339" s="50"/>
      <c r="LET339" s="50"/>
      <c r="LEU339" s="50"/>
      <c r="LEV339" s="50"/>
      <c r="LEW339" s="50"/>
      <c r="LEX339" s="50"/>
      <c r="LEY339" s="50"/>
      <c r="LEZ339" s="50"/>
      <c r="LFA339" s="50"/>
      <c r="LFB339" s="50"/>
      <c r="LFC339" s="50"/>
      <c r="LFD339" s="50"/>
      <c r="LFE339" s="50"/>
      <c r="LFF339" s="50"/>
      <c r="LFG339" s="50"/>
      <c r="LFH339" s="50"/>
      <c r="LFI339" s="50"/>
      <c r="LFJ339" s="50"/>
      <c r="LFK339" s="50"/>
      <c r="LFL339" s="50"/>
      <c r="LFM339" s="50"/>
      <c r="LFN339" s="50"/>
      <c r="LFO339" s="50"/>
      <c r="LFP339" s="50"/>
      <c r="LFQ339" s="50"/>
      <c r="LFR339" s="50"/>
      <c r="LFS339" s="50"/>
      <c r="LFT339" s="50"/>
      <c r="LFU339" s="50"/>
      <c r="LFV339" s="50"/>
      <c r="LFW339" s="50"/>
      <c r="LFX339" s="50"/>
      <c r="LFY339" s="50"/>
      <c r="LFZ339" s="50"/>
      <c r="LGA339" s="50"/>
      <c r="LGB339" s="50"/>
      <c r="LGC339" s="50"/>
      <c r="LGD339" s="50"/>
      <c r="LGE339" s="50"/>
      <c r="LGF339" s="50"/>
      <c r="LGG339" s="50"/>
      <c r="LGH339" s="50"/>
      <c r="LGI339" s="50"/>
      <c r="LGJ339" s="50"/>
      <c r="LGK339" s="50"/>
      <c r="LGL339" s="50"/>
      <c r="LGM339" s="50"/>
      <c r="LGN339" s="50"/>
      <c r="LGO339" s="50"/>
      <c r="LGP339" s="50"/>
      <c r="LGQ339" s="50"/>
      <c r="LGR339" s="50"/>
      <c r="LGS339" s="50"/>
      <c r="LGT339" s="50"/>
      <c r="LGU339" s="50"/>
      <c r="LGV339" s="50"/>
      <c r="LGW339" s="50"/>
      <c r="LGX339" s="50"/>
      <c r="LGY339" s="50"/>
      <c r="LGZ339" s="50"/>
      <c r="LHA339" s="50"/>
      <c r="LHB339" s="50"/>
      <c r="LHC339" s="50"/>
      <c r="LHD339" s="50"/>
      <c r="LHE339" s="50"/>
      <c r="LHF339" s="50"/>
      <c r="LHG339" s="50"/>
      <c r="LHH339" s="50"/>
      <c r="LHI339" s="50"/>
      <c r="LHJ339" s="50"/>
      <c r="LHK339" s="50"/>
      <c r="LHL339" s="50"/>
      <c r="LHM339" s="50"/>
      <c r="LHN339" s="50"/>
      <c r="LHO339" s="50"/>
      <c r="LHP339" s="50"/>
      <c r="LHQ339" s="50"/>
      <c r="LHR339" s="50"/>
      <c r="LHS339" s="50"/>
      <c r="LHT339" s="50"/>
      <c r="LHU339" s="50"/>
      <c r="LHV339" s="50"/>
      <c r="LHW339" s="50"/>
      <c r="LHX339" s="50"/>
      <c r="LHY339" s="50"/>
      <c r="LHZ339" s="50"/>
      <c r="LIA339" s="50"/>
      <c r="LIB339" s="50"/>
      <c r="LIC339" s="50"/>
      <c r="LID339" s="50"/>
      <c r="LIE339" s="50"/>
      <c r="LIF339" s="50"/>
      <c r="LIG339" s="50"/>
      <c r="LIH339" s="50"/>
      <c r="LII339" s="50"/>
      <c r="LIJ339" s="50"/>
      <c r="LIK339" s="50"/>
      <c r="LIL339" s="50"/>
      <c r="LIM339" s="50"/>
      <c r="LIN339" s="50"/>
      <c r="LIO339" s="50"/>
      <c r="LIP339" s="50"/>
      <c r="LIQ339" s="50"/>
      <c r="LIR339" s="50"/>
      <c r="LIS339" s="50"/>
      <c r="LIT339" s="50"/>
      <c r="LIU339" s="50"/>
      <c r="LIV339" s="50"/>
      <c r="LIW339" s="50"/>
      <c r="LIX339" s="50"/>
      <c r="LIY339" s="50"/>
      <c r="LIZ339" s="50"/>
      <c r="LJA339" s="50"/>
      <c r="LJB339" s="50"/>
      <c r="LJC339" s="50"/>
      <c r="LJD339" s="50"/>
      <c r="LJE339" s="50"/>
      <c r="LJF339" s="50"/>
      <c r="LJG339" s="50"/>
      <c r="LJH339" s="50"/>
      <c r="LJI339" s="50"/>
      <c r="LJJ339" s="50"/>
      <c r="LJK339" s="50"/>
      <c r="LJL339" s="50"/>
      <c r="LJM339" s="50"/>
      <c r="LJN339" s="50"/>
      <c r="LJO339" s="50"/>
      <c r="LJP339" s="50"/>
      <c r="LJQ339" s="50"/>
      <c r="LJR339" s="50"/>
      <c r="LJS339" s="50"/>
      <c r="LJT339" s="50"/>
      <c r="LJU339" s="50"/>
      <c r="LJV339" s="50"/>
      <c r="LJW339" s="50"/>
      <c r="LJX339" s="50"/>
      <c r="LJY339" s="50"/>
      <c r="LJZ339" s="50"/>
      <c r="LKA339" s="50"/>
      <c r="LKB339" s="50"/>
      <c r="LKC339" s="50"/>
      <c r="LKD339" s="50"/>
      <c r="LKE339" s="50"/>
      <c r="LKF339" s="50"/>
      <c r="LKG339" s="50"/>
      <c r="LKH339" s="50"/>
      <c r="LKI339" s="50"/>
      <c r="LKJ339" s="50"/>
      <c r="LKK339" s="50"/>
      <c r="LKL339" s="50"/>
      <c r="LKM339" s="50"/>
      <c r="LKN339" s="50"/>
      <c r="LKO339" s="50"/>
      <c r="LKP339" s="50"/>
      <c r="LKQ339" s="50"/>
      <c r="LKR339" s="50"/>
      <c r="LKS339" s="50"/>
      <c r="LKT339" s="50"/>
      <c r="LKU339" s="50"/>
      <c r="LKV339" s="50"/>
      <c r="LKW339" s="50"/>
      <c r="LKX339" s="50"/>
      <c r="LKY339" s="50"/>
      <c r="LKZ339" s="50"/>
      <c r="LLA339" s="50"/>
      <c r="LLB339" s="50"/>
      <c r="LLC339" s="50"/>
      <c r="LLD339" s="50"/>
      <c r="LLE339" s="50"/>
      <c r="LLF339" s="50"/>
      <c r="LLG339" s="50"/>
      <c r="LLH339" s="50"/>
      <c r="LLI339" s="50"/>
      <c r="LLJ339" s="50"/>
      <c r="LLK339" s="50"/>
      <c r="LLL339" s="50"/>
      <c r="LLM339" s="50"/>
      <c r="LLN339" s="50"/>
      <c r="LLO339" s="50"/>
      <c r="LLP339" s="50"/>
      <c r="LLQ339" s="50"/>
      <c r="LLR339" s="50"/>
      <c r="LLS339" s="50"/>
      <c r="LLT339" s="50"/>
      <c r="LLU339" s="50"/>
      <c r="LLV339" s="50"/>
      <c r="LLW339" s="50"/>
      <c r="LLX339" s="50"/>
      <c r="LLZ339" s="50"/>
      <c r="LMB339" s="50"/>
      <c r="LMC339" s="50"/>
      <c r="LMD339" s="50"/>
      <c r="LME339" s="50"/>
      <c r="LMF339" s="50"/>
      <c r="LMG339" s="50"/>
      <c r="LMH339" s="50"/>
      <c r="LMI339" s="50"/>
      <c r="LMN339" s="50"/>
      <c r="LMO339" s="50"/>
      <c r="LMP339" s="50"/>
      <c r="LMQ339" s="50"/>
      <c r="LMR339" s="50"/>
      <c r="LMS339" s="50"/>
      <c r="LMT339" s="50"/>
      <c r="LMU339" s="50"/>
      <c r="LMV339" s="50"/>
      <c r="LMW339" s="50"/>
      <c r="LMX339" s="50"/>
      <c r="LMY339" s="50"/>
      <c r="LMZ339" s="50"/>
      <c r="LNA339" s="50"/>
      <c r="LNB339" s="50"/>
      <c r="LNC339" s="50"/>
      <c r="LND339" s="50"/>
      <c r="LNE339" s="50"/>
      <c r="LNF339" s="50"/>
      <c r="LNG339" s="50"/>
      <c r="LNH339" s="50"/>
      <c r="LNI339" s="50"/>
      <c r="LNJ339" s="50"/>
      <c r="LNK339" s="50"/>
      <c r="LNL339" s="50"/>
      <c r="LNM339" s="50"/>
      <c r="LNN339" s="50"/>
      <c r="LNO339" s="50"/>
      <c r="LNP339" s="50"/>
      <c r="LNQ339" s="50"/>
      <c r="LNR339" s="50"/>
      <c r="LNS339" s="50"/>
      <c r="LNT339" s="50"/>
      <c r="LNU339" s="50"/>
      <c r="LNV339" s="50"/>
      <c r="LNW339" s="50"/>
      <c r="LNX339" s="50"/>
      <c r="LNY339" s="50"/>
      <c r="LNZ339" s="50"/>
      <c r="LOA339" s="50"/>
      <c r="LOB339" s="50"/>
      <c r="LOC339" s="50"/>
      <c r="LOD339" s="50"/>
      <c r="LOE339" s="50"/>
      <c r="LOF339" s="50"/>
      <c r="LOG339" s="50"/>
      <c r="LOH339" s="50"/>
      <c r="LOI339" s="50"/>
      <c r="LOJ339" s="50"/>
      <c r="LOK339" s="50"/>
      <c r="LOL339" s="50"/>
      <c r="LOM339" s="50"/>
      <c r="LON339" s="50"/>
      <c r="LOO339" s="50"/>
      <c r="LOP339" s="50"/>
      <c r="LOQ339" s="50"/>
      <c r="LOR339" s="50"/>
      <c r="LOS339" s="50"/>
      <c r="LOT339" s="50"/>
      <c r="LOU339" s="50"/>
      <c r="LOV339" s="50"/>
      <c r="LOW339" s="50"/>
      <c r="LOX339" s="50"/>
      <c r="LOY339" s="50"/>
      <c r="LOZ339" s="50"/>
      <c r="LPA339" s="50"/>
      <c r="LPB339" s="50"/>
      <c r="LPC339" s="50"/>
      <c r="LPD339" s="50"/>
      <c r="LPE339" s="50"/>
      <c r="LPF339" s="50"/>
      <c r="LPG339" s="50"/>
      <c r="LPH339" s="50"/>
      <c r="LPI339" s="50"/>
      <c r="LPJ339" s="50"/>
      <c r="LPK339" s="50"/>
      <c r="LPL339" s="50"/>
      <c r="LPM339" s="50"/>
      <c r="LPN339" s="50"/>
      <c r="LPO339" s="50"/>
      <c r="LPP339" s="50"/>
      <c r="LPQ339" s="50"/>
      <c r="LPR339" s="50"/>
      <c r="LPS339" s="50"/>
      <c r="LPT339" s="50"/>
      <c r="LPU339" s="50"/>
      <c r="LPV339" s="50"/>
      <c r="LPW339" s="50"/>
      <c r="LPX339" s="50"/>
      <c r="LPY339" s="50"/>
      <c r="LPZ339" s="50"/>
      <c r="LQA339" s="50"/>
      <c r="LQB339" s="50"/>
      <c r="LQC339" s="50"/>
      <c r="LQD339" s="50"/>
      <c r="LQE339" s="50"/>
      <c r="LQF339" s="50"/>
      <c r="LQG339" s="50"/>
      <c r="LQH339" s="50"/>
      <c r="LQI339" s="50"/>
      <c r="LQJ339" s="50"/>
      <c r="LQK339" s="50"/>
      <c r="LQL339" s="50"/>
      <c r="LQM339" s="50"/>
      <c r="LQN339" s="50"/>
      <c r="LQO339" s="50"/>
      <c r="LQP339" s="50"/>
      <c r="LQQ339" s="50"/>
      <c r="LQR339" s="50"/>
      <c r="LQS339" s="50"/>
      <c r="LQT339" s="50"/>
      <c r="LQU339" s="50"/>
      <c r="LQV339" s="50"/>
      <c r="LQW339" s="50"/>
      <c r="LQX339" s="50"/>
      <c r="LQY339" s="50"/>
      <c r="LQZ339" s="50"/>
      <c r="LRA339" s="50"/>
      <c r="LRB339" s="50"/>
      <c r="LRC339" s="50"/>
      <c r="LRD339" s="50"/>
      <c r="LRE339" s="50"/>
      <c r="LRF339" s="50"/>
      <c r="LRG339" s="50"/>
      <c r="LRH339" s="50"/>
      <c r="LRI339" s="50"/>
      <c r="LRJ339" s="50"/>
      <c r="LRK339" s="50"/>
      <c r="LRL339" s="50"/>
      <c r="LRM339" s="50"/>
      <c r="LRN339" s="50"/>
      <c r="LRO339" s="50"/>
      <c r="LRP339" s="50"/>
      <c r="LRQ339" s="50"/>
      <c r="LRR339" s="50"/>
      <c r="LRS339" s="50"/>
      <c r="LRT339" s="50"/>
      <c r="LRU339" s="50"/>
      <c r="LRV339" s="50"/>
      <c r="LRW339" s="50"/>
      <c r="LRX339" s="50"/>
      <c r="LRY339" s="50"/>
      <c r="LRZ339" s="50"/>
      <c r="LSA339" s="50"/>
      <c r="LSB339" s="50"/>
      <c r="LSC339" s="50"/>
      <c r="LSD339" s="50"/>
      <c r="LSE339" s="50"/>
      <c r="LSF339" s="50"/>
      <c r="LSG339" s="50"/>
      <c r="LSH339" s="50"/>
      <c r="LSI339" s="50"/>
      <c r="LSJ339" s="50"/>
      <c r="LSK339" s="50"/>
      <c r="LSL339" s="50"/>
      <c r="LSM339" s="50"/>
      <c r="LSN339" s="50"/>
      <c r="LSO339" s="50"/>
      <c r="LSP339" s="50"/>
      <c r="LSQ339" s="50"/>
      <c r="LSR339" s="50"/>
      <c r="LSS339" s="50"/>
      <c r="LST339" s="50"/>
      <c r="LSU339" s="50"/>
      <c r="LSV339" s="50"/>
      <c r="LSW339" s="50"/>
      <c r="LSX339" s="50"/>
      <c r="LSY339" s="50"/>
      <c r="LSZ339" s="50"/>
      <c r="LTA339" s="50"/>
      <c r="LTB339" s="50"/>
      <c r="LTC339" s="50"/>
      <c r="LTD339" s="50"/>
      <c r="LTE339" s="50"/>
      <c r="LTF339" s="50"/>
      <c r="LTG339" s="50"/>
      <c r="LTH339" s="50"/>
      <c r="LTI339" s="50"/>
      <c r="LTJ339" s="50"/>
      <c r="LTK339" s="50"/>
      <c r="LTL339" s="50"/>
      <c r="LTM339" s="50"/>
      <c r="LTN339" s="50"/>
      <c r="LTO339" s="50"/>
      <c r="LTP339" s="50"/>
      <c r="LTQ339" s="50"/>
      <c r="LTR339" s="50"/>
      <c r="LTS339" s="50"/>
      <c r="LTT339" s="50"/>
      <c r="LTU339" s="50"/>
      <c r="LTV339" s="50"/>
      <c r="LTW339" s="50"/>
      <c r="LTX339" s="50"/>
      <c r="LTY339" s="50"/>
      <c r="LTZ339" s="50"/>
      <c r="LUA339" s="50"/>
      <c r="LUB339" s="50"/>
      <c r="LUC339" s="50"/>
      <c r="LUD339" s="50"/>
      <c r="LUE339" s="50"/>
      <c r="LUF339" s="50"/>
      <c r="LUG339" s="50"/>
      <c r="LUH339" s="50"/>
      <c r="LUI339" s="50"/>
      <c r="LUJ339" s="50"/>
      <c r="LUK339" s="50"/>
      <c r="LUL339" s="50"/>
      <c r="LUM339" s="50"/>
      <c r="LUN339" s="50"/>
      <c r="LUO339" s="50"/>
      <c r="LUP339" s="50"/>
      <c r="LUQ339" s="50"/>
      <c r="LUR339" s="50"/>
      <c r="LUS339" s="50"/>
      <c r="LUT339" s="50"/>
      <c r="LUU339" s="50"/>
      <c r="LUV339" s="50"/>
      <c r="LUW339" s="50"/>
      <c r="LUX339" s="50"/>
      <c r="LUY339" s="50"/>
      <c r="LUZ339" s="50"/>
      <c r="LVA339" s="50"/>
      <c r="LVB339" s="50"/>
      <c r="LVC339" s="50"/>
      <c r="LVD339" s="50"/>
      <c r="LVE339" s="50"/>
      <c r="LVF339" s="50"/>
      <c r="LVG339" s="50"/>
      <c r="LVH339" s="50"/>
      <c r="LVI339" s="50"/>
      <c r="LVJ339" s="50"/>
      <c r="LVK339" s="50"/>
      <c r="LVL339" s="50"/>
      <c r="LVM339" s="50"/>
      <c r="LVN339" s="50"/>
      <c r="LVO339" s="50"/>
      <c r="LVP339" s="50"/>
      <c r="LVQ339" s="50"/>
      <c r="LVR339" s="50"/>
      <c r="LVS339" s="50"/>
      <c r="LVT339" s="50"/>
      <c r="LVV339" s="50"/>
      <c r="LVX339" s="50"/>
      <c r="LVY339" s="50"/>
      <c r="LVZ339" s="50"/>
      <c r="LWA339" s="50"/>
      <c r="LWB339" s="50"/>
      <c r="LWC339" s="50"/>
      <c r="LWD339" s="50"/>
      <c r="LWE339" s="50"/>
      <c r="LWJ339" s="50"/>
      <c r="LWK339" s="50"/>
      <c r="LWL339" s="50"/>
      <c r="LWM339" s="50"/>
      <c r="LWN339" s="50"/>
      <c r="LWO339" s="50"/>
      <c r="LWP339" s="50"/>
      <c r="LWQ339" s="50"/>
      <c r="LWR339" s="50"/>
      <c r="LWS339" s="50"/>
      <c r="LWT339" s="50"/>
      <c r="LWU339" s="50"/>
      <c r="LWV339" s="50"/>
      <c r="LWW339" s="50"/>
      <c r="LWX339" s="50"/>
      <c r="LWY339" s="50"/>
      <c r="LWZ339" s="50"/>
      <c r="LXA339" s="50"/>
      <c r="LXB339" s="50"/>
      <c r="LXC339" s="50"/>
      <c r="LXD339" s="50"/>
      <c r="LXE339" s="50"/>
      <c r="LXF339" s="50"/>
      <c r="LXG339" s="50"/>
      <c r="LXH339" s="50"/>
      <c r="LXI339" s="50"/>
      <c r="LXJ339" s="50"/>
      <c r="LXK339" s="50"/>
      <c r="LXL339" s="50"/>
      <c r="LXM339" s="50"/>
      <c r="LXN339" s="50"/>
      <c r="LXO339" s="50"/>
      <c r="LXP339" s="50"/>
      <c r="LXQ339" s="50"/>
      <c r="LXR339" s="50"/>
      <c r="LXS339" s="50"/>
      <c r="LXT339" s="50"/>
      <c r="LXU339" s="50"/>
      <c r="LXV339" s="50"/>
      <c r="LXW339" s="50"/>
      <c r="LXX339" s="50"/>
      <c r="LXY339" s="50"/>
      <c r="LXZ339" s="50"/>
      <c r="LYA339" s="50"/>
      <c r="LYB339" s="50"/>
      <c r="LYC339" s="50"/>
      <c r="LYD339" s="50"/>
      <c r="LYE339" s="50"/>
      <c r="LYF339" s="50"/>
      <c r="LYG339" s="50"/>
      <c r="LYH339" s="50"/>
      <c r="LYI339" s="50"/>
      <c r="LYJ339" s="50"/>
      <c r="LYK339" s="50"/>
      <c r="LYL339" s="50"/>
      <c r="LYM339" s="50"/>
      <c r="LYN339" s="50"/>
      <c r="LYO339" s="50"/>
      <c r="LYP339" s="50"/>
      <c r="LYQ339" s="50"/>
      <c r="LYR339" s="50"/>
      <c r="LYS339" s="50"/>
      <c r="LYT339" s="50"/>
      <c r="LYU339" s="50"/>
      <c r="LYV339" s="50"/>
      <c r="LYW339" s="50"/>
      <c r="LYX339" s="50"/>
      <c r="LYY339" s="50"/>
      <c r="LYZ339" s="50"/>
      <c r="LZA339" s="50"/>
      <c r="LZB339" s="50"/>
      <c r="LZC339" s="50"/>
      <c r="LZD339" s="50"/>
      <c r="LZE339" s="50"/>
      <c r="LZF339" s="50"/>
      <c r="LZG339" s="50"/>
      <c r="LZH339" s="50"/>
      <c r="LZI339" s="50"/>
      <c r="LZJ339" s="50"/>
      <c r="LZK339" s="50"/>
      <c r="LZL339" s="50"/>
      <c r="LZM339" s="50"/>
      <c r="LZN339" s="50"/>
      <c r="LZO339" s="50"/>
      <c r="LZP339" s="50"/>
      <c r="LZQ339" s="50"/>
      <c r="LZR339" s="50"/>
      <c r="LZS339" s="50"/>
      <c r="LZT339" s="50"/>
      <c r="LZU339" s="50"/>
      <c r="LZV339" s="50"/>
      <c r="LZW339" s="50"/>
      <c r="LZX339" s="50"/>
      <c r="LZY339" s="50"/>
      <c r="LZZ339" s="50"/>
      <c r="MAA339" s="50"/>
      <c r="MAB339" s="50"/>
      <c r="MAC339" s="50"/>
      <c r="MAD339" s="50"/>
      <c r="MAE339" s="50"/>
      <c r="MAF339" s="50"/>
      <c r="MAG339" s="50"/>
      <c r="MAH339" s="50"/>
      <c r="MAI339" s="50"/>
      <c r="MAJ339" s="50"/>
      <c r="MAK339" s="50"/>
      <c r="MAL339" s="50"/>
      <c r="MAM339" s="50"/>
      <c r="MAN339" s="50"/>
      <c r="MAO339" s="50"/>
      <c r="MAP339" s="50"/>
      <c r="MAQ339" s="50"/>
      <c r="MAR339" s="50"/>
      <c r="MAS339" s="50"/>
      <c r="MAT339" s="50"/>
      <c r="MAU339" s="50"/>
      <c r="MAV339" s="50"/>
      <c r="MAW339" s="50"/>
      <c r="MAX339" s="50"/>
      <c r="MAY339" s="50"/>
      <c r="MAZ339" s="50"/>
      <c r="MBA339" s="50"/>
      <c r="MBB339" s="50"/>
      <c r="MBC339" s="50"/>
      <c r="MBD339" s="50"/>
      <c r="MBE339" s="50"/>
      <c r="MBF339" s="50"/>
      <c r="MBG339" s="50"/>
      <c r="MBH339" s="50"/>
      <c r="MBI339" s="50"/>
      <c r="MBJ339" s="50"/>
      <c r="MBK339" s="50"/>
      <c r="MBL339" s="50"/>
      <c r="MBM339" s="50"/>
      <c r="MBN339" s="50"/>
      <c r="MBO339" s="50"/>
      <c r="MBP339" s="50"/>
      <c r="MBQ339" s="50"/>
      <c r="MBR339" s="50"/>
      <c r="MBS339" s="50"/>
      <c r="MBT339" s="50"/>
      <c r="MBU339" s="50"/>
      <c r="MBV339" s="50"/>
      <c r="MBW339" s="50"/>
      <c r="MBX339" s="50"/>
      <c r="MBY339" s="50"/>
      <c r="MBZ339" s="50"/>
      <c r="MCA339" s="50"/>
      <c r="MCB339" s="50"/>
      <c r="MCC339" s="50"/>
      <c r="MCD339" s="50"/>
      <c r="MCE339" s="50"/>
      <c r="MCF339" s="50"/>
      <c r="MCG339" s="50"/>
      <c r="MCH339" s="50"/>
      <c r="MCI339" s="50"/>
      <c r="MCJ339" s="50"/>
      <c r="MCK339" s="50"/>
      <c r="MCL339" s="50"/>
      <c r="MCM339" s="50"/>
      <c r="MCN339" s="50"/>
      <c r="MCO339" s="50"/>
      <c r="MCP339" s="50"/>
      <c r="MCQ339" s="50"/>
      <c r="MCR339" s="50"/>
      <c r="MCS339" s="50"/>
      <c r="MCT339" s="50"/>
      <c r="MCU339" s="50"/>
      <c r="MCV339" s="50"/>
      <c r="MCW339" s="50"/>
      <c r="MCX339" s="50"/>
      <c r="MCY339" s="50"/>
      <c r="MCZ339" s="50"/>
      <c r="MDA339" s="50"/>
      <c r="MDB339" s="50"/>
      <c r="MDC339" s="50"/>
      <c r="MDD339" s="50"/>
      <c r="MDE339" s="50"/>
      <c r="MDF339" s="50"/>
      <c r="MDG339" s="50"/>
      <c r="MDH339" s="50"/>
      <c r="MDI339" s="50"/>
      <c r="MDJ339" s="50"/>
      <c r="MDK339" s="50"/>
      <c r="MDL339" s="50"/>
      <c r="MDM339" s="50"/>
      <c r="MDN339" s="50"/>
      <c r="MDO339" s="50"/>
      <c r="MDP339" s="50"/>
      <c r="MDQ339" s="50"/>
      <c r="MDR339" s="50"/>
      <c r="MDS339" s="50"/>
      <c r="MDT339" s="50"/>
      <c r="MDU339" s="50"/>
      <c r="MDV339" s="50"/>
      <c r="MDW339" s="50"/>
      <c r="MDX339" s="50"/>
      <c r="MDY339" s="50"/>
      <c r="MDZ339" s="50"/>
      <c r="MEA339" s="50"/>
      <c r="MEB339" s="50"/>
      <c r="MEC339" s="50"/>
      <c r="MED339" s="50"/>
      <c r="MEE339" s="50"/>
      <c r="MEF339" s="50"/>
      <c r="MEG339" s="50"/>
      <c r="MEH339" s="50"/>
      <c r="MEI339" s="50"/>
      <c r="MEJ339" s="50"/>
      <c r="MEK339" s="50"/>
      <c r="MEL339" s="50"/>
      <c r="MEM339" s="50"/>
      <c r="MEN339" s="50"/>
      <c r="MEO339" s="50"/>
      <c r="MEP339" s="50"/>
      <c r="MEQ339" s="50"/>
      <c r="MER339" s="50"/>
      <c r="MES339" s="50"/>
      <c r="MET339" s="50"/>
      <c r="MEU339" s="50"/>
      <c r="MEV339" s="50"/>
      <c r="MEW339" s="50"/>
      <c r="MEX339" s="50"/>
      <c r="MEY339" s="50"/>
      <c r="MEZ339" s="50"/>
      <c r="MFA339" s="50"/>
      <c r="MFB339" s="50"/>
      <c r="MFC339" s="50"/>
      <c r="MFD339" s="50"/>
      <c r="MFE339" s="50"/>
      <c r="MFF339" s="50"/>
      <c r="MFG339" s="50"/>
      <c r="MFH339" s="50"/>
      <c r="MFI339" s="50"/>
      <c r="MFJ339" s="50"/>
      <c r="MFK339" s="50"/>
      <c r="MFL339" s="50"/>
      <c r="MFM339" s="50"/>
      <c r="MFN339" s="50"/>
      <c r="MFO339" s="50"/>
      <c r="MFP339" s="50"/>
      <c r="MFR339" s="50"/>
      <c r="MFT339" s="50"/>
      <c r="MFU339" s="50"/>
      <c r="MFV339" s="50"/>
      <c r="MFW339" s="50"/>
      <c r="MFX339" s="50"/>
      <c r="MFY339" s="50"/>
      <c r="MFZ339" s="50"/>
      <c r="MGA339" s="50"/>
      <c r="MGF339" s="50"/>
      <c r="MGG339" s="50"/>
      <c r="MGH339" s="50"/>
      <c r="MGI339" s="50"/>
      <c r="MGJ339" s="50"/>
      <c r="MGK339" s="50"/>
      <c r="MGL339" s="50"/>
      <c r="MGM339" s="50"/>
      <c r="MGN339" s="50"/>
      <c r="MGO339" s="50"/>
      <c r="MGP339" s="50"/>
      <c r="MGQ339" s="50"/>
      <c r="MGR339" s="50"/>
      <c r="MGS339" s="50"/>
      <c r="MGT339" s="50"/>
      <c r="MGU339" s="50"/>
      <c r="MGV339" s="50"/>
      <c r="MGW339" s="50"/>
      <c r="MGX339" s="50"/>
      <c r="MGY339" s="50"/>
      <c r="MGZ339" s="50"/>
      <c r="MHA339" s="50"/>
      <c r="MHB339" s="50"/>
      <c r="MHC339" s="50"/>
      <c r="MHD339" s="50"/>
      <c r="MHE339" s="50"/>
      <c r="MHF339" s="50"/>
      <c r="MHG339" s="50"/>
      <c r="MHH339" s="50"/>
      <c r="MHI339" s="50"/>
      <c r="MHJ339" s="50"/>
      <c r="MHK339" s="50"/>
      <c r="MHL339" s="50"/>
      <c r="MHM339" s="50"/>
      <c r="MHN339" s="50"/>
      <c r="MHO339" s="50"/>
      <c r="MHP339" s="50"/>
      <c r="MHQ339" s="50"/>
      <c r="MHR339" s="50"/>
      <c r="MHS339" s="50"/>
      <c r="MHT339" s="50"/>
      <c r="MHU339" s="50"/>
      <c r="MHV339" s="50"/>
      <c r="MHW339" s="50"/>
      <c r="MHX339" s="50"/>
      <c r="MHY339" s="50"/>
      <c r="MHZ339" s="50"/>
      <c r="MIA339" s="50"/>
      <c r="MIB339" s="50"/>
      <c r="MIC339" s="50"/>
      <c r="MID339" s="50"/>
      <c r="MIE339" s="50"/>
      <c r="MIF339" s="50"/>
      <c r="MIG339" s="50"/>
      <c r="MIH339" s="50"/>
      <c r="MII339" s="50"/>
      <c r="MIJ339" s="50"/>
      <c r="MIK339" s="50"/>
      <c r="MIL339" s="50"/>
      <c r="MIM339" s="50"/>
      <c r="MIN339" s="50"/>
      <c r="MIO339" s="50"/>
      <c r="MIP339" s="50"/>
      <c r="MIQ339" s="50"/>
      <c r="MIR339" s="50"/>
      <c r="MIS339" s="50"/>
      <c r="MIT339" s="50"/>
      <c r="MIU339" s="50"/>
      <c r="MIV339" s="50"/>
      <c r="MIW339" s="50"/>
      <c r="MIX339" s="50"/>
      <c r="MIY339" s="50"/>
      <c r="MIZ339" s="50"/>
      <c r="MJA339" s="50"/>
      <c r="MJB339" s="50"/>
      <c r="MJC339" s="50"/>
      <c r="MJD339" s="50"/>
      <c r="MJE339" s="50"/>
      <c r="MJF339" s="50"/>
      <c r="MJG339" s="50"/>
      <c r="MJH339" s="50"/>
      <c r="MJI339" s="50"/>
      <c r="MJJ339" s="50"/>
      <c r="MJK339" s="50"/>
      <c r="MJL339" s="50"/>
      <c r="MJM339" s="50"/>
      <c r="MJN339" s="50"/>
      <c r="MJO339" s="50"/>
      <c r="MJP339" s="50"/>
      <c r="MJQ339" s="50"/>
      <c r="MJR339" s="50"/>
      <c r="MJS339" s="50"/>
      <c r="MJT339" s="50"/>
      <c r="MJU339" s="50"/>
      <c r="MJV339" s="50"/>
      <c r="MJW339" s="50"/>
      <c r="MJX339" s="50"/>
      <c r="MJY339" s="50"/>
      <c r="MJZ339" s="50"/>
      <c r="MKA339" s="50"/>
      <c r="MKB339" s="50"/>
      <c r="MKC339" s="50"/>
      <c r="MKD339" s="50"/>
      <c r="MKE339" s="50"/>
      <c r="MKF339" s="50"/>
      <c r="MKG339" s="50"/>
      <c r="MKH339" s="50"/>
      <c r="MKI339" s="50"/>
      <c r="MKJ339" s="50"/>
      <c r="MKK339" s="50"/>
      <c r="MKL339" s="50"/>
      <c r="MKM339" s="50"/>
      <c r="MKN339" s="50"/>
      <c r="MKO339" s="50"/>
      <c r="MKP339" s="50"/>
      <c r="MKQ339" s="50"/>
      <c r="MKR339" s="50"/>
      <c r="MKS339" s="50"/>
      <c r="MKT339" s="50"/>
      <c r="MKU339" s="50"/>
      <c r="MKV339" s="50"/>
      <c r="MKW339" s="50"/>
      <c r="MKX339" s="50"/>
      <c r="MKY339" s="50"/>
      <c r="MKZ339" s="50"/>
      <c r="MLA339" s="50"/>
      <c r="MLB339" s="50"/>
      <c r="MLC339" s="50"/>
      <c r="MLD339" s="50"/>
      <c r="MLE339" s="50"/>
      <c r="MLF339" s="50"/>
      <c r="MLG339" s="50"/>
      <c r="MLH339" s="50"/>
      <c r="MLI339" s="50"/>
      <c r="MLJ339" s="50"/>
      <c r="MLK339" s="50"/>
      <c r="MLL339" s="50"/>
      <c r="MLM339" s="50"/>
      <c r="MLN339" s="50"/>
      <c r="MLO339" s="50"/>
      <c r="MLP339" s="50"/>
      <c r="MLQ339" s="50"/>
      <c r="MLR339" s="50"/>
      <c r="MLS339" s="50"/>
      <c r="MLT339" s="50"/>
      <c r="MLU339" s="50"/>
      <c r="MLV339" s="50"/>
      <c r="MLW339" s="50"/>
      <c r="MLX339" s="50"/>
      <c r="MLY339" s="50"/>
      <c r="MLZ339" s="50"/>
      <c r="MMA339" s="50"/>
      <c r="MMB339" s="50"/>
      <c r="MMC339" s="50"/>
      <c r="MMD339" s="50"/>
      <c r="MME339" s="50"/>
      <c r="MMF339" s="50"/>
      <c r="MMG339" s="50"/>
      <c r="MMH339" s="50"/>
      <c r="MMI339" s="50"/>
      <c r="MMJ339" s="50"/>
      <c r="MMK339" s="50"/>
      <c r="MML339" s="50"/>
      <c r="MMM339" s="50"/>
      <c r="MMN339" s="50"/>
      <c r="MMO339" s="50"/>
      <c r="MMP339" s="50"/>
      <c r="MMQ339" s="50"/>
      <c r="MMR339" s="50"/>
      <c r="MMS339" s="50"/>
      <c r="MMT339" s="50"/>
      <c r="MMU339" s="50"/>
      <c r="MMV339" s="50"/>
      <c r="MMW339" s="50"/>
      <c r="MMX339" s="50"/>
      <c r="MMY339" s="50"/>
      <c r="MMZ339" s="50"/>
      <c r="MNA339" s="50"/>
      <c r="MNB339" s="50"/>
      <c r="MNC339" s="50"/>
      <c r="MND339" s="50"/>
      <c r="MNE339" s="50"/>
      <c r="MNF339" s="50"/>
      <c r="MNG339" s="50"/>
      <c r="MNH339" s="50"/>
      <c r="MNI339" s="50"/>
      <c r="MNJ339" s="50"/>
      <c r="MNK339" s="50"/>
      <c r="MNL339" s="50"/>
      <c r="MNM339" s="50"/>
      <c r="MNN339" s="50"/>
      <c r="MNO339" s="50"/>
      <c r="MNP339" s="50"/>
      <c r="MNQ339" s="50"/>
      <c r="MNR339" s="50"/>
      <c r="MNS339" s="50"/>
      <c r="MNT339" s="50"/>
      <c r="MNU339" s="50"/>
      <c r="MNV339" s="50"/>
      <c r="MNW339" s="50"/>
      <c r="MNX339" s="50"/>
      <c r="MNY339" s="50"/>
      <c r="MNZ339" s="50"/>
      <c r="MOA339" s="50"/>
      <c r="MOB339" s="50"/>
      <c r="MOC339" s="50"/>
      <c r="MOD339" s="50"/>
      <c r="MOE339" s="50"/>
      <c r="MOF339" s="50"/>
      <c r="MOG339" s="50"/>
      <c r="MOH339" s="50"/>
      <c r="MOI339" s="50"/>
      <c r="MOJ339" s="50"/>
      <c r="MOK339" s="50"/>
      <c r="MOL339" s="50"/>
      <c r="MOM339" s="50"/>
      <c r="MON339" s="50"/>
      <c r="MOO339" s="50"/>
      <c r="MOP339" s="50"/>
      <c r="MOQ339" s="50"/>
      <c r="MOR339" s="50"/>
      <c r="MOS339" s="50"/>
      <c r="MOT339" s="50"/>
      <c r="MOU339" s="50"/>
      <c r="MOV339" s="50"/>
      <c r="MOW339" s="50"/>
      <c r="MOX339" s="50"/>
      <c r="MOY339" s="50"/>
      <c r="MOZ339" s="50"/>
      <c r="MPA339" s="50"/>
      <c r="MPB339" s="50"/>
      <c r="MPC339" s="50"/>
      <c r="MPD339" s="50"/>
      <c r="MPE339" s="50"/>
      <c r="MPF339" s="50"/>
      <c r="MPG339" s="50"/>
      <c r="MPH339" s="50"/>
      <c r="MPI339" s="50"/>
      <c r="MPJ339" s="50"/>
      <c r="MPK339" s="50"/>
      <c r="MPL339" s="50"/>
      <c r="MPN339" s="50"/>
      <c r="MPP339" s="50"/>
      <c r="MPQ339" s="50"/>
      <c r="MPR339" s="50"/>
      <c r="MPS339" s="50"/>
      <c r="MPT339" s="50"/>
      <c r="MPU339" s="50"/>
      <c r="MPV339" s="50"/>
      <c r="MPW339" s="50"/>
      <c r="MQB339" s="50"/>
      <c r="MQC339" s="50"/>
      <c r="MQD339" s="50"/>
      <c r="MQE339" s="50"/>
      <c r="MQF339" s="50"/>
      <c r="MQG339" s="50"/>
      <c r="MQH339" s="50"/>
      <c r="MQI339" s="50"/>
      <c r="MQJ339" s="50"/>
      <c r="MQK339" s="50"/>
      <c r="MQL339" s="50"/>
      <c r="MQM339" s="50"/>
      <c r="MQN339" s="50"/>
      <c r="MQO339" s="50"/>
      <c r="MQP339" s="50"/>
      <c r="MQQ339" s="50"/>
      <c r="MQR339" s="50"/>
      <c r="MQS339" s="50"/>
      <c r="MQT339" s="50"/>
      <c r="MQU339" s="50"/>
      <c r="MQV339" s="50"/>
      <c r="MQW339" s="50"/>
      <c r="MQX339" s="50"/>
      <c r="MQY339" s="50"/>
      <c r="MQZ339" s="50"/>
      <c r="MRA339" s="50"/>
      <c r="MRB339" s="50"/>
      <c r="MRC339" s="50"/>
      <c r="MRD339" s="50"/>
      <c r="MRE339" s="50"/>
      <c r="MRF339" s="50"/>
      <c r="MRG339" s="50"/>
      <c r="MRH339" s="50"/>
      <c r="MRI339" s="50"/>
      <c r="MRJ339" s="50"/>
      <c r="MRK339" s="50"/>
      <c r="MRL339" s="50"/>
      <c r="MRM339" s="50"/>
      <c r="MRN339" s="50"/>
      <c r="MRO339" s="50"/>
      <c r="MRP339" s="50"/>
      <c r="MRQ339" s="50"/>
      <c r="MRR339" s="50"/>
      <c r="MRS339" s="50"/>
      <c r="MRT339" s="50"/>
      <c r="MRU339" s="50"/>
      <c r="MRV339" s="50"/>
      <c r="MRW339" s="50"/>
      <c r="MRX339" s="50"/>
      <c r="MRY339" s="50"/>
      <c r="MRZ339" s="50"/>
      <c r="MSA339" s="50"/>
      <c r="MSB339" s="50"/>
      <c r="MSC339" s="50"/>
      <c r="MSD339" s="50"/>
      <c r="MSE339" s="50"/>
      <c r="MSF339" s="50"/>
      <c r="MSG339" s="50"/>
      <c r="MSH339" s="50"/>
      <c r="MSI339" s="50"/>
      <c r="MSJ339" s="50"/>
      <c r="MSK339" s="50"/>
      <c r="MSL339" s="50"/>
      <c r="MSM339" s="50"/>
      <c r="MSN339" s="50"/>
      <c r="MSO339" s="50"/>
      <c r="MSP339" s="50"/>
      <c r="MSQ339" s="50"/>
      <c r="MSR339" s="50"/>
      <c r="MSS339" s="50"/>
      <c r="MST339" s="50"/>
      <c r="MSU339" s="50"/>
      <c r="MSV339" s="50"/>
      <c r="MSW339" s="50"/>
      <c r="MSX339" s="50"/>
      <c r="MSY339" s="50"/>
      <c r="MSZ339" s="50"/>
      <c r="MTA339" s="50"/>
      <c r="MTB339" s="50"/>
      <c r="MTC339" s="50"/>
      <c r="MTD339" s="50"/>
      <c r="MTE339" s="50"/>
      <c r="MTF339" s="50"/>
      <c r="MTG339" s="50"/>
      <c r="MTH339" s="50"/>
      <c r="MTI339" s="50"/>
      <c r="MTJ339" s="50"/>
      <c r="MTK339" s="50"/>
      <c r="MTL339" s="50"/>
      <c r="MTM339" s="50"/>
      <c r="MTN339" s="50"/>
      <c r="MTO339" s="50"/>
      <c r="MTP339" s="50"/>
      <c r="MTQ339" s="50"/>
      <c r="MTR339" s="50"/>
      <c r="MTS339" s="50"/>
      <c r="MTT339" s="50"/>
      <c r="MTU339" s="50"/>
      <c r="MTV339" s="50"/>
      <c r="MTW339" s="50"/>
      <c r="MTX339" s="50"/>
      <c r="MTY339" s="50"/>
      <c r="MTZ339" s="50"/>
      <c r="MUA339" s="50"/>
      <c r="MUB339" s="50"/>
      <c r="MUC339" s="50"/>
      <c r="MUD339" s="50"/>
      <c r="MUE339" s="50"/>
      <c r="MUF339" s="50"/>
      <c r="MUG339" s="50"/>
      <c r="MUH339" s="50"/>
      <c r="MUI339" s="50"/>
      <c r="MUJ339" s="50"/>
      <c r="MUK339" s="50"/>
      <c r="MUL339" s="50"/>
      <c r="MUM339" s="50"/>
      <c r="MUN339" s="50"/>
      <c r="MUO339" s="50"/>
      <c r="MUP339" s="50"/>
      <c r="MUQ339" s="50"/>
      <c r="MUR339" s="50"/>
      <c r="MUS339" s="50"/>
      <c r="MUT339" s="50"/>
      <c r="MUU339" s="50"/>
      <c r="MUV339" s="50"/>
      <c r="MUW339" s="50"/>
      <c r="MUX339" s="50"/>
      <c r="MUY339" s="50"/>
      <c r="MUZ339" s="50"/>
      <c r="MVA339" s="50"/>
      <c r="MVB339" s="50"/>
      <c r="MVC339" s="50"/>
      <c r="MVD339" s="50"/>
      <c r="MVE339" s="50"/>
      <c r="MVF339" s="50"/>
      <c r="MVG339" s="50"/>
      <c r="MVH339" s="50"/>
      <c r="MVI339" s="50"/>
      <c r="MVJ339" s="50"/>
      <c r="MVK339" s="50"/>
      <c r="MVL339" s="50"/>
      <c r="MVM339" s="50"/>
      <c r="MVN339" s="50"/>
      <c r="MVO339" s="50"/>
      <c r="MVP339" s="50"/>
      <c r="MVQ339" s="50"/>
      <c r="MVR339" s="50"/>
      <c r="MVS339" s="50"/>
      <c r="MVT339" s="50"/>
      <c r="MVU339" s="50"/>
      <c r="MVV339" s="50"/>
      <c r="MVW339" s="50"/>
      <c r="MVX339" s="50"/>
      <c r="MVY339" s="50"/>
      <c r="MVZ339" s="50"/>
      <c r="MWA339" s="50"/>
      <c r="MWB339" s="50"/>
      <c r="MWC339" s="50"/>
      <c r="MWD339" s="50"/>
      <c r="MWE339" s="50"/>
      <c r="MWF339" s="50"/>
      <c r="MWG339" s="50"/>
      <c r="MWH339" s="50"/>
      <c r="MWI339" s="50"/>
      <c r="MWJ339" s="50"/>
      <c r="MWK339" s="50"/>
      <c r="MWL339" s="50"/>
      <c r="MWM339" s="50"/>
      <c r="MWN339" s="50"/>
      <c r="MWO339" s="50"/>
      <c r="MWP339" s="50"/>
      <c r="MWQ339" s="50"/>
      <c r="MWR339" s="50"/>
      <c r="MWS339" s="50"/>
      <c r="MWT339" s="50"/>
      <c r="MWU339" s="50"/>
      <c r="MWV339" s="50"/>
      <c r="MWW339" s="50"/>
      <c r="MWX339" s="50"/>
      <c r="MWY339" s="50"/>
      <c r="MWZ339" s="50"/>
      <c r="MXA339" s="50"/>
      <c r="MXB339" s="50"/>
      <c r="MXC339" s="50"/>
      <c r="MXD339" s="50"/>
      <c r="MXE339" s="50"/>
      <c r="MXF339" s="50"/>
      <c r="MXG339" s="50"/>
      <c r="MXH339" s="50"/>
      <c r="MXI339" s="50"/>
      <c r="MXJ339" s="50"/>
      <c r="MXK339" s="50"/>
      <c r="MXL339" s="50"/>
      <c r="MXM339" s="50"/>
      <c r="MXN339" s="50"/>
      <c r="MXO339" s="50"/>
      <c r="MXP339" s="50"/>
      <c r="MXQ339" s="50"/>
      <c r="MXR339" s="50"/>
      <c r="MXS339" s="50"/>
      <c r="MXT339" s="50"/>
      <c r="MXU339" s="50"/>
      <c r="MXV339" s="50"/>
      <c r="MXW339" s="50"/>
      <c r="MXX339" s="50"/>
      <c r="MXY339" s="50"/>
      <c r="MXZ339" s="50"/>
      <c r="MYA339" s="50"/>
      <c r="MYB339" s="50"/>
      <c r="MYC339" s="50"/>
      <c r="MYD339" s="50"/>
      <c r="MYE339" s="50"/>
      <c r="MYF339" s="50"/>
      <c r="MYG339" s="50"/>
      <c r="MYH339" s="50"/>
      <c r="MYI339" s="50"/>
      <c r="MYJ339" s="50"/>
      <c r="MYK339" s="50"/>
      <c r="MYL339" s="50"/>
      <c r="MYM339" s="50"/>
      <c r="MYN339" s="50"/>
      <c r="MYO339" s="50"/>
      <c r="MYP339" s="50"/>
      <c r="MYQ339" s="50"/>
      <c r="MYR339" s="50"/>
      <c r="MYS339" s="50"/>
      <c r="MYT339" s="50"/>
      <c r="MYU339" s="50"/>
      <c r="MYV339" s="50"/>
      <c r="MYW339" s="50"/>
      <c r="MYX339" s="50"/>
      <c r="MYY339" s="50"/>
      <c r="MYZ339" s="50"/>
      <c r="MZA339" s="50"/>
      <c r="MZB339" s="50"/>
      <c r="MZC339" s="50"/>
      <c r="MZD339" s="50"/>
      <c r="MZE339" s="50"/>
      <c r="MZF339" s="50"/>
      <c r="MZG339" s="50"/>
      <c r="MZH339" s="50"/>
      <c r="MZJ339" s="50"/>
      <c r="MZL339" s="50"/>
      <c r="MZM339" s="50"/>
      <c r="MZN339" s="50"/>
      <c r="MZO339" s="50"/>
      <c r="MZP339" s="50"/>
      <c r="MZQ339" s="50"/>
      <c r="MZR339" s="50"/>
      <c r="MZS339" s="50"/>
      <c r="MZX339" s="50"/>
      <c r="MZY339" s="50"/>
      <c r="MZZ339" s="50"/>
      <c r="NAA339" s="50"/>
      <c r="NAB339" s="50"/>
      <c r="NAC339" s="50"/>
      <c r="NAD339" s="50"/>
      <c r="NAE339" s="50"/>
      <c r="NAF339" s="50"/>
      <c r="NAG339" s="50"/>
      <c r="NAH339" s="50"/>
      <c r="NAI339" s="50"/>
      <c r="NAJ339" s="50"/>
      <c r="NAK339" s="50"/>
      <c r="NAL339" s="50"/>
      <c r="NAM339" s="50"/>
      <c r="NAN339" s="50"/>
      <c r="NAO339" s="50"/>
      <c r="NAP339" s="50"/>
      <c r="NAQ339" s="50"/>
      <c r="NAR339" s="50"/>
      <c r="NAS339" s="50"/>
      <c r="NAT339" s="50"/>
      <c r="NAU339" s="50"/>
      <c r="NAV339" s="50"/>
      <c r="NAW339" s="50"/>
      <c r="NAX339" s="50"/>
      <c r="NAY339" s="50"/>
      <c r="NAZ339" s="50"/>
      <c r="NBA339" s="50"/>
      <c r="NBB339" s="50"/>
      <c r="NBC339" s="50"/>
      <c r="NBD339" s="50"/>
      <c r="NBE339" s="50"/>
      <c r="NBF339" s="50"/>
      <c r="NBG339" s="50"/>
      <c r="NBH339" s="50"/>
      <c r="NBI339" s="50"/>
      <c r="NBJ339" s="50"/>
      <c r="NBK339" s="50"/>
      <c r="NBL339" s="50"/>
      <c r="NBM339" s="50"/>
      <c r="NBN339" s="50"/>
      <c r="NBO339" s="50"/>
      <c r="NBP339" s="50"/>
      <c r="NBQ339" s="50"/>
      <c r="NBR339" s="50"/>
      <c r="NBS339" s="50"/>
      <c r="NBT339" s="50"/>
      <c r="NBU339" s="50"/>
      <c r="NBV339" s="50"/>
      <c r="NBW339" s="50"/>
      <c r="NBX339" s="50"/>
      <c r="NBY339" s="50"/>
      <c r="NBZ339" s="50"/>
      <c r="NCA339" s="50"/>
      <c r="NCB339" s="50"/>
      <c r="NCC339" s="50"/>
      <c r="NCD339" s="50"/>
      <c r="NCE339" s="50"/>
      <c r="NCF339" s="50"/>
      <c r="NCG339" s="50"/>
      <c r="NCH339" s="50"/>
      <c r="NCI339" s="50"/>
      <c r="NCJ339" s="50"/>
      <c r="NCK339" s="50"/>
      <c r="NCL339" s="50"/>
      <c r="NCM339" s="50"/>
      <c r="NCN339" s="50"/>
      <c r="NCO339" s="50"/>
      <c r="NCP339" s="50"/>
      <c r="NCQ339" s="50"/>
      <c r="NCR339" s="50"/>
      <c r="NCS339" s="50"/>
      <c r="NCT339" s="50"/>
      <c r="NCU339" s="50"/>
      <c r="NCV339" s="50"/>
      <c r="NCW339" s="50"/>
      <c r="NCX339" s="50"/>
      <c r="NCY339" s="50"/>
      <c r="NCZ339" s="50"/>
      <c r="NDA339" s="50"/>
      <c r="NDB339" s="50"/>
      <c r="NDC339" s="50"/>
      <c r="NDD339" s="50"/>
      <c r="NDE339" s="50"/>
      <c r="NDF339" s="50"/>
      <c r="NDG339" s="50"/>
      <c r="NDH339" s="50"/>
      <c r="NDI339" s="50"/>
      <c r="NDJ339" s="50"/>
      <c r="NDK339" s="50"/>
      <c r="NDL339" s="50"/>
      <c r="NDM339" s="50"/>
      <c r="NDN339" s="50"/>
      <c r="NDO339" s="50"/>
      <c r="NDP339" s="50"/>
      <c r="NDQ339" s="50"/>
      <c r="NDR339" s="50"/>
      <c r="NDS339" s="50"/>
      <c r="NDT339" s="50"/>
      <c r="NDU339" s="50"/>
      <c r="NDV339" s="50"/>
      <c r="NDW339" s="50"/>
      <c r="NDX339" s="50"/>
      <c r="NDY339" s="50"/>
      <c r="NDZ339" s="50"/>
      <c r="NEA339" s="50"/>
      <c r="NEB339" s="50"/>
      <c r="NEC339" s="50"/>
      <c r="NED339" s="50"/>
      <c r="NEE339" s="50"/>
      <c r="NEF339" s="50"/>
      <c r="NEG339" s="50"/>
      <c r="NEH339" s="50"/>
      <c r="NEI339" s="50"/>
      <c r="NEJ339" s="50"/>
      <c r="NEK339" s="50"/>
      <c r="NEL339" s="50"/>
      <c r="NEM339" s="50"/>
      <c r="NEN339" s="50"/>
      <c r="NEO339" s="50"/>
      <c r="NEP339" s="50"/>
      <c r="NEQ339" s="50"/>
      <c r="NER339" s="50"/>
      <c r="NES339" s="50"/>
      <c r="NET339" s="50"/>
      <c r="NEU339" s="50"/>
      <c r="NEV339" s="50"/>
      <c r="NEW339" s="50"/>
      <c r="NEX339" s="50"/>
      <c r="NEY339" s="50"/>
      <c r="NEZ339" s="50"/>
      <c r="NFA339" s="50"/>
      <c r="NFB339" s="50"/>
      <c r="NFC339" s="50"/>
      <c r="NFD339" s="50"/>
      <c r="NFE339" s="50"/>
      <c r="NFF339" s="50"/>
      <c r="NFG339" s="50"/>
      <c r="NFH339" s="50"/>
      <c r="NFI339" s="50"/>
      <c r="NFJ339" s="50"/>
      <c r="NFK339" s="50"/>
      <c r="NFL339" s="50"/>
      <c r="NFM339" s="50"/>
      <c r="NFN339" s="50"/>
      <c r="NFO339" s="50"/>
      <c r="NFP339" s="50"/>
      <c r="NFQ339" s="50"/>
      <c r="NFR339" s="50"/>
      <c r="NFS339" s="50"/>
      <c r="NFT339" s="50"/>
      <c r="NFU339" s="50"/>
      <c r="NFV339" s="50"/>
      <c r="NFW339" s="50"/>
      <c r="NFX339" s="50"/>
      <c r="NFY339" s="50"/>
      <c r="NFZ339" s="50"/>
      <c r="NGA339" s="50"/>
      <c r="NGB339" s="50"/>
      <c r="NGC339" s="50"/>
      <c r="NGD339" s="50"/>
      <c r="NGE339" s="50"/>
      <c r="NGF339" s="50"/>
      <c r="NGG339" s="50"/>
      <c r="NGH339" s="50"/>
      <c r="NGI339" s="50"/>
      <c r="NGJ339" s="50"/>
      <c r="NGK339" s="50"/>
      <c r="NGL339" s="50"/>
      <c r="NGM339" s="50"/>
      <c r="NGN339" s="50"/>
      <c r="NGO339" s="50"/>
      <c r="NGP339" s="50"/>
      <c r="NGQ339" s="50"/>
      <c r="NGR339" s="50"/>
      <c r="NGS339" s="50"/>
      <c r="NGT339" s="50"/>
      <c r="NGU339" s="50"/>
      <c r="NGV339" s="50"/>
      <c r="NGW339" s="50"/>
      <c r="NGX339" s="50"/>
      <c r="NGY339" s="50"/>
      <c r="NGZ339" s="50"/>
      <c r="NHA339" s="50"/>
      <c r="NHB339" s="50"/>
      <c r="NHC339" s="50"/>
      <c r="NHD339" s="50"/>
      <c r="NHE339" s="50"/>
      <c r="NHF339" s="50"/>
      <c r="NHG339" s="50"/>
      <c r="NHH339" s="50"/>
      <c r="NHI339" s="50"/>
      <c r="NHJ339" s="50"/>
      <c r="NHK339" s="50"/>
      <c r="NHL339" s="50"/>
      <c r="NHM339" s="50"/>
      <c r="NHN339" s="50"/>
      <c r="NHO339" s="50"/>
      <c r="NHP339" s="50"/>
      <c r="NHQ339" s="50"/>
      <c r="NHR339" s="50"/>
      <c r="NHS339" s="50"/>
      <c r="NHT339" s="50"/>
      <c r="NHU339" s="50"/>
      <c r="NHV339" s="50"/>
      <c r="NHW339" s="50"/>
      <c r="NHX339" s="50"/>
      <c r="NHY339" s="50"/>
      <c r="NHZ339" s="50"/>
      <c r="NIA339" s="50"/>
      <c r="NIB339" s="50"/>
      <c r="NIC339" s="50"/>
      <c r="NID339" s="50"/>
      <c r="NIE339" s="50"/>
      <c r="NIF339" s="50"/>
      <c r="NIG339" s="50"/>
      <c r="NIH339" s="50"/>
      <c r="NII339" s="50"/>
      <c r="NIJ339" s="50"/>
      <c r="NIK339" s="50"/>
      <c r="NIL339" s="50"/>
      <c r="NIM339" s="50"/>
      <c r="NIN339" s="50"/>
      <c r="NIO339" s="50"/>
      <c r="NIP339" s="50"/>
      <c r="NIQ339" s="50"/>
      <c r="NIR339" s="50"/>
      <c r="NIS339" s="50"/>
      <c r="NIT339" s="50"/>
      <c r="NIU339" s="50"/>
      <c r="NIV339" s="50"/>
      <c r="NIW339" s="50"/>
      <c r="NIX339" s="50"/>
      <c r="NIY339" s="50"/>
      <c r="NIZ339" s="50"/>
      <c r="NJA339" s="50"/>
      <c r="NJB339" s="50"/>
      <c r="NJC339" s="50"/>
      <c r="NJD339" s="50"/>
      <c r="NJF339" s="50"/>
      <c r="NJH339" s="50"/>
      <c r="NJI339" s="50"/>
      <c r="NJJ339" s="50"/>
      <c r="NJK339" s="50"/>
      <c r="NJL339" s="50"/>
      <c r="NJM339" s="50"/>
      <c r="NJN339" s="50"/>
      <c r="NJO339" s="50"/>
      <c r="NJT339" s="50"/>
      <c r="NJU339" s="50"/>
      <c r="NJV339" s="50"/>
      <c r="NJW339" s="50"/>
      <c r="NJX339" s="50"/>
      <c r="NJY339" s="50"/>
      <c r="NJZ339" s="50"/>
      <c r="NKA339" s="50"/>
      <c r="NKB339" s="50"/>
      <c r="NKC339" s="50"/>
      <c r="NKD339" s="50"/>
      <c r="NKE339" s="50"/>
      <c r="NKF339" s="50"/>
      <c r="NKG339" s="50"/>
      <c r="NKH339" s="50"/>
      <c r="NKI339" s="50"/>
      <c r="NKJ339" s="50"/>
      <c r="NKK339" s="50"/>
      <c r="NKL339" s="50"/>
      <c r="NKM339" s="50"/>
      <c r="NKN339" s="50"/>
      <c r="NKO339" s="50"/>
      <c r="NKP339" s="50"/>
      <c r="NKQ339" s="50"/>
      <c r="NKR339" s="50"/>
      <c r="NKS339" s="50"/>
      <c r="NKT339" s="50"/>
      <c r="NKU339" s="50"/>
      <c r="NKV339" s="50"/>
      <c r="NKW339" s="50"/>
      <c r="NKX339" s="50"/>
      <c r="NKY339" s="50"/>
      <c r="NKZ339" s="50"/>
      <c r="NLA339" s="50"/>
      <c r="NLB339" s="50"/>
      <c r="NLC339" s="50"/>
      <c r="NLD339" s="50"/>
      <c r="NLE339" s="50"/>
      <c r="NLF339" s="50"/>
      <c r="NLG339" s="50"/>
      <c r="NLH339" s="50"/>
      <c r="NLI339" s="50"/>
      <c r="NLJ339" s="50"/>
      <c r="NLK339" s="50"/>
      <c r="NLL339" s="50"/>
      <c r="NLM339" s="50"/>
      <c r="NLN339" s="50"/>
      <c r="NLO339" s="50"/>
      <c r="NLP339" s="50"/>
      <c r="NLQ339" s="50"/>
      <c r="NLR339" s="50"/>
      <c r="NLS339" s="50"/>
      <c r="NLT339" s="50"/>
      <c r="NLU339" s="50"/>
      <c r="NLV339" s="50"/>
      <c r="NLW339" s="50"/>
      <c r="NLX339" s="50"/>
      <c r="NLY339" s="50"/>
      <c r="NLZ339" s="50"/>
      <c r="NMA339" s="50"/>
      <c r="NMB339" s="50"/>
      <c r="NMC339" s="50"/>
      <c r="NMD339" s="50"/>
      <c r="NME339" s="50"/>
      <c r="NMF339" s="50"/>
      <c r="NMG339" s="50"/>
      <c r="NMH339" s="50"/>
      <c r="NMI339" s="50"/>
      <c r="NMJ339" s="50"/>
      <c r="NMK339" s="50"/>
      <c r="NML339" s="50"/>
      <c r="NMM339" s="50"/>
      <c r="NMN339" s="50"/>
      <c r="NMO339" s="50"/>
      <c r="NMP339" s="50"/>
      <c r="NMQ339" s="50"/>
      <c r="NMR339" s="50"/>
      <c r="NMS339" s="50"/>
      <c r="NMT339" s="50"/>
      <c r="NMU339" s="50"/>
      <c r="NMV339" s="50"/>
      <c r="NMW339" s="50"/>
      <c r="NMX339" s="50"/>
      <c r="NMY339" s="50"/>
      <c r="NMZ339" s="50"/>
      <c r="NNA339" s="50"/>
      <c r="NNB339" s="50"/>
      <c r="NNC339" s="50"/>
      <c r="NND339" s="50"/>
      <c r="NNE339" s="50"/>
      <c r="NNF339" s="50"/>
      <c r="NNG339" s="50"/>
      <c r="NNH339" s="50"/>
      <c r="NNI339" s="50"/>
      <c r="NNJ339" s="50"/>
      <c r="NNK339" s="50"/>
      <c r="NNL339" s="50"/>
      <c r="NNM339" s="50"/>
      <c r="NNN339" s="50"/>
      <c r="NNO339" s="50"/>
      <c r="NNP339" s="50"/>
      <c r="NNQ339" s="50"/>
      <c r="NNR339" s="50"/>
      <c r="NNS339" s="50"/>
      <c r="NNT339" s="50"/>
      <c r="NNU339" s="50"/>
      <c r="NNV339" s="50"/>
      <c r="NNW339" s="50"/>
      <c r="NNX339" s="50"/>
      <c r="NNY339" s="50"/>
      <c r="NNZ339" s="50"/>
      <c r="NOA339" s="50"/>
      <c r="NOB339" s="50"/>
      <c r="NOC339" s="50"/>
      <c r="NOD339" s="50"/>
      <c r="NOE339" s="50"/>
      <c r="NOF339" s="50"/>
      <c r="NOG339" s="50"/>
      <c r="NOH339" s="50"/>
      <c r="NOI339" s="50"/>
      <c r="NOJ339" s="50"/>
      <c r="NOK339" s="50"/>
      <c r="NOL339" s="50"/>
      <c r="NOM339" s="50"/>
      <c r="NON339" s="50"/>
      <c r="NOO339" s="50"/>
      <c r="NOP339" s="50"/>
      <c r="NOQ339" s="50"/>
      <c r="NOR339" s="50"/>
      <c r="NOS339" s="50"/>
      <c r="NOT339" s="50"/>
      <c r="NOU339" s="50"/>
      <c r="NOV339" s="50"/>
      <c r="NOW339" s="50"/>
      <c r="NOX339" s="50"/>
      <c r="NOY339" s="50"/>
      <c r="NOZ339" s="50"/>
      <c r="NPA339" s="50"/>
      <c r="NPB339" s="50"/>
      <c r="NPC339" s="50"/>
      <c r="NPD339" s="50"/>
      <c r="NPE339" s="50"/>
      <c r="NPF339" s="50"/>
      <c r="NPG339" s="50"/>
      <c r="NPH339" s="50"/>
      <c r="NPI339" s="50"/>
      <c r="NPJ339" s="50"/>
      <c r="NPK339" s="50"/>
      <c r="NPL339" s="50"/>
      <c r="NPM339" s="50"/>
      <c r="NPN339" s="50"/>
      <c r="NPO339" s="50"/>
      <c r="NPP339" s="50"/>
      <c r="NPQ339" s="50"/>
      <c r="NPR339" s="50"/>
      <c r="NPS339" s="50"/>
      <c r="NPT339" s="50"/>
      <c r="NPU339" s="50"/>
      <c r="NPV339" s="50"/>
      <c r="NPW339" s="50"/>
      <c r="NPX339" s="50"/>
      <c r="NPY339" s="50"/>
      <c r="NPZ339" s="50"/>
      <c r="NQA339" s="50"/>
      <c r="NQB339" s="50"/>
      <c r="NQC339" s="50"/>
      <c r="NQD339" s="50"/>
      <c r="NQE339" s="50"/>
      <c r="NQF339" s="50"/>
      <c r="NQG339" s="50"/>
      <c r="NQH339" s="50"/>
      <c r="NQI339" s="50"/>
      <c r="NQJ339" s="50"/>
      <c r="NQK339" s="50"/>
      <c r="NQL339" s="50"/>
      <c r="NQM339" s="50"/>
      <c r="NQN339" s="50"/>
      <c r="NQO339" s="50"/>
      <c r="NQP339" s="50"/>
      <c r="NQQ339" s="50"/>
      <c r="NQR339" s="50"/>
      <c r="NQS339" s="50"/>
      <c r="NQT339" s="50"/>
      <c r="NQU339" s="50"/>
      <c r="NQV339" s="50"/>
      <c r="NQW339" s="50"/>
      <c r="NQX339" s="50"/>
      <c r="NQY339" s="50"/>
      <c r="NQZ339" s="50"/>
      <c r="NRA339" s="50"/>
      <c r="NRB339" s="50"/>
      <c r="NRC339" s="50"/>
      <c r="NRD339" s="50"/>
      <c r="NRE339" s="50"/>
      <c r="NRF339" s="50"/>
      <c r="NRG339" s="50"/>
      <c r="NRH339" s="50"/>
      <c r="NRI339" s="50"/>
      <c r="NRJ339" s="50"/>
      <c r="NRK339" s="50"/>
      <c r="NRL339" s="50"/>
      <c r="NRM339" s="50"/>
      <c r="NRN339" s="50"/>
      <c r="NRO339" s="50"/>
      <c r="NRP339" s="50"/>
      <c r="NRQ339" s="50"/>
      <c r="NRR339" s="50"/>
      <c r="NRS339" s="50"/>
      <c r="NRT339" s="50"/>
      <c r="NRU339" s="50"/>
      <c r="NRV339" s="50"/>
      <c r="NRW339" s="50"/>
      <c r="NRX339" s="50"/>
      <c r="NRY339" s="50"/>
      <c r="NRZ339" s="50"/>
      <c r="NSA339" s="50"/>
      <c r="NSB339" s="50"/>
      <c r="NSC339" s="50"/>
      <c r="NSD339" s="50"/>
      <c r="NSE339" s="50"/>
      <c r="NSF339" s="50"/>
      <c r="NSG339" s="50"/>
      <c r="NSH339" s="50"/>
      <c r="NSI339" s="50"/>
      <c r="NSJ339" s="50"/>
      <c r="NSK339" s="50"/>
      <c r="NSL339" s="50"/>
      <c r="NSM339" s="50"/>
      <c r="NSN339" s="50"/>
      <c r="NSO339" s="50"/>
      <c r="NSP339" s="50"/>
      <c r="NSQ339" s="50"/>
      <c r="NSR339" s="50"/>
      <c r="NSS339" s="50"/>
      <c r="NST339" s="50"/>
      <c r="NSU339" s="50"/>
      <c r="NSV339" s="50"/>
      <c r="NSW339" s="50"/>
      <c r="NSX339" s="50"/>
      <c r="NSY339" s="50"/>
      <c r="NSZ339" s="50"/>
      <c r="NTB339" s="50"/>
      <c r="NTD339" s="50"/>
      <c r="NTE339" s="50"/>
      <c r="NTF339" s="50"/>
      <c r="NTG339" s="50"/>
      <c r="NTH339" s="50"/>
      <c r="NTI339" s="50"/>
      <c r="NTJ339" s="50"/>
      <c r="NTK339" s="50"/>
      <c r="NTP339" s="50"/>
      <c r="NTQ339" s="50"/>
      <c r="NTR339" s="50"/>
      <c r="NTS339" s="50"/>
      <c r="NTT339" s="50"/>
      <c r="NTU339" s="50"/>
      <c r="NTV339" s="50"/>
      <c r="NTW339" s="50"/>
      <c r="NTX339" s="50"/>
      <c r="NTY339" s="50"/>
      <c r="NTZ339" s="50"/>
      <c r="NUA339" s="50"/>
      <c r="NUB339" s="50"/>
      <c r="NUC339" s="50"/>
      <c r="NUD339" s="50"/>
      <c r="NUE339" s="50"/>
      <c r="NUF339" s="50"/>
      <c r="NUG339" s="50"/>
      <c r="NUH339" s="50"/>
      <c r="NUI339" s="50"/>
      <c r="NUJ339" s="50"/>
      <c r="NUK339" s="50"/>
      <c r="NUL339" s="50"/>
      <c r="NUM339" s="50"/>
      <c r="NUN339" s="50"/>
      <c r="NUO339" s="50"/>
      <c r="NUP339" s="50"/>
      <c r="NUQ339" s="50"/>
      <c r="NUR339" s="50"/>
      <c r="NUS339" s="50"/>
      <c r="NUT339" s="50"/>
      <c r="NUU339" s="50"/>
      <c r="NUV339" s="50"/>
      <c r="NUW339" s="50"/>
      <c r="NUX339" s="50"/>
      <c r="NUY339" s="50"/>
      <c r="NUZ339" s="50"/>
      <c r="NVA339" s="50"/>
      <c r="NVB339" s="50"/>
      <c r="NVC339" s="50"/>
      <c r="NVD339" s="50"/>
      <c r="NVE339" s="50"/>
      <c r="NVF339" s="50"/>
      <c r="NVG339" s="50"/>
      <c r="NVH339" s="50"/>
      <c r="NVI339" s="50"/>
      <c r="NVJ339" s="50"/>
      <c r="NVK339" s="50"/>
      <c r="NVL339" s="50"/>
      <c r="NVM339" s="50"/>
      <c r="NVN339" s="50"/>
      <c r="NVO339" s="50"/>
      <c r="NVP339" s="50"/>
      <c r="NVQ339" s="50"/>
      <c r="NVR339" s="50"/>
      <c r="NVS339" s="50"/>
      <c r="NVT339" s="50"/>
      <c r="NVU339" s="50"/>
      <c r="NVV339" s="50"/>
      <c r="NVW339" s="50"/>
      <c r="NVX339" s="50"/>
      <c r="NVY339" s="50"/>
      <c r="NVZ339" s="50"/>
      <c r="NWA339" s="50"/>
      <c r="NWB339" s="50"/>
      <c r="NWC339" s="50"/>
      <c r="NWD339" s="50"/>
      <c r="NWE339" s="50"/>
      <c r="NWF339" s="50"/>
      <c r="NWG339" s="50"/>
      <c r="NWH339" s="50"/>
      <c r="NWI339" s="50"/>
      <c r="NWJ339" s="50"/>
      <c r="NWK339" s="50"/>
      <c r="NWL339" s="50"/>
      <c r="NWM339" s="50"/>
      <c r="NWN339" s="50"/>
      <c r="NWO339" s="50"/>
      <c r="NWP339" s="50"/>
      <c r="NWQ339" s="50"/>
      <c r="NWR339" s="50"/>
      <c r="NWS339" s="50"/>
      <c r="NWT339" s="50"/>
      <c r="NWU339" s="50"/>
      <c r="NWV339" s="50"/>
      <c r="NWW339" s="50"/>
      <c r="NWX339" s="50"/>
      <c r="NWY339" s="50"/>
      <c r="NWZ339" s="50"/>
      <c r="NXA339" s="50"/>
      <c r="NXB339" s="50"/>
      <c r="NXC339" s="50"/>
      <c r="NXD339" s="50"/>
      <c r="NXE339" s="50"/>
      <c r="NXF339" s="50"/>
      <c r="NXG339" s="50"/>
      <c r="NXH339" s="50"/>
      <c r="NXI339" s="50"/>
      <c r="NXJ339" s="50"/>
      <c r="NXK339" s="50"/>
      <c r="NXL339" s="50"/>
      <c r="NXM339" s="50"/>
      <c r="NXN339" s="50"/>
      <c r="NXO339" s="50"/>
      <c r="NXP339" s="50"/>
      <c r="NXQ339" s="50"/>
      <c r="NXR339" s="50"/>
      <c r="NXS339" s="50"/>
      <c r="NXT339" s="50"/>
      <c r="NXU339" s="50"/>
      <c r="NXV339" s="50"/>
      <c r="NXW339" s="50"/>
      <c r="NXX339" s="50"/>
      <c r="NXY339" s="50"/>
      <c r="NXZ339" s="50"/>
      <c r="NYA339" s="50"/>
      <c r="NYB339" s="50"/>
      <c r="NYC339" s="50"/>
      <c r="NYD339" s="50"/>
      <c r="NYE339" s="50"/>
      <c r="NYF339" s="50"/>
      <c r="NYG339" s="50"/>
      <c r="NYH339" s="50"/>
      <c r="NYI339" s="50"/>
      <c r="NYJ339" s="50"/>
      <c r="NYK339" s="50"/>
      <c r="NYL339" s="50"/>
      <c r="NYM339" s="50"/>
      <c r="NYN339" s="50"/>
      <c r="NYO339" s="50"/>
      <c r="NYP339" s="50"/>
      <c r="NYQ339" s="50"/>
      <c r="NYR339" s="50"/>
      <c r="NYS339" s="50"/>
      <c r="NYT339" s="50"/>
      <c r="NYU339" s="50"/>
      <c r="NYV339" s="50"/>
      <c r="NYW339" s="50"/>
      <c r="NYX339" s="50"/>
      <c r="NYY339" s="50"/>
      <c r="NYZ339" s="50"/>
      <c r="NZA339" s="50"/>
      <c r="NZB339" s="50"/>
      <c r="NZC339" s="50"/>
      <c r="NZD339" s="50"/>
      <c r="NZE339" s="50"/>
      <c r="NZF339" s="50"/>
      <c r="NZG339" s="50"/>
      <c r="NZH339" s="50"/>
      <c r="NZI339" s="50"/>
      <c r="NZJ339" s="50"/>
      <c r="NZK339" s="50"/>
      <c r="NZL339" s="50"/>
      <c r="NZM339" s="50"/>
      <c r="NZN339" s="50"/>
      <c r="NZO339" s="50"/>
      <c r="NZP339" s="50"/>
      <c r="NZQ339" s="50"/>
      <c r="NZR339" s="50"/>
      <c r="NZS339" s="50"/>
      <c r="NZT339" s="50"/>
      <c r="NZU339" s="50"/>
      <c r="NZV339" s="50"/>
      <c r="NZW339" s="50"/>
      <c r="NZX339" s="50"/>
      <c r="NZY339" s="50"/>
      <c r="NZZ339" s="50"/>
      <c r="OAA339" s="50"/>
      <c r="OAB339" s="50"/>
      <c r="OAC339" s="50"/>
      <c r="OAD339" s="50"/>
      <c r="OAE339" s="50"/>
      <c r="OAF339" s="50"/>
      <c r="OAG339" s="50"/>
      <c r="OAH339" s="50"/>
      <c r="OAI339" s="50"/>
      <c r="OAJ339" s="50"/>
      <c r="OAK339" s="50"/>
      <c r="OAL339" s="50"/>
      <c r="OAM339" s="50"/>
      <c r="OAN339" s="50"/>
      <c r="OAO339" s="50"/>
      <c r="OAP339" s="50"/>
      <c r="OAQ339" s="50"/>
      <c r="OAR339" s="50"/>
      <c r="OAS339" s="50"/>
      <c r="OAT339" s="50"/>
      <c r="OAU339" s="50"/>
      <c r="OAV339" s="50"/>
      <c r="OAW339" s="50"/>
      <c r="OAX339" s="50"/>
      <c r="OAY339" s="50"/>
      <c r="OAZ339" s="50"/>
      <c r="OBA339" s="50"/>
      <c r="OBB339" s="50"/>
      <c r="OBC339" s="50"/>
      <c r="OBD339" s="50"/>
      <c r="OBE339" s="50"/>
      <c r="OBF339" s="50"/>
      <c r="OBG339" s="50"/>
      <c r="OBH339" s="50"/>
      <c r="OBI339" s="50"/>
      <c r="OBJ339" s="50"/>
      <c r="OBK339" s="50"/>
      <c r="OBL339" s="50"/>
      <c r="OBM339" s="50"/>
      <c r="OBN339" s="50"/>
      <c r="OBO339" s="50"/>
      <c r="OBP339" s="50"/>
      <c r="OBQ339" s="50"/>
      <c r="OBR339" s="50"/>
      <c r="OBS339" s="50"/>
      <c r="OBT339" s="50"/>
      <c r="OBU339" s="50"/>
      <c r="OBV339" s="50"/>
      <c r="OBW339" s="50"/>
      <c r="OBX339" s="50"/>
      <c r="OBY339" s="50"/>
      <c r="OBZ339" s="50"/>
      <c r="OCA339" s="50"/>
      <c r="OCB339" s="50"/>
      <c r="OCC339" s="50"/>
      <c r="OCD339" s="50"/>
      <c r="OCE339" s="50"/>
      <c r="OCF339" s="50"/>
      <c r="OCG339" s="50"/>
      <c r="OCH339" s="50"/>
      <c r="OCI339" s="50"/>
      <c r="OCJ339" s="50"/>
      <c r="OCK339" s="50"/>
      <c r="OCL339" s="50"/>
      <c r="OCM339" s="50"/>
      <c r="OCN339" s="50"/>
      <c r="OCO339" s="50"/>
      <c r="OCP339" s="50"/>
      <c r="OCQ339" s="50"/>
      <c r="OCR339" s="50"/>
      <c r="OCS339" s="50"/>
      <c r="OCT339" s="50"/>
      <c r="OCU339" s="50"/>
      <c r="OCV339" s="50"/>
      <c r="OCX339" s="50"/>
      <c r="OCZ339" s="50"/>
      <c r="ODA339" s="50"/>
      <c r="ODB339" s="50"/>
      <c r="ODC339" s="50"/>
      <c r="ODD339" s="50"/>
      <c r="ODE339" s="50"/>
      <c r="ODF339" s="50"/>
      <c r="ODG339" s="50"/>
      <c r="ODL339" s="50"/>
      <c r="ODM339" s="50"/>
      <c r="ODN339" s="50"/>
      <c r="ODO339" s="50"/>
      <c r="ODP339" s="50"/>
      <c r="ODQ339" s="50"/>
      <c r="ODR339" s="50"/>
      <c r="ODS339" s="50"/>
      <c r="ODT339" s="50"/>
      <c r="ODU339" s="50"/>
      <c r="ODV339" s="50"/>
      <c r="ODW339" s="50"/>
      <c r="ODX339" s="50"/>
      <c r="ODY339" s="50"/>
      <c r="ODZ339" s="50"/>
      <c r="OEA339" s="50"/>
      <c r="OEB339" s="50"/>
      <c r="OEC339" s="50"/>
      <c r="OED339" s="50"/>
      <c r="OEE339" s="50"/>
      <c r="OEF339" s="50"/>
      <c r="OEG339" s="50"/>
      <c r="OEH339" s="50"/>
      <c r="OEI339" s="50"/>
      <c r="OEJ339" s="50"/>
      <c r="OEK339" s="50"/>
      <c r="OEL339" s="50"/>
      <c r="OEM339" s="50"/>
      <c r="OEN339" s="50"/>
      <c r="OEO339" s="50"/>
      <c r="OEP339" s="50"/>
      <c r="OEQ339" s="50"/>
      <c r="OER339" s="50"/>
      <c r="OES339" s="50"/>
      <c r="OET339" s="50"/>
      <c r="OEU339" s="50"/>
      <c r="OEV339" s="50"/>
      <c r="OEW339" s="50"/>
      <c r="OEX339" s="50"/>
      <c r="OEY339" s="50"/>
      <c r="OEZ339" s="50"/>
      <c r="OFA339" s="50"/>
      <c r="OFB339" s="50"/>
      <c r="OFC339" s="50"/>
      <c r="OFD339" s="50"/>
      <c r="OFE339" s="50"/>
      <c r="OFF339" s="50"/>
      <c r="OFG339" s="50"/>
      <c r="OFH339" s="50"/>
      <c r="OFI339" s="50"/>
      <c r="OFJ339" s="50"/>
      <c r="OFK339" s="50"/>
      <c r="OFL339" s="50"/>
      <c r="OFM339" s="50"/>
      <c r="OFN339" s="50"/>
      <c r="OFO339" s="50"/>
      <c r="OFP339" s="50"/>
      <c r="OFQ339" s="50"/>
      <c r="OFR339" s="50"/>
      <c r="OFS339" s="50"/>
      <c r="OFT339" s="50"/>
      <c r="OFU339" s="50"/>
      <c r="OFV339" s="50"/>
      <c r="OFW339" s="50"/>
      <c r="OFX339" s="50"/>
      <c r="OFY339" s="50"/>
      <c r="OFZ339" s="50"/>
      <c r="OGA339" s="50"/>
      <c r="OGB339" s="50"/>
      <c r="OGC339" s="50"/>
      <c r="OGD339" s="50"/>
      <c r="OGE339" s="50"/>
      <c r="OGF339" s="50"/>
      <c r="OGG339" s="50"/>
      <c r="OGH339" s="50"/>
      <c r="OGI339" s="50"/>
      <c r="OGJ339" s="50"/>
      <c r="OGK339" s="50"/>
      <c r="OGL339" s="50"/>
      <c r="OGM339" s="50"/>
      <c r="OGN339" s="50"/>
      <c r="OGO339" s="50"/>
      <c r="OGP339" s="50"/>
      <c r="OGQ339" s="50"/>
      <c r="OGR339" s="50"/>
      <c r="OGS339" s="50"/>
      <c r="OGT339" s="50"/>
      <c r="OGU339" s="50"/>
      <c r="OGV339" s="50"/>
      <c r="OGW339" s="50"/>
      <c r="OGX339" s="50"/>
      <c r="OGY339" s="50"/>
      <c r="OGZ339" s="50"/>
      <c r="OHA339" s="50"/>
      <c r="OHB339" s="50"/>
      <c r="OHC339" s="50"/>
      <c r="OHD339" s="50"/>
      <c r="OHE339" s="50"/>
      <c r="OHF339" s="50"/>
      <c r="OHG339" s="50"/>
      <c r="OHH339" s="50"/>
      <c r="OHI339" s="50"/>
      <c r="OHJ339" s="50"/>
      <c r="OHK339" s="50"/>
      <c r="OHL339" s="50"/>
      <c r="OHM339" s="50"/>
      <c r="OHN339" s="50"/>
      <c r="OHO339" s="50"/>
      <c r="OHP339" s="50"/>
      <c r="OHQ339" s="50"/>
      <c r="OHR339" s="50"/>
      <c r="OHS339" s="50"/>
      <c r="OHT339" s="50"/>
      <c r="OHU339" s="50"/>
      <c r="OHV339" s="50"/>
      <c r="OHW339" s="50"/>
      <c r="OHX339" s="50"/>
      <c r="OHY339" s="50"/>
      <c r="OHZ339" s="50"/>
      <c r="OIA339" s="50"/>
      <c r="OIB339" s="50"/>
      <c r="OIC339" s="50"/>
      <c r="OID339" s="50"/>
      <c r="OIE339" s="50"/>
      <c r="OIF339" s="50"/>
      <c r="OIG339" s="50"/>
      <c r="OIH339" s="50"/>
      <c r="OII339" s="50"/>
      <c r="OIJ339" s="50"/>
      <c r="OIK339" s="50"/>
      <c r="OIL339" s="50"/>
      <c r="OIM339" s="50"/>
      <c r="OIN339" s="50"/>
      <c r="OIO339" s="50"/>
      <c r="OIP339" s="50"/>
      <c r="OIQ339" s="50"/>
      <c r="OIR339" s="50"/>
      <c r="OIS339" s="50"/>
      <c r="OIT339" s="50"/>
      <c r="OIU339" s="50"/>
      <c r="OIV339" s="50"/>
      <c r="OIW339" s="50"/>
      <c r="OIX339" s="50"/>
      <c r="OIY339" s="50"/>
      <c r="OIZ339" s="50"/>
      <c r="OJA339" s="50"/>
      <c r="OJB339" s="50"/>
      <c r="OJC339" s="50"/>
      <c r="OJD339" s="50"/>
      <c r="OJE339" s="50"/>
      <c r="OJF339" s="50"/>
      <c r="OJG339" s="50"/>
      <c r="OJH339" s="50"/>
      <c r="OJI339" s="50"/>
      <c r="OJJ339" s="50"/>
      <c r="OJK339" s="50"/>
      <c r="OJL339" s="50"/>
      <c r="OJM339" s="50"/>
      <c r="OJN339" s="50"/>
      <c r="OJO339" s="50"/>
      <c r="OJP339" s="50"/>
      <c r="OJQ339" s="50"/>
      <c r="OJR339" s="50"/>
      <c r="OJS339" s="50"/>
      <c r="OJT339" s="50"/>
      <c r="OJU339" s="50"/>
      <c r="OJV339" s="50"/>
      <c r="OJW339" s="50"/>
      <c r="OJX339" s="50"/>
      <c r="OJY339" s="50"/>
      <c r="OJZ339" s="50"/>
      <c r="OKA339" s="50"/>
      <c r="OKB339" s="50"/>
      <c r="OKC339" s="50"/>
      <c r="OKD339" s="50"/>
      <c r="OKE339" s="50"/>
      <c r="OKF339" s="50"/>
      <c r="OKG339" s="50"/>
      <c r="OKH339" s="50"/>
      <c r="OKI339" s="50"/>
      <c r="OKJ339" s="50"/>
      <c r="OKK339" s="50"/>
      <c r="OKL339" s="50"/>
      <c r="OKM339" s="50"/>
      <c r="OKN339" s="50"/>
      <c r="OKO339" s="50"/>
      <c r="OKP339" s="50"/>
      <c r="OKQ339" s="50"/>
      <c r="OKR339" s="50"/>
      <c r="OKS339" s="50"/>
      <c r="OKT339" s="50"/>
      <c r="OKU339" s="50"/>
      <c r="OKV339" s="50"/>
      <c r="OKW339" s="50"/>
      <c r="OKX339" s="50"/>
      <c r="OKY339" s="50"/>
      <c r="OKZ339" s="50"/>
      <c r="OLA339" s="50"/>
      <c r="OLB339" s="50"/>
      <c r="OLC339" s="50"/>
      <c r="OLD339" s="50"/>
      <c r="OLE339" s="50"/>
      <c r="OLF339" s="50"/>
      <c r="OLG339" s="50"/>
      <c r="OLH339" s="50"/>
      <c r="OLI339" s="50"/>
      <c r="OLJ339" s="50"/>
      <c r="OLK339" s="50"/>
      <c r="OLL339" s="50"/>
      <c r="OLM339" s="50"/>
      <c r="OLN339" s="50"/>
      <c r="OLO339" s="50"/>
      <c r="OLP339" s="50"/>
      <c r="OLQ339" s="50"/>
      <c r="OLR339" s="50"/>
      <c r="OLS339" s="50"/>
      <c r="OLT339" s="50"/>
      <c r="OLU339" s="50"/>
      <c r="OLV339" s="50"/>
      <c r="OLW339" s="50"/>
      <c r="OLX339" s="50"/>
      <c r="OLY339" s="50"/>
      <c r="OLZ339" s="50"/>
      <c r="OMA339" s="50"/>
      <c r="OMB339" s="50"/>
      <c r="OMC339" s="50"/>
      <c r="OMD339" s="50"/>
      <c r="OME339" s="50"/>
      <c r="OMF339" s="50"/>
      <c r="OMG339" s="50"/>
      <c r="OMH339" s="50"/>
      <c r="OMI339" s="50"/>
      <c r="OMJ339" s="50"/>
      <c r="OMK339" s="50"/>
      <c r="OML339" s="50"/>
      <c r="OMM339" s="50"/>
      <c r="OMN339" s="50"/>
      <c r="OMO339" s="50"/>
      <c r="OMP339" s="50"/>
      <c r="OMQ339" s="50"/>
      <c r="OMR339" s="50"/>
      <c r="OMT339" s="50"/>
      <c r="OMV339" s="50"/>
      <c r="OMW339" s="50"/>
      <c r="OMX339" s="50"/>
      <c r="OMY339" s="50"/>
      <c r="OMZ339" s="50"/>
      <c r="ONA339" s="50"/>
      <c r="ONB339" s="50"/>
      <c r="ONC339" s="50"/>
      <c r="ONH339" s="50"/>
      <c r="ONI339" s="50"/>
      <c r="ONJ339" s="50"/>
      <c r="ONK339" s="50"/>
      <c r="ONL339" s="50"/>
      <c r="ONM339" s="50"/>
      <c r="ONN339" s="50"/>
      <c r="ONO339" s="50"/>
      <c r="ONP339" s="50"/>
      <c r="ONQ339" s="50"/>
      <c r="ONR339" s="50"/>
      <c r="ONS339" s="50"/>
      <c r="ONT339" s="50"/>
      <c r="ONU339" s="50"/>
      <c r="ONV339" s="50"/>
      <c r="ONW339" s="50"/>
      <c r="ONX339" s="50"/>
      <c r="ONY339" s="50"/>
      <c r="ONZ339" s="50"/>
      <c r="OOA339" s="50"/>
      <c r="OOB339" s="50"/>
      <c r="OOC339" s="50"/>
      <c r="OOD339" s="50"/>
      <c r="OOE339" s="50"/>
      <c r="OOF339" s="50"/>
      <c r="OOG339" s="50"/>
      <c r="OOH339" s="50"/>
      <c r="OOI339" s="50"/>
      <c r="OOJ339" s="50"/>
      <c r="OOK339" s="50"/>
      <c r="OOL339" s="50"/>
      <c r="OOM339" s="50"/>
      <c r="OON339" s="50"/>
      <c r="OOO339" s="50"/>
      <c r="OOP339" s="50"/>
      <c r="OOQ339" s="50"/>
      <c r="OOR339" s="50"/>
      <c r="OOS339" s="50"/>
      <c r="OOT339" s="50"/>
      <c r="OOU339" s="50"/>
      <c r="OOV339" s="50"/>
      <c r="OOW339" s="50"/>
      <c r="OOX339" s="50"/>
      <c r="OOY339" s="50"/>
      <c r="OOZ339" s="50"/>
      <c r="OPA339" s="50"/>
      <c r="OPB339" s="50"/>
      <c r="OPC339" s="50"/>
      <c r="OPD339" s="50"/>
      <c r="OPE339" s="50"/>
      <c r="OPF339" s="50"/>
      <c r="OPG339" s="50"/>
      <c r="OPH339" s="50"/>
      <c r="OPI339" s="50"/>
      <c r="OPJ339" s="50"/>
      <c r="OPK339" s="50"/>
      <c r="OPL339" s="50"/>
      <c r="OPM339" s="50"/>
      <c r="OPN339" s="50"/>
      <c r="OPO339" s="50"/>
      <c r="OPP339" s="50"/>
      <c r="OPQ339" s="50"/>
      <c r="OPR339" s="50"/>
      <c r="OPS339" s="50"/>
      <c r="OPT339" s="50"/>
      <c r="OPU339" s="50"/>
      <c r="OPV339" s="50"/>
      <c r="OPW339" s="50"/>
      <c r="OPX339" s="50"/>
      <c r="OPY339" s="50"/>
      <c r="OPZ339" s="50"/>
      <c r="OQA339" s="50"/>
      <c r="OQB339" s="50"/>
      <c r="OQC339" s="50"/>
      <c r="OQD339" s="50"/>
      <c r="OQE339" s="50"/>
      <c r="OQF339" s="50"/>
      <c r="OQG339" s="50"/>
      <c r="OQH339" s="50"/>
      <c r="OQI339" s="50"/>
      <c r="OQJ339" s="50"/>
      <c r="OQK339" s="50"/>
      <c r="OQL339" s="50"/>
      <c r="OQM339" s="50"/>
      <c r="OQN339" s="50"/>
      <c r="OQO339" s="50"/>
      <c r="OQP339" s="50"/>
      <c r="OQQ339" s="50"/>
      <c r="OQR339" s="50"/>
      <c r="OQS339" s="50"/>
      <c r="OQT339" s="50"/>
      <c r="OQU339" s="50"/>
      <c r="OQV339" s="50"/>
      <c r="OQW339" s="50"/>
      <c r="OQX339" s="50"/>
      <c r="OQY339" s="50"/>
      <c r="OQZ339" s="50"/>
      <c r="ORA339" s="50"/>
      <c r="ORB339" s="50"/>
      <c r="ORC339" s="50"/>
      <c r="ORD339" s="50"/>
      <c r="ORE339" s="50"/>
      <c r="ORF339" s="50"/>
      <c r="ORG339" s="50"/>
      <c r="ORH339" s="50"/>
      <c r="ORI339" s="50"/>
      <c r="ORJ339" s="50"/>
      <c r="ORK339" s="50"/>
      <c r="ORL339" s="50"/>
      <c r="ORM339" s="50"/>
      <c r="ORN339" s="50"/>
      <c r="ORO339" s="50"/>
      <c r="ORP339" s="50"/>
      <c r="ORQ339" s="50"/>
      <c r="ORR339" s="50"/>
      <c r="ORS339" s="50"/>
      <c r="ORT339" s="50"/>
      <c r="ORU339" s="50"/>
      <c r="ORV339" s="50"/>
      <c r="ORW339" s="50"/>
      <c r="ORX339" s="50"/>
      <c r="ORY339" s="50"/>
      <c r="ORZ339" s="50"/>
      <c r="OSA339" s="50"/>
      <c r="OSB339" s="50"/>
      <c r="OSC339" s="50"/>
      <c r="OSD339" s="50"/>
      <c r="OSE339" s="50"/>
      <c r="OSF339" s="50"/>
      <c r="OSG339" s="50"/>
      <c r="OSH339" s="50"/>
      <c r="OSI339" s="50"/>
      <c r="OSJ339" s="50"/>
      <c r="OSK339" s="50"/>
      <c r="OSL339" s="50"/>
      <c r="OSM339" s="50"/>
      <c r="OSN339" s="50"/>
      <c r="OSO339" s="50"/>
      <c r="OSP339" s="50"/>
      <c r="OSQ339" s="50"/>
      <c r="OSR339" s="50"/>
      <c r="OSS339" s="50"/>
      <c r="OST339" s="50"/>
      <c r="OSU339" s="50"/>
      <c r="OSV339" s="50"/>
      <c r="OSW339" s="50"/>
      <c r="OSX339" s="50"/>
      <c r="OSY339" s="50"/>
      <c r="OSZ339" s="50"/>
      <c r="OTA339" s="50"/>
      <c r="OTB339" s="50"/>
      <c r="OTC339" s="50"/>
      <c r="OTD339" s="50"/>
      <c r="OTE339" s="50"/>
      <c r="OTF339" s="50"/>
      <c r="OTG339" s="50"/>
      <c r="OTH339" s="50"/>
      <c r="OTI339" s="50"/>
      <c r="OTJ339" s="50"/>
      <c r="OTK339" s="50"/>
      <c r="OTL339" s="50"/>
      <c r="OTM339" s="50"/>
      <c r="OTN339" s="50"/>
      <c r="OTO339" s="50"/>
      <c r="OTP339" s="50"/>
      <c r="OTQ339" s="50"/>
      <c r="OTR339" s="50"/>
      <c r="OTS339" s="50"/>
      <c r="OTT339" s="50"/>
      <c r="OTU339" s="50"/>
      <c r="OTV339" s="50"/>
      <c r="OTW339" s="50"/>
      <c r="OTX339" s="50"/>
      <c r="OTY339" s="50"/>
      <c r="OTZ339" s="50"/>
      <c r="OUA339" s="50"/>
      <c r="OUB339" s="50"/>
      <c r="OUC339" s="50"/>
      <c r="OUD339" s="50"/>
      <c r="OUE339" s="50"/>
      <c r="OUF339" s="50"/>
      <c r="OUG339" s="50"/>
      <c r="OUH339" s="50"/>
      <c r="OUI339" s="50"/>
      <c r="OUJ339" s="50"/>
      <c r="OUK339" s="50"/>
      <c r="OUL339" s="50"/>
      <c r="OUM339" s="50"/>
      <c r="OUN339" s="50"/>
      <c r="OUO339" s="50"/>
      <c r="OUP339" s="50"/>
      <c r="OUQ339" s="50"/>
      <c r="OUR339" s="50"/>
      <c r="OUS339" s="50"/>
      <c r="OUT339" s="50"/>
      <c r="OUU339" s="50"/>
      <c r="OUV339" s="50"/>
      <c r="OUW339" s="50"/>
      <c r="OUX339" s="50"/>
      <c r="OUY339" s="50"/>
      <c r="OUZ339" s="50"/>
      <c r="OVA339" s="50"/>
      <c r="OVB339" s="50"/>
      <c r="OVC339" s="50"/>
      <c r="OVD339" s="50"/>
      <c r="OVE339" s="50"/>
      <c r="OVF339" s="50"/>
      <c r="OVG339" s="50"/>
      <c r="OVH339" s="50"/>
      <c r="OVI339" s="50"/>
      <c r="OVJ339" s="50"/>
      <c r="OVK339" s="50"/>
      <c r="OVL339" s="50"/>
      <c r="OVM339" s="50"/>
      <c r="OVN339" s="50"/>
      <c r="OVO339" s="50"/>
      <c r="OVP339" s="50"/>
      <c r="OVQ339" s="50"/>
      <c r="OVR339" s="50"/>
      <c r="OVS339" s="50"/>
      <c r="OVT339" s="50"/>
      <c r="OVU339" s="50"/>
      <c r="OVV339" s="50"/>
      <c r="OVW339" s="50"/>
      <c r="OVX339" s="50"/>
      <c r="OVY339" s="50"/>
      <c r="OVZ339" s="50"/>
      <c r="OWA339" s="50"/>
      <c r="OWB339" s="50"/>
      <c r="OWC339" s="50"/>
      <c r="OWD339" s="50"/>
      <c r="OWE339" s="50"/>
      <c r="OWF339" s="50"/>
      <c r="OWG339" s="50"/>
      <c r="OWH339" s="50"/>
      <c r="OWI339" s="50"/>
      <c r="OWJ339" s="50"/>
      <c r="OWK339" s="50"/>
      <c r="OWL339" s="50"/>
      <c r="OWM339" s="50"/>
      <c r="OWN339" s="50"/>
      <c r="OWP339" s="50"/>
      <c r="OWR339" s="50"/>
      <c r="OWS339" s="50"/>
      <c r="OWT339" s="50"/>
      <c r="OWU339" s="50"/>
      <c r="OWV339" s="50"/>
      <c r="OWW339" s="50"/>
      <c r="OWX339" s="50"/>
      <c r="OWY339" s="50"/>
      <c r="OXD339" s="50"/>
      <c r="OXE339" s="50"/>
      <c r="OXF339" s="50"/>
      <c r="OXG339" s="50"/>
      <c r="OXH339" s="50"/>
      <c r="OXI339" s="50"/>
      <c r="OXJ339" s="50"/>
      <c r="OXK339" s="50"/>
      <c r="OXL339" s="50"/>
      <c r="OXM339" s="50"/>
      <c r="OXN339" s="50"/>
      <c r="OXO339" s="50"/>
      <c r="OXP339" s="50"/>
      <c r="OXQ339" s="50"/>
      <c r="OXR339" s="50"/>
      <c r="OXS339" s="50"/>
      <c r="OXT339" s="50"/>
      <c r="OXU339" s="50"/>
      <c r="OXV339" s="50"/>
      <c r="OXW339" s="50"/>
      <c r="OXX339" s="50"/>
      <c r="OXY339" s="50"/>
      <c r="OXZ339" s="50"/>
      <c r="OYA339" s="50"/>
      <c r="OYB339" s="50"/>
      <c r="OYC339" s="50"/>
      <c r="OYD339" s="50"/>
      <c r="OYE339" s="50"/>
      <c r="OYF339" s="50"/>
      <c r="OYG339" s="50"/>
      <c r="OYH339" s="50"/>
      <c r="OYI339" s="50"/>
      <c r="OYJ339" s="50"/>
      <c r="OYK339" s="50"/>
      <c r="OYL339" s="50"/>
      <c r="OYM339" s="50"/>
      <c r="OYN339" s="50"/>
      <c r="OYO339" s="50"/>
      <c r="OYP339" s="50"/>
      <c r="OYQ339" s="50"/>
      <c r="OYR339" s="50"/>
      <c r="OYS339" s="50"/>
      <c r="OYT339" s="50"/>
      <c r="OYU339" s="50"/>
      <c r="OYV339" s="50"/>
      <c r="OYW339" s="50"/>
      <c r="OYX339" s="50"/>
      <c r="OYY339" s="50"/>
      <c r="OYZ339" s="50"/>
      <c r="OZA339" s="50"/>
      <c r="OZB339" s="50"/>
      <c r="OZC339" s="50"/>
      <c r="OZD339" s="50"/>
      <c r="OZE339" s="50"/>
      <c r="OZF339" s="50"/>
      <c r="OZG339" s="50"/>
      <c r="OZH339" s="50"/>
      <c r="OZI339" s="50"/>
      <c r="OZJ339" s="50"/>
      <c r="OZK339" s="50"/>
      <c r="OZL339" s="50"/>
      <c r="OZM339" s="50"/>
      <c r="OZN339" s="50"/>
      <c r="OZO339" s="50"/>
      <c r="OZP339" s="50"/>
      <c r="OZQ339" s="50"/>
      <c r="OZR339" s="50"/>
      <c r="OZS339" s="50"/>
      <c r="OZT339" s="50"/>
      <c r="OZU339" s="50"/>
      <c r="OZV339" s="50"/>
      <c r="OZW339" s="50"/>
      <c r="OZX339" s="50"/>
      <c r="OZY339" s="50"/>
      <c r="OZZ339" s="50"/>
      <c r="PAA339" s="50"/>
      <c r="PAB339" s="50"/>
      <c r="PAC339" s="50"/>
      <c r="PAD339" s="50"/>
      <c r="PAE339" s="50"/>
      <c r="PAF339" s="50"/>
      <c r="PAG339" s="50"/>
      <c r="PAH339" s="50"/>
      <c r="PAI339" s="50"/>
      <c r="PAJ339" s="50"/>
      <c r="PAK339" s="50"/>
      <c r="PAL339" s="50"/>
      <c r="PAM339" s="50"/>
      <c r="PAN339" s="50"/>
      <c r="PAO339" s="50"/>
      <c r="PAP339" s="50"/>
      <c r="PAQ339" s="50"/>
      <c r="PAR339" s="50"/>
      <c r="PAS339" s="50"/>
      <c r="PAT339" s="50"/>
      <c r="PAU339" s="50"/>
      <c r="PAV339" s="50"/>
      <c r="PAW339" s="50"/>
      <c r="PAX339" s="50"/>
      <c r="PAY339" s="50"/>
      <c r="PAZ339" s="50"/>
      <c r="PBA339" s="50"/>
      <c r="PBB339" s="50"/>
      <c r="PBC339" s="50"/>
      <c r="PBD339" s="50"/>
      <c r="PBE339" s="50"/>
      <c r="PBF339" s="50"/>
      <c r="PBG339" s="50"/>
      <c r="PBH339" s="50"/>
      <c r="PBI339" s="50"/>
      <c r="PBJ339" s="50"/>
      <c r="PBK339" s="50"/>
      <c r="PBL339" s="50"/>
      <c r="PBM339" s="50"/>
      <c r="PBN339" s="50"/>
      <c r="PBO339" s="50"/>
      <c r="PBP339" s="50"/>
      <c r="PBQ339" s="50"/>
      <c r="PBR339" s="50"/>
      <c r="PBS339" s="50"/>
      <c r="PBT339" s="50"/>
      <c r="PBU339" s="50"/>
      <c r="PBV339" s="50"/>
      <c r="PBW339" s="50"/>
      <c r="PBX339" s="50"/>
      <c r="PBY339" s="50"/>
      <c r="PBZ339" s="50"/>
      <c r="PCA339" s="50"/>
      <c r="PCB339" s="50"/>
      <c r="PCC339" s="50"/>
      <c r="PCD339" s="50"/>
      <c r="PCE339" s="50"/>
      <c r="PCF339" s="50"/>
      <c r="PCG339" s="50"/>
      <c r="PCH339" s="50"/>
      <c r="PCI339" s="50"/>
      <c r="PCJ339" s="50"/>
      <c r="PCK339" s="50"/>
      <c r="PCL339" s="50"/>
      <c r="PCM339" s="50"/>
      <c r="PCN339" s="50"/>
      <c r="PCO339" s="50"/>
      <c r="PCP339" s="50"/>
      <c r="PCQ339" s="50"/>
      <c r="PCR339" s="50"/>
      <c r="PCS339" s="50"/>
      <c r="PCT339" s="50"/>
      <c r="PCU339" s="50"/>
      <c r="PCV339" s="50"/>
      <c r="PCW339" s="50"/>
      <c r="PCX339" s="50"/>
      <c r="PCY339" s="50"/>
      <c r="PCZ339" s="50"/>
      <c r="PDA339" s="50"/>
      <c r="PDB339" s="50"/>
      <c r="PDC339" s="50"/>
      <c r="PDD339" s="50"/>
      <c r="PDE339" s="50"/>
      <c r="PDF339" s="50"/>
      <c r="PDG339" s="50"/>
      <c r="PDH339" s="50"/>
      <c r="PDI339" s="50"/>
      <c r="PDJ339" s="50"/>
      <c r="PDK339" s="50"/>
      <c r="PDL339" s="50"/>
      <c r="PDM339" s="50"/>
      <c r="PDN339" s="50"/>
      <c r="PDO339" s="50"/>
      <c r="PDP339" s="50"/>
      <c r="PDQ339" s="50"/>
      <c r="PDR339" s="50"/>
      <c r="PDS339" s="50"/>
      <c r="PDT339" s="50"/>
      <c r="PDU339" s="50"/>
      <c r="PDV339" s="50"/>
      <c r="PDW339" s="50"/>
      <c r="PDX339" s="50"/>
      <c r="PDY339" s="50"/>
      <c r="PDZ339" s="50"/>
      <c r="PEA339" s="50"/>
      <c r="PEB339" s="50"/>
      <c r="PEC339" s="50"/>
      <c r="PED339" s="50"/>
      <c r="PEE339" s="50"/>
      <c r="PEF339" s="50"/>
      <c r="PEG339" s="50"/>
      <c r="PEH339" s="50"/>
      <c r="PEI339" s="50"/>
      <c r="PEJ339" s="50"/>
      <c r="PEK339" s="50"/>
      <c r="PEL339" s="50"/>
      <c r="PEM339" s="50"/>
      <c r="PEN339" s="50"/>
      <c r="PEO339" s="50"/>
      <c r="PEP339" s="50"/>
      <c r="PEQ339" s="50"/>
      <c r="PER339" s="50"/>
      <c r="PES339" s="50"/>
      <c r="PET339" s="50"/>
      <c r="PEU339" s="50"/>
      <c r="PEV339" s="50"/>
      <c r="PEW339" s="50"/>
      <c r="PEX339" s="50"/>
      <c r="PEY339" s="50"/>
      <c r="PEZ339" s="50"/>
      <c r="PFA339" s="50"/>
      <c r="PFB339" s="50"/>
      <c r="PFC339" s="50"/>
      <c r="PFD339" s="50"/>
      <c r="PFE339" s="50"/>
      <c r="PFF339" s="50"/>
      <c r="PFG339" s="50"/>
      <c r="PFH339" s="50"/>
      <c r="PFI339" s="50"/>
      <c r="PFJ339" s="50"/>
      <c r="PFK339" s="50"/>
      <c r="PFL339" s="50"/>
      <c r="PFM339" s="50"/>
      <c r="PFN339" s="50"/>
      <c r="PFO339" s="50"/>
      <c r="PFP339" s="50"/>
      <c r="PFQ339" s="50"/>
      <c r="PFR339" s="50"/>
      <c r="PFS339" s="50"/>
      <c r="PFT339" s="50"/>
      <c r="PFU339" s="50"/>
      <c r="PFV339" s="50"/>
      <c r="PFW339" s="50"/>
      <c r="PFX339" s="50"/>
      <c r="PFY339" s="50"/>
      <c r="PFZ339" s="50"/>
      <c r="PGA339" s="50"/>
      <c r="PGB339" s="50"/>
      <c r="PGC339" s="50"/>
      <c r="PGD339" s="50"/>
      <c r="PGE339" s="50"/>
      <c r="PGF339" s="50"/>
      <c r="PGG339" s="50"/>
      <c r="PGH339" s="50"/>
      <c r="PGI339" s="50"/>
      <c r="PGJ339" s="50"/>
      <c r="PGL339" s="50"/>
      <c r="PGN339" s="50"/>
      <c r="PGO339" s="50"/>
      <c r="PGP339" s="50"/>
      <c r="PGQ339" s="50"/>
      <c r="PGR339" s="50"/>
      <c r="PGS339" s="50"/>
      <c r="PGT339" s="50"/>
      <c r="PGU339" s="50"/>
      <c r="PGZ339" s="50"/>
      <c r="PHA339" s="50"/>
      <c r="PHB339" s="50"/>
      <c r="PHC339" s="50"/>
      <c r="PHD339" s="50"/>
      <c r="PHE339" s="50"/>
      <c r="PHF339" s="50"/>
      <c r="PHG339" s="50"/>
      <c r="PHH339" s="50"/>
      <c r="PHI339" s="50"/>
      <c r="PHJ339" s="50"/>
      <c r="PHK339" s="50"/>
      <c r="PHL339" s="50"/>
      <c r="PHM339" s="50"/>
      <c r="PHN339" s="50"/>
      <c r="PHO339" s="50"/>
      <c r="PHP339" s="50"/>
      <c r="PHQ339" s="50"/>
      <c r="PHR339" s="50"/>
      <c r="PHS339" s="50"/>
      <c r="PHT339" s="50"/>
      <c r="PHU339" s="50"/>
      <c r="PHV339" s="50"/>
      <c r="PHW339" s="50"/>
      <c r="PHX339" s="50"/>
      <c r="PHY339" s="50"/>
      <c r="PHZ339" s="50"/>
      <c r="PIA339" s="50"/>
      <c r="PIB339" s="50"/>
      <c r="PIC339" s="50"/>
      <c r="PID339" s="50"/>
      <c r="PIE339" s="50"/>
      <c r="PIF339" s="50"/>
      <c r="PIG339" s="50"/>
      <c r="PIH339" s="50"/>
      <c r="PII339" s="50"/>
      <c r="PIJ339" s="50"/>
      <c r="PIK339" s="50"/>
      <c r="PIL339" s="50"/>
      <c r="PIM339" s="50"/>
      <c r="PIN339" s="50"/>
      <c r="PIO339" s="50"/>
      <c r="PIP339" s="50"/>
      <c r="PIQ339" s="50"/>
      <c r="PIR339" s="50"/>
      <c r="PIS339" s="50"/>
      <c r="PIT339" s="50"/>
      <c r="PIU339" s="50"/>
      <c r="PIV339" s="50"/>
      <c r="PIW339" s="50"/>
      <c r="PIX339" s="50"/>
      <c r="PIY339" s="50"/>
      <c r="PIZ339" s="50"/>
      <c r="PJA339" s="50"/>
      <c r="PJB339" s="50"/>
      <c r="PJC339" s="50"/>
      <c r="PJD339" s="50"/>
      <c r="PJE339" s="50"/>
      <c r="PJF339" s="50"/>
      <c r="PJG339" s="50"/>
      <c r="PJH339" s="50"/>
      <c r="PJI339" s="50"/>
      <c r="PJJ339" s="50"/>
      <c r="PJK339" s="50"/>
      <c r="PJL339" s="50"/>
      <c r="PJM339" s="50"/>
      <c r="PJN339" s="50"/>
      <c r="PJO339" s="50"/>
      <c r="PJP339" s="50"/>
      <c r="PJQ339" s="50"/>
      <c r="PJR339" s="50"/>
      <c r="PJS339" s="50"/>
      <c r="PJT339" s="50"/>
      <c r="PJU339" s="50"/>
      <c r="PJV339" s="50"/>
      <c r="PJW339" s="50"/>
      <c r="PJX339" s="50"/>
      <c r="PJY339" s="50"/>
      <c r="PJZ339" s="50"/>
      <c r="PKA339" s="50"/>
      <c r="PKB339" s="50"/>
      <c r="PKC339" s="50"/>
      <c r="PKD339" s="50"/>
      <c r="PKE339" s="50"/>
      <c r="PKF339" s="50"/>
      <c r="PKG339" s="50"/>
      <c r="PKH339" s="50"/>
      <c r="PKI339" s="50"/>
      <c r="PKJ339" s="50"/>
      <c r="PKK339" s="50"/>
      <c r="PKL339" s="50"/>
      <c r="PKM339" s="50"/>
      <c r="PKN339" s="50"/>
      <c r="PKO339" s="50"/>
      <c r="PKP339" s="50"/>
      <c r="PKQ339" s="50"/>
      <c r="PKR339" s="50"/>
      <c r="PKS339" s="50"/>
      <c r="PKT339" s="50"/>
      <c r="PKU339" s="50"/>
      <c r="PKV339" s="50"/>
      <c r="PKW339" s="50"/>
      <c r="PKX339" s="50"/>
      <c r="PKY339" s="50"/>
      <c r="PKZ339" s="50"/>
      <c r="PLA339" s="50"/>
      <c r="PLB339" s="50"/>
      <c r="PLC339" s="50"/>
      <c r="PLD339" s="50"/>
      <c r="PLE339" s="50"/>
      <c r="PLF339" s="50"/>
      <c r="PLG339" s="50"/>
      <c r="PLH339" s="50"/>
      <c r="PLI339" s="50"/>
      <c r="PLJ339" s="50"/>
      <c r="PLK339" s="50"/>
      <c r="PLL339" s="50"/>
      <c r="PLM339" s="50"/>
      <c r="PLN339" s="50"/>
      <c r="PLO339" s="50"/>
      <c r="PLP339" s="50"/>
      <c r="PLQ339" s="50"/>
      <c r="PLR339" s="50"/>
      <c r="PLS339" s="50"/>
      <c r="PLT339" s="50"/>
      <c r="PLU339" s="50"/>
      <c r="PLV339" s="50"/>
      <c r="PLW339" s="50"/>
      <c r="PLX339" s="50"/>
      <c r="PLY339" s="50"/>
      <c r="PLZ339" s="50"/>
      <c r="PMA339" s="50"/>
      <c r="PMB339" s="50"/>
      <c r="PMC339" s="50"/>
      <c r="PMD339" s="50"/>
      <c r="PME339" s="50"/>
      <c r="PMF339" s="50"/>
      <c r="PMG339" s="50"/>
      <c r="PMH339" s="50"/>
      <c r="PMI339" s="50"/>
      <c r="PMJ339" s="50"/>
      <c r="PMK339" s="50"/>
      <c r="PML339" s="50"/>
      <c r="PMM339" s="50"/>
      <c r="PMN339" s="50"/>
      <c r="PMO339" s="50"/>
      <c r="PMP339" s="50"/>
      <c r="PMQ339" s="50"/>
      <c r="PMR339" s="50"/>
      <c r="PMS339" s="50"/>
      <c r="PMT339" s="50"/>
      <c r="PMU339" s="50"/>
      <c r="PMV339" s="50"/>
      <c r="PMW339" s="50"/>
      <c r="PMX339" s="50"/>
      <c r="PMY339" s="50"/>
      <c r="PMZ339" s="50"/>
      <c r="PNA339" s="50"/>
      <c r="PNB339" s="50"/>
      <c r="PNC339" s="50"/>
      <c r="PND339" s="50"/>
      <c r="PNE339" s="50"/>
      <c r="PNF339" s="50"/>
      <c r="PNG339" s="50"/>
      <c r="PNH339" s="50"/>
      <c r="PNI339" s="50"/>
      <c r="PNJ339" s="50"/>
      <c r="PNK339" s="50"/>
      <c r="PNL339" s="50"/>
      <c r="PNM339" s="50"/>
      <c r="PNN339" s="50"/>
      <c r="PNO339" s="50"/>
      <c r="PNP339" s="50"/>
      <c r="PNQ339" s="50"/>
      <c r="PNR339" s="50"/>
      <c r="PNS339" s="50"/>
      <c r="PNT339" s="50"/>
      <c r="PNU339" s="50"/>
      <c r="PNV339" s="50"/>
      <c r="PNW339" s="50"/>
      <c r="PNX339" s="50"/>
      <c r="PNY339" s="50"/>
      <c r="PNZ339" s="50"/>
      <c r="POA339" s="50"/>
      <c r="POB339" s="50"/>
      <c r="POC339" s="50"/>
      <c r="POD339" s="50"/>
      <c r="POE339" s="50"/>
      <c r="POF339" s="50"/>
      <c r="POG339" s="50"/>
      <c r="POH339" s="50"/>
      <c r="POI339" s="50"/>
      <c r="POJ339" s="50"/>
      <c r="POK339" s="50"/>
      <c r="POL339" s="50"/>
      <c r="POM339" s="50"/>
      <c r="PON339" s="50"/>
      <c r="POO339" s="50"/>
      <c r="POP339" s="50"/>
      <c r="POQ339" s="50"/>
      <c r="POR339" s="50"/>
      <c r="POS339" s="50"/>
      <c r="POT339" s="50"/>
      <c r="POU339" s="50"/>
      <c r="POV339" s="50"/>
      <c r="POW339" s="50"/>
      <c r="POX339" s="50"/>
      <c r="POY339" s="50"/>
      <c r="POZ339" s="50"/>
      <c r="PPA339" s="50"/>
      <c r="PPB339" s="50"/>
      <c r="PPC339" s="50"/>
      <c r="PPD339" s="50"/>
      <c r="PPE339" s="50"/>
      <c r="PPF339" s="50"/>
      <c r="PPG339" s="50"/>
      <c r="PPH339" s="50"/>
      <c r="PPI339" s="50"/>
      <c r="PPJ339" s="50"/>
      <c r="PPK339" s="50"/>
      <c r="PPL339" s="50"/>
      <c r="PPM339" s="50"/>
      <c r="PPN339" s="50"/>
      <c r="PPO339" s="50"/>
      <c r="PPP339" s="50"/>
      <c r="PPQ339" s="50"/>
      <c r="PPR339" s="50"/>
      <c r="PPS339" s="50"/>
      <c r="PPT339" s="50"/>
      <c r="PPU339" s="50"/>
      <c r="PPV339" s="50"/>
      <c r="PPW339" s="50"/>
      <c r="PPX339" s="50"/>
      <c r="PPY339" s="50"/>
      <c r="PPZ339" s="50"/>
      <c r="PQA339" s="50"/>
      <c r="PQB339" s="50"/>
      <c r="PQC339" s="50"/>
      <c r="PQD339" s="50"/>
      <c r="PQE339" s="50"/>
      <c r="PQF339" s="50"/>
      <c r="PQH339" s="50"/>
      <c r="PQJ339" s="50"/>
      <c r="PQK339" s="50"/>
      <c r="PQL339" s="50"/>
      <c r="PQM339" s="50"/>
      <c r="PQN339" s="50"/>
      <c r="PQO339" s="50"/>
      <c r="PQP339" s="50"/>
      <c r="PQQ339" s="50"/>
      <c r="PQV339" s="50"/>
      <c r="PQW339" s="50"/>
      <c r="PQX339" s="50"/>
      <c r="PQY339" s="50"/>
      <c r="PQZ339" s="50"/>
      <c r="PRA339" s="50"/>
      <c r="PRB339" s="50"/>
      <c r="PRC339" s="50"/>
      <c r="PRD339" s="50"/>
      <c r="PRE339" s="50"/>
      <c r="PRF339" s="50"/>
      <c r="PRG339" s="50"/>
      <c r="PRH339" s="50"/>
      <c r="PRI339" s="50"/>
      <c r="PRJ339" s="50"/>
      <c r="PRK339" s="50"/>
      <c r="PRL339" s="50"/>
      <c r="PRM339" s="50"/>
      <c r="PRN339" s="50"/>
      <c r="PRO339" s="50"/>
      <c r="PRP339" s="50"/>
      <c r="PRQ339" s="50"/>
      <c r="PRR339" s="50"/>
      <c r="PRS339" s="50"/>
      <c r="PRT339" s="50"/>
      <c r="PRU339" s="50"/>
      <c r="PRV339" s="50"/>
      <c r="PRW339" s="50"/>
      <c r="PRX339" s="50"/>
      <c r="PRY339" s="50"/>
      <c r="PRZ339" s="50"/>
      <c r="PSA339" s="50"/>
      <c r="PSB339" s="50"/>
      <c r="PSC339" s="50"/>
      <c r="PSD339" s="50"/>
      <c r="PSE339" s="50"/>
      <c r="PSF339" s="50"/>
      <c r="PSG339" s="50"/>
      <c r="PSH339" s="50"/>
      <c r="PSI339" s="50"/>
      <c r="PSJ339" s="50"/>
      <c r="PSK339" s="50"/>
      <c r="PSL339" s="50"/>
      <c r="PSM339" s="50"/>
      <c r="PSN339" s="50"/>
      <c r="PSO339" s="50"/>
      <c r="PSP339" s="50"/>
      <c r="PSQ339" s="50"/>
      <c r="PSR339" s="50"/>
      <c r="PSS339" s="50"/>
      <c r="PST339" s="50"/>
      <c r="PSU339" s="50"/>
      <c r="PSV339" s="50"/>
      <c r="PSW339" s="50"/>
      <c r="PSX339" s="50"/>
      <c r="PSY339" s="50"/>
      <c r="PSZ339" s="50"/>
      <c r="PTA339" s="50"/>
      <c r="PTB339" s="50"/>
      <c r="PTC339" s="50"/>
      <c r="PTD339" s="50"/>
      <c r="PTE339" s="50"/>
      <c r="PTF339" s="50"/>
      <c r="PTG339" s="50"/>
      <c r="PTH339" s="50"/>
      <c r="PTI339" s="50"/>
      <c r="PTJ339" s="50"/>
      <c r="PTK339" s="50"/>
      <c r="PTL339" s="50"/>
      <c r="PTM339" s="50"/>
      <c r="PTN339" s="50"/>
      <c r="PTO339" s="50"/>
      <c r="PTP339" s="50"/>
      <c r="PTQ339" s="50"/>
      <c r="PTR339" s="50"/>
      <c r="PTS339" s="50"/>
      <c r="PTT339" s="50"/>
      <c r="PTU339" s="50"/>
      <c r="PTV339" s="50"/>
      <c r="PTW339" s="50"/>
      <c r="PTX339" s="50"/>
      <c r="PTY339" s="50"/>
      <c r="PTZ339" s="50"/>
      <c r="PUA339" s="50"/>
      <c r="PUB339" s="50"/>
      <c r="PUC339" s="50"/>
      <c r="PUD339" s="50"/>
      <c r="PUE339" s="50"/>
      <c r="PUF339" s="50"/>
      <c r="PUG339" s="50"/>
      <c r="PUH339" s="50"/>
      <c r="PUI339" s="50"/>
      <c r="PUJ339" s="50"/>
      <c r="PUK339" s="50"/>
      <c r="PUL339" s="50"/>
      <c r="PUM339" s="50"/>
      <c r="PUN339" s="50"/>
      <c r="PUO339" s="50"/>
      <c r="PUP339" s="50"/>
      <c r="PUQ339" s="50"/>
      <c r="PUR339" s="50"/>
      <c r="PUS339" s="50"/>
      <c r="PUT339" s="50"/>
      <c r="PUU339" s="50"/>
      <c r="PUV339" s="50"/>
      <c r="PUW339" s="50"/>
      <c r="PUX339" s="50"/>
      <c r="PUY339" s="50"/>
      <c r="PUZ339" s="50"/>
      <c r="PVA339" s="50"/>
      <c r="PVB339" s="50"/>
      <c r="PVC339" s="50"/>
      <c r="PVD339" s="50"/>
      <c r="PVE339" s="50"/>
      <c r="PVF339" s="50"/>
      <c r="PVG339" s="50"/>
      <c r="PVH339" s="50"/>
      <c r="PVI339" s="50"/>
      <c r="PVJ339" s="50"/>
      <c r="PVK339" s="50"/>
      <c r="PVL339" s="50"/>
      <c r="PVM339" s="50"/>
      <c r="PVN339" s="50"/>
      <c r="PVO339" s="50"/>
      <c r="PVP339" s="50"/>
      <c r="PVQ339" s="50"/>
      <c r="PVR339" s="50"/>
      <c r="PVS339" s="50"/>
      <c r="PVT339" s="50"/>
      <c r="PVU339" s="50"/>
      <c r="PVV339" s="50"/>
      <c r="PVW339" s="50"/>
      <c r="PVX339" s="50"/>
      <c r="PVY339" s="50"/>
      <c r="PVZ339" s="50"/>
      <c r="PWA339" s="50"/>
      <c r="PWB339" s="50"/>
      <c r="PWC339" s="50"/>
      <c r="PWD339" s="50"/>
      <c r="PWE339" s="50"/>
      <c r="PWF339" s="50"/>
      <c r="PWG339" s="50"/>
      <c r="PWH339" s="50"/>
      <c r="PWI339" s="50"/>
      <c r="PWJ339" s="50"/>
      <c r="PWK339" s="50"/>
      <c r="PWL339" s="50"/>
      <c r="PWM339" s="50"/>
      <c r="PWN339" s="50"/>
      <c r="PWO339" s="50"/>
      <c r="PWP339" s="50"/>
      <c r="PWQ339" s="50"/>
      <c r="PWR339" s="50"/>
      <c r="PWS339" s="50"/>
      <c r="PWT339" s="50"/>
      <c r="PWU339" s="50"/>
      <c r="PWV339" s="50"/>
      <c r="PWW339" s="50"/>
      <c r="PWX339" s="50"/>
      <c r="PWY339" s="50"/>
      <c r="PWZ339" s="50"/>
      <c r="PXA339" s="50"/>
      <c r="PXB339" s="50"/>
      <c r="PXC339" s="50"/>
      <c r="PXD339" s="50"/>
      <c r="PXE339" s="50"/>
      <c r="PXF339" s="50"/>
      <c r="PXG339" s="50"/>
      <c r="PXH339" s="50"/>
      <c r="PXI339" s="50"/>
      <c r="PXJ339" s="50"/>
      <c r="PXK339" s="50"/>
      <c r="PXL339" s="50"/>
      <c r="PXM339" s="50"/>
      <c r="PXN339" s="50"/>
      <c r="PXO339" s="50"/>
      <c r="PXP339" s="50"/>
      <c r="PXQ339" s="50"/>
      <c r="PXR339" s="50"/>
      <c r="PXS339" s="50"/>
      <c r="PXT339" s="50"/>
      <c r="PXU339" s="50"/>
      <c r="PXV339" s="50"/>
      <c r="PXW339" s="50"/>
      <c r="PXX339" s="50"/>
      <c r="PXY339" s="50"/>
      <c r="PXZ339" s="50"/>
      <c r="PYA339" s="50"/>
      <c r="PYB339" s="50"/>
      <c r="PYC339" s="50"/>
      <c r="PYD339" s="50"/>
      <c r="PYE339" s="50"/>
      <c r="PYF339" s="50"/>
      <c r="PYG339" s="50"/>
      <c r="PYH339" s="50"/>
      <c r="PYI339" s="50"/>
      <c r="PYJ339" s="50"/>
      <c r="PYK339" s="50"/>
      <c r="PYL339" s="50"/>
      <c r="PYM339" s="50"/>
      <c r="PYN339" s="50"/>
      <c r="PYO339" s="50"/>
      <c r="PYP339" s="50"/>
      <c r="PYQ339" s="50"/>
      <c r="PYR339" s="50"/>
      <c r="PYS339" s="50"/>
      <c r="PYT339" s="50"/>
      <c r="PYU339" s="50"/>
      <c r="PYV339" s="50"/>
      <c r="PYW339" s="50"/>
      <c r="PYX339" s="50"/>
      <c r="PYY339" s="50"/>
      <c r="PYZ339" s="50"/>
      <c r="PZA339" s="50"/>
      <c r="PZB339" s="50"/>
      <c r="PZC339" s="50"/>
      <c r="PZD339" s="50"/>
      <c r="PZE339" s="50"/>
      <c r="PZF339" s="50"/>
      <c r="PZG339" s="50"/>
      <c r="PZH339" s="50"/>
      <c r="PZI339" s="50"/>
      <c r="PZJ339" s="50"/>
      <c r="PZK339" s="50"/>
      <c r="PZL339" s="50"/>
      <c r="PZM339" s="50"/>
      <c r="PZN339" s="50"/>
      <c r="PZO339" s="50"/>
      <c r="PZP339" s="50"/>
      <c r="PZQ339" s="50"/>
      <c r="PZR339" s="50"/>
      <c r="PZS339" s="50"/>
      <c r="PZT339" s="50"/>
      <c r="PZU339" s="50"/>
      <c r="PZV339" s="50"/>
      <c r="PZW339" s="50"/>
      <c r="PZX339" s="50"/>
      <c r="PZY339" s="50"/>
      <c r="PZZ339" s="50"/>
      <c r="QAA339" s="50"/>
      <c r="QAB339" s="50"/>
      <c r="QAD339" s="50"/>
      <c r="QAF339" s="50"/>
      <c r="QAG339" s="50"/>
      <c r="QAH339" s="50"/>
      <c r="QAI339" s="50"/>
      <c r="QAJ339" s="50"/>
      <c r="QAK339" s="50"/>
      <c r="QAL339" s="50"/>
      <c r="QAM339" s="50"/>
      <c r="QAR339" s="50"/>
      <c r="QAS339" s="50"/>
      <c r="QAT339" s="50"/>
      <c r="QAU339" s="50"/>
      <c r="QAV339" s="50"/>
      <c r="QAW339" s="50"/>
      <c r="QAX339" s="50"/>
      <c r="QAY339" s="50"/>
      <c r="QAZ339" s="50"/>
      <c r="QBA339" s="50"/>
      <c r="QBB339" s="50"/>
      <c r="QBC339" s="50"/>
      <c r="QBD339" s="50"/>
      <c r="QBE339" s="50"/>
      <c r="QBF339" s="50"/>
      <c r="QBG339" s="50"/>
      <c r="QBH339" s="50"/>
      <c r="QBI339" s="50"/>
      <c r="QBJ339" s="50"/>
      <c r="QBK339" s="50"/>
      <c r="QBL339" s="50"/>
      <c r="QBM339" s="50"/>
      <c r="QBN339" s="50"/>
      <c r="QBO339" s="50"/>
      <c r="QBP339" s="50"/>
      <c r="QBQ339" s="50"/>
      <c r="QBR339" s="50"/>
      <c r="QBS339" s="50"/>
      <c r="QBT339" s="50"/>
      <c r="QBU339" s="50"/>
      <c r="QBV339" s="50"/>
      <c r="QBW339" s="50"/>
      <c r="QBX339" s="50"/>
      <c r="QBY339" s="50"/>
      <c r="QBZ339" s="50"/>
      <c r="QCA339" s="50"/>
      <c r="QCB339" s="50"/>
      <c r="QCC339" s="50"/>
      <c r="QCD339" s="50"/>
      <c r="QCE339" s="50"/>
      <c r="QCF339" s="50"/>
      <c r="QCG339" s="50"/>
      <c r="QCH339" s="50"/>
      <c r="QCI339" s="50"/>
      <c r="QCJ339" s="50"/>
      <c r="QCK339" s="50"/>
      <c r="QCL339" s="50"/>
      <c r="QCM339" s="50"/>
      <c r="QCN339" s="50"/>
      <c r="QCO339" s="50"/>
      <c r="QCP339" s="50"/>
      <c r="QCQ339" s="50"/>
      <c r="QCR339" s="50"/>
      <c r="QCS339" s="50"/>
      <c r="QCT339" s="50"/>
      <c r="QCU339" s="50"/>
      <c r="QCV339" s="50"/>
      <c r="QCW339" s="50"/>
      <c r="QCX339" s="50"/>
      <c r="QCY339" s="50"/>
      <c r="QCZ339" s="50"/>
      <c r="QDA339" s="50"/>
      <c r="QDB339" s="50"/>
      <c r="QDC339" s="50"/>
      <c r="QDD339" s="50"/>
      <c r="QDE339" s="50"/>
      <c r="QDF339" s="50"/>
      <c r="QDG339" s="50"/>
      <c r="QDH339" s="50"/>
      <c r="QDI339" s="50"/>
      <c r="QDJ339" s="50"/>
      <c r="QDK339" s="50"/>
      <c r="QDL339" s="50"/>
      <c r="QDM339" s="50"/>
      <c r="QDN339" s="50"/>
      <c r="QDO339" s="50"/>
      <c r="QDP339" s="50"/>
      <c r="QDQ339" s="50"/>
      <c r="QDR339" s="50"/>
      <c r="QDS339" s="50"/>
      <c r="QDT339" s="50"/>
      <c r="QDU339" s="50"/>
      <c r="QDV339" s="50"/>
      <c r="QDW339" s="50"/>
      <c r="QDX339" s="50"/>
      <c r="QDY339" s="50"/>
      <c r="QDZ339" s="50"/>
      <c r="QEA339" s="50"/>
      <c r="QEB339" s="50"/>
      <c r="QEC339" s="50"/>
      <c r="QED339" s="50"/>
      <c r="QEE339" s="50"/>
      <c r="QEF339" s="50"/>
      <c r="QEG339" s="50"/>
      <c r="QEH339" s="50"/>
      <c r="QEI339" s="50"/>
      <c r="QEJ339" s="50"/>
      <c r="QEK339" s="50"/>
      <c r="QEL339" s="50"/>
      <c r="QEM339" s="50"/>
      <c r="QEN339" s="50"/>
      <c r="QEO339" s="50"/>
      <c r="QEP339" s="50"/>
      <c r="QEQ339" s="50"/>
      <c r="QER339" s="50"/>
      <c r="QES339" s="50"/>
      <c r="QET339" s="50"/>
      <c r="QEU339" s="50"/>
      <c r="QEV339" s="50"/>
      <c r="QEW339" s="50"/>
      <c r="QEX339" s="50"/>
      <c r="QEY339" s="50"/>
      <c r="QEZ339" s="50"/>
      <c r="QFA339" s="50"/>
      <c r="QFB339" s="50"/>
      <c r="QFC339" s="50"/>
      <c r="QFD339" s="50"/>
      <c r="QFE339" s="50"/>
      <c r="QFF339" s="50"/>
      <c r="QFG339" s="50"/>
      <c r="QFH339" s="50"/>
      <c r="QFI339" s="50"/>
      <c r="QFJ339" s="50"/>
      <c r="QFK339" s="50"/>
      <c r="QFL339" s="50"/>
      <c r="QFM339" s="50"/>
      <c r="QFN339" s="50"/>
      <c r="QFO339" s="50"/>
      <c r="QFP339" s="50"/>
      <c r="QFQ339" s="50"/>
      <c r="QFR339" s="50"/>
      <c r="QFS339" s="50"/>
      <c r="QFT339" s="50"/>
      <c r="QFU339" s="50"/>
      <c r="QFV339" s="50"/>
      <c r="QFW339" s="50"/>
      <c r="QFX339" s="50"/>
      <c r="QFY339" s="50"/>
      <c r="QFZ339" s="50"/>
      <c r="QGA339" s="50"/>
      <c r="QGB339" s="50"/>
      <c r="QGC339" s="50"/>
      <c r="QGD339" s="50"/>
      <c r="QGE339" s="50"/>
      <c r="QGF339" s="50"/>
      <c r="QGG339" s="50"/>
      <c r="QGH339" s="50"/>
      <c r="QGI339" s="50"/>
      <c r="QGJ339" s="50"/>
      <c r="QGK339" s="50"/>
      <c r="QGL339" s="50"/>
      <c r="QGM339" s="50"/>
      <c r="QGN339" s="50"/>
      <c r="QGO339" s="50"/>
      <c r="QGP339" s="50"/>
      <c r="QGQ339" s="50"/>
      <c r="QGR339" s="50"/>
      <c r="QGS339" s="50"/>
      <c r="QGT339" s="50"/>
      <c r="QGU339" s="50"/>
      <c r="QGV339" s="50"/>
      <c r="QGW339" s="50"/>
      <c r="QGX339" s="50"/>
      <c r="QGY339" s="50"/>
      <c r="QGZ339" s="50"/>
      <c r="QHA339" s="50"/>
      <c r="QHB339" s="50"/>
      <c r="QHC339" s="50"/>
      <c r="QHD339" s="50"/>
      <c r="QHE339" s="50"/>
      <c r="QHF339" s="50"/>
      <c r="QHG339" s="50"/>
      <c r="QHH339" s="50"/>
      <c r="QHI339" s="50"/>
      <c r="QHJ339" s="50"/>
      <c r="QHK339" s="50"/>
      <c r="QHL339" s="50"/>
      <c r="QHM339" s="50"/>
      <c r="QHN339" s="50"/>
      <c r="QHO339" s="50"/>
      <c r="QHP339" s="50"/>
      <c r="QHQ339" s="50"/>
      <c r="QHR339" s="50"/>
      <c r="QHS339" s="50"/>
      <c r="QHT339" s="50"/>
      <c r="QHU339" s="50"/>
      <c r="QHV339" s="50"/>
      <c r="QHW339" s="50"/>
      <c r="QHX339" s="50"/>
      <c r="QHY339" s="50"/>
      <c r="QHZ339" s="50"/>
      <c r="QIA339" s="50"/>
      <c r="QIB339" s="50"/>
      <c r="QIC339" s="50"/>
      <c r="QID339" s="50"/>
      <c r="QIE339" s="50"/>
      <c r="QIF339" s="50"/>
      <c r="QIG339" s="50"/>
      <c r="QIH339" s="50"/>
      <c r="QII339" s="50"/>
      <c r="QIJ339" s="50"/>
      <c r="QIK339" s="50"/>
      <c r="QIL339" s="50"/>
      <c r="QIM339" s="50"/>
      <c r="QIN339" s="50"/>
      <c r="QIO339" s="50"/>
      <c r="QIP339" s="50"/>
      <c r="QIQ339" s="50"/>
      <c r="QIR339" s="50"/>
      <c r="QIS339" s="50"/>
      <c r="QIT339" s="50"/>
      <c r="QIU339" s="50"/>
      <c r="QIV339" s="50"/>
      <c r="QIW339" s="50"/>
      <c r="QIX339" s="50"/>
      <c r="QIY339" s="50"/>
      <c r="QIZ339" s="50"/>
      <c r="QJA339" s="50"/>
      <c r="QJB339" s="50"/>
      <c r="QJC339" s="50"/>
      <c r="QJD339" s="50"/>
      <c r="QJE339" s="50"/>
      <c r="QJF339" s="50"/>
      <c r="QJG339" s="50"/>
      <c r="QJH339" s="50"/>
      <c r="QJI339" s="50"/>
      <c r="QJJ339" s="50"/>
      <c r="QJK339" s="50"/>
      <c r="QJL339" s="50"/>
      <c r="QJM339" s="50"/>
      <c r="QJN339" s="50"/>
      <c r="QJO339" s="50"/>
      <c r="QJP339" s="50"/>
      <c r="QJQ339" s="50"/>
      <c r="QJR339" s="50"/>
      <c r="QJS339" s="50"/>
      <c r="QJT339" s="50"/>
      <c r="QJU339" s="50"/>
      <c r="QJV339" s="50"/>
      <c r="QJW339" s="50"/>
      <c r="QJX339" s="50"/>
      <c r="QJZ339" s="50"/>
      <c r="QKB339" s="50"/>
      <c r="QKC339" s="50"/>
      <c r="QKD339" s="50"/>
      <c r="QKE339" s="50"/>
      <c r="QKF339" s="50"/>
      <c r="QKG339" s="50"/>
      <c r="QKH339" s="50"/>
      <c r="QKI339" s="50"/>
      <c r="QKN339" s="50"/>
      <c r="QKO339" s="50"/>
      <c r="QKP339" s="50"/>
      <c r="QKQ339" s="50"/>
      <c r="QKR339" s="50"/>
      <c r="QKS339" s="50"/>
      <c r="QKT339" s="50"/>
      <c r="QKU339" s="50"/>
      <c r="QKV339" s="50"/>
      <c r="QKW339" s="50"/>
      <c r="QKX339" s="50"/>
      <c r="QKY339" s="50"/>
      <c r="QKZ339" s="50"/>
      <c r="QLA339" s="50"/>
      <c r="QLB339" s="50"/>
      <c r="QLC339" s="50"/>
      <c r="QLD339" s="50"/>
      <c r="QLE339" s="50"/>
      <c r="QLF339" s="50"/>
      <c r="QLG339" s="50"/>
      <c r="QLH339" s="50"/>
      <c r="QLI339" s="50"/>
      <c r="QLJ339" s="50"/>
      <c r="QLK339" s="50"/>
      <c r="QLL339" s="50"/>
      <c r="QLM339" s="50"/>
      <c r="QLN339" s="50"/>
      <c r="QLO339" s="50"/>
      <c r="QLP339" s="50"/>
      <c r="QLQ339" s="50"/>
      <c r="QLR339" s="50"/>
      <c r="QLS339" s="50"/>
      <c r="QLT339" s="50"/>
      <c r="QLU339" s="50"/>
      <c r="QLV339" s="50"/>
      <c r="QLW339" s="50"/>
      <c r="QLX339" s="50"/>
      <c r="QLY339" s="50"/>
      <c r="QLZ339" s="50"/>
      <c r="QMA339" s="50"/>
      <c r="QMB339" s="50"/>
      <c r="QMC339" s="50"/>
      <c r="QMD339" s="50"/>
      <c r="QME339" s="50"/>
      <c r="QMF339" s="50"/>
      <c r="QMG339" s="50"/>
      <c r="QMH339" s="50"/>
      <c r="QMI339" s="50"/>
      <c r="QMJ339" s="50"/>
      <c r="QMK339" s="50"/>
      <c r="QML339" s="50"/>
      <c r="QMM339" s="50"/>
      <c r="QMN339" s="50"/>
      <c r="QMO339" s="50"/>
      <c r="QMP339" s="50"/>
      <c r="QMQ339" s="50"/>
      <c r="QMR339" s="50"/>
      <c r="QMS339" s="50"/>
      <c r="QMT339" s="50"/>
      <c r="QMU339" s="50"/>
      <c r="QMV339" s="50"/>
      <c r="QMW339" s="50"/>
      <c r="QMX339" s="50"/>
      <c r="QMY339" s="50"/>
      <c r="QMZ339" s="50"/>
      <c r="QNA339" s="50"/>
      <c r="QNB339" s="50"/>
      <c r="QNC339" s="50"/>
      <c r="QND339" s="50"/>
      <c r="QNE339" s="50"/>
      <c r="QNF339" s="50"/>
      <c r="QNG339" s="50"/>
      <c r="QNH339" s="50"/>
      <c r="QNI339" s="50"/>
      <c r="QNJ339" s="50"/>
      <c r="QNK339" s="50"/>
      <c r="QNL339" s="50"/>
      <c r="QNM339" s="50"/>
      <c r="QNN339" s="50"/>
      <c r="QNO339" s="50"/>
      <c r="QNP339" s="50"/>
      <c r="QNQ339" s="50"/>
      <c r="QNR339" s="50"/>
      <c r="QNS339" s="50"/>
      <c r="QNT339" s="50"/>
      <c r="QNU339" s="50"/>
      <c r="QNV339" s="50"/>
      <c r="QNW339" s="50"/>
      <c r="QNX339" s="50"/>
      <c r="QNY339" s="50"/>
      <c r="QNZ339" s="50"/>
      <c r="QOA339" s="50"/>
      <c r="QOB339" s="50"/>
      <c r="QOC339" s="50"/>
      <c r="QOD339" s="50"/>
      <c r="QOE339" s="50"/>
      <c r="QOF339" s="50"/>
      <c r="QOG339" s="50"/>
      <c r="QOH339" s="50"/>
      <c r="QOI339" s="50"/>
      <c r="QOJ339" s="50"/>
      <c r="QOK339" s="50"/>
      <c r="QOL339" s="50"/>
      <c r="QOM339" s="50"/>
      <c r="QON339" s="50"/>
      <c r="QOO339" s="50"/>
      <c r="QOP339" s="50"/>
      <c r="QOQ339" s="50"/>
      <c r="QOR339" s="50"/>
      <c r="QOS339" s="50"/>
      <c r="QOT339" s="50"/>
      <c r="QOU339" s="50"/>
      <c r="QOV339" s="50"/>
      <c r="QOW339" s="50"/>
      <c r="QOX339" s="50"/>
      <c r="QOY339" s="50"/>
      <c r="QOZ339" s="50"/>
      <c r="QPA339" s="50"/>
      <c r="QPB339" s="50"/>
      <c r="QPC339" s="50"/>
      <c r="QPD339" s="50"/>
      <c r="QPE339" s="50"/>
      <c r="QPF339" s="50"/>
      <c r="QPG339" s="50"/>
      <c r="QPH339" s="50"/>
      <c r="QPI339" s="50"/>
      <c r="QPJ339" s="50"/>
      <c r="QPK339" s="50"/>
      <c r="QPL339" s="50"/>
      <c r="QPM339" s="50"/>
      <c r="QPN339" s="50"/>
      <c r="QPO339" s="50"/>
      <c r="QPP339" s="50"/>
      <c r="QPQ339" s="50"/>
      <c r="QPR339" s="50"/>
      <c r="QPS339" s="50"/>
      <c r="QPT339" s="50"/>
      <c r="QPU339" s="50"/>
      <c r="QPV339" s="50"/>
      <c r="QPW339" s="50"/>
      <c r="QPX339" s="50"/>
      <c r="QPY339" s="50"/>
      <c r="QPZ339" s="50"/>
      <c r="QQA339" s="50"/>
      <c r="QQB339" s="50"/>
      <c r="QQC339" s="50"/>
      <c r="QQD339" s="50"/>
      <c r="QQE339" s="50"/>
      <c r="QQF339" s="50"/>
      <c r="QQG339" s="50"/>
      <c r="QQH339" s="50"/>
      <c r="QQI339" s="50"/>
      <c r="QQJ339" s="50"/>
      <c r="QQK339" s="50"/>
      <c r="QQL339" s="50"/>
      <c r="QQM339" s="50"/>
      <c r="QQN339" s="50"/>
      <c r="QQO339" s="50"/>
      <c r="QQP339" s="50"/>
      <c r="QQQ339" s="50"/>
      <c r="QQR339" s="50"/>
      <c r="QQS339" s="50"/>
      <c r="QQT339" s="50"/>
      <c r="QQU339" s="50"/>
      <c r="QQV339" s="50"/>
      <c r="QQW339" s="50"/>
      <c r="QQX339" s="50"/>
      <c r="QQY339" s="50"/>
      <c r="QQZ339" s="50"/>
      <c r="QRA339" s="50"/>
      <c r="QRB339" s="50"/>
      <c r="QRC339" s="50"/>
      <c r="QRD339" s="50"/>
      <c r="QRE339" s="50"/>
      <c r="QRF339" s="50"/>
      <c r="QRG339" s="50"/>
      <c r="QRH339" s="50"/>
      <c r="QRI339" s="50"/>
      <c r="QRJ339" s="50"/>
      <c r="QRK339" s="50"/>
      <c r="QRL339" s="50"/>
      <c r="QRM339" s="50"/>
      <c r="QRN339" s="50"/>
      <c r="QRO339" s="50"/>
      <c r="QRP339" s="50"/>
      <c r="QRQ339" s="50"/>
      <c r="QRR339" s="50"/>
      <c r="QRS339" s="50"/>
      <c r="QRT339" s="50"/>
      <c r="QRU339" s="50"/>
      <c r="QRV339" s="50"/>
      <c r="QRW339" s="50"/>
      <c r="QRX339" s="50"/>
      <c r="QRY339" s="50"/>
      <c r="QRZ339" s="50"/>
      <c r="QSA339" s="50"/>
      <c r="QSB339" s="50"/>
      <c r="QSC339" s="50"/>
      <c r="QSD339" s="50"/>
      <c r="QSE339" s="50"/>
      <c r="QSF339" s="50"/>
      <c r="QSG339" s="50"/>
      <c r="QSH339" s="50"/>
      <c r="QSI339" s="50"/>
      <c r="QSJ339" s="50"/>
      <c r="QSK339" s="50"/>
      <c r="QSL339" s="50"/>
      <c r="QSM339" s="50"/>
      <c r="QSN339" s="50"/>
      <c r="QSO339" s="50"/>
      <c r="QSP339" s="50"/>
      <c r="QSQ339" s="50"/>
      <c r="QSR339" s="50"/>
      <c r="QSS339" s="50"/>
      <c r="QST339" s="50"/>
      <c r="QSU339" s="50"/>
      <c r="QSV339" s="50"/>
      <c r="QSW339" s="50"/>
      <c r="QSX339" s="50"/>
      <c r="QSY339" s="50"/>
      <c r="QSZ339" s="50"/>
      <c r="QTA339" s="50"/>
      <c r="QTB339" s="50"/>
      <c r="QTC339" s="50"/>
      <c r="QTD339" s="50"/>
      <c r="QTE339" s="50"/>
      <c r="QTF339" s="50"/>
      <c r="QTG339" s="50"/>
      <c r="QTH339" s="50"/>
      <c r="QTI339" s="50"/>
      <c r="QTJ339" s="50"/>
      <c r="QTK339" s="50"/>
      <c r="QTL339" s="50"/>
      <c r="QTM339" s="50"/>
      <c r="QTN339" s="50"/>
      <c r="QTO339" s="50"/>
      <c r="QTP339" s="50"/>
      <c r="QTQ339" s="50"/>
      <c r="QTR339" s="50"/>
      <c r="QTS339" s="50"/>
      <c r="QTT339" s="50"/>
      <c r="QTV339" s="50"/>
      <c r="QTX339" s="50"/>
      <c r="QTY339" s="50"/>
      <c r="QTZ339" s="50"/>
      <c r="QUA339" s="50"/>
      <c r="QUB339" s="50"/>
      <c r="QUC339" s="50"/>
      <c r="QUD339" s="50"/>
      <c r="QUE339" s="50"/>
      <c r="QUJ339" s="50"/>
      <c r="QUK339" s="50"/>
      <c r="QUL339" s="50"/>
      <c r="QUM339" s="50"/>
      <c r="QUN339" s="50"/>
      <c r="QUO339" s="50"/>
      <c r="QUP339" s="50"/>
      <c r="QUQ339" s="50"/>
      <c r="QUR339" s="50"/>
      <c r="QUS339" s="50"/>
      <c r="QUT339" s="50"/>
      <c r="QUU339" s="50"/>
      <c r="QUV339" s="50"/>
      <c r="QUW339" s="50"/>
      <c r="QUX339" s="50"/>
      <c r="QUY339" s="50"/>
      <c r="QUZ339" s="50"/>
      <c r="QVA339" s="50"/>
      <c r="QVB339" s="50"/>
      <c r="QVC339" s="50"/>
      <c r="QVD339" s="50"/>
      <c r="QVE339" s="50"/>
      <c r="QVF339" s="50"/>
      <c r="QVG339" s="50"/>
      <c r="QVH339" s="50"/>
      <c r="QVI339" s="50"/>
      <c r="QVJ339" s="50"/>
      <c r="QVK339" s="50"/>
      <c r="QVL339" s="50"/>
      <c r="QVM339" s="50"/>
      <c r="QVN339" s="50"/>
      <c r="QVO339" s="50"/>
      <c r="QVP339" s="50"/>
      <c r="QVQ339" s="50"/>
      <c r="QVR339" s="50"/>
      <c r="QVS339" s="50"/>
      <c r="QVT339" s="50"/>
      <c r="QVU339" s="50"/>
      <c r="QVV339" s="50"/>
      <c r="QVW339" s="50"/>
      <c r="QVX339" s="50"/>
      <c r="QVY339" s="50"/>
      <c r="QVZ339" s="50"/>
      <c r="QWA339" s="50"/>
      <c r="QWB339" s="50"/>
      <c r="QWC339" s="50"/>
      <c r="QWD339" s="50"/>
      <c r="QWE339" s="50"/>
      <c r="QWF339" s="50"/>
      <c r="QWG339" s="50"/>
      <c r="QWH339" s="50"/>
      <c r="QWI339" s="50"/>
      <c r="QWJ339" s="50"/>
      <c r="QWK339" s="50"/>
      <c r="QWL339" s="50"/>
      <c r="QWM339" s="50"/>
      <c r="QWN339" s="50"/>
      <c r="QWO339" s="50"/>
      <c r="QWP339" s="50"/>
      <c r="QWQ339" s="50"/>
      <c r="QWR339" s="50"/>
      <c r="QWS339" s="50"/>
      <c r="QWT339" s="50"/>
      <c r="QWU339" s="50"/>
      <c r="QWV339" s="50"/>
      <c r="QWW339" s="50"/>
      <c r="QWX339" s="50"/>
      <c r="QWY339" s="50"/>
      <c r="QWZ339" s="50"/>
      <c r="QXA339" s="50"/>
      <c r="QXB339" s="50"/>
      <c r="QXC339" s="50"/>
      <c r="QXD339" s="50"/>
      <c r="QXE339" s="50"/>
      <c r="QXF339" s="50"/>
      <c r="QXG339" s="50"/>
      <c r="QXH339" s="50"/>
      <c r="QXI339" s="50"/>
      <c r="QXJ339" s="50"/>
      <c r="QXK339" s="50"/>
      <c r="QXL339" s="50"/>
      <c r="QXM339" s="50"/>
      <c r="QXN339" s="50"/>
      <c r="QXO339" s="50"/>
      <c r="QXP339" s="50"/>
      <c r="QXQ339" s="50"/>
      <c r="QXR339" s="50"/>
      <c r="QXS339" s="50"/>
      <c r="QXT339" s="50"/>
      <c r="QXU339" s="50"/>
      <c r="QXV339" s="50"/>
      <c r="QXW339" s="50"/>
      <c r="QXX339" s="50"/>
      <c r="QXY339" s="50"/>
      <c r="QXZ339" s="50"/>
      <c r="QYA339" s="50"/>
      <c r="QYB339" s="50"/>
      <c r="QYC339" s="50"/>
      <c r="QYD339" s="50"/>
      <c r="QYE339" s="50"/>
      <c r="QYF339" s="50"/>
      <c r="QYG339" s="50"/>
      <c r="QYH339" s="50"/>
      <c r="QYI339" s="50"/>
      <c r="QYJ339" s="50"/>
      <c r="QYK339" s="50"/>
      <c r="QYL339" s="50"/>
      <c r="QYM339" s="50"/>
      <c r="QYN339" s="50"/>
      <c r="QYO339" s="50"/>
      <c r="QYP339" s="50"/>
      <c r="QYQ339" s="50"/>
      <c r="QYR339" s="50"/>
      <c r="QYS339" s="50"/>
      <c r="QYT339" s="50"/>
      <c r="QYU339" s="50"/>
      <c r="QYV339" s="50"/>
      <c r="QYW339" s="50"/>
      <c r="QYX339" s="50"/>
      <c r="QYY339" s="50"/>
      <c r="QYZ339" s="50"/>
      <c r="QZA339" s="50"/>
      <c r="QZB339" s="50"/>
      <c r="QZC339" s="50"/>
      <c r="QZD339" s="50"/>
      <c r="QZE339" s="50"/>
      <c r="QZF339" s="50"/>
      <c r="QZG339" s="50"/>
      <c r="QZH339" s="50"/>
      <c r="QZI339" s="50"/>
      <c r="QZJ339" s="50"/>
      <c r="QZK339" s="50"/>
      <c r="QZL339" s="50"/>
      <c r="QZM339" s="50"/>
      <c r="QZN339" s="50"/>
      <c r="QZO339" s="50"/>
      <c r="QZP339" s="50"/>
      <c r="QZQ339" s="50"/>
      <c r="QZR339" s="50"/>
      <c r="QZS339" s="50"/>
      <c r="QZT339" s="50"/>
      <c r="QZU339" s="50"/>
      <c r="QZV339" s="50"/>
      <c r="QZW339" s="50"/>
      <c r="QZX339" s="50"/>
      <c r="QZY339" s="50"/>
      <c r="QZZ339" s="50"/>
      <c r="RAA339" s="50"/>
      <c r="RAB339" s="50"/>
      <c r="RAC339" s="50"/>
      <c r="RAD339" s="50"/>
      <c r="RAE339" s="50"/>
      <c r="RAF339" s="50"/>
      <c r="RAG339" s="50"/>
      <c r="RAH339" s="50"/>
      <c r="RAI339" s="50"/>
      <c r="RAJ339" s="50"/>
      <c r="RAK339" s="50"/>
      <c r="RAL339" s="50"/>
      <c r="RAM339" s="50"/>
      <c r="RAN339" s="50"/>
      <c r="RAO339" s="50"/>
      <c r="RAP339" s="50"/>
      <c r="RAQ339" s="50"/>
      <c r="RAR339" s="50"/>
      <c r="RAS339" s="50"/>
      <c r="RAT339" s="50"/>
      <c r="RAU339" s="50"/>
      <c r="RAV339" s="50"/>
      <c r="RAW339" s="50"/>
      <c r="RAX339" s="50"/>
      <c r="RAY339" s="50"/>
      <c r="RAZ339" s="50"/>
      <c r="RBA339" s="50"/>
      <c r="RBB339" s="50"/>
      <c r="RBC339" s="50"/>
      <c r="RBD339" s="50"/>
      <c r="RBE339" s="50"/>
      <c r="RBF339" s="50"/>
      <c r="RBG339" s="50"/>
      <c r="RBH339" s="50"/>
      <c r="RBI339" s="50"/>
      <c r="RBJ339" s="50"/>
      <c r="RBK339" s="50"/>
      <c r="RBL339" s="50"/>
      <c r="RBM339" s="50"/>
      <c r="RBN339" s="50"/>
      <c r="RBO339" s="50"/>
      <c r="RBP339" s="50"/>
      <c r="RBQ339" s="50"/>
      <c r="RBR339" s="50"/>
      <c r="RBS339" s="50"/>
      <c r="RBT339" s="50"/>
      <c r="RBU339" s="50"/>
      <c r="RBV339" s="50"/>
      <c r="RBW339" s="50"/>
      <c r="RBX339" s="50"/>
      <c r="RBY339" s="50"/>
      <c r="RBZ339" s="50"/>
      <c r="RCA339" s="50"/>
      <c r="RCB339" s="50"/>
      <c r="RCC339" s="50"/>
      <c r="RCD339" s="50"/>
      <c r="RCE339" s="50"/>
      <c r="RCF339" s="50"/>
      <c r="RCG339" s="50"/>
      <c r="RCH339" s="50"/>
      <c r="RCI339" s="50"/>
      <c r="RCJ339" s="50"/>
      <c r="RCK339" s="50"/>
      <c r="RCL339" s="50"/>
      <c r="RCM339" s="50"/>
      <c r="RCN339" s="50"/>
      <c r="RCO339" s="50"/>
      <c r="RCP339" s="50"/>
      <c r="RCQ339" s="50"/>
      <c r="RCR339" s="50"/>
      <c r="RCS339" s="50"/>
      <c r="RCT339" s="50"/>
      <c r="RCU339" s="50"/>
      <c r="RCV339" s="50"/>
      <c r="RCW339" s="50"/>
      <c r="RCX339" s="50"/>
      <c r="RCY339" s="50"/>
      <c r="RCZ339" s="50"/>
      <c r="RDA339" s="50"/>
      <c r="RDB339" s="50"/>
      <c r="RDC339" s="50"/>
      <c r="RDD339" s="50"/>
      <c r="RDE339" s="50"/>
      <c r="RDF339" s="50"/>
      <c r="RDG339" s="50"/>
      <c r="RDH339" s="50"/>
      <c r="RDI339" s="50"/>
      <c r="RDJ339" s="50"/>
      <c r="RDK339" s="50"/>
      <c r="RDL339" s="50"/>
      <c r="RDM339" s="50"/>
      <c r="RDN339" s="50"/>
      <c r="RDO339" s="50"/>
      <c r="RDP339" s="50"/>
      <c r="RDR339" s="50"/>
      <c r="RDT339" s="50"/>
      <c r="RDU339" s="50"/>
      <c r="RDV339" s="50"/>
      <c r="RDW339" s="50"/>
      <c r="RDX339" s="50"/>
      <c r="RDY339" s="50"/>
      <c r="RDZ339" s="50"/>
      <c r="REA339" s="50"/>
      <c r="REF339" s="50"/>
      <c r="REG339" s="50"/>
      <c r="REH339" s="50"/>
      <c r="REI339" s="50"/>
      <c r="REJ339" s="50"/>
      <c r="REK339" s="50"/>
      <c r="REL339" s="50"/>
      <c r="REM339" s="50"/>
      <c r="REN339" s="50"/>
      <c r="REO339" s="50"/>
      <c r="REP339" s="50"/>
      <c r="REQ339" s="50"/>
      <c r="RER339" s="50"/>
      <c r="RES339" s="50"/>
      <c r="RET339" s="50"/>
      <c r="REU339" s="50"/>
      <c r="REV339" s="50"/>
      <c r="REW339" s="50"/>
      <c r="REX339" s="50"/>
      <c r="REY339" s="50"/>
      <c r="REZ339" s="50"/>
      <c r="RFA339" s="50"/>
      <c r="RFB339" s="50"/>
      <c r="RFC339" s="50"/>
      <c r="RFD339" s="50"/>
      <c r="RFE339" s="50"/>
      <c r="RFF339" s="50"/>
      <c r="RFG339" s="50"/>
      <c r="RFH339" s="50"/>
      <c r="RFI339" s="50"/>
      <c r="RFJ339" s="50"/>
      <c r="RFK339" s="50"/>
      <c r="RFL339" s="50"/>
      <c r="RFM339" s="50"/>
      <c r="RFN339" s="50"/>
      <c r="RFO339" s="50"/>
      <c r="RFP339" s="50"/>
      <c r="RFQ339" s="50"/>
      <c r="RFR339" s="50"/>
      <c r="RFS339" s="50"/>
      <c r="RFT339" s="50"/>
      <c r="RFU339" s="50"/>
      <c r="RFV339" s="50"/>
      <c r="RFW339" s="50"/>
      <c r="RFX339" s="50"/>
      <c r="RFY339" s="50"/>
      <c r="RFZ339" s="50"/>
      <c r="RGA339" s="50"/>
      <c r="RGB339" s="50"/>
      <c r="RGC339" s="50"/>
      <c r="RGD339" s="50"/>
      <c r="RGE339" s="50"/>
      <c r="RGF339" s="50"/>
      <c r="RGG339" s="50"/>
      <c r="RGH339" s="50"/>
      <c r="RGI339" s="50"/>
      <c r="RGJ339" s="50"/>
      <c r="RGK339" s="50"/>
      <c r="RGL339" s="50"/>
      <c r="RGM339" s="50"/>
      <c r="RGN339" s="50"/>
      <c r="RGO339" s="50"/>
      <c r="RGP339" s="50"/>
      <c r="RGQ339" s="50"/>
      <c r="RGR339" s="50"/>
      <c r="RGS339" s="50"/>
      <c r="RGT339" s="50"/>
      <c r="RGU339" s="50"/>
      <c r="RGV339" s="50"/>
      <c r="RGW339" s="50"/>
      <c r="RGX339" s="50"/>
      <c r="RGY339" s="50"/>
      <c r="RGZ339" s="50"/>
      <c r="RHA339" s="50"/>
      <c r="RHB339" s="50"/>
      <c r="RHC339" s="50"/>
      <c r="RHD339" s="50"/>
      <c r="RHE339" s="50"/>
      <c r="RHF339" s="50"/>
      <c r="RHG339" s="50"/>
      <c r="RHH339" s="50"/>
      <c r="RHI339" s="50"/>
      <c r="RHJ339" s="50"/>
      <c r="RHK339" s="50"/>
      <c r="RHL339" s="50"/>
      <c r="RHM339" s="50"/>
      <c r="RHN339" s="50"/>
      <c r="RHO339" s="50"/>
      <c r="RHP339" s="50"/>
      <c r="RHQ339" s="50"/>
      <c r="RHR339" s="50"/>
      <c r="RHS339" s="50"/>
      <c r="RHT339" s="50"/>
      <c r="RHU339" s="50"/>
      <c r="RHV339" s="50"/>
      <c r="RHW339" s="50"/>
      <c r="RHX339" s="50"/>
      <c r="RHY339" s="50"/>
      <c r="RHZ339" s="50"/>
      <c r="RIA339" s="50"/>
      <c r="RIB339" s="50"/>
      <c r="RIC339" s="50"/>
      <c r="RID339" s="50"/>
      <c r="RIE339" s="50"/>
      <c r="RIF339" s="50"/>
      <c r="RIG339" s="50"/>
      <c r="RIH339" s="50"/>
      <c r="RII339" s="50"/>
      <c r="RIJ339" s="50"/>
      <c r="RIK339" s="50"/>
      <c r="RIL339" s="50"/>
      <c r="RIM339" s="50"/>
      <c r="RIN339" s="50"/>
      <c r="RIO339" s="50"/>
      <c r="RIP339" s="50"/>
      <c r="RIQ339" s="50"/>
      <c r="RIR339" s="50"/>
      <c r="RIS339" s="50"/>
      <c r="RIT339" s="50"/>
      <c r="RIU339" s="50"/>
      <c r="RIV339" s="50"/>
      <c r="RIW339" s="50"/>
      <c r="RIX339" s="50"/>
      <c r="RIY339" s="50"/>
      <c r="RIZ339" s="50"/>
      <c r="RJA339" s="50"/>
      <c r="RJB339" s="50"/>
      <c r="RJC339" s="50"/>
      <c r="RJD339" s="50"/>
      <c r="RJE339" s="50"/>
      <c r="RJF339" s="50"/>
      <c r="RJG339" s="50"/>
      <c r="RJH339" s="50"/>
      <c r="RJI339" s="50"/>
      <c r="RJJ339" s="50"/>
      <c r="RJK339" s="50"/>
      <c r="RJL339" s="50"/>
      <c r="RJM339" s="50"/>
      <c r="RJN339" s="50"/>
      <c r="RJO339" s="50"/>
      <c r="RJP339" s="50"/>
      <c r="RJQ339" s="50"/>
      <c r="RJR339" s="50"/>
      <c r="RJS339" s="50"/>
      <c r="RJT339" s="50"/>
      <c r="RJU339" s="50"/>
      <c r="RJV339" s="50"/>
      <c r="RJW339" s="50"/>
      <c r="RJX339" s="50"/>
      <c r="RJY339" s="50"/>
      <c r="RJZ339" s="50"/>
      <c r="RKA339" s="50"/>
      <c r="RKB339" s="50"/>
      <c r="RKC339" s="50"/>
      <c r="RKD339" s="50"/>
      <c r="RKE339" s="50"/>
      <c r="RKF339" s="50"/>
      <c r="RKG339" s="50"/>
      <c r="RKH339" s="50"/>
      <c r="RKI339" s="50"/>
      <c r="RKJ339" s="50"/>
      <c r="RKK339" s="50"/>
      <c r="RKL339" s="50"/>
      <c r="RKM339" s="50"/>
      <c r="RKN339" s="50"/>
      <c r="RKO339" s="50"/>
      <c r="RKP339" s="50"/>
      <c r="RKQ339" s="50"/>
      <c r="RKR339" s="50"/>
      <c r="RKS339" s="50"/>
      <c r="RKT339" s="50"/>
      <c r="RKU339" s="50"/>
      <c r="RKV339" s="50"/>
      <c r="RKW339" s="50"/>
      <c r="RKX339" s="50"/>
      <c r="RKY339" s="50"/>
      <c r="RKZ339" s="50"/>
      <c r="RLA339" s="50"/>
      <c r="RLB339" s="50"/>
      <c r="RLC339" s="50"/>
      <c r="RLD339" s="50"/>
      <c r="RLE339" s="50"/>
      <c r="RLF339" s="50"/>
      <c r="RLG339" s="50"/>
      <c r="RLH339" s="50"/>
      <c r="RLI339" s="50"/>
      <c r="RLJ339" s="50"/>
      <c r="RLK339" s="50"/>
      <c r="RLL339" s="50"/>
      <c r="RLM339" s="50"/>
      <c r="RLN339" s="50"/>
      <c r="RLO339" s="50"/>
      <c r="RLP339" s="50"/>
      <c r="RLQ339" s="50"/>
      <c r="RLR339" s="50"/>
      <c r="RLS339" s="50"/>
      <c r="RLT339" s="50"/>
      <c r="RLU339" s="50"/>
      <c r="RLV339" s="50"/>
      <c r="RLW339" s="50"/>
      <c r="RLX339" s="50"/>
      <c r="RLY339" s="50"/>
      <c r="RLZ339" s="50"/>
      <c r="RMA339" s="50"/>
      <c r="RMB339" s="50"/>
      <c r="RMC339" s="50"/>
      <c r="RMD339" s="50"/>
      <c r="RME339" s="50"/>
      <c r="RMF339" s="50"/>
      <c r="RMG339" s="50"/>
      <c r="RMH339" s="50"/>
      <c r="RMI339" s="50"/>
      <c r="RMJ339" s="50"/>
      <c r="RMK339" s="50"/>
      <c r="RML339" s="50"/>
      <c r="RMM339" s="50"/>
      <c r="RMN339" s="50"/>
      <c r="RMO339" s="50"/>
      <c r="RMP339" s="50"/>
      <c r="RMQ339" s="50"/>
      <c r="RMR339" s="50"/>
      <c r="RMS339" s="50"/>
      <c r="RMT339" s="50"/>
      <c r="RMU339" s="50"/>
      <c r="RMV339" s="50"/>
      <c r="RMW339" s="50"/>
      <c r="RMX339" s="50"/>
      <c r="RMY339" s="50"/>
      <c r="RMZ339" s="50"/>
      <c r="RNA339" s="50"/>
      <c r="RNB339" s="50"/>
      <c r="RNC339" s="50"/>
      <c r="RND339" s="50"/>
      <c r="RNE339" s="50"/>
      <c r="RNF339" s="50"/>
      <c r="RNG339" s="50"/>
      <c r="RNH339" s="50"/>
      <c r="RNI339" s="50"/>
      <c r="RNJ339" s="50"/>
      <c r="RNK339" s="50"/>
      <c r="RNL339" s="50"/>
      <c r="RNN339" s="50"/>
      <c r="RNP339" s="50"/>
      <c r="RNQ339" s="50"/>
      <c r="RNR339" s="50"/>
      <c r="RNS339" s="50"/>
      <c r="RNT339" s="50"/>
      <c r="RNU339" s="50"/>
      <c r="RNV339" s="50"/>
      <c r="RNW339" s="50"/>
      <c r="ROB339" s="50"/>
      <c r="ROC339" s="50"/>
      <c r="ROD339" s="50"/>
      <c r="ROE339" s="50"/>
      <c r="ROF339" s="50"/>
      <c r="ROG339" s="50"/>
      <c r="ROH339" s="50"/>
      <c r="ROI339" s="50"/>
      <c r="ROJ339" s="50"/>
      <c r="ROK339" s="50"/>
      <c r="ROL339" s="50"/>
      <c r="ROM339" s="50"/>
      <c r="RON339" s="50"/>
      <c r="ROO339" s="50"/>
      <c r="ROP339" s="50"/>
      <c r="ROQ339" s="50"/>
      <c r="ROR339" s="50"/>
      <c r="ROS339" s="50"/>
      <c r="ROT339" s="50"/>
      <c r="ROU339" s="50"/>
      <c r="ROV339" s="50"/>
      <c r="ROW339" s="50"/>
      <c r="ROX339" s="50"/>
      <c r="ROY339" s="50"/>
      <c r="ROZ339" s="50"/>
      <c r="RPA339" s="50"/>
      <c r="RPB339" s="50"/>
      <c r="RPC339" s="50"/>
      <c r="RPD339" s="50"/>
      <c r="RPE339" s="50"/>
      <c r="RPF339" s="50"/>
      <c r="RPG339" s="50"/>
      <c r="RPH339" s="50"/>
      <c r="RPI339" s="50"/>
      <c r="RPJ339" s="50"/>
      <c r="RPK339" s="50"/>
      <c r="RPL339" s="50"/>
      <c r="RPM339" s="50"/>
      <c r="RPN339" s="50"/>
      <c r="RPO339" s="50"/>
      <c r="RPP339" s="50"/>
      <c r="RPQ339" s="50"/>
      <c r="RPR339" s="50"/>
      <c r="RPS339" s="50"/>
      <c r="RPT339" s="50"/>
      <c r="RPU339" s="50"/>
      <c r="RPV339" s="50"/>
      <c r="RPW339" s="50"/>
      <c r="RPX339" s="50"/>
      <c r="RPY339" s="50"/>
      <c r="RPZ339" s="50"/>
      <c r="RQA339" s="50"/>
      <c r="RQB339" s="50"/>
      <c r="RQC339" s="50"/>
      <c r="RQD339" s="50"/>
      <c r="RQE339" s="50"/>
      <c r="RQF339" s="50"/>
      <c r="RQG339" s="50"/>
      <c r="RQH339" s="50"/>
      <c r="RQI339" s="50"/>
      <c r="RQJ339" s="50"/>
      <c r="RQK339" s="50"/>
      <c r="RQL339" s="50"/>
      <c r="RQM339" s="50"/>
      <c r="RQN339" s="50"/>
      <c r="RQO339" s="50"/>
      <c r="RQP339" s="50"/>
      <c r="RQQ339" s="50"/>
      <c r="RQR339" s="50"/>
      <c r="RQS339" s="50"/>
      <c r="RQT339" s="50"/>
      <c r="RQU339" s="50"/>
      <c r="RQV339" s="50"/>
      <c r="RQW339" s="50"/>
      <c r="RQX339" s="50"/>
      <c r="RQY339" s="50"/>
      <c r="RQZ339" s="50"/>
      <c r="RRA339" s="50"/>
      <c r="RRB339" s="50"/>
      <c r="RRC339" s="50"/>
      <c r="RRD339" s="50"/>
      <c r="RRE339" s="50"/>
      <c r="RRF339" s="50"/>
      <c r="RRG339" s="50"/>
      <c r="RRH339" s="50"/>
      <c r="RRI339" s="50"/>
      <c r="RRJ339" s="50"/>
      <c r="RRK339" s="50"/>
      <c r="RRL339" s="50"/>
      <c r="RRM339" s="50"/>
      <c r="RRN339" s="50"/>
      <c r="RRO339" s="50"/>
      <c r="RRP339" s="50"/>
      <c r="RRQ339" s="50"/>
      <c r="RRR339" s="50"/>
      <c r="RRS339" s="50"/>
      <c r="RRT339" s="50"/>
      <c r="RRU339" s="50"/>
      <c r="RRV339" s="50"/>
      <c r="RRW339" s="50"/>
      <c r="RRX339" s="50"/>
      <c r="RRY339" s="50"/>
      <c r="RRZ339" s="50"/>
      <c r="RSA339" s="50"/>
      <c r="RSB339" s="50"/>
      <c r="RSC339" s="50"/>
      <c r="RSD339" s="50"/>
      <c r="RSE339" s="50"/>
      <c r="RSF339" s="50"/>
      <c r="RSG339" s="50"/>
      <c r="RSH339" s="50"/>
      <c r="RSI339" s="50"/>
      <c r="RSJ339" s="50"/>
      <c r="RSK339" s="50"/>
      <c r="RSL339" s="50"/>
      <c r="RSM339" s="50"/>
      <c r="RSN339" s="50"/>
      <c r="RSO339" s="50"/>
      <c r="RSP339" s="50"/>
      <c r="RSQ339" s="50"/>
      <c r="RSR339" s="50"/>
      <c r="RSS339" s="50"/>
      <c r="RST339" s="50"/>
      <c r="RSU339" s="50"/>
      <c r="RSV339" s="50"/>
      <c r="RSW339" s="50"/>
      <c r="RSX339" s="50"/>
      <c r="RSY339" s="50"/>
      <c r="RSZ339" s="50"/>
      <c r="RTA339" s="50"/>
      <c r="RTB339" s="50"/>
      <c r="RTC339" s="50"/>
      <c r="RTD339" s="50"/>
      <c r="RTE339" s="50"/>
      <c r="RTF339" s="50"/>
      <c r="RTG339" s="50"/>
      <c r="RTH339" s="50"/>
      <c r="RTI339" s="50"/>
      <c r="RTJ339" s="50"/>
      <c r="RTK339" s="50"/>
      <c r="RTL339" s="50"/>
      <c r="RTM339" s="50"/>
      <c r="RTN339" s="50"/>
      <c r="RTO339" s="50"/>
      <c r="RTP339" s="50"/>
      <c r="RTQ339" s="50"/>
      <c r="RTR339" s="50"/>
      <c r="RTS339" s="50"/>
      <c r="RTT339" s="50"/>
      <c r="RTU339" s="50"/>
      <c r="RTV339" s="50"/>
      <c r="RTW339" s="50"/>
      <c r="RTX339" s="50"/>
      <c r="RTY339" s="50"/>
      <c r="RTZ339" s="50"/>
      <c r="RUA339" s="50"/>
      <c r="RUB339" s="50"/>
      <c r="RUC339" s="50"/>
      <c r="RUD339" s="50"/>
      <c r="RUE339" s="50"/>
      <c r="RUF339" s="50"/>
      <c r="RUG339" s="50"/>
      <c r="RUH339" s="50"/>
      <c r="RUI339" s="50"/>
      <c r="RUJ339" s="50"/>
      <c r="RUK339" s="50"/>
      <c r="RUL339" s="50"/>
      <c r="RUM339" s="50"/>
      <c r="RUN339" s="50"/>
      <c r="RUO339" s="50"/>
      <c r="RUP339" s="50"/>
      <c r="RUQ339" s="50"/>
      <c r="RUR339" s="50"/>
      <c r="RUS339" s="50"/>
      <c r="RUT339" s="50"/>
      <c r="RUU339" s="50"/>
      <c r="RUV339" s="50"/>
      <c r="RUW339" s="50"/>
      <c r="RUX339" s="50"/>
      <c r="RUY339" s="50"/>
      <c r="RUZ339" s="50"/>
      <c r="RVA339" s="50"/>
      <c r="RVB339" s="50"/>
      <c r="RVC339" s="50"/>
      <c r="RVD339" s="50"/>
      <c r="RVE339" s="50"/>
      <c r="RVF339" s="50"/>
      <c r="RVG339" s="50"/>
      <c r="RVH339" s="50"/>
      <c r="RVI339" s="50"/>
      <c r="RVJ339" s="50"/>
      <c r="RVK339" s="50"/>
      <c r="RVL339" s="50"/>
      <c r="RVM339" s="50"/>
      <c r="RVN339" s="50"/>
      <c r="RVO339" s="50"/>
      <c r="RVP339" s="50"/>
      <c r="RVQ339" s="50"/>
      <c r="RVR339" s="50"/>
      <c r="RVS339" s="50"/>
      <c r="RVT339" s="50"/>
      <c r="RVU339" s="50"/>
      <c r="RVV339" s="50"/>
      <c r="RVW339" s="50"/>
      <c r="RVX339" s="50"/>
      <c r="RVY339" s="50"/>
      <c r="RVZ339" s="50"/>
      <c r="RWA339" s="50"/>
      <c r="RWB339" s="50"/>
      <c r="RWC339" s="50"/>
      <c r="RWD339" s="50"/>
      <c r="RWE339" s="50"/>
      <c r="RWF339" s="50"/>
      <c r="RWG339" s="50"/>
      <c r="RWH339" s="50"/>
      <c r="RWI339" s="50"/>
      <c r="RWJ339" s="50"/>
      <c r="RWK339" s="50"/>
      <c r="RWL339" s="50"/>
      <c r="RWM339" s="50"/>
      <c r="RWN339" s="50"/>
      <c r="RWO339" s="50"/>
      <c r="RWP339" s="50"/>
      <c r="RWQ339" s="50"/>
      <c r="RWR339" s="50"/>
      <c r="RWS339" s="50"/>
      <c r="RWT339" s="50"/>
      <c r="RWU339" s="50"/>
      <c r="RWV339" s="50"/>
      <c r="RWW339" s="50"/>
      <c r="RWX339" s="50"/>
      <c r="RWY339" s="50"/>
      <c r="RWZ339" s="50"/>
      <c r="RXA339" s="50"/>
      <c r="RXB339" s="50"/>
      <c r="RXC339" s="50"/>
      <c r="RXD339" s="50"/>
      <c r="RXE339" s="50"/>
      <c r="RXF339" s="50"/>
      <c r="RXG339" s="50"/>
      <c r="RXH339" s="50"/>
      <c r="RXJ339" s="50"/>
      <c r="RXL339" s="50"/>
      <c r="RXM339" s="50"/>
      <c r="RXN339" s="50"/>
      <c r="RXO339" s="50"/>
      <c r="RXP339" s="50"/>
      <c r="RXQ339" s="50"/>
      <c r="RXR339" s="50"/>
      <c r="RXS339" s="50"/>
      <c r="RXX339" s="50"/>
      <c r="RXY339" s="50"/>
      <c r="RXZ339" s="50"/>
      <c r="RYA339" s="50"/>
      <c r="RYB339" s="50"/>
      <c r="RYC339" s="50"/>
      <c r="RYD339" s="50"/>
      <c r="RYE339" s="50"/>
      <c r="RYF339" s="50"/>
      <c r="RYG339" s="50"/>
      <c r="RYH339" s="50"/>
      <c r="RYI339" s="50"/>
      <c r="RYJ339" s="50"/>
      <c r="RYK339" s="50"/>
      <c r="RYL339" s="50"/>
      <c r="RYM339" s="50"/>
      <c r="RYN339" s="50"/>
      <c r="RYO339" s="50"/>
      <c r="RYP339" s="50"/>
      <c r="RYQ339" s="50"/>
      <c r="RYR339" s="50"/>
      <c r="RYS339" s="50"/>
      <c r="RYT339" s="50"/>
      <c r="RYU339" s="50"/>
      <c r="RYV339" s="50"/>
      <c r="RYW339" s="50"/>
      <c r="RYX339" s="50"/>
      <c r="RYY339" s="50"/>
      <c r="RYZ339" s="50"/>
      <c r="RZA339" s="50"/>
      <c r="RZB339" s="50"/>
      <c r="RZC339" s="50"/>
      <c r="RZD339" s="50"/>
      <c r="RZE339" s="50"/>
      <c r="RZF339" s="50"/>
      <c r="RZG339" s="50"/>
      <c r="RZH339" s="50"/>
      <c r="RZI339" s="50"/>
      <c r="RZJ339" s="50"/>
      <c r="RZK339" s="50"/>
      <c r="RZL339" s="50"/>
      <c r="RZM339" s="50"/>
      <c r="RZN339" s="50"/>
      <c r="RZO339" s="50"/>
      <c r="RZP339" s="50"/>
      <c r="RZQ339" s="50"/>
      <c r="RZR339" s="50"/>
      <c r="RZS339" s="50"/>
      <c r="RZT339" s="50"/>
      <c r="RZU339" s="50"/>
      <c r="RZV339" s="50"/>
      <c r="RZW339" s="50"/>
      <c r="RZX339" s="50"/>
      <c r="RZY339" s="50"/>
      <c r="RZZ339" s="50"/>
      <c r="SAA339" s="50"/>
      <c r="SAB339" s="50"/>
      <c r="SAC339" s="50"/>
      <c r="SAD339" s="50"/>
      <c r="SAE339" s="50"/>
      <c r="SAF339" s="50"/>
      <c r="SAG339" s="50"/>
      <c r="SAH339" s="50"/>
      <c r="SAI339" s="50"/>
      <c r="SAJ339" s="50"/>
      <c r="SAK339" s="50"/>
      <c r="SAL339" s="50"/>
      <c r="SAM339" s="50"/>
      <c r="SAN339" s="50"/>
      <c r="SAO339" s="50"/>
      <c r="SAP339" s="50"/>
      <c r="SAQ339" s="50"/>
      <c r="SAR339" s="50"/>
      <c r="SAS339" s="50"/>
      <c r="SAT339" s="50"/>
      <c r="SAU339" s="50"/>
      <c r="SAV339" s="50"/>
      <c r="SAW339" s="50"/>
      <c r="SAX339" s="50"/>
      <c r="SAY339" s="50"/>
      <c r="SAZ339" s="50"/>
      <c r="SBA339" s="50"/>
      <c r="SBB339" s="50"/>
      <c r="SBC339" s="50"/>
      <c r="SBD339" s="50"/>
      <c r="SBE339" s="50"/>
      <c r="SBF339" s="50"/>
      <c r="SBG339" s="50"/>
      <c r="SBH339" s="50"/>
      <c r="SBI339" s="50"/>
      <c r="SBJ339" s="50"/>
      <c r="SBK339" s="50"/>
      <c r="SBL339" s="50"/>
      <c r="SBM339" s="50"/>
      <c r="SBN339" s="50"/>
      <c r="SBO339" s="50"/>
      <c r="SBP339" s="50"/>
      <c r="SBQ339" s="50"/>
      <c r="SBR339" s="50"/>
      <c r="SBS339" s="50"/>
      <c r="SBT339" s="50"/>
      <c r="SBU339" s="50"/>
      <c r="SBV339" s="50"/>
      <c r="SBW339" s="50"/>
      <c r="SBX339" s="50"/>
      <c r="SBY339" s="50"/>
      <c r="SBZ339" s="50"/>
      <c r="SCA339" s="50"/>
      <c r="SCB339" s="50"/>
      <c r="SCC339" s="50"/>
      <c r="SCD339" s="50"/>
      <c r="SCE339" s="50"/>
      <c r="SCF339" s="50"/>
      <c r="SCG339" s="50"/>
      <c r="SCH339" s="50"/>
      <c r="SCI339" s="50"/>
      <c r="SCJ339" s="50"/>
      <c r="SCK339" s="50"/>
      <c r="SCL339" s="50"/>
      <c r="SCM339" s="50"/>
      <c r="SCN339" s="50"/>
      <c r="SCO339" s="50"/>
      <c r="SCP339" s="50"/>
      <c r="SCQ339" s="50"/>
      <c r="SCR339" s="50"/>
      <c r="SCS339" s="50"/>
      <c r="SCT339" s="50"/>
      <c r="SCU339" s="50"/>
      <c r="SCV339" s="50"/>
      <c r="SCW339" s="50"/>
      <c r="SCX339" s="50"/>
      <c r="SCY339" s="50"/>
      <c r="SCZ339" s="50"/>
      <c r="SDA339" s="50"/>
      <c r="SDB339" s="50"/>
      <c r="SDC339" s="50"/>
      <c r="SDD339" s="50"/>
      <c r="SDE339" s="50"/>
      <c r="SDF339" s="50"/>
      <c r="SDG339" s="50"/>
      <c r="SDH339" s="50"/>
      <c r="SDI339" s="50"/>
      <c r="SDJ339" s="50"/>
      <c r="SDK339" s="50"/>
      <c r="SDL339" s="50"/>
      <c r="SDM339" s="50"/>
      <c r="SDN339" s="50"/>
      <c r="SDO339" s="50"/>
      <c r="SDP339" s="50"/>
      <c r="SDQ339" s="50"/>
      <c r="SDR339" s="50"/>
      <c r="SDS339" s="50"/>
      <c r="SDT339" s="50"/>
      <c r="SDU339" s="50"/>
      <c r="SDV339" s="50"/>
      <c r="SDW339" s="50"/>
      <c r="SDX339" s="50"/>
      <c r="SDY339" s="50"/>
      <c r="SDZ339" s="50"/>
      <c r="SEA339" s="50"/>
      <c r="SEB339" s="50"/>
      <c r="SEC339" s="50"/>
      <c r="SED339" s="50"/>
      <c r="SEE339" s="50"/>
      <c r="SEF339" s="50"/>
      <c r="SEG339" s="50"/>
      <c r="SEH339" s="50"/>
      <c r="SEI339" s="50"/>
      <c r="SEJ339" s="50"/>
      <c r="SEK339" s="50"/>
      <c r="SEL339" s="50"/>
      <c r="SEM339" s="50"/>
      <c r="SEN339" s="50"/>
      <c r="SEO339" s="50"/>
      <c r="SEP339" s="50"/>
      <c r="SEQ339" s="50"/>
      <c r="SER339" s="50"/>
      <c r="SES339" s="50"/>
      <c r="SET339" s="50"/>
      <c r="SEU339" s="50"/>
      <c r="SEV339" s="50"/>
      <c r="SEW339" s="50"/>
      <c r="SEX339" s="50"/>
      <c r="SEY339" s="50"/>
      <c r="SEZ339" s="50"/>
      <c r="SFA339" s="50"/>
      <c r="SFB339" s="50"/>
      <c r="SFC339" s="50"/>
      <c r="SFD339" s="50"/>
      <c r="SFE339" s="50"/>
      <c r="SFF339" s="50"/>
      <c r="SFG339" s="50"/>
      <c r="SFH339" s="50"/>
      <c r="SFI339" s="50"/>
      <c r="SFJ339" s="50"/>
      <c r="SFK339" s="50"/>
      <c r="SFL339" s="50"/>
      <c r="SFM339" s="50"/>
      <c r="SFN339" s="50"/>
      <c r="SFO339" s="50"/>
      <c r="SFP339" s="50"/>
      <c r="SFQ339" s="50"/>
      <c r="SFR339" s="50"/>
      <c r="SFS339" s="50"/>
      <c r="SFT339" s="50"/>
      <c r="SFU339" s="50"/>
      <c r="SFV339" s="50"/>
      <c r="SFW339" s="50"/>
      <c r="SFX339" s="50"/>
      <c r="SFY339" s="50"/>
      <c r="SFZ339" s="50"/>
      <c r="SGA339" s="50"/>
      <c r="SGB339" s="50"/>
      <c r="SGC339" s="50"/>
      <c r="SGD339" s="50"/>
      <c r="SGE339" s="50"/>
      <c r="SGF339" s="50"/>
      <c r="SGG339" s="50"/>
      <c r="SGH339" s="50"/>
      <c r="SGI339" s="50"/>
      <c r="SGJ339" s="50"/>
      <c r="SGK339" s="50"/>
      <c r="SGL339" s="50"/>
      <c r="SGM339" s="50"/>
      <c r="SGN339" s="50"/>
      <c r="SGO339" s="50"/>
      <c r="SGP339" s="50"/>
      <c r="SGQ339" s="50"/>
      <c r="SGR339" s="50"/>
      <c r="SGS339" s="50"/>
      <c r="SGT339" s="50"/>
      <c r="SGU339" s="50"/>
      <c r="SGV339" s="50"/>
      <c r="SGW339" s="50"/>
      <c r="SGX339" s="50"/>
      <c r="SGY339" s="50"/>
      <c r="SGZ339" s="50"/>
      <c r="SHA339" s="50"/>
      <c r="SHB339" s="50"/>
      <c r="SHC339" s="50"/>
      <c r="SHD339" s="50"/>
      <c r="SHF339" s="50"/>
      <c r="SHH339" s="50"/>
      <c r="SHI339" s="50"/>
      <c r="SHJ339" s="50"/>
      <c r="SHK339" s="50"/>
      <c r="SHL339" s="50"/>
      <c r="SHM339" s="50"/>
      <c r="SHN339" s="50"/>
      <c r="SHO339" s="50"/>
      <c r="SHT339" s="50"/>
      <c r="SHU339" s="50"/>
      <c r="SHV339" s="50"/>
      <c r="SHW339" s="50"/>
      <c r="SHX339" s="50"/>
      <c r="SHY339" s="50"/>
      <c r="SHZ339" s="50"/>
      <c r="SIA339" s="50"/>
      <c r="SIB339" s="50"/>
      <c r="SIC339" s="50"/>
      <c r="SID339" s="50"/>
      <c r="SIE339" s="50"/>
      <c r="SIF339" s="50"/>
      <c r="SIG339" s="50"/>
      <c r="SIH339" s="50"/>
      <c r="SII339" s="50"/>
      <c r="SIJ339" s="50"/>
      <c r="SIK339" s="50"/>
      <c r="SIL339" s="50"/>
      <c r="SIM339" s="50"/>
      <c r="SIN339" s="50"/>
      <c r="SIO339" s="50"/>
      <c r="SIP339" s="50"/>
      <c r="SIQ339" s="50"/>
      <c r="SIR339" s="50"/>
      <c r="SIS339" s="50"/>
      <c r="SIT339" s="50"/>
      <c r="SIU339" s="50"/>
      <c r="SIV339" s="50"/>
      <c r="SIW339" s="50"/>
      <c r="SIX339" s="50"/>
      <c r="SIY339" s="50"/>
      <c r="SIZ339" s="50"/>
      <c r="SJA339" s="50"/>
      <c r="SJB339" s="50"/>
      <c r="SJC339" s="50"/>
      <c r="SJD339" s="50"/>
      <c r="SJE339" s="50"/>
      <c r="SJF339" s="50"/>
      <c r="SJG339" s="50"/>
      <c r="SJH339" s="50"/>
      <c r="SJI339" s="50"/>
      <c r="SJJ339" s="50"/>
      <c r="SJK339" s="50"/>
      <c r="SJL339" s="50"/>
      <c r="SJM339" s="50"/>
      <c r="SJN339" s="50"/>
      <c r="SJO339" s="50"/>
      <c r="SJP339" s="50"/>
      <c r="SJQ339" s="50"/>
      <c r="SJR339" s="50"/>
      <c r="SJS339" s="50"/>
      <c r="SJT339" s="50"/>
      <c r="SJU339" s="50"/>
      <c r="SJV339" s="50"/>
      <c r="SJW339" s="50"/>
      <c r="SJX339" s="50"/>
      <c r="SJY339" s="50"/>
      <c r="SJZ339" s="50"/>
      <c r="SKA339" s="50"/>
      <c r="SKB339" s="50"/>
      <c r="SKC339" s="50"/>
      <c r="SKD339" s="50"/>
      <c r="SKE339" s="50"/>
      <c r="SKF339" s="50"/>
      <c r="SKG339" s="50"/>
      <c r="SKH339" s="50"/>
      <c r="SKI339" s="50"/>
      <c r="SKJ339" s="50"/>
      <c r="SKK339" s="50"/>
      <c r="SKL339" s="50"/>
      <c r="SKM339" s="50"/>
      <c r="SKN339" s="50"/>
      <c r="SKO339" s="50"/>
      <c r="SKP339" s="50"/>
      <c r="SKQ339" s="50"/>
      <c r="SKR339" s="50"/>
      <c r="SKS339" s="50"/>
      <c r="SKT339" s="50"/>
      <c r="SKU339" s="50"/>
      <c r="SKV339" s="50"/>
      <c r="SKW339" s="50"/>
      <c r="SKX339" s="50"/>
      <c r="SKY339" s="50"/>
      <c r="SKZ339" s="50"/>
      <c r="SLA339" s="50"/>
      <c r="SLB339" s="50"/>
      <c r="SLC339" s="50"/>
      <c r="SLD339" s="50"/>
      <c r="SLE339" s="50"/>
      <c r="SLF339" s="50"/>
      <c r="SLG339" s="50"/>
      <c r="SLH339" s="50"/>
      <c r="SLI339" s="50"/>
      <c r="SLJ339" s="50"/>
      <c r="SLK339" s="50"/>
      <c r="SLL339" s="50"/>
      <c r="SLM339" s="50"/>
      <c r="SLN339" s="50"/>
      <c r="SLO339" s="50"/>
      <c r="SLP339" s="50"/>
      <c r="SLQ339" s="50"/>
      <c r="SLR339" s="50"/>
      <c r="SLS339" s="50"/>
      <c r="SLT339" s="50"/>
      <c r="SLU339" s="50"/>
      <c r="SLV339" s="50"/>
      <c r="SLW339" s="50"/>
      <c r="SLX339" s="50"/>
      <c r="SLY339" s="50"/>
      <c r="SLZ339" s="50"/>
      <c r="SMA339" s="50"/>
      <c r="SMB339" s="50"/>
      <c r="SMC339" s="50"/>
      <c r="SMD339" s="50"/>
      <c r="SME339" s="50"/>
      <c r="SMF339" s="50"/>
      <c r="SMG339" s="50"/>
      <c r="SMH339" s="50"/>
      <c r="SMI339" s="50"/>
      <c r="SMJ339" s="50"/>
      <c r="SMK339" s="50"/>
      <c r="SML339" s="50"/>
      <c r="SMM339" s="50"/>
      <c r="SMN339" s="50"/>
      <c r="SMO339" s="50"/>
      <c r="SMP339" s="50"/>
      <c r="SMQ339" s="50"/>
      <c r="SMR339" s="50"/>
      <c r="SMS339" s="50"/>
      <c r="SMT339" s="50"/>
      <c r="SMU339" s="50"/>
      <c r="SMV339" s="50"/>
      <c r="SMW339" s="50"/>
      <c r="SMX339" s="50"/>
      <c r="SMY339" s="50"/>
      <c r="SMZ339" s="50"/>
      <c r="SNA339" s="50"/>
      <c r="SNB339" s="50"/>
      <c r="SNC339" s="50"/>
      <c r="SND339" s="50"/>
      <c r="SNE339" s="50"/>
      <c r="SNF339" s="50"/>
      <c r="SNG339" s="50"/>
      <c r="SNH339" s="50"/>
      <c r="SNI339" s="50"/>
      <c r="SNJ339" s="50"/>
      <c r="SNK339" s="50"/>
      <c r="SNL339" s="50"/>
      <c r="SNM339" s="50"/>
      <c r="SNN339" s="50"/>
      <c r="SNO339" s="50"/>
      <c r="SNP339" s="50"/>
      <c r="SNQ339" s="50"/>
      <c r="SNR339" s="50"/>
      <c r="SNS339" s="50"/>
      <c r="SNT339" s="50"/>
      <c r="SNU339" s="50"/>
      <c r="SNV339" s="50"/>
      <c r="SNW339" s="50"/>
      <c r="SNX339" s="50"/>
      <c r="SNY339" s="50"/>
      <c r="SNZ339" s="50"/>
      <c r="SOA339" s="50"/>
      <c r="SOB339" s="50"/>
      <c r="SOC339" s="50"/>
      <c r="SOD339" s="50"/>
      <c r="SOE339" s="50"/>
      <c r="SOF339" s="50"/>
      <c r="SOG339" s="50"/>
      <c r="SOH339" s="50"/>
      <c r="SOI339" s="50"/>
      <c r="SOJ339" s="50"/>
      <c r="SOK339" s="50"/>
      <c r="SOL339" s="50"/>
      <c r="SOM339" s="50"/>
      <c r="SON339" s="50"/>
      <c r="SOO339" s="50"/>
      <c r="SOP339" s="50"/>
      <c r="SOQ339" s="50"/>
      <c r="SOR339" s="50"/>
      <c r="SOS339" s="50"/>
      <c r="SOT339" s="50"/>
      <c r="SOU339" s="50"/>
      <c r="SOV339" s="50"/>
      <c r="SOW339" s="50"/>
      <c r="SOX339" s="50"/>
      <c r="SOY339" s="50"/>
      <c r="SOZ339" s="50"/>
      <c r="SPA339" s="50"/>
      <c r="SPB339" s="50"/>
      <c r="SPC339" s="50"/>
      <c r="SPD339" s="50"/>
      <c r="SPE339" s="50"/>
      <c r="SPF339" s="50"/>
      <c r="SPG339" s="50"/>
      <c r="SPH339" s="50"/>
      <c r="SPI339" s="50"/>
      <c r="SPJ339" s="50"/>
      <c r="SPK339" s="50"/>
      <c r="SPL339" s="50"/>
      <c r="SPM339" s="50"/>
      <c r="SPN339" s="50"/>
      <c r="SPO339" s="50"/>
      <c r="SPP339" s="50"/>
      <c r="SPQ339" s="50"/>
      <c r="SPR339" s="50"/>
      <c r="SPS339" s="50"/>
      <c r="SPT339" s="50"/>
      <c r="SPU339" s="50"/>
      <c r="SPV339" s="50"/>
      <c r="SPW339" s="50"/>
      <c r="SPX339" s="50"/>
      <c r="SPY339" s="50"/>
      <c r="SPZ339" s="50"/>
      <c r="SQA339" s="50"/>
      <c r="SQB339" s="50"/>
      <c r="SQC339" s="50"/>
      <c r="SQD339" s="50"/>
      <c r="SQE339" s="50"/>
      <c r="SQF339" s="50"/>
      <c r="SQG339" s="50"/>
      <c r="SQH339" s="50"/>
      <c r="SQI339" s="50"/>
      <c r="SQJ339" s="50"/>
      <c r="SQK339" s="50"/>
      <c r="SQL339" s="50"/>
      <c r="SQM339" s="50"/>
      <c r="SQN339" s="50"/>
      <c r="SQO339" s="50"/>
      <c r="SQP339" s="50"/>
      <c r="SQQ339" s="50"/>
      <c r="SQR339" s="50"/>
      <c r="SQS339" s="50"/>
      <c r="SQT339" s="50"/>
      <c r="SQU339" s="50"/>
      <c r="SQV339" s="50"/>
      <c r="SQW339" s="50"/>
      <c r="SQX339" s="50"/>
      <c r="SQY339" s="50"/>
      <c r="SQZ339" s="50"/>
      <c r="SRB339" s="50"/>
      <c r="SRD339" s="50"/>
      <c r="SRE339" s="50"/>
      <c r="SRF339" s="50"/>
      <c r="SRG339" s="50"/>
      <c r="SRH339" s="50"/>
      <c r="SRI339" s="50"/>
      <c r="SRJ339" s="50"/>
      <c r="SRK339" s="50"/>
      <c r="SRP339" s="50"/>
      <c r="SRQ339" s="50"/>
      <c r="SRR339" s="50"/>
      <c r="SRS339" s="50"/>
      <c r="SRT339" s="50"/>
      <c r="SRU339" s="50"/>
      <c r="SRV339" s="50"/>
      <c r="SRW339" s="50"/>
      <c r="SRX339" s="50"/>
      <c r="SRY339" s="50"/>
      <c r="SRZ339" s="50"/>
      <c r="SSA339" s="50"/>
      <c r="SSB339" s="50"/>
      <c r="SSC339" s="50"/>
      <c r="SSD339" s="50"/>
      <c r="SSE339" s="50"/>
      <c r="SSF339" s="50"/>
      <c r="SSG339" s="50"/>
      <c r="SSH339" s="50"/>
      <c r="SSI339" s="50"/>
      <c r="SSJ339" s="50"/>
      <c r="SSK339" s="50"/>
      <c r="SSL339" s="50"/>
      <c r="SSM339" s="50"/>
      <c r="SSN339" s="50"/>
      <c r="SSO339" s="50"/>
      <c r="SSP339" s="50"/>
      <c r="SSQ339" s="50"/>
      <c r="SSR339" s="50"/>
      <c r="SSS339" s="50"/>
      <c r="SST339" s="50"/>
      <c r="SSU339" s="50"/>
      <c r="SSV339" s="50"/>
      <c r="SSW339" s="50"/>
      <c r="SSX339" s="50"/>
      <c r="SSY339" s="50"/>
      <c r="SSZ339" s="50"/>
      <c r="STA339" s="50"/>
      <c r="STB339" s="50"/>
      <c r="STC339" s="50"/>
      <c r="STD339" s="50"/>
      <c r="STE339" s="50"/>
      <c r="STF339" s="50"/>
      <c r="STG339" s="50"/>
      <c r="STH339" s="50"/>
      <c r="STI339" s="50"/>
      <c r="STJ339" s="50"/>
      <c r="STK339" s="50"/>
      <c r="STL339" s="50"/>
      <c r="STM339" s="50"/>
      <c r="STN339" s="50"/>
      <c r="STO339" s="50"/>
      <c r="STP339" s="50"/>
      <c r="STQ339" s="50"/>
      <c r="STR339" s="50"/>
      <c r="STS339" s="50"/>
      <c r="STT339" s="50"/>
      <c r="STU339" s="50"/>
      <c r="STV339" s="50"/>
      <c r="STW339" s="50"/>
      <c r="STX339" s="50"/>
      <c r="STY339" s="50"/>
      <c r="STZ339" s="50"/>
      <c r="SUA339" s="50"/>
      <c r="SUB339" s="50"/>
      <c r="SUC339" s="50"/>
      <c r="SUD339" s="50"/>
      <c r="SUE339" s="50"/>
      <c r="SUF339" s="50"/>
      <c r="SUG339" s="50"/>
      <c r="SUH339" s="50"/>
      <c r="SUI339" s="50"/>
      <c r="SUJ339" s="50"/>
      <c r="SUK339" s="50"/>
      <c r="SUL339" s="50"/>
      <c r="SUM339" s="50"/>
      <c r="SUN339" s="50"/>
      <c r="SUO339" s="50"/>
      <c r="SUP339" s="50"/>
      <c r="SUQ339" s="50"/>
      <c r="SUR339" s="50"/>
      <c r="SUS339" s="50"/>
      <c r="SUT339" s="50"/>
      <c r="SUU339" s="50"/>
      <c r="SUV339" s="50"/>
      <c r="SUW339" s="50"/>
      <c r="SUX339" s="50"/>
      <c r="SUY339" s="50"/>
      <c r="SUZ339" s="50"/>
      <c r="SVA339" s="50"/>
      <c r="SVB339" s="50"/>
      <c r="SVC339" s="50"/>
      <c r="SVD339" s="50"/>
      <c r="SVE339" s="50"/>
      <c r="SVF339" s="50"/>
      <c r="SVG339" s="50"/>
      <c r="SVH339" s="50"/>
      <c r="SVI339" s="50"/>
      <c r="SVJ339" s="50"/>
      <c r="SVK339" s="50"/>
      <c r="SVL339" s="50"/>
      <c r="SVM339" s="50"/>
      <c r="SVN339" s="50"/>
      <c r="SVO339" s="50"/>
      <c r="SVP339" s="50"/>
      <c r="SVQ339" s="50"/>
      <c r="SVR339" s="50"/>
      <c r="SVS339" s="50"/>
      <c r="SVT339" s="50"/>
      <c r="SVU339" s="50"/>
      <c r="SVV339" s="50"/>
      <c r="SVW339" s="50"/>
      <c r="SVX339" s="50"/>
      <c r="SVY339" s="50"/>
      <c r="SVZ339" s="50"/>
      <c r="SWA339" s="50"/>
      <c r="SWB339" s="50"/>
      <c r="SWC339" s="50"/>
      <c r="SWD339" s="50"/>
      <c r="SWE339" s="50"/>
      <c r="SWF339" s="50"/>
      <c r="SWG339" s="50"/>
      <c r="SWH339" s="50"/>
      <c r="SWI339" s="50"/>
      <c r="SWJ339" s="50"/>
      <c r="SWK339" s="50"/>
      <c r="SWL339" s="50"/>
      <c r="SWM339" s="50"/>
      <c r="SWN339" s="50"/>
      <c r="SWO339" s="50"/>
      <c r="SWP339" s="50"/>
      <c r="SWQ339" s="50"/>
      <c r="SWR339" s="50"/>
      <c r="SWS339" s="50"/>
      <c r="SWT339" s="50"/>
      <c r="SWU339" s="50"/>
      <c r="SWV339" s="50"/>
      <c r="SWW339" s="50"/>
      <c r="SWX339" s="50"/>
      <c r="SWY339" s="50"/>
      <c r="SWZ339" s="50"/>
      <c r="SXA339" s="50"/>
      <c r="SXB339" s="50"/>
      <c r="SXC339" s="50"/>
      <c r="SXD339" s="50"/>
      <c r="SXE339" s="50"/>
      <c r="SXF339" s="50"/>
      <c r="SXG339" s="50"/>
      <c r="SXH339" s="50"/>
      <c r="SXI339" s="50"/>
      <c r="SXJ339" s="50"/>
      <c r="SXK339" s="50"/>
      <c r="SXL339" s="50"/>
      <c r="SXM339" s="50"/>
      <c r="SXN339" s="50"/>
      <c r="SXO339" s="50"/>
      <c r="SXP339" s="50"/>
      <c r="SXQ339" s="50"/>
      <c r="SXR339" s="50"/>
      <c r="SXS339" s="50"/>
      <c r="SXT339" s="50"/>
      <c r="SXU339" s="50"/>
      <c r="SXV339" s="50"/>
      <c r="SXW339" s="50"/>
      <c r="SXX339" s="50"/>
      <c r="SXY339" s="50"/>
      <c r="SXZ339" s="50"/>
      <c r="SYA339" s="50"/>
      <c r="SYB339" s="50"/>
      <c r="SYC339" s="50"/>
      <c r="SYD339" s="50"/>
      <c r="SYE339" s="50"/>
      <c r="SYF339" s="50"/>
      <c r="SYG339" s="50"/>
      <c r="SYH339" s="50"/>
      <c r="SYI339" s="50"/>
      <c r="SYJ339" s="50"/>
      <c r="SYK339" s="50"/>
      <c r="SYL339" s="50"/>
      <c r="SYM339" s="50"/>
      <c r="SYN339" s="50"/>
      <c r="SYO339" s="50"/>
      <c r="SYP339" s="50"/>
      <c r="SYQ339" s="50"/>
      <c r="SYR339" s="50"/>
      <c r="SYS339" s="50"/>
      <c r="SYT339" s="50"/>
      <c r="SYU339" s="50"/>
      <c r="SYV339" s="50"/>
      <c r="SYW339" s="50"/>
      <c r="SYX339" s="50"/>
      <c r="SYY339" s="50"/>
      <c r="SYZ339" s="50"/>
      <c r="SZA339" s="50"/>
      <c r="SZB339" s="50"/>
      <c r="SZC339" s="50"/>
      <c r="SZD339" s="50"/>
      <c r="SZE339" s="50"/>
      <c r="SZF339" s="50"/>
      <c r="SZG339" s="50"/>
      <c r="SZH339" s="50"/>
      <c r="SZI339" s="50"/>
      <c r="SZJ339" s="50"/>
      <c r="SZK339" s="50"/>
      <c r="SZL339" s="50"/>
      <c r="SZM339" s="50"/>
      <c r="SZN339" s="50"/>
      <c r="SZO339" s="50"/>
      <c r="SZP339" s="50"/>
      <c r="SZQ339" s="50"/>
      <c r="SZR339" s="50"/>
      <c r="SZS339" s="50"/>
      <c r="SZT339" s="50"/>
      <c r="SZU339" s="50"/>
      <c r="SZV339" s="50"/>
      <c r="SZW339" s="50"/>
      <c r="SZX339" s="50"/>
      <c r="SZY339" s="50"/>
      <c r="SZZ339" s="50"/>
      <c r="TAA339" s="50"/>
      <c r="TAB339" s="50"/>
      <c r="TAC339" s="50"/>
      <c r="TAD339" s="50"/>
      <c r="TAE339" s="50"/>
      <c r="TAF339" s="50"/>
      <c r="TAG339" s="50"/>
      <c r="TAH339" s="50"/>
      <c r="TAI339" s="50"/>
      <c r="TAJ339" s="50"/>
      <c r="TAK339" s="50"/>
      <c r="TAL339" s="50"/>
      <c r="TAM339" s="50"/>
      <c r="TAN339" s="50"/>
      <c r="TAO339" s="50"/>
      <c r="TAP339" s="50"/>
      <c r="TAQ339" s="50"/>
      <c r="TAR339" s="50"/>
      <c r="TAS339" s="50"/>
      <c r="TAT339" s="50"/>
      <c r="TAU339" s="50"/>
      <c r="TAV339" s="50"/>
      <c r="TAX339" s="50"/>
      <c r="TAZ339" s="50"/>
      <c r="TBA339" s="50"/>
      <c r="TBB339" s="50"/>
      <c r="TBC339" s="50"/>
      <c r="TBD339" s="50"/>
      <c r="TBE339" s="50"/>
      <c r="TBF339" s="50"/>
      <c r="TBG339" s="50"/>
      <c r="TBL339" s="50"/>
      <c r="TBM339" s="50"/>
      <c r="TBN339" s="50"/>
      <c r="TBO339" s="50"/>
      <c r="TBP339" s="50"/>
      <c r="TBQ339" s="50"/>
      <c r="TBR339" s="50"/>
      <c r="TBS339" s="50"/>
      <c r="TBT339" s="50"/>
      <c r="TBU339" s="50"/>
      <c r="TBV339" s="50"/>
      <c r="TBW339" s="50"/>
      <c r="TBX339" s="50"/>
      <c r="TBY339" s="50"/>
      <c r="TBZ339" s="50"/>
      <c r="TCA339" s="50"/>
      <c r="TCB339" s="50"/>
      <c r="TCC339" s="50"/>
      <c r="TCD339" s="50"/>
      <c r="TCE339" s="50"/>
      <c r="TCF339" s="50"/>
      <c r="TCG339" s="50"/>
      <c r="TCH339" s="50"/>
      <c r="TCI339" s="50"/>
      <c r="TCJ339" s="50"/>
      <c r="TCK339" s="50"/>
      <c r="TCL339" s="50"/>
      <c r="TCM339" s="50"/>
      <c r="TCN339" s="50"/>
      <c r="TCO339" s="50"/>
      <c r="TCP339" s="50"/>
      <c r="TCQ339" s="50"/>
      <c r="TCR339" s="50"/>
      <c r="TCS339" s="50"/>
      <c r="TCT339" s="50"/>
      <c r="TCU339" s="50"/>
      <c r="TCV339" s="50"/>
      <c r="TCW339" s="50"/>
      <c r="TCX339" s="50"/>
      <c r="TCY339" s="50"/>
      <c r="TCZ339" s="50"/>
      <c r="TDA339" s="50"/>
      <c r="TDB339" s="50"/>
      <c r="TDC339" s="50"/>
      <c r="TDD339" s="50"/>
      <c r="TDE339" s="50"/>
      <c r="TDF339" s="50"/>
      <c r="TDG339" s="50"/>
      <c r="TDH339" s="50"/>
      <c r="TDI339" s="50"/>
      <c r="TDJ339" s="50"/>
      <c r="TDK339" s="50"/>
      <c r="TDL339" s="50"/>
      <c r="TDM339" s="50"/>
      <c r="TDN339" s="50"/>
      <c r="TDO339" s="50"/>
      <c r="TDP339" s="50"/>
      <c r="TDQ339" s="50"/>
      <c r="TDR339" s="50"/>
      <c r="TDS339" s="50"/>
      <c r="TDT339" s="50"/>
      <c r="TDU339" s="50"/>
      <c r="TDV339" s="50"/>
      <c r="TDW339" s="50"/>
      <c r="TDX339" s="50"/>
      <c r="TDY339" s="50"/>
      <c r="TDZ339" s="50"/>
      <c r="TEA339" s="50"/>
      <c r="TEB339" s="50"/>
      <c r="TEC339" s="50"/>
      <c r="TED339" s="50"/>
      <c r="TEE339" s="50"/>
      <c r="TEF339" s="50"/>
      <c r="TEG339" s="50"/>
      <c r="TEH339" s="50"/>
      <c r="TEI339" s="50"/>
      <c r="TEJ339" s="50"/>
      <c r="TEK339" s="50"/>
      <c r="TEL339" s="50"/>
      <c r="TEM339" s="50"/>
      <c r="TEN339" s="50"/>
      <c r="TEO339" s="50"/>
      <c r="TEP339" s="50"/>
      <c r="TEQ339" s="50"/>
      <c r="TER339" s="50"/>
      <c r="TES339" s="50"/>
      <c r="TET339" s="50"/>
      <c r="TEU339" s="50"/>
      <c r="TEV339" s="50"/>
      <c r="TEW339" s="50"/>
      <c r="TEX339" s="50"/>
      <c r="TEY339" s="50"/>
      <c r="TEZ339" s="50"/>
      <c r="TFA339" s="50"/>
      <c r="TFB339" s="50"/>
      <c r="TFC339" s="50"/>
      <c r="TFD339" s="50"/>
      <c r="TFE339" s="50"/>
      <c r="TFF339" s="50"/>
      <c r="TFG339" s="50"/>
      <c r="TFH339" s="50"/>
      <c r="TFI339" s="50"/>
      <c r="TFJ339" s="50"/>
      <c r="TFK339" s="50"/>
      <c r="TFL339" s="50"/>
      <c r="TFM339" s="50"/>
      <c r="TFN339" s="50"/>
      <c r="TFO339" s="50"/>
      <c r="TFP339" s="50"/>
      <c r="TFQ339" s="50"/>
      <c r="TFR339" s="50"/>
      <c r="TFS339" s="50"/>
      <c r="TFT339" s="50"/>
      <c r="TFU339" s="50"/>
      <c r="TFV339" s="50"/>
      <c r="TFW339" s="50"/>
      <c r="TFX339" s="50"/>
      <c r="TFY339" s="50"/>
      <c r="TFZ339" s="50"/>
      <c r="TGA339" s="50"/>
      <c r="TGB339" s="50"/>
      <c r="TGC339" s="50"/>
      <c r="TGD339" s="50"/>
      <c r="TGE339" s="50"/>
      <c r="TGF339" s="50"/>
      <c r="TGG339" s="50"/>
      <c r="TGH339" s="50"/>
      <c r="TGI339" s="50"/>
      <c r="TGJ339" s="50"/>
      <c r="TGK339" s="50"/>
      <c r="TGL339" s="50"/>
      <c r="TGM339" s="50"/>
      <c r="TGN339" s="50"/>
      <c r="TGO339" s="50"/>
      <c r="TGP339" s="50"/>
      <c r="TGQ339" s="50"/>
      <c r="TGR339" s="50"/>
      <c r="TGS339" s="50"/>
      <c r="TGT339" s="50"/>
      <c r="TGU339" s="50"/>
      <c r="TGV339" s="50"/>
      <c r="TGW339" s="50"/>
      <c r="TGX339" s="50"/>
      <c r="TGY339" s="50"/>
      <c r="TGZ339" s="50"/>
      <c r="THA339" s="50"/>
      <c r="THB339" s="50"/>
      <c r="THC339" s="50"/>
      <c r="THD339" s="50"/>
      <c r="THE339" s="50"/>
      <c r="THF339" s="50"/>
      <c r="THG339" s="50"/>
      <c r="THH339" s="50"/>
      <c r="THI339" s="50"/>
      <c r="THJ339" s="50"/>
      <c r="THK339" s="50"/>
      <c r="THL339" s="50"/>
      <c r="THM339" s="50"/>
      <c r="THN339" s="50"/>
      <c r="THO339" s="50"/>
      <c r="THP339" s="50"/>
      <c r="THQ339" s="50"/>
      <c r="THR339" s="50"/>
      <c r="THS339" s="50"/>
      <c r="THT339" s="50"/>
      <c r="THU339" s="50"/>
      <c r="THV339" s="50"/>
      <c r="THW339" s="50"/>
      <c r="THX339" s="50"/>
      <c r="THY339" s="50"/>
      <c r="THZ339" s="50"/>
      <c r="TIA339" s="50"/>
      <c r="TIB339" s="50"/>
      <c r="TIC339" s="50"/>
      <c r="TID339" s="50"/>
      <c r="TIE339" s="50"/>
      <c r="TIF339" s="50"/>
      <c r="TIG339" s="50"/>
      <c r="TIH339" s="50"/>
      <c r="TII339" s="50"/>
      <c r="TIJ339" s="50"/>
      <c r="TIK339" s="50"/>
      <c r="TIL339" s="50"/>
      <c r="TIM339" s="50"/>
      <c r="TIN339" s="50"/>
      <c r="TIO339" s="50"/>
      <c r="TIP339" s="50"/>
      <c r="TIQ339" s="50"/>
      <c r="TIR339" s="50"/>
      <c r="TIS339" s="50"/>
      <c r="TIT339" s="50"/>
      <c r="TIU339" s="50"/>
      <c r="TIV339" s="50"/>
      <c r="TIW339" s="50"/>
      <c r="TIX339" s="50"/>
      <c r="TIY339" s="50"/>
      <c r="TIZ339" s="50"/>
      <c r="TJA339" s="50"/>
      <c r="TJB339" s="50"/>
      <c r="TJC339" s="50"/>
      <c r="TJD339" s="50"/>
      <c r="TJE339" s="50"/>
      <c r="TJF339" s="50"/>
      <c r="TJG339" s="50"/>
      <c r="TJH339" s="50"/>
      <c r="TJI339" s="50"/>
      <c r="TJJ339" s="50"/>
      <c r="TJK339" s="50"/>
      <c r="TJL339" s="50"/>
      <c r="TJM339" s="50"/>
      <c r="TJN339" s="50"/>
      <c r="TJO339" s="50"/>
      <c r="TJP339" s="50"/>
      <c r="TJQ339" s="50"/>
      <c r="TJR339" s="50"/>
      <c r="TJS339" s="50"/>
      <c r="TJT339" s="50"/>
      <c r="TJU339" s="50"/>
      <c r="TJV339" s="50"/>
      <c r="TJW339" s="50"/>
      <c r="TJX339" s="50"/>
      <c r="TJY339" s="50"/>
      <c r="TJZ339" s="50"/>
      <c r="TKA339" s="50"/>
      <c r="TKB339" s="50"/>
      <c r="TKC339" s="50"/>
      <c r="TKD339" s="50"/>
      <c r="TKE339" s="50"/>
      <c r="TKF339" s="50"/>
      <c r="TKG339" s="50"/>
      <c r="TKH339" s="50"/>
      <c r="TKI339" s="50"/>
      <c r="TKJ339" s="50"/>
      <c r="TKK339" s="50"/>
      <c r="TKL339" s="50"/>
      <c r="TKM339" s="50"/>
      <c r="TKN339" s="50"/>
      <c r="TKO339" s="50"/>
      <c r="TKP339" s="50"/>
      <c r="TKQ339" s="50"/>
      <c r="TKR339" s="50"/>
      <c r="TKT339" s="50"/>
      <c r="TKV339" s="50"/>
      <c r="TKW339" s="50"/>
      <c r="TKX339" s="50"/>
      <c r="TKY339" s="50"/>
      <c r="TKZ339" s="50"/>
      <c r="TLA339" s="50"/>
      <c r="TLB339" s="50"/>
      <c r="TLC339" s="50"/>
      <c r="TLH339" s="50"/>
      <c r="TLI339" s="50"/>
      <c r="TLJ339" s="50"/>
      <c r="TLK339" s="50"/>
      <c r="TLL339" s="50"/>
      <c r="TLM339" s="50"/>
      <c r="TLN339" s="50"/>
      <c r="TLO339" s="50"/>
      <c r="TLP339" s="50"/>
      <c r="TLQ339" s="50"/>
      <c r="TLR339" s="50"/>
      <c r="TLS339" s="50"/>
      <c r="TLT339" s="50"/>
      <c r="TLU339" s="50"/>
      <c r="TLV339" s="50"/>
      <c r="TLW339" s="50"/>
      <c r="TLX339" s="50"/>
      <c r="TLY339" s="50"/>
      <c r="TLZ339" s="50"/>
      <c r="TMA339" s="50"/>
      <c r="TMB339" s="50"/>
      <c r="TMC339" s="50"/>
      <c r="TMD339" s="50"/>
      <c r="TME339" s="50"/>
      <c r="TMF339" s="50"/>
      <c r="TMG339" s="50"/>
      <c r="TMH339" s="50"/>
      <c r="TMI339" s="50"/>
      <c r="TMJ339" s="50"/>
      <c r="TMK339" s="50"/>
      <c r="TML339" s="50"/>
      <c r="TMM339" s="50"/>
      <c r="TMN339" s="50"/>
      <c r="TMO339" s="50"/>
      <c r="TMP339" s="50"/>
      <c r="TMQ339" s="50"/>
      <c r="TMR339" s="50"/>
      <c r="TMS339" s="50"/>
      <c r="TMT339" s="50"/>
      <c r="TMU339" s="50"/>
      <c r="TMV339" s="50"/>
      <c r="TMW339" s="50"/>
      <c r="TMX339" s="50"/>
      <c r="TMY339" s="50"/>
      <c r="TMZ339" s="50"/>
      <c r="TNA339" s="50"/>
      <c r="TNB339" s="50"/>
      <c r="TNC339" s="50"/>
      <c r="TND339" s="50"/>
      <c r="TNE339" s="50"/>
      <c r="TNF339" s="50"/>
      <c r="TNG339" s="50"/>
      <c r="TNH339" s="50"/>
      <c r="TNI339" s="50"/>
      <c r="TNJ339" s="50"/>
      <c r="TNK339" s="50"/>
      <c r="TNL339" s="50"/>
      <c r="TNM339" s="50"/>
      <c r="TNN339" s="50"/>
      <c r="TNO339" s="50"/>
      <c r="TNP339" s="50"/>
      <c r="TNQ339" s="50"/>
      <c r="TNR339" s="50"/>
      <c r="TNS339" s="50"/>
      <c r="TNT339" s="50"/>
      <c r="TNU339" s="50"/>
      <c r="TNV339" s="50"/>
      <c r="TNW339" s="50"/>
      <c r="TNX339" s="50"/>
      <c r="TNY339" s="50"/>
      <c r="TNZ339" s="50"/>
      <c r="TOA339" s="50"/>
      <c r="TOB339" s="50"/>
      <c r="TOC339" s="50"/>
      <c r="TOD339" s="50"/>
      <c r="TOE339" s="50"/>
      <c r="TOF339" s="50"/>
      <c r="TOG339" s="50"/>
      <c r="TOH339" s="50"/>
      <c r="TOI339" s="50"/>
      <c r="TOJ339" s="50"/>
      <c r="TOK339" s="50"/>
      <c r="TOL339" s="50"/>
      <c r="TOM339" s="50"/>
      <c r="TON339" s="50"/>
      <c r="TOO339" s="50"/>
      <c r="TOP339" s="50"/>
      <c r="TOQ339" s="50"/>
      <c r="TOR339" s="50"/>
      <c r="TOS339" s="50"/>
      <c r="TOT339" s="50"/>
      <c r="TOU339" s="50"/>
      <c r="TOV339" s="50"/>
      <c r="TOW339" s="50"/>
      <c r="TOX339" s="50"/>
      <c r="TOY339" s="50"/>
      <c r="TOZ339" s="50"/>
      <c r="TPA339" s="50"/>
      <c r="TPB339" s="50"/>
      <c r="TPC339" s="50"/>
      <c r="TPD339" s="50"/>
      <c r="TPE339" s="50"/>
      <c r="TPF339" s="50"/>
      <c r="TPG339" s="50"/>
      <c r="TPH339" s="50"/>
      <c r="TPI339" s="50"/>
      <c r="TPJ339" s="50"/>
      <c r="TPK339" s="50"/>
      <c r="TPL339" s="50"/>
      <c r="TPM339" s="50"/>
      <c r="TPN339" s="50"/>
      <c r="TPO339" s="50"/>
      <c r="TPP339" s="50"/>
      <c r="TPQ339" s="50"/>
      <c r="TPR339" s="50"/>
      <c r="TPS339" s="50"/>
      <c r="TPT339" s="50"/>
      <c r="TPU339" s="50"/>
      <c r="TPV339" s="50"/>
      <c r="TPW339" s="50"/>
      <c r="TPX339" s="50"/>
      <c r="TPY339" s="50"/>
      <c r="TPZ339" s="50"/>
      <c r="TQA339" s="50"/>
      <c r="TQB339" s="50"/>
      <c r="TQC339" s="50"/>
      <c r="TQD339" s="50"/>
      <c r="TQE339" s="50"/>
      <c r="TQF339" s="50"/>
      <c r="TQG339" s="50"/>
      <c r="TQH339" s="50"/>
      <c r="TQI339" s="50"/>
      <c r="TQJ339" s="50"/>
      <c r="TQK339" s="50"/>
      <c r="TQL339" s="50"/>
      <c r="TQM339" s="50"/>
      <c r="TQN339" s="50"/>
      <c r="TQO339" s="50"/>
      <c r="TQP339" s="50"/>
      <c r="TQQ339" s="50"/>
      <c r="TQR339" s="50"/>
      <c r="TQS339" s="50"/>
      <c r="TQT339" s="50"/>
      <c r="TQU339" s="50"/>
      <c r="TQV339" s="50"/>
      <c r="TQW339" s="50"/>
      <c r="TQX339" s="50"/>
      <c r="TQY339" s="50"/>
      <c r="TQZ339" s="50"/>
      <c r="TRA339" s="50"/>
      <c r="TRB339" s="50"/>
      <c r="TRC339" s="50"/>
      <c r="TRD339" s="50"/>
      <c r="TRE339" s="50"/>
      <c r="TRF339" s="50"/>
      <c r="TRG339" s="50"/>
      <c r="TRH339" s="50"/>
      <c r="TRI339" s="50"/>
      <c r="TRJ339" s="50"/>
      <c r="TRK339" s="50"/>
      <c r="TRL339" s="50"/>
      <c r="TRM339" s="50"/>
      <c r="TRN339" s="50"/>
      <c r="TRO339" s="50"/>
      <c r="TRP339" s="50"/>
      <c r="TRQ339" s="50"/>
      <c r="TRR339" s="50"/>
      <c r="TRS339" s="50"/>
      <c r="TRT339" s="50"/>
      <c r="TRU339" s="50"/>
      <c r="TRV339" s="50"/>
      <c r="TRW339" s="50"/>
      <c r="TRX339" s="50"/>
      <c r="TRY339" s="50"/>
      <c r="TRZ339" s="50"/>
      <c r="TSA339" s="50"/>
      <c r="TSB339" s="50"/>
      <c r="TSC339" s="50"/>
      <c r="TSD339" s="50"/>
      <c r="TSE339" s="50"/>
      <c r="TSF339" s="50"/>
      <c r="TSG339" s="50"/>
      <c r="TSH339" s="50"/>
      <c r="TSI339" s="50"/>
      <c r="TSJ339" s="50"/>
      <c r="TSK339" s="50"/>
      <c r="TSL339" s="50"/>
      <c r="TSM339" s="50"/>
      <c r="TSN339" s="50"/>
      <c r="TSO339" s="50"/>
      <c r="TSP339" s="50"/>
      <c r="TSQ339" s="50"/>
      <c r="TSR339" s="50"/>
      <c r="TSS339" s="50"/>
      <c r="TST339" s="50"/>
      <c r="TSU339" s="50"/>
      <c r="TSV339" s="50"/>
      <c r="TSW339" s="50"/>
      <c r="TSX339" s="50"/>
      <c r="TSY339" s="50"/>
      <c r="TSZ339" s="50"/>
      <c r="TTA339" s="50"/>
      <c r="TTB339" s="50"/>
      <c r="TTC339" s="50"/>
      <c r="TTD339" s="50"/>
      <c r="TTE339" s="50"/>
      <c r="TTF339" s="50"/>
      <c r="TTG339" s="50"/>
      <c r="TTH339" s="50"/>
      <c r="TTI339" s="50"/>
      <c r="TTJ339" s="50"/>
      <c r="TTK339" s="50"/>
      <c r="TTL339" s="50"/>
      <c r="TTM339" s="50"/>
      <c r="TTN339" s="50"/>
      <c r="TTO339" s="50"/>
      <c r="TTP339" s="50"/>
      <c r="TTQ339" s="50"/>
      <c r="TTR339" s="50"/>
      <c r="TTS339" s="50"/>
      <c r="TTT339" s="50"/>
      <c r="TTU339" s="50"/>
      <c r="TTV339" s="50"/>
      <c r="TTW339" s="50"/>
      <c r="TTX339" s="50"/>
      <c r="TTY339" s="50"/>
      <c r="TTZ339" s="50"/>
      <c r="TUA339" s="50"/>
      <c r="TUB339" s="50"/>
      <c r="TUC339" s="50"/>
      <c r="TUD339" s="50"/>
      <c r="TUE339" s="50"/>
      <c r="TUF339" s="50"/>
      <c r="TUG339" s="50"/>
      <c r="TUH339" s="50"/>
      <c r="TUI339" s="50"/>
      <c r="TUJ339" s="50"/>
      <c r="TUK339" s="50"/>
      <c r="TUL339" s="50"/>
      <c r="TUM339" s="50"/>
      <c r="TUN339" s="50"/>
      <c r="TUP339" s="50"/>
      <c r="TUR339" s="50"/>
      <c r="TUS339" s="50"/>
      <c r="TUT339" s="50"/>
      <c r="TUU339" s="50"/>
      <c r="TUV339" s="50"/>
      <c r="TUW339" s="50"/>
      <c r="TUX339" s="50"/>
      <c r="TUY339" s="50"/>
      <c r="TVD339" s="50"/>
      <c r="TVE339" s="50"/>
      <c r="TVF339" s="50"/>
      <c r="TVG339" s="50"/>
      <c r="TVH339" s="50"/>
      <c r="TVI339" s="50"/>
      <c r="TVJ339" s="50"/>
      <c r="TVK339" s="50"/>
      <c r="TVL339" s="50"/>
      <c r="TVM339" s="50"/>
      <c r="TVN339" s="50"/>
      <c r="TVO339" s="50"/>
      <c r="TVP339" s="50"/>
      <c r="TVQ339" s="50"/>
      <c r="TVR339" s="50"/>
      <c r="TVS339" s="50"/>
      <c r="TVT339" s="50"/>
      <c r="TVU339" s="50"/>
      <c r="TVV339" s="50"/>
      <c r="TVW339" s="50"/>
      <c r="TVX339" s="50"/>
      <c r="TVY339" s="50"/>
      <c r="TVZ339" s="50"/>
      <c r="TWA339" s="50"/>
      <c r="TWB339" s="50"/>
      <c r="TWC339" s="50"/>
      <c r="TWD339" s="50"/>
      <c r="TWE339" s="50"/>
      <c r="TWF339" s="50"/>
      <c r="TWG339" s="50"/>
      <c r="TWH339" s="50"/>
      <c r="TWI339" s="50"/>
      <c r="TWJ339" s="50"/>
      <c r="TWK339" s="50"/>
      <c r="TWL339" s="50"/>
      <c r="TWM339" s="50"/>
      <c r="TWN339" s="50"/>
      <c r="TWO339" s="50"/>
      <c r="TWP339" s="50"/>
      <c r="TWQ339" s="50"/>
      <c r="TWR339" s="50"/>
      <c r="TWS339" s="50"/>
      <c r="TWT339" s="50"/>
      <c r="TWU339" s="50"/>
      <c r="TWV339" s="50"/>
      <c r="TWW339" s="50"/>
      <c r="TWX339" s="50"/>
      <c r="TWY339" s="50"/>
      <c r="TWZ339" s="50"/>
      <c r="TXA339" s="50"/>
      <c r="TXB339" s="50"/>
      <c r="TXC339" s="50"/>
      <c r="TXD339" s="50"/>
      <c r="TXE339" s="50"/>
      <c r="TXF339" s="50"/>
      <c r="TXG339" s="50"/>
      <c r="TXH339" s="50"/>
      <c r="TXI339" s="50"/>
      <c r="TXJ339" s="50"/>
      <c r="TXK339" s="50"/>
      <c r="TXL339" s="50"/>
      <c r="TXM339" s="50"/>
      <c r="TXN339" s="50"/>
      <c r="TXO339" s="50"/>
      <c r="TXP339" s="50"/>
      <c r="TXQ339" s="50"/>
      <c r="TXR339" s="50"/>
      <c r="TXS339" s="50"/>
      <c r="TXT339" s="50"/>
      <c r="TXU339" s="50"/>
      <c r="TXV339" s="50"/>
      <c r="TXW339" s="50"/>
      <c r="TXX339" s="50"/>
      <c r="TXY339" s="50"/>
      <c r="TXZ339" s="50"/>
      <c r="TYA339" s="50"/>
      <c r="TYB339" s="50"/>
      <c r="TYC339" s="50"/>
      <c r="TYD339" s="50"/>
      <c r="TYE339" s="50"/>
      <c r="TYF339" s="50"/>
      <c r="TYG339" s="50"/>
      <c r="TYH339" s="50"/>
      <c r="TYI339" s="50"/>
      <c r="TYJ339" s="50"/>
      <c r="TYK339" s="50"/>
      <c r="TYL339" s="50"/>
      <c r="TYM339" s="50"/>
      <c r="TYN339" s="50"/>
      <c r="TYO339" s="50"/>
      <c r="TYP339" s="50"/>
      <c r="TYQ339" s="50"/>
      <c r="TYR339" s="50"/>
      <c r="TYS339" s="50"/>
      <c r="TYT339" s="50"/>
      <c r="TYU339" s="50"/>
      <c r="TYV339" s="50"/>
      <c r="TYW339" s="50"/>
      <c r="TYX339" s="50"/>
      <c r="TYY339" s="50"/>
      <c r="TYZ339" s="50"/>
      <c r="TZA339" s="50"/>
      <c r="TZB339" s="50"/>
      <c r="TZC339" s="50"/>
      <c r="TZD339" s="50"/>
      <c r="TZE339" s="50"/>
      <c r="TZF339" s="50"/>
      <c r="TZG339" s="50"/>
      <c r="TZH339" s="50"/>
      <c r="TZI339" s="50"/>
      <c r="TZJ339" s="50"/>
      <c r="TZK339" s="50"/>
      <c r="TZL339" s="50"/>
      <c r="TZM339" s="50"/>
      <c r="TZN339" s="50"/>
      <c r="TZO339" s="50"/>
      <c r="TZP339" s="50"/>
      <c r="TZQ339" s="50"/>
      <c r="TZR339" s="50"/>
      <c r="TZS339" s="50"/>
      <c r="TZT339" s="50"/>
      <c r="TZU339" s="50"/>
      <c r="TZV339" s="50"/>
      <c r="TZW339" s="50"/>
      <c r="TZX339" s="50"/>
      <c r="TZY339" s="50"/>
      <c r="TZZ339" s="50"/>
      <c r="UAA339" s="50"/>
      <c r="UAB339" s="50"/>
      <c r="UAC339" s="50"/>
      <c r="UAD339" s="50"/>
      <c r="UAE339" s="50"/>
      <c r="UAF339" s="50"/>
      <c r="UAG339" s="50"/>
      <c r="UAH339" s="50"/>
      <c r="UAI339" s="50"/>
      <c r="UAJ339" s="50"/>
      <c r="UAK339" s="50"/>
      <c r="UAL339" s="50"/>
      <c r="UAM339" s="50"/>
      <c r="UAN339" s="50"/>
      <c r="UAO339" s="50"/>
      <c r="UAP339" s="50"/>
      <c r="UAQ339" s="50"/>
      <c r="UAR339" s="50"/>
      <c r="UAS339" s="50"/>
      <c r="UAT339" s="50"/>
      <c r="UAU339" s="50"/>
      <c r="UAV339" s="50"/>
      <c r="UAW339" s="50"/>
      <c r="UAX339" s="50"/>
      <c r="UAY339" s="50"/>
      <c r="UAZ339" s="50"/>
      <c r="UBA339" s="50"/>
      <c r="UBB339" s="50"/>
      <c r="UBC339" s="50"/>
      <c r="UBD339" s="50"/>
      <c r="UBE339" s="50"/>
      <c r="UBF339" s="50"/>
      <c r="UBG339" s="50"/>
      <c r="UBH339" s="50"/>
      <c r="UBI339" s="50"/>
      <c r="UBJ339" s="50"/>
      <c r="UBK339" s="50"/>
      <c r="UBL339" s="50"/>
      <c r="UBM339" s="50"/>
      <c r="UBN339" s="50"/>
      <c r="UBO339" s="50"/>
      <c r="UBP339" s="50"/>
      <c r="UBQ339" s="50"/>
      <c r="UBR339" s="50"/>
      <c r="UBS339" s="50"/>
      <c r="UBT339" s="50"/>
      <c r="UBU339" s="50"/>
      <c r="UBV339" s="50"/>
      <c r="UBW339" s="50"/>
      <c r="UBX339" s="50"/>
      <c r="UBY339" s="50"/>
      <c r="UBZ339" s="50"/>
      <c r="UCA339" s="50"/>
      <c r="UCB339" s="50"/>
      <c r="UCC339" s="50"/>
      <c r="UCD339" s="50"/>
      <c r="UCE339" s="50"/>
      <c r="UCF339" s="50"/>
      <c r="UCG339" s="50"/>
      <c r="UCH339" s="50"/>
      <c r="UCI339" s="50"/>
      <c r="UCJ339" s="50"/>
      <c r="UCK339" s="50"/>
      <c r="UCL339" s="50"/>
      <c r="UCM339" s="50"/>
      <c r="UCN339" s="50"/>
      <c r="UCO339" s="50"/>
      <c r="UCP339" s="50"/>
      <c r="UCQ339" s="50"/>
      <c r="UCR339" s="50"/>
      <c r="UCS339" s="50"/>
      <c r="UCT339" s="50"/>
      <c r="UCU339" s="50"/>
      <c r="UCV339" s="50"/>
      <c r="UCW339" s="50"/>
      <c r="UCX339" s="50"/>
      <c r="UCY339" s="50"/>
      <c r="UCZ339" s="50"/>
      <c r="UDA339" s="50"/>
      <c r="UDB339" s="50"/>
      <c r="UDC339" s="50"/>
      <c r="UDD339" s="50"/>
      <c r="UDE339" s="50"/>
      <c r="UDF339" s="50"/>
      <c r="UDG339" s="50"/>
      <c r="UDH339" s="50"/>
      <c r="UDI339" s="50"/>
      <c r="UDJ339" s="50"/>
      <c r="UDK339" s="50"/>
      <c r="UDL339" s="50"/>
      <c r="UDM339" s="50"/>
      <c r="UDN339" s="50"/>
      <c r="UDO339" s="50"/>
      <c r="UDP339" s="50"/>
      <c r="UDQ339" s="50"/>
      <c r="UDR339" s="50"/>
      <c r="UDS339" s="50"/>
      <c r="UDT339" s="50"/>
      <c r="UDU339" s="50"/>
      <c r="UDV339" s="50"/>
      <c r="UDW339" s="50"/>
      <c r="UDX339" s="50"/>
      <c r="UDY339" s="50"/>
      <c r="UDZ339" s="50"/>
      <c r="UEA339" s="50"/>
      <c r="UEB339" s="50"/>
      <c r="UEC339" s="50"/>
      <c r="UED339" s="50"/>
      <c r="UEE339" s="50"/>
      <c r="UEF339" s="50"/>
      <c r="UEG339" s="50"/>
      <c r="UEH339" s="50"/>
      <c r="UEI339" s="50"/>
      <c r="UEJ339" s="50"/>
      <c r="UEL339" s="50"/>
      <c r="UEN339" s="50"/>
      <c r="UEO339" s="50"/>
      <c r="UEP339" s="50"/>
      <c r="UEQ339" s="50"/>
      <c r="UER339" s="50"/>
      <c r="UES339" s="50"/>
      <c r="UET339" s="50"/>
      <c r="UEU339" s="50"/>
      <c r="UEZ339" s="50"/>
      <c r="UFA339" s="50"/>
      <c r="UFB339" s="50"/>
      <c r="UFC339" s="50"/>
      <c r="UFD339" s="50"/>
      <c r="UFE339" s="50"/>
      <c r="UFF339" s="50"/>
      <c r="UFG339" s="50"/>
      <c r="UFH339" s="50"/>
      <c r="UFI339" s="50"/>
      <c r="UFJ339" s="50"/>
      <c r="UFK339" s="50"/>
      <c r="UFL339" s="50"/>
      <c r="UFM339" s="50"/>
      <c r="UFN339" s="50"/>
      <c r="UFO339" s="50"/>
      <c r="UFP339" s="50"/>
      <c r="UFQ339" s="50"/>
      <c r="UFR339" s="50"/>
      <c r="UFS339" s="50"/>
      <c r="UFT339" s="50"/>
      <c r="UFU339" s="50"/>
      <c r="UFV339" s="50"/>
      <c r="UFW339" s="50"/>
      <c r="UFX339" s="50"/>
      <c r="UFY339" s="50"/>
      <c r="UFZ339" s="50"/>
      <c r="UGA339" s="50"/>
      <c r="UGB339" s="50"/>
      <c r="UGC339" s="50"/>
      <c r="UGD339" s="50"/>
      <c r="UGE339" s="50"/>
      <c r="UGF339" s="50"/>
      <c r="UGG339" s="50"/>
      <c r="UGH339" s="50"/>
      <c r="UGI339" s="50"/>
      <c r="UGJ339" s="50"/>
      <c r="UGK339" s="50"/>
      <c r="UGL339" s="50"/>
      <c r="UGM339" s="50"/>
      <c r="UGN339" s="50"/>
      <c r="UGO339" s="50"/>
      <c r="UGP339" s="50"/>
      <c r="UGQ339" s="50"/>
      <c r="UGR339" s="50"/>
      <c r="UGS339" s="50"/>
      <c r="UGT339" s="50"/>
      <c r="UGU339" s="50"/>
      <c r="UGV339" s="50"/>
      <c r="UGW339" s="50"/>
      <c r="UGX339" s="50"/>
      <c r="UGY339" s="50"/>
      <c r="UGZ339" s="50"/>
      <c r="UHA339" s="50"/>
      <c r="UHB339" s="50"/>
      <c r="UHC339" s="50"/>
      <c r="UHD339" s="50"/>
      <c r="UHE339" s="50"/>
      <c r="UHF339" s="50"/>
      <c r="UHG339" s="50"/>
      <c r="UHH339" s="50"/>
      <c r="UHI339" s="50"/>
      <c r="UHJ339" s="50"/>
      <c r="UHK339" s="50"/>
      <c r="UHL339" s="50"/>
      <c r="UHM339" s="50"/>
      <c r="UHN339" s="50"/>
      <c r="UHO339" s="50"/>
      <c r="UHP339" s="50"/>
      <c r="UHQ339" s="50"/>
      <c r="UHR339" s="50"/>
      <c r="UHS339" s="50"/>
      <c r="UHT339" s="50"/>
      <c r="UHU339" s="50"/>
      <c r="UHV339" s="50"/>
      <c r="UHW339" s="50"/>
      <c r="UHX339" s="50"/>
      <c r="UHY339" s="50"/>
      <c r="UHZ339" s="50"/>
      <c r="UIA339" s="50"/>
      <c r="UIB339" s="50"/>
      <c r="UIC339" s="50"/>
      <c r="UID339" s="50"/>
      <c r="UIE339" s="50"/>
      <c r="UIF339" s="50"/>
      <c r="UIG339" s="50"/>
      <c r="UIH339" s="50"/>
      <c r="UII339" s="50"/>
      <c r="UIJ339" s="50"/>
      <c r="UIK339" s="50"/>
      <c r="UIL339" s="50"/>
      <c r="UIM339" s="50"/>
      <c r="UIN339" s="50"/>
      <c r="UIO339" s="50"/>
      <c r="UIP339" s="50"/>
      <c r="UIQ339" s="50"/>
      <c r="UIR339" s="50"/>
      <c r="UIS339" s="50"/>
      <c r="UIT339" s="50"/>
      <c r="UIU339" s="50"/>
      <c r="UIV339" s="50"/>
      <c r="UIW339" s="50"/>
      <c r="UIX339" s="50"/>
      <c r="UIY339" s="50"/>
      <c r="UIZ339" s="50"/>
      <c r="UJA339" s="50"/>
      <c r="UJB339" s="50"/>
      <c r="UJC339" s="50"/>
      <c r="UJD339" s="50"/>
      <c r="UJE339" s="50"/>
      <c r="UJF339" s="50"/>
      <c r="UJG339" s="50"/>
      <c r="UJH339" s="50"/>
      <c r="UJI339" s="50"/>
      <c r="UJJ339" s="50"/>
      <c r="UJK339" s="50"/>
      <c r="UJL339" s="50"/>
      <c r="UJM339" s="50"/>
      <c r="UJN339" s="50"/>
      <c r="UJO339" s="50"/>
      <c r="UJP339" s="50"/>
      <c r="UJQ339" s="50"/>
      <c r="UJR339" s="50"/>
      <c r="UJS339" s="50"/>
      <c r="UJT339" s="50"/>
      <c r="UJU339" s="50"/>
      <c r="UJV339" s="50"/>
      <c r="UJW339" s="50"/>
      <c r="UJX339" s="50"/>
      <c r="UJY339" s="50"/>
      <c r="UJZ339" s="50"/>
      <c r="UKA339" s="50"/>
      <c r="UKB339" s="50"/>
      <c r="UKC339" s="50"/>
      <c r="UKD339" s="50"/>
      <c r="UKE339" s="50"/>
      <c r="UKF339" s="50"/>
      <c r="UKG339" s="50"/>
      <c r="UKH339" s="50"/>
      <c r="UKI339" s="50"/>
      <c r="UKJ339" s="50"/>
      <c r="UKK339" s="50"/>
      <c r="UKL339" s="50"/>
      <c r="UKM339" s="50"/>
      <c r="UKN339" s="50"/>
      <c r="UKO339" s="50"/>
      <c r="UKP339" s="50"/>
      <c r="UKQ339" s="50"/>
      <c r="UKR339" s="50"/>
      <c r="UKS339" s="50"/>
      <c r="UKT339" s="50"/>
      <c r="UKU339" s="50"/>
      <c r="UKV339" s="50"/>
      <c r="UKW339" s="50"/>
      <c r="UKX339" s="50"/>
      <c r="UKY339" s="50"/>
      <c r="UKZ339" s="50"/>
      <c r="ULA339" s="50"/>
      <c r="ULB339" s="50"/>
      <c r="ULC339" s="50"/>
      <c r="ULD339" s="50"/>
      <c r="ULE339" s="50"/>
      <c r="ULF339" s="50"/>
      <c r="ULG339" s="50"/>
      <c r="ULH339" s="50"/>
      <c r="ULI339" s="50"/>
      <c r="ULJ339" s="50"/>
      <c r="ULK339" s="50"/>
      <c r="ULL339" s="50"/>
      <c r="ULM339" s="50"/>
      <c r="ULN339" s="50"/>
      <c r="ULO339" s="50"/>
      <c r="ULP339" s="50"/>
      <c r="ULQ339" s="50"/>
      <c r="ULR339" s="50"/>
      <c r="ULS339" s="50"/>
      <c r="ULT339" s="50"/>
      <c r="ULU339" s="50"/>
      <c r="ULV339" s="50"/>
      <c r="ULW339" s="50"/>
      <c r="ULX339" s="50"/>
      <c r="ULY339" s="50"/>
      <c r="ULZ339" s="50"/>
      <c r="UMA339" s="50"/>
      <c r="UMB339" s="50"/>
      <c r="UMC339" s="50"/>
      <c r="UMD339" s="50"/>
      <c r="UME339" s="50"/>
      <c r="UMF339" s="50"/>
      <c r="UMG339" s="50"/>
      <c r="UMH339" s="50"/>
      <c r="UMI339" s="50"/>
      <c r="UMJ339" s="50"/>
      <c r="UMK339" s="50"/>
      <c r="UML339" s="50"/>
      <c r="UMM339" s="50"/>
      <c r="UMN339" s="50"/>
      <c r="UMO339" s="50"/>
      <c r="UMP339" s="50"/>
      <c r="UMQ339" s="50"/>
      <c r="UMR339" s="50"/>
      <c r="UMS339" s="50"/>
      <c r="UMT339" s="50"/>
      <c r="UMU339" s="50"/>
      <c r="UMV339" s="50"/>
      <c r="UMW339" s="50"/>
      <c r="UMX339" s="50"/>
      <c r="UMY339" s="50"/>
      <c r="UMZ339" s="50"/>
      <c r="UNA339" s="50"/>
      <c r="UNB339" s="50"/>
      <c r="UNC339" s="50"/>
      <c r="UND339" s="50"/>
      <c r="UNE339" s="50"/>
      <c r="UNF339" s="50"/>
      <c r="UNG339" s="50"/>
      <c r="UNH339" s="50"/>
      <c r="UNI339" s="50"/>
      <c r="UNJ339" s="50"/>
      <c r="UNK339" s="50"/>
      <c r="UNL339" s="50"/>
      <c r="UNM339" s="50"/>
      <c r="UNN339" s="50"/>
      <c r="UNO339" s="50"/>
      <c r="UNP339" s="50"/>
      <c r="UNQ339" s="50"/>
      <c r="UNR339" s="50"/>
      <c r="UNS339" s="50"/>
      <c r="UNT339" s="50"/>
      <c r="UNU339" s="50"/>
      <c r="UNV339" s="50"/>
      <c r="UNW339" s="50"/>
      <c r="UNX339" s="50"/>
      <c r="UNY339" s="50"/>
      <c r="UNZ339" s="50"/>
      <c r="UOA339" s="50"/>
      <c r="UOB339" s="50"/>
      <c r="UOC339" s="50"/>
      <c r="UOD339" s="50"/>
      <c r="UOE339" s="50"/>
      <c r="UOF339" s="50"/>
      <c r="UOH339" s="50"/>
      <c r="UOJ339" s="50"/>
      <c r="UOK339" s="50"/>
      <c r="UOL339" s="50"/>
      <c r="UOM339" s="50"/>
      <c r="UON339" s="50"/>
      <c r="UOO339" s="50"/>
      <c r="UOP339" s="50"/>
      <c r="UOQ339" s="50"/>
      <c r="UOV339" s="50"/>
      <c r="UOW339" s="50"/>
      <c r="UOX339" s="50"/>
      <c r="UOY339" s="50"/>
      <c r="UOZ339" s="50"/>
      <c r="UPA339" s="50"/>
      <c r="UPB339" s="50"/>
      <c r="UPC339" s="50"/>
      <c r="UPD339" s="50"/>
      <c r="UPE339" s="50"/>
      <c r="UPF339" s="50"/>
      <c r="UPG339" s="50"/>
      <c r="UPH339" s="50"/>
      <c r="UPI339" s="50"/>
      <c r="UPJ339" s="50"/>
      <c r="UPK339" s="50"/>
      <c r="UPL339" s="50"/>
      <c r="UPM339" s="50"/>
      <c r="UPN339" s="50"/>
      <c r="UPO339" s="50"/>
      <c r="UPP339" s="50"/>
      <c r="UPQ339" s="50"/>
      <c r="UPR339" s="50"/>
      <c r="UPS339" s="50"/>
      <c r="UPT339" s="50"/>
      <c r="UPU339" s="50"/>
      <c r="UPV339" s="50"/>
      <c r="UPW339" s="50"/>
      <c r="UPX339" s="50"/>
      <c r="UPY339" s="50"/>
      <c r="UPZ339" s="50"/>
      <c r="UQA339" s="50"/>
      <c r="UQB339" s="50"/>
      <c r="UQC339" s="50"/>
      <c r="UQD339" s="50"/>
      <c r="UQE339" s="50"/>
      <c r="UQF339" s="50"/>
      <c r="UQG339" s="50"/>
      <c r="UQH339" s="50"/>
      <c r="UQI339" s="50"/>
      <c r="UQJ339" s="50"/>
      <c r="UQK339" s="50"/>
      <c r="UQL339" s="50"/>
      <c r="UQM339" s="50"/>
      <c r="UQN339" s="50"/>
      <c r="UQO339" s="50"/>
      <c r="UQP339" s="50"/>
      <c r="UQQ339" s="50"/>
      <c r="UQR339" s="50"/>
      <c r="UQS339" s="50"/>
      <c r="UQT339" s="50"/>
      <c r="UQU339" s="50"/>
      <c r="UQV339" s="50"/>
      <c r="UQW339" s="50"/>
      <c r="UQX339" s="50"/>
      <c r="UQY339" s="50"/>
      <c r="UQZ339" s="50"/>
      <c r="URA339" s="50"/>
      <c r="URB339" s="50"/>
      <c r="URC339" s="50"/>
      <c r="URD339" s="50"/>
      <c r="URE339" s="50"/>
      <c r="URF339" s="50"/>
      <c r="URG339" s="50"/>
      <c r="URH339" s="50"/>
      <c r="URI339" s="50"/>
      <c r="URJ339" s="50"/>
      <c r="URK339" s="50"/>
      <c r="URL339" s="50"/>
      <c r="URM339" s="50"/>
      <c r="URN339" s="50"/>
      <c r="URO339" s="50"/>
      <c r="URP339" s="50"/>
      <c r="URQ339" s="50"/>
      <c r="URR339" s="50"/>
      <c r="URS339" s="50"/>
      <c r="URT339" s="50"/>
      <c r="URU339" s="50"/>
      <c r="URV339" s="50"/>
      <c r="URW339" s="50"/>
      <c r="URX339" s="50"/>
      <c r="URY339" s="50"/>
      <c r="URZ339" s="50"/>
      <c r="USA339" s="50"/>
      <c r="USB339" s="50"/>
      <c r="USC339" s="50"/>
      <c r="USD339" s="50"/>
      <c r="USE339" s="50"/>
      <c r="USF339" s="50"/>
      <c r="USG339" s="50"/>
      <c r="USH339" s="50"/>
      <c r="USI339" s="50"/>
      <c r="USJ339" s="50"/>
      <c r="USK339" s="50"/>
      <c r="USL339" s="50"/>
      <c r="USM339" s="50"/>
      <c r="USN339" s="50"/>
      <c r="USO339" s="50"/>
      <c r="USP339" s="50"/>
      <c r="USQ339" s="50"/>
      <c r="USR339" s="50"/>
      <c r="USS339" s="50"/>
      <c r="UST339" s="50"/>
      <c r="USU339" s="50"/>
      <c r="USV339" s="50"/>
      <c r="USW339" s="50"/>
      <c r="USX339" s="50"/>
      <c r="USY339" s="50"/>
      <c r="USZ339" s="50"/>
      <c r="UTA339" s="50"/>
      <c r="UTB339" s="50"/>
      <c r="UTC339" s="50"/>
      <c r="UTD339" s="50"/>
      <c r="UTE339" s="50"/>
      <c r="UTF339" s="50"/>
      <c r="UTG339" s="50"/>
      <c r="UTH339" s="50"/>
      <c r="UTI339" s="50"/>
      <c r="UTJ339" s="50"/>
      <c r="UTK339" s="50"/>
      <c r="UTL339" s="50"/>
      <c r="UTM339" s="50"/>
      <c r="UTN339" s="50"/>
      <c r="UTO339" s="50"/>
      <c r="UTP339" s="50"/>
      <c r="UTQ339" s="50"/>
      <c r="UTR339" s="50"/>
      <c r="UTS339" s="50"/>
      <c r="UTT339" s="50"/>
      <c r="UTU339" s="50"/>
      <c r="UTV339" s="50"/>
      <c r="UTW339" s="50"/>
      <c r="UTX339" s="50"/>
      <c r="UTY339" s="50"/>
      <c r="UTZ339" s="50"/>
      <c r="UUA339" s="50"/>
      <c r="UUB339" s="50"/>
      <c r="UUC339" s="50"/>
      <c r="UUD339" s="50"/>
      <c r="UUE339" s="50"/>
      <c r="UUF339" s="50"/>
      <c r="UUG339" s="50"/>
      <c r="UUH339" s="50"/>
      <c r="UUI339" s="50"/>
      <c r="UUJ339" s="50"/>
      <c r="UUK339" s="50"/>
      <c r="UUL339" s="50"/>
      <c r="UUM339" s="50"/>
      <c r="UUN339" s="50"/>
      <c r="UUO339" s="50"/>
      <c r="UUP339" s="50"/>
      <c r="UUQ339" s="50"/>
      <c r="UUR339" s="50"/>
      <c r="UUS339" s="50"/>
      <c r="UUT339" s="50"/>
      <c r="UUU339" s="50"/>
      <c r="UUV339" s="50"/>
      <c r="UUW339" s="50"/>
      <c r="UUX339" s="50"/>
      <c r="UUY339" s="50"/>
      <c r="UUZ339" s="50"/>
      <c r="UVA339" s="50"/>
      <c r="UVB339" s="50"/>
      <c r="UVC339" s="50"/>
      <c r="UVD339" s="50"/>
      <c r="UVE339" s="50"/>
      <c r="UVF339" s="50"/>
      <c r="UVG339" s="50"/>
      <c r="UVH339" s="50"/>
      <c r="UVI339" s="50"/>
      <c r="UVJ339" s="50"/>
      <c r="UVK339" s="50"/>
      <c r="UVL339" s="50"/>
      <c r="UVM339" s="50"/>
      <c r="UVN339" s="50"/>
      <c r="UVO339" s="50"/>
      <c r="UVP339" s="50"/>
      <c r="UVQ339" s="50"/>
      <c r="UVR339" s="50"/>
      <c r="UVS339" s="50"/>
      <c r="UVT339" s="50"/>
      <c r="UVU339" s="50"/>
      <c r="UVV339" s="50"/>
      <c r="UVW339" s="50"/>
      <c r="UVX339" s="50"/>
      <c r="UVY339" s="50"/>
      <c r="UVZ339" s="50"/>
      <c r="UWA339" s="50"/>
      <c r="UWB339" s="50"/>
      <c r="UWC339" s="50"/>
      <c r="UWD339" s="50"/>
      <c r="UWE339" s="50"/>
      <c r="UWF339" s="50"/>
      <c r="UWG339" s="50"/>
      <c r="UWH339" s="50"/>
      <c r="UWI339" s="50"/>
      <c r="UWJ339" s="50"/>
      <c r="UWK339" s="50"/>
      <c r="UWL339" s="50"/>
      <c r="UWM339" s="50"/>
      <c r="UWN339" s="50"/>
      <c r="UWO339" s="50"/>
      <c r="UWP339" s="50"/>
      <c r="UWQ339" s="50"/>
      <c r="UWR339" s="50"/>
      <c r="UWS339" s="50"/>
      <c r="UWT339" s="50"/>
      <c r="UWU339" s="50"/>
      <c r="UWV339" s="50"/>
      <c r="UWW339" s="50"/>
      <c r="UWX339" s="50"/>
      <c r="UWY339" s="50"/>
      <c r="UWZ339" s="50"/>
      <c r="UXA339" s="50"/>
      <c r="UXB339" s="50"/>
      <c r="UXC339" s="50"/>
      <c r="UXD339" s="50"/>
      <c r="UXE339" s="50"/>
      <c r="UXF339" s="50"/>
      <c r="UXG339" s="50"/>
      <c r="UXH339" s="50"/>
      <c r="UXI339" s="50"/>
      <c r="UXJ339" s="50"/>
      <c r="UXK339" s="50"/>
      <c r="UXL339" s="50"/>
      <c r="UXM339" s="50"/>
      <c r="UXN339" s="50"/>
      <c r="UXO339" s="50"/>
      <c r="UXP339" s="50"/>
      <c r="UXQ339" s="50"/>
      <c r="UXR339" s="50"/>
      <c r="UXS339" s="50"/>
      <c r="UXT339" s="50"/>
      <c r="UXU339" s="50"/>
      <c r="UXV339" s="50"/>
      <c r="UXW339" s="50"/>
      <c r="UXX339" s="50"/>
      <c r="UXY339" s="50"/>
      <c r="UXZ339" s="50"/>
      <c r="UYA339" s="50"/>
      <c r="UYB339" s="50"/>
      <c r="UYD339" s="50"/>
      <c r="UYF339" s="50"/>
      <c r="UYG339" s="50"/>
      <c r="UYH339" s="50"/>
      <c r="UYI339" s="50"/>
      <c r="UYJ339" s="50"/>
      <c r="UYK339" s="50"/>
      <c r="UYL339" s="50"/>
      <c r="UYM339" s="50"/>
      <c r="UYR339" s="50"/>
      <c r="UYS339" s="50"/>
      <c r="UYT339" s="50"/>
      <c r="UYU339" s="50"/>
      <c r="UYV339" s="50"/>
      <c r="UYW339" s="50"/>
      <c r="UYX339" s="50"/>
      <c r="UYY339" s="50"/>
      <c r="UYZ339" s="50"/>
      <c r="UZA339" s="50"/>
      <c r="UZB339" s="50"/>
      <c r="UZC339" s="50"/>
      <c r="UZD339" s="50"/>
      <c r="UZE339" s="50"/>
      <c r="UZF339" s="50"/>
      <c r="UZG339" s="50"/>
      <c r="UZH339" s="50"/>
      <c r="UZI339" s="50"/>
      <c r="UZJ339" s="50"/>
      <c r="UZK339" s="50"/>
      <c r="UZL339" s="50"/>
      <c r="UZM339" s="50"/>
      <c r="UZN339" s="50"/>
      <c r="UZO339" s="50"/>
      <c r="UZP339" s="50"/>
      <c r="UZQ339" s="50"/>
      <c r="UZR339" s="50"/>
      <c r="UZS339" s="50"/>
      <c r="UZT339" s="50"/>
      <c r="UZU339" s="50"/>
      <c r="UZV339" s="50"/>
      <c r="UZW339" s="50"/>
      <c r="UZX339" s="50"/>
      <c r="UZY339" s="50"/>
      <c r="UZZ339" s="50"/>
      <c r="VAA339" s="50"/>
      <c r="VAB339" s="50"/>
      <c r="VAC339" s="50"/>
      <c r="VAD339" s="50"/>
      <c r="VAE339" s="50"/>
      <c r="VAF339" s="50"/>
      <c r="VAG339" s="50"/>
      <c r="VAH339" s="50"/>
      <c r="VAI339" s="50"/>
      <c r="VAJ339" s="50"/>
      <c r="VAK339" s="50"/>
      <c r="VAL339" s="50"/>
      <c r="VAM339" s="50"/>
      <c r="VAN339" s="50"/>
      <c r="VAO339" s="50"/>
      <c r="VAP339" s="50"/>
      <c r="VAQ339" s="50"/>
      <c r="VAR339" s="50"/>
      <c r="VAS339" s="50"/>
      <c r="VAT339" s="50"/>
      <c r="VAU339" s="50"/>
      <c r="VAV339" s="50"/>
      <c r="VAW339" s="50"/>
      <c r="VAX339" s="50"/>
      <c r="VAY339" s="50"/>
      <c r="VAZ339" s="50"/>
      <c r="VBA339" s="50"/>
      <c r="VBB339" s="50"/>
      <c r="VBC339" s="50"/>
      <c r="VBD339" s="50"/>
      <c r="VBE339" s="50"/>
      <c r="VBF339" s="50"/>
      <c r="VBG339" s="50"/>
      <c r="VBH339" s="50"/>
      <c r="VBI339" s="50"/>
      <c r="VBJ339" s="50"/>
      <c r="VBK339" s="50"/>
      <c r="VBL339" s="50"/>
      <c r="VBM339" s="50"/>
      <c r="VBN339" s="50"/>
      <c r="VBO339" s="50"/>
      <c r="VBP339" s="50"/>
      <c r="VBQ339" s="50"/>
      <c r="VBR339" s="50"/>
      <c r="VBS339" s="50"/>
      <c r="VBT339" s="50"/>
      <c r="VBU339" s="50"/>
      <c r="VBV339" s="50"/>
      <c r="VBW339" s="50"/>
      <c r="VBX339" s="50"/>
      <c r="VBY339" s="50"/>
      <c r="VBZ339" s="50"/>
      <c r="VCA339" s="50"/>
      <c r="VCB339" s="50"/>
      <c r="VCC339" s="50"/>
      <c r="VCD339" s="50"/>
      <c r="VCE339" s="50"/>
      <c r="VCF339" s="50"/>
      <c r="VCG339" s="50"/>
      <c r="VCH339" s="50"/>
      <c r="VCI339" s="50"/>
      <c r="VCJ339" s="50"/>
      <c r="VCK339" s="50"/>
      <c r="VCL339" s="50"/>
      <c r="VCM339" s="50"/>
      <c r="VCN339" s="50"/>
      <c r="VCO339" s="50"/>
      <c r="VCP339" s="50"/>
      <c r="VCQ339" s="50"/>
      <c r="VCR339" s="50"/>
      <c r="VCS339" s="50"/>
      <c r="VCT339" s="50"/>
      <c r="VCU339" s="50"/>
      <c r="VCV339" s="50"/>
      <c r="VCW339" s="50"/>
      <c r="VCX339" s="50"/>
      <c r="VCY339" s="50"/>
      <c r="VCZ339" s="50"/>
      <c r="VDA339" s="50"/>
      <c r="VDB339" s="50"/>
      <c r="VDC339" s="50"/>
      <c r="VDD339" s="50"/>
      <c r="VDE339" s="50"/>
      <c r="VDF339" s="50"/>
      <c r="VDG339" s="50"/>
      <c r="VDH339" s="50"/>
      <c r="VDI339" s="50"/>
      <c r="VDJ339" s="50"/>
      <c r="VDK339" s="50"/>
      <c r="VDL339" s="50"/>
      <c r="VDM339" s="50"/>
      <c r="VDN339" s="50"/>
      <c r="VDO339" s="50"/>
      <c r="VDP339" s="50"/>
      <c r="VDQ339" s="50"/>
      <c r="VDR339" s="50"/>
      <c r="VDS339" s="50"/>
      <c r="VDT339" s="50"/>
      <c r="VDU339" s="50"/>
      <c r="VDV339" s="50"/>
      <c r="VDW339" s="50"/>
      <c r="VDX339" s="50"/>
      <c r="VDY339" s="50"/>
      <c r="VDZ339" s="50"/>
      <c r="VEA339" s="50"/>
      <c r="VEB339" s="50"/>
      <c r="VEC339" s="50"/>
      <c r="VED339" s="50"/>
      <c r="VEE339" s="50"/>
      <c r="VEF339" s="50"/>
      <c r="VEG339" s="50"/>
      <c r="VEH339" s="50"/>
      <c r="VEI339" s="50"/>
      <c r="VEJ339" s="50"/>
      <c r="VEK339" s="50"/>
      <c r="VEL339" s="50"/>
      <c r="VEM339" s="50"/>
      <c r="VEN339" s="50"/>
      <c r="VEO339" s="50"/>
      <c r="VEP339" s="50"/>
      <c r="VEQ339" s="50"/>
      <c r="VER339" s="50"/>
      <c r="VES339" s="50"/>
      <c r="VET339" s="50"/>
      <c r="VEU339" s="50"/>
      <c r="VEV339" s="50"/>
      <c r="VEW339" s="50"/>
      <c r="VEX339" s="50"/>
      <c r="VEY339" s="50"/>
      <c r="VEZ339" s="50"/>
      <c r="VFA339" s="50"/>
      <c r="VFB339" s="50"/>
      <c r="VFC339" s="50"/>
      <c r="VFD339" s="50"/>
      <c r="VFE339" s="50"/>
      <c r="VFF339" s="50"/>
      <c r="VFG339" s="50"/>
      <c r="VFH339" s="50"/>
      <c r="VFI339" s="50"/>
      <c r="VFJ339" s="50"/>
      <c r="VFK339" s="50"/>
      <c r="VFL339" s="50"/>
      <c r="VFM339" s="50"/>
      <c r="VFN339" s="50"/>
      <c r="VFO339" s="50"/>
      <c r="VFP339" s="50"/>
      <c r="VFQ339" s="50"/>
      <c r="VFR339" s="50"/>
      <c r="VFS339" s="50"/>
      <c r="VFT339" s="50"/>
      <c r="VFU339" s="50"/>
      <c r="VFV339" s="50"/>
      <c r="VFW339" s="50"/>
      <c r="VFX339" s="50"/>
      <c r="VFY339" s="50"/>
      <c r="VFZ339" s="50"/>
      <c r="VGA339" s="50"/>
      <c r="VGB339" s="50"/>
      <c r="VGC339" s="50"/>
      <c r="VGD339" s="50"/>
      <c r="VGE339" s="50"/>
      <c r="VGF339" s="50"/>
      <c r="VGG339" s="50"/>
      <c r="VGH339" s="50"/>
      <c r="VGI339" s="50"/>
      <c r="VGJ339" s="50"/>
      <c r="VGK339" s="50"/>
      <c r="VGL339" s="50"/>
      <c r="VGM339" s="50"/>
      <c r="VGN339" s="50"/>
      <c r="VGO339" s="50"/>
      <c r="VGP339" s="50"/>
      <c r="VGQ339" s="50"/>
      <c r="VGR339" s="50"/>
      <c r="VGS339" s="50"/>
      <c r="VGT339" s="50"/>
      <c r="VGU339" s="50"/>
      <c r="VGV339" s="50"/>
      <c r="VGW339" s="50"/>
      <c r="VGX339" s="50"/>
      <c r="VGY339" s="50"/>
      <c r="VGZ339" s="50"/>
      <c r="VHA339" s="50"/>
      <c r="VHB339" s="50"/>
      <c r="VHC339" s="50"/>
      <c r="VHD339" s="50"/>
      <c r="VHE339" s="50"/>
      <c r="VHF339" s="50"/>
      <c r="VHG339" s="50"/>
      <c r="VHH339" s="50"/>
      <c r="VHI339" s="50"/>
      <c r="VHJ339" s="50"/>
      <c r="VHK339" s="50"/>
      <c r="VHL339" s="50"/>
      <c r="VHM339" s="50"/>
      <c r="VHN339" s="50"/>
      <c r="VHO339" s="50"/>
      <c r="VHP339" s="50"/>
      <c r="VHQ339" s="50"/>
      <c r="VHR339" s="50"/>
      <c r="VHS339" s="50"/>
      <c r="VHT339" s="50"/>
      <c r="VHU339" s="50"/>
      <c r="VHV339" s="50"/>
      <c r="VHW339" s="50"/>
      <c r="VHX339" s="50"/>
      <c r="VHZ339" s="50"/>
      <c r="VIB339" s="50"/>
      <c r="VIC339" s="50"/>
      <c r="VID339" s="50"/>
      <c r="VIE339" s="50"/>
      <c r="VIF339" s="50"/>
      <c r="VIG339" s="50"/>
      <c r="VIH339" s="50"/>
      <c r="VII339" s="50"/>
      <c r="VIN339" s="50"/>
      <c r="VIO339" s="50"/>
      <c r="VIP339" s="50"/>
      <c r="VIQ339" s="50"/>
      <c r="VIR339" s="50"/>
      <c r="VIS339" s="50"/>
      <c r="VIT339" s="50"/>
      <c r="VIU339" s="50"/>
      <c r="VIV339" s="50"/>
      <c r="VIW339" s="50"/>
      <c r="VIX339" s="50"/>
      <c r="VIY339" s="50"/>
      <c r="VIZ339" s="50"/>
      <c r="VJA339" s="50"/>
      <c r="VJB339" s="50"/>
      <c r="VJC339" s="50"/>
      <c r="VJD339" s="50"/>
      <c r="VJE339" s="50"/>
      <c r="VJF339" s="50"/>
      <c r="VJG339" s="50"/>
      <c r="VJH339" s="50"/>
      <c r="VJI339" s="50"/>
      <c r="VJJ339" s="50"/>
      <c r="VJK339" s="50"/>
      <c r="VJL339" s="50"/>
      <c r="VJM339" s="50"/>
      <c r="VJN339" s="50"/>
      <c r="VJO339" s="50"/>
      <c r="VJP339" s="50"/>
      <c r="VJQ339" s="50"/>
      <c r="VJR339" s="50"/>
      <c r="VJS339" s="50"/>
      <c r="VJT339" s="50"/>
      <c r="VJU339" s="50"/>
      <c r="VJV339" s="50"/>
      <c r="VJW339" s="50"/>
      <c r="VJX339" s="50"/>
      <c r="VJY339" s="50"/>
      <c r="VJZ339" s="50"/>
      <c r="VKA339" s="50"/>
      <c r="VKB339" s="50"/>
      <c r="VKC339" s="50"/>
      <c r="VKD339" s="50"/>
      <c r="VKE339" s="50"/>
      <c r="VKF339" s="50"/>
      <c r="VKG339" s="50"/>
      <c r="VKH339" s="50"/>
      <c r="VKI339" s="50"/>
      <c r="VKJ339" s="50"/>
      <c r="VKK339" s="50"/>
      <c r="VKL339" s="50"/>
      <c r="VKM339" s="50"/>
      <c r="VKN339" s="50"/>
      <c r="VKO339" s="50"/>
      <c r="VKP339" s="50"/>
      <c r="VKQ339" s="50"/>
      <c r="VKR339" s="50"/>
      <c r="VKS339" s="50"/>
      <c r="VKT339" s="50"/>
      <c r="VKU339" s="50"/>
      <c r="VKV339" s="50"/>
      <c r="VKW339" s="50"/>
      <c r="VKX339" s="50"/>
      <c r="VKY339" s="50"/>
      <c r="VKZ339" s="50"/>
      <c r="VLA339" s="50"/>
      <c r="VLB339" s="50"/>
      <c r="VLC339" s="50"/>
      <c r="VLD339" s="50"/>
      <c r="VLE339" s="50"/>
      <c r="VLF339" s="50"/>
      <c r="VLG339" s="50"/>
      <c r="VLH339" s="50"/>
      <c r="VLI339" s="50"/>
      <c r="VLJ339" s="50"/>
      <c r="VLK339" s="50"/>
      <c r="VLL339" s="50"/>
      <c r="VLM339" s="50"/>
      <c r="VLN339" s="50"/>
      <c r="VLO339" s="50"/>
      <c r="VLP339" s="50"/>
      <c r="VLQ339" s="50"/>
      <c r="VLR339" s="50"/>
      <c r="VLS339" s="50"/>
      <c r="VLT339" s="50"/>
      <c r="VLU339" s="50"/>
      <c r="VLV339" s="50"/>
      <c r="VLW339" s="50"/>
      <c r="VLX339" s="50"/>
      <c r="VLY339" s="50"/>
      <c r="VLZ339" s="50"/>
      <c r="VMA339" s="50"/>
      <c r="VMB339" s="50"/>
      <c r="VMC339" s="50"/>
      <c r="VMD339" s="50"/>
      <c r="VME339" s="50"/>
      <c r="VMF339" s="50"/>
      <c r="VMG339" s="50"/>
      <c r="VMH339" s="50"/>
      <c r="VMI339" s="50"/>
      <c r="VMJ339" s="50"/>
      <c r="VMK339" s="50"/>
      <c r="VML339" s="50"/>
      <c r="VMM339" s="50"/>
      <c r="VMN339" s="50"/>
      <c r="VMO339" s="50"/>
      <c r="VMP339" s="50"/>
      <c r="VMQ339" s="50"/>
      <c r="VMR339" s="50"/>
      <c r="VMS339" s="50"/>
      <c r="VMT339" s="50"/>
      <c r="VMU339" s="50"/>
      <c r="VMV339" s="50"/>
      <c r="VMW339" s="50"/>
      <c r="VMX339" s="50"/>
      <c r="VMY339" s="50"/>
      <c r="VMZ339" s="50"/>
      <c r="VNA339" s="50"/>
      <c r="VNB339" s="50"/>
      <c r="VNC339" s="50"/>
      <c r="VND339" s="50"/>
      <c r="VNE339" s="50"/>
      <c r="VNF339" s="50"/>
      <c r="VNG339" s="50"/>
      <c r="VNH339" s="50"/>
      <c r="VNI339" s="50"/>
      <c r="VNJ339" s="50"/>
      <c r="VNK339" s="50"/>
      <c r="VNL339" s="50"/>
      <c r="VNM339" s="50"/>
      <c r="VNN339" s="50"/>
      <c r="VNO339" s="50"/>
      <c r="VNP339" s="50"/>
      <c r="VNQ339" s="50"/>
      <c r="VNR339" s="50"/>
      <c r="VNS339" s="50"/>
      <c r="VNT339" s="50"/>
      <c r="VNU339" s="50"/>
      <c r="VNV339" s="50"/>
      <c r="VNW339" s="50"/>
      <c r="VNX339" s="50"/>
      <c r="VNY339" s="50"/>
      <c r="VNZ339" s="50"/>
      <c r="VOA339" s="50"/>
      <c r="VOB339" s="50"/>
      <c r="VOC339" s="50"/>
      <c r="VOD339" s="50"/>
      <c r="VOE339" s="50"/>
      <c r="VOF339" s="50"/>
      <c r="VOG339" s="50"/>
      <c r="VOH339" s="50"/>
      <c r="VOI339" s="50"/>
      <c r="VOJ339" s="50"/>
      <c r="VOK339" s="50"/>
      <c r="VOL339" s="50"/>
      <c r="VOM339" s="50"/>
      <c r="VON339" s="50"/>
      <c r="VOO339" s="50"/>
      <c r="VOP339" s="50"/>
      <c r="VOQ339" s="50"/>
      <c r="VOR339" s="50"/>
      <c r="VOS339" s="50"/>
      <c r="VOT339" s="50"/>
      <c r="VOU339" s="50"/>
      <c r="VOV339" s="50"/>
      <c r="VOW339" s="50"/>
      <c r="VOX339" s="50"/>
      <c r="VOY339" s="50"/>
      <c r="VOZ339" s="50"/>
      <c r="VPA339" s="50"/>
      <c r="VPB339" s="50"/>
      <c r="VPC339" s="50"/>
      <c r="VPD339" s="50"/>
      <c r="VPE339" s="50"/>
      <c r="VPF339" s="50"/>
      <c r="VPG339" s="50"/>
      <c r="VPH339" s="50"/>
      <c r="VPI339" s="50"/>
      <c r="VPJ339" s="50"/>
      <c r="VPK339" s="50"/>
      <c r="VPL339" s="50"/>
      <c r="VPM339" s="50"/>
      <c r="VPN339" s="50"/>
      <c r="VPO339" s="50"/>
      <c r="VPP339" s="50"/>
      <c r="VPQ339" s="50"/>
      <c r="VPR339" s="50"/>
      <c r="VPS339" s="50"/>
      <c r="VPT339" s="50"/>
      <c r="VPU339" s="50"/>
      <c r="VPV339" s="50"/>
      <c r="VPW339" s="50"/>
      <c r="VPX339" s="50"/>
      <c r="VPY339" s="50"/>
      <c r="VPZ339" s="50"/>
      <c r="VQA339" s="50"/>
      <c r="VQB339" s="50"/>
      <c r="VQC339" s="50"/>
      <c r="VQD339" s="50"/>
      <c r="VQE339" s="50"/>
      <c r="VQF339" s="50"/>
      <c r="VQG339" s="50"/>
      <c r="VQH339" s="50"/>
      <c r="VQI339" s="50"/>
      <c r="VQJ339" s="50"/>
      <c r="VQK339" s="50"/>
      <c r="VQL339" s="50"/>
      <c r="VQM339" s="50"/>
      <c r="VQN339" s="50"/>
      <c r="VQO339" s="50"/>
      <c r="VQP339" s="50"/>
      <c r="VQQ339" s="50"/>
      <c r="VQR339" s="50"/>
      <c r="VQS339" s="50"/>
      <c r="VQT339" s="50"/>
      <c r="VQU339" s="50"/>
      <c r="VQV339" s="50"/>
      <c r="VQW339" s="50"/>
      <c r="VQX339" s="50"/>
      <c r="VQY339" s="50"/>
      <c r="VQZ339" s="50"/>
      <c r="VRA339" s="50"/>
      <c r="VRB339" s="50"/>
      <c r="VRC339" s="50"/>
      <c r="VRD339" s="50"/>
      <c r="VRE339" s="50"/>
      <c r="VRF339" s="50"/>
      <c r="VRG339" s="50"/>
      <c r="VRH339" s="50"/>
      <c r="VRI339" s="50"/>
      <c r="VRJ339" s="50"/>
      <c r="VRK339" s="50"/>
      <c r="VRL339" s="50"/>
      <c r="VRM339" s="50"/>
      <c r="VRN339" s="50"/>
      <c r="VRO339" s="50"/>
      <c r="VRP339" s="50"/>
      <c r="VRQ339" s="50"/>
      <c r="VRR339" s="50"/>
      <c r="VRS339" s="50"/>
      <c r="VRT339" s="50"/>
      <c r="VRV339" s="50"/>
      <c r="VRX339" s="50"/>
      <c r="VRY339" s="50"/>
      <c r="VRZ339" s="50"/>
      <c r="VSA339" s="50"/>
      <c r="VSB339" s="50"/>
      <c r="VSC339" s="50"/>
      <c r="VSD339" s="50"/>
      <c r="VSE339" s="50"/>
      <c r="VSJ339" s="50"/>
      <c r="VSK339" s="50"/>
      <c r="VSL339" s="50"/>
      <c r="VSM339" s="50"/>
      <c r="VSN339" s="50"/>
      <c r="VSO339" s="50"/>
      <c r="VSP339" s="50"/>
      <c r="VSQ339" s="50"/>
      <c r="VSR339" s="50"/>
      <c r="VSS339" s="50"/>
      <c r="VST339" s="50"/>
      <c r="VSU339" s="50"/>
      <c r="VSV339" s="50"/>
      <c r="VSW339" s="50"/>
      <c r="VSX339" s="50"/>
      <c r="VSY339" s="50"/>
      <c r="VSZ339" s="50"/>
      <c r="VTA339" s="50"/>
      <c r="VTB339" s="50"/>
      <c r="VTC339" s="50"/>
      <c r="VTD339" s="50"/>
      <c r="VTE339" s="50"/>
      <c r="VTF339" s="50"/>
      <c r="VTG339" s="50"/>
      <c r="VTH339" s="50"/>
      <c r="VTI339" s="50"/>
      <c r="VTJ339" s="50"/>
      <c r="VTK339" s="50"/>
      <c r="VTL339" s="50"/>
      <c r="VTM339" s="50"/>
      <c r="VTN339" s="50"/>
      <c r="VTO339" s="50"/>
      <c r="VTP339" s="50"/>
      <c r="VTQ339" s="50"/>
      <c r="VTR339" s="50"/>
      <c r="VTS339" s="50"/>
      <c r="VTT339" s="50"/>
      <c r="VTU339" s="50"/>
      <c r="VTV339" s="50"/>
      <c r="VTW339" s="50"/>
      <c r="VTX339" s="50"/>
      <c r="VTY339" s="50"/>
      <c r="VTZ339" s="50"/>
      <c r="VUA339" s="50"/>
      <c r="VUB339" s="50"/>
      <c r="VUC339" s="50"/>
      <c r="VUD339" s="50"/>
      <c r="VUE339" s="50"/>
      <c r="VUF339" s="50"/>
      <c r="VUG339" s="50"/>
      <c r="VUH339" s="50"/>
      <c r="VUI339" s="50"/>
      <c r="VUJ339" s="50"/>
      <c r="VUK339" s="50"/>
      <c r="VUL339" s="50"/>
      <c r="VUM339" s="50"/>
      <c r="VUN339" s="50"/>
      <c r="VUO339" s="50"/>
      <c r="VUP339" s="50"/>
      <c r="VUQ339" s="50"/>
      <c r="VUR339" s="50"/>
      <c r="VUS339" s="50"/>
      <c r="VUT339" s="50"/>
      <c r="VUU339" s="50"/>
      <c r="VUV339" s="50"/>
      <c r="VUW339" s="50"/>
      <c r="VUX339" s="50"/>
      <c r="VUY339" s="50"/>
      <c r="VUZ339" s="50"/>
      <c r="VVA339" s="50"/>
      <c r="VVB339" s="50"/>
      <c r="VVC339" s="50"/>
      <c r="VVD339" s="50"/>
      <c r="VVE339" s="50"/>
      <c r="VVF339" s="50"/>
      <c r="VVG339" s="50"/>
      <c r="VVH339" s="50"/>
      <c r="VVI339" s="50"/>
      <c r="VVJ339" s="50"/>
      <c r="VVK339" s="50"/>
      <c r="VVL339" s="50"/>
      <c r="VVM339" s="50"/>
      <c r="VVN339" s="50"/>
      <c r="VVO339" s="50"/>
      <c r="VVP339" s="50"/>
      <c r="VVQ339" s="50"/>
      <c r="VVR339" s="50"/>
      <c r="VVS339" s="50"/>
      <c r="VVT339" s="50"/>
      <c r="VVU339" s="50"/>
      <c r="VVV339" s="50"/>
      <c r="VVW339" s="50"/>
      <c r="VVX339" s="50"/>
      <c r="VVY339" s="50"/>
      <c r="VVZ339" s="50"/>
      <c r="VWA339" s="50"/>
      <c r="VWB339" s="50"/>
      <c r="VWC339" s="50"/>
      <c r="VWD339" s="50"/>
      <c r="VWE339" s="50"/>
      <c r="VWF339" s="50"/>
      <c r="VWG339" s="50"/>
      <c r="VWH339" s="50"/>
      <c r="VWI339" s="50"/>
      <c r="VWJ339" s="50"/>
      <c r="VWK339" s="50"/>
      <c r="VWL339" s="50"/>
      <c r="VWM339" s="50"/>
      <c r="VWN339" s="50"/>
      <c r="VWO339" s="50"/>
      <c r="VWP339" s="50"/>
      <c r="VWQ339" s="50"/>
      <c r="VWR339" s="50"/>
      <c r="VWS339" s="50"/>
      <c r="VWT339" s="50"/>
      <c r="VWU339" s="50"/>
      <c r="VWV339" s="50"/>
      <c r="VWW339" s="50"/>
      <c r="VWX339" s="50"/>
      <c r="VWY339" s="50"/>
      <c r="VWZ339" s="50"/>
      <c r="VXA339" s="50"/>
      <c r="VXB339" s="50"/>
      <c r="VXC339" s="50"/>
      <c r="VXD339" s="50"/>
      <c r="VXE339" s="50"/>
      <c r="VXF339" s="50"/>
      <c r="VXG339" s="50"/>
      <c r="VXH339" s="50"/>
      <c r="VXI339" s="50"/>
      <c r="VXJ339" s="50"/>
      <c r="VXK339" s="50"/>
      <c r="VXL339" s="50"/>
      <c r="VXM339" s="50"/>
      <c r="VXN339" s="50"/>
      <c r="VXO339" s="50"/>
      <c r="VXP339" s="50"/>
      <c r="VXQ339" s="50"/>
      <c r="VXR339" s="50"/>
      <c r="VXS339" s="50"/>
      <c r="VXT339" s="50"/>
      <c r="VXU339" s="50"/>
      <c r="VXV339" s="50"/>
      <c r="VXW339" s="50"/>
      <c r="VXX339" s="50"/>
      <c r="VXY339" s="50"/>
      <c r="VXZ339" s="50"/>
      <c r="VYA339" s="50"/>
      <c r="VYB339" s="50"/>
      <c r="VYC339" s="50"/>
      <c r="VYD339" s="50"/>
      <c r="VYE339" s="50"/>
      <c r="VYF339" s="50"/>
      <c r="VYG339" s="50"/>
      <c r="VYH339" s="50"/>
      <c r="VYI339" s="50"/>
      <c r="VYJ339" s="50"/>
      <c r="VYK339" s="50"/>
      <c r="VYL339" s="50"/>
      <c r="VYM339" s="50"/>
      <c r="VYN339" s="50"/>
      <c r="VYO339" s="50"/>
      <c r="VYP339" s="50"/>
      <c r="VYQ339" s="50"/>
      <c r="VYR339" s="50"/>
      <c r="VYS339" s="50"/>
      <c r="VYT339" s="50"/>
      <c r="VYU339" s="50"/>
      <c r="VYV339" s="50"/>
      <c r="VYW339" s="50"/>
      <c r="VYX339" s="50"/>
      <c r="VYY339" s="50"/>
      <c r="VYZ339" s="50"/>
      <c r="VZA339" s="50"/>
      <c r="VZB339" s="50"/>
      <c r="VZC339" s="50"/>
      <c r="VZD339" s="50"/>
      <c r="VZE339" s="50"/>
      <c r="VZF339" s="50"/>
      <c r="VZG339" s="50"/>
      <c r="VZH339" s="50"/>
      <c r="VZI339" s="50"/>
      <c r="VZJ339" s="50"/>
      <c r="VZK339" s="50"/>
      <c r="VZL339" s="50"/>
      <c r="VZM339" s="50"/>
      <c r="VZN339" s="50"/>
      <c r="VZO339" s="50"/>
      <c r="VZP339" s="50"/>
      <c r="VZQ339" s="50"/>
      <c r="VZR339" s="50"/>
      <c r="VZS339" s="50"/>
      <c r="VZT339" s="50"/>
      <c r="VZU339" s="50"/>
      <c r="VZV339" s="50"/>
      <c r="VZW339" s="50"/>
      <c r="VZX339" s="50"/>
      <c r="VZY339" s="50"/>
      <c r="VZZ339" s="50"/>
      <c r="WAA339" s="50"/>
      <c r="WAB339" s="50"/>
      <c r="WAC339" s="50"/>
      <c r="WAD339" s="50"/>
      <c r="WAE339" s="50"/>
      <c r="WAF339" s="50"/>
      <c r="WAG339" s="50"/>
      <c r="WAH339" s="50"/>
      <c r="WAI339" s="50"/>
      <c r="WAJ339" s="50"/>
      <c r="WAK339" s="50"/>
      <c r="WAL339" s="50"/>
      <c r="WAM339" s="50"/>
      <c r="WAN339" s="50"/>
      <c r="WAO339" s="50"/>
      <c r="WAP339" s="50"/>
      <c r="WAQ339" s="50"/>
      <c r="WAR339" s="50"/>
      <c r="WAS339" s="50"/>
      <c r="WAT339" s="50"/>
      <c r="WAU339" s="50"/>
      <c r="WAV339" s="50"/>
      <c r="WAW339" s="50"/>
      <c r="WAX339" s="50"/>
      <c r="WAY339" s="50"/>
      <c r="WAZ339" s="50"/>
      <c r="WBA339" s="50"/>
      <c r="WBB339" s="50"/>
      <c r="WBC339" s="50"/>
      <c r="WBD339" s="50"/>
      <c r="WBE339" s="50"/>
      <c r="WBF339" s="50"/>
      <c r="WBG339" s="50"/>
      <c r="WBH339" s="50"/>
      <c r="WBI339" s="50"/>
      <c r="WBJ339" s="50"/>
      <c r="WBK339" s="50"/>
      <c r="WBL339" s="50"/>
      <c r="WBM339" s="50"/>
      <c r="WBN339" s="50"/>
      <c r="WBO339" s="50"/>
      <c r="WBP339" s="50"/>
      <c r="WBR339" s="50"/>
      <c r="WBT339" s="50"/>
      <c r="WBU339" s="50"/>
      <c r="WBV339" s="50"/>
      <c r="WBW339" s="50"/>
      <c r="WBX339" s="50"/>
      <c r="WBY339" s="50"/>
      <c r="WBZ339" s="50"/>
      <c r="WCA339" s="50"/>
      <c r="WCF339" s="50"/>
      <c r="WCG339" s="50"/>
      <c r="WCH339" s="50"/>
      <c r="WCI339" s="50"/>
      <c r="WCJ339" s="50"/>
      <c r="WCK339" s="50"/>
      <c r="WCL339" s="50"/>
      <c r="WCM339" s="50"/>
      <c r="WCN339" s="50"/>
      <c r="WCO339" s="50"/>
      <c r="WCP339" s="50"/>
      <c r="WCQ339" s="50"/>
      <c r="WCR339" s="50"/>
      <c r="WCS339" s="50"/>
      <c r="WCT339" s="50"/>
      <c r="WCU339" s="50"/>
      <c r="WCV339" s="50"/>
      <c r="WCW339" s="50"/>
      <c r="WCX339" s="50"/>
      <c r="WCY339" s="50"/>
      <c r="WCZ339" s="50"/>
      <c r="WDA339" s="50"/>
      <c r="WDB339" s="50"/>
      <c r="WDC339" s="50"/>
      <c r="WDD339" s="50"/>
      <c r="WDE339" s="50"/>
      <c r="WDF339" s="50"/>
      <c r="WDG339" s="50"/>
      <c r="WDH339" s="50"/>
      <c r="WDI339" s="50"/>
      <c r="WDJ339" s="50"/>
      <c r="WDK339" s="50"/>
      <c r="WDL339" s="50"/>
      <c r="WDM339" s="50"/>
      <c r="WDN339" s="50"/>
      <c r="WDO339" s="50"/>
      <c r="WDP339" s="50"/>
      <c r="WDQ339" s="50"/>
      <c r="WDR339" s="50"/>
      <c r="WDS339" s="50"/>
      <c r="WDT339" s="50"/>
      <c r="WDU339" s="50"/>
      <c r="WDV339" s="50"/>
      <c r="WDW339" s="50"/>
      <c r="WDX339" s="50"/>
      <c r="WDY339" s="50"/>
      <c r="WDZ339" s="50"/>
      <c r="WEA339" s="50"/>
      <c r="WEB339" s="50"/>
      <c r="WEC339" s="50"/>
      <c r="WED339" s="50"/>
      <c r="WEE339" s="50"/>
      <c r="WEF339" s="50"/>
      <c r="WEG339" s="50"/>
      <c r="WEH339" s="50"/>
      <c r="WEI339" s="50"/>
      <c r="WEJ339" s="50"/>
      <c r="WEK339" s="50"/>
      <c r="WEL339" s="50"/>
      <c r="WEM339" s="50"/>
      <c r="WEN339" s="50"/>
      <c r="WEO339" s="50"/>
      <c r="WEP339" s="50"/>
      <c r="WEQ339" s="50"/>
      <c r="WER339" s="50"/>
      <c r="WES339" s="50"/>
      <c r="WET339" s="50"/>
      <c r="WEU339" s="50"/>
      <c r="WEV339" s="50"/>
      <c r="WEW339" s="50"/>
      <c r="WEX339" s="50"/>
      <c r="WEY339" s="50"/>
      <c r="WEZ339" s="50"/>
      <c r="WFA339" s="50"/>
      <c r="WFB339" s="50"/>
      <c r="WFC339" s="50"/>
      <c r="WFD339" s="50"/>
      <c r="WFE339" s="50"/>
      <c r="WFF339" s="50"/>
      <c r="WFG339" s="50"/>
      <c r="WFH339" s="50"/>
      <c r="WFI339" s="50"/>
      <c r="WFJ339" s="50"/>
      <c r="WFK339" s="50"/>
      <c r="WFL339" s="50"/>
      <c r="WFM339" s="50"/>
      <c r="WFN339" s="50"/>
      <c r="WFO339" s="50"/>
      <c r="WFP339" s="50"/>
      <c r="WFQ339" s="50"/>
      <c r="WFR339" s="50"/>
      <c r="WFS339" s="50"/>
      <c r="WFT339" s="50"/>
      <c r="WFU339" s="50"/>
      <c r="WFV339" s="50"/>
      <c r="WFW339" s="50"/>
      <c r="WFX339" s="50"/>
      <c r="WFY339" s="50"/>
      <c r="WFZ339" s="50"/>
      <c r="WGA339" s="50"/>
      <c r="WGB339" s="50"/>
      <c r="WGC339" s="50"/>
      <c r="WGD339" s="50"/>
      <c r="WGE339" s="50"/>
      <c r="WGF339" s="50"/>
      <c r="WGG339" s="50"/>
      <c r="WGH339" s="50"/>
      <c r="WGI339" s="50"/>
      <c r="WGJ339" s="50"/>
      <c r="WGK339" s="50"/>
      <c r="WGL339" s="50"/>
      <c r="WGM339" s="50"/>
      <c r="WGN339" s="50"/>
      <c r="WGO339" s="50"/>
      <c r="WGP339" s="50"/>
      <c r="WGQ339" s="50"/>
      <c r="WGR339" s="50"/>
      <c r="WGS339" s="50"/>
      <c r="WGT339" s="50"/>
      <c r="WGU339" s="50"/>
      <c r="WGV339" s="50"/>
      <c r="WGW339" s="50"/>
      <c r="WGX339" s="50"/>
      <c r="WGY339" s="50"/>
      <c r="WGZ339" s="50"/>
      <c r="WHA339" s="50"/>
      <c r="WHB339" s="50"/>
      <c r="WHC339" s="50"/>
      <c r="WHD339" s="50"/>
      <c r="WHE339" s="50"/>
      <c r="WHF339" s="50"/>
      <c r="WHG339" s="50"/>
      <c r="WHH339" s="50"/>
      <c r="WHI339" s="50"/>
      <c r="WHJ339" s="50"/>
      <c r="WHK339" s="50"/>
      <c r="WHL339" s="50"/>
      <c r="WHM339" s="50"/>
      <c r="WHN339" s="50"/>
      <c r="WHO339" s="50"/>
      <c r="WHP339" s="50"/>
      <c r="WHQ339" s="50"/>
      <c r="WHR339" s="50"/>
      <c r="WHS339" s="50"/>
      <c r="WHT339" s="50"/>
      <c r="WHU339" s="50"/>
      <c r="WHV339" s="50"/>
      <c r="WHW339" s="50"/>
      <c r="WHX339" s="50"/>
      <c r="WHY339" s="50"/>
      <c r="WHZ339" s="50"/>
      <c r="WIA339" s="50"/>
      <c r="WIB339" s="50"/>
      <c r="WIC339" s="50"/>
      <c r="WID339" s="50"/>
      <c r="WIE339" s="50"/>
      <c r="WIF339" s="50"/>
      <c r="WIG339" s="50"/>
      <c r="WIH339" s="50"/>
      <c r="WII339" s="50"/>
      <c r="WIJ339" s="50"/>
      <c r="WIK339" s="50"/>
      <c r="WIL339" s="50"/>
      <c r="WIM339" s="50"/>
      <c r="WIN339" s="50"/>
      <c r="WIO339" s="50"/>
      <c r="WIP339" s="50"/>
      <c r="WIQ339" s="50"/>
      <c r="WIR339" s="50"/>
      <c r="WIS339" s="50"/>
      <c r="WIT339" s="50"/>
      <c r="WIU339" s="50"/>
      <c r="WIV339" s="50"/>
      <c r="WIW339" s="50"/>
      <c r="WIX339" s="50"/>
      <c r="WIY339" s="50"/>
      <c r="WIZ339" s="50"/>
      <c r="WJA339" s="50"/>
      <c r="WJB339" s="50"/>
      <c r="WJC339" s="50"/>
      <c r="WJD339" s="50"/>
      <c r="WJE339" s="50"/>
      <c r="WJF339" s="50"/>
      <c r="WJG339" s="50"/>
      <c r="WJH339" s="50"/>
      <c r="WJI339" s="50"/>
      <c r="WJJ339" s="50"/>
      <c r="WJK339" s="50"/>
      <c r="WJL339" s="50"/>
      <c r="WJM339" s="50"/>
      <c r="WJN339" s="50"/>
      <c r="WJO339" s="50"/>
      <c r="WJP339" s="50"/>
      <c r="WJQ339" s="50"/>
      <c r="WJR339" s="50"/>
      <c r="WJS339" s="50"/>
      <c r="WJT339" s="50"/>
      <c r="WJU339" s="50"/>
      <c r="WJV339" s="50"/>
      <c r="WJW339" s="50"/>
      <c r="WJX339" s="50"/>
      <c r="WJY339" s="50"/>
      <c r="WJZ339" s="50"/>
      <c r="WKA339" s="50"/>
      <c r="WKB339" s="50"/>
      <c r="WKC339" s="50"/>
      <c r="WKD339" s="50"/>
      <c r="WKE339" s="50"/>
      <c r="WKF339" s="50"/>
      <c r="WKG339" s="50"/>
      <c r="WKH339" s="50"/>
      <c r="WKI339" s="50"/>
      <c r="WKJ339" s="50"/>
      <c r="WKK339" s="50"/>
      <c r="WKL339" s="50"/>
      <c r="WKM339" s="50"/>
      <c r="WKN339" s="50"/>
      <c r="WKO339" s="50"/>
      <c r="WKP339" s="50"/>
      <c r="WKQ339" s="50"/>
      <c r="WKR339" s="50"/>
      <c r="WKS339" s="50"/>
      <c r="WKT339" s="50"/>
      <c r="WKU339" s="50"/>
      <c r="WKV339" s="50"/>
      <c r="WKW339" s="50"/>
      <c r="WKX339" s="50"/>
      <c r="WKY339" s="50"/>
      <c r="WKZ339" s="50"/>
      <c r="WLA339" s="50"/>
      <c r="WLB339" s="50"/>
      <c r="WLC339" s="50"/>
      <c r="WLD339" s="50"/>
      <c r="WLE339" s="50"/>
      <c r="WLF339" s="50"/>
      <c r="WLG339" s="50"/>
      <c r="WLH339" s="50"/>
      <c r="WLI339" s="50"/>
      <c r="WLJ339" s="50"/>
      <c r="WLK339" s="50"/>
      <c r="WLL339" s="50"/>
      <c r="WLN339" s="50"/>
      <c r="WLP339" s="50"/>
      <c r="WLQ339" s="50"/>
      <c r="WLR339" s="50"/>
      <c r="WLS339" s="50"/>
      <c r="WLT339" s="50"/>
      <c r="WLU339" s="50"/>
      <c r="WLV339" s="50"/>
      <c r="WLW339" s="50"/>
      <c r="WMB339" s="50"/>
      <c r="WMC339" s="50"/>
      <c r="WMD339" s="50"/>
      <c r="WME339" s="50"/>
      <c r="WMF339" s="50"/>
      <c r="WMG339" s="50"/>
      <c r="WMH339" s="50"/>
      <c r="WMI339" s="50"/>
      <c r="WMJ339" s="50"/>
      <c r="WMK339" s="50"/>
      <c r="WML339" s="50"/>
      <c r="WMM339" s="50"/>
      <c r="WMN339" s="50"/>
      <c r="WMO339" s="50"/>
      <c r="WMP339" s="50"/>
      <c r="WMQ339" s="50"/>
      <c r="WMR339" s="50"/>
      <c r="WMS339" s="50"/>
      <c r="WMT339" s="50"/>
      <c r="WMU339" s="50"/>
      <c r="WMV339" s="50"/>
      <c r="WMW339" s="50"/>
      <c r="WMX339" s="50"/>
      <c r="WMY339" s="50"/>
      <c r="WMZ339" s="50"/>
      <c r="WNA339" s="50"/>
      <c r="WNB339" s="50"/>
      <c r="WNC339" s="50"/>
      <c r="WND339" s="50"/>
      <c r="WNE339" s="50"/>
      <c r="WNF339" s="50"/>
      <c r="WNG339" s="50"/>
      <c r="WNH339" s="50"/>
      <c r="WNI339" s="50"/>
      <c r="WNJ339" s="50"/>
      <c r="WNK339" s="50"/>
      <c r="WNL339" s="50"/>
      <c r="WNM339" s="50"/>
      <c r="WNN339" s="50"/>
      <c r="WNO339" s="50"/>
      <c r="WNP339" s="50"/>
      <c r="WNQ339" s="50"/>
      <c r="WNR339" s="50"/>
      <c r="WNS339" s="50"/>
      <c r="WNT339" s="50"/>
      <c r="WNU339" s="50"/>
      <c r="WNV339" s="50"/>
      <c r="WNW339" s="50"/>
      <c r="WNX339" s="50"/>
      <c r="WNY339" s="50"/>
      <c r="WNZ339" s="50"/>
      <c r="WOA339" s="50"/>
      <c r="WOB339" s="50"/>
      <c r="WOC339" s="50"/>
      <c r="WOD339" s="50"/>
      <c r="WOE339" s="50"/>
      <c r="WOF339" s="50"/>
      <c r="WOG339" s="50"/>
      <c r="WOH339" s="50"/>
      <c r="WOI339" s="50"/>
      <c r="WOJ339" s="50"/>
      <c r="WOK339" s="50"/>
      <c r="WOL339" s="50"/>
      <c r="WOM339" s="50"/>
      <c r="WON339" s="50"/>
      <c r="WOO339" s="50"/>
      <c r="WOP339" s="50"/>
      <c r="WOQ339" s="50"/>
      <c r="WOR339" s="50"/>
      <c r="WOS339" s="50"/>
      <c r="WOT339" s="50"/>
      <c r="WOU339" s="50"/>
      <c r="WOV339" s="50"/>
      <c r="WOW339" s="50"/>
      <c r="WOX339" s="50"/>
      <c r="WOY339" s="50"/>
      <c r="WOZ339" s="50"/>
      <c r="WPA339" s="50"/>
      <c r="WPB339" s="50"/>
      <c r="WPC339" s="50"/>
      <c r="WPD339" s="50"/>
      <c r="WPE339" s="50"/>
      <c r="WPF339" s="50"/>
      <c r="WPG339" s="50"/>
      <c r="WPH339" s="50"/>
      <c r="WPI339" s="50"/>
      <c r="WPJ339" s="50"/>
      <c r="WPK339" s="50"/>
      <c r="WPL339" s="50"/>
      <c r="WPM339" s="50"/>
      <c r="WPN339" s="50"/>
      <c r="WPO339" s="50"/>
      <c r="WPP339" s="50"/>
      <c r="WPQ339" s="50"/>
      <c r="WPR339" s="50"/>
      <c r="WPS339" s="50"/>
      <c r="WPT339" s="50"/>
      <c r="WPU339" s="50"/>
      <c r="WPV339" s="50"/>
      <c r="WPW339" s="50"/>
      <c r="WPX339" s="50"/>
      <c r="WPY339" s="50"/>
      <c r="WPZ339" s="50"/>
      <c r="WQA339" s="50"/>
      <c r="WQB339" s="50"/>
      <c r="WQC339" s="50"/>
      <c r="WQD339" s="50"/>
      <c r="WQE339" s="50"/>
      <c r="WQF339" s="50"/>
      <c r="WQG339" s="50"/>
      <c r="WQH339" s="50"/>
      <c r="WQI339" s="50"/>
      <c r="WQJ339" s="50"/>
      <c r="WQK339" s="50"/>
      <c r="WQL339" s="50"/>
      <c r="WQM339" s="50"/>
      <c r="WQN339" s="50"/>
      <c r="WQO339" s="50"/>
      <c r="WQP339" s="50"/>
      <c r="WQQ339" s="50"/>
      <c r="WQR339" s="50"/>
      <c r="WQS339" s="50"/>
      <c r="WQT339" s="50"/>
      <c r="WQU339" s="50"/>
      <c r="WQV339" s="50"/>
      <c r="WQW339" s="50"/>
      <c r="WQX339" s="50"/>
      <c r="WQY339" s="50"/>
      <c r="WQZ339" s="50"/>
      <c r="WRA339" s="50"/>
      <c r="WRB339" s="50"/>
      <c r="WRC339" s="50"/>
      <c r="WRD339" s="50"/>
      <c r="WRE339" s="50"/>
      <c r="WRF339" s="50"/>
      <c r="WRG339" s="50"/>
      <c r="WRH339" s="50"/>
      <c r="WRI339" s="50"/>
      <c r="WRJ339" s="50"/>
      <c r="WRK339" s="50"/>
      <c r="WRL339" s="50"/>
      <c r="WRM339" s="50"/>
      <c r="WRN339" s="50"/>
      <c r="WRO339" s="50"/>
      <c r="WRP339" s="50"/>
      <c r="WRQ339" s="50"/>
      <c r="WRR339" s="50"/>
      <c r="WRS339" s="50"/>
      <c r="WRT339" s="50"/>
      <c r="WRU339" s="50"/>
      <c r="WRV339" s="50"/>
      <c r="WRW339" s="50"/>
      <c r="WRX339" s="50"/>
      <c r="WRY339" s="50"/>
      <c r="WRZ339" s="50"/>
      <c r="WSA339" s="50"/>
      <c r="WSB339" s="50"/>
      <c r="WSC339" s="50"/>
      <c r="WSD339" s="50"/>
      <c r="WSE339" s="50"/>
      <c r="WSF339" s="50"/>
      <c r="WSG339" s="50"/>
      <c r="WSH339" s="50"/>
      <c r="WSI339" s="50"/>
      <c r="WSJ339" s="50"/>
      <c r="WSK339" s="50"/>
      <c r="WSL339" s="50"/>
      <c r="WSM339" s="50"/>
      <c r="WSN339" s="50"/>
      <c r="WSO339" s="50"/>
      <c r="WSP339" s="50"/>
      <c r="WSQ339" s="50"/>
      <c r="WSR339" s="50"/>
      <c r="WSS339" s="50"/>
      <c r="WST339" s="50"/>
      <c r="WSU339" s="50"/>
      <c r="WSV339" s="50"/>
      <c r="WSW339" s="50"/>
      <c r="WSX339" s="50"/>
      <c r="WSY339" s="50"/>
      <c r="WSZ339" s="50"/>
      <c r="WTA339" s="50"/>
      <c r="WTB339" s="50"/>
      <c r="WTC339" s="50"/>
      <c r="WTD339" s="50"/>
      <c r="WTE339" s="50"/>
      <c r="WTF339" s="50"/>
      <c r="WTG339" s="50"/>
      <c r="WTH339" s="50"/>
      <c r="WTI339" s="50"/>
      <c r="WTJ339" s="50"/>
      <c r="WTK339" s="50"/>
      <c r="WTL339" s="50"/>
      <c r="WTM339" s="50"/>
      <c r="WTN339" s="50"/>
      <c r="WTO339" s="50"/>
      <c r="WTP339" s="50"/>
      <c r="WTQ339" s="50"/>
      <c r="WTR339" s="50"/>
      <c r="WTS339" s="50"/>
      <c r="WTT339" s="50"/>
      <c r="WTU339" s="50"/>
      <c r="WTV339" s="50"/>
      <c r="WTW339" s="50"/>
      <c r="WTX339" s="50"/>
      <c r="WTY339" s="50"/>
      <c r="WTZ339" s="50"/>
      <c r="WUA339" s="50"/>
      <c r="WUB339" s="50"/>
      <c r="WUC339" s="50"/>
      <c r="WUD339" s="50"/>
      <c r="WUE339" s="50"/>
      <c r="WUF339" s="50"/>
      <c r="WUG339" s="50"/>
      <c r="WUH339" s="50"/>
      <c r="WUI339" s="50"/>
      <c r="WUJ339" s="50"/>
      <c r="WUK339" s="50"/>
      <c r="WUL339" s="50"/>
      <c r="WUM339" s="50"/>
      <c r="WUN339" s="50"/>
      <c r="WUO339" s="50"/>
      <c r="WUP339" s="50"/>
      <c r="WUQ339" s="50"/>
      <c r="WUR339" s="50"/>
      <c r="WUS339" s="50"/>
      <c r="WUT339" s="50"/>
      <c r="WUU339" s="50"/>
      <c r="WUV339" s="50"/>
      <c r="WUW339" s="50"/>
      <c r="WUX339" s="50"/>
      <c r="WUY339" s="50"/>
      <c r="WUZ339" s="50"/>
      <c r="WVA339" s="50"/>
      <c r="WVB339" s="50"/>
      <c r="WVC339" s="50"/>
      <c r="WVD339" s="50"/>
      <c r="WVE339" s="50"/>
      <c r="WVF339" s="50"/>
      <c r="WVG339" s="50"/>
      <c r="WVH339" s="50"/>
      <c r="WVJ339" s="50"/>
      <c r="WVL339" s="50"/>
      <c r="WVM339" s="50"/>
      <c r="WVN339" s="50"/>
      <c r="WVO339" s="50"/>
      <c r="WVP339" s="50"/>
      <c r="WVQ339" s="50"/>
      <c r="WVR339" s="50"/>
      <c r="WVS339" s="50"/>
      <c r="WVX339" s="50"/>
      <c r="WVY339" s="50"/>
      <c r="WVZ339" s="50"/>
      <c r="WWA339" s="50"/>
      <c r="WWB339" s="50"/>
      <c r="WWC339" s="50"/>
      <c r="WWD339" s="50"/>
      <c r="WWE339" s="50"/>
      <c r="WWF339" s="50"/>
      <c r="WWG339" s="50"/>
      <c r="WWH339" s="50"/>
      <c r="WWI339" s="50"/>
      <c r="WWJ339" s="50"/>
      <c r="WWK339" s="50"/>
      <c r="WWL339" s="50"/>
      <c r="WWM339" s="50"/>
      <c r="WWN339" s="50"/>
      <c r="WWO339" s="50"/>
      <c r="WWP339" s="50"/>
      <c r="WWQ339" s="50"/>
      <c r="WWR339" s="50"/>
      <c r="WWS339" s="50"/>
      <c r="WWT339" s="50"/>
      <c r="WWU339" s="50"/>
      <c r="WWV339" s="50"/>
      <c r="WWW339" s="50"/>
      <c r="WWX339" s="50"/>
      <c r="WWY339" s="50"/>
      <c r="WWZ339" s="50"/>
      <c r="WXA339" s="50"/>
      <c r="WXB339" s="50"/>
      <c r="WXC339" s="50"/>
      <c r="WXD339" s="50"/>
      <c r="WXE339" s="50"/>
      <c r="WXF339" s="50"/>
      <c r="WXG339" s="50"/>
      <c r="WXH339" s="50"/>
      <c r="WXI339" s="50"/>
      <c r="WXJ339" s="50"/>
      <c r="WXK339" s="50"/>
      <c r="WXL339" s="50"/>
      <c r="WXM339" s="50"/>
      <c r="WXN339" s="50"/>
      <c r="WXO339" s="50"/>
      <c r="WXP339" s="50"/>
      <c r="WXQ339" s="50"/>
      <c r="WXR339" s="50"/>
      <c r="WXS339" s="50"/>
      <c r="WXT339" s="50"/>
      <c r="WXU339" s="50"/>
      <c r="WXV339" s="50"/>
      <c r="WXW339" s="50"/>
      <c r="WXX339" s="50"/>
      <c r="WXY339" s="50"/>
      <c r="WXZ339" s="50"/>
      <c r="WYA339" s="50"/>
      <c r="WYB339" s="50"/>
      <c r="WYC339" s="50"/>
      <c r="WYD339" s="50"/>
      <c r="WYE339" s="50"/>
      <c r="WYF339" s="50"/>
      <c r="WYG339" s="50"/>
      <c r="WYH339" s="50"/>
      <c r="WYI339" s="50"/>
      <c r="WYJ339" s="50"/>
      <c r="WYK339" s="50"/>
      <c r="WYL339" s="50"/>
      <c r="WYM339" s="50"/>
      <c r="WYN339" s="50"/>
      <c r="WYO339" s="50"/>
      <c r="WYP339" s="50"/>
      <c r="WYQ339" s="50"/>
      <c r="WYR339" s="50"/>
      <c r="WYS339" s="50"/>
      <c r="WYT339" s="50"/>
      <c r="WYU339" s="50"/>
      <c r="WYV339" s="50"/>
      <c r="WYW339" s="50"/>
      <c r="WYX339" s="50"/>
      <c r="WYY339" s="50"/>
      <c r="WYZ339" s="50"/>
      <c r="WZA339" s="50"/>
      <c r="WZB339" s="50"/>
      <c r="WZC339" s="50"/>
      <c r="WZD339" s="50"/>
      <c r="WZE339" s="50"/>
      <c r="WZF339" s="50"/>
      <c r="WZG339" s="50"/>
      <c r="WZH339" s="50"/>
      <c r="WZI339" s="50"/>
      <c r="WZJ339" s="50"/>
      <c r="WZK339" s="50"/>
      <c r="WZL339" s="50"/>
      <c r="WZM339" s="50"/>
      <c r="WZN339" s="50"/>
      <c r="WZO339" s="50"/>
      <c r="WZP339" s="50"/>
      <c r="WZQ339" s="50"/>
      <c r="WZR339" s="50"/>
      <c r="WZS339" s="50"/>
      <c r="WZT339" s="50"/>
      <c r="WZU339" s="50"/>
      <c r="WZV339" s="50"/>
      <c r="WZW339" s="50"/>
      <c r="WZX339" s="50"/>
      <c r="WZY339" s="50"/>
      <c r="WZZ339" s="50"/>
      <c r="XAA339" s="50"/>
      <c r="XAB339" s="50"/>
      <c r="XAC339" s="50"/>
      <c r="XAD339" s="50"/>
      <c r="XAE339" s="50"/>
      <c r="XAF339" s="50"/>
      <c r="XAG339" s="50"/>
      <c r="XAH339" s="50"/>
      <c r="XAI339" s="50"/>
      <c r="XAJ339" s="50"/>
      <c r="XAK339" s="50"/>
      <c r="XAL339" s="50"/>
      <c r="XAM339" s="50"/>
      <c r="XAN339" s="50"/>
      <c r="XAO339" s="50"/>
      <c r="XAP339" s="50"/>
      <c r="XAQ339" s="50"/>
      <c r="XAR339" s="50"/>
      <c r="XAS339" s="50"/>
      <c r="XAT339" s="50"/>
      <c r="XAU339" s="50"/>
      <c r="XAV339" s="50"/>
      <c r="XAW339" s="50"/>
      <c r="XAX339" s="50"/>
      <c r="XAY339" s="50"/>
      <c r="XAZ339" s="50"/>
      <c r="XBA339" s="50"/>
      <c r="XBB339" s="50"/>
      <c r="XBC339" s="50"/>
      <c r="XBD339" s="50"/>
      <c r="XBE339" s="50"/>
      <c r="XBF339" s="50"/>
      <c r="XBG339" s="50"/>
      <c r="XBH339" s="50"/>
      <c r="XBI339" s="50"/>
      <c r="XBJ339" s="50"/>
      <c r="XBK339" s="50"/>
      <c r="XBL339" s="50"/>
      <c r="XBM339" s="50"/>
      <c r="XBN339" s="50"/>
      <c r="XBO339" s="50"/>
      <c r="XBP339" s="50"/>
      <c r="XBQ339" s="50"/>
      <c r="XBR339" s="50"/>
      <c r="XBS339" s="50"/>
      <c r="XBT339" s="50"/>
      <c r="XBU339" s="50"/>
      <c r="XBV339" s="50"/>
      <c r="XBW339" s="50"/>
      <c r="XBX339" s="50"/>
      <c r="XBY339" s="50"/>
      <c r="XBZ339" s="50"/>
      <c r="XCA339" s="50"/>
      <c r="XCB339" s="50"/>
      <c r="XCC339" s="50"/>
      <c r="XCD339" s="50"/>
      <c r="XCE339" s="50"/>
      <c r="XCF339" s="50"/>
      <c r="XCG339" s="50"/>
      <c r="XCH339" s="50"/>
      <c r="XCI339" s="50"/>
      <c r="XCJ339" s="50"/>
      <c r="XCK339" s="50"/>
      <c r="XCL339" s="50"/>
      <c r="XCM339" s="50"/>
      <c r="XCN339" s="50"/>
      <c r="XCO339" s="50"/>
      <c r="XCP339" s="50"/>
      <c r="XCQ339" s="50"/>
      <c r="XCR339" s="50"/>
      <c r="XCS339" s="50"/>
      <c r="XCT339" s="50"/>
      <c r="XCU339" s="50"/>
      <c r="XCV339" s="50"/>
      <c r="XCW339" s="50"/>
      <c r="XCX339" s="50"/>
      <c r="XCY339" s="50"/>
      <c r="XCZ339" s="50"/>
      <c r="XDA339" s="50"/>
      <c r="XDB339" s="50"/>
      <c r="XDC339" s="50"/>
      <c r="XDD339" s="50"/>
      <c r="XDE339" s="50"/>
      <c r="XDF339" s="50"/>
      <c r="XDG339" s="50"/>
      <c r="XDH339" s="50"/>
      <c r="XDI339" s="50"/>
      <c r="XDJ339" s="50"/>
      <c r="XDK339" s="50"/>
      <c r="XDL339" s="50"/>
      <c r="XDM339" s="50"/>
      <c r="XDN339" s="50"/>
      <c r="XDO339" s="50"/>
      <c r="XDP339" s="50"/>
      <c r="XDQ339" s="50"/>
      <c r="XDR339" s="50"/>
      <c r="XDS339" s="50"/>
      <c r="XDT339" s="50"/>
      <c r="XDU339" s="50"/>
      <c r="XDV339" s="50"/>
      <c r="XDW339" s="50"/>
      <c r="XDX339" s="50"/>
      <c r="XDY339" s="50"/>
      <c r="XDZ339" s="50"/>
      <c r="XEA339" s="50"/>
      <c r="XEB339" s="50"/>
      <c r="XEC339" s="50"/>
      <c r="XED339" s="50"/>
      <c r="XEE339" s="50"/>
      <c r="XEF339" s="50"/>
      <c r="XEG339" s="50"/>
      <c r="XEH339" s="50"/>
      <c r="XEI339" s="50"/>
      <c r="XEJ339" s="50"/>
      <c r="XEK339" s="50"/>
      <c r="XEL339" s="50"/>
      <c r="XEM339" s="50"/>
      <c r="XEN339" s="50"/>
      <c r="XEO339" s="50"/>
      <c r="XEP339" s="50"/>
      <c r="XEQ339" s="50"/>
      <c r="XER339" s="50"/>
      <c r="XES339" s="50"/>
      <c r="XET339" s="50"/>
      <c r="XEU339" s="50"/>
      <c r="XEV339" s="50"/>
      <c r="XEW339" s="50"/>
      <c r="XEX339" s="50"/>
      <c r="XEY339" s="50"/>
      <c r="XEZ339" s="50"/>
      <c r="XFA339" s="50"/>
      <c r="XFB339" s="50"/>
      <c r="XFC339" s="50"/>
      <c r="XFD339" s="50"/>
    </row>
    <row r="340" ht="16.5" customHeight="1" spans="1:16384">
      <c r="A340" s="45" t="s">
        <v>202</v>
      </c>
      <c r="B340" s="46"/>
      <c r="C340" s="46"/>
      <c r="D340" s="46"/>
      <c r="E340" s="47"/>
      <c r="F340" s="46"/>
      <c r="G340" s="48">
        <f>D340-F340</f>
        <v>0</v>
      </c>
      <c r="H340" s="49"/>
      <c r="I340" s="46">
        <v>900</v>
      </c>
      <c r="J340" s="48">
        <f>I340-B340</f>
        <v>900</v>
      </c>
      <c r="K340" s="47"/>
      <c r="L340" s="50"/>
      <c r="Q340" s="43"/>
      <c r="R340" s="30"/>
      <c r="S340" s="30"/>
      <c r="T340" s="42">
        <f t="shared" si="24"/>
        <v>0</v>
      </c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0"/>
      <c r="BI340" s="50"/>
      <c r="BJ340" s="50"/>
      <c r="BK340" s="50"/>
      <c r="BL340" s="50"/>
      <c r="BM340" s="50"/>
      <c r="BN340" s="50"/>
      <c r="BO340" s="50"/>
      <c r="BP340" s="50"/>
      <c r="BQ340" s="50"/>
      <c r="BR340" s="50"/>
      <c r="BS340" s="50"/>
      <c r="BT340" s="50"/>
      <c r="BU340" s="50"/>
      <c r="BV340" s="50"/>
      <c r="BW340" s="50"/>
      <c r="BX340" s="50"/>
      <c r="BY340" s="50"/>
      <c r="BZ340" s="50"/>
      <c r="CA340" s="50"/>
      <c r="CB340" s="50"/>
      <c r="CC340" s="50"/>
      <c r="CD340" s="50"/>
      <c r="CE340" s="50"/>
      <c r="CF340" s="50"/>
      <c r="CG340" s="50"/>
      <c r="CH340" s="50"/>
      <c r="CI340" s="50"/>
      <c r="CJ340" s="50"/>
      <c r="CK340" s="50"/>
      <c r="CL340" s="50"/>
      <c r="CM340" s="50"/>
      <c r="CN340" s="50"/>
      <c r="CO340" s="50"/>
      <c r="CP340" s="50"/>
      <c r="CQ340" s="50"/>
      <c r="CR340" s="50"/>
      <c r="CS340" s="50"/>
      <c r="CT340" s="50"/>
      <c r="CU340" s="50"/>
      <c r="CV340" s="50"/>
      <c r="CW340" s="50"/>
      <c r="CX340" s="50"/>
      <c r="CY340" s="50"/>
      <c r="CZ340" s="50"/>
      <c r="DA340" s="50"/>
      <c r="DB340" s="50"/>
      <c r="DC340" s="50"/>
      <c r="DD340" s="50"/>
      <c r="DE340" s="50"/>
      <c r="DF340" s="50"/>
      <c r="DG340" s="50"/>
      <c r="DH340" s="50"/>
      <c r="DI340" s="50"/>
      <c r="DJ340" s="50"/>
      <c r="DK340" s="50"/>
      <c r="DL340" s="50"/>
      <c r="DM340" s="50"/>
      <c r="DN340" s="50"/>
      <c r="DO340" s="50"/>
      <c r="DP340" s="50"/>
      <c r="DQ340" s="50"/>
      <c r="DR340" s="50"/>
      <c r="DS340" s="50"/>
      <c r="DT340" s="50"/>
      <c r="DU340" s="50"/>
      <c r="DV340" s="50"/>
      <c r="DW340" s="50"/>
      <c r="DX340" s="50"/>
      <c r="DY340" s="50"/>
      <c r="DZ340" s="50"/>
      <c r="EA340" s="50"/>
      <c r="EB340" s="50"/>
      <c r="EC340" s="50"/>
      <c r="ED340" s="50"/>
      <c r="EE340" s="50"/>
      <c r="EF340" s="50"/>
      <c r="EG340" s="50"/>
      <c r="EH340" s="50"/>
      <c r="EI340" s="50"/>
      <c r="EJ340" s="50"/>
      <c r="EK340" s="50"/>
      <c r="EL340" s="50"/>
      <c r="EM340" s="50"/>
      <c r="EN340" s="50"/>
      <c r="EO340" s="50"/>
      <c r="EP340" s="50"/>
      <c r="EQ340" s="50"/>
      <c r="ER340" s="50"/>
      <c r="ES340" s="50"/>
      <c r="ET340" s="50"/>
      <c r="EU340" s="50"/>
      <c r="EV340" s="50"/>
      <c r="EW340" s="50"/>
      <c r="EX340" s="50"/>
      <c r="EY340" s="50"/>
      <c r="EZ340" s="50"/>
      <c r="FA340" s="50"/>
      <c r="FB340" s="50"/>
      <c r="FC340" s="50"/>
      <c r="FD340" s="50"/>
      <c r="FE340" s="50"/>
      <c r="FF340" s="50"/>
      <c r="FG340" s="50"/>
      <c r="FH340" s="50"/>
      <c r="FI340" s="50"/>
      <c r="FJ340" s="50"/>
      <c r="FK340" s="50"/>
      <c r="FL340" s="50"/>
      <c r="FM340" s="50"/>
      <c r="FN340" s="50"/>
      <c r="FO340" s="50"/>
      <c r="FP340" s="50"/>
      <c r="FQ340" s="50"/>
      <c r="FR340" s="50"/>
      <c r="FS340" s="50"/>
      <c r="FT340" s="50"/>
      <c r="FU340" s="50"/>
      <c r="FV340" s="50"/>
      <c r="FW340" s="50"/>
      <c r="FX340" s="50"/>
      <c r="FY340" s="50"/>
      <c r="FZ340" s="50"/>
      <c r="GA340" s="50"/>
      <c r="GB340" s="50"/>
      <c r="GC340" s="50"/>
      <c r="GD340" s="50"/>
      <c r="GE340" s="50"/>
      <c r="GF340" s="50"/>
      <c r="GG340" s="50"/>
      <c r="GH340" s="50"/>
      <c r="GI340" s="50"/>
      <c r="GJ340" s="50"/>
      <c r="GK340" s="50"/>
      <c r="GL340" s="50"/>
      <c r="GM340" s="50"/>
      <c r="GN340" s="50"/>
      <c r="GO340" s="50"/>
      <c r="GP340" s="50"/>
      <c r="GQ340" s="50"/>
      <c r="GR340" s="50"/>
      <c r="GS340" s="50"/>
      <c r="GT340" s="50"/>
      <c r="GU340" s="50"/>
      <c r="GV340" s="50"/>
      <c r="GW340" s="50"/>
      <c r="GX340" s="50"/>
      <c r="GY340" s="50"/>
      <c r="GZ340" s="50"/>
      <c r="HA340" s="50"/>
      <c r="HB340" s="50"/>
      <c r="HC340" s="50"/>
      <c r="HD340" s="50"/>
      <c r="HE340" s="50"/>
      <c r="HF340" s="50"/>
      <c r="HG340" s="50"/>
      <c r="HH340" s="50"/>
      <c r="HI340" s="50"/>
      <c r="HJ340" s="50"/>
      <c r="HK340" s="50"/>
      <c r="HL340" s="50"/>
      <c r="HM340" s="50"/>
      <c r="HN340" s="50"/>
      <c r="HO340" s="50"/>
      <c r="HP340" s="50"/>
      <c r="HQ340" s="50"/>
      <c r="HR340" s="50"/>
      <c r="HS340" s="50"/>
      <c r="HT340" s="50"/>
      <c r="HU340" s="50"/>
      <c r="HV340" s="50"/>
      <c r="HW340" s="50"/>
      <c r="HX340" s="50"/>
      <c r="HY340" s="50"/>
      <c r="HZ340" s="50"/>
      <c r="IA340" s="50"/>
      <c r="IB340" s="50"/>
      <c r="IC340" s="50"/>
      <c r="ID340" s="50"/>
      <c r="IE340" s="50"/>
      <c r="IF340" s="50"/>
      <c r="IG340" s="50"/>
      <c r="IH340" s="50"/>
      <c r="II340" s="50"/>
      <c r="IJ340" s="50"/>
      <c r="IK340" s="50"/>
      <c r="IL340" s="50"/>
      <c r="IM340" s="50"/>
      <c r="IN340" s="50"/>
      <c r="IO340" s="50"/>
      <c r="IP340" s="50"/>
      <c r="IQ340" s="50"/>
      <c r="IR340" s="50"/>
      <c r="IS340" s="50"/>
      <c r="IT340" s="50"/>
      <c r="IU340" s="50"/>
      <c r="IV340" s="50"/>
      <c r="IX340" s="50"/>
      <c r="IZ340" s="50"/>
      <c r="JA340" s="50"/>
      <c r="JB340" s="50"/>
      <c r="JC340" s="50"/>
      <c r="JD340" s="50"/>
      <c r="JE340" s="50"/>
      <c r="JF340" s="50"/>
      <c r="JG340" s="50"/>
      <c r="JL340" s="50"/>
      <c r="JM340" s="50"/>
      <c r="JN340" s="50"/>
      <c r="JO340" s="50"/>
      <c r="JP340" s="50"/>
      <c r="JQ340" s="50"/>
      <c r="JR340" s="50"/>
      <c r="JS340" s="50"/>
      <c r="JT340" s="50"/>
      <c r="JU340" s="50"/>
      <c r="JV340" s="50"/>
      <c r="JW340" s="50"/>
      <c r="JX340" s="50"/>
      <c r="JY340" s="50"/>
      <c r="JZ340" s="50"/>
      <c r="KA340" s="50"/>
      <c r="KB340" s="50"/>
      <c r="KC340" s="50"/>
      <c r="KD340" s="50"/>
      <c r="KE340" s="50"/>
      <c r="KF340" s="50"/>
      <c r="KG340" s="50"/>
      <c r="KH340" s="50"/>
      <c r="KI340" s="50"/>
      <c r="KJ340" s="50"/>
      <c r="KK340" s="50"/>
      <c r="KL340" s="50"/>
      <c r="KM340" s="50"/>
      <c r="KN340" s="50"/>
      <c r="KO340" s="50"/>
      <c r="KP340" s="50"/>
      <c r="KQ340" s="50"/>
      <c r="KR340" s="50"/>
      <c r="KS340" s="50"/>
      <c r="KT340" s="50"/>
      <c r="KU340" s="50"/>
      <c r="KV340" s="50"/>
      <c r="KW340" s="50"/>
      <c r="KX340" s="50"/>
      <c r="KY340" s="50"/>
      <c r="KZ340" s="50"/>
      <c r="LA340" s="50"/>
      <c r="LB340" s="50"/>
      <c r="LC340" s="50"/>
      <c r="LD340" s="50"/>
      <c r="LE340" s="50"/>
      <c r="LF340" s="50"/>
      <c r="LG340" s="50"/>
      <c r="LH340" s="50"/>
      <c r="LI340" s="50"/>
      <c r="LJ340" s="50"/>
      <c r="LK340" s="50"/>
      <c r="LL340" s="50"/>
      <c r="LM340" s="50"/>
      <c r="LN340" s="50"/>
      <c r="LO340" s="50"/>
      <c r="LP340" s="50"/>
      <c r="LQ340" s="50"/>
      <c r="LR340" s="50"/>
      <c r="LS340" s="50"/>
      <c r="LT340" s="50"/>
      <c r="LU340" s="50"/>
      <c r="LV340" s="50"/>
      <c r="LW340" s="50"/>
      <c r="LX340" s="50"/>
      <c r="LY340" s="50"/>
      <c r="LZ340" s="50"/>
      <c r="MA340" s="50"/>
      <c r="MB340" s="50"/>
      <c r="MC340" s="50"/>
      <c r="MD340" s="50"/>
      <c r="ME340" s="50"/>
      <c r="MF340" s="50"/>
      <c r="MG340" s="50"/>
      <c r="MH340" s="50"/>
      <c r="MI340" s="50"/>
      <c r="MJ340" s="50"/>
      <c r="MK340" s="50"/>
      <c r="ML340" s="50"/>
      <c r="MM340" s="50"/>
      <c r="MN340" s="50"/>
      <c r="MO340" s="50"/>
      <c r="MP340" s="50"/>
      <c r="MQ340" s="50"/>
      <c r="MR340" s="50"/>
      <c r="MS340" s="50"/>
      <c r="MT340" s="50"/>
      <c r="MU340" s="50"/>
      <c r="MV340" s="50"/>
      <c r="MW340" s="50"/>
      <c r="MX340" s="50"/>
      <c r="MY340" s="50"/>
      <c r="MZ340" s="50"/>
      <c r="NA340" s="50"/>
      <c r="NB340" s="50"/>
      <c r="NC340" s="50"/>
      <c r="ND340" s="50"/>
      <c r="NE340" s="50"/>
      <c r="NF340" s="50"/>
      <c r="NG340" s="50"/>
      <c r="NH340" s="50"/>
      <c r="NI340" s="50"/>
      <c r="NJ340" s="50"/>
      <c r="NK340" s="50"/>
      <c r="NL340" s="50"/>
      <c r="NM340" s="50"/>
      <c r="NN340" s="50"/>
      <c r="NO340" s="50"/>
      <c r="NP340" s="50"/>
      <c r="NQ340" s="50"/>
      <c r="NR340" s="50"/>
      <c r="NS340" s="50"/>
      <c r="NT340" s="50"/>
      <c r="NU340" s="50"/>
      <c r="NV340" s="50"/>
      <c r="NW340" s="50"/>
      <c r="NX340" s="50"/>
      <c r="NY340" s="50"/>
      <c r="NZ340" s="50"/>
      <c r="OA340" s="50"/>
      <c r="OB340" s="50"/>
      <c r="OC340" s="50"/>
      <c r="OD340" s="50"/>
      <c r="OE340" s="50"/>
      <c r="OF340" s="50"/>
      <c r="OG340" s="50"/>
      <c r="OH340" s="50"/>
      <c r="OI340" s="50"/>
      <c r="OJ340" s="50"/>
      <c r="OK340" s="50"/>
      <c r="OL340" s="50"/>
      <c r="OM340" s="50"/>
      <c r="ON340" s="50"/>
      <c r="OO340" s="50"/>
      <c r="OP340" s="50"/>
      <c r="OQ340" s="50"/>
      <c r="OR340" s="50"/>
      <c r="OS340" s="50"/>
      <c r="OT340" s="50"/>
      <c r="OU340" s="50"/>
      <c r="OV340" s="50"/>
      <c r="OW340" s="50"/>
      <c r="OX340" s="50"/>
      <c r="OY340" s="50"/>
      <c r="OZ340" s="50"/>
      <c r="PA340" s="50"/>
      <c r="PB340" s="50"/>
      <c r="PC340" s="50"/>
      <c r="PD340" s="50"/>
      <c r="PE340" s="50"/>
      <c r="PF340" s="50"/>
      <c r="PG340" s="50"/>
      <c r="PH340" s="50"/>
      <c r="PI340" s="50"/>
      <c r="PJ340" s="50"/>
      <c r="PK340" s="50"/>
      <c r="PL340" s="50"/>
      <c r="PM340" s="50"/>
      <c r="PN340" s="50"/>
      <c r="PO340" s="50"/>
      <c r="PP340" s="50"/>
      <c r="PQ340" s="50"/>
      <c r="PR340" s="50"/>
      <c r="PS340" s="50"/>
      <c r="PT340" s="50"/>
      <c r="PU340" s="50"/>
      <c r="PV340" s="50"/>
      <c r="PW340" s="50"/>
      <c r="PX340" s="50"/>
      <c r="PY340" s="50"/>
      <c r="PZ340" s="50"/>
      <c r="QA340" s="50"/>
      <c r="QB340" s="50"/>
      <c r="QC340" s="50"/>
      <c r="QD340" s="50"/>
      <c r="QE340" s="50"/>
      <c r="QF340" s="50"/>
      <c r="QG340" s="50"/>
      <c r="QH340" s="50"/>
      <c r="QI340" s="50"/>
      <c r="QJ340" s="50"/>
      <c r="QK340" s="50"/>
      <c r="QL340" s="50"/>
      <c r="QM340" s="50"/>
      <c r="QN340" s="50"/>
      <c r="QO340" s="50"/>
      <c r="QP340" s="50"/>
      <c r="QQ340" s="50"/>
      <c r="QR340" s="50"/>
      <c r="QS340" s="50"/>
      <c r="QT340" s="50"/>
      <c r="QU340" s="50"/>
      <c r="QV340" s="50"/>
      <c r="QW340" s="50"/>
      <c r="QX340" s="50"/>
      <c r="QY340" s="50"/>
      <c r="QZ340" s="50"/>
      <c r="RA340" s="50"/>
      <c r="RB340" s="50"/>
      <c r="RC340" s="50"/>
      <c r="RD340" s="50"/>
      <c r="RE340" s="50"/>
      <c r="RF340" s="50"/>
      <c r="RG340" s="50"/>
      <c r="RH340" s="50"/>
      <c r="RI340" s="50"/>
      <c r="RJ340" s="50"/>
      <c r="RK340" s="50"/>
      <c r="RL340" s="50"/>
      <c r="RM340" s="50"/>
      <c r="RN340" s="50"/>
      <c r="RO340" s="50"/>
      <c r="RP340" s="50"/>
      <c r="RQ340" s="50"/>
      <c r="RR340" s="50"/>
      <c r="RS340" s="50"/>
      <c r="RT340" s="50"/>
      <c r="RU340" s="50"/>
      <c r="RV340" s="50"/>
      <c r="RW340" s="50"/>
      <c r="RX340" s="50"/>
      <c r="RY340" s="50"/>
      <c r="RZ340" s="50"/>
      <c r="SA340" s="50"/>
      <c r="SB340" s="50"/>
      <c r="SC340" s="50"/>
      <c r="SD340" s="50"/>
      <c r="SE340" s="50"/>
      <c r="SF340" s="50"/>
      <c r="SG340" s="50"/>
      <c r="SH340" s="50"/>
      <c r="SI340" s="50"/>
      <c r="SJ340" s="50"/>
      <c r="SK340" s="50"/>
      <c r="SL340" s="50"/>
      <c r="SM340" s="50"/>
      <c r="SN340" s="50"/>
      <c r="SO340" s="50"/>
      <c r="SP340" s="50"/>
      <c r="SQ340" s="50"/>
      <c r="SR340" s="50"/>
      <c r="ST340" s="50"/>
      <c r="SV340" s="50"/>
      <c r="SW340" s="50"/>
      <c r="SX340" s="50"/>
      <c r="SY340" s="50"/>
      <c r="SZ340" s="50"/>
      <c r="TA340" s="50"/>
      <c r="TB340" s="50"/>
      <c r="TC340" s="50"/>
      <c r="TH340" s="50"/>
      <c r="TI340" s="50"/>
      <c r="TJ340" s="50"/>
      <c r="TK340" s="50"/>
      <c r="TL340" s="50"/>
      <c r="TM340" s="50"/>
      <c r="TN340" s="50"/>
      <c r="TO340" s="50"/>
      <c r="TP340" s="50"/>
      <c r="TQ340" s="50"/>
      <c r="TR340" s="50"/>
      <c r="TS340" s="50"/>
      <c r="TT340" s="50"/>
      <c r="TU340" s="50"/>
      <c r="TV340" s="50"/>
      <c r="TW340" s="50"/>
      <c r="TX340" s="50"/>
      <c r="TY340" s="50"/>
      <c r="TZ340" s="50"/>
      <c r="UA340" s="50"/>
      <c r="UB340" s="50"/>
      <c r="UC340" s="50"/>
      <c r="UD340" s="50"/>
      <c r="UE340" s="50"/>
      <c r="UF340" s="50"/>
      <c r="UG340" s="50"/>
      <c r="UH340" s="50"/>
      <c r="UI340" s="50"/>
      <c r="UJ340" s="50"/>
      <c r="UK340" s="50"/>
      <c r="UL340" s="50"/>
      <c r="UM340" s="50"/>
      <c r="UN340" s="50"/>
      <c r="UO340" s="50"/>
      <c r="UP340" s="50"/>
      <c r="UQ340" s="50"/>
      <c r="UR340" s="50"/>
      <c r="US340" s="50"/>
      <c r="UT340" s="50"/>
      <c r="UU340" s="50"/>
      <c r="UV340" s="50"/>
      <c r="UW340" s="50"/>
      <c r="UX340" s="50"/>
      <c r="UY340" s="50"/>
      <c r="UZ340" s="50"/>
      <c r="VA340" s="50"/>
      <c r="VB340" s="50"/>
      <c r="VC340" s="50"/>
      <c r="VD340" s="50"/>
      <c r="VE340" s="50"/>
      <c r="VF340" s="50"/>
      <c r="VG340" s="50"/>
      <c r="VH340" s="50"/>
      <c r="VI340" s="50"/>
      <c r="VJ340" s="50"/>
      <c r="VK340" s="50"/>
      <c r="VL340" s="50"/>
      <c r="VM340" s="50"/>
      <c r="VN340" s="50"/>
      <c r="VO340" s="50"/>
      <c r="VP340" s="50"/>
      <c r="VQ340" s="50"/>
      <c r="VR340" s="50"/>
      <c r="VS340" s="50"/>
      <c r="VT340" s="50"/>
      <c r="VU340" s="50"/>
      <c r="VV340" s="50"/>
      <c r="VW340" s="50"/>
      <c r="VX340" s="50"/>
      <c r="VY340" s="50"/>
      <c r="VZ340" s="50"/>
      <c r="WA340" s="50"/>
      <c r="WB340" s="50"/>
      <c r="WC340" s="50"/>
      <c r="WD340" s="50"/>
      <c r="WE340" s="50"/>
      <c r="WF340" s="50"/>
      <c r="WG340" s="50"/>
      <c r="WH340" s="50"/>
      <c r="WI340" s="50"/>
      <c r="WJ340" s="50"/>
      <c r="WK340" s="50"/>
      <c r="WL340" s="50"/>
      <c r="WM340" s="50"/>
      <c r="WN340" s="50"/>
      <c r="WO340" s="50"/>
      <c r="WP340" s="50"/>
      <c r="WQ340" s="50"/>
      <c r="WR340" s="50"/>
      <c r="WS340" s="50"/>
      <c r="WT340" s="50"/>
      <c r="WU340" s="50"/>
      <c r="WV340" s="50"/>
      <c r="WW340" s="50"/>
      <c r="WX340" s="50"/>
      <c r="WY340" s="50"/>
      <c r="WZ340" s="50"/>
      <c r="XA340" s="50"/>
      <c r="XB340" s="50"/>
      <c r="XC340" s="50"/>
      <c r="XD340" s="50"/>
      <c r="XE340" s="50"/>
      <c r="XF340" s="50"/>
      <c r="XG340" s="50"/>
      <c r="XH340" s="50"/>
      <c r="XI340" s="50"/>
      <c r="XJ340" s="50"/>
      <c r="XK340" s="50"/>
      <c r="XL340" s="50"/>
      <c r="XM340" s="50"/>
      <c r="XN340" s="50"/>
      <c r="XO340" s="50"/>
      <c r="XP340" s="50"/>
      <c r="XQ340" s="50"/>
      <c r="XR340" s="50"/>
      <c r="XS340" s="50"/>
      <c r="XT340" s="50"/>
      <c r="XU340" s="50"/>
      <c r="XV340" s="50"/>
      <c r="XW340" s="50"/>
      <c r="XX340" s="50"/>
      <c r="XY340" s="50"/>
      <c r="XZ340" s="50"/>
      <c r="YA340" s="50"/>
      <c r="YB340" s="50"/>
      <c r="YC340" s="50"/>
      <c r="YD340" s="50"/>
      <c r="YE340" s="50"/>
      <c r="YF340" s="50"/>
      <c r="YG340" s="50"/>
      <c r="YH340" s="50"/>
      <c r="YI340" s="50"/>
      <c r="YJ340" s="50"/>
      <c r="YK340" s="50"/>
      <c r="YL340" s="50"/>
      <c r="YM340" s="50"/>
      <c r="YN340" s="50"/>
      <c r="YO340" s="50"/>
      <c r="YP340" s="50"/>
      <c r="YQ340" s="50"/>
      <c r="YR340" s="50"/>
      <c r="YS340" s="50"/>
      <c r="YT340" s="50"/>
      <c r="YU340" s="50"/>
      <c r="YV340" s="50"/>
      <c r="YW340" s="50"/>
      <c r="YX340" s="50"/>
      <c r="YY340" s="50"/>
      <c r="YZ340" s="50"/>
      <c r="ZA340" s="50"/>
      <c r="ZB340" s="50"/>
      <c r="ZC340" s="50"/>
      <c r="ZD340" s="50"/>
      <c r="ZE340" s="50"/>
      <c r="ZF340" s="50"/>
      <c r="ZG340" s="50"/>
      <c r="ZH340" s="50"/>
      <c r="ZI340" s="50"/>
      <c r="ZJ340" s="50"/>
      <c r="ZK340" s="50"/>
      <c r="ZL340" s="50"/>
      <c r="ZM340" s="50"/>
      <c r="ZN340" s="50"/>
      <c r="ZO340" s="50"/>
      <c r="ZP340" s="50"/>
      <c r="ZQ340" s="50"/>
      <c r="ZR340" s="50"/>
      <c r="ZS340" s="50"/>
      <c r="ZT340" s="50"/>
      <c r="ZU340" s="50"/>
      <c r="ZV340" s="50"/>
      <c r="ZW340" s="50"/>
      <c r="ZX340" s="50"/>
      <c r="ZY340" s="50"/>
      <c r="ZZ340" s="50"/>
      <c r="AAA340" s="50"/>
      <c r="AAB340" s="50"/>
      <c r="AAC340" s="50"/>
      <c r="AAD340" s="50"/>
      <c r="AAE340" s="50"/>
      <c r="AAF340" s="50"/>
      <c r="AAG340" s="50"/>
      <c r="AAH340" s="50"/>
      <c r="AAI340" s="50"/>
      <c r="AAJ340" s="50"/>
      <c r="AAK340" s="50"/>
      <c r="AAL340" s="50"/>
      <c r="AAM340" s="50"/>
      <c r="AAN340" s="50"/>
      <c r="AAO340" s="50"/>
      <c r="AAP340" s="50"/>
      <c r="AAQ340" s="50"/>
      <c r="AAR340" s="50"/>
      <c r="AAS340" s="50"/>
      <c r="AAT340" s="50"/>
      <c r="AAU340" s="50"/>
      <c r="AAV340" s="50"/>
      <c r="AAW340" s="50"/>
      <c r="AAX340" s="50"/>
      <c r="AAY340" s="50"/>
      <c r="AAZ340" s="50"/>
      <c r="ABA340" s="50"/>
      <c r="ABB340" s="50"/>
      <c r="ABC340" s="50"/>
      <c r="ABD340" s="50"/>
      <c r="ABE340" s="50"/>
      <c r="ABF340" s="50"/>
      <c r="ABG340" s="50"/>
      <c r="ABH340" s="50"/>
      <c r="ABI340" s="50"/>
      <c r="ABJ340" s="50"/>
      <c r="ABK340" s="50"/>
      <c r="ABL340" s="50"/>
      <c r="ABM340" s="50"/>
      <c r="ABN340" s="50"/>
      <c r="ABO340" s="50"/>
      <c r="ABP340" s="50"/>
      <c r="ABQ340" s="50"/>
      <c r="ABR340" s="50"/>
      <c r="ABS340" s="50"/>
      <c r="ABT340" s="50"/>
      <c r="ABU340" s="50"/>
      <c r="ABV340" s="50"/>
      <c r="ABW340" s="50"/>
      <c r="ABX340" s="50"/>
      <c r="ABY340" s="50"/>
      <c r="ABZ340" s="50"/>
      <c r="ACA340" s="50"/>
      <c r="ACB340" s="50"/>
      <c r="ACC340" s="50"/>
      <c r="ACD340" s="50"/>
      <c r="ACE340" s="50"/>
      <c r="ACF340" s="50"/>
      <c r="ACG340" s="50"/>
      <c r="ACH340" s="50"/>
      <c r="ACI340" s="50"/>
      <c r="ACJ340" s="50"/>
      <c r="ACK340" s="50"/>
      <c r="ACL340" s="50"/>
      <c r="ACM340" s="50"/>
      <c r="ACN340" s="50"/>
      <c r="ACP340" s="50"/>
      <c r="ACR340" s="50"/>
      <c r="ACS340" s="50"/>
      <c r="ACT340" s="50"/>
      <c r="ACU340" s="50"/>
      <c r="ACV340" s="50"/>
      <c r="ACW340" s="50"/>
      <c r="ACX340" s="50"/>
      <c r="ACY340" s="50"/>
      <c r="ADD340" s="50"/>
      <c r="ADE340" s="50"/>
      <c r="ADF340" s="50"/>
      <c r="ADG340" s="50"/>
      <c r="ADH340" s="50"/>
      <c r="ADI340" s="50"/>
      <c r="ADJ340" s="50"/>
      <c r="ADK340" s="50"/>
      <c r="ADL340" s="50"/>
      <c r="ADM340" s="50"/>
      <c r="ADN340" s="50"/>
      <c r="ADO340" s="50"/>
      <c r="ADP340" s="50"/>
      <c r="ADQ340" s="50"/>
      <c r="ADR340" s="50"/>
      <c r="ADS340" s="50"/>
      <c r="ADT340" s="50"/>
      <c r="ADU340" s="50"/>
      <c r="ADV340" s="50"/>
      <c r="ADW340" s="50"/>
      <c r="ADX340" s="50"/>
      <c r="ADY340" s="50"/>
      <c r="ADZ340" s="50"/>
      <c r="AEA340" s="50"/>
      <c r="AEB340" s="50"/>
      <c r="AEC340" s="50"/>
      <c r="AED340" s="50"/>
      <c r="AEE340" s="50"/>
      <c r="AEF340" s="50"/>
      <c r="AEG340" s="50"/>
      <c r="AEH340" s="50"/>
      <c r="AEI340" s="50"/>
      <c r="AEJ340" s="50"/>
      <c r="AEK340" s="50"/>
      <c r="AEL340" s="50"/>
      <c r="AEM340" s="50"/>
      <c r="AEN340" s="50"/>
      <c r="AEO340" s="50"/>
      <c r="AEP340" s="50"/>
      <c r="AEQ340" s="50"/>
      <c r="AER340" s="50"/>
      <c r="AES340" s="50"/>
      <c r="AET340" s="50"/>
      <c r="AEU340" s="50"/>
      <c r="AEV340" s="50"/>
      <c r="AEW340" s="50"/>
      <c r="AEX340" s="50"/>
      <c r="AEY340" s="50"/>
      <c r="AEZ340" s="50"/>
      <c r="AFA340" s="50"/>
      <c r="AFB340" s="50"/>
      <c r="AFC340" s="50"/>
      <c r="AFD340" s="50"/>
      <c r="AFE340" s="50"/>
      <c r="AFF340" s="50"/>
      <c r="AFG340" s="50"/>
      <c r="AFH340" s="50"/>
      <c r="AFI340" s="50"/>
      <c r="AFJ340" s="50"/>
      <c r="AFK340" s="50"/>
      <c r="AFL340" s="50"/>
      <c r="AFM340" s="50"/>
      <c r="AFN340" s="50"/>
      <c r="AFO340" s="50"/>
      <c r="AFP340" s="50"/>
      <c r="AFQ340" s="50"/>
      <c r="AFR340" s="50"/>
      <c r="AFS340" s="50"/>
      <c r="AFT340" s="50"/>
      <c r="AFU340" s="50"/>
      <c r="AFV340" s="50"/>
      <c r="AFW340" s="50"/>
      <c r="AFX340" s="50"/>
      <c r="AFY340" s="50"/>
      <c r="AFZ340" s="50"/>
      <c r="AGA340" s="50"/>
      <c r="AGB340" s="50"/>
      <c r="AGC340" s="50"/>
      <c r="AGD340" s="50"/>
      <c r="AGE340" s="50"/>
      <c r="AGF340" s="50"/>
      <c r="AGG340" s="50"/>
      <c r="AGH340" s="50"/>
      <c r="AGI340" s="50"/>
      <c r="AGJ340" s="50"/>
      <c r="AGK340" s="50"/>
      <c r="AGL340" s="50"/>
      <c r="AGM340" s="50"/>
      <c r="AGN340" s="50"/>
      <c r="AGO340" s="50"/>
      <c r="AGP340" s="50"/>
      <c r="AGQ340" s="50"/>
      <c r="AGR340" s="50"/>
      <c r="AGS340" s="50"/>
      <c r="AGT340" s="50"/>
      <c r="AGU340" s="50"/>
      <c r="AGV340" s="50"/>
      <c r="AGW340" s="50"/>
      <c r="AGX340" s="50"/>
      <c r="AGY340" s="50"/>
      <c r="AGZ340" s="50"/>
      <c r="AHA340" s="50"/>
      <c r="AHB340" s="50"/>
      <c r="AHC340" s="50"/>
      <c r="AHD340" s="50"/>
      <c r="AHE340" s="50"/>
      <c r="AHF340" s="50"/>
      <c r="AHG340" s="50"/>
      <c r="AHH340" s="50"/>
      <c r="AHI340" s="50"/>
      <c r="AHJ340" s="50"/>
      <c r="AHK340" s="50"/>
      <c r="AHL340" s="50"/>
      <c r="AHM340" s="50"/>
      <c r="AHN340" s="50"/>
      <c r="AHO340" s="50"/>
      <c r="AHP340" s="50"/>
      <c r="AHQ340" s="50"/>
      <c r="AHR340" s="50"/>
      <c r="AHS340" s="50"/>
      <c r="AHT340" s="50"/>
      <c r="AHU340" s="50"/>
      <c r="AHV340" s="50"/>
      <c r="AHW340" s="50"/>
      <c r="AHX340" s="50"/>
      <c r="AHY340" s="50"/>
      <c r="AHZ340" s="50"/>
      <c r="AIA340" s="50"/>
      <c r="AIB340" s="50"/>
      <c r="AIC340" s="50"/>
      <c r="AID340" s="50"/>
      <c r="AIE340" s="50"/>
      <c r="AIF340" s="50"/>
      <c r="AIG340" s="50"/>
      <c r="AIH340" s="50"/>
      <c r="AII340" s="50"/>
      <c r="AIJ340" s="50"/>
      <c r="AIK340" s="50"/>
      <c r="AIL340" s="50"/>
      <c r="AIM340" s="50"/>
      <c r="AIN340" s="50"/>
      <c r="AIO340" s="50"/>
      <c r="AIP340" s="50"/>
      <c r="AIQ340" s="50"/>
      <c r="AIR340" s="50"/>
      <c r="AIS340" s="50"/>
      <c r="AIT340" s="50"/>
      <c r="AIU340" s="50"/>
      <c r="AIV340" s="50"/>
      <c r="AIW340" s="50"/>
      <c r="AIX340" s="50"/>
      <c r="AIY340" s="50"/>
      <c r="AIZ340" s="50"/>
      <c r="AJA340" s="50"/>
      <c r="AJB340" s="50"/>
      <c r="AJC340" s="50"/>
      <c r="AJD340" s="50"/>
      <c r="AJE340" s="50"/>
      <c r="AJF340" s="50"/>
      <c r="AJG340" s="50"/>
      <c r="AJH340" s="50"/>
      <c r="AJI340" s="50"/>
      <c r="AJJ340" s="50"/>
      <c r="AJK340" s="50"/>
      <c r="AJL340" s="50"/>
      <c r="AJM340" s="50"/>
      <c r="AJN340" s="50"/>
      <c r="AJO340" s="50"/>
      <c r="AJP340" s="50"/>
      <c r="AJQ340" s="50"/>
      <c r="AJR340" s="50"/>
      <c r="AJS340" s="50"/>
      <c r="AJT340" s="50"/>
      <c r="AJU340" s="50"/>
      <c r="AJV340" s="50"/>
      <c r="AJW340" s="50"/>
      <c r="AJX340" s="50"/>
      <c r="AJY340" s="50"/>
      <c r="AJZ340" s="50"/>
      <c r="AKA340" s="50"/>
      <c r="AKB340" s="50"/>
      <c r="AKC340" s="50"/>
      <c r="AKD340" s="50"/>
      <c r="AKE340" s="50"/>
      <c r="AKF340" s="50"/>
      <c r="AKG340" s="50"/>
      <c r="AKH340" s="50"/>
      <c r="AKI340" s="50"/>
      <c r="AKJ340" s="50"/>
      <c r="AKK340" s="50"/>
      <c r="AKL340" s="50"/>
      <c r="AKM340" s="50"/>
      <c r="AKN340" s="50"/>
      <c r="AKO340" s="50"/>
      <c r="AKP340" s="50"/>
      <c r="AKQ340" s="50"/>
      <c r="AKR340" s="50"/>
      <c r="AKS340" s="50"/>
      <c r="AKT340" s="50"/>
      <c r="AKU340" s="50"/>
      <c r="AKV340" s="50"/>
      <c r="AKW340" s="50"/>
      <c r="AKX340" s="50"/>
      <c r="AKY340" s="50"/>
      <c r="AKZ340" s="50"/>
      <c r="ALA340" s="50"/>
      <c r="ALB340" s="50"/>
      <c r="ALC340" s="50"/>
      <c r="ALD340" s="50"/>
      <c r="ALE340" s="50"/>
      <c r="ALF340" s="50"/>
      <c r="ALG340" s="50"/>
      <c r="ALH340" s="50"/>
      <c r="ALI340" s="50"/>
      <c r="ALJ340" s="50"/>
      <c r="ALK340" s="50"/>
      <c r="ALL340" s="50"/>
      <c r="ALM340" s="50"/>
      <c r="ALN340" s="50"/>
      <c r="ALO340" s="50"/>
      <c r="ALP340" s="50"/>
      <c r="ALQ340" s="50"/>
      <c r="ALR340" s="50"/>
      <c r="ALS340" s="50"/>
      <c r="ALT340" s="50"/>
      <c r="ALU340" s="50"/>
      <c r="ALV340" s="50"/>
      <c r="ALW340" s="50"/>
      <c r="ALX340" s="50"/>
      <c r="ALY340" s="50"/>
      <c r="ALZ340" s="50"/>
      <c r="AMA340" s="50"/>
      <c r="AMB340" s="50"/>
      <c r="AMC340" s="50"/>
      <c r="AMD340" s="50"/>
      <c r="AME340" s="50"/>
      <c r="AMF340" s="50"/>
      <c r="AMG340" s="50"/>
      <c r="AMH340" s="50"/>
      <c r="AMI340" s="50"/>
      <c r="AMJ340" s="50"/>
      <c r="AML340" s="50"/>
      <c r="AMN340" s="50"/>
      <c r="AMO340" s="50"/>
      <c r="AMP340" s="50"/>
      <c r="AMQ340" s="50"/>
      <c r="AMR340" s="50"/>
      <c r="AMS340" s="50"/>
      <c r="AMT340" s="50"/>
      <c r="AMU340" s="50"/>
      <c r="AMZ340" s="50"/>
      <c r="ANA340" s="50"/>
      <c r="ANB340" s="50"/>
      <c r="ANC340" s="50"/>
      <c r="AND340" s="50"/>
      <c r="ANE340" s="50"/>
      <c r="ANF340" s="50"/>
      <c r="ANG340" s="50"/>
      <c r="ANH340" s="50"/>
      <c r="ANI340" s="50"/>
      <c r="ANJ340" s="50"/>
      <c r="ANK340" s="50"/>
      <c r="ANL340" s="50"/>
      <c r="ANM340" s="50"/>
      <c r="ANN340" s="50"/>
      <c r="ANO340" s="50"/>
      <c r="ANP340" s="50"/>
      <c r="ANQ340" s="50"/>
      <c r="ANR340" s="50"/>
      <c r="ANS340" s="50"/>
      <c r="ANT340" s="50"/>
      <c r="ANU340" s="50"/>
      <c r="ANV340" s="50"/>
      <c r="ANW340" s="50"/>
      <c r="ANX340" s="50"/>
      <c r="ANY340" s="50"/>
      <c r="ANZ340" s="50"/>
      <c r="AOA340" s="50"/>
      <c r="AOB340" s="50"/>
      <c r="AOC340" s="50"/>
      <c r="AOD340" s="50"/>
      <c r="AOE340" s="50"/>
      <c r="AOF340" s="50"/>
      <c r="AOG340" s="50"/>
      <c r="AOH340" s="50"/>
      <c r="AOI340" s="50"/>
      <c r="AOJ340" s="50"/>
      <c r="AOK340" s="50"/>
      <c r="AOL340" s="50"/>
      <c r="AOM340" s="50"/>
      <c r="AON340" s="50"/>
      <c r="AOO340" s="50"/>
      <c r="AOP340" s="50"/>
      <c r="AOQ340" s="50"/>
      <c r="AOR340" s="50"/>
      <c r="AOS340" s="50"/>
      <c r="AOT340" s="50"/>
      <c r="AOU340" s="50"/>
      <c r="AOV340" s="50"/>
      <c r="AOW340" s="50"/>
      <c r="AOX340" s="50"/>
      <c r="AOY340" s="50"/>
      <c r="AOZ340" s="50"/>
      <c r="APA340" s="50"/>
      <c r="APB340" s="50"/>
      <c r="APC340" s="50"/>
      <c r="APD340" s="50"/>
      <c r="APE340" s="50"/>
      <c r="APF340" s="50"/>
      <c r="APG340" s="50"/>
      <c r="APH340" s="50"/>
      <c r="API340" s="50"/>
      <c r="APJ340" s="50"/>
      <c r="APK340" s="50"/>
      <c r="APL340" s="50"/>
      <c r="APM340" s="50"/>
      <c r="APN340" s="50"/>
      <c r="APO340" s="50"/>
      <c r="APP340" s="50"/>
      <c r="APQ340" s="50"/>
      <c r="APR340" s="50"/>
      <c r="APS340" s="50"/>
      <c r="APT340" s="50"/>
      <c r="APU340" s="50"/>
      <c r="APV340" s="50"/>
      <c r="APW340" s="50"/>
      <c r="APX340" s="50"/>
      <c r="APY340" s="50"/>
      <c r="APZ340" s="50"/>
      <c r="AQA340" s="50"/>
      <c r="AQB340" s="50"/>
      <c r="AQC340" s="50"/>
      <c r="AQD340" s="50"/>
      <c r="AQE340" s="50"/>
      <c r="AQF340" s="50"/>
      <c r="AQG340" s="50"/>
      <c r="AQH340" s="50"/>
      <c r="AQI340" s="50"/>
      <c r="AQJ340" s="50"/>
      <c r="AQK340" s="50"/>
      <c r="AQL340" s="50"/>
      <c r="AQM340" s="50"/>
      <c r="AQN340" s="50"/>
      <c r="AQO340" s="50"/>
      <c r="AQP340" s="50"/>
      <c r="AQQ340" s="50"/>
      <c r="AQR340" s="50"/>
      <c r="AQS340" s="50"/>
      <c r="AQT340" s="50"/>
      <c r="AQU340" s="50"/>
      <c r="AQV340" s="50"/>
      <c r="AQW340" s="50"/>
      <c r="AQX340" s="50"/>
      <c r="AQY340" s="50"/>
      <c r="AQZ340" s="50"/>
      <c r="ARA340" s="50"/>
      <c r="ARB340" s="50"/>
      <c r="ARC340" s="50"/>
      <c r="ARD340" s="50"/>
      <c r="ARE340" s="50"/>
      <c r="ARF340" s="50"/>
      <c r="ARG340" s="50"/>
      <c r="ARH340" s="50"/>
      <c r="ARI340" s="50"/>
      <c r="ARJ340" s="50"/>
      <c r="ARK340" s="50"/>
      <c r="ARL340" s="50"/>
      <c r="ARM340" s="50"/>
      <c r="ARN340" s="50"/>
      <c r="ARO340" s="50"/>
      <c r="ARP340" s="50"/>
      <c r="ARQ340" s="50"/>
      <c r="ARR340" s="50"/>
      <c r="ARS340" s="50"/>
      <c r="ART340" s="50"/>
      <c r="ARU340" s="50"/>
      <c r="ARV340" s="50"/>
      <c r="ARW340" s="50"/>
      <c r="ARX340" s="50"/>
      <c r="ARY340" s="50"/>
      <c r="ARZ340" s="50"/>
      <c r="ASA340" s="50"/>
      <c r="ASB340" s="50"/>
      <c r="ASC340" s="50"/>
      <c r="ASD340" s="50"/>
      <c r="ASE340" s="50"/>
      <c r="ASF340" s="50"/>
      <c r="ASG340" s="50"/>
      <c r="ASH340" s="50"/>
      <c r="ASI340" s="50"/>
      <c r="ASJ340" s="50"/>
      <c r="ASK340" s="50"/>
      <c r="ASL340" s="50"/>
      <c r="ASM340" s="50"/>
      <c r="ASN340" s="50"/>
      <c r="ASO340" s="50"/>
      <c r="ASP340" s="50"/>
      <c r="ASQ340" s="50"/>
      <c r="ASR340" s="50"/>
      <c r="ASS340" s="50"/>
      <c r="AST340" s="50"/>
      <c r="ASU340" s="50"/>
      <c r="ASV340" s="50"/>
      <c r="ASW340" s="50"/>
      <c r="ASX340" s="50"/>
      <c r="ASY340" s="50"/>
      <c r="ASZ340" s="50"/>
      <c r="ATA340" s="50"/>
      <c r="ATB340" s="50"/>
      <c r="ATC340" s="50"/>
      <c r="ATD340" s="50"/>
      <c r="ATE340" s="50"/>
      <c r="ATF340" s="50"/>
      <c r="ATG340" s="50"/>
      <c r="ATH340" s="50"/>
      <c r="ATI340" s="50"/>
      <c r="ATJ340" s="50"/>
      <c r="ATK340" s="50"/>
      <c r="ATL340" s="50"/>
      <c r="ATM340" s="50"/>
      <c r="ATN340" s="50"/>
      <c r="ATO340" s="50"/>
      <c r="ATP340" s="50"/>
      <c r="ATQ340" s="50"/>
      <c r="ATR340" s="50"/>
      <c r="ATS340" s="50"/>
      <c r="ATT340" s="50"/>
      <c r="ATU340" s="50"/>
      <c r="ATV340" s="50"/>
      <c r="ATW340" s="50"/>
      <c r="ATX340" s="50"/>
      <c r="ATY340" s="50"/>
      <c r="ATZ340" s="50"/>
      <c r="AUA340" s="50"/>
      <c r="AUB340" s="50"/>
      <c r="AUC340" s="50"/>
      <c r="AUD340" s="50"/>
      <c r="AUE340" s="50"/>
      <c r="AUF340" s="50"/>
      <c r="AUG340" s="50"/>
      <c r="AUH340" s="50"/>
      <c r="AUI340" s="50"/>
      <c r="AUJ340" s="50"/>
      <c r="AUK340" s="50"/>
      <c r="AUL340" s="50"/>
      <c r="AUM340" s="50"/>
      <c r="AUN340" s="50"/>
      <c r="AUO340" s="50"/>
      <c r="AUP340" s="50"/>
      <c r="AUQ340" s="50"/>
      <c r="AUR340" s="50"/>
      <c r="AUS340" s="50"/>
      <c r="AUT340" s="50"/>
      <c r="AUU340" s="50"/>
      <c r="AUV340" s="50"/>
      <c r="AUW340" s="50"/>
      <c r="AUX340" s="50"/>
      <c r="AUY340" s="50"/>
      <c r="AUZ340" s="50"/>
      <c r="AVA340" s="50"/>
      <c r="AVB340" s="50"/>
      <c r="AVC340" s="50"/>
      <c r="AVD340" s="50"/>
      <c r="AVE340" s="50"/>
      <c r="AVF340" s="50"/>
      <c r="AVG340" s="50"/>
      <c r="AVH340" s="50"/>
      <c r="AVI340" s="50"/>
      <c r="AVJ340" s="50"/>
      <c r="AVK340" s="50"/>
      <c r="AVL340" s="50"/>
      <c r="AVM340" s="50"/>
      <c r="AVN340" s="50"/>
      <c r="AVO340" s="50"/>
      <c r="AVP340" s="50"/>
      <c r="AVQ340" s="50"/>
      <c r="AVR340" s="50"/>
      <c r="AVS340" s="50"/>
      <c r="AVT340" s="50"/>
      <c r="AVU340" s="50"/>
      <c r="AVV340" s="50"/>
      <c r="AVW340" s="50"/>
      <c r="AVX340" s="50"/>
      <c r="AVY340" s="50"/>
      <c r="AVZ340" s="50"/>
      <c r="AWA340" s="50"/>
      <c r="AWB340" s="50"/>
      <c r="AWC340" s="50"/>
      <c r="AWD340" s="50"/>
      <c r="AWE340" s="50"/>
      <c r="AWF340" s="50"/>
      <c r="AWH340" s="50"/>
      <c r="AWJ340" s="50"/>
      <c r="AWK340" s="50"/>
      <c r="AWL340" s="50"/>
      <c r="AWM340" s="50"/>
      <c r="AWN340" s="50"/>
      <c r="AWO340" s="50"/>
      <c r="AWP340" s="50"/>
      <c r="AWQ340" s="50"/>
      <c r="AWV340" s="50"/>
      <c r="AWW340" s="50"/>
      <c r="AWX340" s="50"/>
      <c r="AWY340" s="50"/>
      <c r="AWZ340" s="50"/>
      <c r="AXA340" s="50"/>
      <c r="AXB340" s="50"/>
      <c r="AXC340" s="50"/>
      <c r="AXD340" s="50"/>
      <c r="AXE340" s="50"/>
      <c r="AXF340" s="50"/>
      <c r="AXG340" s="50"/>
      <c r="AXH340" s="50"/>
      <c r="AXI340" s="50"/>
      <c r="AXJ340" s="50"/>
      <c r="AXK340" s="50"/>
      <c r="AXL340" s="50"/>
      <c r="AXM340" s="50"/>
      <c r="AXN340" s="50"/>
      <c r="AXO340" s="50"/>
      <c r="AXP340" s="50"/>
      <c r="AXQ340" s="50"/>
      <c r="AXR340" s="50"/>
      <c r="AXS340" s="50"/>
      <c r="AXT340" s="50"/>
      <c r="AXU340" s="50"/>
      <c r="AXV340" s="50"/>
      <c r="AXW340" s="50"/>
      <c r="AXX340" s="50"/>
      <c r="AXY340" s="50"/>
      <c r="AXZ340" s="50"/>
      <c r="AYA340" s="50"/>
      <c r="AYB340" s="50"/>
      <c r="AYC340" s="50"/>
      <c r="AYD340" s="50"/>
      <c r="AYE340" s="50"/>
      <c r="AYF340" s="50"/>
      <c r="AYG340" s="50"/>
      <c r="AYH340" s="50"/>
      <c r="AYI340" s="50"/>
      <c r="AYJ340" s="50"/>
      <c r="AYK340" s="50"/>
      <c r="AYL340" s="50"/>
      <c r="AYM340" s="50"/>
      <c r="AYN340" s="50"/>
      <c r="AYO340" s="50"/>
      <c r="AYP340" s="50"/>
      <c r="AYQ340" s="50"/>
      <c r="AYR340" s="50"/>
      <c r="AYS340" s="50"/>
      <c r="AYT340" s="50"/>
      <c r="AYU340" s="50"/>
      <c r="AYV340" s="50"/>
      <c r="AYW340" s="50"/>
      <c r="AYX340" s="50"/>
      <c r="AYY340" s="50"/>
      <c r="AYZ340" s="50"/>
      <c r="AZA340" s="50"/>
      <c r="AZB340" s="50"/>
      <c r="AZC340" s="50"/>
      <c r="AZD340" s="50"/>
      <c r="AZE340" s="50"/>
      <c r="AZF340" s="50"/>
      <c r="AZG340" s="50"/>
      <c r="AZH340" s="50"/>
      <c r="AZI340" s="50"/>
      <c r="AZJ340" s="50"/>
      <c r="AZK340" s="50"/>
      <c r="AZL340" s="50"/>
      <c r="AZM340" s="50"/>
      <c r="AZN340" s="50"/>
      <c r="AZO340" s="50"/>
      <c r="AZP340" s="50"/>
      <c r="AZQ340" s="50"/>
      <c r="AZR340" s="50"/>
      <c r="AZS340" s="50"/>
      <c r="AZT340" s="50"/>
      <c r="AZU340" s="50"/>
      <c r="AZV340" s="50"/>
      <c r="AZW340" s="50"/>
      <c r="AZX340" s="50"/>
      <c r="AZY340" s="50"/>
      <c r="AZZ340" s="50"/>
      <c r="BAA340" s="50"/>
      <c r="BAB340" s="50"/>
      <c r="BAC340" s="50"/>
      <c r="BAD340" s="50"/>
      <c r="BAE340" s="50"/>
      <c r="BAF340" s="50"/>
      <c r="BAG340" s="50"/>
      <c r="BAH340" s="50"/>
      <c r="BAI340" s="50"/>
      <c r="BAJ340" s="50"/>
      <c r="BAK340" s="50"/>
      <c r="BAL340" s="50"/>
      <c r="BAM340" s="50"/>
      <c r="BAN340" s="50"/>
      <c r="BAO340" s="50"/>
      <c r="BAP340" s="50"/>
      <c r="BAQ340" s="50"/>
      <c r="BAR340" s="50"/>
      <c r="BAS340" s="50"/>
      <c r="BAT340" s="50"/>
      <c r="BAU340" s="50"/>
      <c r="BAV340" s="50"/>
      <c r="BAW340" s="50"/>
      <c r="BAX340" s="50"/>
      <c r="BAY340" s="50"/>
      <c r="BAZ340" s="50"/>
      <c r="BBA340" s="50"/>
      <c r="BBB340" s="50"/>
      <c r="BBC340" s="50"/>
      <c r="BBD340" s="50"/>
      <c r="BBE340" s="50"/>
      <c r="BBF340" s="50"/>
      <c r="BBG340" s="50"/>
      <c r="BBH340" s="50"/>
      <c r="BBI340" s="50"/>
      <c r="BBJ340" s="50"/>
      <c r="BBK340" s="50"/>
      <c r="BBL340" s="50"/>
      <c r="BBM340" s="50"/>
      <c r="BBN340" s="50"/>
      <c r="BBO340" s="50"/>
      <c r="BBP340" s="50"/>
      <c r="BBQ340" s="50"/>
      <c r="BBR340" s="50"/>
      <c r="BBS340" s="50"/>
      <c r="BBT340" s="50"/>
      <c r="BBU340" s="50"/>
      <c r="BBV340" s="50"/>
      <c r="BBW340" s="50"/>
      <c r="BBX340" s="50"/>
      <c r="BBY340" s="50"/>
      <c r="BBZ340" s="50"/>
      <c r="BCA340" s="50"/>
      <c r="BCB340" s="50"/>
      <c r="BCC340" s="50"/>
      <c r="BCD340" s="50"/>
      <c r="BCE340" s="50"/>
      <c r="BCF340" s="50"/>
      <c r="BCG340" s="50"/>
      <c r="BCH340" s="50"/>
      <c r="BCI340" s="50"/>
      <c r="BCJ340" s="50"/>
      <c r="BCK340" s="50"/>
      <c r="BCL340" s="50"/>
      <c r="BCM340" s="50"/>
      <c r="BCN340" s="50"/>
      <c r="BCO340" s="50"/>
      <c r="BCP340" s="50"/>
      <c r="BCQ340" s="50"/>
      <c r="BCR340" s="50"/>
      <c r="BCS340" s="50"/>
      <c r="BCT340" s="50"/>
      <c r="BCU340" s="50"/>
      <c r="BCV340" s="50"/>
      <c r="BCW340" s="50"/>
      <c r="BCX340" s="50"/>
      <c r="BCY340" s="50"/>
      <c r="BCZ340" s="50"/>
      <c r="BDA340" s="50"/>
      <c r="BDB340" s="50"/>
      <c r="BDC340" s="50"/>
      <c r="BDD340" s="50"/>
      <c r="BDE340" s="50"/>
      <c r="BDF340" s="50"/>
      <c r="BDG340" s="50"/>
      <c r="BDH340" s="50"/>
      <c r="BDI340" s="50"/>
      <c r="BDJ340" s="50"/>
      <c r="BDK340" s="50"/>
      <c r="BDL340" s="50"/>
      <c r="BDM340" s="50"/>
      <c r="BDN340" s="50"/>
      <c r="BDO340" s="50"/>
      <c r="BDP340" s="50"/>
      <c r="BDQ340" s="50"/>
      <c r="BDR340" s="50"/>
      <c r="BDS340" s="50"/>
      <c r="BDT340" s="50"/>
      <c r="BDU340" s="50"/>
      <c r="BDV340" s="50"/>
      <c r="BDW340" s="50"/>
      <c r="BDX340" s="50"/>
      <c r="BDY340" s="50"/>
      <c r="BDZ340" s="50"/>
      <c r="BEA340" s="50"/>
      <c r="BEB340" s="50"/>
      <c r="BEC340" s="50"/>
      <c r="BED340" s="50"/>
      <c r="BEE340" s="50"/>
      <c r="BEF340" s="50"/>
      <c r="BEG340" s="50"/>
      <c r="BEH340" s="50"/>
      <c r="BEI340" s="50"/>
      <c r="BEJ340" s="50"/>
      <c r="BEK340" s="50"/>
      <c r="BEL340" s="50"/>
      <c r="BEM340" s="50"/>
      <c r="BEN340" s="50"/>
      <c r="BEO340" s="50"/>
      <c r="BEP340" s="50"/>
      <c r="BEQ340" s="50"/>
      <c r="BER340" s="50"/>
      <c r="BES340" s="50"/>
      <c r="BET340" s="50"/>
      <c r="BEU340" s="50"/>
      <c r="BEV340" s="50"/>
      <c r="BEW340" s="50"/>
      <c r="BEX340" s="50"/>
      <c r="BEY340" s="50"/>
      <c r="BEZ340" s="50"/>
      <c r="BFA340" s="50"/>
      <c r="BFB340" s="50"/>
      <c r="BFC340" s="50"/>
      <c r="BFD340" s="50"/>
      <c r="BFE340" s="50"/>
      <c r="BFF340" s="50"/>
      <c r="BFG340" s="50"/>
      <c r="BFH340" s="50"/>
      <c r="BFI340" s="50"/>
      <c r="BFJ340" s="50"/>
      <c r="BFK340" s="50"/>
      <c r="BFL340" s="50"/>
      <c r="BFM340" s="50"/>
      <c r="BFN340" s="50"/>
      <c r="BFO340" s="50"/>
      <c r="BFP340" s="50"/>
      <c r="BFQ340" s="50"/>
      <c r="BFR340" s="50"/>
      <c r="BFS340" s="50"/>
      <c r="BFT340" s="50"/>
      <c r="BFU340" s="50"/>
      <c r="BFV340" s="50"/>
      <c r="BFW340" s="50"/>
      <c r="BFX340" s="50"/>
      <c r="BFY340" s="50"/>
      <c r="BFZ340" s="50"/>
      <c r="BGA340" s="50"/>
      <c r="BGB340" s="50"/>
      <c r="BGD340" s="50"/>
      <c r="BGF340" s="50"/>
      <c r="BGG340" s="50"/>
      <c r="BGH340" s="50"/>
      <c r="BGI340" s="50"/>
      <c r="BGJ340" s="50"/>
      <c r="BGK340" s="50"/>
      <c r="BGL340" s="50"/>
      <c r="BGM340" s="50"/>
      <c r="BGR340" s="50"/>
      <c r="BGS340" s="50"/>
      <c r="BGT340" s="50"/>
      <c r="BGU340" s="50"/>
      <c r="BGV340" s="50"/>
      <c r="BGW340" s="50"/>
      <c r="BGX340" s="50"/>
      <c r="BGY340" s="50"/>
      <c r="BGZ340" s="50"/>
      <c r="BHA340" s="50"/>
      <c r="BHB340" s="50"/>
      <c r="BHC340" s="50"/>
      <c r="BHD340" s="50"/>
      <c r="BHE340" s="50"/>
      <c r="BHF340" s="50"/>
      <c r="BHG340" s="50"/>
      <c r="BHH340" s="50"/>
      <c r="BHI340" s="50"/>
      <c r="BHJ340" s="50"/>
      <c r="BHK340" s="50"/>
      <c r="BHL340" s="50"/>
      <c r="BHM340" s="50"/>
      <c r="BHN340" s="50"/>
      <c r="BHO340" s="50"/>
      <c r="BHP340" s="50"/>
      <c r="BHQ340" s="50"/>
      <c r="BHR340" s="50"/>
      <c r="BHS340" s="50"/>
      <c r="BHT340" s="50"/>
      <c r="BHU340" s="50"/>
      <c r="BHV340" s="50"/>
      <c r="BHW340" s="50"/>
      <c r="BHX340" s="50"/>
      <c r="BHY340" s="50"/>
      <c r="BHZ340" s="50"/>
      <c r="BIA340" s="50"/>
      <c r="BIB340" s="50"/>
      <c r="BIC340" s="50"/>
      <c r="BID340" s="50"/>
      <c r="BIE340" s="50"/>
      <c r="BIF340" s="50"/>
      <c r="BIG340" s="50"/>
      <c r="BIH340" s="50"/>
      <c r="BII340" s="50"/>
      <c r="BIJ340" s="50"/>
      <c r="BIK340" s="50"/>
      <c r="BIL340" s="50"/>
      <c r="BIM340" s="50"/>
      <c r="BIN340" s="50"/>
      <c r="BIO340" s="50"/>
      <c r="BIP340" s="50"/>
      <c r="BIQ340" s="50"/>
      <c r="BIR340" s="50"/>
      <c r="BIS340" s="50"/>
      <c r="BIT340" s="50"/>
      <c r="BIU340" s="50"/>
      <c r="BIV340" s="50"/>
      <c r="BIW340" s="50"/>
      <c r="BIX340" s="50"/>
      <c r="BIY340" s="50"/>
      <c r="BIZ340" s="50"/>
      <c r="BJA340" s="50"/>
      <c r="BJB340" s="50"/>
      <c r="BJC340" s="50"/>
      <c r="BJD340" s="50"/>
      <c r="BJE340" s="50"/>
      <c r="BJF340" s="50"/>
      <c r="BJG340" s="50"/>
      <c r="BJH340" s="50"/>
      <c r="BJI340" s="50"/>
      <c r="BJJ340" s="50"/>
      <c r="BJK340" s="50"/>
      <c r="BJL340" s="50"/>
      <c r="BJM340" s="50"/>
      <c r="BJN340" s="50"/>
      <c r="BJO340" s="50"/>
      <c r="BJP340" s="50"/>
      <c r="BJQ340" s="50"/>
      <c r="BJR340" s="50"/>
      <c r="BJS340" s="50"/>
      <c r="BJT340" s="50"/>
      <c r="BJU340" s="50"/>
      <c r="BJV340" s="50"/>
      <c r="BJW340" s="50"/>
      <c r="BJX340" s="50"/>
      <c r="BJY340" s="50"/>
      <c r="BJZ340" s="50"/>
      <c r="BKA340" s="50"/>
      <c r="BKB340" s="50"/>
      <c r="BKC340" s="50"/>
      <c r="BKD340" s="50"/>
      <c r="BKE340" s="50"/>
      <c r="BKF340" s="50"/>
      <c r="BKG340" s="50"/>
      <c r="BKH340" s="50"/>
      <c r="BKI340" s="50"/>
      <c r="BKJ340" s="50"/>
      <c r="BKK340" s="50"/>
      <c r="BKL340" s="50"/>
      <c r="BKM340" s="50"/>
      <c r="BKN340" s="50"/>
      <c r="BKO340" s="50"/>
      <c r="BKP340" s="50"/>
      <c r="BKQ340" s="50"/>
      <c r="BKR340" s="50"/>
      <c r="BKS340" s="50"/>
      <c r="BKT340" s="50"/>
      <c r="BKU340" s="50"/>
      <c r="BKV340" s="50"/>
      <c r="BKW340" s="50"/>
      <c r="BKX340" s="50"/>
      <c r="BKY340" s="50"/>
      <c r="BKZ340" s="50"/>
      <c r="BLA340" s="50"/>
      <c r="BLB340" s="50"/>
      <c r="BLC340" s="50"/>
      <c r="BLD340" s="50"/>
      <c r="BLE340" s="50"/>
      <c r="BLF340" s="50"/>
      <c r="BLG340" s="50"/>
      <c r="BLH340" s="50"/>
      <c r="BLI340" s="50"/>
      <c r="BLJ340" s="50"/>
      <c r="BLK340" s="50"/>
      <c r="BLL340" s="50"/>
      <c r="BLM340" s="50"/>
      <c r="BLN340" s="50"/>
      <c r="BLO340" s="50"/>
      <c r="BLP340" s="50"/>
      <c r="BLQ340" s="50"/>
      <c r="BLR340" s="50"/>
      <c r="BLS340" s="50"/>
      <c r="BLT340" s="50"/>
      <c r="BLU340" s="50"/>
      <c r="BLV340" s="50"/>
      <c r="BLW340" s="50"/>
      <c r="BLX340" s="50"/>
      <c r="BLY340" s="50"/>
      <c r="BLZ340" s="50"/>
      <c r="BMA340" s="50"/>
      <c r="BMB340" s="50"/>
      <c r="BMC340" s="50"/>
      <c r="BMD340" s="50"/>
      <c r="BME340" s="50"/>
      <c r="BMF340" s="50"/>
      <c r="BMG340" s="50"/>
      <c r="BMH340" s="50"/>
      <c r="BMI340" s="50"/>
      <c r="BMJ340" s="50"/>
      <c r="BMK340" s="50"/>
      <c r="BML340" s="50"/>
      <c r="BMM340" s="50"/>
      <c r="BMN340" s="50"/>
      <c r="BMO340" s="50"/>
      <c r="BMP340" s="50"/>
      <c r="BMQ340" s="50"/>
      <c r="BMR340" s="50"/>
      <c r="BMS340" s="50"/>
      <c r="BMT340" s="50"/>
      <c r="BMU340" s="50"/>
      <c r="BMV340" s="50"/>
      <c r="BMW340" s="50"/>
      <c r="BMX340" s="50"/>
      <c r="BMY340" s="50"/>
      <c r="BMZ340" s="50"/>
      <c r="BNA340" s="50"/>
      <c r="BNB340" s="50"/>
      <c r="BNC340" s="50"/>
      <c r="BND340" s="50"/>
      <c r="BNE340" s="50"/>
      <c r="BNF340" s="50"/>
      <c r="BNG340" s="50"/>
      <c r="BNH340" s="50"/>
      <c r="BNI340" s="50"/>
      <c r="BNJ340" s="50"/>
      <c r="BNK340" s="50"/>
      <c r="BNL340" s="50"/>
      <c r="BNM340" s="50"/>
      <c r="BNN340" s="50"/>
      <c r="BNO340" s="50"/>
      <c r="BNP340" s="50"/>
      <c r="BNQ340" s="50"/>
      <c r="BNR340" s="50"/>
      <c r="BNS340" s="50"/>
      <c r="BNT340" s="50"/>
      <c r="BNU340" s="50"/>
      <c r="BNV340" s="50"/>
      <c r="BNW340" s="50"/>
      <c r="BNX340" s="50"/>
      <c r="BNY340" s="50"/>
      <c r="BNZ340" s="50"/>
      <c r="BOA340" s="50"/>
      <c r="BOB340" s="50"/>
      <c r="BOC340" s="50"/>
      <c r="BOD340" s="50"/>
      <c r="BOE340" s="50"/>
      <c r="BOF340" s="50"/>
      <c r="BOG340" s="50"/>
      <c r="BOH340" s="50"/>
      <c r="BOI340" s="50"/>
      <c r="BOJ340" s="50"/>
      <c r="BOK340" s="50"/>
      <c r="BOL340" s="50"/>
      <c r="BOM340" s="50"/>
      <c r="BON340" s="50"/>
      <c r="BOO340" s="50"/>
      <c r="BOP340" s="50"/>
      <c r="BOQ340" s="50"/>
      <c r="BOR340" s="50"/>
      <c r="BOS340" s="50"/>
      <c r="BOT340" s="50"/>
      <c r="BOU340" s="50"/>
      <c r="BOV340" s="50"/>
      <c r="BOW340" s="50"/>
      <c r="BOX340" s="50"/>
      <c r="BOY340" s="50"/>
      <c r="BOZ340" s="50"/>
      <c r="BPA340" s="50"/>
      <c r="BPB340" s="50"/>
      <c r="BPC340" s="50"/>
      <c r="BPD340" s="50"/>
      <c r="BPE340" s="50"/>
      <c r="BPF340" s="50"/>
      <c r="BPG340" s="50"/>
      <c r="BPH340" s="50"/>
      <c r="BPI340" s="50"/>
      <c r="BPJ340" s="50"/>
      <c r="BPK340" s="50"/>
      <c r="BPL340" s="50"/>
      <c r="BPM340" s="50"/>
      <c r="BPN340" s="50"/>
      <c r="BPO340" s="50"/>
      <c r="BPP340" s="50"/>
      <c r="BPQ340" s="50"/>
      <c r="BPR340" s="50"/>
      <c r="BPS340" s="50"/>
      <c r="BPT340" s="50"/>
      <c r="BPU340" s="50"/>
      <c r="BPV340" s="50"/>
      <c r="BPW340" s="50"/>
      <c r="BPX340" s="50"/>
      <c r="BPZ340" s="50"/>
      <c r="BQB340" s="50"/>
      <c r="BQC340" s="50"/>
      <c r="BQD340" s="50"/>
      <c r="BQE340" s="50"/>
      <c r="BQF340" s="50"/>
      <c r="BQG340" s="50"/>
      <c r="BQH340" s="50"/>
      <c r="BQI340" s="50"/>
      <c r="BQN340" s="50"/>
      <c r="BQO340" s="50"/>
      <c r="BQP340" s="50"/>
      <c r="BQQ340" s="50"/>
      <c r="BQR340" s="50"/>
      <c r="BQS340" s="50"/>
      <c r="BQT340" s="50"/>
      <c r="BQU340" s="50"/>
      <c r="BQV340" s="50"/>
      <c r="BQW340" s="50"/>
      <c r="BQX340" s="50"/>
      <c r="BQY340" s="50"/>
      <c r="BQZ340" s="50"/>
      <c r="BRA340" s="50"/>
      <c r="BRB340" s="50"/>
      <c r="BRC340" s="50"/>
      <c r="BRD340" s="50"/>
      <c r="BRE340" s="50"/>
      <c r="BRF340" s="50"/>
      <c r="BRG340" s="50"/>
      <c r="BRH340" s="50"/>
      <c r="BRI340" s="50"/>
      <c r="BRJ340" s="50"/>
      <c r="BRK340" s="50"/>
      <c r="BRL340" s="50"/>
      <c r="BRM340" s="50"/>
      <c r="BRN340" s="50"/>
      <c r="BRO340" s="50"/>
      <c r="BRP340" s="50"/>
      <c r="BRQ340" s="50"/>
      <c r="BRR340" s="50"/>
      <c r="BRS340" s="50"/>
      <c r="BRT340" s="50"/>
      <c r="BRU340" s="50"/>
      <c r="BRV340" s="50"/>
      <c r="BRW340" s="50"/>
      <c r="BRX340" s="50"/>
      <c r="BRY340" s="50"/>
      <c r="BRZ340" s="50"/>
      <c r="BSA340" s="50"/>
      <c r="BSB340" s="50"/>
      <c r="BSC340" s="50"/>
      <c r="BSD340" s="50"/>
      <c r="BSE340" s="50"/>
      <c r="BSF340" s="50"/>
      <c r="BSG340" s="50"/>
      <c r="BSH340" s="50"/>
      <c r="BSI340" s="50"/>
      <c r="BSJ340" s="50"/>
      <c r="BSK340" s="50"/>
      <c r="BSL340" s="50"/>
      <c r="BSM340" s="50"/>
      <c r="BSN340" s="50"/>
      <c r="BSO340" s="50"/>
      <c r="BSP340" s="50"/>
      <c r="BSQ340" s="50"/>
      <c r="BSR340" s="50"/>
      <c r="BSS340" s="50"/>
      <c r="BST340" s="50"/>
      <c r="BSU340" s="50"/>
      <c r="BSV340" s="50"/>
      <c r="BSW340" s="50"/>
      <c r="BSX340" s="50"/>
      <c r="BSY340" s="50"/>
      <c r="BSZ340" s="50"/>
      <c r="BTA340" s="50"/>
      <c r="BTB340" s="50"/>
      <c r="BTC340" s="50"/>
      <c r="BTD340" s="50"/>
      <c r="BTE340" s="50"/>
      <c r="BTF340" s="50"/>
      <c r="BTG340" s="50"/>
      <c r="BTH340" s="50"/>
      <c r="BTI340" s="50"/>
      <c r="BTJ340" s="50"/>
      <c r="BTK340" s="50"/>
      <c r="BTL340" s="50"/>
      <c r="BTM340" s="50"/>
      <c r="BTN340" s="50"/>
      <c r="BTO340" s="50"/>
      <c r="BTP340" s="50"/>
      <c r="BTQ340" s="50"/>
      <c r="BTR340" s="50"/>
      <c r="BTS340" s="50"/>
      <c r="BTT340" s="50"/>
      <c r="BTU340" s="50"/>
      <c r="BTV340" s="50"/>
      <c r="BTW340" s="50"/>
      <c r="BTX340" s="50"/>
      <c r="BTY340" s="50"/>
      <c r="BTZ340" s="50"/>
      <c r="BUA340" s="50"/>
      <c r="BUB340" s="50"/>
      <c r="BUC340" s="50"/>
      <c r="BUD340" s="50"/>
      <c r="BUE340" s="50"/>
      <c r="BUF340" s="50"/>
      <c r="BUG340" s="50"/>
      <c r="BUH340" s="50"/>
      <c r="BUI340" s="50"/>
      <c r="BUJ340" s="50"/>
      <c r="BUK340" s="50"/>
      <c r="BUL340" s="50"/>
      <c r="BUM340" s="50"/>
      <c r="BUN340" s="50"/>
      <c r="BUO340" s="50"/>
      <c r="BUP340" s="50"/>
      <c r="BUQ340" s="50"/>
      <c r="BUR340" s="50"/>
      <c r="BUS340" s="50"/>
      <c r="BUT340" s="50"/>
      <c r="BUU340" s="50"/>
      <c r="BUV340" s="50"/>
      <c r="BUW340" s="50"/>
      <c r="BUX340" s="50"/>
      <c r="BUY340" s="50"/>
      <c r="BUZ340" s="50"/>
      <c r="BVA340" s="50"/>
      <c r="BVB340" s="50"/>
      <c r="BVC340" s="50"/>
      <c r="BVD340" s="50"/>
      <c r="BVE340" s="50"/>
      <c r="BVF340" s="50"/>
      <c r="BVG340" s="50"/>
      <c r="BVH340" s="50"/>
      <c r="BVI340" s="50"/>
      <c r="BVJ340" s="50"/>
      <c r="BVK340" s="50"/>
      <c r="BVL340" s="50"/>
      <c r="BVM340" s="50"/>
      <c r="BVN340" s="50"/>
      <c r="BVO340" s="50"/>
      <c r="BVP340" s="50"/>
      <c r="BVQ340" s="50"/>
      <c r="BVR340" s="50"/>
      <c r="BVS340" s="50"/>
      <c r="BVT340" s="50"/>
      <c r="BVU340" s="50"/>
      <c r="BVV340" s="50"/>
      <c r="BVW340" s="50"/>
      <c r="BVX340" s="50"/>
      <c r="BVY340" s="50"/>
      <c r="BVZ340" s="50"/>
      <c r="BWA340" s="50"/>
      <c r="BWB340" s="50"/>
      <c r="BWC340" s="50"/>
      <c r="BWD340" s="50"/>
      <c r="BWE340" s="50"/>
      <c r="BWF340" s="50"/>
      <c r="BWG340" s="50"/>
      <c r="BWH340" s="50"/>
      <c r="BWI340" s="50"/>
      <c r="BWJ340" s="50"/>
      <c r="BWK340" s="50"/>
      <c r="BWL340" s="50"/>
      <c r="BWM340" s="50"/>
      <c r="BWN340" s="50"/>
      <c r="BWO340" s="50"/>
      <c r="BWP340" s="50"/>
      <c r="BWQ340" s="50"/>
      <c r="BWR340" s="50"/>
      <c r="BWS340" s="50"/>
      <c r="BWT340" s="50"/>
      <c r="BWU340" s="50"/>
      <c r="BWV340" s="50"/>
      <c r="BWW340" s="50"/>
      <c r="BWX340" s="50"/>
      <c r="BWY340" s="50"/>
      <c r="BWZ340" s="50"/>
      <c r="BXA340" s="50"/>
      <c r="BXB340" s="50"/>
      <c r="BXC340" s="50"/>
      <c r="BXD340" s="50"/>
      <c r="BXE340" s="50"/>
      <c r="BXF340" s="50"/>
      <c r="BXG340" s="50"/>
      <c r="BXH340" s="50"/>
      <c r="BXI340" s="50"/>
      <c r="BXJ340" s="50"/>
      <c r="BXK340" s="50"/>
      <c r="BXL340" s="50"/>
      <c r="BXM340" s="50"/>
      <c r="BXN340" s="50"/>
      <c r="BXO340" s="50"/>
      <c r="BXP340" s="50"/>
      <c r="BXQ340" s="50"/>
      <c r="BXR340" s="50"/>
      <c r="BXS340" s="50"/>
      <c r="BXT340" s="50"/>
      <c r="BXU340" s="50"/>
      <c r="BXV340" s="50"/>
      <c r="BXW340" s="50"/>
      <c r="BXX340" s="50"/>
      <c r="BXY340" s="50"/>
      <c r="BXZ340" s="50"/>
      <c r="BYA340" s="50"/>
      <c r="BYB340" s="50"/>
      <c r="BYC340" s="50"/>
      <c r="BYD340" s="50"/>
      <c r="BYE340" s="50"/>
      <c r="BYF340" s="50"/>
      <c r="BYG340" s="50"/>
      <c r="BYH340" s="50"/>
      <c r="BYI340" s="50"/>
      <c r="BYJ340" s="50"/>
      <c r="BYK340" s="50"/>
      <c r="BYL340" s="50"/>
      <c r="BYM340" s="50"/>
      <c r="BYN340" s="50"/>
      <c r="BYO340" s="50"/>
      <c r="BYP340" s="50"/>
      <c r="BYQ340" s="50"/>
      <c r="BYR340" s="50"/>
      <c r="BYS340" s="50"/>
      <c r="BYT340" s="50"/>
      <c r="BYU340" s="50"/>
      <c r="BYV340" s="50"/>
      <c r="BYW340" s="50"/>
      <c r="BYX340" s="50"/>
      <c r="BYY340" s="50"/>
      <c r="BYZ340" s="50"/>
      <c r="BZA340" s="50"/>
      <c r="BZB340" s="50"/>
      <c r="BZC340" s="50"/>
      <c r="BZD340" s="50"/>
      <c r="BZE340" s="50"/>
      <c r="BZF340" s="50"/>
      <c r="BZG340" s="50"/>
      <c r="BZH340" s="50"/>
      <c r="BZI340" s="50"/>
      <c r="BZJ340" s="50"/>
      <c r="BZK340" s="50"/>
      <c r="BZL340" s="50"/>
      <c r="BZM340" s="50"/>
      <c r="BZN340" s="50"/>
      <c r="BZO340" s="50"/>
      <c r="BZP340" s="50"/>
      <c r="BZQ340" s="50"/>
      <c r="BZR340" s="50"/>
      <c r="BZS340" s="50"/>
      <c r="BZT340" s="50"/>
      <c r="BZV340" s="50"/>
      <c r="BZX340" s="50"/>
      <c r="BZY340" s="50"/>
      <c r="BZZ340" s="50"/>
      <c r="CAA340" s="50"/>
      <c r="CAB340" s="50"/>
      <c r="CAC340" s="50"/>
      <c r="CAD340" s="50"/>
      <c r="CAE340" s="50"/>
      <c r="CAJ340" s="50"/>
      <c r="CAK340" s="50"/>
      <c r="CAL340" s="50"/>
      <c r="CAM340" s="50"/>
      <c r="CAN340" s="50"/>
      <c r="CAO340" s="50"/>
      <c r="CAP340" s="50"/>
      <c r="CAQ340" s="50"/>
      <c r="CAR340" s="50"/>
      <c r="CAS340" s="50"/>
      <c r="CAT340" s="50"/>
      <c r="CAU340" s="50"/>
      <c r="CAV340" s="50"/>
      <c r="CAW340" s="50"/>
      <c r="CAX340" s="50"/>
      <c r="CAY340" s="50"/>
      <c r="CAZ340" s="50"/>
      <c r="CBA340" s="50"/>
      <c r="CBB340" s="50"/>
      <c r="CBC340" s="50"/>
      <c r="CBD340" s="50"/>
      <c r="CBE340" s="50"/>
      <c r="CBF340" s="50"/>
      <c r="CBG340" s="50"/>
      <c r="CBH340" s="50"/>
      <c r="CBI340" s="50"/>
      <c r="CBJ340" s="50"/>
      <c r="CBK340" s="50"/>
      <c r="CBL340" s="50"/>
      <c r="CBM340" s="50"/>
      <c r="CBN340" s="50"/>
      <c r="CBO340" s="50"/>
      <c r="CBP340" s="50"/>
      <c r="CBQ340" s="50"/>
      <c r="CBR340" s="50"/>
      <c r="CBS340" s="50"/>
      <c r="CBT340" s="50"/>
      <c r="CBU340" s="50"/>
      <c r="CBV340" s="50"/>
      <c r="CBW340" s="50"/>
      <c r="CBX340" s="50"/>
      <c r="CBY340" s="50"/>
      <c r="CBZ340" s="50"/>
      <c r="CCA340" s="50"/>
      <c r="CCB340" s="50"/>
      <c r="CCC340" s="50"/>
      <c r="CCD340" s="50"/>
      <c r="CCE340" s="50"/>
      <c r="CCF340" s="50"/>
      <c r="CCG340" s="50"/>
      <c r="CCH340" s="50"/>
      <c r="CCI340" s="50"/>
      <c r="CCJ340" s="50"/>
      <c r="CCK340" s="50"/>
      <c r="CCL340" s="50"/>
      <c r="CCM340" s="50"/>
      <c r="CCN340" s="50"/>
      <c r="CCO340" s="50"/>
      <c r="CCP340" s="50"/>
      <c r="CCQ340" s="50"/>
      <c r="CCR340" s="50"/>
      <c r="CCS340" s="50"/>
      <c r="CCT340" s="50"/>
      <c r="CCU340" s="50"/>
      <c r="CCV340" s="50"/>
      <c r="CCW340" s="50"/>
      <c r="CCX340" s="50"/>
      <c r="CCY340" s="50"/>
      <c r="CCZ340" s="50"/>
      <c r="CDA340" s="50"/>
      <c r="CDB340" s="50"/>
      <c r="CDC340" s="50"/>
      <c r="CDD340" s="50"/>
      <c r="CDE340" s="50"/>
      <c r="CDF340" s="50"/>
      <c r="CDG340" s="50"/>
      <c r="CDH340" s="50"/>
      <c r="CDI340" s="50"/>
      <c r="CDJ340" s="50"/>
      <c r="CDK340" s="50"/>
      <c r="CDL340" s="50"/>
      <c r="CDM340" s="50"/>
      <c r="CDN340" s="50"/>
      <c r="CDO340" s="50"/>
      <c r="CDP340" s="50"/>
      <c r="CDQ340" s="50"/>
      <c r="CDR340" s="50"/>
      <c r="CDS340" s="50"/>
      <c r="CDT340" s="50"/>
      <c r="CDU340" s="50"/>
      <c r="CDV340" s="50"/>
      <c r="CDW340" s="50"/>
      <c r="CDX340" s="50"/>
      <c r="CDY340" s="50"/>
      <c r="CDZ340" s="50"/>
      <c r="CEA340" s="50"/>
      <c r="CEB340" s="50"/>
      <c r="CEC340" s="50"/>
      <c r="CED340" s="50"/>
      <c r="CEE340" s="50"/>
      <c r="CEF340" s="50"/>
      <c r="CEG340" s="50"/>
      <c r="CEH340" s="50"/>
      <c r="CEI340" s="50"/>
      <c r="CEJ340" s="50"/>
      <c r="CEK340" s="50"/>
      <c r="CEL340" s="50"/>
      <c r="CEM340" s="50"/>
      <c r="CEN340" s="50"/>
      <c r="CEO340" s="50"/>
      <c r="CEP340" s="50"/>
      <c r="CEQ340" s="50"/>
      <c r="CER340" s="50"/>
      <c r="CES340" s="50"/>
      <c r="CET340" s="50"/>
      <c r="CEU340" s="50"/>
      <c r="CEV340" s="50"/>
      <c r="CEW340" s="50"/>
      <c r="CEX340" s="50"/>
      <c r="CEY340" s="50"/>
      <c r="CEZ340" s="50"/>
      <c r="CFA340" s="50"/>
      <c r="CFB340" s="50"/>
      <c r="CFC340" s="50"/>
      <c r="CFD340" s="50"/>
      <c r="CFE340" s="50"/>
      <c r="CFF340" s="50"/>
      <c r="CFG340" s="50"/>
      <c r="CFH340" s="50"/>
      <c r="CFI340" s="50"/>
      <c r="CFJ340" s="50"/>
      <c r="CFK340" s="50"/>
      <c r="CFL340" s="50"/>
      <c r="CFM340" s="50"/>
      <c r="CFN340" s="50"/>
      <c r="CFO340" s="50"/>
      <c r="CFP340" s="50"/>
      <c r="CFQ340" s="50"/>
      <c r="CFR340" s="50"/>
      <c r="CFS340" s="50"/>
      <c r="CFT340" s="50"/>
      <c r="CFU340" s="50"/>
      <c r="CFV340" s="50"/>
      <c r="CFW340" s="50"/>
      <c r="CFX340" s="50"/>
      <c r="CFY340" s="50"/>
      <c r="CFZ340" s="50"/>
      <c r="CGA340" s="50"/>
      <c r="CGB340" s="50"/>
      <c r="CGC340" s="50"/>
      <c r="CGD340" s="50"/>
      <c r="CGE340" s="50"/>
      <c r="CGF340" s="50"/>
      <c r="CGG340" s="50"/>
      <c r="CGH340" s="50"/>
      <c r="CGI340" s="50"/>
      <c r="CGJ340" s="50"/>
      <c r="CGK340" s="50"/>
      <c r="CGL340" s="50"/>
      <c r="CGM340" s="50"/>
      <c r="CGN340" s="50"/>
      <c r="CGO340" s="50"/>
      <c r="CGP340" s="50"/>
      <c r="CGQ340" s="50"/>
      <c r="CGR340" s="50"/>
      <c r="CGS340" s="50"/>
      <c r="CGT340" s="50"/>
      <c r="CGU340" s="50"/>
      <c r="CGV340" s="50"/>
      <c r="CGW340" s="50"/>
      <c r="CGX340" s="50"/>
      <c r="CGY340" s="50"/>
      <c r="CGZ340" s="50"/>
      <c r="CHA340" s="50"/>
      <c r="CHB340" s="50"/>
      <c r="CHC340" s="50"/>
      <c r="CHD340" s="50"/>
      <c r="CHE340" s="50"/>
      <c r="CHF340" s="50"/>
      <c r="CHG340" s="50"/>
      <c r="CHH340" s="50"/>
      <c r="CHI340" s="50"/>
      <c r="CHJ340" s="50"/>
      <c r="CHK340" s="50"/>
      <c r="CHL340" s="50"/>
      <c r="CHM340" s="50"/>
      <c r="CHN340" s="50"/>
      <c r="CHO340" s="50"/>
      <c r="CHP340" s="50"/>
      <c r="CHQ340" s="50"/>
      <c r="CHR340" s="50"/>
      <c r="CHS340" s="50"/>
      <c r="CHT340" s="50"/>
      <c r="CHU340" s="50"/>
      <c r="CHV340" s="50"/>
      <c r="CHW340" s="50"/>
      <c r="CHX340" s="50"/>
      <c r="CHY340" s="50"/>
      <c r="CHZ340" s="50"/>
      <c r="CIA340" s="50"/>
      <c r="CIB340" s="50"/>
      <c r="CIC340" s="50"/>
      <c r="CID340" s="50"/>
      <c r="CIE340" s="50"/>
      <c r="CIF340" s="50"/>
      <c r="CIG340" s="50"/>
      <c r="CIH340" s="50"/>
      <c r="CII340" s="50"/>
      <c r="CIJ340" s="50"/>
      <c r="CIK340" s="50"/>
      <c r="CIL340" s="50"/>
      <c r="CIM340" s="50"/>
      <c r="CIN340" s="50"/>
      <c r="CIO340" s="50"/>
      <c r="CIP340" s="50"/>
      <c r="CIQ340" s="50"/>
      <c r="CIR340" s="50"/>
      <c r="CIS340" s="50"/>
      <c r="CIT340" s="50"/>
      <c r="CIU340" s="50"/>
      <c r="CIV340" s="50"/>
      <c r="CIW340" s="50"/>
      <c r="CIX340" s="50"/>
      <c r="CIY340" s="50"/>
      <c r="CIZ340" s="50"/>
      <c r="CJA340" s="50"/>
      <c r="CJB340" s="50"/>
      <c r="CJC340" s="50"/>
      <c r="CJD340" s="50"/>
      <c r="CJE340" s="50"/>
      <c r="CJF340" s="50"/>
      <c r="CJG340" s="50"/>
      <c r="CJH340" s="50"/>
      <c r="CJI340" s="50"/>
      <c r="CJJ340" s="50"/>
      <c r="CJK340" s="50"/>
      <c r="CJL340" s="50"/>
      <c r="CJM340" s="50"/>
      <c r="CJN340" s="50"/>
      <c r="CJO340" s="50"/>
      <c r="CJP340" s="50"/>
      <c r="CJR340" s="50"/>
      <c r="CJT340" s="50"/>
      <c r="CJU340" s="50"/>
      <c r="CJV340" s="50"/>
      <c r="CJW340" s="50"/>
      <c r="CJX340" s="50"/>
      <c r="CJY340" s="50"/>
      <c r="CJZ340" s="50"/>
      <c r="CKA340" s="50"/>
      <c r="CKF340" s="50"/>
      <c r="CKG340" s="50"/>
      <c r="CKH340" s="50"/>
      <c r="CKI340" s="50"/>
      <c r="CKJ340" s="50"/>
      <c r="CKK340" s="50"/>
      <c r="CKL340" s="50"/>
      <c r="CKM340" s="50"/>
      <c r="CKN340" s="50"/>
      <c r="CKO340" s="50"/>
      <c r="CKP340" s="50"/>
      <c r="CKQ340" s="50"/>
      <c r="CKR340" s="50"/>
      <c r="CKS340" s="50"/>
      <c r="CKT340" s="50"/>
      <c r="CKU340" s="50"/>
      <c r="CKV340" s="50"/>
      <c r="CKW340" s="50"/>
      <c r="CKX340" s="50"/>
      <c r="CKY340" s="50"/>
      <c r="CKZ340" s="50"/>
      <c r="CLA340" s="50"/>
      <c r="CLB340" s="50"/>
      <c r="CLC340" s="50"/>
      <c r="CLD340" s="50"/>
      <c r="CLE340" s="50"/>
      <c r="CLF340" s="50"/>
      <c r="CLG340" s="50"/>
      <c r="CLH340" s="50"/>
      <c r="CLI340" s="50"/>
      <c r="CLJ340" s="50"/>
      <c r="CLK340" s="50"/>
      <c r="CLL340" s="50"/>
      <c r="CLM340" s="50"/>
      <c r="CLN340" s="50"/>
      <c r="CLO340" s="50"/>
      <c r="CLP340" s="50"/>
      <c r="CLQ340" s="50"/>
      <c r="CLR340" s="50"/>
      <c r="CLS340" s="50"/>
      <c r="CLT340" s="50"/>
      <c r="CLU340" s="50"/>
      <c r="CLV340" s="50"/>
      <c r="CLW340" s="50"/>
      <c r="CLX340" s="50"/>
      <c r="CLY340" s="50"/>
      <c r="CLZ340" s="50"/>
      <c r="CMA340" s="50"/>
      <c r="CMB340" s="50"/>
      <c r="CMC340" s="50"/>
      <c r="CMD340" s="50"/>
      <c r="CME340" s="50"/>
      <c r="CMF340" s="50"/>
      <c r="CMG340" s="50"/>
      <c r="CMH340" s="50"/>
      <c r="CMI340" s="50"/>
      <c r="CMJ340" s="50"/>
      <c r="CMK340" s="50"/>
      <c r="CML340" s="50"/>
      <c r="CMM340" s="50"/>
      <c r="CMN340" s="50"/>
      <c r="CMO340" s="50"/>
      <c r="CMP340" s="50"/>
      <c r="CMQ340" s="50"/>
      <c r="CMR340" s="50"/>
      <c r="CMS340" s="50"/>
      <c r="CMT340" s="50"/>
      <c r="CMU340" s="50"/>
      <c r="CMV340" s="50"/>
      <c r="CMW340" s="50"/>
      <c r="CMX340" s="50"/>
      <c r="CMY340" s="50"/>
      <c r="CMZ340" s="50"/>
      <c r="CNA340" s="50"/>
      <c r="CNB340" s="50"/>
      <c r="CNC340" s="50"/>
      <c r="CND340" s="50"/>
      <c r="CNE340" s="50"/>
      <c r="CNF340" s="50"/>
      <c r="CNG340" s="50"/>
      <c r="CNH340" s="50"/>
      <c r="CNI340" s="50"/>
      <c r="CNJ340" s="50"/>
      <c r="CNK340" s="50"/>
      <c r="CNL340" s="50"/>
      <c r="CNM340" s="50"/>
      <c r="CNN340" s="50"/>
      <c r="CNO340" s="50"/>
      <c r="CNP340" s="50"/>
      <c r="CNQ340" s="50"/>
      <c r="CNR340" s="50"/>
      <c r="CNS340" s="50"/>
      <c r="CNT340" s="50"/>
      <c r="CNU340" s="50"/>
      <c r="CNV340" s="50"/>
      <c r="CNW340" s="50"/>
      <c r="CNX340" s="50"/>
      <c r="CNY340" s="50"/>
      <c r="CNZ340" s="50"/>
      <c r="COA340" s="50"/>
      <c r="COB340" s="50"/>
      <c r="COC340" s="50"/>
      <c r="COD340" s="50"/>
      <c r="COE340" s="50"/>
      <c r="COF340" s="50"/>
      <c r="COG340" s="50"/>
      <c r="COH340" s="50"/>
      <c r="COI340" s="50"/>
      <c r="COJ340" s="50"/>
      <c r="COK340" s="50"/>
      <c r="COL340" s="50"/>
      <c r="COM340" s="50"/>
      <c r="CON340" s="50"/>
      <c r="COO340" s="50"/>
      <c r="COP340" s="50"/>
      <c r="COQ340" s="50"/>
      <c r="COR340" s="50"/>
      <c r="COS340" s="50"/>
      <c r="COT340" s="50"/>
      <c r="COU340" s="50"/>
      <c r="COV340" s="50"/>
      <c r="COW340" s="50"/>
      <c r="COX340" s="50"/>
      <c r="COY340" s="50"/>
      <c r="COZ340" s="50"/>
      <c r="CPA340" s="50"/>
      <c r="CPB340" s="50"/>
      <c r="CPC340" s="50"/>
      <c r="CPD340" s="50"/>
      <c r="CPE340" s="50"/>
      <c r="CPF340" s="50"/>
      <c r="CPG340" s="50"/>
      <c r="CPH340" s="50"/>
      <c r="CPI340" s="50"/>
      <c r="CPJ340" s="50"/>
      <c r="CPK340" s="50"/>
      <c r="CPL340" s="50"/>
      <c r="CPM340" s="50"/>
      <c r="CPN340" s="50"/>
      <c r="CPO340" s="50"/>
      <c r="CPP340" s="50"/>
      <c r="CPQ340" s="50"/>
      <c r="CPR340" s="50"/>
      <c r="CPS340" s="50"/>
      <c r="CPT340" s="50"/>
      <c r="CPU340" s="50"/>
      <c r="CPV340" s="50"/>
      <c r="CPW340" s="50"/>
      <c r="CPX340" s="50"/>
      <c r="CPY340" s="50"/>
      <c r="CPZ340" s="50"/>
      <c r="CQA340" s="50"/>
      <c r="CQB340" s="50"/>
      <c r="CQC340" s="50"/>
      <c r="CQD340" s="50"/>
      <c r="CQE340" s="50"/>
      <c r="CQF340" s="50"/>
      <c r="CQG340" s="50"/>
      <c r="CQH340" s="50"/>
      <c r="CQI340" s="50"/>
      <c r="CQJ340" s="50"/>
      <c r="CQK340" s="50"/>
      <c r="CQL340" s="50"/>
      <c r="CQM340" s="50"/>
      <c r="CQN340" s="50"/>
      <c r="CQO340" s="50"/>
      <c r="CQP340" s="50"/>
      <c r="CQQ340" s="50"/>
      <c r="CQR340" s="50"/>
      <c r="CQS340" s="50"/>
      <c r="CQT340" s="50"/>
      <c r="CQU340" s="50"/>
      <c r="CQV340" s="50"/>
      <c r="CQW340" s="50"/>
      <c r="CQX340" s="50"/>
      <c r="CQY340" s="50"/>
      <c r="CQZ340" s="50"/>
      <c r="CRA340" s="50"/>
      <c r="CRB340" s="50"/>
      <c r="CRC340" s="50"/>
      <c r="CRD340" s="50"/>
      <c r="CRE340" s="50"/>
      <c r="CRF340" s="50"/>
      <c r="CRG340" s="50"/>
      <c r="CRH340" s="50"/>
      <c r="CRI340" s="50"/>
      <c r="CRJ340" s="50"/>
      <c r="CRK340" s="50"/>
      <c r="CRL340" s="50"/>
      <c r="CRM340" s="50"/>
      <c r="CRN340" s="50"/>
      <c r="CRO340" s="50"/>
      <c r="CRP340" s="50"/>
      <c r="CRQ340" s="50"/>
      <c r="CRR340" s="50"/>
      <c r="CRS340" s="50"/>
      <c r="CRT340" s="50"/>
      <c r="CRU340" s="50"/>
      <c r="CRV340" s="50"/>
      <c r="CRW340" s="50"/>
      <c r="CRX340" s="50"/>
      <c r="CRY340" s="50"/>
      <c r="CRZ340" s="50"/>
      <c r="CSA340" s="50"/>
      <c r="CSB340" s="50"/>
      <c r="CSC340" s="50"/>
      <c r="CSD340" s="50"/>
      <c r="CSE340" s="50"/>
      <c r="CSF340" s="50"/>
      <c r="CSG340" s="50"/>
      <c r="CSH340" s="50"/>
      <c r="CSI340" s="50"/>
      <c r="CSJ340" s="50"/>
      <c r="CSK340" s="50"/>
      <c r="CSL340" s="50"/>
      <c r="CSM340" s="50"/>
      <c r="CSN340" s="50"/>
      <c r="CSO340" s="50"/>
      <c r="CSP340" s="50"/>
      <c r="CSQ340" s="50"/>
      <c r="CSR340" s="50"/>
      <c r="CSS340" s="50"/>
      <c r="CST340" s="50"/>
      <c r="CSU340" s="50"/>
      <c r="CSV340" s="50"/>
      <c r="CSW340" s="50"/>
      <c r="CSX340" s="50"/>
      <c r="CSY340" s="50"/>
      <c r="CSZ340" s="50"/>
      <c r="CTA340" s="50"/>
      <c r="CTB340" s="50"/>
      <c r="CTC340" s="50"/>
      <c r="CTD340" s="50"/>
      <c r="CTE340" s="50"/>
      <c r="CTF340" s="50"/>
      <c r="CTG340" s="50"/>
      <c r="CTH340" s="50"/>
      <c r="CTI340" s="50"/>
      <c r="CTJ340" s="50"/>
      <c r="CTK340" s="50"/>
      <c r="CTL340" s="50"/>
      <c r="CTN340" s="50"/>
      <c r="CTP340" s="50"/>
      <c r="CTQ340" s="50"/>
      <c r="CTR340" s="50"/>
      <c r="CTS340" s="50"/>
      <c r="CTT340" s="50"/>
      <c r="CTU340" s="50"/>
      <c r="CTV340" s="50"/>
      <c r="CTW340" s="50"/>
      <c r="CUB340" s="50"/>
      <c r="CUC340" s="50"/>
      <c r="CUD340" s="50"/>
      <c r="CUE340" s="50"/>
      <c r="CUF340" s="50"/>
      <c r="CUG340" s="50"/>
      <c r="CUH340" s="50"/>
      <c r="CUI340" s="50"/>
      <c r="CUJ340" s="50"/>
      <c r="CUK340" s="50"/>
      <c r="CUL340" s="50"/>
      <c r="CUM340" s="50"/>
      <c r="CUN340" s="50"/>
      <c r="CUO340" s="50"/>
      <c r="CUP340" s="50"/>
      <c r="CUQ340" s="50"/>
      <c r="CUR340" s="50"/>
      <c r="CUS340" s="50"/>
      <c r="CUT340" s="50"/>
      <c r="CUU340" s="50"/>
      <c r="CUV340" s="50"/>
      <c r="CUW340" s="50"/>
      <c r="CUX340" s="50"/>
      <c r="CUY340" s="50"/>
      <c r="CUZ340" s="50"/>
      <c r="CVA340" s="50"/>
      <c r="CVB340" s="50"/>
      <c r="CVC340" s="50"/>
      <c r="CVD340" s="50"/>
      <c r="CVE340" s="50"/>
      <c r="CVF340" s="50"/>
      <c r="CVG340" s="50"/>
      <c r="CVH340" s="50"/>
      <c r="CVI340" s="50"/>
      <c r="CVJ340" s="50"/>
      <c r="CVK340" s="50"/>
      <c r="CVL340" s="50"/>
      <c r="CVM340" s="50"/>
      <c r="CVN340" s="50"/>
      <c r="CVO340" s="50"/>
      <c r="CVP340" s="50"/>
      <c r="CVQ340" s="50"/>
      <c r="CVR340" s="50"/>
      <c r="CVS340" s="50"/>
      <c r="CVT340" s="50"/>
      <c r="CVU340" s="50"/>
      <c r="CVV340" s="50"/>
      <c r="CVW340" s="50"/>
      <c r="CVX340" s="50"/>
      <c r="CVY340" s="50"/>
      <c r="CVZ340" s="50"/>
      <c r="CWA340" s="50"/>
      <c r="CWB340" s="50"/>
      <c r="CWC340" s="50"/>
      <c r="CWD340" s="50"/>
      <c r="CWE340" s="50"/>
      <c r="CWF340" s="50"/>
      <c r="CWG340" s="50"/>
      <c r="CWH340" s="50"/>
      <c r="CWI340" s="50"/>
      <c r="CWJ340" s="50"/>
      <c r="CWK340" s="50"/>
      <c r="CWL340" s="50"/>
      <c r="CWM340" s="50"/>
      <c r="CWN340" s="50"/>
      <c r="CWO340" s="50"/>
      <c r="CWP340" s="50"/>
      <c r="CWQ340" s="50"/>
      <c r="CWR340" s="50"/>
      <c r="CWS340" s="50"/>
      <c r="CWT340" s="50"/>
      <c r="CWU340" s="50"/>
      <c r="CWV340" s="50"/>
      <c r="CWW340" s="50"/>
      <c r="CWX340" s="50"/>
      <c r="CWY340" s="50"/>
      <c r="CWZ340" s="50"/>
      <c r="CXA340" s="50"/>
      <c r="CXB340" s="50"/>
      <c r="CXC340" s="50"/>
      <c r="CXD340" s="50"/>
      <c r="CXE340" s="50"/>
      <c r="CXF340" s="50"/>
      <c r="CXG340" s="50"/>
      <c r="CXH340" s="50"/>
      <c r="CXI340" s="50"/>
      <c r="CXJ340" s="50"/>
      <c r="CXK340" s="50"/>
      <c r="CXL340" s="50"/>
      <c r="CXM340" s="50"/>
      <c r="CXN340" s="50"/>
      <c r="CXO340" s="50"/>
      <c r="CXP340" s="50"/>
      <c r="CXQ340" s="50"/>
      <c r="CXR340" s="50"/>
      <c r="CXS340" s="50"/>
      <c r="CXT340" s="50"/>
      <c r="CXU340" s="50"/>
      <c r="CXV340" s="50"/>
      <c r="CXW340" s="50"/>
      <c r="CXX340" s="50"/>
      <c r="CXY340" s="50"/>
      <c r="CXZ340" s="50"/>
      <c r="CYA340" s="50"/>
      <c r="CYB340" s="50"/>
      <c r="CYC340" s="50"/>
      <c r="CYD340" s="50"/>
      <c r="CYE340" s="50"/>
      <c r="CYF340" s="50"/>
      <c r="CYG340" s="50"/>
      <c r="CYH340" s="50"/>
      <c r="CYI340" s="50"/>
      <c r="CYJ340" s="50"/>
      <c r="CYK340" s="50"/>
      <c r="CYL340" s="50"/>
      <c r="CYM340" s="50"/>
      <c r="CYN340" s="50"/>
      <c r="CYO340" s="50"/>
      <c r="CYP340" s="50"/>
      <c r="CYQ340" s="50"/>
      <c r="CYR340" s="50"/>
      <c r="CYS340" s="50"/>
      <c r="CYT340" s="50"/>
      <c r="CYU340" s="50"/>
      <c r="CYV340" s="50"/>
      <c r="CYW340" s="50"/>
      <c r="CYX340" s="50"/>
      <c r="CYY340" s="50"/>
      <c r="CYZ340" s="50"/>
      <c r="CZA340" s="50"/>
      <c r="CZB340" s="50"/>
      <c r="CZC340" s="50"/>
      <c r="CZD340" s="50"/>
      <c r="CZE340" s="50"/>
      <c r="CZF340" s="50"/>
      <c r="CZG340" s="50"/>
      <c r="CZH340" s="50"/>
      <c r="CZI340" s="50"/>
      <c r="CZJ340" s="50"/>
      <c r="CZK340" s="50"/>
      <c r="CZL340" s="50"/>
      <c r="CZM340" s="50"/>
      <c r="CZN340" s="50"/>
      <c r="CZO340" s="50"/>
      <c r="CZP340" s="50"/>
      <c r="CZQ340" s="50"/>
      <c r="CZR340" s="50"/>
      <c r="CZS340" s="50"/>
      <c r="CZT340" s="50"/>
      <c r="CZU340" s="50"/>
      <c r="CZV340" s="50"/>
      <c r="CZW340" s="50"/>
      <c r="CZX340" s="50"/>
      <c r="CZY340" s="50"/>
      <c r="CZZ340" s="50"/>
      <c r="DAA340" s="50"/>
      <c r="DAB340" s="50"/>
      <c r="DAC340" s="50"/>
      <c r="DAD340" s="50"/>
      <c r="DAE340" s="50"/>
      <c r="DAF340" s="50"/>
      <c r="DAG340" s="50"/>
      <c r="DAH340" s="50"/>
      <c r="DAI340" s="50"/>
      <c r="DAJ340" s="50"/>
      <c r="DAK340" s="50"/>
      <c r="DAL340" s="50"/>
      <c r="DAM340" s="50"/>
      <c r="DAN340" s="50"/>
      <c r="DAO340" s="50"/>
      <c r="DAP340" s="50"/>
      <c r="DAQ340" s="50"/>
      <c r="DAR340" s="50"/>
      <c r="DAS340" s="50"/>
      <c r="DAT340" s="50"/>
      <c r="DAU340" s="50"/>
      <c r="DAV340" s="50"/>
      <c r="DAW340" s="50"/>
      <c r="DAX340" s="50"/>
      <c r="DAY340" s="50"/>
      <c r="DAZ340" s="50"/>
      <c r="DBA340" s="50"/>
      <c r="DBB340" s="50"/>
      <c r="DBC340" s="50"/>
      <c r="DBD340" s="50"/>
      <c r="DBE340" s="50"/>
      <c r="DBF340" s="50"/>
      <c r="DBG340" s="50"/>
      <c r="DBH340" s="50"/>
      <c r="DBI340" s="50"/>
      <c r="DBJ340" s="50"/>
      <c r="DBK340" s="50"/>
      <c r="DBL340" s="50"/>
      <c r="DBM340" s="50"/>
      <c r="DBN340" s="50"/>
      <c r="DBO340" s="50"/>
      <c r="DBP340" s="50"/>
      <c r="DBQ340" s="50"/>
      <c r="DBR340" s="50"/>
      <c r="DBS340" s="50"/>
      <c r="DBT340" s="50"/>
      <c r="DBU340" s="50"/>
      <c r="DBV340" s="50"/>
      <c r="DBW340" s="50"/>
      <c r="DBX340" s="50"/>
      <c r="DBY340" s="50"/>
      <c r="DBZ340" s="50"/>
      <c r="DCA340" s="50"/>
      <c r="DCB340" s="50"/>
      <c r="DCC340" s="50"/>
      <c r="DCD340" s="50"/>
      <c r="DCE340" s="50"/>
      <c r="DCF340" s="50"/>
      <c r="DCG340" s="50"/>
      <c r="DCH340" s="50"/>
      <c r="DCI340" s="50"/>
      <c r="DCJ340" s="50"/>
      <c r="DCK340" s="50"/>
      <c r="DCL340" s="50"/>
      <c r="DCM340" s="50"/>
      <c r="DCN340" s="50"/>
      <c r="DCO340" s="50"/>
      <c r="DCP340" s="50"/>
      <c r="DCQ340" s="50"/>
      <c r="DCR340" s="50"/>
      <c r="DCS340" s="50"/>
      <c r="DCT340" s="50"/>
      <c r="DCU340" s="50"/>
      <c r="DCV340" s="50"/>
      <c r="DCW340" s="50"/>
      <c r="DCX340" s="50"/>
      <c r="DCY340" s="50"/>
      <c r="DCZ340" s="50"/>
      <c r="DDA340" s="50"/>
      <c r="DDB340" s="50"/>
      <c r="DDC340" s="50"/>
      <c r="DDD340" s="50"/>
      <c r="DDE340" s="50"/>
      <c r="DDF340" s="50"/>
      <c r="DDG340" s="50"/>
      <c r="DDH340" s="50"/>
      <c r="DDJ340" s="50"/>
      <c r="DDL340" s="50"/>
      <c r="DDM340" s="50"/>
      <c r="DDN340" s="50"/>
      <c r="DDO340" s="50"/>
      <c r="DDP340" s="50"/>
      <c r="DDQ340" s="50"/>
      <c r="DDR340" s="50"/>
      <c r="DDS340" s="50"/>
      <c r="DDX340" s="50"/>
      <c r="DDY340" s="50"/>
      <c r="DDZ340" s="50"/>
      <c r="DEA340" s="50"/>
      <c r="DEB340" s="50"/>
      <c r="DEC340" s="50"/>
      <c r="DED340" s="50"/>
      <c r="DEE340" s="50"/>
      <c r="DEF340" s="50"/>
      <c r="DEG340" s="50"/>
      <c r="DEH340" s="50"/>
      <c r="DEI340" s="50"/>
      <c r="DEJ340" s="50"/>
      <c r="DEK340" s="50"/>
      <c r="DEL340" s="50"/>
      <c r="DEM340" s="50"/>
      <c r="DEN340" s="50"/>
      <c r="DEO340" s="50"/>
      <c r="DEP340" s="50"/>
      <c r="DEQ340" s="50"/>
      <c r="DER340" s="50"/>
      <c r="DES340" s="50"/>
      <c r="DET340" s="50"/>
      <c r="DEU340" s="50"/>
      <c r="DEV340" s="50"/>
      <c r="DEW340" s="50"/>
      <c r="DEX340" s="50"/>
      <c r="DEY340" s="50"/>
      <c r="DEZ340" s="50"/>
      <c r="DFA340" s="50"/>
      <c r="DFB340" s="50"/>
      <c r="DFC340" s="50"/>
      <c r="DFD340" s="50"/>
      <c r="DFE340" s="50"/>
      <c r="DFF340" s="50"/>
      <c r="DFG340" s="50"/>
      <c r="DFH340" s="50"/>
      <c r="DFI340" s="50"/>
      <c r="DFJ340" s="50"/>
      <c r="DFK340" s="50"/>
      <c r="DFL340" s="50"/>
      <c r="DFM340" s="50"/>
      <c r="DFN340" s="50"/>
      <c r="DFO340" s="50"/>
      <c r="DFP340" s="50"/>
      <c r="DFQ340" s="50"/>
      <c r="DFR340" s="50"/>
      <c r="DFS340" s="50"/>
      <c r="DFT340" s="50"/>
      <c r="DFU340" s="50"/>
      <c r="DFV340" s="50"/>
      <c r="DFW340" s="50"/>
      <c r="DFX340" s="50"/>
      <c r="DFY340" s="50"/>
      <c r="DFZ340" s="50"/>
      <c r="DGA340" s="50"/>
      <c r="DGB340" s="50"/>
      <c r="DGC340" s="50"/>
      <c r="DGD340" s="50"/>
      <c r="DGE340" s="50"/>
      <c r="DGF340" s="50"/>
      <c r="DGG340" s="50"/>
      <c r="DGH340" s="50"/>
      <c r="DGI340" s="50"/>
      <c r="DGJ340" s="50"/>
      <c r="DGK340" s="50"/>
      <c r="DGL340" s="50"/>
      <c r="DGM340" s="50"/>
      <c r="DGN340" s="50"/>
      <c r="DGO340" s="50"/>
      <c r="DGP340" s="50"/>
      <c r="DGQ340" s="50"/>
      <c r="DGR340" s="50"/>
      <c r="DGS340" s="50"/>
      <c r="DGT340" s="50"/>
      <c r="DGU340" s="50"/>
      <c r="DGV340" s="50"/>
      <c r="DGW340" s="50"/>
      <c r="DGX340" s="50"/>
      <c r="DGY340" s="50"/>
      <c r="DGZ340" s="50"/>
      <c r="DHA340" s="50"/>
      <c r="DHB340" s="50"/>
      <c r="DHC340" s="50"/>
      <c r="DHD340" s="50"/>
      <c r="DHE340" s="50"/>
      <c r="DHF340" s="50"/>
      <c r="DHG340" s="50"/>
      <c r="DHH340" s="50"/>
      <c r="DHI340" s="50"/>
      <c r="DHJ340" s="50"/>
      <c r="DHK340" s="50"/>
      <c r="DHL340" s="50"/>
      <c r="DHM340" s="50"/>
      <c r="DHN340" s="50"/>
      <c r="DHO340" s="50"/>
      <c r="DHP340" s="50"/>
      <c r="DHQ340" s="50"/>
      <c r="DHR340" s="50"/>
      <c r="DHS340" s="50"/>
      <c r="DHT340" s="50"/>
      <c r="DHU340" s="50"/>
      <c r="DHV340" s="50"/>
      <c r="DHW340" s="50"/>
      <c r="DHX340" s="50"/>
      <c r="DHY340" s="50"/>
      <c r="DHZ340" s="50"/>
      <c r="DIA340" s="50"/>
      <c r="DIB340" s="50"/>
      <c r="DIC340" s="50"/>
      <c r="DID340" s="50"/>
      <c r="DIE340" s="50"/>
      <c r="DIF340" s="50"/>
      <c r="DIG340" s="50"/>
      <c r="DIH340" s="50"/>
      <c r="DII340" s="50"/>
      <c r="DIJ340" s="50"/>
      <c r="DIK340" s="50"/>
      <c r="DIL340" s="50"/>
      <c r="DIM340" s="50"/>
      <c r="DIN340" s="50"/>
      <c r="DIO340" s="50"/>
      <c r="DIP340" s="50"/>
      <c r="DIQ340" s="50"/>
      <c r="DIR340" s="50"/>
      <c r="DIS340" s="50"/>
      <c r="DIT340" s="50"/>
      <c r="DIU340" s="50"/>
      <c r="DIV340" s="50"/>
      <c r="DIW340" s="50"/>
      <c r="DIX340" s="50"/>
      <c r="DIY340" s="50"/>
      <c r="DIZ340" s="50"/>
      <c r="DJA340" s="50"/>
      <c r="DJB340" s="50"/>
      <c r="DJC340" s="50"/>
      <c r="DJD340" s="50"/>
      <c r="DJE340" s="50"/>
      <c r="DJF340" s="50"/>
      <c r="DJG340" s="50"/>
      <c r="DJH340" s="50"/>
      <c r="DJI340" s="50"/>
      <c r="DJJ340" s="50"/>
      <c r="DJK340" s="50"/>
      <c r="DJL340" s="50"/>
      <c r="DJM340" s="50"/>
      <c r="DJN340" s="50"/>
      <c r="DJO340" s="50"/>
      <c r="DJP340" s="50"/>
      <c r="DJQ340" s="50"/>
      <c r="DJR340" s="50"/>
      <c r="DJS340" s="50"/>
      <c r="DJT340" s="50"/>
      <c r="DJU340" s="50"/>
      <c r="DJV340" s="50"/>
      <c r="DJW340" s="50"/>
      <c r="DJX340" s="50"/>
      <c r="DJY340" s="50"/>
      <c r="DJZ340" s="50"/>
      <c r="DKA340" s="50"/>
      <c r="DKB340" s="50"/>
      <c r="DKC340" s="50"/>
      <c r="DKD340" s="50"/>
      <c r="DKE340" s="50"/>
      <c r="DKF340" s="50"/>
      <c r="DKG340" s="50"/>
      <c r="DKH340" s="50"/>
      <c r="DKI340" s="50"/>
      <c r="DKJ340" s="50"/>
      <c r="DKK340" s="50"/>
      <c r="DKL340" s="50"/>
      <c r="DKM340" s="50"/>
      <c r="DKN340" s="50"/>
      <c r="DKO340" s="50"/>
      <c r="DKP340" s="50"/>
      <c r="DKQ340" s="50"/>
      <c r="DKR340" s="50"/>
      <c r="DKS340" s="50"/>
      <c r="DKT340" s="50"/>
      <c r="DKU340" s="50"/>
      <c r="DKV340" s="50"/>
      <c r="DKW340" s="50"/>
      <c r="DKX340" s="50"/>
      <c r="DKY340" s="50"/>
      <c r="DKZ340" s="50"/>
      <c r="DLA340" s="50"/>
      <c r="DLB340" s="50"/>
      <c r="DLC340" s="50"/>
      <c r="DLD340" s="50"/>
      <c r="DLE340" s="50"/>
      <c r="DLF340" s="50"/>
      <c r="DLG340" s="50"/>
      <c r="DLH340" s="50"/>
      <c r="DLI340" s="50"/>
      <c r="DLJ340" s="50"/>
      <c r="DLK340" s="50"/>
      <c r="DLL340" s="50"/>
      <c r="DLM340" s="50"/>
      <c r="DLN340" s="50"/>
      <c r="DLO340" s="50"/>
      <c r="DLP340" s="50"/>
      <c r="DLQ340" s="50"/>
      <c r="DLR340" s="50"/>
      <c r="DLS340" s="50"/>
      <c r="DLT340" s="50"/>
      <c r="DLU340" s="50"/>
      <c r="DLV340" s="50"/>
      <c r="DLW340" s="50"/>
      <c r="DLX340" s="50"/>
      <c r="DLY340" s="50"/>
      <c r="DLZ340" s="50"/>
      <c r="DMA340" s="50"/>
      <c r="DMB340" s="50"/>
      <c r="DMC340" s="50"/>
      <c r="DMD340" s="50"/>
      <c r="DME340" s="50"/>
      <c r="DMF340" s="50"/>
      <c r="DMG340" s="50"/>
      <c r="DMH340" s="50"/>
      <c r="DMI340" s="50"/>
      <c r="DMJ340" s="50"/>
      <c r="DMK340" s="50"/>
      <c r="DML340" s="50"/>
      <c r="DMM340" s="50"/>
      <c r="DMN340" s="50"/>
      <c r="DMO340" s="50"/>
      <c r="DMP340" s="50"/>
      <c r="DMQ340" s="50"/>
      <c r="DMR340" s="50"/>
      <c r="DMS340" s="50"/>
      <c r="DMT340" s="50"/>
      <c r="DMU340" s="50"/>
      <c r="DMV340" s="50"/>
      <c r="DMW340" s="50"/>
      <c r="DMX340" s="50"/>
      <c r="DMY340" s="50"/>
      <c r="DMZ340" s="50"/>
      <c r="DNA340" s="50"/>
      <c r="DNB340" s="50"/>
      <c r="DNC340" s="50"/>
      <c r="DND340" s="50"/>
      <c r="DNF340" s="50"/>
      <c r="DNH340" s="50"/>
      <c r="DNI340" s="50"/>
      <c r="DNJ340" s="50"/>
      <c r="DNK340" s="50"/>
      <c r="DNL340" s="50"/>
      <c r="DNM340" s="50"/>
      <c r="DNN340" s="50"/>
      <c r="DNO340" s="50"/>
      <c r="DNT340" s="50"/>
      <c r="DNU340" s="50"/>
      <c r="DNV340" s="50"/>
      <c r="DNW340" s="50"/>
      <c r="DNX340" s="50"/>
      <c r="DNY340" s="50"/>
      <c r="DNZ340" s="50"/>
      <c r="DOA340" s="50"/>
      <c r="DOB340" s="50"/>
      <c r="DOC340" s="50"/>
      <c r="DOD340" s="50"/>
      <c r="DOE340" s="50"/>
      <c r="DOF340" s="50"/>
      <c r="DOG340" s="50"/>
      <c r="DOH340" s="50"/>
      <c r="DOI340" s="50"/>
      <c r="DOJ340" s="50"/>
      <c r="DOK340" s="50"/>
      <c r="DOL340" s="50"/>
      <c r="DOM340" s="50"/>
      <c r="DON340" s="50"/>
      <c r="DOO340" s="50"/>
      <c r="DOP340" s="50"/>
      <c r="DOQ340" s="50"/>
      <c r="DOR340" s="50"/>
      <c r="DOS340" s="50"/>
      <c r="DOT340" s="50"/>
      <c r="DOU340" s="50"/>
      <c r="DOV340" s="50"/>
      <c r="DOW340" s="50"/>
      <c r="DOX340" s="50"/>
      <c r="DOY340" s="50"/>
      <c r="DOZ340" s="50"/>
      <c r="DPA340" s="50"/>
      <c r="DPB340" s="50"/>
      <c r="DPC340" s="50"/>
      <c r="DPD340" s="50"/>
      <c r="DPE340" s="50"/>
      <c r="DPF340" s="50"/>
      <c r="DPG340" s="50"/>
      <c r="DPH340" s="50"/>
      <c r="DPI340" s="50"/>
      <c r="DPJ340" s="50"/>
      <c r="DPK340" s="50"/>
      <c r="DPL340" s="50"/>
      <c r="DPM340" s="50"/>
      <c r="DPN340" s="50"/>
      <c r="DPO340" s="50"/>
      <c r="DPP340" s="50"/>
      <c r="DPQ340" s="50"/>
      <c r="DPR340" s="50"/>
      <c r="DPS340" s="50"/>
      <c r="DPT340" s="50"/>
      <c r="DPU340" s="50"/>
      <c r="DPV340" s="50"/>
      <c r="DPW340" s="50"/>
      <c r="DPX340" s="50"/>
      <c r="DPY340" s="50"/>
      <c r="DPZ340" s="50"/>
      <c r="DQA340" s="50"/>
      <c r="DQB340" s="50"/>
      <c r="DQC340" s="50"/>
      <c r="DQD340" s="50"/>
      <c r="DQE340" s="50"/>
      <c r="DQF340" s="50"/>
      <c r="DQG340" s="50"/>
      <c r="DQH340" s="50"/>
      <c r="DQI340" s="50"/>
      <c r="DQJ340" s="50"/>
      <c r="DQK340" s="50"/>
      <c r="DQL340" s="50"/>
      <c r="DQM340" s="50"/>
      <c r="DQN340" s="50"/>
      <c r="DQO340" s="50"/>
      <c r="DQP340" s="50"/>
      <c r="DQQ340" s="50"/>
      <c r="DQR340" s="50"/>
      <c r="DQS340" s="50"/>
      <c r="DQT340" s="50"/>
      <c r="DQU340" s="50"/>
      <c r="DQV340" s="50"/>
      <c r="DQW340" s="50"/>
      <c r="DQX340" s="50"/>
      <c r="DQY340" s="50"/>
      <c r="DQZ340" s="50"/>
      <c r="DRA340" s="50"/>
      <c r="DRB340" s="50"/>
      <c r="DRC340" s="50"/>
      <c r="DRD340" s="50"/>
      <c r="DRE340" s="50"/>
      <c r="DRF340" s="50"/>
      <c r="DRG340" s="50"/>
      <c r="DRH340" s="50"/>
      <c r="DRI340" s="50"/>
      <c r="DRJ340" s="50"/>
      <c r="DRK340" s="50"/>
      <c r="DRL340" s="50"/>
      <c r="DRM340" s="50"/>
      <c r="DRN340" s="50"/>
      <c r="DRO340" s="50"/>
      <c r="DRP340" s="50"/>
      <c r="DRQ340" s="50"/>
      <c r="DRR340" s="50"/>
      <c r="DRS340" s="50"/>
      <c r="DRT340" s="50"/>
      <c r="DRU340" s="50"/>
      <c r="DRV340" s="50"/>
      <c r="DRW340" s="50"/>
      <c r="DRX340" s="50"/>
      <c r="DRY340" s="50"/>
      <c r="DRZ340" s="50"/>
      <c r="DSA340" s="50"/>
      <c r="DSB340" s="50"/>
      <c r="DSC340" s="50"/>
      <c r="DSD340" s="50"/>
      <c r="DSE340" s="50"/>
      <c r="DSF340" s="50"/>
      <c r="DSG340" s="50"/>
      <c r="DSH340" s="50"/>
      <c r="DSI340" s="50"/>
      <c r="DSJ340" s="50"/>
      <c r="DSK340" s="50"/>
      <c r="DSL340" s="50"/>
      <c r="DSM340" s="50"/>
      <c r="DSN340" s="50"/>
      <c r="DSO340" s="50"/>
      <c r="DSP340" s="50"/>
      <c r="DSQ340" s="50"/>
      <c r="DSR340" s="50"/>
      <c r="DSS340" s="50"/>
      <c r="DST340" s="50"/>
      <c r="DSU340" s="50"/>
      <c r="DSV340" s="50"/>
      <c r="DSW340" s="50"/>
      <c r="DSX340" s="50"/>
      <c r="DSY340" s="50"/>
      <c r="DSZ340" s="50"/>
      <c r="DTA340" s="50"/>
      <c r="DTB340" s="50"/>
      <c r="DTC340" s="50"/>
      <c r="DTD340" s="50"/>
      <c r="DTE340" s="50"/>
      <c r="DTF340" s="50"/>
      <c r="DTG340" s="50"/>
      <c r="DTH340" s="50"/>
      <c r="DTI340" s="50"/>
      <c r="DTJ340" s="50"/>
      <c r="DTK340" s="50"/>
      <c r="DTL340" s="50"/>
      <c r="DTM340" s="50"/>
      <c r="DTN340" s="50"/>
      <c r="DTO340" s="50"/>
      <c r="DTP340" s="50"/>
      <c r="DTQ340" s="50"/>
      <c r="DTR340" s="50"/>
      <c r="DTS340" s="50"/>
      <c r="DTT340" s="50"/>
      <c r="DTU340" s="50"/>
      <c r="DTV340" s="50"/>
      <c r="DTW340" s="50"/>
      <c r="DTX340" s="50"/>
      <c r="DTY340" s="50"/>
      <c r="DTZ340" s="50"/>
      <c r="DUA340" s="50"/>
      <c r="DUB340" s="50"/>
      <c r="DUC340" s="50"/>
      <c r="DUD340" s="50"/>
      <c r="DUE340" s="50"/>
      <c r="DUF340" s="50"/>
      <c r="DUG340" s="50"/>
      <c r="DUH340" s="50"/>
      <c r="DUI340" s="50"/>
      <c r="DUJ340" s="50"/>
      <c r="DUK340" s="50"/>
      <c r="DUL340" s="50"/>
      <c r="DUM340" s="50"/>
      <c r="DUN340" s="50"/>
      <c r="DUO340" s="50"/>
      <c r="DUP340" s="50"/>
      <c r="DUQ340" s="50"/>
      <c r="DUR340" s="50"/>
      <c r="DUS340" s="50"/>
      <c r="DUT340" s="50"/>
      <c r="DUU340" s="50"/>
      <c r="DUV340" s="50"/>
      <c r="DUW340" s="50"/>
      <c r="DUX340" s="50"/>
      <c r="DUY340" s="50"/>
      <c r="DUZ340" s="50"/>
      <c r="DVA340" s="50"/>
      <c r="DVB340" s="50"/>
      <c r="DVC340" s="50"/>
      <c r="DVD340" s="50"/>
      <c r="DVE340" s="50"/>
      <c r="DVF340" s="50"/>
      <c r="DVG340" s="50"/>
      <c r="DVH340" s="50"/>
      <c r="DVI340" s="50"/>
      <c r="DVJ340" s="50"/>
      <c r="DVK340" s="50"/>
      <c r="DVL340" s="50"/>
      <c r="DVM340" s="50"/>
      <c r="DVN340" s="50"/>
      <c r="DVO340" s="50"/>
      <c r="DVP340" s="50"/>
      <c r="DVQ340" s="50"/>
      <c r="DVR340" s="50"/>
      <c r="DVS340" s="50"/>
      <c r="DVT340" s="50"/>
      <c r="DVU340" s="50"/>
      <c r="DVV340" s="50"/>
      <c r="DVW340" s="50"/>
      <c r="DVX340" s="50"/>
      <c r="DVY340" s="50"/>
      <c r="DVZ340" s="50"/>
      <c r="DWA340" s="50"/>
      <c r="DWB340" s="50"/>
      <c r="DWC340" s="50"/>
      <c r="DWD340" s="50"/>
      <c r="DWE340" s="50"/>
      <c r="DWF340" s="50"/>
      <c r="DWG340" s="50"/>
      <c r="DWH340" s="50"/>
      <c r="DWI340" s="50"/>
      <c r="DWJ340" s="50"/>
      <c r="DWK340" s="50"/>
      <c r="DWL340" s="50"/>
      <c r="DWM340" s="50"/>
      <c r="DWN340" s="50"/>
      <c r="DWO340" s="50"/>
      <c r="DWP340" s="50"/>
      <c r="DWQ340" s="50"/>
      <c r="DWR340" s="50"/>
      <c r="DWS340" s="50"/>
      <c r="DWT340" s="50"/>
      <c r="DWU340" s="50"/>
      <c r="DWV340" s="50"/>
      <c r="DWW340" s="50"/>
      <c r="DWX340" s="50"/>
      <c r="DWY340" s="50"/>
      <c r="DWZ340" s="50"/>
      <c r="DXB340" s="50"/>
      <c r="DXD340" s="50"/>
      <c r="DXE340" s="50"/>
      <c r="DXF340" s="50"/>
      <c r="DXG340" s="50"/>
      <c r="DXH340" s="50"/>
      <c r="DXI340" s="50"/>
      <c r="DXJ340" s="50"/>
      <c r="DXK340" s="50"/>
      <c r="DXP340" s="50"/>
      <c r="DXQ340" s="50"/>
      <c r="DXR340" s="50"/>
      <c r="DXS340" s="50"/>
      <c r="DXT340" s="50"/>
      <c r="DXU340" s="50"/>
      <c r="DXV340" s="50"/>
      <c r="DXW340" s="50"/>
      <c r="DXX340" s="50"/>
      <c r="DXY340" s="50"/>
      <c r="DXZ340" s="50"/>
      <c r="DYA340" s="50"/>
      <c r="DYB340" s="50"/>
      <c r="DYC340" s="50"/>
      <c r="DYD340" s="50"/>
      <c r="DYE340" s="50"/>
      <c r="DYF340" s="50"/>
      <c r="DYG340" s="50"/>
      <c r="DYH340" s="50"/>
      <c r="DYI340" s="50"/>
      <c r="DYJ340" s="50"/>
      <c r="DYK340" s="50"/>
      <c r="DYL340" s="50"/>
      <c r="DYM340" s="50"/>
      <c r="DYN340" s="50"/>
      <c r="DYO340" s="50"/>
      <c r="DYP340" s="50"/>
      <c r="DYQ340" s="50"/>
      <c r="DYR340" s="50"/>
      <c r="DYS340" s="50"/>
      <c r="DYT340" s="50"/>
      <c r="DYU340" s="50"/>
      <c r="DYV340" s="50"/>
      <c r="DYW340" s="50"/>
      <c r="DYX340" s="50"/>
      <c r="DYY340" s="50"/>
      <c r="DYZ340" s="50"/>
      <c r="DZA340" s="50"/>
      <c r="DZB340" s="50"/>
      <c r="DZC340" s="50"/>
      <c r="DZD340" s="50"/>
      <c r="DZE340" s="50"/>
      <c r="DZF340" s="50"/>
      <c r="DZG340" s="50"/>
      <c r="DZH340" s="50"/>
      <c r="DZI340" s="50"/>
      <c r="DZJ340" s="50"/>
      <c r="DZK340" s="50"/>
      <c r="DZL340" s="50"/>
      <c r="DZM340" s="50"/>
      <c r="DZN340" s="50"/>
      <c r="DZO340" s="50"/>
      <c r="DZP340" s="50"/>
      <c r="DZQ340" s="50"/>
      <c r="DZR340" s="50"/>
      <c r="DZS340" s="50"/>
      <c r="DZT340" s="50"/>
      <c r="DZU340" s="50"/>
      <c r="DZV340" s="50"/>
      <c r="DZW340" s="50"/>
      <c r="DZX340" s="50"/>
      <c r="DZY340" s="50"/>
      <c r="DZZ340" s="50"/>
      <c r="EAA340" s="50"/>
      <c r="EAB340" s="50"/>
      <c r="EAC340" s="50"/>
      <c r="EAD340" s="50"/>
      <c r="EAE340" s="50"/>
      <c r="EAF340" s="50"/>
      <c r="EAG340" s="50"/>
      <c r="EAH340" s="50"/>
      <c r="EAI340" s="50"/>
      <c r="EAJ340" s="50"/>
      <c r="EAK340" s="50"/>
      <c r="EAL340" s="50"/>
      <c r="EAM340" s="50"/>
      <c r="EAN340" s="50"/>
      <c r="EAO340" s="50"/>
      <c r="EAP340" s="50"/>
      <c r="EAQ340" s="50"/>
      <c r="EAR340" s="50"/>
      <c r="EAS340" s="50"/>
      <c r="EAT340" s="50"/>
      <c r="EAU340" s="50"/>
      <c r="EAV340" s="50"/>
      <c r="EAW340" s="50"/>
      <c r="EAX340" s="50"/>
      <c r="EAY340" s="50"/>
      <c r="EAZ340" s="50"/>
      <c r="EBA340" s="50"/>
      <c r="EBB340" s="50"/>
      <c r="EBC340" s="50"/>
      <c r="EBD340" s="50"/>
      <c r="EBE340" s="50"/>
      <c r="EBF340" s="50"/>
      <c r="EBG340" s="50"/>
      <c r="EBH340" s="50"/>
      <c r="EBI340" s="50"/>
      <c r="EBJ340" s="50"/>
      <c r="EBK340" s="50"/>
      <c r="EBL340" s="50"/>
      <c r="EBM340" s="50"/>
      <c r="EBN340" s="50"/>
      <c r="EBO340" s="50"/>
      <c r="EBP340" s="50"/>
      <c r="EBQ340" s="50"/>
      <c r="EBR340" s="50"/>
      <c r="EBS340" s="50"/>
      <c r="EBT340" s="50"/>
      <c r="EBU340" s="50"/>
      <c r="EBV340" s="50"/>
      <c r="EBW340" s="50"/>
      <c r="EBX340" s="50"/>
      <c r="EBY340" s="50"/>
      <c r="EBZ340" s="50"/>
      <c r="ECA340" s="50"/>
      <c r="ECB340" s="50"/>
      <c r="ECC340" s="50"/>
      <c r="ECD340" s="50"/>
      <c r="ECE340" s="50"/>
      <c r="ECF340" s="50"/>
      <c r="ECG340" s="50"/>
      <c r="ECH340" s="50"/>
      <c r="ECI340" s="50"/>
      <c r="ECJ340" s="50"/>
      <c r="ECK340" s="50"/>
      <c r="ECL340" s="50"/>
      <c r="ECM340" s="50"/>
      <c r="ECN340" s="50"/>
      <c r="ECO340" s="50"/>
      <c r="ECP340" s="50"/>
      <c r="ECQ340" s="50"/>
      <c r="ECR340" s="50"/>
      <c r="ECS340" s="50"/>
      <c r="ECT340" s="50"/>
      <c r="ECU340" s="50"/>
      <c r="ECV340" s="50"/>
      <c r="ECW340" s="50"/>
      <c r="ECX340" s="50"/>
      <c r="ECY340" s="50"/>
      <c r="ECZ340" s="50"/>
      <c r="EDA340" s="50"/>
      <c r="EDB340" s="50"/>
      <c r="EDC340" s="50"/>
      <c r="EDD340" s="50"/>
      <c r="EDE340" s="50"/>
      <c r="EDF340" s="50"/>
      <c r="EDG340" s="50"/>
      <c r="EDH340" s="50"/>
      <c r="EDI340" s="50"/>
      <c r="EDJ340" s="50"/>
      <c r="EDK340" s="50"/>
      <c r="EDL340" s="50"/>
      <c r="EDM340" s="50"/>
      <c r="EDN340" s="50"/>
      <c r="EDO340" s="50"/>
      <c r="EDP340" s="50"/>
      <c r="EDQ340" s="50"/>
      <c r="EDR340" s="50"/>
      <c r="EDS340" s="50"/>
      <c r="EDT340" s="50"/>
      <c r="EDU340" s="50"/>
      <c r="EDV340" s="50"/>
      <c r="EDW340" s="50"/>
      <c r="EDX340" s="50"/>
      <c r="EDY340" s="50"/>
      <c r="EDZ340" s="50"/>
      <c r="EEA340" s="50"/>
      <c r="EEB340" s="50"/>
      <c r="EEC340" s="50"/>
      <c r="EED340" s="50"/>
      <c r="EEE340" s="50"/>
      <c r="EEF340" s="50"/>
      <c r="EEG340" s="50"/>
      <c r="EEH340" s="50"/>
      <c r="EEI340" s="50"/>
      <c r="EEJ340" s="50"/>
      <c r="EEK340" s="50"/>
      <c r="EEL340" s="50"/>
      <c r="EEM340" s="50"/>
      <c r="EEN340" s="50"/>
      <c r="EEO340" s="50"/>
      <c r="EEP340" s="50"/>
      <c r="EEQ340" s="50"/>
      <c r="EER340" s="50"/>
      <c r="EES340" s="50"/>
      <c r="EET340" s="50"/>
      <c r="EEU340" s="50"/>
      <c r="EEV340" s="50"/>
      <c r="EEW340" s="50"/>
      <c r="EEX340" s="50"/>
      <c r="EEY340" s="50"/>
      <c r="EEZ340" s="50"/>
      <c r="EFA340" s="50"/>
      <c r="EFB340" s="50"/>
      <c r="EFC340" s="50"/>
      <c r="EFD340" s="50"/>
      <c r="EFE340" s="50"/>
      <c r="EFF340" s="50"/>
      <c r="EFG340" s="50"/>
      <c r="EFH340" s="50"/>
      <c r="EFI340" s="50"/>
      <c r="EFJ340" s="50"/>
      <c r="EFK340" s="50"/>
      <c r="EFL340" s="50"/>
      <c r="EFM340" s="50"/>
      <c r="EFN340" s="50"/>
      <c r="EFO340" s="50"/>
      <c r="EFP340" s="50"/>
      <c r="EFQ340" s="50"/>
      <c r="EFR340" s="50"/>
      <c r="EFS340" s="50"/>
      <c r="EFT340" s="50"/>
      <c r="EFU340" s="50"/>
      <c r="EFV340" s="50"/>
      <c r="EFW340" s="50"/>
      <c r="EFX340" s="50"/>
      <c r="EFY340" s="50"/>
      <c r="EFZ340" s="50"/>
      <c r="EGA340" s="50"/>
      <c r="EGB340" s="50"/>
      <c r="EGC340" s="50"/>
      <c r="EGD340" s="50"/>
      <c r="EGE340" s="50"/>
      <c r="EGF340" s="50"/>
      <c r="EGG340" s="50"/>
      <c r="EGH340" s="50"/>
      <c r="EGI340" s="50"/>
      <c r="EGJ340" s="50"/>
      <c r="EGK340" s="50"/>
      <c r="EGL340" s="50"/>
      <c r="EGM340" s="50"/>
      <c r="EGN340" s="50"/>
      <c r="EGO340" s="50"/>
      <c r="EGP340" s="50"/>
      <c r="EGQ340" s="50"/>
      <c r="EGR340" s="50"/>
      <c r="EGS340" s="50"/>
      <c r="EGT340" s="50"/>
      <c r="EGU340" s="50"/>
      <c r="EGV340" s="50"/>
      <c r="EGX340" s="50"/>
      <c r="EGZ340" s="50"/>
      <c r="EHA340" s="50"/>
      <c r="EHB340" s="50"/>
      <c r="EHC340" s="50"/>
      <c r="EHD340" s="50"/>
      <c r="EHE340" s="50"/>
      <c r="EHF340" s="50"/>
      <c r="EHG340" s="50"/>
      <c r="EHL340" s="50"/>
      <c r="EHM340" s="50"/>
      <c r="EHN340" s="50"/>
      <c r="EHO340" s="50"/>
      <c r="EHP340" s="50"/>
      <c r="EHQ340" s="50"/>
      <c r="EHR340" s="50"/>
      <c r="EHS340" s="50"/>
      <c r="EHT340" s="50"/>
      <c r="EHU340" s="50"/>
      <c r="EHV340" s="50"/>
      <c r="EHW340" s="50"/>
      <c r="EHX340" s="50"/>
      <c r="EHY340" s="50"/>
      <c r="EHZ340" s="50"/>
      <c r="EIA340" s="50"/>
      <c r="EIB340" s="50"/>
      <c r="EIC340" s="50"/>
      <c r="EID340" s="50"/>
      <c r="EIE340" s="50"/>
      <c r="EIF340" s="50"/>
      <c r="EIG340" s="50"/>
      <c r="EIH340" s="50"/>
      <c r="EII340" s="50"/>
      <c r="EIJ340" s="50"/>
      <c r="EIK340" s="50"/>
      <c r="EIL340" s="50"/>
      <c r="EIM340" s="50"/>
      <c r="EIN340" s="50"/>
      <c r="EIO340" s="50"/>
      <c r="EIP340" s="50"/>
      <c r="EIQ340" s="50"/>
      <c r="EIR340" s="50"/>
      <c r="EIS340" s="50"/>
      <c r="EIT340" s="50"/>
      <c r="EIU340" s="50"/>
      <c r="EIV340" s="50"/>
      <c r="EIW340" s="50"/>
      <c r="EIX340" s="50"/>
      <c r="EIY340" s="50"/>
      <c r="EIZ340" s="50"/>
      <c r="EJA340" s="50"/>
      <c r="EJB340" s="50"/>
      <c r="EJC340" s="50"/>
      <c r="EJD340" s="50"/>
      <c r="EJE340" s="50"/>
      <c r="EJF340" s="50"/>
      <c r="EJG340" s="50"/>
      <c r="EJH340" s="50"/>
      <c r="EJI340" s="50"/>
      <c r="EJJ340" s="50"/>
      <c r="EJK340" s="50"/>
      <c r="EJL340" s="50"/>
      <c r="EJM340" s="50"/>
      <c r="EJN340" s="50"/>
      <c r="EJO340" s="50"/>
      <c r="EJP340" s="50"/>
      <c r="EJQ340" s="50"/>
      <c r="EJR340" s="50"/>
      <c r="EJS340" s="50"/>
      <c r="EJT340" s="50"/>
      <c r="EJU340" s="50"/>
      <c r="EJV340" s="50"/>
      <c r="EJW340" s="50"/>
      <c r="EJX340" s="50"/>
      <c r="EJY340" s="50"/>
      <c r="EJZ340" s="50"/>
      <c r="EKA340" s="50"/>
      <c r="EKB340" s="50"/>
      <c r="EKC340" s="50"/>
      <c r="EKD340" s="50"/>
      <c r="EKE340" s="50"/>
      <c r="EKF340" s="50"/>
      <c r="EKG340" s="50"/>
      <c r="EKH340" s="50"/>
      <c r="EKI340" s="50"/>
      <c r="EKJ340" s="50"/>
      <c r="EKK340" s="50"/>
      <c r="EKL340" s="50"/>
      <c r="EKM340" s="50"/>
      <c r="EKN340" s="50"/>
      <c r="EKO340" s="50"/>
      <c r="EKP340" s="50"/>
      <c r="EKQ340" s="50"/>
      <c r="EKR340" s="50"/>
      <c r="EKS340" s="50"/>
      <c r="EKT340" s="50"/>
      <c r="EKU340" s="50"/>
      <c r="EKV340" s="50"/>
      <c r="EKW340" s="50"/>
      <c r="EKX340" s="50"/>
      <c r="EKY340" s="50"/>
      <c r="EKZ340" s="50"/>
      <c r="ELA340" s="50"/>
      <c r="ELB340" s="50"/>
      <c r="ELC340" s="50"/>
      <c r="ELD340" s="50"/>
      <c r="ELE340" s="50"/>
      <c r="ELF340" s="50"/>
      <c r="ELG340" s="50"/>
      <c r="ELH340" s="50"/>
      <c r="ELI340" s="50"/>
      <c r="ELJ340" s="50"/>
      <c r="ELK340" s="50"/>
      <c r="ELL340" s="50"/>
      <c r="ELM340" s="50"/>
      <c r="ELN340" s="50"/>
      <c r="ELO340" s="50"/>
      <c r="ELP340" s="50"/>
      <c r="ELQ340" s="50"/>
      <c r="ELR340" s="50"/>
      <c r="ELS340" s="50"/>
      <c r="ELT340" s="50"/>
      <c r="ELU340" s="50"/>
      <c r="ELV340" s="50"/>
      <c r="ELW340" s="50"/>
      <c r="ELX340" s="50"/>
      <c r="ELY340" s="50"/>
      <c r="ELZ340" s="50"/>
      <c r="EMA340" s="50"/>
      <c r="EMB340" s="50"/>
      <c r="EMC340" s="50"/>
      <c r="EMD340" s="50"/>
      <c r="EME340" s="50"/>
      <c r="EMF340" s="50"/>
      <c r="EMG340" s="50"/>
      <c r="EMH340" s="50"/>
      <c r="EMI340" s="50"/>
      <c r="EMJ340" s="50"/>
      <c r="EMK340" s="50"/>
      <c r="EML340" s="50"/>
      <c r="EMM340" s="50"/>
      <c r="EMN340" s="50"/>
      <c r="EMO340" s="50"/>
      <c r="EMP340" s="50"/>
      <c r="EMQ340" s="50"/>
      <c r="EMR340" s="50"/>
      <c r="EMS340" s="50"/>
      <c r="EMT340" s="50"/>
      <c r="EMU340" s="50"/>
      <c r="EMV340" s="50"/>
      <c r="EMW340" s="50"/>
      <c r="EMX340" s="50"/>
      <c r="EMY340" s="50"/>
      <c r="EMZ340" s="50"/>
      <c r="ENA340" s="50"/>
      <c r="ENB340" s="50"/>
      <c r="ENC340" s="50"/>
      <c r="END340" s="50"/>
      <c r="ENE340" s="50"/>
      <c r="ENF340" s="50"/>
      <c r="ENG340" s="50"/>
      <c r="ENH340" s="50"/>
      <c r="ENI340" s="50"/>
      <c r="ENJ340" s="50"/>
      <c r="ENK340" s="50"/>
      <c r="ENL340" s="50"/>
      <c r="ENM340" s="50"/>
      <c r="ENN340" s="50"/>
      <c r="ENO340" s="50"/>
      <c r="ENP340" s="50"/>
      <c r="ENQ340" s="50"/>
      <c r="ENR340" s="50"/>
      <c r="ENS340" s="50"/>
      <c r="ENT340" s="50"/>
      <c r="ENU340" s="50"/>
      <c r="ENV340" s="50"/>
      <c r="ENW340" s="50"/>
      <c r="ENX340" s="50"/>
      <c r="ENY340" s="50"/>
      <c r="ENZ340" s="50"/>
      <c r="EOA340" s="50"/>
      <c r="EOB340" s="50"/>
      <c r="EOC340" s="50"/>
      <c r="EOD340" s="50"/>
      <c r="EOE340" s="50"/>
      <c r="EOF340" s="50"/>
      <c r="EOG340" s="50"/>
      <c r="EOH340" s="50"/>
      <c r="EOI340" s="50"/>
      <c r="EOJ340" s="50"/>
      <c r="EOK340" s="50"/>
      <c r="EOL340" s="50"/>
      <c r="EOM340" s="50"/>
      <c r="EON340" s="50"/>
      <c r="EOO340" s="50"/>
      <c r="EOP340" s="50"/>
      <c r="EOQ340" s="50"/>
      <c r="EOR340" s="50"/>
      <c r="EOS340" s="50"/>
      <c r="EOT340" s="50"/>
      <c r="EOU340" s="50"/>
      <c r="EOV340" s="50"/>
      <c r="EOW340" s="50"/>
      <c r="EOX340" s="50"/>
      <c r="EOY340" s="50"/>
      <c r="EOZ340" s="50"/>
      <c r="EPA340" s="50"/>
      <c r="EPB340" s="50"/>
      <c r="EPC340" s="50"/>
      <c r="EPD340" s="50"/>
      <c r="EPE340" s="50"/>
      <c r="EPF340" s="50"/>
      <c r="EPG340" s="50"/>
      <c r="EPH340" s="50"/>
      <c r="EPI340" s="50"/>
      <c r="EPJ340" s="50"/>
      <c r="EPK340" s="50"/>
      <c r="EPL340" s="50"/>
      <c r="EPM340" s="50"/>
      <c r="EPN340" s="50"/>
      <c r="EPO340" s="50"/>
      <c r="EPP340" s="50"/>
      <c r="EPQ340" s="50"/>
      <c r="EPR340" s="50"/>
      <c r="EPS340" s="50"/>
      <c r="EPT340" s="50"/>
      <c r="EPU340" s="50"/>
      <c r="EPV340" s="50"/>
      <c r="EPW340" s="50"/>
      <c r="EPX340" s="50"/>
      <c r="EPY340" s="50"/>
      <c r="EPZ340" s="50"/>
      <c r="EQA340" s="50"/>
      <c r="EQB340" s="50"/>
      <c r="EQC340" s="50"/>
      <c r="EQD340" s="50"/>
      <c r="EQE340" s="50"/>
      <c r="EQF340" s="50"/>
      <c r="EQG340" s="50"/>
      <c r="EQH340" s="50"/>
      <c r="EQI340" s="50"/>
      <c r="EQJ340" s="50"/>
      <c r="EQK340" s="50"/>
      <c r="EQL340" s="50"/>
      <c r="EQM340" s="50"/>
      <c r="EQN340" s="50"/>
      <c r="EQO340" s="50"/>
      <c r="EQP340" s="50"/>
      <c r="EQQ340" s="50"/>
      <c r="EQR340" s="50"/>
      <c r="EQT340" s="50"/>
      <c r="EQV340" s="50"/>
      <c r="EQW340" s="50"/>
      <c r="EQX340" s="50"/>
      <c r="EQY340" s="50"/>
      <c r="EQZ340" s="50"/>
      <c r="ERA340" s="50"/>
      <c r="ERB340" s="50"/>
      <c r="ERC340" s="50"/>
      <c r="ERH340" s="50"/>
      <c r="ERI340" s="50"/>
      <c r="ERJ340" s="50"/>
      <c r="ERK340" s="50"/>
      <c r="ERL340" s="50"/>
      <c r="ERM340" s="50"/>
      <c r="ERN340" s="50"/>
      <c r="ERO340" s="50"/>
      <c r="ERP340" s="50"/>
      <c r="ERQ340" s="50"/>
      <c r="ERR340" s="50"/>
      <c r="ERS340" s="50"/>
      <c r="ERT340" s="50"/>
      <c r="ERU340" s="50"/>
      <c r="ERV340" s="50"/>
      <c r="ERW340" s="50"/>
      <c r="ERX340" s="50"/>
      <c r="ERY340" s="50"/>
      <c r="ERZ340" s="50"/>
      <c r="ESA340" s="50"/>
      <c r="ESB340" s="50"/>
      <c r="ESC340" s="50"/>
      <c r="ESD340" s="50"/>
      <c r="ESE340" s="50"/>
      <c r="ESF340" s="50"/>
      <c r="ESG340" s="50"/>
      <c r="ESH340" s="50"/>
      <c r="ESI340" s="50"/>
      <c r="ESJ340" s="50"/>
      <c r="ESK340" s="50"/>
      <c r="ESL340" s="50"/>
      <c r="ESM340" s="50"/>
      <c r="ESN340" s="50"/>
      <c r="ESO340" s="50"/>
      <c r="ESP340" s="50"/>
      <c r="ESQ340" s="50"/>
      <c r="ESR340" s="50"/>
      <c r="ESS340" s="50"/>
      <c r="EST340" s="50"/>
      <c r="ESU340" s="50"/>
      <c r="ESV340" s="50"/>
      <c r="ESW340" s="50"/>
      <c r="ESX340" s="50"/>
      <c r="ESY340" s="50"/>
      <c r="ESZ340" s="50"/>
      <c r="ETA340" s="50"/>
      <c r="ETB340" s="50"/>
      <c r="ETC340" s="50"/>
      <c r="ETD340" s="50"/>
      <c r="ETE340" s="50"/>
      <c r="ETF340" s="50"/>
      <c r="ETG340" s="50"/>
      <c r="ETH340" s="50"/>
      <c r="ETI340" s="50"/>
      <c r="ETJ340" s="50"/>
      <c r="ETK340" s="50"/>
      <c r="ETL340" s="50"/>
      <c r="ETM340" s="50"/>
      <c r="ETN340" s="50"/>
      <c r="ETO340" s="50"/>
      <c r="ETP340" s="50"/>
      <c r="ETQ340" s="50"/>
      <c r="ETR340" s="50"/>
      <c r="ETS340" s="50"/>
      <c r="ETT340" s="50"/>
      <c r="ETU340" s="50"/>
      <c r="ETV340" s="50"/>
      <c r="ETW340" s="50"/>
      <c r="ETX340" s="50"/>
      <c r="ETY340" s="50"/>
      <c r="ETZ340" s="50"/>
      <c r="EUA340" s="50"/>
      <c r="EUB340" s="50"/>
      <c r="EUC340" s="50"/>
      <c r="EUD340" s="50"/>
      <c r="EUE340" s="50"/>
      <c r="EUF340" s="50"/>
      <c r="EUG340" s="50"/>
      <c r="EUH340" s="50"/>
      <c r="EUI340" s="50"/>
      <c r="EUJ340" s="50"/>
      <c r="EUK340" s="50"/>
      <c r="EUL340" s="50"/>
      <c r="EUM340" s="50"/>
      <c r="EUN340" s="50"/>
      <c r="EUO340" s="50"/>
      <c r="EUP340" s="50"/>
      <c r="EUQ340" s="50"/>
      <c r="EUR340" s="50"/>
      <c r="EUS340" s="50"/>
      <c r="EUT340" s="50"/>
      <c r="EUU340" s="50"/>
      <c r="EUV340" s="50"/>
      <c r="EUW340" s="50"/>
      <c r="EUX340" s="50"/>
      <c r="EUY340" s="50"/>
      <c r="EUZ340" s="50"/>
      <c r="EVA340" s="50"/>
      <c r="EVB340" s="50"/>
      <c r="EVC340" s="50"/>
      <c r="EVD340" s="50"/>
      <c r="EVE340" s="50"/>
      <c r="EVF340" s="50"/>
      <c r="EVG340" s="50"/>
      <c r="EVH340" s="50"/>
      <c r="EVI340" s="50"/>
      <c r="EVJ340" s="50"/>
      <c r="EVK340" s="50"/>
      <c r="EVL340" s="50"/>
      <c r="EVM340" s="50"/>
      <c r="EVN340" s="50"/>
      <c r="EVO340" s="50"/>
      <c r="EVP340" s="50"/>
      <c r="EVQ340" s="50"/>
      <c r="EVR340" s="50"/>
      <c r="EVS340" s="50"/>
      <c r="EVT340" s="50"/>
      <c r="EVU340" s="50"/>
      <c r="EVV340" s="50"/>
      <c r="EVW340" s="50"/>
      <c r="EVX340" s="50"/>
      <c r="EVY340" s="50"/>
      <c r="EVZ340" s="50"/>
      <c r="EWA340" s="50"/>
      <c r="EWB340" s="50"/>
      <c r="EWC340" s="50"/>
      <c r="EWD340" s="50"/>
      <c r="EWE340" s="50"/>
      <c r="EWF340" s="50"/>
      <c r="EWG340" s="50"/>
      <c r="EWH340" s="50"/>
      <c r="EWI340" s="50"/>
      <c r="EWJ340" s="50"/>
      <c r="EWK340" s="50"/>
      <c r="EWL340" s="50"/>
      <c r="EWM340" s="50"/>
      <c r="EWN340" s="50"/>
      <c r="EWO340" s="50"/>
      <c r="EWP340" s="50"/>
      <c r="EWQ340" s="50"/>
      <c r="EWR340" s="50"/>
      <c r="EWS340" s="50"/>
      <c r="EWT340" s="50"/>
      <c r="EWU340" s="50"/>
      <c r="EWV340" s="50"/>
      <c r="EWW340" s="50"/>
      <c r="EWX340" s="50"/>
      <c r="EWY340" s="50"/>
      <c r="EWZ340" s="50"/>
      <c r="EXA340" s="50"/>
      <c r="EXB340" s="50"/>
      <c r="EXC340" s="50"/>
      <c r="EXD340" s="50"/>
      <c r="EXE340" s="50"/>
      <c r="EXF340" s="50"/>
      <c r="EXG340" s="50"/>
      <c r="EXH340" s="50"/>
      <c r="EXI340" s="50"/>
      <c r="EXJ340" s="50"/>
      <c r="EXK340" s="50"/>
      <c r="EXL340" s="50"/>
      <c r="EXM340" s="50"/>
      <c r="EXN340" s="50"/>
      <c r="EXO340" s="50"/>
      <c r="EXP340" s="50"/>
      <c r="EXQ340" s="50"/>
      <c r="EXR340" s="50"/>
      <c r="EXS340" s="50"/>
      <c r="EXT340" s="50"/>
      <c r="EXU340" s="50"/>
      <c r="EXV340" s="50"/>
      <c r="EXW340" s="50"/>
      <c r="EXX340" s="50"/>
      <c r="EXY340" s="50"/>
      <c r="EXZ340" s="50"/>
      <c r="EYA340" s="50"/>
      <c r="EYB340" s="50"/>
      <c r="EYC340" s="50"/>
      <c r="EYD340" s="50"/>
      <c r="EYE340" s="50"/>
      <c r="EYF340" s="50"/>
      <c r="EYG340" s="50"/>
      <c r="EYH340" s="50"/>
      <c r="EYI340" s="50"/>
      <c r="EYJ340" s="50"/>
      <c r="EYK340" s="50"/>
      <c r="EYL340" s="50"/>
      <c r="EYM340" s="50"/>
      <c r="EYN340" s="50"/>
      <c r="EYO340" s="50"/>
      <c r="EYP340" s="50"/>
      <c r="EYQ340" s="50"/>
      <c r="EYR340" s="50"/>
      <c r="EYS340" s="50"/>
      <c r="EYT340" s="50"/>
      <c r="EYU340" s="50"/>
      <c r="EYV340" s="50"/>
      <c r="EYW340" s="50"/>
      <c r="EYX340" s="50"/>
      <c r="EYY340" s="50"/>
      <c r="EYZ340" s="50"/>
      <c r="EZA340" s="50"/>
      <c r="EZB340" s="50"/>
      <c r="EZC340" s="50"/>
      <c r="EZD340" s="50"/>
      <c r="EZE340" s="50"/>
      <c r="EZF340" s="50"/>
      <c r="EZG340" s="50"/>
      <c r="EZH340" s="50"/>
      <c r="EZI340" s="50"/>
      <c r="EZJ340" s="50"/>
      <c r="EZK340" s="50"/>
      <c r="EZL340" s="50"/>
      <c r="EZM340" s="50"/>
      <c r="EZN340" s="50"/>
      <c r="EZO340" s="50"/>
      <c r="EZP340" s="50"/>
      <c r="EZQ340" s="50"/>
      <c r="EZR340" s="50"/>
      <c r="EZS340" s="50"/>
      <c r="EZT340" s="50"/>
      <c r="EZU340" s="50"/>
      <c r="EZV340" s="50"/>
      <c r="EZW340" s="50"/>
      <c r="EZX340" s="50"/>
      <c r="EZY340" s="50"/>
      <c r="EZZ340" s="50"/>
      <c r="FAA340" s="50"/>
      <c r="FAB340" s="50"/>
      <c r="FAC340" s="50"/>
      <c r="FAD340" s="50"/>
      <c r="FAE340" s="50"/>
      <c r="FAF340" s="50"/>
      <c r="FAG340" s="50"/>
      <c r="FAH340" s="50"/>
      <c r="FAI340" s="50"/>
      <c r="FAJ340" s="50"/>
      <c r="FAK340" s="50"/>
      <c r="FAL340" s="50"/>
      <c r="FAM340" s="50"/>
      <c r="FAN340" s="50"/>
      <c r="FAP340" s="50"/>
      <c r="FAR340" s="50"/>
      <c r="FAS340" s="50"/>
      <c r="FAT340" s="50"/>
      <c r="FAU340" s="50"/>
      <c r="FAV340" s="50"/>
      <c r="FAW340" s="50"/>
      <c r="FAX340" s="50"/>
      <c r="FAY340" s="50"/>
      <c r="FBD340" s="50"/>
      <c r="FBE340" s="50"/>
      <c r="FBF340" s="50"/>
      <c r="FBG340" s="50"/>
      <c r="FBH340" s="50"/>
      <c r="FBI340" s="50"/>
      <c r="FBJ340" s="50"/>
      <c r="FBK340" s="50"/>
      <c r="FBL340" s="50"/>
      <c r="FBM340" s="50"/>
      <c r="FBN340" s="50"/>
      <c r="FBO340" s="50"/>
      <c r="FBP340" s="50"/>
      <c r="FBQ340" s="50"/>
      <c r="FBR340" s="50"/>
      <c r="FBS340" s="50"/>
      <c r="FBT340" s="50"/>
      <c r="FBU340" s="50"/>
      <c r="FBV340" s="50"/>
      <c r="FBW340" s="50"/>
      <c r="FBX340" s="50"/>
      <c r="FBY340" s="50"/>
      <c r="FBZ340" s="50"/>
      <c r="FCA340" s="50"/>
      <c r="FCB340" s="50"/>
      <c r="FCC340" s="50"/>
      <c r="FCD340" s="50"/>
      <c r="FCE340" s="50"/>
      <c r="FCF340" s="50"/>
      <c r="FCG340" s="50"/>
      <c r="FCH340" s="50"/>
      <c r="FCI340" s="50"/>
      <c r="FCJ340" s="50"/>
      <c r="FCK340" s="50"/>
      <c r="FCL340" s="50"/>
      <c r="FCM340" s="50"/>
      <c r="FCN340" s="50"/>
      <c r="FCO340" s="50"/>
      <c r="FCP340" s="50"/>
      <c r="FCQ340" s="50"/>
      <c r="FCR340" s="50"/>
      <c r="FCS340" s="50"/>
      <c r="FCT340" s="50"/>
      <c r="FCU340" s="50"/>
      <c r="FCV340" s="50"/>
      <c r="FCW340" s="50"/>
      <c r="FCX340" s="50"/>
      <c r="FCY340" s="50"/>
      <c r="FCZ340" s="50"/>
      <c r="FDA340" s="50"/>
      <c r="FDB340" s="50"/>
      <c r="FDC340" s="50"/>
      <c r="FDD340" s="50"/>
      <c r="FDE340" s="50"/>
      <c r="FDF340" s="50"/>
      <c r="FDG340" s="50"/>
      <c r="FDH340" s="50"/>
      <c r="FDI340" s="50"/>
      <c r="FDJ340" s="50"/>
      <c r="FDK340" s="50"/>
      <c r="FDL340" s="50"/>
      <c r="FDM340" s="50"/>
      <c r="FDN340" s="50"/>
      <c r="FDO340" s="50"/>
      <c r="FDP340" s="50"/>
      <c r="FDQ340" s="50"/>
      <c r="FDR340" s="50"/>
      <c r="FDS340" s="50"/>
      <c r="FDT340" s="50"/>
      <c r="FDU340" s="50"/>
      <c r="FDV340" s="50"/>
      <c r="FDW340" s="50"/>
      <c r="FDX340" s="50"/>
      <c r="FDY340" s="50"/>
      <c r="FDZ340" s="50"/>
      <c r="FEA340" s="50"/>
      <c r="FEB340" s="50"/>
      <c r="FEC340" s="50"/>
      <c r="FED340" s="50"/>
      <c r="FEE340" s="50"/>
      <c r="FEF340" s="50"/>
      <c r="FEG340" s="50"/>
      <c r="FEH340" s="50"/>
      <c r="FEI340" s="50"/>
      <c r="FEJ340" s="50"/>
      <c r="FEK340" s="50"/>
      <c r="FEL340" s="50"/>
      <c r="FEM340" s="50"/>
      <c r="FEN340" s="50"/>
      <c r="FEO340" s="50"/>
      <c r="FEP340" s="50"/>
      <c r="FEQ340" s="50"/>
      <c r="FER340" s="50"/>
      <c r="FES340" s="50"/>
      <c r="FET340" s="50"/>
      <c r="FEU340" s="50"/>
      <c r="FEV340" s="50"/>
      <c r="FEW340" s="50"/>
      <c r="FEX340" s="50"/>
      <c r="FEY340" s="50"/>
      <c r="FEZ340" s="50"/>
      <c r="FFA340" s="50"/>
      <c r="FFB340" s="50"/>
      <c r="FFC340" s="50"/>
      <c r="FFD340" s="50"/>
      <c r="FFE340" s="50"/>
      <c r="FFF340" s="50"/>
      <c r="FFG340" s="50"/>
      <c r="FFH340" s="50"/>
      <c r="FFI340" s="50"/>
      <c r="FFJ340" s="50"/>
      <c r="FFK340" s="50"/>
      <c r="FFL340" s="50"/>
      <c r="FFM340" s="50"/>
      <c r="FFN340" s="50"/>
      <c r="FFO340" s="50"/>
      <c r="FFP340" s="50"/>
      <c r="FFQ340" s="50"/>
      <c r="FFR340" s="50"/>
      <c r="FFS340" s="50"/>
      <c r="FFT340" s="50"/>
      <c r="FFU340" s="50"/>
      <c r="FFV340" s="50"/>
      <c r="FFW340" s="50"/>
      <c r="FFX340" s="50"/>
      <c r="FFY340" s="50"/>
      <c r="FFZ340" s="50"/>
      <c r="FGA340" s="50"/>
      <c r="FGB340" s="50"/>
      <c r="FGC340" s="50"/>
      <c r="FGD340" s="50"/>
      <c r="FGE340" s="50"/>
      <c r="FGF340" s="50"/>
      <c r="FGG340" s="50"/>
      <c r="FGH340" s="50"/>
      <c r="FGI340" s="50"/>
      <c r="FGJ340" s="50"/>
      <c r="FGK340" s="50"/>
      <c r="FGL340" s="50"/>
      <c r="FGM340" s="50"/>
      <c r="FGN340" s="50"/>
      <c r="FGO340" s="50"/>
      <c r="FGP340" s="50"/>
      <c r="FGQ340" s="50"/>
      <c r="FGR340" s="50"/>
      <c r="FGS340" s="50"/>
      <c r="FGT340" s="50"/>
      <c r="FGU340" s="50"/>
      <c r="FGV340" s="50"/>
      <c r="FGW340" s="50"/>
      <c r="FGX340" s="50"/>
      <c r="FGY340" s="50"/>
      <c r="FGZ340" s="50"/>
      <c r="FHA340" s="50"/>
      <c r="FHB340" s="50"/>
      <c r="FHC340" s="50"/>
      <c r="FHD340" s="50"/>
      <c r="FHE340" s="50"/>
      <c r="FHF340" s="50"/>
      <c r="FHG340" s="50"/>
      <c r="FHH340" s="50"/>
      <c r="FHI340" s="50"/>
      <c r="FHJ340" s="50"/>
      <c r="FHK340" s="50"/>
      <c r="FHL340" s="50"/>
      <c r="FHM340" s="50"/>
      <c r="FHN340" s="50"/>
      <c r="FHO340" s="50"/>
      <c r="FHP340" s="50"/>
      <c r="FHQ340" s="50"/>
      <c r="FHR340" s="50"/>
      <c r="FHS340" s="50"/>
      <c r="FHT340" s="50"/>
      <c r="FHU340" s="50"/>
      <c r="FHV340" s="50"/>
      <c r="FHW340" s="50"/>
      <c r="FHX340" s="50"/>
      <c r="FHY340" s="50"/>
      <c r="FHZ340" s="50"/>
      <c r="FIA340" s="50"/>
      <c r="FIB340" s="50"/>
      <c r="FIC340" s="50"/>
      <c r="FID340" s="50"/>
      <c r="FIE340" s="50"/>
      <c r="FIF340" s="50"/>
      <c r="FIG340" s="50"/>
      <c r="FIH340" s="50"/>
      <c r="FII340" s="50"/>
      <c r="FIJ340" s="50"/>
      <c r="FIK340" s="50"/>
      <c r="FIL340" s="50"/>
      <c r="FIM340" s="50"/>
      <c r="FIN340" s="50"/>
      <c r="FIO340" s="50"/>
      <c r="FIP340" s="50"/>
      <c r="FIQ340" s="50"/>
      <c r="FIR340" s="50"/>
      <c r="FIS340" s="50"/>
      <c r="FIT340" s="50"/>
      <c r="FIU340" s="50"/>
      <c r="FIV340" s="50"/>
      <c r="FIW340" s="50"/>
      <c r="FIX340" s="50"/>
      <c r="FIY340" s="50"/>
      <c r="FIZ340" s="50"/>
      <c r="FJA340" s="50"/>
      <c r="FJB340" s="50"/>
      <c r="FJC340" s="50"/>
      <c r="FJD340" s="50"/>
      <c r="FJE340" s="50"/>
      <c r="FJF340" s="50"/>
      <c r="FJG340" s="50"/>
      <c r="FJH340" s="50"/>
      <c r="FJI340" s="50"/>
      <c r="FJJ340" s="50"/>
      <c r="FJK340" s="50"/>
      <c r="FJL340" s="50"/>
      <c r="FJM340" s="50"/>
      <c r="FJN340" s="50"/>
      <c r="FJO340" s="50"/>
      <c r="FJP340" s="50"/>
      <c r="FJQ340" s="50"/>
      <c r="FJR340" s="50"/>
      <c r="FJS340" s="50"/>
      <c r="FJT340" s="50"/>
      <c r="FJU340" s="50"/>
      <c r="FJV340" s="50"/>
      <c r="FJW340" s="50"/>
      <c r="FJX340" s="50"/>
      <c r="FJY340" s="50"/>
      <c r="FJZ340" s="50"/>
      <c r="FKA340" s="50"/>
      <c r="FKB340" s="50"/>
      <c r="FKC340" s="50"/>
      <c r="FKD340" s="50"/>
      <c r="FKE340" s="50"/>
      <c r="FKF340" s="50"/>
      <c r="FKG340" s="50"/>
      <c r="FKH340" s="50"/>
      <c r="FKI340" s="50"/>
      <c r="FKJ340" s="50"/>
      <c r="FKL340" s="50"/>
      <c r="FKN340" s="50"/>
      <c r="FKO340" s="50"/>
      <c r="FKP340" s="50"/>
      <c r="FKQ340" s="50"/>
      <c r="FKR340" s="50"/>
      <c r="FKS340" s="50"/>
      <c r="FKT340" s="50"/>
      <c r="FKU340" s="50"/>
      <c r="FKZ340" s="50"/>
      <c r="FLA340" s="50"/>
      <c r="FLB340" s="50"/>
      <c r="FLC340" s="50"/>
      <c r="FLD340" s="50"/>
      <c r="FLE340" s="50"/>
      <c r="FLF340" s="50"/>
      <c r="FLG340" s="50"/>
      <c r="FLH340" s="50"/>
      <c r="FLI340" s="50"/>
      <c r="FLJ340" s="50"/>
      <c r="FLK340" s="50"/>
      <c r="FLL340" s="50"/>
      <c r="FLM340" s="50"/>
      <c r="FLN340" s="50"/>
      <c r="FLO340" s="50"/>
      <c r="FLP340" s="50"/>
      <c r="FLQ340" s="50"/>
      <c r="FLR340" s="50"/>
      <c r="FLS340" s="50"/>
      <c r="FLT340" s="50"/>
      <c r="FLU340" s="50"/>
      <c r="FLV340" s="50"/>
      <c r="FLW340" s="50"/>
      <c r="FLX340" s="50"/>
      <c r="FLY340" s="50"/>
      <c r="FLZ340" s="50"/>
      <c r="FMA340" s="50"/>
      <c r="FMB340" s="50"/>
      <c r="FMC340" s="50"/>
      <c r="FMD340" s="50"/>
      <c r="FME340" s="50"/>
      <c r="FMF340" s="50"/>
      <c r="FMG340" s="50"/>
      <c r="FMH340" s="50"/>
      <c r="FMI340" s="50"/>
      <c r="FMJ340" s="50"/>
      <c r="FMK340" s="50"/>
      <c r="FML340" s="50"/>
      <c r="FMM340" s="50"/>
      <c r="FMN340" s="50"/>
      <c r="FMO340" s="50"/>
      <c r="FMP340" s="50"/>
      <c r="FMQ340" s="50"/>
      <c r="FMR340" s="50"/>
      <c r="FMS340" s="50"/>
      <c r="FMT340" s="50"/>
      <c r="FMU340" s="50"/>
      <c r="FMV340" s="50"/>
      <c r="FMW340" s="50"/>
      <c r="FMX340" s="50"/>
      <c r="FMY340" s="50"/>
      <c r="FMZ340" s="50"/>
      <c r="FNA340" s="50"/>
      <c r="FNB340" s="50"/>
      <c r="FNC340" s="50"/>
      <c r="FND340" s="50"/>
      <c r="FNE340" s="50"/>
      <c r="FNF340" s="50"/>
      <c r="FNG340" s="50"/>
      <c r="FNH340" s="50"/>
      <c r="FNI340" s="50"/>
      <c r="FNJ340" s="50"/>
      <c r="FNK340" s="50"/>
      <c r="FNL340" s="50"/>
      <c r="FNM340" s="50"/>
      <c r="FNN340" s="50"/>
      <c r="FNO340" s="50"/>
      <c r="FNP340" s="50"/>
      <c r="FNQ340" s="50"/>
      <c r="FNR340" s="50"/>
      <c r="FNS340" s="50"/>
      <c r="FNT340" s="50"/>
      <c r="FNU340" s="50"/>
      <c r="FNV340" s="50"/>
      <c r="FNW340" s="50"/>
      <c r="FNX340" s="50"/>
      <c r="FNY340" s="50"/>
      <c r="FNZ340" s="50"/>
      <c r="FOA340" s="50"/>
      <c r="FOB340" s="50"/>
      <c r="FOC340" s="50"/>
      <c r="FOD340" s="50"/>
      <c r="FOE340" s="50"/>
      <c r="FOF340" s="50"/>
      <c r="FOG340" s="50"/>
      <c r="FOH340" s="50"/>
      <c r="FOI340" s="50"/>
      <c r="FOJ340" s="50"/>
      <c r="FOK340" s="50"/>
      <c r="FOL340" s="50"/>
      <c r="FOM340" s="50"/>
      <c r="FON340" s="50"/>
      <c r="FOO340" s="50"/>
      <c r="FOP340" s="50"/>
      <c r="FOQ340" s="50"/>
      <c r="FOR340" s="50"/>
      <c r="FOS340" s="50"/>
      <c r="FOT340" s="50"/>
      <c r="FOU340" s="50"/>
      <c r="FOV340" s="50"/>
      <c r="FOW340" s="50"/>
      <c r="FOX340" s="50"/>
      <c r="FOY340" s="50"/>
      <c r="FOZ340" s="50"/>
      <c r="FPA340" s="50"/>
      <c r="FPB340" s="50"/>
      <c r="FPC340" s="50"/>
      <c r="FPD340" s="50"/>
      <c r="FPE340" s="50"/>
      <c r="FPF340" s="50"/>
      <c r="FPG340" s="50"/>
      <c r="FPH340" s="50"/>
      <c r="FPI340" s="50"/>
      <c r="FPJ340" s="50"/>
      <c r="FPK340" s="50"/>
      <c r="FPL340" s="50"/>
      <c r="FPM340" s="50"/>
      <c r="FPN340" s="50"/>
      <c r="FPO340" s="50"/>
      <c r="FPP340" s="50"/>
      <c r="FPQ340" s="50"/>
      <c r="FPR340" s="50"/>
      <c r="FPS340" s="50"/>
      <c r="FPT340" s="50"/>
      <c r="FPU340" s="50"/>
      <c r="FPV340" s="50"/>
      <c r="FPW340" s="50"/>
      <c r="FPX340" s="50"/>
      <c r="FPY340" s="50"/>
      <c r="FPZ340" s="50"/>
      <c r="FQA340" s="50"/>
      <c r="FQB340" s="50"/>
      <c r="FQC340" s="50"/>
      <c r="FQD340" s="50"/>
      <c r="FQE340" s="50"/>
      <c r="FQF340" s="50"/>
      <c r="FQG340" s="50"/>
      <c r="FQH340" s="50"/>
      <c r="FQI340" s="50"/>
      <c r="FQJ340" s="50"/>
      <c r="FQK340" s="50"/>
      <c r="FQL340" s="50"/>
      <c r="FQM340" s="50"/>
      <c r="FQN340" s="50"/>
      <c r="FQO340" s="50"/>
      <c r="FQP340" s="50"/>
      <c r="FQQ340" s="50"/>
      <c r="FQR340" s="50"/>
      <c r="FQS340" s="50"/>
      <c r="FQT340" s="50"/>
      <c r="FQU340" s="50"/>
      <c r="FQV340" s="50"/>
      <c r="FQW340" s="50"/>
      <c r="FQX340" s="50"/>
      <c r="FQY340" s="50"/>
      <c r="FQZ340" s="50"/>
      <c r="FRA340" s="50"/>
      <c r="FRB340" s="50"/>
      <c r="FRC340" s="50"/>
      <c r="FRD340" s="50"/>
      <c r="FRE340" s="50"/>
      <c r="FRF340" s="50"/>
      <c r="FRG340" s="50"/>
      <c r="FRH340" s="50"/>
      <c r="FRI340" s="50"/>
      <c r="FRJ340" s="50"/>
      <c r="FRK340" s="50"/>
      <c r="FRL340" s="50"/>
      <c r="FRM340" s="50"/>
      <c r="FRN340" s="50"/>
      <c r="FRO340" s="50"/>
      <c r="FRP340" s="50"/>
      <c r="FRQ340" s="50"/>
      <c r="FRR340" s="50"/>
      <c r="FRS340" s="50"/>
      <c r="FRT340" s="50"/>
      <c r="FRU340" s="50"/>
      <c r="FRV340" s="50"/>
      <c r="FRW340" s="50"/>
      <c r="FRX340" s="50"/>
      <c r="FRY340" s="50"/>
      <c r="FRZ340" s="50"/>
      <c r="FSA340" s="50"/>
      <c r="FSB340" s="50"/>
      <c r="FSC340" s="50"/>
      <c r="FSD340" s="50"/>
      <c r="FSE340" s="50"/>
      <c r="FSF340" s="50"/>
      <c r="FSG340" s="50"/>
      <c r="FSH340" s="50"/>
      <c r="FSI340" s="50"/>
      <c r="FSJ340" s="50"/>
      <c r="FSK340" s="50"/>
      <c r="FSL340" s="50"/>
      <c r="FSM340" s="50"/>
      <c r="FSN340" s="50"/>
      <c r="FSO340" s="50"/>
      <c r="FSP340" s="50"/>
      <c r="FSQ340" s="50"/>
      <c r="FSR340" s="50"/>
      <c r="FSS340" s="50"/>
      <c r="FST340" s="50"/>
      <c r="FSU340" s="50"/>
      <c r="FSV340" s="50"/>
      <c r="FSW340" s="50"/>
      <c r="FSX340" s="50"/>
      <c r="FSY340" s="50"/>
      <c r="FSZ340" s="50"/>
      <c r="FTA340" s="50"/>
      <c r="FTB340" s="50"/>
      <c r="FTC340" s="50"/>
      <c r="FTD340" s="50"/>
      <c r="FTE340" s="50"/>
      <c r="FTF340" s="50"/>
      <c r="FTG340" s="50"/>
      <c r="FTH340" s="50"/>
      <c r="FTI340" s="50"/>
      <c r="FTJ340" s="50"/>
      <c r="FTK340" s="50"/>
      <c r="FTL340" s="50"/>
      <c r="FTM340" s="50"/>
      <c r="FTN340" s="50"/>
      <c r="FTO340" s="50"/>
      <c r="FTP340" s="50"/>
      <c r="FTQ340" s="50"/>
      <c r="FTR340" s="50"/>
      <c r="FTS340" s="50"/>
      <c r="FTT340" s="50"/>
      <c r="FTU340" s="50"/>
      <c r="FTV340" s="50"/>
      <c r="FTW340" s="50"/>
      <c r="FTX340" s="50"/>
      <c r="FTY340" s="50"/>
      <c r="FTZ340" s="50"/>
      <c r="FUA340" s="50"/>
      <c r="FUB340" s="50"/>
      <c r="FUC340" s="50"/>
      <c r="FUD340" s="50"/>
      <c r="FUE340" s="50"/>
      <c r="FUF340" s="50"/>
      <c r="FUH340" s="50"/>
      <c r="FUJ340" s="50"/>
      <c r="FUK340" s="50"/>
      <c r="FUL340" s="50"/>
      <c r="FUM340" s="50"/>
      <c r="FUN340" s="50"/>
      <c r="FUO340" s="50"/>
      <c r="FUP340" s="50"/>
      <c r="FUQ340" s="50"/>
      <c r="FUV340" s="50"/>
      <c r="FUW340" s="50"/>
      <c r="FUX340" s="50"/>
      <c r="FUY340" s="50"/>
      <c r="FUZ340" s="50"/>
      <c r="FVA340" s="50"/>
      <c r="FVB340" s="50"/>
      <c r="FVC340" s="50"/>
      <c r="FVD340" s="50"/>
      <c r="FVE340" s="50"/>
      <c r="FVF340" s="50"/>
      <c r="FVG340" s="50"/>
      <c r="FVH340" s="50"/>
      <c r="FVI340" s="50"/>
      <c r="FVJ340" s="50"/>
      <c r="FVK340" s="50"/>
      <c r="FVL340" s="50"/>
      <c r="FVM340" s="50"/>
      <c r="FVN340" s="50"/>
      <c r="FVO340" s="50"/>
      <c r="FVP340" s="50"/>
      <c r="FVQ340" s="50"/>
      <c r="FVR340" s="50"/>
      <c r="FVS340" s="50"/>
      <c r="FVT340" s="50"/>
      <c r="FVU340" s="50"/>
      <c r="FVV340" s="50"/>
      <c r="FVW340" s="50"/>
      <c r="FVX340" s="50"/>
      <c r="FVY340" s="50"/>
      <c r="FVZ340" s="50"/>
      <c r="FWA340" s="50"/>
      <c r="FWB340" s="50"/>
      <c r="FWC340" s="50"/>
      <c r="FWD340" s="50"/>
      <c r="FWE340" s="50"/>
      <c r="FWF340" s="50"/>
      <c r="FWG340" s="50"/>
      <c r="FWH340" s="50"/>
      <c r="FWI340" s="50"/>
      <c r="FWJ340" s="50"/>
      <c r="FWK340" s="50"/>
      <c r="FWL340" s="50"/>
      <c r="FWM340" s="50"/>
      <c r="FWN340" s="50"/>
      <c r="FWO340" s="50"/>
      <c r="FWP340" s="50"/>
      <c r="FWQ340" s="50"/>
      <c r="FWR340" s="50"/>
      <c r="FWS340" s="50"/>
      <c r="FWT340" s="50"/>
      <c r="FWU340" s="50"/>
      <c r="FWV340" s="50"/>
      <c r="FWW340" s="50"/>
      <c r="FWX340" s="50"/>
      <c r="FWY340" s="50"/>
      <c r="FWZ340" s="50"/>
      <c r="FXA340" s="50"/>
      <c r="FXB340" s="50"/>
      <c r="FXC340" s="50"/>
      <c r="FXD340" s="50"/>
      <c r="FXE340" s="50"/>
      <c r="FXF340" s="50"/>
      <c r="FXG340" s="50"/>
      <c r="FXH340" s="50"/>
      <c r="FXI340" s="50"/>
      <c r="FXJ340" s="50"/>
      <c r="FXK340" s="50"/>
      <c r="FXL340" s="50"/>
      <c r="FXM340" s="50"/>
      <c r="FXN340" s="50"/>
      <c r="FXO340" s="50"/>
      <c r="FXP340" s="50"/>
      <c r="FXQ340" s="50"/>
      <c r="FXR340" s="50"/>
      <c r="FXS340" s="50"/>
      <c r="FXT340" s="50"/>
      <c r="FXU340" s="50"/>
      <c r="FXV340" s="50"/>
      <c r="FXW340" s="50"/>
      <c r="FXX340" s="50"/>
      <c r="FXY340" s="50"/>
      <c r="FXZ340" s="50"/>
      <c r="FYA340" s="50"/>
      <c r="FYB340" s="50"/>
      <c r="FYC340" s="50"/>
      <c r="FYD340" s="50"/>
      <c r="FYE340" s="50"/>
      <c r="FYF340" s="50"/>
      <c r="FYG340" s="50"/>
      <c r="FYH340" s="50"/>
      <c r="FYI340" s="50"/>
      <c r="FYJ340" s="50"/>
      <c r="FYK340" s="50"/>
      <c r="FYL340" s="50"/>
      <c r="FYM340" s="50"/>
      <c r="FYN340" s="50"/>
      <c r="FYO340" s="50"/>
      <c r="FYP340" s="50"/>
      <c r="FYQ340" s="50"/>
      <c r="FYR340" s="50"/>
      <c r="FYS340" s="50"/>
      <c r="FYT340" s="50"/>
      <c r="FYU340" s="50"/>
      <c r="FYV340" s="50"/>
      <c r="FYW340" s="50"/>
      <c r="FYX340" s="50"/>
      <c r="FYY340" s="50"/>
      <c r="FYZ340" s="50"/>
      <c r="FZA340" s="50"/>
      <c r="FZB340" s="50"/>
      <c r="FZC340" s="50"/>
      <c r="FZD340" s="50"/>
      <c r="FZE340" s="50"/>
      <c r="FZF340" s="50"/>
      <c r="FZG340" s="50"/>
      <c r="FZH340" s="50"/>
      <c r="FZI340" s="50"/>
      <c r="FZJ340" s="50"/>
      <c r="FZK340" s="50"/>
      <c r="FZL340" s="50"/>
      <c r="FZM340" s="50"/>
      <c r="FZN340" s="50"/>
      <c r="FZO340" s="50"/>
      <c r="FZP340" s="50"/>
      <c r="FZQ340" s="50"/>
      <c r="FZR340" s="50"/>
      <c r="FZS340" s="50"/>
      <c r="FZT340" s="50"/>
      <c r="FZU340" s="50"/>
      <c r="FZV340" s="50"/>
      <c r="FZW340" s="50"/>
      <c r="FZX340" s="50"/>
      <c r="FZY340" s="50"/>
      <c r="FZZ340" s="50"/>
      <c r="GAA340" s="50"/>
      <c r="GAB340" s="50"/>
      <c r="GAC340" s="50"/>
      <c r="GAD340" s="50"/>
      <c r="GAE340" s="50"/>
      <c r="GAF340" s="50"/>
      <c r="GAG340" s="50"/>
      <c r="GAH340" s="50"/>
      <c r="GAI340" s="50"/>
      <c r="GAJ340" s="50"/>
      <c r="GAK340" s="50"/>
      <c r="GAL340" s="50"/>
      <c r="GAM340" s="50"/>
      <c r="GAN340" s="50"/>
      <c r="GAO340" s="50"/>
      <c r="GAP340" s="50"/>
      <c r="GAQ340" s="50"/>
      <c r="GAR340" s="50"/>
      <c r="GAS340" s="50"/>
      <c r="GAT340" s="50"/>
      <c r="GAU340" s="50"/>
      <c r="GAV340" s="50"/>
      <c r="GAW340" s="50"/>
      <c r="GAX340" s="50"/>
      <c r="GAY340" s="50"/>
      <c r="GAZ340" s="50"/>
      <c r="GBA340" s="50"/>
      <c r="GBB340" s="50"/>
      <c r="GBC340" s="50"/>
      <c r="GBD340" s="50"/>
      <c r="GBE340" s="50"/>
      <c r="GBF340" s="50"/>
      <c r="GBG340" s="50"/>
      <c r="GBH340" s="50"/>
      <c r="GBI340" s="50"/>
      <c r="GBJ340" s="50"/>
      <c r="GBK340" s="50"/>
      <c r="GBL340" s="50"/>
      <c r="GBM340" s="50"/>
      <c r="GBN340" s="50"/>
      <c r="GBO340" s="50"/>
      <c r="GBP340" s="50"/>
      <c r="GBQ340" s="50"/>
      <c r="GBR340" s="50"/>
      <c r="GBS340" s="50"/>
      <c r="GBT340" s="50"/>
      <c r="GBU340" s="50"/>
      <c r="GBV340" s="50"/>
      <c r="GBW340" s="50"/>
      <c r="GBX340" s="50"/>
      <c r="GBY340" s="50"/>
      <c r="GBZ340" s="50"/>
      <c r="GCA340" s="50"/>
      <c r="GCB340" s="50"/>
      <c r="GCC340" s="50"/>
      <c r="GCD340" s="50"/>
      <c r="GCE340" s="50"/>
      <c r="GCF340" s="50"/>
      <c r="GCG340" s="50"/>
      <c r="GCH340" s="50"/>
      <c r="GCI340" s="50"/>
      <c r="GCJ340" s="50"/>
      <c r="GCK340" s="50"/>
      <c r="GCL340" s="50"/>
      <c r="GCM340" s="50"/>
      <c r="GCN340" s="50"/>
      <c r="GCO340" s="50"/>
      <c r="GCP340" s="50"/>
      <c r="GCQ340" s="50"/>
      <c r="GCR340" s="50"/>
      <c r="GCS340" s="50"/>
      <c r="GCT340" s="50"/>
      <c r="GCU340" s="50"/>
      <c r="GCV340" s="50"/>
      <c r="GCW340" s="50"/>
      <c r="GCX340" s="50"/>
      <c r="GCY340" s="50"/>
      <c r="GCZ340" s="50"/>
      <c r="GDA340" s="50"/>
      <c r="GDB340" s="50"/>
      <c r="GDC340" s="50"/>
      <c r="GDD340" s="50"/>
      <c r="GDE340" s="50"/>
      <c r="GDF340" s="50"/>
      <c r="GDG340" s="50"/>
      <c r="GDH340" s="50"/>
      <c r="GDI340" s="50"/>
      <c r="GDJ340" s="50"/>
      <c r="GDK340" s="50"/>
      <c r="GDL340" s="50"/>
      <c r="GDM340" s="50"/>
      <c r="GDN340" s="50"/>
      <c r="GDO340" s="50"/>
      <c r="GDP340" s="50"/>
      <c r="GDQ340" s="50"/>
      <c r="GDR340" s="50"/>
      <c r="GDS340" s="50"/>
      <c r="GDT340" s="50"/>
      <c r="GDU340" s="50"/>
      <c r="GDV340" s="50"/>
      <c r="GDW340" s="50"/>
      <c r="GDX340" s="50"/>
      <c r="GDY340" s="50"/>
      <c r="GDZ340" s="50"/>
      <c r="GEA340" s="50"/>
      <c r="GEB340" s="50"/>
      <c r="GED340" s="50"/>
      <c r="GEF340" s="50"/>
      <c r="GEG340" s="50"/>
      <c r="GEH340" s="50"/>
      <c r="GEI340" s="50"/>
      <c r="GEJ340" s="50"/>
      <c r="GEK340" s="50"/>
      <c r="GEL340" s="50"/>
      <c r="GEM340" s="50"/>
      <c r="GER340" s="50"/>
      <c r="GES340" s="50"/>
      <c r="GET340" s="50"/>
      <c r="GEU340" s="50"/>
      <c r="GEV340" s="50"/>
      <c r="GEW340" s="50"/>
      <c r="GEX340" s="50"/>
      <c r="GEY340" s="50"/>
      <c r="GEZ340" s="50"/>
      <c r="GFA340" s="50"/>
      <c r="GFB340" s="50"/>
      <c r="GFC340" s="50"/>
      <c r="GFD340" s="50"/>
      <c r="GFE340" s="50"/>
      <c r="GFF340" s="50"/>
      <c r="GFG340" s="50"/>
      <c r="GFH340" s="50"/>
      <c r="GFI340" s="50"/>
      <c r="GFJ340" s="50"/>
      <c r="GFK340" s="50"/>
      <c r="GFL340" s="50"/>
      <c r="GFM340" s="50"/>
      <c r="GFN340" s="50"/>
      <c r="GFO340" s="50"/>
      <c r="GFP340" s="50"/>
      <c r="GFQ340" s="50"/>
      <c r="GFR340" s="50"/>
      <c r="GFS340" s="50"/>
      <c r="GFT340" s="50"/>
      <c r="GFU340" s="50"/>
      <c r="GFV340" s="50"/>
      <c r="GFW340" s="50"/>
      <c r="GFX340" s="50"/>
      <c r="GFY340" s="50"/>
      <c r="GFZ340" s="50"/>
      <c r="GGA340" s="50"/>
      <c r="GGB340" s="50"/>
      <c r="GGC340" s="50"/>
      <c r="GGD340" s="50"/>
      <c r="GGE340" s="50"/>
      <c r="GGF340" s="50"/>
      <c r="GGG340" s="50"/>
      <c r="GGH340" s="50"/>
      <c r="GGI340" s="50"/>
      <c r="GGJ340" s="50"/>
      <c r="GGK340" s="50"/>
      <c r="GGL340" s="50"/>
      <c r="GGM340" s="50"/>
      <c r="GGN340" s="50"/>
      <c r="GGO340" s="50"/>
      <c r="GGP340" s="50"/>
      <c r="GGQ340" s="50"/>
      <c r="GGR340" s="50"/>
      <c r="GGS340" s="50"/>
      <c r="GGT340" s="50"/>
      <c r="GGU340" s="50"/>
      <c r="GGV340" s="50"/>
      <c r="GGW340" s="50"/>
      <c r="GGX340" s="50"/>
      <c r="GGY340" s="50"/>
      <c r="GGZ340" s="50"/>
      <c r="GHA340" s="50"/>
      <c r="GHB340" s="50"/>
      <c r="GHC340" s="50"/>
      <c r="GHD340" s="50"/>
      <c r="GHE340" s="50"/>
      <c r="GHF340" s="50"/>
      <c r="GHG340" s="50"/>
      <c r="GHH340" s="50"/>
      <c r="GHI340" s="50"/>
      <c r="GHJ340" s="50"/>
      <c r="GHK340" s="50"/>
      <c r="GHL340" s="50"/>
      <c r="GHM340" s="50"/>
      <c r="GHN340" s="50"/>
      <c r="GHO340" s="50"/>
      <c r="GHP340" s="50"/>
      <c r="GHQ340" s="50"/>
      <c r="GHR340" s="50"/>
      <c r="GHS340" s="50"/>
      <c r="GHT340" s="50"/>
      <c r="GHU340" s="50"/>
      <c r="GHV340" s="50"/>
      <c r="GHW340" s="50"/>
      <c r="GHX340" s="50"/>
      <c r="GHY340" s="50"/>
      <c r="GHZ340" s="50"/>
      <c r="GIA340" s="50"/>
      <c r="GIB340" s="50"/>
      <c r="GIC340" s="50"/>
      <c r="GID340" s="50"/>
      <c r="GIE340" s="50"/>
      <c r="GIF340" s="50"/>
      <c r="GIG340" s="50"/>
      <c r="GIH340" s="50"/>
      <c r="GII340" s="50"/>
      <c r="GIJ340" s="50"/>
      <c r="GIK340" s="50"/>
      <c r="GIL340" s="50"/>
      <c r="GIM340" s="50"/>
      <c r="GIN340" s="50"/>
      <c r="GIO340" s="50"/>
      <c r="GIP340" s="50"/>
      <c r="GIQ340" s="50"/>
      <c r="GIR340" s="50"/>
      <c r="GIS340" s="50"/>
      <c r="GIT340" s="50"/>
      <c r="GIU340" s="50"/>
      <c r="GIV340" s="50"/>
      <c r="GIW340" s="50"/>
      <c r="GIX340" s="50"/>
      <c r="GIY340" s="50"/>
      <c r="GIZ340" s="50"/>
      <c r="GJA340" s="50"/>
      <c r="GJB340" s="50"/>
      <c r="GJC340" s="50"/>
      <c r="GJD340" s="50"/>
      <c r="GJE340" s="50"/>
      <c r="GJF340" s="50"/>
      <c r="GJG340" s="50"/>
      <c r="GJH340" s="50"/>
      <c r="GJI340" s="50"/>
      <c r="GJJ340" s="50"/>
      <c r="GJK340" s="50"/>
      <c r="GJL340" s="50"/>
      <c r="GJM340" s="50"/>
      <c r="GJN340" s="50"/>
      <c r="GJO340" s="50"/>
      <c r="GJP340" s="50"/>
      <c r="GJQ340" s="50"/>
      <c r="GJR340" s="50"/>
      <c r="GJS340" s="50"/>
      <c r="GJT340" s="50"/>
      <c r="GJU340" s="50"/>
      <c r="GJV340" s="50"/>
      <c r="GJW340" s="50"/>
      <c r="GJX340" s="50"/>
      <c r="GJY340" s="50"/>
      <c r="GJZ340" s="50"/>
      <c r="GKA340" s="50"/>
      <c r="GKB340" s="50"/>
      <c r="GKC340" s="50"/>
      <c r="GKD340" s="50"/>
      <c r="GKE340" s="50"/>
      <c r="GKF340" s="50"/>
      <c r="GKG340" s="50"/>
      <c r="GKH340" s="50"/>
      <c r="GKI340" s="50"/>
      <c r="GKJ340" s="50"/>
      <c r="GKK340" s="50"/>
      <c r="GKL340" s="50"/>
      <c r="GKM340" s="50"/>
      <c r="GKN340" s="50"/>
      <c r="GKO340" s="50"/>
      <c r="GKP340" s="50"/>
      <c r="GKQ340" s="50"/>
      <c r="GKR340" s="50"/>
      <c r="GKS340" s="50"/>
      <c r="GKT340" s="50"/>
      <c r="GKU340" s="50"/>
      <c r="GKV340" s="50"/>
      <c r="GKW340" s="50"/>
      <c r="GKX340" s="50"/>
      <c r="GKY340" s="50"/>
      <c r="GKZ340" s="50"/>
      <c r="GLA340" s="50"/>
      <c r="GLB340" s="50"/>
      <c r="GLC340" s="50"/>
      <c r="GLD340" s="50"/>
      <c r="GLE340" s="50"/>
      <c r="GLF340" s="50"/>
      <c r="GLG340" s="50"/>
      <c r="GLH340" s="50"/>
      <c r="GLI340" s="50"/>
      <c r="GLJ340" s="50"/>
      <c r="GLK340" s="50"/>
      <c r="GLL340" s="50"/>
      <c r="GLM340" s="50"/>
      <c r="GLN340" s="50"/>
      <c r="GLO340" s="50"/>
      <c r="GLP340" s="50"/>
      <c r="GLQ340" s="50"/>
      <c r="GLR340" s="50"/>
      <c r="GLS340" s="50"/>
      <c r="GLT340" s="50"/>
      <c r="GLU340" s="50"/>
      <c r="GLV340" s="50"/>
      <c r="GLW340" s="50"/>
      <c r="GLX340" s="50"/>
      <c r="GLY340" s="50"/>
      <c r="GLZ340" s="50"/>
      <c r="GMA340" s="50"/>
      <c r="GMB340" s="50"/>
      <c r="GMC340" s="50"/>
      <c r="GMD340" s="50"/>
      <c r="GME340" s="50"/>
      <c r="GMF340" s="50"/>
      <c r="GMG340" s="50"/>
      <c r="GMH340" s="50"/>
      <c r="GMI340" s="50"/>
      <c r="GMJ340" s="50"/>
      <c r="GMK340" s="50"/>
      <c r="GML340" s="50"/>
      <c r="GMM340" s="50"/>
      <c r="GMN340" s="50"/>
      <c r="GMO340" s="50"/>
      <c r="GMP340" s="50"/>
      <c r="GMQ340" s="50"/>
      <c r="GMR340" s="50"/>
      <c r="GMS340" s="50"/>
      <c r="GMT340" s="50"/>
      <c r="GMU340" s="50"/>
      <c r="GMV340" s="50"/>
      <c r="GMW340" s="50"/>
      <c r="GMX340" s="50"/>
      <c r="GMY340" s="50"/>
      <c r="GMZ340" s="50"/>
      <c r="GNA340" s="50"/>
      <c r="GNB340" s="50"/>
      <c r="GNC340" s="50"/>
      <c r="GND340" s="50"/>
      <c r="GNE340" s="50"/>
      <c r="GNF340" s="50"/>
      <c r="GNG340" s="50"/>
      <c r="GNH340" s="50"/>
      <c r="GNI340" s="50"/>
      <c r="GNJ340" s="50"/>
      <c r="GNK340" s="50"/>
      <c r="GNL340" s="50"/>
      <c r="GNM340" s="50"/>
      <c r="GNN340" s="50"/>
      <c r="GNO340" s="50"/>
      <c r="GNP340" s="50"/>
      <c r="GNQ340" s="50"/>
      <c r="GNR340" s="50"/>
      <c r="GNS340" s="50"/>
      <c r="GNT340" s="50"/>
      <c r="GNU340" s="50"/>
      <c r="GNV340" s="50"/>
      <c r="GNW340" s="50"/>
      <c r="GNX340" s="50"/>
      <c r="GNZ340" s="50"/>
      <c r="GOB340" s="50"/>
      <c r="GOC340" s="50"/>
      <c r="GOD340" s="50"/>
      <c r="GOE340" s="50"/>
      <c r="GOF340" s="50"/>
      <c r="GOG340" s="50"/>
      <c r="GOH340" s="50"/>
      <c r="GOI340" s="50"/>
      <c r="GON340" s="50"/>
      <c r="GOO340" s="50"/>
      <c r="GOP340" s="50"/>
      <c r="GOQ340" s="50"/>
      <c r="GOR340" s="50"/>
      <c r="GOS340" s="50"/>
      <c r="GOT340" s="50"/>
      <c r="GOU340" s="50"/>
      <c r="GOV340" s="50"/>
      <c r="GOW340" s="50"/>
      <c r="GOX340" s="50"/>
      <c r="GOY340" s="50"/>
      <c r="GOZ340" s="50"/>
      <c r="GPA340" s="50"/>
      <c r="GPB340" s="50"/>
      <c r="GPC340" s="50"/>
      <c r="GPD340" s="50"/>
      <c r="GPE340" s="50"/>
      <c r="GPF340" s="50"/>
      <c r="GPG340" s="50"/>
      <c r="GPH340" s="50"/>
      <c r="GPI340" s="50"/>
      <c r="GPJ340" s="50"/>
      <c r="GPK340" s="50"/>
      <c r="GPL340" s="50"/>
      <c r="GPM340" s="50"/>
      <c r="GPN340" s="50"/>
      <c r="GPO340" s="50"/>
      <c r="GPP340" s="50"/>
      <c r="GPQ340" s="50"/>
      <c r="GPR340" s="50"/>
      <c r="GPS340" s="50"/>
      <c r="GPT340" s="50"/>
      <c r="GPU340" s="50"/>
      <c r="GPV340" s="50"/>
      <c r="GPW340" s="50"/>
      <c r="GPX340" s="50"/>
      <c r="GPY340" s="50"/>
      <c r="GPZ340" s="50"/>
      <c r="GQA340" s="50"/>
      <c r="GQB340" s="50"/>
      <c r="GQC340" s="50"/>
      <c r="GQD340" s="50"/>
      <c r="GQE340" s="50"/>
      <c r="GQF340" s="50"/>
      <c r="GQG340" s="50"/>
      <c r="GQH340" s="50"/>
      <c r="GQI340" s="50"/>
      <c r="GQJ340" s="50"/>
      <c r="GQK340" s="50"/>
      <c r="GQL340" s="50"/>
      <c r="GQM340" s="50"/>
      <c r="GQN340" s="50"/>
      <c r="GQO340" s="50"/>
      <c r="GQP340" s="50"/>
      <c r="GQQ340" s="50"/>
      <c r="GQR340" s="50"/>
      <c r="GQS340" s="50"/>
      <c r="GQT340" s="50"/>
      <c r="GQU340" s="50"/>
      <c r="GQV340" s="50"/>
      <c r="GQW340" s="50"/>
      <c r="GQX340" s="50"/>
      <c r="GQY340" s="50"/>
      <c r="GQZ340" s="50"/>
      <c r="GRA340" s="50"/>
      <c r="GRB340" s="50"/>
      <c r="GRC340" s="50"/>
      <c r="GRD340" s="50"/>
      <c r="GRE340" s="50"/>
      <c r="GRF340" s="50"/>
      <c r="GRG340" s="50"/>
      <c r="GRH340" s="50"/>
      <c r="GRI340" s="50"/>
      <c r="GRJ340" s="50"/>
      <c r="GRK340" s="50"/>
      <c r="GRL340" s="50"/>
      <c r="GRM340" s="50"/>
      <c r="GRN340" s="50"/>
      <c r="GRO340" s="50"/>
      <c r="GRP340" s="50"/>
      <c r="GRQ340" s="50"/>
      <c r="GRR340" s="50"/>
      <c r="GRS340" s="50"/>
      <c r="GRT340" s="50"/>
      <c r="GRU340" s="50"/>
      <c r="GRV340" s="50"/>
      <c r="GRW340" s="50"/>
      <c r="GRX340" s="50"/>
      <c r="GRY340" s="50"/>
      <c r="GRZ340" s="50"/>
      <c r="GSA340" s="50"/>
      <c r="GSB340" s="50"/>
      <c r="GSC340" s="50"/>
      <c r="GSD340" s="50"/>
      <c r="GSE340" s="50"/>
      <c r="GSF340" s="50"/>
      <c r="GSG340" s="50"/>
      <c r="GSH340" s="50"/>
      <c r="GSI340" s="50"/>
      <c r="GSJ340" s="50"/>
      <c r="GSK340" s="50"/>
      <c r="GSL340" s="50"/>
      <c r="GSM340" s="50"/>
      <c r="GSN340" s="50"/>
      <c r="GSO340" s="50"/>
      <c r="GSP340" s="50"/>
      <c r="GSQ340" s="50"/>
      <c r="GSR340" s="50"/>
      <c r="GSS340" s="50"/>
      <c r="GST340" s="50"/>
      <c r="GSU340" s="50"/>
      <c r="GSV340" s="50"/>
      <c r="GSW340" s="50"/>
      <c r="GSX340" s="50"/>
      <c r="GSY340" s="50"/>
      <c r="GSZ340" s="50"/>
      <c r="GTA340" s="50"/>
      <c r="GTB340" s="50"/>
      <c r="GTC340" s="50"/>
      <c r="GTD340" s="50"/>
      <c r="GTE340" s="50"/>
      <c r="GTF340" s="50"/>
      <c r="GTG340" s="50"/>
      <c r="GTH340" s="50"/>
      <c r="GTI340" s="50"/>
      <c r="GTJ340" s="50"/>
      <c r="GTK340" s="50"/>
      <c r="GTL340" s="50"/>
      <c r="GTM340" s="50"/>
      <c r="GTN340" s="50"/>
      <c r="GTO340" s="50"/>
      <c r="GTP340" s="50"/>
      <c r="GTQ340" s="50"/>
      <c r="GTR340" s="50"/>
      <c r="GTS340" s="50"/>
      <c r="GTT340" s="50"/>
      <c r="GTU340" s="50"/>
      <c r="GTV340" s="50"/>
      <c r="GTW340" s="50"/>
      <c r="GTX340" s="50"/>
      <c r="GTY340" s="50"/>
      <c r="GTZ340" s="50"/>
      <c r="GUA340" s="50"/>
      <c r="GUB340" s="50"/>
      <c r="GUC340" s="50"/>
      <c r="GUD340" s="50"/>
      <c r="GUE340" s="50"/>
      <c r="GUF340" s="50"/>
      <c r="GUG340" s="50"/>
      <c r="GUH340" s="50"/>
      <c r="GUI340" s="50"/>
      <c r="GUJ340" s="50"/>
      <c r="GUK340" s="50"/>
      <c r="GUL340" s="50"/>
      <c r="GUM340" s="50"/>
      <c r="GUN340" s="50"/>
      <c r="GUO340" s="50"/>
      <c r="GUP340" s="50"/>
      <c r="GUQ340" s="50"/>
      <c r="GUR340" s="50"/>
      <c r="GUS340" s="50"/>
      <c r="GUT340" s="50"/>
      <c r="GUU340" s="50"/>
      <c r="GUV340" s="50"/>
      <c r="GUW340" s="50"/>
      <c r="GUX340" s="50"/>
      <c r="GUY340" s="50"/>
      <c r="GUZ340" s="50"/>
      <c r="GVA340" s="50"/>
      <c r="GVB340" s="50"/>
      <c r="GVC340" s="50"/>
      <c r="GVD340" s="50"/>
      <c r="GVE340" s="50"/>
      <c r="GVF340" s="50"/>
      <c r="GVG340" s="50"/>
      <c r="GVH340" s="50"/>
      <c r="GVI340" s="50"/>
      <c r="GVJ340" s="50"/>
      <c r="GVK340" s="50"/>
      <c r="GVL340" s="50"/>
      <c r="GVM340" s="50"/>
      <c r="GVN340" s="50"/>
      <c r="GVO340" s="50"/>
      <c r="GVP340" s="50"/>
      <c r="GVQ340" s="50"/>
      <c r="GVR340" s="50"/>
      <c r="GVS340" s="50"/>
      <c r="GVT340" s="50"/>
      <c r="GVU340" s="50"/>
      <c r="GVV340" s="50"/>
      <c r="GVW340" s="50"/>
      <c r="GVX340" s="50"/>
      <c r="GVY340" s="50"/>
      <c r="GVZ340" s="50"/>
      <c r="GWA340" s="50"/>
      <c r="GWB340" s="50"/>
      <c r="GWC340" s="50"/>
      <c r="GWD340" s="50"/>
      <c r="GWE340" s="50"/>
      <c r="GWF340" s="50"/>
      <c r="GWG340" s="50"/>
      <c r="GWH340" s="50"/>
      <c r="GWI340" s="50"/>
      <c r="GWJ340" s="50"/>
      <c r="GWK340" s="50"/>
      <c r="GWL340" s="50"/>
      <c r="GWM340" s="50"/>
      <c r="GWN340" s="50"/>
      <c r="GWO340" s="50"/>
      <c r="GWP340" s="50"/>
      <c r="GWQ340" s="50"/>
      <c r="GWR340" s="50"/>
      <c r="GWS340" s="50"/>
      <c r="GWT340" s="50"/>
      <c r="GWU340" s="50"/>
      <c r="GWV340" s="50"/>
      <c r="GWW340" s="50"/>
      <c r="GWX340" s="50"/>
      <c r="GWY340" s="50"/>
      <c r="GWZ340" s="50"/>
      <c r="GXA340" s="50"/>
      <c r="GXB340" s="50"/>
      <c r="GXC340" s="50"/>
      <c r="GXD340" s="50"/>
      <c r="GXE340" s="50"/>
      <c r="GXF340" s="50"/>
      <c r="GXG340" s="50"/>
      <c r="GXH340" s="50"/>
      <c r="GXI340" s="50"/>
      <c r="GXJ340" s="50"/>
      <c r="GXK340" s="50"/>
      <c r="GXL340" s="50"/>
      <c r="GXM340" s="50"/>
      <c r="GXN340" s="50"/>
      <c r="GXO340" s="50"/>
      <c r="GXP340" s="50"/>
      <c r="GXQ340" s="50"/>
      <c r="GXR340" s="50"/>
      <c r="GXS340" s="50"/>
      <c r="GXT340" s="50"/>
      <c r="GXV340" s="50"/>
      <c r="GXX340" s="50"/>
      <c r="GXY340" s="50"/>
      <c r="GXZ340" s="50"/>
      <c r="GYA340" s="50"/>
      <c r="GYB340" s="50"/>
      <c r="GYC340" s="50"/>
      <c r="GYD340" s="50"/>
      <c r="GYE340" s="50"/>
      <c r="GYJ340" s="50"/>
      <c r="GYK340" s="50"/>
      <c r="GYL340" s="50"/>
      <c r="GYM340" s="50"/>
      <c r="GYN340" s="50"/>
      <c r="GYO340" s="50"/>
      <c r="GYP340" s="50"/>
      <c r="GYQ340" s="50"/>
      <c r="GYR340" s="50"/>
      <c r="GYS340" s="50"/>
      <c r="GYT340" s="50"/>
      <c r="GYU340" s="50"/>
      <c r="GYV340" s="50"/>
      <c r="GYW340" s="50"/>
      <c r="GYX340" s="50"/>
      <c r="GYY340" s="50"/>
      <c r="GYZ340" s="50"/>
      <c r="GZA340" s="50"/>
      <c r="GZB340" s="50"/>
      <c r="GZC340" s="50"/>
      <c r="GZD340" s="50"/>
      <c r="GZE340" s="50"/>
      <c r="GZF340" s="50"/>
      <c r="GZG340" s="50"/>
      <c r="GZH340" s="50"/>
      <c r="GZI340" s="50"/>
      <c r="GZJ340" s="50"/>
      <c r="GZK340" s="50"/>
      <c r="GZL340" s="50"/>
      <c r="GZM340" s="50"/>
      <c r="GZN340" s="50"/>
      <c r="GZO340" s="50"/>
      <c r="GZP340" s="50"/>
      <c r="GZQ340" s="50"/>
      <c r="GZR340" s="50"/>
      <c r="GZS340" s="50"/>
      <c r="GZT340" s="50"/>
      <c r="GZU340" s="50"/>
      <c r="GZV340" s="50"/>
      <c r="GZW340" s="50"/>
      <c r="GZX340" s="50"/>
      <c r="GZY340" s="50"/>
      <c r="GZZ340" s="50"/>
      <c r="HAA340" s="50"/>
      <c r="HAB340" s="50"/>
      <c r="HAC340" s="50"/>
      <c r="HAD340" s="50"/>
      <c r="HAE340" s="50"/>
      <c r="HAF340" s="50"/>
      <c r="HAG340" s="50"/>
      <c r="HAH340" s="50"/>
      <c r="HAI340" s="50"/>
      <c r="HAJ340" s="50"/>
      <c r="HAK340" s="50"/>
      <c r="HAL340" s="50"/>
      <c r="HAM340" s="50"/>
      <c r="HAN340" s="50"/>
      <c r="HAO340" s="50"/>
      <c r="HAP340" s="50"/>
      <c r="HAQ340" s="50"/>
      <c r="HAR340" s="50"/>
      <c r="HAS340" s="50"/>
      <c r="HAT340" s="50"/>
      <c r="HAU340" s="50"/>
      <c r="HAV340" s="50"/>
      <c r="HAW340" s="50"/>
      <c r="HAX340" s="50"/>
      <c r="HAY340" s="50"/>
      <c r="HAZ340" s="50"/>
      <c r="HBA340" s="50"/>
      <c r="HBB340" s="50"/>
      <c r="HBC340" s="50"/>
      <c r="HBD340" s="50"/>
      <c r="HBE340" s="50"/>
      <c r="HBF340" s="50"/>
      <c r="HBG340" s="50"/>
      <c r="HBH340" s="50"/>
      <c r="HBI340" s="50"/>
      <c r="HBJ340" s="50"/>
      <c r="HBK340" s="50"/>
      <c r="HBL340" s="50"/>
      <c r="HBM340" s="50"/>
      <c r="HBN340" s="50"/>
      <c r="HBO340" s="50"/>
      <c r="HBP340" s="50"/>
      <c r="HBQ340" s="50"/>
      <c r="HBR340" s="50"/>
      <c r="HBS340" s="50"/>
      <c r="HBT340" s="50"/>
      <c r="HBU340" s="50"/>
      <c r="HBV340" s="50"/>
      <c r="HBW340" s="50"/>
      <c r="HBX340" s="50"/>
      <c r="HBY340" s="50"/>
      <c r="HBZ340" s="50"/>
      <c r="HCA340" s="50"/>
      <c r="HCB340" s="50"/>
      <c r="HCC340" s="50"/>
      <c r="HCD340" s="50"/>
      <c r="HCE340" s="50"/>
      <c r="HCF340" s="50"/>
      <c r="HCG340" s="50"/>
      <c r="HCH340" s="50"/>
      <c r="HCI340" s="50"/>
      <c r="HCJ340" s="50"/>
      <c r="HCK340" s="50"/>
      <c r="HCL340" s="50"/>
      <c r="HCM340" s="50"/>
      <c r="HCN340" s="50"/>
      <c r="HCO340" s="50"/>
      <c r="HCP340" s="50"/>
      <c r="HCQ340" s="50"/>
      <c r="HCR340" s="50"/>
      <c r="HCS340" s="50"/>
      <c r="HCT340" s="50"/>
      <c r="HCU340" s="50"/>
      <c r="HCV340" s="50"/>
      <c r="HCW340" s="50"/>
      <c r="HCX340" s="50"/>
      <c r="HCY340" s="50"/>
      <c r="HCZ340" s="50"/>
      <c r="HDA340" s="50"/>
      <c r="HDB340" s="50"/>
      <c r="HDC340" s="50"/>
      <c r="HDD340" s="50"/>
      <c r="HDE340" s="50"/>
      <c r="HDF340" s="50"/>
      <c r="HDG340" s="50"/>
      <c r="HDH340" s="50"/>
      <c r="HDI340" s="50"/>
      <c r="HDJ340" s="50"/>
      <c r="HDK340" s="50"/>
      <c r="HDL340" s="50"/>
      <c r="HDM340" s="50"/>
      <c r="HDN340" s="50"/>
      <c r="HDO340" s="50"/>
      <c r="HDP340" s="50"/>
      <c r="HDQ340" s="50"/>
      <c r="HDR340" s="50"/>
      <c r="HDS340" s="50"/>
      <c r="HDT340" s="50"/>
      <c r="HDU340" s="50"/>
      <c r="HDV340" s="50"/>
      <c r="HDW340" s="50"/>
      <c r="HDX340" s="50"/>
      <c r="HDY340" s="50"/>
      <c r="HDZ340" s="50"/>
      <c r="HEA340" s="50"/>
      <c r="HEB340" s="50"/>
      <c r="HEC340" s="50"/>
      <c r="HED340" s="50"/>
      <c r="HEE340" s="50"/>
      <c r="HEF340" s="50"/>
      <c r="HEG340" s="50"/>
      <c r="HEH340" s="50"/>
      <c r="HEI340" s="50"/>
      <c r="HEJ340" s="50"/>
      <c r="HEK340" s="50"/>
      <c r="HEL340" s="50"/>
      <c r="HEM340" s="50"/>
      <c r="HEN340" s="50"/>
      <c r="HEO340" s="50"/>
      <c r="HEP340" s="50"/>
      <c r="HEQ340" s="50"/>
      <c r="HER340" s="50"/>
      <c r="HES340" s="50"/>
      <c r="HET340" s="50"/>
      <c r="HEU340" s="50"/>
      <c r="HEV340" s="50"/>
      <c r="HEW340" s="50"/>
      <c r="HEX340" s="50"/>
      <c r="HEY340" s="50"/>
      <c r="HEZ340" s="50"/>
      <c r="HFA340" s="50"/>
      <c r="HFB340" s="50"/>
      <c r="HFC340" s="50"/>
      <c r="HFD340" s="50"/>
      <c r="HFE340" s="50"/>
      <c r="HFF340" s="50"/>
      <c r="HFG340" s="50"/>
      <c r="HFH340" s="50"/>
      <c r="HFI340" s="50"/>
      <c r="HFJ340" s="50"/>
      <c r="HFK340" s="50"/>
      <c r="HFL340" s="50"/>
      <c r="HFM340" s="50"/>
      <c r="HFN340" s="50"/>
      <c r="HFO340" s="50"/>
      <c r="HFP340" s="50"/>
      <c r="HFQ340" s="50"/>
      <c r="HFR340" s="50"/>
      <c r="HFS340" s="50"/>
      <c r="HFT340" s="50"/>
      <c r="HFU340" s="50"/>
      <c r="HFV340" s="50"/>
      <c r="HFW340" s="50"/>
      <c r="HFX340" s="50"/>
      <c r="HFY340" s="50"/>
      <c r="HFZ340" s="50"/>
      <c r="HGA340" s="50"/>
      <c r="HGB340" s="50"/>
      <c r="HGC340" s="50"/>
      <c r="HGD340" s="50"/>
      <c r="HGE340" s="50"/>
      <c r="HGF340" s="50"/>
      <c r="HGG340" s="50"/>
      <c r="HGH340" s="50"/>
      <c r="HGI340" s="50"/>
      <c r="HGJ340" s="50"/>
      <c r="HGK340" s="50"/>
      <c r="HGL340" s="50"/>
      <c r="HGM340" s="50"/>
      <c r="HGN340" s="50"/>
      <c r="HGO340" s="50"/>
      <c r="HGP340" s="50"/>
      <c r="HGQ340" s="50"/>
      <c r="HGR340" s="50"/>
      <c r="HGS340" s="50"/>
      <c r="HGT340" s="50"/>
      <c r="HGU340" s="50"/>
      <c r="HGV340" s="50"/>
      <c r="HGW340" s="50"/>
      <c r="HGX340" s="50"/>
      <c r="HGY340" s="50"/>
      <c r="HGZ340" s="50"/>
      <c r="HHA340" s="50"/>
      <c r="HHB340" s="50"/>
      <c r="HHC340" s="50"/>
      <c r="HHD340" s="50"/>
      <c r="HHE340" s="50"/>
      <c r="HHF340" s="50"/>
      <c r="HHG340" s="50"/>
      <c r="HHH340" s="50"/>
      <c r="HHI340" s="50"/>
      <c r="HHJ340" s="50"/>
      <c r="HHK340" s="50"/>
      <c r="HHL340" s="50"/>
      <c r="HHM340" s="50"/>
      <c r="HHN340" s="50"/>
      <c r="HHO340" s="50"/>
      <c r="HHP340" s="50"/>
      <c r="HHR340" s="50"/>
      <c r="HHT340" s="50"/>
      <c r="HHU340" s="50"/>
      <c r="HHV340" s="50"/>
      <c r="HHW340" s="50"/>
      <c r="HHX340" s="50"/>
      <c r="HHY340" s="50"/>
      <c r="HHZ340" s="50"/>
      <c r="HIA340" s="50"/>
      <c r="HIF340" s="50"/>
      <c r="HIG340" s="50"/>
      <c r="HIH340" s="50"/>
      <c r="HII340" s="50"/>
      <c r="HIJ340" s="50"/>
      <c r="HIK340" s="50"/>
      <c r="HIL340" s="50"/>
      <c r="HIM340" s="50"/>
      <c r="HIN340" s="50"/>
      <c r="HIO340" s="50"/>
      <c r="HIP340" s="50"/>
      <c r="HIQ340" s="50"/>
      <c r="HIR340" s="50"/>
      <c r="HIS340" s="50"/>
      <c r="HIT340" s="50"/>
      <c r="HIU340" s="50"/>
      <c r="HIV340" s="50"/>
      <c r="HIW340" s="50"/>
      <c r="HIX340" s="50"/>
      <c r="HIY340" s="50"/>
      <c r="HIZ340" s="50"/>
      <c r="HJA340" s="50"/>
      <c r="HJB340" s="50"/>
      <c r="HJC340" s="50"/>
      <c r="HJD340" s="50"/>
      <c r="HJE340" s="50"/>
      <c r="HJF340" s="50"/>
      <c r="HJG340" s="50"/>
      <c r="HJH340" s="50"/>
      <c r="HJI340" s="50"/>
      <c r="HJJ340" s="50"/>
      <c r="HJK340" s="50"/>
      <c r="HJL340" s="50"/>
      <c r="HJM340" s="50"/>
      <c r="HJN340" s="50"/>
      <c r="HJO340" s="50"/>
      <c r="HJP340" s="50"/>
      <c r="HJQ340" s="50"/>
      <c r="HJR340" s="50"/>
      <c r="HJS340" s="50"/>
      <c r="HJT340" s="50"/>
      <c r="HJU340" s="50"/>
      <c r="HJV340" s="50"/>
      <c r="HJW340" s="50"/>
      <c r="HJX340" s="50"/>
      <c r="HJY340" s="50"/>
      <c r="HJZ340" s="50"/>
      <c r="HKA340" s="50"/>
      <c r="HKB340" s="50"/>
      <c r="HKC340" s="50"/>
      <c r="HKD340" s="50"/>
      <c r="HKE340" s="50"/>
      <c r="HKF340" s="50"/>
      <c r="HKG340" s="50"/>
      <c r="HKH340" s="50"/>
      <c r="HKI340" s="50"/>
      <c r="HKJ340" s="50"/>
      <c r="HKK340" s="50"/>
      <c r="HKL340" s="50"/>
      <c r="HKM340" s="50"/>
      <c r="HKN340" s="50"/>
      <c r="HKO340" s="50"/>
      <c r="HKP340" s="50"/>
      <c r="HKQ340" s="50"/>
      <c r="HKR340" s="50"/>
      <c r="HKS340" s="50"/>
      <c r="HKT340" s="50"/>
      <c r="HKU340" s="50"/>
      <c r="HKV340" s="50"/>
      <c r="HKW340" s="50"/>
      <c r="HKX340" s="50"/>
      <c r="HKY340" s="50"/>
      <c r="HKZ340" s="50"/>
      <c r="HLA340" s="50"/>
      <c r="HLB340" s="50"/>
      <c r="HLC340" s="50"/>
      <c r="HLD340" s="50"/>
      <c r="HLE340" s="50"/>
      <c r="HLF340" s="50"/>
      <c r="HLG340" s="50"/>
      <c r="HLH340" s="50"/>
      <c r="HLI340" s="50"/>
      <c r="HLJ340" s="50"/>
      <c r="HLK340" s="50"/>
      <c r="HLL340" s="50"/>
      <c r="HLM340" s="50"/>
      <c r="HLN340" s="50"/>
      <c r="HLO340" s="50"/>
      <c r="HLP340" s="50"/>
      <c r="HLQ340" s="50"/>
      <c r="HLR340" s="50"/>
      <c r="HLS340" s="50"/>
      <c r="HLT340" s="50"/>
      <c r="HLU340" s="50"/>
      <c r="HLV340" s="50"/>
      <c r="HLW340" s="50"/>
      <c r="HLX340" s="50"/>
      <c r="HLY340" s="50"/>
      <c r="HLZ340" s="50"/>
      <c r="HMA340" s="50"/>
      <c r="HMB340" s="50"/>
      <c r="HMC340" s="50"/>
      <c r="HMD340" s="50"/>
      <c r="HME340" s="50"/>
      <c r="HMF340" s="50"/>
      <c r="HMG340" s="50"/>
      <c r="HMH340" s="50"/>
      <c r="HMI340" s="50"/>
      <c r="HMJ340" s="50"/>
      <c r="HMK340" s="50"/>
      <c r="HML340" s="50"/>
      <c r="HMM340" s="50"/>
      <c r="HMN340" s="50"/>
      <c r="HMO340" s="50"/>
      <c r="HMP340" s="50"/>
      <c r="HMQ340" s="50"/>
      <c r="HMR340" s="50"/>
      <c r="HMS340" s="50"/>
      <c r="HMT340" s="50"/>
      <c r="HMU340" s="50"/>
      <c r="HMV340" s="50"/>
      <c r="HMW340" s="50"/>
      <c r="HMX340" s="50"/>
      <c r="HMY340" s="50"/>
      <c r="HMZ340" s="50"/>
      <c r="HNA340" s="50"/>
      <c r="HNB340" s="50"/>
      <c r="HNC340" s="50"/>
      <c r="HND340" s="50"/>
      <c r="HNE340" s="50"/>
      <c r="HNF340" s="50"/>
      <c r="HNG340" s="50"/>
      <c r="HNH340" s="50"/>
      <c r="HNI340" s="50"/>
      <c r="HNJ340" s="50"/>
      <c r="HNK340" s="50"/>
      <c r="HNL340" s="50"/>
      <c r="HNM340" s="50"/>
      <c r="HNN340" s="50"/>
      <c r="HNO340" s="50"/>
      <c r="HNP340" s="50"/>
      <c r="HNQ340" s="50"/>
      <c r="HNR340" s="50"/>
      <c r="HNS340" s="50"/>
      <c r="HNT340" s="50"/>
      <c r="HNU340" s="50"/>
      <c r="HNV340" s="50"/>
      <c r="HNW340" s="50"/>
      <c r="HNX340" s="50"/>
      <c r="HNY340" s="50"/>
      <c r="HNZ340" s="50"/>
      <c r="HOA340" s="50"/>
      <c r="HOB340" s="50"/>
      <c r="HOC340" s="50"/>
      <c r="HOD340" s="50"/>
      <c r="HOE340" s="50"/>
      <c r="HOF340" s="50"/>
      <c r="HOG340" s="50"/>
      <c r="HOH340" s="50"/>
      <c r="HOI340" s="50"/>
      <c r="HOJ340" s="50"/>
      <c r="HOK340" s="50"/>
      <c r="HOL340" s="50"/>
      <c r="HOM340" s="50"/>
      <c r="HON340" s="50"/>
      <c r="HOO340" s="50"/>
      <c r="HOP340" s="50"/>
      <c r="HOQ340" s="50"/>
      <c r="HOR340" s="50"/>
      <c r="HOS340" s="50"/>
      <c r="HOT340" s="50"/>
      <c r="HOU340" s="50"/>
      <c r="HOV340" s="50"/>
      <c r="HOW340" s="50"/>
      <c r="HOX340" s="50"/>
      <c r="HOY340" s="50"/>
      <c r="HOZ340" s="50"/>
      <c r="HPA340" s="50"/>
      <c r="HPB340" s="50"/>
      <c r="HPC340" s="50"/>
      <c r="HPD340" s="50"/>
      <c r="HPE340" s="50"/>
      <c r="HPF340" s="50"/>
      <c r="HPG340" s="50"/>
      <c r="HPH340" s="50"/>
      <c r="HPI340" s="50"/>
      <c r="HPJ340" s="50"/>
      <c r="HPK340" s="50"/>
      <c r="HPL340" s="50"/>
      <c r="HPM340" s="50"/>
      <c r="HPN340" s="50"/>
      <c r="HPO340" s="50"/>
      <c r="HPP340" s="50"/>
      <c r="HPQ340" s="50"/>
      <c r="HPR340" s="50"/>
      <c r="HPS340" s="50"/>
      <c r="HPT340" s="50"/>
      <c r="HPU340" s="50"/>
      <c r="HPV340" s="50"/>
      <c r="HPW340" s="50"/>
      <c r="HPX340" s="50"/>
      <c r="HPY340" s="50"/>
      <c r="HPZ340" s="50"/>
      <c r="HQA340" s="50"/>
      <c r="HQB340" s="50"/>
      <c r="HQC340" s="50"/>
      <c r="HQD340" s="50"/>
      <c r="HQE340" s="50"/>
      <c r="HQF340" s="50"/>
      <c r="HQG340" s="50"/>
      <c r="HQH340" s="50"/>
      <c r="HQI340" s="50"/>
      <c r="HQJ340" s="50"/>
      <c r="HQK340" s="50"/>
      <c r="HQL340" s="50"/>
      <c r="HQM340" s="50"/>
      <c r="HQN340" s="50"/>
      <c r="HQO340" s="50"/>
      <c r="HQP340" s="50"/>
      <c r="HQQ340" s="50"/>
      <c r="HQR340" s="50"/>
      <c r="HQS340" s="50"/>
      <c r="HQT340" s="50"/>
      <c r="HQU340" s="50"/>
      <c r="HQV340" s="50"/>
      <c r="HQW340" s="50"/>
      <c r="HQX340" s="50"/>
      <c r="HQY340" s="50"/>
      <c r="HQZ340" s="50"/>
      <c r="HRA340" s="50"/>
      <c r="HRB340" s="50"/>
      <c r="HRC340" s="50"/>
      <c r="HRD340" s="50"/>
      <c r="HRE340" s="50"/>
      <c r="HRF340" s="50"/>
      <c r="HRG340" s="50"/>
      <c r="HRH340" s="50"/>
      <c r="HRI340" s="50"/>
      <c r="HRJ340" s="50"/>
      <c r="HRK340" s="50"/>
      <c r="HRL340" s="50"/>
      <c r="HRN340" s="50"/>
      <c r="HRP340" s="50"/>
      <c r="HRQ340" s="50"/>
      <c r="HRR340" s="50"/>
      <c r="HRS340" s="50"/>
      <c r="HRT340" s="50"/>
      <c r="HRU340" s="50"/>
      <c r="HRV340" s="50"/>
      <c r="HRW340" s="50"/>
      <c r="HSB340" s="50"/>
      <c r="HSC340" s="50"/>
      <c r="HSD340" s="50"/>
      <c r="HSE340" s="50"/>
      <c r="HSF340" s="50"/>
      <c r="HSG340" s="50"/>
      <c r="HSH340" s="50"/>
      <c r="HSI340" s="50"/>
      <c r="HSJ340" s="50"/>
      <c r="HSK340" s="50"/>
      <c r="HSL340" s="50"/>
      <c r="HSM340" s="50"/>
      <c r="HSN340" s="50"/>
      <c r="HSO340" s="50"/>
      <c r="HSP340" s="50"/>
      <c r="HSQ340" s="50"/>
      <c r="HSR340" s="50"/>
      <c r="HSS340" s="50"/>
      <c r="HST340" s="50"/>
      <c r="HSU340" s="50"/>
      <c r="HSV340" s="50"/>
      <c r="HSW340" s="50"/>
      <c r="HSX340" s="50"/>
      <c r="HSY340" s="50"/>
      <c r="HSZ340" s="50"/>
      <c r="HTA340" s="50"/>
      <c r="HTB340" s="50"/>
      <c r="HTC340" s="50"/>
      <c r="HTD340" s="50"/>
      <c r="HTE340" s="50"/>
      <c r="HTF340" s="50"/>
      <c r="HTG340" s="50"/>
      <c r="HTH340" s="50"/>
      <c r="HTI340" s="50"/>
      <c r="HTJ340" s="50"/>
      <c r="HTK340" s="50"/>
      <c r="HTL340" s="50"/>
      <c r="HTM340" s="50"/>
      <c r="HTN340" s="50"/>
      <c r="HTO340" s="50"/>
      <c r="HTP340" s="50"/>
      <c r="HTQ340" s="50"/>
      <c r="HTR340" s="50"/>
      <c r="HTS340" s="50"/>
      <c r="HTT340" s="50"/>
      <c r="HTU340" s="50"/>
      <c r="HTV340" s="50"/>
      <c r="HTW340" s="50"/>
      <c r="HTX340" s="50"/>
      <c r="HTY340" s="50"/>
      <c r="HTZ340" s="50"/>
      <c r="HUA340" s="50"/>
      <c r="HUB340" s="50"/>
      <c r="HUC340" s="50"/>
      <c r="HUD340" s="50"/>
      <c r="HUE340" s="50"/>
      <c r="HUF340" s="50"/>
      <c r="HUG340" s="50"/>
      <c r="HUH340" s="50"/>
      <c r="HUI340" s="50"/>
      <c r="HUJ340" s="50"/>
      <c r="HUK340" s="50"/>
      <c r="HUL340" s="50"/>
      <c r="HUM340" s="50"/>
      <c r="HUN340" s="50"/>
      <c r="HUO340" s="50"/>
      <c r="HUP340" s="50"/>
      <c r="HUQ340" s="50"/>
      <c r="HUR340" s="50"/>
      <c r="HUS340" s="50"/>
      <c r="HUT340" s="50"/>
      <c r="HUU340" s="50"/>
      <c r="HUV340" s="50"/>
      <c r="HUW340" s="50"/>
      <c r="HUX340" s="50"/>
      <c r="HUY340" s="50"/>
      <c r="HUZ340" s="50"/>
      <c r="HVA340" s="50"/>
      <c r="HVB340" s="50"/>
      <c r="HVC340" s="50"/>
      <c r="HVD340" s="50"/>
      <c r="HVE340" s="50"/>
      <c r="HVF340" s="50"/>
      <c r="HVG340" s="50"/>
      <c r="HVH340" s="50"/>
      <c r="HVI340" s="50"/>
      <c r="HVJ340" s="50"/>
      <c r="HVK340" s="50"/>
      <c r="HVL340" s="50"/>
      <c r="HVM340" s="50"/>
      <c r="HVN340" s="50"/>
      <c r="HVO340" s="50"/>
      <c r="HVP340" s="50"/>
      <c r="HVQ340" s="50"/>
      <c r="HVR340" s="50"/>
      <c r="HVS340" s="50"/>
      <c r="HVT340" s="50"/>
      <c r="HVU340" s="50"/>
      <c r="HVV340" s="50"/>
      <c r="HVW340" s="50"/>
      <c r="HVX340" s="50"/>
      <c r="HVY340" s="50"/>
      <c r="HVZ340" s="50"/>
      <c r="HWA340" s="50"/>
      <c r="HWB340" s="50"/>
      <c r="HWC340" s="50"/>
      <c r="HWD340" s="50"/>
      <c r="HWE340" s="50"/>
      <c r="HWF340" s="50"/>
      <c r="HWG340" s="50"/>
      <c r="HWH340" s="50"/>
      <c r="HWI340" s="50"/>
      <c r="HWJ340" s="50"/>
      <c r="HWK340" s="50"/>
      <c r="HWL340" s="50"/>
      <c r="HWM340" s="50"/>
      <c r="HWN340" s="50"/>
      <c r="HWO340" s="50"/>
      <c r="HWP340" s="50"/>
      <c r="HWQ340" s="50"/>
      <c r="HWR340" s="50"/>
      <c r="HWS340" s="50"/>
      <c r="HWT340" s="50"/>
      <c r="HWU340" s="50"/>
      <c r="HWV340" s="50"/>
      <c r="HWW340" s="50"/>
      <c r="HWX340" s="50"/>
      <c r="HWY340" s="50"/>
      <c r="HWZ340" s="50"/>
      <c r="HXA340" s="50"/>
      <c r="HXB340" s="50"/>
      <c r="HXC340" s="50"/>
      <c r="HXD340" s="50"/>
      <c r="HXE340" s="50"/>
      <c r="HXF340" s="50"/>
      <c r="HXG340" s="50"/>
      <c r="HXH340" s="50"/>
      <c r="HXI340" s="50"/>
      <c r="HXJ340" s="50"/>
      <c r="HXK340" s="50"/>
      <c r="HXL340" s="50"/>
      <c r="HXM340" s="50"/>
      <c r="HXN340" s="50"/>
      <c r="HXO340" s="50"/>
      <c r="HXP340" s="50"/>
      <c r="HXQ340" s="50"/>
      <c r="HXR340" s="50"/>
      <c r="HXS340" s="50"/>
      <c r="HXT340" s="50"/>
      <c r="HXU340" s="50"/>
      <c r="HXV340" s="50"/>
      <c r="HXW340" s="50"/>
      <c r="HXX340" s="50"/>
      <c r="HXY340" s="50"/>
      <c r="HXZ340" s="50"/>
      <c r="HYA340" s="50"/>
      <c r="HYB340" s="50"/>
      <c r="HYC340" s="50"/>
      <c r="HYD340" s="50"/>
      <c r="HYE340" s="50"/>
      <c r="HYF340" s="50"/>
      <c r="HYG340" s="50"/>
      <c r="HYH340" s="50"/>
      <c r="HYI340" s="50"/>
      <c r="HYJ340" s="50"/>
      <c r="HYK340" s="50"/>
      <c r="HYL340" s="50"/>
      <c r="HYM340" s="50"/>
      <c r="HYN340" s="50"/>
      <c r="HYO340" s="50"/>
      <c r="HYP340" s="50"/>
      <c r="HYQ340" s="50"/>
      <c r="HYR340" s="50"/>
      <c r="HYS340" s="50"/>
      <c r="HYT340" s="50"/>
      <c r="HYU340" s="50"/>
      <c r="HYV340" s="50"/>
      <c r="HYW340" s="50"/>
      <c r="HYX340" s="50"/>
      <c r="HYY340" s="50"/>
      <c r="HYZ340" s="50"/>
      <c r="HZA340" s="50"/>
      <c r="HZB340" s="50"/>
      <c r="HZC340" s="50"/>
      <c r="HZD340" s="50"/>
      <c r="HZE340" s="50"/>
      <c r="HZF340" s="50"/>
      <c r="HZG340" s="50"/>
      <c r="HZH340" s="50"/>
      <c r="HZI340" s="50"/>
      <c r="HZJ340" s="50"/>
      <c r="HZK340" s="50"/>
      <c r="HZL340" s="50"/>
      <c r="HZM340" s="50"/>
      <c r="HZN340" s="50"/>
      <c r="HZO340" s="50"/>
      <c r="HZP340" s="50"/>
      <c r="HZQ340" s="50"/>
      <c r="HZR340" s="50"/>
      <c r="HZS340" s="50"/>
      <c r="HZT340" s="50"/>
      <c r="HZU340" s="50"/>
      <c r="HZV340" s="50"/>
      <c r="HZW340" s="50"/>
      <c r="HZX340" s="50"/>
      <c r="HZY340" s="50"/>
      <c r="HZZ340" s="50"/>
      <c r="IAA340" s="50"/>
      <c r="IAB340" s="50"/>
      <c r="IAC340" s="50"/>
      <c r="IAD340" s="50"/>
      <c r="IAE340" s="50"/>
      <c r="IAF340" s="50"/>
      <c r="IAG340" s="50"/>
      <c r="IAH340" s="50"/>
      <c r="IAI340" s="50"/>
      <c r="IAJ340" s="50"/>
      <c r="IAK340" s="50"/>
      <c r="IAL340" s="50"/>
      <c r="IAM340" s="50"/>
      <c r="IAN340" s="50"/>
      <c r="IAO340" s="50"/>
      <c r="IAP340" s="50"/>
      <c r="IAQ340" s="50"/>
      <c r="IAR340" s="50"/>
      <c r="IAS340" s="50"/>
      <c r="IAT340" s="50"/>
      <c r="IAU340" s="50"/>
      <c r="IAV340" s="50"/>
      <c r="IAW340" s="50"/>
      <c r="IAX340" s="50"/>
      <c r="IAY340" s="50"/>
      <c r="IAZ340" s="50"/>
      <c r="IBA340" s="50"/>
      <c r="IBB340" s="50"/>
      <c r="IBC340" s="50"/>
      <c r="IBD340" s="50"/>
      <c r="IBE340" s="50"/>
      <c r="IBF340" s="50"/>
      <c r="IBG340" s="50"/>
      <c r="IBH340" s="50"/>
      <c r="IBJ340" s="50"/>
      <c r="IBL340" s="50"/>
      <c r="IBM340" s="50"/>
      <c r="IBN340" s="50"/>
      <c r="IBO340" s="50"/>
      <c r="IBP340" s="50"/>
      <c r="IBQ340" s="50"/>
      <c r="IBR340" s="50"/>
      <c r="IBS340" s="50"/>
      <c r="IBX340" s="50"/>
      <c r="IBY340" s="50"/>
      <c r="IBZ340" s="50"/>
      <c r="ICA340" s="50"/>
      <c r="ICB340" s="50"/>
      <c r="ICC340" s="50"/>
      <c r="ICD340" s="50"/>
      <c r="ICE340" s="50"/>
      <c r="ICF340" s="50"/>
      <c r="ICG340" s="50"/>
      <c r="ICH340" s="50"/>
      <c r="ICI340" s="50"/>
      <c r="ICJ340" s="50"/>
      <c r="ICK340" s="50"/>
      <c r="ICL340" s="50"/>
      <c r="ICM340" s="50"/>
      <c r="ICN340" s="50"/>
      <c r="ICO340" s="50"/>
      <c r="ICP340" s="50"/>
      <c r="ICQ340" s="50"/>
      <c r="ICR340" s="50"/>
      <c r="ICS340" s="50"/>
      <c r="ICT340" s="50"/>
      <c r="ICU340" s="50"/>
      <c r="ICV340" s="50"/>
      <c r="ICW340" s="50"/>
      <c r="ICX340" s="50"/>
      <c r="ICY340" s="50"/>
      <c r="ICZ340" s="50"/>
      <c r="IDA340" s="50"/>
      <c r="IDB340" s="50"/>
      <c r="IDC340" s="50"/>
      <c r="IDD340" s="50"/>
      <c r="IDE340" s="50"/>
      <c r="IDF340" s="50"/>
      <c r="IDG340" s="50"/>
      <c r="IDH340" s="50"/>
      <c r="IDI340" s="50"/>
      <c r="IDJ340" s="50"/>
      <c r="IDK340" s="50"/>
      <c r="IDL340" s="50"/>
      <c r="IDM340" s="50"/>
      <c r="IDN340" s="50"/>
      <c r="IDO340" s="50"/>
      <c r="IDP340" s="50"/>
      <c r="IDQ340" s="50"/>
      <c r="IDR340" s="50"/>
      <c r="IDS340" s="50"/>
      <c r="IDT340" s="50"/>
      <c r="IDU340" s="50"/>
      <c r="IDV340" s="50"/>
      <c r="IDW340" s="50"/>
      <c r="IDX340" s="50"/>
      <c r="IDY340" s="50"/>
      <c r="IDZ340" s="50"/>
      <c r="IEA340" s="50"/>
      <c r="IEB340" s="50"/>
      <c r="IEC340" s="50"/>
      <c r="IED340" s="50"/>
      <c r="IEE340" s="50"/>
      <c r="IEF340" s="50"/>
      <c r="IEG340" s="50"/>
      <c r="IEH340" s="50"/>
      <c r="IEI340" s="50"/>
      <c r="IEJ340" s="50"/>
      <c r="IEK340" s="50"/>
      <c r="IEL340" s="50"/>
      <c r="IEM340" s="50"/>
      <c r="IEN340" s="50"/>
      <c r="IEO340" s="50"/>
      <c r="IEP340" s="50"/>
      <c r="IEQ340" s="50"/>
      <c r="IER340" s="50"/>
      <c r="IES340" s="50"/>
      <c r="IET340" s="50"/>
      <c r="IEU340" s="50"/>
      <c r="IEV340" s="50"/>
      <c r="IEW340" s="50"/>
      <c r="IEX340" s="50"/>
      <c r="IEY340" s="50"/>
      <c r="IEZ340" s="50"/>
      <c r="IFA340" s="50"/>
      <c r="IFB340" s="50"/>
      <c r="IFC340" s="50"/>
      <c r="IFD340" s="50"/>
      <c r="IFE340" s="50"/>
      <c r="IFF340" s="50"/>
      <c r="IFG340" s="50"/>
      <c r="IFH340" s="50"/>
      <c r="IFI340" s="50"/>
      <c r="IFJ340" s="50"/>
      <c r="IFK340" s="50"/>
      <c r="IFL340" s="50"/>
      <c r="IFM340" s="50"/>
      <c r="IFN340" s="50"/>
      <c r="IFO340" s="50"/>
      <c r="IFP340" s="50"/>
      <c r="IFQ340" s="50"/>
      <c r="IFR340" s="50"/>
      <c r="IFS340" s="50"/>
      <c r="IFT340" s="50"/>
      <c r="IFU340" s="50"/>
      <c r="IFV340" s="50"/>
      <c r="IFW340" s="50"/>
      <c r="IFX340" s="50"/>
      <c r="IFY340" s="50"/>
      <c r="IFZ340" s="50"/>
      <c r="IGA340" s="50"/>
      <c r="IGB340" s="50"/>
      <c r="IGC340" s="50"/>
      <c r="IGD340" s="50"/>
      <c r="IGE340" s="50"/>
      <c r="IGF340" s="50"/>
      <c r="IGG340" s="50"/>
      <c r="IGH340" s="50"/>
      <c r="IGI340" s="50"/>
      <c r="IGJ340" s="50"/>
      <c r="IGK340" s="50"/>
      <c r="IGL340" s="50"/>
      <c r="IGM340" s="50"/>
      <c r="IGN340" s="50"/>
      <c r="IGO340" s="50"/>
      <c r="IGP340" s="50"/>
      <c r="IGQ340" s="50"/>
      <c r="IGR340" s="50"/>
      <c r="IGS340" s="50"/>
      <c r="IGT340" s="50"/>
      <c r="IGU340" s="50"/>
      <c r="IGV340" s="50"/>
      <c r="IGW340" s="50"/>
      <c r="IGX340" s="50"/>
      <c r="IGY340" s="50"/>
      <c r="IGZ340" s="50"/>
      <c r="IHA340" s="50"/>
      <c r="IHB340" s="50"/>
      <c r="IHC340" s="50"/>
      <c r="IHD340" s="50"/>
      <c r="IHE340" s="50"/>
      <c r="IHF340" s="50"/>
      <c r="IHG340" s="50"/>
      <c r="IHH340" s="50"/>
      <c r="IHI340" s="50"/>
      <c r="IHJ340" s="50"/>
      <c r="IHK340" s="50"/>
      <c r="IHL340" s="50"/>
      <c r="IHM340" s="50"/>
      <c r="IHN340" s="50"/>
      <c r="IHO340" s="50"/>
      <c r="IHP340" s="50"/>
      <c r="IHQ340" s="50"/>
      <c r="IHR340" s="50"/>
      <c r="IHS340" s="50"/>
      <c r="IHT340" s="50"/>
      <c r="IHU340" s="50"/>
      <c r="IHV340" s="50"/>
      <c r="IHW340" s="50"/>
      <c r="IHX340" s="50"/>
      <c r="IHY340" s="50"/>
      <c r="IHZ340" s="50"/>
      <c r="IIA340" s="50"/>
      <c r="IIB340" s="50"/>
      <c r="IIC340" s="50"/>
      <c r="IID340" s="50"/>
      <c r="IIE340" s="50"/>
      <c r="IIF340" s="50"/>
      <c r="IIG340" s="50"/>
      <c r="IIH340" s="50"/>
      <c r="III340" s="50"/>
      <c r="IIJ340" s="50"/>
      <c r="IIK340" s="50"/>
      <c r="IIL340" s="50"/>
      <c r="IIM340" s="50"/>
      <c r="IIN340" s="50"/>
      <c r="IIO340" s="50"/>
      <c r="IIP340" s="50"/>
      <c r="IIQ340" s="50"/>
      <c r="IIR340" s="50"/>
      <c r="IIS340" s="50"/>
      <c r="IIT340" s="50"/>
      <c r="IIU340" s="50"/>
      <c r="IIV340" s="50"/>
      <c r="IIW340" s="50"/>
      <c r="IIX340" s="50"/>
      <c r="IIY340" s="50"/>
      <c r="IIZ340" s="50"/>
      <c r="IJA340" s="50"/>
      <c r="IJB340" s="50"/>
      <c r="IJC340" s="50"/>
      <c r="IJD340" s="50"/>
      <c r="IJE340" s="50"/>
      <c r="IJF340" s="50"/>
      <c r="IJG340" s="50"/>
      <c r="IJH340" s="50"/>
      <c r="IJI340" s="50"/>
      <c r="IJJ340" s="50"/>
      <c r="IJK340" s="50"/>
      <c r="IJL340" s="50"/>
      <c r="IJM340" s="50"/>
      <c r="IJN340" s="50"/>
      <c r="IJO340" s="50"/>
      <c r="IJP340" s="50"/>
      <c r="IJQ340" s="50"/>
      <c r="IJR340" s="50"/>
      <c r="IJS340" s="50"/>
      <c r="IJT340" s="50"/>
      <c r="IJU340" s="50"/>
      <c r="IJV340" s="50"/>
      <c r="IJW340" s="50"/>
      <c r="IJX340" s="50"/>
      <c r="IJY340" s="50"/>
      <c r="IJZ340" s="50"/>
      <c r="IKA340" s="50"/>
      <c r="IKB340" s="50"/>
      <c r="IKC340" s="50"/>
      <c r="IKD340" s="50"/>
      <c r="IKE340" s="50"/>
      <c r="IKF340" s="50"/>
      <c r="IKG340" s="50"/>
      <c r="IKH340" s="50"/>
      <c r="IKI340" s="50"/>
      <c r="IKJ340" s="50"/>
      <c r="IKK340" s="50"/>
      <c r="IKL340" s="50"/>
      <c r="IKM340" s="50"/>
      <c r="IKN340" s="50"/>
      <c r="IKO340" s="50"/>
      <c r="IKP340" s="50"/>
      <c r="IKQ340" s="50"/>
      <c r="IKR340" s="50"/>
      <c r="IKS340" s="50"/>
      <c r="IKT340" s="50"/>
      <c r="IKU340" s="50"/>
      <c r="IKV340" s="50"/>
      <c r="IKW340" s="50"/>
      <c r="IKX340" s="50"/>
      <c r="IKY340" s="50"/>
      <c r="IKZ340" s="50"/>
      <c r="ILA340" s="50"/>
      <c r="ILB340" s="50"/>
      <c r="ILC340" s="50"/>
      <c r="ILD340" s="50"/>
      <c r="ILF340" s="50"/>
      <c r="ILH340" s="50"/>
      <c r="ILI340" s="50"/>
      <c r="ILJ340" s="50"/>
      <c r="ILK340" s="50"/>
      <c r="ILL340" s="50"/>
      <c r="ILM340" s="50"/>
      <c r="ILN340" s="50"/>
      <c r="ILO340" s="50"/>
      <c r="ILT340" s="50"/>
      <c r="ILU340" s="50"/>
      <c r="ILV340" s="50"/>
      <c r="ILW340" s="50"/>
      <c r="ILX340" s="50"/>
      <c r="ILY340" s="50"/>
      <c r="ILZ340" s="50"/>
      <c r="IMA340" s="50"/>
      <c r="IMB340" s="50"/>
      <c r="IMC340" s="50"/>
      <c r="IMD340" s="50"/>
      <c r="IME340" s="50"/>
      <c r="IMF340" s="50"/>
      <c r="IMG340" s="50"/>
      <c r="IMH340" s="50"/>
      <c r="IMI340" s="50"/>
      <c r="IMJ340" s="50"/>
      <c r="IMK340" s="50"/>
      <c r="IML340" s="50"/>
      <c r="IMM340" s="50"/>
      <c r="IMN340" s="50"/>
      <c r="IMO340" s="50"/>
      <c r="IMP340" s="50"/>
      <c r="IMQ340" s="50"/>
      <c r="IMR340" s="50"/>
      <c r="IMS340" s="50"/>
      <c r="IMT340" s="50"/>
      <c r="IMU340" s="50"/>
      <c r="IMV340" s="50"/>
      <c r="IMW340" s="50"/>
      <c r="IMX340" s="50"/>
      <c r="IMY340" s="50"/>
      <c r="IMZ340" s="50"/>
      <c r="INA340" s="50"/>
      <c r="INB340" s="50"/>
      <c r="INC340" s="50"/>
      <c r="IND340" s="50"/>
      <c r="INE340" s="50"/>
      <c r="INF340" s="50"/>
      <c r="ING340" s="50"/>
      <c r="INH340" s="50"/>
      <c r="INI340" s="50"/>
      <c r="INJ340" s="50"/>
      <c r="INK340" s="50"/>
      <c r="INL340" s="50"/>
      <c r="INM340" s="50"/>
      <c r="INN340" s="50"/>
      <c r="INO340" s="50"/>
      <c r="INP340" s="50"/>
      <c r="INQ340" s="50"/>
      <c r="INR340" s="50"/>
      <c r="INS340" s="50"/>
      <c r="INT340" s="50"/>
      <c r="INU340" s="50"/>
      <c r="INV340" s="50"/>
      <c r="INW340" s="50"/>
      <c r="INX340" s="50"/>
      <c r="INY340" s="50"/>
      <c r="INZ340" s="50"/>
      <c r="IOA340" s="50"/>
      <c r="IOB340" s="50"/>
      <c r="IOC340" s="50"/>
      <c r="IOD340" s="50"/>
      <c r="IOE340" s="50"/>
      <c r="IOF340" s="50"/>
      <c r="IOG340" s="50"/>
      <c r="IOH340" s="50"/>
      <c r="IOI340" s="50"/>
      <c r="IOJ340" s="50"/>
      <c r="IOK340" s="50"/>
      <c r="IOL340" s="50"/>
      <c r="IOM340" s="50"/>
      <c r="ION340" s="50"/>
      <c r="IOO340" s="50"/>
      <c r="IOP340" s="50"/>
      <c r="IOQ340" s="50"/>
      <c r="IOR340" s="50"/>
      <c r="IOS340" s="50"/>
      <c r="IOT340" s="50"/>
      <c r="IOU340" s="50"/>
      <c r="IOV340" s="50"/>
      <c r="IOW340" s="50"/>
      <c r="IOX340" s="50"/>
      <c r="IOY340" s="50"/>
      <c r="IOZ340" s="50"/>
      <c r="IPA340" s="50"/>
      <c r="IPB340" s="50"/>
      <c r="IPC340" s="50"/>
      <c r="IPD340" s="50"/>
      <c r="IPE340" s="50"/>
      <c r="IPF340" s="50"/>
      <c r="IPG340" s="50"/>
      <c r="IPH340" s="50"/>
      <c r="IPI340" s="50"/>
      <c r="IPJ340" s="50"/>
      <c r="IPK340" s="50"/>
      <c r="IPL340" s="50"/>
      <c r="IPM340" s="50"/>
      <c r="IPN340" s="50"/>
      <c r="IPO340" s="50"/>
      <c r="IPP340" s="50"/>
      <c r="IPQ340" s="50"/>
      <c r="IPR340" s="50"/>
      <c r="IPS340" s="50"/>
      <c r="IPT340" s="50"/>
      <c r="IPU340" s="50"/>
      <c r="IPV340" s="50"/>
      <c r="IPW340" s="50"/>
      <c r="IPX340" s="50"/>
      <c r="IPY340" s="50"/>
      <c r="IPZ340" s="50"/>
      <c r="IQA340" s="50"/>
      <c r="IQB340" s="50"/>
      <c r="IQC340" s="50"/>
      <c r="IQD340" s="50"/>
      <c r="IQE340" s="50"/>
      <c r="IQF340" s="50"/>
      <c r="IQG340" s="50"/>
      <c r="IQH340" s="50"/>
      <c r="IQI340" s="50"/>
      <c r="IQJ340" s="50"/>
      <c r="IQK340" s="50"/>
      <c r="IQL340" s="50"/>
      <c r="IQM340" s="50"/>
      <c r="IQN340" s="50"/>
      <c r="IQO340" s="50"/>
      <c r="IQP340" s="50"/>
      <c r="IQQ340" s="50"/>
      <c r="IQR340" s="50"/>
      <c r="IQS340" s="50"/>
      <c r="IQT340" s="50"/>
      <c r="IQU340" s="50"/>
      <c r="IQV340" s="50"/>
      <c r="IQW340" s="50"/>
      <c r="IQX340" s="50"/>
      <c r="IQY340" s="50"/>
      <c r="IQZ340" s="50"/>
      <c r="IRA340" s="50"/>
      <c r="IRB340" s="50"/>
      <c r="IRC340" s="50"/>
      <c r="IRD340" s="50"/>
      <c r="IRE340" s="50"/>
      <c r="IRF340" s="50"/>
      <c r="IRG340" s="50"/>
      <c r="IRH340" s="50"/>
      <c r="IRI340" s="50"/>
      <c r="IRJ340" s="50"/>
      <c r="IRK340" s="50"/>
      <c r="IRL340" s="50"/>
      <c r="IRM340" s="50"/>
      <c r="IRN340" s="50"/>
      <c r="IRO340" s="50"/>
      <c r="IRP340" s="50"/>
      <c r="IRQ340" s="50"/>
      <c r="IRR340" s="50"/>
      <c r="IRS340" s="50"/>
      <c r="IRT340" s="50"/>
      <c r="IRU340" s="50"/>
      <c r="IRV340" s="50"/>
      <c r="IRW340" s="50"/>
      <c r="IRX340" s="50"/>
      <c r="IRY340" s="50"/>
      <c r="IRZ340" s="50"/>
      <c r="ISA340" s="50"/>
      <c r="ISB340" s="50"/>
      <c r="ISC340" s="50"/>
      <c r="ISD340" s="50"/>
      <c r="ISE340" s="50"/>
      <c r="ISF340" s="50"/>
      <c r="ISG340" s="50"/>
      <c r="ISH340" s="50"/>
      <c r="ISI340" s="50"/>
      <c r="ISJ340" s="50"/>
      <c r="ISK340" s="50"/>
      <c r="ISL340" s="50"/>
      <c r="ISM340" s="50"/>
      <c r="ISN340" s="50"/>
      <c r="ISO340" s="50"/>
      <c r="ISP340" s="50"/>
      <c r="ISQ340" s="50"/>
      <c r="ISR340" s="50"/>
      <c r="ISS340" s="50"/>
      <c r="IST340" s="50"/>
      <c r="ISU340" s="50"/>
      <c r="ISV340" s="50"/>
      <c r="ISW340" s="50"/>
      <c r="ISX340" s="50"/>
      <c r="ISY340" s="50"/>
      <c r="ISZ340" s="50"/>
      <c r="ITA340" s="50"/>
      <c r="ITB340" s="50"/>
      <c r="ITC340" s="50"/>
      <c r="ITD340" s="50"/>
      <c r="ITE340" s="50"/>
      <c r="ITF340" s="50"/>
      <c r="ITG340" s="50"/>
      <c r="ITH340" s="50"/>
      <c r="ITI340" s="50"/>
      <c r="ITJ340" s="50"/>
      <c r="ITK340" s="50"/>
      <c r="ITL340" s="50"/>
      <c r="ITM340" s="50"/>
      <c r="ITN340" s="50"/>
      <c r="ITO340" s="50"/>
      <c r="ITP340" s="50"/>
      <c r="ITQ340" s="50"/>
      <c r="ITR340" s="50"/>
      <c r="ITS340" s="50"/>
      <c r="ITT340" s="50"/>
      <c r="ITU340" s="50"/>
      <c r="ITV340" s="50"/>
      <c r="ITW340" s="50"/>
      <c r="ITX340" s="50"/>
      <c r="ITY340" s="50"/>
      <c r="ITZ340" s="50"/>
      <c r="IUA340" s="50"/>
      <c r="IUB340" s="50"/>
      <c r="IUC340" s="50"/>
      <c r="IUD340" s="50"/>
      <c r="IUE340" s="50"/>
      <c r="IUF340" s="50"/>
      <c r="IUG340" s="50"/>
      <c r="IUH340" s="50"/>
      <c r="IUI340" s="50"/>
      <c r="IUJ340" s="50"/>
      <c r="IUK340" s="50"/>
      <c r="IUL340" s="50"/>
      <c r="IUM340" s="50"/>
      <c r="IUN340" s="50"/>
      <c r="IUO340" s="50"/>
      <c r="IUP340" s="50"/>
      <c r="IUQ340" s="50"/>
      <c r="IUR340" s="50"/>
      <c r="IUS340" s="50"/>
      <c r="IUT340" s="50"/>
      <c r="IUU340" s="50"/>
      <c r="IUV340" s="50"/>
      <c r="IUW340" s="50"/>
      <c r="IUX340" s="50"/>
      <c r="IUY340" s="50"/>
      <c r="IUZ340" s="50"/>
      <c r="IVB340" s="50"/>
      <c r="IVD340" s="50"/>
      <c r="IVE340" s="50"/>
      <c r="IVF340" s="50"/>
      <c r="IVG340" s="50"/>
      <c r="IVH340" s="50"/>
      <c r="IVI340" s="50"/>
      <c r="IVJ340" s="50"/>
      <c r="IVK340" s="50"/>
      <c r="IVP340" s="50"/>
      <c r="IVQ340" s="50"/>
      <c r="IVR340" s="50"/>
      <c r="IVS340" s="50"/>
      <c r="IVT340" s="50"/>
      <c r="IVU340" s="50"/>
      <c r="IVV340" s="50"/>
      <c r="IVW340" s="50"/>
      <c r="IVX340" s="50"/>
      <c r="IVY340" s="50"/>
      <c r="IVZ340" s="50"/>
      <c r="IWA340" s="50"/>
      <c r="IWB340" s="50"/>
      <c r="IWC340" s="50"/>
      <c r="IWD340" s="50"/>
      <c r="IWE340" s="50"/>
      <c r="IWF340" s="50"/>
      <c r="IWG340" s="50"/>
      <c r="IWH340" s="50"/>
      <c r="IWI340" s="50"/>
      <c r="IWJ340" s="50"/>
      <c r="IWK340" s="50"/>
      <c r="IWL340" s="50"/>
      <c r="IWM340" s="50"/>
      <c r="IWN340" s="50"/>
      <c r="IWO340" s="50"/>
      <c r="IWP340" s="50"/>
      <c r="IWQ340" s="50"/>
      <c r="IWR340" s="50"/>
      <c r="IWS340" s="50"/>
      <c r="IWT340" s="50"/>
      <c r="IWU340" s="50"/>
      <c r="IWV340" s="50"/>
      <c r="IWW340" s="50"/>
      <c r="IWX340" s="50"/>
      <c r="IWY340" s="50"/>
      <c r="IWZ340" s="50"/>
      <c r="IXA340" s="50"/>
      <c r="IXB340" s="50"/>
      <c r="IXC340" s="50"/>
      <c r="IXD340" s="50"/>
      <c r="IXE340" s="50"/>
      <c r="IXF340" s="50"/>
      <c r="IXG340" s="50"/>
      <c r="IXH340" s="50"/>
      <c r="IXI340" s="50"/>
      <c r="IXJ340" s="50"/>
      <c r="IXK340" s="50"/>
      <c r="IXL340" s="50"/>
      <c r="IXM340" s="50"/>
      <c r="IXN340" s="50"/>
      <c r="IXO340" s="50"/>
      <c r="IXP340" s="50"/>
      <c r="IXQ340" s="50"/>
      <c r="IXR340" s="50"/>
      <c r="IXS340" s="50"/>
      <c r="IXT340" s="50"/>
      <c r="IXU340" s="50"/>
      <c r="IXV340" s="50"/>
      <c r="IXW340" s="50"/>
      <c r="IXX340" s="50"/>
      <c r="IXY340" s="50"/>
      <c r="IXZ340" s="50"/>
      <c r="IYA340" s="50"/>
      <c r="IYB340" s="50"/>
      <c r="IYC340" s="50"/>
      <c r="IYD340" s="50"/>
      <c r="IYE340" s="50"/>
      <c r="IYF340" s="50"/>
      <c r="IYG340" s="50"/>
      <c r="IYH340" s="50"/>
      <c r="IYI340" s="50"/>
      <c r="IYJ340" s="50"/>
      <c r="IYK340" s="50"/>
      <c r="IYL340" s="50"/>
      <c r="IYM340" s="50"/>
      <c r="IYN340" s="50"/>
      <c r="IYO340" s="50"/>
      <c r="IYP340" s="50"/>
      <c r="IYQ340" s="50"/>
      <c r="IYR340" s="50"/>
      <c r="IYS340" s="50"/>
      <c r="IYT340" s="50"/>
      <c r="IYU340" s="50"/>
      <c r="IYV340" s="50"/>
      <c r="IYW340" s="50"/>
      <c r="IYX340" s="50"/>
      <c r="IYY340" s="50"/>
      <c r="IYZ340" s="50"/>
      <c r="IZA340" s="50"/>
      <c r="IZB340" s="50"/>
      <c r="IZC340" s="50"/>
      <c r="IZD340" s="50"/>
      <c r="IZE340" s="50"/>
      <c r="IZF340" s="50"/>
      <c r="IZG340" s="50"/>
      <c r="IZH340" s="50"/>
      <c r="IZI340" s="50"/>
      <c r="IZJ340" s="50"/>
      <c r="IZK340" s="50"/>
      <c r="IZL340" s="50"/>
      <c r="IZM340" s="50"/>
      <c r="IZN340" s="50"/>
      <c r="IZO340" s="50"/>
      <c r="IZP340" s="50"/>
      <c r="IZQ340" s="50"/>
      <c r="IZR340" s="50"/>
      <c r="IZS340" s="50"/>
      <c r="IZT340" s="50"/>
      <c r="IZU340" s="50"/>
      <c r="IZV340" s="50"/>
      <c r="IZW340" s="50"/>
      <c r="IZX340" s="50"/>
      <c r="IZY340" s="50"/>
      <c r="IZZ340" s="50"/>
      <c r="JAA340" s="50"/>
      <c r="JAB340" s="50"/>
      <c r="JAC340" s="50"/>
      <c r="JAD340" s="50"/>
      <c r="JAE340" s="50"/>
      <c r="JAF340" s="50"/>
      <c r="JAG340" s="50"/>
      <c r="JAH340" s="50"/>
      <c r="JAI340" s="50"/>
      <c r="JAJ340" s="50"/>
      <c r="JAK340" s="50"/>
      <c r="JAL340" s="50"/>
      <c r="JAM340" s="50"/>
      <c r="JAN340" s="50"/>
      <c r="JAO340" s="50"/>
      <c r="JAP340" s="50"/>
      <c r="JAQ340" s="50"/>
      <c r="JAR340" s="50"/>
      <c r="JAS340" s="50"/>
      <c r="JAT340" s="50"/>
      <c r="JAU340" s="50"/>
      <c r="JAV340" s="50"/>
      <c r="JAW340" s="50"/>
      <c r="JAX340" s="50"/>
      <c r="JAY340" s="50"/>
      <c r="JAZ340" s="50"/>
      <c r="JBA340" s="50"/>
      <c r="JBB340" s="50"/>
      <c r="JBC340" s="50"/>
      <c r="JBD340" s="50"/>
      <c r="JBE340" s="50"/>
      <c r="JBF340" s="50"/>
      <c r="JBG340" s="50"/>
      <c r="JBH340" s="50"/>
      <c r="JBI340" s="50"/>
      <c r="JBJ340" s="50"/>
      <c r="JBK340" s="50"/>
      <c r="JBL340" s="50"/>
      <c r="JBM340" s="50"/>
      <c r="JBN340" s="50"/>
      <c r="JBO340" s="50"/>
      <c r="JBP340" s="50"/>
      <c r="JBQ340" s="50"/>
      <c r="JBR340" s="50"/>
      <c r="JBS340" s="50"/>
      <c r="JBT340" s="50"/>
      <c r="JBU340" s="50"/>
      <c r="JBV340" s="50"/>
      <c r="JBW340" s="50"/>
      <c r="JBX340" s="50"/>
      <c r="JBY340" s="50"/>
      <c r="JBZ340" s="50"/>
      <c r="JCA340" s="50"/>
      <c r="JCB340" s="50"/>
      <c r="JCC340" s="50"/>
      <c r="JCD340" s="50"/>
      <c r="JCE340" s="50"/>
      <c r="JCF340" s="50"/>
      <c r="JCG340" s="50"/>
      <c r="JCH340" s="50"/>
      <c r="JCI340" s="50"/>
      <c r="JCJ340" s="50"/>
      <c r="JCK340" s="50"/>
      <c r="JCL340" s="50"/>
      <c r="JCM340" s="50"/>
      <c r="JCN340" s="50"/>
      <c r="JCO340" s="50"/>
      <c r="JCP340" s="50"/>
      <c r="JCQ340" s="50"/>
      <c r="JCR340" s="50"/>
      <c r="JCS340" s="50"/>
      <c r="JCT340" s="50"/>
      <c r="JCU340" s="50"/>
      <c r="JCV340" s="50"/>
      <c r="JCW340" s="50"/>
      <c r="JCX340" s="50"/>
      <c r="JCY340" s="50"/>
      <c r="JCZ340" s="50"/>
      <c r="JDA340" s="50"/>
      <c r="JDB340" s="50"/>
      <c r="JDC340" s="50"/>
      <c r="JDD340" s="50"/>
      <c r="JDE340" s="50"/>
      <c r="JDF340" s="50"/>
      <c r="JDG340" s="50"/>
      <c r="JDH340" s="50"/>
      <c r="JDI340" s="50"/>
      <c r="JDJ340" s="50"/>
      <c r="JDK340" s="50"/>
      <c r="JDL340" s="50"/>
      <c r="JDM340" s="50"/>
      <c r="JDN340" s="50"/>
      <c r="JDO340" s="50"/>
      <c r="JDP340" s="50"/>
      <c r="JDQ340" s="50"/>
      <c r="JDR340" s="50"/>
      <c r="JDS340" s="50"/>
      <c r="JDT340" s="50"/>
      <c r="JDU340" s="50"/>
      <c r="JDV340" s="50"/>
      <c r="JDW340" s="50"/>
      <c r="JDX340" s="50"/>
      <c r="JDY340" s="50"/>
      <c r="JDZ340" s="50"/>
      <c r="JEA340" s="50"/>
      <c r="JEB340" s="50"/>
      <c r="JEC340" s="50"/>
      <c r="JED340" s="50"/>
      <c r="JEE340" s="50"/>
      <c r="JEF340" s="50"/>
      <c r="JEG340" s="50"/>
      <c r="JEH340" s="50"/>
      <c r="JEI340" s="50"/>
      <c r="JEJ340" s="50"/>
      <c r="JEK340" s="50"/>
      <c r="JEL340" s="50"/>
      <c r="JEM340" s="50"/>
      <c r="JEN340" s="50"/>
      <c r="JEO340" s="50"/>
      <c r="JEP340" s="50"/>
      <c r="JEQ340" s="50"/>
      <c r="JER340" s="50"/>
      <c r="JES340" s="50"/>
      <c r="JET340" s="50"/>
      <c r="JEU340" s="50"/>
      <c r="JEV340" s="50"/>
      <c r="JEX340" s="50"/>
      <c r="JEZ340" s="50"/>
      <c r="JFA340" s="50"/>
      <c r="JFB340" s="50"/>
      <c r="JFC340" s="50"/>
      <c r="JFD340" s="50"/>
      <c r="JFE340" s="50"/>
      <c r="JFF340" s="50"/>
      <c r="JFG340" s="50"/>
      <c r="JFL340" s="50"/>
      <c r="JFM340" s="50"/>
      <c r="JFN340" s="50"/>
      <c r="JFO340" s="50"/>
      <c r="JFP340" s="50"/>
      <c r="JFQ340" s="50"/>
      <c r="JFR340" s="50"/>
      <c r="JFS340" s="50"/>
      <c r="JFT340" s="50"/>
      <c r="JFU340" s="50"/>
      <c r="JFV340" s="50"/>
      <c r="JFW340" s="50"/>
      <c r="JFX340" s="50"/>
      <c r="JFY340" s="50"/>
      <c r="JFZ340" s="50"/>
      <c r="JGA340" s="50"/>
      <c r="JGB340" s="50"/>
      <c r="JGC340" s="50"/>
      <c r="JGD340" s="50"/>
      <c r="JGE340" s="50"/>
      <c r="JGF340" s="50"/>
      <c r="JGG340" s="50"/>
      <c r="JGH340" s="50"/>
      <c r="JGI340" s="50"/>
      <c r="JGJ340" s="50"/>
      <c r="JGK340" s="50"/>
      <c r="JGL340" s="50"/>
      <c r="JGM340" s="50"/>
      <c r="JGN340" s="50"/>
      <c r="JGO340" s="50"/>
      <c r="JGP340" s="50"/>
      <c r="JGQ340" s="50"/>
      <c r="JGR340" s="50"/>
      <c r="JGS340" s="50"/>
      <c r="JGT340" s="50"/>
      <c r="JGU340" s="50"/>
      <c r="JGV340" s="50"/>
      <c r="JGW340" s="50"/>
      <c r="JGX340" s="50"/>
      <c r="JGY340" s="50"/>
      <c r="JGZ340" s="50"/>
      <c r="JHA340" s="50"/>
      <c r="JHB340" s="50"/>
      <c r="JHC340" s="50"/>
      <c r="JHD340" s="50"/>
      <c r="JHE340" s="50"/>
      <c r="JHF340" s="50"/>
      <c r="JHG340" s="50"/>
      <c r="JHH340" s="50"/>
      <c r="JHI340" s="50"/>
      <c r="JHJ340" s="50"/>
      <c r="JHK340" s="50"/>
      <c r="JHL340" s="50"/>
      <c r="JHM340" s="50"/>
      <c r="JHN340" s="50"/>
      <c r="JHO340" s="50"/>
      <c r="JHP340" s="50"/>
      <c r="JHQ340" s="50"/>
      <c r="JHR340" s="50"/>
      <c r="JHS340" s="50"/>
      <c r="JHT340" s="50"/>
      <c r="JHU340" s="50"/>
      <c r="JHV340" s="50"/>
      <c r="JHW340" s="50"/>
      <c r="JHX340" s="50"/>
      <c r="JHY340" s="50"/>
      <c r="JHZ340" s="50"/>
      <c r="JIA340" s="50"/>
      <c r="JIB340" s="50"/>
      <c r="JIC340" s="50"/>
      <c r="JID340" s="50"/>
      <c r="JIE340" s="50"/>
      <c r="JIF340" s="50"/>
      <c r="JIG340" s="50"/>
      <c r="JIH340" s="50"/>
      <c r="JII340" s="50"/>
      <c r="JIJ340" s="50"/>
      <c r="JIK340" s="50"/>
      <c r="JIL340" s="50"/>
      <c r="JIM340" s="50"/>
      <c r="JIN340" s="50"/>
      <c r="JIO340" s="50"/>
      <c r="JIP340" s="50"/>
      <c r="JIQ340" s="50"/>
      <c r="JIR340" s="50"/>
      <c r="JIS340" s="50"/>
      <c r="JIT340" s="50"/>
      <c r="JIU340" s="50"/>
      <c r="JIV340" s="50"/>
      <c r="JIW340" s="50"/>
      <c r="JIX340" s="50"/>
      <c r="JIY340" s="50"/>
      <c r="JIZ340" s="50"/>
      <c r="JJA340" s="50"/>
      <c r="JJB340" s="50"/>
      <c r="JJC340" s="50"/>
      <c r="JJD340" s="50"/>
      <c r="JJE340" s="50"/>
      <c r="JJF340" s="50"/>
      <c r="JJG340" s="50"/>
      <c r="JJH340" s="50"/>
      <c r="JJI340" s="50"/>
      <c r="JJJ340" s="50"/>
      <c r="JJK340" s="50"/>
      <c r="JJL340" s="50"/>
      <c r="JJM340" s="50"/>
      <c r="JJN340" s="50"/>
      <c r="JJO340" s="50"/>
      <c r="JJP340" s="50"/>
      <c r="JJQ340" s="50"/>
      <c r="JJR340" s="50"/>
      <c r="JJS340" s="50"/>
      <c r="JJT340" s="50"/>
      <c r="JJU340" s="50"/>
      <c r="JJV340" s="50"/>
      <c r="JJW340" s="50"/>
      <c r="JJX340" s="50"/>
      <c r="JJY340" s="50"/>
      <c r="JJZ340" s="50"/>
      <c r="JKA340" s="50"/>
      <c r="JKB340" s="50"/>
      <c r="JKC340" s="50"/>
      <c r="JKD340" s="50"/>
      <c r="JKE340" s="50"/>
      <c r="JKF340" s="50"/>
      <c r="JKG340" s="50"/>
      <c r="JKH340" s="50"/>
      <c r="JKI340" s="50"/>
      <c r="JKJ340" s="50"/>
      <c r="JKK340" s="50"/>
      <c r="JKL340" s="50"/>
      <c r="JKM340" s="50"/>
      <c r="JKN340" s="50"/>
      <c r="JKO340" s="50"/>
      <c r="JKP340" s="50"/>
      <c r="JKQ340" s="50"/>
      <c r="JKR340" s="50"/>
      <c r="JKS340" s="50"/>
      <c r="JKT340" s="50"/>
      <c r="JKU340" s="50"/>
      <c r="JKV340" s="50"/>
      <c r="JKW340" s="50"/>
      <c r="JKX340" s="50"/>
      <c r="JKY340" s="50"/>
      <c r="JKZ340" s="50"/>
      <c r="JLA340" s="50"/>
      <c r="JLB340" s="50"/>
      <c r="JLC340" s="50"/>
      <c r="JLD340" s="50"/>
      <c r="JLE340" s="50"/>
      <c r="JLF340" s="50"/>
      <c r="JLG340" s="50"/>
      <c r="JLH340" s="50"/>
      <c r="JLI340" s="50"/>
      <c r="JLJ340" s="50"/>
      <c r="JLK340" s="50"/>
      <c r="JLL340" s="50"/>
      <c r="JLM340" s="50"/>
      <c r="JLN340" s="50"/>
      <c r="JLO340" s="50"/>
      <c r="JLP340" s="50"/>
      <c r="JLQ340" s="50"/>
      <c r="JLR340" s="50"/>
      <c r="JLS340" s="50"/>
      <c r="JLT340" s="50"/>
      <c r="JLU340" s="50"/>
      <c r="JLV340" s="50"/>
      <c r="JLW340" s="50"/>
      <c r="JLX340" s="50"/>
      <c r="JLY340" s="50"/>
      <c r="JLZ340" s="50"/>
      <c r="JMA340" s="50"/>
      <c r="JMB340" s="50"/>
      <c r="JMC340" s="50"/>
      <c r="JMD340" s="50"/>
      <c r="JME340" s="50"/>
      <c r="JMF340" s="50"/>
      <c r="JMG340" s="50"/>
      <c r="JMH340" s="50"/>
      <c r="JMI340" s="50"/>
      <c r="JMJ340" s="50"/>
      <c r="JMK340" s="50"/>
      <c r="JML340" s="50"/>
      <c r="JMM340" s="50"/>
      <c r="JMN340" s="50"/>
      <c r="JMO340" s="50"/>
      <c r="JMP340" s="50"/>
      <c r="JMQ340" s="50"/>
      <c r="JMR340" s="50"/>
      <c r="JMS340" s="50"/>
      <c r="JMT340" s="50"/>
      <c r="JMU340" s="50"/>
      <c r="JMV340" s="50"/>
      <c r="JMW340" s="50"/>
      <c r="JMX340" s="50"/>
      <c r="JMY340" s="50"/>
      <c r="JMZ340" s="50"/>
      <c r="JNA340" s="50"/>
      <c r="JNB340" s="50"/>
      <c r="JNC340" s="50"/>
      <c r="JND340" s="50"/>
      <c r="JNE340" s="50"/>
      <c r="JNF340" s="50"/>
      <c r="JNG340" s="50"/>
      <c r="JNH340" s="50"/>
      <c r="JNI340" s="50"/>
      <c r="JNJ340" s="50"/>
      <c r="JNK340" s="50"/>
      <c r="JNL340" s="50"/>
      <c r="JNM340" s="50"/>
      <c r="JNN340" s="50"/>
      <c r="JNO340" s="50"/>
      <c r="JNP340" s="50"/>
      <c r="JNQ340" s="50"/>
      <c r="JNR340" s="50"/>
      <c r="JNS340" s="50"/>
      <c r="JNT340" s="50"/>
      <c r="JNU340" s="50"/>
      <c r="JNV340" s="50"/>
      <c r="JNW340" s="50"/>
      <c r="JNX340" s="50"/>
      <c r="JNY340" s="50"/>
      <c r="JNZ340" s="50"/>
      <c r="JOA340" s="50"/>
      <c r="JOB340" s="50"/>
      <c r="JOC340" s="50"/>
      <c r="JOD340" s="50"/>
      <c r="JOE340" s="50"/>
      <c r="JOF340" s="50"/>
      <c r="JOG340" s="50"/>
      <c r="JOH340" s="50"/>
      <c r="JOI340" s="50"/>
      <c r="JOJ340" s="50"/>
      <c r="JOK340" s="50"/>
      <c r="JOL340" s="50"/>
      <c r="JOM340" s="50"/>
      <c r="JON340" s="50"/>
      <c r="JOO340" s="50"/>
      <c r="JOP340" s="50"/>
      <c r="JOQ340" s="50"/>
      <c r="JOR340" s="50"/>
      <c r="JOT340" s="50"/>
      <c r="JOV340" s="50"/>
      <c r="JOW340" s="50"/>
      <c r="JOX340" s="50"/>
      <c r="JOY340" s="50"/>
      <c r="JOZ340" s="50"/>
      <c r="JPA340" s="50"/>
      <c r="JPB340" s="50"/>
      <c r="JPC340" s="50"/>
      <c r="JPH340" s="50"/>
      <c r="JPI340" s="50"/>
      <c r="JPJ340" s="50"/>
      <c r="JPK340" s="50"/>
      <c r="JPL340" s="50"/>
      <c r="JPM340" s="50"/>
      <c r="JPN340" s="50"/>
      <c r="JPO340" s="50"/>
      <c r="JPP340" s="50"/>
      <c r="JPQ340" s="50"/>
      <c r="JPR340" s="50"/>
      <c r="JPS340" s="50"/>
      <c r="JPT340" s="50"/>
      <c r="JPU340" s="50"/>
      <c r="JPV340" s="50"/>
      <c r="JPW340" s="50"/>
      <c r="JPX340" s="50"/>
      <c r="JPY340" s="50"/>
      <c r="JPZ340" s="50"/>
      <c r="JQA340" s="50"/>
      <c r="JQB340" s="50"/>
      <c r="JQC340" s="50"/>
      <c r="JQD340" s="50"/>
      <c r="JQE340" s="50"/>
      <c r="JQF340" s="50"/>
      <c r="JQG340" s="50"/>
      <c r="JQH340" s="50"/>
      <c r="JQI340" s="50"/>
      <c r="JQJ340" s="50"/>
      <c r="JQK340" s="50"/>
      <c r="JQL340" s="50"/>
      <c r="JQM340" s="50"/>
      <c r="JQN340" s="50"/>
      <c r="JQO340" s="50"/>
      <c r="JQP340" s="50"/>
      <c r="JQQ340" s="50"/>
      <c r="JQR340" s="50"/>
      <c r="JQS340" s="50"/>
      <c r="JQT340" s="50"/>
      <c r="JQU340" s="50"/>
      <c r="JQV340" s="50"/>
      <c r="JQW340" s="50"/>
      <c r="JQX340" s="50"/>
      <c r="JQY340" s="50"/>
      <c r="JQZ340" s="50"/>
      <c r="JRA340" s="50"/>
      <c r="JRB340" s="50"/>
      <c r="JRC340" s="50"/>
      <c r="JRD340" s="50"/>
      <c r="JRE340" s="50"/>
      <c r="JRF340" s="50"/>
      <c r="JRG340" s="50"/>
      <c r="JRH340" s="50"/>
      <c r="JRI340" s="50"/>
      <c r="JRJ340" s="50"/>
      <c r="JRK340" s="50"/>
      <c r="JRL340" s="50"/>
      <c r="JRM340" s="50"/>
      <c r="JRN340" s="50"/>
      <c r="JRO340" s="50"/>
      <c r="JRP340" s="50"/>
      <c r="JRQ340" s="50"/>
      <c r="JRR340" s="50"/>
      <c r="JRS340" s="50"/>
      <c r="JRT340" s="50"/>
      <c r="JRU340" s="50"/>
      <c r="JRV340" s="50"/>
      <c r="JRW340" s="50"/>
      <c r="JRX340" s="50"/>
      <c r="JRY340" s="50"/>
      <c r="JRZ340" s="50"/>
      <c r="JSA340" s="50"/>
      <c r="JSB340" s="50"/>
      <c r="JSC340" s="50"/>
      <c r="JSD340" s="50"/>
      <c r="JSE340" s="50"/>
      <c r="JSF340" s="50"/>
      <c r="JSG340" s="50"/>
      <c r="JSH340" s="50"/>
      <c r="JSI340" s="50"/>
      <c r="JSJ340" s="50"/>
      <c r="JSK340" s="50"/>
      <c r="JSL340" s="50"/>
      <c r="JSM340" s="50"/>
      <c r="JSN340" s="50"/>
      <c r="JSO340" s="50"/>
      <c r="JSP340" s="50"/>
      <c r="JSQ340" s="50"/>
      <c r="JSR340" s="50"/>
      <c r="JSS340" s="50"/>
      <c r="JST340" s="50"/>
      <c r="JSU340" s="50"/>
      <c r="JSV340" s="50"/>
      <c r="JSW340" s="50"/>
      <c r="JSX340" s="50"/>
      <c r="JSY340" s="50"/>
      <c r="JSZ340" s="50"/>
      <c r="JTA340" s="50"/>
      <c r="JTB340" s="50"/>
      <c r="JTC340" s="50"/>
      <c r="JTD340" s="50"/>
      <c r="JTE340" s="50"/>
      <c r="JTF340" s="50"/>
      <c r="JTG340" s="50"/>
      <c r="JTH340" s="50"/>
      <c r="JTI340" s="50"/>
      <c r="JTJ340" s="50"/>
      <c r="JTK340" s="50"/>
      <c r="JTL340" s="50"/>
      <c r="JTM340" s="50"/>
      <c r="JTN340" s="50"/>
      <c r="JTO340" s="50"/>
      <c r="JTP340" s="50"/>
      <c r="JTQ340" s="50"/>
      <c r="JTR340" s="50"/>
      <c r="JTS340" s="50"/>
      <c r="JTT340" s="50"/>
      <c r="JTU340" s="50"/>
      <c r="JTV340" s="50"/>
      <c r="JTW340" s="50"/>
      <c r="JTX340" s="50"/>
      <c r="JTY340" s="50"/>
      <c r="JTZ340" s="50"/>
      <c r="JUA340" s="50"/>
      <c r="JUB340" s="50"/>
      <c r="JUC340" s="50"/>
      <c r="JUD340" s="50"/>
      <c r="JUE340" s="50"/>
      <c r="JUF340" s="50"/>
      <c r="JUG340" s="50"/>
      <c r="JUH340" s="50"/>
      <c r="JUI340" s="50"/>
      <c r="JUJ340" s="50"/>
      <c r="JUK340" s="50"/>
      <c r="JUL340" s="50"/>
      <c r="JUM340" s="50"/>
      <c r="JUN340" s="50"/>
      <c r="JUO340" s="50"/>
      <c r="JUP340" s="50"/>
      <c r="JUQ340" s="50"/>
      <c r="JUR340" s="50"/>
      <c r="JUS340" s="50"/>
      <c r="JUT340" s="50"/>
      <c r="JUU340" s="50"/>
      <c r="JUV340" s="50"/>
      <c r="JUW340" s="50"/>
      <c r="JUX340" s="50"/>
      <c r="JUY340" s="50"/>
      <c r="JUZ340" s="50"/>
      <c r="JVA340" s="50"/>
      <c r="JVB340" s="50"/>
      <c r="JVC340" s="50"/>
      <c r="JVD340" s="50"/>
      <c r="JVE340" s="50"/>
      <c r="JVF340" s="50"/>
      <c r="JVG340" s="50"/>
      <c r="JVH340" s="50"/>
      <c r="JVI340" s="50"/>
      <c r="JVJ340" s="50"/>
      <c r="JVK340" s="50"/>
      <c r="JVL340" s="50"/>
      <c r="JVM340" s="50"/>
      <c r="JVN340" s="50"/>
      <c r="JVO340" s="50"/>
      <c r="JVP340" s="50"/>
      <c r="JVQ340" s="50"/>
      <c r="JVR340" s="50"/>
      <c r="JVS340" s="50"/>
      <c r="JVT340" s="50"/>
      <c r="JVU340" s="50"/>
      <c r="JVV340" s="50"/>
      <c r="JVW340" s="50"/>
      <c r="JVX340" s="50"/>
      <c r="JVY340" s="50"/>
      <c r="JVZ340" s="50"/>
      <c r="JWA340" s="50"/>
      <c r="JWB340" s="50"/>
      <c r="JWC340" s="50"/>
      <c r="JWD340" s="50"/>
      <c r="JWE340" s="50"/>
      <c r="JWF340" s="50"/>
      <c r="JWG340" s="50"/>
      <c r="JWH340" s="50"/>
      <c r="JWI340" s="50"/>
      <c r="JWJ340" s="50"/>
      <c r="JWK340" s="50"/>
      <c r="JWL340" s="50"/>
      <c r="JWM340" s="50"/>
      <c r="JWN340" s="50"/>
      <c r="JWO340" s="50"/>
      <c r="JWP340" s="50"/>
      <c r="JWQ340" s="50"/>
      <c r="JWR340" s="50"/>
      <c r="JWS340" s="50"/>
      <c r="JWT340" s="50"/>
      <c r="JWU340" s="50"/>
      <c r="JWV340" s="50"/>
      <c r="JWW340" s="50"/>
      <c r="JWX340" s="50"/>
      <c r="JWY340" s="50"/>
      <c r="JWZ340" s="50"/>
      <c r="JXA340" s="50"/>
      <c r="JXB340" s="50"/>
      <c r="JXC340" s="50"/>
      <c r="JXD340" s="50"/>
      <c r="JXE340" s="50"/>
      <c r="JXF340" s="50"/>
      <c r="JXG340" s="50"/>
      <c r="JXH340" s="50"/>
      <c r="JXI340" s="50"/>
      <c r="JXJ340" s="50"/>
      <c r="JXK340" s="50"/>
      <c r="JXL340" s="50"/>
      <c r="JXM340" s="50"/>
      <c r="JXN340" s="50"/>
      <c r="JXO340" s="50"/>
      <c r="JXP340" s="50"/>
      <c r="JXQ340" s="50"/>
      <c r="JXR340" s="50"/>
      <c r="JXS340" s="50"/>
      <c r="JXT340" s="50"/>
      <c r="JXU340" s="50"/>
      <c r="JXV340" s="50"/>
      <c r="JXW340" s="50"/>
      <c r="JXX340" s="50"/>
      <c r="JXY340" s="50"/>
      <c r="JXZ340" s="50"/>
      <c r="JYA340" s="50"/>
      <c r="JYB340" s="50"/>
      <c r="JYC340" s="50"/>
      <c r="JYD340" s="50"/>
      <c r="JYE340" s="50"/>
      <c r="JYF340" s="50"/>
      <c r="JYG340" s="50"/>
      <c r="JYH340" s="50"/>
      <c r="JYI340" s="50"/>
      <c r="JYJ340" s="50"/>
      <c r="JYK340" s="50"/>
      <c r="JYL340" s="50"/>
      <c r="JYM340" s="50"/>
      <c r="JYN340" s="50"/>
      <c r="JYP340" s="50"/>
      <c r="JYR340" s="50"/>
      <c r="JYS340" s="50"/>
      <c r="JYT340" s="50"/>
      <c r="JYU340" s="50"/>
      <c r="JYV340" s="50"/>
      <c r="JYW340" s="50"/>
      <c r="JYX340" s="50"/>
      <c r="JYY340" s="50"/>
      <c r="JZD340" s="50"/>
      <c r="JZE340" s="50"/>
      <c r="JZF340" s="50"/>
      <c r="JZG340" s="50"/>
      <c r="JZH340" s="50"/>
      <c r="JZI340" s="50"/>
      <c r="JZJ340" s="50"/>
      <c r="JZK340" s="50"/>
      <c r="JZL340" s="50"/>
      <c r="JZM340" s="50"/>
      <c r="JZN340" s="50"/>
      <c r="JZO340" s="50"/>
      <c r="JZP340" s="50"/>
      <c r="JZQ340" s="50"/>
      <c r="JZR340" s="50"/>
      <c r="JZS340" s="50"/>
      <c r="JZT340" s="50"/>
      <c r="JZU340" s="50"/>
      <c r="JZV340" s="50"/>
      <c r="JZW340" s="50"/>
      <c r="JZX340" s="50"/>
      <c r="JZY340" s="50"/>
      <c r="JZZ340" s="50"/>
      <c r="KAA340" s="50"/>
      <c r="KAB340" s="50"/>
      <c r="KAC340" s="50"/>
      <c r="KAD340" s="50"/>
      <c r="KAE340" s="50"/>
      <c r="KAF340" s="50"/>
      <c r="KAG340" s="50"/>
      <c r="KAH340" s="50"/>
      <c r="KAI340" s="50"/>
      <c r="KAJ340" s="50"/>
      <c r="KAK340" s="50"/>
      <c r="KAL340" s="50"/>
      <c r="KAM340" s="50"/>
      <c r="KAN340" s="50"/>
      <c r="KAO340" s="50"/>
      <c r="KAP340" s="50"/>
      <c r="KAQ340" s="50"/>
      <c r="KAR340" s="50"/>
      <c r="KAS340" s="50"/>
      <c r="KAT340" s="50"/>
      <c r="KAU340" s="50"/>
      <c r="KAV340" s="50"/>
      <c r="KAW340" s="50"/>
      <c r="KAX340" s="50"/>
      <c r="KAY340" s="50"/>
      <c r="KAZ340" s="50"/>
      <c r="KBA340" s="50"/>
      <c r="KBB340" s="50"/>
      <c r="KBC340" s="50"/>
      <c r="KBD340" s="50"/>
      <c r="KBE340" s="50"/>
      <c r="KBF340" s="50"/>
      <c r="KBG340" s="50"/>
      <c r="KBH340" s="50"/>
      <c r="KBI340" s="50"/>
      <c r="KBJ340" s="50"/>
      <c r="KBK340" s="50"/>
      <c r="KBL340" s="50"/>
      <c r="KBM340" s="50"/>
      <c r="KBN340" s="50"/>
      <c r="KBO340" s="50"/>
      <c r="KBP340" s="50"/>
      <c r="KBQ340" s="50"/>
      <c r="KBR340" s="50"/>
      <c r="KBS340" s="50"/>
      <c r="KBT340" s="50"/>
      <c r="KBU340" s="50"/>
      <c r="KBV340" s="50"/>
      <c r="KBW340" s="50"/>
      <c r="KBX340" s="50"/>
      <c r="KBY340" s="50"/>
      <c r="KBZ340" s="50"/>
      <c r="KCA340" s="50"/>
      <c r="KCB340" s="50"/>
      <c r="KCC340" s="50"/>
      <c r="KCD340" s="50"/>
      <c r="KCE340" s="50"/>
      <c r="KCF340" s="50"/>
      <c r="KCG340" s="50"/>
      <c r="KCH340" s="50"/>
      <c r="KCI340" s="50"/>
      <c r="KCJ340" s="50"/>
      <c r="KCK340" s="50"/>
      <c r="KCL340" s="50"/>
      <c r="KCM340" s="50"/>
      <c r="KCN340" s="50"/>
      <c r="KCO340" s="50"/>
      <c r="KCP340" s="50"/>
      <c r="KCQ340" s="50"/>
      <c r="KCR340" s="50"/>
      <c r="KCS340" s="50"/>
      <c r="KCT340" s="50"/>
      <c r="KCU340" s="50"/>
      <c r="KCV340" s="50"/>
      <c r="KCW340" s="50"/>
      <c r="KCX340" s="50"/>
      <c r="KCY340" s="50"/>
      <c r="KCZ340" s="50"/>
      <c r="KDA340" s="50"/>
      <c r="KDB340" s="50"/>
      <c r="KDC340" s="50"/>
      <c r="KDD340" s="50"/>
      <c r="KDE340" s="50"/>
      <c r="KDF340" s="50"/>
      <c r="KDG340" s="50"/>
      <c r="KDH340" s="50"/>
      <c r="KDI340" s="50"/>
      <c r="KDJ340" s="50"/>
      <c r="KDK340" s="50"/>
      <c r="KDL340" s="50"/>
      <c r="KDM340" s="50"/>
      <c r="KDN340" s="50"/>
      <c r="KDO340" s="50"/>
      <c r="KDP340" s="50"/>
      <c r="KDQ340" s="50"/>
      <c r="KDR340" s="50"/>
      <c r="KDS340" s="50"/>
      <c r="KDT340" s="50"/>
      <c r="KDU340" s="50"/>
      <c r="KDV340" s="50"/>
      <c r="KDW340" s="50"/>
      <c r="KDX340" s="50"/>
      <c r="KDY340" s="50"/>
      <c r="KDZ340" s="50"/>
      <c r="KEA340" s="50"/>
      <c r="KEB340" s="50"/>
      <c r="KEC340" s="50"/>
      <c r="KED340" s="50"/>
      <c r="KEE340" s="50"/>
      <c r="KEF340" s="50"/>
      <c r="KEG340" s="50"/>
      <c r="KEH340" s="50"/>
      <c r="KEI340" s="50"/>
      <c r="KEJ340" s="50"/>
      <c r="KEK340" s="50"/>
      <c r="KEL340" s="50"/>
      <c r="KEM340" s="50"/>
      <c r="KEN340" s="50"/>
      <c r="KEO340" s="50"/>
      <c r="KEP340" s="50"/>
      <c r="KEQ340" s="50"/>
      <c r="KER340" s="50"/>
      <c r="KES340" s="50"/>
      <c r="KET340" s="50"/>
      <c r="KEU340" s="50"/>
      <c r="KEV340" s="50"/>
      <c r="KEW340" s="50"/>
      <c r="KEX340" s="50"/>
      <c r="KEY340" s="50"/>
      <c r="KEZ340" s="50"/>
      <c r="KFA340" s="50"/>
      <c r="KFB340" s="50"/>
      <c r="KFC340" s="50"/>
      <c r="KFD340" s="50"/>
      <c r="KFE340" s="50"/>
      <c r="KFF340" s="50"/>
      <c r="KFG340" s="50"/>
      <c r="KFH340" s="50"/>
      <c r="KFI340" s="50"/>
      <c r="KFJ340" s="50"/>
      <c r="KFK340" s="50"/>
      <c r="KFL340" s="50"/>
      <c r="KFM340" s="50"/>
      <c r="KFN340" s="50"/>
      <c r="KFO340" s="50"/>
      <c r="KFP340" s="50"/>
      <c r="KFQ340" s="50"/>
      <c r="KFR340" s="50"/>
      <c r="KFS340" s="50"/>
      <c r="KFT340" s="50"/>
      <c r="KFU340" s="50"/>
      <c r="KFV340" s="50"/>
      <c r="KFW340" s="50"/>
      <c r="KFX340" s="50"/>
      <c r="KFY340" s="50"/>
      <c r="KFZ340" s="50"/>
      <c r="KGA340" s="50"/>
      <c r="KGB340" s="50"/>
      <c r="KGC340" s="50"/>
      <c r="KGD340" s="50"/>
      <c r="KGE340" s="50"/>
      <c r="KGF340" s="50"/>
      <c r="KGG340" s="50"/>
      <c r="KGH340" s="50"/>
      <c r="KGI340" s="50"/>
      <c r="KGJ340" s="50"/>
      <c r="KGK340" s="50"/>
      <c r="KGL340" s="50"/>
      <c r="KGM340" s="50"/>
      <c r="KGN340" s="50"/>
      <c r="KGO340" s="50"/>
      <c r="KGP340" s="50"/>
      <c r="KGQ340" s="50"/>
      <c r="KGR340" s="50"/>
      <c r="KGS340" s="50"/>
      <c r="KGT340" s="50"/>
      <c r="KGU340" s="50"/>
      <c r="KGV340" s="50"/>
      <c r="KGW340" s="50"/>
      <c r="KGX340" s="50"/>
      <c r="KGY340" s="50"/>
      <c r="KGZ340" s="50"/>
      <c r="KHA340" s="50"/>
      <c r="KHB340" s="50"/>
      <c r="KHC340" s="50"/>
      <c r="KHD340" s="50"/>
      <c r="KHE340" s="50"/>
      <c r="KHF340" s="50"/>
      <c r="KHG340" s="50"/>
      <c r="KHH340" s="50"/>
      <c r="KHI340" s="50"/>
      <c r="KHJ340" s="50"/>
      <c r="KHK340" s="50"/>
      <c r="KHL340" s="50"/>
      <c r="KHM340" s="50"/>
      <c r="KHN340" s="50"/>
      <c r="KHO340" s="50"/>
      <c r="KHP340" s="50"/>
      <c r="KHQ340" s="50"/>
      <c r="KHR340" s="50"/>
      <c r="KHS340" s="50"/>
      <c r="KHT340" s="50"/>
      <c r="KHU340" s="50"/>
      <c r="KHV340" s="50"/>
      <c r="KHW340" s="50"/>
      <c r="KHX340" s="50"/>
      <c r="KHY340" s="50"/>
      <c r="KHZ340" s="50"/>
      <c r="KIA340" s="50"/>
      <c r="KIB340" s="50"/>
      <c r="KIC340" s="50"/>
      <c r="KID340" s="50"/>
      <c r="KIE340" s="50"/>
      <c r="KIF340" s="50"/>
      <c r="KIG340" s="50"/>
      <c r="KIH340" s="50"/>
      <c r="KII340" s="50"/>
      <c r="KIJ340" s="50"/>
      <c r="KIL340" s="50"/>
      <c r="KIN340" s="50"/>
      <c r="KIO340" s="50"/>
      <c r="KIP340" s="50"/>
      <c r="KIQ340" s="50"/>
      <c r="KIR340" s="50"/>
      <c r="KIS340" s="50"/>
      <c r="KIT340" s="50"/>
      <c r="KIU340" s="50"/>
      <c r="KIZ340" s="50"/>
      <c r="KJA340" s="50"/>
      <c r="KJB340" s="50"/>
      <c r="KJC340" s="50"/>
      <c r="KJD340" s="50"/>
      <c r="KJE340" s="50"/>
      <c r="KJF340" s="50"/>
      <c r="KJG340" s="50"/>
      <c r="KJH340" s="50"/>
      <c r="KJI340" s="50"/>
      <c r="KJJ340" s="50"/>
      <c r="KJK340" s="50"/>
      <c r="KJL340" s="50"/>
      <c r="KJM340" s="50"/>
      <c r="KJN340" s="50"/>
      <c r="KJO340" s="50"/>
      <c r="KJP340" s="50"/>
      <c r="KJQ340" s="50"/>
      <c r="KJR340" s="50"/>
      <c r="KJS340" s="50"/>
      <c r="KJT340" s="50"/>
      <c r="KJU340" s="50"/>
      <c r="KJV340" s="50"/>
      <c r="KJW340" s="50"/>
      <c r="KJX340" s="50"/>
      <c r="KJY340" s="50"/>
      <c r="KJZ340" s="50"/>
      <c r="KKA340" s="50"/>
      <c r="KKB340" s="50"/>
      <c r="KKC340" s="50"/>
      <c r="KKD340" s="50"/>
      <c r="KKE340" s="50"/>
      <c r="KKF340" s="50"/>
      <c r="KKG340" s="50"/>
      <c r="KKH340" s="50"/>
      <c r="KKI340" s="50"/>
      <c r="KKJ340" s="50"/>
      <c r="KKK340" s="50"/>
      <c r="KKL340" s="50"/>
      <c r="KKM340" s="50"/>
      <c r="KKN340" s="50"/>
      <c r="KKO340" s="50"/>
      <c r="KKP340" s="50"/>
      <c r="KKQ340" s="50"/>
      <c r="KKR340" s="50"/>
      <c r="KKS340" s="50"/>
      <c r="KKT340" s="50"/>
      <c r="KKU340" s="50"/>
      <c r="KKV340" s="50"/>
      <c r="KKW340" s="50"/>
      <c r="KKX340" s="50"/>
      <c r="KKY340" s="50"/>
      <c r="KKZ340" s="50"/>
      <c r="KLA340" s="50"/>
      <c r="KLB340" s="50"/>
      <c r="KLC340" s="50"/>
      <c r="KLD340" s="50"/>
      <c r="KLE340" s="50"/>
      <c r="KLF340" s="50"/>
      <c r="KLG340" s="50"/>
      <c r="KLH340" s="50"/>
      <c r="KLI340" s="50"/>
      <c r="KLJ340" s="50"/>
      <c r="KLK340" s="50"/>
      <c r="KLL340" s="50"/>
      <c r="KLM340" s="50"/>
      <c r="KLN340" s="50"/>
      <c r="KLO340" s="50"/>
      <c r="KLP340" s="50"/>
      <c r="KLQ340" s="50"/>
      <c r="KLR340" s="50"/>
      <c r="KLS340" s="50"/>
      <c r="KLT340" s="50"/>
      <c r="KLU340" s="50"/>
      <c r="KLV340" s="50"/>
      <c r="KLW340" s="50"/>
      <c r="KLX340" s="50"/>
      <c r="KLY340" s="50"/>
      <c r="KLZ340" s="50"/>
      <c r="KMA340" s="50"/>
      <c r="KMB340" s="50"/>
      <c r="KMC340" s="50"/>
      <c r="KMD340" s="50"/>
      <c r="KME340" s="50"/>
      <c r="KMF340" s="50"/>
      <c r="KMG340" s="50"/>
      <c r="KMH340" s="50"/>
      <c r="KMI340" s="50"/>
      <c r="KMJ340" s="50"/>
      <c r="KMK340" s="50"/>
      <c r="KML340" s="50"/>
      <c r="KMM340" s="50"/>
      <c r="KMN340" s="50"/>
      <c r="KMO340" s="50"/>
      <c r="KMP340" s="50"/>
      <c r="KMQ340" s="50"/>
      <c r="KMR340" s="50"/>
      <c r="KMS340" s="50"/>
      <c r="KMT340" s="50"/>
      <c r="KMU340" s="50"/>
      <c r="KMV340" s="50"/>
      <c r="KMW340" s="50"/>
      <c r="KMX340" s="50"/>
      <c r="KMY340" s="50"/>
      <c r="KMZ340" s="50"/>
      <c r="KNA340" s="50"/>
      <c r="KNB340" s="50"/>
      <c r="KNC340" s="50"/>
      <c r="KND340" s="50"/>
      <c r="KNE340" s="50"/>
      <c r="KNF340" s="50"/>
      <c r="KNG340" s="50"/>
      <c r="KNH340" s="50"/>
      <c r="KNI340" s="50"/>
      <c r="KNJ340" s="50"/>
      <c r="KNK340" s="50"/>
      <c r="KNL340" s="50"/>
      <c r="KNM340" s="50"/>
      <c r="KNN340" s="50"/>
      <c r="KNO340" s="50"/>
      <c r="KNP340" s="50"/>
      <c r="KNQ340" s="50"/>
      <c r="KNR340" s="50"/>
      <c r="KNS340" s="50"/>
      <c r="KNT340" s="50"/>
      <c r="KNU340" s="50"/>
      <c r="KNV340" s="50"/>
      <c r="KNW340" s="50"/>
      <c r="KNX340" s="50"/>
      <c r="KNY340" s="50"/>
      <c r="KNZ340" s="50"/>
      <c r="KOA340" s="50"/>
      <c r="KOB340" s="50"/>
      <c r="KOC340" s="50"/>
      <c r="KOD340" s="50"/>
      <c r="KOE340" s="50"/>
      <c r="KOF340" s="50"/>
      <c r="KOG340" s="50"/>
      <c r="KOH340" s="50"/>
      <c r="KOI340" s="50"/>
      <c r="KOJ340" s="50"/>
      <c r="KOK340" s="50"/>
      <c r="KOL340" s="50"/>
      <c r="KOM340" s="50"/>
      <c r="KON340" s="50"/>
      <c r="KOO340" s="50"/>
      <c r="KOP340" s="50"/>
      <c r="KOQ340" s="50"/>
      <c r="KOR340" s="50"/>
      <c r="KOS340" s="50"/>
      <c r="KOT340" s="50"/>
      <c r="KOU340" s="50"/>
      <c r="KOV340" s="50"/>
      <c r="KOW340" s="50"/>
      <c r="KOX340" s="50"/>
      <c r="KOY340" s="50"/>
      <c r="KOZ340" s="50"/>
      <c r="KPA340" s="50"/>
      <c r="KPB340" s="50"/>
      <c r="KPC340" s="50"/>
      <c r="KPD340" s="50"/>
      <c r="KPE340" s="50"/>
      <c r="KPF340" s="50"/>
      <c r="KPG340" s="50"/>
      <c r="KPH340" s="50"/>
      <c r="KPI340" s="50"/>
      <c r="KPJ340" s="50"/>
      <c r="KPK340" s="50"/>
      <c r="KPL340" s="50"/>
      <c r="KPM340" s="50"/>
      <c r="KPN340" s="50"/>
      <c r="KPO340" s="50"/>
      <c r="KPP340" s="50"/>
      <c r="KPQ340" s="50"/>
      <c r="KPR340" s="50"/>
      <c r="KPS340" s="50"/>
      <c r="KPT340" s="50"/>
      <c r="KPU340" s="50"/>
      <c r="KPV340" s="50"/>
      <c r="KPW340" s="50"/>
      <c r="KPX340" s="50"/>
      <c r="KPY340" s="50"/>
      <c r="KPZ340" s="50"/>
      <c r="KQA340" s="50"/>
      <c r="KQB340" s="50"/>
      <c r="KQC340" s="50"/>
      <c r="KQD340" s="50"/>
      <c r="KQE340" s="50"/>
      <c r="KQF340" s="50"/>
      <c r="KQG340" s="50"/>
      <c r="KQH340" s="50"/>
      <c r="KQI340" s="50"/>
      <c r="KQJ340" s="50"/>
      <c r="KQK340" s="50"/>
      <c r="KQL340" s="50"/>
      <c r="KQM340" s="50"/>
      <c r="KQN340" s="50"/>
      <c r="KQO340" s="50"/>
      <c r="KQP340" s="50"/>
      <c r="KQQ340" s="50"/>
      <c r="KQR340" s="50"/>
      <c r="KQS340" s="50"/>
      <c r="KQT340" s="50"/>
      <c r="KQU340" s="50"/>
      <c r="KQV340" s="50"/>
      <c r="KQW340" s="50"/>
      <c r="KQX340" s="50"/>
      <c r="KQY340" s="50"/>
      <c r="KQZ340" s="50"/>
      <c r="KRA340" s="50"/>
      <c r="KRB340" s="50"/>
      <c r="KRC340" s="50"/>
      <c r="KRD340" s="50"/>
      <c r="KRE340" s="50"/>
      <c r="KRF340" s="50"/>
      <c r="KRG340" s="50"/>
      <c r="KRH340" s="50"/>
      <c r="KRI340" s="50"/>
      <c r="KRJ340" s="50"/>
      <c r="KRK340" s="50"/>
      <c r="KRL340" s="50"/>
      <c r="KRM340" s="50"/>
      <c r="KRN340" s="50"/>
      <c r="KRO340" s="50"/>
      <c r="KRP340" s="50"/>
      <c r="KRQ340" s="50"/>
      <c r="KRR340" s="50"/>
      <c r="KRS340" s="50"/>
      <c r="KRT340" s="50"/>
      <c r="KRU340" s="50"/>
      <c r="KRV340" s="50"/>
      <c r="KRW340" s="50"/>
      <c r="KRX340" s="50"/>
      <c r="KRY340" s="50"/>
      <c r="KRZ340" s="50"/>
      <c r="KSA340" s="50"/>
      <c r="KSB340" s="50"/>
      <c r="KSC340" s="50"/>
      <c r="KSD340" s="50"/>
      <c r="KSE340" s="50"/>
      <c r="KSF340" s="50"/>
      <c r="KSH340" s="50"/>
      <c r="KSJ340" s="50"/>
      <c r="KSK340" s="50"/>
      <c r="KSL340" s="50"/>
      <c r="KSM340" s="50"/>
      <c r="KSN340" s="50"/>
      <c r="KSO340" s="50"/>
      <c r="KSP340" s="50"/>
      <c r="KSQ340" s="50"/>
      <c r="KSV340" s="50"/>
      <c r="KSW340" s="50"/>
      <c r="KSX340" s="50"/>
      <c r="KSY340" s="50"/>
      <c r="KSZ340" s="50"/>
      <c r="KTA340" s="50"/>
      <c r="KTB340" s="50"/>
      <c r="KTC340" s="50"/>
      <c r="KTD340" s="50"/>
      <c r="KTE340" s="50"/>
      <c r="KTF340" s="50"/>
      <c r="KTG340" s="50"/>
      <c r="KTH340" s="50"/>
      <c r="KTI340" s="50"/>
      <c r="KTJ340" s="50"/>
      <c r="KTK340" s="50"/>
      <c r="KTL340" s="50"/>
      <c r="KTM340" s="50"/>
      <c r="KTN340" s="50"/>
      <c r="KTO340" s="50"/>
      <c r="KTP340" s="50"/>
      <c r="KTQ340" s="50"/>
      <c r="KTR340" s="50"/>
      <c r="KTS340" s="50"/>
      <c r="KTT340" s="50"/>
      <c r="KTU340" s="50"/>
      <c r="KTV340" s="50"/>
      <c r="KTW340" s="50"/>
      <c r="KTX340" s="50"/>
      <c r="KTY340" s="50"/>
      <c r="KTZ340" s="50"/>
      <c r="KUA340" s="50"/>
      <c r="KUB340" s="50"/>
      <c r="KUC340" s="50"/>
      <c r="KUD340" s="50"/>
      <c r="KUE340" s="50"/>
      <c r="KUF340" s="50"/>
      <c r="KUG340" s="50"/>
      <c r="KUH340" s="50"/>
      <c r="KUI340" s="50"/>
      <c r="KUJ340" s="50"/>
      <c r="KUK340" s="50"/>
      <c r="KUL340" s="50"/>
      <c r="KUM340" s="50"/>
      <c r="KUN340" s="50"/>
      <c r="KUO340" s="50"/>
      <c r="KUP340" s="50"/>
      <c r="KUQ340" s="50"/>
      <c r="KUR340" s="50"/>
      <c r="KUS340" s="50"/>
      <c r="KUT340" s="50"/>
      <c r="KUU340" s="50"/>
      <c r="KUV340" s="50"/>
      <c r="KUW340" s="50"/>
      <c r="KUX340" s="50"/>
      <c r="KUY340" s="50"/>
      <c r="KUZ340" s="50"/>
      <c r="KVA340" s="50"/>
      <c r="KVB340" s="50"/>
      <c r="KVC340" s="50"/>
      <c r="KVD340" s="50"/>
      <c r="KVE340" s="50"/>
      <c r="KVF340" s="50"/>
      <c r="KVG340" s="50"/>
      <c r="KVH340" s="50"/>
      <c r="KVI340" s="50"/>
      <c r="KVJ340" s="50"/>
      <c r="KVK340" s="50"/>
      <c r="KVL340" s="50"/>
      <c r="KVM340" s="50"/>
      <c r="KVN340" s="50"/>
      <c r="KVO340" s="50"/>
      <c r="KVP340" s="50"/>
      <c r="KVQ340" s="50"/>
      <c r="KVR340" s="50"/>
      <c r="KVS340" s="50"/>
      <c r="KVT340" s="50"/>
      <c r="KVU340" s="50"/>
      <c r="KVV340" s="50"/>
      <c r="KVW340" s="50"/>
      <c r="KVX340" s="50"/>
      <c r="KVY340" s="50"/>
      <c r="KVZ340" s="50"/>
      <c r="KWA340" s="50"/>
      <c r="KWB340" s="50"/>
      <c r="KWC340" s="50"/>
      <c r="KWD340" s="50"/>
      <c r="KWE340" s="50"/>
      <c r="KWF340" s="50"/>
      <c r="KWG340" s="50"/>
      <c r="KWH340" s="50"/>
      <c r="KWI340" s="50"/>
      <c r="KWJ340" s="50"/>
      <c r="KWK340" s="50"/>
      <c r="KWL340" s="50"/>
      <c r="KWM340" s="50"/>
      <c r="KWN340" s="50"/>
      <c r="KWO340" s="50"/>
      <c r="KWP340" s="50"/>
      <c r="KWQ340" s="50"/>
      <c r="KWR340" s="50"/>
      <c r="KWS340" s="50"/>
      <c r="KWT340" s="50"/>
      <c r="KWU340" s="50"/>
      <c r="KWV340" s="50"/>
      <c r="KWW340" s="50"/>
      <c r="KWX340" s="50"/>
      <c r="KWY340" s="50"/>
      <c r="KWZ340" s="50"/>
      <c r="KXA340" s="50"/>
      <c r="KXB340" s="50"/>
      <c r="KXC340" s="50"/>
      <c r="KXD340" s="50"/>
      <c r="KXE340" s="50"/>
      <c r="KXF340" s="50"/>
      <c r="KXG340" s="50"/>
      <c r="KXH340" s="50"/>
      <c r="KXI340" s="50"/>
      <c r="KXJ340" s="50"/>
      <c r="KXK340" s="50"/>
      <c r="KXL340" s="50"/>
      <c r="KXM340" s="50"/>
      <c r="KXN340" s="50"/>
      <c r="KXO340" s="50"/>
      <c r="KXP340" s="50"/>
      <c r="KXQ340" s="50"/>
      <c r="KXR340" s="50"/>
      <c r="KXS340" s="50"/>
      <c r="KXT340" s="50"/>
      <c r="KXU340" s="50"/>
      <c r="KXV340" s="50"/>
      <c r="KXW340" s="50"/>
      <c r="KXX340" s="50"/>
      <c r="KXY340" s="50"/>
      <c r="KXZ340" s="50"/>
      <c r="KYA340" s="50"/>
      <c r="KYB340" s="50"/>
      <c r="KYC340" s="50"/>
      <c r="KYD340" s="50"/>
      <c r="KYE340" s="50"/>
      <c r="KYF340" s="50"/>
      <c r="KYG340" s="50"/>
      <c r="KYH340" s="50"/>
      <c r="KYI340" s="50"/>
      <c r="KYJ340" s="50"/>
      <c r="KYK340" s="50"/>
      <c r="KYL340" s="50"/>
      <c r="KYM340" s="50"/>
      <c r="KYN340" s="50"/>
      <c r="KYO340" s="50"/>
      <c r="KYP340" s="50"/>
      <c r="KYQ340" s="50"/>
      <c r="KYR340" s="50"/>
      <c r="KYS340" s="50"/>
      <c r="KYT340" s="50"/>
      <c r="KYU340" s="50"/>
      <c r="KYV340" s="50"/>
      <c r="KYW340" s="50"/>
      <c r="KYX340" s="50"/>
      <c r="KYY340" s="50"/>
      <c r="KYZ340" s="50"/>
      <c r="KZA340" s="50"/>
      <c r="KZB340" s="50"/>
      <c r="KZC340" s="50"/>
      <c r="KZD340" s="50"/>
      <c r="KZE340" s="50"/>
      <c r="KZF340" s="50"/>
      <c r="KZG340" s="50"/>
      <c r="KZH340" s="50"/>
      <c r="KZI340" s="50"/>
      <c r="KZJ340" s="50"/>
      <c r="KZK340" s="50"/>
      <c r="KZL340" s="50"/>
      <c r="KZM340" s="50"/>
      <c r="KZN340" s="50"/>
      <c r="KZO340" s="50"/>
      <c r="KZP340" s="50"/>
      <c r="KZQ340" s="50"/>
      <c r="KZR340" s="50"/>
      <c r="KZS340" s="50"/>
      <c r="KZT340" s="50"/>
      <c r="KZU340" s="50"/>
      <c r="KZV340" s="50"/>
      <c r="KZW340" s="50"/>
      <c r="KZX340" s="50"/>
      <c r="KZY340" s="50"/>
      <c r="KZZ340" s="50"/>
      <c r="LAA340" s="50"/>
      <c r="LAB340" s="50"/>
      <c r="LAC340" s="50"/>
      <c r="LAD340" s="50"/>
      <c r="LAE340" s="50"/>
      <c r="LAF340" s="50"/>
      <c r="LAG340" s="50"/>
      <c r="LAH340" s="50"/>
      <c r="LAI340" s="50"/>
      <c r="LAJ340" s="50"/>
      <c r="LAK340" s="50"/>
      <c r="LAL340" s="50"/>
      <c r="LAM340" s="50"/>
      <c r="LAN340" s="50"/>
      <c r="LAO340" s="50"/>
      <c r="LAP340" s="50"/>
      <c r="LAQ340" s="50"/>
      <c r="LAR340" s="50"/>
      <c r="LAS340" s="50"/>
      <c r="LAT340" s="50"/>
      <c r="LAU340" s="50"/>
      <c r="LAV340" s="50"/>
      <c r="LAW340" s="50"/>
      <c r="LAX340" s="50"/>
      <c r="LAY340" s="50"/>
      <c r="LAZ340" s="50"/>
      <c r="LBA340" s="50"/>
      <c r="LBB340" s="50"/>
      <c r="LBC340" s="50"/>
      <c r="LBD340" s="50"/>
      <c r="LBE340" s="50"/>
      <c r="LBF340" s="50"/>
      <c r="LBG340" s="50"/>
      <c r="LBH340" s="50"/>
      <c r="LBI340" s="50"/>
      <c r="LBJ340" s="50"/>
      <c r="LBK340" s="50"/>
      <c r="LBL340" s="50"/>
      <c r="LBM340" s="50"/>
      <c r="LBN340" s="50"/>
      <c r="LBO340" s="50"/>
      <c r="LBP340" s="50"/>
      <c r="LBQ340" s="50"/>
      <c r="LBR340" s="50"/>
      <c r="LBS340" s="50"/>
      <c r="LBT340" s="50"/>
      <c r="LBU340" s="50"/>
      <c r="LBV340" s="50"/>
      <c r="LBW340" s="50"/>
      <c r="LBX340" s="50"/>
      <c r="LBY340" s="50"/>
      <c r="LBZ340" s="50"/>
      <c r="LCA340" s="50"/>
      <c r="LCB340" s="50"/>
      <c r="LCD340" s="50"/>
      <c r="LCF340" s="50"/>
      <c r="LCG340" s="50"/>
      <c r="LCH340" s="50"/>
      <c r="LCI340" s="50"/>
      <c r="LCJ340" s="50"/>
      <c r="LCK340" s="50"/>
      <c r="LCL340" s="50"/>
      <c r="LCM340" s="50"/>
      <c r="LCR340" s="50"/>
      <c r="LCS340" s="50"/>
      <c r="LCT340" s="50"/>
      <c r="LCU340" s="50"/>
      <c r="LCV340" s="50"/>
      <c r="LCW340" s="50"/>
      <c r="LCX340" s="50"/>
      <c r="LCY340" s="50"/>
      <c r="LCZ340" s="50"/>
      <c r="LDA340" s="50"/>
      <c r="LDB340" s="50"/>
      <c r="LDC340" s="50"/>
      <c r="LDD340" s="50"/>
      <c r="LDE340" s="50"/>
      <c r="LDF340" s="50"/>
      <c r="LDG340" s="50"/>
      <c r="LDH340" s="50"/>
      <c r="LDI340" s="50"/>
      <c r="LDJ340" s="50"/>
      <c r="LDK340" s="50"/>
      <c r="LDL340" s="50"/>
      <c r="LDM340" s="50"/>
      <c r="LDN340" s="50"/>
      <c r="LDO340" s="50"/>
      <c r="LDP340" s="50"/>
      <c r="LDQ340" s="50"/>
      <c r="LDR340" s="50"/>
      <c r="LDS340" s="50"/>
      <c r="LDT340" s="50"/>
      <c r="LDU340" s="50"/>
      <c r="LDV340" s="50"/>
      <c r="LDW340" s="50"/>
      <c r="LDX340" s="50"/>
      <c r="LDY340" s="50"/>
      <c r="LDZ340" s="50"/>
      <c r="LEA340" s="50"/>
      <c r="LEB340" s="50"/>
      <c r="LEC340" s="50"/>
      <c r="LED340" s="50"/>
      <c r="LEE340" s="50"/>
      <c r="LEF340" s="50"/>
      <c r="LEG340" s="50"/>
      <c r="LEH340" s="50"/>
      <c r="LEI340" s="50"/>
      <c r="LEJ340" s="50"/>
      <c r="LEK340" s="50"/>
      <c r="LEL340" s="50"/>
      <c r="LEM340" s="50"/>
      <c r="LEN340" s="50"/>
      <c r="LEO340" s="50"/>
      <c r="LEP340" s="50"/>
      <c r="LEQ340" s="50"/>
      <c r="LER340" s="50"/>
      <c r="LES340" s="50"/>
      <c r="LET340" s="50"/>
      <c r="LEU340" s="50"/>
      <c r="LEV340" s="50"/>
      <c r="LEW340" s="50"/>
      <c r="LEX340" s="50"/>
      <c r="LEY340" s="50"/>
      <c r="LEZ340" s="50"/>
      <c r="LFA340" s="50"/>
      <c r="LFB340" s="50"/>
      <c r="LFC340" s="50"/>
      <c r="LFD340" s="50"/>
      <c r="LFE340" s="50"/>
      <c r="LFF340" s="50"/>
      <c r="LFG340" s="50"/>
      <c r="LFH340" s="50"/>
      <c r="LFI340" s="50"/>
      <c r="LFJ340" s="50"/>
      <c r="LFK340" s="50"/>
      <c r="LFL340" s="50"/>
      <c r="LFM340" s="50"/>
      <c r="LFN340" s="50"/>
      <c r="LFO340" s="50"/>
      <c r="LFP340" s="50"/>
      <c r="LFQ340" s="50"/>
      <c r="LFR340" s="50"/>
      <c r="LFS340" s="50"/>
      <c r="LFT340" s="50"/>
      <c r="LFU340" s="50"/>
      <c r="LFV340" s="50"/>
      <c r="LFW340" s="50"/>
      <c r="LFX340" s="50"/>
      <c r="LFY340" s="50"/>
      <c r="LFZ340" s="50"/>
      <c r="LGA340" s="50"/>
      <c r="LGB340" s="50"/>
      <c r="LGC340" s="50"/>
      <c r="LGD340" s="50"/>
      <c r="LGE340" s="50"/>
      <c r="LGF340" s="50"/>
      <c r="LGG340" s="50"/>
      <c r="LGH340" s="50"/>
      <c r="LGI340" s="50"/>
      <c r="LGJ340" s="50"/>
      <c r="LGK340" s="50"/>
      <c r="LGL340" s="50"/>
      <c r="LGM340" s="50"/>
      <c r="LGN340" s="50"/>
      <c r="LGO340" s="50"/>
      <c r="LGP340" s="50"/>
      <c r="LGQ340" s="50"/>
      <c r="LGR340" s="50"/>
      <c r="LGS340" s="50"/>
      <c r="LGT340" s="50"/>
      <c r="LGU340" s="50"/>
      <c r="LGV340" s="50"/>
      <c r="LGW340" s="50"/>
      <c r="LGX340" s="50"/>
      <c r="LGY340" s="50"/>
      <c r="LGZ340" s="50"/>
      <c r="LHA340" s="50"/>
      <c r="LHB340" s="50"/>
      <c r="LHC340" s="50"/>
      <c r="LHD340" s="50"/>
      <c r="LHE340" s="50"/>
      <c r="LHF340" s="50"/>
      <c r="LHG340" s="50"/>
      <c r="LHH340" s="50"/>
      <c r="LHI340" s="50"/>
      <c r="LHJ340" s="50"/>
      <c r="LHK340" s="50"/>
      <c r="LHL340" s="50"/>
      <c r="LHM340" s="50"/>
      <c r="LHN340" s="50"/>
      <c r="LHO340" s="50"/>
      <c r="LHP340" s="50"/>
      <c r="LHQ340" s="50"/>
      <c r="LHR340" s="50"/>
      <c r="LHS340" s="50"/>
      <c r="LHT340" s="50"/>
      <c r="LHU340" s="50"/>
      <c r="LHV340" s="50"/>
      <c r="LHW340" s="50"/>
      <c r="LHX340" s="50"/>
      <c r="LHY340" s="50"/>
      <c r="LHZ340" s="50"/>
      <c r="LIA340" s="50"/>
      <c r="LIB340" s="50"/>
      <c r="LIC340" s="50"/>
      <c r="LID340" s="50"/>
      <c r="LIE340" s="50"/>
      <c r="LIF340" s="50"/>
      <c r="LIG340" s="50"/>
      <c r="LIH340" s="50"/>
      <c r="LII340" s="50"/>
      <c r="LIJ340" s="50"/>
      <c r="LIK340" s="50"/>
      <c r="LIL340" s="50"/>
      <c r="LIM340" s="50"/>
      <c r="LIN340" s="50"/>
      <c r="LIO340" s="50"/>
      <c r="LIP340" s="50"/>
      <c r="LIQ340" s="50"/>
      <c r="LIR340" s="50"/>
      <c r="LIS340" s="50"/>
      <c r="LIT340" s="50"/>
      <c r="LIU340" s="50"/>
      <c r="LIV340" s="50"/>
      <c r="LIW340" s="50"/>
      <c r="LIX340" s="50"/>
      <c r="LIY340" s="50"/>
      <c r="LIZ340" s="50"/>
      <c r="LJA340" s="50"/>
      <c r="LJB340" s="50"/>
      <c r="LJC340" s="50"/>
      <c r="LJD340" s="50"/>
      <c r="LJE340" s="50"/>
      <c r="LJF340" s="50"/>
      <c r="LJG340" s="50"/>
      <c r="LJH340" s="50"/>
      <c r="LJI340" s="50"/>
      <c r="LJJ340" s="50"/>
      <c r="LJK340" s="50"/>
      <c r="LJL340" s="50"/>
      <c r="LJM340" s="50"/>
      <c r="LJN340" s="50"/>
      <c r="LJO340" s="50"/>
      <c r="LJP340" s="50"/>
      <c r="LJQ340" s="50"/>
      <c r="LJR340" s="50"/>
      <c r="LJS340" s="50"/>
      <c r="LJT340" s="50"/>
      <c r="LJU340" s="50"/>
      <c r="LJV340" s="50"/>
      <c r="LJW340" s="50"/>
      <c r="LJX340" s="50"/>
      <c r="LJY340" s="50"/>
      <c r="LJZ340" s="50"/>
      <c r="LKA340" s="50"/>
      <c r="LKB340" s="50"/>
      <c r="LKC340" s="50"/>
      <c r="LKD340" s="50"/>
      <c r="LKE340" s="50"/>
      <c r="LKF340" s="50"/>
      <c r="LKG340" s="50"/>
      <c r="LKH340" s="50"/>
      <c r="LKI340" s="50"/>
      <c r="LKJ340" s="50"/>
      <c r="LKK340" s="50"/>
      <c r="LKL340" s="50"/>
      <c r="LKM340" s="50"/>
      <c r="LKN340" s="50"/>
      <c r="LKO340" s="50"/>
      <c r="LKP340" s="50"/>
      <c r="LKQ340" s="50"/>
      <c r="LKR340" s="50"/>
      <c r="LKS340" s="50"/>
      <c r="LKT340" s="50"/>
      <c r="LKU340" s="50"/>
      <c r="LKV340" s="50"/>
      <c r="LKW340" s="50"/>
      <c r="LKX340" s="50"/>
      <c r="LKY340" s="50"/>
      <c r="LKZ340" s="50"/>
      <c r="LLA340" s="50"/>
      <c r="LLB340" s="50"/>
      <c r="LLC340" s="50"/>
      <c r="LLD340" s="50"/>
      <c r="LLE340" s="50"/>
      <c r="LLF340" s="50"/>
      <c r="LLG340" s="50"/>
      <c r="LLH340" s="50"/>
      <c r="LLI340" s="50"/>
      <c r="LLJ340" s="50"/>
      <c r="LLK340" s="50"/>
      <c r="LLL340" s="50"/>
      <c r="LLM340" s="50"/>
      <c r="LLN340" s="50"/>
      <c r="LLO340" s="50"/>
      <c r="LLP340" s="50"/>
      <c r="LLQ340" s="50"/>
      <c r="LLR340" s="50"/>
      <c r="LLS340" s="50"/>
      <c r="LLT340" s="50"/>
      <c r="LLU340" s="50"/>
      <c r="LLV340" s="50"/>
      <c r="LLW340" s="50"/>
      <c r="LLX340" s="50"/>
      <c r="LLZ340" s="50"/>
      <c r="LMB340" s="50"/>
      <c r="LMC340" s="50"/>
      <c r="LMD340" s="50"/>
      <c r="LME340" s="50"/>
      <c r="LMF340" s="50"/>
      <c r="LMG340" s="50"/>
      <c r="LMH340" s="50"/>
      <c r="LMI340" s="50"/>
      <c r="LMN340" s="50"/>
      <c r="LMO340" s="50"/>
      <c r="LMP340" s="50"/>
      <c r="LMQ340" s="50"/>
      <c r="LMR340" s="50"/>
      <c r="LMS340" s="50"/>
      <c r="LMT340" s="50"/>
      <c r="LMU340" s="50"/>
      <c r="LMV340" s="50"/>
      <c r="LMW340" s="50"/>
      <c r="LMX340" s="50"/>
      <c r="LMY340" s="50"/>
      <c r="LMZ340" s="50"/>
      <c r="LNA340" s="50"/>
      <c r="LNB340" s="50"/>
      <c r="LNC340" s="50"/>
      <c r="LND340" s="50"/>
      <c r="LNE340" s="50"/>
      <c r="LNF340" s="50"/>
      <c r="LNG340" s="50"/>
      <c r="LNH340" s="50"/>
      <c r="LNI340" s="50"/>
      <c r="LNJ340" s="50"/>
      <c r="LNK340" s="50"/>
      <c r="LNL340" s="50"/>
      <c r="LNM340" s="50"/>
      <c r="LNN340" s="50"/>
      <c r="LNO340" s="50"/>
      <c r="LNP340" s="50"/>
      <c r="LNQ340" s="50"/>
      <c r="LNR340" s="50"/>
      <c r="LNS340" s="50"/>
      <c r="LNT340" s="50"/>
      <c r="LNU340" s="50"/>
      <c r="LNV340" s="50"/>
      <c r="LNW340" s="50"/>
      <c r="LNX340" s="50"/>
      <c r="LNY340" s="50"/>
      <c r="LNZ340" s="50"/>
      <c r="LOA340" s="50"/>
      <c r="LOB340" s="50"/>
      <c r="LOC340" s="50"/>
      <c r="LOD340" s="50"/>
      <c r="LOE340" s="50"/>
      <c r="LOF340" s="50"/>
      <c r="LOG340" s="50"/>
      <c r="LOH340" s="50"/>
      <c r="LOI340" s="50"/>
      <c r="LOJ340" s="50"/>
      <c r="LOK340" s="50"/>
      <c r="LOL340" s="50"/>
      <c r="LOM340" s="50"/>
      <c r="LON340" s="50"/>
      <c r="LOO340" s="50"/>
      <c r="LOP340" s="50"/>
      <c r="LOQ340" s="50"/>
      <c r="LOR340" s="50"/>
      <c r="LOS340" s="50"/>
      <c r="LOT340" s="50"/>
      <c r="LOU340" s="50"/>
      <c r="LOV340" s="50"/>
      <c r="LOW340" s="50"/>
      <c r="LOX340" s="50"/>
      <c r="LOY340" s="50"/>
      <c r="LOZ340" s="50"/>
      <c r="LPA340" s="50"/>
      <c r="LPB340" s="50"/>
      <c r="LPC340" s="50"/>
      <c r="LPD340" s="50"/>
      <c r="LPE340" s="50"/>
      <c r="LPF340" s="50"/>
      <c r="LPG340" s="50"/>
      <c r="LPH340" s="50"/>
      <c r="LPI340" s="50"/>
      <c r="LPJ340" s="50"/>
      <c r="LPK340" s="50"/>
      <c r="LPL340" s="50"/>
      <c r="LPM340" s="50"/>
      <c r="LPN340" s="50"/>
      <c r="LPO340" s="50"/>
      <c r="LPP340" s="50"/>
      <c r="LPQ340" s="50"/>
      <c r="LPR340" s="50"/>
      <c r="LPS340" s="50"/>
      <c r="LPT340" s="50"/>
      <c r="LPU340" s="50"/>
      <c r="LPV340" s="50"/>
      <c r="LPW340" s="50"/>
      <c r="LPX340" s="50"/>
      <c r="LPY340" s="50"/>
      <c r="LPZ340" s="50"/>
      <c r="LQA340" s="50"/>
      <c r="LQB340" s="50"/>
      <c r="LQC340" s="50"/>
      <c r="LQD340" s="50"/>
      <c r="LQE340" s="50"/>
      <c r="LQF340" s="50"/>
      <c r="LQG340" s="50"/>
      <c r="LQH340" s="50"/>
      <c r="LQI340" s="50"/>
      <c r="LQJ340" s="50"/>
      <c r="LQK340" s="50"/>
      <c r="LQL340" s="50"/>
      <c r="LQM340" s="50"/>
      <c r="LQN340" s="50"/>
      <c r="LQO340" s="50"/>
      <c r="LQP340" s="50"/>
      <c r="LQQ340" s="50"/>
      <c r="LQR340" s="50"/>
      <c r="LQS340" s="50"/>
      <c r="LQT340" s="50"/>
      <c r="LQU340" s="50"/>
      <c r="LQV340" s="50"/>
      <c r="LQW340" s="50"/>
      <c r="LQX340" s="50"/>
      <c r="LQY340" s="50"/>
      <c r="LQZ340" s="50"/>
      <c r="LRA340" s="50"/>
      <c r="LRB340" s="50"/>
      <c r="LRC340" s="50"/>
      <c r="LRD340" s="50"/>
      <c r="LRE340" s="50"/>
      <c r="LRF340" s="50"/>
      <c r="LRG340" s="50"/>
      <c r="LRH340" s="50"/>
      <c r="LRI340" s="50"/>
      <c r="LRJ340" s="50"/>
      <c r="LRK340" s="50"/>
      <c r="LRL340" s="50"/>
      <c r="LRM340" s="50"/>
      <c r="LRN340" s="50"/>
      <c r="LRO340" s="50"/>
      <c r="LRP340" s="50"/>
      <c r="LRQ340" s="50"/>
      <c r="LRR340" s="50"/>
      <c r="LRS340" s="50"/>
      <c r="LRT340" s="50"/>
      <c r="LRU340" s="50"/>
      <c r="LRV340" s="50"/>
      <c r="LRW340" s="50"/>
      <c r="LRX340" s="50"/>
      <c r="LRY340" s="50"/>
      <c r="LRZ340" s="50"/>
      <c r="LSA340" s="50"/>
      <c r="LSB340" s="50"/>
      <c r="LSC340" s="50"/>
      <c r="LSD340" s="50"/>
      <c r="LSE340" s="50"/>
      <c r="LSF340" s="50"/>
      <c r="LSG340" s="50"/>
      <c r="LSH340" s="50"/>
      <c r="LSI340" s="50"/>
      <c r="LSJ340" s="50"/>
      <c r="LSK340" s="50"/>
      <c r="LSL340" s="50"/>
      <c r="LSM340" s="50"/>
      <c r="LSN340" s="50"/>
      <c r="LSO340" s="50"/>
      <c r="LSP340" s="50"/>
      <c r="LSQ340" s="50"/>
      <c r="LSR340" s="50"/>
      <c r="LSS340" s="50"/>
      <c r="LST340" s="50"/>
      <c r="LSU340" s="50"/>
      <c r="LSV340" s="50"/>
      <c r="LSW340" s="50"/>
      <c r="LSX340" s="50"/>
      <c r="LSY340" s="50"/>
      <c r="LSZ340" s="50"/>
      <c r="LTA340" s="50"/>
      <c r="LTB340" s="50"/>
      <c r="LTC340" s="50"/>
      <c r="LTD340" s="50"/>
      <c r="LTE340" s="50"/>
      <c r="LTF340" s="50"/>
      <c r="LTG340" s="50"/>
      <c r="LTH340" s="50"/>
      <c r="LTI340" s="50"/>
      <c r="LTJ340" s="50"/>
      <c r="LTK340" s="50"/>
      <c r="LTL340" s="50"/>
      <c r="LTM340" s="50"/>
      <c r="LTN340" s="50"/>
      <c r="LTO340" s="50"/>
      <c r="LTP340" s="50"/>
      <c r="LTQ340" s="50"/>
      <c r="LTR340" s="50"/>
      <c r="LTS340" s="50"/>
      <c r="LTT340" s="50"/>
      <c r="LTU340" s="50"/>
      <c r="LTV340" s="50"/>
      <c r="LTW340" s="50"/>
      <c r="LTX340" s="50"/>
      <c r="LTY340" s="50"/>
      <c r="LTZ340" s="50"/>
      <c r="LUA340" s="50"/>
      <c r="LUB340" s="50"/>
      <c r="LUC340" s="50"/>
      <c r="LUD340" s="50"/>
      <c r="LUE340" s="50"/>
      <c r="LUF340" s="50"/>
      <c r="LUG340" s="50"/>
      <c r="LUH340" s="50"/>
      <c r="LUI340" s="50"/>
      <c r="LUJ340" s="50"/>
      <c r="LUK340" s="50"/>
      <c r="LUL340" s="50"/>
      <c r="LUM340" s="50"/>
      <c r="LUN340" s="50"/>
      <c r="LUO340" s="50"/>
      <c r="LUP340" s="50"/>
      <c r="LUQ340" s="50"/>
      <c r="LUR340" s="50"/>
      <c r="LUS340" s="50"/>
      <c r="LUT340" s="50"/>
      <c r="LUU340" s="50"/>
      <c r="LUV340" s="50"/>
      <c r="LUW340" s="50"/>
      <c r="LUX340" s="50"/>
      <c r="LUY340" s="50"/>
      <c r="LUZ340" s="50"/>
      <c r="LVA340" s="50"/>
      <c r="LVB340" s="50"/>
      <c r="LVC340" s="50"/>
      <c r="LVD340" s="50"/>
      <c r="LVE340" s="50"/>
      <c r="LVF340" s="50"/>
      <c r="LVG340" s="50"/>
      <c r="LVH340" s="50"/>
      <c r="LVI340" s="50"/>
      <c r="LVJ340" s="50"/>
      <c r="LVK340" s="50"/>
      <c r="LVL340" s="50"/>
      <c r="LVM340" s="50"/>
      <c r="LVN340" s="50"/>
      <c r="LVO340" s="50"/>
      <c r="LVP340" s="50"/>
      <c r="LVQ340" s="50"/>
      <c r="LVR340" s="50"/>
      <c r="LVS340" s="50"/>
      <c r="LVT340" s="50"/>
      <c r="LVV340" s="50"/>
      <c r="LVX340" s="50"/>
      <c r="LVY340" s="50"/>
      <c r="LVZ340" s="50"/>
      <c r="LWA340" s="50"/>
      <c r="LWB340" s="50"/>
      <c r="LWC340" s="50"/>
      <c r="LWD340" s="50"/>
      <c r="LWE340" s="50"/>
      <c r="LWJ340" s="50"/>
      <c r="LWK340" s="50"/>
      <c r="LWL340" s="50"/>
      <c r="LWM340" s="50"/>
      <c r="LWN340" s="50"/>
      <c r="LWO340" s="50"/>
      <c r="LWP340" s="50"/>
      <c r="LWQ340" s="50"/>
      <c r="LWR340" s="50"/>
      <c r="LWS340" s="50"/>
      <c r="LWT340" s="50"/>
      <c r="LWU340" s="50"/>
      <c r="LWV340" s="50"/>
      <c r="LWW340" s="50"/>
      <c r="LWX340" s="50"/>
      <c r="LWY340" s="50"/>
      <c r="LWZ340" s="50"/>
      <c r="LXA340" s="50"/>
      <c r="LXB340" s="50"/>
      <c r="LXC340" s="50"/>
      <c r="LXD340" s="50"/>
      <c r="LXE340" s="50"/>
      <c r="LXF340" s="50"/>
      <c r="LXG340" s="50"/>
      <c r="LXH340" s="50"/>
      <c r="LXI340" s="50"/>
      <c r="LXJ340" s="50"/>
      <c r="LXK340" s="50"/>
      <c r="LXL340" s="50"/>
      <c r="LXM340" s="50"/>
      <c r="LXN340" s="50"/>
      <c r="LXO340" s="50"/>
      <c r="LXP340" s="50"/>
      <c r="LXQ340" s="50"/>
      <c r="LXR340" s="50"/>
      <c r="LXS340" s="50"/>
      <c r="LXT340" s="50"/>
      <c r="LXU340" s="50"/>
      <c r="LXV340" s="50"/>
      <c r="LXW340" s="50"/>
      <c r="LXX340" s="50"/>
      <c r="LXY340" s="50"/>
      <c r="LXZ340" s="50"/>
      <c r="LYA340" s="50"/>
      <c r="LYB340" s="50"/>
      <c r="LYC340" s="50"/>
      <c r="LYD340" s="50"/>
      <c r="LYE340" s="50"/>
      <c r="LYF340" s="50"/>
      <c r="LYG340" s="50"/>
      <c r="LYH340" s="50"/>
      <c r="LYI340" s="50"/>
      <c r="LYJ340" s="50"/>
      <c r="LYK340" s="50"/>
      <c r="LYL340" s="50"/>
      <c r="LYM340" s="50"/>
      <c r="LYN340" s="50"/>
      <c r="LYO340" s="50"/>
      <c r="LYP340" s="50"/>
      <c r="LYQ340" s="50"/>
      <c r="LYR340" s="50"/>
      <c r="LYS340" s="50"/>
      <c r="LYT340" s="50"/>
      <c r="LYU340" s="50"/>
      <c r="LYV340" s="50"/>
      <c r="LYW340" s="50"/>
      <c r="LYX340" s="50"/>
      <c r="LYY340" s="50"/>
      <c r="LYZ340" s="50"/>
      <c r="LZA340" s="50"/>
      <c r="LZB340" s="50"/>
      <c r="LZC340" s="50"/>
      <c r="LZD340" s="50"/>
      <c r="LZE340" s="50"/>
      <c r="LZF340" s="50"/>
      <c r="LZG340" s="50"/>
      <c r="LZH340" s="50"/>
      <c r="LZI340" s="50"/>
      <c r="LZJ340" s="50"/>
      <c r="LZK340" s="50"/>
      <c r="LZL340" s="50"/>
      <c r="LZM340" s="50"/>
      <c r="LZN340" s="50"/>
      <c r="LZO340" s="50"/>
      <c r="LZP340" s="50"/>
      <c r="LZQ340" s="50"/>
      <c r="LZR340" s="50"/>
      <c r="LZS340" s="50"/>
      <c r="LZT340" s="50"/>
      <c r="LZU340" s="50"/>
      <c r="LZV340" s="50"/>
      <c r="LZW340" s="50"/>
      <c r="LZX340" s="50"/>
      <c r="LZY340" s="50"/>
      <c r="LZZ340" s="50"/>
      <c r="MAA340" s="50"/>
      <c r="MAB340" s="50"/>
      <c r="MAC340" s="50"/>
      <c r="MAD340" s="50"/>
      <c r="MAE340" s="50"/>
      <c r="MAF340" s="50"/>
      <c r="MAG340" s="50"/>
      <c r="MAH340" s="50"/>
      <c r="MAI340" s="50"/>
      <c r="MAJ340" s="50"/>
      <c r="MAK340" s="50"/>
      <c r="MAL340" s="50"/>
      <c r="MAM340" s="50"/>
      <c r="MAN340" s="50"/>
      <c r="MAO340" s="50"/>
      <c r="MAP340" s="50"/>
      <c r="MAQ340" s="50"/>
      <c r="MAR340" s="50"/>
      <c r="MAS340" s="50"/>
      <c r="MAT340" s="50"/>
      <c r="MAU340" s="50"/>
      <c r="MAV340" s="50"/>
      <c r="MAW340" s="50"/>
      <c r="MAX340" s="50"/>
      <c r="MAY340" s="50"/>
      <c r="MAZ340" s="50"/>
      <c r="MBA340" s="50"/>
      <c r="MBB340" s="50"/>
      <c r="MBC340" s="50"/>
      <c r="MBD340" s="50"/>
      <c r="MBE340" s="50"/>
      <c r="MBF340" s="50"/>
      <c r="MBG340" s="50"/>
      <c r="MBH340" s="50"/>
      <c r="MBI340" s="50"/>
      <c r="MBJ340" s="50"/>
      <c r="MBK340" s="50"/>
      <c r="MBL340" s="50"/>
      <c r="MBM340" s="50"/>
      <c r="MBN340" s="50"/>
      <c r="MBO340" s="50"/>
      <c r="MBP340" s="50"/>
      <c r="MBQ340" s="50"/>
      <c r="MBR340" s="50"/>
      <c r="MBS340" s="50"/>
      <c r="MBT340" s="50"/>
      <c r="MBU340" s="50"/>
      <c r="MBV340" s="50"/>
      <c r="MBW340" s="50"/>
      <c r="MBX340" s="50"/>
      <c r="MBY340" s="50"/>
      <c r="MBZ340" s="50"/>
      <c r="MCA340" s="50"/>
      <c r="MCB340" s="50"/>
      <c r="MCC340" s="50"/>
      <c r="MCD340" s="50"/>
      <c r="MCE340" s="50"/>
      <c r="MCF340" s="50"/>
      <c r="MCG340" s="50"/>
      <c r="MCH340" s="50"/>
      <c r="MCI340" s="50"/>
      <c r="MCJ340" s="50"/>
      <c r="MCK340" s="50"/>
      <c r="MCL340" s="50"/>
      <c r="MCM340" s="50"/>
      <c r="MCN340" s="50"/>
      <c r="MCO340" s="50"/>
      <c r="MCP340" s="50"/>
      <c r="MCQ340" s="50"/>
      <c r="MCR340" s="50"/>
      <c r="MCS340" s="50"/>
      <c r="MCT340" s="50"/>
      <c r="MCU340" s="50"/>
      <c r="MCV340" s="50"/>
      <c r="MCW340" s="50"/>
      <c r="MCX340" s="50"/>
      <c r="MCY340" s="50"/>
      <c r="MCZ340" s="50"/>
      <c r="MDA340" s="50"/>
      <c r="MDB340" s="50"/>
      <c r="MDC340" s="50"/>
      <c r="MDD340" s="50"/>
      <c r="MDE340" s="50"/>
      <c r="MDF340" s="50"/>
      <c r="MDG340" s="50"/>
      <c r="MDH340" s="50"/>
      <c r="MDI340" s="50"/>
      <c r="MDJ340" s="50"/>
      <c r="MDK340" s="50"/>
      <c r="MDL340" s="50"/>
      <c r="MDM340" s="50"/>
      <c r="MDN340" s="50"/>
      <c r="MDO340" s="50"/>
      <c r="MDP340" s="50"/>
      <c r="MDQ340" s="50"/>
      <c r="MDR340" s="50"/>
      <c r="MDS340" s="50"/>
      <c r="MDT340" s="50"/>
      <c r="MDU340" s="50"/>
      <c r="MDV340" s="50"/>
      <c r="MDW340" s="50"/>
      <c r="MDX340" s="50"/>
      <c r="MDY340" s="50"/>
      <c r="MDZ340" s="50"/>
      <c r="MEA340" s="50"/>
      <c r="MEB340" s="50"/>
      <c r="MEC340" s="50"/>
      <c r="MED340" s="50"/>
      <c r="MEE340" s="50"/>
      <c r="MEF340" s="50"/>
      <c r="MEG340" s="50"/>
      <c r="MEH340" s="50"/>
      <c r="MEI340" s="50"/>
      <c r="MEJ340" s="50"/>
      <c r="MEK340" s="50"/>
      <c r="MEL340" s="50"/>
      <c r="MEM340" s="50"/>
      <c r="MEN340" s="50"/>
      <c r="MEO340" s="50"/>
      <c r="MEP340" s="50"/>
      <c r="MEQ340" s="50"/>
      <c r="MER340" s="50"/>
      <c r="MES340" s="50"/>
      <c r="MET340" s="50"/>
      <c r="MEU340" s="50"/>
      <c r="MEV340" s="50"/>
      <c r="MEW340" s="50"/>
      <c r="MEX340" s="50"/>
      <c r="MEY340" s="50"/>
      <c r="MEZ340" s="50"/>
      <c r="MFA340" s="50"/>
      <c r="MFB340" s="50"/>
      <c r="MFC340" s="50"/>
      <c r="MFD340" s="50"/>
      <c r="MFE340" s="50"/>
      <c r="MFF340" s="50"/>
      <c r="MFG340" s="50"/>
      <c r="MFH340" s="50"/>
      <c r="MFI340" s="50"/>
      <c r="MFJ340" s="50"/>
      <c r="MFK340" s="50"/>
      <c r="MFL340" s="50"/>
      <c r="MFM340" s="50"/>
      <c r="MFN340" s="50"/>
      <c r="MFO340" s="50"/>
      <c r="MFP340" s="50"/>
      <c r="MFR340" s="50"/>
      <c r="MFT340" s="50"/>
      <c r="MFU340" s="50"/>
      <c r="MFV340" s="50"/>
      <c r="MFW340" s="50"/>
      <c r="MFX340" s="50"/>
      <c r="MFY340" s="50"/>
      <c r="MFZ340" s="50"/>
      <c r="MGA340" s="50"/>
      <c r="MGF340" s="50"/>
      <c r="MGG340" s="50"/>
      <c r="MGH340" s="50"/>
      <c r="MGI340" s="50"/>
      <c r="MGJ340" s="50"/>
      <c r="MGK340" s="50"/>
      <c r="MGL340" s="50"/>
      <c r="MGM340" s="50"/>
      <c r="MGN340" s="50"/>
      <c r="MGO340" s="50"/>
      <c r="MGP340" s="50"/>
      <c r="MGQ340" s="50"/>
      <c r="MGR340" s="50"/>
      <c r="MGS340" s="50"/>
      <c r="MGT340" s="50"/>
      <c r="MGU340" s="50"/>
      <c r="MGV340" s="50"/>
      <c r="MGW340" s="50"/>
      <c r="MGX340" s="50"/>
      <c r="MGY340" s="50"/>
      <c r="MGZ340" s="50"/>
      <c r="MHA340" s="50"/>
      <c r="MHB340" s="50"/>
      <c r="MHC340" s="50"/>
      <c r="MHD340" s="50"/>
      <c r="MHE340" s="50"/>
      <c r="MHF340" s="50"/>
      <c r="MHG340" s="50"/>
      <c r="MHH340" s="50"/>
      <c r="MHI340" s="50"/>
      <c r="MHJ340" s="50"/>
      <c r="MHK340" s="50"/>
      <c r="MHL340" s="50"/>
      <c r="MHM340" s="50"/>
      <c r="MHN340" s="50"/>
      <c r="MHO340" s="50"/>
      <c r="MHP340" s="50"/>
      <c r="MHQ340" s="50"/>
      <c r="MHR340" s="50"/>
      <c r="MHS340" s="50"/>
      <c r="MHT340" s="50"/>
      <c r="MHU340" s="50"/>
      <c r="MHV340" s="50"/>
      <c r="MHW340" s="50"/>
      <c r="MHX340" s="50"/>
      <c r="MHY340" s="50"/>
      <c r="MHZ340" s="50"/>
      <c r="MIA340" s="50"/>
      <c r="MIB340" s="50"/>
      <c r="MIC340" s="50"/>
      <c r="MID340" s="50"/>
      <c r="MIE340" s="50"/>
      <c r="MIF340" s="50"/>
      <c r="MIG340" s="50"/>
      <c r="MIH340" s="50"/>
      <c r="MII340" s="50"/>
      <c r="MIJ340" s="50"/>
      <c r="MIK340" s="50"/>
      <c r="MIL340" s="50"/>
      <c r="MIM340" s="50"/>
      <c r="MIN340" s="50"/>
      <c r="MIO340" s="50"/>
      <c r="MIP340" s="50"/>
      <c r="MIQ340" s="50"/>
      <c r="MIR340" s="50"/>
      <c r="MIS340" s="50"/>
      <c r="MIT340" s="50"/>
      <c r="MIU340" s="50"/>
      <c r="MIV340" s="50"/>
      <c r="MIW340" s="50"/>
      <c r="MIX340" s="50"/>
      <c r="MIY340" s="50"/>
      <c r="MIZ340" s="50"/>
      <c r="MJA340" s="50"/>
      <c r="MJB340" s="50"/>
      <c r="MJC340" s="50"/>
      <c r="MJD340" s="50"/>
      <c r="MJE340" s="50"/>
      <c r="MJF340" s="50"/>
      <c r="MJG340" s="50"/>
      <c r="MJH340" s="50"/>
      <c r="MJI340" s="50"/>
      <c r="MJJ340" s="50"/>
      <c r="MJK340" s="50"/>
      <c r="MJL340" s="50"/>
      <c r="MJM340" s="50"/>
      <c r="MJN340" s="50"/>
      <c r="MJO340" s="50"/>
      <c r="MJP340" s="50"/>
      <c r="MJQ340" s="50"/>
      <c r="MJR340" s="50"/>
      <c r="MJS340" s="50"/>
      <c r="MJT340" s="50"/>
      <c r="MJU340" s="50"/>
      <c r="MJV340" s="50"/>
      <c r="MJW340" s="50"/>
      <c r="MJX340" s="50"/>
      <c r="MJY340" s="50"/>
      <c r="MJZ340" s="50"/>
      <c r="MKA340" s="50"/>
      <c r="MKB340" s="50"/>
      <c r="MKC340" s="50"/>
      <c r="MKD340" s="50"/>
      <c r="MKE340" s="50"/>
      <c r="MKF340" s="50"/>
      <c r="MKG340" s="50"/>
      <c r="MKH340" s="50"/>
      <c r="MKI340" s="50"/>
      <c r="MKJ340" s="50"/>
      <c r="MKK340" s="50"/>
      <c r="MKL340" s="50"/>
      <c r="MKM340" s="50"/>
      <c r="MKN340" s="50"/>
      <c r="MKO340" s="50"/>
      <c r="MKP340" s="50"/>
      <c r="MKQ340" s="50"/>
      <c r="MKR340" s="50"/>
      <c r="MKS340" s="50"/>
      <c r="MKT340" s="50"/>
      <c r="MKU340" s="50"/>
      <c r="MKV340" s="50"/>
      <c r="MKW340" s="50"/>
      <c r="MKX340" s="50"/>
      <c r="MKY340" s="50"/>
      <c r="MKZ340" s="50"/>
      <c r="MLA340" s="50"/>
      <c r="MLB340" s="50"/>
      <c r="MLC340" s="50"/>
      <c r="MLD340" s="50"/>
      <c r="MLE340" s="50"/>
      <c r="MLF340" s="50"/>
      <c r="MLG340" s="50"/>
      <c r="MLH340" s="50"/>
      <c r="MLI340" s="50"/>
      <c r="MLJ340" s="50"/>
      <c r="MLK340" s="50"/>
      <c r="MLL340" s="50"/>
      <c r="MLM340" s="50"/>
      <c r="MLN340" s="50"/>
      <c r="MLO340" s="50"/>
      <c r="MLP340" s="50"/>
      <c r="MLQ340" s="50"/>
      <c r="MLR340" s="50"/>
      <c r="MLS340" s="50"/>
      <c r="MLT340" s="50"/>
      <c r="MLU340" s="50"/>
      <c r="MLV340" s="50"/>
      <c r="MLW340" s="50"/>
      <c r="MLX340" s="50"/>
      <c r="MLY340" s="50"/>
      <c r="MLZ340" s="50"/>
      <c r="MMA340" s="50"/>
      <c r="MMB340" s="50"/>
      <c r="MMC340" s="50"/>
      <c r="MMD340" s="50"/>
      <c r="MME340" s="50"/>
      <c r="MMF340" s="50"/>
      <c r="MMG340" s="50"/>
      <c r="MMH340" s="50"/>
      <c r="MMI340" s="50"/>
      <c r="MMJ340" s="50"/>
      <c r="MMK340" s="50"/>
      <c r="MML340" s="50"/>
      <c r="MMM340" s="50"/>
      <c r="MMN340" s="50"/>
      <c r="MMO340" s="50"/>
      <c r="MMP340" s="50"/>
      <c r="MMQ340" s="50"/>
      <c r="MMR340" s="50"/>
      <c r="MMS340" s="50"/>
      <c r="MMT340" s="50"/>
      <c r="MMU340" s="50"/>
      <c r="MMV340" s="50"/>
      <c r="MMW340" s="50"/>
      <c r="MMX340" s="50"/>
      <c r="MMY340" s="50"/>
      <c r="MMZ340" s="50"/>
      <c r="MNA340" s="50"/>
      <c r="MNB340" s="50"/>
      <c r="MNC340" s="50"/>
      <c r="MND340" s="50"/>
      <c r="MNE340" s="50"/>
      <c r="MNF340" s="50"/>
      <c r="MNG340" s="50"/>
      <c r="MNH340" s="50"/>
      <c r="MNI340" s="50"/>
      <c r="MNJ340" s="50"/>
      <c r="MNK340" s="50"/>
      <c r="MNL340" s="50"/>
      <c r="MNM340" s="50"/>
      <c r="MNN340" s="50"/>
      <c r="MNO340" s="50"/>
      <c r="MNP340" s="50"/>
      <c r="MNQ340" s="50"/>
      <c r="MNR340" s="50"/>
      <c r="MNS340" s="50"/>
      <c r="MNT340" s="50"/>
      <c r="MNU340" s="50"/>
      <c r="MNV340" s="50"/>
      <c r="MNW340" s="50"/>
      <c r="MNX340" s="50"/>
      <c r="MNY340" s="50"/>
      <c r="MNZ340" s="50"/>
      <c r="MOA340" s="50"/>
      <c r="MOB340" s="50"/>
      <c r="MOC340" s="50"/>
      <c r="MOD340" s="50"/>
      <c r="MOE340" s="50"/>
      <c r="MOF340" s="50"/>
      <c r="MOG340" s="50"/>
      <c r="MOH340" s="50"/>
      <c r="MOI340" s="50"/>
      <c r="MOJ340" s="50"/>
      <c r="MOK340" s="50"/>
      <c r="MOL340" s="50"/>
      <c r="MOM340" s="50"/>
      <c r="MON340" s="50"/>
      <c r="MOO340" s="50"/>
      <c r="MOP340" s="50"/>
      <c r="MOQ340" s="50"/>
      <c r="MOR340" s="50"/>
      <c r="MOS340" s="50"/>
      <c r="MOT340" s="50"/>
      <c r="MOU340" s="50"/>
      <c r="MOV340" s="50"/>
      <c r="MOW340" s="50"/>
      <c r="MOX340" s="50"/>
      <c r="MOY340" s="50"/>
      <c r="MOZ340" s="50"/>
      <c r="MPA340" s="50"/>
      <c r="MPB340" s="50"/>
      <c r="MPC340" s="50"/>
      <c r="MPD340" s="50"/>
      <c r="MPE340" s="50"/>
      <c r="MPF340" s="50"/>
      <c r="MPG340" s="50"/>
      <c r="MPH340" s="50"/>
      <c r="MPI340" s="50"/>
      <c r="MPJ340" s="50"/>
      <c r="MPK340" s="50"/>
      <c r="MPL340" s="50"/>
      <c r="MPN340" s="50"/>
      <c r="MPP340" s="50"/>
      <c r="MPQ340" s="50"/>
      <c r="MPR340" s="50"/>
      <c r="MPS340" s="50"/>
      <c r="MPT340" s="50"/>
      <c r="MPU340" s="50"/>
      <c r="MPV340" s="50"/>
      <c r="MPW340" s="50"/>
      <c r="MQB340" s="50"/>
      <c r="MQC340" s="50"/>
      <c r="MQD340" s="50"/>
      <c r="MQE340" s="50"/>
      <c r="MQF340" s="50"/>
      <c r="MQG340" s="50"/>
      <c r="MQH340" s="50"/>
      <c r="MQI340" s="50"/>
      <c r="MQJ340" s="50"/>
      <c r="MQK340" s="50"/>
      <c r="MQL340" s="50"/>
      <c r="MQM340" s="50"/>
      <c r="MQN340" s="50"/>
      <c r="MQO340" s="50"/>
      <c r="MQP340" s="50"/>
      <c r="MQQ340" s="50"/>
      <c r="MQR340" s="50"/>
      <c r="MQS340" s="50"/>
      <c r="MQT340" s="50"/>
      <c r="MQU340" s="50"/>
      <c r="MQV340" s="50"/>
      <c r="MQW340" s="50"/>
      <c r="MQX340" s="50"/>
      <c r="MQY340" s="50"/>
      <c r="MQZ340" s="50"/>
      <c r="MRA340" s="50"/>
      <c r="MRB340" s="50"/>
      <c r="MRC340" s="50"/>
      <c r="MRD340" s="50"/>
      <c r="MRE340" s="50"/>
      <c r="MRF340" s="50"/>
      <c r="MRG340" s="50"/>
      <c r="MRH340" s="50"/>
      <c r="MRI340" s="50"/>
      <c r="MRJ340" s="50"/>
      <c r="MRK340" s="50"/>
      <c r="MRL340" s="50"/>
      <c r="MRM340" s="50"/>
      <c r="MRN340" s="50"/>
      <c r="MRO340" s="50"/>
      <c r="MRP340" s="50"/>
      <c r="MRQ340" s="50"/>
      <c r="MRR340" s="50"/>
      <c r="MRS340" s="50"/>
      <c r="MRT340" s="50"/>
      <c r="MRU340" s="50"/>
      <c r="MRV340" s="50"/>
      <c r="MRW340" s="50"/>
      <c r="MRX340" s="50"/>
      <c r="MRY340" s="50"/>
      <c r="MRZ340" s="50"/>
      <c r="MSA340" s="50"/>
      <c r="MSB340" s="50"/>
      <c r="MSC340" s="50"/>
      <c r="MSD340" s="50"/>
      <c r="MSE340" s="50"/>
      <c r="MSF340" s="50"/>
      <c r="MSG340" s="50"/>
      <c r="MSH340" s="50"/>
      <c r="MSI340" s="50"/>
      <c r="MSJ340" s="50"/>
      <c r="MSK340" s="50"/>
      <c r="MSL340" s="50"/>
      <c r="MSM340" s="50"/>
      <c r="MSN340" s="50"/>
      <c r="MSO340" s="50"/>
      <c r="MSP340" s="50"/>
      <c r="MSQ340" s="50"/>
      <c r="MSR340" s="50"/>
      <c r="MSS340" s="50"/>
      <c r="MST340" s="50"/>
      <c r="MSU340" s="50"/>
      <c r="MSV340" s="50"/>
      <c r="MSW340" s="50"/>
      <c r="MSX340" s="50"/>
      <c r="MSY340" s="50"/>
      <c r="MSZ340" s="50"/>
      <c r="MTA340" s="50"/>
      <c r="MTB340" s="50"/>
      <c r="MTC340" s="50"/>
      <c r="MTD340" s="50"/>
      <c r="MTE340" s="50"/>
      <c r="MTF340" s="50"/>
      <c r="MTG340" s="50"/>
      <c r="MTH340" s="50"/>
      <c r="MTI340" s="50"/>
      <c r="MTJ340" s="50"/>
      <c r="MTK340" s="50"/>
      <c r="MTL340" s="50"/>
      <c r="MTM340" s="50"/>
      <c r="MTN340" s="50"/>
      <c r="MTO340" s="50"/>
      <c r="MTP340" s="50"/>
      <c r="MTQ340" s="50"/>
      <c r="MTR340" s="50"/>
      <c r="MTS340" s="50"/>
      <c r="MTT340" s="50"/>
      <c r="MTU340" s="50"/>
      <c r="MTV340" s="50"/>
      <c r="MTW340" s="50"/>
      <c r="MTX340" s="50"/>
      <c r="MTY340" s="50"/>
      <c r="MTZ340" s="50"/>
      <c r="MUA340" s="50"/>
      <c r="MUB340" s="50"/>
      <c r="MUC340" s="50"/>
      <c r="MUD340" s="50"/>
      <c r="MUE340" s="50"/>
      <c r="MUF340" s="50"/>
      <c r="MUG340" s="50"/>
      <c r="MUH340" s="50"/>
      <c r="MUI340" s="50"/>
      <c r="MUJ340" s="50"/>
      <c r="MUK340" s="50"/>
      <c r="MUL340" s="50"/>
      <c r="MUM340" s="50"/>
      <c r="MUN340" s="50"/>
      <c r="MUO340" s="50"/>
      <c r="MUP340" s="50"/>
      <c r="MUQ340" s="50"/>
      <c r="MUR340" s="50"/>
      <c r="MUS340" s="50"/>
      <c r="MUT340" s="50"/>
      <c r="MUU340" s="50"/>
      <c r="MUV340" s="50"/>
      <c r="MUW340" s="50"/>
      <c r="MUX340" s="50"/>
      <c r="MUY340" s="50"/>
      <c r="MUZ340" s="50"/>
      <c r="MVA340" s="50"/>
      <c r="MVB340" s="50"/>
      <c r="MVC340" s="50"/>
      <c r="MVD340" s="50"/>
      <c r="MVE340" s="50"/>
      <c r="MVF340" s="50"/>
      <c r="MVG340" s="50"/>
      <c r="MVH340" s="50"/>
      <c r="MVI340" s="50"/>
      <c r="MVJ340" s="50"/>
      <c r="MVK340" s="50"/>
      <c r="MVL340" s="50"/>
      <c r="MVM340" s="50"/>
      <c r="MVN340" s="50"/>
      <c r="MVO340" s="50"/>
      <c r="MVP340" s="50"/>
      <c r="MVQ340" s="50"/>
      <c r="MVR340" s="50"/>
      <c r="MVS340" s="50"/>
      <c r="MVT340" s="50"/>
      <c r="MVU340" s="50"/>
      <c r="MVV340" s="50"/>
      <c r="MVW340" s="50"/>
      <c r="MVX340" s="50"/>
      <c r="MVY340" s="50"/>
      <c r="MVZ340" s="50"/>
      <c r="MWA340" s="50"/>
      <c r="MWB340" s="50"/>
      <c r="MWC340" s="50"/>
      <c r="MWD340" s="50"/>
      <c r="MWE340" s="50"/>
      <c r="MWF340" s="50"/>
      <c r="MWG340" s="50"/>
      <c r="MWH340" s="50"/>
      <c r="MWI340" s="50"/>
      <c r="MWJ340" s="50"/>
      <c r="MWK340" s="50"/>
      <c r="MWL340" s="50"/>
      <c r="MWM340" s="50"/>
      <c r="MWN340" s="50"/>
      <c r="MWO340" s="50"/>
      <c r="MWP340" s="50"/>
      <c r="MWQ340" s="50"/>
      <c r="MWR340" s="50"/>
      <c r="MWS340" s="50"/>
      <c r="MWT340" s="50"/>
      <c r="MWU340" s="50"/>
      <c r="MWV340" s="50"/>
      <c r="MWW340" s="50"/>
      <c r="MWX340" s="50"/>
      <c r="MWY340" s="50"/>
      <c r="MWZ340" s="50"/>
      <c r="MXA340" s="50"/>
      <c r="MXB340" s="50"/>
      <c r="MXC340" s="50"/>
      <c r="MXD340" s="50"/>
      <c r="MXE340" s="50"/>
      <c r="MXF340" s="50"/>
      <c r="MXG340" s="50"/>
      <c r="MXH340" s="50"/>
      <c r="MXI340" s="50"/>
      <c r="MXJ340" s="50"/>
      <c r="MXK340" s="50"/>
      <c r="MXL340" s="50"/>
      <c r="MXM340" s="50"/>
      <c r="MXN340" s="50"/>
      <c r="MXO340" s="50"/>
      <c r="MXP340" s="50"/>
      <c r="MXQ340" s="50"/>
      <c r="MXR340" s="50"/>
      <c r="MXS340" s="50"/>
      <c r="MXT340" s="50"/>
      <c r="MXU340" s="50"/>
      <c r="MXV340" s="50"/>
      <c r="MXW340" s="50"/>
      <c r="MXX340" s="50"/>
      <c r="MXY340" s="50"/>
      <c r="MXZ340" s="50"/>
      <c r="MYA340" s="50"/>
      <c r="MYB340" s="50"/>
      <c r="MYC340" s="50"/>
      <c r="MYD340" s="50"/>
      <c r="MYE340" s="50"/>
      <c r="MYF340" s="50"/>
      <c r="MYG340" s="50"/>
      <c r="MYH340" s="50"/>
      <c r="MYI340" s="50"/>
      <c r="MYJ340" s="50"/>
      <c r="MYK340" s="50"/>
      <c r="MYL340" s="50"/>
      <c r="MYM340" s="50"/>
      <c r="MYN340" s="50"/>
      <c r="MYO340" s="50"/>
      <c r="MYP340" s="50"/>
      <c r="MYQ340" s="50"/>
      <c r="MYR340" s="50"/>
      <c r="MYS340" s="50"/>
      <c r="MYT340" s="50"/>
      <c r="MYU340" s="50"/>
      <c r="MYV340" s="50"/>
      <c r="MYW340" s="50"/>
      <c r="MYX340" s="50"/>
      <c r="MYY340" s="50"/>
      <c r="MYZ340" s="50"/>
      <c r="MZA340" s="50"/>
      <c r="MZB340" s="50"/>
      <c r="MZC340" s="50"/>
      <c r="MZD340" s="50"/>
      <c r="MZE340" s="50"/>
      <c r="MZF340" s="50"/>
      <c r="MZG340" s="50"/>
      <c r="MZH340" s="50"/>
      <c r="MZJ340" s="50"/>
      <c r="MZL340" s="50"/>
      <c r="MZM340" s="50"/>
      <c r="MZN340" s="50"/>
      <c r="MZO340" s="50"/>
      <c r="MZP340" s="50"/>
      <c r="MZQ340" s="50"/>
      <c r="MZR340" s="50"/>
      <c r="MZS340" s="50"/>
      <c r="MZX340" s="50"/>
      <c r="MZY340" s="50"/>
      <c r="MZZ340" s="50"/>
      <c r="NAA340" s="50"/>
      <c r="NAB340" s="50"/>
      <c r="NAC340" s="50"/>
      <c r="NAD340" s="50"/>
      <c r="NAE340" s="50"/>
      <c r="NAF340" s="50"/>
      <c r="NAG340" s="50"/>
      <c r="NAH340" s="50"/>
      <c r="NAI340" s="50"/>
      <c r="NAJ340" s="50"/>
      <c r="NAK340" s="50"/>
      <c r="NAL340" s="50"/>
      <c r="NAM340" s="50"/>
      <c r="NAN340" s="50"/>
      <c r="NAO340" s="50"/>
      <c r="NAP340" s="50"/>
      <c r="NAQ340" s="50"/>
      <c r="NAR340" s="50"/>
      <c r="NAS340" s="50"/>
      <c r="NAT340" s="50"/>
      <c r="NAU340" s="50"/>
      <c r="NAV340" s="50"/>
      <c r="NAW340" s="50"/>
      <c r="NAX340" s="50"/>
      <c r="NAY340" s="50"/>
      <c r="NAZ340" s="50"/>
      <c r="NBA340" s="50"/>
      <c r="NBB340" s="50"/>
      <c r="NBC340" s="50"/>
      <c r="NBD340" s="50"/>
      <c r="NBE340" s="50"/>
      <c r="NBF340" s="50"/>
      <c r="NBG340" s="50"/>
      <c r="NBH340" s="50"/>
      <c r="NBI340" s="50"/>
      <c r="NBJ340" s="50"/>
      <c r="NBK340" s="50"/>
      <c r="NBL340" s="50"/>
      <c r="NBM340" s="50"/>
      <c r="NBN340" s="50"/>
      <c r="NBO340" s="50"/>
      <c r="NBP340" s="50"/>
      <c r="NBQ340" s="50"/>
      <c r="NBR340" s="50"/>
      <c r="NBS340" s="50"/>
      <c r="NBT340" s="50"/>
      <c r="NBU340" s="50"/>
      <c r="NBV340" s="50"/>
      <c r="NBW340" s="50"/>
      <c r="NBX340" s="50"/>
      <c r="NBY340" s="50"/>
      <c r="NBZ340" s="50"/>
      <c r="NCA340" s="50"/>
      <c r="NCB340" s="50"/>
      <c r="NCC340" s="50"/>
      <c r="NCD340" s="50"/>
      <c r="NCE340" s="50"/>
      <c r="NCF340" s="50"/>
      <c r="NCG340" s="50"/>
      <c r="NCH340" s="50"/>
      <c r="NCI340" s="50"/>
      <c r="NCJ340" s="50"/>
      <c r="NCK340" s="50"/>
      <c r="NCL340" s="50"/>
      <c r="NCM340" s="50"/>
      <c r="NCN340" s="50"/>
      <c r="NCO340" s="50"/>
      <c r="NCP340" s="50"/>
      <c r="NCQ340" s="50"/>
      <c r="NCR340" s="50"/>
      <c r="NCS340" s="50"/>
      <c r="NCT340" s="50"/>
      <c r="NCU340" s="50"/>
      <c r="NCV340" s="50"/>
      <c r="NCW340" s="50"/>
      <c r="NCX340" s="50"/>
      <c r="NCY340" s="50"/>
      <c r="NCZ340" s="50"/>
      <c r="NDA340" s="50"/>
      <c r="NDB340" s="50"/>
      <c r="NDC340" s="50"/>
      <c r="NDD340" s="50"/>
      <c r="NDE340" s="50"/>
      <c r="NDF340" s="50"/>
      <c r="NDG340" s="50"/>
      <c r="NDH340" s="50"/>
      <c r="NDI340" s="50"/>
      <c r="NDJ340" s="50"/>
      <c r="NDK340" s="50"/>
      <c r="NDL340" s="50"/>
      <c r="NDM340" s="50"/>
      <c r="NDN340" s="50"/>
      <c r="NDO340" s="50"/>
      <c r="NDP340" s="50"/>
      <c r="NDQ340" s="50"/>
      <c r="NDR340" s="50"/>
      <c r="NDS340" s="50"/>
      <c r="NDT340" s="50"/>
      <c r="NDU340" s="50"/>
      <c r="NDV340" s="50"/>
      <c r="NDW340" s="50"/>
      <c r="NDX340" s="50"/>
      <c r="NDY340" s="50"/>
      <c r="NDZ340" s="50"/>
      <c r="NEA340" s="50"/>
      <c r="NEB340" s="50"/>
      <c r="NEC340" s="50"/>
      <c r="NED340" s="50"/>
      <c r="NEE340" s="50"/>
      <c r="NEF340" s="50"/>
      <c r="NEG340" s="50"/>
      <c r="NEH340" s="50"/>
      <c r="NEI340" s="50"/>
      <c r="NEJ340" s="50"/>
      <c r="NEK340" s="50"/>
      <c r="NEL340" s="50"/>
      <c r="NEM340" s="50"/>
      <c r="NEN340" s="50"/>
      <c r="NEO340" s="50"/>
      <c r="NEP340" s="50"/>
      <c r="NEQ340" s="50"/>
      <c r="NER340" s="50"/>
      <c r="NES340" s="50"/>
      <c r="NET340" s="50"/>
      <c r="NEU340" s="50"/>
      <c r="NEV340" s="50"/>
      <c r="NEW340" s="50"/>
      <c r="NEX340" s="50"/>
      <c r="NEY340" s="50"/>
      <c r="NEZ340" s="50"/>
      <c r="NFA340" s="50"/>
      <c r="NFB340" s="50"/>
      <c r="NFC340" s="50"/>
      <c r="NFD340" s="50"/>
      <c r="NFE340" s="50"/>
      <c r="NFF340" s="50"/>
      <c r="NFG340" s="50"/>
      <c r="NFH340" s="50"/>
      <c r="NFI340" s="50"/>
      <c r="NFJ340" s="50"/>
      <c r="NFK340" s="50"/>
      <c r="NFL340" s="50"/>
      <c r="NFM340" s="50"/>
      <c r="NFN340" s="50"/>
      <c r="NFO340" s="50"/>
      <c r="NFP340" s="50"/>
      <c r="NFQ340" s="50"/>
      <c r="NFR340" s="50"/>
      <c r="NFS340" s="50"/>
      <c r="NFT340" s="50"/>
      <c r="NFU340" s="50"/>
      <c r="NFV340" s="50"/>
      <c r="NFW340" s="50"/>
      <c r="NFX340" s="50"/>
      <c r="NFY340" s="50"/>
      <c r="NFZ340" s="50"/>
      <c r="NGA340" s="50"/>
      <c r="NGB340" s="50"/>
      <c r="NGC340" s="50"/>
      <c r="NGD340" s="50"/>
      <c r="NGE340" s="50"/>
      <c r="NGF340" s="50"/>
      <c r="NGG340" s="50"/>
      <c r="NGH340" s="50"/>
      <c r="NGI340" s="50"/>
      <c r="NGJ340" s="50"/>
      <c r="NGK340" s="50"/>
      <c r="NGL340" s="50"/>
      <c r="NGM340" s="50"/>
      <c r="NGN340" s="50"/>
      <c r="NGO340" s="50"/>
      <c r="NGP340" s="50"/>
      <c r="NGQ340" s="50"/>
      <c r="NGR340" s="50"/>
      <c r="NGS340" s="50"/>
      <c r="NGT340" s="50"/>
      <c r="NGU340" s="50"/>
      <c r="NGV340" s="50"/>
      <c r="NGW340" s="50"/>
      <c r="NGX340" s="50"/>
      <c r="NGY340" s="50"/>
      <c r="NGZ340" s="50"/>
      <c r="NHA340" s="50"/>
      <c r="NHB340" s="50"/>
      <c r="NHC340" s="50"/>
      <c r="NHD340" s="50"/>
      <c r="NHE340" s="50"/>
      <c r="NHF340" s="50"/>
      <c r="NHG340" s="50"/>
      <c r="NHH340" s="50"/>
      <c r="NHI340" s="50"/>
      <c r="NHJ340" s="50"/>
      <c r="NHK340" s="50"/>
      <c r="NHL340" s="50"/>
      <c r="NHM340" s="50"/>
      <c r="NHN340" s="50"/>
      <c r="NHO340" s="50"/>
      <c r="NHP340" s="50"/>
      <c r="NHQ340" s="50"/>
      <c r="NHR340" s="50"/>
      <c r="NHS340" s="50"/>
      <c r="NHT340" s="50"/>
      <c r="NHU340" s="50"/>
      <c r="NHV340" s="50"/>
      <c r="NHW340" s="50"/>
      <c r="NHX340" s="50"/>
      <c r="NHY340" s="50"/>
      <c r="NHZ340" s="50"/>
      <c r="NIA340" s="50"/>
      <c r="NIB340" s="50"/>
      <c r="NIC340" s="50"/>
      <c r="NID340" s="50"/>
      <c r="NIE340" s="50"/>
      <c r="NIF340" s="50"/>
      <c r="NIG340" s="50"/>
      <c r="NIH340" s="50"/>
      <c r="NII340" s="50"/>
      <c r="NIJ340" s="50"/>
      <c r="NIK340" s="50"/>
      <c r="NIL340" s="50"/>
      <c r="NIM340" s="50"/>
      <c r="NIN340" s="50"/>
      <c r="NIO340" s="50"/>
      <c r="NIP340" s="50"/>
      <c r="NIQ340" s="50"/>
      <c r="NIR340" s="50"/>
      <c r="NIS340" s="50"/>
      <c r="NIT340" s="50"/>
      <c r="NIU340" s="50"/>
      <c r="NIV340" s="50"/>
      <c r="NIW340" s="50"/>
      <c r="NIX340" s="50"/>
      <c r="NIY340" s="50"/>
      <c r="NIZ340" s="50"/>
      <c r="NJA340" s="50"/>
      <c r="NJB340" s="50"/>
      <c r="NJC340" s="50"/>
      <c r="NJD340" s="50"/>
      <c r="NJF340" s="50"/>
      <c r="NJH340" s="50"/>
      <c r="NJI340" s="50"/>
      <c r="NJJ340" s="50"/>
      <c r="NJK340" s="50"/>
      <c r="NJL340" s="50"/>
      <c r="NJM340" s="50"/>
      <c r="NJN340" s="50"/>
      <c r="NJO340" s="50"/>
      <c r="NJT340" s="50"/>
      <c r="NJU340" s="50"/>
      <c r="NJV340" s="50"/>
      <c r="NJW340" s="50"/>
      <c r="NJX340" s="50"/>
      <c r="NJY340" s="50"/>
      <c r="NJZ340" s="50"/>
      <c r="NKA340" s="50"/>
      <c r="NKB340" s="50"/>
      <c r="NKC340" s="50"/>
      <c r="NKD340" s="50"/>
      <c r="NKE340" s="50"/>
      <c r="NKF340" s="50"/>
      <c r="NKG340" s="50"/>
      <c r="NKH340" s="50"/>
      <c r="NKI340" s="50"/>
      <c r="NKJ340" s="50"/>
      <c r="NKK340" s="50"/>
      <c r="NKL340" s="50"/>
      <c r="NKM340" s="50"/>
      <c r="NKN340" s="50"/>
      <c r="NKO340" s="50"/>
      <c r="NKP340" s="50"/>
      <c r="NKQ340" s="50"/>
      <c r="NKR340" s="50"/>
      <c r="NKS340" s="50"/>
      <c r="NKT340" s="50"/>
      <c r="NKU340" s="50"/>
      <c r="NKV340" s="50"/>
      <c r="NKW340" s="50"/>
      <c r="NKX340" s="50"/>
      <c r="NKY340" s="50"/>
      <c r="NKZ340" s="50"/>
      <c r="NLA340" s="50"/>
      <c r="NLB340" s="50"/>
      <c r="NLC340" s="50"/>
      <c r="NLD340" s="50"/>
      <c r="NLE340" s="50"/>
      <c r="NLF340" s="50"/>
      <c r="NLG340" s="50"/>
      <c r="NLH340" s="50"/>
      <c r="NLI340" s="50"/>
      <c r="NLJ340" s="50"/>
      <c r="NLK340" s="50"/>
      <c r="NLL340" s="50"/>
      <c r="NLM340" s="50"/>
      <c r="NLN340" s="50"/>
      <c r="NLO340" s="50"/>
      <c r="NLP340" s="50"/>
      <c r="NLQ340" s="50"/>
      <c r="NLR340" s="50"/>
      <c r="NLS340" s="50"/>
      <c r="NLT340" s="50"/>
      <c r="NLU340" s="50"/>
      <c r="NLV340" s="50"/>
      <c r="NLW340" s="50"/>
      <c r="NLX340" s="50"/>
      <c r="NLY340" s="50"/>
      <c r="NLZ340" s="50"/>
      <c r="NMA340" s="50"/>
      <c r="NMB340" s="50"/>
      <c r="NMC340" s="50"/>
      <c r="NMD340" s="50"/>
      <c r="NME340" s="50"/>
      <c r="NMF340" s="50"/>
      <c r="NMG340" s="50"/>
      <c r="NMH340" s="50"/>
      <c r="NMI340" s="50"/>
      <c r="NMJ340" s="50"/>
      <c r="NMK340" s="50"/>
      <c r="NML340" s="50"/>
      <c r="NMM340" s="50"/>
      <c r="NMN340" s="50"/>
      <c r="NMO340" s="50"/>
      <c r="NMP340" s="50"/>
      <c r="NMQ340" s="50"/>
      <c r="NMR340" s="50"/>
      <c r="NMS340" s="50"/>
      <c r="NMT340" s="50"/>
      <c r="NMU340" s="50"/>
      <c r="NMV340" s="50"/>
      <c r="NMW340" s="50"/>
      <c r="NMX340" s="50"/>
      <c r="NMY340" s="50"/>
      <c r="NMZ340" s="50"/>
      <c r="NNA340" s="50"/>
      <c r="NNB340" s="50"/>
      <c r="NNC340" s="50"/>
      <c r="NND340" s="50"/>
      <c r="NNE340" s="50"/>
      <c r="NNF340" s="50"/>
      <c r="NNG340" s="50"/>
      <c r="NNH340" s="50"/>
      <c r="NNI340" s="50"/>
      <c r="NNJ340" s="50"/>
      <c r="NNK340" s="50"/>
      <c r="NNL340" s="50"/>
      <c r="NNM340" s="50"/>
      <c r="NNN340" s="50"/>
      <c r="NNO340" s="50"/>
      <c r="NNP340" s="50"/>
      <c r="NNQ340" s="50"/>
      <c r="NNR340" s="50"/>
      <c r="NNS340" s="50"/>
      <c r="NNT340" s="50"/>
      <c r="NNU340" s="50"/>
      <c r="NNV340" s="50"/>
      <c r="NNW340" s="50"/>
      <c r="NNX340" s="50"/>
      <c r="NNY340" s="50"/>
      <c r="NNZ340" s="50"/>
      <c r="NOA340" s="50"/>
      <c r="NOB340" s="50"/>
      <c r="NOC340" s="50"/>
      <c r="NOD340" s="50"/>
      <c r="NOE340" s="50"/>
      <c r="NOF340" s="50"/>
      <c r="NOG340" s="50"/>
      <c r="NOH340" s="50"/>
      <c r="NOI340" s="50"/>
      <c r="NOJ340" s="50"/>
      <c r="NOK340" s="50"/>
      <c r="NOL340" s="50"/>
      <c r="NOM340" s="50"/>
      <c r="NON340" s="50"/>
      <c r="NOO340" s="50"/>
      <c r="NOP340" s="50"/>
      <c r="NOQ340" s="50"/>
      <c r="NOR340" s="50"/>
      <c r="NOS340" s="50"/>
      <c r="NOT340" s="50"/>
      <c r="NOU340" s="50"/>
      <c r="NOV340" s="50"/>
      <c r="NOW340" s="50"/>
      <c r="NOX340" s="50"/>
      <c r="NOY340" s="50"/>
      <c r="NOZ340" s="50"/>
      <c r="NPA340" s="50"/>
      <c r="NPB340" s="50"/>
      <c r="NPC340" s="50"/>
      <c r="NPD340" s="50"/>
      <c r="NPE340" s="50"/>
      <c r="NPF340" s="50"/>
      <c r="NPG340" s="50"/>
      <c r="NPH340" s="50"/>
      <c r="NPI340" s="50"/>
      <c r="NPJ340" s="50"/>
      <c r="NPK340" s="50"/>
      <c r="NPL340" s="50"/>
      <c r="NPM340" s="50"/>
      <c r="NPN340" s="50"/>
      <c r="NPO340" s="50"/>
      <c r="NPP340" s="50"/>
      <c r="NPQ340" s="50"/>
      <c r="NPR340" s="50"/>
      <c r="NPS340" s="50"/>
      <c r="NPT340" s="50"/>
      <c r="NPU340" s="50"/>
      <c r="NPV340" s="50"/>
      <c r="NPW340" s="50"/>
      <c r="NPX340" s="50"/>
      <c r="NPY340" s="50"/>
      <c r="NPZ340" s="50"/>
      <c r="NQA340" s="50"/>
      <c r="NQB340" s="50"/>
      <c r="NQC340" s="50"/>
      <c r="NQD340" s="50"/>
      <c r="NQE340" s="50"/>
      <c r="NQF340" s="50"/>
      <c r="NQG340" s="50"/>
      <c r="NQH340" s="50"/>
      <c r="NQI340" s="50"/>
      <c r="NQJ340" s="50"/>
      <c r="NQK340" s="50"/>
      <c r="NQL340" s="50"/>
      <c r="NQM340" s="50"/>
      <c r="NQN340" s="50"/>
      <c r="NQO340" s="50"/>
      <c r="NQP340" s="50"/>
      <c r="NQQ340" s="50"/>
      <c r="NQR340" s="50"/>
      <c r="NQS340" s="50"/>
      <c r="NQT340" s="50"/>
      <c r="NQU340" s="50"/>
      <c r="NQV340" s="50"/>
      <c r="NQW340" s="50"/>
      <c r="NQX340" s="50"/>
      <c r="NQY340" s="50"/>
      <c r="NQZ340" s="50"/>
      <c r="NRA340" s="50"/>
      <c r="NRB340" s="50"/>
      <c r="NRC340" s="50"/>
      <c r="NRD340" s="50"/>
      <c r="NRE340" s="50"/>
      <c r="NRF340" s="50"/>
      <c r="NRG340" s="50"/>
      <c r="NRH340" s="50"/>
      <c r="NRI340" s="50"/>
      <c r="NRJ340" s="50"/>
      <c r="NRK340" s="50"/>
      <c r="NRL340" s="50"/>
      <c r="NRM340" s="50"/>
      <c r="NRN340" s="50"/>
      <c r="NRO340" s="50"/>
      <c r="NRP340" s="50"/>
      <c r="NRQ340" s="50"/>
      <c r="NRR340" s="50"/>
      <c r="NRS340" s="50"/>
      <c r="NRT340" s="50"/>
      <c r="NRU340" s="50"/>
      <c r="NRV340" s="50"/>
      <c r="NRW340" s="50"/>
      <c r="NRX340" s="50"/>
      <c r="NRY340" s="50"/>
      <c r="NRZ340" s="50"/>
      <c r="NSA340" s="50"/>
      <c r="NSB340" s="50"/>
      <c r="NSC340" s="50"/>
      <c r="NSD340" s="50"/>
      <c r="NSE340" s="50"/>
      <c r="NSF340" s="50"/>
      <c r="NSG340" s="50"/>
      <c r="NSH340" s="50"/>
      <c r="NSI340" s="50"/>
      <c r="NSJ340" s="50"/>
      <c r="NSK340" s="50"/>
      <c r="NSL340" s="50"/>
      <c r="NSM340" s="50"/>
      <c r="NSN340" s="50"/>
      <c r="NSO340" s="50"/>
      <c r="NSP340" s="50"/>
      <c r="NSQ340" s="50"/>
      <c r="NSR340" s="50"/>
      <c r="NSS340" s="50"/>
      <c r="NST340" s="50"/>
      <c r="NSU340" s="50"/>
      <c r="NSV340" s="50"/>
      <c r="NSW340" s="50"/>
      <c r="NSX340" s="50"/>
      <c r="NSY340" s="50"/>
      <c r="NSZ340" s="50"/>
      <c r="NTB340" s="50"/>
      <c r="NTD340" s="50"/>
      <c r="NTE340" s="50"/>
      <c r="NTF340" s="50"/>
      <c r="NTG340" s="50"/>
      <c r="NTH340" s="50"/>
      <c r="NTI340" s="50"/>
      <c r="NTJ340" s="50"/>
      <c r="NTK340" s="50"/>
      <c r="NTP340" s="50"/>
      <c r="NTQ340" s="50"/>
      <c r="NTR340" s="50"/>
      <c r="NTS340" s="50"/>
      <c r="NTT340" s="50"/>
      <c r="NTU340" s="50"/>
      <c r="NTV340" s="50"/>
      <c r="NTW340" s="50"/>
      <c r="NTX340" s="50"/>
      <c r="NTY340" s="50"/>
      <c r="NTZ340" s="50"/>
      <c r="NUA340" s="50"/>
      <c r="NUB340" s="50"/>
      <c r="NUC340" s="50"/>
      <c r="NUD340" s="50"/>
      <c r="NUE340" s="50"/>
      <c r="NUF340" s="50"/>
      <c r="NUG340" s="50"/>
      <c r="NUH340" s="50"/>
      <c r="NUI340" s="50"/>
      <c r="NUJ340" s="50"/>
      <c r="NUK340" s="50"/>
      <c r="NUL340" s="50"/>
      <c r="NUM340" s="50"/>
      <c r="NUN340" s="50"/>
      <c r="NUO340" s="50"/>
      <c r="NUP340" s="50"/>
      <c r="NUQ340" s="50"/>
      <c r="NUR340" s="50"/>
      <c r="NUS340" s="50"/>
      <c r="NUT340" s="50"/>
      <c r="NUU340" s="50"/>
      <c r="NUV340" s="50"/>
      <c r="NUW340" s="50"/>
      <c r="NUX340" s="50"/>
      <c r="NUY340" s="50"/>
      <c r="NUZ340" s="50"/>
      <c r="NVA340" s="50"/>
      <c r="NVB340" s="50"/>
      <c r="NVC340" s="50"/>
      <c r="NVD340" s="50"/>
      <c r="NVE340" s="50"/>
      <c r="NVF340" s="50"/>
      <c r="NVG340" s="50"/>
      <c r="NVH340" s="50"/>
      <c r="NVI340" s="50"/>
      <c r="NVJ340" s="50"/>
      <c r="NVK340" s="50"/>
      <c r="NVL340" s="50"/>
      <c r="NVM340" s="50"/>
      <c r="NVN340" s="50"/>
      <c r="NVO340" s="50"/>
      <c r="NVP340" s="50"/>
      <c r="NVQ340" s="50"/>
      <c r="NVR340" s="50"/>
      <c r="NVS340" s="50"/>
      <c r="NVT340" s="50"/>
      <c r="NVU340" s="50"/>
      <c r="NVV340" s="50"/>
      <c r="NVW340" s="50"/>
      <c r="NVX340" s="50"/>
      <c r="NVY340" s="50"/>
      <c r="NVZ340" s="50"/>
      <c r="NWA340" s="50"/>
      <c r="NWB340" s="50"/>
      <c r="NWC340" s="50"/>
      <c r="NWD340" s="50"/>
      <c r="NWE340" s="50"/>
      <c r="NWF340" s="50"/>
      <c r="NWG340" s="50"/>
      <c r="NWH340" s="50"/>
      <c r="NWI340" s="50"/>
      <c r="NWJ340" s="50"/>
      <c r="NWK340" s="50"/>
      <c r="NWL340" s="50"/>
      <c r="NWM340" s="50"/>
      <c r="NWN340" s="50"/>
      <c r="NWO340" s="50"/>
      <c r="NWP340" s="50"/>
      <c r="NWQ340" s="50"/>
      <c r="NWR340" s="50"/>
      <c r="NWS340" s="50"/>
      <c r="NWT340" s="50"/>
      <c r="NWU340" s="50"/>
      <c r="NWV340" s="50"/>
      <c r="NWW340" s="50"/>
      <c r="NWX340" s="50"/>
      <c r="NWY340" s="50"/>
      <c r="NWZ340" s="50"/>
      <c r="NXA340" s="50"/>
      <c r="NXB340" s="50"/>
      <c r="NXC340" s="50"/>
      <c r="NXD340" s="50"/>
      <c r="NXE340" s="50"/>
      <c r="NXF340" s="50"/>
      <c r="NXG340" s="50"/>
      <c r="NXH340" s="50"/>
      <c r="NXI340" s="50"/>
      <c r="NXJ340" s="50"/>
      <c r="NXK340" s="50"/>
      <c r="NXL340" s="50"/>
      <c r="NXM340" s="50"/>
      <c r="NXN340" s="50"/>
      <c r="NXO340" s="50"/>
      <c r="NXP340" s="50"/>
      <c r="NXQ340" s="50"/>
      <c r="NXR340" s="50"/>
      <c r="NXS340" s="50"/>
      <c r="NXT340" s="50"/>
      <c r="NXU340" s="50"/>
      <c r="NXV340" s="50"/>
      <c r="NXW340" s="50"/>
      <c r="NXX340" s="50"/>
      <c r="NXY340" s="50"/>
      <c r="NXZ340" s="50"/>
      <c r="NYA340" s="50"/>
      <c r="NYB340" s="50"/>
      <c r="NYC340" s="50"/>
      <c r="NYD340" s="50"/>
      <c r="NYE340" s="50"/>
      <c r="NYF340" s="50"/>
      <c r="NYG340" s="50"/>
      <c r="NYH340" s="50"/>
      <c r="NYI340" s="50"/>
      <c r="NYJ340" s="50"/>
      <c r="NYK340" s="50"/>
      <c r="NYL340" s="50"/>
      <c r="NYM340" s="50"/>
      <c r="NYN340" s="50"/>
      <c r="NYO340" s="50"/>
      <c r="NYP340" s="50"/>
      <c r="NYQ340" s="50"/>
      <c r="NYR340" s="50"/>
      <c r="NYS340" s="50"/>
      <c r="NYT340" s="50"/>
      <c r="NYU340" s="50"/>
      <c r="NYV340" s="50"/>
      <c r="NYW340" s="50"/>
      <c r="NYX340" s="50"/>
      <c r="NYY340" s="50"/>
      <c r="NYZ340" s="50"/>
      <c r="NZA340" s="50"/>
      <c r="NZB340" s="50"/>
      <c r="NZC340" s="50"/>
      <c r="NZD340" s="50"/>
      <c r="NZE340" s="50"/>
      <c r="NZF340" s="50"/>
      <c r="NZG340" s="50"/>
      <c r="NZH340" s="50"/>
      <c r="NZI340" s="50"/>
      <c r="NZJ340" s="50"/>
      <c r="NZK340" s="50"/>
      <c r="NZL340" s="50"/>
      <c r="NZM340" s="50"/>
      <c r="NZN340" s="50"/>
      <c r="NZO340" s="50"/>
      <c r="NZP340" s="50"/>
      <c r="NZQ340" s="50"/>
      <c r="NZR340" s="50"/>
      <c r="NZS340" s="50"/>
      <c r="NZT340" s="50"/>
      <c r="NZU340" s="50"/>
      <c r="NZV340" s="50"/>
      <c r="NZW340" s="50"/>
      <c r="NZX340" s="50"/>
      <c r="NZY340" s="50"/>
      <c r="NZZ340" s="50"/>
      <c r="OAA340" s="50"/>
      <c r="OAB340" s="50"/>
      <c r="OAC340" s="50"/>
      <c r="OAD340" s="50"/>
      <c r="OAE340" s="50"/>
      <c r="OAF340" s="50"/>
      <c r="OAG340" s="50"/>
      <c r="OAH340" s="50"/>
      <c r="OAI340" s="50"/>
      <c r="OAJ340" s="50"/>
      <c r="OAK340" s="50"/>
      <c r="OAL340" s="50"/>
      <c r="OAM340" s="50"/>
      <c r="OAN340" s="50"/>
      <c r="OAO340" s="50"/>
      <c r="OAP340" s="50"/>
      <c r="OAQ340" s="50"/>
      <c r="OAR340" s="50"/>
      <c r="OAS340" s="50"/>
      <c r="OAT340" s="50"/>
      <c r="OAU340" s="50"/>
      <c r="OAV340" s="50"/>
      <c r="OAW340" s="50"/>
      <c r="OAX340" s="50"/>
      <c r="OAY340" s="50"/>
      <c r="OAZ340" s="50"/>
      <c r="OBA340" s="50"/>
      <c r="OBB340" s="50"/>
      <c r="OBC340" s="50"/>
      <c r="OBD340" s="50"/>
      <c r="OBE340" s="50"/>
      <c r="OBF340" s="50"/>
      <c r="OBG340" s="50"/>
      <c r="OBH340" s="50"/>
      <c r="OBI340" s="50"/>
      <c r="OBJ340" s="50"/>
      <c r="OBK340" s="50"/>
      <c r="OBL340" s="50"/>
      <c r="OBM340" s="50"/>
      <c r="OBN340" s="50"/>
      <c r="OBO340" s="50"/>
      <c r="OBP340" s="50"/>
      <c r="OBQ340" s="50"/>
      <c r="OBR340" s="50"/>
      <c r="OBS340" s="50"/>
      <c r="OBT340" s="50"/>
      <c r="OBU340" s="50"/>
      <c r="OBV340" s="50"/>
      <c r="OBW340" s="50"/>
      <c r="OBX340" s="50"/>
      <c r="OBY340" s="50"/>
      <c r="OBZ340" s="50"/>
      <c r="OCA340" s="50"/>
      <c r="OCB340" s="50"/>
      <c r="OCC340" s="50"/>
      <c r="OCD340" s="50"/>
      <c r="OCE340" s="50"/>
      <c r="OCF340" s="50"/>
      <c r="OCG340" s="50"/>
      <c r="OCH340" s="50"/>
      <c r="OCI340" s="50"/>
      <c r="OCJ340" s="50"/>
      <c r="OCK340" s="50"/>
      <c r="OCL340" s="50"/>
      <c r="OCM340" s="50"/>
      <c r="OCN340" s="50"/>
      <c r="OCO340" s="50"/>
      <c r="OCP340" s="50"/>
      <c r="OCQ340" s="50"/>
      <c r="OCR340" s="50"/>
      <c r="OCS340" s="50"/>
      <c r="OCT340" s="50"/>
      <c r="OCU340" s="50"/>
      <c r="OCV340" s="50"/>
      <c r="OCX340" s="50"/>
      <c r="OCZ340" s="50"/>
      <c r="ODA340" s="50"/>
      <c r="ODB340" s="50"/>
      <c r="ODC340" s="50"/>
      <c r="ODD340" s="50"/>
      <c r="ODE340" s="50"/>
      <c r="ODF340" s="50"/>
      <c r="ODG340" s="50"/>
      <c r="ODL340" s="50"/>
      <c r="ODM340" s="50"/>
      <c r="ODN340" s="50"/>
      <c r="ODO340" s="50"/>
      <c r="ODP340" s="50"/>
      <c r="ODQ340" s="50"/>
      <c r="ODR340" s="50"/>
      <c r="ODS340" s="50"/>
      <c r="ODT340" s="50"/>
      <c r="ODU340" s="50"/>
      <c r="ODV340" s="50"/>
      <c r="ODW340" s="50"/>
      <c r="ODX340" s="50"/>
      <c r="ODY340" s="50"/>
      <c r="ODZ340" s="50"/>
      <c r="OEA340" s="50"/>
      <c r="OEB340" s="50"/>
      <c r="OEC340" s="50"/>
      <c r="OED340" s="50"/>
      <c r="OEE340" s="50"/>
      <c r="OEF340" s="50"/>
      <c r="OEG340" s="50"/>
      <c r="OEH340" s="50"/>
      <c r="OEI340" s="50"/>
      <c r="OEJ340" s="50"/>
      <c r="OEK340" s="50"/>
      <c r="OEL340" s="50"/>
      <c r="OEM340" s="50"/>
      <c r="OEN340" s="50"/>
      <c r="OEO340" s="50"/>
      <c r="OEP340" s="50"/>
      <c r="OEQ340" s="50"/>
      <c r="OER340" s="50"/>
      <c r="OES340" s="50"/>
      <c r="OET340" s="50"/>
      <c r="OEU340" s="50"/>
      <c r="OEV340" s="50"/>
      <c r="OEW340" s="50"/>
      <c r="OEX340" s="50"/>
      <c r="OEY340" s="50"/>
      <c r="OEZ340" s="50"/>
      <c r="OFA340" s="50"/>
      <c r="OFB340" s="50"/>
      <c r="OFC340" s="50"/>
      <c r="OFD340" s="50"/>
      <c r="OFE340" s="50"/>
      <c r="OFF340" s="50"/>
      <c r="OFG340" s="50"/>
      <c r="OFH340" s="50"/>
      <c r="OFI340" s="50"/>
      <c r="OFJ340" s="50"/>
      <c r="OFK340" s="50"/>
      <c r="OFL340" s="50"/>
      <c r="OFM340" s="50"/>
      <c r="OFN340" s="50"/>
      <c r="OFO340" s="50"/>
      <c r="OFP340" s="50"/>
      <c r="OFQ340" s="50"/>
      <c r="OFR340" s="50"/>
      <c r="OFS340" s="50"/>
      <c r="OFT340" s="50"/>
      <c r="OFU340" s="50"/>
      <c r="OFV340" s="50"/>
      <c r="OFW340" s="50"/>
      <c r="OFX340" s="50"/>
      <c r="OFY340" s="50"/>
      <c r="OFZ340" s="50"/>
      <c r="OGA340" s="50"/>
      <c r="OGB340" s="50"/>
      <c r="OGC340" s="50"/>
      <c r="OGD340" s="50"/>
      <c r="OGE340" s="50"/>
      <c r="OGF340" s="50"/>
      <c r="OGG340" s="50"/>
      <c r="OGH340" s="50"/>
      <c r="OGI340" s="50"/>
      <c r="OGJ340" s="50"/>
      <c r="OGK340" s="50"/>
      <c r="OGL340" s="50"/>
      <c r="OGM340" s="50"/>
      <c r="OGN340" s="50"/>
      <c r="OGO340" s="50"/>
      <c r="OGP340" s="50"/>
      <c r="OGQ340" s="50"/>
      <c r="OGR340" s="50"/>
      <c r="OGS340" s="50"/>
      <c r="OGT340" s="50"/>
      <c r="OGU340" s="50"/>
      <c r="OGV340" s="50"/>
      <c r="OGW340" s="50"/>
      <c r="OGX340" s="50"/>
      <c r="OGY340" s="50"/>
      <c r="OGZ340" s="50"/>
      <c r="OHA340" s="50"/>
      <c r="OHB340" s="50"/>
      <c r="OHC340" s="50"/>
      <c r="OHD340" s="50"/>
      <c r="OHE340" s="50"/>
      <c r="OHF340" s="50"/>
      <c r="OHG340" s="50"/>
      <c r="OHH340" s="50"/>
      <c r="OHI340" s="50"/>
      <c r="OHJ340" s="50"/>
      <c r="OHK340" s="50"/>
      <c r="OHL340" s="50"/>
      <c r="OHM340" s="50"/>
      <c r="OHN340" s="50"/>
      <c r="OHO340" s="50"/>
      <c r="OHP340" s="50"/>
      <c r="OHQ340" s="50"/>
      <c r="OHR340" s="50"/>
      <c r="OHS340" s="50"/>
      <c r="OHT340" s="50"/>
      <c r="OHU340" s="50"/>
      <c r="OHV340" s="50"/>
      <c r="OHW340" s="50"/>
      <c r="OHX340" s="50"/>
      <c r="OHY340" s="50"/>
      <c r="OHZ340" s="50"/>
      <c r="OIA340" s="50"/>
      <c r="OIB340" s="50"/>
      <c r="OIC340" s="50"/>
      <c r="OID340" s="50"/>
      <c r="OIE340" s="50"/>
      <c r="OIF340" s="50"/>
      <c r="OIG340" s="50"/>
      <c r="OIH340" s="50"/>
      <c r="OII340" s="50"/>
      <c r="OIJ340" s="50"/>
      <c r="OIK340" s="50"/>
      <c r="OIL340" s="50"/>
      <c r="OIM340" s="50"/>
      <c r="OIN340" s="50"/>
      <c r="OIO340" s="50"/>
      <c r="OIP340" s="50"/>
      <c r="OIQ340" s="50"/>
      <c r="OIR340" s="50"/>
      <c r="OIS340" s="50"/>
      <c r="OIT340" s="50"/>
      <c r="OIU340" s="50"/>
      <c r="OIV340" s="50"/>
      <c r="OIW340" s="50"/>
      <c r="OIX340" s="50"/>
      <c r="OIY340" s="50"/>
      <c r="OIZ340" s="50"/>
      <c r="OJA340" s="50"/>
      <c r="OJB340" s="50"/>
      <c r="OJC340" s="50"/>
      <c r="OJD340" s="50"/>
      <c r="OJE340" s="50"/>
      <c r="OJF340" s="50"/>
      <c r="OJG340" s="50"/>
      <c r="OJH340" s="50"/>
      <c r="OJI340" s="50"/>
      <c r="OJJ340" s="50"/>
      <c r="OJK340" s="50"/>
      <c r="OJL340" s="50"/>
      <c r="OJM340" s="50"/>
      <c r="OJN340" s="50"/>
      <c r="OJO340" s="50"/>
      <c r="OJP340" s="50"/>
      <c r="OJQ340" s="50"/>
      <c r="OJR340" s="50"/>
      <c r="OJS340" s="50"/>
      <c r="OJT340" s="50"/>
      <c r="OJU340" s="50"/>
      <c r="OJV340" s="50"/>
      <c r="OJW340" s="50"/>
      <c r="OJX340" s="50"/>
      <c r="OJY340" s="50"/>
      <c r="OJZ340" s="50"/>
      <c r="OKA340" s="50"/>
      <c r="OKB340" s="50"/>
      <c r="OKC340" s="50"/>
      <c r="OKD340" s="50"/>
      <c r="OKE340" s="50"/>
      <c r="OKF340" s="50"/>
      <c r="OKG340" s="50"/>
      <c r="OKH340" s="50"/>
      <c r="OKI340" s="50"/>
      <c r="OKJ340" s="50"/>
      <c r="OKK340" s="50"/>
      <c r="OKL340" s="50"/>
      <c r="OKM340" s="50"/>
      <c r="OKN340" s="50"/>
      <c r="OKO340" s="50"/>
      <c r="OKP340" s="50"/>
      <c r="OKQ340" s="50"/>
      <c r="OKR340" s="50"/>
      <c r="OKS340" s="50"/>
      <c r="OKT340" s="50"/>
      <c r="OKU340" s="50"/>
      <c r="OKV340" s="50"/>
      <c r="OKW340" s="50"/>
      <c r="OKX340" s="50"/>
      <c r="OKY340" s="50"/>
      <c r="OKZ340" s="50"/>
      <c r="OLA340" s="50"/>
      <c r="OLB340" s="50"/>
      <c r="OLC340" s="50"/>
      <c r="OLD340" s="50"/>
      <c r="OLE340" s="50"/>
      <c r="OLF340" s="50"/>
      <c r="OLG340" s="50"/>
      <c r="OLH340" s="50"/>
      <c r="OLI340" s="50"/>
      <c r="OLJ340" s="50"/>
      <c r="OLK340" s="50"/>
      <c r="OLL340" s="50"/>
      <c r="OLM340" s="50"/>
      <c r="OLN340" s="50"/>
      <c r="OLO340" s="50"/>
      <c r="OLP340" s="50"/>
      <c r="OLQ340" s="50"/>
      <c r="OLR340" s="50"/>
      <c r="OLS340" s="50"/>
      <c r="OLT340" s="50"/>
      <c r="OLU340" s="50"/>
      <c r="OLV340" s="50"/>
      <c r="OLW340" s="50"/>
      <c r="OLX340" s="50"/>
      <c r="OLY340" s="50"/>
      <c r="OLZ340" s="50"/>
      <c r="OMA340" s="50"/>
      <c r="OMB340" s="50"/>
      <c r="OMC340" s="50"/>
      <c r="OMD340" s="50"/>
      <c r="OME340" s="50"/>
      <c r="OMF340" s="50"/>
      <c r="OMG340" s="50"/>
      <c r="OMH340" s="50"/>
      <c r="OMI340" s="50"/>
      <c r="OMJ340" s="50"/>
      <c r="OMK340" s="50"/>
      <c r="OML340" s="50"/>
      <c r="OMM340" s="50"/>
      <c r="OMN340" s="50"/>
      <c r="OMO340" s="50"/>
      <c r="OMP340" s="50"/>
      <c r="OMQ340" s="50"/>
      <c r="OMR340" s="50"/>
      <c r="OMT340" s="50"/>
      <c r="OMV340" s="50"/>
      <c r="OMW340" s="50"/>
      <c r="OMX340" s="50"/>
      <c r="OMY340" s="50"/>
      <c r="OMZ340" s="50"/>
      <c r="ONA340" s="50"/>
      <c r="ONB340" s="50"/>
      <c r="ONC340" s="50"/>
      <c r="ONH340" s="50"/>
      <c r="ONI340" s="50"/>
      <c r="ONJ340" s="50"/>
      <c r="ONK340" s="50"/>
      <c r="ONL340" s="50"/>
      <c r="ONM340" s="50"/>
      <c r="ONN340" s="50"/>
      <c r="ONO340" s="50"/>
      <c r="ONP340" s="50"/>
      <c r="ONQ340" s="50"/>
      <c r="ONR340" s="50"/>
      <c r="ONS340" s="50"/>
      <c r="ONT340" s="50"/>
      <c r="ONU340" s="50"/>
      <c r="ONV340" s="50"/>
      <c r="ONW340" s="50"/>
      <c r="ONX340" s="50"/>
      <c r="ONY340" s="50"/>
      <c r="ONZ340" s="50"/>
      <c r="OOA340" s="50"/>
      <c r="OOB340" s="50"/>
      <c r="OOC340" s="50"/>
      <c r="OOD340" s="50"/>
      <c r="OOE340" s="50"/>
      <c r="OOF340" s="50"/>
      <c r="OOG340" s="50"/>
      <c r="OOH340" s="50"/>
      <c r="OOI340" s="50"/>
      <c r="OOJ340" s="50"/>
      <c r="OOK340" s="50"/>
      <c r="OOL340" s="50"/>
      <c r="OOM340" s="50"/>
      <c r="OON340" s="50"/>
      <c r="OOO340" s="50"/>
      <c r="OOP340" s="50"/>
      <c r="OOQ340" s="50"/>
      <c r="OOR340" s="50"/>
      <c r="OOS340" s="50"/>
      <c r="OOT340" s="50"/>
      <c r="OOU340" s="50"/>
      <c r="OOV340" s="50"/>
      <c r="OOW340" s="50"/>
      <c r="OOX340" s="50"/>
      <c r="OOY340" s="50"/>
      <c r="OOZ340" s="50"/>
      <c r="OPA340" s="50"/>
      <c r="OPB340" s="50"/>
      <c r="OPC340" s="50"/>
      <c r="OPD340" s="50"/>
      <c r="OPE340" s="50"/>
      <c r="OPF340" s="50"/>
      <c r="OPG340" s="50"/>
      <c r="OPH340" s="50"/>
      <c r="OPI340" s="50"/>
      <c r="OPJ340" s="50"/>
      <c r="OPK340" s="50"/>
      <c r="OPL340" s="50"/>
      <c r="OPM340" s="50"/>
      <c r="OPN340" s="50"/>
      <c r="OPO340" s="50"/>
      <c r="OPP340" s="50"/>
      <c r="OPQ340" s="50"/>
      <c r="OPR340" s="50"/>
      <c r="OPS340" s="50"/>
      <c r="OPT340" s="50"/>
      <c r="OPU340" s="50"/>
      <c r="OPV340" s="50"/>
      <c r="OPW340" s="50"/>
      <c r="OPX340" s="50"/>
      <c r="OPY340" s="50"/>
      <c r="OPZ340" s="50"/>
      <c r="OQA340" s="50"/>
      <c r="OQB340" s="50"/>
      <c r="OQC340" s="50"/>
      <c r="OQD340" s="50"/>
      <c r="OQE340" s="50"/>
      <c r="OQF340" s="50"/>
      <c r="OQG340" s="50"/>
      <c r="OQH340" s="50"/>
      <c r="OQI340" s="50"/>
      <c r="OQJ340" s="50"/>
      <c r="OQK340" s="50"/>
      <c r="OQL340" s="50"/>
      <c r="OQM340" s="50"/>
      <c r="OQN340" s="50"/>
      <c r="OQO340" s="50"/>
      <c r="OQP340" s="50"/>
      <c r="OQQ340" s="50"/>
      <c r="OQR340" s="50"/>
      <c r="OQS340" s="50"/>
      <c r="OQT340" s="50"/>
      <c r="OQU340" s="50"/>
      <c r="OQV340" s="50"/>
      <c r="OQW340" s="50"/>
      <c r="OQX340" s="50"/>
      <c r="OQY340" s="50"/>
      <c r="OQZ340" s="50"/>
      <c r="ORA340" s="50"/>
      <c r="ORB340" s="50"/>
      <c r="ORC340" s="50"/>
      <c r="ORD340" s="50"/>
      <c r="ORE340" s="50"/>
      <c r="ORF340" s="50"/>
      <c r="ORG340" s="50"/>
      <c r="ORH340" s="50"/>
      <c r="ORI340" s="50"/>
      <c r="ORJ340" s="50"/>
      <c r="ORK340" s="50"/>
      <c r="ORL340" s="50"/>
      <c r="ORM340" s="50"/>
      <c r="ORN340" s="50"/>
      <c r="ORO340" s="50"/>
      <c r="ORP340" s="50"/>
      <c r="ORQ340" s="50"/>
      <c r="ORR340" s="50"/>
      <c r="ORS340" s="50"/>
      <c r="ORT340" s="50"/>
      <c r="ORU340" s="50"/>
      <c r="ORV340" s="50"/>
      <c r="ORW340" s="50"/>
      <c r="ORX340" s="50"/>
      <c r="ORY340" s="50"/>
      <c r="ORZ340" s="50"/>
      <c r="OSA340" s="50"/>
      <c r="OSB340" s="50"/>
      <c r="OSC340" s="50"/>
      <c r="OSD340" s="50"/>
      <c r="OSE340" s="50"/>
      <c r="OSF340" s="50"/>
      <c r="OSG340" s="50"/>
      <c r="OSH340" s="50"/>
      <c r="OSI340" s="50"/>
      <c r="OSJ340" s="50"/>
      <c r="OSK340" s="50"/>
      <c r="OSL340" s="50"/>
      <c r="OSM340" s="50"/>
      <c r="OSN340" s="50"/>
      <c r="OSO340" s="50"/>
      <c r="OSP340" s="50"/>
      <c r="OSQ340" s="50"/>
      <c r="OSR340" s="50"/>
      <c r="OSS340" s="50"/>
      <c r="OST340" s="50"/>
      <c r="OSU340" s="50"/>
      <c r="OSV340" s="50"/>
      <c r="OSW340" s="50"/>
      <c r="OSX340" s="50"/>
      <c r="OSY340" s="50"/>
      <c r="OSZ340" s="50"/>
      <c r="OTA340" s="50"/>
      <c r="OTB340" s="50"/>
      <c r="OTC340" s="50"/>
      <c r="OTD340" s="50"/>
      <c r="OTE340" s="50"/>
      <c r="OTF340" s="50"/>
      <c r="OTG340" s="50"/>
      <c r="OTH340" s="50"/>
      <c r="OTI340" s="50"/>
      <c r="OTJ340" s="50"/>
      <c r="OTK340" s="50"/>
      <c r="OTL340" s="50"/>
      <c r="OTM340" s="50"/>
      <c r="OTN340" s="50"/>
      <c r="OTO340" s="50"/>
      <c r="OTP340" s="50"/>
      <c r="OTQ340" s="50"/>
      <c r="OTR340" s="50"/>
      <c r="OTS340" s="50"/>
      <c r="OTT340" s="50"/>
      <c r="OTU340" s="50"/>
      <c r="OTV340" s="50"/>
      <c r="OTW340" s="50"/>
      <c r="OTX340" s="50"/>
      <c r="OTY340" s="50"/>
      <c r="OTZ340" s="50"/>
      <c r="OUA340" s="50"/>
      <c r="OUB340" s="50"/>
      <c r="OUC340" s="50"/>
      <c r="OUD340" s="50"/>
      <c r="OUE340" s="50"/>
      <c r="OUF340" s="50"/>
      <c r="OUG340" s="50"/>
      <c r="OUH340" s="50"/>
      <c r="OUI340" s="50"/>
      <c r="OUJ340" s="50"/>
      <c r="OUK340" s="50"/>
      <c r="OUL340" s="50"/>
      <c r="OUM340" s="50"/>
      <c r="OUN340" s="50"/>
      <c r="OUO340" s="50"/>
      <c r="OUP340" s="50"/>
      <c r="OUQ340" s="50"/>
      <c r="OUR340" s="50"/>
      <c r="OUS340" s="50"/>
      <c r="OUT340" s="50"/>
      <c r="OUU340" s="50"/>
      <c r="OUV340" s="50"/>
      <c r="OUW340" s="50"/>
      <c r="OUX340" s="50"/>
      <c r="OUY340" s="50"/>
      <c r="OUZ340" s="50"/>
      <c r="OVA340" s="50"/>
      <c r="OVB340" s="50"/>
      <c r="OVC340" s="50"/>
      <c r="OVD340" s="50"/>
      <c r="OVE340" s="50"/>
      <c r="OVF340" s="50"/>
      <c r="OVG340" s="50"/>
      <c r="OVH340" s="50"/>
      <c r="OVI340" s="50"/>
      <c r="OVJ340" s="50"/>
      <c r="OVK340" s="50"/>
      <c r="OVL340" s="50"/>
      <c r="OVM340" s="50"/>
      <c r="OVN340" s="50"/>
      <c r="OVO340" s="50"/>
      <c r="OVP340" s="50"/>
      <c r="OVQ340" s="50"/>
      <c r="OVR340" s="50"/>
      <c r="OVS340" s="50"/>
      <c r="OVT340" s="50"/>
      <c r="OVU340" s="50"/>
      <c r="OVV340" s="50"/>
      <c r="OVW340" s="50"/>
      <c r="OVX340" s="50"/>
      <c r="OVY340" s="50"/>
      <c r="OVZ340" s="50"/>
      <c r="OWA340" s="50"/>
      <c r="OWB340" s="50"/>
      <c r="OWC340" s="50"/>
      <c r="OWD340" s="50"/>
      <c r="OWE340" s="50"/>
      <c r="OWF340" s="50"/>
      <c r="OWG340" s="50"/>
      <c r="OWH340" s="50"/>
      <c r="OWI340" s="50"/>
      <c r="OWJ340" s="50"/>
      <c r="OWK340" s="50"/>
      <c r="OWL340" s="50"/>
      <c r="OWM340" s="50"/>
      <c r="OWN340" s="50"/>
      <c r="OWP340" s="50"/>
      <c r="OWR340" s="50"/>
      <c r="OWS340" s="50"/>
      <c r="OWT340" s="50"/>
      <c r="OWU340" s="50"/>
      <c r="OWV340" s="50"/>
      <c r="OWW340" s="50"/>
      <c r="OWX340" s="50"/>
      <c r="OWY340" s="50"/>
      <c r="OXD340" s="50"/>
      <c r="OXE340" s="50"/>
      <c r="OXF340" s="50"/>
      <c r="OXG340" s="50"/>
      <c r="OXH340" s="50"/>
      <c r="OXI340" s="50"/>
      <c r="OXJ340" s="50"/>
      <c r="OXK340" s="50"/>
      <c r="OXL340" s="50"/>
      <c r="OXM340" s="50"/>
      <c r="OXN340" s="50"/>
      <c r="OXO340" s="50"/>
      <c r="OXP340" s="50"/>
      <c r="OXQ340" s="50"/>
      <c r="OXR340" s="50"/>
      <c r="OXS340" s="50"/>
      <c r="OXT340" s="50"/>
      <c r="OXU340" s="50"/>
      <c r="OXV340" s="50"/>
      <c r="OXW340" s="50"/>
      <c r="OXX340" s="50"/>
      <c r="OXY340" s="50"/>
      <c r="OXZ340" s="50"/>
      <c r="OYA340" s="50"/>
      <c r="OYB340" s="50"/>
      <c r="OYC340" s="50"/>
      <c r="OYD340" s="50"/>
      <c r="OYE340" s="50"/>
      <c r="OYF340" s="50"/>
      <c r="OYG340" s="50"/>
      <c r="OYH340" s="50"/>
      <c r="OYI340" s="50"/>
      <c r="OYJ340" s="50"/>
      <c r="OYK340" s="50"/>
      <c r="OYL340" s="50"/>
      <c r="OYM340" s="50"/>
      <c r="OYN340" s="50"/>
      <c r="OYO340" s="50"/>
      <c r="OYP340" s="50"/>
      <c r="OYQ340" s="50"/>
      <c r="OYR340" s="50"/>
      <c r="OYS340" s="50"/>
      <c r="OYT340" s="50"/>
      <c r="OYU340" s="50"/>
      <c r="OYV340" s="50"/>
      <c r="OYW340" s="50"/>
      <c r="OYX340" s="50"/>
      <c r="OYY340" s="50"/>
      <c r="OYZ340" s="50"/>
      <c r="OZA340" s="50"/>
      <c r="OZB340" s="50"/>
      <c r="OZC340" s="50"/>
      <c r="OZD340" s="50"/>
      <c r="OZE340" s="50"/>
      <c r="OZF340" s="50"/>
      <c r="OZG340" s="50"/>
      <c r="OZH340" s="50"/>
      <c r="OZI340" s="50"/>
      <c r="OZJ340" s="50"/>
      <c r="OZK340" s="50"/>
      <c r="OZL340" s="50"/>
      <c r="OZM340" s="50"/>
      <c r="OZN340" s="50"/>
      <c r="OZO340" s="50"/>
      <c r="OZP340" s="50"/>
      <c r="OZQ340" s="50"/>
      <c r="OZR340" s="50"/>
      <c r="OZS340" s="50"/>
      <c r="OZT340" s="50"/>
      <c r="OZU340" s="50"/>
      <c r="OZV340" s="50"/>
      <c r="OZW340" s="50"/>
      <c r="OZX340" s="50"/>
      <c r="OZY340" s="50"/>
      <c r="OZZ340" s="50"/>
      <c r="PAA340" s="50"/>
      <c r="PAB340" s="50"/>
      <c r="PAC340" s="50"/>
      <c r="PAD340" s="50"/>
      <c r="PAE340" s="50"/>
      <c r="PAF340" s="50"/>
      <c r="PAG340" s="50"/>
      <c r="PAH340" s="50"/>
      <c r="PAI340" s="50"/>
      <c r="PAJ340" s="50"/>
      <c r="PAK340" s="50"/>
      <c r="PAL340" s="50"/>
      <c r="PAM340" s="50"/>
      <c r="PAN340" s="50"/>
      <c r="PAO340" s="50"/>
      <c r="PAP340" s="50"/>
      <c r="PAQ340" s="50"/>
      <c r="PAR340" s="50"/>
      <c r="PAS340" s="50"/>
      <c r="PAT340" s="50"/>
      <c r="PAU340" s="50"/>
      <c r="PAV340" s="50"/>
      <c r="PAW340" s="50"/>
      <c r="PAX340" s="50"/>
      <c r="PAY340" s="50"/>
      <c r="PAZ340" s="50"/>
      <c r="PBA340" s="50"/>
      <c r="PBB340" s="50"/>
      <c r="PBC340" s="50"/>
      <c r="PBD340" s="50"/>
      <c r="PBE340" s="50"/>
      <c r="PBF340" s="50"/>
      <c r="PBG340" s="50"/>
      <c r="PBH340" s="50"/>
      <c r="PBI340" s="50"/>
      <c r="PBJ340" s="50"/>
      <c r="PBK340" s="50"/>
      <c r="PBL340" s="50"/>
      <c r="PBM340" s="50"/>
      <c r="PBN340" s="50"/>
      <c r="PBO340" s="50"/>
      <c r="PBP340" s="50"/>
      <c r="PBQ340" s="50"/>
      <c r="PBR340" s="50"/>
      <c r="PBS340" s="50"/>
      <c r="PBT340" s="50"/>
      <c r="PBU340" s="50"/>
      <c r="PBV340" s="50"/>
      <c r="PBW340" s="50"/>
      <c r="PBX340" s="50"/>
      <c r="PBY340" s="50"/>
      <c r="PBZ340" s="50"/>
      <c r="PCA340" s="50"/>
      <c r="PCB340" s="50"/>
      <c r="PCC340" s="50"/>
      <c r="PCD340" s="50"/>
      <c r="PCE340" s="50"/>
      <c r="PCF340" s="50"/>
      <c r="PCG340" s="50"/>
      <c r="PCH340" s="50"/>
      <c r="PCI340" s="50"/>
      <c r="PCJ340" s="50"/>
      <c r="PCK340" s="50"/>
      <c r="PCL340" s="50"/>
      <c r="PCM340" s="50"/>
      <c r="PCN340" s="50"/>
      <c r="PCO340" s="50"/>
      <c r="PCP340" s="50"/>
      <c r="PCQ340" s="50"/>
      <c r="PCR340" s="50"/>
      <c r="PCS340" s="50"/>
      <c r="PCT340" s="50"/>
      <c r="PCU340" s="50"/>
      <c r="PCV340" s="50"/>
      <c r="PCW340" s="50"/>
      <c r="PCX340" s="50"/>
      <c r="PCY340" s="50"/>
      <c r="PCZ340" s="50"/>
      <c r="PDA340" s="50"/>
      <c r="PDB340" s="50"/>
      <c r="PDC340" s="50"/>
      <c r="PDD340" s="50"/>
      <c r="PDE340" s="50"/>
      <c r="PDF340" s="50"/>
      <c r="PDG340" s="50"/>
      <c r="PDH340" s="50"/>
      <c r="PDI340" s="50"/>
      <c r="PDJ340" s="50"/>
      <c r="PDK340" s="50"/>
      <c r="PDL340" s="50"/>
      <c r="PDM340" s="50"/>
      <c r="PDN340" s="50"/>
      <c r="PDO340" s="50"/>
      <c r="PDP340" s="50"/>
      <c r="PDQ340" s="50"/>
      <c r="PDR340" s="50"/>
      <c r="PDS340" s="50"/>
      <c r="PDT340" s="50"/>
      <c r="PDU340" s="50"/>
      <c r="PDV340" s="50"/>
      <c r="PDW340" s="50"/>
      <c r="PDX340" s="50"/>
      <c r="PDY340" s="50"/>
      <c r="PDZ340" s="50"/>
      <c r="PEA340" s="50"/>
      <c r="PEB340" s="50"/>
      <c r="PEC340" s="50"/>
      <c r="PED340" s="50"/>
      <c r="PEE340" s="50"/>
      <c r="PEF340" s="50"/>
      <c r="PEG340" s="50"/>
      <c r="PEH340" s="50"/>
      <c r="PEI340" s="50"/>
      <c r="PEJ340" s="50"/>
      <c r="PEK340" s="50"/>
      <c r="PEL340" s="50"/>
      <c r="PEM340" s="50"/>
      <c r="PEN340" s="50"/>
      <c r="PEO340" s="50"/>
      <c r="PEP340" s="50"/>
      <c r="PEQ340" s="50"/>
      <c r="PER340" s="50"/>
      <c r="PES340" s="50"/>
      <c r="PET340" s="50"/>
      <c r="PEU340" s="50"/>
      <c r="PEV340" s="50"/>
      <c r="PEW340" s="50"/>
      <c r="PEX340" s="50"/>
      <c r="PEY340" s="50"/>
      <c r="PEZ340" s="50"/>
      <c r="PFA340" s="50"/>
      <c r="PFB340" s="50"/>
      <c r="PFC340" s="50"/>
      <c r="PFD340" s="50"/>
      <c r="PFE340" s="50"/>
      <c r="PFF340" s="50"/>
      <c r="PFG340" s="50"/>
      <c r="PFH340" s="50"/>
      <c r="PFI340" s="50"/>
      <c r="PFJ340" s="50"/>
      <c r="PFK340" s="50"/>
      <c r="PFL340" s="50"/>
      <c r="PFM340" s="50"/>
      <c r="PFN340" s="50"/>
      <c r="PFO340" s="50"/>
      <c r="PFP340" s="50"/>
      <c r="PFQ340" s="50"/>
      <c r="PFR340" s="50"/>
      <c r="PFS340" s="50"/>
      <c r="PFT340" s="50"/>
      <c r="PFU340" s="50"/>
      <c r="PFV340" s="50"/>
      <c r="PFW340" s="50"/>
      <c r="PFX340" s="50"/>
      <c r="PFY340" s="50"/>
      <c r="PFZ340" s="50"/>
      <c r="PGA340" s="50"/>
      <c r="PGB340" s="50"/>
      <c r="PGC340" s="50"/>
      <c r="PGD340" s="50"/>
      <c r="PGE340" s="50"/>
      <c r="PGF340" s="50"/>
      <c r="PGG340" s="50"/>
      <c r="PGH340" s="50"/>
      <c r="PGI340" s="50"/>
      <c r="PGJ340" s="50"/>
      <c r="PGL340" s="50"/>
      <c r="PGN340" s="50"/>
      <c r="PGO340" s="50"/>
      <c r="PGP340" s="50"/>
      <c r="PGQ340" s="50"/>
      <c r="PGR340" s="50"/>
      <c r="PGS340" s="50"/>
      <c r="PGT340" s="50"/>
      <c r="PGU340" s="50"/>
      <c r="PGZ340" s="50"/>
      <c r="PHA340" s="50"/>
      <c r="PHB340" s="50"/>
      <c r="PHC340" s="50"/>
      <c r="PHD340" s="50"/>
      <c r="PHE340" s="50"/>
      <c r="PHF340" s="50"/>
      <c r="PHG340" s="50"/>
      <c r="PHH340" s="50"/>
      <c r="PHI340" s="50"/>
      <c r="PHJ340" s="50"/>
      <c r="PHK340" s="50"/>
      <c r="PHL340" s="50"/>
      <c r="PHM340" s="50"/>
      <c r="PHN340" s="50"/>
      <c r="PHO340" s="50"/>
      <c r="PHP340" s="50"/>
      <c r="PHQ340" s="50"/>
      <c r="PHR340" s="50"/>
      <c r="PHS340" s="50"/>
      <c r="PHT340" s="50"/>
      <c r="PHU340" s="50"/>
      <c r="PHV340" s="50"/>
      <c r="PHW340" s="50"/>
      <c r="PHX340" s="50"/>
      <c r="PHY340" s="50"/>
      <c r="PHZ340" s="50"/>
      <c r="PIA340" s="50"/>
      <c r="PIB340" s="50"/>
      <c r="PIC340" s="50"/>
      <c r="PID340" s="50"/>
      <c r="PIE340" s="50"/>
      <c r="PIF340" s="50"/>
      <c r="PIG340" s="50"/>
      <c r="PIH340" s="50"/>
      <c r="PII340" s="50"/>
      <c r="PIJ340" s="50"/>
      <c r="PIK340" s="50"/>
      <c r="PIL340" s="50"/>
      <c r="PIM340" s="50"/>
      <c r="PIN340" s="50"/>
      <c r="PIO340" s="50"/>
      <c r="PIP340" s="50"/>
      <c r="PIQ340" s="50"/>
      <c r="PIR340" s="50"/>
      <c r="PIS340" s="50"/>
      <c r="PIT340" s="50"/>
      <c r="PIU340" s="50"/>
      <c r="PIV340" s="50"/>
      <c r="PIW340" s="50"/>
      <c r="PIX340" s="50"/>
      <c r="PIY340" s="50"/>
      <c r="PIZ340" s="50"/>
      <c r="PJA340" s="50"/>
      <c r="PJB340" s="50"/>
      <c r="PJC340" s="50"/>
      <c r="PJD340" s="50"/>
      <c r="PJE340" s="50"/>
      <c r="PJF340" s="50"/>
      <c r="PJG340" s="50"/>
      <c r="PJH340" s="50"/>
      <c r="PJI340" s="50"/>
      <c r="PJJ340" s="50"/>
      <c r="PJK340" s="50"/>
      <c r="PJL340" s="50"/>
      <c r="PJM340" s="50"/>
      <c r="PJN340" s="50"/>
      <c r="PJO340" s="50"/>
      <c r="PJP340" s="50"/>
      <c r="PJQ340" s="50"/>
      <c r="PJR340" s="50"/>
      <c r="PJS340" s="50"/>
      <c r="PJT340" s="50"/>
      <c r="PJU340" s="50"/>
      <c r="PJV340" s="50"/>
      <c r="PJW340" s="50"/>
      <c r="PJX340" s="50"/>
      <c r="PJY340" s="50"/>
      <c r="PJZ340" s="50"/>
      <c r="PKA340" s="50"/>
      <c r="PKB340" s="50"/>
      <c r="PKC340" s="50"/>
      <c r="PKD340" s="50"/>
      <c r="PKE340" s="50"/>
      <c r="PKF340" s="50"/>
      <c r="PKG340" s="50"/>
      <c r="PKH340" s="50"/>
      <c r="PKI340" s="50"/>
      <c r="PKJ340" s="50"/>
      <c r="PKK340" s="50"/>
      <c r="PKL340" s="50"/>
      <c r="PKM340" s="50"/>
      <c r="PKN340" s="50"/>
      <c r="PKO340" s="50"/>
      <c r="PKP340" s="50"/>
      <c r="PKQ340" s="50"/>
      <c r="PKR340" s="50"/>
      <c r="PKS340" s="50"/>
      <c r="PKT340" s="50"/>
      <c r="PKU340" s="50"/>
      <c r="PKV340" s="50"/>
      <c r="PKW340" s="50"/>
      <c r="PKX340" s="50"/>
      <c r="PKY340" s="50"/>
      <c r="PKZ340" s="50"/>
      <c r="PLA340" s="50"/>
      <c r="PLB340" s="50"/>
      <c r="PLC340" s="50"/>
      <c r="PLD340" s="50"/>
      <c r="PLE340" s="50"/>
      <c r="PLF340" s="50"/>
      <c r="PLG340" s="50"/>
      <c r="PLH340" s="50"/>
      <c r="PLI340" s="50"/>
      <c r="PLJ340" s="50"/>
      <c r="PLK340" s="50"/>
      <c r="PLL340" s="50"/>
      <c r="PLM340" s="50"/>
      <c r="PLN340" s="50"/>
      <c r="PLO340" s="50"/>
      <c r="PLP340" s="50"/>
      <c r="PLQ340" s="50"/>
      <c r="PLR340" s="50"/>
      <c r="PLS340" s="50"/>
      <c r="PLT340" s="50"/>
      <c r="PLU340" s="50"/>
      <c r="PLV340" s="50"/>
      <c r="PLW340" s="50"/>
      <c r="PLX340" s="50"/>
      <c r="PLY340" s="50"/>
      <c r="PLZ340" s="50"/>
      <c r="PMA340" s="50"/>
      <c r="PMB340" s="50"/>
      <c r="PMC340" s="50"/>
      <c r="PMD340" s="50"/>
      <c r="PME340" s="50"/>
      <c r="PMF340" s="50"/>
      <c r="PMG340" s="50"/>
      <c r="PMH340" s="50"/>
      <c r="PMI340" s="50"/>
      <c r="PMJ340" s="50"/>
      <c r="PMK340" s="50"/>
      <c r="PML340" s="50"/>
      <c r="PMM340" s="50"/>
      <c r="PMN340" s="50"/>
      <c r="PMO340" s="50"/>
      <c r="PMP340" s="50"/>
      <c r="PMQ340" s="50"/>
      <c r="PMR340" s="50"/>
      <c r="PMS340" s="50"/>
      <c r="PMT340" s="50"/>
      <c r="PMU340" s="50"/>
      <c r="PMV340" s="50"/>
      <c r="PMW340" s="50"/>
      <c r="PMX340" s="50"/>
      <c r="PMY340" s="50"/>
      <c r="PMZ340" s="50"/>
      <c r="PNA340" s="50"/>
      <c r="PNB340" s="50"/>
      <c r="PNC340" s="50"/>
      <c r="PND340" s="50"/>
      <c r="PNE340" s="50"/>
      <c r="PNF340" s="50"/>
      <c r="PNG340" s="50"/>
      <c r="PNH340" s="50"/>
      <c r="PNI340" s="50"/>
      <c r="PNJ340" s="50"/>
      <c r="PNK340" s="50"/>
      <c r="PNL340" s="50"/>
      <c r="PNM340" s="50"/>
      <c r="PNN340" s="50"/>
      <c r="PNO340" s="50"/>
      <c r="PNP340" s="50"/>
      <c r="PNQ340" s="50"/>
      <c r="PNR340" s="50"/>
      <c r="PNS340" s="50"/>
      <c r="PNT340" s="50"/>
      <c r="PNU340" s="50"/>
      <c r="PNV340" s="50"/>
      <c r="PNW340" s="50"/>
      <c r="PNX340" s="50"/>
      <c r="PNY340" s="50"/>
      <c r="PNZ340" s="50"/>
      <c r="POA340" s="50"/>
      <c r="POB340" s="50"/>
      <c r="POC340" s="50"/>
      <c r="POD340" s="50"/>
      <c r="POE340" s="50"/>
      <c r="POF340" s="50"/>
      <c r="POG340" s="50"/>
      <c r="POH340" s="50"/>
      <c r="POI340" s="50"/>
      <c r="POJ340" s="50"/>
      <c r="POK340" s="50"/>
      <c r="POL340" s="50"/>
      <c r="POM340" s="50"/>
      <c r="PON340" s="50"/>
      <c r="POO340" s="50"/>
      <c r="POP340" s="50"/>
      <c r="POQ340" s="50"/>
      <c r="POR340" s="50"/>
      <c r="POS340" s="50"/>
      <c r="POT340" s="50"/>
      <c r="POU340" s="50"/>
      <c r="POV340" s="50"/>
      <c r="POW340" s="50"/>
      <c r="POX340" s="50"/>
      <c r="POY340" s="50"/>
      <c r="POZ340" s="50"/>
      <c r="PPA340" s="50"/>
      <c r="PPB340" s="50"/>
      <c r="PPC340" s="50"/>
      <c r="PPD340" s="50"/>
      <c r="PPE340" s="50"/>
      <c r="PPF340" s="50"/>
      <c r="PPG340" s="50"/>
      <c r="PPH340" s="50"/>
      <c r="PPI340" s="50"/>
      <c r="PPJ340" s="50"/>
      <c r="PPK340" s="50"/>
      <c r="PPL340" s="50"/>
      <c r="PPM340" s="50"/>
      <c r="PPN340" s="50"/>
      <c r="PPO340" s="50"/>
      <c r="PPP340" s="50"/>
      <c r="PPQ340" s="50"/>
      <c r="PPR340" s="50"/>
      <c r="PPS340" s="50"/>
      <c r="PPT340" s="50"/>
      <c r="PPU340" s="50"/>
      <c r="PPV340" s="50"/>
      <c r="PPW340" s="50"/>
      <c r="PPX340" s="50"/>
      <c r="PPY340" s="50"/>
      <c r="PPZ340" s="50"/>
      <c r="PQA340" s="50"/>
      <c r="PQB340" s="50"/>
      <c r="PQC340" s="50"/>
      <c r="PQD340" s="50"/>
      <c r="PQE340" s="50"/>
      <c r="PQF340" s="50"/>
      <c r="PQH340" s="50"/>
      <c r="PQJ340" s="50"/>
      <c r="PQK340" s="50"/>
      <c r="PQL340" s="50"/>
      <c r="PQM340" s="50"/>
      <c r="PQN340" s="50"/>
      <c r="PQO340" s="50"/>
      <c r="PQP340" s="50"/>
      <c r="PQQ340" s="50"/>
      <c r="PQV340" s="50"/>
      <c r="PQW340" s="50"/>
      <c r="PQX340" s="50"/>
      <c r="PQY340" s="50"/>
      <c r="PQZ340" s="50"/>
      <c r="PRA340" s="50"/>
      <c r="PRB340" s="50"/>
      <c r="PRC340" s="50"/>
      <c r="PRD340" s="50"/>
      <c r="PRE340" s="50"/>
      <c r="PRF340" s="50"/>
      <c r="PRG340" s="50"/>
      <c r="PRH340" s="50"/>
      <c r="PRI340" s="50"/>
      <c r="PRJ340" s="50"/>
      <c r="PRK340" s="50"/>
      <c r="PRL340" s="50"/>
      <c r="PRM340" s="50"/>
      <c r="PRN340" s="50"/>
      <c r="PRO340" s="50"/>
      <c r="PRP340" s="50"/>
      <c r="PRQ340" s="50"/>
      <c r="PRR340" s="50"/>
      <c r="PRS340" s="50"/>
      <c r="PRT340" s="50"/>
      <c r="PRU340" s="50"/>
      <c r="PRV340" s="50"/>
      <c r="PRW340" s="50"/>
      <c r="PRX340" s="50"/>
      <c r="PRY340" s="50"/>
      <c r="PRZ340" s="50"/>
      <c r="PSA340" s="50"/>
      <c r="PSB340" s="50"/>
      <c r="PSC340" s="50"/>
      <c r="PSD340" s="50"/>
      <c r="PSE340" s="50"/>
      <c r="PSF340" s="50"/>
      <c r="PSG340" s="50"/>
      <c r="PSH340" s="50"/>
      <c r="PSI340" s="50"/>
      <c r="PSJ340" s="50"/>
      <c r="PSK340" s="50"/>
      <c r="PSL340" s="50"/>
      <c r="PSM340" s="50"/>
      <c r="PSN340" s="50"/>
      <c r="PSO340" s="50"/>
      <c r="PSP340" s="50"/>
      <c r="PSQ340" s="50"/>
      <c r="PSR340" s="50"/>
      <c r="PSS340" s="50"/>
      <c r="PST340" s="50"/>
      <c r="PSU340" s="50"/>
      <c r="PSV340" s="50"/>
      <c r="PSW340" s="50"/>
      <c r="PSX340" s="50"/>
      <c r="PSY340" s="50"/>
      <c r="PSZ340" s="50"/>
      <c r="PTA340" s="50"/>
      <c r="PTB340" s="50"/>
      <c r="PTC340" s="50"/>
      <c r="PTD340" s="50"/>
      <c r="PTE340" s="50"/>
      <c r="PTF340" s="50"/>
      <c r="PTG340" s="50"/>
      <c r="PTH340" s="50"/>
      <c r="PTI340" s="50"/>
      <c r="PTJ340" s="50"/>
      <c r="PTK340" s="50"/>
      <c r="PTL340" s="50"/>
      <c r="PTM340" s="50"/>
      <c r="PTN340" s="50"/>
      <c r="PTO340" s="50"/>
      <c r="PTP340" s="50"/>
      <c r="PTQ340" s="50"/>
      <c r="PTR340" s="50"/>
      <c r="PTS340" s="50"/>
      <c r="PTT340" s="50"/>
      <c r="PTU340" s="50"/>
      <c r="PTV340" s="50"/>
      <c r="PTW340" s="50"/>
      <c r="PTX340" s="50"/>
      <c r="PTY340" s="50"/>
      <c r="PTZ340" s="50"/>
      <c r="PUA340" s="50"/>
      <c r="PUB340" s="50"/>
      <c r="PUC340" s="50"/>
      <c r="PUD340" s="50"/>
      <c r="PUE340" s="50"/>
      <c r="PUF340" s="50"/>
      <c r="PUG340" s="50"/>
      <c r="PUH340" s="50"/>
      <c r="PUI340" s="50"/>
      <c r="PUJ340" s="50"/>
      <c r="PUK340" s="50"/>
      <c r="PUL340" s="50"/>
      <c r="PUM340" s="50"/>
      <c r="PUN340" s="50"/>
      <c r="PUO340" s="50"/>
      <c r="PUP340" s="50"/>
      <c r="PUQ340" s="50"/>
      <c r="PUR340" s="50"/>
      <c r="PUS340" s="50"/>
      <c r="PUT340" s="50"/>
      <c r="PUU340" s="50"/>
      <c r="PUV340" s="50"/>
      <c r="PUW340" s="50"/>
      <c r="PUX340" s="50"/>
      <c r="PUY340" s="50"/>
      <c r="PUZ340" s="50"/>
      <c r="PVA340" s="50"/>
      <c r="PVB340" s="50"/>
      <c r="PVC340" s="50"/>
      <c r="PVD340" s="50"/>
      <c r="PVE340" s="50"/>
      <c r="PVF340" s="50"/>
      <c r="PVG340" s="50"/>
      <c r="PVH340" s="50"/>
      <c r="PVI340" s="50"/>
      <c r="PVJ340" s="50"/>
      <c r="PVK340" s="50"/>
      <c r="PVL340" s="50"/>
      <c r="PVM340" s="50"/>
      <c r="PVN340" s="50"/>
      <c r="PVO340" s="50"/>
      <c r="PVP340" s="50"/>
      <c r="PVQ340" s="50"/>
      <c r="PVR340" s="50"/>
      <c r="PVS340" s="50"/>
      <c r="PVT340" s="50"/>
      <c r="PVU340" s="50"/>
      <c r="PVV340" s="50"/>
      <c r="PVW340" s="50"/>
      <c r="PVX340" s="50"/>
      <c r="PVY340" s="50"/>
      <c r="PVZ340" s="50"/>
      <c r="PWA340" s="50"/>
      <c r="PWB340" s="50"/>
      <c r="PWC340" s="50"/>
      <c r="PWD340" s="50"/>
      <c r="PWE340" s="50"/>
      <c r="PWF340" s="50"/>
      <c r="PWG340" s="50"/>
      <c r="PWH340" s="50"/>
      <c r="PWI340" s="50"/>
      <c r="PWJ340" s="50"/>
      <c r="PWK340" s="50"/>
      <c r="PWL340" s="50"/>
      <c r="PWM340" s="50"/>
      <c r="PWN340" s="50"/>
      <c r="PWO340" s="50"/>
      <c r="PWP340" s="50"/>
      <c r="PWQ340" s="50"/>
      <c r="PWR340" s="50"/>
      <c r="PWS340" s="50"/>
      <c r="PWT340" s="50"/>
      <c r="PWU340" s="50"/>
      <c r="PWV340" s="50"/>
      <c r="PWW340" s="50"/>
      <c r="PWX340" s="50"/>
      <c r="PWY340" s="50"/>
      <c r="PWZ340" s="50"/>
      <c r="PXA340" s="50"/>
      <c r="PXB340" s="50"/>
      <c r="PXC340" s="50"/>
      <c r="PXD340" s="50"/>
      <c r="PXE340" s="50"/>
      <c r="PXF340" s="50"/>
      <c r="PXG340" s="50"/>
      <c r="PXH340" s="50"/>
      <c r="PXI340" s="50"/>
      <c r="PXJ340" s="50"/>
      <c r="PXK340" s="50"/>
      <c r="PXL340" s="50"/>
      <c r="PXM340" s="50"/>
      <c r="PXN340" s="50"/>
      <c r="PXO340" s="50"/>
      <c r="PXP340" s="50"/>
      <c r="PXQ340" s="50"/>
      <c r="PXR340" s="50"/>
      <c r="PXS340" s="50"/>
      <c r="PXT340" s="50"/>
      <c r="PXU340" s="50"/>
      <c r="PXV340" s="50"/>
      <c r="PXW340" s="50"/>
      <c r="PXX340" s="50"/>
      <c r="PXY340" s="50"/>
      <c r="PXZ340" s="50"/>
      <c r="PYA340" s="50"/>
      <c r="PYB340" s="50"/>
      <c r="PYC340" s="50"/>
      <c r="PYD340" s="50"/>
      <c r="PYE340" s="50"/>
      <c r="PYF340" s="50"/>
      <c r="PYG340" s="50"/>
      <c r="PYH340" s="50"/>
      <c r="PYI340" s="50"/>
      <c r="PYJ340" s="50"/>
      <c r="PYK340" s="50"/>
      <c r="PYL340" s="50"/>
      <c r="PYM340" s="50"/>
      <c r="PYN340" s="50"/>
      <c r="PYO340" s="50"/>
      <c r="PYP340" s="50"/>
      <c r="PYQ340" s="50"/>
      <c r="PYR340" s="50"/>
      <c r="PYS340" s="50"/>
      <c r="PYT340" s="50"/>
      <c r="PYU340" s="50"/>
      <c r="PYV340" s="50"/>
      <c r="PYW340" s="50"/>
      <c r="PYX340" s="50"/>
      <c r="PYY340" s="50"/>
      <c r="PYZ340" s="50"/>
      <c r="PZA340" s="50"/>
      <c r="PZB340" s="50"/>
      <c r="PZC340" s="50"/>
      <c r="PZD340" s="50"/>
      <c r="PZE340" s="50"/>
      <c r="PZF340" s="50"/>
      <c r="PZG340" s="50"/>
      <c r="PZH340" s="50"/>
      <c r="PZI340" s="50"/>
      <c r="PZJ340" s="50"/>
      <c r="PZK340" s="50"/>
      <c r="PZL340" s="50"/>
      <c r="PZM340" s="50"/>
      <c r="PZN340" s="50"/>
      <c r="PZO340" s="50"/>
      <c r="PZP340" s="50"/>
      <c r="PZQ340" s="50"/>
      <c r="PZR340" s="50"/>
      <c r="PZS340" s="50"/>
      <c r="PZT340" s="50"/>
      <c r="PZU340" s="50"/>
      <c r="PZV340" s="50"/>
      <c r="PZW340" s="50"/>
      <c r="PZX340" s="50"/>
      <c r="PZY340" s="50"/>
      <c r="PZZ340" s="50"/>
      <c r="QAA340" s="50"/>
      <c r="QAB340" s="50"/>
      <c r="QAD340" s="50"/>
      <c r="QAF340" s="50"/>
      <c r="QAG340" s="50"/>
      <c r="QAH340" s="50"/>
      <c r="QAI340" s="50"/>
      <c r="QAJ340" s="50"/>
      <c r="QAK340" s="50"/>
      <c r="QAL340" s="50"/>
      <c r="QAM340" s="50"/>
      <c r="QAR340" s="50"/>
      <c r="QAS340" s="50"/>
      <c r="QAT340" s="50"/>
      <c r="QAU340" s="50"/>
      <c r="QAV340" s="50"/>
      <c r="QAW340" s="50"/>
      <c r="QAX340" s="50"/>
      <c r="QAY340" s="50"/>
      <c r="QAZ340" s="50"/>
      <c r="QBA340" s="50"/>
      <c r="QBB340" s="50"/>
      <c r="QBC340" s="50"/>
      <c r="QBD340" s="50"/>
      <c r="QBE340" s="50"/>
      <c r="QBF340" s="50"/>
      <c r="QBG340" s="50"/>
      <c r="QBH340" s="50"/>
      <c r="QBI340" s="50"/>
      <c r="QBJ340" s="50"/>
      <c r="QBK340" s="50"/>
      <c r="QBL340" s="50"/>
      <c r="QBM340" s="50"/>
      <c r="QBN340" s="50"/>
      <c r="QBO340" s="50"/>
      <c r="QBP340" s="50"/>
      <c r="QBQ340" s="50"/>
      <c r="QBR340" s="50"/>
      <c r="QBS340" s="50"/>
      <c r="QBT340" s="50"/>
      <c r="QBU340" s="50"/>
      <c r="QBV340" s="50"/>
      <c r="QBW340" s="50"/>
      <c r="QBX340" s="50"/>
      <c r="QBY340" s="50"/>
      <c r="QBZ340" s="50"/>
      <c r="QCA340" s="50"/>
      <c r="QCB340" s="50"/>
      <c r="QCC340" s="50"/>
      <c r="QCD340" s="50"/>
      <c r="QCE340" s="50"/>
      <c r="QCF340" s="50"/>
      <c r="QCG340" s="50"/>
      <c r="QCH340" s="50"/>
      <c r="QCI340" s="50"/>
      <c r="QCJ340" s="50"/>
      <c r="QCK340" s="50"/>
      <c r="QCL340" s="50"/>
      <c r="QCM340" s="50"/>
      <c r="QCN340" s="50"/>
      <c r="QCO340" s="50"/>
      <c r="QCP340" s="50"/>
      <c r="QCQ340" s="50"/>
      <c r="QCR340" s="50"/>
      <c r="QCS340" s="50"/>
      <c r="QCT340" s="50"/>
      <c r="QCU340" s="50"/>
      <c r="QCV340" s="50"/>
      <c r="QCW340" s="50"/>
      <c r="QCX340" s="50"/>
      <c r="QCY340" s="50"/>
      <c r="QCZ340" s="50"/>
      <c r="QDA340" s="50"/>
      <c r="QDB340" s="50"/>
      <c r="QDC340" s="50"/>
      <c r="QDD340" s="50"/>
      <c r="QDE340" s="50"/>
      <c r="QDF340" s="50"/>
      <c r="QDG340" s="50"/>
      <c r="QDH340" s="50"/>
      <c r="QDI340" s="50"/>
      <c r="QDJ340" s="50"/>
      <c r="QDK340" s="50"/>
      <c r="QDL340" s="50"/>
      <c r="QDM340" s="50"/>
      <c r="QDN340" s="50"/>
      <c r="QDO340" s="50"/>
      <c r="QDP340" s="50"/>
      <c r="QDQ340" s="50"/>
      <c r="QDR340" s="50"/>
      <c r="QDS340" s="50"/>
      <c r="QDT340" s="50"/>
      <c r="QDU340" s="50"/>
      <c r="QDV340" s="50"/>
      <c r="QDW340" s="50"/>
      <c r="QDX340" s="50"/>
      <c r="QDY340" s="50"/>
      <c r="QDZ340" s="50"/>
      <c r="QEA340" s="50"/>
      <c r="QEB340" s="50"/>
      <c r="QEC340" s="50"/>
      <c r="QED340" s="50"/>
      <c r="QEE340" s="50"/>
      <c r="QEF340" s="50"/>
      <c r="QEG340" s="50"/>
      <c r="QEH340" s="50"/>
      <c r="QEI340" s="50"/>
      <c r="QEJ340" s="50"/>
      <c r="QEK340" s="50"/>
      <c r="QEL340" s="50"/>
      <c r="QEM340" s="50"/>
      <c r="QEN340" s="50"/>
      <c r="QEO340" s="50"/>
      <c r="QEP340" s="50"/>
      <c r="QEQ340" s="50"/>
      <c r="QER340" s="50"/>
      <c r="QES340" s="50"/>
      <c r="QET340" s="50"/>
      <c r="QEU340" s="50"/>
      <c r="QEV340" s="50"/>
      <c r="QEW340" s="50"/>
      <c r="QEX340" s="50"/>
      <c r="QEY340" s="50"/>
      <c r="QEZ340" s="50"/>
      <c r="QFA340" s="50"/>
      <c r="QFB340" s="50"/>
      <c r="QFC340" s="50"/>
      <c r="QFD340" s="50"/>
      <c r="QFE340" s="50"/>
      <c r="QFF340" s="50"/>
      <c r="QFG340" s="50"/>
      <c r="QFH340" s="50"/>
      <c r="QFI340" s="50"/>
      <c r="QFJ340" s="50"/>
      <c r="QFK340" s="50"/>
      <c r="QFL340" s="50"/>
      <c r="QFM340" s="50"/>
      <c r="QFN340" s="50"/>
      <c r="QFO340" s="50"/>
      <c r="QFP340" s="50"/>
      <c r="QFQ340" s="50"/>
      <c r="QFR340" s="50"/>
      <c r="QFS340" s="50"/>
      <c r="QFT340" s="50"/>
      <c r="QFU340" s="50"/>
      <c r="QFV340" s="50"/>
      <c r="QFW340" s="50"/>
      <c r="QFX340" s="50"/>
      <c r="QFY340" s="50"/>
      <c r="QFZ340" s="50"/>
      <c r="QGA340" s="50"/>
      <c r="QGB340" s="50"/>
      <c r="QGC340" s="50"/>
      <c r="QGD340" s="50"/>
      <c r="QGE340" s="50"/>
      <c r="QGF340" s="50"/>
      <c r="QGG340" s="50"/>
      <c r="QGH340" s="50"/>
      <c r="QGI340" s="50"/>
      <c r="QGJ340" s="50"/>
      <c r="QGK340" s="50"/>
      <c r="QGL340" s="50"/>
      <c r="QGM340" s="50"/>
      <c r="QGN340" s="50"/>
      <c r="QGO340" s="50"/>
      <c r="QGP340" s="50"/>
      <c r="QGQ340" s="50"/>
      <c r="QGR340" s="50"/>
      <c r="QGS340" s="50"/>
      <c r="QGT340" s="50"/>
      <c r="QGU340" s="50"/>
      <c r="QGV340" s="50"/>
      <c r="QGW340" s="50"/>
      <c r="QGX340" s="50"/>
      <c r="QGY340" s="50"/>
      <c r="QGZ340" s="50"/>
      <c r="QHA340" s="50"/>
      <c r="QHB340" s="50"/>
      <c r="QHC340" s="50"/>
      <c r="QHD340" s="50"/>
      <c r="QHE340" s="50"/>
      <c r="QHF340" s="50"/>
      <c r="QHG340" s="50"/>
      <c r="QHH340" s="50"/>
      <c r="QHI340" s="50"/>
      <c r="QHJ340" s="50"/>
      <c r="QHK340" s="50"/>
      <c r="QHL340" s="50"/>
      <c r="QHM340" s="50"/>
      <c r="QHN340" s="50"/>
      <c r="QHO340" s="50"/>
      <c r="QHP340" s="50"/>
      <c r="QHQ340" s="50"/>
      <c r="QHR340" s="50"/>
      <c r="QHS340" s="50"/>
      <c r="QHT340" s="50"/>
      <c r="QHU340" s="50"/>
      <c r="QHV340" s="50"/>
      <c r="QHW340" s="50"/>
      <c r="QHX340" s="50"/>
      <c r="QHY340" s="50"/>
      <c r="QHZ340" s="50"/>
      <c r="QIA340" s="50"/>
      <c r="QIB340" s="50"/>
      <c r="QIC340" s="50"/>
      <c r="QID340" s="50"/>
      <c r="QIE340" s="50"/>
      <c r="QIF340" s="50"/>
      <c r="QIG340" s="50"/>
      <c r="QIH340" s="50"/>
      <c r="QII340" s="50"/>
      <c r="QIJ340" s="50"/>
      <c r="QIK340" s="50"/>
      <c r="QIL340" s="50"/>
      <c r="QIM340" s="50"/>
      <c r="QIN340" s="50"/>
      <c r="QIO340" s="50"/>
      <c r="QIP340" s="50"/>
      <c r="QIQ340" s="50"/>
      <c r="QIR340" s="50"/>
      <c r="QIS340" s="50"/>
      <c r="QIT340" s="50"/>
      <c r="QIU340" s="50"/>
      <c r="QIV340" s="50"/>
      <c r="QIW340" s="50"/>
      <c r="QIX340" s="50"/>
      <c r="QIY340" s="50"/>
      <c r="QIZ340" s="50"/>
      <c r="QJA340" s="50"/>
      <c r="QJB340" s="50"/>
      <c r="QJC340" s="50"/>
      <c r="QJD340" s="50"/>
      <c r="QJE340" s="50"/>
      <c r="QJF340" s="50"/>
      <c r="QJG340" s="50"/>
      <c r="QJH340" s="50"/>
      <c r="QJI340" s="50"/>
      <c r="QJJ340" s="50"/>
      <c r="QJK340" s="50"/>
      <c r="QJL340" s="50"/>
      <c r="QJM340" s="50"/>
      <c r="QJN340" s="50"/>
      <c r="QJO340" s="50"/>
      <c r="QJP340" s="50"/>
      <c r="QJQ340" s="50"/>
      <c r="QJR340" s="50"/>
      <c r="QJS340" s="50"/>
      <c r="QJT340" s="50"/>
      <c r="QJU340" s="50"/>
      <c r="QJV340" s="50"/>
      <c r="QJW340" s="50"/>
      <c r="QJX340" s="50"/>
      <c r="QJZ340" s="50"/>
      <c r="QKB340" s="50"/>
      <c r="QKC340" s="50"/>
      <c r="QKD340" s="50"/>
      <c r="QKE340" s="50"/>
      <c r="QKF340" s="50"/>
      <c r="QKG340" s="50"/>
      <c r="QKH340" s="50"/>
      <c r="QKI340" s="50"/>
      <c r="QKN340" s="50"/>
      <c r="QKO340" s="50"/>
      <c r="QKP340" s="50"/>
      <c r="QKQ340" s="50"/>
      <c r="QKR340" s="50"/>
      <c r="QKS340" s="50"/>
      <c r="QKT340" s="50"/>
      <c r="QKU340" s="50"/>
      <c r="QKV340" s="50"/>
      <c r="QKW340" s="50"/>
      <c r="QKX340" s="50"/>
      <c r="QKY340" s="50"/>
      <c r="QKZ340" s="50"/>
      <c r="QLA340" s="50"/>
      <c r="QLB340" s="50"/>
      <c r="QLC340" s="50"/>
      <c r="QLD340" s="50"/>
      <c r="QLE340" s="50"/>
      <c r="QLF340" s="50"/>
      <c r="QLG340" s="50"/>
      <c r="QLH340" s="50"/>
      <c r="QLI340" s="50"/>
      <c r="QLJ340" s="50"/>
      <c r="QLK340" s="50"/>
      <c r="QLL340" s="50"/>
      <c r="QLM340" s="50"/>
      <c r="QLN340" s="50"/>
      <c r="QLO340" s="50"/>
      <c r="QLP340" s="50"/>
      <c r="QLQ340" s="50"/>
      <c r="QLR340" s="50"/>
      <c r="QLS340" s="50"/>
      <c r="QLT340" s="50"/>
      <c r="QLU340" s="50"/>
      <c r="QLV340" s="50"/>
      <c r="QLW340" s="50"/>
      <c r="QLX340" s="50"/>
      <c r="QLY340" s="50"/>
      <c r="QLZ340" s="50"/>
      <c r="QMA340" s="50"/>
      <c r="QMB340" s="50"/>
      <c r="QMC340" s="50"/>
      <c r="QMD340" s="50"/>
      <c r="QME340" s="50"/>
      <c r="QMF340" s="50"/>
      <c r="QMG340" s="50"/>
      <c r="QMH340" s="50"/>
      <c r="QMI340" s="50"/>
      <c r="QMJ340" s="50"/>
      <c r="QMK340" s="50"/>
      <c r="QML340" s="50"/>
      <c r="QMM340" s="50"/>
      <c r="QMN340" s="50"/>
      <c r="QMO340" s="50"/>
      <c r="QMP340" s="50"/>
      <c r="QMQ340" s="50"/>
      <c r="QMR340" s="50"/>
      <c r="QMS340" s="50"/>
      <c r="QMT340" s="50"/>
      <c r="QMU340" s="50"/>
      <c r="QMV340" s="50"/>
      <c r="QMW340" s="50"/>
      <c r="QMX340" s="50"/>
      <c r="QMY340" s="50"/>
      <c r="QMZ340" s="50"/>
      <c r="QNA340" s="50"/>
      <c r="QNB340" s="50"/>
      <c r="QNC340" s="50"/>
      <c r="QND340" s="50"/>
      <c r="QNE340" s="50"/>
      <c r="QNF340" s="50"/>
      <c r="QNG340" s="50"/>
      <c r="QNH340" s="50"/>
      <c r="QNI340" s="50"/>
      <c r="QNJ340" s="50"/>
      <c r="QNK340" s="50"/>
      <c r="QNL340" s="50"/>
      <c r="QNM340" s="50"/>
      <c r="QNN340" s="50"/>
      <c r="QNO340" s="50"/>
      <c r="QNP340" s="50"/>
      <c r="QNQ340" s="50"/>
      <c r="QNR340" s="50"/>
      <c r="QNS340" s="50"/>
      <c r="QNT340" s="50"/>
      <c r="QNU340" s="50"/>
      <c r="QNV340" s="50"/>
      <c r="QNW340" s="50"/>
      <c r="QNX340" s="50"/>
      <c r="QNY340" s="50"/>
      <c r="QNZ340" s="50"/>
      <c r="QOA340" s="50"/>
      <c r="QOB340" s="50"/>
      <c r="QOC340" s="50"/>
      <c r="QOD340" s="50"/>
      <c r="QOE340" s="50"/>
      <c r="QOF340" s="50"/>
      <c r="QOG340" s="50"/>
      <c r="QOH340" s="50"/>
      <c r="QOI340" s="50"/>
      <c r="QOJ340" s="50"/>
      <c r="QOK340" s="50"/>
      <c r="QOL340" s="50"/>
      <c r="QOM340" s="50"/>
      <c r="QON340" s="50"/>
      <c r="QOO340" s="50"/>
      <c r="QOP340" s="50"/>
      <c r="QOQ340" s="50"/>
      <c r="QOR340" s="50"/>
      <c r="QOS340" s="50"/>
      <c r="QOT340" s="50"/>
      <c r="QOU340" s="50"/>
      <c r="QOV340" s="50"/>
      <c r="QOW340" s="50"/>
      <c r="QOX340" s="50"/>
      <c r="QOY340" s="50"/>
      <c r="QOZ340" s="50"/>
      <c r="QPA340" s="50"/>
      <c r="QPB340" s="50"/>
      <c r="QPC340" s="50"/>
      <c r="QPD340" s="50"/>
      <c r="QPE340" s="50"/>
      <c r="QPF340" s="50"/>
      <c r="QPG340" s="50"/>
      <c r="QPH340" s="50"/>
      <c r="QPI340" s="50"/>
      <c r="QPJ340" s="50"/>
      <c r="QPK340" s="50"/>
      <c r="QPL340" s="50"/>
      <c r="QPM340" s="50"/>
      <c r="QPN340" s="50"/>
      <c r="QPO340" s="50"/>
      <c r="QPP340" s="50"/>
      <c r="QPQ340" s="50"/>
      <c r="QPR340" s="50"/>
      <c r="QPS340" s="50"/>
      <c r="QPT340" s="50"/>
      <c r="QPU340" s="50"/>
      <c r="QPV340" s="50"/>
      <c r="QPW340" s="50"/>
      <c r="QPX340" s="50"/>
      <c r="QPY340" s="50"/>
      <c r="QPZ340" s="50"/>
      <c r="QQA340" s="50"/>
      <c r="QQB340" s="50"/>
      <c r="QQC340" s="50"/>
      <c r="QQD340" s="50"/>
      <c r="QQE340" s="50"/>
      <c r="QQF340" s="50"/>
      <c r="QQG340" s="50"/>
      <c r="QQH340" s="50"/>
      <c r="QQI340" s="50"/>
      <c r="QQJ340" s="50"/>
      <c r="QQK340" s="50"/>
      <c r="QQL340" s="50"/>
      <c r="QQM340" s="50"/>
      <c r="QQN340" s="50"/>
      <c r="QQO340" s="50"/>
      <c r="QQP340" s="50"/>
      <c r="QQQ340" s="50"/>
      <c r="QQR340" s="50"/>
      <c r="QQS340" s="50"/>
      <c r="QQT340" s="50"/>
      <c r="QQU340" s="50"/>
      <c r="QQV340" s="50"/>
      <c r="QQW340" s="50"/>
      <c r="QQX340" s="50"/>
      <c r="QQY340" s="50"/>
      <c r="QQZ340" s="50"/>
      <c r="QRA340" s="50"/>
      <c r="QRB340" s="50"/>
      <c r="QRC340" s="50"/>
      <c r="QRD340" s="50"/>
      <c r="QRE340" s="50"/>
      <c r="QRF340" s="50"/>
      <c r="QRG340" s="50"/>
      <c r="QRH340" s="50"/>
      <c r="QRI340" s="50"/>
      <c r="QRJ340" s="50"/>
      <c r="QRK340" s="50"/>
      <c r="QRL340" s="50"/>
      <c r="QRM340" s="50"/>
      <c r="QRN340" s="50"/>
      <c r="QRO340" s="50"/>
      <c r="QRP340" s="50"/>
      <c r="QRQ340" s="50"/>
      <c r="QRR340" s="50"/>
      <c r="QRS340" s="50"/>
      <c r="QRT340" s="50"/>
      <c r="QRU340" s="50"/>
      <c r="QRV340" s="50"/>
      <c r="QRW340" s="50"/>
      <c r="QRX340" s="50"/>
      <c r="QRY340" s="50"/>
      <c r="QRZ340" s="50"/>
      <c r="QSA340" s="50"/>
      <c r="QSB340" s="50"/>
      <c r="QSC340" s="50"/>
      <c r="QSD340" s="50"/>
      <c r="QSE340" s="50"/>
      <c r="QSF340" s="50"/>
      <c r="QSG340" s="50"/>
      <c r="QSH340" s="50"/>
      <c r="QSI340" s="50"/>
      <c r="QSJ340" s="50"/>
      <c r="QSK340" s="50"/>
      <c r="QSL340" s="50"/>
      <c r="QSM340" s="50"/>
      <c r="QSN340" s="50"/>
      <c r="QSO340" s="50"/>
      <c r="QSP340" s="50"/>
      <c r="QSQ340" s="50"/>
      <c r="QSR340" s="50"/>
      <c r="QSS340" s="50"/>
      <c r="QST340" s="50"/>
      <c r="QSU340" s="50"/>
      <c r="QSV340" s="50"/>
      <c r="QSW340" s="50"/>
      <c r="QSX340" s="50"/>
      <c r="QSY340" s="50"/>
      <c r="QSZ340" s="50"/>
      <c r="QTA340" s="50"/>
      <c r="QTB340" s="50"/>
      <c r="QTC340" s="50"/>
      <c r="QTD340" s="50"/>
      <c r="QTE340" s="50"/>
      <c r="QTF340" s="50"/>
      <c r="QTG340" s="50"/>
      <c r="QTH340" s="50"/>
      <c r="QTI340" s="50"/>
      <c r="QTJ340" s="50"/>
      <c r="QTK340" s="50"/>
      <c r="QTL340" s="50"/>
      <c r="QTM340" s="50"/>
      <c r="QTN340" s="50"/>
      <c r="QTO340" s="50"/>
      <c r="QTP340" s="50"/>
      <c r="QTQ340" s="50"/>
      <c r="QTR340" s="50"/>
      <c r="QTS340" s="50"/>
      <c r="QTT340" s="50"/>
      <c r="QTV340" s="50"/>
      <c r="QTX340" s="50"/>
      <c r="QTY340" s="50"/>
      <c r="QTZ340" s="50"/>
      <c r="QUA340" s="50"/>
      <c r="QUB340" s="50"/>
      <c r="QUC340" s="50"/>
      <c r="QUD340" s="50"/>
      <c r="QUE340" s="50"/>
      <c r="QUJ340" s="50"/>
      <c r="QUK340" s="50"/>
      <c r="QUL340" s="50"/>
      <c r="QUM340" s="50"/>
      <c r="QUN340" s="50"/>
      <c r="QUO340" s="50"/>
      <c r="QUP340" s="50"/>
      <c r="QUQ340" s="50"/>
      <c r="QUR340" s="50"/>
      <c r="QUS340" s="50"/>
      <c r="QUT340" s="50"/>
      <c r="QUU340" s="50"/>
      <c r="QUV340" s="50"/>
      <c r="QUW340" s="50"/>
      <c r="QUX340" s="50"/>
      <c r="QUY340" s="50"/>
      <c r="QUZ340" s="50"/>
      <c r="QVA340" s="50"/>
      <c r="QVB340" s="50"/>
      <c r="QVC340" s="50"/>
      <c r="QVD340" s="50"/>
      <c r="QVE340" s="50"/>
      <c r="QVF340" s="50"/>
      <c r="QVG340" s="50"/>
      <c r="QVH340" s="50"/>
      <c r="QVI340" s="50"/>
      <c r="QVJ340" s="50"/>
      <c r="QVK340" s="50"/>
      <c r="QVL340" s="50"/>
      <c r="QVM340" s="50"/>
      <c r="QVN340" s="50"/>
      <c r="QVO340" s="50"/>
      <c r="QVP340" s="50"/>
      <c r="QVQ340" s="50"/>
      <c r="QVR340" s="50"/>
      <c r="QVS340" s="50"/>
      <c r="QVT340" s="50"/>
      <c r="QVU340" s="50"/>
      <c r="QVV340" s="50"/>
      <c r="QVW340" s="50"/>
      <c r="QVX340" s="50"/>
      <c r="QVY340" s="50"/>
      <c r="QVZ340" s="50"/>
      <c r="QWA340" s="50"/>
      <c r="QWB340" s="50"/>
      <c r="QWC340" s="50"/>
      <c r="QWD340" s="50"/>
      <c r="QWE340" s="50"/>
      <c r="QWF340" s="50"/>
      <c r="QWG340" s="50"/>
      <c r="QWH340" s="50"/>
      <c r="QWI340" s="50"/>
      <c r="QWJ340" s="50"/>
      <c r="QWK340" s="50"/>
      <c r="QWL340" s="50"/>
      <c r="QWM340" s="50"/>
      <c r="QWN340" s="50"/>
      <c r="QWO340" s="50"/>
      <c r="QWP340" s="50"/>
      <c r="QWQ340" s="50"/>
      <c r="QWR340" s="50"/>
      <c r="QWS340" s="50"/>
      <c r="QWT340" s="50"/>
      <c r="QWU340" s="50"/>
      <c r="QWV340" s="50"/>
      <c r="QWW340" s="50"/>
      <c r="QWX340" s="50"/>
      <c r="QWY340" s="50"/>
      <c r="QWZ340" s="50"/>
      <c r="QXA340" s="50"/>
      <c r="QXB340" s="50"/>
      <c r="QXC340" s="50"/>
      <c r="QXD340" s="50"/>
      <c r="QXE340" s="50"/>
      <c r="QXF340" s="50"/>
      <c r="QXG340" s="50"/>
      <c r="QXH340" s="50"/>
      <c r="QXI340" s="50"/>
      <c r="QXJ340" s="50"/>
      <c r="QXK340" s="50"/>
      <c r="QXL340" s="50"/>
      <c r="QXM340" s="50"/>
      <c r="QXN340" s="50"/>
      <c r="QXO340" s="50"/>
      <c r="QXP340" s="50"/>
      <c r="QXQ340" s="50"/>
      <c r="QXR340" s="50"/>
      <c r="QXS340" s="50"/>
      <c r="QXT340" s="50"/>
      <c r="QXU340" s="50"/>
      <c r="QXV340" s="50"/>
      <c r="QXW340" s="50"/>
      <c r="QXX340" s="50"/>
      <c r="QXY340" s="50"/>
      <c r="QXZ340" s="50"/>
      <c r="QYA340" s="50"/>
      <c r="QYB340" s="50"/>
      <c r="QYC340" s="50"/>
      <c r="QYD340" s="50"/>
      <c r="QYE340" s="50"/>
      <c r="QYF340" s="50"/>
      <c r="QYG340" s="50"/>
      <c r="QYH340" s="50"/>
      <c r="QYI340" s="50"/>
      <c r="QYJ340" s="50"/>
      <c r="QYK340" s="50"/>
      <c r="QYL340" s="50"/>
      <c r="QYM340" s="50"/>
      <c r="QYN340" s="50"/>
      <c r="QYO340" s="50"/>
      <c r="QYP340" s="50"/>
      <c r="QYQ340" s="50"/>
      <c r="QYR340" s="50"/>
      <c r="QYS340" s="50"/>
      <c r="QYT340" s="50"/>
      <c r="QYU340" s="50"/>
      <c r="QYV340" s="50"/>
      <c r="QYW340" s="50"/>
      <c r="QYX340" s="50"/>
      <c r="QYY340" s="50"/>
      <c r="QYZ340" s="50"/>
      <c r="QZA340" s="50"/>
      <c r="QZB340" s="50"/>
      <c r="QZC340" s="50"/>
      <c r="QZD340" s="50"/>
      <c r="QZE340" s="50"/>
      <c r="QZF340" s="50"/>
      <c r="QZG340" s="50"/>
      <c r="QZH340" s="50"/>
      <c r="QZI340" s="50"/>
      <c r="QZJ340" s="50"/>
      <c r="QZK340" s="50"/>
      <c r="QZL340" s="50"/>
      <c r="QZM340" s="50"/>
      <c r="QZN340" s="50"/>
      <c r="QZO340" s="50"/>
      <c r="QZP340" s="50"/>
      <c r="QZQ340" s="50"/>
      <c r="QZR340" s="50"/>
      <c r="QZS340" s="50"/>
      <c r="QZT340" s="50"/>
      <c r="QZU340" s="50"/>
      <c r="QZV340" s="50"/>
      <c r="QZW340" s="50"/>
      <c r="QZX340" s="50"/>
      <c r="QZY340" s="50"/>
      <c r="QZZ340" s="50"/>
      <c r="RAA340" s="50"/>
      <c r="RAB340" s="50"/>
      <c r="RAC340" s="50"/>
      <c r="RAD340" s="50"/>
      <c r="RAE340" s="50"/>
      <c r="RAF340" s="50"/>
      <c r="RAG340" s="50"/>
      <c r="RAH340" s="50"/>
      <c r="RAI340" s="50"/>
      <c r="RAJ340" s="50"/>
      <c r="RAK340" s="50"/>
      <c r="RAL340" s="50"/>
      <c r="RAM340" s="50"/>
      <c r="RAN340" s="50"/>
      <c r="RAO340" s="50"/>
      <c r="RAP340" s="50"/>
      <c r="RAQ340" s="50"/>
      <c r="RAR340" s="50"/>
      <c r="RAS340" s="50"/>
      <c r="RAT340" s="50"/>
      <c r="RAU340" s="50"/>
      <c r="RAV340" s="50"/>
      <c r="RAW340" s="50"/>
      <c r="RAX340" s="50"/>
      <c r="RAY340" s="50"/>
      <c r="RAZ340" s="50"/>
      <c r="RBA340" s="50"/>
      <c r="RBB340" s="50"/>
      <c r="RBC340" s="50"/>
      <c r="RBD340" s="50"/>
      <c r="RBE340" s="50"/>
      <c r="RBF340" s="50"/>
      <c r="RBG340" s="50"/>
      <c r="RBH340" s="50"/>
      <c r="RBI340" s="50"/>
      <c r="RBJ340" s="50"/>
      <c r="RBK340" s="50"/>
      <c r="RBL340" s="50"/>
      <c r="RBM340" s="50"/>
      <c r="RBN340" s="50"/>
      <c r="RBO340" s="50"/>
      <c r="RBP340" s="50"/>
      <c r="RBQ340" s="50"/>
      <c r="RBR340" s="50"/>
      <c r="RBS340" s="50"/>
      <c r="RBT340" s="50"/>
      <c r="RBU340" s="50"/>
      <c r="RBV340" s="50"/>
      <c r="RBW340" s="50"/>
      <c r="RBX340" s="50"/>
      <c r="RBY340" s="50"/>
      <c r="RBZ340" s="50"/>
      <c r="RCA340" s="50"/>
      <c r="RCB340" s="50"/>
      <c r="RCC340" s="50"/>
      <c r="RCD340" s="50"/>
      <c r="RCE340" s="50"/>
      <c r="RCF340" s="50"/>
      <c r="RCG340" s="50"/>
      <c r="RCH340" s="50"/>
      <c r="RCI340" s="50"/>
      <c r="RCJ340" s="50"/>
      <c r="RCK340" s="50"/>
      <c r="RCL340" s="50"/>
      <c r="RCM340" s="50"/>
      <c r="RCN340" s="50"/>
      <c r="RCO340" s="50"/>
      <c r="RCP340" s="50"/>
      <c r="RCQ340" s="50"/>
      <c r="RCR340" s="50"/>
      <c r="RCS340" s="50"/>
      <c r="RCT340" s="50"/>
      <c r="RCU340" s="50"/>
      <c r="RCV340" s="50"/>
      <c r="RCW340" s="50"/>
      <c r="RCX340" s="50"/>
      <c r="RCY340" s="50"/>
      <c r="RCZ340" s="50"/>
      <c r="RDA340" s="50"/>
      <c r="RDB340" s="50"/>
      <c r="RDC340" s="50"/>
      <c r="RDD340" s="50"/>
      <c r="RDE340" s="50"/>
      <c r="RDF340" s="50"/>
      <c r="RDG340" s="50"/>
      <c r="RDH340" s="50"/>
      <c r="RDI340" s="50"/>
      <c r="RDJ340" s="50"/>
      <c r="RDK340" s="50"/>
      <c r="RDL340" s="50"/>
      <c r="RDM340" s="50"/>
      <c r="RDN340" s="50"/>
      <c r="RDO340" s="50"/>
      <c r="RDP340" s="50"/>
      <c r="RDR340" s="50"/>
      <c r="RDT340" s="50"/>
      <c r="RDU340" s="50"/>
      <c r="RDV340" s="50"/>
      <c r="RDW340" s="50"/>
      <c r="RDX340" s="50"/>
      <c r="RDY340" s="50"/>
      <c r="RDZ340" s="50"/>
      <c r="REA340" s="50"/>
      <c r="REF340" s="50"/>
      <c r="REG340" s="50"/>
      <c r="REH340" s="50"/>
      <c r="REI340" s="50"/>
      <c r="REJ340" s="50"/>
      <c r="REK340" s="50"/>
      <c r="REL340" s="50"/>
      <c r="REM340" s="50"/>
      <c r="REN340" s="50"/>
      <c r="REO340" s="50"/>
      <c r="REP340" s="50"/>
      <c r="REQ340" s="50"/>
      <c r="RER340" s="50"/>
      <c r="RES340" s="50"/>
      <c r="RET340" s="50"/>
      <c r="REU340" s="50"/>
      <c r="REV340" s="50"/>
      <c r="REW340" s="50"/>
      <c r="REX340" s="50"/>
      <c r="REY340" s="50"/>
      <c r="REZ340" s="50"/>
      <c r="RFA340" s="50"/>
      <c r="RFB340" s="50"/>
      <c r="RFC340" s="50"/>
      <c r="RFD340" s="50"/>
      <c r="RFE340" s="50"/>
      <c r="RFF340" s="50"/>
      <c r="RFG340" s="50"/>
      <c r="RFH340" s="50"/>
      <c r="RFI340" s="50"/>
      <c r="RFJ340" s="50"/>
      <c r="RFK340" s="50"/>
      <c r="RFL340" s="50"/>
      <c r="RFM340" s="50"/>
      <c r="RFN340" s="50"/>
      <c r="RFO340" s="50"/>
      <c r="RFP340" s="50"/>
      <c r="RFQ340" s="50"/>
      <c r="RFR340" s="50"/>
      <c r="RFS340" s="50"/>
      <c r="RFT340" s="50"/>
      <c r="RFU340" s="50"/>
      <c r="RFV340" s="50"/>
      <c r="RFW340" s="50"/>
      <c r="RFX340" s="50"/>
      <c r="RFY340" s="50"/>
      <c r="RFZ340" s="50"/>
      <c r="RGA340" s="50"/>
      <c r="RGB340" s="50"/>
      <c r="RGC340" s="50"/>
      <c r="RGD340" s="50"/>
      <c r="RGE340" s="50"/>
      <c r="RGF340" s="50"/>
      <c r="RGG340" s="50"/>
      <c r="RGH340" s="50"/>
      <c r="RGI340" s="50"/>
      <c r="RGJ340" s="50"/>
      <c r="RGK340" s="50"/>
      <c r="RGL340" s="50"/>
      <c r="RGM340" s="50"/>
      <c r="RGN340" s="50"/>
      <c r="RGO340" s="50"/>
      <c r="RGP340" s="50"/>
      <c r="RGQ340" s="50"/>
      <c r="RGR340" s="50"/>
      <c r="RGS340" s="50"/>
      <c r="RGT340" s="50"/>
      <c r="RGU340" s="50"/>
      <c r="RGV340" s="50"/>
      <c r="RGW340" s="50"/>
      <c r="RGX340" s="50"/>
      <c r="RGY340" s="50"/>
      <c r="RGZ340" s="50"/>
      <c r="RHA340" s="50"/>
      <c r="RHB340" s="50"/>
      <c r="RHC340" s="50"/>
      <c r="RHD340" s="50"/>
      <c r="RHE340" s="50"/>
      <c r="RHF340" s="50"/>
      <c r="RHG340" s="50"/>
      <c r="RHH340" s="50"/>
      <c r="RHI340" s="50"/>
      <c r="RHJ340" s="50"/>
      <c r="RHK340" s="50"/>
      <c r="RHL340" s="50"/>
      <c r="RHM340" s="50"/>
      <c r="RHN340" s="50"/>
      <c r="RHO340" s="50"/>
      <c r="RHP340" s="50"/>
      <c r="RHQ340" s="50"/>
      <c r="RHR340" s="50"/>
      <c r="RHS340" s="50"/>
      <c r="RHT340" s="50"/>
      <c r="RHU340" s="50"/>
      <c r="RHV340" s="50"/>
      <c r="RHW340" s="50"/>
      <c r="RHX340" s="50"/>
      <c r="RHY340" s="50"/>
      <c r="RHZ340" s="50"/>
      <c r="RIA340" s="50"/>
      <c r="RIB340" s="50"/>
      <c r="RIC340" s="50"/>
      <c r="RID340" s="50"/>
      <c r="RIE340" s="50"/>
      <c r="RIF340" s="50"/>
      <c r="RIG340" s="50"/>
      <c r="RIH340" s="50"/>
      <c r="RII340" s="50"/>
      <c r="RIJ340" s="50"/>
      <c r="RIK340" s="50"/>
      <c r="RIL340" s="50"/>
      <c r="RIM340" s="50"/>
      <c r="RIN340" s="50"/>
      <c r="RIO340" s="50"/>
      <c r="RIP340" s="50"/>
      <c r="RIQ340" s="50"/>
      <c r="RIR340" s="50"/>
      <c r="RIS340" s="50"/>
      <c r="RIT340" s="50"/>
      <c r="RIU340" s="50"/>
      <c r="RIV340" s="50"/>
      <c r="RIW340" s="50"/>
      <c r="RIX340" s="50"/>
      <c r="RIY340" s="50"/>
      <c r="RIZ340" s="50"/>
      <c r="RJA340" s="50"/>
      <c r="RJB340" s="50"/>
      <c r="RJC340" s="50"/>
      <c r="RJD340" s="50"/>
      <c r="RJE340" s="50"/>
      <c r="RJF340" s="50"/>
      <c r="RJG340" s="50"/>
      <c r="RJH340" s="50"/>
      <c r="RJI340" s="50"/>
      <c r="RJJ340" s="50"/>
      <c r="RJK340" s="50"/>
      <c r="RJL340" s="50"/>
      <c r="RJM340" s="50"/>
      <c r="RJN340" s="50"/>
      <c r="RJO340" s="50"/>
      <c r="RJP340" s="50"/>
      <c r="RJQ340" s="50"/>
      <c r="RJR340" s="50"/>
      <c r="RJS340" s="50"/>
      <c r="RJT340" s="50"/>
      <c r="RJU340" s="50"/>
      <c r="RJV340" s="50"/>
      <c r="RJW340" s="50"/>
      <c r="RJX340" s="50"/>
      <c r="RJY340" s="50"/>
      <c r="RJZ340" s="50"/>
      <c r="RKA340" s="50"/>
      <c r="RKB340" s="50"/>
      <c r="RKC340" s="50"/>
      <c r="RKD340" s="50"/>
      <c r="RKE340" s="50"/>
      <c r="RKF340" s="50"/>
      <c r="RKG340" s="50"/>
      <c r="RKH340" s="50"/>
      <c r="RKI340" s="50"/>
      <c r="RKJ340" s="50"/>
      <c r="RKK340" s="50"/>
      <c r="RKL340" s="50"/>
      <c r="RKM340" s="50"/>
      <c r="RKN340" s="50"/>
      <c r="RKO340" s="50"/>
      <c r="RKP340" s="50"/>
      <c r="RKQ340" s="50"/>
      <c r="RKR340" s="50"/>
      <c r="RKS340" s="50"/>
      <c r="RKT340" s="50"/>
      <c r="RKU340" s="50"/>
      <c r="RKV340" s="50"/>
      <c r="RKW340" s="50"/>
      <c r="RKX340" s="50"/>
      <c r="RKY340" s="50"/>
      <c r="RKZ340" s="50"/>
      <c r="RLA340" s="50"/>
      <c r="RLB340" s="50"/>
      <c r="RLC340" s="50"/>
      <c r="RLD340" s="50"/>
      <c r="RLE340" s="50"/>
      <c r="RLF340" s="50"/>
      <c r="RLG340" s="50"/>
      <c r="RLH340" s="50"/>
      <c r="RLI340" s="50"/>
      <c r="RLJ340" s="50"/>
      <c r="RLK340" s="50"/>
      <c r="RLL340" s="50"/>
      <c r="RLM340" s="50"/>
      <c r="RLN340" s="50"/>
      <c r="RLO340" s="50"/>
      <c r="RLP340" s="50"/>
      <c r="RLQ340" s="50"/>
      <c r="RLR340" s="50"/>
      <c r="RLS340" s="50"/>
      <c r="RLT340" s="50"/>
      <c r="RLU340" s="50"/>
      <c r="RLV340" s="50"/>
      <c r="RLW340" s="50"/>
      <c r="RLX340" s="50"/>
      <c r="RLY340" s="50"/>
      <c r="RLZ340" s="50"/>
      <c r="RMA340" s="50"/>
      <c r="RMB340" s="50"/>
      <c r="RMC340" s="50"/>
      <c r="RMD340" s="50"/>
      <c r="RME340" s="50"/>
      <c r="RMF340" s="50"/>
      <c r="RMG340" s="50"/>
      <c r="RMH340" s="50"/>
      <c r="RMI340" s="50"/>
      <c r="RMJ340" s="50"/>
      <c r="RMK340" s="50"/>
      <c r="RML340" s="50"/>
      <c r="RMM340" s="50"/>
      <c r="RMN340" s="50"/>
      <c r="RMO340" s="50"/>
      <c r="RMP340" s="50"/>
      <c r="RMQ340" s="50"/>
      <c r="RMR340" s="50"/>
      <c r="RMS340" s="50"/>
      <c r="RMT340" s="50"/>
      <c r="RMU340" s="50"/>
      <c r="RMV340" s="50"/>
      <c r="RMW340" s="50"/>
      <c r="RMX340" s="50"/>
      <c r="RMY340" s="50"/>
      <c r="RMZ340" s="50"/>
      <c r="RNA340" s="50"/>
      <c r="RNB340" s="50"/>
      <c r="RNC340" s="50"/>
      <c r="RND340" s="50"/>
      <c r="RNE340" s="50"/>
      <c r="RNF340" s="50"/>
      <c r="RNG340" s="50"/>
      <c r="RNH340" s="50"/>
      <c r="RNI340" s="50"/>
      <c r="RNJ340" s="50"/>
      <c r="RNK340" s="50"/>
      <c r="RNL340" s="50"/>
      <c r="RNN340" s="50"/>
      <c r="RNP340" s="50"/>
      <c r="RNQ340" s="50"/>
      <c r="RNR340" s="50"/>
      <c r="RNS340" s="50"/>
      <c r="RNT340" s="50"/>
      <c r="RNU340" s="50"/>
      <c r="RNV340" s="50"/>
      <c r="RNW340" s="50"/>
      <c r="ROB340" s="50"/>
      <c r="ROC340" s="50"/>
      <c r="ROD340" s="50"/>
      <c r="ROE340" s="50"/>
      <c r="ROF340" s="50"/>
      <c r="ROG340" s="50"/>
      <c r="ROH340" s="50"/>
      <c r="ROI340" s="50"/>
      <c r="ROJ340" s="50"/>
      <c r="ROK340" s="50"/>
      <c r="ROL340" s="50"/>
      <c r="ROM340" s="50"/>
      <c r="RON340" s="50"/>
      <c r="ROO340" s="50"/>
      <c r="ROP340" s="50"/>
      <c r="ROQ340" s="50"/>
      <c r="ROR340" s="50"/>
      <c r="ROS340" s="50"/>
      <c r="ROT340" s="50"/>
      <c r="ROU340" s="50"/>
      <c r="ROV340" s="50"/>
      <c r="ROW340" s="50"/>
      <c r="ROX340" s="50"/>
      <c r="ROY340" s="50"/>
      <c r="ROZ340" s="50"/>
      <c r="RPA340" s="50"/>
      <c r="RPB340" s="50"/>
      <c r="RPC340" s="50"/>
      <c r="RPD340" s="50"/>
      <c r="RPE340" s="50"/>
      <c r="RPF340" s="50"/>
      <c r="RPG340" s="50"/>
      <c r="RPH340" s="50"/>
      <c r="RPI340" s="50"/>
      <c r="RPJ340" s="50"/>
      <c r="RPK340" s="50"/>
      <c r="RPL340" s="50"/>
      <c r="RPM340" s="50"/>
      <c r="RPN340" s="50"/>
      <c r="RPO340" s="50"/>
      <c r="RPP340" s="50"/>
      <c r="RPQ340" s="50"/>
      <c r="RPR340" s="50"/>
      <c r="RPS340" s="50"/>
      <c r="RPT340" s="50"/>
      <c r="RPU340" s="50"/>
      <c r="RPV340" s="50"/>
      <c r="RPW340" s="50"/>
      <c r="RPX340" s="50"/>
      <c r="RPY340" s="50"/>
      <c r="RPZ340" s="50"/>
      <c r="RQA340" s="50"/>
      <c r="RQB340" s="50"/>
      <c r="RQC340" s="50"/>
      <c r="RQD340" s="50"/>
      <c r="RQE340" s="50"/>
      <c r="RQF340" s="50"/>
      <c r="RQG340" s="50"/>
      <c r="RQH340" s="50"/>
      <c r="RQI340" s="50"/>
      <c r="RQJ340" s="50"/>
      <c r="RQK340" s="50"/>
      <c r="RQL340" s="50"/>
      <c r="RQM340" s="50"/>
      <c r="RQN340" s="50"/>
      <c r="RQO340" s="50"/>
      <c r="RQP340" s="50"/>
      <c r="RQQ340" s="50"/>
      <c r="RQR340" s="50"/>
      <c r="RQS340" s="50"/>
      <c r="RQT340" s="50"/>
      <c r="RQU340" s="50"/>
      <c r="RQV340" s="50"/>
      <c r="RQW340" s="50"/>
      <c r="RQX340" s="50"/>
      <c r="RQY340" s="50"/>
      <c r="RQZ340" s="50"/>
      <c r="RRA340" s="50"/>
      <c r="RRB340" s="50"/>
      <c r="RRC340" s="50"/>
      <c r="RRD340" s="50"/>
      <c r="RRE340" s="50"/>
      <c r="RRF340" s="50"/>
      <c r="RRG340" s="50"/>
      <c r="RRH340" s="50"/>
      <c r="RRI340" s="50"/>
      <c r="RRJ340" s="50"/>
      <c r="RRK340" s="50"/>
      <c r="RRL340" s="50"/>
      <c r="RRM340" s="50"/>
      <c r="RRN340" s="50"/>
      <c r="RRO340" s="50"/>
      <c r="RRP340" s="50"/>
      <c r="RRQ340" s="50"/>
      <c r="RRR340" s="50"/>
      <c r="RRS340" s="50"/>
      <c r="RRT340" s="50"/>
      <c r="RRU340" s="50"/>
      <c r="RRV340" s="50"/>
      <c r="RRW340" s="50"/>
      <c r="RRX340" s="50"/>
      <c r="RRY340" s="50"/>
      <c r="RRZ340" s="50"/>
      <c r="RSA340" s="50"/>
      <c r="RSB340" s="50"/>
      <c r="RSC340" s="50"/>
      <c r="RSD340" s="50"/>
      <c r="RSE340" s="50"/>
      <c r="RSF340" s="50"/>
      <c r="RSG340" s="50"/>
      <c r="RSH340" s="50"/>
      <c r="RSI340" s="50"/>
      <c r="RSJ340" s="50"/>
      <c r="RSK340" s="50"/>
      <c r="RSL340" s="50"/>
      <c r="RSM340" s="50"/>
      <c r="RSN340" s="50"/>
      <c r="RSO340" s="50"/>
      <c r="RSP340" s="50"/>
      <c r="RSQ340" s="50"/>
      <c r="RSR340" s="50"/>
      <c r="RSS340" s="50"/>
      <c r="RST340" s="50"/>
      <c r="RSU340" s="50"/>
      <c r="RSV340" s="50"/>
      <c r="RSW340" s="50"/>
      <c r="RSX340" s="50"/>
      <c r="RSY340" s="50"/>
      <c r="RSZ340" s="50"/>
      <c r="RTA340" s="50"/>
      <c r="RTB340" s="50"/>
      <c r="RTC340" s="50"/>
      <c r="RTD340" s="50"/>
      <c r="RTE340" s="50"/>
      <c r="RTF340" s="50"/>
      <c r="RTG340" s="50"/>
      <c r="RTH340" s="50"/>
      <c r="RTI340" s="50"/>
      <c r="RTJ340" s="50"/>
      <c r="RTK340" s="50"/>
      <c r="RTL340" s="50"/>
      <c r="RTM340" s="50"/>
      <c r="RTN340" s="50"/>
      <c r="RTO340" s="50"/>
      <c r="RTP340" s="50"/>
      <c r="RTQ340" s="50"/>
      <c r="RTR340" s="50"/>
      <c r="RTS340" s="50"/>
      <c r="RTT340" s="50"/>
      <c r="RTU340" s="50"/>
      <c r="RTV340" s="50"/>
      <c r="RTW340" s="50"/>
      <c r="RTX340" s="50"/>
      <c r="RTY340" s="50"/>
      <c r="RTZ340" s="50"/>
      <c r="RUA340" s="50"/>
      <c r="RUB340" s="50"/>
      <c r="RUC340" s="50"/>
      <c r="RUD340" s="50"/>
      <c r="RUE340" s="50"/>
      <c r="RUF340" s="50"/>
      <c r="RUG340" s="50"/>
      <c r="RUH340" s="50"/>
      <c r="RUI340" s="50"/>
      <c r="RUJ340" s="50"/>
      <c r="RUK340" s="50"/>
      <c r="RUL340" s="50"/>
      <c r="RUM340" s="50"/>
      <c r="RUN340" s="50"/>
      <c r="RUO340" s="50"/>
      <c r="RUP340" s="50"/>
      <c r="RUQ340" s="50"/>
      <c r="RUR340" s="50"/>
      <c r="RUS340" s="50"/>
      <c r="RUT340" s="50"/>
      <c r="RUU340" s="50"/>
      <c r="RUV340" s="50"/>
      <c r="RUW340" s="50"/>
      <c r="RUX340" s="50"/>
      <c r="RUY340" s="50"/>
      <c r="RUZ340" s="50"/>
      <c r="RVA340" s="50"/>
      <c r="RVB340" s="50"/>
      <c r="RVC340" s="50"/>
      <c r="RVD340" s="50"/>
      <c r="RVE340" s="50"/>
      <c r="RVF340" s="50"/>
      <c r="RVG340" s="50"/>
      <c r="RVH340" s="50"/>
      <c r="RVI340" s="50"/>
      <c r="RVJ340" s="50"/>
      <c r="RVK340" s="50"/>
      <c r="RVL340" s="50"/>
      <c r="RVM340" s="50"/>
      <c r="RVN340" s="50"/>
      <c r="RVO340" s="50"/>
      <c r="RVP340" s="50"/>
      <c r="RVQ340" s="50"/>
      <c r="RVR340" s="50"/>
      <c r="RVS340" s="50"/>
      <c r="RVT340" s="50"/>
      <c r="RVU340" s="50"/>
      <c r="RVV340" s="50"/>
      <c r="RVW340" s="50"/>
      <c r="RVX340" s="50"/>
      <c r="RVY340" s="50"/>
      <c r="RVZ340" s="50"/>
      <c r="RWA340" s="50"/>
      <c r="RWB340" s="50"/>
      <c r="RWC340" s="50"/>
      <c r="RWD340" s="50"/>
      <c r="RWE340" s="50"/>
      <c r="RWF340" s="50"/>
      <c r="RWG340" s="50"/>
      <c r="RWH340" s="50"/>
      <c r="RWI340" s="50"/>
      <c r="RWJ340" s="50"/>
      <c r="RWK340" s="50"/>
      <c r="RWL340" s="50"/>
      <c r="RWM340" s="50"/>
      <c r="RWN340" s="50"/>
      <c r="RWO340" s="50"/>
      <c r="RWP340" s="50"/>
      <c r="RWQ340" s="50"/>
      <c r="RWR340" s="50"/>
      <c r="RWS340" s="50"/>
      <c r="RWT340" s="50"/>
      <c r="RWU340" s="50"/>
      <c r="RWV340" s="50"/>
      <c r="RWW340" s="50"/>
      <c r="RWX340" s="50"/>
      <c r="RWY340" s="50"/>
      <c r="RWZ340" s="50"/>
      <c r="RXA340" s="50"/>
      <c r="RXB340" s="50"/>
      <c r="RXC340" s="50"/>
      <c r="RXD340" s="50"/>
      <c r="RXE340" s="50"/>
      <c r="RXF340" s="50"/>
      <c r="RXG340" s="50"/>
      <c r="RXH340" s="50"/>
      <c r="RXJ340" s="50"/>
      <c r="RXL340" s="50"/>
      <c r="RXM340" s="50"/>
      <c r="RXN340" s="50"/>
      <c r="RXO340" s="50"/>
      <c r="RXP340" s="50"/>
      <c r="RXQ340" s="50"/>
      <c r="RXR340" s="50"/>
      <c r="RXS340" s="50"/>
      <c r="RXX340" s="50"/>
      <c r="RXY340" s="50"/>
      <c r="RXZ340" s="50"/>
      <c r="RYA340" s="50"/>
      <c r="RYB340" s="50"/>
      <c r="RYC340" s="50"/>
      <c r="RYD340" s="50"/>
      <c r="RYE340" s="50"/>
      <c r="RYF340" s="50"/>
      <c r="RYG340" s="50"/>
      <c r="RYH340" s="50"/>
      <c r="RYI340" s="50"/>
      <c r="RYJ340" s="50"/>
      <c r="RYK340" s="50"/>
      <c r="RYL340" s="50"/>
      <c r="RYM340" s="50"/>
      <c r="RYN340" s="50"/>
      <c r="RYO340" s="50"/>
      <c r="RYP340" s="50"/>
      <c r="RYQ340" s="50"/>
      <c r="RYR340" s="50"/>
      <c r="RYS340" s="50"/>
      <c r="RYT340" s="50"/>
      <c r="RYU340" s="50"/>
      <c r="RYV340" s="50"/>
      <c r="RYW340" s="50"/>
      <c r="RYX340" s="50"/>
      <c r="RYY340" s="50"/>
      <c r="RYZ340" s="50"/>
      <c r="RZA340" s="50"/>
      <c r="RZB340" s="50"/>
      <c r="RZC340" s="50"/>
      <c r="RZD340" s="50"/>
      <c r="RZE340" s="50"/>
      <c r="RZF340" s="50"/>
      <c r="RZG340" s="50"/>
      <c r="RZH340" s="50"/>
      <c r="RZI340" s="50"/>
      <c r="RZJ340" s="50"/>
      <c r="RZK340" s="50"/>
      <c r="RZL340" s="50"/>
      <c r="RZM340" s="50"/>
      <c r="RZN340" s="50"/>
      <c r="RZO340" s="50"/>
      <c r="RZP340" s="50"/>
      <c r="RZQ340" s="50"/>
      <c r="RZR340" s="50"/>
      <c r="RZS340" s="50"/>
      <c r="RZT340" s="50"/>
      <c r="RZU340" s="50"/>
      <c r="RZV340" s="50"/>
      <c r="RZW340" s="50"/>
      <c r="RZX340" s="50"/>
      <c r="RZY340" s="50"/>
      <c r="RZZ340" s="50"/>
      <c r="SAA340" s="50"/>
      <c r="SAB340" s="50"/>
      <c r="SAC340" s="50"/>
      <c r="SAD340" s="50"/>
      <c r="SAE340" s="50"/>
      <c r="SAF340" s="50"/>
      <c r="SAG340" s="50"/>
      <c r="SAH340" s="50"/>
      <c r="SAI340" s="50"/>
      <c r="SAJ340" s="50"/>
      <c r="SAK340" s="50"/>
      <c r="SAL340" s="50"/>
      <c r="SAM340" s="50"/>
      <c r="SAN340" s="50"/>
      <c r="SAO340" s="50"/>
      <c r="SAP340" s="50"/>
      <c r="SAQ340" s="50"/>
      <c r="SAR340" s="50"/>
      <c r="SAS340" s="50"/>
      <c r="SAT340" s="50"/>
      <c r="SAU340" s="50"/>
      <c r="SAV340" s="50"/>
      <c r="SAW340" s="50"/>
      <c r="SAX340" s="50"/>
      <c r="SAY340" s="50"/>
      <c r="SAZ340" s="50"/>
      <c r="SBA340" s="50"/>
      <c r="SBB340" s="50"/>
      <c r="SBC340" s="50"/>
      <c r="SBD340" s="50"/>
      <c r="SBE340" s="50"/>
      <c r="SBF340" s="50"/>
      <c r="SBG340" s="50"/>
      <c r="SBH340" s="50"/>
      <c r="SBI340" s="50"/>
      <c r="SBJ340" s="50"/>
      <c r="SBK340" s="50"/>
      <c r="SBL340" s="50"/>
      <c r="SBM340" s="50"/>
      <c r="SBN340" s="50"/>
      <c r="SBO340" s="50"/>
      <c r="SBP340" s="50"/>
      <c r="SBQ340" s="50"/>
      <c r="SBR340" s="50"/>
      <c r="SBS340" s="50"/>
      <c r="SBT340" s="50"/>
      <c r="SBU340" s="50"/>
      <c r="SBV340" s="50"/>
      <c r="SBW340" s="50"/>
      <c r="SBX340" s="50"/>
      <c r="SBY340" s="50"/>
      <c r="SBZ340" s="50"/>
      <c r="SCA340" s="50"/>
      <c r="SCB340" s="50"/>
      <c r="SCC340" s="50"/>
      <c r="SCD340" s="50"/>
      <c r="SCE340" s="50"/>
      <c r="SCF340" s="50"/>
      <c r="SCG340" s="50"/>
      <c r="SCH340" s="50"/>
      <c r="SCI340" s="50"/>
      <c r="SCJ340" s="50"/>
      <c r="SCK340" s="50"/>
      <c r="SCL340" s="50"/>
      <c r="SCM340" s="50"/>
      <c r="SCN340" s="50"/>
      <c r="SCO340" s="50"/>
      <c r="SCP340" s="50"/>
      <c r="SCQ340" s="50"/>
      <c r="SCR340" s="50"/>
      <c r="SCS340" s="50"/>
      <c r="SCT340" s="50"/>
      <c r="SCU340" s="50"/>
      <c r="SCV340" s="50"/>
      <c r="SCW340" s="50"/>
      <c r="SCX340" s="50"/>
      <c r="SCY340" s="50"/>
      <c r="SCZ340" s="50"/>
      <c r="SDA340" s="50"/>
      <c r="SDB340" s="50"/>
      <c r="SDC340" s="50"/>
      <c r="SDD340" s="50"/>
      <c r="SDE340" s="50"/>
      <c r="SDF340" s="50"/>
      <c r="SDG340" s="50"/>
      <c r="SDH340" s="50"/>
      <c r="SDI340" s="50"/>
      <c r="SDJ340" s="50"/>
      <c r="SDK340" s="50"/>
      <c r="SDL340" s="50"/>
      <c r="SDM340" s="50"/>
      <c r="SDN340" s="50"/>
      <c r="SDO340" s="50"/>
      <c r="SDP340" s="50"/>
      <c r="SDQ340" s="50"/>
      <c r="SDR340" s="50"/>
      <c r="SDS340" s="50"/>
      <c r="SDT340" s="50"/>
      <c r="SDU340" s="50"/>
      <c r="SDV340" s="50"/>
      <c r="SDW340" s="50"/>
      <c r="SDX340" s="50"/>
      <c r="SDY340" s="50"/>
      <c r="SDZ340" s="50"/>
      <c r="SEA340" s="50"/>
      <c r="SEB340" s="50"/>
      <c r="SEC340" s="50"/>
      <c r="SED340" s="50"/>
      <c r="SEE340" s="50"/>
      <c r="SEF340" s="50"/>
      <c r="SEG340" s="50"/>
      <c r="SEH340" s="50"/>
      <c r="SEI340" s="50"/>
      <c r="SEJ340" s="50"/>
      <c r="SEK340" s="50"/>
      <c r="SEL340" s="50"/>
      <c r="SEM340" s="50"/>
      <c r="SEN340" s="50"/>
      <c r="SEO340" s="50"/>
      <c r="SEP340" s="50"/>
      <c r="SEQ340" s="50"/>
      <c r="SER340" s="50"/>
      <c r="SES340" s="50"/>
      <c r="SET340" s="50"/>
      <c r="SEU340" s="50"/>
      <c r="SEV340" s="50"/>
      <c r="SEW340" s="50"/>
      <c r="SEX340" s="50"/>
      <c r="SEY340" s="50"/>
      <c r="SEZ340" s="50"/>
      <c r="SFA340" s="50"/>
      <c r="SFB340" s="50"/>
      <c r="SFC340" s="50"/>
      <c r="SFD340" s="50"/>
      <c r="SFE340" s="50"/>
      <c r="SFF340" s="50"/>
      <c r="SFG340" s="50"/>
      <c r="SFH340" s="50"/>
      <c r="SFI340" s="50"/>
      <c r="SFJ340" s="50"/>
      <c r="SFK340" s="50"/>
      <c r="SFL340" s="50"/>
      <c r="SFM340" s="50"/>
      <c r="SFN340" s="50"/>
      <c r="SFO340" s="50"/>
      <c r="SFP340" s="50"/>
      <c r="SFQ340" s="50"/>
      <c r="SFR340" s="50"/>
      <c r="SFS340" s="50"/>
      <c r="SFT340" s="50"/>
      <c r="SFU340" s="50"/>
      <c r="SFV340" s="50"/>
      <c r="SFW340" s="50"/>
      <c r="SFX340" s="50"/>
      <c r="SFY340" s="50"/>
      <c r="SFZ340" s="50"/>
      <c r="SGA340" s="50"/>
      <c r="SGB340" s="50"/>
      <c r="SGC340" s="50"/>
      <c r="SGD340" s="50"/>
      <c r="SGE340" s="50"/>
      <c r="SGF340" s="50"/>
      <c r="SGG340" s="50"/>
      <c r="SGH340" s="50"/>
      <c r="SGI340" s="50"/>
      <c r="SGJ340" s="50"/>
      <c r="SGK340" s="50"/>
      <c r="SGL340" s="50"/>
      <c r="SGM340" s="50"/>
      <c r="SGN340" s="50"/>
      <c r="SGO340" s="50"/>
      <c r="SGP340" s="50"/>
      <c r="SGQ340" s="50"/>
      <c r="SGR340" s="50"/>
      <c r="SGS340" s="50"/>
      <c r="SGT340" s="50"/>
      <c r="SGU340" s="50"/>
      <c r="SGV340" s="50"/>
      <c r="SGW340" s="50"/>
      <c r="SGX340" s="50"/>
      <c r="SGY340" s="50"/>
      <c r="SGZ340" s="50"/>
      <c r="SHA340" s="50"/>
      <c r="SHB340" s="50"/>
      <c r="SHC340" s="50"/>
      <c r="SHD340" s="50"/>
      <c r="SHF340" s="50"/>
      <c r="SHH340" s="50"/>
      <c r="SHI340" s="50"/>
      <c r="SHJ340" s="50"/>
      <c r="SHK340" s="50"/>
      <c r="SHL340" s="50"/>
      <c r="SHM340" s="50"/>
      <c r="SHN340" s="50"/>
      <c r="SHO340" s="50"/>
      <c r="SHT340" s="50"/>
      <c r="SHU340" s="50"/>
      <c r="SHV340" s="50"/>
      <c r="SHW340" s="50"/>
      <c r="SHX340" s="50"/>
      <c r="SHY340" s="50"/>
      <c r="SHZ340" s="50"/>
      <c r="SIA340" s="50"/>
      <c r="SIB340" s="50"/>
      <c r="SIC340" s="50"/>
      <c r="SID340" s="50"/>
      <c r="SIE340" s="50"/>
      <c r="SIF340" s="50"/>
      <c r="SIG340" s="50"/>
      <c r="SIH340" s="50"/>
      <c r="SII340" s="50"/>
      <c r="SIJ340" s="50"/>
      <c r="SIK340" s="50"/>
      <c r="SIL340" s="50"/>
      <c r="SIM340" s="50"/>
      <c r="SIN340" s="50"/>
      <c r="SIO340" s="50"/>
      <c r="SIP340" s="50"/>
      <c r="SIQ340" s="50"/>
      <c r="SIR340" s="50"/>
      <c r="SIS340" s="50"/>
      <c r="SIT340" s="50"/>
      <c r="SIU340" s="50"/>
      <c r="SIV340" s="50"/>
      <c r="SIW340" s="50"/>
      <c r="SIX340" s="50"/>
      <c r="SIY340" s="50"/>
      <c r="SIZ340" s="50"/>
      <c r="SJA340" s="50"/>
      <c r="SJB340" s="50"/>
      <c r="SJC340" s="50"/>
      <c r="SJD340" s="50"/>
      <c r="SJE340" s="50"/>
      <c r="SJF340" s="50"/>
      <c r="SJG340" s="50"/>
      <c r="SJH340" s="50"/>
      <c r="SJI340" s="50"/>
      <c r="SJJ340" s="50"/>
      <c r="SJK340" s="50"/>
      <c r="SJL340" s="50"/>
      <c r="SJM340" s="50"/>
      <c r="SJN340" s="50"/>
      <c r="SJO340" s="50"/>
      <c r="SJP340" s="50"/>
      <c r="SJQ340" s="50"/>
      <c r="SJR340" s="50"/>
      <c r="SJS340" s="50"/>
      <c r="SJT340" s="50"/>
      <c r="SJU340" s="50"/>
      <c r="SJV340" s="50"/>
      <c r="SJW340" s="50"/>
      <c r="SJX340" s="50"/>
      <c r="SJY340" s="50"/>
      <c r="SJZ340" s="50"/>
      <c r="SKA340" s="50"/>
      <c r="SKB340" s="50"/>
      <c r="SKC340" s="50"/>
      <c r="SKD340" s="50"/>
      <c r="SKE340" s="50"/>
      <c r="SKF340" s="50"/>
      <c r="SKG340" s="50"/>
      <c r="SKH340" s="50"/>
      <c r="SKI340" s="50"/>
      <c r="SKJ340" s="50"/>
      <c r="SKK340" s="50"/>
      <c r="SKL340" s="50"/>
      <c r="SKM340" s="50"/>
      <c r="SKN340" s="50"/>
      <c r="SKO340" s="50"/>
      <c r="SKP340" s="50"/>
      <c r="SKQ340" s="50"/>
      <c r="SKR340" s="50"/>
      <c r="SKS340" s="50"/>
      <c r="SKT340" s="50"/>
      <c r="SKU340" s="50"/>
      <c r="SKV340" s="50"/>
      <c r="SKW340" s="50"/>
      <c r="SKX340" s="50"/>
      <c r="SKY340" s="50"/>
      <c r="SKZ340" s="50"/>
      <c r="SLA340" s="50"/>
      <c r="SLB340" s="50"/>
      <c r="SLC340" s="50"/>
      <c r="SLD340" s="50"/>
      <c r="SLE340" s="50"/>
      <c r="SLF340" s="50"/>
      <c r="SLG340" s="50"/>
      <c r="SLH340" s="50"/>
      <c r="SLI340" s="50"/>
      <c r="SLJ340" s="50"/>
      <c r="SLK340" s="50"/>
      <c r="SLL340" s="50"/>
      <c r="SLM340" s="50"/>
      <c r="SLN340" s="50"/>
      <c r="SLO340" s="50"/>
      <c r="SLP340" s="50"/>
      <c r="SLQ340" s="50"/>
      <c r="SLR340" s="50"/>
      <c r="SLS340" s="50"/>
      <c r="SLT340" s="50"/>
      <c r="SLU340" s="50"/>
      <c r="SLV340" s="50"/>
      <c r="SLW340" s="50"/>
      <c r="SLX340" s="50"/>
      <c r="SLY340" s="50"/>
      <c r="SLZ340" s="50"/>
      <c r="SMA340" s="50"/>
      <c r="SMB340" s="50"/>
      <c r="SMC340" s="50"/>
      <c r="SMD340" s="50"/>
      <c r="SME340" s="50"/>
      <c r="SMF340" s="50"/>
      <c r="SMG340" s="50"/>
      <c r="SMH340" s="50"/>
      <c r="SMI340" s="50"/>
      <c r="SMJ340" s="50"/>
      <c r="SMK340" s="50"/>
      <c r="SML340" s="50"/>
      <c r="SMM340" s="50"/>
      <c r="SMN340" s="50"/>
      <c r="SMO340" s="50"/>
      <c r="SMP340" s="50"/>
      <c r="SMQ340" s="50"/>
      <c r="SMR340" s="50"/>
      <c r="SMS340" s="50"/>
      <c r="SMT340" s="50"/>
      <c r="SMU340" s="50"/>
      <c r="SMV340" s="50"/>
      <c r="SMW340" s="50"/>
      <c r="SMX340" s="50"/>
      <c r="SMY340" s="50"/>
      <c r="SMZ340" s="50"/>
      <c r="SNA340" s="50"/>
      <c r="SNB340" s="50"/>
      <c r="SNC340" s="50"/>
      <c r="SND340" s="50"/>
      <c r="SNE340" s="50"/>
      <c r="SNF340" s="50"/>
      <c r="SNG340" s="50"/>
      <c r="SNH340" s="50"/>
      <c r="SNI340" s="50"/>
      <c r="SNJ340" s="50"/>
      <c r="SNK340" s="50"/>
      <c r="SNL340" s="50"/>
      <c r="SNM340" s="50"/>
      <c r="SNN340" s="50"/>
      <c r="SNO340" s="50"/>
      <c r="SNP340" s="50"/>
      <c r="SNQ340" s="50"/>
      <c r="SNR340" s="50"/>
      <c r="SNS340" s="50"/>
      <c r="SNT340" s="50"/>
      <c r="SNU340" s="50"/>
      <c r="SNV340" s="50"/>
      <c r="SNW340" s="50"/>
      <c r="SNX340" s="50"/>
      <c r="SNY340" s="50"/>
      <c r="SNZ340" s="50"/>
      <c r="SOA340" s="50"/>
      <c r="SOB340" s="50"/>
      <c r="SOC340" s="50"/>
      <c r="SOD340" s="50"/>
      <c r="SOE340" s="50"/>
      <c r="SOF340" s="50"/>
      <c r="SOG340" s="50"/>
      <c r="SOH340" s="50"/>
      <c r="SOI340" s="50"/>
      <c r="SOJ340" s="50"/>
      <c r="SOK340" s="50"/>
      <c r="SOL340" s="50"/>
      <c r="SOM340" s="50"/>
      <c r="SON340" s="50"/>
      <c r="SOO340" s="50"/>
      <c r="SOP340" s="50"/>
      <c r="SOQ340" s="50"/>
      <c r="SOR340" s="50"/>
      <c r="SOS340" s="50"/>
      <c r="SOT340" s="50"/>
      <c r="SOU340" s="50"/>
      <c r="SOV340" s="50"/>
      <c r="SOW340" s="50"/>
      <c r="SOX340" s="50"/>
      <c r="SOY340" s="50"/>
      <c r="SOZ340" s="50"/>
      <c r="SPA340" s="50"/>
      <c r="SPB340" s="50"/>
      <c r="SPC340" s="50"/>
      <c r="SPD340" s="50"/>
      <c r="SPE340" s="50"/>
      <c r="SPF340" s="50"/>
      <c r="SPG340" s="50"/>
      <c r="SPH340" s="50"/>
      <c r="SPI340" s="50"/>
      <c r="SPJ340" s="50"/>
      <c r="SPK340" s="50"/>
      <c r="SPL340" s="50"/>
      <c r="SPM340" s="50"/>
      <c r="SPN340" s="50"/>
      <c r="SPO340" s="50"/>
      <c r="SPP340" s="50"/>
      <c r="SPQ340" s="50"/>
      <c r="SPR340" s="50"/>
      <c r="SPS340" s="50"/>
      <c r="SPT340" s="50"/>
      <c r="SPU340" s="50"/>
      <c r="SPV340" s="50"/>
      <c r="SPW340" s="50"/>
      <c r="SPX340" s="50"/>
      <c r="SPY340" s="50"/>
      <c r="SPZ340" s="50"/>
      <c r="SQA340" s="50"/>
      <c r="SQB340" s="50"/>
      <c r="SQC340" s="50"/>
      <c r="SQD340" s="50"/>
      <c r="SQE340" s="50"/>
      <c r="SQF340" s="50"/>
      <c r="SQG340" s="50"/>
      <c r="SQH340" s="50"/>
      <c r="SQI340" s="50"/>
      <c r="SQJ340" s="50"/>
      <c r="SQK340" s="50"/>
      <c r="SQL340" s="50"/>
      <c r="SQM340" s="50"/>
      <c r="SQN340" s="50"/>
      <c r="SQO340" s="50"/>
      <c r="SQP340" s="50"/>
      <c r="SQQ340" s="50"/>
      <c r="SQR340" s="50"/>
      <c r="SQS340" s="50"/>
      <c r="SQT340" s="50"/>
      <c r="SQU340" s="50"/>
      <c r="SQV340" s="50"/>
      <c r="SQW340" s="50"/>
      <c r="SQX340" s="50"/>
      <c r="SQY340" s="50"/>
      <c r="SQZ340" s="50"/>
      <c r="SRB340" s="50"/>
      <c r="SRD340" s="50"/>
      <c r="SRE340" s="50"/>
      <c r="SRF340" s="50"/>
      <c r="SRG340" s="50"/>
      <c r="SRH340" s="50"/>
      <c r="SRI340" s="50"/>
      <c r="SRJ340" s="50"/>
      <c r="SRK340" s="50"/>
      <c r="SRP340" s="50"/>
      <c r="SRQ340" s="50"/>
      <c r="SRR340" s="50"/>
      <c r="SRS340" s="50"/>
      <c r="SRT340" s="50"/>
      <c r="SRU340" s="50"/>
      <c r="SRV340" s="50"/>
      <c r="SRW340" s="50"/>
      <c r="SRX340" s="50"/>
      <c r="SRY340" s="50"/>
      <c r="SRZ340" s="50"/>
      <c r="SSA340" s="50"/>
      <c r="SSB340" s="50"/>
      <c r="SSC340" s="50"/>
      <c r="SSD340" s="50"/>
      <c r="SSE340" s="50"/>
      <c r="SSF340" s="50"/>
      <c r="SSG340" s="50"/>
      <c r="SSH340" s="50"/>
      <c r="SSI340" s="50"/>
      <c r="SSJ340" s="50"/>
      <c r="SSK340" s="50"/>
      <c r="SSL340" s="50"/>
      <c r="SSM340" s="50"/>
      <c r="SSN340" s="50"/>
      <c r="SSO340" s="50"/>
      <c r="SSP340" s="50"/>
      <c r="SSQ340" s="50"/>
      <c r="SSR340" s="50"/>
      <c r="SSS340" s="50"/>
      <c r="SST340" s="50"/>
      <c r="SSU340" s="50"/>
      <c r="SSV340" s="50"/>
      <c r="SSW340" s="50"/>
      <c r="SSX340" s="50"/>
      <c r="SSY340" s="50"/>
      <c r="SSZ340" s="50"/>
      <c r="STA340" s="50"/>
      <c r="STB340" s="50"/>
      <c r="STC340" s="50"/>
      <c r="STD340" s="50"/>
      <c r="STE340" s="50"/>
      <c r="STF340" s="50"/>
      <c r="STG340" s="50"/>
      <c r="STH340" s="50"/>
      <c r="STI340" s="50"/>
      <c r="STJ340" s="50"/>
      <c r="STK340" s="50"/>
      <c r="STL340" s="50"/>
      <c r="STM340" s="50"/>
      <c r="STN340" s="50"/>
      <c r="STO340" s="50"/>
      <c r="STP340" s="50"/>
      <c r="STQ340" s="50"/>
      <c r="STR340" s="50"/>
      <c r="STS340" s="50"/>
      <c r="STT340" s="50"/>
      <c r="STU340" s="50"/>
      <c r="STV340" s="50"/>
      <c r="STW340" s="50"/>
      <c r="STX340" s="50"/>
      <c r="STY340" s="50"/>
      <c r="STZ340" s="50"/>
      <c r="SUA340" s="50"/>
      <c r="SUB340" s="50"/>
      <c r="SUC340" s="50"/>
      <c r="SUD340" s="50"/>
      <c r="SUE340" s="50"/>
      <c r="SUF340" s="50"/>
      <c r="SUG340" s="50"/>
      <c r="SUH340" s="50"/>
      <c r="SUI340" s="50"/>
      <c r="SUJ340" s="50"/>
      <c r="SUK340" s="50"/>
      <c r="SUL340" s="50"/>
      <c r="SUM340" s="50"/>
      <c r="SUN340" s="50"/>
      <c r="SUO340" s="50"/>
      <c r="SUP340" s="50"/>
      <c r="SUQ340" s="50"/>
      <c r="SUR340" s="50"/>
      <c r="SUS340" s="50"/>
      <c r="SUT340" s="50"/>
      <c r="SUU340" s="50"/>
      <c r="SUV340" s="50"/>
      <c r="SUW340" s="50"/>
      <c r="SUX340" s="50"/>
      <c r="SUY340" s="50"/>
      <c r="SUZ340" s="50"/>
      <c r="SVA340" s="50"/>
      <c r="SVB340" s="50"/>
      <c r="SVC340" s="50"/>
      <c r="SVD340" s="50"/>
      <c r="SVE340" s="50"/>
      <c r="SVF340" s="50"/>
      <c r="SVG340" s="50"/>
      <c r="SVH340" s="50"/>
      <c r="SVI340" s="50"/>
      <c r="SVJ340" s="50"/>
      <c r="SVK340" s="50"/>
      <c r="SVL340" s="50"/>
      <c r="SVM340" s="50"/>
      <c r="SVN340" s="50"/>
      <c r="SVO340" s="50"/>
      <c r="SVP340" s="50"/>
      <c r="SVQ340" s="50"/>
      <c r="SVR340" s="50"/>
      <c r="SVS340" s="50"/>
      <c r="SVT340" s="50"/>
      <c r="SVU340" s="50"/>
      <c r="SVV340" s="50"/>
      <c r="SVW340" s="50"/>
      <c r="SVX340" s="50"/>
      <c r="SVY340" s="50"/>
      <c r="SVZ340" s="50"/>
      <c r="SWA340" s="50"/>
      <c r="SWB340" s="50"/>
      <c r="SWC340" s="50"/>
      <c r="SWD340" s="50"/>
      <c r="SWE340" s="50"/>
      <c r="SWF340" s="50"/>
      <c r="SWG340" s="50"/>
      <c r="SWH340" s="50"/>
      <c r="SWI340" s="50"/>
      <c r="SWJ340" s="50"/>
      <c r="SWK340" s="50"/>
      <c r="SWL340" s="50"/>
      <c r="SWM340" s="50"/>
      <c r="SWN340" s="50"/>
      <c r="SWO340" s="50"/>
      <c r="SWP340" s="50"/>
      <c r="SWQ340" s="50"/>
      <c r="SWR340" s="50"/>
      <c r="SWS340" s="50"/>
      <c r="SWT340" s="50"/>
      <c r="SWU340" s="50"/>
      <c r="SWV340" s="50"/>
      <c r="SWW340" s="50"/>
      <c r="SWX340" s="50"/>
      <c r="SWY340" s="50"/>
      <c r="SWZ340" s="50"/>
      <c r="SXA340" s="50"/>
      <c r="SXB340" s="50"/>
      <c r="SXC340" s="50"/>
      <c r="SXD340" s="50"/>
      <c r="SXE340" s="50"/>
      <c r="SXF340" s="50"/>
      <c r="SXG340" s="50"/>
      <c r="SXH340" s="50"/>
      <c r="SXI340" s="50"/>
      <c r="SXJ340" s="50"/>
      <c r="SXK340" s="50"/>
      <c r="SXL340" s="50"/>
      <c r="SXM340" s="50"/>
      <c r="SXN340" s="50"/>
      <c r="SXO340" s="50"/>
      <c r="SXP340" s="50"/>
      <c r="SXQ340" s="50"/>
      <c r="SXR340" s="50"/>
      <c r="SXS340" s="50"/>
      <c r="SXT340" s="50"/>
      <c r="SXU340" s="50"/>
      <c r="SXV340" s="50"/>
      <c r="SXW340" s="50"/>
      <c r="SXX340" s="50"/>
      <c r="SXY340" s="50"/>
      <c r="SXZ340" s="50"/>
      <c r="SYA340" s="50"/>
      <c r="SYB340" s="50"/>
      <c r="SYC340" s="50"/>
      <c r="SYD340" s="50"/>
      <c r="SYE340" s="50"/>
      <c r="SYF340" s="50"/>
      <c r="SYG340" s="50"/>
      <c r="SYH340" s="50"/>
      <c r="SYI340" s="50"/>
      <c r="SYJ340" s="50"/>
      <c r="SYK340" s="50"/>
      <c r="SYL340" s="50"/>
      <c r="SYM340" s="50"/>
      <c r="SYN340" s="50"/>
      <c r="SYO340" s="50"/>
      <c r="SYP340" s="50"/>
      <c r="SYQ340" s="50"/>
      <c r="SYR340" s="50"/>
      <c r="SYS340" s="50"/>
      <c r="SYT340" s="50"/>
      <c r="SYU340" s="50"/>
      <c r="SYV340" s="50"/>
      <c r="SYW340" s="50"/>
      <c r="SYX340" s="50"/>
      <c r="SYY340" s="50"/>
      <c r="SYZ340" s="50"/>
      <c r="SZA340" s="50"/>
      <c r="SZB340" s="50"/>
      <c r="SZC340" s="50"/>
      <c r="SZD340" s="50"/>
      <c r="SZE340" s="50"/>
      <c r="SZF340" s="50"/>
      <c r="SZG340" s="50"/>
      <c r="SZH340" s="50"/>
      <c r="SZI340" s="50"/>
      <c r="SZJ340" s="50"/>
      <c r="SZK340" s="50"/>
      <c r="SZL340" s="50"/>
      <c r="SZM340" s="50"/>
      <c r="SZN340" s="50"/>
      <c r="SZO340" s="50"/>
      <c r="SZP340" s="50"/>
      <c r="SZQ340" s="50"/>
      <c r="SZR340" s="50"/>
      <c r="SZS340" s="50"/>
      <c r="SZT340" s="50"/>
      <c r="SZU340" s="50"/>
      <c r="SZV340" s="50"/>
      <c r="SZW340" s="50"/>
      <c r="SZX340" s="50"/>
      <c r="SZY340" s="50"/>
      <c r="SZZ340" s="50"/>
      <c r="TAA340" s="50"/>
      <c r="TAB340" s="50"/>
      <c r="TAC340" s="50"/>
      <c r="TAD340" s="50"/>
      <c r="TAE340" s="50"/>
      <c r="TAF340" s="50"/>
      <c r="TAG340" s="50"/>
      <c r="TAH340" s="50"/>
      <c r="TAI340" s="50"/>
      <c r="TAJ340" s="50"/>
      <c r="TAK340" s="50"/>
      <c r="TAL340" s="50"/>
      <c r="TAM340" s="50"/>
      <c r="TAN340" s="50"/>
      <c r="TAO340" s="50"/>
      <c r="TAP340" s="50"/>
      <c r="TAQ340" s="50"/>
      <c r="TAR340" s="50"/>
      <c r="TAS340" s="50"/>
      <c r="TAT340" s="50"/>
      <c r="TAU340" s="50"/>
      <c r="TAV340" s="50"/>
      <c r="TAX340" s="50"/>
      <c r="TAZ340" s="50"/>
      <c r="TBA340" s="50"/>
      <c r="TBB340" s="50"/>
      <c r="TBC340" s="50"/>
      <c r="TBD340" s="50"/>
      <c r="TBE340" s="50"/>
      <c r="TBF340" s="50"/>
      <c r="TBG340" s="50"/>
      <c r="TBL340" s="50"/>
      <c r="TBM340" s="50"/>
      <c r="TBN340" s="50"/>
      <c r="TBO340" s="50"/>
      <c r="TBP340" s="50"/>
      <c r="TBQ340" s="50"/>
      <c r="TBR340" s="50"/>
      <c r="TBS340" s="50"/>
      <c r="TBT340" s="50"/>
      <c r="TBU340" s="50"/>
      <c r="TBV340" s="50"/>
      <c r="TBW340" s="50"/>
      <c r="TBX340" s="50"/>
      <c r="TBY340" s="50"/>
      <c r="TBZ340" s="50"/>
      <c r="TCA340" s="50"/>
      <c r="TCB340" s="50"/>
      <c r="TCC340" s="50"/>
      <c r="TCD340" s="50"/>
      <c r="TCE340" s="50"/>
      <c r="TCF340" s="50"/>
      <c r="TCG340" s="50"/>
      <c r="TCH340" s="50"/>
      <c r="TCI340" s="50"/>
      <c r="TCJ340" s="50"/>
      <c r="TCK340" s="50"/>
      <c r="TCL340" s="50"/>
      <c r="TCM340" s="50"/>
      <c r="TCN340" s="50"/>
      <c r="TCO340" s="50"/>
      <c r="TCP340" s="50"/>
      <c r="TCQ340" s="50"/>
      <c r="TCR340" s="50"/>
      <c r="TCS340" s="50"/>
      <c r="TCT340" s="50"/>
      <c r="TCU340" s="50"/>
      <c r="TCV340" s="50"/>
      <c r="TCW340" s="50"/>
      <c r="TCX340" s="50"/>
      <c r="TCY340" s="50"/>
      <c r="TCZ340" s="50"/>
      <c r="TDA340" s="50"/>
      <c r="TDB340" s="50"/>
      <c r="TDC340" s="50"/>
      <c r="TDD340" s="50"/>
      <c r="TDE340" s="50"/>
      <c r="TDF340" s="50"/>
      <c r="TDG340" s="50"/>
      <c r="TDH340" s="50"/>
      <c r="TDI340" s="50"/>
      <c r="TDJ340" s="50"/>
      <c r="TDK340" s="50"/>
      <c r="TDL340" s="50"/>
      <c r="TDM340" s="50"/>
      <c r="TDN340" s="50"/>
      <c r="TDO340" s="50"/>
      <c r="TDP340" s="50"/>
      <c r="TDQ340" s="50"/>
      <c r="TDR340" s="50"/>
      <c r="TDS340" s="50"/>
      <c r="TDT340" s="50"/>
      <c r="TDU340" s="50"/>
      <c r="TDV340" s="50"/>
      <c r="TDW340" s="50"/>
      <c r="TDX340" s="50"/>
      <c r="TDY340" s="50"/>
      <c r="TDZ340" s="50"/>
      <c r="TEA340" s="50"/>
      <c r="TEB340" s="50"/>
      <c r="TEC340" s="50"/>
      <c r="TED340" s="50"/>
      <c r="TEE340" s="50"/>
      <c r="TEF340" s="50"/>
      <c r="TEG340" s="50"/>
      <c r="TEH340" s="50"/>
      <c r="TEI340" s="50"/>
      <c r="TEJ340" s="50"/>
      <c r="TEK340" s="50"/>
      <c r="TEL340" s="50"/>
      <c r="TEM340" s="50"/>
      <c r="TEN340" s="50"/>
      <c r="TEO340" s="50"/>
      <c r="TEP340" s="50"/>
      <c r="TEQ340" s="50"/>
      <c r="TER340" s="50"/>
      <c r="TES340" s="50"/>
      <c r="TET340" s="50"/>
      <c r="TEU340" s="50"/>
      <c r="TEV340" s="50"/>
      <c r="TEW340" s="50"/>
      <c r="TEX340" s="50"/>
      <c r="TEY340" s="50"/>
      <c r="TEZ340" s="50"/>
      <c r="TFA340" s="50"/>
      <c r="TFB340" s="50"/>
      <c r="TFC340" s="50"/>
      <c r="TFD340" s="50"/>
      <c r="TFE340" s="50"/>
      <c r="TFF340" s="50"/>
      <c r="TFG340" s="50"/>
      <c r="TFH340" s="50"/>
      <c r="TFI340" s="50"/>
      <c r="TFJ340" s="50"/>
      <c r="TFK340" s="50"/>
      <c r="TFL340" s="50"/>
      <c r="TFM340" s="50"/>
      <c r="TFN340" s="50"/>
      <c r="TFO340" s="50"/>
      <c r="TFP340" s="50"/>
      <c r="TFQ340" s="50"/>
      <c r="TFR340" s="50"/>
      <c r="TFS340" s="50"/>
      <c r="TFT340" s="50"/>
      <c r="TFU340" s="50"/>
      <c r="TFV340" s="50"/>
      <c r="TFW340" s="50"/>
      <c r="TFX340" s="50"/>
      <c r="TFY340" s="50"/>
      <c r="TFZ340" s="50"/>
      <c r="TGA340" s="50"/>
      <c r="TGB340" s="50"/>
      <c r="TGC340" s="50"/>
      <c r="TGD340" s="50"/>
      <c r="TGE340" s="50"/>
      <c r="TGF340" s="50"/>
      <c r="TGG340" s="50"/>
      <c r="TGH340" s="50"/>
      <c r="TGI340" s="50"/>
      <c r="TGJ340" s="50"/>
      <c r="TGK340" s="50"/>
      <c r="TGL340" s="50"/>
      <c r="TGM340" s="50"/>
      <c r="TGN340" s="50"/>
      <c r="TGO340" s="50"/>
      <c r="TGP340" s="50"/>
      <c r="TGQ340" s="50"/>
      <c r="TGR340" s="50"/>
      <c r="TGS340" s="50"/>
      <c r="TGT340" s="50"/>
      <c r="TGU340" s="50"/>
      <c r="TGV340" s="50"/>
      <c r="TGW340" s="50"/>
      <c r="TGX340" s="50"/>
      <c r="TGY340" s="50"/>
      <c r="TGZ340" s="50"/>
      <c r="THA340" s="50"/>
      <c r="THB340" s="50"/>
      <c r="THC340" s="50"/>
      <c r="THD340" s="50"/>
      <c r="THE340" s="50"/>
      <c r="THF340" s="50"/>
      <c r="THG340" s="50"/>
      <c r="THH340" s="50"/>
      <c r="THI340" s="50"/>
      <c r="THJ340" s="50"/>
      <c r="THK340" s="50"/>
      <c r="THL340" s="50"/>
      <c r="THM340" s="50"/>
      <c r="THN340" s="50"/>
      <c r="THO340" s="50"/>
      <c r="THP340" s="50"/>
      <c r="THQ340" s="50"/>
      <c r="THR340" s="50"/>
      <c r="THS340" s="50"/>
      <c r="THT340" s="50"/>
      <c r="THU340" s="50"/>
      <c r="THV340" s="50"/>
      <c r="THW340" s="50"/>
      <c r="THX340" s="50"/>
      <c r="THY340" s="50"/>
      <c r="THZ340" s="50"/>
      <c r="TIA340" s="50"/>
      <c r="TIB340" s="50"/>
      <c r="TIC340" s="50"/>
      <c r="TID340" s="50"/>
      <c r="TIE340" s="50"/>
      <c r="TIF340" s="50"/>
      <c r="TIG340" s="50"/>
      <c r="TIH340" s="50"/>
      <c r="TII340" s="50"/>
      <c r="TIJ340" s="50"/>
      <c r="TIK340" s="50"/>
      <c r="TIL340" s="50"/>
      <c r="TIM340" s="50"/>
      <c r="TIN340" s="50"/>
      <c r="TIO340" s="50"/>
      <c r="TIP340" s="50"/>
      <c r="TIQ340" s="50"/>
      <c r="TIR340" s="50"/>
      <c r="TIS340" s="50"/>
      <c r="TIT340" s="50"/>
      <c r="TIU340" s="50"/>
      <c r="TIV340" s="50"/>
      <c r="TIW340" s="50"/>
      <c r="TIX340" s="50"/>
      <c r="TIY340" s="50"/>
      <c r="TIZ340" s="50"/>
      <c r="TJA340" s="50"/>
      <c r="TJB340" s="50"/>
      <c r="TJC340" s="50"/>
      <c r="TJD340" s="50"/>
      <c r="TJE340" s="50"/>
      <c r="TJF340" s="50"/>
      <c r="TJG340" s="50"/>
      <c r="TJH340" s="50"/>
      <c r="TJI340" s="50"/>
      <c r="TJJ340" s="50"/>
      <c r="TJK340" s="50"/>
      <c r="TJL340" s="50"/>
      <c r="TJM340" s="50"/>
      <c r="TJN340" s="50"/>
      <c r="TJO340" s="50"/>
      <c r="TJP340" s="50"/>
      <c r="TJQ340" s="50"/>
      <c r="TJR340" s="50"/>
      <c r="TJS340" s="50"/>
      <c r="TJT340" s="50"/>
      <c r="TJU340" s="50"/>
      <c r="TJV340" s="50"/>
      <c r="TJW340" s="50"/>
      <c r="TJX340" s="50"/>
      <c r="TJY340" s="50"/>
      <c r="TJZ340" s="50"/>
      <c r="TKA340" s="50"/>
      <c r="TKB340" s="50"/>
      <c r="TKC340" s="50"/>
      <c r="TKD340" s="50"/>
      <c r="TKE340" s="50"/>
      <c r="TKF340" s="50"/>
      <c r="TKG340" s="50"/>
      <c r="TKH340" s="50"/>
      <c r="TKI340" s="50"/>
      <c r="TKJ340" s="50"/>
      <c r="TKK340" s="50"/>
      <c r="TKL340" s="50"/>
      <c r="TKM340" s="50"/>
      <c r="TKN340" s="50"/>
      <c r="TKO340" s="50"/>
      <c r="TKP340" s="50"/>
      <c r="TKQ340" s="50"/>
      <c r="TKR340" s="50"/>
      <c r="TKT340" s="50"/>
      <c r="TKV340" s="50"/>
      <c r="TKW340" s="50"/>
      <c r="TKX340" s="50"/>
      <c r="TKY340" s="50"/>
      <c r="TKZ340" s="50"/>
      <c r="TLA340" s="50"/>
      <c r="TLB340" s="50"/>
      <c r="TLC340" s="50"/>
      <c r="TLH340" s="50"/>
      <c r="TLI340" s="50"/>
      <c r="TLJ340" s="50"/>
      <c r="TLK340" s="50"/>
      <c r="TLL340" s="50"/>
      <c r="TLM340" s="50"/>
      <c r="TLN340" s="50"/>
      <c r="TLO340" s="50"/>
      <c r="TLP340" s="50"/>
      <c r="TLQ340" s="50"/>
      <c r="TLR340" s="50"/>
      <c r="TLS340" s="50"/>
      <c r="TLT340" s="50"/>
      <c r="TLU340" s="50"/>
      <c r="TLV340" s="50"/>
      <c r="TLW340" s="50"/>
      <c r="TLX340" s="50"/>
      <c r="TLY340" s="50"/>
      <c r="TLZ340" s="50"/>
      <c r="TMA340" s="50"/>
      <c r="TMB340" s="50"/>
      <c r="TMC340" s="50"/>
      <c r="TMD340" s="50"/>
      <c r="TME340" s="50"/>
      <c r="TMF340" s="50"/>
      <c r="TMG340" s="50"/>
      <c r="TMH340" s="50"/>
      <c r="TMI340" s="50"/>
      <c r="TMJ340" s="50"/>
      <c r="TMK340" s="50"/>
      <c r="TML340" s="50"/>
      <c r="TMM340" s="50"/>
      <c r="TMN340" s="50"/>
      <c r="TMO340" s="50"/>
      <c r="TMP340" s="50"/>
      <c r="TMQ340" s="50"/>
      <c r="TMR340" s="50"/>
      <c r="TMS340" s="50"/>
      <c r="TMT340" s="50"/>
      <c r="TMU340" s="50"/>
      <c r="TMV340" s="50"/>
      <c r="TMW340" s="50"/>
      <c r="TMX340" s="50"/>
      <c r="TMY340" s="50"/>
      <c r="TMZ340" s="50"/>
      <c r="TNA340" s="50"/>
      <c r="TNB340" s="50"/>
      <c r="TNC340" s="50"/>
      <c r="TND340" s="50"/>
      <c r="TNE340" s="50"/>
      <c r="TNF340" s="50"/>
      <c r="TNG340" s="50"/>
      <c r="TNH340" s="50"/>
      <c r="TNI340" s="50"/>
      <c r="TNJ340" s="50"/>
      <c r="TNK340" s="50"/>
      <c r="TNL340" s="50"/>
      <c r="TNM340" s="50"/>
      <c r="TNN340" s="50"/>
      <c r="TNO340" s="50"/>
      <c r="TNP340" s="50"/>
      <c r="TNQ340" s="50"/>
      <c r="TNR340" s="50"/>
      <c r="TNS340" s="50"/>
      <c r="TNT340" s="50"/>
      <c r="TNU340" s="50"/>
      <c r="TNV340" s="50"/>
      <c r="TNW340" s="50"/>
      <c r="TNX340" s="50"/>
      <c r="TNY340" s="50"/>
      <c r="TNZ340" s="50"/>
      <c r="TOA340" s="50"/>
      <c r="TOB340" s="50"/>
      <c r="TOC340" s="50"/>
      <c r="TOD340" s="50"/>
      <c r="TOE340" s="50"/>
      <c r="TOF340" s="50"/>
      <c r="TOG340" s="50"/>
      <c r="TOH340" s="50"/>
      <c r="TOI340" s="50"/>
      <c r="TOJ340" s="50"/>
      <c r="TOK340" s="50"/>
      <c r="TOL340" s="50"/>
      <c r="TOM340" s="50"/>
      <c r="TON340" s="50"/>
      <c r="TOO340" s="50"/>
      <c r="TOP340" s="50"/>
      <c r="TOQ340" s="50"/>
      <c r="TOR340" s="50"/>
      <c r="TOS340" s="50"/>
      <c r="TOT340" s="50"/>
      <c r="TOU340" s="50"/>
      <c r="TOV340" s="50"/>
      <c r="TOW340" s="50"/>
      <c r="TOX340" s="50"/>
      <c r="TOY340" s="50"/>
      <c r="TOZ340" s="50"/>
      <c r="TPA340" s="50"/>
      <c r="TPB340" s="50"/>
      <c r="TPC340" s="50"/>
      <c r="TPD340" s="50"/>
      <c r="TPE340" s="50"/>
      <c r="TPF340" s="50"/>
      <c r="TPG340" s="50"/>
      <c r="TPH340" s="50"/>
      <c r="TPI340" s="50"/>
      <c r="TPJ340" s="50"/>
      <c r="TPK340" s="50"/>
      <c r="TPL340" s="50"/>
      <c r="TPM340" s="50"/>
      <c r="TPN340" s="50"/>
      <c r="TPO340" s="50"/>
      <c r="TPP340" s="50"/>
      <c r="TPQ340" s="50"/>
      <c r="TPR340" s="50"/>
      <c r="TPS340" s="50"/>
      <c r="TPT340" s="50"/>
      <c r="TPU340" s="50"/>
      <c r="TPV340" s="50"/>
      <c r="TPW340" s="50"/>
      <c r="TPX340" s="50"/>
      <c r="TPY340" s="50"/>
      <c r="TPZ340" s="50"/>
      <c r="TQA340" s="50"/>
      <c r="TQB340" s="50"/>
      <c r="TQC340" s="50"/>
      <c r="TQD340" s="50"/>
      <c r="TQE340" s="50"/>
      <c r="TQF340" s="50"/>
      <c r="TQG340" s="50"/>
      <c r="TQH340" s="50"/>
      <c r="TQI340" s="50"/>
      <c r="TQJ340" s="50"/>
      <c r="TQK340" s="50"/>
      <c r="TQL340" s="50"/>
      <c r="TQM340" s="50"/>
      <c r="TQN340" s="50"/>
      <c r="TQO340" s="50"/>
      <c r="TQP340" s="50"/>
      <c r="TQQ340" s="50"/>
      <c r="TQR340" s="50"/>
      <c r="TQS340" s="50"/>
      <c r="TQT340" s="50"/>
      <c r="TQU340" s="50"/>
      <c r="TQV340" s="50"/>
      <c r="TQW340" s="50"/>
      <c r="TQX340" s="50"/>
      <c r="TQY340" s="50"/>
      <c r="TQZ340" s="50"/>
      <c r="TRA340" s="50"/>
      <c r="TRB340" s="50"/>
      <c r="TRC340" s="50"/>
      <c r="TRD340" s="50"/>
      <c r="TRE340" s="50"/>
      <c r="TRF340" s="50"/>
      <c r="TRG340" s="50"/>
      <c r="TRH340" s="50"/>
      <c r="TRI340" s="50"/>
      <c r="TRJ340" s="50"/>
      <c r="TRK340" s="50"/>
      <c r="TRL340" s="50"/>
      <c r="TRM340" s="50"/>
      <c r="TRN340" s="50"/>
      <c r="TRO340" s="50"/>
      <c r="TRP340" s="50"/>
      <c r="TRQ340" s="50"/>
      <c r="TRR340" s="50"/>
      <c r="TRS340" s="50"/>
      <c r="TRT340" s="50"/>
      <c r="TRU340" s="50"/>
      <c r="TRV340" s="50"/>
      <c r="TRW340" s="50"/>
      <c r="TRX340" s="50"/>
      <c r="TRY340" s="50"/>
      <c r="TRZ340" s="50"/>
      <c r="TSA340" s="50"/>
      <c r="TSB340" s="50"/>
      <c r="TSC340" s="50"/>
      <c r="TSD340" s="50"/>
      <c r="TSE340" s="50"/>
      <c r="TSF340" s="50"/>
      <c r="TSG340" s="50"/>
      <c r="TSH340" s="50"/>
      <c r="TSI340" s="50"/>
      <c r="TSJ340" s="50"/>
      <c r="TSK340" s="50"/>
      <c r="TSL340" s="50"/>
      <c r="TSM340" s="50"/>
      <c r="TSN340" s="50"/>
      <c r="TSO340" s="50"/>
      <c r="TSP340" s="50"/>
      <c r="TSQ340" s="50"/>
      <c r="TSR340" s="50"/>
      <c r="TSS340" s="50"/>
      <c r="TST340" s="50"/>
      <c r="TSU340" s="50"/>
      <c r="TSV340" s="50"/>
      <c r="TSW340" s="50"/>
      <c r="TSX340" s="50"/>
      <c r="TSY340" s="50"/>
      <c r="TSZ340" s="50"/>
      <c r="TTA340" s="50"/>
      <c r="TTB340" s="50"/>
      <c r="TTC340" s="50"/>
      <c r="TTD340" s="50"/>
      <c r="TTE340" s="50"/>
      <c r="TTF340" s="50"/>
      <c r="TTG340" s="50"/>
      <c r="TTH340" s="50"/>
      <c r="TTI340" s="50"/>
      <c r="TTJ340" s="50"/>
      <c r="TTK340" s="50"/>
      <c r="TTL340" s="50"/>
      <c r="TTM340" s="50"/>
      <c r="TTN340" s="50"/>
      <c r="TTO340" s="50"/>
      <c r="TTP340" s="50"/>
      <c r="TTQ340" s="50"/>
      <c r="TTR340" s="50"/>
      <c r="TTS340" s="50"/>
      <c r="TTT340" s="50"/>
      <c r="TTU340" s="50"/>
      <c r="TTV340" s="50"/>
      <c r="TTW340" s="50"/>
      <c r="TTX340" s="50"/>
      <c r="TTY340" s="50"/>
      <c r="TTZ340" s="50"/>
      <c r="TUA340" s="50"/>
      <c r="TUB340" s="50"/>
      <c r="TUC340" s="50"/>
      <c r="TUD340" s="50"/>
      <c r="TUE340" s="50"/>
      <c r="TUF340" s="50"/>
      <c r="TUG340" s="50"/>
      <c r="TUH340" s="50"/>
      <c r="TUI340" s="50"/>
      <c r="TUJ340" s="50"/>
      <c r="TUK340" s="50"/>
      <c r="TUL340" s="50"/>
      <c r="TUM340" s="50"/>
      <c r="TUN340" s="50"/>
      <c r="TUP340" s="50"/>
      <c r="TUR340" s="50"/>
      <c r="TUS340" s="50"/>
      <c r="TUT340" s="50"/>
      <c r="TUU340" s="50"/>
      <c r="TUV340" s="50"/>
      <c r="TUW340" s="50"/>
      <c r="TUX340" s="50"/>
      <c r="TUY340" s="50"/>
      <c r="TVD340" s="50"/>
      <c r="TVE340" s="50"/>
      <c r="TVF340" s="50"/>
      <c r="TVG340" s="50"/>
      <c r="TVH340" s="50"/>
      <c r="TVI340" s="50"/>
      <c r="TVJ340" s="50"/>
      <c r="TVK340" s="50"/>
      <c r="TVL340" s="50"/>
      <c r="TVM340" s="50"/>
      <c r="TVN340" s="50"/>
      <c r="TVO340" s="50"/>
      <c r="TVP340" s="50"/>
      <c r="TVQ340" s="50"/>
      <c r="TVR340" s="50"/>
      <c r="TVS340" s="50"/>
      <c r="TVT340" s="50"/>
      <c r="TVU340" s="50"/>
      <c r="TVV340" s="50"/>
      <c r="TVW340" s="50"/>
      <c r="TVX340" s="50"/>
      <c r="TVY340" s="50"/>
      <c r="TVZ340" s="50"/>
      <c r="TWA340" s="50"/>
      <c r="TWB340" s="50"/>
      <c r="TWC340" s="50"/>
      <c r="TWD340" s="50"/>
      <c r="TWE340" s="50"/>
      <c r="TWF340" s="50"/>
      <c r="TWG340" s="50"/>
      <c r="TWH340" s="50"/>
      <c r="TWI340" s="50"/>
      <c r="TWJ340" s="50"/>
      <c r="TWK340" s="50"/>
      <c r="TWL340" s="50"/>
      <c r="TWM340" s="50"/>
      <c r="TWN340" s="50"/>
      <c r="TWO340" s="50"/>
      <c r="TWP340" s="50"/>
      <c r="TWQ340" s="50"/>
      <c r="TWR340" s="50"/>
      <c r="TWS340" s="50"/>
      <c r="TWT340" s="50"/>
      <c r="TWU340" s="50"/>
      <c r="TWV340" s="50"/>
      <c r="TWW340" s="50"/>
      <c r="TWX340" s="50"/>
      <c r="TWY340" s="50"/>
      <c r="TWZ340" s="50"/>
      <c r="TXA340" s="50"/>
      <c r="TXB340" s="50"/>
      <c r="TXC340" s="50"/>
      <c r="TXD340" s="50"/>
      <c r="TXE340" s="50"/>
      <c r="TXF340" s="50"/>
      <c r="TXG340" s="50"/>
      <c r="TXH340" s="50"/>
      <c r="TXI340" s="50"/>
      <c r="TXJ340" s="50"/>
      <c r="TXK340" s="50"/>
      <c r="TXL340" s="50"/>
      <c r="TXM340" s="50"/>
      <c r="TXN340" s="50"/>
      <c r="TXO340" s="50"/>
      <c r="TXP340" s="50"/>
      <c r="TXQ340" s="50"/>
      <c r="TXR340" s="50"/>
      <c r="TXS340" s="50"/>
      <c r="TXT340" s="50"/>
      <c r="TXU340" s="50"/>
      <c r="TXV340" s="50"/>
      <c r="TXW340" s="50"/>
      <c r="TXX340" s="50"/>
      <c r="TXY340" s="50"/>
      <c r="TXZ340" s="50"/>
      <c r="TYA340" s="50"/>
      <c r="TYB340" s="50"/>
      <c r="TYC340" s="50"/>
      <c r="TYD340" s="50"/>
      <c r="TYE340" s="50"/>
      <c r="TYF340" s="50"/>
      <c r="TYG340" s="50"/>
      <c r="TYH340" s="50"/>
      <c r="TYI340" s="50"/>
      <c r="TYJ340" s="50"/>
      <c r="TYK340" s="50"/>
      <c r="TYL340" s="50"/>
      <c r="TYM340" s="50"/>
      <c r="TYN340" s="50"/>
      <c r="TYO340" s="50"/>
      <c r="TYP340" s="50"/>
      <c r="TYQ340" s="50"/>
      <c r="TYR340" s="50"/>
      <c r="TYS340" s="50"/>
      <c r="TYT340" s="50"/>
      <c r="TYU340" s="50"/>
      <c r="TYV340" s="50"/>
      <c r="TYW340" s="50"/>
      <c r="TYX340" s="50"/>
      <c r="TYY340" s="50"/>
      <c r="TYZ340" s="50"/>
      <c r="TZA340" s="50"/>
      <c r="TZB340" s="50"/>
      <c r="TZC340" s="50"/>
      <c r="TZD340" s="50"/>
      <c r="TZE340" s="50"/>
      <c r="TZF340" s="50"/>
      <c r="TZG340" s="50"/>
      <c r="TZH340" s="50"/>
      <c r="TZI340" s="50"/>
      <c r="TZJ340" s="50"/>
      <c r="TZK340" s="50"/>
      <c r="TZL340" s="50"/>
      <c r="TZM340" s="50"/>
      <c r="TZN340" s="50"/>
      <c r="TZO340" s="50"/>
      <c r="TZP340" s="50"/>
      <c r="TZQ340" s="50"/>
      <c r="TZR340" s="50"/>
      <c r="TZS340" s="50"/>
      <c r="TZT340" s="50"/>
      <c r="TZU340" s="50"/>
      <c r="TZV340" s="50"/>
      <c r="TZW340" s="50"/>
      <c r="TZX340" s="50"/>
      <c r="TZY340" s="50"/>
      <c r="TZZ340" s="50"/>
      <c r="UAA340" s="50"/>
      <c r="UAB340" s="50"/>
      <c r="UAC340" s="50"/>
      <c r="UAD340" s="50"/>
      <c r="UAE340" s="50"/>
      <c r="UAF340" s="50"/>
      <c r="UAG340" s="50"/>
      <c r="UAH340" s="50"/>
      <c r="UAI340" s="50"/>
      <c r="UAJ340" s="50"/>
      <c r="UAK340" s="50"/>
      <c r="UAL340" s="50"/>
      <c r="UAM340" s="50"/>
      <c r="UAN340" s="50"/>
      <c r="UAO340" s="50"/>
      <c r="UAP340" s="50"/>
      <c r="UAQ340" s="50"/>
      <c r="UAR340" s="50"/>
      <c r="UAS340" s="50"/>
      <c r="UAT340" s="50"/>
      <c r="UAU340" s="50"/>
      <c r="UAV340" s="50"/>
      <c r="UAW340" s="50"/>
      <c r="UAX340" s="50"/>
      <c r="UAY340" s="50"/>
      <c r="UAZ340" s="50"/>
      <c r="UBA340" s="50"/>
      <c r="UBB340" s="50"/>
      <c r="UBC340" s="50"/>
      <c r="UBD340" s="50"/>
      <c r="UBE340" s="50"/>
      <c r="UBF340" s="50"/>
      <c r="UBG340" s="50"/>
      <c r="UBH340" s="50"/>
      <c r="UBI340" s="50"/>
      <c r="UBJ340" s="50"/>
      <c r="UBK340" s="50"/>
      <c r="UBL340" s="50"/>
      <c r="UBM340" s="50"/>
      <c r="UBN340" s="50"/>
      <c r="UBO340" s="50"/>
      <c r="UBP340" s="50"/>
      <c r="UBQ340" s="50"/>
      <c r="UBR340" s="50"/>
      <c r="UBS340" s="50"/>
      <c r="UBT340" s="50"/>
      <c r="UBU340" s="50"/>
      <c r="UBV340" s="50"/>
      <c r="UBW340" s="50"/>
      <c r="UBX340" s="50"/>
      <c r="UBY340" s="50"/>
      <c r="UBZ340" s="50"/>
      <c r="UCA340" s="50"/>
      <c r="UCB340" s="50"/>
      <c r="UCC340" s="50"/>
      <c r="UCD340" s="50"/>
      <c r="UCE340" s="50"/>
      <c r="UCF340" s="50"/>
      <c r="UCG340" s="50"/>
      <c r="UCH340" s="50"/>
      <c r="UCI340" s="50"/>
      <c r="UCJ340" s="50"/>
      <c r="UCK340" s="50"/>
      <c r="UCL340" s="50"/>
      <c r="UCM340" s="50"/>
      <c r="UCN340" s="50"/>
      <c r="UCO340" s="50"/>
      <c r="UCP340" s="50"/>
      <c r="UCQ340" s="50"/>
      <c r="UCR340" s="50"/>
      <c r="UCS340" s="50"/>
      <c r="UCT340" s="50"/>
      <c r="UCU340" s="50"/>
      <c r="UCV340" s="50"/>
      <c r="UCW340" s="50"/>
      <c r="UCX340" s="50"/>
      <c r="UCY340" s="50"/>
      <c r="UCZ340" s="50"/>
      <c r="UDA340" s="50"/>
      <c r="UDB340" s="50"/>
      <c r="UDC340" s="50"/>
      <c r="UDD340" s="50"/>
      <c r="UDE340" s="50"/>
      <c r="UDF340" s="50"/>
      <c r="UDG340" s="50"/>
      <c r="UDH340" s="50"/>
      <c r="UDI340" s="50"/>
      <c r="UDJ340" s="50"/>
      <c r="UDK340" s="50"/>
      <c r="UDL340" s="50"/>
      <c r="UDM340" s="50"/>
      <c r="UDN340" s="50"/>
      <c r="UDO340" s="50"/>
      <c r="UDP340" s="50"/>
      <c r="UDQ340" s="50"/>
      <c r="UDR340" s="50"/>
      <c r="UDS340" s="50"/>
      <c r="UDT340" s="50"/>
      <c r="UDU340" s="50"/>
      <c r="UDV340" s="50"/>
      <c r="UDW340" s="50"/>
      <c r="UDX340" s="50"/>
      <c r="UDY340" s="50"/>
      <c r="UDZ340" s="50"/>
      <c r="UEA340" s="50"/>
      <c r="UEB340" s="50"/>
      <c r="UEC340" s="50"/>
      <c r="UED340" s="50"/>
      <c r="UEE340" s="50"/>
      <c r="UEF340" s="50"/>
      <c r="UEG340" s="50"/>
      <c r="UEH340" s="50"/>
      <c r="UEI340" s="50"/>
      <c r="UEJ340" s="50"/>
      <c r="UEL340" s="50"/>
      <c r="UEN340" s="50"/>
      <c r="UEO340" s="50"/>
      <c r="UEP340" s="50"/>
      <c r="UEQ340" s="50"/>
      <c r="UER340" s="50"/>
      <c r="UES340" s="50"/>
      <c r="UET340" s="50"/>
      <c r="UEU340" s="50"/>
      <c r="UEZ340" s="50"/>
      <c r="UFA340" s="50"/>
      <c r="UFB340" s="50"/>
      <c r="UFC340" s="50"/>
      <c r="UFD340" s="50"/>
      <c r="UFE340" s="50"/>
      <c r="UFF340" s="50"/>
      <c r="UFG340" s="50"/>
      <c r="UFH340" s="50"/>
      <c r="UFI340" s="50"/>
      <c r="UFJ340" s="50"/>
      <c r="UFK340" s="50"/>
      <c r="UFL340" s="50"/>
      <c r="UFM340" s="50"/>
      <c r="UFN340" s="50"/>
      <c r="UFO340" s="50"/>
      <c r="UFP340" s="50"/>
      <c r="UFQ340" s="50"/>
      <c r="UFR340" s="50"/>
      <c r="UFS340" s="50"/>
      <c r="UFT340" s="50"/>
      <c r="UFU340" s="50"/>
      <c r="UFV340" s="50"/>
      <c r="UFW340" s="50"/>
      <c r="UFX340" s="50"/>
      <c r="UFY340" s="50"/>
      <c r="UFZ340" s="50"/>
      <c r="UGA340" s="50"/>
      <c r="UGB340" s="50"/>
      <c r="UGC340" s="50"/>
      <c r="UGD340" s="50"/>
      <c r="UGE340" s="50"/>
      <c r="UGF340" s="50"/>
      <c r="UGG340" s="50"/>
      <c r="UGH340" s="50"/>
      <c r="UGI340" s="50"/>
      <c r="UGJ340" s="50"/>
      <c r="UGK340" s="50"/>
      <c r="UGL340" s="50"/>
      <c r="UGM340" s="50"/>
      <c r="UGN340" s="50"/>
      <c r="UGO340" s="50"/>
      <c r="UGP340" s="50"/>
      <c r="UGQ340" s="50"/>
      <c r="UGR340" s="50"/>
      <c r="UGS340" s="50"/>
      <c r="UGT340" s="50"/>
      <c r="UGU340" s="50"/>
      <c r="UGV340" s="50"/>
      <c r="UGW340" s="50"/>
      <c r="UGX340" s="50"/>
      <c r="UGY340" s="50"/>
      <c r="UGZ340" s="50"/>
      <c r="UHA340" s="50"/>
      <c r="UHB340" s="50"/>
      <c r="UHC340" s="50"/>
      <c r="UHD340" s="50"/>
      <c r="UHE340" s="50"/>
      <c r="UHF340" s="50"/>
      <c r="UHG340" s="50"/>
      <c r="UHH340" s="50"/>
      <c r="UHI340" s="50"/>
      <c r="UHJ340" s="50"/>
      <c r="UHK340" s="50"/>
      <c r="UHL340" s="50"/>
      <c r="UHM340" s="50"/>
      <c r="UHN340" s="50"/>
      <c r="UHO340" s="50"/>
      <c r="UHP340" s="50"/>
      <c r="UHQ340" s="50"/>
      <c r="UHR340" s="50"/>
      <c r="UHS340" s="50"/>
      <c r="UHT340" s="50"/>
      <c r="UHU340" s="50"/>
      <c r="UHV340" s="50"/>
      <c r="UHW340" s="50"/>
      <c r="UHX340" s="50"/>
      <c r="UHY340" s="50"/>
      <c r="UHZ340" s="50"/>
      <c r="UIA340" s="50"/>
      <c r="UIB340" s="50"/>
      <c r="UIC340" s="50"/>
      <c r="UID340" s="50"/>
      <c r="UIE340" s="50"/>
      <c r="UIF340" s="50"/>
      <c r="UIG340" s="50"/>
      <c r="UIH340" s="50"/>
      <c r="UII340" s="50"/>
      <c r="UIJ340" s="50"/>
      <c r="UIK340" s="50"/>
      <c r="UIL340" s="50"/>
      <c r="UIM340" s="50"/>
      <c r="UIN340" s="50"/>
      <c r="UIO340" s="50"/>
      <c r="UIP340" s="50"/>
      <c r="UIQ340" s="50"/>
      <c r="UIR340" s="50"/>
      <c r="UIS340" s="50"/>
      <c r="UIT340" s="50"/>
      <c r="UIU340" s="50"/>
      <c r="UIV340" s="50"/>
      <c r="UIW340" s="50"/>
      <c r="UIX340" s="50"/>
      <c r="UIY340" s="50"/>
      <c r="UIZ340" s="50"/>
      <c r="UJA340" s="50"/>
      <c r="UJB340" s="50"/>
      <c r="UJC340" s="50"/>
      <c r="UJD340" s="50"/>
      <c r="UJE340" s="50"/>
      <c r="UJF340" s="50"/>
      <c r="UJG340" s="50"/>
      <c r="UJH340" s="50"/>
      <c r="UJI340" s="50"/>
      <c r="UJJ340" s="50"/>
      <c r="UJK340" s="50"/>
      <c r="UJL340" s="50"/>
      <c r="UJM340" s="50"/>
      <c r="UJN340" s="50"/>
      <c r="UJO340" s="50"/>
      <c r="UJP340" s="50"/>
      <c r="UJQ340" s="50"/>
      <c r="UJR340" s="50"/>
      <c r="UJS340" s="50"/>
      <c r="UJT340" s="50"/>
      <c r="UJU340" s="50"/>
      <c r="UJV340" s="50"/>
      <c r="UJW340" s="50"/>
      <c r="UJX340" s="50"/>
      <c r="UJY340" s="50"/>
      <c r="UJZ340" s="50"/>
      <c r="UKA340" s="50"/>
      <c r="UKB340" s="50"/>
      <c r="UKC340" s="50"/>
      <c r="UKD340" s="50"/>
      <c r="UKE340" s="50"/>
      <c r="UKF340" s="50"/>
      <c r="UKG340" s="50"/>
      <c r="UKH340" s="50"/>
      <c r="UKI340" s="50"/>
      <c r="UKJ340" s="50"/>
      <c r="UKK340" s="50"/>
      <c r="UKL340" s="50"/>
      <c r="UKM340" s="50"/>
      <c r="UKN340" s="50"/>
      <c r="UKO340" s="50"/>
      <c r="UKP340" s="50"/>
      <c r="UKQ340" s="50"/>
      <c r="UKR340" s="50"/>
      <c r="UKS340" s="50"/>
      <c r="UKT340" s="50"/>
      <c r="UKU340" s="50"/>
      <c r="UKV340" s="50"/>
      <c r="UKW340" s="50"/>
      <c r="UKX340" s="50"/>
      <c r="UKY340" s="50"/>
      <c r="UKZ340" s="50"/>
      <c r="ULA340" s="50"/>
      <c r="ULB340" s="50"/>
      <c r="ULC340" s="50"/>
      <c r="ULD340" s="50"/>
      <c r="ULE340" s="50"/>
      <c r="ULF340" s="50"/>
      <c r="ULG340" s="50"/>
      <c r="ULH340" s="50"/>
      <c r="ULI340" s="50"/>
      <c r="ULJ340" s="50"/>
      <c r="ULK340" s="50"/>
      <c r="ULL340" s="50"/>
      <c r="ULM340" s="50"/>
      <c r="ULN340" s="50"/>
      <c r="ULO340" s="50"/>
      <c r="ULP340" s="50"/>
      <c r="ULQ340" s="50"/>
      <c r="ULR340" s="50"/>
      <c r="ULS340" s="50"/>
      <c r="ULT340" s="50"/>
      <c r="ULU340" s="50"/>
      <c r="ULV340" s="50"/>
      <c r="ULW340" s="50"/>
      <c r="ULX340" s="50"/>
      <c r="ULY340" s="50"/>
      <c r="ULZ340" s="50"/>
      <c r="UMA340" s="50"/>
      <c r="UMB340" s="50"/>
      <c r="UMC340" s="50"/>
      <c r="UMD340" s="50"/>
      <c r="UME340" s="50"/>
      <c r="UMF340" s="50"/>
      <c r="UMG340" s="50"/>
      <c r="UMH340" s="50"/>
      <c r="UMI340" s="50"/>
      <c r="UMJ340" s="50"/>
      <c r="UMK340" s="50"/>
      <c r="UML340" s="50"/>
      <c r="UMM340" s="50"/>
      <c r="UMN340" s="50"/>
      <c r="UMO340" s="50"/>
      <c r="UMP340" s="50"/>
      <c r="UMQ340" s="50"/>
      <c r="UMR340" s="50"/>
      <c r="UMS340" s="50"/>
      <c r="UMT340" s="50"/>
      <c r="UMU340" s="50"/>
      <c r="UMV340" s="50"/>
      <c r="UMW340" s="50"/>
      <c r="UMX340" s="50"/>
      <c r="UMY340" s="50"/>
      <c r="UMZ340" s="50"/>
      <c r="UNA340" s="50"/>
      <c r="UNB340" s="50"/>
      <c r="UNC340" s="50"/>
      <c r="UND340" s="50"/>
      <c r="UNE340" s="50"/>
      <c r="UNF340" s="50"/>
      <c r="UNG340" s="50"/>
      <c r="UNH340" s="50"/>
      <c r="UNI340" s="50"/>
      <c r="UNJ340" s="50"/>
      <c r="UNK340" s="50"/>
      <c r="UNL340" s="50"/>
      <c r="UNM340" s="50"/>
      <c r="UNN340" s="50"/>
      <c r="UNO340" s="50"/>
      <c r="UNP340" s="50"/>
      <c r="UNQ340" s="50"/>
      <c r="UNR340" s="50"/>
      <c r="UNS340" s="50"/>
      <c r="UNT340" s="50"/>
      <c r="UNU340" s="50"/>
      <c r="UNV340" s="50"/>
      <c r="UNW340" s="50"/>
      <c r="UNX340" s="50"/>
      <c r="UNY340" s="50"/>
      <c r="UNZ340" s="50"/>
      <c r="UOA340" s="50"/>
      <c r="UOB340" s="50"/>
      <c r="UOC340" s="50"/>
      <c r="UOD340" s="50"/>
      <c r="UOE340" s="50"/>
      <c r="UOF340" s="50"/>
      <c r="UOH340" s="50"/>
      <c r="UOJ340" s="50"/>
      <c r="UOK340" s="50"/>
      <c r="UOL340" s="50"/>
      <c r="UOM340" s="50"/>
      <c r="UON340" s="50"/>
      <c r="UOO340" s="50"/>
      <c r="UOP340" s="50"/>
      <c r="UOQ340" s="50"/>
      <c r="UOV340" s="50"/>
      <c r="UOW340" s="50"/>
      <c r="UOX340" s="50"/>
      <c r="UOY340" s="50"/>
      <c r="UOZ340" s="50"/>
      <c r="UPA340" s="50"/>
      <c r="UPB340" s="50"/>
      <c r="UPC340" s="50"/>
      <c r="UPD340" s="50"/>
      <c r="UPE340" s="50"/>
      <c r="UPF340" s="50"/>
      <c r="UPG340" s="50"/>
      <c r="UPH340" s="50"/>
      <c r="UPI340" s="50"/>
      <c r="UPJ340" s="50"/>
      <c r="UPK340" s="50"/>
      <c r="UPL340" s="50"/>
      <c r="UPM340" s="50"/>
      <c r="UPN340" s="50"/>
      <c r="UPO340" s="50"/>
      <c r="UPP340" s="50"/>
      <c r="UPQ340" s="50"/>
      <c r="UPR340" s="50"/>
      <c r="UPS340" s="50"/>
      <c r="UPT340" s="50"/>
      <c r="UPU340" s="50"/>
      <c r="UPV340" s="50"/>
      <c r="UPW340" s="50"/>
      <c r="UPX340" s="50"/>
      <c r="UPY340" s="50"/>
      <c r="UPZ340" s="50"/>
      <c r="UQA340" s="50"/>
      <c r="UQB340" s="50"/>
      <c r="UQC340" s="50"/>
      <c r="UQD340" s="50"/>
      <c r="UQE340" s="50"/>
      <c r="UQF340" s="50"/>
      <c r="UQG340" s="50"/>
      <c r="UQH340" s="50"/>
      <c r="UQI340" s="50"/>
      <c r="UQJ340" s="50"/>
      <c r="UQK340" s="50"/>
      <c r="UQL340" s="50"/>
      <c r="UQM340" s="50"/>
      <c r="UQN340" s="50"/>
      <c r="UQO340" s="50"/>
      <c r="UQP340" s="50"/>
      <c r="UQQ340" s="50"/>
      <c r="UQR340" s="50"/>
      <c r="UQS340" s="50"/>
      <c r="UQT340" s="50"/>
      <c r="UQU340" s="50"/>
      <c r="UQV340" s="50"/>
      <c r="UQW340" s="50"/>
      <c r="UQX340" s="50"/>
      <c r="UQY340" s="50"/>
      <c r="UQZ340" s="50"/>
      <c r="URA340" s="50"/>
      <c r="URB340" s="50"/>
      <c r="URC340" s="50"/>
      <c r="URD340" s="50"/>
      <c r="URE340" s="50"/>
      <c r="URF340" s="50"/>
      <c r="URG340" s="50"/>
      <c r="URH340" s="50"/>
      <c r="URI340" s="50"/>
      <c r="URJ340" s="50"/>
      <c r="URK340" s="50"/>
      <c r="URL340" s="50"/>
      <c r="URM340" s="50"/>
      <c r="URN340" s="50"/>
      <c r="URO340" s="50"/>
      <c r="URP340" s="50"/>
      <c r="URQ340" s="50"/>
      <c r="URR340" s="50"/>
      <c r="URS340" s="50"/>
      <c r="URT340" s="50"/>
      <c r="URU340" s="50"/>
      <c r="URV340" s="50"/>
      <c r="URW340" s="50"/>
      <c r="URX340" s="50"/>
      <c r="URY340" s="50"/>
      <c r="URZ340" s="50"/>
      <c r="USA340" s="50"/>
      <c r="USB340" s="50"/>
      <c r="USC340" s="50"/>
      <c r="USD340" s="50"/>
      <c r="USE340" s="50"/>
      <c r="USF340" s="50"/>
      <c r="USG340" s="50"/>
      <c r="USH340" s="50"/>
      <c r="USI340" s="50"/>
      <c r="USJ340" s="50"/>
      <c r="USK340" s="50"/>
      <c r="USL340" s="50"/>
      <c r="USM340" s="50"/>
      <c r="USN340" s="50"/>
      <c r="USO340" s="50"/>
      <c r="USP340" s="50"/>
      <c r="USQ340" s="50"/>
      <c r="USR340" s="50"/>
      <c r="USS340" s="50"/>
      <c r="UST340" s="50"/>
      <c r="USU340" s="50"/>
      <c r="USV340" s="50"/>
      <c r="USW340" s="50"/>
      <c r="USX340" s="50"/>
      <c r="USY340" s="50"/>
      <c r="USZ340" s="50"/>
      <c r="UTA340" s="50"/>
      <c r="UTB340" s="50"/>
      <c r="UTC340" s="50"/>
      <c r="UTD340" s="50"/>
      <c r="UTE340" s="50"/>
      <c r="UTF340" s="50"/>
      <c r="UTG340" s="50"/>
      <c r="UTH340" s="50"/>
      <c r="UTI340" s="50"/>
      <c r="UTJ340" s="50"/>
      <c r="UTK340" s="50"/>
      <c r="UTL340" s="50"/>
      <c r="UTM340" s="50"/>
      <c r="UTN340" s="50"/>
      <c r="UTO340" s="50"/>
      <c r="UTP340" s="50"/>
      <c r="UTQ340" s="50"/>
      <c r="UTR340" s="50"/>
      <c r="UTS340" s="50"/>
      <c r="UTT340" s="50"/>
      <c r="UTU340" s="50"/>
      <c r="UTV340" s="50"/>
      <c r="UTW340" s="50"/>
      <c r="UTX340" s="50"/>
      <c r="UTY340" s="50"/>
      <c r="UTZ340" s="50"/>
      <c r="UUA340" s="50"/>
      <c r="UUB340" s="50"/>
      <c r="UUC340" s="50"/>
      <c r="UUD340" s="50"/>
      <c r="UUE340" s="50"/>
      <c r="UUF340" s="50"/>
      <c r="UUG340" s="50"/>
      <c r="UUH340" s="50"/>
      <c r="UUI340" s="50"/>
      <c r="UUJ340" s="50"/>
      <c r="UUK340" s="50"/>
      <c r="UUL340" s="50"/>
      <c r="UUM340" s="50"/>
      <c r="UUN340" s="50"/>
      <c r="UUO340" s="50"/>
      <c r="UUP340" s="50"/>
      <c r="UUQ340" s="50"/>
      <c r="UUR340" s="50"/>
      <c r="UUS340" s="50"/>
      <c r="UUT340" s="50"/>
      <c r="UUU340" s="50"/>
      <c r="UUV340" s="50"/>
      <c r="UUW340" s="50"/>
      <c r="UUX340" s="50"/>
      <c r="UUY340" s="50"/>
      <c r="UUZ340" s="50"/>
      <c r="UVA340" s="50"/>
      <c r="UVB340" s="50"/>
      <c r="UVC340" s="50"/>
      <c r="UVD340" s="50"/>
      <c r="UVE340" s="50"/>
      <c r="UVF340" s="50"/>
      <c r="UVG340" s="50"/>
      <c r="UVH340" s="50"/>
      <c r="UVI340" s="50"/>
      <c r="UVJ340" s="50"/>
      <c r="UVK340" s="50"/>
      <c r="UVL340" s="50"/>
      <c r="UVM340" s="50"/>
      <c r="UVN340" s="50"/>
      <c r="UVO340" s="50"/>
      <c r="UVP340" s="50"/>
      <c r="UVQ340" s="50"/>
      <c r="UVR340" s="50"/>
      <c r="UVS340" s="50"/>
      <c r="UVT340" s="50"/>
      <c r="UVU340" s="50"/>
      <c r="UVV340" s="50"/>
      <c r="UVW340" s="50"/>
      <c r="UVX340" s="50"/>
      <c r="UVY340" s="50"/>
      <c r="UVZ340" s="50"/>
      <c r="UWA340" s="50"/>
      <c r="UWB340" s="50"/>
      <c r="UWC340" s="50"/>
      <c r="UWD340" s="50"/>
      <c r="UWE340" s="50"/>
      <c r="UWF340" s="50"/>
      <c r="UWG340" s="50"/>
      <c r="UWH340" s="50"/>
      <c r="UWI340" s="50"/>
      <c r="UWJ340" s="50"/>
      <c r="UWK340" s="50"/>
      <c r="UWL340" s="50"/>
      <c r="UWM340" s="50"/>
      <c r="UWN340" s="50"/>
      <c r="UWO340" s="50"/>
      <c r="UWP340" s="50"/>
      <c r="UWQ340" s="50"/>
      <c r="UWR340" s="50"/>
      <c r="UWS340" s="50"/>
      <c r="UWT340" s="50"/>
      <c r="UWU340" s="50"/>
      <c r="UWV340" s="50"/>
      <c r="UWW340" s="50"/>
      <c r="UWX340" s="50"/>
      <c r="UWY340" s="50"/>
      <c r="UWZ340" s="50"/>
      <c r="UXA340" s="50"/>
      <c r="UXB340" s="50"/>
      <c r="UXC340" s="50"/>
      <c r="UXD340" s="50"/>
      <c r="UXE340" s="50"/>
      <c r="UXF340" s="50"/>
      <c r="UXG340" s="50"/>
      <c r="UXH340" s="50"/>
      <c r="UXI340" s="50"/>
      <c r="UXJ340" s="50"/>
      <c r="UXK340" s="50"/>
      <c r="UXL340" s="50"/>
      <c r="UXM340" s="50"/>
      <c r="UXN340" s="50"/>
      <c r="UXO340" s="50"/>
      <c r="UXP340" s="50"/>
      <c r="UXQ340" s="50"/>
      <c r="UXR340" s="50"/>
      <c r="UXS340" s="50"/>
      <c r="UXT340" s="50"/>
      <c r="UXU340" s="50"/>
      <c r="UXV340" s="50"/>
      <c r="UXW340" s="50"/>
      <c r="UXX340" s="50"/>
      <c r="UXY340" s="50"/>
      <c r="UXZ340" s="50"/>
      <c r="UYA340" s="50"/>
      <c r="UYB340" s="50"/>
      <c r="UYD340" s="50"/>
      <c r="UYF340" s="50"/>
      <c r="UYG340" s="50"/>
      <c r="UYH340" s="50"/>
      <c r="UYI340" s="50"/>
      <c r="UYJ340" s="50"/>
      <c r="UYK340" s="50"/>
      <c r="UYL340" s="50"/>
      <c r="UYM340" s="50"/>
      <c r="UYR340" s="50"/>
      <c r="UYS340" s="50"/>
      <c r="UYT340" s="50"/>
      <c r="UYU340" s="50"/>
      <c r="UYV340" s="50"/>
      <c r="UYW340" s="50"/>
      <c r="UYX340" s="50"/>
      <c r="UYY340" s="50"/>
      <c r="UYZ340" s="50"/>
      <c r="UZA340" s="50"/>
      <c r="UZB340" s="50"/>
      <c r="UZC340" s="50"/>
      <c r="UZD340" s="50"/>
      <c r="UZE340" s="50"/>
      <c r="UZF340" s="50"/>
      <c r="UZG340" s="50"/>
      <c r="UZH340" s="50"/>
      <c r="UZI340" s="50"/>
      <c r="UZJ340" s="50"/>
      <c r="UZK340" s="50"/>
      <c r="UZL340" s="50"/>
      <c r="UZM340" s="50"/>
      <c r="UZN340" s="50"/>
      <c r="UZO340" s="50"/>
      <c r="UZP340" s="50"/>
      <c r="UZQ340" s="50"/>
      <c r="UZR340" s="50"/>
      <c r="UZS340" s="50"/>
      <c r="UZT340" s="50"/>
      <c r="UZU340" s="50"/>
      <c r="UZV340" s="50"/>
      <c r="UZW340" s="50"/>
      <c r="UZX340" s="50"/>
      <c r="UZY340" s="50"/>
      <c r="UZZ340" s="50"/>
      <c r="VAA340" s="50"/>
      <c r="VAB340" s="50"/>
      <c r="VAC340" s="50"/>
      <c r="VAD340" s="50"/>
      <c r="VAE340" s="50"/>
      <c r="VAF340" s="50"/>
      <c r="VAG340" s="50"/>
      <c r="VAH340" s="50"/>
      <c r="VAI340" s="50"/>
      <c r="VAJ340" s="50"/>
      <c r="VAK340" s="50"/>
      <c r="VAL340" s="50"/>
      <c r="VAM340" s="50"/>
      <c r="VAN340" s="50"/>
      <c r="VAO340" s="50"/>
      <c r="VAP340" s="50"/>
      <c r="VAQ340" s="50"/>
      <c r="VAR340" s="50"/>
      <c r="VAS340" s="50"/>
      <c r="VAT340" s="50"/>
      <c r="VAU340" s="50"/>
      <c r="VAV340" s="50"/>
      <c r="VAW340" s="50"/>
      <c r="VAX340" s="50"/>
      <c r="VAY340" s="50"/>
      <c r="VAZ340" s="50"/>
      <c r="VBA340" s="50"/>
      <c r="VBB340" s="50"/>
      <c r="VBC340" s="50"/>
      <c r="VBD340" s="50"/>
      <c r="VBE340" s="50"/>
      <c r="VBF340" s="50"/>
      <c r="VBG340" s="50"/>
      <c r="VBH340" s="50"/>
      <c r="VBI340" s="50"/>
      <c r="VBJ340" s="50"/>
      <c r="VBK340" s="50"/>
      <c r="VBL340" s="50"/>
      <c r="VBM340" s="50"/>
      <c r="VBN340" s="50"/>
      <c r="VBO340" s="50"/>
      <c r="VBP340" s="50"/>
      <c r="VBQ340" s="50"/>
      <c r="VBR340" s="50"/>
      <c r="VBS340" s="50"/>
      <c r="VBT340" s="50"/>
      <c r="VBU340" s="50"/>
      <c r="VBV340" s="50"/>
      <c r="VBW340" s="50"/>
      <c r="VBX340" s="50"/>
      <c r="VBY340" s="50"/>
      <c r="VBZ340" s="50"/>
      <c r="VCA340" s="50"/>
      <c r="VCB340" s="50"/>
      <c r="VCC340" s="50"/>
      <c r="VCD340" s="50"/>
      <c r="VCE340" s="50"/>
      <c r="VCF340" s="50"/>
      <c r="VCG340" s="50"/>
      <c r="VCH340" s="50"/>
      <c r="VCI340" s="50"/>
      <c r="VCJ340" s="50"/>
      <c r="VCK340" s="50"/>
      <c r="VCL340" s="50"/>
      <c r="VCM340" s="50"/>
      <c r="VCN340" s="50"/>
      <c r="VCO340" s="50"/>
      <c r="VCP340" s="50"/>
      <c r="VCQ340" s="50"/>
      <c r="VCR340" s="50"/>
      <c r="VCS340" s="50"/>
      <c r="VCT340" s="50"/>
      <c r="VCU340" s="50"/>
      <c r="VCV340" s="50"/>
      <c r="VCW340" s="50"/>
      <c r="VCX340" s="50"/>
      <c r="VCY340" s="50"/>
      <c r="VCZ340" s="50"/>
      <c r="VDA340" s="50"/>
      <c r="VDB340" s="50"/>
      <c r="VDC340" s="50"/>
      <c r="VDD340" s="50"/>
      <c r="VDE340" s="50"/>
      <c r="VDF340" s="50"/>
      <c r="VDG340" s="50"/>
      <c r="VDH340" s="50"/>
      <c r="VDI340" s="50"/>
      <c r="VDJ340" s="50"/>
      <c r="VDK340" s="50"/>
      <c r="VDL340" s="50"/>
      <c r="VDM340" s="50"/>
      <c r="VDN340" s="50"/>
      <c r="VDO340" s="50"/>
      <c r="VDP340" s="50"/>
      <c r="VDQ340" s="50"/>
      <c r="VDR340" s="50"/>
      <c r="VDS340" s="50"/>
      <c r="VDT340" s="50"/>
      <c r="VDU340" s="50"/>
      <c r="VDV340" s="50"/>
      <c r="VDW340" s="50"/>
      <c r="VDX340" s="50"/>
      <c r="VDY340" s="50"/>
      <c r="VDZ340" s="50"/>
      <c r="VEA340" s="50"/>
      <c r="VEB340" s="50"/>
      <c r="VEC340" s="50"/>
      <c r="VED340" s="50"/>
      <c r="VEE340" s="50"/>
      <c r="VEF340" s="50"/>
      <c r="VEG340" s="50"/>
      <c r="VEH340" s="50"/>
      <c r="VEI340" s="50"/>
      <c r="VEJ340" s="50"/>
      <c r="VEK340" s="50"/>
      <c r="VEL340" s="50"/>
      <c r="VEM340" s="50"/>
      <c r="VEN340" s="50"/>
      <c r="VEO340" s="50"/>
      <c r="VEP340" s="50"/>
      <c r="VEQ340" s="50"/>
      <c r="VER340" s="50"/>
      <c r="VES340" s="50"/>
      <c r="VET340" s="50"/>
      <c r="VEU340" s="50"/>
      <c r="VEV340" s="50"/>
      <c r="VEW340" s="50"/>
      <c r="VEX340" s="50"/>
      <c r="VEY340" s="50"/>
      <c r="VEZ340" s="50"/>
      <c r="VFA340" s="50"/>
      <c r="VFB340" s="50"/>
      <c r="VFC340" s="50"/>
      <c r="VFD340" s="50"/>
      <c r="VFE340" s="50"/>
      <c r="VFF340" s="50"/>
      <c r="VFG340" s="50"/>
      <c r="VFH340" s="50"/>
      <c r="VFI340" s="50"/>
      <c r="VFJ340" s="50"/>
      <c r="VFK340" s="50"/>
      <c r="VFL340" s="50"/>
      <c r="VFM340" s="50"/>
      <c r="VFN340" s="50"/>
      <c r="VFO340" s="50"/>
      <c r="VFP340" s="50"/>
      <c r="VFQ340" s="50"/>
      <c r="VFR340" s="50"/>
      <c r="VFS340" s="50"/>
      <c r="VFT340" s="50"/>
      <c r="VFU340" s="50"/>
      <c r="VFV340" s="50"/>
      <c r="VFW340" s="50"/>
      <c r="VFX340" s="50"/>
      <c r="VFY340" s="50"/>
      <c r="VFZ340" s="50"/>
      <c r="VGA340" s="50"/>
      <c r="VGB340" s="50"/>
      <c r="VGC340" s="50"/>
      <c r="VGD340" s="50"/>
      <c r="VGE340" s="50"/>
      <c r="VGF340" s="50"/>
      <c r="VGG340" s="50"/>
      <c r="VGH340" s="50"/>
      <c r="VGI340" s="50"/>
      <c r="VGJ340" s="50"/>
      <c r="VGK340" s="50"/>
      <c r="VGL340" s="50"/>
      <c r="VGM340" s="50"/>
      <c r="VGN340" s="50"/>
      <c r="VGO340" s="50"/>
      <c r="VGP340" s="50"/>
      <c r="VGQ340" s="50"/>
      <c r="VGR340" s="50"/>
      <c r="VGS340" s="50"/>
      <c r="VGT340" s="50"/>
      <c r="VGU340" s="50"/>
      <c r="VGV340" s="50"/>
      <c r="VGW340" s="50"/>
      <c r="VGX340" s="50"/>
      <c r="VGY340" s="50"/>
      <c r="VGZ340" s="50"/>
      <c r="VHA340" s="50"/>
      <c r="VHB340" s="50"/>
      <c r="VHC340" s="50"/>
      <c r="VHD340" s="50"/>
      <c r="VHE340" s="50"/>
      <c r="VHF340" s="50"/>
      <c r="VHG340" s="50"/>
      <c r="VHH340" s="50"/>
      <c r="VHI340" s="50"/>
      <c r="VHJ340" s="50"/>
      <c r="VHK340" s="50"/>
      <c r="VHL340" s="50"/>
      <c r="VHM340" s="50"/>
      <c r="VHN340" s="50"/>
      <c r="VHO340" s="50"/>
      <c r="VHP340" s="50"/>
      <c r="VHQ340" s="50"/>
      <c r="VHR340" s="50"/>
      <c r="VHS340" s="50"/>
      <c r="VHT340" s="50"/>
      <c r="VHU340" s="50"/>
      <c r="VHV340" s="50"/>
      <c r="VHW340" s="50"/>
      <c r="VHX340" s="50"/>
      <c r="VHZ340" s="50"/>
      <c r="VIB340" s="50"/>
      <c r="VIC340" s="50"/>
      <c r="VID340" s="50"/>
      <c r="VIE340" s="50"/>
      <c r="VIF340" s="50"/>
      <c r="VIG340" s="50"/>
      <c r="VIH340" s="50"/>
      <c r="VII340" s="50"/>
      <c r="VIN340" s="50"/>
      <c r="VIO340" s="50"/>
      <c r="VIP340" s="50"/>
      <c r="VIQ340" s="50"/>
      <c r="VIR340" s="50"/>
      <c r="VIS340" s="50"/>
      <c r="VIT340" s="50"/>
      <c r="VIU340" s="50"/>
      <c r="VIV340" s="50"/>
      <c r="VIW340" s="50"/>
      <c r="VIX340" s="50"/>
      <c r="VIY340" s="50"/>
      <c r="VIZ340" s="50"/>
      <c r="VJA340" s="50"/>
      <c r="VJB340" s="50"/>
      <c r="VJC340" s="50"/>
      <c r="VJD340" s="50"/>
      <c r="VJE340" s="50"/>
      <c r="VJF340" s="50"/>
      <c r="VJG340" s="50"/>
      <c r="VJH340" s="50"/>
      <c r="VJI340" s="50"/>
      <c r="VJJ340" s="50"/>
      <c r="VJK340" s="50"/>
      <c r="VJL340" s="50"/>
      <c r="VJM340" s="50"/>
      <c r="VJN340" s="50"/>
      <c r="VJO340" s="50"/>
      <c r="VJP340" s="50"/>
      <c r="VJQ340" s="50"/>
      <c r="VJR340" s="50"/>
      <c r="VJS340" s="50"/>
      <c r="VJT340" s="50"/>
      <c r="VJU340" s="50"/>
      <c r="VJV340" s="50"/>
      <c r="VJW340" s="50"/>
      <c r="VJX340" s="50"/>
      <c r="VJY340" s="50"/>
      <c r="VJZ340" s="50"/>
      <c r="VKA340" s="50"/>
      <c r="VKB340" s="50"/>
      <c r="VKC340" s="50"/>
      <c r="VKD340" s="50"/>
      <c r="VKE340" s="50"/>
      <c r="VKF340" s="50"/>
      <c r="VKG340" s="50"/>
      <c r="VKH340" s="50"/>
      <c r="VKI340" s="50"/>
      <c r="VKJ340" s="50"/>
      <c r="VKK340" s="50"/>
      <c r="VKL340" s="50"/>
      <c r="VKM340" s="50"/>
      <c r="VKN340" s="50"/>
      <c r="VKO340" s="50"/>
      <c r="VKP340" s="50"/>
      <c r="VKQ340" s="50"/>
      <c r="VKR340" s="50"/>
      <c r="VKS340" s="50"/>
      <c r="VKT340" s="50"/>
      <c r="VKU340" s="50"/>
      <c r="VKV340" s="50"/>
      <c r="VKW340" s="50"/>
      <c r="VKX340" s="50"/>
      <c r="VKY340" s="50"/>
      <c r="VKZ340" s="50"/>
      <c r="VLA340" s="50"/>
      <c r="VLB340" s="50"/>
      <c r="VLC340" s="50"/>
      <c r="VLD340" s="50"/>
      <c r="VLE340" s="50"/>
      <c r="VLF340" s="50"/>
      <c r="VLG340" s="50"/>
      <c r="VLH340" s="50"/>
      <c r="VLI340" s="50"/>
      <c r="VLJ340" s="50"/>
      <c r="VLK340" s="50"/>
      <c r="VLL340" s="50"/>
      <c r="VLM340" s="50"/>
      <c r="VLN340" s="50"/>
      <c r="VLO340" s="50"/>
      <c r="VLP340" s="50"/>
      <c r="VLQ340" s="50"/>
      <c r="VLR340" s="50"/>
      <c r="VLS340" s="50"/>
      <c r="VLT340" s="50"/>
      <c r="VLU340" s="50"/>
      <c r="VLV340" s="50"/>
      <c r="VLW340" s="50"/>
      <c r="VLX340" s="50"/>
      <c r="VLY340" s="50"/>
      <c r="VLZ340" s="50"/>
      <c r="VMA340" s="50"/>
      <c r="VMB340" s="50"/>
      <c r="VMC340" s="50"/>
      <c r="VMD340" s="50"/>
      <c r="VME340" s="50"/>
      <c r="VMF340" s="50"/>
      <c r="VMG340" s="50"/>
      <c r="VMH340" s="50"/>
      <c r="VMI340" s="50"/>
      <c r="VMJ340" s="50"/>
      <c r="VMK340" s="50"/>
      <c r="VML340" s="50"/>
      <c r="VMM340" s="50"/>
      <c r="VMN340" s="50"/>
      <c r="VMO340" s="50"/>
      <c r="VMP340" s="50"/>
      <c r="VMQ340" s="50"/>
      <c r="VMR340" s="50"/>
      <c r="VMS340" s="50"/>
      <c r="VMT340" s="50"/>
      <c r="VMU340" s="50"/>
      <c r="VMV340" s="50"/>
      <c r="VMW340" s="50"/>
      <c r="VMX340" s="50"/>
      <c r="VMY340" s="50"/>
      <c r="VMZ340" s="50"/>
      <c r="VNA340" s="50"/>
      <c r="VNB340" s="50"/>
      <c r="VNC340" s="50"/>
      <c r="VND340" s="50"/>
      <c r="VNE340" s="50"/>
      <c r="VNF340" s="50"/>
      <c r="VNG340" s="50"/>
      <c r="VNH340" s="50"/>
      <c r="VNI340" s="50"/>
      <c r="VNJ340" s="50"/>
      <c r="VNK340" s="50"/>
      <c r="VNL340" s="50"/>
      <c r="VNM340" s="50"/>
      <c r="VNN340" s="50"/>
      <c r="VNO340" s="50"/>
      <c r="VNP340" s="50"/>
      <c r="VNQ340" s="50"/>
      <c r="VNR340" s="50"/>
      <c r="VNS340" s="50"/>
      <c r="VNT340" s="50"/>
      <c r="VNU340" s="50"/>
      <c r="VNV340" s="50"/>
      <c r="VNW340" s="50"/>
      <c r="VNX340" s="50"/>
      <c r="VNY340" s="50"/>
      <c r="VNZ340" s="50"/>
      <c r="VOA340" s="50"/>
      <c r="VOB340" s="50"/>
      <c r="VOC340" s="50"/>
      <c r="VOD340" s="50"/>
      <c r="VOE340" s="50"/>
      <c r="VOF340" s="50"/>
      <c r="VOG340" s="50"/>
      <c r="VOH340" s="50"/>
      <c r="VOI340" s="50"/>
      <c r="VOJ340" s="50"/>
      <c r="VOK340" s="50"/>
      <c r="VOL340" s="50"/>
      <c r="VOM340" s="50"/>
      <c r="VON340" s="50"/>
      <c r="VOO340" s="50"/>
      <c r="VOP340" s="50"/>
      <c r="VOQ340" s="50"/>
      <c r="VOR340" s="50"/>
      <c r="VOS340" s="50"/>
      <c r="VOT340" s="50"/>
      <c r="VOU340" s="50"/>
      <c r="VOV340" s="50"/>
      <c r="VOW340" s="50"/>
      <c r="VOX340" s="50"/>
      <c r="VOY340" s="50"/>
      <c r="VOZ340" s="50"/>
      <c r="VPA340" s="50"/>
      <c r="VPB340" s="50"/>
      <c r="VPC340" s="50"/>
      <c r="VPD340" s="50"/>
      <c r="VPE340" s="50"/>
      <c r="VPF340" s="50"/>
      <c r="VPG340" s="50"/>
      <c r="VPH340" s="50"/>
      <c r="VPI340" s="50"/>
      <c r="VPJ340" s="50"/>
      <c r="VPK340" s="50"/>
      <c r="VPL340" s="50"/>
      <c r="VPM340" s="50"/>
      <c r="VPN340" s="50"/>
      <c r="VPO340" s="50"/>
      <c r="VPP340" s="50"/>
      <c r="VPQ340" s="50"/>
      <c r="VPR340" s="50"/>
      <c r="VPS340" s="50"/>
      <c r="VPT340" s="50"/>
      <c r="VPU340" s="50"/>
      <c r="VPV340" s="50"/>
      <c r="VPW340" s="50"/>
      <c r="VPX340" s="50"/>
      <c r="VPY340" s="50"/>
      <c r="VPZ340" s="50"/>
      <c r="VQA340" s="50"/>
      <c r="VQB340" s="50"/>
      <c r="VQC340" s="50"/>
      <c r="VQD340" s="50"/>
      <c r="VQE340" s="50"/>
      <c r="VQF340" s="50"/>
      <c r="VQG340" s="50"/>
      <c r="VQH340" s="50"/>
      <c r="VQI340" s="50"/>
      <c r="VQJ340" s="50"/>
      <c r="VQK340" s="50"/>
      <c r="VQL340" s="50"/>
      <c r="VQM340" s="50"/>
      <c r="VQN340" s="50"/>
      <c r="VQO340" s="50"/>
      <c r="VQP340" s="50"/>
      <c r="VQQ340" s="50"/>
      <c r="VQR340" s="50"/>
      <c r="VQS340" s="50"/>
      <c r="VQT340" s="50"/>
      <c r="VQU340" s="50"/>
      <c r="VQV340" s="50"/>
      <c r="VQW340" s="50"/>
      <c r="VQX340" s="50"/>
      <c r="VQY340" s="50"/>
      <c r="VQZ340" s="50"/>
      <c r="VRA340" s="50"/>
      <c r="VRB340" s="50"/>
      <c r="VRC340" s="50"/>
      <c r="VRD340" s="50"/>
      <c r="VRE340" s="50"/>
      <c r="VRF340" s="50"/>
      <c r="VRG340" s="50"/>
      <c r="VRH340" s="50"/>
      <c r="VRI340" s="50"/>
      <c r="VRJ340" s="50"/>
      <c r="VRK340" s="50"/>
      <c r="VRL340" s="50"/>
      <c r="VRM340" s="50"/>
      <c r="VRN340" s="50"/>
      <c r="VRO340" s="50"/>
      <c r="VRP340" s="50"/>
      <c r="VRQ340" s="50"/>
      <c r="VRR340" s="50"/>
      <c r="VRS340" s="50"/>
      <c r="VRT340" s="50"/>
      <c r="VRV340" s="50"/>
      <c r="VRX340" s="50"/>
      <c r="VRY340" s="50"/>
      <c r="VRZ340" s="50"/>
      <c r="VSA340" s="50"/>
      <c r="VSB340" s="50"/>
      <c r="VSC340" s="50"/>
      <c r="VSD340" s="50"/>
      <c r="VSE340" s="50"/>
      <c r="VSJ340" s="50"/>
      <c r="VSK340" s="50"/>
      <c r="VSL340" s="50"/>
      <c r="VSM340" s="50"/>
      <c r="VSN340" s="50"/>
      <c r="VSO340" s="50"/>
      <c r="VSP340" s="50"/>
      <c r="VSQ340" s="50"/>
      <c r="VSR340" s="50"/>
      <c r="VSS340" s="50"/>
      <c r="VST340" s="50"/>
      <c r="VSU340" s="50"/>
      <c r="VSV340" s="50"/>
      <c r="VSW340" s="50"/>
      <c r="VSX340" s="50"/>
      <c r="VSY340" s="50"/>
      <c r="VSZ340" s="50"/>
      <c r="VTA340" s="50"/>
      <c r="VTB340" s="50"/>
      <c r="VTC340" s="50"/>
      <c r="VTD340" s="50"/>
      <c r="VTE340" s="50"/>
      <c r="VTF340" s="50"/>
      <c r="VTG340" s="50"/>
      <c r="VTH340" s="50"/>
      <c r="VTI340" s="50"/>
      <c r="VTJ340" s="50"/>
      <c r="VTK340" s="50"/>
      <c r="VTL340" s="50"/>
      <c r="VTM340" s="50"/>
      <c r="VTN340" s="50"/>
      <c r="VTO340" s="50"/>
      <c r="VTP340" s="50"/>
      <c r="VTQ340" s="50"/>
      <c r="VTR340" s="50"/>
      <c r="VTS340" s="50"/>
      <c r="VTT340" s="50"/>
      <c r="VTU340" s="50"/>
      <c r="VTV340" s="50"/>
      <c r="VTW340" s="50"/>
      <c r="VTX340" s="50"/>
      <c r="VTY340" s="50"/>
      <c r="VTZ340" s="50"/>
      <c r="VUA340" s="50"/>
      <c r="VUB340" s="50"/>
      <c r="VUC340" s="50"/>
      <c r="VUD340" s="50"/>
      <c r="VUE340" s="50"/>
      <c r="VUF340" s="50"/>
      <c r="VUG340" s="50"/>
      <c r="VUH340" s="50"/>
      <c r="VUI340" s="50"/>
      <c r="VUJ340" s="50"/>
      <c r="VUK340" s="50"/>
      <c r="VUL340" s="50"/>
      <c r="VUM340" s="50"/>
      <c r="VUN340" s="50"/>
      <c r="VUO340" s="50"/>
      <c r="VUP340" s="50"/>
      <c r="VUQ340" s="50"/>
      <c r="VUR340" s="50"/>
      <c r="VUS340" s="50"/>
      <c r="VUT340" s="50"/>
      <c r="VUU340" s="50"/>
      <c r="VUV340" s="50"/>
      <c r="VUW340" s="50"/>
      <c r="VUX340" s="50"/>
      <c r="VUY340" s="50"/>
      <c r="VUZ340" s="50"/>
      <c r="VVA340" s="50"/>
      <c r="VVB340" s="50"/>
      <c r="VVC340" s="50"/>
      <c r="VVD340" s="50"/>
      <c r="VVE340" s="50"/>
      <c r="VVF340" s="50"/>
      <c r="VVG340" s="50"/>
      <c r="VVH340" s="50"/>
      <c r="VVI340" s="50"/>
      <c r="VVJ340" s="50"/>
      <c r="VVK340" s="50"/>
      <c r="VVL340" s="50"/>
      <c r="VVM340" s="50"/>
      <c r="VVN340" s="50"/>
      <c r="VVO340" s="50"/>
      <c r="VVP340" s="50"/>
      <c r="VVQ340" s="50"/>
      <c r="VVR340" s="50"/>
      <c r="VVS340" s="50"/>
      <c r="VVT340" s="50"/>
      <c r="VVU340" s="50"/>
      <c r="VVV340" s="50"/>
      <c r="VVW340" s="50"/>
      <c r="VVX340" s="50"/>
      <c r="VVY340" s="50"/>
      <c r="VVZ340" s="50"/>
      <c r="VWA340" s="50"/>
      <c r="VWB340" s="50"/>
      <c r="VWC340" s="50"/>
      <c r="VWD340" s="50"/>
      <c r="VWE340" s="50"/>
      <c r="VWF340" s="50"/>
      <c r="VWG340" s="50"/>
      <c r="VWH340" s="50"/>
      <c r="VWI340" s="50"/>
      <c r="VWJ340" s="50"/>
      <c r="VWK340" s="50"/>
      <c r="VWL340" s="50"/>
      <c r="VWM340" s="50"/>
      <c r="VWN340" s="50"/>
      <c r="VWO340" s="50"/>
      <c r="VWP340" s="50"/>
      <c r="VWQ340" s="50"/>
      <c r="VWR340" s="50"/>
      <c r="VWS340" s="50"/>
      <c r="VWT340" s="50"/>
      <c r="VWU340" s="50"/>
      <c r="VWV340" s="50"/>
      <c r="VWW340" s="50"/>
      <c r="VWX340" s="50"/>
      <c r="VWY340" s="50"/>
      <c r="VWZ340" s="50"/>
      <c r="VXA340" s="50"/>
      <c r="VXB340" s="50"/>
      <c r="VXC340" s="50"/>
      <c r="VXD340" s="50"/>
      <c r="VXE340" s="50"/>
      <c r="VXF340" s="50"/>
      <c r="VXG340" s="50"/>
      <c r="VXH340" s="50"/>
      <c r="VXI340" s="50"/>
      <c r="VXJ340" s="50"/>
      <c r="VXK340" s="50"/>
      <c r="VXL340" s="50"/>
      <c r="VXM340" s="50"/>
      <c r="VXN340" s="50"/>
      <c r="VXO340" s="50"/>
      <c r="VXP340" s="50"/>
      <c r="VXQ340" s="50"/>
      <c r="VXR340" s="50"/>
      <c r="VXS340" s="50"/>
      <c r="VXT340" s="50"/>
      <c r="VXU340" s="50"/>
      <c r="VXV340" s="50"/>
      <c r="VXW340" s="50"/>
      <c r="VXX340" s="50"/>
      <c r="VXY340" s="50"/>
      <c r="VXZ340" s="50"/>
      <c r="VYA340" s="50"/>
      <c r="VYB340" s="50"/>
      <c r="VYC340" s="50"/>
      <c r="VYD340" s="50"/>
      <c r="VYE340" s="50"/>
      <c r="VYF340" s="50"/>
      <c r="VYG340" s="50"/>
      <c r="VYH340" s="50"/>
      <c r="VYI340" s="50"/>
      <c r="VYJ340" s="50"/>
      <c r="VYK340" s="50"/>
      <c r="VYL340" s="50"/>
      <c r="VYM340" s="50"/>
      <c r="VYN340" s="50"/>
      <c r="VYO340" s="50"/>
      <c r="VYP340" s="50"/>
      <c r="VYQ340" s="50"/>
      <c r="VYR340" s="50"/>
      <c r="VYS340" s="50"/>
      <c r="VYT340" s="50"/>
      <c r="VYU340" s="50"/>
      <c r="VYV340" s="50"/>
      <c r="VYW340" s="50"/>
      <c r="VYX340" s="50"/>
      <c r="VYY340" s="50"/>
      <c r="VYZ340" s="50"/>
      <c r="VZA340" s="50"/>
      <c r="VZB340" s="50"/>
      <c r="VZC340" s="50"/>
      <c r="VZD340" s="50"/>
      <c r="VZE340" s="50"/>
      <c r="VZF340" s="50"/>
      <c r="VZG340" s="50"/>
      <c r="VZH340" s="50"/>
      <c r="VZI340" s="50"/>
      <c r="VZJ340" s="50"/>
      <c r="VZK340" s="50"/>
      <c r="VZL340" s="50"/>
      <c r="VZM340" s="50"/>
      <c r="VZN340" s="50"/>
      <c r="VZO340" s="50"/>
      <c r="VZP340" s="50"/>
      <c r="VZQ340" s="50"/>
      <c r="VZR340" s="50"/>
      <c r="VZS340" s="50"/>
      <c r="VZT340" s="50"/>
      <c r="VZU340" s="50"/>
      <c r="VZV340" s="50"/>
      <c r="VZW340" s="50"/>
      <c r="VZX340" s="50"/>
      <c r="VZY340" s="50"/>
      <c r="VZZ340" s="50"/>
      <c r="WAA340" s="50"/>
      <c r="WAB340" s="50"/>
      <c r="WAC340" s="50"/>
      <c r="WAD340" s="50"/>
      <c r="WAE340" s="50"/>
      <c r="WAF340" s="50"/>
      <c r="WAG340" s="50"/>
      <c r="WAH340" s="50"/>
      <c r="WAI340" s="50"/>
      <c r="WAJ340" s="50"/>
      <c r="WAK340" s="50"/>
      <c r="WAL340" s="50"/>
      <c r="WAM340" s="50"/>
      <c r="WAN340" s="50"/>
      <c r="WAO340" s="50"/>
      <c r="WAP340" s="50"/>
      <c r="WAQ340" s="50"/>
      <c r="WAR340" s="50"/>
      <c r="WAS340" s="50"/>
      <c r="WAT340" s="50"/>
      <c r="WAU340" s="50"/>
      <c r="WAV340" s="50"/>
      <c r="WAW340" s="50"/>
      <c r="WAX340" s="50"/>
      <c r="WAY340" s="50"/>
      <c r="WAZ340" s="50"/>
      <c r="WBA340" s="50"/>
      <c r="WBB340" s="50"/>
      <c r="WBC340" s="50"/>
      <c r="WBD340" s="50"/>
      <c r="WBE340" s="50"/>
      <c r="WBF340" s="50"/>
      <c r="WBG340" s="50"/>
      <c r="WBH340" s="50"/>
      <c r="WBI340" s="50"/>
      <c r="WBJ340" s="50"/>
      <c r="WBK340" s="50"/>
      <c r="WBL340" s="50"/>
      <c r="WBM340" s="50"/>
      <c r="WBN340" s="50"/>
      <c r="WBO340" s="50"/>
      <c r="WBP340" s="50"/>
      <c r="WBR340" s="50"/>
      <c r="WBT340" s="50"/>
      <c r="WBU340" s="50"/>
      <c r="WBV340" s="50"/>
      <c r="WBW340" s="50"/>
      <c r="WBX340" s="50"/>
      <c r="WBY340" s="50"/>
      <c r="WBZ340" s="50"/>
      <c r="WCA340" s="50"/>
      <c r="WCF340" s="50"/>
      <c r="WCG340" s="50"/>
      <c r="WCH340" s="50"/>
      <c r="WCI340" s="50"/>
      <c r="WCJ340" s="50"/>
      <c r="WCK340" s="50"/>
      <c r="WCL340" s="50"/>
      <c r="WCM340" s="50"/>
      <c r="WCN340" s="50"/>
      <c r="WCO340" s="50"/>
      <c r="WCP340" s="50"/>
      <c r="WCQ340" s="50"/>
      <c r="WCR340" s="50"/>
      <c r="WCS340" s="50"/>
      <c r="WCT340" s="50"/>
      <c r="WCU340" s="50"/>
      <c r="WCV340" s="50"/>
      <c r="WCW340" s="50"/>
      <c r="WCX340" s="50"/>
      <c r="WCY340" s="50"/>
      <c r="WCZ340" s="50"/>
      <c r="WDA340" s="50"/>
      <c r="WDB340" s="50"/>
      <c r="WDC340" s="50"/>
      <c r="WDD340" s="50"/>
      <c r="WDE340" s="50"/>
      <c r="WDF340" s="50"/>
      <c r="WDG340" s="50"/>
      <c r="WDH340" s="50"/>
      <c r="WDI340" s="50"/>
      <c r="WDJ340" s="50"/>
      <c r="WDK340" s="50"/>
      <c r="WDL340" s="50"/>
      <c r="WDM340" s="50"/>
      <c r="WDN340" s="50"/>
      <c r="WDO340" s="50"/>
      <c r="WDP340" s="50"/>
      <c r="WDQ340" s="50"/>
      <c r="WDR340" s="50"/>
      <c r="WDS340" s="50"/>
      <c r="WDT340" s="50"/>
      <c r="WDU340" s="50"/>
      <c r="WDV340" s="50"/>
      <c r="WDW340" s="50"/>
      <c r="WDX340" s="50"/>
      <c r="WDY340" s="50"/>
      <c r="WDZ340" s="50"/>
      <c r="WEA340" s="50"/>
      <c r="WEB340" s="50"/>
      <c r="WEC340" s="50"/>
      <c r="WED340" s="50"/>
      <c r="WEE340" s="50"/>
      <c r="WEF340" s="50"/>
      <c r="WEG340" s="50"/>
      <c r="WEH340" s="50"/>
      <c r="WEI340" s="50"/>
      <c r="WEJ340" s="50"/>
      <c r="WEK340" s="50"/>
      <c r="WEL340" s="50"/>
      <c r="WEM340" s="50"/>
      <c r="WEN340" s="50"/>
      <c r="WEO340" s="50"/>
      <c r="WEP340" s="50"/>
      <c r="WEQ340" s="50"/>
      <c r="WER340" s="50"/>
      <c r="WES340" s="50"/>
      <c r="WET340" s="50"/>
      <c r="WEU340" s="50"/>
      <c r="WEV340" s="50"/>
      <c r="WEW340" s="50"/>
      <c r="WEX340" s="50"/>
      <c r="WEY340" s="50"/>
      <c r="WEZ340" s="50"/>
      <c r="WFA340" s="50"/>
      <c r="WFB340" s="50"/>
      <c r="WFC340" s="50"/>
      <c r="WFD340" s="50"/>
      <c r="WFE340" s="50"/>
      <c r="WFF340" s="50"/>
      <c r="WFG340" s="50"/>
      <c r="WFH340" s="50"/>
      <c r="WFI340" s="50"/>
      <c r="WFJ340" s="50"/>
      <c r="WFK340" s="50"/>
      <c r="WFL340" s="50"/>
      <c r="WFM340" s="50"/>
      <c r="WFN340" s="50"/>
      <c r="WFO340" s="50"/>
      <c r="WFP340" s="50"/>
      <c r="WFQ340" s="50"/>
      <c r="WFR340" s="50"/>
      <c r="WFS340" s="50"/>
      <c r="WFT340" s="50"/>
      <c r="WFU340" s="50"/>
      <c r="WFV340" s="50"/>
      <c r="WFW340" s="50"/>
      <c r="WFX340" s="50"/>
      <c r="WFY340" s="50"/>
      <c r="WFZ340" s="50"/>
      <c r="WGA340" s="50"/>
      <c r="WGB340" s="50"/>
      <c r="WGC340" s="50"/>
      <c r="WGD340" s="50"/>
      <c r="WGE340" s="50"/>
      <c r="WGF340" s="50"/>
      <c r="WGG340" s="50"/>
      <c r="WGH340" s="50"/>
      <c r="WGI340" s="50"/>
      <c r="WGJ340" s="50"/>
      <c r="WGK340" s="50"/>
      <c r="WGL340" s="50"/>
      <c r="WGM340" s="50"/>
      <c r="WGN340" s="50"/>
      <c r="WGO340" s="50"/>
      <c r="WGP340" s="50"/>
      <c r="WGQ340" s="50"/>
      <c r="WGR340" s="50"/>
      <c r="WGS340" s="50"/>
      <c r="WGT340" s="50"/>
      <c r="WGU340" s="50"/>
      <c r="WGV340" s="50"/>
      <c r="WGW340" s="50"/>
      <c r="WGX340" s="50"/>
      <c r="WGY340" s="50"/>
      <c r="WGZ340" s="50"/>
      <c r="WHA340" s="50"/>
      <c r="WHB340" s="50"/>
      <c r="WHC340" s="50"/>
      <c r="WHD340" s="50"/>
      <c r="WHE340" s="50"/>
      <c r="WHF340" s="50"/>
      <c r="WHG340" s="50"/>
      <c r="WHH340" s="50"/>
      <c r="WHI340" s="50"/>
      <c r="WHJ340" s="50"/>
      <c r="WHK340" s="50"/>
      <c r="WHL340" s="50"/>
      <c r="WHM340" s="50"/>
      <c r="WHN340" s="50"/>
      <c r="WHO340" s="50"/>
      <c r="WHP340" s="50"/>
      <c r="WHQ340" s="50"/>
      <c r="WHR340" s="50"/>
      <c r="WHS340" s="50"/>
      <c r="WHT340" s="50"/>
      <c r="WHU340" s="50"/>
      <c r="WHV340" s="50"/>
      <c r="WHW340" s="50"/>
      <c r="WHX340" s="50"/>
      <c r="WHY340" s="50"/>
      <c r="WHZ340" s="50"/>
      <c r="WIA340" s="50"/>
      <c r="WIB340" s="50"/>
      <c r="WIC340" s="50"/>
      <c r="WID340" s="50"/>
      <c r="WIE340" s="50"/>
      <c r="WIF340" s="50"/>
      <c r="WIG340" s="50"/>
      <c r="WIH340" s="50"/>
      <c r="WII340" s="50"/>
      <c r="WIJ340" s="50"/>
      <c r="WIK340" s="50"/>
      <c r="WIL340" s="50"/>
      <c r="WIM340" s="50"/>
      <c r="WIN340" s="50"/>
      <c r="WIO340" s="50"/>
      <c r="WIP340" s="50"/>
      <c r="WIQ340" s="50"/>
      <c r="WIR340" s="50"/>
      <c r="WIS340" s="50"/>
      <c r="WIT340" s="50"/>
      <c r="WIU340" s="50"/>
      <c r="WIV340" s="50"/>
      <c r="WIW340" s="50"/>
      <c r="WIX340" s="50"/>
      <c r="WIY340" s="50"/>
      <c r="WIZ340" s="50"/>
      <c r="WJA340" s="50"/>
      <c r="WJB340" s="50"/>
      <c r="WJC340" s="50"/>
      <c r="WJD340" s="50"/>
      <c r="WJE340" s="50"/>
      <c r="WJF340" s="50"/>
      <c r="WJG340" s="50"/>
      <c r="WJH340" s="50"/>
      <c r="WJI340" s="50"/>
      <c r="WJJ340" s="50"/>
      <c r="WJK340" s="50"/>
      <c r="WJL340" s="50"/>
      <c r="WJM340" s="50"/>
      <c r="WJN340" s="50"/>
      <c r="WJO340" s="50"/>
      <c r="WJP340" s="50"/>
      <c r="WJQ340" s="50"/>
      <c r="WJR340" s="50"/>
      <c r="WJS340" s="50"/>
      <c r="WJT340" s="50"/>
      <c r="WJU340" s="50"/>
      <c r="WJV340" s="50"/>
      <c r="WJW340" s="50"/>
      <c r="WJX340" s="50"/>
      <c r="WJY340" s="50"/>
      <c r="WJZ340" s="50"/>
      <c r="WKA340" s="50"/>
      <c r="WKB340" s="50"/>
      <c r="WKC340" s="50"/>
      <c r="WKD340" s="50"/>
      <c r="WKE340" s="50"/>
      <c r="WKF340" s="50"/>
      <c r="WKG340" s="50"/>
      <c r="WKH340" s="50"/>
      <c r="WKI340" s="50"/>
      <c r="WKJ340" s="50"/>
      <c r="WKK340" s="50"/>
      <c r="WKL340" s="50"/>
      <c r="WKM340" s="50"/>
      <c r="WKN340" s="50"/>
      <c r="WKO340" s="50"/>
      <c r="WKP340" s="50"/>
      <c r="WKQ340" s="50"/>
      <c r="WKR340" s="50"/>
      <c r="WKS340" s="50"/>
      <c r="WKT340" s="50"/>
      <c r="WKU340" s="50"/>
      <c r="WKV340" s="50"/>
      <c r="WKW340" s="50"/>
      <c r="WKX340" s="50"/>
      <c r="WKY340" s="50"/>
      <c r="WKZ340" s="50"/>
      <c r="WLA340" s="50"/>
      <c r="WLB340" s="50"/>
      <c r="WLC340" s="50"/>
      <c r="WLD340" s="50"/>
      <c r="WLE340" s="50"/>
      <c r="WLF340" s="50"/>
      <c r="WLG340" s="50"/>
      <c r="WLH340" s="50"/>
      <c r="WLI340" s="50"/>
      <c r="WLJ340" s="50"/>
      <c r="WLK340" s="50"/>
      <c r="WLL340" s="50"/>
      <c r="WLN340" s="50"/>
      <c r="WLP340" s="50"/>
      <c r="WLQ340" s="50"/>
      <c r="WLR340" s="50"/>
      <c r="WLS340" s="50"/>
      <c r="WLT340" s="50"/>
      <c r="WLU340" s="50"/>
      <c r="WLV340" s="50"/>
      <c r="WLW340" s="50"/>
      <c r="WMB340" s="50"/>
      <c r="WMC340" s="50"/>
      <c r="WMD340" s="50"/>
      <c r="WME340" s="50"/>
      <c r="WMF340" s="50"/>
      <c r="WMG340" s="50"/>
      <c r="WMH340" s="50"/>
      <c r="WMI340" s="50"/>
      <c r="WMJ340" s="50"/>
      <c r="WMK340" s="50"/>
      <c r="WML340" s="50"/>
      <c r="WMM340" s="50"/>
      <c r="WMN340" s="50"/>
      <c r="WMO340" s="50"/>
      <c r="WMP340" s="50"/>
      <c r="WMQ340" s="50"/>
      <c r="WMR340" s="50"/>
      <c r="WMS340" s="50"/>
      <c r="WMT340" s="50"/>
      <c r="WMU340" s="50"/>
      <c r="WMV340" s="50"/>
      <c r="WMW340" s="50"/>
      <c r="WMX340" s="50"/>
      <c r="WMY340" s="50"/>
      <c r="WMZ340" s="50"/>
      <c r="WNA340" s="50"/>
      <c r="WNB340" s="50"/>
      <c r="WNC340" s="50"/>
      <c r="WND340" s="50"/>
      <c r="WNE340" s="50"/>
      <c r="WNF340" s="50"/>
      <c r="WNG340" s="50"/>
      <c r="WNH340" s="50"/>
      <c r="WNI340" s="50"/>
      <c r="WNJ340" s="50"/>
      <c r="WNK340" s="50"/>
      <c r="WNL340" s="50"/>
      <c r="WNM340" s="50"/>
      <c r="WNN340" s="50"/>
      <c r="WNO340" s="50"/>
      <c r="WNP340" s="50"/>
      <c r="WNQ340" s="50"/>
      <c r="WNR340" s="50"/>
      <c r="WNS340" s="50"/>
      <c r="WNT340" s="50"/>
      <c r="WNU340" s="50"/>
      <c r="WNV340" s="50"/>
      <c r="WNW340" s="50"/>
      <c r="WNX340" s="50"/>
      <c r="WNY340" s="50"/>
      <c r="WNZ340" s="50"/>
      <c r="WOA340" s="50"/>
      <c r="WOB340" s="50"/>
      <c r="WOC340" s="50"/>
      <c r="WOD340" s="50"/>
      <c r="WOE340" s="50"/>
      <c r="WOF340" s="50"/>
      <c r="WOG340" s="50"/>
      <c r="WOH340" s="50"/>
      <c r="WOI340" s="50"/>
      <c r="WOJ340" s="50"/>
      <c r="WOK340" s="50"/>
      <c r="WOL340" s="50"/>
      <c r="WOM340" s="50"/>
      <c r="WON340" s="50"/>
      <c r="WOO340" s="50"/>
      <c r="WOP340" s="50"/>
      <c r="WOQ340" s="50"/>
      <c r="WOR340" s="50"/>
      <c r="WOS340" s="50"/>
      <c r="WOT340" s="50"/>
      <c r="WOU340" s="50"/>
      <c r="WOV340" s="50"/>
      <c r="WOW340" s="50"/>
      <c r="WOX340" s="50"/>
      <c r="WOY340" s="50"/>
      <c r="WOZ340" s="50"/>
      <c r="WPA340" s="50"/>
      <c r="WPB340" s="50"/>
      <c r="WPC340" s="50"/>
      <c r="WPD340" s="50"/>
      <c r="WPE340" s="50"/>
      <c r="WPF340" s="50"/>
      <c r="WPG340" s="50"/>
      <c r="WPH340" s="50"/>
      <c r="WPI340" s="50"/>
      <c r="WPJ340" s="50"/>
      <c r="WPK340" s="50"/>
      <c r="WPL340" s="50"/>
      <c r="WPM340" s="50"/>
      <c r="WPN340" s="50"/>
      <c r="WPO340" s="50"/>
      <c r="WPP340" s="50"/>
      <c r="WPQ340" s="50"/>
      <c r="WPR340" s="50"/>
      <c r="WPS340" s="50"/>
      <c r="WPT340" s="50"/>
      <c r="WPU340" s="50"/>
      <c r="WPV340" s="50"/>
      <c r="WPW340" s="50"/>
      <c r="WPX340" s="50"/>
      <c r="WPY340" s="50"/>
      <c r="WPZ340" s="50"/>
      <c r="WQA340" s="50"/>
      <c r="WQB340" s="50"/>
      <c r="WQC340" s="50"/>
      <c r="WQD340" s="50"/>
      <c r="WQE340" s="50"/>
      <c r="WQF340" s="50"/>
      <c r="WQG340" s="50"/>
      <c r="WQH340" s="50"/>
      <c r="WQI340" s="50"/>
      <c r="WQJ340" s="50"/>
      <c r="WQK340" s="50"/>
      <c r="WQL340" s="50"/>
      <c r="WQM340" s="50"/>
      <c r="WQN340" s="50"/>
      <c r="WQO340" s="50"/>
      <c r="WQP340" s="50"/>
      <c r="WQQ340" s="50"/>
      <c r="WQR340" s="50"/>
      <c r="WQS340" s="50"/>
      <c r="WQT340" s="50"/>
      <c r="WQU340" s="50"/>
      <c r="WQV340" s="50"/>
      <c r="WQW340" s="50"/>
      <c r="WQX340" s="50"/>
      <c r="WQY340" s="50"/>
      <c r="WQZ340" s="50"/>
      <c r="WRA340" s="50"/>
      <c r="WRB340" s="50"/>
      <c r="WRC340" s="50"/>
      <c r="WRD340" s="50"/>
      <c r="WRE340" s="50"/>
      <c r="WRF340" s="50"/>
      <c r="WRG340" s="50"/>
      <c r="WRH340" s="50"/>
      <c r="WRI340" s="50"/>
      <c r="WRJ340" s="50"/>
      <c r="WRK340" s="50"/>
      <c r="WRL340" s="50"/>
      <c r="WRM340" s="50"/>
      <c r="WRN340" s="50"/>
      <c r="WRO340" s="50"/>
      <c r="WRP340" s="50"/>
      <c r="WRQ340" s="50"/>
      <c r="WRR340" s="50"/>
      <c r="WRS340" s="50"/>
      <c r="WRT340" s="50"/>
      <c r="WRU340" s="50"/>
      <c r="WRV340" s="50"/>
      <c r="WRW340" s="50"/>
      <c r="WRX340" s="50"/>
      <c r="WRY340" s="50"/>
      <c r="WRZ340" s="50"/>
      <c r="WSA340" s="50"/>
      <c r="WSB340" s="50"/>
      <c r="WSC340" s="50"/>
      <c r="WSD340" s="50"/>
      <c r="WSE340" s="50"/>
      <c r="WSF340" s="50"/>
      <c r="WSG340" s="50"/>
      <c r="WSH340" s="50"/>
      <c r="WSI340" s="50"/>
      <c r="WSJ340" s="50"/>
      <c r="WSK340" s="50"/>
      <c r="WSL340" s="50"/>
      <c r="WSM340" s="50"/>
      <c r="WSN340" s="50"/>
      <c r="WSO340" s="50"/>
      <c r="WSP340" s="50"/>
      <c r="WSQ340" s="50"/>
      <c r="WSR340" s="50"/>
      <c r="WSS340" s="50"/>
      <c r="WST340" s="50"/>
      <c r="WSU340" s="50"/>
      <c r="WSV340" s="50"/>
      <c r="WSW340" s="50"/>
      <c r="WSX340" s="50"/>
      <c r="WSY340" s="50"/>
      <c r="WSZ340" s="50"/>
      <c r="WTA340" s="50"/>
      <c r="WTB340" s="50"/>
      <c r="WTC340" s="50"/>
      <c r="WTD340" s="50"/>
      <c r="WTE340" s="50"/>
      <c r="WTF340" s="50"/>
      <c r="WTG340" s="50"/>
      <c r="WTH340" s="50"/>
      <c r="WTI340" s="50"/>
      <c r="WTJ340" s="50"/>
      <c r="WTK340" s="50"/>
      <c r="WTL340" s="50"/>
      <c r="WTM340" s="50"/>
      <c r="WTN340" s="50"/>
      <c r="WTO340" s="50"/>
      <c r="WTP340" s="50"/>
      <c r="WTQ340" s="50"/>
      <c r="WTR340" s="50"/>
      <c r="WTS340" s="50"/>
      <c r="WTT340" s="50"/>
      <c r="WTU340" s="50"/>
      <c r="WTV340" s="50"/>
      <c r="WTW340" s="50"/>
      <c r="WTX340" s="50"/>
      <c r="WTY340" s="50"/>
      <c r="WTZ340" s="50"/>
      <c r="WUA340" s="50"/>
      <c r="WUB340" s="50"/>
      <c r="WUC340" s="50"/>
      <c r="WUD340" s="50"/>
      <c r="WUE340" s="50"/>
      <c r="WUF340" s="50"/>
      <c r="WUG340" s="50"/>
      <c r="WUH340" s="50"/>
      <c r="WUI340" s="50"/>
      <c r="WUJ340" s="50"/>
      <c r="WUK340" s="50"/>
      <c r="WUL340" s="50"/>
      <c r="WUM340" s="50"/>
      <c r="WUN340" s="50"/>
      <c r="WUO340" s="50"/>
      <c r="WUP340" s="50"/>
      <c r="WUQ340" s="50"/>
      <c r="WUR340" s="50"/>
      <c r="WUS340" s="50"/>
      <c r="WUT340" s="50"/>
      <c r="WUU340" s="50"/>
      <c r="WUV340" s="50"/>
      <c r="WUW340" s="50"/>
      <c r="WUX340" s="50"/>
      <c r="WUY340" s="50"/>
      <c r="WUZ340" s="50"/>
      <c r="WVA340" s="50"/>
      <c r="WVB340" s="50"/>
      <c r="WVC340" s="50"/>
      <c r="WVD340" s="50"/>
      <c r="WVE340" s="50"/>
      <c r="WVF340" s="50"/>
      <c r="WVG340" s="50"/>
      <c r="WVH340" s="50"/>
      <c r="WVJ340" s="50"/>
      <c r="WVL340" s="50"/>
      <c r="WVM340" s="50"/>
      <c r="WVN340" s="50"/>
      <c r="WVO340" s="50"/>
      <c r="WVP340" s="50"/>
      <c r="WVQ340" s="50"/>
      <c r="WVR340" s="50"/>
      <c r="WVS340" s="50"/>
      <c r="WVX340" s="50"/>
      <c r="WVY340" s="50"/>
      <c r="WVZ340" s="50"/>
      <c r="WWA340" s="50"/>
      <c r="WWB340" s="50"/>
      <c r="WWC340" s="50"/>
      <c r="WWD340" s="50"/>
      <c r="WWE340" s="50"/>
      <c r="WWF340" s="50"/>
      <c r="WWG340" s="50"/>
      <c r="WWH340" s="50"/>
      <c r="WWI340" s="50"/>
      <c r="WWJ340" s="50"/>
      <c r="WWK340" s="50"/>
      <c r="WWL340" s="50"/>
      <c r="WWM340" s="50"/>
      <c r="WWN340" s="50"/>
      <c r="WWO340" s="50"/>
      <c r="WWP340" s="50"/>
      <c r="WWQ340" s="50"/>
      <c r="WWR340" s="50"/>
      <c r="WWS340" s="50"/>
      <c r="WWT340" s="50"/>
      <c r="WWU340" s="50"/>
      <c r="WWV340" s="50"/>
      <c r="WWW340" s="50"/>
      <c r="WWX340" s="50"/>
      <c r="WWY340" s="50"/>
      <c r="WWZ340" s="50"/>
      <c r="WXA340" s="50"/>
      <c r="WXB340" s="50"/>
      <c r="WXC340" s="50"/>
      <c r="WXD340" s="50"/>
      <c r="WXE340" s="50"/>
      <c r="WXF340" s="50"/>
      <c r="WXG340" s="50"/>
      <c r="WXH340" s="50"/>
      <c r="WXI340" s="50"/>
      <c r="WXJ340" s="50"/>
      <c r="WXK340" s="50"/>
      <c r="WXL340" s="50"/>
      <c r="WXM340" s="50"/>
      <c r="WXN340" s="50"/>
      <c r="WXO340" s="50"/>
      <c r="WXP340" s="50"/>
      <c r="WXQ340" s="50"/>
      <c r="WXR340" s="50"/>
      <c r="WXS340" s="50"/>
      <c r="WXT340" s="50"/>
      <c r="WXU340" s="50"/>
      <c r="WXV340" s="50"/>
      <c r="WXW340" s="50"/>
      <c r="WXX340" s="50"/>
      <c r="WXY340" s="50"/>
      <c r="WXZ340" s="50"/>
      <c r="WYA340" s="50"/>
      <c r="WYB340" s="50"/>
      <c r="WYC340" s="50"/>
      <c r="WYD340" s="50"/>
      <c r="WYE340" s="50"/>
      <c r="WYF340" s="50"/>
      <c r="WYG340" s="50"/>
      <c r="WYH340" s="50"/>
      <c r="WYI340" s="50"/>
      <c r="WYJ340" s="50"/>
      <c r="WYK340" s="50"/>
      <c r="WYL340" s="50"/>
      <c r="WYM340" s="50"/>
      <c r="WYN340" s="50"/>
      <c r="WYO340" s="50"/>
      <c r="WYP340" s="50"/>
      <c r="WYQ340" s="50"/>
      <c r="WYR340" s="50"/>
      <c r="WYS340" s="50"/>
      <c r="WYT340" s="50"/>
      <c r="WYU340" s="50"/>
      <c r="WYV340" s="50"/>
      <c r="WYW340" s="50"/>
      <c r="WYX340" s="50"/>
      <c r="WYY340" s="50"/>
      <c r="WYZ340" s="50"/>
      <c r="WZA340" s="50"/>
      <c r="WZB340" s="50"/>
      <c r="WZC340" s="50"/>
      <c r="WZD340" s="50"/>
      <c r="WZE340" s="50"/>
      <c r="WZF340" s="50"/>
      <c r="WZG340" s="50"/>
      <c r="WZH340" s="50"/>
      <c r="WZI340" s="50"/>
      <c r="WZJ340" s="50"/>
      <c r="WZK340" s="50"/>
      <c r="WZL340" s="50"/>
      <c r="WZM340" s="50"/>
      <c r="WZN340" s="50"/>
      <c r="WZO340" s="50"/>
      <c r="WZP340" s="50"/>
      <c r="WZQ340" s="50"/>
      <c r="WZR340" s="50"/>
      <c r="WZS340" s="50"/>
      <c r="WZT340" s="50"/>
      <c r="WZU340" s="50"/>
      <c r="WZV340" s="50"/>
      <c r="WZW340" s="50"/>
      <c r="WZX340" s="50"/>
      <c r="WZY340" s="50"/>
      <c r="WZZ340" s="50"/>
      <c r="XAA340" s="50"/>
      <c r="XAB340" s="50"/>
      <c r="XAC340" s="50"/>
      <c r="XAD340" s="50"/>
      <c r="XAE340" s="50"/>
      <c r="XAF340" s="50"/>
      <c r="XAG340" s="50"/>
      <c r="XAH340" s="50"/>
      <c r="XAI340" s="50"/>
      <c r="XAJ340" s="50"/>
      <c r="XAK340" s="50"/>
      <c r="XAL340" s="50"/>
      <c r="XAM340" s="50"/>
      <c r="XAN340" s="50"/>
      <c r="XAO340" s="50"/>
      <c r="XAP340" s="50"/>
      <c r="XAQ340" s="50"/>
      <c r="XAR340" s="50"/>
      <c r="XAS340" s="50"/>
      <c r="XAT340" s="50"/>
      <c r="XAU340" s="50"/>
      <c r="XAV340" s="50"/>
      <c r="XAW340" s="50"/>
      <c r="XAX340" s="50"/>
      <c r="XAY340" s="50"/>
      <c r="XAZ340" s="50"/>
      <c r="XBA340" s="50"/>
      <c r="XBB340" s="50"/>
      <c r="XBC340" s="50"/>
      <c r="XBD340" s="50"/>
      <c r="XBE340" s="50"/>
      <c r="XBF340" s="50"/>
      <c r="XBG340" s="50"/>
      <c r="XBH340" s="50"/>
      <c r="XBI340" s="50"/>
      <c r="XBJ340" s="50"/>
      <c r="XBK340" s="50"/>
      <c r="XBL340" s="50"/>
      <c r="XBM340" s="50"/>
      <c r="XBN340" s="50"/>
      <c r="XBO340" s="50"/>
      <c r="XBP340" s="50"/>
      <c r="XBQ340" s="50"/>
      <c r="XBR340" s="50"/>
      <c r="XBS340" s="50"/>
      <c r="XBT340" s="50"/>
      <c r="XBU340" s="50"/>
      <c r="XBV340" s="50"/>
      <c r="XBW340" s="50"/>
      <c r="XBX340" s="50"/>
      <c r="XBY340" s="50"/>
      <c r="XBZ340" s="50"/>
      <c r="XCA340" s="50"/>
      <c r="XCB340" s="50"/>
      <c r="XCC340" s="50"/>
      <c r="XCD340" s="50"/>
      <c r="XCE340" s="50"/>
      <c r="XCF340" s="50"/>
      <c r="XCG340" s="50"/>
      <c r="XCH340" s="50"/>
      <c r="XCI340" s="50"/>
      <c r="XCJ340" s="50"/>
      <c r="XCK340" s="50"/>
      <c r="XCL340" s="50"/>
      <c r="XCM340" s="50"/>
      <c r="XCN340" s="50"/>
      <c r="XCO340" s="50"/>
      <c r="XCP340" s="50"/>
      <c r="XCQ340" s="50"/>
      <c r="XCR340" s="50"/>
      <c r="XCS340" s="50"/>
      <c r="XCT340" s="50"/>
      <c r="XCU340" s="50"/>
      <c r="XCV340" s="50"/>
      <c r="XCW340" s="50"/>
      <c r="XCX340" s="50"/>
      <c r="XCY340" s="50"/>
      <c r="XCZ340" s="50"/>
      <c r="XDA340" s="50"/>
      <c r="XDB340" s="50"/>
      <c r="XDC340" s="50"/>
      <c r="XDD340" s="50"/>
      <c r="XDE340" s="50"/>
      <c r="XDF340" s="50"/>
      <c r="XDG340" s="50"/>
      <c r="XDH340" s="50"/>
      <c r="XDI340" s="50"/>
      <c r="XDJ340" s="50"/>
      <c r="XDK340" s="50"/>
      <c r="XDL340" s="50"/>
      <c r="XDM340" s="50"/>
      <c r="XDN340" s="50"/>
      <c r="XDO340" s="50"/>
      <c r="XDP340" s="50"/>
      <c r="XDQ340" s="50"/>
      <c r="XDR340" s="50"/>
      <c r="XDS340" s="50"/>
      <c r="XDT340" s="50"/>
      <c r="XDU340" s="50"/>
      <c r="XDV340" s="50"/>
      <c r="XDW340" s="50"/>
      <c r="XDX340" s="50"/>
      <c r="XDY340" s="50"/>
      <c r="XDZ340" s="50"/>
      <c r="XEA340" s="50"/>
      <c r="XEB340" s="50"/>
      <c r="XEC340" s="50"/>
      <c r="XED340" s="50"/>
      <c r="XEE340" s="50"/>
      <c r="XEF340" s="50"/>
      <c r="XEG340" s="50"/>
      <c r="XEH340" s="50"/>
      <c r="XEI340" s="50"/>
      <c r="XEJ340" s="50"/>
      <c r="XEK340" s="50"/>
      <c r="XEL340" s="50"/>
      <c r="XEM340" s="50"/>
      <c r="XEN340" s="50"/>
      <c r="XEO340" s="50"/>
      <c r="XEP340" s="50"/>
      <c r="XEQ340" s="50"/>
      <c r="XER340" s="50"/>
      <c r="XES340" s="50"/>
      <c r="XET340" s="50"/>
      <c r="XEU340" s="50"/>
      <c r="XEV340" s="50"/>
      <c r="XEW340" s="50"/>
      <c r="XEX340" s="50"/>
      <c r="XEY340" s="50"/>
      <c r="XEZ340" s="50"/>
      <c r="XFA340" s="50"/>
      <c r="XFB340" s="50"/>
      <c r="XFC340" s="50"/>
      <c r="XFD340" s="50"/>
    </row>
    <row r="341" ht="16.5" customHeight="1" spans="1:20">
      <c r="A341" s="29" t="s">
        <v>203</v>
      </c>
      <c r="B341" s="30">
        <v>354.4501</v>
      </c>
      <c r="C341" s="30">
        <v>1824</v>
      </c>
      <c r="D341" s="30">
        <v>1789</v>
      </c>
      <c r="E341" s="31">
        <f t="shared" si="25"/>
        <v>98.0811403508772</v>
      </c>
      <c r="F341" s="30">
        <v>1566</v>
      </c>
      <c r="G341" s="27">
        <f>D341-F341</f>
        <v>223</v>
      </c>
      <c r="H341" s="28">
        <f t="shared" si="26"/>
        <v>14.2401021711367</v>
      </c>
      <c r="I341" s="30">
        <v>873</v>
      </c>
      <c r="J341" s="27">
        <f>I341-B341</f>
        <v>518.5499</v>
      </c>
      <c r="K341" s="31">
        <f t="shared" ref="K341:K343" si="28">J341/B341*100</f>
        <v>146.297010495977</v>
      </c>
      <c r="Q341" s="43"/>
      <c r="R341" s="30">
        <v>299.13</v>
      </c>
      <c r="S341" s="30">
        <v>6</v>
      </c>
      <c r="T341" s="42">
        <f t="shared" si="24"/>
        <v>305.13</v>
      </c>
    </row>
    <row r="342" s="2" customFormat="1" ht="16.5" customHeight="1" spans="1:20">
      <c r="A342" s="26" t="s">
        <v>204</v>
      </c>
      <c r="B342" s="27">
        <f>B343+B359+B367+B378+B387+B395</f>
        <v>14365.6767</v>
      </c>
      <c r="C342" s="27">
        <f>C343+C359+C367+C378+C387+C395</f>
        <v>12093.0984</v>
      </c>
      <c r="D342" s="27">
        <f>D343+D359+D367+D378+D387+D395</f>
        <v>12009</v>
      </c>
      <c r="E342" s="31">
        <f t="shared" si="25"/>
        <v>99.3045752443394</v>
      </c>
      <c r="F342" s="27">
        <f>F343+F359+F367+F378+F387+F395</f>
        <v>11800</v>
      </c>
      <c r="G342" s="27">
        <f>D342-F342</f>
        <v>209</v>
      </c>
      <c r="H342" s="28">
        <f t="shared" si="26"/>
        <v>1.77118644067797</v>
      </c>
      <c r="I342" s="27">
        <f>I343+I359+I367+I378+I387+I395</f>
        <v>13153</v>
      </c>
      <c r="J342" s="27">
        <f>I342-B342</f>
        <v>-1212.6767</v>
      </c>
      <c r="K342" s="31">
        <f t="shared" si="28"/>
        <v>-8.44148678356377</v>
      </c>
      <c r="Q342" s="43"/>
      <c r="R342" s="27">
        <f>R343+R359+R367+R378+R387+R395</f>
        <v>5978.66</v>
      </c>
      <c r="S342" s="27">
        <f>S343+S359+S367+S378+S387+S395</f>
        <v>159</v>
      </c>
      <c r="T342" s="42">
        <f t="shared" si="24"/>
        <v>6137.66</v>
      </c>
    </row>
    <row r="343" ht="16.5" customHeight="1" spans="1:20">
      <c r="A343" s="29" t="s">
        <v>205</v>
      </c>
      <c r="B343" s="30">
        <v>6270.52</v>
      </c>
      <c r="C343" s="30">
        <f>6270.52-1000-100</f>
        <v>5170.52</v>
      </c>
      <c r="D343" s="30">
        <v>5149</v>
      </c>
      <c r="E343" s="31">
        <f t="shared" si="25"/>
        <v>99.583794279879</v>
      </c>
      <c r="F343" s="30">
        <v>6312</v>
      </c>
      <c r="G343" s="27">
        <f>D343-F343</f>
        <v>-1163</v>
      </c>
      <c r="H343" s="28">
        <f t="shared" si="26"/>
        <v>-18.4252217997465</v>
      </c>
      <c r="I343" s="30">
        <f>SUM(I344:I358)</f>
        <v>5999</v>
      </c>
      <c r="J343" s="27">
        <f>I343-B343</f>
        <v>-271.52</v>
      </c>
      <c r="K343" s="31">
        <f t="shared" si="28"/>
        <v>-4.33010340450234</v>
      </c>
      <c r="Q343" s="43"/>
      <c r="R343" s="30">
        <f>SUM(R344:R358)</f>
        <v>3166.87</v>
      </c>
      <c r="S343" s="30">
        <f>SUM(S344:S358)</f>
        <v>159</v>
      </c>
      <c r="T343" s="42">
        <f t="shared" si="24"/>
        <v>3325.87</v>
      </c>
    </row>
    <row r="344" ht="16.5" customHeight="1" spans="1:20">
      <c r="A344" s="29" t="s">
        <v>352</v>
      </c>
      <c r="B344" s="30"/>
      <c r="C344" s="30"/>
      <c r="D344" s="30"/>
      <c r="E344" s="31"/>
      <c r="F344" s="30"/>
      <c r="G344" s="27"/>
      <c r="H344" s="28"/>
      <c r="I344" s="30">
        <v>648</v>
      </c>
      <c r="J344" s="27"/>
      <c r="K344" s="31"/>
      <c r="Q344" s="43"/>
      <c r="R344" s="30">
        <v>633.34</v>
      </c>
      <c r="S344" s="30"/>
      <c r="T344" s="42">
        <f t="shared" si="24"/>
        <v>633.34</v>
      </c>
    </row>
    <row r="345" ht="16.5" customHeight="1" spans="1:20">
      <c r="A345" s="29" t="s">
        <v>353</v>
      </c>
      <c r="B345" s="30"/>
      <c r="C345" s="30"/>
      <c r="D345" s="30"/>
      <c r="E345" s="31"/>
      <c r="F345" s="30"/>
      <c r="G345" s="27"/>
      <c r="H345" s="28"/>
      <c r="I345" s="30">
        <v>341</v>
      </c>
      <c r="J345" s="27"/>
      <c r="K345" s="31"/>
      <c r="Q345" s="43"/>
      <c r="R345" s="30">
        <v>138</v>
      </c>
      <c r="S345" s="30"/>
      <c r="T345" s="42">
        <f t="shared" si="24"/>
        <v>138</v>
      </c>
    </row>
    <row r="346" ht="16.5" hidden="1" customHeight="1" spans="1:20">
      <c r="A346" s="29" t="s">
        <v>354</v>
      </c>
      <c r="B346" s="30"/>
      <c r="C346" s="30"/>
      <c r="D346" s="30"/>
      <c r="E346" s="31"/>
      <c r="F346" s="30"/>
      <c r="G346" s="27"/>
      <c r="H346" s="28"/>
      <c r="I346" s="30"/>
      <c r="J346" s="27"/>
      <c r="K346" s="31"/>
      <c r="Q346" s="43"/>
      <c r="R346" s="30"/>
      <c r="S346" s="30"/>
      <c r="T346" s="42"/>
    </row>
    <row r="347" ht="16.5" customHeight="1" spans="1:20">
      <c r="A347" s="29" t="s">
        <v>502</v>
      </c>
      <c r="B347" s="30"/>
      <c r="C347" s="30"/>
      <c r="D347" s="30"/>
      <c r="E347" s="31"/>
      <c r="F347" s="30"/>
      <c r="G347" s="27"/>
      <c r="H347" s="28"/>
      <c r="I347" s="30">
        <v>828</v>
      </c>
      <c r="J347" s="27"/>
      <c r="K347" s="31"/>
      <c r="Q347" s="43"/>
      <c r="R347" s="30">
        <v>560.73</v>
      </c>
      <c r="S347" s="30"/>
      <c r="T347" s="42">
        <f t="shared" si="24"/>
        <v>560.73</v>
      </c>
    </row>
    <row r="348" ht="16.5" hidden="1" customHeight="1" spans="1:20">
      <c r="A348" s="29" t="s">
        <v>503</v>
      </c>
      <c r="B348" s="30"/>
      <c r="C348" s="30"/>
      <c r="D348" s="30"/>
      <c r="E348" s="31"/>
      <c r="F348" s="30"/>
      <c r="G348" s="27"/>
      <c r="H348" s="28"/>
      <c r="I348" s="30"/>
      <c r="J348" s="27"/>
      <c r="K348" s="31"/>
      <c r="Q348" s="43"/>
      <c r="R348" s="30"/>
      <c r="S348" s="30"/>
      <c r="T348" s="42"/>
    </row>
    <row r="349" ht="16.5" hidden="1" customHeight="1" spans="1:20">
      <c r="A349" s="29" t="s">
        <v>504</v>
      </c>
      <c r="B349" s="30"/>
      <c r="C349" s="30"/>
      <c r="D349" s="30"/>
      <c r="E349" s="31"/>
      <c r="F349" s="30"/>
      <c r="G349" s="27"/>
      <c r="H349" s="28"/>
      <c r="I349" s="30"/>
      <c r="J349" s="27"/>
      <c r="K349" s="31"/>
      <c r="Q349" s="43"/>
      <c r="R349" s="30"/>
      <c r="S349" s="30"/>
      <c r="T349" s="42"/>
    </row>
    <row r="350" ht="16.5" hidden="1" customHeight="1" spans="1:20">
      <c r="A350" s="29" t="s">
        <v>505</v>
      </c>
      <c r="B350" s="30"/>
      <c r="C350" s="30"/>
      <c r="D350" s="30"/>
      <c r="E350" s="31"/>
      <c r="F350" s="30"/>
      <c r="G350" s="27"/>
      <c r="H350" s="28"/>
      <c r="I350" s="30"/>
      <c r="J350" s="27"/>
      <c r="K350" s="31"/>
      <c r="Q350" s="43"/>
      <c r="R350" s="30"/>
      <c r="S350" s="30"/>
      <c r="T350" s="42"/>
    </row>
    <row r="351" ht="16.5" hidden="1" customHeight="1" spans="1:20">
      <c r="A351" s="29" t="s">
        <v>506</v>
      </c>
      <c r="B351" s="30"/>
      <c r="C351" s="30"/>
      <c r="D351" s="30"/>
      <c r="E351" s="31"/>
      <c r="F351" s="30"/>
      <c r="G351" s="27"/>
      <c r="H351" s="28"/>
      <c r="I351" s="30"/>
      <c r="J351" s="27"/>
      <c r="K351" s="31"/>
      <c r="Q351" s="43"/>
      <c r="R351" s="30">
        <v>21.25</v>
      </c>
      <c r="S351" s="30"/>
      <c r="T351" s="42">
        <f t="shared" si="24"/>
        <v>21.25</v>
      </c>
    </row>
    <row r="352" ht="16.5" customHeight="1" spans="1:20">
      <c r="A352" s="29" t="s">
        <v>507</v>
      </c>
      <c r="B352" s="30"/>
      <c r="C352" s="30"/>
      <c r="D352" s="30"/>
      <c r="E352" s="31"/>
      <c r="F352" s="30"/>
      <c r="G352" s="27"/>
      <c r="H352" s="28"/>
      <c r="I352" s="30">
        <v>267</v>
      </c>
      <c r="J352" s="27"/>
      <c r="K352" s="31"/>
      <c r="Q352" s="43"/>
      <c r="R352" s="30">
        <v>243.12</v>
      </c>
      <c r="S352" s="30">
        <v>34</v>
      </c>
      <c r="T352" s="42">
        <f t="shared" si="24"/>
        <v>277.12</v>
      </c>
    </row>
    <row r="353" ht="16.5" hidden="1" customHeight="1" spans="1:20">
      <c r="A353" s="29" t="s">
        <v>508</v>
      </c>
      <c r="B353" s="30"/>
      <c r="C353" s="30"/>
      <c r="D353" s="30"/>
      <c r="E353" s="31"/>
      <c r="F353" s="30"/>
      <c r="G353" s="27"/>
      <c r="H353" s="28"/>
      <c r="I353" s="30"/>
      <c r="J353" s="27"/>
      <c r="K353" s="31"/>
      <c r="Q353" s="43"/>
      <c r="R353" s="30">
        <v>222.44</v>
      </c>
      <c r="S353" s="30"/>
      <c r="T353" s="42">
        <f t="shared" si="24"/>
        <v>222.44</v>
      </c>
    </row>
    <row r="354" ht="16.5" hidden="1" customHeight="1" spans="1:20">
      <c r="A354" s="29" t="s">
        <v>509</v>
      </c>
      <c r="B354" s="30"/>
      <c r="C354" s="30"/>
      <c r="D354" s="30"/>
      <c r="E354" s="31"/>
      <c r="F354" s="30"/>
      <c r="G354" s="27"/>
      <c r="H354" s="28"/>
      <c r="I354" s="30"/>
      <c r="J354" s="27"/>
      <c r="K354" s="31"/>
      <c r="Q354" s="43"/>
      <c r="R354" s="30">
        <v>2</v>
      </c>
      <c r="S354" s="30"/>
      <c r="T354" s="42">
        <f t="shared" si="24"/>
        <v>2</v>
      </c>
    </row>
    <row r="355" ht="16.5" customHeight="1" spans="1:20">
      <c r="A355" s="29" t="s">
        <v>510</v>
      </c>
      <c r="B355" s="30"/>
      <c r="C355" s="30"/>
      <c r="D355" s="30"/>
      <c r="E355" s="31"/>
      <c r="F355" s="30"/>
      <c r="G355" s="27"/>
      <c r="H355" s="28"/>
      <c r="I355" s="30">
        <v>690</v>
      </c>
      <c r="J355" s="27"/>
      <c r="K355" s="31"/>
      <c r="Q355" s="43"/>
      <c r="R355" s="30"/>
      <c r="S355" s="30"/>
      <c r="T355" s="42"/>
    </row>
    <row r="356" ht="16.5" hidden="1" customHeight="1" spans="1:20">
      <c r="A356" s="29" t="s">
        <v>511</v>
      </c>
      <c r="B356" s="30"/>
      <c r="C356" s="30"/>
      <c r="D356" s="30"/>
      <c r="E356" s="31"/>
      <c r="F356" s="30"/>
      <c r="G356" s="27"/>
      <c r="H356" s="28"/>
      <c r="I356" s="30"/>
      <c r="J356" s="27"/>
      <c r="K356" s="31"/>
      <c r="Q356" s="43"/>
      <c r="R356" s="30">
        <v>745</v>
      </c>
      <c r="S356" s="30">
        <v>15</v>
      </c>
      <c r="T356" s="42">
        <f t="shared" si="24"/>
        <v>760</v>
      </c>
    </row>
    <row r="357" ht="16.5" customHeight="1" spans="1:20">
      <c r="A357" s="29" t="s">
        <v>512</v>
      </c>
      <c r="B357" s="30"/>
      <c r="C357" s="30"/>
      <c r="D357" s="30"/>
      <c r="E357" s="31"/>
      <c r="F357" s="30"/>
      <c r="G357" s="27"/>
      <c r="H357" s="28"/>
      <c r="I357" s="30">
        <v>10</v>
      </c>
      <c r="J357" s="27"/>
      <c r="K357" s="31"/>
      <c r="Q357" s="43"/>
      <c r="R357" s="30">
        <v>116.68</v>
      </c>
      <c r="S357" s="30"/>
      <c r="T357" s="42">
        <f t="shared" si="24"/>
        <v>116.68</v>
      </c>
    </row>
    <row r="358" ht="16.5" customHeight="1" spans="1:20">
      <c r="A358" s="29" t="s">
        <v>513</v>
      </c>
      <c r="B358" s="30"/>
      <c r="C358" s="30"/>
      <c r="D358" s="30"/>
      <c r="E358" s="31"/>
      <c r="F358" s="30"/>
      <c r="G358" s="27"/>
      <c r="H358" s="28"/>
      <c r="I358" s="30">
        <v>3215</v>
      </c>
      <c r="J358" s="27"/>
      <c r="K358" s="31"/>
      <c r="Q358" s="43"/>
      <c r="R358" s="30">
        <v>484.31</v>
      </c>
      <c r="S358" s="30">
        <v>110</v>
      </c>
      <c r="T358" s="42">
        <f t="shared" si="24"/>
        <v>594.31</v>
      </c>
    </row>
    <row r="359" ht="16.5" customHeight="1" spans="1:20">
      <c r="A359" s="29" t="s">
        <v>206</v>
      </c>
      <c r="B359" s="30">
        <v>598.3912</v>
      </c>
      <c r="C359" s="30">
        <v>667</v>
      </c>
      <c r="D359" s="30">
        <v>667</v>
      </c>
      <c r="E359" s="31">
        <f t="shared" si="25"/>
        <v>100</v>
      </c>
      <c r="F359" s="30">
        <v>599</v>
      </c>
      <c r="G359" s="27">
        <f>D359-F359</f>
        <v>68</v>
      </c>
      <c r="H359" s="28">
        <f t="shared" si="26"/>
        <v>11.3522537562604</v>
      </c>
      <c r="I359" s="30">
        <f>SUM(I360:I366)</f>
        <v>479</v>
      </c>
      <c r="J359" s="27">
        <f>I359-B359</f>
        <v>-119.3912</v>
      </c>
      <c r="K359" s="31">
        <f>J359/B359*100</f>
        <v>-19.9520313801406</v>
      </c>
      <c r="Q359" s="43"/>
      <c r="R359" s="30">
        <f>SUM(R360:R366)</f>
        <v>502.81</v>
      </c>
      <c r="S359" s="30">
        <f>SUM(S360:S366)</f>
        <v>0</v>
      </c>
      <c r="T359" s="42">
        <f t="shared" si="24"/>
        <v>502.81</v>
      </c>
    </row>
    <row r="360" ht="16.5" hidden="1" customHeight="1" spans="1:20">
      <c r="A360" s="29" t="s">
        <v>352</v>
      </c>
      <c r="B360" s="30"/>
      <c r="C360" s="30"/>
      <c r="D360" s="30"/>
      <c r="E360" s="31"/>
      <c r="F360" s="30"/>
      <c r="G360" s="27"/>
      <c r="H360" s="28"/>
      <c r="I360" s="30"/>
      <c r="J360" s="27"/>
      <c r="K360" s="31"/>
      <c r="Q360" s="43"/>
      <c r="R360" s="30">
        <v>27</v>
      </c>
      <c r="S360" s="30"/>
      <c r="T360" s="42">
        <f t="shared" si="24"/>
        <v>27</v>
      </c>
    </row>
    <row r="361" ht="16.5" hidden="1" customHeight="1" spans="1:20">
      <c r="A361" s="29" t="s">
        <v>353</v>
      </c>
      <c r="B361" s="30"/>
      <c r="C361" s="30"/>
      <c r="D361" s="30"/>
      <c r="E361" s="31"/>
      <c r="F361" s="30"/>
      <c r="G361" s="27"/>
      <c r="H361" s="28"/>
      <c r="I361" s="30"/>
      <c r="J361" s="27"/>
      <c r="K361" s="31"/>
      <c r="Q361" s="43"/>
      <c r="R361" s="30"/>
      <c r="S361" s="30"/>
      <c r="T361" s="42"/>
    </row>
    <row r="362" ht="16.5" hidden="1" customHeight="1" spans="1:20">
      <c r="A362" s="29" t="s">
        <v>354</v>
      </c>
      <c r="B362" s="30"/>
      <c r="C362" s="30"/>
      <c r="D362" s="30"/>
      <c r="E362" s="31"/>
      <c r="F362" s="30"/>
      <c r="G362" s="27"/>
      <c r="H362" s="28"/>
      <c r="I362" s="30"/>
      <c r="J362" s="27"/>
      <c r="K362" s="31"/>
      <c r="Q362" s="43"/>
      <c r="R362" s="30"/>
      <c r="S362" s="30"/>
      <c r="T362" s="42"/>
    </row>
    <row r="363" ht="16.5" hidden="1" customHeight="1" spans="1:20">
      <c r="A363" s="29" t="s">
        <v>514</v>
      </c>
      <c r="B363" s="30"/>
      <c r="C363" s="30"/>
      <c r="D363" s="30"/>
      <c r="E363" s="31"/>
      <c r="F363" s="30"/>
      <c r="G363" s="27"/>
      <c r="H363" s="28"/>
      <c r="I363" s="30"/>
      <c r="J363" s="27"/>
      <c r="K363" s="31"/>
      <c r="Q363" s="43"/>
      <c r="R363" s="30"/>
      <c r="S363" s="30"/>
      <c r="T363" s="42"/>
    </row>
    <row r="364" ht="16.5" customHeight="1" spans="1:20">
      <c r="A364" s="29" t="s">
        <v>515</v>
      </c>
      <c r="B364" s="30"/>
      <c r="C364" s="30"/>
      <c r="D364" s="30"/>
      <c r="E364" s="31"/>
      <c r="F364" s="30"/>
      <c r="G364" s="27"/>
      <c r="H364" s="28"/>
      <c r="I364" s="30">
        <v>479</v>
      </c>
      <c r="J364" s="27"/>
      <c r="K364" s="31"/>
      <c r="Q364" s="43"/>
      <c r="R364" s="30">
        <v>458.81</v>
      </c>
      <c r="S364" s="30"/>
      <c r="T364" s="42">
        <f t="shared" si="24"/>
        <v>458.81</v>
      </c>
    </row>
    <row r="365" ht="16.5" hidden="1" customHeight="1" spans="1:20">
      <c r="A365" s="29" t="s">
        <v>516</v>
      </c>
      <c r="B365" s="30"/>
      <c r="C365" s="30"/>
      <c r="D365" s="30"/>
      <c r="E365" s="31"/>
      <c r="F365" s="30"/>
      <c r="G365" s="27"/>
      <c r="H365" s="28"/>
      <c r="I365" s="30"/>
      <c r="J365" s="27"/>
      <c r="K365" s="31"/>
      <c r="Q365" s="43"/>
      <c r="R365" s="30"/>
      <c r="S365" s="30"/>
      <c r="T365" s="42"/>
    </row>
    <row r="366" ht="16.5" hidden="1" customHeight="1" spans="1:20">
      <c r="A366" s="29" t="s">
        <v>517</v>
      </c>
      <c r="B366" s="30"/>
      <c r="C366" s="30"/>
      <c r="D366" s="30"/>
      <c r="E366" s="31"/>
      <c r="F366" s="30"/>
      <c r="G366" s="27"/>
      <c r="H366" s="28"/>
      <c r="I366" s="30"/>
      <c r="J366" s="27"/>
      <c r="K366" s="31"/>
      <c r="Q366" s="43"/>
      <c r="R366" s="30">
        <v>17</v>
      </c>
      <c r="S366" s="30"/>
      <c r="T366" s="42">
        <f t="shared" si="24"/>
        <v>17</v>
      </c>
    </row>
    <row r="367" ht="16.5" customHeight="1" spans="1:20">
      <c r="A367" s="29" t="s">
        <v>207</v>
      </c>
      <c r="B367" s="30">
        <v>1518.3264</v>
      </c>
      <c r="C367" s="30">
        <f>1518.3264-250</f>
        <v>1268.3264</v>
      </c>
      <c r="D367" s="30">
        <v>1244</v>
      </c>
      <c r="E367" s="31">
        <f t="shared" si="25"/>
        <v>98.0820079121589</v>
      </c>
      <c r="F367" s="30">
        <v>1380</v>
      </c>
      <c r="G367" s="27">
        <f>D367-F367</f>
        <v>-136</v>
      </c>
      <c r="H367" s="28">
        <f t="shared" si="26"/>
        <v>-9.85507246376812</v>
      </c>
      <c r="I367" s="30">
        <f>SUM(I368:I377)</f>
        <v>3207</v>
      </c>
      <c r="J367" s="27">
        <f>I367-B367</f>
        <v>1688.6736</v>
      </c>
      <c r="K367" s="31">
        <f>J367/B367*100</f>
        <v>111.219405787846</v>
      </c>
      <c r="Q367" s="43"/>
      <c r="R367" s="30">
        <f>SUM(R368:R377)</f>
        <v>1235.51</v>
      </c>
      <c r="S367" s="30">
        <f>SUM(S368:S377)</f>
        <v>0</v>
      </c>
      <c r="T367" s="42">
        <f t="shared" si="24"/>
        <v>1235.51</v>
      </c>
    </row>
    <row r="368" ht="16.5" hidden="1" customHeight="1" spans="1:20">
      <c r="A368" s="29" t="s">
        <v>352</v>
      </c>
      <c r="B368" s="30"/>
      <c r="C368" s="30"/>
      <c r="D368" s="30"/>
      <c r="E368" s="31"/>
      <c r="F368" s="30"/>
      <c r="G368" s="27"/>
      <c r="H368" s="28"/>
      <c r="I368" s="30"/>
      <c r="J368" s="27"/>
      <c r="K368" s="31"/>
      <c r="Q368" s="43"/>
      <c r="R368" s="30">
        <v>37</v>
      </c>
      <c r="S368" s="30"/>
      <c r="T368" s="42">
        <f t="shared" si="24"/>
        <v>37</v>
      </c>
    </row>
    <row r="369" ht="16.5" hidden="1" customHeight="1" spans="1:20">
      <c r="A369" s="29" t="s">
        <v>353</v>
      </c>
      <c r="B369" s="30"/>
      <c r="C369" s="30"/>
      <c r="D369" s="30"/>
      <c r="E369" s="31"/>
      <c r="F369" s="30"/>
      <c r="G369" s="27"/>
      <c r="H369" s="28"/>
      <c r="I369" s="30"/>
      <c r="J369" s="27"/>
      <c r="K369" s="31"/>
      <c r="Q369" s="43"/>
      <c r="R369" s="30"/>
      <c r="S369" s="30"/>
      <c r="T369" s="42"/>
    </row>
    <row r="370" ht="16.5" hidden="1" customHeight="1" spans="1:20">
      <c r="A370" s="29" t="s">
        <v>354</v>
      </c>
      <c r="B370" s="30"/>
      <c r="C370" s="30"/>
      <c r="D370" s="30"/>
      <c r="E370" s="31"/>
      <c r="F370" s="30"/>
      <c r="G370" s="27"/>
      <c r="H370" s="28"/>
      <c r="I370" s="30"/>
      <c r="J370" s="27"/>
      <c r="K370" s="31"/>
      <c r="Q370" s="43"/>
      <c r="R370" s="30"/>
      <c r="S370" s="30"/>
      <c r="T370" s="42"/>
    </row>
    <row r="371" ht="16.5" hidden="1" customHeight="1" spans="1:20">
      <c r="A371" s="29" t="s">
        <v>518</v>
      </c>
      <c r="B371" s="30"/>
      <c r="C371" s="30"/>
      <c r="D371" s="30"/>
      <c r="E371" s="31"/>
      <c r="F371" s="30"/>
      <c r="G371" s="27"/>
      <c r="H371" s="28"/>
      <c r="I371" s="30"/>
      <c r="J371" s="27"/>
      <c r="K371" s="31"/>
      <c r="Q371" s="43"/>
      <c r="R371" s="30"/>
      <c r="S371" s="30"/>
      <c r="T371" s="42"/>
    </row>
    <row r="372" ht="16.5" hidden="1" customHeight="1" spans="1:20">
      <c r="A372" s="29" t="s">
        <v>519</v>
      </c>
      <c r="B372" s="30"/>
      <c r="C372" s="30"/>
      <c r="D372" s="30"/>
      <c r="E372" s="31"/>
      <c r="F372" s="30"/>
      <c r="G372" s="27"/>
      <c r="H372" s="28"/>
      <c r="I372" s="30"/>
      <c r="J372" s="27"/>
      <c r="K372" s="31"/>
      <c r="Q372" s="43"/>
      <c r="R372" s="30"/>
      <c r="S372" s="30"/>
      <c r="T372" s="42"/>
    </row>
    <row r="373" ht="16.5" customHeight="1" spans="1:20">
      <c r="A373" s="29" t="s">
        <v>520</v>
      </c>
      <c r="B373" s="30"/>
      <c r="C373" s="30"/>
      <c r="D373" s="30"/>
      <c r="E373" s="31"/>
      <c r="F373" s="30"/>
      <c r="G373" s="27"/>
      <c r="H373" s="28"/>
      <c r="I373" s="30">
        <v>16</v>
      </c>
      <c r="J373" s="27"/>
      <c r="K373" s="31"/>
      <c r="Q373" s="43"/>
      <c r="R373" s="30"/>
      <c r="S373" s="30"/>
      <c r="T373" s="42"/>
    </row>
    <row r="374" ht="16.5" customHeight="1" spans="1:20">
      <c r="A374" s="29" t="s">
        <v>521</v>
      </c>
      <c r="B374" s="30"/>
      <c r="C374" s="30"/>
      <c r="D374" s="30"/>
      <c r="E374" s="31"/>
      <c r="F374" s="30"/>
      <c r="G374" s="27"/>
      <c r="H374" s="28"/>
      <c r="I374" s="30">
        <v>1325</v>
      </c>
      <c r="J374" s="27"/>
      <c r="K374" s="31"/>
      <c r="Q374" s="43"/>
      <c r="R374" s="30">
        <v>105.5</v>
      </c>
      <c r="S374" s="30"/>
      <c r="T374" s="42">
        <f t="shared" si="24"/>
        <v>105.5</v>
      </c>
    </row>
    <row r="375" ht="16.5" customHeight="1" spans="1:20">
      <c r="A375" s="29" t="s">
        <v>522</v>
      </c>
      <c r="B375" s="30"/>
      <c r="C375" s="30"/>
      <c r="D375" s="30"/>
      <c r="E375" s="31"/>
      <c r="F375" s="30"/>
      <c r="G375" s="27"/>
      <c r="H375" s="28"/>
      <c r="I375" s="30">
        <v>400</v>
      </c>
      <c r="J375" s="27"/>
      <c r="K375" s="31"/>
      <c r="Q375" s="43"/>
      <c r="R375" s="30">
        <v>705.06</v>
      </c>
      <c r="S375" s="30"/>
      <c r="T375" s="42">
        <f t="shared" si="24"/>
        <v>705.06</v>
      </c>
    </row>
    <row r="376" ht="16.5" hidden="1" customHeight="1" spans="1:20">
      <c r="A376" s="29" t="s">
        <v>523</v>
      </c>
      <c r="B376" s="30"/>
      <c r="C376" s="30"/>
      <c r="D376" s="30"/>
      <c r="E376" s="31"/>
      <c r="F376" s="30"/>
      <c r="G376" s="27"/>
      <c r="H376" s="28"/>
      <c r="I376" s="30"/>
      <c r="J376" s="27"/>
      <c r="K376" s="31"/>
      <c r="Q376" s="43"/>
      <c r="R376" s="30"/>
      <c r="S376" s="30"/>
      <c r="T376" s="42"/>
    </row>
    <row r="377" ht="16.5" customHeight="1" spans="1:20">
      <c r="A377" s="29" t="s">
        <v>524</v>
      </c>
      <c r="B377" s="30"/>
      <c r="C377" s="30"/>
      <c r="D377" s="30"/>
      <c r="E377" s="31"/>
      <c r="F377" s="30"/>
      <c r="G377" s="27"/>
      <c r="H377" s="28"/>
      <c r="I377" s="30">
        <v>1466</v>
      </c>
      <c r="J377" s="27"/>
      <c r="K377" s="31"/>
      <c r="Q377" s="43"/>
      <c r="R377" s="30">
        <v>387.95</v>
      </c>
      <c r="S377" s="30"/>
      <c r="T377" s="42">
        <f t="shared" si="24"/>
        <v>387.95</v>
      </c>
    </row>
    <row r="378" ht="16.5" customHeight="1" spans="1:20">
      <c r="A378" s="29" t="s">
        <v>208</v>
      </c>
      <c r="B378" s="30">
        <v>354.1871</v>
      </c>
      <c r="C378" s="30">
        <v>571</v>
      </c>
      <c r="D378" s="30">
        <v>571</v>
      </c>
      <c r="E378" s="31">
        <f t="shared" ref="E378:E438" si="29">D378/C378*100</f>
        <v>100</v>
      </c>
      <c r="F378" s="30">
        <v>433</v>
      </c>
      <c r="G378" s="27">
        <f>D378-F378</f>
        <v>138</v>
      </c>
      <c r="H378" s="28">
        <f t="shared" ref="H378:H438" si="30">G378/F378*100</f>
        <v>31.8706697459584</v>
      </c>
      <c r="I378" s="30">
        <f>SUM(I379:I386)</f>
        <v>403</v>
      </c>
      <c r="J378" s="27">
        <f>I378-B378</f>
        <v>48.8129</v>
      </c>
      <c r="K378" s="31">
        <f>J378/B378*100</f>
        <v>13.7816707610187</v>
      </c>
      <c r="Q378" s="43"/>
      <c r="R378" s="30">
        <f>R379+R386</f>
        <v>377.07</v>
      </c>
      <c r="S378" s="30">
        <f>SUM(S386:S386)</f>
        <v>0</v>
      </c>
      <c r="T378" s="42">
        <f t="shared" si="24"/>
        <v>377.07</v>
      </c>
    </row>
    <row r="379" ht="16.5" hidden="1" customHeight="1" spans="1:20">
      <c r="A379" s="29" t="s">
        <v>352</v>
      </c>
      <c r="B379" s="30"/>
      <c r="C379" s="30"/>
      <c r="D379" s="30"/>
      <c r="E379" s="31"/>
      <c r="F379" s="30"/>
      <c r="G379" s="27"/>
      <c r="H379" s="28"/>
      <c r="I379" s="30"/>
      <c r="J379" s="27"/>
      <c r="K379" s="31"/>
      <c r="Q379" s="43"/>
      <c r="R379" s="30">
        <v>314</v>
      </c>
      <c r="S379" s="30"/>
      <c r="T379" s="42">
        <f t="shared" si="24"/>
        <v>314</v>
      </c>
    </row>
    <row r="380" ht="16.5" hidden="1" customHeight="1" spans="1:20">
      <c r="A380" s="29" t="s">
        <v>353</v>
      </c>
      <c r="B380" s="30"/>
      <c r="C380" s="30"/>
      <c r="D380" s="30"/>
      <c r="E380" s="31"/>
      <c r="F380" s="30"/>
      <c r="G380" s="27"/>
      <c r="H380" s="28"/>
      <c r="I380" s="30"/>
      <c r="J380" s="27"/>
      <c r="K380" s="31"/>
      <c r="Q380" s="43"/>
      <c r="R380" s="30"/>
      <c r="S380" s="30"/>
      <c r="T380" s="42"/>
    </row>
    <row r="381" ht="16.5" hidden="1" customHeight="1" spans="1:20">
      <c r="A381" s="29" t="s">
        <v>354</v>
      </c>
      <c r="B381" s="30"/>
      <c r="C381" s="30"/>
      <c r="D381" s="30"/>
      <c r="E381" s="31"/>
      <c r="F381" s="30"/>
      <c r="G381" s="27"/>
      <c r="H381" s="28"/>
      <c r="I381" s="30"/>
      <c r="J381" s="27"/>
      <c r="K381" s="31"/>
      <c r="Q381" s="43"/>
      <c r="R381" s="30"/>
      <c r="S381" s="30"/>
      <c r="T381" s="42"/>
    </row>
    <row r="382" ht="16.5" hidden="1" customHeight="1" spans="1:20">
      <c r="A382" s="29" t="s">
        <v>525</v>
      </c>
      <c r="B382" s="30"/>
      <c r="C382" s="30"/>
      <c r="D382" s="30"/>
      <c r="E382" s="31"/>
      <c r="F382" s="30"/>
      <c r="G382" s="27"/>
      <c r="H382" s="28"/>
      <c r="I382" s="30"/>
      <c r="J382" s="27"/>
      <c r="K382" s="31"/>
      <c r="Q382" s="43"/>
      <c r="R382" s="30"/>
      <c r="S382" s="30"/>
      <c r="T382" s="42"/>
    </row>
    <row r="383" ht="16.5" customHeight="1" spans="1:20">
      <c r="A383" s="29" t="s">
        <v>526</v>
      </c>
      <c r="B383" s="30"/>
      <c r="C383" s="30"/>
      <c r="D383" s="30"/>
      <c r="E383" s="31"/>
      <c r="F383" s="30"/>
      <c r="G383" s="27"/>
      <c r="H383" s="28"/>
      <c r="I383" s="30">
        <v>320</v>
      </c>
      <c r="J383" s="27"/>
      <c r="K383" s="31"/>
      <c r="Q383" s="43"/>
      <c r="R383" s="30"/>
      <c r="S383" s="30"/>
      <c r="T383" s="42"/>
    </row>
    <row r="384" ht="16.5" hidden="1" customHeight="1" spans="1:20">
      <c r="A384" s="29" t="s">
        <v>527</v>
      </c>
      <c r="B384" s="30"/>
      <c r="C384" s="30"/>
      <c r="D384" s="30"/>
      <c r="E384" s="31"/>
      <c r="F384" s="30"/>
      <c r="G384" s="27"/>
      <c r="H384" s="28"/>
      <c r="I384" s="30"/>
      <c r="J384" s="27"/>
      <c r="K384" s="31"/>
      <c r="Q384" s="43"/>
      <c r="R384" s="30"/>
      <c r="S384" s="30"/>
      <c r="T384" s="42"/>
    </row>
    <row r="385" ht="16.5" hidden="1" customHeight="1" spans="1:20">
      <c r="A385" s="29" t="s">
        <v>528</v>
      </c>
      <c r="B385" s="30"/>
      <c r="C385" s="30"/>
      <c r="D385" s="30"/>
      <c r="E385" s="31"/>
      <c r="F385" s="30"/>
      <c r="G385" s="27"/>
      <c r="H385" s="28"/>
      <c r="I385" s="30"/>
      <c r="J385" s="27"/>
      <c r="K385" s="31"/>
      <c r="Q385" s="43"/>
      <c r="R385" s="30"/>
      <c r="S385" s="30"/>
      <c r="T385" s="42"/>
    </row>
    <row r="386" ht="16.5" customHeight="1" spans="1:20">
      <c r="A386" s="29" t="s">
        <v>529</v>
      </c>
      <c r="B386" s="30"/>
      <c r="C386" s="30"/>
      <c r="D386" s="30"/>
      <c r="E386" s="31"/>
      <c r="F386" s="30"/>
      <c r="G386" s="27"/>
      <c r="H386" s="28"/>
      <c r="I386" s="30">
        <v>83</v>
      </c>
      <c r="J386" s="27"/>
      <c r="K386" s="31"/>
      <c r="Q386" s="43"/>
      <c r="R386" s="30">
        <v>63.07</v>
      </c>
      <c r="S386" s="30"/>
      <c r="T386" s="42">
        <f t="shared" ref="T386:T449" si="31">R386+S386</f>
        <v>63.07</v>
      </c>
    </row>
    <row r="387" ht="16.5" customHeight="1" spans="1:20">
      <c r="A387" s="29" t="s">
        <v>209</v>
      </c>
      <c r="B387" s="30">
        <v>4004.946</v>
      </c>
      <c r="C387" s="30">
        <f>4004.946-400</f>
        <v>3604.946</v>
      </c>
      <c r="D387" s="30">
        <v>3589</v>
      </c>
      <c r="E387" s="31">
        <f>D387/C387*100</f>
        <v>99.5576632770643</v>
      </c>
      <c r="F387" s="30">
        <v>2949</v>
      </c>
      <c r="G387" s="27">
        <f>D387-F387</f>
        <v>640</v>
      </c>
      <c r="H387" s="28">
        <f>G387/F387*100</f>
        <v>21.7022719565955</v>
      </c>
      <c r="I387" s="30">
        <f>SUM(I388:I394)</f>
        <v>3005</v>
      </c>
      <c r="J387" s="27">
        <f>I387-B387</f>
        <v>-999.946</v>
      </c>
      <c r="K387" s="31">
        <f>J387/B387*100</f>
        <v>-24.967777343315</v>
      </c>
      <c r="Q387" s="43"/>
      <c r="R387" s="30">
        <f>SUM(R388:R394)</f>
        <v>222.1</v>
      </c>
      <c r="S387" s="30">
        <f>SUM(S388:S394)</f>
        <v>0</v>
      </c>
      <c r="T387" s="42">
        <f t="shared" si="31"/>
        <v>222.1</v>
      </c>
    </row>
    <row r="388" ht="16.5" hidden="1" customHeight="1" spans="1:20">
      <c r="A388" s="29" t="s">
        <v>352</v>
      </c>
      <c r="B388" s="30"/>
      <c r="C388" s="30"/>
      <c r="D388" s="30"/>
      <c r="E388" s="31"/>
      <c r="F388" s="30"/>
      <c r="G388" s="27"/>
      <c r="H388" s="28"/>
      <c r="I388" s="30"/>
      <c r="J388" s="27"/>
      <c r="K388" s="31"/>
      <c r="Q388" s="43"/>
      <c r="R388" s="30">
        <v>10</v>
      </c>
      <c r="S388" s="30"/>
      <c r="T388" s="42">
        <f t="shared" si="31"/>
        <v>10</v>
      </c>
    </row>
    <row r="389" ht="16.5" hidden="1" customHeight="1" spans="1:20">
      <c r="A389" s="29" t="s">
        <v>353</v>
      </c>
      <c r="B389" s="30"/>
      <c r="C389" s="30"/>
      <c r="D389" s="30"/>
      <c r="E389" s="31"/>
      <c r="F389" s="30"/>
      <c r="G389" s="27"/>
      <c r="H389" s="28"/>
      <c r="I389" s="30"/>
      <c r="J389" s="27"/>
      <c r="K389" s="31"/>
      <c r="Q389" s="43"/>
      <c r="R389" s="30"/>
      <c r="S389" s="30"/>
      <c r="T389" s="42"/>
    </row>
    <row r="390" ht="16.5" hidden="1" customHeight="1" spans="1:20">
      <c r="A390" s="29" t="s">
        <v>354</v>
      </c>
      <c r="B390" s="30"/>
      <c r="C390" s="30"/>
      <c r="D390" s="30"/>
      <c r="E390" s="31"/>
      <c r="F390" s="30"/>
      <c r="G390" s="27"/>
      <c r="H390" s="28"/>
      <c r="I390" s="30"/>
      <c r="J390" s="27"/>
      <c r="K390" s="31"/>
      <c r="Q390" s="43"/>
      <c r="R390" s="30"/>
      <c r="S390" s="30"/>
      <c r="T390" s="42"/>
    </row>
    <row r="391" ht="16.5" hidden="1" customHeight="1" spans="1:20">
      <c r="A391" s="29" t="s">
        <v>530</v>
      </c>
      <c r="B391" s="30"/>
      <c r="C391" s="30"/>
      <c r="D391" s="30"/>
      <c r="E391" s="31"/>
      <c r="F391" s="30"/>
      <c r="G391" s="27"/>
      <c r="H391" s="28"/>
      <c r="I391" s="30"/>
      <c r="J391" s="27"/>
      <c r="K391" s="31"/>
      <c r="Q391" s="43"/>
      <c r="R391" s="30"/>
      <c r="S391" s="30"/>
      <c r="T391" s="42"/>
    </row>
    <row r="392" ht="16.5" hidden="1" customHeight="1" spans="1:20">
      <c r="A392" s="29" t="s">
        <v>531</v>
      </c>
      <c r="B392" s="30"/>
      <c r="C392" s="30"/>
      <c r="D392" s="30"/>
      <c r="E392" s="31"/>
      <c r="F392" s="30"/>
      <c r="G392" s="27"/>
      <c r="H392" s="28"/>
      <c r="I392" s="30"/>
      <c r="J392" s="27"/>
      <c r="K392" s="31"/>
      <c r="Q392" s="43"/>
      <c r="R392" s="30"/>
      <c r="S392" s="30"/>
      <c r="T392" s="42"/>
    </row>
    <row r="393" ht="16.5" customHeight="1" spans="1:20">
      <c r="A393" s="29" t="s">
        <v>532</v>
      </c>
      <c r="B393" s="30"/>
      <c r="C393" s="30"/>
      <c r="D393" s="30"/>
      <c r="E393" s="31"/>
      <c r="F393" s="30"/>
      <c r="G393" s="27"/>
      <c r="H393" s="28"/>
      <c r="I393" s="30">
        <v>2789</v>
      </c>
      <c r="J393" s="27"/>
      <c r="K393" s="31"/>
      <c r="Q393" s="43"/>
      <c r="R393" s="30"/>
      <c r="S393" s="30"/>
      <c r="T393" s="42"/>
    </row>
    <row r="394" ht="16.5" customHeight="1" spans="1:20">
      <c r="A394" s="29" t="s">
        <v>533</v>
      </c>
      <c r="B394" s="30"/>
      <c r="C394" s="30"/>
      <c r="D394" s="30"/>
      <c r="E394" s="31"/>
      <c r="F394" s="30"/>
      <c r="G394" s="27"/>
      <c r="H394" s="28"/>
      <c r="I394" s="30">
        <v>216</v>
      </c>
      <c r="J394" s="27"/>
      <c r="K394" s="31"/>
      <c r="Q394" s="43"/>
      <c r="R394" s="30">
        <v>212.1</v>
      </c>
      <c r="S394" s="30"/>
      <c r="T394" s="42">
        <f t="shared" si="31"/>
        <v>212.1</v>
      </c>
    </row>
    <row r="395" ht="16.5" customHeight="1" spans="1:20">
      <c r="A395" s="29" t="s">
        <v>534</v>
      </c>
      <c r="B395" s="30">
        <v>1619.306</v>
      </c>
      <c r="C395" s="30">
        <f>1619.306-608-200</f>
        <v>811.306</v>
      </c>
      <c r="D395" s="30">
        <v>789</v>
      </c>
      <c r="E395" s="31">
        <f t="shared" si="29"/>
        <v>97.2506058133429</v>
      </c>
      <c r="F395" s="30">
        <v>127</v>
      </c>
      <c r="G395" s="27">
        <f>D395-F395</f>
        <v>662</v>
      </c>
      <c r="H395" s="28">
        <f t="shared" si="30"/>
        <v>521.259842519685</v>
      </c>
      <c r="I395" s="30">
        <f>SUM(I396:I398)</f>
        <v>60</v>
      </c>
      <c r="J395" s="27">
        <f>I395-B395</f>
        <v>-1559.306</v>
      </c>
      <c r="K395" s="31">
        <f>J395/B395*100</f>
        <v>-96.2947089679159</v>
      </c>
      <c r="Q395" s="43"/>
      <c r="R395" s="30">
        <f>SUM(R396:R398)</f>
        <v>474.3</v>
      </c>
      <c r="S395" s="30">
        <f>SUM(S396:S398)</f>
        <v>0</v>
      </c>
      <c r="T395" s="42">
        <f t="shared" si="31"/>
        <v>474.3</v>
      </c>
    </row>
    <row r="396" ht="16.5" hidden="1" customHeight="1" spans="1:20">
      <c r="A396" s="44" t="s">
        <v>535</v>
      </c>
      <c r="B396" s="30"/>
      <c r="C396" s="30"/>
      <c r="D396" s="30"/>
      <c r="E396" s="31"/>
      <c r="F396" s="30"/>
      <c r="G396" s="27"/>
      <c r="H396" s="28"/>
      <c r="I396" s="30"/>
      <c r="J396" s="27"/>
      <c r="K396" s="31"/>
      <c r="Q396" s="43"/>
      <c r="R396" s="30">
        <v>100</v>
      </c>
      <c r="S396" s="30"/>
      <c r="T396" s="42">
        <f t="shared" si="31"/>
        <v>100</v>
      </c>
    </row>
    <row r="397" ht="16.5" hidden="1" customHeight="1" spans="1:20">
      <c r="A397" s="44" t="s">
        <v>536</v>
      </c>
      <c r="B397" s="30"/>
      <c r="C397" s="30"/>
      <c r="D397" s="30"/>
      <c r="E397" s="31"/>
      <c r="F397" s="30"/>
      <c r="G397" s="27"/>
      <c r="H397" s="28"/>
      <c r="I397" s="30"/>
      <c r="J397" s="27"/>
      <c r="K397" s="31"/>
      <c r="Q397" s="43"/>
      <c r="R397" s="30"/>
      <c r="S397" s="30"/>
      <c r="T397" s="42"/>
    </row>
    <row r="398" ht="16.5" customHeight="1" spans="1:20">
      <c r="A398" s="44" t="s">
        <v>537</v>
      </c>
      <c r="B398" s="30"/>
      <c r="C398" s="30"/>
      <c r="D398" s="30"/>
      <c r="E398" s="31"/>
      <c r="F398" s="30"/>
      <c r="G398" s="27"/>
      <c r="H398" s="28"/>
      <c r="I398" s="30">
        <v>60</v>
      </c>
      <c r="J398" s="27"/>
      <c r="K398" s="31"/>
      <c r="Q398" s="43"/>
      <c r="R398" s="30">
        <v>374.3</v>
      </c>
      <c r="S398" s="30"/>
      <c r="T398" s="42">
        <f t="shared" si="31"/>
        <v>374.3</v>
      </c>
    </row>
    <row r="399" s="2" customFormat="1" ht="16.5" customHeight="1" spans="1:20">
      <c r="A399" s="26" t="s">
        <v>211</v>
      </c>
      <c r="B399" s="27">
        <f>B400+B419+B427+B428+B437+B438+B448+B458+B465+B473+B482+B487+B488+B490+B491+B493+B494+B492+B495+B504+B503</f>
        <v>68767.3711</v>
      </c>
      <c r="C399" s="27">
        <f>C400+C419+C427+C428+C437+C438+C448+C458+C465+C473+C482+C487+C488+C490+C491+C493+C494+C492+C495+C504+C503</f>
        <v>67305.0471</v>
      </c>
      <c r="D399" s="27">
        <f>D400+D419+D427+D428+D437+D438+D448+D458+D465+D473+D482+D487+D488+D490+D491+D493+D494+D492+D495+D504+D503</f>
        <v>66970</v>
      </c>
      <c r="E399" s="31">
        <f t="shared" si="29"/>
        <v>99.5021961733387</v>
      </c>
      <c r="F399" s="27">
        <f>F400+F419+F427+F428+F437+F438+F448+F458+F465+F473+F482+F487+F488+F490+F491+F493+F494+F492+F495+F504+F503</f>
        <v>65599</v>
      </c>
      <c r="G399" s="27">
        <f>D399-F399</f>
        <v>1371</v>
      </c>
      <c r="H399" s="28">
        <f t="shared" si="30"/>
        <v>2.0899708837025</v>
      </c>
      <c r="I399" s="27">
        <f>I400+I419+I427+I428+I437+I438+I448+I458+I465+I473+I482+I487+I488+I490+I491+I493+I494+I492+I495+I504+I503</f>
        <v>73056.484952</v>
      </c>
      <c r="J399" s="27">
        <f>I399-B399</f>
        <v>4289.11385199999</v>
      </c>
      <c r="K399" s="31">
        <f>J399/B399*100</f>
        <v>6.23713511712242</v>
      </c>
      <c r="Q399" s="43"/>
      <c r="R399" s="27">
        <f>R400+R419+R427+R428+R437+R438+R448+R458+R465+R473+R482+R487+R488+R490+R491+R493+R494+R492+R495+R504+R503</f>
        <v>57882.98</v>
      </c>
      <c r="S399" s="27">
        <f>S400+S419+S427+S428+S437+S438+S448+S458+S465+S473+S482+S487+S488+S490+S491+S493+S494+S492+S495+S504+S503</f>
        <v>5360</v>
      </c>
      <c r="T399" s="42">
        <f t="shared" si="31"/>
        <v>63242.98</v>
      </c>
    </row>
    <row r="400" ht="16.5" customHeight="1" spans="1:20">
      <c r="A400" s="29" t="s">
        <v>212</v>
      </c>
      <c r="B400" s="30">
        <v>4496.0576</v>
      </c>
      <c r="C400" s="30">
        <f>4496.0576-1500</f>
        <v>2996.0576</v>
      </c>
      <c r="D400" s="30">
        <v>2961</v>
      </c>
      <c r="E400" s="31">
        <f t="shared" si="29"/>
        <v>98.8298756338997</v>
      </c>
      <c r="F400" s="30">
        <v>4482</v>
      </c>
      <c r="G400" s="27">
        <f>D400-F400</f>
        <v>-1521</v>
      </c>
      <c r="H400" s="28">
        <f t="shared" si="30"/>
        <v>-33.9357429718875</v>
      </c>
      <c r="I400" s="30">
        <f>SUM(I401:I418)</f>
        <v>4209.6</v>
      </c>
      <c r="J400" s="27">
        <f>I400-B400</f>
        <v>-286.4576</v>
      </c>
      <c r="K400" s="31">
        <f>J400/B400*100</f>
        <v>-6.37130627507974</v>
      </c>
      <c r="Q400" s="43"/>
      <c r="R400" s="30">
        <f>SUM(R401:R418)</f>
        <v>4630.85</v>
      </c>
      <c r="S400" s="30">
        <f>SUM(S401:S418)</f>
        <v>124</v>
      </c>
      <c r="T400" s="42">
        <f t="shared" si="31"/>
        <v>4754.85</v>
      </c>
    </row>
    <row r="401" ht="16.5" customHeight="1" spans="1:20">
      <c r="A401" s="44" t="s">
        <v>352</v>
      </c>
      <c r="B401" s="30"/>
      <c r="C401" s="30"/>
      <c r="D401" s="30"/>
      <c r="E401" s="31"/>
      <c r="F401" s="30"/>
      <c r="G401" s="27"/>
      <c r="H401" s="28"/>
      <c r="I401" s="30">
        <v>548</v>
      </c>
      <c r="J401" s="27"/>
      <c r="K401" s="31"/>
      <c r="Q401" s="43"/>
      <c r="R401" s="30">
        <v>484.64</v>
      </c>
      <c r="S401" s="30"/>
      <c r="T401" s="42">
        <f t="shared" si="31"/>
        <v>484.64</v>
      </c>
    </row>
    <row r="402" ht="16.5" customHeight="1" spans="1:20">
      <c r="A402" s="29" t="s">
        <v>353</v>
      </c>
      <c r="B402" s="30"/>
      <c r="C402" s="30"/>
      <c r="D402" s="30"/>
      <c r="E402" s="31"/>
      <c r="F402" s="30"/>
      <c r="G402" s="27"/>
      <c r="H402" s="28"/>
      <c r="I402" s="30">
        <v>821</v>
      </c>
      <c r="J402" s="27"/>
      <c r="K402" s="31"/>
      <c r="Q402" s="43"/>
      <c r="R402" s="30"/>
      <c r="S402" s="30"/>
      <c r="T402" s="42"/>
    </row>
    <row r="403" ht="16.5" hidden="1" customHeight="1" spans="1:20">
      <c r="A403" s="29" t="s">
        <v>354</v>
      </c>
      <c r="B403" s="30"/>
      <c r="C403" s="30"/>
      <c r="D403" s="30"/>
      <c r="E403" s="31"/>
      <c r="F403" s="30"/>
      <c r="G403" s="27"/>
      <c r="H403" s="28"/>
      <c r="I403" s="30"/>
      <c r="J403" s="27"/>
      <c r="K403" s="31"/>
      <c r="Q403" s="43"/>
      <c r="R403" s="30"/>
      <c r="S403" s="30"/>
      <c r="T403" s="42"/>
    </row>
    <row r="404" ht="16.5" customHeight="1" spans="1:20">
      <c r="A404" s="44" t="s">
        <v>538</v>
      </c>
      <c r="B404" s="30"/>
      <c r="C404" s="30"/>
      <c r="D404" s="30"/>
      <c r="E404" s="31"/>
      <c r="F404" s="30"/>
      <c r="G404" s="27"/>
      <c r="H404" s="28"/>
      <c r="I404" s="30">
        <v>634</v>
      </c>
      <c r="J404" s="27"/>
      <c r="K404" s="31"/>
      <c r="Q404" s="43"/>
      <c r="R404" s="30">
        <v>605</v>
      </c>
      <c r="S404" s="30"/>
      <c r="T404" s="42">
        <f t="shared" si="31"/>
        <v>605</v>
      </c>
    </row>
    <row r="405" ht="16.5" customHeight="1" spans="1:20">
      <c r="A405" s="44" t="s">
        <v>539</v>
      </c>
      <c r="B405" s="30"/>
      <c r="C405" s="30"/>
      <c r="D405" s="30"/>
      <c r="E405" s="31"/>
      <c r="F405" s="30"/>
      <c r="G405" s="27"/>
      <c r="H405" s="28"/>
      <c r="I405" s="30">
        <v>189</v>
      </c>
      <c r="J405" s="27"/>
      <c r="K405" s="31"/>
      <c r="Q405" s="43"/>
      <c r="R405" s="30">
        <v>201.56</v>
      </c>
      <c r="S405" s="30">
        <v>35</v>
      </c>
      <c r="T405" s="42">
        <f t="shared" si="31"/>
        <v>236.56</v>
      </c>
    </row>
    <row r="406" ht="16.5" customHeight="1" spans="1:20">
      <c r="A406" s="44" t="s">
        <v>540</v>
      </c>
      <c r="B406" s="30"/>
      <c r="C406" s="30"/>
      <c r="D406" s="30"/>
      <c r="E406" s="31"/>
      <c r="F406" s="30"/>
      <c r="G406" s="27"/>
      <c r="H406" s="28"/>
      <c r="I406" s="30">
        <v>194</v>
      </c>
      <c r="J406" s="27"/>
      <c r="K406" s="31"/>
      <c r="Q406" s="43"/>
      <c r="R406" s="30">
        <v>189.04</v>
      </c>
      <c r="S406" s="30"/>
      <c r="T406" s="42">
        <f t="shared" si="31"/>
        <v>189.04</v>
      </c>
    </row>
    <row r="407" ht="16.5" customHeight="1" spans="1:20">
      <c r="A407" s="44" t="s">
        <v>541</v>
      </c>
      <c r="B407" s="30"/>
      <c r="C407" s="30"/>
      <c r="D407" s="30"/>
      <c r="E407" s="31"/>
      <c r="F407" s="30"/>
      <c r="G407" s="27"/>
      <c r="H407" s="28"/>
      <c r="I407" s="30">
        <v>15</v>
      </c>
      <c r="J407" s="27"/>
      <c r="K407" s="31"/>
      <c r="Q407" s="43"/>
      <c r="R407" s="30"/>
      <c r="S407" s="30">
        <v>15</v>
      </c>
      <c r="T407" s="42">
        <f t="shared" si="31"/>
        <v>15</v>
      </c>
    </row>
    <row r="408" ht="16.5" hidden="1" customHeight="1" spans="1:20">
      <c r="A408" s="44" t="s">
        <v>388</v>
      </c>
      <c r="B408" s="30"/>
      <c r="C408" s="30"/>
      <c r="D408" s="30"/>
      <c r="E408" s="31"/>
      <c r="F408" s="30"/>
      <c r="G408" s="27"/>
      <c r="H408" s="28"/>
      <c r="I408" s="30"/>
      <c r="J408" s="27"/>
      <c r="K408" s="31"/>
      <c r="Q408" s="43"/>
      <c r="R408" s="30"/>
      <c r="S408" s="30"/>
      <c r="T408" s="42"/>
    </row>
    <row r="409" ht="16.5" customHeight="1" spans="1:20">
      <c r="A409" s="44" t="s">
        <v>542</v>
      </c>
      <c r="B409" s="30"/>
      <c r="C409" s="30"/>
      <c r="D409" s="30"/>
      <c r="E409" s="31"/>
      <c r="F409" s="30"/>
      <c r="G409" s="27"/>
      <c r="H409" s="28"/>
      <c r="I409" s="30">
        <v>1120</v>
      </c>
      <c r="J409" s="27"/>
      <c r="K409" s="31"/>
      <c r="Q409" s="43"/>
      <c r="R409" s="30">
        <v>2430.4</v>
      </c>
      <c r="S409" s="30">
        <v>74</v>
      </c>
      <c r="T409" s="42">
        <f t="shared" si="31"/>
        <v>2504.4</v>
      </c>
    </row>
    <row r="410" ht="16.5" customHeight="1" spans="1:20">
      <c r="A410" s="44" t="s">
        <v>543</v>
      </c>
      <c r="B410" s="30"/>
      <c r="C410" s="30"/>
      <c r="D410" s="30"/>
      <c r="E410" s="31"/>
      <c r="F410" s="30"/>
      <c r="G410" s="27"/>
      <c r="H410" s="28"/>
      <c r="I410" s="30">
        <v>75</v>
      </c>
      <c r="J410" s="27"/>
      <c r="K410" s="31"/>
      <c r="Q410" s="43"/>
      <c r="R410" s="30">
        <v>82.59</v>
      </c>
      <c r="S410" s="30"/>
      <c r="T410" s="42">
        <f t="shared" si="31"/>
        <v>82.59</v>
      </c>
    </row>
    <row r="411" ht="16.5" customHeight="1" spans="1:20">
      <c r="A411" s="44" t="s">
        <v>544</v>
      </c>
      <c r="B411" s="30"/>
      <c r="C411" s="30"/>
      <c r="D411" s="30"/>
      <c r="E411" s="31"/>
      <c r="F411" s="30"/>
      <c r="G411" s="27"/>
      <c r="H411" s="28"/>
      <c r="I411" s="30">
        <v>78</v>
      </c>
      <c r="J411" s="27"/>
      <c r="K411" s="31"/>
      <c r="Q411" s="43"/>
      <c r="R411" s="30">
        <v>201.53</v>
      </c>
      <c r="S411" s="30"/>
      <c r="T411" s="42">
        <f t="shared" si="31"/>
        <v>201.53</v>
      </c>
    </row>
    <row r="412" ht="16.5" customHeight="1" spans="1:20">
      <c r="A412" s="44" t="s">
        <v>545</v>
      </c>
      <c r="B412" s="30"/>
      <c r="C412" s="30"/>
      <c r="D412" s="30"/>
      <c r="E412" s="31"/>
      <c r="F412" s="30"/>
      <c r="G412" s="27"/>
      <c r="H412" s="28"/>
      <c r="I412" s="30">
        <v>23.3</v>
      </c>
      <c r="J412" s="27"/>
      <c r="K412" s="31"/>
      <c r="Q412" s="43"/>
      <c r="R412" s="30">
        <v>25</v>
      </c>
      <c r="S412" s="30"/>
      <c r="T412" s="42">
        <f t="shared" si="31"/>
        <v>25</v>
      </c>
    </row>
    <row r="413" ht="16.5" hidden="1" customHeight="1" spans="1:20">
      <c r="A413" s="44" t="s">
        <v>546</v>
      </c>
      <c r="B413" s="30"/>
      <c r="C413" s="30"/>
      <c r="D413" s="30"/>
      <c r="E413" s="31"/>
      <c r="F413" s="30"/>
      <c r="G413" s="27"/>
      <c r="H413" s="28"/>
      <c r="I413" s="30"/>
      <c r="J413" s="27"/>
      <c r="K413" s="31"/>
      <c r="Q413" s="43"/>
      <c r="R413" s="30"/>
      <c r="S413" s="30"/>
      <c r="T413" s="42"/>
    </row>
    <row r="414" ht="16.5" hidden="1" customHeight="1" spans="1:20">
      <c r="A414" s="44" t="s">
        <v>547</v>
      </c>
      <c r="B414" s="30"/>
      <c r="C414" s="30"/>
      <c r="D414" s="30"/>
      <c r="E414" s="31"/>
      <c r="F414" s="30"/>
      <c r="G414" s="27"/>
      <c r="H414" s="28"/>
      <c r="I414" s="30"/>
      <c r="J414" s="27"/>
      <c r="K414" s="31"/>
      <c r="Q414" s="43"/>
      <c r="R414" s="30"/>
      <c r="S414" s="30"/>
      <c r="T414" s="42"/>
    </row>
    <row r="415" ht="16.5" hidden="1" customHeight="1" spans="1:20">
      <c r="A415" s="44" t="s">
        <v>548</v>
      </c>
      <c r="B415" s="30"/>
      <c r="C415" s="30"/>
      <c r="D415" s="30"/>
      <c r="E415" s="31"/>
      <c r="F415" s="30"/>
      <c r="G415" s="27"/>
      <c r="H415" s="28"/>
      <c r="I415" s="30"/>
      <c r="J415" s="27"/>
      <c r="K415" s="31"/>
      <c r="Q415" s="43"/>
      <c r="R415" s="30"/>
      <c r="S415" s="30"/>
      <c r="T415" s="42"/>
    </row>
    <row r="416" ht="16.5" hidden="1" customHeight="1" spans="1:20">
      <c r="A416" s="44" t="s">
        <v>549</v>
      </c>
      <c r="B416" s="30"/>
      <c r="C416" s="30"/>
      <c r="D416" s="30"/>
      <c r="E416" s="31"/>
      <c r="F416" s="30"/>
      <c r="G416" s="27"/>
      <c r="H416" s="28"/>
      <c r="I416" s="30"/>
      <c r="J416" s="27"/>
      <c r="K416" s="31"/>
      <c r="Q416" s="43"/>
      <c r="R416" s="30"/>
      <c r="S416" s="30"/>
      <c r="T416" s="42"/>
    </row>
    <row r="417" ht="16.5" hidden="1" customHeight="1" spans="1:20">
      <c r="A417" s="44" t="s">
        <v>361</v>
      </c>
      <c r="B417" s="30"/>
      <c r="C417" s="30"/>
      <c r="D417" s="30"/>
      <c r="E417" s="31"/>
      <c r="F417" s="30"/>
      <c r="G417" s="27"/>
      <c r="H417" s="28"/>
      <c r="I417" s="30"/>
      <c r="J417" s="27"/>
      <c r="K417" s="31"/>
      <c r="Q417" s="43"/>
      <c r="R417" s="30"/>
      <c r="S417" s="30"/>
      <c r="T417" s="42"/>
    </row>
    <row r="418" ht="16.5" customHeight="1" spans="1:20">
      <c r="A418" s="44" t="s">
        <v>550</v>
      </c>
      <c r="B418" s="30"/>
      <c r="C418" s="30"/>
      <c r="D418" s="30"/>
      <c r="E418" s="31"/>
      <c r="F418" s="30"/>
      <c r="G418" s="27"/>
      <c r="H418" s="28"/>
      <c r="I418" s="30">
        <v>512.3</v>
      </c>
      <c r="J418" s="27"/>
      <c r="K418" s="31"/>
      <c r="Q418" s="43"/>
      <c r="R418" s="30">
        <v>411.09</v>
      </c>
      <c r="S418" s="30"/>
      <c r="T418" s="42">
        <f t="shared" si="31"/>
        <v>411.09</v>
      </c>
    </row>
    <row r="419" ht="16.5" customHeight="1" spans="1:20">
      <c r="A419" s="29" t="s">
        <v>213</v>
      </c>
      <c r="B419" s="30">
        <v>907.8504</v>
      </c>
      <c r="C419" s="30">
        <f>907.8504-400</f>
        <v>507.8504</v>
      </c>
      <c r="D419" s="30">
        <v>481</v>
      </c>
      <c r="E419" s="31">
        <f t="shared" si="29"/>
        <v>94.7129312096633</v>
      </c>
      <c r="F419" s="30">
        <v>621</v>
      </c>
      <c r="G419" s="27">
        <f>D419-F419</f>
        <v>-140</v>
      </c>
      <c r="H419" s="28">
        <f t="shared" si="30"/>
        <v>-22.5442834138486</v>
      </c>
      <c r="I419" s="30">
        <f>SUM(I420:I426)</f>
        <v>537</v>
      </c>
      <c r="J419" s="27">
        <f>I419-B419</f>
        <v>-370.8504</v>
      </c>
      <c r="K419" s="31">
        <f>J419/B419*100</f>
        <v>-40.84928530075</v>
      </c>
      <c r="Q419" s="43"/>
      <c r="R419" s="30">
        <f>SUM(R420:R426)</f>
        <v>566.23</v>
      </c>
      <c r="S419" s="30">
        <f>SUM(S420:S426)</f>
        <v>180</v>
      </c>
      <c r="T419" s="42">
        <f t="shared" si="31"/>
        <v>746.23</v>
      </c>
    </row>
    <row r="420" ht="16.5" customHeight="1" spans="1:20">
      <c r="A420" s="29" t="s">
        <v>352</v>
      </c>
      <c r="B420" s="30"/>
      <c r="C420" s="30"/>
      <c r="D420" s="30"/>
      <c r="E420" s="31"/>
      <c r="F420" s="30"/>
      <c r="G420" s="27"/>
      <c r="H420" s="28"/>
      <c r="I420" s="30">
        <v>287</v>
      </c>
      <c r="J420" s="27"/>
      <c r="K420" s="31"/>
      <c r="Q420" s="43"/>
      <c r="R420" s="30">
        <v>196.38</v>
      </c>
      <c r="S420" s="30">
        <v>83</v>
      </c>
      <c r="T420" s="42">
        <f t="shared" si="31"/>
        <v>279.38</v>
      </c>
    </row>
    <row r="421" ht="16.5" customHeight="1" spans="1:20">
      <c r="A421" s="29" t="s">
        <v>353</v>
      </c>
      <c r="B421" s="30"/>
      <c r="C421" s="30"/>
      <c r="D421" s="30"/>
      <c r="E421" s="31"/>
      <c r="F421" s="30"/>
      <c r="G421" s="27"/>
      <c r="H421" s="28"/>
      <c r="I421" s="30">
        <v>61</v>
      </c>
      <c r="J421" s="27"/>
      <c r="K421" s="31"/>
      <c r="Q421" s="43"/>
      <c r="R421" s="30">
        <v>80.95</v>
      </c>
      <c r="S421" s="30">
        <v>32</v>
      </c>
      <c r="T421" s="42">
        <f t="shared" si="31"/>
        <v>112.95</v>
      </c>
    </row>
    <row r="422" ht="16.5" hidden="1" customHeight="1" spans="1:20">
      <c r="A422" s="29" t="s">
        <v>354</v>
      </c>
      <c r="B422" s="30"/>
      <c r="C422" s="30"/>
      <c r="D422" s="30"/>
      <c r="E422" s="31"/>
      <c r="F422" s="30"/>
      <c r="G422" s="27"/>
      <c r="H422" s="28"/>
      <c r="I422" s="30"/>
      <c r="J422" s="27"/>
      <c r="K422" s="31"/>
      <c r="Q422" s="43"/>
      <c r="R422" s="30"/>
      <c r="S422" s="30"/>
      <c r="T422" s="42"/>
    </row>
    <row r="423" ht="16.5" customHeight="1" spans="1:20">
      <c r="A423" s="29" t="s">
        <v>551</v>
      </c>
      <c r="B423" s="30"/>
      <c r="C423" s="30"/>
      <c r="D423" s="30"/>
      <c r="E423" s="31"/>
      <c r="F423" s="30"/>
      <c r="G423" s="27"/>
      <c r="H423" s="28"/>
      <c r="I423" s="30">
        <v>61</v>
      </c>
      <c r="J423" s="27"/>
      <c r="K423" s="31"/>
      <c r="Q423" s="43"/>
      <c r="R423" s="30">
        <v>67.5</v>
      </c>
      <c r="S423" s="30">
        <v>30</v>
      </c>
      <c r="T423" s="42">
        <f t="shared" si="31"/>
        <v>97.5</v>
      </c>
    </row>
    <row r="424" ht="16.5" customHeight="1" spans="1:20">
      <c r="A424" s="29" t="s">
        <v>552</v>
      </c>
      <c r="B424" s="30"/>
      <c r="C424" s="30"/>
      <c r="D424" s="30"/>
      <c r="E424" s="31"/>
      <c r="F424" s="30"/>
      <c r="G424" s="27"/>
      <c r="H424" s="28"/>
      <c r="I424" s="30">
        <v>40</v>
      </c>
      <c r="J424" s="27"/>
      <c r="K424" s="31"/>
      <c r="Q424" s="43"/>
      <c r="R424" s="30">
        <v>60</v>
      </c>
      <c r="S424" s="30">
        <v>5</v>
      </c>
      <c r="T424" s="42">
        <f t="shared" si="31"/>
        <v>65</v>
      </c>
    </row>
    <row r="425" ht="16.5" hidden="1" customHeight="1" spans="1:20">
      <c r="A425" s="29" t="s">
        <v>553</v>
      </c>
      <c r="B425" s="30"/>
      <c r="C425" s="30"/>
      <c r="D425" s="30"/>
      <c r="E425" s="31"/>
      <c r="F425" s="30"/>
      <c r="G425" s="27"/>
      <c r="H425" s="28"/>
      <c r="I425" s="30"/>
      <c r="J425" s="27"/>
      <c r="K425" s="31"/>
      <c r="Q425" s="43"/>
      <c r="R425" s="30"/>
      <c r="S425" s="30"/>
      <c r="T425" s="42"/>
    </row>
    <row r="426" ht="16.5" customHeight="1" spans="1:20">
      <c r="A426" s="29" t="s">
        <v>554</v>
      </c>
      <c r="B426" s="30"/>
      <c r="C426" s="30"/>
      <c r="D426" s="30"/>
      <c r="E426" s="31"/>
      <c r="F426" s="30"/>
      <c r="G426" s="27"/>
      <c r="H426" s="28"/>
      <c r="I426" s="30">
        <v>88</v>
      </c>
      <c r="J426" s="27"/>
      <c r="K426" s="31"/>
      <c r="Q426" s="43"/>
      <c r="R426" s="30">
        <v>161.4</v>
      </c>
      <c r="S426" s="30">
        <v>30</v>
      </c>
      <c r="T426" s="42">
        <f t="shared" si="31"/>
        <v>191.4</v>
      </c>
    </row>
    <row r="427" ht="16.5" customHeight="1" spans="1:16384">
      <c r="A427" s="45" t="s">
        <v>214</v>
      </c>
      <c r="B427" s="46"/>
      <c r="C427" s="46"/>
      <c r="D427" s="46"/>
      <c r="E427" s="47"/>
      <c r="F427" s="46"/>
      <c r="G427" s="48">
        <f>D427-F427</f>
        <v>0</v>
      </c>
      <c r="H427" s="49"/>
      <c r="I427" s="46"/>
      <c r="J427" s="48">
        <f>I427-B427</f>
        <v>0</v>
      </c>
      <c r="K427" s="47"/>
      <c r="L427" s="50"/>
      <c r="Q427" s="43"/>
      <c r="R427" s="30"/>
      <c r="S427" s="30"/>
      <c r="T427" s="42">
        <f t="shared" si="31"/>
        <v>0</v>
      </c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0"/>
      <c r="BI427" s="50"/>
      <c r="BJ427" s="50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50"/>
      <c r="BX427" s="50"/>
      <c r="BY427" s="50"/>
      <c r="BZ427" s="50"/>
      <c r="CA427" s="50"/>
      <c r="CB427" s="50"/>
      <c r="CC427" s="50"/>
      <c r="CD427" s="50"/>
      <c r="CE427" s="50"/>
      <c r="CF427" s="50"/>
      <c r="CG427" s="50"/>
      <c r="CH427" s="50"/>
      <c r="CI427" s="50"/>
      <c r="CJ427" s="50"/>
      <c r="CK427" s="50"/>
      <c r="CL427" s="50"/>
      <c r="CM427" s="50"/>
      <c r="CN427" s="50"/>
      <c r="CO427" s="50"/>
      <c r="CP427" s="50"/>
      <c r="CQ427" s="50"/>
      <c r="CR427" s="50"/>
      <c r="CS427" s="50"/>
      <c r="CT427" s="50"/>
      <c r="CU427" s="50"/>
      <c r="CV427" s="50"/>
      <c r="CW427" s="50"/>
      <c r="CX427" s="50"/>
      <c r="CY427" s="50"/>
      <c r="CZ427" s="50"/>
      <c r="DA427" s="50"/>
      <c r="DB427" s="50"/>
      <c r="DC427" s="50"/>
      <c r="DD427" s="50"/>
      <c r="DE427" s="50"/>
      <c r="DF427" s="50"/>
      <c r="DG427" s="50"/>
      <c r="DH427" s="50"/>
      <c r="DI427" s="50"/>
      <c r="DJ427" s="50"/>
      <c r="DK427" s="50"/>
      <c r="DL427" s="50"/>
      <c r="DM427" s="50"/>
      <c r="DN427" s="50"/>
      <c r="DO427" s="50"/>
      <c r="DP427" s="50"/>
      <c r="DQ427" s="50"/>
      <c r="DR427" s="50"/>
      <c r="DS427" s="50"/>
      <c r="DT427" s="50"/>
      <c r="DU427" s="50"/>
      <c r="DV427" s="50"/>
      <c r="DW427" s="50"/>
      <c r="DX427" s="50"/>
      <c r="DY427" s="50"/>
      <c r="DZ427" s="50"/>
      <c r="EA427" s="50"/>
      <c r="EB427" s="50"/>
      <c r="EC427" s="50"/>
      <c r="ED427" s="50"/>
      <c r="EE427" s="50"/>
      <c r="EF427" s="50"/>
      <c r="EG427" s="50"/>
      <c r="EH427" s="50"/>
      <c r="EI427" s="50"/>
      <c r="EJ427" s="50"/>
      <c r="EK427" s="50"/>
      <c r="EL427" s="50"/>
      <c r="EM427" s="50"/>
      <c r="EN427" s="50"/>
      <c r="EO427" s="50"/>
      <c r="EP427" s="50"/>
      <c r="EQ427" s="50"/>
      <c r="ER427" s="50"/>
      <c r="ES427" s="50"/>
      <c r="ET427" s="50"/>
      <c r="EU427" s="50"/>
      <c r="EV427" s="50"/>
      <c r="EW427" s="50"/>
      <c r="EX427" s="50"/>
      <c r="EY427" s="50"/>
      <c r="EZ427" s="50"/>
      <c r="FA427" s="50"/>
      <c r="FB427" s="50"/>
      <c r="FC427" s="50"/>
      <c r="FD427" s="50"/>
      <c r="FE427" s="50"/>
      <c r="FF427" s="50"/>
      <c r="FG427" s="50"/>
      <c r="FH427" s="50"/>
      <c r="FI427" s="50"/>
      <c r="FJ427" s="50"/>
      <c r="FK427" s="50"/>
      <c r="FL427" s="50"/>
      <c r="FM427" s="50"/>
      <c r="FN427" s="50"/>
      <c r="FO427" s="50"/>
      <c r="FP427" s="50"/>
      <c r="FQ427" s="50"/>
      <c r="FR427" s="50"/>
      <c r="FS427" s="50"/>
      <c r="FT427" s="50"/>
      <c r="FU427" s="50"/>
      <c r="FV427" s="50"/>
      <c r="FW427" s="50"/>
      <c r="FX427" s="50"/>
      <c r="FY427" s="50"/>
      <c r="FZ427" s="50"/>
      <c r="GA427" s="50"/>
      <c r="GB427" s="50"/>
      <c r="GC427" s="50"/>
      <c r="GD427" s="50"/>
      <c r="GE427" s="50"/>
      <c r="GF427" s="50"/>
      <c r="GG427" s="50"/>
      <c r="GH427" s="50"/>
      <c r="GI427" s="50"/>
      <c r="GJ427" s="50"/>
      <c r="GK427" s="50"/>
      <c r="GL427" s="50"/>
      <c r="GM427" s="50"/>
      <c r="GN427" s="50"/>
      <c r="GO427" s="50"/>
      <c r="GP427" s="50"/>
      <c r="GQ427" s="50"/>
      <c r="GR427" s="50"/>
      <c r="GS427" s="50"/>
      <c r="GT427" s="50"/>
      <c r="GU427" s="50"/>
      <c r="GV427" s="50"/>
      <c r="GW427" s="50"/>
      <c r="GX427" s="50"/>
      <c r="GY427" s="50"/>
      <c r="GZ427" s="50"/>
      <c r="HA427" s="50"/>
      <c r="HB427" s="50"/>
      <c r="HC427" s="50"/>
      <c r="HD427" s="50"/>
      <c r="HE427" s="50"/>
      <c r="HF427" s="50"/>
      <c r="HG427" s="50"/>
      <c r="HH427" s="50"/>
      <c r="HI427" s="50"/>
      <c r="HJ427" s="50"/>
      <c r="HK427" s="50"/>
      <c r="HL427" s="50"/>
      <c r="HM427" s="50"/>
      <c r="HN427" s="50"/>
      <c r="HO427" s="50"/>
      <c r="HP427" s="50"/>
      <c r="HQ427" s="50"/>
      <c r="HR427" s="50"/>
      <c r="HS427" s="50"/>
      <c r="HT427" s="50"/>
      <c r="HU427" s="50"/>
      <c r="HV427" s="50"/>
      <c r="HW427" s="50"/>
      <c r="HX427" s="50"/>
      <c r="HY427" s="50"/>
      <c r="HZ427" s="50"/>
      <c r="IA427" s="50"/>
      <c r="IB427" s="50"/>
      <c r="IC427" s="50"/>
      <c r="ID427" s="50"/>
      <c r="IE427" s="50"/>
      <c r="IF427" s="50"/>
      <c r="IG427" s="50"/>
      <c r="IH427" s="50"/>
      <c r="II427" s="50"/>
      <c r="IJ427" s="50"/>
      <c r="IK427" s="50"/>
      <c r="IL427" s="50"/>
      <c r="IM427" s="50"/>
      <c r="IN427" s="50"/>
      <c r="IO427" s="50"/>
      <c r="IP427" s="50"/>
      <c r="IQ427" s="50"/>
      <c r="IR427" s="50"/>
      <c r="IS427" s="50"/>
      <c r="IT427" s="50"/>
      <c r="IU427" s="50"/>
      <c r="IV427" s="50"/>
      <c r="IX427" s="50"/>
      <c r="IZ427" s="50"/>
      <c r="JA427" s="50"/>
      <c r="JB427" s="50"/>
      <c r="JC427" s="50"/>
      <c r="JD427" s="50"/>
      <c r="JE427" s="50"/>
      <c r="JF427" s="50"/>
      <c r="JG427" s="50"/>
      <c r="JL427" s="50"/>
      <c r="JM427" s="50"/>
      <c r="JN427" s="50"/>
      <c r="JO427" s="50"/>
      <c r="JP427" s="50"/>
      <c r="JQ427" s="50"/>
      <c r="JR427" s="50"/>
      <c r="JS427" s="50"/>
      <c r="JT427" s="50"/>
      <c r="JU427" s="50"/>
      <c r="JV427" s="50"/>
      <c r="JW427" s="50"/>
      <c r="JX427" s="50"/>
      <c r="JY427" s="50"/>
      <c r="JZ427" s="50"/>
      <c r="KA427" s="50"/>
      <c r="KB427" s="50"/>
      <c r="KC427" s="50"/>
      <c r="KD427" s="50"/>
      <c r="KE427" s="50"/>
      <c r="KF427" s="50"/>
      <c r="KG427" s="50"/>
      <c r="KH427" s="50"/>
      <c r="KI427" s="50"/>
      <c r="KJ427" s="50"/>
      <c r="KK427" s="50"/>
      <c r="KL427" s="50"/>
      <c r="KM427" s="50"/>
      <c r="KN427" s="50"/>
      <c r="KO427" s="50"/>
      <c r="KP427" s="50"/>
      <c r="KQ427" s="50"/>
      <c r="KR427" s="50"/>
      <c r="KS427" s="50"/>
      <c r="KT427" s="50"/>
      <c r="KU427" s="50"/>
      <c r="KV427" s="50"/>
      <c r="KW427" s="50"/>
      <c r="KX427" s="50"/>
      <c r="KY427" s="50"/>
      <c r="KZ427" s="50"/>
      <c r="LA427" s="50"/>
      <c r="LB427" s="50"/>
      <c r="LC427" s="50"/>
      <c r="LD427" s="50"/>
      <c r="LE427" s="50"/>
      <c r="LF427" s="50"/>
      <c r="LG427" s="50"/>
      <c r="LH427" s="50"/>
      <c r="LI427" s="50"/>
      <c r="LJ427" s="50"/>
      <c r="LK427" s="50"/>
      <c r="LL427" s="50"/>
      <c r="LM427" s="50"/>
      <c r="LN427" s="50"/>
      <c r="LO427" s="50"/>
      <c r="LP427" s="50"/>
      <c r="LQ427" s="50"/>
      <c r="LR427" s="50"/>
      <c r="LS427" s="50"/>
      <c r="LT427" s="50"/>
      <c r="LU427" s="50"/>
      <c r="LV427" s="50"/>
      <c r="LW427" s="50"/>
      <c r="LX427" s="50"/>
      <c r="LY427" s="50"/>
      <c r="LZ427" s="50"/>
      <c r="MA427" s="50"/>
      <c r="MB427" s="50"/>
      <c r="MC427" s="50"/>
      <c r="MD427" s="50"/>
      <c r="ME427" s="50"/>
      <c r="MF427" s="50"/>
      <c r="MG427" s="50"/>
      <c r="MH427" s="50"/>
      <c r="MI427" s="50"/>
      <c r="MJ427" s="50"/>
      <c r="MK427" s="50"/>
      <c r="ML427" s="50"/>
      <c r="MM427" s="50"/>
      <c r="MN427" s="50"/>
      <c r="MO427" s="50"/>
      <c r="MP427" s="50"/>
      <c r="MQ427" s="50"/>
      <c r="MR427" s="50"/>
      <c r="MS427" s="50"/>
      <c r="MT427" s="50"/>
      <c r="MU427" s="50"/>
      <c r="MV427" s="50"/>
      <c r="MW427" s="50"/>
      <c r="MX427" s="50"/>
      <c r="MY427" s="50"/>
      <c r="MZ427" s="50"/>
      <c r="NA427" s="50"/>
      <c r="NB427" s="50"/>
      <c r="NC427" s="50"/>
      <c r="ND427" s="50"/>
      <c r="NE427" s="50"/>
      <c r="NF427" s="50"/>
      <c r="NG427" s="50"/>
      <c r="NH427" s="50"/>
      <c r="NI427" s="50"/>
      <c r="NJ427" s="50"/>
      <c r="NK427" s="50"/>
      <c r="NL427" s="50"/>
      <c r="NM427" s="50"/>
      <c r="NN427" s="50"/>
      <c r="NO427" s="50"/>
      <c r="NP427" s="50"/>
      <c r="NQ427" s="50"/>
      <c r="NR427" s="50"/>
      <c r="NS427" s="50"/>
      <c r="NT427" s="50"/>
      <c r="NU427" s="50"/>
      <c r="NV427" s="50"/>
      <c r="NW427" s="50"/>
      <c r="NX427" s="50"/>
      <c r="NY427" s="50"/>
      <c r="NZ427" s="50"/>
      <c r="OA427" s="50"/>
      <c r="OB427" s="50"/>
      <c r="OC427" s="50"/>
      <c r="OD427" s="50"/>
      <c r="OE427" s="50"/>
      <c r="OF427" s="50"/>
      <c r="OG427" s="50"/>
      <c r="OH427" s="50"/>
      <c r="OI427" s="50"/>
      <c r="OJ427" s="50"/>
      <c r="OK427" s="50"/>
      <c r="OL427" s="50"/>
      <c r="OM427" s="50"/>
      <c r="ON427" s="50"/>
      <c r="OO427" s="50"/>
      <c r="OP427" s="50"/>
      <c r="OQ427" s="50"/>
      <c r="OR427" s="50"/>
      <c r="OS427" s="50"/>
      <c r="OT427" s="50"/>
      <c r="OU427" s="50"/>
      <c r="OV427" s="50"/>
      <c r="OW427" s="50"/>
      <c r="OX427" s="50"/>
      <c r="OY427" s="50"/>
      <c r="OZ427" s="50"/>
      <c r="PA427" s="50"/>
      <c r="PB427" s="50"/>
      <c r="PC427" s="50"/>
      <c r="PD427" s="50"/>
      <c r="PE427" s="50"/>
      <c r="PF427" s="50"/>
      <c r="PG427" s="50"/>
      <c r="PH427" s="50"/>
      <c r="PI427" s="50"/>
      <c r="PJ427" s="50"/>
      <c r="PK427" s="50"/>
      <c r="PL427" s="50"/>
      <c r="PM427" s="50"/>
      <c r="PN427" s="50"/>
      <c r="PO427" s="50"/>
      <c r="PP427" s="50"/>
      <c r="PQ427" s="50"/>
      <c r="PR427" s="50"/>
      <c r="PS427" s="50"/>
      <c r="PT427" s="50"/>
      <c r="PU427" s="50"/>
      <c r="PV427" s="50"/>
      <c r="PW427" s="50"/>
      <c r="PX427" s="50"/>
      <c r="PY427" s="50"/>
      <c r="PZ427" s="50"/>
      <c r="QA427" s="50"/>
      <c r="QB427" s="50"/>
      <c r="QC427" s="50"/>
      <c r="QD427" s="50"/>
      <c r="QE427" s="50"/>
      <c r="QF427" s="50"/>
      <c r="QG427" s="50"/>
      <c r="QH427" s="50"/>
      <c r="QI427" s="50"/>
      <c r="QJ427" s="50"/>
      <c r="QK427" s="50"/>
      <c r="QL427" s="50"/>
      <c r="QM427" s="50"/>
      <c r="QN427" s="50"/>
      <c r="QO427" s="50"/>
      <c r="QP427" s="50"/>
      <c r="QQ427" s="50"/>
      <c r="QR427" s="50"/>
      <c r="QS427" s="50"/>
      <c r="QT427" s="50"/>
      <c r="QU427" s="50"/>
      <c r="QV427" s="50"/>
      <c r="QW427" s="50"/>
      <c r="QX427" s="50"/>
      <c r="QY427" s="50"/>
      <c r="QZ427" s="50"/>
      <c r="RA427" s="50"/>
      <c r="RB427" s="50"/>
      <c r="RC427" s="50"/>
      <c r="RD427" s="50"/>
      <c r="RE427" s="50"/>
      <c r="RF427" s="50"/>
      <c r="RG427" s="50"/>
      <c r="RH427" s="50"/>
      <c r="RI427" s="50"/>
      <c r="RJ427" s="50"/>
      <c r="RK427" s="50"/>
      <c r="RL427" s="50"/>
      <c r="RM427" s="50"/>
      <c r="RN427" s="50"/>
      <c r="RO427" s="50"/>
      <c r="RP427" s="50"/>
      <c r="RQ427" s="50"/>
      <c r="RR427" s="50"/>
      <c r="RS427" s="50"/>
      <c r="RT427" s="50"/>
      <c r="RU427" s="50"/>
      <c r="RV427" s="50"/>
      <c r="RW427" s="50"/>
      <c r="RX427" s="50"/>
      <c r="RY427" s="50"/>
      <c r="RZ427" s="50"/>
      <c r="SA427" s="50"/>
      <c r="SB427" s="50"/>
      <c r="SC427" s="50"/>
      <c r="SD427" s="50"/>
      <c r="SE427" s="50"/>
      <c r="SF427" s="50"/>
      <c r="SG427" s="50"/>
      <c r="SH427" s="50"/>
      <c r="SI427" s="50"/>
      <c r="SJ427" s="50"/>
      <c r="SK427" s="50"/>
      <c r="SL427" s="50"/>
      <c r="SM427" s="50"/>
      <c r="SN427" s="50"/>
      <c r="SO427" s="50"/>
      <c r="SP427" s="50"/>
      <c r="SQ427" s="50"/>
      <c r="SR427" s="50"/>
      <c r="ST427" s="50"/>
      <c r="SV427" s="50"/>
      <c r="SW427" s="50"/>
      <c r="SX427" s="50"/>
      <c r="SY427" s="50"/>
      <c r="SZ427" s="50"/>
      <c r="TA427" s="50"/>
      <c r="TB427" s="50"/>
      <c r="TC427" s="50"/>
      <c r="TH427" s="50"/>
      <c r="TI427" s="50"/>
      <c r="TJ427" s="50"/>
      <c r="TK427" s="50"/>
      <c r="TL427" s="50"/>
      <c r="TM427" s="50"/>
      <c r="TN427" s="50"/>
      <c r="TO427" s="50"/>
      <c r="TP427" s="50"/>
      <c r="TQ427" s="50"/>
      <c r="TR427" s="50"/>
      <c r="TS427" s="50"/>
      <c r="TT427" s="50"/>
      <c r="TU427" s="50"/>
      <c r="TV427" s="50"/>
      <c r="TW427" s="50"/>
      <c r="TX427" s="50"/>
      <c r="TY427" s="50"/>
      <c r="TZ427" s="50"/>
      <c r="UA427" s="50"/>
      <c r="UB427" s="50"/>
      <c r="UC427" s="50"/>
      <c r="UD427" s="50"/>
      <c r="UE427" s="50"/>
      <c r="UF427" s="50"/>
      <c r="UG427" s="50"/>
      <c r="UH427" s="50"/>
      <c r="UI427" s="50"/>
      <c r="UJ427" s="50"/>
      <c r="UK427" s="50"/>
      <c r="UL427" s="50"/>
      <c r="UM427" s="50"/>
      <c r="UN427" s="50"/>
      <c r="UO427" s="50"/>
      <c r="UP427" s="50"/>
      <c r="UQ427" s="50"/>
      <c r="UR427" s="50"/>
      <c r="US427" s="50"/>
      <c r="UT427" s="50"/>
      <c r="UU427" s="50"/>
      <c r="UV427" s="50"/>
      <c r="UW427" s="50"/>
      <c r="UX427" s="50"/>
      <c r="UY427" s="50"/>
      <c r="UZ427" s="50"/>
      <c r="VA427" s="50"/>
      <c r="VB427" s="50"/>
      <c r="VC427" s="50"/>
      <c r="VD427" s="50"/>
      <c r="VE427" s="50"/>
      <c r="VF427" s="50"/>
      <c r="VG427" s="50"/>
      <c r="VH427" s="50"/>
      <c r="VI427" s="50"/>
      <c r="VJ427" s="50"/>
      <c r="VK427" s="50"/>
      <c r="VL427" s="50"/>
      <c r="VM427" s="50"/>
      <c r="VN427" s="50"/>
      <c r="VO427" s="50"/>
      <c r="VP427" s="50"/>
      <c r="VQ427" s="50"/>
      <c r="VR427" s="50"/>
      <c r="VS427" s="50"/>
      <c r="VT427" s="50"/>
      <c r="VU427" s="50"/>
      <c r="VV427" s="50"/>
      <c r="VW427" s="50"/>
      <c r="VX427" s="50"/>
      <c r="VY427" s="50"/>
      <c r="VZ427" s="50"/>
      <c r="WA427" s="50"/>
      <c r="WB427" s="50"/>
      <c r="WC427" s="50"/>
      <c r="WD427" s="50"/>
      <c r="WE427" s="50"/>
      <c r="WF427" s="50"/>
      <c r="WG427" s="50"/>
      <c r="WH427" s="50"/>
      <c r="WI427" s="50"/>
      <c r="WJ427" s="50"/>
      <c r="WK427" s="50"/>
      <c r="WL427" s="50"/>
      <c r="WM427" s="50"/>
      <c r="WN427" s="50"/>
      <c r="WO427" s="50"/>
      <c r="WP427" s="50"/>
      <c r="WQ427" s="50"/>
      <c r="WR427" s="50"/>
      <c r="WS427" s="50"/>
      <c r="WT427" s="50"/>
      <c r="WU427" s="50"/>
      <c r="WV427" s="50"/>
      <c r="WW427" s="50"/>
      <c r="WX427" s="50"/>
      <c r="WY427" s="50"/>
      <c r="WZ427" s="50"/>
      <c r="XA427" s="50"/>
      <c r="XB427" s="50"/>
      <c r="XC427" s="50"/>
      <c r="XD427" s="50"/>
      <c r="XE427" s="50"/>
      <c r="XF427" s="50"/>
      <c r="XG427" s="50"/>
      <c r="XH427" s="50"/>
      <c r="XI427" s="50"/>
      <c r="XJ427" s="50"/>
      <c r="XK427" s="50"/>
      <c r="XL427" s="50"/>
      <c r="XM427" s="50"/>
      <c r="XN427" s="50"/>
      <c r="XO427" s="50"/>
      <c r="XP427" s="50"/>
      <c r="XQ427" s="50"/>
      <c r="XR427" s="50"/>
      <c r="XS427" s="50"/>
      <c r="XT427" s="50"/>
      <c r="XU427" s="50"/>
      <c r="XV427" s="50"/>
      <c r="XW427" s="50"/>
      <c r="XX427" s="50"/>
      <c r="XY427" s="50"/>
      <c r="XZ427" s="50"/>
      <c r="YA427" s="50"/>
      <c r="YB427" s="50"/>
      <c r="YC427" s="50"/>
      <c r="YD427" s="50"/>
      <c r="YE427" s="50"/>
      <c r="YF427" s="50"/>
      <c r="YG427" s="50"/>
      <c r="YH427" s="50"/>
      <c r="YI427" s="50"/>
      <c r="YJ427" s="50"/>
      <c r="YK427" s="50"/>
      <c r="YL427" s="50"/>
      <c r="YM427" s="50"/>
      <c r="YN427" s="50"/>
      <c r="YO427" s="50"/>
      <c r="YP427" s="50"/>
      <c r="YQ427" s="50"/>
      <c r="YR427" s="50"/>
      <c r="YS427" s="50"/>
      <c r="YT427" s="50"/>
      <c r="YU427" s="50"/>
      <c r="YV427" s="50"/>
      <c r="YW427" s="50"/>
      <c r="YX427" s="50"/>
      <c r="YY427" s="50"/>
      <c r="YZ427" s="50"/>
      <c r="ZA427" s="50"/>
      <c r="ZB427" s="50"/>
      <c r="ZC427" s="50"/>
      <c r="ZD427" s="50"/>
      <c r="ZE427" s="50"/>
      <c r="ZF427" s="50"/>
      <c r="ZG427" s="50"/>
      <c r="ZH427" s="50"/>
      <c r="ZI427" s="50"/>
      <c r="ZJ427" s="50"/>
      <c r="ZK427" s="50"/>
      <c r="ZL427" s="50"/>
      <c r="ZM427" s="50"/>
      <c r="ZN427" s="50"/>
      <c r="ZO427" s="50"/>
      <c r="ZP427" s="50"/>
      <c r="ZQ427" s="50"/>
      <c r="ZR427" s="50"/>
      <c r="ZS427" s="50"/>
      <c r="ZT427" s="50"/>
      <c r="ZU427" s="50"/>
      <c r="ZV427" s="50"/>
      <c r="ZW427" s="50"/>
      <c r="ZX427" s="50"/>
      <c r="ZY427" s="50"/>
      <c r="ZZ427" s="50"/>
      <c r="AAA427" s="50"/>
      <c r="AAB427" s="50"/>
      <c r="AAC427" s="50"/>
      <c r="AAD427" s="50"/>
      <c r="AAE427" s="50"/>
      <c r="AAF427" s="50"/>
      <c r="AAG427" s="50"/>
      <c r="AAH427" s="50"/>
      <c r="AAI427" s="50"/>
      <c r="AAJ427" s="50"/>
      <c r="AAK427" s="50"/>
      <c r="AAL427" s="50"/>
      <c r="AAM427" s="50"/>
      <c r="AAN427" s="50"/>
      <c r="AAO427" s="50"/>
      <c r="AAP427" s="50"/>
      <c r="AAQ427" s="50"/>
      <c r="AAR427" s="50"/>
      <c r="AAS427" s="50"/>
      <c r="AAT427" s="50"/>
      <c r="AAU427" s="50"/>
      <c r="AAV427" s="50"/>
      <c r="AAW427" s="50"/>
      <c r="AAX427" s="50"/>
      <c r="AAY427" s="50"/>
      <c r="AAZ427" s="50"/>
      <c r="ABA427" s="50"/>
      <c r="ABB427" s="50"/>
      <c r="ABC427" s="50"/>
      <c r="ABD427" s="50"/>
      <c r="ABE427" s="50"/>
      <c r="ABF427" s="50"/>
      <c r="ABG427" s="50"/>
      <c r="ABH427" s="50"/>
      <c r="ABI427" s="50"/>
      <c r="ABJ427" s="50"/>
      <c r="ABK427" s="50"/>
      <c r="ABL427" s="50"/>
      <c r="ABM427" s="50"/>
      <c r="ABN427" s="50"/>
      <c r="ABO427" s="50"/>
      <c r="ABP427" s="50"/>
      <c r="ABQ427" s="50"/>
      <c r="ABR427" s="50"/>
      <c r="ABS427" s="50"/>
      <c r="ABT427" s="50"/>
      <c r="ABU427" s="50"/>
      <c r="ABV427" s="50"/>
      <c r="ABW427" s="50"/>
      <c r="ABX427" s="50"/>
      <c r="ABY427" s="50"/>
      <c r="ABZ427" s="50"/>
      <c r="ACA427" s="50"/>
      <c r="ACB427" s="50"/>
      <c r="ACC427" s="50"/>
      <c r="ACD427" s="50"/>
      <c r="ACE427" s="50"/>
      <c r="ACF427" s="50"/>
      <c r="ACG427" s="50"/>
      <c r="ACH427" s="50"/>
      <c r="ACI427" s="50"/>
      <c r="ACJ427" s="50"/>
      <c r="ACK427" s="50"/>
      <c r="ACL427" s="50"/>
      <c r="ACM427" s="50"/>
      <c r="ACN427" s="50"/>
      <c r="ACP427" s="50"/>
      <c r="ACR427" s="50"/>
      <c r="ACS427" s="50"/>
      <c r="ACT427" s="50"/>
      <c r="ACU427" s="50"/>
      <c r="ACV427" s="50"/>
      <c r="ACW427" s="50"/>
      <c r="ACX427" s="50"/>
      <c r="ACY427" s="50"/>
      <c r="ADD427" s="50"/>
      <c r="ADE427" s="50"/>
      <c r="ADF427" s="50"/>
      <c r="ADG427" s="50"/>
      <c r="ADH427" s="50"/>
      <c r="ADI427" s="50"/>
      <c r="ADJ427" s="50"/>
      <c r="ADK427" s="50"/>
      <c r="ADL427" s="50"/>
      <c r="ADM427" s="50"/>
      <c r="ADN427" s="50"/>
      <c r="ADO427" s="50"/>
      <c r="ADP427" s="50"/>
      <c r="ADQ427" s="50"/>
      <c r="ADR427" s="50"/>
      <c r="ADS427" s="50"/>
      <c r="ADT427" s="50"/>
      <c r="ADU427" s="50"/>
      <c r="ADV427" s="50"/>
      <c r="ADW427" s="50"/>
      <c r="ADX427" s="50"/>
      <c r="ADY427" s="50"/>
      <c r="ADZ427" s="50"/>
      <c r="AEA427" s="50"/>
      <c r="AEB427" s="50"/>
      <c r="AEC427" s="50"/>
      <c r="AED427" s="50"/>
      <c r="AEE427" s="50"/>
      <c r="AEF427" s="50"/>
      <c r="AEG427" s="50"/>
      <c r="AEH427" s="50"/>
      <c r="AEI427" s="50"/>
      <c r="AEJ427" s="50"/>
      <c r="AEK427" s="50"/>
      <c r="AEL427" s="50"/>
      <c r="AEM427" s="50"/>
      <c r="AEN427" s="50"/>
      <c r="AEO427" s="50"/>
      <c r="AEP427" s="50"/>
      <c r="AEQ427" s="50"/>
      <c r="AER427" s="50"/>
      <c r="AES427" s="50"/>
      <c r="AET427" s="50"/>
      <c r="AEU427" s="50"/>
      <c r="AEV427" s="50"/>
      <c r="AEW427" s="50"/>
      <c r="AEX427" s="50"/>
      <c r="AEY427" s="50"/>
      <c r="AEZ427" s="50"/>
      <c r="AFA427" s="50"/>
      <c r="AFB427" s="50"/>
      <c r="AFC427" s="50"/>
      <c r="AFD427" s="50"/>
      <c r="AFE427" s="50"/>
      <c r="AFF427" s="50"/>
      <c r="AFG427" s="50"/>
      <c r="AFH427" s="50"/>
      <c r="AFI427" s="50"/>
      <c r="AFJ427" s="50"/>
      <c r="AFK427" s="50"/>
      <c r="AFL427" s="50"/>
      <c r="AFM427" s="50"/>
      <c r="AFN427" s="50"/>
      <c r="AFO427" s="50"/>
      <c r="AFP427" s="50"/>
      <c r="AFQ427" s="50"/>
      <c r="AFR427" s="50"/>
      <c r="AFS427" s="50"/>
      <c r="AFT427" s="50"/>
      <c r="AFU427" s="50"/>
      <c r="AFV427" s="50"/>
      <c r="AFW427" s="50"/>
      <c r="AFX427" s="50"/>
      <c r="AFY427" s="50"/>
      <c r="AFZ427" s="50"/>
      <c r="AGA427" s="50"/>
      <c r="AGB427" s="50"/>
      <c r="AGC427" s="50"/>
      <c r="AGD427" s="50"/>
      <c r="AGE427" s="50"/>
      <c r="AGF427" s="50"/>
      <c r="AGG427" s="50"/>
      <c r="AGH427" s="50"/>
      <c r="AGI427" s="50"/>
      <c r="AGJ427" s="50"/>
      <c r="AGK427" s="50"/>
      <c r="AGL427" s="50"/>
      <c r="AGM427" s="50"/>
      <c r="AGN427" s="50"/>
      <c r="AGO427" s="50"/>
      <c r="AGP427" s="50"/>
      <c r="AGQ427" s="50"/>
      <c r="AGR427" s="50"/>
      <c r="AGS427" s="50"/>
      <c r="AGT427" s="50"/>
      <c r="AGU427" s="50"/>
      <c r="AGV427" s="50"/>
      <c r="AGW427" s="50"/>
      <c r="AGX427" s="50"/>
      <c r="AGY427" s="50"/>
      <c r="AGZ427" s="50"/>
      <c r="AHA427" s="50"/>
      <c r="AHB427" s="50"/>
      <c r="AHC427" s="50"/>
      <c r="AHD427" s="50"/>
      <c r="AHE427" s="50"/>
      <c r="AHF427" s="50"/>
      <c r="AHG427" s="50"/>
      <c r="AHH427" s="50"/>
      <c r="AHI427" s="50"/>
      <c r="AHJ427" s="50"/>
      <c r="AHK427" s="50"/>
      <c r="AHL427" s="50"/>
      <c r="AHM427" s="50"/>
      <c r="AHN427" s="50"/>
      <c r="AHO427" s="50"/>
      <c r="AHP427" s="50"/>
      <c r="AHQ427" s="50"/>
      <c r="AHR427" s="50"/>
      <c r="AHS427" s="50"/>
      <c r="AHT427" s="50"/>
      <c r="AHU427" s="50"/>
      <c r="AHV427" s="50"/>
      <c r="AHW427" s="50"/>
      <c r="AHX427" s="50"/>
      <c r="AHY427" s="50"/>
      <c r="AHZ427" s="50"/>
      <c r="AIA427" s="50"/>
      <c r="AIB427" s="50"/>
      <c r="AIC427" s="50"/>
      <c r="AID427" s="50"/>
      <c r="AIE427" s="50"/>
      <c r="AIF427" s="50"/>
      <c r="AIG427" s="50"/>
      <c r="AIH427" s="50"/>
      <c r="AII427" s="50"/>
      <c r="AIJ427" s="50"/>
      <c r="AIK427" s="50"/>
      <c r="AIL427" s="50"/>
      <c r="AIM427" s="50"/>
      <c r="AIN427" s="50"/>
      <c r="AIO427" s="50"/>
      <c r="AIP427" s="50"/>
      <c r="AIQ427" s="50"/>
      <c r="AIR427" s="50"/>
      <c r="AIS427" s="50"/>
      <c r="AIT427" s="50"/>
      <c r="AIU427" s="50"/>
      <c r="AIV427" s="50"/>
      <c r="AIW427" s="50"/>
      <c r="AIX427" s="50"/>
      <c r="AIY427" s="50"/>
      <c r="AIZ427" s="50"/>
      <c r="AJA427" s="50"/>
      <c r="AJB427" s="50"/>
      <c r="AJC427" s="50"/>
      <c r="AJD427" s="50"/>
      <c r="AJE427" s="50"/>
      <c r="AJF427" s="50"/>
      <c r="AJG427" s="50"/>
      <c r="AJH427" s="50"/>
      <c r="AJI427" s="50"/>
      <c r="AJJ427" s="50"/>
      <c r="AJK427" s="50"/>
      <c r="AJL427" s="50"/>
      <c r="AJM427" s="50"/>
      <c r="AJN427" s="50"/>
      <c r="AJO427" s="50"/>
      <c r="AJP427" s="50"/>
      <c r="AJQ427" s="50"/>
      <c r="AJR427" s="50"/>
      <c r="AJS427" s="50"/>
      <c r="AJT427" s="50"/>
      <c r="AJU427" s="50"/>
      <c r="AJV427" s="50"/>
      <c r="AJW427" s="50"/>
      <c r="AJX427" s="50"/>
      <c r="AJY427" s="50"/>
      <c r="AJZ427" s="50"/>
      <c r="AKA427" s="50"/>
      <c r="AKB427" s="50"/>
      <c r="AKC427" s="50"/>
      <c r="AKD427" s="50"/>
      <c r="AKE427" s="50"/>
      <c r="AKF427" s="50"/>
      <c r="AKG427" s="50"/>
      <c r="AKH427" s="50"/>
      <c r="AKI427" s="50"/>
      <c r="AKJ427" s="50"/>
      <c r="AKK427" s="50"/>
      <c r="AKL427" s="50"/>
      <c r="AKM427" s="50"/>
      <c r="AKN427" s="50"/>
      <c r="AKO427" s="50"/>
      <c r="AKP427" s="50"/>
      <c r="AKQ427" s="50"/>
      <c r="AKR427" s="50"/>
      <c r="AKS427" s="50"/>
      <c r="AKT427" s="50"/>
      <c r="AKU427" s="50"/>
      <c r="AKV427" s="50"/>
      <c r="AKW427" s="50"/>
      <c r="AKX427" s="50"/>
      <c r="AKY427" s="50"/>
      <c r="AKZ427" s="50"/>
      <c r="ALA427" s="50"/>
      <c r="ALB427" s="50"/>
      <c r="ALC427" s="50"/>
      <c r="ALD427" s="50"/>
      <c r="ALE427" s="50"/>
      <c r="ALF427" s="50"/>
      <c r="ALG427" s="50"/>
      <c r="ALH427" s="50"/>
      <c r="ALI427" s="50"/>
      <c r="ALJ427" s="50"/>
      <c r="ALK427" s="50"/>
      <c r="ALL427" s="50"/>
      <c r="ALM427" s="50"/>
      <c r="ALN427" s="50"/>
      <c r="ALO427" s="50"/>
      <c r="ALP427" s="50"/>
      <c r="ALQ427" s="50"/>
      <c r="ALR427" s="50"/>
      <c r="ALS427" s="50"/>
      <c r="ALT427" s="50"/>
      <c r="ALU427" s="50"/>
      <c r="ALV427" s="50"/>
      <c r="ALW427" s="50"/>
      <c r="ALX427" s="50"/>
      <c r="ALY427" s="50"/>
      <c r="ALZ427" s="50"/>
      <c r="AMA427" s="50"/>
      <c r="AMB427" s="50"/>
      <c r="AMC427" s="50"/>
      <c r="AMD427" s="50"/>
      <c r="AME427" s="50"/>
      <c r="AMF427" s="50"/>
      <c r="AMG427" s="50"/>
      <c r="AMH427" s="50"/>
      <c r="AMI427" s="50"/>
      <c r="AMJ427" s="50"/>
      <c r="AML427" s="50"/>
      <c r="AMN427" s="50"/>
      <c r="AMO427" s="50"/>
      <c r="AMP427" s="50"/>
      <c r="AMQ427" s="50"/>
      <c r="AMR427" s="50"/>
      <c r="AMS427" s="50"/>
      <c r="AMT427" s="50"/>
      <c r="AMU427" s="50"/>
      <c r="AMZ427" s="50"/>
      <c r="ANA427" s="50"/>
      <c r="ANB427" s="50"/>
      <c r="ANC427" s="50"/>
      <c r="AND427" s="50"/>
      <c r="ANE427" s="50"/>
      <c r="ANF427" s="50"/>
      <c r="ANG427" s="50"/>
      <c r="ANH427" s="50"/>
      <c r="ANI427" s="50"/>
      <c r="ANJ427" s="50"/>
      <c r="ANK427" s="50"/>
      <c r="ANL427" s="50"/>
      <c r="ANM427" s="50"/>
      <c r="ANN427" s="50"/>
      <c r="ANO427" s="50"/>
      <c r="ANP427" s="50"/>
      <c r="ANQ427" s="50"/>
      <c r="ANR427" s="50"/>
      <c r="ANS427" s="50"/>
      <c r="ANT427" s="50"/>
      <c r="ANU427" s="50"/>
      <c r="ANV427" s="50"/>
      <c r="ANW427" s="50"/>
      <c r="ANX427" s="50"/>
      <c r="ANY427" s="50"/>
      <c r="ANZ427" s="50"/>
      <c r="AOA427" s="50"/>
      <c r="AOB427" s="50"/>
      <c r="AOC427" s="50"/>
      <c r="AOD427" s="50"/>
      <c r="AOE427" s="50"/>
      <c r="AOF427" s="50"/>
      <c r="AOG427" s="50"/>
      <c r="AOH427" s="50"/>
      <c r="AOI427" s="50"/>
      <c r="AOJ427" s="50"/>
      <c r="AOK427" s="50"/>
      <c r="AOL427" s="50"/>
      <c r="AOM427" s="50"/>
      <c r="AON427" s="50"/>
      <c r="AOO427" s="50"/>
      <c r="AOP427" s="50"/>
      <c r="AOQ427" s="50"/>
      <c r="AOR427" s="50"/>
      <c r="AOS427" s="50"/>
      <c r="AOT427" s="50"/>
      <c r="AOU427" s="50"/>
      <c r="AOV427" s="50"/>
      <c r="AOW427" s="50"/>
      <c r="AOX427" s="50"/>
      <c r="AOY427" s="50"/>
      <c r="AOZ427" s="50"/>
      <c r="APA427" s="50"/>
      <c r="APB427" s="50"/>
      <c r="APC427" s="50"/>
      <c r="APD427" s="50"/>
      <c r="APE427" s="50"/>
      <c r="APF427" s="50"/>
      <c r="APG427" s="50"/>
      <c r="APH427" s="50"/>
      <c r="API427" s="50"/>
      <c r="APJ427" s="50"/>
      <c r="APK427" s="50"/>
      <c r="APL427" s="50"/>
      <c r="APM427" s="50"/>
      <c r="APN427" s="50"/>
      <c r="APO427" s="50"/>
      <c r="APP427" s="50"/>
      <c r="APQ427" s="50"/>
      <c r="APR427" s="50"/>
      <c r="APS427" s="50"/>
      <c r="APT427" s="50"/>
      <c r="APU427" s="50"/>
      <c r="APV427" s="50"/>
      <c r="APW427" s="50"/>
      <c r="APX427" s="50"/>
      <c r="APY427" s="50"/>
      <c r="APZ427" s="50"/>
      <c r="AQA427" s="50"/>
      <c r="AQB427" s="50"/>
      <c r="AQC427" s="50"/>
      <c r="AQD427" s="50"/>
      <c r="AQE427" s="50"/>
      <c r="AQF427" s="50"/>
      <c r="AQG427" s="50"/>
      <c r="AQH427" s="50"/>
      <c r="AQI427" s="50"/>
      <c r="AQJ427" s="50"/>
      <c r="AQK427" s="50"/>
      <c r="AQL427" s="50"/>
      <c r="AQM427" s="50"/>
      <c r="AQN427" s="50"/>
      <c r="AQO427" s="50"/>
      <c r="AQP427" s="50"/>
      <c r="AQQ427" s="50"/>
      <c r="AQR427" s="50"/>
      <c r="AQS427" s="50"/>
      <c r="AQT427" s="50"/>
      <c r="AQU427" s="50"/>
      <c r="AQV427" s="50"/>
      <c r="AQW427" s="50"/>
      <c r="AQX427" s="50"/>
      <c r="AQY427" s="50"/>
      <c r="AQZ427" s="50"/>
      <c r="ARA427" s="50"/>
      <c r="ARB427" s="50"/>
      <c r="ARC427" s="50"/>
      <c r="ARD427" s="50"/>
      <c r="ARE427" s="50"/>
      <c r="ARF427" s="50"/>
      <c r="ARG427" s="50"/>
      <c r="ARH427" s="50"/>
      <c r="ARI427" s="50"/>
      <c r="ARJ427" s="50"/>
      <c r="ARK427" s="50"/>
      <c r="ARL427" s="50"/>
      <c r="ARM427" s="50"/>
      <c r="ARN427" s="50"/>
      <c r="ARO427" s="50"/>
      <c r="ARP427" s="50"/>
      <c r="ARQ427" s="50"/>
      <c r="ARR427" s="50"/>
      <c r="ARS427" s="50"/>
      <c r="ART427" s="50"/>
      <c r="ARU427" s="50"/>
      <c r="ARV427" s="50"/>
      <c r="ARW427" s="50"/>
      <c r="ARX427" s="50"/>
      <c r="ARY427" s="50"/>
      <c r="ARZ427" s="50"/>
      <c r="ASA427" s="50"/>
      <c r="ASB427" s="50"/>
      <c r="ASC427" s="50"/>
      <c r="ASD427" s="50"/>
      <c r="ASE427" s="50"/>
      <c r="ASF427" s="50"/>
      <c r="ASG427" s="50"/>
      <c r="ASH427" s="50"/>
      <c r="ASI427" s="50"/>
      <c r="ASJ427" s="50"/>
      <c r="ASK427" s="50"/>
      <c r="ASL427" s="50"/>
      <c r="ASM427" s="50"/>
      <c r="ASN427" s="50"/>
      <c r="ASO427" s="50"/>
      <c r="ASP427" s="50"/>
      <c r="ASQ427" s="50"/>
      <c r="ASR427" s="50"/>
      <c r="ASS427" s="50"/>
      <c r="AST427" s="50"/>
      <c r="ASU427" s="50"/>
      <c r="ASV427" s="50"/>
      <c r="ASW427" s="50"/>
      <c r="ASX427" s="50"/>
      <c r="ASY427" s="50"/>
      <c r="ASZ427" s="50"/>
      <c r="ATA427" s="50"/>
      <c r="ATB427" s="50"/>
      <c r="ATC427" s="50"/>
      <c r="ATD427" s="50"/>
      <c r="ATE427" s="50"/>
      <c r="ATF427" s="50"/>
      <c r="ATG427" s="50"/>
      <c r="ATH427" s="50"/>
      <c r="ATI427" s="50"/>
      <c r="ATJ427" s="50"/>
      <c r="ATK427" s="50"/>
      <c r="ATL427" s="50"/>
      <c r="ATM427" s="50"/>
      <c r="ATN427" s="50"/>
      <c r="ATO427" s="50"/>
      <c r="ATP427" s="50"/>
      <c r="ATQ427" s="50"/>
      <c r="ATR427" s="50"/>
      <c r="ATS427" s="50"/>
      <c r="ATT427" s="50"/>
      <c r="ATU427" s="50"/>
      <c r="ATV427" s="50"/>
      <c r="ATW427" s="50"/>
      <c r="ATX427" s="50"/>
      <c r="ATY427" s="50"/>
      <c r="ATZ427" s="50"/>
      <c r="AUA427" s="50"/>
      <c r="AUB427" s="50"/>
      <c r="AUC427" s="50"/>
      <c r="AUD427" s="50"/>
      <c r="AUE427" s="50"/>
      <c r="AUF427" s="50"/>
      <c r="AUG427" s="50"/>
      <c r="AUH427" s="50"/>
      <c r="AUI427" s="50"/>
      <c r="AUJ427" s="50"/>
      <c r="AUK427" s="50"/>
      <c r="AUL427" s="50"/>
      <c r="AUM427" s="50"/>
      <c r="AUN427" s="50"/>
      <c r="AUO427" s="50"/>
      <c r="AUP427" s="50"/>
      <c r="AUQ427" s="50"/>
      <c r="AUR427" s="50"/>
      <c r="AUS427" s="50"/>
      <c r="AUT427" s="50"/>
      <c r="AUU427" s="50"/>
      <c r="AUV427" s="50"/>
      <c r="AUW427" s="50"/>
      <c r="AUX427" s="50"/>
      <c r="AUY427" s="50"/>
      <c r="AUZ427" s="50"/>
      <c r="AVA427" s="50"/>
      <c r="AVB427" s="50"/>
      <c r="AVC427" s="50"/>
      <c r="AVD427" s="50"/>
      <c r="AVE427" s="50"/>
      <c r="AVF427" s="50"/>
      <c r="AVG427" s="50"/>
      <c r="AVH427" s="50"/>
      <c r="AVI427" s="50"/>
      <c r="AVJ427" s="50"/>
      <c r="AVK427" s="50"/>
      <c r="AVL427" s="50"/>
      <c r="AVM427" s="50"/>
      <c r="AVN427" s="50"/>
      <c r="AVO427" s="50"/>
      <c r="AVP427" s="50"/>
      <c r="AVQ427" s="50"/>
      <c r="AVR427" s="50"/>
      <c r="AVS427" s="50"/>
      <c r="AVT427" s="50"/>
      <c r="AVU427" s="50"/>
      <c r="AVV427" s="50"/>
      <c r="AVW427" s="50"/>
      <c r="AVX427" s="50"/>
      <c r="AVY427" s="50"/>
      <c r="AVZ427" s="50"/>
      <c r="AWA427" s="50"/>
      <c r="AWB427" s="50"/>
      <c r="AWC427" s="50"/>
      <c r="AWD427" s="50"/>
      <c r="AWE427" s="50"/>
      <c r="AWF427" s="50"/>
      <c r="AWH427" s="50"/>
      <c r="AWJ427" s="50"/>
      <c r="AWK427" s="50"/>
      <c r="AWL427" s="50"/>
      <c r="AWM427" s="50"/>
      <c r="AWN427" s="50"/>
      <c r="AWO427" s="50"/>
      <c r="AWP427" s="50"/>
      <c r="AWQ427" s="50"/>
      <c r="AWV427" s="50"/>
      <c r="AWW427" s="50"/>
      <c r="AWX427" s="50"/>
      <c r="AWY427" s="50"/>
      <c r="AWZ427" s="50"/>
      <c r="AXA427" s="50"/>
      <c r="AXB427" s="50"/>
      <c r="AXC427" s="50"/>
      <c r="AXD427" s="50"/>
      <c r="AXE427" s="50"/>
      <c r="AXF427" s="50"/>
      <c r="AXG427" s="50"/>
      <c r="AXH427" s="50"/>
      <c r="AXI427" s="50"/>
      <c r="AXJ427" s="50"/>
      <c r="AXK427" s="50"/>
      <c r="AXL427" s="50"/>
      <c r="AXM427" s="50"/>
      <c r="AXN427" s="50"/>
      <c r="AXO427" s="50"/>
      <c r="AXP427" s="50"/>
      <c r="AXQ427" s="50"/>
      <c r="AXR427" s="50"/>
      <c r="AXS427" s="50"/>
      <c r="AXT427" s="50"/>
      <c r="AXU427" s="50"/>
      <c r="AXV427" s="50"/>
      <c r="AXW427" s="50"/>
      <c r="AXX427" s="50"/>
      <c r="AXY427" s="50"/>
      <c r="AXZ427" s="50"/>
      <c r="AYA427" s="50"/>
      <c r="AYB427" s="50"/>
      <c r="AYC427" s="50"/>
      <c r="AYD427" s="50"/>
      <c r="AYE427" s="50"/>
      <c r="AYF427" s="50"/>
      <c r="AYG427" s="50"/>
      <c r="AYH427" s="50"/>
      <c r="AYI427" s="50"/>
      <c r="AYJ427" s="50"/>
      <c r="AYK427" s="50"/>
      <c r="AYL427" s="50"/>
      <c r="AYM427" s="50"/>
      <c r="AYN427" s="50"/>
      <c r="AYO427" s="50"/>
      <c r="AYP427" s="50"/>
      <c r="AYQ427" s="50"/>
      <c r="AYR427" s="50"/>
      <c r="AYS427" s="50"/>
      <c r="AYT427" s="50"/>
      <c r="AYU427" s="50"/>
      <c r="AYV427" s="50"/>
      <c r="AYW427" s="50"/>
      <c r="AYX427" s="50"/>
      <c r="AYY427" s="50"/>
      <c r="AYZ427" s="50"/>
      <c r="AZA427" s="50"/>
      <c r="AZB427" s="50"/>
      <c r="AZC427" s="50"/>
      <c r="AZD427" s="50"/>
      <c r="AZE427" s="50"/>
      <c r="AZF427" s="50"/>
      <c r="AZG427" s="50"/>
      <c r="AZH427" s="50"/>
      <c r="AZI427" s="50"/>
      <c r="AZJ427" s="50"/>
      <c r="AZK427" s="50"/>
      <c r="AZL427" s="50"/>
      <c r="AZM427" s="50"/>
      <c r="AZN427" s="50"/>
      <c r="AZO427" s="50"/>
      <c r="AZP427" s="50"/>
      <c r="AZQ427" s="50"/>
      <c r="AZR427" s="50"/>
      <c r="AZS427" s="50"/>
      <c r="AZT427" s="50"/>
      <c r="AZU427" s="50"/>
      <c r="AZV427" s="50"/>
      <c r="AZW427" s="50"/>
      <c r="AZX427" s="50"/>
      <c r="AZY427" s="50"/>
      <c r="AZZ427" s="50"/>
      <c r="BAA427" s="50"/>
      <c r="BAB427" s="50"/>
      <c r="BAC427" s="50"/>
      <c r="BAD427" s="50"/>
      <c r="BAE427" s="50"/>
      <c r="BAF427" s="50"/>
      <c r="BAG427" s="50"/>
      <c r="BAH427" s="50"/>
      <c r="BAI427" s="50"/>
      <c r="BAJ427" s="50"/>
      <c r="BAK427" s="50"/>
      <c r="BAL427" s="50"/>
      <c r="BAM427" s="50"/>
      <c r="BAN427" s="50"/>
      <c r="BAO427" s="50"/>
      <c r="BAP427" s="50"/>
      <c r="BAQ427" s="50"/>
      <c r="BAR427" s="50"/>
      <c r="BAS427" s="50"/>
      <c r="BAT427" s="50"/>
      <c r="BAU427" s="50"/>
      <c r="BAV427" s="50"/>
      <c r="BAW427" s="50"/>
      <c r="BAX427" s="50"/>
      <c r="BAY427" s="50"/>
      <c r="BAZ427" s="50"/>
      <c r="BBA427" s="50"/>
      <c r="BBB427" s="50"/>
      <c r="BBC427" s="50"/>
      <c r="BBD427" s="50"/>
      <c r="BBE427" s="50"/>
      <c r="BBF427" s="50"/>
      <c r="BBG427" s="50"/>
      <c r="BBH427" s="50"/>
      <c r="BBI427" s="50"/>
      <c r="BBJ427" s="50"/>
      <c r="BBK427" s="50"/>
      <c r="BBL427" s="50"/>
      <c r="BBM427" s="50"/>
      <c r="BBN427" s="50"/>
      <c r="BBO427" s="50"/>
      <c r="BBP427" s="50"/>
      <c r="BBQ427" s="50"/>
      <c r="BBR427" s="50"/>
      <c r="BBS427" s="50"/>
      <c r="BBT427" s="50"/>
      <c r="BBU427" s="50"/>
      <c r="BBV427" s="50"/>
      <c r="BBW427" s="50"/>
      <c r="BBX427" s="50"/>
      <c r="BBY427" s="50"/>
      <c r="BBZ427" s="50"/>
      <c r="BCA427" s="50"/>
      <c r="BCB427" s="50"/>
      <c r="BCC427" s="50"/>
      <c r="BCD427" s="50"/>
      <c r="BCE427" s="50"/>
      <c r="BCF427" s="50"/>
      <c r="BCG427" s="50"/>
      <c r="BCH427" s="50"/>
      <c r="BCI427" s="50"/>
      <c r="BCJ427" s="50"/>
      <c r="BCK427" s="50"/>
      <c r="BCL427" s="50"/>
      <c r="BCM427" s="50"/>
      <c r="BCN427" s="50"/>
      <c r="BCO427" s="50"/>
      <c r="BCP427" s="50"/>
      <c r="BCQ427" s="50"/>
      <c r="BCR427" s="50"/>
      <c r="BCS427" s="50"/>
      <c r="BCT427" s="50"/>
      <c r="BCU427" s="50"/>
      <c r="BCV427" s="50"/>
      <c r="BCW427" s="50"/>
      <c r="BCX427" s="50"/>
      <c r="BCY427" s="50"/>
      <c r="BCZ427" s="50"/>
      <c r="BDA427" s="50"/>
      <c r="BDB427" s="50"/>
      <c r="BDC427" s="50"/>
      <c r="BDD427" s="50"/>
      <c r="BDE427" s="50"/>
      <c r="BDF427" s="50"/>
      <c r="BDG427" s="50"/>
      <c r="BDH427" s="50"/>
      <c r="BDI427" s="50"/>
      <c r="BDJ427" s="50"/>
      <c r="BDK427" s="50"/>
      <c r="BDL427" s="50"/>
      <c r="BDM427" s="50"/>
      <c r="BDN427" s="50"/>
      <c r="BDO427" s="50"/>
      <c r="BDP427" s="50"/>
      <c r="BDQ427" s="50"/>
      <c r="BDR427" s="50"/>
      <c r="BDS427" s="50"/>
      <c r="BDT427" s="50"/>
      <c r="BDU427" s="50"/>
      <c r="BDV427" s="50"/>
      <c r="BDW427" s="50"/>
      <c r="BDX427" s="50"/>
      <c r="BDY427" s="50"/>
      <c r="BDZ427" s="50"/>
      <c r="BEA427" s="50"/>
      <c r="BEB427" s="50"/>
      <c r="BEC427" s="50"/>
      <c r="BED427" s="50"/>
      <c r="BEE427" s="50"/>
      <c r="BEF427" s="50"/>
      <c r="BEG427" s="50"/>
      <c r="BEH427" s="50"/>
      <c r="BEI427" s="50"/>
      <c r="BEJ427" s="50"/>
      <c r="BEK427" s="50"/>
      <c r="BEL427" s="50"/>
      <c r="BEM427" s="50"/>
      <c r="BEN427" s="50"/>
      <c r="BEO427" s="50"/>
      <c r="BEP427" s="50"/>
      <c r="BEQ427" s="50"/>
      <c r="BER427" s="50"/>
      <c r="BES427" s="50"/>
      <c r="BET427" s="50"/>
      <c r="BEU427" s="50"/>
      <c r="BEV427" s="50"/>
      <c r="BEW427" s="50"/>
      <c r="BEX427" s="50"/>
      <c r="BEY427" s="50"/>
      <c r="BEZ427" s="50"/>
      <c r="BFA427" s="50"/>
      <c r="BFB427" s="50"/>
      <c r="BFC427" s="50"/>
      <c r="BFD427" s="50"/>
      <c r="BFE427" s="50"/>
      <c r="BFF427" s="50"/>
      <c r="BFG427" s="50"/>
      <c r="BFH427" s="50"/>
      <c r="BFI427" s="50"/>
      <c r="BFJ427" s="50"/>
      <c r="BFK427" s="50"/>
      <c r="BFL427" s="50"/>
      <c r="BFM427" s="50"/>
      <c r="BFN427" s="50"/>
      <c r="BFO427" s="50"/>
      <c r="BFP427" s="50"/>
      <c r="BFQ427" s="50"/>
      <c r="BFR427" s="50"/>
      <c r="BFS427" s="50"/>
      <c r="BFT427" s="50"/>
      <c r="BFU427" s="50"/>
      <c r="BFV427" s="50"/>
      <c r="BFW427" s="50"/>
      <c r="BFX427" s="50"/>
      <c r="BFY427" s="50"/>
      <c r="BFZ427" s="50"/>
      <c r="BGA427" s="50"/>
      <c r="BGB427" s="50"/>
      <c r="BGD427" s="50"/>
      <c r="BGF427" s="50"/>
      <c r="BGG427" s="50"/>
      <c r="BGH427" s="50"/>
      <c r="BGI427" s="50"/>
      <c r="BGJ427" s="50"/>
      <c r="BGK427" s="50"/>
      <c r="BGL427" s="50"/>
      <c r="BGM427" s="50"/>
      <c r="BGR427" s="50"/>
      <c r="BGS427" s="50"/>
      <c r="BGT427" s="50"/>
      <c r="BGU427" s="50"/>
      <c r="BGV427" s="50"/>
      <c r="BGW427" s="50"/>
      <c r="BGX427" s="50"/>
      <c r="BGY427" s="50"/>
      <c r="BGZ427" s="50"/>
      <c r="BHA427" s="50"/>
      <c r="BHB427" s="50"/>
      <c r="BHC427" s="50"/>
      <c r="BHD427" s="50"/>
      <c r="BHE427" s="50"/>
      <c r="BHF427" s="50"/>
      <c r="BHG427" s="50"/>
      <c r="BHH427" s="50"/>
      <c r="BHI427" s="50"/>
      <c r="BHJ427" s="50"/>
      <c r="BHK427" s="50"/>
      <c r="BHL427" s="50"/>
      <c r="BHM427" s="50"/>
      <c r="BHN427" s="50"/>
      <c r="BHO427" s="50"/>
      <c r="BHP427" s="50"/>
      <c r="BHQ427" s="50"/>
      <c r="BHR427" s="50"/>
      <c r="BHS427" s="50"/>
      <c r="BHT427" s="50"/>
      <c r="BHU427" s="50"/>
      <c r="BHV427" s="50"/>
      <c r="BHW427" s="50"/>
      <c r="BHX427" s="50"/>
      <c r="BHY427" s="50"/>
      <c r="BHZ427" s="50"/>
      <c r="BIA427" s="50"/>
      <c r="BIB427" s="50"/>
      <c r="BIC427" s="50"/>
      <c r="BID427" s="50"/>
      <c r="BIE427" s="50"/>
      <c r="BIF427" s="50"/>
      <c r="BIG427" s="50"/>
      <c r="BIH427" s="50"/>
      <c r="BII427" s="50"/>
      <c r="BIJ427" s="50"/>
      <c r="BIK427" s="50"/>
      <c r="BIL427" s="50"/>
      <c r="BIM427" s="50"/>
      <c r="BIN427" s="50"/>
      <c r="BIO427" s="50"/>
      <c r="BIP427" s="50"/>
      <c r="BIQ427" s="50"/>
      <c r="BIR427" s="50"/>
      <c r="BIS427" s="50"/>
      <c r="BIT427" s="50"/>
      <c r="BIU427" s="50"/>
      <c r="BIV427" s="50"/>
      <c r="BIW427" s="50"/>
      <c r="BIX427" s="50"/>
      <c r="BIY427" s="50"/>
      <c r="BIZ427" s="50"/>
      <c r="BJA427" s="50"/>
      <c r="BJB427" s="50"/>
      <c r="BJC427" s="50"/>
      <c r="BJD427" s="50"/>
      <c r="BJE427" s="50"/>
      <c r="BJF427" s="50"/>
      <c r="BJG427" s="50"/>
      <c r="BJH427" s="50"/>
      <c r="BJI427" s="50"/>
      <c r="BJJ427" s="50"/>
      <c r="BJK427" s="50"/>
      <c r="BJL427" s="50"/>
      <c r="BJM427" s="50"/>
      <c r="BJN427" s="50"/>
      <c r="BJO427" s="50"/>
      <c r="BJP427" s="50"/>
      <c r="BJQ427" s="50"/>
      <c r="BJR427" s="50"/>
      <c r="BJS427" s="50"/>
      <c r="BJT427" s="50"/>
      <c r="BJU427" s="50"/>
      <c r="BJV427" s="50"/>
      <c r="BJW427" s="50"/>
      <c r="BJX427" s="50"/>
      <c r="BJY427" s="50"/>
      <c r="BJZ427" s="50"/>
      <c r="BKA427" s="50"/>
      <c r="BKB427" s="50"/>
      <c r="BKC427" s="50"/>
      <c r="BKD427" s="50"/>
      <c r="BKE427" s="50"/>
      <c r="BKF427" s="50"/>
      <c r="BKG427" s="50"/>
      <c r="BKH427" s="50"/>
      <c r="BKI427" s="50"/>
      <c r="BKJ427" s="50"/>
      <c r="BKK427" s="50"/>
      <c r="BKL427" s="50"/>
      <c r="BKM427" s="50"/>
      <c r="BKN427" s="50"/>
      <c r="BKO427" s="50"/>
      <c r="BKP427" s="50"/>
      <c r="BKQ427" s="50"/>
      <c r="BKR427" s="50"/>
      <c r="BKS427" s="50"/>
      <c r="BKT427" s="50"/>
      <c r="BKU427" s="50"/>
      <c r="BKV427" s="50"/>
      <c r="BKW427" s="50"/>
      <c r="BKX427" s="50"/>
      <c r="BKY427" s="50"/>
      <c r="BKZ427" s="50"/>
      <c r="BLA427" s="50"/>
      <c r="BLB427" s="50"/>
      <c r="BLC427" s="50"/>
      <c r="BLD427" s="50"/>
      <c r="BLE427" s="50"/>
      <c r="BLF427" s="50"/>
      <c r="BLG427" s="50"/>
      <c r="BLH427" s="50"/>
      <c r="BLI427" s="50"/>
      <c r="BLJ427" s="50"/>
      <c r="BLK427" s="50"/>
      <c r="BLL427" s="50"/>
      <c r="BLM427" s="50"/>
      <c r="BLN427" s="50"/>
      <c r="BLO427" s="50"/>
      <c r="BLP427" s="50"/>
      <c r="BLQ427" s="50"/>
      <c r="BLR427" s="50"/>
      <c r="BLS427" s="50"/>
      <c r="BLT427" s="50"/>
      <c r="BLU427" s="50"/>
      <c r="BLV427" s="50"/>
      <c r="BLW427" s="50"/>
      <c r="BLX427" s="50"/>
      <c r="BLY427" s="50"/>
      <c r="BLZ427" s="50"/>
      <c r="BMA427" s="50"/>
      <c r="BMB427" s="50"/>
      <c r="BMC427" s="50"/>
      <c r="BMD427" s="50"/>
      <c r="BME427" s="50"/>
      <c r="BMF427" s="50"/>
      <c r="BMG427" s="50"/>
      <c r="BMH427" s="50"/>
      <c r="BMI427" s="50"/>
      <c r="BMJ427" s="50"/>
      <c r="BMK427" s="50"/>
      <c r="BML427" s="50"/>
      <c r="BMM427" s="50"/>
      <c r="BMN427" s="50"/>
      <c r="BMO427" s="50"/>
      <c r="BMP427" s="50"/>
      <c r="BMQ427" s="50"/>
      <c r="BMR427" s="50"/>
      <c r="BMS427" s="50"/>
      <c r="BMT427" s="50"/>
      <c r="BMU427" s="50"/>
      <c r="BMV427" s="50"/>
      <c r="BMW427" s="50"/>
      <c r="BMX427" s="50"/>
      <c r="BMY427" s="50"/>
      <c r="BMZ427" s="50"/>
      <c r="BNA427" s="50"/>
      <c r="BNB427" s="50"/>
      <c r="BNC427" s="50"/>
      <c r="BND427" s="50"/>
      <c r="BNE427" s="50"/>
      <c r="BNF427" s="50"/>
      <c r="BNG427" s="50"/>
      <c r="BNH427" s="50"/>
      <c r="BNI427" s="50"/>
      <c r="BNJ427" s="50"/>
      <c r="BNK427" s="50"/>
      <c r="BNL427" s="50"/>
      <c r="BNM427" s="50"/>
      <c r="BNN427" s="50"/>
      <c r="BNO427" s="50"/>
      <c r="BNP427" s="50"/>
      <c r="BNQ427" s="50"/>
      <c r="BNR427" s="50"/>
      <c r="BNS427" s="50"/>
      <c r="BNT427" s="50"/>
      <c r="BNU427" s="50"/>
      <c r="BNV427" s="50"/>
      <c r="BNW427" s="50"/>
      <c r="BNX427" s="50"/>
      <c r="BNY427" s="50"/>
      <c r="BNZ427" s="50"/>
      <c r="BOA427" s="50"/>
      <c r="BOB427" s="50"/>
      <c r="BOC427" s="50"/>
      <c r="BOD427" s="50"/>
      <c r="BOE427" s="50"/>
      <c r="BOF427" s="50"/>
      <c r="BOG427" s="50"/>
      <c r="BOH427" s="50"/>
      <c r="BOI427" s="50"/>
      <c r="BOJ427" s="50"/>
      <c r="BOK427" s="50"/>
      <c r="BOL427" s="50"/>
      <c r="BOM427" s="50"/>
      <c r="BON427" s="50"/>
      <c r="BOO427" s="50"/>
      <c r="BOP427" s="50"/>
      <c r="BOQ427" s="50"/>
      <c r="BOR427" s="50"/>
      <c r="BOS427" s="50"/>
      <c r="BOT427" s="50"/>
      <c r="BOU427" s="50"/>
      <c r="BOV427" s="50"/>
      <c r="BOW427" s="50"/>
      <c r="BOX427" s="50"/>
      <c r="BOY427" s="50"/>
      <c r="BOZ427" s="50"/>
      <c r="BPA427" s="50"/>
      <c r="BPB427" s="50"/>
      <c r="BPC427" s="50"/>
      <c r="BPD427" s="50"/>
      <c r="BPE427" s="50"/>
      <c r="BPF427" s="50"/>
      <c r="BPG427" s="50"/>
      <c r="BPH427" s="50"/>
      <c r="BPI427" s="50"/>
      <c r="BPJ427" s="50"/>
      <c r="BPK427" s="50"/>
      <c r="BPL427" s="50"/>
      <c r="BPM427" s="50"/>
      <c r="BPN427" s="50"/>
      <c r="BPO427" s="50"/>
      <c r="BPP427" s="50"/>
      <c r="BPQ427" s="50"/>
      <c r="BPR427" s="50"/>
      <c r="BPS427" s="50"/>
      <c r="BPT427" s="50"/>
      <c r="BPU427" s="50"/>
      <c r="BPV427" s="50"/>
      <c r="BPW427" s="50"/>
      <c r="BPX427" s="50"/>
      <c r="BPZ427" s="50"/>
      <c r="BQB427" s="50"/>
      <c r="BQC427" s="50"/>
      <c r="BQD427" s="50"/>
      <c r="BQE427" s="50"/>
      <c r="BQF427" s="50"/>
      <c r="BQG427" s="50"/>
      <c r="BQH427" s="50"/>
      <c r="BQI427" s="50"/>
      <c r="BQN427" s="50"/>
      <c r="BQO427" s="50"/>
      <c r="BQP427" s="50"/>
      <c r="BQQ427" s="50"/>
      <c r="BQR427" s="50"/>
      <c r="BQS427" s="50"/>
      <c r="BQT427" s="50"/>
      <c r="BQU427" s="50"/>
      <c r="BQV427" s="50"/>
      <c r="BQW427" s="50"/>
      <c r="BQX427" s="50"/>
      <c r="BQY427" s="50"/>
      <c r="BQZ427" s="50"/>
      <c r="BRA427" s="50"/>
      <c r="BRB427" s="50"/>
      <c r="BRC427" s="50"/>
      <c r="BRD427" s="50"/>
      <c r="BRE427" s="50"/>
      <c r="BRF427" s="50"/>
      <c r="BRG427" s="50"/>
      <c r="BRH427" s="50"/>
      <c r="BRI427" s="50"/>
      <c r="BRJ427" s="50"/>
      <c r="BRK427" s="50"/>
      <c r="BRL427" s="50"/>
      <c r="BRM427" s="50"/>
      <c r="BRN427" s="50"/>
      <c r="BRO427" s="50"/>
      <c r="BRP427" s="50"/>
      <c r="BRQ427" s="50"/>
      <c r="BRR427" s="50"/>
      <c r="BRS427" s="50"/>
      <c r="BRT427" s="50"/>
      <c r="BRU427" s="50"/>
      <c r="BRV427" s="50"/>
      <c r="BRW427" s="50"/>
      <c r="BRX427" s="50"/>
      <c r="BRY427" s="50"/>
      <c r="BRZ427" s="50"/>
      <c r="BSA427" s="50"/>
      <c r="BSB427" s="50"/>
      <c r="BSC427" s="50"/>
      <c r="BSD427" s="50"/>
      <c r="BSE427" s="50"/>
      <c r="BSF427" s="50"/>
      <c r="BSG427" s="50"/>
      <c r="BSH427" s="50"/>
      <c r="BSI427" s="50"/>
      <c r="BSJ427" s="50"/>
      <c r="BSK427" s="50"/>
      <c r="BSL427" s="50"/>
      <c r="BSM427" s="50"/>
      <c r="BSN427" s="50"/>
      <c r="BSO427" s="50"/>
      <c r="BSP427" s="50"/>
      <c r="BSQ427" s="50"/>
      <c r="BSR427" s="50"/>
      <c r="BSS427" s="50"/>
      <c r="BST427" s="50"/>
      <c r="BSU427" s="50"/>
      <c r="BSV427" s="50"/>
      <c r="BSW427" s="50"/>
      <c r="BSX427" s="50"/>
      <c r="BSY427" s="50"/>
      <c r="BSZ427" s="50"/>
      <c r="BTA427" s="50"/>
      <c r="BTB427" s="50"/>
      <c r="BTC427" s="50"/>
      <c r="BTD427" s="50"/>
      <c r="BTE427" s="50"/>
      <c r="BTF427" s="50"/>
      <c r="BTG427" s="50"/>
      <c r="BTH427" s="50"/>
      <c r="BTI427" s="50"/>
      <c r="BTJ427" s="50"/>
      <c r="BTK427" s="50"/>
      <c r="BTL427" s="50"/>
      <c r="BTM427" s="50"/>
      <c r="BTN427" s="50"/>
      <c r="BTO427" s="50"/>
      <c r="BTP427" s="50"/>
      <c r="BTQ427" s="50"/>
      <c r="BTR427" s="50"/>
      <c r="BTS427" s="50"/>
      <c r="BTT427" s="50"/>
      <c r="BTU427" s="50"/>
      <c r="BTV427" s="50"/>
      <c r="BTW427" s="50"/>
      <c r="BTX427" s="50"/>
      <c r="BTY427" s="50"/>
      <c r="BTZ427" s="50"/>
      <c r="BUA427" s="50"/>
      <c r="BUB427" s="50"/>
      <c r="BUC427" s="50"/>
      <c r="BUD427" s="50"/>
      <c r="BUE427" s="50"/>
      <c r="BUF427" s="50"/>
      <c r="BUG427" s="50"/>
      <c r="BUH427" s="50"/>
      <c r="BUI427" s="50"/>
      <c r="BUJ427" s="50"/>
      <c r="BUK427" s="50"/>
      <c r="BUL427" s="50"/>
      <c r="BUM427" s="50"/>
      <c r="BUN427" s="50"/>
      <c r="BUO427" s="50"/>
      <c r="BUP427" s="50"/>
      <c r="BUQ427" s="50"/>
      <c r="BUR427" s="50"/>
      <c r="BUS427" s="50"/>
      <c r="BUT427" s="50"/>
      <c r="BUU427" s="50"/>
      <c r="BUV427" s="50"/>
      <c r="BUW427" s="50"/>
      <c r="BUX427" s="50"/>
      <c r="BUY427" s="50"/>
      <c r="BUZ427" s="50"/>
      <c r="BVA427" s="50"/>
      <c r="BVB427" s="50"/>
      <c r="BVC427" s="50"/>
      <c r="BVD427" s="50"/>
      <c r="BVE427" s="50"/>
      <c r="BVF427" s="50"/>
      <c r="BVG427" s="50"/>
      <c r="BVH427" s="50"/>
      <c r="BVI427" s="50"/>
      <c r="BVJ427" s="50"/>
      <c r="BVK427" s="50"/>
      <c r="BVL427" s="50"/>
      <c r="BVM427" s="50"/>
      <c r="BVN427" s="50"/>
      <c r="BVO427" s="50"/>
      <c r="BVP427" s="50"/>
      <c r="BVQ427" s="50"/>
      <c r="BVR427" s="50"/>
      <c r="BVS427" s="50"/>
      <c r="BVT427" s="50"/>
      <c r="BVU427" s="50"/>
      <c r="BVV427" s="50"/>
      <c r="BVW427" s="50"/>
      <c r="BVX427" s="50"/>
      <c r="BVY427" s="50"/>
      <c r="BVZ427" s="50"/>
      <c r="BWA427" s="50"/>
      <c r="BWB427" s="50"/>
      <c r="BWC427" s="50"/>
      <c r="BWD427" s="50"/>
      <c r="BWE427" s="50"/>
      <c r="BWF427" s="50"/>
      <c r="BWG427" s="50"/>
      <c r="BWH427" s="50"/>
      <c r="BWI427" s="50"/>
      <c r="BWJ427" s="50"/>
      <c r="BWK427" s="50"/>
      <c r="BWL427" s="50"/>
      <c r="BWM427" s="50"/>
      <c r="BWN427" s="50"/>
      <c r="BWO427" s="50"/>
      <c r="BWP427" s="50"/>
      <c r="BWQ427" s="50"/>
      <c r="BWR427" s="50"/>
      <c r="BWS427" s="50"/>
      <c r="BWT427" s="50"/>
      <c r="BWU427" s="50"/>
      <c r="BWV427" s="50"/>
      <c r="BWW427" s="50"/>
      <c r="BWX427" s="50"/>
      <c r="BWY427" s="50"/>
      <c r="BWZ427" s="50"/>
      <c r="BXA427" s="50"/>
      <c r="BXB427" s="50"/>
      <c r="BXC427" s="50"/>
      <c r="BXD427" s="50"/>
      <c r="BXE427" s="50"/>
      <c r="BXF427" s="50"/>
      <c r="BXG427" s="50"/>
      <c r="BXH427" s="50"/>
      <c r="BXI427" s="50"/>
      <c r="BXJ427" s="50"/>
      <c r="BXK427" s="50"/>
      <c r="BXL427" s="50"/>
      <c r="BXM427" s="50"/>
      <c r="BXN427" s="50"/>
      <c r="BXO427" s="50"/>
      <c r="BXP427" s="50"/>
      <c r="BXQ427" s="50"/>
      <c r="BXR427" s="50"/>
      <c r="BXS427" s="50"/>
      <c r="BXT427" s="50"/>
      <c r="BXU427" s="50"/>
      <c r="BXV427" s="50"/>
      <c r="BXW427" s="50"/>
      <c r="BXX427" s="50"/>
      <c r="BXY427" s="50"/>
      <c r="BXZ427" s="50"/>
      <c r="BYA427" s="50"/>
      <c r="BYB427" s="50"/>
      <c r="BYC427" s="50"/>
      <c r="BYD427" s="50"/>
      <c r="BYE427" s="50"/>
      <c r="BYF427" s="50"/>
      <c r="BYG427" s="50"/>
      <c r="BYH427" s="50"/>
      <c r="BYI427" s="50"/>
      <c r="BYJ427" s="50"/>
      <c r="BYK427" s="50"/>
      <c r="BYL427" s="50"/>
      <c r="BYM427" s="50"/>
      <c r="BYN427" s="50"/>
      <c r="BYO427" s="50"/>
      <c r="BYP427" s="50"/>
      <c r="BYQ427" s="50"/>
      <c r="BYR427" s="50"/>
      <c r="BYS427" s="50"/>
      <c r="BYT427" s="50"/>
      <c r="BYU427" s="50"/>
      <c r="BYV427" s="50"/>
      <c r="BYW427" s="50"/>
      <c r="BYX427" s="50"/>
      <c r="BYY427" s="50"/>
      <c r="BYZ427" s="50"/>
      <c r="BZA427" s="50"/>
      <c r="BZB427" s="50"/>
      <c r="BZC427" s="50"/>
      <c r="BZD427" s="50"/>
      <c r="BZE427" s="50"/>
      <c r="BZF427" s="50"/>
      <c r="BZG427" s="50"/>
      <c r="BZH427" s="50"/>
      <c r="BZI427" s="50"/>
      <c r="BZJ427" s="50"/>
      <c r="BZK427" s="50"/>
      <c r="BZL427" s="50"/>
      <c r="BZM427" s="50"/>
      <c r="BZN427" s="50"/>
      <c r="BZO427" s="50"/>
      <c r="BZP427" s="50"/>
      <c r="BZQ427" s="50"/>
      <c r="BZR427" s="50"/>
      <c r="BZS427" s="50"/>
      <c r="BZT427" s="50"/>
      <c r="BZV427" s="50"/>
      <c r="BZX427" s="50"/>
      <c r="BZY427" s="50"/>
      <c r="BZZ427" s="50"/>
      <c r="CAA427" s="50"/>
      <c r="CAB427" s="50"/>
      <c r="CAC427" s="50"/>
      <c r="CAD427" s="50"/>
      <c r="CAE427" s="50"/>
      <c r="CAJ427" s="50"/>
      <c r="CAK427" s="50"/>
      <c r="CAL427" s="50"/>
      <c r="CAM427" s="50"/>
      <c r="CAN427" s="50"/>
      <c r="CAO427" s="50"/>
      <c r="CAP427" s="50"/>
      <c r="CAQ427" s="50"/>
      <c r="CAR427" s="50"/>
      <c r="CAS427" s="50"/>
      <c r="CAT427" s="50"/>
      <c r="CAU427" s="50"/>
      <c r="CAV427" s="50"/>
      <c r="CAW427" s="50"/>
      <c r="CAX427" s="50"/>
      <c r="CAY427" s="50"/>
      <c r="CAZ427" s="50"/>
      <c r="CBA427" s="50"/>
      <c r="CBB427" s="50"/>
      <c r="CBC427" s="50"/>
      <c r="CBD427" s="50"/>
      <c r="CBE427" s="50"/>
      <c r="CBF427" s="50"/>
      <c r="CBG427" s="50"/>
      <c r="CBH427" s="50"/>
      <c r="CBI427" s="50"/>
      <c r="CBJ427" s="50"/>
      <c r="CBK427" s="50"/>
      <c r="CBL427" s="50"/>
      <c r="CBM427" s="50"/>
      <c r="CBN427" s="50"/>
      <c r="CBO427" s="50"/>
      <c r="CBP427" s="50"/>
      <c r="CBQ427" s="50"/>
      <c r="CBR427" s="50"/>
      <c r="CBS427" s="50"/>
      <c r="CBT427" s="50"/>
      <c r="CBU427" s="50"/>
      <c r="CBV427" s="50"/>
      <c r="CBW427" s="50"/>
      <c r="CBX427" s="50"/>
      <c r="CBY427" s="50"/>
      <c r="CBZ427" s="50"/>
      <c r="CCA427" s="50"/>
      <c r="CCB427" s="50"/>
      <c r="CCC427" s="50"/>
      <c r="CCD427" s="50"/>
      <c r="CCE427" s="50"/>
      <c r="CCF427" s="50"/>
      <c r="CCG427" s="50"/>
      <c r="CCH427" s="50"/>
      <c r="CCI427" s="50"/>
      <c r="CCJ427" s="50"/>
      <c r="CCK427" s="50"/>
      <c r="CCL427" s="50"/>
      <c r="CCM427" s="50"/>
      <c r="CCN427" s="50"/>
      <c r="CCO427" s="50"/>
      <c r="CCP427" s="50"/>
      <c r="CCQ427" s="50"/>
      <c r="CCR427" s="50"/>
      <c r="CCS427" s="50"/>
      <c r="CCT427" s="50"/>
      <c r="CCU427" s="50"/>
      <c r="CCV427" s="50"/>
      <c r="CCW427" s="50"/>
      <c r="CCX427" s="50"/>
      <c r="CCY427" s="50"/>
      <c r="CCZ427" s="50"/>
      <c r="CDA427" s="50"/>
      <c r="CDB427" s="50"/>
      <c r="CDC427" s="50"/>
      <c r="CDD427" s="50"/>
      <c r="CDE427" s="50"/>
      <c r="CDF427" s="50"/>
      <c r="CDG427" s="50"/>
      <c r="CDH427" s="50"/>
      <c r="CDI427" s="50"/>
      <c r="CDJ427" s="50"/>
      <c r="CDK427" s="50"/>
      <c r="CDL427" s="50"/>
      <c r="CDM427" s="50"/>
      <c r="CDN427" s="50"/>
      <c r="CDO427" s="50"/>
      <c r="CDP427" s="50"/>
      <c r="CDQ427" s="50"/>
      <c r="CDR427" s="50"/>
      <c r="CDS427" s="50"/>
      <c r="CDT427" s="50"/>
      <c r="CDU427" s="50"/>
      <c r="CDV427" s="50"/>
      <c r="CDW427" s="50"/>
      <c r="CDX427" s="50"/>
      <c r="CDY427" s="50"/>
      <c r="CDZ427" s="50"/>
      <c r="CEA427" s="50"/>
      <c r="CEB427" s="50"/>
      <c r="CEC427" s="50"/>
      <c r="CED427" s="50"/>
      <c r="CEE427" s="50"/>
      <c r="CEF427" s="50"/>
      <c r="CEG427" s="50"/>
      <c r="CEH427" s="50"/>
      <c r="CEI427" s="50"/>
      <c r="CEJ427" s="50"/>
      <c r="CEK427" s="50"/>
      <c r="CEL427" s="50"/>
      <c r="CEM427" s="50"/>
      <c r="CEN427" s="50"/>
      <c r="CEO427" s="50"/>
      <c r="CEP427" s="50"/>
      <c r="CEQ427" s="50"/>
      <c r="CER427" s="50"/>
      <c r="CES427" s="50"/>
      <c r="CET427" s="50"/>
      <c r="CEU427" s="50"/>
      <c r="CEV427" s="50"/>
      <c r="CEW427" s="50"/>
      <c r="CEX427" s="50"/>
      <c r="CEY427" s="50"/>
      <c r="CEZ427" s="50"/>
      <c r="CFA427" s="50"/>
      <c r="CFB427" s="50"/>
      <c r="CFC427" s="50"/>
      <c r="CFD427" s="50"/>
      <c r="CFE427" s="50"/>
      <c r="CFF427" s="50"/>
      <c r="CFG427" s="50"/>
      <c r="CFH427" s="50"/>
      <c r="CFI427" s="50"/>
      <c r="CFJ427" s="50"/>
      <c r="CFK427" s="50"/>
      <c r="CFL427" s="50"/>
      <c r="CFM427" s="50"/>
      <c r="CFN427" s="50"/>
      <c r="CFO427" s="50"/>
      <c r="CFP427" s="50"/>
      <c r="CFQ427" s="50"/>
      <c r="CFR427" s="50"/>
      <c r="CFS427" s="50"/>
      <c r="CFT427" s="50"/>
      <c r="CFU427" s="50"/>
      <c r="CFV427" s="50"/>
      <c r="CFW427" s="50"/>
      <c r="CFX427" s="50"/>
      <c r="CFY427" s="50"/>
      <c r="CFZ427" s="50"/>
      <c r="CGA427" s="50"/>
      <c r="CGB427" s="50"/>
      <c r="CGC427" s="50"/>
      <c r="CGD427" s="50"/>
      <c r="CGE427" s="50"/>
      <c r="CGF427" s="50"/>
      <c r="CGG427" s="50"/>
      <c r="CGH427" s="50"/>
      <c r="CGI427" s="50"/>
      <c r="CGJ427" s="50"/>
      <c r="CGK427" s="50"/>
      <c r="CGL427" s="50"/>
      <c r="CGM427" s="50"/>
      <c r="CGN427" s="50"/>
      <c r="CGO427" s="50"/>
      <c r="CGP427" s="50"/>
      <c r="CGQ427" s="50"/>
      <c r="CGR427" s="50"/>
      <c r="CGS427" s="50"/>
      <c r="CGT427" s="50"/>
      <c r="CGU427" s="50"/>
      <c r="CGV427" s="50"/>
      <c r="CGW427" s="50"/>
      <c r="CGX427" s="50"/>
      <c r="CGY427" s="50"/>
      <c r="CGZ427" s="50"/>
      <c r="CHA427" s="50"/>
      <c r="CHB427" s="50"/>
      <c r="CHC427" s="50"/>
      <c r="CHD427" s="50"/>
      <c r="CHE427" s="50"/>
      <c r="CHF427" s="50"/>
      <c r="CHG427" s="50"/>
      <c r="CHH427" s="50"/>
      <c r="CHI427" s="50"/>
      <c r="CHJ427" s="50"/>
      <c r="CHK427" s="50"/>
      <c r="CHL427" s="50"/>
      <c r="CHM427" s="50"/>
      <c r="CHN427" s="50"/>
      <c r="CHO427" s="50"/>
      <c r="CHP427" s="50"/>
      <c r="CHQ427" s="50"/>
      <c r="CHR427" s="50"/>
      <c r="CHS427" s="50"/>
      <c r="CHT427" s="50"/>
      <c r="CHU427" s="50"/>
      <c r="CHV427" s="50"/>
      <c r="CHW427" s="50"/>
      <c r="CHX427" s="50"/>
      <c r="CHY427" s="50"/>
      <c r="CHZ427" s="50"/>
      <c r="CIA427" s="50"/>
      <c r="CIB427" s="50"/>
      <c r="CIC427" s="50"/>
      <c r="CID427" s="50"/>
      <c r="CIE427" s="50"/>
      <c r="CIF427" s="50"/>
      <c r="CIG427" s="50"/>
      <c r="CIH427" s="50"/>
      <c r="CII427" s="50"/>
      <c r="CIJ427" s="50"/>
      <c r="CIK427" s="50"/>
      <c r="CIL427" s="50"/>
      <c r="CIM427" s="50"/>
      <c r="CIN427" s="50"/>
      <c r="CIO427" s="50"/>
      <c r="CIP427" s="50"/>
      <c r="CIQ427" s="50"/>
      <c r="CIR427" s="50"/>
      <c r="CIS427" s="50"/>
      <c r="CIT427" s="50"/>
      <c r="CIU427" s="50"/>
      <c r="CIV427" s="50"/>
      <c r="CIW427" s="50"/>
      <c r="CIX427" s="50"/>
      <c r="CIY427" s="50"/>
      <c r="CIZ427" s="50"/>
      <c r="CJA427" s="50"/>
      <c r="CJB427" s="50"/>
      <c r="CJC427" s="50"/>
      <c r="CJD427" s="50"/>
      <c r="CJE427" s="50"/>
      <c r="CJF427" s="50"/>
      <c r="CJG427" s="50"/>
      <c r="CJH427" s="50"/>
      <c r="CJI427" s="50"/>
      <c r="CJJ427" s="50"/>
      <c r="CJK427" s="50"/>
      <c r="CJL427" s="50"/>
      <c r="CJM427" s="50"/>
      <c r="CJN427" s="50"/>
      <c r="CJO427" s="50"/>
      <c r="CJP427" s="50"/>
      <c r="CJR427" s="50"/>
      <c r="CJT427" s="50"/>
      <c r="CJU427" s="50"/>
      <c r="CJV427" s="50"/>
      <c r="CJW427" s="50"/>
      <c r="CJX427" s="50"/>
      <c r="CJY427" s="50"/>
      <c r="CJZ427" s="50"/>
      <c r="CKA427" s="50"/>
      <c r="CKF427" s="50"/>
      <c r="CKG427" s="50"/>
      <c r="CKH427" s="50"/>
      <c r="CKI427" s="50"/>
      <c r="CKJ427" s="50"/>
      <c r="CKK427" s="50"/>
      <c r="CKL427" s="50"/>
      <c r="CKM427" s="50"/>
      <c r="CKN427" s="50"/>
      <c r="CKO427" s="50"/>
      <c r="CKP427" s="50"/>
      <c r="CKQ427" s="50"/>
      <c r="CKR427" s="50"/>
      <c r="CKS427" s="50"/>
      <c r="CKT427" s="50"/>
      <c r="CKU427" s="50"/>
      <c r="CKV427" s="50"/>
      <c r="CKW427" s="50"/>
      <c r="CKX427" s="50"/>
      <c r="CKY427" s="50"/>
      <c r="CKZ427" s="50"/>
      <c r="CLA427" s="50"/>
      <c r="CLB427" s="50"/>
      <c r="CLC427" s="50"/>
      <c r="CLD427" s="50"/>
      <c r="CLE427" s="50"/>
      <c r="CLF427" s="50"/>
      <c r="CLG427" s="50"/>
      <c r="CLH427" s="50"/>
      <c r="CLI427" s="50"/>
      <c r="CLJ427" s="50"/>
      <c r="CLK427" s="50"/>
      <c r="CLL427" s="50"/>
      <c r="CLM427" s="50"/>
      <c r="CLN427" s="50"/>
      <c r="CLO427" s="50"/>
      <c r="CLP427" s="50"/>
      <c r="CLQ427" s="50"/>
      <c r="CLR427" s="50"/>
      <c r="CLS427" s="50"/>
      <c r="CLT427" s="50"/>
      <c r="CLU427" s="50"/>
      <c r="CLV427" s="50"/>
      <c r="CLW427" s="50"/>
      <c r="CLX427" s="50"/>
      <c r="CLY427" s="50"/>
      <c r="CLZ427" s="50"/>
      <c r="CMA427" s="50"/>
      <c r="CMB427" s="50"/>
      <c r="CMC427" s="50"/>
      <c r="CMD427" s="50"/>
      <c r="CME427" s="50"/>
      <c r="CMF427" s="50"/>
      <c r="CMG427" s="50"/>
      <c r="CMH427" s="50"/>
      <c r="CMI427" s="50"/>
      <c r="CMJ427" s="50"/>
      <c r="CMK427" s="50"/>
      <c r="CML427" s="50"/>
      <c r="CMM427" s="50"/>
      <c r="CMN427" s="50"/>
      <c r="CMO427" s="50"/>
      <c r="CMP427" s="50"/>
      <c r="CMQ427" s="50"/>
      <c r="CMR427" s="50"/>
      <c r="CMS427" s="50"/>
      <c r="CMT427" s="50"/>
      <c r="CMU427" s="50"/>
      <c r="CMV427" s="50"/>
      <c r="CMW427" s="50"/>
      <c r="CMX427" s="50"/>
      <c r="CMY427" s="50"/>
      <c r="CMZ427" s="50"/>
      <c r="CNA427" s="50"/>
      <c r="CNB427" s="50"/>
      <c r="CNC427" s="50"/>
      <c r="CND427" s="50"/>
      <c r="CNE427" s="50"/>
      <c r="CNF427" s="50"/>
      <c r="CNG427" s="50"/>
      <c r="CNH427" s="50"/>
      <c r="CNI427" s="50"/>
      <c r="CNJ427" s="50"/>
      <c r="CNK427" s="50"/>
      <c r="CNL427" s="50"/>
      <c r="CNM427" s="50"/>
      <c r="CNN427" s="50"/>
      <c r="CNO427" s="50"/>
      <c r="CNP427" s="50"/>
      <c r="CNQ427" s="50"/>
      <c r="CNR427" s="50"/>
      <c r="CNS427" s="50"/>
      <c r="CNT427" s="50"/>
      <c r="CNU427" s="50"/>
      <c r="CNV427" s="50"/>
      <c r="CNW427" s="50"/>
      <c r="CNX427" s="50"/>
      <c r="CNY427" s="50"/>
      <c r="CNZ427" s="50"/>
      <c r="COA427" s="50"/>
      <c r="COB427" s="50"/>
      <c r="COC427" s="50"/>
      <c r="COD427" s="50"/>
      <c r="COE427" s="50"/>
      <c r="COF427" s="50"/>
      <c r="COG427" s="50"/>
      <c r="COH427" s="50"/>
      <c r="COI427" s="50"/>
      <c r="COJ427" s="50"/>
      <c r="COK427" s="50"/>
      <c r="COL427" s="50"/>
      <c r="COM427" s="50"/>
      <c r="CON427" s="50"/>
      <c r="COO427" s="50"/>
      <c r="COP427" s="50"/>
      <c r="COQ427" s="50"/>
      <c r="COR427" s="50"/>
      <c r="COS427" s="50"/>
      <c r="COT427" s="50"/>
      <c r="COU427" s="50"/>
      <c r="COV427" s="50"/>
      <c r="COW427" s="50"/>
      <c r="COX427" s="50"/>
      <c r="COY427" s="50"/>
      <c r="COZ427" s="50"/>
      <c r="CPA427" s="50"/>
      <c r="CPB427" s="50"/>
      <c r="CPC427" s="50"/>
      <c r="CPD427" s="50"/>
      <c r="CPE427" s="50"/>
      <c r="CPF427" s="50"/>
      <c r="CPG427" s="50"/>
      <c r="CPH427" s="50"/>
      <c r="CPI427" s="50"/>
      <c r="CPJ427" s="50"/>
      <c r="CPK427" s="50"/>
      <c r="CPL427" s="50"/>
      <c r="CPM427" s="50"/>
      <c r="CPN427" s="50"/>
      <c r="CPO427" s="50"/>
      <c r="CPP427" s="50"/>
      <c r="CPQ427" s="50"/>
      <c r="CPR427" s="50"/>
      <c r="CPS427" s="50"/>
      <c r="CPT427" s="50"/>
      <c r="CPU427" s="50"/>
      <c r="CPV427" s="50"/>
      <c r="CPW427" s="50"/>
      <c r="CPX427" s="50"/>
      <c r="CPY427" s="50"/>
      <c r="CPZ427" s="50"/>
      <c r="CQA427" s="50"/>
      <c r="CQB427" s="50"/>
      <c r="CQC427" s="50"/>
      <c r="CQD427" s="50"/>
      <c r="CQE427" s="50"/>
      <c r="CQF427" s="50"/>
      <c r="CQG427" s="50"/>
      <c r="CQH427" s="50"/>
      <c r="CQI427" s="50"/>
      <c r="CQJ427" s="50"/>
      <c r="CQK427" s="50"/>
      <c r="CQL427" s="50"/>
      <c r="CQM427" s="50"/>
      <c r="CQN427" s="50"/>
      <c r="CQO427" s="50"/>
      <c r="CQP427" s="50"/>
      <c r="CQQ427" s="50"/>
      <c r="CQR427" s="50"/>
      <c r="CQS427" s="50"/>
      <c r="CQT427" s="50"/>
      <c r="CQU427" s="50"/>
      <c r="CQV427" s="50"/>
      <c r="CQW427" s="50"/>
      <c r="CQX427" s="50"/>
      <c r="CQY427" s="50"/>
      <c r="CQZ427" s="50"/>
      <c r="CRA427" s="50"/>
      <c r="CRB427" s="50"/>
      <c r="CRC427" s="50"/>
      <c r="CRD427" s="50"/>
      <c r="CRE427" s="50"/>
      <c r="CRF427" s="50"/>
      <c r="CRG427" s="50"/>
      <c r="CRH427" s="50"/>
      <c r="CRI427" s="50"/>
      <c r="CRJ427" s="50"/>
      <c r="CRK427" s="50"/>
      <c r="CRL427" s="50"/>
      <c r="CRM427" s="50"/>
      <c r="CRN427" s="50"/>
      <c r="CRO427" s="50"/>
      <c r="CRP427" s="50"/>
      <c r="CRQ427" s="50"/>
      <c r="CRR427" s="50"/>
      <c r="CRS427" s="50"/>
      <c r="CRT427" s="50"/>
      <c r="CRU427" s="50"/>
      <c r="CRV427" s="50"/>
      <c r="CRW427" s="50"/>
      <c r="CRX427" s="50"/>
      <c r="CRY427" s="50"/>
      <c r="CRZ427" s="50"/>
      <c r="CSA427" s="50"/>
      <c r="CSB427" s="50"/>
      <c r="CSC427" s="50"/>
      <c r="CSD427" s="50"/>
      <c r="CSE427" s="50"/>
      <c r="CSF427" s="50"/>
      <c r="CSG427" s="50"/>
      <c r="CSH427" s="50"/>
      <c r="CSI427" s="50"/>
      <c r="CSJ427" s="50"/>
      <c r="CSK427" s="50"/>
      <c r="CSL427" s="50"/>
      <c r="CSM427" s="50"/>
      <c r="CSN427" s="50"/>
      <c r="CSO427" s="50"/>
      <c r="CSP427" s="50"/>
      <c r="CSQ427" s="50"/>
      <c r="CSR427" s="50"/>
      <c r="CSS427" s="50"/>
      <c r="CST427" s="50"/>
      <c r="CSU427" s="50"/>
      <c r="CSV427" s="50"/>
      <c r="CSW427" s="50"/>
      <c r="CSX427" s="50"/>
      <c r="CSY427" s="50"/>
      <c r="CSZ427" s="50"/>
      <c r="CTA427" s="50"/>
      <c r="CTB427" s="50"/>
      <c r="CTC427" s="50"/>
      <c r="CTD427" s="50"/>
      <c r="CTE427" s="50"/>
      <c r="CTF427" s="50"/>
      <c r="CTG427" s="50"/>
      <c r="CTH427" s="50"/>
      <c r="CTI427" s="50"/>
      <c r="CTJ427" s="50"/>
      <c r="CTK427" s="50"/>
      <c r="CTL427" s="50"/>
      <c r="CTN427" s="50"/>
      <c r="CTP427" s="50"/>
      <c r="CTQ427" s="50"/>
      <c r="CTR427" s="50"/>
      <c r="CTS427" s="50"/>
      <c r="CTT427" s="50"/>
      <c r="CTU427" s="50"/>
      <c r="CTV427" s="50"/>
      <c r="CTW427" s="50"/>
      <c r="CUB427" s="50"/>
      <c r="CUC427" s="50"/>
      <c r="CUD427" s="50"/>
      <c r="CUE427" s="50"/>
      <c r="CUF427" s="50"/>
      <c r="CUG427" s="50"/>
      <c r="CUH427" s="50"/>
      <c r="CUI427" s="50"/>
      <c r="CUJ427" s="50"/>
      <c r="CUK427" s="50"/>
      <c r="CUL427" s="50"/>
      <c r="CUM427" s="50"/>
      <c r="CUN427" s="50"/>
      <c r="CUO427" s="50"/>
      <c r="CUP427" s="50"/>
      <c r="CUQ427" s="50"/>
      <c r="CUR427" s="50"/>
      <c r="CUS427" s="50"/>
      <c r="CUT427" s="50"/>
      <c r="CUU427" s="50"/>
      <c r="CUV427" s="50"/>
      <c r="CUW427" s="50"/>
      <c r="CUX427" s="50"/>
      <c r="CUY427" s="50"/>
      <c r="CUZ427" s="50"/>
      <c r="CVA427" s="50"/>
      <c r="CVB427" s="50"/>
      <c r="CVC427" s="50"/>
      <c r="CVD427" s="50"/>
      <c r="CVE427" s="50"/>
      <c r="CVF427" s="50"/>
      <c r="CVG427" s="50"/>
      <c r="CVH427" s="50"/>
      <c r="CVI427" s="50"/>
      <c r="CVJ427" s="50"/>
      <c r="CVK427" s="50"/>
      <c r="CVL427" s="50"/>
      <c r="CVM427" s="50"/>
      <c r="CVN427" s="50"/>
      <c r="CVO427" s="50"/>
      <c r="CVP427" s="50"/>
      <c r="CVQ427" s="50"/>
      <c r="CVR427" s="50"/>
      <c r="CVS427" s="50"/>
      <c r="CVT427" s="50"/>
      <c r="CVU427" s="50"/>
      <c r="CVV427" s="50"/>
      <c r="CVW427" s="50"/>
      <c r="CVX427" s="50"/>
      <c r="CVY427" s="50"/>
      <c r="CVZ427" s="50"/>
      <c r="CWA427" s="50"/>
      <c r="CWB427" s="50"/>
      <c r="CWC427" s="50"/>
      <c r="CWD427" s="50"/>
      <c r="CWE427" s="50"/>
      <c r="CWF427" s="50"/>
      <c r="CWG427" s="50"/>
      <c r="CWH427" s="50"/>
      <c r="CWI427" s="50"/>
      <c r="CWJ427" s="50"/>
      <c r="CWK427" s="50"/>
      <c r="CWL427" s="50"/>
      <c r="CWM427" s="50"/>
      <c r="CWN427" s="50"/>
      <c r="CWO427" s="50"/>
      <c r="CWP427" s="50"/>
      <c r="CWQ427" s="50"/>
      <c r="CWR427" s="50"/>
      <c r="CWS427" s="50"/>
      <c r="CWT427" s="50"/>
      <c r="CWU427" s="50"/>
      <c r="CWV427" s="50"/>
      <c r="CWW427" s="50"/>
      <c r="CWX427" s="50"/>
      <c r="CWY427" s="50"/>
      <c r="CWZ427" s="50"/>
      <c r="CXA427" s="50"/>
      <c r="CXB427" s="50"/>
      <c r="CXC427" s="50"/>
      <c r="CXD427" s="50"/>
      <c r="CXE427" s="50"/>
      <c r="CXF427" s="50"/>
      <c r="CXG427" s="50"/>
      <c r="CXH427" s="50"/>
      <c r="CXI427" s="50"/>
      <c r="CXJ427" s="50"/>
      <c r="CXK427" s="50"/>
      <c r="CXL427" s="50"/>
      <c r="CXM427" s="50"/>
      <c r="CXN427" s="50"/>
      <c r="CXO427" s="50"/>
      <c r="CXP427" s="50"/>
      <c r="CXQ427" s="50"/>
      <c r="CXR427" s="50"/>
      <c r="CXS427" s="50"/>
      <c r="CXT427" s="50"/>
      <c r="CXU427" s="50"/>
      <c r="CXV427" s="50"/>
      <c r="CXW427" s="50"/>
      <c r="CXX427" s="50"/>
      <c r="CXY427" s="50"/>
      <c r="CXZ427" s="50"/>
      <c r="CYA427" s="50"/>
      <c r="CYB427" s="50"/>
      <c r="CYC427" s="50"/>
      <c r="CYD427" s="50"/>
      <c r="CYE427" s="50"/>
      <c r="CYF427" s="50"/>
      <c r="CYG427" s="50"/>
      <c r="CYH427" s="50"/>
      <c r="CYI427" s="50"/>
      <c r="CYJ427" s="50"/>
      <c r="CYK427" s="50"/>
      <c r="CYL427" s="50"/>
      <c r="CYM427" s="50"/>
      <c r="CYN427" s="50"/>
      <c r="CYO427" s="50"/>
      <c r="CYP427" s="50"/>
      <c r="CYQ427" s="50"/>
      <c r="CYR427" s="50"/>
      <c r="CYS427" s="50"/>
      <c r="CYT427" s="50"/>
      <c r="CYU427" s="50"/>
      <c r="CYV427" s="50"/>
      <c r="CYW427" s="50"/>
      <c r="CYX427" s="50"/>
      <c r="CYY427" s="50"/>
      <c r="CYZ427" s="50"/>
      <c r="CZA427" s="50"/>
      <c r="CZB427" s="50"/>
      <c r="CZC427" s="50"/>
      <c r="CZD427" s="50"/>
      <c r="CZE427" s="50"/>
      <c r="CZF427" s="50"/>
      <c r="CZG427" s="50"/>
      <c r="CZH427" s="50"/>
      <c r="CZI427" s="50"/>
      <c r="CZJ427" s="50"/>
      <c r="CZK427" s="50"/>
      <c r="CZL427" s="50"/>
      <c r="CZM427" s="50"/>
      <c r="CZN427" s="50"/>
      <c r="CZO427" s="50"/>
      <c r="CZP427" s="50"/>
      <c r="CZQ427" s="50"/>
      <c r="CZR427" s="50"/>
      <c r="CZS427" s="50"/>
      <c r="CZT427" s="50"/>
      <c r="CZU427" s="50"/>
      <c r="CZV427" s="50"/>
      <c r="CZW427" s="50"/>
      <c r="CZX427" s="50"/>
      <c r="CZY427" s="50"/>
      <c r="CZZ427" s="50"/>
      <c r="DAA427" s="50"/>
      <c r="DAB427" s="50"/>
      <c r="DAC427" s="50"/>
      <c r="DAD427" s="50"/>
      <c r="DAE427" s="50"/>
      <c r="DAF427" s="50"/>
      <c r="DAG427" s="50"/>
      <c r="DAH427" s="50"/>
      <c r="DAI427" s="50"/>
      <c r="DAJ427" s="50"/>
      <c r="DAK427" s="50"/>
      <c r="DAL427" s="50"/>
      <c r="DAM427" s="50"/>
      <c r="DAN427" s="50"/>
      <c r="DAO427" s="50"/>
      <c r="DAP427" s="50"/>
      <c r="DAQ427" s="50"/>
      <c r="DAR427" s="50"/>
      <c r="DAS427" s="50"/>
      <c r="DAT427" s="50"/>
      <c r="DAU427" s="50"/>
      <c r="DAV427" s="50"/>
      <c r="DAW427" s="50"/>
      <c r="DAX427" s="50"/>
      <c r="DAY427" s="50"/>
      <c r="DAZ427" s="50"/>
      <c r="DBA427" s="50"/>
      <c r="DBB427" s="50"/>
      <c r="DBC427" s="50"/>
      <c r="DBD427" s="50"/>
      <c r="DBE427" s="50"/>
      <c r="DBF427" s="50"/>
      <c r="DBG427" s="50"/>
      <c r="DBH427" s="50"/>
      <c r="DBI427" s="50"/>
      <c r="DBJ427" s="50"/>
      <c r="DBK427" s="50"/>
      <c r="DBL427" s="50"/>
      <c r="DBM427" s="50"/>
      <c r="DBN427" s="50"/>
      <c r="DBO427" s="50"/>
      <c r="DBP427" s="50"/>
      <c r="DBQ427" s="50"/>
      <c r="DBR427" s="50"/>
      <c r="DBS427" s="50"/>
      <c r="DBT427" s="50"/>
      <c r="DBU427" s="50"/>
      <c r="DBV427" s="50"/>
      <c r="DBW427" s="50"/>
      <c r="DBX427" s="50"/>
      <c r="DBY427" s="50"/>
      <c r="DBZ427" s="50"/>
      <c r="DCA427" s="50"/>
      <c r="DCB427" s="50"/>
      <c r="DCC427" s="50"/>
      <c r="DCD427" s="50"/>
      <c r="DCE427" s="50"/>
      <c r="DCF427" s="50"/>
      <c r="DCG427" s="50"/>
      <c r="DCH427" s="50"/>
      <c r="DCI427" s="50"/>
      <c r="DCJ427" s="50"/>
      <c r="DCK427" s="50"/>
      <c r="DCL427" s="50"/>
      <c r="DCM427" s="50"/>
      <c r="DCN427" s="50"/>
      <c r="DCO427" s="50"/>
      <c r="DCP427" s="50"/>
      <c r="DCQ427" s="50"/>
      <c r="DCR427" s="50"/>
      <c r="DCS427" s="50"/>
      <c r="DCT427" s="50"/>
      <c r="DCU427" s="50"/>
      <c r="DCV427" s="50"/>
      <c r="DCW427" s="50"/>
      <c r="DCX427" s="50"/>
      <c r="DCY427" s="50"/>
      <c r="DCZ427" s="50"/>
      <c r="DDA427" s="50"/>
      <c r="DDB427" s="50"/>
      <c r="DDC427" s="50"/>
      <c r="DDD427" s="50"/>
      <c r="DDE427" s="50"/>
      <c r="DDF427" s="50"/>
      <c r="DDG427" s="50"/>
      <c r="DDH427" s="50"/>
      <c r="DDJ427" s="50"/>
      <c r="DDL427" s="50"/>
      <c r="DDM427" s="50"/>
      <c r="DDN427" s="50"/>
      <c r="DDO427" s="50"/>
      <c r="DDP427" s="50"/>
      <c r="DDQ427" s="50"/>
      <c r="DDR427" s="50"/>
      <c r="DDS427" s="50"/>
      <c r="DDX427" s="50"/>
      <c r="DDY427" s="50"/>
      <c r="DDZ427" s="50"/>
      <c r="DEA427" s="50"/>
      <c r="DEB427" s="50"/>
      <c r="DEC427" s="50"/>
      <c r="DED427" s="50"/>
      <c r="DEE427" s="50"/>
      <c r="DEF427" s="50"/>
      <c r="DEG427" s="50"/>
      <c r="DEH427" s="50"/>
      <c r="DEI427" s="50"/>
      <c r="DEJ427" s="50"/>
      <c r="DEK427" s="50"/>
      <c r="DEL427" s="50"/>
      <c r="DEM427" s="50"/>
      <c r="DEN427" s="50"/>
      <c r="DEO427" s="50"/>
      <c r="DEP427" s="50"/>
      <c r="DEQ427" s="50"/>
      <c r="DER427" s="50"/>
      <c r="DES427" s="50"/>
      <c r="DET427" s="50"/>
      <c r="DEU427" s="50"/>
      <c r="DEV427" s="50"/>
      <c r="DEW427" s="50"/>
      <c r="DEX427" s="50"/>
      <c r="DEY427" s="50"/>
      <c r="DEZ427" s="50"/>
      <c r="DFA427" s="50"/>
      <c r="DFB427" s="50"/>
      <c r="DFC427" s="50"/>
      <c r="DFD427" s="50"/>
      <c r="DFE427" s="50"/>
      <c r="DFF427" s="50"/>
      <c r="DFG427" s="50"/>
      <c r="DFH427" s="50"/>
      <c r="DFI427" s="50"/>
      <c r="DFJ427" s="50"/>
      <c r="DFK427" s="50"/>
      <c r="DFL427" s="50"/>
      <c r="DFM427" s="50"/>
      <c r="DFN427" s="50"/>
      <c r="DFO427" s="50"/>
      <c r="DFP427" s="50"/>
      <c r="DFQ427" s="50"/>
      <c r="DFR427" s="50"/>
      <c r="DFS427" s="50"/>
      <c r="DFT427" s="50"/>
      <c r="DFU427" s="50"/>
      <c r="DFV427" s="50"/>
      <c r="DFW427" s="50"/>
      <c r="DFX427" s="50"/>
      <c r="DFY427" s="50"/>
      <c r="DFZ427" s="50"/>
      <c r="DGA427" s="50"/>
      <c r="DGB427" s="50"/>
      <c r="DGC427" s="50"/>
      <c r="DGD427" s="50"/>
      <c r="DGE427" s="50"/>
      <c r="DGF427" s="50"/>
      <c r="DGG427" s="50"/>
      <c r="DGH427" s="50"/>
      <c r="DGI427" s="50"/>
      <c r="DGJ427" s="50"/>
      <c r="DGK427" s="50"/>
      <c r="DGL427" s="50"/>
      <c r="DGM427" s="50"/>
      <c r="DGN427" s="50"/>
      <c r="DGO427" s="50"/>
      <c r="DGP427" s="50"/>
      <c r="DGQ427" s="50"/>
      <c r="DGR427" s="50"/>
      <c r="DGS427" s="50"/>
      <c r="DGT427" s="50"/>
      <c r="DGU427" s="50"/>
      <c r="DGV427" s="50"/>
      <c r="DGW427" s="50"/>
      <c r="DGX427" s="50"/>
      <c r="DGY427" s="50"/>
      <c r="DGZ427" s="50"/>
      <c r="DHA427" s="50"/>
      <c r="DHB427" s="50"/>
      <c r="DHC427" s="50"/>
      <c r="DHD427" s="50"/>
      <c r="DHE427" s="50"/>
      <c r="DHF427" s="50"/>
      <c r="DHG427" s="50"/>
      <c r="DHH427" s="50"/>
      <c r="DHI427" s="50"/>
      <c r="DHJ427" s="50"/>
      <c r="DHK427" s="50"/>
      <c r="DHL427" s="50"/>
      <c r="DHM427" s="50"/>
      <c r="DHN427" s="50"/>
      <c r="DHO427" s="50"/>
      <c r="DHP427" s="50"/>
      <c r="DHQ427" s="50"/>
      <c r="DHR427" s="50"/>
      <c r="DHS427" s="50"/>
      <c r="DHT427" s="50"/>
      <c r="DHU427" s="50"/>
      <c r="DHV427" s="50"/>
      <c r="DHW427" s="50"/>
      <c r="DHX427" s="50"/>
      <c r="DHY427" s="50"/>
      <c r="DHZ427" s="50"/>
      <c r="DIA427" s="50"/>
      <c r="DIB427" s="50"/>
      <c r="DIC427" s="50"/>
      <c r="DID427" s="50"/>
      <c r="DIE427" s="50"/>
      <c r="DIF427" s="50"/>
      <c r="DIG427" s="50"/>
      <c r="DIH427" s="50"/>
      <c r="DII427" s="50"/>
      <c r="DIJ427" s="50"/>
      <c r="DIK427" s="50"/>
      <c r="DIL427" s="50"/>
      <c r="DIM427" s="50"/>
      <c r="DIN427" s="50"/>
      <c r="DIO427" s="50"/>
      <c r="DIP427" s="50"/>
      <c r="DIQ427" s="50"/>
      <c r="DIR427" s="50"/>
      <c r="DIS427" s="50"/>
      <c r="DIT427" s="50"/>
      <c r="DIU427" s="50"/>
      <c r="DIV427" s="50"/>
      <c r="DIW427" s="50"/>
      <c r="DIX427" s="50"/>
      <c r="DIY427" s="50"/>
      <c r="DIZ427" s="50"/>
      <c r="DJA427" s="50"/>
      <c r="DJB427" s="50"/>
      <c r="DJC427" s="50"/>
      <c r="DJD427" s="50"/>
      <c r="DJE427" s="50"/>
      <c r="DJF427" s="50"/>
      <c r="DJG427" s="50"/>
      <c r="DJH427" s="50"/>
      <c r="DJI427" s="50"/>
      <c r="DJJ427" s="50"/>
      <c r="DJK427" s="50"/>
      <c r="DJL427" s="50"/>
      <c r="DJM427" s="50"/>
      <c r="DJN427" s="50"/>
      <c r="DJO427" s="50"/>
      <c r="DJP427" s="50"/>
      <c r="DJQ427" s="50"/>
      <c r="DJR427" s="50"/>
      <c r="DJS427" s="50"/>
      <c r="DJT427" s="50"/>
      <c r="DJU427" s="50"/>
      <c r="DJV427" s="50"/>
      <c r="DJW427" s="50"/>
      <c r="DJX427" s="50"/>
      <c r="DJY427" s="50"/>
      <c r="DJZ427" s="50"/>
      <c r="DKA427" s="50"/>
      <c r="DKB427" s="50"/>
      <c r="DKC427" s="50"/>
      <c r="DKD427" s="50"/>
      <c r="DKE427" s="50"/>
      <c r="DKF427" s="50"/>
      <c r="DKG427" s="50"/>
      <c r="DKH427" s="50"/>
      <c r="DKI427" s="50"/>
      <c r="DKJ427" s="50"/>
      <c r="DKK427" s="50"/>
      <c r="DKL427" s="50"/>
      <c r="DKM427" s="50"/>
      <c r="DKN427" s="50"/>
      <c r="DKO427" s="50"/>
      <c r="DKP427" s="50"/>
      <c r="DKQ427" s="50"/>
      <c r="DKR427" s="50"/>
      <c r="DKS427" s="50"/>
      <c r="DKT427" s="50"/>
      <c r="DKU427" s="50"/>
      <c r="DKV427" s="50"/>
      <c r="DKW427" s="50"/>
      <c r="DKX427" s="50"/>
      <c r="DKY427" s="50"/>
      <c r="DKZ427" s="50"/>
      <c r="DLA427" s="50"/>
      <c r="DLB427" s="50"/>
      <c r="DLC427" s="50"/>
      <c r="DLD427" s="50"/>
      <c r="DLE427" s="50"/>
      <c r="DLF427" s="50"/>
      <c r="DLG427" s="50"/>
      <c r="DLH427" s="50"/>
      <c r="DLI427" s="50"/>
      <c r="DLJ427" s="50"/>
      <c r="DLK427" s="50"/>
      <c r="DLL427" s="50"/>
      <c r="DLM427" s="50"/>
      <c r="DLN427" s="50"/>
      <c r="DLO427" s="50"/>
      <c r="DLP427" s="50"/>
      <c r="DLQ427" s="50"/>
      <c r="DLR427" s="50"/>
      <c r="DLS427" s="50"/>
      <c r="DLT427" s="50"/>
      <c r="DLU427" s="50"/>
      <c r="DLV427" s="50"/>
      <c r="DLW427" s="50"/>
      <c r="DLX427" s="50"/>
      <c r="DLY427" s="50"/>
      <c r="DLZ427" s="50"/>
      <c r="DMA427" s="50"/>
      <c r="DMB427" s="50"/>
      <c r="DMC427" s="50"/>
      <c r="DMD427" s="50"/>
      <c r="DME427" s="50"/>
      <c r="DMF427" s="50"/>
      <c r="DMG427" s="50"/>
      <c r="DMH427" s="50"/>
      <c r="DMI427" s="50"/>
      <c r="DMJ427" s="50"/>
      <c r="DMK427" s="50"/>
      <c r="DML427" s="50"/>
      <c r="DMM427" s="50"/>
      <c r="DMN427" s="50"/>
      <c r="DMO427" s="50"/>
      <c r="DMP427" s="50"/>
      <c r="DMQ427" s="50"/>
      <c r="DMR427" s="50"/>
      <c r="DMS427" s="50"/>
      <c r="DMT427" s="50"/>
      <c r="DMU427" s="50"/>
      <c r="DMV427" s="50"/>
      <c r="DMW427" s="50"/>
      <c r="DMX427" s="50"/>
      <c r="DMY427" s="50"/>
      <c r="DMZ427" s="50"/>
      <c r="DNA427" s="50"/>
      <c r="DNB427" s="50"/>
      <c r="DNC427" s="50"/>
      <c r="DND427" s="50"/>
      <c r="DNF427" s="50"/>
      <c r="DNH427" s="50"/>
      <c r="DNI427" s="50"/>
      <c r="DNJ427" s="50"/>
      <c r="DNK427" s="50"/>
      <c r="DNL427" s="50"/>
      <c r="DNM427" s="50"/>
      <c r="DNN427" s="50"/>
      <c r="DNO427" s="50"/>
      <c r="DNT427" s="50"/>
      <c r="DNU427" s="50"/>
      <c r="DNV427" s="50"/>
      <c r="DNW427" s="50"/>
      <c r="DNX427" s="50"/>
      <c r="DNY427" s="50"/>
      <c r="DNZ427" s="50"/>
      <c r="DOA427" s="50"/>
      <c r="DOB427" s="50"/>
      <c r="DOC427" s="50"/>
      <c r="DOD427" s="50"/>
      <c r="DOE427" s="50"/>
      <c r="DOF427" s="50"/>
      <c r="DOG427" s="50"/>
      <c r="DOH427" s="50"/>
      <c r="DOI427" s="50"/>
      <c r="DOJ427" s="50"/>
      <c r="DOK427" s="50"/>
      <c r="DOL427" s="50"/>
      <c r="DOM427" s="50"/>
      <c r="DON427" s="50"/>
      <c r="DOO427" s="50"/>
      <c r="DOP427" s="50"/>
      <c r="DOQ427" s="50"/>
      <c r="DOR427" s="50"/>
      <c r="DOS427" s="50"/>
      <c r="DOT427" s="50"/>
      <c r="DOU427" s="50"/>
      <c r="DOV427" s="50"/>
      <c r="DOW427" s="50"/>
      <c r="DOX427" s="50"/>
      <c r="DOY427" s="50"/>
      <c r="DOZ427" s="50"/>
      <c r="DPA427" s="50"/>
      <c r="DPB427" s="50"/>
      <c r="DPC427" s="50"/>
      <c r="DPD427" s="50"/>
      <c r="DPE427" s="50"/>
      <c r="DPF427" s="50"/>
      <c r="DPG427" s="50"/>
      <c r="DPH427" s="50"/>
      <c r="DPI427" s="50"/>
      <c r="DPJ427" s="50"/>
      <c r="DPK427" s="50"/>
      <c r="DPL427" s="50"/>
      <c r="DPM427" s="50"/>
      <c r="DPN427" s="50"/>
      <c r="DPO427" s="50"/>
      <c r="DPP427" s="50"/>
      <c r="DPQ427" s="50"/>
      <c r="DPR427" s="50"/>
      <c r="DPS427" s="50"/>
      <c r="DPT427" s="50"/>
      <c r="DPU427" s="50"/>
      <c r="DPV427" s="50"/>
      <c r="DPW427" s="50"/>
      <c r="DPX427" s="50"/>
      <c r="DPY427" s="50"/>
      <c r="DPZ427" s="50"/>
      <c r="DQA427" s="50"/>
      <c r="DQB427" s="50"/>
      <c r="DQC427" s="50"/>
      <c r="DQD427" s="50"/>
      <c r="DQE427" s="50"/>
      <c r="DQF427" s="50"/>
      <c r="DQG427" s="50"/>
      <c r="DQH427" s="50"/>
      <c r="DQI427" s="50"/>
      <c r="DQJ427" s="50"/>
      <c r="DQK427" s="50"/>
      <c r="DQL427" s="50"/>
      <c r="DQM427" s="50"/>
      <c r="DQN427" s="50"/>
      <c r="DQO427" s="50"/>
      <c r="DQP427" s="50"/>
      <c r="DQQ427" s="50"/>
      <c r="DQR427" s="50"/>
      <c r="DQS427" s="50"/>
      <c r="DQT427" s="50"/>
      <c r="DQU427" s="50"/>
      <c r="DQV427" s="50"/>
      <c r="DQW427" s="50"/>
      <c r="DQX427" s="50"/>
      <c r="DQY427" s="50"/>
      <c r="DQZ427" s="50"/>
      <c r="DRA427" s="50"/>
      <c r="DRB427" s="50"/>
      <c r="DRC427" s="50"/>
      <c r="DRD427" s="50"/>
      <c r="DRE427" s="50"/>
      <c r="DRF427" s="50"/>
      <c r="DRG427" s="50"/>
      <c r="DRH427" s="50"/>
      <c r="DRI427" s="50"/>
      <c r="DRJ427" s="50"/>
      <c r="DRK427" s="50"/>
      <c r="DRL427" s="50"/>
      <c r="DRM427" s="50"/>
      <c r="DRN427" s="50"/>
      <c r="DRO427" s="50"/>
      <c r="DRP427" s="50"/>
      <c r="DRQ427" s="50"/>
      <c r="DRR427" s="50"/>
      <c r="DRS427" s="50"/>
      <c r="DRT427" s="50"/>
      <c r="DRU427" s="50"/>
      <c r="DRV427" s="50"/>
      <c r="DRW427" s="50"/>
      <c r="DRX427" s="50"/>
      <c r="DRY427" s="50"/>
      <c r="DRZ427" s="50"/>
      <c r="DSA427" s="50"/>
      <c r="DSB427" s="50"/>
      <c r="DSC427" s="50"/>
      <c r="DSD427" s="50"/>
      <c r="DSE427" s="50"/>
      <c r="DSF427" s="50"/>
      <c r="DSG427" s="50"/>
      <c r="DSH427" s="50"/>
      <c r="DSI427" s="50"/>
      <c r="DSJ427" s="50"/>
      <c r="DSK427" s="50"/>
      <c r="DSL427" s="50"/>
      <c r="DSM427" s="50"/>
      <c r="DSN427" s="50"/>
      <c r="DSO427" s="50"/>
      <c r="DSP427" s="50"/>
      <c r="DSQ427" s="50"/>
      <c r="DSR427" s="50"/>
      <c r="DSS427" s="50"/>
      <c r="DST427" s="50"/>
      <c r="DSU427" s="50"/>
      <c r="DSV427" s="50"/>
      <c r="DSW427" s="50"/>
      <c r="DSX427" s="50"/>
      <c r="DSY427" s="50"/>
      <c r="DSZ427" s="50"/>
      <c r="DTA427" s="50"/>
      <c r="DTB427" s="50"/>
      <c r="DTC427" s="50"/>
      <c r="DTD427" s="50"/>
      <c r="DTE427" s="50"/>
      <c r="DTF427" s="50"/>
      <c r="DTG427" s="50"/>
      <c r="DTH427" s="50"/>
      <c r="DTI427" s="50"/>
      <c r="DTJ427" s="50"/>
      <c r="DTK427" s="50"/>
      <c r="DTL427" s="50"/>
      <c r="DTM427" s="50"/>
      <c r="DTN427" s="50"/>
      <c r="DTO427" s="50"/>
      <c r="DTP427" s="50"/>
      <c r="DTQ427" s="50"/>
      <c r="DTR427" s="50"/>
      <c r="DTS427" s="50"/>
      <c r="DTT427" s="50"/>
      <c r="DTU427" s="50"/>
      <c r="DTV427" s="50"/>
      <c r="DTW427" s="50"/>
      <c r="DTX427" s="50"/>
      <c r="DTY427" s="50"/>
      <c r="DTZ427" s="50"/>
      <c r="DUA427" s="50"/>
      <c r="DUB427" s="50"/>
      <c r="DUC427" s="50"/>
      <c r="DUD427" s="50"/>
      <c r="DUE427" s="50"/>
      <c r="DUF427" s="50"/>
      <c r="DUG427" s="50"/>
      <c r="DUH427" s="50"/>
      <c r="DUI427" s="50"/>
      <c r="DUJ427" s="50"/>
      <c r="DUK427" s="50"/>
      <c r="DUL427" s="50"/>
      <c r="DUM427" s="50"/>
      <c r="DUN427" s="50"/>
      <c r="DUO427" s="50"/>
      <c r="DUP427" s="50"/>
      <c r="DUQ427" s="50"/>
      <c r="DUR427" s="50"/>
      <c r="DUS427" s="50"/>
      <c r="DUT427" s="50"/>
      <c r="DUU427" s="50"/>
      <c r="DUV427" s="50"/>
      <c r="DUW427" s="50"/>
      <c r="DUX427" s="50"/>
      <c r="DUY427" s="50"/>
      <c r="DUZ427" s="50"/>
      <c r="DVA427" s="50"/>
      <c r="DVB427" s="50"/>
      <c r="DVC427" s="50"/>
      <c r="DVD427" s="50"/>
      <c r="DVE427" s="50"/>
      <c r="DVF427" s="50"/>
      <c r="DVG427" s="50"/>
      <c r="DVH427" s="50"/>
      <c r="DVI427" s="50"/>
      <c r="DVJ427" s="50"/>
      <c r="DVK427" s="50"/>
      <c r="DVL427" s="50"/>
      <c r="DVM427" s="50"/>
      <c r="DVN427" s="50"/>
      <c r="DVO427" s="50"/>
      <c r="DVP427" s="50"/>
      <c r="DVQ427" s="50"/>
      <c r="DVR427" s="50"/>
      <c r="DVS427" s="50"/>
      <c r="DVT427" s="50"/>
      <c r="DVU427" s="50"/>
      <c r="DVV427" s="50"/>
      <c r="DVW427" s="50"/>
      <c r="DVX427" s="50"/>
      <c r="DVY427" s="50"/>
      <c r="DVZ427" s="50"/>
      <c r="DWA427" s="50"/>
      <c r="DWB427" s="50"/>
      <c r="DWC427" s="50"/>
      <c r="DWD427" s="50"/>
      <c r="DWE427" s="50"/>
      <c r="DWF427" s="50"/>
      <c r="DWG427" s="50"/>
      <c r="DWH427" s="50"/>
      <c r="DWI427" s="50"/>
      <c r="DWJ427" s="50"/>
      <c r="DWK427" s="50"/>
      <c r="DWL427" s="50"/>
      <c r="DWM427" s="50"/>
      <c r="DWN427" s="50"/>
      <c r="DWO427" s="50"/>
      <c r="DWP427" s="50"/>
      <c r="DWQ427" s="50"/>
      <c r="DWR427" s="50"/>
      <c r="DWS427" s="50"/>
      <c r="DWT427" s="50"/>
      <c r="DWU427" s="50"/>
      <c r="DWV427" s="50"/>
      <c r="DWW427" s="50"/>
      <c r="DWX427" s="50"/>
      <c r="DWY427" s="50"/>
      <c r="DWZ427" s="50"/>
      <c r="DXB427" s="50"/>
      <c r="DXD427" s="50"/>
      <c r="DXE427" s="50"/>
      <c r="DXF427" s="50"/>
      <c r="DXG427" s="50"/>
      <c r="DXH427" s="50"/>
      <c r="DXI427" s="50"/>
      <c r="DXJ427" s="50"/>
      <c r="DXK427" s="50"/>
      <c r="DXP427" s="50"/>
      <c r="DXQ427" s="50"/>
      <c r="DXR427" s="50"/>
      <c r="DXS427" s="50"/>
      <c r="DXT427" s="50"/>
      <c r="DXU427" s="50"/>
      <c r="DXV427" s="50"/>
      <c r="DXW427" s="50"/>
      <c r="DXX427" s="50"/>
      <c r="DXY427" s="50"/>
      <c r="DXZ427" s="50"/>
      <c r="DYA427" s="50"/>
      <c r="DYB427" s="50"/>
      <c r="DYC427" s="50"/>
      <c r="DYD427" s="50"/>
      <c r="DYE427" s="50"/>
      <c r="DYF427" s="50"/>
      <c r="DYG427" s="50"/>
      <c r="DYH427" s="50"/>
      <c r="DYI427" s="50"/>
      <c r="DYJ427" s="50"/>
      <c r="DYK427" s="50"/>
      <c r="DYL427" s="50"/>
      <c r="DYM427" s="50"/>
      <c r="DYN427" s="50"/>
      <c r="DYO427" s="50"/>
      <c r="DYP427" s="50"/>
      <c r="DYQ427" s="50"/>
      <c r="DYR427" s="50"/>
      <c r="DYS427" s="50"/>
      <c r="DYT427" s="50"/>
      <c r="DYU427" s="50"/>
      <c r="DYV427" s="50"/>
      <c r="DYW427" s="50"/>
      <c r="DYX427" s="50"/>
      <c r="DYY427" s="50"/>
      <c r="DYZ427" s="50"/>
      <c r="DZA427" s="50"/>
      <c r="DZB427" s="50"/>
      <c r="DZC427" s="50"/>
      <c r="DZD427" s="50"/>
      <c r="DZE427" s="50"/>
      <c r="DZF427" s="50"/>
      <c r="DZG427" s="50"/>
      <c r="DZH427" s="50"/>
      <c r="DZI427" s="50"/>
      <c r="DZJ427" s="50"/>
      <c r="DZK427" s="50"/>
      <c r="DZL427" s="50"/>
      <c r="DZM427" s="50"/>
      <c r="DZN427" s="50"/>
      <c r="DZO427" s="50"/>
      <c r="DZP427" s="50"/>
      <c r="DZQ427" s="50"/>
      <c r="DZR427" s="50"/>
      <c r="DZS427" s="50"/>
      <c r="DZT427" s="50"/>
      <c r="DZU427" s="50"/>
      <c r="DZV427" s="50"/>
      <c r="DZW427" s="50"/>
      <c r="DZX427" s="50"/>
      <c r="DZY427" s="50"/>
      <c r="DZZ427" s="50"/>
      <c r="EAA427" s="50"/>
      <c r="EAB427" s="50"/>
      <c r="EAC427" s="50"/>
      <c r="EAD427" s="50"/>
      <c r="EAE427" s="50"/>
      <c r="EAF427" s="50"/>
      <c r="EAG427" s="50"/>
      <c r="EAH427" s="50"/>
      <c r="EAI427" s="50"/>
      <c r="EAJ427" s="50"/>
      <c r="EAK427" s="50"/>
      <c r="EAL427" s="50"/>
      <c r="EAM427" s="50"/>
      <c r="EAN427" s="50"/>
      <c r="EAO427" s="50"/>
      <c r="EAP427" s="50"/>
      <c r="EAQ427" s="50"/>
      <c r="EAR427" s="50"/>
      <c r="EAS427" s="50"/>
      <c r="EAT427" s="50"/>
      <c r="EAU427" s="50"/>
      <c r="EAV427" s="50"/>
      <c r="EAW427" s="50"/>
      <c r="EAX427" s="50"/>
      <c r="EAY427" s="50"/>
      <c r="EAZ427" s="50"/>
      <c r="EBA427" s="50"/>
      <c r="EBB427" s="50"/>
      <c r="EBC427" s="50"/>
      <c r="EBD427" s="50"/>
      <c r="EBE427" s="50"/>
      <c r="EBF427" s="50"/>
      <c r="EBG427" s="50"/>
      <c r="EBH427" s="50"/>
      <c r="EBI427" s="50"/>
      <c r="EBJ427" s="50"/>
      <c r="EBK427" s="50"/>
      <c r="EBL427" s="50"/>
      <c r="EBM427" s="50"/>
      <c r="EBN427" s="50"/>
      <c r="EBO427" s="50"/>
      <c r="EBP427" s="50"/>
      <c r="EBQ427" s="50"/>
      <c r="EBR427" s="50"/>
      <c r="EBS427" s="50"/>
      <c r="EBT427" s="50"/>
      <c r="EBU427" s="50"/>
      <c r="EBV427" s="50"/>
      <c r="EBW427" s="50"/>
      <c r="EBX427" s="50"/>
      <c r="EBY427" s="50"/>
      <c r="EBZ427" s="50"/>
      <c r="ECA427" s="50"/>
      <c r="ECB427" s="50"/>
      <c r="ECC427" s="50"/>
      <c r="ECD427" s="50"/>
      <c r="ECE427" s="50"/>
      <c r="ECF427" s="50"/>
      <c r="ECG427" s="50"/>
      <c r="ECH427" s="50"/>
      <c r="ECI427" s="50"/>
      <c r="ECJ427" s="50"/>
      <c r="ECK427" s="50"/>
      <c r="ECL427" s="50"/>
      <c r="ECM427" s="50"/>
      <c r="ECN427" s="50"/>
      <c r="ECO427" s="50"/>
      <c r="ECP427" s="50"/>
      <c r="ECQ427" s="50"/>
      <c r="ECR427" s="50"/>
      <c r="ECS427" s="50"/>
      <c r="ECT427" s="50"/>
      <c r="ECU427" s="50"/>
      <c r="ECV427" s="50"/>
      <c r="ECW427" s="50"/>
      <c r="ECX427" s="50"/>
      <c r="ECY427" s="50"/>
      <c r="ECZ427" s="50"/>
      <c r="EDA427" s="50"/>
      <c r="EDB427" s="50"/>
      <c r="EDC427" s="50"/>
      <c r="EDD427" s="50"/>
      <c r="EDE427" s="50"/>
      <c r="EDF427" s="50"/>
      <c r="EDG427" s="50"/>
      <c r="EDH427" s="50"/>
      <c r="EDI427" s="50"/>
      <c r="EDJ427" s="50"/>
      <c r="EDK427" s="50"/>
      <c r="EDL427" s="50"/>
      <c r="EDM427" s="50"/>
      <c r="EDN427" s="50"/>
      <c r="EDO427" s="50"/>
      <c r="EDP427" s="50"/>
      <c r="EDQ427" s="50"/>
      <c r="EDR427" s="50"/>
      <c r="EDS427" s="50"/>
      <c r="EDT427" s="50"/>
      <c r="EDU427" s="50"/>
      <c r="EDV427" s="50"/>
      <c r="EDW427" s="50"/>
      <c r="EDX427" s="50"/>
      <c r="EDY427" s="50"/>
      <c r="EDZ427" s="50"/>
      <c r="EEA427" s="50"/>
      <c r="EEB427" s="50"/>
      <c r="EEC427" s="50"/>
      <c r="EED427" s="50"/>
      <c r="EEE427" s="50"/>
      <c r="EEF427" s="50"/>
      <c r="EEG427" s="50"/>
      <c r="EEH427" s="50"/>
      <c r="EEI427" s="50"/>
      <c r="EEJ427" s="50"/>
      <c r="EEK427" s="50"/>
      <c r="EEL427" s="50"/>
      <c r="EEM427" s="50"/>
      <c r="EEN427" s="50"/>
      <c r="EEO427" s="50"/>
      <c r="EEP427" s="50"/>
      <c r="EEQ427" s="50"/>
      <c r="EER427" s="50"/>
      <c r="EES427" s="50"/>
      <c r="EET427" s="50"/>
      <c r="EEU427" s="50"/>
      <c r="EEV427" s="50"/>
      <c r="EEW427" s="50"/>
      <c r="EEX427" s="50"/>
      <c r="EEY427" s="50"/>
      <c r="EEZ427" s="50"/>
      <c r="EFA427" s="50"/>
      <c r="EFB427" s="50"/>
      <c r="EFC427" s="50"/>
      <c r="EFD427" s="50"/>
      <c r="EFE427" s="50"/>
      <c r="EFF427" s="50"/>
      <c r="EFG427" s="50"/>
      <c r="EFH427" s="50"/>
      <c r="EFI427" s="50"/>
      <c r="EFJ427" s="50"/>
      <c r="EFK427" s="50"/>
      <c r="EFL427" s="50"/>
      <c r="EFM427" s="50"/>
      <c r="EFN427" s="50"/>
      <c r="EFO427" s="50"/>
      <c r="EFP427" s="50"/>
      <c r="EFQ427" s="50"/>
      <c r="EFR427" s="50"/>
      <c r="EFS427" s="50"/>
      <c r="EFT427" s="50"/>
      <c r="EFU427" s="50"/>
      <c r="EFV427" s="50"/>
      <c r="EFW427" s="50"/>
      <c r="EFX427" s="50"/>
      <c r="EFY427" s="50"/>
      <c r="EFZ427" s="50"/>
      <c r="EGA427" s="50"/>
      <c r="EGB427" s="50"/>
      <c r="EGC427" s="50"/>
      <c r="EGD427" s="50"/>
      <c r="EGE427" s="50"/>
      <c r="EGF427" s="50"/>
      <c r="EGG427" s="50"/>
      <c r="EGH427" s="50"/>
      <c r="EGI427" s="50"/>
      <c r="EGJ427" s="50"/>
      <c r="EGK427" s="50"/>
      <c r="EGL427" s="50"/>
      <c r="EGM427" s="50"/>
      <c r="EGN427" s="50"/>
      <c r="EGO427" s="50"/>
      <c r="EGP427" s="50"/>
      <c r="EGQ427" s="50"/>
      <c r="EGR427" s="50"/>
      <c r="EGS427" s="50"/>
      <c r="EGT427" s="50"/>
      <c r="EGU427" s="50"/>
      <c r="EGV427" s="50"/>
      <c r="EGX427" s="50"/>
      <c r="EGZ427" s="50"/>
      <c r="EHA427" s="50"/>
      <c r="EHB427" s="50"/>
      <c r="EHC427" s="50"/>
      <c r="EHD427" s="50"/>
      <c r="EHE427" s="50"/>
      <c r="EHF427" s="50"/>
      <c r="EHG427" s="50"/>
      <c r="EHL427" s="50"/>
      <c r="EHM427" s="50"/>
      <c r="EHN427" s="50"/>
      <c r="EHO427" s="50"/>
      <c r="EHP427" s="50"/>
      <c r="EHQ427" s="50"/>
      <c r="EHR427" s="50"/>
      <c r="EHS427" s="50"/>
      <c r="EHT427" s="50"/>
      <c r="EHU427" s="50"/>
      <c r="EHV427" s="50"/>
      <c r="EHW427" s="50"/>
      <c r="EHX427" s="50"/>
      <c r="EHY427" s="50"/>
      <c r="EHZ427" s="50"/>
      <c r="EIA427" s="50"/>
      <c r="EIB427" s="50"/>
      <c r="EIC427" s="50"/>
      <c r="EID427" s="50"/>
      <c r="EIE427" s="50"/>
      <c r="EIF427" s="50"/>
      <c r="EIG427" s="50"/>
      <c r="EIH427" s="50"/>
      <c r="EII427" s="50"/>
      <c r="EIJ427" s="50"/>
      <c r="EIK427" s="50"/>
      <c r="EIL427" s="50"/>
      <c r="EIM427" s="50"/>
      <c r="EIN427" s="50"/>
      <c r="EIO427" s="50"/>
      <c r="EIP427" s="50"/>
      <c r="EIQ427" s="50"/>
      <c r="EIR427" s="50"/>
      <c r="EIS427" s="50"/>
      <c r="EIT427" s="50"/>
      <c r="EIU427" s="50"/>
      <c r="EIV427" s="50"/>
      <c r="EIW427" s="50"/>
      <c r="EIX427" s="50"/>
      <c r="EIY427" s="50"/>
      <c r="EIZ427" s="50"/>
      <c r="EJA427" s="50"/>
      <c r="EJB427" s="50"/>
      <c r="EJC427" s="50"/>
      <c r="EJD427" s="50"/>
      <c r="EJE427" s="50"/>
      <c r="EJF427" s="50"/>
      <c r="EJG427" s="50"/>
      <c r="EJH427" s="50"/>
      <c r="EJI427" s="50"/>
      <c r="EJJ427" s="50"/>
      <c r="EJK427" s="50"/>
      <c r="EJL427" s="50"/>
      <c r="EJM427" s="50"/>
      <c r="EJN427" s="50"/>
      <c r="EJO427" s="50"/>
      <c r="EJP427" s="50"/>
      <c r="EJQ427" s="50"/>
      <c r="EJR427" s="50"/>
      <c r="EJS427" s="50"/>
      <c r="EJT427" s="50"/>
      <c r="EJU427" s="50"/>
      <c r="EJV427" s="50"/>
      <c r="EJW427" s="50"/>
      <c r="EJX427" s="50"/>
      <c r="EJY427" s="50"/>
      <c r="EJZ427" s="50"/>
      <c r="EKA427" s="50"/>
      <c r="EKB427" s="50"/>
      <c r="EKC427" s="50"/>
      <c r="EKD427" s="50"/>
      <c r="EKE427" s="50"/>
      <c r="EKF427" s="50"/>
      <c r="EKG427" s="50"/>
      <c r="EKH427" s="50"/>
      <c r="EKI427" s="50"/>
      <c r="EKJ427" s="50"/>
      <c r="EKK427" s="50"/>
      <c r="EKL427" s="50"/>
      <c r="EKM427" s="50"/>
      <c r="EKN427" s="50"/>
      <c r="EKO427" s="50"/>
      <c r="EKP427" s="50"/>
      <c r="EKQ427" s="50"/>
      <c r="EKR427" s="50"/>
      <c r="EKS427" s="50"/>
      <c r="EKT427" s="50"/>
      <c r="EKU427" s="50"/>
      <c r="EKV427" s="50"/>
      <c r="EKW427" s="50"/>
      <c r="EKX427" s="50"/>
      <c r="EKY427" s="50"/>
      <c r="EKZ427" s="50"/>
      <c r="ELA427" s="50"/>
      <c r="ELB427" s="50"/>
      <c r="ELC427" s="50"/>
      <c r="ELD427" s="50"/>
      <c r="ELE427" s="50"/>
      <c r="ELF427" s="50"/>
      <c r="ELG427" s="50"/>
      <c r="ELH427" s="50"/>
      <c r="ELI427" s="50"/>
      <c r="ELJ427" s="50"/>
      <c r="ELK427" s="50"/>
      <c r="ELL427" s="50"/>
      <c r="ELM427" s="50"/>
      <c r="ELN427" s="50"/>
      <c r="ELO427" s="50"/>
      <c r="ELP427" s="50"/>
      <c r="ELQ427" s="50"/>
      <c r="ELR427" s="50"/>
      <c r="ELS427" s="50"/>
      <c r="ELT427" s="50"/>
      <c r="ELU427" s="50"/>
      <c r="ELV427" s="50"/>
      <c r="ELW427" s="50"/>
      <c r="ELX427" s="50"/>
      <c r="ELY427" s="50"/>
      <c r="ELZ427" s="50"/>
      <c r="EMA427" s="50"/>
      <c r="EMB427" s="50"/>
      <c r="EMC427" s="50"/>
      <c r="EMD427" s="50"/>
      <c r="EME427" s="50"/>
      <c r="EMF427" s="50"/>
      <c r="EMG427" s="50"/>
      <c r="EMH427" s="50"/>
      <c r="EMI427" s="50"/>
      <c r="EMJ427" s="50"/>
      <c r="EMK427" s="50"/>
      <c r="EML427" s="50"/>
      <c r="EMM427" s="50"/>
      <c r="EMN427" s="50"/>
      <c r="EMO427" s="50"/>
      <c r="EMP427" s="50"/>
      <c r="EMQ427" s="50"/>
      <c r="EMR427" s="50"/>
      <c r="EMS427" s="50"/>
      <c r="EMT427" s="50"/>
      <c r="EMU427" s="50"/>
      <c r="EMV427" s="50"/>
      <c r="EMW427" s="50"/>
      <c r="EMX427" s="50"/>
      <c r="EMY427" s="50"/>
      <c r="EMZ427" s="50"/>
      <c r="ENA427" s="50"/>
      <c r="ENB427" s="50"/>
      <c r="ENC427" s="50"/>
      <c r="END427" s="50"/>
      <c r="ENE427" s="50"/>
      <c r="ENF427" s="50"/>
      <c r="ENG427" s="50"/>
      <c r="ENH427" s="50"/>
      <c r="ENI427" s="50"/>
      <c r="ENJ427" s="50"/>
      <c r="ENK427" s="50"/>
      <c r="ENL427" s="50"/>
      <c r="ENM427" s="50"/>
      <c r="ENN427" s="50"/>
      <c r="ENO427" s="50"/>
      <c r="ENP427" s="50"/>
      <c r="ENQ427" s="50"/>
      <c r="ENR427" s="50"/>
      <c r="ENS427" s="50"/>
      <c r="ENT427" s="50"/>
      <c r="ENU427" s="50"/>
      <c r="ENV427" s="50"/>
      <c r="ENW427" s="50"/>
      <c r="ENX427" s="50"/>
      <c r="ENY427" s="50"/>
      <c r="ENZ427" s="50"/>
      <c r="EOA427" s="50"/>
      <c r="EOB427" s="50"/>
      <c r="EOC427" s="50"/>
      <c r="EOD427" s="50"/>
      <c r="EOE427" s="50"/>
      <c r="EOF427" s="50"/>
      <c r="EOG427" s="50"/>
      <c r="EOH427" s="50"/>
      <c r="EOI427" s="50"/>
      <c r="EOJ427" s="50"/>
      <c r="EOK427" s="50"/>
      <c r="EOL427" s="50"/>
      <c r="EOM427" s="50"/>
      <c r="EON427" s="50"/>
      <c r="EOO427" s="50"/>
      <c r="EOP427" s="50"/>
      <c r="EOQ427" s="50"/>
      <c r="EOR427" s="50"/>
      <c r="EOS427" s="50"/>
      <c r="EOT427" s="50"/>
      <c r="EOU427" s="50"/>
      <c r="EOV427" s="50"/>
      <c r="EOW427" s="50"/>
      <c r="EOX427" s="50"/>
      <c r="EOY427" s="50"/>
      <c r="EOZ427" s="50"/>
      <c r="EPA427" s="50"/>
      <c r="EPB427" s="50"/>
      <c r="EPC427" s="50"/>
      <c r="EPD427" s="50"/>
      <c r="EPE427" s="50"/>
      <c r="EPF427" s="50"/>
      <c r="EPG427" s="50"/>
      <c r="EPH427" s="50"/>
      <c r="EPI427" s="50"/>
      <c r="EPJ427" s="50"/>
      <c r="EPK427" s="50"/>
      <c r="EPL427" s="50"/>
      <c r="EPM427" s="50"/>
      <c r="EPN427" s="50"/>
      <c r="EPO427" s="50"/>
      <c r="EPP427" s="50"/>
      <c r="EPQ427" s="50"/>
      <c r="EPR427" s="50"/>
      <c r="EPS427" s="50"/>
      <c r="EPT427" s="50"/>
      <c r="EPU427" s="50"/>
      <c r="EPV427" s="50"/>
      <c r="EPW427" s="50"/>
      <c r="EPX427" s="50"/>
      <c r="EPY427" s="50"/>
      <c r="EPZ427" s="50"/>
      <c r="EQA427" s="50"/>
      <c r="EQB427" s="50"/>
      <c r="EQC427" s="50"/>
      <c r="EQD427" s="50"/>
      <c r="EQE427" s="50"/>
      <c r="EQF427" s="50"/>
      <c r="EQG427" s="50"/>
      <c r="EQH427" s="50"/>
      <c r="EQI427" s="50"/>
      <c r="EQJ427" s="50"/>
      <c r="EQK427" s="50"/>
      <c r="EQL427" s="50"/>
      <c r="EQM427" s="50"/>
      <c r="EQN427" s="50"/>
      <c r="EQO427" s="50"/>
      <c r="EQP427" s="50"/>
      <c r="EQQ427" s="50"/>
      <c r="EQR427" s="50"/>
      <c r="EQT427" s="50"/>
      <c r="EQV427" s="50"/>
      <c r="EQW427" s="50"/>
      <c r="EQX427" s="50"/>
      <c r="EQY427" s="50"/>
      <c r="EQZ427" s="50"/>
      <c r="ERA427" s="50"/>
      <c r="ERB427" s="50"/>
      <c r="ERC427" s="50"/>
      <c r="ERH427" s="50"/>
      <c r="ERI427" s="50"/>
      <c r="ERJ427" s="50"/>
      <c r="ERK427" s="50"/>
      <c r="ERL427" s="50"/>
      <c r="ERM427" s="50"/>
      <c r="ERN427" s="50"/>
      <c r="ERO427" s="50"/>
      <c r="ERP427" s="50"/>
      <c r="ERQ427" s="50"/>
      <c r="ERR427" s="50"/>
      <c r="ERS427" s="50"/>
      <c r="ERT427" s="50"/>
      <c r="ERU427" s="50"/>
      <c r="ERV427" s="50"/>
      <c r="ERW427" s="50"/>
      <c r="ERX427" s="50"/>
      <c r="ERY427" s="50"/>
      <c r="ERZ427" s="50"/>
      <c r="ESA427" s="50"/>
      <c r="ESB427" s="50"/>
      <c r="ESC427" s="50"/>
      <c r="ESD427" s="50"/>
      <c r="ESE427" s="50"/>
      <c r="ESF427" s="50"/>
      <c r="ESG427" s="50"/>
      <c r="ESH427" s="50"/>
      <c r="ESI427" s="50"/>
      <c r="ESJ427" s="50"/>
      <c r="ESK427" s="50"/>
      <c r="ESL427" s="50"/>
      <c r="ESM427" s="50"/>
      <c r="ESN427" s="50"/>
      <c r="ESO427" s="50"/>
      <c r="ESP427" s="50"/>
      <c r="ESQ427" s="50"/>
      <c r="ESR427" s="50"/>
      <c r="ESS427" s="50"/>
      <c r="EST427" s="50"/>
      <c r="ESU427" s="50"/>
      <c r="ESV427" s="50"/>
      <c r="ESW427" s="50"/>
      <c r="ESX427" s="50"/>
      <c r="ESY427" s="50"/>
      <c r="ESZ427" s="50"/>
      <c r="ETA427" s="50"/>
      <c r="ETB427" s="50"/>
      <c r="ETC427" s="50"/>
      <c r="ETD427" s="50"/>
      <c r="ETE427" s="50"/>
      <c r="ETF427" s="50"/>
      <c r="ETG427" s="50"/>
      <c r="ETH427" s="50"/>
      <c r="ETI427" s="50"/>
      <c r="ETJ427" s="50"/>
      <c r="ETK427" s="50"/>
      <c r="ETL427" s="50"/>
      <c r="ETM427" s="50"/>
      <c r="ETN427" s="50"/>
      <c r="ETO427" s="50"/>
      <c r="ETP427" s="50"/>
      <c r="ETQ427" s="50"/>
      <c r="ETR427" s="50"/>
      <c r="ETS427" s="50"/>
      <c r="ETT427" s="50"/>
      <c r="ETU427" s="50"/>
      <c r="ETV427" s="50"/>
      <c r="ETW427" s="50"/>
      <c r="ETX427" s="50"/>
      <c r="ETY427" s="50"/>
      <c r="ETZ427" s="50"/>
      <c r="EUA427" s="50"/>
      <c r="EUB427" s="50"/>
      <c r="EUC427" s="50"/>
      <c r="EUD427" s="50"/>
      <c r="EUE427" s="50"/>
      <c r="EUF427" s="50"/>
      <c r="EUG427" s="50"/>
      <c r="EUH427" s="50"/>
      <c r="EUI427" s="50"/>
      <c r="EUJ427" s="50"/>
      <c r="EUK427" s="50"/>
      <c r="EUL427" s="50"/>
      <c r="EUM427" s="50"/>
      <c r="EUN427" s="50"/>
      <c r="EUO427" s="50"/>
      <c r="EUP427" s="50"/>
      <c r="EUQ427" s="50"/>
      <c r="EUR427" s="50"/>
      <c r="EUS427" s="50"/>
      <c r="EUT427" s="50"/>
      <c r="EUU427" s="50"/>
      <c r="EUV427" s="50"/>
      <c r="EUW427" s="50"/>
      <c r="EUX427" s="50"/>
      <c r="EUY427" s="50"/>
      <c r="EUZ427" s="50"/>
      <c r="EVA427" s="50"/>
      <c r="EVB427" s="50"/>
      <c r="EVC427" s="50"/>
      <c r="EVD427" s="50"/>
      <c r="EVE427" s="50"/>
      <c r="EVF427" s="50"/>
      <c r="EVG427" s="50"/>
      <c r="EVH427" s="50"/>
      <c r="EVI427" s="50"/>
      <c r="EVJ427" s="50"/>
      <c r="EVK427" s="50"/>
      <c r="EVL427" s="50"/>
      <c r="EVM427" s="50"/>
      <c r="EVN427" s="50"/>
      <c r="EVO427" s="50"/>
      <c r="EVP427" s="50"/>
      <c r="EVQ427" s="50"/>
      <c r="EVR427" s="50"/>
      <c r="EVS427" s="50"/>
      <c r="EVT427" s="50"/>
      <c r="EVU427" s="50"/>
      <c r="EVV427" s="50"/>
      <c r="EVW427" s="50"/>
      <c r="EVX427" s="50"/>
      <c r="EVY427" s="50"/>
      <c r="EVZ427" s="50"/>
      <c r="EWA427" s="50"/>
      <c r="EWB427" s="50"/>
      <c r="EWC427" s="50"/>
      <c r="EWD427" s="50"/>
      <c r="EWE427" s="50"/>
      <c r="EWF427" s="50"/>
      <c r="EWG427" s="50"/>
      <c r="EWH427" s="50"/>
      <c r="EWI427" s="50"/>
      <c r="EWJ427" s="50"/>
      <c r="EWK427" s="50"/>
      <c r="EWL427" s="50"/>
      <c r="EWM427" s="50"/>
      <c r="EWN427" s="50"/>
      <c r="EWO427" s="50"/>
      <c r="EWP427" s="50"/>
      <c r="EWQ427" s="50"/>
      <c r="EWR427" s="50"/>
      <c r="EWS427" s="50"/>
      <c r="EWT427" s="50"/>
      <c r="EWU427" s="50"/>
      <c r="EWV427" s="50"/>
      <c r="EWW427" s="50"/>
      <c r="EWX427" s="50"/>
      <c r="EWY427" s="50"/>
      <c r="EWZ427" s="50"/>
      <c r="EXA427" s="50"/>
      <c r="EXB427" s="50"/>
      <c r="EXC427" s="50"/>
      <c r="EXD427" s="50"/>
      <c r="EXE427" s="50"/>
      <c r="EXF427" s="50"/>
      <c r="EXG427" s="50"/>
      <c r="EXH427" s="50"/>
      <c r="EXI427" s="50"/>
      <c r="EXJ427" s="50"/>
      <c r="EXK427" s="50"/>
      <c r="EXL427" s="50"/>
      <c r="EXM427" s="50"/>
      <c r="EXN427" s="50"/>
      <c r="EXO427" s="50"/>
      <c r="EXP427" s="50"/>
      <c r="EXQ427" s="50"/>
      <c r="EXR427" s="50"/>
      <c r="EXS427" s="50"/>
      <c r="EXT427" s="50"/>
      <c r="EXU427" s="50"/>
      <c r="EXV427" s="50"/>
      <c r="EXW427" s="50"/>
      <c r="EXX427" s="50"/>
      <c r="EXY427" s="50"/>
      <c r="EXZ427" s="50"/>
      <c r="EYA427" s="50"/>
      <c r="EYB427" s="50"/>
      <c r="EYC427" s="50"/>
      <c r="EYD427" s="50"/>
      <c r="EYE427" s="50"/>
      <c r="EYF427" s="50"/>
      <c r="EYG427" s="50"/>
      <c r="EYH427" s="50"/>
      <c r="EYI427" s="50"/>
      <c r="EYJ427" s="50"/>
      <c r="EYK427" s="50"/>
      <c r="EYL427" s="50"/>
      <c r="EYM427" s="50"/>
      <c r="EYN427" s="50"/>
      <c r="EYO427" s="50"/>
      <c r="EYP427" s="50"/>
      <c r="EYQ427" s="50"/>
      <c r="EYR427" s="50"/>
      <c r="EYS427" s="50"/>
      <c r="EYT427" s="50"/>
      <c r="EYU427" s="50"/>
      <c r="EYV427" s="50"/>
      <c r="EYW427" s="50"/>
      <c r="EYX427" s="50"/>
      <c r="EYY427" s="50"/>
      <c r="EYZ427" s="50"/>
      <c r="EZA427" s="50"/>
      <c r="EZB427" s="50"/>
      <c r="EZC427" s="50"/>
      <c r="EZD427" s="50"/>
      <c r="EZE427" s="50"/>
      <c r="EZF427" s="50"/>
      <c r="EZG427" s="50"/>
      <c r="EZH427" s="50"/>
      <c r="EZI427" s="50"/>
      <c r="EZJ427" s="50"/>
      <c r="EZK427" s="50"/>
      <c r="EZL427" s="50"/>
      <c r="EZM427" s="50"/>
      <c r="EZN427" s="50"/>
      <c r="EZO427" s="50"/>
      <c r="EZP427" s="50"/>
      <c r="EZQ427" s="50"/>
      <c r="EZR427" s="50"/>
      <c r="EZS427" s="50"/>
      <c r="EZT427" s="50"/>
      <c r="EZU427" s="50"/>
      <c r="EZV427" s="50"/>
      <c r="EZW427" s="50"/>
      <c r="EZX427" s="50"/>
      <c r="EZY427" s="50"/>
      <c r="EZZ427" s="50"/>
      <c r="FAA427" s="50"/>
      <c r="FAB427" s="50"/>
      <c r="FAC427" s="50"/>
      <c r="FAD427" s="50"/>
      <c r="FAE427" s="50"/>
      <c r="FAF427" s="50"/>
      <c r="FAG427" s="50"/>
      <c r="FAH427" s="50"/>
      <c r="FAI427" s="50"/>
      <c r="FAJ427" s="50"/>
      <c r="FAK427" s="50"/>
      <c r="FAL427" s="50"/>
      <c r="FAM427" s="50"/>
      <c r="FAN427" s="50"/>
      <c r="FAP427" s="50"/>
      <c r="FAR427" s="50"/>
      <c r="FAS427" s="50"/>
      <c r="FAT427" s="50"/>
      <c r="FAU427" s="50"/>
      <c r="FAV427" s="50"/>
      <c r="FAW427" s="50"/>
      <c r="FAX427" s="50"/>
      <c r="FAY427" s="50"/>
      <c r="FBD427" s="50"/>
      <c r="FBE427" s="50"/>
      <c r="FBF427" s="50"/>
      <c r="FBG427" s="50"/>
      <c r="FBH427" s="50"/>
      <c r="FBI427" s="50"/>
      <c r="FBJ427" s="50"/>
      <c r="FBK427" s="50"/>
      <c r="FBL427" s="50"/>
      <c r="FBM427" s="50"/>
      <c r="FBN427" s="50"/>
      <c r="FBO427" s="50"/>
      <c r="FBP427" s="50"/>
      <c r="FBQ427" s="50"/>
      <c r="FBR427" s="50"/>
      <c r="FBS427" s="50"/>
      <c r="FBT427" s="50"/>
      <c r="FBU427" s="50"/>
      <c r="FBV427" s="50"/>
      <c r="FBW427" s="50"/>
      <c r="FBX427" s="50"/>
      <c r="FBY427" s="50"/>
      <c r="FBZ427" s="50"/>
      <c r="FCA427" s="50"/>
      <c r="FCB427" s="50"/>
      <c r="FCC427" s="50"/>
      <c r="FCD427" s="50"/>
      <c r="FCE427" s="50"/>
      <c r="FCF427" s="50"/>
      <c r="FCG427" s="50"/>
      <c r="FCH427" s="50"/>
      <c r="FCI427" s="50"/>
      <c r="FCJ427" s="50"/>
      <c r="FCK427" s="50"/>
      <c r="FCL427" s="50"/>
      <c r="FCM427" s="50"/>
      <c r="FCN427" s="50"/>
      <c r="FCO427" s="50"/>
      <c r="FCP427" s="50"/>
      <c r="FCQ427" s="50"/>
      <c r="FCR427" s="50"/>
      <c r="FCS427" s="50"/>
      <c r="FCT427" s="50"/>
      <c r="FCU427" s="50"/>
      <c r="FCV427" s="50"/>
      <c r="FCW427" s="50"/>
      <c r="FCX427" s="50"/>
      <c r="FCY427" s="50"/>
      <c r="FCZ427" s="50"/>
      <c r="FDA427" s="50"/>
      <c r="FDB427" s="50"/>
      <c r="FDC427" s="50"/>
      <c r="FDD427" s="50"/>
      <c r="FDE427" s="50"/>
      <c r="FDF427" s="50"/>
      <c r="FDG427" s="50"/>
      <c r="FDH427" s="50"/>
      <c r="FDI427" s="50"/>
      <c r="FDJ427" s="50"/>
      <c r="FDK427" s="50"/>
      <c r="FDL427" s="50"/>
      <c r="FDM427" s="50"/>
      <c r="FDN427" s="50"/>
      <c r="FDO427" s="50"/>
      <c r="FDP427" s="50"/>
      <c r="FDQ427" s="50"/>
      <c r="FDR427" s="50"/>
      <c r="FDS427" s="50"/>
      <c r="FDT427" s="50"/>
      <c r="FDU427" s="50"/>
      <c r="FDV427" s="50"/>
      <c r="FDW427" s="50"/>
      <c r="FDX427" s="50"/>
      <c r="FDY427" s="50"/>
      <c r="FDZ427" s="50"/>
      <c r="FEA427" s="50"/>
      <c r="FEB427" s="50"/>
      <c r="FEC427" s="50"/>
      <c r="FED427" s="50"/>
      <c r="FEE427" s="50"/>
      <c r="FEF427" s="50"/>
      <c r="FEG427" s="50"/>
      <c r="FEH427" s="50"/>
      <c r="FEI427" s="50"/>
      <c r="FEJ427" s="50"/>
      <c r="FEK427" s="50"/>
      <c r="FEL427" s="50"/>
      <c r="FEM427" s="50"/>
      <c r="FEN427" s="50"/>
      <c r="FEO427" s="50"/>
      <c r="FEP427" s="50"/>
      <c r="FEQ427" s="50"/>
      <c r="FER427" s="50"/>
      <c r="FES427" s="50"/>
      <c r="FET427" s="50"/>
      <c r="FEU427" s="50"/>
      <c r="FEV427" s="50"/>
      <c r="FEW427" s="50"/>
      <c r="FEX427" s="50"/>
      <c r="FEY427" s="50"/>
      <c r="FEZ427" s="50"/>
      <c r="FFA427" s="50"/>
      <c r="FFB427" s="50"/>
      <c r="FFC427" s="50"/>
      <c r="FFD427" s="50"/>
      <c r="FFE427" s="50"/>
      <c r="FFF427" s="50"/>
      <c r="FFG427" s="50"/>
      <c r="FFH427" s="50"/>
      <c r="FFI427" s="50"/>
      <c r="FFJ427" s="50"/>
      <c r="FFK427" s="50"/>
      <c r="FFL427" s="50"/>
      <c r="FFM427" s="50"/>
      <c r="FFN427" s="50"/>
      <c r="FFO427" s="50"/>
      <c r="FFP427" s="50"/>
      <c r="FFQ427" s="50"/>
      <c r="FFR427" s="50"/>
      <c r="FFS427" s="50"/>
      <c r="FFT427" s="50"/>
      <c r="FFU427" s="50"/>
      <c r="FFV427" s="50"/>
      <c r="FFW427" s="50"/>
      <c r="FFX427" s="50"/>
      <c r="FFY427" s="50"/>
      <c r="FFZ427" s="50"/>
      <c r="FGA427" s="50"/>
      <c r="FGB427" s="50"/>
      <c r="FGC427" s="50"/>
      <c r="FGD427" s="50"/>
      <c r="FGE427" s="50"/>
      <c r="FGF427" s="50"/>
      <c r="FGG427" s="50"/>
      <c r="FGH427" s="50"/>
      <c r="FGI427" s="50"/>
      <c r="FGJ427" s="50"/>
      <c r="FGK427" s="50"/>
      <c r="FGL427" s="50"/>
      <c r="FGM427" s="50"/>
      <c r="FGN427" s="50"/>
      <c r="FGO427" s="50"/>
      <c r="FGP427" s="50"/>
      <c r="FGQ427" s="50"/>
      <c r="FGR427" s="50"/>
      <c r="FGS427" s="50"/>
      <c r="FGT427" s="50"/>
      <c r="FGU427" s="50"/>
      <c r="FGV427" s="50"/>
      <c r="FGW427" s="50"/>
      <c r="FGX427" s="50"/>
      <c r="FGY427" s="50"/>
      <c r="FGZ427" s="50"/>
      <c r="FHA427" s="50"/>
      <c r="FHB427" s="50"/>
      <c r="FHC427" s="50"/>
      <c r="FHD427" s="50"/>
      <c r="FHE427" s="50"/>
      <c r="FHF427" s="50"/>
      <c r="FHG427" s="50"/>
      <c r="FHH427" s="50"/>
      <c r="FHI427" s="50"/>
      <c r="FHJ427" s="50"/>
      <c r="FHK427" s="50"/>
      <c r="FHL427" s="50"/>
      <c r="FHM427" s="50"/>
      <c r="FHN427" s="50"/>
      <c r="FHO427" s="50"/>
      <c r="FHP427" s="50"/>
      <c r="FHQ427" s="50"/>
      <c r="FHR427" s="50"/>
      <c r="FHS427" s="50"/>
      <c r="FHT427" s="50"/>
      <c r="FHU427" s="50"/>
      <c r="FHV427" s="50"/>
      <c r="FHW427" s="50"/>
      <c r="FHX427" s="50"/>
      <c r="FHY427" s="50"/>
      <c r="FHZ427" s="50"/>
      <c r="FIA427" s="50"/>
      <c r="FIB427" s="50"/>
      <c r="FIC427" s="50"/>
      <c r="FID427" s="50"/>
      <c r="FIE427" s="50"/>
      <c r="FIF427" s="50"/>
      <c r="FIG427" s="50"/>
      <c r="FIH427" s="50"/>
      <c r="FII427" s="50"/>
      <c r="FIJ427" s="50"/>
      <c r="FIK427" s="50"/>
      <c r="FIL427" s="50"/>
      <c r="FIM427" s="50"/>
      <c r="FIN427" s="50"/>
      <c r="FIO427" s="50"/>
      <c r="FIP427" s="50"/>
      <c r="FIQ427" s="50"/>
      <c r="FIR427" s="50"/>
      <c r="FIS427" s="50"/>
      <c r="FIT427" s="50"/>
      <c r="FIU427" s="50"/>
      <c r="FIV427" s="50"/>
      <c r="FIW427" s="50"/>
      <c r="FIX427" s="50"/>
      <c r="FIY427" s="50"/>
      <c r="FIZ427" s="50"/>
      <c r="FJA427" s="50"/>
      <c r="FJB427" s="50"/>
      <c r="FJC427" s="50"/>
      <c r="FJD427" s="50"/>
      <c r="FJE427" s="50"/>
      <c r="FJF427" s="50"/>
      <c r="FJG427" s="50"/>
      <c r="FJH427" s="50"/>
      <c r="FJI427" s="50"/>
      <c r="FJJ427" s="50"/>
      <c r="FJK427" s="50"/>
      <c r="FJL427" s="50"/>
      <c r="FJM427" s="50"/>
      <c r="FJN427" s="50"/>
      <c r="FJO427" s="50"/>
      <c r="FJP427" s="50"/>
      <c r="FJQ427" s="50"/>
      <c r="FJR427" s="50"/>
      <c r="FJS427" s="50"/>
      <c r="FJT427" s="50"/>
      <c r="FJU427" s="50"/>
      <c r="FJV427" s="50"/>
      <c r="FJW427" s="50"/>
      <c r="FJX427" s="50"/>
      <c r="FJY427" s="50"/>
      <c r="FJZ427" s="50"/>
      <c r="FKA427" s="50"/>
      <c r="FKB427" s="50"/>
      <c r="FKC427" s="50"/>
      <c r="FKD427" s="50"/>
      <c r="FKE427" s="50"/>
      <c r="FKF427" s="50"/>
      <c r="FKG427" s="50"/>
      <c r="FKH427" s="50"/>
      <c r="FKI427" s="50"/>
      <c r="FKJ427" s="50"/>
      <c r="FKL427" s="50"/>
      <c r="FKN427" s="50"/>
      <c r="FKO427" s="50"/>
      <c r="FKP427" s="50"/>
      <c r="FKQ427" s="50"/>
      <c r="FKR427" s="50"/>
      <c r="FKS427" s="50"/>
      <c r="FKT427" s="50"/>
      <c r="FKU427" s="50"/>
      <c r="FKZ427" s="50"/>
      <c r="FLA427" s="50"/>
      <c r="FLB427" s="50"/>
      <c r="FLC427" s="50"/>
      <c r="FLD427" s="50"/>
      <c r="FLE427" s="50"/>
      <c r="FLF427" s="50"/>
      <c r="FLG427" s="50"/>
      <c r="FLH427" s="50"/>
      <c r="FLI427" s="50"/>
      <c r="FLJ427" s="50"/>
      <c r="FLK427" s="50"/>
      <c r="FLL427" s="50"/>
      <c r="FLM427" s="50"/>
      <c r="FLN427" s="50"/>
      <c r="FLO427" s="50"/>
      <c r="FLP427" s="50"/>
      <c r="FLQ427" s="50"/>
      <c r="FLR427" s="50"/>
      <c r="FLS427" s="50"/>
      <c r="FLT427" s="50"/>
      <c r="FLU427" s="50"/>
      <c r="FLV427" s="50"/>
      <c r="FLW427" s="50"/>
      <c r="FLX427" s="50"/>
      <c r="FLY427" s="50"/>
      <c r="FLZ427" s="50"/>
      <c r="FMA427" s="50"/>
      <c r="FMB427" s="50"/>
      <c r="FMC427" s="50"/>
      <c r="FMD427" s="50"/>
      <c r="FME427" s="50"/>
      <c r="FMF427" s="50"/>
      <c r="FMG427" s="50"/>
      <c r="FMH427" s="50"/>
      <c r="FMI427" s="50"/>
      <c r="FMJ427" s="50"/>
      <c r="FMK427" s="50"/>
      <c r="FML427" s="50"/>
      <c r="FMM427" s="50"/>
      <c r="FMN427" s="50"/>
      <c r="FMO427" s="50"/>
      <c r="FMP427" s="50"/>
      <c r="FMQ427" s="50"/>
      <c r="FMR427" s="50"/>
      <c r="FMS427" s="50"/>
      <c r="FMT427" s="50"/>
      <c r="FMU427" s="50"/>
      <c r="FMV427" s="50"/>
      <c r="FMW427" s="50"/>
      <c r="FMX427" s="50"/>
      <c r="FMY427" s="50"/>
      <c r="FMZ427" s="50"/>
      <c r="FNA427" s="50"/>
      <c r="FNB427" s="50"/>
      <c r="FNC427" s="50"/>
      <c r="FND427" s="50"/>
      <c r="FNE427" s="50"/>
      <c r="FNF427" s="50"/>
      <c r="FNG427" s="50"/>
      <c r="FNH427" s="50"/>
      <c r="FNI427" s="50"/>
      <c r="FNJ427" s="50"/>
      <c r="FNK427" s="50"/>
      <c r="FNL427" s="50"/>
      <c r="FNM427" s="50"/>
      <c r="FNN427" s="50"/>
      <c r="FNO427" s="50"/>
      <c r="FNP427" s="50"/>
      <c r="FNQ427" s="50"/>
      <c r="FNR427" s="50"/>
      <c r="FNS427" s="50"/>
      <c r="FNT427" s="50"/>
      <c r="FNU427" s="50"/>
      <c r="FNV427" s="50"/>
      <c r="FNW427" s="50"/>
      <c r="FNX427" s="50"/>
      <c r="FNY427" s="50"/>
      <c r="FNZ427" s="50"/>
      <c r="FOA427" s="50"/>
      <c r="FOB427" s="50"/>
      <c r="FOC427" s="50"/>
      <c r="FOD427" s="50"/>
      <c r="FOE427" s="50"/>
      <c r="FOF427" s="50"/>
      <c r="FOG427" s="50"/>
      <c r="FOH427" s="50"/>
      <c r="FOI427" s="50"/>
      <c r="FOJ427" s="50"/>
      <c r="FOK427" s="50"/>
      <c r="FOL427" s="50"/>
      <c r="FOM427" s="50"/>
      <c r="FON427" s="50"/>
      <c r="FOO427" s="50"/>
      <c r="FOP427" s="50"/>
      <c r="FOQ427" s="50"/>
      <c r="FOR427" s="50"/>
      <c r="FOS427" s="50"/>
      <c r="FOT427" s="50"/>
      <c r="FOU427" s="50"/>
      <c r="FOV427" s="50"/>
      <c r="FOW427" s="50"/>
      <c r="FOX427" s="50"/>
      <c r="FOY427" s="50"/>
      <c r="FOZ427" s="50"/>
      <c r="FPA427" s="50"/>
      <c r="FPB427" s="50"/>
      <c r="FPC427" s="50"/>
      <c r="FPD427" s="50"/>
      <c r="FPE427" s="50"/>
      <c r="FPF427" s="50"/>
      <c r="FPG427" s="50"/>
      <c r="FPH427" s="50"/>
      <c r="FPI427" s="50"/>
      <c r="FPJ427" s="50"/>
      <c r="FPK427" s="50"/>
      <c r="FPL427" s="50"/>
      <c r="FPM427" s="50"/>
      <c r="FPN427" s="50"/>
      <c r="FPO427" s="50"/>
      <c r="FPP427" s="50"/>
      <c r="FPQ427" s="50"/>
      <c r="FPR427" s="50"/>
      <c r="FPS427" s="50"/>
      <c r="FPT427" s="50"/>
      <c r="FPU427" s="50"/>
      <c r="FPV427" s="50"/>
      <c r="FPW427" s="50"/>
      <c r="FPX427" s="50"/>
      <c r="FPY427" s="50"/>
      <c r="FPZ427" s="50"/>
      <c r="FQA427" s="50"/>
      <c r="FQB427" s="50"/>
      <c r="FQC427" s="50"/>
      <c r="FQD427" s="50"/>
      <c r="FQE427" s="50"/>
      <c r="FQF427" s="50"/>
      <c r="FQG427" s="50"/>
      <c r="FQH427" s="50"/>
      <c r="FQI427" s="50"/>
      <c r="FQJ427" s="50"/>
      <c r="FQK427" s="50"/>
      <c r="FQL427" s="50"/>
      <c r="FQM427" s="50"/>
      <c r="FQN427" s="50"/>
      <c r="FQO427" s="50"/>
      <c r="FQP427" s="50"/>
      <c r="FQQ427" s="50"/>
      <c r="FQR427" s="50"/>
      <c r="FQS427" s="50"/>
      <c r="FQT427" s="50"/>
      <c r="FQU427" s="50"/>
      <c r="FQV427" s="50"/>
      <c r="FQW427" s="50"/>
      <c r="FQX427" s="50"/>
      <c r="FQY427" s="50"/>
      <c r="FQZ427" s="50"/>
      <c r="FRA427" s="50"/>
      <c r="FRB427" s="50"/>
      <c r="FRC427" s="50"/>
      <c r="FRD427" s="50"/>
      <c r="FRE427" s="50"/>
      <c r="FRF427" s="50"/>
      <c r="FRG427" s="50"/>
      <c r="FRH427" s="50"/>
      <c r="FRI427" s="50"/>
      <c r="FRJ427" s="50"/>
      <c r="FRK427" s="50"/>
      <c r="FRL427" s="50"/>
      <c r="FRM427" s="50"/>
      <c r="FRN427" s="50"/>
      <c r="FRO427" s="50"/>
      <c r="FRP427" s="50"/>
      <c r="FRQ427" s="50"/>
      <c r="FRR427" s="50"/>
      <c r="FRS427" s="50"/>
      <c r="FRT427" s="50"/>
      <c r="FRU427" s="50"/>
      <c r="FRV427" s="50"/>
      <c r="FRW427" s="50"/>
      <c r="FRX427" s="50"/>
      <c r="FRY427" s="50"/>
      <c r="FRZ427" s="50"/>
      <c r="FSA427" s="50"/>
      <c r="FSB427" s="50"/>
      <c r="FSC427" s="50"/>
      <c r="FSD427" s="50"/>
      <c r="FSE427" s="50"/>
      <c r="FSF427" s="50"/>
      <c r="FSG427" s="50"/>
      <c r="FSH427" s="50"/>
      <c r="FSI427" s="50"/>
      <c r="FSJ427" s="50"/>
      <c r="FSK427" s="50"/>
      <c r="FSL427" s="50"/>
      <c r="FSM427" s="50"/>
      <c r="FSN427" s="50"/>
      <c r="FSO427" s="50"/>
      <c r="FSP427" s="50"/>
      <c r="FSQ427" s="50"/>
      <c r="FSR427" s="50"/>
      <c r="FSS427" s="50"/>
      <c r="FST427" s="50"/>
      <c r="FSU427" s="50"/>
      <c r="FSV427" s="50"/>
      <c r="FSW427" s="50"/>
      <c r="FSX427" s="50"/>
      <c r="FSY427" s="50"/>
      <c r="FSZ427" s="50"/>
      <c r="FTA427" s="50"/>
      <c r="FTB427" s="50"/>
      <c r="FTC427" s="50"/>
      <c r="FTD427" s="50"/>
      <c r="FTE427" s="50"/>
      <c r="FTF427" s="50"/>
      <c r="FTG427" s="50"/>
      <c r="FTH427" s="50"/>
      <c r="FTI427" s="50"/>
      <c r="FTJ427" s="50"/>
      <c r="FTK427" s="50"/>
      <c r="FTL427" s="50"/>
      <c r="FTM427" s="50"/>
      <c r="FTN427" s="50"/>
      <c r="FTO427" s="50"/>
      <c r="FTP427" s="50"/>
      <c r="FTQ427" s="50"/>
      <c r="FTR427" s="50"/>
      <c r="FTS427" s="50"/>
      <c r="FTT427" s="50"/>
      <c r="FTU427" s="50"/>
      <c r="FTV427" s="50"/>
      <c r="FTW427" s="50"/>
      <c r="FTX427" s="50"/>
      <c r="FTY427" s="50"/>
      <c r="FTZ427" s="50"/>
      <c r="FUA427" s="50"/>
      <c r="FUB427" s="50"/>
      <c r="FUC427" s="50"/>
      <c r="FUD427" s="50"/>
      <c r="FUE427" s="50"/>
      <c r="FUF427" s="50"/>
      <c r="FUH427" s="50"/>
      <c r="FUJ427" s="50"/>
      <c r="FUK427" s="50"/>
      <c r="FUL427" s="50"/>
      <c r="FUM427" s="50"/>
      <c r="FUN427" s="50"/>
      <c r="FUO427" s="50"/>
      <c r="FUP427" s="50"/>
      <c r="FUQ427" s="50"/>
      <c r="FUV427" s="50"/>
      <c r="FUW427" s="50"/>
      <c r="FUX427" s="50"/>
      <c r="FUY427" s="50"/>
      <c r="FUZ427" s="50"/>
      <c r="FVA427" s="50"/>
      <c r="FVB427" s="50"/>
      <c r="FVC427" s="50"/>
      <c r="FVD427" s="50"/>
      <c r="FVE427" s="50"/>
      <c r="FVF427" s="50"/>
      <c r="FVG427" s="50"/>
      <c r="FVH427" s="50"/>
      <c r="FVI427" s="50"/>
      <c r="FVJ427" s="50"/>
      <c r="FVK427" s="50"/>
      <c r="FVL427" s="50"/>
      <c r="FVM427" s="50"/>
      <c r="FVN427" s="50"/>
      <c r="FVO427" s="50"/>
      <c r="FVP427" s="50"/>
      <c r="FVQ427" s="50"/>
      <c r="FVR427" s="50"/>
      <c r="FVS427" s="50"/>
      <c r="FVT427" s="50"/>
      <c r="FVU427" s="50"/>
      <c r="FVV427" s="50"/>
      <c r="FVW427" s="50"/>
      <c r="FVX427" s="50"/>
      <c r="FVY427" s="50"/>
      <c r="FVZ427" s="50"/>
      <c r="FWA427" s="50"/>
      <c r="FWB427" s="50"/>
      <c r="FWC427" s="50"/>
      <c r="FWD427" s="50"/>
      <c r="FWE427" s="50"/>
      <c r="FWF427" s="50"/>
      <c r="FWG427" s="50"/>
      <c r="FWH427" s="50"/>
      <c r="FWI427" s="50"/>
      <c r="FWJ427" s="50"/>
      <c r="FWK427" s="50"/>
      <c r="FWL427" s="50"/>
      <c r="FWM427" s="50"/>
      <c r="FWN427" s="50"/>
      <c r="FWO427" s="50"/>
      <c r="FWP427" s="50"/>
      <c r="FWQ427" s="50"/>
      <c r="FWR427" s="50"/>
      <c r="FWS427" s="50"/>
      <c r="FWT427" s="50"/>
      <c r="FWU427" s="50"/>
      <c r="FWV427" s="50"/>
      <c r="FWW427" s="50"/>
      <c r="FWX427" s="50"/>
      <c r="FWY427" s="50"/>
      <c r="FWZ427" s="50"/>
      <c r="FXA427" s="50"/>
      <c r="FXB427" s="50"/>
      <c r="FXC427" s="50"/>
      <c r="FXD427" s="50"/>
      <c r="FXE427" s="50"/>
      <c r="FXF427" s="50"/>
      <c r="FXG427" s="50"/>
      <c r="FXH427" s="50"/>
      <c r="FXI427" s="50"/>
      <c r="FXJ427" s="50"/>
      <c r="FXK427" s="50"/>
      <c r="FXL427" s="50"/>
      <c r="FXM427" s="50"/>
      <c r="FXN427" s="50"/>
      <c r="FXO427" s="50"/>
      <c r="FXP427" s="50"/>
      <c r="FXQ427" s="50"/>
      <c r="FXR427" s="50"/>
      <c r="FXS427" s="50"/>
      <c r="FXT427" s="50"/>
      <c r="FXU427" s="50"/>
      <c r="FXV427" s="50"/>
      <c r="FXW427" s="50"/>
      <c r="FXX427" s="50"/>
      <c r="FXY427" s="50"/>
      <c r="FXZ427" s="50"/>
      <c r="FYA427" s="50"/>
      <c r="FYB427" s="50"/>
      <c r="FYC427" s="50"/>
      <c r="FYD427" s="50"/>
      <c r="FYE427" s="50"/>
      <c r="FYF427" s="50"/>
      <c r="FYG427" s="50"/>
      <c r="FYH427" s="50"/>
      <c r="FYI427" s="50"/>
      <c r="FYJ427" s="50"/>
      <c r="FYK427" s="50"/>
      <c r="FYL427" s="50"/>
      <c r="FYM427" s="50"/>
      <c r="FYN427" s="50"/>
      <c r="FYO427" s="50"/>
      <c r="FYP427" s="50"/>
      <c r="FYQ427" s="50"/>
      <c r="FYR427" s="50"/>
      <c r="FYS427" s="50"/>
      <c r="FYT427" s="50"/>
      <c r="FYU427" s="50"/>
      <c r="FYV427" s="50"/>
      <c r="FYW427" s="50"/>
      <c r="FYX427" s="50"/>
      <c r="FYY427" s="50"/>
      <c r="FYZ427" s="50"/>
      <c r="FZA427" s="50"/>
      <c r="FZB427" s="50"/>
      <c r="FZC427" s="50"/>
      <c r="FZD427" s="50"/>
      <c r="FZE427" s="50"/>
      <c r="FZF427" s="50"/>
      <c r="FZG427" s="50"/>
      <c r="FZH427" s="50"/>
      <c r="FZI427" s="50"/>
      <c r="FZJ427" s="50"/>
      <c r="FZK427" s="50"/>
      <c r="FZL427" s="50"/>
      <c r="FZM427" s="50"/>
      <c r="FZN427" s="50"/>
      <c r="FZO427" s="50"/>
      <c r="FZP427" s="50"/>
      <c r="FZQ427" s="50"/>
      <c r="FZR427" s="50"/>
      <c r="FZS427" s="50"/>
      <c r="FZT427" s="50"/>
      <c r="FZU427" s="50"/>
      <c r="FZV427" s="50"/>
      <c r="FZW427" s="50"/>
      <c r="FZX427" s="50"/>
      <c r="FZY427" s="50"/>
      <c r="FZZ427" s="50"/>
      <c r="GAA427" s="50"/>
      <c r="GAB427" s="50"/>
      <c r="GAC427" s="50"/>
      <c r="GAD427" s="50"/>
      <c r="GAE427" s="50"/>
      <c r="GAF427" s="50"/>
      <c r="GAG427" s="50"/>
      <c r="GAH427" s="50"/>
      <c r="GAI427" s="50"/>
      <c r="GAJ427" s="50"/>
      <c r="GAK427" s="50"/>
      <c r="GAL427" s="50"/>
      <c r="GAM427" s="50"/>
      <c r="GAN427" s="50"/>
      <c r="GAO427" s="50"/>
      <c r="GAP427" s="50"/>
      <c r="GAQ427" s="50"/>
      <c r="GAR427" s="50"/>
      <c r="GAS427" s="50"/>
      <c r="GAT427" s="50"/>
      <c r="GAU427" s="50"/>
      <c r="GAV427" s="50"/>
      <c r="GAW427" s="50"/>
      <c r="GAX427" s="50"/>
      <c r="GAY427" s="50"/>
      <c r="GAZ427" s="50"/>
      <c r="GBA427" s="50"/>
      <c r="GBB427" s="50"/>
      <c r="GBC427" s="50"/>
      <c r="GBD427" s="50"/>
      <c r="GBE427" s="50"/>
      <c r="GBF427" s="50"/>
      <c r="GBG427" s="50"/>
      <c r="GBH427" s="50"/>
      <c r="GBI427" s="50"/>
      <c r="GBJ427" s="50"/>
      <c r="GBK427" s="50"/>
      <c r="GBL427" s="50"/>
      <c r="GBM427" s="50"/>
      <c r="GBN427" s="50"/>
      <c r="GBO427" s="50"/>
      <c r="GBP427" s="50"/>
      <c r="GBQ427" s="50"/>
      <c r="GBR427" s="50"/>
      <c r="GBS427" s="50"/>
      <c r="GBT427" s="50"/>
      <c r="GBU427" s="50"/>
      <c r="GBV427" s="50"/>
      <c r="GBW427" s="50"/>
      <c r="GBX427" s="50"/>
      <c r="GBY427" s="50"/>
      <c r="GBZ427" s="50"/>
      <c r="GCA427" s="50"/>
      <c r="GCB427" s="50"/>
      <c r="GCC427" s="50"/>
      <c r="GCD427" s="50"/>
      <c r="GCE427" s="50"/>
      <c r="GCF427" s="50"/>
      <c r="GCG427" s="50"/>
      <c r="GCH427" s="50"/>
      <c r="GCI427" s="50"/>
      <c r="GCJ427" s="50"/>
      <c r="GCK427" s="50"/>
      <c r="GCL427" s="50"/>
      <c r="GCM427" s="50"/>
      <c r="GCN427" s="50"/>
      <c r="GCO427" s="50"/>
      <c r="GCP427" s="50"/>
      <c r="GCQ427" s="50"/>
      <c r="GCR427" s="50"/>
      <c r="GCS427" s="50"/>
      <c r="GCT427" s="50"/>
      <c r="GCU427" s="50"/>
      <c r="GCV427" s="50"/>
      <c r="GCW427" s="50"/>
      <c r="GCX427" s="50"/>
      <c r="GCY427" s="50"/>
      <c r="GCZ427" s="50"/>
      <c r="GDA427" s="50"/>
      <c r="GDB427" s="50"/>
      <c r="GDC427" s="50"/>
      <c r="GDD427" s="50"/>
      <c r="GDE427" s="50"/>
      <c r="GDF427" s="50"/>
      <c r="GDG427" s="50"/>
      <c r="GDH427" s="50"/>
      <c r="GDI427" s="50"/>
      <c r="GDJ427" s="50"/>
      <c r="GDK427" s="50"/>
      <c r="GDL427" s="50"/>
      <c r="GDM427" s="50"/>
      <c r="GDN427" s="50"/>
      <c r="GDO427" s="50"/>
      <c r="GDP427" s="50"/>
      <c r="GDQ427" s="50"/>
      <c r="GDR427" s="50"/>
      <c r="GDS427" s="50"/>
      <c r="GDT427" s="50"/>
      <c r="GDU427" s="50"/>
      <c r="GDV427" s="50"/>
      <c r="GDW427" s="50"/>
      <c r="GDX427" s="50"/>
      <c r="GDY427" s="50"/>
      <c r="GDZ427" s="50"/>
      <c r="GEA427" s="50"/>
      <c r="GEB427" s="50"/>
      <c r="GED427" s="50"/>
      <c r="GEF427" s="50"/>
      <c r="GEG427" s="50"/>
      <c r="GEH427" s="50"/>
      <c r="GEI427" s="50"/>
      <c r="GEJ427" s="50"/>
      <c r="GEK427" s="50"/>
      <c r="GEL427" s="50"/>
      <c r="GEM427" s="50"/>
      <c r="GER427" s="50"/>
      <c r="GES427" s="50"/>
      <c r="GET427" s="50"/>
      <c r="GEU427" s="50"/>
      <c r="GEV427" s="50"/>
      <c r="GEW427" s="50"/>
      <c r="GEX427" s="50"/>
      <c r="GEY427" s="50"/>
      <c r="GEZ427" s="50"/>
      <c r="GFA427" s="50"/>
      <c r="GFB427" s="50"/>
      <c r="GFC427" s="50"/>
      <c r="GFD427" s="50"/>
      <c r="GFE427" s="50"/>
      <c r="GFF427" s="50"/>
      <c r="GFG427" s="50"/>
      <c r="GFH427" s="50"/>
      <c r="GFI427" s="50"/>
      <c r="GFJ427" s="50"/>
      <c r="GFK427" s="50"/>
      <c r="GFL427" s="50"/>
      <c r="GFM427" s="50"/>
      <c r="GFN427" s="50"/>
      <c r="GFO427" s="50"/>
      <c r="GFP427" s="50"/>
      <c r="GFQ427" s="50"/>
      <c r="GFR427" s="50"/>
      <c r="GFS427" s="50"/>
      <c r="GFT427" s="50"/>
      <c r="GFU427" s="50"/>
      <c r="GFV427" s="50"/>
      <c r="GFW427" s="50"/>
      <c r="GFX427" s="50"/>
      <c r="GFY427" s="50"/>
      <c r="GFZ427" s="50"/>
      <c r="GGA427" s="50"/>
      <c r="GGB427" s="50"/>
      <c r="GGC427" s="50"/>
      <c r="GGD427" s="50"/>
      <c r="GGE427" s="50"/>
      <c r="GGF427" s="50"/>
      <c r="GGG427" s="50"/>
      <c r="GGH427" s="50"/>
      <c r="GGI427" s="50"/>
      <c r="GGJ427" s="50"/>
      <c r="GGK427" s="50"/>
      <c r="GGL427" s="50"/>
      <c r="GGM427" s="50"/>
      <c r="GGN427" s="50"/>
      <c r="GGO427" s="50"/>
      <c r="GGP427" s="50"/>
      <c r="GGQ427" s="50"/>
      <c r="GGR427" s="50"/>
      <c r="GGS427" s="50"/>
      <c r="GGT427" s="50"/>
      <c r="GGU427" s="50"/>
      <c r="GGV427" s="50"/>
      <c r="GGW427" s="50"/>
      <c r="GGX427" s="50"/>
      <c r="GGY427" s="50"/>
      <c r="GGZ427" s="50"/>
      <c r="GHA427" s="50"/>
      <c r="GHB427" s="50"/>
      <c r="GHC427" s="50"/>
      <c r="GHD427" s="50"/>
      <c r="GHE427" s="50"/>
      <c r="GHF427" s="50"/>
      <c r="GHG427" s="50"/>
      <c r="GHH427" s="50"/>
      <c r="GHI427" s="50"/>
      <c r="GHJ427" s="50"/>
      <c r="GHK427" s="50"/>
      <c r="GHL427" s="50"/>
      <c r="GHM427" s="50"/>
      <c r="GHN427" s="50"/>
      <c r="GHO427" s="50"/>
      <c r="GHP427" s="50"/>
      <c r="GHQ427" s="50"/>
      <c r="GHR427" s="50"/>
      <c r="GHS427" s="50"/>
      <c r="GHT427" s="50"/>
      <c r="GHU427" s="50"/>
      <c r="GHV427" s="50"/>
      <c r="GHW427" s="50"/>
      <c r="GHX427" s="50"/>
      <c r="GHY427" s="50"/>
      <c r="GHZ427" s="50"/>
      <c r="GIA427" s="50"/>
      <c r="GIB427" s="50"/>
      <c r="GIC427" s="50"/>
      <c r="GID427" s="50"/>
      <c r="GIE427" s="50"/>
      <c r="GIF427" s="50"/>
      <c r="GIG427" s="50"/>
      <c r="GIH427" s="50"/>
      <c r="GII427" s="50"/>
      <c r="GIJ427" s="50"/>
      <c r="GIK427" s="50"/>
      <c r="GIL427" s="50"/>
      <c r="GIM427" s="50"/>
      <c r="GIN427" s="50"/>
      <c r="GIO427" s="50"/>
      <c r="GIP427" s="50"/>
      <c r="GIQ427" s="50"/>
      <c r="GIR427" s="50"/>
      <c r="GIS427" s="50"/>
      <c r="GIT427" s="50"/>
      <c r="GIU427" s="50"/>
      <c r="GIV427" s="50"/>
      <c r="GIW427" s="50"/>
      <c r="GIX427" s="50"/>
      <c r="GIY427" s="50"/>
      <c r="GIZ427" s="50"/>
      <c r="GJA427" s="50"/>
      <c r="GJB427" s="50"/>
      <c r="GJC427" s="50"/>
      <c r="GJD427" s="50"/>
      <c r="GJE427" s="50"/>
      <c r="GJF427" s="50"/>
      <c r="GJG427" s="50"/>
      <c r="GJH427" s="50"/>
      <c r="GJI427" s="50"/>
      <c r="GJJ427" s="50"/>
      <c r="GJK427" s="50"/>
      <c r="GJL427" s="50"/>
      <c r="GJM427" s="50"/>
      <c r="GJN427" s="50"/>
      <c r="GJO427" s="50"/>
      <c r="GJP427" s="50"/>
      <c r="GJQ427" s="50"/>
      <c r="GJR427" s="50"/>
      <c r="GJS427" s="50"/>
      <c r="GJT427" s="50"/>
      <c r="GJU427" s="50"/>
      <c r="GJV427" s="50"/>
      <c r="GJW427" s="50"/>
      <c r="GJX427" s="50"/>
      <c r="GJY427" s="50"/>
      <c r="GJZ427" s="50"/>
      <c r="GKA427" s="50"/>
      <c r="GKB427" s="50"/>
      <c r="GKC427" s="50"/>
      <c r="GKD427" s="50"/>
      <c r="GKE427" s="50"/>
      <c r="GKF427" s="50"/>
      <c r="GKG427" s="50"/>
      <c r="GKH427" s="50"/>
      <c r="GKI427" s="50"/>
      <c r="GKJ427" s="50"/>
      <c r="GKK427" s="50"/>
      <c r="GKL427" s="50"/>
      <c r="GKM427" s="50"/>
      <c r="GKN427" s="50"/>
      <c r="GKO427" s="50"/>
      <c r="GKP427" s="50"/>
      <c r="GKQ427" s="50"/>
      <c r="GKR427" s="50"/>
      <c r="GKS427" s="50"/>
      <c r="GKT427" s="50"/>
      <c r="GKU427" s="50"/>
      <c r="GKV427" s="50"/>
      <c r="GKW427" s="50"/>
      <c r="GKX427" s="50"/>
      <c r="GKY427" s="50"/>
      <c r="GKZ427" s="50"/>
      <c r="GLA427" s="50"/>
      <c r="GLB427" s="50"/>
      <c r="GLC427" s="50"/>
      <c r="GLD427" s="50"/>
      <c r="GLE427" s="50"/>
      <c r="GLF427" s="50"/>
      <c r="GLG427" s="50"/>
      <c r="GLH427" s="50"/>
      <c r="GLI427" s="50"/>
      <c r="GLJ427" s="50"/>
      <c r="GLK427" s="50"/>
      <c r="GLL427" s="50"/>
      <c r="GLM427" s="50"/>
      <c r="GLN427" s="50"/>
      <c r="GLO427" s="50"/>
      <c r="GLP427" s="50"/>
      <c r="GLQ427" s="50"/>
      <c r="GLR427" s="50"/>
      <c r="GLS427" s="50"/>
      <c r="GLT427" s="50"/>
      <c r="GLU427" s="50"/>
      <c r="GLV427" s="50"/>
      <c r="GLW427" s="50"/>
      <c r="GLX427" s="50"/>
      <c r="GLY427" s="50"/>
      <c r="GLZ427" s="50"/>
      <c r="GMA427" s="50"/>
      <c r="GMB427" s="50"/>
      <c r="GMC427" s="50"/>
      <c r="GMD427" s="50"/>
      <c r="GME427" s="50"/>
      <c r="GMF427" s="50"/>
      <c r="GMG427" s="50"/>
      <c r="GMH427" s="50"/>
      <c r="GMI427" s="50"/>
      <c r="GMJ427" s="50"/>
      <c r="GMK427" s="50"/>
      <c r="GML427" s="50"/>
      <c r="GMM427" s="50"/>
      <c r="GMN427" s="50"/>
      <c r="GMO427" s="50"/>
      <c r="GMP427" s="50"/>
      <c r="GMQ427" s="50"/>
      <c r="GMR427" s="50"/>
      <c r="GMS427" s="50"/>
      <c r="GMT427" s="50"/>
      <c r="GMU427" s="50"/>
      <c r="GMV427" s="50"/>
      <c r="GMW427" s="50"/>
      <c r="GMX427" s="50"/>
      <c r="GMY427" s="50"/>
      <c r="GMZ427" s="50"/>
      <c r="GNA427" s="50"/>
      <c r="GNB427" s="50"/>
      <c r="GNC427" s="50"/>
      <c r="GND427" s="50"/>
      <c r="GNE427" s="50"/>
      <c r="GNF427" s="50"/>
      <c r="GNG427" s="50"/>
      <c r="GNH427" s="50"/>
      <c r="GNI427" s="50"/>
      <c r="GNJ427" s="50"/>
      <c r="GNK427" s="50"/>
      <c r="GNL427" s="50"/>
      <c r="GNM427" s="50"/>
      <c r="GNN427" s="50"/>
      <c r="GNO427" s="50"/>
      <c r="GNP427" s="50"/>
      <c r="GNQ427" s="50"/>
      <c r="GNR427" s="50"/>
      <c r="GNS427" s="50"/>
      <c r="GNT427" s="50"/>
      <c r="GNU427" s="50"/>
      <c r="GNV427" s="50"/>
      <c r="GNW427" s="50"/>
      <c r="GNX427" s="50"/>
      <c r="GNZ427" s="50"/>
      <c r="GOB427" s="50"/>
      <c r="GOC427" s="50"/>
      <c r="GOD427" s="50"/>
      <c r="GOE427" s="50"/>
      <c r="GOF427" s="50"/>
      <c r="GOG427" s="50"/>
      <c r="GOH427" s="50"/>
      <c r="GOI427" s="50"/>
      <c r="GON427" s="50"/>
      <c r="GOO427" s="50"/>
      <c r="GOP427" s="50"/>
      <c r="GOQ427" s="50"/>
      <c r="GOR427" s="50"/>
      <c r="GOS427" s="50"/>
      <c r="GOT427" s="50"/>
      <c r="GOU427" s="50"/>
      <c r="GOV427" s="50"/>
      <c r="GOW427" s="50"/>
      <c r="GOX427" s="50"/>
      <c r="GOY427" s="50"/>
      <c r="GOZ427" s="50"/>
      <c r="GPA427" s="50"/>
      <c r="GPB427" s="50"/>
      <c r="GPC427" s="50"/>
      <c r="GPD427" s="50"/>
      <c r="GPE427" s="50"/>
      <c r="GPF427" s="50"/>
      <c r="GPG427" s="50"/>
      <c r="GPH427" s="50"/>
      <c r="GPI427" s="50"/>
      <c r="GPJ427" s="50"/>
      <c r="GPK427" s="50"/>
      <c r="GPL427" s="50"/>
      <c r="GPM427" s="50"/>
      <c r="GPN427" s="50"/>
      <c r="GPO427" s="50"/>
      <c r="GPP427" s="50"/>
      <c r="GPQ427" s="50"/>
      <c r="GPR427" s="50"/>
      <c r="GPS427" s="50"/>
      <c r="GPT427" s="50"/>
      <c r="GPU427" s="50"/>
      <c r="GPV427" s="50"/>
      <c r="GPW427" s="50"/>
      <c r="GPX427" s="50"/>
      <c r="GPY427" s="50"/>
      <c r="GPZ427" s="50"/>
      <c r="GQA427" s="50"/>
      <c r="GQB427" s="50"/>
      <c r="GQC427" s="50"/>
      <c r="GQD427" s="50"/>
      <c r="GQE427" s="50"/>
      <c r="GQF427" s="50"/>
      <c r="GQG427" s="50"/>
      <c r="GQH427" s="50"/>
      <c r="GQI427" s="50"/>
      <c r="GQJ427" s="50"/>
      <c r="GQK427" s="50"/>
      <c r="GQL427" s="50"/>
      <c r="GQM427" s="50"/>
      <c r="GQN427" s="50"/>
      <c r="GQO427" s="50"/>
      <c r="GQP427" s="50"/>
      <c r="GQQ427" s="50"/>
      <c r="GQR427" s="50"/>
      <c r="GQS427" s="50"/>
      <c r="GQT427" s="50"/>
      <c r="GQU427" s="50"/>
      <c r="GQV427" s="50"/>
      <c r="GQW427" s="50"/>
      <c r="GQX427" s="50"/>
      <c r="GQY427" s="50"/>
      <c r="GQZ427" s="50"/>
      <c r="GRA427" s="50"/>
      <c r="GRB427" s="50"/>
      <c r="GRC427" s="50"/>
      <c r="GRD427" s="50"/>
      <c r="GRE427" s="50"/>
      <c r="GRF427" s="50"/>
      <c r="GRG427" s="50"/>
      <c r="GRH427" s="50"/>
      <c r="GRI427" s="50"/>
      <c r="GRJ427" s="50"/>
      <c r="GRK427" s="50"/>
      <c r="GRL427" s="50"/>
      <c r="GRM427" s="50"/>
      <c r="GRN427" s="50"/>
      <c r="GRO427" s="50"/>
      <c r="GRP427" s="50"/>
      <c r="GRQ427" s="50"/>
      <c r="GRR427" s="50"/>
      <c r="GRS427" s="50"/>
      <c r="GRT427" s="50"/>
      <c r="GRU427" s="50"/>
      <c r="GRV427" s="50"/>
      <c r="GRW427" s="50"/>
      <c r="GRX427" s="50"/>
      <c r="GRY427" s="50"/>
      <c r="GRZ427" s="50"/>
      <c r="GSA427" s="50"/>
      <c r="GSB427" s="50"/>
      <c r="GSC427" s="50"/>
      <c r="GSD427" s="50"/>
      <c r="GSE427" s="50"/>
      <c r="GSF427" s="50"/>
      <c r="GSG427" s="50"/>
      <c r="GSH427" s="50"/>
      <c r="GSI427" s="50"/>
      <c r="GSJ427" s="50"/>
      <c r="GSK427" s="50"/>
      <c r="GSL427" s="50"/>
      <c r="GSM427" s="50"/>
      <c r="GSN427" s="50"/>
      <c r="GSO427" s="50"/>
      <c r="GSP427" s="50"/>
      <c r="GSQ427" s="50"/>
      <c r="GSR427" s="50"/>
      <c r="GSS427" s="50"/>
      <c r="GST427" s="50"/>
      <c r="GSU427" s="50"/>
      <c r="GSV427" s="50"/>
      <c r="GSW427" s="50"/>
      <c r="GSX427" s="50"/>
      <c r="GSY427" s="50"/>
      <c r="GSZ427" s="50"/>
      <c r="GTA427" s="50"/>
      <c r="GTB427" s="50"/>
      <c r="GTC427" s="50"/>
      <c r="GTD427" s="50"/>
      <c r="GTE427" s="50"/>
      <c r="GTF427" s="50"/>
      <c r="GTG427" s="50"/>
      <c r="GTH427" s="50"/>
      <c r="GTI427" s="50"/>
      <c r="GTJ427" s="50"/>
      <c r="GTK427" s="50"/>
      <c r="GTL427" s="50"/>
      <c r="GTM427" s="50"/>
      <c r="GTN427" s="50"/>
      <c r="GTO427" s="50"/>
      <c r="GTP427" s="50"/>
      <c r="GTQ427" s="50"/>
      <c r="GTR427" s="50"/>
      <c r="GTS427" s="50"/>
      <c r="GTT427" s="50"/>
      <c r="GTU427" s="50"/>
      <c r="GTV427" s="50"/>
      <c r="GTW427" s="50"/>
      <c r="GTX427" s="50"/>
      <c r="GTY427" s="50"/>
      <c r="GTZ427" s="50"/>
      <c r="GUA427" s="50"/>
      <c r="GUB427" s="50"/>
      <c r="GUC427" s="50"/>
      <c r="GUD427" s="50"/>
      <c r="GUE427" s="50"/>
      <c r="GUF427" s="50"/>
      <c r="GUG427" s="50"/>
      <c r="GUH427" s="50"/>
      <c r="GUI427" s="50"/>
      <c r="GUJ427" s="50"/>
      <c r="GUK427" s="50"/>
      <c r="GUL427" s="50"/>
      <c r="GUM427" s="50"/>
      <c r="GUN427" s="50"/>
      <c r="GUO427" s="50"/>
      <c r="GUP427" s="50"/>
      <c r="GUQ427" s="50"/>
      <c r="GUR427" s="50"/>
      <c r="GUS427" s="50"/>
      <c r="GUT427" s="50"/>
      <c r="GUU427" s="50"/>
      <c r="GUV427" s="50"/>
      <c r="GUW427" s="50"/>
      <c r="GUX427" s="50"/>
      <c r="GUY427" s="50"/>
      <c r="GUZ427" s="50"/>
      <c r="GVA427" s="50"/>
      <c r="GVB427" s="50"/>
      <c r="GVC427" s="50"/>
      <c r="GVD427" s="50"/>
      <c r="GVE427" s="50"/>
      <c r="GVF427" s="50"/>
      <c r="GVG427" s="50"/>
      <c r="GVH427" s="50"/>
      <c r="GVI427" s="50"/>
      <c r="GVJ427" s="50"/>
      <c r="GVK427" s="50"/>
      <c r="GVL427" s="50"/>
      <c r="GVM427" s="50"/>
      <c r="GVN427" s="50"/>
      <c r="GVO427" s="50"/>
      <c r="GVP427" s="50"/>
      <c r="GVQ427" s="50"/>
      <c r="GVR427" s="50"/>
      <c r="GVS427" s="50"/>
      <c r="GVT427" s="50"/>
      <c r="GVU427" s="50"/>
      <c r="GVV427" s="50"/>
      <c r="GVW427" s="50"/>
      <c r="GVX427" s="50"/>
      <c r="GVY427" s="50"/>
      <c r="GVZ427" s="50"/>
      <c r="GWA427" s="50"/>
      <c r="GWB427" s="50"/>
      <c r="GWC427" s="50"/>
      <c r="GWD427" s="50"/>
      <c r="GWE427" s="50"/>
      <c r="GWF427" s="50"/>
      <c r="GWG427" s="50"/>
      <c r="GWH427" s="50"/>
      <c r="GWI427" s="50"/>
      <c r="GWJ427" s="50"/>
      <c r="GWK427" s="50"/>
      <c r="GWL427" s="50"/>
      <c r="GWM427" s="50"/>
      <c r="GWN427" s="50"/>
      <c r="GWO427" s="50"/>
      <c r="GWP427" s="50"/>
      <c r="GWQ427" s="50"/>
      <c r="GWR427" s="50"/>
      <c r="GWS427" s="50"/>
      <c r="GWT427" s="50"/>
      <c r="GWU427" s="50"/>
      <c r="GWV427" s="50"/>
      <c r="GWW427" s="50"/>
      <c r="GWX427" s="50"/>
      <c r="GWY427" s="50"/>
      <c r="GWZ427" s="50"/>
      <c r="GXA427" s="50"/>
      <c r="GXB427" s="50"/>
      <c r="GXC427" s="50"/>
      <c r="GXD427" s="50"/>
      <c r="GXE427" s="50"/>
      <c r="GXF427" s="50"/>
      <c r="GXG427" s="50"/>
      <c r="GXH427" s="50"/>
      <c r="GXI427" s="50"/>
      <c r="GXJ427" s="50"/>
      <c r="GXK427" s="50"/>
      <c r="GXL427" s="50"/>
      <c r="GXM427" s="50"/>
      <c r="GXN427" s="50"/>
      <c r="GXO427" s="50"/>
      <c r="GXP427" s="50"/>
      <c r="GXQ427" s="50"/>
      <c r="GXR427" s="50"/>
      <c r="GXS427" s="50"/>
      <c r="GXT427" s="50"/>
      <c r="GXV427" s="50"/>
      <c r="GXX427" s="50"/>
      <c r="GXY427" s="50"/>
      <c r="GXZ427" s="50"/>
      <c r="GYA427" s="50"/>
      <c r="GYB427" s="50"/>
      <c r="GYC427" s="50"/>
      <c r="GYD427" s="50"/>
      <c r="GYE427" s="50"/>
      <c r="GYJ427" s="50"/>
      <c r="GYK427" s="50"/>
      <c r="GYL427" s="50"/>
      <c r="GYM427" s="50"/>
      <c r="GYN427" s="50"/>
      <c r="GYO427" s="50"/>
      <c r="GYP427" s="50"/>
      <c r="GYQ427" s="50"/>
      <c r="GYR427" s="50"/>
      <c r="GYS427" s="50"/>
      <c r="GYT427" s="50"/>
      <c r="GYU427" s="50"/>
      <c r="GYV427" s="50"/>
      <c r="GYW427" s="50"/>
      <c r="GYX427" s="50"/>
      <c r="GYY427" s="50"/>
      <c r="GYZ427" s="50"/>
      <c r="GZA427" s="50"/>
      <c r="GZB427" s="50"/>
      <c r="GZC427" s="50"/>
      <c r="GZD427" s="50"/>
      <c r="GZE427" s="50"/>
      <c r="GZF427" s="50"/>
      <c r="GZG427" s="50"/>
      <c r="GZH427" s="50"/>
      <c r="GZI427" s="50"/>
      <c r="GZJ427" s="50"/>
      <c r="GZK427" s="50"/>
      <c r="GZL427" s="50"/>
      <c r="GZM427" s="50"/>
      <c r="GZN427" s="50"/>
      <c r="GZO427" s="50"/>
      <c r="GZP427" s="50"/>
      <c r="GZQ427" s="50"/>
      <c r="GZR427" s="50"/>
      <c r="GZS427" s="50"/>
      <c r="GZT427" s="50"/>
      <c r="GZU427" s="50"/>
      <c r="GZV427" s="50"/>
      <c r="GZW427" s="50"/>
      <c r="GZX427" s="50"/>
      <c r="GZY427" s="50"/>
      <c r="GZZ427" s="50"/>
      <c r="HAA427" s="50"/>
      <c r="HAB427" s="50"/>
      <c r="HAC427" s="50"/>
      <c r="HAD427" s="50"/>
      <c r="HAE427" s="50"/>
      <c r="HAF427" s="50"/>
      <c r="HAG427" s="50"/>
      <c r="HAH427" s="50"/>
      <c r="HAI427" s="50"/>
      <c r="HAJ427" s="50"/>
      <c r="HAK427" s="50"/>
      <c r="HAL427" s="50"/>
      <c r="HAM427" s="50"/>
      <c r="HAN427" s="50"/>
      <c r="HAO427" s="50"/>
      <c r="HAP427" s="50"/>
      <c r="HAQ427" s="50"/>
      <c r="HAR427" s="50"/>
      <c r="HAS427" s="50"/>
      <c r="HAT427" s="50"/>
      <c r="HAU427" s="50"/>
      <c r="HAV427" s="50"/>
      <c r="HAW427" s="50"/>
      <c r="HAX427" s="50"/>
      <c r="HAY427" s="50"/>
      <c r="HAZ427" s="50"/>
      <c r="HBA427" s="50"/>
      <c r="HBB427" s="50"/>
      <c r="HBC427" s="50"/>
      <c r="HBD427" s="50"/>
      <c r="HBE427" s="50"/>
      <c r="HBF427" s="50"/>
      <c r="HBG427" s="50"/>
      <c r="HBH427" s="50"/>
      <c r="HBI427" s="50"/>
      <c r="HBJ427" s="50"/>
      <c r="HBK427" s="50"/>
      <c r="HBL427" s="50"/>
      <c r="HBM427" s="50"/>
      <c r="HBN427" s="50"/>
      <c r="HBO427" s="50"/>
      <c r="HBP427" s="50"/>
      <c r="HBQ427" s="50"/>
      <c r="HBR427" s="50"/>
      <c r="HBS427" s="50"/>
      <c r="HBT427" s="50"/>
      <c r="HBU427" s="50"/>
      <c r="HBV427" s="50"/>
      <c r="HBW427" s="50"/>
      <c r="HBX427" s="50"/>
      <c r="HBY427" s="50"/>
      <c r="HBZ427" s="50"/>
      <c r="HCA427" s="50"/>
      <c r="HCB427" s="50"/>
      <c r="HCC427" s="50"/>
      <c r="HCD427" s="50"/>
      <c r="HCE427" s="50"/>
      <c r="HCF427" s="50"/>
      <c r="HCG427" s="50"/>
      <c r="HCH427" s="50"/>
      <c r="HCI427" s="50"/>
      <c r="HCJ427" s="50"/>
      <c r="HCK427" s="50"/>
      <c r="HCL427" s="50"/>
      <c r="HCM427" s="50"/>
      <c r="HCN427" s="50"/>
      <c r="HCO427" s="50"/>
      <c r="HCP427" s="50"/>
      <c r="HCQ427" s="50"/>
      <c r="HCR427" s="50"/>
      <c r="HCS427" s="50"/>
      <c r="HCT427" s="50"/>
      <c r="HCU427" s="50"/>
      <c r="HCV427" s="50"/>
      <c r="HCW427" s="50"/>
      <c r="HCX427" s="50"/>
      <c r="HCY427" s="50"/>
      <c r="HCZ427" s="50"/>
      <c r="HDA427" s="50"/>
      <c r="HDB427" s="50"/>
      <c r="HDC427" s="50"/>
      <c r="HDD427" s="50"/>
      <c r="HDE427" s="50"/>
      <c r="HDF427" s="50"/>
      <c r="HDG427" s="50"/>
      <c r="HDH427" s="50"/>
      <c r="HDI427" s="50"/>
      <c r="HDJ427" s="50"/>
      <c r="HDK427" s="50"/>
      <c r="HDL427" s="50"/>
      <c r="HDM427" s="50"/>
      <c r="HDN427" s="50"/>
      <c r="HDO427" s="50"/>
      <c r="HDP427" s="50"/>
      <c r="HDQ427" s="50"/>
      <c r="HDR427" s="50"/>
      <c r="HDS427" s="50"/>
      <c r="HDT427" s="50"/>
      <c r="HDU427" s="50"/>
      <c r="HDV427" s="50"/>
      <c r="HDW427" s="50"/>
      <c r="HDX427" s="50"/>
      <c r="HDY427" s="50"/>
      <c r="HDZ427" s="50"/>
      <c r="HEA427" s="50"/>
      <c r="HEB427" s="50"/>
      <c r="HEC427" s="50"/>
      <c r="HED427" s="50"/>
      <c r="HEE427" s="50"/>
      <c r="HEF427" s="50"/>
      <c r="HEG427" s="50"/>
      <c r="HEH427" s="50"/>
      <c r="HEI427" s="50"/>
      <c r="HEJ427" s="50"/>
      <c r="HEK427" s="50"/>
      <c r="HEL427" s="50"/>
      <c r="HEM427" s="50"/>
      <c r="HEN427" s="50"/>
      <c r="HEO427" s="50"/>
      <c r="HEP427" s="50"/>
      <c r="HEQ427" s="50"/>
      <c r="HER427" s="50"/>
      <c r="HES427" s="50"/>
      <c r="HET427" s="50"/>
      <c r="HEU427" s="50"/>
      <c r="HEV427" s="50"/>
      <c r="HEW427" s="50"/>
      <c r="HEX427" s="50"/>
      <c r="HEY427" s="50"/>
      <c r="HEZ427" s="50"/>
      <c r="HFA427" s="50"/>
      <c r="HFB427" s="50"/>
      <c r="HFC427" s="50"/>
      <c r="HFD427" s="50"/>
      <c r="HFE427" s="50"/>
      <c r="HFF427" s="50"/>
      <c r="HFG427" s="50"/>
      <c r="HFH427" s="50"/>
      <c r="HFI427" s="50"/>
      <c r="HFJ427" s="50"/>
      <c r="HFK427" s="50"/>
      <c r="HFL427" s="50"/>
      <c r="HFM427" s="50"/>
      <c r="HFN427" s="50"/>
      <c r="HFO427" s="50"/>
      <c r="HFP427" s="50"/>
      <c r="HFQ427" s="50"/>
      <c r="HFR427" s="50"/>
      <c r="HFS427" s="50"/>
      <c r="HFT427" s="50"/>
      <c r="HFU427" s="50"/>
      <c r="HFV427" s="50"/>
      <c r="HFW427" s="50"/>
      <c r="HFX427" s="50"/>
      <c r="HFY427" s="50"/>
      <c r="HFZ427" s="50"/>
      <c r="HGA427" s="50"/>
      <c r="HGB427" s="50"/>
      <c r="HGC427" s="50"/>
      <c r="HGD427" s="50"/>
      <c r="HGE427" s="50"/>
      <c r="HGF427" s="50"/>
      <c r="HGG427" s="50"/>
      <c r="HGH427" s="50"/>
      <c r="HGI427" s="50"/>
      <c r="HGJ427" s="50"/>
      <c r="HGK427" s="50"/>
      <c r="HGL427" s="50"/>
      <c r="HGM427" s="50"/>
      <c r="HGN427" s="50"/>
      <c r="HGO427" s="50"/>
      <c r="HGP427" s="50"/>
      <c r="HGQ427" s="50"/>
      <c r="HGR427" s="50"/>
      <c r="HGS427" s="50"/>
      <c r="HGT427" s="50"/>
      <c r="HGU427" s="50"/>
      <c r="HGV427" s="50"/>
      <c r="HGW427" s="50"/>
      <c r="HGX427" s="50"/>
      <c r="HGY427" s="50"/>
      <c r="HGZ427" s="50"/>
      <c r="HHA427" s="50"/>
      <c r="HHB427" s="50"/>
      <c r="HHC427" s="50"/>
      <c r="HHD427" s="50"/>
      <c r="HHE427" s="50"/>
      <c r="HHF427" s="50"/>
      <c r="HHG427" s="50"/>
      <c r="HHH427" s="50"/>
      <c r="HHI427" s="50"/>
      <c r="HHJ427" s="50"/>
      <c r="HHK427" s="50"/>
      <c r="HHL427" s="50"/>
      <c r="HHM427" s="50"/>
      <c r="HHN427" s="50"/>
      <c r="HHO427" s="50"/>
      <c r="HHP427" s="50"/>
      <c r="HHR427" s="50"/>
      <c r="HHT427" s="50"/>
      <c r="HHU427" s="50"/>
      <c r="HHV427" s="50"/>
      <c r="HHW427" s="50"/>
      <c r="HHX427" s="50"/>
      <c r="HHY427" s="50"/>
      <c r="HHZ427" s="50"/>
      <c r="HIA427" s="50"/>
      <c r="HIF427" s="50"/>
      <c r="HIG427" s="50"/>
      <c r="HIH427" s="50"/>
      <c r="HII427" s="50"/>
      <c r="HIJ427" s="50"/>
      <c r="HIK427" s="50"/>
      <c r="HIL427" s="50"/>
      <c r="HIM427" s="50"/>
      <c r="HIN427" s="50"/>
      <c r="HIO427" s="50"/>
      <c r="HIP427" s="50"/>
      <c r="HIQ427" s="50"/>
      <c r="HIR427" s="50"/>
      <c r="HIS427" s="50"/>
      <c r="HIT427" s="50"/>
      <c r="HIU427" s="50"/>
      <c r="HIV427" s="50"/>
      <c r="HIW427" s="50"/>
      <c r="HIX427" s="50"/>
      <c r="HIY427" s="50"/>
      <c r="HIZ427" s="50"/>
      <c r="HJA427" s="50"/>
      <c r="HJB427" s="50"/>
      <c r="HJC427" s="50"/>
      <c r="HJD427" s="50"/>
      <c r="HJE427" s="50"/>
      <c r="HJF427" s="50"/>
      <c r="HJG427" s="50"/>
      <c r="HJH427" s="50"/>
      <c r="HJI427" s="50"/>
      <c r="HJJ427" s="50"/>
      <c r="HJK427" s="50"/>
      <c r="HJL427" s="50"/>
      <c r="HJM427" s="50"/>
      <c r="HJN427" s="50"/>
      <c r="HJO427" s="50"/>
      <c r="HJP427" s="50"/>
      <c r="HJQ427" s="50"/>
      <c r="HJR427" s="50"/>
      <c r="HJS427" s="50"/>
      <c r="HJT427" s="50"/>
      <c r="HJU427" s="50"/>
      <c r="HJV427" s="50"/>
      <c r="HJW427" s="50"/>
      <c r="HJX427" s="50"/>
      <c r="HJY427" s="50"/>
      <c r="HJZ427" s="50"/>
      <c r="HKA427" s="50"/>
      <c r="HKB427" s="50"/>
      <c r="HKC427" s="50"/>
      <c r="HKD427" s="50"/>
      <c r="HKE427" s="50"/>
      <c r="HKF427" s="50"/>
      <c r="HKG427" s="50"/>
      <c r="HKH427" s="50"/>
      <c r="HKI427" s="50"/>
      <c r="HKJ427" s="50"/>
      <c r="HKK427" s="50"/>
      <c r="HKL427" s="50"/>
      <c r="HKM427" s="50"/>
      <c r="HKN427" s="50"/>
      <c r="HKO427" s="50"/>
      <c r="HKP427" s="50"/>
      <c r="HKQ427" s="50"/>
      <c r="HKR427" s="50"/>
      <c r="HKS427" s="50"/>
      <c r="HKT427" s="50"/>
      <c r="HKU427" s="50"/>
      <c r="HKV427" s="50"/>
      <c r="HKW427" s="50"/>
      <c r="HKX427" s="50"/>
      <c r="HKY427" s="50"/>
      <c r="HKZ427" s="50"/>
      <c r="HLA427" s="50"/>
      <c r="HLB427" s="50"/>
      <c r="HLC427" s="50"/>
      <c r="HLD427" s="50"/>
      <c r="HLE427" s="50"/>
      <c r="HLF427" s="50"/>
      <c r="HLG427" s="50"/>
      <c r="HLH427" s="50"/>
      <c r="HLI427" s="50"/>
      <c r="HLJ427" s="50"/>
      <c r="HLK427" s="50"/>
      <c r="HLL427" s="50"/>
      <c r="HLM427" s="50"/>
      <c r="HLN427" s="50"/>
      <c r="HLO427" s="50"/>
      <c r="HLP427" s="50"/>
      <c r="HLQ427" s="50"/>
      <c r="HLR427" s="50"/>
      <c r="HLS427" s="50"/>
      <c r="HLT427" s="50"/>
      <c r="HLU427" s="50"/>
      <c r="HLV427" s="50"/>
      <c r="HLW427" s="50"/>
      <c r="HLX427" s="50"/>
      <c r="HLY427" s="50"/>
      <c r="HLZ427" s="50"/>
      <c r="HMA427" s="50"/>
      <c r="HMB427" s="50"/>
      <c r="HMC427" s="50"/>
      <c r="HMD427" s="50"/>
      <c r="HME427" s="50"/>
      <c r="HMF427" s="50"/>
      <c r="HMG427" s="50"/>
      <c r="HMH427" s="50"/>
      <c r="HMI427" s="50"/>
      <c r="HMJ427" s="50"/>
      <c r="HMK427" s="50"/>
      <c r="HML427" s="50"/>
      <c r="HMM427" s="50"/>
      <c r="HMN427" s="50"/>
      <c r="HMO427" s="50"/>
      <c r="HMP427" s="50"/>
      <c r="HMQ427" s="50"/>
      <c r="HMR427" s="50"/>
      <c r="HMS427" s="50"/>
      <c r="HMT427" s="50"/>
      <c r="HMU427" s="50"/>
      <c r="HMV427" s="50"/>
      <c r="HMW427" s="50"/>
      <c r="HMX427" s="50"/>
      <c r="HMY427" s="50"/>
      <c r="HMZ427" s="50"/>
      <c r="HNA427" s="50"/>
      <c r="HNB427" s="50"/>
      <c r="HNC427" s="50"/>
      <c r="HND427" s="50"/>
      <c r="HNE427" s="50"/>
      <c r="HNF427" s="50"/>
      <c r="HNG427" s="50"/>
      <c r="HNH427" s="50"/>
      <c r="HNI427" s="50"/>
      <c r="HNJ427" s="50"/>
      <c r="HNK427" s="50"/>
      <c r="HNL427" s="50"/>
      <c r="HNM427" s="50"/>
      <c r="HNN427" s="50"/>
      <c r="HNO427" s="50"/>
      <c r="HNP427" s="50"/>
      <c r="HNQ427" s="50"/>
      <c r="HNR427" s="50"/>
      <c r="HNS427" s="50"/>
      <c r="HNT427" s="50"/>
      <c r="HNU427" s="50"/>
      <c r="HNV427" s="50"/>
      <c r="HNW427" s="50"/>
      <c r="HNX427" s="50"/>
      <c r="HNY427" s="50"/>
      <c r="HNZ427" s="50"/>
      <c r="HOA427" s="50"/>
      <c r="HOB427" s="50"/>
      <c r="HOC427" s="50"/>
      <c r="HOD427" s="50"/>
      <c r="HOE427" s="50"/>
      <c r="HOF427" s="50"/>
      <c r="HOG427" s="50"/>
      <c r="HOH427" s="50"/>
      <c r="HOI427" s="50"/>
      <c r="HOJ427" s="50"/>
      <c r="HOK427" s="50"/>
      <c r="HOL427" s="50"/>
      <c r="HOM427" s="50"/>
      <c r="HON427" s="50"/>
      <c r="HOO427" s="50"/>
      <c r="HOP427" s="50"/>
      <c r="HOQ427" s="50"/>
      <c r="HOR427" s="50"/>
      <c r="HOS427" s="50"/>
      <c r="HOT427" s="50"/>
      <c r="HOU427" s="50"/>
      <c r="HOV427" s="50"/>
      <c r="HOW427" s="50"/>
      <c r="HOX427" s="50"/>
      <c r="HOY427" s="50"/>
      <c r="HOZ427" s="50"/>
      <c r="HPA427" s="50"/>
      <c r="HPB427" s="50"/>
      <c r="HPC427" s="50"/>
      <c r="HPD427" s="50"/>
      <c r="HPE427" s="50"/>
      <c r="HPF427" s="50"/>
      <c r="HPG427" s="50"/>
      <c r="HPH427" s="50"/>
      <c r="HPI427" s="50"/>
      <c r="HPJ427" s="50"/>
      <c r="HPK427" s="50"/>
      <c r="HPL427" s="50"/>
      <c r="HPM427" s="50"/>
      <c r="HPN427" s="50"/>
      <c r="HPO427" s="50"/>
      <c r="HPP427" s="50"/>
      <c r="HPQ427" s="50"/>
      <c r="HPR427" s="50"/>
      <c r="HPS427" s="50"/>
      <c r="HPT427" s="50"/>
      <c r="HPU427" s="50"/>
      <c r="HPV427" s="50"/>
      <c r="HPW427" s="50"/>
      <c r="HPX427" s="50"/>
      <c r="HPY427" s="50"/>
      <c r="HPZ427" s="50"/>
      <c r="HQA427" s="50"/>
      <c r="HQB427" s="50"/>
      <c r="HQC427" s="50"/>
      <c r="HQD427" s="50"/>
      <c r="HQE427" s="50"/>
      <c r="HQF427" s="50"/>
      <c r="HQG427" s="50"/>
      <c r="HQH427" s="50"/>
      <c r="HQI427" s="50"/>
      <c r="HQJ427" s="50"/>
      <c r="HQK427" s="50"/>
      <c r="HQL427" s="50"/>
      <c r="HQM427" s="50"/>
      <c r="HQN427" s="50"/>
      <c r="HQO427" s="50"/>
      <c r="HQP427" s="50"/>
      <c r="HQQ427" s="50"/>
      <c r="HQR427" s="50"/>
      <c r="HQS427" s="50"/>
      <c r="HQT427" s="50"/>
      <c r="HQU427" s="50"/>
      <c r="HQV427" s="50"/>
      <c r="HQW427" s="50"/>
      <c r="HQX427" s="50"/>
      <c r="HQY427" s="50"/>
      <c r="HQZ427" s="50"/>
      <c r="HRA427" s="50"/>
      <c r="HRB427" s="50"/>
      <c r="HRC427" s="50"/>
      <c r="HRD427" s="50"/>
      <c r="HRE427" s="50"/>
      <c r="HRF427" s="50"/>
      <c r="HRG427" s="50"/>
      <c r="HRH427" s="50"/>
      <c r="HRI427" s="50"/>
      <c r="HRJ427" s="50"/>
      <c r="HRK427" s="50"/>
      <c r="HRL427" s="50"/>
      <c r="HRN427" s="50"/>
      <c r="HRP427" s="50"/>
      <c r="HRQ427" s="50"/>
      <c r="HRR427" s="50"/>
      <c r="HRS427" s="50"/>
      <c r="HRT427" s="50"/>
      <c r="HRU427" s="50"/>
      <c r="HRV427" s="50"/>
      <c r="HRW427" s="50"/>
      <c r="HSB427" s="50"/>
      <c r="HSC427" s="50"/>
      <c r="HSD427" s="50"/>
      <c r="HSE427" s="50"/>
      <c r="HSF427" s="50"/>
      <c r="HSG427" s="50"/>
      <c r="HSH427" s="50"/>
      <c r="HSI427" s="50"/>
      <c r="HSJ427" s="50"/>
      <c r="HSK427" s="50"/>
      <c r="HSL427" s="50"/>
      <c r="HSM427" s="50"/>
      <c r="HSN427" s="50"/>
      <c r="HSO427" s="50"/>
      <c r="HSP427" s="50"/>
      <c r="HSQ427" s="50"/>
      <c r="HSR427" s="50"/>
      <c r="HSS427" s="50"/>
      <c r="HST427" s="50"/>
      <c r="HSU427" s="50"/>
      <c r="HSV427" s="50"/>
      <c r="HSW427" s="50"/>
      <c r="HSX427" s="50"/>
      <c r="HSY427" s="50"/>
      <c r="HSZ427" s="50"/>
      <c r="HTA427" s="50"/>
      <c r="HTB427" s="50"/>
      <c r="HTC427" s="50"/>
      <c r="HTD427" s="50"/>
      <c r="HTE427" s="50"/>
      <c r="HTF427" s="50"/>
      <c r="HTG427" s="50"/>
      <c r="HTH427" s="50"/>
      <c r="HTI427" s="50"/>
      <c r="HTJ427" s="50"/>
      <c r="HTK427" s="50"/>
      <c r="HTL427" s="50"/>
      <c r="HTM427" s="50"/>
      <c r="HTN427" s="50"/>
      <c r="HTO427" s="50"/>
      <c r="HTP427" s="50"/>
      <c r="HTQ427" s="50"/>
      <c r="HTR427" s="50"/>
      <c r="HTS427" s="50"/>
      <c r="HTT427" s="50"/>
      <c r="HTU427" s="50"/>
      <c r="HTV427" s="50"/>
      <c r="HTW427" s="50"/>
      <c r="HTX427" s="50"/>
      <c r="HTY427" s="50"/>
      <c r="HTZ427" s="50"/>
      <c r="HUA427" s="50"/>
      <c r="HUB427" s="50"/>
      <c r="HUC427" s="50"/>
      <c r="HUD427" s="50"/>
      <c r="HUE427" s="50"/>
      <c r="HUF427" s="50"/>
      <c r="HUG427" s="50"/>
      <c r="HUH427" s="50"/>
      <c r="HUI427" s="50"/>
      <c r="HUJ427" s="50"/>
      <c r="HUK427" s="50"/>
      <c r="HUL427" s="50"/>
      <c r="HUM427" s="50"/>
      <c r="HUN427" s="50"/>
      <c r="HUO427" s="50"/>
      <c r="HUP427" s="50"/>
      <c r="HUQ427" s="50"/>
      <c r="HUR427" s="50"/>
      <c r="HUS427" s="50"/>
      <c r="HUT427" s="50"/>
      <c r="HUU427" s="50"/>
      <c r="HUV427" s="50"/>
      <c r="HUW427" s="50"/>
      <c r="HUX427" s="50"/>
      <c r="HUY427" s="50"/>
      <c r="HUZ427" s="50"/>
      <c r="HVA427" s="50"/>
      <c r="HVB427" s="50"/>
      <c r="HVC427" s="50"/>
      <c r="HVD427" s="50"/>
      <c r="HVE427" s="50"/>
      <c r="HVF427" s="50"/>
      <c r="HVG427" s="50"/>
      <c r="HVH427" s="50"/>
      <c r="HVI427" s="50"/>
      <c r="HVJ427" s="50"/>
      <c r="HVK427" s="50"/>
      <c r="HVL427" s="50"/>
      <c r="HVM427" s="50"/>
      <c r="HVN427" s="50"/>
      <c r="HVO427" s="50"/>
      <c r="HVP427" s="50"/>
      <c r="HVQ427" s="50"/>
      <c r="HVR427" s="50"/>
      <c r="HVS427" s="50"/>
      <c r="HVT427" s="50"/>
      <c r="HVU427" s="50"/>
      <c r="HVV427" s="50"/>
      <c r="HVW427" s="50"/>
      <c r="HVX427" s="50"/>
      <c r="HVY427" s="50"/>
      <c r="HVZ427" s="50"/>
      <c r="HWA427" s="50"/>
      <c r="HWB427" s="50"/>
      <c r="HWC427" s="50"/>
      <c r="HWD427" s="50"/>
      <c r="HWE427" s="50"/>
      <c r="HWF427" s="50"/>
      <c r="HWG427" s="50"/>
      <c r="HWH427" s="50"/>
      <c r="HWI427" s="50"/>
      <c r="HWJ427" s="50"/>
      <c r="HWK427" s="50"/>
      <c r="HWL427" s="50"/>
      <c r="HWM427" s="50"/>
      <c r="HWN427" s="50"/>
      <c r="HWO427" s="50"/>
      <c r="HWP427" s="50"/>
      <c r="HWQ427" s="50"/>
      <c r="HWR427" s="50"/>
      <c r="HWS427" s="50"/>
      <c r="HWT427" s="50"/>
      <c r="HWU427" s="50"/>
      <c r="HWV427" s="50"/>
      <c r="HWW427" s="50"/>
      <c r="HWX427" s="50"/>
      <c r="HWY427" s="50"/>
      <c r="HWZ427" s="50"/>
      <c r="HXA427" s="50"/>
      <c r="HXB427" s="50"/>
      <c r="HXC427" s="50"/>
      <c r="HXD427" s="50"/>
      <c r="HXE427" s="50"/>
      <c r="HXF427" s="50"/>
      <c r="HXG427" s="50"/>
      <c r="HXH427" s="50"/>
      <c r="HXI427" s="50"/>
      <c r="HXJ427" s="50"/>
      <c r="HXK427" s="50"/>
      <c r="HXL427" s="50"/>
      <c r="HXM427" s="50"/>
      <c r="HXN427" s="50"/>
      <c r="HXO427" s="50"/>
      <c r="HXP427" s="50"/>
      <c r="HXQ427" s="50"/>
      <c r="HXR427" s="50"/>
      <c r="HXS427" s="50"/>
      <c r="HXT427" s="50"/>
      <c r="HXU427" s="50"/>
      <c r="HXV427" s="50"/>
      <c r="HXW427" s="50"/>
      <c r="HXX427" s="50"/>
      <c r="HXY427" s="50"/>
      <c r="HXZ427" s="50"/>
      <c r="HYA427" s="50"/>
      <c r="HYB427" s="50"/>
      <c r="HYC427" s="50"/>
      <c r="HYD427" s="50"/>
      <c r="HYE427" s="50"/>
      <c r="HYF427" s="50"/>
      <c r="HYG427" s="50"/>
      <c r="HYH427" s="50"/>
      <c r="HYI427" s="50"/>
      <c r="HYJ427" s="50"/>
      <c r="HYK427" s="50"/>
      <c r="HYL427" s="50"/>
      <c r="HYM427" s="50"/>
      <c r="HYN427" s="50"/>
      <c r="HYO427" s="50"/>
      <c r="HYP427" s="50"/>
      <c r="HYQ427" s="50"/>
      <c r="HYR427" s="50"/>
      <c r="HYS427" s="50"/>
      <c r="HYT427" s="50"/>
      <c r="HYU427" s="50"/>
      <c r="HYV427" s="50"/>
      <c r="HYW427" s="50"/>
      <c r="HYX427" s="50"/>
      <c r="HYY427" s="50"/>
      <c r="HYZ427" s="50"/>
      <c r="HZA427" s="50"/>
      <c r="HZB427" s="50"/>
      <c r="HZC427" s="50"/>
      <c r="HZD427" s="50"/>
      <c r="HZE427" s="50"/>
      <c r="HZF427" s="50"/>
      <c r="HZG427" s="50"/>
      <c r="HZH427" s="50"/>
      <c r="HZI427" s="50"/>
      <c r="HZJ427" s="50"/>
      <c r="HZK427" s="50"/>
      <c r="HZL427" s="50"/>
      <c r="HZM427" s="50"/>
      <c r="HZN427" s="50"/>
      <c r="HZO427" s="50"/>
      <c r="HZP427" s="50"/>
      <c r="HZQ427" s="50"/>
      <c r="HZR427" s="50"/>
      <c r="HZS427" s="50"/>
      <c r="HZT427" s="50"/>
      <c r="HZU427" s="50"/>
      <c r="HZV427" s="50"/>
      <c r="HZW427" s="50"/>
      <c r="HZX427" s="50"/>
      <c r="HZY427" s="50"/>
      <c r="HZZ427" s="50"/>
      <c r="IAA427" s="50"/>
      <c r="IAB427" s="50"/>
      <c r="IAC427" s="50"/>
      <c r="IAD427" s="50"/>
      <c r="IAE427" s="50"/>
      <c r="IAF427" s="50"/>
      <c r="IAG427" s="50"/>
      <c r="IAH427" s="50"/>
      <c r="IAI427" s="50"/>
      <c r="IAJ427" s="50"/>
      <c r="IAK427" s="50"/>
      <c r="IAL427" s="50"/>
      <c r="IAM427" s="50"/>
      <c r="IAN427" s="50"/>
      <c r="IAO427" s="50"/>
      <c r="IAP427" s="50"/>
      <c r="IAQ427" s="50"/>
      <c r="IAR427" s="50"/>
      <c r="IAS427" s="50"/>
      <c r="IAT427" s="50"/>
      <c r="IAU427" s="50"/>
      <c r="IAV427" s="50"/>
      <c r="IAW427" s="50"/>
      <c r="IAX427" s="50"/>
      <c r="IAY427" s="50"/>
      <c r="IAZ427" s="50"/>
      <c r="IBA427" s="50"/>
      <c r="IBB427" s="50"/>
      <c r="IBC427" s="50"/>
      <c r="IBD427" s="50"/>
      <c r="IBE427" s="50"/>
      <c r="IBF427" s="50"/>
      <c r="IBG427" s="50"/>
      <c r="IBH427" s="50"/>
      <c r="IBJ427" s="50"/>
      <c r="IBL427" s="50"/>
      <c r="IBM427" s="50"/>
      <c r="IBN427" s="50"/>
      <c r="IBO427" s="50"/>
      <c r="IBP427" s="50"/>
      <c r="IBQ427" s="50"/>
      <c r="IBR427" s="50"/>
      <c r="IBS427" s="50"/>
      <c r="IBX427" s="50"/>
      <c r="IBY427" s="50"/>
      <c r="IBZ427" s="50"/>
      <c r="ICA427" s="50"/>
      <c r="ICB427" s="50"/>
      <c r="ICC427" s="50"/>
      <c r="ICD427" s="50"/>
      <c r="ICE427" s="50"/>
      <c r="ICF427" s="50"/>
      <c r="ICG427" s="50"/>
      <c r="ICH427" s="50"/>
      <c r="ICI427" s="50"/>
      <c r="ICJ427" s="50"/>
      <c r="ICK427" s="50"/>
      <c r="ICL427" s="50"/>
      <c r="ICM427" s="50"/>
      <c r="ICN427" s="50"/>
      <c r="ICO427" s="50"/>
      <c r="ICP427" s="50"/>
      <c r="ICQ427" s="50"/>
      <c r="ICR427" s="50"/>
      <c r="ICS427" s="50"/>
      <c r="ICT427" s="50"/>
      <c r="ICU427" s="50"/>
      <c r="ICV427" s="50"/>
      <c r="ICW427" s="50"/>
      <c r="ICX427" s="50"/>
      <c r="ICY427" s="50"/>
      <c r="ICZ427" s="50"/>
      <c r="IDA427" s="50"/>
      <c r="IDB427" s="50"/>
      <c r="IDC427" s="50"/>
      <c r="IDD427" s="50"/>
      <c r="IDE427" s="50"/>
      <c r="IDF427" s="50"/>
      <c r="IDG427" s="50"/>
      <c r="IDH427" s="50"/>
      <c r="IDI427" s="50"/>
      <c r="IDJ427" s="50"/>
      <c r="IDK427" s="50"/>
      <c r="IDL427" s="50"/>
      <c r="IDM427" s="50"/>
      <c r="IDN427" s="50"/>
      <c r="IDO427" s="50"/>
      <c r="IDP427" s="50"/>
      <c r="IDQ427" s="50"/>
      <c r="IDR427" s="50"/>
      <c r="IDS427" s="50"/>
      <c r="IDT427" s="50"/>
      <c r="IDU427" s="50"/>
      <c r="IDV427" s="50"/>
      <c r="IDW427" s="50"/>
      <c r="IDX427" s="50"/>
      <c r="IDY427" s="50"/>
      <c r="IDZ427" s="50"/>
      <c r="IEA427" s="50"/>
      <c r="IEB427" s="50"/>
      <c r="IEC427" s="50"/>
      <c r="IED427" s="50"/>
      <c r="IEE427" s="50"/>
      <c r="IEF427" s="50"/>
      <c r="IEG427" s="50"/>
      <c r="IEH427" s="50"/>
      <c r="IEI427" s="50"/>
      <c r="IEJ427" s="50"/>
      <c r="IEK427" s="50"/>
      <c r="IEL427" s="50"/>
      <c r="IEM427" s="50"/>
      <c r="IEN427" s="50"/>
      <c r="IEO427" s="50"/>
      <c r="IEP427" s="50"/>
      <c r="IEQ427" s="50"/>
      <c r="IER427" s="50"/>
      <c r="IES427" s="50"/>
      <c r="IET427" s="50"/>
      <c r="IEU427" s="50"/>
      <c r="IEV427" s="50"/>
      <c r="IEW427" s="50"/>
      <c r="IEX427" s="50"/>
      <c r="IEY427" s="50"/>
      <c r="IEZ427" s="50"/>
      <c r="IFA427" s="50"/>
      <c r="IFB427" s="50"/>
      <c r="IFC427" s="50"/>
      <c r="IFD427" s="50"/>
      <c r="IFE427" s="50"/>
      <c r="IFF427" s="50"/>
      <c r="IFG427" s="50"/>
      <c r="IFH427" s="50"/>
      <c r="IFI427" s="50"/>
      <c r="IFJ427" s="50"/>
      <c r="IFK427" s="50"/>
      <c r="IFL427" s="50"/>
      <c r="IFM427" s="50"/>
      <c r="IFN427" s="50"/>
      <c r="IFO427" s="50"/>
      <c r="IFP427" s="50"/>
      <c r="IFQ427" s="50"/>
      <c r="IFR427" s="50"/>
      <c r="IFS427" s="50"/>
      <c r="IFT427" s="50"/>
      <c r="IFU427" s="50"/>
      <c r="IFV427" s="50"/>
      <c r="IFW427" s="50"/>
      <c r="IFX427" s="50"/>
      <c r="IFY427" s="50"/>
      <c r="IFZ427" s="50"/>
      <c r="IGA427" s="50"/>
      <c r="IGB427" s="50"/>
      <c r="IGC427" s="50"/>
      <c r="IGD427" s="50"/>
      <c r="IGE427" s="50"/>
      <c r="IGF427" s="50"/>
      <c r="IGG427" s="50"/>
      <c r="IGH427" s="50"/>
      <c r="IGI427" s="50"/>
      <c r="IGJ427" s="50"/>
      <c r="IGK427" s="50"/>
      <c r="IGL427" s="50"/>
      <c r="IGM427" s="50"/>
      <c r="IGN427" s="50"/>
      <c r="IGO427" s="50"/>
      <c r="IGP427" s="50"/>
      <c r="IGQ427" s="50"/>
      <c r="IGR427" s="50"/>
      <c r="IGS427" s="50"/>
      <c r="IGT427" s="50"/>
      <c r="IGU427" s="50"/>
      <c r="IGV427" s="50"/>
      <c r="IGW427" s="50"/>
      <c r="IGX427" s="50"/>
      <c r="IGY427" s="50"/>
      <c r="IGZ427" s="50"/>
      <c r="IHA427" s="50"/>
      <c r="IHB427" s="50"/>
      <c r="IHC427" s="50"/>
      <c r="IHD427" s="50"/>
      <c r="IHE427" s="50"/>
      <c r="IHF427" s="50"/>
      <c r="IHG427" s="50"/>
      <c r="IHH427" s="50"/>
      <c r="IHI427" s="50"/>
      <c r="IHJ427" s="50"/>
      <c r="IHK427" s="50"/>
      <c r="IHL427" s="50"/>
      <c r="IHM427" s="50"/>
      <c r="IHN427" s="50"/>
      <c r="IHO427" s="50"/>
      <c r="IHP427" s="50"/>
      <c r="IHQ427" s="50"/>
      <c r="IHR427" s="50"/>
      <c r="IHS427" s="50"/>
      <c r="IHT427" s="50"/>
      <c r="IHU427" s="50"/>
      <c r="IHV427" s="50"/>
      <c r="IHW427" s="50"/>
      <c r="IHX427" s="50"/>
      <c r="IHY427" s="50"/>
      <c r="IHZ427" s="50"/>
      <c r="IIA427" s="50"/>
      <c r="IIB427" s="50"/>
      <c r="IIC427" s="50"/>
      <c r="IID427" s="50"/>
      <c r="IIE427" s="50"/>
      <c r="IIF427" s="50"/>
      <c r="IIG427" s="50"/>
      <c r="IIH427" s="50"/>
      <c r="III427" s="50"/>
      <c r="IIJ427" s="50"/>
      <c r="IIK427" s="50"/>
      <c r="IIL427" s="50"/>
      <c r="IIM427" s="50"/>
      <c r="IIN427" s="50"/>
      <c r="IIO427" s="50"/>
      <c r="IIP427" s="50"/>
      <c r="IIQ427" s="50"/>
      <c r="IIR427" s="50"/>
      <c r="IIS427" s="50"/>
      <c r="IIT427" s="50"/>
      <c r="IIU427" s="50"/>
      <c r="IIV427" s="50"/>
      <c r="IIW427" s="50"/>
      <c r="IIX427" s="50"/>
      <c r="IIY427" s="50"/>
      <c r="IIZ427" s="50"/>
      <c r="IJA427" s="50"/>
      <c r="IJB427" s="50"/>
      <c r="IJC427" s="50"/>
      <c r="IJD427" s="50"/>
      <c r="IJE427" s="50"/>
      <c r="IJF427" s="50"/>
      <c r="IJG427" s="50"/>
      <c r="IJH427" s="50"/>
      <c r="IJI427" s="50"/>
      <c r="IJJ427" s="50"/>
      <c r="IJK427" s="50"/>
      <c r="IJL427" s="50"/>
      <c r="IJM427" s="50"/>
      <c r="IJN427" s="50"/>
      <c r="IJO427" s="50"/>
      <c r="IJP427" s="50"/>
      <c r="IJQ427" s="50"/>
      <c r="IJR427" s="50"/>
      <c r="IJS427" s="50"/>
      <c r="IJT427" s="50"/>
      <c r="IJU427" s="50"/>
      <c r="IJV427" s="50"/>
      <c r="IJW427" s="50"/>
      <c r="IJX427" s="50"/>
      <c r="IJY427" s="50"/>
      <c r="IJZ427" s="50"/>
      <c r="IKA427" s="50"/>
      <c r="IKB427" s="50"/>
      <c r="IKC427" s="50"/>
      <c r="IKD427" s="50"/>
      <c r="IKE427" s="50"/>
      <c r="IKF427" s="50"/>
      <c r="IKG427" s="50"/>
      <c r="IKH427" s="50"/>
      <c r="IKI427" s="50"/>
      <c r="IKJ427" s="50"/>
      <c r="IKK427" s="50"/>
      <c r="IKL427" s="50"/>
      <c r="IKM427" s="50"/>
      <c r="IKN427" s="50"/>
      <c r="IKO427" s="50"/>
      <c r="IKP427" s="50"/>
      <c r="IKQ427" s="50"/>
      <c r="IKR427" s="50"/>
      <c r="IKS427" s="50"/>
      <c r="IKT427" s="50"/>
      <c r="IKU427" s="50"/>
      <c r="IKV427" s="50"/>
      <c r="IKW427" s="50"/>
      <c r="IKX427" s="50"/>
      <c r="IKY427" s="50"/>
      <c r="IKZ427" s="50"/>
      <c r="ILA427" s="50"/>
      <c r="ILB427" s="50"/>
      <c r="ILC427" s="50"/>
      <c r="ILD427" s="50"/>
      <c r="ILF427" s="50"/>
      <c r="ILH427" s="50"/>
      <c r="ILI427" s="50"/>
      <c r="ILJ427" s="50"/>
      <c r="ILK427" s="50"/>
      <c r="ILL427" s="50"/>
      <c r="ILM427" s="50"/>
      <c r="ILN427" s="50"/>
      <c r="ILO427" s="50"/>
      <c r="ILT427" s="50"/>
      <c r="ILU427" s="50"/>
      <c r="ILV427" s="50"/>
      <c r="ILW427" s="50"/>
      <c r="ILX427" s="50"/>
      <c r="ILY427" s="50"/>
      <c r="ILZ427" s="50"/>
      <c r="IMA427" s="50"/>
      <c r="IMB427" s="50"/>
      <c r="IMC427" s="50"/>
      <c r="IMD427" s="50"/>
      <c r="IME427" s="50"/>
      <c r="IMF427" s="50"/>
      <c r="IMG427" s="50"/>
      <c r="IMH427" s="50"/>
      <c r="IMI427" s="50"/>
      <c r="IMJ427" s="50"/>
      <c r="IMK427" s="50"/>
      <c r="IML427" s="50"/>
      <c r="IMM427" s="50"/>
      <c r="IMN427" s="50"/>
      <c r="IMO427" s="50"/>
      <c r="IMP427" s="50"/>
      <c r="IMQ427" s="50"/>
      <c r="IMR427" s="50"/>
      <c r="IMS427" s="50"/>
      <c r="IMT427" s="50"/>
      <c r="IMU427" s="50"/>
      <c r="IMV427" s="50"/>
      <c r="IMW427" s="50"/>
      <c r="IMX427" s="50"/>
      <c r="IMY427" s="50"/>
      <c r="IMZ427" s="50"/>
      <c r="INA427" s="50"/>
      <c r="INB427" s="50"/>
      <c r="INC427" s="50"/>
      <c r="IND427" s="50"/>
      <c r="INE427" s="50"/>
      <c r="INF427" s="50"/>
      <c r="ING427" s="50"/>
      <c r="INH427" s="50"/>
      <c r="INI427" s="50"/>
      <c r="INJ427" s="50"/>
      <c r="INK427" s="50"/>
      <c r="INL427" s="50"/>
      <c r="INM427" s="50"/>
      <c r="INN427" s="50"/>
      <c r="INO427" s="50"/>
      <c r="INP427" s="50"/>
      <c r="INQ427" s="50"/>
      <c r="INR427" s="50"/>
      <c r="INS427" s="50"/>
      <c r="INT427" s="50"/>
      <c r="INU427" s="50"/>
      <c r="INV427" s="50"/>
      <c r="INW427" s="50"/>
      <c r="INX427" s="50"/>
      <c r="INY427" s="50"/>
      <c r="INZ427" s="50"/>
      <c r="IOA427" s="50"/>
      <c r="IOB427" s="50"/>
      <c r="IOC427" s="50"/>
      <c r="IOD427" s="50"/>
      <c r="IOE427" s="50"/>
      <c r="IOF427" s="50"/>
      <c r="IOG427" s="50"/>
      <c r="IOH427" s="50"/>
      <c r="IOI427" s="50"/>
      <c r="IOJ427" s="50"/>
      <c r="IOK427" s="50"/>
      <c r="IOL427" s="50"/>
      <c r="IOM427" s="50"/>
      <c r="ION427" s="50"/>
      <c r="IOO427" s="50"/>
      <c r="IOP427" s="50"/>
      <c r="IOQ427" s="50"/>
      <c r="IOR427" s="50"/>
      <c r="IOS427" s="50"/>
      <c r="IOT427" s="50"/>
      <c r="IOU427" s="50"/>
      <c r="IOV427" s="50"/>
      <c r="IOW427" s="50"/>
      <c r="IOX427" s="50"/>
      <c r="IOY427" s="50"/>
      <c r="IOZ427" s="50"/>
      <c r="IPA427" s="50"/>
      <c r="IPB427" s="50"/>
      <c r="IPC427" s="50"/>
      <c r="IPD427" s="50"/>
      <c r="IPE427" s="50"/>
      <c r="IPF427" s="50"/>
      <c r="IPG427" s="50"/>
      <c r="IPH427" s="50"/>
      <c r="IPI427" s="50"/>
      <c r="IPJ427" s="50"/>
      <c r="IPK427" s="50"/>
      <c r="IPL427" s="50"/>
      <c r="IPM427" s="50"/>
      <c r="IPN427" s="50"/>
      <c r="IPO427" s="50"/>
      <c r="IPP427" s="50"/>
      <c r="IPQ427" s="50"/>
      <c r="IPR427" s="50"/>
      <c r="IPS427" s="50"/>
      <c r="IPT427" s="50"/>
      <c r="IPU427" s="50"/>
      <c r="IPV427" s="50"/>
      <c r="IPW427" s="50"/>
      <c r="IPX427" s="50"/>
      <c r="IPY427" s="50"/>
      <c r="IPZ427" s="50"/>
      <c r="IQA427" s="50"/>
      <c r="IQB427" s="50"/>
      <c r="IQC427" s="50"/>
      <c r="IQD427" s="50"/>
      <c r="IQE427" s="50"/>
      <c r="IQF427" s="50"/>
      <c r="IQG427" s="50"/>
      <c r="IQH427" s="50"/>
      <c r="IQI427" s="50"/>
      <c r="IQJ427" s="50"/>
      <c r="IQK427" s="50"/>
      <c r="IQL427" s="50"/>
      <c r="IQM427" s="50"/>
      <c r="IQN427" s="50"/>
      <c r="IQO427" s="50"/>
      <c r="IQP427" s="50"/>
      <c r="IQQ427" s="50"/>
      <c r="IQR427" s="50"/>
      <c r="IQS427" s="50"/>
      <c r="IQT427" s="50"/>
      <c r="IQU427" s="50"/>
      <c r="IQV427" s="50"/>
      <c r="IQW427" s="50"/>
      <c r="IQX427" s="50"/>
      <c r="IQY427" s="50"/>
      <c r="IQZ427" s="50"/>
      <c r="IRA427" s="50"/>
      <c r="IRB427" s="50"/>
      <c r="IRC427" s="50"/>
      <c r="IRD427" s="50"/>
      <c r="IRE427" s="50"/>
      <c r="IRF427" s="50"/>
      <c r="IRG427" s="50"/>
      <c r="IRH427" s="50"/>
      <c r="IRI427" s="50"/>
      <c r="IRJ427" s="50"/>
      <c r="IRK427" s="50"/>
      <c r="IRL427" s="50"/>
      <c r="IRM427" s="50"/>
      <c r="IRN427" s="50"/>
      <c r="IRO427" s="50"/>
      <c r="IRP427" s="50"/>
      <c r="IRQ427" s="50"/>
      <c r="IRR427" s="50"/>
      <c r="IRS427" s="50"/>
      <c r="IRT427" s="50"/>
      <c r="IRU427" s="50"/>
      <c r="IRV427" s="50"/>
      <c r="IRW427" s="50"/>
      <c r="IRX427" s="50"/>
      <c r="IRY427" s="50"/>
      <c r="IRZ427" s="50"/>
      <c r="ISA427" s="50"/>
      <c r="ISB427" s="50"/>
      <c r="ISC427" s="50"/>
      <c r="ISD427" s="50"/>
      <c r="ISE427" s="50"/>
      <c r="ISF427" s="50"/>
      <c r="ISG427" s="50"/>
      <c r="ISH427" s="50"/>
      <c r="ISI427" s="50"/>
      <c r="ISJ427" s="50"/>
      <c r="ISK427" s="50"/>
      <c r="ISL427" s="50"/>
      <c r="ISM427" s="50"/>
      <c r="ISN427" s="50"/>
      <c r="ISO427" s="50"/>
      <c r="ISP427" s="50"/>
      <c r="ISQ427" s="50"/>
      <c r="ISR427" s="50"/>
      <c r="ISS427" s="50"/>
      <c r="IST427" s="50"/>
      <c r="ISU427" s="50"/>
      <c r="ISV427" s="50"/>
      <c r="ISW427" s="50"/>
      <c r="ISX427" s="50"/>
      <c r="ISY427" s="50"/>
      <c r="ISZ427" s="50"/>
      <c r="ITA427" s="50"/>
      <c r="ITB427" s="50"/>
      <c r="ITC427" s="50"/>
      <c r="ITD427" s="50"/>
      <c r="ITE427" s="50"/>
      <c r="ITF427" s="50"/>
      <c r="ITG427" s="50"/>
      <c r="ITH427" s="50"/>
      <c r="ITI427" s="50"/>
      <c r="ITJ427" s="50"/>
      <c r="ITK427" s="50"/>
      <c r="ITL427" s="50"/>
      <c r="ITM427" s="50"/>
      <c r="ITN427" s="50"/>
      <c r="ITO427" s="50"/>
      <c r="ITP427" s="50"/>
      <c r="ITQ427" s="50"/>
      <c r="ITR427" s="50"/>
      <c r="ITS427" s="50"/>
      <c r="ITT427" s="50"/>
      <c r="ITU427" s="50"/>
      <c r="ITV427" s="50"/>
      <c r="ITW427" s="50"/>
      <c r="ITX427" s="50"/>
      <c r="ITY427" s="50"/>
      <c r="ITZ427" s="50"/>
      <c r="IUA427" s="50"/>
      <c r="IUB427" s="50"/>
      <c r="IUC427" s="50"/>
      <c r="IUD427" s="50"/>
      <c r="IUE427" s="50"/>
      <c r="IUF427" s="50"/>
      <c r="IUG427" s="50"/>
      <c r="IUH427" s="50"/>
      <c r="IUI427" s="50"/>
      <c r="IUJ427" s="50"/>
      <c r="IUK427" s="50"/>
      <c r="IUL427" s="50"/>
      <c r="IUM427" s="50"/>
      <c r="IUN427" s="50"/>
      <c r="IUO427" s="50"/>
      <c r="IUP427" s="50"/>
      <c r="IUQ427" s="50"/>
      <c r="IUR427" s="50"/>
      <c r="IUS427" s="50"/>
      <c r="IUT427" s="50"/>
      <c r="IUU427" s="50"/>
      <c r="IUV427" s="50"/>
      <c r="IUW427" s="50"/>
      <c r="IUX427" s="50"/>
      <c r="IUY427" s="50"/>
      <c r="IUZ427" s="50"/>
      <c r="IVB427" s="50"/>
      <c r="IVD427" s="50"/>
      <c r="IVE427" s="50"/>
      <c r="IVF427" s="50"/>
      <c r="IVG427" s="50"/>
      <c r="IVH427" s="50"/>
      <c r="IVI427" s="50"/>
      <c r="IVJ427" s="50"/>
      <c r="IVK427" s="50"/>
      <c r="IVP427" s="50"/>
      <c r="IVQ427" s="50"/>
      <c r="IVR427" s="50"/>
      <c r="IVS427" s="50"/>
      <c r="IVT427" s="50"/>
      <c r="IVU427" s="50"/>
      <c r="IVV427" s="50"/>
      <c r="IVW427" s="50"/>
      <c r="IVX427" s="50"/>
      <c r="IVY427" s="50"/>
      <c r="IVZ427" s="50"/>
      <c r="IWA427" s="50"/>
      <c r="IWB427" s="50"/>
      <c r="IWC427" s="50"/>
      <c r="IWD427" s="50"/>
      <c r="IWE427" s="50"/>
      <c r="IWF427" s="50"/>
      <c r="IWG427" s="50"/>
      <c r="IWH427" s="50"/>
      <c r="IWI427" s="50"/>
      <c r="IWJ427" s="50"/>
      <c r="IWK427" s="50"/>
      <c r="IWL427" s="50"/>
      <c r="IWM427" s="50"/>
      <c r="IWN427" s="50"/>
      <c r="IWO427" s="50"/>
      <c r="IWP427" s="50"/>
      <c r="IWQ427" s="50"/>
      <c r="IWR427" s="50"/>
      <c r="IWS427" s="50"/>
      <c r="IWT427" s="50"/>
      <c r="IWU427" s="50"/>
      <c r="IWV427" s="50"/>
      <c r="IWW427" s="50"/>
      <c r="IWX427" s="50"/>
      <c r="IWY427" s="50"/>
      <c r="IWZ427" s="50"/>
      <c r="IXA427" s="50"/>
      <c r="IXB427" s="50"/>
      <c r="IXC427" s="50"/>
      <c r="IXD427" s="50"/>
      <c r="IXE427" s="50"/>
      <c r="IXF427" s="50"/>
      <c r="IXG427" s="50"/>
      <c r="IXH427" s="50"/>
      <c r="IXI427" s="50"/>
      <c r="IXJ427" s="50"/>
      <c r="IXK427" s="50"/>
      <c r="IXL427" s="50"/>
      <c r="IXM427" s="50"/>
      <c r="IXN427" s="50"/>
      <c r="IXO427" s="50"/>
      <c r="IXP427" s="50"/>
      <c r="IXQ427" s="50"/>
      <c r="IXR427" s="50"/>
      <c r="IXS427" s="50"/>
      <c r="IXT427" s="50"/>
      <c r="IXU427" s="50"/>
      <c r="IXV427" s="50"/>
      <c r="IXW427" s="50"/>
      <c r="IXX427" s="50"/>
      <c r="IXY427" s="50"/>
      <c r="IXZ427" s="50"/>
      <c r="IYA427" s="50"/>
      <c r="IYB427" s="50"/>
      <c r="IYC427" s="50"/>
      <c r="IYD427" s="50"/>
      <c r="IYE427" s="50"/>
      <c r="IYF427" s="50"/>
      <c r="IYG427" s="50"/>
      <c r="IYH427" s="50"/>
      <c r="IYI427" s="50"/>
      <c r="IYJ427" s="50"/>
      <c r="IYK427" s="50"/>
      <c r="IYL427" s="50"/>
      <c r="IYM427" s="50"/>
      <c r="IYN427" s="50"/>
      <c r="IYO427" s="50"/>
      <c r="IYP427" s="50"/>
      <c r="IYQ427" s="50"/>
      <c r="IYR427" s="50"/>
      <c r="IYS427" s="50"/>
      <c r="IYT427" s="50"/>
      <c r="IYU427" s="50"/>
      <c r="IYV427" s="50"/>
      <c r="IYW427" s="50"/>
      <c r="IYX427" s="50"/>
      <c r="IYY427" s="50"/>
      <c r="IYZ427" s="50"/>
      <c r="IZA427" s="50"/>
      <c r="IZB427" s="50"/>
      <c r="IZC427" s="50"/>
      <c r="IZD427" s="50"/>
      <c r="IZE427" s="50"/>
      <c r="IZF427" s="50"/>
      <c r="IZG427" s="50"/>
      <c r="IZH427" s="50"/>
      <c r="IZI427" s="50"/>
      <c r="IZJ427" s="50"/>
      <c r="IZK427" s="50"/>
      <c r="IZL427" s="50"/>
      <c r="IZM427" s="50"/>
      <c r="IZN427" s="50"/>
      <c r="IZO427" s="50"/>
      <c r="IZP427" s="50"/>
      <c r="IZQ427" s="50"/>
      <c r="IZR427" s="50"/>
      <c r="IZS427" s="50"/>
      <c r="IZT427" s="50"/>
      <c r="IZU427" s="50"/>
      <c r="IZV427" s="50"/>
      <c r="IZW427" s="50"/>
      <c r="IZX427" s="50"/>
      <c r="IZY427" s="50"/>
      <c r="IZZ427" s="50"/>
      <c r="JAA427" s="50"/>
      <c r="JAB427" s="50"/>
      <c r="JAC427" s="50"/>
      <c r="JAD427" s="50"/>
      <c r="JAE427" s="50"/>
      <c r="JAF427" s="50"/>
      <c r="JAG427" s="50"/>
      <c r="JAH427" s="50"/>
      <c r="JAI427" s="50"/>
      <c r="JAJ427" s="50"/>
      <c r="JAK427" s="50"/>
      <c r="JAL427" s="50"/>
      <c r="JAM427" s="50"/>
      <c r="JAN427" s="50"/>
      <c r="JAO427" s="50"/>
      <c r="JAP427" s="50"/>
      <c r="JAQ427" s="50"/>
      <c r="JAR427" s="50"/>
      <c r="JAS427" s="50"/>
      <c r="JAT427" s="50"/>
      <c r="JAU427" s="50"/>
      <c r="JAV427" s="50"/>
      <c r="JAW427" s="50"/>
      <c r="JAX427" s="50"/>
      <c r="JAY427" s="50"/>
      <c r="JAZ427" s="50"/>
      <c r="JBA427" s="50"/>
      <c r="JBB427" s="50"/>
      <c r="JBC427" s="50"/>
      <c r="JBD427" s="50"/>
      <c r="JBE427" s="50"/>
      <c r="JBF427" s="50"/>
      <c r="JBG427" s="50"/>
      <c r="JBH427" s="50"/>
      <c r="JBI427" s="50"/>
      <c r="JBJ427" s="50"/>
      <c r="JBK427" s="50"/>
      <c r="JBL427" s="50"/>
      <c r="JBM427" s="50"/>
      <c r="JBN427" s="50"/>
      <c r="JBO427" s="50"/>
      <c r="JBP427" s="50"/>
      <c r="JBQ427" s="50"/>
      <c r="JBR427" s="50"/>
      <c r="JBS427" s="50"/>
      <c r="JBT427" s="50"/>
      <c r="JBU427" s="50"/>
      <c r="JBV427" s="50"/>
      <c r="JBW427" s="50"/>
      <c r="JBX427" s="50"/>
      <c r="JBY427" s="50"/>
      <c r="JBZ427" s="50"/>
      <c r="JCA427" s="50"/>
      <c r="JCB427" s="50"/>
      <c r="JCC427" s="50"/>
      <c r="JCD427" s="50"/>
      <c r="JCE427" s="50"/>
      <c r="JCF427" s="50"/>
      <c r="JCG427" s="50"/>
      <c r="JCH427" s="50"/>
      <c r="JCI427" s="50"/>
      <c r="JCJ427" s="50"/>
      <c r="JCK427" s="50"/>
      <c r="JCL427" s="50"/>
      <c r="JCM427" s="50"/>
      <c r="JCN427" s="50"/>
      <c r="JCO427" s="50"/>
      <c r="JCP427" s="50"/>
      <c r="JCQ427" s="50"/>
      <c r="JCR427" s="50"/>
      <c r="JCS427" s="50"/>
      <c r="JCT427" s="50"/>
      <c r="JCU427" s="50"/>
      <c r="JCV427" s="50"/>
      <c r="JCW427" s="50"/>
      <c r="JCX427" s="50"/>
      <c r="JCY427" s="50"/>
      <c r="JCZ427" s="50"/>
      <c r="JDA427" s="50"/>
      <c r="JDB427" s="50"/>
      <c r="JDC427" s="50"/>
      <c r="JDD427" s="50"/>
      <c r="JDE427" s="50"/>
      <c r="JDF427" s="50"/>
      <c r="JDG427" s="50"/>
      <c r="JDH427" s="50"/>
      <c r="JDI427" s="50"/>
      <c r="JDJ427" s="50"/>
      <c r="JDK427" s="50"/>
      <c r="JDL427" s="50"/>
      <c r="JDM427" s="50"/>
      <c r="JDN427" s="50"/>
      <c r="JDO427" s="50"/>
      <c r="JDP427" s="50"/>
      <c r="JDQ427" s="50"/>
      <c r="JDR427" s="50"/>
      <c r="JDS427" s="50"/>
      <c r="JDT427" s="50"/>
      <c r="JDU427" s="50"/>
      <c r="JDV427" s="50"/>
      <c r="JDW427" s="50"/>
      <c r="JDX427" s="50"/>
      <c r="JDY427" s="50"/>
      <c r="JDZ427" s="50"/>
      <c r="JEA427" s="50"/>
      <c r="JEB427" s="50"/>
      <c r="JEC427" s="50"/>
      <c r="JED427" s="50"/>
      <c r="JEE427" s="50"/>
      <c r="JEF427" s="50"/>
      <c r="JEG427" s="50"/>
      <c r="JEH427" s="50"/>
      <c r="JEI427" s="50"/>
      <c r="JEJ427" s="50"/>
      <c r="JEK427" s="50"/>
      <c r="JEL427" s="50"/>
      <c r="JEM427" s="50"/>
      <c r="JEN427" s="50"/>
      <c r="JEO427" s="50"/>
      <c r="JEP427" s="50"/>
      <c r="JEQ427" s="50"/>
      <c r="JER427" s="50"/>
      <c r="JES427" s="50"/>
      <c r="JET427" s="50"/>
      <c r="JEU427" s="50"/>
      <c r="JEV427" s="50"/>
      <c r="JEX427" s="50"/>
      <c r="JEZ427" s="50"/>
      <c r="JFA427" s="50"/>
      <c r="JFB427" s="50"/>
      <c r="JFC427" s="50"/>
      <c r="JFD427" s="50"/>
      <c r="JFE427" s="50"/>
      <c r="JFF427" s="50"/>
      <c r="JFG427" s="50"/>
      <c r="JFL427" s="50"/>
      <c r="JFM427" s="50"/>
      <c r="JFN427" s="50"/>
      <c r="JFO427" s="50"/>
      <c r="JFP427" s="50"/>
      <c r="JFQ427" s="50"/>
      <c r="JFR427" s="50"/>
      <c r="JFS427" s="50"/>
      <c r="JFT427" s="50"/>
      <c r="JFU427" s="50"/>
      <c r="JFV427" s="50"/>
      <c r="JFW427" s="50"/>
      <c r="JFX427" s="50"/>
      <c r="JFY427" s="50"/>
      <c r="JFZ427" s="50"/>
      <c r="JGA427" s="50"/>
      <c r="JGB427" s="50"/>
      <c r="JGC427" s="50"/>
      <c r="JGD427" s="50"/>
      <c r="JGE427" s="50"/>
      <c r="JGF427" s="50"/>
      <c r="JGG427" s="50"/>
      <c r="JGH427" s="50"/>
      <c r="JGI427" s="50"/>
      <c r="JGJ427" s="50"/>
      <c r="JGK427" s="50"/>
      <c r="JGL427" s="50"/>
      <c r="JGM427" s="50"/>
      <c r="JGN427" s="50"/>
      <c r="JGO427" s="50"/>
      <c r="JGP427" s="50"/>
      <c r="JGQ427" s="50"/>
      <c r="JGR427" s="50"/>
      <c r="JGS427" s="50"/>
      <c r="JGT427" s="50"/>
      <c r="JGU427" s="50"/>
      <c r="JGV427" s="50"/>
      <c r="JGW427" s="50"/>
      <c r="JGX427" s="50"/>
      <c r="JGY427" s="50"/>
      <c r="JGZ427" s="50"/>
      <c r="JHA427" s="50"/>
      <c r="JHB427" s="50"/>
      <c r="JHC427" s="50"/>
      <c r="JHD427" s="50"/>
      <c r="JHE427" s="50"/>
      <c r="JHF427" s="50"/>
      <c r="JHG427" s="50"/>
      <c r="JHH427" s="50"/>
      <c r="JHI427" s="50"/>
      <c r="JHJ427" s="50"/>
      <c r="JHK427" s="50"/>
      <c r="JHL427" s="50"/>
      <c r="JHM427" s="50"/>
      <c r="JHN427" s="50"/>
      <c r="JHO427" s="50"/>
      <c r="JHP427" s="50"/>
      <c r="JHQ427" s="50"/>
      <c r="JHR427" s="50"/>
      <c r="JHS427" s="50"/>
      <c r="JHT427" s="50"/>
      <c r="JHU427" s="50"/>
      <c r="JHV427" s="50"/>
      <c r="JHW427" s="50"/>
      <c r="JHX427" s="50"/>
      <c r="JHY427" s="50"/>
      <c r="JHZ427" s="50"/>
      <c r="JIA427" s="50"/>
      <c r="JIB427" s="50"/>
      <c r="JIC427" s="50"/>
      <c r="JID427" s="50"/>
      <c r="JIE427" s="50"/>
      <c r="JIF427" s="50"/>
      <c r="JIG427" s="50"/>
      <c r="JIH427" s="50"/>
      <c r="JII427" s="50"/>
      <c r="JIJ427" s="50"/>
      <c r="JIK427" s="50"/>
      <c r="JIL427" s="50"/>
      <c r="JIM427" s="50"/>
      <c r="JIN427" s="50"/>
      <c r="JIO427" s="50"/>
      <c r="JIP427" s="50"/>
      <c r="JIQ427" s="50"/>
      <c r="JIR427" s="50"/>
      <c r="JIS427" s="50"/>
      <c r="JIT427" s="50"/>
      <c r="JIU427" s="50"/>
      <c r="JIV427" s="50"/>
      <c r="JIW427" s="50"/>
      <c r="JIX427" s="50"/>
      <c r="JIY427" s="50"/>
      <c r="JIZ427" s="50"/>
      <c r="JJA427" s="50"/>
      <c r="JJB427" s="50"/>
      <c r="JJC427" s="50"/>
      <c r="JJD427" s="50"/>
      <c r="JJE427" s="50"/>
      <c r="JJF427" s="50"/>
      <c r="JJG427" s="50"/>
      <c r="JJH427" s="50"/>
      <c r="JJI427" s="50"/>
      <c r="JJJ427" s="50"/>
      <c r="JJK427" s="50"/>
      <c r="JJL427" s="50"/>
      <c r="JJM427" s="50"/>
      <c r="JJN427" s="50"/>
      <c r="JJO427" s="50"/>
      <c r="JJP427" s="50"/>
      <c r="JJQ427" s="50"/>
      <c r="JJR427" s="50"/>
      <c r="JJS427" s="50"/>
      <c r="JJT427" s="50"/>
      <c r="JJU427" s="50"/>
      <c r="JJV427" s="50"/>
      <c r="JJW427" s="50"/>
      <c r="JJX427" s="50"/>
      <c r="JJY427" s="50"/>
      <c r="JJZ427" s="50"/>
      <c r="JKA427" s="50"/>
      <c r="JKB427" s="50"/>
      <c r="JKC427" s="50"/>
      <c r="JKD427" s="50"/>
      <c r="JKE427" s="50"/>
      <c r="JKF427" s="50"/>
      <c r="JKG427" s="50"/>
      <c r="JKH427" s="50"/>
      <c r="JKI427" s="50"/>
      <c r="JKJ427" s="50"/>
      <c r="JKK427" s="50"/>
      <c r="JKL427" s="50"/>
      <c r="JKM427" s="50"/>
      <c r="JKN427" s="50"/>
      <c r="JKO427" s="50"/>
      <c r="JKP427" s="50"/>
      <c r="JKQ427" s="50"/>
      <c r="JKR427" s="50"/>
      <c r="JKS427" s="50"/>
      <c r="JKT427" s="50"/>
      <c r="JKU427" s="50"/>
      <c r="JKV427" s="50"/>
      <c r="JKW427" s="50"/>
      <c r="JKX427" s="50"/>
      <c r="JKY427" s="50"/>
      <c r="JKZ427" s="50"/>
      <c r="JLA427" s="50"/>
      <c r="JLB427" s="50"/>
      <c r="JLC427" s="50"/>
      <c r="JLD427" s="50"/>
      <c r="JLE427" s="50"/>
      <c r="JLF427" s="50"/>
      <c r="JLG427" s="50"/>
      <c r="JLH427" s="50"/>
      <c r="JLI427" s="50"/>
      <c r="JLJ427" s="50"/>
      <c r="JLK427" s="50"/>
      <c r="JLL427" s="50"/>
      <c r="JLM427" s="50"/>
      <c r="JLN427" s="50"/>
      <c r="JLO427" s="50"/>
      <c r="JLP427" s="50"/>
      <c r="JLQ427" s="50"/>
      <c r="JLR427" s="50"/>
      <c r="JLS427" s="50"/>
      <c r="JLT427" s="50"/>
      <c r="JLU427" s="50"/>
      <c r="JLV427" s="50"/>
      <c r="JLW427" s="50"/>
      <c r="JLX427" s="50"/>
      <c r="JLY427" s="50"/>
      <c r="JLZ427" s="50"/>
      <c r="JMA427" s="50"/>
      <c r="JMB427" s="50"/>
      <c r="JMC427" s="50"/>
      <c r="JMD427" s="50"/>
      <c r="JME427" s="50"/>
      <c r="JMF427" s="50"/>
      <c r="JMG427" s="50"/>
      <c r="JMH427" s="50"/>
      <c r="JMI427" s="50"/>
      <c r="JMJ427" s="50"/>
      <c r="JMK427" s="50"/>
      <c r="JML427" s="50"/>
      <c r="JMM427" s="50"/>
      <c r="JMN427" s="50"/>
      <c r="JMO427" s="50"/>
      <c r="JMP427" s="50"/>
      <c r="JMQ427" s="50"/>
      <c r="JMR427" s="50"/>
      <c r="JMS427" s="50"/>
      <c r="JMT427" s="50"/>
      <c r="JMU427" s="50"/>
      <c r="JMV427" s="50"/>
      <c r="JMW427" s="50"/>
      <c r="JMX427" s="50"/>
      <c r="JMY427" s="50"/>
      <c r="JMZ427" s="50"/>
      <c r="JNA427" s="50"/>
      <c r="JNB427" s="50"/>
      <c r="JNC427" s="50"/>
      <c r="JND427" s="50"/>
      <c r="JNE427" s="50"/>
      <c r="JNF427" s="50"/>
      <c r="JNG427" s="50"/>
      <c r="JNH427" s="50"/>
      <c r="JNI427" s="50"/>
      <c r="JNJ427" s="50"/>
      <c r="JNK427" s="50"/>
      <c r="JNL427" s="50"/>
      <c r="JNM427" s="50"/>
      <c r="JNN427" s="50"/>
      <c r="JNO427" s="50"/>
      <c r="JNP427" s="50"/>
      <c r="JNQ427" s="50"/>
      <c r="JNR427" s="50"/>
      <c r="JNS427" s="50"/>
      <c r="JNT427" s="50"/>
      <c r="JNU427" s="50"/>
      <c r="JNV427" s="50"/>
      <c r="JNW427" s="50"/>
      <c r="JNX427" s="50"/>
      <c r="JNY427" s="50"/>
      <c r="JNZ427" s="50"/>
      <c r="JOA427" s="50"/>
      <c r="JOB427" s="50"/>
      <c r="JOC427" s="50"/>
      <c r="JOD427" s="50"/>
      <c r="JOE427" s="50"/>
      <c r="JOF427" s="50"/>
      <c r="JOG427" s="50"/>
      <c r="JOH427" s="50"/>
      <c r="JOI427" s="50"/>
      <c r="JOJ427" s="50"/>
      <c r="JOK427" s="50"/>
      <c r="JOL427" s="50"/>
      <c r="JOM427" s="50"/>
      <c r="JON427" s="50"/>
      <c r="JOO427" s="50"/>
      <c r="JOP427" s="50"/>
      <c r="JOQ427" s="50"/>
      <c r="JOR427" s="50"/>
      <c r="JOT427" s="50"/>
      <c r="JOV427" s="50"/>
      <c r="JOW427" s="50"/>
      <c r="JOX427" s="50"/>
      <c r="JOY427" s="50"/>
      <c r="JOZ427" s="50"/>
      <c r="JPA427" s="50"/>
      <c r="JPB427" s="50"/>
      <c r="JPC427" s="50"/>
      <c r="JPH427" s="50"/>
      <c r="JPI427" s="50"/>
      <c r="JPJ427" s="50"/>
      <c r="JPK427" s="50"/>
      <c r="JPL427" s="50"/>
      <c r="JPM427" s="50"/>
      <c r="JPN427" s="50"/>
      <c r="JPO427" s="50"/>
      <c r="JPP427" s="50"/>
      <c r="JPQ427" s="50"/>
      <c r="JPR427" s="50"/>
      <c r="JPS427" s="50"/>
      <c r="JPT427" s="50"/>
      <c r="JPU427" s="50"/>
      <c r="JPV427" s="50"/>
      <c r="JPW427" s="50"/>
      <c r="JPX427" s="50"/>
      <c r="JPY427" s="50"/>
      <c r="JPZ427" s="50"/>
      <c r="JQA427" s="50"/>
      <c r="JQB427" s="50"/>
      <c r="JQC427" s="50"/>
      <c r="JQD427" s="50"/>
      <c r="JQE427" s="50"/>
      <c r="JQF427" s="50"/>
      <c r="JQG427" s="50"/>
      <c r="JQH427" s="50"/>
      <c r="JQI427" s="50"/>
      <c r="JQJ427" s="50"/>
      <c r="JQK427" s="50"/>
      <c r="JQL427" s="50"/>
      <c r="JQM427" s="50"/>
      <c r="JQN427" s="50"/>
      <c r="JQO427" s="50"/>
      <c r="JQP427" s="50"/>
      <c r="JQQ427" s="50"/>
      <c r="JQR427" s="50"/>
      <c r="JQS427" s="50"/>
      <c r="JQT427" s="50"/>
      <c r="JQU427" s="50"/>
      <c r="JQV427" s="50"/>
      <c r="JQW427" s="50"/>
      <c r="JQX427" s="50"/>
      <c r="JQY427" s="50"/>
      <c r="JQZ427" s="50"/>
      <c r="JRA427" s="50"/>
      <c r="JRB427" s="50"/>
      <c r="JRC427" s="50"/>
      <c r="JRD427" s="50"/>
      <c r="JRE427" s="50"/>
      <c r="JRF427" s="50"/>
      <c r="JRG427" s="50"/>
      <c r="JRH427" s="50"/>
      <c r="JRI427" s="50"/>
      <c r="JRJ427" s="50"/>
      <c r="JRK427" s="50"/>
      <c r="JRL427" s="50"/>
      <c r="JRM427" s="50"/>
      <c r="JRN427" s="50"/>
      <c r="JRO427" s="50"/>
      <c r="JRP427" s="50"/>
      <c r="JRQ427" s="50"/>
      <c r="JRR427" s="50"/>
      <c r="JRS427" s="50"/>
      <c r="JRT427" s="50"/>
      <c r="JRU427" s="50"/>
      <c r="JRV427" s="50"/>
      <c r="JRW427" s="50"/>
      <c r="JRX427" s="50"/>
      <c r="JRY427" s="50"/>
      <c r="JRZ427" s="50"/>
      <c r="JSA427" s="50"/>
      <c r="JSB427" s="50"/>
      <c r="JSC427" s="50"/>
      <c r="JSD427" s="50"/>
      <c r="JSE427" s="50"/>
      <c r="JSF427" s="50"/>
      <c r="JSG427" s="50"/>
      <c r="JSH427" s="50"/>
      <c r="JSI427" s="50"/>
      <c r="JSJ427" s="50"/>
      <c r="JSK427" s="50"/>
      <c r="JSL427" s="50"/>
      <c r="JSM427" s="50"/>
      <c r="JSN427" s="50"/>
      <c r="JSO427" s="50"/>
      <c r="JSP427" s="50"/>
      <c r="JSQ427" s="50"/>
      <c r="JSR427" s="50"/>
      <c r="JSS427" s="50"/>
      <c r="JST427" s="50"/>
      <c r="JSU427" s="50"/>
      <c r="JSV427" s="50"/>
      <c r="JSW427" s="50"/>
      <c r="JSX427" s="50"/>
      <c r="JSY427" s="50"/>
      <c r="JSZ427" s="50"/>
      <c r="JTA427" s="50"/>
      <c r="JTB427" s="50"/>
      <c r="JTC427" s="50"/>
      <c r="JTD427" s="50"/>
      <c r="JTE427" s="50"/>
      <c r="JTF427" s="50"/>
      <c r="JTG427" s="50"/>
      <c r="JTH427" s="50"/>
      <c r="JTI427" s="50"/>
      <c r="JTJ427" s="50"/>
      <c r="JTK427" s="50"/>
      <c r="JTL427" s="50"/>
      <c r="JTM427" s="50"/>
      <c r="JTN427" s="50"/>
      <c r="JTO427" s="50"/>
      <c r="JTP427" s="50"/>
      <c r="JTQ427" s="50"/>
      <c r="JTR427" s="50"/>
      <c r="JTS427" s="50"/>
      <c r="JTT427" s="50"/>
      <c r="JTU427" s="50"/>
      <c r="JTV427" s="50"/>
      <c r="JTW427" s="50"/>
      <c r="JTX427" s="50"/>
      <c r="JTY427" s="50"/>
      <c r="JTZ427" s="50"/>
      <c r="JUA427" s="50"/>
      <c r="JUB427" s="50"/>
      <c r="JUC427" s="50"/>
      <c r="JUD427" s="50"/>
      <c r="JUE427" s="50"/>
      <c r="JUF427" s="50"/>
      <c r="JUG427" s="50"/>
      <c r="JUH427" s="50"/>
      <c r="JUI427" s="50"/>
      <c r="JUJ427" s="50"/>
      <c r="JUK427" s="50"/>
      <c r="JUL427" s="50"/>
      <c r="JUM427" s="50"/>
      <c r="JUN427" s="50"/>
      <c r="JUO427" s="50"/>
      <c r="JUP427" s="50"/>
      <c r="JUQ427" s="50"/>
      <c r="JUR427" s="50"/>
      <c r="JUS427" s="50"/>
      <c r="JUT427" s="50"/>
      <c r="JUU427" s="50"/>
      <c r="JUV427" s="50"/>
      <c r="JUW427" s="50"/>
      <c r="JUX427" s="50"/>
      <c r="JUY427" s="50"/>
      <c r="JUZ427" s="50"/>
      <c r="JVA427" s="50"/>
      <c r="JVB427" s="50"/>
      <c r="JVC427" s="50"/>
      <c r="JVD427" s="50"/>
      <c r="JVE427" s="50"/>
      <c r="JVF427" s="50"/>
      <c r="JVG427" s="50"/>
      <c r="JVH427" s="50"/>
      <c r="JVI427" s="50"/>
      <c r="JVJ427" s="50"/>
      <c r="JVK427" s="50"/>
      <c r="JVL427" s="50"/>
      <c r="JVM427" s="50"/>
      <c r="JVN427" s="50"/>
      <c r="JVO427" s="50"/>
      <c r="JVP427" s="50"/>
      <c r="JVQ427" s="50"/>
      <c r="JVR427" s="50"/>
      <c r="JVS427" s="50"/>
      <c r="JVT427" s="50"/>
      <c r="JVU427" s="50"/>
      <c r="JVV427" s="50"/>
      <c r="JVW427" s="50"/>
      <c r="JVX427" s="50"/>
      <c r="JVY427" s="50"/>
      <c r="JVZ427" s="50"/>
      <c r="JWA427" s="50"/>
      <c r="JWB427" s="50"/>
      <c r="JWC427" s="50"/>
      <c r="JWD427" s="50"/>
      <c r="JWE427" s="50"/>
      <c r="JWF427" s="50"/>
      <c r="JWG427" s="50"/>
      <c r="JWH427" s="50"/>
      <c r="JWI427" s="50"/>
      <c r="JWJ427" s="50"/>
      <c r="JWK427" s="50"/>
      <c r="JWL427" s="50"/>
      <c r="JWM427" s="50"/>
      <c r="JWN427" s="50"/>
      <c r="JWO427" s="50"/>
      <c r="JWP427" s="50"/>
      <c r="JWQ427" s="50"/>
      <c r="JWR427" s="50"/>
      <c r="JWS427" s="50"/>
      <c r="JWT427" s="50"/>
      <c r="JWU427" s="50"/>
      <c r="JWV427" s="50"/>
      <c r="JWW427" s="50"/>
      <c r="JWX427" s="50"/>
      <c r="JWY427" s="50"/>
      <c r="JWZ427" s="50"/>
      <c r="JXA427" s="50"/>
      <c r="JXB427" s="50"/>
      <c r="JXC427" s="50"/>
      <c r="JXD427" s="50"/>
      <c r="JXE427" s="50"/>
      <c r="JXF427" s="50"/>
      <c r="JXG427" s="50"/>
      <c r="JXH427" s="50"/>
      <c r="JXI427" s="50"/>
      <c r="JXJ427" s="50"/>
      <c r="JXK427" s="50"/>
      <c r="JXL427" s="50"/>
      <c r="JXM427" s="50"/>
      <c r="JXN427" s="50"/>
      <c r="JXO427" s="50"/>
      <c r="JXP427" s="50"/>
      <c r="JXQ427" s="50"/>
      <c r="JXR427" s="50"/>
      <c r="JXS427" s="50"/>
      <c r="JXT427" s="50"/>
      <c r="JXU427" s="50"/>
      <c r="JXV427" s="50"/>
      <c r="JXW427" s="50"/>
      <c r="JXX427" s="50"/>
      <c r="JXY427" s="50"/>
      <c r="JXZ427" s="50"/>
      <c r="JYA427" s="50"/>
      <c r="JYB427" s="50"/>
      <c r="JYC427" s="50"/>
      <c r="JYD427" s="50"/>
      <c r="JYE427" s="50"/>
      <c r="JYF427" s="50"/>
      <c r="JYG427" s="50"/>
      <c r="JYH427" s="50"/>
      <c r="JYI427" s="50"/>
      <c r="JYJ427" s="50"/>
      <c r="JYK427" s="50"/>
      <c r="JYL427" s="50"/>
      <c r="JYM427" s="50"/>
      <c r="JYN427" s="50"/>
      <c r="JYP427" s="50"/>
      <c r="JYR427" s="50"/>
      <c r="JYS427" s="50"/>
      <c r="JYT427" s="50"/>
      <c r="JYU427" s="50"/>
      <c r="JYV427" s="50"/>
      <c r="JYW427" s="50"/>
      <c r="JYX427" s="50"/>
      <c r="JYY427" s="50"/>
      <c r="JZD427" s="50"/>
      <c r="JZE427" s="50"/>
      <c r="JZF427" s="50"/>
      <c r="JZG427" s="50"/>
      <c r="JZH427" s="50"/>
      <c r="JZI427" s="50"/>
      <c r="JZJ427" s="50"/>
      <c r="JZK427" s="50"/>
      <c r="JZL427" s="50"/>
      <c r="JZM427" s="50"/>
      <c r="JZN427" s="50"/>
      <c r="JZO427" s="50"/>
      <c r="JZP427" s="50"/>
      <c r="JZQ427" s="50"/>
      <c r="JZR427" s="50"/>
      <c r="JZS427" s="50"/>
      <c r="JZT427" s="50"/>
      <c r="JZU427" s="50"/>
      <c r="JZV427" s="50"/>
      <c r="JZW427" s="50"/>
      <c r="JZX427" s="50"/>
      <c r="JZY427" s="50"/>
      <c r="JZZ427" s="50"/>
      <c r="KAA427" s="50"/>
      <c r="KAB427" s="50"/>
      <c r="KAC427" s="50"/>
      <c r="KAD427" s="50"/>
      <c r="KAE427" s="50"/>
      <c r="KAF427" s="50"/>
      <c r="KAG427" s="50"/>
      <c r="KAH427" s="50"/>
      <c r="KAI427" s="50"/>
      <c r="KAJ427" s="50"/>
      <c r="KAK427" s="50"/>
      <c r="KAL427" s="50"/>
      <c r="KAM427" s="50"/>
      <c r="KAN427" s="50"/>
      <c r="KAO427" s="50"/>
      <c r="KAP427" s="50"/>
      <c r="KAQ427" s="50"/>
      <c r="KAR427" s="50"/>
      <c r="KAS427" s="50"/>
      <c r="KAT427" s="50"/>
      <c r="KAU427" s="50"/>
      <c r="KAV427" s="50"/>
      <c r="KAW427" s="50"/>
      <c r="KAX427" s="50"/>
      <c r="KAY427" s="50"/>
      <c r="KAZ427" s="50"/>
      <c r="KBA427" s="50"/>
      <c r="KBB427" s="50"/>
      <c r="KBC427" s="50"/>
      <c r="KBD427" s="50"/>
      <c r="KBE427" s="50"/>
      <c r="KBF427" s="50"/>
      <c r="KBG427" s="50"/>
      <c r="KBH427" s="50"/>
      <c r="KBI427" s="50"/>
      <c r="KBJ427" s="50"/>
      <c r="KBK427" s="50"/>
      <c r="KBL427" s="50"/>
      <c r="KBM427" s="50"/>
      <c r="KBN427" s="50"/>
      <c r="KBO427" s="50"/>
      <c r="KBP427" s="50"/>
      <c r="KBQ427" s="50"/>
      <c r="KBR427" s="50"/>
      <c r="KBS427" s="50"/>
      <c r="KBT427" s="50"/>
      <c r="KBU427" s="50"/>
      <c r="KBV427" s="50"/>
      <c r="KBW427" s="50"/>
      <c r="KBX427" s="50"/>
      <c r="KBY427" s="50"/>
      <c r="KBZ427" s="50"/>
      <c r="KCA427" s="50"/>
      <c r="KCB427" s="50"/>
      <c r="KCC427" s="50"/>
      <c r="KCD427" s="50"/>
      <c r="KCE427" s="50"/>
      <c r="KCF427" s="50"/>
      <c r="KCG427" s="50"/>
      <c r="KCH427" s="50"/>
      <c r="KCI427" s="50"/>
      <c r="KCJ427" s="50"/>
      <c r="KCK427" s="50"/>
      <c r="KCL427" s="50"/>
      <c r="KCM427" s="50"/>
      <c r="KCN427" s="50"/>
      <c r="KCO427" s="50"/>
      <c r="KCP427" s="50"/>
      <c r="KCQ427" s="50"/>
      <c r="KCR427" s="50"/>
      <c r="KCS427" s="50"/>
      <c r="KCT427" s="50"/>
      <c r="KCU427" s="50"/>
      <c r="KCV427" s="50"/>
      <c r="KCW427" s="50"/>
      <c r="KCX427" s="50"/>
      <c r="KCY427" s="50"/>
      <c r="KCZ427" s="50"/>
      <c r="KDA427" s="50"/>
      <c r="KDB427" s="50"/>
      <c r="KDC427" s="50"/>
      <c r="KDD427" s="50"/>
      <c r="KDE427" s="50"/>
      <c r="KDF427" s="50"/>
      <c r="KDG427" s="50"/>
      <c r="KDH427" s="50"/>
      <c r="KDI427" s="50"/>
      <c r="KDJ427" s="50"/>
      <c r="KDK427" s="50"/>
      <c r="KDL427" s="50"/>
      <c r="KDM427" s="50"/>
      <c r="KDN427" s="50"/>
      <c r="KDO427" s="50"/>
      <c r="KDP427" s="50"/>
      <c r="KDQ427" s="50"/>
      <c r="KDR427" s="50"/>
      <c r="KDS427" s="50"/>
      <c r="KDT427" s="50"/>
      <c r="KDU427" s="50"/>
      <c r="KDV427" s="50"/>
      <c r="KDW427" s="50"/>
      <c r="KDX427" s="50"/>
      <c r="KDY427" s="50"/>
      <c r="KDZ427" s="50"/>
      <c r="KEA427" s="50"/>
      <c r="KEB427" s="50"/>
      <c r="KEC427" s="50"/>
      <c r="KED427" s="50"/>
      <c r="KEE427" s="50"/>
      <c r="KEF427" s="50"/>
      <c r="KEG427" s="50"/>
      <c r="KEH427" s="50"/>
      <c r="KEI427" s="50"/>
      <c r="KEJ427" s="50"/>
      <c r="KEK427" s="50"/>
      <c r="KEL427" s="50"/>
      <c r="KEM427" s="50"/>
      <c r="KEN427" s="50"/>
      <c r="KEO427" s="50"/>
      <c r="KEP427" s="50"/>
      <c r="KEQ427" s="50"/>
      <c r="KER427" s="50"/>
      <c r="KES427" s="50"/>
      <c r="KET427" s="50"/>
      <c r="KEU427" s="50"/>
      <c r="KEV427" s="50"/>
      <c r="KEW427" s="50"/>
      <c r="KEX427" s="50"/>
      <c r="KEY427" s="50"/>
      <c r="KEZ427" s="50"/>
      <c r="KFA427" s="50"/>
      <c r="KFB427" s="50"/>
      <c r="KFC427" s="50"/>
      <c r="KFD427" s="50"/>
      <c r="KFE427" s="50"/>
      <c r="KFF427" s="50"/>
      <c r="KFG427" s="50"/>
      <c r="KFH427" s="50"/>
      <c r="KFI427" s="50"/>
      <c r="KFJ427" s="50"/>
      <c r="KFK427" s="50"/>
      <c r="KFL427" s="50"/>
      <c r="KFM427" s="50"/>
      <c r="KFN427" s="50"/>
      <c r="KFO427" s="50"/>
      <c r="KFP427" s="50"/>
      <c r="KFQ427" s="50"/>
      <c r="KFR427" s="50"/>
      <c r="KFS427" s="50"/>
      <c r="KFT427" s="50"/>
      <c r="KFU427" s="50"/>
      <c r="KFV427" s="50"/>
      <c r="KFW427" s="50"/>
      <c r="KFX427" s="50"/>
      <c r="KFY427" s="50"/>
      <c r="KFZ427" s="50"/>
      <c r="KGA427" s="50"/>
      <c r="KGB427" s="50"/>
      <c r="KGC427" s="50"/>
      <c r="KGD427" s="50"/>
      <c r="KGE427" s="50"/>
      <c r="KGF427" s="50"/>
      <c r="KGG427" s="50"/>
      <c r="KGH427" s="50"/>
      <c r="KGI427" s="50"/>
      <c r="KGJ427" s="50"/>
      <c r="KGK427" s="50"/>
      <c r="KGL427" s="50"/>
      <c r="KGM427" s="50"/>
      <c r="KGN427" s="50"/>
      <c r="KGO427" s="50"/>
      <c r="KGP427" s="50"/>
      <c r="KGQ427" s="50"/>
      <c r="KGR427" s="50"/>
      <c r="KGS427" s="50"/>
      <c r="KGT427" s="50"/>
      <c r="KGU427" s="50"/>
      <c r="KGV427" s="50"/>
      <c r="KGW427" s="50"/>
      <c r="KGX427" s="50"/>
      <c r="KGY427" s="50"/>
      <c r="KGZ427" s="50"/>
      <c r="KHA427" s="50"/>
      <c r="KHB427" s="50"/>
      <c r="KHC427" s="50"/>
      <c r="KHD427" s="50"/>
      <c r="KHE427" s="50"/>
      <c r="KHF427" s="50"/>
      <c r="KHG427" s="50"/>
      <c r="KHH427" s="50"/>
      <c r="KHI427" s="50"/>
      <c r="KHJ427" s="50"/>
      <c r="KHK427" s="50"/>
      <c r="KHL427" s="50"/>
      <c r="KHM427" s="50"/>
      <c r="KHN427" s="50"/>
      <c r="KHO427" s="50"/>
      <c r="KHP427" s="50"/>
      <c r="KHQ427" s="50"/>
      <c r="KHR427" s="50"/>
      <c r="KHS427" s="50"/>
      <c r="KHT427" s="50"/>
      <c r="KHU427" s="50"/>
      <c r="KHV427" s="50"/>
      <c r="KHW427" s="50"/>
      <c r="KHX427" s="50"/>
      <c r="KHY427" s="50"/>
      <c r="KHZ427" s="50"/>
      <c r="KIA427" s="50"/>
      <c r="KIB427" s="50"/>
      <c r="KIC427" s="50"/>
      <c r="KID427" s="50"/>
      <c r="KIE427" s="50"/>
      <c r="KIF427" s="50"/>
      <c r="KIG427" s="50"/>
      <c r="KIH427" s="50"/>
      <c r="KII427" s="50"/>
      <c r="KIJ427" s="50"/>
      <c r="KIL427" s="50"/>
      <c r="KIN427" s="50"/>
      <c r="KIO427" s="50"/>
      <c r="KIP427" s="50"/>
      <c r="KIQ427" s="50"/>
      <c r="KIR427" s="50"/>
      <c r="KIS427" s="50"/>
      <c r="KIT427" s="50"/>
      <c r="KIU427" s="50"/>
      <c r="KIZ427" s="50"/>
      <c r="KJA427" s="50"/>
      <c r="KJB427" s="50"/>
      <c r="KJC427" s="50"/>
      <c r="KJD427" s="50"/>
      <c r="KJE427" s="50"/>
      <c r="KJF427" s="50"/>
      <c r="KJG427" s="50"/>
      <c r="KJH427" s="50"/>
      <c r="KJI427" s="50"/>
      <c r="KJJ427" s="50"/>
      <c r="KJK427" s="50"/>
      <c r="KJL427" s="50"/>
      <c r="KJM427" s="50"/>
      <c r="KJN427" s="50"/>
      <c r="KJO427" s="50"/>
      <c r="KJP427" s="50"/>
      <c r="KJQ427" s="50"/>
      <c r="KJR427" s="50"/>
      <c r="KJS427" s="50"/>
      <c r="KJT427" s="50"/>
      <c r="KJU427" s="50"/>
      <c r="KJV427" s="50"/>
      <c r="KJW427" s="50"/>
      <c r="KJX427" s="50"/>
      <c r="KJY427" s="50"/>
      <c r="KJZ427" s="50"/>
      <c r="KKA427" s="50"/>
      <c r="KKB427" s="50"/>
      <c r="KKC427" s="50"/>
      <c r="KKD427" s="50"/>
      <c r="KKE427" s="50"/>
      <c r="KKF427" s="50"/>
      <c r="KKG427" s="50"/>
      <c r="KKH427" s="50"/>
      <c r="KKI427" s="50"/>
      <c r="KKJ427" s="50"/>
      <c r="KKK427" s="50"/>
      <c r="KKL427" s="50"/>
      <c r="KKM427" s="50"/>
      <c r="KKN427" s="50"/>
      <c r="KKO427" s="50"/>
      <c r="KKP427" s="50"/>
      <c r="KKQ427" s="50"/>
      <c r="KKR427" s="50"/>
      <c r="KKS427" s="50"/>
      <c r="KKT427" s="50"/>
      <c r="KKU427" s="50"/>
      <c r="KKV427" s="50"/>
      <c r="KKW427" s="50"/>
      <c r="KKX427" s="50"/>
      <c r="KKY427" s="50"/>
      <c r="KKZ427" s="50"/>
      <c r="KLA427" s="50"/>
      <c r="KLB427" s="50"/>
      <c r="KLC427" s="50"/>
      <c r="KLD427" s="50"/>
      <c r="KLE427" s="50"/>
      <c r="KLF427" s="50"/>
      <c r="KLG427" s="50"/>
      <c r="KLH427" s="50"/>
      <c r="KLI427" s="50"/>
      <c r="KLJ427" s="50"/>
      <c r="KLK427" s="50"/>
      <c r="KLL427" s="50"/>
      <c r="KLM427" s="50"/>
      <c r="KLN427" s="50"/>
      <c r="KLO427" s="50"/>
      <c r="KLP427" s="50"/>
      <c r="KLQ427" s="50"/>
      <c r="KLR427" s="50"/>
      <c r="KLS427" s="50"/>
      <c r="KLT427" s="50"/>
      <c r="KLU427" s="50"/>
      <c r="KLV427" s="50"/>
      <c r="KLW427" s="50"/>
      <c r="KLX427" s="50"/>
      <c r="KLY427" s="50"/>
      <c r="KLZ427" s="50"/>
      <c r="KMA427" s="50"/>
      <c r="KMB427" s="50"/>
      <c r="KMC427" s="50"/>
      <c r="KMD427" s="50"/>
      <c r="KME427" s="50"/>
      <c r="KMF427" s="50"/>
      <c r="KMG427" s="50"/>
      <c r="KMH427" s="50"/>
      <c r="KMI427" s="50"/>
      <c r="KMJ427" s="50"/>
      <c r="KMK427" s="50"/>
      <c r="KML427" s="50"/>
      <c r="KMM427" s="50"/>
      <c r="KMN427" s="50"/>
      <c r="KMO427" s="50"/>
      <c r="KMP427" s="50"/>
      <c r="KMQ427" s="50"/>
      <c r="KMR427" s="50"/>
      <c r="KMS427" s="50"/>
      <c r="KMT427" s="50"/>
      <c r="KMU427" s="50"/>
      <c r="KMV427" s="50"/>
      <c r="KMW427" s="50"/>
      <c r="KMX427" s="50"/>
      <c r="KMY427" s="50"/>
      <c r="KMZ427" s="50"/>
      <c r="KNA427" s="50"/>
      <c r="KNB427" s="50"/>
      <c r="KNC427" s="50"/>
      <c r="KND427" s="50"/>
      <c r="KNE427" s="50"/>
      <c r="KNF427" s="50"/>
      <c r="KNG427" s="50"/>
      <c r="KNH427" s="50"/>
      <c r="KNI427" s="50"/>
      <c r="KNJ427" s="50"/>
      <c r="KNK427" s="50"/>
      <c r="KNL427" s="50"/>
      <c r="KNM427" s="50"/>
      <c r="KNN427" s="50"/>
      <c r="KNO427" s="50"/>
      <c r="KNP427" s="50"/>
      <c r="KNQ427" s="50"/>
      <c r="KNR427" s="50"/>
      <c r="KNS427" s="50"/>
      <c r="KNT427" s="50"/>
      <c r="KNU427" s="50"/>
      <c r="KNV427" s="50"/>
      <c r="KNW427" s="50"/>
      <c r="KNX427" s="50"/>
      <c r="KNY427" s="50"/>
      <c r="KNZ427" s="50"/>
      <c r="KOA427" s="50"/>
      <c r="KOB427" s="50"/>
      <c r="KOC427" s="50"/>
      <c r="KOD427" s="50"/>
      <c r="KOE427" s="50"/>
      <c r="KOF427" s="50"/>
      <c r="KOG427" s="50"/>
      <c r="KOH427" s="50"/>
      <c r="KOI427" s="50"/>
      <c r="KOJ427" s="50"/>
      <c r="KOK427" s="50"/>
      <c r="KOL427" s="50"/>
      <c r="KOM427" s="50"/>
      <c r="KON427" s="50"/>
      <c r="KOO427" s="50"/>
      <c r="KOP427" s="50"/>
      <c r="KOQ427" s="50"/>
      <c r="KOR427" s="50"/>
      <c r="KOS427" s="50"/>
      <c r="KOT427" s="50"/>
      <c r="KOU427" s="50"/>
      <c r="KOV427" s="50"/>
      <c r="KOW427" s="50"/>
      <c r="KOX427" s="50"/>
      <c r="KOY427" s="50"/>
      <c r="KOZ427" s="50"/>
      <c r="KPA427" s="50"/>
      <c r="KPB427" s="50"/>
      <c r="KPC427" s="50"/>
      <c r="KPD427" s="50"/>
      <c r="KPE427" s="50"/>
      <c r="KPF427" s="50"/>
      <c r="KPG427" s="50"/>
      <c r="KPH427" s="50"/>
      <c r="KPI427" s="50"/>
      <c r="KPJ427" s="50"/>
      <c r="KPK427" s="50"/>
      <c r="KPL427" s="50"/>
      <c r="KPM427" s="50"/>
      <c r="KPN427" s="50"/>
      <c r="KPO427" s="50"/>
      <c r="KPP427" s="50"/>
      <c r="KPQ427" s="50"/>
      <c r="KPR427" s="50"/>
      <c r="KPS427" s="50"/>
      <c r="KPT427" s="50"/>
      <c r="KPU427" s="50"/>
      <c r="KPV427" s="50"/>
      <c r="KPW427" s="50"/>
      <c r="KPX427" s="50"/>
      <c r="KPY427" s="50"/>
      <c r="KPZ427" s="50"/>
      <c r="KQA427" s="50"/>
      <c r="KQB427" s="50"/>
      <c r="KQC427" s="50"/>
      <c r="KQD427" s="50"/>
      <c r="KQE427" s="50"/>
      <c r="KQF427" s="50"/>
      <c r="KQG427" s="50"/>
      <c r="KQH427" s="50"/>
      <c r="KQI427" s="50"/>
      <c r="KQJ427" s="50"/>
      <c r="KQK427" s="50"/>
      <c r="KQL427" s="50"/>
      <c r="KQM427" s="50"/>
      <c r="KQN427" s="50"/>
      <c r="KQO427" s="50"/>
      <c r="KQP427" s="50"/>
      <c r="KQQ427" s="50"/>
      <c r="KQR427" s="50"/>
      <c r="KQS427" s="50"/>
      <c r="KQT427" s="50"/>
      <c r="KQU427" s="50"/>
      <c r="KQV427" s="50"/>
      <c r="KQW427" s="50"/>
      <c r="KQX427" s="50"/>
      <c r="KQY427" s="50"/>
      <c r="KQZ427" s="50"/>
      <c r="KRA427" s="50"/>
      <c r="KRB427" s="50"/>
      <c r="KRC427" s="50"/>
      <c r="KRD427" s="50"/>
      <c r="KRE427" s="50"/>
      <c r="KRF427" s="50"/>
      <c r="KRG427" s="50"/>
      <c r="KRH427" s="50"/>
      <c r="KRI427" s="50"/>
      <c r="KRJ427" s="50"/>
      <c r="KRK427" s="50"/>
      <c r="KRL427" s="50"/>
      <c r="KRM427" s="50"/>
      <c r="KRN427" s="50"/>
      <c r="KRO427" s="50"/>
      <c r="KRP427" s="50"/>
      <c r="KRQ427" s="50"/>
      <c r="KRR427" s="50"/>
      <c r="KRS427" s="50"/>
      <c r="KRT427" s="50"/>
      <c r="KRU427" s="50"/>
      <c r="KRV427" s="50"/>
      <c r="KRW427" s="50"/>
      <c r="KRX427" s="50"/>
      <c r="KRY427" s="50"/>
      <c r="KRZ427" s="50"/>
      <c r="KSA427" s="50"/>
      <c r="KSB427" s="50"/>
      <c r="KSC427" s="50"/>
      <c r="KSD427" s="50"/>
      <c r="KSE427" s="50"/>
      <c r="KSF427" s="50"/>
      <c r="KSH427" s="50"/>
      <c r="KSJ427" s="50"/>
      <c r="KSK427" s="50"/>
      <c r="KSL427" s="50"/>
      <c r="KSM427" s="50"/>
      <c r="KSN427" s="50"/>
      <c r="KSO427" s="50"/>
      <c r="KSP427" s="50"/>
      <c r="KSQ427" s="50"/>
      <c r="KSV427" s="50"/>
      <c r="KSW427" s="50"/>
      <c r="KSX427" s="50"/>
      <c r="KSY427" s="50"/>
      <c r="KSZ427" s="50"/>
      <c r="KTA427" s="50"/>
      <c r="KTB427" s="50"/>
      <c r="KTC427" s="50"/>
      <c r="KTD427" s="50"/>
      <c r="KTE427" s="50"/>
      <c r="KTF427" s="50"/>
      <c r="KTG427" s="50"/>
      <c r="KTH427" s="50"/>
      <c r="KTI427" s="50"/>
      <c r="KTJ427" s="50"/>
      <c r="KTK427" s="50"/>
      <c r="KTL427" s="50"/>
      <c r="KTM427" s="50"/>
      <c r="KTN427" s="50"/>
      <c r="KTO427" s="50"/>
      <c r="KTP427" s="50"/>
      <c r="KTQ427" s="50"/>
      <c r="KTR427" s="50"/>
      <c r="KTS427" s="50"/>
      <c r="KTT427" s="50"/>
      <c r="KTU427" s="50"/>
      <c r="KTV427" s="50"/>
      <c r="KTW427" s="50"/>
      <c r="KTX427" s="50"/>
      <c r="KTY427" s="50"/>
      <c r="KTZ427" s="50"/>
      <c r="KUA427" s="50"/>
      <c r="KUB427" s="50"/>
      <c r="KUC427" s="50"/>
      <c r="KUD427" s="50"/>
      <c r="KUE427" s="50"/>
      <c r="KUF427" s="50"/>
      <c r="KUG427" s="50"/>
      <c r="KUH427" s="50"/>
      <c r="KUI427" s="50"/>
      <c r="KUJ427" s="50"/>
      <c r="KUK427" s="50"/>
      <c r="KUL427" s="50"/>
      <c r="KUM427" s="50"/>
      <c r="KUN427" s="50"/>
      <c r="KUO427" s="50"/>
      <c r="KUP427" s="50"/>
      <c r="KUQ427" s="50"/>
      <c r="KUR427" s="50"/>
      <c r="KUS427" s="50"/>
      <c r="KUT427" s="50"/>
      <c r="KUU427" s="50"/>
      <c r="KUV427" s="50"/>
      <c r="KUW427" s="50"/>
      <c r="KUX427" s="50"/>
      <c r="KUY427" s="50"/>
      <c r="KUZ427" s="50"/>
      <c r="KVA427" s="50"/>
      <c r="KVB427" s="50"/>
      <c r="KVC427" s="50"/>
      <c r="KVD427" s="50"/>
      <c r="KVE427" s="50"/>
      <c r="KVF427" s="50"/>
      <c r="KVG427" s="50"/>
      <c r="KVH427" s="50"/>
      <c r="KVI427" s="50"/>
      <c r="KVJ427" s="50"/>
      <c r="KVK427" s="50"/>
      <c r="KVL427" s="50"/>
      <c r="KVM427" s="50"/>
      <c r="KVN427" s="50"/>
      <c r="KVO427" s="50"/>
      <c r="KVP427" s="50"/>
      <c r="KVQ427" s="50"/>
      <c r="KVR427" s="50"/>
      <c r="KVS427" s="50"/>
      <c r="KVT427" s="50"/>
      <c r="KVU427" s="50"/>
      <c r="KVV427" s="50"/>
      <c r="KVW427" s="50"/>
      <c r="KVX427" s="50"/>
      <c r="KVY427" s="50"/>
      <c r="KVZ427" s="50"/>
      <c r="KWA427" s="50"/>
      <c r="KWB427" s="50"/>
      <c r="KWC427" s="50"/>
      <c r="KWD427" s="50"/>
      <c r="KWE427" s="50"/>
      <c r="KWF427" s="50"/>
      <c r="KWG427" s="50"/>
      <c r="KWH427" s="50"/>
      <c r="KWI427" s="50"/>
      <c r="KWJ427" s="50"/>
      <c r="KWK427" s="50"/>
      <c r="KWL427" s="50"/>
      <c r="KWM427" s="50"/>
      <c r="KWN427" s="50"/>
      <c r="KWO427" s="50"/>
      <c r="KWP427" s="50"/>
      <c r="KWQ427" s="50"/>
      <c r="KWR427" s="50"/>
      <c r="KWS427" s="50"/>
      <c r="KWT427" s="50"/>
      <c r="KWU427" s="50"/>
      <c r="KWV427" s="50"/>
      <c r="KWW427" s="50"/>
      <c r="KWX427" s="50"/>
      <c r="KWY427" s="50"/>
      <c r="KWZ427" s="50"/>
      <c r="KXA427" s="50"/>
      <c r="KXB427" s="50"/>
      <c r="KXC427" s="50"/>
      <c r="KXD427" s="50"/>
      <c r="KXE427" s="50"/>
      <c r="KXF427" s="50"/>
      <c r="KXG427" s="50"/>
      <c r="KXH427" s="50"/>
      <c r="KXI427" s="50"/>
      <c r="KXJ427" s="50"/>
      <c r="KXK427" s="50"/>
      <c r="KXL427" s="50"/>
      <c r="KXM427" s="50"/>
      <c r="KXN427" s="50"/>
      <c r="KXO427" s="50"/>
      <c r="KXP427" s="50"/>
      <c r="KXQ427" s="50"/>
      <c r="KXR427" s="50"/>
      <c r="KXS427" s="50"/>
      <c r="KXT427" s="50"/>
      <c r="KXU427" s="50"/>
      <c r="KXV427" s="50"/>
      <c r="KXW427" s="50"/>
      <c r="KXX427" s="50"/>
      <c r="KXY427" s="50"/>
      <c r="KXZ427" s="50"/>
      <c r="KYA427" s="50"/>
      <c r="KYB427" s="50"/>
      <c r="KYC427" s="50"/>
      <c r="KYD427" s="50"/>
      <c r="KYE427" s="50"/>
      <c r="KYF427" s="50"/>
      <c r="KYG427" s="50"/>
      <c r="KYH427" s="50"/>
      <c r="KYI427" s="50"/>
      <c r="KYJ427" s="50"/>
      <c r="KYK427" s="50"/>
      <c r="KYL427" s="50"/>
      <c r="KYM427" s="50"/>
      <c r="KYN427" s="50"/>
      <c r="KYO427" s="50"/>
      <c r="KYP427" s="50"/>
      <c r="KYQ427" s="50"/>
      <c r="KYR427" s="50"/>
      <c r="KYS427" s="50"/>
      <c r="KYT427" s="50"/>
      <c r="KYU427" s="50"/>
      <c r="KYV427" s="50"/>
      <c r="KYW427" s="50"/>
      <c r="KYX427" s="50"/>
      <c r="KYY427" s="50"/>
      <c r="KYZ427" s="50"/>
      <c r="KZA427" s="50"/>
      <c r="KZB427" s="50"/>
      <c r="KZC427" s="50"/>
      <c r="KZD427" s="50"/>
      <c r="KZE427" s="50"/>
      <c r="KZF427" s="50"/>
      <c r="KZG427" s="50"/>
      <c r="KZH427" s="50"/>
      <c r="KZI427" s="50"/>
      <c r="KZJ427" s="50"/>
      <c r="KZK427" s="50"/>
      <c r="KZL427" s="50"/>
      <c r="KZM427" s="50"/>
      <c r="KZN427" s="50"/>
      <c r="KZO427" s="50"/>
      <c r="KZP427" s="50"/>
      <c r="KZQ427" s="50"/>
      <c r="KZR427" s="50"/>
      <c r="KZS427" s="50"/>
      <c r="KZT427" s="50"/>
      <c r="KZU427" s="50"/>
      <c r="KZV427" s="50"/>
      <c r="KZW427" s="50"/>
      <c r="KZX427" s="50"/>
      <c r="KZY427" s="50"/>
      <c r="KZZ427" s="50"/>
      <c r="LAA427" s="50"/>
      <c r="LAB427" s="50"/>
      <c r="LAC427" s="50"/>
      <c r="LAD427" s="50"/>
      <c r="LAE427" s="50"/>
      <c r="LAF427" s="50"/>
      <c r="LAG427" s="50"/>
      <c r="LAH427" s="50"/>
      <c r="LAI427" s="50"/>
      <c r="LAJ427" s="50"/>
      <c r="LAK427" s="50"/>
      <c r="LAL427" s="50"/>
      <c r="LAM427" s="50"/>
      <c r="LAN427" s="50"/>
      <c r="LAO427" s="50"/>
      <c r="LAP427" s="50"/>
      <c r="LAQ427" s="50"/>
      <c r="LAR427" s="50"/>
      <c r="LAS427" s="50"/>
      <c r="LAT427" s="50"/>
      <c r="LAU427" s="50"/>
      <c r="LAV427" s="50"/>
      <c r="LAW427" s="50"/>
      <c r="LAX427" s="50"/>
      <c r="LAY427" s="50"/>
      <c r="LAZ427" s="50"/>
      <c r="LBA427" s="50"/>
      <c r="LBB427" s="50"/>
      <c r="LBC427" s="50"/>
      <c r="LBD427" s="50"/>
      <c r="LBE427" s="50"/>
      <c r="LBF427" s="50"/>
      <c r="LBG427" s="50"/>
      <c r="LBH427" s="50"/>
      <c r="LBI427" s="50"/>
      <c r="LBJ427" s="50"/>
      <c r="LBK427" s="50"/>
      <c r="LBL427" s="50"/>
      <c r="LBM427" s="50"/>
      <c r="LBN427" s="50"/>
      <c r="LBO427" s="50"/>
      <c r="LBP427" s="50"/>
      <c r="LBQ427" s="50"/>
      <c r="LBR427" s="50"/>
      <c r="LBS427" s="50"/>
      <c r="LBT427" s="50"/>
      <c r="LBU427" s="50"/>
      <c r="LBV427" s="50"/>
      <c r="LBW427" s="50"/>
      <c r="LBX427" s="50"/>
      <c r="LBY427" s="50"/>
      <c r="LBZ427" s="50"/>
      <c r="LCA427" s="50"/>
      <c r="LCB427" s="50"/>
      <c r="LCD427" s="50"/>
      <c r="LCF427" s="50"/>
      <c r="LCG427" s="50"/>
      <c r="LCH427" s="50"/>
      <c r="LCI427" s="50"/>
      <c r="LCJ427" s="50"/>
      <c r="LCK427" s="50"/>
      <c r="LCL427" s="50"/>
      <c r="LCM427" s="50"/>
      <c r="LCR427" s="50"/>
      <c r="LCS427" s="50"/>
      <c r="LCT427" s="50"/>
      <c r="LCU427" s="50"/>
      <c r="LCV427" s="50"/>
      <c r="LCW427" s="50"/>
      <c r="LCX427" s="50"/>
      <c r="LCY427" s="50"/>
      <c r="LCZ427" s="50"/>
      <c r="LDA427" s="50"/>
      <c r="LDB427" s="50"/>
      <c r="LDC427" s="50"/>
      <c r="LDD427" s="50"/>
      <c r="LDE427" s="50"/>
      <c r="LDF427" s="50"/>
      <c r="LDG427" s="50"/>
      <c r="LDH427" s="50"/>
      <c r="LDI427" s="50"/>
      <c r="LDJ427" s="50"/>
      <c r="LDK427" s="50"/>
      <c r="LDL427" s="50"/>
      <c r="LDM427" s="50"/>
      <c r="LDN427" s="50"/>
      <c r="LDO427" s="50"/>
      <c r="LDP427" s="50"/>
      <c r="LDQ427" s="50"/>
      <c r="LDR427" s="50"/>
      <c r="LDS427" s="50"/>
      <c r="LDT427" s="50"/>
      <c r="LDU427" s="50"/>
      <c r="LDV427" s="50"/>
      <c r="LDW427" s="50"/>
      <c r="LDX427" s="50"/>
      <c r="LDY427" s="50"/>
      <c r="LDZ427" s="50"/>
      <c r="LEA427" s="50"/>
      <c r="LEB427" s="50"/>
      <c r="LEC427" s="50"/>
      <c r="LED427" s="50"/>
      <c r="LEE427" s="50"/>
      <c r="LEF427" s="50"/>
      <c r="LEG427" s="50"/>
      <c r="LEH427" s="50"/>
      <c r="LEI427" s="50"/>
      <c r="LEJ427" s="50"/>
      <c r="LEK427" s="50"/>
      <c r="LEL427" s="50"/>
      <c r="LEM427" s="50"/>
      <c r="LEN427" s="50"/>
      <c r="LEO427" s="50"/>
      <c r="LEP427" s="50"/>
      <c r="LEQ427" s="50"/>
      <c r="LER427" s="50"/>
      <c r="LES427" s="50"/>
      <c r="LET427" s="50"/>
      <c r="LEU427" s="50"/>
      <c r="LEV427" s="50"/>
      <c r="LEW427" s="50"/>
      <c r="LEX427" s="50"/>
      <c r="LEY427" s="50"/>
      <c r="LEZ427" s="50"/>
      <c r="LFA427" s="50"/>
      <c r="LFB427" s="50"/>
      <c r="LFC427" s="50"/>
      <c r="LFD427" s="50"/>
      <c r="LFE427" s="50"/>
      <c r="LFF427" s="50"/>
      <c r="LFG427" s="50"/>
      <c r="LFH427" s="50"/>
      <c r="LFI427" s="50"/>
      <c r="LFJ427" s="50"/>
      <c r="LFK427" s="50"/>
      <c r="LFL427" s="50"/>
      <c r="LFM427" s="50"/>
      <c r="LFN427" s="50"/>
      <c r="LFO427" s="50"/>
      <c r="LFP427" s="50"/>
      <c r="LFQ427" s="50"/>
      <c r="LFR427" s="50"/>
      <c r="LFS427" s="50"/>
      <c r="LFT427" s="50"/>
      <c r="LFU427" s="50"/>
      <c r="LFV427" s="50"/>
      <c r="LFW427" s="50"/>
      <c r="LFX427" s="50"/>
      <c r="LFY427" s="50"/>
      <c r="LFZ427" s="50"/>
      <c r="LGA427" s="50"/>
      <c r="LGB427" s="50"/>
      <c r="LGC427" s="50"/>
      <c r="LGD427" s="50"/>
      <c r="LGE427" s="50"/>
      <c r="LGF427" s="50"/>
      <c r="LGG427" s="50"/>
      <c r="LGH427" s="50"/>
      <c r="LGI427" s="50"/>
      <c r="LGJ427" s="50"/>
      <c r="LGK427" s="50"/>
      <c r="LGL427" s="50"/>
      <c r="LGM427" s="50"/>
      <c r="LGN427" s="50"/>
      <c r="LGO427" s="50"/>
      <c r="LGP427" s="50"/>
      <c r="LGQ427" s="50"/>
      <c r="LGR427" s="50"/>
      <c r="LGS427" s="50"/>
      <c r="LGT427" s="50"/>
      <c r="LGU427" s="50"/>
      <c r="LGV427" s="50"/>
      <c r="LGW427" s="50"/>
      <c r="LGX427" s="50"/>
      <c r="LGY427" s="50"/>
      <c r="LGZ427" s="50"/>
      <c r="LHA427" s="50"/>
      <c r="LHB427" s="50"/>
      <c r="LHC427" s="50"/>
      <c r="LHD427" s="50"/>
      <c r="LHE427" s="50"/>
      <c r="LHF427" s="50"/>
      <c r="LHG427" s="50"/>
      <c r="LHH427" s="50"/>
      <c r="LHI427" s="50"/>
      <c r="LHJ427" s="50"/>
      <c r="LHK427" s="50"/>
      <c r="LHL427" s="50"/>
      <c r="LHM427" s="50"/>
      <c r="LHN427" s="50"/>
      <c r="LHO427" s="50"/>
      <c r="LHP427" s="50"/>
      <c r="LHQ427" s="50"/>
      <c r="LHR427" s="50"/>
      <c r="LHS427" s="50"/>
      <c r="LHT427" s="50"/>
      <c r="LHU427" s="50"/>
      <c r="LHV427" s="50"/>
      <c r="LHW427" s="50"/>
      <c r="LHX427" s="50"/>
      <c r="LHY427" s="50"/>
      <c r="LHZ427" s="50"/>
      <c r="LIA427" s="50"/>
      <c r="LIB427" s="50"/>
      <c r="LIC427" s="50"/>
      <c r="LID427" s="50"/>
      <c r="LIE427" s="50"/>
      <c r="LIF427" s="50"/>
      <c r="LIG427" s="50"/>
      <c r="LIH427" s="50"/>
      <c r="LII427" s="50"/>
      <c r="LIJ427" s="50"/>
      <c r="LIK427" s="50"/>
      <c r="LIL427" s="50"/>
      <c r="LIM427" s="50"/>
      <c r="LIN427" s="50"/>
      <c r="LIO427" s="50"/>
      <c r="LIP427" s="50"/>
      <c r="LIQ427" s="50"/>
      <c r="LIR427" s="50"/>
      <c r="LIS427" s="50"/>
      <c r="LIT427" s="50"/>
      <c r="LIU427" s="50"/>
      <c r="LIV427" s="50"/>
      <c r="LIW427" s="50"/>
      <c r="LIX427" s="50"/>
      <c r="LIY427" s="50"/>
      <c r="LIZ427" s="50"/>
      <c r="LJA427" s="50"/>
      <c r="LJB427" s="50"/>
      <c r="LJC427" s="50"/>
      <c r="LJD427" s="50"/>
      <c r="LJE427" s="50"/>
      <c r="LJF427" s="50"/>
      <c r="LJG427" s="50"/>
      <c r="LJH427" s="50"/>
      <c r="LJI427" s="50"/>
      <c r="LJJ427" s="50"/>
      <c r="LJK427" s="50"/>
      <c r="LJL427" s="50"/>
      <c r="LJM427" s="50"/>
      <c r="LJN427" s="50"/>
      <c r="LJO427" s="50"/>
      <c r="LJP427" s="50"/>
      <c r="LJQ427" s="50"/>
      <c r="LJR427" s="50"/>
      <c r="LJS427" s="50"/>
      <c r="LJT427" s="50"/>
      <c r="LJU427" s="50"/>
      <c r="LJV427" s="50"/>
      <c r="LJW427" s="50"/>
      <c r="LJX427" s="50"/>
      <c r="LJY427" s="50"/>
      <c r="LJZ427" s="50"/>
      <c r="LKA427" s="50"/>
      <c r="LKB427" s="50"/>
      <c r="LKC427" s="50"/>
      <c r="LKD427" s="50"/>
      <c r="LKE427" s="50"/>
      <c r="LKF427" s="50"/>
      <c r="LKG427" s="50"/>
      <c r="LKH427" s="50"/>
      <c r="LKI427" s="50"/>
      <c r="LKJ427" s="50"/>
      <c r="LKK427" s="50"/>
      <c r="LKL427" s="50"/>
      <c r="LKM427" s="50"/>
      <c r="LKN427" s="50"/>
      <c r="LKO427" s="50"/>
      <c r="LKP427" s="50"/>
      <c r="LKQ427" s="50"/>
      <c r="LKR427" s="50"/>
      <c r="LKS427" s="50"/>
      <c r="LKT427" s="50"/>
      <c r="LKU427" s="50"/>
      <c r="LKV427" s="50"/>
      <c r="LKW427" s="50"/>
      <c r="LKX427" s="50"/>
      <c r="LKY427" s="50"/>
      <c r="LKZ427" s="50"/>
      <c r="LLA427" s="50"/>
      <c r="LLB427" s="50"/>
      <c r="LLC427" s="50"/>
      <c r="LLD427" s="50"/>
      <c r="LLE427" s="50"/>
      <c r="LLF427" s="50"/>
      <c r="LLG427" s="50"/>
      <c r="LLH427" s="50"/>
      <c r="LLI427" s="50"/>
      <c r="LLJ427" s="50"/>
      <c r="LLK427" s="50"/>
      <c r="LLL427" s="50"/>
      <c r="LLM427" s="50"/>
      <c r="LLN427" s="50"/>
      <c r="LLO427" s="50"/>
      <c r="LLP427" s="50"/>
      <c r="LLQ427" s="50"/>
      <c r="LLR427" s="50"/>
      <c r="LLS427" s="50"/>
      <c r="LLT427" s="50"/>
      <c r="LLU427" s="50"/>
      <c r="LLV427" s="50"/>
      <c r="LLW427" s="50"/>
      <c r="LLX427" s="50"/>
      <c r="LLZ427" s="50"/>
      <c r="LMB427" s="50"/>
      <c r="LMC427" s="50"/>
      <c r="LMD427" s="50"/>
      <c r="LME427" s="50"/>
      <c r="LMF427" s="50"/>
      <c r="LMG427" s="50"/>
      <c r="LMH427" s="50"/>
      <c r="LMI427" s="50"/>
      <c r="LMN427" s="50"/>
      <c r="LMO427" s="50"/>
      <c r="LMP427" s="50"/>
      <c r="LMQ427" s="50"/>
      <c r="LMR427" s="50"/>
      <c r="LMS427" s="50"/>
      <c r="LMT427" s="50"/>
      <c r="LMU427" s="50"/>
      <c r="LMV427" s="50"/>
      <c r="LMW427" s="50"/>
      <c r="LMX427" s="50"/>
      <c r="LMY427" s="50"/>
      <c r="LMZ427" s="50"/>
      <c r="LNA427" s="50"/>
      <c r="LNB427" s="50"/>
      <c r="LNC427" s="50"/>
      <c r="LND427" s="50"/>
      <c r="LNE427" s="50"/>
      <c r="LNF427" s="50"/>
      <c r="LNG427" s="50"/>
      <c r="LNH427" s="50"/>
      <c r="LNI427" s="50"/>
      <c r="LNJ427" s="50"/>
      <c r="LNK427" s="50"/>
      <c r="LNL427" s="50"/>
      <c r="LNM427" s="50"/>
      <c r="LNN427" s="50"/>
      <c r="LNO427" s="50"/>
      <c r="LNP427" s="50"/>
      <c r="LNQ427" s="50"/>
      <c r="LNR427" s="50"/>
      <c r="LNS427" s="50"/>
      <c r="LNT427" s="50"/>
      <c r="LNU427" s="50"/>
      <c r="LNV427" s="50"/>
      <c r="LNW427" s="50"/>
      <c r="LNX427" s="50"/>
      <c r="LNY427" s="50"/>
      <c r="LNZ427" s="50"/>
      <c r="LOA427" s="50"/>
      <c r="LOB427" s="50"/>
      <c r="LOC427" s="50"/>
      <c r="LOD427" s="50"/>
      <c r="LOE427" s="50"/>
      <c r="LOF427" s="50"/>
      <c r="LOG427" s="50"/>
      <c r="LOH427" s="50"/>
      <c r="LOI427" s="50"/>
      <c r="LOJ427" s="50"/>
      <c r="LOK427" s="50"/>
      <c r="LOL427" s="50"/>
      <c r="LOM427" s="50"/>
      <c r="LON427" s="50"/>
      <c r="LOO427" s="50"/>
      <c r="LOP427" s="50"/>
      <c r="LOQ427" s="50"/>
      <c r="LOR427" s="50"/>
      <c r="LOS427" s="50"/>
      <c r="LOT427" s="50"/>
      <c r="LOU427" s="50"/>
      <c r="LOV427" s="50"/>
      <c r="LOW427" s="50"/>
      <c r="LOX427" s="50"/>
      <c r="LOY427" s="50"/>
      <c r="LOZ427" s="50"/>
      <c r="LPA427" s="50"/>
      <c r="LPB427" s="50"/>
      <c r="LPC427" s="50"/>
      <c r="LPD427" s="50"/>
      <c r="LPE427" s="50"/>
      <c r="LPF427" s="50"/>
      <c r="LPG427" s="50"/>
      <c r="LPH427" s="50"/>
      <c r="LPI427" s="50"/>
      <c r="LPJ427" s="50"/>
      <c r="LPK427" s="50"/>
      <c r="LPL427" s="50"/>
      <c r="LPM427" s="50"/>
      <c r="LPN427" s="50"/>
      <c r="LPO427" s="50"/>
      <c r="LPP427" s="50"/>
      <c r="LPQ427" s="50"/>
      <c r="LPR427" s="50"/>
      <c r="LPS427" s="50"/>
      <c r="LPT427" s="50"/>
      <c r="LPU427" s="50"/>
      <c r="LPV427" s="50"/>
      <c r="LPW427" s="50"/>
      <c r="LPX427" s="50"/>
      <c r="LPY427" s="50"/>
      <c r="LPZ427" s="50"/>
      <c r="LQA427" s="50"/>
      <c r="LQB427" s="50"/>
      <c r="LQC427" s="50"/>
      <c r="LQD427" s="50"/>
      <c r="LQE427" s="50"/>
      <c r="LQF427" s="50"/>
      <c r="LQG427" s="50"/>
      <c r="LQH427" s="50"/>
      <c r="LQI427" s="50"/>
      <c r="LQJ427" s="50"/>
      <c r="LQK427" s="50"/>
      <c r="LQL427" s="50"/>
      <c r="LQM427" s="50"/>
      <c r="LQN427" s="50"/>
      <c r="LQO427" s="50"/>
      <c r="LQP427" s="50"/>
      <c r="LQQ427" s="50"/>
      <c r="LQR427" s="50"/>
      <c r="LQS427" s="50"/>
      <c r="LQT427" s="50"/>
      <c r="LQU427" s="50"/>
      <c r="LQV427" s="50"/>
      <c r="LQW427" s="50"/>
      <c r="LQX427" s="50"/>
      <c r="LQY427" s="50"/>
      <c r="LQZ427" s="50"/>
      <c r="LRA427" s="50"/>
      <c r="LRB427" s="50"/>
      <c r="LRC427" s="50"/>
      <c r="LRD427" s="50"/>
      <c r="LRE427" s="50"/>
      <c r="LRF427" s="50"/>
      <c r="LRG427" s="50"/>
      <c r="LRH427" s="50"/>
      <c r="LRI427" s="50"/>
      <c r="LRJ427" s="50"/>
      <c r="LRK427" s="50"/>
      <c r="LRL427" s="50"/>
      <c r="LRM427" s="50"/>
      <c r="LRN427" s="50"/>
      <c r="LRO427" s="50"/>
      <c r="LRP427" s="50"/>
      <c r="LRQ427" s="50"/>
      <c r="LRR427" s="50"/>
      <c r="LRS427" s="50"/>
      <c r="LRT427" s="50"/>
      <c r="LRU427" s="50"/>
      <c r="LRV427" s="50"/>
      <c r="LRW427" s="50"/>
      <c r="LRX427" s="50"/>
      <c r="LRY427" s="50"/>
      <c r="LRZ427" s="50"/>
      <c r="LSA427" s="50"/>
      <c r="LSB427" s="50"/>
      <c r="LSC427" s="50"/>
      <c r="LSD427" s="50"/>
      <c r="LSE427" s="50"/>
      <c r="LSF427" s="50"/>
      <c r="LSG427" s="50"/>
      <c r="LSH427" s="50"/>
      <c r="LSI427" s="50"/>
      <c r="LSJ427" s="50"/>
      <c r="LSK427" s="50"/>
      <c r="LSL427" s="50"/>
      <c r="LSM427" s="50"/>
      <c r="LSN427" s="50"/>
      <c r="LSO427" s="50"/>
      <c r="LSP427" s="50"/>
      <c r="LSQ427" s="50"/>
      <c r="LSR427" s="50"/>
      <c r="LSS427" s="50"/>
      <c r="LST427" s="50"/>
      <c r="LSU427" s="50"/>
      <c r="LSV427" s="50"/>
      <c r="LSW427" s="50"/>
      <c r="LSX427" s="50"/>
      <c r="LSY427" s="50"/>
      <c r="LSZ427" s="50"/>
      <c r="LTA427" s="50"/>
      <c r="LTB427" s="50"/>
      <c r="LTC427" s="50"/>
      <c r="LTD427" s="50"/>
      <c r="LTE427" s="50"/>
      <c r="LTF427" s="50"/>
      <c r="LTG427" s="50"/>
      <c r="LTH427" s="50"/>
      <c r="LTI427" s="50"/>
      <c r="LTJ427" s="50"/>
      <c r="LTK427" s="50"/>
      <c r="LTL427" s="50"/>
      <c r="LTM427" s="50"/>
      <c r="LTN427" s="50"/>
      <c r="LTO427" s="50"/>
      <c r="LTP427" s="50"/>
      <c r="LTQ427" s="50"/>
      <c r="LTR427" s="50"/>
      <c r="LTS427" s="50"/>
      <c r="LTT427" s="50"/>
      <c r="LTU427" s="50"/>
      <c r="LTV427" s="50"/>
      <c r="LTW427" s="50"/>
      <c r="LTX427" s="50"/>
      <c r="LTY427" s="50"/>
      <c r="LTZ427" s="50"/>
      <c r="LUA427" s="50"/>
      <c r="LUB427" s="50"/>
      <c r="LUC427" s="50"/>
      <c r="LUD427" s="50"/>
      <c r="LUE427" s="50"/>
      <c r="LUF427" s="50"/>
      <c r="LUG427" s="50"/>
      <c r="LUH427" s="50"/>
      <c r="LUI427" s="50"/>
      <c r="LUJ427" s="50"/>
      <c r="LUK427" s="50"/>
      <c r="LUL427" s="50"/>
      <c r="LUM427" s="50"/>
      <c r="LUN427" s="50"/>
      <c r="LUO427" s="50"/>
      <c r="LUP427" s="50"/>
      <c r="LUQ427" s="50"/>
      <c r="LUR427" s="50"/>
      <c r="LUS427" s="50"/>
      <c r="LUT427" s="50"/>
      <c r="LUU427" s="50"/>
      <c r="LUV427" s="50"/>
      <c r="LUW427" s="50"/>
      <c r="LUX427" s="50"/>
      <c r="LUY427" s="50"/>
      <c r="LUZ427" s="50"/>
      <c r="LVA427" s="50"/>
      <c r="LVB427" s="50"/>
      <c r="LVC427" s="50"/>
      <c r="LVD427" s="50"/>
      <c r="LVE427" s="50"/>
      <c r="LVF427" s="50"/>
      <c r="LVG427" s="50"/>
      <c r="LVH427" s="50"/>
      <c r="LVI427" s="50"/>
      <c r="LVJ427" s="50"/>
      <c r="LVK427" s="50"/>
      <c r="LVL427" s="50"/>
      <c r="LVM427" s="50"/>
      <c r="LVN427" s="50"/>
      <c r="LVO427" s="50"/>
      <c r="LVP427" s="50"/>
      <c r="LVQ427" s="50"/>
      <c r="LVR427" s="50"/>
      <c r="LVS427" s="50"/>
      <c r="LVT427" s="50"/>
      <c r="LVV427" s="50"/>
      <c r="LVX427" s="50"/>
      <c r="LVY427" s="50"/>
      <c r="LVZ427" s="50"/>
      <c r="LWA427" s="50"/>
      <c r="LWB427" s="50"/>
      <c r="LWC427" s="50"/>
      <c r="LWD427" s="50"/>
      <c r="LWE427" s="50"/>
      <c r="LWJ427" s="50"/>
      <c r="LWK427" s="50"/>
      <c r="LWL427" s="50"/>
      <c r="LWM427" s="50"/>
      <c r="LWN427" s="50"/>
      <c r="LWO427" s="50"/>
      <c r="LWP427" s="50"/>
      <c r="LWQ427" s="50"/>
      <c r="LWR427" s="50"/>
      <c r="LWS427" s="50"/>
      <c r="LWT427" s="50"/>
      <c r="LWU427" s="50"/>
      <c r="LWV427" s="50"/>
      <c r="LWW427" s="50"/>
      <c r="LWX427" s="50"/>
      <c r="LWY427" s="50"/>
      <c r="LWZ427" s="50"/>
      <c r="LXA427" s="50"/>
      <c r="LXB427" s="50"/>
      <c r="LXC427" s="50"/>
      <c r="LXD427" s="50"/>
      <c r="LXE427" s="50"/>
      <c r="LXF427" s="50"/>
      <c r="LXG427" s="50"/>
      <c r="LXH427" s="50"/>
      <c r="LXI427" s="50"/>
      <c r="LXJ427" s="50"/>
      <c r="LXK427" s="50"/>
      <c r="LXL427" s="50"/>
      <c r="LXM427" s="50"/>
      <c r="LXN427" s="50"/>
      <c r="LXO427" s="50"/>
      <c r="LXP427" s="50"/>
      <c r="LXQ427" s="50"/>
      <c r="LXR427" s="50"/>
      <c r="LXS427" s="50"/>
      <c r="LXT427" s="50"/>
      <c r="LXU427" s="50"/>
      <c r="LXV427" s="50"/>
      <c r="LXW427" s="50"/>
      <c r="LXX427" s="50"/>
      <c r="LXY427" s="50"/>
      <c r="LXZ427" s="50"/>
      <c r="LYA427" s="50"/>
      <c r="LYB427" s="50"/>
      <c r="LYC427" s="50"/>
      <c r="LYD427" s="50"/>
      <c r="LYE427" s="50"/>
      <c r="LYF427" s="50"/>
      <c r="LYG427" s="50"/>
      <c r="LYH427" s="50"/>
      <c r="LYI427" s="50"/>
      <c r="LYJ427" s="50"/>
      <c r="LYK427" s="50"/>
      <c r="LYL427" s="50"/>
      <c r="LYM427" s="50"/>
      <c r="LYN427" s="50"/>
      <c r="LYO427" s="50"/>
      <c r="LYP427" s="50"/>
      <c r="LYQ427" s="50"/>
      <c r="LYR427" s="50"/>
      <c r="LYS427" s="50"/>
      <c r="LYT427" s="50"/>
      <c r="LYU427" s="50"/>
      <c r="LYV427" s="50"/>
      <c r="LYW427" s="50"/>
      <c r="LYX427" s="50"/>
      <c r="LYY427" s="50"/>
      <c r="LYZ427" s="50"/>
      <c r="LZA427" s="50"/>
      <c r="LZB427" s="50"/>
      <c r="LZC427" s="50"/>
      <c r="LZD427" s="50"/>
      <c r="LZE427" s="50"/>
      <c r="LZF427" s="50"/>
      <c r="LZG427" s="50"/>
      <c r="LZH427" s="50"/>
      <c r="LZI427" s="50"/>
      <c r="LZJ427" s="50"/>
      <c r="LZK427" s="50"/>
      <c r="LZL427" s="50"/>
      <c r="LZM427" s="50"/>
      <c r="LZN427" s="50"/>
      <c r="LZO427" s="50"/>
      <c r="LZP427" s="50"/>
      <c r="LZQ427" s="50"/>
      <c r="LZR427" s="50"/>
      <c r="LZS427" s="50"/>
      <c r="LZT427" s="50"/>
      <c r="LZU427" s="50"/>
      <c r="LZV427" s="50"/>
      <c r="LZW427" s="50"/>
      <c r="LZX427" s="50"/>
      <c r="LZY427" s="50"/>
      <c r="LZZ427" s="50"/>
      <c r="MAA427" s="50"/>
      <c r="MAB427" s="50"/>
      <c r="MAC427" s="50"/>
      <c r="MAD427" s="50"/>
      <c r="MAE427" s="50"/>
      <c r="MAF427" s="50"/>
      <c r="MAG427" s="50"/>
      <c r="MAH427" s="50"/>
      <c r="MAI427" s="50"/>
      <c r="MAJ427" s="50"/>
      <c r="MAK427" s="50"/>
      <c r="MAL427" s="50"/>
      <c r="MAM427" s="50"/>
      <c r="MAN427" s="50"/>
      <c r="MAO427" s="50"/>
      <c r="MAP427" s="50"/>
      <c r="MAQ427" s="50"/>
      <c r="MAR427" s="50"/>
      <c r="MAS427" s="50"/>
      <c r="MAT427" s="50"/>
      <c r="MAU427" s="50"/>
      <c r="MAV427" s="50"/>
      <c r="MAW427" s="50"/>
      <c r="MAX427" s="50"/>
      <c r="MAY427" s="50"/>
      <c r="MAZ427" s="50"/>
      <c r="MBA427" s="50"/>
      <c r="MBB427" s="50"/>
      <c r="MBC427" s="50"/>
      <c r="MBD427" s="50"/>
      <c r="MBE427" s="50"/>
      <c r="MBF427" s="50"/>
      <c r="MBG427" s="50"/>
      <c r="MBH427" s="50"/>
      <c r="MBI427" s="50"/>
      <c r="MBJ427" s="50"/>
      <c r="MBK427" s="50"/>
      <c r="MBL427" s="50"/>
      <c r="MBM427" s="50"/>
      <c r="MBN427" s="50"/>
      <c r="MBO427" s="50"/>
      <c r="MBP427" s="50"/>
      <c r="MBQ427" s="50"/>
      <c r="MBR427" s="50"/>
      <c r="MBS427" s="50"/>
      <c r="MBT427" s="50"/>
      <c r="MBU427" s="50"/>
      <c r="MBV427" s="50"/>
      <c r="MBW427" s="50"/>
      <c r="MBX427" s="50"/>
      <c r="MBY427" s="50"/>
      <c r="MBZ427" s="50"/>
      <c r="MCA427" s="50"/>
      <c r="MCB427" s="50"/>
      <c r="MCC427" s="50"/>
      <c r="MCD427" s="50"/>
      <c r="MCE427" s="50"/>
      <c r="MCF427" s="50"/>
      <c r="MCG427" s="50"/>
      <c r="MCH427" s="50"/>
      <c r="MCI427" s="50"/>
      <c r="MCJ427" s="50"/>
      <c r="MCK427" s="50"/>
      <c r="MCL427" s="50"/>
      <c r="MCM427" s="50"/>
      <c r="MCN427" s="50"/>
      <c r="MCO427" s="50"/>
      <c r="MCP427" s="50"/>
      <c r="MCQ427" s="50"/>
      <c r="MCR427" s="50"/>
      <c r="MCS427" s="50"/>
      <c r="MCT427" s="50"/>
      <c r="MCU427" s="50"/>
      <c r="MCV427" s="50"/>
      <c r="MCW427" s="50"/>
      <c r="MCX427" s="50"/>
      <c r="MCY427" s="50"/>
      <c r="MCZ427" s="50"/>
      <c r="MDA427" s="50"/>
      <c r="MDB427" s="50"/>
      <c r="MDC427" s="50"/>
      <c r="MDD427" s="50"/>
      <c r="MDE427" s="50"/>
      <c r="MDF427" s="50"/>
      <c r="MDG427" s="50"/>
      <c r="MDH427" s="50"/>
      <c r="MDI427" s="50"/>
      <c r="MDJ427" s="50"/>
      <c r="MDK427" s="50"/>
      <c r="MDL427" s="50"/>
      <c r="MDM427" s="50"/>
      <c r="MDN427" s="50"/>
      <c r="MDO427" s="50"/>
      <c r="MDP427" s="50"/>
      <c r="MDQ427" s="50"/>
      <c r="MDR427" s="50"/>
      <c r="MDS427" s="50"/>
      <c r="MDT427" s="50"/>
      <c r="MDU427" s="50"/>
      <c r="MDV427" s="50"/>
      <c r="MDW427" s="50"/>
      <c r="MDX427" s="50"/>
      <c r="MDY427" s="50"/>
      <c r="MDZ427" s="50"/>
      <c r="MEA427" s="50"/>
      <c r="MEB427" s="50"/>
      <c r="MEC427" s="50"/>
      <c r="MED427" s="50"/>
      <c r="MEE427" s="50"/>
      <c r="MEF427" s="50"/>
      <c r="MEG427" s="50"/>
      <c r="MEH427" s="50"/>
      <c r="MEI427" s="50"/>
      <c r="MEJ427" s="50"/>
      <c r="MEK427" s="50"/>
      <c r="MEL427" s="50"/>
      <c r="MEM427" s="50"/>
      <c r="MEN427" s="50"/>
      <c r="MEO427" s="50"/>
      <c r="MEP427" s="50"/>
      <c r="MEQ427" s="50"/>
      <c r="MER427" s="50"/>
      <c r="MES427" s="50"/>
      <c r="MET427" s="50"/>
      <c r="MEU427" s="50"/>
      <c r="MEV427" s="50"/>
      <c r="MEW427" s="50"/>
      <c r="MEX427" s="50"/>
      <c r="MEY427" s="50"/>
      <c r="MEZ427" s="50"/>
      <c r="MFA427" s="50"/>
      <c r="MFB427" s="50"/>
      <c r="MFC427" s="50"/>
      <c r="MFD427" s="50"/>
      <c r="MFE427" s="50"/>
      <c r="MFF427" s="50"/>
      <c r="MFG427" s="50"/>
      <c r="MFH427" s="50"/>
      <c r="MFI427" s="50"/>
      <c r="MFJ427" s="50"/>
      <c r="MFK427" s="50"/>
      <c r="MFL427" s="50"/>
      <c r="MFM427" s="50"/>
      <c r="MFN427" s="50"/>
      <c r="MFO427" s="50"/>
      <c r="MFP427" s="50"/>
      <c r="MFR427" s="50"/>
      <c r="MFT427" s="50"/>
      <c r="MFU427" s="50"/>
      <c r="MFV427" s="50"/>
      <c r="MFW427" s="50"/>
      <c r="MFX427" s="50"/>
      <c r="MFY427" s="50"/>
      <c r="MFZ427" s="50"/>
      <c r="MGA427" s="50"/>
      <c r="MGF427" s="50"/>
      <c r="MGG427" s="50"/>
      <c r="MGH427" s="50"/>
      <c r="MGI427" s="50"/>
      <c r="MGJ427" s="50"/>
      <c r="MGK427" s="50"/>
      <c r="MGL427" s="50"/>
      <c r="MGM427" s="50"/>
      <c r="MGN427" s="50"/>
      <c r="MGO427" s="50"/>
      <c r="MGP427" s="50"/>
      <c r="MGQ427" s="50"/>
      <c r="MGR427" s="50"/>
      <c r="MGS427" s="50"/>
      <c r="MGT427" s="50"/>
      <c r="MGU427" s="50"/>
      <c r="MGV427" s="50"/>
      <c r="MGW427" s="50"/>
      <c r="MGX427" s="50"/>
      <c r="MGY427" s="50"/>
      <c r="MGZ427" s="50"/>
      <c r="MHA427" s="50"/>
      <c r="MHB427" s="50"/>
      <c r="MHC427" s="50"/>
      <c r="MHD427" s="50"/>
      <c r="MHE427" s="50"/>
      <c r="MHF427" s="50"/>
      <c r="MHG427" s="50"/>
      <c r="MHH427" s="50"/>
      <c r="MHI427" s="50"/>
      <c r="MHJ427" s="50"/>
      <c r="MHK427" s="50"/>
      <c r="MHL427" s="50"/>
      <c r="MHM427" s="50"/>
      <c r="MHN427" s="50"/>
      <c r="MHO427" s="50"/>
      <c r="MHP427" s="50"/>
      <c r="MHQ427" s="50"/>
      <c r="MHR427" s="50"/>
      <c r="MHS427" s="50"/>
      <c r="MHT427" s="50"/>
      <c r="MHU427" s="50"/>
      <c r="MHV427" s="50"/>
      <c r="MHW427" s="50"/>
      <c r="MHX427" s="50"/>
      <c r="MHY427" s="50"/>
      <c r="MHZ427" s="50"/>
      <c r="MIA427" s="50"/>
      <c r="MIB427" s="50"/>
      <c r="MIC427" s="50"/>
      <c r="MID427" s="50"/>
      <c r="MIE427" s="50"/>
      <c r="MIF427" s="50"/>
      <c r="MIG427" s="50"/>
      <c r="MIH427" s="50"/>
      <c r="MII427" s="50"/>
      <c r="MIJ427" s="50"/>
      <c r="MIK427" s="50"/>
      <c r="MIL427" s="50"/>
      <c r="MIM427" s="50"/>
      <c r="MIN427" s="50"/>
      <c r="MIO427" s="50"/>
      <c r="MIP427" s="50"/>
      <c r="MIQ427" s="50"/>
      <c r="MIR427" s="50"/>
      <c r="MIS427" s="50"/>
      <c r="MIT427" s="50"/>
      <c r="MIU427" s="50"/>
      <c r="MIV427" s="50"/>
      <c r="MIW427" s="50"/>
      <c r="MIX427" s="50"/>
      <c r="MIY427" s="50"/>
      <c r="MIZ427" s="50"/>
      <c r="MJA427" s="50"/>
      <c r="MJB427" s="50"/>
      <c r="MJC427" s="50"/>
      <c r="MJD427" s="50"/>
      <c r="MJE427" s="50"/>
      <c r="MJF427" s="50"/>
      <c r="MJG427" s="50"/>
      <c r="MJH427" s="50"/>
      <c r="MJI427" s="50"/>
      <c r="MJJ427" s="50"/>
      <c r="MJK427" s="50"/>
      <c r="MJL427" s="50"/>
      <c r="MJM427" s="50"/>
      <c r="MJN427" s="50"/>
      <c r="MJO427" s="50"/>
      <c r="MJP427" s="50"/>
      <c r="MJQ427" s="50"/>
      <c r="MJR427" s="50"/>
      <c r="MJS427" s="50"/>
      <c r="MJT427" s="50"/>
      <c r="MJU427" s="50"/>
      <c r="MJV427" s="50"/>
      <c r="MJW427" s="50"/>
      <c r="MJX427" s="50"/>
      <c r="MJY427" s="50"/>
      <c r="MJZ427" s="50"/>
      <c r="MKA427" s="50"/>
      <c r="MKB427" s="50"/>
      <c r="MKC427" s="50"/>
      <c r="MKD427" s="50"/>
      <c r="MKE427" s="50"/>
      <c r="MKF427" s="50"/>
      <c r="MKG427" s="50"/>
      <c r="MKH427" s="50"/>
      <c r="MKI427" s="50"/>
      <c r="MKJ427" s="50"/>
      <c r="MKK427" s="50"/>
      <c r="MKL427" s="50"/>
      <c r="MKM427" s="50"/>
      <c r="MKN427" s="50"/>
      <c r="MKO427" s="50"/>
      <c r="MKP427" s="50"/>
      <c r="MKQ427" s="50"/>
      <c r="MKR427" s="50"/>
      <c r="MKS427" s="50"/>
      <c r="MKT427" s="50"/>
      <c r="MKU427" s="50"/>
      <c r="MKV427" s="50"/>
      <c r="MKW427" s="50"/>
      <c r="MKX427" s="50"/>
      <c r="MKY427" s="50"/>
      <c r="MKZ427" s="50"/>
      <c r="MLA427" s="50"/>
      <c r="MLB427" s="50"/>
      <c r="MLC427" s="50"/>
      <c r="MLD427" s="50"/>
      <c r="MLE427" s="50"/>
      <c r="MLF427" s="50"/>
      <c r="MLG427" s="50"/>
      <c r="MLH427" s="50"/>
      <c r="MLI427" s="50"/>
      <c r="MLJ427" s="50"/>
      <c r="MLK427" s="50"/>
      <c r="MLL427" s="50"/>
      <c r="MLM427" s="50"/>
      <c r="MLN427" s="50"/>
      <c r="MLO427" s="50"/>
      <c r="MLP427" s="50"/>
      <c r="MLQ427" s="50"/>
      <c r="MLR427" s="50"/>
      <c r="MLS427" s="50"/>
      <c r="MLT427" s="50"/>
      <c r="MLU427" s="50"/>
      <c r="MLV427" s="50"/>
      <c r="MLW427" s="50"/>
      <c r="MLX427" s="50"/>
      <c r="MLY427" s="50"/>
      <c r="MLZ427" s="50"/>
      <c r="MMA427" s="50"/>
      <c r="MMB427" s="50"/>
      <c r="MMC427" s="50"/>
      <c r="MMD427" s="50"/>
      <c r="MME427" s="50"/>
      <c r="MMF427" s="50"/>
      <c r="MMG427" s="50"/>
      <c r="MMH427" s="50"/>
      <c r="MMI427" s="50"/>
      <c r="MMJ427" s="50"/>
      <c r="MMK427" s="50"/>
      <c r="MML427" s="50"/>
      <c r="MMM427" s="50"/>
      <c r="MMN427" s="50"/>
      <c r="MMO427" s="50"/>
      <c r="MMP427" s="50"/>
      <c r="MMQ427" s="50"/>
      <c r="MMR427" s="50"/>
      <c r="MMS427" s="50"/>
      <c r="MMT427" s="50"/>
      <c r="MMU427" s="50"/>
      <c r="MMV427" s="50"/>
      <c r="MMW427" s="50"/>
      <c r="MMX427" s="50"/>
      <c r="MMY427" s="50"/>
      <c r="MMZ427" s="50"/>
      <c r="MNA427" s="50"/>
      <c r="MNB427" s="50"/>
      <c r="MNC427" s="50"/>
      <c r="MND427" s="50"/>
      <c r="MNE427" s="50"/>
      <c r="MNF427" s="50"/>
      <c r="MNG427" s="50"/>
      <c r="MNH427" s="50"/>
      <c r="MNI427" s="50"/>
      <c r="MNJ427" s="50"/>
      <c r="MNK427" s="50"/>
      <c r="MNL427" s="50"/>
      <c r="MNM427" s="50"/>
      <c r="MNN427" s="50"/>
      <c r="MNO427" s="50"/>
      <c r="MNP427" s="50"/>
      <c r="MNQ427" s="50"/>
      <c r="MNR427" s="50"/>
      <c r="MNS427" s="50"/>
      <c r="MNT427" s="50"/>
      <c r="MNU427" s="50"/>
      <c r="MNV427" s="50"/>
      <c r="MNW427" s="50"/>
      <c r="MNX427" s="50"/>
      <c r="MNY427" s="50"/>
      <c r="MNZ427" s="50"/>
      <c r="MOA427" s="50"/>
      <c r="MOB427" s="50"/>
      <c r="MOC427" s="50"/>
      <c r="MOD427" s="50"/>
      <c r="MOE427" s="50"/>
      <c r="MOF427" s="50"/>
      <c r="MOG427" s="50"/>
      <c r="MOH427" s="50"/>
      <c r="MOI427" s="50"/>
      <c r="MOJ427" s="50"/>
      <c r="MOK427" s="50"/>
      <c r="MOL427" s="50"/>
      <c r="MOM427" s="50"/>
      <c r="MON427" s="50"/>
      <c r="MOO427" s="50"/>
      <c r="MOP427" s="50"/>
      <c r="MOQ427" s="50"/>
      <c r="MOR427" s="50"/>
      <c r="MOS427" s="50"/>
      <c r="MOT427" s="50"/>
      <c r="MOU427" s="50"/>
      <c r="MOV427" s="50"/>
      <c r="MOW427" s="50"/>
      <c r="MOX427" s="50"/>
      <c r="MOY427" s="50"/>
      <c r="MOZ427" s="50"/>
      <c r="MPA427" s="50"/>
      <c r="MPB427" s="50"/>
      <c r="MPC427" s="50"/>
      <c r="MPD427" s="50"/>
      <c r="MPE427" s="50"/>
      <c r="MPF427" s="50"/>
      <c r="MPG427" s="50"/>
      <c r="MPH427" s="50"/>
      <c r="MPI427" s="50"/>
      <c r="MPJ427" s="50"/>
      <c r="MPK427" s="50"/>
      <c r="MPL427" s="50"/>
      <c r="MPN427" s="50"/>
      <c r="MPP427" s="50"/>
      <c r="MPQ427" s="50"/>
      <c r="MPR427" s="50"/>
      <c r="MPS427" s="50"/>
      <c r="MPT427" s="50"/>
      <c r="MPU427" s="50"/>
      <c r="MPV427" s="50"/>
      <c r="MPW427" s="50"/>
      <c r="MQB427" s="50"/>
      <c r="MQC427" s="50"/>
      <c r="MQD427" s="50"/>
      <c r="MQE427" s="50"/>
      <c r="MQF427" s="50"/>
      <c r="MQG427" s="50"/>
      <c r="MQH427" s="50"/>
      <c r="MQI427" s="50"/>
      <c r="MQJ427" s="50"/>
      <c r="MQK427" s="50"/>
      <c r="MQL427" s="50"/>
      <c r="MQM427" s="50"/>
      <c r="MQN427" s="50"/>
      <c r="MQO427" s="50"/>
      <c r="MQP427" s="50"/>
      <c r="MQQ427" s="50"/>
      <c r="MQR427" s="50"/>
      <c r="MQS427" s="50"/>
      <c r="MQT427" s="50"/>
      <c r="MQU427" s="50"/>
      <c r="MQV427" s="50"/>
      <c r="MQW427" s="50"/>
      <c r="MQX427" s="50"/>
      <c r="MQY427" s="50"/>
      <c r="MQZ427" s="50"/>
      <c r="MRA427" s="50"/>
      <c r="MRB427" s="50"/>
      <c r="MRC427" s="50"/>
      <c r="MRD427" s="50"/>
      <c r="MRE427" s="50"/>
      <c r="MRF427" s="50"/>
      <c r="MRG427" s="50"/>
      <c r="MRH427" s="50"/>
      <c r="MRI427" s="50"/>
      <c r="MRJ427" s="50"/>
      <c r="MRK427" s="50"/>
      <c r="MRL427" s="50"/>
      <c r="MRM427" s="50"/>
      <c r="MRN427" s="50"/>
      <c r="MRO427" s="50"/>
      <c r="MRP427" s="50"/>
      <c r="MRQ427" s="50"/>
      <c r="MRR427" s="50"/>
      <c r="MRS427" s="50"/>
      <c r="MRT427" s="50"/>
      <c r="MRU427" s="50"/>
      <c r="MRV427" s="50"/>
      <c r="MRW427" s="50"/>
      <c r="MRX427" s="50"/>
      <c r="MRY427" s="50"/>
      <c r="MRZ427" s="50"/>
      <c r="MSA427" s="50"/>
      <c r="MSB427" s="50"/>
      <c r="MSC427" s="50"/>
      <c r="MSD427" s="50"/>
      <c r="MSE427" s="50"/>
      <c r="MSF427" s="50"/>
      <c r="MSG427" s="50"/>
      <c r="MSH427" s="50"/>
      <c r="MSI427" s="50"/>
      <c r="MSJ427" s="50"/>
      <c r="MSK427" s="50"/>
      <c r="MSL427" s="50"/>
      <c r="MSM427" s="50"/>
      <c r="MSN427" s="50"/>
      <c r="MSO427" s="50"/>
      <c r="MSP427" s="50"/>
      <c r="MSQ427" s="50"/>
      <c r="MSR427" s="50"/>
      <c r="MSS427" s="50"/>
      <c r="MST427" s="50"/>
      <c r="MSU427" s="50"/>
      <c r="MSV427" s="50"/>
      <c r="MSW427" s="50"/>
      <c r="MSX427" s="50"/>
      <c r="MSY427" s="50"/>
      <c r="MSZ427" s="50"/>
      <c r="MTA427" s="50"/>
      <c r="MTB427" s="50"/>
      <c r="MTC427" s="50"/>
      <c r="MTD427" s="50"/>
      <c r="MTE427" s="50"/>
      <c r="MTF427" s="50"/>
      <c r="MTG427" s="50"/>
      <c r="MTH427" s="50"/>
      <c r="MTI427" s="50"/>
      <c r="MTJ427" s="50"/>
      <c r="MTK427" s="50"/>
      <c r="MTL427" s="50"/>
      <c r="MTM427" s="50"/>
      <c r="MTN427" s="50"/>
      <c r="MTO427" s="50"/>
      <c r="MTP427" s="50"/>
      <c r="MTQ427" s="50"/>
      <c r="MTR427" s="50"/>
      <c r="MTS427" s="50"/>
      <c r="MTT427" s="50"/>
      <c r="MTU427" s="50"/>
      <c r="MTV427" s="50"/>
      <c r="MTW427" s="50"/>
      <c r="MTX427" s="50"/>
      <c r="MTY427" s="50"/>
      <c r="MTZ427" s="50"/>
      <c r="MUA427" s="50"/>
      <c r="MUB427" s="50"/>
      <c r="MUC427" s="50"/>
      <c r="MUD427" s="50"/>
      <c r="MUE427" s="50"/>
      <c r="MUF427" s="50"/>
      <c r="MUG427" s="50"/>
      <c r="MUH427" s="50"/>
      <c r="MUI427" s="50"/>
      <c r="MUJ427" s="50"/>
      <c r="MUK427" s="50"/>
      <c r="MUL427" s="50"/>
      <c r="MUM427" s="50"/>
      <c r="MUN427" s="50"/>
      <c r="MUO427" s="50"/>
      <c r="MUP427" s="50"/>
      <c r="MUQ427" s="50"/>
      <c r="MUR427" s="50"/>
      <c r="MUS427" s="50"/>
      <c r="MUT427" s="50"/>
      <c r="MUU427" s="50"/>
      <c r="MUV427" s="50"/>
      <c r="MUW427" s="50"/>
      <c r="MUX427" s="50"/>
      <c r="MUY427" s="50"/>
      <c r="MUZ427" s="50"/>
      <c r="MVA427" s="50"/>
      <c r="MVB427" s="50"/>
      <c r="MVC427" s="50"/>
      <c r="MVD427" s="50"/>
      <c r="MVE427" s="50"/>
      <c r="MVF427" s="50"/>
      <c r="MVG427" s="50"/>
      <c r="MVH427" s="50"/>
      <c r="MVI427" s="50"/>
      <c r="MVJ427" s="50"/>
      <c r="MVK427" s="50"/>
      <c r="MVL427" s="50"/>
      <c r="MVM427" s="50"/>
      <c r="MVN427" s="50"/>
      <c r="MVO427" s="50"/>
      <c r="MVP427" s="50"/>
      <c r="MVQ427" s="50"/>
      <c r="MVR427" s="50"/>
      <c r="MVS427" s="50"/>
      <c r="MVT427" s="50"/>
      <c r="MVU427" s="50"/>
      <c r="MVV427" s="50"/>
      <c r="MVW427" s="50"/>
      <c r="MVX427" s="50"/>
      <c r="MVY427" s="50"/>
      <c r="MVZ427" s="50"/>
      <c r="MWA427" s="50"/>
      <c r="MWB427" s="50"/>
      <c r="MWC427" s="50"/>
      <c r="MWD427" s="50"/>
      <c r="MWE427" s="50"/>
      <c r="MWF427" s="50"/>
      <c r="MWG427" s="50"/>
      <c r="MWH427" s="50"/>
      <c r="MWI427" s="50"/>
      <c r="MWJ427" s="50"/>
      <c r="MWK427" s="50"/>
      <c r="MWL427" s="50"/>
      <c r="MWM427" s="50"/>
      <c r="MWN427" s="50"/>
      <c r="MWO427" s="50"/>
      <c r="MWP427" s="50"/>
      <c r="MWQ427" s="50"/>
      <c r="MWR427" s="50"/>
      <c r="MWS427" s="50"/>
      <c r="MWT427" s="50"/>
      <c r="MWU427" s="50"/>
      <c r="MWV427" s="50"/>
      <c r="MWW427" s="50"/>
      <c r="MWX427" s="50"/>
      <c r="MWY427" s="50"/>
      <c r="MWZ427" s="50"/>
      <c r="MXA427" s="50"/>
      <c r="MXB427" s="50"/>
      <c r="MXC427" s="50"/>
      <c r="MXD427" s="50"/>
      <c r="MXE427" s="50"/>
      <c r="MXF427" s="50"/>
      <c r="MXG427" s="50"/>
      <c r="MXH427" s="50"/>
      <c r="MXI427" s="50"/>
      <c r="MXJ427" s="50"/>
      <c r="MXK427" s="50"/>
      <c r="MXL427" s="50"/>
      <c r="MXM427" s="50"/>
      <c r="MXN427" s="50"/>
      <c r="MXO427" s="50"/>
      <c r="MXP427" s="50"/>
      <c r="MXQ427" s="50"/>
      <c r="MXR427" s="50"/>
      <c r="MXS427" s="50"/>
      <c r="MXT427" s="50"/>
      <c r="MXU427" s="50"/>
      <c r="MXV427" s="50"/>
      <c r="MXW427" s="50"/>
      <c r="MXX427" s="50"/>
      <c r="MXY427" s="50"/>
      <c r="MXZ427" s="50"/>
      <c r="MYA427" s="50"/>
      <c r="MYB427" s="50"/>
      <c r="MYC427" s="50"/>
      <c r="MYD427" s="50"/>
      <c r="MYE427" s="50"/>
      <c r="MYF427" s="50"/>
      <c r="MYG427" s="50"/>
      <c r="MYH427" s="50"/>
      <c r="MYI427" s="50"/>
      <c r="MYJ427" s="50"/>
      <c r="MYK427" s="50"/>
      <c r="MYL427" s="50"/>
      <c r="MYM427" s="50"/>
      <c r="MYN427" s="50"/>
      <c r="MYO427" s="50"/>
      <c r="MYP427" s="50"/>
      <c r="MYQ427" s="50"/>
      <c r="MYR427" s="50"/>
      <c r="MYS427" s="50"/>
      <c r="MYT427" s="50"/>
      <c r="MYU427" s="50"/>
      <c r="MYV427" s="50"/>
      <c r="MYW427" s="50"/>
      <c r="MYX427" s="50"/>
      <c r="MYY427" s="50"/>
      <c r="MYZ427" s="50"/>
      <c r="MZA427" s="50"/>
      <c r="MZB427" s="50"/>
      <c r="MZC427" s="50"/>
      <c r="MZD427" s="50"/>
      <c r="MZE427" s="50"/>
      <c r="MZF427" s="50"/>
      <c r="MZG427" s="50"/>
      <c r="MZH427" s="50"/>
      <c r="MZJ427" s="50"/>
      <c r="MZL427" s="50"/>
      <c r="MZM427" s="50"/>
      <c r="MZN427" s="50"/>
      <c r="MZO427" s="50"/>
      <c r="MZP427" s="50"/>
      <c r="MZQ427" s="50"/>
      <c r="MZR427" s="50"/>
      <c r="MZS427" s="50"/>
      <c r="MZX427" s="50"/>
      <c r="MZY427" s="50"/>
      <c r="MZZ427" s="50"/>
      <c r="NAA427" s="50"/>
      <c r="NAB427" s="50"/>
      <c r="NAC427" s="50"/>
      <c r="NAD427" s="50"/>
      <c r="NAE427" s="50"/>
      <c r="NAF427" s="50"/>
      <c r="NAG427" s="50"/>
      <c r="NAH427" s="50"/>
      <c r="NAI427" s="50"/>
      <c r="NAJ427" s="50"/>
      <c r="NAK427" s="50"/>
      <c r="NAL427" s="50"/>
      <c r="NAM427" s="50"/>
      <c r="NAN427" s="50"/>
      <c r="NAO427" s="50"/>
      <c r="NAP427" s="50"/>
      <c r="NAQ427" s="50"/>
      <c r="NAR427" s="50"/>
      <c r="NAS427" s="50"/>
      <c r="NAT427" s="50"/>
      <c r="NAU427" s="50"/>
      <c r="NAV427" s="50"/>
      <c r="NAW427" s="50"/>
      <c r="NAX427" s="50"/>
      <c r="NAY427" s="50"/>
      <c r="NAZ427" s="50"/>
      <c r="NBA427" s="50"/>
      <c r="NBB427" s="50"/>
      <c r="NBC427" s="50"/>
      <c r="NBD427" s="50"/>
      <c r="NBE427" s="50"/>
      <c r="NBF427" s="50"/>
      <c r="NBG427" s="50"/>
      <c r="NBH427" s="50"/>
      <c r="NBI427" s="50"/>
      <c r="NBJ427" s="50"/>
      <c r="NBK427" s="50"/>
      <c r="NBL427" s="50"/>
      <c r="NBM427" s="50"/>
      <c r="NBN427" s="50"/>
      <c r="NBO427" s="50"/>
      <c r="NBP427" s="50"/>
      <c r="NBQ427" s="50"/>
      <c r="NBR427" s="50"/>
      <c r="NBS427" s="50"/>
      <c r="NBT427" s="50"/>
      <c r="NBU427" s="50"/>
      <c r="NBV427" s="50"/>
      <c r="NBW427" s="50"/>
      <c r="NBX427" s="50"/>
      <c r="NBY427" s="50"/>
      <c r="NBZ427" s="50"/>
      <c r="NCA427" s="50"/>
      <c r="NCB427" s="50"/>
      <c r="NCC427" s="50"/>
      <c r="NCD427" s="50"/>
      <c r="NCE427" s="50"/>
      <c r="NCF427" s="50"/>
      <c r="NCG427" s="50"/>
      <c r="NCH427" s="50"/>
      <c r="NCI427" s="50"/>
      <c r="NCJ427" s="50"/>
      <c r="NCK427" s="50"/>
      <c r="NCL427" s="50"/>
      <c r="NCM427" s="50"/>
      <c r="NCN427" s="50"/>
      <c r="NCO427" s="50"/>
      <c r="NCP427" s="50"/>
      <c r="NCQ427" s="50"/>
      <c r="NCR427" s="50"/>
      <c r="NCS427" s="50"/>
      <c r="NCT427" s="50"/>
      <c r="NCU427" s="50"/>
      <c r="NCV427" s="50"/>
      <c r="NCW427" s="50"/>
      <c r="NCX427" s="50"/>
      <c r="NCY427" s="50"/>
      <c r="NCZ427" s="50"/>
      <c r="NDA427" s="50"/>
      <c r="NDB427" s="50"/>
      <c r="NDC427" s="50"/>
      <c r="NDD427" s="50"/>
      <c r="NDE427" s="50"/>
      <c r="NDF427" s="50"/>
      <c r="NDG427" s="50"/>
      <c r="NDH427" s="50"/>
      <c r="NDI427" s="50"/>
      <c r="NDJ427" s="50"/>
      <c r="NDK427" s="50"/>
      <c r="NDL427" s="50"/>
      <c r="NDM427" s="50"/>
      <c r="NDN427" s="50"/>
      <c r="NDO427" s="50"/>
      <c r="NDP427" s="50"/>
      <c r="NDQ427" s="50"/>
      <c r="NDR427" s="50"/>
      <c r="NDS427" s="50"/>
      <c r="NDT427" s="50"/>
      <c r="NDU427" s="50"/>
      <c r="NDV427" s="50"/>
      <c r="NDW427" s="50"/>
      <c r="NDX427" s="50"/>
      <c r="NDY427" s="50"/>
      <c r="NDZ427" s="50"/>
      <c r="NEA427" s="50"/>
      <c r="NEB427" s="50"/>
      <c r="NEC427" s="50"/>
      <c r="NED427" s="50"/>
      <c r="NEE427" s="50"/>
      <c r="NEF427" s="50"/>
      <c r="NEG427" s="50"/>
      <c r="NEH427" s="50"/>
      <c r="NEI427" s="50"/>
      <c r="NEJ427" s="50"/>
      <c r="NEK427" s="50"/>
      <c r="NEL427" s="50"/>
      <c r="NEM427" s="50"/>
      <c r="NEN427" s="50"/>
      <c r="NEO427" s="50"/>
      <c r="NEP427" s="50"/>
      <c r="NEQ427" s="50"/>
      <c r="NER427" s="50"/>
      <c r="NES427" s="50"/>
      <c r="NET427" s="50"/>
      <c r="NEU427" s="50"/>
      <c r="NEV427" s="50"/>
      <c r="NEW427" s="50"/>
      <c r="NEX427" s="50"/>
      <c r="NEY427" s="50"/>
      <c r="NEZ427" s="50"/>
      <c r="NFA427" s="50"/>
      <c r="NFB427" s="50"/>
      <c r="NFC427" s="50"/>
      <c r="NFD427" s="50"/>
      <c r="NFE427" s="50"/>
      <c r="NFF427" s="50"/>
      <c r="NFG427" s="50"/>
      <c r="NFH427" s="50"/>
      <c r="NFI427" s="50"/>
      <c r="NFJ427" s="50"/>
      <c r="NFK427" s="50"/>
      <c r="NFL427" s="50"/>
      <c r="NFM427" s="50"/>
      <c r="NFN427" s="50"/>
      <c r="NFO427" s="50"/>
      <c r="NFP427" s="50"/>
      <c r="NFQ427" s="50"/>
      <c r="NFR427" s="50"/>
      <c r="NFS427" s="50"/>
      <c r="NFT427" s="50"/>
      <c r="NFU427" s="50"/>
      <c r="NFV427" s="50"/>
      <c r="NFW427" s="50"/>
      <c r="NFX427" s="50"/>
      <c r="NFY427" s="50"/>
      <c r="NFZ427" s="50"/>
      <c r="NGA427" s="50"/>
      <c r="NGB427" s="50"/>
      <c r="NGC427" s="50"/>
      <c r="NGD427" s="50"/>
      <c r="NGE427" s="50"/>
      <c r="NGF427" s="50"/>
      <c r="NGG427" s="50"/>
      <c r="NGH427" s="50"/>
      <c r="NGI427" s="50"/>
      <c r="NGJ427" s="50"/>
      <c r="NGK427" s="50"/>
      <c r="NGL427" s="50"/>
      <c r="NGM427" s="50"/>
      <c r="NGN427" s="50"/>
      <c r="NGO427" s="50"/>
      <c r="NGP427" s="50"/>
      <c r="NGQ427" s="50"/>
      <c r="NGR427" s="50"/>
      <c r="NGS427" s="50"/>
      <c r="NGT427" s="50"/>
      <c r="NGU427" s="50"/>
      <c r="NGV427" s="50"/>
      <c r="NGW427" s="50"/>
      <c r="NGX427" s="50"/>
      <c r="NGY427" s="50"/>
      <c r="NGZ427" s="50"/>
      <c r="NHA427" s="50"/>
      <c r="NHB427" s="50"/>
      <c r="NHC427" s="50"/>
      <c r="NHD427" s="50"/>
      <c r="NHE427" s="50"/>
      <c r="NHF427" s="50"/>
      <c r="NHG427" s="50"/>
      <c r="NHH427" s="50"/>
      <c r="NHI427" s="50"/>
      <c r="NHJ427" s="50"/>
      <c r="NHK427" s="50"/>
      <c r="NHL427" s="50"/>
      <c r="NHM427" s="50"/>
      <c r="NHN427" s="50"/>
      <c r="NHO427" s="50"/>
      <c r="NHP427" s="50"/>
      <c r="NHQ427" s="50"/>
      <c r="NHR427" s="50"/>
      <c r="NHS427" s="50"/>
      <c r="NHT427" s="50"/>
      <c r="NHU427" s="50"/>
      <c r="NHV427" s="50"/>
      <c r="NHW427" s="50"/>
      <c r="NHX427" s="50"/>
      <c r="NHY427" s="50"/>
      <c r="NHZ427" s="50"/>
      <c r="NIA427" s="50"/>
      <c r="NIB427" s="50"/>
      <c r="NIC427" s="50"/>
      <c r="NID427" s="50"/>
      <c r="NIE427" s="50"/>
      <c r="NIF427" s="50"/>
      <c r="NIG427" s="50"/>
      <c r="NIH427" s="50"/>
      <c r="NII427" s="50"/>
      <c r="NIJ427" s="50"/>
      <c r="NIK427" s="50"/>
      <c r="NIL427" s="50"/>
      <c r="NIM427" s="50"/>
      <c r="NIN427" s="50"/>
      <c r="NIO427" s="50"/>
      <c r="NIP427" s="50"/>
      <c r="NIQ427" s="50"/>
      <c r="NIR427" s="50"/>
      <c r="NIS427" s="50"/>
      <c r="NIT427" s="50"/>
      <c r="NIU427" s="50"/>
      <c r="NIV427" s="50"/>
      <c r="NIW427" s="50"/>
      <c r="NIX427" s="50"/>
      <c r="NIY427" s="50"/>
      <c r="NIZ427" s="50"/>
      <c r="NJA427" s="50"/>
      <c r="NJB427" s="50"/>
      <c r="NJC427" s="50"/>
      <c r="NJD427" s="50"/>
      <c r="NJF427" s="50"/>
      <c r="NJH427" s="50"/>
      <c r="NJI427" s="50"/>
      <c r="NJJ427" s="50"/>
      <c r="NJK427" s="50"/>
      <c r="NJL427" s="50"/>
      <c r="NJM427" s="50"/>
      <c r="NJN427" s="50"/>
      <c r="NJO427" s="50"/>
      <c r="NJT427" s="50"/>
      <c r="NJU427" s="50"/>
      <c r="NJV427" s="50"/>
      <c r="NJW427" s="50"/>
      <c r="NJX427" s="50"/>
      <c r="NJY427" s="50"/>
      <c r="NJZ427" s="50"/>
      <c r="NKA427" s="50"/>
      <c r="NKB427" s="50"/>
      <c r="NKC427" s="50"/>
      <c r="NKD427" s="50"/>
      <c r="NKE427" s="50"/>
      <c r="NKF427" s="50"/>
      <c r="NKG427" s="50"/>
      <c r="NKH427" s="50"/>
      <c r="NKI427" s="50"/>
      <c r="NKJ427" s="50"/>
      <c r="NKK427" s="50"/>
      <c r="NKL427" s="50"/>
      <c r="NKM427" s="50"/>
      <c r="NKN427" s="50"/>
      <c r="NKO427" s="50"/>
      <c r="NKP427" s="50"/>
      <c r="NKQ427" s="50"/>
      <c r="NKR427" s="50"/>
      <c r="NKS427" s="50"/>
      <c r="NKT427" s="50"/>
      <c r="NKU427" s="50"/>
      <c r="NKV427" s="50"/>
      <c r="NKW427" s="50"/>
      <c r="NKX427" s="50"/>
      <c r="NKY427" s="50"/>
      <c r="NKZ427" s="50"/>
      <c r="NLA427" s="50"/>
      <c r="NLB427" s="50"/>
      <c r="NLC427" s="50"/>
      <c r="NLD427" s="50"/>
      <c r="NLE427" s="50"/>
      <c r="NLF427" s="50"/>
      <c r="NLG427" s="50"/>
      <c r="NLH427" s="50"/>
      <c r="NLI427" s="50"/>
      <c r="NLJ427" s="50"/>
      <c r="NLK427" s="50"/>
      <c r="NLL427" s="50"/>
      <c r="NLM427" s="50"/>
      <c r="NLN427" s="50"/>
      <c r="NLO427" s="50"/>
      <c r="NLP427" s="50"/>
      <c r="NLQ427" s="50"/>
      <c r="NLR427" s="50"/>
      <c r="NLS427" s="50"/>
      <c r="NLT427" s="50"/>
      <c r="NLU427" s="50"/>
      <c r="NLV427" s="50"/>
      <c r="NLW427" s="50"/>
      <c r="NLX427" s="50"/>
      <c r="NLY427" s="50"/>
      <c r="NLZ427" s="50"/>
      <c r="NMA427" s="50"/>
      <c r="NMB427" s="50"/>
      <c r="NMC427" s="50"/>
      <c r="NMD427" s="50"/>
      <c r="NME427" s="50"/>
      <c r="NMF427" s="50"/>
      <c r="NMG427" s="50"/>
      <c r="NMH427" s="50"/>
      <c r="NMI427" s="50"/>
      <c r="NMJ427" s="50"/>
      <c r="NMK427" s="50"/>
      <c r="NML427" s="50"/>
      <c r="NMM427" s="50"/>
      <c r="NMN427" s="50"/>
      <c r="NMO427" s="50"/>
      <c r="NMP427" s="50"/>
      <c r="NMQ427" s="50"/>
      <c r="NMR427" s="50"/>
      <c r="NMS427" s="50"/>
      <c r="NMT427" s="50"/>
      <c r="NMU427" s="50"/>
      <c r="NMV427" s="50"/>
      <c r="NMW427" s="50"/>
      <c r="NMX427" s="50"/>
      <c r="NMY427" s="50"/>
      <c r="NMZ427" s="50"/>
      <c r="NNA427" s="50"/>
      <c r="NNB427" s="50"/>
      <c r="NNC427" s="50"/>
      <c r="NND427" s="50"/>
      <c r="NNE427" s="50"/>
      <c r="NNF427" s="50"/>
      <c r="NNG427" s="50"/>
      <c r="NNH427" s="50"/>
      <c r="NNI427" s="50"/>
      <c r="NNJ427" s="50"/>
      <c r="NNK427" s="50"/>
      <c r="NNL427" s="50"/>
      <c r="NNM427" s="50"/>
      <c r="NNN427" s="50"/>
      <c r="NNO427" s="50"/>
      <c r="NNP427" s="50"/>
      <c r="NNQ427" s="50"/>
      <c r="NNR427" s="50"/>
      <c r="NNS427" s="50"/>
      <c r="NNT427" s="50"/>
      <c r="NNU427" s="50"/>
      <c r="NNV427" s="50"/>
      <c r="NNW427" s="50"/>
      <c r="NNX427" s="50"/>
      <c r="NNY427" s="50"/>
      <c r="NNZ427" s="50"/>
      <c r="NOA427" s="50"/>
      <c r="NOB427" s="50"/>
      <c r="NOC427" s="50"/>
      <c r="NOD427" s="50"/>
      <c r="NOE427" s="50"/>
      <c r="NOF427" s="50"/>
      <c r="NOG427" s="50"/>
      <c r="NOH427" s="50"/>
      <c r="NOI427" s="50"/>
      <c r="NOJ427" s="50"/>
      <c r="NOK427" s="50"/>
      <c r="NOL427" s="50"/>
      <c r="NOM427" s="50"/>
      <c r="NON427" s="50"/>
      <c r="NOO427" s="50"/>
      <c r="NOP427" s="50"/>
      <c r="NOQ427" s="50"/>
      <c r="NOR427" s="50"/>
      <c r="NOS427" s="50"/>
      <c r="NOT427" s="50"/>
      <c r="NOU427" s="50"/>
      <c r="NOV427" s="50"/>
      <c r="NOW427" s="50"/>
      <c r="NOX427" s="50"/>
      <c r="NOY427" s="50"/>
      <c r="NOZ427" s="50"/>
      <c r="NPA427" s="50"/>
      <c r="NPB427" s="50"/>
      <c r="NPC427" s="50"/>
      <c r="NPD427" s="50"/>
      <c r="NPE427" s="50"/>
      <c r="NPF427" s="50"/>
      <c r="NPG427" s="50"/>
      <c r="NPH427" s="50"/>
      <c r="NPI427" s="50"/>
      <c r="NPJ427" s="50"/>
      <c r="NPK427" s="50"/>
      <c r="NPL427" s="50"/>
      <c r="NPM427" s="50"/>
      <c r="NPN427" s="50"/>
      <c r="NPO427" s="50"/>
      <c r="NPP427" s="50"/>
      <c r="NPQ427" s="50"/>
      <c r="NPR427" s="50"/>
      <c r="NPS427" s="50"/>
      <c r="NPT427" s="50"/>
      <c r="NPU427" s="50"/>
      <c r="NPV427" s="50"/>
      <c r="NPW427" s="50"/>
      <c r="NPX427" s="50"/>
      <c r="NPY427" s="50"/>
      <c r="NPZ427" s="50"/>
      <c r="NQA427" s="50"/>
      <c r="NQB427" s="50"/>
      <c r="NQC427" s="50"/>
      <c r="NQD427" s="50"/>
      <c r="NQE427" s="50"/>
      <c r="NQF427" s="50"/>
      <c r="NQG427" s="50"/>
      <c r="NQH427" s="50"/>
      <c r="NQI427" s="50"/>
      <c r="NQJ427" s="50"/>
      <c r="NQK427" s="50"/>
      <c r="NQL427" s="50"/>
      <c r="NQM427" s="50"/>
      <c r="NQN427" s="50"/>
      <c r="NQO427" s="50"/>
      <c r="NQP427" s="50"/>
      <c r="NQQ427" s="50"/>
      <c r="NQR427" s="50"/>
      <c r="NQS427" s="50"/>
      <c r="NQT427" s="50"/>
      <c r="NQU427" s="50"/>
      <c r="NQV427" s="50"/>
      <c r="NQW427" s="50"/>
      <c r="NQX427" s="50"/>
      <c r="NQY427" s="50"/>
      <c r="NQZ427" s="50"/>
      <c r="NRA427" s="50"/>
      <c r="NRB427" s="50"/>
      <c r="NRC427" s="50"/>
      <c r="NRD427" s="50"/>
      <c r="NRE427" s="50"/>
      <c r="NRF427" s="50"/>
      <c r="NRG427" s="50"/>
      <c r="NRH427" s="50"/>
      <c r="NRI427" s="50"/>
      <c r="NRJ427" s="50"/>
      <c r="NRK427" s="50"/>
      <c r="NRL427" s="50"/>
      <c r="NRM427" s="50"/>
      <c r="NRN427" s="50"/>
      <c r="NRO427" s="50"/>
      <c r="NRP427" s="50"/>
      <c r="NRQ427" s="50"/>
      <c r="NRR427" s="50"/>
      <c r="NRS427" s="50"/>
      <c r="NRT427" s="50"/>
      <c r="NRU427" s="50"/>
      <c r="NRV427" s="50"/>
      <c r="NRW427" s="50"/>
      <c r="NRX427" s="50"/>
      <c r="NRY427" s="50"/>
      <c r="NRZ427" s="50"/>
      <c r="NSA427" s="50"/>
      <c r="NSB427" s="50"/>
      <c r="NSC427" s="50"/>
      <c r="NSD427" s="50"/>
      <c r="NSE427" s="50"/>
      <c r="NSF427" s="50"/>
      <c r="NSG427" s="50"/>
      <c r="NSH427" s="50"/>
      <c r="NSI427" s="50"/>
      <c r="NSJ427" s="50"/>
      <c r="NSK427" s="50"/>
      <c r="NSL427" s="50"/>
      <c r="NSM427" s="50"/>
      <c r="NSN427" s="50"/>
      <c r="NSO427" s="50"/>
      <c r="NSP427" s="50"/>
      <c r="NSQ427" s="50"/>
      <c r="NSR427" s="50"/>
      <c r="NSS427" s="50"/>
      <c r="NST427" s="50"/>
      <c r="NSU427" s="50"/>
      <c r="NSV427" s="50"/>
      <c r="NSW427" s="50"/>
      <c r="NSX427" s="50"/>
      <c r="NSY427" s="50"/>
      <c r="NSZ427" s="50"/>
      <c r="NTB427" s="50"/>
      <c r="NTD427" s="50"/>
      <c r="NTE427" s="50"/>
      <c r="NTF427" s="50"/>
      <c r="NTG427" s="50"/>
      <c r="NTH427" s="50"/>
      <c r="NTI427" s="50"/>
      <c r="NTJ427" s="50"/>
      <c r="NTK427" s="50"/>
      <c r="NTP427" s="50"/>
      <c r="NTQ427" s="50"/>
      <c r="NTR427" s="50"/>
      <c r="NTS427" s="50"/>
      <c r="NTT427" s="50"/>
      <c r="NTU427" s="50"/>
      <c r="NTV427" s="50"/>
      <c r="NTW427" s="50"/>
      <c r="NTX427" s="50"/>
      <c r="NTY427" s="50"/>
      <c r="NTZ427" s="50"/>
      <c r="NUA427" s="50"/>
      <c r="NUB427" s="50"/>
      <c r="NUC427" s="50"/>
      <c r="NUD427" s="50"/>
      <c r="NUE427" s="50"/>
      <c r="NUF427" s="50"/>
      <c r="NUG427" s="50"/>
      <c r="NUH427" s="50"/>
      <c r="NUI427" s="50"/>
      <c r="NUJ427" s="50"/>
      <c r="NUK427" s="50"/>
      <c r="NUL427" s="50"/>
      <c r="NUM427" s="50"/>
      <c r="NUN427" s="50"/>
      <c r="NUO427" s="50"/>
      <c r="NUP427" s="50"/>
      <c r="NUQ427" s="50"/>
      <c r="NUR427" s="50"/>
      <c r="NUS427" s="50"/>
      <c r="NUT427" s="50"/>
      <c r="NUU427" s="50"/>
      <c r="NUV427" s="50"/>
      <c r="NUW427" s="50"/>
      <c r="NUX427" s="50"/>
      <c r="NUY427" s="50"/>
      <c r="NUZ427" s="50"/>
      <c r="NVA427" s="50"/>
      <c r="NVB427" s="50"/>
      <c r="NVC427" s="50"/>
      <c r="NVD427" s="50"/>
      <c r="NVE427" s="50"/>
      <c r="NVF427" s="50"/>
      <c r="NVG427" s="50"/>
      <c r="NVH427" s="50"/>
      <c r="NVI427" s="50"/>
      <c r="NVJ427" s="50"/>
      <c r="NVK427" s="50"/>
      <c r="NVL427" s="50"/>
      <c r="NVM427" s="50"/>
      <c r="NVN427" s="50"/>
      <c r="NVO427" s="50"/>
      <c r="NVP427" s="50"/>
      <c r="NVQ427" s="50"/>
      <c r="NVR427" s="50"/>
      <c r="NVS427" s="50"/>
      <c r="NVT427" s="50"/>
      <c r="NVU427" s="50"/>
      <c r="NVV427" s="50"/>
      <c r="NVW427" s="50"/>
      <c r="NVX427" s="50"/>
      <c r="NVY427" s="50"/>
      <c r="NVZ427" s="50"/>
      <c r="NWA427" s="50"/>
      <c r="NWB427" s="50"/>
      <c r="NWC427" s="50"/>
      <c r="NWD427" s="50"/>
      <c r="NWE427" s="50"/>
      <c r="NWF427" s="50"/>
      <c r="NWG427" s="50"/>
      <c r="NWH427" s="50"/>
      <c r="NWI427" s="50"/>
      <c r="NWJ427" s="50"/>
      <c r="NWK427" s="50"/>
      <c r="NWL427" s="50"/>
      <c r="NWM427" s="50"/>
      <c r="NWN427" s="50"/>
      <c r="NWO427" s="50"/>
      <c r="NWP427" s="50"/>
      <c r="NWQ427" s="50"/>
      <c r="NWR427" s="50"/>
      <c r="NWS427" s="50"/>
      <c r="NWT427" s="50"/>
      <c r="NWU427" s="50"/>
      <c r="NWV427" s="50"/>
      <c r="NWW427" s="50"/>
      <c r="NWX427" s="50"/>
      <c r="NWY427" s="50"/>
      <c r="NWZ427" s="50"/>
      <c r="NXA427" s="50"/>
      <c r="NXB427" s="50"/>
      <c r="NXC427" s="50"/>
      <c r="NXD427" s="50"/>
      <c r="NXE427" s="50"/>
      <c r="NXF427" s="50"/>
      <c r="NXG427" s="50"/>
      <c r="NXH427" s="50"/>
      <c r="NXI427" s="50"/>
      <c r="NXJ427" s="50"/>
      <c r="NXK427" s="50"/>
      <c r="NXL427" s="50"/>
      <c r="NXM427" s="50"/>
      <c r="NXN427" s="50"/>
      <c r="NXO427" s="50"/>
      <c r="NXP427" s="50"/>
      <c r="NXQ427" s="50"/>
      <c r="NXR427" s="50"/>
      <c r="NXS427" s="50"/>
      <c r="NXT427" s="50"/>
      <c r="NXU427" s="50"/>
      <c r="NXV427" s="50"/>
      <c r="NXW427" s="50"/>
      <c r="NXX427" s="50"/>
      <c r="NXY427" s="50"/>
      <c r="NXZ427" s="50"/>
      <c r="NYA427" s="50"/>
      <c r="NYB427" s="50"/>
      <c r="NYC427" s="50"/>
      <c r="NYD427" s="50"/>
      <c r="NYE427" s="50"/>
      <c r="NYF427" s="50"/>
      <c r="NYG427" s="50"/>
      <c r="NYH427" s="50"/>
      <c r="NYI427" s="50"/>
      <c r="NYJ427" s="50"/>
      <c r="NYK427" s="50"/>
      <c r="NYL427" s="50"/>
      <c r="NYM427" s="50"/>
      <c r="NYN427" s="50"/>
      <c r="NYO427" s="50"/>
      <c r="NYP427" s="50"/>
      <c r="NYQ427" s="50"/>
      <c r="NYR427" s="50"/>
      <c r="NYS427" s="50"/>
      <c r="NYT427" s="50"/>
      <c r="NYU427" s="50"/>
      <c r="NYV427" s="50"/>
      <c r="NYW427" s="50"/>
      <c r="NYX427" s="50"/>
      <c r="NYY427" s="50"/>
      <c r="NYZ427" s="50"/>
      <c r="NZA427" s="50"/>
      <c r="NZB427" s="50"/>
      <c r="NZC427" s="50"/>
      <c r="NZD427" s="50"/>
      <c r="NZE427" s="50"/>
      <c r="NZF427" s="50"/>
      <c r="NZG427" s="50"/>
      <c r="NZH427" s="50"/>
      <c r="NZI427" s="50"/>
      <c r="NZJ427" s="50"/>
      <c r="NZK427" s="50"/>
      <c r="NZL427" s="50"/>
      <c r="NZM427" s="50"/>
      <c r="NZN427" s="50"/>
      <c r="NZO427" s="50"/>
      <c r="NZP427" s="50"/>
      <c r="NZQ427" s="50"/>
      <c r="NZR427" s="50"/>
      <c r="NZS427" s="50"/>
      <c r="NZT427" s="50"/>
      <c r="NZU427" s="50"/>
      <c r="NZV427" s="50"/>
      <c r="NZW427" s="50"/>
      <c r="NZX427" s="50"/>
      <c r="NZY427" s="50"/>
      <c r="NZZ427" s="50"/>
      <c r="OAA427" s="50"/>
      <c r="OAB427" s="50"/>
      <c r="OAC427" s="50"/>
      <c r="OAD427" s="50"/>
      <c r="OAE427" s="50"/>
      <c r="OAF427" s="50"/>
      <c r="OAG427" s="50"/>
      <c r="OAH427" s="50"/>
      <c r="OAI427" s="50"/>
      <c r="OAJ427" s="50"/>
      <c r="OAK427" s="50"/>
      <c r="OAL427" s="50"/>
      <c r="OAM427" s="50"/>
      <c r="OAN427" s="50"/>
      <c r="OAO427" s="50"/>
      <c r="OAP427" s="50"/>
      <c r="OAQ427" s="50"/>
      <c r="OAR427" s="50"/>
      <c r="OAS427" s="50"/>
      <c r="OAT427" s="50"/>
      <c r="OAU427" s="50"/>
      <c r="OAV427" s="50"/>
      <c r="OAW427" s="50"/>
      <c r="OAX427" s="50"/>
      <c r="OAY427" s="50"/>
      <c r="OAZ427" s="50"/>
      <c r="OBA427" s="50"/>
      <c r="OBB427" s="50"/>
      <c r="OBC427" s="50"/>
      <c r="OBD427" s="50"/>
      <c r="OBE427" s="50"/>
      <c r="OBF427" s="50"/>
      <c r="OBG427" s="50"/>
      <c r="OBH427" s="50"/>
      <c r="OBI427" s="50"/>
      <c r="OBJ427" s="50"/>
      <c r="OBK427" s="50"/>
      <c r="OBL427" s="50"/>
      <c r="OBM427" s="50"/>
      <c r="OBN427" s="50"/>
      <c r="OBO427" s="50"/>
      <c r="OBP427" s="50"/>
      <c r="OBQ427" s="50"/>
      <c r="OBR427" s="50"/>
      <c r="OBS427" s="50"/>
      <c r="OBT427" s="50"/>
      <c r="OBU427" s="50"/>
      <c r="OBV427" s="50"/>
      <c r="OBW427" s="50"/>
      <c r="OBX427" s="50"/>
      <c r="OBY427" s="50"/>
      <c r="OBZ427" s="50"/>
      <c r="OCA427" s="50"/>
      <c r="OCB427" s="50"/>
      <c r="OCC427" s="50"/>
      <c r="OCD427" s="50"/>
      <c r="OCE427" s="50"/>
      <c r="OCF427" s="50"/>
      <c r="OCG427" s="50"/>
      <c r="OCH427" s="50"/>
      <c r="OCI427" s="50"/>
      <c r="OCJ427" s="50"/>
      <c r="OCK427" s="50"/>
      <c r="OCL427" s="50"/>
      <c r="OCM427" s="50"/>
      <c r="OCN427" s="50"/>
      <c r="OCO427" s="50"/>
      <c r="OCP427" s="50"/>
      <c r="OCQ427" s="50"/>
      <c r="OCR427" s="50"/>
      <c r="OCS427" s="50"/>
      <c r="OCT427" s="50"/>
      <c r="OCU427" s="50"/>
      <c r="OCV427" s="50"/>
      <c r="OCX427" s="50"/>
      <c r="OCZ427" s="50"/>
      <c r="ODA427" s="50"/>
      <c r="ODB427" s="50"/>
      <c r="ODC427" s="50"/>
      <c r="ODD427" s="50"/>
      <c r="ODE427" s="50"/>
      <c r="ODF427" s="50"/>
      <c r="ODG427" s="50"/>
      <c r="ODL427" s="50"/>
      <c r="ODM427" s="50"/>
      <c r="ODN427" s="50"/>
      <c r="ODO427" s="50"/>
      <c r="ODP427" s="50"/>
      <c r="ODQ427" s="50"/>
      <c r="ODR427" s="50"/>
      <c r="ODS427" s="50"/>
      <c r="ODT427" s="50"/>
      <c r="ODU427" s="50"/>
      <c r="ODV427" s="50"/>
      <c r="ODW427" s="50"/>
      <c r="ODX427" s="50"/>
      <c r="ODY427" s="50"/>
      <c r="ODZ427" s="50"/>
      <c r="OEA427" s="50"/>
      <c r="OEB427" s="50"/>
      <c r="OEC427" s="50"/>
      <c r="OED427" s="50"/>
      <c r="OEE427" s="50"/>
      <c r="OEF427" s="50"/>
      <c r="OEG427" s="50"/>
      <c r="OEH427" s="50"/>
      <c r="OEI427" s="50"/>
      <c r="OEJ427" s="50"/>
      <c r="OEK427" s="50"/>
      <c r="OEL427" s="50"/>
      <c r="OEM427" s="50"/>
      <c r="OEN427" s="50"/>
      <c r="OEO427" s="50"/>
      <c r="OEP427" s="50"/>
      <c r="OEQ427" s="50"/>
      <c r="OER427" s="50"/>
      <c r="OES427" s="50"/>
      <c r="OET427" s="50"/>
      <c r="OEU427" s="50"/>
      <c r="OEV427" s="50"/>
      <c r="OEW427" s="50"/>
      <c r="OEX427" s="50"/>
      <c r="OEY427" s="50"/>
      <c r="OEZ427" s="50"/>
      <c r="OFA427" s="50"/>
      <c r="OFB427" s="50"/>
      <c r="OFC427" s="50"/>
      <c r="OFD427" s="50"/>
      <c r="OFE427" s="50"/>
      <c r="OFF427" s="50"/>
      <c r="OFG427" s="50"/>
      <c r="OFH427" s="50"/>
      <c r="OFI427" s="50"/>
      <c r="OFJ427" s="50"/>
      <c r="OFK427" s="50"/>
      <c r="OFL427" s="50"/>
      <c r="OFM427" s="50"/>
      <c r="OFN427" s="50"/>
      <c r="OFO427" s="50"/>
      <c r="OFP427" s="50"/>
      <c r="OFQ427" s="50"/>
      <c r="OFR427" s="50"/>
      <c r="OFS427" s="50"/>
      <c r="OFT427" s="50"/>
      <c r="OFU427" s="50"/>
      <c r="OFV427" s="50"/>
      <c r="OFW427" s="50"/>
      <c r="OFX427" s="50"/>
      <c r="OFY427" s="50"/>
      <c r="OFZ427" s="50"/>
      <c r="OGA427" s="50"/>
      <c r="OGB427" s="50"/>
      <c r="OGC427" s="50"/>
      <c r="OGD427" s="50"/>
      <c r="OGE427" s="50"/>
      <c r="OGF427" s="50"/>
      <c r="OGG427" s="50"/>
      <c r="OGH427" s="50"/>
      <c r="OGI427" s="50"/>
      <c r="OGJ427" s="50"/>
      <c r="OGK427" s="50"/>
      <c r="OGL427" s="50"/>
      <c r="OGM427" s="50"/>
      <c r="OGN427" s="50"/>
      <c r="OGO427" s="50"/>
      <c r="OGP427" s="50"/>
      <c r="OGQ427" s="50"/>
      <c r="OGR427" s="50"/>
      <c r="OGS427" s="50"/>
      <c r="OGT427" s="50"/>
      <c r="OGU427" s="50"/>
      <c r="OGV427" s="50"/>
      <c r="OGW427" s="50"/>
      <c r="OGX427" s="50"/>
      <c r="OGY427" s="50"/>
      <c r="OGZ427" s="50"/>
      <c r="OHA427" s="50"/>
      <c r="OHB427" s="50"/>
      <c r="OHC427" s="50"/>
      <c r="OHD427" s="50"/>
      <c r="OHE427" s="50"/>
      <c r="OHF427" s="50"/>
      <c r="OHG427" s="50"/>
      <c r="OHH427" s="50"/>
      <c r="OHI427" s="50"/>
      <c r="OHJ427" s="50"/>
      <c r="OHK427" s="50"/>
      <c r="OHL427" s="50"/>
      <c r="OHM427" s="50"/>
      <c r="OHN427" s="50"/>
      <c r="OHO427" s="50"/>
      <c r="OHP427" s="50"/>
      <c r="OHQ427" s="50"/>
      <c r="OHR427" s="50"/>
      <c r="OHS427" s="50"/>
      <c r="OHT427" s="50"/>
      <c r="OHU427" s="50"/>
      <c r="OHV427" s="50"/>
      <c r="OHW427" s="50"/>
      <c r="OHX427" s="50"/>
      <c r="OHY427" s="50"/>
      <c r="OHZ427" s="50"/>
      <c r="OIA427" s="50"/>
      <c r="OIB427" s="50"/>
      <c r="OIC427" s="50"/>
      <c r="OID427" s="50"/>
      <c r="OIE427" s="50"/>
      <c r="OIF427" s="50"/>
      <c r="OIG427" s="50"/>
      <c r="OIH427" s="50"/>
      <c r="OII427" s="50"/>
      <c r="OIJ427" s="50"/>
      <c r="OIK427" s="50"/>
      <c r="OIL427" s="50"/>
      <c r="OIM427" s="50"/>
      <c r="OIN427" s="50"/>
      <c r="OIO427" s="50"/>
      <c r="OIP427" s="50"/>
      <c r="OIQ427" s="50"/>
      <c r="OIR427" s="50"/>
      <c r="OIS427" s="50"/>
      <c r="OIT427" s="50"/>
      <c r="OIU427" s="50"/>
      <c r="OIV427" s="50"/>
      <c r="OIW427" s="50"/>
      <c r="OIX427" s="50"/>
      <c r="OIY427" s="50"/>
      <c r="OIZ427" s="50"/>
      <c r="OJA427" s="50"/>
      <c r="OJB427" s="50"/>
      <c r="OJC427" s="50"/>
      <c r="OJD427" s="50"/>
      <c r="OJE427" s="50"/>
      <c r="OJF427" s="50"/>
      <c r="OJG427" s="50"/>
      <c r="OJH427" s="50"/>
      <c r="OJI427" s="50"/>
      <c r="OJJ427" s="50"/>
      <c r="OJK427" s="50"/>
      <c r="OJL427" s="50"/>
      <c r="OJM427" s="50"/>
      <c r="OJN427" s="50"/>
      <c r="OJO427" s="50"/>
      <c r="OJP427" s="50"/>
      <c r="OJQ427" s="50"/>
      <c r="OJR427" s="50"/>
      <c r="OJS427" s="50"/>
      <c r="OJT427" s="50"/>
      <c r="OJU427" s="50"/>
      <c r="OJV427" s="50"/>
      <c r="OJW427" s="50"/>
      <c r="OJX427" s="50"/>
      <c r="OJY427" s="50"/>
      <c r="OJZ427" s="50"/>
      <c r="OKA427" s="50"/>
      <c r="OKB427" s="50"/>
      <c r="OKC427" s="50"/>
      <c r="OKD427" s="50"/>
      <c r="OKE427" s="50"/>
      <c r="OKF427" s="50"/>
      <c r="OKG427" s="50"/>
      <c r="OKH427" s="50"/>
      <c r="OKI427" s="50"/>
      <c r="OKJ427" s="50"/>
      <c r="OKK427" s="50"/>
      <c r="OKL427" s="50"/>
      <c r="OKM427" s="50"/>
      <c r="OKN427" s="50"/>
      <c r="OKO427" s="50"/>
      <c r="OKP427" s="50"/>
      <c r="OKQ427" s="50"/>
      <c r="OKR427" s="50"/>
      <c r="OKS427" s="50"/>
      <c r="OKT427" s="50"/>
      <c r="OKU427" s="50"/>
      <c r="OKV427" s="50"/>
      <c r="OKW427" s="50"/>
      <c r="OKX427" s="50"/>
      <c r="OKY427" s="50"/>
      <c r="OKZ427" s="50"/>
      <c r="OLA427" s="50"/>
      <c r="OLB427" s="50"/>
      <c r="OLC427" s="50"/>
      <c r="OLD427" s="50"/>
      <c r="OLE427" s="50"/>
      <c r="OLF427" s="50"/>
      <c r="OLG427" s="50"/>
      <c r="OLH427" s="50"/>
      <c r="OLI427" s="50"/>
      <c r="OLJ427" s="50"/>
      <c r="OLK427" s="50"/>
      <c r="OLL427" s="50"/>
      <c r="OLM427" s="50"/>
      <c r="OLN427" s="50"/>
      <c r="OLO427" s="50"/>
      <c r="OLP427" s="50"/>
      <c r="OLQ427" s="50"/>
      <c r="OLR427" s="50"/>
      <c r="OLS427" s="50"/>
      <c r="OLT427" s="50"/>
      <c r="OLU427" s="50"/>
      <c r="OLV427" s="50"/>
      <c r="OLW427" s="50"/>
      <c r="OLX427" s="50"/>
      <c r="OLY427" s="50"/>
      <c r="OLZ427" s="50"/>
      <c r="OMA427" s="50"/>
      <c r="OMB427" s="50"/>
      <c r="OMC427" s="50"/>
      <c r="OMD427" s="50"/>
      <c r="OME427" s="50"/>
      <c r="OMF427" s="50"/>
      <c r="OMG427" s="50"/>
      <c r="OMH427" s="50"/>
      <c r="OMI427" s="50"/>
      <c r="OMJ427" s="50"/>
      <c r="OMK427" s="50"/>
      <c r="OML427" s="50"/>
      <c r="OMM427" s="50"/>
      <c r="OMN427" s="50"/>
      <c r="OMO427" s="50"/>
      <c r="OMP427" s="50"/>
      <c r="OMQ427" s="50"/>
      <c r="OMR427" s="50"/>
      <c r="OMT427" s="50"/>
      <c r="OMV427" s="50"/>
      <c r="OMW427" s="50"/>
      <c r="OMX427" s="50"/>
      <c r="OMY427" s="50"/>
      <c r="OMZ427" s="50"/>
      <c r="ONA427" s="50"/>
      <c r="ONB427" s="50"/>
      <c r="ONC427" s="50"/>
      <c r="ONH427" s="50"/>
      <c r="ONI427" s="50"/>
      <c r="ONJ427" s="50"/>
      <c r="ONK427" s="50"/>
      <c r="ONL427" s="50"/>
      <c r="ONM427" s="50"/>
      <c r="ONN427" s="50"/>
      <c r="ONO427" s="50"/>
      <c r="ONP427" s="50"/>
      <c r="ONQ427" s="50"/>
      <c r="ONR427" s="50"/>
      <c r="ONS427" s="50"/>
      <c r="ONT427" s="50"/>
      <c r="ONU427" s="50"/>
      <c r="ONV427" s="50"/>
      <c r="ONW427" s="50"/>
      <c r="ONX427" s="50"/>
      <c r="ONY427" s="50"/>
      <c r="ONZ427" s="50"/>
      <c r="OOA427" s="50"/>
      <c r="OOB427" s="50"/>
      <c r="OOC427" s="50"/>
      <c r="OOD427" s="50"/>
      <c r="OOE427" s="50"/>
      <c r="OOF427" s="50"/>
      <c r="OOG427" s="50"/>
      <c r="OOH427" s="50"/>
      <c r="OOI427" s="50"/>
      <c r="OOJ427" s="50"/>
      <c r="OOK427" s="50"/>
      <c r="OOL427" s="50"/>
      <c r="OOM427" s="50"/>
      <c r="OON427" s="50"/>
      <c r="OOO427" s="50"/>
      <c r="OOP427" s="50"/>
      <c r="OOQ427" s="50"/>
      <c r="OOR427" s="50"/>
      <c r="OOS427" s="50"/>
      <c r="OOT427" s="50"/>
      <c r="OOU427" s="50"/>
      <c r="OOV427" s="50"/>
      <c r="OOW427" s="50"/>
      <c r="OOX427" s="50"/>
      <c r="OOY427" s="50"/>
      <c r="OOZ427" s="50"/>
      <c r="OPA427" s="50"/>
      <c r="OPB427" s="50"/>
      <c r="OPC427" s="50"/>
      <c r="OPD427" s="50"/>
      <c r="OPE427" s="50"/>
      <c r="OPF427" s="50"/>
      <c r="OPG427" s="50"/>
      <c r="OPH427" s="50"/>
      <c r="OPI427" s="50"/>
      <c r="OPJ427" s="50"/>
      <c r="OPK427" s="50"/>
      <c r="OPL427" s="50"/>
      <c r="OPM427" s="50"/>
      <c r="OPN427" s="50"/>
      <c r="OPO427" s="50"/>
      <c r="OPP427" s="50"/>
      <c r="OPQ427" s="50"/>
      <c r="OPR427" s="50"/>
      <c r="OPS427" s="50"/>
      <c r="OPT427" s="50"/>
      <c r="OPU427" s="50"/>
      <c r="OPV427" s="50"/>
      <c r="OPW427" s="50"/>
      <c r="OPX427" s="50"/>
      <c r="OPY427" s="50"/>
      <c r="OPZ427" s="50"/>
      <c r="OQA427" s="50"/>
      <c r="OQB427" s="50"/>
      <c r="OQC427" s="50"/>
      <c r="OQD427" s="50"/>
      <c r="OQE427" s="50"/>
      <c r="OQF427" s="50"/>
      <c r="OQG427" s="50"/>
      <c r="OQH427" s="50"/>
      <c r="OQI427" s="50"/>
      <c r="OQJ427" s="50"/>
      <c r="OQK427" s="50"/>
      <c r="OQL427" s="50"/>
      <c r="OQM427" s="50"/>
      <c r="OQN427" s="50"/>
      <c r="OQO427" s="50"/>
      <c r="OQP427" s="50"/>
      <c r="OQQ427" s="50"/>
      <c r="OQR427" s="50"/>
      <c r="OQS427" s="50"/>
      <c r="OQT427" s="50"/>
      <c r="OQU427" s="50"/>
      <c r="OQV427" s="50"/>
      <c r="OQW427" s="50"/>
      <c r="OQX427" s="50"/>
      <c r="OQY427" s="50"/>
      <c r="OQZ427" s="50"/>
      <c r="ORA427" s="50"/>
      <c r="ORB427" s="50"/>
      <c r="ORC427" s="50"/>
      <c r="ORD427" s="50"/>
      <c r="ORE427" s="50"/>
      <c r="ORF427" s="50"/>
      <c r="ORG427" s="50"/>
      <c r="ORH427" s="50"/>
      <c r="ORI427" s="50"/>
      <c r="ORJ427" s="50"/>
      <c r="ORK427" s="50"/>
      <c r="ORL427" s="50"/>
      <c r="ORM427" s="50"/>
      <c r="ORN427" s="50"/>
      <c r="ORO427" s="50"/>
      <c r="ORP427" s="50"/>
      <c r="ORQ427" s="50"/>
      <c r="ORR427" s="50"/>
      <c r="ORS427" s="50"/>
      <c r="ORT427" s="50"/>
      <c r="ORU427" s="50"/>
      <c r="ORV427" s="50"/>
      <c r="ORW427" s="50"/>
      <c r="ORX427" s="50"/>
      <c r="ORY427" s="50"/>
      <c r="ORZ427" s="50"/>
      <c r="OSA427" s="50"/>
      <c r="OSB427" s="50"/>
      <c r="OSC427" s="50"/>
      <c r="OSD427" s="50"/>
      <c r="OSE427" s="50"/>
      <c r="OSF427" s="50"/>
      <c r="OSG427" s="50"/>
      <c r="OSH427" s="50"/>
      <c r="OSI427" s="50"/>
      <c r="OSJ427" s="50"/>
      <c r="OSK427" s="50"/>
      <c r="OSL427" s="50"/>
      <c r="OSM427" s="50"/>
      <c r="OSN427" s="50"/>
      <c r="OSO427" s="50"/>
      <c r="OSP427" s="50"/>
      <c r="OSQ427" s="50"/>
      <c r="OSR427" s="50"/>
      <c r="OSS427" s="50"/>
      <c r="OST427" s="50"/>
      <c r="OSU427" s="50"/>
      <c r="OSV427" s="50"/>
      <c r="OSW427" s="50"/>
      <c r="OSX427" s="50"/>
      <c r="OSY427" s="50"/>
      <c r="OSZ427" s="50"/>
      <c r="OTA427" s="50"/>
      <c r="OTB427" s="50"/>
      <c r="OTC427" s="50"/>
      <c r="OTD427" s="50"/>
      <c r="OTE427" s="50"/>
      <c r="OTF427" s="50"/>
      <c r="OTG427" s="50"/>
      <c r="OTH427" s="50"/>
      <c r="OTI427" s="50"/>
      <c r="OTJ427" s="50"/>
      <c r="OTK427" s="50"/>
      <c r="OTL427" s="50"/>
      <c r="OTM427" s="50"/>
      <c r="OTN427" s="50"/>
      <c r="OTO427" s="50"/>
      <c r="OTP427" s="50"/>
      <c r="OTQ427" s="50"/>
      <c r="OTR427" s="50"/>
      <c r="OTS427" s="50"/>
      <c r="OTT427" s="50"/>
      <c r="OTU427" s="50"/>
      <c r="OTV427" s="50"/>
      <c r="OTW427" s="50"/>
      <c r="OTX427" s="50"/>
      <c r="OTY427" s="50"/>
      <c r="OTZ427" s="50"/>
      <c r="OUA427" s="50"/>
      <c r="OUB427" s="50"/>
      <c r="OUC427" s="50"/>
      <c r="OUD427" s="50"/>
      <c r="OUE427" s="50"/>
      <c r="OUF427" s="50"/>
      <c r="OUG427" s="50"/>
      <c r="OUH427" s="50"/>
      <c r="OUI427" s="50"/>
      <c r="OUJ427" s="50"/>
      <c r="OUK427" s="50"/>
      <c r="OUL427" s="50"/>
      <c r="OUM427" s="50"/>
      <c r="OUN427" s="50"/>
      <c r="OUO427" s="50"/>
      <c r="OUP427" s="50"/>
      <c r="OUQ427" s="50"/>
      <c r="OUR427" s="50"/>
      <c r="OUS427" s="50"/>
      <c r="OUT427" s="50"/>
      <c r="OUU427" s="50"/>
      <c r="OUV427" s="50"/>
      <c r="OUW427" s="50"/>
      <c r="OUX427" s="50"/>
      <c r="OUY427" s="50"/>
      <c r="OUZ427" s="50"/>
      <c r="OVA427" s="50"/>
      <c r="OVB427" s="50"/>
      <c r="OVC427" s="50"/>
      <c r="OVD427" s="50"/>
      <c r="OVE427" s="50"/>
      <c r="OVF427" s="50"/>
      <c r="OVG427" s="50"/>
      <c r="OVH427" s="50"/>
      <c r="OVI427" s="50"/>
      <c r="OVJ427" s="50"/>
      <c r="OVK427" s="50"/>
      <c r="OVL427" s="50"/>
      <c r="OVM427" s="50"/>
      <c r="OVN427" s="50"/>
      <c r="OVO427" s="50"/>
      <c r="OVP427" s="50"/>
      <c r="OVQ427" s="50"/>
      <c r="OVR427" s="50"/>
      <c r="OVS427" s="50"/>
      <c r="OVT427" s="50"/>
      <c r="OVU427" s="50"/>
      <c r="OVV427" s="50"/>
      <c r="OVW427" s="50"/>
      <c r="OVX427" s="50"/>
      <c r="OVY427" s="50"/>
      <c r="OVZ427" s="50"/>
      <c r="OWA427" s="50"/>
      <c r="OWB427" s="50"/>
      <c r="OWC427" s="50"/>
      <c r="OWD427" s="50"/>
      <c r="OWE427" s="50"/>
      <c r="OWF427" s="50"/>
      <c r="OWG427" s="50"/>
      <c r="OWH427" s="50"/>
      <c r="OWI427" s="50"/>
      <c r="OWJ427" s="50"/>
      <c r="OWK427" s="50"/>
      <c r="OWL427" s="50"/>
      <c r="OWM427" s="50"/>
      <c r="OWN427" s="50"/>
      <c r="OWP427" s="50"/>
      <c r="OWR427" s="50"/>
      <c r="OWS427" s="50"/>
      <c r="OWT427" s="50"/>
      <c r="OWU427" s="50"/>
      <c r="OWV427" s="50"/>
      <c r="OWW427" s="50"/>
      <c r="OWX427" s="50"/>
      <c r="OWY427" s="50"/>
      <c r="OXD427" s="50"/>
      <c r="OXE427" s="50"/>
      <c r="OXF427" s="50"/>
      <c r="OXG427" s="50"/>
      <c r="OXH427" s="50"/>
      <c r="OXI427" s="50"/>
      <c r="OXJ427" s="50"/>
      <c r="OXK427" s="50"/>
      <c r="OXL427" s="50"/>
      <c r="OXM427" s="50"/>
      <c r="OXN427" s="50"/>
      <c r="OXO427" s="50"/>
      <c r="OXP427" s="50"/>
      <c r="OXQ427" s="50"/>
      <c r="OXR427" s="50"/>
      <c r="OXS427" s="50"/>
      <c r="OXT427" s="50"/>
      <c r="OXU427" s="50"/>
      <c r="OXV427" s="50"/>
      <c r="OXW427" s="50"/>
      <c r="OXX427" s="50"/>
      <c r="OXY427" s="50"/>
      <c r="OXZ427" s="50"/>
      <c r="OYA427" s="50"/>
      <c r="OYB427" s="50"/>
      <c r="OYC427" s="50"/>
      <c r="OYD427" s="50"/>
      <c r="OYE427" s="50"/>
      <c r="OYF427" s="50"/>
      <c r="OYG427" s="50"/>
      <c r="OYH427" s="50"/>
      <c r="OYI427" s="50"/>
      <c r="OYJ427" s="50"/>
      <c r="OYK427" s="50"/>
      <c r="OYL427" s="50"/>
      <c r="OYM427" s="50"/>
      <c r="OYN427" s="50"/>
      <c r="OYO427" s="50"/>
      <c r="OYP427" s="50"/>
      <c r="OYQ427" s="50"/>
      <c r="OYR427" s="50"/>
      <c r="OYS427" s="50"/>
      <c r="OYT427" s="50"/>
      <c r="OYU427" s="50"/>
      <c r="OYV427" s="50"/>
      <c r="OYW427" s="50"/>
      <c r="OYX427" s="50"/>
      <c r="OYY427" s="50"/>
      <c r="OYZ427" s="50"/>
      <c r="OZA427" s="50"/>
      <c r="OZB427" s="50"/>
      <c r="OZC427" s="50"/>
      <c r="OZD427" s="50"/>
      <c r="OZE427" s="50"/>
      <c r="OZF427" s="50"/>
      <c r="OZG427" s="50"/>
      <c r="OZH427" s="50"/>
      <c r="OZI427" s="50"/>
      <c r="OZJ427" s="50"/>
      <c r="OZK427" s="50"/>
      <c r="OZL427" s="50"/>
      <c r="OZM427" s="50"/>
      <c r="OZN427" s="50"/>
      <c r="OZO427" s="50"/>
      <c r="OZP427" s="50"/>
      <c r="OZQ427" s="50"/>
      <c r="OZR427" s="50"/>
      <c r="OZS427" s="50"/>
      <c r="OZT427" s="50"/>
      <c r="OZU427" s="50"/>
      <c r="OZV427" s="50"/>
      <c r="OZW427" s="50"/>
      <c r="OZX427" s="50"/>
      <c r="OZY427" s="50"/>
      <c r="OZZ427" s="50"/>
      <c r="PAA427" s="50"/>
      <c r="PAB427" s="50"/>
      <c r="PAC427" s="50"/>
      <c r="PAD427" s="50"/>
      <c r="PAE427" s="50"/>
      <c r="PAF427" s="50"/>
      <c r="PAG427" s="50"/>
      <c r="PAH427" s="50"/>
      <c r="PAI427" s="50"/>
      <c r="PAJ427" s="50"/>
      <c r="PAK427" s="50"/>
      <c r="PAL427" s="50"/>
      <c r="PAM427" s="50"/>
      <c r="PAN427" s="50"/>
      <c r="PAO427" s="50"/>
      <c r="PAP427" s="50"/>
      <c r="PAQ427" s="50"/>
      <c r="PAR427" s="50"/>
      <c r="PAS427" s="50"/>
      <c r="PAT427" s="50"/>
      <c r="PAU427" s="50"/>
      <c r="PAV427" s="50"/>
      <c r="PAW427" s="50"/>
      <c r="PAX427" s="50"/>
      <c r="PAY427" s="50"/>
      <c r="PAZ427" s="50"/>
      <c r="PBA427" s="50"/>
      <c r="PBB427" s="50"/>
      <c r="PBC427" s="50"/>
      <c r="PBD427" s="50"/>
      <c r="PBE427" s="50"/>
      <c r="PBF427" s="50"/>
      <c r="PBG427" s="50"/>
      <c r="PBH427" s="50"/>
      <c r="PBI427" s="50"/>
      <c r="PBJ427" s="50"/>
      <c r="PBK427" s="50"/>
      <c r="PBL427" s="50"/>
      <c r="PBM427" s="50"/>
      <c r="PBN427" s="50"/>
      <c r="PBO427" s="50"/>
      <c r="PBP427" s="50"/>
      <c r="PBQ427" s="50"/>
      <c r="PBR427" s="50"/>
      <c r="PBS427" s="50"/>
      <c r="PBT427" s="50"/>
      <c r="PBU427" s="50"/>
      <c r="PBV427" s="50"/>
      <c r="PBW427" s="50"/>
      <c r="PBX427" s="50"/>
      <c r="PBY427" s="50"/>
      <c r="PBZ427" s="50"/>
      <c r="PCA427" s="50"/>
      <c r="PCB427" s="50"/>
      <c r="PCC427" s="50"/>
      <c r="PCD427" s="50"/>
      <c r="PCE427" s="50"/>
      <c r="PCF427" s="50"/>
      <c r="PCG427" s="50"/>
      <c r="PCH427" s="50"/>
      <c r="PCI427" s="50"/>
      <c r="PCJ427" s="50"/>
      <c r="PCK427" s="50"/>
      <c r="PCL427" s="50"/>
      <c r="PCM427" s="50"/>
      <c r="PCN427" s="50"/>
      <c r="PCO427" s="50"/>
      <c r="PCP427" s="50"/>
      <c r="PCQ427" s="50"/>
      <c r="PCR427" s="50"/>
      <c r="PCS427" s="50"/>
      <c r="PCT427" s="50"/>
      <c r="PCU427" s="50"/>
      <c r="PCV427" s="50"/>
      <c r="PCW427" s="50"/>
      <c r="PCX427" s="50"/>
      <c r="PCY427" s="50"/>
      <c r="PCZ427" s="50"/>
      <c r="PDA427" s="50"/>
      <c r="PDB427" s="50"/>
      <c r="PDC427" s="50"/>
      <c r="PDD427" s="50"/>
      <c r="PDE427" s="50"/>
      <c r="PDF427" s="50"/>
      <c r="PDG427" s="50"/>
      <c r="PDH427" s="50"/>
      <c r="PDI427" s="50"/>
      <c r="PDJ427" s="50"/>
      <c r="PDK427" s="50"/>
      <c r="PDL427" s="50"/>
      <c r="PDM427" s="50"/>
      <c r="PDN427" s="50"/>
      <c r="PDO427" s="50"/>
      <c r="PDP427" s="50"/>
      <c r="PDQ427" s="50"/>
      <c r="PDR427" s="50"/>
      <c r="PDS427" s="50"/>
      <c r="PDT427" s="50"/>
      <c r="PDU427" s="50"/>
      <c r="PDV427" s="50"/>
      <c r="PDW427" s="50"/>
      <c r="PDX427" s="50"/>
      <c r="PDY427" s="50"/>
      <c r="PDZ427" s="50"/>
      <c r="PEA427" s="50"/>
      <c r="PEB427" s="50"/>
      <c r="PEC427" s="50"/>
      <c r="PED427" s="50"/>
      <c r="PEE427" s="50"/>
      <c r="PEF427" s="50"/>
      <c r="PEG427" s="50"/>
      <c r="PEH427" s="50"/>
      <c r="PEI427" s="50"/>
      <c r="PEJ427" s="50"/>
      <c r="PEK427" s="50"/>
      <c r="PEL427" s="50"/>
      <c r="PEM427" s="50"/>
      <c r="PEN427" s="50"/>
      <c r="PEO427" s="50"/>
      <c r="PEP427" s="50"/>
      <c r="PEQ427" s="50"/>
      <c r="PER427" s="50"/>
      <c r="PES427" s="50"/>
      <c r="PET427" s="50"/>
      <c r="PEU427" s="50"/>
      <c r="PEV427" s="50"/>
      <c r="PEW427" s="50"/>
      <c r="PEX427" s="50"/>
      <c r="PEY427" s="50"/>
      <c r="PEZ427" s="50"/>
      <c r="PFA427" s="50"/>
      <c r="PFB427" s="50"/>
      <c r="PFC427" s="50"/>
      <c r="PFD427" s="50"/>
      <c r="PFE427" s="50"/>
      <c r="PFF427" s="50"/>
      <c r="PFG427" s="50"/>
      <c r="PFH427" s="50"/>
      <c r="PFI427" s="50"/>
      <c r="PFJ427" s="50"/>
      <c r="PFK427" s="50"/>
      <c r="PFL427" s="50"/>
      <c r="PFM427" s="50"/>
      <c r="PFN427" s="50"/>
      <c r="PFO427" s="50"/>
      <c r="PFP427" s="50"/>
      <c r="PFQ427" s="50"/>
      <c r="PFR427" s="50"/>
      <c r="PFS427" s="50"/>
      <c r="PFT427" s="50"/>
      <c r="PFU427" s="50"/>
      <c r="PFV427" s="50"/>
      <c r="PFW427" s="50"/>
      <c r="PFX427" s="50"/>
      <c r="PFY427" s="50"/>
      <c r="PFZ427" s="50"/>
      <c r="PGA427" s="50"/>
      <c r="PGB427" s="50"/>
      <c r="PGC427" s="50"/>
      <c r="PGD427" s="50"/>
      <c r="PGE427" s="50"/>
      <c r="PGF427" s="50"/>
      <c r="PGG427" s="50"/>
      <c r="PGH427" s="50"/>
      <c r="PGI427" s="50"/>
      <c r="PGJ427" s="50"/>
      <c r="PGL427" s="50"/>
      <c r="PGN427" s="50"/>
      <c r="PGO427" s="50"/>
      <c r="PGP427" s="50"/>
      <c r="PGQ427" s="50"/>
      <c r="PGR427" s="50"/>
      <c r="PGS427" s="50"/>
      <c r="PGT427" s="50"/>
      <c r="PGU427" s="50"/>
      <c r="PGZ427" s="50"/>
      <c r="PHA427" s="50"/>
      <c r="PHB427" s="50"/>
      <c r="PHC427" s="50"/>
      <c r="PHD427" s="50"/>
      <c r="PHE427" s="50"/>
      <c r="PHF427" s="50"/>
      <c r="PHG427" s="50"/>
      <c r="PHH427" s="50"/>
      <c r="PHI427" s="50"/>
      <c r="PHJ427" s="50"/>
      <c r="PHK427" s="50"/>
      <c r="PHL427" s="50"/>
      <c r="PHM427" s="50"/>
      <c r="PHN427" s="50"/>
      <c r="PHO427" s="50"/>
      <c r="PHP427" s="50"/>
      <c r="PHQ427" s="50"/>
      <c r="PHR427" s="50"/>
      <c r="PHS427" s="50"/>
      <c r="PHT427" s="50"/>
      <c r="PHU427" s="50"/>
      <c r="PHV427" s="50"/>
      <c r="PHW427" s="50"/>
      <c r="PHX427" s="50"/>
      <c r="PHY427" s="50"/>
      <c r="PHZ427" s="50"/>
      <c r="PIA427" s="50"/>
      <c r="PIB427" s="50"/>
      <c r="PIC427" s="50"/>
      <c r="PID427" s="50"/>
      <c r="PIE427" s="50"/>
      <c r="PIF427" s="50"/>
      <c r="PIG427" s="50"/>
      <c r="PIH427" s="50"/>
      <c r="PII427" s="50"/>
      <c r="PIJ427" s="50"/>
      <c r="PIK427" s="50"/>
      <c r="PIL427" s="50"/>
      <c r="PIM427" s="50"/>
      <c r="PIN427" s="50"/>
      <c r="PIO427" s="50"/>
      <c r="PIP427" s="50"/>
      <c r="PIQ427" s="50"/>
      <c r="PIR427" s="50"/>
      <c r="PIS427" s="50"/>
      <c r="PIT427" s="50"/>
      <c r="PIU427" s="50"/>
      <c r="PIV427" s="50"/>
      <c r="PIW427" s="50"/>
      <c r="PIX427" s="50"/>
      <c r="PIY427" s="50"/>
      <c r="PIZ427" s="50"/>
      <c r="PJA427" s="50"/>
      <c r="PJB427" s="50"/>
      <c r="PJC427" s="50"/>
      <c r="PJD427" s="50"/>
      <c r="PJE427" s="50"/>
      <c r="PJF427" s="50"/>
      <c r="PJG427" s="50"/>
      <c r="PJH427" s="50"/>
      <c r="PJI427" s="50"/>
      <c r="PJJ427" s="50"/>
      <c r="PJK427" s="50"/>
      <c r="PJL427" s="50"/>
      <c r="PJM427" s="50"/>
      <c r="PJN427" s="50"/>
      <c r="PJO427" s="50"/>
      <c r="PJP427" s="50"/>
      <c r="PJQ427" s="50"/>
      <c r="PJR427" s="50"/>
      <c r="PJS427" s="50"/>
      <c r="PJT427" s="50"/>
      <c r="PJU427" s="50"/>
      <c r="PJV427" s="50"/>
      <c r="PJW427" s="50"/>
      <c r="PJX427" s="50"/>
      <c r="PJY427" s="50"/>
      <c r="PJZ427" s="50"/>
      <c r="PKA427" s="50"/>
      <c r="PKB427" s="50"/>
      <c r="PKC427" s="50"/>
      <c r="PKD427" s="50"/>
      <c r="PKE427" s="50"/>
      <c r="PKF427" s="50"/>
      <c r="PKG427" s="50"/>
      <c r="PKH427" s="50"/>
      <c r="PKI427" s="50"/>
      <c r="PKJ427" s="50"/>
      <c r="PKK427" s="50"/>
      <c r="PKL427" s="50"/>
      <c r="PKM427" s="50"/>
      <c r="PKN427" s="50"/>
      <c r="PKO427" s="50"/>
      <c r="PKP427" s="50"/>
      <c r="PKQ427" s="50"/>
      <c r="PKR427" s="50"/>
      <c r="PKS427" s="50"/>
      <c r="PKT427" s="50"/>
      <c r="PKU427" s="50"/>
      <c r="PKV427" s="50"/>
      <c r="PKW427" s="50"/>
      <c r="PKX427" s="50"/>
      <c r="PKY427" s="50"/>
      <c r="PKZ427" s="50"/>
      <c r="PLA427" s="50"/>
      <c r="PLB427" s="50"/>
      <c r="PLC427" s="50"/>
      <c r="PLD427" s="50"/>
      <c r="PLE427" s="50"/>
      <c r="PLF427" s="50"/>
      <c r="PLG427" s="50"/>
      <c r="PLH427" s="50"/>
      <c r="PLI427" s="50"/>
      <c r="PLJ427" s="50"/>
      <c r="PLK427" s="50"/>
      <c r="PLL427" s="50"/>
      <c r="PLM427" s="50"/>
      <c r="PLN427" s="50"/>
      <c r="PLO427" s="50"/>
      <c r="PLP427" s="50"/>
      <c r="PLQ427" s="50"/>
      <c r="PLR427" s="50"/>
      <c r="PLS427" s="50"/>
      <c r="PLT427" s="50"/>
      <c r="PLU427" s="50"/>
      <c r="PLV427" s="50"/>
      <c r="PLW427" s="50"/>
      <c r="PLX427" s="50"/>
      <c r="PLY427" s="50"/>
      <c r="PLZ427" s="50"/>
      <c r="PMA427" s="50"/>
      <c r="PMB427" s="50"/>
      <c r="PMC427" s="50"/>
      <c r="PMD427" s="50"/>
      <c r="PME427" s="50"/>
      <c r="PMF427" s="50"/>
      <c r="PMG427" s="50"/>
      <c r="PMH427" s="50"/>
      <c r="PMI427" s="50"/>
      <c r="PMJ427" s="50"/>
      <c r="PMK427" s="50"/>
      <c r="PML427" s="50"/>
      <c r="PMM427" s="50"/>
      <c r="PMN427" s="50"/>
      <c r="PMO427" s="50"/>
      <c r="PMP427" s="50"/>
      <c r="PMQ427" s="50"/>
      <c r="PMR427" s="50"/>
      <c r="PMS427" s="50"/>
      <c r="PMT427" s="50"/>
      <c r="PMU427" s="50"/>
      <c r="PMV427" s="50"/>
      <c r="PMW427" s="50"/>
      <c r="PMX427" s="50"/>
      <c r="PMY427" s="50"/>
      <c r="PMZ427" s="50"/>
      <c r="PNA427" s="50"/>
      <c r="PNB427" s="50"/>
      <c r="PNC427" s="50"/>
      <c r="PND427" s="50"/>
      <c r="PNE427" s="50"/>
      <c r="PNF427" s="50"/>
      <c r="PNG427" s="50"/>
      <c r="PNH427" s="50"/>
      <c r="PNI427" s="50"/>
      <c r="PNJ427" s="50"/>
      <c r="PNK427" s="50"/>
      <c r="PNL427" s="50"/>
      <c r="PNM427" s="50"/>
      <c r="PNN427" s="50"/>
      <c r="PNO427" s="50"/>
      <c r="PNP427" s="50"/>
      <c r="PNQ427" s="50"/>
      <c r="PNR427" s="50"/>
      <c r="PNS427" s="50"/>
      <c r="PNT427" s="50"/>
      <c r="PNU427" s="50"/>
      <c r="PNV427" s="50"/>
      <c r="PNW427" s="50"/>
      <c r="PNX427" s="50"/>
      <c r="PNY427" s="50"/>
      <c r="PNZ427" s="50"/>
      <c r="POA427" s="50"/>
      <c r="POB427" s="50"/>
      <c r="POC427" s="50"/>
      <c r="POD427" s="50"/>
      <c r="POE427" s="50"/>
      <c r="POF427" s="50"/>
      <c r="POG427" s="50"/>
      <c r="POH427" s="50"/>
      <c r="POI427" s="50"/>
      <c r="POJ427" s="50"/>
      <c r="POK427" s="50"/>
      <c r="POL427" s="50"/>
      <c r="POM427" s="50"/>
      <c r="PON427" s="50"/>
      <c r="POO427" s="50"/>
      <c r="POP427" s="50"/>
      <c r="POQ427" s="50"/>
      <c r="POR427" s="50"/>
      <c r="POS427" s="50"/>
      <c r="POT427" s="50"/>
      <c r="POU427" s="50"/>
      <c r="POV427" s="50"/>
      <c r="POW427" s="50"/>
      <c r="POX427" s="50"/>
      <c r="POY427" s="50"/>
      <c r="POZ427" s="50"/>
      <c r="PPA427" s="50"/>
      <c r="PPB427" s="50"/>
      <c r="PPC427" s="50"/>
      <c r="PPD427" s="50"/>
      <c r="PPE427" s="50"/>
      <c r="PPF427" s="50"/>
      <c r="PPG427" s="50"/>
      <c r="PPH427" s="50"/>
      <c r="PPI427" s="50"/>
      <c r="PPJ427" s="50"/>
      <c r="PPK427" s="50"/>
      <c r="PPL427" s="50"/>
      <c r="PPM427" s="50"/>
      <c r="PPN427" s="50"/>
      <c r="PPO427" s="50"/>
      <c r="PPP427" s="50"/>
      <c r="PPQ427" s="50"/>
      <c r="PPR427" s="50"/>
      <c r="PPS427" s="50"/>
      <c r="PPT427" s="50"/>
      <c r="PPU427" s="50"/>
      <c r="PPV427" s="50"/>
      <c r="PPW427" s="50"/>
      <c r="PPX427" s="50"/>
      <c r="PPY427" s="50"/>
      <c r="PPZ427" s="50"/>
      <c r="PQA427" s="50"/>
      <c r="PQB427" s="50"/>
      <c r="PQC427" s="50"/>
      <c r="PQD427" s="50"/>
      <c r="PQE427" s="50"/>
      <c r="PQF427" s="50"/>
      <c r="PQH427" s="50"/>
      <c r="PQJ427" s="50"/>
      <c r="PQK427" s="50"/>
      <c r="PQL427" s="50"/>
      <c r="PQM427" s="50"/>
      <c r="PQN427" s="50"/>
      <c r="PQO427" s="50"/>
      <c r="PQP427" s="50"/>
      <c r="PQQ427" s="50"/>
      <c r="PQV427" s="50"/>
      <c r="PQW427" s="50"/>
      <c r="PQX427" s="50"/>
      <c r="PQY427" s="50"/>
      <c r="PQZ427" s="50"/>
      <c r="PRA427" s="50"/>
      <c r="PRB427" s="50"/>
      <c r="PRC427" s="50"/>
      <c r="PRD427" s="50"/>
      <c r="PRE427" s="50"/>
      <c r="PRF427" s="50"/>
      <c r="PRG427" s="50"/>
      <c r="PRH427" s="50"/>
      <c r="PRI427" s="50"/>
      <c r="PRJ427" s="50"/>
      <c r="PRK427" s="50"/>
      <c r="PRL427" s="50"/>
      <c r="PRM427" s="50"/>
      <c r="PRN427" s="50"/>
      <c r="PRO427" s="50"/>
      <c r="PRP427" s="50"/>
      <c r="PRQ427" s="50"/>
      <c r="PRR427" s="50"/>
      <c r="PRS427" s="50"/>
      <c r="PRT427" s="50"/>
      <c r="PRU427" s="50"/>
      <c r="PRV427" s="50"/>
      <c r="PRW427" s="50"/>
      <c r="PRX427" s="50"/>
      <c r="PRY427" s="50"/>
      <c r="PRZ427" s="50"/>
      <c r="PSA427" s="50"/>
      <c r="PSB427" s="50"/>
      <c r="PSC427" s="50"/>
      <c r="PSD427" s="50"/>
      <c r="PSE427" s="50"/>
      <c r="PSF427" s="50"/>
      <c r="PSG427" s="50"/>
      <c r="PSH427" s="50"/>
      <c r="PSI427" s="50"/>
      <c r="PSJ427" s="50"/>
      <c r="PSK427" s="50"/>
      <c r="PSL427" s="50"/>
      <c r="PSM427" s="50"/>
      <c r="PSN427" s="50"/>
      <c r="PSO427" s="50"/>
      <c r="PSP427" s="50"/>
      <c r="PSQ427" s="50"/>
      <c r="PSR427" s="50"/>
      <c r="PSS427" s="50"/>
      <c r="PST427" s="50"/>
      <c r="PSU427" s="50"/>
      <c r="PSV427" s="50"/>
      <c r="PSW427" s="50"/>
      <c r="PSX427" s="50"/>
      <c r="PSY427" s="50"/>
      <c r="PSZ427" s="50"/>
      <c r="PTA427" s="50"/>
      <c r="PTB427" s="50"/>
      <c r="PTC427" s="50"/>
      <c r="PTD427" s="50"/>
      <c r="PTE427" s="50"/>
      <c r="PTF427" s="50"/>
      <c r="PTG427" s="50"/>
      <c r="PTH427" s="50"/>
      <c r="PTI427" s="50"/>
      <c r="PTJ427" s="50"/>
      <c r="PTK427" s="50"/>
      <c r="PTL427" s="50"/>
      <c r="PTM427" s="50"/>
      <c r="PTN427" s="50"/>
      <c r="PTO427" s="50"/>
      <c r="PTP427" s="50"/>
      <c r="PTQ427" s="50"/>
      <c r="PTR427" s="50"/>
      <c r="PTS427" s="50"/>
      <c r="PTT427" s="50"/>
      <c r="PTU427" s="50"/>
      <c r="PTV427" s="50"/>
      <c r="PTW427" s="50"/>
      <c r="PTX427" s="50"/>
      <c r="PTY427" s="50"/>
      <c r="PTZ427" s="50"/>
      <c r="PUA427" s="50"/>
      <c r="PUB427" s="50"/>
      <c r="PUC427" s="50"/>
      <c r="PUD427" s="50"/>
      <c r="PUE427" s="50"/>
      <c r="PUF427" s="50"/>
      <c r="PUG427" s="50"/>
      <c r="PUH427" s="50"/>
      <c r="PUI427" s="50"/>
      <c r="PUJ427" s="50"/>
      <c r="PUK427" s="50"/>
      <c r="PUL427" s="50"/>
      <c r="PUM427" s="50"/>
      <c r="PUN427" s="50"/>
      <c r="PUO427" s="50"/>
      <c r="PUP427" s="50"/>
      <c r="PUQ427" s="50"/>
      <c r="PUR427" s="50"/>
      <c r="PUS427" s="50"/>
      <c r="PUT427" s="50"/>
      <c r="PUU427" s="50"/>
      <c r="PUV427" s="50"/>
      <c r="PUW427" s="50"/>
      <c r="PUX427" s="50"/>
      <c r="PUY427" s="50"/>
      <c r="PUZ427" s="50"/>
      <c r="PVA427" s="50"/>
      <c r="PVB427" s="50"/>
      <c r="PVC427" s="50"/>
      <c r="PVD427" s="50"/>
      <c r="PVE427" s="50"/>
      <c r="PVF427" s="50"/>
      <c r="PVG427" s="50"/>
      <c r="PVH427" s="50"/>
      <c r="PVI427" s="50"/>
      <c r="PVJ427" s="50"/>
      <c r="PVK427" s="50"/>
      <c r="PVL427" s="50"/>
      <c r="PVM427" s="50"/>
      <c r="PVN427" s="50"/>
      <c r="PVO427" s="50"/>
      <c r="PVP427" s="50"/>
      <c r="PVQ427" s="50"/>
      <c r="PVR427" s="50"/>
      <c r="PVS427" s="50"/>
      <c r="PVT427" s="50"/>
      <c r="PVU427" s="50"/>
      <c r="PVV427" s="50"/>
      <c r="PVW427" s="50"/>
      <c r="PVX427" s="50"/>
      <c r="PVY427" s="50"/>
      <c r="PVZ427" s="50"/>
      <c r="PWA427" s="50"/>
      <c r="PWB427" s="50"/>
      <c r="PWC427" s="50"/>
      <c r="PWD427" s="50"/>
      <c r="PWE427" s="50"/>
      <c r="PWF427" s="50"/>
      <c r="PWG427" s="50"/>
      <c r="PWH427" s="50"/>
      <c r="PWI427" s="50"/>
      <c r="PWJ427" s="50"/>
      <c r="PWK427" s="50"/>
      <c r="PWL427" s="50"/>
      <c r="PWM427" s="50"/>
      <c r="PWN427" s="50"/>
      <c r="PWO427" s="50"/>
      <c r="PWP427" s="50"/>
      <c r="PWQ427" s="50"/>
      <c r="PWR427" s="50"/>
      <c r="PWS427" s="50"/>
      <c r="PWT427" s="50"/>
      <c r="PWU427" s="50"/>
      <c r="PWV427" s="50"/>
      <c r="PWW427" s="50"/>
      <c r="PWX427" s="50"/>
      <c r="PWY427" s="50"/>
      <c r="PWZ427" s="50"/>
      <c r="PXA427" s="50"/>
      <c r="PXB427" s="50"/>
      <c r="PXC427" s="50"/>
      <c r="PXD427" s="50"/>
      <c r="PXE427" s="50"/>
      <c r="PXF427" s="50"/>
      <c r="PXG427" s="50"/>
      <c r="PXH427" s="50"/>
      <c r="PXI427" s="50"/>
      <c r="PXJ427" s="50"/>
      <c r="PXK427" s="50"/>
      <c r="PXL427" s="50"/>
      <c r="PXM427" s="50"/>
      <c r="PXN427" s="50"/>
      <c r="PXO427" s="50"/>
      <c r="PXP427" s="50"/>
      <c r="PXQ427" s="50"/>
      <c r="PXR427" s="50"/>
      <c r="PXS427" s="50"/>
      <c r="PXT427" s="50"/>
      <c r="PXU427" s="50"/>
      <c r="PXV427" s="50"/>
      <c r="PXW427" s="50"/>
      <c r="PXX427" s="50"/>
      <c r="PXY427" s="50"/>
      <c r="PXZ427" s="50"/>
      <c r="PYA427" s="50"/>
      <c r="PYB427" s="50"/>
      <c r="PYC427" s="50"/>
      <c r="PYD427" s="50"/>
      <c r="PYE427" s="50"/>
      <c r="PYF427" s="50"/>
      <c r="PYG427" s="50"/>
      <c r="PYH427" s="50"/>
      <c r="PYI427" s="50"/>
      <c r="PYJ427" s="50"/>
      <c r="PYK427" s="50"/>
      <c r="PYL427" s="50"/>
      <c r="PYM427" s="50"/>
      <c r="PYN427" s="50"/>
      <c r="PYO427" s="50"/>
      <c r="PYP427" s="50"/>
      <c r="PYQ427" s="50"/>
      <c r="PYR427" s="50"/>
      <c r="PYS427" s="50"/>
      <c r="PYT427" s="50"/>
      <c r="PYU427" s="50"/>
      <c r="PYV427" s="50"/>
      <c r="PYW427" s="50"/>
      <c r="PYX427" s="50"/>
      <c r="PYY427" s="50"/>
      <c r="PYZ427" s="50"/>
      <c r="PZA427" s="50"/>
      <c r="PZB427" s="50"/>
      <c r="PZC427" s="50"/>
      <c r="PZD427" s="50"/>
      <c r="PZE427" s="50"/>
      <c r="PZF427" s="50"/>
      <c r="PZG427" s="50"/>
      <c r="PZH427" s="50"/>
      <c r="PZI427" s="50"/>
      <c r="PZJ427" s="50"/>
      <c r="PZK427" s="50"/>
      <c r="PZL427" s="50"/>
      <c r="PZM427" s="50"/>
      <c r="PZN427" s="50"/>
      <c r="PZO427" s="50"/>
      <c r="PZP427" s="50"/>
      <c r="PZQ427" s="50"/>
      <c r="PZR427" s="50"/>
      <c r="PZS427" s="50"/>
      <c r="PZT427" s="50"/>
      <c r="PZU427" s="50"/>
      <c r="PZV427" s="50"/>
      <c r="PZW427" s="50"/>
      <c r="PZX427" s="50"/>
      <c r="PZY427" s="50"/>
      <c r="PZZ427" s="50"/>
      <c r="QAA427" s="50"/>
      <c r="QAB427" s="50"/>
      <c r="QAD427" s="50"/>
      <c r="QAF427" s="50"/>
      <c r="QAG427" s="50"/>
      <c r="QAH427" s="50"/>
      <c r="QAI427" s="50"/>
      <c r="QAJ427" s="50"/>
      <c r="QAK427" s="50"/>
      <c r="QAL427" s="50"/>
      <c r="QAM427" s="50"/>
      <c r="QAR427" s="50"/>
      <c r="QAS427" s="50"/>
      <c r="QAT427" s="50"/>
      <c r="QAU427" s="50"/>
      <c r="QAV427" s="50"/>
      <c r="QAW427" s="50"/>
      <c r="QAX427" s="50"/>
      <c r="QAY427" s="50"/>
      <c r="QAZ427" s="50"/>
      <c r="QBA427" s="50"/>
      <c r="QBB427" s="50"/>
      <c r="QBC427" s="50"/>
      <c r="QBD427" s="50"/>
      <c r="QBE427" s="50"/>
      <c r="QBF427" s="50"/>
      <c r="QBG427" s="50"/>
      <c r="QBH427" s="50"/>
      <c r="QBI427" s="50"/>
      <c r="QBJ427" s="50"/>
      <c r="QBK427" s="50"/>
      <c r="QBL427" s="50"/>
      <c r="QBM427" s="50"/>
      <c r="QBN427" s="50"/>
      <c r="QBO427" s="50"/>
      <c r="QBP427" s="50"/>
      <c r="QBQ427" s="50"/>
      <c r="QBR427" s="50"/>
      <c r="QBS427" s="50"/>
      <c r="QBT427" s="50"/>
      <c r="QBU427" s="50"/>
      <c r="QBV427" s="50"/>
      <c r="QBW427" s="50"/>
      <c r="QBX427" s="50"/>
      <c r="QBY427" s="50"/>
      <c r="QBZ427" s="50"/>
      <c r="QCA427" s="50"/>
      <c r="QCB427" s="50"/>
      <c r="QCC427" s="50"/>
      <c r="QCD427" s="50"/>
      <c r="QCE427" s="50"/>
      <c r="QCF427" s="50"/>
      <c r="QCG427" s="50"/>
      <c r="QCH427" s="50"/>
      <c r="QCI427" s="50"/>
      <c r="QCJ427" s="50"/>
      <c r="QCK427" s="50"/>
      <c r="QCL427" s="50"/>
      <c r="QCM427" s="50"/>
      <c r="QCN427" s="50"/>
      <c r="QCO427" s="50"/>
      <c r="QCP427" s="50"/>
      <c r="QCQ427" s="50"/>
      <c r="QCR427" s="50"/>
      <c r="QCS427" s="50"/>
      <c r="QCT427" s="50"/>
      <c r="QCU427" s="50"/>
      <c r="QCV427" s="50"/>
      <c r="QCW427" s="50"/>
      <c r="QCX427" s="50"/>
      <c r="QCY427" s="50"/>
      <c r="QCZ427" s="50"/>
      <c r="QDA427" s="50"/>
      <c r="QDB427" s="50"/>
      <c r="QDC427" s="50"/>
      <c r="QDD427" s="50"/>
      <c r="QDE427" s="50"/>
      <c r="QDF427" s="50"/>
      <c r="QDG427" s="50"/>
      <c r="QDH427" s="50"/>
      <c r="QDI427" s="50"/>
      <c r="QDJ427" s="50"/>
      <c r="QDK427" s="50"/>
      <c r="QDL427" s="50"/>
      <c r="QDM427" s="50"/>
      <c r="QDN427" s="50"/>
      <c r="QDO427" s="50"/>
      <c r="QDP427" s="50"/>
      <c r="QDQ427" s="50"/>
      <c r="QDR427" s="50"/>
      <c r="QDS427" s="50"/>
      <c r="QDT427" s="50"/>
      <c r="QDU427" s="50"/>
      <c r="QDV427" s="50"/>
      <c r="QDW427" s="50"/>
      <c r="QDX427" s="50"/>
      <c r="QDY427" s="50"/>
      <c r="QDZ427" s="50"/>
      <c r="QEA427" s="50"/>
      <c r="QEB427" s="50"/>
      <c r="QEC427" s="50"/>
      <c r="QED427" s="50"/>
      <c r="QEE427" s="50"/>
      <c r="QEF427" s="50"/>
      <c r="QEG427" s="50"/>
      <c r="QEH427" s="50"/>
      <c r="QEI427" s="50"/>
      <c r="QEJ427" s="50"/>
      <c r="QEK427" s="50"/>
      <c r="QEL427" s="50"/>
      <c r="QEM427" s="50"/>
      <c r="QEN427" s="50"/>
      <c r="QEO427" s="50"/>
      <c r="QEP427" s="50"/>
      <c r="QEQ427" s="50"/>
      <c r="QER427" s="50"/>
      <c r="QES427" s="50"/>
      <c r="QET427" s="50"/>
      <c r="QEU427" s="50"/>
      <c r="QEV427" s="50"/>
      <c r="QEW427" s="50"/>
      <c r="QEX427" s="50"/>
      <c r="QEY427" s="50"/>
      <c r="QEZ427" s="50"/>
      <c r="QFA427" s="50"/>
      <c r="QFB427" s="50"/>
      <c r="QFC427" s="50"/>
      <c r="QFD427" s="50"/>
      <c r="QFE427" s="50"/>
      <c r="QFF427" s="50"/>
      <c r="QFG427" s="50"/>
      <c r="QFH427" s="50"/>
      <c r="QFI427" s="50"/>
      <c r="QFJ427" s="50"/>
      <c r="QFK427" s="50"/>
      <c r="QFL427" s="50"/>
      <c r="QFM427" s="50"/>
      <c r="QFN427" s="50"/>
      <c r="QFO427" s="50"/>
      <c r="QFP427" s="50"/>
      <c r="QFQ427" s="50"/>
      <c r="QFR427" s="50"/>
      <c r="QFS427" s="50"/>
      <c r="QFT427" s="50"/>
      <c r="QFU427" s="50"/>
      <c r="QFV427" s="50"/>
      <c r="QFW427" s="50"/>
      <c r="QFX427" s="50"/>
      <c r="QFY427" s="50"/>
      <c r="QFZ427" s="50"/>
      <c r="QGA427" s="50"/>
      <c r="QGB427" s="50"/>
      <c r="QGC427" s="50"/>
      <c r="QGD427" s="50"/>
      <c r="QGE427" s="50"/>
      <c r="QGF427" s="50"/>
      <c r="QGG427" s="50"/>
      <c r="QGH427" s="50"/>
      <c r="QGI427" s="50"/>
      <c r="QGJ427" s="50"/>
      <c r="QGK427" s="50"/>
      <c r="QGL427" s="50"/>
      <c r="QGM427" s="50"/>
      <c r="QGN427" s="50"/>
      <c r="QGO427" s="50"/>
      <c r="QGP427" s="50"/>
      <c r="QGQ427" s="50"/>
      <c r="QGR427" s="50"/>
      <c r="QGS427" s="50"/>
      <c r="QGT427" s="50"/>
      <c r="QGU427" s="50"/>
      <c r="QGV427" s="50"/>
      <c r="QGW427" s="50"/>
      <c r="QGX427" s="50"/>
      <c r="QGY427" s="50"/>
      <c r="QGZ427" s="50"/>
      <c r="QHA427" s="50"/>
      <c r="QHB427" s="50"/>
      <c r="QHC427" s="50"/>
      <c r="QHD427" s="50"/>
      <c r="QHE427" s="50"/>
      <c r="QHF427" s="50"/>
      <c r="QHG427" s="50"/>
      <c r="QHH427" s="50"/>
      <c r="QHI427" s="50"/>
      <c r="QHJ427" s="50"/>
      <c r="QHK427" s="50"/>
      <c r="QHL427" s="50"/>
      <c r="QHM427" s="50"/>
      <c r="QHN427" s="50"/>
      <c r="QHO427" s="50"/>
      <c r="QHP427" s="50"/>
      <c r="QHQ427" s="50"/>
      <c r="QHR427" s="50"/>
      <c r="QHS427" s="50"/>
      <c r="QHT427" s="50"/>
      <c r="QHU427" s="50"/>
      <c r="QHV427" s="50"/>
      <c r="QHW427" s="50"/>
      <c r="QHX427" s="50"/>
      <c r="QHY427" s="50"/>
      <c r="QHZ427" s="50"/>
      <c r="QIA427" s="50"/>
      <c r="QIB427" s="50"/>
      <c r="QIC427" s="50"/>
      <c r="QID427" s="50"/>
      <c r="QIE427" s="50"/>
      <c r="QIF427" s="50"/>
      <c r="QIG427" s="50"/>
      <c r="QIH427" s="50"/>
      <c r="QII427" s="50"/>
      <c r="QIJ427" s="50"/>
      <c r="QIK427" s="50"/>
      <c r="QIL427" s="50"/>
      <c r="QIM427" s="50"/>
      <c r="QIN427" s="50"/>
      <c r="QIO427" s="50"/>
      <c r="QIP427" s="50"/>
      <c r="QIQ427" s="50"/>
      <c r="QIR427" s="50"/>
      <c r="QIS427" s="50"/>
      <c r="QIT427" s="50"/>
      <c r="QIU427" s="50"/>
      <c r="QIV427" s="50"/>
      <c r="QIW427" s="50"/>
      <c r="QIX427" s="50"/>
      <c r="QIY427" s="50"/>
      <c r="QIZ427" s="50"/>
      <c r="QJA427" s="50"/>
      <c r="QJB427" s="50"/>
      <c r="QJC427" s="50"/>
      <c r="QJD427" s="50"/>
      <c r="QJE427" s="50"/>
      <c r="QJF427" s="50"/>
      <c r="QJG427" s="50"/>
      <c r="QJH427" s="50"/>
      <c r="QJI427" s="50"/>
      <c r="QJJ427" s="50"/>
      <c r="QJK427" s="50"/>
      <c r="QJL427" s="50"/>
      <c r="QJM427" s="50"/>
      <c r="QJN427" s="50"/>
      <c r="QJO427" s="50"/>
      <c r="QJP427" s="50"/>
      <c r="QJQ427" s="50"/>
      <c r="QJR427" s="50"/>
      <c r="QJS427" s="50"/>
      <c r="QJT427" s="50"/>
      <c r="QJU427" s="50"/>
      <c r="QJV427" s="50"/>
      <c r="QJW427" s="50"/>
      <c r="QJX427" s="50"/>
      <c r="QJZ427" s="50"/>
      <c r="QKB427" s="50"/>
      <c r="QKC427" s="50"/>
      <c r="QKD427" s="50"/>
      <c r="QKE427" s="50"/>
      <c r="QKF427" s="50"/>
      <c r="QKG427" s="50"/>
      <c r="QKH427" s="50"/>
      <c r="QKI427" s="50"/>
      <c r="QKN427" s="50"/>
      <c r="QKO427" s="50"/>
      <c r="QKP427" s="50"/>
      <c r="QKQ427" s="50"/>
      <c r="QKR427" s="50"/>
      <c r="QKS427" s="50"/>
      <c r="QKT427" s="50"/>
      <c r="QKU427" s="50"/>
      <c r="QKV427" s="50"/>
      <c r="QKW427" s="50"/>
      <c r="QKX427" s="50"/>
      <c r="QKY427" s="50"/>
      <c r="QKZ427" s="50"/>
      <c r="QLA427" s="50"/>
      <c r="QLB427" s="50"/>
      <c r="QLC427" s="50"/>
      <c r="QLD427" s="50"/>
      <c r="QLE427" s="50"/>
      <c r="QLF427" s="50"/>
      <c r="QLG427" s="50"/>
      <c r="QLH427" s="50"/>
      <c r="QLI427" s="50"/>
      <c r="QLJ427" s="50"/>
      <c r="QLK427" s="50"/>
      <c r="QLL427" s="50"/>
      <c r="QLM427" s="50"/>
      <c r="QLN427" s="50"/>
      <c r="QLO427" s="50"/>
      <c r="QLP427" s="50"/>
      <c r="QLQ427" s="50"/>
      <c r="QLR427" s="50"/>
      <c r="QLS427" s="50"/>
      <c r="QLT427" s="50"/>
      <c r="QLU427" s="50"/>
      <c r="QLV427" s="50"/>
      <c r="QLW427" s="50"/>
      <c r="QLX427" s="50"/>
      <c r="QLY427" s="50"/>
      <c r="QLZ427" s="50"/>
      <c r="QMA427" s="50"/>
      <c r="QMB427" s="50"/>
      <c r="QMC427" s="50"/>
      <c r="QMD427" s="50"/>
      <c r="QME427" s="50"/>
      <c r="QMF427" s="50"/>
      <c r="QMG427" s="50"/>
      <c r="QMH427" s="50"/>
      <c r="QMI427" s="50"/>
      <c r="QMJ427" s="50"/>
      <c r="QMK427" s="50"/>
      <c r="QML427" s="50"/>
      <c r="QMM427" s="50"/>
      <c r="QMN427" s="50"/>
      <c r="QMO427" s="50"/>
      <c r="QMP427" s="50"/>
      <c r="QMQ427" s="50"/>
      <c r="QMR427" s="50"/>
      <c r="QMS427" s="50"/>
      <c r="QMT427" s="50"/>
      <c r="QMU427" s="50"/>
      <c r="QMV427" s="50"/>
      <c r="QMW427" s="50"/>
      <c r="QMX427" s="50"/>
      <c r="QMY427" s="50"/>
      <c r="QMZ427" s="50"/>
      <c r="QNA427" s="50"/>
      <c r="QNB427" s="50"/>
      <c r="QNC427" s="50"/>
      <c r="QND427" s="50"/>
      <c r="QNE427" s="50"/>
      <c r="QNF427" s="50"/>
      <c r="QNG427" s="50"/>
      <c r="QNH427" s="50"/>
      <c r="QNI427" s="50"/>
      <c r="QNJ427" s="50"/>
      <c r="QNK427" s="50"/>
      <c r="QNL427" s="50"/>
      <c r="QNM427" s="50"/>
      <c r="QNN427" s="50"/>
      <c r="QNO427" s="50"/>
      <c r="QNP427" s="50"/>
      <c r="QNQ427" s="50"/>
      <c r="QNR427" s="50"/>
      <c r="QNS427" s="50"/>
      <c r="QNT427" s="50"/>
      <c r="QNU427" s="50"/>
      <c r="QNV427" s="50"/>
      <c r="QNW427" s="50"/>
      <c r="QNX427" s="50"/>
      <c r="QNY427" s="50"/>
      <c r="QNZ427" s="50"/>
      <c r="QOA427" s="50"/>
      <c r="QOB427" s="50"/>
      <c r="QOC427" s="50"/>
      <c r="QOD427" s="50"/>
      <c r="QOE427" s="50"/>
      <c r="QOF427" s="50"/>
      <c r="QOG427" s="50"/>
      <c r="QOH427" s="50"/>
      <c r="QOI427" s="50"/>
      <c r="QOJ427" s="50"/>
      <c r="QOK427" s="50"/>
      <c r="QOL427" s="50"/>
      <c r="QOM427" s="50"/>
      <c r="QON427" s="50"/>
      <c r="QOO427" s="50"/>
      <c r="QOP427" s="50"/>
      <c r="QOQ427" s="50"/>
      <c r="QOR427" s="50"/>
      <c r="QOS427" s="50"/>
      <c r="QOT427" s="50"/>
      <c r="QOU427" s="50"/>
      <c r="QOV427" s="50"/>
      <c r="QOW427" s="50"/>
      <c r="QOX427" s="50"/>
      <c r="QOY427" s="50"/>
      <c r="QOZ427" s="50"/>
      <c r="QPA427" s="50"/>
      <c r="QPB427" s="50"/>
      <c r="QPC427" s="50"/>
      <c r="QPD427" s="50"/>
      <c r="QPE427" s="50"/>
      <c r="QPF427" s="50"/>
      <c r="QPG427" s="50"/>
      <c r="QPH427" s="50"/>
      <c r="QPI427" s="50"/>
      <c r="QPJ427" s="50"/>
      <c r="QPK427" s="50"/>
      <c r="QPL427" s="50"/>
      <c r="QPM427" s="50"/>
      <c r="QPN427" s="50"/>
      <c r="QPO427" s="50"/>
      <c r="QPP427" s="50"/>
      <c r="QPQ427" s="50"/>
      <c r="QPR427" s="50"/>
      <c r="QPS427" s="50"/>
      <c r="QPT427" s="50"/>
      <c r="QPU427" s="50"/>
      <c r="QPV427" s="50"/>
      <c r="QPW427" s="50"/>
      <c r="QPX427" s="50"/>
      <c r="QPY427" s="50"/>
      <c r="QPZ427" s="50"/>
      <c r="QQA427" s="50"/>
      <c r="QQB427" s="50"/>
      <c r="QQC427" s="50"/>
      <c r="QQD427" s="50"/>
      <c r="QQE427" s="50"/>
      <c r="QQF427" s="50"/>
      <c r="QQG427" s="50"/>
      <c r="QQH427" s="50"/>
      <c r="QQI427" s="50"/>
      <c r="QQJ427" s="50"/>
      <c r="QQK427" s="50"/>
      <c r="QQL427" s="50"/>
      <c r="QQM427" s="50"/>
      <c r="QQN427" s="50"/>
      <c r="QQO427" s="50"/>
      <c r="QQP427" s="50"/>
      <c r="QQQ427" s="50"/>
      <c r="QQR427" s="50"/>
      <c r="QQS427" s="50"/>
      <c r="QQT427" s="50"/>
      <c r="QQU427" s="50"/>
      <c r="QQV427" s="50"/>
      <c r="QQW427" s="50"/>
      <c r="QQX427" s="50"/>
      <c r="QQY427" s="50"/>
      <c r="QQZ427" s="50"/>
      <c r="QRA427" s="50"/>
      <c r="QRB427" s="50"/>
      <c r="QRC427" s="50"/>
      <c r="QRD427" s="50"/>
      <c r="QRE427" s="50"/>
      <c r="QRF427" s="50"/>
      <c r="QRG427" s="50"/>
      <c r="QRH427" s="50"/>
      <c r="QRI427" s="50"/>
      <c r="QRJ427" s="50"/>
      <c r="QRK427" s="50"/>
      <c r="QRL427" s="50"/>
      <c r="QRM427" s="50"/>
      <c r="QRN427" s="50"/>
      <c r="QRO427" s="50"/>
      <c r="QRP427" s="50"/>
      <c r="QRQ427" s="50"/>
      <c r="QRR427" s="50"/>
      <c r="QRS427" s="50"/>
      <c r="QRT427" s="50"/>
      <c r="QRU427" s="50"/>
      <c r="QRV427" s="50"/>
      <c r="QRW427" s="50"/>
      <c r="QRX427" s="50"/>
      <c r="QRY427" s="50"/>
      <c r="QRZ427" s="50"/>
      <c r="QSA427" s="50"/>
      <c r="QSB427" s="50"/>
      <c r="QSC427" s="50"/>
      <c r="QSD427" s="50"/>
      <c r="QSE427" s="50"/>
      <c r="QSF427" s="50"/>
      <c r="QSG427" s="50"/>
      <c r="QSH427" s="50"/>
      <c r="QSI427" s="50"/>
      <c r="QSJ427" s="50"/>
      <c r="QSK427" s="50"/>
      <c r="QSL427" s="50"/>
      <c r="QSM427" s="50"/>
      <c r="QSN427" s="50"/>
      <c r="QSO427" s="50"/>
      <c r="QSP427" s="50"/>
      <c r="QSQ427" s="50"/>
      <c r="QSR427" s="50"/>
      <c r="QSS427" s="50"/>
      <c r="QST427" s="50"/>
      <c r="QSU427" s="50"/>
      <c r="QSV427" s="50"/>
      <c r="QSW427" s="50"/>
      <c r="QSX427" s="50"/>
      <c r="QSY427" s="50"/>
      <c r="QSZ427" s="50"/>
      <c r="QTA427" s="50"/>
      <c r="QTB427" s="50"/>
      <c r="QTC427" s="50"/>
      <c r="QTD427" s="50"/>
      <c r="QTE427" s="50"/>
      <c r="QTF427" s="50"/>
      <c r="QTG427" s="50"/>
      <c r="QTH427" s="50"/>
      <c r="QTI427" s="50"/>
      <c r="QTJ427" s="50"/>
      <c r="QTK427" s="50"/>
      <c r="QTL427" s="50"/>
      <c r="QTM427" s="50"/>
      <c r="QTN427" s="50"/>
      <c r="QTO427" s="50"/>
      <c r="QTP427" s="50"/>
      <c r="QTQ427" s="50"/>
      <c r="QTR427" s="50"/>
      <c r="QTS427" s="50"/>
      <c r="QTT427" s="50"/>
      <c r="QTV427" s="50"/>
      <c r="QTX427" s="50"/>
      <c r="QTY427" s="50"/>
      <c r="QTZ427" s="50"/>
      <c r="QUA427" s="50"/>
      <c r="QUB427" s="50"/>
      <c r="QUC427" s="50"/>
      <c r="QUD427" s="50"/>
      <c r="QUE427" s="50"/>
      <c r="QUJ427" s="50"/>
      <c r="QUK427" s="50"/>
      <c r="QUL427" s="50"/>
      <c r="QUM427" s="50"/>
      <c r="QUN427" s="50"/>
      <c r="QUO427" s="50"/>
      <c r="QUP427" s="50"/>
      <c r="QUQ427" s="50"/>
      <c r="QUR427" s="50"/>
      <c r="QUS427" s="50"/>
      <c r="QUT427" s="50"/>
      <c r="QUU427" s="50"/>
      <c r="QUV427" s="50"/>
      <c r="QUW427" s="50"/>
      <c r="QUX427" s="50"/>
      <c r="QUY427" s="50"/>
      <c r="QUZ427" s="50"/>
      <c r="QVA427" s="50"/>
      <c r="QVB427" s="50"/>
      <c r="QVC427" s="50"/>
      <c r="QVD427" s="50"/>
      <c r="QVE427" s="50"/>
      <c r="QVF427" s="50"/>
      <c r="QVG427" s="50"/>
      <c r="QVH427" s="50"/>
      <c r="QVI427" s="50"/>
      <c r="QVJ427" s="50"/>
      <c r="QVK427" s="50"/>
      <c r="QVL427" s="50"/>
      <c r="QVM427" s="50"/>
      <c r="QVN427" s="50"/>
      <c r="QVO427" s="50"/>
      <c r="QVP427" s="50"/>
      <c r="QVQ427" s="50"/>
      <c r="QVR427" s="50"/>
      <c r="QVS427" s="50"/>
      <c r="QVT427" s="50"/>
      <c r="QVU427" s="50"/>
      <c r="QVV427" s="50"/>
      <c r="QVW427" s="50"/>
      <c r="QVX427" s="50"/>
      <c r="QVY427" s="50"/>
      <c r="QVZ427" s="50"/>
      <c r="QWA427" s="50"/>
      <c r="QWB427" s="50"/>
      <c r="QWC427" s="50"/>
      <c r="QWD427" s="50"/>
      <c r="QWE427" s="50"/>
      <c r="QWF427" s="50"/>
      <c r="QWG427" s="50"/>
      <c r="QWH427" s="50"/>
      <c r="QWI427" s="50"/>
      <c r="QWJ427" s="50"/>
      <c r="QWK427" s="50"/>
      <c r="QWL427" s="50"/>
      <c r="QWM427" s="50"/>
      <c r="QWN427" s="50"/>
      <c r="QWO427" s="50"/>
      <c r="QWP427" s="50"/>
      <c r="QWQ427" s="50"/>
      <c r="QWR427" s="50"/>
      <c r="QWS427" s="50"/>
      <c r="QWT427" s="50"/>
      <c r="QWU427" s="50"/>
      <c r="QWV427" s="50"/>
      <c r="QWW427" s="50"/>
      <c r="QWX427" s="50"/>
      <c r="QWY427" s="50"/>
      <c r="QWZ427" s="50"/>
      <c r="QXA427" s="50"/>
      <c r="QXB427" s="50"/>
      <c r="QXC427" s="50"/>
      <c r="QXD427" s="50"/>
      <c r="QXE427" s="50"/>
      <c r="QXF427" s="50"/>
      <c r="QXG427" s="50"/>
      <c r="QXH427" s="50"/>
      <c r="QXI427" s="50"/>
      <c r="QXJ427" s="50"/>
      <c r="QXK427" s="50"/>
      <c r="QXL427" s="50"/>
      <c r="QXM427" s="50"/>
      <c r="QXN427" s="50"/>
      <c r="QXO427" s="50"/>
      <c r="QXP427" s="50"/>
      <c r="QXQ427" s="50"/>
      <c r="QXR427" s="50"/>
      <c r="QXS427" s="50"/>
      <c r="QXT427" s="50"/>
      <c r="QXU427" s="50"/>
      <c r="QXV427" s="50"/>
      <c r="QXW427" s="50"/>
      <c r="QXX427" s="50"/>
      <c r="QXY427" s="50"/>
      <c r="QXZ427" s="50"/>
      <c r="QYA427" s="50"/>
      <c r="QYB427" s="50"/>
      <c r="QYC427" s="50"/>
      <c r="QYD427" s="50"/>
      <c r="QYE427" s="50"/>
      <c r="QYF427" s="50"/>
      <c r="QYG427" s="50"/>
      <c r="QYH427" s="50"/>
      <c r="QYI427" s="50"/>
      <c r="QYJ427" s="50"/>
      <c r="QYK427" s="50"/>
      <c r="QYL427" s="50"/>
      <c r="QYM427" s="50"/>
      <c r="QYN427" s="50"/>
      <c r="QYO427" s="50"/>
      <c r="QYP427" s="50"/>
      <c r="QYQ427" s="50"/>
      <c r="QYR427" s="50"/>
      <c r="QYS427" s="50"/>
      <c r="QYT427" s="50"/>
      <c r="QYU427" s="50"/>
      <c r="QYV427" s="50"/>
      <c r="QYW427" s="50"/>
      <c r="QYX427" s="50"/>
      <c r="QYY427" s="50"/>
      <c r="QYZ427" s="50"/>
      <c r="QZA427" s="50"/>
      <c r="QZB427" s="50"/>
      <c r="QZC427" s="50"/>
      <c r="QZD427" s="50"/>
      <c r="QZE427" s="50"/>
      <c r="QZF427" s="50"/>
      <c r="QZG427" s="50"/>
      <c r="QZH427" s="50"/>
      <c r="QZI427" s="50"/>
      <c r="QZJ427" s="50"/>
      <c r="QZK427" s="50"/>
      <c r="QZL427" s="50"/>
      <c r="QZM427" s="50"/>
      <c r="QZN427" s="50"/>
      <c r="QZO427" s="50"/>
      <c r="QZP427" s="50"/>
      <c r="QZQ427" s="50"/>
      <c r="QZR427" s="50"/>
      <c r="QZS427" s="50"/>
      <c r="QZT427" s="50"/>
      <c r="QZU427" s="50"/>
      <c r="QZV427" s="50"/>
      <c r="QZW427" s="50"/>
      <c r="QZX427" s="50"/>
      <c r="QZY427" s="50"/>
      <c r="QZZ427" s="50"/>
      <c r="RAA427" s="50"/>
      <c r="RAB427" s="50"/>
      <c r="RAC427" s="50"/>
      <c r="RAD427" s="50"/>
      <c r="RAE427" s="50"/>
      <c r="RAF427" s="50"/>
      <c r="RAG427" s="50"/>
      <c r="RAH427" s="50"/>
      <c r="RAI427" s="50"/>
      <c r="RAJ427" s="50"/>
      <c r="RAK427" s="50"/>
      <c r="RAL427" s="50"/>
      <c r="RAM427" s="50"/>
      <c r="RAN427" s="50"/>
      <c r="RAO427" s="50"/>
      <c r="RAP427" s="50"/>
      <c r="RAQ427" s="50"/>
      <c r="RAR427" s="50"/>
      <c r="RAS427" s="50"/>
      <c r="RAT427" s="50"/>
      <c r="RAU427" s="50"/>
      <c r="RAV427" s="50"/>
      <c r="RAW427" s="50"/>
      <c r="RAX427" s="50"/>
      <c r="RAY427" s="50"/>
      <c r="RAZ427" s="50"/>
      <c r="RBA427" s="50"/>
      <c r="RBB427" s="50"/>
      <c r="RBC427" s="50"/>
      <c r="RBD427" s="50"/>
      <c r="RBE427" s="50"/>
      <c r="RBF427" s="50"/>
      <c r="RBG427" s="50"/>
      <c r="RBH427" s="50"/>
      <c r="RBI427" s="50"/>
      <c r="RBJ427" s="50"/>
      <c r="RBK427" s="50"/>
      <c r="RBL427" s="50"/>
      <c r="RBM427" s="50"/>
      <c r="RBN427" s="50"/>
      <c r="RBO427" s="50"/>
      <c r="RBP427" s="50"/>
      <c r="RBQ427" s="50"/>
      <c r="RBR427" s="50"/>
      <c r="RBS427" s="50"/>
      <c r="RBT427" s="50"/>
      <c r="RBU427" s="50"/>
      <c r="RBV427" s="50"/>
      <c r="RBW427" s="50"/>
      <c r="RBX427" s="50"/>
      <c r="RBY427" s="50"/>
      <c r="RBZ427" s="50"/>
      <c r="RCA427" s="50"/>
      <c r="RCB427" s="50"/>
      <c r="RCC427" s="50"/>
      <c r="RCD427" s="50"/>
      <c r="RCE427" s="50"/>
      <c r="RCF427" s="50"/>
      <c r="RCG427" s="50"/>
      <c r="RCH427" s="50"/>
      <c r="RCI427" s="50"/>
      <c r="RCJ427" s="50"/>
      <c r="RCK427" s="50"/>
      <c r="RCL427" s="50"/>
      <c r="RCM427" s="50"/>
      <c r="RCN427" s="50"/>
      <c r="RCO427" s="50"/>
      <c r="RCP427" s="50"/>
      <c r="RCQ427" s="50"/>
      <c r="RCR427" s="50"/>
      <c r="RCS427" s="50"/>
      <c r="RCT427" s="50"/>
      <c r="RCU427" s="50"/>
      <c r="RCV427" s="50"/>
      <c r="RCW427" s="50"/>
      <c r="RCX427" s="50"/>
      <c r="RCY427" s="50"/>
      <c r="RCZ427" s="50"/>
      <c r="RDA427" s="50"/>
      <c r="RDB427" s="50"/>
      <c r="RDC427" s="50"/>
      <c r="RDD427" s="50"/>
      <c r="RDE427" s="50"/>
      <c r="RDF427" s="50"/>
      <c r="RDG427" s="50"/>
      <c r="RDH427" s="50"/>
      <c r="RDI427" s="50"/>
      <c r="RDJ427" s="50"/>
      <c r="RDK427" s="50"/>
      <c r="RDL427" s="50"/>
      <c r="RDM427" s="50"/>
      <c r="RDN427" s="50"/>
      <c r="RDO427" s="50"/>
      <c r="RDP427" s="50"/>
      <c r="RDR427" s="50"/>
      <c r="RDT427" s="50"/>
      <c r="RDU427" s="50"/>
      <c r="RDV427" s="50"/>
      <c r="RDW427" s="50"/>
      <c r="RDX427" s="50"/>
      <c r="RDY427" s="50"/>
      <c r="RDZ427" s="50"/>
      <c r="REA427" s="50"/>
      <c r="REF427" s="50"/>
      <c r="REG427" s="50"/>
      <c r="REH427" s="50"/>
      <c r="REI427" s="50"/>
      <c r="REJ427" s="50"/>
      <c r="REK427" s="50"/>
      <c r="REL427" s="50"/>
      <c r="REM427" s="50"/>
      <c r="REN427" s="50"/>
      <c r="REO427" s="50"/>
      <c r="REP427" s="50"/>
      <c r="REQ427" s="50"/>
      <c r="RER427" s="50"/>
      <c r="RES427" s="50"/>
      <c r="RET427" s="50"/>
      <c r="REU427" s="50"/>
      <c r="REV427" s="50"/>
      <c r="REW427" s="50"/>
      <c r="REX427" s="50"/>
      <c r="REY427" s="50"/>
      <c r="REZ427" s="50"/>
      <c r="RFA427" s="50"/>
      <c r="RFB427" s="50"/>
      <c r="RFC427" s="50"/>
      <c r="RFD427" s="50"/>
      <c r="RFE427" s="50"/>
      <c r="RFF427" s="50"/>
      <c r="RFG427" s="50"/>
      <c r="RFH427" s="50"/>
      <c r="RFI427" s="50"/>
      <c r="RFJ427" s="50"/>
      <c r="RFK427" s="50"/>
      <c r="RFL427" s="50"/>
      <c r="RFM427" s="50"/>
      <c r="RFN427" s="50"/>
      <c r="RFO427" s="50"/>
      <c r="RFP427" s="50"/>
      <c r="RFQ427" s="50"/>
      <c r="RFR427" s="50"/>
      <c r="RFS427" s="50"/>
      <c r="RFT427" s="50"/>
      <c r="RFU427" s="50"/>
      <c r="RFV427" s="50"/>
      <c r="RFW427" s="50"/>
      <c r="RFX427" s="50"/>
      <c r="RFY427" s="50"/>
      <c r="RFZ427" s="50"/>
      <c r="RGA427" s="50"/>
      <c r="RGB427" s="50"/>
      <c r="RGC427" s="50"/>
      <c r="RGD427" s="50"/>
      <c r="RGE427" s="50"/>
      <c r="RGF427" s="50"/>
      <c r="RGG427" s="50"/>
      <c r="RGH427" s="50"/>
      <c r="RGI427" s="50"/>
      <c r="RGJ427" s="50"/>
      <c r="RGK427" s="50"/>
      <c r="RGL427" s="50"/>
      <c r="RGM427" s="50"/>
      <c r="RGN427" s="50"/>
      <c r="RGO427" s="50"/>
      <c r="RGP427" s="50"/>
      <c r="RGQ427" s="50"/>
      <c r="RGR427" s="50"/>
      <c r="RGS427" s="50"/>
      <c r="RGT427" s="50"/>
      <c r="RGU427" s="50"/>
      <c r="RGV427" s="50"/>
      <c r="RGW427" s="50"/>
      <c r="RGX427" s="50"/>
      <c r="RGY427" s="50"/>
      <c r="RGZ427" s="50"/>
      <c r="RHA427" s="50"/>
      <c r="RHB427" s="50"/>
      <c r="RHC427" s="50"/>
      <c r="RHD427" s="50"/>
      <c r="RHE427" s="50"/>
      <c r="RHF427" s="50"/>
      <c r="RHG427" s="50"/>
      <c r="RHH427" s="50"/>
      <c r="RHI427" s="50"/>
      <c r="RHJ427" s="50"/>
      <c r="RHK427" s="50"/>
      <c r="RHL427" s="50"/>
      <c r="RHM427" s="50"/>
      <c r="RHN427" s="50"/>
      <c r="RHO427" s="50"/>
      <c r="RHP427" s="50"/>
      <c r="RHQ427" s="50"/>
      <c r="RHR427" s="50"/>
      <c r="RHS427" s="50"/>
      <c r="RHT427" s="50"/>
      <c r="RHU427" s="50"/>
      <c r="RHV427" s="50"/>
      <c r="RHW427" s="50"/>
      <c r="RHX427" s="50"/>
      <c r="RHY427" s="50"/>
      <c r="RHZ427" s="50"/>
      <c r="RIA427" s="50"/>
      <c r="RIB427" s="50"/>
      <c r="RIC427" s="50"/>
      <c r="RID427" s="50"/>
      <c r="RIE427" s="50"/>
      <c r="RIF427" s="50"/>
      <c r="RIG427" s="50"/>
      <c r="RIH427" s="50"/>
      <c r="RII427" s="50"/>
      <c r="RIJ427" s="50"/>
      <c r="RIK427" s="50"/>
      <c r="RIL427" s="50"/>
      <c r="RIM427" s="50"/>
      <c r="RIN427" s="50"/>
      <c r="RIO427" s="50"/>
      <c r="RIP427" s="50"/>
      <c r="RIQ427" s="50"/>
      <c r="RIR427" s="50"/>
      <c r="RIS427" s="50"/>
      <c r="RIT427" s="50"/>
      <c r="RIU427" s="50"/>
      <c r="RIV427" s="50"/>
      <c r="RIW427" s="50"/>
      <c r="RIX427" s="50"/>
      <c r="RIY427" s="50"/>
      <c r="RIZ427" s="50"/>
      <c r="RJA427" s="50"/>
      <c r="RJB427" s="50"/>
      <c r="RJC427" s="50"/>
      <c r="RJD427" s="50"/>
      <c r="RJE427" s="50"/>
      <c r="RJF427" s="50"/>
      <c r="RJG427" s="50"/>
      <c r="RJH427" s="50"/>
      <c r="RJI427" s="50"/>
      <c r="RJJ427" s="50"/>
      <c r="RJK427" s="50"/>
      <c r="RJL427" s="50"/>
      <c r="RJM427" s="50"/>
      <c r="RJN427" s="50"/>
      <c r="RJO427" s="50"/>
      <c r="RJP427" s="50"/>
      <c r="RJQ427" s="50"/>
      <c r="RJR427" s="50"/>
      <c r="RJS427" s="50"/>
      <c r="RJT427" s="50"/>
      <c r="RJU427" s="50"/>
      <c r="RJV427" s="50"/>
      <c r="RJW427" s="50"/>
      <c r="RJX427" s="50"/>
      <c r="RJY427" s="50"/>
      <c r="RJZ427" s="50"/>
      <c r="RKA427" s="50"/>
      <c r="RKB427" s="50"/>
      <c r="RKC427" s="50"/>
      <c r="RKD427" s="50"/>
      <c r="RKE427" s="50"/>
      <c r="RKF427" s="50"/>
      <c r="RKG427" s="50"/>
      <c r="RKH427" s="50"/>
      <c r="RKI427" s="50"/>
      <c r="RKJ427" s="50"/>
      <c r="RKK427" s="50"/>
      <c r="RKL427" s="50"/>
      <c r="RKM427" s="50"/>
      <c r="RKN427" s="50"/>
      <c r="RKO427" s="50"/>
      <c r="RKP427" s="50"/>
      <c r="RKQ427" s="50"/>
      <c r="RKR427" s="50"/>
      <c r="RKS427" s="50"/>
      <c r="RKT427" s="50"/>
      <c r="RKU427" s="50"/>
      <c r="RKV427" s="50"/>
      <c r="RKW427" s="50"/>
      <c r="RKX427" s="50"/>
      <c r="RKY427" s="50"/>
      <c r="RKZ427" s="50"/>
      <c r="RLA427" s="50"/>
      <c r="RLB427" s="50"/>
      <c r="RLC427" s="50"/>
      <c r="RLD427" s="50"/>
      <c r="RLE427" s="50"/>
      <c r="RLF427" s="50"/>
      <c r="RLG427" s="50"/>
      <c r="RLH427" s="50"/>
      <c r="RLI427" s="50"/>
      <c r="RLJ427" s="50"/>
      <c r="RLK427" s="50"/>
      <c r="RLL427" s="50"/>
      <c r="RLM427" s="50"/>
      <c r="RLN427" s="50"/>
      <c r="RLO427" s="50"/>
      <c r="RLP427" s="50"/>
      <c r="RLQ427" s="50"/>
      <c r="RLR427" s="50"/>
      <c r="RLS427" s="50"/>
      <c r="RLT427" s="50"/>
      <c r="RLU427" s="50"/>
      <c r="RLV427" s="50"/>
      <c r="RLW427" s="50"/>
      <c r="RLX427" s="50"/>
      <c r="RLY427" s="50"/>
      <c r="RLZ427" s="50"/>
      <c r="RMA427" s="50"/>
      <c r="RMB427" s="50"/>
      <c r="RMC427" s="50"/>
      <c r="RMD427" s="50"/>
      <c r="RME427" s="50"/>
      <c r="RMF427" s="50"/>
      <c r="RMG427" s="50"/>
      <c r="RMH427" s="50"/>
      <c r="RMI427" s="50"/>
      <c r="RMJ427" s="50"/>
      <c r="RMK427" s="50"/>
      <c r="RML427" s="50"/>
      <c r="RMM427" s="50"/>
      <c r="RMN427" s="50"/>
      <c r="RMO427" s="50"/>
      <c r="RMP427" s="50"/>
      <c r="RMQ427" s="50"/>
      <c r="RMR427" s="50"/>
      <c r="RMS427" s="50"/>
      <c r="RMT427" s="50"/>
      <c r="RMU427" s="50"/>
      <c r="RMV427" s="50"/>
      <c r="RMW427" s="50"/>
      <c r="RMX427" s="50"/>
      <c r="RMY427" s="50"/>
      <c r="RMZ427" s="50"/>
      <c r="RNA427" s="50"/>
      <c r="RNB427" s="50"/>
      <c r="RNC427" s="50"/>
      <c r="RND427" s="50"/>
      <c r="RNE427" s="50"/>
      <c r="RNF427" s="50"/>
      <c r="RNG427" s="50"/>
      <c r="RNH427" s="50"/>
      <c r="RNI427" s="50"/>
      <c r="RNJ427" s="50"/>
      <c r="RNK427" s="50"/>
      <c r="RNL427" s="50"/>
      <c r="RNN427" s="50"/>
      <c r="RNP427" s="50"/>
      <c r="RNQ427" s="50"/>
      <c r="RNR427" s="50"/>
      <c r="RNS427" s="50"/>
      <c r="RNT427" s="50"/>
      <c r="RNU427" s="50"/>
      <c r="RNV427" s="50"/>
      <c r="RNW427" s="50"/>
      <c r="ROB427" s="50"/>
      <c r="ROC427" s="50"/>
      <c r="ROD427" s="50"/>
      <c r="ROE427" s="50"/>
      <c r="ROF427" s="50"/>
      <c r="ROG427" s="50"/>
      <c r="ROH427" s="50"/>
      <c r="ROI427" s="50"/>
      <c r="ROJ427" s="50"/>
      <c r="ROK427" s="50"/>
      <c r="ROL427" s="50"/>
      <c r="ROM427" s="50"/>
      <c r="RON427" s="50"/>
      <c r="ROO427" s="50"/>
      <c r="ROP427" s="50"/>
      <c r="ROQ427" s="50"/>
      <c r="ROR427" s="50"/>
      <c r="ROS427" s="50"/>
      <c r="ROT427" s="50"/>
      <c r="ROU427" s="50"/>
      <c r="ROV427" s="50"/>
      <c r="ROW427" s="50"/>
      <c r="ROX427" s="50"/>
      <c r="ROY427" s="50"/>
      <c r="ROZ427" s="50"/>
      <c r="RPA427" s="50"/>
      <c r="RPB427" s="50"/>
      <c r="RPC427" s="50"/>
      <c r="RPD427" s="50"/>
      <c r="RPE427" s="50"/>
      <c r="RPF427" s="50"/>
      <c r="RPG427" s="50"/>
      <c r="RPH427" s="50"/>
      <c r="RPI427" s="50"/>
      <c r="RPJ427" s="50"/>
      <c r="RPK427" s="50"/>
      <c r="RPL427" s="50"/>
      <c r="RPM427" s="50"/>
      <c r="RPN427" s="50"/>
      <c r="RPO427" s="50"/>
      <c r="RPP427" s="50"/>
      <c r="RPQ427" s="50"/>
      <c r="RPR427" s="50"/>
      <c r="RPS427" s="50"/>
      <c r="RPT427" s="50"/>
      <c r="RPU427" s="50"/>
      <c r="RPV427" s="50"/>
      <c r="RPW427" s="50"/>
      <c r="RPX427" s="50"/>
      <c r="RPY427" s="50"/>
      <c r="RPZ427" s="50"/>
      <c r="RQA427" s="50"/>
      <c r="RQB427" s="50"/>
      <c r="RQC427" s="50"/>
      <c r="RQD427" s="50"/>
      <c r="RQE427" s="50"/>
      <c r="RQF427" s="50"/>
      <c r="RQG427" s="50"/>
      <c r="RQH427" s="50"/>
      <c r="RQI427" s="50"/>
      <c r="RQJ427" s="50"/>
      <c r="RQK427" s="50"/>
      <c r="RQL427" s="50"/>
      <c r="RQM427" s="50"/>
      <c r="RQN427" s="50"/>
      <c r="RQO427" s="50"/>
      <c r="RQP427" s="50"/>
      <c r="RQQ427" s="50"/>
      <c r="RQR427" s="50"/>
      <c r="RQS427" s="50"/>
      <c r="RQT427" s="50"/>
      <c r="RQU427" s="50"/>
      <c r="RQV427" s="50"/>
      <c r="RQW427" s="50"/>
      <c r="RQX427" s="50"/>
      <c r="RQY427" s="50"/>
      <c r="RQZ427" s="50"/>
      <c r="RRA427" s="50"/>
      <c r="RRB427" s="50"/>
      <c r="RRC427" s="50"/>
      <c r="RRD427" s="50"/>
      <c r="RRE427" s="50"/>
      <c r="RRF427" s="50"/>
      <c r="RRG427" s="50"/>
      <c r="RRH427" s="50"/>
      <c r="RRI427" s="50"/>
      <c r="RRJ427" s="50"/>
      <c r="RRK427" s="50"/>
      <c r="RRL427" s="50"/>
      <c r="RRM427" s="50"/>
      <c r="RRN427" s="50"/>
      <c r="RRO427" s="50"/>
      <c r="RRP427" s="50"/>
      <c r="RRQ427" s="50"/>
      <c r="RRR427" s="50"/>
      <c r="RRS427" s="50"/>
      <c r="RRT427" s="50"/>
      <c r="RRU427" s="50"/>
      <c r="RRV427" s="50"/>
      <c r="RRW427" s="50"/>
      <c r="RRX427" s="50"/>
      <c r="RRY427" s="50"/>
      <c r="RRZ427" s="50"/>
      <c r="RSA427" s="50"/>
      <c r="RSB427" s="50"/>
      <c r="RSC427" s="50"/>
      <c r="RSD427" s="50"/>
      <c r="RSE427" s="50"/>
      <c r="RSF427" s="50"/>
      <c r="RSG427" s="50"/>
      <c r="RSH427" s="50"/>
      <c r="RSI427" s="50"/>
      <c r="RSJ427" s="50"/>
      <c r="RSK427" s="50"/>
      <c r="RSL427" s="50"/>
      <c r="RSM427" s="50"/>
      <c r="RSN427" s="50"/>
      <c r="RSO427" s="50"/>
      <c r="RSP427" s="50"/>
      <c r="RSQ427" s="50"/>
      <c r="RSR427" s="50"/>
      <c r="RSS427" s="50"/>
      <c r="RST427" s="50"/>
      <c r="RSU427" s="50"/>
      <c r="RSV427" s="50"/>
      <c r="RSW427" s="50"/>
      <c r="RSX427" s="50"/>
      <c r="RSY427" s="50"/>
      <c r="RSZ427" s="50"/>
      <c r="RTA427" s="50"/>
      <c r="RTB427" s="50"/>
      <c r="RTC427" s="50"/>
      <c r="RTD427" s="50"/>
      <c r="RTE427" s="50"/>
      <c r="RTF427" s="50"/>
      <c r="RTG427" s="50"/>
      <c r="RTH427" s="50"/>
      <c r="RTI427" s="50"/>
      <c r="RTJ427" s="50"/>
      <c r="RTK427" s="50"/>
      <c r="RTL427" s="50"/>
      <c r="RTM427" s="50"/>
      <c r="RTN427" s="50"/>
      <c r="RTO427" s="50"/>
      <c r="RTP427" s="50"/>
      <c r="RTQ427" s="50"/>
      <c r="RTR427" s="50"/>
      <c r="RTS427" s="50"/>
      <c r="RTT427" s="50"/>
      <c r="RTU427" s="50"/>
      <c r="RTV427" s="50"/>
      <c r="RTW427" s="50"/>
      <c r="RTX427" s="50"/>
      <c r="RTY427" s="50"/>
      <c r="RTZ427" s="50"/>
      <c r="RUA427" s="50"/>
      <c r="RUB427" s="50"/>
      <c r="RUC427" s="50"/>
      <c r="RUD427" s="50"/>
      <c r="RUE427" s="50"/>
      <c r="RUF427" s="50"/>
      <c r="RUG427" s="50"/>
      <c r="RUH427" s="50"/>
      <c r="RUI427" s="50"/>
      <c r="RUJ427" s="50"/>
      <c r="RUK427" s="50"/>
      <c r="RUL427" s="50"/>
      <c r="RUM427" s="50"/>
      <c r="RUN427" s="50"/>
      <c r="RUO427" s="50"/>
      <c r="RUP427" s="50"/>
      <c r="RUQ427" s="50"/>
      <c r="RUR427" s="50"/>
      <c r="RUS427" s="50"/>
      <c r="RUT427" s="50"/>
      <c r="RUU427" s="50"/>
      <c r="RUV427" s="50"/>
      <c r="RUW427" s="50"/>
      <c r="RUX427" s="50"/>
      <c r="RUY427" s="50"/>
      <c r="RUZ427" s="50"/>
      <c r="RVA427" s="50"/>
      <c r="RVB427" s="50"/>
      <c r="RVC427" s="50"/>
      <c r="RVD427" s="50"/>
      <c r="RVE427" s="50"/>
      <c r="RVF427" s="50"/>
      <c r="RVG427" s="50"/>
      <c r="RVH427" s="50"/>
      <c r="RVI427" s="50"/>
      <c r="RVJ427" s="50"/>
      <c r="RVK427" s="50"/>
      <c r="RVL427" s="50"/>
      <c r="RVM427" s="50"/>
      <c r="RVN427" s="50"/>
      <c r="RVO427" s="50"/>
      <c r="RVP427" s="50"/>
      <c r="RVQ427" s="50"/>
      <c r="RVR427" s="50"/>
      <c r="RVS427" s="50"/>
      <c r="RVT427" s="50"/>
      <c r="RVU427" s="50"/>
      <c r="RVV427" s="50"/>
      <c r="RVW427" s="50"/>
      <c r="RVX427" s="50"/>
      <c r="RVY427" s="50"/>
      <c r="RVZ427" s="50"/>
      <c r="RWA427" s="50"/>
      <c r="RWB427" s="50"/>
      <c r="RWC427" s="50"/>
      <c r="RWD427" s="50"/>
      <c r="RWE427" s="50"/>
      <c r="RWF427" s="50"/>
      <c r="RWG427" s="50"/>
      <c r="RWH427" s="50"/>
      <c r="RWI427" s="50"/>
      <c r="RWJ427" s="50"/>
      <c r="RWK427" s="50"/>
      <c r="RWL427" s="50"/>
      <c r="RWM427" s="50"/>
      <c r="RWN427" s="50"/>
      <c r="RWO427" s="50"/>
      <c r="RWP427" s="50"/>
      <c r="RWQ427" s="50"/>
      <c r="RWR427" s="50"/>
      <c r="RWS427" s="50"/>
      <c r="RWT427" s="50"/>
      <c r="RWU427" s="50"/>
      <c r="RWV427" s="50"/>
      <c r="RWW427" s="50"/>
      <c r="RWX427" s="50"/>
      <c r="RWY427" s="50"/>
      <c r="RWZ427" s="50"/>
      <c r="RXA427" s="50"/>
      <c r="RXB427" s="50"/>
      <c r="RXC427" s="50"/>
      <c r="RXD427" s="50"/>
      <c r="RXE427" s="50"/>
      <c r="RXF427" s="50"/>
      <c r="RXG427" s="50"/>
      <c r="RXH427" s="50"/>
      <c r="RXJ427" s="50"/>
      <c r="RXL427" s="50"/>
      <c r="RXM427" s="50"/>
      <c r="RXN427" s="50"/>
      <c r="RXO427" s="50"/>
      <c r="RXP427" s="50"/>
      <c r="RXQ427" s="50"/>
      <c r="RXR427" s="50"/>
      <c r="RXS427" s="50"/>
      <c r="RXX427" s="50"/>
      <c r="RXY427" s="50"/>
      <c r="RXZ427" s="50"/>
      <c r="RYA427" s="50"/>
      <c r="RYB427" s="50"/>
      <c r="RYC427" s="50"/>
      <c r="RYD427" s="50"/>
      <c r="RYE427" s="50"/>
      <c r="RYF427" s="50"/>
      <c r="RYG427" s="50"/>
      <c r="RYH427" s="50"/>
      <c r="RYI427" s="50"/>
      <c r="RYJ427" s="50"/>
      <c r="RYK427" s="50"/>
      <c r="RYL427" s="50"/>
      <c r="RYM427" s="50"/>
      <c r="RYN427" s="50"/>
      <c r="RYO427" s="50"/>
      <c r="RYP427" s="50"/>
      <c r="RYQ427" s="50"/>
      <c r="RYR427" s="50"/>
      <c r="RYS427" s="50"/>
      <c r="RYT427" s="50"/>
      <c r="RYU427" s="50"/>
      <c r="RYV427" s="50"/>
      <c r="RYW427" s="50"/>
      <c r="RYX427" s="50"/>
      <c r="RYY427" s="50"/>
      <c r="RYZ427" s="50"/>
      <c r="RZA427" s="50"/>
      <c r="RZB427" s="50"/>
      <c r="RZC427" s="50"/>
      <c r="RZD427" s="50"/>
      <c r="RZE427" s="50"/>
      <c r="RZF427" s="50"/>
      <c r="RZG427" s="50"/>
      <c r="RZH427" s="50"/>
      <c r="RZI427" s="50"/>
      <c r="RZJ427" s="50"/>
      <c r="RZK427" s="50"/>
      <c r="RZL427" s="50"/>
      <c r="RZM427" s="50"/>
      <c r="RZN427" s="50"/>
      <c r="RZO427" s="50"/>
      <c r="RZP427" s="50"/>
      <c r="RZQ427" s="50"/>
      <c r="RZR427" s="50"/>
      <c r="RZS427" s="50"/>
      <c r="RZT427" s="50"/>
      <c r="RZU427" s="50"/>
      <c r="RZV427" s="50"/>
      <c r="RZW427" s="50"/>
      <c r="RZX427" s="50"/>
      <c r="RZY427" s="50"/>
      <c r="RZZ427" s="50"/>
      <c r="SAA427" s="50"/>
      <c r="SAB427" s="50"/>
      <c r="SAC427" s="50"/>
      <c r="SAD427" s="50"/>
      <c r="SAE427" s="50"/>
      <c r="SAF427" s="50"/>
      <c r="SAG427" s="50"/>
      <c r="SAH427" s="50"/>
      <c r="SAI427" s="50"/>
      <c r="SAJ427" s="50"/>
      <c r="SAK427" s="50"/>
      <c r="SAL427" s="50"/>
      <c r="SAM427" s="50"/>
      <c r="SAN427" s="50"/>
      <c r="SAO427" s="50"/>
      <c r="SAP427" s="50"/>
      <c r="SAQ427" s="50"/>
      <c r="SAR427" s="50"/>
      <c r="SAS427" s="50"/>
      <c r="SAT427" s="50"/>
      <c r="SAU427" s="50"/>
      <c r="SAV427" s="50"/>
      <c r="SAW427" s="50"/>
      <c r="SAX427" s="50"/>
      <c r="SAY427" s="50"/>
      <c r="SAZ427" s="50"/>
      <c r="SBA427" s="50"/>
      <c r="SBB427" s="50"/>
      <c r="SBC427" s="50"/>
      <c r="SBD427" s="50"/>
      <c r="SBE427" s="50"/>
      <c r="SBF427" s="50"/>
      <c r="SBG427" s="50"/>
      <c r="SBH427" s="50"/>
      <c r="SBI427" s="50"/>
      <c r="SBJ427" s="50"/>
      <c r="SBK427" s="50"/>
      <c r="SBL427" s="50"/>
      <c r="SBM427" s="50"/>
      <c r="SBN427" s="50"/>
      <c r="SBO427" s="50"/>
      <c r="SBP427" s="50"/>
      <c r="SBQ427" s="50"/>
      <c r="SBR427" s="50"/>
      <c r="SBS427" s="50"/>
      <c r="SBT427" s="50"/>
      <c r="SBU427" s="50"/>
      <c r="SBV427" s="50"/>
      <c r="SBW427" s="50"/>
      <c r="SBX427" s="50"/>
      <c r="SBY427" s="50"/>
      <c r="SBZ427" s="50"/>
      <c r="SCA427" s="50"/>
      <c r="SCB427" s="50"/>
      <c r="SCC427" s="50"/>
      <c r="SCD427" s="50"/>
      <c r="SCE427" s="50"/>
      <c r="SCF427" s="50"/>
      <c r="SCG427" s="50"/>
      <c r="SCH427" s="50"/>
      <c r="SCI427" s="50"/>
      <c r="SCJ427" s="50"/>
      <c r="SCK427" s="50"/>
      <c r="SCL427" s="50"/>
      <c r="SCM427" s="50"/>
      <c r="SCN427" s="50"/>
      <c r="SCO427" s="50"/>
      <c r="SCP427" s="50"/>
      <c r="SCQ427" s="50"/>
      <c r="SCR427" s="50"/>
      <c r="SCS427" s="50"/>
      <c r="SCT427" s="50"/>
      <c r="SCU427" s="50"/>
      <c r="SCV427" s="50"/>
      <c r="SCW427" s="50"/>
      <c r="SCX427" s="50"/>
      <c r="SCY427" s="50"/>
      <c r="SCZ427" s="50"/>
      <c r="SDA427" s="50"/>
      <c r="SDB427" s="50"/>
      <c r="SDC427" s="50"/>
      <c r="SDD427" s="50"/>
      <c r="SDE427" s="50"/>
      <c r="SDF427" s="50"/>
      <c r="SDG427" s="50"/>
      <c r="SDH427" s="50"/>
      <c r="SDI427" s="50"/>
      <c r="SDJ427" s="50"/>
      <c r="SDK427" s="50"/>
      <c r="SDL427" s="50"/>
      <c r="SDM427" s="50"/>
      <c r="SDN427" s="50"/>
      <c r="SDO427" s="50"/>
      <c r="SDP427" s="50"/>
      <c r="SDQ427" s="50"/>
      <c r="SDR427" s="50"/>
      <c r="SDS427" s="50"/>
      <c r="SDT427" s="50"/>
      <c r="SDU427" s="50"/>
      <c r="SDV427" s="50"/>
      <c r="SDW427" s="50"/>
      <c r="SDX427" s="50"/>
      <c r="SDY427" s="50"/>
      <c r="SDZ427" s="50"/>
      <c r="SEA427" s="50"/>
      <c r="SEB427" s="50"/>
      <c r="SEC427" s="50"/>
      <c r="SED427" s="50"/>
      <c r="SEE427" s="50"/>
      <c r="SEF427" s="50"/>
      <c r="SEG427" s="50"/>
      <c r="SEH427" s="50"/>
      <c r="SEI427" s="50"/>
      <c r="SEJ427" s="50"/>
      <c r="SEK427" s="50"/>
      <c r="SEL427" s="50"/>
      <c r="SEM427" s="50"/>
      <c r="SEN427" s="50"/>
      <c r="SEO427" s="50"/>
      <c r="SEP427" s="50"/>
      <c r="SEQ427" s="50"/>
      <c r="SER427" s="50"/>
      <c r="SES427" s="50"/>
      <c r="SET427" s="50"/>
      <c r="SEU427" s="50"/>
      <c r="SEV427" s="50"/>
      <c r="SEW427" s="50"/>
      <c r="SEX427" s="50"/>
      <c r="SEY427" s="50"/>
      <c r="SEZ427" s="50"/>
      <c r="SFA427" s="50"/>
      <c r="SFB427" s="50"/>
      <c r="SFC427" s="50"/>
      <c r="SFD427" s="50"/>
      <c r="SFE427" s="50"/>
      <c r="SFF427" s="50"/>
      <c r="SFG427" s="50"/>
      <c r="SFH427" s="50"/>
      <c r="SFI427" s="50"/>
      <c r="SFJ427" s="50"/>
      <c r="SFK427" s="50"/>
      <c r="SFL427" s="50"/>
      <c r="SFM427" s="50"/>
      <c r="SFN427" s="50"/>
      <c r="SFO427" s="50"/>
      <c r="SFP427" s="50"/>
      <c r="SFQ427" s="50"/>
      <c r="SFR427" s="50"/>
      <c r="SFS427" s="50"/>
      <c r="SFT427" s="50"/>
      <c r="SFU427" s="50"/>
      <c r="SFV427" s="50"/>
      <c r="SFW427" s="50"/>
      <c r="SFX427" s="50"/>
      <c r="SFY427" s="50"/>
      <c r="SFZ427" s="50"/>
      <c r="SGA427" s="50"/>
      <c r="SGB427" s="50"/>
      <c r="SGC427" s="50"/>
      <c r="SGD427" s="50"/>
      <c r="SGE427" s="50"/>
      <c r="SGF427" s="50"/>
      <c r="SGG427" s="50"/>
      <c r="SGH427" s="50"/>
      <c r="SGI427" s="50"/>
      <c r="SGJ427" s="50"/>
      <c r="SGK427" s="50"/>
      <c r="SGL427" s="50"/>
      <c r="SGM427" s="50"/>
      <c r="SGN427" s="50"/>
      <c r="SGO427" s="50"/>
      <c r="SGP427" s="50"/>
      <c r="SGQ427" s="50"/>
      <c r="SGR427" s="50"/>
      <c r="SGS427" s="50"/>
      <c r="SGT427" s="50"/>
      <c r="SGU427" s="50"/>
      <c r="SGV427" s="50"/>
      <c r="SGW427" s="50"/>
      <c r="SGX427" s="50"/>
      <c r="SGY427" s="50"/>
      <c r="SGZ427" s="50"/>
      <c r="SHA427" s="50"/>
      <c r="SHB427" s="50"/>
      <c r="SHC427" s="50"/>
      <c r="SHD427" s="50"/>
      <c r="SHF427" s="50"/>
      <c r="SHH427" s="50"/>
      <c r="SHI427" s="50"/>
      <c r="SHJ427" s="50"/>
      <c r="SHK427" s="50"/>
      <c r="SHL427" s="50"/>
      <c r="SHM427" s="50"/>
      <c r="SHN427" s="50"/>
      <c r="SHO427" s="50"/>
      <c r="SHT427" s="50"/>
      <c r="SHU427" s="50"/>
      <c r="SHV427" s="50"/>
      <c r="SHW427" s="50"/>
      <c r="SHX427" s="50"/>
      <c r="SHY427" s="50"/>
      <c r="SHZ427" s="50"/>
      <c r="SIA427" s="50"/>
      <c r="SIB427" s="50"/>
      <c r="SIC427" s="50"/>
      <c r="SID427" s="50"/>
      <c r="SIE427" s="50"/>
      <c r="SIF427" s="50"/>
      <c r="SIG427" s="50"/>
      <c r="SIH427" s="50"/>
      <c r="SII427" s="50"/>
      <c r="SIJ427" s="50"/>
      <c r="SIK427" s="50"/>
      <c r="SIL427" s="50"/>
      <c r="SIM427" s="50"/>
      <c r="SIN427" s="50"/>
      <c r="SIO427" s="50"/>
      <c r="SIP427" s="50"/>
      <c r="SIQ427" s="50"/>
      <c r="SIR427" s="50"/>
      <c r="SIS427" s="50"/>
      <c r="SIT427" s="50"/>
      <c r="SIU427" s="50"/>
      <c r="SIV427" s="50"/>
      <c r="SIW427" s="50"/>
      <c r="SIX427" s="50"/>
      <c r="SIY427" s="50"/>
      <c r="SIZ427" s="50"/>
      <c r="SJA427" s="50"/>
      <c r="SJB427" s="50"/>
      <c r="SJC427" s="50"/>
      <c r="SJD427" s="50"/>
      <c r="SJE427" s="50"/>
      <c r="SJF427" s="50"/>
      <c r="SJG427" s="50"/>
      <c r="SJH427" s="50"/>
      <c r="SJI427" s="50"/>
      <c r="SJJ427" s="50"/>
      <c r="SJK427" s="50"/>
      <c r="SJL427" s="50"/>
      <c r="SJM427" s="50"/>
      <c r="SJN427" s="50"/>
      <c r="SJO427" s="50"/>
      <c r="SJP427" s="50"/>
      <c r="SJQ427" s="50"/>
      <c r="SJR427" s="50"/>
      <c r="SJS427" s="50"/>
      <c r="SJT427" s="50"/>
      <c r="SJU427" s="50"/>
      <c r="SJV427" s="50"/>
      <c r="SJW427" s="50"/>
      <c r="SJX427" s="50"/>
      <c r="SJY427" s="50"/>
      <c r="SJZ427" s="50"/>
      <c r="SKA427" s="50"/>
      <c r="SKB427" s="50"/>
      <c r="SKC427" s="50"/>
      <c r="SKD427" s="50"/>
      <c r="SKE427" s="50"/>
      <c r="SKF427" s="50"/>
      <c r="SKG427" s="50"/>
      <c r="SKH427" s="50"/>
      <c r="SKI427" s="50"/>
      <c r="SKJ427" s="50"/>
      <c r="SKK427" s="50"/>
      <c r="SKL427" s="50"/>
      <c r="SKM427" s="50"/>
      <c r="SKN427" s="50"/>
      <c r="SKO427" s="50"/>
      <c r="SKP427" s="50"/>
      <c r="SKQ427" s="50"/>
      <c r="SKR427" s="50"/>
      <c r="SKS427" s="50"/>
      <c r="SKT427" s="50"/>
      <c r="SKU427" s="50"/>
      <c r="SKV427" s="50"/>
      <c r="SKW427" s="50"/>
      <c r="SKX427" s="50"/>
      <c r="SKY427" s="50"/>
      <c r="SKZ427" s="50"/>
      <c r="SLA427" s="50"/>
      <c r="SLB427" s="50"/>
      <c r="SLC427" s="50"/>
      <c r="SLD427" s="50"/>
      <c r="SLE427" s="50"/>
      <c r="SLF427" s="50"/>
      <c r="SLG427" s="50"/>
      <c r="SLH427" s="50"/>
      <c r="SLI427" s="50"/>
      <c r="SLJ427" s="50"/>
      <c r="SLK427" s="50"/>
      <c r="SLL427" s="50"/>
      <c r="SLM427" s="50"/>
      <c r="SLN427" s="50"/>
      <c r="SLO427" s="50"/>
      <c r="SLP427" s="50"/>
      <c r="SLQ427" s="50"/>
      <c r="SLR427" s="50"/>
      <c r="SLS427" s="50"/>
      <c r="SLT427" s="50"/>
      <c r="SLU427" s="50"/>
      <c r="SLV427" s="50"/>
      <c r="SLW427" s="50"/>
      <c r="SLX427" s="50"/>
      <c r="SLY427" s="50"/>
      <c r="SLZ427" s="50"/>
      <c r="SMA427" s="50"/>
      <c r="SMB427" s="50"/>
      <c r="SMC427" s="50"/>
      <c r="SMD427" s="50"/>
      <c r="SME427" s="50"/>
      <c r="SMF427" s="50"/>
      <c r="SMG427" s="50"/>
      <c r="SMH427" s="50"/>
      <c r="SMI427" s="50"/>
      <c r="SMJ427" s="50"/>
      <c r="SMK427" s="50"/>
      <c r="SML427" s="50"/>
      <c r="SMM427" s="50"/>
      <c r="SMN427" s="50"/>
      <c r="SMO427" s="50"/>
      <c r="SMP427" s="50"/>
      <c r="SMQ427" s="50"/>
      <c r="SMR427" s="50"/>
      <c r="SMS427" s="50"/>
      <c r="SMT427" s="50"/>
      <c r="SMU427" s="50"/>
      <c r="SMV427" s="50"/>
      <c r="SMW427" s="50"/>
      <c r="SMX427" s="50"/>
      <c r="SMY427" s="50"/>
      <c r="SMZ427" s="50"/>
      <c r="SNA427" s="50"/>
      <c r="SNB427" s="50"/>
      <c r="SNC427" s="50"/>
      <c r="SND427" s="50"/>
      <c r="SNE427" s="50"/>
      <c r="SNF427" s="50"/>
      <c r="SNG427" s="50"/>
      <c r="SNH427" s="50"/>
      <c r="SNI427" s="50"/>
      <c r="SNJ427" s="50"/>
      <c r="SNK427" s="50"/>
      <c r="SNL427" s="50"/>
      <c r="SNM427" s="50"/>
      <c r="SNN427" s="50"/>
      <c r="SNO427" s="50"/>
      <c r="SNP427" s="50"/>
      <c r="SNQ427" s="50"/>
      <c r="SNR427" s="50"/>
      <c r="SNS427" s="50"/>
      <c r="SNT427" s="50"/>
      <c r="SNU427" s="50"/>
      <c r="SNV427" s="50"/>
      <c r="SNW427" s="50"/>
      <c r="SNX427" s="50"/>
      <c r="SNY427" s="50"/>
      <c r="SNZ427" s="50"/>
      <c r="SOA427" s="50"/>
      <c r="SOB427" s="50"/>
      <c r="SOC427" s="50"/>
      <c r="SOD427" s="50"/>
      <c r="SOE427" s="50"/>
      <c r="SOF427" s="50"/>
      <c r="SOG427" s="50"/>
      <c r="SOH427" s="50"/>
      <c r="SOI427" s="50"/>
      <c r="SOJ427" s="50"/>
      <c r="SOK427" s="50"/>
      <c r="SOL427" s="50"/>
      <c r="SOM427" s="50"/>
      <c r="SON427" s="50"/>
      <c r="SOO427" s="50"/>
      <c r="SOP427" s="50"/>
      <c r="SOQ427" s="50"/>
      <c r="SOR427" s="50"/>
      <c r="SOS427" s="50"/>
      <c r="SOT427" s="50"/>
      <c r="SOU427" s="50"/>
      <c r="SOV427" s="50"/>
      <c r="SOW427" s="50"/>
      <c r="SOX427" s="50"/>
      <c r="SOY427" s="50"/>
      <c r="SOZ427" s="50"/>
      <c r="SPA427" s="50"/>
      <c r="SPB427" s="50"/>
      <c r="SPC427" s="50"/>
      <c r="SPD427" s="50"/>
      <c r="SPE427" s="50"/>
      <c r="SPF427" s="50"/>
      <c r="SPG427" s="50"/>
      <c r="SPH427" s="50"/>
      <c r="SPI427" s="50"/>
      <c r="SPJ427" s="50"/>
      <c r="SPK427" s="50"/>
      <c r="SPL427" s="50"/>
      <c r="SPM427" s="50"/>
      <c r="SPN427" s="50"/>
      <c r="SPO427" s="50"/>
      <c r="SPP427" s="50"/>
      <c r="SPQ427" s="50"/>
      <c r="SPR427" s="50"/>
      <c r="SPS427" s="50"/>
      <c r="SPT427" s="50"/>
      <c r="SPU427" s="50"/>
      <c r="SPV427" s="50"/>
      <c r="SPW427" s="50"/>
      <c r="SPX427" s="50"/>
      <c r="SPY427" s="50"/>
      <c r="SPZ427" s="50"/>
      <c r="SQA427" s="50"/>
      <c r="SQB427" s="50"/>
      <c r="SQC427" s="50"/>
      <c r="SQD427" s="50"/>
      <c r="SQE427" s="50"/>
      <c r="SQF427" s="50"/>
      <c r="SQG427" s="50"/>
      <c r="SQH427" s="50"/>
      <c r="SQI427" s="50"/>
      <c r="SQJ427" s="50"/>
      <c r="SQK427" s="50"/>
      <c r="SQL427" s="50"/>
      <c r="SQM427" s="50"/>
      <c r="SQN427" s="50"/>
      <c r="SQO427" s="50"/>
      <c r="SQP427" s="50"/>
      <c r="SQQ427" s="50"/>
      <c r="SQR427" s="50"/>
      <c r="SQS427" s="50"/>
      <c r="SQT427" s="50"/>
      <c r="SQU427" s="50"/>
      <c r="SQV427" s="50"/>
      <c r="SQW427" s="50"/>
      <c r="SQX427" s="50"/>
      <c r="SQY427" s="50"/>
      <c r="SQZ427" s="50"/>
      <c r="SRB427" s="50"/>
      <c r="SRD427" s="50"/>
      <c r="SRE427" s="50"/>
      <c r="SRF427" s="50"/>
      <c r="SRG427" s="50"/>
      <c r="SRH427" s="50"/>
      <c r="SRI427" s="50"/>
      <c r="SRJ427" s="50"/>
      <c r="SRK427" s="50"/>
      <c r="SRP427" s="50"/>
      <c r="SRQ427" s="50"/>
      <c r="SRR427" s="50"/>
      <c r="SRS427" s="50"/>
      <c r="SRT427" s="50"/>
      <c r="SRU427" s="50"/>
      <c r="SRV427" s="50"/>
      <c r="SRW427" s="50"/>
      <c r="SRX427" s="50"/>
      <c r="SRY427" s="50"/>
      <c r="SRZ427" s="50"/>
      <c r="SSA427" s="50"/>
      <c r="SSB427" s="50"/>
      <c r="SSC427" s="50"/>
      <c r="SSD427" s="50"/>
      <c r="SSE427" s="50"/>
      <c r="SSF427" s="50"/>
      <c r="SSG427" s="50"/>
      <c r="SSH427" s="50"/>
      <c r="SSI427" s="50"/>
      <c r="SSJ427" s="50"/>
      <c r="SSK427" s="50"/>
      <c r="SSL427" s="50"/>
      <c r="SSM427" s="50"/>
      <c r="SSN427" s="50"/>
      <c r="SSO427" s="50"/>
      <c r="SSP427" s="50"/>
      <c r="SSQ427" s="50"/>
      <c r="SSR427" s="50"/>
      <c r="SSS427" s="50"/>
      <c r="SST427" s="50"/>
      <c r="SSU427" s="50"/>
      <c r="SSV427" s="50"/>
      <c r="SSW427" s="50"/>
      <c r="SSX427" s="50"/>
      <c r="SSY427" s="50"/>
      <c r="SSZ427" s="50"/>
      <c r="STA427" s="50"/>
      <c r="STB427" s="50"/>
      <c r="STC427" s="50"/>
      <c r="STD427" s="50"/>
      <c r="STE427" s="50"/>
      <c r="STF427" s="50"/>
      <c r="STG427" s="50"/>
      <c r="STH427" s="50"/>
      <c r="STI427" s="50"/>
      <c r="STJ427" s="50"/>
      <c r="STK427" s="50"/>
      <c r="STL427" s="50"/>
      <c r="STM427" s="50"/>
      <c r="STN427" s="50"/>
      <c r="STO427" s="50"/>
      <c r="STP427" s="50"/>
      <c r="STQ427" s="50"/>
      <c r="STR427" s="50"/>
      <c r="STS427" s="50"/>
      <c r="STT427" s="50"/>
      <c r="STU427" s="50"/>
      <c r="STV427" s="50"/>
      <c r="STW427" s="50"/>
      <c r="STX427" s="50"/>
      <c r="STY427" s="50"/>
      <c r="STZ427" s="50"/>
      <c r="SUA427" s="50"/>
      <c r="SUB427" s="50"/>
      <c r="SUC427" s="50"/>
      <c r="SUD427" s="50"/>
      <c r="SUE427" s="50"/>
      <c r="SUF427" s="50"/>
      <c r="SUG427" s="50"/>
      <c r="SUH427" s="50"/>
      <c r="SUI427" s="50"/>
      <c r="SUJ427" s="50"/>
      <c r="SUK427" s="50"/>
      <c r="SUL427" s="50"/>
      <c r="SUM427" s="50"/>
      <c r="SUN427" s="50"/>
      <c r="SUO427" s="50"/>
      <c r="SUP427" s="50"/>
      <c r="SUQ427" s="50"/>
      <c r="SUR427" s="50"/>
      <c r="SUS427" s="50"/>
      <c r="SUT427" s="50"/>
      <c r="SUU427" s="50"/>
      <c r="SUV427" s="50"/>
      <c r="SUW427" s="50"/>
      <c r="SUX427" s="50"/>
      <c r="SUY427" s="50"/>
      <c r="SUZ427" s="50"/>
      <c r="SVA427" s="50"/>
      <c r="SVB427" s="50"/>
      <c r="SVC427" s="50"/>
      <c r="SVD427" s="50"/>
      <c r="SVE427" s="50"/>
      <c r="SVF427" s="50"/>
      <c r="SVG427" s="50"/>
      <c r="SVH427" s="50"/>
      <c r="SVI427" s="50"/>
      <c r="SVJ427" s="50"/>
      <c r="SVK427" s="50"/>
      <c r="SVL427" s="50"/>
      <c r="SVM427" s="50"/>
      <c r="SVN427" s="50"/>
      <c r="SVO427" s="50"/>
      <c r="SVP427" s="50"/>
      <c r="SVQ427" s="50"/>
      <c r="SVR427" s="50"/>
      <c r="SVS427" s="50"/>
      <c r="SVT427" s="50"/>
      <c r="SVU427" s="50"/>
      <c r="SVV427" s="50"/>
      <c r="SVW427" s="50"/>
      <c r="SVX427" s="50"/>
      <c r="SVY427" s="50"/>
      <c r="SVZ427" s="50"/>
      <c r="SWA427" s="50"/>
      <c r="SWB427" s="50"/>
      <c r="SWC427" s="50"/>
      <c r="SWD427" s="50"/>
      <c r="SWE427" s="50"/>
      <c r="SWF427" s="50"/>
      <c r="SWG427" s="50"/>
      <c r="SWH427" s="50"/>
      <c r="SWI427" s="50"/>
      <c r="SWJ427" s="50"/>
      <c r="SWK427" s="50"/>
      <c r="SWL427" s="50"/>
      <c r="SWM427" s="50"/>
      <c r="SWN427" s="50"/>
      <c r="SWO427" s="50"/>
      <c r="SWP427" s="50"/>
      <c r="SWQ427" s="50"/>
      <c r="SWR427" s="50"/>
      <c r="SWS427" s="50"/>
      <c r="SWT427" s="50"/>
      <c r="SWU427" s="50"/>
      <c r="SWV427" s="50"/>
      <c r="SWW427" s="50"/>
      <c r="SWX427" s="50"/>
      <c r="SWY427" s="50"/>
      <c r="SWZ427" s="50"/>
      <c r="SXA427" s="50"/>
      <c r="SXB427" s="50"/>
      <c r="SXC427" s="50"/>
      <c r="SXD427" s="50"/>
      <c r="SXE427" s="50"/>
      <c r="SXF427" s="50"/>
      <c r="SXG427" s="50"/>
      <c r="SXH427" s="50"/>
      <c r="SXI427" s="50"/>
      <c r="SXJ427" s="50"/>
      <c r="SXK427" s="50"/>
      <c r="SXL427" s="50"/>
      <c r="SXM427" s="50"/>
      <c r="SXN427" s="50"/>
      <c r="SXO427" s="50"/>
      <c r="SXP427" s="50"/>
      <c r="SXQ427" s="50"/>
      <c r="SXR427" s="50"/>
      <c r="SXS427" s="50"/>
      <c r="SXT427" s="50"/>
      <c r="SXU427" s="50"/>
      <c r="SXV427" s="50"/>
      <c r="SXW427" s="50"/>
      <c r="SXX427" s="50"/>
      <c r="SXY427" s="50"/>
      <c r="SXZ427" s="50"/>
      <c r="SYA427" s="50"/>
      <c r="SYB427" s="50"/>
      <c r="SYC427" s="50"/>
      <c r="SYD427" s="50"/>
      <c r="SYE427" s="50"/>
      <c r="SYF427" s="50"/>
      <c r="SYG427" s="50"/>
      <c r="SYH427" s="50"/>
      <c r="SYI427" s="50"/>
      <c r="SYJ427" s="50"/>
      <c r="SYK427" s="50"/>
      <c r="SYL427" s="50"/>
      <c r="SYM427" s="50"/>
      <c r="SYN427" s="50"/>
      <c r="SYO427" s="50"/>
      <c r="SYP427" s="50"/>
      <c r="SYQ427" s="50"/>
      <c r="SYR427" s="50"/>
      <c r="SYS427" s="50"/>
      <c r="SYT427" s="50"/>
      <c r="SYU427" s="50"/>
      <c r="SYV427" s="50"/>
      <c r="SYW427" s="50"/>
      <c r="SYX427" s="50"/>
      <c r="SYY427" s="50"/>
      <c r="SYZ427" s="50"/>
      <c r="SZA427" s="50"/>
      <c r="SZB427" s="50"/>
      <c r="SZC427" s="50"/>
      <c r="SZD427" s="50"/>
      <c r="SZE427" s="50"/>
      <c r="SZF427" s="50"/>
      <c r="SZG427" s="50"/>
      <c r="SZH427" s="50"/>
      <c r="SZI427" s="50"/>
      <c r="SZJ427" s="50"/>
      <c r="SZK427" s="50"/>
      <c r="SZL427" s="50"/>
      <c r="SZM427" s="50"/>
      <c r="SZN427" s="50"/>
      <c r="SZO427" s="50"/>
      <c r="SZP427" s="50"/>
      <c r="SZQ427" s="50"/>
      <c r="SZR427" s="50"/>
      <c r="SZS427" s="50"/>
      <c r="SZT427" s="50"/>
      <c r="SZU427" s="50"/>
      <c r="SZV427" s="50"/>
      <c r="SZW427" s="50"/>
      <c r="SZX427" s="50"/>
      <c r="SZY427" s="50"/>
      <c r="SZZ427" s="50"/>
      <c r="TAA427" s="50"/>
      <c r="TAB427" s="50"/>
      <c r="TAC427" s="50"/>
      <c r="TAD427" s="50"/>
      <c r="TAE427" s="50"/>
      <c r="TAF427" s="50"/>
      <c r="TAG427" s="50"/>
      <c r="TAH427" s="50"/>
      <c r="TAI427" s="50"/>
      <c r="TAJ427" s="50"/>
      <c r="TAK427" s="50"/>
      <c r="TAL427" s="50"/>
      <c r="TAM427" s="50"/>
      <c r="TAN427" s="50"/>
      <c r="TAO427" s="50"/>
      <c r="TAP427" s="50"/>
      <c r="TAQ427" s="50"/>
      <c r="TAR427" s="50"/>
      <c r="TAS427" s="50"/>
      <c r="TAT427" s="50"/>
      <c r="TAU427" s="50"/>
      <c r="TAV427" s="50"/>
      <c r="TAX427" s="50"/>
      <c r="TAZ427" s="50"/>
      <c r="TBA427" s="50"/>
      <c r="TBB427" s="50"/>
      <c r="TBC427" s="50"/>
      <c r="TBD427" s="50"/>
      <c r="TBE427" s="50"/>
      <c r="TBF427" s="50"/>
      <c r="TBG427" s="50"/>
      <c r="TBL427" s="50"/>
      <c r="TBM427" s="50"/>
      <c r="TBN427" s="50"/>
      <c r="TBO427" s="50"/>
      <c r="TBP427" s="50"/>
      <c r="TBQ427" s="50"/>
      <c r="TBR427" s="50"/>
      <c r="TBS427" s="50"/>
      <c r="TBT427" s="50"/>
      <c r="TBU427" s="50"/>
      <c r="TBV427" s="50"/>
      <c r="TBW427" s="50"/>
      <c r="TBX427" s="50"/>
      <c r="TBY427" s="50"/>
      <c r="TBZ427" s="50"/>
      <c r="TCA427" s="50"/>
      <c r="TCB427" s="50"/>
      <c r="TCC427" s="50"/>
      <c r="TCD427" s="50"/>
      <c r="TCE427" s="50"/>
      <c r="TCF427" s="50"/>
      <c r="TCG427" s="50"/>
      <c r="TCH427" s="50"/>
      <c r="TCI427" s="50"/>
      <c r="TCJ427" s="50"/>
      <c r="TCK427" s="50"/>
      <c r="TCL427" s="50"/>
      <c r="TCM427" s="50"/>
      <c r="TCN427" s="50"/>
      <c r="TCO427" s="50"/>
      <c r="TCP427" s="50"/>
      <c r="TCQ427" s="50"/>
      <c r="TCR427" s="50"/>
      <c r="TCS427" s="50"/>
      <c r="TCT427" s="50"/>
      <c r="TCU427" s="50"/>
      <c r="TCV427" s="50"/>
      <c r="TCW427" s="50"/>
      <c r="TCX427" s="50"/>
      <c r="TCY427" s="50"/>
      <c r="TCZ427" s="50"/>
      <c r="TDA427" s="50"/>
      <c r="TDB427" s="50"/>
      <c r="TDC427" s="50"/>
      <c r="TDD427" s="50"/>
      <c r="TDE427" s="50"/>
      <c r="TDF427" s="50"/>
      <c r="TDG427" s="50"/>
      <c r="TDH427" s="50"/>
      <c r="TDI427" s="50"/>
      <c r="TDJ427" s="50"/>
      <c r="TDK427" s="50"/>
      <c r="TDL427" s="50"/>
      <c r="TDM427" s="50"/>
      <c r="TDN427" s="50"/>
      <c r="TDO427" s="50"/>
      <c r="TDP427" s="50"/>
      <c r="TDQ427" s="50"/>
      <c r="TDR427" s="50"/>
      <c r="TDS427" s="50"/>
      <c r="TDT427" s="50"/>
      <c r="TDU427" s="50"/>
      <c r="TDV427" s="50"/>
      <c r="TDW427" s="50"/>
      <c r="TDX427" s="50"/>
      <c r="TDY427" s="50"/>
      <c r="TDZ427" s="50"/>
      <c r="TEA427" s="50"/>
      <c r="TEB427" s="50"/>
      <c r="TEC427" s="50"/>
      <c r="TED427" s="50"/>
      <c r="TEE427" s="50"/>
      <c r="TEF427" s="50"/>
      <c r="TEG427" s="50"/>
      <c r="TEH427" s="50"/>
      <c r="TEI427" s="50"/>
      <c r="TEJ427" s="50"/>
      <c r="TEK427" s="50"/>
      <c r="TEL427" s="50"/>
      <c r="TEM427" s="50"/>
      <c r="TEN427" s="50"/>
      <c r="TEO427" s="50"/>
      <c r="TEP427" s="50"/>
      <c r="TEQ427" s="50"/>
      <c r="TER427" s="50"/>
      <c r="TES427" s="50"/>
      <c r="TET427" s="50"/>
      <c r="TEU427" s="50"/>
      <c r="TEV427" s="50"/>
      <c r="TEW427" s="50"/>
      <c r="TEX427" s="50"/>
      <c r="TEY427" s="50"/>
      <c r="TEZ427" s="50"/>
      <c r="TFA427" s="50"/>
      <c r="TFB427" s="50"/>
      <c r="TFC427" s="50"/>
      <c r="TFD427" s="50"/>
      <c r="TFE427" s="50"/>
      <c r="TFF427" s="50"/>
      <c r="TFG427" s="50"/>
      <c r="TFH427" s="50"/>
      <c r="TFI427" s="50"/>
      <c r="TFJ427" s="50"/>
      <c r="TFK427" s="50"/>
      <c r="TFL427" s="50"/>
      <c r="TFM427" s="50"/>
      <c r="TFN427" s="50"/>
      <c r="TFO427" s="50"/>
      <c r="TFP427" s="50"/>
      <c r="TFQ427" s="50"/>
      <c r="TFR427" s="50"/>
      <c r="TFS427" s="50"/>
      <c r="TFT427" s="50"/>
      <c r="TFU427" s="50"/>
      <c r="TFV427" s="50"/>
      <c r="TFW427" s="50"/>
      <c r="TFX427" s="50"/>
      <c r="TFY427" s="50"/>
      <c r="TFZ427" s="50"/>
      <c r="TGA427" s="50"/>
      <c r="TGB427" s="50"/>
      <c r="TGC427" s="50"/>
      <c r="TGD427" s="50"/>
      <c r="TGE427" s="50"/>
      <c r="TGF427" s="50"/>
      <c r="TGG427" s="50"/>
      <c r="TGH427" s="50"/>
      <c r="TGI427" s="50"/>
      <c r="TGJ427" s="50"/>
      <c r="TGK427" s="50"/>
      <c r="TGL427" s="50"/>
      <c r="TGM427" s="50"/>
      <c r="TGN427" s="50"/>
      <c r="TGO427" s="50"/>
      <c r="TGP427" s="50"/>
      <c r="TGQ427" s="50"/>
      <c r="TGR427" s="50"/>
      <c r="TGS427" s="50"/>
      <c r="TGT427" s="50"/>
      <c r="TGU427" s="50"/>
      <c r="TGV427" s="50"/>
      <c r="TGW427" s="50"/>
      <c r="TGX427" s="50"/>
      <c r="TGY427" s="50"/>
      <c r="TGZ427" s="50"/>
      <c r="THA427" s="50"/>
      <c r="THB427" s="50"/>
      <c r="THC427" s="50"/>
      <c r="THD427" s="50"/>
      <c r="THE427" s="50"/>
      <c r="THF427" s="50"/>
      <c r="THG427" s="50"/>
      <c r="THH427" s="50"/>
      <c r="THI427" s="50"/>
      <c r="THJ427" s="50"/>
      <c r="THK427" s="50"/>
      <c r="THL427" s="50"/>
      <c r="THM427" s="50"/>
      <c r="THN427" s="50"/>
      <c r="THO427" s="50"/>
      <c r="THP427" s="50"/>
      <c r="THQ427" s="50"/>
      <c r="THR427" s="50"/>
      <c r="THS427" s="50"/>
      <c r="THT427" s="50"/>
      <c r="THU427" s="50"/>
      <c r="THV427" s="50"/>
      <c r="THW427" s="50"/>
      <c r="THX427" s="50"/>
      <c r="THY427" s="50"/>
      <c r="THZ427" s="50"/>
      <c r="TIA427" s="50"/>
      <c r="TIB427" s="50"/>
      <c r="TIC427" s="50"/>
      <c r="TID427" s="50"/>
      <c r="TIE427" s="50"/>
      <c r="TIF427" s="50"/>
      <c r="TIG427" s="50"/>
      <c r="TIH427" s="50"/>
      <c r="TII427" s="50"/>
      <c r="TIJ427" s="50"/>
      <c r="TIK427" s="50"/>
      <c r="TIL427" s="50"/>
      <c r="TIM427" s="50"/>
      <c r="TIN427" s="50"/>
      <c r="TIO427" s="50"/>
      <c r="TIP427" s="50"/>
      <c r="TIQ427" s="50"/>
      <c r="TIR427" s="50"/>
      <c r="TIS427" s="50"/>
      <c r="TIT427" s="50"/>
      <c r="TIU427" s="50"/>
      <c r="TIV427" s="50"/>
      <c r="TIW427" s="50"/>
      <c r="TIX427" s="50"/>
      <c r="TIY427" s="50"/>
      <c r="TIZ427" s="50"/>
      <c r="TJA427" s="50"/>
      <c r="TJB427" s="50"/>
      <c r="TJC427" s="50"/>
      <c r="TJD427" s="50"/>
      <c r="TJE427" s="50"/>
      <c r="TJF427" s="50"/>
      <c r="TJG427" s="50"/>
      <c r="TJH427" s="50"/>
      <c r="TJI427" s="50"/>
      <c r="TJJ427" s="50"/>
      <c r="TJK427" s="50"/>
      <c r="TJL427" s="50"/>
      <c r="TJM427" s="50"/>
      <c r="TJN427" s="50"/>
      <c r="TJO427" s="50"/>
      <c r="TJP427" s="50"/>
      <c r="TJQ427" s="50"/>
      <c r="TJR427" s="50"/>
      <c r="TJS427" s="50"/>
      <c r="TJT427" s="50"/>
      <c r="TJU427" s="50"/>
      <c r="TJV427" s="50"/>
      <c r="TJW427" s="50"/>
      <c r="TJX427" s="50"/>
      <c r="TJY427" s="50"/>
      <c r="TJZ427" s="50"/>
      <c r="TKA427" s="50"/>
      <c r="TKB427" s="50"/>
      <c r="TKC427" s="50"/>
      <c r="TKD427" s="50"/>
      <c r="TKE427" s="50"/>
      <c r="TKF427" s="50"/>
      <c r="TKG427" s="50"/>
      <c r="TKH427" s="50"/>
      <c r="TKI427" s="50"/>
      <c r="TKJ427" s="50"/>
      <c r="TKK427" s="50"/>
      <c r="TKL427" s="50"/>
      <c r="TKM427" s="50"/>
      <c r="TKN427" s="50"/>
      <c r="TKO427" s="50"/>
      <c r="TKP427" s="50"/>
      <c r="TKQ427" s="50"/>
      <c r="TKR427" s="50"/>
      <c r="TKT427" s="50"/>
      <c r="TKV427" s="50"/>
      <c r="TKW427" s="50"/>
      <c r="TKX427" s="50"/>
      <c r="TKY427" s="50"/>
      <c r="TKZ427" s="50"/>
      <c r="TLA427" s="50"/>
      <c r="TLB427" s="50"/>
      <c r="TLC427" s="50"/>
      <c r="TLH427" s="50"/>
      <c r="TLI427" s="50"/>
      <c r="TLJ427" s="50"/>
      <c r="TLK427" s="50"/>
      <c r="TLL427" s="50"/>
      <c r="TLM427" s="50"/>
      <c r="TLN427" s="50"/>
      <c r="TLO427" s="50"/>
      <c r="TLP427" s="50"/>
      <c r="TLQ427" s="50"/>
      <c r="TLR427" s="50"/>
      <c r="TLS427" s="50"/>
      <c r="TLT427" s="50"/>
      <c r="TLU427" s="50"/>
      <c r="TLV427" s="50"/>
      <c r="TLW427" s="50"/>
      <c r="TLX427" s="50"/>
      <c r="TLY427" s="50"/>
      <c r="TLZ427" s="50"/>
      <c r="TMA427" s="50"/>
      <c r="TMB427" s="50"/>
      <c r="TMC427" s="50"/>
      <c r="TMD427" s="50"/>
      <c r="TME427" s="50"/>
      <c r="TMF427" s="50"/>
      <c r="TMG427" s="50"/>
      <c r="TMH427" s="50"/>
      <c r="TMI427" s="50"/>
      <c r="TMJ427" s="50"/>
      <c r="TMK427" s="50"/>
      <c r="TML427" s="50"/>
      <c r="TMM427" s="50"/>
      <c r="TMN427" s="50"/>
      <c r="TMO427" s="50"/>
      <c r="TMP427" s="50"/>
      <c r="TMQ427" s="50"/>
      <c r="TMR427" s="50"/>
      <c r="TMS427" s="50"/>
      <c r="TMT427" s="50"/>
      <c r="TMU427" s="50"/>
      <c r="TMV427" s="50"/>
      <c r="TMW427" s="50"/>
      <c r="TMX427" s="50"/>
      <c r="TMY427" s="50"/>
      <c r="TMZ427" s="50"/>
      <c r="TNA427" s="50"/>
      <c r="TNB427" s="50"/>
      <c r="TNC427" s="50"/>
      <c r="TND427" s="50"/>
      <c r="TNE427" s="50"/>
      <c r="TNF427" s="50"/>
      <c r="TNG427" s="50"/>
      <c r="TNH427" s="50"/>
      <c r="TNI427" s="50"/>
      <c r="TNJ427" s="50"/>
      <c r="TNK427" s="50"/>
      <c r="TNL427" s="50"/>
      <c r="TNM427" s="50"/>
      <c r="TNN427" s="50"/>
      <c r="TNO427" s="50"/>
      <c r="TNP427" s="50"/>
      <c r="TNQ427" s="50"/>
      <c r="TNR427" s="50"/>
      <c r="TNS427" s="50"/>
      <c r="TNT427" s="50"/>
      <c r="TNU427" s="50"/>
      <c r="TNV427" s="50"/>
      <c r="TNW427" s="50"/>
      <c r="TNX427" s="50"/>
      <c r="TNY427" s="50"/>
      <c r="TNZ427" s="50"/>
      <c r="TOA427" s="50"/>
      <c r="TOB427" s="50"/>
      <c r="TOC427" s="50"/>
      <c r="TOD427" s="50"/>
      <c r="TOE427" s="50"/>
      <c r="TOF427" s="50"/>
      <c r="TOG427" s="50"/>
      <c r="TOH427" s="50"/>
      <c r="TOI427" s="50"/>
      <c r="TOJ427" s="50"/>
      <c r="TOK427" s="50"/>
      <c r="TOL427" s="50"/>
      <c r="TOM427" s="50"/>
      <c r="TON427" s="50"/>
      <c r="TOO427" s="50"/>
      <c r="TOP427" s="50"/>
      <c r="TOQ427" s="50"/>
      <c r="TOR427" s="50"/>
      <c r="TOS427" s="50"/>
      <c r="TOT427" s="50"/>
      <c r="TOU427" s="50"/>
      <c r="TOV427" s="50"/>
      <c r="TOW427" s="50"/>
      <c r="TOX427" s="50"/>
      <c r="TOY427" s="50"/>
      <c r="TOZ427" s="50"/>
      <c r="TPA427" s="50"/>
      <c r="TPB427" s="50"/>
      <c r="TPC427" s="50"/>
      <c r="TPD427" s="50"/>
      <c r="TPE427" s="50"/>
      <c r="TPF427" s="50"/>
      <c r="TPG427" s="50"/>
      <c r="TPH427" s="50"/>
      <c r="TPI427" s="50"/>
      <c r="TPJ427" s="50"/>
      <c r="TPK427" s="50"/>
      <c r="TPL427" s="50"/>
      <c r="TPM427" s="50"/>
      <c r="TPN427" s="50"/>
      <c r="TPO427" s="50"/>
      <c r="TPP427" s="50"/>
      <c r="TPQ427" s="50"/>
      <c r="TPR427" s="50"/>
      <c r="TPS427" s="50"/>
      <c r="TPT427" s="50"/>
      <c r="TPU427" s="50"/>
      <c r="TPV427" s="50"/>
      <c r="TPW427" s="50"/>
      <c r="TPX427" s="50"/>
      <c r="TPY427" s="50"/>
      <c r="TPZ427" s="50"/>
      <c r="TQA427" s="50"/>
      <c r="TQB427" s="50"/>
      <c r="TQC427" s="50"/>
      <c r="TQD427" s="50"/>
      <c r="TQE427" s="50"/>
      <c r="TQF427" s="50"/>
      <c r="TQG427" s="50"/>
      <c r="TQH427" s="50"/>
      <c r="TQI427" s="50"/>
      <c r="TQJ427" s="50"/>
      <c r="TQK427" s="50"/>
      <c r="TQL427" s="50"/>
      <c r="TQM427" s="50"/>
      <c r="TQN427" s="50"/>
      <c r="TQO427" s="50"/>
      <c r="TQP427" s="50"/>
      <c r="TQQ427" s="50"/>
      <c r="TQR427" s="50"/>
      <c r="TQS427" s="50"/>
      <c r="TQT427" s="50"/>
      <c r="TQU427" s="50"/>
      <c r="TQV427" s="50"/>
      <c r="TQW427" s="50"/>
      <c r="TQX427" s="50"/>
      <c r="TQY427" s="50"/>
      <c r="TQZ427" s="50"/>
      <c r="TRA427" s="50"/>
      <c r="TRB427" s="50"/>
      <c r="TRC427" s="50"/>
      <c r="TRD427" s="50"/>
      <c r="TRE427" s="50"/>
      <c r="TRF427" s="50"/>
      <c r="TRG427" s="50"/>
      <c r="TRH427" s="50"/>
      <c r="TRI427" s="50"/>
      <c r="TRJ427" s="50"/>
      <c r="TRK427" s="50"/>
      <c r="TRL427" s="50"/>
      <c r="TRM427" s="50"/>
      <c r="TRN427" s="50"/>
      <c r="TRO427" s="50"/>
      <c r="TRP427" s="50"/>
      <c r="TRQ427" s="50"/>
      <c r="TRR427" s="50"/>
      <c r="TRS427" s="50"/>
      <c r="TRT427" s="50"/>
      <c r="TRU427" s="50"/>
      <c r="TRV427" s="50"/>
      <c r="TRW427" s="50"/>
      <c r="TRX427" s="50"/>
      <c r="TRY427" s="50"/>
      <c r="TRZ427" s="50"/>
      <c r="TSA427" s="50"/>
      <c r="TSB427" s="50"/>
      <c r="TSC427" s="50"/>
      <c r="TSD427" s="50"/>
      <c r="TSE427" s="50"/>
      <c r="TSF427" s="50"/>
      <c r="TSG427" s="50"/>
      <c r="TSH427" s="50"/>
      <c r="TSI427" s="50"/>
      <c r="TSJ427" s="50"/>
      <c r="TSK427" s="50"/>
      <c r="TSL427" s="50"/>
      <c r="TSM427" s="50"/>
      <c r="TSN427" s="50"/>
      <c r="TSO427" s="50"/>
      <c r="TSP427" s="50"/>
      <c r="TSQ427" s="50"/>
      <c r="TSR427" s="50"/>
      <c r="TSS427" s="50"/>
      <c r="TST427" s="50"/>
      <c r="TSU427" s="50"/>
      <c r="TSV427" s="50"/>
      <c r="TSW427" s="50"/>
      <c r="TSX427" s="50"/>
      <c r="TSY427" s="50"/>
      <c r="TSZ427" s="50"/>
      <c r="TTA427" s="50"/>
      <c r="TTB427" s="50"/>
      <c r="TTC427" s="50"/>
      <c r="TTD427" s="50"/>
      <c r="TTE427" s="50"/>
      <c r="TTF427" s="50"/>
      <c r="TTG427" s="50"/>
      <c r="TTH427" s="50"/>
      <c r="TTI427" s="50"/>
      <c r="TTJ427" s="50"/>
      <c r="TTK427" s="50"/>
      <c r="TTL427" s="50"/>
      <c r="TTM427" s="50"/>
      <c r="TTN427" s="50"/>
      <c r="TTO427" s="50"/>
      <c r="TTP427" s="50"/>
      <c r="TTQ427" s="50"/>
      <c r="TTR427" s="50"/>
      <c r="TTS427" s="50"/>
      <c r="TTT427" s="50"/>
      <c r="TTU427" s="50"/>
      <c r="TTV427" s="50"/>
      <c r="TTW427" s="50"/>
      <c r="TTX427" s="50"/>
      <c r="TTY427" s="50"/>
      <c r="TTZ427" s="50"/>
      <c r="TUA427" s="50"/>
      <c r="TUB427" s="50"/>
      <c r="TUC427" s="50"/>
      <c r="TUD427" s="50"/>
      <c r="TUE427" s="50"/>
      <c r="TUF427" s="50"/>
      <c r="TUG427" s="50"/>
      <c r="TUH427" s="50"/>
      <c r="TUI427" s="50"/>
      <c r="TUJ427" s="50"/>
      <c r="TUK427" s="50"/>
      <c r="TUL427" s="50"/>
      <c r="TUM427" s="50"/>
      <c r="TUN427" s="50"/>
      <c r="TUP427" s="50"/>
      <c r="TUR427" s="50"/>
      <c r="TUS427" s="50"/>
      <c r="TUT427" s="50"/>
      <c r="TUU427" s="50"/>
      <c r="TUV427" s="50"/>
      <c r="TUW427" s="50"/>
      <c r="TUX427" s="50"/>
      <c r="TUY427" s="50"/>
      <c r="TVD427" s="50"/>
      <c r="TVE427" s="50"/>
      <c r="TVF427" s="50"/>
      <c r="TVG427" s="50"/>
      <c r="TVH427" s="50"/>
      <c r="TVI427" s="50"/>
      <c r="TVJ427" s="50"/>
      <c r="TVK427" s="50"/>
      <c r="TVL427" s="50"/>
      <c r="TVM427" s="50"/>
      <c r="TVN427" s="50"/>
      <c r="TVO427" s="50"/>
      <c r="TVP427" s="50"/>
      <c r="TVQ427" s="50"/>
      <c r="TVR427" s="50"/>
      <c r="TVS427" s="50"/>
      <c r="TVT427" s="50"/>
      <c r="TVU427" s="50"/>
      <c r="TVV427" s="50"/>
      <c r="TVW427" s="50"/>
      <c r="TVX427" s="50"/>
      <c r="TVY427" s="50"/>
      <c r="TVZ427" s="50"/>
      <c r="TWA427" s="50"/>
      <c r="TWB427" s="50"/>
      <c r="TWC427" s="50"/>
      <c r="TWD427" s="50"/>
      <c r="TWE427" s="50"/>
      <c r="TWF427" s="50"/>
      <c r="TWG427" s="50"/>
      <c r="TWH427" s="50"/>
      <c r="TWI427" s="50"/>
      <c r="TWJ427" s="50"/>
      <c r="TWK427" s="50"/>
      <c r="TWL427" s="50"/>
      <c r="TWM427" s="50"/>
      <c r="TWN427" s="50"/>
      <c r="TWO427" s="50"/>
      <c r="TWP427" s="50"/>
      <c r="TWQ427" s="50"/>
      <c r="TWR427" s="50"/>
      <c r="TWS427" s="50"/>
      <c r="TWT427" s="50"/>
      <c r="TWU427" s="50"/>
      <c r="TWV427" s="50"/>
      <c r="TWW427" s="50"/>
      <c r="TWX427" s="50"/>
      <c r="TWY427" s="50"/>
      <c r="TWZ427" s="50"/>
      <c r="TXA427" s="50"/>
      <c r="TXB427" s="50"/>
      <c r="TXC427" s="50"/>
      <c r="TXD427" s="50"/>
      <c r="TXE427" s="50"/>
      <c r="TXF427" s="50"/>
      <c r="TXG427" s="50"/>
      <c r="TXH427" s="50"/>
      <c r="TXI427" s="50"/>
      <c r="TXJ427" s="50"/>
      <c r="TXK427" s="50"/>
      <c r="TXL427" s="50"/>
      <c r="TXM427" s="50"/>
      <c r="TXN427" s="50"/>
      <c r="TXO427" s="50"/>
      <c r="TXP427" s="50"/>
      <c r="TXQ427" s="50"/>
      <c r="TXR427" s="50"/>
      <c r="TXS427" s="50"/>
      <c r="TXT427" s="50"/>
      <c r="TXU427" s="50"/>
      <c r="TXV427" s="50"/>
      <c r="TXW427" s="50"/>
      <c r="TXX427" s="50"/>
      <c r="TXY427" s="50"/>
      <c r="TXZ427" s="50"/>
      <c r="TYA427" s="50"/>
      <c r="TYB427" s="50"/>
      <c r="TYC427" s="50"/>
      <c r="TYD427" s="50"/>
      <c r="TYE427" s="50"/>
      <c r="TYF427" s="50"/>
      <c r="TYG427" s="50"/>
      <c r="TYH427" s="50"/>
      <c r="TYI427" s="50"/>
      <c r="TYJ427" s="50"/>
      <c r="TYK427" s="50"/>
      <c r="TYL427" s="50"/>
      <c r="TYM427" s="50"/>
      <c r="TYN427" s="50"/>
      <c r="TYO427" s="50"/>
      <c r="TYP427" s="50"/>
      <c r="TYQ427" s="50"/>
      <c r="TYR427" s="50"/>
      <c r="TYS427" s="50"/>
      <c r="TYT427" s="50"/>
      <c r="TYU427" s="50"/>
      <c r="TYV427" s="50"/>
      <c r="TYW427" s="50"/>
      <c r="TYX427" s="50"/>
      <c r="TYY427" s="50"/>
      <c r="TYZ427" s="50"/>
      <c r="TZA427" s="50"/>
      <c r="TZB427" s="50"/>
      <c r="TZC427" s="50"/>
      <c r="TZD427" s="50"/>
      <c r="TZE427" s="50"/>
      <c r="TZF427" s="50"/>
      <c r="TZG427" s="50"/>
      <c r="TZH427" s="50"/>
      <c r="TZI427" s="50"/>
      <c r="TZJ427" s="50"/>
      <c r="TZK427" s="50"/>
      <c r="TZL427" s="50"/>
      <c r="TZM427" s="50"/>
      <c r="TZN427" s="50"/>
      <c r="TZO427" s="50"/>
      <c r="TZP427" s="50"/>
      <c r="TZQ427" s="50"/>
      <c r="TZR427" s="50"/>
      <c r="TZS427" s="50"/>
      <c r="TZT427" s="50"/>
      <c r="TZU427" s="50"/>
      <c r="TZV427" s="50"/>
      <c r="TZW427" s="50"/>
      <c r="TZX427" s="50"/>
      <c r="TZY427" s="50"/>
      <c r="TZZ427" s="50"/>
      <c r="UAA427" s="50"/>
      <c r="UAB427" s="50"/>
      <c r="UAC427" s="50"/>
      <c r="UAD427" s="50"/>
      <c r="UAE427" s="50"/>
      <c r="UAF427" s="50"/>
      <c r="UAG427" s="50"/>
      <c r="UAH427" s="50"/>
      <c r="UAI427" s="50"/>
      <c r="UAJ427" s="50"/>
      <c r="UAK427" s="50"/>
      <c r="UAL427" s="50"/>
      <c r="UAM427" s="50"/>
      <c r="UAN427" s="50"/>
      <c r="UAO427" s="50"/>
      <c r="UAP427" s="50"/>
      <c r="UAQ427" s="50"/>
      <c r="UAR427" s="50"/>
      <c r="UAS427" s="50"/>
      <c r="UAT427" s="50"/>
      <c r="UAU427" s="50"/>
      <c r="UAV427" s="50"/>
      <c r="UAW427" s="50"/>
      <c r="UAX427" s="50"/>
      <c r="UAY427" s="50"/>
      <c r="UAZ427" s="50"/>
      <c r="UBA427" s="50"/>
      <c r="UBB427" s="50"/>
      <c r="UBC427" s="50"/>
      <c r="UBD427" s="50"/>
      <c r="UBE427" s="50"/>
      <c r="UBF427" s="50"/>
      <c r="UBG427" s="50"/>
      <c r="UBH427" s="50"/>
      <c r="UBI427" s="50"/>
      <c r="UBJ427" s="50"/>
      <c r="UBK427" s="50"/>
      <c r="UBL427" s="50"/>
      <c r="UBM427" s="50"/>
      <c r="UBN427" s="50"/>
      <c r="UBO427" s="50"/>
      <c r="UBP427" s="50"/>
      <c r="UBQ427" s="50"/>
      <c r="UBR427" s="50"/>
      <c r="UBS427" s="50"/>
      <c r="UBT427" s="50"/>
      <c r="UBU427" s="50"/>
      <c r="UBV427" s="50"/>
      <c r="UBW427" s="50"/>
      <c r="UBX427" s="50"/>
      <c r="UBY427" s="50"/>
      <c r="UBZ427" s="50"/>
      <c r="UCA427" s="50"/>
      <c r="UCB427" s="50"/>
      <c r="UCC427" s="50"/>
      <c r="UCD427" s="50"/>
      <c r="UCE427" s="50"/>
      <c r="UCF427" s="50"/>
      <c r="UCG427" s="50"/>
      <c r="UCH427" s="50"/>
      <c r="UCI427" s="50"/>
      <c r="UCJ427" s="50"/>
      <c r="UCK427" s="50"/>
      <c r="UCL427" s="50"/>
      <c r="UCM427" s="50"/>
      <c r="UCN427" s="50"/>
      <c r="UCO427" s="50"/>
      <c r="UCP427" s="50"/>
      <c r="UCQ427" s="50"/>
      <c r="UCR427" s="50"/>
      <c r="UCS427" s="50"/>
      <c r="UCT427" s="50"/>
      <c r="UCU427" s="50"/>
      <c r="UCV427" s="50"/>
      <c r="UCW427" s="50"/>
      <c r="UCX427" s="50"/>
      <c r="UCY427" s="50"/>
      <c r="UCZ427" s="50"/>
      <c r="UDA427" s="50"/>
      <c r="UDB427" s="50"/>
      <c r="UDC427" s="50"/>
      <c r="UDD427" s="50"/>
      <c r="UDE427" s="50"/>
      <c r="UDF427" s="50"/>
      <c r="UDG427" s="50"/>
      <c r="UDH427" s="50"/>
      <c r="UDI427" s="50"/>
      <c r="UDJ427" s="50"/>
      <c r="UDK427" s="50"/>
      <c r="UDL427" s="50"/>
      <c r="UDM427" s="50"/>
      <c r="UDN427" s="50"/>
      <c r="UDO427" s="50"/>
      <c r="UDP427" s="50"/>
      <c r="UDQ427" s="50"/>
      <c r="UDR427" s="50"/>
      <c r="UDS427" s="50"/>
      <c r="UDT427" s="50"/>
      <c r="UDU427" s="50"/>
      <c r="UDV427" s="50"/>
      <c r="UDW427" s="50"/>
      <c r="UDX427" s="50"/>
      <c r="UDY427" s="50"/>
      <c r="UDZ427" s="50"/>
      <c r="UEA427" s="50"/>
      <c r="UEB427" s="50"/>
      <c r="UEC427" s="50"/>
      <c r="UED427" s="50"/>
      <c r="UEE427" s="50"/>
      <c r="UEF427" s="50"/>
      <c r="UEG427" s="50"/>
      <c r="UEH427" s="50"/>
      <c r="UEI427" s="50"/>
      <c r="UEJ427" s="50"/>
      <c r="UEL427" s="50"/>
      <c r="UEN427" s="50"/>
      <c r="UEO427" s="50"/>
      <c r="UEP427" s="50"/>
      <c r="UEQ427" s="50"/>
      <c r="UER427" s="50"/>
      <c r="UES427" s="50"/>
      <c r="UET427" s="50"/>
      <c r="UEU427" s="50"/>
      <c r="UEZ427" s="50"/>
      <c r="UFA427" s="50"/>
      <c r="UFB427" s="50"/>
      <c r="UFC427" s="50"/>
      <c r="UFD427" s="50"/>
      <c r="UFE427" s="50"/>
      <c r="UFF427" s="50"/>
      <c r="UFG427" s="50"/>
      <c r="UFH427" s="50"/>
      <c r="UFI427" s="50"/>
      <c r="UFJ427" s="50"/>
      <c r="UFK427" s="50"/>
      <c r="UFL427" s="50"/>
      <c r="UFM427" s="50"/>
      <c r="UFN427" s="50"/>
      <c r="UFO427" s="50"/>
      <c r="UFP427" s="50"/>
      <c r="UFQ427" s="50"/>
      <c r="UFR427" s="50"/>
      <c r="UFS427" s="50"/>
      <c r="UFT427" s="50"/>
      <c r="UFU427" s="50"/>
      <c r="UFV427" s="50"/>
      <c r="UFW427" s="50"/>
      <c r="UFX427" s="50"/>
      <c r="UFY427" s="50"/>
      <c r="UFZ427" s="50"/>
      <c r="UGA427" s="50"/>
      <c r="UGB427" s="50"/>
      <c r="UGC427" s="50"/>
      <c r="UGD427" s="50"/>
      <c r="UGE427" s="50"/>
      <c r="UGF427" s="50"/>
      <c r="UGG427" s="50"/>
      <c r="UGH427" s="50"/>
      <c r="UGI427" s="50"/>
      <c r="UGJ427" s="50"/>
      <c r="UGK427" s="50"/>
      <c r="UGL427" s="50"/>
      <c r="UGM427" s="50"/>
      <c r="UGN427" s="50"/>
      <c r="UGO427" s="50"/>
      <c r="UGP427" s="50"/>
      <c r="UGQ427" s="50"/>
      <c r="UGR427" s="50"/>
      <c r="UGS427" s="50"/>
      <c r="UGT427" s="50"/>
      <c r="UGU427" s="50"/>
      <c r="UGV427" s="50"/>
      <c r="UGW427" s="50"/>
      <c r="UGX427" s="50"/>
      <c r="UGY427" s="50"/>
      <c r="UGZ427" s="50"/>
      <c r="UHA427" s="50"/>
      <c r="UHB427" s="50"/>
      <c r="UHC427" s="50"/>
      <c r="UHD427" s="50"/>
      <c r="UHE427" s="50"/>
      <c r="UHF427" s="50"/>
      <c r="UHG427" s="50"/>
      <c r="UHH427" s="50"/>
      <c r="UHI427" s="50"/>
      <c r="UHJ427" s="50"/>
      <c r="UHK427" s="50"/>
      <c r="UHL427" s="50"/>
      <c r="UHM427" s="50"/>
      <c r="UHN427" s="50"/>
      <c r="UHO427" s="50"/>
      <c r="UHP427" s="50"/>
      <c r="UHQ427" s="50"/>
      <c r="UHR427" s="50"/>
      <c r="UHS427" s="50"/>
      <c r="UHT427" s="50"/>
      <c r="UHU427" s="50"/>
      <c r="UHV427" s="50"/>
      <c r="UHW427" s="50"/>
      <c r="UHX427" s="50"/>
      <c r="UHY427" s="50"/>
      <c r="UHZ427" s="50"/>
      <c r="UIA427" s="50"/>
      <c r="UIB427" s="50"/>
      <c r="UIC427" s="50"/>
      <c r="UID427" s="50"/>
      <c r="UIE427" s="50"/>
      <c r="UIF427" s="50"/>
      <c r="UIG427" s="50"/>
      <c r="UIH427" s="50"/>
      <c r="UII427" s="50"/>
      <c r="UIJ427" s="50"/>
      <c r="UIK427" s="50"/>
      <c r="UIL427" s="50"/>
      <c r="UIM427" s="50"/>
      <c r="UIN427" s="50"/>
      <c r="UIO427" s="50"/>
      <c r="UIP427" s="50"/>
      <c r="UIQ427" s="50"/>
      <c r="UIR427" s="50"/>
      <c r="UIS427" s="50"/>
      <c r="UIT427" s="50"/>
      <c r="UIU427" s="50"/>
      <c r="UIV427" s="50"/>
      <c r="UIW427" s="50"/>
      <c r="UIX427" s="50"/>
      <c r="UIY427" s="50"/>
      <c r="UIZ427" s="50"/>
      <c r="UJA427" s="50"/>
      <c r="UJB427" s="50"/>
      <c r="UJC427" s="50"/>
      <c r="UJD427" s="50"/>
      <c r="UJE427" s="50"/>
      <c r="UJF427" s="50"/>
      <c r="UJG427" s="50"/>
      <c r="UJH427" s="50"/>
      <c r="UJI427" s="50"/>
      <c r="UJJ427" s="50"/>
      <c r="UJK427" s="50"/>
      <c r="UJL427" s="50"/>
      <c r="UJM427" s="50"/>
      <c r="UJN427" s="50"/>
      <c r="UJO427" s="50"/>
      <c r="UJP427" s="50"/>
      <c r="UJQ427" s="50"/>
      <c r="UJR427" s="50"/>
      <c r="UJS427" s="50"/>
      <c r="UJT427" s="50"/>
      <c r="UJU427" s="50"/>
      <c r="UJV427" s="50"/>
      <c r="UJW427" s="50"/>
      <c r="UJX427" s="50"/>
      <c r="UJY427" s="50"/>
      <c r="UJZ427" s="50"/>
      <c r="UKA427" s="50"/>
      <c r="UKB427" s="50"/>
      <c r="UKC427" s="50"/>
      <c r="UKD427" s="50"/>
      <c r="UKE427" s="50"/>
      <c r="UKF427" s="50"/>
      <c r="UKG427" s="50"/>
      <c r="UKH427" s="50"/>
      <c r="UKI427" s="50"/>
      <c r="UKJ427" s="50"/>
      <c r="UKK427" s="50"/>
      <c r="UKL427" s="50"/>
      <c r="UKM427" s="50"/>
      <c r="UKN427" s="50"/>
      <c r="UKO427" s="50"/>
      <c r="UKP427" s="50"/>
      <c r="UKQ427" s="50"/>
      <c r="UKR427" s="50"/>
      <c r="UKS427" s="50"/>
      <c r="UKT427" s="50"/>
      <c r="UKU427" s="50"/>
      <c r="UKV427" s="50"/>
      <c r="UKW427" s="50"/>
      <c r="UKX427" s="50"/>
      <c r="UKY427" s="50"/>
      <c r="UKZ427" s="50"/>
      <c r="ULA427" s="50"/>
      <c r="ULB427" s="50"/>
      <c r="ULC427" s="50"/>
      <c r="ULD427" s="50"/>
      <c r="ULE427" s="50"/>
      <c r="ULF427" s="50"/>
      <c r="ULG427" s="50"/>
      <c r="ULH427" s="50"/>
      <c r="ULI427" s="50"/>
      <c r="ULJ427" s="50"/>
      <c r="ULK427" s="50"/>
      <c r="ULL427" s="50"/>
      <c r="ULM427" s="50"/>
      <c r="ULN427" s="50"/>
      <c r="ULO427" s="50"/>
      <c r="ULP427" s="50"/>
      <c r="ULQ427" s="50"/>
      <c r="ULR427" s="50"/>
      <c r="ULS427" s="50"/>
      <c r="ULT427" s="50"/>
      <c r="ULU427" s="50"/>
      <c r="ULV427" s="50"/>
      <c r="ULW427" s="50"/>
      <c r="ULX427" s="50"/>
      <c r="ULY427" s="50"/>
      <c r="ULZ427" s="50"/>
      <c r="UMA427" s="50"/>
      <c r="UMB427" s="50"/>
      <c r="UMC427" s="50"/>
      <c r="UMD427" s="50"/>
      <c r="UME427" s="50"/>
      <c r="UMF427" s="50"/>
      <c r="UMG427" s="50"/>
      <c r="UMH427" s="50"/>
      <c r="UMI427" s="50"/>
      <c r="UMJ427" s="50"/>
      <c r="UMK427" s="50"/>
      <c r="UML427" s="50"/>
      <c r="UMM427" s="50"/>
      <c r="UMN427" s="50"/>
      <c r="UMO427" s="50"/>
      <c r="UMP427" s="50"/>
      <c r="UMQ427" s="50"/>
      <c r="UMR427" s="50"/>
      <c r="UMS427" s="50"/>
      <c r="UMT427" s="50"/>
      <c r="UMU427" s="50"/>
      <c r="UMV427" s="50"/>
      <c r="UMW427" s="50"/>
      <c r="UMX427" s="50"/>
      <c r="UMY427" s="50"/>
      <c r="UMZ427" s="50"/>
      <c r="UNA427" s="50"/>
      <c r="UNB427" s="50"/>
      <c r="UNC427" s="50"/>
      <c r="UND427" s="50"/>
      <c r="UNE427" s="50"/>
      <c r="UNF427" s="50"/>
      <c r="UNG427" s="50"/>
      <c r="UNH427" s="50"/>
      <c r="UNI427" s="50"/>
      <c r="UNJ427" s="50"/>
      <c r="UNK427" s="50"/>
      <c r="UNL427" s="50"/>
      <c r="UNM427" s="50"/>
      <c r="UNN427" s="50"/>
      <c r="UNO427" s="50"/>
      <c r="UNP427" s="50"/>
      <c r="UNQ427" s="50"/>
      <c r="UNR427" s="50"/>
      <c r="UNS427" s="50"/>
      <c r="UNT427" s="50"/>
      <c r="UNU427" s="50"/>
      <c r="UNV427" s="50"/>
      <c r="UNW427" s="50"/>
      <c r="UNX427" s="50"/>
      <c r="UNY427" s="50"/>
      <c r="UNZ427" s="50"/>
      <c r="UOA427" s="50"/>
      <c r="UOB427" s="50"/>
      <c r="UOC427" s="50"/>
      <c r="UOD427" s="50"/>
      <c r="UOE427" s="50"/>
      <c r="UOF427" s="50"/>
      <c r="UOH427" s="50"/>
      <c r="UOJ427" s="50"/>
      <c r="UOK427" s="50"/>
      <c r="UOL427" s="50"/>
      <c r="UOM427" s="50"/>
      <c r="UON427" s="50"/>
      <c r="UOO427" s="50"/>
      <c r="UOP427" s="50"/>
      <c r="UOQ427" s="50"/>
      <c r="UOV427" s="50"/>
      <c r="UOW427" s="50"/>
      <c r="UOX427" s="50"/>
      <c r="UOY427" s="50"/>
      <c r="UOZ427" s="50"/>
      <c r="UPA427" s="50"/>
      <c r="UPB427" s="50"/>
      <c r="UPC427" s="50"/>
      <c r="UPD427" s="50"/>
      <c r="UPE427" s="50"/>
      <c r="UPF427" s="50"/>
      <c r="UPG427" s="50"/>
      <c r="UPH427" s="50"/>
      <c r="UPI427" s="50"/>
      <c r="UPJ427" s="50"/>
      <c r="UPK427" s="50"/>
      <c r="UPL427" s="50"/>
      <c r="UPM427" s="50"/>
      <c r="UPN427" s="50"/>
      <c r="UPO427" s="50"/>
      <c r="UPP427" s="50"/>
      <c r="UPQ427" s="50"/>
      <c r="UPR427" s="50"/>
      <c r="UPS427" s="50"/>
      <c r="UPT427" s="50"/>
      <c r="UPU427" s="50"/>
      <c r="UPV427" s="50"/>
      <c r="UPW427" s="50"/>
      <c r="UPX427" s="50"/>
      <c r="UPY427" s="50"/>
      <c r="UPZ427" s="50"/>
      <c r="UQA427" s="50"/>
      <c r="UQB427" s="50"/>
      <c r="UQC427" s="50"/>
      <c r="UQD427" s="50"/>
      <c r="UQE427" s="50"/>
      <c r="UQF427" s="50"/>
      <c r="UQG427" s="50"/>
      <c r="UQH427" s="50"/>
      <c r="UQI427" s="50"/>
      <c r="UQJ427" s="50"/>
      <c r="UQK427" s="50"/>
      <c r="UQL427" s="50"/>
      <c r="UQM427" s="50"/>
      <c r="UQN427" s="50"/>
      <c r="UQO427" s="50"/>
      <c r="UQP427" s="50"/>
      <c r="UQQ427" s="50"/>
      <c r="UQR427" s="50"/>
      <c r="UQS427" s="50"/>
      <c r="UQT427" s="50"/>
      <c r="UQU427" s="50"/>
      <c r="UQV427" s="50"/>
      <c r="UQW427" s="50"/>
      <c r="UQX427" s="50"/>
      <c r="UQY427" s="50"/>
      <c r="UQZ427" s="50"/>
      <c r="URA427" s="50"/>
      <c r="URB427" s="50"/>
      <c r="URC427" s="50"/>
      <c r="URD427" s="50"/>
      <c r="URE427" s="50"/>
      <c r="URF427" s="50"/>
      <c r="URG427" s="50"/>
      <c r="URH427" s="50"/>
      <c r="URI427" s="50"/>
      <c r="URJ427" s="50"/>
      <c r="URK427" s="50"/>
      <c r="URL427" s="50"/>
      <c r="URM427" s="50"/>
      <c r="URN427" s="50"/>
      <c r="URO427" s="50"/>
      <c r="URP427" s="50"/>
      <c r="URQ427" s="50"/>
      <c r="URR427" s="50"/>
      <c r="URS427" s="50"/>
      <c r="URT427" s="50"/>
      <c r="URU427" s="50"/>
      <c r="URV427" s="50"/>
      <c r="URW427" s="50"/>
      <c r="URX427" s="50"/>
      <c r="URY427" s="50"/>
      <c r="URZ427" s="50"/>
      <c r="USA427" s="50"/>
      <c r="USB427" s="50"/>
      <c r="USC427" s="50"/>
      <c r="USD427" s="50"/>
      <c r="USE427" s="50"/>
      <c r="USF427" s="50"/>
      <c r="USG427" s="50"/>
      <c r="USH427" s="50"/>
      <c r="USI427" s="50"/>
      <c r="USJ427" s="50"/>
      <c r="USK427" s="50"/>
      <c r="USL427" s="50"/>
      <c r="USM427" s="50"/>
      <c r="USN427" s="50"/>
      <c r="USO427" s="50"/>
      <c r="USP427" s="50"/>
      <c r="USQ427" s="50"/>
      <c r="USR427" s="50"/>
      <c r="USS427" s="50"/>
      <c r="UST427" s="50"/>
      <c r="USU427" s="50"/>
      <c r="USV427" s="50"/>
      <c r="USW427" s="50"/>
      <c r="USX427" s="50"/>
      <c r="USY427" s="50"/>
      <c r="USZ427" s="50"/>
      <c r="UTA427" s="50"/>
      <c r="UTB427" s="50"/>
      <c r="UTC427" s="50"/>
      <c r="UTD427" s="50"/>
      <c r="UTE427" s="50"/>
      <c r="UTF427" s="50"/>
      <c r="UTG427" s="50"/>
      <c r="UTH427" s="50"/>
      <c r="UTI427" s="50"/>
      <c r="UTJ427" s="50"/>
      <c r="UTK427" s="50"/>
      <c r="UTL427" s="50"/>
      <c r="UTM427" s="50"/>
      <c r="UTN427" s="50"/>
      <c r="UTO427" s="50"/>
      <c r="UTP427" s="50"/>
      <c r="UTQ427" s="50"/>
      <c r="UTR427" s="50"/>
      <c r="UTS427" s="50"/>
      <c r="UTT427" s="50"/>
      <c r="UTU427" s="50"/>
      <c r="UTV427" s="50"/>
      <c r="UTW427" s="50"/>
      <c r="UTX427" s="50"/>
      <c r="UTY427" s="50"/>
      <c r="UTZ427" s="50"/>
      <c r="UUA427" s="50"/>
      <c r="UUB427" s="50"/>
      <c r="UUC427" s="50"/>
      <c r="UUD427" s="50"/>
      <c r="UUE427" s="50"/>
      <c r="UUF427" s="50"/>
      <c r="UUG427" s="50"/>
      <c r="UUH427" s="50"/>
      <c r="UUI427" s="50"/>
      <c r="UUJ427" s="50"/>
      <c r="UUK427" s="50"/>
      <c r="UUL427" s="50"/>
      <c r="UUM427" s="50"/>
      <c r="UUN427" s="50"/>
      <c r="UUO427" s="50"/>
      <c r="UUP427" s="50"/>
      <c r="UUQ427" s="50"/>
      <c r="UUR427" s="50"/>
      <c r="UUS427" s="50"/>
      <c r="UUT427" s="50"/>
      <c r="UUU427" s="50"/>
      <c r="UUV427" s="50"/>
      <c r="UUW427" s="50"/>
      <c r="UUX427" s="50"/>
      <c r="UUY427" s="50"/>
      <c r="UUZ427" s="50"/>
      <c r="UVA427" s="50"/>
      <c r="UVB427" s="50"/>
      <c r="UVC427" s="50"/>
      <c r="UVD427" s="50"/>
      <c r="UVE427" s="50"/>
      <c r="UVF427" s="50"/>
      <c r="UVG427" s="50"/>
      <c r="UVH427" s="50"/>
      <c r="UVI427" s="50"/>
      <c r="UVJ427" s="50"/>
      <c r="UVK427" s="50"/>
      <c r="UVL427" s="50"/>
      <c r="UVM427" s="50"/>
      <c r="UVN427" s="50"/>
      <c r="UVO427" s="50"/>
      <c r="UVP427" s="50"/>
      <c r="UVQ427" s="50"/>
      <c r="UVR427" s="50"/>
      <c r="UVS427" s="50"/>
      <c r="UVT427" s="50"/>
      <c r="UVU427" s="50"/>
      <c r="UVV427" s="50"/>
      <c r="UVW427" s="50"/>
      <c r="UVX427" s="50"/>
      <c r="UVY427" s="50"/>
      <c r="UVZ427" s="50"/>
      <c r="UWA427" s="50"/>
      <c r="UWB427" s="50"/>
      <c r="UWC427" s="50"/>
      <c r="UWD427" s="50"/>
      <c r="UWE427" s="50"/>
      <c r="UWF427" s="50"/>
      <c r="UWG427" s="50"/>
      <c r="UWH427" s="50"/>
      <c r="UWI427" s="50"/>
      <c r="UWJ427" s="50"/>
      <c r="UWK427" s="50"/>
      <c r="UWL427" s="50"/>
      <c r="UWM427" s="50"/>
      <c r="UWN427" s="50"/>
      <c r="UWO427" s="50"/>
      <c r="UWP427" s="50"/>
      <c r="UWQ427" s="50"/>
      <c r="UWR427" s="50"/>
      <c r="UWS427" s="50"/>
      <c r="UWT427" s="50"/>
      <c r="UWU427" s="50"/>
      <c r="UWV427" s="50"/>
      <c r="UWW427" s="50"/>
      <c r="UWX427" s="50"/>
      <c r="UWY427" s="50"/>
      <c r="UWZ427" s="50"/>
      <c r="UXA427" s="50"/>
      <c r="UXB427" s="50"/>
      <c r="UXC427" s="50"/>
      <c r="UXD427" s="50"/>
      <c r="UXE427" s="50"/>
      <c r="UXF427" s="50"/>
      <c r="UXG427" s="50"/>
      <c r="UXH427" s="50"/>
      <c r="UXI427" s="50"/>
      <c r="UXJ427" s="50"/>
      <c r="UXK427" s="50"/>
      <c r="UXL427" s="50"/>
      <c r="UXM427" s="50"/>
      <c r="UXN427" s="50"/>
      <c r="UXO427" s="50"/>
      <c r="UXP427" s="50"/>
      <c r="UXQ427" s="50"/>
      <c r="UXR427" s="50"/>
      <c r="UXS427" s="50"/>
      <c r="UXT427" s="50"/>
      <c r="UXU427" s="50"/>
      <c r="UXV427" s="50"/>
      <c r="UXW427" s="50"/>
      <c r="UXX427" s="50"/>
      <c r="UXY427" s="50"/>
      <c r="UXZ427" s="50"/>
      <c r="UYA427" s="50"/>
      <c r="UYB427" s="50"/>
      <c r="UYD427" s="50"/>
      <c r="UYF427" s="50"/>
      <c r="UYG427" s="50"/>
      <c r="UYH427" s="50"/>
      <c r="UYI427" s="50"/>
      <c r="UYJ427" s="50"/>
      <c r="UYK427" s="50"/>
      <c r="UYL427" s="50"/>
      <c r="UYM427" s="50"/>
      <c r="UYR427" s="50"/>
      <c r="UYS427" s="50"/>
      <c r="UYT427" s="50"/>
      <c r="UYU427" s="50"/>
      <c r="UYV427" s="50"/>
      <c r="UYW427" s="50"/>
      <c r="UYX427" s="50"/>
      <c r="UYY427" s="50"/>
      <c r="UYZ427" s="50"/>
      <c r="UZA427" s="50"/>
      <c r="UZB427" s="50"/>
      <c r="UZC427" s="50"/>
      <c r="UZD427" s="50"/>
      <c r="UZE427" s="50"/>
      <c r="UZF427" s="50"/>
      <c r="UZG427" s="50"/>
      <c r="UZH427" s="50"/>
      <c r="UZI427" s="50"/>
      <c r="UZJ427" s="50"/>
      <c r="UZK427" s="50"/>
      <c r="UZL427" s="50"/>
      <c r="UZM427" s="50"/>
      <c r="UZN427" s="50"/>
      <c r="UZO427" s="50"/>
      <c r="UZP427" s="50"/>
      <c r="UZQ427" s="50"/>
      <c r="UZR427" s="50"/>
      <c r="UZS427" s="50"/>
      <c r="UZT427" s="50"/>
      <c r="UZU427" s="50"/>
      <c r="UZV427" s="50"/>
      <c r="UZW427" s="50"/>
      <c r="UZX427" s="50"/>
      <c r="UZY427" s="50"/>
      <c r="UZZ427" s="50"/>
      <c r="VAA427" s="50"/>
      <c r="VAB427" s="50"/>
      <c r="VAC427" s="50"/>
      <c r="VAD427" s="50"/>
      <c r="VAE427" s="50"/>
      <c r="VAF427" s="50"/>
      <c r="VAG427" s="50"/>
      <c r="VAH427" s="50"/>
      <c r="VAI427" s="50"/>
      <c r="VAJ427" s="50"/>
      <c r="VAK427" s="50"/>
      <c r="VAL427" s="50"/>
      <c r="VAM427" s="50"/>
      <c r="VAN427" s="50"/>
      <c r="VAO427" s="50"/>
      <c r="VAP427" s="50"/>
      <c r="VAQ427" s="50"/>
      <c r="VAR427" s="50"/>
      <c r="VAS427" s="50"/>
      <c r="VAT427" s="50"/>
      <c r="VAU427" s="50"/>
      <c r="VAV427" s="50"/>
      <c r="VAW427" s="50"/>
      <c r="VAX427" s="50"/>
      <c r="VAY427" s="50"/>
      <c r="VAZ427" s="50"/>
      <c r="VBA427" s="50"/>
      <c r="VBB427" s="50"/>
      <c r="VBC427" s="50"/>
      <c r="VBD427" s="50"/>
      <c r="VBE427" s="50"/>
      <c r="VBF427" s="50"/>
      <c r="VBG427" s="50"/>
      <c r="VBH427" s="50"/>
      <c r="VBI427" s="50"/>
      <c r="VBJ427" s="50"/>
      <c r="VBK427" s="50"/>
      <c r="VBL427" s="50"/>
      <c r="VBM427" s="50"/>
      <c r="VBN427" s="50"/>
      <c r="VBO427" s="50"/>
      <c r="VBP427" s="50"/>
      <c r="VBQ427" s="50"/>
      <c r="VBR427" s="50"/>
      <c r="VBS427" s="50"/>
      <c r="VBT427" s="50"/>
      <c r="VBU427" s="50"/>
      <c r="VBV427" s="50"/>
      <c r="VBW427" s="50"/>
      <c r="VBX427" s="50"/>
      <c r="VBY427" s="50"/>
      <c r="VBZ427" s="50"/>
      <c r="VCA427" s="50"/>
      <c r="VCB427" s="50"/>
      <c r="VCC427" s="50"/>
      <c r="VCD427" s="50"/>
      <c r="VCE427" s="50"/>
      <c r="VCF427" s="50"/>
      <c r="VCG427" s="50"/>
      <c r="VCH427" s="50"/>
      <c r="VCI427" s="50"/>
      <c r="VCJ427" s="50"/>
      <c r="VCK427" s="50"/>
      <c r="VCL427" s="50"/>
      <c r="VCM427" s="50"/>
      <c r="VCN427" s="50"/>
      <c r="VCO427" s="50"/>
      <c r="VCP427" s="50"/>
      <c r="VCQ427" s="50"/>
      <c r="VCR427" s="50"/>
      <c r="VCS427" s="50"/>
      <c r="VCT427" s="50"/>
      <c r="VCU427" s="50"/>
      <c r="VCV427" s="50"/>
      <c r="VCW427" s="50"/>
      <c r="VCX427" s="50"/>
      <c r="VCY427" s="50"/>
      <c r="VCZ427" s="50"/>
      <c r="VDA427" s="50"/>
      <c r="VDB427" s="50"/>
      <c r="VDC427" s="50"/>
      <c r="VDD427" s="50"/>
      <c r="VDE427" s="50"/>
      <c r="VDF427" s="50"/>
      <c r="VDG427" s="50"/>
      <c r="VDH427" s="50"/>
      <c r="VDI427" s="50"/>
      <c r="VDJ427" s="50"/>
      <c r="VDK427" s="50"/>
      <c r="VDL427" s="50"/>
      <c r="VDM427" s="50"/>
      <c r="VDN427" s="50"/>
      <c r="VDO427" s="50"/>
      <c r="VDP427" s="50"/>
      <c r="VDQ427" s="50"/>
      <c r="VDR427" s="50"/>
      <c r="VDS427" s="50"/>
      <c r="VDT427" s="50"/>
      <c r="VDU427" s="50"/>
      <c r="VDV427" s="50"/>
      <c r="VDW427" s="50"/>
      <c r="VDX427" s="50"/>
      <c r="VDY427" s="50"/>
      <c r="VDZ427" s="50"/>
      <c r="VEA427" s="50"/>
      <c r="VEB427" s="50"/>
      <c r="VEC427" s="50"/>
      <c r="VED427" s="50"/>
      <c r="VEE427" s="50"/>
      <c r="VEF427" s="50"/>
      <c r="VEG427" s="50"/>
      <c r="VEH427" s="50"/>
      <c r="VEI427" s="50"/>
      <c r="VEJ427" s="50"/>
      <c r="VEK427" s="50"/>
      <c r="VEL427" s="50"/>
      <c r="VEM427" s="50"/>
      <c r="VEN427" s="50"/>
      <c r="VEO427" s="50"/>
      <c r="VEP427" s="50"/>
      <c r="VEQ427" s="50"/>
      <c r="VER427" s="50"/>
      <c r="VES427" s="50"/>
      <c r="VET427" s="50"/>
      <c r="VEU427" s="50"/>
      <c r="VEV427" s="50"/>
      <c r="VEW427" s="50"/>
      <c r="VEX427" s="50"/>
      <c r="VEY427" s="50"/>
      <c r="VEZ427" s="50"/>
      <c r="VFA427" s="50"/>
      <c r="VFB427" s="50"/>
      <c r="VFC427" s="50"/>
      <c r="VFD427" s="50"/>
      <c r="VFE427" s="50"/>
      <c r="VFF427" s="50"/>
      <c r="VFG427" s="50"/>
      <c r="VFH427" s="50"/>
      <c r="VFI427" s="50"/>
      <c r="VFJ427" s="50"/>
      <c r="VFK427" s="50"/>
      <c r="VFL427" s="50"/>
      <c r="VFM427" s="50"/>
      <c r="VFN427" s="50"/>
      <c r="VFO427" s="50"/>
      <c r="VFP427" s="50"/>
      <c r="VFQ427" s="50"/>
      <c r="VFR427" s="50"/>
      <c r="VFS427" s="50"/>
      <c r="VFT427" s="50"/>
      <c r="VFU427" s="50"/>
      <c r="VFV427" s="50"/>
      <c r="VFW427" s="50"/>
      <c r="VFX427" s="50"/>
      <c r="VFY427" s="50"/>
      <c r="VFZ427" s="50"/>
      <c r="VGA427" s="50"/>
      <c r="VGB427" s="50"/>
      <c r="VGC427" s="50"/>
      <c r="VGD427" s="50"/>
      <c r="VGE427" s="50"/>
      <c r="VGF427" s="50"/>
      <c r="VGG427" s="50"/>
      <c r="VGH427" s="50"/>
      <c r="VGI427" s="50"/>
      <c r="VGJ427" s="50"/>
      <c r="VGK427" s="50"/>
      <c r="VGL427" s="50"/>
      <c r="VGM427" s="50"/>
      <c r="VGN427" s="50"/>
      <c r="VGO427" s="50"/>
      <c r="VGP427" s="50"/>
      <c r="VGQ427" s="50"/>
      <c r="VGR427" s="50"/>
      <c r="VGS427" s="50"/>
      <c r="VGT427" s="50"/>
      <c r="VGU427" s="50"/>
      <c r="VGV427" s="50"/>
      <c r="VGW427" s="50"/>
      <c r="VGX427" s="50"/>
      <c r="VGY427" s="50"/>
      <c r="VGZ427" s="50"/>
      <c r="VHA427" s="50"/>
      <c r="VHB427" s="50"/>
      <c r="VHC427" s="50"/>
      <c r="VHD427" s="50"/>
      <c r="VHE427" s="50"/>
      <c r="VHF427" s="50"/>
      <c r="VHG427" s="50"/>
      <c r="VHH427" s="50"/>
      <c r="VHI427" s="50"/>
      <c r="VHJ427" s="50"/>
      <c r="VHK427" s="50"/>
      <c r="VHL427" s="50"/>
      <c r="VHM427" s="50"/>
      <c r="VHN427" s="50"/>
      <c r="VHO427" s="50"/>
      <c r="VHP427" s="50"/>
      <c r="VHQ427" s="50"/>
      <c r="VHR427" s="50"/>
      <c r="VHS427" s="50"/>
      <c r="VHT427" s="50"/>
      <c r="VHU427" s="50"/>
      <c r="VHV427" s="50"/>
      <c r="VHW427" s="50"/>
      <c r="VHX427" s="50"/>
      <c r="VHZ427" s="50"/>
      <c r="VIB427" s="50"/>
      <c r="VIC427" s="50"/>
      <c r="VID427" s="50"/>
      <c r="VIE427" s="50"/>
      <c r="VIF427" s="50"/>
      <c r="VIG427" s="50"/>
      <c r="VIH427" s="50"/>
      <c r="VII427" s="50"/>
      <c r="VIN427" s="50"/>
      <c r="VIO427" s="50"/>
      <c r="VIP427" s="50"/>
      <c r="VIQ427" s="50"/>
      <c r="VIR427" s="50"/>
      <c r="VIS427" s="50"/>
      <c r="VIT427" s="50"/>
      <c r="VIU427" s="50"/>
      <c r="VIV427" s="50"/>
      <c r="VIW427" s="50"/>
      <c r="VIX427" s="50"/>
      <c r="VIY427" s="50"/>
      <c r="VIZ427" s="50"/>
      <c r="VJA427" s="50"/>
      <c r="VJB427" s="50"/>
      <c r="VJC427" s="50"/>
      <c r="VJD427" s="50"/>
      <c r="VJE427" s="50"/>
      <c r="VJF427" s="50"/>
      <c r="VJG427" s="50"/>
      <c r="VJH427" s="50"/>
      <c r="VJI427" s="50"/>
      <c r="VJJ427" s="50"/>
      <c r="VJK427" s="50"/>
      <c r="VJL427" s="50"/>
      <c r="VJM427" s="50"/>
      <c r="VJN427" s="50"/>
      <c r="VJO427" s="50"/>
      <c r="VJP427" s="50"/>
      <c r="VJQ427" s="50"/>
      <c r="VJR427" s="50"/>
      <c r="VJS427" s="50"/>
      <c r="VJT427" s="50"/>
      <c r="VJU427" s="50"/>
      <c r="VJV427" s="50"/>
      <c r="VJW427" s="50"/>
      <c r="VJX427" s="50"/>
      <c r="VJY427" s="50"/>
      <c r="VJZ427" s="50"/>
      <c r="VKA427" s="50"/>
      <c r="VKB427" s="50"/>
      <c r="VKC427" s="50"/>
      <c r="VKD427" s="50"/>
      <c r="VKE427" s="50"/>
      <c r="VKF427" s="50"/>
      <c r="VKG427" s="50"/>
      <c r="VKH427" s="50"/>
      <c r="VKI427" s="50"/>
      <c r="VKJ427" s="50"/>
      <c r="VKK427" s="50"/>
      <c r="VKL427" s="50"/>
      <c r="VKM427" s="50"/>
      <c r="VKN427" s="50"/>
      <c r="VKO427" s="50"/>
      <c r="VKP427" s="50"/>
      <c r="VKQ427" s="50"/>
      <c r="VKR427" s="50"/>
      <c r="VKS427" s="50"/>
      <c r="VKT427" s="50"/>
      <c r="VKU427" s="50"/>
      <c r="VKV427" s="50"/>
      <c r="VKW427" s="50"/>
      <c r="VKX427" s="50"/>
      <c r="VKY427" s="50"/>
      <c r="VKZ427" s="50"/>
      <c r="VLA427" s="50"/>
      <c r="VLB427" s="50"/>
      <c r="VLC427" s="50"/>
      <c r="VLD427" s="50"/>
      <c r="VLE427" s="50"/>
      <c r="VLF427" s="50"/>
      <c r="VLG427" s="50"/>
      <c r="VLH427" s="50"/>
      <c r="VLI427" s="50"/>
      <c r="VLJ427" s="50"/>
      <c r="VLK427" s="50"/>
      <c r="VLL427" s="50"/>
      <c r="VLM427" s="50"/>
      <c r="VLN427" s="50"/>
      <c r="VLO427" s="50"/>
      <c r="VLP427" s="50"/>
      <c r="VLQ427" s="50"/>
      <c r="VLR427" s="50"/>
      <c r="VLS427" s="50"/>
      <c r="VLT427" s="50"/>
      <c r="VLU427" s="50"/>
      <c r="VLV427" s="50"/>
      <c r="VLW427" s="50"/>
      <c r="VLX427" s="50"/>
      <c r="VLY427" s="50"/>
      <c r="VLZ427" s="50"/>
      <c r="VMA427" s="50"/>
      <c r="VMB427" s="50"/>
      <c r="VMC427" s="50"/>
      <c r="VMD427" s="50"/>
      <c r="VME427" s="50"/>
      <c r="VMF427" s="50"/>
      <c r="VMG427" s="50"/>
      <c r="VMH427" s="50"/>
      <c r="VMI427" s="50"/>
      <c r="VMJ427" s="50"/>
      <c r="VMK427" s="50"/>
      <c r="VML427" s="50"/>
      <c r="VMM427" s="50"/>
      <c r="VMN427" s="50"/>
      <c r="VMO427" s="50"/>
      <c r="VMP427" s="50"/>
      <c r="VMQ427" s="50"/>
      <c r="VMR427" s="50"/>
      <c r="VMS427" s="50"/>
      <c r="VMT427" s="50"/>
      <c r="VMU427" s="50"/>
      <c r="VMV427" s="50"/>
      <c r="VMW427" s="50"/>
      <c r="VMX427" s="50"/>
      <c r="VMY427" s="50"/>
      <c r="VMZ427" s="50"/>
      <c r="VNA427" s="50"/>
      <c r="VNB427" s="50"/>
      <c r="VNC427" s="50"/>
      <c r="VND427" s="50"/>
      <c r="VNE427" s="50"/>
      <c r="VNF427" s="50"/>
      <c r="VNG427" s="50"/>
      <c r="VNH427" s="50"/>
      <c r="VNI427" s="50"/>
      <c r="VNJ427" s="50"/>
      <c r="VNK427" s="50"/>
      <c r="VNL427" s="50"/>
      <c r="VNM427" s="50"/>
      <c r="VNN427" s="50"/>
      <c r="VNO427" s="50"/>
      <c r="VNP427" s="50"/>
      <c r="VNQ427" s="50"/>
      <c r="VNR427" s="50"/>
      <c r="VNS427" s="50"/>
      <c r="VNT427" s="50"/>
      <c r="VNU427" s="50"/>
      <c r="VNV427" s="50"/>
      <c r="VNW427" s="50"/>
      <c r="VNX427" s="50"/>
      <c r="VNY427" s="50"/>
      <c r="VNZ427" s="50"/>
      <c r="VOA427" s="50"/>
      <c r="VOB427" s="50"/>
      <c r="VOC427" s="50"/>
      <c r="VOD427" s="50"/>
      <c r="VOE427" s="50"/>
      <c r="VOF427" s="50"/>
      <c r="VOG427" s="50"/>
      <c r="VOH427" s="50"/>
      <c r="VOI427" s="50"/>
      <c r="VOJ427" s="50"/>
      <c r="VOK427" s="50"/>
      <c r="VOL427" s="50"/>
      <c r="VOM427" s="50"/>
      <c r="VON427" s="50"/>
      <c r="VOO427" s="50"/>
      <c r="VOP427" s="50"/>
      <c r="VOQ427" s="50"/>
      <c r="VOR427" s="50"/>
      <c r="VOS427" s="50"/>
      <c r="VOT427" s="50"/>
      <c r="VOU427" s="50"/>
      <c r="VOV427" s="50"/>
      <c r="VOW427" s="50"/>
      <c r="VOX427" s="50"/>
      <c r="VOY427" s="50"/>
      <c r="VOZ427" s="50"/>
      <c r="VPA427" s="50"/>
      <c r="VPB427" s="50"/>
      <c r="VPC427" s="50"/>
      <c r="VPD427" s="50"/>
      <c r="VPE427" s="50"/>
      <c r="VPF427" s="50"/>
      <c r="VPG427" s="50"/>
      <c r="VPH427" s="50"/>
      <c r="VPI427" s="50"/>
      <c r="VPJ427" s="50"/>
      <c r="VPK427" s="50"/>
      <c r="VPL427" s="50"/>
      <c r="VPM427" s="50"/>
      <c r="VPN427" s="50"/>
      <c r="VPO427" s="50"/>
      <c r="VPP427" s="50"/>
      <c r="VPQ427" s="50"/>
      <c r="VPR427" s="50"/>
      <c r="VPS427" s="50"/>
      <c r="VPT427" s="50"/>
      <c r="VPU427" s="50"/>
      <c r="VPV427" s="50"/>
      <c r="VPW427" s="50"/>
      <c r="VPX427" s="50"/>
      <c r="VPY427" s="50"/>
      <c r="VPZ427" s="50"/>
      <c r="VQA427" s="50"/>
      <c r="VQB427" s="50"/>
      <c r="VQC427" s="50"/>
      <c r="VQD427" s="50"/>
      <c r="VQE427" s="50"/>
      <c r="VQF427" s="50"/>
      <c r="VQG427" s="50"/>
      <c r="VQH427" s="50"/>
      <c r="VQI427" s="50"/>
      <c r="VQJ427" s="50"/>
      <c r="VQK427" s="50"/>
      <c r="VQL427" s="50"/>
      <c r="VQM427" s="50"/>
      <c r="VQN427" s="50"/>
      <c r="VQO427" s="50"/>
      <c r="VQP427" s="50"/>
      <c r="VQQ427" s="50"/>
      <c r="VQR427" s="50"/>
      <c r="VQS427" s="50"/>
      <c r="VQT427" s="50"/>
      <c r="VQU427" s="50"/>
      <c r="VQV427" s="50"/>
      <c r="VQW427" s="50"/>
      <c r="VQX427" s="50"/>
      <c r="VQY427" s="50"/>
      <c r="VQZ427" s="50"/>
      <c r="VRA427" s="50"/>
      <c r="VRB427" s="50"/>
      <c r="VRC427" s="50"/>
      <c r="VRD427" s="50"/>
      <c r="VRE427" s="50"/>
      <c r="VRF427" s="50"/>
      <c r="VRG427" s="50"/>
      <c r="VRH427" s="50"/>
      <c r="VRI427" s="50"/>
      <c r="VRJ427" s="50"/>
      <c r="VRK427" s="50"/>
      <c r="VRL427" s="50"/>
      <c r="VRM427" s="50"/>
      <c r="VRN427" s="50"/>
      <c r="VRO427" s="50"/>
      <c r="VRP427" s="50"/>
      <c r="VRQ427" s="50"/>
      <c r="VRR427" s="50"/>
      <c r="VRS427" s="50"/>
      <c r="VRT427" s="50"/>
      <c r="VRV427" s="50"/>
      <c r="VRX427" s="50"/>
      <c r="VRY427" s="50"/>
      <c r="VRZ427" s="50"/>
      <c r="VSA427" s="50"/>
      <c r="VSB427" s="50"/>
      <c r="VSC427" s="50"/>
      <c r="VSD427" s="50"/>
      <c r="VSE427" s="50"/>
      <c r="VSJ427" s="50"/>
      <c r="VSK427" s="50"/>
      <c r="VSL427" s="50"/>
      <c r="VSM427" s="50"/>
      <c r="VSN427" s="50"/>
      <c r="VSO427" s="50"/>
      <c r="VSP427" s="50"/>
      <c r="VSQ427" s="50"/>
      <c r="VSR427" s="50"/>
      <c r="VSS427" s="50"/>
      <c r="VST427" s="50"/>
      <c r="VSU427" s="50"/>
      <c r="VSV427" s="50"/>
      <c r="VSW427" s="50"/>
      <c r="VSX427" s="50"/>
      <c r="VSY427" s="50"/>
      <c r="VSZ427" s="50"/>
      <c r="VTA427" s="50"/>
      <c r="VTB427" s="50"/>
      <c r="VTC427" s="50"/>
      <c r="VTD427" s="50"/>
      <c r="VTE427" s="50"/>
      <c r="VTF427" s="50"/>
      <c r="VTG427" s="50"/>
      <c r="VTH427" s="50"/>
      <c r="VTI427" s="50"/>
      <c r="VTJ427" s="50"/>
      <c r="VTK427" s="50"/>
      <c r="VTL427" s="50"/>
      <c r="VTM427" s="50"/>
      <c r="VTN427" s="50"/>
      <c r="VTO427" s="50"/>
      <c r="VTP427" s="50"/>
      <c r="VTQ427" s="50"/>
      <c r="VTR427" s="50"/>
      <c r="VTS427" s="50"/>
      <c r="VTT427" s="50"/>
      <c r="VTU427" s="50"/>
      <c r="VTV427" s="50"/>
      <c r="VTW427" s="50"/>
      <c r="VTX427" s="50"/>
      <c r="VTY427" s="50"/>
      <c r="VTZ427" s="50"/>
      <c r="VUA427" s="50"/>
      <c r="VUB427" s="50"/>
      <c r="VUC427" s="50"/>
      <c r="VUD427" s="50"/>
      <c r="VUE427" s="50"/>
      <c r="VUF427" s="50"/>
      <c r="VUG427" s="50"/>
      <c r="VUH427" s="50"/>
      <c r="VUI427" s="50"/>
      <c r="VUJ427" s="50"/>
      <c r="VUK427" s="50"/>
      <c r="VUL427" s="50"/>
      <c r="VUM427" s="50"/>
      <c r="VUN427" s="50"/>
      <c r="VUO427" s="50"/>
      <c r="VUP427" s="50"/>
      <c r="VUQ427" s="50"/>
      <c r="VUR427" s="50"/>
      <c r="VUS427" s="50"/>
      <c r="VUT427" s="50"/>
      <c r="VUU427" s="50"/>
      <c r="VUV427" s="50"/>
      <c r="VUW427" s="50"/>
      <c r="VUX427" s="50"/>
      <c r="VUY427" s="50"/>
      <c r="VUZ427" s="50"/>
      <c r="VVA427" s="50"/>
      <c r="VVB427" s="50"/>
      <c r="VVC427" s="50"/>
      <c r="VVD427" s="50"/>
      <c r="VVE427" s="50"/>
      <c r="VVF427" s="50"/>
      <c r="VVG427" s="50"/>
      <c r="VVH427" s="50"/>
      <c r="VVI427" s="50"/>
      <c r="VVJ427" s="50"/>
      <c r="VVK427" s="50"/>
      <c r="VVL427" s="50"/>
      <c r="VVM427" s="50"/>
      <c r="VVN427" s="50"/>
      <c r="VVO427" s="50"/>
      <c r="VVP427" s="50"/>
      <c r="VVQ427" s="50"/>
      <c r="VVR427" s="50"/>
      <c r="VVS427" s="50"/>
      <c r="VVT427" s="50"/>
      <c r="VVU427" s="50"/>
      <c r="VVV427" s="50"/>
      <c r="VVW427" s="50"/>
      <c r="VVX427" s="50"/>
      <c r="VVY427" s="50"/>
      <c r="VVZ427" s="50"/>
      <c r="VWA427" s="50"/>
      <c r="VWB427" s="50"/>
      <c r="VWC427" s="50"/>
      <c r="VWD427" s="50"/>
      <c r="VWE427" s="50"/>
      <c r="VWF427" s="50"/>
      <c r="VWG427" s="50"/>
      <c r="VWH427" s="50"/>
      <c r="VWI427" s="50"/>
      <c r="VWJ427" s="50"/>
      <c r="VWK427" s="50"/>
      <c r="VWL427" s="50"/>
      <c r="VWM427" s="50"/>
      <c r="VWN427" s="50"/>
      <c r="VWO427" s="50"/>
      <c r="VWP427" s="50"/>
      <c r="VWQ427" s="50"/>
      <c r="VWR427" s="50"/>
      <c r="VWS427" s="50"/>
      <c r="VWT427" s="50"/>
      <c r="VWU427" s="50"/>
      <c r="VWV427" s="50"/>
      <c r="VWW427" s="50"/>
      <c r="VWX427" s="50"/>
      <c r="VWY427" s="50"/>
      <c r="VWZ427" s="50"/>
      <c r="VXA427" s="50"/>
      <c r="VXB427" s="50"/>
      <c r="VXC427" s="50"/>
      <c r="VXD427" s="50"/>
      <c r="VXE427" s="50"/>
      <c r="VXF427" s="50"/>
      <c r="VXG427" s="50"/>
      <c r="VXH427" s="50"/>
      <c r="VXI427" s="50"/>
      <c r="VXJ427" s="50"/>
      <c r="VXK427" s="50"/>
      <c r="VXL427" s="50"/>
      <c r="VXM427" s="50"/>
      <c r="VXN427" s="50"/>
      <c r="VXO427" s="50"/>
      <c r="VXP427" s="50"/>
      <c r="VXQ427" s="50"/>
      <c r="VXR427" s="50"/>
      <c r="VXS427" s="50"/>
      <c r="VXT427" s="50"/>
      <c r="VXU427" s="50"/>
      <c r="VXV427" s="50"/>
      <c r="VXW427" s="50"/>
      <c r="VXX427" s="50"/>
      <c r="VXY427" s="50"/>
      <c r="VXZ427" s="50"/>
      <c r="VYA427" s="50"/>
      <c r="VYB427" s="50"/>
      <c r="VYC427" s="50"/>
      <c r="VYD427" s="50"/>
      <c r="VYE427" s="50"/>
      <c r="VYF427" s="50"/>
      <c r="VYG427" s="50"/>
      <c r="VYH427" s="50"/>
      <c r="VYI427" s="50"/>
      <c r="VYJ427" s="50"/>
      <c r="VYK427" s="50"/>
      <c r="VYL427" s="50"/>
      <c r="VYM427" s="50"/>
      <c r="VYN427" s="50"/>
      <c r="VYO427" s="50"/>
      <c r="VYP427" s="50"/>
      <c r="VYQ427" s="50"/>
      <c r="VYR427" s="50"/>
      <c r="VYS427" s="50"/>
      <c r="VYT427" s="50"/>
      <c r="VYU427" s="50"/>
      <c r="VYV427" s="50"/>
      <c r="VYW427" s="50"/>
      <c r="VYX427" s="50"/>
      <c r="VYY427" s="50"/>
      <c r="VYZ427" s="50"/>
      <c r="VZA427" s="50"/>
      <c r="VZB427" s="50"/>
      <c r="VZC427" s="50"/>
      <c r="VZD427" s="50"/>
      <c r="VZE427" s="50"/>
      <c r="VZF427" s="50"/>
      <c r="VZG427" s="50"/>
      <c r="VZH427" s="50"/>
      <c r="VZI427" s="50"/>
      <c r="VZJ427" s="50"/>
      <c r="VZK427" s="50"/>
      <c r="VZL427" s="50"/>
      <c r="VZM427" s="50"/>
      <c r="VZN427" s="50"/>
      <c r="VZO427" s="50"/>
      <c r="VZP427" s="50"/>
      <c r="VZQ427" s="50"/>
      <c r="VZR427" s="50"/>
      <c r="VZS427" s="50"/>
      <c r="VZT427" s="50"/>
      <c r="VZU427" s="50"/>
      <c r="VZV427" s="50"/>
      <c r="VZW427" s="50"/>
      <c r="VZX427" s="50"/>
      <c r="VZY427" s="50"/>
      <c r="VZZ427" s="50"/>
      <c r="WAA427" s="50"/>
      <c r="WAB427" s="50"/>
      <c r="WAC427" s="50"/>
      <c r="WAD427" s="50"/>
      <c r="WAE427" s="50"/>
      <c r="WAF427" s="50"/>
      <c r="WAG427" s="50"/>
      <c r="WAH427" s="50"/>
      <c r="WAI427" s="50"/>
      <c r="WAJ427" s="50"/>
      <c r="WAK427" s="50"/>
      <c r="WAL427" s="50"/>
      <c r="WAM427" s="50"/>
      <c r="WAN427" s="50"/>
      <c r="WAO427" s="50"/>
      <c r="WAP427" s="50"/>
      <c r="WAQ427" s="50"/>
      <c r="WAR427" s="50"/>
      <c r="WAS427" s="50"/>
      <c r="WAT427" s="50"/>
      <c r="WAU427" s="50"/>
      <c r="WAV427" s="50"/>
      <c r="WAW427" s="50"/>
      <c r="WAX427" s="50"/>
      <c r="WAY427" s="50"/>
      <c r="WAZ427" s="50"/>
      <c r="WBA427" s="50"/>
      <c r="WBB427" s="50"/>
      <c r="WBC427" s="50"/>
      <c r="WBD427" s="50"/>
      <c r="WBE427" s="50"/>
      <c r="WBF427" s="50"/>
      <c r="WBG427" s="50"/>
      <c r="WBH427" s="50"/>
      <c r="WBI427" s="50"/>
      <c r="WBJ427" s="50"/>
      <c r="WBK427" s="50"/>
      <c r="WBL427" s="50"/>
      <c r="WBM427" s="50"/>
      <c r="WBN427" s="50"/>
      <c r="WBO427" s="50"/>
      <c r="WBP427" s="50"/>
      <c r="WBR427" s="50"/>
      <c r="WBT427" s="50"/>
      <c r="WBU427" s="50"/>
      <c r="WBV427" s="50"/>
      <c r="WBW427" s="50"/>
      <c r="WBX427" s="50"/>
      <c r="WBY427" s="50"/>
      <c r="WBZ427" s="50"/>
      <c r="WCA427" s="50"/>
      <c r="WCF427" s="50"/>
      <c r="WCG427" s="50"/>
      <c r="WCH427" s="50"/>
      <c r="WCI427" s="50"/>
      <c r="WCJ427" s="50"/>
      <c r="WCK427" s="50"/>
      <c r="WCL427" s="50"/>
      <c r="WCM427" s="50"/>
      <c r="WCN427" s="50"/>
      <c r="WCO427" s="50"/>
      <c r="WCP427" s="50"/>
      <c r="WCQ427" s="50"/>
      <c r="WCR427" s="50"/>
      <c r="WCS427" s="50"/>
      <c r="WCT427" s="50"/>
      <c r="WCU427" s="50"/>
      <c r="WCV427" s="50"/>
      <c r="WCW427" s="50"/>
      <c r="WCX427" s="50"/>
      <c r="WCY427" s="50"/>
      <c r="WCZ427" s="50"/>
      <c r="WDA427" s="50"/>
      <c r="WDB427" s="50"/>
      <c r="WDC427" s="50"/>
      <c r="WDD427" s="50"/>
      <c r="WDE427" s="50"/>
      <c r="WDF427" s="50"/>
      <c r="WDG427" s="50"/>
      <c r="WDH427" s="50"/>
      <c r="WDI427" s="50"/>
      <c r="WDJ427" s="50"/>
      <c r="WDK427" s="50"/>
      <c r="WDL427" s="50"/>
      <c r="WDM427" s="50"/>
      <c r="WDN427" s="50"/>
      <c r="WDO427" s="50"/>
      <c r="WDP427" s="50"/>
      <c r="WDQ427" s="50"/>
      <c r="WDR427" s="50"/>
      <c r="WDS427" s="50"/>
      <c r="WDT427" s="50"/>
      <c r="WDU427" s="50"/>
      <c r="WDV427" s="50"/>
      <c r="WDW427" s="50"/>
      <c r="WDX427" s="50"/>
      <c r="WDY427" s="50"/>
      <c r="WDZ427" s="50"/>
      <c r="WEA427" s="50"/>
      <c r="WEB427" s="50"/>
      <c r="WEC427" s="50"/>
      <c r="WED427" s="50"/>
      <c r="WEE427" s="50"/>
      <c r="WEF427" s="50"/>
      <c r="WEG427" s="50"/>
      <c r="WEH427" s="50"/>
      <c r="WEI427" s="50"/>
      <c r="WEJ427" s="50"/>
      <c r="WEK427" s="50"/>
      <c r="WEL427" s="50"/>
      <c r="WEM427" s="50"/>
      <c r="WEN427" s="50"/>
      <c r="WEO427" s="50"/>
      <c r="WEP427" s="50"/>
      <c r="WEQ427" s="50"/>
      <c r="WER427" s="50"/>
      <c r="WES427" s="50"/>
      <c r="WET427" s="50"/>
      <c r="WEU427" s="50"/>
      <c r="WEV427" s="50"/>
      <c r="WEW427" s="50"/>
      <c r="WEX427" s="50"/>
      <c r="WEY427" s="50"/>
      <c r="WEZ427" s="50"/>
      <c r="WFA427" s="50"/>
      <c r="WFB427" s="50"/>
      <c r="WFC427" s="50"/>
      <c r="WFD427" s="50"/>
      <c r="WFE427" s="50"/>
      <c r="WFF427" s="50"/>
      <c r="WFG427" s="50"/>
      <c r="WFH427" s="50"/>
      <c r="WFI427" s="50"/>
      <c r="WFJ427" s="50"/>
      <c r="WFK427" s="50"/>
      <c r="WFL427" s="50"/>
      <c r="WFM427" s="50"/>
      <c r="WFN427" s="50"/>
      <c r="WFO427" s="50"/>
      <c r="WFP427" s="50"/>
      <c r="WFQ427" s="50"/>
      <c r="WFR427" s="50"/>
      <c r="WFS427" s="50"/>
      <c r="WFT427" s="50"/>
      <c r="WFU427" s="50"/>
      <c r="WFV427" s="50"/>
      <c r="WFW427" s="50"/>
      <c r="WFX427" s="50"/>
      <c r="WFY427" s="50"/>
      <c r="WFZ427" s="50"/>
      <c r="WGA427" s="50"/>
      <c r="WGB427" s="50"/>
      <c r="WGC427" s="50"/>
      <c r="WGD427" s="50"/>
      <c r="WGE427" s="50"/>
      <c r="WGF427" s="50"/>
      <c r="WGG427" s="50"/>
      <c r="WGH427" s="50"/>
      <c r="WGI427" s="50"/>
      <c r="WGJ427" s="50"/>
      <c r="WGK427" s="50"/>
      <c r="WGL427" s="50"/>
      <c r="WGM427" s="50"/>
      <c r="WGN427" s="50"/>
      <c r="WGO427" s="50"/>
      <c r="WGP427" s="50"/>
      <c r="WGQ427" s="50"/>
      <c r="WGR427" s="50"/>
      <c r="WGS427" s="50"/>
      <c r="WGT427" s="50"/>
      <c r="WGU427" s="50"/>
      <c r="WGV427" s="50"/>
      <c r="WGW427" s="50"/>
      <c r="WGX427" s="50"/>
      <c r="WGY427" s="50"/>
      <c r="WGZ427" s="50"/>
      <c r="WHA427" s="50"/>
      <c r="WHB427" s="50"/>
      <c r="WHC427" s="50"/>
      <c r="WHD427" s="50"/>
      <c r="WHE427" s="50"/>
      <c r="WHF427" s="50"/>
      <c r="WHG427" s="50"/>
      <c r="WHH427" s="50"/>
      <c r="WHI427" s="50"/>
      <c r="WHJ427" s="50"/>
      <c r="WHK427" s="50"/>
      <c r="WHL427" s="50"/>
      <c r="WHM427" s="50"/>
      <c r="WHN427" s="50"/>
      <c r="WHO427" s="50"/>
      <c r="WHP427" s="50"/>
      <c r="WHQ427" s="50"/>
      <c r="WHR427" s="50"/>
      <c r="WHS427" s="50"/>
      <c r="WHT427" s="50"/>
      <c r="WHU427" s="50"/>
      <c r="WHV427" s="50"/>
      <c r="WHW427" s="50"/>
      <c r="WHX427" s="50"/>
      <c r="WHY427" s="50"/>
      <c r="WHZ427" s="50"/>
      <c r="WIA427" s="50"/>
      <c r="WIB427" s="50"/>
      <c r="WIC427" s="50"/>
      <c r="WID427" s="50"/>
      <c r="WIE427" s="50"/>
      <c r="WIF427" s="50"/>
      <c r="WIG427" s="50"/>
      <c r="WIH427" s="50"/>
      <c r="WII427" s="50"/>
      <c r="WIJ427" s="50"/>
      <c r="WIK427" s="50"/>
      <c r="WIL427" s="50"/>
      <c r="WIM427" s="50"/>
      <c r="WIN427" s="50"/>
      <c r="WIO427" s="50"/>
      <c r="WIP427" s="50"/>
      <c r="WIQ427" s="50"/>
      <c r="WIR427" s="50"/>
      <c r="WIS427" s="50"/>
      <c r="WIT427" s="50"/>
      <c r="WIU427" s="50"/>
      <c r="WIV427" s="50"/>
      <c r="WIW427" s="50"/>
      <c r="WIX427" s="50"/>
      <c r="WIY427" s="50"/>
      <c r="WIZ427" s="50"/>
      <c r="WJA427" s="50"/>
      <c r="WJB427" s="50"/>
      <c r="WJC427" s="50"/>
      <c r="WJD427" s="50"/>
      <c r="WJE427" s="50"/>
      <c r="WJF427" s="50"/>
      <c r="WJG427" s="50"/>
      <c r="WJH427" s="50"/>
      <c r="WJI427" s="50"/>
      <c r="WJJ427" s="50"/>
      <c r="WJK427" s="50"/>
      <c r="WJL427" s="50"/>
      <c r="WJM427" s="50"/>
      <c r="WJN427" s="50"/>
      <c r="WJO427" s="50"/>
      <c r="WJP427" s="50"/>
      <c r="WJQ427" s="50"/>
      <c r="WJR427" s="50"/>
      <c r="WJS427" s="50"/>
      <c r="WJT427" s="50"/>
      <c r="WJU427" s="50"/>
      <c r="WJV427" s="50"/>
      <c r="WJW427" s="50"/>
      <c r="WJX427" s="50"/>
      <c r="WJY427" s="50"/>
      <c r="WJZ427" s="50"/>
      <c r="WKA427" s="50"/>
      <c r="WKB427" s="50"/>
      <c r="WKC427" s="50"/>
      <c r="WKD427" s="50"/>
      <c r="WKE427" s="50"/>
      <c r="WKF427" s="50"/>
      <c r="WKG427" s="50"/>
      <c r="WKH427" s="50"/>
      <c r="WKI427" s="50"/>
      <c r="WKJ427" s="50"/>
      <c r="WKK427" s="50"/>
      <c r="WKL427" s="50"/>
      <c r="WKM427" s="50"/>
      <c r="WKN427" s="50"/>
      <c r="WKO427" s="50"/>
      <c r="WKP427" s="50"/>
      <c r="WKQ427" s="50"/>
      <c r="WKR427" s="50"/>
      <c r="WKS427" s="50"/>
      <c r="WKT427" s="50"/>
      <c r="WKU427" s="50"/>
      <c r="WKV427" s="50"/>
      <c r="WKW427" s="50"/>
      <c r="WKX427" s="50"/>
      <c r="WKY427" s="50"/>
      <c r="WKZ427" s="50"/>
      <c r="WLA427" s="50"/>
      <c r="WLB427" s="50"/>
      <c r="WLC427" s="50"/>
      <c r="WLD427" s="50"/>
      <c r="WLE427" s="50"/>
      <c r="WLF427" s="50"/>
      <c r="WLG427" s="50"/>
      <c r="WLH427" s="50"/>
      <c r="WLI427" s="50"/>
      <c r="WLJ427" s="50"/>
      <c r="WLK427" s="50"/>
      <c r="WLL427" s="50"/>
      <c r="WLN427" s="50"/>
      <c r="WLP427" s="50"/>
      <c r="WLQ427" s="50"/>
      <c r="WLR427" s="50"/>
      <c r="WLS427" s="50"/>
      <c r="WLT427" s="50"/>
      <c r="WLU427" s="50"/>
      <c r="WLV427" s="50"/>
      <c r="WLW427" s="50"/>
      <c r="WMB427" s="50"/>
      <c r="WMC427" s="50"/>
      <c r="WMD427" s="50"/>
      <c r="WME427" s="50"/>
      <c r="WMF427" s="50"/>
      <c r="WMG427" s="50"/>
      <c r="WMH427" s="50"/>
      <c r="WMI427" s="50"/>
      <c r="WMJ427" s="50"/>
      <c r="WMK427" s="50"/>
      <c r="WML427" s="50"/>
      <c r="WMM427" s="50"/>
      <c r="WMN427" s="50"/>
      <c r="WMO427" s="50"/>
      <c r="WMP427" s="50"/>
      <c r="WMQ427" s="50"/>
      <c r="WMR427" s="50"/>
      <c r="WMS427" s="50"/>
      <c r="WMT427" s="50"/>
      <c r="WMU427" s="50"/>
      <c r="WMV427" s="50"/>
      <c r="WMW427" s="50"/>
      <c r="WMX427" s="50"/>
      <c r="WMY427" s="50"/>
      <c r="WMZ427" s="50"/>
      <c r="WNA427" s="50"/>
      <c r="WNB427" s="50"/>
      <c r="WNC427" s="50"/>
      <c r="WND427" s="50"/>
      <c r="WNE427" s="50"/>
      <c r="WNF427" s="50"/>
      <c r="WNG427" s="50"/>
      <c r="WNH427" s="50"/>
      <c r="WNI427" s="50"/>
      <c r="WNJ427" s="50"/>
      <c r="WNK427" s="50"/>
      <c r="WNL427" s="50"/>
      <c r="WNM427" s="50"/>
      <c r="WNN427" s="50"/>
      <c r="WNO427" s="50"/>
      <c r="WNP427" s="50"/>
      <c r="WNQ427" s="50"/>
      <c r="WNR427" s="50"/>
      <c r="WNS427" s="50"/>
      <c r="WNT427" s="50"/>
      <c r="WNU427" s="50"/>
      <c r="WNV427" s="50"/>
      <c r="WNW427" s="50"/>
      <c r="WNX427" s="50"/>
      <c r="WNY427" s="50"/>
      <c r="WNZ427" s="50"/>
      <c r="WOA427" s="50"/>
      <c r="WOB427" s="50"/>
      <c r="WOC427" s="50"/>
      <c r="WOD427" s="50"/>
      <c r="WOE427" s="50"/>
      <c r="WOF427" s="50"/>
      <c r="WOG427" s="50"/>
      <c r="WOH427" s="50"/>
      <c r="WOI427" s="50"/>
      <c r="WOJ427" s="50"/>
      <c r="WOK427" s="50"/>
      <c r="WOL427" s="50"/>
      <c r="WOM427" s="50"/>
      <c r="WON427" s="50"/>
      <c r="WOO427" s="50"/>
      <c r="WOP427" s="50"/>
      <c r="WOQ427" s="50"/>
      <c r="WOR427" s="50"/>
      <c r="WOS427" s="50"/>
      <c r="WOT427" s="50"/>
      <c r="WOU427" s="50"/>
      <c r="WOV427" s="50"/>
      <c r="WOW427" s="50"/>
      <c r="WOX427" s="50"/>
      <c r="WOY427" s="50"/>
      <c r="WOZ427" s="50"/>
      <c r="WPA427" s="50"/>
      <c r="WPB427" s="50"/>
      <c r="WPC427" s="50"/>
      <c r="WPD427" s="50"/>
      <c r="WPE427" s="50"/>
      <c r="WPF427" s="50"/>
      <c r="WPG427" s="50"/>
      <c r="WPH427" s="50"/>
      <c r="WPI427" s="50"/>
      <c r="WPJ427" s="50"/>
      <c r="WPK427" s="50"/>
      <c r="WPL427" s="50"/>
      <c r="WPM427" s="50"/>
      <c r="WPN427" s="50"/>
      <c r="WPO427" s="50"/>
      <c r="WPP427" s="50"/>
      <c r="WPQ427" s="50"/>
      <c r="WPR427" s="50"/>
      <c r="WPS427" s="50"/>
      <c r="WPT427" s="50"/>
      <c r="WPU427" s="50"/>
      <c r="WPV427" s="50"/>
      <c r="WPW427" s="50"/>
      <c r="WPX427" s="50"/>
      <c r="WPY427" s="50"/>
      <c r="WPZ427" s="50"/>
      <c r="WQA427" s="50"/>
      <c r="WQB427" s="50"/>
      <c r="WQC427" s="50"/>
      <c r="WQD427" s="50"/>
      <c r="WQE427" s="50"/>
      <c r="WQF427" s="50"/>
      <c r="WQG427" s="50"/>
      <c r="WQH427" s="50"/>
      <c r="WQI427" s="50"/>
      <c r="WQJ427" s="50"/>
      <c r="WQK427" s="50"/>
      <c r="WQL427" s="50"/>
      <c r="WQM427" s="50"/>
      <c r="WQN427" s="50"/>
      <c r="WQO427" s="50"/>
      <c r="WQP427" s="50"/>
      <c r="WQQ427" s="50"/>
      <c r="WQR427" s="50"/>
      <c r="WQS427" s="50"/>
      <c r="WQT427" s="50"/>
      <c r="WQU427" s="50"/>
      <c r="WQV427" s="50"/>
      <c r="WQW427" s="50"/>
      <c r="WQX427" s="50"/>
      <c r="WQY427" s="50"/>
      <c r="WQZ427" s="50"/>
      <c r="WRA427" s="50"/>
      <c r="WRB427" s="50"/>
      <c r="WRC427" s="50"/>
      <c r="WRD427" s="50"/>
      <c r="WRE427" s="50"/>
      <c r="WRF427" s="50"/>
      <c r="WRG427" s="50"/>
      <c r="WRH427" s="50"/>
      <c r="WRI427" s="50"/>
      <c r="WRJ427" s="50"/>
      <c r="WRK427" s="50"/>
      <c r="WRL427" s="50"/>
      <c r="WRM427" s="50"/>
      <c r="WRN427" s="50"/>
      <c r="WRO427" s="50"/>
      <c r="WRP427" s="50"/>
      <c r="WRQ427" s="50"/>
      <c r="WRR427" s="50"/>
      <c r="WRS427" s="50"/>
      <c r="WRT427" s="50"/>
      <c r="WRU427" s="50"/>
      <c r="WRV427" s="50"/>
      <c r="WRW427" s="50"/>
      <c r="WRX427" s="50"/>
      <c r="WRY427" s="50"/>
      <c r="WRZ427" s="50"/>
      <c r="WSA427" s="50"/>
      <c r="WSB427" s="50"/>
      <c r="WSC427" s="50"/>
      <c r="WSD427" s="50"/>
      <c r="WSE427" s="50"/>
      <c r="WSF427" s="50"/>
      <c r="WSG427" s="50"/>
      <c r="WSH427" s="50"/>
      <c r="WSI427" s="50"/>
      <c r="WSJ427" s="50"/>
      <c r="WSK427" s="50"/>
      <c r="WSL427" s="50"/>
      <c r="WSM427" s="50"/>
      <c r="WSN427" s="50"/>
      <c r="WSO427" s="50"/>
      <c r="WSP427" s="50"/>
      <c r="WSQ427" s="50"/>
      <c r="WSR427" s="50"/>
      <c r="WSS427" s="50"/>
      <c r="WST427" s="50"/>
      <c r="WSU427" s="50"/>
      <c r="WSV427" s="50"/>
      <c r="WSW427" s="50"/>
      <c r="WSX427" s="50"/>
      <c r="WSY427" s="50"/>
      <c r="WSZ427" s="50"/>
      <c r="WTA427" s="50"/>
      <c r="WTB427" s="50"/>
      <c r="WTC427" s="50"/>
      <c r="WTD427" s="50"/>
      <c r="WTE427" s="50"/>
      <c r="WTF427" s="50"/>
      <c r="WTG427" s="50"/>
      <c r="WTH427" s="50"/>
      <c r="WTI427" s="50"/>
      <c r="WTJ427" s="50"/>
      <c r="WTK427" s="50"/>
      <c r="WTL427" s="50"/>
      <c r="WTM427" s="50"/>
      <c r="WTN427" s="50"/>
      <c r="WTO427" s="50"/>
      <c r="WTP427" s="50"/>
      <c r="WTQ427" s="50"/>
      <c r="WTR427" s="50"/>
      <c r="WTS427" s="50"/>
      <c r="WTT427" s="50"/>
      <c r="WTU427" s="50"/>
      <c r="WTV427" s="50"/>
      <c r="WTW427" s="50"/>
      <c r="WTX427" s="50"/>
      <c r="WTY427" s="50"/>
      <c r="WTZ427" s="50"/>
      <c r="WUA427" s="50"/>
      <c r="WUB427" s="50"/>
      <c r="WUC427" s="50"/>
      <c r="WUD427" s="50"/>
      <c r="WUE427" s="50"/>
      <c r="WUF427" s="50"/>
      <c r="WUG427" s="50"/>
      <c r="WUH427" s="50"/>
      <c r="WUI427" s="50"/>
      <c r="WUJ427" s="50"/>
      <c r="WUK427" s="50"/>
      <c r="WUL427" s="50"/>
      <c r="WUM427" s="50"/>
      <c r="WUN427" s="50"/>
      <c r="WUO427" s="50"/>
      <c r="WUP427" s="50"/>
      <c r="WUQ427" s="50"/>
      <c r="WUR427" s="50"/>
      <c r="WUS427" s="50"/>
      <c r="WUT427" s="50"/>
      <c r="WUU427" s="50"/>
      <c r="WUV427" s="50"/>
      <c r="WUW427" s="50"/>
      <c r="WUX427" s="50"/>
      <c r="WUY427" s="50"/>
      <c r="WUZ427" s="50"/>
      <c r="WVA427" s="50"/>
      <c r="WVB427" s="50"/>
      <c r="WVC427" s="50"/>
      <c r="WVD427" s="50"/>
      <c r="WVE427" s="50"/>
      <c r="WVF427" s="50"/>
      <c r="WVG427" s="50"/>
      <c r="WVH427" s="50"/>
      <c r="WVJ427" s="50"/>
      <c r="WVL427" s="50"/>
      <c r="WVM427" s="50"/>
      <c r="WVN427" s="50"/>
      <c r="WVO427" s="50"/>
      <c r="WVP427" s="50"/>
      <c r="WVQ427" s="50"/>
      <c r="WVR427" s="50"/>
      <c r="WVS427" s="50"/>
      <c r="WVX427" s="50"/>
      <c r="WVY427" s="50"/>
      <c r="WVZ427" s="50"/>
      <c r="WWA427" s="50"/>
      <c r="WWB427" s="50"/>
      <c r="WWC427" s="50"/>
      <c r="WWD427" s="50"/>
      <c r="WWE427" s="50"/>
      <c r="WWF427" s="50"/>
      <c r="WWG427" s="50"/>
      <c r="WWH427" s="50"/>
      <c r="WWI427" s="50"/>
      <c r="WWJ427" s="50"/>
      <c r="WWK427" s="50"/>
      <c r="WWL427" s="50"/>
      <c r="WWM427" s="50"/>
      <c r="WWN427" s="50"/>
      <c r="WWO427" s="50"/>
      <c r="WWP427" s="50"/>
      <c r="WWQ427" s="50"/>
      <c r="WWR427" s="50"/>
      <c r="WWS427" s="50"/>
      <c r="WWT427" s="50"/>
      <c r="WWU427" s="50"/>
      <c r="WWV427" s="50"/>
      <c r="WWW427" s="50"/>
      <c r="WWX427" s="50"/>
      <c r="WWY427" s="50"/>
      <c r="WWZ427" s="50"/>
      <c r="WXA427" s="50"/>
      <c r="WXB427" s="50"/>
      <c r="WXC427" s="50"/>
      <c r="WXD427" s="50"/>
      <c r="WXE427" s="50"/>
      <c r="WXF427" s="50"/>
      <c r="WXG427" s="50"/>
      <c r="WXH427" s="50"/>
      <c r="WXI427" s="50"/>
      <c r="WXJ427" s="50"/>
      <c r="WXK427" s="50"/>
      <c r="WXL427" s="50"/>
      <c r="WXM427" s="50"/>
      <c r="WXN427" s="50"/>
      <c r="WXO427" s="50"/>
      <c r="WXP427" s="50"/>
      <c r="WXQ427" s="50"/>
      <c r="WXR427" s="50"/>
      <c r="WXS427" s="50"/>
      <c r="WXT427" s="50"/>
      <c r="WXU427" s="50"/>
      <c r="WXV427" s="50"/>
      <c r="WXW427" s="50"/>
      <c r="WXX427" s="50"/>
      <c r="WXY427" s="50"/>
      <c r="WXZ427" s="50"/>
      <c r="WYA427" s="50"/>
      <c r="WYB427" s="50"/>
      <c r="WYC427" s="50"/>
      <c r="WYD427" s="50"/>
      <c r="WYE427" s="50"/>
      <c r="WYF427" s="50"/>
      <c r="WYG427" s="50"/>
      <c r="WYH427" s="50"/>
      <c r="WYI427" s="50"/>
      <c r="WYJ427" s="50"/>
      <c r="WYK427" s="50"/>
      <c r="WYL427" s="50"/>
      <c r="WYM427" s="50"/>
      <c r="WYN427" s="50"/>
      <c r="WYO427" s="50"/>
      <c r="WYP427" s="50"/>
      <c r="WYQ427" s="50"/>
      <c r="WYR427" s="50"/>
      <c r="WYS427" s="50"/>
      <c r="WYT427" s="50"/>
      <c r="WYU427" s="50"/>
      <c r="WYV427" s="50"/>
      <c r="WYW427" s="50"/>
      <c r="WYX427" s="50"/>
      <c r="WYY427" s="50"/>
      <c r="WYZ427" s="50"/>
      <c r="WZA427" s="50"/>
      <c r="WZB427" s="50"/>
      <c r="WZC427" s="50"/>
      <c r="WZD427" s="50"/>
      <c r="WZE427" s="50"/>
      <c r="WZF427" s="50"/>
      <c r="WZG427" s="50"/>
      <c r="WZH427" s="50"/>
      <c r="WZI427" s="50"/>
      <c r="WZJ427" s="50"/>
      <c r="WZK427" s="50"/>
      <c r="WZL427" s="50"/>
      <c r="WZM427" s="50"/>
      <c r="WZN427" s="50"/>
      <c r="WZO427" s="50"/>
      <c r="WZP427" s="50"/>
      <c r="WZQ427" s="50"/>
      <c r="WZR427" s="50"/>
      <c r="WZS427" s="50"/>
      <c r="WZT427" s="50"/>
      <c r="WZU427" s="50"/>
      <c r="WZV427" s="50"/>
      <c r="WZW427" s="50"/>
      <c r="WZX427" s="50"/>
      <c r="WZY427" s="50"/>
      <c r="WZZ427" s="50"/>
      <c r="XAA427" s="50"/>
      <c r="XAB427" s="50"/>
      <c r="XAC427" s="50"/>
      <c r="XAD427" s="50"/>
      <c r="XAE427" s="50"/>
      <c r="XAF427" s="50"/>
      <c r="XAG427" s="50"/>
      <c r="XAH427" s="50"/>
      <c r="XAI427" s="50"/>
      <c r="XAJ427" s="50"/>
      <c r="XAK427" s="50"/>
      <c r="XAL427" s="50"/>
      <c r="XAM427" s="50"/>
      <c r="XAN427" s="50"/>
      <c r="XAO427" s="50"/>
      <c r="XAP427" s="50"/>
      <c r="XAQ427" s="50"/>
      <c r="XAR427" s="50"/>
      <c r="XAS427" s="50"/>
      <c r="XAT427" s="50"/>
      <c r="XAU427" s="50"/>
      <c r="XAV427" s="50"/>
      <c r="XAW427" s="50"/>
      <c r="XAX427" s="50"/>
      <c r="XAY427" s="50"/>
      <c r="XAZ427" s="50"/>
      <c r="XBA427" s="50"/>
      <c r="XBB427" s="50"/>
      <c r="XBC427" s="50"/>
      <c r="XBD427" s="50"/>
      <c r="XBE427" s="50"/>
      <c r="XBF427" s="50"/>
      <c r="XBG427" s="50"/>
      <c r="XBH427" s="50"/>
      <c r="XBI427" s="50"/>
      <c r="XBJ427" s="50"/>
      <c r="XBK427" s="50"/>
      <c r="XBL427" s="50"/>
      <c r="XBM427" s="50"/>
      <c r="XBN427" s="50"/>
      <c r="XBO427" s="50"/>
      <c r="XBP427" s="50"/>
      <c r="XBQ427" s="50"/>
      <c r="XBR427" s="50"/>
      <c r="XBS427" s="50"/>
      <c r="XBT427" s="50"/>
      <c r="XBU427" s="50"/>
      <c r="XBV427" s="50"/>
      <c r="XBW427" s="50"/>
      <c r="XBX427" s="50"/>
      <c r="XBY427" s="50"/>
      <c r="XBZ427" s="50"/>
      <c r="XCA427" s="50"/>
      <c r="XCB427" s="50"/>
      <c r="XCC427" s="50"/>
      <c r="XCD427" s="50"/>
      <c r="XCE427" s="50"/>
      <c r="XCF427" s="50"/>
      <c r="XCG427" s="50"/>
      <c r="XCH427" s="50"/>
      <c r="XCI427" s="50"/>
      <c r="XCJ427" s="50"/>
      <c r="XCK427" s="50"/>
      <c r="XCL427" s="50"/>
      <c r="XCM427" s="50"/>
      <c r="XCN427" s="50"/>
      <c r="XCO427" s="50"/>
      <c r="XCP427" s="50"/>
      <c r="XCQ427" s="50"/>
      <c r="XCR427" s="50"/>
      <c r="XCS427" s="50"/>
      <c r="XCT427" s="50"/>
      <c r="XCU427" s="50"/>
      <c r="XCV427" s="50"/>
      <c r="XCW427" s="50"/>
      <c r="XCX427" s="50"/>
      <c r="XCY427" s="50"/>
      <c r="XCZ427" s="50"/>
      <c r="XDA427" s="50"/>
      <c r="XDB427" s="50"/>
      <c r="XDC427" s="50"/>
      <c r="XDD427" s="50"/>
      <c r="XDE427" s="50"/>
      <c r="XDF427" s="50"/>
      <c r="XDG427" s="50"/>
      <c r="XDH427" s="50"/>
      <c r="XDI427" s="50"/>
      <c r="XDJ427" s="50"/>
      <c r="XDK427" s="50"/>
      <c r="XDL427" s="50"/>
      <c r="XDM427" s="50"/>
      <c r="XDN427" s="50"/>
      <c r="XDO427" s="50"/>
      <c r="XDP427" s="50"/>
      <c r="XDQ427" s="50"/>
      <c r="XDR427" s="50"/>
      <c r="XDS427" s="50"/>
      <c r="XDT427" s="50"/>
      <c r="XDU427" s="50"/>
      <c r="XDV427" s="50"/>
      <c r="XDW427" s="50"/>
      <c r="XDX427" s="50"/>
      <c r="XDY427" s="50"/>
      <c r="XDZ427" s="50"/>
      <c r="XEA427" s="50"/>
      <c r="XEB427" s="50"/>
      <c r="XEC427" s="50"/>
      <c r="XED427" s="50"/>
      <c r="XEE427" s="50"/>
      <c r="XEF427" s="50"/>
      <c r="XEG427" s="50"/>
      <c r="XEH427" s="50"/>
      <c r="XEI427" s="50"/>
      <c r="XEJ427" s="50"/>
      <c r="XEK427" s="50"/>
      <c r="XEL427" s="50"/>
      <c r="XEM427" s="50"/>
      <c r="XEN427" s="50"/>
      <c r="XEO427" s="50"/>
      <c r="XEP427" s="50"/>
      <c r="XEQ427" s="50"/>
      <c r="XER427" s="50"/>
      <c r="XES427" s="50"/>
      <c r="XET427" s="50"/>
      <c r="XEU427" s="50"/>
      <c r="XEV427" s="50"/>
      <c r="XEW427" s="50"/>
      <c r="XEX427" s="50"/>
      <c r="XEY427" s="50"/>
      <c r="XEZ427" s="50"/>
      <c r="XFA427" s="50"/>
      <c r="XFB427" s="50"/>
      <c r="XFC427" s="50"/>
      <c r="XFD427" s="50"/>
    </row>
    <row r="428" ht="16.5" customHeight="1" spans="1:20">
      <c r="A428" s="45" t="s">
        <v>215</v>
      </c>
      <c r="B428" s="46">
        <v>40894.12</v>
      </c>
      <c r="C428" s="46">
        <v>45587</v>
      </c>
      <c r="D428" s="46">
        <v>45587</v>
      </c>
      <c r="E428" s="47">
        <f t="shared" si="29"/>
        <v>100</v>
      </c>
      <c r="F428" s="46">
        <v>40966</v>
      </c>
      <c r="G428" s="48">
        <f>D428-F428</f>
        <v>4621</v>
      </c>
      <c r="H428" s="49">
        <f t="shared" si="30"/>
        <v>11.2800859249133</v>
      </c>
      <c r="I428" s="46">
        <f>SUM(I429:I436)</f>
        <v>49836</v>
      </c>
      <c r="J428" s="48">
        <f>I428-B428</f>
        <v>8941.88</v>
      </c>
      <c r="K428" s="47">
        <f>J428/B428*100</f>
        <v>21.86593084776</v>
      </c>
      <c r="Q428" s="43"/>
      <c r="R428" s="30">
        <f>SUM(R429:R436)</f>
        <v>36196.15</v>
      </c>
      <c r="S428" s="30">
        <f>SUM(S429:S436)</f>
        <v>4335</v>
      </c>
      <c r="T428" s="42">
        <f t="shared" si="31"/>
        <v>40531.15</v>
      </c>
    </row>
    <row r="429" ht="16.5" customHeight="1" spans="1:20">
      <c r="A429" s="44" t="s">
        <v>555</v>
      </c>
      <c r="B429" s="30"/>
      <c r="C429" s="30"/>
      <c r="D429" s="30"/>
      <c r="E429" s="31"/>
      <c r="F429" s="30"/>
      <c r="G429" s="27"/>
      <c r="H429" s="28"/>
      <c r="I429" s="30">
        <v>2128</v>
      </c>
      <c r="J429" s="27"/>
      <c r="K429" s="31"/>
      <c r="Q429" s="43"/>
      <c r="R429" s="30">
        <v>1884.78</v>
      </c>
      <c r="S429" s="30"/>
      <c r="T429" s="42">
        <f t="shared" si="31"/>
        <v>1884.78</v>
      </c>
    </row>
    <row r="430" ht="16.5" customHeight="1" spans="1:20">
      <c r="A430" s="44" t="s">
        <v>556</v>
      </c>
      <c r="B430" s="30"/>
      <c r="C430" s="30"/>
      <c r="D430" s="30"/>
      <c r="E430" s="31"/>
      <c r="F430" s="30"/>
      <c r="G430" s="27"/>
      <c r="H430" s="28"/>
      <c r="I430" s="30">
        <v>1466</v>
      </c>
      <c r="J430" s="27"/>
      <c r="K430" s="31"/>
      <c r="Q430" s="43"/>
      <c r="R430" s="30">
        <v>1200.94</v>
      </c>
      <c r="S430" s="30"/>
      <c r="T430" s="42">
        <f t="shared" si="31"/>
        <v>1200.94</v>
      </c>
    </row>
    <row r="431" ht="16.5" hidden="1" customHeight="1" spans="1:20">
      <c r="A431" s="44" t="s">
        <v>557</v>
      </c>
      <c r="B431" s="30"/>
      <c r="C431" s="30"/>
      <c r="D431" s="30"/>
      <c r="E431" s="31"/>
      <c r="F431" s="30"/>
      <c r="G431" s="27"/>
      <c r="H431" s="28"/>
      <c r="I431" s="30"/>
      <c r="J431" s="27"/>
      <c r="K431" s="31"/>
      <c r="Q431" s="43"/>
      <c r="R431" s="30"/>
      <c r="S431" s="30"/>
      <c r="T431" s="42"/>
    </row>
    <row r="432" ht="16.5" customHeight="1" spans="1:20">
      <c r="A432" s="44" t="s">
        <v>558</v>
      </c>
      <c r="B432" s="30"/>
      <c r="C432" s="30"/>
      <c r="D432" s="30"/>
      <c r="E432" s="31"/>
      <c r="F432" s="30"/>
      <c r="G432" s="27"/>
      <c r="H432" s="28"/>
      <c r="I432" s="30">
        <v>19124</v>
      </c>
      <c r="J432" s="27"/>
      <c r="K432" s="31"/>
      <c r="Q432" s="43"/>
      <c r="R432" s="30">
        <v>14032.53</v>
      </c>
      <c r="S432" s="30">
        <v>1498</v>
      </c>
      <c r="T432" s="42">
        <f t="shared" si="31"/>
        <v>15530.53</v>
      </c>
    </row>
    <row r="433" ht="16.5" customHeight="1" spans="1:20">
      <c r="A433" s="44" t="s">
        <v>559</v>
      </c>
      <c r="B433" s="30"/>
      <c r="C433" s="30"/>
      <c r="D433" s="30"/>
      <c r="E433" s="31"/>
      <c r="F433" s="30"/>
      <c r="G433" s="27"/>
      <c r="H433" s="28"/>
      <c r="I433" s="30">
        <v>8971</v>
      </c>
      <c r="J433" s="27"/>
      <c r="K433" s="31"/>
      <c r="Q433" s="43"/>
      <c r="R433" s="30">
        <v>6474.89</v>
      </c>
      <c r="S433" s="30">
        <v>2837</v>
      </c>
      <c r="T433" s="42">
        <f t="shared" si="31"/>
        <v>9311.89</v>
      </c>
    </row>
    <row r="434" ht="16.5" customHeight="1" spans="1:20">
      <c r="A434" s="44" t="s">
        <v>560</v>
      </c>
      <c r="B434" s="30"/>
      <c r="C434" s="30"/>
      <c r="D434" s="30"/>
      <c r="E434" s="31"/>
      <c r="F434" s="30"/>
      <c r="G434" s="27"/>
      <c r="H434" s="28"/>
      <c r="I434" s="30">
        <v>18115</v>
      </c>
      <c r="J434" s="27"/>
      <c r="K434" s="31"/>
      <c r="Q434" s="43"/>
      <c r="R434" s="30">
        <v>12571.22</v>
      </c>
      <c r="S434" s="30"/>
      <c r="T434" s="42">
        <f t="shared" si="31"/>
        <v>12571.22</v>
      </c>
    </row>
    <row r="435" ht="16.5" customHeight="1" spans="1:20">
      <c r="A435" s="44" t="s">
        <v>561</v>
      </c>
      <c r="B435" s="30"/>
      <c r="C435" s="30"/>
      <c r="D435" s="30"/>
      <c r="E435" s="31"/>
      <c r="F435" s="30"/>
      <c r="G435" s="27"/>
      <c r="H435" s="28"/>
      <c r="I435" s="30">
        <v>27</v>
      </c>
      <c r="J435" s="27"/>
      <c r="K435" s="31"/>
      <c r="Q435" s="43"/>
      <c r="R435" s="30"/>
      <c r="S435" s="30"/>
      <c r="T435" s="42"/>
    </row>
    <row r="436" ht="16.5" customHeight="1" spans="1:20">
      <c r="A436" s="44" t="s">
        <v>562</v>
      </c>
      <c r="B436" s="30"/>
      <c r="C436" s="30"/>
      <c r="D436" s="30"/>
      <c r="E436" s="31"/>
      <c r="F436" s="30"/>
      <c r="G436" s="27"/>
      <c r="H436" s="28"/>
      <c r="I436" s="30">
        <v>5</v>
      </c>
      <c r="J436" s="27"/>
      <c r="K436" s="31"/>
      <c r="Q436" s="43"/>
      <c r="R436" s="30">
        <v>31.79</v>
      </c>
      <c r="S436" s="30"/>
      <c r="T436" s="42">
        <f t="shared" si="31"/>
        <v>31.79</v>
      </c>
    </row>
    <row r="437" ht="16.5" customHeight="1" spans="1:16384">
      <c r="A437" s="45" t="s">
        <v>216</v>
      </c>
      <c r="B437" s="46"/>
      <c r="C437" s="46"/>
      <c r="D437" s="46"/>
      <c r="E437" s="47"/>
      <c r="F437" s="46"/>
      <c r="G437" s="48">
        <f>D437-F437</f>
        <v>0</v>
      </c>
      <c r="H437" s="49"/>
      <c r="I437" s="46"/>
      <c r="J437" s="48">
        <f>I437-B437</f>
        <v>0</v>
      </c>
      <c r="K437" s="47"/>
      <c r="L437" s="50"/>
      <c r="Q437" s="43"/>
      <c r="R437" s="30"/>
      <c r="S437" s="30"/>
      <c r="T437" s="42">
        <f t="shared" si="31"/>
        <v>0</v>
      </c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  <c r="DG437" s="50"/>
      <c r="DH437" s="50"/>
      <c r="DI437" s="50"/>
      <c r="DJ437" s="50"/>
      <c r="DK437" s="50"/>
      <c r="DL437" s="50"/>
      <c r="DM437" s="50"/>
      <c r="DN437" s="50"/>
      <c r="DO437" s="50"/>
      <c r="DP437" s="50"/>
      <c r="DQ437" s="50"/>
      <c r="DR437" s="50"/>
      <c r="DS437" s="50"/>
      <c r="DT437" s="50"/>
      <c r="DU437" s="50"/>
      <c r="DV437" s="50"/>
      <c r="DW437" s="50"/>
      <c r="DX437" s="50"/>
      <c r="DY437" s="50"/>
      <c r="DZ437" s="50"/>
      <c r="EA437" s="50"/>
      <c r="EB437" s="50"/>
      <c r="EC437" s="50"/>
      <c r="ED437" s="50"/>
      <c r="EE437" s="50"/>
      <c r="EF437" s="50"/>
      <c r="EG437" s="50"/>
      <c r="EH437" s="50"/>
      <c r="EI437" s="50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  <c r="FB437" s="50"/>
      <c r="FC437" s="50"/>
      <c r="FD437" s="50"/>
      <c r="FE437" s="50"/>
      <c r="FF437" s="50"/>
      <c r="FG437" s="50"/>
      <c r="FH437" s="50"/>
      <c r="FI437" s="50"/>
      <c r="FJ437" s="50"/>
      <c r="FK437" s="50"/>
      <c r="FL437" s="50"/>
      <c r="FM437" s="50"/>
      <c r="FN437" s="50"/>
      <c r="FO437" s="50"/>
      <c r="FP437" s="50"/>
      <c r="FQ437" s="50"/>
      <c r="FR437" s="50"/>
      <c r="FS437" s="50"/>
      <c r="FT437" s="50"/>
      <c r="FU437" s="50"/>
      <c r="FV437" s="50"/>
      <c r="FW437" s="50"/>
      <c r="FX437" s="50"/>
      <c r="FY437" s="50"/>
      <c r="FZ437" s="50"/>
      <c r="GA437" s="50"/>
      <c r="GB437" s="50"/>
      <c r="GC437" s="50"/>
      <c r="GD437" s="50"/>
      <c r="GE437" s="50"/>
      <c r="GF437" s="50"/>
      <c r="GG437" s="50"/>
      <c r="GH437" s="50"/>
      <c r="GI437" s="50"/>
      <c r="GJ437" s="50"/>
      <c r="GK437" s="50"/>
      <c r="GL437" s="50"/>
      <c r="GM437" s="50"/>
      <c r="GN437" s="50"/>
      <c r="GO437" s="50"/>
      <c r="GP437" s="50"/>
      <c r="GQ437" s="50"/>
      <c r="GR437" s="50"/>
      <c r="GS437" s="50"/>
      <c r="GT437" s="50"/>
      <c r="GU437" s="50"/>
      <c r="GV437" s="50"/>
      <c r="GW437" s="50"/>
      <c r="GX437" s="50"/>
      <c r="GY437" s="50"/>
      <c r="GZ437" s="50"/>
      <c r="HA437" s="50"/>
      <c r="HB437" s="50"/>
      <c r="HC437" s="50"/>
      <c r="HD437" s="50"/>
      <c r="HE437" s="50"/>
      <c r="HF437" s="50"/>
      <c r="HG437" s="50"/>
      <c r="HH437" s="50"/>
      <c r="HI437" s="50"/>
      <c r="HJ437" s="50"/>
      <c r="HK437" s="50"/>
      <c r="HL437" s="50"/>
      <c r="HM437" s="50"/>
      <c r="HN437" s="50"/>
      <c r="HO437" s="50"/>
      <c r="HP437" s="50"/>
      <c r="HQ437" s="50"/>
      <c r="HR437" s="50"/>
      <c r="HS437" s="50"/>
      <c r="HT437" s="50"/>
      <c r="HU437" s="50"/>
      <c r="HV437" s="50"/>
      <c r="HW437" s="50"/>
      <c r="HX437" s="50"/>
      <c r="HY437" s="50"/>
      <c r="HZ437" s="50"/>
      <c r="IA437" s="50"/>
      <c r="IB437" s="50"/>
      <c r="IC437" s="50"/>
      <c r="ID437" s="50"/>
      <c r="IE437" s="50"/>
      <c r="IF437" s="50"/>
      <c r="IG437" s="50"/>
      <c r="IH437" s="50"/>
      <c r="II437" s="50"/>
      <c r="IJ437" s="50"/>
      <c r="IK437" s="50"/>
      <c r="IL437" s="50"/>
      <c r="IM437" s="50"/>
      <c r="IN437" s="50"/>
      <c r="IO437" s="50"/>
      <c r="IP437" s="50"/>
      <c r="IQ437" s="50"/>
      <c r="IR437" s="50"/>
      <c r="IS437" s="50"/>
      <c r="IT437" s="50"/>
      <c r="IU437" s="50"/>
      <c r="IV437" s="50"/>
      <c r="IX437" s="50"/>
      <c r="IZ437" s="50"/>
      <c r="JA437" s="50"/>
      <c r="JB437" s="50"/>
      <c r="JC437" s="50"/>
      <c r="JD437" s="50"/>
      <c r="JE437" s="50"/>
      <c r="JF437" s="50"/>
      <c r="JG437" s="50"/>
      <c r="JL437" s="50"/>
      <c r="JM437" s="50"/>
      <c r="JN437" s="50"/>
      <c r="JO437" s="50"/>
      <c r="JP437" s="50"/>
      <c r="JQ437" s="50"/>
      <c r="JR437" s="50"/>
      <c r="JS437" s="50"/>
      <c r="JT437" s="50"/>
      <c r="JU437" s="50"/>
      <c r="JV437" s="50"/>
      <c r="JW437" s="50"/>
      <c r="JX437" s="50"/>
      <c r="JY437" s="50"/>
      <c r="JZ437" s="50"/>
      <c r="KA437" s="50"/>
      <c r="KB437" s="50"/>
      <c r="KC437" s="50"/>
      <c r="KD437" s="50"/>
      <c r="KE437" s="50"/>
      <c r="KF437" s="50"/>
      <c r="KG437" s="50"/>
      <c r="KH437" s="50"/>
      <c r="KI437" s="50"/>
      <c r="KJ437" s="50"/>
      <c r="KK437" s="50"/>
      <c r="KL437" s="50"/>
      <c r="KM437" s="50"/>
      <c r="KN437" s="50"/>
      <c r="KO437" s="50"/>
      <c r="KP437" s="50"/>
      <c r="KQ437" s="50"/>
      <c r="KR437" s="50"/>
      <c r="KS437" s="50"/>
      <c r="KT437" s="50"/>
      <c r="KU437" s="50"/>
      <c r="KV437" s="50"/>
      <c r="KW437" s="50"/>
      <c r="KX437" s="50"/>
      <c r="KY437" s="50"/>
      <c r="KZ437" s="50"/>
      <c r="LA437" s="50"/>
      <c r="LB437" s="50"/>
      <c r="LC437" s="50"/>
      <c r="LD437" s="50"/>
      <c r="LE437" s="50"/>
      <c r="LF437" s="50"/>
      <c r="LG437" s="50"/>
      <c r="LH437" s="50"/>
      <c r="LI437" s="50"/>
      <c r="LJ437" s="50"/>
      <c r="LK437" s="50"/>
      <c r="LL437" s="50"/>
      <c r="LM437" s="50"/>
      <c r="LN437" s="50"/>
      <c r="LO437" s="50"/>
      <c r="LP437" s="50"/>
      <c r="LQ437" s="50"/>
      <c r="LR437" s="50"/>
      <c r="LS437" s="50"/>
      <c r="LT437" s="50"/>
      <c r="LU437" s="50"/>
      <c r="LV437" s="50"/>
      <c r="LW437" s="50"/>
      <c r="LX437" s="50"/>
      <c r="LY437" s="50"/>
      <c r="LZ437" s="50"/>
      <c r="MA437" s="50"/>
      <c r="MB437" s="50"/>
      <c r="MC437" s="50"/>
      <c r="MD437" s="50"/>
      <c r="ME437" s="50"/>
      <c r="MF437" s="50"/>
      <c r="MG437" s="50"/>
      <c r="MH437" s="50"/>
      <c r="MI437" s="50"/>
      <c r="MJ437" s="50"/>
      <c r="MK437" s="50"/>
      <c r="ML437" s="50"/>
      <c r="MM437" s="50"/>
      <c r="MN437" s="50"/>
      <c r="MO437" s="50"/>
      <c r="MP437" s="50"/>
      <c r="MQ437" s="50"/>
      <c r="MR437" s="50"/>
      <c r="MS437" s="50"/>
      <c r="MT437" s="50"/>
      <c r="MU437" s="50"/>
      <c r="MV437" s="50"/>
      <c r="MW437" s="50"/>
      <c r="MX437" s="50"/>
      <c r="MY437" s="50"/>
      <c r="MZ437" s="50"/>
      <c r="NA437" s="50"/>
      <c r="NB437" s="50"/>
      <c r="NC437" s="50"/>
      <c r="ND437" s="50"/>
      <c r="NE437" s="50"/>
      <c r="NF437" s="50"/>
      <c r="NG437" s="50"/>
      <c r="NH437" s="50"/>
      <c r="NI437" s="50"/>
      <c r="NJ437" s="50"/>
      <c r="NK437" s="50"/>
      <c r="NL437" s="50"/>
      <c r="NM437" s="50"/>
      <c r="NN437" s="50"/>
      <c r="NO437" s="50"/>
      <c r="NP437" s="50"/>
      <c r="NQ437" s="50"/>
      <c r="NR437" s="50"/>
      <c r="NS437" s="50"/>
      <c r="NT437" s="50"/>
      <c r="NU437" s="50"/>
      <c r="NV437" s="50"/>
      <c r="NW437" s="50"/>
      <c r="NX437" s="50"/>
      <c r="NY437" s="50"/>
      <c r="NZ437" s="50"/>
      <c r="OA437" s="50"/>
      <c r="OB437" s="50"/>
      <c r="OC437" s="50"/>
      <c r="OD437" s="50"/>
      <c r="OE437" s="50"/>
      <c r="OF437" s="50"/>
      <c r="OG437" s="50"/>
      <c r="OH437" s="50"/>
      <c r="OI437" s="50"/>
      <c r="OJ437" s="50"/>
      <c r="OK437" s="50"/>
      <c r="OL437" s="50"/>
      <c r="OM437" s="50"/>
      <c r="ON437" s="50"/>
      <c r="OO437" s="50"/>
      <c r="OP437" s="50"/>
      <c r="OQ437" s="50"/>
      <c r="OR437" s="50"/>
      <c r="OS437" s="50"/>
      <c r="OT437" s="50"/>
      <c r="OU437" s="50"/>
      <c r="OV437" s="50"/>
      <c r="OW437" s="50"/>
      <c r="OX437" s="50"/>
      <c r="OY437" s="50"/>
      <c r="OZ437" s="50"/>
      <c r="PA437" s="50"/>
      <c r="PB437" s="50"/>
      <c r="PC437" s="50"/>
      <c r="PD437" s="50"/>
      <c r="PE437" s="50"/>
      <c r="PF437" s="50"/>
      <c r="PG437" s="50"/>
      <c r="PH437" s="50"/>
      <c r="PI437" s="50"/>
      <c r="PJ437" s="50"/>
      <c r="PK437" s="50"/>
      <c r="PL437" s="50"/>
      <c r="PM437" s="50"/>
      <c r="PN437" s="50"/>
      <c r="PO437" s="50"/>
      <c r="PP437" s="50"/>
      <c r="PQ437" s="50"/>
      <c r="PR437" s="50"/>
      <c r="PS437" s="50"/>
      <c r="PT437" s="50"/>
      <c r="PU437" s="50"/>
      <c r="PV437" s="50"/>
      <c r="PW437" s="50"/>
      <c r="PX437" s="50"/>
      <c r="PY437" s="50"/>
      <c r="PZ437" s="50"/>
      <c r="QA437" s="50"/>
      <c r="QB437" s="50"/>
      <c r="QC437" s="50"/>
      <c r="QD437" s="50"/>
      <c r="QE437" s="50"/>
      <c r="QF437" s="50"/>
      <c r="QG437" s="50"/>
      <c r="QH437" s="50"/>
      <c r="QI437" s="50"/>
      <c r="QJ437" s="50"/>
      <c r="QK437" s="50"/>
      <c r="QL437" s="50"/>
      <c r="QM437" s="50"/>
      <c r="QN437" s="50"/>
      <c r="QO437" s="50"/>
      <c r="QP437" s="50"/>
      <c r="QQ437" s="50"/>
      <c r="QR437" s="50"/>
      <c r="QS437" s="50"/>
      <c r="QT437" s="50"/>
      <c r="QU437" s="50"/>
      <c r="QV437" s="50"/>
      <c r="QW437" s="50"/>
      <c r="QX437" s="50"/>
      <c r="QY437" s="50"/>
      <c r="QZ437" s="50"/>
      <c r="RA437" s="50"/>
      <c r="RB437" s="50"/>
      <c r="RC437" s="50"/>
      <c r="RD437" s="50"/>
      <c r="RE437" s="50"/>
      <c r="RF437" s="50"/>
      <c r="RG437" s="50"/>
      <c r="RH437" s="50"/>
      <c r="RI437" s="50"/>
      <c r="RJ437" s="50"/>
      <c r="RK437" s="50"/>
      <c r="RL437" s="50"/>
      <c r="RM437" s="50"/>
      <c r="RN437" s="50"/>
      <c r="RO437" s="50"/>
      <c r="RP437" s="50"/>
      <c r="RQ437" s="50"/>
      <c r="RR437" s="50"/>
      <c r="RS437" s="50"/>
      <c r="RT437" s="50"/>
      <c r="RU437" s="50"/>
      <c r="RV437" s="50"/>
      <c r="RW437" s="50"/>
      <c r="RX437" s="50"/>
      <c r="RY437" s="50"/>
      <c r="RZ437" s="50"/>
      <c r="SA437" s="50"/>
      <c r="SB437" s="50"/>
      <c r="SC437" s="50"/>
      <c r="SD437" s="50"/>
      <c r="SE437" s="50"/>
      <c r="SF437" s="50"/>
      <c r="SG437" s="50"/>
      <c r="SH437" s="50"/>
      <c r="SI437" s="50"/>
      <c r="SJ437" s="50"/>
      <c r="SK437" s="50"/>
      <c r="SL437" s="50"/>
      <c r="SM437" s="50"/>
      <c r="SN437" s="50"/>
      <c r="SO437" s="50"/>
      <c r="SP437" s="50"/>
      <c r="SQ437" s="50"/>
      <c r="SR437" s="50"/>
      <c r="ST437" s="50"/>
      <c r="SV437" s="50"/>
      <c r="SW437" s="50"/>
      <c r="SX437" s="50"/>
      <c r="SY437" s="50"/>
      <c r="SZ437" s="50"/>
      <c r="TA437" s="50"/>
      <c r="TB437" s="50"/>
      <c r="TC437" s="50"/>
      <c r="TH437" s="50"/>
      <c r="TI437" s="50"/>
      <c r="TJ437" s="50"/>
      <c r="TK437" s="50"/>
      <c r="TL437" s="50"/>
      <c r="TM437" s="50"/>
      <c r="TN437" s="50"/>
      <c r="TO437" s="50"/>
      <c r="TP437" s="50"/>
      <c r="TQ437" s="50"/>
      <c r="TR437" s="50"/>
      <c r="TS437" s="50"/>
      <c r="TT437" s="50"/>
      <c r="TU437" s="50"/>
      <c r="TV437" s="50"/>
      <c r="TW437" s="50"/>
      <c r="TX437" s="50"/>
      <c r="TY437" s="50"/>
      <c r="TZ437" s="50"/>
      <c r="UA437" s="50"/>
      <c r="UB437" s="50"/>
      <c r="UC437" s="50"/>
      <c r="UD437" s="50"/>
      <c r="UE437" s="50"/>
      <c r="UF437" s="50"/>
      <c r="UG437" s="50"/>
      <c r="UH437" s="50"/>
      <c r="UI437" s="50"/>
      <c r="UJ437" s="50"/>
      <c r="UK437" s="50"/>
      <c r="UL437" s="50"/>
      <c r="UM437" s="50"/>
      <c r="UN437" s="50"/>
      <c r="UO437" s="50"/>
      <c r="UP437" s="50"/>
      <c r="UQ437" s="50"/>
      <c r="UR437" s="50"/>
      <c r="US437" s="50"/>
      <c r="UT437" s="50"/>
      <c r="UU437" s="50"/>
      <c r="UV437" s="50"/>
      <c r="UW437" s="50"/>
      <c r="UX437" s="50"/>
      <c r="UY437" s="50"/>
      <c r="UZ437" s="50"/>
      <c r="VA437" s="50"/>
      <c r="VB437" s="50"/>
      <c r="VC437" s="50"/>
      <c r="VD437" s="50"/>
      <c r="VE437" s="50"/>
      <c r="VF437" s="50"/>
      <c r="VG437" s="50"/>
      <c r="VH437" s="50"/>
      <c r="VI437" s="50"/>
      <c r="VJ437" s="50"/>
      <c r="VK437" s="50"/>
      <c r="VL437" s="50"/>
      <c r="VM437" s="50"/>
      <c r="VN437" s="50"/>
      <c r="VO437" s="50"/>
      <c r="VP437" s="50"/>
      <c r="VQ437" s="50"/>
      <c r="VR437" s="50"/>
      <c r="VS437" s="50"/>
      <c r="VT437" s="50"/>
      <c r="VU437" s="50"/>
      <c r="VV437" s="50"/>
      <c r="VW437" s="50"/>
      <c r="VX437" s="50"/>
      <c r="VY437" s="50"/>
      <c r="VZ437" s="50"/>
      <c r="WA437" s="50"/>
      <c r="WB437" s="50"/>
      <c r="WC437" s="50"/>
      <c r="WD437" s="50"/>
      <c r="WE437" s="50"/>
      <c r="WF437" s="50"/>
      <c r="WG437" s="50"/>
      <c r="WH437" s="50"/>
      <c r="WI437" s="50"/>
      <c r="WJ437" s="50"/>
      <c r="WK437" s="50"/>
      <c r="WL437" s="50"/>
      <c r="WM437" s="50"/>
      <c r="WN437" s="50"/>
      <c r="WO437" s="50"/>
      <c r="WP437" s="50"/>
      <c r="WQ437" s="50"/>
      <c r="WR437" s="50"/>
      <c r="WS437" s="50"/>
      <c r="WT437" s="50"/>
      <c r="WU437" s="50"/>
      <c r="WV437" s="50"/>
      <c r="WW437" s="50"/>
      <c r="WX437" s="50"/>
      <c r="WY437" s="50"/>
      <c r="WZ437" s="50"/>
      <c r="XA437" s="50"/>
      <c r="XB437" s="50"/>
      <c r="XC437" s="50"/>
      <c r="XD437" s="50"/>
      <c r="XE437" s="50"/>
      <c r="XF437" s="50"/>
      <c r="XG437" s="50"/>
      <c r="XH437" s="50"/>
      <c r="XI437" s="50"/>
      <c r="XJ437" s="50"/>
      <c r="XK437" s="50"/>
      <c r="XL437" s="50"/>
      <c r="XM437" s="50"/>
      <c r="XN437" s="50"/>
      <c r="XO437" s="50"/>
      <c r="XP437" s="50"/>
      <c r="XQ437" s="50"/>
      <c r="XR437" s="50"/>
      <c r="XS437" s="50"/>
      <c r="XT437" s="50"/>
      <c r="XU437" s="50"/>
      <c r="XV437" s="50"/>
      <c r="XW437" s="50"/>
      <c r="XX437" s="50"/>
      <c r="XY437" s="50"/>
      <c r="XZ437" s="50"/>
      <c r="YA437" s="50"/>
      <c r="YB437" s="50"/>
      <c r="YC437" s="50"/>
      <c r="YD437" s="50"/>
      <c r="YE437" s="50"/>
      <c r="YF437" s="50"/>
      <c r="YG437" s="50"/>
      <c r="YH437" s="50"/>
      <c r="YI437" s="50"/>
      <c r="YJ437" s="50"/>
      <c r="YK437" s="50"/>
      <c r="YL437" s="50"/>
      <c r="YM437" s="50"/>
      <c r="YN437" s="50"/>
      <c r="YO437" s="50"/>
      <c r="YP437" s="50"/>
      <c r="YQ437" s="50"/>
      <c r="YR437" s="50"/>
      <c r="YS437" s="50"/>
      <c r="YT437" s="50"/>
      <c r="YU437" s="50"/>
      <c r="YV437" s="50"/>
      <c r="YW437" s="50"/>
      <c r="YX437" s="50"/>
      <c r="YY437" s="50"/>
      <c r="YZ437" s="50"/>
      <c r="ZA437" s="50"/>
      <c r="ZB437" s="50"/>
      <c r="ZC437" s="50"/>
      <c r="ZD437" s="50"/>
      <c r="ZE437" s="50"/>
      <c r="ZF437" s="50"/>
      <c r="ZG437" s="50"/>
      <c r="ZH437" s="50"/>
      <c r="ZI437" s="50"/>
      <c r="ZJ437" s="50"/>
      <c r="ZK437" s="50"/>
      <c r="ZL437" s="50"/>
      <c r="ZM437" s="50"/>
      <c r="ZN437" s="50"/>
      <c r="ZO437" s="50"/>
      <c r="ZP437" s="50"/>
      <c r="ZQ437" s="50"/>
      <c r="ZR437" s="50"/>
      <c r="ZS437" s="50"/>
      <c r="ZT437" s="50"/>
      <c r="ZU437" s="50"/>
      <c r="ZV437" s="50"/>
      <c r="ZW437" s="50"/>
      <c r="ZX437" s="50"/>
      <c r="ZY437" s="50"/>
      <c r="ZZ437" s="50"/>
      <c r="AAA437" s="50"/>
      <c r="AAB437" s="50"/>
      <c r="AAC437" s="50"/>
      <c r="AAD437" s="50"/>
      <c r="AAE437" s="50"/>
      <c r="AAF437" s="50"/>
      <c r="AAG437" s="50"/>
      <c r="AAH437" s="50"/>
      <c r="AAI437" s="50"/>
      <c r="AAJ437" s="50"/>
      <c r="AAK437" s="50"/>
      <c r="AAL437" s="50"/>
      <c r="AAM437" s="50"/>
      <c r="AAN437" s="50"/>
      <c r="AAO437" s="50"/>
      <c r="AAP437" s="50"/>
      <c r="AAQ437" s="50"/>
      <c r="AAR437" s="50"/>
      <c r="AAS437" s="50"/>
      <c r="AAT437" s="50"/>
      <c r="AAU437" s="50"/>
      <c r="AAV437" s="50"/>
      <c r="AAW437" s="50"/>
      <c r="AAX437" s="50"/>
      <c r="AAY437" s="50"/>
      <c r="AAZ437" s="50"/>
      <c r="ABA437" s="50"/>
      <c r="ABB437" s="50"/>
      <c r="ABC437" s="50"/>
      <c r="ABD437" s="50"/>
      <c r="ABE437" s="50"/>
      <c r="ABF437" s="50"/>
      <c r="ABG437" s="50"/>
      <c r="ABH437" s="50"/>
      <c r="ABI437" s="50"/>
      <c r="ABJ437" s="50"/>
      <c r="ABK437" s="50"/>
      <c r="ABL437" s="50"/>
      <c r="ABM437" s="50"/>
      <c r="ABN437" s="50"/>
      <c r="ABO437" s="50"/>
      <c r="ABP437" s="50"/>
      <c r="ABQ437" s="50"/>
      <c r="ABR437" s="50"/>
      <c r="ABS437" s="50"/>
      <c r="ABT437" s="50"/>
      <c r="ABU437" s="50"/>
      <c r="ABV437" s="50"/>
      <c r="ABW437" s="50"/>
      <c r="ABX437" s="50"/>
      <c r="ABY437" s="50"/>
      <c r="ABZ437" s="50"/>
      <c r="ACA437" s="50"/>
      <c r="ACB437" s="50"/>
      <c r="ACC437" s="50"/>
      <c r="ACD437" s="50"/>
      <c r="ACE437" s="50"/>
      <c r="ACF437" s="50"/>
      <c r="ACG437" s="50"/>
      <c r="ACH437" s="50"/>
      <c r="ACI437" s="50"/>
      <c r="ACJ437" s="50"/>
      <c r="ACK437" s="50"/>
      <c r="ACL437" s="50"/>
      <c r="ACM437" s="50"/>
      <c r="ACN437" s="50"/>
      <c r="ACP437" s="50"/>
      <c r="ACR437" s="50"/>
      <c r="ACS437" s="50"/>
      <c r="ACT437" s="50"/>
      <c r="ACU437" s="50"/>
      <c r="ACV437" s="50"/>
      <c r="ACW437" s="50"/>
      <c r="ACX437" s="50"/>
      <c r="ACY437" s="50"/>
      <c r="ADD437" s="50"/>
      <c r="ADE437" s="50"/>
      <c r="ADF437" s="50"/>
      <c r="ADG437" s="50"/>
      <c r="ADH437" s="50"/>
      <c r="ADI437" s="50"/>
      <c r="ADJ437" s="50"/>
      <c r="ADK437" s="50"/>
      <c r="ADL437" s="50"/>
      <c r="ADM437" s="50"/>
      <c r="ADN437" s="50"/>
      <c r="ADO437" s="50"/>
      <c r="ADP437" s="50"/>
      <c r="ADQ437" s="50"/>
      <c r="ADR437" s="50"/>
      <c r="ADS437" s="50"/>
      <c r="ADT437" s="50"/>
      <c r="ADU437" s="50"/>
      <c r="ADV437" s="50"/>
      <c r="ADW437" s="50"/>
      <c r="ADX437" s="50"/>
      <c r="ADY437" s="50"/>
      <c r="ADZ437" s="50"/>
      <c r="AEA437" s="50"/>
      <c r="AEB437" s="50"/>
      <c r="AEC437" s="50"/>
      <c r="AED437" s="50"/>
      <c r="AEE437" s="50"/>
      <c r="AEF437" s="50"/>
      <c r="AEG437" s="50"/>
      <c r="AEH437" s="50"/>
      <c r="AEI437" s="50"/>
      <c r="AEJ437" s="50"/>
      <c r="AEK437" s="50"/>
      <c r="AEL437" s="50"/>
      <c r="AEM437" s="50"/>
      <c r="AEN437" s="50"/>
      <c r="AEO437" s="50"/>
      <c r="AEP437" s="50"/>
      <c r="AEQ437" s="50"/>
      <c r="AER437" s="50"/>
      <c r="AES437" s="50"/>
      <c r="AET437" s="50"/>
      <c r="AEU437" s="50"/>
      <c r="AEV437" s="50"/>
      <c r="AEW437" s="50"/>
      <c r="AEX437" s="50"/>
      <c r="AEY437" s="50"/>
      <c r="AEZ437" s="50"/>
      <c r="AFA437" s="50"/>
      <c r="AFB437" s="50"/>
      <c r="AFC437" s="50"/>
      <c r="AFD437" s="50"/>
      <c r="AFE437" s="50"/>
      <c r="AFF437" s="50"/>
      <c r="AFG437" s="50"/>
      <c r="AFH437" s="50"/>
      <c r="AFI437" s="50"/>
      <c r="AFJ437" s="50"/>
      <c r="AFK437" s="50"/>
      <c r="AFL437" s="50"/>
      <c r="AFM437" s="50"/>
      <c r="AFN437" s="50"/>
      <c r="AFO437" s="50"/>
      <c r="AFP437" s="50"/>
      <c r="AFQ437" s="50"/>
      <c r="AFR437" s="50"/>
      <c r="AFS437" s="50"/>
      <c r="AFT437" s="50"/>
      <c r="AFU437" s="50"/>
      <c r="AFV437" s="50"/>
      <c r="AFW437" s="50"/>
      <c r="AFX437" s="50"/>
      <c r="AFY437" s="50"/>
      <c r="AFZ437" s="50"/>
      <c r="AGA437" s="50"/>
      <c r="AGB437" s="50"/>
      <c r="AGC437" s="50"/>
      <c r="AGD437" s="50"/>
      <c r="AGE437" s="50"/>
      <c r="AGF437" s="50"/>
      <c r="AGG437" s="50"/>
      <c r="AGH437" s="50"/>
      <c r="AGI437" s="50"/>
      <c r="AGJ437" s="50"/>
      <c r="AGK437" s="50"/>
      <c r="AGL437" s="50"/>
      <c r="AGM437" s="50"/>
      <c r="AGN437" s="50"/>
      <c r="AGO437" s="50"/>
      <c r="AGP437" s="50"/>
      <c r="AGQ437" s="50"/>
      <c r="AGR437" s="50"/>
      <c r="AGS437" s="50"/>
      <c r="AGT437" s="50"/>
      <c r="AGU437" s="50"/>
      <c r="AGV437" s="50"/>
      <c r="AGW437" s="50"/>
      <c r="AGX437" s="50"/>
      <c r="AGY437" s="50"/>
      <c r="AGZ437" s="50"/>
      <c r="AHA437" s="50"/>
      <c r="AHB437" s="50"/>
      <c r="AHC437" s="50"/>
      <c r="AHD437" s="50"/>
      <c r="AHE437" s="50"/>
      <c r="AHF437" s="50"/>
      <c r="AHG437" s="50"/>
      <c r="AHH437" s="50"/>
      <c r="AHI437" s="50"/>
      <c r="AHJ437" s="50"/>
      <c r="AHK437" s="50"/>
      <c r="AHL437" s="50"/>
      <c r="AHM437" s="50"/>
      <c r="AHN437" s="50"/>
      <c r="AHO437" s="50"/>
      <c r="AHP437" s="50"/>
      <c r="AHQ437" s="50"/>
      <c r="AHR437" s="50"/>
      <c r="AHS437" s="50"/>
      <c r="AHT437" s="50"/>
      <c r="AHU437" s="50"/>
      <c r="AHV437" s="50"/>
      <c r="AHW437" s="50"/>
      <c r="AHX437" s="50"/>
      <c r="AHY437" s="50"/>
      <c r="AHZ437" s="50"/>
      <c r="AIA437" s="50"/>
      <c r="AIB437" s="50"/>
      <c r="AIC437" s="50"/>
      <c r="AID437" s="50"/>
      <c r="AIE437" s="50"/>
      <c r="AIF437" s="50"/>
      <c r="AIG437" s="50"/>
      <c r="AIH437" s="50"/>
      <c r="AII437" s="50"/>
      <c r="AIJ437" s="50"/>
      <c r="AIK437" s="50"/>
      <c r="AIL437" s="50"/>
      <c r="AIM437" s="50"/>
      <c r="AIN437" s="50"/>
      <c r="AIO437" s="50"/>
      <c r="AIP437" s="50"/>
      <c r="AIQ437" s="50"/>
      <c r="AIR437" s="50"/>
      <c r="AIS437" s="50"/>
      <c r="AIT437" s="50"/>
      <c r="AIU437" s="50"/>
      <c r="AIV437" s="50"/>
      <c r="AIW437" s="50"/>
      <c r="AIX437" s="50"/>
      <c r="AIY437" s="50"/>
      <c r="AIZ437" s="50"/>
      <c r="AJA437" s="50"/>
      <c r="AJB437" s="50"/>
      <c r="AJC437" s="50"/>
      <c r="AJD437" s="50"/>
      <c r="AJE437" s="50"/>
      <c r="AJF437" s="50"/>
      <c r="AJG437" s="50"/>
      <c r="AJH437" s="50"/>
      <c r="AJI437" s="50"/>
      <c r="AJJ437" s="50"/>
      <c r="AJK437" s="50"/>
      <c r="AJL437" s="50"/>
      <c r="AJM437" s="50"/>
      <c r="AJN437" s="50"/>
      <c r="AJO437" s="50"/>
      <c r="AJP437" s="50"/>
      <c r="AJQ437" s="50"/>
      <c r="AJR437" s="50"/>
      <c r="AJS437" s="50"/>
      <c r="AJT437" s="50"/>
      <c r="AJU437" s="50"/>
      <c r="AJV437" s="50"/>
      <c r="AJW437" s="50"/>
      <c r="AJX437" s="50"/>
      <c r="AJY437" s="50"/>
      <c r="AJZ437" s="50"/>
      <c r="AKA437" s="50"/>
      <c r="AKB437" s="50"/>
      <c r="AKC437" s="50"/>
      <c r="AKD437" s="50"/>
      <c r="AKE437" s="50"/>
      <c r="AKF437" s="50"/>
      <c r="AKG437" s="50"/>
      <c r="AKH437" s="50"/>
      <c r="AKI437" s="50"/>
      <c r="AKJ437" s="50"/>
      <c r="AKK437" s="50"/>
      <c r="AKL437" s="50"/>
      <c r="AKM437" s="50"/>
      <c r="AKN437" s="50"/>
      <c r="AKO437" s="50"/>
      <c r="AKP437" s="50"/>
      <c r="AKQ437" s="50"/>
      <c r="AKR437" s="50"/>
      <c r="AKS437" s="50"/>
      <c r="AKT437" s="50"/>
      <c r="AKU437" s="50"/>
      <c r="AKV437" s="50"/>
      <c r="AKW437" s="50"/>
      <c r="AKX437" s="50"/>
      <c r="AKY437" s="50"/>
      <c r="AKZ437" s="50"/>
      <c r="ALA437" s="50"/>
      <c r="ALB437" s="50"/>
      <c r="ALC437" s="50"/>
      <c r="ALD437" s="50"/>
      <c r="ALE437" s="50"/>
      <c r="ALF437" s="50"/>
      <c r="ALG437" s="50"/>
      <c r="ALH437" s="50"/>
      <c r="ALI437" s="50"/>
      <c r="ALJ437" s="50"/>
      <c r="ALK437" s="50"/>
      <c r="ALL437" s="50"/>
      <c r="ALM437" s="50"/>
      <c r="ALN437" s="50"/>
      <c r="ALO437" s="50"/>
      <c r="ALP437" s="50"/>
      <c r="ALQ437" s="50"/>
      <c r="ALR437" s="50"/>
      <c r="ALS437" s="50"/>
      <c r="ALT437" s="50"/>
      <c r="ALU437" s="50"/>
      <c r="ALV437" s="50"/>
      <c r="ALW437" s="50"/>
      <c r="ALX437" s="50"/>
      <c r="ALY437" s="50"/>
      <c r="ALZ437" s="50"/>
      <c r="AMA437" s="50"/>
      <c r="AMB437" s="50"/>
      <c r="AMC437" s="50"/>
      <c r="AMD437" s="50"/>
      <c r="AME437" s="50"/>
      <c r="AMF437" s="50"/>
      <c r="AMG437" s="50"/>
      <c r="AMH437" s="50"/>
      <c r="AMI437" s="50"/>
      <c r="AMJ437" s="50"/>
      <c r="AML437" s="50"/>
      <c r="AMN437" s="50"/>
      <c r="AMO437" s="50"/>
      <c r="AMP437" s="50"/>
      <c r="AMQ437" s="50"/>
      <c r="AMR437" s="50"/>
      <c r="AMS437" s="50"/>
      <c r="AMT437" s="50"/>
      <c r="AMU437" s="50"/>
      <c r="AMZ437" s="50"/>
      <c r="ANA437" s="50"/>
      <c r="ANB437" s="50"/>
      <c r="ANC437" s="50"/>
      <c r="AND437" s="50"/>
      <c r="ANE437" s="50"/>
      <c r="ANF437" s="50"/>
      <c r="ANG437" s="50"/>
      <c r="ANH437" s="50"/>
      <c r="ANI437" s="50"/>
      <c r="ANJ437" s="50"/>
      <c r="ANK437" s="50"/>
      <c r="ANL437" s="50"/>
      <c r="ANM437" s="50"/>
      <c r="ANN437" s="50"/>
      <c r="ANO437" s="50"/>
      <c r="ANP437" s="50"/>
      <c r="ANQ437" s="50"/>
      <c r="ANR437" s="50"/>
      <c r="ANS437" s="50"/>
      <c r="ANT437" s="50"/>
      <c r="ANU437" s="50"/>
      <c r="ANV437" s="50"/>
      <c r="ANW437" s="50"/>
      <c r="ANX437" s="50"/>
      <c r="ANY437" s="50"/>
      <c r="ANZ437" s="50"/>
      <c r="AOA437" s="50"/>
      <c r="AOB437" s="50"/>
      <c r="AOC437" s="50"/>
      <c r="AOD437" s="50"/>
      <c r="AOE437" s="50"/>
      <c r="AOF437" s="50"/>
      <c r="AOG437" s="50"/>
      <c r="AOH437" s="50"/>
      <c r="AOI437" s="50"/>
      <c r="AOJ437" s="50"/>
      <c r="AOK437" s="50"/>
      <c r="AOL437" s="50"/>
      <c r="AOM437" s="50"/>
      <c r="AON437" s="50"/>
      <c r="AOO437" s="50"/>
      <c r="AOP437" s="50"/>
      <c r="AOQ437" s="50"/>
      <c r="AOR437" s="50"/>
      <c r="AOS437" s="50"/>
      <c r="AOT437" s="50"/>
      <c r="AOU437" s="50"/>
      <c r="AOV437" s="50"/>
      <c r="AOW437" s="50"/>
      <c r="AOX437" s="50"/>
      <c r="AOY437" s="50"/>
      <c r="AOZ437" s="50"/>
      <c r="APA437" s="50"/>
      <c r="APB437" s="50"/>
      <c r="APC437" s="50"/>
      <c r="APD437" s="50"/>
      <c r="APE437" s="50"/>
      <c r="APF437" s="50"/>
      <c r="APG437" s="50"/>
      <c r="APH437" s="50"/>
      <c r="API437" s="50"/>
      <c r="APJ437" s="50"/>
      <c r="APK437" s="50"/>
      <c r="APL437" s="50"/>
      <c r="APM437" s="50"/>
      <c r="APN437" s="50"/>
      <c r="APO437" s="50"/>
      <c r="APP437" s="50"/>
      <c r="APQ437" s="50"/>
      <c r="APR437" s="50"/>
      <c r="APS437" s="50"/>
      <c r="APT437" s="50"/>
      <c r="APU437" s="50"/>
      <c r="APV437" s="50"/>
      <c r="APW437" s="50"/>
      <c r="APX437" s="50"/>
      <c r="APY437" s="50"/>
      <c r="APZ437" s="50"/>
      <c r="AQA437" s="50"/>
      <c r="AQB437" s="50"/>
      <c r="AQC437" s="50"/>
      <c r="AQD437" s="50"/>
      <c r="AQE437" s="50"/>
      <c r="AQF437" s="50"/>
      <c r="AQG437" s="50"/>
      <c r="AQH437" s="50"/>
      <c r="AQI437" s="50"/>
      <c r="AQJ437" s="50"/>
      <c r="AQK437" s="50"/>
      <c r="AQL437" s="50"/>
      <c r="AQM437" s="50"/>
      <c r="AQN437" s="50"/>
      <c r="AQO437" s="50"/>
      <c r="AQP437" s="50"/>
      <c r="AQQ437" s="50"/>
      <c r="AQR437" s="50"/>
      <c r="AQS437" s="50"/>
      <c r="AQT437" s="50"/>
      <c r="AQU437" s="50"/>
      <c r="AQV437" s="50"/>
      <c r="AQW437" s="50"/>
      <c r="AQX437" s="50"/>
      <c r="AQY437" s="50"/>
      <c r="AQZ437" s="50"/>
      <c r="ARA437" s="50"/>
      <c r="ARB437" s="50"/>
      <c r="ARC437" s="50"/>
      <c r="ARD437" s="50"/>
      <c r="ARE437" s="50"/>
      <c r="ARF437" s="50"/>
      <c r="ARG437" s="50"/>
      <c r="ARH437" s="50"/>
      <c r="ARI437" s="50"/>
      <c r="ARJ437" s="50"/>
      <c r="ARK437" s="50"/>
      <c r="ARL437" s="50"/>
      <c r="ARM437" s="50"/>
      <c r="ARN437" s="50"/>
      <c r="ARO437" s="50"/>
      <c r="ARP437" s="50"/>
      <c r="ARQ437" s="50"/>
      <c r="ARR437" s="50"/>
      <c r="ARS437" s="50"/>
      <c r="ART437" s="50"/>
      <c r="ARU437" s="50"/>
      <c r="ARV437" s="50"/>
      <c r="ARW437" s="50"/>
      <c r="ARX437" s="50"/>
      <c r="ARY437" s="50"/>
      <c r="ARZ437" s="50"/>
      <c r="ASA437" s="50"/>
      <c r="ASB437" s="50"/>
      <c r="ASC437" s="50"/>
      <c r="ASD437" s="50"/>
      <c r="ASE437" s="50"/>
      <c r="ASF437" s="50"/>
      <c r="ASG437" s="50"/>
      <c r="ASH437" s="50"/>
      <c r="ASI437" s="50"/>
      <c r="ASJ437" s="50"/>
      <c r="ASK437" s="50"/>
      <c r="ASL437" s="50"/>
      <c r="ASM437" s="50"/>
      <c r="ASN437" s="50"/>
      <c r="ASO437" s="50"/>
      <c r="ASP437" s="50"/>
      <c r="ASQ437" s="50"/>
      <c r="ASR437" s="50"/>
      <c r="ASS437" s="50"/>
      <c r="AST437" s="50"/>
      <c r="ASU437" s="50"/>
      <c r="ASV437" s="50"/>
      <c r="ASW437" s="50"/>
      <c r="ASX437" s="50"/>
      <c r="ASY437" s="50"/>
      <c r="ASZ437" s="50"/>
      <c r="ATA437" s="50"/>
      <c r="ATB437" s="50"/>
      <c r="ATC437" s="50"/>
      <c r="ATD437" s="50"/>
      <c r="ATE437" s="50"/>
      <c r="ATF437" s="50"/>
      <c r="ATG437" s="50"/>
      <c r="ATH437" s="50"/>
      <c r="ATI437" s="50"/>
      <c r="ATJ437" s="50"/>
      <c r="ATK437" s="50"/>
      <c r="ATL437" s="50"/>
      <c r="ATM437" s="50"/>
      <c r="ATN437" s="50"/>
      <c r="ATO437" s="50"/>
      <c r="ATP437" s="50"/>
      <c r="ATQ437" s="50"/>
      <c r="ATR437" s="50"/>
      <c r="ATS437" s="50"/>
      <c r="ATT437" s="50"/>
      <c r="ATU437" s="50"/>
      <c r="ATV437" s="50"/>
      <c r="ATW437" s="50"/>
      <c r="ATX437" s="50"/>
      <c r="ATY437" s="50"/>
      <c r="ATZ437" s="50"/>
      <c r="AUA437" s="50"/>
      <c r="AUB437" s="50"/>
      <c r="AUC437" s="50"/>
      <c r="AUD437" s="50"/>
      <c r="AUE437" s="50"/>
      <c r="AUF437" s="50"/>
      <c r="AUG437" s="50"/>
      <c r="AUH437" s="50"/>
      <c r="AUI437" s="50"/>
      <c r="AUJ437" s="50"/>
      <c r="AUK437" s="50"/>
      <c r="AUL437" s="50"/>
      <c r="AUM437" s="50"/>
      <c r="AUN437" s="50"/>
      <c r="AUO437" s="50"/>
      <c r="AUP437" s="50"/>
      <c r="AUQ437" s="50"/>
      <c r="AUR437" s="50"/>
      <c r="AUS437" s="50"/>
      <c r="AUT437" s="50"/>
      <c r="AUU437" s="50"/>
      <c r="AUV437" s="50"/>
      <c r="AUW437" s="50"/>
      <c r="AUX437" s="50"/>
      <c r="AUY437" s="50"/>
      <c r="AUZ437" s="50"/>
      <c r="AVA437" s="50"/>
      <c r="AVB437" s="50"/>
      <c r="AVC437" s="50"/>
      <c r="AVD437" s="50"/>
      <c r="AVE437" s="50"/>
      <c r="AVF437" s="50"/>
      <c r="AVG437" s="50"/>
      <c r="AVH437" s="50"/>
      <c r="AVI437" s="50"/>
      <c r="AVJ437" s="50"/>
      <c r="AVK437" s="50"/>
      <c r="AVL437" s="50"/>
      <c r="AVM437" s="50"/>
      <c r="AVN437" s="50"/>
      <c r="AVO437" s="50"/>
      <c r="AVP437" s="50"/>
      <c r="AVQ437" s="50"/>
      <c r="AVR437" s="50"/>
      <c r="AVS437" s="50"/>
      <c r="AVT437" s="50"/>
      <c r="AVU437" s="50"/>
      <c r="AVV437" s="50"/>
      <c r="AVW437" s="50"/>
      <c r="AVX437" s="50"/>
      <c r="AVY437" s="50"/>
      <c r="AVZ437" s="50"/>
      <c r="AWA437" s="50"/>
      <c r="AWB437" s="50"/>
      <c r="AWC437" s="50"/>
      <c r="AWD437" s="50"/>
      <c r="AWE437" s="50"/>
      <c r="AWF437" s="50"/>
      <c r="AWH437" s="50"/>
      <c r="AWJ437" s="50"/>
      <c r="AWK437" s="50"/>
      <c r="AWL437" s="50"/>
      <c r="AWM437" s="50"/>
      <c r="AWN437" s="50"/>
      <c r="AWO437" s="50"/>
      <c r="AWP437" s="50"/>
      <c r="AWQ437" s="50"/>
      <c r="AWV437" s="50"/>
      <c r="AWW437" s="50"/>
      <c r="AWX437" s="50"/>
      <c r="AWY437" s="50"/>
      <c r="AWZ437" s="50"/>
      <c r="AXA437" s="50"/>
      <c r="AXB437" s="50"/>
      <c r="AXC437" s="50"/>
      <c r="AXD437" s="50"/>
      <c r="AXE437" s="50"/>
      <c r="AXF437" s="50"/>
      <c r="AXG437" s="50"/>
      <c r="AXH437" s="50"/>
      <c r="AXI437" s="50"/>
      <c r="AXJ437" s="50"/>
      <c r="AXK437" s="50"/>
      <c r="AXL437" s="50"/>
      <c r="AXM437" s="50"/>
      <c r="AXN437" s="50"/>
      <c r="AXO437" s="50"/>
      <c r="AXP437" s="50"/>
      <c r="AXQ437" s="50"/>
      <c r="AXR437" s="50"/>
      <c r="AXS437" s="50"/>
      <c r="AXT437" s="50"/>
      <c r="AXU437" s="50"/>
      <c r="AXV437" s="50"/>
      <c r="AXW437" s="50"/>
      <c r="AXX437" s="50"/>
      <c r="AXY437" s="50"/>
      <c r="AXZ437" s="50"/>
      <c r="AYA437" s="50"/>
      <c r="AYB437" s="50"/>
      <c r="AYC437" s="50"/>
      <c r="AYD437" s="50"/>
      <c r="AYE437" s="50"/>
      <c r="AYF437" s="50"/>
      <c r="AYG437" s="50"/>
      <c r="AYH437" s="50"/>
      <c r="AYI437" s="50"/>
      <c r="AYJ437" s="50"/>
      <c r="AYK437" s="50"/>
      <c r="AYL437" s="50"/>
      <c r="AYM437" s="50"/>
      <c r="AYN437" s="50"/>
      <c r="AYO437" s="50"/>
      <c r="AYP437" s="50"/>
      <c r="AYQ437" s="50"/>
      <c r="AYR437" s="50"/>
      <c r="AYS437" s="50"/>
      <c r="AYT437" s="50"/>
      <c r="AYU437" s="50"/>
      <c r="AYV437" s="50"/>
      <c r="AYW437" s="50"/>
      <c r="AYX437" s="50"/>
      <c r="AYY437" s="50"/>
      <c r="AYZ437" s="50"/>
      <c r="AZA437" s="50"/>
      <c r="AZB437" s="50"/>
      <c r="AZC437" s="50"/>
      <c r="AZD437" s="50"/>
      <c r="AZE437" s="50"/>
      <c r="AZF437" s="50"/>
      <c r="AZG437" s="50"/>
      <c r="AZH437" s="50"/>
      <c r="AZI437" s="50"/>
      <c r="AZJ437" s="50"/>
      <c r="AZK437" s="50"/>
      <c r="AZL437" s="50"/>
      <c r="AZM437" s="50"/>
      <c r="AZN437" s="50"/>
      <c r="AZO437" s="50"/>
      <c r="AZP437" s="50"/>
      <c r="AZQ437" s="50"/>
      <c r="AZR437" s="50"/>
      <c r="AZS437" s="50"/>
      <c r="AZT437" s="50"/>
      <c r="AZU437" s="50"/>
      <c r="AZV437" s="50"/>
      <c r="AZW437" s="50"/>
      <c r="AZX437" s="50"/>
      <c r="AZY437" s="50"/>
      <c r="AZZ437" s="50"/>
      <c r="BAA437" s="50"/>
      <c r="BAB437" s="50"/>
      <c r="BAC437" s="50"/>
      <c r="BAD437" s="50"/>
      <c r="BAE437" s="50"/>
      <c r="BAF437" s="50"/>
      <c r="BAG437" s="50"/>
      <c r="BAH437" s="50"/>
      <c r="BAI437" s="50"/>
      <c r="BAJ437" s="50"/>
      <c r="BAK437" s="50"/>
      <c r="BAL437" s="50"/>
      <c r="BAM437" s="50"/>
      <c r="BAN437" s="50"/>
      <c r="BAO437" s="50"/>
      <c r="BAP437" s="50"/>
      <c r="BAQ437" s="50"/>
      <c r="BAR437" s="50"/>
      <c r="BAS437" s="50"/>
      <c r="BAT437" s="50"/>
      <c r="BAU437" s="50"/>
      <c r="BAV437" s="50"/>
      <c r="BAW437" s="50"/>
      <c r="BAX437" s="50"/>
      <c r="BAY437" s="50"/>
      <c r="BAZ437" s="50"/>
      <c r="BBA437" s="50"/>
      <c r="BBB437" s="50"/>
      <c r="BBC437" s="50"/>
      <c r="BBD437" s="50"/>
      <c r="BBE437" s="50"/>
      <c r="BBF437" s="50"/>
      <c r="BBG437" s="50"/>
      <c r="BBH437" s="50"/>
      <c r="BBI437" s="50"/>
      <c r="BBJ437" s="50"/>
      <c r="BBK437" s="50"/>
      <c r="BBL437" s="50"/>
      <c r="BBM437" s="50"/>
      <c r="BBN437" s="50"/>
      <c r="BBO437" s="50"/>
      <c r="BBP437" s="50"/>
      <c r="BBQ437" s="50"/>
      <c r="BBR437" s="50"/>
      <c r="BBS437" s="50"/>
      <c r="BBT437" s="50"/>
      <c r="BBU437" s="50"/>
      <c r="BBV437" s="50"/>
      <c r="BBW437" s="50"/>
      <c r="BBX437" s="50"/>
      <c r="BBY437" s="50"/>
      <c r="BBZ437" s="50"/>
      <c r="BCA437" s="50"/>
      <c r="BCB437" s="50"/>
      <c r="BCC437" s="50"/>
      <c r="BCD437" s="50"/>
      <c r="BCE437" s="50"/>
      <c r="BCF437" s="50"/>
      <c r="BCG437" s="50"/>
      <c r="BCH437" s="50"/>
      <c r="BCI437" s="50"/>
      <c r="BCJ437" s="50"/>
      <c r="BCK437" s="50"/>
      <c r="BCL437" s="50"/>
      <c r="BCM437" s="50"/>
      <c r="BCN437" s="50"/>
      <c r="BCO437" s="50"/>
      <c r="BCP437" s="50"/>
      <c r="BCQ437" s="50"/>
      <c r="BCR437" s="50"/>
      <c r="BCS437" s="50"/>
      <c r="BCT437" s="50"/>
      <c r="BCU437" s="50"/>
      <c r="BCV437" s="50"/>
      <c r="BCW437" s="50"/>
      <c r="BCX437" s="50"/>
      <c r="BCY437" s="50"/>
      <c r="BCZ437" s="50"/>
      <c r="BDA437" s="50"/>
      <c r="BDB437" s="50"/>
      <c r="BDC437" s="50"/>
      <c r="BDD437" s="50"/>
      <c r="BDE437" s="50"/>
      <c r="BDF437" s="50"/>
      <c r="BDG437" s="50"/>
      <c r="BDH437" s="50"/>
      <c r="BDI437" s="50"/>
      <c r="BDJ437" s="50"/>
      <c r="BDK437" s="50"/>
      <c r="BDL437" s="50"/>
      <c r="BDM437" s="50"/>
      <c r="BDN437" s="50"/>
      <c r="BDO437" s="50"/>
      <c r="BDP437" s="50"/>
      <c r="BDQ437" s="50"/>
      <c r="BDR437" s="50"/>
      <c r="BDS437" s="50"/>
      <c r="BDT437" s="50"/>
      <c r="BDU437" s="50"/>
      <c r="BDV437" s="50"/>
      <c r="BDW437" s="50"/>
      <c r="BDX437" s="50"/>
      <c r="BDY437" s="50"/>
      <c r="BDZ437" s="50"/>
      <c r="BEA437" s="50"/>
      <c r="BEB437" s="50"/>
      <c r="BEC437" s="50"/>
      <c r="BED437" s="50"/>
      <c r="BEE437" s="50"/>
      <c r="BEF437" s="50"/>
      <c r="BEG437" s="50"/>
      <c r="BEH437" s="50"/>
      <c r="BEI437" s="50"/>
      <c r="BEJ437" s="50"/>
      <c r="BEK437" s="50"/>
      <c r="BEL437" s="50"/>
      <c r="BEM437" s="50"/>
      <c r="BEN437" s="50"/>
      <c r="BEO437" s="50"/>
      <c r="BEP437" s="50"/>
      <c r="BEQ437" s="50"/>
      <c r="BER437" s="50"/>
      <c r="BES437" s="50"/>
      <c r="BET437" s="50"/>
      <c r="BEU437" s="50"/>
      <c r="BEV437" s="50"/>
      <c r="BEW437" s="50"/>
      <c r="BEX437" s="50"/>
      <c r="BEY437" s="50"/>
      <c r="BEZ437" s="50"/>
      <c r="BFA437" s="50"/>
      <c r="BFB437" s="50"/>
      <c r="BFC437" s="50"/>
      <c r="BFD437" s="50"/>
      <c r="BFE437" s="50"/>
      <c r="BFF437" s="50"/>
      <c r="BFG437" s="50"/>
      <c r="BFH437" s="50"/>
      <c r="BFI437" s="50"/>
      <c r="BFJ437" s="50"/>
      <c r="BFK437" s="50"/>
      <c r="BFL437" s="50"/>
      <c r="BFM437" s="50"/>
      <c r="BFN437" s="50"/>
      <c r="BFO437" s="50"/>
      <c r="BFP437" s="50"/>
      <c r="BFQ437" s="50"/>
      <c r="BFR437" s="50"/>
      <c r="BFS437" s="50"/>
      <c r="BFT437" s="50"/>
      <c r="BFU437" s="50"/>
      <c r="BFV437" s="50"/>
      <c r="BFW437" s="50"/>
      <c r="BFX437" s="50"/>
      <c r="BFY437" s="50"/>
      <c r="BFZ437" s="50"/>
      <c r="BGA437" s="50"/>
      <c r="BGB437" s="50"/>
      <c r="BGD437" s="50"/>
      <c r="BGF437" s="50"/>
      <c r="BGG437" s="50"/>
      <c r="BGH437" s="50"/>
      <c r="BGI437" s="50"/>
      <c r="BGJ437" s="50"/>
      <c r="BGK437" s="50"/>
      <c r="BGL437" s="50"/>
      <c r="BGM437" s="50"/>
      <c r="BGR437" s="50"/>
      <c r="BGS437" s="50"/>
      <c r="BGT437" s="50"/>
      <c r="BGU437" s="50"/>
      <c r="BGV437" s="50"/>
      <c r="BGW437" s="50"/>
      <c r="BGX437" s="50"/>
      <c r="BGY437" s="50"/>
      <c r="BGZ437" s="50"/>
      <c r="BHA437" s="50"/>
      <c r="BHB437" s="50"/>
      <c r="BHC437" s="50"/>
      <c r="BHD437" s="50"/>
      <c r="BHE437" s="50"/>
      <c r="BHF437" s="50"/>
      <c r="BHG437" s="50"/>
      <c r="BHH437" s="50"/>
      <c r="BHI437" s="50"/>
      <c r="BHJ437" s="50"/>
      <c r="BHK437" s="50"/>
      <c r="BHL437" s="50"/>
      <c r="BHM437" s="50"/>
      <c r="BHN437" s="50"/>
      <c r="BHO437" s="50"/>
      <c r="BHP437" s="50"/>
      <c r="BHQ437" s="50"/>
      <c r="BHR437" s="50"/>
      <c r="BHS437" s="50"/>
      <c r="BHT437" s="50"/>
      <c r="BHU437" s="50"/>
      <c r="BHV437" s="50"/>
      <c r="BHW437" s="50"/>
      <c r="BHX437" s="50"/>
      <c r="BHY437" s="50"/>
      <c r="BHZ437" s="50"/>
      <c r="BIA437" s="50"/>
      <c r="BIB437" s="50"/>
      <c r="BIC437" s="50"/>
      <c r="BID437" s="50"/>
      <c r="BIE437" s="50"/>
      <c r="BIF437" s="50"/>
      <c r="BIG437" s="50"/>
      <c r="BIH437" s="50"/>
      <c r="BII437" s="50"/>
      <c r="BIJ437" s="50"/>
      <c r="BIK437" s="50"/>
      <c r="BIL437" s="50"/>
      <c r="BIM437" s="50"/>
      <c r="BIN437" s="50"/>
      <c r="BIO437" s="50"/>
      <c r="BIP437" s="50"/>
      <c r="BIQ437" s="50"/>
      <c r="BIR437" s="50"/>
      <c r="BIS437" s="50"/>
      <c r="BIT437" s="50"/>
      <c r="BIU437" s="50"/>
      <c r="BIV437" s="50"/>
      <c r="BIW437" s="50"/>
      <c r="BIX437" s="50"/>
      <c r="BIY437" s="50"/>
      <c r="BIZ437" s="50"/>
      <c r="BJA437" s="50"/>
      <c r="BJB437" s="50"/>
      <c r="BJC437" s="50"/>
      <c r="BJD437" s="50"/>
      <c r="BJE437" s="50"/>
      <c r="BJF437" s="50"/>
      <c r="BJG437" s="50"/>
      <c r="BJH437" s="50"/>
      <c r="BJI437" s="50"/>
      <c r="BJJ437" s="50"/>
      <c r="BJK437" s="50"/>
      <c r="BJL437" s="50"/>
      <c r="BJM437" s="50"/>
      <c r="BJN437" s="50"/>
      <c r="BJO437" s="50"/>
      <c r="BJP437" s="50"/>
      <c r="BJQ437" s="50"/>
      <c r="BJR437" s="50"/>
      <c r="BJS437" s="50"/>
      <c r="BJT437" s="50"/>
      <c r="BJU437" s="50"/>
      <c r="BJV437" s="50"/>
      <c r="BJW437" s="50"/>
      <c r="BJX437" s="50"/>
      <c r="BJY437" s="50"/>
      <c r="BJZ437" s="50"/>
      <c r="BKA437" s="50"/>
      <c r="BKB437" s="50"/>
      <c r="BKC437" s="50"/>
      <c r="BKD437" s="50"/>
      <c r="BKE437" s="50"/>
      <c r="BKF437" s="50"/>
      <c r="BKG437" s="50"/>
      <c r="BKH437" s="50"/>
      <c r="BKI437" s="50"/>
      <c r="BKJ437" s="50"/>
      <c r="BKK437" s="50"/>
      <c r="BKL437" s="50"/>
      <c r="BKM437" s="50"/>
      <c r="BKN437" s="50"/>
      <c r="BKO437" s="50"/>
      <c r="BKP437" s="50"/>
      <c r="BKQ437" s="50"/>
      <c r="BKR437" s="50"/>
      <c r="BKS437" s="50"/>
      <c r="BKT437" s="50"/>
      <c r="BKU437" s="50"/>
      <c r="BKV437" s="50"/>
      <c r="BKW437" s="50"/>
      <c r="BKX437" s="50"/>
      <c r="BKY437" s="50"/>
      <c r="BKZ437" s="50"/>
      <c r="BLA437" s="50"/>
      <c r="BLB437" s="50"/>
      <c r="BLC437" s="50"/>
      <c r="BLD437" s="50"/>
      <c r="BLE437" s="50"/>
      <c r="BLF437" s="50"/>
      <c r="BLG437" s="50"/>
      <c r="BLH437" s="50"/>
      <c r="BLI437" s="50"/>
      <c r="BLJ437" s="50"/>
      <c r="BLK437" s="50"/>
      <c r="BLL437" s="50"/>
      <c r="BLM437" s="50"/>
      <c r="BLN437" s="50"/>
      <c r="BLO437" s="50"/>
      <c r="BLP437" s="50"/>
      <c r="BLQ437" s="50"/>
      <c r="BLR437" s="50"/>
      <c r="BLS437" s="50"/>
      <c r="BLT437" s="50"/>
      <c r="BLU437" s="50"/>
      <c r="BLV437" s="50"/>
      <c r="BLW437" s="50"/>
      <c r="BLX437" s="50"/>
      <c r="BLY437" s="50"/>
      <c r="BLZ437" s="50"/>
      <c r="BMA437" s="50"/>
      <c r="BMB437" s="50"/>
      <c r="BMC437" s="50"/>
      <c r="BMD437" s="50"/>
      <c r="BME437" s="50"/>
      <c r="BMF437" s="50"/>
      <c r="BMG437" s="50"/>
      <c r="BMH437" s="50"/>
      <c r="BMI437" s="50"/>
      <c r="BMJ437" s="50"/>
      <c r="BMK437" s="50"/>
      <c r="BML437" s="50"/>
      <c r="BMM437" s="50"/>
      <c r="BMN437" s="50"/>
      <c r="BMO437" s="50"/>
      <c r="BMP437" s="50"/>
      <c r="BMQ437" s="50"/>
      <c r="BMR437" s="50"/>
      <c r="BMS437" s="50"/>
      <c r="BMT437" s="50"/>
      <c r="BMU437" s="50"/>
      <c r="BMV437" s="50"/>
      <c r="BMW437" s="50"/>
      <c r="BMX437" s="50"/>
      <c r="BMY437" s="50"/>
      <c r="BMZ437" s="50"/>
      <c r="BNA437" s="50"/>
      <c r="BNB437" s="50"/>
      <c r="BNC437" s="50"/>
      <c r="BND437" s="50"/>
      <c r="BNE437" s="50"/>
      <c r="BNF437" s="50"/>
      <c r="BNG437" s="50"/>
      <c r="BNH437" s="50"/>
      <c r="BNI437" s="50"/>
      <c r="BNJ437" s="50"/>
      <c r="BNK437" s="50"/>
      <c r="BNL437" s="50"/>
      <c r="BNM437" s="50"/>
      <c r="BNN437" s="50"/>
      <c r="BNO437" s="50"/>
      <c r="BNP437" s="50"/>
      <c r="BNQ437" s="50"/>
      <c r="BNR437" s="50"/>
      <c r="BNS437" s="50"/>
      <c r="BNT437" s="50"/>
      <c r="BNU437" s="50"/>
      <c r="BNV437" s="50"/>
      <c r="BNW437" s="50"/>
      <c r="BNX437" s="50"/>
      <c r="BNY437" s="50"/>
      <c r="BNZ437" s="50"/>
      <c r="BOA437" s="50"/>
      <c r="BOB437" s="50"/>
      <c r="BOC437" s="50"/>
      <c r="BOD437" s="50"/>
      <c r="BOE437" s="50"/>
      <c r="BOF437" s="50"/>
      <c r="BOG437" s="50"/>
      <c r="BOH437" s="50"/>
      <c r="BOI437" s="50"/>
      <c r="BOJ437" s="50"/>
      <c r="BOK437" s="50"/>
      <c r="BOL437" s="50"/>
      <c r="BOM437" s="50"/>
      <c r="BON437" s="50"/>
      <c r="BOO437" s="50"/>
      <c r="BOP437" s="50"/>
      <c r="BOQ437" s="50"/>
      <c r="BOR437" s="50"/>
      <c r="BOS437" s="50"/>
      <c r="BOT437" s="50"/>
      <c r="BOU437" s="50"/>
      <c r="BOV437" s="50"/>
      <c r="BOW437" s="50"/>
      <c r="BOX437" s="50"/>
      <c r="BOY437" s="50"/>
      <c r="BOZ437" s="50"/>
      <c r="BPA437" s="50"/>
      <c r="BPB437" s="50"/>
      <c r="BPC437" s="50"/>
      <c r="BPD437" s="50"/>
      <c r="BPE437" s="50"/>
      <c r="BPF437" s="50"/>
      <c r="BPG437" s="50"/>
      <c r="BPH437" s="50"/>
      <c r="BPI437" s="50"/>
      <c r="BPJ437" s="50"/>
      <c r="BPK437" s="50"/>
      <c r="BPL437" s="50"/>
      <c r="BPM437" s="50"/>
      <c r="BPN437" s="50"/>
      <c r="BPO437" s="50"/>
      <c r="BPP437" s="50"/>
      <c r="BPQ437" s="50"/>
      <c r="BPR437" s="50"/>
      <c r="BPS437" s="50"/>
      <c r="BPT437" s="50"/>
      <c r="BPU437" s="50"/>
      <c r="BPV437" s="50"/>
      <c r="BPW437" s="50"/>
      <c r="BPX437" s="50"/>
      <c r="BPZ437" s="50"/>
      <c r="BQB437" s="50"/>
      <c r="BQC437" s="50"/>
      <c r="BQD437" s="50"/>
      <c r="BQE437" s="50"/>
      <c r="BQF437" s="50"/>
      <c r="BQG437" s="50"/>
      <c r="BQH437" s="50"/>
      <c r="BQI437" s="50"/>
      <c r="BQN437" s="50"/>
      <c r="BQO437" s="50"/>
      <c r="BQP437" s="50"/>
      <c r="BQQ437" s="50"/>
      <c r="BQR437" s="50"/>
      <c r="BQS437" s="50"/>
      <c r="BQT437" s="50"/>
      <c r="BQU437" s="50"/>
      <c r="BQV437" s="50"/>
      <c r="BQW437" s="50"/>
      <c r="BQX437" s="50"/>
      <c r="BQY437" s="50"/>
      <c r="BQZ437" s="50"/>
      <c r="BRA437" s="50"/>
      <c r="BRB437" s="50"/>
      <c r="BRC437" s="50"/>
      <c r="BRD437" s="50"/>
      <c r="BRE437" s="50"/>
      <c r="BRF437" s="50"/>
      <c r="BRG437" s="50"/>
      <c r="BRH437" s="50"/>
      <c r="BRI437" s="50"/>
      <c r="BRJ437" s="50"/>
      <c r="BRK437" s="50"/>
      <c r="BRL437" s="50"/>
      <c r="BRM437" s="50"/>
      <c r="BRN437" s="50"/>
      <c r="BRO437" s="50"/>
      <c r="BRP437" s="50"/>
      <c r="BRQ437" s="50"/>
      <c r="BRR437" s="50"/>
      <c r="BRS437" s="50"/>
      <c r="BRT437" s="50"/>
      <c r="BRU437" s="50"/>
      <c r="BRV437" s="50"/>
      <c r="BRW437" s="50"/>
      <c r="BRX437" s="50"/>
      <c r="BRY437" s="50"/>
      <c r="BRZ437" s="50"/>
      <c r="BSA437" s="50"/>
      <c r="BSB437" s="50"/>
      <c r="BSC437" s="50"/>
      <c r="BSD437" s="50"/>
      <c r="BSE437" s="50"/>
      <c r="BSF437" s="50"/>
      <c r="BSG437" s="50"/>
      <c r="BSH437" s="50"/>
      <c r="BSI437" s="50"/>
      <c r="BSJ437" s="50"/>
      <c r="BSK437" s="50"/>
      <c r="BSL437" s="50"/>
      <c r="BSM437" s="50"/>
      <c r="BSN437" s="50"/>
      <c r="BSO437" s="50"/>
      <c r="BSP437" s="50"/>
      <c r="BSQ437" s="50"/>
      <c r="BSR437" s="50"/>
      <c r="BSS437" s="50"/>
      <c r="BST437" s="50"/>
      <c r="BSU437" s="50"/>
      <c r="BSV437" s="50"/>
      <c r="BSW437" s="50"/>
      <c r="BSX437" s="50"/>
      <c r="BSY437" s="50"/>
      <c r="BSZ437" s="50"/>
      <c r="BTA437" s="50"/>
      <c r="BTB437" s="50"/>
      <c r="BTC437" s="50"/>
      <c r="BTD437" s="50"/>
      <c r="BTE437" s="50"/>
      <c r="BTF437" s="50"/>
      <c r="BTG437" s="50"/>
      <c r="BTH437" s="50"/>
      <c r="BTI437" s="50"/>
      <c r="BTJ437" s="50"/>
      <c r="BTK437" s="50"/>
      <c r="BTL437" s="50"/>
      <c r="BTM437" s="50"/>
      <c r="BTN437" s="50"/>
      <c r="BTO437" s="50"/>
      <c r="BTP437" s="50"/>
      <c r="BTQ437" s="50"/>
      <c r="BTR437" s="50"/>
      <c r="BTS437" s="50"/>
      <c r="BTT437" s="50"/>
      <c r="BTU437" s="50"/>
      <c r="BTV437" s="50"/>
      <c r="BTW437" s="50"/>
      <c r="BTX437" s="50"/>
      <c r="BTY437" s="50"/>
      <c r="BTZ437" s="50"/>
      <c r="BUA437" s="50"/>
      <c r="BUB437" s="50"/>
      <c r="BUC437" s="50"/>
      <c r="BUD437" s="50"/>
      <c r="BUE437" s="50"/>
      <c r="BUF437" s="50"/>
      <c r="BUG437" s="50"/>
      <c r="BUH437" s="50"/>
      <c r="BUI437" s="50"/>
      <c r="BUJ437" s="50"/>
      <c r="BUK437" s="50"/>
      <c r="BUL437" s="50"/>
      <c r="BUM437" s="50"/>
      <c r="BUN437" s="50"/>
      <c r="BUO437" s="50"/>
      <c r="BUP437" s="50"/>
      <c r="BUQ437" s="50"/>
      <c r="BUR437" s="50"/>
      <c r="BUS437" s="50"/>
      <c r="BUT437" s="50"/>
      <c r="BUU437" s="50"/>
      <c r="BUV437" s="50"/>
      <c r="BUW437" s="50"/>
      <c r="BUX437" s="50"/>
      <c r="BUY437" s="50"/>
      <c r="BUZ437" s="50"/>
      <c r="BVA437" s="50"/>
      <c r="BVB437" s="50"/>
      <c r="BVC437" s="50"/>
      <c r="BVD437" s="50"/>
      <c r="BVE437" s="50"/>
      <c r="BVF437" s="50"/>
      <c r="BVG437" s="50"/>
      <c r="BVH437" s="50"/>
      <c r="BVI437" s="50"/>
      <c r="BVJ437" s="50"/>
      <c r="BVK437" s="50"/>
      <c r="BVL437" s="50"/>
      <c r="BVM437" s="50"/>
      <c r="BVN437" s="50"/>
      <c r="BVO437" s="50"/>
      <c r="BVP437" s="50"/>
      <c r="BVQ437" s="50"/>
      <c r="BVR437" s="50"/>
      <c r="BVS437" s="50"/>
      <c r="BVT437" s="50"/>
      <c r="BVU437" s="50"/>
      <c r="BVV437" s="50"/>
      <c r="BVW437" s="50"/>
      <c r="BVX437" s="50"/>
      <c r="BVY437" s="50"/>
      <c r="BVZ437" s="50"/>
      <c r="BWA437" s="50"/>
      <c r="BWB437" s="50"/>
      <c r="BWC437" s="50"/>
      <c r="BWD437" s="50"/>
      <c r="BWE437" s="50"/>
      <c r="BWF437" s="50"/>
      <c r="BWG437" s="50"/>
      <c r="BWH437" s="50"/>
      <c r="BWI437" s="50"/>
      <c r="BWJ437" s="50"/>
      <c r="BWK437" s="50"/>
      <c r="BWL437" s="50"/>
      <c r="BWM437" s="50"/>
      <c r="BWN437" s="50"/>
      <c r="BWO437" s="50"/>
      <c r="BWP437" s="50"/>
      <c r="BWQ437" s="50"/>
      <c r="BWR437" s="50"/>
      <c r="BWS437" s="50"/>
      <c r="BWT437" s="50"/>
      <c r="BWU437" s="50"/>
      <c r="BWV437" s="50"/>
      <c r="BWW437" s="50"/>
      <c r="BWX437" s="50"/>
      <c r="BWY437" s="50"/>
      <c r="BWZ437" s="50"/>
      <c r="BXA437" s="50"/>
      <c r="BXB437" s="50"/>
      <c r="BXC437" s="50"/>
      <c r="BXD437" s="50"/>
      <c r="BXE437" s="50"/>
      <c r="BXF437" s="50"/>
      <c r="BXG437" s="50"/>
      <c r="BXH437" s="50"/>
      <c r="BXI437" s="50"/>
      <c r="BXJ437" s="50"/>
      <c r="BXK437" s="50"/>
      <c r="BXL437" s="50"/>
      <c r="BXM437" s="50"/>
      <c r="BXN437" s="50"/>
      <c r="BXO437" s="50"/>
      <c r="BXP437" s="50"/>
      <c r="BXQ437" s="50"/>
      <c r="BXR437" s="50"/>
      <c r="BXS437" s="50"/>
      <c r="BXT437" s="50"/>
      <c r="BXU437" s="50"/>
      <c r="BXV437" s="50"/>
      <c r="BXW437" s="50"/>
      <c r="BXX437" s="50"/>
      <c r="BXY437" s="50"/>
      <c r="BXZ437" s="50"/>
      <c r="BYA437" s="50"/>
      <c r="BYB437" s="50"/>
      <c r="BYC437" s="50"/>
      <c r="BYD437" s="50"/>
      <c r="BYE437" s="50"/>
      <c r="BYF437" s="50"/>
      <c r="BYG437" s="50"/>
      <c r="BYH437" s="50"/>
      <c r="BYI437" s="50"/>
      <c r="BYJ437" s="50"/>
      <c r="BYK437" s="50"/>
      <c r="BYL437" s="50"/>
      <c r="BYM437" s="50"/>
      <c r="BYN437" s="50"/>
      <c r="BYO437" s="50"/>
      <c r="BYP437" s="50"/>
      <c r="BYQ437" s="50"/>
      <c r="BYR437" s="50"/>
      <c r="BYS437" s="50"/>
      <c r="BYT437" s="50"/>
      <c r="BYU437" s="50"/>
      <c r="BYV437" s="50"/>
      <c r="BYW437" s="50"/>
      <c r="BYX437" s="50"/>
      <c r="BYY437" s="50"/>
      <c r="BYZ437" s="50"/>
      <c r="BZA437" s="50"/>
      <c r="BZB437" s="50"/>
      <c r="BZC437" s="50"/>
      <c r="BZD437" s="50"/>
      <c r="BZE437" s="50"/>
      <c r="BZF437" s="50"/>
      <c r="BZG437" s="50"/>
      <c r="BZH437" s="50"/>
      <c r="BZI437" s="50"/>
      <c r="BZJ437" s="50"/>
      <c r="BZK437" s="50"/>
      <c r="BZL437" s="50"/>
      <c r="BZM437" s="50"/>
      <c r="BZN437" s="50"/>
      <c r="BZO437" s="50"/>
      <c r="BZP437" s="50"/>
      <c r="BZQ437" s="50"/>
      <c r="BZR437" s="50"/>
      <c r="BZS437" s="50"/>
      <c r="BZT437" s="50"/>
      <c r="BZV437" s="50"/>
      <c r="BZX437" s="50"/>
      <c r="BZY437" s="50"/>
      <c r="BZZ437" s="50"/>
      <c r="CAA437" s="50"/>
      <c r="CAB437" s="50"/>
      <c r="CAC437" s="50"/>
      <c r="CAD437" s="50"/>
      <c r="CAE437" s="50"/>
      <c r="CAJ437" s="50"/>
      <c r="CAK437" s="50"/>
      <c r="CAL437" s="50"/>
      <c r="CAM437" s="50"/>
      <c r="CAN437" s="50"/>
      <c r="CAO437" s="50"/>
      <c r="CAP437" s="50"/>
      <c r="CAQ437" s="50"/>
      <c r="CAR437" s="50"/>
      <c r="CAS437" s="50"/>
      <c r="CAT437" s="50"/>
      <c r="CAU437" s="50"/>
      <c r="CAV437" s="50"/>
      <c r="CAW437" s="50"/>
      <c r="CAX437" s="50"/>
      <c r="CAY437" s="50"/>
      <c r="CAZ437" s="50"/>
      <c r="CBA437" s="50"/>
      <c r="CBB437" s="50"/>
      <c r="CBC437" s="50"/>
      <c r="CBD437" s="50"/>
      <c r="CBE437" s="50"/>
      <c r="CBF437" s="50"/>
      <c r="CBG437" s="50"/>
      <c r="CBH437" s="50"/>
      <c r="CBI437" s="50"/>
      <c r="CBJ437" s="50"/>
      <c r="CBK437" s="50"/>
      <c r="CBL437" s="50"/>
      <c r="CBM437" s="50"/>
      <c r="CBN437" s="50"/>
      <c r="CBO437" s="50"/>
      <c r="CBP437" s="50"/>
      <c r="CBQ437" s="50"/>
      <c r="CBR437" s="50"/>
      <c r="CBS437" s="50"/>
      <c r="CBT437" s="50"/>
      <c r="CBU437" s="50"/>
      <c r="CBV437" s="50"/>
      <c r="CBW437" s="50"/>
      <c r="CBX437" s="50"/>
      <c r="CBY437" s="50"/>
      <c r="CBZ437" s="50"/>
      <c r="CCA437" s="50"/>
      <c r="CCB437" s="50"/>
      <c r="CCC437" s="50"/>
      <c r="CCD437" s="50"/>
      <c r="CCE437" s="50"/>
      <c r="CCF437" s="50"/>
      <c r="CCG437" s="50"/>
      <c r="CCH437" s="50"/>
      <c r="CCI437" s="50"/>
      <c r="CCJ437" s="50"/>
      <c r="CCK437" s="50"/>
      <c r="CCL437" s="50"/>
      <c r="CCM437" s="50"/>
      <c r="CCN437" s="50"/>
      <c r="CCO437" s="50"/>
      <c r="CCP437" s="50"/>
      <c r="CCQ437" s="50"/>
      <c r="CCR437" s="50"/>
      <c r="CCS437" s="50"/>
      <c r="CCT437" s="50"/>
      <c r="CCU437" s="50"/>
      <c r="CCV437" s="50"/>
      <c r="CCW437" s="50"/>
      <c r="CCX437" s="50"/>
      <c r="CCY437" s="50"/>
      <c r="CCZ437" s="50"/>
      <c r="CDA437" s="50"/>
      <c r="CDB437" s="50"/>
      <c r="CDC437" s="50"/>
      <c r="CDD437" s="50"/>
      <c r="CDE437" s="50"/>
      <c r="CDF437" s="50"/>
      <c r="CDG437" s="50"/>
      <c r="CDH437" s="50"/>
      <c r="CDI437" s="50"/>
      <c r="CDJ437" s="50"/>
      <c r="CDK437" s="50"/>
      <c r="CDL437" s="50"/>
      <c r="CDM437" s="50"/>
      <c r="CDN437" s="50"/>
      <c r="CDO437" s="50"/>
      <c r="CDP437" s="50"/>
      <c r="CDQ437" s="50"/>
      <c r="CDR437" s="50"/>
      <c r="CDS437" s="50"/>
      <c r="CDT437" s="50"/>
      <c r="CDU437" s="50"/>
      <c r="CDV437" s="50"/>
      <c r="CDW437" s="50"/>
      <c r="CDX437" s="50"/>
      <c r="CDY437" s="50"/>
      <c r="CDZ437" s="50"/>
      <c r="CEA437" s="50"/>
      <c r="CEB437" s="50"/>
      <c r="CEC437" s="50"/>
      <c r="CED437" s="50"/>
      <c r="CEE437" s="50"/>
      <c r="CEF437" s="50"/>
      <c r="CEG437" s="50"/>
      <c r="CEH437" s="50"/>
      <c r="CEI437" s="50"/>
      <c r="CEJ437" s="50"/>
      <c r="CEK437" s="50"/>
      <c r="CEL437" s="50"/>
      <c r="CEM437" s="50"/>
      <c r="CEN437" s="50"/>
      <c r="CEO437" s="50"/>
      <c r="CEP437" s="50"/>
      <c r="CEQ437" s="50"/>
      <c r="CER437" s="50"/>
      <c r="CES437" s="50"/>
      <c r="CET437" s="50"/>
      <c r="CEU437" s="50"/>
      <c r="CEV437" s="50"/>
      <c r="CEW437" s="50"/>
      <c r="CEX437" s="50"/>
      <c r="CEY437" s="50"/>
      <c r="CEZ437" s="50"/>
      <c r="CFA437" s="50"/>
      <c r="CFB437" s="50"/>
      <c r="CFC437" s="50"/>
      <c r="CFD437" s="50"/>
      <c r="CFE437" s="50"/>
      <c r="CFF437" s="50"/>
      <c r="CFG437" s="50"/>
      <c r="CFH437" s="50"/>
      <c r="CFI437" s="50"/>
      <c r="CFJ437" s="50"/>
      <c r="CFK437" s="50"/>
      <c r="CFL437" s="50"/>
      <c r="CFM437" s="50"/>
      <c r="CFN437" s="50"/>
      <c r="CFO437" s="50"/>
      <c r="CFP437" s="50"/>
      <c r="CFQ437" s="50"/>
      <c r="CFR437" s="50"/>
      <c r="CFS437" s="50"/>
      <c r="CFT437" s="50"/>
      <c r="CFU437" s="50"/>
      <c r="CFV437" s="50"/>
      <c r="CFW437" s="50"/>
      <c r="CFX437" s="50"/>
      <c r="CFY437" s="50"/>
      <c r="CFZ437" s="50"/>
      <c r="CGA437" s="50"/>
      <c r="CGB437" s="50"/>
      <c r="CGC437" s="50"/>
      <c r="CGD437" s="50"/>
      <c r="CGE437" s="50"/>
      <c r="CGF437" s="50"/>
      <c r="CGG437" s="50"/>
      <c r="CGH437" s="50"/>
      <c r="CGI437" s="50"/>
      <c r="CGJ437" s="50"/>
      <c r="CGK437" s="50"/>
      <c r="CGL437" s="50"/>
      <c r="CGM437" s="50"/>
      <c r="CGN437" s="50"/>
      <c r="CGO437" s="50"/>
      <c r="CGP437" s="50"/>
      <c r="CGQ437" s="50"/>
      <c r="CGR437" s="50"/>
      <c r="CGS437" s="50"/>
      <c r="CGT437" s="50"/>
      <c r="CGU437" s="50"/>
      <c r="CGV437" s="50"/>
      <c r="CGW437" s="50"/>
      <c r="CGX437" s="50"/>
      <c r="CGY437" s="50"/>
      <c r="CGZ437" s="50"/>
      <c r="CHA437" s="50"/>
      <c r="CHB437" s="50"/>
      <c r="CHC437" s="50"/>
      <c r="CHD437" s="50"/>
      <c r="CHE437" s="50"/>
      <c r="CHF437" s="50"/>
      <c r="CHG437" s="50"/>
      <c r="CHH437" s="50"/>
      <c r="CHI437" s="50"/>
      <c r="CHJ437" s="50"/>
      <c r="CHK437" s="50"/>
      <c r="CHL437" s="50"/>
      <c r="CHM437" s="50"/>
      <c r="CHN437" s="50"/>
      <c r="CHO437" s="50"/>
      <c r="CHP437" s="50"/>
      <c r="CHQ437" s="50"/>
      <c r="CHR437" s="50"/>
      <c r="CHS437" s="50"/>
      <c r="CHT437" s="50"/>
      <c r="CHU437" s="50"/>
      <c r="CHV437" s="50"/>
      <c r="CHW437" s="50"/>
      <c r="CHX437" s="50"/>
      <c r="CHY437" s="50"/>
      <c r="CHZ437" s="50"/>
      <c r="CIA437" s="50"/>
      <c r="CIB437" s="50"/>
      <c r="CIC437" s="50"/>
      <c r="CID437" s="50"/>
      <c r="CIE437" s="50"/>
      <c r="CIF437" s="50"/>
      <c r="CIG437" s="50"/>
      <c r="CIH437" s="50"/>
      <c r="CII437" s="50"/>
      <c r="CIJ437" s="50"/>
      <c r="CIK437" s="50"/>
      <c r="CIL437" s="50"/>
      <c r="CIM437" s="50"/>
      <c r="CIN437" s="50"/>
      <c r="CIO437" s="50"/>
      <c r="CIP437" s="50"/>
      <c r="CIQ437" s="50"/>
      <c r="CIR437" s="50"/>
      <c r="CIS437" s="50"/>
      <c r="CIT437" s="50"/>
      <c r="CIU437" s="50"/>
      <c r="CIV437" s="50"/>
      <c r="CIW437" s="50"/>
      <c r="CIX437" s="50"/>
      <c r="CIY437" s="50"/>
      <c r="CIZ437" s="50"/>
      <c r="CJA437" s="50"/>
      <c r="CJB437" s="50"/>
      <c r="CJC437" s="50"/>
      <c r="CJD437" s="50"/>
      <c r="CJE437" s="50"/>
      <c r="CJF437" s="50"/>
      <c r="CJG437" s="50"/>
      <c r="CJH437" s="50"/>
      <c r="CJI437" s="50"/>
      <c r="CJJ437" s="50"/>
      <c r="CJK437" s="50"/>
      <c r="CJL437" s="50"/>
      <c r="CJM437" s="50"/>
      <c r="CJN437" s="50"/>
      <c r="CJO437" s="50"/>
      <c r="CJP437" s="50"/>
      <c r="CJR437" s="50"/>
      <c r="CJT437" s="50"/>
      <c r="CJU437" s="50"/>
      <c r="CJV437" s="50"/>
      <c r="CJW437" s="50"/>
      <c r="CJX437" s="50"/>
      <c r="CJY437" s="50"/>
      <c r="CJZ437" s="50"/>
      <c r="CKA437" s="50"/>
      <c r="CKF437" s="50"/>
      <c r="CKG437" s="50"/>
      <c r="CKH437" s="50"/>
      <c r="CKI437" s="50"/>
      <c r="CKJ437" s="50"/>
      <c r="CKK437" s="50"/>
      <c r="CKL437" s="50"/>
      <c r="CKM437" s="50"/>
      <c r="CKN437" s="50"/>
      <c r="CKO437" s="50"/>
      <c r="CKP437" s="50"/>
      <c r="CKQ437" s="50"/>
      <c r="CKR437" s="50"/>
      <c r="CKS437" s="50"/>
      <c r="CKT437" s="50"/>
      <c r="CKU437" s="50"/>
      <c r="CKV437" s="50"/>
      <c r="CKW437" s="50"/>
      <c r="CKX437" s="50"/>
      <c r="CKY437" s="50"/>
      <c r="CKZ437" s="50"/>
      <c r="CLA437" s="50"/>
      <c r="CLB437" s="50"/>
      <c r="CLC437" s="50"/>
      <c r="CLD437" s="50"/>
      <c r="CLE437" s="50"/>
      <c r="CLF437" s="50"/>
      <c r="CLG437" s="50"/>
      <c r="CLH437" s="50"/>
      <c r="CLI437" s="50"/>
      <c r="CLJ437" s="50"/>
      <c r="CLK437" s="50"/>
      <c r="CLL437" s="50"/>
      <c r="CLM437" s="50"/>
      <c r="CLN437" s="50"/>
      <c r="CLO437" s="50"/>
      <c r="CLP437" s="50"/>
      <c r="CLQ437" s="50"/>
      <c r="CLR437" s="50"/>
      <c r="CLS437" s="50"/>
      <c r="CLT437" s="50"/>
      <c r="CLU437" s="50"/>
      <c r="CLV437" s="50"/>
      <c r="CLW437" s="50"/>
      <c r="CLX437" s="50"/>
      <c r="CLY437" s="50"/>
      <c r="CLZ437" s="50"/>
      <c r="CMA437" s="50"/>
      <c r="CMB437" s="50"/>
      <c r="CMC437" s="50"/>
      <c r="CMD437" s="50"/>
      <c r="CME437" s="50"/>
      <c r="CMF437" s="50"/>
      <c r="CMG437" s="50"/>
      <c r="CMH437" s="50"/>
      <c r="CMI437" s="50"/>
      <c r="CMJ437" s="50"/>
      <c r="CMK437" s="50"/>
      <c r="CML437" s="50"/>
      <c r="CMM437" s="50"/>
      <c r="CMN437" s="50"/>
      <c r="CMO437" s="50"/>
      <c r="CMP437" s="50"/>
      <c r="CMQ437" s="50"/>
      <c r="CMR437" s="50"/>
      <c r="CMS437" s="50"/>
      <c r="CMT437" s="50"/>
      <c r="CMU437" s="50"/>
      <c r="CMV437" s="50"/>
      <c r="CMW437" s="50"/>
      <c r="CMX437" s="50"/>
      <c r="CMY437" s="50"/>
      <c r="CMZ437" s="50"/>
      <c r="CNA437" s="50"/>
      <c r="CNB437" s="50"/>
      <c r="CNC437" s="50"/>
      <c r="CND437" s="50"/>
      <c r="CNE437" s="50"/>
      <c r="CNF437" s="50"/>
      <c r="CNG437" s="50"/>
      <c r="CNH437" s="50"/>
      <c r="CNI437" s="50"/>
      <c r="CNJ437" s="50"/>
      <c r="CNK437" s="50"/>
      <c r="CNL437" s="50"/>
      <c r="CNM437" s="50"/>
      <c r="CNN437" s="50"/>
      <c r="CNO437" s="50"/>
      <c r="CNP437" s="50"/>
      <c r="CNQ437" s="50"/>
      <c r="CNR437" s="50"/>
      <c r="CNS437" s="50"/>
      <c r="CNT437" s="50"/>
      <c r="CNU437" s="50"/>
      <c r="CNV437" s="50"/>
      <c r="CNW437" s="50"/>
      <c r="CNX437" s="50"/>
      <c r="CNY437" s="50"/>
      <c r="CNZ437" s="50"/>
      <c r="COA437" s="50"/>
      <c r="COB437" s="50"/>
      <c r="COC437" s="50"/>
      <c r="COD437" s="50"/>
      <c r="COE437" s="50"/>
      <c r="COF437" s="50"/>
      <c r="COG437" s="50"/>
      <c r="COH437" s="50"/>
      <c r="COI437" s="50"/>
      <c r="COJ437" s="50"/>
      <c r="COK437" s="50"/>
      <c r="COL437" s="50"/>
      <c r="COM437" s="50"/>
      <c r="CON437" s="50"/>
      <c r="COO437" s="50"/>
      <c r="COP437" s="50"/>
      <c r="COQ437" s="50"/>
      <c r="COR437" s="50"/>
      <c r="COS437" s="50"/>
      <c r="COT437" s="50"/>
      <c r="COU437" s="50"/>
      <c r="COV437" s="50"/>
      <c r="COW437" s="50"/>
      <c r="COX437" s="50"/>
      <c r="COY437" s="50"/>
      <c r="COZ437" s="50"/>
      <c r="CPA437" s="50"/>
      <c r="CPB437" s="50"/>
      <c r="CPC437" s="50"/>
      <c r="CPD437" s="50"/>
      <c r="CPE437" s="50"/>
      <c r="CPF437" s="50"/>
      <c r="CPG437" s="50"/>
      <c r="CPH437" s="50"/>
      <c r="CPI437" s="50"/>
      <c r="CPJ437" s="50"/>
      <c r="CPK437" s="50"/>
      <c r="CPL437" s="50"/>
      <c r="CPM437" s="50"/>
      <c r="CPN437" s="50"/>
      <c r="CPO437" s="50"/>
      <c r="CPP437" s="50"/>
      <c r="CPQ437" s="50"/>
      <c r="CPR437" s="50"/>
      <c r="CPS437" s="50"/>
      <c r="CPT437" s="50"/>
      <c r="CPU437" s="50"/>
      <c r="CPV437" s="50"/>
      <c r="CPW437" s="50"/>
      <c r="CPX437" s="50"/>
      <c r="CPY437" s="50"/>
      <c r="CPZ437" s="50"/>
      <c r="CQA437" s="50"/>
      <c r="CQB437" s="50"/>
      <c r="CQC437" s="50"/>
      <c r="CQD437" s="50"/>
      <c r="CQE437" s="50"/>
      <c r="CQF437" s="50"/>
      <c r="CQG437" s="50"/>
      <c r="CQH437" s="50"/>
      <c r="CQI437" s="50"/>
      <c r="CQJ437" s="50"/>
      <c r="CQK437" s="50"/>
      <c r="CQL437" s="50"/>
      <c r="CQM437" s="50"/>
      <c r="CQN437" s="50"/>
      <c r="CQO437" s="50"/>
      <c r="CQP437" s="50"/>
      <c r="CQQ437" s="50"/>
      <c r="CQR437" s="50"/>
      <c r="CQS437" s="50"/>
      <c r="CQT437" s="50"/>
      <c r="CQU437" s="50"/>
      <c r="CQV437" s="50"/>
      <c r="CQW437" s="50"/>
      <c r="CQX437" s="50"/>
      <c r="CQY437" s="50"/>
      <c r="CQZ437" s="50"/>
      <c r="CRA437" s="50"/>
      <c r="CRB437" s="50"/>
      <c r="CRC437" s="50"/>
      <c r="CRD437" s="50"/>
      <c r="CRE437" s="50"/>
      <c r="CRF437" s="50"/>
      <c r="CRG437" s="50"/>
      <c r="CRH437" s="50"/>
      <c r="CRI437" s="50"/>
      <c r="CRJ437" s="50"/>
      <c r="CRK437" s="50"/>
      <c r="CRL437" s="50"/>
      <c r="CRM437" s="50"/>
      <c r="CRN437" s="50"/>
      <c r="CRO437" s="50"/>
      <c r="CRP437" s="50"/>
      <c r="CRQ437" s="50"/>
      <c r="CRR437" s="50"/>
      <c r="CRS437" s="50"/>
      <c r="CRT437" s="50"/>
      <c r="CRU437" s="50"/>
      <c r="CRV437" s="50"/>
      <c r="CRW437" s="50"/>
      <c r="CRX437" s="50"/>
      <c r="CRY437" s="50"/>
      <c r="CRZ437" s="50"/>
      <c r="CSA437" s="50"/>
      <c r="CSB437" s="50"/>
      <c r="CSC437" s="50"/>
      <c r="CSD437" s="50"/>
      <c r="CSE437" s="50"/>
      <c r="CSF437" s="50"/>
      <c r="CSG437" s="50"/>
      <c r="CSH437" s="50"/>
      <c r="CSI437" s="50"/>
      <c r="CSJ437" s="50"/>
      <c r="CSK437" s="50"/>
      <c r="CSL437" s="50"/>
      <c r="CSM437" s="50"/>
      <c r="CSN437" s="50"/>
      <c r="CSO437" s="50"/>
      <c r="CSP437" s="50"/>
      <c r="CSQ437" s="50"/>
      <c r="CSR437" s="50"/>
      <c r="CSS437" s="50"/>
      <c r="CST437" s="50"/>
      <c r="CSU437" s="50"/>
      <c r="CSV437" s="50"/>
      <c r="CSW437" s="50"/>
      <c r="CSX437" s="50"/>
      <c r="CSY437" s="50"/>
      <c r="CSZ437" s="50"/>
      <c r="CTA437" s="50"/>
      <c r="CTB437" s="50"/>
      <c r="CTC437" s="50"/>
      <c r="CTD437" s="50"/>
      <c r="CTE437" s="50"/>
      <c r="CTF437" s="50"/>
      <c r="CTG437" s="50"/>
      <c r="CTH437" s="50"/>
      <c r="CTI437" s="50"/>
      <c r="CTJ437" s="50"/>
      <c r="CTK437" s="50"/>
      <c r="CTL437" s="50"/>
      <c r="CTN437" s="50"/>
      <c r="CTP437" s="50"/>
      <c r="CTQ437" s="50"/>
      <c r="CTR437" s="50"/>
      <c r="CTS437" s="50"/>
      <c r="CTT437" s="50"/>
      <c r="CTU437" s="50"/>
      <c r="CTV437" s="50"/>
      <c r="CTW437" s="50"/>
      <c r="CUB437" s="50"/>
      <c r="CUC437" s="50"/>
      <c r="CUD437" s="50"/>
      <c r="CUE437" s="50"/>
      <c r="CUF437" s="50"/>
      <c r="CUG437" s="50"/>
      <c r="CUH437" s="50"/>
      <c r="CUI437" s="50"/>
      <c r="CUJ437" s="50"/>
      <c r="CUK437" s="50"/>
      <c r="CUL437" s="50"/>
      <c r="CUM437" s="50"/>
      <c r="CUN437" s="50"/>
      <c r="CUO437" s="50"/>
      <c r="CUP437" s="50"/>
      <c r="CUQ437" s="50"/>
      <c r="CUR437" s="50"/>
      <c r="CUS437" s="50"/>
      <c r="CUT437" s="50"/>
      <c r="CUU437" s="50"/>
      <c r="CUV437" s="50"/>
      <c r="CUW437" s="50"/>
      <c r="CUX437" s="50"/>
      <c r="CUY437" s="50"/>
      <c r="CUZ437" s="50"/>
      <c r="CVA437" s="50"/>
      <c r="CVB437" s="50"/>
      <c r="CVC437" s="50"/>
      <c r="CVD437" s="50"/>
      <c r="CVE437" s="50"/>
      <c r="CVF437" s="50"/>
      <c r="CVG437" s="50"/>
      <c r="CVH437" s="50"/>
      <c r="CVI437" s="50"/>
      <c r="CVJ437" s="50"/>
      <c r="CVK437" s="50"/>
      <c r="CVL437" s="50"/>
      <c r="CVM437" s="50"/>
      <c r="CVN437" s="50"/>
      <c r="CVO437" s="50"/>
      <c r="CVP437" s="50"/>
      <c r="CVQ437" s="50"/>
      <c r="CVR437" s="50"/>
      <c r="CVS437" s="50"/>
      <c r="CVT437" s="50"/>
      <c r="CVU437" s="50"/>
      <c r="CVV437" s="50"/>
      <c r="CVW437" s="50"/>
      <c r="CVX437" s="50"/>
      <c r="CVY437" s="50"/>
      <c r="CVZ437" s="50"/>
      <c r="CWA437" s="50"/>
      <c r="CWB437" s="50"/>
      <c r="CWC437" s="50"/>
      <c r="CWD437" s="50"/>
      <c r="CWE437" s="50"/>
      <c r="CWF437" s="50"/>
      <c r="CWG437" s="50"/>
      <c r="CWH437" s="50"/>
      <c r="CWI437" s="50"/>
      <c r="CWJ437" s="50"/>
      <c r="CWK437" s="50"/>
      <c r="CWL437" s="50"/>
      <c r="CWM437" s="50"/>
      <c r="CWN437" s="50"/>
      <c r="CWO437" s="50"/>
      <c r="CWP437" s="50"/>
      <c r="CWQ437" s="50"/>
      <c r="CWR437" s="50"/>
      <c r="CWS437" s="50"/>
      <c r="CWT437" s="50"/>
      <c r="CWU437" s="50"/>
      <c r="CWV437" s="50"/>
      <c r="CWW437" s="50"/>
      <c r="CWX437" s="50"/>
      <c r="CWY437" s="50"/>
      <c r="CWZ437" s="50"/>
      <c r="CXA437" s="50"/>
      <c r="CXB437" s="50"/>
      <c r="CXC437" s="50"/>
      <c r="CXD437" s="50"/>
      <c r="CXE437" s="50"/>
      <c r="CXF437" s="50"/>
      <c r="CXG437" s="50"/>
      <c r="CXH437" s="50"/>
      <c r="CXI437" s="50"/>
      <c r="CXJ437" s="50"/>
      <c r="CXK437" s="50"/>
      <c r="CXL437" s="50"/>
      <c r="CXM437" s="50"/>
      <c r="CXN437" s="50"/>
      <c r="CXO437" s="50"/>
      <c r="CXP437" s="50"/>
      <c r="CXQ437" s="50"/>
      <c r="CXR437" s="50"/>
      <c r="CXS437" s="50"/>
      <c r="CXT437" s="50"/>
      <c r="CXU437" s="50"/>
      <c r="CXV437" s="50"/>
      <c r="CXW437" s="50"/>
      <c r="CXX437" s="50"/>
      <c r="CXY437" s="50"/>
      <c r="CXZ437" s="50"/>
      <c r="CYA437" s="50"/>
      <c r="CYB437" s="50"/>
      <c r="CYC437" s="50"/>
      <c r="CYD437" s="50"/>
      <c r="CYE437" s="50"/>
      <c r="CYF437" s="50"/>
      <c r="CYG437" s="50"/>
      <c r="CYH437" s="50"/>
      <c r="CYI437" s="50"/>
      <c r="CYJ437" s="50"/>
      <c r="CYK437" s="50"/>
      <c r="CYL437" s="50"/>
      <c r="CYM437" s="50"/>
      <c r="CYN437" s="50"/>
      <c r="CYO437" s="50"/>
      <c r="CYP437" s="50"/>
      <c r="CYQ437" s="50"/>
      <c r="CYR437" s="50"/>
      <c r="CYS437" s="50"/>
      <c r="CYT437" s="50"/>
      <c r="CYU437" s="50"/>
      <c r="CYV437" s="50"/>
      <c r="CYW437" s="50"/>
      <c r="CYX437" s="50"/>
      <c r="CYY437" s="50"/>
      <c r="CYZ437" s="50"/>
      <c r="CZA437" s="50"/>
      <c r="CZB437" s="50"/>
      <c r="CZC437" s="50"/>
      <c r="CZD437" s="50"/>
      <c r="CZE437" s="50"/>
      <c r="CZF437" s="50"/>
      <c r="CZG437" s="50"/>
      <c r="CZH437" s="50"/>
      <c r="CZI437" s="50"/>
      <c r="CZJ437" s="50"/>
      <c r="CZK437" s="50"/>
      <c r="CZL437" s="50"/>
      <c r="CZM437" s="50"/>
      <c r="CZN437" s="50"/>
      <c r="CZO437" s="50"/>
      <c r="CZP437" s="50"/>
      <c r="CZQ437" s="50"/>
      <c r="CZR437" s="50"/>
      <c r="CZS437" s="50"/>
      <c r="CZT437" s="50"/>
      <c r="CZU437" s="50"/>
      <c r="CZV437" s="50"/>
      <c r="CZW437" s="50"/>
      <c r="CZX437" s="50"/>
      <c r="CZY437" s="50"/>
      <c r="CZZ437" s="50"/>
      <c r="DAA437" s="50"/>
      <c r="DAB437" s="50"/>
      <c r="DAC437" s="50"/>
      <c r="DAD437" s="50"/>
      <c r="DAE437" s="50"/>
      <c r="DAF437" s="50"/>
      <c r="DAG437" s="50"/>
      <c r="DAH437" s="50"/>
      <c r="DAI437" s="50"/>
      <c r="DAJ437" s="50"/>
      <c r="DAK437" s="50"/>
      <c r="DAL437" s="50"/>
      <c r="DAM437" s="50"/>
      <c r="DAN437" s="50"/>
      <c r="DAO437" s="50"/>
      <c r="DAP437" s="50"/>
      <c r="DAQ437" s="50"/>
      <c r="DAR437" s="50"/>
      <c r="DAS437" s="50"/>
      <c r="DAT437" s="50"/>
      <c r="DAU437" s="50"/>
      <c r="DAV437" s="50"/>
      <c r="DAW437" s="50"/>
      <c r="DAX437" s="50"/>
      <c r="DAY437" s="50"/>
      <c r="DAZ437" s="50"/>
      <c r="DBA437" s="50"/>
      <c r="DBB437" s="50"/>
      <c r="DBC437" s="50"/>
      <c r="DBD437" s="50"/>
      <c r="DBE437" s="50"/>
      <c r="DBF437" s="50"/>
      <c r="DBG437" s="50"/>
      <c r="DBH437" s="50"/>
      <c r="DBI437" s="50"/>
      <c r="DBJ437" s="50"/>
      <c r="DBK437" s="50"/>
      <c r="DBL437" s="50"/>
      <c r="DBM437" s="50"/>
      <c r="DBN437" s="50"/>
      <c r="DBO437" s="50"/>
      <c r="DBP437" s="50"/>
      <c r="DBQ437" s="50"/>
      <c r="DBR437" s="50"/>
      <c r="DBS437" s="50"/>
      <c r="DBT437" s="50"/>
      <c r="DBU437" s="50"/>
      <c r="DBV437" s="50"/>
      <c r="DBW437" s="50"/>
      <c r="DBX437" s="50"/>
      <c r="DBY437" s="50"/>
      <c r="DBZ437" s="50"/>
      <c r="DCA437" s="50"/>
      <c r="DCB437" s="50"/>
      <c r="DCC437" s="50"/>
      <c r="DCD437" s="50"/>
      <c r="DCE437" s="50"/>
      <c r="DCF437" s="50"/>
      <c r="DCG437" s="50"/>
      <c r="DCH437" s="50"/>
      <c r="DCI437" s="50"/>
      <c r="DCJ437" s="50"/>
      <c r="DCK437" s="50"/>
      <c r="DCL437" s="50"/>
      <c r="DCM437" s="50"/>
      <c r="DCN437" s="50"/>
      <c r="DCO437" s="50"/>
      <c r="DCP437" s="50"/>
      <c r="DCQ437" s="50"/>
      <c r="DCR437" s="50"/>
      <c r="DCS437" s="50"/>
      <c r="DCT437" s="50"/>
      <c r="DCU437" s="50"/>
      <c r="DCV437" s="50"/>
      <c r="DCW437" s="50"/>
      <c r="DCX437" s="50"/>
      <c r="DCY437" s="50"/>
      <c r="DCZ437" s="50"/>
      <c r="DDA437" s="50"/>
      <c r="DDB437" s="50"/>
      <c r="DDC437" s="50"/>
      <c r="DDD437" s="50"/>
      <c r="DDE437" s="50"/>
      <c r="DDF437" s="50"/>
      <c r="DDG437" s="50"/>
      <c r="DDH437" s="50"/>
      <c r="DDJ437" s="50"/>
      <c r="DDL437" s="50"/>
      <c r="DDM437" s="50"/>
      <c r="DDN437" s="50"/>
      <c r="DDO437" s="50"/>
      <c r="DDP437" s="50"/>
      <c r="DDQ437" s="50"/>
      <c r="DDR437" s="50"/>
      <c r="DDS437" s="50"/>
      <c r="DDX437" s="50"/>
      <c r="DDY437" s="50"/>
      <c r="DDZ437" s="50"/>
      <c r="DEA437" s="50"/>
      <c r="DEB437" s="50"/>
      <c r="DEC437" s="50"/>
      <c r="DED437" s="50"/>
      <c r="DEE437" s="50"/>
      <c r="DEF437" s="50"/>
      <c r="DEG437" s="50"/>
      <c r="DEH437" s="50"/>
      <c r="DEI437" s="50"/>
      <c r="DEJ437" s="50"/>
      <c r="DEK437" s="50"/>
      <c r="DEL437" s="50"/>
      <c r="DEM437" s="50"/>
      <c r="DEN437" s="50"/>
      <c r="DEO437" s="50"/>
      <c r="DEP437" s="50"/>
      <c r="DEQ437" s="50"/>
      <c r="DER437" s="50"/>
      <c r="DES437" s="50"/>
      <c r="DET437" s="50"/>
      <c r="DEU437" s="50"/>
      <c r="DEV437" s="50"/>
      <c r="DEW437" s="50"/>
      <c r="DEX437" s="50"/>
      <c r="DEY437" s="50"/>
      <c r="DEZ437" s="50"/>
      <c r="DFA437" s="50"/>
      <c r="DFB437" s="50"/>
      <c r="DFC437" s="50"/>
      <c r="DFD437" s="50"/>
      <c r="DFE437" s="50"/>
      <c r="DFF437" s="50"/>
      <c r="DFG437" s="50"/>
      <c r="DFH437" s="50"/>
      <c r="DFI437" s="50"/>
      <c r="DFJ437" s="50"/>
      <c r="DFK437" s="50"/>
      <c r="DFL437" s="50"/>
      <c r="DFM437" s="50"/>
      <c r="DFN437" s="50"/>
      <c r="DFO437" s="50"/>
      <c r="DFP437" s="50"/>
      <c r="DFQ437" s="50"/>
      <c r="DFR437" s="50"/>
      <c r="DFS437" s="50"/>
      <c r="DFT437" s="50"/>
      <c r="DFU437" s="50"/>
      <c r="DFV437" s="50"/>
      <c r="DFW437" s="50"/>
      <c r="DFX437" s="50"/>
      <c r="DFY437" s="50"/>
      <c r="DFZ437" s="50"/>
      <c r="DGA437" s="50"/>
      <c r="DGB437" s="50"/>
      <c r="DGC437" s="50"/>
      <c r="DGD437" s="50"/>
      <c r="DGE437" s="50"/>
      <c r="DGF437" s="50"/>
      <c r="DGG437" s="50"/>
      <c r="DGH437" s="50"/>
      <c r="DGI437" s="50"/>
      <c r="DGJ437" s="50"/>
      <c r="DGK437" s="50"/>
      <c r="DGL437" s="50"/>
      <c r="DGM437" s="50"/>
      <c r="DGN437" s="50"/>
      <c r="DGO437" s="50"/>
      <c r="DGP437" s="50"/>
      <c r="DGQ437" s="50"/>
      <c r="DGR437" s="50"/>
      <c r="DGS437" s="50"/>
      <c r="DGT437" s="50"/>
      <c r="DGU437" s="50"/>
      <c r="DGV437" s="50"/>
      <c r="DGW437" s="50"/>
      <c r="DGX437" s="50"/>
      <c r="DGY437" s="50"/>
      <c r="DGZ437" s="50"/>
      <c r="DHA437" s="50"/>
      <c r="DHB437" s="50"/>
      <c r="DHC437" s="50"/>
      <c r="DHD437" s="50"/>
      <c r="DHE437" s="50"/>
      <c r="DHF437" s="50"/>
      <c r="DHG437" s="50"/>
      <c r="DHH437" s="50"/>
      <c r="DHI437" s="50"/>
      <c r="DHJ437" s="50"/>
      <c r="DHK437" s="50"/>
      <c r="DHL437" s="50"/>
      <c r="DHM437" s="50"/>
      <c r="DHN437" s="50"/>
      <c r="DHO437" s="50"/>
      <c r="DHP437" s="50"/>
      <c r="DHQ437" s="50"/>
      <c r="DHR437" s="50"/>
      <c r="DHS437" s="50"/>
      <c r="DHT437" s="50"/>
      <c r="DHU437" s="50"/>
      <c r="DHV437" s="50"/>
      <c r="DHW437" s="50"/>
      <c r="DHX437" s="50"/>
      <c r="DHY437" s="50"/>
      <c r="DHZ437" s="50"/>
      <c r="DIA437" s="50"/>
      <c r="DIB437" s="50"/>
      <c r="DIC437" s="50"/>
      <c r="DID437" s="50"/>
      <c r="DIE437" s="50"/>
      <c r="DIF437" s="50"/>
      <c r="DIG437" s="50"/>
      <c r="DIH437" s="50"/>
      <c r="DII437" s="50"/>
      <c r="DIJ437" s="50"/>
      <c r="DIK437" s="50"/>
      <c r="DIL437" s="50"/>
      <c r="DIM437" s="50"/>
      <c r="DIN437" s="50"/>
      <c r="DIO437" s="50"/>
      <c r="DIP437" s="50"/>
      <c r="DIQ437" s="50"/>
      <c r="DIR437" s="50"/>
      <c r="DIS437" s="50"/>
      <c r="DIT437" s="50"/>
      <c r="DIU437" s="50"/>
      <c r="DIV437" s="50"/>
      <c r="DIW437" s="50"/>
      <c r="DIX437" s="50"/>
      <c r="DIY437" s="50"/>
      <c r="DIZ437" s="50"/>
      <c r="DJA437" s="50"/>
      <c r="DJB437" s="50"/>
      <c r="DJC437" s="50"/>
      <c r="DJD437" s="50"/>
      <c r="DJE437" s="50"/>
      <c r="DJF437" s="50"/>
      <c r="DJG437" s="50"/>
      <c r="DJH437" s="50"/>
      <c r="DJI437" s="50"/>
      <c r="DJJ437" s="50"/>
      <c r="DJK437" s="50"/>
      <c r="DJL437" s="50"/>
      <c r="DJM437" s="50"/>
      <c r="DJN437" s="50"/>
      <c r="DJO437" s="50"/>
      <c r="DJP437" s="50"/>
      <c r="DJQ437" s="50"/>
      <c r="DJR437" s="50"/>
      <c r="DJS437" s="50"/>
      <c r="DJT437" s="50"/>
      <c r="DJU437" s="50"/>
      <c r="DJV437" s="50"/>
      <c r="DJW437" s="50"/>
      <c r="DJX437" s="50"/>
      <c r="DJY437" s="50"/>
      <c r="DJZ437" s="50"/>
      <c r="DKA437" s="50"/>
      <c r="DKB437" s="50"/>
      <c r="DKC437" s="50"/>
      <c r="DKD437" s="50"/>
      <c r="DKE437" s="50"/>
      <c r="DKF437" s="50"/>
      <c r="DKG437" s="50"/>
      <c r="DKH437" s="50"/>
      <c r="DKI437" s="50"/>
      <c r="DKJ437" s="50"/>
      <c r="DKK437" s="50"/>
      <c r="DKL437" s="50"/>
      <c r="DKM437" s="50"/>
      <c r="DKN437" s="50"/>
      <c r="DKO437" s="50"/>
      <c r="DKP437" s="50"/>
      <c r="DKQ437" s="50"/>
      <c r="DKR437" s="50"/>
      <c r="DKS437" s="50"/>
      <c r="DKT437" s="50"/>
      <c r="DKU437" s="50"/>
      <c r="DKV437" s="50"/>
      <c r="DKW437" s="50"/>
      <c r="DKX437" s="50"/>
      <c r="DKY437" s="50"/>
      <c r="DKZ437" s="50"/>
      <c r="DLA437" s="50"/>
      <c r="DLB437" s="50"/>
      <c r="DLC437" s="50"/>
      <c r="DLD437" s="50"/>
      <c r="DLE437" s="50"/>
      <c r="DLF437" s="50"/>
      <c r="DLG437" s="50"/>
      <c r="DLH437" s="50"/>
      <c r="DLI437" s="50"/>
      <c r="DLJ437" s="50"/>
      <c r="DLK437" s="50"/>
      <c r="DLL437" s="50"/>
      <c r="DLM437" s="50"/>
      <c r="DLN437" s="50"/>
      <c r="DLO437" s="50"/>
      <c r="DLP437" s="50"/>
      <c r="DLQ437" s="50"/>
      <c r="DLR437" s="50"/>
      <c r="DLS437" s="50"/>
      <c r="DLT437" s="50"/>
      <c r="DLU437" s="50"/>
      <c r="DLV437" s="50"/>
      <c r="DLW437" s="50"/>
      <c r="DLX437" s="50"/>
      <c r="DLY437" s="50"/>
      <c r="DLZ437" s="50"/>
      <c r="DMA437" s="50"/>
      <c r="DMB437" s="50"/>
      <c r="DMC437" s="50"/>
      <c r="DMD437" s="50"/>
      <c r="DME437" s="50"/>
      <c r="DMF437" s="50"/>
      <c r="DMG437" s="50"/>
      <c r="DMH437" s="50"/>
      <c r="DMI437" s="50"/>
      <c r="DMJ437" s="50"/>
      <c r="DMK437" s="50"/>
      <c r="DML437" s="50"/>
      <c r="DMM437" s="50"/>
      <c r="DMN437" s="50"/>
      <c r="DMO437" s="50"/>
      <c r="DMP437" s="50"/>
      <c r="DMQ437" s="50"/>
      <c r="DMR437" s="50"/>
      <c r="DMS437" s="50"/>
      <c r="DMT437" s="50"/>
      <c r="DMU437" s="50"/>
      <c r="DMV437" s="50"/>
      <c r="DMW437" s="50"/>
      <c r="DMX437" s="50"/>
      <c r="DMY437" s="50"/>
      <c r="DMZ437" s="50"/>
      <c r="DNA437" s="50"/>
      <c r="DNB437" s="50"/>
      <c r="DNC437" s="50"/>
      <c r="DND437" s="50"/>
      <c r="DNF437" s="50"/>
      <c r="DNH437" s="50"/>
      <c r="DNI437" s="50"/>
      <c r="DNJ437" s="50"/>
      <c r="DNK437" s="50"/>
      <c r="DNL437" s="50"/>
      <c r="DNM437" s="50"/>
      <c r="DNN437" s="50"/>
      <c r="DNO437" s="50"/>
      <c r="DNT437" s="50"/>
      <c r="DNU437" s="50"/>
      <c r="DNV437" s="50"/>
      <c r="DNW437" s="50"/>
      <c r="DNX437" s="50"/>
      <c r="DNY437" s="50"/>
      <c r="DNZ437" s="50"/>
      <c r="DOA437" s="50"/>
      <c r="DOB437" s="50"/>
      <c r="DOC437" s="50"/>
      <c r="DOD437" s="50"/>
      <c r="DOE437" s="50"/>
      <c r="DOF437" s="50"/>
      <c r="DOG437" s="50"/>
      <c r="DOH437" s="50"/>
      <c r="DOI437" s="50"/>
      <c r="DOJ437" s="50"/>
      <c r="DOK437" s="50"/>
      <c r="DOL437" s="50"/>
      <c r="DOM437" s="50"/>
      <c r="DON437" s="50"/>
      <c r="DOO437" s="50"/>
      <c r="DOP437" s="50"/>
      <c r="DOQ437" s="50"/>
      <c r="DOR437" s="50"/>
      <c r="DOS437" s="50"/>
      <c r="DOT437" s="50"/>
      <c r="DOU437" s="50"/>
      <c r="DOV437" s="50"/>
      <c r="DOW437" s="50"/>
      <c r="DOX437" s="50"/>
      <c r="DOY437" s="50"/>
      <c r="DOZ437" s="50"/>
      <c r="DPA437" s="50"/>
      <c r="DPB437" s="50"/>
      <c r="DPC437" s="50"/>
      <c r="DPD437" s="50"/>
      <c r="DPE437" s="50"/>
      <c r="DPF437" s="50"/>
      <c r="DPG437" s="50"/>
      <c r="DPH437" s="50"/>
      <c r="DPI437" s="50"/>
      <c r="DPJ437" s="50"/>
      <c r="DPK437" s="50"/>
      <c r="DPL437" s="50"/>
      <c r="DPM437" s="50"/>
      <c r="DPN437" s="50"/>
      <c r="DPO437" s="50"/>
      <c r="DPP437" s="50"/>
      <c r="DPQ437" s="50"/>
      <c r="DPR437" s="50"/>
      <c r="DPS437" s="50"/>
      <c r="DPT437" s="50"/>
      <c r="DPU437" s="50"/>
      <c r="DPV437" s="50"/>
      <c r="DPW437" s="50"/>
      <c r="DPX437" s="50"/>
      <c r="DPY437" s="50"/>
      <c r="DPZ437" s="50"/>
      <c r="DQA437" s="50"/>
      <c r="DQB437" s="50"/>
      <c r="DQC437" s="50"/>
      <c r="DQD437" s="50"/>
      <c r="DQE437" s="50"/>
      <c r="DQF437" s="50"/>
      <c r="DQG437" s="50"/>
      <c r="DQH437" s="50"/>
      <c r="DQI437" s="50"/>
      <c r="DQJ437" s="50"/>
      <c r="DQK437" s="50"/>
      <c r="DQL437" s="50"/>
      <c r="DQM437" s="50"/>
      <c r="DQN437" s="50"/>
      <c r="DQO437" s="50"/>
      <c r="DQP437" s="50"/>
      <c r="DQQ437" s="50"/>
      <c r="DQR437" s="50"/>
      <c r="DQS437" s="50"/>
      <c r="DQT437" s="50"/>
      <c r="DQU437" s="50"/>
      <c r="DQV437" s="50"/>
      <c r="DQW437" s="50"/>
      <c r="DQX437" s="50"/>
      <c r="DQY437" s="50"/>
      <c r="DQZ437" s="50"/>
      <c r="DRA437" s="50"/>
      <c r="DRB437" s="50"/>
      <c r="DRC437" s="50"/>
      <c r="DRD437" s="50"/>
      <c r="DRE437" s="50"/>
      <c r="DRF437" s="50"/>
      <c r="DRG437" s="50"/>
      <c r="DRH437" s="50"/>
      <c r="DRI437" s="50"/>
      <c r="DRJ437" s="50"/>
      <c r="DRK437" s="50"/>
      <c r="DRL437" s="50"/>
      <c r="DRM437" s="50"/>
      <c r="DRN437" s="50"/>
      <c r="DRO437" s="50"/>
      <c r="DRP437" s="50"/>
      <c r="DRQ437" s="50"/>
      <c r="DRR437" s="50"/>
      <c r="DRS437" s="50"/>
      <c r="DRT437" s="50"/>
      <c r="DRU437" s="50"/>
      <c r="DRV437" s="50"/>
      <c r="DRW437" s="50"/>
      <c r="DRX437" s="50"/>
      <c r="DRY437" s="50"/>
      <c r="DRZ437" s="50"/>
      <c r="DSA437" s="50"/>
      <c r="DSB437" s="50"/>
      <c r="DSC437" s="50"/>
      <c r="DSD437" s="50"/>
      <c r="DSE437" s="50"/>
      <c r="DSF437" s="50"/>
      <c r="DSG437" s="50"/>
      <c r="DSH437" s="50"/>
      <c r="DSI437" s="50"/>
      <c r="DSJ437" s="50"/>
      <c r="DSK437" s="50"/>
      <c r="DSL437" s="50"/>
      <c r="DSM437" s="50"/>
      <c r="DSN437" s="50"/>
      <c r="DSO437" s="50"/>
      <c r="DSP437" s="50"/>
      <c r="DSQ437" s="50"/>
      <c r="DSR437" s="50"/>
      <c r="DSS437" s="50"/>
      <c r="DST437" s="50"/>
      <c r="DSU437" s="50"/>
      <c r="DSV437" s="50"/>
      <c r="DSW437" s="50"/>
      <c r="DSX437" s="50"/>
      <c r="DSY437" s="50"/>
      <c r="DSZ437" s="50"/>
      <c r="DTA437" s="50"/>
      <c r="DTB437" s="50"/>
      <c r="DTC437" s="50"/>
      <c r="DTD437" s="50"/>
      <c r="DTE437" s="50"/>
      <c r="DTF437" s="50"/>
      <c r="DTG437" s="50"/>
      <c r="DTH437" s="50"/>
      <c r="DTI437" s="50"/>
      <c r="DTJ437" s="50"/>
      <c r="DTK437" s="50"/>
      <c r="DTL437" s="50"/>
      <c r="DTM437" s="50"/>
      <c r="DTN437" s="50"/>
      <c r="DTO437" s="50"/>
      <c r="DTP437" s="50"/>
      <c r="DTQ437" s="50"/>
      <c r="DTR437" s="50"/>
      <c r="DTS437" s="50"/>
      <c r="DTT437" s="50"/>
      <c r="DTU437" s="50"/>
      <c r="DTV437" s="50"/>
      <c r="DTW437" s="50"/>
      <c r="DTX437" s="50"/>
      <c r="DTY437" s="50"/>
      <c r="DTZ437" s="50"/>
      <c r="DUA437" s="50"/>
      <c r="DUB437" s="50"/>
      <c r="DUC437" s="50"/>
      <c r="DUD437" s="50"/>
      <c r="DUE437" s="50"/>
      <c r="DUF437" s="50"/>
      <c r="DUG437" s="50"/>
      <c r="DUH437" s="50"/>
      <c r="DUI437" s="50"/>
      <c r="DUJ437" s="50"/>
      <c r="DUK437" s="50"/>
      <c r="DUL437" s="50"/>
      <c r="DUM437" s="50"/>
      <c r="DUN437" s="50"/>
      <c r="DUO437" s="50"/>
      <c r="DUP437" s="50"/>
      <c r="DUQ437" s="50"/>
      <c r="DUR437" s="50"/>
      <c r="DUS437" s="50"/>
      <c r="DUT437" s="50"/>
      <c r="DUU437" s="50"/>
      <c r="DUV437" s="50"/>
      <c r="DUW437" s="50"/>
      <c r="DUX437" s="50"/>
      <c r="DUY437" s="50"/>
      <c r="DUZ437" s="50"/>
      <c r="DVA437" s="50"/>
      <c r="DVB437" s="50"/>
      <c r="DVC437" s="50"/>
      <c r="DVD437" s="50"/>
      <c r="DVE437" s="50"/>
      <c r="DVF437" s="50"/>
      <c r="DVG437" s="50"/>
      <c r="DVH437" s="50"/>
      <c r="DVI437" s="50"/>
      <c r="DVJ437" s="50"/>
      <c r="DVK437" s="50"/>
      <c r="DVL437" s="50"/>
      <c r="DVM437" s="50"/>
      <c r="DVN437" s="50"/>
      <c r="DVO437" s="50"/>
      <c r="DVP437" s="50"/>
      <c r="DVQ437" s="50"/>
      <c r="DVR437" s="50"/>
      <c r="DVS437" s="50"/>
      <c r="DVT437" s="50"/>
      <c r="DVU437" s="50"/>
      <c r="DVV437" s="50"/>
      <c r="DVW437" s="50"/>
      <c r="DVX437" s="50"/>
      <c r="DVY437" s="50"/>
      <c r="DVZ437" s="50"/>
      <c r="DWA437" s="50"/>
      <c r="DWB437" s="50"/>
      <c r="DWC437" s="50"/>
      <c r="DWD437" s="50"/>
      <c r="DWE437" s="50"/>
      <c r="DWF437" s="50"/>
      <c r="DWG437" s="50"/>
      <c r="DWH437" s="50"/>
      <c r="DWI437" s="50"/>
      <c r="DWJ437" s="50"/>
      <c r="DWK437" s="50"/>
      <c r="DWL437" s="50"/>
      <c r="DWM437" s="50"/>
      <c r="DWN437" s="50"/>
      <c r="DWO437" s="50"/>
      <c r="DWP437" s="50"/>
      <c r="DWQ437" s="50"/>
      <c r="DWR437" s="50"/>
      <c r="DWS437" s="50"/>
      <c r="DWT437" s="50"/>
      <c r="DWU437" s="50"/>
      <c r="DWV437" s="50"/>
      <c r="DWW437" s="50"/>
      <c r="DWX437" s="50"/>
      <c r="DWY437" s="50"/>
      <c r="DWZ437" s="50"/>
      <c r="DXB437" s="50"/>
      <c r="DXD437" s="50"/>
      <c r="DXE437" s="50"/>
      <c r="DXF437" s="50"/>
      <c r="DXG437" s="50"/>
      <c r="DXH437" s="50"/>
      <c r="DXI437" s="50"/>
      <c r="DXJ437" s="50"/>
      <c r="DXK437" s="50"/>
      <c r="DXP437" s="50"/>
      <c r="DXQ437" s="50"/>
      <c r="DXR437" s="50"/>
      <c r="DXS437" s="50"/>
      <c r="DXT437" s="50"/>
      <c r="DXU437" s="50"/>
      <c r="DXV437" s="50"/>
      <c r="DXW437" s="50"/>
      <c r="DXX437" s="50"/>
      <c r="DXY437" s="50"/>
      <c r="DXZ437" s="50"/>
      <c r="DYA437" s="50"/>
      <c r="DYB437" s="50"/>
      <c r="DYC437" s="50"/>
      <c r="DYD437" s="50"/>
      <c r="DYE437" s="50"/>
      <c r="DYF437" s="50"/>
      <c r="DYG437" s="50"/>
      <c r="DYH437" s="50"/>
      <c r="DYI437" s="50"/>
      <c r="DYJ437" s="50"/>
      <c r="DYK437" s="50"/>
      <c r="DYL437" s="50"/>
      <c r="DYM437" s="50"/>
      <c r="DYN437" s="50"/>
      <c r="DYO437" s="50"/>
      <c r="DYP437" s="50"/>
      <c r="DYQ437" s="50"/>
      <c r="DYR437" s="50"/>
      <c r="DYS437" s="50"/>
      <c r="DYT437" s="50"/>
      <c r="DYU437" s="50"/>
      <c r="DYV437" s="50"/>
      <c r="DYW437" s="50"/>
      <c r="DYX437" s="50"/>
      <c r="DYY437" s="50"/>
      <c r="DYZ437" s="50"/>
      <c r="DZA437" s="50"/>
      <c r="DZB437" s="50"/>
      <c r="DZC437" s="50"/>
      <c r="DZD437" s="50"/>
      <c r="DZE437" s="50"/>
      <c r="DZF437" s="50"/>
      <c r="DZG437" s="50"/>
      <c r="DZH437" s="50"/>
      <c r="DZI437" s="50"/>
      <c r="DZJ437" s="50"/>
      <c r="DZK437" s="50"/>
      <c r="DZL437" s="50"/>
      <c r="DZM437" s="50"/>
      <c r="DZN437" s="50"/>
      <c r="DZO437" s="50"/>
      <c r="DZP437" s="50"/>
      <c r="DZQ437" s="50"/>
      <c r="DZR437" s="50"/>
      <c r="DZS437" s="50"/>
      <c r="DZT437" s="50"/>
      <c r="DZU437" s="50"/>
      <c r="DZV437" s="50"/>
      <c r="DZW437" s="50"/>
      <c r="DZX437" s="50"/>
      <c r="DZY437" s="50"/>
      <c r="DZZ437" s="50"/>
      <c r="EAA437" s="50"/>
      <c r="EAB437" s="50"/>
      <c r="EAC437" s="50"/>
      <c r="EAD437" s="50"/>
      <c r="EAE437" s="50"/>
      <c r="EAF437" s="50"/>
      <c r="EAG437" s="50"/>
      <c r="EAH437" s="50"/>
      <c r="EAI437" s="50"/>
      <c r="EAJ437" s="50"/>
      <c r="EAK437" s="50"/>
      <c r="EAL437" s="50"/>
      <c r="EAM437" s="50"/>
      <c r="EAN437" s="50"/>
      <c r="EAO437" s="50"/>
      <c r="EAP437" s="50"/>
      <c r="EAQ437" s="50"/>
      <c r="EAR437" s="50"/>
      <c r="EAS437" s="50"/>
      <c r="EAT437" s="50"/>
      <c r="EAU437" s="50"/>
      <c r="EAV437" s="50"/>
      <c r="EAW437" s="50"/>
      <c r="EAX437" s="50"/>
      <c r="EAY437" s="50"/>
      <c r="EAZ437" s="50"/>
      <c r="EBA437" s="50"/>
      <c r="EBB437" s="50"/>
      <c r="EBC437" s="50"/>
      <c r="EBD437" s="50"/>
      <c r="EBE437" s="50"/>
      <c r="EBF437" s="50"/>
      <c r="EBG437" s="50"/>
      <c r="EBH437" s="50"/>
      <c r="EBI437" s="50"/>
      <c r="EBJ437" s="50"/>
      <c r="EBK437" s="50"/>
      <c r="EBL437" s="50"/>
      <c r="EBM437" s="50"/>
      <c r="EBN437" s="50"/>
      <c r="EBO437" s="50"/>
      <c r="EBP437" s="50"/>
      <c r="EBQ437" s="50"/>
      <c r="EBR437" s="50"/>
      <c r="EBS437" s="50"/>
      <c r="EBT437" s="50"/>
      <c r="EBU437" s="50"/>
      <c r="EBV437" s="50"/>
      <c r="EBW437" s="50"/>
      <c r="EBX437" s="50"/>
      <c r="EBY437" s="50"/>
      <c r="EBZ437" s="50"/>
      <c r="ECA437" s="50"/>
      <c r="ECB437" s="50"/>
      <c r="ECC437" s="50"/>
      <c r="ECD437" s="50"/>
      <c r="ECE437" s="50"/>
      <c r="ECF437" s="50"/>
      <c r="ECG437" s="50"/>
      <c r="ECH437" s="50"/>
      <c r="ECI437" s="50"/>
      <c r="ECJ437" s="50"/>
      <c r="ECK437" s="50"/>
      <c r="ECL437" s="50"/>
      <c r="ECM437" s="50"/>
      <c r="ECN437" s="50"/>
      <c r="ECO437" s="50"/>
      <c r="ECP437" s="50"/>
      <c r="ECQ437" s="50"/>
      <c r="ECR437" s="50"/>
      <c r="ECS437" s="50"/>
      <c r="ECT437" s="50"/>
      <c r="ECU437" s="50"/>
      <c r="ECV437" s="50"/>
      <c r="ECW437" s="50"/>
      <c r="ECX437" s="50"/>
      <c r="ECY437" s="50"/>
      <c r="ECZ437" s="50"/>
      <c r="EDA437" s="50"/>
      <c r="EDB437" s="50"/>
      <c r="EDC437" s="50"/>
      <c r="EDD437" s="50"/>
      <c r="EDE437" s="50"/>
      <c r="EDF437" s="50"/>
      <c r="EDG437" s="50"/>
      <c r="EDH437" s="50"/>
      <c r="EDI437" s="50"/>
      <c r="EDJ437" s="50"/>
      <c r="EDK437" s="50"/>
      <c r="EDL437" s="50"/>
      <c r="EDM437" s="50"/>
      <c r="EDN437" s="50"/>
      <c r="EDO437" s="50"/>
      <c r="EDP437" s="50"/>
      <c r="EDQ437" s="50"/>
      <c r="EDR437" s="50"/>
      <c r="EDS437" s="50"/>
      <c r="EDT437" s="50"/>
      <c r="EDU437" s="50"/>
      <c r="EDV437" s="50"/>
      <c r="EDW437" s="50"/>
      <c r="EDX437" s="50"/>
      <c r="EDY437" s="50"/>
      <c r="EDZ437" s="50"/>
      <c r="EEA437" s="50"/>
      <c r="EEB437" s="50"/>
      <c r="EEC437" s="50"/>
      <c r="EED437" s="50"/>
      <c r="EEE437" s="50"/>
      <c r="EEF437" s="50"/>
      <c r="EEG437" s="50"/>
      <c r="EEH437" s="50"/>
      <c r="EEI437" s="50"/>
      <c r="EEJ437" s="50"/>
      <c r="EEK437" s="50"/>
      <c r="EEL437" s="50"/>
      <c r="EEM437" s="50"/>
      <c r="EEN437" s="50"/>
      <c r="EEO437" s="50"/>
      <c r="EEP437" s="50"/>
      <c r="EEQ437" s="50"/>
      <c r="EER437" s="50"/>
      <c r="EES437" s="50"/>
      <c r="EET437" s="50"/>
      <c r="EEU437" s="50"/>
      <c r="EEV437" s="50"/>
      <c r="EEW437" s="50"/>
      <c r="EEX437" s="50"/>
      <c r="EEY437" s="50"/>
      <c r="EEZ437" s="50"/>
      <c r="EFA437" s="50"/>
      <c r="EFB437" s="50"/>
      <c r="EFC437" s="50"/>
      <c r="EFD437" s="50"/>
      <c r="EFE437" s="50"/>
      <c r="EFF437" s="50"/>
      <c r="EFG437" s="50"/>
      <c r="EFH437" s="50"/>
      <c r="EFI437" s="50"/>
      <c r="EFJ437" s="50"/>
      <c r="EFK437" s="50"/>
      <c r="EFL437" s="50"/>
      <c r="EFM437" s="50"/>
      <c r="EFN437" s="50"/>
      <c r="EFO437" s="50"/>
      <c r="EFP437" s="50"/>
      <c r="EFQ437" s="50"/>
      <c r="EFR437" s="50"/>
      <c r="EFS437" s="50"/>
      <c r="EFT437" s="50"/>
      <c r="EFU437" s="50"/>
      <c r="EFV437" s="50"/>
      <c r="EFW437" s="50"/>
      <c r="EFX437" s="50"/>
      <c r="EFY437" s="50"/>
      <c r="EFZ437" s="50"/>
      <c r="EGA437" s="50"/>
      <c r="EGB437" s="50"/>
      <c r="EGC437" s="50"/>
      <c r="EGD437" s="50"/>
      <c r="EGE437" s="50"/>
      <c r="EGF437" s="50"/>
      <c r="EGG437" s="50"/>
      <c r="EGH437" s="50"/>
      <c r="EGI437" s="50"/>
      <c r="EGJ437" s="50"/>
      <c r="EGK437" s="50"/>
      <c r="EGL437" s="50"/>
      <c r="EGM437" s="50"/>
      <c r="EGN437" s="50"/>
      <c r="EGO437" s="50"/>
      <c r="EGP437" s="50"/>
      <c r="EGQ437" s="50"/>
      <c r="EGR437" s="50"/>
      <c r="EGS437" s="50"/>
      <c r="EGT437" s="50"/>
      <c r="EGU437" s="50"/>
      <c r="EGV437" s="50"/>
      <c r="EGX437" s="50"/>
      <c r="EGZ437" s="50"/>
      <c r="EHA437" s="50"/>
      <c r="EHB437" s="50"/>
      <c r="EHC437" s="50"/>
      <c r="EHD437" s="50"/>
      <c r="EHE437" s="50"/>
      <c r="EHF437" s="50"/>
      <c r="EHG437" s="50"/>
      <c r="EHL437" s="50"/>
      <c r="EHM437" s="50"/>
      <c r="EHN437" s="50"/>
      <c r="EHO437" s="50"/>
      <c r="EHP437" s="50"/>
      <c r="EHQ437" s="50"/>
      <c r="EHR437" s="50"/>
      <c r="EHS437" s="50"/>
      <c r="EHT437" s="50"/>
      <c r="EHU437" s="50"/>
      <c r="EHV437" s="50"/>
      <c r="EHW437" s="50"/>
      <c r="EHX437" s="50"/>
      <c r="EHY437" s="50"/>
      <c r="EHZ437" s="50"/>
      <c r="EIA437" s="50"/>
      <c r="EIB437" s="50"/>
      <c r="EIC437" s="50"/>
      <c r="EID437" s="50"/>
      <c r="EIE437" s="50"/>
      <c r="EIF437" s="50"/>
      <c r="EIG437" s="50"/>
      <c r="EIH437" s="50"/>
      <c r="EII437" s="50"/>
      <c r="EIJ437" s="50"/>
      <c r="EIK437" s="50"/>
      <c r="EIL437" s="50"/>
      <c r="EIM437" s="50"/>
      <c r="EIN437" s="50"/>
      <c r="EIO437" s="50"/>
      <c r="EIP437" s="50"/>
      <c r="EIQ437" s="50"/>
      <c r="EIR437" s="50"/>
      <c r="EIS437" s="50"/>
      <c r="EIT437" s="50"/>
      <c r="EIU437" s="50"/>
      <c r="EIV437" s="50"/>
      <c r="EIW437" s="50"/>
      <c r="EIX437" s="50"/>
      <c r="EIY437" s="50"/>
      <c r="EIZ437" s="50"/>
      <c r="EJA437" s="50"/>
      <c r="EJB437" s="50"/>
      <c r="EJC437" s="50"/>
      <c r="EJD437" s="50"/>
      <c r="EJE437" s="50"/>
      <c r="EJF437" s="50"/>
      <c r="EJG437" s="50"/>
      <c r="EJH437" s="50"/>
      <c r="EJI437" s="50"/>
      <c r="EJJ437" s="50"/>
      <c r="EJK437" s="50"/>
      <c r="EJL437" s="50"/>
      <c r="EJM437" s="50"/>
      <c r="EJN437" s="50"/>
      <c r="EJO437" s="50"/>
      <c r="EJP437" s="50"/>
      <c r="EJQ437" s="50"/>
      <c r="EJR437" s="50"/>
      <c r="EJS437" s="50"/>
      <c r="EJT437" s="50"/>
      <c r="EJU437" s="50"/>
      <c r="EJV437" s="50"/>
      <c r="EJW437" s="50"/>
      <c r="EJX437" s="50"/>
      <c r="EJY437" s="50"/>
      <c r="EJZ437" s="50"/>
      <c r="EKA437" s="50"/>
      <c r="EKB437" s="50"/>
      <c r="EKC437" s="50"/>
      <c r="EKD437" s="50"/>
      <c r="EKE437" s="50"/>
      <c r="EKF437" s="50"/>
      <c r="EKG437" s="50"/>
      <c r="EKH437" s="50"/>
      <c r="EKI437" s="50"/>
      <c r="EKJ437" s="50"/>
      <c r="EKK437" s="50"/>
      <c r="EKL437" s="50"/>
      <c r="EKM437" s="50"/>
      <c r="EKN437" s="50"/>
      <c r="EKO437" s="50"/>
      <c r="EKP437" s="50"/>
      <c r="EKQ437" s="50"/>
      <c r="EKR437" s="50"/>
      <c r="EKS437" s="50"/>
      <c r="EKT437" s="50"/>
      <c r="EKU437" s="50"/>
      <c r="EKV437" s="50"/>
      <c r="EKW437" s="50"/>
      <c r="EKX437" s="50"/>
      <c r="EKY437" s="50"/>
      <c r="EKZ437" s="50"/>
      <c r="ELA437" s="50"/>
      <c r="ELB437" s="50"/>
      <c r="ELC437" s="50"/>
      <c r="ELD437" s="50"/>
      <c r="ELE437" s="50"/>
      <c r="ELF437" s="50"/>
      <c r="ELG437" s="50"/>
      <c r="ELH437" s="50"/>
      <c r="ELI437" s="50"/>
      <c r="ELJ437" s="50"/>
      <c r="ELK437" s="50"/>
      <c r="ELL437" s="50"/>
      <c r="ELM437" s="50"/>
      <c r="ELN437" s="50"/>
      <c r="ELO437" s="50"/>
      <c r="ELP437" s="50"/>
      <c r="ELQ437" s="50"/>
      <c r="ELR437" s="50"/>
      <c r="ELS437" s="50"/>
      <c r="ELT437" s="50"/>
      <c r="ELU437" s="50"/>
      <c r="ELV437" s="50"/>
      <c r="ELW437" s="50"/>
      <c r="ELX437" s="50"/>
      <c r="ELY437" s="50"/>
      <c r="ELZ437" s="50"/>
      <c r="EMA437" s="50"/>
      <c r="EMB437" s="50"/>
      <c r="EMC437" s="50"/>
      <c r="EMD437" s="50"/>
      <c r="EME437" s="50"/>
      <c r="EMF437" s="50"/>
      <c r="EMG437" s="50"/>
      <c r="EMH437" s="50"/>
      <c r="EMI437" s="50"/>
      <c r="EMJ437" s="50"/>
      <c r="EMK437" s="50"/>
      <c r="EML437" s="50"/>
      <c r="EMM437" s="50"/>
      <c r="EMN437" s="50"/>
      <c r="EMO437" s="50"/>
      <c r="EMP437" s="50"/>
      <c r="EMQ437" s="50"/>
      <c r="EMR437" s="50"/>
      <c r="EMS437" s="50"/>
      <c r="EMT437" s="50"/>
      <c r="EMU437" s="50"/>
      <c r="EMV437" s="50"/>
      <c r="EMW437" s="50"/>
      <c r="EMX437" s="50"/>
      <c r="EMY437" s="50"/>
      <c r="EMZ437" s="50"/>
      <c r="ENA437" s="50"/>
      <c r="ENB437" s="50"/>
      <c r="ENC437" s="50"/>
      <c r="END437" s="50"/>
      <c r="ENE437" s="50"/>
      <c r="ENF437" s="50"/>
      <c r="ENG437" s="50"/>
      <c r="ENH437" s="50"/>
      <c r="ENI437" s="50"/>
      <c r="ENJ437" s="50"/>
      <c r="ENK437" s="50"/>
      <c r="ENL437" s="50"/>
      <c r="ENM437" s="50"/>
      <c r="ENN437" s="50"/>
      <c r="ENO437" s="50"/>
      <c r="ENP437" s="50"/>
      <c r="ENQ437" s="50"/>
      <c r="ENR437" s="50"/>
      <c r="ENS437" s="50"/>
      <c r="ENT437" s="50"/>
      <c r="ENU437" s="50"/>
      <c r="ENV437" s="50"/>
      <c r="ENW437" s="50"/>
      <c r="ENX437" s="50"/>
      <c r="ENY437" s="50"/>
      <c r="ENZ437" s="50"/>
      <c r="EOA437" s="50"/>
      <c r="EOB437" s="50"/>
      <c r="EOC437" s="50"/>
      <c r="EOD437" s="50"/>
      <c r="EOE437" s="50"/>
      <c r="EOF437" s="50"/>
      <c r="EOG437" s="50"/>
      <c r="EOH437" s="50"/>
      <c r="EOI437" s="50"/>
      <c r="EOJ437" s="50"/>
      <c r="EOK437" s="50"/>
      <c r="EOL437" s="50"/>
      <c r="EOM437" s="50"/>
      <c r="EON437" s="50"/>
      <c r="EOO437" s="50"/>
      <c r="EOP437" s="50"/>
      <c r="EOQ437" s="50"/>
      <c r="EOR437" s="50"/>
      <c r="EOS437" s="50"/>
      <c r="EOT437" s="50"/>
      <c r="EOU437" s="50"/>
      <c r="EOV437" s="50"/>
      <c r="EOW437" s="50"/>
      <c r="EOX437" s="50"/>
      <c r="EOY437" s="50"/>
      <c r="EOZ437" s="50"/>
      <c r="EPA437" s="50"/>
      <c r="EPB437" s="50"/>
      <c r="EPC437" s="50"/>
      <c r="EPD437" s="50"/>
      <c r="EPE437" s="50"/>
      <c r="EPF437" s="50"/>
      <c r="EPG437" s="50"/>
      <c r="EPH437" s="50"/>
      <c r="EPI437" s="50"/>
      <c r="EPJ437" s="50"/>
      <c r="EPK437" s="50"/>
      <c r="EPL437" s="50"/>
      <c r="EPM437" s="50"/>
      <c r="EPN437" s="50"/>
      <c r="EPO437" s="50"/>
      <c r="EPP437" s="50"/>
      <c r="EPQ437" s="50"/>
      <c r="EPR437" s="50"/>
      <c r="EPS437" s="50"/>
      <c r="EPT437" s="50"/>
      <c r="EPU437" s="50"/>
      <c r="EPV437" s="50"/>
      <c r="EPW437" s="50"/>
      <c r="EPX437" s="50"/>
      <c r="EPY437" s="50"/>
      <c r="EPZ437" s="50"/>
      <c r="EQA437" s="50"/>
      <c r="EQB437" s="50"/>
      <c r="EQC437" s="50"/>
      <c r="EQD437" s="50"/>
      <c r="EQE437" s="50"/>
      <c r="EQF437" s="50"/>
      <c r="EQG437" s="50"/>
      <c r="EQH437" s="50"/>
      <c r="EQI437" s="50"/>
      <c r="EQJ437" s="50"/>
      <c r="EQK437" s="50"/>
      <c r="EQL437" s="50"/>
      <c r="EQM437" s="50"/>
      <c r="EQN437" s="50"/>
      <c r="EQO437" s="50"/>
      <c r="EQP437" s="50"/>
      <c r="EQQ437" s="50"/>
      <c r="EQR437" s="50"/>
      <c r="EQT437" s="50"/>
      <c r="EQV437" s="50"/>
      <c r="EQW437" s="50"/>
      <c r="EQX437" s="50"/>
      <c r="EQY437" s="50"/>
      <c r="EQZ437" s="50"/>
      <c r="ERA437" s="50"/>
      <c r="ERB437" s="50"/>
      <c r="ERC437" s="50"/>
      <c r="ERH437" s="50"/>
      <c r="ERI437" s="50"/>
      <c r="ERJ437" s="50"/>
      <c r="ERK437" s="50"/>
      <c r="ERL437" s="50"/>
      <c r="ERM437" s="50"/>
      <c r="ERN437" s="50"/>
      <c r="ERO437" s="50"/>
      <c r="ERP437" s="50"/>
      <c r="ERQ437" s="50"/>
      <c r="ERR437" s="50"/>
      <c r="ERS437" s="50"/>
      <c r="ERT437" s="50"/>
      <c r="ERU437" s="50"/>
      <c r="ERV437" s="50"/>
      <c r="ERW437" s="50"/>
      <c r="ERX437" s="50"/>
      <c r="ERY437" s="50"/>
      <c r="ERZ437" s="50"/>
      <c r="ESA437" s="50"/>
      <c r="ESB437" s="50"/>
      <c r="ESC437" s="50"/>
      <c r="ESD437" s="50"/>
      <c r="ESE437" s="50"/>
      <c r="ESF437" s="50"/>
      <c r="ESG437" s="50"/>
      <c r="ESH437" s="50"/>
      <c r="ESI437" s="50"/>
      <c r="ESJ437" s="50"/>
      <c r="ESK437" s="50"/>
      <c r="ESL437" s="50"/>
      <c r="ESM437" s="50"/>
      <c r="ESN437" s="50"/>
      <c r="ESO437" s="50"/>
      <c r="ESP437" s="50"/>
      <c r="ESQ437" s="50"/>
      <c r="ESR437" s="50"/>
      <c r="ESS437" s="50"/>
      <c r="EST437" s="50"/>
      <c r="ESU437" s="50"/>
      <c r="ESV437" s="50"/>
      <c r="ESW437" s="50"/>
      <c r="ESX437" s="50"/>
      <c r="ESY437" s="50"/>
      <c r="ESZ437" s="50"/>
      <c r="ETA437" s="50"/>
      <c r="ETB437" s="50"/>
      <c r="ETC437" s="50"/>
      <c r="ETD437" s="50"/>
      <c r="ETE437" s="50"/>
      <c r="ETF437" s="50"/>
      <c r="ETG437" s="50"/>
      <c r="ETH437" s="50"/>
      <c r="ETI437" s="50"/>
      <c r="ETJ437" s="50"/>
      <c r="ETK437" s="50"/>
      <c r="ETL437" s="50"/>
      <c r="ETM437" s="50"/>
      <c r="ETN437" s="50"/>
      <c r="ETO437" s="50"/>
      <c r="ETP437" s="50"/>
      <c r="ETQ437" s="50"/>
      <c r="ETR437" s="50"/>
      <c r="ETS437" s="50"/>
      <c r="ETT437" s="50"/>
      <c r="ETU437" s="50"/>
      <c r="ETV437" s="50"/>
      <c r="ETW437" s="50"/>
      <c r="ETX437" s="50"/>
      <c r="ETY437" s="50"/>
      <c r="ETZ437" s="50"/>
      <c r="EUA437" s="50"/>
      <c r="EUB437" s="50"/>
      <c r="EUC437" s="50"/>
      <c r="EUD437" s="50"/>
      <c r="EUE437" s="50"/>
      <c r="EUF437" s="50"/>
      <c r="EUG437" s="50"/>
      <c r="EUH437" s="50"/>
      <c r="EUI437" s="50"/>
      <c r="EUJ437" s="50"/>
      <c r="EUK437" s="50"/>
      <c r="EUL437" s="50"/>
      <c r="EUM437" s="50"/>
      <c r="EUN437" s="50"/>
      <c r="EUO437" s="50"/>
      <c r="EUP437" s="50"/>
      <c r="EUQ437" s="50"/>
      <c r="EUR437" s="50"/>
      <c r="EUS437" s="50"/>
      <c r="EUT437" s="50"/>
      <c r="EUU437" s="50"/>
      <c r="EUV437" s="50"/>
      <c r="EUW437" s="50"/>
      <c r="EUX437" s="50"/>
      <c r="EUY437" s="50"/>
      <c r="EUZ437" s="50"/>
      <c r="EVA437" s="50"/>
      <c r="EVB437" s="50"/>
      <c r="EVC437" s="50"/>
      <c r="EVD437" s="50"/>
      <c r="EVE437" s="50"/>
      <c r="EVF437" s="50"/>
      <c r="EVG437" s="50"/>
      <c r="EVH437" s="50"/>
      <c r="EVI437" s="50"/>
      <c r="EVJ437" s="50"/>
      <c r="EVK437" s="50"/>
      <c r="EVL437" s="50"/>
      <c r="EVM437" s="50"/>
      <c r="EVN437" s="50"/>
      <c r="EVO437" s="50"/>
      <c r="EVP437" s="50"/>
      <c r="EVQ437" s="50"/>
      <c r="EVR437" s="50"/>
      <c r="EVS437" s="50"/>
      <c r="EVT437" s="50"/>
      <c r="EVU437" s="50"/>
      <c r="EVV437" s="50"/>
      <c r="EVW437" s="50"/>
      <c r="EVX437" s="50"/>
      <c r="EVY437" s="50"/>
      <c r="EVZ437" s="50"/>
      <c r="EWA437" s="50"/>
      <c r="EWB437" s="50"/>
      <c r="EWC437" s="50"/>
      <c r="EWD437" s="50"/>
      <c r="EWE437" s="50"/>
      <c r="EWF437" s="50"/>
      <c r="EWG437" s="50"/>
      <c r="EWH437" s="50"/>
      <c r="EWI437" s="50"/>
      <c r="EWJ437" s="50"/>
      <c r="EWK437" s="50"/>
      <c r="EWL437" s="50"/>
      <c r="EWM437" s="50"/>
      <c r="EWN437" s="50"/>
      <c r="EWO437" s="50"/>
      <c r="EWP437" s="50"/>
      <c r="EWQ437" s="50"/>
      <c r="EWR437" s="50"/>
      <c r="EWS437" s="50"/>
      <c r="EWT437" s="50"/>
      <c r="EWU437" s="50"/>
      <c r="EWV437" s="50"/>
      <c r="EWW437" s="50"/>
      <c r="EWX437" s="50"/>
      <c r="EWY437" s="50"/>
      <c r="EWZ437" s="50"/>
      <c r="EXA437" s="50"/>
      <c r="EXB437" s="50"/>
      <c r="EXC437" s="50"/>
      <c r="EXD437" s="50"/>
      <c r="EXE437" s="50"/>
      <c r="EXF437" s="50"/>
      <c r="EXG437" s="50"/>
      <c r="EXH437" s="50"/>
      <c r="EXI437" s="50"/>
      <c r="EXJ437" s="50"/>
      <c r="EXK437" s="50"/>
      <c r="EXL437" s="50"/>
      <c r="EXM437" s="50"/>
      <c r="EXN437" s="50"/>
      <c r="EXO437" s="50"/>
      <c r="EXP437" s="50"/>
      <c r="EXQ437" s="50"/>
      <c r="EXR437" s="50"/>
      <c r="EXS437" s="50"/>
      <c r="EXT437" s="50"/>
      <c r="EXU437" s="50"/>
      <c r="EXV437" s="50"/>
      <c r="EXW437" s="50"/>
      <c r="EXX437" s="50"/>
      <c r="EXY437" s="50"/>
      <c r="EXZ437" s="50"/>
      <c r="EYA437" s="50"/>
      <c r="EYB437" s="50"/>
      <c r="EYC437" s="50"/>
      <c r="EYD437" s="50"/>
      <c r="EYE437" s="50"/>
      <c r="EYF437" s="50"/>
      <c r="EYG437" s="50"/>
      <c r="EYH437" s="50"/>
      <c r="EYI437" s="50"/>
      <c r="EYJ437" s="50"/>
      <c r="EYK437" s="50"/>
      <c r="EYL437" s="50"/>
      <c r="EYM437" s="50"/>
      <c r="EYN437" s="50"/>
      <c r="EYO437" s="50"/>
      <c r="EYP437" s="50"/>
      <c r="EYQ437" s="50"/>
      <c r="EYR437" s="50"/>
      <c r="EYS437" s="50"/>
      <c r="EYT437" s="50"/>
      <c r="EYU437" s="50"/>
      <c r="EYV437" s="50"/>
      <c r="EYW437" s="50"/>
      <c r="EYX437" s="50"/>
      <c r="EYY437" s="50"/>
      <c r="EYZ437" s="50"/>
      <c r="EZA437" s="50"/>
      <c r="EZB437" s="50"/>
      <c r="EZC437" s="50"/>
      <c r="EZD437" s="50"/>
      <c r="EZE437" s="50"/>
      <c r="EZF437" s="50"/>
      <c r="EZG437" s="50"/>
      <c r="EZH437" s="50"/>
      <c r="EZI437" s="50"/>
      <c r="EZJ437" s="50"/>
      <c r="EZK437" s="50"/>
      <c r="EZL437" s="50"/>
      <c r="EZM437" s="50"/>
      <c r="EZN437" s="50"/>
      <c r="EZO437" s="50"/>
      <c r="EZP437" s="50"/>
      <c r="EZQ437" s="50"/>
      <c r="EZR437" s="50"/>
      <c r="EZS437" s="50"/>
      <c r="EZT437" s="50"/>
      <c r="EZU437" s="50"/>
      <c r="EZV437" s="50"/>
      <c r="EZW437" s="50"/>
      <c r="EZX437" s="50"/>
      <c r="EZY437" s="50"/>
      <c r="EZZ437" s="50"/>
      <c r="FAA437" s="50"/>
      <c r="FAB437" s="50"/>
      <c r="FAC437" s="50"/>
      <c r="FAD437" s="50"/>
      <c r="FAE437" s="50"/>
      <c r="FAF437" s="50"/>
      <c r="FAG437" s="50"/>
      <c r="FAH437" s="50"/>
      <c r="FAI437" s="50"/>
      <c r="FAJ437" s="50"/>
      <c r="FAK437" s="50"/>
      <c r="FAL437" s="50"/>
      <c r="FAM437" s="50"/>
      <c r="FAN437" s="50"/>
      <c r="FAP437" s="50"/>
      <c r="FAR437" s="50"/>
      <c r="FAS437" s="50"/>
      <c r="FAT437" s="50"/>
      <c r="FAU437" s="50"/>
      <c r="FAV437" s="50"/>
      <c r="FAW437" s="50"/>
      <c r="FAX437" s="50"/>
      <c r="FAY437" s="50"/>
      <c r="FBD437" s="50"/>
      <c r="FBE437" s="50"/>
      <c r="FBF437" s="50"/>
      <c r="FBG437" s="50"/>
      <c r="FBH437" s="50"/>
      <c r="FBI437" s="50"/>
      <c r="FBJ437" s="50"/>
      <c r="FBK437" s="50"/>
      <c r="FBL437" s="50"/>
      <c r="FBM437" s="50"/>
      <c r="FBN437" s="50"/>
      <c r="FBO437" s="50"/>
      <c r="FBP437" s="50"/>
      <c r="FBQ437" s="50"/>
      <c r="FBR437" s="50"/>
      <c r="FBS437" s="50"/>
      <c r="FBT437" s="50"/>
      <c r="FBU437" s="50"/>
      <c r="FBV437" s="50"/>
      <c r="FBW437" s="50"/>
      <c r="FBX437" s="50"/>
      <c r="FBY437" s="50"/>
      <c r="FBZ437" s="50"/>
      <c r="FCA437" s="50"/>
      <c r="FCB437" s="50"/>
      <c r="FCC437" s="50"/>
      <c r="FCD437" s="50"/>
      <c r="FCE437" s="50"/>
      <c r="FCF437" s="50"/>
      <c r="FCG437" s="50"/>
      <c r="FCH437" s="50"/>
      <c r="FCI437" s="50"/>
      <c r="FCJ437" s="50"/>
      <c r="FCK437" s="50"/>
      <c r="FCL437" s="50"/>
      <c r="FCM437" s="50"/>
      <c r="FCN437" s="50"/>
      <c r="FCO437" s="50"/>
      <c r="FCP437" s="50"/>
      <c r="FCQ437" s="50"/>
      <c r="FCR437" s="50"/>
      <c r="FCS437" s="50"/>
      <c r="FCT437" s="50"/>
      <c r="FCU437" s="50"/>
      <c r="FCV437" s="50"/>
      <c r="FCW437" s="50"/>
      <c r="FCX437" s="50"/>
      <c r="FCY437" s="50"/>
      <c r="FCZ437" s="50"/>
      <c r="FDA437" s="50"/>
      <c r="FDB437" s="50"/>
      <c r="FDC437" s="50"/>
      <c r="FDD437" s="50"/>
      <c r="FDE437" s="50"/>
      <c r="FDF437" s="50"/>
      <c r="FDG437" s="50"/>
      <c r="FDH437" s="50"/>
      <c r="FDI437" s="50"/>
      <c r="FDJ437" s="50"/>
      <c r="FDK437" s="50"/>
      <c r="FDL437" s="50"/>
      <c r="FDM437" s="50"/>
      <c r="FDN437" s="50"/>
      <c r="FDO437" s="50"/>
      <c r="FDP437" s="50"/>
      <c r="FDQ437" s="50"/>
      <c r="FDR437" s="50"/>
      <c r="FDS437" s="50"/>
      <c r="FDT437" s="50"/>
      <c r="FDU437" s="50"/>
      <c r="FDV437" s="50"/>
      <c r="FDW437" s="50"/>
      <c r="FDX437" s="50"/>
      <c r="FDY437" s="50"/>
      <c r="FDZ437" s="50"/>
      <c r="FEA437" s="50"/>
      <c r="FEB437" s="50"/>
      <c r="FEC437" s="50"/>
      <c r="FED437" s="50"/>
      <c r="FEE437" s="50"/>
      <c r="FEF437" s="50"/>
      <c r="FEG437" s="50"/>
      <c r="FEH437" s="50"/>
      <c r="FEI437" s="50"/>
      <c r="FEJ437" s="50"/>
      <c r="FEK437" s="50"/>
      <c r="FEL437" s="50"/>
      <c r="FEM437" s="50"/>
      <c r="FEN437" s="50"/>
      <c r="FEO437" s="50"/>
      <c r="FEP437" s="50"/>
      <c r="FEQ437" s="50"/>
      <c r="FER437" s="50"/>
      <c r="FES437" s="50"/>
      <c r="FET437" s="50"/>
      <c r="FEU437" s="50"/>
      <c r="FEV437" s="50"/>
      <c r="FEW437" s="50"/>
      <c r="FEX437" s="50"/>
      <c r="FEY437" s="50"/>
      <c r="FEZ437" s="50"/>
      <c r="FFA437" s="50"/>
      <c r="FFB437" s="50"/>
      <c r="FFC437" s="50"/>
      <c r="FFD437" s="50"/>
      <c r="FFE437" s="50"/>
      <c r="FFF437" s="50"/>
      <c r="FFG437" s="50"/>
      <c r="FFH437" s="50"/>
      <c r="FFI437" s="50"/>
      <c r="FFJ437" s="50"/>
      <c r="FFK437" s="50"/>
      <c r="FFL437" s="50"/>
      <c r="FFM437" s="50"/>
      <c r="FFN437" s="50"/>
      <c r="FFO437" s="50"/>
      <c r="FFP437" s="50"/>
      <c r="FFQ437" s="50"/>
      <c r="FFR437" s="50"/>
      <c r="FFS437" s="50"/>
      <c r="FFT437" s="50"/>
      <c r="FFU437" s="50"/>
      <c r="FFV437" s="50"/>
      <c r="FFW437" s="50"/>
      <c r="FFX437" s="50"/>
      <c r="FFY437" s="50"/>
      <c r="FFZ437" s="50"/>
      <c r="FGA437" s="50"/>
      <c r="FGB437" s="50"/>
      <c r="FGC437" s="50"/>
      <c r="FGD437" s="50"/>
      <c r="FGE437" s="50"/>
      <c r="FGF437" s="50"/>
      <c r="FGG437" s="50"/>
      <c r="FGH437" s="50"/>
      <c r="FGI437" s="50"/>
      <c r="FGJ437" s="50"/>
      <c r="FGK437" s="50"/>
      <c r="FGL437" s="50"/>
      <c r="FGM437" s="50"/>
      <c r="FGN437" s="50"/>
      <c r="FGO437" s="50"/>
      <c r="FGP437" s="50"/>
      <c r="FGQ437" s="50"/>
      <c r="FGR437" s="50"/>
      <c r="FGS437" s="50"/>
      <c r="FGT437" s="50"/>
      <c r="FGU437" s="50"/>
      <c r="FGV437" s="50"/>
      <c r="FGW437" s="50"/>
      <c r="FGX437" s="50"/>
      <c r="FGY437" s="50"/>
      <c r="FGZ437" s="50"/>
      <c r="FHA437" s="50"/>
      <c r="FHB437" s="50"/>
      <c r="FHC437" s="50"/>
      <c r="FHD437" s="50"/>
      <c r="FHE437" s="50"/>
      <c r="FHF437" s="50"/>
      <c r="FHG437" s="50"/>
      <c r="FHH437" s="50"/>
      <c r="FHI437" s="50"/>
      <c r="FHJ437" s="50"/>
      <c r="FHK437" s="50"/>
      <c r="FHL437" s="50"/>
      <c r="FHM437" s="50"/>
      <c r="FHN437" s="50"/>
      <c r="FHO437" s="50"/>
      <c r="FHP437" s="50"/>
      <c r="FHQ437" s="50"/>
      <c r="FHR437" s="50"/>
      <c r="FHS437" s="50"/>
      <c r="FHT437" s="50"/>
      <c r="FHU437" s="50"/>
      <c r="FHV437" s="50"/>
      <c r="FHW437" s="50"/>
      <c r="FHX437" s="50"/>
      <c r="FHY437" s="50"/>
      <c r="FHZ437" s="50"/>
      <c r="FIA437" s="50"/>
      <c r="FIB437" s="50"/>
      <c r="FIC437" s="50"/>
      <c r="FID437" s="50"/>
      <c r="FIE437" s="50"/>
      <c r="FIF437" s="50"/>
      <c r="FIG437" s="50"/>
      <c r="FIH437" s="50"/>
      <c r="FII437" s="50"/>
      <c r="FIJ437" s="50"/>
      <c r="FIK437" s="50"/>
      <c r="FIL437" s="50"/>
      <c r="FIM437" s="50"/>
      <c r="FIN437" s="50"/>
      <c r="FIO437" s="50"/>
      <c r="FIP437" s="50"/>
      <c r="FIQ437" s="50"/>
      <c r="FIR437" s="50"/>
      <c r="FIS437" s="50"/>
      <c r="FIT437" s="50"/>
      <c r="FIU437" s="50"/>
      <c r="FIV437" s="50"/>
      <c r="FIW437" s="50"/>
      <c r="FIX437" s="50"/>
      <c r="FIY437" s="50"/>
      <c r="FIZ437" s="50"/>
      <c r="FJA437" s="50"/>
      <c r="FJB437" s="50"/>
      <c r="FJC437" s="50"/>
      <c r="FJD437" s="50"/>
      <c r="FJE437" s="50"/>
      <c r="FJF437" s="50"/>
      <c r="FJG437" s="50"/>
      <c r="FJH437" s="50"/>
      <c r="FJI437" s="50"/>
      <c r="FJJ437" s="50"/>
      <c r="FJK437" s="50"/>
      <c r="FJL437" s="50"/>
      <c r="FJM437" s="50"/>
      <c r="FJN437" s="50"/>
      <c r="FJO437" s="50"/>
      <c r="FJP437" s="50"/>
      <c r="FJQ437" s="50"/>
      <c r="FJR437" s="50"/>
      <c r="FJS437" s="50"/>
      <c r="FJT437" s="50"/>
      <c r="FJU437" s="50"/>
      <c r="FJV437" s="50"/>
      <c r="FJW437" s="50"/>
      <c r="FJX437" s="50"/>
      <c r="FJY437" s="50"/>
      <c r="FJZ437" s="50"/>
      <c r="FKA437" s="50"/>
      <c r="FKB437" s="50"/>
      <c r="FKC437" s="50"/>
      <c r="FKD437" s="50"/>
      <c r="FKE437" s="50"/>
      <c r="FKF437" s="50"/>
      <c r="FKG437" s="50"/>
      <c r="FKH437" s="50"/>
      <c r="FKI437" s="50"/>
      <c r="FKJ437" s="50"/>
      <c r="FKL437" s="50"/>
      <c r="FKN437" s="50"/>
      <c r="FKO437" s="50"/>
      <c r="FKP437" s="50"/>
      <c r="FKQ437" s="50"/>
      <c r="FKR437" s="50"/>
      <c r="FKS437" s="50"/>
      <c r="FKT437" s="50"/>
      <c r="FKU437" s="50"/>
      <c r="FKZ437" s="50"/>
      <c r="FLA437" s="50"/>
      <c r="FLB437" s="50"/>
      <c r="FLC437" s="50"/>
      <c r="FLD437" s="50"/>
      <c r="FLE437" s="50"/>
      <c r="FLF437" s="50"/>
      <c r="FLG437" s="50"/>
      <c r="FLH437" s="50"/>
      <c r="FLI437" s="50"/>
      <c r="FLJ437" s="50"/>
      <c r="FLK437" s="50"/>
      <c r="FLL437" s="50"/>
      <c r="FLM437" s="50"/>
      <c r="FLN437" s="50"/>
      <c r="FLO437" s="50"/>
      <c r="FLP437" s="50"/>
      <c r="FLQ437" s="50"/>
      <c r="FLR437" s="50"/>
      <c r="FLS437" s="50"/>
      <c r="FLT437" s="50"/>
      <c r="FLU437" s="50"/>
      <c r="FLV437" s="50"/>
      <c r="FLW437" s="50"/>
      <c r="FLX437" s="50"/>
      <c r="FLY437" s="50"/>
      <c r="FLZ437" s="50"/>
      <c r="FMA437" s="50"/>
      <c r="FMB437" s="50"/>
      <c r="FMC437" s="50"/>
      <c r="FMD437" s="50"/>
      <c r="FME437" s="50"/>
      <c r="FMF437" s="50"/>
      <c r="FMG437" s="50"/>
      <c r="FMH437" s="50"/>
      <c r="FMI437" s="50"/>
      <c r="FMJ437" s="50"/>
      <c r="FMK437" s="50"/>
      <c r="FML437" s="50"/>
      <c r="FMM437" s="50"/>
      <c r="FMN437" s="50"/>
      <c r="FMO437" s="50"/>
      <c r="FMP437" s="50"/>
      <c r="FMQ437" s="50"/>
      <c r="FMR437" s="50"/>
      <c r="FMS437" s="50"/>
      <c r="FMT437" s="50"/>
      <c r="FMU437" s="50"/>
      <c r="FMV437" s="50"/>
      <c r="FMW437" s="50"/>
      <c r="FMX437" s="50"/>
      <c r="FMY437" s="50"/>
      <c r="FMZ437" s="50"/>
      <c r="FNA437" s="50"/>
      <c r="FNB437" s="50"/>
      <c r="FNC437" s="50"/>
      <c r="FND437" s="50"/>
      <c r="FNE437" s="50"/>
      <c r="FNF437" s="50"/>
      <c r="FNG437" s="50"/>
      <c r="FNH437" s="50"/>
      <c r="FNI437" s="50"/>
      <c r="FNJ437" s="50"/>
      <c r="FNK437" s="50"/>
      <c r="FNL437" s="50"/>
      <c r="FNM437" s="50"/>
      <c r="FNN437" s="50"/>
      <c r="FNO437" s="50"/>
      <c r="FNP437" s="50"/>
      <c r="FNQ437" s="50"/>
      <c r="FNR437" s="50"/>
      <c r="FNS437" s="50"/>
      <c r="FNT437" s="50"/>
      <c r="FNU437" s="50"/>
      <c r="FNV437" s="50"/>
      <c r="FNW437" s="50"/>
      <c r="FNX437" s="50"/>
      <c r="FNY437" s="50"/>
      <c r="FNZ437" s="50"/>
      <c r="FOA437" s="50"/>
      <c r="FOB437" s="50"/>
      <c r="FOC437" s="50"/>
      <c r="FOD437" s="50"/>
      <c r="FOE437" s="50"/>
      <c r="FOF437" s="50"/>
      <c r="FOG437" s="50"/>
      <c r="FOH437" s="50"/>
      <c r="FOI437" s="50"/>
      <c r="FOJ437" s="50"/>
      <c r="FOK437" s="50"/>
      <c r="FOL437" s="50"/>
      <c r="FOM437" s="50"/>
      <c r="FON437" s="50"/>
      <c r="FOO437" s="50"/>
      <c r="FOP437" s="50"/>
      <c r="FOQ437" s="50"/>
      <c r="FOR437" s="50"/>
      <c r="FOS437" s="50"/>
      <c r="FOT437" s="50"/>
      <c r="FOU437" s="50"/>
      <c r="FOV437" s="50"/>
      <c r="FOW437" s="50"/>
      <c r="FOX437" s="50"/>
      <c r="FOY437" s="50"/>
      <c r="FOZ437" s="50"/>
      <c r="FPA437" s="50"/>
      <c r="FPB437" s="50"/>
      <c r="FPC437" s="50"/>
      <c r="FPD437" s="50"/>
      <c r="FPE437" s="50"/>
      <c r="FPF437" s="50"/>
      <c r="FPG437" s="50"/>
      <c r="FPH437" s="50"/>
      <c r="FPI437" s="50"/>
      <c r="FPJ437" s="50"/>
      <c r="FPK437" s="50"/>
      <c r="FPL437" s="50"/>
      <c r="FPM437" s="50"/>
      <c r="FPN437" s="50"/>
      <c r="FPO437" s="50"/>
      <c r="FPP437" s="50"/>
      <c r="FPQ437" s="50"/>
      <c r="FPR437" s="50"/>
      <c r="FPS437" s="50"/>
      <c r="FPT437" s="50"/>
      <c r="FPU437" s="50"/>
      <c r="FPV437" s="50"/>
      <c r="FPW437" s="50"/>
      <c r="FPX437" s="50"/>
      <c r="FPY437" s="50"/>
      <c r="FPZ437" s="50"/>
      <c r="FQA437" s="50"/>
      <c r="FQB437" s="50"/>
      <c r="FQC437" s="50"/>
      <c r="FQD437" s="50"/>
      <c r="FQE437" s="50"/>
      <c r="FQF437" s="50"/>
      <c r="FQG437" s="50"/>
      <c r="FQH437" s="50"/>
      <c r="FQI437" s="50"/>
      <c r="FQJ437" s="50"/>
      <c r="FQK437" s="50"/>
      <c r="FQL437" s="50"/>
      <c r="FQM437" s="50"/>
      <c r="FQN437" s="50"/>
      <c r="FQO437" s="50"/>
      <c r="FQP437" s="50"/>
      <c r="FQQ437" s="50"/>
      <c r="FQR437" s="50"/>
      <c r="FQS437" s="50"/>
      <c r="FQT437" s="50"/>
      <c r="FQU437" s="50"/>
      <c r="FQV437" s="50"/>
      <c r="FQW437" s="50"/>
      <c r="FQX437" s="50"/>
      <c r="FQY437" s="50"/>
      <c r="FQZ437" s="50"/>
      <c r="FRA437" s="50"/>
      <c r="FRB437" s="50"/>
      <c r="FRC437" s="50"/>
      <c r="FRD437" s="50"/>
      <c r="FRE437" s="50"/>
      <c r="FRF437" s="50"/>
      <c r="FRG437" s="50"/>
      <c r="FRH437" s="50"/>
      <c r="FRI437" s="50"/>
      <c r="FRJ437" s="50"/>
      <c r="FRK437" s="50"/>
      <c r="FRL437" s="50"/>
      <c r="FRM437" s="50"/>
      <c r="FRN437" s="50"/>
      <c r="FRO437" s="50"/>
      <c r="FRP437" s="50"/>
      <c r="FRQ437" s="50"/>
      <c r="FRR437" s="50"/>
      <c r="FRS437" s="50"/>
      <c r="FRT437" s="50"/>
      <c r="FRU437" s="50"/>
      <c r="FRV437" s="50"/>
      <c r="FRW437" s="50"/>
      <c r="FRX437" s="50"/>
      <c r="FRY437" s="50"/>
      <c r="FRZ437" s="50"/>
      <c r="FSA437" s="50"/>
      <c r="FSB437" s="50"/>
      <c r="FSC437" s="50"/>
      <c r="FSD437" s="50"/>
      <c r="FSE437" s="50"/>
      <c r="FSF437" s="50"/>
      <c r="FSG437" s="50"/>
      <c r="FSH437" s="50"/>
      <c r="FSI437" s="50"/>
      <c r="FSJ437" s="50"/>
      <c r="FSK437" s="50"/>
      <c r="FSL437" s="50"/>
      <c r="FSM437" s="50"/>
      <c r="FSN437" s="50"/>
      <c r="FSO437" s="50"/>
      <c r="FSP437" s="50"/>
      <c r="FSQ437" s="50"/>
      <c r="FSR437" s="50"/>
      <c r="FSS437" s="50"/>
      <c r="FST437" s="50"/>
      <c r="FSU437" s="50"/>
      <c r="FSV437" s="50"/>
      <c r="FSW437" s="50"/>
      <c r="FSX437" s="50"/>
      <c r="FSY437" s="50"/>
      <c r="FSZ437" s="50"/>
      <c r="FTA437" s="50"/>
      <c r="FTB437" s="50"/>
      <c r="FTC437" s="50"/>
      <c r="FTD437" s="50"/>
      <c r="FTE437" s="50"/>
      <c r="FTF437" s="50"/>
      <c r="FTG437" s="50"/>
      <c r="FTH437" s="50"/>
      <c r="FTI437" s="50"/>
      <c r="FTJ437" s="50"/>
      <c r="FTK437" s="50"/>
      <c r="FTL437" s="50"/>
      <c r="FTM437" s="50"/>
      <c r="FTN437" s="50"/>
      <c r="FTO437" s="50"/>
      <c r="FTP437" s="50"/>
      <c r="FTQ437" s="50"/>
      <c r="FTR437" s="50"/>
      <c r="FTS437" s="50"/>
      <c r="FTT437" s="50"/>
      <c r="FTU437" s="50"/>
      <c r="FTV437" s="50"/>
      <c r="FTW437" s="50"/>
      <c r="FTX437" s="50"/>
      <c r="FTY437" s="50"/>
      <c r="FTZ437" s="50"/>
      <c r="FUA437" s="50"/>
      <c r="FUB437" s="50"/>
      <c r="FUC437" s="50"/>
      <c r="FUD437" s="50"/>
      <c r="FUE437" s="50"/>
      <c r="FUF437" s="50"/>
      <c r="FUH437" s="50"/>
      <c r="FUJ437" s="50"/>
      <c r="FUK437" s="50"/>
      <c r="FUL437" s="50"/>
      <c r="FUM437" s="50"/>
      <c r="FUN437" s="50"/>
      <c r="FUO437" s="50"/>
      <c r="FUP437" s="50"/>
      <c r="FUQ437" s="50"/>
      <c r="FUV437" s="50"/>
      <c r="FUW437" s="50"/>
      <c r="FUX437" s="50"/>
      <c r="FUY437" s="50"/>
      <c r="FUZ437" s="50"/>
      <c r="FVA437" s="50"/>
      <c r="FVB437" s="50"/>
      <c r="FVC437" s="50"/>
      <c r="FVD437" s="50"/>
      <c r="FVE437" s="50"/>
      <c r="FVF437" s="50"/>
      <c r="FVG437" s="50"/>
      <c r="FVH437" s="50"/>
      <c r="FVI437" s="50"/>
      <c r="FVJ437" s="50"/>
      <c r="FVK437" s="50"/>
      <c r="FVL437" s="50"/>
      <c r="FVM437" s="50"/>
      <c r="FVN437" s="50"/>
      <c r="FVO437" s="50"/>
      <c r="FVP437" s="50"/>
      <c r="FVQ437" s="50"/>
      <c r="FVR437" s="50"/>
      <c r="FVS437" s="50"/>
      <c r="FVT437" s="50"/>
      <c r="FVU437" s="50"/>
      <c r="FVV437" s="50"/>
      <c r="FVW437" s="50"/>
      <c r="FVX437" s="50"/>
      <c r="FVY437" s="50"/>
      <c r="FVZ437" s="50"/>
      <c r="FWA437" s="50"/>
      <c r="FWB437" s="50"/>
      <c r="FWC437" s="50"/>
      <c r="FWD437" s="50"/>
      <c r="FWE437" s="50"/>
      <c r="FWF437" s="50"/>
      <c r="FWG437" s="50"/>
      <c r="FWH437" s="50"/>
      <c r="FWI437" s="50"/>
      <c r="FWJ437" s="50"/>
      <c r="FWK437" s="50"/>
      <c r="FWL437" s="50"/>
      <c r="FWM437" s="50"/>
      <c r="FWN437" s="50"/>
      <c r="FWO437" s="50"/>
      <c r="FWP437" s="50"/>
      <c r="FWQ437" s="50"/>
      <c r="FWR437" s="50"/>
      <c r="FWS437" s="50"/>
      <c r="FWT437" s="50"/>
      <c r="FWU437" s="50"/>
      <c r="FWV437" s="50"/>
      <c r="FWW437" s="50"/>
      <c r="FWX437" s="50"/>
      <c r="FWY437" s="50"/>
      <c r="FWZ437" s="50"/>
      <c r="FXA437" s="50"/>
      <c r="FXB437" s="50"/>
      <c r="FXC437" s="50"/>
      <c r="FXD437" s="50"/>
      <c r="FXE437" s="50"/>
      <c r="FXF437" s="50"/>
      <c r="FXG437" s="50"/>
      <c r="FXH437" s="50"/>
      <c r="FXI437" s="50"/>
      <c r="FXJ437" s="50"/>
      <c r="FXK437" s="50"/>
      <c r="FXL437" s="50"/>
      <c r="FXM437" s="50"/>
      <c r="FXN437" s="50"/>
      <c r="FXO437" s="50"/>
      <c r="FXP437" s="50"/>
      <c r="FXQ437" s="50"/>
      <c r="FXR437" s="50"/>
      <c r="FXS437" s="50"/>
      <c r="FXT437" s="50"/>
      <c r="FXU437" s="50"/>
      <c r="FXV437" s="50"/>
      <c r="FXW437" s="50"/>
      <c r="FXX437" s="50"/>
      <c r="FXY437" s="50"/>
      <c r="FXZ437" s="50"/>
      <c r="FYA437" s="50"/>
      <c r="FYB437" s="50"/>
      <c r="FYC437" s="50"/>
      <c r="FYD437" s="50"/>
      <c r="FYE437" s="50"/>
      <c r="FYF437" s="50"/>
      <c r="FYG437" s="50"/>
      <c r="FYH437" s="50"/>
      <c r="FYI437" s="50"/>
      <c r="FYJ437" s="50"/>
      <c r="FYK437" s="50"/>
      <c r="FYL437" s="50"/>
      <c r="FYM437" s="50"/>
      <c r="FYN437" s="50"/>
      <c r="FYO437" s="50"/>
      <c r="FYP437" s="50"/>
      <c r="FYQ437" s="50"/>
      <c r="FYR437" s="50"/>
      <c r="FYS437" s="50"/>
      <c r="FYT437" s="50"/>
      <c r="FYU437" s="50"/>
      <c r="FYV437" s="50"/>
      <c r="FYW437" s="50"/>
      <c r="FYX437" s="50"/>
      <c r="FYY437" s="50"/>
      <c r="FYZ437" s="50"/>
      <c r="FZA437" s="50"/>
      <c r="FZB437" s="50"/>
      <c r="FZC437" s="50"/>
      <c r="FZD437" s="50"/>
      <c r="FZE437" s="50"/>
      <c r="FZF437" s="50"/>
      <c r="FZG437" s="50"/>
      <c r="FZH437" s="50"/>
      <c r="FZI437" s="50"/>
      <c r="FZJ437" s="50"/>
      <c r="FZK437" s="50"/>
      <c r="FZL437" s="50"/>
      <c r="FZM437" s="50"/>
      <c r="FZN437" s="50"/>
      <c r="FZO437" s="50"/>
      <c r="FZP437" s="50"/>
      <c r="FZQ437" s="50"/>
      <c r="FZR437" s="50"/>
      <c r="FZS437" s="50"/>
      <c r="FZT437" s="50"/>
      <c r="FZU437" s="50"/>
      <c r="FZV437" s="50"/>
      <c r="FZW437" s="50"/>
      <c r="FZX437" s="50"/>
      <c r="FZY437" s="50"/>
      <c r="FZZ437" s="50"/>
      <c r="GAA437" s="50"/>
      <c r="GAB437" s="50"/>
      <c r="GAC437" s="50"/>
      <c r="GAD437" s="50"/>
      <c r="GAE437" s="50"/>
      <c r="GAF437" s="50"/>
      <c r="GAG437" s="50"/>
      <c r="GAH437" s="50"/>
      <c r="GAI437" s="50"/>
      <c r="GAJ437" s="50"/>
      <c r="GAK437" s="50"/>
      <c r="GAL437" s="50"/>
      <c r="GAM437" s="50"/>
      <c r="GAN437" s="50"/>
      <c r="GAO437" s="50"/>
      <c r="GAP437" s="50"/>
      <c r="GAQ437" s="50"/>
      <c r="GAR437" s="50"/>
      <c r="GAS437" s="50"/>
      <c r="GAT437" s="50"/>
      <c r="GAU437" s="50"/>
      <c r="GAV437" s="50"/>
      <c r="GAW437" s="50"/>
      <c r="GAX437" s="50"/>
      <c r="GAY437" s="50"/>
      <c r="GAZ437" s="50"/>
      <c r="GBA437" s="50"/>
      <c r="GBB437" s="50"/>
      <c r="GBC437" s="50"/>
      <c r="GBD437" s="50"/>
      <c r="GBE437" s="50"/>
      <c r="GBF437" s="50"/>
      <c r="GBG437" s="50"/>
      <c r="GBH437" s="50"/>
      <c r="GBI437" s="50"/>
      <c r="GBJ437" s="50"/>
      <c r="GBK437" s="50"/>
      <c r="GBL437" s="50"/>
      <c r="GBM437" s="50"/>
      <c r="GBN437" s="50"/>
      <c r="GBO437" s="50"/>
      <c r="GBP437" s="50"/>
      <c r="GBQ437" s="50"/>
      <c r="GBR437" s="50"/>
      <c r="GBS437" s="50"/>
      <c r="GBT437" s="50"/>
      <c r="GBU437" s="50"/>
      <c r="GBV437" s="50"/>
      <c r="GBW437" s="50"/>
      <c r="GBX437" s="50"/>
      <c r="GBY437" s="50"/>
      <c r="GBZ437" s="50"/>
      <c r="GCA437" s="50"/>
      <c r="GCB437" s="50"/>
      <c r="GCC437" s="50"/>
      <c r="GCD437" s="50"/>
      <c r="GCE437" s="50"/>
      <c r="GCF437" s="50"/>
      <c r="GCG437" s="50"/>
      <c r="GCH437" s="50"/>
      <c r="GCI437" s="50"/>
      <c r="GCJ437" s="50"/>
      <c r="GCK437" s="50"/>
      <c r="GCL437" s="50"/>
      <c r="GCM437" s="50"/>
      <c r="GCN437" s="50"/>
      <c r="GCO437" s="50"/>
      <c r="GCP437" s="50"/>
      <c r="GCQ437" s="50"/>
      <c r="GCR437" s="50"/>
      <c r="GCS437" s="50"/>
      <c r="GCT437" s="50"/>
      <c r="GCU437" s="50"/>
      <c r="GCV437" s="50"/>
      <c r="GCW437" s="50"/>
      <c r="GCX437" s="50"/>
      <c r="GCY437" s="50"/>
      <c r="GCZ437" s="50"/>
      <c r="GDA437" s="50"/>
      <c r="GDB437" s="50"/>
      <c r="GDC437" s="50"/>
      <c r="GDD437" s="50"/>
      <c r="GDE437" s="50"/>
      <c r="GDF437" s="50"/>
      <c r="GDG437" s="50"/>
      <c r="GDH437" s="50"/>
      <c r="GDI437" s="50"/>
      <c r="GDJ437" s="50"/>
      <c r="GDK437" s="50"/>
      <c r="GDL437" s="50"/>
      <c r="GDM437" s="50"/>
      <c r="GDN437" s="50"/>
      <c r="GDO437" s="50"/>
      <c r="GDP437" s="50"/>
      <c r="GDQ437" s="50"/>
      <c r="GDR437" s="50"/>
      <c r="GDS437" s="50"/>
      <c r="GDT437" s="50"/>
      <c r="GDU437" s="50"/>
      <c r="GDV437" s="50"/>
      <c r="GDW437" s="50"/>
      <c r="GDX437" s="50"/>
      <c r="GDY437" s="50"/>
      <c r="GDZ437" s="50"/>
      <c r="GEA437" s="50"/>
      <c r="GEB437" s="50"/>
      <c r="GED437" s="50"/>
      <c r="GEF437" s="50"/>
      <c r="GEG437" s="50"/>
      <c r="GEH437" s="50"/>
      <c r="GEI437" s="50"/>
      <c r="GEJ437" s="50"/>
      <c r="GEK437" s="50"/>
      <c r="GEL437" s="50"/>
      <c r="GEM437" s="50"/>
      <c r="GER437" s="50"/>
      <c r="GES437" s="50"/>
      <c r="GET437" s="50"/>
      <c r="GEU437" s="50"/>
      <c r="GEV437" s="50"/>
      <c r="GEW437" s="50"/>
      <c r="GEX437" s="50"/>
      <c r="GEY437" s="50"/>
      <c r="GEZ437" s="50"/>
      <c r="GFA437" s="50"/>
      <c r="GFB437" s="50"/>
      <c r="GFC437" s="50"/>
      <c r="GFD437" s="50"/>
      <c r="GFE437" s="50"/>
      <c r="GFF437" s="50"/>
      <c r="GFG437" s="50"/>
      <c r="GFH437" s="50"/>
      <c r="GFI437" s="50"/>
      <c r="GFJ437" s="50"/>
      <c r="GFK437" s="50"/>
      <c r="GFL437" s="50"/>
      <c r="GFM437" s="50"/>
      <c r="GFN437" s="50"/>
      <c r="GFO437" s="50"/>
      <c r="GFP437" s="50"/>
      <c r="GFQ437" s="50"/>
      <c r="GFR437" s="50"/>
      <c r="GFS437" s="50"/>
      <c r="GFT437" s="50"/>
      <c r="GFU437" s="50"/>
      <c r="GFV437" s="50"/>
      <c r="GFW437" s="50"/>
      <c r="GFX437" s="50"/>
      <c r="GFY437" s="50"/>
      <c r="GFZ437" s="50"/>
      <c r="GGA437" s="50"/>
      <c r="GGB437" s="50"/>
      <c r="GGC437" s="50"/>
      <c r="GGD437" s="50"/>
      <c r="GGE437" s="50"/>
      <c r="GGF437" s="50"/>
      <c r="GGG437" s="50"/>
      <c r="GGH437" s="50"/>
      <c r="GGI437" s="50"/>
      <c r="GGJ437" s="50"/>
      <c r="GGK437" s="50"/>
      <c r="GGL437" s="50"/>
      <c r="GGM437" s="50"/>
      <c r="GGN437" s="50"/>
      <c r="GGO437" s="50"/>
      <c r="GGP437" s="50"/>
      <c r="GGQ437" s="50"/>
      <c r="GGR437" s="50"/>
      <c r="GGS437" s="50"/>
      <c r="GGT437" s="50"/>
      <c r="GGU437" s="50"/>
      <c r="GGV437" s="50"/>
      <c r="GGW437" s="50"/>
      <c r="GGX437" s="50"/>
      <c r="GGY437" s="50"/>
      <c r="GGZ437" s="50"/>
      <c r="GHA437" s="50"/>
      <c r="GHB437" s="50"/>
      <c r="GHC437" s="50"/>
      <c r="GHD437" s="50"/>
      <c r="GHE437" s="50"/>
      <c r="GHF437" s="50"/>
      <c r="GHG437" s="50"/>
      <c r="GHH437" s="50"/>
      <c r="GHI437" s="50"/>
      <c r="GHJ437" s="50"/>
      <c r="GHK437" s="50"/>
      <c r="GHL437" s="50"/>
      <c r="GHM437" s="50"/>
      <c r="GHN437" s="50"/>
      <c r="GHO437" s="50"/>
      <c r="GHP437" s="50"/>
      <c r="GHQ437" s="50"/>
      <c r="GHR437" s="50"/>
      <c r="GHS437" s="50"/>
      <c r="GHT437" s="50"/>
      <c r="GHU437" s="50"/>
      <c r="GHV437" s="50"/>
      <c r="GHW437" s="50"/>
      <c r="GHX437" s="50"/>
      <c r="GHY437" s="50"/>
      <c r="GHZ437" s="50"/>
      <c r="GIA437" s="50"/>
      <c r="GIB437" s="50"/>
      <c r="GIC437" s="50"/>
      <c r="GID437" s="50"/>
      <c r="GIE437" s="50"/>
      <c r="GIF437" s="50"/>
      <c r="GIG437" s="50"/>
      <c r="GIH437" s="50"/>
      <c r="GII437" s="50"/>
      <c r="GIJ437" s="50"/>
      <c r="GIK437" s="50"/>
      <c r="GIL437" s="50"/>
      <c r="GIM437" s="50"/>
      <c r="GIN437" s="50"/>
      <c r="GIO437" s="50"/>
      <c r="GIP437" s="50"/>
      <c r="GIQ437" s="50"/>
      <c r="GIR437" s="50"/>
      <c r="GIS437" s="50"/>
      <c r="GIT437" s="50"/>
      <c r="GIU437" s="50"/>
      <c r="GIV437" s="50"/>
      <c r="GIW437" s="50"/>
      <c r="GIX437" s="50"/>
      <c r="GIY437" s="50"/>
      <c r="GIZ437" s="50"/>
      <c r="GJA437" s="50"/>
      <c r="GJB437" s="50"/>
      <c r="GJC437" s="50"/>
      <c r="GJD437" s="50"/>
      <c r="GJE437" s="50"/>
      <c r="GJF437" s="50"/>
      <c r="GJG437" s="50"/>
      <c r="GJH437" s="50"/>
      <c r="GJI437" s="50"/>
      <c r="GJJ437" s="50"/>
      <c r="GJK437" s="50"/>
      <c r="GJL437" s="50"/>
      <c r="GJM437" s="50"/>
      <c r="GJN437" s="50"/>
      <c r="GJO437" s="50"/>
      <c r="GJP437" s="50"/>
      <c r="GJQ437" s="50"/>
      <c r="GJR437" s="50"/>
      <c r="GJS437" s="50"/>
      <c r="GJT437" s="50"/>
      <c r="GJU437" s="50"/>
      <c r="GJV437" s="50"/>
      <c r="GJW437" s="50"/>
      <c r="GJX437" s="50"/>
      <c r="GJY437" s="50"/>
      <c r="GJZ437" s="50"/>
      <c r="GKA437" s="50"/>
      <c r="GKB437" s="50"/>
      <c r="GKC437" s="50"/>
      <c r="GKD437" s="50"/>
      <c r="GKE437" s="50"/>
      <c r="GKF437" s="50"/>
      <c r="GKG437" s="50"/>
      <c r="GKH437" s="50"/>
      <c r="GKI437" s="50"/>
      <c r="GKJ437" s="50"/>
      <c r="GKK437" s="50"/>
      <c r="GKL437" s="50"/>
      <c r="GKM437" s="50"/>
      <c r="GKN437" s="50"/>
      <c r="GKO437" s="50"/>
      <c r="GKP437" s="50"/>
      <c r="GKQ437" s="50"/>
      <c r="GKR437" s="50"/>
      <c r="GKS437" s="50"/>
      <c r="GKT437" s="50"/>
      <c r="GKU437" s="50"/>
      <c r="GKV437" s="50"/>
      <c r="GKW437" s="50"/>
      <c r="GKX437" s="50"/>
      <c r="GKY437" s="50"/>
      <c r="GKZ437" s="50"/>
      <c r="GLA437" s="50"/>
      <c r="GLB437" s="50"/>
      <c r="GLC437" s="50"/>
      <c r="GLD437" s="50"/>
      <c r="GLE437" s="50"/>
      <c r="GLF437" s="50"/>
      <c r="GLG437" s="50"/>
      <c r="GLH437" s="50"/>
      <c r="GLI437" s="50"/>
      <c r="GLJ437" s="50"/>
      <c r="GLK437" s="50"/>
      <c r="GLL437" s="50"/>
      <c r="GLM437" s="50"/>
      <c r="GLN437" s="50"/>
      <c r="GLO437" s="50"/>
      <c r="GLP437" s="50"/>
      <c r="GLQ437" s="50"/>
      <c r="GLR437" s="50"/>
      <c r="GLS437" s="50"/>
      <c r="GLT437" s="50"/>
      <c r="GLU437" s="50"/>
      <c r="GLV437" s="50"/>
      <c r="GLW437" s="50"/>
      <c r="GLX437" s="50"/>
      <c r="GLY437" s="50"/>
      <c r="GLZ437" s="50"/>
      <c r="GMA437" s="50"/>
      <c r="GMB437" s="50"/>
      <c r="GMC437" s="50"/>
      <c r="GMD437" s="50"/>
      <c r="GME437" s="50"/>
      <c r="GMF437" s="50"/>
      <c r="GMG437" s="50"/>
      <c r="GMH437" s="50"/>
      <c r="GMI437" s="50"/>
      <c r="GMJ437" s="50"/>
      <c r="GMK437" s="50"/>
      <c r="GML437" s="50"/>
      <c r="GMM437" s="50"/>
      <c r="GMN437" s="50"/>
      <c r="GMO437" s="50"/>
      <c r="GMP437" s="50"/>
      <c r="GMQ437" s="50"/>
      <c r="GMR437" s="50"/>
      <c r="GMS437" s="50"/>
      <c r="GMT437" s="50"/>
      <c r="GMU437" s="50"/>
      <c r="GMV437" s="50"/>
      <c r="GMW437" s="50"/>
      <c r="GMX437" s="50"/>
      <c r="GMY437" s="50"/>
      <c r="GMZ437" s="50"/>
      <c r="GNA437" s="50"/>
      <c r="GNB437" s="50"/>
      <c r="GNC437" s="50"/>
      <c r="GND437" s="50"/>
      <c r="GNE437" s="50"/>
      <c r="GNF437" s="50"/>
      <c r="GNG437" s="50"/>
      <c r="GNH437" s="50"/>
      <c r="GNI437" s="50"/>
      <c r="GNJ437" s="50"/>
      <c r="GNK437" s="50"/>
      <c r="GNL437" s="50"/>
      <c r="GNM437" s="50"/>
      <c r="GNN437" s="50"/>
      <c r="GNO437" s="50"/>
      <c r="GNP437" s="50"/>
      <c r="GNQ437" s="50"/>
      <c r="GNR437" s="50"/>
      <c r="GNS437" s="50"/>
      <c r="GNT437" s="50"/>
      <c r="GNU437" s="50"/>
      <c r="GNV437" s="50"/>
      <c r="GNW437" s="50"/>
      <c r="GNX437" s="50"/>
      <c r="GNZ437" s="50"/>
      <c r="GOB437" s="50"/>
      <c r="GOC437" s="50"/>
      <c r="GOD437" s="50"/>
      <c r="GOE437" s="50"/>
      <c r="GOF437" s="50"/>
      <c r="GOG437" s="50"/>
      <c r="GOH437" s="50"/>
      <c r="GOI437" s="50"/>
      <c r="GON437" s="50"/>
      <c r="GOO437" s="50"/>
      <c r="GOP437" s="50"/>
      <c r="GOQ437" s="50"/>
      <c r="GOR437" s="50"/>
      <c r="GOS437" s="50"/>
      <c r="GOT437" s="50"/>
      <c r="GOU437" s="50"/>
      <c r="GOV437" s="50"/>
      <c r="GOW437" s="50"/>
      <c r="GOX437" s="50"/>
      <c r="GOY437" s="50"/>
      <c r="GOZ437" s="50"/>
      <c r="GPA437" s="50"/>
      <c r="GPB437" s="50"/>
      <c r="GPC437" s="50"/>
      <c r="GPD437" s="50"/>
      <c r="GPE437" s="50"/>
      <c r="GPF437" s="50"/>
      <c r="GPG437" s="50"/>
      <c r="GPH437" s="50"/>
      <c r="GPI437" s="50"/>
      <c r="GPJ437" s="50"/>
      <c r="GPK437" s="50"/>
      <c r="GPL437" s="50"/>
      <c r="GPM437" s="50"/>
      <c r="GPN437" s="50"/>
      <c r="GPO437" s="50"/>
      <c r="GPP437" s="50"/>
      <c r="GPQ437" s="50"/>
      <c r="GPR437" s="50"/>
      <c r="GPS437" s="50"/>
      <c r="GPT437" s="50"/>
      <c r="GPU437" s="50"/>
      <c r="GPV437" s="50"/>
      <c r="GPW437" s="50"/>
      <c r="GPX437" s="50"/>
      <c r="GPY437" s="50"/>
      <c r="GPZ437" s="50"/>
      <c r="GQA437" s="50"/>
      <c r="GQB437" s="50"/>
      <c r="GQC437" s="50"/>
      <c r="GQD437" s="50"/>
      <c r="GQE437" s="50"/>
      <c r="GQF437" s="50"/>
      <c r="GQG437" s="50"/>
      <c r="GQH437" s="50"/>
      <c r="GQI437" s="50"/>
      <c r="GQJ437" s="50"/>
      <c r="GQK437" s="50"/>
      <c r="GQL437" s="50"/>
      <c r="GQM437" s="50"/>
      <c r="GQN437" s="50"/>
      <c r="GQO437" s="50"/>
      <c r="GQP437" s="50"/>
      <c r="GQQ437" s="50"/>
      <c r="GQR437" s="50"/>
      <c r="GQS437" s="50"/>
      <c r="GQT437" s="50"/>
      <c r="GQU437" s="50"/>
      <c r="GQV437" s="50"/>
      <c r="GQW437" s="50"/>
      <c r="GQX437" s="50"/>
      <c r="GQY437" s="50"/>
      <c r="GQZ437" s="50"/>
      <c r="GRA437" s="50"/>
      <c r="GRB437" s="50"/>
      <c r="GRC437" s="50"/>
      <c r="GRD437" s="50"/>
      <c r="GRE437" s="50"/>
      <c r="GRF437" s="50"/>
      <c r="GRG437" s="50"/>
      <c r="GRH437" s="50"/>
      <c r="GRI437" s="50"/>
      <c r="GRJ437" s="50"/>
      <c r="GRK437" s="50"/>
      <c r="GRL437" s="50"/>
      <c r="GRM437" s="50"/>
      <c r="GRN437" s="50"/>
      <c r="GRO437" s="50"/>
      <c r="GRP437" s="50"/>
      <c r="GRQ437" s="50"/>
      <c r="GRR437" s="50"/>
      <c r="GRS437" s="50"/>
      <c r="GRT437" s="50"/>
      <c r="GRU437" s="50"/>
      <c r="GRV437" s="50"/>
      <c r="GRW437" s="50"/>
      <c r="GRX437" s="50"/>
      <c r="GRY437" s="50"/>
      <c r="GRZ437" s="50"/>
      <c r="GSA437" s="50"/>
      <c r="GSB437" s="50"/>
      <c r="GSC437" s="50"/>
      <c r="GSD437" s="50"/>
      <c r="GSE437" s="50"/>
      <c r="GSF437" s="50"/>
      <c r="GSG437" s="50"/>
      <c r="GSH437" s="50"/>
      <c r="GSI437" s="50"/>
      <c r="GSJ437" s="50"/>
      <c r="GSK437" s="50"/>
      <c r="GSL437" s="50"/>
      <c r="GSM437" s="50"/>
      <c r="GSN437" s="50"/>
      <c r="GSO437" s="50"/>
      <c r="GSP437" s="50"/>
      <c r="GSQ437" s="50"/>
      <c r="GSR437" s="50"/>
      <c r="GSS437" s="50"/>
      <c r="GST437" s="50"/>
      <c r="GSU437" s="50"/>
      <c r="GSV437" s="50"/>
      <c r="GSW437" s="50"/>
      <c r="GSX437" s="50"/>
      <c r="GSY437" s="50"/>
      <c r="GSZ437" s="50"/>
      <c r="GTA437" s="50"/>
      <c r="GTB437" s="50"/>
      <c r="GTC437" s="50"/>
      <c r="GTD437" s="50"/>
      <c r="GTE437" s="50"/>
      <c r="GTF437" s="50"/>
      <c r="GTG437" s="50"/>
      <c r="GTH437" s="50"/>
      <c r="GTI437" s="50"/>
      <c r="GTJ437" s="50"/>
      <c r="GTK437" s="50"/>
      <c r="GTL437" s="50"/>
      <c r="GTM437" s="50"/>
      <c r="GTN437" s="50"/>
      <c r="GTO437" s="50"/>
      <c r="GTP437" s="50"/>
      <c r="GTQ437" s="50"/>
      <c r="GTR437" s="50"/>
      <c r="GTS437" s="50"/>
      <c r="GTT437" s="50"/>
      <c r="GTU437" s="50"/>
      <c r="GTV437" s="50"/>
      <c r="GTW437" s="50"/>
      <c r="GTX437" s="50"/>
      <c r="GTY437" s="50"/>
      <c r="GTZ437" s="50"/>
      <c r="GUA437" s="50"/>
      <c r="GUB437" s="50"/>
      <c r="GUC437" s="50"/>
      <c r="GUD437" s="50"/>
      <c r="GUE437" s="50"/>
      <c r="GUF437" s="50"/>
      <c r="GUG437" s="50"/>
      <c r="GUH437" s="50"/>
      <c r="GUI437" s="50"/>
      <c r="GUJ437" s="50"/>
      <c r="GUK437" s="50"/>
      <c r="GUL437" s="50"/>
      <c r="GUM437" s="50"/>
      <c r="GUN437" s="50"/>
      <c r="GUO437" s="50"/>
      <c r="GUP437" s="50"/>
      <c r="GUQ437" s="50"/>
      <c r="GUR437" s="50"/>
      <c r="GUS437" s="50"/>
      <c r="GUT437" s="50"/>
      <c r="GUU437" s="50"/>
      <c r="GUV437" s="50"/>
      <c r="GUW437" s="50"/>
      <c r="GUX437" s="50"/>
      <c r="GUY437" s="50"/>
      <c r="GUZ437" s="50"/>
      <c r="GVA437" s="50"/>
      <c r="GVB437" s="50"/>
      <c r="GVC437" s="50"/>
      <c r="GVD437" s="50"/>
      <c r="GVE437" s="50"/>
      <c r="GVF437" s="50"/>
      <c r="GVG437" s="50"/>
      <c r="GVH437" s="50"/>
      <c r="GVI437" s="50"/>
      <c r="GVJ437" s="50"/>
      <c r="GVK437" s="50"/>
      <c r="GVL437" s="50"/>
      <c r="GVM437" s="50"/>
      <c r="GVN437" s="50"/>
      <c r="GVO437" s="50"/>
      <c r="GVP437" s="50"/>
      <c r="GVQ437" s="50"/>
      <c r="GVR437" s="50"/>
      <c r="GVS437" s="50"/>
      <c r="GVT437" s="50"/>
      <c r="GVU437" s="50"/>
      <c r="GVV437" s="50"/>
      <c r="GVW437" s="50"/>
      <c r="GVX437" s="50"/>
      <c r="GVY437" s="50"/>
      <c r="GVZ437" s="50"/>
      <c r="GWA437" s="50"/>
      <c r="GWB437" s="50"/>
      <c r="GWC437" s="50"/>
      <c r="GWD437" s="50"/>
      <c r="GWE437" s="50"/>
      <c r="GWF437" s="50"/>
      <c r="GWG437" s="50"/>
      <c r="GWH437" s="50"/>
      <c r="GWI437" s="50"/>
      <c r="GWJ437" s="50"/>
      <c r="GWK437" s="50"/>
      <c r="GWL437" s="50"/>
      <c r="GWM437" s="50"/>
      <c r="GWN437" s="50"/>
      <c r="GWO437" s="50"/>
      <c r="GWP437" s="50"/>
      <c r="GWQ437" s="50"/>
      <c r="GWR437" s="50"/>
      <c r="GWS437" s="50"/>
      <c r="GWT437" s="50"/>
      <c r="GWU437" s="50"/>
      <c r="GWV437" s="50"/>
      <c r="GWW437" s="50"/>
      <c r="GWX437" s="50"/>
      <c r="GWY437" s="50"/>
      <c r="GWZ437" s="50"/>
      <c r="GXA437" s="50"/>
      <c r="GXB437" s="50"/>
      <c r="GXC437" s="50"/>
      <c r="GXD437" s="50"/>
      <c r="GXE437" s="50"/>
      <c r="GXF437" s="50"/>
      <c r="GXG437" s="50"/>
      <c r="GXH437" s="50"/>
      <c r="GXI437" s="50"/>
      <c r="GXJ437" s="50"/>
      <c r="GXK437" s="50"/>
      <c r="GXL437" s="50"/>
      <c r="GXM437" s="50"/>
      <c r="GXN437" s="50"/>
      <c r="GXO437" s="50"/>
      <c r="GXP437" s="50"/>
      <c r="GXQ437" s="50"/>
      <c r="GXR437" s="50"/>
      <c r="GXS437" s="50"/>
      <c r="GXT437" s="50"/>
      <c r="GXV437" s="50"/>
      <c r="GXX437" s="50"/>
      <c r="GXY437" s="50"/>
      <c r="GXZ437" s="50"/>
      <c r="GYA437" s="50"/>
      <c r="GYB437" s="50"/>
      <c r="GYC437" s="50"/>
      <c r="GYD437" s="50"/>
      <c r="GYE437" s="50"/>
      <c r="GYJ437" s="50"/>
      <c r="GYK437" s="50"/>
      <c r="GYL437" s="50"/>
      <c r="GYM437" s="50"/>
      <c r="GYN437" s="50"/>
      <c r="GYO437" s="50"/>
      <c r="GYP437" s="50"/>
      <c r="GYQ437" s="50"/>
      <c r="GYR437" s="50"/>
      <c r="GYS437" s="50"/>
      <c r="GYT437" s="50"/>
      <c r="GYU437" s="50"/>
      <c r="GYV437" s="50"/>
      <c r="GYW437" s="50"/>
      <c r="GYX437" s="50"/>
      <c r="GYY437" s="50"/>
      <c r="GYZ437" s="50"/>
      <c r="GZA437" s="50"/>
      <c r="GZB437" s="50"/>
      <c r="GZC437" s="50"/>
      <c r="GZD437" s="50"/>
      <c r="GZE437" s="50"/>
      <c r="GZF437" s="50"/>
      <c r="GZG437" s="50"/>
      <c r="GZH437" s="50"/>
      <c r="GZI437" s="50"/>
      <c r="GZJ437" s="50"/>
      <c r="GZK437" s="50"/>
      <c r="GZL437" s="50"/>
      <c r="GZM437" s="50"/>
      <c r="GZN437" s="50"/>
      <c r="GZO437" s="50"/>
      <c r="GZP437" s="50"/>
      <c r="GZQ437" s="50"/>
      <c r="GZR437" s="50"/>
      <c r="GZS437" s="50"/>
      <c r="GZT437" s="50"/>
      <c r="GZU437" s="50"/>
      <c r="GZV437" s="50"/>
      <c r="GZW437" s="50"/>
      <c r="GZX437" s="50"/>
      <c r="GZY437" s="50"/>
      <c r="GZZ437" s="50"/>
      <c r="HAA437" s="50"/>
      <c r="HAB437" s="50"/>
      <c r="HAC437" s="50"/>
      <c r="HAD437" s="50"/>
      <c r="HAE437" s="50"/>
      <c r="HAF437" s="50"/>
      <c r="HAG437" s="50"/>
      <c r="HAH437" s="50"/>
      <c r="HAI437" s="50"/>
      <c r="HAJ437" s="50"/>
      <c r="HAK437" s="50"/>
      <c r="HAL437" s="50"/>
      <c r="HAM437" s="50"/>
      <c r="HAN437" s="50"/>
      <c r="HAO437" s="50"/>
      <c r="HAP437" s="50"/>
      <c r="HAQ437" s="50"/>
      <c r="HAR437" s="50"/>
      <c r="HAS437" s="50"/>
      <c r="HAT437" s="50"/>
      <c r="HAU437" s="50"/>
      <c r="HAV437" s="50"/>
      <c r="HAW437" s="50"/>
      <c r="HAX437" s="50"/>
      <c r="HAY437" s="50"/>
      <c r="HAZ437" s="50"/>
      <c r="HBA437" s="50"/>
      <c r="HBB437" s="50"/>
      <c r="HBC437" s="50"/>
      <c r="HBD437" s="50"/>
      <c r="HBE437" s="50"/>
      <c r="HBF437" s="50"/>
      <c r="HBG437" s="50"/>
      <c r="HBH437" s="50"/>
      <c r="HBI437" s="50"/>
      <c r="HBJ437" s="50"/>
      <c r="HBK437" s="50"/>
      <c r="HBL437" s="50"/>
      <c r="HBM437" s="50"/>
      <c r="HBN437" s="50"/>
      <c r="HBO437" s="50"/>
      <c r="HBP437" s="50"/>
      <c r="HBQ437" s="50"/>
      <c r="HBR437" s="50"/>
      <c r="HBS437" s="50"/>
      <c r="HBT437" s="50"/>
      <c r="HBU437" s="50"/>
      <c r="HBV437" s="50"/>
      <c r="HBW437" s="50"/>
      <c r="HBX437" s="50"/>
      <c r="HBY437" s="50"/>
      <c r="HBZ437" s="50"/>
      <c r="HCA437" s="50"/>
      <c r="HCB437" s="50"/>
      <c r="HCC437" s="50"/>
      <c r="HCD437" s="50"/>
      <c r="HCE437" s="50"/>
      <c r="HCF437" s="50"/>
      <c r="HCG437" s="50"/>
      <c r="HCH437" s="50"/>
      <c r="HCI437" s="50"/>
      <c r="HCJ437" s="50"/>
      <c r="HCK437" s="50"/>
      <c r="HCL437" s="50"/>
      <c r="HCM437" s="50"/>
      <c r="HCN437" s="50"/>
      <c r="HCO437" s="50"/>
      <c r="HCP437" s="50"/>
      <c r="HCQ437" s="50"/>
      <c r="HCR437" s="50"/>
      <c r="HCS437" s="50"/>
      <c r="HCT437" s="50"/>
      <c r="HCU437" s="50"/>
      <c r="HCV437" s="50"/>
      <c r="HCW437" s="50"/>
      <c r="HCX437" s="50"/>
      <c r="HCY437" s="50"/>
      <c r="HCZ437" s="50"/>
      <c r="HDA437" s="50"/>
      <c r="HDB437" s="50"/>
      <c r="HDC437" s="50"/>
      <c r="HDD437" s="50"/>
      <c r="HDE437" s="50"/>
      <c r="HDF437" s="50"/>
      <c r="HDG437" s="50"/>
      <c r="HDH437" s="50"/>
      <c r="HDI437" s="50"/>
      <c r="HDJ437" s="50"/>
      <c r="HDK437" s="50"/>
      <c r="HDL437" s="50"/>
      <c r="HDM437" s="50"/>
      <c r="HDN437" s="50"/>
      <c r="HDO437" s="50"/>
      <c r="HDP437" s="50"/>
      <c r="HDQ437" s="50"/>
      <c r="HDR437" s="50"/>
      <c r="HDS437" s="50"/>
      <c r="HDT437" s="50"/>
      <c r="HDU437" s="50"/>
      <c r="HDV437" s="50"/>
      <c r="HDW437" s="50"/>
      <c r="HDX437" s="50"/>
      <c r="HDY437" s="50"/>
      <c r="HDZ437" s="50"/>
      <c r="HEA437" s="50"/>
      <c r="HEB437" s="50"/>
      <c r="HEC437" s="50"/>
      <c r="HED437" s="50"/>
      <c r="HEE437" s="50"/>
      <c r="HEF437" s="50"/>
      <c r="HEG437" s="50"/>
      <c r="HEH437" s="50"/>
      <c r="HEI437" s="50"/>
      <c r="HEJ437" s="50"/>
      <c r="HEK437" s="50"/>
      <c r="HEL437" s="50"/>
      <c r="HEM437" s="50"/>
      <c r="HEN437" s="50"/>
      <c r="HEO437" s="50"/>
      <c r="HEP437" s="50"/>
      <c r="HEQ437" s="50"/>
      <c r="HER437" s="50"/>
      <c r="HES437" s="50"/>
      <c r="HET437" s="50"/>
      <c r="HEU437" s="50"/>
      <c r="HEV437" s="50"/>
      <c r="HEW437" s="50"/>
      <c r="HEX437" s="50"/>
      <c r="HEY437" s="50"/>
      <c r="HEZ437" s="50"/>
      <c r="HFA437" s="50"/>
      <c r="HFB437" s="50"/>
      <c r="HFC437" s="50"/>
      <c r="HFD437" s="50"/>
      <c r="HFE437" s="50"/>
      <c r="HFF437" s="50"/>
      <c r="HFG437" s="50"/>
      <c r="HFH437" s="50"/>
      <c r="HFI437" s="50"/>
      <c r="HFJ437" s="50"/>
      <c r="HFK437" s="50"/>
      <c r="HFL437" s="50"/>
      <c r="HFM437" s="50"/>
      <c r="HFN437" s="50"/>
      <c r="HFO437" s="50"/>
      <c r="HFP437" s="50"/>
      <c r="HFQ437" s="50"/>
      <c r="HFR437" s="50"/>
      <c r="HFS437" s="50"/>
      <c r="HFT437" s="50"/>
      <c r="HFU437" s="50"/>
      <c r="HFV437" s="50"/>
      <c r="HFW437" s="50"/>
      <c r="HFX437" s="50"/>
      <c r="HFY437" s="50"/>
      <c r="HFZ437" s="50"/>
      <c r="HGA437" s="50"/>
      <c r="HGB437" s="50"/>
      <c r="HGC437" s="50"/>
      <c r="HGD437" s="50"/>
      <c r="HGE437" s="50"/>
      <c r="HGF437" s="50"/>
      <c r="HGG437" s="50"/>
      <c r="HGH437" s="50"/>
      <c r="HGI437" s="50"/>
      <c r="HGJ437" s="50"/>
      <c r="HGK437" s="50"/>
      <c r="HGL437" s="50"/>
      <c r="HGM437" s="50"/>
      <c r="HGN437" s="50"/>
      <c r="HGO437" s="50"/>
      <c r="HGP437" s="50"/>
      <c r="HGQ437" s="50"/>
      <c r="HGR437" s="50"/>
      <c r="HGS437" s="50"/>
      <c r="HGT437" s="50"/>
      <c r="HGU437" s="50"/>
      <c r="HGV437" s="50"/>
      <c r="HGW437" s="50"/>
      <c r="HGX437" s="50"/>
      <c r="HGY437" s="50"/>
      <c r="HGZ437" s="50"/>
      <c r="HHA437" s="50"/>
      <c r="HHB437" s="50"/>
      <c r="HHC437" s="50"/>
      <c r="HHD437" s="50"/>
      <c r="HHE437" s="50"/>
      <c r="HHF437" s="50"/>
      <c r="HHG437" s="50"/>
      <c r="HHH437" s="50"/>
      <c r="HHI437" s="50"/>
      <c r="HHJ437" s="50"/>
      <c r="HHK437" s="50"/>
      <c r="HHL437" s="50"/>
      <c r="HHM437" s="50"/>
      <c r="HHN437" s="50"/>
      <c r="HHO437" s="50"/>
      <c r="HHP437" s="50"/>
      <c r="HHR437" s="50"/>
      <c r="HHT437" s="50"/>
      <c r="HHU437" s="50"/>
      <c r="HHV437" s="50"/>
      <c r="HHW437" s="50"/>
      <c r="HHX437" s="50"/>
      <c r="HHY437" s="50"/>
      <c r="HHZ437" s="50"/>
      <c r="HIA437" s="50"/>
      <c r="HIF437" s="50"/>
      <c r="HIG437" s="50"/>
      <c r="HIH437" s="50"/>
      <c r="HII437" s="50"/>
      <c r="HIJ437" s="50"/>
      <c r="HIK437" s="50"/>
      <c r="HIL437" s="50"/>
      <c r="HIM437" s="50"/>
      <c r="HIN437" s="50"/>
      <c r="HIO437" s="50"/>
      <c r="HIP437" s="50"/>
      <c r="HIQ437" s="50"/>
      <c r="HIR437" s="50"/>
      <c r="HIS437" s="50"/>
      <c r="HIT437" s="50"/>
      <c r="HIU437" s="50"/>
      <c r="HIV437" s="50"/>
      <c r="HIW437" s="50"/>
      <c r="HIX437" s="50"/>
      <c r="HIY437" s="50"/>
      <c r="HIZ437" s="50"/>
      <c r="HJA437" s="50"/>
      <c r="HJB437" s="50"/>
      <c r="HJC437" s="50"/>
      <c r="HJD437" s="50"/>
      <c r="HJE437" s="50"/>
      <c r="HJF437" s="50"/>
      <c r="HJG437" s="50"/>
      <c r="HJH437" s="50"/>
      <c r="HJI437" s="50"/>
      <c r="HJJ437" s="50"/>
      <c r="HJK437" s="50"/>
      <c r="HJL437" s="50"/>
      <c r="HJM437" s="50"/>
      <c r="HJN437" s="50"/>
      <c r="HJO437" s="50"/>
      <c r="HJP437" s="50"/>
      <c r="HJQ437" s="50"/>
      <c r="HJR437" s="50"/>
      <c r="HJS437" s="50"/>
      <c r="HJT437" s="50"/>
      <c r="HJU437" s="50"/>
      <c r="HJV437" s="50"/>
      <c r="HJW437" s="50"/>
      <c r="HJX437" s="50"/>
      <c r="HJY437" s="50"/>
      <c r="HJZ437" s="50"/>
      <c r="HKA437" s="50"/>
      <c r="HKB437" s="50"/>
      <c r="HKC437" s="50"/>
      <c r="HKD437" s="50"/>
      <c r="HKE437" s="50"/>
      <c r="HKF437" s="50"/>
      <c r="HKG437" s="50"/>
      <c r="HKH437" s="50"/>
      <c r="HKI437" s="50"/>
      <c r="HKJ437" s="50"/>
      <c r="HKK437" s="50"/>
      <c r="HKL437" s="50"/>
      <c r="HKM437" s="50"/>
      <c r="HKN437" s="50"/>
      <c r="HKO437" s="50"/>
      <c r="HKP437" s="50"/>
      <c r="HKQ437" s="50"/>
      <c r="HKR437" s="50"/>
      <c r="HKS437" s="50"/>
      <c r="HKT437" s="50"/>
      <c r="HKU437" s="50"/>
      <c r="HKV437" s="50"/>
      <c r="HKW437" s="50"/>
      <c r="HKX437" s="50"/>
      <c r="HKY437" s="50"/>
      <c r="HKZ437" s="50"/>
      <c r="HLA437" s="50"/>
      <c r="HLB437" s="50"/>
      <c r="HLC437" s="50"/>
      <c r="HLD437" s="50"/>
      <c r="HLE437" s="50"/>
      <c r="HLF437" s="50"/>
      <c r="HLG437" s="50"/>
      <c r="HLH437" s="50"/>
      <c r="HLI437" s="50"/>
      <c r="HLJ437" s="50"/>
      <c r="HLK437" s="50"/>
      <c r="HLL437" s="50"/>
      <c r="HLM437" s="50"/>
      <c r="HLN437" s="50"/>
      <c r="HLO437" s="50"/>
      <c r="HLP437" s="50"/>
      <c r="HLQ437" s="50"/>
      <c r="HLR437" s="50"/>
      <c r="HLS437" s="50"/>
      <c r="HLT437" s="50"/>
      <c r="HLU437" s="50"/>
      <c r="HLV437" s="50"/>
      <c r="HLW437" s="50"/>
      <c r="HLX437" s="50"/>
      <c r="HLY437" s="50"/>
      <c r="HLZ437" s="50"/>
      <c r="HMA437" s="50"/>
      <c r="HMB437" s="50"/>
      <c r="HMC437" s="50"/>
      <c r="HMD437" s="50"/>
      <c r="HME437" s="50"/>
      <c r="HMF437" s="50"/>
      <c r="HMG437" s="50"/>
      <c r="HMH437" s="50"/>
      <c r="HMI437" s="50"/>
      <c r="HMJ437" s="50"/>
      <c r="HMK437" s="50"/>
      <c r="HML437" s="50"/>
      <c r="HMM437" s="50"/>
      <c r="HMN437" s="50"/>
      <c r="HMO437" s="50"/>
      <c r="HMP437" s="50"/>
      <c r="HMQ437" s="50"/>
      <c r="HMR437" s="50"/>
      <c r="HMS437" s="50"/>
      <c r="HMT437" s="50"/>
      <c r="HMU437" s="50"/>
      <c r="HMV437" s="50"/>
      <c r="HMW437" s="50"/>
      <c r="HMX437" s="50"/>
      <c r="HMY437" s="50"/>
      <c r="HMZ437" s="50"/>
      <c r="HNA437" s="50"/>
      <c r="HNB437" s="50"/>
      <c r="HNC437" s="50"/>
      <c r="HND437" s="50"/>
      <c r="HNE437" s="50"/>
      <c r="HNF437" s="50"/>
      <c r="HNG437" s="50"/>
      <c r="HNH437" s="50"/>
      <c r="HNI437" s="50"/>
      <c r="HNJ437" s="50"/>
      <c r="HNK437" s="50"/>
      <c r="HNL437" s="50"/>
      <c r="HNM437" s="50"/>
      <c r="HNN437" s="50"/>
      <c r="HNO437" s="50"/>
      <c r="HNP437" s="50"/>
      <c r="HNQ437" s="50"/>
      <c r="HNR437" s="50"/>
      <c r="HNS437" s="50"/>
      <c r="HNT437" s="50"/>
      <c r="HNU437" s="50"/>
      <c r="HNV437" s="50"/>
      <c r="HNW437" s="50"/>
      <c r="HNX437" s="50"/>
      <c r="HNY437" s="50"/>
      <c r="HNZ437" s="50"/>
      <c r="HOA437" s="50"/>
      <c r="HOB437" s="50"/>
      <c r="HOC437" s="50"/>
      <c r="HOD437" s="50"/>
      <c r="HOE437" s="50"/>
      <c r="HOF437" s="50"/>
      <c r="HOG437" s="50"/>
      <c r="HOH437" s="50"/>
      <c r="HOI437" s="50"/>
      <c r="HOJ437" s="50"/>
      <c r="HOK437" s="50"/>
      <c r="HOL437" s="50"/>
      <c r="HOM437" s="50"/>
      <c r="HON437" s="50"/>
      <c r="HOO437" s="50"/>
      <c r="HOP437" s="50"/>
      <c r="HOQ437" s="50"/>
      <c r="HOR437" s="50"/>
      <c r="HOS437" s="50"/>
      <c r="HOT437" s="50"/>
      <c r="HOU437" s="50"/>
      <c r="HOV437" s="50"/>
      <c r="HOW437" s="50"/>
      <c r="HOX437" s="50"/>
      <c r="HOY437" s="50"/>
      <c r="HOZ437" s="50"/>
      <c r="HPA437" s="50"/>
      <c r="HPB437" s="50"/>
      <c r="HPC437" s="50"/>
      <c r="HPD437" s="50"/>
      <c r="HPE437" s="50"/>
      <c r="HPF437" s="50"/>
      <c r="HPG437" s="50"/>
      <c r="HPH437" s="50"/>
      <c r="HPI437" s="50"/>
      <c r="HPJ437" s="50"/>
      <c r="HPK437" s="50"/>
      <c r="HPL437" s="50"/>
      <c r="HPM437" s="50"/>
      <c r="HPN437" s="50"/>
      <c r="HPO437" s="50"/>
      <c r="HPP437" s="50"/>
      <c r="HPQ437" s="50"/>
      <c r="HPR437" s="50"/>
      <c r="HPS437" s="50"/>
      <c r="HPT437" s="50"/>
      <c r="HPU437" s="50"/>
      <c r="HPV437" s="50"/>
      <c r="HPW437" s="50"/>
      <c r="HPX437" s="50"/>
      <c r="HPY437" s="50"/>
      <c r="HPZ437" s="50"/>
      <c r="HQA437" s="50"/>
      <c r="HQB437" s="50"/>
      <c r="HQC437" s="50"/>
      <c r="HQD437" s="50"/>
      <c r="HQE437" s="50"/>
      <c r="HQF437" s="50"/>
      <c r="HQG437" s="50"/>
      <c r="HQH437" s="50"/>
      <c r="HQI437" s="50"/>
      <c r="HQJ437" s="50"/>
      <c r="HQK437" s="50"/>
      <c r="HQL437" s="50"/>
      <c r="HQM437" s="50"/>
      <c r="HQN437" s="50"/>
      <c r="HQO437" s="50"/>
      <c r="HQP437" s="50"/>
      <c r="HQQ437" s="50"/>
      <c r="HQR437" s="50"/>
      <c r="HQS437" s="50"/>
      <c r="HQT437" s="50"/>
      <c r="HQU437" s="50"/>
      <c r="HQV437" s="50"/>
      <c r="HQW437" s="50"/>
      <c r="HQX437" s="50"/>
      <c r="HQY437" s="50"/>
      <c r="HQZ437" s="50"/>
      <c r="HRA437" s="50"/>
      <c r="HRB437" s="50"/>
      <c r="HRC437" s="50"/>
      <c r="HRD437" s="50"/>
      <c r="HRE437" s="50"/>
      <c r="HRF437" s="50"/>
      <c r="HRG437" s="50"/>
      <c r="HRH437" s="50"/>
      <c r="HRI437" s="50"/>
      <c r="HRJ437" s="50"/>
      <c r="HRK437" s="50"/>
      <c r="HRL437" s="50"/>
      <c r="HRN437" s="50"/>
      <c r="HRP437" s="50"/>
      <c r="HRQ437" s="50"/>
      <c r="HRR437" s="50"/>
      <c r="HRS437" s="50"/>
      <c r="HRT437" s="50"/>
      <c r="HRU437" s="50"/>
      <c r="HRV437" s="50"/>
      <c r="HRW437" s="50"/>
      <c r="HSB437" s="50"/>
      <c r="HSC437" s="50"/>
      <c r="HSD437" s="50"/>
      <c r="HSE437" s="50"/>
      <c r="HSF437" s="50"/>
      <c r="HSG437" s="50"/>
      <c r="HSH437" s="50"/>
      <c r="HSI437" s="50"/>
      <c r="HSJ437" s="50"/>
      <c r="HSK437" s="50"/>
      <c r="HSL437" s="50"/>
      <c r="HSM437" s="50"/>
      <c r="HSN437" s="50"/>
      <c r="HSO437" s="50"/>
      <c r="HSP437" s="50"/>
      <c r="HSQ437" s="50"/>
      <c r="HSR437" s="50"/>
      <c r="HSS437" s="50"/>
      <c r="HST437" s="50"/>
      <c r="HSU437" s="50"/>
      <c r="HSV437" s="50"/>
      <c r="HSW437" s="50"/>
      <c r="HSX437" s="50"/>
      <c r="HSY437" s="50"/>
      <c r="HSZ437" s="50"/>
      <c r="HTA437" s="50"/>
      <c r="HTB437" s="50"/>
      <c r="HTC437" s="50"/>
      <c r="HTD437" s="50"/>
      <c r="HTE437" s="50"/>
      <c r="HTF437" s="50"/>
      <c r="HTG437" s="50"/>
      <c r="HTH437" s="50"/>
      <c r="HTI437" s="50"/>
      <c r="HTJ437" s="50"/>
      <c r="HTK437" s="50"/>
      <c r="HTL437" s="50"/>
      <c r="HTM437" s="50"/>
      <c r="HTN437" s="50"/>
      <c r="HTO437" s="50"/>
      <c r="HTP437" s="50"/>
      <c r="HTQ437" s="50"/>
      <c r="HTR437" s="50"/>
      <c r="HTS437" s="50"/>
      <c r="HTT437" s="50"/>
      <c r="HTU437" s="50"/>
      <c r="HTV437" s="50"/>
      <c r="HTW437" s="50"/>
      <c r="HTX437" s="50"/>
      <c r="HTY437" s="50"/>
      <c r="HTZ437" s="50"/>
      <c r="HUA437" s="50"/>
      <c r="HUB437" s="50"/>
      <c r="HUC437" s="50"/>
      <c r="HUD437" s="50"/>
      <c r="HUE437" s="50"/>
      <c r="HUF437" s="50"/>
      <c r="HUG437" s="50"/>
      <c r="HUH437" s="50"/>
      <c r="HUI437" s="50"/>
      <c r="HUJ437" s="50"/>
      <c r="HUK437" s="50"/>
      <c r="HUL437" s="50"/>
      <c r="HUM437" s="50"/>
      <c r="HUN437" s="50"/>
      <c r="HUO437" s="50"/>
      <c r="HUP437" s="50"/>
      <c r="HUQ437" s="50"/>
      <c r="HUR437" s="50"/>
      <c r="HUS437" s="50"/>
      <c r="HUT437" s="50"/>
      <c r="HUU437" s="50"/>
      <c r="HUV437" s="50"/>
      <c r="HUW437" s="50"/>
      <c r="HUX437" s="50"/>
      <c r="HUY437" s="50"/>
      <c r="HUZ437" s="50"/>
      <c r="HVA437" s="50"/>
      <c r="HVB437" s="50"/>
      <c r="HVC437" s="50"/>
      <c r="HVD437" s="50"/>
      <c r="HVE437" s="50"/>
      <c r="HVF437" s="50"/>
      <c r="HVG437" s="50"/>
      <c r="HVH437" s="50"/>
      <c r="HVI437" s="50"/>
      <c r="HVJ437" s="50"/>
      <c r="HVK437" s="50"/>
      <c r="HVL437" s="50"/>
      <c r="HVM437" s="50"/>
      <c r="HVN437" s="50"/>
      <c r="HVO437" s="50"/>
      <c r="HVP437" s="50"/>
      <c r="HVQ437" s="50"/>
      <c r="HVR437" s="50"/>
      <c r="HVS437" s="50"/>
      <c r="HVT437" s="50"/>
      <c r="HVU437" s="50"/>
      <c r="HVV437" s="50"/>
      <c r="HVW437" s="50"/>
      <c r="HVX437" s="50"/>
      <c r="HVY437" s="50"/>
      <c r="HVZ437" s="50"/>
      <c r="HWA437" s="50"/>
      <c r="HWB437" s="50"/>
      <c r="HWC437" s="50"/>
      <c r="HWD437" s="50"/>
      <c r="HWE437" s="50"/>
      <c r="HWF437" s="50"/>
      <c r="HWG437" s="50"/>
      <c r="HWH437" s="50"/>
      <c r="HWI437" s="50"/>
      <c r="HWJ437" s="50"/>
      <c r="HWK437" s="50"/>
      <c r="HWL437" s="50"/>
      <c r="HWM437" s="50"/>
      <c r="HWN437" s="50"/>
      <c r="HWO437" s="50"/>
      <c r="HWP437" s="50"/>
      <c r="HWQ437" s="50"/>
      <c r="HWR437" s="50"/>
      <c r="HWS437" s="50"/>
      <c r="HWT437" s="50"/>
      <c r="HWU437" s="50"/>
      <c r="HWV437" s="50"/>
      <c r="HWW437" s="50"/>
      <c r="HWX437" s="50"/>
      <c r="HWY437" s="50"/>
      <c r="HWZ437" s="50"/>
      <c r="HXA437" s="50"/>
      <c r="HXB437" s="50"/>
      <c r="HXC437" s="50"/>
      <c r="HXD437" s="50"/>
      <c r="HXE437" s="50"/>
      <c r="HXF437" s="50"/>
      <c r="HXG437" s="50"/>
      <c r="HXH437" s="50"/>
      <c r="HXI437" s="50"/>
      <c r="HXJ437" s="50"/>
      <c r="HXK437" s="50"/>
      <c r="HXL437" s="50"/>
      <c r="HXM437" s="50"/>
      <c r="HXN437" s="50"/>
      <c r="HXO437" s="50"/>
      <c r="HXP437" s="50"/>
      <c r="HXQ437" s="50"/>
      <c r="HXR437" s="50"/>
      <c r="HXS437" s="50"/>
      <c r="HXT437" s="50"/>
      <c r="HXU437" s="50"/>
      <c r="HXV437" s="50"/>
      <c r="HXW437" s="50"/>
      <c r="HXX437" s="50"/>
      <c r="HXY437" s="50"/>
      <c r="HXZ437" s="50"/>
      <c r="HYA437" s="50"/>
      <c r="HYB437" s="50"/>
      <c r="HYC437" s="50"/>
      <c r="HYD437" s="50"/>
      <c r="HYE437" s="50"/>
      <c r="HYF437" s="50"/>
      <c r="HYG437" s="50"/>
      <c r="HYH437" s="50"/>
      <c r="HYI437" s="50"/>
      <c r="HYJ437" s="50"/>
      <c r="HYK437" s="50"/>
      <c r="HYL437" s="50"/>
      <c r="HYM437" s="50"/>
      <c r="HYN437" s="50"/>
      <c r="HYO437" s="50"/>
      <c r="HYP437" s="50"/>
      <c r="HYQ437" s="50"/>
      <c r="HYR437" s="50"/>
      <c r="HYS437" s="50"/>
      <c r="HYT437" s="50"/>
      <c r="HYU437" s="50"/>
      <c r="HYV437" s="50"/>
      <c r="HYW437" s="50"/>
      <c r="HYX437" s="50"/>
      <c r="HYY437" s="50"/>
      <c r="HYZ437" s="50"/>
      <c r="HZA437" s="50"/>
      <c r="HZB437" s="50"/>
      <c r="HZC437" s="50"/>
      <c r="HZD437" s="50"/>
      <c r="HZE437" s="50"/>
      <c r="HZF437" s="50"/>
      <c r="HZG437" s="50"/>
      <c r="HZH437" s="50"/>
      <c r="HZI437" s="50"/>
      <c r="HZJ437" s="50"/>
      <c r="HZK437" s="50"/>
      <c r="HZL437" s="50"/>
      <c r="HZM437" s="50"/>
      <c r="HZN437" s="50"/>
      <c r="HZO437" s="50"/>
      <c r="HZP437" s="50"/>
      <c r="HZQ437" s="50"/>
      <c r="HZR437" s="50"/>
      <c r="HZS437" s="50"/>
      <c r="HZT437" s="50"/>
      <c r="HZU437" s="50"/>
      <c r="HZV437" s="50"/>
      <c r="HZW437" s="50"/>
      <c r="HZX437" s="50"/>
      <c r="HZY437" s="50"/>
      <c r="HZZ437" s="50"/>
      <c r="IAA437" s="50"/>
      <c r="IAB437" s="50"/>
      <c r="IAC437" s="50"/>
      <c r="IAD437" s="50"/>
      <c r="IAE437" s="50"/>
      <c r="IAF437" s="50"/>
      <c r="IAG437" s="50"/>
      <c r="IAH437" s="50"/>
      <c r="IAI437" s="50"/>
      <c r="IAJ437" s="50"/>
      <c r="IAK437" s="50"/>
      <c r="IAL437" s="50"/>
      <c r="IAM437" s="50"/>
      <c r="IAN437" s="50"/>
      <c r="IAO437" s="50"/>
      <c r="IAP437" s="50"/>
      <c r="IAQ437" s="50"/>
      <c r="IAR437" s="50"/>
      <c r="IAS437" s="50"/>
      <c r="IAT437" s="50"/>
      <c r="IAU437" s="50"/>
      <c r="IAV437" s="50"/>
      <c r="IAW437" s="50"/>
      <c r="IAX437" s="50"/>
      <c r="IAY437" s="50"/>
      <c r="IAZ437" s="50"/>
      <c r="IBA437" s="50"/>
      <c r="IBB437" s="50"/>
      <c r="IBC437" s="50"/>
      <c r="IBD437" s="50"/>
      <c r="IBE437" s="50"/>
      <c r="IBF437" s="50"/>
      <c r="IBG437" s="50"/>
      <c r="IBH437" s="50"/>
      <c r="IBJ437" s="50"/>
      <c r="IBL437" s="50"/>
      <c r="IBM437" s="50"/>
      <c r="IBN437" s="50"/>
      <c r="IBO437" s="50"/>
      <c r="IBP437" s="50"/>
      <c r="IBQ437" s="50"/>
      <c r="IBR437" s="50"/>
      <c r="IBS437" s="50"/>
      <c r="IBX437" s="50"/>
      <c r="IBY437" s="50"/>
      <c r="IBZ437" s="50"/>
      <c r="ICA437" s="50"/>
      <c r="ICB437" s="50"/>
      <c r="ICC437" s="50"/>
      <c r="ICD437" s="50"/>
      <c r="ICE437" s="50"/>
      <c r="ICF437" s="50"/>
      <c r="ICG437" s="50"/>
      <c r="ICH437" s="50"/>
      <c r="ICI437" s="50"/>
      <c r="ICJ437" s="50"/>
      <c r="ICK437" s="50"/>
      <c r="ICL437" s="50"/>
      <c r="ICM437" s="50"/>
      <c r="ICN437" s="50"/>
      <c r="ICO437" s="50"/>
      <c r="ICP437" s="50"/>
      <c r="ICQ437" s="50"/>
      <c r="ICR437" s="50"/>
      <c r="ICS437" s="50"/>
      <c r="ICT437" s="50"/>
      <c r="ICU437" s="50"/>
      <c r="ICV437" s="50"/>
      <c r="ICW437" s="50"/>
      <c r="ICX437" s="50"/>
      <c r="ICY437" s="50"/>
      <c r="ICZ437" s="50"/>
      <c r="IDA437" s="50"/>
      <c r="IDB437" s="50"/>
      <c r="IDC437" s="50"/>
      <c r="IDD437" s="50"/>
      <c r="IDE437" s="50"/>
      <c r="IDF437" s="50"/>
      <c r="IDG437" s="50"/>
      <c r="IDH437" s="50"/>
      <c r="IDI437" s="50"/>
      <c r="IDJ437" s="50"/>
      <c r="IDK437" s="50"/>
      <c r="IDL437" s="50"/>
      <c r="IDM437" s="50"/>
      <c r="IDN437" s="50"/>
      <c r="IDO437" s="50"/>
      <c r="IDP437" s="50"/>
      <c r="IDQ437" s="50"/>
      <c r="IDR437" s="50"/>
      <c r="IDS437" s="50"/>
      <c r="IDT437" s="50"/>
      <c r="IDU437" s="50"/>
      <c r="IDV437" s="50"/>
      <c r="IDW437" s="50"/>
      <c r="IDX437" s="50"/>
      <c r="IDY437" s="50"/>
      <c r="IDZ437" s="50"/>
      <c r="IEA437" s="50"/>
      <c r="IEB437" s="50"/>
      <c r="IEC437" s="50"/>
      <c r="IED437" s="50"/>
      <c r="IEE437" s="50"/>
      <c r="IEF437" s="50"/>
      <c r="IEG437" s="50"/>
      <c r="IEH437" s="50"/>
      <c r="IEI437" s="50"/>
      <c r="IEJ437" s="50"/>
      <c r="IEK437" s="50"/>
      <c r="IEL437" s="50"/>
      <c r="IEM437" s="50"/>
      <c r="IEN437" s="50"/>
      <c r="IEO437" s="50"/>
      <c r="IEP437" s="50"/>
      <c r="IEQ437" s="50"/>
      <c r="IER437" s="50"/>
      <c r="IES437" s="50"/>
      <c r="IET437" s="50"/>
      <c r="IEU437" s="50"/>
      <c r="IEV437" s="50"/>
      <c r="IEW437" s="50"/>
      <c r="IEX437" s="50"/>
      <c r="IEY437" s="50"/>
      <c r="IEZ437" s="50"/>
      <c r="IFA437" s="50"/>
      <c r="IFB437" s="50"/>
      <c r="IFC437" s="50"/>
      <c r="IFD437" s="50"/>
      <c r="IFE437" s="50"/>
      <c r="IFF437" s="50"/>
      <c r="IFG437" s="50"/>
      <c r="IFH437" s="50"/>
      <c r="IFI437" s="50"/>
      <c r="IFJ437" s="50"/>
      <c r="IFK437" s="50"/>
      <c r="IFL437" s="50"/>
      <c r="IFM437" s="50"/>
      <c r="IFN437" s="50"/>
      <c r="IFO437" s="50"/>
      <c r="IFP437" s="50"/>
      <c r="IFQ437" s="50"/>
      <c r="IFR437" s="50"/>
      <c r="IFS437" s="50"/>
      <c r="IFT437" s="50"/>
      <c r="IFU437" s="50"/>
      <c r="IFV437" s="50"/>
      <c r="IFW437" s="50"/>
      <c r="IFX437" s="50"/>
      <c r="IFY437" s="50"/>
      <c r="IFZ437" s="50"/>
      <c r="IGA437" s="50"/>
      <c r="IGB437" s="50"/>
      <c r="IGC437" s="50"/>
      <c r="IGD437" s="50"/>
      <c r="IGE437" s="50"/>
      <c r="IGF437" s="50"/>
      <c r="IGG437" s="50"/>
      <c r="IGH437" s="50"/>
      <c r="IGI437" s="50"/>
      <c r="IGJ437" s="50"/>
      <c r="IGK437" s="50"/>
      <c r="IGL437" s="50"/>
      <c r="IGM437" s="50"/>
      <c r="IGN437" s="50"/>
      <c r="IGO437" s="50"/>
      <c r="IGP437" s="50"/>
      <c r="IGQ437" s="50"/>
      <c r="IGR437" s="50"/>
      <c r="IGS437" s="50"/>
      <c r="IGT437" s="50"/>
      <c r="IGU437" s="50"/>
      <c r="IGV437" s="50"/>
      <c r="IGW437" s="50"/>
      <c r="IGX437" s="50"/>
      <c r="IGY437" s="50"/>
      <c r="IGZ437" s="50"/>
      <c r="IHA437" s="50"/>
      <c r="IHB437" s="50"/>
      <c r="IHC437" s="50"/>
      <c r="IHD437" s="50"/>
      <c r="IHE437" s="50"/>
      <c r="IHF437" s="50"/>
      <c r="IHG437" s="50"/>
      <c r="IHH437" s="50"/>
      <c r="IHI437" s="50"/>
      <c r="IHJ437" s="50"/>
      <c r="IHK437" s="50"/>
      <c r="IHL437" s="50"/>
      <c r="IHM437" s="50"/>
      <c r="IHN437" s="50"/>
      <c r="IHO437" s="50"/>
      <c r="IHP437" s="50"/>
      <c r="IHQ437" s="50"/>
      <c r="IHR437" s="50"/>
      <c r="IHS437" s="50"/>
      <c r="IHT437" s="50"/>
      <c r="IHU437" s="50"/>
      <c r="IHV437" s="50"/>
      <c r="IHW437" s="50"/>
      <c r="IHX437" s="50"/>
      <c r="IHY437" s="50"/>
      <c r="IHZ437" s="50"/>
      <c r="IIA437" s="50"/>
      <c r="IIB437" s="50"/>
      <c r="IIC437" s="50"/>
      <c r="IID437" s="50"/>
      <c r="IIE437" s="50"/>
      <c r="IIF437" s="50"/>
      <c r="IIG437" s="50"/>
      <c r="IIH437" s="50"/>
      <c r="III437" s="50"/>
      <c r="IIJ437" s="50"/>
      <c r="IIK437" s="50"/>
      <c r="IIL437" s="50"/>
      <c r="IIM437" s="50"/>
      <c r="IIN437" s="50"/>
      <c r="IIO437" s="50"/>
      <c r="IIP437" s="50"/>
      <c r="IIQ437" s="50"/>
      <c r="IIR437" s="50"/>
      <c r="IIS437" s="50"/>
      <c r="IIT437" s="50"/>
      <c r="IIU437" s="50"/>
      <c r="IIV437" s="50"/>
      <c r="IIW437" s="50"/>
      <c r="IIX437" s="50"/>
      <c r="IIY437" s="50"/>
      <c r="IIZ437" s="50"/>
      <c r="IJA437" s="50"/>
      <c r="IJB437" s="50"/>
      <c r="IJC437" s="50"/>
      <c r="IJD437" s="50"/>
      <c r="IJE437" s="50"/>
      <c r="IJF437" s="50"/>
      <c r="IJG437" s="50"/>
      <c r="IJH437" s="50"/>
      <c r="IJI437" s="50"/>
      <c r="IJJ437" s="50"/>
      <c r="IJK437" s="50"/>
      <c r="IJL437" s="50"/>
      <c r="IJM437" s="50"/>
      <c r="IJN437" s="50"/>
      <c r="IJO437" s="50"/>
      <c r="IJP437" s="50"/>
      <c r="IJQ437" s="50"/>
      <c r="IJR437" s="50"/>
      <c r="IJS437" s="50"/>
      <c r="IJT437" s="50"/>
      <c r="IJU437" s="50"/>
      <c r="IJV437" s="50"/>
      <c r="IJW437" s="50"/>
      <c r="IJX437" s="50"/>
      <c r="IJY437" s="50"/>
      <c r="IJZ437" s="50"/>
      <c r="IKA437" s="50"/>
      <c r="IKB437" s="50"/>
      <c r="IKC437" s="50"/>
      <c r="IKD437" s="50"/>
      <c r="IKE437" s="50"/>
      <c r="IKF437" s="50"/>
      <c r="IKG437" s="50"/>
      <c r="IKH437" s="50"/>
      <c r="IKI437" s="50"/>
      <c r="IKJ437" s="50"/>
      <c r="IKK437" s="50"/>
      <c r="IKL437" s="50"/>
      <c r="IKM437" s="50"/>
      <c r="IKN437" s="50"/>
      <c r="IKO437" s="50"/>
      <c r="IKP437" s="50"/>
      <c r="IKQ437" s="50"/>
      <c r="IKR437" s="50"/>
      <c r="IKS437" s="50"/>
      <c r="IKT437" s="50"/>
      <c r="IKU437" s="50"/>
      <c r="IKV437" s="50"/>
      <c r="IKW437" s="50"/>
      <c r="IKX437" s="50"/>
      <c r="IKY437" s="50"/>
      <c r="IKZ437" s="50"/>
      <c r="ILA437" s="50"/>
      <c r="ILB437" s="50"/>
      <c r="ILC437" s="50"/>
      <c r="ILD437" s="50"/>
      <c r="ILF437" s="50"/>
      <c r="ILH437" s="50"/>
      <c r="ILI437" s="50"/>
      <c r="ILJ437" s="50"/>
      <c r="ILK437" s="50"/>
      <c r="ILL437" s="50"/>
      <c r="ILM437" s="50"/>
      <c r="ILN437" s="50"/>
      <c r="ILO437" s="50"/>
      <c r="ILT437" s="50"/>
      <c r="ILU437" s="50"/>
      <c r="ILV437" s="50"/>
      <c r="ILW437" s="50"/>
      <c r="ILX437" s="50"/>
      <c r="ILY437" s="50"/>
      <c r="ILZ437" s="50"/>
      <c r="IMA437" s="50"/>
      <c r="IMB437" s="50"/>
      <c r="IMC437" s="50"/>
      <c r="IMD437" s="50"/>
      <c r="IME437" s="50"/>
      <c r="IMF437" s="50"/>
      <c r="IMG437" s="50"/>
      <c r="IMH437" s="50"/>
      <c r="IMI437" s="50"/>
      <c r="IMJ437" s="50"/>
      <c r="IMK437" s="50"/>
      <c r="IML437" s="50"/>
      <c r="IMM437" s="50"/>
      <c r="IMN437" s="50"/>
      <c r="IMO437" s="50"/>
      <c r="IMP437" s="50"/>
      <c r="IMQ437" s="50"/>
      <c r="IMR437" s="50"/>
      <c r="IMS437" s="50"/>
      <c r="IMT437" s="50"/>
      <c r="IMU437" s="50"/>
      <c r="IMV437" s="50"/>
      <c r="IMW437" s="50"/>
      <c r="IMX437" s="50"/>
      <c r="IMY437" s="50"/>
      <c r="IMZ437" s="50"/>
      <c r="INA437" s="50"/>
      <c r="INB437" s="50"/>
      <c r="INC437" s="50"/>
      <c r="IND437" s="50"/>
      <c r="INE437" s="50"/>
      <c r="INF437" s="50"/>
      <c r="ING437" s="50"/>
      <c r="INH437" s="50"/>
      <c r="INI437" s="50"/>
      <c r="INJ437" s="50"/>
      <c r="INK437" s="50"/>
      <c r="INL437" s="50"/>
      <c r="INM437" s="50"/>
      <c r="INN437" s="50"/>
      <c r="INO437" s="50"/>
      <c r="INP437" s="50"/>
      <c r="INQ437" s="50"/>
      <c r="INR437" s="50"/>
      <c r="INS437" s="50"/>
      <c r="INT437" s="50"/>
      <c r="INU437" s="50"/>
      <c r="INV437" s="50"/>
      <c r="INW437" s="50"/>
      <c r="INX437" s="50"/>
      <c r="INY437" s="50"/>
      <c r="INZ437" s="50"/>
      <c r="IOA437" s="50"/>
      <c r="IOB437" s="50"/>
      <c r="IOC437" s="50"/>
      <c r="IOD437" s="50"/>
      <c r="IOE437" s="50"/>
      <c r="IOF437" s="50"/>
      <c r="IOG437" s="50"/>
      <c r="IOH437" s="50"/>
      <c r="IOI437" s="50"/>
      <c r="IOJ437" s="50"/>
      <c r="IOK437" s="50"/>
      <c r="IOL437" s="50"/>
      <c r="IOM437" s="50"/>
      <c r="ION437" s="50"/>
      <c r="IOO437" s="50"/>
      <c r="IOP437" s="50"/>
      <c r="IOQ437" s="50"/>
      <c r="IOR437" s="50"/>
      <c r="IOS437" s="50"/>
      <c r="IOT437" s="50"/>
      <c r="IOU437" s="50"/>
      <c r="IOV437" s="50"/>
      <c r="IOW437" s="50"/>
      <c r="IOX437" s="50"/>
      <c r="IOY437" s="50"/>
      <c r="IOZ437" s="50"/>
      <c r="IPA437" s="50"/>
      <c r="IPB437" s="50"/>
      <c r="IPC437" s="50"/>
      <c r="IPD437" s="50"/>
      <c r="IPE437" s="50"/>
      <c r="IPF437" s="50"/>
      <c r="IPG437" s="50"/>
      <c r="IPH437" s="50"/>
      <c r="IPI437" s="50"/>
      <c r="IPJ437" s="50"/>
      <c r="IPK437" s="50"/>
      <c r="IPL437" s="50"/>
      <c r="IPM437" s="50"/>
      <c r="IPN437" s="50"/>
      <c r="IPO437" s="50"/>
      <c r="IPP437" s="50"/>
      <c r="IPQ437" s="50"/>
      <c r="IPR437" s="50"/>
      <c r="IPS437" s="50"/>
      <c r="IPT437" s="50"/>
      <c r="IPU437" s="50"/>
      <c r="IPV437" s="50"/>
      <c r="IPW437" s="50"/>
      <c r="IPX437" s="50"/>
      <c r="IPY437" s="50"/>
      <c r="IPZ437" s="50"/>
      <c r="IQA437" s="50"/>
      <c r="IQB437" s="50"/>
      <c r="IQC437" s="50"/>
      <c r="IQD437" s="50"/>
      <c r="IQE437" s="50"/>
      <c r="IQF437" s="50"/>
      <c r="IQG437" s="50"/>
      <c r="IQH437" s="50"/>
      <c r="IQI437" s="50"/>
      <c r="IQJ437" s="50"/>
      <c r="IQK437" s="50"/>
      <c r="IQL437" s="50"/>
      <c r="IQM437" s="50"/>
      <c r="IQN437" s="50"/>
      <c r="IQO437" s="50"/>
      <c r="IQP437" s="50"/>
      <c r="IQQ437" s="50"/>
      <c r="IQR437" s="50"/>
      <c r="IQS437" s="50"/>
      <c r="IQT437" s="50"/>
      <c r="IQU437" s="50"/>
      <c r="IQV437" s="50"/>
      <c r="IQW437" s="50"/>
      <c r="IQX437" s="50"/>
      <c r="IQY437" s="50"/>
      <c r="IQZ437" s="50"/>
      <c r="IRA437" s="50"/>
      <c r="IRB437" s="50"/>
      <c r="IRC437" s="50"/>
      <c r="IRD437" s="50"/>
      <c r="IRE437" s="50"/>
      <c r="IRF437" s="50"/>
      <c r="IRG437" s="50"/>
      <c r="IRH437" s="50"/>
      <c r="IRI437" s="50"/>
      <c r="IRJ437" s="50"/>
      <c r="IRK437" s="50"/>
      <c r="IRL437" s="50"/>
      <c r="IRM437" s="50"/>
      <c r="IRN437" s="50"/>
      <c r="IRO437" s="50"/>
      <c r="IRP437" s="50"/>
      <c r="IRQ437" s="50"/>
      <c r="IRR437" s="50"/>
      <c r="IRS437" s="50"/>
      <c r="IRT437" s="50"/>
      <c r="IRU437" s="50"/>
      <c r="IRV437" s="50"/>
      <c r="IRW437" s="50"/>
      <c r="IRX437" s="50"/>
      <c r="IRY437" s="50"/>
      <c r="IRZ437" s="50"/>
      <c r="ISA437" s="50"/>
      <c r="ISB437" s="50"/>
      <c r="ISC437" s="50"/>
      <c r="ISD437" s="50"/>
      <c r="ISE437" s="50"/>
      <c r="ISF437" s="50"/>
      <c r="ISG437" s="50"/>
      <c r="ISH437" s="50"/>
      <c r="ISI437" s="50"/>
      <c r="ISJ437" s="50"/>
      <c r="ISK437" s="50"/>
      <c r="ISL437" s="50"/>
      <c r="ISM437" s="50"/>
      <c r="ISN437" s="50"/>
      <c r="ISO437" s="50"/>
      <c r="ISP437" s="50"/>
      <c r="ISQ437" s="50"/>
      <c r="ISR437" s="50"/>
      <c r="ISS437" s="50"/>
      <c r="IST437" s="50"/>
      <c r="ISU437" s="50"/>
      <c r="ISV437" s="50"/>
      <c r="ISW437" s="50"/>
      <c r="ISX437" s="50"/>
      <c r="ISY437" s="50"/>
      <c r="ISZ437" s="50"/>
      <c r="ITA437" s="50"/>
      <c r="ITB437" s="50"/>
      <c r="ITC437" s="50"/>
      <c r="ITD437" s="50"/>
      <c r="ITE437" s="50"/>
      <c r="ITF437" s="50"/>
      <c r="ITG437" s="50"/>
      <c r="ITH437" s="50"/>
      <c r="ITI437" s="50"/>
      <c r="ITJ437" s="50"/>
      <c r="ITK437" s="50"/>
      <c r="ITL437" s="50"/>
      <c r="ITM437" s="50"/>
      <c r="ITN437" s="50"/>
      <c r="ITO437" s="50"/>
      <c r="ITP437" s="50"/>
      <c r="ITQ437" s="50"/>
      <c r="ITR437" s="50"/>
      <c r="ITS437" s="50"/>
      <c r="ITT437" s="50"/>
      <c r="ITU437" s="50"/>
      <c r="ITV437" s="50"/>
      <c r="ITW437" s="50"/>
      <c r="ITX437" s="50"/>
      <c r="ITY437" s="50"/>
      <c r="ITZ437" s="50"/>
      <c r="IUA437" s="50"/>
      <c r="IUB437" s="50"/>
      <c r="IUC437" s="50"/>
      <c r="IUD437" s="50"/>
      <c r="IUE437" s="50"/>
      <c r="IUF437" s="50"/>
      <c r="IUG437" s="50"/>
      <c r="IUH437" s="50"/>
      <c r="IUI437" s="50"/>
      <c r="IUJ437" s="50"/>
      <c r="IUK437" s="50"/>
      <c r="IUL437" s="50"/>
      <c r="IUM437" s="50"/>
      <c r="IUN437" s="50"/>
      <c r="IUO437" s="50"/>
      <c r="IUP437" s="50"/>
      <c r="IUQ437" s="50"/>
      <c r="IUR437" s="50"/>
      <c r="IUS437" s="50"/>
      <c r="IUT437" s="50"/>
      <c r="IUU437" s="50"/>
      <c r="IUV437" s="50"/>
      <c r="IUW437" s="50"/>
      <c r="IUX437" s="50"/>
      <c r="IUY437" s="50"/>
      <c r="IUZ437" s="50"/>
      <c r="IVB437" s="50"/>
      <c r="IVD437" s="50"/>
      <c r="IVE437" s="50"/>
      <c r="IVF437" s="50"/>
      <c r="IVG437" s="50"/>
      <c r="IVH437" s="50"/>
      <c r="IVI437" s="50"/>
      <c r="IVJ437" s="50"/>
      <c r="IVK437" s="50"/>
      <c r="IVP437" s="50"/>
      <c r="IVQ437" s="50"/>
      <c r="IVR437" s="50"/>
      <c r="IVS437" s="50"/>
      <c r="IVT437" s="50"/>
      <c r="IVU437" s="50"/>
      <c r="IVV437" s="50"/>
      <c r="IVW437" s="50"/>
      <c r="IVX437" s="50"/>
      <c r="IVY437" s="50"/>
      <c r="IVZ437" s="50"/>
      <c r="IWA437" s="50"/>
      <c r="IWB437" s="50"/>
      <c r="IWC437" s="50"/>
      <c r="IWD437" s="50"/>
      <c r="IWE437" s="50"/>
      <c r="IWF437" s="50"/>
      <c r="IWG437" s="50"/>
      <c r="IWH437" s="50"/>
      <c r="IWI437" s="50"/>
      <c r="IWJ437" s="50"/>
      <c r="IWK437" s="50"/>
      <c r="IWL437" s="50"/>
      <c r="IWM437" s="50"/>
      <c r="IWN437" s="50"/>
      <c r="IWO437" s="50"/>
      <c r="IWP437" s="50"/>
      <c r="IWQ437" s="50"/>
      <c r="IWR437" s="50"/>
      <c r="IWS437" s="50"/>
      <c r="IWT437" s="50"/>
      <c r="IWU437" s="50"/>
      <c r="IWV437" s="50"/>
      <c r="IWW437" s="50"/>
      <c r="IWX437" s="50"/>
      <c r="IWY437" s="50"/>
      <c r="IWZ437" s="50"/>
      <c r="IXA437" s="50"/>
      <c r="IXB437" s="50"/>
      <c r="IXC437" s="50"/>
      <c r="IXD437" s="50"/>
      <c r="IXE437" s="50"/>
      <c r="IXF437" s="50"/>
      <c r="IXG437" s="50"/>
      <c r="IXH437" s="50"/>
      <c r="IXI437" s="50"/>
      <c r="IXJ437" s="50"/>
      <c r="IXK437" s="50"/>
      <c r="IXL437" s="50"/>
      <c r="IXM437" s="50"/>
      <c r="IXN437" s="50"/>
      <c r="IXO437" s="50"/>
      <c r="IXP437" s="50"/>
      <c r="IXQ437" s="50"/>
      <c r="IXR437" s="50"/>
      <c r="IXS437" s="50"/>
      <c r="IXT437" s="50"/>
      <c r="IXU437" s="50"/>
      <c r="IXV437" s="50"/>
      <c r="IXW437" s="50"/>
      <c r="IXX437" s="50"/>
      <c r="IXY437" s="50"/>
      <c r="IXZ437" s="50"/>
      <c r="IYA437" s="50"/>
      <c r="IYB437" s="50"/>
      <c r="IYC437" s="50"/>
      <c r="IYD437" s="50"/>
      <c r="IYE437" s="50"/>
      <c r="IYF437" s="50"/>
      <c r="IYG437" s="50"/>
      <c r="IYH437" s="50"/>
      <c r="IYI437" s="50"/>
      <c r="IYJ437" s="50"/>
      <c r="IYK437" s="50"/>
      <c r="IYL437" s="50"/>
      <c r="IYM437" s="50"/>
      <c r="IYN437" s="50"/>
      <c r="IYO437" s="50"/>
      <c r="IYP437" s="50"/>
      <c r="IYQ437" s="50"/>
      <c r="IYR437" s="50"/>
      <c r="IYS437" s="50"/>
      <c r="IYT437" s="50"/>
      <c r="IYU437" s="50"/>
      <c r="IYV437" s="50"/>
      <c r="IYW437" s="50"/>
      <c r="IYX437" s="50"/>
      <c r="IYY437" s="50"/>
      <c r="IYZ437" s="50"/>
      <c r="IZA437" s="50"/>
      <c r="IZB437" s="50"/>
      <c r="IZC437" s="50"/>
      <c r="IZD437" s="50"/>
      <c r="IZE437" s="50"/>
      <c r="IZF437" s="50"/>
      <c r="IZG437" s="50"/>
      <c r="IZH437" s="50"/>
      <c r="IZI437" s="50"/>
      <c r="IZJ437" s="50"/>
      <c r="IZK437" s="50"/>
      <c r="IZL437" s="50"/>
      <c r="IZM437" s="50"/>
      <c r="IZN437" s="50"/>
      <c r="IZO437" s="50"/>
      <c r="IZP437" s="50"/>
      <c r="IZQ437" s="50"/>
      <c r="IZR437" s="50"/>
      <c r="IZS437" s="50"/>
      <c r="IZT437" s="50"/>
      <c r="IZU437" s="50"/>
      <c r="IZV437" s="50"/>
      <c r="IZW437" s="50"/>
      <c r="IZX437" s="50"/>
      <c r="IZY437" s="50"/>
      <c r="IZZ437" s="50"/>
      <c r="JAA437" s="50"/>
      <c r="JAB437" s="50"/>
      <c r="JAC437" s="50"/>
      <c r="JAD437" s="50"/>
      <c r="JAE437" s="50"/>
      <c r="JAF437" s="50"/>
      <c r="JAG437" s="50"/>
      <c r="JAH437" s="50"/>
      <c r="JAI437" s="50"/>
      <c r="JAJ437" s="50"/>
      <c r="JAK437" s="50"/>
      <c r="JAL437" s="50"/>
      <c r="JAM437" s="50"/>
      <c r="JAN437" s="50"/>
      <c r="JAO437" s="50"/>
      <c r="JAP437" s="50"/>
      <c r="JAQ437" s="50"/>
      <c r="JAR437" s="50"/>
      <c r="JAS437" s="50"/>
      <c r="JAT437" s="50"/>
      <c r="JAU437" s="50"/>
      <c r="JAV437" s="50"/>
      <c r="JAW437" s="50"/>
      <c r="JAX437" s="50"/>
      <c r="JAY437" s="50"/>
      <c r="JAZ437" s="50"/>
      <c r="JBA437" s="50"/>
      <c r="JBB437" s="50"/>
      <c r="JBC437" s="50"/>
      <c r="JBD437" s="50"/>
      <c r="JBE437" s="50"/>
      <c r="JBF437" s="50"/>
      <c r="JBG437" s="50"/>
      <c r="JBH437" s="50"/>
      <c r="JBI437" s="50"/>
      <c r="JBJ437" s="50"/>
      <c r="JBK437" s="50"/>
      <c r="JBL437" s="50"/>
      <c r="JBM437" s="50"/>
      <c r="JBN437" s="50"/>
      <c r="JBO437" s="50"/>
      <c r="JBP437" s="50"/>
      <c r="JBQ437" s="50"/>
      <c r="JBR437" s="50"/>
      <c r="JBS437" s="50"/>
      <c r="JBT437" s="50"/>
      <c r="JBU437" s="50"/>
      <c r="JBV437" s="50"/>
      <c r="JBW437" s="50"/>
      <c r="JBX437" s="50"/>
      <c r="JBY437" s="50"/>
      <c r="JBZ437" s="50"/>
      <c r="JCA437" s="50"/>
      <c r="JCB437" s="50"/>
      <c r="JCC437" s="50"/>
      <c r="JCD437" s="50"/>
      <c r="JCE437" s="50"/>
      <c r="JCF437" s="50"/>
      <c r="JCG437" s="50"/>
      <c r="JCH437" s="50"/>
      <c r="JCI437" s="50"/>
      <c r="JCJ437" s="50"/>
      <c r="JCK437" s="50"/>
      <c r="JCL437" s="50"/>
      <c r="JCM437" s="50"/>
      <c r="JCN437" s="50"/>
      <c r="JCO437" s="50"/>
      <c r="JCP437" s="50"/>
      <c r="JCQ437" s="50"/>
      <c r="JCR437" s="50"/>
      <c r="JCS437" s="50"/>
      <c r="JCT437" s="50"/>
      <c r="JCU437" s="50"/>
      <c r="JCV437" s="50"/>
      <c r="JCW437" s="50"/>
      <c r="JCX437" s="50"/>
      <c r="JCY437" s="50"/>
      <c r="JCZ437" s="50"/>
      <c r="JDA437" s="50"/>
      <c r="JDB437" s="50"/>
      <c r="JDC437" s="50"/>
      <c r="JDD437" s="50"/>
      <c r="JDE437" s="50"/>
      <c r="JDF437" s="50"/>
      <c r="JDG437" s="50"/>
      <c r="JDH437" s="50"/>
      <c r="JDI437" s="50"/>
      <c r="JDJ437" s="50"/>
      <c r="JDK437" s="50"/>
      <c r="JDL437" s="50"/>
      <c r="JDM437" s="50"/>
      <c r="JDN437" s="50"/>
      <c r="JDO437" s="50"/>
      <c r="JDP437" s="50"/>
      <c r="JDQ437" s="50"/>
      <c r="JDR437" s="50"/>
      <c r="JDS437" s="50"/>
      <c r="JDT437" s="50"/>
      <c r="JDU437" s="50"/>
      <c r="JDV437" s="50"/>
      <c r="JDW437" s="50"/>
      <c r="JDX437" s="50"/>
      <c r="JDY437" s="50"/>
      <c r="JDZ437" s="50"/>
      <c r="JEA437" s="50"/>
      <c r="JEB437" s="50"/>
      <c r="JEC437" s="50"/>
      <c r="JED437" s="50"/>
      <c r="JEE437" s="50"/>
      <c r="JEF437" s="50"/>
      <c r="JEG437" s="50"/>
      <c r="JEH437" s="50"/>
      <c r="JEI437" s="50"/>
      <c r="JEJ437" s="50"/>
      <c r="JEK437" s="50"/>
      <c r="JEL437" s="50"/>
      <c r="JEM437" s="50"/>
      <c r="JEN437" s="50"/>
      <c r="JEO437" s="50"/>
      <c r="JEP437" s="50"/>
      <c r="JEQ437" s="50"/>
      <c r="JER437" s="50"/>
      <c r="JES437" s="50"/>
      <c r="JET437" s="50"/>
      <c r="JEU437" s="50"/>
      <c r="JEV437" s="50"/>
      <c r="JEX437" s="50"/>
      <c r="JEZ437" s="50"/>
      <c r="JFA437" s="50"/>
      <c r="JFB437" s="50"/>
      <c r="JFC437" s="50"/>
      <c r="JFD437" s="50"/>
      <c r="JFE437" s="50"/>
      <c r="JFF437" s="50"/>
      <c r="JFG437" s="50"/>
      <c r="JFL437" s="50"/>
      <c r="JFM437" s="50"/>
      <c r="JFN437" s="50"/>
      <c r="JFO437" s="50"/>
      <c r="JFP437" s="50"/>
      <c r="JFQ437" s="50"/>
      <c r="JFR437" s="50"/>
      <c r="JFS437" s="50"/>
      <c r="JFT437" s="50"/>
      <c r="JFU437" s="50"/>
      <c r="JFV437" s="50"/>
      <c r="JFW437" s="50"/>
      <c r="JFX437" s="50"/>
      <c r="JFY437" s="50"/>
      <c r="JFZ437" s="50"/>
      <c r="JGA437" s="50"/>
      <c r="JGB437" s="50"/>
      <c r="JGC437" s="50"/>
      <c r="JGD437" s="50"/>
      <c r="JGE437" s="50"/>
      <c r="JGF437" s="50"/>
      <c r="JGG437" s="50"/>
      <c r="JGH437" s="50"/>
      <c r="JGI437" s="50"/>
      <c r="JGJ437" s="50"/>
      <c r="JGK437" s="50"/>
      <c r="JGL437" s="50"/>
      <c r="JGM437" s="50"/>
      <c r="JGN437" s="50"/>
      <c r="JGO437" s="50"/>
      <c r="JGP437" s="50"/>
      <c r="JGQ437" s="50"/>
      <c r="JGR437" s="50"/>
      <c r="JGS437" s="50"/>
      <c r="JGT437" s="50"/>
      <c r="JGU437" s="50"/>
      <c r="JGV437" s="50"/>
      <c r="JGW437" s="50"/>
      <c r="JGX437" s="50"/>
      <c r="JGY437" s="50"/>
      <c r="JGZ437" s="50"/>
      <c r="JHA437" s="50"/>
      <c r="JHB437" s="50"/>
      <c r="JHC437" s="50"/>
      <c r="JHD437" s="50"/>
      <c r="JHE437" s="50"/>
      <c r="JHF437" s="50"/>
      <c r="JHG437" s="50"/>
      <c r="JHH437" s="50"/>
      <c r="JHI437" s="50"/>
      <c r="JHJ437" s="50"/>
      <c r="JHK437" s="50"/>
      <c r="JHL437" s="50"/>
      <c r="JHM437" s="50"/>
      <c r="JHN437" s="50"/>
      <c r="JHO437" s="50"/>
      <c r="JHP437" s="50"/>
      <c r="JHQ437" s="50"/>
      <c r="JHR437" s="50"/>
      <c r="JHS437" s="50"/>
      <c r="JHT437" s="50"/>
      <c r="JHU437" s="50"/>
      <c r="JHV437" s="50"/>
      <c r="JHW437" s="50"/>
      <c r="JHX437" s="50"/>
      <c r="JHY437" s="50"/>
      <c r="JHZ437" s="50"/>
      <c r="JIA437" s="50"/>
      <c r="JIB437" s="50"/>
      <c r="JIC437" s="50"/>
      <c r="JID437" s="50"/>
      <c r="JIE437" s="50"/>
      <c r="JIF437" s="50"/>
      <c r="JIG437" s="50"/>
      <c r="JIH437" s="50"/>
      <c r="JII437" s="50"/>
      <c r="JIJ437" s="50"/>
      <c r="JIK437" s="50"/>
      <c r="JIL437" s="50"/>
      <c r="JIM437" s="50"/>
      <c r="JIN437" s="50"/>
      <c r="JIO437" s="50"/>
      <c r="JIP437" s="50"/>
      <c r="JIQ437" s="50"/>
      <c r="JIR437" s="50"/>
      <c r="JIS437" s="50"/>
      <c r="JIT437" s="50"/>
      <c r="JIU437" s="50"/>
      <c r="JIV437" s="50"/>
      <c r="JIW437" s="50"/>
      <c r="JIX437" s="50"/>
      <c r="JIY437" s="50"/>
      <c r="JIZ437" s="50"/>
      <c r="JJA437" s="50"/>
      <c r="JJB437" s="50"/>
      <c r="JJC437" s="50"/>
      <c r="JJD437" s="50"/>
      <c r="JJE437" s="50"/>
      <c r="JJF437" s="50"/>
      <c r="JJG437" s="50"/>
      <c r="JJH437" s="50"/>
      <c r="JJI437" s="50"/>
      <c r="JJJ437" s="50"/>
      <c r="JJK437" s="50"/>
      <c r="JJL437" s="50"/>
      <c r="JJM437" s="50"/>
      <c r="JJN437" s="50"/>
      <c r="JJO437" s="50"/>
      <c r="JJP437" s="50"/>
      <c r="JJQ437" s="50"/>
      <c r="JJR437" s="50"/>
      <c r="JJS437" s="50"/>
      <c r="JJT437" s="50"/>
      <c r="JJU437" s="50"/>
      <c r="JJV437" s="50"/>
      <c r="JJW437" s="50"/>
      <c r="JJX437" s="50"/>
      <c r="JJY437" s="50"/>
      <c r="JJZ437" s="50"/>
      <c r="JKA437" s="50"/>
      <c r="JKB437" s="50"/>
      <c r="JKC437" s="50"/>
      <c r="JKD437" s="50"/>
      <c r="JKE437" s="50"/>
      <c r="JKF437" s="50"/>
      <c r="JKG437" s="50"/>
      <c r="JKH437" s="50"/>
      <c r="JKI437" s="50"/>
      <c r="JKJ437" s="50"/>
      <c r="JKK437" s="50"/>
      <c r="JKL437" s="50"/>
      <c r="JKM437" s="50"/>
      <c r="JKN437" s="50"/>
      <c r="JKO437" s="50"/>
      <c r="JKP437" s="50"/>
      <c r="JKQ437" s="50"/>
      <c r="JKR437" s="50"/>
      <c r="JKS437" s="50"/>
      <c r="JKT437" s="50"/>
      <c r="JKU437" s="50"/>
      <c r="JKV437" s="50"/>
      <c r="JKW437" s="50"/>
      <c r="JKX437" s="50"/>
      <c r="JKY437" s="50"/>
      <c r="JKZ437" s="50"/>
      <c r="JLA437" s="50"/>
      <c r="JLB437" s="50"/>
      <c r="JLC437" s="50"/>
      <c r="JLD437" s="50"/>
      <c r="JLE437" s="50"/>
      <c r="JLF437" s="50"/>
      <c r="JLG437" s="50"/>
      <c r="JLH437" s="50"/>
      <c r="JLI437" s="50"/>
      <c r="JLJ437" s="50"/>
      <c r="JLK437" s="50"/>
      <c r="JLL437" s="50"/>
      <c r="JLM437" s="50"/>
      <c r="JLN437" s="50"/>
      <c r="JLO437" s="50"/>
      <c r="JLP437" s="50"/>
      <c r="JLQ437" s="50"/>
      <c r="JLR437" s="50"/>
      <c r="JLS437" s="50"/>
      <c r="JLT437" s="50"/>
      <c r="JLU437" s="50"/>
      <c r="JLV437" s="50"/>
      <c r="JLW437" s="50"/>
      <c r="JLX437" s="50"/>
      <c r="JLY437" s="50"/>
      <c r="JLZ437" s="50"/>
      <c r="JMA437" s="50"/>
      <c r="JMB437" s="50"/>
      <c r="JMC437" s="50"/>
      <c r="JMD437" s="50"/>
      <c r="JME437" s="50"/>
      <c r="JMF437" s="50"/>
      <c r="JMG437" s="50"/>
      <c r="JMH437" s="50"/>
      <c r="JMI437" s="50"/>
      <c r="JMJ437" s="50"/>
      <c r="JMK437" s="50"/>
      <c r="JML437" s="50"/>
      <c r="JMM437" s="50"/>
      <c r="JMN437" s="50"/>
      <c r="JMO437" s="50"/>
      <c r="JMP437" s="50"/>
      <c r="JMQ437" s="50"/>
      <c r="JMR437" s="50"/>
      <c r="JMS437" s="50"/>
      <c r="JMT437" s="50"/>
      <c r="JMU437" s="50"/>
      <c r="JMV437" s="50"/>
      <c r="JMW437" s="50"/>
      <c r="JMX437" s="50"/>
      <c r="JMY437" s="50"/>
      <c r="JMZ437" s="50"/>
      <c r="JNA437" s="50"/>
      <c r="JNB437" s="50"/>
      <c r="JNC437" s="50"/>
      <c r="JND437" s="50"/>
      <c r="JNE437" s="50"/>
      <c r="JNF437" s="50"/>
      <c r="JNG437" s="50"/>
      <c r="JNH437" s="50"/>
      <c r="JNI437" s="50"/>
      <c r="JNJ437" s="50"/>
      <c r="JNK437" s="50"/>
      <c r="JNL437" s="50"/>
      <c r="JNM437" s="50"/>
      <c r="JNN437" s="50"/>
      <c r="JNO437" s="50"/>
      <c r="JNP437" s="50"/>
      <c r="JNQ437" s="50"/>
      <c r="JNR437" s="50"/>
      <c r="JNS437" s="50"/>
      <c r="JNT437" s="50"/>
      <c r="JNU437" s="50"/>
      <c r="JNV437" s="50"/>
      <c r="JNW437" s="50"/>
      <c r="JNX437" s="50"/>
      <c r="JNY437" s="50"/>
      <c r="JNZ437" s="50"/>
      <c r="JOA437" s="50"/>
      <c r="JOB437" s="50"/>
      <c r="JOC437" s="50"/>
      <c r="JOD437" s="50"/>
      <c r="JOE437" s="50"/>
      <c r="JOF437" s="50"/>
      <c r="JOG437" s="50"/>
      <c r="JOH437" s="50"/>
      <c r="JOI437" s="50"/>
      <c r="JOJ437" s="50"/>
      <c r="JOK437" s="50"/>
      <c r="JOL437" s="50"/>
      <c r="JOM437" s="50"/>
      <c r="JON437" s="50"/>
      <c r="JOO437" s="50"/>
      <c r="JOP437" s="50"/>
      <c r="JOQ437" s="50"/>
      <c r="JOR437" s="50"/>
      <c r="JOT437" s="50"/>
      <c r="JOV437" s="50"/>
      <c r="JOW437" s="50"/>
      <c r="JOX437" s="50"/>
      <c r="JOY437" s="50"/>
      <c r="JOZ437" s="50"/>
      <c r="JPA437" s="50"/>
      <c r="JPB437" s="50"/>
      <c r="JPC437" s="50"/>
      <c r="JPH437" s="50"/>
      <c r="JPI437" s="50"/>
      <c r="JPJ437" s="50"/>
      <c r="JPK437" s="50"/>
      <c r="JPL437" s="50"/>
      <c r="JPM437" s="50"/>
      <c r="JPN437" s="50"/>
      <c r="JPO437" s="50"/>
      <c r="JPP437" s="50"/>
      <c r="JPQ437" s="50"/>
      <c r="JPR437" s="50"/>
      <c r="JPS437" s="50"/>
      <c r="JPT437" s="50"/>
      <c r="JPU437" s="50"/>
      <c r="JPV437" s="50"/>
      <c r="JPW437" s="50"/>
      <c r="JPX437" s="50"/>
      <c r="JPY437" s="50"/>
      <c r="JPZ437" s="50"/>
      <c r="JQA437" s="50"/>
      <c r="JQB437" s="50"/>
      <c r="JQC437" s="50"/>
      <c r="JQD437" s="50"/>
      <c r="JQE437" s="50"/>
      <c r="JQF437" s="50"/>
      <c r="JQG437" s="50"/>
      <c r="JQH437" s="50"/>
      <c r="JQI437" s="50"/>
      <c r="JQJ437" s="50"/>
      <c r="JQK437" s="50"/>
      <c r="JQL437" s="50"/>
      <c r="JQM437" s="50"/>
      <c r="JQN437" s="50"/>
      <c r="JQO437" s="50"/>
      <c r="JQP437" s="50"/>
      <c r="JQQ437" s="50"/>
      <c r="JQR437" s="50"/>
      <c r="JQS437" s="50"/>
      <c r="JQT437" s="50"/>
      <c r="JQU437" s="50"/>
      <c r="JQV437" s="50"/>
      <c r="JQW437" s="50"/>
      <c r="JQX437" s="50"/>
      <c r="JQY437" s="50"/>
      <c r="JQZ437" s="50"/>
      <c r="JRA437" s="50"/>
      <c r="JRB437" s="50"/>
      <c r="JRC437" s="50"/>
      <c r="JRD437" s="50"/>
      <c r="JRE437" s="50"/>
      <c r="JRF437" s="50"/>
      <c r="JRG437" s="50"/>
      <c r="JRH437" s="50"/>
      <c r="JRI437" s="50"/>
      <c r="JRJ437" s="50"/>
      <c r="JRK437" s="50"/>
      <c r="JRL437" s="50"/>
      <c r="JRM437" s="50"/>
      <c r="JRN437" s="50"/>
      <c r="JRO437" s="50"/>
      <c r="JRP437" s="50"/>
      <c r="JRQ437" s="50"/>
      <c r="JRR437" s="50"/>
      <c r="JRS437" s="50"/>
      <c r="JRT437" s="50"/>
      <c r="JRU437" s="50"/>
      <c r="JRV437" s="50"/>
      <c r="JRW437" s="50"/>
      <c r="JRX437" s="50"/>
      <c r="JRY437" s="50"/>
      <c r="JRZ437" s="50"/>
      <c r="JSA437" s="50"/>
      <c r="JSB437" s="50"/>
      <c r="JSC437" s="50"/>
      <c r="JSD437" s="50"/>
      <c r="JSE437" s="50"/>
      <c r="JSF437" s="50"/>
      <c r="JSG437" s="50"/>
      <c r="JSH437" s="50"/>
      <c r="JSI437" s="50"/>
      <c r="JSJ437" s="50"/>
      <c r="JSK437" s="50"/>
      <c r="JSL437" s="50"/>
      <c r="JSM437" s="50"/>
      <c r="JSN437" s="50"/>
      <c r="JSO437" s="50"/>
      <c r="JSP437" s="50"/>
      <c r="JSQ437" s="50"/>
      <c r="JSR437" s="50"/>
      <c r="JSS437" s="50"/>
      <c r="JST437" s="50"/>
      <c r="JSU437" s="50"/>
      <c r="JSV437" s="50"/>
      <c r="JSW437" s="50"/>
      <c r="JSX437" s="50"/>
      <c r="JSY437" s="50"/>
      <c r="JSZ437" s="50"/>
      <c r="JTA437" s="50"/>
      <c r="JTB437" s="50"/>
      <c r="JTC437" s="50"/>
      <c r="JTD437" s="50"/>
      <c r="JTE437" s="50"/>
      <c r="JTF437" s="50"/>
      <c r="JTG437" s="50"/>
      <c r="JTH437" s="50"/>
      <c r="JTI437" s="50"/>
      <c r="JTJ437" s="50"/>
      <c r="JTK437" s="50"/>
      <c r="JTL437" s="50"/>
      <c r="JTM437" s="50"/>
      <c r="JTN437" s="50"/>
      <c r="JTO437" s="50"/>
      <c r="JTP437" s="50"/>
      <c r="JTQ437" s="50"/>
      <c r="JTR437" s="50"/>
      <c r="JTS437" s="50"/>
      <c r="JTT437" s="50"/>
      <c r="JTU437" s="50"/>
      <c r="JTV437" s="50"/>
      <c r="JTW437" s="50"/>
      <c r="JTX437" s="50"/>
      <c r="JTY437" s="50"/>
      <c r="JTZ437" s="50"/>
      <c r="JUA437" s="50"/>
      <c r="JUB437" s="50"/>
      <c r="JUC437" s="50"/>
      <c r="JUD437" s="50"/>
      <c r="JUE437" s="50"/>
      <c r="JUF437" s="50"/>
      <c r="JUG437" s="50"/>
      <c r="JUH437" s="50"/>
      <c r="JUI437" s="50"/>
      <c r="JUJ437" s="50"/>
      <c r="JUK437" s="50"/>
      <c r="JUL437" s="50"/>
      <c r="JUM437" s="50"/>
      <c r="JUN437" s="50"/>
      <c r="JUO437" s="50"/>
      <c r="JUP437" s="50"/>
      <c r="JUQ437" s="50"/>
      <c r="JUR437" s="50"/>
      <c r="JUS437" s="50"/>
      <c r="JUT437" s="50"/>
      <c r="JUU437" s="50"/>
      <c r="JUV437" s="50"/>
      <c r="JUW437" s="50"/>
      <c r="JUX437" s="50"/>
      <c r="JUY437" s="50"/>
      <c r="JUZ437" s="50"/>
      <c r="JVA437" s="50"/>
      <c r="JVB437" s="50"/>
      <c r="JVC437" s="50"/>
      <c r="JVD437" s="50"/>
      <c r="JVE437" s="50"/>
      <c r="JVF437" s="50"/>
      <c r="JVG437" s="50"/>
      <c r="JVH437" s="50"/>
      <c r="JVI437" s="50"/>
      <c r="JVJ437" s="50"/>
      <c r="JVK437" s="50"/>
      <c r="JVL437" s="50"/>
      <c r="JVM437" s="50"/>
      <c r="JVN437" s="50"/>
      <c r="JVO437" s="50"/>
      <c r="JVP437" s="50"/>
      <c r="JVQ437" s="50"/>
      <c r="JVR437" s="50"/>
      <c r="JVS437" s="50"/>
      <c r="JVT437" s="50"/>
      <c r="JVU437" s="50"/>
      <c r="JVV437" s="50"/>
      <c r="JVW437" s="50"/>
      <c r="JVX437" s="50"/>
      <c r="JVY437" s="50"/>
      <c r="JVZ437" s="50"/>
      <c r="JWA437" s="50"/>
      <c r="JWB437" s="50"/>
      <c r="JWC437" s="50"/>
      <c r="JWD437" s="50"/>
      <c r="JWE437" s="50"/>
      <c r="JWF437" s="50"/>
      <c r="JWG437" s="50"/>
      <c r="JWH437" s="50"/>
      <c r="JWI437" s="50"/>
      <c r="JWJ437" s="50"/>
      <c r="JWK437" s="50"/>
      <c r="JWL437" s="50"/>
      <c r="JWM437" s="50"/>
      <c r="JWN437" s="50"/>
      <c r="JWO437" s="50"/>
      <c r="JWP437" s="50"/>
      <c r="JWQ437" s="50"/>
      <c r="JWR437" s="50"/>
      <c r="JWS437" s="50"/>
      <c r="JWT437" s="50"/>
      <c r="JWU437" s="50"/>
      <c r="JWV437" s="50"/>
      <c r="JWW437" s="50"/>
      <c r="JWX437" s="50"/>
      <c r="JWY437" s="50"/>
      <c r="JWZ437" s="50"/>
      <c r="JXA437" s="50"/>
      <c r="JXB437" s="50"/>
      <c r="JXC437" s="50"/>
      <c r="JXD437" s="50"/>
      <c r="JXE437" s="50"/>
      <c r="JXF437" s="50"/>
      <c r="JXG437" s="50"/>
      <c r="JXH437" s="50"/>
      <c r="JXI437" s="50"/>
      <c r="JXJ437" s="50"/>
      <c r="JXK437" s="50"/>
      <c r="JXL437" s="50"/>
      <c r="JXM437" s="50"/>
      <c r="JXN437" s="50"/>
      <c r="JXO437" s="50"/>
      <c r="JXP437" s="50"/>
      <c r="JXQ437" s="50"/>
      <c r="JXR437" s="50"/>
      <c r="JXS437" s="50"/>
      <c r="JXT437" s="50"/>
      <c r="JXU437" s="50"/>
      <c r="JXV437" s="50"/>
      <c r="JXW437" s="50"/>
      <c r="JXX437" s="50"/>
      <c r="JXY437" s="50"/>
      <c r="JXZ437" s="50"/>
      <c r="JYA437" s="50"/>
      <c r="JYB437" s="50"/>
      <c r="JYC437" s="50"/>
      <c r="JYD437" s="50"/>
      <c r="JYE437" s="50"/>
      <c r="JYF437" s="50"/>
      <c r="JYG437" s="50"/>
      <c r="JYH437" s="50"/>
      <c r="JYI437" s="50"/>
      <c r="JYJ437" s="50"/>
      <c r="JYK437" s="50"/>
      <c r="JYL437" s="50"/>
      <c r="JYM437" s="50"/>
      <c r="JYN437" s="50"/>
      <c r="JYP437" s="50"/>
      <c r="JYR437" s="50"/>
      <c r="JYS437" s="50"/>
      <c r="JYT437" s="50"/>
      <c r="JYU437" s="50"/>
      <c r="JYV437" s="50"/>
      <c r="JYW437" s="50"/>
      <c r="JYX437" s="50"/>
      <c r="JYY437" s="50"/>
      <c r="JZD437" s="50"/>
      <c r="JZE437" s="50"/>
      <c r="JZF437" s="50"/>
      <c r="JZG437" s="50"/>
      <c r="JZH437" s="50"/>
      <c r="JZI437" s="50"/>
      <c r="JZJ437" s="50"/>
      <c r="JZK437" s="50"/>
      <c r="JZL437" s="50"/>
      <c r="JZM437" s="50"/>
      <c r="JZN437" s="50"/>
      <c r="JZO437" s="50"/>
      <c r="JZP437" s="50"/>
      <c r="JZQ437" s="50"/>
      <c r="JZR437" s="50"/>
      <c r="JZS437" s="50"/>
      <c r="JZT437" s="50"/>
      <c r="JZU437" s="50"/>
      <c r="JZV437" s="50"/>
      <c r="JZW437" s="50"/>
      <c r="JZX437" s="50"/>
      <c r="JZY437" s="50"/>
      <c r="JZZ437" s="50"/>
      <c r="KAA437" s="50"/>
      <c r="KAB437" s="50"/>
      <c r="KAC437" s="50"/>
      <c r="KAD437" s="50"/>
      <c r="KAE437" s="50"/>
      <c r="KAF437" s="50"/>
      <c r="KAG437" s="50"/>
      <c r="KAH437" s="50"/>
      <c r="KAI437" s="50"/>
      <c r="KAJ437" s="50"/>
      <c r="KAK437" s="50"/>
      <c r="KAL437" s="50"/>
      <c r="KAM437" s="50"/>
      <c r="KAN437" s="50"/>
      <c r="KAO437" s="50"/>
      <c r="KAP437" s="50"/>
      <c r="KAQ437" s="50"/>
      <c r="KAR437" s="50"/>
      <c r="KAS437" s="50"/>
      <c r="KAT437" s="50"/>
      <c r="KAU437" s="50"/>
      <c r="KAV437" s="50"/>
      <c r="KAW437" s="50"/>
      <c r="KAX437" s="50"/>
      <c r="KAY437" s="50"/>
      <c r="KAZ437" s="50"/>
      <c r="KBA437" s="50"/>
      <c r="KBB437" s="50"/>
      <c r="KBC437" s="50"/>
      <c r="KBD437" s="50"/>
      <c r="KBE437" s="50"/>
      <c r="KBF437" s="50"/>
      <c r="KBG437" s="50"/>
      <c r="KBH437" s="50"/>
      <c r="KBI437" s="50"/>
      <c r="KBJ437" s="50"/>
      <c r="KBK437" s="50"/>
      <c r="KBL437" s="50"/>
      <c r="KBM437" s="50"/>
      <c r="KBN437" s="50"/>
      <c r="KBO437" s="50"/>
      <c r="KBP437" s="50"/>
      <c r="KBQ437" s="50"/>
      <c r="KBR437" s="50"/>
      <c r="KBS437" s="50"/>
      <c r="KBT437" s="50"/>
      <c r="KBU437" s="50"/>
      <c r="KBV437" s="50"/>
      <c r="KBW437" s="50"/>
      <c r="KBX437" s="50"/>
      <c r="KBY437" s="50"/>
      <c r="KBZ437" s="50"/>
      <c r="KCA437" s="50"/>
      <c r="KCB437" s="50"/>
      <c r="KCC437" s="50"/>
      <c r="KCD437" s="50"/>
      <c r="KCE437" s="50"/>
      <c r="KCF437" s="50"/>
      <c r="KCG437" s="50"/>
      <c r="KCH437" s="50"/>
      <c r="KCI437" s="50"/>
      <c r="KCJ437" s="50"/>
      <c r="KCK437" s="50"/>
      <c r="KCL437" s="50"/>
      <c r="KCM437" s="50"/>
      <c r="KCN437" s="50"/>
      <c r="KCO437" s="50"/>
      <c r="KCP437" s="50"/>
      <c r="KCQ437" s="50"/>
      <c r="KCR437" s="50"/>
      <c r="KCS437" s="50"/>
      <c r="KCT437" s="50"/>
      <c r="KCU437" s="50"/>
      <c r="KCV437" s="50"/>
      <c r="KCW437" s="50"/>
      <c r="KCX437" s="50"/>
      <c r="KCY437" s="50"/>
      <c r="KCZ437" s="50"/>
      <c r="KDA437" s="50"/>
      <c r="KDB437" s="50"/>
      <c r="KDC437" s="50"/>
      <c r="KDD437" s="50"/>
      <c r="KDE437" s="50"/>
      <c r="KDF437" s="50"/>
      <c r="KDG437" s="50"/>
      <c r="KDH437" s="50"/>
      <c r="KDI437" s="50"/>
      <c r="KDJ437" s="50"/>
      <c r="KDK437" s="50"/>
      <c r="KDL437" s="50"/>
      <c r="KDM437" s="50"/>
      <c r="KDN437" s="50"/>
      <c r="KDO437" s="50"/>
      <c r="KDP437" s="50"/>
      <c r="KDQ437" s="50"/>
      <c r="KDR437" s="50"/>
      <c r="KDS437" s="50"/>
      <c r="KDT437" s="50"/>
      <c r="KDU437" s="50"/>
      <c r="KDV437" s="50"/>
      <c r="KDW437" s="50"/>
      <c r="KDX437" s="50"/>
      <c r="KDY437" s="50"/>
      <c r="KDZ437" s="50"/>
      <c r="KEA437" s="50"/>
      <c r="KEB437" s="50"/>
      <c r="KEC437" s="50"/>
      <c r="KED437" s="50"/>
      <c r="KEE437" s="50"/>
      <c r="KEF437" s="50"/>
      <c r="KEG437" s="50"/>
      <c r="KEH437" s="50"/>
      <c r="KEI437" s="50"/>
      <c r="KEJ437" s="50"/>
      <c r="KEK437" s="50"/>
      <c r="KEL437" s="50"/>
      <c r="KEM437" s="50"/>
      <c r="KEN437" s="50"/>
      <c r="KEO437" s="50"/>
      <c r="KEP437" s="50"/>
      <c r="KEQ437" s="50"/>
      <c r="KER437" s="50"/>
      <c r="KES437" s="50"/>
      <c r="KET437" s="50"/>
      <c r="KEU437" s="50"/>
      <c r="KEV437" s="50"/>
      <c r="KEW437" s="50"/>
      <c r="KEX437" s="50"/>
      <c r="KEY437" s="50"/>
      <c r="KEZ437" s="50"/>
      <c r="KFA437" s="50"/>
      <c r="KFB437" s="50"/>
      <c r="KFC437" s="50"/>
      <c r="KFD437" s="50"/>
      <c r="KFE437" s="50"/>
      <c r="KFF437" s="50"/>
      <c r="KFG437" s="50"/>
      <c r="KFH437" s="50"/>
      <c r="KFI437" s="50"/>
      <c r="KFJ437" s="50"/>
      <c r="KFK437" s="50"/>
      <c r="KFL437" s="50"/>
      <c r="KFM437" s="50"/>
      <c r="KFN437" s="50"/>
      <c r="KFO437" s="50"/>
      <c r="KFP437" s="50"/>
      <c r="KFQ437" s="50"/>
      <c r="KFR437" s="50"/>
      <c r="KFS437" s="50"/>
      <c r="KFT437" s="50"/>
      <c r="KFU437" s="50"/>
      <c r="KFV437" s="50"/>
      <c r="KFW437" s="50"/>
      <c r="KFX437" s="50"/>
      <c r="KFY437" s="50"/>
      <c r="KFZ437" s="50"/>
      <c r="KGA437" s="50"/>
      <c r="KGB437" s="50"/>
      <c r="KGC437" s="50"/>
      <c r="KGD437" s="50"/>
      <c r="KGE437" s="50"/>
      <c r="KGF437" s="50"/>
      <c r="KGG437" s="50"/>
      <c r="KGH437" s="50"/>
      <c r="KGI437" s="50"/>
      <c r="KGJ437" s="50"/>
      <c r="KGK437" s="50"/>
      <c r="KGL437" s="50"/>
      <c r="KGM437" s="50"/>
      <c r="KGN437" s="50"/>
      <c r="KGO437" s="50"/>
      <c r="KGP437" s="50"/>
      <c r="KGQ437" s="50"/>
      <c r="KGR437" s="50"/>
      <c r="KGS437" s="50"/>
      <c r="KGT437" s="50"/>
      <c r="KGU437" s="50"/>
      <c r="KGV437" s="50"/>
      <c r="KGW437" s="50"/>
      <c r="KGX437" s="50"/>
      <c r="KGY437" s="50"/>
      <c r="KGZ437" s="50"/>
      <c r="KHA437" s="50"/>
      <c r="KHB437" s="50"/>
      <c r="KHC437" s="50"/>
      <c r="KHD437" s="50"/>
      <c r="KHE437" s="50"/>
      <c r="KHF437" s="50"/>
      <c r="KHG437" s="50"/>
      <c r="KHH437" s="50"/>
      <c r="KHI437" s="50"/>
      <c r="KHJ437" s="50"/>
      <c r="KHK437" s="50"/>
      <c r="KHL437" s="50"/>
      <c r="KHM437" s="50"/>
      <c r="KHN437" s="50"/>
      <c r="KHO437" s="50"/>
      <c r="KHP437" s="50"/>
      <c r="KHQ437" s="50"/>
      <c r="KHR437" s="50"/>
      <c r="KHS437" s="50"/>
      <c r="KHT437" s="50"/>
      <c r="KHU437" s="50"/>
      <c r="KHV437" s="50"/>
      <c r="KHW437" s="50"/>
      <c r="KHX437" s="50"/>
      <c r="KHY437" s="50"/>
      <c r="KHZ437" s="50"/>
      <c r="KIA437" s="50"/>
      <c r="KIB437" s="50"/>
      <c r="KIC437" s="50"/>
      <c r="KID437" s="50"/>
      <c r="KIE437" s="50"/>
      <c r="KIF437" s="50"/>
      <c r="KIG437" s="50"/>
      <c r="KIH437" s="50"/>
      <c r="KII437" s="50"/>
      <c r="KIJ437" s="50"/>
      <c r="KIL437" s="50"/>
      <c r="KIN437" s="50"/>
      <c r="KIO437" s="50"/>
      <c r="KIP437" s="50"/>
      <c r="KIQ437" s="50"/>
      <c r="KIR437" s="50"/>
      <c r="KIS437" s="50"/>
      <c r="KIT437" s="50"/>
      <c r="KIU437" s="50"/>
      <c r="KIZ437" s="50"/>
      <c r="KJA437" s="50"/>
      <c r="KJB437" s="50"/>
      <c r="KJC437" s="50"/>
      <c r="KJD437" s="50"/>
      <c r="KJE437" s="50"/>
      <c r="KJF437" s="50"/>
      <c r="KJG437" s="50"/>
      <c r="KJH437" s="50"/>
      <c r="KJI437" s="50"/>
      <c r="KJJ437" s="50"/>
      <c r="KJK437" s="50"/>
      <c r="KJL437" s="50"/>
      <c r="KJM437" s="50"/>
      <c r="KJN437" s="50"/>
      <c r="KJO437" s="50"/>
      <c r="KJP437" s="50"/>
      <c r="KJQ437" s="50"/>
      <c r="KJR437" s="50"/>
      <c r="KJS437" s="50"/>
      <c r="KJT437" s="50"/>
      <c r="KJU437" s="50"/>
      <c r="KJV437" s="50"/>
      <c r="KJW437" s="50"/>
      <c r="KJX437" s="50"/>
      <c r="KJY437" s="50"/>
      <c r="KJZ437" s="50"/>
      <c r="KKA437" s="50"/>
      <c r="KKB437" s="50"/>
      <c r="KKC437" s="50"/>
      <c r="KKD437" s="50"/>
      <c r="KKE437" s="50"/>
      <c r="KKF437" s="50"/>
      <c r="KKG437" s="50"/>
      <c r="KKH437" s="50"/>
      <c r="KKI437" s="50"/>
      <c r="KKJ437" s="50"/>
      <c r="KKK437" s="50"/>
      <c r="KKL437" s="50"/>
      <c r="KKM437" s="50"/>
      <c r="KKN437" s="50"/>
      <c r="KKO437" s="50"/>
      <c r="KKP437" s="50"/>
      <c r="KKQ437" s="50"/>
      <c r="KKR437" s="50"/>
      <c r="KKS437" s="50"/>
      <c r="KKT437" s="50"/>
      <c r="KKU437" s="50"/>
      <c r="KKV437" s="50"/>
      <c r="KKW437" s="50"/>
      <c r="KKX437" s="50"/>
      <c r="KKY437" s="50"/>
      <c r="KKZ437" s="50"/>
      <c r="KLA437" s="50"/>
      <c r="KLB437" s="50"/>
      <c r="KLC437" s="50"/>
      <c r="KLD437" s="50"/>
      <c r="KLE437" s="50"/>
      <c r="KLF437" s="50"/>
      <c r="KLG437" s="50"/>
      <c r="KLH437" s="50"/>
      <c r="KLI437" s="50"/>
      <c r="KLJ437" s="50"/>
      <c r="KLK437" s="50"/>
      <c r="KLL437" s="50"/>
      <c r="KLM437" s="50"/>
      <c r="KLN437" s="50"/>
      <c r="KLO437" s="50"/>
      <c r="KLP437" s="50"/>
      <c r="KLQ437" s="50"/>
      <c r="KLR437" s="50"/>
      <c r="KLS437" s="50"/>
      <c r="KLT437" s="50"/>
      <c r="KLU437" s="50"/>
      <c r="KLV437" s="50"/>
      <c r="KLW437" s="50"/>
      <c r="KLX437" s="50"/>
      <c r="KLY437" s="50"/>
      <c r="KLZ437" s="50"/>
      <c r="KMA437" s="50"/>
      <c r="KMB437" s="50"/>
      <c r="KMC437" s="50"/>
      <c r="KMD437" s="50"/>
      <c r="KME437" s="50"/>
      <c r="KMF437" s="50"/>
      <c r="KMG437" s="50"/>
      <c r="KMH437" s="50"/>
      <c r="KMI437" s="50"/>
      <c r="KMJ437" s="50"/>
      <c r="KMK437" s="50"/>
      <c r="KML437" s="50"/>
      <c r="KMM437" s="50"/>
      <c r="KMN437" s="50"/>
      <c r="KMO437" s="50"/>
      <c r="KMP437" s="50"/>
      <c r="KMQ437" s="50"/>
      <c r="KMR437" s="50"/>
      <c r="KMS437" s="50"/>
      <c r="KMT437" s="50"/>
      <c r="KMU437" s="50"/>
      <c r="KMV437" s="50"/>
      <c r="KMW437" s="50"/>
      <c r="KMX437" s="50"/>
      <c r="KMY437" s="50"/>
      <c r="KMZ437" s="50"/>
      <c r="KNA437" s="50"/>
      <c r="KNB437" s="50"/>
      <c r="KNC437" s="50"/>
      <c r="KND437" s="50"/>
      <c r="KNE437" s="50"/>
      <c r="KNF437" s="50"/>
      <c r="KNG437" s="50"/>
      <c r="KNH437" s="50"/>
      <c r="KNI437" s="50"/>
      <c r="KNJ437" s="50"/>
      <c r="KNK437" s="50"/>
      <c r="KNL437" s="50"/>
      <c r="KNM437" s="50"/>
      <c r="KNN437" s="50"/>
      <c r="KNO437" s="50"/>
      <c r="KNP437" s="50"/>
      <c r="KNQ437" s="50"/>
      <c r="KNR437" s="50"/>
      <c r="KNS437" s="50"/>
      <c r="KNT437" s="50"/>
      <c r="KNU437" s="50"/>
      <c r="KNV437" s="50"/>
      <c r="KNW437" s="50"/>
      <c r="KNX437" s="50"/>
      <c r="KNY437" s="50"/>
      <c r="KNZ437" s="50"/>
      <c r="KOA437" s="50"/>
      <c r="KOB437" s="50"/>
      <c r="KOC437" s="50"/>
      <c r="KOD437" s="50"/>
      <c r="KOE437" s="50"/>
      <c r="KOF437" s="50"/>
      <c r="KOG437" s="50"/>
      <c r="KOH437" s="50"/>
      <c r="KOI437" s="50"/>
      <c r="KOJ437" s="50"/>
      <c r="KOK437" s="50"/>
      <c r="KOL437" s="50"/>
      <c r="KOM437" s="50"/>
      <c r="KON437" s="50"/>
      <c r="KOO437" s="50"/>
      <c r="KOP437" s="50"/>
      <c r="KOQ437" s="50"/>
      <c r="KOR437" s="50"/>
      <c r="KOS437" s="50"/>
      <c r="KOT437" s="50"/>
      <c r="KOU437" s="50"/>
      <c r="KOV437" s="50"/>
      <c r="KOW437" s="50"/>
      <c r="KOX437" s="50"/>
      <c r="KOY437" s="50"/>
      <c r="KOZ437" s="50"/>
      <c r="KPA437" s="50"/>
      <c r="KPB437" s="50"/>
      <c r="KPC437" s="50"/>
      <c r="KPD437" s="50"/>
      <c r="KPE437" s="50"/>
      <c r="KPF437" s="50"/>
      <c r="KPG437" s="50"/>
      <c r="KPH437" s="50"/>
      <c r="KPI437" s="50"/>
      <c r="KPJ437" s="50"/>
      <c r="KPK437" s="50"/>
      <c r="KPL437" s="50"/>
      <c r="KPM437" s="50"/>
      <c r="KPN437" s="50"/>
      <c r="KPO437" s="50"/>
      <c r="KPP437" s="50"/>
      <c r="KPQ437" s="50"/>
      <c r="KPR437" s="50"/>
      <c r="KPS437" s="50"/>
      <c r="KPT437" s="50"/>
      <c r="KPU437" s="50"/>
      <c r="KPV437" s="50"/>
      <c r="KPW437" s="50"/>
      <c r="KPX437" s="50"/>
      <c r="KPY437" s="50"/>
      <c r="KPZ437" s="50"/>
      <c r="KQA437" s="50"/>
      <c r="KQB437" s="50"/>
      <c r="KQC437" s="50"/>
      <c r="KQD437" s="50"/>
      <c r="KQE437" s="50"/>
      <c r="KQF437" s="50"/>
      <c r="KQG437" s="50"/>
      <c r="KQH437" s="50"/>
      <c r="KQI437" s="50"/>
      <c r="KQJ437" s="50"/>
      <c r="KQK437" s="50"/>
      <c r="KQL437" s="50"/>
      <c r="KQM437" s="50"/>
      <c r="KQN437" s="50"/>
      <c r="KQO437" s="50"/>
      <c r="KQP437" s="50"/>
      <c r="KQQ437" s="50"/>
      <c r="KQR437" s="50"/>
      <c r="KQS437" s="50"/>
      <c r="KQT437" s="50"/>
      <c r="KQU437" s="50"/>
      <c r="KQV437" s="50"/>
      <c r="KQW437" s="50"/>
      <c r="KQX437" s="50"/>
      <c r="KQY437" s="50"/>
      <c r="KQZ437" s="50"/>
      <c r="KRA437" s="50"/>
      <c r="KRB437" s="50"/>
      <c r="KRC437" s="50"/>
      <c r="KRD437" s="50"/>
      <c r="KRE437" s="50"/>
      <c r="KRF437" s="50"/>
      <c r="KRG437" s="50"/>
      <c r="KRH437" s="50"/>
      <c r="KRI437" s="50"/>
      <c r="KRJ437" s="50"/>
      <c r="KRK437" s="50"/>
      <c r="KRL437" s="50"/>
      <c r="KRM437" s="50"/>
      <c r="KRN437" s="50"/>
      <c r="KRO437" s="50"/>
      <c r="KRP437" s="50"/>
      <c r="KRQ437" s="50"/>
      <c r="KRR437" s="50"/>
      <c r="KRS437" s="50"/>
      <c r="KRT437" s="50"/>
      <c r="KRU437" s="50"/>
      <c r="KRV437" s="50"/>
      <c r="KRW437" s="50"/>
      <c r="KRX437" s="50"/>
      <c r="KRY437" s="50"/>
      <c r="KRZ437" s="50"/>
      <c r="KSA437" s="50"/>
      <c r="KSB437" s="50"/>
      <c r="KSC437" s="50"/>
      <c r="KSD437" s="50"/>
      <c r="KSE437" s="50"/>
      <c r="KSF437" s="50"/>
      <c r="KSH437" s="50"/>
      <c r="KSJ437" s="50"/>
      <c r="KSK437" s="50"/>
      <c r="KSL437" s="50"/>
      <c r="KSM437" s="50"/>
      <c r="KSN437" s="50"/>
      <c r="KSO437" s="50"/>
      <c r="KSP437" s="50"/>
      <c r="KSQ437" s="50"/>
      <c r="KSV437" s="50"/>
      <c r="KSW437" s="50"/>
      <c r="KSX437" s="50"/>
      <c r="KSY437" s="50"/>
      <c r="KSZ437" s="50"/>
      <c r="KTA437" s="50"/>
      <c r="KTB437" s="50"/>
      <c r="KTC437" s="50"/>
      <c r="KTD437" s="50"/>
      <c r="KTE437" s="50"/>
      <c r="KTF437" s="50"/>
      <c r="KTG437" s="50"/>
      <c r="KTH437" s="50"/>
      <c r="KTI437" s="50"/>
      <c r="KTJ437" s="50"/>
      <c r="KTK437" s="50"/>
      <c r="KTL437" s="50"/>
      <c r="KTM437" s="50"/>
      <c r="KTN437" s="50"/>
      <c r="KTO437" s="50"/>
      <c r="KTP437" s="50"/>
      <c r="KTQ437" s="50"/>
      <c r="KTR437" s="50"/>
      <c r="KTS437" s="50"/>
      <c r="KTT437" s="50"/>
      <c r="KTU437" s="50"/>
      <c r="KTV437" s="50"/>
      <c r="KTW437" s="50"/>
      <c r="KTX437" s="50"/>
      <c r="KTY437" s="50"/>
      <c r="KTZ437" s="50"/>
      <c r="KUA437" s="50"/>
      <c r="KUB437" s="50"/>
      <c r="KUC437" s="50"/>
      <c r="KUD437" s="50"/>
      <c r="KUE437" s="50"/>
      <c r="KUF437" s="50"/>
      <c r="KUG437" s="50"/>
      <c r="KUH437" s="50"/>
      <c r="KUI437" s="50"/>
      <c r="KUJ437" s="50"/>
      <c r="KUK437" s="50"/>
      <c r="KUL437" s="50"/>
      <c r="KUM437" s="50"/>
      <c r="KUN437" s="50"/>
      <c r="KUO437" s="50"/>
      <c r="KUP437" s="50"/>
      <c r="KUQ437" s="50"/>
      <c r="KUR437" s="50"/>
      <c r="KUS437" s="50"/>
      <c r="KUT437" s="50"/>
      <c r="KUU437" s="50"/>
      <c r="KUV437" s="50"/>
      <c r="KUW437" s="50"/>
      <c r="KUX437" s="50"/>
      <c r="KUY437" s="50"/>
      <c r="KUZ437" s="50"/>
      <c r="KVA437" s="50"/>
      <c r="KVB437" s="50"/>
      <c r="KVC437" s="50"/>
      <c r="KVD437" s="50"/>
      <c r="KVE437" s="50"/>
      <c r="KVF437" s="50"/>
      <c r="KVG437" s="50"/>
      <c r="KVH437" s="50"/>
      <c r="KVI437" s="50"/>
      <c r="KVJ437" s="50"/>
      <c r="KVK437" s="50"/>
      <c r="KVL437" s="50"/>
      <c r="KVM437" s="50"/>
      <c r="KVN437" s="50"/>
      <c r="KVO437" s="50"/>
      <c r="KVP437" s="50"/>
      <c r="KVQ437" s="50"/>
      <c r="KVR437" s="50"/>
      <c r="KVS437" s="50"/>
      <c r="KVT437" s="50"/>
      <c r="KVU437" s="50"/>
      <c r="KVV437" s="50"/>
      <c r="KVW437" s="50"/>
      <c r="KVX437" s="50"/>
      <c r="KVY437" s="50"/>
      <c r="KVZ437" s="50"/>
      <c r="KWA437" s="50"/>
      <c r="KWB437" s="50"/>
      <c r="KWC437" s="50"/>
      <c r="KWD437" s="50"/>
      <c r="KWE437" s="50"/>
      <c r="KWF437" s="50"/>
      <c r="KWG437" s="50"/>
      <c r="KWH437" s="50"/>
      <c r="KWI437" s="50"/>
      <c r="KWJ437" s="50"/>
      <c r="KWK437" s="50"/>
      <c r="KWL437" s="50"/>
      <c r="KWM437" s="50"/>
      <c r="KWN437" s="50"/>
      <c r="KWO437" s="50"/>
      <c r="KWP437" s="50"/>
      <c r="KWQ437" s="50"/>
      <c r="KWR437" s="50"/>
      <c r="KWS437" s="50"/>
      <c r="KWT437" s="50"/>
      <c r="KWU437" s="50"/>
      <c r="KWV437" s="50"/>
      <c r="KWW437" s="50"/>
      <c r="KWX437" s="50"/>
      <c r="KWY437" s="50"/>
      <c r="KWZ437" s="50"/>
      <c r="KXA437" s="50"/>
      <c r="KXB437" s="50"/>
      <c r="KXC437" s="50"/>
      <c r="KXD437" s="50"/>
      <c r="KXE437" s="50"/>
      <c r="KXF437" s="50"/>
      <c r="KXG437" s="50"/>
      <c r="KXH437" s="50"/>
      <c r="KXI437" s="50"/>
      <c r="KXJ437" s="50"/>
      <c r="KXK437" s="50"/>
      <c r="KXL437" s="50"/>
      <c r="KXM437" s="50"/>
      <c r="KXN437" s="50"/>
      <c r="KXO437" s="50"/>
      <c r="KXP437" s="50"/>
      <c r="KXQ437" s="50"/>
      <c r="KXR437" s="50"/>
      <c r="KXS437" s="50"/>
      <c r="KXT437" s="50"/>
      <c r="KXU437" s="50"/>
      <c r="KXV437" s="50"/>
      <c r="KXW437" s="50"/>
      <c r="KXX437" s="50"/>
      <c r="KXY437" s="50"/>
      <c r="KXZ437" s="50"/>
      <c r="KYA437" s="50"/>
      <c r="KYB437" s="50"/>
      <c r="KYC437" s="50"/>
      <c r="KYD437" s="50"/>
      <c r="KYE437" s="50"/>
      <c r="KYF437" s="50"/>
      <c r="KYG437" s="50"/>
      <c r="KYH437" s="50"/>
      <c r="KYI437" s="50"/>
      <c r="KYJ437" s="50"/>
      <c r="KYK437" s="50"/>
      <c r="KYL437" s="50"/>
      <c r="KYM437" s="50"/>
      <c r="KYN437" s="50"/>
      <c r="KYO437" s="50"/>
      <c r="KYP437" s="50"/>
      <c r="KYQ437" s="50"/>
      <c r="KYR437" s="50"/>
      <c r="KYS437" s="50"/>
      <c r="KYT437" s="50"/>
      <c r="KYU437" s="50"/>
      <c r="KYV437" s="50"/>
      <c r="KYW437" s="50"/>
      <c r="KYX437" s="50"/>
      <c r="KYY437" s="50"/>
      <c r="KYZ437" s="50"/>
      <c r="KZA437" s="50"/>
      <c r="KZB437" s="50"/>
      <c r="KZC437" s="50"/>
      <c r="KZD437" s="50"/>
      <c r="KZE437" s="50"/>
      <c r="KZF437" s="50"/>
      <c r="KZG437" s="50"/>
      <c r="KZH437" s="50"/>
      <c r="KZI437" s="50"/>
      <c r="KZJ437" s="50"/>
      <c r="KZK437" s="50"/>
      <c r="KZL437" s="50"/>
      <c r="KZM437" s="50"/>
      <c r="KZN437" s="50"/>
      <c r="KZO437" s="50"/>
      <c r="KZP437" s="50"/>
      <c r="KZQ437" s="50"/>
      <c r="KZR437" s="50"/>
      <c r="KZS437" s="50"/>
      <c r="KZT437" s="50"/>
      <c r="KZU437" s="50"/>
      <c r="KZV437" s="50"/>
      <c r="KZW437" s="50"/>
      <c r="KZX437" s="50"/>
      <c r="KZY437" s="50"/>
      <c r="KZZ437" s="50"/>
      <c r="LAA437" s="50"/>
      <c r="LAB437" s="50"/>
      <c r="LAC437" s="50"/>
      <c r="LAD437" s="50"/>
      <c r="LAE437" s="50"/>
      <c r="LAF437" s="50"/>
      <c r="LAG437" s="50"/>
      <c r="LAH437" s="50"/>
      <c r="LAI437" s="50"/>
      <c r="LAJ437" s="50"/>
      <c r="LAK437" s="50"/>
      <c r="LAL437" s="50"/>
      <c r="LAM437" s="50"/>
      <c r="LAN437" s="50"/>
      <c r="LAO437" s="50"/>
      <c r="LAP437" s="50"/>
      <c r="LAQ437" s="50"/>
      <c r="LAR437" s="50"/>
      <c r="LAS437" s="50"/>
      <c r="LAT437" s="50"/>
      <c r="LAU437" s="50"/>
      <c r="LAV437" s="50"/>
      <c r="LAW437" s="50"/>
      <c r="LAX437" s="50"/>
      <c r="LAY437" s="50"/>
      <c r="LAZ437" s="50"/>
      <c r="LBA437" s="50"/>
      <c r="LBB437" s="50"/>
      <c r="LBC437" s="50"/>
      <c r="LBD437" s="50"/>
      <c r="LBE437" s="50"/>
      <c r="LBF437" s="50"/>
      <c r="LBG437" s="50"/>
      <c r="LBH437" s="50"/>
      <c r="LBI437" s="50"/>
      <c r="LBJ437" s="50"/>
      <c r="LBK437" s="50"/>
      <c r="LBL437" s="50"/>
      <c r="LBM437" s="50"/>
      <c r="LBN437" s="50"/>
      <c r="LBO437" s="50"/>
      <c r="LBP437" s="50"/>
      <c r="LBQ437" s="50"/>
      <c r="LBR437" s="50"/>
      <c r="LBS437" s="50"/>
      <c r="LBT437" s="50"/>
      <c r="LBU437" s="50"/>
      <c r="LBV437" s="50"/>
      <c r="LBW437" s="50"/>
      <c r="LBX437" s="50"/>
      <c r="LBY437" s="50"/>
      <c r="LBZ437" s="50"/>
      <c r="LCA437" s="50"/>
      <c r="LCB437" s="50"/>
      <c r="LCD437" s="50"/>
      <c r="LCF437" s="50"/>
      <c r="LCG437" s="50"/>
      <c r="LCH437" s="50"/>
      <c r="LCI437" s="50"/>
      <c r="LCJ437" s="50"/>
      <c r="LCK437" s="50"/>
      <c r="LCL437" s="50"/>
      <c r="LCM437" s="50"/>
      <c r="LCR437" s="50"/>
      <c r="LCS437" s="50"/>
      <c r="LCT437" s="50"/>
      <c r="LCU437" s="50"/>
      <c r="LCV437" s="50"/>
      <c r="LCW437" s="50"/>
      <c r="LCX437" s="50"/>
      <c r="LCY437" s="50"/>
      <c r="LCZ437" s="50"/>
      <c r="LDA437" s="50"/>
      <c r="LDB437" s="50"/>
      <c r="LDC437" s="50"/>
      <c r="LDD437" s="50"/>
      <c r="LDE437" s="50"/>
      <c r="LDF437" s="50"/>
      <c r="LDG437" s="50"/>
      <c r="LDH437" s="50"/>
      <c r="LDI437" s="50"/>
      <c r="LDJ437" s="50"/>
      <c r="LDK437" s="50"/>
      <c r="LDL437" s="50"/>
      <c r="LDM437" s="50"/>
      <c r="LDN437" s="50"/>
      <c r="LDO437" s="50"/>
      <c r="LDP437" s="50"/>
      <c r="LDQ437" s="50"/>
      <c r="LDR437" s="50"/>
      <c r="LDS437" s="50"/>
      <c r="LDT437" s="50"/>
      <c r="LDU437" s="50"/>
      <c r="LDV437" s="50"/>
      <c r="LDW437" s="50"/>
      <c r="LDX437" s="50"/>
      <c r="LDY437" s="50"/>
      <c r="LDZ437" s="50"/>
      <c r="LEA437" s="50"/>
      <c r="LEB437" s="50"/>
      <c r="LEC437" s="50"/>
      <c r="LED437" s="50"/>
      <c r="LEE437" s="50"/>
      <c r="LEF437" s="50"/>
      <c r="LEG437" s="50"/>
      <c r="LEH437" s="50"/>
      <c r="LEI437" s="50"/>
      <c r="LEJ437" s="50"/>
      <c r="LEK437" s="50"/>
      <c r="LEL437" s="50"/>
      <c r="LEM437" s="50"/>
      <c r="LEN437" s="50"/>
      <c r="LEO437" s="50"/>
      <c r="LEP437" s="50"/>
      <c r="LEQ437" s="50"/>
      <c r="LER437" s="50"/>
      <c r="LES437" s="50"/>
      <c r="LET437" s="50"/>
      <c r="LEU437" s="50"/>
      <c r="LEV437" s="50"/>
      <c r="LEW437" s="50"/>
      <c r="LEX437" s="50"/>
      <c r="LEY437" s="50"/>
      <c r="LEZ437" s="50"/>
      <c r="LFA437" s="50"/>
      <c r="LFB437" s="50"/>
      <c r="LFC437" s="50"/>
      <c r="LFD437" s="50"/>
      <c r="LFE437" s="50"/>
      <c r="LFF437" s="50"/>
      <c r="LFG437" s="50"/>
      <c r="LFH437" s="50"/>
      <c r="LFI437" s="50"/>
      <c r="LFJ437" s="50"/>
      <c r="LFK437" s="50"/>
      <c r="LFL437" s="50"/>
      <c r="LFM437" s="50"/>
      <c r="LFN437" s="50"/>
      <c r="LFO437" s="50"/>
      <c r="LFP437" s="50"/>
      <c r="LFQ437" s="50"/>
      <c r="LFR437" s="50"/>
      <c r="LFS437" s="50"/>
      <c r="LFT437" s="50"/>
      <c r="LFU437" s="50"/>
      <c r="LFV437" s="50"/>
      <c r="LFW437" s="50"/>
      <c r="LFX437" s="50"/>
      <c r="LFY437" s="50"/>
      <c r="LFZ437" s="50"/>
      <c r="LGA437" s="50"/>
      <c r="LGB437" s="50"/>
      <c r="LGC437" s="50"/>
      <c r="LGD437" s="50"/>
      <c r="LGE437" s="50"/>
      <c r="LGF437" s="50"/>
      <c r="LGG437" s="50"/>
      <c r="LGH437" s="50"/>
      <c r="LGI437" s="50"/>
      <c r="LGJ437" s="50"/>
      <c r="LGK437" s="50"/>
      <c r="LGL437" s="50"/>
      <c r="LGM437" s="50"/>
      <c r="LGN437" s="50"/>
      <c r="LGO437" s="50"/>
      <c r="LGP437" s="50"/>
      <c r="LGQ437" s="50"/>
      <c r="LGR437" s="50"/>
      <c r="LGS437" s="50"/>
      <c r="LGT437" s="50"/>
      <c r="LGU437" s="50"/>
      <c r="LGV437" s="50"/>
      <c r="LGW437" s="50"/>
      <c r="LGX437" s="50"/>
      <c r="LGY437" s="50"/>
      <c r="LGZ437" s="50"/>
      <c r="LHA437" s="50"/>
      <c r="LHB437" s="50"/>
      <c r="LHC437" s="50"/>
      <c r="LHD437" s="50"/>
      <c r="LHE437" s="50"/>
      <c r="LHF437" s="50"/>
      <c r="LHG437" s="50"/>
      <c r="LHH437" s="50"/>
      <c r="LHI437" s="50"/>
      <c r="LHJ437" s="50"/>
      <c r="LHK437" s="50"/>
      <c r="LHL437" s="50"/>
      <c r="LHM437" s="50"/>
      <c r="LHN437" s="50"/>
      <c r="LHO437" s="50"/>
      <c r="LHP437" s="50"/>
      <c r="LHQ437" s="50"/>
      <c r="LHR437" s="50"/>
      <c r="LHS437" s="50"/>
      <c r="LHT437" s="50"/>
      <c r="LHU437" s="50"/>
      <c r="LHV437" s="50"/>
      <c r="LHW437" s="50"/>
      <c r="LHX437" s="50"/>
      <c r="LHY437" s="50"/>
      <c r="LHZ437" s="50"/>
      <c r="LIA437" s="50"/>
      <c r="LIB437" s="50"/>
      <c r="LIC437" s="50"/>
      <c r="LID437" s="50"/>
      <c r="LIE437" s="50"/>
      <c r="LIF437" s="50"/>
      <c r="LIG437" s="50"/>
      <c r="LIH437" s="50"/>
      <c r="LII437" s="50"/>
      <c r="LIJ437" s="50"/>
      <c r="LIK437" s="50"/>
      <c r="LIL437" s="50"/>
      <c r="LIM437" s="50"/>
      <c r="LIN437" s="50"/>
      <c r="LIO437" s="50"/>
      <c r="LIP437" s="50"/>
      <c r="LIQ437" s="50"/>
      <c r="LIR437" s="50"/>
      <c r="LIS437" s="50"/>
      <c r="LIT437" s="50"/>
      <c r="LIU437" s="50"/>
      <c r="LIV437" s="50"/>
      <c r="LIW437" s="50"/>
      <c r="LIX437" s="50"/>
      <c r="LIY437" s="50"/>
      <c r="LIZ437" s="50"/>
      <c r="LJA437" s="50"/>
      <c r="LJB437" s="50"/>
      <c r="LJC437" s="50"/>
      <c r="LJD437" s="50"/>
      <c r="LJE437" s="50"/>
      <c r="LJF437" s="50"/>
      <c r="LJG437" s="50"/>
      <c r="LJH437" s="50"/>
      <c r="LJI437" s="50"/>
      <c r="LJJ437" s="50"/>
      <c r="LJK437" s="50"/>
      <c r="LJL437" s="50"/>
      <c r="LJM437" s="50"/>
      <c r="LJN437" s="50"/>
      <c r="LJO437" s="50"/>
      <c r="LJP437" s="50"/>
      <c r="LJQ437" s="50"/>
      <c r="LJR437" s="50"/>
      <c r="LJS437" s="50"/>
      <c r="LJT437" s="50"/>
      <c r="LJU437" s="50"/>
      <c r="LJV437" s="50"/>
      <c r="LJW437" s="50"/>
      <c r="LJX437" s="50"/>
      <c r="LJY437" s="50"/>
      <c r="LJZ437" s="50"/>
      <c r="LKA437" s="50"/>
      <c r="LKB437" s="50"/>
      <c r="LKC437" s="50"/>
      <c r="LKD437" s="50"/>
      <c r="LKE437" s="50"/>
      <c r="LKF437" s="50"/>
      <c r="LKG437" s="50"/>
      <c r="LKH437" s="50"/>
      <c r="LKI437" s="50"/>
      <c r="LKJ437" s="50"/>
      <c r="LKK437" s="50"/>
      <c r="LKL437" s="50"/>
      <c r="LKM437" s="50"/>
      <c r="LKN437" s="50"/>
      <c r="LKO437" s="50"/>
      <c r="LKP437" s="50"/>
      <c r="LKQ437" s="50"/>
      <c r="LKR437" s="50"/>
      <c r="LKS437" s="50"/>
      <c r="LKT437" s="50"/>
      <c r="LKU437" s="50"/>
      <c r="LKV437" s="50"/>
      <c r="LKW437" s="50"/>
      <c r="LKX437" s="50"/>
      <c r="LKY437" s="50"/>
      <c r="LKZ437" s="50"/>
      <c r="LLA437" s="50"/>
      <c r="LLB437" s="50"/>
      <c r="LLC437" s="50"/>
      <c r="LLD437" s="50"/>
      <c r="LLE437" s="50"/>
      <c r="LLF437" s="50"/>
      <c r="LLG437" s="50"/>
      <c r="LLH437" s="50"/>
      <c r="LLI437" s="50"/>
      <c r="LLJ437" s="50"/>
      <c r="LLK437" s="50"/>
      <c r="LLL437" s="50"/>
      <c r="LLM437" s="50"/>
      <c r="LLN437" s="50"/>
      <c r="LLO437" s="50"/>
      <c r="LLP437" s="50"/>
      <c r="LLQ437" s="50"/>
      <c r="LLR437" s="50"/>
      <c r="LLS437" s="50"/>
      <c r="LLT437" s="50"/>
      <c r="LLU437" s="50"/>
      <c r="LLV437" s="50"/>
      <c r="LLW437" s="50"/>
      <c r="LLX437" s="50"/>
      <c r="LLZ437" s="50"/>
      <c r="LMB437" s="50"/>
      <c r="LMC437" s="50"/>
      <c r="LMD437" s="50"/>
      <c r="LME437" s="50"/>
      <c r="LMF437" s="50"/>
      <c r="LMG437" s="50"/>
      <c r="LMH437" s="50"/>
      <c r="LMI437" s="50"/>
      <c r="LMN437" s="50"/>
      <c r="LMO437" s="50"/>
      <c r="LMP437" s="50"/>
      <c r="LMQ437" s="50"/>
      <c r="LMR437" s="50"/>
      <c r="LMS437" s="50"/>
      <c r="LMT437" s="50"/>
      <c r="LMU437" s="50"/>
      <c r="LMV437" s="50"/>
      <c r="LMW437" s="50"/>
      <c r="LMX437" s="50"/>
      <c r="LMY437" s="50"/>
      <c r="LMZ437" s="50"/>
      <c r="LNA437" s="50"/>
      <c r="LNB437" s="50"/>
      <c r="LNC437" s="50"/>
      <c r="LND437" s="50"/>
      <c r="LNE437" s="50"/>
      <c r="LNF437" s="50"/>
      <c r="LNG437" s="50"/>
      <c r="LNH437" s="50"/>
      <c r="LNI437" s="50"/>
      <c r="LNJ437" s="50"/>
      <c r="LNK437" s="50"/>
      <c r="LNL437" s="50"/>
      <c r="LNM437" s="50"/>
      <c r="LNN437" s="50"/>
      <c r="LNO437" s="50"/>
      <c r="LNP437" s="50"/>
      <c r="LNQ437" s="50"/>
      <c r="LNR437" s="50"/>
      <c r="LNS437" s="50"/>
      <c r="LNT437" s="50"/>
      <c r="LNU437" s="50"/>
      <c r="LNV437" s="50"/>
      <c r="LNW437" s="50"/>
      <c r="LNX437" s="50"/>
      <c r="LNY437" s="50"/>
      <c r="LNZ437" s="50"/>
      <c r="LOA437" s="50"/>
      <c r="LOB437" s="50"/>
      <c r="LOC437" s="50"/>
      <c r="LOD437" s="50"/>
      <c r="LOE437" s="50"/>
      <c r="LOF437" s="50"/>
      <c r="LOG437" s="50"/>
      <c r="LOH437" s="50"/>
      <c r="LOI437" s="50"/>
      <c r="LOJ437" s="50"/>
      <c r="LOK437" s="50"/>
      <c r="LOL437" s="50"/>
      <c r="LOM437" s="50"/>
      <c r="LON437" s="50"/>
      <c r="LOO437" s="50"/>
      <c r="LOP437" s="50"/>
      <c r="LOQ437" s="50"/>
      <c r="LOR437" s="50"/>
      <c r="LOS437" s="50"/>
      <c r="LOT437" s="50"/>
      <c r="LOU437" s="50"/>
      <c r="LOV437" s="50"/>
      <c r="LOW437" s="50"/>
      <c r="LOX437" s="50"/>
      <c r="LOY437" s="50"/>
      <c r="LOZ437" s="50"/>
      <c r="LPA437" s="50"/>
      <c r="LPB437" s="50"/>
      <c r="LPC437" s="50"/>
      <c r="LPD437" s="50"/>
      <c r="LPE437" s="50"/>
      <c r="LPF437" s="50"/>
      <c r="LPG437" s="50"/>
      <c r="LPH437" s="50"/>
      <c r="LPI437" s="50"/>
      <c r="LPJ437" s="50"/>
      <c r="LPK437" s="50"/>
      <c r="LPL437" s="50"/>
      <c r="LPM437" s="50"/>
      <c r="LPN437" s="50"/>
      <c r="LPO437" s="50"/>
      <c r="LPP437" s="50"/>
      <c r="LPQ437" s="50"/>
      <c r="LPR437" s="50"/>
      <c r="LPS437" s="50"/>
      <c r="LPT437" s="50"/>
      <c r="LPU437" s="50"/>
      <c r="LPV437" s="50"/>
      <c r="LPW437" s="50"/>
      <c r="LPX437" s="50"/>
      <c r="LPY437" s="50"/>
      <c r="LPZ437" s="50"/>
      <c r="LQA437" s="50"/>
      <c r="LQB437" s="50"/>
      <c r="LQC437" s="50"/>
      <c r="LQD437" s="50"/>
      <c r="LQE437" s="50"/>
      <c r="LQF437" s="50"/>
      <c r="LQG437" s="50"/>
      <c r="LQH437" s="50"/>
      <c r="LQI437" s="50"/>
      <c r="LQJ437" s="50"/>
      <c r="LQK437" s="50"/>
      <c r="LQL437" s="50"/>
      <c r="LQM437" s="50"/>
      <c r="LQN437" s="50"/>
      <c r="LQO437" s="50"/>
      <c r="LQP437" s="50"/>
      <c r="LQQ437" s="50"/>
      <c r="LQR437" s="50"/>
      <c r="LQS437" s="50"/>
      <c r="LQT437" s="50"/>
      <c r="LQU437" s="50"/>
      <c r="LQV437" s="50"/>
      <c r="LQW437" s="50"/>
      <c r="LQX437" s="50"/>
      <c r="LQY437" s="50"/>
      <c r="LQZ437" s="50"/>
      <c r="LRA437" s="50"/>
      <c r="LRB437" s="50"/>
      <c r="LRC437" s="50"/>
      <c r="LRD437" s="50"/>
      <c r="LRE437" s="50"/>
      <c r="LRF437" s="50"/>
      <c r="LRG437" s="50"/>
      <c r="LRH437" s="50"/>
      <c r="LRI437" s="50"/>
      <c r="LRJ437" s="50"/>
      <c r="LRK437" s="50"/>
      <c r="LRL437" s="50"/>
      <c r="LRM437" s="50"/>
      <c r="LRN437" s="50"/>
      <c r="LRO437" s="50"/>
      <c r="LRP437" s="50"/>
      <c r="LRQ437" s="50"/>
      <c r="LRR437" s="50"/>
      <c r="LRS437" s="50"/>
      <c r="LRT437" s="50"/>
      <c r="LRU437" s="50"/>
      <c r="LRV437" s="50"/>
      <c r="LRW437" s="50"/>
      <c r="LRX437" s="50"/>
      <c r="LRY437" s="50"/>
      <c r="LRZ437" s="50"/>
      <c r="LSA437" s="50"/>
      <c r="LSB437" s="50"/>
      <c r="LSC437" s="50"/>
      <c r="LSD437" s="50"/>
      <c r="LSE437" s="50"/>
      <c r="LSF437" s="50"/>
      <c r="LSG437" s="50"/>
      <c r="LSH437" s="50"/>
      <c r="LSI437" s="50"/>
      <c r="LSJ437" s="50"/>
      <c r="LSK437" s="50"/>
      <c r="LSL437" s="50"/>
      <c r="LSM437" s="50"/>
      <c r="LSN437" s="50"/>
      <c r="LSO437" s="50"/>
      <c r="LSP437" s="50"/>
      <c r="LSQ437" s="50"/>
      <c r="LSR437" s="50"/>
      <c r="LSS437" s="50"/>
      <c r="LST437" s="50"/>
      <c r="LSU437" s="50"/>
      <c r="LSV437" s="50"/>
      <c r="LSW437" s="50"/>
      <c r="LSX437" s="50"/>
      <c r="LSY437" s="50"/>
      <c r="LSZ437" s="50"/>
      <c r="LTA437" s="50"/>
      <c r="LTB437" s="50"/>
      <c r="LTC437" s="50"/>
      <c r="LTD437" s="50"/>
      <c r="LTE437" s="50"/>
      <c r="LTF437" s="50"/>
      <c r="LTG437" s="50"/>
      <c r="LTH437" s="50"/>
      <c r="LTI437" s="50"/>
      <c r="LTJ437" s="50"/>
      <c r="LTK437" s="50"/>
      <c r="LTL437" s="50"/>
      <c r="LTM437" s="50"/>
      <c r="LTN437" s="50"/>
      <c r="LTO437" s="50"/>
      <c r="LTP437" s="50"/>
      <c r="LTQ437" s="50"/>
      <c r="LTR437" s="50"/>
      <c r="LTS437" s="50"/>
      <c r="LTT437" s="50"/>
      <c r="LTU437" s="50"/>
      <c r="LTV437" s="50"/>
      <c r="LTW437" s="50"/>
      <c r="LTX437" s="50"/>
      <c r="LTY437" s="50"/>
      <c r="LTZ437" s="50"/>
      <c r="LUA437" s="50"/>
      <c r="LUB437" s="50"/>
      <c r="LUC437" s="50"/>
      <c r="LUD437" s="50"/>
      <c r="LUE437" s="50"/>
      <c r="LUF437" s="50"/>
      <c r="LUG437" s="50"/>
      <c r="LUH437" s="50"/>
      <c r="LUI437" s="50"/>
      <c r="LUJ437" s="50"/>
      <c r="LUK437" s="50"/>
      <c r="LUL437" s="50"/>
      <c r="LUM437" s="50"/>
      <c r="LUN437" s="50"/>
      <c r="LUO437" s="50"/>
      <c r="LUP437" s="50"/>
      <c r="LUQ437" s="50"/>
      <c r="LUR437" s="50"/>
      <c r="LUS437" s="50"/>
      <c r="LUT437" s="50"/>
      <c r="LUU437" s="50"/>
      <c r="LUV437" s="50"/>
      <c r="LUW437" s="50"/>
      <c r="LUX437" s="50"/>
      <c r="LUY437" s="50"/>
      <c r="LUZ437" s="50"/>
      <c r="LVA437" s="50"/>
      <c r="LVB437" s="50"/>
      <c r="LVC437" s="50"/>
      <c r="LVD437" s="50"/>
      <c r="LVE437" s="50"/>
      <c r="LVF437" s="50"/>
      <c r="LVG437" s="50"/>
      <c r="LVH437" s="50"/>
      <c r="LVI437" s="50"/>
      <c r="LVJ437" s="50"/>
      <c r="LVK437" s="50"/>
      <c r="LVL437" s="50"/>
      <c r="LVM437" s="50"/>
      <c r="LVN437" s="50"/>
      <c r="LVO437" s="50"/>
      <c r="LVP437" s="50"/>
      <c r="LVQ437" s="50"/>
      <c r="LVR437" s="50"/>
      <c r="LVS437" s="50"/>
      <c r="LVT437" s="50"/>
      <c r="LVV437" s="50"/>
      <c r="LVX437" s="50"/>
      <c r="LVY437" s="50"/>
      <c r="LVZ437" s="50"/>
      <c r="LWA437" s="50"/>
      <c r="LWB437" s="50"/>
      <c r="LWC437" s="50"/>
      <c r="LWD437" s="50"/>
      <c r="LWE437" s="50"/>
      <c r="LWJ437" s="50"/>
      <c r="LWK437" s="50"/>
      <c r="LWL437" s="50"/>
      <c r="LWM437" s="50"/>
      <c r="LWN437" s="50"/>
      <c r="LWO437" s="50"/>
      <c r="LWP437" s="50"/>
      <c r="LWQ437" s="50"/>
      <c r="LWR437" s="50"/>
      <c r="LWS437" s="50"/>
      <c r="LWT437" s="50"/>
      <c r="LWU437" s="50"/>
      <c r="LWV437" s="50"/>
      <c r="LWW437" s="50"/>
      <c r="LWX437" s="50"/>
      <c r="LWY437" s="50"/>
      <c r="LWZ437" s="50"/>
      <c r="LXA437" s="50"/>
      <c r="LXB437" s="50"/>
      <c r="LXC437" s="50"/>
      <c r="LXD437" s="50"/>
      <c r="LXE437" s="50"/>
      <c r="LXF437" s="50"/>
      <c r="LXG437" s="50"/>
      <c r="LXH437" s="50"/>
      <c r="LXI437" s="50"/>
      <c r="LXJ437" s="50"/>
      <c r="LXK437" s="50"/>
      <c r="LXL437" s="50"/>
      <c r="LXM437" s="50"/>
      <c r="LXN437" s="50"/>
      <c r="LXO437" s="50"/>
      <c r="LXP437" s="50"/>
      <c r="LXQ437" s="50"/>
      <c r="LXR437" s="50"/>
      <c r="LXS437" s="50"/>
      <c r="LXT437" s="50"/>
      <c r="LXU437" s="50"/>
      <c r="LXV437" s="50"/>
      <c r="LXW437" s="50"/>
      <c r="LXX437" s="50"/>
      <c r="LXY437" s="50"/>
      <c r="LXZ437" s="50"/>
      <c r="LYA437" s="50"/>
      <c r="LYB437" s="50"/>
      <c r="LYC437" s="50"/>
      <c r="LYD437" s="50"/>
      <c r="LYE437" s="50"/>
      <c r="LYF437" s="50"/>
      <c r="LYG437" s="50"/>
      <c r="LYH437" s="50"/>
      <c r="LYI437" s="50"/>
      <c r="LYJ437" s="50"/>
      <c r="LYK437" s="50"/>
      <c r="LYL437" s="50"/>
      <c r="LYM437" s="50"/>
      <c r="LYN437" s="50"/>
      <c r="LYO437" s="50"/>
      <c r="LYP437" s="50"/>
      <c r="LYQ437" s="50"/>
      <c r="LYR437" s="50"/>
      <c r="LYS437" s="50"/>
      <c r="LYT437" s="50"/>
      <c r="LYU437" s="50"/>
      <c r="LYV437" s="50"/>
      <c r="LYW437" s="50"/>
      <c r="LYX437" s="50"/>
      <c r="LYY437" s="50"/>
      <c r="LYZ437" s="50"/>
      <c r="LZA437" s="50"/>
      <c r="LZB437" s="50"/>
      <c r="LZC437" s="50"/>
      <c r="LZD437" s="50"/>
      <c r="LZE437" s="50"/>
      <c r="LZF437" s="50"/>
      <c r="LZG437" s="50"/>
      <c r="LZH437" s="50"/>
      <c r="LZI437" s="50"/>
      <c r="LZJ437" s="50"/>
      <c r="LZK437" s="50"/>
      <c r="LZL437" s="50"/>
      <c r="LZM437" s="50"/>
      <c r="LZN437" s="50"/>
      <c r="LZO437" s="50"/>
      <c r="LZP437" s="50"/>
      <c r="LZQ437" s="50"/>
      <c r="LZR437" s="50"/>
      <c r="LZS437" s="50"/>
      <c r="LZT437" s="50"/>
      <c r="LZU437" s="50"/>
      <c r="LZV437" s="50"/>
      <c r="LZW437" s="50"/>
      <c r="LZX437" s="50"/>
      <c r="LZY437" s="50"/>
      <c r="LZZ437" s="50"/>
      <c r="MAA437" s="50"/>
      <c r="MAB437" s="50"/>
      <c r="MAC437" s="50"/>
      <c r="MAD437" s="50"/>
      <c r="MAE437" s="50"/>
      <c r="MAF437" s="50"/>
      <c r="MAG437" s="50"/>
      <c r="MAH437" s="50"/>
      <c r="MAI437" s="50"/>
      <c r="MAJ437" s="50"/>
      <c r="MAK437" s="50"/>
      <c r="MAL437" s="50"/>
      <c r="MAM437" s="50"/>
      <c r="MAN437" s="50"/>
      <c r="MAO437" s="50"/>
      <c r="MAP437" s="50"/>
      <c r="MAQ437" s="50"/>
      <c r="MAR437" s="50"/>
      <c r="MAS437" s="50"/>
      <c r="MAT437" s="50"/>
      <c r="MAU437" s="50"/>
      <c r="MAV437" s="50"/>
      <c r="MAW437" s="50"/>
      <c r="MAX437" s="50"/>
      <c r="MAY437" s="50"/>
      <c r="MAZ437" s="50"/>
      <c r="MBA437" s="50"/>
      <c r="MBB437" s="50"/>
      <c r="MBC437" s="50"/>
      <c r="MBD437" s="50"/>
      <c r="MBE437" s="50"/>
      <c r="MBF437" s="50"/>
      <c r="MBG437" s="50"/>
      <c r="MBH437" s="50"/>
      <c r="MBI437" s="50"/>
      <c r="MBJ437" s="50"/>
      <c r="MBK437" s="50"/>
      <c r="MBL437" s="50"/>
      <c r="MBM437" s="50"/>
      <c r="MBN437" s="50"/>
      <c r="MBO437" s="50"/>
      <c r="MBP437" s="50"/>
      <c r="MBQ437" s="50"/>
      <c r="MBR437" s="50"/>
      <c r="MBS437" s="50"/>
      <c r="MBT437" s="50"/>
      <c r="MBU437" s="50"/>
      <c r="MBV437" s="50"/>
      <c r="MBW437" s="50"/>
      <c r="MBX437" s="50"/>
      <c r="MBY437" s="50"/>
      <c r="MBZ437" s="50"/>
      <c r="MCA437" s="50"/>
      <c r="MCB437" s="50"/>
      <c r="MCC437" s="50"/>
      <c r="MCD437" s="50"/>
      <c r="MCE437" s="50"/>
      <c r="MCF437" s="50"/>
      <c r="MCG437" s="50"/>
      <c r="MCH437" s="50"/>
      <c r="MCI437" s="50"/>
      <c r="MCJ437" s="50"/>
      <c r="MCK437" s="50"/>
      <c r="MCL437" s="50"/>
      <c r="MCM437" s="50"/>
      <c r="MCN437" s="50"/>
      <c r="MCO437" s="50"/>
      <c r="MCP437" s="50"/>
      <c r="MCQ437" s="50"/>
      <c r="MCR437" s="50"/>
      <c r="MCS437" s="50"/>
      <c r="MCT437" s="50"/>
      <c r="MCU437" s="50"/>
      <c r="MCV437" s="50"/>
      <c r="MCW437" s="50"/>
      <c r="MCX437" s="50"/>
      <c r="MCY437" s="50"/>
      <c r="MCZ437" s="50"/>
      <c r="MDA437" s="50"/>
      <c r="MDB437" s="50"/>
      <c r="MDC437" s="50"/>
      <c r="MDD437" s="50"/>
      <c r="MDE437" s="50"/>
      <c r="MDF437" s="50"/>
      <c r="MDG437" s="50"/>
      <c r="MDH437" s="50"/>
      <c r="MDI437" s="50"/>
      <c r="MDJ437" s="50"/>
      <c r="MDK437" s="50"/>
      <c r="MDL437" s="50"/>
      <c r="MDM437" s="50"/>
      <c r="MDN437" s="50"/>
      <c r="MDO437" s="50"/>
      <c r="MDP437" s="50"/>
      <c r="MDQ437" s="50"/>
      <c r="MDR437" s="50"/>
      <c r="MDS437" s="50"/>
      <c r="MDT437" s="50"/>
      <c r="MDU437" s="50"/>
      <c r="MDV437" s="50"/>
      <c r="MDW437" s="50"/>
      <c r="MDX437" s="50"/>
      <c r="MDY437" s="50"/>
      <c r="MDZ437" s="50"/>
      <c r="MEA437" s="50"/>
      <c r="MEB437" s="50"/>
      <c r="MEC437" s="50"/>
      <c r="MED437" s="50"/>
      <c r="MEE437" s="50"/>
      <c r="MEF437" s="50"/>
      <c r="MEG437" s="50"/>
      <c r="MEH437" s="50"/>
      <c r="MEI437" s="50"/>
      <c r="MEJ437" s="50"/>
      <c r="MEK437" s="50"/>
      <c r="MEL437" s="50"/>
      <c r="MEM437" s="50"/>
      <c r="MEN437" s="50"/>
      <c r="MEO437" s="50"/>
      <c r="MEP437" s="50"/>
      <c r="MEQ437" s="50"/>
      <c r="MER437" s="50"/>
      <c r="MES437" s="50"/>
      <c r="MET437" s="50"/>
      <c r="MEU437" s="50"/>
      <c r="MEV437" s="50"/>
      <c r="MEW437" s="50"/>
      <c r="MEX437" s="50"/>
      <c r="MEY437" s="50"/>
      <c r="MEZ437" s="50"/>
      <c r="MFA437" s="50"/>
      <c r="MFB437" s="50"/>
      <c r="MFC437" s="50"/>
      <c r="MFD437" s="50"/>
      <c r="MFE437" s="50"/>
      <c r="MFF437" s="50"/>
      <c r="MFG437" s="50"/>
      <c r="MFH437" s="50"/>
      <c r="MFI437" s="50"/>
      <c r="MFJ437" s="50"/>
      <c r="MFK437" s="50"/>
      <c r="MFL437" s="50"/>
      <c r="MFM437" s="50"/>
      <c r="MFN437" s="50"/>
      <c r="MFO437" s="50"/>
      <c r="MFP437" s="50"/>
      <c r="MFR437" s="50"/>
      <c r="MFT437" s="50"/>
      <c r="MFU437" s="50"/>
      <c r="MFV437" s="50"/>
      <c r="MFW437" s="50"/>
      <c r="MFX437" s="50"/>
      <c r="MFY437" s="50"/>
      <c r="MFZ437" s="50"/>
      <c r="MGA437" s="50"/>
      <c r="MGF437" s="50"/>
      <c r="MGG437" s="50"/>
      <c r="MGH437" s="50"/>
      <c r="MGI437" s="50"/>
      <c r="MGJ437" s="50"/>
      <c r="MGK437" s="50"/>
      <c r="MGL437" s="50"/>
      <c r="MGM437" s="50"/>
      <c r="MGN437" s="50"/>
      <c r="MGO437" s="50"/>
      <c r="MGP437" s="50"/>
      <c r="MGQ437" s="50"/>
      <c r="MGR437" s="50"/>
      <c r="MGS437" s="50"/>
      <c r="MGT437" s="50"/>
      <c r="MGU437" s="50"/>
      <c r="MGV437" s="50"/>
      <c r="MGW437" s="50"/>
      <c r="MGX437" s="50"/>
      <c r="MGY437" s="50"/>
      <c r="MGZ437" s="50"/>
      <c r="MHA437" s="50"/>
      <c r="MHB437" s="50"/>
      <c r="MHC437" s="50"/>
      <c r="MHD437" s="50"/>
      <c r="MHE437" s="50"/>
      <c r="MHF437" s="50"/>
      <c r="MHG437" s="50"/>
      <c r="MHH437" s="50"/>
      <c r="MHI437" s="50"/>
      <c r="MHJ437" s="50"/>
      <c r="MHK437" s="50"/>
      <c r="MHL437" s="50"/>
      <c r="MHM437" s="50"/>
      <c r="MHN437" s="50"/>
      <c r="MHO437" s="50"/>
      <c r="MHP437" s="50"/>
      <c r="MHQ437" s="50"/>
      <c r="MHR437" s="50"/>
      <c r="MHS437" s="50"/>
      <c r="MHT437" s="50"/>
      <c r="MHU437" s="50"/>
      <c r="MHV437" s="50"/>
      <c r="MHW437" s="50"/>
      <c r="MHX437" s="50"/>
      <c r="MHY437" s="50"/>
      <c r="MHZ437" s="50"/>
      <c r="MIA437" s="50"/>
      <c r="MIB437" s="50"/>
      <c r="MIC437" s="50"/>
      <c r="MID437" s="50"/>
      <c r="MIE437" s="50"/>
      <c r="MIF437" s="50"/>
      <c r="MIG437" s="50"/>
      <c r="MIH437" s="50"/>
      <c r="MII437" s="50"/>
      <c r="MIJ437" s="50"/>
      <c r="MIK437" s="50"/>
      <c r="MIL437" s="50"/>
      <c r="MIM437" s="50"/>
      <c r="MIN437" s="50"/>
      <c r="MIO437" s="50"/>
      <c r="MIP437" s="50"/>
      <c r="MIQ437" s="50"/>
      <c r="MIR437" s="50"/>
      <c r="MIS437" s="50"/>
      <c r="MIT437" s="50"/>
      <c r="MIU437" s="50"/>
      <c r="MIV437" s="50"/>
      <c r="MIW437" s="50"/>
      <c r="MIX437" s="50"/>
      <c r="MIY437" s="50"/>
      <c r="MIZ437" s="50"/>
      <c r="MJA437" s="50"/>
      <c r="MJB437" s="50"/>
      <c r="MJC437" s="50"/>
      <c r="MJD437" s="50"/>
      <c r="MJE437" s="50"/>
      <c r="MJF437" s="50"/>
      <c r="MJG437" s="50"/>
      <c r="MJH437" s="50"/>
      <c r="MJI437" s="50"/>
      <c r="MJJ437" s="50"/>
      <c r="MJK437" s="50"/>
      <c r="MJL437" s="50"/>
      <c r="MJM437" s="50"/>
      <c r="MJN437" s="50"/>
      <c r="MJO437" s="50"/>
      <c r="MJP437" s="50"/>
      <c r="MJQ437" s="50"/>
      <c r="MJR437" s="50"/>
      <c r="MJS437" s="50"/>
      <c r="MJT437" s="50"/>
      <c r="MJU437" s="50"/>
      <c r="MJV437" s="50"/>
      <c r="MJW437" s="50"/>
      <c r="MJX437" s="50"/>
      <c r="MJY437" s="50"/>
      <c r="MJZ437" s="50"/>
      <c r="MKA437" s="50"/>
      <c r="MKB437" s="50"/>
      <c r="MKC437" s="50"/>
      <c r="MKD437" s="50"/>
      <c r="MKE437" s="50"/>
      <c r="MKF437" s="50"/>
      <c r="MKG437" s="50"/>
      <c r="MKH437" s="50"/>
      <c r="MKI437" s="50"/>
      <c r="MKJ437" s="50"/>
      <c r="MKK437" s="50"/>
      <c r="MKL437" s="50"/>
      <c r="MKM437" s="50"/>
      <c r="MKN437" s="50"/>
      <c r="MKO437" s="50"/>
      <c r="MKP437" s="50"/>
      <c r="MKQ437" s="50"/>
      <c r="MKR437" s="50"/>
      <c r="MKS437" s="50"/>
      <c r="MKT437" s="50"/>
      <c r="MKU437" s="50"/>
      <c r="MKV437" s="50"/>
      <c r="MKW437" s="50"/>
      <c r="MKX437" s="50"/>
      <c r="MKY437" s="50"/>
      <c r="MKZ437" s="50"/>
      <c r="MLA437" s="50"/>
      <c r="MLB437" s="50"/>
      <c r="MLC437" s="50"/>
      <c r="MLD437" s="50"/>
      <c r="MLE437" s="50"/>
      <c r="MLF437" s="50"/>
      <c r="MLG437" s="50"/>
      <c r="MLH437" s="50"/>
      <c r="MLI437" s="50"/>
      <c r="MLJ437" s="50"/>
      <c r="MLK437" s="50"/>
      <c r="MLL437" s="50"/>
      <c r="MLM437" s="50"/>
      <c r="MLN437" s="50"/>
      <c r="MLO437" s="50"/>
      <c r="MLP437" s="50"/>
      <c r="MLQ437" s="50"/>
      <c r="MLR437" s="50"/>
      <c r="MLS437" s="50"/>
      <c r="MLT437" s="50"/>
      <c r="MLU437" s="50"/>
      <c r="MLV437" s="50"/>
      <c r="MLW437" s="50"/>
      <c r="MLX437" s="50"/>
      <c r="MLY437" s="50"/>
      <c r="MLZ437" s="50"/>
      <c r="MMA437" s="50"/>
      <c r="MMB437" s="50"/>
      <c r="MMC437" s="50"/>
      <c r="MMD437" s="50"/>
      <c r="MME437" s="50"/>
      <c r="MMF437" s="50"/>
      <c r="MMG437" s="50"/>
      <c r="MMH437" s="50"/>
      <c r="MMI437" s="50"/>
      <c r="MMJ437" s="50"/>
      <c r="MMK437" s="50"/>
      <c r="MML437" s="50"/>
      <c r="MMM437" s="50"/>
      <c r="MMN437" s="50"/>
      <c r="MMO437" s="50"/>
      <c r="MMP437" s="50"/>
      <c r="MMQ437" s="50"/>
      <c r="MMR437" s="50"/>
      <c r="MMS437" s="50"/>
      <c r="MMT437" s="50"/>
      <c r="MMU437" s="50"/>
      <c r="MMV437" s="50"/>
      <c r="MMW437" s="50"/>
      <c r="MMX437" s="50"/>
      <c r="MMY437" s="50"/>
      <c r="MMZ437" s="50"/>
      <c r="MNA437" s="50"/>
      <c r="MNB437" s="50"/>
      <c r="MNC437" s="50"/>
      <c r="MND437" s="50"/>
      <c r="MNE437" s="50"/>
      <c r="MNF437" s="50"/>
      <c r="MNG437" s="50"/>
      <c r="MNH437" s="50"/>
      <c r="MNI437" s="50"/>
      <c r="MNJ437" s="50"/>
      <c r="MNK437" s="50"/>
      <c r="MNL437" s="50"/>
      <c r="MNM437" s="50"/>
      <c r="MNN437" s="50"/>
      <c r="MNO437" s="50"/>
      <c r="MNP437" s="50"/>
      <c r="MNQ437" s="50"/>
      <c r="MNR437" s="50"/>
      <c r="MNS437" s="50"/>
      <c r="MNT437" s="50"/>
      <c r="MNU437" s="50"/>
      <c r="MNV437" s="50"/>
      <c r="MNW437" s="50"/>
      <c r="MNX437" s="50"/>
      <c r="MNY437" s="50"/>
      <c r="MNZ437" s="50"/>
      <c r="MOA437" s="50"/>
      <c r="MOB437" s="50"/>
      <c r="MOC437" s="50"/>
      <c r="MOD437" s="50"/>
      <c r="MOE437" s="50"/>
      <c r="MOF437" s="50"/>
      <c r="MOG437" s="50"/>
      <c r="MOH437" s="50"/>
      <c r="MOI437" s="50"/>
      <c r="MOJ437" s="50"/>
      <c r="MOK437" s="50"/>
      <c r="MOL437" s="50"/>
      <c r="MOM437" s="50"/>
      <c r="MON437" s="50"/>
      <c r="MOO437" s="50"/>
      <c r="MOP437" s="50"/>
      <c r="MOQ437" s="50"/>
      <c r="MOR437" s="50"/>
      <c r="MOS437" s="50"/>
      <c r="MOT437" s="50"/>
      <c r="MOU437" s="50"/>
      <c r="MOV437" s="50"/>
      <c r="MOW437" s="50"/>
      <c r="MOX437" s="50"/>
      <c r="MOY437" s="50"/>
      <c r="MOZ437" s="50"/>
      <c r="MPA437" s="50"/>
      <c r="MPB437" s="50"/>
      <c r="MPC437" s="50"/>
      <c r="MPD437" s="50"/>
      <c r="MPE437" s="50"/>
      <c r="MPF437" s="50"/>
      <c r="MPG437" s="50"/>
      <c r="MPH437" s="50"/>
      <c r="MPI437" s="50"/>
      <c r="MPJ437" s="50"/>
      <c r="MPK437" s="50"/>
      <c r="MPL437" s="50"/>
      <c r="MPN437" s="50"/>
      <c r="MPP437" s="50"/>
      <c r="MPQ437" s="50"/>
      <c r="MPR437" s="50"/>
      <c r="MPS437" s="50"/>
      <c r="MPT437" s="50"/>
      <c r="MPU437" s="50"/>
      <c r="MPV437" s="50"/>
      <c r="MPW437" s="50"/>
      <c r="MQB437" s="50"/>
      <c r="MQC437" s="50"/>
      <c r="MQD437" s="50"/>
      <c r="MQE437" s="50"/>
      <c r="MQF437" s="50"/>
      <c r="MQG437" s="50"/>
      <c r="MQH437" s="50"/>
      <c r="MQI437" s="50"/>
      <c r="MQJ437" s="50"/>
      <c r="MQK437" s="50"/>
      <c r="MQL437" s="50"/>
      <c r="MQM437" s="50"/>
      <c r="MQN437" s="50"/>
      <c r="MQO437" s="50"/>
      <c r="MQP437" s="50"/>
      <c r="MQQ437" s="50"/>
      <c r="MQR437" s="50"/>
      <c r="MQS437" s="50"/>
      <c r="MQT437" s="50"/>
      <c r="MQU437" s="50"/>
      <c r="MQV437" s="50"/>
      <c r="MQW437" s="50"/>
      <c r="MQX437" s="50"/>
      <c r="MQY437" s="50"/>
      <c r="MQZ437" s="50"/>
      <c r="MRA437" s="50"/>
      <c r="MRB437" s="50"/>
      <c r="MRC437" s="50"/>
      <c r="MRD437" s="50"/>
      <c r="MRE437" s="50"/>
      <c r="MRF437" s="50"/>
      <c r="MRG437" s="50"/>
      <c r="MRH437" s="50"/>
      <c r="MRI437" s="50"/>
      <c r="MRJ437" s="50"/>
      <c r="MRK437" s="50"/>
      <c r="MRL437" s="50"/>
      <c r="MRM437" s="50"/>
      <c r="MRN437" s="50"/>
      <c r="MRO437" s="50"/>
      <c r="MRP437" s="50"/>
      <c r="MRQ437" s="50"/>
      <c r="MRR437" s="50"/>
      <c r="MRS437" s="50"/>
      <c r="MRT437" s="50"/>
      <c r="MRU437" s="50"/>
      <c r="MRV437" s="50"/>
      <c r="MRW437" s="50"/>
      <c r="MRX437" s="50"/>
      <c r="MRY437" s="50"/>
      <c r="MRZ437" s="50"/>
      <c r="MSA437" s="50"/>
      <c r="MSB437" s="50"/>
      <c r="MSC437" s="50"/>
      <c r="MSD437" s="50"/>
      <c r="MSE437" s="50"/>
      <c r="MSF437" s="50"/>
      <c r="MSG437" s="50"/>
      <c r="MSH437" s="50"/>
      <c r="MSI437" s="50"/>
      <c r="MSJ437" s="50"/>
      <c r="MSK437" s="50"/>
      <c r="MSL437" s="50"/>
      <c r="MSM437" s="50"/>
      <c r="MSN437" s="50"/>
      <c r="MSO437" s="50"/>
      <c r="MSP437" s="50"/>
      <c r="MSQ437" s="50"/>
      <c r="MSR437" s="50"/>
      <c r="MSS437" s="50"/>
      <c r="MST437" s="50"/>
      <c r="MSU437" s="50"/>
      <c r="MSV437" s="50"/>
      <c r="MSW437" s="50"/>
      <c r="MSX437" s="50"/>
      <c r="MSY437" s="50"/>
      <c r="MSZ437" s="50"/>
      <c r="MTA437" s="50"/>
      <c r="MTB437" s="50"/>
      <c r="MTC437" s="50"/>
      <c r="MTD437" s="50"/>
      <c r="MTE437" s="50"/>
      <c r="MTF437" s="50"/>
      <c r="MTG437" s="50"/>
      <c r="MTH437" s="50"/>
      <c r="MTI437" s="50"/>
      <c r="MTJ437" s="50"/>
      <c r="MTK437" s="50"/>
      <c r="MTL437" s="50"/>
      <c r="MTM437" s="50"/>
      <c r="MTN437" s="50"/>
      <c r="MTO437" s="50"/>
      <c r="MTP437" s="50"/>
      <c r="MTQ437" s="50"/>
      <c r="MTR437" s="50"/>
      <c r="MTS437" s="50"/>
      <c r="MTT437" s="50"/>
      <c r="MTU437" s="50"/>
      <c r="MTV437" s="50"/>
      <c r="MTW437" s="50"/>
      <c r="MTX437" s="50"/>
      <c r="MTY437" s="50"/>
      <c r="MTZ437" s="50"/>
      <c r="MUA437" s="50"/>
      <c r="MUB437" s="50"/>
      <c r="MUC437" s="50"/>
      <c r="MUD437" s="50"/>
      <c r="MUE437" s="50"/>
      <c r="MUF437" s="50"/>
      <c r="MUG437" s="50"/>
      <c r="MUH437" s="50"/>
      <c r="MUI437" s="50"/>
      <c r="MUJ437" s="50"/>
      <c r="MUK437" s="50"/>
      <c r="MUL437" s="50"/>
      <c r="MUM437" s="50"/>
      <c r="MUN437" s="50"/>
      <c r="MUO437" s="50"/>
      <c r="MUP437" s="50"/>
      <c r="MUQ437" s="50"/>
      <c r="MUR437" s="50"/>
      <c r="MUS437" s="50"/>
      <c r="MUT437" s="50"/>
      <c r="MUU437" s="50"/>
      <c r="MUV437" s="50"/>
      <c r="MUW437" s="50"/>
      <c r="MUX437" s="50"/>
      <c r="MUY437" s="50"/>
      <c r="MUZ437" s="50"/>
      <c r="MVA437" s="50"/>
      <c r="MVB437" s="50"/>
      <c r="MVC437" s="50"/>
      <c r="MVD437" s="50"/>
      <c r="MVE437" s="50"/>
      <c r="MVF437" s="50"/>
      <c r="MVG437" s="50"/>
      <c r="MVH437" s="50"/>
      <c r="MVI437" s="50"/>
      <c r="MVJ437" s="50"/>
      <c r="MVK437" s="50"/>
      <c r="MVL437" s="50"/>
      <c r="MVM437" s="50"/>
      <c r="MVN437" s="50"/>
      <c r="MVO437" s="50"/>
      <c r="MVP437" s="50"/>
      <c r="MVQ437" s="50"/>
      <c r="MVR437" s="50"/>
      <c r="MVS437" s="50"/>
      <c r="MVT437" s="50"/>
      <c r="MVU437" s="50"/>
      <c r="MVV437" s="50"/>
      <c r="MVW437" s="50"/>
      <c r="MVX437" s="50"/>
      <c r="MVY437" s="50"/>
      <c r="MVZ437" s="50"/>
      <c r="MWA437" s="50"/>
      <c r="MWB437" s="50"/>
      <c r="MWC437" s="50"/>
      <c r="MWD437" s="50"/>
      <c r="MWE437" s="50"/>
      <c r="MWF437" s="50"/>
      <c r="MWG437" s="50"/>
      <c r="MWH437" s="50"/>
      <c r="MWI437" s="50"/>
      <c r="MWJ437" s="50"/>
      <c r="MWK437" s="50"/>
      <c r="MWL437" s="50"/>
      <c r="MWM437" s="50"/>
      <c r="MWN437" s="50"/>
      <c r="MWO437" s="50"/>
      <c r="MWP437" s="50"/>
      <c r="MWQ437" s="50"/>
      <c r="MWR437" s="50"/>
      <c r="MWS437" s="50"/>
      <c r="MWT437" s="50"/>
      <c r="MWU437" s="50"/>
      <c r="MWV437" s="50"/>
      <c r="MWW437" s="50"/>
      <c r="MWX437" s="50"/>
      <c r="MWY437" s="50"/>
      <c r="MWZ437" s="50"/>
      <c r="MXA437" s="50"/>
      <c r="MXB437" s="50"/>
      <c r="MXC437" s="50"/>
      <c r="MXD437" s="50"/>
      <c r="MXE437" s="50"/>
      <c r="MXF437" s="50"/>
      <c r="MXG437" s="50"/>
      <c r="MXH437" s="50"/>
      <c r="MXI437" s="50"/>
      <c r="MXJ437" s="50"/>
      <c r="MXK437" s="50"/>
      <c r="MXL437" s="50"/>
      <c r="MXM437" s="50"/>
      <c r="MXN437" s="50"/>
      <c r="MXO437" s="50"/>
      <c r="MXP437" s="50"/>
      <c r="MXQ437" s="50"/>
      <c r="MXR437" s="50"/>
      <c r="MXS437" s="50"/>
      <c r="MXT437" s="50"/>
      <c r="MXU437" s="50"/>
      <c r="MXV437" s="50"/>
      <c r="MXW437" s="50"/>
      <c r="MXX437" s="50"/>
      <c r="MXY437" s="50"/>
      <c r="MXZ437" s="50"/>
      <c r="MYA437" s="50"/>
      <c r="MYB437" s="50"/>
      <c r="MYC437" s="50"/>
      <c r="MYD437" s="50"/>
      <c r="MYE437" s="50"/>
      <c r="MYF437" s="50"/>
      <c r="MYG437" s="50"/>
      <c r="MYH437" s="50"/>
      <c r="MYI437" s="50"/>
      <c r="MYJ437" s="50"/>
      <c r="MYK437" s="50"/>
      <c r="MYL437" s="50"/>
      <c r="MYM437" s="50"/>
      <c r="MYN437" s="50"/>
      <c r="MYO437" s="50"/>
      <c r="MYP437" s="50"/>
      <c r="MYQ437" s="50"/>
      <c r="MYR437" s="50"/>
      <c r="MYS437" s="50"/>
      <c r="MYT437" s="50"/>
      <c r="MYU437" s="50"/>
      <c r="MYV437" s="50"/>
      <c r="MYW437" s="50"/>
      <c r="MYX437" s="50"/>
      <c r="MYY437" s="50"/>
      <c r="MYZ437" s="50"/>
      <c r="MZA437" s="50"/>
      <c r="MZB437" s="50"/>
      <c r="MZC437" s="50"/>
      <c r="MZD437" s="50"/>
      <c r="MZE437" s="50"/>
      <c r="MZF437" s="50"/>
      <c r="MZG437" s="50"/>
      <c r="MZH437" s="50"/>
      <c r="MZJ437" s="50"/>
      <c r="MZL437" s="50"/>
      <c r="MZM437" s="50"/>
      <c r="MZN437" s="50"/>
      <c r="MZO437" s="50"/>
      <c r="MZP437" s="50"/>
      <c r="MZQ437" s="50"/>
      <c r="MZR437" s="50"/>
      <c r="MZS437" s="50"/>
      <c r="MZX437" s="50"/>
      <c r="MZY437" s="50"/>
      <c r="MZZ437" s="50"/>
      <c r="NAA437" s="50"/>
      <c r="NAB437" s="50"/>
      <c r="NAC437" s="50"/>
      <c r="NAD437" s="50"/>
      <c r="NAE437" s="50"/>
      <c r="NAF437" s="50"/>
      <c r="NAG437" s="50"/>
      <c r="NAH437" s="50"/>
      <c r="NAI437" s="50"/>
      <c r="NAJ437" s="50"/>
      <c r="NAK437" s="50"/>
      <c r="NAL437" s="50"/>
      <c r="NAM437" s="50"/>
      <c r="NAN437" s="50"/>
      <c r="NAO437" s="50"/>
      <c r="NAP437" s="50"/>
      <c r="NAQ437" s="50"/>
      <c r="NAR437" s="50"/>
      <c r="NAS437" s="50"/>
      <c r="NAT437" s="50"/>
      <c r="NAU437" s="50"/>
      <c r="NAV437" s="50"/>
      <c r="NAW437" s="50"/>
      <c r="NAX437" s="50"/>
      <c r="NAY437" s="50"/>
      <c r="NAZ437" s="50"/>
      <c r="NBA437" s="50"/>
      <c r="NBB437" s="50"/>
      <c r="NBC437" s="50"/>
      <c r="NBD437" s="50"/>
      <c r="NBE437" s="50"/>
      <c r="NBF437" s="50"/>
      <c r="NBG437" s="50"/>
      <c r="NBH437" s="50"/>
      <c r="NBI437" s="50"/>
      <c r="NBJ437" s="50"/>
      <c r="NBK437" s="50"/>
      <c r="NBL437" s="50"/>
      <c r="NBM437" s="50"/>
      <c r="NBN437" s="50"/>
      <c r="NBO437" s="50"/>
      <c r="NBP437" s="50"/>
      <c r="NBQ437" s="50"/>
      <c r="NBR437" s="50"/>
      <c r="NBS437" s="50"/>
      <c r="NBT437" s="50"/>
      <c r="NBU437" s="50"/>
      <c r="NBV437" s="50"/>
      <c r="NBW437" s="50"/>
      <c r="NBX437" s="50"/>
      <c r="NBY437" s="50"/>
      <c r="NBZ437" s="50"/>
      <c r="NCA437" s="50"/>
      <c r="NCB437" s="50"/>
      <c r="NCC437" s="50"/>
      <c r="NCD437" s="50"/>
      <c r="NCE437" s="50"/>
      <c r="NCF437" s="50"/>
      <c r="NCG437" s="50"/>
      <c r="NCH437" s="50"/>
      <c r="NCI437" s="50"/>
      <c r="NCJ437" s="50"/>
      <c r="NCK437" s="50"/>
      <c r="NCL437" s="50"/>
      <c r="NCM437" s="50"/>
      <c r="NCN437" s="50"/>
      <c r="NCO437" s="50"/>
      <c r="NCP437" s="50"/>
      <c r="NCQ437" s="50"/>
      <c r="NCR437" s="50"/>
      <c r="NCS437" s="50"/>
      <c r="NCT437" s="50"/>
      <c r="NCU437" s="50"/>
      <c r="NCV437" s="50"/>
      <c r="NCW437" s="50"/>
      <c r="NCX437" s="50"/>
      <c r="NCY437" s="50"/>
      <c r="NCZ437" s="50"/>
      <c r="NDA437" s="50"/>
      <c r="NDB437" s="50"/>
      <c r="NDC437" s="50"/>
      <c r="NDD437" s="50"/>
      <c r="NDE437" s="50"/>
      <c r="NDF437" s="50"/>
      <c r="NDG437" s="50"/>
      <c r="NDH437" s="50"/>
      <c r="NDI437" s="50"/>
      <c r="NDJ437" s="50"/>
      <c r="NDK437" s="50"/>
      <c r="NDL437" s="50"/>
      <c r="NDM437" s="50"/>
      <c r="NDN437" s="50"/>
      <c r="NDO437" s="50"/>
      <c r="NDP437" s="50"/>
      <c r="NDQ437" s="50"/>
      <c r="NDR437" s="50"/>
      <c r="NDS437" s="50"/>
      <c r="NDT437" s="50"/>
      <c r="NDU437" s="50"/>
      <c r="NDV437" s="50"/>
      <c r="NDW437" s="50"/>
      <c r="NDX437" s="50"/>
      <c r="NDY437" s="50"/>
      <c r="NDZ437" s="50"/>
      <c r="NEA437" s="50"/>
      <c r="NEB437" s="50"/>
      <c r="NEC437" s="50"/>
      <c r="NED437" s="50"/>
      <c r="NEE437" s="50"/>
      <c r="NEF437" s="50"/>
      <c r="NEG437" s="50"/>
      <c r="NEH437" s="50"/>
      <c r="NEI437" s="50"/>
      <c r="NEJ437" s="50"/>
      <c r="NEK437" s="50"/>
      <c r="NEL437" s="50"/>
      <c r="NEM437" s="50"/>
      <c r="NEN437" s="50"/>
      <c r="NEO437" s="50"/>
      <c r="NEP437" s="50"/>
      <c r="NEQ437" s="50"/>
      <c r="NER437" s="50"/>
      <c r="NES437" s="50"/>
      <c r="NET437" s="50"/>
      <c r="NEU437" s="50"/>
      <c r="NEV437" s="50"/>
      <c r="NEW437" s="50"/>
      <c r="NEX437" s="50"/>
      <c r="NEY437" s="50"/>
      <c r="NEZ437" s="50"/>
      <c r="NFA437" s="50"/>
      <c r="NFB437" s="50"/>
      <c r="NFC437" s="50"/>
      <c r="NFD437" s="50"/>
      <c r="NFE437" s="50"/>
      <c r="NFF437" s="50"/>
      <c r="NFG437" s="50"/>
      <c r="NFH437" s="50"/>
      <c r="NFI437" s="50"/>
      <c r="NFJ437" s="50"/>
      <c r="NFK437" s="50"/>
      <c r="NFL437" s="50"/>
      <c r="NFM437" s="50"/>
      <c r="NFN437" s="50"/>
      <c r="NFO437" s="50"/>
      <c r="NFP437" s="50"/>
      <c r="NFQ437" s="50"/>
      <c r="NFR437" s="50"/>
      <c r="NFS437" s="50"/>
      <c r="NFT437" s="50"/>
      <c r="NFU437" s="50"/>
      <c r="NFV437" s="50"/>
      <c r="NFW437" s="50"/>
      <c r="NFX437" s="50"/>
      <c r="NFY437" s="50"/>
      <c r="NFZ437" s="50"/>
      <c r="NGA437" s="50"/>
      <c r="NGB437" s="50"/>
      <c r="NGC437" s="50"/>
      <c r="NGD437" s="50"/>
      <c r="NGE437" s="50"/>
      <c r="NGF437" s="50"/>
      <c r="NGG437" s="50"/>
      <c r="NGH437" s="50"/>
      <c r="NGI437" s="50"/>
      <c r="NGJ437" s="50"/>
      <c r="NGK437" s="50"/>
      <c r="NGL437" s="50"/>
      <c r="NGM437" s="50"/>
      <c r="NGN437" s="50"/>
      <c r="NGO437" s="50"/>
      <c r="NGP437" s="50"/>
      <c r="NGQ437" s="50"/>
      <c r="NGR437" s="50"/>
      <c r="NGS437" s="50"/>
      <c r="NGT437" s="50"/>
      <c r="NGU437" s="50"/>
      <c r="NGV437" s="50"/>
      <c r="NGW437" s="50"/>
      <c r="NGX437" s="50"/>
      <c r="NGY437" s="50"/>
      <c r="NGZ437" s="50"/>
      <c r="NHA437" s="50"/>
      <c r="NHB437" s="50"/>
      <c r="NHC437" s="50"/>
      <c r="NHD437" s="50"/>
      <c r="NHE437" s="50"/>
      <c r="NHF437" s="50"/>
      <c r="NHG437" s="50"/>
      <c r="NHH437" s="50"/>
      <c r="NHI437" s="50"/>
      <c r="NHJ437" s="50"/>
      <c r="NHK437" s="50"/>
      <c r="NHL437" s="50"/>
      <c r="NHM437" s="50"/>
      <c r="NHN437" s="50"/>
      <c r="NHO437" s="50"/>
      <c r="NHP437" s="50"/>
      <c r="NHQ437" s="50"/>
      <c r="NHR437" s="50"/>
      <c r="NHS437" s="50"/>
      <c r="NHT437" s="50"/>
      <c r="NHU437" s="50"/>
      <c r="NHV437" s="50"/>
      <c r="NHW437" s="50"/>
      <c r="NHX437" s="50"/>
      <c r="NHY437" s="50"/>
      <c r="NHZ437" s="50"/>
      <c r="NIA437" s="50"/>
      <c r="NIB437" s="50"/>
      <c r="NIC437" s="50"/>
      <c r="NID437" s="50"/>
      <c r="NIE437" s="50"/>
      <c r="NIF437" s="50"/>
      <c r="NIG437" s="50"/>
      <c r="NIH437" s="50"/>
      <c r="NII437" s="50"/>
      <c r="NIJ437" s="50"/>
      <c r="NIK437" s="50"/>
      <c r="NIL437" s="50"/>
      <c r="NIM437" s="50"/>
      <c r="NIN437" s="50"/>
      <c r="NIO437" s="50"/>
      <c r="NIP437" s="50"/>
      <c r="NIQ437" s="50"/>
      <c r="NIR437" s="50"/>
      <c r="NIS437" s="50"/>
      <c r="NIT437" s="50"/>
      <c r="NIU437" s="50"/>
      <c r="NIV437" s="50"/>
      <c r="NIW437" s="50"/>
      <c r="NIX437" s="50"/>
      <c r="NIY437" s="50"/>
      <c r="NIZ437" s="50"/>
      <c r="NJA437" s="50"/>
      <c r="NJB437" s="50"/>
      <c r="NJC437" s="50"/>
      <c r="NJD437" s="50"/>
      <c r="NJF437" s="50"/>
      <c r="NJH437" s="50"/>
      <c r="NJI437" s="50"/>
      <c r="NJJ437" s="50"/>
      <c r="NJK437" s="50"/>
      <c r="NJL437" s="50"/>
      <c r="NJM437" s="50"/>
      <c r="NJN437" s="50"/>
      <c r="NJO437" s="50"/>
      <c r="NJT437" s="50"/>
      <c r="NJU437" s="50"/>
      <c r="NJV437" s="50"/>
      <c r="NJW437" s="50"/>
      <c r="NJX437" s="50"/>
      <c r="NJY437" s="50"/>
      <c r="NJZ437" s="50"/>
      <c r="NKA437" s="50"/>
      <c r="NKB437" s="50"/>
      <c r="NKC437" s="50"/>
      <c r="NKD437" s="50"/>
      <c r="NKE437" s="50"/>
      <c r="NKF437" s="50"/>
      <c r="NKG437" s="50"/>
      <c r="NKH437" s="50"/>
      <c r="NKI437" s="50"/>
      <c r="NKJ437" s="50"/>
      <c r="NKK437" s="50"/>
      <c r="NKL437" s="50"/>
      <c r="NKM437" s="50"/>
      <c r="NKN437" s="50"/>
      <c r="NKO437" s="50"/>
      <c r="NKP437" s="50"/>
      <c r="NKQ437" s="50"/>
      <c r="NKR437" s="50"/>
      <c r="NKS437" s="50"/>
      <c r="NKT437" s="50"/>
      <c r="NKU437" s="50"/>
      <c r="NKV437" s="50"/>
      <c r="NKW437" s="50"/>
      <c r="NKX437" s="50"/>
      <c r="NKY437" s="50"/>
      <c r="NKZ437" s="50"/>
      <c r="NLA437" s="50"/>
      <c r="NLB437" s="50"/>
      <c r="NLC437" s="50"/>
      <c r="NLD437" s="50"/>
      <c r="NLE437" s="50"/>
      <c r="NLF437" s="50"/>
      <c r="NLG437" s="50"/>
      <c r="NLH437" s="50"/>
      <c r="NLI437" s="50"/>
      <c r="NLJ437" s="50"/>
      <c r="NLK437" s="50"/>
      <c r="NLL437" s="50"/>
      <c r="NLM437" s="50"/>
      <c r="NLN437" s="50"/>
      <c r="NLO437" s="50"/>
      <c r="NLP437" s="50"/>
      <c r="NLQ437" s="50"/>
      <c r="NLR437" s="50"/>
      <c r="NLS437" s="50"/>
      <c r="NLT437" s="50"/>
      <c r="NLU437" s="50"/>
      <c r="NLV437" s="50"/>
      <c r="NLW437" s="50"/>
      <c r="NLX437" s="50"/>
      <c r="NLY437" s="50"/>
      <c r="NLZ437" s="50"/>
      <c r="NMA437" s="50"/>
      <c r="NMB437" s="50"/>
      <c r="NMC437" s="50"/>
      <c r="NMD437" s="50"/>
      <c r="NME437" s="50"/>
      <c r="NMF437" s="50"/>
      <c r="NMG437" s="50"/>
      <c r="NMH437" s="50"/>
      <c r="NMI437" s="50"/>
      <c r="NMJ437" s="50"/>
      <c r="NMK437" s="50"/>
      <c r="NML437" s="50"/>
      <c r="NMM437" s="50"/>
      <c r="NMN437" s="50"/>
      <c r="NMO437" s="50"/>
      <c r="NMP437" s="50"/>
      <c r="NMQ437" s="50"/>
      <c r="NMR437" s="50"/>
      <c r="NMS437" s="50"/>
      <c r="NMT437" s="50"/>
      <c r="NMU437" s="50"/>
      <c r="NMV437" s="50"/>
      <c r="NMW437" s="50"/>
      <c r="NMX437" s="50"/>
      <c r="NMY437" s="50"/>
      <c r="NMZ437" s="50"/>
      <c r="NNA437" s="50"/>
      <c r="NNB437" s="50"/>
      <c r="NNC437" s="50"/>
      <c r="NND437" s="50"/>
      <c r="NNE437" s="50"/>
      <c r="NNF437" s="50"/>
      <c r="NNG437" s="50"/>
      <c r="NNH437" s="50"/>
      <c r="NNI437" s="50"/>
      <c r="NNJ437" s="50"/>
      <c r="NNK437" s="50"/>
      <c r="NNL437" s="50"/>
      <c r="NNM437" s="50"/>
      <c r="NNN437" s="50"/>
      <c r="NNO437" s="50"/>
      <c r="NNP437" s="50"/>
      <c r="NNQ437" s="50"/>
      <c r="NNR437" s="50"/>
      <c r="NNS437" s="50"/>
      <c r="NNT437" s="50"/>
      <c r="NNU437" s="50"/>
      <c r="NNV437" s="50"/>
      <c r="NNW437" s="50"/>
      <c r="NNX437" s="50"/>
      <c r="NNY437" s="50"/>
      <c r="NNZ437" s="50"/>
      <c r="NOA437" s="50"/>
      <c r="NOB437" s="50"/>
      <c r="NOC437" s="50"/>
      <c r="NOD437" s="50"/>
      <c r="NOE437" s="50"/>
      <c r="NOF437" s="50"/>
      <c r="NOG437" s="50"/>
      <c r="NOH437" s="50"/>
      <c r="NOI437" s="50"/>
      <c r="NOJ437" s="50"/>
      <c r="NOK437" s="50"/>
      <c r="NOL437" s="50"/>
      <c r="NOM437" s="50"/>
      <c r="NON437" s="50"/>
      <c r="NOO437" s="50"/>
      <c r="NOP437" s="50"/>
      <c r="NOQ437" s="50"/>
      <c r="NOR437" s="50"/>
      <c r="NOS437" s="50"/>
      <c r="NOT437" s="50"/>
      <c r="NOU437" s="50"/>
      <c r="NOV437" s="50"/>
      <c r="NOW437" s="50"/>
      <c r="NOX437" s="50"/>
      <c r="NOY437" s="50"/>
      <c r="NOZ437" s="50"/>
      <c r="NPA437" s="50"/>
      <c r="NPB437" s="50"/>
      <c r="NPC437" s="50"/>
      <c r="NPD437" s="50"/>
      <c r="NPE437" s="50"/>
      <c r="NPF437" s="50"/>
      <c r="NPG437" s="50"/>
      <c r="NPH437" s="50"/>
      <c r="NPI437" s="50"/>
      <c r="NPJ437" s="50"/>
      <c r="NPK437" s="50"/>
      <c r="NPL437" s="50"/>
      <c r="NPM437" s="50"/>
      <c r="NPN437" s="50"/>
      <c r="NPO437" s="50"/>
      <c r="NPP437" s="50"/>
      <c r="NPQ437" s="50"/>
      <c r="NPR437" s="50"/>
      <c r="NPS437" s="50"/>
      <c r="NPT437" s="50"/>
      <c r="NPU437" s="50"/>
      <c r="NPV437" s="50"/>
      <c r="NPW437" s="50"/>
      <c r="NPX437" s="50"/>
      <c r="NPY437" s="50"/>
      <c r="NPZ437" s="50"/>
      <c r="NQA437" s="50"/>
      <c r="NQB437" s="50"/>
      <c r="NQC437" s="50"/>
      <c r="NQD437" s="50"/>
      <c r="NQE437" s="50"/>
      <c r="NQF437" s="50"/>
      <c r="NQG437" s="50"/>
      <c r="NQH437" s="50"/>
      <c r="NQI437" s="50"/>
      <c r="NQJ437" s="50"/>
      <c r="NQK437" s="50"/>
      <c r="NQL437" s="50"/>
      <c r="NQM437" s="50"/>
      <c r="NQN437" s="50"/>
      <c r="NQO437" s="50"/>
      <c r="NQP437" s="50"/>
      <c r="NQQ437" s="50"/>
      <c r="NQR437" s="50"/>
      <c r="NQS437" s="50"/>
      <c r="NQT437" s="50"/>
      <c r="NQU437" s="50"/>
      <c r="NQV437" s="50"/>
      <c r="NQW437" s="50"/>
      <c r="NQX437" s="50"/>
      <c r="NQY437" s="50"/>
      <c r="NQZ437" s="50"/>
      <c r="NRA437" s="50"/>
      <c r="NRB437" s="50"/>
      <c r="NRC437" s="50"/>
      <c r="NRD437" s="50"/>
      <c r="NRE437" s="50"/>
      <c r="NRF437" s="50"/>
      <c r="NRG437" s="50"/>
      <c r="NRH437" s="50"/>
      <c r="NRI437" s="50"/>
      <c r="NRJ437" s="50"/>
      <c r="NRK437" s="50"/>
      <c r="NRL437" s="50"/>
      <c r="NRM437" s="50"/>
      <c r="NRN437" s="50"/>
      <c r="NRO437" s="50"/>
      <c r="NRP437" s="50"/>
      <c r="NRQ437" s="50"/>
      <c r="NRR437" s="50"/>
      <c r="NRS437" s="50"/>
      <c r="NRT437" s="50"/>
      <c r="NRU437" s="50"/>
      <c r="NRV437" s="50"/>
      <c r="NRW437" s="50"/>
      <c r="NRX437" s="50"/>
      <c r="NRY437" s="50"/>
      <c r="NRZ437" s="50"/>
      <c r="NSA437" s="50"/>
      <c r="NSB437" s="50"/>
      <c r="NSC437" s="50"/>
      <c r="NSD437" s="50"/>
      <c r="NSE437" s="50"/>
      <c r="NSF437" s="50"/>
      <c r="NSG437" s="50"/>
      <c r="NSH437" s="50"/>
      <c r="NSI437" s="50"/>
      <c r="NSJ437" s="50"/>
      <c r="NSK437" s="50"/>
      <c r="NSL437" s="50"/>
      <c r="NSM437" s="50"/>
      <c r="NSN437" s="50"/>
      <c r="NSO437" s="50"/>
      <c r="NSP437" s="50"/>
      <c r="NSQ437" s="50"/>
      <c r="NSR437" s="50"/>
      <c r="NSS437" s="50"/>
      <c r="NST437" s="50"/>
      <c r="NSU437" s="50"/>
      <c r="NSV437" s="50"/>
      <c r="NSW437" s="50"/>
      <c r="NSX437" s="50"/>
      <c r="NSY437" s="50"/>
      <c r="NSZ437" s="50"/>
      <c r="NTB437" s="50"/>
      <c r="NTD437" s="50"/>
      <c r="NTE437" s="50"/>
      <c r="NTF437" s="50"/>
      <c r="NTG437" s="50"/>
      <c r="NTH437" s="50"/>
      <c r="NTI437" s="50"/>
      <c r="NTJ437" s="50"/>
      <c r="NTK437" s="50"/>
      <c r="NTP437" s="50"/>
      <c r="NTQ437" s="50"/>
      <c r="NTR437" s="50"/>
      <c r="NTS437" s="50"/>
      <c r="NTT437" s="50"/>
      <c r="NTU437" s="50"/>
      <c r="NTV437" s="50"/>
      <c r="NTW437" s="50"/>
      <c r="NTX437" s="50"/>
      <c r="NTY437" s="50"/>
      <c r="NTZ437" s="50"/>
      <c r="NUA437" s="50"/>
      <c r="NUB437" s="50"/>
      <c r="NUC437" s="50"/>
      <c r="NUD437" s="50"/>
      <c r="NUE437" s="50"/>
      <c r="NUF437" s="50"/>
      <c r="NUG437" s="50"/>
      <c r="NUH437" s="50"/>
      <c r="NUI437" s="50"/>
      <c r="NUJ437" s="50"/>
      <c r="NUK437" s="50"/>
      <c r="NUL437" s="50"/>
      <c r="NUM437" s="50"/>
      <c r="NUN437" s="50"/>
      <c r="NUO437" s="50"/>
      <c r="NUP437" s="50"/>
      <c r="NUQ437" s="50"/>
      <c r="NUR437" s="50"/>
      <c r="NUS437" s="50"/>
      <c r="NUT437" s="50"/>
      <c r="NUU437" s="50"/>
      <c r="NUV437" s="50"/>
      <c r="NUW437" s="50"/>
      <c r="NUX437" s="50"/>
      <c r="NUY437" s="50"/>
      <c r="NUZ437" s="50"/>
      <c r="NVA437" s="50"/>
      <c r="NVB437" s="50"/>
      <c r="NVC437" s="50"/>
      <c r="NVD437" s="50"/>
      <c r="NVE437" s="50"/>
      <c r="NVF437" s="50"/>
      <c r="NVG437" s="50"/>
      <c r="NVH437" s="50"/>
      <c r="NVI437" s="50"/>
      <c r="NVJ437" s="50"/>
      <c r="NVK437" s="50"/>
      <c r="NVL437" s="50"/>
      <c r="NVM437" s="50"/>
      <c r="NVN437" s="50"/>
      <c r="NVO437" s="50"/>
      <c r="NVP437" s="50"/>
      <c r="NVQ437" s="50"/>
      <c r="NVR437" s="50"/>
      <c r="NVS437" s="50"/>
      <c r="NVT437" s="50"/>
      <c r="NVU437" s="50"/>
      <c r="NVV437" s="50"/>
      <c r="NVW437" s="50"/>
      <c r="NVX437" s="50"/>
      <c r="NVY437" s="50"/>
      <c r="NVZ437" s="50"/>
      <c r="NWA437" s="50"/>
      <c r="NWB437" s="50"/>
      <c r="NWC437" s="50"/>
      <c r="NWD437" s="50"/>
      <c r="NWE437" s="50"/>
      <c r="NWF437" s="50"/>
      <c r="NWG437" s="50"/>
      <c r="NWH437" s="50"/>
      <c r="NWI437" s="50"/>
      <c r="NWJ437" s="50"/>
      <c r="NWK437" s="50"/>
      <c r="NWL437" s="50"/>
      <c r="NWM437" s="50"/>
      <c r="NWN437" s="50"/>
      <c r="NWO437" s="50"/>
      <c r="NWP437" s="50"/>
      <c r="NWQ437" s="50"/>
      <c r="NWR437" s="50"/>
      <c r="NWS437" s="50"/>
      <c r="NWT437" s="50"/>
      <c r="NWU437" s="50"/>
      <c r="NWV437" s="50"/>
      <c r="NWW437" s="50"/>
      <c r="NWX437" s="50"/>
      <c r="NWY437" s="50"/>
      <c r="NWZ437" s="50"/>
      <c r="NXA437" s="50"/>
      <c r="NXB437" s="50"/>
      <c r="NXC437" s="50"/>
      <c r="NXD437" s="50"/>
      <c r="NXE437" s="50"/>
      <c r="NXF437" s="50"/>
      <c r="NXG437" s="50"/>
      <c r="NXH437" s="50"/>
      <c r="NXI437" s="50"/>
      <c r="NXJ437" s="50"/>
      <c r="NXK437" s="50"/>
      <c r="NXL437" s="50"/>
      <c r="NXM437" s="50"/>
      <c r="NXN437" s="50"/>
      <c r="NXO437" s="50"/>
      <c r="NXP437" s="50"/>
      <c r="NXQ437" s="50"/>
      <c r="NXR437" s="50"/>
      <c r="NXS437" s="50"/>
      <c r="NXT437" s="50"/>
      <c r="NXU437" s="50"/>
      <c r="NXV437" s="50"/>
      <c r="NXW437" s="50"/>
      <c r="NXX437" s="50"/>
      <c r="NXY437" s="50"/>
      <c r="NXZ437" s="50"/>
      <c r="NYA437" s="50"/>
      <c r="NYB437" s="50"/>
      <c r="NYC437" s="50"/>
      <c r="NYD437" s="50"/>
      <c r="NYE437" s="50"/>
      <c r="NYF437" s="50"/>
      <c r="NYG437" s="50"/>
      <c r="NYH437" s="50"/>
      <c r="NYI437" s="50"/>
      <c r="NYJ437" s="50"/>
      <c r="NYK437" s="50"/>
      <c r="NYL437" s="50"/>
      <c r="NYM437" s="50"/>
      <c r="NYN437" s="50"/>
      <c r="NYO437" s="50"/>
      <c r="NYP437" s="50"/>
      <c r="NYQ437" s="50"/>
      <c r="NYR437" s="50"/>
      <c r="NYS437" s="50"/>
      <c r="NYT437" s="50"/>
      <c r="NYU437" s="50"/>
      <c r="NYV437" s="50"/>
      <c r="NYW437" s="50"/>
      <c r="NYX437" s="50"/>
      <c r="NYY437" s="50"/>
      <c r="NYZ437" s="50"/>
      <c r="NZA437" s="50"/>
      <c r="NZB437" s="50"/>
      <c r="NZC437" s="50"/>
      <c r="NZD437" s="50"/>
      <c r="NZE437" s="50"/>
      <c r="NZF437" s="50"/>
      <c r="NZG437" s="50"/>
      <c r="NZH437" s="50"/>
      <c r="NZI437" s="50"/>
      <c r="NZJ437" s="50"/>
      <c r="NZK437" s="50"/>
      <c r="NZL437" s="50"/>
      <c r="NZM437" s="50"/>
      <c r="NZN437" s="50"/>
      <c r="NZO437" s="50"/>
      <c r="NZP437" s="50"/>
      <c r="NZQ437" s="50"/>
      <c r="NZR437" s="50"/>
      <c r="NZS437" s="50"/>
      <c r="NZT437" s="50"/>
      <c r="NZU437" s="50"/>
      <c r="NZV437" s="50"/>
      <c r="NZW437" s="50"/>
      <c r="NZX437" s="50"/>
      <c r="NZY437" s="50"/>
      <c r="NZZ437" s="50"/>
      <c r="OAA437" s="50"/>
      <c r="OAB437" s="50"/>
      <c r="OAC437" s="50"/>
      <c r="OAD437" s="50"/>
      <c r="OAE437" s="50"/>
      <c r="OAF437" s="50"/>
      <c r="OAG437" s="50"/>
      <c r="OAH437" s="50"/>
      <c r="OAI437" s="50"/>
      <c r="OAJ437" s="50"/>
      <c r="OAK437" s="50"/>
      <c r="OAL437" s="50"/>
      <c r="OAM437" s="50"/>
      <c r="OAN437" s="50"/>
      <c r="OAO437" s="50"/>
      <c r="OAP437" s="50"/>
      <c r="OAQ437" s="50"/>
      <c r="OAR437" s="50"/>
      <c r="OAS437" s="50"/>
      <c r="OAT437" s="50"/>
      <c r="OAU437" s="50"/>
      <c r="OAV437" s="50"/>
      <c r="OAW437" s="50"/>
      <c r="OAX437" s="50"/>
      <c r="OAY437" s="50"/>
      <c r="OAZ437" s="50"/>
      <c r="OBA437" s="50"/>
      <c r="OBB437" s="50"/>
      <c r="OBC437" s="50"/>
      <c r="OBD437" s="50"/>
      <c r="OBE437" s="50"/>
      <c r="OBF437" s="50"/>
      <c r="OBG437" s="50"/>
      <c r="OBH437" s="50"/>
      <c r="OBI437" s="50"/>
      <c r="OBJ437" s="50"/>
      <c r="OBK437" s="50"/>
      <c r="OBL437" s="50"/>
      <c r="OBM437" s="50"/>
      <c r="OBN437" s="50"/>
      <c r="OBO437" s="50"/>
      <c r="OBP437" s="50"/>
      <c r="OBQ437" s="50"/>
      <c r="OBR437" s="50"/>
      <c r="OBS437" s="50"/>
      <c r="OBT437" s="50"/>
      <c r="OBU437" s="50"/>
      <c r="OBV437" s="50"/>
      <c r="OBW437" s="50"/>
      <c r="OBX437" s="50"/>
      <c r="OBY437" s="50"/>
      <c r="OBZ437" s="50"/>
      <c r="OCA437" s="50"/>
      <c r="OCB437" s="50"/>
      <c r="OCC437" s="50"/>
      <c r="OCD437" s="50"/>
      <c r="OCE437" s="50"/>
      <c r="OCF437" s="50"/>
      <c r="OCG437" s="50"/>
      <c r="OCH437" s="50"/>
      <c r="OCI437" s="50"/>
      <c r="OCJ437" s="50"/>
      <c r="OCK437" s="50"/>
      <c r="OCL437" s="50"/>
      <c r="OCM437" s="50"/>
      <c r="OCN437" s="50"/>
      <c r="OCO437" s="50"/>
      <c r="OCP437" s="50"/>
      <c r="OCQ437" s="50"/>
      <c r="OCR437" s="50"/>
      <c r="OCS437" s="50"/>
      <c r="OCT437" s="50"/>
      <c r="OCU437" s="50"/>
      <c r="OCV437" s="50"/>
      <c r="OCX437" s="50"/>
      <c r="OCZ437" s="50"/>
      <c r="ODA437" s="50"/>
      <c r="ODB437" s="50"/>
      <c r="ODC437" s="50"/>
      <c r="ODD437" s="50"/>
      <c r="ODE437" s="50"/>
      <c r="ODF437" s="50"/>
      <c r="ODG437" s="50"/>
      <c r="ODL437" s="50"/>
      <c r="ODM437" s="50"/>
      <c r="ODN437" s="50"/>
      <c r="ODO437" s="50"/>
      <c r="ODP437" s="50"/>
      <c r="ODQ437" s="50"/>
      <c r="ODR437" s="50"/>
      <c r="ODS437" s="50"/>
      <c r="ODT437" s="50"/>
      <c r="ODU437" s="50"/>
      <c r="ODV437" s="50"/>
      <c r="ODW437" s="50"/>
      <c r="ODX437" s="50"/>
      <c r="ODY437" s="50"/>
      <c r="ODZ437" s="50"/>
      <c r="OEA437" s="50"/>
      <c r="OEB437" s="50"/>
      <c r="OEC437" s="50"/>
      <c r="OED437" s="50"/>
      <c r="OEE437" s="50"/>
      <c r="OEF437" s="50"/>
      <c r="OEG437" s="50"/>
      <c r="OEH437" s="50"/>
      <c r="OEI437" s="50"/>
      <c r="OEJ437" s="50"/>
      <c r="OEK437" s="50"/>
      <c r="OEL437" s="50"/>
      <c r="OEM437" s="50"/>
      <c r="OEN437" s="50"/>
      <c r="OEO437" s="50"/>
      <c r="OEP437" s="50"/>
      <c r="OEQ437" s="50"/>
      <c r="OER437" s="50"/>
      <c r="OES437" s="50"/>
      <c r="OET437" s="50"/>
      <c r="OEU437" s="50"/>
      <c r="OEV437" s="50"/>
      <c r="OEW437" s="50"/>
      <c r="OEX437" s="50"/>
      <c r="OEY437" s="50"/>
      <c r="OEZ437" s="50"/>
      <c r="OFA437" s="50"/>
      <c r="OFB437" s="50"/>
      <c r="OFC437" s="50"/>
      <c r="OFD437" s="50"/>
      <c r="OFE437" s="50"/>
      <c r="OFF437" s="50"/>
      <c r="OFG437" s="50"/>
      <c r="OFH437" s="50"/>
      <c r="OFI437" s="50"/>
      <c r="OFJ437" s="50"/>
      <c r="OFK437" s="50"/>
      <c r="OFL437" s="50"/>
      <c r="OFM437" s="50"/>
      <c r="OFN437" s="50"/>
      <c r="OFO437" s="50"/>
      <c r="OFP437" s="50"/>
      <c r="OFQ437" s="50"/>
      <c r="OFR437" s="50"/>
      <c r="OFS437" s="50"/>
      <c r="OFT437" s="50"/>
      <c r="OFU437" s="50"/>
      <c r="OFV437" s="50"/>
      <c r="OFW437" s="50"/>
      <c r="OFX437" s="50"/>
      <c r="OFY437" s="50"/>
      <c r="OFZ437" s="50"/>
      <c r="OGA437" s="50"/>
      <c r="OGB437" s="50"/>
      <c r="OGC437" s="50"/>
      <c r="OGD437" s="50"/>
      <c r="OGE437" s="50"/>
      <c r="OGF437" s="50"/>
      <c r="OGG437" s="50"/>
      <c r="OGH437" s="50"/>
      <c r="OGI437" s="50"/>
      <c r="OGJ437" s="50"/>
      <c r="OGK437" s="50"/>
      <c r="OGL437" s="50"/>
      <c r="OGM437" s="50"/>
      <c r="OGN437" s="50"/>
      <c r="OGO437" s="50"/>
      <c r="OGP437" s="50"/>
      <c r="OGQ437" s="50"/>
      <c r="OGR437" s="50"/>
      <c r="OGS437" s="50"/>
      <c r="OGT437" s="50"/>
      <c r="OGU437" s="50"/>
      <c r="OGV437" s="50"/>
      <c r="OGW437" s="50"/>
      <c r="OGX437" s="50"/>
      <c r="OGY437" s="50"/>
      <c r="OGZ437" s="50"/>
      <c r="OHA437" s="50"/>
      <c r="OHB437" s="50"/>
      <c r="OHC437" s="50"/>
      <c r="OHD437" s="50"/>
      <c r="OHE437" s="50"/>
      <c r="OHF437" s="50"/>
      <c r="OHG437" s="50"/>
      <c r="OHH437" s="50"/>
      <c r="OHI437" s="50"/>
      <c r="OHJ437" s="50"/>
      <c r="OHK437" s="50"/>
      <c r="OHL437" s="50"/>
      <c r="OHM437" s="50"/>
      <c r="OHN437" s="50"/>
      <c r="OHO437" s="50"/>
      <c r="OHP437" s="50"/>
      <c r="OHQ437" s="50"/>
      <c r="OHR437" s="50"/>
      <c r="OHS437" s="50"/>
      <c r="OHT437" s="50"/>
      <c r="OHU437" s="50"/>
      <c r="OHV437" s="50"/>
      <c r="OHW437" s="50"/>
      <c r="OHX437" s="50"/>
      <c r="OHY437" s="50"/>
      <c r="OHZ437" s="50"/>
      <c r="OIA437" s="50"/>
      <c r="OIB437" s="50"/>
      <c r="OIC437" s="50"/>
      <c r="OID437" s="50"/>
      <c r="OIE437" s="50"/>
      <c r="OIF437" s="50"/>
      <c r="OIG437" s="50"/>
      <c r="OIH437" s="50"/>
      <c r="OII437" s="50"/>
      <c r="OIJ437" s="50"/>
      <c r="OIK437" s="50"/>
      <c r="OIL437" s="50"/>
      <c r="OIM437" s="50"/>
      <c r="OIN437" s="50"/>
      <c r="OIO437" s="50"/>
      <c r="OIP437" s="50"/>
      <c r="OIQ437" s="50"/>
      <c r="OIR437" s="50"/>
      <c r="OIS437" s="50"/>
      <c r="OIT437" s="50"/>
      <c r="OIU437" s="50"/>
      <c r="OIV437" s="50"/>
      <c r="OIW437" s="50"/>
      <c r="OIX437" s="50"/>
      <c r="OIY437" s="50"/>
      <c r="OIZ437" s="50"/>
      <c r="OJA437" s="50"/>
      <c r="OJB437" s="50"/>
      <c r="OJC437" s="50"/>
      <c r="OJD437" s="50"/>
      <c r="OJE437" s="50"/>
      <c r="OJF437" s="50"/>
      <c r="OJG437" s="50"/>
      <c r="OJH437" s="50"/>
      <c r="OJI437" s="50"/>
      <c r="OJJ437" s="50"/>
      <c r="OJK437" s="50"/>
      <c r="OJL437" s="50"/>
      <c r="OJM437" s="50"/>
      <c r="OJN437" s="50"/>
      <c r="OJO437" s="50"/>
      <c r="OJP437" s="50"/>
      <c r="OJQ437" s="50"/>
      <c r="OJR437" s="50"/>
      <c r="OJS437" s="50"/>
      <c r="OJT437" s="50"/>
      <c r="OJU437" s="50"/>
      <c r="OJV437" s="50"/>
      <c r="OJW437" s="50"/>
      <c r="OJX437" s="50"/>
      <c r="OJY437" s="50"/>
      <c r="OJZ437" s="50"/>
      <c r="OKA437" s="50"/>
      <c r="OKB437" s="50"/>
      <c r="OKC437" s="50"/>
      <c r="OKD437" s="50"/>
      <c r="OKE437" s="50"/>
      <c r="OKF437" s="50"/>
      <c r="OKG437" s="50"/>
      <c r="OKH437" s="50"/>
      <c r="OKI437" s="50"/>
      <c r="OKJ437" s="50"/>
      <c r="OKK437" s="50"/>
      <c r="OKL437" s="50"/>
      <c r="OKM437" s="50"/>
      <c r="OKN437" s="50"/>
      <c r="OKO437" s="50"/>
      <c r="OKP437" s="50"/>
      <c r="OKQ437" s="50"/>
      <c r="OKR437" s="50"/>
      <c r="OKS437" s="50"/>
      <c r="OKT437" s="50"/>
      <c r="OKU437" s="50"/>
      <c r="OKV437" s="50"/>
      <c r="OKW437" s="50"/>
      <c r="OKX437" s="50"/>
      <c r="OKY437" s="50"/>
      <c r="OKZ437" s="50"/>
      <c r="OLA437" s="50"/>
      <c r="OLB437" s="50"/>
      <c r="OLC437" s="50"/>
      <c r="OLD437" s="50"/>
      <c r="OLE437" s="50"/>
      <c r="OLF437" s="50"/>
      <c r="OLG437" s="50"/>
      <c r="OLH437" s="50"/>
      <c r="OLI437" s="50"/>
      <c r="OLJ437" s="50"/>
      <c r="OLK437" s="50"/>
      <c r="OLL437" s="50"/>
      <c r="OLM437" s="50"/>
      <c r="OLN437" s="50"/>
      <c r="OLO437" s="50"/>
      <c r="OLP437" s="50"/>
      <c r="OLQ437" s="50"/>
      <c r="OLR437" s="50"/>
      <c r="OLS437" s="50"/>
      <c r="OLT437" s="50"/>
      <c r="OLU437" s="50"/>
      <c r="OLV437" s="50"/>
      <c r="OLW437" s="50"/>
      <c r="OLX437" s="50"/>
      <c r="OLY437" s="50"/>
      <c r="OLZ437" s="50"/>
      <c r="OMA437" s="50"/>
      <c r="OMB437" s="50"/>
      <c r="OMC437" s="50"/>
      <c r="OMD437" s="50"/>
      <c r="OME437" s="50"/>
      <c r="OMF437" s="50"/>
      <c r="OMG437" s="50"/>
      <c r="OMH437" s="50"/>
      <c r="OMI437" s="50"/>
      <c r="OMJ437" s="50"/>
      <c r="OMK437" s="50"/>
      <c r="OML437" s="50"/>
      <c r="OMM437" s="50"/>
      <c r="OMN437" s="50"/>
      <c r="OMO437" s="50"/>
      <c r="OMP437" s="50"/>
      <c r="OMQ437" s="50"/>
      <c r="OMR437" s="50"/>
      <c r="OMT437" s="50"/>
      <c r="OMV437" s="50"/>
      <c r="OMW437" s="50"/>
      <c r="OMX437" s="50"/>
      <c r="OMY437" s="50"/>
      <c r="OMZ437" s="50"/>
      <c r="ONA437" s="50"/>
      <c r="ONB437" s="50"/>
      <c r="ONC437" s="50"/>
      <c r="ONH437" s="50"/>
      <c r="ONI437" s="50"/>
      <c r="ONJ437" s="50"/>
      <c r="ONK437" s="50"/>
      <c r="ONL437" s="50"/>
      <c r="ONM437" s="50"/>
      <c r="ONN437" s="50"/>
      <c r="ONO437" s="50"/>
      <c r="ONP437" s="50"/>
      <c r="ONQ437" s="50"/>
      <c r="ONR437" s="50"/>
      <c r="ONS437" s="50"/>
      <c r="ONT437" s="50"/>
      <c r="ONU437" s="50"/>
      <c r="ONV437" s="50"/>
      <c r="ONW437" s="50"/>
      <c r="ONX437" s="50"/>
      <c r="ONY437" s="50"/>
      <c r="ONZ437" s="50"/>
      <c r="OOA437" s="50"/>
      <c r="OOB437" s="50"/>
      <c r="OOC437" s="50"/>
      <c r="OOD437" s="50"/>
      <c r="OOE437" s="50"/>
      <c r="OOF437" s="50"/>
      <c r="OOG437" s="50"/>
      <c r="OOH437" s="50"/>
      <c r="OOI437" s="50"/>
      <c r="OOJ437" s="50"/>
      <c r="OOK437" s="50"/>
      <c r="OOL437" s="50"/>
      <c r="OOM437" s="50"/>
      <c r="OON437" s="50"/>
      <c r="OOO437" s="50"/>
      <c r="OOP437" s="50"/>
      <c r="OOQ437" s="50"/>
      <c r="OOR437" s="50"/>
      <c r="OOS437" s="50"/>
      <c r="OOT437" s="50"/>
      <c r="OOU437" s="50"/>
      <c r="OOV437" s="50"/>
      <c r="OOW437" s="50"/>
      <c r="OOX437" s="50"/>
      <c r="OOY437" s="50"/>
      <c r="OOZ437" s="50"/>
      <c r="OPA437" s="50"/>
      <c r="OPB437" s="50"/>
      <c r="OPC437" s="50"/>
      <c r="OPD437" s="50"/>
      <c r="OPE437" s="50"/>
      <c r="OPF437" s="50"/>
      <c r="OPG437" s="50"/>
      <c r="OPH437" s="50"/>
      <c r="OPI437" s="50"/>
      <c r="OPJ437" s="50"/>
      <c r="OPK437" s="50"/>
      <c r="OPL437" s="50"/>
      <c r="OPM437" s="50"/>
      <c r="OPN437" s="50"/>
      <c r="OPO437" s="50"/>
      <c r="OPP437" s="50"/>
      <c r="OPQ437" s="50"/>
      <c r="OPR437" s="50"/>
      <c r="OPS437" s="50"/>
      <c r="OPT437" s="50"/>
      <c r="OPU437" s="50"/>
      <c r="OPV437" s="50"/>
      <c r="OPW437" s="50"/>
      <c r="OPX437" s="50"/>
      <c r="OPY437" s="50"/>
      <c r="OPZ437" s="50"/>
      <c r="OQA437" s="50"/>
      <c r="OQB437" s="50"/>
      <c r="OQC437" s="50"/>
      <c r="OQD437" s="50"/>
      <c r="OQE437" s="50"/>
      <c r="OQF437" s="50"/>
      <c r="OQG437" s="50"/>
      <c r="OQH437" s="50"/>
      <c r="OQI437" s="50"/>
      <c r="OQJ437" s="50"/>
      <c r="OQK437" s="50"/>
      <c r="OQL437" s="50"/>
      <c r="OQM437" s="50"/>
      <c r="OQN437" s="50"/>
      <c r="OQO437" s="50"/>
      <c r="OQP437" s="50"/>
      <c r="OQQ437" s="50"/>
      <c r="OQR437" s="50"/>
      <c r="OQS437" s="50"/>
      <c r="OQT437" s="50"/>
      <c r="OQU437" s="50"/>
      <c r="OQV437" s="50"/>
      <c r="OQW437" s="50"/>
      <c r="OQX437" s="50"/>
      <c r="OQY437" s="50"/>
      <c r="OQZ437" s="50"/>
      <c r="ORA437" s="50"/>
      <c r="ORB437" s="50"/>
      <c r="ORC437" s="50"/>
      <c r="ORD437" s="50"/>
      <c r="ORE437" s="50"/>
      <c r="ORF437" s="50"/>
      <c r="ORG437" s="50"/>
      <c r="ORH437" s="50"/>
      <c r="ORI437" s="50"/>
      <c r="ORJ437" s="50"/>
      <c r="ORK437" s="50"/>
      <c r="ORL437" s="50"/>
      <c r="ORM437" s="50"/>
      <c r="ORN437" s="50"/>
      <c r="ORO437" s="50"/>
      <c r="ORP437" s="50"/>
      <c r="ORQ437" s="50"/>
      <c r="ORR437" s="50"/>
      <c r="ORS437" s="50"/>
      <c r="ORT437" s="50"/>
      <c r="ORU437" s="50"/>
      <c r="ORV437" s="50"/>
      <c r="ORW437" s="50"/>
      <c r="ORX437" s="50"/>
      <c r="ORY437" s="50"/>
      <c r="ORZ437" s="50"/>
      <c r="OSA437" s="50"/>
      <c r="OSB437" s="50"/>
      <c r="OSC437" s="50"/>
      <c r="OSD437" s="50"/>
      <c r="OSE437" s="50"/>
      <c r="OSF437" s="50"/>
      <c r="OSG437" s="50"/>
      <c r="OSH437" s="50"/>
      <c r="OSI437" s="50"/>
      <c r="OSJ437" s="50"/>
      <c r="OSK437" s="50"/>
      <c r="OSL437" s="50"/>
      <c r="OSM437" s="50"/>
      <c r="OSN437" s="50"/>
      <c r="OSO437" s="50"/>
      <c r="OSP437" s="50"/>
      <c r="OSQ437" s="50"/>
      <c r="OSR437" s="50"/>
      <c r="OSS437" s="50"/>
      <c r="OST437" s="50"/>
      <c r="OSU437" s="50"/>
      <c r="OSV437" s="50"/>
      <c r="OSW437" s="50"/>
      <c r="OSX437" s="50"/>
      <c r="OSY437" s="50"/>
      <c r="OSZ437" s="50"/>
      <c r="OTA437" s="50"/>
      <c r="OTB437" s="50"/>
      <c r="OTC437" s="50"/>
      <c r="OTD437" s="50"/>
      <c r="OTE437" s="50"/>
      <c r="OTF437" s="50"/>
      <c r="OTG437" s="50"/>
      <c r="OTH437" s="50"/>
      <c r="OTI437" s="50"/>
      <c r="OTJ437" s="50"/>
      <c r="OTK437" s="50"/>
      <c r="OTL437" s="50"/>
      <c r="OTM437" s="50"/>
      <c r="OTN437" s="50"/>
      <c r="OTO437" s="50"/>
      <c r="OTP437" s="50"/>
      <c r="OTQ437" s="50"/>
      <c r="OTR437" s="50"/>
      <c r="OTS437" s="50"/>
      <c r="OTT437" s="50"/>
      <c r="OTU437" s="50"/>
      <c r="OTV437" s="50"/>
      <c r="OTW437" s="50"/>
      <c r="OTX437" s="50"/>
      <c r="OTY437" s="50"/>
      <c r="OTZ437" s="50"/>
      <c r="OUA437" s="50"/>
      <c r="OUB437" s="50"/>
      <c r="OUC437" s="50"/>
      <c r="OUD437" s="50"/>
      <c r="OUE437" s="50"/>
      <c r="OUF437" s="50"/>
      <c r="OUG437" s="50"/>
      <c r="OUH437" s="50"/>
      <c r="OUI437" s="50"/>
      <c r="OUJ437" s="50"/>
      <c r="OUK437" s="50"/>
      <c r="OUL437" s="50"/>
      <c r="OUM437" s="50"/>
      <c r="OUN437" s="50"/>
      <c r="OUO437" s="50"/>
      <c r="OUP437" s="50"/>
      <c r="OUQ437" s="50"/>
      <c r="OUR437" s="50"/>
      <c r="OUS437" s="50"/>
      <c r="OUT437" s="50"/>
      <c r="OUU437" s="50"/>
      <c r="OUV437" s="50"/>
      <c r="OUW437" s="50"/>
      <c r="OUX437" s="50"/>
      <c r="OUY437" s="50"/>
      <c r="OUZ437" s="50"/>
      <c r="OVA437" s="50"/>
      <c r="OVB437" s="50"/>
      <c r="OVC437" s="50"/>
      <c r="OVD437" s="50"/>
      <c r="OVE437" s="50"/>
      <c r="OVF437" s="50"/>
      <c r="OVG437" s="50"/>
      <c r="OVH437" s="50"/>
      <c r="OVI437" s="50"/>
      <c r="OVJ437" s="50"/>
      <c r="OVK437" s="50"/>
      <c r="OVL437" s="50"/>
      <c r="OVM437" s="50"/>
      <c r="OVN437" s="50"/>
      <c r="OVO437" s="50"/>
      <c r="OVP437" s="50"/>
      <c r="OVQ437" s="50"/>
      <c r="OVR437" s="50"/>
      <c r="OVS437" s="50"/>
      <c r="OVT437" s="50"/>
      <c r="OVU437" s="50"/>
      <c r="OVV437" s="50"/>
      <c r="OVW437" s="50"/>
      <c r="OVX437" s="50"/>
      <c r="OVY437" s="50"/>
      <c r="OVZ437" s="50"/>
      <c r="OWA437" s="50"/>
      <c r="OWB437" s="50"/>
      <c r="OWC437" s="50"/>
      <c r="OWD437" s="50"/>
      <c r="OWE437" s="50"/>
      <c r="OWF437" s="50"/>
      <c r="OWG437" s="50"/>
      <c r="OWH437" s="50"/>
      <c r="OWI437" s="50"/>
      <c r="OWJ437" s="50"/>
      <c r="OWK437" s="50"/>
      <c r="OWL437" s="50"/>
      <c r="OWM437" s="50"/>
      <c r="OWN437" s="50"/>
      <c r="OWP437" s="50"/>
      <c r="OWR437" s="50"/>
      <c r="OWS437" s="50"/>
      <c r="OWT437" s="50"/>
      <c r="OWU437" s="50"/>
      <c r="OWV437" s="50"/>
      <c r="OWW437" s="50"/>
      <c r="OWX437" s="50"/>
      <c r="OWY437" s="50"/>
      <c r="OXD437" s="50"/>
      <c r="OXE437" s="50"/>
      <c r="OXF437" s="50"/>
      <c r="OXG437" s="50"/>
      <c r="OXH437" s="50"/>
      <c r="OXI437" s="50"/>
      <c r="OXJ437" s="50"/>
      <c r="OXK437" s="50"/>
      <c r="OXL437" s="50"/>
      <c r="OXM437" s="50"/>
      <c r="OXN437" s="50"/>
      <c r="OXO437" s="50"/>
      <c r="OXP437" s="50"/>
      <c r="OXQ437" s="50"/>
      <c r="OXR437" s="50"/>
      <c r="OXS437" s="50"/>
      <c r="OXT437" s="50"/>
      <c r="OXU437" s="50"/>
      <c r="OXV437" s="50"/>
      <c r="OXW437" s="50"/>
      <c r="OXX437" s="50"/>
      <c r="OXY437" s="50"/>
      <c r="OXZ437" s="50"/>
      <c r="OYA437" s="50"/>
      <c r="OYB437" s="50"/>
      <c r="OYC437" s="50"/>
      <c r="OYD437" s="50"/>
      <c r="OYE437" s="50"/>
      <c r="OYF437" s="50"/>
      <c r="OYG437" s="50"/>
      <c r="OYH437" s="50"/>
      <c r="OYI437" s="50"/>
      <c r="OYJ437" s="50"/>
      <c r="OYK437" s="50"/>
      <c r="OYL437" s="50"/>
      <c r="OYM437" s="50"/>
      <c r="OYN437" s="50"/>
      <c r="OYO437" s="50"/>
      <c r="OYP437" s="50"/>
      <c r="OYQ437" s="50"/>
      <c r="OYR437" s="50"/>
      <c r="OYS437" s="50"/>
      <c r="OYT437" s="50"/>
      <c r="OYU437" s="50"/>
      <c r="OYV437" s="50"/>
      <c r="OYW437" s="50"/>
      <c r="OYX437" s="50"/>
      <c r="OYY437" s="50"/>
      <c r="OYZ437" s="50"/>
      <c r="OZA437" s="50"/>
      <c r="OZB437" s="50"/>
      <c r="OZC437" s="50"/>
      <c r="OZD437" s="50"/>
      <c r="OZE437" s="50"/>
      <c r="OZF437" s="50"/>
      <c r="OZG437" s="50"/>
      <c r="OZH437" s="50"/>
      <c r="OZI437" s="50"/>
      <c r="OZJ437" s="50"/>
      <c r="OZK437" s="50"/>
      <c r="OZL437" s="50"/>
      <c r="OZM437" s="50"/>
      <c r="OZN437" s="50"/>
      <c r="OZO437" s="50"/>
      <c r="OZP437" s="50"/>
      <c r="OZQ437" s="50"/>
      <c r="OZR437" s="50"/>
      <c r="OZS437" s="50"/>
      <c r="OZT437" s="50"/>
      <c r="OZU437" s="50"/>
      <c r="OZV437" s="50"/>
      <c r="OZW437" s="50"/>
      <c r="OZX437" s="50"/>
      <c r="OZY437" s="50"/>
      <c r="OZZ437" s="50"/>
      <c r="PAA437" s="50"/>
      <c r="PAB437" s="50"/>
      <c r="PAC437" s="50"/>
      <c r="PAD437" s="50"/>
      <c r="PAE437" s="50"/>
      <c r="PAF437" s="50"/>
      <c r="PAG437" s="50"/>
      <c r="PAH437" s="50"/>
      <c r="PAI437" s="50"/>
      <c r="PAJ437" s="50"/>
      <c r="PAK437" s="50"/>
      <c r="PAL437" s="50"/>
      <c r="PAM437" s="50"/>
      <c r="PAN437" s="50"/>
      <c r="PAO437" s="50"/>
      <c r="PAP437" s="50"/>
      <c r="PAQ437" s="50"/>
      <c r="PAR437" s="50"/>
      <c r="PAS437" s="50"/>
      <c r="PAT437" s="50"/>
      <c r="PAU437" s="50"/>
      <c r="PAV437" s="50"/>
      <c r="PAW437" s="50"/>
      <c r="PAX437" s="50"/>
      <c r="PAY437" s="50"/>
      <c r="PAZ437" s="50"/>
      <c r="PBA437" s="50"/>
      <c r="PBB437" s="50"/>
      <c r="PBC437" s="50"/>
      <c r="PBD437" s="50"/>
      <c r="PBE437" s="50"/>
      <c r="PBF437" s="50"/>
      <c r="PBG437" s="50"/>
      <c r="PBH437" s="50"/>
      <c r="PBI437" s="50"/>
      <c r="PBJ437" s="50"/>
      <c r="PBK437" s="50"/>
      <c r="PBL437" s="50"/>
      <c r="PBM437" s="50"/>
      <c r="PBN437" s="50"/>
      <c r="PBO437" s="50"/>
      <c r="PBP437" s="50"/>
      <c r="PBQ437" s="50"/>
      <c r="PBR437" s="50"/>
      <c r="PBS437" s="50"/>
      <c r="PBT437" s="50"/>
      <c r="PBU437" s="50"/>
      <c r="PBV437" s="50"/>
      <c r="PBW437" s="50"/>
      <c r="PBX437" s="50"/>
      <c r="PBY437" s="50"/>
      <c r="PBZ437" s="50"/>
      <c r="PCA437" s="50"/>
      <c r="PCB437" s="50"/>
      <c r="PCC437" s="50"/>
      <c r="PCD437" s="50"/>
      <c r="PCE437" s="50"/>
      <c r="PCF437" s="50"/>
      <c r="PCG437" s="50"/>
      <c r="PCH437" s="50"/>
      <c r="PCI437" s="50"/>
      <c r="PCJ437" s="50"/>
      <c r="PCK437" s="50"/>
      <c r="PCL437" s="50"/>
      <c r="PCM437" s="50"/>
      <c r="PCN437" s="50"/>
      <c r="PCO437" s="50"/>
      <c r="PCP437" s="50"/>
      <c r="PCQ437" s="50"/>
      <c r="PCR437" s="50"/>
      <c r="PCS437" s="50"/>
      <c r="PCT437" s="50"/>
      <c r="PCU437" s="50"/>
      <c r="PCV437" s="50"/>
      <c r="PCW437" s="50"/>
      <c r="PCX437" s="50"/>
      <c r="PCY437" s="50"/>
      <c r="PCZ437" s="50"/>
      <c r="PDA437" s="50"/>
      <c r="PDB437" s="50"/>
      <c r="PDC437" s="50"/>
      <c r="PDD437" s="50"/>
      <c r="PDE437" s="50"/>
      <c r="PDF437" s="50"/>
      <c r="PDG437" s="50"/>
      <c r="PDH437" s="50"/>
      <c r="PDI437" s="50"/>
      <c r="PDJ437" s="50"/>
      <c r="PDK437" s="50"/>
      <c r="PDL437" s="50"/>
      <c r="PDM437" s="50"/>
      <c r="PDN437" s="50"/>
      <c r="PDO437" s="50"/>
      <c r="PDP437" s="50"/>
      <c r="PDQ437" s="50"/>
      <c r="PDR437" s="50"/>
      <c r="PDS437" s="50"/>
      <c r="PDT437" s="50"/>
      <c r="PDU437" s="50"/>
      <c r="PDV437" s="50"/>
      <c r="PDW437" s="50"/>
      <c r="PDX437" s="50"/>
      <c r="PDY437" s="50"/>
      <c r="PDZ437" s="50"/>
      <c r="PEA437" s="50"/>
      <c r="PEB437" s="50"/>
      <c r="PEC437" s="50"/>
      <c r="PED437" s="50"/>
      <c r="PEE437" s="50"/>
      <c r="PEF437" s="50"/>
      <c r="PEG437" s="50"/>
      <c r="PEH437" s="50"/>
      <c r="PEI437" s="50"/>
      <c r="PEJ437" s="50"/>
      <c r="PEK437" s="50"/>
      <c r="PEL437" s="50"/>
      <c r="PEM437" s="50"/>
      <c r="PEN437" s="50"/>
      <c r="PEO437" s="50"/>
      <c r="PEP437" s="50"/>
      <c r="PEQ437" s="50"/>
      <c r="PER437" s="50"/>
      <c r="PES437" s="50"/>
      <c r="PET437" s="50"/>
      <c r="PEU437" s="50"/>
      <c r="PEV437" s="50"/>
      <c r="PEW437" s="50"/>
      <c r="PEX437" s="50"/>
      <c r="PEY437" s="50"/>
      <c r="PEZ437" s="50"/>
      <c r="PFA437" s="50"/>
      <c r="PFB437" s="50"/>
      <c r="PFC437" s="50"/>
      <c r="PFD437" s="50"/>
      <c r="PFE437" s="50"/>
      <c r="PFF437" s="50"/>
      <c r="PFG437" s="50"/>
      <c r="PFH437" s="50"/>
      <c r="PFI437" s="50"/>
      <c r="PFJ437" s="50"/>
      <c r="PFK437" s="50"/>
      <c r="PFL437" s="50"/>
      <c r="PFM437" s="50"/>
      <c r="PFN437" s="50"/>
      <c r="PFO437" s="50"/>
      <c r="PFP437" s="50"/>
      <c r="PFQ437" s="50"/>
      <c r="PFR437" s="50"/>
      <c r="PFS437" s="50"/>
      <c r="PFT437" s="50"/>
      <c r="PFU437" s="50"/>
      <c r="PFV437" s="50"/>
      <c r="PFW437" s="50"/>
      <c r="PFX437" s="50"/>
      <c r="PFY437" s="50"/>
      <c r="PFZ437" s="50"/>
      <c r="PGA437" s="50"/>
      <c r="PGB437" s="50"/>
      <c r="PGC437" s="50"/>
      <c r="PGD437" s="50"/>
      <c r="PGE437" s="50"/>
      <c r="PGF437" s="50"/>
      <c r="PGG437" s="50"/>
      <c r="PGH437" s="50"/>
      <c r="PGI437" s="50"/>
      <c r="PGJ437" s="50"/>
      <c r="PGL437" s="50"/>
      <c r="PGN437" s="50"/>
      <c r="PGO437" s="50"/>
      <c r="PGP437" s="50"/>
      <c r="PGQ437" s="50"/>
      <c r="PGR437" s="50"/>
      <c r="PGS437" s="50"/>
      <c r="PGT437" s="50"/>
      <c r="PGU437" s="50"/>
      <c r="PGZ437" s="50"/>
      <c r="PHA437" s="50"/>
      <c r="PHB437" s="50"/>
      <c r="PHC437" s="50"/>
      <c r="PHD437" s="50"/>
      <c r="PHE437" s="50"/>
      <c r="PHF437" s="50"/>
      <c r="PHG437" s="50"/>
      <c r="PHH437" s="50"/>
      <c r="PHI437" s="50"/>
      <c r="PHJ437" s="50"/>
      <c r="PHK437" s="50"/>
      <c r="PHL437" s="50"/>
      <c r="PHM437" s="50"/>
      <c r="PHN437" s="50"/>
      <c r="PHO437" s="50"/>
      <c r="PHP437" s="50"/>
      <c r="PHQ437" s="50"/>
      <c r="PHR437" s="50"/>
      <c r="PHS437" s="50"/>
      <c r="PHT437" s="50"/>
      <c r="PHU437" s="50"/>
      <c r="PHV437" s="50"/>
      <c r="PHW437" s="50"/>
      <c r="PHX437" s="50"/>
      <c r="PHY437" s="50"/>
      <c r="PHZ437" s="50"/>
      <c r="PIA437" s="50"/>
      <c r="PIB437" s="50"/>
      <c r="PIC437" s="50"/>
      <c r="PID437" s="50"/>
      <c r="PIE437" s="50"/>
      <c r="PIF437" s="50"/>
      <c r="PIG437" s="50"/>
      <c r="PIH437" s="50"/>
      <c r="PII437" s="50"/>
      <c r="PIJ437" s="50"/>
      <c r="PIK437" s="50"/>
      <c r="PIL437" s="50"/>
      <c r="PIM437" s="50"/>
      <c r="PIN437" s="50"/>
      <c r="PIO437" s="50"/>
      <c r="PIP437" s="50"/>
      <c r="PIQ437" s="50"/>
      <c r="PIR437" s="50"/>
      <c r="PIS437" s="50"/>
      <c r="PIT437" s="50"/>
      <c r="PIU437" s="50"/>
      <c r="PIV437" s="50"/>
      <c r="PIW437" s="50"/>
      <c r="PIX437" s="50"/>
      <c r="PIY437" s="50"/>
      <c r="PIZ437" s="50"/>
      <c r="PJA437" s="50"/>
      <c r="PJB437" s="50"/>
      <c r="PJC437" s="50"/>
      <c r="PJD437" s="50"/>
      <c r="PJE437" s="50"/>
      <c r="PJF437" s="50"/>
      <c r="PJG437" s="50"/>
      <c r="PJH437" s="50"/>
      <c r="PJI437" s="50"/>
      <c r="PJJ437" s="50"/>
      <c r="PJK437" s="50"/>
      <c r="PJL437" s="50"/>
      <c r="PJM437" s="50"/>
      <c r="PJN437" s="50"/>
      <c r="PJO437" s="50"/>
      <c r="PJP437" s="50"/>
      <c r="PJQ437" s="50"/>
      <c r="PJR437" s="50"/>
      <c r="PJS437" s="50"/>
      <c r="PJT437" s="50"/>
      <c r="PJU437" s="50"/>
      <c r="PJV437" s="50"/>
      <c r="PJW437" s="50"/>
      <c r="PJX437" s="50"/>
      <c r="PJY437" s="50"/>
      <c r="PJZ437" s="50"/>
      <c r="PKA437" s="50"/>
      <c r="PKB437" s="50"/>
      <c r="PKC437" s="50"/>
      <c r="PKD437" s="50"/>
      <c r="PKE437" s="50"/>
      <c r="PKF437" s="50"/>
      <c r="PKG437" s="50"/>
      <c r="PKH437" s="50"/>
      <c r="PKI437" s="50"/>
      <c r="PKJ437" s="50"/>
      <c r="PKK437" s="50"/>
      <c r="PKL437" s="50"/>
      <c r="PKM437" s="50"/>
      <c r="PKN437" s="50"/>
      <c r="PKO437" s="50"/>
      <c r="PKP437" s="50"/>
      <c r="PKQ437" s="50"/>
      <c r="PKR437" s="50"/>
      <c r="PKS437" s="50"/>
      <c r="PKT437" s="50"/>
      <c r="PKU437" s="50"/>
      <c r="PKV437" s="50"/>
      <c r="PKW437" s="50"/>
      <c r="PKX437" s="50"/>
      <c r="PKY437" s="50"/>
      <c r="PKZ437" s="50"/>
      <c r="PLA437" s="50"/>
      <c r="PLB437" s="50"/>
      <c r="PLC437" s="50"/>
      <c r="PLD437" s="50"/>
      <c r="PLE437" s="50"/>
      <c r="PLF437" s="50"/>
      <c r="PLG437" s="50"/>
      <c r="PLH437" s="50"/>
      <c r="PLI437" s="50"/>
      <c r="PLJ437" s="50"/>
      <c r="PLK437" s="50"/>
      <c r="PLL437" s="50"/>
      <c r="PLM437" s="50"/>
      <c r="PLN437" s="50"/>
      <c r="PLO437" s="50"/>
      <c r="PLP437" s="50"/>
      <c r="PLQ437" s="50"/>
      <c r="PLR437" s="50"/>
      <c r="PLS437" s="50"/>
      <c r="PLT437" s="50"/>
      <c r="PLU437" s="50"/>
      <c r="PLV437" s="50"/>
      <c r="PLW437" s="50"/>
      <c r="PLX437" s="50"/>
      <c r="PLY437" s="50"/>
      <c r="PLZ437" s="50"/>
      <c r="PMA437" s="50"/>
      <c r="PMB437" s="50"/>
      <c r="PMC437" s="50"/>
      <c r="PMD437" s="50"/>
      <c r="PME437" s="50"/>
      <c r="PMF437" s="50"/>
      <c r="PMG437" s="50"/>
      <c r="PMH437" s="50"/>
      <c r="PMI437" s="50"/>
      <c r="PMJ437" s="50"/>
      <c r="PMK437" s="50"/>
      <c r="PML437" s="50"/>
      <c r="PMM437" s="50"/>
      <c r="PMN437" s="50"/>
      <c r="PMO437" s="50"/>
      <c r="PMP437" s="50"/>
      <c r="PMQ437" s="50"/>
      <c r="PMR437" s="50"/>
      <c r="PMS437" s="50"/>
      <c r="PMT437" s="50"/>
      <c r="PMU437" s="50"/>
      <c r="PMV437" s="50"/>
      <c r="PMW437" s="50"/>
      <c r="PMX437" s="50"/>
      <c r="PMY437" s="50"/>
      <c r="PMZ437" s="50"/>
      <c r="PNA437" s="50"/>
      <c r="PNB437" s="50"/>
      <c r="PNC437" s="50"/>
      <c r="PND437" s="50"/>
      <c r="PNE437" s="50"/>
      <c r="PNF437" s="50"/>
      <c r="PNG437" s="50"/>
      <c r="PNH437" s="50"/>
      <c r="PNI437" s="50"/>
      <c r="PNJ437" s="50"/>
      <c r="PNK437" s="50"/>
      <c r="PNL437" s="50"/>
      <c r="PNM437" s="50"/>
      <c r="PNN437" s="50"/>
      <c r="PNO437" s="50"/>
      <c r="PNP437" s="50"/>
      <c r="PNQ437" s="50"/>
      <c r="PNR437" s="50"/>
      <c r="PNS437" s="50"/>
      <c r="PNT437" s="50"/>
      <c r="PNU437" s="50"/>
      <c r="PNV437" s="50"/>
      <c r="PNW437" s="50"/>
      <c r="PNX437" s="50"/>
      <c r="PNY437" s="50"/>
      <c r="PNZ437" s="50"/>
      <c r="POA437" s="50"/>
      <c r="POB437" s="50"/>
      <c r="POC437" s="50"/>
      <c r="POD437" s="50"/>
      <c r="POE437" s="50"/>
      <c r="POF437" s="50"/>
      <c r="POG437" s="50"/>
      <c r="POH437" s="50"/>
      <c r="POI437" s="50"/>
      <c r="POJ437" s="50"/>
      <c r="POK437" s="50"/>
      <c r="POL437" s="50"/>
      <c r="POM437" s="50"/>
      <c r="PON437" s="50"/>
      <c r="POO437" s="50"/>
      <c r="POP437" s="50"/>
      <c r="POQ437" s="50"/>
      <c r="POR437" s="50"/>
      <c r="POS437" s="50"/>
      <c r="POT437" s="50"/>
      <c r="POU437" s="50"/>
      <c r="POV437" s="50"/>
      <c r="POW437" s="50"/>
      <c r="POX437" s="50"/>
      <c r="POY437" s="50"/>
      <c r="POZ437" s="50"/>
      <c r="PPA437" s="50"/>
      <c r="PPB437" s="50"/>
      <c r="PPC437" s="50"/>
      <c r="PPD437" s="50"/>
      <c r="PPE437" s="50"/>
      <c r="PPF437" s="50"/>
      <c r="PPG437" s="50"/>
      <c r="PPH437" s="50"/>
      <c r="PPI437" s="50"/>
      <c r="PPJ437" s="50"/>
      <c r="PPK437" s="50"/>
      <c r="PPL437" s="50"/>
      <c r="PPM437" s="50"/>
      <c r="PPN437" s="50"/>
      <c r="PPO437" s="50"/>
      <c r="PPP437" s="50"/>
      <c r="PPQ437" s="50"/>
      <c r="PPR437" s="50"/>
      <c r="PPS437" s="50"/>
      <c r="PPT437" s="50"/>
      <c r="PPU437" s="50"/>
      <c r="PPV437" s="50"/>
      <c r="PPW437" s="50"/>
      <c r="PPX437" s="50"/>
      <c r="PPY437" s="50"/>
      <c r="PPZ437" s="50"/>
      <c r="PQA437" s="50"/>
      <c r="PQB437" s="50"/>
      <c r="PQC437" s="50"/>
      <c r="PQD437" s="50"/>
      <c r="PQE437" s="50"/>
      <c r="PQF437" s="50"/>
      <c r="PQH437" s="50"/>
      <c r="PQJ437" s="50"/>
      <c r="PQK437" s="50"/>
      <c r="PQL437" s="50"/>
      <c r="PQM437" s="50"/>
      <c r="PQN437" s="50"/>
      <c r="PQO437" s="50"/>
      <c r="PQP437" s="50"/>
      <c r="PQQ437" s="50"/>
      <c r="PQV437" s="50"/>
      <c r="PQW437" s="50"/>
      <c r="PQX437" s="50"/>
      <c r="PQY437" s="50"/>
      <c r="PQZ437" s="50"/>
      <c r="PRA437" s="50"/>
      <c r="PRB437" s="50"/>
      <c r="PRC437" s="50"/>
      <c r="PRD437" s="50"/>
      <c r="PRE437" s="50"/>
      <c r="PRF437" s="50"/>
      <c r="PRG437" s="50"/>
      <c r="PRH437" s="50"/>
      <c r="PRI437" s="50"/>
      <c r="PRJ437" s="50"/>
      <c r="PRK437" s="50"/>
      <c r="PRL437" s="50"/>
      <c r="PRM437" s="50"/>
      <c r="PRN437" s="50"/>
      <c r="PRO437" s="50"/>
      <c r="PRP437" s="50"/>
      <c r="PRQ437" s="50"/>
      <c r="PRR437" s="50"/>
      <c r="PRS437" s="50"/>
      <c r="PRT437" s="50"/>
      <c r="PRU437" s="50"/>
      <c r="PRV437" s="50"/>
      <c r="PRW437" s="50"/>
      <c r="PRX437" s="50"/>
      <c r="PRY437" s="50"/>
      <c r="PRZ437" s="50"/>
      <c r="PSA437" s="50"/>
      <c r="PSB437" s="50"/>
      <c r="PSC437" s="50"/>
      <c r="PSD437" s="50"/>
      <c r="PSE437" s="50"/>
      <c r="PSF437" s="50"/>
      <c r="PSG437" s="50"/>
      <c r="PSH437" s="50"/>
      <c r="PSI437" s="50"/>
      <c r="PSJ437" s="50"/>
      <c r="PSK437" s="50"/>
      <c r="PSL437" s="50"/>
      <c r="PSM437" s="50"/>
      <c r="PSN437" s="50"/>
      <c r="PSO437" s="50"/>
      <c r="PSP437" s="50"/>
      <c r="PSQ437" s="50"/>
      <c r="PSR437" s="50"/>
      <c r="PSS437" s="50"/>
      <c r="PST437" s="50"/>
      <c r="PSU437" s="50"/>
      <c r="PSV437" s="50"/>
      <c r="PSW437" s="50"/>
      <c r="PSX437" s="50"/>
      <c r="PSY437" s="50"/>
      <c r="PSZ437" s="50"/>
      <c r="PTA437" s="50"/>
      <c r="PTB437" s="50"/>
      <c r="PTC437" s="50"/>
      <c r="PTD437" s="50"/>
      <c r="PTE437" s="50"/>
      <c r="PTF437" s="50"/>
      <c r="PTG437" s="50"/>
      <c r="PTH437" s="50"/>
      <c r="PTI437" s="50"/>
      <c r="PTJ437" s="50"/>
      <c r="PTK437" s="50"/>
      <c r="PTL437" s="50"/>
      <c r="PTM437" s="50"/>
      <c r="PTN437" s="50"/>
      <c r="PTO437" s="50"/>
      <c r="PTP437" s="50"/>
      <c r="PTQ437" s="50"/>
      <c r="PTR437" s="50"/>
      <c r="PTS437" s="50"/>
      <c r="PTT437" s="50"/>
      <c r="PTU437" s="50"/>
      <c r="PTV437" s="50"/>
      <c r="PTW437" s="50"/>
      <c r="PTX437" s="50"/>
      <c r="PTY437" s="50"/>
      <c r="PTZ437" s="50"/>
      <c r="PUA437" s="50"/>
      <c r="PUB437" s="50"/>
      <c r="PUC437" s="50"/>
      <c r="PUD437" s="50"/>
      <c r="PUE437" s="50"/>
      <c r="PUF437" s="50"/>
      <c r="PUG437" s="50"/>
      <c r="PUH437" s="50"/>
      <c r="PUI437" s="50"/>
      <c r="PUJ437" s="50"/>
      <c r="PUK437" s="50"/>
      <c r="PUL437" s="50"/>
      <c r="PUM437" s="50"/>
      <c r="PUN437" s="50"/>
      <c r="PUO437" s="50"/>
      <c r="PUP437" s="50"/>
      <c r="PUQ437" s="50"/>
      <c r="PUR437" s="50"/>
      <c r="PUS437" s="50"/>
      <c r="PUT437" s="50"/>
      <c r="PUU437" s="50"/>
      <c r="PUV437" s="50"/>
      <c r="PUW437" s="50"/>
      <c r="PUX437" s="50"/>
      <c r="PUY437" s="50"/>
      <c r="PUZ437" s="50"/>
      <c r="PVA437" s="50"/>
      <c r="PVB437" s="50"/>
      <c r="PVC437" s="50"/>
      <c r="PVD437" s="50"/>
      <c r="PVE437" s="50"/>
      <c r="PVF437" s="50"/>
      <c r="PVG437" s="50"/>
      <c r="PVH437" s="50"/>
      <c r="PVI437" s="50"/>
      <c r="PVJ437" s="50"/>
      <c r="PVK437" s="50"/>
      <c r="PVL437" s="50"/>
      <c r="PVM437" s="50"/>
      <c r="PVN437" s="50"/>
      <c r="PVO437" s="50"/>
      <c r="PVP437" s="50"/>
      <c r="PVQ437" s="50"/>
      <c r="PVR437" s="50"/>
      <c r="PVS437" s="50"/>
      <c r="PVT437" s="50"/>
      <c r="PVU437" s="50"/>
      <c r="PVV437" s="50"/>
      <c r="PVW437" s="50"/>
      <c r="PVX437" s="50"/>
      <c r="PVY437" s="50"/>
      <c r="PVZ437" s="50"/>
      <c r="PWA437" s="50"/>
      <c r="PWB437" s="50"/>
      <c r="PWC437" s="50"/>
      <c r="PWD437" s="50"/>
      <c r="PWE437" s="50"/>
      <c r="PWF437" s="50"/>
      <c r="PWG437" s="50"/>
      <c r="PWH437" s="50"/>
      <c r="PWI437" s="50"/>
      <c r="PWJ437" s="50"/>
      <c r="PWK437" s="50"/>
      <c r="PWL437" s="50"/>
      <c r="PWM437" s="50"/>
      <c r="PWN437" s="50"/>
      <c r="PWO437" s="50"/>
      <c r="PWP437" s="50"/>
      <c r="PWQ437" s="50"/>
      <c r="PWR437" s="50"/>
      <c r="PWS437" s="50"/>
      <c r="PWT437" s="50"/>
      <c r="PWU437" s="50"/>
      <c r="PWV437" s="50"/>
      <c r="PWW437" s="50"/>
      <c r="PWX437" s="50"/>
      <c r="PWY437" s="50"/>
      <c r="PWZ437" s="50"/>
      <c r="PXA437" s="50"/>
      <c r="PXB437" s="50"/>
      <c r="PXC437" s="50"/>
      <c r="PXD437" s="50"/>
      <c r="PXE437" s="50"/>
      <c r="PXF437" s="50"/>
      <c r="PXG437" s="50"/>
      <c r="PXH437" s="50"/>
      <c r="PXI437" s="50"/>
      <c r="PXJ437" s="50"/>
      <c r="PXK437" s="50"/>
      <c r="PXL437" s="50"/>
      <c r="PXM437" s="50"/>
      <c r="PXN437" s="50"/>
      <c r="PXO437" s="50"/>
      <c r="PXP437" s="50"/>
      <c r="PXQ437" s="50"/>
      <c r="PXR437" s="50"/>
      <c r="PXS437" s="50"/>
      <c r="PXT437" s="50"/>
      <c r="PXU437" s="50"/>
      <c r="PXV437" s="50"/>
      <c r="PXW437" s="50"/>
      <c r="PXX437" s="50"/>
      <c r="PXY437" s="50"/>
      <c r="PXZ437" s="50"/>
      <c r="PYA437" s="50"/>
      <c r="PYB437" s="50"/>
      <c r="PYC437" s="50"/>
      <c r="PYD437" s="50"/>
      <c r="PYE437" s="50"/>
      <c r="PYF437" s="50"/>
      <c r="PYG437" s="50"/>
      <c r="PYH437" s="50"/>
      <c r="PYI437" s="50"/>
      <c r="PYJ437" s="50"/>
      <c r="PYK437" s="50"/>
      <c r="PYL437" s="50"/>
      <c r="PYM437" s="50"/>
      <c r="PYN437" s="50"/>
      <c r="PYO437" s="50"/>
      <c r="PYP437" s="50"/>
      <c r="PYQ437" s="50"/>
      <c r="PYR437" s="50"/>
      <c r="PYS437" s="50"/>
      <c r="PYT437" s="50"/>
      <c r="PYU437" s="50"/>
      <c r="PYV437" s="50"/>
      <c r="PYW437" s="50"/>
      <c r="PYX437" s="50"/>
      <c r="PYY437" s="50"/>
      <c r="PYZ437" s="50"/>
      <c r="PZA437" s="50"/>
      <c r="PZB437" s="50"/>
      <c r="PZC437" s="50"/>
      <c r="PZD437" s="50"/>
      <c r="PZE437" s="50"/>
      <c r="PZF437" s="50"/>
      <c r="PZG437" s="50"/>
      <c r="PZH437" s="50"/>
      <c r="PZI437" s="50"/>
      <c r="PZJ437" s="50"/>
      <c r="PZK437" s="50"/>
      <c r="PZL437" s="50"/>
      <c r="PZM437" s="50"/>
      <c r="PZN437" s="50"/>
      <c r="PZO437" s="50"/>
      <c r="PZP437" s="50"/>
      <c r="PZQ437" s="50"/>
      <c r="PZR437" s="50"/>
      <c r="PZS437" s="50"/>
      <c r="PZT437" s="50"/>
      <c r="PZU437" s="50"/>
      <c r="PZV437" s="50"/>
      <c r="PZW437" s="50"/>
      <c r="PZX437" s="50"/>
      <c r="PZY437" s="50"/>
      <c r="PZZ437" s="50"/>
      <c r="QAA437" s="50"/>
      <c r="QAB437" s="50"/>
      <c r="QAD437" s="50"/>
      <c r="QAF437" s="50"/>
      <c r="QAG437" s="50"/>
      <c r="QAH437" s="50"/>
      <c r="QAI437" s="50"/>
      <c r="QAJ437" s="50"/>
      <c r="QAK437" s="50"/>
      <c r="QAL437" s="50"/>
      <c r="QAM437" s="50"/>
      <c r="QAR437" s="50"/>
      <c r="QAS437" s="50"/>
      <c r="QAT437" s="50"/>
      <c r="QAU437" s="50"/>
      <c r="QAV437" s="50"/>
      <c r="QAW437" s="50"/>
      <c r="QAX437" s="50"/>
      <c r="QAY437" s="50"/>
      <c r="QAZ437" s="50"/>
      <c r="QBA437" s="50"/>
      <c r="QBB437" s="50"/>
      <c r="QBC437" s="50"/>
      <c r="QBD437" s="50"/>
      <c r="QBE437" s="50"/>
      <c r="QBF437" s="50"/>
      <c r="QBG437" s="50"/>
      <c r="QBH437" s="50"/>
      <c r="QBI437" s="50"/>
      <c r="QBJ437" s="50"/>
      <c r="QBK437" s="50"/>
      <c r="QBL437" s="50"/>
      <c r="QBM437" s="50"/>
      <c r="QBN437" s="50"/>
      <c r="QBO437" s="50"/>
      <c r="QBP437" s="50"/>
      <c r="QBQ437" s="50"/>
      <c r="QBR437" s="50"/>
      <c r="QBS437" s="50"/>
      <c r="QBT437" s="50"/>
      <c r="QBU437" s="50"/>
      <c r="QBV437" s="50"/>
      <c r="QBW437" s="50"/>
      <c r="QBX437" s="50"/>
      <c r="QBY437" s="50"/>
      <c r="QBZ437" s="50"/>
      <c r="QCA437" s="50"/>
      <c r="QCB437" s="50"/>
      <c r="QCC437" s="50"/>
      <c r="QCD437" s="50"/>
      <c r="QCE437" s="50"/>
      <c r="QCF437" s="50"/>
      <c r="QCG437" s="50"/>
      <c r="QCH437" s="50"/>
      <c r="QCI437" s="50"/>
      <c r="QCJ437" s="50"/>
      <c r="QCK437" s="50"/>
      <c r="QCL437" s="50"/>
      <c r="QCM437" s="50"/>
      <c r="QCN437" s="50"/>
      <c r="QCO437" s="50"/>
      <c r="QCP437" s="50"/>
      <c r="QCQ437" s="50"/>
      <c r="QCR437" s="50"/>
      <c r="QCS437" s="50"/>
      <c r="QCT437" s="50"/>
      <c r="QCU437" s="50"/>
      <c r="QCV437" s="50"/>
      <c r="QCW437" s="50"/>
      <c r="QCX437" s="50"/>
      <c r="QCY437" s="50"/>
      <c r="QCZ437" s="50"/>
      <c r="QDA437" s="50"/>
      <c r="QDB437" s="50"/>
      <c r="QDC437" s="50"/>
      <c r="QDD437" s="50"/>
      <c r="QDE437" s="50"/>
      <c r="QDF437" s="50"/>
      <c r="QDG437" s="50"/>
      <c r="QDH437" s="50"/>
      <c r="QDI437" s="50"/>
      <c r="QDJ437" s="50"/>
      <c r="QDK437" s="50"/>
      <c r="QDL437" s="50"/>
      <c r="QDM437" s="50"/>
      <c r="QDN437" s="50"/>
      <c r="QDO437" s="50"/>
      <c r="QDP437" s="50"/>
      <c r="QDQ437" s="50"/>
      <c r="QDR437" s="50"/>
      <c r="QDS437" s="50"/>
      <c r="QDT437" s="50"/>
      <c r="QDU437" s="50"/>
      <c r="QDV437" s="50"/>
      <c r="QDW437" s="50"/>
      <c r="QDX437" s="50"/>
      <c r="QDY437" s="50"/>
      <c r="QDZ437" s="50"/>
      <c r="QEA437" s="50"/>
      <c r="QEB437" s="50"/>
      <c r="QEC437" s="50"/>
      <c r="QED437" s="50"/>
      <c r="QEE437" s="50"/>
      <c r="QEF437" s="50"/>
      <c r="QEG437" s="50"/>
      <c r="QEH437" s="50"/>
      <c r="QEI437" s="50"/>
      <c r="QEJ437" s="50"/>
      <c r="QEK437" s="50"/>
      <c r="QEL437" s="50"/>
      <c r="QEM437" s="50"/>
      <c r="QEN437" s="50"/>
      <c r="QEO437" s="50"/>
      <c r="QEP437" s="50"/>
      <c r="QEQ437" s="50"/>
      <c r="QER437" s="50"/>
      <c r="QES437" s="50"/>
      <c r="QET437" s="50"/>
      <c r="QEU437" s="50"/>
      <c r="QEV437" s="50"/>
      <c r="QEW437" s="50"/>
      <c r="QEX437" s="50"/>
      <c r="QEY437" s="50"/>
      <c r="QEZ437" s="50"/>
      <c r="QFA437" s="50"/>
      <c r="QFB437" s="50"/>
      <c r="QFC437" s="50"/>
      <c r="QFD437" s="50"/>
      <c r="QFE437" s="50"/>
      <c r="QFF437" s="50"/>
      <c r="QFG437" s="50"/>
      <c r="QFH437" s="50"/>
      <c r="QFI437" s="50"/>
      <c r="QFJ437" s="50"/>
      <c r="QFK437" s="50"/>
      <c r="QFL437" s="50"/>
      <c r="QFM437" s="50"/>
      <c r="QFN437" s="50"/>
      <c r="QFO437" s="50"/>
      <c r="QFP437" s="50"/>
      <c r="QFQ437" s="50"/>
      <c r="QFR437" s="50"/>
      <c r="QFS437" s="50"/>
      <c r="QFT437" s="50"/>
      <c r="QFU437" s="50"/>
      <c r="QFV437" s="50"/>
      <c r="QFW437" s="50"/>
      <c r="QFX437" s="50"/>
      <c r="QFY437" s="50"/>
      <c r="QFZ437" s="50"/>
      <c r="QGA437" s="50"/>
      <c r="QGB437" s="50"/>
      <c r="QGC437" s="50"/>
      <c r="QGD437" s="50"/>
      <c r="QGE437" s="50"/>
      <c r="QGF437" s="50"/>
      <c r="QGG437" s="50"/>
      <c r="QGH437" s="50"/>
      <c r="QGI437" s="50"/>
      <c r="QGJ437" s="50"/>
      <c r="QGK437" s="50"/>
      <c r="QGL437" s="50"/>
      <c r="QGM437" s="50"/>
      <c r="QGN437" s="50"/>
      <c r="QGO437" s="50"/>
      <c r="QGP437" s="50"/>
      <c r="QGQ437" s="50"/>
      <c r="QGR437" s="50"/>
      <c r="QGS437" s="50"/>
      <c r="QGT437" s="50"/>
      <c r="QGU437" s="50"/>
      <c r="QGV437" s="50"/>
      <c r="QGW437" s="50"/>
      <c r="QGX437" s="50"/>
      <c r="QGY437" s="50"/>
      <c r="QGZ437" s="50"/>
      <c r="QHA437" s="50"/>
      <c r="QHB437" s="50"/>
      <c r="QHC437" s="50"/>
      <c r="QHD437" s="50"/>
      <c r="QHE437" s="50"/>
      <c r="QHF437" s="50"/>
      <c r="QHG437" s="50"/>
      <c r="QHH437" s="50"/>
      <c r="QHI437" s="50"/>
      <c r="QHJ437" s="50"/>
      <c r="QHK437" s="50"/>
      <c r="QHL437" s="50"/>
      <c r="QHM437" s="50"/>
      <c r="QHN437" s="50"/>
      <c r="QHO437" s="50"/>
      <c r="QHP437" s="50"/>
      <c r="QHQ437" s="50"/>
      <c r="QHR437" s="50"/>
      <c r="QHS437" s="50"/>
      <c r="QHT437" s="50"/>
      <c r="QHU437" s="50"/>
      <c r="QHV437" s="50"/>
      <c r="QHW437" s="50"/>
      <c r="QHX437" s="50"/>
      <c r="QHY437" s="50"/>
      <c r="QHZ437" s="50"/>
      <c r="QIA437" s="50"/>
      <c r="QIB437" s="50"/>
      <c r="QIC437" s="50"/>
      <c r="QID437" s="50"/>
      <c r="QIE437" s="50"/>
      <c r="QIF437" s="50"/>
      <c r="QIG437" s="50"/>
      <c r="QIH437" s="50"/>
      <c r="QII437" s="50"/>
      <c r="QIJ437" s="50"/>
      <c r="QIK437" s="50"/>
      <c r="QIL437" s="50"/>
      <c r="QIM437" s="50"/>
      <c r="QIN437" s="50"/>
      <c r="QIO437" s="50"/>
      <c r="QIP437" s="50"/>
      <c r="QIQ437" s="50"/>
      <c r="QIR437" s="50"/>
      <c r="QIS437" s="50"/>
      <c r="QIT437" s="50"/>
      <c r="QIU437" s="50"/>
      <c r="QIV437" s="50"/>
      <c r="QIW437" s="50"/>
      <c r="QIX437" s="50"/>
      <c r="QIY437" s="50"/>
      <c r="QIZ437" s="50"/>
      <c r="QJA437" s="50"/>
      <c r="QJB437" s="50"/>
      <c r="QJC437" s="50"/>
      <c r="QJD437" s="50"/>
      <c r="QJE437" s="50"/>
      <c r="QJF437" s="50"/>
      <c r="QJG437" s="50"/>
      <c r="QJH437" s="50"/>
      <c r="QJI437" s="50"/>
      <c r="QJJ437" s="50"/>
      <c r="QJK437" s="50"/>
      <c r="QJL437" s="50"/>
      <c r="QJM437" s="50"/>
      <c r="QJN437" s="50"/>
      <c r="QJO437" s="50"/>
      <c r="QJP437" s="50"/>
      <c r="QJQ437" s="50"/>
      <c r="QJR437" s="50"/>
      <c r="QJS437" s="50"/>
      <c r="QJT437" s="50"/>
      <c r="QJU437" s="50"/>
      <c r="QJV437" s="50"/>
      <c r="QJW437" s="50"/>
      <c r="QJX437" s="50"/>
      <c r="QJZ437" s="50"/>
      <c r="QKB437" s="50"/>
      <c r="QKC437" s="50"/>
      <c r="QKD437" s="50"/>
      <c r="QKE437" s="50"/>
      <c r="QKF437" s="50"/>
      <c r="QKG437" s="50"/>
      <c r="QKH437" s="50"/>
      <c r="QKI437" s="50"/>
      <c r="QKN437" s="50"/>
      <c r="QKO437" s="50"/>
      <c r="QKP437" s="50"/>
      <c r="QKQ437" s="50"/>
      <c r="QKR437" s="50"/>
      <c r="QKS437" s="50"/>
      <c r="QKT437" s="50"/>
      <c r="QKU437" s="50"/>
      <c r="QKV437" s="50"/>
      <c r="QKW437" s="50"/>
      <c r="QKX437" s="50"/>
      <c r="QKY437" s="50"/>
      <c r="QKZ437" s="50"/>
      <c r="QLA437" s="50"/>
      <c r="QLB437" s="50"/>
      <c r="QLC437" s="50"/>
      <c r="QLD437" s="50"/>
      <c r="QLE437" s="50"/>
      <c r="QLF437" s="50"/>
      <c r="QLG437" s="50"/>
      <c r="QLH437" s="50"/>
      <c r="QLI437" s="50"/>
      <c r="QLJ437" s="50"/>
      <c r="QLK437" s="50"/>
      <c r="QLL437" s="50"/>
      <c r="QLM437" s="50"/>
      <c r="QLN437" s="50"/>
      <c r="QLO437" s="50"/>
      <c r="QLP437" s="50"/>
      <c r="QLQ437" s="50"/>
      <c r="QLR437" s="50"/>
      <c r="QLS437" s="50"/>
      <c r="QLT437" s="50"/>
      <c r="QLU437" s="50"/>
      <c r="QLV437" s="50"/>
      <c r="QLW437" s="50"/>
      <c r="QLX437" s="50"/>
      <c r="QLY437" s="50"/>
      <c r="QLZ437" s="50"/>
      <c r="QMA437" s="50"/>
      <c r="QMB437" s="50"/>
      <c r="QMC437" s="50"/>
      <c r="QMD437" s="50"/>
      <c r="QME437" s="50"/>
      <c r="QMF437" s="50"/>
      <c r="QMG437" s="50"/>
      <c r="QMH437" s="50"/>
      <c r="QMI437" s="50"/>
      <c r="QMJ437" s="50"/>
      <c r="QMK437" s="50"/>
      <c r="QML437" s="50"/>
      <c r="QMM437" s="50"/>
      <c r="QMN437" s="50"/>
      <c r="QMO437" s="50"/>
      <c r="QMP437" s="50"/>
      <c r="QMQ437" s="50"/>
      <c r="QMR437" s="50"/>
      <c r="QMS437" s="50"/>
      <c r="QMT437" s="50"/>
      <c r="QMU437" s="50"/>
      <c r="QMV437" s="50"/>
      <c r="QMW437" s="50"/>
      <c r="QMX437" s="50"/>
      <c r="QMY437" s="50"/>
      <c r="QMZ437" s="50"/>
      <c r="QNA437" s="50"/>
      <c r="QNB437" s="50"/>
      <c r="QNC437" s="50"/>
      <c r="QND437" s="50"/>
      <c r="QNE437" s="50"/>
      <c r="QNF437" s="50"/>
      <c r="QNG437" s="50"/>
      <c r="QNH437" s="50"/>
      <c r="QNI437" s="50"/>
      <c r="QNJ437" s="50"/>
      <c r="QNK437" s="50"/>
      <c r="QNL437" s="50"/>
      <c r="QNM437" s="50"/>
      <c r="QNN437" s="50"/>
      <c r="QNO437" s="50"/>
      <c r="QNP437" s="50"/>
      <c r="QNQ437" s="50"/>
      <c r="QNR437" s="50"/>
      <c r="QNS437" s="50"/>
      <c r="QNT437" s="50"/>
      <c r="QNU437" s="50"/>
      <c r="QNV437" s="50"/>
      <c r="QNW437" s="50"/>
      <c r="QNX437" s="50"/>
      <c r="QNY437" s="50"/>
      <c r="QNZ437" s="50"/>
      <c r="QOA437" s="50"/>
      <c r="QOB437" s="50"/>
      <c r="QOC437" s="50"/>
      <c r="QOD437" s="50"/>
      <c r="QOE437" s="50"/>
      <c r="QOF437" s="50"/>
      <c r="QOG437" s="50"/>
      <c r="QOH437" s="50"/>
      <c r="QOI437" s="50"/>
      <c r="QOJ437" s="50"/>
      <c r="QOK437" s="50"/>
      <c r="QOL437" s="50"/>
      <c r="QOM437" s="50"/>
      <c r="QON437" s="50"/>
      <c r="QOO437" s="50"/>
      <c r="QOP437" s="50"/>
      <c r="QOQ437" s="50"/>
      <c r="QOR437" s="50"/>
      <c r="QOS437" s="50"/>
      <c r="QOT437" s="50"/>
      <c r="QOU437" s="50"/>
      <c r="QOV437" s="50"/>
      <c r="QOW437" s="50"/>
      <c r="QOX437" s="50"/>
      <c r="QOY437" s="50"/>
      <c r="QOZ437" s="50"/>
      <c r="QPA437" s="50"/>
      <c r="QPB437" s="50"/>
      <c r="QPC437" s="50"/>
      <c r="QPD437" s="50"/>
      <c r="QPE437" s="50"/>
      <c r="QPF437" s="50"/>
      <c r="QPG437" s="50"/>
      <c r="QPH437" s="50"/>
      <c r="QPI437" s="50"/>
      <c r="QPJ437" s="50"/>
      <c r="QPK437" s="50"/>
      <c r="QPL437" s="50"/>
      <c r="QPM437" s="50"/>
      <c r="QPN437" s="50"/>
      <c r="QPO437" s="50"/>
      <c r="QPP437" s="50"/>
      <c r="QPQ437" s="50"/>
      <c r="QPR437" s="50"/>
      <c r="QPS437" s="50"/>
      <c r="QPT437" s="50"/>
      <c r="QPU437" s="50"/>
      <c r="QPV437" s="50"/>
      <c r="QPW437" s="50"/>
      <c r="QPX437" s="50"/>
      <c r="QPY437" s="50"/>
      <c r="QPZ437" s="50"/>
      <c r="QQA437" s="50"/>
      <c r="QQB437" s="50"/>
      <c r="QQC437" s="50"/>
      <c r="QQD437" s="50"/>
      <c r="QQE437" s="50"/>
      <c r="QQF437" s="50"/>
      <c r="QQG437" s="50"/>
      <c r="QQH437" s="50"/>
      <c r="QQI437" s="50"/>
      <c r="QQJ437" s="50"/>
      <c r="QQK437" s="50"/>
      <c r="QQL437" s="50"/>
      <c r="QQM437" s="50"/>
      <c r="QQN437" s="50"/>
      <c r="QQO437" s="50"/>
      <c r="QQP437" s="50"/>
      <c r="QQQ437" s="50"/>
      <c r="QQR437" s="50"/>
      <c r="QQS437" s="50"/>
      <c r="QQT437" s="50"/>
      <c r="QQU437" s="50"/>
      <c r="QQV437" s="50"/>
      <c r="QQW437" s="50"/>
      <c r="QQX437" s="50"/>
      <c r="QQY437" s="50"/>
      <c r="QQZ437" s="50"/>
      <c r="QRA437" s="50"/>
      <c r="QRB437" s="50"/>
      <c r="QRC437" s="50"/>
      <c r="QRD437" s="50"/>
      <c r="QRE437" s="50"/>
      <c r="QRF437" s="50"/>
      <c r="QRG437" s="50"/>
      <c r="QRH437" s="50"/>
      <c r="QRI437" s="50"/>
      <c r="QRJ437" s="50"/>
      <c r="QRK437" s="50"/>
      <c r="QRL437" s="50"/>
      <c r="QRM437" s="50"/>
      <c r="QRN437" s="50"/>
      <c r="QRO437" s="50"/>
      <c r="QRP437" s="50"/>
      <c r="QRQ437" s="50"/>
      <c r="QRR437" s="50"/>
      <c r="QRS437" s="50"/>
      <c r="QRT437" s="50"/>
      <c r="QRU437" s="50"/>
      <c r="QRV437" s="50"/>
      <c r="QRW437" s="50"/>
      <c r="QRX437" s="50"/>
      <c r="QRY437" s="50"/>
      <c r="QRZ437" s="50"/>
      <c r="QSA437" s="50"/>
      <c r="QSB437" s="50"/>
      <c r="QSC437" s="50"/>
      <c r="QSD437" s="50"/>
      <c r="QSE437" s="50"/>
      <c r="QSF437" s="50"/>
      <c r="QSG437" s="50"/>
      <c r="QSH437" s="50"/>
      <c r="QSI437" s="50"/>
      <c r="QSJ437" s="50"/>
      <c r="QSK437" s="50"/>
      <c r="QSL437" s="50"/>
      <c r="QSM437" s="50"/>
      <c r="QSN437" s="50"/>
      <c r="QSO437" s="50"/>
      <c r="QSP437" s="50"/>
      <c r="QSQ437" s="50"/>
      <c r="QSR437" s="50"/>
      <c r="QSS437" s="50"/>
      <c r="QST437" s="50"/>
      <c r="QSU437" s="50"/>
      <c r="QSV437" s="50"/>
      <c r="QSW437" s="50"/>
      <c r="QSX437" s="50"/>
      <c r="QSY437" s="50"/>
      <c r="QSZ437" s="50"/>
      <c r="QTA437" s="50"/>
      <c r="QTB437" s="50"/>
      <c r="QTC437" s="50"/>
      <c r="QTD437" s="50"/>
      <c r="QTE437" s="50"/>
      <c r="QTF437" s="50"/>
      <c r="QTG437" s="50"/>
      <c r="QTH437" s="50"/>
      <c r="QTI437" s="50"/>
      <c r="QTJ437" s="50"/>
      <c r="QTK437" s="50"/>
      <c r="QTL437" s="50"/>
      <c r="QTM437" s="50"/>
      <c r="QTN437" s="50"/>
      <c r="QTO437" s="50"/>
      <c r="QTP437" s="50"/>
      <c r="QTQ437" s="50"/>
      <c r="QTR437" s="50"/>
      <c r="QTS437" s="50"/>
      <c r="QTT437" s="50"/>
      <c r="QTV437" s="50"/>
      <c r="QTX437" s="50"/>
      <c r="QTY437" s="50"/>
      <c r="QTZ437" s="50"/>
      <c r="QUA437" s="50"/>
      <c r="QUB437" s="50"/>
      <c r="QUC437" s="50"/>
      <c r="QUD437" s="50"/>
      <c r="QUE437" s="50"/>
      <c r="QUJ437" s="50"/>
      <c r="QUK437" s="50"/>
      <c r="QUL437" s="50"/>
      <c r="QUM437" s="50"/>
      <c r="QUN437" s="50"/>
      <c r="QUO437" s="50"/>
      <c r="QUP437" s="50"/>
      <c r="QUQ437" s="50"/>
      <c r="QUR437" s="50"/>
      <c r="QUS437" s="50"/>
      <c r="QUT437" s="50"/>
      <c r="QUU437" s="50"/>
      <c r="QUV437" s="50"/>
      <c r="QUW437" s="50"/>
      <c r="QUX437" s="50"/>
      <c r="QUY437" s="50"/>
      <c r="QUZ437" s="50"/>
      <c r="QVA437" s="50"/>
      <c r="QVB437" s="50"/>
      <c r="QVC437" s="50"/>
      <c r="QVD437" s="50"/>
      <c r="QVE437" s="50"/>
      <c r="QVF437" s="50"/>
      <c r="QVG437" s="50"/>
      <c r="QVH437" s="50"/>
      <c r="QVI437" s="50"/>
      <c r="QVJ437" s="50"/>
      <c r="QVK437" s="50"/>
      <c r="QVL437" s="50"/>
      <c r="QVM437" s="50"/>
      <c r="QVN437" s="50"/>
      <c r="QVO437" s="50"/>
      <c r="QVP437" s="50"/>
      <c r="QVQ437" s="50"/>
      <c r="QVR437" s="50"/>
      <c r="QVS437" s="50"/>
      <c r="QVT437" s="50"/>
      <c r="QVU437" s="50"/>
      <c r="QVV437" s="50"/>
      <c r="QVW437" s="50"/>
      <c r="QVX437" s="50"/>
      <c r="QVY437" s="50"/>
      <c r="QVZ437" s="50"/>
      <c r="QWA437" s="50"/>
      <c r="QWB437" s="50"/>
      <c r="QWC437" s="50"/>
      <c r="QWD437" s="50"/>
      <c r="QWE437" s="50"/>
      <c r="QWF437" s="50"/>
      <c r="QWG437" s="50"/>
      <c r="QWH437" s="50"/>
      <c r="QWI437" s="50"/>
      <c r="QWJ437" s="50"/>
      <c r="QWK437" s="50"/>
      <c r="QWL437" s="50"/>
      <c r="QWM437" s="50"/>
      <c r="QWN437" s="50"/>
      <c r="QWO437" s="50"/>
      <c r="QWP437" s="50"/>
      <c r="QWQ437" s="50"/>
      <c r="QWR437" s="50"/>
      <c r="QWS437" s="50"/>
      <c r="QWT437" s="50"/>
      <c r="QWU437" s="50"/>
      <c r="QWV437" s="50"/>
      <c r="QWW437" s="50"/>
      <c r="QWX437" s="50"/>
      <c r="QWY437" s="50"/>
      <c r="QWZ437" s="50"/>
      <c r="QXA437" s="50"/>
      <c r="QXB437" s="50"/>
      <c r="QXC437" s="50"/>
      <c r="QXD437" s="50"/>
      <c r="QXE437" s="50"/>
      <c r="QXF437" s="50"/>
      <c r="QXG437" s="50"/>
      <c r="QXH437" s="50"/>
      <c r="QXI437" s="50"/>
      <c r="QXJ437" s="50"/>
      <c r="QXK437" s="50"/>
      <c r="QXL437" s="50"/>
      <c r="QXM437" s="50"/>
      <c r="QXN437" s="50"/>
      <c r="QXO437" s="50"/>
      <c r="QXP437" s="50"/>
      <c r="QXQ437" s="50"/>
      <c r="QXR437" s="50"/>
      <c r="QXS437" s="50"/>
      <c r="QXT437" s="50"/>
      <c r="QXU437" s="50"/>
      <c r="QXV437" s="50"/>
      <c r="QXW437" s="50"/>
      <c r="QXX437" s="50"/>
      <c r="QXY437" s="50"/>
      <c r="QXZ437" s="50"/>
      <c r="QYA437" s="50"/>
      <c r="QYB437" s="50"/>
      <c r="QYC437" s="50"/>
      <c r="QYD437" s="50"/>
      <c r="QYE437" s="50"/>
      <c r="QYF437" s="50"/>
      <c r="QYG437" s="50"/>
      <c r="QYH437" s="50"/>
      <c r="QYI437" s="50"/>
      <c r="QYJ437" s="50"/>
      <c r="QYK437" s="50"/>
      <c r="QYL437" s="50"/>
      <c r="QYM437" s="50"/>
      <c r="QYN437" s="50"/>
      <c r="QYO437" s="50"/>
      <c r="QYP437" s="50"/>
      <c r="QYQ437" s="50"/>
      <c r="QYR437" s="50"/>
      <c r="QYS437" s="50"/>
      <c r="QYT437" s="50"/>
      <c r="QYU437" s="50"/>
      <c r="QYV437" s="50"/>
      <c r="QYW437" s="50"/>
      <c r="QYX437" s="50"/>
      <c r="QYY437" s="50"/>
      <c r="QYZ437" s="50"/>
      <c r="QZA437" s="50"/>
      <c r="QZB437" s="50"/>
      <c r="QZC437" s="50"/>
      <c r="QZD437" s="50"/>
      <c r="QZE437" s="50"/>
      <c r="QZF437" s="50"/>
      <c r="QZG437" s="50"/>
      <c r="QZH437" s="50"/>
      <c r="QZI437" s="50"/>
      <c r="QZJ437" s="50"/>
      <c r="QZK437" s="50"/>
      <c r="QZL437" s="50"/>
      <c r="QZM437" s="50"/>
      <c r="QZN437" s="50"/>
      <c r="QZO437" s="50"/>
      <c r="QZP437" s="50"/>
      <c r="QZQ437" s="50"/>
      <c r="QZR437" s="50"/>
      <c r="QZS437" s="50"/>
      <c r="QZT437" s="50"/>
      <c r="QZU437" s="50"/>
      <c r="QZV437" s="50"/>
      <c r="QZW437" s="50"/>
      <c r="QZX437" s="50"/>
      <c r="QZY437" s="50"/>
      <c r="QZZ437" s="50"/>
      <c r="RAA437" s="50"/>
      <c r="RAB437" s="50"/>
      <c r="RAC437" s="50"/>
      <c r="RAD437" s="50"/>
      <c r="RAE437" s="50"/>
      <c r="RAF437" s="50"/>
      <c r="RAG437" s="50"/>
      <c r="RAH437" s="50"/>
      <c r="RAI437" s="50"/>
      <c r="RAJ437" s="50"/>
      <c r="RAK437" s="50"/>
      <c r="RAL437" s="50"/>
      <c r="RAM437" s="50"/>
      <c r="RAN437" s="50"/>
      <c r="RAO437" s="50"/>
      <c r="RAP437" s="50"/>
      <c r="RAQ437" s="50"/>
      <c r="RAR437" s="50"/>
      <c r="RAS437" s="50"/>
      <c r="RAT437" s="50"/>
      <c r="RAU437" s="50"/>
      <c r="RAV437" s="50"/>
      <c r="RAW437" s="50"/>
      <c r="RAX437" s="50"/>
      <c r="RAY437" s="50"/>
      <c r="RAZ437" s="50"/>
      <c r="RBA437" s="50"/>
      <c r="RBB437" s="50"/>
      <c r="RBC437" s="50"/>
      <c r="RBD437" s="50"/>
      <c r="RBE437" s="50"/>
      <c r="RBF437" s="50"/>
      <c r="RBG437" s="50"/>
      <c r="RBH437" s="50"/>
      <c r="RBI437" s="50"/>
      <c r="RBJ437" s="50"/>
      <c r="RBK437" s="50"/>
      <c r="RBL437" s="50"/>
      <c r="RBM437" s="50"/>
      <c r="RBN437" s="50"/>
      <c r="RBO437" s="50"/>
      <c r="RBP437" s="50"/>
      <c r="RBQ437" s="50"/>
      <c r="RBR437" s="50"/>
      <c r="RBS437" s="50"/>
      <c r="RBT437" s="50"/>
      <c r="RBU437" s="50"/>
      <c r="RBV437" s="50"/>
      <c r="RBW437" s="50"/>
      <c r="RBX437" s="50"/>
      <c r="RBY437" s="50"/>
      <c r="RBZ437" s="50"/>
      <c r="RCA437" s="50"/>
      <c r="RCB437" s="50"/>
      <c r="RCC437" s="50"/>
      <c r="RCD437" s="50"/>
      <c r="RCE437" s="50"/>
      <c r="RCF437" s="50"/>
      <c r="RCG437" s="50"/>
      <c r="RCH437" s="50"/>
      <c r="RCI437" s="50"/>
      <c r="RCJ437" s="50"/>
      <c r="RCK437" s="50"/>
      <c r="RCL437" s="50"/>
      <c r="RCM437" s="50"/>
      <c r="RCN437" s="50"/>
      <c r="RCO437" s="50"/>
      <c r="RCP437" s="50"/>
      <c r="RCQ437" s="50"/>
      <c r="RCR437" s="50"/>
      <c r="RCS437" s="50"/>
      <c r="RCT437" s="50"/>
      <c r="RCU437" s="50"/>
      <c r="RCV437" s="50"/>
      <c r="RCW437" s="50"/>
      <c r="RCX437" s="50"/>
      <c r="RCY437" s="50"/>
      <c r="RCZ437" s="50"/>
      <c r="RDA437" s="50"/>
      <c r="RDB437" s="50"/>
      <c r="RDC437" s="50"/>
      <c r="RDD437" s="50"/>
      <c r="RDE437" s="50"/>
      <c r="RDF437" s="50"/>
      <c r="RDG437" s="50"/>
      <c r="RDH437" s="50"/>
      <c r="RDI437" s="50"/>
      <c r="RDJ437" s="50"/>
      <c r="RDK437" s="50"/>
      <c r="RDL437" s="50"/>
      <c r="RDM437" s="50"/>
      <c r="RDN437" s="50"/>
      <c r="RDO437" s="50"/>
      <c r="RDP437" s="50"/>
      <c r="RDR437" s="50"/>
      <c r="RDT437" s="50"/>
      <c r="RDU437" s="50"/>
      <c r="RDV437" s="50"/>
      <c r="RDW437" s="50"/>
      <c r="RDX437" s="50"/>
      <c r="RDY437" s="50"/>
      <c r="RDZ437" s="50"/>
      <c r="REA437" s="50"/>
      <c r="REF437" s="50"/>
      <c r="REG437" s="50"/>
      <c r="REH437" s="50"/>
      <c r="REI437" s="50"/>
      <c r="REJ437" s="50"/>
      <c r="REK437" s="50"/>
      <c r="REL437" s="50"/>
      <c r="REM437" s="50"/>
      <c r="REN437" s="50"/>
      <c r="REO437" s="50"/>
      <c r="REP437" s="50"/>
      <c r="REQ437" s="50"/>
      <c r="RER437" s="50"/>
      <c r="RES437" s="50"/>
      <c r="RET437" s="50"/>
      <c r="REU437" s="50"/>
      <c r="REV437" s="50"/>
      <c r="REW437" s="50"/>
      <c r="REX437" s="50"/>
      <c r="REY437" s="50"/>
      <c r="REZ437" s="50"/>
      <c r="RFA437" s="50"/>
      <c r="RFB437" s="50"/>
      <c r="RFC437" s="50"/>
      <c r="RFD437" s="50"/>
      <c r="RFE437" s="50"/>
      <c r="RFF437" s="50"/>
      <c r="RFG437" s="50"/>
      <c r="RFH437" s="50"/>
      <c r="RFI437" s="50"/>
      <c r="RFJ437" s="50"/>
      <c r="RFK437" s="50"/>
      <c r="RFL437" s="50"/>
      <c r="RFM437" s="50"/>
      <c r="RFN437" s="50"/>
      <c r="RFO437" s="50"/>
      <c r="RFP437" s="50"/>
      <c r="RFQ437" s="50"/>
      <c r="RFR437" s="50"/>
      <c r="RFS437" s="50"/>
      <c r="RFT437" s="50"/>
      <c r="RFU437" s="50"/>
      <c r="RFV437" s="50"/>
      <c r="RFW437" s="50"/>
      <c r="RFX437" s="50"/>
      <c r="RFY437" s="50"/>
      <c r="RFZ437" s="50"/>
      <c r="RGA437" s="50"/>
      <c r="RGB437" s="50"/>
      <c r="RGC437" s="50"/>
      <c r="RGD437" s="50"/>
      <c r="RGE437" s="50"/>
      <c r="RGF437" s="50"/>
      <c r="RGG437" s="50"/>
      <c r="RGH437" s="50"/>
      <c r="RGI437" s="50"/>
      <c r="RGJ437" s="50"/>
      <c r="RGK437" s="50"/>
      <c r="RGL437" s="50"/>
      <c r="RGM437" s="50"/>
      <c r="RGN437" s="50"/>
      <c r="RGO437" s="50"/>
      <c r="RGP437" s="50"/>
      <c r="RGQ437" s="50"/>
      <c r="RGR437" s="50"/>
      <c r="RGS437" s="50"/>
      <c r="RGT437" s="50"/>
      <c r="RGU437" s="50"/>
      <c r="RGV437" s="50"/>
      <c r="RGW437" s="50"/>
      <c r="RGX437" s="50"/>
      <c r="RGY437" s="50"/>
      <c r="RGZ437" s="50"/>
      <c r="RHA437" s="50"/>
      <c r="RHB437" s="50"/>
      <c r="RHC437" s="50"/>
      <c r="RHD437" s="50"/>
      <c r="RHE437" s="50"/>
      <c r="RHF437" s="50"/>
      <c r="RHG437" s="50"/>
      <c r="RHH437" s="50"/>
      <c r="RHI437" s="50"/>
      <c r="RHJ437" s="50"/>
      <c r="RHK437" s="50"/>
      <c r="RHL437" s="50"/>
      <c r="RHM437" s="50"/>
      <c r="RHN437" s="50"/>
      <c r="RHO437" s="50"/>
      <c r="RHP437" s="50"/>
      <c r="RHQ437" s="50"/>
      <c r="RHR437" s="50"/>
      <c r="RHS437" s="50"/>
      <c r="RHT437" s="50"/>
      <c r="RHU437" s="50"/>
      <c r="RHV437" s="50"/>
      <c r="RHW437" s="50"/>
      <c r="RHX437" s="50"/>
      <c r="RHY437" s="50"/>
      <c r="RHZ437" s="50"/>
      <c r="RIA437" s="50"/>
      <c r="RIB437" s="50"/>
      <c r="RIC437" s="50"/>
      <c r="RID437" s="50"/>
      <c r="RIE437" s="50"/>
      <c r="RIF437" s="50"/>
      <c r="RIG437" s="50"/>
      <c r="RIH437" s="50"/>
      <c r="RII437" s="50"/>
      <c r="RIJ437" s="50"/>
      <c r="RIK437" s="50"/>
      <c r="RIL437" s="50"/>
      <c r="RIM437" s="50"/>
      <c r="RIN437" s="50"/>
      <c r="RIO437" s="50"/>
      <c r="RIP437" s="50"/>
      <c r="RIQ437" s="50"/>
      <c r="RIR437" s="50"/>
      <c r="RIS437" s="50"/>
      <c r="RIT437" s="50"/>
      <c r="RIU437" s="50"/>
      <c r="RIV437" s="50"/>
      <c r="RIW437" s="50"/>
      <c r="RIX437" s="50"/>
      <c r="RIY437" s="50"/>
      <c r="RIZ437" s="50"/>
      <c r="RJA437" s="50"/>
      <c r="RJB437" s="50"/>
      <c r="RJC437" s="50"/>
      <c r="RJD437" s="50"/>
      <c r="RJE437" s="50"/>
      <c r="RJF437" s="50"/>
      <c r="RJG437" s="50"/>
      <c r="RJH437" s="50"/>
      <c r="RJI437" s="50"/>
      <c r="RJJ437" s="50"/>
      <c r="RJK437" s="50"/>
      <c r="RJL437" s="50"/>
      <c r="RJM437" s="50"/>
      <c r="RJN437" s="50"/>
      <c r="RJO437" s="50"/>
      <c r="RJP437" s="50"/>
      <c r="RJQ437" s="50"/>
      <c r="RJR437" s="50"/>
      <c r="RJS437" s="50"/>
      <c r="RJT437" s="50"/>
      <c r="RJU437" s="50"/>
      <c r="RJV437" s="50"/>
      <c r="RJW437" s="50"/>
      <c r="RJX437" s="50"/>
      <c r="RJY437" s="50"/>
      <c r="RJZ437" s="50"/>
      <c r="RKA437" s="50"/>
      <c r="RKB437" s="50"/>
      <c r="RKC437" s="50"/>
      <c r="RKD437" s="50"/>
      <c r="RKE437" s="50"/>
      <c r="RKF437" s="50"/>
      <c r="RKG437" s="50"/>
      <c r="RKH437" s="50"/>
      <c r="RKI437" s="50"/>
      <c r="RKJ437" s="50"/>
      <c r="RKK437" s="50"/>
      <c r="RKL437" s="50"/>
      <c r="RKM437" s="50"/>
      <c r="RKN437" s="50"/>
      <c r="RKO437" s="50"/>
      <c r="RKP437" s="50"/>
      <c r="RKQ437" s="50"/>
      <c r="RKR437" s="50"/>
      <c r="RKS437" s="50"/>
      <c r="RKT437" s="50"/>
      <c r="RKU437" s="50"/>
      <c r="RKV437" s="50"/>
      <c r="RKW437" s="50"/>
      <c r="RKX437" s="50"/>
      <c r="RKY437" s="50"/>
      <c r="RKZ437" s="50"/>
      <c r="RLA437" s="50"/>
      <c r="RLB437" s="50"/>
      <c r="RLC437" s="50"/>
      <c r="RLD437" s="50"/>
      <c r="RLE437" s="50"/>
      <c r="RLF437" s="50"/>
      <c r="RLG437" s="50"/>
      <c r="RLH437" s="50"/>
      <c r="RLI437" s="50"/>
      <c r="RLJ437" s="50"/>
      <c r="RLK437" s="50"/>
      <c r="RLL437" s="50"/>
      <c r="RLM437" s="50"/>
      <c r="RLN437" s="50"/>
      <c r="RLO437" s="50"/>
      <c r="RLP437" s="50"/>
      <c r="RLQ437" s="50"/>
      <c r="RLR437" s="50"/>
      <c r="RLS437" s="50"/>
      <c r="RLT437" s="50"/>
      <c r="RLU437" s="50"/>
      <c r="RLV437" s="50"/>
      <c r="RLW437" s="50"/>
      <c r="RLX437" s="50"/>
      <c r="RLY437" s="50"/>
      <c r="RLZ437" s="50"/>
      <c r="RMA437" s="50"/>
      <c r="RMB437" s="50"/>
      <c r="RMC437" s="50"/>
      <c r="RMD437" s="50"/>
      <c r="RME437" s="50"/>
      <c r="RMF437" s="50"/>
      <c r="RMG437" s="50"/>
      <c r="RMH437" s="50"/>
      <c r="RMI437" s="50"/>
      <c r="RMJ437" s="50"/>
      <c r="RMK437" s="50"/>
      <c r="RML437" s="50"/>
      <c r="RMM437" s="50"/>
      <c r="RMN437" s="50"/>
      <c r="RMO437" s="50"/>
      <c r="RMP437" s="50"/>
      <c r="RMQ437" s="50"/>
      <c r="RMR437" s="50"/>
      <c r="RMS437" s="50"/>
      <c r="RMT437" s="50"/>
      <c r="RMU437" s="50"/>
      <c r="RMV437" s="50"/>
      <c r="RMW437" s="50"/>
      <c r="RMX437" s="50"/>
      <c r="RMY437" s="50"/>
      <c r="RMZ437" s="50"/>
      <c r="RNA437" s="50"/>
      <c r="RNB437" s="50"/>
      <c r="RNC437" s="50"/>
      <c r="RND437" s="50"/>
      <c r="RNE437" s="50"/>
      <c r="RNF437" s="50"/>
      <c r="RNG437" s="50"/>
      <c r="RNH437" s="50"/>
      <c r="RNI437" s="50"/>
      <c r="RNJ437" s="50"/>
      <c r="RNK437" s="50"/>
      <c r="RNL437" s="50"/>
      <c r="RNN437" s="50"/>
      <c r="RNP437" s="50"/>
      <c r="RNQ437" s="50"/>
      <c r="RNR437" s="50"/>
      <c r="RNS437" s="50"/>
      <c r="RNT437" s="50"/>
      <c r="RNU437" s="50"/>
      <c r="RNV437" s="50"/>
      <c r="RNW437" s="50"/>
      <c r="ROB437" s="50"/>
      <c r="ROC437" s="50"/>
      <c r="ROD437" s="50"/>
      <c r="ROE437" s="50"/>
      <c r="ROF437" s="50"/>
      <c r="ROG437" s="50"/>
      <c r="ROH437" s="50"/>
      <c r="ROI437" s="50"/>
      <c r="ROJ437" s="50"/>
      <c r="ROK437" s="50"/>
      <c r="ROL437" s="50"/>
      <c r="ROM437" s="50"/>
      <c r="RON437" s="50"/>
      <c r="ROO437" s="50"/>
      <c r="ROP437" s="50"/>
      <c r="ROQ437" s="50"/>
      <c r="ROR437" s="50"/>
      <c r="ROS437" s="50"/>
      <c r="ROT437" s="50"/>
      <c r="ROU437" s="50"/>
      <c r="ROV437" s="50"/>
      <c r="ROW437" s="50"/>
      <c r="ROX437" s="50"/>
      <c r="ROY437" s="50"/>
      <c r="ROZ437" s="50"/>
      <c r="RPA437" s="50"/>
      <c r="RPB437" s="50"/>
      <c r="RPC437" s="50"/>
      <c r="RPD437" s="50"/>
      <c r="RPE437" s="50"/>
      <c r="RPF437" s="50"/>
      <c r="RPG437" s="50"/>
      <c r="RPH437" s="50"/>
      <c r="RPI437" s="50"/>
      <c r="RPJ437" s="50"/>
      <c r="RPK437" s="50"/>
      <c r="RPL437" s="50"/>
      <c r="RPM437" s="50"/>
      <c r="RPN437" s="50"/>
      <c r="RPO437" s="50"/>
      <c r="RPP437" s="50"/>
      <c r="RPQ437" s="50"/>
      <c r="RPR437" s="50"/>
      <c r="RPS437" s="50"/>
      <c r="RPT437" s="50"/>
      <c r="RPU437" s="50"/>
      <c r="RPV437" s="50"/>
      <c r="RPW437" s="50"/>
      <c r="RPX437" s="50"/>
      <c r="RPY437" s="50"/>
      <c r="RPZ437" s="50"/>
      <c r="RQA437" s="50"/>
      <c r="RQB437" s="50"/>
      <c r="RQC437" s="50"/>
      <c r="RQD437" s="50"/>
      <c r="RQE437" s="50"/>
      <c r="RQF437" s="50"/>
      <c r="RQG437" s="50"/>
      <c r="RQH437" s="50"/>
      <c r="RQI437" s="50"/>
      <c r="RQJ437" s="50"/>
      <c r="RQK437" s="50"/>
      <c r="RQL437" s="50"/>
      <c r="RQM437" s="50"/>
      <c r="RQN437" s="50"/>
      <c r="RQO437" s="50"/>
      <c r="RQP437" s="50"/>
      <c r="RQQ437" s="50"/>
      <c r="RQR437" s="50"/>
      <c r="RQS437" s="50"/>
      <c r="RQT437" s="50"/>
      <c r="RQU437" s="50"/>
      <c r="RQV437" s="50"/>
      <c r="RQW437" s="50"/>
      <c r="RQX437" s="50"/>
      <c r="RQY437" s="50"/>
      <c r="RQZ437" s="50"/>
      <c r="RRA437" s="50"/>
      <c r="RRB437" s="50"/>
      <c r="RRC437" s="50"/>
      <c r="RRD437" s="50"/>
      <c r="RRE437" s="50"/>
      <c r="RRF437" s="50"/>
      <c r="RRG437" s="50"/>
      <c r="RRH437" s="50"/>
      <c r="RRI437" s="50"/>
      <c r="RRJ437" s="50"/>
      <c r="RRK437" s="50"/>
      <c r="RRL437" s="50"/>
      <c r="RRM437" s="50"/>
      <c r="RRN437" s="50"/>
      <c r="RRO437" s="50"/>
      <c r="RRP437" s="50"/>
      <c r="RRQ437" s="50"/>
      <c r="RRR437" s="50"/>
      <c r="RRS437" s="50"/>
      <c r="RRT437" s="50"/>
      <c r="RRU437" s="50"/>
      <c r="RRV437" s="50"/>
      <c r="RRW437" s="50"/>
      <c r="RRX437" s="50"/>
      <c r="RRY437" s="50"/>
      <c r="RRZ437" s="50"/>
      <c r="RSA437" s="50"/>
      <c r="RSB437" s="50"/>
      <c r="RSC437" s="50"/>
      <c r="RSD437" s="50"/>
      <c r="RSE437" s="50"/>
      <c r="RSF437" s="50"/>
      <c r="RSG437" s="50"/>
      <c r="RSH437" s="50"/>
      <c r="RSI437" s="50"/>
      <c r="RSJ437" s="50"/>
      <c r="RSK437" s="50"/>
      <c r="RSL437" s="50"/>
      <c r="RSM437" s="50"/>
      <c r="RSN437" s="50"/>
      <c r="RSO437" s="50"/>
      <c r="RSP437" s="50"/>
      <c r="RSQ437" s="50"/>
      <c r="RSR437" s="50"/>
      <c r="RSS437" s="50"/>
      <c r="RST437" s="50"/>
      <c r="RSU437" s="50"/>
      <c r="RSV437" s="50"/>
      <c r="RSW437" s="50"/>
      <c r="RSX437" s="50"/>
      <c r="RSY437" s="50"/>
      <c r="RSZ437" s="50"/>
      <c r="RTA437" s="50"/>
      <c r="RTB437" s="50"/>
      <c r="RTC437" s="50"/>
      <c r="RTD437" s="50"/>
      <c r="RTE437" s="50"/>
      <c r="RTF437" s="50"/>
      <c r="RTG437" s="50"/>
      <c r="RTH437" s="50"/>
      <c r="RTI437" s="50"/>
      <c r="RTJ437" s="50"/>
      <c r="RTK437" s="50"/>
      <c r="RTL437" s="50"/>
      <c r="RTM437" s="50"/>
      <c r="RTN437" s="50"/>
      <c r="RTO437" s="50"/>
      <c r="RTP437" s="50"/>
      <c r="RTQ437" s="50"/>
      <c r="RTR437" s="50"/>
      <c r="RTS437" s="50"/>
      <c r="RTT437" s="50"/>
      <c r="RTU437" s="50"/>
      <c r="RTV437" s="50"/>
      <c r="RTW437" s="50"/>
      <c r="RTX437" s="50"/>
      <c r="RTY437" s="50"/>
      <c r="RTZ437" s="50"/>
      <c r="RUA437" s="50"/>
      <c r="RUB437" s="50"/>
      <c r="RUC437" s="50"/>
      <c r="RUD437" s="50"/>
      <c r="RUE437" s="50"/>
      <c r="RUF437" s="50"/>
      <c r="RUG437" s="50"/>
      <c r="RUH437" s="50"/>
      <c r="RUI437" s="50"/>
      <c r="RUJ437" s="50"/>
      <c r="RUK437" s="50"/>
      <c r="RUL437" s="50"/>
      <c r="RUM437" s="50"/>
      <c r="RUN437" s="50"/>
      <c r="RUO437" s="50"/>
      <c r="RUP437" s="50"/>
      <c r="RUQ437" s="50"/>
      <c r="RUR437" s="50"/>
      <c r="RUS437" s="50"/>
      <c r="RUT437" s="50"/>
      <c r="RUU437" s="50"/>
      <c r="RUV437" s="50"/>
      <c r="RUW437" s="50"/>
      <c r="RUX437" s="50"/>
      <c r="RUY437" s="50"/>
      <c r="RUZ437" s="50"/>
      <c r="RVA437" s="50"/>
      <c r="RVB437" s="50"/>
      <c r="RVC437" s="50"/>
      <c r="RVD437" s="50"/>
      <c r="RVE437" s="50"/>
      <c r="RVF437" s="50"/>
      <c r="RVG437" s="50"/>
      <c r="RVH437" s="50"/>
      <c r="RVI437" s="50"/>
      <c r="RVJ437" s="50"/>
      <c r="RVK437" s="50"/>
      <c r="RVL437" s="50"/>
      <c r="RVM437" s="50"/>
      <c r="RVN437" s="50"/>
      <c r="RVO437" s="50"/>
      <c r="RVP437" s="50"/>
      <c r="RVQ437" s="50"/>
      <c r="RVR437" s="50"/>
      <c r="RVS437" s="50"/>
      <c r="RVT437" s="50"/>
      <c r="RVU437" s="50"/>
      <c r="RVV437" s="50"/>
      <c r="RVW437" s="50"/>
      <c r="RVX437" s="50"/>
      <c r="RVY437" s="50"/>
      <c r="RVZ437" s="50"/>
      <c r="RWA437" s="50"/>
      <c r="RWB437" s="50"/>
      <c r="RWC437" s="50"/>
      <c r="RWD437" s="50"/>
      <c r="RWE437" s="50"/>
      <c r="RWF437" s="50"/>
      <c r="RWG437" s="50"/>
      <c r="RWH437" s="50"/>
      <c r="RWI437" s="50"/>
      <c r="RWJ437" s="50"/>
      <c r="RWK437" s="50"/>
      <c r="RWL437" s="50"/>
      <c r="RWM437" s="50"/>
      <c r="RWN437" s="50"/>
      <c r="RWO437" s="50"/>
      <c r="RWP437" s="50"/>
      <c r="RWQ437" s="50"/>
      <c r="RWR437" s="50"/>
      <c r="RWS437" s="50"/>
      <c r="RWT437" s="50"/>
      <c r="RWU437" s="50"/>
      <c r="RWV437" s="50"/>
      <c r="RWW437" s="50"/>
      <c r="RWX437" s="50"/>
      <c r="RWY437" s="50"/>
      <c r="RWZ437" s="50"/>
      <c r="RXA437" s="50"/>
      <c r="RXB437" s="50"/>
      <c r="RXC437" s="50"/>
      <c r="RXD437" s="50"/>
      <c r="RXE437" s="50"/>
      <c r="RXF437" s="50"/>
      <c r="RXG437" s="50"/>
      <c r="RXH437" s="50"/>
      <c r="RXJ437" s="50"/>
      <c r="RXL437" s="50"/>
      <c r="RXM437" s="50"/>
      <c r="RXN437" s="50"/>
      <c r="RXO437" s="50"/>
      <c r="RXP437" s="50"/>
      <c r="RXQ437" s="50"/>
      <c r="RXR437" s="50"/>
      <c r="RXS437" s="50"/>
      <c r="RXX437" s="50"/>
      <c r="RXY437" s="50"/>
      <c r="RXZ437" s="50"/>
      <c r="RYA437" s="50"/>
      <c r="RYB437" s="50"/>
      <c r="RYC437" s="50"/>
      <c r="RYD437" s="50"/>
      <c r="RYE437" s="50"/>
      <c r="RYF437" s="50"/>
      <c r="RYG437" s="50"/>
      <c r="RYH437" s="50"/>
      <c r="RYI437" s="50"/>
      <c r="RYJ437" s="50"/>
      <c r="RYK437" s="50"/>
      <c r="RYL437" s="50"/>
      <c r="RYM437" s="50"/>
      <c r="RYN437" s="50"/>
      <c r="RYO437" s="50"/>
      <c r="RYP437" s="50"/>
      <c r="RYQ437" s="50"/>
      <c r="RYR437" s="50"/>
      <c r="RYS437" s="50"/>
      <c r="RYT437" s="50"/>
      <c r="RYU437" s="50"/>
      <c r="RYV437" s="50"/>
      <c r="RYW437" s="50"/>
      <c r="RYX437" s="50"/>
      <c r="RYY437" s="50"/>
      <c r="RYZ437" s="50"/>
      <c r="RZA437" s="50"/>
      <c r="RZB437" s="50"/>
      <c r="RZC437" s="50"/>
      <c r="RZD437" s="50"/>
      <c r="RZE437" s="50"/>
      <c r="RZF437" s="50"/>
      <c r="RZG437" s="50"/>
      <c r="RZH437" s="50"/>
      <c r="RZI437" s="50"/>
      <c r="RZJ437" s="50"/>
      <c r="RZK437" s="50"/>
      <c r="RZL437" s="50"/>
      <c r="RZM437" s="50"/>
      <c r="RZN437" s="50"/>
      <c r="RZO437" s="50"/>
      <c r="RZP437" s="50"/>
      <c r="RZQ437" s="50"/>
      <c r="RZR437" s="50"/>
      <c r="RZS437" s="50"/>
      <c r="RZT437" s="50"/>
      <c r="RZU437" s="50"/>
      <c r="RZV437" s="50"/>
      <c r="RZW437" s="50"/>
      <c r="RZX437" s="50"/>
      <c r="RZY437" s="50"/>
      <c r="RZZ437" s="50"/>
      <c r="SAA437" s="50"/>
      <c r="SAB437" s="50"/>
      <c r="SAC437" s="50"/>
      <c r="SAD437" s="50"/>
      <c r="SAE437" s="50"/>
      <c r="SAF437" s="50"/>
      <c r="SAG437" s="50"/>
      <c r="SAH437" s="50"/>
      <c r="SAI437" s="50"/>
      <c r="SAJ437" s="50"/>
      <c r="SAK437" s="50"/>
      <c r="SAL437" s="50"/>
      <c r="SAM437" s="50"/>
      <c r="SAN437" s="50"/>
      <c r="SAO437" s="50"/>
      <c r="SAP437" s="50"/>
      <c r="SAQ437" s="50"/>
      <c r="SAR437" s="50"/>
      <c r="SAS437" s="50"/>
      <c r="SAT437" s="50"/>
      <c r="SAU437" s="50"/>
      <c r="SAV437" s="50"/>
      <c r="SAW437" s="50"/>
      <c r="SAX437" s="50"/>
      <c r="SAY437" s="50"/>
      <c r="SAZ437" s="50"/>
      <c r="SBA437" s="50"/>
      <c r="SBB437" s="50"/>
      <c r="SBC437" s="50"/>
      <c r="SBD437" s="50"/>
      <c r="SBE437" s="50"/>
      <c r="SBF437" s="50"/>
      <c r="SBG437" s="50"/>
      <c r="SBH437" s="50"/>
      <c r="SBI437" s="50"/>
      <c r="SBJ437" s="50"/>
      <c r="SBK437" s="50"/>
      <c r="SBL437" s="50"/>
      <c r="SBM437" s="50"/>
      <c r="SBN437" s="50"/>
      <c r="SBO437" s="50"/>
      <c r="SBP437" s="50"/>
      <c r="SBQ437" s="50"/>
      <c r="SBR437" s="50"/>
      <c r="SBS437" s="50"/>
      <c r="SBT437" s="50"/>
      <c r="SBU437" s="50"/>
      <c r="SBV437" s="50"/>
      <c r="SBW437" s="50"/>
      <c r="SBX437" s="50"/>
      <c r="SBY437" s="50"/>
      <c r="SBZ437" s="50"/>
      <c r="SCA437" s="50"/>
      <c r="SCB437" s="50"/>
      <c r="SCC437" s="50"/>
      <c r="SCD437" s="50"/>
      <c r="SCE437" s="50"/>
      <c r="SCF437" s="50"/>
      <c r="SCG437" s="50"/>
      <c r="SCH437" s="50"/>
      <c r="SCI437" s="50"/>
      <c r="SCJ437" s="50"/>
      <c r="SCK437" s="50"/>
      <c r="SCL437" s="50"/>
      <c r="SCM437" s="50"/>
      <c r="SCN437" s="50"/>
      <c r="SCO437" s="50"/>
      <c r="SCP437" s="50"/>
      <c r="SCQ437" s="50"/>
      <c r="SCR437" s="50"/>
      <c r="SCS437" s="50"/>
      <c r="SCT437" s="50"/>
      <c r="SCU437" s="50"/>
      <c r="SCV437" s="50"/>
      <c r="SCW437" s="50"/>
      <c r="SCX437" s="50"/>
      <c r="SCY437" s="50"/>
      <c r="SCZ437" s="50"/>
      <c r="SDA437" s="50"/>
      <c r="SDB437" s="50"/>
      <c r="SDC437" s="50"/>
      <c r="SDD437" s="50"/>
      <c r="SDE437" s="50"/>
      <c r="SDF437" s="50"/>
      <c r="SDG437" s="50"/>
      <c r="SDH437" s="50"/>
      <c r="SDI437" s="50"/>
      <c r="SDJ437" s="50"/>
      <c r="SDK437" s="50"/>
      <c r="SDL437" s="50"/>
      <c r="SDM437" s="50"/>
      <c r="SDN437" s="50"/>
      <c r="SDO437" s="50"/>
      <c r="SDP437" s="50"/>
      <c r="SDQ437" s="50"/>
      <c r="SDR437" s="50"/>
      <c r="SDS437" s="50"/>
      <c r="SDT437" s="50"/>
      <c r="SDU437" s="50"/>
      <c r="SDV437" s="50"/>
      <c r="SDW437" s="50"/>
      <c r="SDX437" s="50"/>
      <c r="SDY437" s="50"/>
      <c r="SDZ437" s="50"/>
      <c r="SEA437" s="50"/>
      <c r="SEB437" s="50"/>
      <c r="SEC437" s="50"/>
      <c r="SED437" s="50"/>
      <c r="SEE437" s="50"/>
      <c r="SEF437" s="50"/>
      <c r="SEG437" s="50"/>
      <c r="SEH437" s="50"/>
      <c r="SEI437" s="50"/>
      <c r="SEJ437" s="50"/>
      <c r="SEK437" s="50"/>
      <c r="SEL437" s="50"/>
      <c r="SEM437" s="50"/>
      <c r="SEN437" s="50"/>
      <c r="SEO437" s="50"/>
      <c r="SEP437" s="50"/>
      <c r="SEQ437" s="50"/>
      <c r="SER437" s="50"/>
      <c r="SES437" s="50"/>
      <c r="SET437" s="50"/>
      <c r="SEU437" s="50"/>
      <c r="SEV437" s="50"/>
      <c r="SEW437" s="50"/>
      <c r="SEX437" s="50"/>
      <c r="SEY437" s="50"/>
      <c r="SEZ437" s="50"/>
      <c r="SFA437" s="50"/>
      <c r="SFB437" s="50"/>
      <c r="SFC437" s="50"/>
      <c r="SFD437" s="50"/>
      <c r="SFE437" s="50"/>
      <c r="SFF437" s="50"/>
      <c r="SFG437" s="50"/>
      <c r="SFH437" s="50"/>
      <c r="SFI437" s="50"/>
      <c r="SFJ437" s="50"/>
      <c r="SFK437" s="50"/>
      <c r="SFL437" s="50"/>
      <c r="SFM437" s="50"/>
      <c r="SFN437" s="50"/>
      <c r="SFO437" s="50"/>
      <c r="SFP437" s="50"/>
      <c r="SFQ437" s="50"/>
      <c r="SFR437" s="50"/>
      <c r="SFS437" s="50"/>
      <c r="SFT437" s="50"/>
      <c r="SFU437" s="50"/>
      <c r="SFV437" s="50"/>
      <c r="SFW437" s="50"/>
      <c r="SFX437" s="50"/>
      <c r="SFY437" s="50"/>
      <c r="SFZ437" s="50"/>
      <c r="SGA437" s="50"/>
      <c r="SGB437" s="50"/>
      <c r="SGC437" s="50"/>
      <c r="SGD437" s="50"/>
      <c r="SGE437" s="50"/>
      <c r="SGF437" s="50"/>
      <c r="SGG437" s="50"/>
      <c r="SGH437" s="50"/>
      <c r="SGI437" s="50"/>
      <c r="SGJ437" s="50"/>
      <c r="SGK437" s="50"/>
      <c r="SGL437" s="50"/>
      <c r="SGM437" s="50"/>
      <c r="SGN437" s="50"/>
      <c r="SGO437" s="50"/>
      <c r="SGP437" s="50"/>
      <c r="SGQ437" s="50"/>
      <c r="SGR437" s="50"/>
      <c r="SGS437" s="50"/>
      <c r="SGT437" s="50"/>
      <c r="SGU437" s="50"/>
      <c r="SGV437" s="50"/>
      <c r="SGW437" s="50"/>
      <c r="SGX437" s="50"/>
      <c r="SGY437" s="50"/>
      <c r="SGZ437" s="50"/>
      <c r="SHA437" s="50"/>
      <c r="SHB437" s="50"/>
      <c r="SHC437" s="50"/>
      <c r="SHD437" s="50"/>
      <c r="SHF437" s="50"/>
      <c r="SHH437" s="50"/>
      <c r="SHI437" s="50"/>
      <c r="SHJ437" s="50"/>
      <c r="SHK437" s="50"/>
      <c r="SHL437" s="50"/>
      <c r="SHM437" s="50"/>
      <c r="SHN437" s="50"/>
      <c r="SHO437" s="50"/>
      <c r="SHT437" s="50"/>
      <c r="SHU437" s="50"/>
      <c r="SHV437" s="50"/>
      <c r="SHW437" s="50"/>
      <c r="SHX437" s="50"/>
      <c r="SHY437" s="50"/>
      <c r="SHZ437" s="50"/>
      <c r="SIA437" s="50"/>
      <c r="SIB437" s="50"/>
      <c r="SIC437" s="50"/>
      <c r="SID437" s="50"/>
      <c r="SIE437" s="50"/>
      <c r="SIF437" s="50"/>
      <c r="SIG437" s="50"/>
      <c r="SIH437" s="50"/>
      <c r="SII437" s="50"/>
      <c r="SIJ437" s="50"/>
      <c r="SIK437" s="50"/>
      <c r="SIL437" s="50"/>
      <c r="SIM437" s="50"/>
      <c r="SIN437" s="50"/>
      <c r="SIO437" s="50"/>
      <c r="SIP437" s="50"/>
      <c r="SIQ437" s="50"/>
      <c r="SIR437" s="50"/>
      <c r="SIS437" s="50"/>
      <c r="SIT437" s="50"/>
      <c r="SIU437" s="50"/>
      <c r="SIV437" s="50"/>
      <c r="SIW437" s="50"/>
      <c r="SIX437" s="50"/>
      <c r="SIY437" s="50"/>
      <c r="SIZ437" s="50"/>
      <c r="SJA437" s="50"/>
      <c r="SJB437" s="50"/>
      <c r="SJC437" s="50"/>
      <c r="SJD437" s="50"/>
      <c r="SJE437" s="50"/>
      <c r="SJF437" s="50"/>
      <c r="SJG437" s="50"/>
      <c r="SJH437" s="50"/>
      <c r="SJI437" s="50"/>
      <c r="SJJ437" s="50"/>
      <c r="SJK437" s="50"/>
      <c r="SJL437" s="50"/>
      <c r="SJM437" s="50"/>
      <c r="SJN437" s="50"/>
      <c r="SJO437" s="50"/>
      <c r="SJP437" s="50"/>
      <c r="SJQ437" s="50"/>
      <c r="SJR437" s="50"/>
      <c r="SJS437" s="50"/>
      <c r="SJT437" s="50"/>
      <c r="SJU437" s="50"/>
      <c r="SJV437" s="50"/>
      <c r="SJW437" s="50"/>
      <c r="SJX437" s="50"/>
      <c r="SJY437" s="50"/>
      <c r="SJZ437" s="50"/>
      <c r="SKA437" s="50"/>
      <c r="SKB437" s="50"/>
      <c r="SKC437" s="50"/>
      <c r="SKD437" s="50"/>
      <c r="SKE437" s="50"/>
      <c r="SKF437" s="50"/>
      <c r="SKG437" s="50"/>
      <c r="SKH437" s="50"/>
      <c r="SKI437" s="50"/>
      <c r="SKJ437" s="50"/>
      <c r="SKK437" s="50"/>
      <c r="SKL437" s="50"/>
      <c r="SKM437" s="50"/>
      <c r="SKN437" s="50"/>
      <c r="SKO437" s="50"/>
      <c r="SKP437" s="50"/>
      <c r="SKQ437" s="50"/>
      <c r="SKR437" s="50"/>
      <c r="SKS437" s="50"/>
      <c r="SKT437" s="50"/>
      <c r="SKU437" s="50"/>
      <c r="SKV437" s="50"/>
      <c r="SKW437" s="50"/>
      <c r="SKX437" s="50"/>
      <c r="SKY437" s="50"/>
      <c r="SKZ437" s="50"/>
      <c r="SLA437" s="50"/>
      <c r="SLB437" s="50"/>
      <c r="SLC437" s="50"/>
      <c r="SLD437" s="50"/>
      <c r="SLE437" s="50"/>
      <c r="SLF437" s="50"/>
      <c r="SLG437" s="50"/>
      <c r="SLH437" s="50"/>
      <c r="SLI437" s="50"/>
      <c r="SLJ437" s="50"/>
      <c r="SLK437" s="50"/>
      <c r="SLL437" s="50"/>
      <c r="SLM437" s="50"/>
      <c r="SLN437" s="50"/>
      <c r="SLO437" s="50"/>
      <c r="SLP437" s="50"/>
      <c r="SLQ437" s="50"/>
      <c r="SLR437" s="50"/>
      <c r="SLS437" s="50"/>
      <c r="SLT437" s="50"/>
      <c r="SLU437" s="50"/>
      <c r="SLV437" s="50"/>
      <c r="SLW437" s="50"/>
      <c r="SLX437" s="50"/>
      <c r="SLY437" s="50"/>
      <c r="SLZ437" s="50"/>
      <c r="SMA437" s="50"/>
      <c r="SMB437" s="50"/>
      <c r="SMC437" s="50"/>
      <c r="SMD437" s="50"/>
      <c r="SME437" s="50"/>
      <c r="SMF437" s="50"/>
      <c r="SMG437" s="50"/>
      <c r="SMH437" s="50"/>
      <c r="SMI437" s="50"/>
      <c r="SMJ437" s="50"/>
      <c r="SMK437" s="50"/>
      <c r="SML437" s="50"/>
      <c r="SMM437" s="50"/>
      <c r="SMN437" s="50"/>
      <c r="SMO437" s="50"/>
      <c r="SMP437" s="50"/>
      <c r="SMQ437" s="50"/>
      <c r="SMR437" s="50"/>
      <c r="SMS437" s="50"/>
      <c r="SMT437" s="50"/>
      <c r="SMU437" s="50"/>
      <c r="SMV437" s="50"/>
      <c r="SMW437" s="50"/>
      <c r="SMX437" s="50"/>
      <c r="SMY437" s="50"/>
      <c r="SMZ437" s="50"/>
      <c r="SNA437" s="50"/>
      <c r="SNB437" s="50"/>
      <c r="SNC437" s="50"/>
      <c r="SND437" s="50"/>
      <c r="SNE437" s="50"/>
      <c r="SNF437" s="50"/>
      <c r="SNG437" s="50"/>
      <c r="SNH437" s="50"/>
      <c r="SNI437" s="50"/>
      <c r="SNJ437" s="50"/>
      <c r="SNK437" s="50"/>
      <c r="SNL437" s="50"/>
      <c r="SNM437" s="50"/>
      <c r="SNN437" s="50"/>
      <c r="SNO437" s="50"/>
      <c r="SNP437" s="50"/>
      <c r="SNQ437" s="50"/>
      <c r="SNR437" s="50"/>
      <c r="SNS437" s="50"/>
      <c r="SNT437" s="50"/>
      <c r="SNU437" s="50"/>
      <c r="SNV437" s="50"/>
      <c r="SNW437" s="50"/>
      <c r="SNX437" s="50"/>
      <c r="SNY437" s="50"/>
      <c r="SNZ437" s="50"/>
      <c r="SOA437" s="50"/>
      <c r="SOB437" s="50"/>
      <c r="SOC437" s="50"/>
      <c r="SOD437" s="50"/>
      <c r="SOE437" s="50"/>
      <c r="SOF437" s="50"/>
      <c r="SOG437" s="50"/>
      <c r="SOH437" s="50"/>
      <c r="SOI437" s="50"/>
      <c r="SOJ437" s="50"/>
      <c r="SOK437" s="50"/>
      <c r="SOL437" s="50"/>
      <c r="SOM437" s="50"/>
      <c r="SON437" s="50"/>
      <c r="SOO437" s="50"/>
      <c r="SOP437" s="50"/>
      <c r="SOQ437" s="50"/>
      <c r="SOR437" s="50"/>
      <c r="SOS437" s="50"/>
      <c r="SOT437" s="50"/>
      <c r="SOU437" s="50"/>
      <c r="SOV437" s="50"/>
      <c r="SOW437" s="50"/>
      <c r="SOX437" s="50"/>
      <c r="SOY437" s="50"/>
      <c r="SOZ437" s="50"/>
      <c r="SPA437" s="50"/>
      <c r="SPB437" s="50"/>
      <c r="SPC437" s="50"/>
      <c r="SPD437" s="50"/>
      <c r="SPE437" s="50"/>
      <c r="SPF437" s="50"/>
      <c r="SPG437" s="50"/>
      <c r="SPH437" s="50"/>
      <c r="SPI437" s="50"/>
      <c r="SPJ437" s="50"/>
      <c r="SPK437" s="50"/>
      <c r="SPL437" s="50"/>
      <c r="SPM437" s="50"/>
      <c r="SPN437" s="50"/>
      <c r="SPO437" s="50"/>
      <c r="SPP437" s="50"/>
      <c r="SPQ437" s="50"/>
      <c r="SPR437" s="50"/>
      <c r="SPS437" s="50"/>
      <c r="SPT437" s="50"/>
      <c r="SPU437" s="50"/>
      <c r="SPV437" s="50"/>
      <c r="SPW437" s="50"/>
      <c r="SPX437" s="50"/>
      <c r="SPY437" s="50"/>
      <c r="SPZ437" s="50"/>
      <c r="SQA437" s="50"/>
      <c r="SQB437" s="50"/>
      <c r="SQC437" s="50"/>
      <c r="SQD437" s="50"/>
      <c r="SQE437" s="50"/>
      <c r="SQF437" s="50"/>
      <c r="SQG437" s="50"/>
      <c r="SQH437" s="50"/>
      <c r="SQI437" s="50"/>
      <c r="SQJ437" s="50"/>
      <c r="SQK437" s="50"/>
      <c r="SQL437" s="50"/>
      <c r="SQM437" s="50"/>
      <c r="SQN437" s="50"/>
      <c r="SQO437" s="50"/>
      <c r="SQP437" s="50"/>
      <c r="SQQ437" s="50"/>
      <c r="SQR437" s="50"/>
      <c r="SQS437" s="50"/>
      <c r="SQT437" s="50"/>
      <c r="SQU437" s="50"/>
      <c r="SQV437" s="50"/>
      <c r="SQW437" s="50"/>
      <c r="SQX437" s="50"/>
      <c r="SQY437" s="50"/>
      <c r="SQZ437" s="50"/>
      <c r="SRB437" s="50"/>
      <c r="SRD437" s="50"/>
      <c r="SRE437" s="50"/>
      <c r="SRF437" s="50"/>
      <c r="SRG437" s="50"/>
      <c r="SRH437" s="50"/>
      <c r="SRI437" s="50"/>
      <c r="SRJ437" s="50"/>
      <c r="SRK437" s="50"/>
      <c r="SRP437" s="50"/>
      <c r="SRQ437" s="50"/>
      <c r="SRR437" s="50"/>
      <c r="SRS437" s="50"/>
      <c r="SRT437" s="50"/>
      <c r="SRU437" s="50"/>
      <c r="SRV437" s="50"/>
      <c r="SRW437" s="50"/>
      <c r="SRX437" s="50"/>
      <c r="SRY437" s="50"/>
      <c r="SRZ437" s="50"/>
      <c r="SSA437" s="50"/>
      <c r="SSB437" s="50"/>
      <c r="SSC437" s="50"/>
      <c r="SSD437" s="50"/>
      <c r="SSE437" s="50"/>
      <c r="SSF437" s="50"/>
      <c r="SSG437" s="50"/>
      <c r="SSH437" s="50"/>
      <c r="SSI437" s="50"/>
      <c r="SSJ437" s="50"/>
      <c r="SSK437" s="50"/>
      <c r="SSL437" s="50"/>
      <c r="SSM437" s="50"/>
      <c r="SSN437" s="50"/>
      <c r="SSO437" s="50"/>
      <c r="SSP437" s="50"/>
      <c r="SSQ437" s="50"/>
      <c r="SSR437" s="50"/>
      <c r="SSS437" s="50"/>
      <c r="SST437" s="50"/>
      <c r="SSU437" s="50"/>
      <c r="SSV437" s="50"/>
      <c r="SSW437" s="50"/>
      <c r="SSX437" s="50"/>
      <c r="SSY437" s="50"/>
      <c r="SSZ437" s="50"/>
      <c r="STA437" s="50"/>
      <c r="STB437" s="50"/>
      <c r="STC437" s="50"/>
      <c r="STD437" s="50"/>
      <c r="STE437" s="50"/>
      <c r="STF437" s="50"/>
      <c r="STG437" s="50"/>
      <c r="STH437" s="50"/>
      <c r="STI437" s="50"/>
      <c r="STJ437" s="50"/>
      <c r="STK437" s="50"/>
      <c r="STL437" s="50"/>
      <c r="STM437" s="50"/>
      <c r="STN437" s="50"/>
      <c r="STO437" s="50"/>
      <c r="STP437" s="50"/>
      <c r="STQ437" s="50"/>
      <c r="STR437" s="50"/>
      <c r="STS437" s="50"/>
      <c r="STT437" s="50"/>
      <c r="STU437" s="50"/>
      <c r="STV437" s="50"/>
      <c r="STW437" s="50"/>
      <c r="STX437" s="50"/>
      <c r="STY437" s="50"/>
      <c r="STZ437" s="50"/>
      <c r="SUA437" s="50"/>
      <c r="SUB437" s="50"/>
      <c r="SUC437" s="50"/>
      <c r="SUD437" s="50"/>
      <c r="SUE437" s="50"/>
      <c r="SUF437" s="50"/>
      <c r="SUG437" s="50"/>
      <c r="SUH437" s="50"/>
      <c r="SUI437" s="50"/>
      <c r="SUJ437" s="50"/>
      <c r="SUK437" s="50"/>
      <c r="SUL437" s="50"/>
      <c r="SUM437" s="50"/>
      <c r="SUN437" s="50"/>
      <c r="SUO437" s="50"/>
      <c r="SUP437" s="50"/>
      <c r="SUQ437" s="50"/>
      <c r="SUR437" s="50"/>
      <c r="SUS437" s="50"/>
      <c r="SUT437" s="50"/>
      <c r="SUU437" s="50"/>
      <c r="SUV437" s="50"/>
      <c r="SUW437" s="50"/>
      <c r="SUX437" s="50"/>
      <c r="SUY437" s="50"/>
      <c r="SUZ437" s="50"/>
      <c r="SVA437" s="50"/>
      <c r="SVB437" s="50"/>
      <c r="SVC437" s="50"/>
      <c r="SVD437" s="50"/>
      <c r="SVE437" s="50"/>
      <c r="SVF437" s="50"/>
      <c r="SVG437" s="50"/>
      <c r="SVH437" s="50"/>
      <c r="SVI437" s="50"/>
      <c r="SVJ437" s="50"/>
      <c r="SVK437" s="50"/>
      <c r="SVL437" s="50"/>
      <c r="SVM437" s="50"/>
      <c r="SVN437" s="50"/>
      <c r="SVO437" s="50"/>
      <c r="SVP437" s="50"/>
      <c r="SVQ437" s="50"/>
      <c r="SVR437" s="50"/>
      <c r="SVS437" s="50"/>
      <c r="SVT437" s="50"/>
      <c r="SVU437" s="50"/>
      <c r="SVV437" s="50"/>
      <c r="SVW437" s="50"/>
      <c r="SVX437" s="50"/>
      <c r="SVY437" s="50"/>
      <c r="SVZ437" s="50"/>
      <c r="SWA437" s="50"/>
      <c r="SWB437" s="50"/>
      <c r="SWC437" s="50"/>
      <c r="SWD437" s="50"/>
      <c r="SWE437" s="50"/>
      <c r="SWF437" s="50"/>
      <c r="SWG437" s="50"/>
      <c r="SWH437" s="50"/>
      <c r="SWI437" s="50"/>
      <c r="SWJ437" s="50"/>
      <c r="SWK437" s="50"/>
      <c r="SWL437" s="50"/>
      <c r="SWM437" s="50"/>
      <c r="SWN437" s="50"/>
      <c r="SWO437" s="50"/>
      <c r="SWP437" s="50"/>
      <c r="SWQ437" s="50"/>
      <c r="SWR437" s="50"/>
      <c r="SWS437" s="50"/>
      <c r="SWT437" s="50"/>
      <c r="SWU437" s="50"/>
      <c r="SWV437" s="50"/>
      <c r="SWW437" s="50"/>
      <c r="SWX437" s="50"/>
      <c r="SWY437" s="50"/>
      <c r="SWZ437" s="50"/>
      <c r="SXA437" s="50"/>
      <c r="SXB437" s="50"/>
      <c r="SXC437" s="50"/>
      <c r="SXD437" s="50"/>
      <c r="SXE437" s="50"/>
      <c r="SXF437" s="50"/>
      <c r="SXG437" s="50"/>
      <c r="SXH437" s="50"/>
      <c r="SXI437" s="50"/>
      <c r="SXJ437" s="50"/>
      <c r="SXK437" s="50"/>
      <c r="SXL437" s="50"/>
      <c r="SXM437" s="50"/>
      <c r="SXN437" s="50"/>
      <c r="SXO437" s="50"/>
      <c r="SXP437" s="50"/>
      <c r="SXQ437" s="50"/>
      <c r="SXR437" s="50"/>
      <c r="SXS437" s="50"/>
      <c r="SXT437" s="50"/>
      <c r="SXU437" s="50"/>
      <c r="SXV437" s="50"/>
      <c r="SXW437" s="50"/>
      <c r="SXX437" s="50"/>
      <c r="SXY437" s="50"/>
      <c r="SXZ437" s="50"/>
      <c r="SYA437" s="50"/>
      <c r="SYB437" s="50"/>
      <c r="SYC437" s="50"/>
      <c r="SYD437" s="50"/>
      <c r="SYE437" s="50"/>
      <c r="SYF437" s="50"/>
      <c r="SYG437" s="50"/>
      <c r="SYH437" s="50"/>
      <c r="SYI437" s="50"/>
      <c r="SYJ437" s="50"/>
      <c r="SYK437" s="50"/>
      <c r="SYL437" s="50"/>
      <c r="SYM437" s="50"/>
      <c r="SYN437" s="50"/>
      <c r="SYO437" s="50"/>
      <c r="SYP437" s="50"/>
      <c r="SYQ437" s="50"/>
      <c r="SYR437" s="50"/>
      <c r="SYS437" s="50"/>
      <c r="SYT437" s="50"/>
      <c r="SYU437" s="50"/>
      <c r="SYV437" s="50"/>
      <c r="SYW437" s="50"/>
      <c r="SYX437" s="50"/>
      <c r="SYY437" s="50"/>
      <c r="SYZ437" s="50"/>
      <c r="SZA437" s="50"/>
      <c r="SZB437" s="50"/>
      <c r="SZC437" s="50"/>
      <c r="SZD437" s="50"/>
      <c r="SZE437" s="50"/>
      <c r="SZF437" s="50"/>
      <c r="SZG437" s="50"/>
      <c r="SZH437" s="50"/>
      <c r="SZI437" s="50"/>
      <c r="SZJ437" s="50"/>
      <c r="SZK437" s="50"/>
      <c r="SZL437" s="50"/>
      <c r="SZM437" s="50"/>
      <c r="SZN437" s="50"/>
      <c r="SZO437" s="50"/>
      <c r="SZP437" s="50"/>
      <c r="SZQ437" s="50"/>
      <c r="SZR437" s="50"/>
      <c r="SZS437" s="50"/>
      <c r="SZT437" s="50"/>
      <c r="SZU437" s="50"/>
      <c r="SZV437" s="50"/>
      <c r="SZW437" s="50"/>
      <c r="SZX437" s="50"/>
      <c r="SZY437" s="50"/>
      <c r="SZZ437" s="50"/>
      <c r="TAA437" s="50"/>
      <c r="TAB437" s="50"/>
      <c r="TAC437" s="50"/>
      <c r="TAD437" s="50"/>
      <c r="TAE437" s="50"/>
      <c r="TAF437" s="50"/>
      <c r="TAG437" s="50"/>
      <c r="TAH437" s="50"/>
      <c r="TAI437" s="50"/>
      <c r="TAJ437" s="50"/>
      <c r="TAK437" s="50"/>
      <c r="TAL437" s="50"/>
      <c r="TAM437" s="50"/>
      <c r="TAN437" s="50"/>
      <c r="TAO437" s="50"/>
      <c r="TAP437" s="50"/>
      <c r="TAQ437" s="50"/>
      <c r="TAR437" s="50"/>
      <c r="TAS437" s="50"/>
      <c r="TAT437" s="50"/>
      <c r="TAU437" s="50"/>
      <c r="TAV437" s="50"/>
      <c r="TAX437" s="50"/>
      <c r="TAZ437" s="50"/>
      <c r="TBA437" s="50"/>
      <c r="TBB437" s="50"/>
      <c r="TBC437" s="50"/>
      <c r="TBD437" s="50"/>
      <c r="TBE437" s="50"/>
      <c r="TBF437" s="50"/>
      <c r="TBG437" s="50"/>
      <c r="TBL437" s="50"/>
      <c r="TBM437" s="50"/>
      <c r="TBN437" s="50"/>
      <c r="TBO437" s="50"/>
      <c r="TBP437" s="50"/>
      <c r="TBQ437" s="50"/>
      <c r="TBR437" s="50"/>
      <c r="TBS437" s="50"/>
      <c r="TBT437" s="50"/>
      <c r="TBU437" s="50"/>
      <c r="TBV437" s="50"/>
      <c r="TBW437" s="50"/>
      <c r="TBX437" s="50"/>
      <c r="TBY437" s="50"/>
      <c r="TBZ437" s="50"/>
      <c r="TCA437" s="50"/>
      <c r="TCB437" s="50"/>
      <c r="TCC437" s="50"/>
      <c r="TCD437" s="50"/>
      <c r="TCE437" s="50"/>
      <c r="TCF437" s="50"/>
      <c r="TCG437" s="50"/>
      <c r="TCH437" s="50"/>
      <c r="TCI437" s="50"/>
      <c r="TCJ437" s="50"/>
      <c r="TCK437" s="50"/>
      <c r="TCL437" s="50"/>
      <c r="TCM437" s="50"/>
      <c r="TCN437" s="50"/>
      <c r="TCO437" s="50"/>
      <c r="TCP437" s="50"/>
      <c r="TCQ437" s="50"/>
      <c r="TCR437" s="50"/>
      <c r="TCS437" s="50"/>
      <c r="TCT437" s="50"/>
      <c r="TCU437" s="50"/>
      <c r="TCV437" s="50"/>
      <c r="TCW437" s="50"/>
      <c r="TCX437" s="50"/>
      <c r="TCY437" s="50"/>
      <c r="TCZ437" s="50"/>
      <c r="TDA437" s="50"/>
      <c r="TDB437" s="50"/>
      <c r="TDC437" s="50"/>
      <c r="TDD437" s="50"/>
      <c r="TDE437" s="50"/>
      <c r="TDF437" s="50"/>
      <c r="TDG437" s="50"/>
      <c r="TDH437" s="50"/>
      <c r="TDI437" s="50"/>
      <c r="TDJ437" s="50"/>
      <c r="TDK437" s="50"/>
      <c r="TDL437" s="50"/>
      <c r="TDM437" s="50"/>
      <c r="TDN437" s="50"/>
      <c r="TDO437" s="50"/>
      <c r="TDP437" s="50"/>
      <c r="TDQ437" s="50"/>
      <c r="TDR437" s="50"/>
      <c r="TDS437" s="50"/>
      <c r="TDT437" s="50"/>
      <c r="TDU437" s="50"/>
      <c r="TDV437" s="50"/>
      <c r="TDW437" s="50"/>
      <c r="TDX437" s="50"/>
      <c r="TDY437" s="50"/>
      <c r="TDZ437" s="50"/>
      <c r="TEA437" s="50"/>
      <c r="TEB437" s="50"/>
      <c r="TEC437" s="50"/>
      <c r="TED437" s="50"/>
      <c r="TEE437" s="50"/>
      <c r="TEF437" s="50"/>
      <c r="TEG437" s="50"/>
      <c r="TEH437" s="50"/>
      <c r="TEI437" s="50"/>
      <c r="TEJ437" s="50"/>
      <c r="TEK437" s="50"/>
      <c r="TEL437" s="50"/>
      <c r="TEM437" s="50"/>
      <c r="TEN437" s="50"/>
      <c r="TEO437" s="50"/>
      <c r="TEP437" s="50"/>
      <c r="TEQ437" s="50"/>
      <c r="TER437" s="50"/>
      <c r="TES437" s="50"/>
      <c r="TET437" s="50"/>
      <c r="TEU437" s="50"/>
      <c r="TEV437" s="50"/>
      <c r="TEW437" s="50"/>
      <c r="TEX437" s="50"/>
      <c r="TEY437" s="50"/>
      <c r="TEZ437" s="50"/>
      <c r="TFA437" s="50"/>
      <c r="TFB437" s="50"/>
      <c r="TFC437" s="50"/>
      <c r="TFD437" s="50"/>
      <c r="TFE437" s="50"/>
      <c r="TFF437" s="50"/>
      <c r="TFG437" s="50"/>
      <c r="TFH437" s="50"/>
      <c r="TFI437" s="50"/>
      <c r="TFJ437" s="50"/>
      <c r="TFK437" s="50"/>
      <c r="TFL437" s="50"/>
      <c r="TFM437" s="50"/>
      <c r="TFN437" s="50"/>
      <c r="TFO437" s="50"/>
      <c r="TFP437" s="50"/>
      <c r="TFQ437" s="50"/>
      <c r="TFR437" s="50"/>
      <c r="TFS437" s="50"/>
      <c r="TFT437" s="50"/>
      <c r="TFU437" s="50"/>
      <c r="TFV437" s="50"/>
      <c r="TFW437" s="50"/>
      <c r="TFX437" s="50"/>
      <c r="TFY437" s="50"/>
      <c r="TFZ437" s="50"/>
      <c r="TGA437" s="50"/>
      <c r="TGB437" s="50"/>
      <c r="TGC437" s="50"/>
      <c r="TGD437" s="50"/>
      <c r="TGE437" s="50"/>
      <c r="TGF437" s="50"/>
      <c r="TGG437" s="50"/>
      <c r="TGH437" s="50"/>
      <c r="TGI437" s="50"/>
      <c r="TGJ437" s="50"/>
      <c r="TGK437" s="50"/>
      <c r="TGL437" s="50"/>
      <c r="TGM437" s="50"/>
      <c r="TGN437" s="50"/>
      <c r="TGO437" s="50"/>
      <c r="TGP437" s="50"/>
      <c r="TGQ437" s="50"/>
      <c r="TGR437" s="50"/>
      <c r="TGS437" s="50"/>
      <c r="TGT437" s="50"/>
      <c r="TGU437" s="50"/>
      <c r="TGV437" s="50"/>
      <c r="TGW437" s="50"/>
      <c r="TGX437" s="50"/>
      <c r="TGY437" s="50"/>
      <c r="TGZ437" s="50"/>
      <c r="THA437" s="50"/>
      <c r="THB437" s="50"/>
      <c r="THC437" s="50"/>
      <c r="THD437" s="50"/>
      <c r="THE437" s="50"/>
      <c r="THF437" s="50"/>
      <c r="THG437" s="50"/>
      <c r="THH437" s="50"/>
      <c r="THI437" s="50"/>
      <c r="THJ437" s="50"/>
      <c r="THK437" s="50"/>
      <c r="THL437" s="50"/>
      <c r="THM437" s="50"/>
      <c r="THN437" s="50"/>
      <c r="THO437" s="50"/>
      <c r="THP437" s="50"/>
      <c r="THQ437" s="50"/>
      <c r="THR437" s="50"/>
      <c r="THS437" s="50"/>
      <c r="THT437" s="50"/>
      <c r="THU437" s="50"/>
      <c r="THV437" s="50"/>
      <c r="THW437" s="50"/>
      <c r="THX437" s="50"/>
      <c r="THY437" s="50"/>
      <c r="THZ437" s="50"/>
      <c r="TIA437" s="50"/>
      <c r="TIB437" s="50"/>
      <c r="TIC437" s="50"/>
      <c r="TID437" s="50"/>
      <c r="TIE437" s="50"/>
      <c r="TIF437" s="50"/>
      <c r="TIG437" s="50"/>
      <c r="TIH437" s="50"/>
      <c r="TII437" s="50"/>
      <c r="TIJ437" s="50"/>
      <c r="TIK437" s="50"/>
      <c r="TIL437" s="50"/>
      <c r="TIM437" s="50"/>
      <c r="TIN437" s="50"/>
      <c r="TIO437" s="50"/>
      <c r="TIP437" s="50"/>
      <c r="TIQ437" s="50"/>
      <c r="TIR437" s="50"/>
      <c r="TIS437" s="50"/>
      <c r="TIT437" s="50"/>
      <c r="TIU437" s="50"/>
      <c r="TIV437" s="50"/>
      <c r="TIW437" s="50"/>
      <c r="TIX437" s="50"/>
      <c r="TIY437" s="50"/>
      <c r="TIZ437" s="50"/>
      <c r="TJA437" s="50"/>
      <c r="TJB437" s="50"/>
      <c r="TJC437" s="50"/>
      <c r="TJD437" s="50"/>
      <c r="TJE437" s="50"/>
      <c r="TJF437" s="50"/>
      <c r="TJG437" s="50"/>
      <c r="TJH437" s="50"/>
      <c r="TJI437" s="50"/>
      <c r="TJJ437" s="50"/>
      <c r="TJK437" s="50"/>
      <c r="TJL437" s="50"/>
      <c r="TJM437" s="50"/>
      <c r="TJN437" s="50"/>
      <c r="TJO437" s="50"/>
      <c r="TJP437" s="50"/>
      <c r="TJQ437" s="50"/>
      <c r="TJR437" s="50"/>
      <c r="TJS437" s="50"/>
      <c r="TJT437" s="50"/>
      <c r="TJU437" s="50"/>
      <c r="TJV437" s="50"/>
      <c r="TJW437" s="50"/>
      <c r="TJX437" s="50"/>
      <c r="TJY437" s="50"/>
      <c r="TJZ437" s="50"/>
      <c r="TKA437" s="50"/>
      <c r="TKB437" s="50"/>
      <c r="TKC437" s="50"/>
      <c r="TKD437" s="50"/>
      <c r="TKE437" s="50"/>
      <c r="TKF437" s="50"/>
      <c r="TKG437" s="50"/>
      <c r="TKH437" s="50"/>
      <c r="TKI437" s="50"/>
      <c r="TKJ437" s="50"/>
      <c r="TKK437" s="50"/>
      <c r="TKL437" s="50"/>
      <c r="TKM437" s="50"/>
      <c r="TKN437" s="50"/>
      <c r="TKO437" s="50"/>
      <c r="TKP437" s="50"/>
      <c r="TKQ437" s="50"/>
      <c r="TKR437" s="50"/>
      <c r="TKT437" s="50"/>
      <c r="TKV437" s="50"/>
      <c r="TKW437" s="50"/>
      <c r="TKX437" s="50"/>
      <c r="TKY437" s="50"/>
      <c r="TKZ437" s="50"/>
      <c r="TLA437" s="50"/>
      <c r="TLB437" s="50"/>
      <c r="TLC437" s="50"/>
      <c r="TLH437" s="50"/>
      <c r="TLI437" s="50"/>
      <c r="TLJ437" s="50"/>
      <c r="TLK437" s="50"/>
      <c r="TLL437" s="50"/>
      <c r="TLM437" s="50"/>
      <c r="TLN437" s="50"/>
      <c r="TLO437" s="50"/>
      <c r="TLP437" s="50"/>
      <c r="TLQ437" s="50"/>
      <c r="TLR437" s="50"/>
      <c r="TLS437" s="50"/>
      <c r="TLT437" s="50"/>
      <c r="TLU437" s="50"/>
      <c r="TLV437" s="50"/>
      <c r="TLW437" s="50"/>
      <c r="TLX437" s="50"/>
      <c r="TLY437" s="50"/>
      <c r="TLZ437" s="50"/>
      <c r="TMA437" s="50"/>
      <c r="TMB437" s="50"/>
      <c r="TMC437" s="50"/>
      <c r="TMD437" s="50"/>
      <c r="TME437" s="50"/>
      <c r="TMF437" s="50"/>
      <c r="TMG437" s="50"/>
      <c r="TMH437" s="50"/>
      <c r="TMI437" s="50"/>
      <c r="TMJ437" s="50"/>
      <c r="TMK437" s="50"/>
      <c r="TML437" s="50"/>
      <c r="TMM437" s="50"/>
      <c r="TMN437" s="50"/>
      <c r="TMO437" s="50"/>
      <c r="TMP437" s="50"/>
      <c r="TMQ437" s="50"/>
      <c r="TMR437" s="50"/>
      <c r="TMS437" s="50"/>
      <c r="TMT437" s="50"/>
      <c r="TMU437" s="50"/>
      <c r="TMV437" s="50"/>
      <c r="TMW437" s="50"/>
      <c r="TMX437" s="50"/>
      <c r="TMY437" s="50"/>
      <c r="TMZ437" s="50"/>
      <c r="TNA437" s="50"/>
      <c r="TNB437" s="50"/>
      <c r="TNC437" s="50"/>
      <c r="TND437" s="50"/>
      <c r="TNE437" s="50"/>
      <c r="TNF437" s="50"/>
      <c r="TNG437" s="50"/>
      <c r="TNH437" s="50"/>
      <c r="TNI437" s="50"/>
      <c r="TNJ437" s="50"/>
      <c r="TNK437" s="50"/>
      <c r="TNL437" s="50"/>
      <c r="TNM437" s="50"/>
      <c r="TNN437" s="50"/>
      <c r="TNO437" s="50"/>
      <c r="TNP437" s="50"/>
      <c r="TNQ437" s="50"/>
      <c r="TNR437" s="50"/>
      <c r="TNS437" s="50"/>
      <c r="TNT437" s="50"/>
      <c r="TNU437" s="50"/>
      <c r="TNV437" s="50"/>
      <c r="TNW437" s="50"/>
      <c r="TNX437" s="50"/>
      <c r="TNY437" s="50"/>
      <c r="TNZ437" s="50"/>
      <c r="TOA437" s="50"/>
      <c r="TOB437" s="50"/>
      <c r="TOC437" s="50"/>
      <c r="TOD437" s="50"/>
      <c r="TOE437" s="50"/>
      <c r="TOF437" s="50"/>
      <c r="TOG437" s="50"/>
      <c r="TOH437" s="50"/>
      <c r="TOI437" s="50"/>
      <c r="TOJ437" s="50"/>
      <c r="TOK437" s="50"/>
      <c r="TOL437" s="50"/>
      <c r="TOM437" s="50"/>
      <c r="TON437" s="50"/>
      <c r="TOO437" s="50"/>
      <c r="TOP437" s="50"/>
      <c r="TOQ437" s="50"/>
      <c r="TOR437" s="50"/>
      <c r="TOS437" s="50"/>
      <c r="TOT437" s="50"/>
      <c r="TOU437" s="50"/>
      <c r="TOV437" s="50"/>
      <c r="TOW437" s="50"/>
      <c r="TOX437" s="50"/>
      <c r="TOY437" s="50"/>
      <c r="TOZ437" s="50"/>
      <c r="TPA437" s="50"/>
      <c r="TPB437" s="50"/>
      <c r="TPC437" s="50"/>
      <c r="TPD437" s="50"/>
      <c r="TPE437" s="50"/>
      <c r="TPF437" s="50"/>
      <c r="TPG437" s="50"/>
      <c r="TPH437" s="50"/>
      <c r="TPI437" s="50"/>
      <c r="TPJ437" s="50"/>
      <c r="TPK437" s="50"/>
      <c r="TPL437" s="50"/>
      <c r="TPM437" s="50"/>
      <c r="TPN437" s="50"/>
      <c r="TPO437" s="50"/>
      <c r="TPP437" s="50"/>
      <c r="TPQ437" s="50"/>
      <c r="TPR437" s="50"/>
      <c r="TPS437" s="50"/>
      <c r="TPT437" s="50"/>
      <c r="TPU437" s="50"/>
      <c r="TPV437" s="50"/>
      <c r="TPW437" s="50"/>
      <c r="TPX437" s="50"/>
      <c r="TPY437" s="50"/>
      <c r="TPZ437" s="50"/>
      <c r="TQA437" s="50"/>
      <c r="TQB437" s="50"/>
      <c r="TQC437" s="50"/>
      <c r="TQD437" s="50"/>
      <c r="TQE437" s="50"/>
      <c r="TQF437" s="50"/>
      <c r="TQG437" s="50"/>
      <c r="TQH437" s="50"/>
      <c r="TQI437" s="50"/>
      <c r="TQJ437" s="50"/>
      <c r="TQK437" s="50"/>
      <c r="TQL437" s="50"/>
      <c r="TQM437" s="50"/>
      <c r="TQN437" s="50"/>
      <c r="TQO437" s="50"/>
      <c r="TQP437" s="50"/>
      <c r="TQQ437" s="50"/>
      <c r="TQR437" s="50"/>
      <c r="TQS437" s="50"/>
      <c r="TQT437" s="50"/>
      <c r="TQU437" s="50"/>
      <c r="TQV437" s="50"/>
      <c r="TQW437" s="50"/>
      <c r="TQX437" s="50"/>
      <c r="TQY437" s="50"/>
      <c r="TQZ437" s="50"/>
      <c r="TRA437" s="50"/>
      <c r="TRB437" s="50"/>
      <c r="TRC437" s="50"/>
      <c r="TRD437" s="50"/>
      <c r="TRE437" s="50"/>
      <c r="TRF437" s="50"/>
      <c r="TRG437" s="50"/>
      <c r="TRH437" s="50"/>
      <c r="TRI437" s="50"/>
      <c r="TRJ437" s="50"/>
      <c r="TRK437" s="50"/>
      <c r="TRL437" s="50"/>
      <c r="TRM437" s="50"/>
      <c r="TRN437" s="50"/>
      <c r="TRO437" s="50"/>
      <c r="TRP437" s="50"/>
      <c r="TRQ437" s="50"/>
      <c r="TRR437" s="50"/>
      <c r="TRS437" s="50"/>
      <c r="TRT437" s="50"/>
      <c r="TRU437" s="50"/>
      <c r="TRV437" s="50"/>
      <c r="TRW437" s="50"/>
      <c r="TRX437" s="50"/>
      <c r="TRY437" s="50"/>
      <c r="TRZ437" s="50"/>
      <c r="TSA437" s="50"/>
      <c r="TSB437" s="50"/>
      <c r="TSC437" s="50"/>
      <c r="TSD437" s="50"/>
      <c r="TSE437" s="50"/>
      <c r="TSF437" s="50"/>
      <c r="TSG437" s="50"/>
      <c r="TSH437" s="50"/>
      <c r="TSI437" s="50"/>
      <c r="TSJ437" s="50"/>
      <c r="TSK437" s="50"/>
      <c r="TSL437" s="50"/>
      <c r="TSM437" s="50"/>
      <c r="TSN437" s="50"/>
      <c r="TSO437" s="50"/>
      <c r="TSP437" s="50"/>
      <c r="TSQ437" s="50"/>
      <c r="TSR437" s="50"/>
      <c r="TSS437" s="50"/>
      <c r="TST437" s="50"/>
      <c r="TSU437" s="50"/>
      <c r="TSV437" s="50"/>
      <c r="TSW437" s="50"/>
      <c r="TSX437" s="50"/>
      <c r="TSY437" s="50"/>
      <c r="TSZ437" s="50"/>
      <c r="TTA437" s="50"/>
      <c r="TTB437" s="50"/>
      <c r="TTC437" s="50"/>
      <c r="TTD437" s="50"/>
      <c r="TTE437" s="50"/>
      <c r="TTF437" s="50"/>
      <c r="TTG437" s="50"/>
      <c r="TTH437" s="50"/>
      <c r="TTI437" s="50"/>
      <c r="TTJ437" s="50"/>
      <c r="TTK437" s="50"/>
      <c r="TTL437" s="50"/>
      <c r="TTM437" s="50"/>
      <c r="TTN437" s="50"/>
      <c r="TTO437" s="50"/>
      <c r="TTP437" s="50"/>
      <c r="TTQ437" s="50"/>
      <c r="TTR437" s="50"/>
      <c r="TTS437" s="50"/>
      <c r="TTT437" s="50"/>
      <c r="TTU437" s="50"/>
      <c r="TTV437" s="50"/>
      <c r="TTW437" s="50"/>
      <c r="TTX437" s="50"/>
      <c r="TTY437" s="50"/>
      <c r="TTZ437" s="50"/>
      <c r="TUA437" s="50"/>
      <c r="TUB437" s="50"/>
      <c r="TUC437" s="50"/>
      <c r="TUD437" s="50"/>
      <c r="TUE437" s="50"/>
      <c r="TUF437" s="50"/>
      <c r="TUG437" s="50"/>
      <c r="TUH437" s="50"/>
      <c r="TUI437" s="50"/>
      <c r="TUJ437" s="50"/>
      <c r="TUK437" s="50"/>
      <c r="TUL437" s="50"/>
      <c r="TUM437" s="50"/>
      <c r="TUN437" s="50"/>
      <c r="TUP437" s="50"/>
      <c r="TUR437" s="50"/>
      <c r="TUS437" s="50"/>
      <c r="TUT437" s="50"/>
      <c r="TUU437" s="50"/>
      <c r="TUV437" s="50"/>
      <c r="TUW437" s="50"/>
      <c r="TUX437" s="50"/>
      <c r="TUY437" s="50"/>
      <c r="TVD437" s="50"/>
      <c r="TVE437" s="50"/>
      <c r="TVF437" s="50"/>
      <c r="TVG437" s="50"/>
      <c r="TVH437" s="50"/>
      <c r="TVI437" s="50"/>
      <c r="TVJ437" s="50"/>
      <c r="TVK437" s="50"/>
      <c r="TVL437" s="50"/>
      <c r="TVM437" s="50"/>
      <c r="TVN437" s="50"/>
      <c r="TVO437" s="50"/>
      <c r="TVP437" s="50"/>
      <c r="TVQ437" s="50"/>
      <c r="TVR437" s="50"/>
      <c r="TVS437" s="50"/>
      <c r="TVT437" s="50"/>
      <c r="TVU437" s="50"/>
      <c r="TVV437" s="50"/>
      <c r="TVW437" s="50"/>
      <c r="TVX437" s="50"/>
      <c r="TVY437" s="50"/>
      <c r="TVZ437" s="50"/>
      <c r="TWA437" s="50"/>
      <c r="TWB437" s="50"/>
      <c r="TWC437" s="50"/>
      <c r="TWD437" s="50"/>
      <c r="TWE437" s="50"/>
      <c r="TWF437" s="50"/>
      <c r="TWG437" s="50"/>
      <c r="TWH437" s="50"/>
      <c r="TWI437" s="50"/>
      <c r="TWJ437" s="50"/>
      <c r="TWK437" s="50"/>
      <c r="TWL437" s="50"/>
      <c r="TWM437" s="50"/>
      <c r="TWN437" s="50"/>
      <c r="TWO437" s="50"/>
      <c r="TWP437" s="50"/>
      <c r="TWQ437" s="50"/>
      <c r="TWR437" s="50"/>
      <c r="TWS437" s="50"/>
      <c r="TWT437" s="50"/>
      <c r="TWU437" s="50"/>
      <c r="TWV437" s="50"/>
      <c r="TWW437" s="50"/>
      <c r="TWX437" s="50"/>
      <c r="TWY437" s="50"/>
      <c r="TWZ437" s="50"/>
      <c r="TXA437" s="50"/>
      <c r="TXB437" s="50"/>
      <c r="TXC437" s="50"/>
      <c r="TXD437" s="50"/>
      <c r="TXE437" s="50"/>
      <c r="TXF437" s="50"/>
      <c r="TXG437" s="50"/>
      <c r="TXH437" s="50"/>
      <c r="TXI437" s="50"/>
      <c r="TXJ437" s="50"/>
      <c r="TXK437" s="50"/>
      <c r="TXL437" s="50"/>
      <c r="TXM437" s="50"/>
      <c r="TXN437" s="50"/>
      <c r="TXO437" s="50"/>
      <c r="TXP437" s="50"/>
      <c r="TXQ437" s="50"/>
      <c r="TXR437" s="50"/>
      <c r="TXS437" s="50"/>
      <c r="TXT437" s="50"/>
      <c r="TXU437" s="50"/>
      <c r="TXV437" s="50"/>
      <c r="TXW437" s="50"/>
      <c r="TXX437" s="50"/>
      <c r="TXY437" s="50"/>
      <c r="TXZ437" s="50"/>
      <c r="TYA437" s="50"/>
      <c r="TYB437" s="50"/>
      <c r="TYC437" s="50"/>
      <c r="TYD437" s="50"/>
      <c r="TYE437" s="50"/>
      <c r="TYF437" s="50"/>
      <c r="TYG437" s="50"/>
      <c r="TYH437" s="50"/>
      <c r="TYI437" s="50"/>
      <c r="TYJ437" s="50"/>
      <c r="TYK437" s="50"/>
      <c r="TYL437" s="50"/>
      <c r="TYM437" s="50"/>
      <c r="TYN437" s="50"/>
      <c r="TYO437" s="50"/>
      <c r="TYP437" s="50"/>
      <c r="TYQ437" s="50"/>
      <c r="TYR437" s="50"/>
      <c r="TYS437" s="50"/>
      <c r="TYT437" s="50"/>
      <c r="TYU437" s="50"/>
      <c r="TYV437" s="50"/>
      <c r="TYW437" s="50"/>
      <c r="TYX437" s="50"/>
      <c r="TYY437" s="50"/>
      <c r="TYZ437" s="50"/>
      <c r="TZA437" s="50"/>
      <c r="TZB437" s="50"/>
      <c r="TZC437" s="50"/>
      <c r="TZD437" s="50"/>
      <c r="TZE437" s="50"/>
      <c r="TZF437" s="50"/>
      <c r="TZG437" s="50"/>
      <c r="TZH437" s="50"/>
      <c r="TZI437" s="50"/>
      <c r="TZJ437" s="50"/>
      <c r="TZK437" s="50"/>
      <c r="TZL437" s="50"/>
      <c r="TZM437" s="50"/>
      <c r="TZN437" s="50"/>
      <c r="TZO437" s="50"/>
      <c r="TZP437" s="50"/>
      <c r="TZQ437" s="50"/>
      <c r="TZR437" s="50"/>
      <c r="TZS437" s="50"/>
      <c r="TZT437" s="50"/>
      <c r="TZU437" s="50"/>
      <c r="TZV437" s="50"/>
      <c r="TZW437" s="50"/>
      <c r="TZX437" s="50"/>
      <c r="TZY437" s="50"/>
      <c r="TZZ437" s="50"/>
      <c r="UAA437" s="50"/>
      <c r="UAB437" s="50"/>
      <c r="UAC437" s="50"/>
      <c r="UAD437" s="50"/>
      <c r="UAE437" s="50"/>
      <c r="UAF437" s="50"/>
      <c r="UAG437" s="50"/>
      <c r="UAH437" s="50"/>
      <c r="UAI437" s="50"/>
      <c r="UAJ437" s="50"/>
      <c r="UAK437" s="50"/>
      <c r="UAL437" s="50"/>
      <c r="UAM437" s="50"/>
      <c r="UAN437" s="50"/>
      <c r="UAO437" s="50"/>
      <c r="UAP437" s="50"/>
      <c r="UAQ437" s="50"/>
      <c r="UAR437" s="50"/>
      <c r="UAS437" s="50"/>
      <c r="UAT437" s="50"/>
      <c r="UAU437" s="50"/>
      <c r="UAV437" s="50"/>
      <c r="UAW437" s="50"/>
      <c r="UAX437" s="50"/>
      <c r="UAY437" s="50"/>
      <c r="UAZ437" s="50"/>
      <c r="UBA437" s="50"/>
      <c r="UBB437" s="50"/>
      <c r="UBC437" s="50"/>
      <c r="UBD437" s="50"/>
      <c r="UBE437" s="50"/>
      <c r="UBF437" s="50"/>
      <c r="UBG437" s="50"/>
      <c r="UBH437" s="50"/>
      <c r="UBI437" s="50"/>
      <c r="UBJ437" s="50"/>
      <c r="UBK437" s="50"/>
      <c r="UBL437" s="50"/>
      <c r="UBM437" s="50"/>
      <c r="UBN437" s="50"/>
      <c r="UBO437" s="50"/>
      <c r="UBP437" s="50"/>
      <c r="UBQ437" s="50"/>
      <c r="UBR437" s="50"/>
      <c r="UBS437" s="50"/>
      <c r="UBT437" s="50"/>
      <c r="UBU437" s="50"/>
      <c r="UBV437" s="50"/>
      <c r="UBW437" s="50"/>
      <c r="UBX437" s="50"/>
      <c r="UBY437" s="50"/>
      <c r="UBZ437" s="50"/>
      <c r="UCA437" s="50"/>
      <c r="UCB437" s="50"/>
      <c r="UCC437" s="50"/>
      <c r="UCD437" s="50"/>
      <c r="UCE437" s="50"/>
      <c r="UCF437" s="50"/>
      <c r="UCG437" s="50"/>
      <c r="UCH437" s="50"/>
      <c r="UCI437" s="50"/>
      <c r="UCJ437" s="50"/>
      <c r="UCK437" s="50"/>
      <c r="UCL437" s="50"/>
      <c r="UCM437" s="50"/>
      <c r="UCN437" s="50"/>
      <c r="UCO437" s="50"/>
      <c r="UCP437" s="50"/>
      <c r="UCQ437" s="50"/>
      <c r="UCR437" s="50"/>
      <c r="UCS437" s="50"/>
      <c r="UCT437" s="50"/>
      <c r="UCU437" s="50"/>
      <c r="UCV437" s="50"/>
      <c r="UCW437" s="50"/>
      <c r="UCX437" s="50"/>
      <c r="UCY437" s="50"/>
      <c r="UCZ437" s="50"/>
      <c r="UDA437" s="50"/>
      <c r="UDB437" s="50"/>
      <c r="UDC437" s="50"/>
      <c r="UDD437" s="50"/>
      <c r="UDE437" s="50"/>
      <c r="UDF437" s="50"/>
      <c r="UDG437" s="50"/>
      <c r="UDH437" s="50"/>
      <c r="UDI437" s="50"/>
      <c r="UDJ437" s="50"/>
      <c r="UDK437" s="50"/>
      <c r="UDL437" s="50"/>
      <c r="UDM437" s="50"/>
      <c r="UDN437" s="50"/>
      <c r="UDO437" s="50"/>
      <c r="UDP437" s="50"/>
      <c r="UDQ437" s="50"/>
      <c r="UDR437" s="50"/>
      <c r="UDS437" s="50"/>
      <c r="UDT437" s="50"/>
      <c r="UDU437" s="50"/>
      <c r="UDV437" s="50"/>
      <c r="UDW437" s="50"/>
      <c r="UDX437" s="50"/>
      <c r="UDY437" s="50"/>
      <c r="UDZ437" s="50"/>
      <c r="UEA437" s="50"/>
      <c r="UEB437" s="50"/>
      <c r="UEC437" s="50"/>
      <c r="UED437" s="50"/>
      <c r="UEE437" s="50"/>
      <c r="UEF437" s="50"/>
      <c r="UEG437" s="50"/>
      <c r="UEH437" s="50"/>
      <c r="UEI437" s="50"/>
      <c r="UEJ437" s="50"/>
      <c r="UEL437" s="50"/>
      <c r="UEN437" s="50"/>
      <c r="UEO437" s="50"/>
      <c r="UEP437" s="50"/>
      <c r="UEQ437" s="50"/>
      <c r="UER437" s="50"/>
      <c r="UES437" s="50"/>
      <c r="UET437" s="50"/>
      <c r="UEU437" s="50"/>
      <c r="UEZ437" s="50"/>
      <c r="UFA437" s="50"/>
      <c r="UFB437" s="50"/>
      <c r="UFC437" s="50"/>
      <c r="UFD437" s="50"/>
      <c r="UFE437" s="50"/>
      <c r="UFF437" s="50"/>
      <c r="UFG437" s="50"/>
      <c r="UFH437" s="50"/>
      <c r="UFI437" s="50"/>
      <c r="UFJ437" s="50"/>
      <c r="UFK437" s="50"/>
      <c r="UFL437" s="50"/>
      <c r="UFM437" s="50"/>
      <c r="UFN437" s="50"/>
      <c r="UFO437" s="50"/>
      <c r="UFP437" s="50"/>
      <c r="UFQ437" s="50"/>
      <c r="UFR437" s="50"/>
      <c r="UFS437" s="50"/>
      <c r="UFT437" s="50"/>
      <c r="UFU437" s="50"/>
      <c r="UFV437" s="50"/>
      <c r="UFW437" s="50"/>
      <c r="UFX437" s="50"/>
      <c r="UFY437" s="50"/>
      <c r="UFZ437" s="50"/>
      <c r="UGA437" s="50"/>
      <c r="UGB437" s="50"/>
      <c r="UGC437" s="50"/>
      <c r="UGD437" s="50"/>
      <c r="UGE437" s="50"/>
      <c r="UGF437" s="50"/>
      <c r="UGG437" s="50"/>
      <c r="UGH437" s="50"/>
      <c r="UGI437" s="50"/>
      <c r="UGJ437" s="50"/>
      <c r="UGK437" s="50"/>
      <c r="UGL437" s="50"/>
      <c r="UGM437" s="50"/>
      <c r="UGN437" s="50"/>
      <c r="UGO437" s="50"/>
      <c r="UGP437" s="50"/>
      <c r="UGQ437" s="50"/>
      <c r="UGR437" s="50"/>
      <c r="UGS437" s="50"/>
      <c r="UGT437" s="50"/>
      <c r="UGU437" s="50"/>
      <c r="UGV437" s="50"/>
      <c r="UGW437" s="50"/>
      <c r="UGX437" s="50"/>
      <c r="UGY437" s="50"/>
      <c r="UGZ437" s="50"/>
      <c r="UHA437" s="50"/>
      <c r="UHB437" s="50"/>
      <c r="UHC437" s="50"/>
      <c r="UHD437" s="50"/>
      <c r="UHE437" s="50"/>
      <c r="UHF437" s="50"/>
      <c r="UHG437" s="50"/>
      <c r="UHH437" s="50"/>
      <c r="UHI437" s="50"/>
      <c r="UHJ437" s="50"/>
      <c r="UHK437" s="50"/>
      <c r="UHL437" s="50"/>
      <c r="UHM437" s="50"/>
      <c r="UHN437" s="50"/>
      <c r="UHO437" s="50"/>
      <c r="UHP437" s="50"/>
      <c r="UHQ437" s="50"/>
      <c r="UHR437" s="50"/>
      <c r="UHS437" s="50"/>
      <c r="UHT437" s="50"/>
      <c r="UHU437" s="50"/>
      <c r="UHV437" s="50"/>
      <c r="UHW437" s="50"/>
      <c r="UHX437" s="50"/>
      <c r="UHY437" s="50"/>
      <c r="UHZ437" s="50"/>
      <c r="UIA437" s="50"/>
      <c r="UIB437" s="50"/>
      <c r="UIC437" s="50"/>
      <c r="UID437" s="50"/>
      <c r="UIE437" s="50"/>
      <c r="UIF437" s="50"/>
      <c r="UIG437" s="50"/>
      <c r="UIH437" s="50"/>
      <c r="UII437" s="50"/>
      <c r="UIJ437" s="50"/>
      <c r="UIK437" s="50"/>
      <c r="UIL437" s="50"/>
      <c r="UIM437" s="50"/>
      <c r="UIN437" s="50"/>
      <c r="UIO437" s="50"/>
      <c r="UIP437" s="50"/>
      <c r="UIQ437" s="50"/>
      <c r="UIR437" s="50"/>
      <c r="UIS437" s="50"/>
      <c r="UIT437" s="50"/>
      <c r="UIU437" s="50"/>
      <c r="UIV437" s="50"/>
      <c r="UIW437" s="50"/>
      <c r="UIX437" s="50"/>
      <c r="UIY437" s="50"/>
      <c r="UIZ437" s="50"/>
      <c r="UJA437" s="50"/>
      <c r="UJB437" s="50"/>
      <c r="UJC437" s="50"/>
      <c r="UJD437" s="50"/>
      <c r="UJE437" s="50"/>
      <c r="UJF437" s="50"/>
      <c r="UJG437" s="50"/>
      <c r="UJH437" s="50"/>
      <c r="UJI437" s="50"/>
      <c r="UJJ437" s="50"/>
      <c r="UJK437" s="50"/>
      <c r="UJL437" s="50"/>
      <c r="UJM437" s="50"/>
      <c r="UJN437" s="50"/>
      <c r="UJO437" s="50"/>
      <c r="UJP437" s="50"/>
      <c r="UJQ437" s="50"/>
      <c r="UJR437" s="50"/>
      <c r="UJS437" s="50"/>
      <c r="UJT437" s="50"/>
      <c r="UJU437" s="50"/>
      <c r="UJV437" s="50"/>
      <c r="UJW437" s="50"/>
      <c r="UJX437" s="50"/>
      <c r="UJY437" s="50"/>
      <c r="UJZ437" s="50"/>
      <c r="UKA437" s="50"/>
      <c r="UKB437" s="50"/>
      <c r="UKC437" s="50"/>
      <c r="UKD437" s="50"/>
      <c r="UKE437" s="50"/>
      <c r="UKF437" s="50"/>
      <c r="UKG437" s="50"/>
      <c r="UKH437" s="50"/>
      <c r="UKI437" s="50"/>
      <c r="UKJ437" s="50"/>
      <c r="UKK437" s="50"/>
      <c r="UKL437" s="50"/>
      <c r="UKM437" s="50"/>
      <c r="UKN437" s="50"/>
      <c r="UKO437" s="50"/>
      <c r="UKP437" s="50"/>
      <c r="UKQ437" s="50"/>
      <c r="UKR437" s="50"/>
      <c r="UKS437" s="50"/>
      <c r="UKT437" s="50"/>
      <c r="UKU437" s="50"/>
      <c r="UKV437" s="50"/>
      <c r="UKW437" s="50"/>
      <c r="UKX437" s="50"/>
      <c r="UKY437" s="50"/>
      <c r="UKZ437" s="50"/>
      <c r="ULA437" s="50"/>
      <c r="ULB437" s="50"/>
      <c r="ULC437" s="50"/>
      <c r="ULD437" s="50"/>
      <c r="ULE437" s="50"/>
      <c r="ULF437" s="50"/>
      <c r="ULG437" s="50"/>
      <c r="ULH437" s="50"/>
      <c r="ULI437" s="50"/>
      <c r="ULJ437" s="50"/>
      <c r="ULK437" s="50"/>
      <c r="ULL437" s="50"/>
      <c r="ULM437" s="50"/>
      <c r="ULN437" s="50"/>
      <c r="ULO437" s="50"/>
      <c r="ULP437" s="50"/>
      <c r="ULQ437" s="50"/>
      <c r="ULR437" s="50"/>
      <c r="ULS437" s="50"/>
      <c r="ULT437" s="50"/>
      <c r="ULU437" s="50"/>
      <c r="ULV437" s="50"/>
      <c r="ULW437" s="50"/>
      <c r="ULX437" s="50"/>
      <c r="ULY437" s="50"/>
      <c r="ULZ437" s="50"/>
      <c r="UMA437" s="50"/>
      <c r="UMB437" s="50"/>
      <c r="UMC437" s="50"/>
      <c r="UMD437" s="50"/>
      <c r="UME437" s="50"/>
      <c r="UMF437" s="50"/>
      <c r="UMG437" s="50"/>
      <c r="UMH437" s="50"/>
      <c r="UMI437" s="50"/>
      <c r="UMJ437" s="50"/>
      <c r="UMK437" s="50"/>
      <c r="UML437" s="50"/>
      <c r="UMM437" s="50"/>
      <c r="UMN437" s="50"/>
      <c r="UMO437" s="50"/>
      <c r="UMP437" s="50"/>
      <c r="UMQ437" s="50"/>
      <c r="UMR437" s="50"/>
      <c r="UMS437" s="50"/>
      <c r="UMT437" s="50"/>
      <c r="UMU437" s="50"/>
      <c r="UMV437" s="50"/>
      <c r="UMW437" s="50"/>
      <c r="UMX437" s="50"/>
      <c r="UMY437" s="50"/>
      <c r="UMZ437" s="50"/>
      <c r="UNA437" s="50"/>
      <c r="UNB437" s="50"/>
      <c r="UNC437" s="50"/>
      <c r="UND437" s="50"/>
      <c r="UNE437" s="50"/>
      <c r="UNF437" s="50"/>
      <c r="UNG437" s="50"/>
      <c r="UNH437" s="50"/>
      <c r="UNI437" s="50"/>
      <c r="UNJ437" s="50"/>
      <c r="UNK437" s="50"/>
      <c r="UNL437" s="50"/>
      <c r="UNM437" s="50"/>
      <c r="UNN437" s="50"/>
      <c r="UNO437" s="50"/>
      <c r="UNP437" s="50"/>
      <c r="UNQ437" s="50"/>
      <c r="UNR437" s="50"/>
      <c r="UNS437" s="50"/>
      <c r="UNT437" s="50"/>
      <c r="UNU437" s="50"/>
      <c r="UNV437" s="50"/>
      <c r="UNW437" s="50"/>
      <c r="UNX437" s="50"/>
      <c r="UNY437" s="50"/>
      <c r="UNZ437" s="50"/>
      <c r="UOA437" s="50"/>
      <c r="UOB437" s="50"/>
      <c r="UOC437" s="50"/>
      <c r="UOD437" s="50"/>
      <c r="UOE437" s="50"/>
      <c r="UOF437" s="50"/>
      <c r="UOH437" s="50"/>
      <c r="UOJ437" s="50"/>
      <c r="UOK437" s="50"/>
      <c r="UOL437" s="50"/>
      <c r="UOM437" s="50"/>
      <c r="UON437" s="50"/>
      <c r="UOO437" s="50"/>
      <c r="UOP437" s="50"/>
      <c r="UOQ437" s="50"/>
      <c r="UOV437" s="50"/>
      <c r="UOW437" s="50"/>
      <c r="UOX437" s="50"/>
      <c r="UOY437" s="50"/>
      <c r="UOZ437" s="50"/>
      <c r="UPA437" s="50"/>
      <c r="UPB437" s="50"/>
      <c r="UPC437" s="50"/>
      <c r="UPD437" s="50"/>
      <c r="UPE437" s="50"/>
      <c r="UPF437" s="50"/>
      <c r="UPG437" s="50"/>
      <c r="UPH437" s="50"/>
      <c r="UPI437" s="50"/>
      <c r="UPJ437" s="50"/>
      <c r="UPK437" s="50"/>
      <c r="UPL437" s="50"/>
      <c r="UPM437" s="50"/>
      <c r="UPN437" s="50"/>
      <c r="UPO437" s="50"/>
      <c r="UPP437" s="50"/>
      <c r="UPQ437" s="50"/>
      <c r="UPR437" s="50"/>
      <c r="UPS437" s="50"/>
      <c r="UPT437" s="50"/>
      <c r="UPU437" s="50"/>
      <c r="UPV437" s="50"/>
      <c r="UPW437" s="50"/>
      <c r="UPX437" s="50"/>
      <c r="UPY437" s="50"/>
      <c r="UPZ437" s="50"/>
      <c r="UQA437" s="50"/>
      <c r="UQB437" s="50"/>
      <c r="UQC437" s="50"/>
      <c r="UQD437" s="50"/>
      <c r="UQE437" s="50"/>
      <c r="UQF437" s="50"/>
      <c r="UQG437" s="50"/>
      <c r="UQH437" s="50"/>
      <c r="UQI437" s="50"/>
      <c r="UQJ437" s="50"/>
      <c r="UQK437" s="50"/>
      <c r="UQL437" s="50"/>
      <c r="UQM437" s="50"/>
      <c r="UQN437" s="50"/>
      <c r="UQO437" s="50"/>
      <c r="UQP437" s="50"/>
      <c r="UQQ437" s="50"/>
      <c r="UQR437" s="50"/>
      <c r="UQS437" s="50"/>
      <c r="UQT437" s="50"/>
      <c r="UQU437" s="50"/>
      <c r="UQV437" s="50"/>
      <c r="UQW437" s="50"/>
      <c r="UQX437" s="50"/>
      <c r="UQY437" s="50"/>
      <c r="UQZ437" s="50"/>
      <c r="URA437" s="50"/>
      <c r="URB437" s="50"/>
      <c r="URC437" s="50"/>
      <c r="URD437" s="50"/>
      <c r="URE437" s="50"/>
      <c r="URF437" s="50"/>
      <c r="URG437" s="50"/>
      <c r="URH437" s="50"/>
      <c r="URI437" s="50"/>
      <c r="URJ437" s="50"/>
      <c r="URK437" s="50"/>
      <c r="URL437" s="50"/>
      <c r="URM437" s="50"/>
      <c r="URN437" s="50"/>
      <c r="URO437" s="50"/>
      <c r="URP437" s="50"/>
      <c r="URQ437" s="50"/>
      <c r="URR437" s="50"/>
      <c r="URS437" s="50"/>
      <c r="URT437" s="50"/>
      <c r="URU437" s="50"/>
      <c r="URV437" s="50"/>
      <c r="URW437" s="50"/>
      <c r="URX437" s="50"/>
      <c r="URY437" s="50"/>
      <c r="URZ437" s="50"/>
      <c r="USA437" s="50"/>
      <c r="USB437" s="50"/>
      <c r="USC437" s="50"/>
      <c r="USD437" s="50"/>
      <c r="USE437" s="50"/>
      <c r="USF437" s="50"/>
      <c r="USG437" s="50"/>
      <c r="USH437" s="50"/>
      <c r="USI437" s="50"/>
      <c r="USJ437" s="50"/>
      <c r="USK437" s="50"/>
      <c r="USL437" s="50"/>
      <c r="USM437" s="50"/>
      <c r="USN437" s="50"/>
      <c r="USO437" s="50"/>
      <c r="USP437" s="50"/>
      <c r="USQ437" s="50"/>
      <c r="USR437" s="50"/>
      <c r="USS437" s="50"/>
      <c r="UST437" s="50"/>
      <c r="USU437" s="50"/>
      <c r="USV437" s="50"/>
      <c r="USW437" s="50"/>
      <c r="USX437" s="50"/>
      <c r="USY437" s="50"/>
      <c r="USZ437" s="50"/>
      <c r="UTA437" s="50"/>
      <c r="UTB437" s="50"/>
      <c r="UTC437" s="50"/>
      <c r="UTD437" s="50"/>
      <c r="UTE437" s="50"/>
      <c r="UTF437" s="50"/>
      <c r="UTG437" s="50"/>
      <c r="UTH437" s="50"/>
      <c r="UTI437" s="50"/>
      <c r="UTJ437" s="50"/>
      <c r="UTK437" s="50"/>
      <c r="UTL437" s="50"/>
      <c r="UTM437" s="50"/>
      <c r="UTN437" s="50"/>
      <c r="UTO437" s="50"/>
      <c r="UTP437" s="50"/>
      <c r="UTQ437" s="50"/>
      <c r="UTR437" s="50"/>
      <c r="UTS437" s="50"/>
      <c r="UTT437" s="50"/>
      <c r="UTU437" s="50"/>
      <c r="UTV437" s="50"/>
      <c r="UTW437" s="50"/>
      <c r="UTX437" s="50"/>
      <c r="UTY437" s="50"/>
      <c r="UTZ437" s="50"/>
      <c r="UUA437" s="50"/>
      <c r="UUB437" s="50"/>
      <c r="UUC437" s="50"/>
      <c r="UUD437" s="50"/>
      <c r="UUE437" s="50"/>
      <c r="UUF437" s="50"/>
      <c r="UUG437" s="50"/>
      <c r="UUH437" s="50"/>
      <c r="UUI437" s="50"/>
      <c r="UUJ437" s="50"/>
      <c r="UUK437" s="50"/>
      <c r="UUL437" s="50"/>
      <c r="UUM437" s="50"/>
      <c r="UUN437" s="50"/>
      <c r="UUO437" s="50"/>
      <c r="UUP437" s="50"/>
      <c r="UUQ437" s="50"/>
      <c r="UUR437" s="50"/>
      <c r="UUS437" s="50"/>
      <c r="UUT437" s="50"/>
      <c r="UUU437" s="50"/>
      <c r="UUV437" s="50"/>
      <c r="UUW437" s="50"/>
      <c r="UUX437" s="50"/>
      <c r="UUY437" s="50"/>
      <c r="UUZ437" s="50"/>
      <c r="UVA437" s="50"/>
      <c r="UVB437" s="50"/>
      <c r="UVC437" s="50"/>
      <c r="UVD437" s="50"/>
      <c r="UVE437" s="50"/>
      <c r="UVF437" s="50"/>
      <c r="UVG437" s="50"/>
      <c r="UVH437" s="50"/>
      <c r="UVI437" s="50"/>
      <c r="UVJ437" s="50"/>
      <c r="UVK437" s="50"/>
      <c r="UVL437" s="50"/>
      <c r="UVM437" s="50"/>
      <c r="UVN437" s="50"/>
      <c r="UVO437" s="50"/>
      <c r="UVP437" s="50"/>
      <c r="UVQ437" s="50"/>
      <c r="UVR437" s="50"/>
      <c r="UVS437" s="50"/>
      <c r="UVT437" s="50"/>
      <c r="UVU437" s="50"/>
      <c r="UVV437" s="50"/>
      <c r="UVW437" s="50"/>
      <c r="UVX437" s="50"/>
      <c r="UVY437" s="50"/>
      <c r="UVZ437" s="50"/>
      <c r="UWA437" s="50"/>
      <c r="UWB437" s="50"/>
      <c r="UWC437" s="50"/>
      <c r="UWD437" s="50"/>
      <c r="UWE437" s="50"/>
      <c r="UWF437" s="50"/>
      <c r="UWG437" s="50"/>
      <c r="UWH437" s="50"/>
      <c r="UWI437" s="50"/>
      <c r="UWJ437" s="50"/>
      <c r="UWK437" s="50"/>
      <c r="UWL437" s="50"/>
      <c r="UWM437" s="50"/>
      <c r="UWN437" s="50"/>
      <c r="UWO437" s="50"/>
      <c r="UWP437" s="50"/>
      <c r="UWQ437" s="50"/>
      <c r="UWR437" s="50"/>
      <c r="UWS437" s="50"/>
      <c r="UWT437" s="50"/>
      <c r="UWU437" s="50"/>
      <c r="UWV437" s="50"/>
      <c r="UWW437" s="50"/>
      <c r="UWX437" s="50"/>
      <c r="UWY437" s="50"/>
      <c r="UWZ437" s="50"/>
      <c r="UXA437" s="50"/>
      <c r="UXB437" s="50"/>
      <c r="UXC437" s="50"/>
      <c r="UXD437" s="50"/>
      <c r="UXE437" s="50"/>
      <c r="UXF437" s="50"/>
      <c r="UXG437" s="50"/>
      <c r="UXH437" s="50"/>
      <c r="UXI437" s="50"/>
      <c r="UXJ437" s="50"/>
      <c r="UXK437" s="50"/>
      <c r="UXL437" s="50"/>
      <c r="UXM437" s="50"/>
      <c r="UXN437" s="50"/>
      <c r="UXO437" s="50"/>
      <c r="UXP437" s="50"/>
      <c r="UXQ437" s="50"/>
      <c r="UXR437" s="50"/>
      <c r="UXS437" s="50"/>
      <c r="UXT437" s="50"/>
      <c r="UXU437" s="50"/>
      <c r="UXV437" s="50"/>
      <c r="UXW437" s="50"/>
      <c r="UXX437" s="50"/>
      <c r="UXY437" s="50"/>
      <c r="UXZ437" s="50"/>
      <c r="UYA437" s="50"/>
      <c r="UYB437" s="50"/>
      <c r="UYD437" s="50"/>
      <c r="UYF437" s="50"/>
      <c r="UYG437" s="50"/>
      <c r="UYH437" s="50"/>
      <c r="UYI437" s="50"/>
      <c r="UYJ437" s="50"/>
      <c r="UYK437" s="50"/>
      <c r="UYL437" s="50"/>
      <c r="UYM437" s="50"/>
      <c r="UYR437" s="50"/>
      <c r="UYS437" s="50"/>
      <c r="UYT437" s="50"/>
      <c r="UYU437" s="50"/>
      <c r="UYV437" s="50"/>
      <c r="UYW437" s="50"/>
      <c r="UYX437" s="50"/>
      <c r="UYY437" s="50"/>
      <c r="UYZ437" s="50"/>
      <c r="UZA437" s="50"/>
      <c r="UZB437" s="50"/>
      <c r="UZC437" s="50"/>
      <c r="UZD437" s="50"/>
      <c r="UZE437" s="50"/>
      <c r="UZF437" s="50"/>
      <c r="UZG437" s="50"/>
      <c r="UZH437" s="50"/>
      <c r="UZI437" s="50"/>
      <c r="UZJ437" s="50"/>
      <c r="UZK437" s="50"/>
      <c r="UZL437" s="50"/>
      <c r="UZM437" s="50"/>
      <c r="UZN437" s="50"/>
      <c r="UZO437" s="50"/>
      <c r="UZP437" s="50"/>
      <c r="UZQ437" s="50"/>
      <c r="UZR437" s="50"/>
      <c r="UZS437" s="50"/>
      <c r="UZT437" s="50"/>
      <c r="UZU437" s="50"/>
      <c r="UZV437" s="50"/>
      <c r="UZW437" s="50"/>
      <c r="UZX437" s="50"/>
      <c r="UZY437" s="50"/>
      <c r="UZZ437" s="50"/>
      <c r="VAA437" s="50"/>
      <c r="VAB437" s="50"/>
      <c r="VAC437" s="50"/>
      <c r="VAD437" s="50"/>
      <c r="VAE437" s="50"/>
      <c r="VAF437" s="50"/>
      <c r="VAG437" s="50"/>
      <c r="VAH437" s="50"/>
      <c r="VAI437" s="50"/>
      <c r="VAJ437" s="50"/>
      <c r="VAK437" s="50"/>
      <c r="VAL437" s="50"/>
      <c r="VAM437" s="50"/>
      <c r="VAN437" s="50"/>
      <c r="VAO437" s="50"/>
      <c r="VAP437" s="50"/>
      <c r="VAQ437" s="50"/>
      <c r="VAR437" s="50"/>
      <c r="VAS437" s="50"/>
      <c r="VAT437" s="50"/>
      <c r="VAU437" s="50"/>
      <c r="VAV437" s="50"/>
      <c r="VAW437" s="50"/>
      <c r="VAX437" s="50"/>
      <c r="VAY437" s="50"/>
      <c r="VAZ437" s="50"/>
      <c r="VBA437" s="50"/>
      <c r="VBB437" s="50"/>
      <c r="VBC437" s="50"/>
      <c r="VBD437" s="50"/>
      <c r="VBE437" s="50"/>
      <c r="VBF437" s="50"/>
      <c r="VBG437" s="50"/>
      <c r="VBH437" s="50"/>
      <c r="VBI437" s="50"/>
      <c r="VBJ437" s="50"/>
      <c r="VBK437" s="50"/>
      <c r="VBL437" s="50"/>
      <c r="VBM437" s="50"/>
      <c r="VBN437" s="50"/>
      <c r="VBO437" s="50"/>
      <c r="VBP437" s="50"/>
      <c r="VBQ437" s="50"/>
      <c r="VBR437" s="50"/>
      <c r="VBS437" s="50"/>
      <c r="VBT437" s="50"/>
      <c r="VBU437" s="50"/>
      <c r="VBV437" s="50"/>
      <c r="VBW437" s="50"/>
      <c r="VBX437" s="50"/>
      <c r="VBY437" s="50"/>
      <c r="VBZ437" s="50"/>
      <c r="VCA437" s="50"/>
      <c r="VCB437" s="50"/>
      <c r="VCC437" s="50"/>
      <c r="VCD437" s="50"/>
      <c r="VCE437" s="50"/>
      <c r="VCF437" s="50"/>
      <c r="VCG437" s="50"/>
      <c r="VCH437" s="50"/>
      <c r="VCI437" s="50"/>
      <c r="VCJ437" s="50"/>
      <c r="VCK437" s="50"/>
      <c r="VCL437" s="50"/>
      <c r="VCM437" s="50"/>
      <c r="VCN437" s="50"/>
      <c r="VCO437" s="50"/>
      <c r="VCP437" s="50"/>
      <c r="VCQ437" s="50"/>
      <c r="VCR437" s="50"/>
      <c r="VCS437" s="50"/>
      <c r="VCT437" s="50"/>
      <c r="VCU437" s="50"/>
      <c r="VCV437" s="50"/>
      <c r="VCW437" s="50"/>
      <c r="VCX437" s="50"/>
      <c r="VCY437" s="50"/>
      <c r="VCZ437" s="50"/>
      <c r="VDA437" s="50"/>
      <c r="VDB437" s="50"/>
      <c r="VDC437" s="50"/>
      <c r="VDD437" s="50"/>
      <c r="VDE437" s="50"/>
      <c r="VDF437" s="50"/>
      <c r="VDG437" s="50"/>
      <c r="VDH437" s="50"/>
      <c r="VDI437" s="50"/>
      <c r="VDJ437" s="50"/>
      <c r="VDK437" s="50"/>
      <c r="VDL437" s="50"/>
      <c r="VDM437" s="50"/>
      <c r="VDN437" s="50"/>
      <c r="VDO437" s="50"/>
      <c r="VDP437" s="50"/>
      <c r="VDQ437" s="50"/>
      <c r="VDR437" s="50"/>
      <c r="VDS437" s="50"/>
      <c r="VDT437" s="50"/>
      <c r="VDU437" s="50"/>
      <c r="VDV437" s="50"/>
      <c r="VDW437" s="50"/>
      <c r="VDX437" s="50"/>
      <c r="VDY437" s="50"/>
      <c r="VDZ437" s="50"/>
      <c r="VEA437" s="50"/>
      <c r="VEB437" s="50"/>
      <c r="VEC437" s="50"/>
      <c r="VED437" s="50"/>
      <c r="VEE437" s="50"/>
      <c r="VEF437" s="50"/>
      <c r="VEG437" s="50"/>
      <c r="VEH437" s="50"/>
      <c r="VEI437" s="50"/>
      <c r="VEJ437" s="50"/>
      <c r="VEK437" s="50"/>
      <c r="VEL437" s="50"/>
      <c r="VEM437" s="50"/>
      <c r="VEN437" s="50"/>
      <c r="VEO437" s="50"/>
      <c r="VEP437" s="50"/>
      <c r="VEQ437" s="50"/>
      <c r="VER437" s="50"/>
      <c r="VES437" s="50"/>
      <c r="VET437" s="50"/>
      <c r="VEU437" s="50"/>
      <c r="VEV437" s="50"/>
      <c r="VEW437" s="50"/>
      <c r="VEX437" s="50"/>
      <c r="VEY437" s="50"/>
      <c r="VEZ437" s="50"/>
      <c r="VFA437" s="50"/>
      <c r="VFB437" s="50"/>
      <c r="VFC437" s="50"/>
      <c r="VFD437" s="50"/>
      <c r="VFE437" s="50"/>
      <c r="VFF437" s="50"/>
      <c r="VFG437" s="50"/>
      <c r="VFH437" s="50"/>
      <c r="VFI437" s="50"/>
      <c r="VFJ437" s="50"/>
      <c r="VFK437" s="50"/>
      <c r="VFL437" s="50"/>
      <c r="VFM437" s="50"/>
      <c r="VFN437" s="50"/>
      <c r="VFO437" s="50"/>
      <c r="VFP437" s="50"/>
      <c r="VFQ437" s="50"/>
      <c r="VFR437" s="50"/>
      <c r="VFS437" s="50"/>
      <c r="VFT437" s="50"/>
      <c r="VFU437" s="50"/>
      <c r="VFV437" s="50"/>
      <c r="VFW437" s="50"/>
      <c r="VFX437" s="50"/>
      <c r="VFY437" s="50"/>
      <c r="VFZ437" s="50"/>
      <c r="VGA437" s="50"/>
      <c r="VGB437" s="50"/>
      <c r="VGC437" s="50"/>
      <c r="VGD437" s="50"/>
      <c r="VGE437" s="50"/>
      <c r="VGF437" s="50"/>
      <c r="VGG437" s="50"/>
      <c r="VGH437" s="50"/>
      <c r="VGI437" s="50"/>
      <c r="VGJ437" s="50"/>
      <c r="VGK437" s="50"/>
      <c r="VGL437" s="50"/>
      <c r="VGM437" s="50"/>
      <c r="VGN437" s="50"/>
      <c r="VGO437" s="50"/>
      <c r="VGP437" s="50"/>
      <c r="VGQ437" s="50"/>
      <c r="VGR437" s="50"/>
      <c r="VGS437" s="50"/>
      <c r="VGT437" s="50"/>
      <c r="VGU437" s="50"/>
      <c r="VGV437" s="50"/>
      <c r="VGW437" s="50"/>
      <c r="VGX437" s="50"/>
      <c r="VGY437" s="50"/>
      <c r="VGZ437" s="50"/>
      <c r="VHA437" s="50"/>
      <c r="VHB437" s="50"/>
      <c r="VHC437" s="50"/>
      <c r="VHD437" s="50"/>
      <c r="VHE437" s="50"/>
      <c r="VHF437" s="50"/>
      <c r="VHG437" s="50"/>
      <c r="VHH437" s="50"/>
      <c r="VHI437" s="50"/>
      <c r="VHJ437" s="50"/>
      <c r="VHK437" s="50"/>
      <c r="VHL437" s="50"/>
      <c r="VHM437" s="50"/>
      <c r="VHN437" s="50"/>
      <c r="VHO437" s="50"/>
      <c r="VHP437" s="50"/>
      <c r="VHQ437" s="50"/>
      <c r="VHR437" s="50"/>
      <c r="VHS437" s="50"/>
      <c r="VHT437" s="50"/>
      <c r="VHU437" s="50"/>
      <c r="VHV437" s="50"/>
      <c r="VHW437" s="50"/>
      <c r="VHX437" s="50"/>
      <c r="VHZ437" s="50"/>
      <c r="VIB437" s="50"/>
      <c r="VIC437" s="50"/>
      <c r="VID437" s="50"/>
      <c r="VIE437" s="50"/>
      <c r="VIF437" s="50"/>
      <c r="VIG437" s="50"/>
      <c r="VIH437" s="50"/>
      <c r="VII437" s="50"/>
      <c r="VIN437" s="50"/>
      <c r="VIO437" s="50"/>
      <c r="VIP437" s="50"/>
      <c r="VIQ437" s="50"/>
      <c r="VIR437" s="50"/>
      <c r="VIS437" s="50"/>
      <c r="VIT437" s="50"/>
      <c r="VIU437" s="50"/>
      <c r="VIV437" s="50"/>
      <c r="VIW437" s="50"/>
      <c r="VIX437" s="50"/>
      <c r="VIY437" s="50"/>
      <c r="VIZ437" s="50"/>
      <c r="VJA437" s="50"/>
      <c r="VJB437" s="50"/>
      <c r="VJC437" s="50"/>
      <c r="VJD437" s="50"/>
      <c r="VJE437" s="50"/>
      <c r="VJF437" s="50"/>
      <c r="VJG437" s="50"/>
      <c r="VJH437" s="50"/>
      <c r="VJI437" s="50"/>
      <c r="VJJ437" s="50"/>
      <c r="VJK437" s="50"/>
      <c r="VJL437" s="50"/>
      <c r="VJM437" s="50"/>
      <c r="VJN437" s="50"/>
      <c r="VJO437" s="50"/>
      <c r="VJP437" s="50"/>
      <c r="VJQ437" s="50"/>
      <c r="VJR437" s="50"/>
      <c r="VJS437" s="50"/>
      <c r="VJT437" s="50"/>
      <c r="VJU437" s="50"/>
      <c r="VJV437" s="50"/>
      <c r="VJW437" s="50"/>
      <c r="VJX437" s="50"/>
      <c r="VJY437" s="50"/>
      <c r="VJZ437" s="50"/>
      <c r="VKA437" s="50"/>
      <c r="VKB437" s="50"/>
      <c r="VKC437" s="50"/>
      <c r="VKD437" s="50"/>
      <c r="VKE437" s="50"/>
      <c r="VKF437" s="50"/>
      <c r="VKG437" s="50"/>
      <c r="VKH437" s="50"/>
      <c r="VKI437" s="50"/>
      <c r="VKJ437" s="50"/>
      <c r="VKK437" s="50"/>
      <c r="VKL437" s="50"/>
      <c r="VKM437" s="50"/>
      <c r="VKN437" s="50"/>
      <c r="VKO437" s="50"/>
      <c r="VKP437" s="50"/>
      <c r="VKQ437" s="50"/>
      <c r="VKR437" s="50"/>
      <c r="VKS437" s="50"/>
      <c r="VKT437" s="50"/>
      <c r="VKU437" s="50"/>
      <c r="VKV437" s="50"/>
      <c r="VKW437" s="50"/>
      <c r="VKX437" s="50"/>
      <c r="VKY437" s="50"/>
      <c r="VKZ437" s="50"/>
      <c r="VLA437" s="50"/>
      <c r="VLB437" s="50"/>
      <c r="VLC437" s="50"/>
      <c r="VLD437" s="50"/>
      <c r="VLE437" s="50"/>
      <c r="VLF437" s="50"/>
      <c r="VLG437" s="50"/>
      <c r="VLH437" s="50"/>
      <c r="VLI437" s="50"/>
      <c r="VLJ437" s="50"/>
      <c r="VLK437" s="50"/>
      <c r="VLL437" s="50"/>
      <c r="VLM437" s="50"/>
      <c r="VLN437" s="50"/>
      <c r="VLO437" s="50"/>
      <c r="VLP437" s="50"/>
      <c r="VLQ437" s="50"/>
      <c r="VLR437" s="50"/>
      <c r="VLS437" s="50"/>
      <c r="VLT437" s="50"/>
      <c r="VLU437" s="50"/>
      <c r="VLV437" s="50"/>
      <c r="VLW437" s="50"/>
      <c r="VLX437" s="50"/>
      <c r="VLY437" s="50"/>
      <c r="VLZ437" s="50"/>
      <c r="VMA437" s="50"/>
      <c r="VMB437" s="50"/>
      <c r="VMC437" s="50"/>
      <c r="VMD437" s="50"/>
      <c r="VME437" s="50"/>
      <c r="VMF437" s="50"/>
      <c r="VMG437" s="50"/>
      <c r="VMH437" s="50"/>
      <c r="VMI437" s="50"/>
      <c r="VMJ437" s="50"/>
      <c r="VMK437" s="50"/>
      <c r="VML437" s="50"/>
      <c r="VMM437" s="50"/>
      <c r="VMN437" s="50"/>
      <c r="VMO437" s="50"/>
      <c r="VMP437" s="50"/>
      <c r="VMQ437" s="50"/>
      <c r="VMR437" s="50"/>
      <c r="VMS437" s="50"/>
      <c r="VMT437" s="50"/>
      <c r="VMU437" s="50"/>
      <c r="VMV437" s="50"/>
      <c r="VMW437" s="50"/>
      <c r="VMX437" s="50"/>
      <c r="VMY437" s="50"/>
      <c r="VMZ437" s="50"/>
      <c r="VNA437" s="50"/>
      <c r="VNB437" s="50"/>
      <c r="VNC437" s="50"/>
      <c r="VND437" s="50"/>
      <c r="VNE437" s="50"/>
      <c r="VNF437" s="50"/>
      <c r="VNG437" s="50"/>
      <c r="VNH437" s="50"/>
      <c r="VNI437" s="50"/>
      <c r="VNJ437" s="50"/>
      <c r="VNK437" s="50"/>
      <c r="VNL437" s="50"/>
      <c r="VNM437" s="50"/>
      <c r="VNN437" s="50"/>
      <c r="VNO437" s="50"/>
      <c r="VNP437" s="50"/>
      <c r="VNQ437" s="50"/>
      <c r="VNR437" s="50"/>
      <c r="VNS437" s="50"/>
      <c r="VNT437" s="50"/>
      <c r="VNU437" s="50"/>
      <c r="VNV437" s="50"/>
      <c r="VNW437" s="50"/>
      <c r="VNX437" s="50"/>
      <c r="VNY437" s="50"/>
      <c r="VNZ437" s="50"/>
      <c r="VOA437" s="50"/>
      <c r="VOB437" s="50"/>
      <c r="VOC437" s="50"/>
      <c r="VOD437" s="50"/>
      <c r="VOE437" s="50"/>
      <c r="VOF437" s="50"/>
      <c r="VOG437" s="50"/>
      <c r="VOH437" s="50"/>
      <c r="VOI437" s="50"/>
      <c r="VOJ437" s="50"/>
      <c r="VOK437" s="50"/>
      <c r="VOL437" s="50"/>
      <c r="VOM437" s="50"/>
      <c r="VON437" s="50"/>
      <c r="VOO437" s="50"/>
      <c r="VOP437" s="50"/>
      <c r="VOQ437" s="50"/>
      <c r="VOR437" s="50"/>
      <c r="VOS437" s="50"/>
      <c r="VOT437" s="50"/>
      <c r="VOU437" s="50"/>
      <c r="VOV437" s="50"/>
      <c r="VOW437" s="50"/>
      <c r="VOX437" s="50"/>
      <c r="VOY437" s="50"/>
      <c r="VOZ437" s="50"/>
      <c r="VPA437" s="50"/>
      <c r="VPB437" s="50"/>
      <c r="VPC437" s="50"/>
      <c r="VPD437" s="50"/>
      <c r="VPE437" s="50"/>
      <c r="VPF437" s="50"/>
      <c r="VPG437" s="50"/>
      <c r="VPH437" s="50"/>
      <c r="VPI437" s="50"/>
      <c r="VPJ437" s="50"/>
      <c r="VPK437" s="50"/>
      <c r="VPL437" s="50"/>
      <c r="VPM437" s="50"/>
      <c r="VPN437" s="50"/>
      <c r="VPO437" s="50"/>
      <c r="VPP437" s="50"/>
      <c r="VPQ437" s="50"/>
      <c r="VPR437" s="50"/>
      <c r="VPS437" s="50"/>
      <c r="VPT437" s="50"/>
      <c r="VPU437" s="50"/>
      <c r="VPV437" s="50"/>
      <c r="VPW437" s="50"/>
      <c r="VPX437" s="50"/>
      <c r="VPY437" s="50"/>
      <c r="VPZ437" s="50"/>
      <c r="VQA437" s="50"/>
      <c r="VQB437" s="50"/>
      <c r="VQC437" s="50"/>
      <c r="VQD437" s="50"/>
      <c r="VQE437" s="50"/>
      <c r="VQF437" s="50"/>
      <c r="VQG437" s="50"/>
      <c r="VQH437" s="50"/>
      <c r="VQI437" s="50"/>
      <c r="VQJ437" s="50"/>
      <c r="VQK437" s="50"/>
      <c r="VQL437" s="50"/>
      <c r="VQM437" s="50"/>
      <c r="VQN437" s="50"/>
      <c r="VQO437" s="50"/>
      <c r="VQP437" s="50"/>
      <c r="VQQ437" s="50"/>
      <c r="VQR437" s="50"/>
      <c r="VQS437" s="50"/>
      <c r="VQT437" s="50"/>
      <c r="VQU437" s="50"/>
      <c r="VQV437" s="50"/>
      <c r="VQW437" s="50"/>
      <c r="VQX437" s="50"/>
      <c r="VQY437" s="50"/>
      <c r="VQZ437" s="50"/>
      <c r="VRA437" s="50"/>
      <c r="VRB437" s="50"/>
      <c r="VRC437" s="50"/>
      <c r="VRD437" s="50"/>
      <c r="VRE437" s="50"/>
      <c r="VRF437" s="50"/>
      <c r="VRG437" s="50"/>
      <c r="VRH437" s="50"/>
      <c r="VRI437" s="50"/>
      <c r="VRJ437" s="50"/>
      <c r="VRK437" s="50"/>
      <c r="VRL437" s="50"/>
      <c r="VRM437" s="50"/>
      <c r="VRN437" s="50"/>
      <c r="VRO437" s="50"/>
      <c r="VRP437" s="50"/>
      <c r="VRQ437" s="50"/>
      <c r="VRR437" s="50"/>
      <c r="VRS437" s="50"/>
      <c r="VRT437" s="50"/>
      <c r="VRV437" s="50"/>
      <c r="VRX437" s="50"/>
      <c r="VRY437" s="50"/>
      <c r="VRZ437" s="50"/>
      <c r="VSA437" s="50"/>
      <c r="VSB437" s="50"/>
      <c r="VSC437" s="50"/>
      <c r="VSD437" s="50"/>
      <c r="VSE437" s="50"/>
      <c r="VSJ437" s="50"/>
      <c r="VSK437" s="50"/>
      <c r="VSL437" s="50"/>
      <c r="VSM437" s="50"/>
      <c r="VSN437" s="50"/>
      <c r="VSO437" s="50"/>
      <c r="VSP437" s="50"/>
      <c r="VSQ437" s="50"/>
      <c r="VSR437" s="50"/>
      <c r="VSS437" s="50"/>
      <c r="VST437" s="50"/>
      <c r="VSU437" s="50"/>
      <c r="VSV437" s="50"/>
      <c r="VSW437" s="50"/>
      <c r="VSX437" s="50"/>
      <c r="VSY437" s="50"/>
      <c r="VSZ437" s="50"/>
      <c r="VTA437" s="50"/>
      <c r="VTB437" s="50"/>
      <c r="VTC437" s="50"/>
      <c r="VTD437" s="50"/>
      <c r="VTE437" s="50"/>
      <c r="VTF437" s="50"/>
      <c r="VTG437" s="50"/>
      <c r="VTH437" s="50"/>
      <c r="VTI437" s="50"/>
      <c r="VTJ437" s="50"/>
      <c r="VTK437" s="50"/>
      <c r="VTL437" s="50"/>
      <c r="VTM437" s="50"/>
      <c r="VTN437" s="50"/>
      <c r="VTO437" s="50"/>
      <c r="VTP437" s="50"/>
      <c r="VTQ437" s="50"/>
      <c r="VTR437" s="50"/>
      <c r="VTS437" s="50"/>
      <c r="VTT437" s="50"/>
      <c r="VTU437" s="50"/>
      <c r="VTV437" s="50"/>
      <c r="VTW437" s="50"/>
      <c r="VTX437" s="50"/>
      <c r="VTY437" s="50"/>
      <c r="VTZ437" s="50"/>
      <c r="VUA437" s="50"/>
      <c r="VUB437" s="50"/>
      <c r="VUC437" s="50"/>
      <c r="VUD437" s="50"/>
      <c r="VUE437" s="50"/>
      <c r="VUF437" s="50"/>
      <c r="VUG437" s="50"/>
      <c r="VUH437" s="50"/>
      <c r="VUI437" s="50"/>
      <c r="VUJ437" s="50"/>
      <c r="VUK437" s="50"/>
      <c r="VUL437" s="50"/>
      <c r="VUM437" s="50"/>
      <c r="VUN437" s="50"/>
      <c r="VUO437" s="50"/>
      <c r="VUP437" s="50"/>
      <c r="VUQ437" s="50"/>
      <c r="VUR437" s="50"/>
      <c r="VUS437" s="50"/>
      <c r="VUT437" s="50"/>
      <c r="VUU437" s="50"/>
      <c r="VUV437" s="50"/>
      <c r="VUW437" s="50"/>
      <c r="VUX437" s="50"/>
      <c r="VUY437" s="50"/>
      <c r="VUZ437" s="50"/>
      <c r="VVA437" s="50"/>
      <c r="VVB437" s="50"/>
      <c r="VVC437" s="50"/>
      <c r="VVD437" s="50"/>
      <c r="VVE437" s="50"/>
      <c r="VVF437" s="50"/>
      <c r="VVG437" s="50"/>
      <c r="VVH437" s="50"/>
      <c r="VVI437" s="50"/>
      <c r="VVJ437" s="50"/>
      <c r="VVK437" s="50"/>
      <c r="VVL437" s="50"/>
      <c r="VVM437" s="50"/>
      <c r="VVN437" s="50"/>
      <c r="VVO437" s="50"/>
      <c r="VVP437" s="50"/>
      <c r="VVQ437" s="50"/>
      <c r="VVR437" s="50"/>
      <c r="VVS437" s="50"/>
      <c r="VVT437" s="50"/>
      <c r="VVU437" s="50"/>
      <c r="VVV437" s="50"/>
      <c r="VVW437" s="50"/>
      <c r="VVX437" s="50"/>
      <c r="VVY437" s="50"/>
      <c r="VVZ437" s="50"/>
      <c r="VWA437" s="50"/>
      <c r="VWB437" s="50"/>
      <c r="VWC437" s="50"/>
      <c r="VWD437" s="50"/>
      <c r="VWE437" s="50"/>
      <c r="VWF437" s="50"/>
      <c r="VWG437" s="50"/>
      <c r="VWH437" s="50"/>
      <c r="VWI437" s="50"/>
      <c r="VWJ437" s="50"/>
      <c r="VWK437" s="50"/>
      <c r="VWL437" s="50"/>
      <c r="VWM437" s="50"/>
      <c r="VWN437" s="50"/>
      <c r="VWO437" s="50"/>
      <c r="VWP437" s="50"/>
      <c r="VWQ437" s="50"/>
      <c r="VWR437" s="50"/>
      <c r="VWS437" s="50"/>
      <c r="VWT437" s="50"/>
      <c r="VWU437" s="50"/>
      <c r="VWV437" s="50"/>
      <c r="VWW437" s="50"/>
      <c r="VWX437" s="50"/>
      <c r="VWY437" s="50"/>
      <c r="VWZ437" s="50"/>
      <c r="VXA437" s="50"/>
      <c r="VXB437" s="50"/>
      <c r="VXC437" s="50"/>
      <c r="VXD437" s="50"/>
      <c r="VXE437" s="50"/>
      <c r="VXF437" s="50"/>
      <c r="VXG437" s="50"/>
      <c r="VXH437" s="50"/>
      <c r="VXI437" s="50"/>
      <c r="VXJ437" s="50"/>
      <c r="VXK437" s="50"/>
      <c r="VXL437" s="50"/>
      <c r="VXM437" s="50"/>
      <c r="VXN437" s="50"/>
      <c r="VXO437" s="50"/>
      <c r="VXP437" s="50"/>
      <c r="VXQ437" s="50"/>
      <c r="VXR437" s="50"/>
      <c r="VXS437" s="50"/>
      <c r="VXT437" s="50"/>
      <c r="VXU437" s="50"/>
      <c r="VXV437" s="50"/>
      <c r="VXW437" s="50"/>
      <c r="VXX437" s="50"/>
      <c r="VXY437" s="50"/>
      <c r="VXZ437" s="50"/>
      <c r="VYA437" s="50"/>
      <c r="VYB437" s="50"/>
      <c r="VYC437" s="50"/>
      <c r="VYD437" s="50"/>
      <c r="VYE437" s="50"/>
      <c r="VYF437" s="50"/>
      <c r="VYG437" s="50"/>
      <c r="VYH437" s="50"/>
      <c r="VYI437" s="50"/>
      <c r="VYJ437" s="50"/>
      <c r="VYK437" s="50"/>
      <c r="VYL437" s="50"/>
      <c r="VYM437" s="50"/>
      <c r="VYN437" s="50"/>
      <c r="VYO437" s="50"/>
      <c r="VYP437" s="50"/>
      <c r="VYQ437" s="50"/>
      <c r="VYR437" s="50"/>
      <c r="VYS437" s="50"/>
      <c r="VYT437" s="50"/>
      <c r="VYU437" s="50"/>
      <c r="VYV437" s="50"/>
      <c r="VYW437" s="50"/>
      <c r="VYX437" s="50"/>
      <c r="VYY437" s="50"/>
      <c r="VYZ437" s="50"/>
      <c r="VZA437" s="50"/>
      <c r="VZB437" s="50"/>
      <c r="VZC437" s="50"/>
      <c r="VZD437" s="50"/>
      <c r="VZE437" s="50"/>
      <c r="VZF437" s="50"/>
      <c r="VZG437" s="50"/>
      <c r="VZH437" s="50"/>
      <c r="VZI437" s="50"/>
      <c r="VZJ437" s="50"/>
      <c r="VZK437" s="50"/>
      <c r="VZL437" s="50"/>
      <c r="VZM437" s="50"/>
      <c r="VZN437" s="50"/>
      <c r="VZO437" s="50"/>
      <c r="VZP437" s="50"/>
      <c r="VZQ437" s="50"/>
      <c r="VZR437" s="50"/>
      <c r="VZS437" s="50"/>
      <c r="VZT437" s="50"/>
      <c r="VZU437" s="50"/>
      <c r="VZV437" s="50"/>
      <c r="VZW437" s="50"/>
      <c r="VZX437" s="50"/>
      <c r="VZY437" s="50"/>
      <c r="VZZ437" s="50"/>
      <c r="WAA437" s="50"/>
      <c r="WAB437" s="50"/>
      <c r="WAC437" s="50"/>
      <c r="WAD437" s="50"/>
      <c r="WAE437" s="50"/>
      <c r="WAF437" s="50"/>
      <c r="WAG437" s="50"/>
      <c r="WAH437" s="50"/>
      <c r="WAI437" s="50"/>
      <c r="WAJ437" s="50"/>
      <c r="WAK437" s="50"/>
      <c r="WAL437" s="50"/>
      <c r="WAM437" s="50"/>
      <c r="WAN437" s="50"/>
      <c r="WAO437" s="50"/>
      <c r="WAP437" s="50"/>
      <c r="WAQ437" s="50"/>
      <c r="WAR437" s="50"/>
      <c r="WAS437" s="50"/>
      <c r="WAT437" s="50"/>
      <c r="WAU437" s="50"/>
      <c r="WAV437" s="50"/>
      <c r="WAW437" s="50"/>
      <c r="WAX437" s="50"/>
      <c r="WAY437" s="50"/>
      <c r="WAZ437" s="50"/>
      <c r="WBA437" s="50"/>
      <c r="WBB437" s="50"/>
      <c r="WBC437" s="50"/>
      <c r="WBD437" s="50"/>
      <c r="WBE437" s="50"/>
      <c r="WBF437" s="50"/>
      <c r="WBG437" s="50"/>
      <c r="WBH437" s="50"/>
      <c r="WBI437" s="50"/>
      <c r="WBJ437" s="50"/>
      <c r="WBK437" s="50"/>
      <c r="WBL437" s="50"/>
      <c r="WBM437" s="50"/>
      <c r="WBN437" s="50"/>
      <c r="WBO437" s="50"/>
      <c r="WBP437" s="50"/>
      <c r="WBR437" s="50"/>
      <c r="WBT437" s="50"/>
      <c r="WBU437" s="50"/>
      <c r="WBV437" s="50"/>
      <c r="WBW437" s="50"/>
      <c r="WBX437" s="50"/>
      <c r="WBY437" s="50"/>
      <c r="WBZ437" s="50"/>
      <c r="WCA437" s="50"/>
      <c r="WCF437" s="50"/>
      <c r="WCG437" s="50"/>
      <c r="WCH437" s="50"/>
      <c r="WCI437" s="50"/>
      <c r="WCJ437" s="50"/>
      <c r="WCK437" s="50"/>
      <c r="WCL437" s="50"/>
      <c r="WCM437" s="50"/>
      <c r="WCN437" s="50"/>
      <c r="WCO437" s="50"/>
      <c r="WCP437" s="50"/>
      <c r="WCQ437" s="50"/>
      <c r="WCR437" s="50"/>
      <c r="WCS437" s="50"/>
      <c r="WCT437" s="50"/>
      <c r="WCU437" s="50"/>
      <c r="WCV437" s="50"/>
      <c r="WCW437" s="50"/>
      <c r="WCX437" s="50"/>
      <c r="WCY437" s="50"/>
      <c r="WCZ437" s="50"/>
      <c r="WDA437" s="50"/>
      <c r="WDB437" s="50"/>
      <c r="WDC437" s="50"/>
      <c r="WDD437" s="50"/>
      <c r="WDE437" s="50"/>
      <c r="WDF437" s="50"/>
      <c r="WDG437" s="50"/>
      <c r="WDH437" s="50"/>
      <c r="WDI437" s="50"/>
      <c r="WDJ437" s="50"/>
      <c r="WDK437" s="50"/>
      <c r="WDL437" s="50"/>
      <c r="WDM437" s="50"/>
      <c r="WDN437" s="50"/>
      <c r="WDO437" s="50"/>
      <c r="WDP437" s="50"/>
      <c r="WDQ437" s="50"/>
      <c r="WDR437" s="50"/>
      <c r="WDS437" s="50"/>
      <c r="WDT437" s="50"/>
      <c r="WDU437" s="50"/>
      <c r="WDV437" s="50"/>
      <c r="WDW437" s="50"/>
      <c r="WDX437" s="50"/>
      <c r="WDY437" s="50"/>
      <c r="WDZ437" s="50"/>
      <c r="WEA437" s="50"/>
      <c r="WEB437" s="50"/>
      <c r="WEC437" s="50"/>
      <c r="WED437" s="50"/>
      <c r="WEE437" s="50"/>
      <c r="WEF437" s="50"/>
      <c r="WEG437" s="50"/>
      <c r="WEH437" s="50"/>
      <c r="WEI437" s="50"/>
      <c r="WEJ437" s="50"/>
      <c r="WEK437" s="50"/>
      <c r="WEL437" s="50"/>
      <c r="WEM437" s="50"/>
      <c r="WEN437" s="50"/>
      <c r="WEO437" s="50"/>
      <c r="WEP437" s="50"/>
      <c r="WEQ437" s="50"/>
      <c r="WER437" s="50"/>
      <c r="WES437" s="50"/>
      <c r="WET437" s="50"/>
      <c r="WEU437" s="50"/>
      <c r="WEV437" s="50"/>
      <c r="WEW437" s="50"/>
      <c r="WEX437" s="50"/>
      <c r="WEY437" s="50"/>
      <c r="WEZ437" s="50"/>
      <c r="WFA437" s="50"/>
      <c r="WFB437" s="50"/>
      <c r="WFC437" s="50"/>
      <c r="WFD437" s="50"/>
      <c r="WFE437" s="50"/>
      <c r="WFF437" s="50"/>
      <c r="WFG437" s="50"/>
      <c r="WFH437" s="50"/>
      <c r="WFI437" s="50"/>
      <c r="WFJ437" s="50"/>
      <c r="WFK437" s="50"/>
      <c r="WFL437" s="50"/>
      <c r="WFM437" s="50"/>
      <c r="WFN437" s="50"/>
      <c r="WFO437" s="50"/>
      <c r="WFP437" s="50"/>
      <c r="WFQ437" s="50"/>
      <c r="WFR437" s="50"/>
      <c r="WFS437" s="50"/>
      <c r="WFT437" s="50"/>
      <c r="WFU437" s="50"/>
      <c r="WFV437" s="50"/>
      <c r="WFW437" s="50"/>
      <c r="WFX437" s="50"/>
      <c r="WFY437" s="50"/>
      <c r="WFZ437" s="50"/>
      <c r="WGA437" s="50"/>
      <c r="WGB437" s="50"/>
      <c r="WGC437" s="50"/>
      <c r="WGD437" s="50"/>
      <c r="WGE437" s="50"/>
      <c r="WGF437" s="50"/>
      <c r="WGG437" s="50"/>
      <c r="WGH437" s="50"/>
      <c r="WGI437" s="50"/>
      <c r="WGJ437" s="50"/>
      <c r="WGK437" s="50"/>
      <c r="WGL437" s="50"/>
      <c r="WGM437" s="50"/>
      <c r="WGN437" s="50"/>
      <c r="WGO437" s="50"/>
      <c r="WGP437" s="50"/>
      <c r="WGQ437" s="50"/>
      <c r="WGR437" s="50"/>
      <c r="WGS437" s="50"/>
      <c r="WGT437" s="50"/>
      <c r="WGU437" s="50"/>
      <c r="WGV437" s="50"/>
      <c r="WGW437" s="50"/>
      <c r="WGX437" s="50"/>
      <c r="WGY437" s="50"/>
      <c r="WGZ437" s="50"/>
      <c r="WHA437" s="50"/>
      <c r="WHB437" s="50"/>
      <c r="WHC437" s="50"/>
      <c r="WHD437" s="50"/>
      <c r="WHE437" s="50"/>
      <c r="WHF437" s="50"/>
      <c r="WHG437" s="50"/>
      <c r="WHH437" s="50"/>
      <c r="WHI437" s="50"/>
      <c r="WHJ437" s="50"/>
      <c r="WHK437" s="50"/>
      <c r="WHL437" s="50"/>
      <c r="WHM437" s="50"/>
      <c r="WHN437" s="50"/>
      <c r="WHO437" s="50"/>
      <c r="WHP437" s="50"/>
      <c r="WHQ437" s="50"/>
      <c r="WHR437" s="50"/>
      <c r="WHS437" s="50"/>
      <c r="WHT437" s="50"/>
      <c r="WHU437" s="50"/>
      <c r="WHV437" s="50"/>
      <c r="WHW437" s="50"/>
      <c r="WHX437" s="50"/>
      <c r="WHY437" s="50"/>
      <c r="WHZ437" s="50"/>
      <c r="WIA437" s="50"/>
      <c r="WIB437" s="50"/>
      <c r="WIC437" s="50"/>
      <c r="WID437" s="50"/>
      <c r="WIE437" s="50"/>
      <c r="WIF437" s="50"/>
      <c r="WIG437" s="50"/>
      <c r="WIH437" s="50"/>
      <c r="WII437" s="50"/>
      <c r="WIJ437" s="50"/>
      <c r="WIK437" s="50"/>
      <c r="WIL437" s="50"/>
      <c r="WIM437" s="50"/>
      <c r="WIN437" s="50"/>
      <c r="WIO437" s="50"/>
      <c r="WIP437" s="50"/>
      <c r="WIQ437" s="50"/>
      <c r="WIR437" s="50"/>
      <c r="WIS437" s="50"/>
      <c r="WIT437" s="50"/>
      <c r="WIU437" s="50"/>
      <c r="WIV437" s="50"/>
      <c r="WIW437" s="50"/>
      <c r="WIX437" s="50"/>
      <c r="WIY437" s="50"/>
      <c r="WIZ437" s="50"/>
      <c r="WJA437" s="50"/>
      <c r="WJB437" s="50"/>
      <c r="WJC437" s="50"/>
      <c r="WJD437" s="50"/>
      <c r="WJE437" s="50"/>
      <c r="WJF437" s="50"/>
      <c r="WJG437" s="50"/>
      <c r="WJH437" s="50"/>
      <c r="WJI437" s="50"/>
      <c r="WJJ437" s="50"/>
      <c r="WJK437" s="50"/>
      <c r="WJL437" s="50"/>
      <c r="WJM437" s="50"/>
      <c r="WJN437" s="50"/>
      <c r="WJO437" s="50"/>
      <c r="WJP437" s="50"/>
      <c r="WJQ437" s="50"/>
      <c r="WJR437" s="50"/>
      <c r="WJS437" s="50"/>
      <c r="WJT437" s="50"/>
      <c r="WJU437" s="50"/>
      <c r="WJV437" s="50"/>
      <c r="WJW437" s="50"/>
      <c r="WJX437" s="50"/>
      <c r="WJY437" s="50"/>
      <c r="WJZ437" s="50"/>
      <c r="WKA437" s="50"/>
      <c r="WKB437" s="50"/>
      <c r="WKC437" s="50"/>
      <c r="WKD437" s="50"/>
      <c r="WKE437" s="50"/>
      <c r="WKF437" s="50"/>
      <c r="WKG437" s="50"/>
      <c r="WKH437" s="50"/>
      <c r="WKI437" s="50"/>
      <c r="WKJ437" s="50"/>
      <c r="WKK437" s="50"/>
      <c r="WKL437" s="50"/>
      <c r="WKM437" s="50"/>
      <c r="WKN437" s="50"/>
      <c r="WKO437" s="50"/>
      <c r="WKP437" s="50"/>
      <c r="WKQ437" s="50"/>
      <c r="WKR437" s="50"/>
      <c r="WKS437" s="50"/>
      <c r="WKT437" s="50"/>
      <c r="WKU437" s="50"/>
      <c r="WKV437" s="50"/>
      <c r="WKW437" s="50"/>
      <c r="WKX437" s="50"/>
      <c r="WKY437" s="50"/>
      <c r="WKZ437" s="50"/>
      <c r="WLA437" s="50"/>
      <c r="WLB437" s="50"/>
      <c r="WLC437" s="50"/>
      <c r="WLD437" s="50"/>
      <c r="WLE437" s="50"/>
      <c r="WLF437" s="50"/>
      <c r="WLG437" s="50"/>
      <c r="WLH437" s="50"/>
      <c r="WLI437" s="50"/>
      <c r="WLJ437" s="50"/>
      <c r="WLK437" s="50"/>
      <c r="WLL437" s="50"/>
      <c r="WLN437" s="50"/>
      <c r="WLP437" s="50"/>
      <c r="WLQ437" s="50"/>
      <c r="WLR437" s="50"/>
      <c r="WLS437" s="50"/>
      <c r="WLT437" s="50"/>
      <c r="WLU437" s="50"/>
      <c r="WLV437" s="50"/>
      <c r="WLW437" s="50"/>
      <c r="WMB437" s="50"/>
      <c r="WMC437" s="50"/>
      <c r="WMD437" s="50"/>
      <c r="WME437" s="50"/>
      <c r="WMF437" s="50"/>
      <c r="WMG437" s="50"/>
      <c r="WMH437" s="50"/>
      <c r="WMI437" s="50"/>
      <c r="WMJ437" s="50"/>
      <c r="WMK437" s="50"/>
      <c r="WML437" s="50"/>
      <c r="WMM437" s="50"/>
      <c r="WMN437" s="50"/>
      <c r="WMO437" s="50"/>
      <c r="WMP437" s="50"/>
      <c r="WMQ437" s="50"/>
      <c r="WMR437" s="50"/>
      <c r="WMS437" s="50"/>
      <c r="WMT437" s="50"/>
      <c r="WMU437" s="50"/>
      <c r="WMV437" s="50"/>
      <c r="WMW437" s="50"/>
      <c r="WMX437" s="50"/>
      <c r="WMY437" s="50"/>
      <c r="WMZ437" s="50"/>
      <c r="WNA437" s="50"/>
      <c r="WNB437" s="50"/>
      <c r="WNC437" s="50"/>
      <c r="WND437" s="50"/>
      <c r="WNE437" s="50"/>
      <c r="WNF437" s="50"/>
      <c r="WNG437" s="50"/>
      <c r="WNH437" s="50"/>
      <c r="WNI437" s="50"/>
      <c r="WNJ437" s="50"/>
      <c r="WNK437" s="50"/>
      <c r="WNL437" s="50"/>
      <c r="WNM437" s="50"/>
      <c r="WNN437" s="50"/>
      <c r="WNO437" s="50"/>
      <c r="WNP437" s="50"/>
      <c r="WNQ437" s="50"/>
      <c r="WNR437" s="50"/>
      <c r="WNS437" s="50"/>
      <c r="WNT437" s="50"/>
      <c r="WNU437" s="50"/>
      <c r="WNV437" s="50"/>
      <c r="WNW437" s="50"/>
      <c r="WNX437" s="50"/>
      <c r="WNY437" s="50"/>
      <c r="WNZ437" s="50"/>
      <c r="WOA437" s="50"/>
      <c r="WOB437" s="50"/>
      <c r="WOC437" s="50"/>
      <c r="WOD437" s="50"/>
      <c r="WOE437" s="50"/>
      <c r="WOF437" s="50"/>
      <c r="WOG437" s="50"/>
      <c r="WOH437" s="50"/>
      <c r="WOI437" s="50"/>
      <c r="WOJ437" s="50"/>
      <c r="WOK437" s="50"/>
      <c r="WOL437" s="50"/>
      <c r="WOM437" s="50"/>
      <c r="WON437" s="50"/>
      <c r="WOO437" s="50"/>
      <c r="WOP437" s="50"/>
      <c r="WOQ437" s="50"/>
      <c r="WOR437" s="50"/>
      <c r="WOS437" s="50"/>
      <c r="WOT437" s="50"/>
      <c r="WOU437" s="50"/>
      <c r="WOV437" s="50"/>
      <c r="WOW437" s="50"/>
      <c r="WOX437" s="50"/>
      <c r="WOY437" s="50"/>
      <c r="WOZ437" s="50"/>
      <c r="WPA437" s="50"/>
      <c r="WPB437" s="50"/>
      <c r="WPC437" s="50"/>
      <c r="WPD437" s="50"/>
      <c r="WPE437" s="50"/>
      <c r="WPF437" s="50"/>
      <c r="WPG437" s="50"/>
      <c r="WPH437" s="50"/>
      <c r="WPI437" s="50"/>
      <c r="WPJ437" s="50"/>
      <c r="WPK437" s="50"/>
      <c r="WPL437" s="50"/>
      <c r="WPM437" s="50"/>
      <c r="WPN437" s="50"/>
      <c r="WPO437" s="50"/>
      <c r="WPP437" s="50"/>
      <c r="WPQ437" s="50"/>
      <c r="WPR437" s="50"/>
      <c r="WPS437" s="50"/>
      <c r="WPT437" s="50"/>
      <c r="WPU437" s="50"/>
      <c r="WPV437" s="50"/>
      <c r="WPW437" s="50"/>
      <c r="WPX437" s="50"/>
      <c r="WPY437" s="50"/>
      <c r="WPZ437" s="50"/>
      <c r="WQA437" s="50"/>
      <c r="WQB437" s="50"/>
      <c r="WQC437" s="50"/>
      <c r="WQD437" s="50"/>
      <c r="WQE437" s="50"/>
      <c r="WQF437" s="50"/>
      <c r="WQG437" s="50"/>
      <c r="WQH437" s="50"/>
      <c r="WQI437" s="50"/>
      <c r="WQJ437" s="50"/>
      <c r="WQK437" s="50"/>
      <c r="WQL437" s="50"/>
      <c r="WQM437" s="50"/>
      <c r="WQN437" s="50"/>
      <c r="WQO437" s="50"/>
      <c r="WQP437" s="50"/>
      <c r="WQQ437" s="50"/>
      <c r="WQR437" s="50"/>
      <c r="WQS437" s="50"/>
      <c r="WQT437" s="50"/>
      <c r="WQU437" s="50"/>
      <c r="WQV437" s="50"/>
      <c r="WQW437" s="50"/>
      <c r="WQX437" s="50"/>
      <c r="WQY437" s="50"/>
      <c r="WQZ437" s="50"/>
      <c r="WRA437" s="50"/>
      <c r="WRB437" s="50"/>
      <c r="WRC437" s="50"/>
      <c r="WRD437" s="50"/>
      <c r="WRE437" s="50"/>
      <c r="WRF437" s="50"/>
      <c r="WRG437" s="50"/>
      <c r="WRH437" s="50"/>
      <c r="WRI437" s="50"/>
      <c r="WRJ437" s="50"/>
      <c r="WRK437" s="50"/>
      <c r="WRL437" s="50"/>
      <c r="WRM437" s="50"/>
      <c r="WRN437" s="50"/>
      <c r="WRO437" s="50"/>
      <c r="WRP437" s="50"/>
      <c r="WRQ437" s="50"/>
      <c r="WRR437" s="50"/>
      <c r="WRS437" s="50"/>
      <c r="WRT437" s="50"/>
      <c r="WRU437" s="50"/>
      <c r="WRV437" s="50"/>
      <c r="WRW437" s="50"/>
      <c r="WRX437" s="50"/>
      <c r="WRY437" s="50"/>
      <c r="WRZ437" s="50"/>
      <c r="WSA437" s="50"/>
      <c r="WSB437" s="50"/>
      <c r="WSC437" s="50"/>
      <c r="WSD437" s="50"/>
      <c r="WSE437" s="50"/>
      <c r="WSF437" s="50"/>
      <c r="WSG437" s="50"/>
      <c r="WSH437" s="50"/>
      <c r="WSI437" s="50"/>
      <c r="WSJ437" s="50"/>
      <c r="WSK437" s="50"/>
      <c r="WSL437" s="50"/>
      <c r="WSM437" s="50"/>
      <c r="WSN437" s="50"/>
      <c r="WSO437" s="50"/>
      <c r="WSP437" s="50"/>
      <c r="WSQ437" s="50"/>
      <c r="WSR437" s="50"/>
      <c r="WSS437" s="50"/>
      <c r="WST437" s="50"/>
      <c r="WSU437" s="50"/>
      <c r="WSV437" s="50"/>
      <c r="WSW437" s="50"/>
      <c r="WSX437" s="50"/>
      <c r="WSY437" s="50"/>
      <c r="WSZ437" s="50"/>
      <c r="WTA437" s="50"/>
      <c r="WTB437" s="50"/>
      <c r="WTC437" s="50"/>
      <c r="WTD437" s="50"/>
      <c r="WTE437" s="50"/>
      <c r="WTF437" s="50"/>
      <c r="WTG437" s="50"/>
      <c r="WTH437" s="50"/>
      <c r="WTI437" s="50"/>
      <c r="WTJ437" s="50"/>
      <c r="WTK437" s="50"/>
      <c r="WTL437" s="50"/>
      <c r="WTM437" s="50"/>
      <c r="WTN437" s="50"/>
      <c r="WTO437" s="50"/>
      <c r="WTP437" s="50"/>
      <c r="WTQ437" s="50"/>
      <c r="WTR437" s="50"/>
      <c r="WTS437" s="50"/>
      <c r="WTT437" s="50"/>
      <c r="WTU437" s="50"/>
      <c r="WTV437" s="50"/>
      <c r="WTW437" s="50"/>
      <c r="WTX437" s="50"/>
      <c r="WTY437" s="50"/>
      <c r="WTZ437" s="50"/>
      <c r="WUA437" s="50"/>
      <c r="WUB437" s="50"/>
      <c r="WUC437" s="50"/>
      <c r="WUD437" s="50"/>
      <c r="WUE437" s="50"/>
      <c r="WUF437" s="50"/>
      <c r="WUG437" s="50"/>
      <c r="WUH437" s="50"/>
      <c r="WUI437" s="50"/>
      <c r="WUJ437" s="50"/>
      <c r="WUK437" s="50"/>
      <c r="WUL437" s="50"/>
      <c r="WUM437" s="50"/>
      <c r="WUN437" s="50"/>
      <c r="WUO437" s="50"/>
      <c r="WUP437" s="50"/>
      <c r="WUQ437" s="50"/>
      <c r="WUR437" s="50"/>
      <c r="WUS437" s="50"/>
      <c r="WUT437" s="50"/>
      <c r="WUU437" s="50"/>
      <c r="WUV437" s="50"/>
      <c r="WUW437" s="50"/>
      <c r="WUX437" s="50"/>
      <c r="WUY437" s="50"/>
      <c r="WUZ437" s="50"/>
      <c r="WVA437" s="50"/>
      <c r="WVB437" s="50"/>
      <c r="WVC437" s="50"/>
      <c r="WVD437" s="50"/>
      <c r="WVE437" s="50"/>
      <c r="WVF437" s="50"/>
      <c r="WVG437" s="50"/>
      <c r="WVH437" s="50"/>
      <c r="WVJ437" s="50"/>
      <c r="WVL437" s="50"/>
      <c r="WVM437" s="50"/>
      <c r="WVN437" s="50"/>
      <c r="WVO437" s="50"/>
      <c r="WVP437" s="50"/>
      <c r="WVQ437" s="50"/>
      <c r="WVR437" s="50"/>
      <c r="WVS437" s="50"/>
      <c r="WVX437" s="50"/>
      <c r="WVY437" s="50"/>
      <c r="WVZ437" s="50"/>
      <c r="WWA437" s="50"/>
      <c r="WWB437" s="50"/>
      <c r="WWC437" s="50"/>
      <c r="WWD437" s="50"/>
      <c r="WWE437" s="50"/>
      <c r="WWF437" s="50"/>
      <c r="WWG437" s="50"/>
      <c r="WWH437" s="50"/>
      <c r="WWI437" s="50"/>
      <c r="WWJ437" s="50"/>
      <c r="WWK437" s="50"/>
      <c r="WWL437" s="50"/>
      <c r="WWM437" s="50"/>
      <c r="WWN437" s="50"/>
      <c r="WWO437" s="50"/>
      <c r="WWP437" s="50"/>
      <c r="WWQ437" s="50"/>
      <c r="WWR437" s="50"/>
      <c r="WWS437" s="50"/>
      <c r="WWT437" s="50"/>
      <c r="WWU437" s="50"/>
      <c r="WWV437" s="50"/>
      <c r="WWW437" s="50"/>
      <c r="WWX437" s="50"/>
      <c r="WWY437" s="50"/>
      <c r="WWZ437" s="50"/>
      <c r="WXA437" s="50"/>
      <c r="WXB437" s="50"/>
      <c r="WXC437" s="50"/>
      <c r="WXD437" s="50"/>
      <c r="WXE437" s="50"/>
      <c r="WXF437" s="50"/>
      <c r="WXG437" s="50"/>
      <c r="WXH437" s="50"/>
      <c r="WXI437" s="50"/>
      <c r="WXJ437" s="50"/>
      <c r="WXK437" s="50"/>
      <c r="WXL437" s="50"/>
      <c r="WXM437" s="50"/>
      <c r="WXN437" s="50"/>
      <c r="WXO437" s="50"/>
      <c r="WXP437" s="50"/>
      <c r="WXQ437" s="50"/>
      <c r="WXR437" s="50"/>
      <c r="WXS437" s="50"/>
      <c r="WXT437" s="50"/>
      <c r="WXU437" s="50"/>
      <c r="WXV437" s="50"/>
      <c r="WXW437" s="50"/>
      <c r="WXX437" s="50"/>
      <c r="WXY437" s="50"/>
      <c r="WXZ437" s="50"/>
      <c r="WYA437" s="50"/>
      <c r="WYB437" s="50"/>
      <c r="WYC437" s="50"/>
      <c r="WYD437" s="50"/>
      <c r="WYE437" s="50"/>
      <c r="WYF437" s="50"/>
      <c r="WYG437" s="50"/>
      <c r="WYH437" s="50"/>
      <c r="WYI437" s="50"/>
      <c r="WYJ437" s="50"/>
      <c r="WYK437" s="50"/>
      <c r="WYL437" s="50"/>
      <c r="WYM437" s="50"/>
      <c r="WYN437" s="50"/>
      <c r="WYO437" s="50"/>
      <c r="WYP437" s="50"/>
      <c r="WYQ437" s="50"/>
      <c r="WYR437" s="50"/>
      <c r="WYS437" s="50"/>
      <c r="WYT437" s="50"/>
      <c r="WYU437" s="50"/>
      <c r="WYV437" s="50"/>
      <c r="WYW437" s="50"/>
      <c r="WYX437" s="50"/>
      <c r="WYY437" s="50"/>
      <c r="WYZ437" s="50"/>
      <c r="WZA437" s="50"/>
      <c r="WZB437" s="50"/>
      <c r="WZC437" s="50"/>
      <c r="WZD437" s="50"/>
      <c r="WZE437" s="50"/>
      <c r="WZF437" s="50"/>
      <c r="WZG437" s="50"/>
      <c r="WZH437" s="50"/>
      <c r="WZI437" s="50"/>
      <c r="WZJ437" s="50"/>
      <c r="WZK437" s="50"/>
      <c r="WZL437" s="50"/>
      <c r="WZM437" s="50"/>
      <c r="WZN437" s="50"/>
      <c r="WZO437" s="50"/>
      <c r="WZP437" s="50"/>
      <c r="WZQ437" s="50"/>
      <c r="WZR437" s="50"/>
      <c r="WZS437" s="50"/>
      <c r="WZT437" s="50"/>
      <c r="WZU437" s="50"/>
      <c r="WZV437" s="50"/>
      <c r="WZW437" s="50"/>
      <c r="WZX437" s="50"/>
      <c r="WZY437" s="50"/>
      <c r="WZZ437" s="50"/>
      <c r="XAA437" s="50"/>
      <c r="XAB437" s="50"/>
      <c r="XAC437" s="50"/>
      <c r="XAD437" s="50"/>
      <c r="XAE437" s="50"/>
      <c r="XAF437" s="50"/>
      <c r="XAG437" s="50"/>
      <c r="XAH437" s="50"/>
      <c r="XAI437" s="50"/>
      <c r="XAJ437" s="50"/>
      <c r="XAK437" s="50"/>
      <c r="XAL437" s="50"/>
      <c r="XAM437" s="50"/>
      <c r="XAN437" s="50"/>
      <c r="XAO437" s="50"/>
      <c r="XAP437" s="50"/>
      <c r="XAQ437" s="50"/>
      <c r="XAR437" s="50"/>
      <c r="XAS437" s="50"/>
      <c r="XAT437" s="50"/>
      <c r="XAU437" s="50"/>
      <c r="XAV437" s="50"/>
      <c r="XAW437" s="50"/>
      <c r="XAX437" s="50"/>
      <c r="XAY437" s="50"/>
      <c r="XAZ437" s="50"/>
      <c r="XBA437" s="50"/>
      <c r="XBB437" s="50"/>
      <c r="XBC437" s="50"/>
      <c r="XBD437" s="50"/>
      <c r="XBE437" s="50"/>
      <c r="XBF437" s="50"/>
      <c r="XBG437" s="50"/>
      <c r="XBH437" s="50"/>
      <c r="XBI437" s="50"/>
      <c r="XBJ437" s="50"/>
      <c r="XBK437" s="50"/>
      <c r="XBL437" s="50"/>
      <c r="XBM437" s="50"/>
      <c r="XBN437" s="50"/>
      <c r="XBO437" s="50"/>
      <c r="XBP437" s="50"/>
      <c r="XBQ437" s="50"/>
      <c r="XBR437" s="50"/>
      <c r="XBS437" s="50"/>
      <c r="XBT437" s="50"/>
      <c r="XBU437" s="50"/>
      <c r="XBV437" s="50"/>
      <c r="XBW437" s="50"/>
      <c r="XBX437" s="50"/>
      <c r="XBY437" s="50"/>
      <c r="XBZ437" s="50"/>
      <c r="XCA437" s="50"/>
      <c r="XCB437" s="50"/>
      <c r="XCC437" s="50"/>
      <c r="XCD437" s="50"/>
      <c r="XCE437" s="50"/>
      <c r="XCF437" s="50"/>
      <c r="XCG437" s="50"/>
      <c r="XCH437" s="50"/>
      <c r="XCI437" s="50"/>
      <c r="XCJ437" s="50"/>
      <c r="XCK437" s="50"/>
      <c r="XCL437" s="50"/>
      <c r="XCM437" s="50"/>
      <c r="XCN437" s="50"/>
      <c r="XCO437" s="50"/>
      <c r="XCP437" s="50"/>
      <c r="XCQ437" s="50"/>
      <c r="XCR437" s="50"/>
      <c r="XCS437" s="50"/>
      <c r="XCT437" s="50"/>
      <c r="XCU437" s="50"/>
      <c r="XCV437" s="50"/>
      <c r="XCW437" s="50"/>
      <c r="XCX437" s="50"/>
      <c r="XCY437" s="50"/>
      <c r="XCZ437" s="50"/>
      <c r="XDA437" s="50"/>
      <c r="XDB437" s="50"/>
      <c r="XDC437" s="50"/>
      <c r="XDD437" s="50"/>
      <c r="XDE437" s="50"/>
      <c r="XDF437" s="50"/>
      <c r="XDG437" s="50"/>
      <c r="XDH437" s="50"/>
      <c r="XDI437" s="50"/>
      <c r="XDJ437" s="50"/>
      <c r="XDK437" s="50"/>
      <c r="XDL437" s="50"/>
      <c r="XDM437" s="50"/>
      <c r="XDN437" s="50"/>
      <c r="XDO437" s="50"/>
      <c r="XDP437" s="50"/>
      <c r="XDQ437" s="50"/>
      <c r="XDR437" s="50"/>
      <c r="XDS437" s="50"/>
      <c r="XDT437" s="50"/>
      <c r="XDU437" s="50"/>
      <c r="XDV437" s="50"/>
      <c r="XDW437" s="50"/>
      <c r="XDX437" s="50"/>
      <c r="XDY437" s="50"/>
      <c r="XDZ437" s="50"/>
      <c r="XEA437" s="50"/>
      <c r="XEB437" s="50"/>
      <c r="XEC437" s="50"/>
      <c r="XED437" s="50"/>
      <c r="XEE437" s="50"/>
      <c r="XEF437" s="50"/>
      <c r="XEG437" s="50"/>
      <c r="XEH437" s="50"/>
      <c r="XEI437" s="50"/>
      <c r="XEJ437" s="50"/>
      <c r="XEK437" s="50"/>
      <c r="XEL437" s="50"/>
      <c r="XEM437" s="50"/>
      <c r="XEN437" s="50"/>
      <c r="XEO437" s="50"/>
      <c r="XEP437" s="50"/>
      <c r="XEQ437" s="50"/>
      <c r="XER437" s="50"/>
      <c r="XES437" s="50"/>
      <c r="XET437" s="50"/>
      <c r="XEU437" s="50"/>
      <c r="XEV437" s="50"/>
      <c r="XEW437" s="50"/>
      <c r="XEX437" s="50"/>
      <c r="XEY437" s="50"/>
      <c r="XEZ437" s="50"/>
      <c r="XFA437" s="50"/>
      <c r="XFB437" s="50"/>
      <c r="XFC437" s="50"/>
      <c r="XFD437" s="50"/>
    </row>
    <row r="438" ht="16.5" customHeight="1" spans="1:20">
      <c r="A438" s="45" t="s">
        <v>217</v>
      </c>
      <c r="B438" s="46">
        <v>120</v>
      </c>
      <c r="C438" s="46">
        <v>6058</v>
      </c>
      <c r="D438" s="46">
        <v>6058</v>
      </c>
      <c r="E438" s="47">
        <f t="shared" si="29"/>
        <v>100</v>
      </c>
      <c r="F438" s="46">
        <v>3559</v>
      </c>
      <c r="G438" s="48">
        <f>D438-F438</f>
        <v>2499</v>
      </c>
      <c r="H438" s="49">
        <f t="shared" si="30"/>
        <v>70.2163529081203</v>
      </c>
      <c r="I438" s="46">
        <f>SUM(I439:I447)</f>
        <v>2906</v>
      </c>
      <c r="J438" s="48">
        <f>I438-B438</f>
        <v>2786</v>
      </c>
      <c r="K438" s="47">
        <f>J438/B438*100</f>
        <v>2321.66666666667</v>
      </c>
      <c r="Q438" s="43"/>
      <c r="R438" s="30">
        <f>SUM(R439:R439)</f>
        <v>120</v>
      </c>
      <c r="S438" s="30">
        <f>SUM(S439:S439)</f>
        <v>2</v>
      </c>
      <c r="T438" s="42">
        <f t="shared" si="31"/>
        <v>122</v>
      </c>
    </row>
    <row r="439" ht="16.5" customHeight="1" spans="1:20">
      <c r="A439" s="44" t="s">
        <v>563</v>
      </c>
      <c r="B439" s="30"/>
      <c r="C439" s="30"/>
      <c r="D439" s="30"/>
      <c r="E439" s="31"/>
      <c r="F439" s="30"/>
      <c r="G439" s="27"/>
      <c r="H439" s="28"/>
      <c r="I439" s="30">
        <v>220</v>
      </c>
      <c r="J439" s="27"/>
      <c r="K439" s="31"/>
      <c r="Q439" s="43"/>
      <c r="R439" s="30">
        <v>120</v>
      </c>
      <c r="S439" s="30">
        <v>2</v>
      </c>
      <c r="T439" s="42">
        <f t="shared" si="31"/>
        <v>122</v>
      </c>
    </row>
    <row r="440" ht="16.5" customHeight="1" spans="1:20">
      <c r="A440" s="44" t="s">
        <v>564</v>
      </c>
      <c r="B440" s="30"/>
      <c r="C440" s="30"/>
      <c r="D440" s="30"/>
      <c r="E440" s="31"/>
      <c r="F440" s="30"/>
      <c r="G440" s="27"/>
      <c r="H440" s="28"/>
      <c r="I440" s="30">
        <v>934</v>
      </c>
      <c r="J440" s="27"/>
      <c r="K440" s="31"/>
      <c r="Q440" s="43"/>
      <c r="R440" s="30"/>
      <c r="S440" s="30"/>
      <c r="T440" s="42"/>
    </row>
    <row r="441" ht="16.5" customHeight="1" spans="1:20">
      <c r="A441" s="44" t="s">
        <v>565</v>
      </c>
      <c r="B441" s="30"/>
      <c r="C441" s="30"/>
      <c r="D441" s="30"/>
      <c r="E441" s="31"/>
      <c r="F441" s="30"/>
      <c r="G441" s="27"/>
      <c r="H441" s="28"/>
      <c r="I441" s="30">
        <v>714</v>
      </c>
      <c r="J441" s="27"/>
      <c r="K441" s="31"/>
      <c r="Q441" s="43"/>
      <c r="R441" s="30"/>
      <c r="S441" s="30"/>
      <c r="T441" s="42"/>
    </row>
    <row r="442" ht="16.5" customHeight="1" spans="1:20">
      <c r="A442" s="44" t="s">
        <v>566</v>
      </c>
      <c r="B442" s="30"/>
      <c r="C442" s="30"/>
      <c r="D442" s="30"/>
      <c r="E442" s="31"/>
      <c r="F442" s="30"/>
      <c r="G442" s="27"/>
      <c r="H442" s="28"/>
      <c r="I442" s="30">
        <v>400</v>
      </c>
      <c r="J442" s="27"/>
      <c r="K442" s="31"/>
      <c r="Q442" s="43"/>
      <c r="R442" s="30"/>
      <c r="S442" s="30"/>
      <c r="T442" s="42"/>
    </row>
    <row r="443" ht="16.5" customHeight="1" spans="1:20">
      <c r="A443" s="44" t="s">
        <v>567</v>
      </c>
      <c r="B443" s="30"/>
      <c r="C443" s="30"/>
      <c r="D443" s="30"/>
      <c r="E443" s="31"/>
      <c r="F443" s="30"/>
      <c r="G443" s="27"/>
      <c r="H443" s="28"/>
      <c r="I443" s="30">
        <v>50</v>
      </c>
      <c r="J443" s="27"/>
      <c r="K443" s="31"/>
      <c r="Q443" s="43"/>
      <c r="R443" s="30"/>
      <c r="S443" s="30"/>
      <c r="T443" s="42"/>
    </row>
    <row r="444" ht="16.5" customHeight="1" spans="1:20">
      <c r="A444" s="44" t="s">
        <v>568</v>
      </c>
      <c r="B444" s="30"/>
      <c r="C444" s="30"/>
      <c r="D444" s="30"/>
      <c r="E444" s="31"/>
      <c r="F444" s="30"/>
      <c r="G444" s="27"/>
      <c r="H444" s="28"/>
      <c r="I444" s="30">
        <v>160</v>
      </c>
      <c r="J444" s="27"/>
      <c r="K444" s="31"/>
      <c r="Q444" s="43"/>
      <c r="R444" s="30"/>
      <c r="S444" s="30"/>
      <c r="T444" s="42"/>
    </row>
    <row r="445" ht="16.5" hidden="1" customHeight="1" spans="1:20">
      <c r="A445" s="44" t="s">
        <v>569</v>
      </c>
      <c r="B445" s="30"/>
      <c r="C445" s="30"/>
      <c r="D445" s="30"/>
      <c r="E445" s="31"/>
      <c r="F445" s="30"/>
      <c r="G445" s="27"/>
      <c r="H445" s="28"/>
      <c r="I445" s="30"/>
      <c r="J445" s="27"/>
      <c r="K445" s="31"/>
      <c r="Q445" s="43"/>
      <c r="R445" s="30"/>
      <c r="S445" s="30"/>
      <c r="T445" s="42"/>
    </row>
    <row r="446" ht="16.5" customHeight="1" spans="1:20">
      <c r="A446" s="44" t="s">
        <v>570</v>
      </c>
      <c r="B446" s="30"/>
      <c r="C446" s="30"/>
      <c r="D446" s="30"/>
      <c r="E446" s="31"/>
      <c r="F446" s="30"/>
      <c r="G446" s="27"/>
      <c r="H446" s="28"/>
      <c r="I446" s="30">
        <v>20</v>
      </c>
      <c r="J446" s="27"/>
      <c r="K446" s="31"/>
      <c r="Q446" s="43"/>
      <c r="R446" s="30"/>
      <c r="S446" s="30"/>
      <c r="T446" s="42"/>
    </row>
    <row r="447" ht="16.5" customHeight="1" spans="1:20">
      <c r="A447" s="44" t="s">
        <v>571</v>
      </c>
      <c r="B447" s="30"/>
      <c r="C447" s="30"/>
      <c r="D447" s="30"/>
      <c r="E447" s="31"/>
      <c r="F447" s="30"/>
      <c r="G447" s="27"/>
      <c r="H447" s="28"/>
      <c r="I447" s="30">
        <v>408</v>
      </c>
      <c r="J447" s="27"/>
      <c r="K447" s="31"/>
      <c r="Q447" s="43"/>
      <c r="R447" s="30"/>
      <c r="S447" s="30"/>
      <c r="T447" s="42"/>
    </row>
    <row r="448" ht="16.5" customHeight="1" spans="1:20">
      <c r="A448" s="29" t="s">
        <v>218</v>
      </c>
      <c r="B448" s="30">
        <v>645.5288</v>
      </c>
      <c r="C448" s="30">
        <v>1455</v>
      </c>
      <c r="D448" s="30">
        <v>1455</v>
      </c>
      <c r="E448" s="31">
        <f t="shared" ref="E448:E506" si="32">D448/C448*100</f>
        <v>100</v>
      </c>
      <c r="F448" s="30">
        <v>4334</v>
      </c>
      <c r="G448" s="27">
        <f>D448-F448</f>
        <v>-2879</v>
      </c>
      <c r="H448" s="28">
        <f t="shared" ref="H448:H530" si="33">G448/F448*100</f>
        <v>-66.4282418089525</v>
      </c>
      <c r="I448" s="30">
        <f>SUM(I449:I457)</f>
        <v>1035</v>
      </c>
      <c r="J448" s="27">
        <f>I448-B448</f>
        <v>389.4712</v>
      </c>
      <c r="K448" s="31">
        <f>J448/B448*100</f>
        <v>60.3336675296284</v>
      </c>
      <c r="Q448" s="43"/>
      <c r="R448" s="30">
        <f>SUM(R449:R457)</f>
        <v>3397.84</v>
      </c>
      <c r="S448" s="30">
        <f>SUM(S449:S457)</f>
        <v>66</v>
      </c>
      <c r="T448" s="42">
        <f t="shared" si="31"/>
        <v>3463.84</v>
      </c>
    </row>
    <row r="449" ht="16.5" customHeight="1" spans="1:20">
      <c r="A449" s="44" t="s">
        <v>572</v>
      </c>
      <c r="B449" s="30"/>
      <c r="C449" s="30"/>
      <c r="D449" s="30"/>
      <c r="E449" s="31"/>
      <c r="F449" s="30"/>
      <c r="G449" s="27"/>
      <c r="H449" s="28"/>
      <c r="I449" s="30">
        <v>3</v>
      </c>
      <c r="J449" s="27"/>
      <c r="K449" s="31"/>
      <c r="Q449" s="43"/>
      <c r="R449" s="30">
        <v>2200</v>
      </c>
      <c r="S449" s="30"/>
      <c r="T449" s="42">
        <f t="shared" si="31"/>
        <v>2200</v>
      </c>
    </row>
    <row r="450" ht="16.5" hidden="1" customHeight="1" spans="1:20">
      <c r="A450" s="44" t="s">
        <v>573</v>
      </c>
      <c r="B450" s="30"/>
      <c r="C450" s="30"/>
      <c r="D450" s="30"/>
      <c r="E450" s="31"/>
      <c r="F450" s="30"/>
      <c r="G450" s="27"/>
      <c r="H450" s="28"/>
      <c r="I450" s="30"/>
      <c r="J450" s="27"/>
      <c r="K450" s="31"/>
      <c r="Q450" s="43"/>
      <c r="R450" s="30"/>
      <c r="S450" s="30"/>
      <c r="T450" s="42"/>
    </row>
    <row r="451" ht="16.5" hidden="1" customHeight="1" spans="1:20">
      <c r="A451" s="44" t="s">
        <v>574</v>
      </c>
      <c r="B451" s="30"/>
      <c r="C451" s="30"/>
      <c r="D451" s="30"/>
      <c r="E451" s="31"/>
      <c r="F451" s="30"/>
      <c r="G451" s="27"/>
      <c r="H451" s="28"/>
      <c r="I451" s="30"/>
      <c r="J451" s="27"/>
      <c r="K451" s="31"/>
      <c r="Q451" s="43"/>
      <c r="R451" s="30"/>
      <c r="S451" s="30"/>
      <c r="T451" s="42"/>
    </row>
    <row r="452" ht="16.5" hidden="1" customHeight="1" spans="1:20">
      <c r="A452" s="44" t="s">
        <v>575</v>
      </c>
      <c r="B452" s="30"/>
      <c r="C452" s="30"/>
      <c r="D452" s="30"/>
      <c r="E452" s="31"/>
      <c r="F452" s="30"/>
      <c r="G452" s="27"/>
      <c r="H452" s="28"/>
      <c r="I452" s="30"/>
      <c r="J452" s="27"/>
      <c r="K452" s="31"/>
      <c r="Q452" s="43"/>
      <c r="R452" s="30">
        <v>885.84</v>
      </c>
      <c r="S452" s="30"/>
      <c r="T452" s="42">
        <f t="shared" ref="T452:T513" si="34">R452+S452</f>
        <v>885.84</v>
      </c>
    </row>
    <row r="453" ht="16.5" customHeight="1" spans="1:20">
      <c r="A453" s="44" t="s">
        <v>576</v>
      </c>
      <c r="B453" s="30"/>
      <c r="C453" s="30"/>
      <c r="D453" s="30"/>
      <c r="E453" s="31"/>
      <c r="F453" s="30"/>
      <c r="G453" s="27"/>
      <c r="H453" s="28"/>
      <c r="I453" s="30">
        <v>280</v>
      </c>
      <c r="J453" s="27"/>
      <c r="K453" s="31"/>
      <c r="Q453" s="43"/>
      <c r="R453" s="30"/>
      <c r="S453" s="30"/>
      <c r="T453" s="42"/>
    </row>
    <row r="454" ht="16.5" hidden="1" customHeight="1" spans="1:20">
      <c r="A454" s="44" t="s">
        <v>577</v>
      </c>
      <c r="B454" s="30"/>
      <c r="C454" s="30"/>
      <c r="D454" s="30"/>
      <c r="E454" s="31"/>
      <c r="F454" s="30"/>
      <c r="G454" s="27"/>
      <c r="H454" s="28"/>
      <c r="I454" s="30"/>
      <c r="J454" s="27"/>
      <c r="K454" s="31"/>
      <c r="Q454" s="43"/>
      <c r="R454" s="30"/>
      <c r="S454" s="30"/>
      <c r="T454" s="42"/>
    </row>
    <row r="455" ht="16.5" hidden="1" customHeight="1" spans="1:20">
      <c r="A455" s="44" t="s">
        <v>578</v>
      </c>
      <c r="B455" s="30"/>
      <c r="C455" s="30"/>
      <c r="D455" s="30"/>
      <c r="E455" s="31"/>
      <c r="F455" s="30"/>
      <c r="G455" s="27"/>
      <c r="H455" s="28"/>
      <c r="I455" s="30"/>
      <c r="J455" s="27"/>
      <c r="K455" s="31"/>
      <c r="Q455" s="43"/>
      <c r="R455" s="30"/>
      <c r="S455" s="30"/>
      <c r="T455" s="42"/>
    </row>
    <row r="456" ht="16.5" customHeight="1" spans="1:20">
      <c r="A456" s="44" t="s">
        <v>579</v>
      </c>
      <c r="B456" s="30"/>
      <c r="C456" s="30"/>
      <c r="D456" s="30"/>
      <c r="E456" s="31"/>
      <c r="F456" s="30"/>
      <c r="G456" s="27"/>
      <c r="H456" s="28"/>
      <c r="I456" s="30">
        <v>24</v>
      </c>
      <c r="J456" s="27"/>
      <c r="K456" s="31"/>
      <c r="Q456" s="43"/>
      <c r="R456" s="30"/>
      <c r="S456" s="30"/>
      <c r="T456" s="42"/>
    </row>
    <row r="457" ht="16.5" customHeight="1" spans="1:20">
      <c r="A457" s="44" t="s">
        <v>580</v>
      </c>
      <c r="B457" s="30"/>
      <c r="C457" s="30"/>
      <c r="D457" s="30"/>
      <c r="E457" s="31"/>
      <c r="F457" s="30"/>
      <c r="G457" s="27"/>
      <c r="H457" s="28"/>
      <c r="I457" s="30">
        <v>728</v>
      </c>
      <c r="J457" s="27"/>
      <c r="K457" s="31"/>
      <c r="Q457" s="43"/>
      <c r="R457" s="30">
        <v>312</v>
      </c>
      <c r="S457" s="30">
        <v>66</v>
      </c>
      <c r="T457" s="42">
        <f t="shared" si="34"/>
        <v>378</v>
      </c>
    </row>
    <row r="458" ht="16.5" customHeight="1" spans="1:20">
      <c r="A458" s="29" t="s">
        <v>219</v>
      </c>
      <c r="B458" s="30">
        <v>539.9581</v>
      </c>
      <c r="C458" s="30">
        <v>892</v>
      </c>
      <c r="D458" s="30">
        <v>882</v>
      </c>
      <c r="E458" s="31">
        <f t="shared" si="32"/>
        <v>98.8789237668161</v>
      </c>
      <c r="F458" s="30">
        <v>1477</v>
      </c>
      <c r="G458" s="27">
        <f>D458-F458</f>
        <v>-595</v>
      </c>
      <c r="H458" s="28">
        <f t="shared" si="33"/>
        <v>-40.2843601895735</v>
      </c>
      <c r="I458" s="30">
        <f>SUM(I459:I464)</f>
        <v>1155</v>
      </c>
      <c r="J458" s="27">
        <f>I458-B458</f>
        <v>615.0419</v>
      </c>
      <c r="K458" s="31">
        <f>J458/B458*100</f>
        <v>113.905486370146</v>
      </c>
      <c r="Q458" s="43"/>
      <c r="R458" s="30">
        <f>SUM(R459:R464)</f>
        <v>168.58</v>
      </c>
      <c r="S458" s="30">
        <f>SUM(S459:S464)</f>
        <v>0</v>
      </c>
      <c r="T458" s="42">
        <f t="shared" si="34"/>
        <v>168.58</v>
      </c>
    </row>
    <row r="459" ht="16.5" customHeight="1" spans="1:20">
      <c r="A459" s="29" t="s">
        <v>581</v>
      </c>
      <c r="B459" s="30"/>
      <c r="C459" s="30"/>
      <c r="D459" s="30"/>
      <c r="E459" s="31"/>
      <c r="F459" s="30"/>
      <c r="G459" s="27"/>
      <c r="H459" s="28"/>
      <c r="I459" s="30">
        <v>45</v>
      </c>
      <c r="J459" s="27"/>
      <c r="K459" s="31"/>
      <c r="Q459" s="43"/>
      <c r="R459" s="30">
        <v>168.58</v>
      </c>
      <c r="S459" s="30"/>
      <c r="T459" s="42">
        <f t="shared" si="34"/>
        <v>168.58</v>
      </c>
    </row>
    <row r="460" ht="16.5" customHeight="1" spans="1:20">
      <c r="A460" s="29" t="s">
        <v>582</v>
      </c>
      <c r="B460" s="30"/>
      <c r="C460" s="30"/>
      <c r="D460" s="30"/>
      <c r="E460" s="31"/>
      <c r="F460" s="30"/>
      <c r="G460" s="27"/>
      <c r="H460" s="28"/>
      <c r="I460" s="30">
        <v>46</v>
      </c>
      <c r="J460" s="27"/>
      <c r="K460" s="31"/>
      <c r="Q460" s="43"/>
      <c r="R460" s="30"/>
      <c r="S460" s="30"/>
      <c r="T460" s="42"/>
    </row>
    <row r="461" ht="16.5" customHeight="1" spans="1:20">
      <c r="A461" s="29" t="s">
        <v>583</v>
      </c>
      <c r="B461" s="30"/>
      <c r="C461" s="30"/>
      <c r="D461" s="30"/>
      <c r="E461" s="31"/>
      <c r="F461" s="30"/>
      <c r="G461" s="27"/>
      <c r="H461" s="28"/>
      <c r="I461" s="30">
        <v>248</v>
      </c>
      <c r="J461" s="27"/>
      <c r="K461" s="31"/>
      <c r="Q461" s="43"/>
      <c r="R461" s="30"/>
      <c r="S461" s="30"/>
      <c r="T461" s="42"/>
    </row>
    <row r="462" ht="16.5" customHeight="1" spans="1:20">
      <c r="A462" s="29" t="s">
        <v>584</v>
      </c>
      <c r="B462" s="30"/>
      <c r="C462" s="30"/>
      <c r="D462" s="30"/>
      <c r="E462" s="31"/>
      <c r="F462" s="30"/>
      <c r="G462" s="27"/>
      <c r="H462" s="28"/>
      <c r="I462" s="30">
        <v>302</v>
      </c>
      <c r="J462" s="27"/>
      <c r="K462" s="31"/>
      <c r="Q462" s="43"/>
      <c r="R462" s="30"/>
      <c r="S462" s="30"/>
      <c r="T462" s="42"/>
    </row>
    <row r="463" ht="16.5" customHeight="1" spans="1:20">
      <c r="A463" s="29" t="s">
        <v>585</v>
      </c>
      <c r="B463" s="30"/>
      <c r="C463" s="30"/>
      <c r="D463" s="30"/>
      <c r="E463" s="31"/>
      <c r="F463" s="30"/>
      <c r="G463" s="27"/>
      <c r="H463" s="28"/>
      <c r="I463" s="30">
        <v>373.5</v>
      </c>
      <c r="J463" s="27"/>
      <c r="K463" s="31"/>
      <c r="Q463" s="43"/>
      <c r="R463" s="30"/>
      <c r="S463" s="30"/>
      <c r="T463" s="42"/>
    </row>
    <row r="464" ht="16.5" customHeight="1" spans="1:20">
      <c r="A464" s="29" t="s">
        <v>586</v>
      </c>
      <c r="B464" s="30"/>
      <c r="C464" s="30"/>
      <c r="D464" s="30"/>
      <c r="E464" s="31"/>
      <c r="F464" s="30"/>
      <c r="G464" s="27"/>
      <c r="H464" s="28"/>
      <c r="I464" s="30">
        <v>140.5</v>
      </c>
      <c r="J464" s="27"/>
      <c r="K464" s="31"/>
      <c r="Q464" s="43"/>
      <c r="R464" s="30"/>
      <c r="S464" s="30"/>
      <c r="T464" s="42"/>
    </row>
    <row r="465" ht="16.5" customHeight="1" spans="1:20">
      <c r="A465" s="29" t="s">
        <v>220</v>
      </c>
      <c r="B465" s="30">
        <v>3758.2975</v>
      </c>
      <c r="C465" s="30">
        <f>3958-100</f>
        <v>3858</v>
      </c>
      <c r="D465" s="30">
        <v>3837</v>
      </c>
      <c r="E465" s="31">
        <f t="shared" si="32"/>
        <v>99.4556765163297</v>
      </c>
      <c r="F465" s="30">
        <v>4060</v>
      </c>
      <c r="G465" s="27">
        <f>D465-F465</f>
        <v>-223</v>
      </c>
      <c r="H465" s="28">
        <f t="shared" si="33"/>
        <v>-5.49261083743842</v>
      </c>
      <c r="I465" s="30">
        <f>SUM(I466:I472)</f>
        <v>4713</v>
      </c>
      <c r="J465" s="27">
        <f>I465-B465</f>
        <v>954.7025</v>
      </c>
      <c r="K465" s="31">
        <f>J465/B465*100</f>
        <v>25.4025260107801</v>
      </c>
      <c r="Q465" s="43"/>
      <c r="R465" s="30">
        <f>SUM(R466:R472)</f>
        <v>2945.49</v>
      </c>
      <c r="S465" s="30">
        <f>SUM(S466:S472)</f>
        <v>267</v>
      </c>
      <c r="T465" s="42">
        <f t="shared" si="34"/>
        <v>3212.49</v>
      </c>
    </row>
    <row r="466" ht="16.5" customHeight="1" spans="1:20">
      <c r="A466" s="29" t="s">
        <v>587</v>
      </c>
      <c r="B466" s="30"/>
      <c r="C466" s="30"/>
      <c r="D466" s="30"/>
      <c r="E466" s="31"/>
      <c r="F466" s="30"/>
      <c r="G466" s="27"/>
      <c r="H466" s="28"/>
      <c r="I466" s="30">
        <v>2457</v>
      </c>
      <c r="J466" s="27"/>
      <c r="K466" s="31"/>
      <c r="Q466" s="43"/>
      <c r="R466" s="30">
        <v>1076.1</v>
      </c>
      <c r="S466" s="30"/>
      <c r="T466" s="42">
        <f t="shared" si="34"/>
        <v>1076.1</v>
      </c>
    </row>
    <row r="467" ht="16.5" customHeight="1" spans="1:20">
      <c r="A467" s="29" t="s">
        <v>588</v>
      </c>
      <c r="B467" s="30"/>
      <c r="C467" s="30"/>
      <c r="D467" s="30"/>
      <c r="E467" s="31"/>
      <c r="F467" s="30"/>
      <c r="G467" s="27"/>
      <c r="H467" s="28"/>
      <c r="I467" s="30">
        <v>70</v>
      </c>
      <c r="J467" s="27"/>
      <c r="K467" s="31"/>
      <c r="Q467" s="43"/>
      <c r="R467" s="30"/>
      <c r="S467" s="30">
        <v>151</v>
      </c>
      <c r="T467" s="42">
        <f t="shared" si="34"/>
        <v>151</v>
      </c>
    </row>
    <row r="468" ht="16.5" hidden="1" customHeight="1" spans="1:20">
      <c r="A468" s="29" t="s">
        <v>589</v>
      </c>
      <c r="B468" s="30"/>
      <c r="C468" s="30"/>
      <c r="D468" s="30"/>
      <c r="E468" s="31"/>
      <c r="F468" s="30"/>
      <c r="G468" s="27"/>
      <c r="H468" s="28"/>
      <c r="I468" s="30"/>
      <c r="J468" s="27"/>
      <c r="K468" s="31"/>
      <c r="Q468" s="43"/>
      <c r="R468" s="30"/>
      <c r="S468" s="30"/>
      <c r="T468" s="42"/>
    </row>
    <row r="469" ht="16.5" customHeight="1" spans="1:20">
      <c r="A469" s="29" t="s">
        <v>590</v>
      </c>
      <c r="B469" s="30"/>
      <c r="C469" s="30"/>
      <c r="D469" s="30"/>
      <c r="E469" s="31"/>
      <c r="F469" s="30"/>
      <c r="G469" s="27"/>
      <c r="H469" s="28"/>
      <c r="I469" s="30">
        <v>1501.5</v>
      </c>
      <c r="J469" s="27"/>
      <c r="K469" s="31"/>
      <c r="Q469" s="43"/>
      <c r="R469" s="30">
        <v>1320.23</v>
      </c>
      <c r="S469" s="30"/>
      <c r="T469" s="42">
        <f t="shared" si="34"/>
        <v>1320.23</v>
      </c>
    </row>
    <row r="470" ht="16.5" customHeight="1" spans="1:20">
      <c r="A470" s="29" t="s">
        <v>591</v>
      </c>
      <c r="B470" s="30"/>
      <c r="C470" s="30"/>
      <c r="D470" s="30"/>
      <c r="E470" s="31"/>
      <c r="F470" s="30"/>
      <c r="G470" s="27"/>
      <c r="H470" s="28"/>
      <c r="I470" s="30">
        <v>643.5</v>
      </c>
      <c r="J470" s="27"/>
      <c r="K470" s="31"/>
      <c r="Q470" s="43"/>
      <c r="R470" s="30">
        <v>549.16</v>
      </c>
      <c r="S470" s="30"/>
      <c r="T470" s="42">
        <f t="shared" si="34"/>
        <v>549.16</v>
      </c>
    </row>
    <row r="471" ht="16.5" hidden="1" customHeight="1" spans="1:20">
      <c r="A471" s="29" t="s">
        <v>592</v>
      </c>
      <c r="B471" s="30"/>
      <c r="C471" s="30"/>
      <c r="D471" s="30"/>
      <c r="E471" s="31"/>
      <c r="F471" s="30"/>
      <c r="G471" s="27"/>
      <c r="H471" s="28"/>
      <c r="I471" s="30"/>
      <c r="J471" s="27"/>
      <c r="K471" s="31"/>
      <c r="Q471" s="43"/>
      <c r="R471" s="30"/>
      <c r="S471" s="30"/>
      <c r="T471" s="42"/>
    </row>
    <row r="472" ht="16.5" customHeight="1" spans="1:20">
      <c r="A472" s="29" t="s">
        <v>593</v>
      </c>
      <c r="B472" s="30"/>
      <c r="C472" s="30"/>
      <c r="D472" s="30"/>
      <c r="E472" s="31"/>
      <c r="F472" s="30"/>
      <c r="G472" s="27"/>
      <c r="H472" s="28"/>
      <c r="I472" s="30">
        <v>41</v>
      </c>
      <c r="J472" s="27"/>
      <c r="K472" s="31"/>
      <c r="Q472" s="43"/>
      <c r="R472" s="30"/>
      <c r="S472" s="30">
        <v>116</v>
      </c>
      <c r="T472" s="42">
        <f t="shared" si="34"/>
        <v>116</v>
      </c>
    </row>
    <row r="473" ht="16.5" customHeight="1" spans="1:20">
      <c r="A473" s="29" t="s">
        <v>221</v>
      </c>
      <c r="B473" s="30">
        <v>1582.2295</v>
      </c>
      <c r="C473" s="30">
        <f>1582.2295-600</f>
        <v>982.2295</v>
      </c>
      <c r="D473" s="30">
        <v>934</v>
      </c>
      <c r="E473" s="31">
        <f t="shared" si="32"/>
        <v>95.0897931695189</v>
      </c>
      <c r="F473" s="30">
        <v>875</v>
      </c>
      <c r="G473" s="27">
        <f>D473-F473</f>
        <v>59</v>
      </c>
      <c r="H473" s="28">
        <f t="shared" si="33"/>
        <v>6.74285714285714</v>
      </c>
      <c r="I473" s="30">
        <f>SUM(I474:I481)</f>
        <v>1212</v>
      </c>
      <c r="J473" s="27">
        <f>I473-B473</f>
        <v>-370.2295</v>
      </c>
      <c r="K473" s="31">
        <f>J473/B473*100</f>
        <v>-23.3992287465251</v>
      </c>
      <c r="Q473" s="43"/>
      <c r="R473" s="30">
        <f>SUM(R474:R481)</f>
        <v>1353.66</v>
      </c>
      <c r="S473" s="30">
        <f>SUM(S474:S481)</f>
        <v>138</v>
      </c>
      <c r="T473" s="42">
        <f t="shared" si="34"/>
        <v>1491.66</v>
      </c>
    </row>
    <row r="474" ht="16.5" customHeight="1" spans="1:20">
      <c r="A474" s="29" t="s">
        <v>352</v>
      </c>
      <c r="B474" s="30"/>
      <c r="C474" s="30"/>
      <c r="D474" s="30"/>
      <c r="E474" s="31"/>
      <c r="F474" s="30"/>
      <c r="G474" s="27"/>
      <c r="H474" s="28"/>
      <c r="I474" s="30">
        <v>136</v>
      </c>
      <c r="J474" s="27"/>
      <c r="K474" s="31"/>
      <c r="Q474" s="43"/>
      <c r="R474" s="30">
        <v>131.31</v>
      </c>
      <c r="S474" s="30">
        <v>11</v>
      </c>
      <c r="T474" s="42">
        <f t="shared" si="34"/>
        <v>142.31</v>
      </c>
    </row>
    <row r="475" ht="16.5" customHeight="1" spans="1:20">
      <c r="A475" s="29" t="s">
        <v>353</v>
      </c>
      <c r="B475" s="30"/>
      <c r="C475" s="30"/>
      <c r="D475" s="30"/>
      <c r="E475" s="31"/>
      <c r="F475" s="30"/>
      <c r="G475" s="27"/>
      <c r="H475" s="28"/>
      <c r="I475" s="30">
        <v>1</v>
      </c>
      <c r="J475" s="27"/>
      <c r="K475" s="31"/>
      <c r="Q475" s="43"/>
      <c r="R475" s="30"/>
      <c r="S475" s="30"/>
      <c r="T475" s="42"/>
    </row>
    <row r="476" ht="16.5" customHeight="1" spans="1:20">
      <c r="A476" s="29" t="s">
        <v>354</v>
      </c>
      <c r="B476" s="30"/>
      <c r="C476" s="30"/>
      <c r="D476" s="30"/>
      <c r="E476" s="31"/>
      <c r="F476" s="30"/>
      <c r="G476" s="27"/>
      <c r="H476" s="28"/>
      <c r="I476" s="30">
        <v>27</v>
      </c>
      <c r="J476" s="27"/>
      <c r="K476" s="31"/>
      <c r="Q476" s="43"/>
      <c r="R476" s="30">
        <v>101</v>
      </c>
      <c r="S476" s="30"/>
      <c r="T476" s="42">
        <f t="shared" si="34"/>
        <v>101</v>
      </c>
    </row>
    <row r="477" ht="16.5" customHeight="1" spans="1:20">
      <c r="A477" s="29" t="s">
        <v>594</v>
      </c>
      <c r="B477" s="30"/>
      <c r="C477" s="30"/>
      <c r="D477" s="30"/>
      <c r="E477" s="31"/>
      <c r="F477" s="30"/>
      <c r="G477" s="27"/>
      <c r="H477" s="28"/>
      <c r="I477" s="30">
        <v>340</v>
      </c>
      <c r="J477" s="27"/>
      <c r="K477" s="31"/>
      <c r="Q477" s="43"/>
      <c r="R477" s="30">
        <v>274.1</v>
      </c>
      <c r="S477" s="30"/>
      <c r="T477" s="42">
        <f t="shared" si="34"/>
        <v>274.1</v>
      </c>
    </row>
    <row r="478" ht="16.5" customHeight="1" spans="1:20">
      <c r="A478" s="29" t="s">
        <v>595</v>
      </c>
      <c r="B478" s="30"/>
      <c r="C478" s="30"/>
      <c r="D478" s="30"/>
      <c r="E478" s="31"/>
      <c r="F478" s="30"/>
      <c r="G478" s="27"/>
      <c r="H478" s="28"/>
      <c r="I478" s="30">
        <v>144</v>
      </c>
      <c r="J478" s="27"/>
      <c r="K478" s="31"/>
      <c r="Q478" s="43"/>
      <c r="R478" s="30">
        <v>149</v>
      </c>
      <c r="S478" s="30"/>
      <c r="T478" s="42">
        <f t="shared" si="34"/>
        <v>149</v>
      </c>
    </row>
    <row r="479" ht="16.5" customHeight="1" spans="1:20">
      <c r="A479" s="29" t="s">
        <v>596</v>
      </c>
      <c r="B479" s="30"/>
      <c r="C479" s="30"/>
      <c r="D479" s="30"/>
      <c r="E479" s="31"/>
      <c r="F479" s="30"/>
      <c r="G479" s="27"/>
      <c r="H479" s="28"/>
      <c r="I479" s="30">
        <v>50</v>
      </c>
      <c r="J479" s="27"/>
      <c r="K479" s="31"/>
      <c r="Q479" s="43"/>
      <c r="R479" s="30">
        <v>49.5</v>
      </c>
      <c r="S479" s="30"/>
      <c r="T479" s="42">
        <f t="shared" si="34"/>
        <v>49.5</v>
      </c>
    </row>
    <row r="480" ht="16.5" customHeight="1" spans="1:20">
      <c r="A480" s="29" t="s">
        <v>597</v>
      </c>
      <c r="B480" s="30"/>
      <c r="C480" s="30"/>
      <c r="D480" s="30"/>
      <c r="E480" s="31"/>
      <c r="F480" s="30"/>
      <c r="G480" s="27"/>
      <c r="H480" s="28"/>
      <c r="I480" s="30">
        <v>120</v>
      </c>
      <c r="J480" s="27"/>
      <c r="K480" s="31"/>
      <c r="Q480" s="43"/>
      <c r="R480" s="30">
        <v>483.8</v>
      </c>
      <c r="S480" s="30"/>
      <c r="T480" s="42">
        <f t="shared" si="34"/>
        <v>483.8</v>
      </c>
    </row>
    <row r="481" ht="16.5" customHeight="1" spans="1:20">
      <c r="A481" s="29" t="s">
        <v>598</v>
      </c>
      <c r="B481" s="30"/>
      <c r="C481" s="30"/>
      <c r="D481" s="30"/>
      <c r="E481" s="31"/>
      <c r="F481" s="30"/>
      <c r="G481" s="27"/>
      <c r="H481" s="28"/>
      <c r="I481" s="30">
        <v>394</v>
      </c>
      <c r="J481" s="27"/>
      <c r="K481" s="31"/>
      <c r="Q481" s="43"/>
      <c r="R481" s="30">
        <v>164.95</v>
      </c>
      <c r="S481" s="30">
        <v>127</v>
      </c>
      <c r="T481" s="42">
        <f t="shared" si="34"/>
        <v>291.95</v>
      </c>
    </row>
    <row r="482" ht="16.5" customHeight="1" spans="1:20">
      <c r="A482" s="29" t="s">
        <v>222</v>
      </c>
      <c r="B482" s="30">
        <v>72.368</v>
      </c>
      <c r="C482" s="30">
        <v>96</v>
      </c>
      <c r="D482" s="30">
        <v>96</v>
      </c>
      <c r="E482" s="31">
        <f t="shared" si="32"/>
        <v>100</v>
      </c>
      <c r="F482" s="30">
        <v>107</v>
      </c>
      <c r="G482" s="27">
        <f>D482-F482</f>
        <v>-11</v>
      </c>
      <c r="H482" s="28">
        <f t="shared" si="33"/>
        <v>-10.2803738317757</v>
      </c>
      <c r="I482" s="30">
        <f>SUM(I483:I486)</f>
        <v>80</v>
      </c>
      <c r="J482" s="27">
        <f>I482-B482</f>
        <v>7.632</v>
      </c>
      <c r="K482" s="31">
        <f>J482/B482*100</f>
        <v>10.5460977227504</v>
      </c>
      <c r="Q482" s="43"/>
      <c r="R482" s="30">
        <f>SUM(R483:R486)</f>
        <v>97.85</v>
      </c>
      <c r="S482" s="30">
        <f>SUM(S483:S486)</f>
        <v>0</v>
      </c>
      <c r="T482" s="42">
        <f t="shared" si="34"/>
        <v>97.85</v>
      </c>
    </row>
    <row r="483" ht="16.5" customHeight="1" spans="1:20">
      <c r="A483" s="29" t="s">
        <v>352</v>
      </c>
      <c r="B483" s="30"/>
      <c r="C483" s="30"/>
      <c r="D483" s="30"/>
      <c r="E483" s="31"/>
      <c r="F483" s="30"/>
      <c r="G483" s="27"/>
      <c r="H483" s="28"/>
      <c r="I483" s="30">
        <v>53</v>
      </c>
      <c r="J483" s="27"/>
      <c r="K483" s="31"/>
      <c r="Q483" s="43"/>
      <c r="R483" s="30">
        <v>50.85</v>
      </c>
      <c r="S483" s="30"/>
      <c r="T483" s="42">
        <f t="shared" si="34"/>
        <v>50.85</v>
      </c>
    </row>
    <row r="484" ht="16.5" customHeight="1" spans="1:20">
      <c r="A484" s="29" t="s">
        <v>353</v>
      </c>
      <c r="B484" s="30"/>
      <c r="C484" s="30"/>
      <c r="D484" s="30"/>
      <c r="E484" s="31"/>
      <c r="F484" s="30"/>
      <c r="G484" s="27"/>
      <c r="H484" s="28"/>
      <c r="I484" s="30">
        <v>27</v>
      </c>
      <c r="J484" s="27"/>
      <c r="K484" s="31"/>
      <c r="Q484" s="43"/>
      <c r="R484" s="30">
        <v>10</v>
      </c>
      <c r="S484" s="30"/>
      <c r="T484" s="42">
        <f t="shared" si="34"/>
        <v>10</v>
      </c>
    </row>
    <row r="485" ht="16.5" hidden="1" customHeight="1" spans="1:20">
      <c r="A485" s="29" t="s">
        <v>354</v>
      </c>
      <c r="B485" s="30"/>
      <c r="C485" s="30"/>
      <c r="D485" s="30"/>
      <c r="E485" s="31"/>
      <c r="F485" s="30"/>
      <c r="G485" s="27"/>
      <c r="H485" s="28"/>
      <c r="I485" s="30"/>
      <c r="J485" s="27"/>
      <c r="K485" s="31"/>
      <c r="Q485" s="43"/>
      <c r="R485" s="30"/>
      <c r="S485" s="30"/>
      <c r="T485" s="42"/>
    </row>
    <row r="486" ht="16.5" hidden="1" customHeight="1" spans="1:20">
      <c r="A486" s="29" t="s">
        <v>599</v>
      </c>
      <c r="B486" s="30"/>
      <c r="C486" s="30"/>
      <c r="D486" s="30"/>
      <c r="E486" s="31"/>
      <c r="F486" s="30"/>
      <c r="G486" s="27"/>
      <c r="H486" s="28"/>
      <c r="I486" s="30"/>
      <c r="J486" s="27"/>
      <c r="K486" s="31"/>
      <c r="Q486" s="43"/>
      <c r="R486" s="30">
        <v>37</v>
      </c>
      <c r="S486" s="30"/>
      <c r="T486" s="42">
        <f t="shared" si="34"/>
        <v>37</v>
      </c>
    </row>
    <row r="487" ht="16.5" customHeight="1" spans="1:20">
      <c r="A487" s="29" t="s">
        <v>223</v>
      </c>
      <c r="B487" s="30">
        <v>554</v>
      </c>
      <c r="C487" s="30">
        <v>790</v>
      </c>
      <c r="D487" s="30">
        <v>738</v>
      </c>
      <c r="E487" s="31"/>
      <c r="F487" s="30">
        <v>892</v>
      </c>
      <c r="G487" s="27">
        <f>D487-F487</f>
        <v>-154</v>
      </c>
      <c r="H487" s="28">
        <f t="shared" si="33"/>
        <v>-17.2645739910314</v>
      </c>
      <c r="I487" s="30">
        <v>80</v>
      </c>
      <c r="J487" s="27">
        <f>I487-B487</f>
        <v>-474</v>
      </c>
      <c r="K487" s="31">
        <f>J487/B487*100</f>
        <v>-85.5595667870036</v>
      </c>
      <c r="Q487" s="43"/>
      <c r="R487" s="30">
        <v>0</v>
      </c>
      <c r="S487" s="30">
        <v>0</v>
      </c>
      <c r="T487" s="42">
        <f t="shared" si="34"/>
        <v>0</v>
      </c>
    </row>
    <row r="488" ht="16.5" customHeight="1" spans="1:20">
      <c r="A488" s="29" t="s">
        <v>224</v>
      </c>
      <c r="B488" s="30">
        <v>291.0516</v>
      </c>
      <c r="C488" s="30">
        <v>550</v>
      </c>
      <c r="D488" s="30">
        <v>522</v>
      </c>
      <c r="E488" s="31">
        <f t="shared" si="32"/>
        <v>94.9090909090909</v>
      </c>
      <c r="F488" s="30">
        <v>592</v>
      </c>
      <c r="G488" s="27">
        <f>D488-F488</f>
        <v>-70</v>
      </c>
      <c r="H488" s="28">
        <f t="shared" si="33"/>
        <v>-11.8243243243243</v>
      </c>
      <c r="I488" s="30">
        <f>SUM(I489:I489)</f>
        <v>474</v>
      </c>
      <c r="J488" s="27">
        <f>I488-B488</f>
        <v>182.9484</v>
      </c>
      <c r="K488" s="31">
        <f>J488/B488*100</f>
        <v>62.8577200743786</v>
      </c>
      <c r="Q488" s="43"/>
      <c r="R488" s="30">
        <f>SUM(R489:R489)</f>
        <v>453.65</v>
      </c>
      <c r="S488" s="30">
        <f>SUM(S489:S489)</f>
        <v>0</v>
      </c>
      <c r="T488" s="42">
        <f t="shared" si="34"/>
        <v>453.65</v>
      </c>
    </row>
    <row r="489" ht="16.5" customHeight="1" spans="1:20">
      <c r="A489" s="29" t="s">
        <v>600</v>
      </c>
      <c r="B489" s="30"/>
      <c r="C489" s="30"/>
      <c r="D489" s="30"/>
      <c r="E489" s="31"/>
      <c r="F489" s="30"/>
      <c r="G489" s="27"/>
      <c r="H489" s="28"/>
      <c r="I489" s="30">
        <v>474</v>
      </c>
      <c r="J489" s="27"/>
      <c r="K489" s="31"/>
      <c r="Q489" s="43"/>
      <c r="R489" s="30">
        <v>453.65</v>
      </c>
      <c r="S489" s="30"/>
      <c r="T489" s="42">
        <f t="shared" si="34"/>
        <v>453.65</v>
      </c>
    </row>
    <row r="490" ht="16.5" customHeight="1" spans="1:20">
      <c r="A490" s="29" t="s">
        <v>225</v>
      </c>
      <c r="B490" s="30">
        <v>553</v>
      </c>
      <c r="C490" s="30">
        <f>553-500</f>
        <v>53</v>
      </c>
      <c r="D490" s="30">
        <v>26</v>
      </c>
      <c r="E490" s="31">
        <f t="shared" si="32"/>
        <v>49.0566037735849</v>
      </c>
      <c r="F490" s="30">
        <v>228</v>
      </c>
      <c r="G490" s="27">
        <f>D490-F490</f>
        <v>-202</v>
      </c>
      <c r="H490" s="28">
        <f t="shared" si="33"/>
        <v>-88.5964912280702</v>
      </c>
      <c r="I490" s="30">
        <v>0</v>
      </c>
      <c r="J490" s="27">
        <f>I490-B490</f>
        <v>-553</v>
      </c>
      <c r="K490" s="31">
        <f t="shared" ref="K490:K495" si="35">J490/B490*100</f>
        <v>-100</v>
      </c>
      <c r="Q490" s="43"/>
      <c r="R490" s="30">
        <v>0</v>
      </c>
      <c r="S490" s="30">
        <v>0</v>
      </c>
      <c r="T490" s="42">
        <f t="shared" si="34"/>
        <v>0</v>
      </c>
    </row>
    <row r="491" ht="16.5" customHeight="1" spans="1:16384">
      <c r="A491" s="45" t="s">
        <v>226</v>
      </c>
      <c r="B491" s="46">
        <v>0</v>
      </c>
      <c r="C491" s="46">
        <v>0</v>
      </c>
      <c r="D491" s="46"/>
      <c r="E491" s="47"/>
      <c r="F491" s="46"/>
      <c r="G491" s="48">
        <f>D491-F491</f>
        <v>0</v>
      </c>
      <c r="H491" s="49"/>
      <c r="I491" s="46"/>
      <c r="J491" s="48">
        <f>I491-B491</f>
        <v>0</v>
      </c>
      <c r="K491" s="47"/>
      <c r="L491" s="50"/>
      <c r="Q491" s="43"/>
      <c r="R491" s="30"/>
      <c r="S491" s="30"/>
      <c r="T491" s="42">
        <f t="shared" si="34"/>
        <v>0</v>
      </c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  <c r="HB491" s="50"/>
      <c r="HC491" s="50"/>
      <c r="HD491" s="50"/>
      <c r="HE491" s="50"/>
      <c r="HF491" s="50"/>
      <c r="HG491" s="50"/>
      <c r="HH491" s="50"/>
      <c r="HI491" s="50"/>
      <c r="HJ491" s="50"/>
      <c r="HK491" s="50"/>
      <c r="HL491" s="50"/>
      <c r="HM491" s="50"/>
      <c r="HN491" s="50"/>
      <c r="HO491" s="50"/>
      <c r="HP491" s="50"/>
      <c r="HQ491" s="50"/>
      <c r="HR491" s="50"/>
      <c r="HS491" s="50"/>
      <c r="HT491" s="50"/>
      <c r="HU491" s="50"/>
      <c r="HV491" s="50"/>
      <c r="HW491" s="50"/>
      <c r="HX491" s="50"/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  <c r="IR491" s="50"/>
      <c r="IS491" s="50"/>
      <c r="IT491" s="50"/>
      <c r="IU491" s="50"/>
      <c r="IV491" s="50"/>
      <c r="IX491" s="50"/>
      <c r="IZ491" s="50"/>
      <c r="JA491" s="50"/>
      <c r="JB491" s="50"/>
      <c r="JC491" s="50"/>
      <c r="JD491" s="50"/>
      <c r="JE491" s="50"/>
      <c r="JF491" s="50"/>
      <c r="JG491" s="50"/>
      <c r="JL491" s="50"/>
      <c r="JM491" s="50"/>
      <c r="JN491" s="50"/>
      <c r="JO491" s="50"/>
      <c r="JP491" s="50"/>
      <c r="JQ491" s="50"/>
      <c r="JR491" s="50"/>
      <c r="JS491" s="50"/>
      <c r="JT491" s="50"/>
      <c r="JU491" s="50"/>
      <c r="JV491" s="50"/>
      <c r="JW491" s="50"/>
      <c r="JX491" s="50"/>
      <c r="JY491" s="50"/>
      <c r="JZ491" s="50"/>
      <c r="KA491" s="50"/>
      <c r="KB491" s="50"/>
      <c r="KC491" s="50"/>
      <c r="KD491" s="50"/>
      <c r="KE491" s="50"/>
      <c r="KF491" s="50"/>
      <c r="KG491" s="50"/>
      <c r="KH491" s="50"/>
      <c r="KI491" s="50"/>
      <c r="KJ491" s="50"/>
      <c r="KK491" s="50"/>
      <c r="KL491" s="50"/>
      <c r="KM491" s="50"/>
      <c r="KN491" s="50"/>
      <c r="KO491" s="50"/>
      <c r="KP491" s="50"/>
      <c r="KQ491" s="50"/>
      <c r="KR491" s="50"/>
      <c r="KS491" s="50"/>
      <c r="KT491" s="50"/>
      <c r="KU491" s="50"/>
      <c r="KV491" s="50"/>
      <c r="KW491" s="50"/>
      <c r="KX491" s="50"/>
      <c r="KY491" s="50"/>
      <c r="KZ491" s="50"/>
      <c r="LA491" s="50"/>
      <c r="LB491" s="50"/>
      <c r="LC491" s="50"/>
      <c r="LD491" s="50"/>
      <c r="LE491" s="50"/>
      <c r="LF491" s="50"/>
      <c r="LG491" s="50"/>
      <c r="LH491" s="50"/>
      <c r="LI491" s="50"/>
      <c r="LJ491" s="50"/>
      <c r="LK491" s="50"/>
      <c r="LL491" s="50"/>
      <c r="LM491" s="50"/>
      <c r="LN491" s="50"/>
      <c r="LO491" s="50"/>
      <c r="LP491" s="50"/>
      <c r="LQ491" s="50"/>
      <c r="LR491" s="50"/>
      <c r="LS491" s="50"/>
      <c r="LT491" s="50"/>
      <c r="LU491" s="50"/>
      <c r="LV491" s="50"/>
      <c r="LW491" s="50"/>
      <c r="LX491" s="50"/>
      <c r="LY491" s="50"/>
      <c r="LZ491" s="50"/>
      <c r="MA491" s="50"/>
      <c r="MB491" s="50"/>
      <c r="MC491" s="50"/>
      <c r="MD491" s="50"/>
      <c r="ME491" s="50"/>
      <c r="MF491" s="50"/>
      <c r="MG491" s="50"/>
      <c r="MH491" s="50"/>
      <c r="MI491" s="50"/>
      <c r="MJ491" s="50"/>
      <c r="MK491" s="50"/>
      <c r="ML491" s="50"/>
      <c r="MM491" s="50"/>
      <c r="MN491" s="50"/>
      <c r="MO491" s="50"/>
      <c r="MP491" s="50"/>
      <c r="MQ491" s="50"/>
      <c r="MR491" s="50"/>
      <c r="MS491" s="50"/>
      <c r="MT491" s="50"/>
      <c r="MU491" s="50"/>
      <c r="MV491" s="50"/>
      <c r="MW491" s="50"/>
      <c r="MX491" s="50"/>
      <c r="MY491" s="50"/>
      <c r="MZ491" s="50"/>
      <c r="NA491" s="50"/>
      <c r="NB491" s="50"/>
      <c r="NC491" s="50"/>
      <c r="ND491" s="50"/>
      <c r="NE491" s="50"/>
      <c r="NF491" s="50"/>
      <c r="NG491" s="50"/>
      <c r="NH491" s="50"/>
      <c r="NI491" s="50"/>
      <c r="NJ491" s="50"/>
      <c r="NK491" s="50"/>
      <c r="NL491" s="50"/>
      <c r="NM491" s="50"/>
      <c r="NN491" s="50"/>
      <c r="NO491" s="50"/>
      <c r="NP491" s="50"/>
      <c r="NQ491" s="50"/>
      <c r="NR491" s="50"/>
      <c r="NS491" s="50"/>
      <c r="NT491" s="50"/>
      <c r="NU491" s="50"/>
      <c r="NV491" s="50"/>
      <c r="NW491" s="50"/>
      <c r="NX491" s="50"/>
      <c r="NY491" s="50"/>
      <c r="NZ491" s="50"/>
      <c r="OA491" s="50"/>
      <c r="OB491" s="50"/>
      <c r="OC491" s="50"/>
      <c r="OD491" s="50"/>
      <c r="OE491" s="50"/>
      <c r="OF491" s="50"/>
      <c r="OG491" s="50"/>
      <c r="OH491" s="50"/>
      <c r="OI491" s="50"/>
      <c r="OJ491" s="50"/>
      <c r="OK491" s="50"/>
      <c r="OL491" s="50"/>
      <c r="OM491" s="50"/>
      <c r="ON491" s="50"/>
      <c r="OO491" s="50"/>
      <c r="OP491" s="50"/>
      <c r="OQ491" s="50"/>
      <c r="OR491" s="50"/>
      <c r="OS491" s="50"/>
      <c r="OT491" s="50"/>
      <c r="OU491" s="50"/>
      <c r="OV491" s="50"/>
      <c r="OW491" s="50"/>
      <c r="OX491" s="50"/>
      <c r="OY491" s="50"/>
      <c r="OZ491" s="50"/>
      <c r="PA491" s="50"/>
      <c r="PB491" s="50"/>
      <c r="PC491" s="50"/>
      <c r="PD491" s="50"/>
      <c r="PE491" s="50"/>
      <c r="PF491" s="50"/>
      <c r="PG491" s="50"/>
      <c r="PH491" s="50"/>
      <c r="PI491" s="50"/>
      <c r="PJ491" s="50"/>
      <c r="PK491" s="50"/>
      <c r="PL491" s="50"/>
      <c r="PM491" s="50"/>
      <c r="PN491" s="50"/>
      <c r="PO491" s="50"/>
      <c r="PP491" s="50"/>
      <c r="PQ491" s="50"/>
      <c r="PR491" s="50"/>
      <c r="PS491" s="50"/>
      <c r="PT491" s="50"/>
      <c r="PU491" s="50"/>
      <c r="PV491" s="50"/>
      <c r="PW491" s="50"/>
      <c r="PX491" s="50"/>
      <c r="PY491" s="50"/>
      <c r="PZ491" s="50"/>
      <c r="QA491" s="50"/>
      <c r="QB491" s="50"/>
      <c r="QC491" s="50"/>
      <c r="QD491" s="50"/>
      <c r="QE491" s="50"/>
      <c r="QF491" s="50"/>
      <c r="QG491" s="50"/>
      <c r="QH491" s="50"/>
      <c r="QI491" s="50"/>
      <c r="QJ491" s="50"/>
      <c r="QK491" s="50"/>
      <c r="QL491" s="50"/>
      <c r="QM491" s="50"/>
      <c r="QN491" s="50"/>
      <c r="QO491" s="50"/>
      <c r="QP491" s="50"/>
      <c r="QQ491" s="50"/>
      <c r="QR491" s="50"/>
      <c r="QS491" s="50"/>
      <c r="QT491" s="50"/>
      <c r="QU491" s="50"/>
      <c r="QV491" s="50"/>
      <c r="QW491" s="50"/>
      <c r="QX491" s="50"/>
      <c r="QY491" s="50"/>
      <c r="QZ491" s="50"/>
      <c r="RA491" s="50"/>
      <c r="RB491" s="50"/>
      <c r="RC491" s="50"/>
      <c r="RD491" s="50"/>
      <c r="RE491" s="50"/>
      <c r="RF491" s="50"/>
      <c r="RG491" s="50"/>
      <c r="RH491" s="50"/>
      <c r="RI491" s="50"/>
      <c r="RJ491" s="50"/>
      <c r="RK491" s="50"/>
      <c r="RL491" s="50"/>
      <c r="RM491" s="50"/>
      <c r="RN491" s="50"/>
      <c r="RO491" s="50"/>
      <c r="RP491" s="50"/>
      <c r="RQ491" s="50"/>
      <c r="RR491" s="50"/>
      <c r="RS491" s="50"/>
      <c r="RT491" s="50"/>
      <c r="RU491" s="50"/>
      <c r="RV491" s="50"/>
      <c r="RW491" s="50"/>
      <c r="RX491" s="50"/>
      <c r="RY491" s="50"/>
      <c r="RZ491" s="50"/>
      <c r="SA491" s="50"/>
      <c r="SB491" s="50"/>
      <c r="SC491" s="50"/>
      <c r="SD491" s="50"/>
      <c r="SE491" s="50"/>
      <c r="SF491" s="50"/>
      <c r="SG491" s="50"/>
      <c r="SH491" s="50"/>
      <c r="SI491" s="50"/>
      <c r="SJ491" s="50"/>
      <c r="SK491" s="50"/>
      <c r="SL491" s="50"/>
      <c r="SM491" s="50"/>
      <c r="SN491" s="50"/>
      <c r="SO491" s="50"/>
      <c r="SP491" s="50"/>
      <c r="SQ491" s="50"/>
      <c r="SR491" s="50"/>
      <c r="ST491" s="50"/>
      <c r="SV491" s="50"/>
      <c r="SW491" s="50"/>
      <c r="SX491" s="50"/>
      <c r="SY491" s="50"/>
      <c r="SZ491" s="50"/>
      <c r="TA491" s="50"/>
      <c r="TB491" s="50"/>
      <c r="TC491" s="50"/>
      <c r="TH491" s="50"/>
      <c r="TI491" s="50"/>
      <c r="TJ491" s="50"/>
      <c r="TK491" s="50"/>
      <c r="TL491" s="50"/>
      <c r="TM491" s="50"/>
      <c r="TN491" s="50"/>
      <c r="TO491" s="50"/>
      <c r="TP491" s="50"/>
      <c r="TQ491" s="50"/>
      <c r="TR491" s="50"/>
      <c r="TS491" s="50"/>
      <c r="TT491" s="50"/>
      <c r="TU491" s="50"/>
      <c r="TV491" s="50"/>
      <c r="TW491" s="50"/>
      <c r="TX491" s="50"/>
      <c r="TY491" s="50"/>
      <c r="TZ491" s="50"/>
      <c r="UA491" s="50"/>
      <c r="UB491" s="50"/>
      <c r="UC491" s="50"/>
      <c r="UD491" s="50"/>
      <c r="UE491" s="50"/>
      <c r="UF491" s="50"/>
      <c r="UG491" s="50"/>
      <c r="UH491" s="50"/>
      <c r="UI491" s="50"/>
      <c r="UJ491" s="50"/>
      <c r="UK491" s="50"/>
      <c r="UL491" s="50"/>
      <c r="UM491" s="50"/>
      <c r="UN491" s="50"/>
      <c r="UO491" s="50"/>
      <c r="UP491" s="50"/>
      <c r="UQ491" s="50"/>
      <c r="UR491" s="50"/>
      <c r="US491" s="50"/>
      <c r="UT491" s="50"/>
      <c r="UU491" s="50"/>
      <c r="UV491" s="50"/>
      <c r="UW491" s="50"/>
      <c r="UX491" s="50"/>
      <c r="UY491" s="50"/>
      <c r="UZ491" s="50"/>
      <c r="VA491" s="50"/>
      <c r="VB491" s="50"/>
      <c r="VC491" s="50"/>
      <c r="VD491" s="50"/>
      <c r="VE491" s="50"/>
      <c r="VF491" s="50"/>
      <c r="VG491" s="50"/>
      <c r="VH491" s="50"/>
      <c r="VI491" s="50"/>
      <c r="VJ491" s="50"/>
      <c r="VK491" s="50"/>
      <c r="VL491" s="50"/>
      <c r="VM491" s="50"/>
      <c r="VN491" s="50"/>
      <c r="VO491" s="50"/>
      <c r="VP491" s="50"/>
      <c r="VQ491" s="50"/>
      <c r="VR491" s="50"/>
      <c r="VS491" s="50"/>
      <c r="VT491" s="50"/>
      <c r="VU491" s="50"/>
      <c r="VV491" s="50"/>
      <c r="VW491" s="50"/>
      <c r="VX491" s="50"/>
      <c r="VY491" s="50"/>
      <c r="VZ491" s="50"/>
      <c r="WA491" s="50"/>
      <c r="WB491" s="50"/>
      <c r="WC491" s="50"/>
      <c r="WD491" s="50"/>
      <c r="WE491" s="50"/>
      <c r="WF491" s="50"/>
      <c r="WG491" s="50"/>
      <c r="WH491" s="50"/>
      <c r="WI491" s="50"/>
      <c r="WJ491" s="50"/>
      <c r="WK491" s="50"/>
      <c r="WL491" s="50"/>
      <c r="WM491" s="50"/>
      <c r="WN491" s="50"/>
      <c r="WO491" s="50"/>
      <c r="WP491" s="50"/>
      <c r="WQ491" s="50"/>
      <c r="WR491" s="50"/>
      <c r="WS491" s="50"/>
      <c r="WT491" s="50"/>
      <c r="WU491" s="50"/>
      <c r="WV491" s="50"/>
      <c r="WW491" s="50"/>
      <c r="WX491" s="50"/>
      <c r="WY491" s="50"/>
      <c r="WZ491" s="50"/>
      <c r="XA491" s="50"/>
      <c r="XB491" s="50"/>
      <c r="XC491" s="50"/>
      <c r="XD491" s="50"/>
      <c r="XE491" s="50"/>
      <c r="XF491" s="50"/>
      <c r="XG491" s="50"/>
      <c r="XH491" s="50"/>
      <c r="XI491" s="50"/>
      <c r="XJ491" s="50"/>
      <c r="XK491" s="50"/>
      <c r="XL491" s="50"/>
      <c r="XM491" s="50"/>
      <c r="XN491" s="50"/>
      <c r="XO491" s="50"/>
      <c r="XP491" s="50"/>
      <c r="XQ491" s="50"/>
      <c r="XR491" s="50"/>
      <c r="XS491" s="50"/>
      <c r="XT491" s="50"/>
      <c r="XU491" s="50"/>
      <c r="XV491" s="50"/>
      <c r="XW491" s="50"/>
      <c r="XX491" s="50"/>
      <c r="XY491" s="50"/>
      <c r="XZ491" s="50"/>
      <c r="YA491" s="50"/>
      <c r="YB491" s="50"/>
      <c r="YC491" s="50"/>
      <c r="YD491" s="50"/>
      <c r="YE491" s="50"/>
      <c r="YF491" s="50"/>
      <c r="YG491" s="50"/>
      <c r="YH491" s="50"/>
      <c r="YI491" s="50"/>
      <c r="YJ491" s="50"/>
      <c r="YK491" s="50"/>
      <c r="YL491" s="50"/>
      <c r="YM491" s="50"/>
      <c r="YN491" s="50"/>
      <c r="YO491" s="50"/>
      <c r="YP491" s="50"/>
      <c r="YQ491" s="50"/>
      <c r="YR491" s="50"/>
      <c r="YS491" s="50"/>
      <c r="YT491" s="50"/>
      <c r="YU491" s="50"/>
      <c r="YV491" s="50"/>
      <c r="YW491" s="50"/>
      <c r="YX491" s="50"/>
      <c r="YY491" s="50"/>
      <c r="YZ491" s="50"/>
      <c r="ZA491" s="50"/>
      <c r="ZB491" s="50"/>
      <c r="ZC491" s="50"/>
      <c r="ZD491" s="50"/>
      <c r="ZE491" s="50"/>
      <c r="ZF491" s="50"/>
      <c r="ZG491" s="50"/>
      <c r="ZH491" s="50"/>
      <c r="ZI491" s="50"/>
      <c r="ZJ491" s="50"/>
      <c r="ZK491" s="50"/>
      <c r="ZL491" s="50"/>
      <c r="ZM491" s="50"/>
      <c r="ZN491" s="50"/>
      <c r="ZO491" s="50"/>
      <c r="ZP491" s="50"/>
      <c r="ZQ491" s="50"/>
      <c r="ZR491" s="50"/>
      <c r="ZS491" s="50"/>
      <c r="ZT491" s="50"/>
      <c r="ZU491" s="50"/>
      <c r="ZV491" s="50"/>
      <c r="ZW491" s="50"/>
      <c r="ZX491" s="50"/>
      <c r="ZY491" s="50"/>
      <c r="ZZ491" s="50"/>
      <c r="AAA491" s="50"/>
      <c r="AAB491" s="50"/>
      <c r="AAC491" s="50"/>
      <c r="AAD491" s="50"/>
      <c r="AAE491" s="50"/>
      <c r="AAF491" s="50"/>
      <c r="AAG491" s="50"/>
      <c r="AAH491" s="50"/>
      <c r="AAI491" s="50"/>
      <c r="AAJ491" s="50"/>
      <c r="AAK491" s="50"/>
      <c r="AAL491" s="50"/>
      <c r="AAM491" s="50"/>
      <c r="AAN491" s="50"/>
      <c r="AAO491" s="50"/>
      <c r="AAP491" s="50"/>
      <c r="AAQ491" s="50"/>
      <c r="AAR491" s="50"/>
      <c r="AAS491" s="50"/>
      <c r="AAT491" s="50"/>
      <c r="AAU491" s="50"/>
      <c r="AAV491" s="50"/>
      <c r="AAW491" s="50"/>
      <c r="AAX491" s="50"/>
      <c r="AAY491" s="50"/>
      <c r="AAZ491" s="50"/>
      <c r="ABA491" s="50"/>
      <c r="ABB491" s="50"/>
      <c r="ABC491" s="50"/>
      <c r="ABD491" s="50"/>
      <c r="ABE491" s="50"/>
      <c r="ABF491" s="50"/>
      <c r="ABG491" s="50"/>
      <c r="ABH491" s="50"/>
      <c r="ABI491" s="50"/>
      <c r="ABJ491" s="50"/>
      <c r="ABK491" s="50"/>
      <c r="ABL491" s="50"/>
      <c r="ABM491" s="50"/>
      <c r="ABN491" s="50"/>
      <c r="ABO491" s="50"/>
      <c r="ABP491" s="50"/>
      <c r="ABQ491" s="50"/>
      <c r="ABR491" s="50"/>
      <c r="ABS491" s="50"/>
      <c r="ABT491" s="50"/>
      <c r="ABU491" s="50"/>
      <c r="ABV491" s="50"/>
      <c r="ABW491" s="50"/>
      <c r="ABX491" s="50"/>
      <c r="ABY491" s="50"/>
      <c r="ABZ491" s="50"/>
      <c r="ACA491" s="50"/>
      <c r="ACB491" s="50"/>
      <c r="ACC491" s="50"/>
      <c r="ACD491" s="50"/>
      <c r="ACE491" s="50"/>
      <c r="ACF491" s="50"/>
      <c r="ACG491" s="50"/>
      <c r="ACH491" s="50"/>
      <c r="ACI491" s="50"/>
      <c r="ACJ491" s="50"/>
      <c r="ACK491" s="50"/>
      <c r="ACL491" s="50"/>
      <c r="ACM491" s="50"/>
      <c r="ACN491" s="50"/>
      <c r="ACP491" s="50"/>
      <c r="ACR491" s="50"/>
      <c r="ACS491" s="50"/>
      <c r="ACT491" s="50"/>
      <c r="ACU491" s="50"/>
      <c r="ACV491" s="50"/>
      <c r="ACW491" s="50"/>
      <c r="ACX491" s="50"/>
      <c r="ACY491" s="50"/>
      <c r="ADD491" s="50"/>
      <c r="ADE491" s="50"/>
      <c r="ADF491" s="50"/>
      <c r="ADG491" s="50"/>
      <c r="ADH491" s="50"/>
      <c r="ADI491" s="50"/>
      <c r="ADJ491" s="50"/>
      <c r="ADK491" s="50"/>
      <c r="ADL491" s="50"/>
      <c r="ADM491" s="50"/>
      <c r="ADN491" s="50"/>
      <c r="ADO491" s="50"/>
      <c r="ADP491" s="50"/>
      <c r="ADQ491" s="50"/>
      <c r="ADR491" s="50"/>
      <c r="ADS491" s="50"/>
      <c r="ADT491" s="50"/>
      <c r="ADU491" s="50"/>
      <c r="ADV491" s="50"/>
      <c r="ADW491" s="50"/>
      <c r="ADX491" s="50"/>
      <c r="ADY491" s="50"/>
      <c r="ADZ491" s="50"/>
      <c r="AEA491" s="50"/>
      <c r="AEB491" s="50"/>
      <c r="AEC491" s="50"/>
      <c r="AED491" s="50"/>
      <c r="AEE491" s="50"/>
      <c r="AEF491" s="50"/>
      <c r="AEG491" s="50"/>
      <c r="AEH491" s="50"/>
      <c r="AEI491" s="50"/>
      <c r="AEJ491" s="50"/>
      <c r="AEK491" s="50"/>
      <c r="AEL491" s="50"/>
      <c r="AEM491" s="50"/>
      <c r="AEN491" s="50"/>
      <c r="AEO491" s="50"/>
      <c r="AEP491" s="50"/>
      <c r="AEQ491" s="50"/>
      <c r="AER491" s="50"/>
      <c r="AES491" s="50"/>
      <c r="AET491" s="50"/>
      <c r="AEU491" s="50"/>
      <c r="AEV491" s="50"/>
      <c r="AEW491" s="50"/>
      <c r="AEX491" s="50"/>
      <c r="AEY491" s="50"/>
      <c r="AEZ491" s="50"/>
      <c r="AFA491" s="50"/>
      <c r="AFB491" s="50"/>
      <c r="AFC491" s="50"/>
      <c r="AFD491" s="50"/>
      <c r="AFE491" s="50"/>
      <c r="AFF491" s="50"/>
      <c r="AFG491" s="50"/>
      <c r="AFH491" s="50"/>
      <c r="AFI491" s="50"/>
      <c r="AFJ491" s="50"/>
      <c r="AFK491" s="50"/>
      <c r="AFL491" s="50"/>
      <c r="AFM491" s="50"/>
      <c r="AFN491" s="50"/>
      <c r="AFO491" s="50"/>
      <c r="AFP491" s="50"/>
      <c r="AFQ491" s="50"/>
      <c r="AFR491" s="50"/>
      <c r="AFS491" s="50"/>
      <c r="AFT491" s="50"/>
      <c r="AFU491" s="50"/>
      <c r="AFV491" s="50"/>
      <c r="AFW491" s="50"/>
      <c r="AFX491" s="50"/>
      <c r="AFY491" s="50"/>
      <c r="AFZ491" s="50"/>
      <c r="AGA491" s="50"/>
      <c r="AGB491" s="50"/>
      <c r="AGC491" s="50"/>
      <c r="AGD491" s="50"/>
      <c r="AGE491" s="50"/>
      <c r="AGF491" s="50"/>
      <c r="AGG491" s="50"/>
      <c r="AGH491" s="50"/>
      <c r="AGI491" s="50"/>
      <c r="AGJ491" s="50"/>
      <c r="AGK491" s="50"/>
      <c r="AGL491" s="50"/>
      <c r="AGM491" s="50"/>
      <c r="AGN491" s="50"/>
      <c r="AGO491" s="50"/>
      <c r="AGP491" s="50"/>
      <c r="AGQ491" s="50"/>
      <c r="AGR491" s="50"/>
      <c r="AGS491" s="50"/>
      <c r="AGT491" s="50"/>
      <c r="AGU491" s="50"/>
      <c r="AGV491" s="50"/>
      <c r="AGW491" s="50"/>
      <c r="AGX491" s="50"/>
      <c r="AGY491" s="50"/>
      <c r="AGZ491" s="50"/>
      <c r="AHA491" s="50"/>
      <c r="AHB491" s="50"/>
      <c r="AHC491" s="50"/>
      <c r="AHD491" s="50"/>
      <c r="AHE491" s="50"/>
      <c r="AHF491" s="50"/>
      <c r="AHG491" s="50"/>
      <c r="AHH491" s="50"/>
      <c r="AHI491" s="50"/>
      <c r="AHJ491" s="50"/>
      <c r="AHK491" s="50"/>
      <c r="AHL491" s="50"/>
      <c r="AHM491" s="50"/>
      <c r="AHN491" s="50"/>
      <c r="AHO491" s="50"/>
      <c r="AHP491" s="50"/>
      <c r="AHQ491" s="50"/>
      <c r="AHR491" s="50"/>
      <c r="AHS491" s="50"/>
      <c r="AHT491" s="50"/>
      <c r="AHU491" s="50"/>
      <c r="AHV491" s="50"/>
      <c r="AHW491" s="50"/>
      <c r="AHX491" s="50"/>
      <c r="AHY491" s="50"/>
      <c r="AHZ491" s="50"/>
      <c r="AIA491" s="50"/>
      <c r="AIB491" s="50"/>
      <c r="AIC491" s="50"/>
      <c r="AID491" s="50"/>
      <c r="AIE491" s="50"/>
      <c r="AIF491" s="50"/>
      <c r="AIG491" s="50"/>
      <c r="AIH491" s="50"/>
      <c r="AII491" s="50"/>
      <c r="AIJ491" s="50"/>
      <c r="AIK491" s="50"/>
      <c r="AIL491" s="50"/>
      <c r="AIM491" s="50"/>
      <c r="AIN491" s="50"/>
      <c r="AIO491" s="50"/>
      <c r="AIP491" s="50"/>
      <c r="AIQ491" s="50"/>
      <c r="AIR491" s="50"/>
      <c r="AIS491" s="50"/>
      <c r="AIT491" s="50"/>
      <c r="AIU491" s="50"/>
      <c r="AIV491" s="50"/>
      <c r="AIW491" s="50"/>
      <c r="AIX491" s="50"/>
      <c r="AIY491" s="50"/>
      <c r="AIZ491" s="50"/>
      <c r="AJA491" s="50"/>
      <c r="AJB491" s="50"/>
      <c r="AJC491" s="50"/>
      <c r="AJD491" s="50"/>
      <c r="AJE491" s="50"/>
      <c r="AJF491" s="50"/>
      <c r="AJG491" s="50"/>
      <c r="AJH491" s="50"/>
      <c r="AJI491" s="50"/>
      <c r="AJJ491" s="50"/>
      <c r="AJK491" s="50"/>
      <c r="AJL491" s="50"/>
      <c r="AJM491" s="50"/>
      <c r="AJN491" s="50"/>
      <c r="AJO491" s="50"/>
      <c r="AJP491" s="50"/>
      <c r="AJQ491" s="50"/>
      <c r="AJR491" s="50"/>
      <c r="AJS491" s="50"/>
      <c r="AJT491" s="50"/>
      <c r="AJU491" s="50"/>
      <c r="AJV491" s="50"/>
      <c r="AJW491" s="50"/>
      <c r="AJX491" s="50"/>
      <c r="AJY491" s="50"/>
      <c r="AJZ491" s="50"/>
      <c r="AKA491" s="50"/>
      <c r="AKB491" s="50"/>
      <c r="AKC491" s="50"/>
      <c r="AKD491" s="50"/>
      <c r="AKE491" s="50"/>
      <c r="AKF491" s="50"/>
      <c r="AKG491" s="50"/>
      <c r="AKH491" s="50"/>
      <c r="AKI491" s="50"/>
      <c r="AKJ491" s="50"/>
      <c r="AKK491" s="50"/>
      <c r="AKL491" s="50"/>
      <c r="AKM491" s="50"/>
      <c r="AKN491" s="50"/>
      <c r="AKO491" s="50"/>
      <c r="AKP491" s="50"/>
      <c r="AKQ491" s="50"/>
      <c r="AKR491" s="50"/>
      <c r="AKS491" s="50"/>
      <c r="AKT491" s="50"/>
      <c r="AKU491" s="50"/>
      <c r="AKV491" s="50"/>
      <c r="AKW491" s="50"/>
      <c r="AKX491" s="50"/>
      <c r="AKY491" s="50"/>
      <c r="AKZ491" s="50"/>
      <c r="ALA491" s="50"/>
      <c r="ALB491" s="50"/>
      <c r="ALC491" s="50"/>
      <c r="ALD491" s="50"/>
      <c r="ALE491" s="50"/>
      <c r="ALF491" s="50"/>
      <c r="ALG491" s="50"/>
      <c r="ALH491" s="50"/>
      <c r="ALI491" s="50"/>
      <c r="ALJ491" s="50"/>
      <c r="ALK491" s="50"/>
      <c r="ALL491" s="50"/>
      <c r="ALM491" s="50"/>
      <c r="ALN491" s="50"/>
      <c r="ALO491" s="50"/>
      <c r="ALP491" s="50"/>
      <c r="ALQ491" s="50"/>
      <c r="ALR491" s="50"/>
      <c r="ALS491" s="50"/>
      <c r="ALT491" s="50"/>
      <c r="ALU491" s="50"/>
      <c r="ALV491" s="50"/>
      <c r="ALW491" s="50"/>
      <c r="ALX491" s="50"/>
      <c r="ALY491" s="50"/>
      <c r="ALZ491" s="50"/>
      <c r="AMA491" s="50"/>
      <c r="AMB491" s="50"/>
      <c r="AMC491" s="50"/>
      <c r="AMD491" s="50"/>
      <c r="AME491" s="50"/>
      <c r="AMF491" s="50"/>
      <c r="AMG491" s="50"/>
      <c r="AMH491" s="50"/>
      <c r="AMI491" s="50"/>
      <c r="AMJ491" s="50"/>
      <c r="AML491" s="50"/>
      <c r="AMN491" s="50"/>
      <c r="AMO491" s="50"/>
      <c r="AMP491" s="50"/>
      <c r="AMQ491" s="50"/>
      <c r="AMR491" s="50"/>
      <c r="AMS491" s="50"/>
      <c r="AMT491" s="50"/>
      <c r="AMU491" s="50"/>
      <c r="AMZ491" s="50"/>
      <c r="ANA491" s="50"/>
      <c r="ANB491" s="50"/>
      <c r="ANC491" s="50"/>
      <c r="AND491" s="50"/>
      <c r="ANE491" s="50"/>
      <c r="ANF491" s="50"/>
      <c r="ANG491" s="50"/>
      <c r="ANH491" s="50"/>
      <c r="ANI491" s="50"/>
      <c r="ANJ491" s="50"/>
      <c r="ANK491" s="50"/>
      <c r="ANL491" s="50"/>
      <c r="ANM491" s="50"/>
      <c r="ANN491" s="50"/>
      <c r="ANO491" s="50"/>
      <c r="ANP491" s="50"/>
      <c r="ANQ491" s="50"/>
      <c r="ANR491" s="50"/>
      <c r="ANS491" s="50"/>
      <c r="ANT491" s="50"/>
      <c r="ANU491" s="50"/>
      <c r="ANV491" s="50"/>
      <c r="ANW491" s="50"/>
      <c r="ANX491" s="50"/>
      <c r="ANY491" s="50"/>
      <c r="ANZ491" s="50"/>
      <c r="AOA491" s="50"/>
      <c r="AOB491" s="50"/>
      <c r="AOC491" s="50"/>
      <c r="AOD491" s="50"/>
      <c r="AOE491" s="50"/>
      <c r="AOF491" s="50"/>
      <c r="AOG491" s="50"/>
      <c r="AOH491" s="50"/>
      <c r="AOI491" s="50"/>
      <c r="AOJ491" s="50"/>
      <c r="AOK491" s="50"/>
      <c r="AOL491" s="50"/>
      <c r="AOM491" s="50"/>
      <c r="AON491" s="50"/>
      <c r="AOO491" s="50"/>
      <c r="AOP491" s="50"/>
      <c r="AOQ491" s="50"/>
      <c r="AOR491" s="50"/>
      <c r="AOS491" s="50"/>
      <c r="AOT491" s="50"/>
      <c r="AOU491" s="50"/>
      <c r="AOV491" s="50"/>
      <c r="AOW491" s="50"/>
      <c r="AOX491" s="50"/>
      <c r="AOY491" s="50"/>
      <c r="AOZ491" s="50"/>
      <c r="APA491" s="50"/>
      <c r="APB491" s="50"/>
      <c r="APC491" s="50"/>
      <c r="APD491" s="50"/>
      <c r="APE491" s="50"/>
      <c r="APF491" s="50"/>
      <c r="APG491" s="50"/>
      <c r="APH491" s="50"/>
      <c r="API491" s="50"/>
      <c r="APJ491" s="50"/>
      <c r="APK491" s="50"/>
      <c r="APL491" s="50"/>
      <c r="APM491" s="50"/>
      <c r="APN491" s="50"/>
      <c r="APO491" s="50"/>
      <c r="APP491" s="50"/>
      <c r="APQ491" s="50"/>
      <c r="APR491" s="50"/>
      <c r="APS491" s="50"/>
      <c r="APT491" s="50"/>
      <c r="APU491" s="50"/>
      <c r="APV491" s="50"/>
      <c r="APW491" s="50"/>
      <c r="APX491" s="50"/>
      <c r="APY491" s="50"/>
      <c r="APZ491" s="50"/>
      <c r="AQA491" s="50"/>
      <c r="AQB491" s="50"/>
      <c r="AQC491" s="50"/>
      <c r="AQD491" s="50"/>
      <c r="AQE491" s="50"/>
      <c r="AQF491" s="50"/>
      <c r="AQG491" s="50"/>
      <c r="AQH491" s="50"/>
      <c r="AQI491" s="50"/>
      <c r="AQJ491" s="50"/>
      <c r="AQK491" s="50"/>
      <c r="AQL491" s="50"/>
      <c r="AQM491" s="50"/>
      <c r="AQN491" s="50"/>
      <c r="AQO491" s="50"/>
      <c r="AQP491" s="50"/>
      <c r="AQQ491" s="50"/>
      <c r="AQR491" s="50"/>
      <c r="AQS491" s="50"/>
      <c r="AQT491" s="50"/>
      <c r="AQU491" s="50"/>
      <c r="AQV491" s="50"/>
      <c r="AQW491" s="50"/>
      <c r="AQX491" s="50"/>
      <c r="AQY491" s="50"/>
      <c r="AQZ491" s="50"/>
      <c r="ARA491" s="50"/>
      <c r="ARB491" s="50"/>
      <c r="ARC491" s="50"/>
      <c r="ARD491" s="50"/>
      <c r="ARE491" s="50"/>
      <c r="ARF491" s="50"/>
      <c r="ARG491" s="50"/>
      <c r="ARH491" s="50"/>
      <c r="ARI491" s="50"/>
      <c r="ARJ491" s="50"/>
      <c r="ARK491" s="50"/>
      <c r="ARL491" s="50"/>
      <c r="ARM491" s="50"/>
      <c r="ARN491" s="50"/>
      <c r="ARO491" s="50"/>
      <c r="ARP491" s="50"/>
      <c r="ARQ491" s="50"/>
      <c r="ARR491" s="50"/>
      <c r="ARS491" s="50"/>
      <c r="ART491" s="50"/>
      <c r="ARU491" s="50"/>
      <c r="ARV491" s="50"/>
      <c r="ARW491" s="50"/>
      <c r="ARX491" s="50"/>
      <c r="ARY491" s="50"/>
      <c r="ARZ491" s="50"/>
      <c r="ASA491" s="50"/>
      <c r="ASB491" s="50"/>
      <c r="ASC491" s="50"/>
      <c r="ASD491" s="50"/>
      <c r="ASE491" s="50"/>
      <c r="ASF491" s="50"/>
      <c r="ASG491" s="50"/>
      <c r="ASH491" s="50"/>
      <c r="ASI491" s="50"/>
      <c r="ASJ491" s="50"/>
      <c r="ASK491" s="50"/>
      <c r="ASL491" s="50"/>
      <c r="ASM491" s="50"/>
      <c r="ASN491" s="50"/>
      <c r="ASO491" s="50"/>
      <c r="ASP491" s="50"/>
      <c r="ASQ491" s="50"/>
      <c r="ASR491" s="50"/>
      <c r="ASS491" s="50"/>
      <c r="AST491" s="50"/>
      <c r="ASU491" s="50"/>
      <c r="ASV491" s="50"/>
      <c r="ASW491" s="50"/>
      <c r="ASX491" s="50"/>
      <c r="ASY491" s="50"/>
      <c r="ASZ491" s="50"/>
      <c r="ATA491" s="50"/>
      <c r="ATB491" s="50"/>
      <c r="ATC491" s="50"/>
      <c r="ATD491" s="50"/>
      <c r="ATE491" s="50"/>
      <c r="ATF491" s="50"/>
      <c r="ATG491" s="50"/>
      <c r="ATH491" s="50"/>
      <c r="ATI491" s="50"/>
      <c r="ATJ491" s="50"/>
      <c r="ATK491" s="50"/>
      <c r="ATL491" s="50"/>
      <c r="ATM491" s="50"/>
      <c r="ATN491" s="50"/>
      <c r="ATO491" s="50"/>
      <c r="ATP491" s="50"/>
      <c r="ATQ491" s="50"/>
      <c r="ATR491" s="50"/>
      <c r="ATS491" s="50"/>
      <c r="ATT491" s="50"/>
      <c r="ATU491" s="50"/>
      <c r="ATV491" s="50"/>
      <c r="ATW491" s="50"/>
      <c r="ATX491" s="50"/>
      <c r="ATY491" s="50"/>
      <c r="ATZ491" s="50"/>
      <c r="AUA491" s="50"/>
      <c r="AUB491" s="50"/>
      <c r="AUC491" s="50"/>
      <c r="AUD491" s="50"/>
      <c r="AUE491" s="50"/>
      <c r="AUF491" s="50"/>
      <c r="AUG491" s="50"/>
      <c r="AUH491" s="50"/>
      <c r="AUI491" s="50"/>
      <c r="AUJ491" s="50"/>
      <c r="AUK491" s="50"/>
      <c r="AUL491" s="50"/>
      <c r="AUM491" s="50"/>
      <c r="AUN491" s="50"/>
      <c r="AUO491" s="50"/>
      <c r="AUP491" s="50"/>
      <c r="AUQ491" s="50"/>
      <c r="AUR491" s="50"/>
      <c r="AUS491" s="50"/>
      <c r="AUT491" s="50"/>
      <c r="AUU491" s="50"/>
      <c r="AUV491" s="50"/>
      <c r="AUW491" s="50"/>
      <c r="AUX491" s="50"/>
      <c r="AUY491" s="50"/>
      <c r="AUZ491" s="50"/>
      <c r="AVA491" s="50"/>
      <c r="AVB491" s="50"/>
      <c r="AVC491" s="50"/>
      <c r="AVD491" s="50"/>
      <c r="AVE491" s="50"/>
      <c r="AVF491" s="50"/>
      <c r="AVG491" s="50"/>
      <c r="AVH491" s="50"/>
      <c r="AVI491" s="50"/>
      <c r="AVJ491" s="50"/>
      <c r="AVK491" s="50"/>
      <c r="AVL491" s="50"/>
      <c r="AVM491" s="50"/>
      <c r="AVN491" s="50"/>
      <c r="AVO491" s="50"/>
      <c r="AVP491" s="50"/>
      <c r="AVQ491" s="50"/>
      <c r="AVR491" s="50"/>
      <c r="AVS491" s="50"/>
      <c r="AVT491" s="50"/>
      <c r="AVU491" s="50"/>
      <c r="AVV491" s="50"/>
      <c r="AVW491" s="50"/>
      <c r="AVX491" s="50"/>
      <c r="AVY491" s="50"/>
      <c r="AVZ491" s="50"/>
      <c r="AWA491" s="50"/>
      <c r="AWB491" s="50"/>
      <c r="AWC491" s="50"/>
      <c r="AWD491" s="50"/>
      <c r="AWE491" s="50"/>
      <c r="AWF491" s="50"/>
      <c r="AWH491" s="50"/>
      <c r="AWJ491" s="50"/>
      <c r="AWK491" s="50"/>
      <c r="AWL491" s="50"/>
      <c r="AWM491" s="50"/>
      <c r="AWN491" s="50"/>
      <c r="AWO491" s="50"/>
      <c r="AWP491" s="50"/>
      <c r="AWQ491" s="50"/>
      <c r="AWV491" s="50"/>
      <c r="AWW491" s="50"/>
      <c r="AWX491" s="50"/>
      <c r="AWY491" s="50"/>
      <c r="AWZ491" s="50"/>
      <c r="AXA491" s="50"/>
      <c r="AXB491" s="50"/>
      <c r="AXC491" s="50"/>
      <c r="AXD491" s="50"/>
      <c r="AXE491" s="50"/>
      <c r="AXF491" s="50"/>
      <c r="AXG491" s="50"/>
      <c r="AXH491" s="50"/>
      <c r="AXI491" s="50"/>
      <c r="AXJ491" s="50"/>
      <c r="AXK491" s="50"/>
      <c r="AXL491" s="50"/>
      <c r="AXM491" s="50"/>
      <c r="AXN491" s="50"/>
      <c r="AXO491" s="50"/>
      <c r="AXP491" s="50"/>
      <c r="AXQ491" s="50"/>
      <c r="AXR491" s="50"/>
      <c r="AXS491" s="50"/>
      <c r="AXT491" s="50"/>
      <c r="AXU491" s="50"/>
      <c r="AXV491" s="50"/>
      <c r="AXW491" s="50"/>
      <c r="AXX491" s="50"/>
      <c r="AXY491" s="50"/>
      <c r="AXZ491" s="50"/>
      <c r="AYA491" s="50"/>
      <c r="AYB491" s="50"/>
      <c r="AYC491" s="50"/>
      <c r="AYD491" s="50"/>
      <c r="AYE491" s="50"/>
      <c r="AYF491" s="50"/>
      <c r="AYG491" s="50"/>
      <c r="AYH491" s="50"/>
      <c r="AYI491" s="50"/>
      <c r="AYJ491" s="50"/>
      <c r="AYK491" s="50"/>
      <c r="AYL491" s="50"/>
      <c r="AYM491" s="50"/>
      <c r="AYN491" s="50"/>
      <c r="AYO491" s="50"/>
      <c r="AYP491" s="50"/>
      <c r="AYQ491" s="50"/>
      <c r="AYR491" s="50"/>
      <c r="AYS491" s="50"/>
      <c r="AYT491" s="50"/>
      <c r="AYU491" s="50"/>
      <c r="AYV491" s="50"/>
      <c r="AYW491" s="50"/>
      <c r="AYX491" s="50"/>
      <c r="AYY491" s="50"/>
      <c r="AYZ491" s="50"/>
      <c r="AZA491" s="50"/>
      <c r="AZB491" s="50"/>
      <c r="AZC491" s="50"/>
      <c r="AZD491" s="50"/>
      <c r="AZE491" s="50"/>
      <c r="AZF491" s="50"/>
      <c r="AZG491" s="50"/>
      <c r="AZH491" s="50"/>
      <c r="AZI491" s="50"/>
      <c r="AZJ491" s="50"/>
      <c r="AZK491" s="50"/>
      <c r="AZL491" s="50"/>
      <c r="AZM491" s="50"/>
      <c r="AZN491" s="50"/>
      <c r="AZO491" s="50"/>
      <c r="AZP491" s="50"/>
      <c r="AZQ491" s="50"/>
      <c r="AZR491" s="50"/>
      <c r="AZS491" s="50"/>
      <c r="AZT491" s="50"/>
      <c r="AZU491" s="50"/>
      <c r="AZV491" s="50"/>
      <c r="AZW491" s="50"/>
      <c r="AZX491" s="50"/>
      <c r="AZY491" s="50"/>
      <c r="AZZ491" s="50"/>
      <c r="BAA491" s="50"/>
      <c r="BAB491" s="50"/>
      <c r="BAC491" s="50"/>
      <c r="BAD491" s="50"/>
      <c r="BAE491" s="50"/>
      <c r="BAF491" s="50"/>
      <c r="BAG491" s="50"/>
      <c r="BAH491" s="50"/>
      <c r="BAI491" s="50"/>
      <c r="BAJ491" s="50"/>
      <c r="BAK491" s="50"/>
      <c r="BAL491" s="50"/>
      <c r="BAM491" s="50"/>
      <c r="BAN491" s="50"/>
      <c r="BAO491" s="50"/>
      <c r="BAP491" s="50"/>
      <c r="BAQ491" s="50"/>
      <c r="BAR491" s="50"/>
      <c r="BAS491" s="50"/>
      <c r="BAT491" s="50"/>
      <c r="BAU491" s="50"/>
      <c r="BAV491" s="50"/>
      <c r="BAW491" s="50"/>
      <c r="BAX491" s="50"/>
      <c r="BAY491" s="50"/>
      <c r="BAZ491" s="50"/>
      <c r="BBA491" s="50"/>
      <c r="BBB491" s="50"/>
      <c r="BBC491" s="50"/>
      <c r="BBD491" s="50"/>
      <c r="BBE491" s="50"/>
      <c r="BBF491" s="50"/>
      <c r="BBG491" s="50"/>
      <c r="BBH491" s="50"/>
      <c r="BBI491" s="50"/>
      <c r="BBJ491" s="50"/>
      <c r="BBK491" s="50"/>
      <c r="BBL491" s="50"/>
      <c r="BBM491" s="50"/>
      <c r="BBN491" s="50"/>
      <c r="BBO491" s="50"/>
      <c r="BBP491" s="50"/>
      <c r="BBQ491" s="50"/>
      <c r="BBR491" s="50"/>
      <c r="BBS491" s="50"/>
      <c r="BBT491" s="50"/>
      <c r="BBU491" s="50"/>
      <c r="BBV491" s="50"/>
      <c r="BBW491" s="50"/>
      <c r="BBX491" s="50"/>
      <c r="BBY491" s="50"/>
      <c r="BBZ491" s="50"/>
      <c r="BCA491" s="50"/>
      <c r="BCB491" s="50"/>
      <c r="BCC491" s="50"/>
      <c r="BCD491" s="50"/>
      <c r="BCE491" s="50"/>
      <c r="BCF491" s="50"/>
      <c r="BCG491" s="50"/>
      <c r="BCH491" s="50"/>
      <c r="BCI491" s="50"/>
      <c r="BCJ491" s="50"/>
      <c r="BCK491" s="50"/>
      <c r="BCL491" s="50"/>
      <c r="BCM491" s="50"/>
      <c r="BCN491" s="50"/>
      <c r="BCO491" s="50"/>
      <c r="BCP491" s="50"/>
      <c r="BCQ491" s="50"/>
      <c r="BCR491" s="50"/>
      <c r="BCS491" s="50"/>
      <c r="BCT491" s="50"/>
      <c r="BCU491" s="50"/>
      <c r="BCV491" s="50"/>
      <c r="BCW491" s="50"/>
      <c r="BCX491" s="50"/>
      <c r="BCY491" s="50"/>
      <c r="BCZ491" s="50"/>
      <c r="BDA491" s="50"/>
      <c r="BDB491" s="50"/>
      <c r="BDC491" s="50"/>
      <c r="BDD491" s="50"/>
      <c r="BDE491" s="50"/>
      <c r="BDF491" s="50"/>
      <c r="BDG491" s="50"/>
      <c r="BDH491" s="50"/>
      <c r="BDI491" s="50"/>
      <c r="BDJ491" s="50"/>
      <c r="BDK491" s="50"/>
      <c r="BDL491" s="50"/>
      <c r="BDM491" s="50"/>
      <c r="BDN491" s="50"/>
      <c r="BDO491" s="50"/>
      <c r="BDP491" s="50"/>
      <c r="BDQ491" s="50"/>
      <c r="BDR491" s="50"/>
      <c r="BDS491" s="50"/>
      <c r="BDT491" s="50"/>
      <c r="BDU491" s="50"/>
      <c r="BDV491" s="50"/>
      <c r="BDW491" s="50"/>
      <c r="BDX491" s="50"/>
      <c r="BDY491" s="50"/>
      <c r="BDZ491" s="50"/>
      <c r="BEA491" s="50"/>
      <c r="BEB491" s="50"/>
      <c r="BEC491" s="50"/>
      <c r="BED491" s="50"/>
      <c r="BEE491" s="50"/>
      <c r="BEF491" s="50"/>
      <c r="BEG491" s="50"/>
      <c r="BEH491" s="50"/>
      <c r="BEI491" s="50"/>
      <c r="BEJ491" s="50"/>
      <c r="BEK491" s="50"/>
      <c r="BEL491" s="50"/>
      <c r="BEM491" s="50"/>
      <c r="BEN491" s="50"/>
      <c r="BEO491" s="50"/>
      <c r="BEP491" s="50"/>
      <c r="BEQ491" s="50"/>
      <c r="BER491" s="50"/>
      <c r="BES491" s="50"/>
      <c r="BET491" s="50"/>
      <c r="BEU491" s="50"/>
      <c r="BEV491" s="50"/>
      <c r="BEW491" s="50"/>
      <c r="BEX491" s="50"/>
      <c r="BEY491" s="50"/>
      <c r="BEZ491" s="50"/>
      <c r="BFA491" s="50"/>
      <c r="BFB491" s="50"/>
      <c r="BFC491" s="50"/>
      <c r="BFD491" s="50"/>
      <c r="BFE491" s="50"/>
      <c r="BFF491" s="50"/>
      <c r="BFG491" s="50"/>
      <c r="BFH491" s="50"/>
      <c r="BFI491" s="50"/>
      <c r="BFJ491" s="50"/>
      <c r="BFK491" s="50"/>
      <c r="BFL491" s="50"/>
      <c r="BFM491" s="50"/>
      <c r="BFN491" s="50"/>
      <c r="BFO491" s="50"/>
      <c r="BFP491" s="50"/>
      <c r="BFQ491" s="50"/>
      <c r="BFR491" s="50"/>
      <c r="BFS491" s="50"/>
      <c r="BFT491" s="50"/>
      <c r="BFU491" s="50"/>
      <c r="BFV491" s="50"/>
      <c r="BFW491" s="50"/>
      <c r="BFX491" s="50"/>
      <c r="BFY491" s="50"/>
      <c r="BFZ491" s="50"/>
      <c r="BGA491" s="50"/>
      <c r="BGB491" s="50"/>
      <c r="BGD491" s="50"/>
      <c r="BGF491" s="50"/>
      <c r="BGG491" s="50"/>
      <c r="BGH491" s="50"/>
      <c r="BGI491" s="50"/>
      <c r="BGJ491" s="50"/>
      <c r="BGK491" s="50"/>
      <c r="BGL491" s="50"/>
      <c r="BGM491" s="50"/>
      <c r="BGR491" s="50"/>
      <c r="BGS491" s="50"/>
      <c r="BGT491" s="50"/>
      <c r="BGU491" s="50"/>
      <c r="BGV491" s="50"/>
      <c r="BGW491" s="50"/>
      <c r="BGX491" s="50"/>
      <c r="BGY491" s="50"/>
      <c r="BGZ491" s="50"/>
      <c r="BHA491" s="50"/>
      <c r="BHB491" s="50"/>
      <c r="BHC491" s="50"/>
      <c r="BHD491" s="50"/>
      <c r="BHE491" s="50"/>
      <c r="BHF491" s="50"/>
      <c r="BHG491" s="50"/>
      <c r="BHH491" s="50"/>
      <c r="BHI491" s="50"/>
      <c r="BHJ491" s="50"/>
      <c r="BHK491" s="50"/>
      <c r="BHL491" s="50"/>
      <c r="BHM491" s="50"/>
      <c r="BHN491" s="50"/>
      <c r="BHO491" s="50"/>
      <c r="BHP491" s="50"/>
      <c r="BHQ491" s="50"/>
      <c r="BHR491" s="50"/>
      <c r="BHS491" s="50"/>
      <c r="BHT491" s="50"/>
      <c r="BHU491" s="50"/>
      <c r="BHV491" s="50"/>
      <c r="BHW491" s="50"/>
      <c r="BHX491" s="50"/>
      <c r="BHY491" s="50"/>
      <c r="BHZ491" s="50"/>
      <c r="BIA491" s="50"/>
      <c r="BIB491" s="50"/>
      <c r="BIC491" s="50"/>
      <c r="BID491" s="50"/>
      <c r="BIE491" s="50"/>
      <c r="BIF491" s="50"/>
      <c r="BIG491" s="50"/>
      <c r="BIH491" s="50"/>
      <c r="BII491" s="50"/>
      <c r="BIJ491" s="50"/>
      <c r="BIK491" s="50"/>
      <c r="BIL491" s="50"/>
      <c r="BIM491" s="50"/>
      <c r="BIN491" s="50"/>
      <c r="BIO491" s="50"/>
      <c r="BIP491" s="50"/>
      <c r="BIQ491" s="50"/>
      <c r="BIR491" s="50"/>
      <c r="BIS491" s="50"/>
      <c r="BIT491" s="50"/>
      <c r="BIU491" s="50"/>
      <c r="BIV491" s="50"/>
      <c r="BIW491" s="50"/>
      <c r="BIX491" s="50"/>
      <c r="BIY491" s="50"/>
      <c r="BIZ491" s="50"/>
      <c r="BJA491" s="50"/>
      <c r="BJB491" s="50"/>
      <c r="BJC491" s="50"/>
      <c r="BJD491" s="50"/>
      <c r="BJE491" s="50"/>
      <c r="BJF491" s="50"/>
      <c r="BJG491" s="50"/>
      <c r="BJH491" s="50"/>
      <c r="BJI491" s="50"/>
      <c r="BJJ491" s="50"/>
      <c r="BJK491" s="50"/>
      <c r="BJL491" s="50"/>
      <c r="BJM491" s="50"/>
      <c r="BJN491" s="50"/>
      <c r="BJO491" s="50"/>
      <c r="BJP491" s="50"/>
      <c r="BJQ491" s="50"/>
      <c r="BJR491" s="50"/>
      <c r="BJS491" s="50"/>
      <c r="BJT491" s="50"/>
      <c r="BJU491" s="50"/>
      <c r="BJV491" s="50"/>
      <c r="BJW491" s="50"/>
      <c r="BJX491" s="50"/>
      <c r="BJY491" s="50"/>
      <c r="BJZ491" s="50"/>
      <c r="BKA491" s="50"/>
      <c r="BKB491" s="50"/>
      <c r="BKC491" s="50"/>
      <c r="BKD491" s="50"/>
      <c r="BKE491" s="50"/>
      <c r="BKF491" s="50"/>
      <c r="BKG491" s="50"/>
      <c r="BKH491" s="50"/>
      <c r="BKI491" s="50"/>
      <c r="BKJ491" s="50"/>
      <c r="BKK491" s="50"/>
      <c r="BKL491" s="50"/>
      <c r="BKM491" s="50"/>
      <c r="BKN491" s="50"/>
      <c r="BKO491" s="50"/>
      <c r="BKP491" s="50"/>
      <c r="BKQ491" s="50"/>
      <c r="BKR491" s="50"/>
      <c r="BKS491" s="50"/>
      <c r="BKT491" s="50"/>
      <c r="BKU491" s="50"/>
      <c r="BKV491" s="50"/>
      <c r="BKW491" s="50"/>
      <c r="BKX491" s="50"/>
      <c r="BKY491" s="50"/>
      <c r="BKZ491" s="50"/>
      <c r="BLA491" s="50"/>
      <c r="BLB491" s="50"/>
      <c r="BLC491" s="50"/>
      <c r="BLD491" s="50"/>
      <c r="BLE491" s="50"/>
      <c r="BLF491" s="50"/>
      <c r="BLG491" s="50"/>
      <c r="BLH491" s="50"/>
      <c r="BLI491" s="50"/>
      <c r="BLJ491" s="50"/>
      <c r="BLK491" s="50"/>
      <c r="BLL491" s="50"/>
      <c r="BLM491" s="50"/>
      <c r="BLN491" s="50"/>
      <c r="BLO491" s="50"/>
      <c r="BLP491" s="50"/>
      <c r="BLQ491" s="50"/>
      <c r="BLR491" s="50"/>
      <c r="BLS491" s="50"/>
      <c r="BLT491" s="50"/>
      <c r="BLU491" s="50"/>
      <c r="BLV491" s="50"/>
      <c r="BLW491" s="50"/>
      <c r="BLX491" s="50"/>
      <c r="BLY491" s="50"/>
      <c r="BLZ491" s="50"/>
      <c r="BMA491" s="50"/>
      <c r="BMB491" s="50"/>
      <c r="BMC491" s="50"/>
      <c r="BMD491" s="50"/>
      <c r="BME491" s="50"/>
      <c r="BMF491" s="50"/>
      <c r="BMG491" s="50"/>
      <c r="BMH491" s="50"/>
      <c r="BMI491" s="50"/>
      <c r="BMJ491" s="50"/>
      <c r="BMK491" s="50"/>
      <c r="BML491" s="50"/>
      <c r="BMM491" s="50"/>
      <c r="BMN491" s="50"/>
      <c r="BMO491" s="50"/>
      <c r="BMP491" s="50"/>
      <c r="BMQ491" s="50"/>
      <c r="BMR491" s="50"/>
      <c r="BMS491" s="50"/>
      <c r="BMT491" s="50"/>
      <c r="BMU491" s="50"/>
      <c r="BMV491" s="50"/>
      <c r="BMW491" s="50"/>
      <c r="BMX491" s="50"/>
      <c r="BMY491" s="50"/>
      <c r="BMZ491" s="50"/>
      <c r="BNA491" s="50"/>
      <c r="BNB491" s="50"/>
      <c r="BNC491" s="50"/>
      <c r="BND491" s="50"/>
      <c r="BNE491" s="50"/>
      <c r="BNF491" s="50"/>
      <c r="BNG491" s="50"/>
      <c r="BNH491" s="50"/>
      <c r="BNI491" s="50"/>
      <c r="BNJ491" s="50"/>
      <c r="BNK491" s="50"/>
      <c r="BNL491" s="50"/>
      <c r="BNM491" s="50"/>
      <c r="BNN491" s="50"/>
      <c r="BNO491" s="50"/>
      <c r="BNP491" s="50"/>
      <c r="BNQ491" s="50"/>
      <c r="BNR491" s="50"/>
      <c r="BNS491" s="50"/>
      <c r="BNT491" s="50"/>
      <c r="BNU491" s="50"/>
      <c r="BNV491" s="50"/>
      <c r="BNW491" s="50"/>
      <c r="BNX491" s="50"/>
      <c r="BNY491" s="50"/>
      <c r="BNZ491" s="50"/>
      <c r="BOA491" s="50"/>
      <c r="BOB491" s="50"/>
      <c r="BOC491" s="50"/>
      <c r="BOD491" s="50"/>
      <c r="BOE491" s="50"/>
      <c r="BOF491" s="50"/>
      <c r="BOG491" s="50"/>
      <c r="BOH491" s="50"/>
      <c r="BOI491" s="50"/>
      <c r="BOJ491" s="50"/>
      <c r="BOK491" s="50"/>
      <c r="BOL491" s="50"/>
      <c r="BOM491" s="50"/>
      <c r="BON491" s="50"/>
      <c r="BOO491" s="50"/>
      <c r="BOP491" s="50"/>
      <c r="BOQ491" s="50"/>
      <c r="BOR491" s="50"/>
      <c r="BOS491" s="50"/>
      <c r="BOT491" s="50"/>
      <c r="BOU491" s="50"/>
      <c r="BOV491" s="50"/>
      <c r="BOW491" s="50"/>
      <c r="BOX491" s="50"/>
      <c r="BOY491" s="50"/>
      <c r="BOZ491" s="50"/>
      <c r="BPA491" s="50"/>
      <c r="BPB491" s="50"/>
      <c r="BPC491" s="50"/>
      <c r="BPD491" s="50"/>
      <c r="BPE491" s="50"/>
      <c r="BPF491" s="50"/>
      <c r="BPG491" s="50"/>
      <c r="BPH491" s="50"/>
      <c r="BPI491" s="50"/>
      <c r="BPJ491" s="50"/>
      <c r="BPK491" s="50"/>
      <c r="BPL491" s="50"/>
      <c r="BPM491" s="50"/>
      <c r="BPN491" s="50"/>
      <c r="BPO491" s="50"/>
      <c r="BPP491" s="50"/>
      <c r="BPQ491" s="50"/>
      <c r="BPR491" s="50"/>
      <c r="BPS491" s="50"/>
      <c r="BPT491" s="50"/>
      <c r="BPU491" s="50"/>
      <c r="BPV491" s="50"/>
      <c r="BPW491" s="50"/>
      <c r="BPX491" s="50"/>
      <c r="BPZ491" s="50"/>
      <c r="BQB491" s="50"/>
      <c r="BQC491" s="50"/>
      <c r="BQD491" s="50"/>
      <c r="BQE491" s="50"/>
      <c r="BQF491" s="50"/>
      <c r="BQG491" s="50"/>
      <c r="BQH491" s="50"/>
      <c r="BQI491" s="50"/>
      <c r="BQN491" s="50"/>
      <c r="BQO491" s="50"/>
      <c r="BQP491" s="50"/>
      <c r="BQQ491" s="50"/>
      <c r="BQR491" s="50"/>
      <c r="BQS491" s="50"/>
      <c r="BQT491" s="50"/>
      <c r="BQU491" s="50"/>
      <c r="BQV491" s="50"/>
      <c r="BQW491" s="50"/>
      <c r="BQX491" s="50"/>
      <c r="BQY491" s="50"/>
      <c r="BQZ491" s="50"/>
      <c r="BRA491" s="50"/>
      <c r="BRB491" s="50"/>
      <c r="BRC491" s="50"/>
      <c r="BRD491" s="50"/>
      <c r="BRE491" s="50"/>
      <c r="BRF491" s="50"/>
      <c r="BRG491" s="50"/>
      <c r="BRH491" s="50"/>
      <c r="BRI491" s="50"/>
      <c r="BRJ491" s="50"/>
      <c r="BRK491" s="50"/>
      <c r="BRL491" s="50"/>
      <c r="BRM491" s="50"/>
      <c r="BRN491" s="50"/>
      <c r="BRO491" s="50"/>
      <c r="BRP491" s="50"/>
      <c r="BRQ491" s="50"/>
      <c r="BRR491" s="50"/>
      <c r="BRS491" s="50"/>
      <c r="BRT491" s="50"/>
      <c r="BRU491" s="50"/>
      <c r="BRV491" s="50"/>
      <c r="BRW491" s="50"/>
      <c r="BRX491" s="50"/>
      <c r="BRY491" s="50"/>
      <c r="BRZ491" s="50"/>
      <c r="BSA491" s="50"/>
      <c r="BSB491" s="50"/>
      <c r="BSC491" s="50"/>
      <c r="BSD491" s="50"/>
      <c r="BSE491" s="50"/>
      <c r="BSF491" s="50"/>
      <c r="BSG491" s="50"/>
      <c r="BSH491" s="50"/>
      <c r="BSI491" s="50"/>
      <c r="BSJ491" s="50"/>
      <c r="BSK491" s="50"/>
      <c r="BSL491" s="50"/>
      <c r="BSM491" s="50"/>
      <c r="BSN491" s="50"/>
      <c r="BSO491" s="50"/>
      <c r="BSP491" s="50"/>
      <c r="BSQ491" s="50"/>
      <c r="BSR491" s="50"/>
      <c r="BSS491" s="50"/>
      <c r="BST491" s="50"/>
      <c r="BSU491" s="50"/>
      <c r="BSV491" s="50"/>
      <c r="BSW491" s="50"/>
      <c r="BSX491" s="50"/>
      <c r="BSY491" s="50"/>
      <c r="BSZ491" s="50"/>
      <c r="BTA491" s="50"/>
      <c r="BTB491" s="50"/>
      <c r="BTC491" s="50"/>
      <c r="BTD491" s="50"/>
      <c r="BTE491" s="50"/>
      <c r="BTF491" s="50"/>
      <c r="BTG491" s="50"/>
      <c r="BTH491" s="50"/>
      <c r="BTI491" s="50"/>
      <c r="BTJ491" s="50"/>
      <c r="BTK491" s="50"/>
      <c r="BTL491" s="50"/>
      <c r="BTM491" s="50"/>
      <c r="BTN491" s="50"/>
      <c r="BTO491" s="50"/>
      <c r="BTP491" s="50"/>
      <c r="BTQ491" s="50"/>
      <c r="BTR491" s="50"/>
      <c r="BTS491" s="50"/>
      <c r="BTT491" s="50"/>
      <c r="BTU491" s="50"/>
      <c r="BTV491" s="50"/>
      <c r="BTW491" s="50"/>
      <c r="BTX491" s="50"/>
      <c r="BTY491" s="50"/>
      <c r="BTZ491" s="50"/>
      <c r="BUA491" s="50"/>
      <c r="BUB491" s="50"/>
      <c r="BUC491" s="50"/>
      <c r="BUD491" s="50"/>
      <c r="BUE491" s="50"/>
      <c r="BUF491" s="50"/>
      <c r="BUG491" s="50"/>
      <c r="BUH491" s="50"/>
      <c r="BUI491" s="50"/>
      <c r="BUJ491" s="50"/>
      <c r="BUK491" s="50"/>
      <c r="BUL491" s="50"/>
      <c r="BUM491" s="50"/>
      <c r="BUN491" s="50"/>
      <c r="BUO491" s="50"/>
      <c r="BUP491" s="50"/>
      <c r="BUQ491" s="50"/>
      <c r="BUR491" s="50"/>
      <c r="BUS491" s="50"/>
      <c r="BUT491" s="50"/>
      <c r="BUU491" s="50"/>
      <c r="BUV491" s="50"/>
      <c r="BUW491" s="50"/>
      <c r="BUX491" s="50"/>
      <c r="BUY491" s="50"/>
      <c r="BUZ491" s="50"/>
      <c r="BVA491" s="50"/>
      <c r="BVB491" s="50"/>
      <c r="BVC491" s="50"/>
      <c r="BVD491" s="50"/>
      <c r="BVE491" s="50"/>
      <c r="BVF491" s="50"/>
      <c r="BVG491" s="50"/>
      <c r="BVH491" s="50"/>
      <c r="BVI491" s="50"/>
      <c r="BVJ491" s="50"/>
      <c r="BVK491" s="50"/>
      <c r="BVL491" s="50"/>
      <c r="BVM491" s="50"/>
      <c r="BVN491" s="50"/>
      <c r="BVO491" s="50"/>
      <c r="BVP491" s="50"/>
      <c r="BVQ491" s="50"/>
      <c r="BVR491" s="50"/>
      <c r="BVS491" s="50"/>
      <c r="BVT491" s="50"/>
      <c r="BVU491" s="50"/>
      <c r="BVV491" s="50"/>
      <c r="BVW491" s="50"/>
      <c r="BVX491" s="50"/>
      <c r="BVY491" s="50"/>
      <c r="BVZ491" s="50"/>
      <c r="BWA491" s="50"/>
      <c r="BWB491" s="50"/>
      <c r="BWC491" s="50"/>
      <c r="BWD491" s="50"/>
      <c r="BWE491" s="50"/>
      <c r="BWF491" s="50"/>
      <c r="BWG491" s="50"/>
      <c r="BWH491" s="50"/>
      <c r="BWI491" s="50"/>
      <c r="BWJ491" s="50"/>
      <c r="BWK491" s="50"/>
      <c r="BWL491" s="50"/>
      <c r="BWM491" s="50"/>
      <c r="BWN491" s="50"/>
      <c r="BWO491" s="50"/>
      <c r="BWP491" s="50"/>
      <c r="BWQ491" s="50"/>
      <c r="BWR491" s="50"/>
      <c r="BWS491" s="50"/>
      <c r="BWT491" s="50"/>
      <c r="BWU491" s="50"/>
      <c r="BWV491" s="50"/>
      <c r="BWW491" s="50"/>
      <c r="BWX491" s="50"/>
      <c r="BWY491" s="50"/>
      <c r="BWZ491" s="50"/>
      <c r="BXA491" s="50"/>
      <c r="BXB491" s="50"/>
      <c r="BXC491" s="50"/>
      <c r="BXD491" s="50"/>
      <c r="BXE491" s="50"/>
      <c r="BXF491" s="50"/>
      <c r="BXG491" s="50"/>
      <c r="BXH491" s="50"/>
      <c r="BXI491" s="50"/>
      <c r="BXJ491" s="50"/>
      <c r="BXK491" s="50"/>
      <c r="BXL491" s="50"/>
      <c r="BXM491" s="50"/>
      <c r="BXN491" s="50"/>
      <c r="BXO491" s="50"/>
      <c r="BXP491" s="50"/>
      <c r="BXQ491" s="50"/>
      <c r="BXR491" s="50"/>
      <c r="BXS491" s="50"/>
      <c r="BXT491" s="50"/>
      <c r="BXU491" s="50"/>
      <c r="BXV491" s="50"/>
      <c r="BXW491" s="50"/>
      <c r="BXX491" s="50"/>
      <c r="BXY491" s="50"/>
      <c r="BXZ491" s="50"/>
      <c r="BYA491" s="50"/>
      <c r="BYB491" s="50"/>
      <c r="BYC491" s="50"/>
      <c r="BYD491" s="50"/>
      <c r="BYE491" s="50"/>
      <c r="BYF491" s="50"/>
      <c r="BYG491" s="50"/>
      <c r="BYH491" s="50"/>
      <c r="BYI491" s="50"/>
      <c r="BYJ491" s="50"/>
      <c r="BYK491" s="50"/>
      <c r="BYL491" s="50"/>
      <c r="BYM491" s="50"/>
      <c r="BYN491" s="50"/>
      <c r="BYO491" s="50"/>
      <c r="BYP491" s="50"/>
      <c r="BYQ491" s="50"/>
      <c r="BYR491" s="50"/>
      <c r="BYS491" s="50"/>
      <c r="BYT491" s="50"/>
      <c r="BYU491" s="50"/>
      <c r="BYV491" s="50"/>
      <c r="BYW491" s="50"/>
      <c r="BYX491" s="50"/>
      <c r="BYY491" s="50"/>
      <c r="BYZ491" s="50"/>
      <c r="BZA491" s="50"/>
      <c r="BZB491" s="50"/>
      <c r="BZC491" s="50"/>
      <c r="BZD491" s="50"/>
      <c r="BZE491" s="50"/>
      <c r="BZF491" s="50"/>
      <c r="BZG491" s="50"/>
      <c r="BZH491" s="50"/>
      <c r="BZI491" s="50"/>
      <c r="BZJ491" s="50"/>
      <c r="BZK491" s="50"/>
      <c r="BZL491" s="50"/>
      <c r="BZM491" s="50"/>
      <c r="BZN491" s="50"/>
      <c r="BZO491" s="50"/>
      <c r="BZP491" s="50"/>
      <c r="BZQ491" s="50"/>
      <c r="BZR491" s="50"/>
      <c r="BZS491" s="50"/>
      <c r="BZT491" s="50"/>
      <c r="BZV491" s="50"/>
      <c r="BZX491" s="50"/>
      <c r="BZY491" s="50"/>
      <c r="BZZ491" s="50"/>
      <c r="CAA491" s="50"/>
      <c r="CAB491" s="50"/>
      <c r="CAC491" s="50"/>
      <c r="CAD491" s="50"/>
      <c r="CAE491" s="50"/>
      <c r="CAJ491" s="50"/>
      <c r="CAK491" s="50"/>
      <c r="CAL491" s="50"/>
      <c r="CAM491" s="50"/>
      <c r="CAN491" s="50"/>
      <c r="CAO491" s="50"/>
      <c r="CAP491" s="50"/>
      <c r="CAQ491" s="50"/>
      <c r="CAR491" s="50"/>
      <c r="CAS491" s="50"/>
      <c r="CAT491" s="50"/>
      <c r="CAU491" s="50"/>
      <c r="CAV491" s="50"/>
      <c r="CAW491" s="50"/>
      <c r="CAX491" s="50"/>
      <c r="CAY491" s="50"/>
      <c r="CAZ491" s="50"/>
      <c r="CBA491" s="50"/>
      <c r="CBB491" s="50"/>
      <c r="CBC491" s="50"/>
      <c r="CBD491" s="50"/>
      <c r="CBE491" s="50"/>
      <c r="CBF491" s="50"/>
      <c r="CBG491" s="50"/>
      <c r="CBH491" s="50"/>
      <c r="CBI491" s="50"/>
      <c r="CBJ491" s="50"/>
      <c r="CBK491" s="50"/>
      <c r="CBL491" s="50"/>
      <c r="CBM491" s="50"/>
      <c r="CBN491" s="50"/>
      <c r="CBO491" s="50"/>
      <c r="CBP491" s="50"/>
      <c r="CBQ491" s="50"/>
      <c r="CBR491" s="50"/>
      <c r="CBS491" s="50"/>
      <c r="CBT491" s="50"/>
      <c r="CBU491" s="50"/>
      <c r="CBV491" s="50"/>
      <c r="CBW491" s="50"/>
      <c r="CBX491" s="50"/>
      <c r="CBY491" s="50"/>
      <c r="CBZ491" s="50"/>
      <c r="CCA491" s="50"/>
      <c r="CCB491" s="50"/>
      <c r="CCC491" s="50"/>
      <c r="CCD491" s="50"/>
      <c r="CCE491" s="50"/>
      <c r="CCF491" s="50"/>
      <c r="CCG491" s="50"/>
      <c r="CCH491" s="50"/>
      <c r="CCI491" s="50"/>
      <c r="CCJ491" s="50"/>
      <c r="CCK491" s="50"/>
      <c r="CCL491" s="50"/>
      <c r="CCM491" s="50"/>
      <c r="CCN491" s="50"/>
      <c r="CCO491" s="50"/>
      <c r="CCP491" s="50"/>
      <c r="CCQ491" s="50"/>
      <c r="CCR491" s="50"/>
      <c r="CCS491" s="50"/>
      <c r="CCT491" s="50"/>
      <c r="CCU491" s="50"/>
      <c r="CCV491" s="50"/>
      <c r="CCW491" s="50"/>
      <c r="CCX491" s="50"/>
      <c r="CCY491" s="50"/>
      <c r="CCZ491" s="50"/>
      <c r="CDA491" s="50"/>
      <c r="CDB491" s="50"/>
      <c r="CDC491" s="50"/>
      <c r="CDD491" s="50"/>
      <c r="CDE491" s="50"/>
      <c r="CDF491" s="50"/>
      <c r="CDG491" s="50"/>
      <c r="CDH491" s="50"/>
      <c r="CDI491" s="50"/>
      <c r="CDJ491" s="50"/>
      <c r="CDK491" s="50"/>
      <c r="CDL491" s="50"/>
      <c r="CDM491" s="50"/>
      <c r="CDN491" s="50"/>
      <c r="CDO491" s="50"/>
      <c r="CDP491" s="50"/>
      <c r="CDQ491" s="50"/>
      <c r="CDR491" s="50"/>
      <c r="CDS491" s="50"/>
      <c r="CDT491" s="50"/>
      <c r="CDU491" s="50"/>
      <c r="CDV491" s="50"/>
      <c r="CDW491" s="50"/>
      <c r="CDX491" s="50"/>
      <c r="CDY491" s="50"/>
      <c r="CDZ491" s="50"/>
      <c r="CEA491" s="50"/>
      <c r="CEB491" s="50"/>
      <c r="CEC491" s="50"/>
      <c r="CED491" s="50"/>
      <c r="CEE491" s="50"/>
      <c r="CEF491" s="50"/>
      <c r="CEG491" s="50"/>
      <c r="CEH491" s="50"/>
      <c r="CEI491" s="50"/>
      <c r="CEJ491" s="50"/>
      <c r="CEK491" s="50"/>
      <c r="CEL491" s="50"/>
      <c r="CEM491" s="50"/>
      <c r="CEN491" s="50"/>
      <c r="CEO491" s="50"/>
      <c r="CEP491" s="50"/>
      <c r="CEQ491" s="50"/>
      <c r="CER491" s="50"/>
      <c r="CES491" s="50"/>
      <c r="CET491" s="50"/>
      <c r="CEU491" s="50"/>
      <c r="CEV491" s="50"/>
      <c r="CEW491" s="50"/>
      <c r="CEX491" s="50"/>
      <c r="CEY491" s="50"/>
      <c r="CEZ491" s="50"/>
      <c r="CFA491" s="50"/>
      <c r="CFB491" s="50"/>
      <c r="CFC491" s="50"/>
      <c r="CFD491" s="50"/>
      <c r="CFE491" s="50"/>
      <c r="CFF491" s="50"/>
      <c r="CFG491" s="50"/>
      <c r="CFH491" s="50"/>
      <c r="CFI491" s="50"/>
      <c r="CFJ491" s="50"/>
      <c r="CFK491" s="50"/>
      <c r="CFL491" s="50"/>
      <c r="CFM491" s="50"/>
      <c r="CFN491" s="50"/>
      <c r="CFO491" s="50"/>
      <c r="CFP491" s="50"/>
      <c r="CFQ491" s="50"/>
      <c r="CFR491" s="50"/>
      <c r="CFS491" s="50"/>
      <c r="CFT491" s="50"/>
      <c r="CFU491" s="50"/>
      <c r="CFV491" s="50"/>
      <c r="CFW491" s="50"/>
      <c r="CFX491" s="50"/>
      <c r="CFY491" s="50"/>
      <c r="CFZ491" s="50"/>
      <c r="CGA491" s="50"/>
      <c r="CGB491" s="50"/>
      <c r="CGC491" s="50"/>
      <c r="CGD491" s="50"/>
      <c r="CGE491" s="50"/>
      <c r="CGF491" s="50"/>
      <c r="CGG491" s="50"/>
      <c r="CGH491" s="50"/>
      <c r="CGI491" s="50"/>
      <c r="CGJ491" s="50"/>
      <c r="CGK491" s="50"/>
      <c r="CGL491" s="50"/>
      <c r="CGM491" s="50"/>
      <c r="CGN491" s="50"/>
      <c r="CGO491" s="50"/>
      <c r="CGP491" s="50"/>
      <c r="CGQ491" s="50"/>
      <c r="CGR491" s="50"/>
      <c r="CGS491" s="50"/>
      <c r="CGT491" s="50"/>
      <c r="CGU491" s="50"/>
      <c r="CGV491" s="50"/>
      <c r="CGW491" s="50"/>
      <c r="CGX491" s="50"/>
      <c r="CGY491" s="50"/>
      <c r="CGZ491" s="50"/>
      <c r="CHA491" s="50"/>
      <c r="CHB491" s="50"/>
      <c r="CHC491" s="50"/>
      <c r="CHD491" s="50"/>
      <c r="CHE491" s="50"/>
      <c r="CHF491" s="50"/>
      <c r="CHG491" s="50"/>
      <c r="CHH491" s="50"/>
      <c r="CHI491" s="50"/>
      <c r="CHJ491" s="50"/>
      <c r="CHK491" s="50"/>
      <c r="CHL491" s="50"/>
      <c r="CHM491" s="50"/>
      <c r="CHN491" s="50"/>
      <c r="CHO491" s="50"/>
      <c r="CHP491" s="50"/>
      <c r="CHQ491" s="50"/>
      <c r="CHR491" s="50"/>
      <c r="CHS491" s="50"/>
      <c r="CHT491" s="50"/>
      <c r="CHU491" s="50"/>
      <c r="CHV491" s="50"/>
      <c r="CHW491" s="50"/>
      <c r="CHX491" s="50"/>
      <c r="CHY491" s="50"/>
      <c r="CHZ491" s="50"/>
      <c r="CIA491" s="50"/>
      <c r="CIB491" s="50"/>
      <c r="CIC491" s="50"/>
      <c r="CID491" s="50"/>
      <c r="CIE491" s="50"/>
      <c r="CIF491" s="50"/>
      <c r="CIG491" s="50"/>
      <c r="CIH491" s="50"/>
      <c r="CII491" s="50"/>
      <c r="CIJ491" s="50"/>
      <c r="CIK491" s="50"/>
      <c r="CIL491" s="50"/>
      <c r="CIM491" s="50"/>
      <c r="CIN491" s="50"/>
      <c r="CIO491" s="50"/>
      <c r="CIP491" s="50"/>
      <c r="CIQ491" s="50"/>
      <c r="CIR491" s="50"/>
      <c r="CIS491" s="50"/>
      <c r="CIT491" s="50"/>
      <c r="CIU491" s="50"/>
      <c r="CIV491" s="50"/>
      <c r="CIW491" s="50"/>
      <c r="CIX491" s="50"/>
      <c r="CIY491" s="50"/>
      <c r="CIZ491" s="50"/>
      <c r="CJA491" s="50"/>
      <c r="CJB491" s="50"/>
      <c r="CJC491" s="50"/>
      <c r="CJD491" s="50"/>
      <c r="CJE491" s="50"/>
      <c r="CJF491" s="50"/>
      <c r="CJG491" s="50"/>
      <c r="CJH491" s="50"/>
      <c r="CJI491" s="50"/>
      <c r="CJJ491" s="50"/>
      <c r="CJK491" s="50"/>
      <c r="CJL491" s="50"/>
      <c r="CJM491" s="50"/>
      <c r="CJN491" s="50"/>
      <c r="CJO491" s="50"/>
      <c r="CJP491" s="50"/>
      <c r="CJR491" s="50"/>
      <c r="CJT491" s="50"/>
      <c r="CJU491" s="50"/>
      <c r="CJV491" s="50"/>
      <c r="CJW491" s="50"/>
      <c r="CJX491" s="50"/>
      <c r="CJY491" s="50"/>
      <c r="CJZ491" s="50"/>
      <c r="CKA491" s="50"/>
      <c r="CKF491" s="50"/>
      <c r="CKG491" s="50"/>
      <c r="CKH491" s="50"/>
      <c r="CKI491" s="50"/>
      <c r="CKJ491" s="50"/>
      <c r="CKK491" s="50"/>
      <c r="CKL491" s="50"/>
      <c r="CKM491" s="50"/>
      <c r="CKN491" s="50"/>
      <c r="CKO491" s="50"/>
      <c r="CKP491" s="50"/>
      <c r="CKQ491" s="50"/>
      <c r="CKR491" s="50"/>
      <c r="CKS491" s="50"/>
      <c r="CKT491" s="50"/>
      <c r="CKU491" s="50"/>
      <c r="CKV491" s="50"/>
      <c r="CKW491" s="50"/>
      <c r="CKX491" s="50"/>
      <c r="CKY491" s="50"/>
      <c r="CKZ491" s="50"/>
      <c r="CLA491" s="50"/>
      <c r="CLB491" s="50"/>
      <c r="CLC491" s="50"/>
      <c r="CLD491" s="50"/>
      <c r="CLE491" s="50"/>
      <c r="CLF491" s="50"/>
      <c r="CLG491" s="50"/>
      <c r="CLH491" s="50"/>
      <c r="CLI491" s="50"/>
      <c r="CLJ491" s="50"/>
      <c r="CLK491" s="50"/>
      <c r="CLL491" s="50"/>
      <c r="CLM491" s="50"/>
      <c r="CLN491" s="50"/>
      <c r="CLO491" s="50"/>
      <c r="CLP491" s="50"/>
      <c r="CLQ491" s="50"/>
      <c r="CLR491" s="50"/>
      <c r="CLS491" s="50"/>
      <c r="CLT491" s="50"/>
      <c r="CLU491" s="50"/>
      <c r="CLV491" s="50"/>
      <c r="CLW491" s="50"/>
      <c r="CLX491" s="50"/>
      <c r="CLY491" s="50"/>
      <c r="CLZ491" s="50"/>
      <c r="CMA491" s="50"/>
      <c r="CMB491" s="50"/>
      <c r="CMC491" s="50"/>
      <c r="CMD491" s="50"/>
      <c r="CME491" s="50"/>
      <c r="CMF491" s="50"/>
      <c r="CMG491" s="50"/>
      <c r="CMH491" s="50"/>
      <c r="CMI491" s="50"/>
      <c r="CMJ491" s="50"/>
      <c r="CMK491" s="50"/>
      <c r="CML491" s="50"/>
      <c r="CMM491" s="50"/>
      <c r="CMN491" s="50"/>
      <c r="CMO491" s="50"/>
      <c r="CMP491" s="50"/>
      <c r="CMQ491" s="50"/>
      <c r="CMR491" s="50"/>
      <c r="CMS491" s="50"/>
      <c r="CMT491" s="50"/>
      <c r="CMU491" s="50"/>
      <c r="CMV491" s="50"/>
      <c r="CMW491" s="50"/>
      <c r="CMX491" s="50"/>
      <c r="CMY491" s="50"/>
      <c r="CMZ491" s="50"/>
      <c r="CNA491" s="50"/>
      <c r="CNB491" s="50"/>
      <c r="CNC491" s="50"/>
      <c r="CND491" s="50"/>
      <c r="CNE491" s="50"/>
      <c r="CNF491" s="50"/>
      <c r="CNG491" s="50"/>
      <c r="CNH491" s="50"/>
      <c r="CNI491" s="50"/>
      <c r="CNJ491" s="50"/>
      <c r="CNK491" s="50"/>
      <c r="CNL491" s="50"/>
      <c r="CNM491" s="50"/>
      <c r="CNN491" s="50"/>
      <c r="CNO491" s="50"/>
      <c r="CNP491" s="50"/>
      <c r="CNQ491" s="50"/>
      <c r="CNR491" s="50"/>
      <c r="CNS491" s="50"/>
      <c r="CNT491" s="50"/>
      <c r="CNU491" s="50"/>
      <c r="CNV491" s="50"/>
      <c r="CNW491" s="50"/>
      <c r="CNX491" s="50"/>
      <c r="CNY491" s="50"/>
      <c r="CNZ491" s="50"/>
      <c r="COA491" s="50"/>
      <c r="COB491" s="50"/>
      <c r="COC491" s="50"/>
      <c r="COD491" s="50"/>
      <c r="COE491" s="50"/>
      <c r="COF491" s="50"/>
      <c r="COG491" s="50"/>
      <c r="COH491" s="50"/>
      <c r="COI491" s="50"/>
      <c r="COJ491" s="50"/>
      <c r="COK491" s="50"/>
      <c r="COL491" s="50"/>
      <c r="COM491" s="50"/>
      <c r="CON491" s="50"/>
      <c r="COO491" s="50"/>
      <c r="COP491" s="50"/>
      <c r="COQ491" s="50"/>
      <c r="COR491" s="50"/>
      <c r="COS491" s="50"/>
      <c r="COT491" s="50"/>
      <c r="COU491" s="50"/>
      <c r="COV491" s="50"/>
      <c r="COW491" s="50"/>
      <c r="COX491" s="50"/>
      <c r="COY491" s="50"/>
      <c r="COZ491" s="50"/>
      <c r="CPA491" s="50"/>
      <c r="CPB491" s="50"/>
      <c r="CPC491" s="50"/>
      <c r="CPD491" s="50"/>
      <c r="CPE491" s="50"/>
      <c r="CPF491" s="50"/>
      <c r="CPG491" s="50"/>
      <c r="CPH491" s="50"/>
      <c r="CPI491" s="50"/>
      <c r="CPJ491" s="50"/>
      <c r="CPK491" s="50"/>
      <c r="CPL491" s="50"/>
      <c r="CPM491" s="50"/>
      <c r="CPN491" s="50"/>
      <c r="CPO491" s="50"/>
      <c r="CPP491" s="50"/>
      <c r="CPQ491" s="50"/>
      <c r="CPR491" s="50"/>
      <c r="CPS491" s="50"/>
      <c r="CPT491" s="50"/>
      <c r="CPU491" s="50"/>
      <c r="CPV491" s="50"/>
      <c r="CPW491" s="50"/>
      <c r="CPX491" s="50"/>
      <c r="CPY491" s="50"/>
      <c r="CPZ491" s="50"/>
      <c r="CQA491" s="50"/>
      <c r="CQB491" s="50"/>
      <c r="CQC491" s="50"/>
      <c r="CQD491" s="50"/>
      <c r="CQE491" s="50"/>
      <c r="CQF491" s="50"/>
      <c r="CQG491" s="50"/>
      <c r="CQH491" s="50"/>
      <c r="CQI491" s="50"/>
      <c r="CQJ491" s="50"/>
      <c r="CQK491" s="50"/>
      <c r="CQL491" s="50"/>
      <c r="CQM491" s="50"/>
      <c r="CQN491" s="50"/>
      <c r="CQO491" s="50"/>
      <c r="CQP491" s="50"/>
      <c r="CQQ491" s="50"/>
      <c r="CQR491" s="50"/>
      <c r="CQS491" s="50"/>
      <c r="CQT491" s="50"/>
      <c r="CQU491" s="50"/>
      <c r="CQV491" s="50"/>
      <c r="CQW491" s="50"/>
      <c r="CQX491" s="50"/>
      <c r="CQY491" s="50"/>
      <c r="CQZ491" s="50"/>
      <c r="CRA491" s="50"/>
      <c r="CRB491" s="50"/>
      <c r="CRC491" s="50"/>
      <c r="CRD491" s="50"/>
      <c r="CRE491" s="50"/>
      <c r="CRF491" s="50"/>
      <c r="CRG491" s="50"/>
      <c r="CRH491" s="50"/>
      <c r="CRI491" s="50"/>
      <c r="CRJ491" s="50"/>
      <c r="CRK491" s="50"/>
      <c r="CRL491" s="50"/>
      <c r="CRM491" s="50"/>
      <c r="CRN491" s="50"/>
      <c r="CRO491" s="50"/>
      <c r="CRP491" s="50"/>
      <c r="CRQ491" s="50"/>
      <c r="CRR491" s="50"/>
      <c r="CRS491" s="50"/>
      <c r="CRT491" s="50"/>
      <c r="CRU491" s="50"/>
      <c r="CRV491" s="50"/>
      <c r="CRW491" s="50"/>
      <c r="CRX491" s="50"/>
      <c r="CRY491" s="50"/>
      <c r="CRZ491" s="50"/>
      <c r="CSA491" s="50"/>
      <c r="CSB491" s="50"/>
      <c r="CSC491" s="50"/>
      <c r="CSD491" s="50"/>
      <c r="CSE491" s="50"/>
      <c r="CSF491" s="50"/>
      <c r="CSG491" s="50"/>
      <c r="CSH491" s="50"/>
      <c r="CSI491" s="50"/>
      <c r="CSJ491" s="50"/>
      <c r="CSK491" s="50"/>
      <c r="CSL491" s="50"/>
      <c r="CSM491" s="50"/>
      <c r="CSN491" s="50"/>
      <c r="CSO491" s="50"/>
      <c r="CSP491" s="50"/>
      <c r="CSQ491" s="50"/>
      <c r="CSR491" s="50"/>
      <c r="CSS491" s="50"/>
      <c r="CST491" s="50"/>
      <c r="CSU491" s="50"/>
      <c r="CSV491" s="50"/>
      <c r="CSW491" s="50"/>
      <c r="CSX491" s="50"/>
      <c r="CSY491" s="50"/>
      <c r="CSZ491" s="50"/>
      <c r="CTA491" s="50"/>
      <c r="CTB491" s="50"/>
      <c r="CTC491" s="50"/>
      <c r="CTD491" s="50"/>
      <c r="CTE491" s="50"/>
      <c r="CTF491" s="50"/>
      <c r="CTG491" s="50"/>
      <c r="CTH491" s="50"/>
      <c r="CTI491" s="50"/>
      <c r="CTJ491" s="50"/>
      <c r="CTK491" s="50"/>
      <c r="CTL491" s="50"/>
      <c r="CTN491" s="50"/>
      <c r="CTP491" s="50"/>
      <c r="CTQ491" s="50"/>
      <c r="CTR491" s="50"/>
      <c r="CTS491" s="50"/>
      <c r="CTT491" s="50"/>
      <c r="CTU491" s="50"/>
      <c r="CTV491" s="50"/>
      <c r="CTW491" s="50"/>
      <c r="CUB491" s="50"/>
      <c r="CUC491" s="50"/>
      <c r="CUD491" s="50"/>
      <c r="CUE491" s="50"/>
      <c r="CUF491" s="50"/>
      <c r="CUG491" s="50"/>
      <c r="CUH491" s="50"/>
      <c r="CUI491" s="50"/>
      <c r="CUJ491" s="50"/>
      <c r="CUK491" s="50"/>
      <c r="CUL491" s="50"/>
      <c r="CUM491" s="50"/>
      <c r="CUN491" s="50"/>
      <c r="CUO491" s="50"/>
      <c r="CUP491" s="50"/>
      <c r="CUQ491" s="50"/>
      <c r="CUR491" s="50"/>
      <c r="CUS491" s="50"/>
      <c r="CUT491" s="50"/>
      <c r="CUU491" s="50"/>
      <c r="CUV491" s="50"/>
      <c r="CUW491" s="50"/>
      <c r="CUX491" s="50"/>
      <c r="CUY491" s="50"/>
      <c r="CUZ491" s="50"/>
      <c r="CVA491" s="50"/>
      <c r="CVB491" s="50"/>
      <c r="CVC491" s="50"/>
      <c r="CVD491" s="50"/>
      <c r="CVE491" s="50"/>
      <c r="CVF491" s="50"/>
      <c r="CVG491" s="50"/>
      <c r="CVH491" s="50"/>
      <c r="CVI491" s="50"/>
      <c r="CVJ491" s="50"/>
      <c r="CVK491" s="50"/>
      <c r="CVL491" s="50"/>
      <c r="CVM491" s="50"/>
      <c r="CVN491" s="50"/>
      <c r="CVO491" s="50"/>
      <c r="CVP491" s="50"/>
      <c r="CVQ491" s="50"/>
      <c r="CVR491" s="50"/>
      <c r="CVS491" s="50"/>
      <c r="CVT491" s="50"/>
      <c r="CVU491" s="50"/>
      <c r="CVV491" s="50"/>
      <c r="CVW491" s="50"/>
      <c r="CVX491" s="50"/>
      <c r="CVY491" s="50"/>
      <c r="CVZ491" s="50"/>
      <c r="CWA491" s="50"/>
      <c r="CWB491" s="50"/>
      <c r="CWC491" s="50"/>
      <c r="CWD491" s="50"/>
      <c r="CWE491" s="50"/>
      <c r="CWF491" s="50"/>
      <c r="CWG491" s="50"/>
      <c r="CWH491" s="50"/>
      <c r="CWI491" s="50"/>
      <c r="CWJ491" s="50"/>
      <c r="CWK491" s="50"/>
      <c r="CWL491" s="50"/>
      <c r="CWM491" s="50"/>
      <c r="CWN491" s="50"/>
      <c r="CWO491" s="50"/>
      <c r="CWP491" s="50"/>
      <c r="CWQ491" s="50"/>
      <c r="CWR491" s="50"/>
      <c r="CWS491" s="50"/>
      <c r="CWT491" s="50"/>
      <c r="CWU491" s="50"/>
      <c r="CWV491" s="50"/>
      <c r="CWW491" s="50"/>
      <c r="CWX491" s="50"/>
      <c r="CWY491" s="50"/>
      <c r="CWZ491" s="50"/>
      <c r="CXA491" s="50"/>
      <c r="CXB491" s="50"/>
      <c r="CXC491" s="50"/>
      <c r="CXD491" s="50"/>
      <c r="CXE491" s="50"/>
      <c r="CXF491" s="50"/>
      <c r="CXG491" s="50"/>
      <c r="CXH491" s="50"/>
      <c r="CXI491" s="50"/>
      <c r="CXJ491" s="50"/>
      <c r="CXK491" s="50"/>
      <c r="CXL491" s="50"/>
      <c r="CXM491" s="50"/>
      <c r="CXN491" s="50"/>
      <c r="CXO491" s="50"/>
      <c r="CXP491" s="50"/>
      <c r="CXQ491" s="50"/>
      <c r="CXR491" s="50"/>
      <c r="CXS491" s="50"/>
      <c r="CXT491" s="50"/>
      <c r="CXU491" s="50"/>
      <c r="CXV491" s="50"/>
      <c r="CXW491" s="50"/>
      <c r="CXX491" s="50"/>
      <c r="CXY491" s="50"/>
      <c r="CXZ491" s="50"/>
      <c r="CYA491" s="50"/>
      <c r="CYB491" s="50"/>
      <c r="CYC491" s="50"/>
      <c r="CYD491" s="50"/>
      <c r="CYE491" s="50"/>
      <c r="CYF491" s="50"/>
      <c r="CYG491" s="50"/>
      <c r="CYH491" s="50"/>
      <c r="CYI491" s="50"/>
      <c r="CYJ491" s="50"/>
      <c r="CYK491" s="50"/>
      <c r="CYL491" s="50"/>
      <c r="CYM491" s="50"/>
      <c r="CYN491" s="50"/>
      <c r="CYO491" s="50"/>
      <c r="CYP491" s="50"/>
      <c r="CYQ491" s="50"/>
      <c r="CYR491" s="50"/>
      <c r="CYS491" s="50"/>
      <c r="CYT491" s="50"/>
      <c r="CYU491" s="50"/>
      <c r="CYV491" s="50"/>
      <c r="CYW491" s="50"/>
      <c r="CYX491" s="50"/>
      <c r="CYY491" s="50"/>
      <c r="CYZ491" s="50"/>
      <c r="CZA491" s="50"/>
      <c r="CZB491" s="50"/>
      <c r="CZC491" s="50"/>
      <c r="CZD491" s="50"/>
      <c r="CZE491" s="50"/>
      <c r="CZF491" s="50"/>
      <c r="CZG491" s="50"/>
      <c r="CZH491" s="50"/>
      <c r="CZI491" s="50"/>
      <c r="CZJ491" s="50"/>
      <c r="CZK491" s="50"/>
      <c r="CZL491" s="50"/>
      <c r="CZM491" s="50"/>
      <c r="CZN491" s="50"/>
      <c r="CZO491" s="50"/>
      <c r="CZP491" s="50"/>
      <c r="CZQ491" s="50"/>
      <c r="CZR491" s="50"/>
      <c r="CZS491" s="50"/>
      <c r="CZT491" s="50"/>
      <c r="CZU491" s="50"/>
      <c r="CZV491" s="50"/>
      <c r="CZW491" s="50"/>
      <c r="CZX491" s="50"/>
      <c r="CZY491" s="50"/>
      <c r="CZZ491" s="50"/>
      <c r="DAA491" s="50"/>
      <c r="DAB491" s="50"/>
      <c r="DAC491" s="50"/>
      <c r="DAD491" s="50"/>
      <c r="DAE491" s="50"/>
      <c r="DAF491" s="50"/>
      <c r="DAG491" s="50"/>
      <c r="DAH491" s="50"/>
      <c r="DAI491" s="50"/>
      <c r="DAJ491" s="50"/>
      <c r="DAK491" s="50"/>
      <c r="DAL491" s="50"/>
      <c r="DAM491" s="50"/>
      <c r="DAN491" s="50"/>
      <c r="DAO491" s="50"/>
      <c r="DAP491" s="50"/>
      <c r="DAQ491" s="50"/>
      <c r="DAR491" s="50"/>
      <c r="DAS491" s="50"/>
      <c r="DAT491" s="50"/>
      <c r="DAU491" s="50"/>
      <c r="DAV491" s="50"/>
      <c r="DAW491" s="50"/>
      <c r="DAX491" s="50"/>
      <c r="DAY491" s="50"/>
      <c r="DAZ491" s="50"/>
      <c r="DBA491" s="50"/>
      <c r="DBB491" s="50"/>
      <c r="DBC491" s="50"/>
      <c r="DBD491" s="50"/>
      <c r="DBE491" s="50"/>
      <c r="DBF491" s="50"/>
      <c r="DBG491" s="50"/>
      <c r="DBH491" s="50"/>
      <c r="DBI491" s="50"/>
      <c r="DBJ491" s="50"/>
      <c r="DBK491" s="50"/>
      <c r="DBL491" s="50"/>
      <c r="DBM491" s="50"/>
      <c r="DBN491" s="50"/>
      <c r="DBO491" s="50"/>
      <c r="DBP491" s="50"/>
      <c r="DBQ491" s="50"/>
      <c r="DBR491" s="50"/>
      <c r="DBS491" s="50"/>
      <c r="DBT491" s="50"/>
      <c r="DBU491" s="50"/>
      <c r="DBV491" s="50"/>
      <c r="DBW491" s="50"/>
      <c r="DBX491" s="50"/>
      <c r="DBY491" s="50"/>
      <c r="DBZ491" s="50"/>
      <c r="DCA491" s="50"/>
      <c r="DCB491" s="50"/>
      <c r="DCC491" s="50"/>
      <c r="DCD491" s="50"/>
      <c r="DCE491" s="50"/>
      <c r="DCF491" s="50"/>
      <c r="DCG491" s="50"/>
      <c r="DCH491" s="50"/>
      <c r="DCI491" s="50"/>
      <c r="DCJ491" s="50"/>
      <c r="DCK491" s="50"/>
      <c r="DCL491" s="50"/>
      <c r="DCM491" s="50"/>
      <c r="DCN491" s="50"/>
      <c r="DCO491" s="50"/>
      <c r="DCP491" s="50"/>
      <c r="DCQ491" s="50"/>
      <c r="DCR491" s="50"/>
      <c r="DCS491" s="50"/>
      <c r="DCT491" s="50"/>
      <c r="DCU491" s="50"/>
      <c r="DCV491" s="50"/>
      <c r="DCW491" s="50"/>
      <c r="DCX491" s="50"/>
      <c r="DCY491" s="50"/>
      <c r="DCZ491" s="50"/>
      <c r="DDA491" s="50"/>
      <c r="DDB491" s="50"/>
      <c r="DDC491" s="50"/>
      <c r="DDD491" s="50"/>
      <c r="DDE491" s="50"/>
      <c r="DDF491" s="50"/>
      <c r="DDG491" s="50"/>
      <c r="DDH491" s="50"/>
      <c r="DDJ491" s="50"/>
      <c r="DDL491" s="50"/>
      <c r="DDM491" s="50"/>
      <c r="DDN491" s="50"/>
      <c r="DDO491" s="50"/>
      <c r="DDP491" s="50"/>
      <c r="DDQ491" s="50"/>
      <c r="DDR491" s="50"/>
      <c r="DDS491" s="50"/>
      <c r="DDX491" s="50"/>
      <c r="DDY491" s="50"/>
      <c r="DDZ491" s="50"/>
      <c r="DEA491" s="50"/>
      <c r="DEB491" s="50"/>
      <c r="DEC491" s="50"/>
      <c r="DED491" s="50"/>
      <c r="DEE491" s="50"/>
      <c r="DEF491" s="50"/>
      <c r="DEG491" s="50"/>
      <c r="DEH491" s="50"/>
      <c r="DEI491" s="50"/>
      <c r="DEJ491" s="50"/>
      <c r="DEK491" s="50"/>
      <c r="DEL491" s="50"/>
      <c r="DEM491" s="50"/>
      <c r="DEN491" s="50"/>
      <c r="DEO491" s="50"/>
      <c r="DEP491" s="50"/>
      <c r="DEQ491" s="50"/>
      <c r="DER491" s="50"/>
      <c r="DES491" s="50"/>
      <c r="DET491" s="50"/>
      <c r="DEU491" s="50"/>
      <c r="DEV491" s="50"/>
      <c r="DEW491" s="50"/>
      <c r="DEX491" s="50"/>
      <c r="DEY491" s="50"/>
      <c r="DEZ491" s="50"/>
      <c r="DFA491" s="50"/>
      <c r="DFB491" s="50"/>
      <c r="DFC491" s="50"/>
      <c r="DFD491" s="50"/>
      <c r="DFE491" s="50"/>
      <c r="DFF491" s="50"/>
      <c r="DFG491" s="50"/>
      <c r="DFH491" s="50"/>
      <c r="DFI491" s="50"/>
      <c r="DFJ491" s="50"/>
      <c r="DFK491" s="50"/>
      <c r="DFL491" s="50"/>
      <c r="DFM491" s="50"/>
      <c r="DFN491" s="50"/>
      <c r="DFO491" s="50"/>
      <c r="DFP491" s="50"/>
      <c r="DFQ491" s="50"/>
      <c r="DFR491" s="50"/>
      <c r="DFS491" s="50"/>
      <c r="DFT491" s="50"/>
      <c r="DFU491" s="50"/>
      <c r="DFV491" s="50"/>
      <c r="DFW491" s="50"/>
      <c r="DFX491" s="50"/>
      <c r="DFY491" s="50"/>
      <c r="DFZ491" s="50"/>
      <c r="DGA491" s="50"/>
      <c r="DGB491" s="50"/>
      <c r="DGC491" s="50"/>
      <c r="DGD491" s="50"/>
      <c r="DGE491" s="50"/>
      <c r="DGF491" s="50"/>
      <c r="DGG491" s="50"/>
      <c r="DGH491" s="50"/>
      <c r="DGI491" s="50"/>
      <c r="DGJ491" s="50"/>
      <c r="DGK491" s="50"/>
      <c r="DGL491" s="50"/>
      <c r="DGM491" s="50"/>
      <c r="DGN491" s="50"/>
      <c r="DGO491" s="50"/>
      <c r="DGP491" s="50"/>
      <c r="DGQ491" s="50"/>
      <c r="DGR491" s="50"/>
      <c r="DGS491" s="50"/>
      <c r="DGT491" s="50"/>
      <c r="DGU491" s="50"/>
      <c r="DGV491" s="50"/>
      <c r="DGW491" s="50"/>
      <c r="DGX491" s="50"/>
      <c r="DGY491" s="50"/>
      <c r="DGZ491" s="50"/>
      <c r="DHA491" s="50"/>
      <c r="DHB491" s="50"/>
      <c r="DHC491" s="50"/>
      <c r="DHD491" s="50"/>
      <c r="DHE491" s="50"/>
      <c r="DHF491" s="50"/>
      <c r="DHG491" s="50"/>
      <c r="DHH491" s="50"/>
      <c r="DHI491" s="50"/>
      <c r="DHJ491" s="50"/>
      <c r="DHK491" s="50"/>
      <c r="DHL491" s="50"/>
      <c r="DHM491" s="50"/>
      <c r="DHN491" s="50"/>
      <c r="DHO491" s="50"/>
      <c r="DHP491" s="50"/>
      <c r="DHQ491" s="50"/>
      <c r="DHR491" s="50"/>
      <c r="DHS491" s="50"/>
      <c r="DHT491" s="50"/>
      <c r="DHU491" s="50"/>
      <c r="DHV491" s="50"/>
      <c r="DHW491" s="50"/>
      <c r="DHX491" s="50"/>
      <c r="DHY491" s="50"/>
      <c r="DHZ491" s="50"/>
      <c r="DIA491" s="50"/>
      <c r="DIB491" s="50"/>
      <c r="DIC491" s="50"/>
      <c r="DID491" s="50"/>
      <c r="DIE491" s="50"/>
      <c r="DIF491" s="50"/>
      <c r="DIG491" s="50"/>
      <c r="DIH491" s="50"/>
      <c r="DII491" s="50"/>
      <c r="DIJ491" s="50"/>
      <c r="DIK491" s="50"/>
      <c r="DIL491" s="50"/>
      <c r="DIM491" s="50"/>
      <c r="DIN491" s="50"/>
      <c r="DIO491" s="50"/>
      <c r="DIP491" s="50"/>
      <c r="DIQ491" s="50"/>
      <c r="DIR491" s="50"/>
      <c r="DIS491" s="50"/>
      <c r="DIT491" s="50"/>
      <c r="DIU491" s="50"/>
      <c r="DIV491" s="50"/>
      <c r="DIW491" s="50"/>
      <c r="DIX491" s="50"/>
      <c r="DIY491" s="50"/>
      <c r="DIZ491" s="50"/>
      <c r="DJA491" s="50"/>
      <c r="DJB491" s="50"/>
      <c r="DJC491" s="50"/>
      <c r="DJD491" s="50"/>
      <c r="DJE491" s="50"/>
      <c r="DJF491" s="50"/>
      <c r="DJG491" s="50"/>
      <c r="DJH491" s="50"/>
      <c r="DJI491" s="50"/>
      <c r="DJJ491" s="50"/>
      <c r="DJK491" s="50"/>
      <c r="DJL491" s="50"/>
      <c r="DJM491" s="50"/>
      <c r="DJN491" s="50"/>
      <c r="DJO491" s="50"/>
      <c r="DJP491" s="50"/>
      <c r="DJQ491" s="50"/>
      <c r="DJR491" s="50"/>
      <c r="DJS491" s="50"/>
      <c r="DJT491" s="50"/>
      <c r="DJU491" s="50"/>
      <c r="DJV491" s="50"/>
      <c r="DJW491" s="50"/>
      <c r="DJX491" s="50"/>
      <c r="DJY491" s="50"/>
      <c r="DJZ491" s="50"/>
      <c r="DKA491" s="50"/>
      <c r="DKB491" s="50"/>
      <c r="DKC491" s="50"/>
      <c r="DKD491" s="50"/>
      <c r="DKE491" s="50"/>
      <c r="DKF491" s="50"/>
      <c r="DKG491" s="50"/>
      <c r="DKH491" s="50"/>
      <c r="DKI491" s="50"/>
      <c r="DKJ491" s="50"/>
      <c r="DKK491" s="50"/>
      <c r="DKL491" s="50"/>
      <c r="DKM491" s="50"/>
      <c r="DKN491" s="50"/>
      <c r="DKO491" s="50"/>
      <c r="DKP491" s="50"/>
      <c r="DKQ491" s="50"/>
      <c r="DKR491" s="50"/>
      <c r="DKS491" s="50"/>
      <c r="DKT491" s="50"/>
      <c r="DKU491" s="50"/>
      <c r="DKV491" s="50"/>
      <c r="DKW491" s="50"/>
      <c r="DKX491" s="50"/>
      <c r="DKY491" s="50"/>
      <c r="DKZ491" s="50"/>
      <c r="DLA491" s="50"/>
      <c r="DLB491" s="50"/>
      <c r="DLC491" s="50"/>
      <c r="DLD491" s="50"/>
      <c r="DLE491" s="50"/>
      <c r="DLF491" s="50"/>
      <c r="DLG491" s="50"/>
      <c r="DLH491" s="50"/>
      <c r="DLI491" s="50"/>
      <c r="DLJ491" s="50"/>
      <c r="DLK491" s="50"/>
      <c r="DLL491" s="50"/>
      <c r="DLM491" s="50"/>
      <c r="DLN491" s="50"/>
      <c r="DLO491" s="50"/>
      <c r="DLP491" s="50"/>
      <c r="DLQ491" s="50"/>
      <c r="DLR491" s="50"/>
      <c r="DLS491" s="50"/>
      <c r="DLT491" s="50"/>
      <c r="DLU491" s="50"/>
      <c r="DLV491" s="50"/>
      <c r="DLW491" s="50"/>
      <c r="DLX491" s="50"/>
      <c r="DLY491" s="50"/>
      <c r="DLZ491" s="50"/>
      <c r="DMA491" s="50"/>
      <c r="DMB491" s="50"/>
      <c r="DMC491" s="50"/>
      <c r="DMD491" s="50"/>
      <c r="DME491" s="50"/>
      <c r="DMF491" s="50"/>
      <c r="DMG491" s="50"/>
      <c r="DMH491" s="50"/>
      <c r="DMI491" s="50"/>
      <c r="DMJ491" s="50"/>
      <c r="DMK491" s="50"/>
      <c r="DML491" s="50"/>
      <c r="DMM491" s="50"/>
      <c r="DMN491" s="50"/>
      <c r="DMO491" s="50"/>
      <c r="DMP491" s="50"/>
      <c r="DMQ491" s="50"/>
      <c r="DMR491" s="50"/>
      <c r="DMS491" s="50"/>
      <c r="DMT491" s="50"/>
      <c r="DMU491" s="50"/>
      <c r="DMV491" s="50"/>
      <c r="DMW491" s="50"/>
      <c r="DMX491" s="50"/>
      <c r="DMY491" s="50"/>
      <c r="DMZ491" s="50"/>
      <c r="DNA491" s="50"/>
      <c r="DNB491" s="50"/>
      <c r="DNC491" s="50"/>
      <c r="DND491" s="50"/>
      <c r="DNF491" s="50"/>
      <c r="DNH491" s="50"/>
      <c r="DNI491" s="50"/>
      <c r="DNJ491" s="50"/>
      <c r="DNK491" s="50"/>
      <c r="DNL491" s="50"/>
      <c r="DNM491" s="50"/>
      <c r="DNN491" s="50"/>
      <c r="DNO491" s="50"/>
      <c r="DNT491" s="50"/>
      <c r="DNU491" s="50"/>
      <c r="DNV491" s="50"/>
      <c r="DNW491" s="50"/>
      <c r="DNX491" s="50"/>
      <c r="DNY491" s="50"/>
      <c r="DNZ491" s="50"/>
      <c r="DOA491" s="50"/>
      <c r="DOB491" s="50"/>
      <c r="DOC491" s="50"/>
      <c r="DOD491" s="50"/>
      <c r="DOE491" s="50"/>
      <c r="DOF491" s="50"/>
      <c r="DOG491" s="50"/>
      <c r="DOH491" s="50"/>
      <c r="DOI491" s="50"/>
      <c r="DOJ491" s="50"/>
      <c r="DOK491" s="50"/>
      <c r="DOL491" s="50"/>
      <c r="DOM491" s="50"/>
      <c r="DON491" s="50"/>
      <c r="DOO491" s="50"/>
      <c r="DOP491" s="50"/>
      <c r="DOQ491" s="50"/>
      <c r="DOR491" s="50"/>
      <c r="DOS491" s="50"/>
      <c r="DOT491" s="50"/>
      <c r="DOU491" s="50"/>
      <c r="DOV491" s="50"/>
      <c r="DOW491" s="50"/>
      <c r="DOX491" s="50"/>
      <c r="DOY491" s="50"/>
      <c r="DOZ491" s="50"/>
      <c r="DPA491" s="50"/>
      <c r="DPB491" s="50"/>
      <c r="DPC491" s="50"/>
      <c r="DPD491" s="50"/>
      <c r="DPE491" s="50"/>
      <c r="DPF491" s="50"/>
      <c r="DPG491" s="50"/>
      <c r="DPH491" s="50"/>
      <c r="DPI491" s="50"/>
      <c r="DPJ491" s="50"/>
      <c r="DPK491" s="50"/>
      <c r="DPL491" s="50"/>
      <c r="DPM491" s="50"/>
      <c r="DPN491" s="50"/>
      <c r="DPO491" s="50"/>
      <c r="DPP491" s="50"/>
      <c r="DPQ491" s="50"/>
      <c r="DPR491" s="50"/>
      <c r="DPS491" s="50"/>
      <c r="DPT491" s="50"/>
      <c r="DPU491" s="50"/>
      <c r="DPV491" s="50"/>
      <c r="DPW491" s="50"/>
      <c r="DPX491" s="50"/>
      <c r="DPY491" s="50"/>
      <c r="DPZ491" s="50"/>
      <c r="DQA491" s="50"/>
      <c r="DQB491" s="50"/>
      <c r="DQC491" s="50"/>
      <c r="DQD491" s="50"/>
      <c r="DQE491" s="50"/>
      <c r="DQF491" s="50"/>
      <c r="DQG491" s="50"/>
      <c r="DQH491" s="50"/>
      <c r="DQI491" s="50"/>
      <c r="DQJ491" s="50"/>
      <c r="DQK491" s="50"/>
      <c r="DQL491" s="50"/>
      <c r="DQM491" s="50"/>
      <c r="DQN491" s="50"/>
      <c r="DQO491" s="50"/>
      <c r="DQP491" s="50"/>
      <c r="DQQ491" s="50"/>
      <c r="DQR491" s="50"/>
      <c r="DQS491" s="50"/>
      <c r="DQT491" s="50"/>
      <c r="DQU491" s="50"/>
      <c r="DQV491" s="50"/>
      <c r="DQW491" s="50"/>
      <c r="DQX491" s="50"/>
      <c r="DQY491" s="50"/>
      <c r="DQZ491" s="50"/>
      <c r="DRA491" s="50"/>
      <c r="DRB491" s="50"/>
      <c r="DRC491" s="50"/>
      <c r="DRD491" s="50"/>
      <c r="DRE491" s="50"/>
      <c r="DRF491" s="50"/>
      <c r="DRG491" s="50"/>
      <c r="DRH491" s="50"/>
      <c r="DRI491" s="50"/>
      <c r="DRJ491" s="50"/>
      <c r="DRK491" s="50"/>
      <c r="DRL491" s="50"/>
      <c r="DRM491" s="50"/>
      <c r="DRN491" s="50"/>
      <c r="DRO491" s="50"/>
      <c r="DRP491" s="50"/>
      <c r="DRQ491" s="50"/>
      <c r="DRR491" s="50"/>
      <c r="DRS491" s="50"/>
      <c r="DRT491" s="50"/>
      <c r="DRU491" s="50"/>
      <c r="DRV491" s="50"/>
      <c r="DRW491" s="50"/>
      <c r="DRX491" s="50"/>
      <c r="DRY491" s="50"/>
      <c r="DRZ491" s="50"/>
      <c r="DSA491" s="50"/>
      <c r="DSB491" s="50"/>
      <c r="DSC491" s="50"/>
      <c r="DSD491" s="50"/>
      <c r="DSE491" s="50"/>
      <c r="DSF491" s="50"/>
      <c r="DSG491" s="50"/>
      <c r="DSH491" s="50"/>
      <c r="DSI491" s="50"/>
      <c r="DSJ491" s="50"/>
      <c r="DSK491" s="50"/>
      <c r="DSL491" s="50"/>
      <c r="DSM491" s="50"/>
      <c r="DSN491" s="50"/>
      <c r="DSO491" s="50"/>
      <c r="DSP491" s="50"/>
      <c r="DSQ491" s="50"/>
      <c r="DSR491" s="50"/>
      <c r="DSS491" s="50"/>
      <c r="DST491" s="50"/>
      <c r="DSU491" s="50"/>
      <c r="DSV491" s="50"/>
      <c r="DSW491" s="50"/>
      <c r="DSX491" s="50"/>
      <c r="DSY491" s="50"/>
      <c r="DSZ491" s="50"/>
      <c r="DTA491" s="50"/>
      <c r="DTB491" s="50"/>
      <c r="DTC491" s="50"/>
      <c r="DTD491" s="50"/>
      <c r="DTE491" s="50"/>
      <c r="DTF491" s="50"/>
      <c r="DTG491" s="50"/>
      <c r="DTH491" s="50"/>
      <c r="DTI491" s="50"/>
      <c r="DTJ491" s="50"/>
      <c r="DTK491" s="50"/>
      <c r="DTL491" s="50"/>
      <c r="DTM491" s="50"/>
      <c r="DTN491" s="50"/>
      <c r="DTO491" s="50"/>
      <c r="DTP491" s="50"/>
      <c r="DTQ491" s="50"/>
      <c r="DTR491" s="50"/>
      <c r="DTS491" s="50"/>
      <c r="DTT491" s="50"/>
      <c r="DTU491" s="50"/>
      <c r="DTV491" s="50"/>
      <c r="DTW491" s="50"/>
      <c r="DTX491" s="50"/>
      <c r="DTY491" s="50"/>
      <c r="DTZ491" s="50"/>
      <c r="DUA491" s="50"/>
      <c r="DUB491" s="50"/>
      <c r="DUC491" s="50"/>
      <c r="DUD491" s="50"/>
      <c r="DUE491" s="50"/>
      <c r="DUF491" s="50"/>
      <c r="DUG491" s="50"/>
      <c r="DUH491" s="50"/>
      <c r="DUI491" s="50"/>
      <c r="DUJ491" s="50"/>
      <c r="DUK491" s="50"/>
      <c r="DUL491" s="50"/>
      <c r="DUM491" s="50"/>
      <c r="DUN491" s="50"/>
      <c r="DUO491" s="50"/>
      <c r="DUP491" s="50"/>
      <c r="DUQ491" s="50"/>
      <c r="DUR491" s="50"/>
      <c r="DUS491" s="50"/>
      <c r="DUT491" s="50"/>
      <c r="DUU491" s="50"/>
      <c r="DUV491" s="50"/>
      <c r="DUW491" s="50"/>
      <c r="DUX491" s="50"/>
      <c r="DUY491" s="50"/>
      <c r="DUZ491" s="50"/>
      <c r="DVA491" s="50"/>
      <c r="DVB491" s="50"/>
      <c r="DVC491" s="50"/>
      <c r="DVD491" s="50"/>
      <c r="DVE491" s="50"/>
      <c r="DVF491" s="50"/>
      <c r="DVG491" s="50"/>
      <c r="DVH491" s="50"/>
      <c r="DVI491" s="50"/>
      <c r="DVJ491" s="50"/>
      <c r="DVK491" s="50"/>
      <c r="DVL491" s="50"/>
      <c r="DVM491" s="50"/>
      <c r="DVN491" s="50"/>
      <c r="DVO491" s="50"/>
      <c r="DVP491" s="50"/>
      <c r="DVQ491" s="50"/>
      <c r="DVR491" s="50"/>
      <c r="DVS491" s="50"/>
      <c r="DVT491" s="50"/>
      <c r="DVU491" s="50"/>
      <c r="DVV491" s="50"/>
      <c r="DVW491" s="50"/>
      <c r="DVX491" s="50"/>
      <c r="DVY491" s="50"/>
      <c r="DVZ491" s="50"/>
      <c r="DWA491" s="50"/>
      <c r="DWB491" s="50"/>
      <c r="DWC491" s="50"/>
      <c r="DWD491" s="50"/>
      <c r="DWE491" s="50"/>
      <c r="DWF491" s="50"/>
      <c r="DWG491" s="50"/>
      <c r="DWH491" s="50"/>
      <c r="DWI491" s="50"/>
      <c r="DWJ491" s="50"/>
      <c r="DWK491" s="50"/>
      <c r="DWL491" s="50"/>
      <c r="DWM491" s="50"/>
      <c r="DWN491" s="50"/>
      <c r="DWO491" s="50"/>
      <c r="DWP491" s="50"/>
      <c r="DWQ491" s="50"/>
      <c r="DWR491" s="50"/>
      <c r="DWS491" s="50"/>
      <c r="DWT491" s="50"/>
      <c r="DWU491" s="50"/>
      <c r="DWV491" s="50"/>
      <c r="DWW491" s="50"/>
      <c r="DWX491" s="50"/>
      <c r="DWY491" s="50"/>
      <c r="DWZ491" s="50"/>
      <c r="DXB491" s="50"/>
      <c r="DXD491" s="50"/>
      <c r="DXE491" s="50"/>
      <c r="DXF491" s="50"/>
      <c r="DXG491" s="50"/>
      <c r="DXH491" s="50"/>
      <c r="DXI491" s="50"/>
      <c r="DXJ491" s="50"/>
      <c r="DXK491" s="50"/>
      <c r="DXP491" s="50"/>
      <c r="DXQ491" s="50"/>
      <c r="DXR491" s="50"/>
      <c r="DXS491" s="50"/>
      <c r="DXT491" s="50"/>
      <c r="DXU491" s="50"/>
      <c r="DXV491" s="50"/>
      <c r="DXW491" s="50"/>
      <c r="DXX491" s="50"/>
      <c r="DXY491" s="50"/>
      <c r="DXZ491" s="50"/>
      <c r="DYA491" s="50"/>
      <c r="DYB491" s="50"/>
      <c r="DYC491" s="50"/>
      <c r="DYD491" s="50"/>
      <c r="DYE491" s="50"/>
      <c r="DYF491" s="50"/>
      <c r="DYG491" s="50"/>
      <c r="DYH491" s="50"/>
      <c r="DYI491" s="50"/>
      <c r="DYJ491" s="50"/>
      <c r="DYK491" s="50"/>
      <c r="DYL491" s="50"/>
      <c r="DYM491" s="50"/>
      <c r="DYN491" s="50"/>
      <c r="DYO491" s="50"/>
      <c r="DYP491" s="50"/>
      <c r="DYQ491" s="50"/>
      <c r="DYR491" s="50"/>
      <c r="DYS491" s="50"/>
      <c r="DYT491" s="50"/>
      <c r="DYU491" s="50"/>
      <c r="DYV491" s="50"/>
      <c r="DYW491" s="50"/>
      <c r="DYX491" s="50"/>
      <c r="DYY491" s="50"/>
      <c r="DYZ491" s="50"/>
      <c r="DZA491" s="50"/>
      <c r="DZB491" s="50"/>
      <c r="DZC491" s="50"/>
      <c r="DZD491" s="50"/>
      <c r="DZE491" s="50"/>
      <c r="DZF491" s="50"/>
      <c r="DZG491" s="50"/>
      <c r="DZH491" s="50"/>
      <c r="DZI491" s="50"/>
      <c r="DZJ491" s="50"/>
      <c r="DZK491" s="50"/>
      <c r="DZL491" s="50"/>
      <c r="DZM491" s="50"/>
      <c r="DZN491" s="50"/>
      <c r="DZO491" s="50"/>
      <c r="DZP491" s="50"/>
      <c r="DZQ491" s="50"/>
      <c r="DZR491" s="50"/>
      <c r="DZS491" s="50"/>
      <c r="DZT491" s="50"/>
      <c r="DZU491" s="50"/>
      <c r="DZV491" s="50"/>
      <c r="DZW491" s="50"/>
      <c r="DZX491" s="50"/>
      <c r="DZY491" s="50"/>
      <c r="DZZ491" s="50"/>
      <c r="EAA491" s="50"/>
      <c r="EAB491" s="50"/>
      <c r="EAC491" s="50"/>
      <c r="EAD491" s="50"/>
      <c r="EAE491" s="50"/>
      <c r="EAF491" s="50"/>
      <c r="EAG491" s="50"/>
      <c r="EAH491" s="50"/>
      <c r="EAI491" s="50"/>
      <c r="EAJ491" s="50"/>
      <c r="EAK491" s="50"/>
      <c r="EAL491" s="50"/>
      <c r="EAM491" s="50"/>
      <c r="EAN491" s="50"/>
      <c r="EAO491" s="50"/>
      <c r="EAP491" s="50"/>
      <c r="EAQ491" s="50"/>
      <c r="EAR491" s="50"/>
      <c r="EAS491" s="50"/>
      <c r="EAT491" s="50"/>
      <c r="EAU491" s="50"/>
      <c r="EAV491" s="50"/>
      <c r="EAW491" s="50"/>
      <c r="EAX491" s="50"/>
      <c r="EAY491" s="50"/>
      <c r="EAZ491" s="50"/>
      <c r="EBA491" s="50"/>
      <c r="EBB491" s="50"/>
      <c r="EBC491" s="50"/>
      <c r="EBD491" s="50"/>
      <c r="EBE491" s="50"/>
      <c r="EBF491" s="50"/>
      <c r="EBG491" s="50"/>
      <c r="EBH491" s="50"/>
      <c r="EBI491" s="50"/>
      <c r="EBJ491" s="50"/>
      <c r="EBK491" s="50"/>
      <c r="EBL491" s="50"/>
      <c r="EBM491" s="50"/>
      <c r="EBN491" s="50"/>
      <c r="EBO491" s="50"/>
      <c r="EBP491" s="50"/>
      <c r="EBQ491" s="50"/>
      <c r="EBR491" s="50"/>
      <c r="EBS491" s="50"/>
      <c r="EBT491" s="50"/>
      <c r="EBU491" s="50"/>
      <c r="EBV491" s="50"/>
      <c r="EBW491" s="50"/>
      <c r="EBX491" s="50"/>
      <c r="EBY491" s="50"/>
      <c r="EBZ491" s="50"/>
      <c r="ECA491" s="50"/>
      <c r="ECB491" s="50"/>
      <c r="ECC491" s="50"/>
      <c r="ECD491" s="50"/>
      <c r="ECE491" s="50"/>
      <c r="ECF491" s="50"/>
      <c r="ECG491" s="50"/>
      <c r="ECH491" s="50"/>
      <c r="ECI491" s="50"/>
      <c r="ECJ491" s="50"/>
      <c r="ECK491" s="50"/>
      <c r="ECL491" s="50"/>
      <c r="ECM491" s="50"/>
      <c r="ECN491" s="50"/>
      <c r="ECO491" s="50"/>
      <c r="ECP491" s="50"/>
      <c r="ECQ491" s="50"/>
      <c r="ECR491" s="50"/>
      <c r="ECS491" s="50"/>
      <c r="ECT491" s="50"/>
      <c r="ECU491" s="50"/>
      <c r="ECV491" s="50"/>
      <c r="ECW491" s="50"/>
      <c r="ECX491" s="50"/>
      <c r="ECY491" s="50"/>
      <c r="ECZ491" s="50"/>
      <c r="EDA491" s="50"/>
      <c r="EDB491" s="50"/>
      <c r="EDC491" s="50"/>
      <c r="EDD491" s="50"/>
      <c r="EDE491" s="50"/>
      <c r="EDF491" s="50"/>
      <c r="EDG491" s="50"/>
      <c r="EDH491" s="50"/>
      <c r="EDI491" s="50"/>
      <c r="EDJ491" s="50"/>
      <c r="EDK491" s="50"/>
      <c r="EDL491" s="50"/>
      <c r="EDM491" s="50"/>
      <c r="EDN491" s="50"/>
      <c r="EDO491" s="50"/>
      <c r="EDP491" s="50"/>
      <c r="EDQ491" s="50"/>
      <c r="EDR491" s="50"/>
      <c r="EDS491" s="50"/>
      <c r="EDT491" s="50"/>
      <c r="EDU491" s="50"/>
      <c r="EDV491" s="50"/>
      <c r="EDW491" s="50"/>
      <c r="EDX491" s="50"/>
      <c r="EDY491" s="50"/>
      <c r="EDZ491" s="50"/>
      <c r="EEA491" s="50"/>
      <c r="EEB491" s="50"/>
      <c r="EEC491" s="50"/>
      <c r="EED491" s="50"/>
      <c r="EEE491" s="50"/>
      <c r="EEF491" s="50"/>
      <c r="EEG491" s="50"/>
      <c r="EEH491" s="50"/>
      <c r="EEI491" s="50"/>
      <c r="EEJ491" s="50"/>
      <c r="EEK491" s="50"/>
      <c r="EEL491" s="50"/>
      <c r="EEM491" s="50"/>
      <c r="EEN491" s="50"/>
      <c r="EEO491" s="50"/>
      <c r="EEP491" s="50"/>
      <c r="EEQ491" s="50"/>
      <c r="EER491" s="50"/>
      <c r="EES491" s="50"/>
      <c r="EET491" s="50"/>
      <c r="EEU491" s="50"/>
      <c r="EEV491" s="50"/>
      <c r="EEW491" s="50"/>
      <c r="EEX491" s="50"/>
      <c r="EEY491" s="50"/>
      <c r="EEZ491" s="50"/>
      <c r="EFA491" s="50"/>
      <c r="EFB491" s="50"/>
      <c r="EFC491" s="50"/>
      <c r="EFD491" s="50"/>
      <c r="EFE491" s="50"/>
      <c r="EFF491" s="50"/>
      <c r="EFG491" s="50"/>
      <c r="EFH491" s="50"/>
      <c r="EFI491" s="50"/>
      <c r="EFJ491" s="50"/>
      <c r="EFK491" s="50"/>
      <c r="EFL491" s="50"/>
      <c r="EFM491" s="50"/>
      <c r="EFN491" s="50"/>
      <c r="EFO491" s="50"/>
      <c r="EFP491" s="50"/>
      <c r="EFQ491" s="50"/>
      <c r="EFR491" s="50"/>
      <c r="EFS491" s="50"/>
      <c r="EFT491" s="50"/>
      <c r="EFU491" s="50"/>
      <c r="EFV491" s="50"/>
      <c r="EFW491" s="50"/>
      <c r="EFX491" s="50"/>
      <c r="EFY491" s="50"/>
      <c r="EFZ491" s="50"/>
      <c r="EGA491" s="50"/>
      <c r="EGB491" s="50"/>
      <c r="EGC491" s="50"/>
      <c r="EGD491" s="50"/>
      <c r="EGE491" s="50"/>
      <c r="EGF491" s="50"/>
      <c r="EGG491" s="50"/>
      <c r="EGH491" s="50"/>
      <c r="EGI491" s="50"/>
      <c r="EGJ491" s="50"/>
      <c r="EGK491" s="50"/>
      <c r="EGL491" s="50"/>
      <c r="EGM491" s="50"/>
      <c r="EGN491" s="50"/>
      <c r="EGO491" s="50"/>
      <c r="EGP491" s="50"/>
      <c r="EGQ491" s="50"/>
      <c r="EGR491" s="50"/>
      <c r="EGS491" s="50"/>
      <c r="EGT491" s="50"/>
      <c r="EGU491" s="50"/>
      <c r="EGV491" s="50"/>
      <c r="EGX491" s="50"/>
      <c r="EGZ491" s="50"/>
      <c r="EHA491" s="50"/>
      <c r="EHB491" s="50"/>
      <c r="EHC491" s="50"/>
      <c r="EHD491" s="50"/>
      <c r="EHE491" s="50"/>
      <c r="EHF491" s="50"/>
      <c r="EHG491" s="50"/>
      <c r="EHL491" s="50"/>
      <c r="EHM491" s="50"/>
      <c r="EHN491" s="50"/>
      <c r="EHO491" s="50"/>
      <c r="EHP491" s="50"/>
      <c r="EHQ491" s="50"/>
      <c r="EHR491" s="50"/>
      <c r="EHS491" s="50"/>
      <c r="EHT491" s="50"/>
      <c r="EHU491" s="50"/>
      <c r="EHV491" s="50"/>
      <c r="EHW491" s="50"/>
      <c r="EHX491" s="50"/>
      <c r="EHY491" s="50"/>
      <c r="EHZ491" s="50"/>
      <c r="EIA491" s="50"/>
      <c r="EIB491" s="50"/>
      <c r="EIC491" s="50"/>
      <c r="EID491" s="50"/>
      <c r="EIE491" s="50"/>
      <c r="EIF491" s="50"/>
      <c r="EIG491" s="50"/>
      <c r="EIH491" s="50"/>
      <c r="EII491" s="50"/>
      <c r="EIJ491" s="50"/>
      <c r="EIK491" s="50"/>
      <c r="EIL491" s="50"/>
      <c r="EIM491" s="50"/>
      <c r="EIN491" s="50"/>
      <c r="EIO491" s="50"/>
      <c r="EIP491" s="50"/>
      <c r="EIQ491" s="50"/>
      <c r="EIR491" s="50"/>
      <c r="EIS491" s="50"/>
      <c r="EIT491" s="50"/>
      <c r="EIU491" s="50"/>
      <c r="EIV491" s="50"/>
      <c r="EIW491" s="50"/>
      <c r="EIX491" s="50"/>
      <c r="EIY491" s="50"/>
      <c r="EIZ491" s="50"/>
      <c r="EJA491" s="50"/>
      <c r="EJB491" s="50"/>
      <c r="EJC491" s="50"/>
      <c r="EJD491" s="50"/>
      <c r="EJE491" s="50"/>
      <c r="EJF491" s="50"/>
      <c r="EJG491" s="50"/>
      <c r="EJH491" s="50"/>
      <c r="EJI491" s="50"/>
      <c r="EJJ491" s="50"/>
      <c r="EJK491" s="50"/>
      <c r="EJL491" s="50"/>
      <c r="EJM491" s="50"/>
      <c r="EJN491" s="50"/>
      <c r="EJO491" s="50"/>
      <c r="EJP491" s="50"/>
      <c r="EJQ491" s="50"/>
      <c r="EJR491" s="50"/>
      <c r="EJS491" s="50"/>
      <c r="EJT491" s="50"/>
      <c r="EJU491" s="50"/>
      <c r="EJV491" s="50"/>
      <c r="EJW491" s="50"/>
      <c r="EJX491" s="50"/>
      <c r="EJY491" s="50"/>
      <c r="EJZ491" s="50"/>
      <c r="EKA491" s="50"/>
      <c r="EKB491" s="50"/>
      <c r="EKC491" s="50"/>
      <c r="EKD491" s="50"/>
      <c r="EKE491" s="50"/>
      <c r="EKF491" s="50"/>
      <c r="EKG491" s="50"/>
      <c r="EKH491" s="50"/>
      <c r="EKI491" s="50"/>
      <c r="EKJ491" s="50"/>
      <c r="EKK491" s="50"/>
      <c r="EKL491" s="50"/>
      <c r="EKM491" s="50"/>
      <c r="EKN491" s="50"/>
      <c r="EKO491" s="50"/>
      <c r="EKP491" s="50"/>
      <c r="EKQ491" s="50"/>
      <c r="EKR491" s="50"/>
      <c r="EKS491" s="50"/>
      <c r="EKT491" s="50"/>
      <c r="EKU491" s="50"/>
      <c r="EKV491" s="50"/>
      <c r="EKW491" s="50"/>
      <c r="EKX491" s="50"/>
      <c r="EKY491" s="50"/>
      <c r="EKZ491" s="50"/>
      <c r="ELA491" s="50"/>
      <c r="ELB491" s="50"/>
      <c r="ELC491" s="50"/>
      <c r="ELD491" s="50"/>
      <c r="ELE491" s="50"/>
      <c r="ELF491" s="50"/>
      <c r="ELG491" s="50"/>
      <c r="ELH491" s="50"/>
      <c r="ELI491" s="50"/>
      <c r="ELJ491" s="50"/>
      <c r="ELK491" s="50"/>
      <c r="ELL491" s="50"/>
      <c r="ELM491" s="50"/>
      <c r="ELN491" s="50"/>
      <c r="ELO491" s="50"/>
      <c r="ELP491" s="50"/>
      <c r="ELQ491" s="50"/>
      <c r="ELR491" s="50"/>
      <c r="ELS491" s="50"/>
      <c r="ELT491" s="50"/>
      <c r="ELU491" s="50"/>
      <c r="ELV491" s="50"/>
      <c r="ELW491" s="50"/>
      <c r="ELX491" s="50"/>
      <c r="ELY491" s="50"/>
      <c r="ELZ491" s="50"/>
      <c r="EMA491" s="50"/>
      <c r="EMB491" s="50"/>
      <c r="EMC491" s="50"/>
      <c r="EMD491" s="50"/>
      <c r="EME491" s="50"/>
      <c r="EMF491" s="50"/>
      <c r="EMG491" s="50"/>
      <c r="EMH491" s="50"/>
      <c r="EMI491" s="50"/>
      <c r="EMJ491" s="50"/>
      <c r="EMK491" s="50"/>
      <c r="EML491" s="50"/>
      <c r="EMM491" s="50"/>
      <c r="EMN491" s="50"/>
      <c r="EMO491" s="50"/>
      <c r="EMP491" s="50"/>
      <c r="EMQ491" s="50"/>
      <c r="EMR491" s="50"/>
      <c r="EMS491" s="50"/>
      <c r="EMT491" s="50"/>
      <c r="EMU491" s="50"/>
      <c r="EMV491" s="50"/>
      <c r="EMW491" s="50"/>
      <c r="EMX491" s="50"/>
      <c r="EMY491" s="50"/>
      <c r="EMZ491" s="50"/>
      <c r="ENA491" s="50"/>
      <c r="ENB491" s="50"/>
      <c r="ENC491" s="50"/>
      <c r="END491" s="50"/>
      <c r="ENE491" s="50"/>
      <c r="ENF491" s="50"/>
      <c r="ENG491" s="50"/>
      <c r="ENH491" s="50"/>
      <c r="ENI491" s="50"/>
      <c r="ENJ491" s="50"/>
      <c r="ENK491" s="50"/>
      <c r="ENL491" s="50"/>
      <c r="ENM491" s="50"/>
      <c r="ENN491" s="50"/>
      <c r="ENO491" s="50"/>
      <c r="ENP491" s="50"/>
      <c r="ENQ491" s="50"/>
      <c r="ENR491" s="50"/>
      <c r="ENS491" s="50"/>
      <c r="ENT491" s="50"/>
      <c r="ENU491" s="50"/>
      <c r="ENV491" s="50"/>
      <c r="ENW491" s="50"/>
      <c r="ENX491" s="50"/>
      <c r="ENY491" s="50"/>
      <c r="ENZ491" s="50"/>
      <c r="EOA491" s="50"/>
      <c r="EOB491" s="50"/>
      <c r="EOC491" s="50"/>
      <c r="EOD491" s="50"/>
      <c r="EOE491" s="50"/>
      <c r="EOF491" s="50"/>
      <c r="EOG491" s="50"/>
      <c r="EOH491" s="50"/>
      <c r="EOI491" s="50"/>
      <c r="EOJ491" s="50"/>
      <c r="EOK491" s="50"/>
      <c r="EOL491" s="50"/>
      <c r="EOM491" s="50"/>
      <c r="EON491" s="50"/>
      <c r="EOO491" s="50"/>
      <c r="EOP491" s="50"/>
      <c r="EOQ491" s="50"/>
      <c r="EOR491" s="50"/>
      <c r="EOS491" s="50"/>
      <c r="EOT491" s="50"/>
      <c r="EOU491" s="50"/>
      <c r="EOV491" s="50"/>
      <c r="EOW491" s="50"/>
      <c r="EOX491" s="50"/>
      <c r="EOY491" s="50"/>
      <c r="EOZ491" s="50"/>
      <c r="EPA491" s="50"/>
      <c r="EPB491" s="50"/>
      <c r="EPC491" s="50"/>
      <c r="EPD491" s="50"/>
      <c r="EPE491" s="50"/>
      <c r="EPF491" s="50"/>
      <c r="EPG491" s="50"/>
      <c r="EPH491" s="50"/>
      <c r="EPI491" s="50"/>
      <c r="EPJ491" s="50"/>
      <c r="EPK491" s="50"/>
      <c r="EPL491" s="50"/>
      <c r="EPM491" s="50"/>
      <c r="EPN491" s="50"/>
      <c r="EPO491" s="50"/>
      <c r="EPP491" s="50"/>
      <c r="EPQ491" s="50"/>
      <c r="EPR491" s="50"/>
      <c r="EPS491" s="50"/>
      <c r="EPT491" s="50"/>
      <c r="EPU491" s="50"/>
      <c r="EPV491" s="50"/>
      <c r="EPW491" s="50"/>
      <c r="EPX491" s="50"/>
      <c r="EPY491" s="50"/>
      <c r="EPZ491" s="50"/>
      <c r="EQA491" s="50"/>
      <c r="EQB491" s="50"/>
      <c r="EQC491" s="50"/>
      <c r="EQD491" s="50"/>
      <c r="EQE491" s="50"/>
      <c r="EQF491" s="50"/>
      <c r="EQG491" s="50"/>
      <c r="EQH491" s="50"/>
      <c r="EQI491" s="50"/>
      <c r="EQJ491" s="50"/>
      <c r="EQK491" s="50"/>
      <c r="EQL491" s="50"/>
      <c r="EQM491" s="50"/>
      <c r="EQN491" s="50"/>
      <c r="EQO491" s="50"/>
      <c r="EQP491" s="50"/>
      <c r="EQQ491" s="50"/>
      <c r="EQR491" s="50"/>
      <c r="EQT491" s="50"/>
      <c r="EQV491" s="50"/>
      <c r="EQW491" s="50"/>
      <c r="EQX491" s="50"/>
      <c r="EQY491" s="50"/>
      <c r="EQZ491" s="50"/>
      <c r="ERA491" s="50"/>
      <c r="ERB491" s="50"/>
      <c r="ERC491" s="50"/>
      <c r="ERH491" s="50"/>
      <c r="ERI491" s="50"/>
      <c r="ERJ491" s="50"/>
      <c r="ERK491" s="50"/>
      <c r="ERL491" s="50"/>
      <c r="ERM491" s="50"/>
      <c r="ERN491" s="50"/>
      <c r="ERO491" s="50"/>
      <c r="ERP491" s="50"/>
      <c r="ERQ491" s="50"/>
      <c r="ERR491" s="50"/>
      <c r="ERS491" s="50"/>
      <c r="ERT491" s="50"/>
      <c r="ERU491" s="50"/>
      <c r="ERV491" s="50"/>
      <c r="ERW491" s="50"/>
      <c r="ERX491" s="50"/>
      <c r="ERY491" s="50"/>
      <c r="ERZ491" s="50"/>
      <c r="ESA491" s="50"/>
      <c r="ESB491" s="50"/>
      <c r="ESC491" s="50"/>
      <c r="ESD491" s="50"/>
      <c r="ESE491" s="50"/>
      <c r="ESF491" s="50"/>
      <c r="ESG491" s="50"/>
      <c r="ESH491" s="50"/>
      <c r="ESI491" s="50"/>
      <c r="ESJ491" s="50"/>
      <c r="ESK491" s="50"/>
      <c r="ESL491" s="50"/>
      <c r="ESM491" s="50"/>
      <c r="ESN491" s="50"/>
      <c r="ESO491" s="50"/>
      <c r="ESP491" s="50"/>
      <c r="ESQ491" s="50"/>
      <c r="ESR491" s="50"/>
      <c r="ESS491" s="50"/>
      <c r="EST491" s="50"/>
      <c r="ESU491" s="50"/>
      <c r="ESV491" s="50"/>
      <c r="ESW491" s="50"/>
      <c r="ESX491" s="50"/>
      <c r="ESY491" s="50"/>
      <c r="ESZ491" s="50"/>
      <c r="ETA491" s="50"/>
      <c r="ETB491" s="50"/>
      <c r="ETC491" s="50"/>
      <c r="ETD491" s="50"/>
      <c r="ETE491" s="50"/>
      <c r="ETF491" s="50"/>
      <c r="ETG491" s="50"/>
      <c r="ETH491" s="50"/>
      <c r="ETI491" s="50"/>
      <c r="ETJ491" s="50"/>
      <c r="ETK491" s="50"/>
      <c r="ETL491" s="50"/>
      <c r="ETM491" s="50"/>
      <c r="ETN491" s="50"/>
      <c r="ETO491" s="50"/>
      <c r="ETP491" s="50"/>
      <c r="ETQ491" s="50"/>
      <c r="ETR491" s="50"/>
      <c r="ETS491" s="50"/>
      <c r="ETT491" s="50"/>
      <c r="ETU491" s="50"/>
      <c r="ETV491" s="50"/>
      <c r="ETW491" s="50"/>
      <c r="ETX491" s="50"/>
      <c r="ETY491" s="50"/>
      <c r="ETZ491" s="50"/>
      <c r="EUA491" s="50"/>
      <c r="EUB491" s="50"/>
      <c r="EUC491" s="50"/>
      <c r="EUD491" s="50"/>
      <c r="EUE491" s="50"/>
      <c r="EUF491" s="50"/>
      <c r="EUG491" s="50"/>
      <c r="EUH491" s="50"/>
      <c r="EUI491" s="50"/>
      <c r="EUJ491" s="50"/>
      <c r="EUK491" s="50"/>
      <c r="EUL491" s="50"/>
      <c r="EUM491" s="50"/>
      <c r="EUN491" s="50"/>
      <c r="EUO491" s="50"/>
      <c r="EUP491" s="50"/>
      <c r="EUQ491" s="50"/>
      <c r="EUR491" s="50"/>
      <c r="EUS491" s="50"/>
      <c r="EUT491" s="50"/>
      <c r="EUU491" s="50"/>
      <c r="EUV491" s="50"/>
      <c r="EUW491" s="50"/>
      <c r="EUX491" s="50"/>
      <c r="EUY491" s="50"/>
      <c r="EUZ491" s="50"/>
      <c r="EVA491" s="50"/>
      <c r="EVB491" s="50"/>
      <c r="EVC491" s="50"/>
      <c r="EVD491" s="50"/>
      <c r="EVE491" s="50"/>
      <c r="EVF491" s="50"/>
      <c r="EVG491" s="50"/>
      <c r="EVH491" s="50"/>
      <c r="EVI491" s="50"/>
      <c r="EVJ491" s="50"/>
      <c r="EVK491" s="50"/>
      <c r="EVL491" s="50"/>
      <c r="EVM491" s="50"/>
      <c r="EVN491" s="50"/>
      <c r="EVO491" s="50"/>
      <c r="EVP491" s="50"/>
      <c r="EVQ491" s="50"/>
      <c r="EVR491" s="50"/>
      <c r="EVS491" s="50"/>
      <c r="EVT491" s="50"/>
      <c r="EVU491" s="50"/>
      <c r="EVV491" s="50"/>
      <c r="EVW491" s="50"/>
      <c r="EVX491" s="50"/>
      <c r="EVY491" s="50"/>
      <c r="EVZ491" s="50"/>
      <c r="EWA491" s="50"/>
      <c r="EWB491" s="50"/>
      <c r="EWC491" s="50"/>
      <c r="EWD491" s="50"/>
      <c r="EWE491" s="50"/>
      <c r="EWF491" s="50"/>
      <c r="EWG491" s="50"/>
      <c r="EWH491" s="50"/>
      <c r="EWI491" s="50"/>
      <c r="EWJ491" s="50"/>
      <c r="EWK491" s="50"/>
      <c r="EWL491" s="50"/>
      <c r="EWM491" s="50"/>
      <c r="EWN491" s="50"/>
      <c r="EWO491" s="50"/>
      <c r="EWP491" s="50"/>
      <c r="EWQ491" s="50"/>
      <c r="EWR491" s="50"/>
      <c r="EWS491" s="50"/>
      <c r="EWT491" s="50"/>
      <c r="EWU491" s="50"/>
      <c r="EWV491" s="50"/>
      <c r="EWW491" s="50"/>
      <c r="EWX491" s="50"/>
      <c r="EWY491" s="50"/>
      <c r="EWZ491" s="50"/>
      <c r="EXA491" s="50"/>
      <c r="EXB491" s="50"/>
      <c r="EXC491" s="50"/>
      <c r="EXD491" s="50"/>
      <c r="EXE491" s="50"/>
      <c r="EXF491" s="50"/>
      <c r="EXG491" s="50"/>
      <c r="EXH491" s="50"/>
      <c r="EXI491" s="50"/>
      <c r="EXJ491" s="50"/>
      <c r="EXK491" s="50"/>
      <c r="EXL491" s="50"/>
      <c r="EXM491" s="50"/>
      <c r="EXN491" s="50"/>
      <c r="EXO491" s="50"/>
      <c r="EXP491" s="50"/>
      <c r="EXQ491" s="50"/>
      <c r="EXR491" s="50"/>
      <c r="EXS491" s="50"/>
      <c r="EXT491" s="50"/>
      <c r="EXU491" s="50"/>
      <c r="EXV491" s="50"/>
      <c r="EXW491" s="50"/>
      <c r="EXX491" s="50"/>
      <c r="EXY491" s="50"/>
      <c r="EXZ491" s="50"/>
      <c r="EYA491" s="50"/>
      <c r="EYB491" s="50"/>
      <c r="EYC491" s="50"/>
      <c r="EYD491" s="50"/>
      <c r="EYE491" s="50"/>
      <c r="EYF491" s="50"/>
      <c r="EYG491" s="50"/>
      <c r="EYH491" s="50"/>
      <c r="EYI491" s="50"/>
      <c r="EYJ491" s="50"/>
      <c r="EYK491" s="50"/>
      <c r="EYL491" s="50"/>
      <c r="EYM491" s="50"/>
      <c r="EYN491" s="50"/>
      <c r="EYO491" s="50"/>
      <c r="EYP491" s="50"/>
      <c r="EYQ491" s="50"/>
      <c r="EYR491" s="50"/>
      <c r="EYS491" s="50"/>
      <c r="EYT491" s="50"/>
      <c r="EYU491" s="50"/>
      <c r="EYV491" s="50"/>
      <c r="EYW491" s="50"/>
      <c r="EYX491" s="50"/>
      <c r="EYY491" s="50"/>
      <c r="EYZ491" s="50"/>
      <c r="EZA491" s="50"/>
      <c r="EZB491" s="50"/>
      <c r="EZC491" s="50"/>
      <c r="EZD491" s="50"/>
      <c r="EZE491" s="50"/>
      <c r="EZF491" s="50"/>
      <c r="EZG491" s="50"/>
      <c r="EZH491" s="50"/>
      <c r="EZI491" s="50"/>
      <c r="EZJ491" s="50"/>
      <c r="EZK491" s="50"/>
      <c r="EZL491" s="50"/>
      <c r="EZM491" s="50"/>
      <c r="EZN491" s="50"/>
      <c r="EZO491" s="50"/>
      <c r="EZP491" s="50"/>
      <c r="EZQ491" s="50"/>
      <c r="EZR491" s="50"/>
      <c r="EZS491" s="50"/>
      <c r="EZT491" s="50"/>
      <c r="EZU491" s="50"/>
      <c r="EZV491" s="50"/>
      <c r="EZW491" s="50"/>
      <c r="EZX491" s="50"/>
      <c r="EZY491" s="50"/>
      <c r="EZZ491" s="50"/>
      <c r="FAA491" s="50"/>
      <c r="FAB491" s="50"/>
      <c r="FAC491" s="50"/>
      <c r="FAD491" s="50"/>
      <c r="FAE491" s="50"/>
      <c r="FAF491" s="50"/>
      <c r="FAG491" s="50"/>
      <c r="FAH491" s="50"/>
      <c r="FAI491" s="50"/>
      <c r="FAJ491" s="50"/>
      <c r="FAK491" s="50"/>
      <c r="FAL491" s="50"/>
      <c r="FAM491" s="50"/>
      <c r="FAN491" s="50"/>
      <c r="FAP491" s="50"/>
      <c r="FAR491" s="50"/>
      <c r="FAS491" s="50"/>
      <c r="FAT491" s="50"/>
      <c r="FAU491" s="50"/>
      <c r="FAV491" s="50"/>
      <c r="FAW491" s="50"/>
      <c r="FAX491" s="50"/>
      <c r="FAY491" s="50"/>
      <c r="FBD491" s="50"/>
      <c r="FBE491" s="50"/>
      <c r="FBF491" s="50"/>
      <c r="FBG491" s="50"/>
      <c r="FBH491" s="50"/>
      <c r="FBI491" s="50"/>
      <c r="FBJ491" s="50"/>
      <c r="FBK491" s="50"/>
      <c r="FBL491" s="50"/>
      <c r="FBM491" s="50"/>
      <c r="FBN491" s="50"/>
      <c r="FBO491" s="50"/>
      <c r="FBP491" s="50"/>
      <c r="FBQ491" s="50"/>
      <c r="FBR491" s="50"/>
      <c r="FBS491" s="50"/>
      <c r="FBT491" s="50"/>
      <c r="FBU491" s="50"/>
      <c r="FBV491" s="50"/>
      <c r="FBW491" s="50"/>
      <c r="FBX491" s="50"/>
      <c r="FBY491" s="50"/>
      <c r="FBZ491" s="50"/>
      <c r="FCA491" s="50"/>
      <c r="FCB491" s="50"/>
      <c r="FCC491" s="50"/>
      <c r="FCD491" s="50"/>
      <c r="FCE491" s="50"/>
      <c r="FCF491" s="50"/>
      <c r="FCG491" s="50"/>
      <c r="FCH491" s="50"/>
      <c r="FCI491" s="50"/>
      <c r="FCJ491" s="50"/>
      <c r="FCK491" s="50"/>
      <c r="FCL491" s="50"/>
      <c r="FCM491" s="50"/>
      <c r="FCN491" s="50"/>
      <c r="FCO491" s="50"/>
      <c r="FCP491" s="50"/>
      <c r="FCQ491" s="50"/>
      <c r="FCR491" s="50"/>
      <c r="FCS491" s="50"/>
      <c r="FCT491" s="50"/>
      <c r="FCU491" s="50"/>
      <c r="FCV491" s="50"/>
      <c r="FCW491" s="50"/>
      <c r="FCX491" s="50"/>
      <c r="FCY491" s="50"/>
      <c r="FCZ491" s="50"/>
      <c r="FDA491" s="50"/>
      <c r="FDB491" s="50"/>
      <c r="FDC491" s="50"/>
      <c r="FDD491" s="50"/>
      <c r="FDE491" s="50"/>
      <c r="FDF491" s="50"/>
      <c r="FDG491" s="50"/>
      <c r="FDH491" s="50"/>
      <c r="FDI491" s="50"/>
      <c r="FDJ491" s="50"/>
      <c r="FDK491" s="50"/>
      <c r="FDL491" s="50"/>
      <c r="FDM491" s="50"/>
      <c r="FDN491" s="50"/>
      <c r="FDO491" s="50"/>
      <c r="FDP491" s="50"/>
      <c r="FDQ491" s="50"/>
      <c r="FDR491" s="50"/>
      <c r="FDS491" s="50"/>
      <c r="FDT491" s="50"/>
      <c r="FDU491" s="50"/>
      <c r="FDV491" s="50"/>
      <c r="FDW491" s="50"/>
      <c r="FDX491" s="50"/>
      <c r="FDY491" s="50"/>
      <c r="FDZ491" s="50"/>
      <c r="FEA491" s="50"/>
      <c r="FEB491" s="50"/>
      <c r="FEC491" s="50"/>
      <c r="FED491" s="50"/>
      <c r="FEE491" s="50"/>
      <c r="FEF491" s="50"/>
      <c r="FEG491" s="50"/>
      <c r="FEH491" s="50"/>
      <c r="FEI491" s="50"/>
      <c r="FEJ491" s="50"/>
      <c r="FEK491" s="50"/>
      <c r="FEL491" s="50"/>
      <c r="FEM491" s="50"/>
      <c r="FEN491" s="50"/>
      <c r="FEO491" s="50"/>
      <c r="FEP491" s="50"/>
      <c r="FEQ491" s="50"/>
      <c r="FER491" s="50"/>
      <c r="FES491" s="50"/>
      <c r="FET491" s="50"/>
      <c r="FEU491" s="50"/>
      <c r="FEV491" s="50"/>
      <c r="FEW491" s="50"/>
      <c r="FEX491" s="50"/>
      <c r="FEY491" s="50"/>
      <c r="FEZ491" s="50"/>
      <c r="FFA491" s="50"/>
      <c r="FFB491" s="50"/>
      <c r="FFC491" s="50"/>
      <c r="FFD491" s="50"/>
      <c r="FFE491" s="50"/>
      <c r="FFF491" s="50"/>
      <c r="FFG491" s="50"/>
      <c r="FFH491" s="50"/>
      <c r="FFI491" s="50"/>
      <c r="FFJ491" s="50"/>
      <c r="FFK491" s="50"/>
      <c r="FFL491" s="50"/>
      <c r="FFM491" s="50"/>
      <c r="FFN491" s="50"/>
      <c r="FFO491" s="50"/>
      <c r="FFP491" s="50"/>
      <c r="FFQ491" s="50"/>
      <c r="FFR491" s="50"/>
      <c r="FFS491" s="50"/>
      <c r="FFT491" s="50"/>
      <c r="FFU491" s="50"/>
      <c r="FFV491" s="50"/>
      <c r="FFW491" s="50"/>
      <c r="FFX491" s="50"/>
      <c r="FFY491" s="50"/>
      <c r="FFZ491" s="50"/>
      <c r="FGA491" s="50"/>
      <c r="FGB491" s="50"/>
      <c r="FGC491" s="50"/>
      <c r="FGD491" s="50"/>
      <c r="FGE491" s="50"/>
      <c r="FGF491" s="50"/>
      <c r="FGG491" s="50"/>
      <c r="FGH491" s="50"/>
      <c r="FGI491" s="50"/>
      <c r="FGJ491" s="50"/>
      <c r="FGK491" s="50"/>
      <c r="FGL491" s="50"/>
      <c r="FGM491" s="50"/>
      <c r="FGN491" s="50"/>
      <c r="FGO491" s="50"/>
      <c r="FGP491" s="50"/>
      <c r="FGQ491" s="50"/>
      <c r="FGR491" s="50"/>
      <c r="FGS491" s="50"/>
      <c r="FGT491" s="50"/>
      <c r="FGU491" s="50"/>
      <c r="FGV491" s="50"/>
      <c r="FGW491" s="50"/>
      <c r="FGX491" s="50"/>
      <c r="FGY491" s="50"/>
      <c r="FGZ491" s="50"/>
      <c r="FHA491" s="50"/>
      <c r="FHB491" s="50"/>
      <c r="FHC491" s="50"/>
      <c r="FHD491" s="50"/>
      <c r="FHE491" s="50"/>
      <c r="FHF491" s="50"/>
      <c r="FHG491" s="50"/>
      <c r="FHH491" s="50"/>
      <c r="FHI491" s="50"/>
      <c r="FHJ491" s="50"/>
      <c r="FHK491" s="50"/>
      <c r="FHL491" s="50"/>
      <c r="FHM491" s="50"/>
      <c r="FHN491" s="50"/>
      <c r="FHO491" s="50"/>
      <c r="FHP491" s="50"/>
      <c r="FHQ491" s="50"/>
      <c r="FHR491" s="50"/>
      <c r="FHS491" s="50"/>
      <c r="FHT491" s="50"/>
      <c r="FHU491" s="50"/>
      <c r="FHV491" s="50"/>
      <c r="FHW491" s="50"/>
      <c r="FHX491" s="50"/>
      <c r="FHY491" s="50"/>
      <c r="FHZ491" s="50"/>
      <c r="FIA491" s="50"/>
      <c r="FIB491" s="50"/>
      <c r="FIC491" s="50"/>
      <c r="FID491" s="50"/>
      <c r="FIE491" s="50"/>
      <c r="FIF491" s="50"/>
      <c r="FIG491" s="50"/>
      <c r="FIH491" s="50"/>
      <c r="FII491" s="50"/>
      <c r="FIJ491" s="50"/>
      <c r="FIK491" s="50"/>
      <c r="FIL491" s="50"/>
      <c r="FIM491" s="50"/>
      <c r="FIN491" s="50"/>
      <c r="FIO491" s="50"/>
      <c r="FIP491" s="50"/>
      <c r="FIQ491" s="50"/>
      <c r="FIR491" s="50"/>
      <c r="FIS491" s="50"/>
      <c r="FIT491" s="50"/>
      <c r="FIU491" s="50"/>
      <c r="FIV491" s="50"/>
      <c r="FIW491" s="50"/>
      <c r="FIX491" s="50"/>
      <c r="FIY491" s="50"/>
      <c r="FIZ491" s="50"/>
      <c r="FJA491" s="50"/>
      <c r="FJB491" s="50"/>
      <c r="FJC491" s="50"/>
      <c r="FJD491" s="50"/>
      <c r="FJE491" s="50"/>
      <c r="FJF491" s="50"/>
      <c r="FJG491" s="50"/>
      <c r="FJH491" s="50"/>
      <c r="FJI491" s="50"/>
      <c r="FJJ491" s="50"/>
      <c r="FJK491" s="50"/>
      <c r="FJL491" s="50"/>
      <c r="FJM491" s="50"/>
      <c r="FJN491" s="50"/>
      <c r="FJO491" s="50"/>
      <c r="FJP491" s="50"/>
      <c r="FJQ491" s="50"/>
      <c r="FJR491" s="50"/>
      <c r="FJS491" s="50"/>
      <c r="FJT491" s="50"/>
      <c r="FJU491" s="50"/>
      <c r="FJV491" s="50"/>
      <c r="FJW491" s="50"/>
      <c r="FJX491" s="50"/>
      <c r="FJY491" s="50"/>
      <c r="FJZ491" s="50"/>
      <c r="FKA491" s="50"/>
      <c r="FKB491" s="50"/>
      <c r="FKC491" s="50"/>
      <c r="FKD491" s="50"/>
      <c r="FKE491" s="50"/>
      <c r="FKF491" s="50"/>
      <c r="FKG491" s="50"/>
      <c r="FKH491" s="50"/>
      <c r="FKI491" s="50"/>
      <c r="FKJ491" s="50"/>
      <c r="FKL491" s="50"/>
      <c r="FKN491" s="50"/>
      <c r="FKO491" s="50"/>
      <c r="FKP491" s="50"/>
      <c r="FKQ491" s="50"/>
      <c r="FKR491" s="50"/>
      <c r="FKS491" s="50"/>
      <c r="FKT491" s="50"/>
      <c r="FKU491" s="50"/>
      <c r="FKZ491" s="50"/>
      <c r="FLA491" s="50"/>
      <c r="FLB491" s="50"/>
      <c r="FLC491" s="50"/>
      <c r="FLD491" s="50"/>
      <c r="FLE491" s="50"/>
      <c r="FLF491" s="50"/>
      <c r="FLG491" s="50"/>
      <c r="FLH491" s="50"/>
      <c r="FLI491" s="50"/>
      <c r="FLJ491" s="50"/>
      <c r="FLK491" s="50"/>
      <c r="FLL491" s="50"/>
      <c r="FLM491" s="50"/>
      <c r="FLN491" s="50"/>
      <c r="FLO491" s="50"/>
      <c r="FLP491" s="50"/>
      <c r="FLQ491" s="50"/>
      <c r="FLR491" s="50"/>
      <c r="FLS491" s="50"/>
      <c r="FLT491" s="50"/>
      <c r="FLU491" s="50"/>
      <c r="FLV491" s="50"/>
      <c r="FLW491" s="50"/>
      <c r="FLX491" s="50"/>
      <c r="FLY491" s="50"/>
      <c r="FLZ491" s="50"/>
      <c r="FMA491" s="50"/>
      <c r="FMB491" s="50"/>
      <c r="FMC491" s="50"/>
      <c r="FMD491" s="50"/>
      <c r="FME491" s="50"/>
      <c r="FMF491" s="50"/>
      <c r="FMG491" s="50"/>
      <c r="FMH491" s="50"/>
      <c r="FMI491" s="50"/>
      <c r="FMJ491" s="50"/>
      <c r="FMK491" s="50"/>
      <c r="FML491" s="50"/>
      <c r="FMM491" s="50"/>
      <c r="FMN491" s="50"/>
      <c r="FMO491" s="50"/>
      <c r="FMP491" s="50"/>
      <c r="FMQ491" s="50"/>
      <c r="FMR491" s="50"/>
      <c r="FMS491" s="50"/>
      <c r="FMT491" s="50"/>
      <c r="FMU491" s="50"/>
      <c r="FMV491" s="50"/>
      <c r="FMW491" s="50"/>
      <c r="FMX491" s="50"/>
      <c r="FMY491" s="50"/>
      <c r="FMZ491" s="50"/>
      <c r="FNA491" s="50"/>
      <c r="FNB491" s="50"/>
      <c r="FNC491" s="50"/>
      <c r="FND491" s="50"/>
      <c r="FNE491" s="50"/>
      <c r="FNF491" s="50"/>
      <c r="FNG491" s="50"/>
      <c r="FNH491" s="50"/>
      <c r="FNI491" s="50"/>
      <c r="FNJ491" s="50"/>
      <c r="FNK491" s="50"/>
      <c r="FNL491" s="50"/>
      <c r="FNM491" s="50"/>
      <c r="FNN491" s="50"/>
      <c r="FNO491" s="50"/>
      <c r="FNP491" s="50"/>
      <c r="FNQ491" s="50"/>
      <c r="FNR491" s="50"/>
      <c r="FNS491" s="50"/>
      <c r="FNT491" s="50"/>
      <c r="FNU491" s="50"/>
      <c r="FNV491" s="50"/>
      <c r="FNW491" s="50"/>
      <c r="FNX491" s="50"/>
      <c r="FNY491" s="50"/>
      <c r="FNZ491" s="50"/>
      <c r="FOA491" s="50"/>
      <c r="FOB491" s="50"/>
      <c r="FOC491" s="50"/>
      <c r="FOD491" s="50"/>
      <c r="FOE491" s="50"/>
      <c r="FOF491" s="50"/>
      <c r="FOG491" s="50"/>
      <c r="FOH491" s="50"/>
      <c r="FOI491" s="50"/>
      <c r="FOJ491" s="50"/>
      <c r="FOK491" s="50"/>
      <c r="FOL491" s="50"/>
      <c r="FOM491" s="50"/>
      <c r="FON491" s="50"/>
      <c r="FOO491" s="50"/>
      <c r="FOP491" s="50"/>
      <c r="FOQ491" s="50"/>
      <c r="FOR491" s="50"/>
      <c r="FOS491" s="50"/>
      <c r="FOT491" s="50"/>
      <c r="FOU491" s="50"/>
      <c r="FOV491" s="50"/>
      <c r="FOW491" s="50"/>
      <c r="FOX491" s="50"/>
      <c r="FOY491" s="50"/>
      <c r="FOZ491" s="50"/>
      <c r="FPA491" s="50"/>
      <c r="FPB491" s="50"/>
      <c r="FPC491" s="50"/>
      <c r="FPD491" s="50"/>
      <c r="FPE491" s="50"/>
      <c r="FPF491" s="50"/>
      <c r="FPG491" s="50"/>
      <c r="FPH491" s="50"/>
      <c r="FPI491" s="50"/>
      <c r="FPJ491" s="50"/>
      <c r="FPK491" s="50"/>
      <c r="FPL491" s="50"/>
      <c r="FPM491" s="50"/>
      <c r="FPN491" s="50"/>
      <c r="FPO491" s="50"/>
      <c r="FPP491" s="50"/>
      <c r="FPQ491" s="50"/>
      <c r="FPR491" s="50"/>
      <c r="FPS491" s="50"/>
      <c r="FPT491" s="50"/>
      <c r="FPU491" s="50"/>
      <c r="FPV491" s="50"/>
      <c r="FPW491" s="50"/>
      <c r="FPX491" s="50"/>
      <c r="FPY491" s="50"/>
      <c r="FPZ491" s="50"/>
      <c r="FQA491" s="50"/>
      <c r="FQB491" s="50"/>
      <c r="FQC491" s="50"/>
      <c r="FQD491" s="50"/>
      <c r="FQE491" s="50"/>
      <c r="FQF491" s="50"/>
      <c r="FQG491" s="50"/>
      <c r="FQH491" s="50"/>
      <c r="FQI491" s="50"/>
      <c r="FQJ491" s="50"/>
      <c r="FQK491" s="50"/>
      <c r="FQL491" s="50"/>
      <c r="FQM491" s="50"/>
      <c r="FQN491" s="50"/>
      <c r="FQO491" s="50"/>
      <c r="FQP491" s="50"/>
      <c r="FQQ491" s="50"/>
      <c r="FQR491" s="50"/>
      <c r="FQS491" s="50"/>
      <c r="FQT491" s="50"/>
      <c r="FQU491" s="50"/>
      <c r="FQV491" s="50"/>
      <c r="FQW491" s="50"/>
      <c r="FQX491" s="50"/>
      <c r="FQY491" s="50"/>
      <c r="FQZ491" s="50"/>
      <c r="FRA491" s="50"/>
      <c r="FRB491" s="50"/>
      <c r="FRC491" s="50"/>
      <c r="FRD491" s="50"/>
      <c r="FRE491" s="50"/>
      <c r="FRF491" s="50"/>
      <c r="FRG491" s="50"/>
      <c r="FRH491" s="50"/>
      <c r="FRI491" s="50"/>
      <c r="FRJ491" s="50"/>
      <c r="FRK491" s="50"/>
      <c r="FRL491" s="50"/>
      <c r="FRM491" s="50"/>
      <c r="FRN491" s="50"/>
      <c r="FRO491" s="50"/>
      <c r="FRP491" s="50"/>
      <c r="FRQ491" s="50"/>
      <c r="FRR491" s="50"/>
      <c r="FRS491" s="50"/>
      <c r="FRT491" s="50"/>
      <c r="FRU491" s="50"/>
      <c r="FRV491" s="50"/>
      <c r="FRW491" s="50"/>
      <c r="FRX491" s="50"/>
      <c r="FRY491" s="50"/>
      <c r="FRZ491" s="50"/>
      <c r="FSA491" s="50"/>
      <c r="FSB491" s="50"/>
      <c r="FSC491" s="50"/>
      <c r="FSD491" s="50"/>
      <c r="FSE491" s="50"/>
      <c r="FSF491" s="50"/>
      <c r="FSG491" s="50"/>
      <c r="FSH491" s="50"/>
      <c r="FSI491" s="50"/>
      <c r="FSJ491" s="50"/>
      <c r="FSK491" s="50"/>
      <c r="FSL491" s="50"/>
      <c r="FSM491" s="50"/>
      <c r="FSN491" s="50"/>
      <c r="FSO491" s="50"/>
      <c r="FSP491" s="50"/>
      <c r="FSQ491" s="50"/>
      <c r="FSR491" s="50"/>
      <c r="FSS491" s="50"/>
      <c r="FST491" s="50"/>
      <c r="FSU491" s="50"/>
      <c r="FSV491" s="50"/>
      <c r="FSW491" s="50"/>
      <c r="FSX491" s="50"/>
      <c r="FSY491" s="50"/>
      <c r="FSZ491" s="50"/>
      <c r="FTA491" s="50"/>
      <c r="FTB491" s="50"/>
      <c r="FTC491" s="50"/>
      <c r="FTD491" s="50"/>
      <c r="FTE491" s="50"/>
      <c r="FTF491" s="50"/>
      <c r="FTG491" s="50"/>
      <c r="FTH491" s="50"/>
      <c r="FTI491" s="50"/>
      <c r="FTJ491" s="50"/>
      <c r="FTK491" s="50"/>
      <c r="FTL491" s="50"/>
      <c r="FTM491" s="50"/>
      <c r="FTN491" s="50"/>
      <c r="FTO491" s="50"/>
      <c r="FTP491" s="50"/>
      <c r="FTQ491" s="50"/>
      <c r="FTR491" s="50"/>
      <c r="FTS491" s="50"/>
      <c r="FTT491" s="50"/>
      <c r="FTU491" s="50"/>
      <c r="FTV491" s="50"/>
      <c r="FTW491" s="50"/>
      <c r="FTX491" s="50"/>
      <c r="FTY491" s="50"/>
      <c r="FTZ491" s="50"/>
      <c r="FUA491" s="50"/>
      <c r="FUB491" s="50"/>
      <c r="FUC491" s="50"/>
      <c r="FUD491" s="50"/>
      <c r="FUE491" s="50"/>
      <c r="FUF491" s="50"/>
      <c r="FUH491" s="50"/>
      <c r="FUJ491" s="50"/>
      <c r="FUK491" s="50"/>
      <c r="FUL491" s="50"/>
      <c r="FUM491" s="50"/>
      <c r="FUN491" s="50"/>
      <c r="FUO491" s="50"/>
      <c r="FUP491" s="50"/>
      <c r="FUQ491" s="50"/>
      <c r="FUV491" s="50"/>
      <c r="FUW491" s="50"/>
      <c r="FUX491" s="50"/>
      <c r="FUY491" s="50"/>
      <c r="FUZ491" s="50"/>
      <c r="FVA491" s="50"/>
      <c r="FVB491" s="50"/>
      <c r="FVC491" s="50"/>
      <c r="FVD491" s="50"/>
      <c r="FVE491" s="50"/>
      <c r="FVF491" s="50"/>
      <c r="FVG491" s="50"/>
      <c r="FVH491" s="50"/>
      <c r="FVI491" s="50"/>
      <c r="FVJ491" s="50"/>
      <c r="FVK491" s="50"/>
      <c r="FVL491" s="50"/>
      <c r="FVM491" s="50"/>
      <c r="FVN491" s="50"/>
      <c r="FVO491" s="50"/>
      <c r="FVP491" s="50"/>
      <c r="FVQ491" s="50"/>
      <c r="FVR491" s="50"/>
      <c r="FVS491" s="50"/>
      <c r="FVT491" s="50"/>
      <c r="FVU491" s="50"/>
      <c r="FVV491" s="50"/>
      <c r="FVW491" s="50"/>
      <c r="FVX491" s="50"/>
      <c r="FVY491" s="50"/>
      <c r="FVZ491" s="50"/>
      <c r="FWA491" s="50"/>
      <c r="FWB491" s="50"/>
      <c r="FWC491" s="50"/>
      <c r="FWD491" s="50"/>
      <c r="FWE491" s="50"/>
      <c r="FWF491" s="50"/>
      <c r="FWG491" s="50"/>
      <c r="FWH491" s="50"/>
      <c r="FWI491" s="50"/>
      <c r="FWJ491" s="50"/>
      <c r="FWK491" s="50"/>
      <c r="FWL491" s="50"/>
      <c r="FWM491" s="50"/>
      <c r="FWN491" s="50"/>
      <c r="FWO491" s="50"/>
      <c r="FWP491" s="50"/>
      <c r="FWQ491" s="50"/>
      <c r="FWR491" s="50"/>
      <c r="FWS491" s="50"/>
      <c r="FWT491" s="50"/>
      <c r="FWU491" s="50"/>
      <c r="FWV491" s="50"/>
      <c r="FWW491" s="50"/>
      <c r="FWX491" s="50"/>
      <c r="FWY491" s="50"/>
      <c r="FWZ491" s="50"/>
      <c r="FXA491" s="50"/>
      <c r="FXB491" s="50"/>
      <c r="FXC491" s="50"/>
      <c r="FXD491" s="50"/>
      <c r="FXE491" s="50"/>
      <c r="FXF491" s="50"/>
      <c r="FXG491" s="50"/>
      <c r="FXH491" s="50"/>
      <c r="FXI491" s="50"/>
      <c r="FXJ491" s="50"/>
      <c r="FXK491" s="50"/>
      <c r="FXL491" s="50"/>
      <c r="FXM491" s="50"/>
      <c r="FXN491" s="50"/>
      <c r="FXO491" s="50"/>
      <c r="FXP491" s="50"/>
      <c r="FXQ491" s="50"/>
      <c r="FXR491" s="50"/>
      <c r="FXS491" s="50"/>
      <c r="FXT491" s="50"/>
      <c r="FXU491" s="50"/>
      <c r="FXV491" s="50"/>
      <c r="FXW491" s="50"/>
      <c r="FXX491" s="50"/>
      <c r="FXY491" s="50"/>
      <c r="FXZ491" s="50"/>
      <c r="FYA491" s="50"/>
      <c r="FYB491" s="50"/>
      <c r="FYC491" s="50"/>
      <c r="FYD491" s="50"/>
      <c r="FYE491" s="50"/>
      <c r="FYF491" s="50"/>
      <c r="FYG491" s="50"/>
      <c r="FYH491" s="50"/>
      <c r="FYI491" s="50"/>
      <c r="FYJ491" s="50"/>
      <c r="FYK491" s="50"/>
      <c r="FYL491" s="50"/>
      <c r="FYM491" s="50"/>
      <c r="FYN491" s="50"/>
      <c r="FYO491" s="50"/>
      <c r="FYP491" s="50"/>
      <c r="FYQ491" s="50"/>
      <c r="FYR491" s="50"/>
      <c r="FYS491" s="50"/>
      <c r="FYT491" s="50"/>
      <c r="FYU491" s="50"/>
      <c r="FYV491" s="50"/>
      <c r="FYW491" s="50"/>
      <c r="FYX491" s="50"/>
      <c r="FYY491" s="50"/>
      <c r="FYZ491" s="50"/>
      <c r="FZA491" s="50"/>
      <c r="FZB491" s="50"/>
      <c r="FZC491" s="50"/>
      <c r="FZD491" s="50"/>
      <c r="FZE491" s="50"/>
      <c r="FZF491" s="50"/>
      <c r="FZG491" s="50"/>
      <c r="FZH491" s="50"/>
      <c r="FZI491" s="50"/>
      <c r="FZJ491" s="50"/>
      <c r="FZK491" s="50"/>
      <c r="FZL491" s="50"/>
      <c r="FZM491" s="50"/>
      <c r="FZN491" s="50"/>
      <c r="FZO491" s="50"/>
      <c r="FZP491" s="50"/>
      <c r="FZQ491" s="50"/>
      <c r="FZR491" s="50"/>
      <c r="FZS491" s="50"/>
      <c r="FZT491" s="50"/>
      <c r="FZU491" s="50"/>
      <c r="FZV491" s="50"/>
      <c r="FZW491" s="50"/>
      <c r="FZX491" s="50"/>
      <c r="FZY491" s="50"/>
      <c r="FZZ491" s="50"/>
      <c r="GAA491" s="50"/>
      <c r="GAB491" s="50"/>
      <c r="GAC491" s="50"/>
      <c r="GAD491" s="50"/>
      <c r="GAE491" s="50"/>
      <c r="GAF491" s="50"/>
      <c r="GAG491" s="50"/>
      <c r="GAH491" s="50"/>
      <c r="GAI491" s="50"/>
      <c r="GAJ491" s="50"/>
      <c r="GAK491" s="50"/>
      <c r="GAL491" s="50"/>
      <c r="GAM491" s="50"/>
      <c r="GAN491" s="50"/>
      <c r="GAO491" s="50"/>
      <c r="GAP491" s="50"/>
      <c r="GAQ491" s="50"/>
      <c r="GAR491" s="50"/>
      <c r="GAS491" s="50"/>
      <c r="GAT491" s="50"/>
      <c r="GAU491" s="50"/>
      <c r="GAV491" s="50"/>
      <c r="GAW491" s="50"/>
      <c r="GAX491" s="50"/>
      <c r="GAY491" s="50"/>
      <c r="GAZ491" s="50"/>
      <c r="GBA491" s="50"/>
      <c r="GBB491" s="50"/>
      <c r="GBC491" s="50"/>
      <c r="GBD491" s="50"/>
      <c r="GBE491" s="50"/>
      <c r="GBF491" s="50"/>
      <c r="GBG491" s="50"/>
      <c r="GBH491" s="50"/>
      <c r="GBI491" s="50"/>
      <c r="GBJ491" s="50"/>
      <c r="GBK491" s="50"/>
      <c r="GBL491" s="50"/>
      <c r="GBM491" s="50"/>
      <c r="GBN491" s="50"/>
      <c r="GBO491" s="50"/>
      <c r="GBP491" s="50"/>
      <c r="GBQ491" s="50"/>
      <c r="GBR491" s="50"/>
      <c r="GBS491" s="50"/>
      <c r="GBT491" s="50"/>
      <c r="GBU491" s="50"/>
      <c r="GBV491" s="50"/>
      <c r="GBW491" s="50"/>
      <c r="GBX491" s="50"/>
      <c r="GBY491" s="50"/>
      <c r="GBZ491" s="50"/>
      <c r="GCA491" s="50"/>
      <c r="GCB491" s="50"/>
      <c r="GCC491" s="50"/>
      <c r="GCD491" s="50"/>
      <c r="GCE491" s="50"/>
      <c r="GCF491" s="50"/>
      <c r="GCG491" s="50"/>
      <c r="GCH491" s="50"/>
      <c r="GCI491" s="50"/>
      <c r="GCJ491" s="50"/>
      <c r="GCK491" s="50"/>
      <c r="GCL491" s="50"/>
      <c r="GCM491" s="50"/>
      <c r="GCN491" s="50"/>
      <c r="GCO491" s="50"/>
      <c r="GCP491" s="50"/>
      <c r="GCQ491" s="50"/>
      <c r="GCR491" s="50"/>
      <c r="GCS491" s="50"/>
      <c r="GCT491" s="50"/>
      <c r="GCU491" s="50"/>
      <c r="GCV491" s="50"/>
      <c r="GCW491" s="50"/>
      <c r="GCX491" s="50"/>
      <c r="GCY491" s="50"/>
      <c r="GCZ491" s="50"/>
      <c r="GDA491" s="50"/>
      <c r="GDB491" s="50"/>
      <c r="GDC491" s="50"/>
      <c r="GDD491" s="50"/>
      <c r="GDE491" s="50"/>
      <c r="GDF491" s="50"/>
      <c r="GDG491" s="50"/>
      <c r="GDH491" s="50"/>
      <c r="GDI491" s="50"/>
      <c r="GDJ491" s="50"/>
      <c r="GDK491" s="50"/>
      <c r="GDL491" s="50"/>
      <c r="GDM491" s="50"/>
      <c r="GDN491" s="50"/>
      <c r="GDO491" s="50"/>
      <c r="GDP491" s="50"/>
      <c r="GDQ491" s="50"/>
      <c r="GDR491" s="50"/>
      <c r="GDS491" s="50"/>
      <c r="GDT491" s="50"/>
      <c r="GDU491" s="50"/>
      <c r="GDV491" s="50"/>
      <c r="GDW491" s="50"/>
      <c r="GDX491" s="50"/>
      <c r="GDY491" s="50"/>
      <c r="GDZ491" s="50"/>
      <c r="GEA491" s="50"/>
      <c r="GEB491" s="50"/>
      <c r="GED491" s="50"/>
      <c r="GEF491" s="50"/>
      <c r="GEG491" s="50"/>
      <c r="GEH491" s="50"/>
      <c r="GEI491" s="50"/>
      <c r="GEJ491" s="50"/>
      <c r="GEK491" s="50"/>
      <c r="GEL491" s="50"/>
      <c r="GEM491" s="50"/>
      <c r="GER491" s="50"/>
      <c r="GES491" s="50"/>
      <c r="GET491" s="50"/>
      <c r="GEU491" s="50"/>
      <c r="GEV491" s="50"/>
      <c r="GEW491" s="50"/>
      <c r="GEX491" s="50"/>
      <c r="GEY491" s="50"/>
      <c r="GEZ491" s="50"/>
      <c r="GFA491" s="50"/>
      <c r="GFB491" s="50"/>
      <c r="GFC491" s="50"/>
      <c r="GFD491" s="50"/>
      <c r="GFE491" s="50"/>
      <c r="GFF491" s="50"/>
      <c r="GFG491" s="50"/>
      <c r="GFH491" s="50"/>
      <c r="GFI491" s="50"/>
      <c r="GFJ491" s="50"/>
      <c r="GFK491" s="50"/>
      <c r="GFL491" s="50"/>
      <c r="GFM491" s="50"/>
      <c r="GFN491" s="50"/>
      <c r="GFO491" s="50"/>
      <c r="GFP491" s="50"/>
      <c r="GFQ491" s="50"/>
      <c r="GFR491" s="50"/>
      <c r="GFS491" s="50"/>
      <c r="GFT491" s="50"/>
      <c r="GFU491" s="50"/>
      <c r="GFV491" s="50"/>
      <c r="GFW491" s="50"/>
      <c r="GFX491" s="50"/>
      <c r="GFY491" s="50"/>
      <c r="GFZ491" s="50"/>
      <c r="GGA491" s="50"/>
      <c r="GGB491" s="50"/>
      <c r="GGC491" s="50"/>
      <c r="GGD491" s="50"/>
      <c r="GGE491" s="50"/>
      <c r="GGF491" s="50"/>
      <c r="GGG491" s="50"/>
      <c r="GGH491" s="50"/>
      <c r="GGI491" s="50"/>
      <c r="GGJ491" s="50"/>
      <c r="GGK491" s="50"/>
      <c r="GGL491" s="50"/>
      <c r="GGM491" s="50"/>
      <c r="GGN491" s="50"/>
      <c r="GGO491" s="50"/>
      <c r="GGP491" s="50"/>
      <c r="GGQ491" s="50"/>
      <c r="GGR491" s="50"/>
      <c r="GGS491" s="50"/>
      <c r="GGT491" s="50"/>
      <c r="GGU491" s="50"/>
      <c r="GGV491" s="50"/>
      <c r="GGW491" s="50"/>
      <c r="GGX491" s="50"/>
      <c r="GGY491" s="50"/>
      <c r="GGZ491" s="50"/>
      <c r="GHA491" s="50"/>
      <c r="GHB491" s="50"/>
      <c r="GHC491" s="50"/>
      <c r="GHD491" s="50"/>
      <c r="GHE491" s="50"/>
      <c r="GHF491" s="50"/>
      <c r="GHG491" s="50"/>
      <c r="GHH491" s="50"/>
      <c r="GHI491" s="50"/>
      <c r="GHJ491" s="50"/>
      <c r="GHK491" s="50"/>
      <c r="GHL491" s="50"/>
      <c r="GHM491" s="50"/>
      <c r="GHN491" s="50"/>
      <c r="GHO491" s="50"/>
      <c r="GHP491" s="50"/>
      <c r="GHQ491" s="50"/>
      <c r="GHR491" s="50"/>
      <c r="GHS491" s="50"/>
      <c r="GHT491" s="50"/>
      <c r="GHU491" s="50"/>
      <c r="GHV491" s="50"/>
      <c r="GHW491" s="50"/>
      <c r="GHX491" s="50"/>
      <c r="GHY491" s="50"/>
      <c r="GHZ491" s="50"/>
      <c r="GIA491" s="50"/>
      <c r="GIB491" s="50"/>
      <c r="GIC491" s="50"/>
      <c r="GID491" s="50"/>
      <c r="GIE491" s="50"/>
      <c r="GIF491" s="50"/>
      <c r="GIG491" s="50"/>
      <c r="GIH491" s="50"/>
      <c r="GII491" s="50"/>
      <c r="GIJ491" s="50"/>
      <c r="GIK491" s="50"/>
      <c r="GIL491" s="50"/>
      <c r="GIM491" s="50"/>
      <c r="GIN491" s="50"/>
      <c r="GIO491" s="50"/>
      <c r="GIP491" s="50"/>
      <c r="GIQ491" s="50"/>
      <c r="GIR491" s="50"/>
      <c r="GIS491" s="50"/>
      <c r="GIT491" s="50"/>
      <c r="GIU491" s="50"/>
      <c r="GIV491" s="50"/>
      <c r="GIW491" s="50"/>
      <c r="GIX491" s="50"/>
      <c r="GIY491" s="50"/>
      <c r="GIZ491" s="50"/>
      <c r="GJA491" s="50"/>
      <c r="GJB491" s="50"/>
      <c r="GJC491" s="50"/>
      <c r="GJD491" s="50"/>
      <c r="GJE491" s="50"/>
      <c r="GJF491" s="50"/>
      <c r="GJG491" s="50"/>
      <c r="GJH491" s="50"/>
      <c r="GJI491" s="50"/>
      <c r="GJJ491" s="50"/>
      <c r="GJK491" s="50"/>
      <c r="GJL491" s="50"/>
      <c r="GJM491" s="50"/>
      <c r="GJN491" s="50"/>
      <c r="GJO491" s="50"/>
      <c r="GJP491" s="50"/>
      <c r="GJQ491" s="50"/>
      <c r="GJR491" s="50"/>
      <c r="GJS491" s="50"/>
      <c r="GJT491" s="50"/>
      <c r="GJU491" s="50"/>
      <c r="GJV491" s="50"/>
      <c r="GJW491" s="50"/>
      <c r="GJX491" s="50"/>
      <c r="GJY491" s="50"/>
      <c r="GJZ491" s="50"/>
      <c r="GKA491" s="50"/>
      <c r="GKB491" s="50"/>
      <c r="GKC491" s="50"/>
      <c r="GKD491" s="50"/>
      <c r="GKE491" s="50"/>
      <c r="GKF491" s="50"/>
      <c r="GKG491" s="50"/>
      <c r="GKH491" s="50"/>
      <c r="GKI491" s="50"/>
      <c r="GKJ491" s="50"/>
      <c r="GKK491" s="50"/>
      <c r="GKL491" s="50"/>
      <c r="GKM491" s="50"/>
      <c r="GKN491" s="50"/>
      <c r="GKO491" s="50"/>
      <c r="GKP491" s="50"/>
      <c r="GKQ491" s="50"/>
      <c r="GKR491" s="50"/>
      <c r="GKS491" s="50"/>
      <c r="GKT491" s="50"/>
      <c r="GKU491" s="50"/>
      <c r="GKV491" s="50"/>
      <c r="GKW491" s="50"/>
      <c r="GKX491" s="50"/>
      <c r="GKY491" s="50"/>
      <c r="GKZ491" s="50"/>
      <c r="GLA491" s="50"/>
      <c r="GLB491" s="50"/>
      <c r="GLC491" s="50"/>
      <c r="GLD491" s="50"/>
      <c r="GLE491" s="50"/>
      <c r="GLF491" s="50"/>
      <c r="GLG491" s="50"/>
      <c r="GLH491" s="50"/>
      <c r="GLI491" s="50"/>
      <c r="GLJ491" s="50"/>
      <c r="GLK491" s="50"/>
      <c r="GLL491" s="50"/>
      <c r="GLM491" s="50"/>
      <c r="GLN491" s="50"/>
      <c r="GLO491" s="50"/>
      <c r="GLP491" s="50"/>
      <c r="GLQ491" s="50"/>
      <c r="GLR491" s="50"/>
      <c r="GLS491" s="50"/>
      <c r="GLT491" s="50"/>
      <c r="GLU491" s="50"/>
      <c r="GLV491" s="50"/>
      <c r="GLW491" s="50"/>
      <c r="GLX491" s="50"/>
      <c r="GLY491" s="50"/>
      <c r="GLZ491" s="50"/>
      <c r="GMA491" s="50"/>
      <c r="GMB491" s="50"/>
      <c r="GMC491" s="50"/>
      <c r="GMD491" s="50"/>
      <c r="GME491" s="50"/>
      <c r="GMF491" s="50"/>
      <c r="GMG491" s="50"/>
      <c r="GMH491" s="50"/>
      <c r="GMI491" s="50"/>
      <c r="GMJ491" s="50"/>
      <c r="GMK491" s="50"/>
      <c r="GML491" s="50"/>
      <c r="GMM491" s="50"/>
      <c r="GMN491" s="50"/>
      <c r="GMO491" s="50"/>
      <c r="GMP491" s="50"/>
      <c r="GMQ491" s="50"/>
      <c r="GMR491" s="50"/>
      <c r="GMS491" s="50"/>
      <c r="GMT491" s="50"/>
      <c r="GMU491" s="50"/>
      <c r="GMV491" s="50"/>
      <c r="GMW491" s="50"/>
      <c r="GMX491" s="50"/>
      <c r="GMY491" s="50"/>
      <c r="GMZ491" s="50"/>
      <c r="GNA491" s="50"/>
      <c r="GNB491" s="50"/>
      <c r="GNC491" s="50"/>
      <c r="GND491" s="50"/>
      <c r="GNE491" s="50"/>
      <c r="GNF491" s="50"/>
      <c r="GNG491" s="50"/>
      <c r="GNH491" s="50"/>
      <c r="GNI491" s="50"/>
      <c r="GNJ491" s="50"/>
      <c r="GNK491" s="50"/>
      <c r="GNL491" s="50"/>
      <c r="GNM491" s="50"/>
      <c r="GNN491" s="50"/>
      <c r="GNO491" s="50"/>
      <c r="GNP491" s="50"/>
      <c r="GNQ491" s="50"/>
      <c r="GNR491" s="50"/>
      <c r="GNS491" s="50"/>
      <c r="GNT491" s="50"/>
      <c r="GNU491" s="50"/>
      <c r="GNV491" s="50"/>
      <c r="GNW491" s="50"/>
      <c r="GNX491" s="50"/>
      <c r="GNZ491" s="50"/>
      <c r="GOB491" s="50"/>
      <c r="GOC491" s="50"/>
      <c r="GOD491" s="50"/>
      <c r="GOE491" s="50"/>
      <c r="GOF491" s="50"/>
      <c r="GOG491" s="50"/>
      <c r="GOH491" s="50"/>
      <c r="GOI491" s="50"/>
      <c r="GON491" s="50"/>
      <c r="GOO491" s="50"/>
      <c r="GOP491" s="50"/>
      <c r="GOQ491" s="50"/>
      <c r="GOR491" s="50"/>
      <c r="GOS491" s="50"/>
      <c r="GOT491" s="50"/>
      <c r="GOU491" s="50"/>
      <c r="GOV491" s="50"/>
      <c r="GOW491" s="50"/>
      <c r="GOX491" s="50"/>
      <c r="GOY491" s="50"/>
      <c r="GOZ491" s="50"/>
      <c r="GPA491" s="50"/>
      <c r="GPB491" s="50"/>
      <c r="GPC491" s="50"/>
      <c r="GPD491" s="50"/>
      <c r="GPE491" s="50"/>
      <c r="GPF491" s="50"/>
      <c r="GPG491" s="50"/>
      <c r="GPH491" s="50"/>
      <c r="GPI491" s="50"/>
      <c r="GPJ491" s="50"/>
      <c r="GPK491" s="50"/>
      <c r="GPL491" s="50"/>
      <c r="GPM491" s="50"/>
      <c r="GPN491" s="50"/>
      <c r="GPO491" s="50"/>
      <c r="GPP491" s="50"/>
      <c r="GPQ491" s="50"/>
      <c r="GPR491" s="50"/>
      <c r="GPS491" s="50"/>
      <c r="GPT491" s="50"/>
      <c r="GPU491" s="50"/>
      <c r="GPV491" s="50"/>
      <c r="GPW491" s="50"/>
      <c r="GPX491" s="50"/>
      <c r="GPY491" s="50"/>
      <c r="GPZ491" s="50"/>
      <c r="GQA491" s="50"/>
      <c r="GQB491" s="50"/>
      <c r="GQC491" s="50"/>
      <c r="GQD491" s="50"/>
      <c r="GQE491" s="50"/>
      <c r="GQF491" s="50"/>
      <c r="GQG491" s="50"/>
      <c r="GQH491" s="50"/>
      <c r="GQI491" s="50"/>
      <c r="GQJ491" s="50"/>
      <c r="GQK491" s="50"/>
      <c r="GQL491" s="50"/>
      <c r="GQM491" s="50"/>
      <c r="GQN491" s="50"/>
      <c r="GQO491" s="50"/>
      <c r="GQP491" s="50"/>
      <c r="GQQ491" s="50"/>
      <c r="GQR491" s="50"/>
      <c r="GQS491" s="50"/>
      <c r="GQT491" s="50"/>
      <c r="GQU491" s="50"/>
      <c r="GQV491" s="50"/>
      <c r="GQW491" s="50"/>
      <c r="GQX491" s="50"/>
      <c r="GQY491" s="50"/>
      <c r="GQZ491" s="50"/>
      <c r="GRA491" s="50"/>
      <c r="GRB491" s="50"/>
      <c r="GRC491" s="50"/>
      <c r="GRD491" s="50"/>
      <c r="GRE491" s="50"/>
      <c r="GRF491" s="50"/>
      <c r="GRG491" s="50"/>
      <c r="GRH491" s="50"/>
      <c r="GRI491" s="50"/>
      <c r="GRJ491" s="50"/>
      <c r="GRK491" s="50"/>
      <c r="GRL491" s="50"/>
      <c r="GRM491" s="50"/>
      <c r="GRN491" s="50"/>
      <c r="GRO491" s="50"/>
      <c r="GRP491" s="50"/>
      <c r="GRQ491" s="50"/>
      <c r="GRR491" s="50"/>
      <c r="GRS491" s="50"/>
      <c r="GRT491" s="50"/>
      <c r="GRU491" s="50"/>
      <c r="GRV491" s="50"/>
      <c r="GRW491" s="50"/>
      <c r="GRX491" s="50"/>
      <c r="GRY491" s="50"/>
      <c r="GRZ491" s="50"/>
      <c r="GSA491" s="50"/>
      <c r="GSB491" s="50"/>
      <c r="GSC491" s="50"/>
      <c r="GSD491" s="50"/>
      <c r="GSE491" s="50"/>
      <c r="GSF491" s="50"/>
      <c r="GSG491" s="50"/>
      <c r="GSH491" s="50"/>
      <c r="GSI491" s="50"/>
      <c r="GSJ491" s="50"/>
      <c r="GSK491" s="50"/>
      <c r="GSL491" s="50"/>
      <c r="GSM491" s="50"/>
      <c r="GSN491" s="50"/>
      <c r="GSO491" s="50"/>
      <c r="GSP491" s="50"/>
      <c r="GSQ491" s="50"/>
      <c r="GSR491" s="50"/>
      <c r="GSS491" s="50"/>
      <c r="GST491" s="50"/>
      <c r="GSU491" s="50"/>
      <c r="GSV491" s="50"/>
      <c r="GSW491" s="50"/>
      <c r="GSX491" s="50"/>
      <c r="GSY491" s="50"/>
      <c r="GSZ491" s="50"/>
      <c r="GTA491" s="50"/>
      <c r="GTB491" s="50"/>
      <c r="GTC491" s="50"/>
      <c r="GTD491" s="50"/>
      <c r="GTE491" s="50"/>
      <c r="GTF491" s="50"/>
      <c r="GTG491" s="50"/>
      <c r="GTH491" s="50"/>
      <c r="GTI491" s="50"/>
      <c r="GTJ491" s="50"/>
      <c r="GTK491" s="50"/>
      <c r="GTL491" s="50"/>
      <c r="GTM491" s="50"/>
      <c r="GTN491" s="50"/>
      <c r="GTO491" s="50"/>
      <c r="GTP491" s="50"/>
      <c r="GTQ491" s="50"/>
      <c r="GTR491" s="50"/>
      <c r="GTS491" s="50"/>
      <c r="GTT491" s="50"/>
      <c r="GTU491" s="50"/>
      <c r="GTV491" s="50"/>
      <c r="GTW491" s="50"/>
      <c r="GTX491" s="50"/>
      <c r="GTY491" s="50"/>
      <c r="GTZ491" s="50"/>
      <c r="GUA491" s="50"/>
      <c r="GUB491" s="50"/>
      <c r="GUC491" s="50"/>
      <c r="GUD491" s="50"/>
      <c r="GUE491" s="50"/>
      <c r="GUF491" s="50"/>
      <c r="GUG491" s="50"/>
      <c r="GUH491" s="50"/>
      <c r="GUI491" s="50"/>
      <c r="GUJ491" s="50"/>
      <c r="GUK491" s="50"/>
      <c r="GUL491" s="50"/>
      <c r="GUM491" s="50"/>
      <c r="GUN491" s="50"/>
      <c r="GUO491" s="50"/>
      <c r="GUP491" s="50"/>
      <c r="GUQ491" s="50"/>
      <c r="GUR491" s="50"/>
      <c r="GUS491" s="50"/>
      <c r="GUT491" s="50"/>
      <c r="GUU491" s="50"/>
      <c r="GUV491" s="50"/>
      <c r="GUW491" s="50"/>
      <c r="GUX491" s="50"/>
      <c r="GUY491" s="50"/>
      <c r="GUZ491" s="50"/>
      <c r="GVA491" s="50"/>
      <c r="GVB491" s="50"/>
      <c r="GVC491" s="50"/>
      <c r="GVD491" s="50"/>
      <c r="GVE491" s="50"/>
      <c r="GVF491" s="50"/>
      <c r="GVG491" s="50"/>
      <c r="GVH491" s="50"/>
      <c r="GVI491" s="50"/>
      <c r="GVJ491" s="50"/>
      <c r="GVK491" s="50"/>
      <c r="GVL491" s="50"/>
      <c r="GVM491" s="50"/>
      <c r="GVN491" s="50"/>
      <c r="GVO491" s="50"/>
      <c r="GVP491" s="50"/>
      <c r="GVQ491" s="50"/>
      <c r="GVR491" s="50"/>
      <c r="GVS491" s="50"/>
      <c r="GVT491" s="50"/>
      <c r="GVU491" s="50"/>
      <c r="GVV491" s="50"/>
      <c r="GVW491" s="50"/>
      <c r="GVX491" s="50"/>
      <c r="GVY491" s="50"/>
      <c r="GVZ491" s="50"/>
      <c r="GWA491" s="50"/>
      <c r="GWB491" s="50"/>
      <c r="GWC491" s="50"/>
      <c r="GWD491" s="50"/>
      <c r="GWE491" s="50"/>
      <c r="GWF491" s="50"/>
      <c r="GWG491" s="50"/>
      <c r="GWH491" s="50"/>
      <c r="GWI491" s="50"/>
      <c r="GWJ491" s="50"/>
      <c r="GWK491" s="50"/>
      <c r="GWL491" s="50"/>
      <c r="GWM491" s="50"/>
      <c r="GWN491" s="50"/>
      <c r="GWO491" s="50"/>
      <c r="GWP491" s="50"/>
      <c r="GWQ491" s="50"/>
      <c r="GWR491" s="50"/>
      <c r="GWS491" s="50"/>
      <c r="GWT491" s="50"/>
      <c r="GWU491" s="50"/>
      <c r="GWV491" s="50"/>
      <c r="GWW491" s="50"/>
      <c r="GWX491" s="50"/>
      <c r="GWY491" s="50"/>
      <c r="GWZ491" s="50"/>
      <c r="GXA491" s="50"/>
      <c r="GXB491" s="50"/>
      <c r="GXC491" s="50"/>
      <c r="GXD491" s="50"/>
      <c r="GXE491" s="50"/>
      <c r="GXF491" s="50"/>
      <c r="GXG491" s="50"/>
      <c r="GXH491" s="50"/>
      <c r="GXI491" s="50"/>
      <c r="GXJ491" s="50"/>
      <c r="GXK491" s="50"/>
      <c r="GXL491" s="50"/>
      <c r="GXM491" s="50"/>
      <c r="GXN491" s="50"/>
      <c r="GXO491" s="50"/>
      <c r="GXP491" s="50"/>
      <c r="GXQ491" s="50"/>
      <c r="GXR491" s="50"/>
      <c r="GXS491" s="50"/>
      <c r="GXT491" s="50"/>
      <c r="GXV491" s="50"/>
      <c r="GXX491" s="50"/>
      <c r="GXY491" s="50"/>
      <c r="GXZ491" s="50"/>
      <c r="GYA491" s="50"/>
      <c r="GYB491" s="50"/>
      <c r="GYC491" s="50"/>
      <c r="GYD491" s="50"/>
      <c r="GYE491" s="50"/>
      <c r="GYJ491" s="50"/>
      <c r="GYK491" s="50"/>
      <c r="GYL491" s="50"/>
      <c r="GYM491" s="50"/>
      <c r="GYN491" s="50"/>
      <c r="GYO491" s="50"/>
      <c r="GYP491" s="50"/>
      <c r="GYQ491" s="50"/>
      <c r="GYR491" s="50"/>
      <c r="GYS491" s="50"/>
      <c r="GYT491" s="50"/>
      <c r="GYU491" s="50"/>
      <c r="GYV491" s="50"/>
      <c r="GYW491" s="50"/>
      <c r="GYX491" s="50"/>
      <c r="GYY491" s="50"/>
      <c r="GYZ491" s="50"/>
      <c r="GZA491" s="50"/>
      <c r="GZB491" s="50"/>
      <c r="GZC491" s="50"/>
      <c r="GZD491" s="50"/>
      <c r="GZE491" s="50"/>
      <c r="GZF491" s="50"/>
      <c r="GZG491" s="50"/>
      <c r="GZH491" s="50"/>
      <c r="GZI491" s="50"/>
      <c r="GZJ491" s="50"/>
      <c r="GZK491" s="50"/>
      <c r="GZL491" s="50"/>
      <c r="GZM491" s="50"/>
      <c r="GZN491" s="50"/>
      <c r="GZO491" s="50"/>
      <c r="GZP491" s="50"/>
      <c r="GZQ491" s="50"/>
      <c r="GZR491" s="50"/>
      <c r="GZS491" s="50"/>
      <c r="GZT491" s="50"/>
      <c r="GZU491" s="50"/>
      <c r="GZV491" s="50"/>
      <c r="GZW491" s="50"/>
      <c r="GZX491" s="50"/>
      <c r="GZY491" s="50"/>
      <c r="GZZ491" s="50"/>
      <c r="HAA491" s="50"/>
      <c r="HAB491" s="50"/>
      <c r="HAC491" s="50"/>
      <c r="HAD491" s="50"/>
      <c r="HAE491" s="50"/>
      <c r="HAF491" s="50"/>
      <c r="HAG491" s="50"/>
      <c r="HAH491" s="50"/>
      <c r="HAI491" s="50"/>
      <c r="HAJ491" s="50"/>
      <c r="HAK491" s="50"/>
      <c r="HAL491" s="50"/>
      <c r="HAM491" s="50"/>
      <c r="HAN491" s="50"/>
      <c r="HAO491" s="50"/>
      <c r="HAP491" s="50"/>
      <c r="HAQ491" s="50"/>
      <c r="HAR491" s="50"/>
      <c r="HAS491" s="50"/>
      <c r="HAT491" s="50"/>
      <c r="HAU491" s="50"/>
      <c r="HAV491" s="50"/>
      <c r="HAW491" s="50"/>
      <c r="HAX491" s="50"/>
      <c r="HAY491" s="50"/>
      <c r="HAZ491" s="50"/>
      <c r="HBA491" s="50"/>
      <c r="HBB491" s="50"/>
      <c r="HBC491" s="50"/>
      <c r="HBD491" s="50"/>
      <c r="HBE491" s="50"/>
      <c r="HBF491" s="50"/>
      <c r="HBG491" s="50"/>
      <c r="HBH491" s="50"/>
      <c r="HBI491" s="50"/>
      <c r="HBJ491" s="50"/>
      <c r="HBK491" s="50"/>
      <c r="HBL491" s="50"/>
      <c r="HBM491" s="50"/>
      <c r="HBN491" s="50"/>
      <c r="HBO491" s="50"/>
      <c r="HBP491" s="50"/>
      <c r="HBQ491" s="50"/>
      <c r="HBR491" s="50"/>
      <c r="HBS491" s="50"/>
      <c r="HBT491" s="50"/>
      <c r="HBU491" s="50"/>
      <c r="HBV491" s="50"/>
      <c r="HBW491" s="50"/>
      <c r="HBX491" s="50"/>
      <c r="HBY491" s="50"/>
      <c r="HBZ491" s="50"/>
      <c r="HCA491" s="50"/>
      <c r="HCB491" s="50"/>
      <c r="HCC491" s="50"/>
      <c r="HCD491" s="50"/>
      <c r="HCE491" s="50"/>
      <c r="HCF491" s="50"/>
      <c r="HCG491" s="50"/>
      <c r="HCH491" s="50"/>
      <c r="HCI491" s="50"/>
      <c r="HCJ491" s="50"/>
      <c r="HCK491" s="50"/>
      <c r="HCL491" s="50"/>
      <c r="HCM491" s="50"/>
      <c r="HCN491" s="50"/>
      <c r="HCO491" s="50"/>
      <c r="HCP491" s="50"/>
      <c r="HCQ491" s="50"/>
      <c r="HCR491" s="50"/>
      <c r="HCS491" s="50"/>
      <c r="HCT491" s="50"/>
      <c r="HCU491" s="50"/>
      <c r="HCV491" s="50"/>
      <c r="HCW491" s="50"/>
      <c r="HCX491" s="50"/>
      <c r="HCY491" s="50"/>
      <c r="HCZ491" s="50"/>
      <c r="HDA491" s="50"/>
      <c r="HDB491" s="50"/>
      <c r="HDC491" s="50"/>
      <c r="HDD491" s="50"/>
      <c r="HDE491" s="50"/>
      <c r="HDF491" s="50"/>
      <c r="HDG491" s="50"/>
      <c r="HDH491" s="50"/>
      <c r="HDI491" s="50"/>
      <c r="HDJ491" s="50"/>
      <c r="HDK491" s="50"/>
      <c r="HDL491" s="50"/>
      <c r="HDM491" s="50"/>
      <c r="HDN491" s="50"/>
      <c r="HDO491" s="50"/>
      <c r="HDP491" s="50"/>
      <c r="HDQ491" s="50"/>
      <c r="HDR491" s="50"/>
      <c r="HDS491" s="50"/>
      <c r="HDT491" s="50"/>
      <c r="HDU491" s="50"/>
      <c r="HDV491" s="50"/>
      <c r="HDW491" s="50"/>
      <c r="HDX491" s="50"/>
      <c r="HDY491" s="50"/>
      <c r="HDZ491" s="50"/>
      <c r="HEA491" s="50"/>
      <c r="HEB491" s="50"/>
      <c r="HEC491" s="50"/>
      <c r="HED491" s="50"/>
      <c r="HEE491" s="50"/>
      <c r="HEF491" s="50"/>
      <c r="HEG491" s="50"/>
      <c r="HEH491" s="50"/>
      <c r="HEI491" s="50"/>
      <c r="HEJ491" s="50"/>
      <c r="HEK491" s="50"/>
      <c r="HEL491" s="50"/>
      <c r="HEM491" s="50"/>
      <c r="HEN491" s="50"/>
      <c r="HEO491" s="50"/>
      <c r="HEP491" s="50"/>
      <c r="HEQ491" s="50"/>
      <c r="HER491" s="50"/>
      <c r="HES491" s="50"/>
      <c r="HET491" s="50"/>
      <c r="HEU491" s="50"/>
      <c r="HEV491" s="50"/>
      <c r="HEW491" s="50"/>
      <c r="HEX491" s="50"/>
      <c r="HEY491" s="50"/>
      <c r="HEZ491" s="50"/>
      <c r="HFA491" s="50"/>
      <c r="HFB491" s="50"/>
      <c r="HFC491" s="50"/>
      <c r="HFD491" s="50"/>
      <c r="HFE491" s="50"/>
      <c r="HFF491" s="50"/>
      <c r="HFG491" s="50"/>
      <c r="HFH491" s="50"/>
      <c r="HFI491" s="50"/>
      <c r="HFJ491" s="50"/>
      <c r="HFK491" s="50"/>
      <c r="HFL491" s="50"/>
      <c r="HFM491" s="50"/>
      <c r="HFN491" s="50"/>
      <c r="HFO491" s="50"/>
      <c r="HFP491" s="50"/>
      <c r="HFQ491" s="50"/>
      <c r="HFR491" s="50"/>
      <c r="HFS491" s="50"/>
      <c r="HFT491" s="50"/>
      <c r="HFU491" s="50"/>
      <c r="HFV491" s="50"/>
      <c r="HFW491" s="50"/>
      <c r="HFX491" s="50"/>
      <c r="HFY491" s="50"/>
      <c r="HFZ491" s="50"/>
      <c r="HGA491" s="50"/>
      <c r="HGB491" s="50"/>
      <c r="HGC491" s="50"/>
      <c r="HGD491" s="50"/>
      <c r="HGE491" s="50"/>
      <c r="HGF491" s="50"/>
      <c r="HGG491" s="50"/>
      <c r="HGH491" s="50"/>
      <c r="HGI491" s="50"/>
      <c r="HGJ491" s="50"/>
      <c r="HGK491" s="50"/>
      <c r="HGL491" s="50"/>
      <c r="HGM491" s="50"/>
      <c r="HGN491" s="50"/>
      <c r="HGO491" s="50"/>
      <c r="HGP491" s="50"/>
      <c r="HGQ491" s="50"/>
      <c r="HGR491" s="50"/>
      <c r="HGS491" s="50"/>
      <c r="HGT491" s="50"/>
      <c r="HGU491" s="50"/>
      <c r="HGV491" s="50"/>
      <c r="HGW491" s="50"/>
      <c r="HGX491" s="50"/>
      <c r="HGY491" s="50"/>
      <c r="HGZ491" s="50"/>
      <c r="HHA491" s="50"/>
      <c r="HHB491" s="50"/>
      <c r="HHC491" s="50"/>
      <c r="HHD491" s="50"/>
      <c r="HHE491" s="50"/>
      <c r="HHF491" s="50"/>
      <c r="HHG491" s="50"/>
      <c r="HHH491" s="50"/>
      <c r="HHI491" s="50"/>
      <c r="HHJ491" s="50"/>
      <c r="HHK491" s="50"/>
      <c r="HHL491" s="50"/>
      <c r="HHM491" s="50"/>
      <c r="HHN491" s="50"/>
      <c r="HHO491" s="50"/>
      <c r="HHP491" s="50"/>
      <c r="HHR491" s="50"/>
      <c r="HHT491" s="50"/>
      <c r="HHU491" s="50"/>
      <c r="HHV491" s="50"/>
      <c r="HHW491" s="50"/>
      <c r="HHX491" s="50"/>
      <c r="HHY491" s="50"/>
      <c r="HHZ491" s="50"/>
      <c r="HIA491" s="50"/>
      <c r="HIF491" s="50"/>
      <c r="HIG491" s="50"/>
      <c r="HIH491" s="50"/>
      <c r="HII491" s="50"/>
      <c r="HIJ491" s="50"/>
      <c r="HIK491" s="50"/>
      <c r="HIL491" s="50"/>
      <c r="HIM491" s="50"/>
      <c r="HIN491" s="50"/>
      <c r="HIO491" s="50"/>
      <c r="HIP491" s="50"/>
      <c r="HIQ491" s="50"/>
      <c r="HIR491" s="50"/>
      <c r="HIS491" s="50"/>
      <c r="HIT491" s="50"/>
      <c r="HIU491" s="50"/>
      <c r="HIV491" s="50"/>
      <c r="HIW491" s="50"/>
      <c r="HIX491" s="50"/>
      <c r="HIY491" s="50"/>
      <c r="HIZ491" s="50"/>
      <c r="HJA491" s="50"/>
      <c r="HJB491" s="50"/>
      <c r="HJC491" s="50"/>
      <c r="HJD491" s="50"/>
      <c r="HJE491" s="50"/>
      <c r="HJF491" s="50"/>
      <c r="HJG491" s="50"/>
      <c r="HJH491" s="50"/>
      <c r="HJI491" s="50"/>
      <c r="HJJ491" s="50"/>
      <c r="HJK491" s="50"/>
      <c r="HJL491" s="50"/>
      <c r="HJM491" s="50"/>
      <c r="HJN491" s="50"/>
      <c r="HJO491" s="50"/>
      <c r="HJP491" s="50"/>
      <c r="HJQ491" s="50"/>
      <c r="HJR491" s="50"/>
      <c r="HJS491" s="50"/>
      <c r="HJT491" s="50"/>
      <c r="HJU491" s="50"/>
      <c r="HJV491" s="50"/>
      <c r="HJW491" s="50"/>
      <c r="HJX491" s="50"/>
      <c r="HJY491" s="50"/>
      <c r="HJZ491" s="50"/>
      <c r="HKA491" s="50"/>
      <c r="HKB491" s="50"/>
      <c r="HKC491" s="50"/>
      <c r="HKD491" s="50"/>
      <c r="HKE491" s="50"/>
      <c r="HKF491" s="50"/>
      <c r="HKG491" s="50"/>
      <c r="HKH491" s="50"/>
      <c r="HKI491" s="50"/>
      <c r="HKJ491" s="50"/>
      <c r="HKK491" s="50"/>
      <c r="HKL491" s="50"/>
      <c r="HKM491" s="50"/>
      <c r="HKN491" s="50"/>
      <c r="HKO491" s="50"/>
      <c r="HKP491" s="50"/>
      <c r="HKQ491" s="50"/>
      <c r="HKR491" s="50"/>
      <c r="HKS491" s="50"/>
      <c r="HKT491" s="50"/>
      <c r="HKU491" s="50"/>
      <c r="HKV491" s="50"/>
      <c r="HKW491" s="50"/>
      <c r="HKX491" s="50"/>
      <c r="HKY491" s="50"/>
      <c r="HKZ491" s="50"/>
      <c r="HLA491" s="50"/>
      <c r="HLB491" s="50"/>
      <c r="HLC491" s="50"/>
      <c r="HLD491" s="50"/>
      <c r="HLE491" s="50"/>
      <c r="HLF491" s="50"/>
      <c r="HLG491" s="50"/>
      <c r="HLH491" s="50"/>
      <c r="HLI491" s="50"/>
      <c r="HLJ491" s="50"/>
      <c r="HLK491" s="50"/>
      <c r="HLL491" s="50"/>
      <c r="HLM491" s="50"/>
      <c r="HLN491" s="50"/>
      <c r="HLO491" s="50"/>
      <c r="HLP491" s="50"/>
      <c r="HLQ491" s="50"/>
      <c r="HLR491" s="50"/>
      <c r="HLS491" s="50"/>
      <c r="HLT491" s="50"/>
      <c r="HLU491" s="50"/>
      <c r="HLV491" s="50"/>
      <c r="HLW491" s="50"/>
      <c r="HLX491" s="50"/>
      <c r="HLY491" s="50"/>
      <c r="HLZ491" s="50"/>
      <c r="HMA491" s="50"/>
      <c r="HMB491" s="50"/>
      <c r="HMC491" s="50"/>
      <c r="HMD491" s="50"/>
      <c r="HME491" s="50"/>
      <c r="HMF491" s="50"/>
      <c r="HMG491" s="50"/>
      <c r="HMH491" s="50"/>
      <c r="HMI491" s="50"/>
      <c r="HMJ491" s="50"/>
      <c r="HMK491" s="50"/>
      <c r="HML491" s="50"/>
      <c r="HMM491" s="50"/>
      <c r="HMN491" s="50"/>
      <c r="HMO491" s="50"/>
      <c r="HMP491" s="50"/>
      <c r="HMQ491" s="50"/>
      <c r="HMR491" s="50"/>
      <c r="HMS491" s="50"/>
      <c r="HMT491" s="50"/>
      <c r="HMU491" s="50"/>
      <c r="HMV491" s="50"/>
      <c r="HMW491" s="50"/>
      <c r="HMX491" s="50"/>
      <c r="HMY491" s="50"/>
      <c r="HMZ491" s="50"/>
      <c r="HNA491" s="50"/>
      <c r="HNB491" s="50"/>
      <c r="HNC491" s="50"/>
      <c r="HND491" s="50"/>
      <c r="HNE491" s="50"/>
      <c r="HNF491" s="50"/>
      <c r="HNG491" s="50"/>
      <c r="HNH491" s="50"/>
      <c r="HNI491" s="50"/>
      <c r="HNJ491" s="50"/>
      <c r="HNK491" s="50"/>
      <c r="HNL491" s="50"/>
      <c r="HNM491" s="50"/>
      <c r="HNN491" s="50"/>
      <c r="HNO491" s="50"/>
      <c r="HNP491" s="50"/>
      <c r="HNQ491" s="50"/>
      <c r="HNR491" s="50"/>
      <c r="HNS491" s="50"/>
      <c r="HNT491" s="50"/>
      <c r="HNU491" s="50"/>
      <c r="HNV491" s="50"/>
      <c r="HNW491" s="50"/>
      <c r="HNX491" s="50"/>
      <c r="HNY491" s="50"/>
      <c r="HNZ491" s="50"/>
      <c r="HOA491" s="50"/>
      <c r="HOB491" s="50"/>
      <c r="HOC491" s="50"/>
      <c r="HOD491" s="50"/>
      <c r="HOE491" s="50"/>
      <c r="HOF491" s="50"/>
      <c r="HOG491" s="50"/>
      <c r="HOH491" s="50"/>
      <c r="HOI491" s="50"/>
      <c r="HOJ491" s="50"/>
      <c r="HOK491" s="50"/>
      <c r="HOL491" s="50"/>
      <c r="HOM491" s="50"/>
      <c r="HON491" s="50"/>
      <c r="HOO491" s="50"/>
      <c r="HOP491" s="50"/>
      <c r="HOQ491" s="50"/>
      <c r="HOR491" s="50"/>
      <c r="HOS491" s="50"/>
      <c r="HOT491" s="50"/>
      <c r="HOU491" s="50"/>
      <c r="HOV491" s="50"/>
      <c r="HOW491" s="50"/>
      <c r="HOX491" s="50"/>
      <c r="HOY491" s="50"/>
      <c r="HOZ491" s="50"/>
      <c r="HPA491" s="50"/>
      <c r="HPB491" s="50"/>
      <c r="HPC491" s="50"/>
      <c r="HPD491" s="50"/>
      <c r="HPE491" s="50"/>
      <c r="HPF491" s="50"/>
      <c r="HPG491" s="50"/>
      <c r="HPH491" s="50"/>
      <c r="HPI491" s="50"/>
      <c r="HPJ491" s="50"/>
      <c r="HPK491" s="50"/>
      <c r="HPL491" s="50"/>
      <c r="HPM491" s="50"/>
      <c r="HPN491" s="50"/>
      <c r="HPO491" s="50"/>
      <c r="HPP491" s="50"/>
      <c r="HPQ491" s="50"/>
      <c r="HPR491" s="50"/>
      <c r="HPS491" s="50"/>
      <c r="HPT491" s="50"/>
      <c r="HPU491" s="50"/>
      <c r="HPV491" s="50"/>
      <c r="HPW491" s="50"/>
      <c r="HPX491" s="50"/>
      <c r="HPY491" s="50"/>
      <c r="HPZ491" s="50"/>
      <c r="HQA491" s="50"/>
      <c r="HQB491" s="50"/>
      <c r="HQC491" s="50"/>
      <c r="HQD491" s="50"/>
      <c r="HQE491" s="50"/>
      <c r="HQF491" s="50"/>
      <c r="HQG491" s="50"/>
      <c r="HQH491" s="50"/>
      <c r="HQI491" s="50"/>
      <c r="HQJ491" s="50"/>
      <c r="HQK491" s="50"/>
      <c r="HQL491" s="50"/>
      <c r="HQM491" s="50"/>
      <c r="HQN491" s="50"/>
      <c r="HQO491" s="50"/>
      <c r="HQP491" s="50"/>
      <c r="HQQ491" s="50"/>
      <c r="HQR491" s="50"/>
      <c r="HQS491" s="50"/>
      <c r="HQT491" s="50"/>
      <c r="HQU491" s="50"/>
      <c r="HQV491" s="50"/>
      <c r="HQW491" s="50"/>
      <c r="HQX491" s="50"/>
      <c r="HQY491" s="50"/>
      <c r="HQZ491" s="50"/>
      <c r="HRA491" s="50"/>
      <c r="HRB491" s="50"/>
      <c r="HRC491" s="50"/>
      <c r="HRD491" s="50"/>
      <c r="HRE491" s="50"/>
      <c r="HRF491" s="50"/>
      <c r="HRG491" s="50"/>
      <c r="HRH491" s="50"/>
      <c r="HRI491" s="50"/>
      <c r="HRJ491" s="50"/>
      <c r="HRK491" s="50"/>
      <c r="HRL491" s="50"/>
      <c r="HRN491" s="50"/>
      <c r="HRP491" s="50"/>
      <c r="HRQ491" s="50"/>
      <c r="HRR491" s="50"/>
      <c r="HRS491" s="50"/>
      <c r="HRT491" s="50"/>
      <c r="HRU491" s="50"/>
      <c r="HRV491" s="50"/>
      <c r="HRW491" s="50"/>
      <c r="HSB491" s="50"/>
      <c r="HSC491" s="50"/>
      <c r="HSD491" s="50"/>
      <c r="HSE491" s="50"/>
      <c r="HSF491" s="50"/>
      <c r="HSG491" s="50"/>
      <c r="HSH491" s="50"/>
      <c r="HSI491" s="50"/>
      <c r="HSJ491" s="50"/>
      <c r="HSK491" s="50"/>
      <c r="HSL491" s="50"/>
      <c r="HSM491" s="50"/>
      <c r="HSN491" s="50"/>
      <c r="HSO491" s="50"/>
      <c r="HSP491" s="50"/>
      <c r="HSQ491" s="50"/>
      <c r="HSR491" s="50"/>
      <c r="HSS491" s="50"/>
      <c r="HST491" s="50"/>
      <c r="HSU491" s="50"/>
      <c r="HSV491" s="50"/>
      <c r="HSW491" s="50"/>
      <c r="HSX491" s="50"/>
      <c r="HSY491" s="50"/>
      <c r="HSZ491" s="50"/>
      <c r="HTA491" s="50"/>
      <c r="HTB491" s="50"/>
      <c r="HTC491" s="50"/>
      <c r="HTD491" s="50"/>
      <c r="HTE491" s="50"/>
      <c r="HTF491" s="50"/>
      <c r="HTG491" s="50"/>
      <c r="HTH491" s="50"/>
      <c r="HTI491" s="50"/>
      <c r="HTJ491" s="50"/>
      <c r="HTK491" s="50"/>
      <c r="HTL491" s="50"/>
      <c r="HTM491" s="50"/>
      <c r="HTN491" s="50"/>
      <c r="HTO491" s="50"/>
      <c r="HTP491" s="50"/>
      <c r="HTQ491" s="50"/>
      <c r="HTR491" s="50"/>
      <c r="HTS491" s="50"/>
      <c r="HTT491" s="50"/>
      <c r="HTU491" s="50"/>
      <c r="HTV491" s="50"/>
      <c r="HTW491" s="50"/>
      <c r="HTX491" s="50"/>
      <c r="HTY491" s="50"/>
      <c r="HTZ491" s="50"/>
      <c r="HUA491" s="50"/>
      <c r="HUB491" s="50"/>
      <c r="HUC491" s="50"/>
      <c r="HUD491" s="50"/>
      <c r="HUE491" s="50"/>
      <c r="HUF491" s="50"/>
      <c r="HUG491" s="50"/>
      <c r="HUH491" s="50"/>
      <c r="HUI491" s="50"/>
      <c r="HUJ491" s="50"/>
      <c r="HUK491" s="50"/>
      <c r="HUL491" s="50"/>
      <c r="HUM491" s="50"/>
      <c r="HUN491" s="50"/>
      <c r="HUO491" s="50"/>
      <c r="HUP491" s="50"/>
      <c r="HUQ491" s="50"/>
      <c r="HUR491" s="50"/>
      <c r="HUS491" s="50"/>
      <c r="HUT491" s="50"/>
      <c r="HUU491" s="50"/>
      <c r="HUV491" s="50"/>
      <c r="HUW491" s="50"/>
      <c r="HUX491" s="50"/>
      <c r="HUY491" s="50"/>
      <c r="HUZ491" s="50"/>
      <c r="HVA491" s="50"/>
      <c r="HVB491" s="50"/>
      <c r="HVC491" s="50"/>
      <c r="HVD491" s="50"/>
      <c r="HVE491" s="50"/>
      <c r="HVF491" s="50"/>
      <c r="HVG491" s="50"/>
      <c r="HVH491" s="50"/>
      <c r="HVI491" s="50"/>
      <c r="HVJ491" s="50"/>
      <c r="HVK491" s="50"/>
      <c r="HVL491" s="50"/>
      <c r="HVM491" s="50"/>
      <c r="HVN491" s="50"/>
      <c r="HVO491" s="50"/>
      <c r="HVP491" s="50"/>
      <c r="HVQ491" s="50"/>
      <c r="HVR491" s="50"/>
      <c r="HVS491" s="50"/>
      <c r="HVT491" s="50"/>
      <c r="HVU491" s="50"/>
      <c r="HVV491" s="50"/>
      <c r="HVW491" s="50"/>
      <c r="HVX491" s="50"/>
      <c r="HVY491" s="50"/>
      <c r="HVZ491" s="50"/>
      <c r="HWA491" s="50"/>
      <c r="HWB491" s="50"/>
      <c r="HWC491" s="50"/>
      <c r="HWD491" s="50"/>
      <c r="HWE491" s="50"/>
      <c r="HWF491" s="50"/>
      <c r="HWG491" s="50"/>
      <c r="HWH491" s="50"/>
      <c r="HWI491" s="50"/>
      <c r="HWJ491" s="50"/>
      <c r="HWK491" s="50"/>
      <c r="HWL491" s="50"/>
      <c r="HWM491" s="50"/>
      <c r="HWN491" s="50"/>
      <c r="HWO491" s="50"/>
      <c r="HWP491" s="50"/>
      <c r="HWQ491" s="50"/>
      <c r="HWR491" s="50"/>
      <c r="HWS491" s="50"/>
      <c r="HWT491" s="50"/>
      <c r="HWU491" s="50"/>
      <c r="HWV491" s="50"/>
      <c r="HWW491" s="50"/>
      <c r="HWX491" s="50"/>
      <c r="HWY491" s="50"/>
      <c r="HWZ491" s="50"/>
      <c r="HXA491" s="50"/>
      <c r="HXB491" s="50"/>
      <c r="HXC491" s="50"/>
      <c r="HXD491" s="50"/>
      <c r="HXE491" s="50"/>
      <c r="HXF491" s="50"/>
      <c r="HXG491" s="50"/>
      <c r="HXH491" s="50"/>
      <c r="HXI491" s="50"/>
      <c r="HXJ491" s="50"/>
      <c r="HXK491" s="50"/>
      <c r="HXL491" s="50"/>
      <c r="HXM491" s="50"/>
      <c r="HXN491" s="50"/>
      <c r="HXO491" s="50"/>
      <c r="HXP491" s="50"/>
      <c r="HXQ491" s="50"/>
      <c r="HXR491" s="50"/>
      <c r="HXS491" s="50"/>
      <c r="HXT491" s="50"/>
      <c r="HXU491" s="50"/>
      <c r="HXV491" s="50"/>
      <c r="HXW491" s="50"/>
      <c r="HXX491" s="50"/>
      <c r="HXY491" s="50"/>
      <c r="HXZ491" s="50"/>
      <c r="HYA491" s="50"/>
      <c r="HYB491" s="50"/>
      <c r="HYC491" s="50"/>
      <c r="HYD491" s="50"/>
      <c r="HYE491" s="50"/>
      <c r="HYF491" s="50"/>
      <c r="HYG491" s="50"/>
      <c r="HYH491" s="50"/>
      <c r="HYI491" s="50"/>
      <c r="HYJ491" s="50"/>
      <c r="HYK491" s="50"/>
      <c r="HYL491" s="50"/>
      <c r="HYM491" s="50"/>
      <c r="HYN491" s="50"/>
      <c r="HYO491" s="50"/>
      <c r="HYP491" s="50"/>
      <c r="HYQ491" s="50"/>
      <c r="HYR491" s="50"/>
      <c r="HYS491" s="50"/>
      <c r="HYT491" s="50"/>
      <c r="HYU491" s="50"/>
      <c r="HYV491" s="50"/>
      <c r="HYW491" s="50"/>
      <c r="HYX491" s="50"/>
      <c r="HYY491" s="50"/>
      <c r="HYZ491" s="50"/>
      <c r="HZA491" s="50"/>
      <c r="HZB491" s="50"/>
      <c r="HZC491" s="50"/>
      <c r="HZD491" s="50"/>
      <c r="HZE491" s="50"/>
      <c r="HZF491" s="50"/>
      <c r="HZG491" s="50"/>
      <c r="HZH491" s="50"/>
      <c r="HZI491" s="50"/>
      <c r="HZJ491" s="50"/>
      <c r="HZK491" s="50"/>
      <c r="HZL491" s="50"/>
      <c r="HZM491" s="50"/>
      <c r="HZN491" s="50"/>
      <c r="HZO491" s="50"/>
      <c r="HZP491" s="50"/>
      <c r="HZQ491" s="50"/>
      <c r="HZR491" s="50"/>
      <c r="HZS491" s="50"/>
      <c r="HZT491" s="50"/>
      <c r="HZU491" s="50"/>
      <c r="HZV491" s="50"/>
      <c r="HZW491" s="50"/>
      <c r="HZX491" s="50"/>
      <c r="HZY491" s="50"/>
      <c r="HZZ491" s="50"/>
      <c r="IAA491" s="50"/>
      <c r="IAB491" s="50"/>
      <c r="IAC491" s="50"/>
      <c r="IAD491" s="50"/>
      <c r="IAE491" s="50"/>
      <c r="IAF491" s="50"/>
      <c r="IAG491" s="50"/>
      <c r="IAH491" s="50"/>
      <c r="IAI491" s="50"/>
      <c r="IAJ491" s="50"/>
      <c r="IAK491" s="50"/>
      <c r="IAL491" s="50"/>
      <c r="IAM491" s="50"/>
      <c r="IAN491" s="50"/>
      <c r="IAO491" s="50"/>
      <c r="IAP491" s="50"/>
      <c r="IAQ491" s="50"/>
      <c r="IAR491" s="50"/>
      <c r="IAS491" s="50"/>
      <c r="IAT491" s="50"/>
      <c r="IAU491" s="50"/>
      <c r="IAV491" s="50"/>
      <c r="IAW491" s="50"/>
      <c r="IAX491" s="50"/>
      <c r="IAY491" s="50"/>
      <c r="IAZ491" s="50"/>
      <c r="IBA491" s="50"/>
      <c r="IBB491" s="50"/>
      <c r="IBC491" s="50"/>
      <c r="IBD491" s="50"/>
      <c r="IBE491" s="50"/>
      <c r="IBF491" s="50"/>
      <c r="IBG491" s="50"/>
      <c r="IBH491" s="50"/>
      <c r="IBJ491" s="50"/>
      <c r="IBL491" s="50"/>
      <c r="IBM491" s="50"/>
      <c r="IBN491" s="50"/>
      <c r="IBO491" s="50"/>
      <c r="IBP491" s="50"/>
      <c r="IBQ491" s="50"/>
      <c r="IBR491" s="50"/>
      <c r="IBS491" s="50"/>
      <c r="IBX491" s="50"/>
      <c r="IBY491" s="50"/>
      <c r="IBZ491" s="50"/>
      <c r="ICA491" s="50"/>
      <c r="ICB491" s="50"/>
      <c r="ICC491" s="50"/>
      <c r="ICD491" s="50"/>
      <c r="ICE491" s="50"/>
      <c r="ICF491" s="50"/>
      <c r="ICG491" s="50"/>
      <c r="ICH491" s="50"/>
      <c r="ICI491" s="50"/>
      <c r="ICJ491" s="50"/>
      <c r="ICK491" s="50"/>
      <c r="ICL491" s="50"/>
      <c r="ICM491" s="50"/>
      <c r="ICN491" s="50"/>
      <c r="ICO491" s="50"/>
      <c r="ICP491" s="50"/>
      <c r="ICQ491" s="50"/>
      <c r="ICR491" s="50"/>
      <c r="ICS491" s="50"/>
      <c r="ICT491" s="50"/>
      <c r="ICU491" s="50"/>
      <c r="ICV491" s="50"/>
      <c r="ICW491" s="50"/>
      <c r="ICX491" s="50"/>
      <c r="ICY491" s="50"/>
      <c r="ICZ491" s="50"/>
      <c r="IDA491" s="50"/>
      <c r="IDB491" s="50"/>
      <c r="IDC491" s="50"/>
      <c r="IDD491" s="50"/>
      <c r="IDE491" s="50"/>
      <c r="IDF491" s="50"/>
      <c r="IDG491" s="50"/>
      <c r="IDH491" s="50"/>
      <c r="IDI491" s="50"/>
      <c r="IDJ491" s="50"/>
      <c r="IDK491" s="50"/>
      <c r="IDL491" s="50"/>
      <c r="IDM491" s="50"/>
      <c r="IDN491" s="50"/>
      <c r="IDO491" s="50"/>
      <c r="IDP491" s="50"/>
      <c r="IDQ491" s="50"/>
      <c r="IDR491" s="50"/>
      <c r="IDS491" s="50"/>
      <c r="IDT491" s="50"/>
      <c r="IDU491" s="50"/>
      <c r="IDV491" s="50"/>
      <c r="IDW491" s="50"/>
      <c r="IDX491" s="50"/>
      <c r="IDY491" s="50"/>
      <c r="IDZ491" s="50"/>
      <c r="IEA491" s="50"/>
      <c r="IEB491" s="50"/>
      <c r="IEC491" s="50"/>
      <c r="IED491" s="50"/>
      <c r="IEE491" s="50"/>
      <c r="IEF491" s="50"/>
      <c r="IEG491" s="50"/>
      <c r="IEH491" s="50"/>
      <c r="IEI491" s="50"/>
      <c r="IEJ491" s="50"/>
      <c r="IEK491" s="50"/>
      <c r="IEL491" s="50"/>
      <c r="IEM491" s="50"/>
      <c r="IEN491" s="50"/>
      <c r="IEO491" s="50"/>
      <c r="IEP491" s="50"/>
      <c r="IEQ491" s="50"/>
      <c r="IER491" s="50"/>
      <c r="IES491" s="50"/>
      <c r="IET491" s="50"/>
      <c r="IEU491" s="50"/>
      <c r="IEV491" s="50"/>
      <c r="IEW491" s="50"/>
      <c r="IEX491" s="50"/>
      <c r="IEY491" s="50"/>
      <c r="IEZ491" s="50"/>
      <c r="IFA491" s="50"/>
      <c r="IFB491" s="50"/>
      <c r="IFC491" s="50"/>
      <c r="IFD491" s="50"/>
      <c r="IFE491" s="50"/>
      <c r="IFF491" s="50"/>
      <c r="IFG491" s="50"/>
      <c r="IFH491" s="50"/>
      <c r="IFI491" s="50"/>
      <c r="IFJ491" s="50"/>
      <c r="IFK491" s="50"/>
      <c r="IFL491" s="50"/>
      <c r="IFM491" s="50"/>
      <c r="IFN491" s="50"/>
      <c r="IFO491" s="50"/>
      <c r="IFP491" s="50"/>
      <c r="IFQ491" s="50"/>
      <c r="IFR491" s="50"/>
      <c r="IFS491" s="50"/>
      <c r="IFT491" s="50"/>
      <c r="IFU491" s="50"/>
      <c r="IFV491" s="50"/>
      <c r="IFW491" s="50"/>
      <c r="IFX491" s="50"/>
      <c r="IFY491" s="50"/>
      <c r="IFZ491" s="50"/>
      <c r="IGA491" s="50"/>
      <c r="IGB491" s="50"/>
      <c r="IGC491" s="50"/>
      <c r="IGD491" s="50"/>
      <c r="IGE491" s="50"/>
      <c r="IGF491" s="50"/>
      <c r="IGG491" s="50"/>
      <c r="IGH491" s="50"/>
      <c r="IGI491" s="50"/>
      <c r="IGJ491" s="50"/>
      <c r="IGK491" s="50"/>
      <c r="IGL491" s="50"/>
      <c r="IGM491" s="50"/>
      <c r="IGN491" s="50"/>
      <c r="IGO491" s="50"/>
      <c r="IGP491" s="50"/>
      <c r="IGQ491" s="50"/>
      <c r="IGR491" s="50"/>
      <c r="IGS491" s="50"/>
      <c r="IGT491" s="50"/>
      <c r="IGU491" s="50"/>
      <c r="IGV491" s="50"/>
      <c r="IGW491" s="50"/>
      <c r="IGX491" s="50"/>
      <c r="IGY491" s="50"/>
      <c r="IGZ491" s="50"/>
      <c r="IHA491" s="50"/>
      <c r="IHB491" s="50"/>
      <c r="IHC491" s="50"/>
      <c r="IHD491" s="50"/>
      <c r="IHE491" s="50"/>
      <c r="IHF491" s="50"/>
      <c r="IHG491" s="50"/>
      <c r="IHH491" s="50"/>
      <c r="IHI491" s="50"/>
      <c r="IHJ491" s="50"/>
      <c r="IHK491" s="50"/>
      <c r="IHL491" s="50"/>
      <c r="IHM491" s="50"/>
      <c r="IHN491" s="50"/>
      <c r="IHO491" s="50"/>
      <c r="IHP491" s="50"/>
      <c r="IHQ491" s="50"/>
      <c r="IHR491" s="50"/>
      <c r="IHS491" s="50"/>
      <c r="IHT491" s="50"/>
      <c r="IHU491" s="50"/>
      <c r="IHV491" s="50"/>
      <c r="IHW491" s="50"/>
      <c r="IHX491" s="50"/>
      <c r="IHY491" s="50"/>
      <c r="IHZ491" s="50"/>
      <c r="IIA491" s="50"/>
      <c r="IIB491" s="50"/>
      <c r="IIC491" s="50"/>
      <c r="IID491" s="50"/>
      <c r="IIE491" s="50"/>
      <c r="IIF491" s="50"/>
      <c r="IIG491" s="50"/>
      <c r="IIH491" s="50"/>
      <c r="III491" s="50"/>
      <c r="IIJ491" s="50"/>
      <c r="IIK491" s="50"/>
      <c r="IIL491" s="50"/>
      <c r="IIM491" s="50"/>
      <c r="IIN491" s="50"/>
      <c r="IIO491" s="50"/>
      <c r="IIP491" s="50"/>
      <c r="IIQ491" s="50"/>
      <c r="IIR491" s="50"/>
      <c r="IIS491" s="50"/>
      <c r="IIT491" s="50"/>
      <c r="IIU491" s="50"/>
      <c r="IIV491" s="50"/>
      <c r="IIW491" s="50"/>
      <c r="IIX491" s="50"/>
      <c r="IIY491" s="50"/>
      <c r="IIZ491" s="50"/>
      <c r="IJA491" s="50"/>
      <c r="IJB491" s="50"/>
      <c r="IJC491" s="50"/>
      <c r="IJD491" s="50"/>
      <c r="IJE491" s="50"/>
      <c r="IJF491" s="50"/>
      <c r="IJG491" s="50"/>
      <c r="IJH491" s="50"/>
      <c r="IJI491" s="50"/>
      <c r="IJJ491" s="50"/>
      <c r="IJK491" s="50"/>
      <c r="IJL491" s="50"/>
      <c r="IJM491" s="50"/>
      <c r="IJN491" s="50"/>
      <c r="IJO491" s="50"/>
      <c r="IJP491" s="50"/>
      <c r="IJQ491" s="50"/>
      <c r="IJR491" s="50"/>
      <c r="IJS491" s="50"/>
      <c r="IJT491" s="50"/>
      <c r="IJU491" s="50"/>
      <c r="IJV491" s="50"/>
      <c r="IJW491" s="50"/>
      <c r="IJX491" s="50"/>
      <c r="IJY491" s="50"/>
      <c r="IJZ491" s="50"/>
      <c r="IKA491" s="50"/>
      <c r="IKB491" s="50"/>
      <c r="IKC491" s="50"/>
      <c r="IKD491" s="50"/>
      <c r="IKE491" s="50"/>
      <c r="IKF491" s="50"/>
      <c r="IKG491" s="50"/>
      <c r="IKH491" s="50"/>
      <c r="IKI491" s="50"/>
      <c r="IKJ491" s="50"/>
      <c r="IKK491" s="50"/>
      <c r="IKL491" s="50"/>
      <c r="IKM491" s="50"/>
      <c r="IKN491" s="50"/>
      <c r="IKO491" s="50"/>
      <c r="IKP491" s="50"/>
      <c r="IKQ491" s="50"/>
      <c r="IKR491" s="50"/>
      <c r="IKS491" s="50"/>
      <c r="IKT491" s="50"/>
      <c r="IKU491" s="50"/>
      <c r="IKV491" s="50"/>
      <c r="IKW491" s="50"/>
      <c r="IKX491" s="50"/>
      <c r="IKY491" s="50"/>
      <c r="IKZ491" s="50"/>
      <c r="ILA491" s="50"/>
      <c r="ILB491" s="50"/>
      <c r="ILC491" s="50"/>
      <c r="ILD491" s="50"/>
      <c r="ILF491" s="50"/>
      <c r="ILH491" s="50"/>
      <c r="ILI491" s="50"/>
      <c r="ILJ491" s="50"/>
      <c r="ILK491" s="50"/>
      <c r="ILL491" s="50"/>
      <c r="ILM491" s="50"/>
      <c r="ILN491" s="50"/>
      <c r="ILO491" s="50"/>
      <c r="ILT491" s="50"/>
      <c r="ILU491" s="50"/>
      <c r="ILV491" s="50"/>
      <c r="ILW491" s="50"/>
      <c r="ILX491" s="50"/>
      <c r="ILY491" s="50"/>
      <c r="ILZ491" s="50"/>
      <c r="IMA491" s="50"/>
      <c r="IMB491" s="50"/>
      <c r="IMC491" s="50"/>
      <c r="IMD491" s="50"/>
      <c r="IME491" s="50"/>
      <c r="IMF491" s="50"/>
      <c r="IMG491" s="50"/>
      <c r="IMH491" s="50"/>
      <c r="IMI491" s="50"/>
      <c r="IMJ491" s="50"/>
      <c r="IMK491" s="50"/>
      <c r="IML491" s="50"/>
      <c r="IMM491" s="50"/>
      <c r="IMN491" s="50"/>
      <c r="IMO491" s="50"/>
      <c r="IMP491" s="50"/>
      <c r="IMQ491" s="50"/>
      <c r="IMR491" s="50"/>
      <c r="IMS491" s="50"/>
      <c r="IMT491" s="50"/>
      <c r="IMU491" s="50"/>
      <c r="IMV491" s="50"/>
      <c r="IMW491" s="50"/>
      <c r="IMX491" s="50"/>
      <c r="IMY491" s="50"/>
      <c r="IMZ491" s="50"/>
      <c r="INA491" s="50"/>
      <c r="INB491" s="50"/>
      <c r="INC491" s="50"/>
      <c r="IND491" s="50"/>
      <c r="INE491" s="50"/>
      <c r="INF491" s="50"/>
      <c r="ING491" s="50"/>
      <c r="INH491" s="50"/>
      <c r="INI491" s="50"/>
      <c r="INJ491" s="50"/>
      <c r="INK491" s="50"/>
      <c r="INL491" s="50"/>
      <c r="INM491" s="50"/>
      <c r="INN491" s="50"/>
      <c r="INO491" s="50"/>
      <c r="INP491" s="50"/>
      <c r="INQ491" s="50"/>
      <c r="INR491" s="50"/>
      <c r="INS491" s="50"/>
      <c r="INT491" s="50"/>
      <c r="INU491" s="50"/>
      <c r="INV491" s="50"/>
      <c r="INW491" s="50"/>
      <c r="INX491" s="50"/>
      <c r="INY491" s="50"/>
      <c r="INZ491" s="50"/>
      <c r="IOA491" s="50"/>
      <c r="IOB491" s="50"/>
      <c r="IOC491" s="50"/>
      <c r="IOD491" s="50"/>
      <c r="IOE491" s="50"/>
      <c r="IOF491" s="50"/>
      <c r="IOG491" s="50"/>
      <c r="IOH491" s="50"/>
      <c r="IOI491" s="50"/>
      <c r="IOJ491" s="50"/>
      <c r="IOK491" s="50"/>
      <c r="IOL491" s="50"/>
      <c r="IOM491" s="50"/>
      <c r="ION491" s="50"/>
      <c r="IOO491" s="50"/>
      <c r="IOP491" s="50"/>
      <c r="IOQ491" s="50"/>
      <c r="IOR491" s="50"/>
      <c r="IOS491" s="50"/>
      <c r="IOT491" s="50"/>
      <c r="IOU491" s="50"/>
      <c r="IOV491" s="50"/>
      <c r="IOW491" s="50"/>
      <c r="IOX491" s="50"/>
      <c r="IOY491" s="50"/>
      <c r="IOZ491" s="50"/>
      <c r="IPA491" s="50"/>
      <c r="IPB491" s="50"/>
      <c r="IPC491" s="50"/>
      <c r="IPD491" s="50"/>
      <c r="IPE491" s="50"/>
      <c r="IPF491" s="50"/>
      <c r="IPG491" s="50"/>
      <c r="IPH491" s="50"/>
      <c r="IPI491" s="50"/>
      <c r="IPJ491" s="50"/>
      <c r="IPK491" s="50"/>
      <c r="IPL491" s="50"/>
      <c r="IPM491" s="50"/>
      <c r="IPN491" s="50"/>
      <c r="IPO491" s="50"/>
      <c r="IPP491" s="50"/>
      <c r="IPQ491" s="50"/>
      <c r="IPR491" s="50"/>
      <c r="IPS491" s="50"/>
      <c r="IPT491" s="50"/>
      <c r="IPU491" s="50"/>
      <c r="IPV491" s="50"/>
      <c r="IPW491" s="50"/>
      <c r="IPX491" s="50"/>
      <c r="IPY491" s="50"/>
      <c r="IPZ491" s="50"/>
      <c r="IQA491" s="50"/>
      <c r="IQB491" s="50"/>
      <c r="IQC491" s="50"/>
      <c r="IQD491" s="50"/>
      <c r="IQE491" s="50"/>
      <c r="IQF491" s="50"/>
      <c r="IQG491" s="50"/>
      <c r="IQH491" s="50"/>
      <c r="IQI491" s="50"/>
      <c r="IQJ491" s="50"/>
      <c r="IQK491" s="50"/>
      <c r="IQL491" s="50"/>
      <c r="IQM491" s="50"/>
      <c r="IQN491" s="50"/>
      <c r="IQO491" s="50"/>
      <c r="IQP491" s="50"/>
      <c r="IQQ491" s="50"/>
      <c r="IQR491" s="50"/>
      <c r="IQS491" s="50"/>
      <c r="IQT491" s="50"/>
      <c r="IQU491" s="50"/>
      <c r="IQV491" s="50"/>
      <c r="IQW491" s="50"/>
      <c r="IQX491" s="50"/>
      <c r="IQY491" s="50"/>
      <c r="IQZ491" s="50"/>
      <c r="IRA491" s="50"/>
      <c r="IRB491" s="50"/>
      <c r="IRC491" s="50"/>
      <c r="IRD491" s="50"/>
      <c r="IRE491" s="50"/>
      <c r="IRF491" s="50"/>
      <c r="IRG491" s="50"/>
      <c r="IRH491" s="50"/>
      <c r="IRI491" s="50"/>
      <c r="IRJ491" s="50"/>
      <c r="IRK491" s="50"/>
      <c r="IRL491" s="50"/>
      <c r="IRM491" s="50"/>
      <c r="IRN491" s="50"/>
      <c r="IRO491" s="50"/>
      <c r="IRP491" s="50"/>
      <c r="IRQ491" s="50"/>
      <c r="IRR491" s="50"/>
      <c r="IRS491" s="50"/>
      <c r="IRT491" s="50"/>
      <c r="IRU491" s="50"/>
      <c r="IRV491" s="50"/>
      <c r="IRW491" s="50"/>
      <c r="IRX491" s="50"/>
      <c r="IRY491" s="50"/>
      <c r="IRZ491" s="50"/>
      <c r="ISA491" s="50"/>
      <c r="ISB491" s="50"/>
      <c r="ISC491" s="50"/>
      <c r="ISD491" s="50"/>
      <c r="ISE491" s="50"/>
      <c r="ISF491" s="50"/>
      <c r="ISG491" s="50"/>
      <c r="ISH491" s="50"/>
      <c r="ISI491" s="50"/>
      <c r="ISJ491" s="50"/>
      <c r="ISK491" s="50"/>
      <c r="ISL491" s="50"/>
      <c r="ISM491" s="50"/>
      <c r="ISN491" s="50"/>
      <c r="ISO491" s="50"/>
      <c r="ISP491" s="50"/>
      <c r="ISQ491" s="50"/>
      <c r="ISR491" s="50"/>
      <c r="ISS491" s="50"/>
      <c r="IST491" s="50"/>
      <c r="ISU491" s="50"/>
      <c r="ISV491" s="50"/>
      <c r="ISW491" s="50"/>
      <c r="ISX491" s="50"/>
      <c r="ISY491" s="50"/>
      <c r="ISZ491" s="50"/>
      <c r="ITA491" s="50"/>
      <c r="ITB491" s="50"/>
      <c r="ITC491" s="50"/>
      <c r="ITD491" s="50"/>
      <c r="ITE491" s="50"/>
      <c r="ITF491" s="50"/>
      <c r="ITG491" s="50"/>
      <c r="ITH491" s="50"/>
      <c r="ITI491" s="50"/>
      <c r="ITJ491" s="50"/>
      <c r="ITK491" s="50"/>
      <c r="ITL491" s="50"/>
      <c r="ITM491" s="50"/>
      <c r="ITN491" s="50"/>
      <c r="ITO491" s="50"/>
      <c r="ITP491" s="50"/>
      <c r="ITQ491" s="50"/>
      <c r="ITR491" s="50"/>
      <c r="ITS491" s="50"/>
      <c r="ITT491" s="50"/>
      <c r="ITU491" s="50"/>
      <c r="ITV491" s="50"/>
      <c r="ITW491" s="50"/>
      <c r="ITX491" s="50"/>
      <c r="ITY491" s="50"/>
      <c r="ITZ491" s="50"/>
      <c r="IUA491" s="50"/>
      <c r="IUB491" s="50"/>
      <c r="IUC491" s="50"/>
      <c r="IUD491" s="50"/>
      <c r="IUE491" s="50"/>
      <c r="IUF491" s="50"/>
      <c r="IUG491" s="50"/>
      <c r="IUH491" s="50"/>
      <c r="IUI491" s="50"/>
      <c r="IUJ491" s="50"/>
      <c r="IUK491" s="50"/>
      <c r="IUL491" s="50"/>
      <c r="IUM491" s="50"/>
      <c r="IUN491" s="50"/>
      <c r="IUO491" s="50"/>
      <c r="IUP491" s="50"/>
      <c r="IUQ491" s="50"/>
      <c r="IUR491" s="50"/>
      <c r="IUS491" s="50"/>
      <c r="IUT491" s="50"/>
      <c r="IUU491" s="50"/>
      <c r="IUV491" s="50"/>
      <c r="IUW491" s="50"/>
      <c r="IUX491" s="50"/>
      <c r="IUY491" s="50"/>
      <c r="IUZ491" s="50"/>
      <c r="IVB491" s="50"/>
      <c r="IVD491" s="50"/>
      <c r="IVE491" s="50"/>
      <c r="IVF491" s="50"/>
      <c r="IVG491" s="50"/>
      <c r="IVH491" s="50"/>
      <c r="IVI491" s="50"/>
      <c r="IVJ491" s="50"/>
      <c r="IVK491" s="50"/>
      <c r="IVP491" s="50"/>
      <c r="IVQ491" s="50"/>
      <c r="IVR491" s="50"/>
      <c r="IVS491" s="50"/>
      <c r="IVT491" s="50"/>
      <c r="IVU491" s="50"/>
      <c r="IVV491" s="50"/>
      <c r="IVW491" s="50"/>
      <c r="IVX491" s="50"/>
      <c r="IVY491" s="50"/>
      <c r="IVZ491" s="50"/>
      <c r="IWA491" s="50"/>
      <c r="IWB491" s="50"/>
      <c r="IWC491" s="50"/>
      <c r="IWD491" s="50"/>
      <c r="IWE491" s="50"/>
      <c r="IWF491" s="50"/>
      <c r="IWG491" s="50"/>
      <c r="IWH491" s="50"/>
      <c r="IWI491" s="50"/>
      <c r="IWJ491" s="50"/>
      <c r="IWK491" s="50"/>
      <c r="IWL491" s="50"/>
      <c r="IWM491" s="50"/>
      <c r="IWN491" s="50"/>
      <c r="IWO491" s="50"/>
      <c r="IWP491" s="50"/>
      <c r="IWQ491" s="50"/>
      <c r="IWR491" s="50"/>
      <c r="IWS491" s="50"/>
      <c r="IWT491" s="50"/>
      <c r="IWU491" s="50"/>
      <c r="IWV491" s="50"/>
      <c r="IWW491" s="50"/>
      <c r="IWX491" s="50"/>
      <c r="IWY491" s="50"/>
      <c r="IWZ491" s="50"/>
      <c r="IXA491" s="50"/>
      <c r="IXB491" s="50"/>
      <c r="IXC491" s="50"/>
      <c r="IXD491" s="50"/>
      <c r="IXE491" s="50"/>
      <c r="IXF491" s="50"/>
      <c r="IXG491" s="50"/>
      <c r="IXH491" s="50"/>
      <c r="IXI491" s="50"/>
      <c r="IXJ491" s="50"/>
      <c r="IXK491" s="50"/>
      <c r="IXL491" s="50"/>
      <c r="IXM491" s="50"/>
      <c r="IXN491" s="50"/>
      <c r="IXO491" s="50"/>
      <c r="IXP491" s="50"/>
      <c r="IXQ491" s="50"/>
      <c r="IXR491" s="50"/>
      <c r="IXS491" s="50"/>
      <c r="IXT491" s="50"/>
      <c r="IXU491" s="50"/>
      <c r="IXV491" s="50"/>
      <c r="IXW491" s="50"/>
      <c r="IXX491" s="50"/>
      <c r="IXY491" s="50"/>
      <c r="IXZ491" s="50"/>
      <c r="IYA491" s="50"/>
      <c r="IYB491" s="50"/>
      <c r="IYC491" s="50"/>
      <c r="IYD491" s="50"/>
      <c r="IYE491" s="50"/>
      <c r="IYF491" s="50"/>
      <c r="IYG491" s="50"/>
      <c r="IYH491" s="50"/>
      <c r="IYI491" s="50"/>
      <c r="IYJ491" s="50"/>
      <c r="IYK491" s="50"/>
      <c r="IYL491" s="50"/>
      <c r="IYM491" s="50"/>
      <c r="IYN491" s="50"/>
      <c r="IYO491" s="50"/>
      <c r="IYP491" s="50"/>
      <c r="IYQ491" s="50"/>
      <c r="IYR491" s="50"/>
      <c r="IYS491" s="50"/>
      <c r="IYT491" s="50"/>
      <c r="IYU491" s="50"/>
      <c r="IYV491" s="50"/>
      <c r="IYW491" s="50"/>
      <c r="IYX491" s="50"/>
      <c r="IYY491" s="50"/>
      <c r="IYZ491" s="50"/>
      <c r="IZA491" s="50"/>
      <c r="IZB491" s="50"/>
      <c r="IZC491" s="50"/>
      <c r="IZD491" s="50"/>
      <c r="IZE491" s="50"/>
      <c r="IZF491" s="50"/>
      <c r="IZG491" s="50"/>
      <c r="IZH491" s="50"/>
      <c r="IZI491" s="50"/>
      <c r="IZJ491" s="50"/>
      <c r="IZK491" s="50"/>
      <c r="IZL491" s="50"/>
      <c r="IZM491" s="50"/>
      <c r="IZN491" s="50"/>
      <c r="IZO491" s="50"/>
      <c r="IZP491" s="50"/>
      <c r="IZQ491" s="50"/>
      <c r="IZR491" s="50"/>
      <c r="IZS491" s="50"/>
      <c r="IZT491" s="50"/>
      <c r="IZU491" s="50"/>
      <c r="IZV491" s="50"/>
      <c r="IZW491" s="50"/>
      <c r="IZX491" s="50"/>
      <c r="IZY491" s="50"/>
      <c r="IZZ491" s="50"/>
      <c r="JAA491" s="50"/>
      <c r="JAB491" s="50"/>
      <c r="JAC491" s="50"/>
      <c r="JAD491" s="50"/>
      <c r="JAE491" s="50"/>
      <c r="JAF491" s="50"/>
      <c r="JAG491" s="50"/>
      <c r="JAH491" s="50"/>
      <c r="JAI491" s="50"/>
      <c r="JAJ491" s="50"/>
      <c r="JAK491" s="50"/>
      <c r="JAL491" s="50"/>
      <c r="JAM491" s="50"/>
      <c r="JAN491" s="50"/>
      <c r="JAO491" s="50"/>
      <c r="JAP491" s="50"/>
      <c r="JAQ491" s="50"/>
      <c r="JAR491" s="50"/>
      <c r="JAS491" s="50"/>
      <c r="JAT491" s="50"/>
      <c r="JAU491" s="50"/>
      <c r="JAV491" s="50"/>
      <c r="JAW491" s="50"/>
      <c r="JAX491" s="50"/>
      <c r="JAY491" s="50"/>
      <c r="JAZ491" s="50"/>
      <c r="JBA491" s="50"/>
      <c r="JBB491" s="50"/>
      <c r="JBC491" s="50"/>
      <c r="JBD491" s="50"/>
      <c r="JBE491" s="50"/>
      <c r="JBF491" s="50"/>
      <c r="JBG491" s="50"/>
      <c r="JBH491" s="50"/>
      <c r="JBI491" s="50"/>
      <c r="JBJ491" s="50"/>
      <c r="JBK491" s="50"/>
      <c r="JBL491" s="50"/>
      <c r="JBM491" s="50"/>
      <c r="JBN491" s="50"/>
      <c r="JBO491" s="50"/>
      <c r="JBP491" s="50"/>
      <c r="JBQ491" s="50"/>
      <c r="JBR491" s="50"/>
      <c r="JBS491" s="50"/>
      <c r="JBT491" s="50"/>
      <c r="JBU491" s="50"/>
      <c r="JBV491" s="50"/>
      <c r="JBW491" s="50"/>
      <c r="JBX491" s="50"/>
      <c r="JBY491" s="50"/>
      <c r="JBZ491" s="50"/>
      <c r="JCA491" s="50"/>
      <c r="JCB491" s="50"/>
      <c r="JCC491" s="50"/>
      <c r="JCD491" s="50"/>
      <c r="JCE491" s="50"/>
      <c r="JCF491" s="50"/>
      <c r="JCG491" s="50"/>
      <c r="JCH491" s="50"/>
      <c r="JCI491" s="50"/>
      <c r="JCJ491" s="50"/>
      <c r="JCK491" s="50"/>
      <c r="JCL491" s="50"/>
      <c r="JCM491" s="50"/>
      <c r="JCN491" s="50"/>
      <c r="JCO491" s="50"/>
      <c r="JCP491" s="50"/>
      <c r="JCQ491" s="50"/>
      <c r="JCR491" s="50"/>
      <c r="JCS491" s="50"/>
      <c r="JCT491" s="50"/>
      <c r="JCU491" s="50"/>
      <c r="JCV491" s="50"/>
      <c r="JCW491" s="50"/>
      <c r="JCX491" s="50"/>
      <c r="JCY491" s="50"/>
      <c r="JCZ491" s="50"/>
      <c r="JDA491" s="50"/>
      <c r="JDB491" s="50"/>
      <c r="JDC491" s="50"/>
      <c r="JDD491" s="50"/>
      <c r="JDE491" s="50"/>
      <c r="JDF491" s="50"/>
      <c r="JDG491" s="50"/>
      <c r="JDH491" s="50"/>
      <c r="JDI491" s="50"/>
      <c r="JDJ491" s="50"/>
      <c r="JDK491" s="50"/>
      <c r="JDL491" s="50"/>
      <c r="JDM491" s="50"/>
      <c r="JDN491" s="50"/>
      <c r="JDO491" s="50"/>
      <c r="JDP491" s="50"/>
      <c r="JDQ491" s="50"/>
      <c r="JDR491" s="50"/>
      <c r="JDS491" s="50"/>
      <c r="JDT491" s="50"/>
      <c r="JDU491" s="50"/>
      <c r="JDV491" s="50"/>
      <c r="JDW491" s="50"/>
      <c r="JDX491" s="50"/>
      <c r="JDY491" s="50"/>
      <c r="JDZ491" s="50"/>
      <c r="JEA491" s="50"/>
      <c r="JEB491" s="50"/>
      <c r="JEC491" s="50"/>
      <c r="JED491" s="50"/>
      <c r="JEE491" s="50"/>
      <c r="JEF491" s="50"/>
      <c r="JEG491" s="50"/>
      <c r="JEH491" s="50"/>
      <c r="JEI491" s="50"/>
      <c r="JEJ491" s="50"/>
      <c r="JEK491" s="50"/>
      <c r="JEL491" s="50"/>
      <c r="JEM491" s="50"/>
      <c r="JEN491" s="50"/>
      <c r="JEO491" s="50"/>
      <c r="JEP491" s="50"/>
      <c r="JEQ491" s="50"/>
      <c r="JER491" s="50"/>
      <c r="JES491" s="50"/>
      <c r="JET491" s="50"/>
      <c r="JEU491" s="50"/>
      <c r="JEV491" s="50"/>
      <c r="JEX491" s="50"/>
      <c r="JEZ491" s="50"/>
      <c r="JFA491" s="50"/>
      <c r="JFB491" s="50"/>
      <c r="JFC491" s="50"/>
      <c r="JFD491" s="50"/>
      <c r="JFE491" s="50"/>
      <c r="JFF491" s="50"/>
      <c r="JFG491" s="50"/>
      <c r="JFL491" s="50"/>
      <c r="JFM491" s="50"/>
      <c r="JFN491" s="50"/>
      <c r="JFO491" s="50"/>
      <c r="JFP491" s="50"/>
      <c r="JFQ491" s="50"/>
      <c r="JFR491" s="50"/>
      <c r="JFS491" s="50"/>
      <c r="JFT491" s="50"/>
      <c r="JFU491" s="50"/>
      <c r="JFV491" s="50"/>
      <c r="JFW491" s="50"/>
      <c r="JFX491" s="50"/>
      <c r="JFY491" s="50"/>
      <c r="JFZ491" s="50"/>
      <c r="JGA491" s="50"/>
      <c r="JGB491" s="50"/>
      <c r="JGC491" s="50"/>
      <c r="JGD491" s="50"/>
      <c r="JGE491" s="50"/>
      <c r="JGF491" s="50"/>
      <c r="JGG491" s="50"/>
      <c r="JGH491" s="50"/>
      <c r="JGI491" s="50"/>
      <c r="JGJ491" s="50"/>
      <c r="JGK491" s="50"/>
      <c r="JGL491" s="50"/>
      <c r="JGM491" s="50"/>
      <c r="JGN491" s="50"/>
      <c r="JGO491" s="50"/>
      <c r="JGP491" s="50"/>
      <c r="JGQ491" s="50"/>
      <c r="JGR491" s="50"/>
      <c r="JGS491" s="50"/>
      <c r="JGT491" s="50"/>
      <c r="JGU491" s="50"/>
      <c r="JGV491" s="50"/>
      <c r="JGW491" s="50"/>
      <c r="JGX491" s="50"/>
      <c r="JGY491" s="50"/>
      <c r="JGZ491" s="50"/>
      <c r="JHA491" s="50"/>
      <c r="JHB491" s="50"/>
      <c r="JHC491" s="50"/>
      <c r="JHD491" s="50"/>
      <c r="JHE491" s="50"/>
      <c r="JHF491" s="50"/>
      <c r="JHG491" s="50"/>
      <c r="JHH491" s="50"/>
      <c r="JHI491" s="50"/>
      <c r="JHJ491" s="50"/>
      <c r="JHK491" s="50"/>
      <c r="JHL491" s="50"/>
      <c r="JHM491" s="50"/>
      <c r="JHN491" s="50"/>
      <c r="JHO491" s="50"/>
      <c r="JHP491" s="50"/>
      <c r="JHQ491" s="50"/>
      <c r="JHR491" s="50"/>
      <c r="JHS491" s="50"/>
      <c r="JHT491" s="50"/>
      <c r="JHU491" s="50"/>
      <c r="JHV491" s="50"/>
      <c r="JHW491" s="50"/>
      <c r="JHX491" s="50"/>
      <c r="JHY491" s="50"/>
      <c r="JHZ491" s="50"/>
      <c r="JIA491" s="50"/>
      <c r="JIB491" s="50"/>
      <c r="JIC491" s="50"/>
      <c r="JID491" s="50"/>
      <c r="JIE491" s="50"/>
      <c r="JIF491" s="50"/>
      <c r="JIG491" s="50"/>
      <c r="JIH491" s="50"/>
      <c r="JII491" s="50"/>
      <c r="JIJ491" s="50"/>
      <c r="JIK491" s="50"/>
      <c r="JIL491" s="50"/>
      <c r="JIM491" s="50"/>
      <c r="JIN491" s="50"/>
      <c r="JIO491" s="50"/>
      <c r="JIP491" s="50"/>
      <c r="JIQ491" s="50"/>
      <c r="JIR491" s="50"/>
      <c r="JIS491" s="50"/>
      <c r="JIT491" s="50"/>
      <c r="JIU491" s="50"/>
      <c r="JIV491" s="50"/>
      <c r="JIW491" s="50"/>
      <c r="JIX491" s="50"/>
      <c r="JIY491" s="50"/>
      <c r="JIZ491" s="50"/>
      <c r="JJA491" s="50"/>
      <c r="JJB491" s="50"/>
      <c r="JJC491" s="50"/>
      <c r="JJD491" s="50"/>
      <c r="JJE491" s="50"/>
      <c r="JJF491" s="50"/>
      <c r="JJG491" s="50"/>
      <c r="JJH491" s="50"/>
      <c r="JJI491" s="50"/>
      <c r="JJJ491" s="50"/>
      <c r="JJK491" s="50"/>
      <c r="JJL491" s="50"/>
      <c r="JJM491" s="50"/>
      <c r="JJN491" s="50"/>
      <c r="JJO491" s="50"/>
      <c r="JJP491" s="50"/>
      <c r="JJQ491" s="50"/>
      <c r="JJR491" s="50"/>
      <c r="JJS491" s="50"/>
      <c r="JJT491" s="50"/>
      <c r="JJU491" s="50"/>
      <c r="JJV491" s="50"/>
      <c r="JJW491" s="50"/>
      <c r="JJX491" s="50"/>
      <c r="JJY491" s="50"/>
      <c r="JJZ491" s="50"/>
      <c r="JKA491" s="50"/>
      <c r="JKB491" s="50"/>
      <c r="JKC491" s="50"/>
      <c r="JKD491" s="50"/>
      <c r="JKE491" s="50"/>
      <c r="JKF491" s="50"/>
      <c r="JKG491" s="50"/>
      <c r="JKH491" s="50"/>
      <c r="JKI491" s="50"/>
      <c r="JKJ491" s="50"/>
      <c r="JKK491" s="50"/>
      <c r="JKL491" s="50"/>
      <c r="JKM491" s="50"/>
      <c r="JKN491" s="50"/>
      <c r="JKO491" s="50"/>
      <c r="JKP491" s="50"/>
      <c r="JKQ491" s="50"/>
      <c r="JKR491" s="50"/>
      <c r="JKS491" s="50"/>
      <c r="JKT491" s="50"/>
      <c r="JKU491" s="50"/>
      <c r="JKV491" s="50"/>
      <c r="JKW491" s="50"/>
      <c r="JKX491" s="50"/>
      <c r="JKY491" s="50"/>
      <c r="JKZ491" s="50"/>
      <c r="JLA491" s="50"/>
      <c r="JLB491" s="50"/>
      <c r="JLC491" s="50"/>
      <c r="JLD491" s="50"/>
      <c r="JLE491" s="50"/>
      <c r="JLF491" s="50"/>
      <c r="JLG491" s="50"/>
      <c r="JLH491" s="50"/>
      <c r="JLI491" s="50"/>
      <c r="JLJ491" s="50"/>
      <c r="JLK491" s="50"/>
      <c r="JLL491" s="50"/>
      <c r="JLM491" s="50"/>
      <c r="JLN491" s="50"/>
      <c r="JLO491" s="50"/>
      <c r="JLP491" s="50"/>
      <c r="JLQ491" s="50"/>
      <c r="JLR491" s="50"/>
      <c r="JLS491" s="50"/>
      <c r="JLT491" s="50"/>
      <c r="JLU491" s="50"/>
      <c r="JLV491" s="50"/>
      <c r="JLW491" s="50"/>
      <c r="JLX491" s="50"/>
      <c r="JLY491" s="50"/>
      <c r="JLZ491" s="50"/>
      <c r="JMA491" s="50"/>
      <c r="JMB491" s="50"/>
      <c r="JMC491" s="50"/>
      <c r="JMD491" s="50"/>
      <c r="JME491" s="50"/>
      <c r="JMF491" s="50"/>
      <c r="JMG491" s="50"/>
      <c r="JMH491" s="50"/>
      <c r="JMI491" s="50"/>
      <c r="JMJ491" s="50"/>
      <c r="JMK491" s="50"/>
      <c r="JML491" s="50"/>
      <c r="JMM491" s="50"/>
      <c r="JMN491" s="50"/>
      <c r="JMO491" s="50"/>
      <c r="JMP491" s="50"/>
      <c r="JMQ491" s="50"/>
      <c r="JMR491" s="50"/>
      <c r="JMS491" s="50"/>
      <c r="JMT491" s="50"/>
      <c r="JMU491" s="50"/>
      <c r="JMV491" s="50"/>
      <c r="JMW491" s="50"/>
      <c r="JMX491" s="50"/>
      <c r="JMY491" s="50"/>
      <c r="JMZ491" s="50"/>
      <c r="JNA491" s="50"/>
      <c r="JNB491" s="50"/>
      <c r="JNC491" s="50"/>
      <c r="JND491" s="50"/>
      <c r="JNE491" s="50"/>
      <c r="JNF491" s="50"/>
      <c r="JNG491" s="50"/>
      <c r="JNH491" s="50"/>
      <c r="JNI491" s="50"/>
      <c r="JNJ491" s="50"/>
      <c r="JNK491" s="50"/>
      <c r="JNL491" s="50"/>
      <c r="JNM491" s="50"/>
      <c r="JNN491" s="50"/>
      <c r="JNO491" s="50"/>
      <c r="JNP491" s="50"/>
      <c r="JNQ491" s="50"/>
      <c r="JNR491" s="50"/>
      <c r="JNS491" s="50"/>
      <c r="JNT491" s="50"/>
      <c r="JNU491" s="50"/>
      <c r="JNV491" s="50"/>
      <c r="JNW491" s="50"/>
      <c r="JNX491" s="50"/>
      <c r="JNY491" s="50"/>
      <c r="JNZ491" s="50"/>
      <c r="JOA491" s="50"/>
      <c r="JOB491" s="50"/>
      <c r="JOC491" s="50"/>
      <c r="JOD491" s="50"/>
      <c r="JOE491" s="50"/>
      <c r="JOF491" s="50"/>
      <c r="JOG491" s="50"/>
      <c r="JOH491" s="50"/>
      <c r="JOI491" s="50"/>
      <c r="JOJ491" s="50"/>
      <c r="JOK491" s="50"/>
      <c r="JOL491" s="50"/>
      <c r="JOM491" s="50"/>
      <c r="JON491" s="50"/>
      <c r="JOO491" s="50"/>
      <c r="JOP491" s="50"/>
      <c r="JOQ491" s="50"/>
      <c r="JOR491" s="50"/>
      <c r="JOT491" s="50"/>
      <c r="JOV491" s="50"/>
      <c r="JOW491" s="50"/>
      <c r="JOX491" s="50"/>
      <c r="JOY491" s="50"/>
      <c r="JOZ491" s="50"/>
      <c r="JPA491" s="50"/>
      <c r="JPB491" s="50"/>
      <c r="JPC491" s="50"/>
      <c r="JPH491" s="50"/>
      <c r="JPI491" s="50"/>
      <c r="JPJ491" s="50"/>
      <c r="JPK491" s="50"/>
      <c r="JPL491" s="50"/>
      <c r="JPM491" s="50"/>
      <c r="JPN491" s="50"/>
      <c r="JPO491" s="50"/>
      <c r="JPP491" s="50"/>
      <c r="JPQ491" s="50"/>
      <c r="JPR491" s="50"/>
      <c r="JPS491" s="50"/>
      <c r="JPT491" s="50"/>
      <c r="JPU491" s="50"/>
      <c r="JPV491" s="50"/>
      <c r="JPW491" s="50"/>
      <c r="JPX491" s="50"/>
      <c r="JPY491" s="50"/>
      <c r="JPZ491" s="50"/>
      <c r="JQA491" s="50"/>
      <c r="JQB491" s="50"/>
      <c r="JQC491" s="50"/>
      <c r="JQD491" s="50"/>
      <c r="JQE491" s="50"/>
      <c r="JQF491" s="50"/>
      <c r="JQG491" s="50"/>
      <c r="JQH491" s="50"/>
      <c r="JQI491" s="50"/>
      <c r="JQJ491" s="50"/>
      <c r="JQK491" s="50"/>
      <c r="JQL491" s="50"/>
      <c r="JQM491" s="50"/>
      <c r="JQN491" s="50"/>
      <c r="JQO491" s="50"/>
      <c r="JQP491" s="50"/>
      <c r="JQQ491" s="50"/>
      <c r="JQR491" s="50"/>
      <c r="JQS491" s="50"/>
      <c r="JQT491" s="50"/>
      <c r="JQU491" s="50"/>
      <c r="JQV491" s="50"/>
      <c r="JQW491" s="50"/>
      <c r="JQX491" s="50"/>
      <c r="JQY491" s="50"/>
      <c r="JQZ491" s="50"/>
      <c r="JRA491" s="50"/>
      <c r="JRB491" s="50"/>
      <c r="JRC491" s="50"/>
      <c r="JRD491" s="50"/>
      <c r="JRE491" s="50"/>
      <c r="JRF491" s="50"/>
      <c r="JRG491" s="50"/>
      <c r="JRH491" s="50"/>
      <c r="JRI491" s="50"/>
      <c r="JRJ491" s="50"/>
      <c r="JRK491" s="50"/>
      <c r="JRL491" s="50"/>
      <c r="JRM491" s="50"/>
      <c r="JRN491" s="50"/>
      <c r="JRO491" s="50"/>
      <c r="JRP491" s="50"/>
      <c r="JRQ491" s="50"/>
      <c r="JRR491" s="50"/>
      <c r="JRS491" s="50"/>
      <c r="JRT491" s="50"/>
      <c r="JRU491" s="50"/>
      <c r="JRV491" s="50"/>
      <c r="JRW491" s="50"/>
      <c r="JRX491" s="50"/>
      <c r="JRY491" s="50"/>
      <c r="JRZ491" s="50"/>
      <c r="JSA491" s="50"/>
      <c r="JSB491" s="50"/>
      <c r="JSC491" s="50"/>
      <c r="JSD491" s="50"/>
      <c r="JSE491" s="50"/>
      <c r="JSF491" s="50"/>
      <c r="JSG491" s="50"/>
      <c r="JSH491" s="50"/>
      <c r="JSI491" s="50"/>
      <c r="JSJ491" s="50"/>
      <c r="JSK491" s="50"/>
      <c r="JSL491" s="50"/>
      <c r="JSM491" s="50"/>
      <c r="JSN491" s="50"/>
      <c r="JSO491" s="50"/>
      <c r="JSP491" s="50"/>
      <c r="JSQ491" s="50"/>
      <c r="JSR491" s="50"/>
      <c r="JSS491" s="50"/>
      <c r="JST491" s="50"/>
      <c r="JSU491" s="50"/>
      <c r="JSV491" s="50"/>
      <c r="JSW491" s="50"/>
      <c r="JSX491" s="50"/>
      <c r="JSY491" s="50"/>
      <c r="JSZ491" s="50"/>
      <c r="JTA491" s="50"/>
      <c r="JTB491" s="50"/>
      <c r="JTC491" s="50"/>
      <c r="JTD491" s="50"/>
      <c r="JTE491" s="50"/>
      <c r="JTF491" s="50"/>
      <c r="JTG491" s="50"/>
      <c r="JTH491" s="50"/>
      <c r="JTI491" s="50"/>
      <c r="JTJ491" s="50"/>
      <c r="JTK491" s="50"/>
      <c r="JTL491" s="50"/>
      <c r="JTM491" s="50"/>
      <c r="JTN491" s="50"/>
      <c r="JTO491" s="50"/>
      <c r="JTP491" s="50"/>
      <c r="JTQ491" s="50"/>
      <c r="JTR491" s="50"/>
      <c r="JTS491" s="50"/>
      <c r="JTT491" s="50"/>
      <c r="JTU491" s="50"/>
      <c r="JTV491" s="50"/>
      <c r="JTW491" s="50"/>
      <c r="JTX491" s="50"/>
      <c r="JTY491" s="50"/>
      <c r="JTZ491" s="50"/>
      <c r="JUA491" s="50"/>
      <c r="JUB491" s="50"/>
      <c r="JUC491" s="50"/>
      <c r="JUD491" s="50"/>
      <c r="JUE491" s="50"/>
      <c r="JUF491" s="50"/>
      <c r="JUG491" s="50"/>
      <c r="JUH491" s="50"/>
      <c r="JUI491" s="50"/>
      <c r="JUJ491" s="50"/>
      <c r="JUK491" s="50"/>
      <c r="JUL491" s="50"/>
      <c r="JUM491" s="50"/>
      <c r="JUN491" s="50"/>
      <c r="JUO491" s="50"/>
      <c r="JUP491" s="50"/>
      <c r="JUQ491" s="50"/>
      <c r="JUR491" s="50"/>
      <c r="JUS491" s="50"/>
      <c r="JUT491" s="50"/>
      <c r="JUU491" s="50"/>
      <c r="JUV491" s="50"/>
      <c r="JUW491" s="50"/>
      <c r="JUX491" s="50"/>
      <c r="JUY491" s="50"/>
      <c r="JUZ491" s="50"/>
      <c r="JVA491" s="50"/>
      <c r="JVB491" s="50"/>
      <c r="JVC491" s="50"/>
      <c r="JVD491" s="50"/>
      <c r="JVE491" s="50"/>
      <c r="JVF491" s="50"/>
      <c r="JVG491" s="50"/>
      <c r="JVH491" s="50"/>
      <c r="JVI491" s="50"/>
      <c r="JVJ491" s="50"/>
      <c r="JVK491" s="50"/>
      <c r="JVL491" s="50"/>
      <c r="JVM491" s="50"/>
      <c r="JVN491" s="50"/>
      <c r="JVO491" s="50"/>
      <c r="JVP491" s="50"/>
      <c r="JVQ491" s="50"/>
      <c r="JVR491" s="50"/>
      <c r="JVS491" s="50"/>
      <c r="JVT491" s="50"/>
      <c r="JVU491" s="50"/>
      <c r="JVV491" s="50"/>
      <c r="JVW491" s="50"/>
      <c r="JVX491" s="50"/>
      <c r="JVY491" s="50"/>
      <c r="JVZ491" s="50"/>
      <c r="JWA491" s="50"/>
      <c r="JWB491" s="50"/>
      <c r="JWC491" s="50"/>
      <c r="JWD491" s="50"/>
      <c r="JWE491" s="50"/>
      <c r="JWF491" s="50"/>
      <c r="JWG491" s="50"/>
      <c r="JWH491" s="50"/>
      <c r="JWI491" s="50"/>
      <c r="JWJ491" s="50"/>
      <c r="JWK491" s="50"/>
      <c r="JWL491" s="50"/>
      <c r="JWM491" s="50"/>
      <c r="JWN491" s="50"/>
      <c r="JWO491" s="50"/>
      <c r="JWP491" s="50"/>
      <c r="JWQ491" s="50"/>
      <c r="JWR491" s="50"/>
      <c r="JWS491" s="50"/>
      <c r="JWT491" s="50"/>
      <c r="JWU491" s="50"/>
      <c r="JWV491" s="50"/>
      <c r="JWW491" s="50"/>
      <c r="JWX491" s="50"/>
      <c r="JWY491" s="50"/>
      <c r="JWZ491" s="50"/>
      <c r="JXA491" s="50"/>
      <c r="JXB491" s="50"/>
      <c r="JXC491" s="50"/>
      <c r="JXD491" s="50"/>
      <c r="JXE491" s="50"/>
      <c r="JXF491" s="50"/>
      <c r="JXG491" s="50"/>
      <c r="JXH491" s="50"/>
      <c r="JXI491" s="50"/>
      <c r="JXJ491" s="50"/>
      <c r="JXK491" s="50"/>
      <c r="JXL491" s="50"/>
      <c r="JXM491" s="50"/>
      <c r="JXN491" s="50"/>
      <c r="JXO491" s="50"/>
      <c r="JXP491" s="50"/>
      <c r="JXQ491" s="50"/>
      <c r="JXR491" s="50"/>
      <c r="JXS491" s="50"/>
      <c r="JXT491" s="50"/>
      <c r="JXU491" s="50"/>
      <c r="JXV491" s="50"/>
      <c r="JXW491" s="50"/>
      <c r="JXX491" s="50"/>
      <c r="JXY491" s="50"/>
      <c r="JXZ491" s="50"/>
      <c r="JYA491" s="50"/>
      <c r="JYB491" s="50"/>
      <c r="JYC491" s="50"/>
      <c r="JYD491" s="50"/>
      <c r="JYE491" s="50"/>
      <c r="JYF491" s="50"/>
      <c r="JYG491" s="50"/>
      <c r="JYH491" s="50"/>
      <c r="JYI491" s="50"/>
      <c r="JYJ491" s="50"/>
      <c r="JYK491" s="50"/>
      <c r="JYL491" s="50"/>
      <c r="JYM491" s="50"/>
      <c r="JYN491" s="50"/>
      <c r="JYP491" s="50"/>
      <c r="JYR491" s="50"/>
      <c r="JYS491" s="50"/>
      <c r="JYT491" s="50"/>
      <c r="JYU491" s="50"/>
      <c r="JYV491" s="50"/>
      <c r="JYW491" s="50"/>
      <c r="JYX491" s="50"/>
      <c r="JYY491" s="50"/>
      <c r="JZD491" s="50"/>
      <c r="JZE491" s="50"/>
      <c r="JZF491" s="50"/>
      <c r="JZG491" s="50"/>
      <c r="JZH491" s="50"/>
      <c r="JZI491" s="50"/>
      <c r="JZJ491" s="50"/>
      <c r="JZK491" s="50"/>
      <c r="JZL491" s="50"/>
      <c r="JZM491" s="50"/>
      <c r="JZN491" s="50"/>
      <c r="JZO491" s="50"/>
      <c r="JZP491" s="50"/>
      <c r="JZQ491" s="50"/>
      <c r="JZR491" s="50"/>
      <c r="JZS491" s="50"/>
      <c r="JZT491" s="50"/>
      <c r="JZU491" s="50"/>
      <c r="JZV491" s="50"/>
      <c r="JZW491" s="50"/>
      <c r="JZX491" s="50"/>
      <c r="JZY491" s="50"/>
      <c r="JZZ491" s="50"/>
      <c r="KAA491" s="50"/>
      <c r="KAB491" s="50"/>
      <c r="KAC491" s="50"/>
      <c r="KAD491" s="50"/>
      <c r="KAE491" s="50"/>
      <c r="KAF491" s="50"/>
      <c r="KAG491" s="50"/>
      <c r="KAH491" s="50"/>
      <c r="KAI491" s="50"/>
      <c r="KAJ491" s="50"/>
      <c r="KAK491" s="50"/>
      <c r="KAL491" s="50"/>
      <c r="KAM491" s="50"/>
      <c r="KAN491" s="50"/>
      <c r="KAO491" s="50"/>
      <c r="KAP491" s="50"/>
      <c r="KAQ491" s="50"/>
      <c r="KAR491" s="50"/>
      <c r="KAS491" s="50"/>
      <c r="KAT491" s="50"/>
      <c r="KAU491" s="50"/>
      <c r="KAV491" s="50"/>
      <c r="KAW491" s="50"/>
      <c r="KAX491" s="50"/>
      <c r="KAY491" s="50"/>
      <c r="KAZ491" s="50"/>
      <c r="KBA491" s="50"/>
      <c r="KBB491" s="50"/>
      <c r="KBC491" s="50"/>
      <c r="KBD491" s="50"/>
      <c r="KBE491" s="50"/>
      <c r="KBF491" s="50"/>
      <c r="KBG491" s="50"/>
      <c r="KBH491" s="50"/>
      <c r="KBI491" s="50"/>
      <c r="KBJ491" s="50"/>
      <c r="KBK491" s="50"/>
      <c r="KBL491" s="50"/>
      <c r="KBM491" s="50"/>
      <c r="KBN491" s="50"/>
      <c r="KBO491" s="50"/>
      <c r="KBP491" s="50"/>
      <c r="KBQ491" s="50"/>
      <c r="KBR491" s="50"/>
      <c r="KBS491" s="50"/>
      <c r="KBT491" s="50"/>
      <c r="KBU491" s="50"/>
      <c r="KBV491" s="50"/>
      <c r="KBW491" s="50"/>
      <c r="KBX491" s="50"/>
      <c r="KBY491" s="50"/>
      <c r="KBZ491" s="50"/>
      <c r="KCA491" s="50"/>
      <c r="KCB491" s="50"/>
      <c r="KCC491" s="50"/>
      <c r="KCD491" s="50"/>
      <c r="KCE491" s="50"/>
      <c r="KCF491" s="50"/>
      <c r="KCG491" s="50"/>
      <c r="KCH491" s="50"/>
      <c r="KCI491" s="50"/>
      <c r="KCJ491" s="50"/>
      <c r="KCK491" s="50"/>
      <c r="KCL491" s="50"/>
      <c r="KCM491" s="50"/>
      <c r="KCN491" s="50"/>
      <c r="KCO491" s="50"/>
      <c r="KCP491" s="50"/>
      <c r="KCQ491" s="50"/>
      <c r="KCR491" s="50"/>
      <c r="KCS491" s="50"/>
      <c r="KCT491" s="50"/>
      <c r="KCU491" s="50"/>
      <c r="KCV491" s="50"/>
      <c r="KCW491" s="50"/>
      <c r="KCX491" s="50"/>
      <c r="KCY491" s="50"/>
      <c r="KCZ491" s="50"/>
      <c r="KDA491" s="50"/>
      <c r="KDB491" s="50"/>
      <c r="KDC491" s="50"/>
      <c r="KDD491" s="50"/>
      <c r="KDE491" s="50"/>
      <c r="KDF491" s="50"/>
      <c r="KDG491" s="50"/>
      <c r="KDH491" s="50"/>
      <c r="KDI491" s="50"/>
      <c r="KDJ491" s="50"/>
      <c r="KDK491" s="50"/>
      <c r="KDL491" s="50"/>
      <c r="KDM491" s="50"/>
      <c r="KDN491" s="50"/>
      <c r="KDO491" s="50"/>
      <c r="KDP491" s="50"/>
      <c r="KDQ491" s="50"/>
      <c r="KDR491" s="50"/>
      <c r="KDS491" s="50"/>
      <c r="KDT491" s="50"/>
      <c r="KDU491" s="50"/>
      <c r="KDV491" s="50"/>
      <c r="KDW491" s="50"/>
      <c r="KDX491" s="50"/>
      <c r="KDY491" s="50"/>
      <c r="KDZ491" s="50"/>
      <c r="KEA491" s="50"/>
      <c r="KEB491" s="50"/>
      <c r="KEC491" s="50"/>
      <c r="KED491" s="50"/>
      <c r="KEE491" s="50"/>
      <c r="KEF491" s="50"/>
      <c r="KEG491" s="50"/>
      <c r="KEH491" s="50"/>
      <c r="KEI491" s="50"/>
      <c r="KEJ491" s="50"/>
      <c r="KEK491" s="50"/>
      <c r="KEL491" s="50"/>
      <c r="KEM491" s="50"/>
      <c r="KEN491" s="50"/>
      <c r="KEO491" s="50"/>
      <c r="KEP491" s="50"/>
      <c r="KEQ491" s="50"/>
      <c r="KER491" s="50"/>
      <c r="KES491" s="50"/>
      <c r="KET491" s="50"/>
      <c r="KEU491" s="50"/>
      <c r="KEV491" s="50"/>
      <c r="KEW491" s="50"/>
      <c r="KEX491" s="50"/>
      <c r="KEY491" s="50"/>
      <c r="KEZ491" s="50"/>
      <c r="KFA491" s="50"/>
      <c r="KFB491" s="50"/>
      <c r="KFC491" s="50"/>
      <c r="KFD491" s="50"/>
      <c r="KFE491" s="50"/>
      <c r="KFF491" s="50"/>
      <c r="KFG491" s="50"/>
      <c r="KFH491" s="50"/>
      <c r="KFI491" s="50"/>
      <c r="KFJ491" s="50"/>
      <c r="KFK491" s="50"/>
      <c r="KFL491" s="50"/>
      <c r="KFM491" s="50"/>
      <c r="KFN491" s="50"/>
      <c r="KFO491" s="50"/>
      <c r="KFP491" s="50"/>
      <c r="KFQ491" s="50"/>
      <c r="KFR491" s="50"/>
      <c r="KFS491" s="50"/>
      <c r="KFT491" s="50"/>
      <c r="KFU491" s="50"/>
      <c r="KFV491" s="50"/>
      <c r="KFW491" s="50"/>
      <c r="KFX491" s="50"/>
      <c r="KFY491" s="50"/>
      <c r="KFZ491" s="50"/>
      <c r="KGA491" s="50"/>
      <c r="KGB491" s="50"/>
      <c r="KGC491" s="50"/>
      <c r="KGD491" s="50"/>
      <c r="KGE491" s="50"/>
      <c r="KGF491" s="50"/>
      <c r="KGG491" s="50"/>
      <c r="KGH491" s="50"/>
      <c r="KGI491" s="50"/>
      <c r="KGJ491" s="50"/>
      <c r="KGK491" s="50"/>
      <c r="KGL491" s="50"/>
      <c r="KGM491" s="50"/>
      <c r="KGN491" s="50"/>
      <c r="KGO491" s="50"/>
      <c r="KGP491" s="50"/>
      <c r="KGQ491" s="50"/>
      <c r="KGR491" s="50"/>
      <c r="KGS491" s="50"/>
      <c r="KGT491" s="50"/>
      <c r="KGU491" s="50"/>
      <c r="KGV491" s="50"/>
      <c r="KGW491" s="50"/>
      <c r="KGX491" s="50"/>
      <c r="KGY491" s="50"/>
      <c r="KGZ491" s="50"/>
      <c r="KHA491" s="50"/>
      <c r="KHB491" s="50"/>
      <c r="KHC491" s="50"/>
      <c r="KHD491" s="50"/>
      <c r="KHE491" s="50"/>
      <c r="KHF491" s="50"/>
      <c r="KHG491" s="50"/>
      <c r="KHH491" s="50"/>
      <c r="KHI491" s="50"/>
      <c r="KHJ491" s="50"/>
      <c r="KHK491" s="50"/>
      <c r="KHL491" s="50"/>
      <c r="KHM491" s="50"/>
      <c r="KHN491" s="50"/>
      <c r="KHO491" s="50"/>
      <c r="KHP491" s="50"/>
      <c r="KHQ491" s="50"/>
      <c r="KHR491" s="50"/>
      <c r="KHS491" s="50"/>
      <c r="KHT491" s="50"/>
      <c r="KHU491" s="50"/>
      <c r="KHV491" s="50"/>
      <c r="KHW491" s="50"/>
      <c r="KHX491" s="50"/>
      <c r="KHY491" s="50"/>
      <c r="KHZ491" s="50"/>
      <c r="KIA491" s="50"/>
      <c r="KIB491" s="50"/>
      <c r="KIC491" s="50"/>
      <c r="KID491" s="50"/>
      <c r="KIE491" s="50"/>
      <c r="KIF491" s="50"/>
      <c r="KIG491" s="50"/>
      <c r="KIH491" s="50"/>
      <c r="KII491" s="50"/>
      <c r="KIJ491" s="50"/>
      <c r="KIL491" s="50"/>
      <c r="KIN491" s="50"/>
      <c r="KIO491" s="50"/>
      <c r="KIP491" s="50"/>
      <c r="KIQ491" s="50"/>
      <c r="KIR491" s="50"/>
      <c r="KIS491" s="50"/>
      <c r="KIT491" s="50"/>
      <c r="KIU491" s="50"/>
      <c r="KIZ491" s="50"/>
      <c r="KJA491" s="50"/>
      <c r="KJB491" s="50"/>
      <c r="KJC491" s="50"/>
      <c r="KJD491" s="50"/>
      <c r="KJE491" s="50"/>
      <c r="KJF491" s="50"/>
      <c r="KJG491" s="50"/>
      <c r="KJH491" s="50"/>
      <c r="KJI491" s="50"/>
      <c r="KJJ491" s="50"/>
      <c r="KJK491" s="50"/>
      <c r="KJL491" s="50"/>
      <c r="KJM491" s="50"/>
      <c r="KJN491" s="50"/>
      <c r="KJO491" s="50"/>
      <c r="KJP491" s="50"/>
      <c r="KJQ491" s="50"/>
      <c r="KJR491" s="50"/>
      <c r="KJS491" s="50"/>
      <c r="KJT491" s="50"/>
      <c r="KJU491" s="50"/>
      <c r="KJV491" s="50"/>
      <c r="KJW491" s="50"/>
      <c r="KJX491" s="50"/>
      <c r="KJY491" s="50"/>
      <c r="KJZ491" s="50"/>
      <c r="KKA491" s="50"/>
      <c r="KKB491" s="50"/>
      <c r="KKC491" s="50"/>
      <c r="KKD491" s="50"/>
      <c r="KKE491" s="50"/>
      <c r="KKF491" s="50"/>
      <c r="KKG491" s="50"/>
      <c r="KKH491" s="50"/>
      <c r="KKI491" s="50"/>
      <c r="KKJ491" s="50"/>
      <c r="KKK491" s="50"/>
      <c r="KKL491" s="50"/>
      <c r="KKM491" s="50"/>
      <c r="KKN491" s="50"/>
      <c r="KKO491" s="50"/>
      <c r="KKP491" s="50"/>
      <c r="KKQ491" s="50"/>
      <c r="KKR491" s="50"/>
      <c r="KKS491" s="50"/>
      <c r="KKT491" s="50"/>
      <c r="KKU491" s="50"/>
      <c r="KKV491" s="50"/>
      <c r="KKW491" s="50"/>
      <c r="KKX491" s="50"/>
      <c r="KKY491" s="50"/>
      <c r="KKZ491" s="50"/>
      <c r="KLA491" s="50"/>
      <c r="KLB491" s="50"/>
      <c r="KLC491" s="50"/>
      <c r="KLD491" s="50"/>
      <c r="KLE491" s="50"/>
      <c r="KLF491" s="50"/>
      <c r="KLG491" s="50"/>
      <c r="KLH491" s="50"/>
      <c r="KLI491" s="50"/>
      <c r="KLJ491" s="50"/>
      <c r="KLK491" s="50"/>
      <c r="KLL491" s="50"/>
      <c r="KLM491" s="50"/>
      <c r="KLN491" s="50"/>
      <c r="KLO491" s="50"/>
      <c r="KLP491" s="50"/>
      <c r="KLQ491" s="50"/>
      <c r="KLR491" s="50"/>
      <c r="KLS491" s="50"/>
      <c r="KLT491" s="50"/>
      <c r="KLU491" s="50"/>
      <c r="KLV491" s="50"/>
      <c r="KLW491" s="50"/>
      <c r="KLX491" s="50"/>
      <c r="KLY491" s="50"/>
      <c r="KLZ491" s="50"/>
      <c r="KMA491" s="50"/>
      <c r="KMB491" s="50"/>
      <c r="KMC491" s="50"/>
      <c r="KMD491" s="50"/>
      <c r="KME491" s="50"/>
      <c r="KMF491" s="50"/>
      <c r="KMG491" s="50"/>
      <c r="KMH491" s="50"/>
      <c r="KMI491" s="50"/>
      <c r="KMJ491" s="50"/>
      <c r="KMK491" s="50"/>
      <c r="KML491" s="50"/>
      <c r="KMM491" s="50"/>
      <c r="KMN491" s="50"/>
      <c r="KMO491" s="50"/>
      <c r="KMP491" s="50"/>
      <c r="KMQ491" s="50"/>
      <c r="KMR491" s="50"/>
      <c r="KMS491" s="50"/>
      <c r="KMT491" s="50"/>
      <c r="KMU491" s="50"/>
      <c r="KMV491" s="50"/>
      <c r="KMW491" s="50"/>
      <c r="KMX491" s="50"/>
      <c r="KMY491" s="50"/>
      <c r="KMZ491" s="50"/>
      <c r="KNA491" s="50"/>
      <c r="KNB491" s="50"/>
      <c r="KNC491" s="50"/>
      <c r="KND491" s="50"/>
      <c r="KNE491" s="50"/>
      <c r="KNF491" s="50"/>
      <c r="KNG491" s="50"/>
      <c r="KNH491" s="50"/>
      <c r="KNI491" s="50"/>
      <c r="KNJ491" s="50"/>
      <c r="KNK491" s="50"/>
      <c r="KNL491" s="50"/>
      <c r="KNM491" s="50"/>
      <c r="KNN491" s="50"/>
      <c r="KNO491" s="50"/>
      <c r="KNP491" s="50"/>
      <c r="KNQ491" s="50"/>
      <c r="KNR491" s="50"/>
      <c r="KNS491" s="50"/>
      <c r="KNT491" s="50"/>
      <c r="KNU491" s="50"/>
      <c r="KNV491" s="50"/>
      <c r="KNW491" s="50"/>
      <c r="KNX491" s="50"/>
      <c r="KNY491" s="50"/>
      <c r="KNZ491" s="50"/>
      <c r="KOA491" s="50"/>
      <c r="KOB491" s="50"/>
      <c r="KOC491" s="50"/>
      <c r="KOD491" s="50"/>
      <c r="KOE491" s="50"/>
      <c r="KOF491" s="50"/>
      <c r="KOG491" s="50"/>
      <c r="KOH491" s="50"/>
      <c r="KOI491" s="50"/>
      <c r="KOJ491" s="50"/>
      <c r="KOK491" s="50"/>
      <c r="KOL491" s="50"/>
      <c r="KOM491" s="50"/>
      <c r="KON491" s="50"/>
      <c r="KOO491" s="50"/>
      <c r="KOP491" s="50"/>
      <c r="KOQ491" s="50"/>
      <c r="KOR491" s="50"/>
      <c r="KOS491" s="50"/>
      <c r="KOT491" s="50"/>
      <c r="KOU491" s="50"/>
      <c r="KOV491" s="50"/>
      <c r="KOW491" s="50"/>
      <c r="KOX491" s="50"/>
      <c r="KOY491" s="50"/>
      <c r="KOZ491" s="50"/>
      <c r="KPA491" s="50"/>
      <c r="KPB491" s="50"/>
      <c r="KPC491" s="50"/>
      <c r="KPD491" s="50"/>
      <c r="KPE491" s="50"/>
      <c r="KPF491" s="50"/>
      <c r="KPG491" s="50"/>
      <c r="KPH491" s="50"/>
      <c r="KPI491" s="50"/>
      <c r="KPJ491" s="50"/>
      <c r="KPK491" s="50"/>
      <c r="KPL491" s="50"/>
      <c r="KPM491" s="50"/>
      <c r="KPN491" s="50"/>
      <c r="KPO491" s="50"/>
      <c r="KPP491" s="50"/>
      <c r="KPQ491" s="50"/>
      <c r="KPR491" s="50"/>
      <c r="KPS491" s="50"/>
      <c r="KPT491" s="50"/>
      <c r="KPU491" s="50"/>
      <c r="KPV491" s="50"/>
      <c r="KPW491" s="50"/>
      <c r="KPX491" s="50"/>
      <c r="KPY491" s="50"/>
      <c r="KPZ491" s="50"/>
      <c r="KQA491" s="50"/>
      <c r="KQB491" s="50"/>
      <c r="KQC491" s="50"/>
      <c r="KQD491" s="50"/>
      <c r="KQE491" s="50"/>
      <c r="KQF491" s="50"/>
      <c r="KQG491" s="50"/>
      <c r="KQH491" s="50"/>
      <c r="KQI491" s="50"/>
      <c r="KQJ491" s="50"/>
      <c r="KQK491" s="50"/>
      <c r="KQL491" s="50"/>
      <c r="KQM491" s="50"/>
      <c r="KQN491" s="50"/>
      <c r="KQO491" s="50"/>
      <c r="KQP491" s="50"/>
      <c r="KQQ491" s="50"/>
      <c r="KQR491" s="50"/>
      <c r="KQS491" s="50"/>
      <c r="KQT491" s="50"/>
      <c r="KQU491" s="50"/>
      <c r="KQV491" s="50"/>
      <c r="KQW491" s="50"/>
      <c r="KQX491" s="50"/>
      <c r="KQY491" s="50"/>
      <c r="KQZ491" s="50"/>
      <c r="KRA491" s="50"/>
      <c r="KRB491" s="50"/>
      <c r="KRC491" s="50"/>
      <c r="KRD491" s="50"/>
      <c r="KRE491" s="50"/>
      <c r="KRF491" s="50"/>
      <c r="KRG491" s="50"/>
      <c r="KRH491" s="50"/>
      <c r="KRI491" s="50"/>
      <c r="KRJ491" s="50"/>
      <c r="KRK491" s="50"/>
      <c r="KRL491" s="50"/>
      <c r="KRM491" s="50"/>
      <c r="KRN491" s="50"/>
      <c r="KRO491" s="50"/>
      <c r="KRP491" s="50"/>
      <c r="KRQ491" s="50"/>
      <c r="KRR491" s="50"/>
      <c r="KRS491" s="50"/>
      <c r="KRT491" s="50"/>
      <c r="KRU491" s="50"/>
      <c r="KRV491" s="50"/>
      <c r="KRW491" s="50"/>
      <c r="KRX491" s="50"/>
      <c r="KRY491" s="50"/>
      <c r="KRZ491" s="50"/>
      <c r="KSA491" s="50"/>
      <c r="KSB491" s="50"/>
      <c r="KSC491" s="50"/>
      <c r="KSD491" s="50"/>
      <c r="KSE491" s="50"/>
      <c r="KSF491" s="50"/>
      <c r="KSH491" s="50"/>
      <c r="KSJ491" s="50"/>
      <c r="KSK491" s="50"/>
      <c r="KSL491" s="50"/>
      <c r="KSM491" s="50"/>
      <c r="KSN491" s="50"/>
      <c r="KSO491" s="50"/>
      <c r="KSP491" s="50"/>
      <c r="KSQ491" s="50"/>
      <c r="KSV491" s="50"/>
      <c r="KSW491" s="50"/>
      <c r="KSX491" s="50"/>
      <c r="KSY491" s="50"/>
      <c r="KSZ491" s="50"/>
      <c r="KTA491" s="50"/>
      <c r="KTB491" s="50"/>
      <c r="KTC491" s="50"/>
      <c r="KTD491" s="50"/>
      <c r="KTE491" s="50"/>
      <c r="KTF491" s="50"/>
      <c r="KTG491" s="50"/>
      <c r="KTH491" s="50"/>
      <c r="KTI491" s="50"/>
      <c r="KTJ491" s="50"/>
      <c r="KTK491" s="50"/>
      <c r="KTL491" s="50"/>
      <c r="KTM491" s="50"/>
      <c r="KTN491" s="50"/>
      <c r="KTO491" s="50"/>
      <c r="KTP491" s="50"/>
      <c r="KTQ491" s="50"/>
      <c r="KTR491" s="50"/>
      <c r="KTS491" s="50"/>
      <c r="KTT491" s="50"/>
      <c r="KTU491" s="50"/>
      <c r="KTV491" s="50"/>
      <c r="KTW491" s="50"/>
      <c r="KTX491" s="50"/>
      <c r="KTY491" s="50"/>
      <c r="KTZ491" s="50"/>
      <c r="KUA491" s="50"/>
      <c r="KUB491" s="50"/>
      <c r="KUC491" s="50"/>
      <c r="KUD491" s="50"/>
      <c r="KUE491" s="50"/>
      <c r="KUF491" s="50"/>
      <c r="KUG491" s="50"/>
      <c r="KUH491" s="50"/>
      <c r="KUI491" s="50"/>
      <c r="KUJ491" s="50"/>
      <c r="KUK491" s="50"/>
      <c r="KUL491" s="50"/>
      <c r="KUM491" s="50"/>
      <c r="KUN491" s="50"/>
      <c r="KUO491" s="50"/>
      <c r="KUP491" s="50"/>
      <c r="KUQ491" s="50"/>
      <c r="KUR491" s="50"/>
      <c r="KUS491" s="50"/>
      <c r="KUT491" s="50"/>
      <c r="KUU491" s="50"/>
      <c r="KUV491" s="50"/>
      <c r="KUW491" s="50"/>
      <c r="KUX491" s="50"/>
      <c r="KUY491" s="50"/>
      <c r="KUZ491" s="50"/>
      <c r="KVA491" s="50"/>
      <c r="KVB491" s="50"/>
      <c r="KVC491" s="50"/>
      <c r="KVD491" s="50"/>
      <c r="KVE491" s="50"/>
      <c r="KVF491" s="50"/>
      <c r="KVG491" s="50"/>
      <c r="KVH491" s="50"/>
      <c r="KVI491" s="50"/>
      <c r="KVJ491" s="50"/>
      <c r="KVK491" s="50"/>
      <c r="KVL491" s="50"/>
      <c r="KVM491" s="50"/>
      <c r="KVN491" s="50"/>
      <c r="KVO491" s="50"/>
      <c r="KVP491" s="50"/>
      <c r="KVQ491" s="50"/>
      <c r="KVR491" s="50"/>
      <c r="KVS491" s="50"/>
      <c r="KVT491" s="50"/>
      <c r="KVU491" s="50"/>
      <c r="KVV491" s="50"/>
      <c r="KVW491" s="50"/>
      <c r="KVX491" s="50"/>
      <c r="KVY491" s="50"/>
      <c r="KVZ491" s="50"/>
      <c r="KWA491" s="50"/>
      <c r="KWB491" s="50"/>
      <c r="KWC491" s="50"/>
      <c r="KWD491" s="50"/>
      <c r="KWE491" s="50"/>
      <c r="KWF491" s="50"/>
      <c r="KWG491" s="50"/>
      <c r="KWH491" s="50"/>
      <c r="KWI491" s="50"/>
      <c r="KWJ491" s="50"/>
      <c r="KWK491" s="50"/>
      <c r="KWL491" s="50"/>
      <c r="KWM491" s="50"/>
      <c r="KWN491" s="50"/>
      <c r="KWO491" s="50"/>
      <c r="KWP491" s="50"/>
      <c r="KWQ491" s="50"/>
      <c r="KWR491" s="50"/>
      <c r="KWS491" s="50"/>
      <c r="KWT491" s="50"/>
      <c r="KWU491" s="50"/>
      <c r="KWV491" s="50"/>
      <c r="KWW491" s="50"/>
      <c r="KWX491" s="50"/>
      <c r="KWY491" s="50"/>
      <c r="KWZ491" s="50"/>
      <c r="KXA491" s="50"/>
      <c r="KXB491" s="50"/>
      <c r="KXC491" s="50"/>
      <c r="KXD491" s="50"/>
      <c r="KXE491" s="50"/>
      <c r="KXF491" s="50"/>
      <c r="KXG491" s="50"/>
      <c r="KXH491" s="50"/>
      <c r="KXI491" s="50"/>
      <c r="KXJ491" s="50"/>
      <c r="KXK491" s="50"/>
      <c r="KXL491" s="50"/>
      <c r="KXM491" s="50"/>
      <c r="KXN491" s="50"/>
      <c r="KXO491" s="50"/>
      <c r="KXP491" s="50"/>
      <c r="KXQ491" s="50"/>
      <c r="KXR491" s="50"/>
      <c r="KXS491" s="50"/>
      <c r="KXT491" s="50"/>
      <c r="KXU491" s="50"/>
      <c r="KXV491" s="50"/>
      <c r="KXW491" s="50"/>
      <c r="KXX491" s="50"/>
      <c r="KXY491" s="50"/>
      <c r="KXZ491" s="50"/>
      <c r="KYA491" s="50"/>
      <c r="KYB491" s="50"/>
      <c r="KYC491" s="50"/>
      <c r="KYD491" s="50"/>
      <c r="KYE491" s="50"/>
      <c r="KYF491" s="50"/>
      <c r="KYG491" s="50"/>
      <c r="KYH491" s="50"/>
      <c r="KYI491" s="50"/>
      <c r="KYJ491" s="50"/>
      <c r="KYK491" s="50"/>
      <c r="KYL491" s="50"/>
      <c r="KYM491" s="50"/>
      <c r="KYN491" s="50"/>
      <c r="KYO491" s="50"/>
      <c r="KYP491" s="50"/>
      <c r="KYQ491" s="50"/>
      <c r="KYR491" s="50"/>
      <c r="KYS491" s="50"/>
      <c r="KYT491" s="50"/>
      <c r="KYU491" s="50"/>
      <c r="KYV491" s="50"/>
      <c r="KYW491" s="50"/>
      <c r="KYX491" s="50"/>
      <c r="KYY491" s="50"/>
      <c r="KYZ491" s="50"/>
      <c r="KZA491" s="50"/>
      <c r="KZB491" s="50"/>
      <c r="KZC491" s="50"/>
      <c r="KZD491" s="50"/>
      <c r="KZE491" s="50"/>
      <c r="KZF491" s="50"/>
      <c r="KZG491" s="50"/>
      <c r="KZH491" s="50"/>
      <c r="KZI491" s="50"/>
      <c r="KZJ491" s="50"/>
      <c r="KZK491" s="50"/>
      <c r="KZL491" s="50"/>
      <c r="KZM491" s="50"/>
      <c r="KZN491" s="50"/>
      <c r="KZO491" s="50"/>
      <c r="KZP491" s="50"/>
      <c r="KZQ491" s="50"/>
      <c r="KZR491" s="50"/>
      <c r="KZS491" s="50"/>
      <c r="KZT491" s="50"/>
      <c r="KZU491" s="50"/>
      <c r="KZV491" s="50"/>
      <c r="KZW491" s="50"/>
      <c r="KZX491" s="50"/>
      <c r="KZY491" s="50"/>
      <c r="KZZ491" s="50"/>
      <c r="LAA491" s="50"/>
      <c r="LAB491" s="50"/>
      <c r="LAC491" s="50"/>
      <c r="LAD491" s="50"/>
      <c r="LAE491" s="50"/>
      <c r="LAF491" s="50"/>
      <c r="LAG491" s="50"/>
      <c r="LAH491" s="50"/>
      <c r="LAI491" s="50"/>
      <c r="LAJ491" s="50"/>
      <c r="LAK491" s="50"/>
      <c r="LAL491" s="50"/>
      <c r="LAM491" s="50"/>
      <c r="LAN491" s="50"/>
      <c r="LAO491" s="50"/>
      <c r="LAP491" s="50"/>
      <c r="LAQ491" s="50"/>
      <c r="LAR491" s="50"/>
      <c r="LAS491" s="50"/>
      <c r="LAT491" s="50"/>
      <c r="LAU491" s="50"/>
      <c r="LAV491" s="50"/>
      <c r="LAW491" s="50"/>
      <c r="LAX491" s="50"/>
      <c r="LAY491" s="50"/>
      <c r="LAZ491" s="50"/>
      <c r="LBA491" s="50"/>
      <c r="LBB491" s="50"/>
      <c r="LBC491" s="50"/>
      <c r="LBD491" s="50"/>
      <c r="LBE491" s="50"/>
      <c r="LBF491" s="50"/>
      <c r="LBG491" s="50"/>
      <c r="LBH491" s="50"/>
      <c r="LBI491" s="50"/>
      <c r="LBJ491" s="50"/>
      <c r="LBK491" s="50"/>
      <c r="LBL491" s="50"/>
      <c r="LBM491" s="50"/>
      <c r="LBN491" s="50"/>
      <c r="LBO491" s="50"/>
      <c r="LBP491" s="50"/>
      <c r="LBQ491" s="50"/>
      <c r="LBR491" s="50"/>
      <c r="LBS491" s="50"/>
      <c r="LBT491" s="50"/>
      <c r="LBU491" s="50"/>
      <c r="LBV491" s="50"/>
      <c r="LBW491" s="50"/>
      <c r="LBX491" s="50"/>
      <c r="LBY491" s="50"/>
      <c r="LBZ491" s="50"/>
      <c r="LCA491" s="50"/>
      <c r="LCB491" s="50"/>
      <c r="LCD491" s="50"/>
      <c r="LCF491" s="50"/>
      <c r="LCG491" s="50"/>
      <c r="LCH491" s="50"/>
      <c r="LCI491" s="50"/>
      <c r="LCJ491" s="50"/>
      <c r="LCK491" s="50"/>
      <c r="LCL491" s="50"/>
      <c r="LCM491" s="50"/>
      <c r="LCR491" s="50"/>
      <c r="LCS491" s="50"/>
      <c r="LCT491" s="50"/>
      <c r="LCU491" s="50"/>
      <c r="LCV491" s="50"/>
      <c r="LCW491" s="50"/>
      <c r="LCX491" s="50"/>
      <c r="LCY491" s="50"/>
      <c r="LCZ491" s="50"/>
      <c r="LDA491" s="50"/>
      <c r="LDB491" s="50"/>
      <c r="LDC491" s="50"/>
      <c r="LDD491" s="50"/>
      <c r="LDE491" s="50"/>
      <c r="LDF491" s="50"/>
      <c r="LDG491" s="50"/>
      <c r="LDH491" s="50"/>
      <c r="LDI491" s="50"/>
      <c r="LDJ491" s="50"/>
      <c r="LDK491" s="50"/>
      <c r="LDL491" s="50"/>
      <c r="LDM491" s="50"/>
      <c r="LDN491" s="50"/>
      <c r="LDO491" s="50"/>
      <c r="LDP491" s="50"/>
      <c r="LDQ491" s="50"/>
      <c r="LDR491" s="50"/>
      <c r="LDS491" s="50"/>
      <c r="LDT491" s="50"/>
      <c r="LDU491" s="50"/>
      <c r="LDV491" s="50"/>
      <c r="LDW491" s="50"/>
      <c r="LDX491" s="50"/>
      <c r="LDY491" s="50"/>
      <c r="LDZ491" s="50"/>
      <c r="LEA491" s="50"/>
      <c r="LEB491" s="50"/>
      <c r="LEC491" s="50"/>
      <c r="LED491" s="50"/>
      <c r="LEE491" s="50"/>
      <c r="LEF491" s="50"/>
      <c r="LEG491" s="50"/>
      <c r="LEH491" s="50"/>
      <c r="LEI491" s="50"/>
      <c r="LEJ491" s="50"/>
      <c r="LEK491" s="50"/>
      <c r="LEL491" s="50"/>
      <c r="LEM491" s="50"/>
      <c r="LEN491" s="50"/>
      <c r="LEO491" s="50"/>
      <c r="LEP491" s="50"/>
      <c r="LEQ491" s="50"/>
      <c r="LER491" s="50"/>
      <c r="LES491" s="50"/>
      <c r="LET491" s="50"/>
      <c r="LEU491" s="50"/>
      <c r="LEV491" s="50"/>
      <c r="LEW491" s="50"/>
      <c r="LEX491" s="50"/>
      <c r="LEY491" s="50"/>
      <c r="LEZ491" s="50"/>
      <c r="LFA491" s="50"/>
      <c r="LFB491" s="50"/>
      <c r="LFC491" s="50"/>
      <c r="LFD491" s="50"/>
      <c r="LFE491" s="50"/>
      <c r="LFF491" s="50"/>
      <c r="LFG491" s="50"/>
      <c r="LFH491" s="50"/>
      <c r="LFI491" s="50"/>
      <c r="LFJ491" s="50"/>
      <c r="LFK491" s="50"/>
      <c r="LFL491" s="50"/>
      <c r="LFM491" s="50"/>
      <c r="LFN491" s="50"/>
      <c r="LFO491" s="50"/>
      <c r="LFP491" s="50"/>
      <c r="LFQ491" s="50"/>
      <c r="LFR491" s="50"/>
      <c r="LFS491" s="50"/>
      <c r="LFT491" s="50"/>
      <c r="LFU491" s="50"/>
      <c r="LFV491" s="50"/>
      <c r="LFW491" s="50"/>
      <c r="LFX491" s="50"/>
      <c r="LFY491" s="50"/>
      <c r="LFZ491" s="50"/>
      <c r="LGA491" s="50"/>
      <c r="LGB491" s="50"/>
      <c r="LGC491" s="50"/>
      <c r="LGD491" s="50"/>
      <c r="LGE491" s="50"/>
      <c r="LGF491" s="50"/>
      <c r="LGG491" s="50"/>
      <c r="LGH491" s="50"/>
      <c r="LGI491" s="50"/>
      <c r="LGJ491" s="50"/>
      <c r="LGK491" s="50"/>
      <c r="LGL491" s="50"/>
      <c r="LGM491" s="50"/>
      <c r="LGN491" s="50"/>
      <c r="LGO491" s="50"/>
      <c r="LGP491" s="50"/>
      <c r="LGQ491" s="50"/>
      <c r="LGR491" s="50"/>
      <c r="LGS491" s="50"/>
      <c r="LGT491" s="50"/>
      <c r="LGU491" s="50"/>
      <c r="LGV491" s="50"/>
      <c r="LGW491" s="50"/>
      <c r="LGX491" s="50"/>
      <c r="LGY491" s="50"/>
      <c r="LGZ491" s="50"/>
      <c r="LHA491" s="50"/>
      <c r="LHB491" s="50"/>
      <c r="LHC491" s="50"/>
      <c r="LHD491" s="50"/>
      <c r="LHE491" s="50"/>
      <c r="LHF491" s="50"/>
      <c r="LHG491" s="50"/>
      <c r="LHH491" s="50"/>
      <c r="LHI491" s="50"/>
      <c r="LHJ491" s="50"/>
      <c r="LHK491" s="50"/>
      <c r="LHL491" s="50"/>
      <c r="LHM491" s="50"/>
      <c r="LHN491" s="50"/>
      <c r="LHO491" s="50"/>
      <c r="LHP491" s="50"/>
      <c r="LHQ491" s="50"/>
      <c r="LHR491" s="50"/>
      <c r="LHS491" s="50"/>
      <c r="LHT491" s="50"/>
      <c r="LHU491" s="50"/>
      <c r="LHV491" s="50"/>
      <c r="LHW491" s="50"/>
      <c r="LHX491" s="50"/>
      <c r="LHY491" s="50"/>
      <c r="LHZ491" s="50"/>
      <c r="LIA491" s="50"/>
      <c r="LIB491" s="50"/>
      <c r="LIC491" s="50"/>
      <c r="LID491" s="50"/>
      <c r="LIE491" s="50"/>
      <c r="LIF491" s="50"/>
      <c r="LIG491" s="50"/>
      <c r="LIH491" s="50"/>
      <c r="LII491" s="50"/>
      <c r="LIJ491" s="50"/>
      <c r="LIK491" s="50"/>
      <c r="LIL491" s="50"/>
      <c r="LIM491" s="50"/>
      <c r="LIN491" s="50"/>
      <c r="LIO491" s="50"/>
      <c r="LIP491" s="50"/>
      <c r="LIQ491" s="50"/>
      <c r="LIR491" s="50"/>
      <c r="LIS491" s="50"/>
      <c r="LIT491" s="50"/>
      <c r="LIU491" s="50"/>
      <c r="LIV491" s="50"/>
      <c r="LIW491" s="50"/>
      <c r="LIX491" s="50"/>
      <c r="LIY491" s="50"/>
      <c r="LIZ491" s="50"/>
      <c r="LJA491" s="50"/>
      <c r="LJB491" s="50"/>
      <c r="LJC491" s="50"/>
      <c r="LJD491" s="50"/>
      <c r="LJE491" s="50"/>
      <c r="LJF491" s="50"/>
      <c r="LJG491" s="50"/>
      <c r="LJH491" s="50"/>
      <c r="LJI491" s="50"/>
      <c r="LJJ491" s="50"/>
      <c r="LJK491" s="50"/>
      <c r="LJL491" s="50"/>
      <c r="LJM491" s="50"/>
      <c r="LJN491" s="50"/>
      <c r="LJO491" s="50"/>
      <c r="LJP491" s="50"/>
      <c r="LJQ491" s="50"/>
      <c r="LJR491" s="50"/>
      <c r="LJS491" s="50"/>
      <c r="LJT491" s="50"/>
      <c r="LJU491" s="50"/>
      <c r="LJV491" s="50"/>
      <c r="LJW491" s="50"/>
      <c r="LJX491" s="50"/>
      <c r="LJY491" s="50"/>
      <c r="LJZ491" s="50"/>
      <c r="LKA491" s="50"/>
      <c r="LKB491" s="50"/>
      <c r="LKC491" s="50"/>
      <c r="LKD491" s="50"/>
      <c r="LKE491" s="50"/>
      <c r="LKF491" s="50"/>
      <c r="LKG491" s="50"/>
      <c r="LKH491" s="50"/>
      <c r="LKI491" s="50"/>
      <c r="LKJ491" s="50"/>
      <c r="LKK491" s="50"/>
      <c r="LKL491" s="50"/>
      <c r="LKM491" s="50"/>
      <c r="LKN491" s="50"/>
      <c r="LKO491" s="50"/>
      <c r="LKP491" s="50"/>
      <c r="LKQ491" s="50"/>
      <c r="LKR491" s="50"/>
      <c r="LKS491" s="50"/>
      <c r="LKT491" s="50"/>
      <c r="LKU491" s="50"/>
      <c r="LKV491" s="50"/>
      <c r="LKW491" s="50"/>
      <c r="LKX491" s="50"/>
      <c r="LKY491" s="50"/>
      <c r="LKZ491" s="50"/>
      <c r="LLA491" s="50"/>
      <c r="LLB491" s="50"/>
      <c r="LLC491" s="50"/>
      <c r="LLD491" s="50"/>
      <c r="LLE491" s="50"/>
      <c r="LLF491" s="50"/>
      <c r="LLG491" s="50"/>
      <c r="LLH491" s="50"/>
      <c r="LLI491" s="50"/>
      <c r="LLJ491" s="50"/>
      <c r="LLK491" s="50"/>
      <c r="LLL491" s="50"/>
      <c r="LLM491" s="50"/>
      <c r="LLN491" s="50"/>
      <c r="LLO491" s="50"/>
      <c r="LLP491" s="50"/>
      <c r="LLQ491" s="50"/>
      <c r="LLR491" s="50"/>
      <c r="LLS491" s="50"/>
      <c r="LLT491" s="50"/>
      <c r="LLU491" s="50"/>
      <c r="LLV491" s="50"/>
      <c r="LLW491" s="50"/>
      <c r="LLX491" s="50"/>
      <c r="LLZ491" s="50"/>
      <c r="LMB491" s="50"/>
      <c r="LMC491" s="50"/>
      <c r="LMD491" s="50"/>
      <c r="LME491" s="50"/>
      <c r="LMF491" s="50"/>
      <c r="LMG491" s="50"/>
      <c r="LMH491" s="50"/>
      <c r="LMI491" s="50"/>
      <c r="LMN491" s="50"/>
      <c r="LMO491" s="50"/>
      <c r="LMP491" s="50"/>
      <c r="LMQ491" s="50"/>
      <c r="LMR491" s="50"/>
      <c r="LMS491" s="50"/>
      <c r="LMT491" s="50"/>
      <c r="LMU491" s="50"/>
      <c r="LMV491" s="50"/>
      <c r="LMW491" s="50"/>
      <c r="LMX491" s="50"/>
      <c r="LMY491" s="50"/>
      <c r="LMZ491" s="50"/>
      <c r="LNA491" s="50"/>
      <c r="LNB491" s="50"/>
      <c r="LNC491" s="50"/>
      <c r="LND491" s="50"/>
      <c r="LNE491" s="50"/>
      <c r="LNF491" s="50"/>
      <c r="LNG491" s="50"/>
      <c r="LNH491" s="50"/>
      <c r="LNI491" s="50"/>
      <c r="LNJ491" s="50"/>
      <c r="LNK491" s="50"/>
      <c r="LNL491" s="50"/>
      <c r="LNM491" s="50"/>
      <c r="LNN491" s="50"/>
      <c r="LNO491" s="50"/>
      <c r="LNP491" s="50"/>
      <c r="LNQ491" s="50"/>
      <c r="LNR491" s="50"/>
      <c r="LNS491" s="50"/>
      <c r="LNT491" s="50"/>
      <c r="LNU491" s="50"/>
      <c r="LNV491" s="50"/>
      <c r="LNW491" s="50"/>
      <c r="LNX491" s="50"/>
      <c r="LNY491" s="50"/>
      <c r="LNZ491" s="50"/>
      <c r="LOA491" s="50"/>
      <c r="LOB491" s="50"/>
      <c r="LOC491" s="50"/>
      <c r="LOD491" s="50"/>
      <c r="LOE491" s="50"/>
      <c r="LOF491" s="50"/>
      <c r="LOG491" s="50"/>
      <c r="LOH491" s="50"/>
      <c r="LOI491" s="50"/>
      <c r="LOJ491" s="50"/>
      <c r="LOK491" s="50"/>
      <c r="LOL491" s="50"/>
      <c r="LOM491" s="50"/>
      <c r="LON491" s="50"/>
      <c r="LOO491" s="50"/>
      <c r="LOP491" s="50"/>
      <c r="LOQ491" s="50"/>
      <c r="LOR491" s="50"/>
      <c r="LOS491" s="50"/>
      <c r="LOT491" s="50"/>
      <c r="LOU491" s="50"/>
      <c r="LOV491" s="50"/>
      <c r="LOW491" s="50"/>
      <c r="LOX491" s="50"/>
      <c r="LOY491" s="50"/>
      <c r="LOZ491" s="50"/>
      <c r="LPA491" s="50"/>
      <c r="LPB491" s="50"/>
      <c r="LPC491" s="50"/>
      <c r="LPD491" s="50"/>
      <c r="LPE491" s="50"/>
      <c r="LPF491" s="50"/>
      <c r="LPG491" s="50"/>
      <c r="LPH491" s="50"/>
      <c r="LPI491" s="50"/>
      <c r="LPJ491" s="50"/>
      <c r="LPK491" s="50"/>
      <c r="LPL491" s="50"/>
      <c r="LPM491" s="50"/>
      <c r="LPN491" s="50"/>
      <c r="LPO491" s="50"/>
      <c r="LPP491" s="50"/>
      <c r="LPQ491" s="50"/>
      <c r="LPR491" s="50"/>
      <c r="LPS491" s="50"/>
      <c r="LPT491" s="50"/>
      <c r="LPU491" s="50"/>
      <c r="LPV491" s="50"/>
      <c r="LPW491" s="50"/>
      <c r="LPX491" s="50"/>
      <c r="LPY491" s="50"/>
      <c r="LPZ491" s="50"/>
      <c r="LQA491" s="50"/>
      <c r="LQB491" s="50"/>
      <c r="LQC491" s="50"/>
      <c r="LQD491" s="50"/>
      <c r="LQE491" s="50"/>
      <c r="LQF491" s="50"/>
      <c r="LQG491" s="50"/>
      <c r="LQH491" s="50"/>
      <c r="LQI491" s="50"/>
      <c r="LQJ491" s="50"/>
      <c r="LQK491" s="50"/>
      <c r="LQL491" s="50"/>
      <c r="LQM491" s="50"/>
      <c r="LQN491" s="50"/>
      <c r="LQO491" s="50"/>
      <c r="LQP491" s="50"/>
      <c r="LQQ491" s="50"/>
      <c r="LQR491" s="50"/>
      <c r="LQS491" s="50"/>
      <c r="LQT491" s="50"/>
      <c r="LQU491" s="50"/>
      <c r="LQV491" s="50"/>
      <c r="LQW491" s="50"/>
      <c r="LQX491" s="50"/>
      <c r="LQY491" s="50"/>
      <c r="LQZ491" s="50"/>
      <c r="LRA491" s="50"/>
      <c r="LRB491" s="50"/>
      <c r="LRC491" s="50"/>
      <c r="LRD491" s="50"/>
      <c r="LRE491" s="50"/>
      <c r="LRF491" s="50"/>
      <c r="LRG491" s="50"/>
      <c r="LRH491" s="50"/>
      <c r="LRI491" s="50"/>
      <c r="LRJ491" s="50"/>
      <c r="LRK491" s="50"/>
      <c r="LRL491" s="50"/>
      <c r="LRM491" s="50"/>
      <c r="LRN491" s="50"/>
      <c r="LRO491" s="50"/>
      <c r="LRP491" s="50"/>
      <c r="LRQ491" s="50"/>
      <c r="LRR491" s="50"/>
      <c r="LRS491" s="50"/>
      <c r="LRT491" s="50"/>
      <c r="LRU491" s="50"/>
      <c r="LRV491" s="50"/>
      <c r="LRW491" s="50"/>
      <c r="LRX491" s="50"/>
      <c r="LRY491" s="50"/>
      <c r="LRZ491" s="50"/>
      <c r="LSA491" s="50"/>
      <c r="LSB491" s="50"/>
      <c r="LSC491" s="50"/>
      <c r="LSD491" s="50"/>
      <c r="LSE491" s="50"/>
      <c r="LSF491" s="50"/>
      <c r="LSG491" s="50"/>
      <c r="LSH491" s="50"/>
      <c r="LSI491" s="50"/>
      <c r="LSJ491" s="50"/>
      <c r="LSK491" s="50"/>
      <c r="LSL491" s="50"/>
      <c r="LSM491" s="50"/>
      <c r="LSN491" s="50"/>
      <c r="LSO491" s="50"/>
      <c r="LSP491" s="50"/>
      <c r="LSQ491" s="50"/>
      <c r="LSR491" s="50"/>
      <c r="LSS491" s="50"/>
      <c r="LST491" s="50"/>
      <c r="LSU491" s="50"/>
      <c r="LSV491" s="50"/>
      <c r="LSW491" s="50"/>
      <c r="LSX491" s="50"/>
      <c r="LSY491" s="50"/>
      <c r="LSZ491" s="50"/>
      <c r="LTA491" s="50"/>
      <c r="LTB491" s="50"/>
      <c r="LTC491" s="50"/>
      <c r="LTD491" s="50"/>
      <c r="LTE491" s="50"/>
      <c r="LTF491" s="50"/>
      <c r="LTG491" s="50"/>
      <c r="LTH491" s="50"/>
      <c r="LTI491" s="50"/>
      <c r="LTJ491" s="50"/>
      <c r="LTK491" s="50"/>
      <c r="LTL491" s="50"/>
      <c r="LTM491" s="50"/>
      <c r="LTN491" s="50"/>
      <c r="LTO491" s="50"/>
      <c r="LTP491" s="50"/>
      <c r="LTQ491" s="50"/>
      <c r="LTR491" s="50"/>
      <c r="LTS491" s="50"/>
      <c r="LTT491" s="50"/>
      <c r="LTU491" s="50"/>
      <c r="LTV491" s="50"/>
      <c r="LTW491" s="50"/>
      <c r="LTX491" s="50"/>
      <c r="LTY491" s="50"/>
      <c r="LTZ491" s="50"/>
      <c r="LUA491" s="50"/>
      <c r="LUB491" s="50"/>
      <c r="LUC491" s="50"/>
      <c r="LUD491" s="50"/>
      <c r="LUE491" s="50"/>
      <c r="LUF491" s="50"/>
      <c r="LUG491" s="50"/>
      <c r="LUH491" s="50"/>
      <c r="LUI491" s="50"/>
      <c r="LUJ491" s="50"/>
      <c r="LUK491" s="50"/>
      <c r="LUL491" s="50"/>
      <c r="LUM491" s="50"/>
      <c r="LUN491" s="50"/>
      <c r="LUO491" s="50"/>
      <c r="LUP491" s="50"/>
      <c r="LUQ491" s="50"/>
      <c r="LUR491" s="50"/>
      <c r="LUS491" s="50"/>
      <c r="LUT491" s="50"/>
      <c r="LUU491" s="50"/>
      <c r="LUV491" s="50"/>
      <c r="LUW491" s="50"/>
      <c r="LUX491" s="50"/>
      <c r="LUY491" s="50"/>
      <c r="LUZ491" s="50"/>
      <c r="LVA491" s="50"/>
      <c r="LVB491" s="50"/>
      <c r="LVC491" s="50"/>
      <c r="LVD491" s="50"/>
      <c r="LVE491" s="50"/>
      <c r="LVF491" s="50"/>
      <c r="LVG491" s="50"/>
      <c r="LVH491" s="50"/>
      <c r="LVI491" s="50"/>
      <c r="LVJ491" s="50"/>
      <c r="LVK491" s="50"/>
      <c r="LVL491" s="50"/>
      <c r="LVM491" s="50"/>
      <c r="LVN491" s="50"/>
      <c r="LVO491" s="50"/>
      <c r="LVP491" s="50"/>
      <c r="LVQ491" s="50"/>
      <c r="LVR491" s="50"/>
      <c r="LVS491" s="50"/>
      <c r="LVT491" s="50"/>
      <c r="LVV491" s="50"/>
      <c r="LVX491" s="50"/>
      <c r="LVY491" s="50"/>
      <c r="LVZ491" s="50"/>
      <c r="LWA491" s="50"/>
      <c r="LWB491" s="50"/>
      <c r="LWC491" s="50"/>
      <c r="LWD491" s="50"/>
      <c r="LWE491" s="50"/>
      <c r="LWJ491" s="50"/>
      <c r="LWK491" s="50"/>
      <c r="LWL491" s="50"/>
      <c r="LWM491" s="50"/>
      <c r="LWN491" s="50"/>
      <c r="LWO491" s="50"/>
      <c r="LWP491" s="50"/>
      <c r="LWQ491" s="50"/>
      <c r="LWR491" s="50"/>
      <c r="LWS491" s="50"/>
      <c r="LWT491" s="50"/>
      <c r="LWU491" s="50"/>
      <c r="LWV491" s="50"/>
      <c r="LWW491" s="50"/>
      <c r="LWX491" s="50"/>
      <c r="LWY491" s="50"/>
      <c r="LWZ491" s="50"/>
      <c r="LXA491" s="50"/>
      <c r="LXB491" s="50"/>
      <c r="LXC491" s="50"/>
      <c r="LXD491" s="50"/>
      <c r="LXE491" s="50"/>
      <c r="LXF491" s="50"/>
      <c r="LXG491" s="50"/>
      <c r="LXH491" s="50"/>
      <c r="LXI491" s="50"/>
      <c r="LXJ491" s="50"/>
      <c r="LXK491" s="50"/>
      <c r="LXL491" s="50"/>
      <c r="LXM491" s="50"/>
      <c r="LXN491" s="50"/>
      <c r="LXO491" s="50"/>
      <c r="LXP491" s="50"/>
      <c r="LXQ491" s="50"/>
      <c r="LXR491" s="50"/>
      <c r="LXS491" s="50"/>
      <c r="LXT491" s="50"/>
      <c r="LXU491" s="50"/>
      <c r="LXV491" s="50"/>
      <c r="LXW491" s="50"/>
      <c r="LXX491" s="50"/>
      <c r="LXY491" s="50"/>
      <c r="LXZ491" s="50"/>
      <c r="LYA491" s="50"/>
      <c r="LYB491" s="50"/>
      <c r="LYC491" s="50"/>
      <c r="LYD491" s="50"/>
      <c r="LYE491" s="50"/>
      <c r="LYF491" s="50"/>
      <c r="LYG491" s="50"/>
      <c r="LYH491" s="50"/>
      <c r="LYI491" s="50"/>
      <c r="LYJ491" s="50"/>
      <c r="LYK491" s="50"/>
      <c r="LYL491" s="50"/>
      <c r="LYM491" s="50"/>
      <c r="LYN491" s="50"/>
      <c r="LYO491" s="50"/>
      <c r="LYP491" s="50"/>
      <c r="LYQ491" s="50"/>
      <c r="LYR491" s="50"/>
      <c r="LYS491" s="50"/>
      <c r="LYT491" s="50"/>
      <c r="LYU491" s="50"/>
      <c r="LYV491" s="50"/>
      <c r="LYW491" s="50"/>
      <c r="LYX491" s="50"/>
      <c r="LYY491" s="50"/>
      <c r="LYZ491" s="50"/>
      <c r="LZA491" s="50"/>
      <c r="LZB491" s="50"/>
      <c r="LZC491" s="50"/>
      <c r="LZD491" s="50"/>
      <c r="LZE491" s="50"/>
      <c r="LZF491" s="50"/>
      <c r="LZG491" s="50"/>
      <c r="LZH491" s="50"/>
      <c r="LZI491" s="50"/>
      <c r="LZJ491" s="50"/>
      <c r="LZK491" s="50"/>
      <c r="LZL491" s="50"/>
      <c r="LZM491" s="50"/>
      <c r="LZN491" s="50"/>
      <c r="LZO491" s="50"/>
      <c r="LZP491" s="50"/>
      <c r="LZQ491" s="50"/>
      <c r="LZR491" s="50"/>
      <c r="LZS491" s="50"/>
      <c r="LZT491" s="50"/>
      <c r="LZU491" s="50"/>
      <c r="LZV491" s="50"/>
      <c r="LZW491" s="50"/>
      <c r="LZX491" s="50"/>
      <c r="LZY491" s="50"/>
      <c r="LZZ491" s="50"/>
      <c r="MAA491" s="50"/>
      <c r="MAB491" s="50"/>
      <c r="MAC491" s="50"/>
      <c r="MAD491" s="50"/>
      <c r="MAE491" s="50"/>
      <c r="MAF491" s="50"/>
      <c r="MAG491" s="50"/>
      <c r="MAH491" s="50"/>
      <c r="MAI491" s="50"/>
      <c r="MAJ491" s="50"/>
      <c r="MAK491" s="50"/>
      <c r="MAL491" s="50"/>
      <c r="MAM491" s="50"/>
      <c r="MAN491" s="50"/>
      <c r="MAO491" s="50"/>
      <c r="MAP491" s="50"/>
      <c r="MAQ491" s="50"/>
      <c r="MAR491" s="50"/>
      <c r="MAS491" s="50"/>
      <c r="MAT491" s="50"/>
      <c r="MAU491" s="50"/>
      <c r="MAV491" s="50"/>
      <c r="MAW491" s="50"/>
      <c r="MAX491" s="50"/>
      <c r="MAY491" s="50"/>
      <c r="MAZ491" s="50"/>
      <c r="MBA491" s="50"/>
      <c r="MBB491" s="50"/>
      <c r="MBC491" s="50"/>
      <c r="MBD491" s="50"/>
      <c r="MBE491" s="50"/>
      <c r="MBF491" s="50"/>
      <c r="MBG491" s="50"/>
      <c r="MBH491" s="50"/>
      <c r="MBI491" s="50"/>
      <c r="MBJ491" s="50"/>
      <c r="MBK491" s="50"/>
      <c r="MBL491" s="50"/>
      <c r="MBM491" s="50"/>
      <c r="MBN491" s="50"/>
      <c r="MBO491" s="50"/>
      <c r="MBP491" s="50"/>
      <c r="MBQ491" s="50"/>
      <c r="MBR491" s="50"/>
      <c r="MBS491" s="50"/>
      <c r="MBT491" s="50"/>
      <c r="MBU491" s="50"/>
      <c r="MBV491" s="50"/>
      <c r="MBW491" s="50"/>
      <c r="MBX491" s="50"/>
      <c r="MBY491" s="50"/>
      <c r="MBZ491" s="50"/>
      <c r="MCA491" s="50"/>
      <c r="MCB491" s="50"/>
      <c r="MCC491" s="50"/>
      <c r="MCD491" s="50"/>
      <c r="MCE491" s="50"/>
      <c r="MCF491" s="50"/>
      <c r="MCG491" s="50"/>
      <c r="MCH491" s="50"/>
      <c r="MCI491" s="50"/>
      <c r="MCJ491" s="50"/>
      <c r="MCK491" s="50"/>
      <c r="MCL491" s="50"/>
      <c r="MCM491" s="50"/>
      <c r="MCN491" s="50"/>
      <c r="MCO491" s="50"/>
      <c r="MCP491" s="50"/>
      <c r="MCQ491" s="50"/>
      <c r="MCR491" s="50"/>
      <c r="MCS491" s="50"/>
      <c r="MCT491" s="50"/>
      <c r="MCU491" s="50"/>
      <c r="MCV491" s="50"/>
      <c r="MCW491" s="50"/>
      <c r="MCX491" s="50"/>
      <c r="MCY491" s="50"/>
      <c r="MCZ491" s="50"/>
      <c r="MDA491" s="50"/>
      <c r="MDB491" s="50"/>
      <c r="MDC491" s="50"/>
      <c r="MDD491" s="50"/>
      <c r="MDE491" s="50"/>
      <c r="MDF491" s="50"/>
      <c r="MDG491" s="50"/>
      <c r="MDH491" s="50"/>
      <c r="MDI491" s="50"/>
      <c r="MDJ491" s="50"/>
      <c r="MDK491" s="50"/>
      <c r="MDL491" s="50"/>
      <c r="MDM491" s="50"/>
      <c r="MDN491" s="50"/>
      <c r="MDO491" s="50"/>
      <c r="MDP491" s="50"/>
      <c r="MDQ491" s="50"/>
      <c r="MDR491" s="50"/>
      <c r="MDS491" s="50"/>
      <c r="MDT491" s="50"/>
      <c r="MDU491" s="50"/>
      <c r="MDV491" s="50"/>
      <c r="MDW491" s="50"/>
      <c r="MDX491" s="50"/>
      <c r="MDY491" s="50"/>
      <c r="MDZ491" s="50"/>
      <c r="MEA491" s="50"/>
      <c r="MEB491" s="50"/>
      <c r="MEC491" s="50"/>
      <c r="MED491" s="50"/>
      <c r="MEE491" s="50"/>
      <c r="MEF491" s="50"/>
      <c r="MEG491" s="50"/>
      <c r="MEH491" s="50"/>
      <c r="MEI491" s="50"/>
      <c r="MEJ491" s="50"/>
      <c r="MEK491" s="50"/>
      <c r="MEL491" s="50"/>
      <c r="MEM491" s="50"/>
      <c r="MEN491" s="50"/>
      <c r="MEO491" s="50"/>
      <c r="MEP491" s="50"/>
      <c r="MEQ491" s="50"/>
      <c r="MER491" s="50"/>
      <c r="MES491" s="50"/>
      <c r="MET491" s="50"/>
      <c r="MEU491" s="50"/>
      <c r="MEV491" s="50"/>
      <c r="MEW491" s="50"/>
      <c r="MEX491" s="50"/>
      <c r="MEY491" s="50"/>
      <c r="MEZ491" s="50"/>
      <c r="MFA491" s="50"/>
      <c r="MFB491" s="50"/>
      <c r="MFC491" s="50"/>
      <c r="MFD491" s="50"/>
      <c r="MFE491" s="50"/>
      <c r="MFF491" s="50"/>
      <c r="MFG491" s="50"/>
      <c r="MFH491" s="50"/>
      <c r="MFI491" s="50"/>
      <c r="MFJ491" s="50"/>
      <c r="MFK491" s="50"/>
      <c r="MFL491" s="50"/>
      <c r="MFM491" s="50"/>
      <c r="MFN491" s="50"/>
      <c r="MFO491" s="50"/>
      <c r="MFP491" s="50"/>
      <c r="MFR491" s="50"/>
      <c r="MFT491" s="50"/>
      <c r="MFU491" s="50"/>
      <c r="MFV491" s="50"/>
      <c r="MFW491" s="50"/>
      <c r="MFX491" s="50"/>
      <c r="MFY491" s="50"/>
      <c r="MFZ491" s="50"/>
      <c r="MGA491" s="50"/>
      <c r="MGF491" s="50"/>
      <c r="MGG491" s="50"/>
      <c r="MGH491" s="50"/>
      <c r="MGI491" s="50"/>
      <c r="MGJ491" s="50"/>
      <c r="MGK491" s="50"/>
      <c r="MGL491" s="50"/>
      <c r="MGM491" s="50"/>
      <c r="MGN491" s="50"/>
      <c r="MGO491" s="50"/>
      <c r="MGP491" s="50"/>
      <c r="MGQ491" s="50"/>
      <c r="MGR491" s="50"/>
      <c r="MGS491" s="50"/>
      <c r="MGT491" s="50"/>
      <c r="MGU491" s="50"/>
      <c r="MGV491" s="50"/>
      <c r="MGW491" s="50"/>
      <c r="MGX491" s="50"/>
      <c r="MGY491" s="50"/>
      <c r="MGZ491" s="50"/>
      <c r="MHA491" s="50"/>
      <c r="MHB491" s="50"/>
      <c r="MHC491" s="50"/>
      <c r="MHD491" s="50"/>
      <c r="MHE491" s="50"/>
      <c r="MHF491" s="50"/>
      <c r="MHG491" s="50"/>
      <c r="MHH491" s="50"/>
      <c r="MHI491" s="50"/>
      <c r="MHJ491" s="50"/>
      <c r="MHK491" s="50"/>
      <c r="MHL491" s="50"/>
      <c r="MHM491" s="50"/>
      <c r="MHN491" s="50"/>
      <c r="MHO491" s="50"/>
      <c r="MHP491" s="50"/>
      <c r="MHQ491" s="50"/>
      <c r="MHR491" s="50"/>
      <c r="MHS491" s="50"/>
      <c r="MHT491" s="50"/>
      <c r="MHU491" s="50"/>
      <c r="MHV491" s="50"/>
      <c r="MHW491" s="50"/>
      <c r="MHX491" s="50"/>
      <c r="MHY491" s="50"/>
      <c r="MHZ491" s="50"/>
      <c r="MIA491" s="50"/>
      <c r="MIB491" s="50"/>
      <c r="MIC491" s="50"/>
      <c r="MID491" s="50"/>
      <c r="MIE491" s="50"/>
      <c r="MIF491" s="50"/>
      <c r="MIG491" s="50"/>
      <c r="MIH491" s="50"/>
      <c r="MII491" s="50"/>
      <c r="MIJ491" s="50"/>
      <c r="MIK491" s="50"/>
      <c r="MIL491" s="50"/>
      <c r="MIM491" s="50"/>
      <c r="MIN491" s="50"/>
      <c r="MIO491" s="50"/>
      <c r="MIP491" s="50"/>
      <c r="MIQ491" s="50"/>
      <c r="MIR491" s="50"/>
      <c r="MIS491" s="50"/>
      <c r="MIT491" s="50"/>
      <c r="MIU491" s="50"/>
      <c r="MIV491" s="50"/>
      <c r="MIW491" s="50"/>
      <c r="MIX491" s="50"/>
      <c r="MIY491" s="50"/>
      <c r="MIZ491" s="50"/>
      <c r="MJA491" s="50"/>
      <c r="MJB491" s="50"/>
      <c r="MJC491" s="50"/>
      <c r="MJD491" s="50"/>
      <c r="MJE491" s="50"/>
      <c r="MJF491" s="50"/>
      <c r="MJG491" s="50"/>
      <c r="MJH491" s="50"/>
      <c r="MJI491" s="50"/>
      <c r="MJJ491" s="50"/>
      <c r="MJK491" s="50"/>
      <c r="MJL491" s="50"/>
      <c r="MJM491" s="50"/>
      <c r="MJN491" s="50"/>
      <c r="MJO491" s="50"/>
      <c r="MJP491" s="50"/>
      <c r="MJQ491" s="50"/>
      <c r="MJR491" s="50"/>
      <c r="MJS491" s="50"/>
      <c r="MJT491" s="50"/>
      <c r="MJU491" s="50"/>
      <c r="MJV491" s="50"/>
      <c r="MJW491" s="50"/>
      <c r="MJX491" s="50"/>
      <c r="MJY491" s="50"/>
      <c r="MJZ491" s="50"/>
      <c r="MKA491" s="50"/>
      <c r="MKB491" s="50"/>
      <c r="MKC491" s="50"/>
      <c r="MKD491" s="50"/>
      <c r="MKE491" s="50"/>
      <c r="MKF491" s="50"/>
      <c r="MKG491" s="50"/>
      <c r="MKH491" s="50"/>
      <c r="MKI491" s="50"/>
      <c r="MKJ491" s="50"/>
      <c r="MKK491" s="50"/>
      <c r="MKL491" s="50"/>
      <c r="MKM491" s="50"/>
      <c r="MKN491" s="50"/>
      <c r="MKO491" s="50"/>
      <c r="MKP491" s="50"/>
      <c r="MKQ491" s="50"/>
      <c r="MKR491" s="50"/>
      <c r="MKS491" s="50"/>
      <c r="MKT491" s="50"/>
      <c r="MKU491" s="50"/>
      <c r="MKV491" s="50"/>
      <c r="MKW491" s="50"/>
      <c r="MKX491" s="50"/>
      <c r="MKY491" s="50"/>
      <c r="MKZ491" s="50"/>
      <c r="MLA491" s="50"/>
      <c r="MLB491" s="50"/>
      <c r="MLC491" s="50"/>
      <c r="MLD491" s="50"/>
      <c r="MLE491" s="50"/>
      <c r="MLF491" s="50"/>
      <c r="MLG491" s="50"/>
      <c r="MLH491" s="50"/>
      <c r="MLI491" s="50"/>
      <c r="MLJ491" s="50"/>
      <c r="MLK491" s="50"/>
      <c r="MLL491" s="50"/>
      <c r="MLM491" s="50"/>
      <c r="MLN491" s="50"/>
      <c r="MLO491" s="50"/>
      <c r="MLP491" s="50"/>
      <c r="MLQ491" s="50"/>
      <c r="MLR491" s="50"/>
      <c r="MLS491" s="50"/>
      <c r="MLT491" s="50"/>
      <c r="MLU491" s="50"/>
      <c r="MLV491" s="50"/>
      <c r="MLW491" s="50"/>
      <c r="MLX491" s="50"/>
      <c r="MLY491" s="50"/>
      <c r="MLZ491" s="50"/>
      <c r="MMA491" s="50"/>
      <c r="MMB491" s="50"/>
      <c r="MMC491" s="50"/>
      <c r="MMD491" s="50"/>
      <c r="MME491" s="50"/>
      <c r="MMF491" s="50"/>
      <c r="MMG491" s="50"/>
      <c r="MMH491" s="50"/>
      <c r="MMI491" s="50"/>
      <c r="MMJ491" s="50"/>
      <c r="MMK491" s="50"/>
      <c r="MML491" s="50"/>
      <c r="MMM491" s="50"/>
      <c r="MMN491" s="50"/>
      <c r="MMO491" s="50"/>
      <c r="MMP491" s="50"/>
      <c r="MMQ491" s="50"/>
      <c r="MMR491" s="50"/>
      <c r="MMS491" s="50"/>
      <c r="MMT491" s="50"/>
      <c r="MMU491" s="50"/>
      <c r="MMV491" s="50"/>
      <c r="MMW491" s="50"/>
      <c r="MMX491" s="50"/>
      <c r="MMY491" s="50"/>
      <c r="MMZ491" s="50"/>
      <c r="MNA491" s="50"/>
      <c r="MNB491" s="50"/>
      <c r="MNC491" s="50"/>
      <c r="MND491" s="50"/>
      <c r="MNE491" s="50"/>
      <c r="MNF491" s="50"/>
      <c r="MNG491" s="50"/>
      <c r="MNH491" s="50"/>
      <c r="MNI491" s="50"/>
      <c r="MNJ491" s="50"/>
      <c r="MNK491" s="50"/>
      <c r="MNL491" s="50"/>
      <c r="MNM491" s="50"/>
      <c r="MNN491" s="50"/>
      <c r="MNO491" s="50"/>
      <c r="MNP491" s="50"/>
      <c r="MNQ491" s="50"/>
      <c r="MNR491" s="50"/>
      <c r="MNS491" s="50"/>
      <c r="MNT491" s="50"/>
      <c r="MNU491" s="50"/>
      <c r="MNV491" s="50"/>
      <c r="MNW491" s="50"/>
      <c r="MNX491" s="50"/>
      <c r="MNY491" s="50"/>
      <c r="MNZ491" s="50"/>
      <c r="MOA491" s="50"/>
      <c r="MOB491" s="50"/>
      <c r="MOC491" s="50"/>
      <c r="MOD491" s="50"/>
      <c r="MOE491" s="50"/>
      <c r="MOF491" s="50"/>
      <c r="MOG491" s="50"/>
      <c r="MOH491" s="50"/>
      <c r="MOI491" s="50"/>
      <c r="MOJ491" s="50"/>
      <c r="MOK491" s="50"/>
      <c r="MOL491" s="50"/>
      <c r="MOM491" s="50"/>
      <c r="MON491" s="50"/>
      <c r="MOO491" s="50"/>
      <c r="MOP491" s="50"/>
      <c r="MOQ491" s="50"/>
      <c r="MOR491" s="50"/>
      <c r="MOS491" s="50"/>
      <c r="MOT491" s="50"/>
      <c r="MOU491" s="50"/>
      <c r="MOV491" s="50"/>
      <c r="MOW491" s="50"/>
      <c r="MOX491" s="50"/>
      <c r="MOY491" s="50"/>
      <c r="MOZ491" s="50"/>
      <c r="MPA491" s="50"/>
      <c r="MPB491" s="50"/>
      <c r="MPC491" s="50"/>
      <c r="MPD491" s="50"/>
      <c r="MPE491" s="50"/>
      <c r="MPF491" s="50"/>
      <c r="MPG491" s="50"/>
      <c r="MPH491" s="50"/>
      <c r="MPI491" s="50"/>
      <c r="MPJ491" s="50"/>
      <c r="MPK491" s="50"/>
      <c r="MPL491" s="50"/>
      <c r="MPN491" s="50"/>
      <c r="MPP491" s="50"/>
      <c r="MPQ491" s="50"/>
      <c r="MPR491" s="50"/>
      <c r="MPS491" s="50"/>
      <c r="MPT491" s="50"/>
      <c r="MPU491" s="50"/>
      <c r="MPV491" s="50"/>
      <c r="MPW491" s="50"/>
      <c r="MQB491" s="50"/>
      <c r="MQC491" s="50"/>
      <c r="MQD491" s="50"/>
      <c r="MQE491" s="50"/>
      <c r="MQF491" s="50"/>
      <c r="MQG491" s="50"/>
      <c r="MQH491" s="50"/>
      <c r="MQI491" s="50"/>
      <c r="MQJ491" s="50"/>
      <c r="MQK491" s="50"/>
      <c r="MQL491" s="50"/>
      <c r="MQM491" s="50"/>
      <c r="MQN491" s="50"/>
      <c r="MQO491" s="50"/>
      <c r="MQP491" s="50"/>
      <c r="MQQ491" s="50"/>
      <c r="MQR491" s="50"/>
      <c r="MQS491" s="50"/>
      <c r="MQT491" s="50"/>
      <c r="MQU491" s="50"/>
      <c r="MQV491" s="50"/>
      <c r="MQW491" s="50"/>
      <c r="MQX491" s="50"/>
      <c r="MQY491" s="50"/>
      <c r="MQZ491" s="50"/>
      <c r="MRA491" s="50"/>
      <c r="MRB491" s="50"/>
      <c r="MRC491" s="50"/>
      <c r="MRD491" s="50"/>
      <c r="MRE491" s="50"/>
      <c r="MRF491" s="50"/>
      <c r="MRG491" s="50"/>
      <c r="MRH491" s="50"/>
      <c r="MRI491" s="50"/>
      <c r="MRJ491" s="50"/>
      <c r="MRK491" s="50"/>
      <c r="MRL491" s="50"/>
      <c r="MRM491" s="50"/>
      <c r="MRN491" s="50"/>
      <c r="MRO491" s="50"/>
      <c r="MRP491" s="50"/>
      <c r="MRQ491" s="50"/>
      <c r="MRR491" s="50"/>
      <c r="MRS491" s="50"/>
      <c r="MRT491" s="50"/>
      <c r="MRU491" s="50"/>
      <c r="MRV491" s="50"/>
      <c r="MRW491" s="50"/>
      <c r="MRX491" s="50"/>
      <c r="MRY491" s="50"/>
      <c r="MRZ491" s="50"/>
      <c r="MSA491" s="50"/>
      <c r="MSB491" s="50"/>
      <c r="MSC491" s="50"/>
      <c r="MSD491" s="50"/>
      <c r="MSE491" s="50"/>
      <c r="MSF491" s="50"/>
      <c r="MSG491" s="50"/>
      <c r="MSH491" s="50"/>
      <c r="MSI491" s="50"/>
      <c r="MSJ491" s="50"/>
      <c r="MSK491" s="50"/>
      <c r="MSL491" s="50"/>
      <c r="MSM491" s="50"/>
      <c r="MSN491" s="50"/>
      <c r="MSO491" s="50"/>
      <c r="MSP491" s="50"/>
      <c r="MSQ491" s="50"/>
      <c r="MSR491" s="50"/>
      <c r="MSS491" s="50"/>
      <c r="MST491" s="50"/>
      <c r="MSU491" s="50"/>
      <c r="MSV491" s="50"/>
      <c r="MSW491" s="50"/>
      <c r="MSX491" s="50"/>
      <c r="MSY491" s="50"/>
      <c r="MSZ491" s="50"/>
      <c r="MTA491" s="50"/>
      <c r="MTB491" s="50"/>
      <c r="MTC491" s="50"/>
      <c r="MTD491" s="50"/>
      <c r="MTE491" s="50"/>
      <c r="MTF491" s="50"/>
      <c r="MTG491" s="50"/>
      <c r="MTH491" s="50"/>
      <c r="MTI491" s="50"/>
      <c r="MTJ491" s="50"/>
      <c r="MTK491" s="50"/>
      <c r="MTL491" s="50"/>
      <c r="MTM491" s="50"/>
      <c r="MTN491" s="50"/>
      <c r="MTO491" s="50"/>
      <c r="MTP491" s="50"/>
      <c r="MTQ491" s="50"/>
      <c r="MTR491" s="50"/>
      <c r="MTS491" s="50"/>
      <c r="MTT491" s="50"/>
      <c r="MTU491" s="50"/>
      <c r="MTV491" s="50"/>
      <c r="MTW491" s="50"/>
      <c r="MTX491" s="50"/>
      <c r="MTY491" s="50"/>
      <c r="MTZ491" s="50"/>
      <c r="MUA491" s="50"/>
      <c r="MUB491" s="50"/>
      <c r="MUC491" s="50"/>
      <c r="MUD491" s="50"/>
      <c r="MUE491" s="50"/>
      <c r="MUF491" s="50"/>
      <c r="MUG491" s="50"/>
      <c r="MUH491" s="50"/>
      <c r="MUI491" s="50"/>
      <c r="MUJ491" s="50"/>
      <c r="MUK491" s="50"/>
      <c r="MUL491" s="50"/>
      <c r="MUM491" s="50"/>
      <c r="MUN491" s="50"/>
      <c r="MUO491" s="50"/>
      <c r="MUP491" s="50"/>
      <c r="MUQ491" s="50"/>
      <c r="MUR491" s="50"/>
      <c r="MUS491" s="50"/>
      <c r="MUT491" s="50"/>
      <c r="MUU491" s="50"/>
      <c r="MUV491" s="50"/>
      <c r="MUW491" s="50"/>
      <c r="MUX491" s="50"/>
      <c r="MUY491" s="50"/>
      <c r="MUZ491" s="50"/>
      <c r="MVA491" s="50"/>
      <c r="MVB491" s="50"/>
      <c r="MVC491" s="50"/>
      <c r="MVD491" s="50"/>
      <c r="MVE491" s="50"/>
      <c r="MVF491" s="50"/>
      <c r="MVG491" s="50"/>
      <c r="MVH491" s="50"/>
      <c r="MVI491" s="50"/>
      <c r="MVJ491" s="50"/>
      <c r="MVK491" s="50"/>
      <c r="MVL491" s="50"/>
      <c r="MVM491" s="50"/>
      <c r="MVN491" s="50"/>
      <c r="MVO491" s="50"/>
      <c r="MVP491" s="50"/>
      <c r="MVQ491" s="50"/>
      <c r="MVR491" s="50"/>
      <c r="MVS491" s="50"/>
      <c r="MVT491" s="50"/>
      <c r="MVU491" s="50"/>
      <c r="MVV491" s="50"/>
      <c r="MVW491" s="50"/>
      <c r="MVX491" s="50"/>
      <c r="MVY491" s="50"/>
      <c r="MVZ491" s="50"/>
      <c r="MWA491" s="50"/>
      <c r="MWB491" s="50"/>
      <c r="MWC491" s="50"/>
      <c r="MWD491" s="50"/>
      <c r="MWE491" s="50"/>
      <c r="MWF491" s="50"/>
      <c r="MWG491" s="50"/>
      <c r="MWH491" s="50"/>
      <c r="MWI491" s="50"/>
      <c r="MWJ491" s="50"/>
      <c r="MWK491" s="50"/>
      <c r="MWL491" s="50"/>
      <c r="MWM491" s="50"/>
      <c r="MWN491" s="50"/>
      <c r="MWO491" s="50"/>
      <c r="MWP491" s="50"/>
      <c r="MWQ491" s="50"/>
      <c r="MWR491" s="50"/>
      <c r="MWS491" s="50"/>
      <c r="MWT491" s="50"/>
      <c r="MWU491" s="50"/>
      <c r="MWV491" s="50"/>
      <c r="MWW491" s="50"/>
      <c r="MWX491" s="50"/>
      <c r="MWY491" s="50"/>
      <c r="MWZ491" s="50"/>
      <c r="MXA491" s="50"/>
      <c r="MXB491" s="50"/>
      <c r="MXC491" s="50"/>
      <c r="MXD491" s="50"/>
      <c r="MXE491" s="50"/>
      <c r="MXF491" s="50"/>
      <c r="MXG491" s="50"/>
      <c r="MXH491" s="50"/>
      <c r="MXI491" s="50"/>
      <c r="MXJ491" s="50"/>
      <c r="MXK491" s="50"/>
      <c r="MXL491" s="50"/>
      <c r="MXM491" s="50"/>
      <c r="MXN491" s="50"/>
      <c r="MXO491" s="50"/>
      <c r="MXP491" s="50"/>
      <c r="MXQ491" s="50"/>
      <c r="MXR491" s="50"/>
      <c r="MXS491" s="50"/>
      <c r="MXT491" s="50"/>
      <c r="MXU491" s="50"/>
      <c r="MXV491" s="50"/>
      <c r="MXW491" s="50"/>
      <c r="MXX491" s="50"/>
      <c r="MXY491" s="50"/>
      <c r="MXZ491" s="50"/>
      <c r="MYA491" s="50"/>
      <c r="MYB491" s="50"/>
      <c r="MYC491" s="50"/>
      <c r="MYD491" s="50"/>
      <c r="MYE491" s="50"/>
      <c r="MYF491" s="50"/>
      <c r="MYG491" s="50"/>
      <c r="MYH491" s="50"/>
      <c r="MYI491" s="50"/>
      <c r="MYJ491" s="50"/>
      <c r="MYK491" s="50"/>
      <c r="MYL491" s="50"/>
      <c r="MYM491" s="50"/>
      <c r="MYN491" s="50"/>
      <c r="MYO491" s="50"/>
      <c r="MYP491" s="50"/>
      <c r="MYQ491" s="50"/>
      <c r="MYR491" s="50"/>
      <c r="MYS491" s="50"/>
      <c r="MYT491" s="50"/>
      <c r="MYU491" s="50"/>
      <c r="MYV491" s="50"/>
      <c r="MYW491" s="50"/>
      <c r="MYX491" s="50"/>
      <c r="MYY491" s="50"/>
      <c r="MYZ491" s="50"/>
      <c r="MZA491" s="50"/>
      <c r="MZB491" s="50"/>
      <c r="MZC491" s="50"/>
      <c r="MZD491" s="50"/>
      <c r="MZE491" s="50"/>
      <c r="MZF491" s="50"/>
      <c r="MZG491" s="50"/>
      <c r="MZH491" s="50"/>
      <c r="MZJ491" s="50"/>
      <c r="MZL491" s="50"/>
      <c r="MZM491" s="50"/>
      <c r="MZN491" s="50"/>
      <c r="MZO491" s="50"/>
      <c r="MZP491" s="50"/>
      <c r="MZQ491" s="50"/>
      <c r="MZR491" s="50"/>
      <c r="MZS491" s="50"/>
      <c r="MZX491" s="50"/>
      <c r="MZY491" s="50"/>
      <c r="MZZ491" s="50"/>
      <c r="NAA491" s="50"/>
      <c r="NAB491" s="50"/>
      <c r="NAC491" s="50"/>
      <c r="NAD491" s="50"/>
      <c r="NAE491" s="50"/>
      <c r="NAF491" s="50"/>
      <c r="NAG491" s="50"/>
      <c r="NAH491" s="50"/>
      <c r="NAI491" s="50"/>
      <c r="NAJ491" s="50"/>
      <c r="NAK491" s="50"/>
      <c r="NAL491" s="50"/>
      <c r="NAM491" s="50"/>
      <c r="NAN491" s="50"/>
      <c r="NAO491" s="50"/>
      <c r="NAP491" s="50"/>
      <c r="NAQ491" s="50"/>
      <c r="NAR491" s="50"/>
      <c r="NAS491" s="50"/>
      <c r="NAT491" s="50"/>
      <c r="NAU491" s="50"/>
      <c r="NAV491" s="50"/>
      <c r="NAW491" s="50"/>
      <c r="NAX491" s="50"/>
      <c r="NAY491" s="50"/>
      <c r="NAZ491" s="50"/>
      <c r="NBA491" s="50"/>
      <c r="NBB491" s="50"/>
      <c r="NBC491" s="50"/>
      <c r="NBD491" s="50"/>
      <c r="NBE491" s="50"/>
      <c r="NBF491" s="50"/>
      <c r="NBG491" s="50"/>
      <c r="NBH491" s="50"/>
      <c r="NBI491" s="50"/>
      <c r="NBJ491" s="50"/>
      <c r="NBK491" s="50"/>
      <c r="NBL491" s="50"/>
      <c r="NBM491" s="50"/>
      <c r="NBN491" s="50"/>
      <c r="NBO491" s="50"/>
      <c r="NBP491" s="50"/>
      <c r="NBQ491" s="50"/>
      <c r="NBR491" s="50"/>
      <c r="NBS491" s="50"/>
      <c r="NBT491" s="50"/>
      <c r="NBU491" s="50"/>
      <c r="NBV491" s="50"/>
      <c r="NBW491" s="50"/>
      <c r="NBX491" s="50"/>
      <c r="NBY491" s="50"/>
      <c r="NBZ491" s="50"/>
      <c r="NCA491" s="50"/>
      <c r="NCB491" s="50"/>
      <c r="NCC491" s="50"/>
      <c r="NCD491" s="50"/>
      <c r="NCE491" s="50"/>
      <c r="NCF491" s="50"/>
      <c r="NCG491" s="50"/>
      <c r="NCH491" s="50"/>
      <c r="NCI491" s="50"/>
      <c r="NCJ491" s="50"/>
      <c r="NCK491" s="50"/>
      <c r="NCL491" s="50"/>
      <c r="NCM491" s="50"/>
      <c r="NCN491" s="50"/>
      <c r="NCO491" s="50"/>
      <c r="NCP491" s="50"/>
      <c r="NCQ491" s="50"/>
      <c r="NCR491" s="50"/>
      <c r="NCS491" s="50"/>
      <c r="NCT491" s="50"/>
      <c r="NCU491" s="50"/>
      <c r="NCV491" s="50"/>
      <c r="NCW491" s="50"/>
      <c r="NCX491" s="50"/>
      <c r="NCY491" s="50"/>
      <c r="NCZ491" s="50"/>
      <c r="NDA491" s="50"/>
      <c r="NDB491" s="50"/>
      <c r="NDC491" s="50"/>
      <c r="NDD491" s="50"/>
      <c r="NDE491" s="50"/>
      <c r="NDF491" s="50"/>
      <c r="NDG491" s="50"/>
      <c r="NDH491" s="50"/>
      <c r="NDI491" s="50"/>
      <c r="NDJ491" s="50"/>
      <c r="NDK491" s="50"/>
      <c r="NDL491" s="50"/>
      <c r="NDM491" s="50"/>
      <c r="NDN491" s="50"/>
      <c r="NDO491" s="50"/>
      <c r="NDP491" s="50"/>
      <c r="NDQ491" s="50"/>
      <c r="NDR491" s="50"/>
      <c r="NDS491" s="50"/>
      <c r="NDT491" s="50"/>
      <c r="NDU491" s="50"/>
      <c r="NDV491" s="50"/>
      <c r="NDW491" s="50"/>
      <c r="NDX491" s="50"/>
      <c r="NDY491" s="50"/>
      <c r="NDZ491" s="50"/>
      <c r="NEA491" s="50"/>
      <c r="NEB491" s="50"/>
      <c r="NEC491" s="50"/>
      <c r="NED491" s="50"/>
      <c r="NEE491" s="50"/>
      <c r="NEF491" s="50"/>
      <c r="NEG491" s="50"/>
      <c r="NEH491" s="50"/>
      <c r="NEI491" s="50"/>
      <c r="NEJ491" s="50"/>
      <c r="NEK491" s="50"/>
      <c r="NEL491" s="50"/>
      <c r="NEM491" s="50"/>
      <c r="NEN491" s="50"/>
      <c r="NEO491" s="50"/>
      <c r="NEP491" s="50"/>
      <c r="NEQ491" s="50"/>
      <c r="NER491" s="50"/>
      <c r="NES491" s="50"/>
      <c r="NET491" s="50"/>
      <c r="NEU491" s="50"/>
      <c r="NEV491" s="50"/>
      <c r="NEW491" s="50"/>
      <c r="NEX491" s="50"/>
      <c r="NEY491" s="50"/>
      <c r="NEZ491" s="50"/>
      <c r="NFA491" s="50"/>
      <c r="NFB491" s="50"/>
      <c r="NFC491" s="50"/>
      <c r="NFD491" s="50"/>
      <c r="NFE491" s="50"/>
      <c r="NFF491" s="50"/>
      <c r="NFG491" s="50"/>
      <c r="NFH491" s="50"/>
      <c r="NFI491" s="50"/>
      <c r="NFJ491" s="50"/>
      <c r="NFK491" s="50"/>
      <c r="NFL491" s="50"/>
      <c r="NFM491" s="50"/>
      <c r="NFN491" s="50"/>
      <c r="NFO491" s="50"/>
      <c r="NFP491" s="50"/>
      <c r="NFQ491" s="50"/>
      <c r="NFR491" s="50"/>
      <c r="NFS491" s="50"/>
      <c r="NFT491" s="50"/>
      <c r="NFU491" s="50"/>
      <c r="NFV491" s="50"/>
      <c r="NFW491" s="50"/>
      <c r="NFX491" s="50"/>
      <c r="NFY491" s="50"/>
      <c r="NFZ491" s="50"/>
      <c r="NGA491" s="50"/>
      <c r="NGB491" s="50"/>
      <c r="NGC491" s="50"/>
      <c r="NGD491" s="50"/>
      <c r="NGE491" s="50"/>
      <c r="NGF491" s="50"/>
      <c r="NGG491" s="50"/>
      <c r="NGH491" s="50"/>
      <c r="NGI491" s="50"/>
      <c r="NGJ491" s="50"/>
      <c r="NGK491" s="50"/>
      <c r="NGL491" s="50"/>
      <c r="NGM491" s="50"/>
      <c r="NGN491" s="50"/>
      <c r="NGO491" s="50"/>
      <c r="NGP491" s="50"/>
      <c r="NGQ491" s="50"/>
      <c r="NGR491" s="50"/>
      <c r="NGS491" s="50"/>
      <c r="NGT491" s="50"/>
      <c r="NGU491" s="50"/>
      <c r="NGV491" s="50"/>
      <c r="NGW491" s="50"/>
      <c r="NGX491" s="50"/>
      <c r="NGY491" s="50"/>
      <c r="NGZ491" s="50"/>
      <c r="NHA491" s="50"/>
      <c r="NHB491" s="50"/>
      <c r="NHC491" s="50"/>
      <c r="NHD491" s="50"/>
      <c r="NHE491" s="50"/>
      <c r="NHF491" s="50"/>
      <c r="NHG491" s="50"/>
      <c r="NHH491" s="50"/>
      <c r="NHI491" s="50"/>
      <c r="NHJ491" s="50"/>
      <c r="NHK491" s="50"/>
      <c r="NHL491" s="50"/>
      <c r="NHM491" s="50"/>
      <c r="NHN491" s="50"/>
      <c r="NHO491" s="50"/>
      <c r="NHP491" s="50"/>
      <c r="NHQ491" s="50"/>
      <c r="NHR491" s="50"/>
      <c r="NHS491" s="50"/>
      <c r="NHT491" s="50"/>
      <c r="NHU491" s="50"/>
      <c r="NHV491" s="50"/>
      <c r="NHW491" s="50"/>
      <c r="NHX491" s="50"/>
      <c r="NHY491" s="50"/>
      <c r="NHZ491" s="50"/>
      <c r="NIA491" s="50"/>
      <c r="NIB491" s="50"/>
      <c r="NIC491" s="50"/>
      <c r="NID491" s="50"/>
      <c r="NIE491" s="50"/>
      <c r="NIF491" s="50"/>
      <c r="NIG491" s="50"/>
      <c r="NIH491" s="50"/>
      <c r="NII491" s="50"/>
      <c r="NIJ491" s="50"/>
      <c r="NIK491" s="50"/>
      <c r="NIL491" s="50"/>
      <c r="NIM491" s="50"/>
      <c r="NIN491" s="50"/>
      <c r="NIO491" s="50"/>
      <c r="NIP491" s="50"/>
      <c r="NIQ491" s="50"/>
      <c r="NIR491" s="50"/>
      <c r="NIS491" s="50"/>
      <c r="NIT491" s="50"/>
      <c r="NIU491" s="50"/>
      <c r="NIV491" s="50"/>
      <c r="NIW491" s="50"/>
      <c r="NIX491" s="50"/>
      <c r="NIY491" s="50"/>
      <c r="NIZ491" s="50"/>
      <c r="NJA491" s="50"/>
      <c r="NJB491" s="50"/>
      <c r="NJC491" s="50"/>
      <c r="NJD491" s="50"/>
      <c r="NJF491" s="50"/>
      <c r="NJH491" s="50"/>
      <c r="NJI491" s="50"/>
      <c r="NJJ491" s="50"/>
      <c r="NJK491" s="50"/>
      <c r="NJL491" s="50"/>
      <c r="NJM491" s="50"/>
      <c r="NJN491" s="50"/>
      <c r="NJO491" s="50"/>
      <c r="NJT491" s="50"/>
      <c r="NJU491" s="50"/>
      <c r="NJV491" s="50"/>
      <c r="NJW491" s="50"/>
      <c r="NJX491" s="50"/>
      <c r="NJY491" s="50"/>
      <c r="NJZ491" s="50"/>
      <c r="NKA491" s="50"/>
      <c r="NKB491" s="50"/>
      <c r="NKC491" s="50"/>
      <c r="NKD491" s="50"/>
      <c r="NKE491" s="50"/>
      <c r="NKF491" s="50"/>
      <c r="NKG491" s="50"/>
      <c r="NKH491" s="50"/>
      <c r="NKI491" s="50"/>
      <c r="NKJ491" s="50"/>
      <c r="NKK491" s="50"/>
      <c r="NKL491" s="50"/>
      <c r="NKM491" s="50"/>
      <c r="NKN491" s="50"/>
      <c r="NKO491" s="50"/>
      <c r="NKP491" s="50"/>
      <c r="NKQ491" s="50"/>
      <c r="NKR491" s="50"/>
      <c r="NKS491" s="50"/>
      <c r="NKT491" s="50"/>
      <c r="NKU491" s="50"/>
      <c r="NKV491" s="50"/>
      <c r="NKW491" s="50"/>
      <c r="NKX491" s="50"/>
      <c r="NKY491" s="50"/>
      <c r="NKZ491" s="50"/>
      <c r="NLA491" s="50"/>
      <c r="NLB491" s="50"/>
      <c r="NLC491" s="50"/>
      <c r="NLD491" s="50"/>
      <c r="NLE491" s="50"/>
      <c r="NLF491" s="50"/>
      <c r="NLG491" s="50"/>
      <c r="NLH491" s="50"/>
      <c r="NLI491" s="50"/>
      <c r="NLJ491" s="50"/>
      <c r="NLK491" s="50"/>
      <c r="NLL491" s="50"/>
      <c r="NLM491" s="50"/>
      <c r="NLN491" s="50"/>
      <c r="NLO491" s="50"/>
      <c r="NLP491" s="50"/>
      <c r="NLQ491" s="50"/>
      <c r="NLR491" s="50"/>
      <c r="NLS491" s="50"/>
      <c r="NLT491" s="50"/>
      <c r="NLU491" s="50"/>
      <c r="NLV491" s="50"/>
      <c r="NLW491" s="50"/>
      <c r="NLX491" s="50"/>
      <c r="NLY491" s="50"/>
      <c r="NLZ491" s="50"/>
      <c r="NMA491" s="50"/>
      <c r="NMB491" s="50"/>
      <c r="NMC491" s="50"/>
      <c r="NMD491" s="50"/>
      <c r="NME491" s="50"/>
      <c r="NMF491" s="50"/>
      <c r="NMG491" s="50"/>
      <c r="NMH491" s="50"/>
      <c r="NMI491" s="50"/>
      <c r="NMJ491" s="50"/>
      <c r="NMK491" s="50"/>
      <c r="NML491" s="50"/>
      <c r="NMM491" s="50"/>
      <c r="NMN491" s="50"/>
      <c r="NMO491" s="50"/>
      <c r="NMP491" s="50"/>
      <c r="NMQ491" s="50"/>
      <c r="NMR491" s="50"/>
      <c r="NMS491" s="50"/>
      <c r="NMT491" s="50"/>
      <c r="NMU491" s="50"/>
      <c r="NMV491" s="50"/>
      <c r="NMW491" s="50"/>
      <c r="NMX491" s="50"/>
      <c r="NMY491" s="50"/>
      <c r="NMZ491" s="50"/>
      <c r="NNA491" s="50"/>
      <c r="NNB491" s="50"/>
      <c r="NNC491" s="50"/>
      <c r="NND491" s="50"/>
      <c r="NNE491" s="50"/>
      <c r="NNF491" s="50"/>
      <c r="NNG491" s="50"/>
      <c r="NNH491" s="50"/>
      <c r="NNI491" s="50"/>
      <c r="NNJ491" s="50"/>
      <c r="NNK491" s="50"/>
      <c r="NNL491" s="50"/>
      <c r="NNM491" s="50"/>
      <c r="NNN491" s="50"/>
      <c r="NNO491" s="50"/>
      <c r="NNP491" s="50"/>
      <c r="NNQ491" s="50"/>
      <c r="NNR491" s="50"/>
      <c r="NNS491" s="50"/>
      <c r="NNT491" s="50"/>
      <c r="NNU491" s="50"/>
      <c r="NNV491" s="50"/>
      <c r="NNW491" s="50"/>
      <c r="NNX491" s="50"/>
      <c r="NNY491" s="50"/>
      <c r="NNZ491" s="50"/>
      <c r="NOA491" s="50"/>
      <c r="NOB491" s="50"/>
      <c r="NOC491" s="50"/>
      <c r="NOD491" s="50"/>
      <c r="NOE491" s="50"/>
      <c r="NOF491" s="50"/>
      <c r="NOG491" s="50"/>
      <c r="NOH491" s="50"/>
      <c r="NOI491" s="50"/>
      <c r="NOJ491" s="50"/>
      <c r="NOK491" s="50"/>
      <c r="NOL491" s="50"/>
      <c r="NOM491" s="50"/>
      <c r="NON491" s="50"/>
      <c r="NOO491" s="50"/>
      <c r="NOP491" s="50"/>
      <c r="NOQ491" s="50"/>
      <c r="NOR491" s="50"/>
      <c r="NOS491" s="50"/>
      <c r="NOT491" s="50"/>
      <c r="NOU491" s="50"/>
      <c r="NOV491" s="50"/>
      <c r="NOW491" s="50"/>
      <c r="NOX491" s="50"/>
      <c r="NOY491" s="50"/>
      <c r="NOZ491" s="50"/>
      <c r="NPA491" s="50"/>
      <c r="NPB491" s="50"/>
      <c r="NPC491" s="50"/>
      <c r="NPD491" s="50"/>
      <c r="NPE491" s="50"/>
      <c r="NPF491" s="50"/>
      <c r="NPG491" s="50"/>
      <c r="NPH491" s="50"/>
      <c r="NPI491" s="50"/>
      <c r="NPJ491" s="50"/>
      <c r="NPK491" s="50"/>
      <c r="NPL491" s="50"/>
      <c r="NPM491" s="50"/>
      <c r="NPN491" s="50"/>
      <c r="NPO491" s="50"/>
      <c r="NPP491" s="50"/>
      <c r="NPQ491" s="50"/>
      <c r="NPR491" s="50"/>
      <c r="NPS491" s="50"/>
      <c r="NPT491" s="50"/>
      <c r="NPU491" s="50"/>
      <c r="NPV491" s="50"/>
      <c r="NPW491" s="50"/>
      <c r="NPX491" s="50"/>
      <c r="NPY491" s="50"/>
      <c r="NPZ491" s="50"/>
      <c r="NQA491" s="50"/>
      <c r="NQB491" s="50"/>
      <c r="NQC491" s="50"/>
      <c r="NQD491" s="50"/>
      <c r="NQE491" s="50"/>
      <c r="NQF491" s="50"/>
      <c r="NQG491" s="50"/>
      <c r="NQH491" s="50"/>
      <c r="NQI491" s="50"/>
      <c r="NQJ491" s="50"/>
      <c r="NQK491" s="50"/>
      <c r="NQL491" s="50"/>
      <c r="NQM491" s="50"/>
      <c r="NQN491" s="50"/>
      <c r="NQO491" s="50"/>
      <c r="NQP491" s="50"/>
      <c r="NQQ491" s="50"/>
      <c r="NQR491" s="50"/>
      <c r="NQS491" s="50"/>
      <c r="NQT491" s="50"/>
      <c r="NQU491" s="50"/>
      <c r="NQV491" s="50"/>
      <c r="NQW491" s="50"/>
      <c r="NQX491" s="50"/>
      <c r="NQY491" s="50"/>
      <c r="NQZ491" s="50"/>
      <c r="NRA491" s="50"/>
      <c r="NRB491" s="50"/>
      <c r="NRC491" s="50"/>
      <c r="NRD491" s="50"/>
      <c r="NRE491" s="50"/>
      <c r="NRF491" s="50"/>
      <c r="NRG491" s="50"/>
      <c r="NRH491" s="50"/>
      <c r="NRI491" s="50"/>
      <c r="NRJ491" s="50"/>
      <c r="NRK491" s="50"/>
      <c r="NRL491" s="50"/>
      <c r="NRM491" s="50"/>
      <c r="NRN491" s="50"/>
      <c r="NRO491" s="50"/>
      <c r="NRP491" s="50"/>
      <c r="NRQ491" s="50"/>
      <c r="NRR491" s="50"/>
      <c r="NRS491" s="50"/>
      <c r="NRT491" s="50"/>
      <c r="NRU491" s="50"/>
      <c r="NRV491" s="50"/>
      <c r="NRW491" s="50"/>
      <c r="NRX491" s="50"/>
      <c r="NRY491" s="50"/>
      <c r="NRZ491" s="50"/>
      <c r="NSA491" s="50"/>
      <c r="NSB491" s="50"/>
      <c r="NSC491" s="50"/>
      <c r="NSD491" s="50"/>
      <c r="NSE491" s="50"/>
      <c r="NSF491" s="50"/>
      <c r="NSG491" s="50"/>
      <c r="NSH491" s="50"/>
      <c r="NSI491" s="50"/>
      <c r="NSJ491" s="50"/>
      <c r="NSK491" s="50"/>
      <c r="NSL491" s="50"/>
      <c r="NSM491" s="50"/>
      <c r="NSN491" s="50"/>
      <c r="NSO491" s="50"/>
      <c r="NSP491" s="50"/>
      <c r="NSQ491" s="50"/>
      <c r="NSR491" s="50"/>
      <c r="NSS491" s="50"/>
      <c r="NST491" s="50"/>
      <c r="NSU491" s="50"/>
      <c r="NSV491" s="50"/>
      <c r="NSW491" s="50"/>
      <c r="NSX491" s="50"/>
      <c r="NSY491" s="50"/>
      <c r="NSZ491" s="50"/>
      <c r="NTB491" s="50"/>
      <c r="NTD491" s="50"/>
      <c r="NTE491" s="50"/>
      <c r="NTF491" s="50"/>
      <c r="NTG491" s="50"/>
      <c r="NTH491" s="50"/>
      <c r="NTI491" s="50"/>
      <c r="NTJ491" s="50"/>
      <c r="NTK491" s="50"/>
      <c r="NTP491" s="50"/>
      <c r="NTQ491" s="50"/>
      <c r="NTR491" s="50"/>
      <c r="NTS491" s="50"/>
      <c r="NTT491" s="50"/>
      <c r="NTU491" s="50"/>
      <c r="NTV491" s="50"/>
      <c r="NTW491" s="50"/>
      <c r="NTX491" s="50"/>
      <c r="NTY491" s="50"/>
      <c r="NTZ491" s="50"/>
      <c r="NUA491" s="50"/>
      <c r="NUB491" s="50"/>
      <c r="NUC491" s="50"/>
      <c r="NUD491" s="50"/>
      <c r="NUE491" s="50"/>
      <c r="NUF491" s="50"/>
      <c r="NUG491" s="50"/>
      <c r="NUH491" s="50"/>
      <c r="NUI491" s="50"/>
      <c r="NUJ491" s="50"/>
      <c r="NUK491" s="50"/>
      <c r="NUL491" s="50"/>
      <c r="NUM491" s="50"/>
      <c r="NUN491" s="50"/>
      <c r="NUO491" s="50"/>
      <c r="NUP491" s="50"/>
      <c r="NUQ491" s="50"/>
      <c r="NUR491" s="50"/>
      <c r="NUS491" s="50"/>
      <c r="NUT491" s="50"/>
      <c r="NUU491" s="50"/>
      <c r="NUV491" s="50"/>
      <c r="NUW491" s="50"/>
      <c r="NUX491" s="50"/>
      <c r="NUY491" s="50"/>
      <c r="NUZ491" s="50"/>
      <c r="NVA491" s="50"/>
      <c r="NVB491" s="50"/>
      <c r="NVC491" s="50"/>
      <c r="NVD491" s="50"/>
      <c r="NVE491" s="50"/>
      <c r="NVF491" s="50"/>
      <c r="NVG491" s="50"/>
      <c r="NVH491" s="50"/>
      <c r="NVI491" s="50"/>
      <c r="NVJ491" s="50"/>
      <c r="NVK491" s="50"/>
      <c r="NVL491" s="50"/>
      <c r="NVM491" s="50"/>
      <c r="NVN491" s="50"/>
      <c r="NVO491" s="50"/>
      <c r="NVP491" s="50"/>
      <c r="NVQ491" s="50"/>
      <c r="NVR491" s="50"/>
      <c r="NVS491" s="50"/>
      <c r="NVT491" s="50"/>
      <c r="NVU491" s="50"/>
      <c r="NVV491" s="50"/>
      <c r="NVW491" s="50"/>
      <c r="NVX491" s="50"/>
      <c r="NVY491" s="50"/>
      <c r="NVZ491" s="50"/>
      <c r="NWA491" s="50"/>
      <c r="NWB491" s="50"/>
      <c r="NWC491" s="50"/>
      <c r="NWD491" s="50"/>
      <c r="NWE491" s="50"/>
      <c r="NWF491" s="50"/>
      <c r="NWG491" s="50"/>
      <c r="NWH491" s="50"/>
      <c r="NWI491" s="50"/>
      <c r="NWJ491" s="50"/>
      <c r="NWK491" s="50"/>
      <c r="NWL491" s="50"/>
      <c r="NWM491" s="50"/>
      <c r="NWN491" s="50"/>
      <c r="NWO491" s="50"/>
      <c r="NWP491" s="50"/>
      <c r="NWQ491" s="50"/>
      <c r="NWR491" s="50"/>
      <c r="NWS491" s="50"/>
      <c r="NWT491" s="50"/>
      <c r="NWU491" s="50"/>
      <c r="NWV491" s="50"/>
      <c r="NWW491" s="50"/>
      <c r="NWX491" s="50"/>
      <c r="NWY491" s="50"/>
      <c r="NWZ491" s="50"/>
      <c r="NXA491" s="50"/>
      <c r="NXB491" s="50"/>
      <c r="NXC491" s="50"/>
      <c r="NXD491" s="50"/>
      <c r="NXE491" s="50"/>
      <c r="NXF491" s="50"/>
      <c r="NXG491" s="50"/>
      <c r="NXH491" s="50"/>
      <c r="NXI491" s="50"/>
      <c r="NXJ491" s="50"/>
      <c r="NXK491" s="50"/>
      <c r="NXL491" s="50"/>
      <c r="NXM491" s="50"/>
      <c r="NXN491" s="50"/>
      <c r="NXO491" s="50"/>
      <c r="NXP491" s="50"/>
      <c r="NXQ491" s="50"/>
      <c r="NXR491" s="50"/>
      <c r="NXS491" s="50"/>
      <c r="NXT491" s="50"/>
      <c r="NXU491" s="50"/>
      <c r="NXV491" s="50"/>
      <c r="NXW491" s="50"/>
      <c r="NXX491" s="50"/>
      <c r="NXY491" s="50"/>
      <c r="NXZ491" s="50"/>
      <c r="NYA491" s="50"/>
      <c r="NYB491" s="50"/>
      <c r="NYC491" s="50"/>
      <c r="NYD491" s="50"/>
      <c r="NYE491" s="50"/>
      <c r="NYF491" s="50"/>
      <c r="NYG491" s="50"/>
      <c r="NYH491" s="50"/>
      <c r="NYI491" s="50"/>
      <c r="NYJ491" s="50"/>
      <c r="NYK491" s="50"/>
      <c r="NYL491" s="50"/>
      <c r="NYM491" s="50"/>
      <c r="NYN491" s="50"/>
      <c r="NYO491" s="50"/>
      <c r="NYP491" s="50"/>
      <c r="NYQ491" s="50"/>
      <c r="NYR491" s="50"/>
      <c r="NYS491" s="50"/>
      <c r="NYT491" s="50"/>
      <c r="NYU491" s="50"/>
      <c r="NYV491" s="50"/>
      <c r="NYW491" s="50"/>
      <c r="NYX491" s="50"/>
      <c r="NYY491" s="50"/>
      <c r="NYZ491" s="50"/>
      <c r="NZA491" s="50"/>
      <c r="NZB491" s="50"/>
      <c r="NZC491" s="50"/>
      <c r="NZD491" s="50"/>
      <c r="NZE491" s="50"/>
      <c r="NZF491" s="50"/>
      <c r="NZG491" s="50"/>
      <c r="NZH491" s="50"/>
      <c r="NZI491" s="50"/>
      <c r="NZJ491" s="50"/>
      <c r="NZK491" s="50"/>
      <c r="NZL491" s="50"/>
      <c r="NZM491" s="50"/>
      <c r="NZN491" s="50"/>
      <c r="NZO491" s="50"/>
      <c r="NZP491" s="50"/>
      <c r="NZQ491" s="50"/>
      <c r="NZR491" s="50"/>
      <c r="NZS491" s="50"/>
      <c r="NZT491" s="50"/>
      <c r="NZU491" s="50"/>
      <c r="NZV491" s="50"/>
      <c r="NZW491" s="50"/>
      <c r="NZX491" s="50"/>
      <c r="NZY491" s="50"/>
      <c r="NZZ491" s="50"/>
      <c r="OAA491" s="50"/>
      <c r="OAB491" s="50"/>
      <c r="OAC491" s="50"/>
      <c r="OAD491" s="50"/>
      <c r="OAE491" s="50"/>
      <c r="OAF491" s="50"/>
      <c r="OAG491" s="50"/>
      <c r="OAH491" s="50"/>
      <c r="OAI491" s="50"/>
      <c r="OAJ491" s="50"/>
      <c r="OAK491" s="50"/>
      <c r="OAL491" s="50"/>
      <c r="OAM491" s="50"/>
      <c r="OAN491" s="50"/>
      <c r="OAO491" s="50"/>
      <c r="OAP491" s="50"/>
      <c r="OAQ491" s="50"/>
      <c r="OAR491" s="50"/>
      <c r="OAS491" s="50"/>
      <c r="OAT491" s="50"/>
      <c r="OAU491" s="50"/>
      <c r="OAV491" s="50"/>
      <c r="OAW491" s="50"/>
      <c r="OAX491" s="50"/>
      <c r="OAY491" s="50"/>
      <c r="OAZ491" s="50"/>
      <c r="OBA491" s="50"/>
      <c r="OBB491" s="50"/>
      <c r="OBC491" s="50"/>
      <c r="OBD491" s="50"/>
      <c r="OBE491" s="50"/>
      <c r="OBF491" s="50"/>
      <c r="OBG491" s="50"/>
      <c r="OBH491" s="50"/>
      <c r="OBI491" s="50"/>
      <c r="OBJ491" s="50"/>
      <c r="OBK491" s="50"/>
      <c r="OBL491" s="50"/>
      <c r="OBM491" s="50"/>
      <c r="OBN491" s="50"/>
      <c r="OBO491" s="50"/>
      <c r="OBP491" s="50"/>
      <c r="OBQ491" s="50"/>
      <c r="OBR491" s="50"/>
      <c r="OBS491" s="50"/>
      <c r="OBT491" s="50"/>
      <c r="OBU491" s="50"/>
      <c r="OBV491" s="50"/>
      <c r="OBW491" s="50"/>
      <c r="OBX491" s="50"/>
      <c r="OBY491" s="50"/>
      <c r="OBZ491" s="50"/>
      <c r="OCA491" s="50"/>
      <c r="OCB491" s="50"/>
      <c r="OCC491" s="50"/>
      <c r="OCD491" s="50"/>
      <c r="OCE491" s="50"/>
      <c r="OCF491" s="50"/>
      <c r="OCG491" s="50"/>
      <c r="OCH491" s="50"/>
      <c r="OCI491" s="50"/>
      <c r="OCJ491" s="50"/>
      <c r="OCK491" s="50"/>
      <c r="OCL491" s="50"/>
      <c r="OCM491" s="50"/>
      <c r="OCN491" s="50"/>
      <c r="OCO491" s="50"/>
      <c r="OCP491" s="50"/>
      <c r="OCQ491" s="50"/>
      <c r="OCR491" s="50"/>
      <c r="OCS491" s="50"/>
      <c r="OCT491" s="50"/>
      <c r="OCU491" s="50"/>
      <c r="OCV491" s="50"/>
      <c r="OCX491" s="50"/>
      <c r="OCZ491" s="50"/>
      <c r="ODA491" s="50"/>
      <c r="ODB491" s="50"/>
      <c r="ODC491" s="50"/>
      <c r="ODD491" s="50"/>
      <c r="ODE491" s="50"/>
      <c r="ODF491" s="50"/>
      <c r="ODG491" s="50"/>
      <c r="ODL491" s="50"/>
      <c r="ODM491" s="50"/>
      <c r="ODN491" s="50"/>
      <c r="ODO491" s="50"/>
      <c r="ODP491" s="50"/>
      <c r="ODQ491" s="50"/>
      <c r="ODR491" s="50"/>
      <c r="ODS491" s="50"/>
      <c r="ODT491" s="50"/>
      <c r="ODU491" s="50"/>
      <c r="ODV491" s="50"/>
      <c r="ODW491" s="50"/>
      <c r="ODX491" s="50"/>
      <c r="ODY491" s="50"/>
      <c r="ODZ491" s="50"/>
      <c r="OEA491" s="50"/>
      <c r="OEB491" s="50"/>
      <c r="OEC491" s="50"/>
      <c r="OED491" s="50"/>
      <c r="OEE491" s="50"/>
      <c r="OEF491" s="50"/>
      <c r="OEG491" s="50"/>
      <c r="OEH491" s="50"/>
      <c r="OEI491" s="50"/>
      <c r="OEJ491" s="50"/>
      <c r="OEK491" s="50"/>
      <c r="OEL491" s="50"/>
      <c r="OEM491" s="50"/>
      <c r="OEN491" s="50"/>
      <c r="OEO491" s="50"/>
      <c r="OEP491" s="50"/>
      <c r="OEQ491" s="50"/>
      <c r="OER491" s="50"/>
      <c r="OES491" s="50"/>
      <c r="OET491" s="50"/>
      <c r="OEU491" s="50"/>
      <c r="OEV491" s="50"/>
      <c r="OEW491" s="50"/>
      <c r="OEX491" s="50"/>
      <c r="OEY491" s="50"/>
      <c r="OEZ491" s="50"/>
      <c r="OFA491" s="50"/>
      <c r="OFB491" s="50"/>
      <c r="OFC491" s="50"/>
      <c r="OFD491" s="50"/>
      <c r="OFE491" s="50"/>
      <c r="OFF491" s="50"/>
      <c r="OFG491" s="50"/>
      <c r="OFH491" s="50"/>
      <c r="OFI491" s="50"/>
      <c r="OFJ491" s="50"/>
      <c r="OFK491" s="50"/>
      <c r="OFL491" s="50"/>
      <c r="OFM491" s="50"/>
      <c r="OFN491" s="50"/>
      <c r="OFO491" s="50"/>
      <c r="OFP491" s="50"/>
      <c r="OFQ491" s="50"/>
      <c r="OFR491" s="50"/>
      <c r="OFS491" s="50"/>
      <c r="OFT491" s="50"/>
      <c r="OFU491" s="50"/>
      <c r="OFV491" s="50"/>
      <c r="OFW491" s="50"/>
      <c r="OFX491" s="50"/>
      <c r="OFY491" s="50"/>
      <c r="OFZ491" s="50"/>
      <c r="OGA491" s="50"/>
      <c r="OGB491" s="50"/>
      <c r="OGC491" s="50"/>
      <c r="OGD491" s="50"/>
      <c r="OGE491" s="50"/>
      <c r="OGF491" s="50"/>
      <c r="OGG491" s="50"/>
      <c r="OGH491" s="50"/>
      <c r="OGI491" s="50"/>
      <c r="OGJ491" s="50"/>
      <c r="OGK491" s="50"/>
      <c r="OGL491" s="50"/>
      <c r="OGM491" s="50"/>
      <c r="OGN491" s="50"/>
      <c r="OGO491" s="50"/>
      <c r="OGP491" s="50"/>
      <c r="OGQ491" s="50"/>
      <c r="OGR491" s="50"/>
      <c r="OGS491" s="50"/>
      <c r="OGT491" s="50"/>
      <c r="OGU491" s="50"/>
      <c r="OGV491" s="50"/>
      <c r="OGW491" s="50"/>
      <c r="OGX491" s="50"/>
      <c r="OGY491" s="50"/>
      <c r="OGZ491" s="50"/>
      <c r="OHA491" s="50"/>
      <c r="OHB491" s="50"/>
      <c r="OHC491" s="50"/>
      <c r="OHD491" s="50"/>
      <c r="OHE491" s="50"/>
      <c r="OHF491" s="50"/>
      <c r="OHG491" s="50"/>
      <c r="OHH491" s="50"/>
      <c r="OHI491" s="50"/>
      <c r="OHJ491" s="50"/>
      <c r="OHK491" s="50"/>
      <c r="OHL491" s="50"/>
      <c r="OHM491" s="50"/>
      <c r="OHN491" s="50"/>
      <c r="OHO491" s="50"/>
      <c r="OHP491" s="50"/>
      <c r="OHQ491" s="50"/>
      <c r="OHR491" s="50"/>
      <c r="OHS491" s="50"/>
      <c r="OHT491" s="50"/>
      <c r="OHU491" s="50"/>
      <c r="OHV491" s="50"/>
      <c r="OHW491" s="50"/>
      <c r="OHX491" s="50"/>
      <c r="OHY491" s="50"/>
      <c r="OHZ491" s="50"/>
      <c r="OIA491" s="50"/>
      <c r="OIB491" s="50"/>
      <c r="OIC491" s="50"/>
      <c r="OID491" s="50"/>
      <c r="OIE491" s="50"/>
      <c r="OIF491" s="50"/>
      <c r="OIG491" s="50"/>
      <c r="OIH491" s="50"/>
      <c r="OII491" s="50"/>
      <c r="OIJ491" s="50"/>
      <c r="OIK491" s="50"/>
      <c r="OIL491" s="50"/>
      <c r="OIM491" s="50"/>
      <c r="OIN491" s="50"/>
      <c r="OIO491" s="50"/>
      <c r="OIP491" s="50"/>
      <c r="OIQ491" s="50"/>
      <c r="OIR491" s="50"/>
      <c r="OIS491" s="50"/>
      <c r="OIT491" s="50"/>
      <c r="OIU491" s="50"/>
      <c r="OIV491" s="50"/>
      <c r="OIW491" s="50"/>
      <c r="OIX491" s="50"/>
      <c r="OIY491" s="50"/>
      <c r="OIZ491" s="50"/>
      <c r="OJA491" s="50"/>
      <c r="OJB491" s="50"/>
      <c r="OJC491" s="50"/>
      <c r="OJD491" s="50"/>
      <c r="OJE491" s="50"/>
      <c r="OJF491" s="50"/>
      <c r="OJG491" s="50"/>
      <c r="OJH491" s="50"/>
      <c r="OJI491" s="50"/>
      <c r="OJJ491" s="50"/>
      <c r="OJK491" s="50"/>
      <c r="OJL491" s="50"/>
      <c r="OJM491" s="50"/>
      <c r="OJN491" s="50"/>
      <c r="OJO491" s="50"/>
      <c r="OJP491" s="50"/>
      <c r="OJQ491" s="50"/>
      <c r="OJR491" s="50"/>
      <c r="OJS491" s="50"/>
      <c r="OJT491" s="50"/>
      <c r="OJU491" s="50"/>
      <c r="OJV491" s="50"/>
      <c r="OJW491" s="50"/>
      <c r="OJX491" s="50"/>
      <c r="OJY491" s="50"/>
      <c r="OJZ491" s="50"/>
      <c r="OKA491" s="50"/>
      <c r="OKB491" s="50"/>
      <c r="OKC491" s="50"/>
      <c r="OKD491" s="50"/>
      <c r="OKE491" s="50"/>
      <c r="OKF491" s="50"/>
      <c r="OKG491" s="50"/>
      <c r="OKH491" s="50"/>
      <c r="OKI491" s="50"/>
      <c r="OKJ491" s="50"/>
      <c r="OKK491" s="50"/>
      <c r="OKL491" s="50"/>
      <c r="OKM491" s="50"/>
      <c r="OKN491" s="50"/>
      <c r="OKO491" s="50"/>
      <c r="OKP491" s="50"/>
      <c r="OKQ491" s="50"/>
      <c r="OKR491" s="50"/>
      <c r="OKS491" s="50"/>
      <c r="OKT491" s="50"/>
      <c r="OKU491" s="50"/>
      <c r="OKV491" s="50"/>
      <c r="OKW491" s="50"/>
      <c r="OKX491" s="50"/>
      <c r="OKY491" s="50"/>
      <c r="OKZ491" s="50"/>
      <c r="OLA491" s="50"/>
      <c r="OLB491" s="50"/>
      <c r="OLC491" s="50"/>
      <c r="OLD491" s="50"/>
      <c r="OLE491" s="50"/>
      <c r="OLF491" s="50"/>
      <c r="OLG491" s="50"/>
      <c r="OLH491" s="50"/>
      <c r="OLI491" s="50"/>
      <c r="OLJ491" s="50"/>
      <c r="OLK491" s="50"/>
      <c r="OLL491" s="50"/>
      <c r="OLM491" s="50"/>
      <c r="OLN491" s="50"/>
      <c r="OLO491" s="50"/>
      <c r="OLP491" s="50"/>
      <c r="OLQ491" s="50"/>
      <c r="OLR491" s="50"/>
      <c r="OLS491" s="50"/>
      <c r="OLT491" s="50"/>
      <c r="OLU491" s="50"/>
      <c r="OLV491" s="50"/>
      <c r="OLW491" s="50"/>
      <c r="OLX491" s="50"/>
      <c r="OLY491" s="50"/>
      <c r="OLZ491" s="50"/>
      <c r="OMA491" s="50"/>
      <c r="OMB491" s="50"/>
      <c r="OMC491" s="50"/>
      <c r="OMD491" s="50"/>
      <c r="OME491" s="50"/>
      <c r="OMF491" s="50"/>
      <c r="OMG491" s="50"/>
      <c r="OMH491" s="50"/>
      <c r="OMI491" s="50"/>
      <c r="OMJ491" s="50"/>
      <c r="OMK491" s="50"/>
      <c r="OML491" s="50"/>
      <c r="OMM491" s="50"/>
      <c r="OMN491" s="50"/>
      <c r="OMO491" s="50"/>
      <c r="OMP491" s="50"/>
      <c r="OMQ491" s="50"/>
      <c r="OMR491" s="50"/>
      <c r="OMT491" s="50"/>
      <c r="OMV491" s="50"/>
      <c r="OMW491" s="50"/>
      <c r="OMX491" s="50"/>
      <c r="OMY491" s="50"/>
      <c r="OMZ491" s="50"/>
      <c r="ONA491" s="50"/>
      <c r="ONB491" s="50"/>
      <c r="ONC491" s="50"/>
      <c r="ONH491" s="50"/>
      <c r="ONI491" s="50"/>
      <c r="ONJ491" s="50"/>
      <c r="ONK491" s="50"/>
      <c r="ONL491" s="50"/>
      <c r="ONM491" s="50"/>
      <c r="ONN491" s="50"/>
      <c r="ONO491" s="50"/>
      <c r="ONP491" s="50"/>
      <c r="ONQ491" s="50"/>
      <c r="ONR491" s="50"/>
      <c r="ONS491" s="50"/>
      <c r="ONT491" s="50"/>
      <c r="ONU491" s="50"/>
      <c r="ONV491" s="50"/>
      <c r="ONW491" s="50"/>
      <c r="ONX491" s="50"/>
      <c r="ONY491" s="50"/>
      <c r="ONZ491" s="50"/>
      <c r="OOA491" s="50"/>
      <c r="OOB491" s="50"/>
      <c r="OOC491" s="50"/>
      <c r="OOD491" s="50"/>
      <c r="OOE491" s="50"/>
      <c r="OOF491" s="50"/>
      <c r="OOG491" s="50"/>
      <c r="OOH491" s="50"/>
      <c r="OOI491" s="50"/>
      <c r="OOJ491" s="50"/>
      <c r="OOK491" s="50"/>
      <c r="OOL491" s="50"/>
      <c r="OOM491" s="50"/>
      <c r="OON491" s="50"/>
      <c r="OOO491" s="50"/>
      <c r="OOP491" s="50"/>
      <c r="OOQ491" s="50"/>
      <c r="OOR491" s="50"/>
      <c r="OOS491" s="50"/>
      <c r="OOT491" s="50"/>
      <c r="OOU491" s="50"/>
      <c r="OOV491" s="50"/>
      <c r="OOW491" s="50"/>
      <c r="OOX491" s="50"/>
      <c r="OOY491" s="50"/>
      <c r="OOZ491" s="50"/>
      <c r="OPA491" s="50"/>
      <c r="OPB491" s="50"/>
      <c r="OPC491" s="50"/>
      <c r="OPD491" s="50"/>
      <c r="OPE491" s="50"/>
      <c r="OPF491" s="50"/>
      <c r="OPG491" s="50"/>
      <c r="OPH491" s="50"/>
      <c r="OPI491" s="50"/>
      <c r="OPJ491" s="50"/>
      <c r="OPK491" s="50"/>
      <c r="OPL491" s="50"/>
      <c r="OPM491" s="50"/>
      <c r="OPN491" s="50"/>
      <c r="OPO491" s="50"/>
      <c r="OPP491" s="50"/>
      <c r="OPQ491" s="50"/>
      <c r="OPR491" s="50"/>
      <c r="OPS491" s="50"/>
      <c r="OPT491" s="50"/>
      <c r="OPU491" s="50"/>
      <c r="OPV491" s="50"/>
      <c r="OPW491" s="50"/>
      <c r="OPX491" s="50"/>
      <c r="OPY491" s="50"/>
      <c r="OPZ491" s="50"/>
      <c r="OQA491" s="50"/>
      <c r="OQB491" s="50"/>
      <c r="OQC491" s="50"/>
      <c r="OQD491" s="50"/>
      <c r="OQE491" s="50"/>
      <c r="OQF491" s="50"/>
      <c r="OQG491" s="50"/>
      <c r="OQH491" s="50"/>
      <c r="OQI491" s="50"/>
      <c r="OQJ491" s="50"/>
      <c r="OQK491" s="50"/>
      <c r="OQL491" s="50"/>
      <c r="OQM491" s="50"/>
      <c r="OQN491" s="50"/>
      <c r="OQO491" s="50"/>
      <c r="OQP491" s="50"/>
      <c r="OQQ491" s="50"/>
      <c r="OQR491" s="50"/>
      <c r="OQS491" s="50"/>
      <c r="OQT491" s="50"/>
      <c r="OQU491" s="50"/>
      <c r="OQV491" s="50"/>
      <c r="OQW491" s="50"/>
      <c r="OQX491" s="50"/>
      <c r="OQY491" s="50"/>
      <c r="OQZ491" s="50"/>
      <c r="ORA491" s="50"/>
      <c r="ORB491" s="50"/>
      <c r="ORC491" s="50"/>
      <c r="ORD491" s="50"/>
      <c r="ORE491" s="50"/>
      <c r="ORF491" s="50"/>
      <c r="ORG491" s="50"/>
      <c r="ORH491" s="50"/>
      <c r="ORI491" s="50"/>
      <c r="ORJ491" s="50"/>
      <c r="ORK491" s="50"/>
      <c r="ORL491" s="50"/>
      <c r="ORM491" s="50"/>
      <c r="ORN491" s="50"/>
      <c r="ORO491" s="50"/>
      <c r="ORP491" s="50"/>
      <c r="ORQ491" s="50"/>
      <c r="ORR491" s="50"/>
      <c r="ORS491" s="50"/>
      <c r="ORT491" s="50"/>
      <c r="ORU491" s="50"/>
      <c r="ORV491" s="50"/>
      <c r="ORW491" s="50"/>
      <c r="ORX491" s="50"/>
      <c r="ORY491" s="50"/>
      <c r="ORZ491" s="50"/>
      <c r="OSA491" s="50"/>
      <c r="OSB491" s="50"/>
      <c r="OSC491" s="50"/>
      <c r="OSD491" s="50"/>
      <c r="OSE491" s="50"/>
      <c r="OSF491" s="50"/>
      <c r="OSG491" s="50"/>
      <c r="OSH491" s="50"/>
      <c r="OSI491" s="50"/>
      <c r="OSJ491" s="50"/>
      <c r="OSK491" s="50"/>
      <c r="OSL491" s="50"/>
      <c r="OSM491" s="50"/>
      <c r="OSN491" s="50"/>
      <c r="OSO491" s="50"/>
      <c r="OSP491" s="50"/>
      <c r="OSQ491" s="50"/>
      <c r="OSR491" s="50"/>
      <c r="OSS491" s="50"/>
      <c r="OST491" s="50"/>
      <c r="OSU491" s="50"/>
      <c r="OSV491" s="50"/>
      <c r="OSW491" s="50"/>
      <c r="OSX491" s="50"/>
      <c r="OSY491" s="50"/>
      <c r="OSZ491" s="50"/>
      <c r="OTA491" s="50"/>
      <c r="OTB491" s="50"/>
      <c r="OTC491" s="50"/>
      <c r="OTD491" s="50"/>
      <c r="OTE491" s="50"/>
      <c r="OTF491" s="50"/>
      <c r="OTG491" s="50"/>
      <c r="OTH491" s="50"/>
      <c r="OTI491" s="50"/>
      <c r="OTJ491" s="50"/>
      <c r="OTK491" s="50"/>
      <c r="OTL491" s="50"/>
      <c r="OTM491" s="50"/>
      <c r="OTN491" s="50"/>
      <c r="OTO491" s="50"/>
      <c r="OTP491" s="50"/>
      <c r="OTQ491" s="50"/>
      <c r="OTR491" s="50"/>
      <c r="OTS491" s="50"/>
      <c r="OTT491" s="50"/>
      <c r="OTU491" s="50"/>
      <c r="OTV491" s="50"/>
      <c r="OTW491" s="50"/>
      <c r="OTX491" s="50"/>
      <c r="OTY491" s="50"/>
      <c r="OTZ491" s="50"/>
      <c r="OUA491" s="50"/>
      <c r="OUB491" s="50"/>
      <c r="OUC491" s="50"/>
      <c r="OUD491" s="50"/>
      <c r="OUE491" s="50"/>
      <c r="OUF491" s="50"/>
      <c r="OUG491" s="50"/>
      <c r="OUH491" s="50"/>
      <c r="OUI491" s="50"/>
      <c r="OUJ491" s="50"/>
      <c r="OUK491" s="50"/>
      <c r="OUL491" s="50"/>
      <c r="OUM491" s="50"/>
      <c r="OUN491" s="50"/>
      <c r="OUO491" s="50"/>
      <c r="OUP491" s="50"/>
      <c r="OUQ491" s="50"/>
      <c r="OUR491" s="50"/>
      <c r="OUS491" s="50"/>
      <c r="OUT491" s="50"/>
      <c r="OUU491" s="50"/>
      <c r="OUV491" s="50"/>
      <c r="OUW491" s="50"/>
      <c r="OUX491" s="50"/>
      <c r="OUY491" s="50"/>
      <c r="OUZ491" s="50"/>
      <c r="OVA491" s="50"/>
      <c r="OVB491" s="50"/>
      <c r="OVC491" s="50"/>
      <c r="OVD491" s="50"/>
      <c r="OVE491" s="50"/>
      <c r="OVF491" s="50"/>
      <c r="OVG491" s="50"/>
      <c r="OVH491" s="50"/>
      <c r="OVI491" s="50"/>
      <c r="OVJ491" s="50"/>
      <c r="OVK491" s="50"/>
      <c r="OVL491" s="50"/>
      <c r="OVM491" s="50"/>
      <c r="OVN491" s="50"/>
      <c r="OVO491" s="50"/>
      <c r="OVP491" s="50"/>
      <c r="OVQ491" s="50"/>
      <c r="OVR491" s="50"/>
      <c r="OVS491" s="50"/>
      <c r="OVT491" s="50"/>
      <c r="OVU491" s="50"/>
      <c r="OVV491" s="50"/>
      <c r="OVW491" s="50"/>
      <c r="OVX491" s="50"/>
      <c r="OVY491" s="50"/>
      <c r="OVZ491" s="50"/>
      <c r="OWA491" s="50"/>
      <c r="OWB491" s="50"/>
      <c r="OWC491" s="50"/>
      <c r="OWD491" s="50"/>
      <c r="OWE491" s="50"/>
      <c r="OWF491" s="50"/>
      <c r="OWG491" s="50"/>
      <c r="OWH491" s="50"/>
      <c r="OWI491" s="50"/>
      <c r="OWJ491" s="50"/>
      <c r="OWK491" s="50"/>
      <c r="OWL491" s="50"/>
      <c r="OWM491" s="50"/>
      <c r="OWN491" s="50"/>
      <c r="OWP491" s="50"/>
      <c r="OWR491" s="50"/>
      <c r="OWS491" s="50"/>
      <c r="OWT491" s="50"/>
      <c r="OWU491" s="50"/>
      <c r="OWV491" s="50"/>
      <c r="OWW491" s="50"/>
      <c r="OWX491" s="50"/>
      <c r="OWY491" s="50"/>
      <c r="OXD491" s="50"/>
      <c r="OXE491" s="50"/>
      <c r="OXF491" s="50"/>
      <c r="OXG491" s="50"/>
      <c r="OXH491" s="50"/>
      <c r="OXI491" s="50"/>
      <c r="OXJ491" s="50"/>
      <c r="OXK491" s="50"/>
      <c r="OXL491" s="50"/>
      <c r="OXM491" s="50"/>
      <c r="OXN491" s="50"/>
      <c r="OXO491" s="50"/>
      <c r="OXP491" s="50"/>
      <c r="OXQ491" s="50"/>
      <c r="OXR491" s="50"/>
      <c r="OXS491" s="50"/>
      <c r="OXT491" s="50"/>
      <c r="OXU491" s="50"/>
      <c r="OXV491" s="50"/>
      <c r="OXW491" s="50"/>
      <c r="OXX491" s="50"/>
      <c r="OXY491" s="50"/>
      <c r="OXZ491" s="50"/>
      <c r="OYA491" s="50"/>
      <c r="OYB491" s="50"/>
      <c r="OYC491" s="50"/>
      <c r="OYD491" s="50"/>
      <c r="OYE491" s="50"/>
      <c r="OYF491" s="50"/>
      <c r="OYG491" s="50"/>
      <c r="OYH491" s="50"/>
      <c r="OYI491" s="50"/>
      <c r="OYJ491" s="50"/>
      <c r="OYK491" s="50"/>
      <c r="OYL491" s="50"/>
      <c r="OYM491" s="50"/>
      <c r="OYN491" s="50"/>
      <c r="OYO491" s="50"/>
      <c r="OYP491" s="50"/>
      <c r="OYQ491" s="50"/>
      <c r="OYR491" s="50"/>
      <c r="OYS491" s="50"/>
      <c r="OYT491" s="50"/>
      <c r="OYU491" s="50"/>
      <c r="OYV491" s="50"/>
      <c r="OYW491" s="50"/>
      <c r="OYX491" s="50"/>
      <c r="OYY491" s="50"/>
      <c r="OYZ491" s="50"/>
      <c r="OZA491" s="50"/>
      <c r="OZB491" s="50"/>
      <c r="OZC491" s="50"/>
      <c r="OZD491" s="50"/>
      <c r="OZE491" s="50"/>
      <c r="OZF491" s="50"/>
      <c r="OZG491" s="50"/>
      <c r="OZH491" s="50"/>
      <c r="OZI491" s="50"/>
      <c r="OZJ491" s="50"/>
      <c r="OZK491" s="50"/>
      <c r="OZL491" s="50"/>
      <c r="OZM491" s="50"/>
      <c r="OZN491" s="50"/>
      <c r="OZO491" s="50"/>
      <c r="OZP491" s="50"/>
      <c r="OZQ491" s="50"/>
      <c r="OZR491" s="50"/>
      <c r="OZS491" s="50"/>
      <c r="OZT491" s="50"/>
      <c r="OZU491" s="50"/>
      <c r="OZV491" s="50"/>
      <c r="OZW491" s="50"/>
      <c r="OZX491" s="50"/>
      <c r="OZY491" s="50"/>
      <c r="OZZ491" s="50"/>
      <c r="PAA491" s="50"/>
      <c r="PAB491" s="50"/>
      <c r="PAC491" s="50"/>
      <c r="PAD491" s="50"/>
      <c r="PAE491" s="50"/>
      <c r="PAF491" s="50"/>
      <c r="PAG491" s="50"/>
      <c r="PAH491" s="50"/>
      <c r="PAI491" s="50"/>
      <c r="PAJ491" s="50"/>
      <c r="PAK491" s="50"/>
      <c r="PAL491" s="50"/>
      <c r="PAM491" s="50"/>
      <c r="PAN491" s="50"/>
      <c r="PAO491" s="50"/>
      <c r="PAP491" s="50"/>
      <c r="PAQ491" s="50"/>
      <c r="PAR491" s="50"/>
      <c r="PAS491" s="50"/>
      <c r="PAT491" s="50"/>
      <c r="PAU491" s="50"/>
      <c r="PAV491" s="50"/>
      <c r="PAW491" s="50"/>
      <c r="PAX491" s="50"/>
      <c r="PAY491" s="50"/>
      <c r="PAZ491" s="50"/>
      <c r="PBA491" s="50"/>
      <c r="PBB491" s="50"/>
      <c r="PBC491" s="50"/>
      <c r="PBD491" s="50"/>
      <c r="PBE491" s="50"/>
      <c r="PBF491" s="50"/>
      <c r="PBG491" s="50"/>
      <c r="PBH491" s="50"/>
      <c r="PBI491" s="50"/>
      <c r="PBJ491" s="50"/>
      <c r="PBK491" s="50"/>
      <c r="PBL491" s="50"/>
      <c r="PBM491" s="50"/>
      <c r="PBN491" s="50"/>
      <c r="PBO491" s="50"/>
      <c r="PBP491" s="50"/>
      <c r="PBQ491" s="50"/>
      <c r="PBR491" s="50"/>
      <c r="PBS491" s="50"/>
      <c r="PBT491" s="50"/>
      <c r="PBU491" s="50"/>
      <c r="PBV491" s="50"/>
      <c r="PBW491" s="50"/>
      <c r="PBX491" s="50"/>
      <c r="PBY491" s="50"/>
      <c r="PBZ491" s="50"/>
      <c r="PCA491" s="50"/>
      <c r="PCB491" s="50"/>
      <c r="PCC491" s="50"/>
      <c r="PCD491" s="50"/>
      <c r="PCE491" s="50"/>
      <c r="PCF491" s="50"/>
      <c r="PCG491" s="50"/>
      <c r="PCH491" s="50"/>
      <c r="PCI491" s="50"/>
      <c r="PCJ491" s="50"/>
      <c r="PCK491" s="50"/>
      <c r="PCL491" s="50"/>
      <c r="PCM491" s="50"/>
      <c r="PCN491" s="50"/>
      <c r="PCO491" s="50"/>
      <c r="PCP491" s="50"/>
      <c r="PCQ491" s="50"/>
      <c r="PCR491" s="50"/>
      <c r="PCS491" s="50"/>
      <c r="PCT491" s="50"/>
      <c r="PCU491" s="50"/>
      <c r="PCV491" s="50"/>
      <c r="PCW491" s="50"/>
      <c r="PCX491" s="50"/>
      <c r="PCY491" s="50"/>
      <c r="PCZ491" s="50"/>
      <c r="PDA491" s="50"/>
      <c r="PDB491" s="50"/>
      <c r="PDC491" s="50"/>
      <c r="PDD491" s="50"/>
      <c r="PDE491" s="50"/>
      <c r="PDF491" s="50"/>
      <c r="PDG491" s="50"/>
      <c r="PDH491" s="50"/>
      <c r="PDI491" s="50"/>
      <c r="PDJ491" s="50"/>
      <c r="PDK491" s="50"/>
      <c r="PDL491" s="50"/>
      <c r="PDM491" s="50"/>
      <c r="PDN491" s="50"/>
      <c r="PDO491" s="50"/>
      <c r="PDP491" s="50"/>
      <c r="PDQ491" s="50"/>
      <c r="PDR491" s="50"/>
      <c r="PDS491" s="50"/>
      <c r="PDT491" s="50"/>
      <c r="PDU491" s="50"/>
      <c r="PDV491" s="50"/>
      <c r="PDW491" s="50"/>
      <c r="PDX491" s="50"/>
      <c r="PDY491" s="50"/>
      <c r="PDZ491" s="50"/>
      <c r="PEA491" s="50"/>
      <c r="PEB491" s="50"/>
      <c r="PEC491" s="50"/>
      <c r="PED491" s="50"/>
      <c r="PEE491" s="50"/>
      <c r="PEF491" s="50"/>
      <c r="PEG491" s="50"/>
      <c r="PEH491" s="50"/>
      <c r="PEI491" s="50"/>
      <c r="PEJ491" s="50"/>
      <c r="PEK491" s="50"/>
      <c r="PEL491" s="50"/>
      <c r="PEM491" s="50"/>
      <c r="PEN491" s="50"/>
      <c r="PEO491" s="50"/>
      <c r="PEP491" s="50"/>
      <c r="PEQ491" s="50"/>
      <c r="PER491" s="50"/>
      <c r="PES491" s="50"/>
      <c r="PET491" s="50"/>
      <c r="PEU491" s="50"/>
      <c r="PEV491" s="50"/>
      <c r="PEW491" s="50"/>
      <c r="PEX491" s="50"/>
      <c r="PEY491" s="50"/>
      <c r="PEZ491" s="50"/>
      <c r="PFA491" s="50"/>
      <c r="PFB491" s="50"/>
      <c r="PFC491" s="50"/>
      <c r="PFD491" s="50"/>
      <c r="PFE491" s="50"/>
      <c r="PFF491" s="50"/>
      <c r="PFG491" s="50"/>
      <c r="PFH491" s="50"/>
      <c r="PFI491" s="50"/>
      <c r="PFJ491" s="50"/>
      <c r="PFK491" s="50"/>
      <c r="PFL491" s="50"/>
      <c r="PFM491" s="50"/>
      <c r="PFN491" s="50"/>
      <c r="PFO491" s="50"/>
      <c r="PFP491" s="50"/>
      <c r="PFQ491" s="50"/>
      <c r="PFR491" s="50"/>
      <c r="PFS491" s="50"/>
      <c r="PFT491" s="50"/>
      <c r="PFU491" s="50"/>
      <c r="PFV491" s="50"/>
      <c r="PFW491" s="50"/>
      <c r="PFX491" s="50"/>
      <c r="PFY491" s="50"/>
      <c r="PFZ491" s="50"/>
      <c r="PGA491" s="50"/>
      <c r="PGB491" s="50"/>
      <c r="PGC491" s="50"/>
      <c r="PGD491" s="50"/>
      <c r="PGE491" s="50"/>
      <c r="PGF491" s="50"/>
      <c r="PGG491" s="50"/>
      <c r="PGH491" s="50"/>
      <c r="PGI491" s="50"/>
      <c r="PGJ491" s="50"/>
      <c r="PGL491" s="50"/>
      <c r="PGN491" s="50"/>
      <c r="PGO491" s="50"/>
      <c r="PGP491" s="50"/>
      <c r="PGQ491" s="50"/>
      <c r="PGR491" s="50"/>
      <c r="PGS491" s="50"/>
      <c r="PGT491" s="50"/>
      <c r="PGU491" s="50"/>
      <c r="PGZ491" s="50"/>
      <c r="PHA491" s="50"/>
      <c r="PHB491" s="50"/>
      <c r="PHC491" s="50"/>
      <c r="PHD491" s="50"/>
      <c r="PHE491" s="50"/>
      <c r="PHF491" s="50"/>
      <c r="PHG491" s="50"/>
      <c r="PHH491" s="50"/>
      <c r="PHI491" s="50"/>
      <c r="PHJ491" s="50"/>
      <c r="PHK491" s="50"/>
      <c r="PHL491" s="50"/>
      <c r="PHM491" s="50"/>
      <c r="PHN491" s="50"/>
      <c r="PHO491" s="50"/>
      <c r="PHP491" s="50"/>
      <c r="PHQ491" s="50"/>
      <c r="PHR491" s="50"/>
      <c r="PHS491" s="50"/>
      <c r="PHT491" s="50"/>
      <c r="PHU491" s="50"/>
      <c r="PHV491" s="50"/>
      <c r="PHW491" s="50"/>
      <c r="PHX491" s="50"/>
      <c r="PHY491" s="50"/>
      <c r="PHZ491" s="50"/>
      <c r="PIA491" s="50"/>
      <c r="PIB491" s="50"/>
      <c r="PIC491" s="50"/>
      <c r="PID491" s="50"/>
      <c r="PIE491" s="50"/>
      <c r="PIF491" s="50"/>
      <c r="PIG491" s="50"/>
      <c r="PIH491" s="50"/>
      <c r="PII491" s="50"/>
      <c r="PIJ491" s="50"/>
      <c r="PIK491" s="50"/>
      <c r="PIL491" s="50"/>
      <c r="PIM491" s="50"/>
      <c r="PIN491" s="50"/>
      <c r="PIO491" s="50"/>
      <c r="PIP491" s="50"/>
      <c r="PIQ491" s="50"/>
      <c r="PIR491" s="50"/>
      <c r="PIS491" s="50"/>
      <c r="PIT491" s="50"/>
      <c r="PIU491" s="50"/>
      <c r="PIV491" s="50"/>
      <c r="PIW491" s="50"/>
      <c r="PIX491" s="50"/>
      <c r="PIY491" s="50"/>
      <c r="PIZ491" s="50"/>
      <c r="PJA491" s="50"/>
      <c r="PJB491" s="50"/>
      <c r="PJC491" s="50"/>
      <c r="PJD491" s="50"/>
      <c r="PJE491" s="50"/>
      <c r="PJF491" s="50"/>
      <c r="PJG491" s="50"/>
      <c r="PJH491" s="50"/>
      <c r="PJI491" s="50"/>
      <c r="PJJ491" s="50"/>
      <c r="PJK491" s="50"/>
      <c r="PJL491" s="50"/>
      <c r="PJM491" s="50"/>
      <c r="PJN491" s="50"/>
      <c r="PJO491" s="50"/>
      <c r="PJP491" s="50"/>
      <c r="PJQ491" s="50"/>
      <c r="PJR491" s="50"/>
      <c r="PJS491" s="50"/>
      <c r="PJT491" s="50"/>
      <c r="PJU491" s="50"/>
      <c r="PJV491" s="50"/>
      <c r="PJW491" s="50"/>
      <c r="PJX491" s="50"/>
      <c r="PJY491" s="50"/>
      <c r="PJZ491" s="50"/>
      <c r="PKA491" s="50"/>
      <c r="PKB491" s="50"/>
      <c r="PKC491" s="50"/>
      <c r="PKD491" s="50"/>
      <c r="PKE491" s="50"/>
      <c r="PKF491" s="50"/>
      <c r="PKG491" s="50"/>
      <c r="PKH491" s="50"/>
      <c r="PKI491" s="50"/>
      <c r="PKJ491" s="50"/>
      <c r="PKK491" s="50"/>
      <c r="PKL491" s="50"/>
      <c r="PKM491" s="50"/>
      <c r="PKN491" s="50"/>
      <c r="PKO491" s="50"/>
      <c r="PKP491" s="50"/>
      <c r="PKQ491" s="50"/>
      <c r="PKR491" s="50"/>
      <c r="PKS491" s="50"/>
      <c r="PKT491" s="50"/>
      <c r="PKU491" s="50"/>
      <c r="PKV491" s="50"/>
      <c r="PKW491" s="50"/>
      <c r="PKX491" s="50"/>
      <c r="PKY491" s="50"/>
      <c r="PKZ491" s="50"/>
      <c r="PLA491" s="50"/>
      <c r="PLB491" s="50"/>
      <c r="PLC491" s="50"/>
      <c r="PLD491" s="50"/>
      <c r="PLE491" s="50"/>
      <c r="PLF491" s="50"/>
      <c r="PLG491" s="50"/>
      <c r="PLH491" s="50"/>
      <c r="PLI491" s="50"/>
      <c r="PLJ491" s="50"/>
      <c r="PLK491" s="50"/>
      <c r="PLL491" s="50"/>
      <c r="PLM491" s="50"/>
      <c r="PLN491" s="50"/>
      <c r="PLO491" s="50"/>
      <c r="PLP491" s="50"/>
      <c r="PLQ491" s="50"/>
      <c r="PLR491" s="50"/>
      <c r="PLS491" s="50"/>
      <c r="PLT491" s="50"/>
      <c r="PLU491" s="50"/>
      <c r="PLV491" s="50"/>
      <c r="PLW491" s="50"/>
      <c r="PLX491" s="50"/>
      <c r="PLY491" s="50"/>
      <c r="PLZ491" s="50"/>
      <c r="PMA491" s="50"/>
      <c r="PMB491" s="50"/>
      <c r="PMC491" s="50"/>
      <c r="PMD491" s="50"/>
      <c r="PME491" s="50"/>
      <c r="PMF491" s="50"/>
      <c r="PMG491" s="50"/>
      <c r="PMH491" s="50"/>
      <c r="PMI491" s="50"/>
      <c r="PMJ491" s="50"/>
      <c r="PMK491" s="50"/>
      <c r="PML491" s="50"/>
      <c r="PMM491" s="50"/>
      <c r="PMN491" s="50"/>
      <c r="PMO491" s="50"/>
      <c r="PMP491" s="50"/>
      <c r="PMQ491" s="50"/>
      <c r="PMR491" s="50"/>
      <c r="PMS491" s="50"/>
      <c r="PMT491" s="50"/>
      <c r="PMU491" s="50"/>
      <c r="PMV491" s="50"/>
      <c r="PMW491" s="50"/>
      <c r="PMX491" s="50"/>
      <c r="PMY491" s="50"/>
      <c r="PMZ491" s="50"/>
      <c r="PNA491" s="50"/>
      <c r="PNB491" s="50"/>
      <c r="PNC491" s="50"/>
      <c r="PND491" s="50"/>
      <c r="PNE491" s="50"/>
      <c r="PNF491" s="50"/>
      <c r="PNG491" s="50"/>
      <c r="PNH491" s="50"/>
      <c r="PNI491" s="50"/>
      <c r="PNJ491" s="50"/>
      <c r="PNK491" s="50"/>
      <c r="PNL491" s="50"/>
      <c r="PNM491" s="50"/>
      <c r="PNN491" s="50"/>
      <c r="PNO491" s="50"/>
      <c r="PNP491" s="50"/>
      <c r="PNQ491" s="50"/>
      <c r="PNR491" s="50"/>
      <c r="PNS491" s="50"/>
      <c r="PNT491" s="50"/>
      <c r="PNU491" s="50"/>
      <c r="PNV491" s="50"/>
      <c r="PNW491" s="50"/>
      <c r="PNX491" s="50"/>
      <c r="PNY491" s="50"/>
      <c r="PNZ491" s="50"/>
      <c r="POA491" s="50"/>
      <c r="POB491" s="50"/>
      <c r="POC491" s="50"/>
      <c r="POD491" s="50"/>
      <c r="POE491" s="50"/>
      <c r="POF491" s="50"/>
      <c r="POG491" s="50"/>
      <c r="POH491" s="50"/>
      <c r="POI491" s="50"/>
      <c r="POJ491" s="50"/>
      <c r="POK491" s="50"/>
      <c r="POL491" s="50"/>
      <c r="POM491" s="50"/>
      <c r="PON491" s="50"/>
      <c r="POO491" s="50"/>
      <c r="POP491" s="50"/>
      <c r="POQ491" s="50"/>
      <c r="POR491" s="50"/>
      <c r="POS491" s="50"/>
      <c r="POT491" s="50"/>
      <c r="POU491" s="50"/>
      <c r="POV491" s="50"/>
      <c r="POW491" s="50"/>
      <c r="POX491" s="50"/>
      <c r="POY491" s="50"/>
      <c r="POZ491" s="50"/>
      <c r="PPA491" s="50"/>
      <c r="PPB491" s="50"/>
      <c r="PPC491" s="50"/>
      <c r="PPD491" s="50"/>
      <c r="PPE491" s="50"/>
      <c r="PPF491" s="50"/>
      <c r="PPG491" s="50"/>
      <c r="PPH491" s="50"/>
      <c r="PPI491" s="50"/>
      <c r="PPJ491" s="50"/>
      <c r="PPK491" s="50"/>
      <c r="PPL491" s="50"/>
      <c r="PPM491" s="50"/>
      <c r="PPN491" s="50"/>
      <c r="PPO491" s="50"/>
      <c r="PPP491" s="50"/>
      <c r="PPQ491" s="50"/>
      <c r="PPR491" s="50"/>
      <c r="PPS491" s="50"/>
      <c r="PPT491" s="50"/>
      <c r="PPU491" s="50"/>
      <c r="PPV491" s="50"/>
      <c r="PPW491" s="50"/>
      <c r="PPX491" s="50"/>
      <c r="PPY491" s="50"/>
      <c r="PPZ491" s="50"/>
      <c r="PQA491" s="50"/>
      <c r="PQB491" s="50"/>
      <c r="PQC491" s="50"/>
      <c r="PQD491" s="50"/>
      <c r="PQE491" s="50"/>
      <c r="PQF491" s="50"/>
      <c r="PQH491" s="50"/>
      <c r="PQJ491" s="50"/>
      <c r="PQK491" s="50"/>
      <c r="PQL491" s="50"/>
      <c r="PQM491" s="50"/>
      <c r="PQN491" s="50"/>
      <c r="PQO491" s="50"/>
      <c r="PQP491" s="50"/>
      <c r="PQQ491" s="50"/>
      <c r="PQV491" s="50"/>
      <c r="PQW491" s="50"/>
      <c r="PQX491" s="50"/>
      <c r="PQY491" s="50"/>
      <c r="PQZ491" s="50"/>
      <c r="PRA491" s="50"/>
      <c r="PRB491" s="50"/>
      <c r="PRC491" s="50"/>
      <c r="PRD491" s="50"/>
      <c r="PRE491" s="50"/>
      <c r="PRF491" s="50"/>
      <c r="PRG491" s="50"/>
      <c r="PRH491" s="50"/>
      <c r="PRI491" s="50"/>
      <c r="PRJ491" s="50"/>
      <c r="PRK491" s="50"/>
      <c r="PRL491" s="50"/>
      <c r="PRM491" s="50"/>
      <c r="PRN491" s="50"/>
      <c r="PRO491" s="50"/>
      <c r="PRP491" s="50"/>
      <c r="PRQ491" s="50"/>
      <c r="PRR491" s="50"/>
      <c r="PRS491" s="50"/>
      <c r="PRT491" s="50"/>
      <c r="PRU491" s="50"/>
      <c r="PRV491" s="50"/>
      <c r="PRW491" s="50"/>
      <c r="PRX491" s="50"/>
      <c r="PRY491" s="50"/>
      <c r="PRZ491" s="50"/>
      <c r="PSA491" s="50"/>
      <c r="PSB491" s="50"/>
      <c r="PSC491" s="50"/>
      <c r="PSD491" s="50"/>
      <c r="PSE491" s="50"/>
      <c r="PSF491" s="50"/>
      <c r="PSG491" s="50"/>
      <c r="PSH491" s="50"/>
      <c r="PSI491" s="50"/>
      <c r="PSJ491" s="50"/>
      <c r="PSK491" s="50"/>
      <c r="PSL491" s="50"/>
      <c r="PSM491" s="50"/>
      <c r="PSN491" s="50"/>
      <c r="PSO491" s="50"/>
      <c r="PSP491" s="50"/>
      <c r="PSQ491" s="50"/>
      <c r="PSR491" s="50"/>
      <c r="PSS491" s="50"/>
      <c r="PST491" s="50"/>
      <c r="PSU491" s="50"/>
      <c r="PSV491" s="50"/>
      <c r="PSW491" s="50"/>
      <c r="PSX491" s="50"/>
      <c r="PSY491" s="50"/>
      <c r="PSZ491" s="50"/>
      <c r="PTA491" s="50"/>
      <c r="PTB491" s="50"/>
      <c r="PTC491" s="50"/>
      <c r="PTD491" s="50"/>
      <c r="PTE491" s="50"/>
      <c r="PTF491" s="50"/>
      <c r="PTG491" s="50"/>
      <c r="PTH491" s="50"/>
      <c r="PTI491" s="50"/>
      <c r="PTJ491" s="50"/>
      <c r="PTK491" s="50"/>
      <c r="PTL491" s="50"/>
      <c r="PTM491" s="50"/>
      <c r="PTN491" s="50"/>
      <c r="PTO491" s="50"/>
      <c r="PTP491" s="50"/>
      <c r="PTQ491" s="50"/>
      <c r="PTR491" s="50"/>
      <c r="PTS491" s="50"/>
      <c r="PTT491" s="50"/>
      <c r="PTU491" s="50"/>
      <c r="PTV491" s="50"/>
      <c r="PTW491" s="50"/>
      <c r="PTX491" s="50"/>
      <c r="PTY491" s="50"/>
      <c r="PTZ491" s="50"/>
      <c r="PUA491" s="50"/>
      <c r="PUB491" s="50"/>
      <c r="PUC491" s="50"/>
      <c r="PUD491" s="50"/>
      <c r="PUE491" s="50"/>
      <c r="PUF491" s="50"/>
      <c r="PUG491" s="50"/>
      <c r="PUH491" s="50"/>
      <c r="PUI491" s="50"/>
      <c r="PUJ491" s="50"/>
      <c r="PUK491" s="50"/>
      <c r="PUL491" s="50"/>
      <c r="PUM491" s="50"/>
      <c r="PUN491" s="50"/>
      <c r="PUO491" s="50"/>
      <c r="PUP491" s="50"/>
      <c r="PUQ491" s="50"/>
      <c r="PUR491" s="50"/>
      <c r="PUS491" s="50"/>
      <c r="PUT491" s="50"/>
      <c r="PUU491" s="50"/>
      <c r="PUV491" s="50"/>
      <c r="PUW491" s="50"/>
      <c r="PUX491" s="50"/>
      <c r="PUY491" s="50"/>
      <c r="PUZ491" s="50"/>
      <c r="PVA491" s="50"/>
      <c r="PVB491" s="50"/>
      <c r="PVC491" s="50"/>
      <c r="PVD491" s="50"/>
      <c r="PVE491" s="50"/>
      <c r="PVF491" s="50"/>
      <c r="PVG491" s="50"/>
      <c r="PVH491" s="50"/>
      <c r="PVI491" s="50"/>
      <c r="PVJ491" s="50"/>
      <c r="PVK491" s="50"/>
      <c r="PVL491" s="50"/>
      <c r="PVM491" s="50"/>
      <c r="PVN491" s="50"/>
      <c r="PVO491" s="50"/>
      <c r="PVP491" s="50"/>
      <c r="PVQ491" s="50"/>
      <c r="PVR491" s="50"/>
      <c r="PVS491" s="50"/>
      <c r="PVT491" s="50"/>
      <c r="PVU491" s="50"/>
      <c r="PVV491" s="50"/>
      <c r="PVW491" s="50"/>
      <c r="PVX491" s="50"/>
      <c r="PVY491" s="50"/>
      <c r="PVZ491" s="50"/>
      <c r="PWA491" s="50"/>
      <c r="PWB491" s="50"/>
      <c r="PWC491" s="50"/>
      <c r="PWD491" s="50"/>
      <c r="PWE491" s="50"/>
      <c r="PWF491" s="50"/>
      <c r="PWG491" s="50"/>
      <c r="PWH491" s="50"/>
      <c r="PWI491" s="50"/>
      <c r="PWJ491" s="50"/>
      <c r="PWK491" s="50"/>
      <c r="PWL491" s="50"/>
      <c r="PWM491" s="50"/>
      <c r="PWN491" s="50"/>
      <c r="PWO491" s="50"/>
      <c r="PWP491" s="50"/>
      <c r="PWQ491" s="50"/>
      <c r="PWR491" s="50"/>
      <c r="PWS491" s="50"/>
      <c r="PWT491" s="50"/>
      <c r="PWU491" s="50"/>
      <c r="PWV491" s="50"/>
      <c r="PWW491" s="50"/>
      <c r="PWX491" s="50"/>
      <c r="PWY491" s="50"/>
      <c r="PWZ491" s="50"/>
      <c r="PXA491" s="50"/>
      <c r="PXB491" s="50"/>
      <c r="PXC491" s="50"/>
      <c r="PXD491" s="50"/>
      <c r="PXE491" s="50"/>
      <c r="PXF491" s="50"/>
      <c r="PXG491" s="50"/>
      <c r="PXH491" s="50"/>
      <c r="PXI491" s="50"/>
      <c r="PXJ491" s="50"/>
      <c r="PXK491" s="50"/>
      <c r="PXL491" s="50"/>
      <c r="PXM491" s="50"/>
      <c r="PXN491" s="50"/>
      <c r="PXO491" s="50"/>
      <c r="PXP491" s="50"/>
      <c r="PXQ491" s="50"/>
      <c r="PXR491" s="50"/>
      <c r="PXS491" s="50"/>
      <c r="PXT491" s="50"/>
      <c r="PXU491" s="50"/>
      <c r="PXV491" s="50"/>
      <c r="PXW491" s="50"/>
      <c r="PXX491" s="50"/>
      <c r="PXY491" s="50"/>
      <c r="PXZ491" s="50"/>
      <c r="PYA491" s="50"/>
      <c r="PYB491" s="50"/>
      <c r="PYC491" s="50"/>
      <c r="PYD491" s="50"/>
      <c r="PYE491" s="50"/>
      <c r="PYF491" s="50"/>
      <c r="PYG491" s="50"/>
      <c r="PYH491" s="50"/>
      <c r="PYI491" s="50"/>
      <c r="PYJ491" s="50"/>
      <c r="PYK491" s="50"/>
      <c r="PYL491" s="50"/>
      <c r="PYM491" s="50"/>
      <c r="PYN491" s="50"/>
      <c r="PYO491" s="50"/>
      <c r="PYP491" s="50"/>
      <c r="PYQ491" s="50"/>
      <c r="PYR491" s="50"/>
      <c r="PYS491" s="50"/>
      <c r="PYT491" s="50"/>
      <c r="PYU491" s="50"/>
      <c r="PYV491" s="50"/>
      <c r="PYW491" s="50"/>
      <c r="PYX491" s="50"/>
      <c r="PYY491" s="50"/>
      <c r="PYZ491" s="50"/>
      <c r="PZA491" s="50"/>
      <c r="PZB491" s="50"/>
      <c r="PZC491" s="50"/>
      <c r="PZD491" s="50"/>
      <c r="PZE491" s="50"/>
      <c r="PZF491" s="50"/>
      <c r="PZG491" s="50"/>
      <c r="PZH491" s="50"/>
      <c r="PZI491" s="50"/>
      <c r="PZJ491" s="50"/>
      <c r="PZK491" s="50"/>
      <c r="PZL491" s="50"/>
      <c r="PZM491" s="50"/>
      <c r="PZN491" s="50"/>
      <c r="PZO491" s="50"/>
      <c r="PZP491" s="50"/>
      <c r="PZQ491" s="50"/>
      <c r="PZR491" s="50"/>
      <c r="PZS491" s="50"/>
      <c r="PZT491" s="50"/>
      <c r="PZU491" s="50"/>
      <c r="PZV491" s="50"/>
      <c r="PZW491" s="50"/>
      <c r="PZX491" s="50"/>
      <c r="PZY491" s="50"/>
      <c r="PZZ491" s="50"/>
      <c r="QAA491" s="50"/>
      <c r="QAB491" s="50"/>
      <c r="QAD491" s="50"/>
      <c r="QAF491" s="50"/>
      <c r="QAG491" s="50"/>
      <c r="QAH491" s="50"/>
      <c r="QAI491" s="50"/>
      <c r="QAJ491" s="50"/>
      <c r="QAK491" s="50"/>
      <c r="QAL491" s="50"/>
      <c r="QAM491" s="50"/>
      <c r="QAR491" s="50"/>
      <c r="QAS491" s="50"/>
      <c r="QAT491" s="50"/>
      <c r="QAU491" s="50"/>
      <c r="QAV491" s="50"/>
      <c r="QAW491" s="50"/>
      <c r="QAX491" s="50"/>
      <c r="QAY491" s="50"/>
      <c r="QAZ491" s="50"/>
      <c r="QBA491" s="50"/>
      <c r="QBB491" s="50"/>
      <c r="QBC491" s="50"/>
      <c r="QBD491" s="50"/>
      <c r="QBE491" s="50"/>
      <c r="QBF491" s="50"/>
      <c r="QBG491" s="50"/>
      <c r="QBH491" s="50"/>
      <c r="QBI491" s="50"/>
      <c r="QBJ491" s="50"/>
      <c r="QBK491" s="50"/>
      <c r="QBL491" s="50"/>
      <c r="QBM491" s="50"/>
      <c r="QBN491" s="50"/>
      <c r="QBO491" s="50"/>
      <c r="QBP491" s="50"/>
      <c r="QBQ491" s="50"/>
      <c r="QBR491" s="50"/>
      <c r="QBS491" s="50"/>
      <c r="QBT491" s="50"/>
      <c r="QBU491" s="50"/>
      <c r="QBV491" s="50"/>
      <c r="QBW491" s="50"/>
      <c r="QBX491" s="50"/>
      <c r="QBY491" s="50"/>
      <c r="QBZ491" s="50"/>
      <c r="QCA491" s="50"/>
      <c r="QCB491" s="50"/>
      <c r="QCC491" s="50"/>
      <c r="QCD491" s="50"/>
      <c r="QCE491" s="50"/>
      <c r="QCF491" s="50"/>
      <c r="QCG491" s="50"/>
      <c r="QCH491" s="50"/>
      <c r="QCI491" s="50"/>
      <c r="QCJ491" s="50"/>
      <c r="QCK491" s="50"/>
      <c r="QCL491" s="50"/>
      <c r="QCM491" s="50"/>
      <c r="QCN491" s="50"/>
      <c r="QCO491" s="50"/>
      <c r="QCP491" s="50"/>
      <c r="QCQ491" s="50"/>
      <c r="QCR491" s="50"/>
      <c r="QCS491" s="50"/>
      <c r="QCT491" s="50"/>
      <c r="QCU491" s="50"/>
      <c r="QCV491" s="50"/>
      <c r="QCW491" s="50"/>
      <c r="QCX491" s="50"/>
      <c r="QCY491" s="50"/>
      <c r="QCZ491" s="50"/>
      <c r="QDA491" s="50"/>
      <c r="QDB491" s="50"/>
      <c r="QDC491" s="50"/>
      <c r="QDD491" s="50"/>
      <c r="QDE491" s="50"/>
      <c r="QDF491" s="50"/>
      <c r="QDG491" s="50"/>
      <c r="QDH491" s="50"/>
      <c r="QDI491" s="50"/>
      <c r="QDJ491" s="50"/>
      <c r="QDK491" s="50"/>
      <c r="QDL491" s="50"/>
      <c r="QDM491" s="50"/>
      <c r="QDN491" s="50"/>
      <c r="QDO491" s="50"/>
      <c r="QDP491" s="50"/>
      <c r="QDQ491" s="50"/>
      <c r="QDR491" s="50"/>
      <c r="QDS491" s="50"/>
      <c r="QDT491" s="50"/>
      <c r="QDU491" s="50"/>
      <c r="QDV491" s="50"/>
      <c r="QDW491" s="50"/>
      <c r="QDX491" s="50"/>
      <c r="QDY491" s="50"/>
      <c r="QDZ491" s="50"/>
      <c r="QEA491" s="50"/>
      <c r="QEB491" s="50"/>
      <c r="QEC491" s="50"/>
      <c r="QED491" s="50"/>
      <c r="QEE491" s="50"/>
      <c r="QEF491" s="50"/>
      <c r="QEG491" s="50"/>
      <c r="QEH491" s="50"/>
      <c r="QEI491" s="50"/>
      <c r="QEJ491" s="50"/>
      <c r="QEK491" s="50"/>
      <c r="QEL491" s="50"/>
      <c r="QEM491" s="50"/>
      <c r="QEN491" s="50"/>
      <c r="QEO491" s="50"/>
      <c r="QEP491" s="50"/>
      <c r="QEQ491" s="50"/>
      <c r="QER491" s="50"/>
      <c r="QES491" s="50"/>
      <c r="QET491" s="50"/>
      <c r="QEU491" s="50"/>
      <c r="QEV491" s="50"/>
      <c r="QEW491" s="50"/>
      <c r="QEX491" s="50"/>
      <c r="QEY491" s="50"/>
      <c r="QEZ491" s="50"/>
      <c r="QFA491" s="50"/>
      <c r="QFB491" s="50"/>
      <c r="QFC491" s="50"/>
      <c r="QFD491" s="50"/>
      <c r="QFE491" s="50"/>
      <c r="QFF491" s="50"/>
      <c r="QFG491" s="50"/>
      <c r="QFH491" s="50"/>
      <c r="QFI491" s="50"/>
      <c r="QFJ491" s="50"/>
      <c r="QFK491" s="50"/>
      <c r="QFL491" s="50"/>
      <c r="QFM491" s="50"/>
      <c r="QFN491" s="50"/>
      <c r="QFO491" s="50"/>
      <c r="QFP491" s="50"/>
      <c r="QFQ491" s="50"/>
      <c r="QFR491" s="50"/>
      <c r="QFS491" s="50"/>
      <c r="QFT491" s="50"/>
      <c r="QFU491" s="50"/>
      <c r="QFV491" s="50"/>
      <c r="QFW491" s="50"/>
      <c r="QFX491" s="50"/>
      <c r="QFY491" s="50"/>
      <c r="QFZ491" s="50"/>
      <c r="QGA491" s="50"/>
      <c r="QGB491" s="50"/>
      <c r="QGC491" s="50"/>
      <c r="QGD491" s="50"/>
      <c r="QGE491" s="50"/>
      <c r="QGF491" s="50"/>
      <c r="QGG491" s="50"/>
      <c r="QGH491" s="50"/>
      <c r="QGI491" s="50"/>
      <c r="QGJ491" s="50"/>
      <c r="QGK491" s="50"/>
      <c r="QGL491" s="50"/>
      <c r="QGM491" s="50"/>
      <c r="QGN491" s="50"/>
      <c r="QGO491" s="50"/>
      <c r="QGP491" s="50"/>
      <c r="QGQ491" s="50"/>
      <c r="QGR491" s="50"/>
      <c r="QGS491" s="50"/>
      <c r="QGT491" s="50"/>
      <c r="QGU491" s="50"/>
      <c r="QGV491" s="50"/>
      <c r="QGW491" s="50"/>
      <c r="QGX491" s="50"/>
      <c r="QGY491" s="50"/>
      <c r="QGZ491" s="50"/>
      <c r="QHA491" s="50"/>
      <c r="QHB491" s="50"/>
      <c r="QHC491" s="50"/>
      <c r="QHD491" s="50"/>
      <c r="QHE491" s="50"/>
      <c r="QHF491" s="50"/>
      <c r="QHG491" s="50"/>
      <c r="QHH491" s="50"/>
      <c r="QHI491" s="50"/>
      <c r="QHJ491" s="50"/>
      <c r="QHK491" s="50"/>
      <c r="QHL491" s="50"/>
      <c r="QHM491" s="50"/>
      <c r="QHN491" s="50"/>
      <c r="QHO491" s="50"/>
      <c r="QHP491" s="50"/>
      <c r="QHQ491" s="50"/>
      <c r="QHR491" s="50"/>
      <c r="QHS491" s="50"/>
      <c r="QHT491" s="50"/>
      <c r="QHU491" s="50"/>
      <c r="QHV491" s="50"/>
      <c r="QHW491" s="50"/>
      <c r="QHX491" s="50"/>
      <c r="QHY491" s="50"/>
      <c r="QHZ491" s="50"/>
      <c r="QIA491" s="50"/>
      <c r="QIB491" s="50"/>
      <c r="QIC491" s="50"/>
      <c r="QID491" s="50"/>
      <c r="QIE491" s="50"/>
      <c r="QIF491" s="50"/>
      <c r="QIG491" s="50"/>
      <c r="QIH491" s="50"/>
      <c r="QII491" s="50"/>
      <c r="QIJ491" s="50"/>
      <c r="QIK491" s="50"/>
      <c r="QIL491" s="50"/>
      <c r="QIM491" s="50"/>
      <c r="QIN491" s="50"/>
      <c r="QIO491" s="50"/>
      <c r="QIP491" s="50"/>
      <c r="QIQ491" s="50"/>
      <c r="QIR491" s="50"/>
      <c r="QIS491" s="50"/>
      <c r="QIT491" s="50"/>
      <c r="QIU491" s="50"/>
      <c r="QIV491" s="50"/>
      <c r="QIW491" s="50"/>
      <c r="QIX491" s="50"/>
      <c r="QIY491" s="50"/>
      <c r="QIZ491" s="50"/>
      <c r="QJA491" s="50"/>
      <c r="QJB491" s="50"/>
      <c r="QJC491" s="50"/>
      <c r="QJD491" s="50"/>
      <c r="QJE491" s="50"/>
      <c r="QJF491" s="50"/>
      <c r="QJG491" s="50"/>
      <c r="QJH491" s="50"/>
      <c r="QJI491" s="50"/>
      <c r="QJJ491" s="50"/>
      <c r="QJK491" s="50"/>
      <c r="QJL491" s="50"/>
      <c r="QJM491" s="50"/>
      <c r="QJN491" s="50"/>
      <c r="QJO491" s="50"/>
      <c r="QJP491" s="50"/>
      <c r="QJQ491" s="50"/>
      <c r="QJR491" s="50"/>
      <c r="QJS491" s="50"/>
      <c r="QJT491" s="50"/>
      <c r="QJU491" s="50"/>
      <c r="QJV491" s="50"/>
      <c r="QJW491" s="50"/>
      <c r="QJX491" s="50"/>
      <c r="QJZ491" s="50"/>
      <c r="QKB491" s="50"/>
      <c r="QKC491" s="50"/>
      <c r="QKD491" s="50"/>
      <c r="QKE491" s="50"/>
      <c r="QKF491" s="50"/>
      <c r="QKG491" s="50"/>
      <c r="QKH491" s="50"/>
      <c r="QKI491" s="50"/>
      <c r="QKN491" s="50"/>
      <c r="QKO491" s="50"/>
      <c r="QKP491" s="50"/>
      <c r="QKQ491" s="50"/>
      <c r="QKR491" s="50"/>
      <c r="QKS491" s="50"/>
      <c r="QKT491" s="50"/>
      <c r="QKU491" s="50"/>
      <c r="QKV491" s="50"/>
      <c r="QKW491" s="50"/>
      <c r="QKX491" s="50"/>
      <c r="QKY491" s="50"/>
      <c r="QKZ491" s="50"/>
      <c r="QLA491" s="50"/>
      <c r="QLB491" s="50"/>
      <c r="QLC491" s="50"/>
      <c r="QLD491" s="50"/>
      <c r="QLE491" s="50"/>
      <c r="QLF491" s="50"/>
      <c r="QLG491" s="50"/>
      <c r="QLH491" s="50"/>
      <c r="QLI491" s="50"/>
      <c r="QLJ491" s="50"/>
      <c r="QLK491" s="50"/>
      <c r="QLL491" s="50"/>
      <c r="QLM491" s="50"/>
      <c r="QLN491" s="50"/>
      <c r="QLO491" s="50"/>
      <c r="QLP491" s="50"/>
      <c r="QLQ491" s="50"/>
      <c r="QLR491" s="50"/>
      <c r="QLS491" s="50"/>
      <c r="QLT491" s="50"/>
      <c r="QLU491" s="50"/>
      <c r="QLV491" s="50"/>
      <c r="QLW491" s="50"/>
      <c r="QLX491" s="50"/>
      <c r="QLY491" s="50"/>
      <c r="QLZ491" s="50"/>
      <c r="QMA491" s="50"/>
      <c r="QMB491" s="50"/>
      <c r="QMC491" s="50"/>
      <c r="QMD491" s="50"/>
      <c r="QME491" s="50"/>
      <c r="QMF491" s="50"/>
      <c r="QMG491" s="50"/>
      <c r="QMH491" s="50"/>
      <c r="QMI491" s="50"/>
      <c r="QMJ491" s="50"/>
      <c r="QMK491" s="50"/>
      <c r="QML491" s="50"/>
      <c r="QMM491" s="50"/>
      <c r="QMN491" s="50"/>
      <c r="QMO491" s="50"/>
      <c r="QMP491" s="50"/>
      <c r="QMQ491" s="50"/>
      <c r="QMR491" s="50"/>
      <c r="QMS491" s="50"/>
      <c r="QMT491" s="50"/>
      <c r="QMU491" s="50"/>
      <c r="QMV491" s="50"/>
      <c r="QMW491" s="50"/>
      <c r="QMX491" s="50"/>
      <c r="QMY491" s="50"/>
      <c r="QMZ491" s="50"/>
      <c r="QNA491" s="50"/>
      <c r="QNB491" s="50"/>
      <c r="QNC491" s="50"/>
      <c r="QND491" s="50"/>
      <c r="QNE491" s="50"/>
      <c r="QNF491" s="50"/>
      <c r="QNG491" s="50"/>
      <c r="QNH491" s="50"/>
      <c r="QNI491" s="50"/>
      <c r="QNJ491" s="50"/>
      <c r="QNK491" s="50"/>
      <c r="QNL491" s="50"/>
      <c r="QNM491" s="50"/>
      <c r="QNN491" s="50"/>
      <c r="QNO491" s="50"/>
      <c r="QNP491" s="50"/>
      <c r="QNQ491" s="50"/>
      <c r="QNR491" s="50"/>
      <c r="QNS491" s="50"/>
      <c r="QNT491" s="50"/>
      <c r="QNU491" s="50"/>
      <c r="QNV491" s="50"/>
      <c r="QNW491" s="50"/>
      <c r="QNX491" s="50"/>
      <c r="QNY491" s="50"/>
      <c r="QNZ491" s="50"/>
      <c r="QOA491" s="50"/>
      <c r="QOB491" s="50"/>
      <c r="QOC491" s="50"/>
      <c r="QOD491" s="50"/>
      <c r="QOE491" s="50"/>
      <c r="QOF491" s="50"/>
      <c r="QOG491" s="50"/>
      <c r="QOH491" s="50"/>
      <c r="QOI491" s="50"/>
      <c r="QOJ491" s="50"/>
      <c r="QOK491" s="50"/>
      <c r="QOL491" s="50"/>
      <c r="QOM491" s="50"/>
      <c r="QON491" s="50"/>
      <c r="QOO491" s="50"/>
      <c r="QOP491" s="50"/>
      <c r="QOQ491" s="50"/>
      <c r="QOR491" s="50"/>
      <c r="QOS491" s="50"/>
      <c r="QOT491" s="50"/>
      <c r="QOU491" s="50"/>
      <c r="QOV491" s="50"/>
      <c r="QOW491" s="50"/>
      <c r="QOX491" s="50"/>
      <c r="QOY491" s="50"/>
      <c r="QOZ491" s="50"/>
      <c r="QPA491" s="50"/>
      <c r="QPB491" s="50"/>
      <c r="QPC491" s="50"/>
      <c r="QPD491" s="50"/>
      <c r="QPE491" s="50"/>
      <c r="QPF491" s="50"/>
      <c r="QPG491" s="50"/>
      <c r="QPH491" s="50"/>
      <c r="QPI491" s="50"/>
      <c r="QPJ491" s="50"/>
      <c r="QPK491" s="50"/>
      <c r="QPL491" s="50"/>
      <c r="QPM491" s="50"/>
      <c r="QPN491" s="50"/>
      <c r="QPO491" s="50"/>
      <c r="QPP491" s="50"/>
      <c r="QPQ491" s="50"/>
      <c r="QPR491" s="50"/>
      <c r="QPS491" s="50"/>
      <c r="QPT491" s="50"/>
      <c r="QPU491" s="50"/>
      <c r="QPV491" s="50"/>
      <c r="QPW491" s="50"/>
      <c r="QPX491" s="50"/>
      <c r="QPY491" s="50"/>
      <c r="QPZ491" s="50"/>
      <c r="QQA491" s="50"/>
      <c r="QQB491" s="50"/>
      <c r="QQC491" s="50"/>
      <c r="QQD491" s="50"/>
      <c r="QQE491" s="50"/>
      <c r="QQF491" s="50"/>
      <c r="QQG491" s="50"/>
      <c r="QQH491" s="50"/>
      <c r="QQI491" s="50"/>
      <c r="QQJ491" s="50"/>
      <c r="QQK491" s="50"/>
      <c r="QQL491" s="50"/>
      <c r="QQM491" s="50"/>
      <c r="QQN491" s="50"/>
      <c r="QQO491" s="50"/>
      <c r="QQP491" s="50"/>
      <c r="QQQ491" s="50"/>
      <c r="QQR491" s="50"/>
      <c r="QQS491" s="50"/>
      <c r="QQT491" s="50"/>
      <c r="QQU491" s="50"/>
      <c r="QQV491" s="50"/>
      <c r="QQW491" s="50"/>
      <c r="QQX491" s="50"/>
      <c r="QQY491" s="50"/>
      <c r="QQZ491" s="50"/>
      <c r="QRA491" s="50"/>
      <c r="QRB491" s="50"/>
      <c r="QRC491" s="50"/>
      <c r="QRD491" s="50"/>
      <c r="QRE491" s="50"/>
      <c r="QRF491" s="50"/>
      <c r="QRG491" s="50"/>
      <c r="QRH491" s="50"/>
      <c r="QRI491" s="50"/>
      <c r="QRJ491" s="50"/>
      <c r="QRK491" s="50"/>
      <c r="QRL491" s="50"/>
      <c r="QRM491" s="50"/>
      <c r="QRN491" s="50"/>
      <c r="QRO491" s="50"/>
      <c r="QRP491" s="50"/>
      <c r="QRQ491" s="50"/>
      <c r="QRR491" s="50"/>
      <c r="QRS491" s="50"/>
      <c r="QRT491" s="50"/>
      <c r="QRU491" s="50"/>
      <c r="QRV491" s="50"/>
      <c r="QRW491" s="50"/>
      <c r="QRX491" s="50"/>
      <c r="QRY491" s="50"/>
      <c r="QRZ491" s="50"/>
      <c r="QSA491" s="50"/>
      <c r="QSB491" s="50"/>
      <c r="QSC491" s="50"/>
      <c r="QSD491" s="50"/>
      <c r="QSE491" s="50"/>
      <c r="QSF491" s="50"/>
      <c r="QSG491" s="50"/>
      <c r="QSH491" s="50"/>
      <c r="QSI491" s="50"/>
      <c r="QSJ491" s="50"/>
      <c r="QSK491" s="50"/>
      <c r="QSL491" s="50"/>
      <c r="QSM491" s="50"/>
      <c r="QSN491" s="50"/>
      <c r="QSO491" s="50"/>
      <c r="QSP491" s="50"/>
      <c r="QSQ491" s="50"/>
      <c r="QSR491" s="50"/>
      <c r="QSS491" s="50"/>
      <c r="QST491" s="50"/>
      <c r="QSU491" s="50"/>
      <c r="QSV491" s="50"/>
      <c r="QSW491" s="50"/>
      <c r="QSX491" s="50"/>
      <c r="QSY491" s="50"/>
      <c r="QSZ491" s="50"/>
      <c r="QTA491" s="50"/>
      <c r="QTB491" s="50"/>
      <c r="QTC491" s="50"/>
      <c r="QTD491" s="50"/>
      <c r="QTE491" s="50"/>
      <c r="QTF491" s="50"/>
      <c r="QTG491" s="50"/>
      <c r="QTH491" s="50"/>
      <c r="QTI491" s="50"/>
      <c r="QTJ491" s="50"/>
      <c r="QTK491" s="50"/>
      <c r="QTL491" s="50"/>
      <c r="QTM491" s="50"/>
      <c r="QTN491" s="50"/>
      <c r="QTO491" s="50"/>
      <c r="QTP491" s="50"/>
      <c r="QTQ491" s="50"/>
      <c r="QTR491" s="50"/>
      <c r="QTS491" s="50"/>
      <c r="QTT491" s="50"/>
      <c r="QTV491" s="50"/>
      <c r="QTX491" s="50"/>
      <c r="QTY491" s="50"/>
      <c r="QTZ491" s="50"/>
      <c r="QUA491" s="50"/>
      <c r="QUB491" s="50"/>
      <c r="QUC491" s="50"/>
      <c r="QUD491" s="50"/>
      <c r="QUE491" s="50"/>
      <c r="QUJ491" s="50"/>
      <c r="QUK491" s="50"/>
      <c r="QUL491" s="50"/>
      <c r="QUM491" s="50"/>
      <c r="QUN491" s="50"/>
      <c r="QUO491" s="50"/>
      <c r="QUP491" s="50"/>
      <c r="QUQ491" s="50"/>
      <c r="QUR491" s="50"/>
      <c r="QUS491" s="50"/>
      <c r="QUT491" s="50"/>
      <c r="QUU491" s="50"/>
      <c r="QUV491" s="50"/>
      <c r="QUW491" s="50"/>
      <c r="QUX491" s="50"/>
      <c r="QUY491" s="50"/>
      <c r="QUZ491" s="50"/>
      <c r="QVA491" s="50"/>
      <c r="QVB491" s="50"/>
      <c r="QVC491" s="50"/>
      <c r="QVD491" s="50"/>
      <c r="QVE491" s="50"/>
      <c r="QVF491" s="50"/>
      <c r="QVG491" s="50"/>
      <c r="QVH491" s="50"/>
      <c r="QVI491" s="50"/>
      <c r="QVJ491" s="50"/>
      <c r="QVK491" s="50"/>
      <c r="QVL491" s="50"/>
      <c r="QVM491" s="50"/>
      <c r="QVN491" s="50"/>
      <c r="QVO491" s="50"/>
      <c r="QVP491" s="50"/>
      <c r="QVQ491" s="50"/>
      <c r="QVR491" s="50"/>
      <c r="QVS491" s="50"/>
      <c r="QVT491" s="50"/>
      <c r="QVU491" s="50"/>
      <c r="QVV491" s="50"/>
      <c r="QVW491" s="50"/>
      <c r="QVX491" s="50"/>
      <c r="QVY491" s="50"/>
      <c r="QVZ491" s="50"/>
      <c r="QWA491" s="50"/>
      <c r="QWB491" s="50"/>
      <c r="QWC491" s="50"/>
      <c r="QWD491" s="50"/>
      <c r="QWE491" s="50"/>
      <c r="QWF491" s="50"/>
      <c r="QWG491" s="50"/>
      <c r="QWH491" s="50"/>
      <c r="QWI491" s="50"/>
      <c r="QWJ491" s="50"/>
      <c r="QWK491" s="50"/>
      <c r="QWL491" s="50"/>
      <c r="QWM491" s="50"/>
      <c r="QWN491" s="50"/>
      <c r="QWO491" s="50"/>
      <c r="QWP491" s="50"/>
      <c r="QWQ491" s="50"/>
      <c r="QWR491" s="50"/>
      <c r="QWS491" s="50"/>
      <c r="QWT491" s="50"/>
      <c r="QWU491" s="50"/>
      <c r="QWV491" s="50"/>
      <c r="QWW491" s="50"/>
      <c r="QWX491" s="50"/>
      <c r="QWY491" s="50"/>
      <c r="QWZ491" s="50"/>
      <c r="QXA491" s="50"/>
      <c r="QXB491" s="50"/>
      <c r="QXC491" s="50"/>
      <c r="QXD491" s="50"/>
      <c r="QXE491" s="50"/>
      <c r="QXF491" s="50"/>
      <c r="QXG491" s="50"/>
      <c r="QXH491" s="50"/>
      <c r="QXI491" s="50"/>
      <c r="QXJ491" s="50"/>
      <c r="QXK491" s="50"/>
      <c r="QXL491" s="50"/>
      <c r="QXM491" s="50"/>
      <c r="QXN491" s="50"/>
      <c r="QXO491" s="50"/>
      <c r="QXP491" s="50"/>
      <c r="QXQ491" s="50"/>
      <c r="QXR491" s="50"/>
      <c r="QXS491" s="50"/>
      <c r="QXT491" s="50"/>
      <c r="QXU491" s="50"/>
      <c r="QXV491" s="50"/>
      <c r="QXW491" s="50"/>
      <c r="QXX491" s="50"/>
      <c r="QXY491" s="50"/>
      <c r="QXZ491" s="50"/>
      <c r="QYA491" s="50"/>
      <c r="QYB491" s="50"/>
      <c r="QYC491" s="50"/>
      <c r="QYD491" s="50"/>
      <c r="QYE491" s="50"/>
      <c r="QYF491" s="50"/>
      <c r="QYG491" s="50"/>
      <c r="QYH491" s="50"/>
      <c r="QYI491" s="50"/>
      <c r="QYJ491" s="50"/>
      <c r="QYK491" s="50"/>
      <c r="QYL491" s="50"/>
      <c r="QYM491" s="50"/>
      <c r="QYN491" s="50"/>
      <c r="QYO491" s="50"/>
      <c r="QYP491" s="50"/>
      <c r="QYQ491" s="50"/>
      <c r="QYR491" s="50"/>
      <c r="QYS491" s="50"/>
      <c r="QYT491" s="50"/>
      <c r="QYU491" s="50"/>
      <c r="QYV491" s="50"/>
      <c r="QYW491" s="50"/>
      <c r="QYX491" s="50"/>
      <c r="QYY491" s="50"/>
      <c r="QYZ491" s="50"/>
      <c r="QZA491" s="50"/>
      <c r="QZB491" s="50"/>
      <c r="QZC491" s="50"/>
      <c r="QZD491" s="50"/>
      <c r="QZE491" s="50"/>
      <c r="QZF491" s="50"/>
      <c r="QZG491" s="50"/>
      <c r="QZH491" s="50"/>
      <c r="QZI491" s="50"/>
      <c r="QZJ491" s="50"/>
      <c r="QZK491" s="50"/>
      <c r="QZL491" s="50"/>
      <c r="QZM491" s="50"/>
      <c r="QZN491" s="50"/>
      <c r="QZO491" s="50"/>
      <c r="QZP491" s="50"/>
      <c r="QZQ491" s="50"/>
      <c r="QZR491" s="50"/>
      <c r="QZS491" s="50"/>
      <c r="QZT491" s="50"/>
      <c r="QZU491" s="50"/>
      <c r="QZV491" s="50"/>
      <c r="QZW491" s="50"/>
      <c r="QZX491" s="50"/>
      <c r="QZY491" s="50"/>
      <c r="QZZ491" s="50"/>
      <c r="RAA491" s="50"/>
      <c r="RAB491" s="50"/>
      <c r="RAC491" s="50"/>
      <c r="RAD491" s="50"/>
      <c r="RAE491" s="50"/>
      <c r="RAF491" s="50"/>
      <c r="RAG491" s="50"/>
      <c r="RAH491" s="50"/>
      <c r="RAI491" s="50"/>
      <c r="RAJ491" s="50"/>
      <c r="RAK491" s="50"/>
      <c r="RAL491" s="50"/>
      <c r="RAM491" s="50"/>
      <c r="RAN491" s="50"/>
      <c r="RAO491" s="50"/>
      <c r="RAP491" s="50"/>
      <c r="RAQ491" s="50"/>
      <c r="RAR491" s="50"/>
      <c r="RAS491" s="50"/>
      <c r="RAT491" s="50"/>
      <c r="RAU491" s="50"/>
      <c r="RAV491" s="50"/>
      <c r="RAW491" s="50"/>
      <c r="RAX491" s="50"/>
      <c r="RAY491" s="50"/>
      <c r="RAZ491" s="50"/>
      <c r="RBA491" s="50"/>
      <c r="RBB491" s="50"/>
      <c r="RBC491" s="50"/>
      <c r="RBD491" s="50"/>
      <c r="RBE491" s="50"/>
      <c r="RBF491" s="50"/>
      <c r="RBG491" s="50"/>
      <c r="RBH491" s="50"/>
      <c r="RBI491" s="50"/>
      <c r="RBJ491" s="50"/>
      <c r="RBK491" s="50"/>
      <c r="RBL491" s="50"/>
      <c r="RBM491" s="50"/>
      <c r="RBN491" s="50"/>
      <c r="RBO491" s="50"/>
      <c r="RBP491" s="50"/>
      <c r="RBQ491" s="50"/>
      <c r="RBR491" s="50"/>
      <c r="RBS491" s="50"/>
      <c r="RBT491" s="50"/>
      <c r="RBU491" s="50"/>
      <c r="RBV491" s="50"/>
      <c r="RBW491" s="50"/>
      <c r="RBX491" s="50"/>
      <c r="RBY491" s="50"/>
      <c r="RBZ491" s="50"/>
      <c r="RCA491" s="50"/>
      <c r="RCB491" s="50"/>
      <c r="RCC491" s="50"/>
      <c r="RCD491" s="50"/>
      <c r="RCE491" s="50"/>
      <c r="RCF491" s="50"/>
      <c r="RCG491" s="50"/>
      <c r="RCH491" s="50"/>
      <c r="RCI491" s="50"/>
      <c r="RCJ491" s="50"/>
      <c r="RCK491" s="50"/>
      <c r="RCL491" s="50"/>
      <c r="RCM491" s="50"/>
      <c r="RCN491" s="50"/>
      <c r="RCO491" s="50"/>
      <c r="RCP491" s="50"/>
      <c r="RCQ491" s="50"/>
      <c r="RCR491" s="50"/>
      <c r="RCS491" s="50"/>
      <c r="RCT491" s="50"/>
      <c r="RCU491" s="50"/>
      <c r="RCV491" s="50"/>
      <c r="RCW491" s="50"/>
      <c r="RCX491" s="50"/>
      <c r="RCY491" s="50"/>
      <c r="RCZ491" s="50"/>
      <c r="RDA491" s="50"/>
      <c r="RDB491" s="50"/>
      <c r="RDC491" s="50"/>
      <c r="RDD491" s="50"/>
      <c r="RDE491" s="50"/>
      <c r="RDF491" s="50"/>
      <c r="RDG491" s="50"/>
      <c r="RDH491" s="50"/>
      <c r="RDI491" s="50"/>
      <c r="RDJ491" s="50"/>
      <c r="RDK491" s="50"/>
      <c r="RDL491" s="50"/>
      <c r="RDM491" s="50"/>
      <c r="RDN491" s="50"/>
      <c r="RDO491" s="50"/>
      <c r="RDP491" s="50"/>
      <c r="RDR491" s="50"/>
      <c r="RDT491" s="50"/>
      <c r="RDU491" s="50"/>
      <c r="RDV491" s="50"/>
      <c r="RDW491" s="50"/>
      <c r="RDX491" s="50"/>
      <c r="RDY491" s="50"/>
      <c r="RDZ491" s="50"/>
      <c r="REA491" s="50"/>
      <c r="REF491" s="50"/>
      <c r="REG491" s="50"/>
      <c r="REH491" s="50"/>
      <c r="REI491" s="50"/>
      <c r="REJ491" s="50"/>
      <c r="REK491" s="50"/>
      <c r="REL491" s="50"/>
      <c r="REM491" s="50"/>
      <c r="REN491" s="50"/>
      <c r="REO491" s="50"/>
      <c r="REP491" s="50"/>
      <c r="REQ491" s="50"/>
      <c r="RER491" s="50"/>
      <c r="RES491" s="50"/>
      <c r="RET491" s="50"/>
      <c r="REU491" s="50"/>
      <c r="REV491" s="50"/>
      <c r="REW491" s="50"/>
      <c r="REX491" s="50"/>
      <c r="REY491" s="50"/>
      <c r="REZ491" s="50"/>
      <c r="RFA491" s="50"/>
      <c r="RFB491" s="50"/>
      <c r="RFC491" s="50"/>
      <c r="RFD491" s="50"/>
      <c r="RFE491" s="50"/>
      <c r="RFF491" s="50"/>
      <c r="RFG491" s="50"/>
      <c r="RFH491" s="50"/>
      <c r="RFI491" s="50"/>
      <c r="RFJ491" s="50"/>
      <c r="RFK491" s="50"/>
      <c r="RFL491" s="50"/>
      <c r="RFM491" s="50"/>
      <c r="RFN491" s="50"/>
      <c r="RFO491" s="50"/>
      <c r="RFP491" s="50"/>
      <c r="RFQ491" s="50"/>
      <c r="RFR491" s="50"/>
      <c r="RFS491" s="50"/>
      <c r="RFT491" s="50"/>
      <c r="RFU491" s="50"/>
      <c r="RFV491" s="50"/>
      <c r="RFW491" s="50"/>
      <c r="RFX491" s="50"/>
      <c r="RFY491" s="50"/>
      <c r="RFZ491" s="50"/>
      <c r="RGA491" s="50"/>
      <c r="RGB491" s="50"/>
      <c r="RGC491" s="50"/>
      <c r="RGD491" s="50"/>
      <c r="RGE491" s="50"/>
      <c r="RGF491" s="50"/>
      <c r="RGG491" s="50"/>
      <c r="RGH491" s="50"/>
      <c r="RGI491" s="50"/>
      <c r="RGJ491" s="50"/>
      <c r="RGK491" s="50"/>
      <c r="RGL491" s="50"/>
      <c r="RGM491" s="50"/>
      <c r="RGN491" s="50"/>
      <c r="RGO491" s="50"/>
      <c r="RGP491" s="50"/>
      <c r="RGQ491" s="50"/>
      <c r="RGR491" s="50"/>
      <c r="RGS491" s="50"/>
      <c r="RGT491" s="50"/>
      <c r="RGU491" s="50"/>
      <c r="RGV491" s="50"/>
      <c r="RGW491" s="50"/>
      <c r="RGX491" s="50"/>
      <c r="RGY491" s="50"/>
      <c r="RGZ491" s="50"/>
      <c r="RHA491" s="50"/>
      <c r="RHB491" s="50"/>
      <c r="RHC491" s="50"/>
      <c r="RHD491" s="50"/>
      <c r="RHE491" s="50"/>
      <c r="RHF491" s="50"/>
      <c r="RHG491" s="50"/>
      <c r="RHH491" s="50"/>
      <c r="RHI491" s="50"/>
      <c r="RHJ491" s="50"/>
      <c r="RHK491" s="50"/>
      <c r="RHL491" s="50"/>
      <c r="RHM491" s="50"/>
      <c r="RHN491" s="50"/>
      <c r="RHO491" s="50"/>
      <c r="RHP491" s="50"/>
      <c r="RHQ491" s="50"/>
      <c r="RHR491" s="50"/>
      <c r="RHS491" s="50"/>
      <c r="RHT491" s="50"/>
      <c r="RHU491" s="50"/>
      <c r="RHV491" s="50"/>
      <c r="RHW491" s="50"/>
      <c r="RHX491" s="50"/>
      <c r="RHY491" s="50"/>
      <c r="RHZ491" s="50"/>
      <c r="RIA491" s="50"/>
      <c r="RIB491" s="50"/>
      <c r="RIC491" s="50"/>
      <c r="RID491" s="50"/>
      <c r="RIE491" s="50"/>
      <c r="RIF491" s="50"/>
      <c r="RIG491" s="50"/>
      <c r="RIH491" s="50"/>
      <c r="RII491" s="50"/>
      <c r="RIJ491" s="50"/>
      <c r="RIK491" s="50"/>
      <c r="RIL491" s="50"/>
      <c r="RIM491" s="50"/>
      <c r="RIN491" s="50"/>
      <c r="RIO491" s="50"/>
      <c r="RIP491" s="50"/>
      <c r="RIQ491" s="50"/>
      <c r="RIR491" s="50"/>
      <c r="RIS491" s="50"/>
      <c r="RIT491" s="50"/>
      <c r="RIU491" s="50"/>
      <c r="RIV491" s="50"/>
      <c r="RIW491" s="50"/>
      <c r="RIX491" s="50"/>
      <c r="RIY491" s="50"/>
      <c r="RIZ491" s="50"/>
      <c r="RJA491" s="50"/>
      <c r="RJB491" s="50"/>
      <c r="RJC491" s="50"/>
      <c r="RJD491" s="50"/>
      <c r="RJE491" s="50"/>
      <c r="RJF491" s="50"/>
      <c r="RJG491" s="50"/>
      <c r="RJH491" s="50"/>
      <c r="RJI491" s="50"/>
      <c r="RJJ491" s="50"/>
      <c r="RJK491" s="50"/>
      <c r="RJL491" s="50"/>
      <c r="RJM491" s="50"/>
      <c r="RJN491" s="50"/>
      <c r="RJO491" s="50"/>
      <c r="RJP491" s="50"/>
      <c r="RJQ491" s="50"/>
      <c r="RJR491" s="50"/>
      <c r="RJS491" s="50"/>
      <c r="RJT491" s="50"/>
      <c r="RJU491" s="50"/>
      <c r="RJV491" s="50"/>
      <c r="RJW491" s="50"/>
      <c r="RJX491" s="50"/>
      <c r="RJY491" s="50"/>
      <c r="RJZ491" s="50"/>
      <c r="RKA491" s="50"/>
      <c r="RKB491" s="50"/>
      <c r="RKC491" s="50"/>
      <c r="RKD491" s="50"/>
      <c r="RKE491" s="50"/>
      <c r="RKF491" s="50"/>
      <c r="RKG491" s="50"/>
      <c r="RKH491" s="50"/>
      <c r="RKI491" s="50"/>
      <c r="RKJ491" s="50"/>
      <c r="RKK491" s="50"/>
      <c r="RKL491" s="50"/>
      <c r="RKM491" s="50"/>
      <c r="RKN491" s="50"/>
      <c r="RKO491" s="50"/>
      <c r="RKP491" s="50"/>
      <c r="RKQ491" s="50"/>
      <c r="RKR491" s="50"/>
      <c r="RKS491" s="50"/>
      <c r="RKT491" s="50"/>
      <c r="RKU491" s="50"/>
      <c r="RKV491" s="50"/>
      <c r="RKW491" s="50"/>
      <c r="RKX491" s="50"/>
      <c r="RKY491" s="50"/>
      <c r="RKZ491" s="50"/>
      <c r="RLA491" s="50"/>
      <c r="RLB491" s="50"/>
      <c r="RLC491" s="50"/>
      <c r="RLD491" s="50"/>
      <c r="RLE491" s="50"/>
      <c r="RLF491" s="50"/>
      <c r="RLG491" s="50"/>
      <c r="RLH491" s="50"/>
      <c r="RLI491" s="50"/>
      <c r="RLJ491" s="50"/>
      <c r="RLK491" s="50"/>
      <c r="RLL491" s="50"/>
      <c r="RLM491" s="50"/>
      <c r="RLN491" s="50"/>
      <c r="RLO491" s="50"/>
      <c r="RLP491" s="50"/>
      <c r="RLQ491" s="50"/>
      <c r="RLR491" s="50"/>
      <c r="RLS491" s="50"/>
      <c r="RLT491" s="50"/>
      <c r="RLU491" s="50"/>
      <c r="RLV491" s="50"/>
      <c r="RLW491" s="50"/>
      <c r="RLX491" s="50"/>
      <c r="RLY491" s="50"/>
      <c r="RLZ491" s="50"/>
      <c r="RMA491" s="50"/>
      <c r="RMB491" s="50"/>
      <c r="RMC491" s="50"/>
      <c r="RMD491" s="50"/>
      <c r="RME491" s="50"/>
      <c r="RMF491" s="50"/>
      <c r="RMG491" s="50"/>
      <c r="RMH491" s="50"/>
      <c r="RMI491" s="50"/>
      <c r="RMJ491" s="50"/>
      <c r="RMK491" s="50"/>
      <c r="RML491" s="50"/>
      <c r="RMM491" s="50"/>
      <c r="RMN491" s="50"/>
      <c r="RMO491" s="50"/>
      <c r="RMP491" s="50"/>
      <c r="RMQ491" s="50"/>
      <c r="RMR491" s="50"/>
      <c r="RMS491" s="50"/>
      <c r="RMT491" s="50"/>
      <c r="RMU491" s="50"/>
      <c r="RMV491" s="50"/>
      <c r="RMW491" s="50"/>
      <c r="RMX491" s="50"/>
      <c r="RMY491" s="50"/>
      <c r="RMZ491" s="50"/>
      <c r="RNA491" s="50"/>
      <c r="RNB491" s="50"/>
      <c r="RNC491" s="50"/>
      <c r="RND491" s="50"/>
      <c r="RNE491" s="50"/>
      <c r="RNF491" s="50"/>
      <c r="RNG491" s="50"/>
      <c r="RNH491" s="50"/>
      <c r="RNI491" s="50"/>
      <c r="RNJ491" s="50"/>
      <c r="RNK491" s="50"/>
      <c r="RNL491" s="50"/>
      <c r="RNN491" s="50"/>
      <c r="RNP491" s="50"/>
      <c r="RNQ491" s="50"/>
      <c r="RNR491" s="50"/>
      <c r="RNS491" s="50"/>
      <c r="RNT491" s="50"/>
      <c r="RNU491" s="50"/>
      <c r="RNV491" s="50"/>
      <c r="RNW491" s="50"/>
      <c r="ROB491" s="50"/>
      <c r="ROC491" s="50"/>
      <c r="ROD491" s="50"/>
      <c r="ROE491" s="50"/>
      <c r="ROF491" s="50"/>
      <c r="ROG491" s="50"/>
      <c r="ROH491" s="50"/>
      <c r="ROI491" s="50"/>
      <c r="ROJ491" s="50"/>
      <c r="ROK491" s="50"/>
      <c r="ROL491" s="50"/>
      <c r="ROM491" s="50"/>
      <c r="RON491" s="50"/>
      <c r="ROO491" s="50"/>
      <c r="ROP491" s="50"/>
      <c r="ROQ491" s="50"/>
      <c r="ROR491" s="50"/>
      <c r="ROS491" s="50"/>
      <c r="ROT491" s="50"/>
      <c r="ROU491" s="50"/>
      <c r="ROV491" s="50"/>
      <c r="ROW491" s="50"/>
      <c r="ROX491" s="50"/>
      <c r="ROY491" s="50"/>
      <c r="ROZ491" s="50"/>
      <c r="RPA491" s="50"/>
      <c r="RPB491" s="50"/>
      <c r="RPC491" s="50"/>
      <c r="RPD491" s="50"/>
      <c r="RPE491" s="50"/>
      <c r="RPF491" s="50"/>
      <c r="RPG491" s="50"/>
      <c r="RPH491" s="50"/>
      <c r="RPI491" s="50"/>
      <c r="RPJ491" s="50"/>
      <c r="RPK491" s="50"/>
      <c r="RPL491" s="50"/>
      <c r="RPM491" s="50"/>
      <c r="RPN491" s="50"/>
      <c r="RPO491" s="50"/>
      <c r="RPP491" s="50"/>
      <c r="RPQ491" s="50"/>
      <c r="RPR491" s="50"/>
      <c r="RPS491" s="50"/>
      <c r="RPT491" s="50"/>
      <c r="RPU491" s="50"/>
      <c r="RPV491" s="50"/>
      <c r="RPW491" s="50"/>
      <c r="RPX491" s="50"/>
      <c r="RPY491" s="50"/>
      <c r="RPZ491" s="50"/>
      <c r="RQA491" s="50"/>
      <c r="RQB491" s="50"/>
      <c r="RQC491" s="50"/>
      <c r="RQD491" s="50"/>
      <c r="RQE491" s="50"/>
      <c r="RQF491" s="50"/>
      <c r="RQG491" s="50"/>
      <c r="RQH491" s="50"/>
      <c r="RQI491" s="50"/>
      <c r="RQJ491" s="50"/>
      <c r="RQK491" s="50"/>
      <c r="RQL491" s="50"/>
      <c r="RQM491" s="50"/>
      <c r="RQN491" s="50"/>
      <c r="RQO491" s="50"/>
      <c r="RQP491" s="50"/>
      <c r="RQQ491" s="50"/>
      <c r="RQR491" s="50"/>
      <c r="RQS491" s="50"/>
      <c r="RQT491" s="50"/>
      <c r="RQU491" s="50"/>
      <c r="RQV491" s="50"/>
      <c r="RQW491" s="50"/>
      <c r="RQX491" s="50"/>
      <c r="RQY491" s="50"/>
      <c r="RQZ491" s="50"/>
      <c r="RRA491" s="50"/>
      <c r="RRB491" s="50"/>
      <c r="RRC491" s="50"/>
      <c r="RRD491" s="50"/>
      <c r="RRE491" s="50"/>
      <c r="RRF491" s="50"/>
      <c r="RRG491" s="50"/>
      <c r="RRH491" s="50"/>
      <c r="RRI491" s="50"/>
      <c r="RRJ491" s="50"/>
      <c r="RRK491" s="50"/>
      <c r="RRL491" s="50"/>
      <c r="RRM491" s="50"/>
      <c r="RRN491" s="50"/>
      <c r="RRO491" s="50"/>
      <c r="RRP491" s="50"/>
      <c r="RRQ491" s="50"/>
      <c r="RRR491" s="50"/>
      <c r="RRS491" s="50"/>
      <c r="RRT491" s="50"/>
      <c r="RRU491" s="50"/>
      <c r="RRV491" s="50"/>
      <c r="RRW491" s="50"/>
      <c r="RRX491" s="50"/>
      <c r="RRY491" s="50"/>
      <c r="RRZ491" s="50"/>
      <c r="RSA491" s="50"/>
      <c r="RSB491" s="50"/>
      <c r="RSC491" s="50"/>
      <c r="RSD491" s="50"/>
      <c r="RSE491" s="50"/>
      <c r="RSF491" s="50"/>
      <c r="RSG491" s="50"/>
      <c r="RSH491" s="50"/>
      <c r="RSI491" s="50"/>
      <c r="RSJ491" s="50"/>
      <c r="RSK491" s="50"/>
      <c r="RSL491" s="50"/>
      <c r="RSM491" s="50"/>
      <c r="RSN491" s="50"/>
      <c r="RSO491" s="50"/>
      <c r="RSP491" s="50"/>
      <c r="RSQ491" s="50"/>
      <c r="RSR491" s="50"/>
      <c r="RSS491" s="50"/>
      <c r="RST491" s="50"/>
      <c r="RSU491" s="50"/>
      <c r="RSV491" s="50"/>
      <c r="RSW491" s="50"/>
      <c r="RSX491" s="50"/>
      <c r="RSY491" s="50"/>
      <c r="RSZ491" s="50"/>
      <c r="RTA491" s="50"/>
      <c r="RTB491" s="50"/>
      <c r="RTC491" s="50"/>
      <c r="RTD491" s="50"/>
      <c r="RTE491" s="50"/>
      <c r="RTF491" s="50"/>
      <c r="RTG491" s="50"/>
      <c r="RTH491" s="50"/>
      <c r="RTI491" s="50"/>
      <c r="RTJ491" s="50"/>
      <c r="RTK491" s="50"/>
      <c r="RTL491" s="50"/>
      <c r="RTM491" s="50"/>
      <c r="RTN491" s="50"/>
      <c r="RTO491" s="50"/>
      <c r="RTP491" s="50"/>
      <c r="RTQ491" s="50"/>
      <c r="RTR491" s="50"/>
      <c r="RTS491" s="50"/>
      <c r="RTT491" s="50"/>
      <c r="RTU491" s="50"/>
      <c r="RTV491" s="50"/>
      <c r="RTW491" s="50"/>
      <c r="RTX491" s="50"/>
      <c r="RTY491" s="50"/>
      <c r="RTZ491" s="50"/>
      <c r="RUA491" s="50"/>
      <c r="RUB491" s="50"/>
      <c r="RUC491" s="50"/>
      <c r="RUD491" s="50"/>
      <c r="RUE491" s="50"/>
      <c r="RUF491" s="50"/>
      <c r="RUG491" s="50"/>
      <c r="RUH491" s="50"/>
      <c r="RUI491" s="50"/>
      <c r="RUJ491" s="50"/>
      <c r="RUK491" s="50"/>
      <c r="RUL491" s="50"/>
      <c r="RUM491" s="50"/>
      <c r="RUN491" s="50"/>
      <c r="RUO491" s="50"/>
      <c r="RUP491" s="50"/>
      <c r="RUQ491" s="50"/>
      <c r="RUR491" s="50"/>
      <c r="RUS491" s="50"/>
      <c r="RUT491" s="50"/>
      <c r="RUU491" s="50"/>
      <c r="RUV491" s="50"/>
      <c r="RUW491" s="50"/>
      <c r="RUX491" s="50"/>
      <c r="RUY491" s="50"/>
      <c r="RUZ491" s="50"/>
      <c r="RVA491" s="50"/>
      <c r="RVB491" s="50"/>
      <c r="RVC491" s="50"/>
      <c r="RVD491" s="50"/>
      <c r="RVE491" s="50"/>
      <c r="RVF491" s="50"/>
      <c r="RVG491" s="50"/>
      <c r="RVH491" s="50"/>
      <c r="RVI491" s="50"/>
      <c r="RVJ491" s="50"/>
      <c r="RVK491" s="50"/>
      <c r="RVL491" s="50"/>
      <c r="RVM491" s="50"/>
      <c r="RVN491" s="50"/>
      <c r="RVO491" s="50"/>
      <c r="RVP491" s="50"/>
      <c r="RVQ491" s="50"/>
      <c r="RVR491" s="50"/>
      <c r="RVS491" s="50"/>
      <c r="RVT491" s="50"/>
      <c r="RVU491" s="50"/>
      <c r="RVV491" s="50"/>
      <c r="RVW491" s="50"/>
      <c r="RVX491" s="50"/>
      <c r="RVY491" s="50"/>
      <c r="RVZ491" s="50"/>
      <c r="RWA491" s="50"/>
      <c r="RWB491" s="50"/>
      <c r="RWC491" s="50"/>
      <c r="RWD491" s="50"/>
      <c r="RWE491" s="50"/>
      <c r="RWF491" s="50"/>
      <c r="RWG491" s="50"/>
      <c r="RWH491" s="50"/>
      <c r="RWI491" s="50"/>
      <c r="RWJ491" s="50"/>
      <c r="RWK491" s="50"/>
      <c r="RWL491" s="50"/>
      <c r="RWM491" s="50"/>
      <c r="RWN491" s="50"/>
      <c r="RWO491" s="50"/>
      <c r="RWP491" s="50"/>
      <c r="RWQ491" s="50"/>
      <c r="RWR491" s="50"/>
      <c r="RWS491" s="50"/>
      <c r="RWT491" s="50"/>
      <c r="RWU491" s="50"/>
      <c r="RWV491" s="50"/>
      <c r="RWW491" s="50"/>
      <c r="RWX491" s="50"/>
      <c r="RWY491" s="50"/>
      <c r="RWZ491" s="50"/>
      <c r="RXA491" s="50"/>
      <c r="RXB491" s="50"/>
      <c r="RXC491" s="50"/>
      <c r="RXD491" s="50"/>
      <c r="RXE491" s="50"/>
      <c r="RXF491" s="50"/>
      <c r="RXG491" s="50"/>
      <c r="RXH491" s="50"/>
      <c r="RXJ491" s="50"/>
      <c r="RXL491" s="50"/>
      <c r="RXM491" s="50"/>
      <c r="RXN491" s="50"/>
      <c r="RXO491" s="50"/>
      <c r="RXP491" s="50"/>
      <c r="RXQ491" s="50"/>
      <c r="RXR491" s="50"/>
      <c r="RXS491" s="50"/>
      <c r="RXX491" s="50"/>
      <c r="RXY491" s="50"/>
      <c r="RXZ491" s="50"/>
      <c r="RYA491" s="50"/>
      <c r="RYB491" s="50"/>
      <c r="RYC491" s="50"/>
      <c r="RYD491" s="50"/>
      <c r="RYE491" s="50"/>
      <c r="RYF491" s="50"/>
      <c r="RYG491" s="50"/>
      <c r="RYH491" s="50"/>
      <c r="RYI491" s="50"/>
      <c r="RYJ491" s="50"/>
      <c r="RYK491" s="50"/>
      <c r="RYL491" s="50"/>
      <c r="RYM491" s="50"/>
      <c r="RYN491" s="50"/>
      <c r="RYO491" s="50"/>
      <c r="RYP491" s="50"/>
      <c r="RYQ491" s="50"/>
      <c r="RYR491" s="50"/>
      <c r="RYS491" s="50"/>
      <c r="RYT491" s="50"/>
      <c r="RYU491" s="50"/>
      <c r="RYV491" s="50"/>
      <c r="RYW491" s="50"/>
      <c r="RYX491" s="50"/>
      <c r="RYY491" s="50"/>
      <c r="RYZ491" s="50"/>
      <c r="RZA491" s="50"/>
      <c r="RZB491" s="50"/>
      <c r="RZC491" s="50"/>
      <c r="RZD491" s="50"/>
      <c r="RZE491" s="50"/>
      <c r="RZF491" s="50"/>
      <c r="RZG491" s="50"/>
      <c r="RZH491" s="50"/>
      <c r="RZI491" s="50"/>
      <c r="RZJ491" s="50"/>
      <c r="RZK491" s="50"/>
      <c r="RZL491" s="50"/>
      <c r="RZM491" s="50"/>
      <c r="RZN491" s="50"/>
      <c r="RZO491" s="50"/>
      <c r="RZP491" s="50"/>
      <c r="RZQ491" s="50"/>
      <c r="RZR491" s="50"/>
      <c r="RZS491" s="50"/>
      <c r="RZT491" s="50"/>
      <c r="RZU491" s="50"/>
      <c r="RZV491" s="50"/>
      <c r="RZW491" s="50"/>
      <c r="RZX491" s="50"/>
      <c r="RZY491" s="50"/>
      <c r="RZZ491" s="50"/>
      <c r="SAA491" s="50"/>
      <c r="SAB491" s="50"/>
      <c r="SAC491" s="50"/>
      <c r="SAD491" s="50"/>
      <c r="SAE491" s="50"/>
      <c r="SAF491" s="50"/>
      <c r="SAG491" s="50"/>
      <c r="SAH491" s="50"/>
      <c r="SAI491" s="50"/>
      <c r="SAJ491" s="50"/>
      <c r="SAK491" s="50"/>
      <c r="SAL491" s="50"/>
      <c r="SAM491" s="50"/>
      <c r="SAN491" s="50"/>
      <c r="SAO491" s="50"/>
      <c r="SAP491" s="50"/>
      <c r="SAQ491" s="50"/>
      <c r="SAR491" s="50"/>
      <c r="SAS491" s="50"/>
      <c r="SAT491" s="50"/>
      <c r="SAU491" s="50"/>
      <c r="SAV491" s="50"/>
      <c r="SAW491" s="50"/>
      <c r="SAX491" s="50"/>
      <c r="SAY491" s="50"/>
      <c r="SAZ491" s="50"/>
      <c r="SBA491" s="50"/>
      <c r="SBB491" s="50"/>
      <c r="SBC491" s="50"/>
      <c r="SBD491" s="50"/>
      <c r="SBE491" s="50"/>
      <c r="SBF491" s="50"/>
      <c r="SBG491" s="50"/>
      <c r="SBH491" s="50"/>
      <c r="SBI491" s="50"/>
      <c r="SBJ491" s="50"/>
      <c r="SBK491" s="50"/>
      <c r="SBL491" s="50"/>
      <c r="SBM491" s="50"/>
      <c r="SBN491" s="50"/>
      <c r="SBO491" s="50"/>
      <c r="SBP491" s="50"/>
      <c r="SBQ491" s="50"/>
      <c r="SBR491" s="50"/>
      <c r="SBS491" s="50"/>
      <c r="SBT491" s="50"/>
      <c r="SBU491" s="50"/>
      <c r="SBV491" s="50"/>
      <c r="SBW491" s="50"/>
      <c r="SBX491" s="50"/>
      <c r="SBY491" s="50"/>
      <c r="SBZ491" s="50"/>
      <c r="SCA491" s="50"/>
      <c r="SCB491" s="50"/>
      <c r="SCC491" s="50"/>
      <c r="SCD491" s="50"/>
      <c r="SCE491" s="50"/>
      <c r="SCF491" s="50"/>
      <c r="SCG491" s="50"/>
      <c r="SCH491" s="50"/>
      <c r="SCI491" s="50"/>
      <c r="SCJ491" s="50"/>
      <c r="SCK491" s="50"/>
      <c r="SCL491" s="50"/>
      <c r="SCM491" s="50"/>
      <c r="SCN491" s="50"/>
      <c r="SCO491" s="50"/>
      <c r="SCP491" s="50"/>
      <c r="SCQ491" s="50"/>
      <c r="SCR491" s="50"/>
      <c r="SCS491" s="50"/>
      <c r="SCT491" s="50"/>
      <c r="SCU491" s="50"/>
      <c r="SCV491" s="50"/>
      <c r="SCW491" s="50"/>
      <c r="SCX491" s="50"/>
      <c r="SCY491" s="50"/>
      <c r="SCZ491" s="50"/>
      <c r="SDA491" s="50"/>
      <c r="SDB491" s="50"/>
      <c r="SDC491" s="50"/>
      <c r="SDD491" s="50"/>
      <c r="SDE491" s="50"/>
      <c r="SDF491" s="50"/>
      <c r="SDG491" s="50"/>
      <c r="SDH491" s="50"/>
      <c r="SDI491" s="50"/>
      <c r="SDJ491" s="50"/>
      <c r="SDK491" s="50"/>
      <c r="SDL491" s="50"/>
      <c r="SDM491" s="50"/>
      <c r="SDN491" s="50"/>
      <c r="SDO491" s="50"/>
      <c r="SDP491" s="50"/>
      <c r="SDQ491" s="50"/>
      <c r="SDR491" s="50"/>
      <c r="SDS491" s="50"/>
      <c r="SDT491" s="50"/>
      <c r="SDU491" s="50"/>
      <c r="SDV491" s="50"/>
      <c r="SDW491" s="50"/>
      <c r="SDX491" s="50"/>
      <c r="SDY491" s="50"/>
      <c r="SDZ491" s="50"/>
      <c r="SEA491" s="50"/>
      <c r="SEB491" s="50"/>
      <c r="SEC491" s="50"/>
      <c r="SED491" s="50"/>
      <c r="SEE491" s="50"/>
      <c r="SEF491" s="50"/>
      <c r="SEG491" s="50"/>
      <c r="SEH491" s="50"/>
      <c r="SEI491" s="50"/>
      <c r="SEJ491" s="50"/>
      <c r="SEK491" s="50"/>
      <c r="SEL491" s="50"/>
      <c r="SEM491" s="50"/>
      <c r="SEN491" s="50"/>
      <c r="SEO491" s="50"/>
      <c r="SEP491" s="50"/>
      <c r="SEQ491" s="50"/>
      <c r="SER491" s="50"/>
      <c r="SES491" s="50"/>
      <c r="SET491" s="50"/>
      <c r="SEU491" s="50"/>
      <c r="SEV491" s="50"/>
      <c r="SEW491" s="50"/>
      <c r="SEX491" s="50"/>
      <c r="SEY491" s="50"/>
      <c r="SEZ491" s="50"/>
      <c r="SFA491" s="50"/>
      <c r="SFB491" s="50"/>
      <c r="SFC491" s="50"/>
      <c r="SFD491" s="50"/>
      <c r="SFE491" s="50"/>
      <c r="SFF491" s="50"/>
      <c r="SFG491" s="50"/>
      <c r="SFH491" s="50"/>
      <c r="SFI491" s="50"/>
      <c r="SFJ491" s="50"/>
      <c r="SFK491" s="50"/>
      <c r="SFL491" s="50"/>
      <c r="SFM491" s="50"/>
      <c r="SFN491" s="50"/>
      <c r="SFO491" s="50"/>
      <c r="SFP491" s="50"/>
      <c r="SFQ491" s="50"/>
      <c r="SFR491" s="50"/>
      <c r="SFS491" s="50"/>
      <c r="SFT491" s="50"/>
      <c r="SFU491" s="50"/>
      <c r="SFV491" s="50"/>
      <c r="SFW491" s="50"/>
      <c r="SFX491" s="50"/>
      <c r="SFY491" s="50"/>
      <c r="SFZ491" s="50"/>
      <c r="SGA491" s="50"/>
      <c r="SGB491" s="50"/>
      <c r="SGC491" s="50"/>
      <c r="SGD491" s="50"/>
      <c r="SGE491" s="50"/>
      <c r="SGF491" s="50"/>
      <c r="SGG491" s="50"/>
      <c r="SGH491" s="50"/>
      <c r="SGI491" s="50"/>
      <c r="SGJ491" s="50"/>
      <c r="SGK491" s="50"/>
      <c r="SGL491" s="50"/>
      <c r="SGM491" s="50"/>
      <c r="SGN491" s="50"/>
      <c r="SGO491" s="50"/>
      <c r="SGP491" s="50"/>
      <c r="SGQ491" s="50"/>
      <c r="SGR491" s="50"/>
      <c r="SGS491" s="50"/>
      <c r="SGT491" s="50"/>
      <c r="SGU491" s="50"/>
      <c r="SGV491" s="50"/>
      <c r="SGW491" s="50"/>
      <c r="SGX491" s="50"/>
      <c r="SGY491" s="50"/>
      <c r="SGZ491" s="50"/>
      <c r="SHA491" s="50"/>
      <c r="SHB491" s="50"/>
      <c r="SHC491" s="50"/>
      <c r="SHD491" s="50"/>
      <c r="SHF491" s="50"/>
      <c r="SHH491" s="50"/>
      <c r="SHI491" s="50"/>
      <c r="SHJ491" s="50"/>
      <c r="SHK491" s="50"/>
      <c r="SHL491" s="50"/>
      <c r="SHM491" s="50"/>
      <c r="SHN491" s="50"/>
      <c r="SHO491" s="50"/>
      <c r="SHT491" s="50"/>
      <c r="SHU491" s="50"/>
      <c r="SHV491" s="50"/>
      <c r="SHW491" s="50"/>
      <c r="SHX491" s="50"/>
      <c r="SHY491" s="50"/>
      <c r="SHZ491" s="50"/>
      <c r="SIA491" s="50"/>
      <c r="SIB491" s="50"/>
      <c r="SIC491" s="50"/>
      <c r="SID491" s="50"/>
      <c r="SIE491" s="50"/>
      <c r="SIF491" s="50"/>
      <c r="SIG491" s="50"/>
      <c r="SIH491" s="50"/>
      <c r="SII491" s="50"/>
      <c r="SIJ491" s="50"/>
      <c r="SIK491" s="50"/>
      <c r="SIL491" s="50"/>
      <c r="SIM491" s="50"/>
      <c r="SIN491" s="50"/>
      <c r="SIO491" s="50"/>
      <c r="SIP491" s="50"/>
      <c r="SIQ491" s="50"/>
      <c r="SIR491" s="50"/>
      <c r="SIS491" s="50"/>
      <c r="SIT491" s="50"/>
      <c r="SIU491" s="50"/>
      <c r="SIV491" s="50"/>
      <c r="SIW491" s="50"/>
      <c r="SIX491" s="50"/>
      <c r="SIY491" s="50"/>
      <c r="SIZ491" s="50"/>
      <c r="SJA491" s="50"/>
      <c r="SJB491" s="50"/>
      <c r="SJC491" s="50"/>
      <c r="SJD491" s="50"/>
      <c r="SJE491" s="50"/>
      <c r="SJF491" s="50"/>
      <c r="SJG491" s="50"/>
      <c r="SJH491" s="50"/>
      <c r="SJI491" s="50"/>
      <c r="SJJ491" s="50"/>
      <c r="SJK491" s="50"/>
      <c r="SJL491" s="50"/>
      <c r="SJM491" s="50"/>
      <c r="SJN491" s="50"/>
      <c r="SJO491" s="50"/>
      <c r="SJP491" s="50"/>
      <c r="SJQ491" s="50"/>
      <c r="SJR491" s="50"/>
      <c r="SJS491" s="50"/>
      <c r="SJT491" s="50"/>
      <c r="SJU491" s="50"/>
      <c r="SJV491" s="50"/>
      <c r="SJW491" s="50"/>
      <c r="SJX491" s="50"/>
      <c r="SJY491" s="50"/>
      <c r="SJZ491" s="50"/>
      <c r="SKA491" s="50"/>
      <c r="SKB491" s="50"/>
      <c r="SKC491" s="50"/>
      <c r="SKD491" s="50"/>
      <c r="SKE491" s="50"/>
      <c r="SKF491" s="50"/>
      <c r="SKG491" s="50"/>
      <c r="SKH491" s="50"/>
      <c r="SKI491" s="50"/>
      <c r="SKJ491" s="50"/>
      <c r="SKK491" s="50"/>
      <c r="SKL491" s="50"/>
      <c r="SKM491" s="50"/>
      <c r="SKN491" s="50"/>
      <c r="SKO491" s="50"/>
      <c r="SKP491" s="50"/>
      <c r="SKQ491" s="50"/>
      <c r="SKR491" s="50"/>
      <c r="SKS491" s="50"/>
      <c r="SKT491" s="50"/>
      <c r="SKU491" s="50"/>
      <c r="SKV491" s="50"/>
      <c r="SKW491" s="50"/>
      <c r="SKX491" s="50"/>
      <c r="SKY491" s="50"/>
      <c r="SKZ491" s="50"/>
      <c r="SLA491" s="50"/>
      <c r="SLB491" s="50"/>
      <c r="SLC491" s="50"/>
      <c r="SLD491" s="50"/>
      <c r="SLE491" s="50"/>
      <c r="SLF491" s="50"/>
      <c r="SLG491" s="50"/>
      <c r="SLH491" s="50"/>
      <c r="SLI491" s="50"/>
      <c r="SLJ491" s="50"/>
      <c r="SLK491" s="50"/>
      <c r="SLL491" s="50"/>
      <c r="SLM491" s="50"/>
      <c r="SLN491" s="50"/>
      <c r="SLO491" s="50"/>
      <c r="SLP491" s="50"/>
      <c r="SLQ491" s="50"/>
      <c r="SLR491" s="50"/>
      <c r="SLS491" s="50"/>
      <c r="SLT491" s="50"/>
      <c r="SLU491" s="50"/>
      <c r="SLV491" s="50"/>
      <c r="SLW491" s="50"/>
      <c r="SLX491" s="50"/>
      <c r="SLY491" s="50"/>
      <c r="SLZ491" s="50"/>
      <c r="SMA491" s="50"/>
      <c r="SMB491" s="50"/>
      <c r="SMC491" s="50"/>
      <c r="SMD491" s="50"/>
      <c r="SME491" s="50"/>
      <c r="SMF491" s="50"/>
      <c r="SMG491" s="50"/>
      <c r="SMH491" s="50"/>
      <c r="SMI491" s="50"/>
      <c r="SMJ491" s="50"/>
      <c r="SMK491" s="50"/>
      <c r="SML491" s="50"/>
      <c r="SMM491" s="50"/>
      <c r="SMN491" s="50"/>
      <c r="SMO491" s="50"/>
      <c r="SMP491" s="50"/>
      <c r="SMQ491" s="50"/>
      <c r="SMR491" s="50"/>
      <c r="SMS491" s="50"/>
      <c r="SMT491" s="50"/>
      <c r="SMU491" s="50"/>
      <c r="SMV491" s="50"/>
      <c r="SMW491" s="50"/>
      <c r="SMX491" s="50"/>
      <c r="SMY491" s="50"/>
      <c r="SMZ491" s="50"/>
      <c r="SNA491" s="50"/>
      <c r="SNB491" s="50"/>
      <c r="SNC491" s="50"/>
      <c r="SND491" s="50"/>
      <c r="SNE491" s="50"/>
      <c r="SNF491" s="50"/>
      <c r="SNG491" s="50"/>
      <c r="SNH491" s="50"/>
      <c r="SNI491" s="50"/>
      <c r="SNJ491" s="50"/>
      <c r="SNK491" s="50"/>
      <c r="SNL491" s="50"/>
      <c r="SNM491" s="50"/>
      <c r="SNN491" s="50"/>
      <c r="SNO491" s="50"/>
      <c r="SNP491" s="50"/>
      <c r="SNQ491" s="50"/>
      <c r="SNR491" s="50"/>
      <c r="SNS491" s="50"/>
      <c r="SNT491" s="50"/>
      <c r="SNU491" s="50"/>
      <c r="SNV491" s="50"/>
      <c r="SNW491" s="50"/>
      <c r="SNX491" s="50"/>
      <c r="SNY491" s="50"/>
      <c r="SNZ491" s="50"/>
      <c r="SOA491" s="50"/>
      <c r="SOB491" s="50"/>
      <c r="SOC491" s="50"/>
      <c r="SOD491" s="50"/>
      <c r="SOE491" s="50"/>
      <c r="SOF491" s="50"/>
      <c r="SOG491" s="50"/>
      <c r="SOH491" s="50"/>
      <c r="SOI491" s="50"/>
      <c r="SOJ491" s="50"/>
      <c r="SOK491" s="50"/>
      <c r="SOL491" s="50"/>
      <c r="SOM491" s="50"/>
      <c r="SON491" s="50"/>
      <c r="SOO491" s="50"/>
      <c r="SOP491" s="50"/>
      <c r="SOQ491" s="50"/>
      <c r="SOR491" s="50"/>
      <c r="SOS491" s="50"/>
      <c r="SOT491" s="50"/>
      <c r="SOU491" s="50"/>
      <c r="SOV491" s="50"/>
      <c r="SOW491" s="50"/>
      <c r="SOX491" s="50"/>
      <c r="SOY491" s="50"/>
      <c r="SOZ491" s="50"/>
      <c r="SPA491" s="50"/>
      <c r="SPB491" s="50"/>
      <c r="SPC491" s="50"/>
      <c r="SPD491" s="50"/>
      <c r="SPE491" s="50"/>
      <c r="SPF491" s="50"/>
      <c r="SPG491" s="50"/>
      <c r="SPH491" s="50"/>
      <c r="SPI491" s="50"/>
      <c r="SPJ491" s="50"/>
      <c r="SPK491" s="50"/>
      <c r="SPL491" s="50"/>
      <c r="SPM491" s="50"/>
      <c r="SPN491" s="50"/>
      <c r="SPO491" s="50"/>
      <c r="SPP491" s="50"/>
      <c r="SPQ491" s="50"/>
      <c r="SPR491" s="50"/>
      <c r="SPS491" s="50"/>
      <c r="SPT491" s="50"/>
      <c r="SPU491" s="50"/>
      <c r="SPV491" s="50"/>
      <c r="SPW491" s="50"/>
      <c r="SPX491" s="50"/>
      <c r="SPY491" s="50"/>
      <c r="SPZ491" s="50"/>
      <c r="SQA491" s="50"/>
      <c r="SQB491" s="50"/>
      <c r="SQC491" s="50"/>
      <c r="SQD491" s="50"/>
      <c r="SQE491" s="50"/>
      <c r="SQF491" s="50"/>
      <c r="SQG491" s="50"/>
      <c r="SQH491" s="50"/>
      <c r="SQI491" s="50"/>
      <c r="SQJ491" s="50"/>
      <c r="SQK491" s="50"/>
      <c r="SQL491" s="50"/>
      <c r="SQM491" s="50"/>
      <c r="SQN491" s="50"/>
      <c r="SQO491" s="50"/>
      <c r="SQP491" s="50"/>
      <c r="SQQ491" s="50"/>
      <c r="SQR491" s="50"/>
      <c r="SQS491" s="50"/>
      <c r="SQT491" s="50"/>
      <c r="SQU491" s="50"/>
      <c r="SQV491" s="50"/>
      <c r="SQW491" s="50"/>
      <c r="SQX491" s="50"/>
      <c r="SQY491" s="50"/>
      <c r="SQZ491" s="50"/>
      <c r="SRB491" s="50"/>
      <c r="SRD491" s="50"/>
      <c r="SRE491" s="50"/>
      <c r="SRF491" s="50"/>
      <c r="SRG491" s="50"/>
      <c r="SRH491" s="50"/>
      <c r="SRI491" s="50"/>
      <c r="SRJ491" s="50"/>
      <c r="SRK491" s="50"/>
      <c r="SRP491" s="50"/>
      <c r="SRQ491" s="50"/>
      <c r="SRR491" s="50"/>
      <c r="SRS491" s="50"/>
      <c r="SRT491" s="50"/>
      <c r="SRU491" s="50"/>
      <c r="SRV491" s="50"/>
      <c r="SRW491" s="50"/>
      <c r="SRX491" s="50"/>
      <c r="SRY491" s="50"/>
      <c r="SRZ491" s="50"/>
      <c r="SSA491" s="50"/>
      <c r="SSB491" s="50"/>
      <c r="SSC491" s="50"/>
      <c r="SSD491" s="50"/>
      <c r="SSE491" s="50"/>
      <c r="SSF491" s="50"/>
      <c r="SSG491" s="50"/>
      <c r="SSH491" s="50"/>
      <c r="SSI491" s="50"/>
      <c r="SSJ491" s="50"/>
      <c r="SSK491" s="50"/>
      <c r="SSL491" s="50"/>
      <c r="SSM491" s="50"/>
      <c r="SSN491" s="50"/>
      <c r="SSO491" s="50"/>
      <c r="SSP491" s="50"/>
      <c r="SSQ491" s="50"/>
      <c r="SSR491" s="50"/>
      <c r="SSS491" s="50"/>
      <c r="SST491" s="50"/>
      <c r="SSU491" s="50"/>
      <c r="SSV491" s="50"/>
      <c r="SSW491" s="50"/>
      <c r="SSX491" s="50"/>
      <c r="SSY491" s="50"/>
      <c r="SSZ491" s="50"/>
      <c r="STA491" s="50"/>
      <c r="STB491" s="50"/>
      <c r="STC491" s="50"/>
      <c r="STD491" s="50"/>
      <c r="STE491" s="50"/>
      <c r="STF491" s="50"/>
      <c r="STG491" s="50"/>
      <c r="STH491" s="50"/>
      <c r="STI491" s="50"/>
      <c r="STJ491" s="50"/>
      <c r="STK491" s="50"/>
      <c r="STL491" s="50"/>
      <c r="STM491" s="50"/>
      <c r="STN491" s="50"/>
      <c r="STO491" s="50"/>
      <c r="STP491" s="50"/>
      <c r="STQ491" s="50"/>
      <c r="STR491" s="50"/>
      <c r="STS491" s="50"/>
      <c r="STT491" s="50"/>
      <c r="STU491" s="50"/>
      <c r="STV491" s="50"/>
      <c r="STW491" s="50"/>
      <c r="STX491" s="50"/>
      <c r="STY491" s="50"/>
      <c r="STZ491" s="50"/>
      <c r="SUA491" s="50"/>
      <c r="SUB491" s="50"/>
      <c r="SUC491" s="50"/>
      <c r="SUD491" s="50"/>
      <c r="SUE491" s="50"/>
      <c r="SUF491" s="50"/>
      <c r="SUG491" s="50"/>
      <c r="SUH491" s="50"/>
      <c r="SUI491" s="50"/>
      <c r="SUJ491" s="50"/>
      <c r="SUK491" s="50"/>
      <c r="SUL491" s="50"/>
      <c r="SUM491" s="50"/>
      <c r="SUN491" s="50"/>
      <c r="SUO491" s="50"/>
      <c r="SUP491" s="50"/>
      <c r="SUQ491" s="50"/>
      <c r="SUR491" s="50"/>
      <c r="SUS491" s="50"/>
      <c r="SUT491" s="50"/>
      <c r="SUU491" s="50"/>
      <c r="SUV491" s="50"/>
      <c r="SUW491" s="50"/>
      <c r="SUX491" s="50"/>
      <c r="SUY491" s="50"/>
      <c r="SUZ491" s="50"/>
      <c r="SVA491" s="50"/>
      <c r="SVB491" s="50"/>
      <c r="SVC491" s="50"/>
      <c r="SVD491" s="50"/>
      <c r="SVE491" s="50"/>
      <c r="SVF491" s="50"/>
      <c r="SVG491" s="50"/>
      <c r="SVH491" s="50"/>
      <c r="SVI491" s="50"/>
      <c r="SVJ491" s="50"/>
      <c r="SVK491" s="50"/>
      <c r="SVL491" s="50"/>
      <c r="SVM491" s="50"/>
      <c r="SVN491" s="50"/>
      <c r="SVO491" s="50"/>
      <c r="SVP491" s="50"/>
      <c r="SVQ491" s="50"/>
      <c r="SVR491" s="50"/>
      <c r="SVS491" s="50"/>
      <c r="SVT491" s="50"/>
      <c r="SVU491" s="50"/>
      <c r="SVV491" s="50"/>
      <c r="SVW491" s="50"/>
      <c r="SVX491" s="50"/>
      <c r="SVY491" s="50"/>
      <c r="SVZ491" s="50"/>
      <c r="SWA491" s="50"/>
      <c r="SWB491" s="50"/>
      <c r="SWC491" s="50"/>
      <c r="SWD491" s="50"/>
      <c r="SWE491" s="50"/>
      <c r="SWF491" s="50"/>
      <c r="SWG491" s="50"/>
      <c r="SWH491" s="50"/>
      <c r="SWI491" s="50"/>
      <c r="SWJ491" s="50"/>
      <c r="SWK491" s="50"/>
      <c r="SWL491" s="50"/>
      <c r="SWM491" s="50"/>
      <c r="SWN491" s="50"/>
      <c r="SWO491" s="50"/>
      <c r="SWP491" s="50"/>
      <c r="SWQ491" s="50"/>
      <c r="SWR491" s="50"/>
      <c r="SWS491" s="50"/>
      <c r="SWT491" s="50"/>
      <c r="SWU491" s="50"/>
      <c r="SWV491" s="50"/>
      <c r="SWW491" s="50"/>
      <c r="SWX491" s="50"/>
      <c r="SWY491" s="50"/>
      <c r="SWZ491" s="50"/>
      <c r="SXA491" s="50"/>
      <c r="SXB491" s="50"/>
      <c r="SXC491" s="50"/>
      <c r="SXD491" s="50"/>
      <c r="SXE491" s="50"/>
      <c r="SXF491" s="50"/>
      <c r="SXG491" s="50"/>
      <c r="SXH491" s="50"/>
      <c r="SXI491" s="50"/>
      <c r="SXJ491" s="50"/>
      <c r="SXK491" s="50"/>
      <c r="SXL491" s="50"/>
      <c r="SXM491" s="50"/>
      <c r="SXN491" s="50"/>
      <c r="SXO491" s="50"/>
      <c r="SXP491" s="50"/>
      <c r="SXQ491" s="50"/>
      <c r="SXR491" s="50"/>
      <c r="SXS491" s="50"/>
      <c r="SXT491" s="50"/>
      <c r="SXU491" s="50"/>
      <c r="SXV491" s="50"/>
      <c r="SXW491" s="50"/>
      <c r="SXX491" s="50"/>
      <c r="SXY491" s="50"/>
      <c r="SXZ491" s="50"/>
      <c r="SYA491" s="50"/>
      <c r="SYB491" s="50"/>
      <c r="SYC491" s="50"/>
      <c r="SYD491" s="50"/>
      <c r="SYE491" s="50"/>
      <c r="SYF491" s="50"/>
      <c r="SYG491" s="50"/>
      <c r="SYH491" s="50"/>
      <c r="SYI491" s="50"/>
      <c r="SYJ491" s="50"/>
      <c r="SYK491" s="50"/>
      <c r="SYL491" s="50"/>
      <c r="SYM491" s="50"/>
      <c r="SYN491" s="50"/>
      <c r="SYO491" s="50"/>
      <c r="SYP491" s="50"/>
      <c r="SYQ491" s="50"/>
      <c r="SYR491" s="50"/>
      <c r="SYS491" s="50"/>
      <c r="SYT491" s="50"/>
      <c r="SYU491" s="50"/>
      <c r="SYV491" s="50"/>
      <c r="SYW491" s="50"/>
      <c r="SYX491" s="50"/>
      <c r="SYY491" s="50"/>
      <c r="SYZ491" s="50"/>
      <c r="SZA491" s="50"/>
      <c r="SZB491" s="50"/>
      <c r="SZC491" s="50"/>
      <c r="SZD491" s="50"/>
      <c r="SZE491" s="50"/>
      <c r="SZF491" s="50"/>
      <c r="SZG491" s="50"/>
      <c r="SZH491" s="50"/>
      <c r="SZI491" s="50"/>
      <c r="SZJ491" s="50"/>
      <c r="SZK491" s="50"/>
      <c r="SZL491" s="50"/>
      <c r="SZM491" s="50"/>
      <c r="SZN491" s="50"/>
      <c r="SZO491" s="50"/>
      <c r="SZP491" s="50"/>
      <c r="SZQ491" s="50"/>
      <c r="SZR491" s="50"/>
      <c r="SZS491" s="50"/>
      <c r="SZT491" s="50"/>
      <c r="SZU491" s="50"/>
      <c r="SZV491" s="50"/>
      <c r="SZW491" s="50"/>
      <c r="SZX491" s="50"/>
      <c r="SZY491" s="50"/>
      <c r="SZZ491" s="50"/>
      <c r="TAA491" s="50"/>
      <c r="TAB491" s="50"/>
      <c r="TAC491" s="50"/>
      <c r="TAD491" s="50"/>
      <c r="TAE491" s="50"/>
      <c r="TAF491" s="50"/>
      <c r="TAG491" s="50"/>
      <c r="TAH491" s="50"/>
      <c r="TAI491" s="50"/>
      <c r="TAJ491" s="50"/>
      <c r="TAK491" s="50"/>
      <c r="TAL491" s="50"/>
      <c r="TAM491" s="50"/>
      <c r="TAN491" s="50"/>
      <c r="TAO491" s="50"/>
      <c r="TAP491" s="50"/>
      <c r="TAQ491" s="50"/>
      <c r="TAR491" s="50"/>
      <c r="TAS491" s="50"/>
      <c r="TAT491" s="50"/>
      <c r="TAU491" s="50"/>
      <c r="TAV491" s="50"/>
      <c r="TAX491" s="50"/>
      <c r="TAZ491" s="50"/>
      <c r="TBA491" s="50"/>
      <c r="TBB491" s="50"/>
      <c r="TBC491" s="50"/>
      <c r="TBD491" s="50"/>
      <c r="TBE491" s="50"/>
      <c r="TBF491" s="50"/>
      <c r="TBG491" s="50"/>
      <c r="TBL491" s="50"/>
      <c r="TBM491" s="50"/>
      <c r="TBN491" s="50"/>
      <c r="TBO491" s="50"/>
      <c r="TBP491" s="50"/>
      <c r="TBQ491" s="50"/>
      <c r="TBR491" s="50"/>
      <c r="TBS491" s="50"/>
      <c r="TBT491" s="50"/>
      <c r="TBU491" s="50"/>
      <c r="TBV491" s="50"/>
      <c r="TBW491" s="50"/>
      <c r="TBX491" s="50"/>
      <c r="TBY491" s="50"/>
      <c r="TBZ491" s="50"/>
      <c r="TCA491" s="50"/>
      <c r="TCB491" s="50"/>
      <c r="TCC491" s="50"/>
      <c r="TCD491" s="50"/>
      <c r="TCE491" s="50"/>
      <c r="TCF491" s="50"/>
      <c r="TCG491" s="50"/>
      <c r="TCH491" s="50"/>
      <c r="TCI491" s="50"/>
      <c r="TCJ491" s="50"/>
      <c r="TCK491" s="50"/>
      <c r="TCL491" s="50"/>
      <c r="TCM491" s="50"/>
      <c r="TCN491" s="50"/>
      <c r="TCO491" s="50"/>
      <c r="TCP491" s="50"/>
      <c r="TCQ491" s="50"/>
      <c r="TCR491" s="50"/>
      <c r="TCS491" s="50"/>
      <c r="TCT491" s="50"/>
      <c r="TCU491" s="50"/>
      <c r="TCV491" s="50"/>
      <c r="TCW491" s="50"/>
      <c r="TCX491" s="50"/>
      <c r="TCY491" s="50"/>
      <c r="TCZ491" s="50"/>
      <c r="TDA491" s="50"/>
      <c r="TDB491" s="50"/>
      <c r="TDC491" s="50"/>
      <c r="TDD491" s="50"/>
      <c r="TDE491" s="50"/>
      <c r="TDF491" s="50"/>
      <c r="TDG491" s="50"/>
      <c r="TDH491" s="50"/>
      <c r="TDI491" s="50"/>
      <c r="TDJ491" s="50"/>
      <c r="TDK491" s="50"/>
      <c r="TDL491" s="50"/>
      <c r="TDM491" s="50"/>
      <c r="TDN491" s="50"/>
      <c r="TDO491" s="50"/>
      <c r="TDP491" s="50"/>
      <c r="TDQ491" s="50"/>
      <c r="TDR491" s="50"/>
      <c r="TDS491" s="50"/>
      <c r="TDT491" s="50"/>
      <c r="TDU491" s="50"/>
      <c r="TDV491" s="50"/>
      <c r="TDW491" s="50"/>
      <c r="TDX491" s="50"/>
      <c r="TDY491" s="50"/>
      <c r="TDZ491" s="50"/>
      <c r="TEA491" s="50"/>
      <c r="TEB491" s="50"/>
      <c r="TEC491" s="50"/>
      <c r="TED491" s="50"/>
      <c r="TEE491" s="50"/>
      <c r="TEF491" s="50"/>
      <c r="TEG491" s="50"/>
      <c r="TEH491" s="50"/>
      <c r="TEI491" s="50"/>
      <c r="TEJ491" s="50"/>
      <c r="TEK491" s="50"/>
      <c r="TEL491" s="50"/>
      <c r="TEM491" s="50"/>
      <c r="TEN491" s="50"/>
      <c r="TEO491" s="50"/>
      <c r="TEP491" s="50"/>
      <c r="TEQ491" s="50"/>
      <c r="TER491" s="50"/>
      <c r="TES491" s="50"/>
      <c r="TET491" s="50"/>
      <c r="TEU491" s="50"/>
      <c r="TEV491" s="50"/>
      <c r="TEW491" s="50"/>
      <c r="TEX491" s="50"/>
      <c r="TEY491" s="50"/>
      <c r="TEZ491" s="50"/>
      <c r="TFA491" s="50"/>
      <c r="TFB491" s="50"/>
      <c r="TFC491" s="50"/>
      <c r="TFD491" s="50"/>
      <c r="TFE491" s="50"/>
      <c r="TFF491" s="50"/>
      <c r="TFG491" s="50"/>
      <c r="TFH491" s="50"/>
      <c r="TFI491" s="50"/>
      <c r="TFJ491" s="50"/>
      <c r="TFK491" s="50"/>
      <c r="TFL491" s="50"/>
      <c r="TFM491" s="50"/>
      <c r="TFN491" s="50"/>
      <c r="TFO491" s="50"/>
      <c r="TFP491" s="50"/>
      <c r="TFQ491" s="50"/>
      <c r="TFR491" s="50"/>
      <c r="TFS491" s="50"/>
      <c r="TFT491" s="50"/>
      <c r="TFU491" s="50"/>
      <c r="TFV491" s="50"/>
      <c r="TFW491" s="50"/>
      <c r="TFX491" s="50"/>
      <c r="TFY491" s="50"/>
      <c r="TFZ491" s="50"/>
      <c r="TGA491" s="50"/>
      <c r="TGB491" s="50"/>
      <c r="TGC491" s="50"/>
      <c r="TGD491" s="50"/>
      <c r="TGE491" s="50"/>
      <c r="TGF491" s="50"/>
      <c r="TGG491" s="50"/>
      <c r="TGH491" s="50"/>
      <c r="TGI491" s="50"/>
      <c r="TGJ491" s="50"/>
      <c r="TGK491" s="50"/>
      <c r="TGL491" s="50"/>
      <c r="TGM491" s="50"/>
      <c r="TGN491" s="50"/>
      <c r="TGO491" s="50"/>
      <c r="TGP491" s="50"/>
      <c r="TGQ491" s="50"/>
      <c r="TGR491" s="50"/>
      <c r="TGS491" s="50"/>
      <c r="TGT491" s="50"/>
      <c r="TGU491" s="50"/>
      <c r="TGV491" s="50"/>
      <c r="TGW491" s="50"/>
      <c r="TGX491" s="50"/>
      <c r="TGY491" s="50"/>
      <c r="TGZ491" s="50"/>
      <c r="THA491" s="50"/>
      <c r="THB491" s="50"/>
      <c r="THC491" s="50"/>
      <c r="THD491" s="50"/>
      <c r="THE491" s="50"/>
      <c r="THF491" s="50"/>
      <c r="THG491" s="50"/>
      <c r="THH491" s="50"/>
      <c r="THI491" s="50"/>
      <c r="THJ491" s="50"/>
      <c r="THK491" s="50"/>
      <c r="THL491" s="50"/>
      <c r="THM491" s="50"/>
      <c r="THN491" s="50"/>
      <c r="THO491" s="50"/>
      <c r="THP491" s="50"/>
      <c r="THQ491" s="50"/>
      <c r="THR491" s="50"/>
      <c r="THS491" s="50"/>
      <c r="THT491" s="50"/>
      <c r="THU491" s="50"/>
      <c r="THV491" s="50"/>
      <c r="THW491" s="50"/>
      <c r="THX491" s="50"/>
      <c r="THY491" s="50"/>
      <c r="THZ491" s="50"/>
      <c r="TIA491" s="50"/>
      <c r="TIB491" s="50"/>
      <c r="TIC491" s="50"/>
      <c r="TID491" s="50"/>
      <c r="TIE491" s="50"/>
      <c r="TIF491" s="50"/>
      <c r="TIG491" s="50"/>
      <c r="TIH491" s="50"/>
      <c r="TII491" s="50"/>
      <c r="TIJ491" s="50"/>
      <c r="TIK491" s="50"/>
      <c r="TIL491" s="50"/>
      <c r="TIM491" s="50"/>
      <c r="TIN491" s="50"/>
      <c r="TIO491" s="50"/>
      <c r="TIP491" s="50"/>
      <c r="TIQ491" s="50"/>
      <c r="TIR491" s="50"/>
      <c r="TIS491" s="50"/>
      <c r="TIT491" s="50"/>
      <c r="TIU491" s="50"/>
      <c r="TIV491" s="50"/>
      <c r="TIW491" s="50"/>
      <c r="TIX491" s="50"/>
      <c r="TIY491" s="50"/>
      <c r="TIZ491" s="50"/>
      <c r="TJA491" s="50"/>
      <c r="TJB491" s="50"/>
      <c r="TJC491" s="50"/>
      <c r="TJD491" s="50"/>
      <c r="TJE491" s="50"/>
      <c r="TJF491" s="50"/>
      <c r="TJG491" s="50"/>
      <c r="TJH491" s="50"/>
      <c r="TJI491" s="50"/>
      <c r="TJJ491" s="50"/>
      <c r="TJK491" s="50"/>
      <c r="TJL491" s="50"/>
      <c r="TJM491" s="50"/>
      <c r="TJN491" s="50"/>
      <c r="TJO491" s="50"/>
      <c r="TJP491" s="50"/>
      <c r="TJQ491" s="50"/>
      <c r="TJR491" s="50"/>
      <c r="TJS491" s="50"/>
      <c r="TJT491" s="50"/>
      <c r="TJU491" s="50"/>
      <c r="TJV491" s="50"/>
      <c r="TJW491" s="50"/>
      <c r="TJX491" s="50"/>
      <c r="TJY491" s="50"/>
      <c r="TJZ491" s="50"/>
      <c r="TKA491" s="50"/>
      <c r="TKB491" s="50"/>
      <c r="TKC491" s="50"/>
      <c r="TKD491" s="50"/>
      <c r="TKE491" s="50"/>
      <c r="TKF491" s="50"/>
      <c r="TKG491" s="50"/>
      <c r="TKH491" s="50"/>
      <c r="TKI491" s="50"/>
      <c r="TKJ491" s="50"/>
      <c r="TKK491" s="50"/>
      <c r="TKL491" s="50"/>
      <c r="TKM491" s="50"/>
      <c r="TKN491" s="50"/>
      <c r="TKO491" s="50"/>
      <c r="TKP491" s="50"/>
      <c r="TKQ491" s="50"/>
      <c r="TKR491" s="50"/>
      <c r="TKT491" s="50"/>
      <c r="TKV491" s="50"/>
      <c r="TKW491" s="50"/>
      <c r="TKX491" s="50"/>
      <c r="TKY491" s="50"/>
      <c r="TKZ491" s="50"/>
      <c r="TLA491" s="50"/>
      <c r="TLB491" s="50"/>
      <c r="TLC491" s="50"/>
      <c r="TLH491" s="50"/>
      <c r="TLI491" s="50"/>
      <c r="TLJ491" s="50"/>
      <c r="TLK491" s="50"/>
      <c r="TLL491" s="50"/>
      <c r="TLM491" s="50"/>
      <c r="TLN491" s="50"/>
      <c r="TLO491" s="50"/>
      <c r="TLP491" s="50"/>
      <c r="TLQ491" s="50"/>
      <c r="TLR491" s="50"/>
      <c r="TLS491" s="50"/>
      <c r="TLT491" s="50"/>
      <c r="TLU491" s="50"/>
      <c r="TLV491" s="50"/>
      <c r="TLW491" s="50"/>
      <c r="TLX491" s="50"/>
      <c r="TLY491" s="50"/>
      <c r="TLZ491" s="50"/>
      <c r="TMA491" s="50"/>
      <c r="TMB491" s="50"/>
      <c r="TMC491" s="50"/>
      <c r="TMD491" s="50"/>
      <c r="TME491" s="50"/>
      <c r="TMF491" s="50"/>
      <c r="TMG491" s="50"/>
      <c r="TMH491" s="50"/>
      <c r="TMI491" s="50"/>
      <c r="TMJ491" s="50"/>
      <c r="TMK491" s="50"/>
      <c r="TML491" s="50"/>
      <c r="TMM491" s="50"/>
      <c r="TMN491" s="50"/>
      <c r="TMO491" s="50"/>
      <c r="TMP491" s="50"/>
      <c r="TMQ491" s="50"/>
      <c r="TMR491" s="50"/>
      <c r="TMS491" s="50"/>
      <c r="TMT491" s="50"/>
      <c r="TMU491" s="50"/>
      <c r="TMV491" s="50"/>
      <c r="TMW491" s="50"/>
      <c r="TMX491" s="50"/>
      <c r="TMY491" s="50"/>
      <c r="TMZ491" s="50"/>
      <c r="TNA491" s="50"/>
      <c r="TNB491" s="50"/>
      <c r="TNC491" s="50"/>
      <c r="TND491" s="50"/>
      <c r="TNE491" s="50"/>
      <c r="TNF491" s="50"/>
      <c r="TNG491" s="50"/>
      <c r="TNH491" s="50"/>
      <c r="TNI491" s="50"/>
      <c r="TNJ491" s="50"/>
      <c r="TNK491" s="50"/>
      <c r="TNL491" s="50"/>
      <c r="TNM491" s="50"/>
      <c r="TNN491" s="50"/>
      <c r="TNO491" s="50"/>
      <c r="TNP491" s="50"/>
      <c r="TNQ491" s="50"/>
      <c r="TNR491" s="50"/>
      <c r="TNS491" s="50"/>
      <c r="TNT491" s="50"/>
      <c r="TNU491" s="50"/>
      <c r="TNV491" s="50"/>
      <c r="TNW491" s="50"/>
      <c r="TNX491" s="50"/>
      <c r="TNY491" s="50"/>
      <c r="TNZ491" s="50"/>
      <c r="TOA491" s="50"/>
      <c r="TOB491" s="50"/>
      <c r="TOC491" s="50"/>
      <c r="TOD491" s="50"/>
      <c r="TOE491" s="50"/>
      <c r="TOF491" s="50"/>
      <c r="TOG491" s="50"/>
      <c r="TOH491" s="50"/>
      <c r="TOI491" s="50"/>
      <c r="TOJ491" s="50"/>
      <c r="TOK491" s="50"/>
      <c r="TOL491" s="50"/>
      <c r="TOM491" s="50"/>
      <c r="TON491" s="50"/>
      <c r="TOO491" s="50"/>
      <c r="TOP491" s="50"/>
      <c r="TOQ491" s="50"/>
      <c r="TOR491" s="50"/>
      <c r="TOS491" s="50"/>
      <c r="TOT491" s="50"/>
      <c r="TOU491" s="50"/>
      <c r="TOV491" s="50"/>
      <c r="TOW491" s="50"/>
      <c r="TOX491" s="50"/>
      <c r="TOY491" s="50"/>
      <c r="TOZ491" s="50"/>
      <c r="TPA491" s="50"/>
      <c r="TPB491" s="50"/>
      <c r="TPC491" s="50"/>
      <c r="TPD491" s="50"/>
      <c r="TPE491" s="50"/>
      <c r="TPF491" s="50"/>
      <c r="TPG491" s="50"/>
      <c r="TPH491" s="50"/>
      <c r="TPI491" s="50"/>
      <c r="TPJ491" s="50"/>
      <c r="TPK491" s="50"/>
      <c r="TPL491" s="50"/>
      <c r="TPM491" s="50"/>
      <c r="TPN491" s="50"/>
      <c r="TPO491" s="50"/>
      <c r="TPP491" s="50"/>
      <c r="TPQ491" s="50"/>
      <c r="TPR491" s="50"/>
      <c r="TPS491" s="50"/>
      <c r="TPT491" s="50"/>
      <c r="TPU491" s="50"/>
      <c r="TPV491" s="50"/>
      <c r="TPW491" s="50"/>
      <c r="TPX491" s="50"/>
      <c r="TPY491" s="50"/>
      <c r="TPZ491" s="50"/>
      <c r="TQA491" s="50"/>
      <c r="TQB491" s="50"/>
      <c r="TQC491" s="50"/>
      <c r="TQD491" s="50"/>
      <c r="TQE491" s="50"/>
      <c r="TQF491" s="50"/>
      <c r="TQG491" s="50"/>
      <c r="TQH491" s="50"/>
      <c r="TQI491" s="50"/>
      <c r="TQJ491" s="50"/>
      <c r="TQK491" s="50"/>
      <c r="TQL491" s="50"/>
      <c r="TQM491" s="50"/>
      <c r="TQN491" s="50"/>
      <c r="TQO491" s="50"/>
      <c r="TQP491" s="50"/>
      <c r="TQQ491" s="50"/>
      <c r="TQR491" s="50"/>
      <c r="TQS491" s="50"/>
      <c r="TQT491" s="50"/>
      <c r="TQU491" s="50"/>
      <c r="TQV491" s="50"/>
      <c r="TQW491" s="50"/>
      <c r="TQX491" s="50"/>
      <c r="TQY491" s="50"/>
      <c r="TQZ491" s="50"/>
      <c r="TRA491" s="50"/>
      <c r="TRB491" s="50"/>
      <c r="TRC491" s="50"/>
      <c r="TRD491" s="50"/>
      <c r="TRE491" s="50"/>
      <c r="TRF491" s="50"/>
      <c r="TRG491" s="50"/>
      <c r="TRH491" s="50"/>
      <c r="TRI491" s="50"/>
      <c r="TRJ491" s="50"/>
      <c r="TRK491" s="50"/>
      <c r="TRL491" s="50"/>
      <c r="TRM491" s="50"/>
      <c r="TRN491" s="50"/>
      <c r="TRO491" s="50"/>
      <c r="TRP491" s="50"/>
      <c r="TRQ491" s="50"/>
      <c r="TRR491" s="50"/>
      <c r="TRS491" s="50"/>
      <c r="TRT491" s="50"/>
      <c r="TRU491" s="50"/>
      <c r="TRV491" s="50"/>
      <c r="TRW491" s="50"/>
      <c r="TRX491" s="50"/>
      <c r="TRY491" s="50"/>
      <c r="TRZ491" s="50"/>
      <c r="TSA491" s="50"/>
      <c r="TSB491" s="50"/>
      <c r="TSC491" s="50"/>
      <c r="TSD491" s="50"/>
      <c r="TSE491" s="50"/>
      <c r="TSF491" s="50"/>
      <c r="TSG491" s="50"/>
      <c r="TSH491" s="50"/>
      <c r="TSI491" s="50"/>
      <c r="TSJ491" s="50"/>
      <c r="TSK491" s="50"/>
      <c r="TSL491" s="50"/>
      <c r="TSM491" s="50"/>
      <c r="TSN491" s="50"/>
      <c r="TSO491" s="50"/>
      <c r="TSP491" s="50"/>
      <c r="TSQ491" s="50"/>
      <c r="TSR491" s="50"/>
      <c r="TSS491" s="50"/>
      <c r="TST491" s="50"/>
      <c r="TSU491" s="50"/>
      <c r="TSV491" s="50"/>
      <c r="TSW491" s="50"/>
      <c r="TSX491" s="50"/>
      <c r="TSY491" s="50"/>
      <c r="TSZ491" s="50"/>
      <c r="TTA491" s="50"/>
      <c r="TTB491" s="50"/>
      <c r="TTC491" s="50"/>
      <c r="TTD491" s="50"/>
      <c r="TTE491" s="50"/>
      <c r="TTF491" s="50"/>
      <c r="TTG491" s="50"/>
      <c r="TTH491" s="50"/>
      <c r="TTI491" s="50"/>
      <c r="TTJ491" s="50"/>
      <c r="TTK491" s="50"/>
      <c r="TTL491" s="50"/>
      <c r="TTM491" s="50"/>
      <c r="TTN491" s="50"/>
      <c r="TTO491" s="50"/>
      <c r="TTP491" s="50"/>
      <c r="TTQ491" s="50"/>
      <c r="TTR491" s="50"/>
      <c r="TTS491" s="50"/>
      <c r="TTT491" s="50"/>
      <c r="TTU491" s="50"/>
      <c r="TTV491" s="50"/>
      <c r="TTW491" s="50"/>
      <c r="TTX491" s="50"/>
      <c r="TTY491" s="50"/>
      <c r="TTZ491" s="50"/>
      <c r="TUA491" s="50"/>
      <c r="TUB491" s="50"/>
      <c r="TUC491" s="50"/>
      <c r="TUD491" s="50"/>
      <c r="TUE491" s="50"/>
      <c r="TUF491" s="50"/>
      <c r="TUG491" s="50"/>
      <c r="TUH491" s="50"/>
      <c r="TUI491" s="50"/>
      <c r="TUJ491" s="50"/>
      <c r="TUK491" s="50"/>
      <c r="TUL491" s="50"/>
      <c r="TUM491" s="50"/>
      <c r="TUN491" s="50"/>
      <c r="TUP491" s="50"/>
      <c r="TUR491" s="50"/>
      <c r="TUS491" s="50"/>
      <c r="TUT491" s="50"/>
      <c r="TUU491" s="50"/>
      <c r="TUV491" s="50"/>
      <c r="TUW491" s="50"/>
      <c r="TUX491" s="50"/>
      <c r="TUY491" s="50"/>
      <c r="TVD491" s="50"/>
      <c r="TVE491" s="50"/>
      <c r="TVF491" s="50"/>
      <c r="TVG491" s="50"/>
      <c r="TVH491" s="50"/>
      <c r="TVI491" s="50"/>
      <c r="TVJ491" s="50"/>
      <c r="TVK491" s="50"/>
      <c r="TVL491" s="50"/>
      <c r="TVM491" s="50"/>
      <c r="TVN491" s="50"/>
      <c r="TVO491" s="50"/>
      <c r="TVP491" s="50"/>
      <c r="TVQ491" s="50"/>
      <c r="TVR491" s="50"/>
      <c r="TVS491" s="50"/>
      <c r="TVT491" s="50"/>
      <c r="TVU491" s="50"/>
      <c r="TVV491" s="50"/>
      <c r="TVW491" s="50"/>
      <c r="TVX491" s="50"/>
      <c r="TVY491" s="50"/>
      <c r="TVZ491" s="50"/>
      <c r="TWA491" s="50"/>
      <c r="TWB491" s="50"/>
      <c r="TWC491" s="50"/>
      <c r="TWD491" s="50"/>
      <c r="TWE491" s="50"/>
      <c r="TWF491" s="50"/>
      <c r="TWG491" s="50"/>
      <c r="TWH491" s="50"/>
      <c r="TWI491" s="50"/>
      <c r="TWJ491" s="50"/>
      <c r="TWK491" s="50"/>
      <c r="TWL491" s="50"/>
      <c r="TWM491" s="50"/>
      <c r="TWN491" s="50"/>
      <c r="TWO491" s="50"/>
      <c r="TWP491" s="50"/>
      <c r="TWQ491" s="50"/>
      <c r="TWR491" s="50"/>
      <c r="TWS491" s="50"/>
      <c r="TWT491" s="50"/>
      <c r="TWU491" s="50"/>
      <c r="TWV491" s="50"/>
      <c r="TWW491" s="50"/>
      <c r="TWX491" s="50"/>
      <c r="TWY491" s="50"/>
      <c r="TWZ491" s="50"/>
      <c r="TXA491" s="50"/>
      <c r="TXB491" s="50"/>
      <c r="TXC491" s="50"/>
      <c r="TXD491" s="50"/>
      <c r="TXE491" s="50"/>
      <c r="TXF491" s="50"/>
      <c r="TXG491" s="50"/>
      <c r="TXH491" s="50"/>
      <c r="TXI491" s="50"/>
      <c r="TXJ491" s="50"/>
      <c r="TXK491" s="50"/>
      <c r="TXL491" s="50"/>
      <c r="TXM491" s="50"/>
      <c r="TXN491" s="50"/>
      <c r="TXO491" s="50"/>
      <c r="TXP491" s="50"/>
      <c r="TXQ491" s="50"/>
      <c r="TXR491" s="50"/>
      <c r="TXS491" s="50"/>
      <c r="TXT491" s="50"/>
      <c r="TXU491" s="50"/>
      <c r="TXV491" s="50"/>
      <c r="TXW491" s="50"/>
      <c r="TXX491" s="50"/>
      <c r="TXY491" s="50"/>
      <c r="TXZ491" s="50"/>
      <c r="TYA491" s="50"/>
      <c r="TYB491" s="50"/>
      <c r="TYC491" s="50"/>
      <c r="TYD491" s="50"/>
      <c r="TYE491" s="50"/>
      <c r="TYF491" s="50"/>
      <c r="TYG491" s="50"/>
      <c r="TYH491" s="50"/>
      <c r="TYI491" s="50"/>
      <c r="TYJ491" s="50"/>
      <c r="TYK491" s="50"/>
      <c r="TYL491" s="50"/>
      <c r="TYM491" s="50"/>
      <c r="TYN491" s="50"/>
      <c r="TYO491" s="50"/>
      <c r="TYP491" s="50"/>
      <c r="TYQ491" s="50"/>
      <c r="TYR491" s="50"/>
      <c r="TYS491" s="50"/>
      <c r="TYT491" s="50"/>
      <c r="TYU491" s="50"/>
      <c r="TYV491" s="50"/>
      <c r="TYW491" s="50"/>
      <c r="TYX491" s="50"/>
      <c r="TYY491" s="50"/>
      <c r="TYZ491" s="50"/>
      <c r="TZA491" s="50"/>
      <c r="TZB491" s="50"/>
      <c r="TZC491" s="50"/>
      <c r="TZD491" s="50"/>
      <c r="TZE491" s="50"/>
      <c r="TZF491" s="50"/>
      <c r="TZG491" s="50"/>
      <c r="TZH491" s="50"/>
      <c r="TZI491" s="50"/>
      <c r="TZJ491" s="50"/>
      <c r="TZK491" s="50"/>
      <c r="TZL491" s="50"/>
      <c r="TZM491" s="50"/>
      <c r="TZN491" s="50"/>
      <c r="TZO491" s="50"/>
      <c r="TZP491" s="50"/>
      <c r="TZQ491" s="50"/>
      <c r="TZR491" s="50"/>
      <c r="TZS491" s="50"/>
      <c r="TZT491" s="50"/>
      <c r="TZU491" s="50"/>
      <c r="TZV491" s="50"/>
      <c r="TZW491" s="50"/>
      <c r="TZX491" s="50"/>
      <c r="TZY491" s="50"/>
      <c r="TZZ491" s="50"/>
      <c r="UAA491" s="50"/>
      <c r="UAB491" s="50"/>
      <c r="UAC491" s="50"/>
      <c r="UAD491" s="50"/>
      <c r="UAE491" s="50"/>
      <c r="UAF491" s="50"/>
      <c r="UAG491" s="50"/>
      <c r="UAH491" s="50"/>
      <c r="UAI491" s="50"/>
      <c r="UAJ491" s="50"/>
      <c r="UAK491" s="50"/>
      <c r="UAL491" s="50"/>
      <c r="UAM491" s="50"/>
      <c r="UAN491" s="50"/>
      <c r="UAO491" s="50"/>
      <c r="UAP491" s="50"/>
      <c r="UAQ491" s="50"/>
      <c r="UAR491" s="50"/>
      <c r="UAS491" s="50"/>
      <c r="UAT491" s="50"/>
      <c r="UAU491" s="50"/>
      <c r="UAV491" s="50"/>
      <c r="UAW491" s="50"/>
      <c r="UAX491" s="50"/>
      <c r="UAY491" s="50"/>
      <c r="UAZ491" s="50"/>
      <c r="UBA491" s="50"/>
      <c r="UBB491" s="50"/>
      <c r="UBC491" s="50"/>
      <c r="UBD491" s="50"/>
      <c r="UBE491" s="50"/>
      <c r="UBF491" s="50"/>
      <c r="UBG491" s="50"/>
      <c r="UBH491" s="50"/>
      <c r="UBI491" s="50"/>
      <c r="UBJ491" s="50"/>
      <c r="UBK491" s="50"/>
      <c r="UBL491" s="50"/>
      <c r="UBM491" s="50"/>
      <c r="UBN491" s="50"/>
      <c r="UBO491" s="50"/>
      <c r="UBP491" s="50"/>
      <c r="UBQ491" s="50"/>
      <c r="UBR491" s="50"/>
      <c r="UBS491" s="50"/>
      <c r="UBT491" s="50"/>
      <c r="UBU491" s="50"/>
      <c r="UBV491" s="50"/>
      <c r="UBW491" s="50"/>
      <c r="UBX491" s="50"/>
      <c r="UBY491" s="50"/>
      <c r="UBZ491" s="50"/>
      <c r="UCA491" s="50"/>
      <c r="UCB491" s="50"/>
      <c r="UCC491" s="50"/>
      <c r="UCD491" s="50"/>
      <c r="UCE491" s="50"/>
      <c r="UCF491" s="50"/>
      <c r="UCG491" s="50"/>
      <c r="UCH491" s="50"/>
      <c r="UCI491" s="50"/>
      <c r="UCJ491" s="50"/>
      <c r="UCK491" s="50"/>
      <c r="UCL491" s="50"/>
      <c r="UCM491" s="50"/>
      <c r="UCN491" s="50"/>
      <c r="UCO491" s="50"/>
      <c r="UCP491" s="50"/>
      <c r="UCQ491" s="50"/>
      <c r="UCR491" s="50"/>
      <c r="UCS491" s="50"/>
      <c r="UCT491" s="50"/>
      <c r="UCU491" s="50"/>
      <c r="UCV491" s="50"/>
      <c r="UCW491" s="50"/>
      <c r="UCX491" s="50"/>
      <c r="UCY491" s="50"/>
      <c r="UCZ491" s="50"/>
      <c r="UDA491" s="50"/>
      <c r="UDB491" s="50"/>
      <c r="UDC491" s="50"/>
      <c r="UDD491" s="50"/>
      <c r="UDE491" s="50"/>
      <c r="UDF491" s="50"/>
      <c r="UDG491" s="50"/>
      <c r="UDH491" s="50"/>
      <c r="UDI491" s="50"/>
      <c r="UDJ491" s="50"/>
      <c r="UDK491" s="50"/>
      <c r="UDL491" s="50"/>
      <c r="UDM491" s="50"/>
      <c r="UDN491" s="50"/>
      <c r="UDO491" s="50"/>
      <c r="UDP491" s="50"/>
      <c r="UDQ491" s="50"/>
      <c r="UDR491" s="50"/>
      <c r="UDS491" s="50"/>
      <c r="UDT491" s="50"/>
      <c r="UDU491" s="50"/>
      <c r="UDV491" s="50"/>
      <c r="UDW491" s="50"/>
      <c r="UDX491" s="50"/>
      <c r="UDY491" s="50"/>
      <c r="UDZ491" s="50"/>
      <c r="UEA491" s="50"/>
      <c r="UEB491" s="50"/>
      <c r="UEC491" s="50"/>
      <c r="UED491" s="50"/>
      <c r="UEE491" s="50"/>
      <c r="UEF491" s="50"/>
      <c r="UEG491" s="50"/>
      <c r="UEH491" s="50"/>
      <c r="UEI491" s="50"/>
      <c r="UEJ491" s="50"/>
      <c r="UEL491" s="50"/>
      <c r="UEN491" s="50"/>
      <c r="UEO491" s="50"/>
      <c r="UEP491" s="50"/>
      <c r="UEQ491" s="50"/>
      <c r="UER491" s="50"/>
      <c r="UES491" s="50"/>
      <c r="UET491" s="50"/>
      <c r="UEU491" s="50"/>
      <c r="UEZ491" s="50"/>
      <c r="UFA491" s="50"/>
      <c r="UFB491" s="50"/>
      <c r="UFC491" s="50"/>
      <c r="UFD491" s="50"/>
      <c r="UFE491" s="50"/>
      <c r="UFF491" s="50"/>
      <c r="UFG491" s="50"/>
      <c r="UFH491" s="50"/>
      <c r="UFI491" s="50"/>
      <c r="UFJ491" s="50"/>
      <c r="UFK491" s="50"/>
      <c r="UFL491" s="50"/>
      <c r="UFM491" s="50"/>
      <c r="UFN491" s="50"/>
      <c r="UFO491" s="50"/>
      <c r="UFP491" s="50"/>
      <c r="UFQ491" s="50"/>
      <c r="UFR491" s="50"/>
      <c r="UFS491" s="50"/>
      <c r="UFT491" s="50"/>
      <c r="UFU491" s="50"/>
      <c r="UFV491" s="50"/>
      <c r="UFW491" s="50"/>
      <c r="UFX491" s="50"/>
      <c r="UFY491" s="50"/>
      <c r="UFZ491" s="50"/>
      <c r="UGA491" s="50"/>
      <c r="UGB491" s="50"/>
      <c r="UGC491" s="50"/>
      <c r="UGD491" s="50"/>
      <c r="UGE491" s="50"/>
      <c r="UGF491" s="50"/>
      <c r="UGG491" s="50"/>
      <c r="UGH491" s="50"/>
      <c r="UGI491" s="50"/>
      <c r="UGJ491" s="50"/>
      <c r="UGK491" s="50"/>
      <c r="UGL491" s="50"/>
      <c r="UGM491" s="50"/>
      <c r="UGN491" s="50"/>
      <c r="UGO491" s="50"/>
      <c r="UGP491" s="50"/>
      <c r="UGQ491" s="50"/>
      <c r="UGR491" s="50"/>
      <c r="UGS491" s="50"/>
      <c r="UGT491" s="50"/>
      <c r="UGU491" s="50"/>
      <c r="UGV491" s="50"/>
      <c r="UGW491" s="50"/>
      <c r="UGX491" s="50"/>
      <c r="UGY491" s="50"/>
      <c r="UGZ491" s="50"/>
      <c r="UHA491" s="50"/>
      <c r="UHB491" s="50"/>
      <c r="UHC491" s="50"/>
      <c r="UHD491" s="50"/>
      <c r="UHE491" s="50"/>
      <c r="UHF491" s="50"/>
      <c r="UHG491" s="50"/>
      <c r="UHH491" s="50"/>
      <c r="UHI491" s="50"/>
      <c r="UHJ491" s="50"/>
      <c r="UHK491" s="50"/>
      <c r="UHL491" s="50"/>
      <c r="UHM491" s="50"/>
      <c r="UHN491" s="50"/>
      <c r="UHO491" s="50"/>
      <c r="UHP491" s="50"/>
      <c r="UHQ491" s="50"/>
      <c r="UHR491" s="50"/>
      <c r="UHS491" s="50"/>
      <c r="UHT491" s="50"/>
      <c r="UHU491" s="50"/>
      <c r="UHV491" s="50"/>
      <c r="UHW491" s="50"/>
      <c r="UHX491" s="50"/>
      <c r="UHY491" s="50"/>
      <c r="UHZ491" s="50"/>
      <c r="UIA491" s="50"/>
      <c r="UIB491" s="50"/>
      <c r="UIC491" s="50"/>
      <c r="UID491" s="50"/>
      <c r="UIE491" s="50"/>
      <c r="UIF491" s="50"/>
      <c r="UIG491" s="50"/>
      <c r="UIH491" s="50"/>
      <c r="UII491" s="50"/>
      <c r="UIJ491" s="50"/>
      <c r="UIK491" s="50"/>
      <c r="UIL491" s="50"/>
      <c r="UIM491" s="50"/>
      <c r="UIN491" s="50"/>
      <c r="UIO491" s="50"/>
      <c r="UIP491" s="50"/>
      <c r="UIQ491" s="50"/>
      <c r="UIR491" s="50"/>
      <c r="UIS491" s="50"/>
      <c r="UIT491" s="50"/>
      <c r="UIU491" s="50"/>
      <c r="UIV491" s="50"/>
      <c r="UIW491" s="50"/>
      <c r="UIX491" s="50"/>
      <c r="UIY491" s="50"/>
      <c r="UIZ491" s="50"/>
      <c r="UJA491" s="50"/>
      <c r="UJB491" s="50"/>
      <c r="UJC491" s="50"/>
      <c r="UJD491" s="50"/>
      <c r="UJE491" s="50"/>
      <c r="UJF491" s="50"/>
      <c r="UJG491" s="50"/>
      <c r="UJH491" s="50"/>
      <c r="UJI491" s="50"/>
      <c r="UJJ491" s="50"/>
      <c r="UJK491" s="50"/>
      <c r="UJL491" s="50"/>
      <c r="UJM491" s="50"/>
      <c r="UJN491" s="50"/>
      <c r="UJO491" s="50"/>
      <c r="UJP491" s="50"/>
      <c r="UJQ491" s="50"/>
      <c r="UJR491" s="50"/>
      <c r="UJS491" s="50"/>
      <c r="UJT491" s="50"/>
      <c r="UJU491" s="50"/>
      <c r="UJV491" s="50"/>
      <c r="UJW491" s="50"/>
      <c r="UJX491" s="50"/>
      <c r="UJY491" s="50"/>
      <c r="UJZ491" s="50"/>
      <c r="UKA491" s="50"/>
      <c r="UKB491" s="50"/>
      <c r="UKC491" s="50"/>
      <c r="UKD491" s="50"/>
      <c r="UKE491" s="50"/>
      <c r="UKF491" s="50"/>
      <c r="UKG491" s="50"/>
      <c r="UKH491" s="50"/>
      <c r="UKI491" s="50"/>
      <c r="UKJ491" s="50"/>
      <c r="UKK491" s="50"/>
      <c r="UKL491" s="50"/>
      <c r="UKM491" s="50"/>
      <c r="UKN491" s="50"/>
      <c r="UKO491" s="50"/>
      <c r="UKP491" s="50"/>
      <c r="UKQ491" s="50"/>
      <c r="UKR491" s="50"/>
      <c r="UKS491" s="50"/>
      <c r="UKT491" s="50"/>
      <c r="UKU491" s="50"/>
      <c r="UKV491" s="50"/>
      <c r="UKW491" s="50"/>
      <c r="UKX491" s="50"/>
      <c r="UKY491" s="50"/>
      <c r="UKZ491" s="50"/>
      <c r="ULA491" s="50"/>
      <c r="ULB491" s="50"/>
      <c r="ULC491" s="50"/>
      <c r="ULD491" s="50"/>
      <c r="ULE491" s="50"/>
      <c r="ULF491" s="50"/>
      <c r="ULG491" s="50"/>
      <c r="ULH491" s="50"/>
      <c r="ULI491" s="50"/>
      <c r="ULJ491" s="50"/>
      <c r="ULK491" s="50"/>
      <c r="ULL491" s="50"/>
      <c r="ULM491" s="50"/>
      <c r="ULN491" s="50"/>
      <c r="ULO491" s="50"/>
      <c r="ULP491" s="50"/>
      <c r="ULQ491" s="50"/>
      <c r="ULR491" s="50"/>
      <c r="ULS491" s="50"/>
      <c r="ULT491" s="50"/>
      <c r="ULU491" s="50"/>
      <c r="ULV491" s="50"/>
      <c r="ULW491" s="50"/>
      <c r="ULX491" s="50"/>
      <c r="ULY491" s="50"/>
      <c r="ULZ491" s="50"/>
      <c r="UMA491" s="50"/>
      <c r="UMB491" s="50"/>
      <c r="UMC491" s="50"/>
      <c r="UMD491" s="50"/>
      <c r="UME491" s="50"/>
      <c r="UMF491" s="50"/>
      <c r="UMG491" s="50"/>
      <c r="UMH491" s="50"/>
      <c r="UMI491" s="50"/>
      <c r="UMJ491" s="50"/>
      <c r="UMK491" s="50"/>
      <c r="UML491" s="50"/>
      <c r="UMM491" s="50"/>
      <c r="UMN491" s="50"/>
      <c r="UMO491" s="50"/>
      <c r="UMP491" s="50"/>
      <c r="UMQ491" s="50"/>
      <c r="UMR491" s="50"/>
      <c r="UMS491" s="50"/>
      <c r="UMT491" s="50"/>
      <c r="UMU491" s="50"/>
      <c r="UMV491" s="50"/>
      <c r="UMW491" s="50"/>
      <c r="UMX491" s="50"/>
      <c r="UMY491" s="50"/>
      <c r="UMZ491" s="50"/>
      <c r="UNA491" s="50"/>
      <c r="UNB491" s="50"/>
      <c r="UNC491" s="50"/>
      <c r="UND491" s="50"/>
      <c r="UNE491" s="50"/>
      <c r="UNF491" s="50"/>
      <c r="UNG491" s="50"/>
      <c r="UNH491" s="50"/>
      <c r="UNI491" s="50"/>
      <c r="UNJ491" s="50"/>
      <c r="UNK491" s="50"/>
      <c r="UNL491" s="50"/>
      <c r="UNM491" s="50"/>
      <c r="UNN491" s="50"/>
      <c r="UNO491" s="50"/>
      <c r="UNP491" s="50"/>
      <c r="UNQ491" s="50"/>
      <c r="UNR491" s="50"/>
      <c r="UNS491" s="50"/>
      <c r="UNT491" s="50"/>
      <c r="UNU491" s="50"/>
      <c r="UNV491" s="50"/>
      <c r="UNW491" s="50"/>
      <c r="UNX491" s="50"/>
      <c r="UNY491" s="50"/>
      <c r="UNZ491" s="50"/>
      <c r="UOA491" s="50"/>
      <c r="UOB491" s="50"/>
      <c r="UOC491" s="50"/>
      <c r="UOD491" s="50"/>
      <c r="UOE491" s="50"/>
      <c r="UOF491" s="50"/>
      <c r="UOH491" s="50"/>
      <c r="UOJ491" s="50"/>
      <c r="UOK491" s="50"/>
      <c r="UOL491" s="50"/>
      <c r="UOM491" s="50"/>
      <c r="UON491" s="50"/>
      <c r="UOO491" s="50"/>
      <c r="UOP491" s="50"/>
      <c r="UOQ491" s="50"/>
      <c r="UOV491" s="50"/>
      <c r="UOW491" s="50"/>
      <c r="UOX491" s="50"/>
      <c r="UOY491" s="50"/>
      <c r="UOZ491" s="50"/>
      <c r="UPA491" s="50"/>
      <c r="UPB491" s="50"/>
      <c r="UPC491" s="50"/>
      <c r="UPD491" s="50"/>
      <c r="UPE491" s="50"/>
      <c r="UPF491" s="50"/>
      <c r="UPG491" s="50"/>
      <c r="UPH491" s="50"/>
      <c r="UPI491" s="50"/>
      <c r="UPJ491" s="50"/>
      <c r="UPK491" s="50"/>
      <c r="UPL491" s="50"/>
      <c r="UPM491" s="50"/>
      <c r="UPN491" s="50"/>
      <c r="UPO491" s="50"/>
      <c r="UPP491" s="50"/>
      <c r="UPQ491" s="50"/>
      <c r="UPR491" s="50"/>
      <c r="UPS491" s="50"/>
      <c r="UPT491" s="50"/>
      <c r="UPU491" s="50"/>
      <c r="UPV491" s="50"/>
      <c r="UPW491" s="50"/>
      <c r="UPX491" s="50"/>
      <c r="UPY491" s="50"/>
      <c r="UPZ491" s="50"/>
      <c r="UQA491" s="50"/>
      <c r="UQB491" s="50"/>
      <c r="UQC491" s="50"/>
      <c r="UQD491" s="50"/>
      <c r="UQE491" s="50"/>
      <c r="UQF491" s="50"/>
      <c r="UQG491" s="50"/>
      <c r="UQH491" s="50"/>
      <c r="UQI491" s="50"/>
      <c r="UQJ491" s="50"/>
      <c r="UQK491" s="50"/>
      <c r="UQL491" s="50"/>
      <c r="UQM491" s="50"/>
      <c r="UQN491" s="50"/>
      <c r="UQO491" s="50"/>
      <c r="UQP491" s="50"/>
      <c r="UQQ491" s="50"/>
      <c r="UQR491" s="50"/>
      <c r="UQS491" s="50"/>
      <c r="UQT491" s="50"/>
      <c r="UQU491" s="50"/>
      <c r="UQV491" s="50"/>
      <c r="UQW491" s="50"/>
      <c r="UQX491" s="50"/>
      <c r="UQY491" s="50"/>
      <c r="UQZ491" s="50"/>
      <c r="URA491" s="50"/>
      <c r="URB491" s="50"/>
      <c r="URC491" s="50"/>
      <c r="URD491" s="50"/>
      <c r="URE491" s="50"/>
      <c r="URF491" s="50"/>
      <c r="URG491" s="50"/>
      <c r="URH491" s="50"/>
      <c r="URI491" s="50"/>
      <c r="URJ491" s="50"/>
      <c r="URK491" s="50"/>
      <c r="URL491" s="50"/>
      <c r="URM491" s="50"/>
      <c r="URN491" s="50"/>
      <c r="URO491" s="50"/>
      <c r="URP491" s="50"/>
      <c r="URQ491" s="50"/>
      <c r="URR491" s="50"/>
      <c r="URS491" s="50"/>
      <c r="URT491" s="50"/>
      <c r="URU491" s="50"/>
      <c r="URV491" s="50"/>
      <c r="URW491" s="50"/>
      <c r="URX491" s="50"/>
      <c r="URY491" s="50"/>
      <c r="URZ491" s="50"/>
      <c r="USA491" s="50"/>
      <c r="USB491" s="50"/>
      <c r="USC491" s="50"/>
      <c r="USD491" s="50"/>
      <c r="USE491" s="50"/>
      <c r="USF491" s="50"/>
      <c r="USG491" s="50"/>
      <c r="USH491" s="50"/>
      <c r="USI491" s="50"/>
      <c r="USJ491" s="50"/>
      <c r="USK491" s="50"/>
      <c r="USL491" s="50"/>
      <c r="USM491" s="50"/>
      <c r="USN491" s="50"/>
      <c r="USO491" s="50"/>
      <c r="USP491" s="50"/>
      <c r="USQ491" s="50"/>
      <c r="USR491" s="50"/>
      <c r="USS491" s="50"/>
      <c r="UST491" s="50"/>
      <c r="USU491" s="50"/>
      <c r="USV491" s="50"/>
      <c r="USW491" s="50"/>
      <c r="USX491" s="50"/>
      <c r="USY491" s="50"/>
      <c r="USZ491" s="50"/>
      <c r="UTA491" s="50"/>
      <c r="UTB491" s="50"/>
      <c r="UTC491" s="50"/>
      <c r="UTD491" s="50"/>
      <c r="UTE491" s="50"/>
      <c r="UTF491" s="50"/>
      <c r="UTG491" s="50"/>
      <c r="UTH491" s="50"/>
      <c r="UTI491" s="50"/>
      <c r="UTJ491" s="50"/>
      <c r="UTK491" s="50"/>
      <c r="UTL491" s="50"/>
      <c r="UTM491" s="50"/>
      <c r="UTN491" s="50"/>
      <c r="UTO491" s="50"/>
      <c r="UTP491" s="50"/>
      <c r="UTQ491" s="50"/>
      <c r="UTR491" s="50"/>
      <c r="UTS491" s="50"/>
      <c r="UTT491" s="50"/>
      <c r="UTU491" s="50"/>
      <c r="UTV491" s="50"/>
      <c r="UTW491" s="50"/>
      <c r="UTX491" s="50"/>
      <c r="UTY491" s="50"/>
      <c r="UTZ491" s="50"/>
      <c r="UUA491" s="50"/>
      <c r="UUB491" s="50"/>
      <c r="UUC491" s="50"/>
      <c r="UUD491" s="50"/>
      <c r="UUE491" s="50"/>
      <c r="UUF491" s="50"/>
      <c r="UUG491" s="50"/>
      <c r="UUH491" s="50"/>
      <c r="UUI491" s="50"/>
      <c r="UUJ491" s="50"/>
      <c r="UUK491" s="50"/>
      <c r="UUL491" s="50"/>
      <c r="UUM491" s="50"/>
      <c r="UUN491" s="50"/>
      <c r="UUO491" s="50"/>
      <c r="UUP491" s="50"/>
      <c r="UUQ491" s="50"/>
      <c r="UUR491" s="50"/>
      <c r="UUS491" s="50"/>
      <c r="UUT491" s="50"/>
      <c r="UUU491" s="50"/>
      <c r="UUV491" s="50"/>
      <c r="UUW491" s="50"/>
      <c r="UUX491" s="50"/>
      <c r="UUY491" s="50"/>
      <c r="UUZ491" s="50"/>
      <c r="UVA491" s="50"/>
      <c r="UVB491" s="50"/>
      <c r="UVC491" s="50"/>
      <c r="UVD491" s="50"/>
      <c r="UVE491" s="50"/>
      <c r="UVF491" s="50"/>
      <c r="UVG491" s="50"/>
      <c r="UVH491" s="50"/>
      <c r="UVI491" s="50"/>
      <c r="UVJ491" s="50"/>
      <c r="UVK491" s="50"/>
      <c r="UVL491" s="50"/>
      <c r="UVM491" s="50"/>
      <c r="UVN491" s="50"/>
      <c r="UVO491" s="50"/>
      <c r="UVP491" s="50"/>
      <c r="UVQ491" s="50"/>
      <c r="UVR491" s="50"/>
      <c r="UVS491" s="50"/>
      <c r="UVT491" s="50"/>
      <c r="UVU491" s="50"/>
      <c r="UVV491" s="50"/>
      <c r="UVW491" s="50"/>
      <c r="UVX491" s="50"/>
      <c r="UVY491" s="50"/>
      <c r="UVZ491" s="50"/>
      <c r="UWA491" s="50"/>
      <c r="UWB491" s="50"/>
      <c r="UWC491" s="50"/>
      <c r="UWD491" s="50"/>
      <c r="UWE491" s="50"/>
      <c r="UWF491" s="50"/>
      <c r="UWG491" s="50"/>
      <c r="UWH491" s="50"/>
      <c r="UWI491" s="50"/>
      <c r="UWJ491" s="50"/>
      <c r="UWK491" s="50"/>
      <c r="UWL491" s="50"/>
      <c r="UWM491" s="50"/>
      <c r="UWN491" s="50"/>
      <c r="UWO491" s="50"/>
      <c r="UWP491" s="50"/>
      <c r="UWQ491" s="50"/>
      <c r="UWR491" s="50"/>
      <c r="UWS491" s="50"/>
      <c r="UWT491" s="50"/>
      <c r="UWU491" s="50"/>
      <c r="UWV491" s="50"/>
      <c r="UWW491" s="50"/>
      <c r="UWX491" s="50"/>
      <c r="UWY491" s="50"/>
      <c r="UWZ491" s="50"/>
      <c r="UXA491" s="50"/>
      <c r="UXB491" s="50"/>
      <c r="UXC491" s="50"/>
      <c r="UXD491" s="50"/>
      <c r="UXE491" s="50"/>
      <c r="UXF491" s="50"/>
      <c r="UXG491" s="50"/>
      <c r="UXH491" s="50"/>
      <c r="UXI491" s="50"/>
      <c r="UXJ491" s="50"/>
      <c r="UXK491" s="50"/>
      <c r="UXL491" s="50"/>
      <c r="UXM491" s="50"/>
      <c r="UXN491" s="50"/>
      <c r="UXO491" s="50"/>
      <c r="UXP491" s="50"/>
      <c r="UXQ491" s="50"/>
      <c r="UXR491" s="50"/>
      <c r="UXS491" s="50"/>
      <c r="UXT491" s="50"/>
      <c r="UXU491" s="50"/>
      <c r="UXV491" s="50"/>
      <c r="UXW491" s="50"/>
      <c r="UXX491" s="50"/>
      <c r="UXY491" s="50"/>
      <c r="UXZ491" s="50"/>
      <c r="UYA491" s="50"/>
      <c r="UYB491" s="50"/>
      <c r="UYD491" s="50"/>
      <c r="UYF491" s="50"/>
      <c r="UYG491" s="50"/>
      <c r="UYH491" s="50"/>
      <c r="UYI491" s="50"/>
      <c r="UYJ491" s="50"/>
      <c r="UYK491" s="50"/>
      <c r="UYL491" s="50"/>
      <c r="UYM491" s="50"/>
      <c r="UYR491" s="50"/>
      <c r="UYS491" s="50"/>
      <c r="UYT491" s="50"/>
      <c r="UYU491" s="50"/>
      <c r="UYV491" s="50"/>
      <c r="UYW491" s="50"/>
      <c r="UYX491" s="50"/>
      <c r="UYY491" s="50"/>
      <c r="UYZ491" s="50"/>
      <c r="UZA491" s="50"/>
      <c r="UZB491" s="50"/>
      <c r="UZC491" s="50"/>
      <c r="UZD491" s="50"/>
      <c r="UZE491" s="50"/>
      <c r="UZF491" s="50"/>
      <c r="UZG491" s="50"/>
      <c r="UZH491" s="50"/>
      <c r="UZI491" s="50"/>
      <c r="UZJ491" s="50"/>
      <c r="UZK491" s="50"/>
      <c r="UZL491" s="50"/>
      <c r="UZM491" s="50"/>
      <c r="UZN491" s="50"/>
      <c r="UZO491" s="50"/>
      <c r="UZP491" s="50"/>
      <c r="UZQ491" s="50"/>
      <c r="UZR491" s="50"/>
      <c r="UZS491" s="50"/>
      <c r="UZT491" s="50"/>
      <c r="UZU491" s="50"/>
      <c r="UZV491" s="50"/>
      <c r="UZW491" s="50"/>
      <c r="UZX491" s="50"/>
      <c r="UZY491" s="50"/>
      <c r="UZZ491" s="50"/>
      <c r="VAA491" s="50"/>
      <c r="VAB491" s="50"/>
      <c r="VAC491" s="50"/>
      <c r="VAD491" s="50"/>
      <c r="VAE491" s="50"/>
      <c r="VAF491" s="50"/>
      <c r="VAG491" s="50"/>
      <c r="VAH491" s="50"/>
      <c r="VAI491" s="50"/>
      <c r="VAJ491" s="50"/>
      <c r="VAK491" s="50"/>
      <c r="VAL491" s="50"/>
      <c r="VAM491" s="50"/>
      <c r="VAN491" s="50"/>
      <c r="VAO491" s="50"/>
      <c r="VAP491" s="50"/>
      <c r="VAQ491" s="50"/>
      <c r="VAR491" s="50"/>
      <c r="VAS491" s="50"/>
      <c r="VAT491" s="50"/>
      <c r="VAU491" s="50"/>
      <c r="VAV491" s="50"/>
      <c r="VAW491" s="50"/>
      <c r="VAX491" s="50"/>
      <c r="VAY491" s="50"/>
      <c r="VAZ491" s="50"/>
      <c r="VBA491" s="50"/>
      <c r="VBB491" s="50"/>
      <c r="VBC491" s="50"/>
      <c r="VBD491" s="50"/>
      <c r="VBE491" s="50"/>
      <c r="VBF491" s="50"/>
      <c r="VBG491" s="50"/>
      <c r="VBH491" s="50"/>
      <c r="VBI491" s="50"/>
      <c r="VBJ491" s="50"/>
      <c r="VBK491" s="50"/>
      <c r="VBL491" s="50"/>
      <c r="VBM491" s="50"/>
      <c r="VBN491" s="50"/>
      <c r="VBO491" s="50"/>
      <c r="VBP491" s="50"/>
      <c r="VBQ491" s="50"/>
      <c r="VBR491" s="50"/>
      <c r="VBS491" s="50"/>
      <c r="VBT491" s="50"/>
      <c r="VBU491" s="50"/>
      <c r="VBV491" s="50"/>
      <c r="VBW491" s="50"/>
      <c r="VBX491" s="50"/>
      <c r="VBY491" s="50"/>
      <c r="VBZ491" s="50"/>
      <c r="VCA491" s="50"/>
      <c r="VCB491" s="50"/>
      <c r="VCC491" s="50"/>
      <c r="VCD491" s="50"/>
      <c r="VCE491" s="50"/>
      <c r="VCF491" s="50"/>
      <c r="VCG491" s="50"/>
      <c r="VCH491" s="50"/>
      <c r="VCI491" s="50"/>
      <c r="VCJ491" s="50"/>
      <c r="VCK491" s="50"/>
      <c r="VCL491" s="50"/>
      <c r="VCM491" s="50"/>
      <c r="VCN491" s="50"/>
      <c r="VCO491" s="50"/>
      <c r="VCP491" s="50"/>
      <c r="VCQ491" s="50"/>
      <c r="VCR491" s="50"/>
      <c r="VCS491" s="50"/>
      <c r="VCT491" s="50"/>
      <c r="VCU491" s="50"/>
      <c r="VCV491" s="50"/>
      <c r="VCW491" s="50"/>
      <c r="VCX491" s="50"/>
      <c r="VCY491" s="50"/>
      <c r="VCZ491" s="50"/>
      <c r="VDA491" s="50"/>
      <c r="VDB491" s="50"/>
      <c r="VDC491" s="50"/>
      <c r="VDD491" s="50"/>
      <c r="VDE491" s="50"/>
      <c r="VDF491" s="50"/>
      <c r="VDG491" s="50"/>
      <c r="VDH491" s="50"/>
      <c r="VDI491" s="50"/>
      <c r="VDJ491" s="50"/>
      <c r="VDK491" s="50"/>
      <c r="VDL491" s="50"/>
      <c r="VDM491" s="50"/>
      <c r="VDN491" s="50"/>
      <c r="VDO491" s="50"/>
      <c r="VDP491" s="50"/>
      <c r="VDQ491" s="50"/>
      <c r="VDR491" s="50"/>
      <c r="VDS491" s="50"/>
      <c r="VDT491" s="50"/>
      <c r="VDU491" s="50"/>
      <c r="VDV491" s="50"/>
      <c r="VDW491" s="50"/>
      <c r="VDX491" s="50"/>
      <c r="VDY491" s="50"/>
      <c r="VDZ491" s="50"/>
      <c r="VEA491" s="50"/>
      <c r="VEB491" s="50"/>
      <c r="VEC491" s="50"/>
      <c r="VED491" s="50"/>
      <c r="VEE491" s="50"/>
      <c r="VEF491" s="50"/>
      <c r="VEG491" s="50"/>
      <c r="VEH491" s="50"/>
      <c r="VEI491" s="50"/>
      <c r="VEJ491" s="50"/>
      <c r="VEK491" s="50"/>
      <c r="VEL491" s="50"/>
      <c r="VEM491" s="50"/>
      <c r="VEN491" s="50"/>
      <c r="VEO491" s="50"/>
      <c r="VEP491" s="50"/>
      <c r="VEQ491" s="50"/>
      <c r="VER491" s="50"/>
      <c r="VES491" s="50"/>
      <c r="VET491" s="50"/>
      <c r="VEU491" s="50"/>
      <c r="VEV491" s="50"/>
      <c r="VEW491" s="50"/>
      <c r="VEX491" s="50"/>
      <c r="VEY491" s="50"/>
      <c r="VEZ491" s="50"/>
      <c r="VFA491" s="50"/>
      <c r="VFB491" s="50"/>
      <c r="VFC491" s="50"/>
      <c r="VFD491" s="50"/>
      <c r="VFE491" s="50"/>
      <c r="VFF491" s="50"/>
      <c r="VFG491" s="50"/>
      <c r="VFH491" s="50"/>
      <c r="VFI491" s="50"/>
      <c r="VFJ491" s="50"/>
      <c r="VFK491" s="50"/>
      <c r="VFL491" s="50"/>
      <c r="VFM491" s="50"/>
      <c r="VFN491" s="50"/>
      <c r="VFO491" s="50"/>
      <c r="VFP491" s="50"/>
      <c r="VFQ491" s="50"/>
      <c r="VFR491" s="50"/>
      <c r="VFS491" s="50"/>
      <c r="VFT491" s="50"/>
      <c r="VFU491" s="50"/>
      <c r="VFV491" s="50"/>
      <c r="VFW491" s="50"/>
      <c r="VFX491" s="50"/>
      <c r="VFY491" s="50"/>
      <c r="VFZ491" s="50"/>
      <c r="VGA491" s="50"/>
      <c r="VGB491" s="50"/>
      <c r="VGC491" s="50"/>
      <c r="VGD491" s="50"/>
      <c r="VGE491" s="50"/>
      <c r="VGF491" s="50"/>
      <c r="VGG491" s="50"/>
      <c r="VGH491" s="50"/>
      <c r="VGI491" s="50"/>
      <c r="VGJ491" s="50"/>
      <c r="VGK491" s="50"/>
      <c r="VGL491" s="50"/>
      <c r="VGM491" s="50"/>
      <c r="VGN491" s="50"/>
      <c r="VGO491" s="50"/>
      <c r="VGP491" s="50"/>
      <c r="VGQ491" s="50"/>
      <c r="VGR491" s="50"/>
      <c r="VGS491" s="50"/>
      <c r="VGT491" s="50"/>
      <c r="VGU491" s="50"/>
      <c r="VGV491" s="50"/>
      <c r="VGW491" s="50"/>
      <c r="VGX491" s="50"/>
      <c r="VGY491" s="50"/>
      <c r="VGZ491" s="50"/>
      <c r="VHA491" s="50"/>
      <c r="VHB491" s="50"/>
      <c r="VHC491" s="50"/>
      <c r="VHD491" s="50"/>
      <c r="VHE491" s="50"/>
      <c r="VHF491" s="50"/>
      <c r="VHG491" s="50"/>
      <c r="VHH491" s="50"/>
      <c r="VHI491" s="50"/>
      <c r="VHJ491" s="50"/>
      <c r="VHK491" s="50"/>
      <c r="VHL491" s="50"/>
      <c r="VHM491" s="50"/>
      <c r="VHN491" s="50"/>
      <c r="VHO491" s="50"/>
      <c r="VHP491" s="50"/>
      <c r="VHQ491" s="50"/>
      <c r="VHR491" s="50"/>
      <c r="VHS491" s="50"/>
      <c r="VHT491" s="50"/>
      <c r="VHU491" s="50"/>
      <c r="VHV491" s="50"/>
      <c r="VHW491" s="50"/>
      <c r="VHX491" s="50"/>
      <c r="VHZ491" s="50"/>
      <c r="VIB491" s="50"/>
      <c r="VIC491" s="50"/>
      <c r="VID491" s="50"/>
      <c r="VIE491" s="50"/>
      <c r="VIF491" s="50"/>
      <c r="VIG491" s="50"/>
      <c r="VIH491" s="50"/>
      <c r="VII491" s="50"/>
      <c r="VIN491" s="50"/>
      <c r="VIO491" s="50"/>
      <c r="VIP491" s="50"/>
      <c r="VIQ491" s="50"/>
      <c r="VIR491" s="50"/>
      <c r="VIS491" s="50"/>
      <c r="VIT491" s="50"/>
      <c r="VIU491" s="50"/>
      <c r="VIV491" s="50"/>
      <c r="VIW491" s="50"/>
      <c r="VIX491" s="50"/>
      <c r="VIY491" s="50"/>
      <c r="VIZ491" s="50"/>
      <c r="VJA491" s="50"/>
      <c r="VJB491" s="50"/>
      <c r="VJC491" s="50"/>
      <c r="VJD491" s="50"/>
      <c r="VJE491" s="50"/>
      <c r="VJF491" s="50"/>
      <c r="VJG491" s="50"/>
      <c r="VJH491" s="50"/>
      <c r="VJI491" s="50"/>
      <c r="VJJ491" s="50"/>
      <c r="VJK491" s="50"/>
      <c r="VJL491" s="50"/>
      <c r="VJM491" s="50"/>
      <c r="VJN491" s="50"/>
      <c r="VJO491" s="50"/>
      <c r="VJP491" s="50"/>
      <c r="VJQ491" s="50"/>
      <c r="VJR491" s="50"/>
      <c r="VJS491" s="50"/>
      <c r="VJT491" s="50"/>
      <c r="VJU491" s="50"/>
      <c r="VJV491" s="50"/>
      <c r="VJW491" s="50"/>
      <c r="VJX491" s="50"/>
      <c r="VJY491" s="50"/>
      <c r="VJZ491" s="50"/>
      <c r="VKA491" s="50"/>
      <c r="VKB491" s="50"/>
      <c r="VKC491" s="50"/>
      <c r="VKD491" s="50"/>
      <c r="VKE491" s="50"/>
      <c r="VKF491" s="50"/>
      <c r="VKG491" s="50"/>
      <c r="VKH491" s="50"/>
      <c r="VKI491" s="50"/>
      <c r="VKJ491" s="50"/>
      <c r="VKK491" s="50"/>
      <c r="VKL491" s="50"/>
      <c r="VKM491" s="50"/>
      <c r="VKN491" s="50"/>
      <c r="VKO491" s="50"/>
      <c r="VKP491" s="50"/>
      <c r="VKQ491" s="50"/>
      <c r="VKR491" s="50"/>
      <c r="VKS491" s="50"/>
      <c r="VKT491" s="50"/>
      <c r="VKU491" s="50"/>
      <c r="VKV491" s="50"/>
      <c r="VKW491" s="50"/>
      <c r="VKX491" s="50"/>
      <c r="VKY491" s="50"/>
      <c r="VKZ491" s="50"/>
      <c r="VLA491" s="50"/>
      <c r="VLB491" s="50"/>
      <c r="VLC491" s="50"/>
      <c r="VLD491" s="50"/>
      <c r="VLE491" s="50"/>
      <c r="VLF491" s="50"/>
      <c r="VLG491" s="50"/>
      <c r="VLH491" s="50"/>
      <c r="VLI491" s="50"/>
      <c r="VLJ491" s="50"/>
      <c r="VLK491" s="50"/>
      <c r="VLL491" s="50"/>
      <c r="VLM491" s="50"/>
      <c r="VLN491" s="50"/>
      <c r="VLO491" s="50"/>
      <c r="VLP491" s="50"/>
      <c r="VLQ491" s="50"/>
      <c r="VLR491" s="50"/>
      <c r="VLS491" s="50"/>
      <c r="VLT491" s="50"/>
      <c r="VLU491" s="50"/>
      <c r="VLV491" s="50"/>
      <c r="VLW491" s="50"/>
      <c r="VLX491" s="50"/>
      <c r="VLY491" s="50"/>
      <c r="VLZ491" s="50"/>
      <c r="VMA491" s="50"/>
      <c r="VMB491" s="50"/>
      <c r="VMC491" s="50"/>
      <c r="VMD491" s="50"/>
      <c r="VME491" s="50"/>
      <c r="VMF491" s="50"/>
      <c r="VMG491" s="50"/>
      <c r="VMH491" s="50"/>
      <c r="VMI491" s="50"/>
      <c r="VMJ491" s="50"/>
      <c r="VMK491" s="50"/>
      <c r="VML491" s="50"/>
      <c r="VMM491" s="50"/>
      <c r="VMN491" s="50"/>
      <c r="VMO491" s="50"/>
      <c r="VMP491" s="50"/>
      <c r="VMQ491" s="50"/>
      <c r="VMR491" s="50"/>
      <c r="VMS491" s="50"/>
      <c r="VMT491" s="50"/>
      <c r="VMU491" s="50"/>
      <c r="VMV491" s="50"/>
      <c r="VMW491" s="50"/>
      <c r="VMX491" s="50"/>
      <c r="VMY491" s="50"/>
      <c r="VMZ491" s="50"/>
      <c r="VNA491" s="50"/>
      <c r="VNB491" s="50"/>
      <c r="VNC491" s="50"/>
      <c r="VND491" s="50"/>
      <c r="VNE491" s="50"/>
      <c r="VNF491" s="50"/>
      <c r="VNG491" s="50"/>
      <c r="VNH491" s="50"/>
      <c r="VNI491" s="50"/>
      <c r="VNJ491" s="50"/>
      <c r="VNK491" s="50"/>
      <c r="VNL491" s="50"/>
      <c r="VNM491" s="50"/>
      <c r="VNN491" s="50"/>
      <c r="VNO491" s="50"/>
      <c r="VNP491" s="50"/>
      <c r="VNQ491" s="50"/>
      <c r="VNR491" s="50"/>
      <c r="VNS491" s="50"/>
      <c r="VNT491" s="50"/>
      <c r="VNU491" s="50"/>
      <c r="VNV491" s="50"/>
      <c r="VNW491" s="50"/>
      <c r="VNX491" s="50"/>
      <c r="VNY491" s="50"/>
      <c r="VNZ491" s="50"/>
      <c r="VOA491" s="50"/>
      <c r="VOB491" s="50"/>
      <c r="VOC491" s="50"/>
      <c r="VOD491" s="50"/>
      <c r="VOE491" s="50"/>
      <c r="VOF491" s="50"/>
      <c r="VOG491" s="50"/>
      <c r="VOH491" s="50"/>
      <c r="VOI491" s="50"/>
      <c r="VOJ491" s="50"/>
      <c r="VOK491" s="50"/>
      <c r="VOL491" s="50"/>
      <c r="VOM491" s="50"/>
      <c r="VON491" s="50"/>
      <c r="VOO491" s="50"/>
      <c r="VOP491" s="50"/>
      <c r="VOQ491" s="50"/>
      <c r="VOR491" s="50"/>
      <c r="VOS491" s="50"/>
      <c r="VOT491" s="50"/>
      <c r="VOU491" s="50"/>
      <c r="VOV491" s="50"/>
      <c r="VOW491" s="50"/>
      <c r="VOX491" s="50"/>
      <c r="VOY491" s="50"/>
      <c r="VOZ491" s="50"/>
      <c r="VPA491" s="50"/>
      <c r="VPB491" s="50"/>
      <c r="VPC491" s="50"/>
      <c r="VPD491" s="50"/>
      <c r="VPE491" s="50"/>
      <c r="VPF491" s="50"/>
      <c r="VPG491" s="50"/>
      <c r="VPH491" s="50"/>
      <c r="VPI491" s="50"/>
      <c r="VPJ491" s="50"/>
      <c r="VPK491" s="50"/>
      <c r="VPL491" s="50"/>
      <c r="VPM491" s="50"/>
      <c r="VPN491" s="50"/>
      <c r="VPO491" s="50"/>
      <c r="VPP491" s="50"/>
      <c r="VPQ491" s="50"/>
      <c r="VPR491" s="50"/>
      <c r="VPS491" s="50"/>
      <c r="VPT491" s="50"/>
      <c r="VPU491" s="50"/>
      <c r="VPV491" s="50"/>
      <c r="VPW491" s="50"/>
      <c r="VPX491" s="50"/>
      <c r="VPY491" s="50"/>
      <c r="VPZ491" s="50"/>
      <c r="VQA491" s="50"/>
      <c r="VQB491" s="50"/>
      <c r="VQC491" s="50"/>
      <c r="VQD491" s="50"/>
      <c r="VQE491" s="50"/>
      <c r="VQF491" s="50"/>
      <c r="VQG491" s="50"/>
      <c r="VQH491" s="50"/>
      <c r="VQI491" s="50"/>
      <c r="VQJ491" s="50"/>
      <c r="VQK491" s="50"/>
      <c r="VQL491" s="50"/>
      <c r="VQM491" s="50"/>
      <c r="VQN491" s="50"/>
      <c r="VQO491" s="50"/>
      <c r="VQP491" s="50"/>
      <c r="VQQ491" s="50"/>
      <c r="VQR491" s="50"/>
      <c r="VQS491" s="50"/>
      <c r="VQT491" s="50"/>
      <c r="VQU491" s="50"/>
      <c r="VQV491" s="50"/>
      <c r="VQW491" s="50"/>
      <c r="VQX491" s="50"/>
      <c r="VQY491" s="50"/>
      <c r="VQZ491" s="50"/>
      <c r="VRA491" s="50"/>
      <c r="VRB491" s="50"/>
      <c r="VRC491" s="50"/>
      <c r="VRD491" s="50"/>
      <c r="VRE491" s="50"/>
      <c r="VRF491" s="50"/>
      <c r="VRG491" s="50"/>
      <c r="VRH491" s="50"/>
      <c r="VRI491" s="50"/>
      <c r="VRJ491" s="50"/>
      <c r="VRK491" s="50"/>
      <c r="VRL491" s="50"/>
      <c r="VRM491" s="50"/>
      <c r="VRN491" s="50"/>
      <c r="VRO491" s="50"/>
      <c r="VRP491" s="50"/>
      <c r="VRQ491" s="50"/>
      <c r="VRR491" s="50"/>
      <c r="VRS491" s="50"/>
      <c r="VRT491" s="50"/>
      <c r="VRV491" s="50"/>
      <c r="VRX491" s="50"/>
      <c r="VRY491" s="50"/>
      <c r="VRZ491" s="50"/>
      <c r="VSA491" s="50"/>
      <c r="VSB491" s="50"/>
      <c r="VSC491" s="50"/>
      <c r="VSD491" s="50"/>
      <c r="VSE491" s="50"/>
      <c r="VSJ491" s="50"/>
      <c r="VSK491" s="50"/>
      <c r="VSL491" s="50"/>
      <c r="VSM491" s="50"/>
      <c r="VSN491" s="50"/>
      <c r="VSO491" s="50"/>
      <c r="VSP491" s="50"/>
      <c r="VSQ491" s="50"/>
      <c r="VSR491" s="50"/>
      <c r="VSS491" s="50"/>
      <c r="VST491" s="50"/>
      <c r="VSU491" s="50"/>
      <c r="VSV491" s="50"/>
      <c r="VSW491" s="50"/>
      <c r="VSX491" s="50"/>
      <c r="VSY491" s="50"/>
      <c r="VSZ491" s="50"/>
      <c r="VTA491" s="50"/>
      <c r="VTB491" s="50"/>
      <c r="VTC491" s="50"/>
      <c r="VTD491" s="50"/>
      <c r="VTE491" s="50"/>
      <c r="VTF491" s="50"/>
      <c r="VTG491" s="50"/>
      <c r="VTH491" s="50"/>
      <c r="VTI491" s="50"/>
      <c r="VTJ491" s="50"/>
      <c r="VTK491" s="50"/>
      <c r="VTL491" s="50"/>
      <c r="VTM491" s="50"/>
      <c r="VTN491" s="50"/>
      <c r="VTO491" s="50"/>
      <c r="VTP491" s="50"/>
      <c r="VTQ491" s="50"/>
      <c r="VTR491" s="50"/>
      <c r="VTS491" s="50"/>
      <c r="VTT491" s="50"/>
      <c r="VTU491" s="50"/>
      <c r="VTV491" s="50"/>
      <c r="VTW491" s="50"/>
      <c r="VTX491" s="50"/>
      <c r="VTY491" s="50"/>
      <c r="VTZ491" s="50"/>
      <c r="VUA491" s="50"/>
      <c r="VUB491" s="50"/>
      <c r="VUC491" s="50"/>
      <c r="VUD491" s="50"/>
      <c r="VUE491" s="50"/>
      <c r="VUF491" s="50"/>
      <c r="VUG491" s="50"/>
      <c r="VUH491" s="50"/>
      <c r="VUI491" s="50"/>
      <c r="VUJ491" s="50"/>
      <c r="VUK491" s="50"/>
      <c r="VUL491" s="50"/>
      <c r="VUM491" s="50"/>
      <c r="VUN491" s="50"/>
      <c r="VUO491" s="50"/>
      <c r="VUP491" s="50"/>
      <c r="VUQ491" s="50"/>
      <c r="VUR491" s="50"/>
      <c r="VUS491" s="50"/>
      <c r="VUT491" s="50"/>
      <c r="VUU491" s="50"/>
      <c r="VUV491" s="50"/>
      <c r="VUW491" s="50"/>
      <c r="VUX491" s="50"/>
      <c r="VUY491" s="50"/>
      <c r="VUZ491" s="50"/>
      <c r="VVA491" s="50"/>
      <c r="VVB491" s="50"/>
      <c r="VVC491" s="50"/>
      <c r="VVD491" s="50"/>
      <c r="VVE491" s="50"/>
      <c r="VVF491" s="50"/>
      <c r="VVG491" s="50"/>
      <c r="VVH491" s="50"/>
      <c r="VVI491" s="50"/>
      <c r="VVJ491" s="50"/>
      <c r="VVK491" s="50"/>
      <c r="VVL491" s="50"/>
      <c r="VVM491" s="50"/>
      <c r="VVN491" s="50"/>
      <c r="VVO491" s="50"/>
      <c r="VVP491" s="50"/>
      <c r="VVQ491" s="50"/>
      <c r="VVR491" s="50"/>
      <c r="VVS491" s="50"/>
      <c r="VVT491" s="50"/>
      <c r="VVU491" s="50"/>
      <c r="VVV491" s="50"/>
      <c r="VVW491" s="50"/>
      <c r="VVX491" s="50"/>
      <c r="VVY491" s="50"/>
      <c r="VVZ491" s="50"/>
      <c r="VWA491" s="50"/>
      <c r="VWB491" s="50"/>
      <c r="VWC491" s="50"/>
      <c r="VWD491" s="50"/>
      <c r="VWE491" s="50"/>
      <c r="VWF491" s="50"/>
      <c r="VWG491" s="50"/>
      <c r="VWH491" s="50"/>
      <c r="VWI491" s="50"/>
      <c r="VWJ491" s="50"/>
      <c r="VWK491" s="50"/>
      <c r="VWL491" s="50"/>
      <c r="VWM491" s="50"/>
      <c r="VWN491" s="50"/>
      <c r="VWO491" s="50"/>
      <c r="VWP491" s="50"/>
      <c r="VWQ491" s="50"/>
      <c r="VWR491" s="50"/>
      <c r="VWS491" s="50"/>
      <c r="VWT491" s="50"/>
      <c r="VWU491" s="50"/>
      <c r="VWV491" s="50"/>
      <c r="VWW491" s="50"/>
      <c r="VWX491" s="50"/>
      <c r="VWY491" s="50"/>
      <c r="VWZ491" s="50"/>
      <c r="VXA491" s="50"/>
      <c r="VXB491" s="50"/>
      <c r="VXC491" s="50"/>
      <c r="VXD491" s="50"/>
      <c r="VXE491" s="50"/>
      <c r="VXF491" s="50"/>
      <c r="VXG491" s="50"/>
      <c r="VXH491" s="50"/>
      <c r="VXI491" s="50"/>
      <c r="VXJ491" s="50"/>
      <c r="VXK491" s="50"/>
      <c r="VXL491" s="50"/>
      <c r="VXM491" s="50"/>
      <c r="VXN491" s="50"/>
      <c r="VXO491" s="50"/>
      <c r="VXP491" s="50"/>
      <c r="VXQ491" s="50"/>
      <c r="VXR491" s="50"/>
      <c r="VXS491" s="50"/>
      <c r="VXT491" s="50"/>
      <c r="VXU491" s="50"/>
      <c r="VXV491" s="50"/>
      <c r="VXW491" s="50"/>
      <c r="VXX491" s="50"/>
      <c r="VXY491" s="50"/>
      <c r="VXZ491" s="50"/>
      <c r="VYA491" s="50"/>
      <c r="VYB491" s="50"/>
      <c r="VYC491" s="50"/>
      <c r="VYD491" s="50"/>
      <c r="VYE491" s="50"/>
      <c r="VYF491" s="50"/>
      <c r="VYG491" s="50"/>
      <c r="VYH491" s="50"/>
      <c r="VYI491" s="50"/>
      <c r="VYJ491" s="50"/>
      <c r="VYK491" s="50"/>
      <c r="VYL491" s="50"/>
      <c r="VYM491" s="50"/>
      <c r="VYN491" s="50"/>
      <c r="VYO491" s="50"/>
      <c r="VYP491" s="50"/>
      <c r="VYQ491" s="50"/>
      <c r="VYR491" s="50"/>
      <c r="VYS491" s="50"/>
      <c r="VYT491" s="50"/>
      <c r="VYU491" s="50"/>
      <c r="VYV491" s="50"/>
      <c r="VYW491" s="50"/>
      <c r="VYX491" s="50"/>
      <c r="VYY491" s="50"/>
      <c r="VYZ491" s="50"/>
      <c r="VZA491" s="50"/>
      <c r="VZB491" s="50"/>
      <c r="VZC491" s="50"/>
      <c r="VZD491" s="50"/>
      <c r="VZE491" s="50"/>
      <c r="VZF491" s="50"/>
      <c r="VZG491" s="50"/>
      <c r="VZH491" s="50"/>
      <c r="VZI491" s="50"/>
      <c r="VZJ491" s="50"/>
      <c r="VZK491" s="50"/>
      <c r="VZL491" s="50"/>
      <c r="VZM491" s="50"/>
      <c r="VZN491" s="50"/>
      <c r="VZO491" s="50"/>
      <c r="VZP491" s="50"/>
      <c r="VZQ491" s="50"/>
      <c r="VZR491" s="50"/>
      <c r="VZS491" s="50"/>
      <c r="VZT491" s="50"/>
      <c r="VZU491" s="50"/>
      <c r="VZV491" s="50"/>
      <c r="VZW491" s="50"/>
      <c r="VZX491" s="50"/>
      <c r="VZY491" s="50"/>
      <c r="VZZ491" s="50"/>
      <c r="WAA491" s="50"/>
      <c r="WAB491" s="50"/>
      <c r="WAC491" s="50"/>
      <c r="WAD491" s="50"/>
      <c r="WAE491" s="50"/>
      <c r="WAF491" s="50"/>
      <c r="WAG491" s="50"/>
      <c r="WAH491" s="50"/>
      <c r="WAI491" s="50"/>
      <c r="WAJ491" s="50"/>
      <c r="WAK491" s="50"/>
      <c r="WAL491" s="50"/>
      <c r="WAM491" s="50"/>
      <c r="WAN491" s="50"/>
      <c r="WAO491" s="50"/>
      <c r="WAP491" s="50"/>
      <c r="WAQ491" s="50"/>
      <c r="WAR491" s="50"/>
      <c r="WAS491" s="50"/>
      <c r="WAT491" s="50"/>
      <c r="WAU491" s="50"/>
      <c r="WAV491" s="50"/>
      <c r="WAW491" s="50"/>
      <c r="WAX491" s="50"/>
      <c r="WAY491" s="50"/>
      <c r="WAZ491" s="50"/>
      <c r="WBA491" s="50"/>
      <c r="WBB491" s="50"/>
      <c r="WBC491" s="50"/>
      <c r="WBD491" s="50"/>
      <c r="WBE491" s="50"/>
      <c r="WBF491" s="50"/>
      <c r="WBG491" s="50"/>
      <c r="WBH491" s="50"/>
      <c r="WBI491" s="50"/>
      <c r="WBJ491" s="50"/>
      <c r="WBK491" s="50"/>
      <c r="WBL491" s="50"/>
      <c r="WBM491" s="50"/>
      <c r="WBN491" s="50"/>
      <c r="WBO491" s="50"/>
      <c r="WBP491" s="50"/>
      <c r="WBR491" s="50"/>
      <c r="WBT491" s="50"/>
      <c r="WBU491" s="50"/>
      <c r="WBV491" s="50"/>
      <c r="WBW491" s="50"/>
      <c r="WBX491" s="50"/>
      <c r="WBY491" s="50"/>
      <c r="WBZ491" s="50"/>
      <c r="WCA491" s="50"/>
      <c r="WCF491" s="50"/>
      <c r="WCG491" s="50"/>
      <c r="WCH491" s="50"/>
      <c r="WCI491" s="50"/>
      <c r="WCJ491" s="50"/>
      <c r="WCK491" s="50"/>
      <c r="WCL491" s="50"/>
      <c r="WCM491" s="50"/>
      <c r="WCN491" s="50"/>
      <c r="WCO491" s="50"/>
      <c r="WCP491" s="50"/>
      <c r="WCQ491" s="50"/>
      <c r="WCR491" s="50"/>
      <c r="WCS491" s="50"/>
      <c r="WCT491" s="50"/>
      <c r="WCU491" s="50"/>
      <c r="WCV491" s="50"/>
      <c r="WCW491" s="50"/>
      <c r="WCX491" s="50"/>
      <c r="WCY491" s="50"/>
      <c r="WCZ491" s="50"/>
      <c r="WDA491" s="50"/>
      <c r="WDB491" s="50"/>
      <c r="WDC491" s="50"/>
      <c r="WDD491" s="50"/>
      <c r="WDE491" s="50"/>
      <c r="WDF491" s="50"/>
      <c r="WDG491" s="50"/>
      <c r="WDH491" s="50"/>
      <c r="WDI491" s="50"/>
      <c r="WDJ491" s="50"/>
      <c r="WDK491" s="50"/>
      <c r="WDL491" s="50"/>
      <c r="WDM491" s="50"/>
      <c r="WDN491" s="50"/>
      <c r="WDO491" s="50"/>
      <c r="WDP491" s="50"/>
      <c r="WDQ491" s="50"/>
      <c r="WDR491" s="50"/>
      <c r="WDS491" s="50"/>
      <c r="WDT491" s="50"/>
      <c r="WDU491" s="50"/>
      <c r="WDV491" s="50"/>
      <c r="WDW491" s="50"/>
      <c r="WDX491" s="50"/>
      <c r="WDY491" s="50"/>
      <c r="WDZ491" s="50"/>
      <c r="WEA491" s="50"/>
      <c r="WEB491" s="50"/>
      <c r="WEC491" s="50"/>
      <c r="WED491" s="50"/>
      <c r="WEE491" s="50"/>
      <c r="WEF491" s="50"/>
      <c r="WEG491" s="50"/>
      <c r="WEH491" s="50"/>
      <c r="WEI491" s="50"/>
      <c r="WEJ491" s="50"/>
      <c r="WEK491" s="50"/>
      <c r="WEL491" s="50"/>
      <c r="WEM491" s="50"/>
      <c r="WEN491" s="50"/>
      <c r="WEO491" s="50"/>
      <c r="WEP491" s="50"/>
      <c r="WEQ491" s="50"/>
      <c r="WER491" s="50"/>
      <c r="WES491" s="50"/>
      <c r="WET491" s="50"/>
      <c r="WEU491" s="50"/>
      <c r="WEV491" s="50"/>
      <c r="WEW491" s="50"/>
      <c r="WEX491" s="50"/>
      <c r="WEY491" s="50"/>
      <c r="WEZ491" s="50"/>
      <c r="WFA491" s="50"/>
      <c r="WFB491" s="50"/>
      <c r="WFC491" s="50"/>
      <c r="WFD491" s="50"/>
      <c r="WFE491" s="50"/>
      <c r="WFF491" s="50"/>
      <c r="WFG491" s="50"/>
      <c r="WFH491" s="50"/>
      <c r="WFI491" s="50"/>
      <c r="WFJ491" s="50"/>
      <c r="WFK491" s="50"/>
      <c r="WFL491" s="50"/>
      <c r="WFM491" s="50"/>
      <c r="WFN491" s="50"/>
      <c r="WFO491" s="50"/>
      <c r="WFP491" s="50"/>
      <c r="WFQ491" s="50"/>
      <c r="WFR491" s="50"/>
      <c r="WFS491" s="50"/>
      <c r="WFT491" s="50"/>
      <c r="WFU491" s="50"/>
      <c r="WFV491" s="50"/>
      <c r="WFW491" s="50"/>
      <c r="WFX491" s="50"/>
      <c r="WFY491" s="50"/>
      <c r="WFZ491" s="50"/>
      <c r="WGA491" s="50"/>
      <c r="WGB491" s="50"/>
      <c r="WGC491" s="50"/>
      <c r="WGD491" s="50"/>
      <c r="WGE491" s="50"/>
      <c r="WGF491" s="50"/>
      <c r="WGG491" s="50"/>
      <c r="WGH491" s="50"/>
      <c r="WGI491" s="50"/>
      <c r="WGJ491" s="50"/>
      <c r="WGK491" s="50"/>
      <c r="WGL491" s="50"/>
      <c r="WGM491" s="50"/>
      <c r="WGN491" s="50"/>
      <c r="WGO491" s="50"/>
      <c r="WGP491" s="50"/>
      <c r="WGQ491" s="50"/>
      <c r="WGR491" s="50"/>
      <c r="WGS491" s="50"/>
      <c r="WGT491" s="50"/>
      <c r="WGU491" s="50"/>
      <c r="WGV491" s="50"/>
      <c r="WGW491" s="50"/>
      <c r="WGX491" s="50"/>
      <c r="WGY491" s="50"/>
      <c r="WGZ491" s="50"/>
      <c r="WHA491" s="50"/>
      <c r="WHB491" s="50"/>
      <c r="WHC491" s="50"/>
      <c r="WHD491" s="50"/>
      <c r="WHE491" s="50"/>
      <c r="WHF491" s="50"/>
      <c r="WHG491" s="50"/>
      <c r="WHH491" s="50"/>
      <c r="WHI491" s="50"/>
      <c r="WHJ491" s="50"/>
      <c r="WHK491" s="50"/>
      <c r="WHL491" s="50"/>
      <c r="WHM491" s="50"/>
      <c r="WHN491" s="50"/>
      <c r="WHO491" s="50"/>
      <c r="WHP491" s="50"/>
      <c r="WHQ491" s="50"/>
      <c r="WHR491" s="50"/>
      <c r="WHS491" s="50"/>
      <c r="WHT491" s="50"/>
      <c r="WHU491" s="50"/>
      <c r="WHV491" s="50"/>
      <c r="WHW491" s="50"/>
      <c r="WHX491" s="50"/>
      <c r="WHY491" s="50"/>
      <c r="WHZ491" s="50"/>
      <c r="WIA491" s="50"/>
      <c r="WIB491" s="50"/>
      <c r="WIC491" s="50"/>
      <c r="WID491" s="50"/>
      <c r="WIE491" s="50"/>
      <c r="WIF491" s="50"/>
      <c r="WIG491" s="50"/>
      <c r="WIH491" s="50"/>
      <c r="WII491" s="50"/>
      <c r="WIJ491" s="50"/>
      <c r="WIK491" s="50"/>
      <c r="WIL491" s="50"/>
      <c r="WIM491" s="50"/>
      <c r="WIN491" s="50"/>
      <c r="WIO491" s="50"/>
      <c r="WIP491" s="50"/>
      <c r="WIQ491" s="50"/>
      <c r="WIR491" s="50"/>
      <c r="WIS491" s="50"/>
      <c r="WIT491" s="50"/>
      <c r="WIU491" s="50"/>
      <c r="WIV491" s="50"/>
      <c r="WIW491" s="50"/>
      <c r="WIX491" s="50"/>
      <c r="WIY491" s="50"/>
      <c r="WIZ491" s="50"/>
      <c r="WJA491" s="50"/>
      <c r="WJB491" s="50"/>
      <c r="WJC491" s="50"/>
      <c r="WJD491" s="50"/>
      <c r="WJE491" s="50"/>
      <c r="WJF491" s="50"/>
      <c r="WJG491" s="50"/>
      <c r="WJH491" s="50"/>
      <c r="WJI491" s="50"/>
      <c r="WJJ491" s="50"/>
      <c r="WJK491" s="50"/>
      <c r="WJL491" s="50"/>
      <c r="WJM491" s="50"/>
      <c r="WJN491" s="50"/>
      <c r="WJO491" s="50"/>
      <c r="WJP491" s="50"/>
      <c r="WJQ491" s="50"/>
      <c r="WJR491" s="50"/>
      <c r="WJS491" s="50"/>
      <c r="WJT491" s="50"/>
      <c r="WJU491" s="50"/>
      <c r="WJV491" s="50"/>
      <c r="WJW491" s="50"/>
      <c r="WJX491" s="50"/>
      <c r="WJY491" s="50"/>
      <c r="WJZ491" s="50"/>
      <c r="WKA491" s="50"/>
      <c r="WKB491" s="50"/>
      <c r="WKC491" s="50"/>
      <c r="WKD491" s="50"/>
      <c r="WKE491" s="50"/>
      <c r="WKF491" s="50"/>
      <c r="WKG491" s="50"/>
      <c r="WKH491" s="50"/>
      <c r="WKI491" s="50"/>
      <c r="WKJ491" s="50"/>
      <c r="WKK491" s="50"/>
      <c r="WKL491" s="50"/>
      <c r="WKM491" s="50"/>
      <c r="WKN491" s="50"/>
      <c r="WKO491" s="50"/>
      <c r="WKP491" s="50"/>
      <c r="WKQ491" s="50"/>
      <c r="WKR491" s="50"/>
      <c r="WKS491" s="50"/>
      <c r="WKT491" s="50"/>
      <c r="WKU491" s="50"/>
      <c r="WKV491" s="50"/>
      <c r="WKW491" s="50"/>
      <c r="WKX491" s="50"/>
      <c r="WKY491" s="50"/>
      <c r="WKZ491" s="50"/>
      <c r="WLA491" s="50"/>
      <c r="WLB491" s="50"/>
      <c r="WLC491" s="50"/>
      <c r="WLD491" s="50"/>
      <c r="WLE491" s="50"/>
      <c r="WLF491" s="50"/>
      <c r="WLG491" s="50"/>
      <c r="WLH491" s="50"/>
      <c r="WLI491" s="50"/>
      <c r="WLJ491" s="50"/>
      <c r="WLK491" s="50"/>
      <c r="WLL491" s="50"/>
      <c r="WLN491" s="50"/>
      <c r="WLP491" s="50"/>
      <c r="WLQ491" s="50"/>
      <c r="WLR491" s="50"/>
      <c r="WLS491" s="50"/>
      <c r="WLT491" s="50"/>
      <c r="WLU491" s="50"/>
      <c r="WLV491" s="50"/>
      <c r="WLW491" s="50"/>
      <c r="WMB491" s="50"/>
      <c r="WMC491" s="50"/>
      <c r="WMD491" s="50"/>
      <c r="WME491" s="50"/>
      <c r="WMF491" s="50"/>
      <c r="WMG491" s="50"/>
      <c r="WMH491" s="50"/>
      <c r="WMI491" s="50"/>
      <c r="WMJ491" s="50"/>
      <c r="WMK491" s="50"/>
      <c r="WML491" s="50"/>
      <c r="WMM491" s="50"/>
      <c r="WMN491" s="50"/>
      <c r="WMO491" s="50"/>
      <c r="WMP491" s="50"/>
      <c r="WMQ491" s="50"/>
      <c r="WMR491" s="50"/>
      <c r="WMS491" s="50"/>
      <c r="WMT491" s="50"/>
      <c r="WMU491" s="50"/>
      <c r="WMV491" s="50"/>
      <c r="WMW491" s="50"/>
      <c r="WMX491" s="50"/>
      <c r="WMY491" s="50"/>
      <c r="WMZ491" s="50"/>
      <c r="WNA491" s="50"/>
      <c r="WNB491" s="50"/>
      <c r="WNC491" s="50"/>
      <c r="WND491" s="50"/>
      <c r="WNE491" s="50"/>
      <c r="WNF491" s="50"/>
      <c r="WNG491" s="50"/>
      <c r="WNH491" s="50"/>
      <c r="WNI491" s="50"/>
      <c r="WNJ491" s="50"/>
      <c r="WNK491" s="50"/>
      <c r="WNL491" s="50"/>
      <c r="WNM491" s="50"/>
      <c r="WNN491" s="50"/>
      <c r="WNO491" s="50"/>
      <c r="WNP491" s="50"/>
      <c r="WNQ491" s="50"/>
      <c r="WNR491" s="50"/>
      <c r="WNS491" s="50"/>
      <c r="WNT491" s="50"/>
      <c r="WNU491" s="50"/>
      <c r="WNV491" s="50"/>
      <c r="WNW491" s="50"/>
      <c r="WNX491" s="50"/>
      <c r="WNY491" s="50"/>
      <c r="WNZ491" s="50"/>
      <c r="WOA491" s="50"/>
      <c r="WOB491" s="50"/>
      <c r="WOC491" s="50"/>
      <c r="WOD491" s="50"/>
      <c r="WOE491" s="50"/>
      <c r="WOF491" s="50"/>
      <c r="WOG491" s="50"/>
      <c r="WOH491" s="50"/>
      <c r="WOI491" s="50"/>
      <c r="WOJ491" s="50"/>
      <c r="WOK491" s="50"/>
      <c r="WOL491" s="50"/>
      <c r="WOM491" s="50"/>
      <c r="WON491" s="50"/>
      <c r="WOO491" s="50"/>
      <c r="WOP491" s="50"/>
      <c r="WOQ491" s="50"/>
      <c r="WOR491" s="50"/>
      <c r="WOS491" s="50"/>
      <c r="WOT491" s="50"/>
      <c r="WOU491" s="50"/>
      <c r="WOV491" s="50"/>
      <c r="WOW491" s="50"/>
      <c r="WOX491" s="50"/>
      <c r="WOY491" s="50"/>
      <c r="WOZ491" s="50"/>
      <c r="WPA491" s="50"/>
      <c r="WPB491" s="50"/>
      <c r="WPC491" s="50"/>
      <c r="WPD491" s="50"/>
      <c r="WPE491" s="50"/>
      <c r="WPF491" s="50"/>
      <c r="WPG491" s="50"/>
      <c r="WPH491" s="50"/>
      <c r="WPI491" s="50"/>
      <c r="WPJ491" s="50"/>
      <c r="WPK491" s="50"/>
      <c r="WPL491" s="50"/>
      <c r="WPM491" s="50"/>
      <c r="WPN491" s="50"/>
      <c r="WPO491" s="50"/>
      <c r="WPP491" s="50"/>
      <c r="WPQ491" s="50"/>
      <c r="WPR491" s="50"/>
      <c r="WPS491" s="50"/>
      <c r="WPT491" s="50"/>
      <c r="WPU491" s="50"/>
      <c r="WPV491" s="50"/>
      <c r="WPW491" s="50"/>
      <c r="WPX491" s="50"/>
      <c r="WPY491" s="50"/>
      <c r="WPZ491" s="50"/>
      <c r="WQA491" s="50"/>
      <c r="WQB491" s="50"/>
      <c r="WQC491" s="50"/>
      <c r="WQD491" s="50"/>
      <c r="WQE491" s="50"/>
      <c r="WQF491" s="50"/>
      <c r="WQG491" s="50"/>
      <c r="WQH491" s="50"/>
      <c r="WQI491" s="50"/>
      <c r="WQJ491" s="50"/>
      <c r="WQK491" s="50"/>
      <c r="WQL491" s="50"/>
      <c r="WQM491" s="50"/>
      <c r="WQN491" s="50"/>
      <c r="WQO491" s="50"/>
      <c r="WQP491" s="50"/>
      <c r="WQQ491" s="50"/>
      <c r="WQR491" s="50"/>
      <c r="WQS491" s="50"/>
      <c r="WQT491" s="50"/>
      <c r="WQU491" s="50"/>
      <c r="WQV491" s="50"/>
      <c r="WQW491" s="50"/>
      <c r="WQX491" s="50"/>
      <c r="WQY491" s="50"/>
      <c r="WQZ491" s="50"/>
      <c r="WRA491" s="50"/>
      <c r="WRB491" s="50"/>
      <c r="WRC491" s="50"/>
      <c r="WRD491" s="50"/>
      <c r="WRE491" s="50"/>
      <c r="WRF491" s="50"/>
      <c r="WRG491" s="50"/>
      <c r="WRH491" s="50"/>
      <c r="WRI491" s="50"/>
      <c r="WRJ491" s="50"/>
      <c r="WRK491" s="50"/>
      <c r="WRL491" s="50"/>
      <c r="WRM491" s="50"/>
      <c r="WRN491" s="50"/>
      <c r="WRO491" s="50"/>
      <c r="WRP491" s="50"/>
      <c r="WRQ491" s="50"/>
      <c r="WRR491" s="50"/>
      <c r="WRS491" s="50"/>
      <c r="WRT491" s="50"/>
      <c r="WRU491" s="50"/>
      <c r="WRV491" s="50"/>
      <c r="WRW491" s="50"/>
      <c r="WRX491" s="50"/>
      <c r="WRY491" s="50"/>
      <c r="WRZ491" s="50"/>
      <c r="WSA491" s="50"/>
      <c r="WSB491" s="50"/>
      <c r="WSC491" s="50"/>
      <c r="WSD491" s="50"/>
      <c r="WSE491" s="50"/>
      <c r="WSF491" s="50"/>
      <c r="WSG491" s="50"/>
      <c r="WSH491" s="50"/>
      <c r="WSI491" s="50"/>
      <c r="WSJ491" s="50"/>
      <c r="WSK491" s="50"/>
      <c r="WSL491" s="50"/>
      <c r="WSM491" s="50"/>
      <c r="WSN491" s="50"/>
      <c r="WSO491" s="50"/>
      <c r="WSP491" s="50"/>
      <c r="WSQ491" s="50"/>
      <c r="WSR491" s="50"/>
      <c r="WSS491" s="50"/>
      <c r="WST491" s="50"/>
      <c r="WSU491" s="50"/>
      <c r="WSV491" s="50"/>
      <c r="WSW491" s="50"/>
      <c r="WSX491" s="50"/>
      <c r="WSY491" s="50"/>
      <c r="WSZ491" s="50"/>
      <c r="WTA491" s="50"/>
      <c r="WTB491" s="50"/>
      <c r="WTC491" s="50"/>
      <c r="WTD491" s="50"/>
      <c r="WTE491" s="50"/>
      <c r="WTF491" s="50"/>
      <c r="WTG491" s="50"/>
      <c r="WTH491" s="50"/>
      <c r="WTI491" s="50"/>
      <c r="WTJ491" s="50"/>
      <c r="WTK491" s="50"/>
      <c r="WTL491" s="50"/>
      <c r="WTM491" s="50"/>
      <c r="WTN491" s="50"/>
      <c r="WTO491" s="50"/>
      <c r="WTP491" s="50"/>
      <c r="WTQ491" s="50"/>
      <c r="WTR491" s="50"/>
      <c r="WTS491" s="50"/>
      <c r="WTT491" s="50"/>
      <c r="WTU491" s="50"/>
      <c r="WTV491" s="50"/>
      <c r="WTW491" s="50"/>
      <c r="WTX491" s="50"/>
      <c r="WTY491" s="50"/>
      <c r="WTZ491" s="50"/>
      <c r="WUA491" s="50"/>
      <c r="WUB491" s="50"/>
      <c r="WUC491" s="50"/>
      <c r="WUD491" s="50"/>
      <c r="WUE491" s="50"/>
      <c r="WUF491" s="50"/>
      <c r="WUG491" s="50"/>
      <c r="WUH491" s="50"/>
      <c r="WUI491" s="50"/>
      <c r="WUJ491" s="50"/>
      <c r="WUK491" s="50"/>
      <c r="WUL491" s="50"/>
      <c r="WUM491" s="50"/>
      <c r="WUN491" s="50"/>
      <c r="WUO491" s="50"/>
      <c r="WUP491" s="50"/>
      <c r="WUQ491" s="50"/>
      <c r="WUR491" s="50"/>
      <c r="WUS491" s="50"/>
      <c r="WUT491" s="50"/>
      <c r="WUU491" s="50"/>
      <c r="WUV491" s="50"/>
      <c r="WUW491" s="50"/>
      <c r="WUX491" s="50"/>
      <c r="WUY491" s="50"/>
      <c r="WUZ491" s="50"/>
      <c r="WVA491" s="50"/>
      <c r="WVB491" s="50"/>
      <c r="WVC491" s="50"/>
      <c r="WVD491" s="50"/>
      <c r="WVE491" s="50"/>
      <c r="WVF491" s="50"/>
      <c r="WVG491" s="50"/>
      <c r="WVH491" s="50"/>
      <c r="WVJ491" s="50"/>
      <c r="WVL491" s="50"/>
      <c r="WVM491" s="50"/>
      <c r="WVN491" s="50"/>
      <c r="WVO491" s="50"/>
      <c r="WVP491" s="50"/>
      <c r="WVQ491" s="50"/>
      <c r="WVR491" s="50"/>
      <c r="WVS491" s="50"/>
      <c r="WVX491" s="50"/>
      <c r="WVY491" s="50"/>
      <c r="WVZ491" s="50"/>
      <c r="WWA491" s="50"/>
      <c r="WWB491" s="50"/>
      <c r="WWC491" s="50"/>
      <c r="WWD491" s="50"/>
      <c r="WWE491" s="50"/>
      <c r="WWF491" s="50"/>
      <c r="WWG491" s="50"/>
      <c r="WWH491" s="50"/>
      <c r="WWI491" s="50"/>
      <c r="WWJ491" s="50"/>
      <c r="WWK491" s="50"/>
      <c r="WWL491" s="50"/>
      <c r="WWM491" s="50"/>
      <c r="WWN491" s="50"/>
      <c r="WWO491" s="50"/>
      <c r="WWP491" s="50"/>
      <c r="WWQ491" s="50"/>
      <c r="WWR491" s="50"/>
      <c r="WWS491" s="50"/>
      <c r="WWT491" s="50"/>
      <c r="WWU491" s="50"/>
      <c r="WWV491" s="50"/>
      <c r="WWW491" s="50"/>
      <c r="WWX491" s="50"/>
      <c r="WWY491" s="50"/>
      <c r="WWZ491" s="50"/>
      <c r="WXA491" s="50"/>
      <c r="WXB491" s="50"/>
      <c r="WXC491" s="50"/>
      <c r="WXD491" s="50"/>
      <c r="WXE491" s="50"/>
      <c r="WXF491" s="50"/>
      <c r="WXG491" s="50"/>
      <c r="WXH491" s="50"/>
      <c r="WXI491" s="50"/>
      <c r="WXJ491" s="50"/>
      <c r="WXK491" s="50"/>
      <c r="WXL491" s="50"/>
      <c r="WXM491" s="50"/>
      <c r="WXN491" s="50"/>
      <c r="WXO491" s="50"/>
      <c r="WXP491" s="50"/>
      <c r="WXQ491" s="50"/>
      <c r="WXR491" s="50"/>
      <c r="WXS491" s="50"/>
      <c r="WXT491" s="50"/>
      <c r="WXU491" s="50"/>
      <c r="WXV491" s="50"/>
      <c r="WXW491" s="50"/>
      <c r="WXX491" s="50"/>
      <c r="WXY491" s="50"/>
      <c r="WXZ491" s="50"/>
      <c r="WYA491" s="50"/>
      <c r="WYB491" s="50"/>
      <c r="WYC491" s="50"/>
      <c r="WYD491" s="50"/>
      <c r="WYE491" s="50"/>
      <c r="WYF491" s="50"/>
      <c r="WYG491" s="50"/>
      <c r="WYH491" s="50"/>
      <c r="WYI491" s="50"/>
      <c r="WYJ491" s="50"/>
      <c r="WYK491" s="50"/>
      <c r="WYL491" s="50"/>
      <c r="WYM491" s="50"/>
      <c r="WYN491" s="50"/>
      <c r="WYO491" s="50"/>
      <c r="WYP491" s="50"/>
      <c r="WYQ491" s="50"/>
      <c r="WYR491" s="50"/>
      <c r="WYS491" s="50"/>
      <c r="WYT491" s="50"/>
      <c r="WYU491" s="50"/>
      <c r="WYV491" s="50"/>
      <c r="WYW491" s="50"/>
      <c r="WYX491" s="50"/>
      <c r="WYY491" s="50"/>
      <c r="WYZ491" s="50"/>
      <c r="WZA491" s="50"/>
      <c r="WZB491" s="50"/>
      <c r="WZC491" s="50"/>
      <c r="WZD491" s="50"/>
      <c r="WZE491" s="50"/>
      <c r="WZF491" s="50"/>
      <c r="WZG491" s="50"/>
      <c r="WZH491" s="50"/>
      <c r="WZI491" s="50"/>
      <c r="WZJ491" s="50"/>
      <c r="WZK491" s="50"/>
      <c r="WZL491" s="50"/>
      <c r="WZM491" s="50"/>
      <c r="WZN491" s="50"/>
      <c r="WZO491" s="50"/>
      <c r="WZP491" s="50"/>
      <c r="WZQ491" s="50"/>
      <c r="WZR491" s="50"/>
      <c r="WZS491" s="50"/>
      <c r="WZT491" s="50"/>
      <c r="WZU491" s="50"/>
      <c r="WZV491" s="50"/>
      <c r="WZW491" s="50"/>
      <c r="WZX491" s="50"/>
      <c r="WZY491" s="50"/>
      <c r="WZZ491" s="50"/>
      <c r="XAA491" s="50"/>
      <c r="XAB491" s="50"/>
      <c r="XAC491" s="50"/>
      <c r="XAD491" s="50"/>
      <c r="XAE491" s="50"/>
      <c r="XAF491" s="50"/>
      <c r="XAG491" s="50"/>
      <c r="XAH491" s="50"/>
      <c r="XAI491" s="50"/>
      <c r="XAJ491" s="50"/>
      <c r="XAK491" s="50"/>
      <c r="XAL491" s="50"/>
      <c r="XAM491" s="50"/>
      <c r="XAN491" s="50"/>
      <c r="XAO491" s="50"/>
      <c r="XAP491" s="50"/>
      <c r="XAQ491" s="50"/>
      <c r="XAR491" s="50"/>
      <c r="XAS491" s="50"/>
      <c r="XAT491" s="50"/>
      <c r="XAU491" s="50"/>
      <c r="XAV491" s="50"/>
      <c r="XAW491" s="50"/>
      <c r="XAX491" s="50"/>
      <c r="XAY491" s="50"/>
      <c r="XAZ491" s="50"/>
      <c r="XBA491" s="50"/>
      <c r="XBB491" s="50"/>
      <c r="XBC491" s="50"/>
      <c r="XBD491" s="50"/>
      <c r="XBE491" s="50"/>
      <c r="XBF491" s="50"/>
      <c r="XBG491" s="50"/>
      <c r="XBH491" s="50"/>
      <c r="XBI491" s="50"/>
      <c r="XBJ491" s="50"/>
      <c r="XBK491" s="50"/>
      <c r="XBL491" s="50"/>
      <c r="XBM491" s="50"/>
      <c r="XBN491" s="50"/>
      <c r="XBO491" s="50"/>
      <c r="XBP491" s="50"/>
      <c r="XBQ491" s="50"/>
      <c r="XBR491" s="50"/>
      <c r="XBS491" s="50"/>
      <c r="XBT491" s="50"/>
      <c r="XBU491" s="50"/>
      <c r="XBV491" s="50"/>
      <c r="XBW491" s="50"/>
      <c r="XBX491" s="50"/>
      <c r="XBY491" s="50"/>
      <c r="XBZ491" s="50"/>
      <c r="XCA491" s="50"/>
      <c r="XCB491" s="50"/>
      <c r="XCC491" s="50"/>
      <c r="XCD491" s="50"/>
      <c r="XCE491" s="50"/>
      <c r="XCF491" s="50"/>
      <c r="XCG491" s="50"/>
      <c r="XCH491" s="50"/>
      <c r="XCI491" s="50"/>
      <c r="XCJ491" s="50"/>
      <c r="XCK491" s="50"/>
      <c r="XCL491" s="50"/>
      <c r="XCM491" s="50"/>
      <c r="XCN491" s="50"/>
      <c r="XCO491" s="50"/>
      <c r="XCP491" s="50"/>
      <c r="XCQ491" s="50"/>
      <c r="XCR491" s="50"/>
      <c r="XCS491" s="50"/>
      <c r="XCT491" s="50"/>
      <c r="XCU491" s="50"/>
      <c r="XCV491" s="50"/>
      <c r="XCW491" s="50"/>
      <c r="XCX491" s="50"/>
      <c r="XCY491" s="50"/>
      <c r="XCZ491" s="50"/>
      <c r="XDA491" s="50"/>
      <c r="XDB491" s="50"/>
      <c r="XDC491" s="50"/>
      <c r="XDD491" s="50"/>
      <c r="XDE491" s="50"/>
      <c r="XDF491" s="50"/>
      <c r="XDG491" s="50"/>
      <c r="XDH491" s="50"/>
      <c r="XDI491" s="50"/>
      <c r="XDJ491" s="50"/>
      <c r="XDK491" s="50"/>
      <c r="XDL491" s="50"/>
      <c r="XDM491" s="50"/>
      <c r="XDN491" s="50"/>
      <c r="XDO491" s="50"/>
      <c r="XDP491" s="50"/>
      <c r="XDQ491" s="50"/>
      <c r="XDR491" s="50"/>
      <c r="XDS491" s="50"/>
      <c r="XDT491" s="50"/>
      <c r="XDU491" s="50"/>
      <c r="XDV491" s="50"/>
      <c r="XDW491" s="50"/>
      <c r="XDX491" s="50"/>
      <c r="XDY491" s="50"/>
      <c r="XDZ491" s="50"/>
      <c r="XEA491" s="50"/>
      <c r="XEB491" s="50"/>
      <c r="XEC491" s="50"/>
      <c r="XED491" s="50"/>
      <c r="XEE491" s="50"/>
      <c r="XEF491" s="50"/>
      <c r="XEG491" s="50"/>
      <c r="XEH491" s="50"/>
      <c r="XEI491" s="50"/>
      <c r="XEJ491" s="50"/>
      <c r="XEK491" s="50"/>
      <c r="XEL491" s="50"/>
      <c r="XEM491" s="50"/>
      <c r="XEN491" s="50"/>
      <c r="XEO491" s="50"/>
      <c r="XEP491" s="50"/>
      <c r="XEQ491" s="50"/>
      <c r="XER491" s="50"/>
      <c r="XES491" s="50"/>
      <c r="XET491" s="50"/>
      <c r="XEU491" s="50"/>
      <c r="XEV491" s="50"/>
      <c r="XEW491" s="50"/>
      <c r="XEX491" s="50"/>
      <c r="XEY491" s="50"/>
      <c r="XEZ491" s="50"/>
      <c r="XFA491" s="50"/>
      <c r="XFB491" s="50"/>
      <c r="XFC491" s="50"/>
      <c r="XFD491" s="50"/>
    </row>
    <row r="492" ht="16.5" customHeight="1" spans="1:20">
      <c r="A492" s="29" t="s">
        <v>227</v>
      </c>
      <c r="B492" s="30">
        <v>352</v>
      </c>
      <c r="C492" s="30">
        <v>0</v>
      </c>
      <c r="D492" s="30">
        <v>0</v>
      </c>
      <c r="E492" s="47"/>
      <c r="F492" s="30"/>
      <c r="G492" s="27"/>
      <c r="H492" s="28"/>
      <c r="I492" s="30"/>
      <c r="J492" s="27">
        <v>0</v>
      </c>
      <c r="K492" s="31">
        <f t="shared" si="35"/>
        <v>0</v>
      </c>
      <c r="Q492" s="43"/>
      <c r="R492" s="30"/>
      <c r="S492" s="30">
        <v>20</v>
      </c>
      <c r="T492" s="42">
        <f t="shared" si="34"/>
        <v>20</v>
      </c>
    </row>
    <row r="493" ht="16.5" customHeight="1" spans="1:20">
      <c r="A493" s="45" t="s">
        <v>228</v>
      </c>
      <c r="B493" s="46">
        <v>95</v>
      </c>
      <c r="C493" s="46">
        <f>1795-80</f>
        <v>1715</v>
      </c>
      <c r="D493" s="46">
        <v>1712</v>
      </c>
      <c r="E493" s="47">
        <f t="shared" si="32"/>
        <v>99.8250728862974</v>
      </c>
      <c r="F493" s="46">
        <v>2056</v>
      </c>
      <c r="G493" s="48">
        <f>D493-F493</f>
        <v>-344</v>
      </c>
      <c r="H493" s="49">
        <f t="shared" si="33"/>
        <v>-16.7315175097276</v>
      </c>
      <c r="I493" s="46">
        <v>1295</v>
      </c>
      <c r="J493" s="48">
        <f>I493-B493</f>
        <v>1200</v>
      </c>
      <c r="K493" s="47">
        <f t="shared" si="35"/>
        <v>1263.15789473684</v>
      </c>
      <c r="Q493" s="43"/>
      <c r="R493" s="30">
        <v>5000</v>
      </c>
      <c r="S493" s="30">
        <v>96</v>
      </c>
      <c r="T493" s="42">
        <f t="shared" si="34"/>
        <v>5096</v>
      </c>
    </row>
    <row r="494" ht="16.5" customHeight="1" spans="1:20">
      <c r="A494" s="29" t="s">
        <v>229</v>
      </c>
      <c r="B494" s="30">
        <v>68</v>
      </c>
      <c r="C494" s="30">
        <v>168</v>
      </c>
      <c r="D494" s="30">
        <v>121</v>
      </c>
      <c r="E494" s="31">
        <f t="shared" si="32"/>
        <v>72.0238095238095</v>
      </c>
      <c r="F494" s="30">
        <v>2</v>
      </c>
      <c r="G494" s="27">
        <f>D494-F494</f>
        <v>119</v>
      </c>
      <c r="H494" s="28">
        <f t="shared" si="33"/>
        <v>5950</v>
      </c>
      <c r="I494" s="30"/>
      <c r="J494" s="27">
        <f>I494-B494</f>
        <v>-68</v>
      </c>
      <c r="K494" s="31">
        <f t="shared" si="35"/>
        <v>-100</v>
      </c>
      <c r="Q494" s="43"/>
      <c r="R494" s="30"/>
      <c r="S494" s="30">
        <v>102</v>
      </c>
      <c r="T494" s="42">
        <f t="shared" si="34"/>
        <v>102</v>
      </c>
    </row>
    <row r="495" ht="16.5" customHeight="1" spans="1:20">
      <c r="A495" s="29" t="s">
        <v>230</v>
      </c>
      <c r="B495" s="30">
        <v>1290.7996</v>
      </c>
      <c r="C495" s="30">
        <f>1290.7996-170</f>
        <v>1120.7996</v>
      </c>
      <c r="D495" s="30">
        <v>1115</v>
      </c>
      <c r="E495" s="31">
        <f t="shared" si="32"/>
        <v>99.4825479951991</v>
      </c>
      <c r="F495" s="30">
        <v>1183</v>
      </c>
      <c r="G495" s="27">
        <f>D495-F495</f>
        <v>-68</v>
      </c>
      <c r="H495" s="28">
        <f t="shared" si="33"/>
        <v>-5.74809805579036</v>
      </c>
      <c r="I495" s="30">
        <f>SUM(I496:I502)</f>
        <v>2094.384952</v>
      </c>
      <c r="J495" s="27">
        <v>0</v>
      </c>
      <c r="K495" s="31">
        <f t="shared" si="35"/>
        <v>0</v>
      </c>
      <c r="Q495" s="43"/>
      <c r="R495" s="30">
        <f>SUM(R496:R502)</f>
        <v>823.68</v>
      </c>
      <c r="S495" s="30">
        <f>SUM(S496:S502)</f>
        <v>30</v>
      </c>
      <c r="T495" s="42">
        <f t="shared" si="34"/>
        <v>853.68</v>
      </c>
    </row>
    <row r="496" ht="16.5" customHeight="1" spans="1:20">
      <c r="A496" s="29" t="s">
        <v>352</v>
      </c>
      <c r="B496" s="30"/>
      <c r="C496" s="30"/>
      <c r="D496" s="30"/>
      <c r="E496" s="31"/>
      <c r="F496" s="30"/>
      <c r="G496" s="27"/>
      <c r="H496" s="28"/>
      <c r="I496" s="66">
        <v>337.537797</v>
      </c>
      <c r="J496" s="27"/>
      <c r="K496" s="31"/>
      <c r="Q496" s="43"/>
      <c r="R496" s="30">
        <v>152.13</v>
      </c>
      <c r="S496" s="30">
        <v>0</v>
      </c>
      <c r="T496" s="42">
        <f t="shared" si="34"/>
        <v>152.13</v>
      </c>
    </row>
    <row r="497" ht="16.5" customHeight="1" spans="1:20">
      <c r="A497" s="29" t="s">
        <v>353</v>
      </c>
      <c r="B497" s="30"/>
      <c r="C497" s="30"/>
      <c r="D497" s="30"/>
      <c r="E497" s="31"/>
      <c r="F497" s="30"/>
      <c r="G497" s="27"/>
      <c r="H497" s="28"/>
      <c r="I497" s="66">
        <v>33.884</v>
      </c>
      <c r="J497" s="27"/>
      <c r="K497" s="31"/>
      <c r="Q497" s="43"/>
      <c r="R497" s="30">
        <v>78.5</v>
      </c>
      <c r="S497" s="30">
        <v>0</v>
      </c>
      <c r="T497" s="42">
        <f t="shared" si="34"/>
        <v>78.5</v>
      </c>
    </row>
    <row r="498" ht="16.5" customHeight="1" spans="1:20">
      <c r="A498" s="29" t="s">
        <v>354</v>
      </c>
      <c r="B498" s="30"/>
      <c r="C498" s="30"/>
      <c r="D498" s="30"/>
      <c r="E498" s="31"/>
      <c r="F498" s="30"/>
      <c r="G498" s="27"/>
      <c r="H498" s="28"/>
      <c r="I498" s="66">
        <v>10</v>
      </c>
      <c r="J498" s="27"/>
      <c r="K498" s="31"/>
      <c r="Q498" s="43"/>
      <c r="R498" s="30"/>
      <c r="S498" s="30"/>
      <c r="T498" s="42"/>
    </row>
    <row r="499" ht="16.5" customHeight="1" spans="1:20">
      <c r="A499" s="29" t="s">
        <v>601</v>
      </c>
      <c r="B499" s="30"/>
      <c r="C499" s="30"/>
      <c r="D499" s="30"/>
      <c r="E499" s="31"/>
      <c r="F499" s="30"/>
      <c r="G499" s="27"/>
      <c r="H499" s="28"/>
      <c r="I499" s="66">
        <v>275</v>
      </c>
      <c r="J499" s="27"/>
      <c r="K499" s="31"/>
      <c r="Q499" s="43"/>
      <c r="R499" s="30">
        <v>300</v>
      </c>
      <c r="S499" s="30"/>
      <c r="T499" s="42">
        <f t="shared" si="34"/>
        <v>300</v>
      </c>
    </row>
    <row r="500" ht="16.5" customHeight="1" spans="1:20">
      <c r="A500" s="29" t="s">
        <v>602</v>
      </c>
      <c r="B500" s="30"/>
      <c r="C500" s="30"/>
      <c r="D500" s="30"/>
      <c r="E500" s="31"/>
      <c r="F500" s="30"/>
      <c r="G500" s="27"/>
      <c r="H500" s="28"/>
      <c r="I500" s="66">
        <v>442.712699</v>
      </c>
      <c r="J500" s="27"/>
      <c r="K500" s="31"/>
      <c r="L500" s="67"/>
      <c r="Q500" s="43"/>
      <c r="R500" s="30"/>
      <c r="S500" s="30"/>
      <c r="T500" s="42"/>
    </row>
    <row r="501" ht="16.5" customHeight="1" spans="1:20">
      <c r="A501" s="29" t="s">
        <v>361</v>
      </c>
      <c r="B501" s="30"/>
      <c r="C501" s="30"/>
      <c r="D501" s="30"/>
      <c r="E501" s="31"/>
      <c r="F501" s="30"/>
      <c r="G501" s="27"/>
      <c r="H501" s="28"/>
      <c r="I501" s="66">
        <v>87.750456</v>
      </c>
      <c r="J501" s="27"/>
      <c r="K501" s="31"/>
      <c r="Q501" s="43"/>
      <c r="R501" s="30">
        <v>8.67</v>
      </c>
      <c r="S501" s="30"/>
      <c r="T501" s="42">
        <f t="shared" si="34"/>
        <v>8.67</v>
      </c>
    </row>
    <row r="502" ht="16.5" customHeight="1" spans="1:20">
      <c r="A502" s="29" t="s">
        <v>603</v>
      </c>
      <c r="B502" s="30"/>
      <c r="C502" s="30"/>
      <c r="D502" s="30"/>
      <c r="E502" s="31"/>
      <c r="F502" s="30"/>
      <c r="G502" s="27"/>
      <c r="H502" s="28"/>
      <c r="I502" s="66">
        <v>907.5</v>
      </c>
      <c r="J502" s="27"/>
      <c r="K502" s="31"/>
      <c r="Q502" s="43"/>
      <c r="R502" s="30">
        <v>284.38</v>
      </c>
      <c r="S502" s="30">
        <v>30</v>
      </c>
      <c r="T502" s="42">
        <f t="shared" si="34"/>
        <v>314.38</v>
      </c>
    </row>
    <row r="503" ht="16.5" customHeight="1" spans="1:16384">
      <c r="A503" s="45" t="s">
        <v>231</v>
      </c>
      <c r="B503" s="46">
        <v>93.11</v>
      </c>
      <c r="C503" s="46">
        <v>93.11</v>
      </c>
      <c r="D503" s="46">
        <v>76</v>
      </c>
      <c r="E503" s="47">
        <f>D503/C503*100</f>
        <v>81.62388572656</v>
      </c>
      <c r="F503" s="46">
        <v>5</v>
      </c>
      <c r="G503" s="48"/>
      <c r="H503" s="49">
        <f>G503/F503*100</f>
        <v>0</v>
      </c>
      <c r="I503" s="46">
        <v>0</v>
      </c>
      <c r="J503" s="48"/>
      <c r="K503" s="47">
        <f>J503/B503*100</f>
        <v>0</v>
      </c>
      <c r="L503" s="50"/>
      <c r="Q503" s="43"/>
      <c r="R503" s="30"/>
      <c r="S503" s="30"/>
      <c r="T503" s="42">
        <f t="shared" si="34"/>
        <v>0</v>
      </c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  <c r="GF503" s="50"/>
      <c r="GG503" s="50"/>
      <c r="GH503" s="50"/>
      <c r="GI503" s="50"/>
      <c r="GJ503" s="50"/>
      <c r="GK503" s="50"/>
      <c r="GL503" s="50"/>
      <c r="GM503" s="50"/>
      <c r="GN503" s="50"/>
      <c r="GO503" s="50"/>
      <c r="GP503" s="50"/>
      <c r="GQ503" s="50"/>
      <c r="GR503" s="50"/>
      <c r="GS503" s="50"/>
      <c r="GT503" s="50"/>
      <c r="GU503" s="50"/>
      <c r="GV503" s="50"/>
      <c r="GW503" s="50"/>
      <c r="GX503" s="50"/>
      <c r="GY503" s="50"/>
      <c r="GZ503" s="50"/>
      <c r="HA503" s="50"/>
      <c r="HB503" s="50"/>
      <c r="HC503" s="50"/>
      <c r="HD503" s="50"/>
      <c r="HE503" s="50"/>
      <c r="HF503" s="50"/>
      <c r="HG503" s="50"/>
      <c r="HH503" s="50"/>
      <c r="HI503" s="50"/>
      <c r="HJ503" s="50"/>
      <c r="HK503" s="50"/>
      <c r="HL503" s="50"/>
      <c r="HM503" s="50"/>
      <c r="HN503" s="50"/>
      <c r="HO503" s="50"/>
      <c r="HP503" s="50"/>
      <c r="HQ503" s="50"/>
      <c r="HR503" s="50"/>
      <c r="HS503" s="50"/>
      <c r="HT503" s="50"/>
      <c r="HU503" s="50"/>
      <c r="HV503" s="50"/>
      <c r="HW503" s="50"/>
      <c r="HX503" s="50"/>
      <c r="HY503" s="50"/>
      <c r="HZ503" s="50"/>
      <c r="IA503" s="50"/>
      <c r="IB503" s="50"/>
      <c r="IC503" s="50"/>
      <c r="ID503" s="50"/>
      <c r="IE503" s="50"/>
      <c r="IF503" s="50"/>
      <c r="IG503" s="50"/>
      <c r="IH503" s="50"/>
      <c r="II503" s="50"/>
      <c r="IJ503" s="50"/>
      <c r="IK503" s="50"/>
      <c r="IL503" s="50"/>
      <c r="IM503" s="50"/>
      <c r="IN503" s="50"/>
      <c r="IO503" s="50"/>
      <c r="IP503" s="50"/>
      <c r="IQ503" s="50"/>
      <c r="IR503" s="50"/>
      <c r="IS503" s="50"/>
      <c r="IT503" s="50"/>
      <c r="IU503" s="50"/>
      <c r="IV503" s="50"/>
      <c r="IX503" s="50"/>
      <c r="IZ503" s="50"/>
      <c r="JA503" s="50"/>
      <c r="JB503" s="50"/>
      <c r="JC503" s="50"/>
      <c r="JD503" s="50"/>
      <c r="JE503" s="50"/>
      <c r="JF503" s="50"/>
      <c r="JG503" s="50"/>
      <c r="JL503" s="50"/>
      <c r="JM503" s="50"/>
      <c r="JN503" s="50"/>
      <c r="JO503" s="50"/>
      <c r="JP503" s="50"/>
      <c r="JQ503" s="50"/>
      <c r="JR503" s="50"/>
      <c r="JS503" s="50"/>
      <c r="JT503" s="50"/>
      <c r="JU503" s="50"/>
      <c r="JV503" s="50"/>
      <c r="JW503" s="50"/>
      <c r="JX503" s="50"/>
      <c r="JY503" s="50"/>
      <c r="JZ503" s="50"/>
      <c r="KA503" s="50"/>
      <c r="KB503" s="50"/>
      <c r="KC503" s="50"/>
      <c r="KD503" s="50"/>
      <c r="KE503" s="50"/>
      <c r="KF503" s="50"/>
      <c r="KG503" s="50"/>
      <c r="KH503" s="50"/>
      <c r="KI503" s="50"/>
      <c r="KJ503" s="50"/>
      <c r="KK503" s="50"/>
      <c r="KL503" s="50"/>
      <c r="KM503" s="50"/>
      <c r="KN503" s="50"/>
      <c r="KO503" s="50"/>
      <c r="KP503" s="50"/>
      <c r="KQ503" s="50"/>
      <c r="KR503" s="50"/>
      <c r="KS503" s="50"/>
      <c r="KT503" s="50"/>
      <c r="KU503" s="50"/>
      <c r="KV503" s="50"/>
      <c r="KW503" s="50"/>
      <c r="KX503" s="50"/>
      <c r="KY503" s="50"/>
      <c r="KZ503" s="50"/>
      <c r="LA503" s="50"/>
      <c r="LB503" s="50"/>
      <c r="LC503" s="50"/>
      <c r="LD503" s="50"/>
      <c r="LE503" s="50"/>
      <c r="LF503" s="50"/>
      <c r="LG503" s="50"/>
      <c r="LH503" s="50"/>
      <c r="LI503" s="50"/>
      <c r="LJ503" s="50"/>
      <c r="LK503" s="50"/>
      <c r="LL503" s="50"/>
      <c r="LM503" s="50"/>
      <c r="LN503" s="50"/>
      <c r="LO503" s="50"/>
      <c r="LP503" s="50"/>
      <c r="LQ503" s="50"/>
      <c r="LR503" s="50"/>
      <c r="LS503" s="50"/>
      <c r="LT503" s="50"/>
      <c r="LU503" s="50"/>
      <c r="LV503" s="50"/>
      <c r="LW503" s="50"/>
      <c r="LX503" s="50"/>
      <c r="LY503" s="50"/>
      <c r="LZ503" s="50"/>
      <c r="MA503" s="50"/>
      <c r="MB503" s="50"/>
      <c r="MC503" s="50"/>
      <c r="MD503" s="50"/>
      <c r="ME503" s="50"/>
      <c r="MF503" s="50"/>
      <c r="MG503" s="50"/>
      <c r="MH503" s="50"/>
      <c r="MI503" s="50"/>
      <c r="MJ503" s="50"/>
      <c r="MK503" s="50"/>
      <c r="ML503" s="50"/>
      <c r="MM503" s="50"/>
      <c r="MN503" s="50"/>
      <c r="MO503" s="50"/>
      <c r="MP503" s="50"/>
      <c r="MQ503" s="50"/>
      <c r="MR503" s="50"/>
      <c r="MS503" s="50"/>
      <c r="MT503" s="50"/>
      <c r="MU503" s="50"/>
      <c r="MV503" s="50"/>
      <c r="MW503" s="50"/>
      <c r="MX503" s="50"/>
      <c r="MY503" s="50"/>
      <c r="MZ503" s="50"/>
      <c r="NA503" s="50"/>
      <c r="NB503" s="50"/>
      <c r="NC503" s="50"/>
      <c r="ND503" s="50"/>
      <c r="NE503" s="50"/>
      <c r="NF503" s="50"/>
      <c r="NG503" s="50"/>
      <c r="NH503" s="50"/>
      <c r="NI503" s="50"/>
      <c r="NJ503" s="50"/>
      <c r="NK503" s="50"/>
      <c r="NL503" s="50"/>
      <c r="NM503" s="50"/>
      <c r="NN503" s="50"/>
      <c r="NO503" s="50"/>
      <c r="NP503" s="50"/>
      <c r="NQ503" s="50"/>
      <c r="NR503" s="50"/>
      <c r="NS503" s="50"/>
      <c r="NT503" s="50"/>
      <c r="NU503" s="50"/>
      <c r="NV503" s="50"/>
      <c r="NW503" s="50"/>
      <c r="NX503" s="50"/>
      <c r="NY503" s="50"/>
      <c r="NZ503" s="50"/>
      <c r="OA503" s="50"/>
      <c r="OB503" s="50"/>
      <c r="OC503" s="50"/>
      <c r="OD503" s="50"/>
      <c r="OE503" s="50"/>
      <c r="OF503" s="50"/>
      <c r="OG503" s="50"/>
      <c r="OH503" s="50"/>
      <c r="OI503" s="50"/>
      <c r="OJ503" s="50"/>
      <c r="OK503" s="50"/>
      <c r="OL503" s="50"/>
      <c r="OM503" s="50"/>
      <c r="ON503" s="50"/>
      <c r="OO503" s="50"/>
      <c r="OP503" s="50"/>
      <c r="OQ503" s="50"/>
      <c r="OR503" s="50"/>
      <c r="OS503" s="50"/>
      <c r="OT503" s="50"/>
      <c r="OU503" s="50"/>
      <c r="OV503" s="50"/>
      <c r="OW503" s="50"/>
      <c r="OX503" s="50"/>
      <c r="OY503" s="50"/>
      <c r="OZ503" s="50"/>
      <c r="PA503" s="50"/>
      <c r="PB503" s="50"/>
      <c r="PC503" s="50"/>
      <c r="PD503" s="50"/>
      <c r="PE503" s="50"/>
      <c r="PF503" s="50"/>
      <c r="PG503" s="50"/>
      <c r="PH503" s="50"/>
      <c r="PI503" s="50"/>
      <c r="PJ503" s="50"/>
      <c r="PK503" s="50"/>
      <c r="PL503" s="50"/>
      <c r="PM503" s="50"/>
      <c r="PN503" s="50"/>
      <c r="PO503" s="50"/>
      <c r="PP503" s="50"/>
      <c r="PQ503" s="50"/>
      <c r="PR503" s="50"/>
      <c r="PS503" s="50"/>
      <c r="PT503" s="50"/>
      <c r="PU503" s="50"/>
      <c r="PV503" s="50"/>
      <c r="PW503" s="50"/>
      <c r="PX503" s="50"/>
      <c r="PY503" s="50"/>
      <c r="PZ503" s="50"/>
      <c r="QA503" s="50"/>
      <c r="QB503" s="50"/>
      <c r="QC503" s="50"/>
      <c r="QD503" s="50"/>
      <c r="QE503" s="50"/>
      <c r="QF503" s="50"/>
      <c r="QG503" s="50"/>
      <c r="QH503" s="50"/>
      <c r="QI503" s="50"/>
      <c r="QJ503" s="50"/>
      <c r="QK503" s="50"/>
      <c r="QL503" s="50"/>
      <c r="QM503" s="50"/>
      <c r="QN503" s="50"/>
      <c r="QO503" s="50"/>
      <c r="QP503" s="50"/>
      <c r="QQ503" s="50"/>
      <c r="QR503" s="50"/>
      <c r="QS503" s="50"/>
      <c r="QT503" s="50"/>
      <c r="QU503" s="50"/>
      <c r="QV503" s="50"/>
      <c r="QW503" s="50"/>
      <c r="QX503" s="50"/>
      <c r="QY503" s="50"/>
      <c r="QZ503" s="50"/>
      <c r="RA503" s="50"/>
      <c r="RB503" s="50"/>
      <c r="RC503" s="50"/>
      <c r="RD503" s="50"/>
      <c r="RE503" s="50"/>
      <c r="RF503" s="50"/>
      <c r="RG503" s="50"/>
      <c r="RH503" s="50"/>
      <c r="RI503" s="50"/>
      <c r="RJ503" s="50"/>
      <c r="RK503" s="50"/>
      <c r="RL503" s="50"/>
      <c r="RM503" s="50"/>
      <c r="RN503" s="50"/>
      <c r="RO503" s="50"/>
      <c r="RP503" s="50"/>
      <c r="RQ503" s="50"/>
      <c r="RR503" s="50"/>
      <c r="RS503" s="50"/>
      <c r="RT503" s="50"/>
      <c r="RU503" s="50"/>
      <c r="RV503" s="50"/>
      <c r="RW503" s="50"/>
      <c r="RX503" s="50"/>
      <c r="RY503" s="50"/>
      <c r="RZ503" s="50"/>
      <c r="SA503" s="50"/>
      <c r="SB503" s="50"/>
      <c r="SC503" s="50"/>
      <c r="SD503" s="50"/>
      <c r="SE503" s="50"/>
      <c r="SF503" s="50"/>
      <c r="SG503" s="50"/>
      <c r="SH503" s="50"/>
      <c r="SI503" s="50"/>
      <c r="SJ503" s="50"/>
      <c r="SK503" s="50"/>
      <c r="SL503" s="50"/>
      <c r="SM503" s="50"/>
      <c r="SN503" s="50"/>
      <c r="SO503" s="50"/>
      <c r="SP503" s="50"/>
      <c r="SQ503" s="50"/>
      <c r="SR503" s="50"/>
      <c r="ST503" s="50"/>
      <c r="SV503" s="50"/>
      <c r="SW503" s="50"/>
      <c r="SX503" s="50"/>
      <c r="SY503" s="50"/>
      <c r="SZ503" s="50"/>
      <c r="TA503" s="50"/>
      <c r="TB503" s="50"/>
      <c r="TC503" s="50"/>
      <c r="TH503" s="50"/>
      <c r="TI503" s="50"/>
      <c r="TJ503" s="50"/>
      <c r="TK503" s="50"/>
      <c r="TL503" s="50"/>
      <c r="TM503" s="50"/>
      <c r="TN503" s="50"/>
      <c r="TO503" s="50"/>
      <c r="TP503" s="50"/>
      <c r="TQ503" s="50"/>
      <c r="TR503" s="50"/>
      <c r="TS503" s="50"/>
      <c r="TT503" s="50"/>
      <c r="TU503" s="50"/>
      <c r="TV503" s="50"/>
      <c r="TW503" s="50"/>
      <c r="TX503" s="50"/>
      <c r="TY503" s="50"/>
      <c r="TZ503" s="50"/>
      <c r="UA503" s="50"/>
      <c r="UB503" s="50"/>
      <c r="UC503" s="50"/>
      <c r="UD503" s="50"/>
      <c r="UE503" s="50"/>
      <c r="UF503" s="50"/>
      <c r="UG503" s="50"/>
      <c r="UH503" s="50"/>
      <c r="UI503" s="50"/>
      <c r="UJ503" s="50"/>
      <c r="UK503" s="50"/>
      <c r="UL503" s="50"/>
      <c r="UM503" s="50"/>
      <c r="UN503" s="50"/>
      <c r="UO503" s="50"/>
      <c r="UP503" s="50"/>
      <c r="UQ503" s="50"/>
      <c r="UR503" s="50"/>
      <c r="US503" s="50"/>
      <c r="UT503" s="50"/>
      <c r="UU503" s="50"/>
      <c r="UV503" s="50"/>
      <c r="UW503" s="50"/>
      <c r="UX503" s="50"/>
      <c r="UY503" s="50"/>
      <c r="UZ503" s="50"/>
      <c r="VA503" s="50"/>
      <c r="VB503" s="50"/>
      <c r="VC503" s="50"/>
      <c r="VD503" s="50"/>
      <c r="VE503" s="50"/>
      <c r="VF503" s="50"/>
      <c r="VG503" s="50"/>
      <c r="VH503" s="50"/>
      <c r="VI503" s="50"/>
      <c r="VJ503" s="50"/>
      <c r="VK503" s="50"/>
      <c r="VL503" s="50"/>
      <c r="VM503" s="50"/>
      <c r="VN503" s="50"/>
      <c r="VO503" s="50"/>
      <c r="VP503" s="50"/>
      <c r="VQ503" s="50"/>
      <c r="VR503" s="50"/>
      <c r="VS503" s="50"/>
      <c r="VT503" s="50"/>
      <c r="VU503" s="50"/>
      <c r="VV503" s="50"/>
      <c r="VW503" s="50"/>
      <c r="VX503" s="50"/>
      <c r="VY503" s="50"/>
      <c r="VZ503" s="50"/>
      <c r="WA503" s="50"/>
      <c r="WB503" s="50"/>
      <c r="WC503" s="50"/>
      <c r="WD503" s="50"/>
      <c r="WE503" s="50"/>
      <c r="WF503" s="50"/>
      <c r="WG503" s="50"/>
      <c r="WH503" s="50"/>
      <c r="WI503" s="50"/>
      <c r="WJ503" s="50"/>
      <c r="WK503" s="50"/>
      <c r="WL503" s="50"/>
      <c r="WM503" s="50"/>
      <c r="WN503" s="50"/>
      <c r="WO503" s="50"/>
      <c r="WP503" s="50"/>
      <c r="WQ503" s="50"/>
      <c r="WR503" s="50"/>
      <c r="WS503" s="50"/>
      <c r="WT503" s="50"/>
      <c r="WU503" s="50"/>
      <c r="WV503" s="50"/>
      <c r="WW503" s="50"/>
      <c r="WX503" s="50"/>
      <c r="WY503" s="50"/>
      <c r="WZ503" s="50"/>
      <c r="XA503" s="50"/>
      <c r="XB503" s="50"/>
      <c r="XC503" s="50"/>
      <c r="XD503" s="50"/>
      <c r="XE503" s="50"/>
      <c r="XF503" s="50"/>
      <c r="XG503" s="50"/>
      <c r="XH503" s="50"/>
      <c r="XI503" s="50"/>
      <c r="XJ503" s="50"/>
      <c r="XK503" s="50"/>
      <c r="XL503" s="50"/>
      <c r="XM503" s="50"/>
      <c r="XN503" s="50"/>
      <c r="XO503" s="50"/>
      <c r="XP503" s="50"/>
      <c r="XQ503" s="50"/>
      <c r="XR503" s="50"/>
      <c r="XS503" s="50"/>
      <c r="XT503" s="50"/>
      <c r="XU503" s="50"/>
      <c r="XV503" s="50"/>
      <c r="XW503" s="50"/>
      <c r="XX503" s="50"/>
      <c r="XY503" s="50"/>
      <c r="XZ503" s="50"/>
      <c r="YA503" s="50"/>
      <c r="YB503" s="50"/>
      <c r="YC503" s="50"/>
      <c r="YD503" s="50"/>
      <c r="YE503" s="50"/>
      <c r="YF503" s="50"/>
      <c r="YG503" s="50"/>
      <c r="YH503" s="50"/>
      <c r="YI503" s="50"/>
      <c r="YJ503" s="50"/>
      <c r="YK503" s="50"/>
      <c r="YL503" s="50"/>
      <c r="YM503" s="50"/>
      <c r="YN503" s="50"/>
      <c r="YO503" s="50"/>
      <c r="YP503" s="50"/>
      <c r="YQ503" s="50"/>
      <c r="YR503" s="50"/>
      <c r="YS503" s="50"/>
      <c r="YT503" s="50"/>
      <c r="YU503" s="50"/>
      <c r="YV503" s="50"/>
      <c r="YW503" s="50"/>
      <c r="YX503" s="50"/>
      <c r="YY503" s="50"/>
      <c r="YZ503" s="50"/>
      <c r="ZA503" s="50"/>
      <c r="ZB503" s="50"/>
      <c r="ZC503" s="50"/>
      <c r="ZD503" s="50"/>
      <c r="ZE503" s="50"/>
      <c r="ZF503" s="50"/>
      <c r="ZG503" s="50"/>
      <c r="ZH503" s="50"/>
      <c r="ZI503" s="50"/>
      <c r="ZJ503" s="50"/>
      <c r="ZK503" s="50"/>
      <c r="ZL503" s="50"/>
      <c r="ZM503" s="50"/>
      <c r="ZN503" s="50"/>
      <c r="ZO503" s="50"/>
      <c r="ZP503" s="50"/>
      <c r="ZQ503" s="50"/>
      <c r="ZR503" s="50"/>
      <c r="ZS503" s="50"/>
      <c r="ZT503" s="50"/>
      <c r="ZU503" s="50"/>
      <c r="ZV503" s="50"/>
      <c r="ZW503" s="50"/>
      <c r="ZX503" s="50"/>
      <c r="ZY503" s="50"/>
      <c r="ZZ503" s="50"/>
      <c r="AAA503" s="50"/>
      <c r="AAB503" s="50"/>
      <c r="AAC503" s="50"/>
      <c r="AAD503" s="50"/>
      <c r="AAE503" s="50"/>
      <c r="AAF503" s="50"/>
      <c r="AAG503" s="50"/>
      <c r="AAH503" s="50"/>
      <c r="AAI503" s="50"/>
      <c r="AAJ503" s="50"/>
      <c r="AAK503" s="50"/>
      <c r="AAL503" s="50"/>
      <c r="AAM503" s="50"/>
      <c r="AAN503" s="50"/>
      <c r="AAO503" s="50"/>
      <c r="AAP503" s="50"/>
      <c r="AAQ503" s="50"/>
      <c r="AAR503" s="50"/>
      <c r="AAS503" s="50"/>
      <c r="AAT503" s="50"/>
      <c r="AAU503" s="50"/>
      <c r="AAV503" s="50"/>
      <c r="AAW503" s="50"/>
      <c r="AAX503" s="50"/>
      <c r="AAY503" s="50"/>
      <c r="AAZ503" s="50"/>
      <c r="ABA503" s="50"/>
      <c r="ABB503" s="50"/>
      <c r="ABC503" s="50"/>
      <c r="ABD503" s="50"/>
      <c r="ABE503" s="50"/>
      <c r="ABF503" s="50"/>
      <c r="ABG503" s="50"/>
      <c r="ABH503" s="50"/>
      <c r="ABI503" s="50"/>
      <c r="ABJ503" s="50"/>
      <c r="ABK503" s="50"/>
      <c r="ABL503" s="50"/>
      <c r="ABM503" s="50"/>
      <c r="ABN503" s="50"/>
      <c r="ABO503" s="50"/>
      <c r="ABP503" s="50"/>
      <c r="ABQ503" s="50"/>
      <c r="ABR503" s="50"/>
      <c r="ABS503" s="50"/>
      <c r="ABT503" s="50"/>
      <c r="ABU503" s="50"/>
      <c r="ABV503" s="50"/>
      <c r="ABW503" s="50"/>
      <c r="ABX503" s="50"/>
      <c r="ABY503" s="50"/>
      <c r="ABZ503" s="50"/>
      <c r="ACA503" s="50"/>
      <c r="ACB503" s="50"/>
      <c r="ACC503" s="50"/>
      <c r="ACD503" s="50"/>
      <c r="ACE503" s="50"/>
      <c r="ACF503" s="50"/>
      <c r="ACG503" s="50"/>
      <c r="ACH503" s="50"/>
      <c r="ACI503" s="50"/>
      <c r="ACJ503" s="50"/>
      <c r="ACK503" s="50"/>
      <c r="ACL503" s="50"/>
      <c r="ACM503" s="50"/>
      <c r="ACN503" s="50"/>
      <c r="ACP503" s="50"/>
      <c r="ACR503" s="50"/>
      <c r="ACS503" s="50"/>
      <c r="ACT503" s="50"/>
      <c r="ACU503" s="50"/>
      <c r="ACV503" s="50"/>
      <c r="ACW503" s="50"/>
      <c r="ACX503" s="50"/>
      <c r="ACY503" s="50"/>
      <c r="ADD503" s="50"/>
      <c r="ADE503" s="50"/>
      <c r="ADF503" s="50"/>
      <c r="ADG503" s="50"/>
      <c r="ADH503" s="50"/>
      <c r="ADI503" s="50"/>
      <c r="ADJ503" s="50"/>
      <c r="ADK503" s="50"/>
      <c r="ADL503" s="50"/>
      <c r="ADM503" s="50"/>
      <c r="ADN503" s="50"/>
      <c r="ADO503" s="50"/>
      <c r="ADP503" s="50"/>
      <c r="ADQ503" s="50"/>
      <c r="ADR503" s="50"/>
      <c r="ADS503" s="50"/>
      <c r="ADT503" s="50"/>
      <c r="ADU503" s="50"/>
      <c r="ADV503" s="50"/>
      <c r="ADW503" s="50"/>
      <c r="ADX503" s="50"/>
      <c r="ADY503" s="50"/>
      <c r="ADZ503" s="50"/>
      <c r="AEA503" s="50"/>
      <c r="AEB503" s="50"/>
      <c r="AEC503" s="50"/>
      <c r="AED503" s="50"/>
      <c r="AEE503" s="50"/>
      <c r="AEF503" s="50"/>
      <c r="AEG503" s="50"/>
      <c r="AEH503" s="50"/>
      <c r="AEI503" s="50"/>
      <c r="AEJ503" s="50"/>
      <c r="AEK503" s="50"/>
      <c r="AEL503" s="50"/>
      <c r="AEM503" s="50"/>
      <c r="AEN503" s="50"/>
      <c r="AEO503" s="50"/>
      <c r="AEP503" s="50"/>
      <c r="AEQ503" s="50"/>
      <c r="AER503" s="50"/>
      <c r="AES503" s="50"/>
      <c r="AET503" s="50"/>
      <c r="AEU503" s="50"/>
      <c r="AEV503" s="50"/>
      <c r="AEW503" s="50"/>
      <c r="AEX503" s="50"/>
      <c r="AEY503" s="50"/>
      <c r="AEZ503" s="50"/>
      <c r="AFA503" s="50"/>
      <c r="AFB503" s="50"/>
      <c r="AFC503" s="50"/>
      <c r="AFD503" s="50"/>
      <c r="AFE503" s="50"/>
      <c r="AFF503" s="50"/>
      <c r="AFG503" s="50"/>
      <c r="AFH503" s="50"/>
      <c r="AFI503" s="50"/>
      <c r="AFJ503" s="50"/>
      <c r="AFK503" s="50"/>
      <c r="AFL503" s="50"/>
      <c r="AFM503" s="50"/>
      <c r="AFN503" s="50"/>
      <c r="AFO503" s="50"/>
      <c r="AFP503" s="50"/>
      <c r="AFQ503" s="50"/>
      <c r="AFR503" s="50"/>
      <c r="AFS503" s="50"/>
      <c r="AFT503" s="50"/>
      <c r="AFU503" s="50"/>
      <c r="AFV503" s="50"/>
      <c r="AFW503" s="50"/>
      <c r="AFX503" s="50"/>
      <c r="AFY503" s="50"/>
      <c r="AFZ503" s="50"/>
      <c r="AGA503" s="50"/>
      <c r="AGB503" s="50"/>
      <c r="AGC503" s="50"/>
      <c r="AGD503" s="50"/>
      <c r="AGE503" s="50"/>
      <c r="AGF503" s="50"/>
      <c r="AGG503" s="50"/>
      <c r="AGH503" s="50"/>
      <c r="AGI503" s="50"/>
      <c r="AGJ503" s="50"/>
      <c r="AGK503" s="50"/>
      <c r="AGL503" s="50"/>
      <c r="AGM503" s="50"/>
      <c r="AGN503" s="50"/>
      <c r="AGO503" s="50"/>
      <c r="AGP503" s="50"/>
      <c r="AGQ503" s="50"/>
      <c r="AGR503" s="50"/>
      <c r="AGS503" s="50"/>
      <c r="AGT503" s="50"/>
      <c r="AGU503" s="50"/>
      <c r="AGV503" s="50"/>
      <c r="AGW503" s="50"/>
      <c r="AGX503" s="50"/>
      <c r="AGY503" s="50"/>
      <c r="AGZ503" s="50"/>
      <c r="AHA503" s="50"/>
      <c r="AHB503" s="50"/>
      <c r="AHC503" s="50"/>
      <c r="AHD503" s="50"/>
      <c r="AHE503" s="50"/>
      <c r="AHF503" s="50"/>
      <c r="AHG503" s="50"/>
      <c r="AHH503" s="50"/>
      <c r="AHI503" s="50"/>
      <c r="AHJ503" s="50"/>
      <c r="AHK503" s="50"/>
      <c r="AHL503" s="50"/>
      <c r="AHM503" s="50"/>
      <c r="AHN503" s="50"/>
      <c r="AHO503" s="50"/>
      <c r="AHP503" s="50"/>
      <c r="AHQ503" s="50"/>
      <c r="AHR503" s="50"/>
      <c r="AHS503" s="50"/>
      <c r="AHT503" s="50"/>
      <c r="AHU503" s="50"/>
      <c r="AHV503" s="50"/>
      <c r="AHW503" s="50"/>
      <c r="AHX503" s="50"/>
      <c r="AHY503" s="50"/>
      <c r="AHZ503" s="50"/>
      <c r="AIA503" s="50"/>
      <c r="AIB503" s="50"/>
      <c r="AIC503" s="50"/>
      <c r="AID503" s="50"/>
      <c r="AIE503" s="50"/>
      <c r="AIF503" s="50"/>
      <c r="AIG503" s="50"/>
      <c r="AIH503" s="50"/>
      <c r="AII503" s="50"/>
      <c r="AIJ503" s="50"/>
      <c r="AIK503" s="50"/>
      <c r="AIL503" s="50"/>
      <c r="AIM503" s="50"/>
      <c r="AIN503" s="50"/>
      <c r="AIO503" s="50"/>
      <c r="AIP503" s="50"/>
      <c r="AIQ503" s="50"/>
      <c r="AIR503" s="50"/>
      <c r="AIS503" s="50"/>
      <c r="AIT503" s="50"/>
      <c r="AIU503" s="50"/>
      <c r="AIV503" s="50"/>
      <c r="AIW503" s="50"/>
      <c r="AIX503" s="50"/>
      <c r="AIY503" s="50"/>
      <c r="AIZ503" s="50"/>
      <c r="AJA503" s="50"/>
      <c r="AJB503" s="50"/>
      <c r="AJC503" s="50"/>
      <c r="AJD503" s="50"/>
      <c r="AJE503" s="50"/>
      <c r="AJF503" s="50"/>
      <c r="AJG503" s="50"/>
      <c r="AJH503" s="50"/>
      <c r="AJI503" s="50"/>
      <c r="AJJ503" s="50"/>
      <c r="AJK503" s="50"/>
      <c r="AJL503" s="50"/>
      <c r="AJM503" s="50"/>
      <c r="AJN503" s="50"/>
      <c r="AJO503" s="50"/>
      <c r="AJP503" s="50"/>
      <c r="AJQ503" s="50"/>
      <c r="AJR503" s="50"/>
      <c r="AJS503" s="50"/>
      <c r="AJT503" s="50"/>
      <c r="AJU503" s="50"/>
      <c r="AJV503" s="50"/>
      <c r="AJW503" s="50"/>
      <c r="AJX503" s="50"/>
      <c r="AJY503" s="50"/>
      <c r="AJZ503" s="50"/>
      <c r="AKA503" s="50"/>
      <c r="AKB503" s="50"/>
      <c r="AKC503" s="50"/>
      <c r="AKD503" s="50"/>
      <c r="AKE503" s="50"/>
      <c r="AKF503" s="50"/>
      <c r="AKG503" s="50"/>
      <c r="AKH503" s="50"/>
      <c r="AKI503" s="50"/>
      <c r="AKJ503" s="50"/>
      <c r="AKK503" s="50"/>
      <c r="AKL503" s="50"/>
      <c r="AKM503" s="50"/>
      <c r="AKN503" s="50"/>
      <c r="AKO503" s="50"/>
      <c r="AKP503" s="50"/>
      <c r="AKQ503" s="50"/>
      <c r="AKR503" s="50"/>
      <c r="AKS503" s="50"/>
      <c r="AKT503" s="50"/>
      <c r="AKU503" s="50"/>
      <c r="AKV503" s="50"/>
      <c r="AKW503" s="50"/>
      <c r="AKX503" s="50"/>
      <c r="AKY503" s="50"/>
      <c r="AKZ503" s="50"/>
      <c r="ALA503" s="50"/>
      <c r="ALB503" s="50"/>
      <c r="ALC503" s="50"/>
      <c r="ALD503" s="50"/>
      <c r="ALE503" s="50"/>
      <c r="ALF503" s="50"/>
      <c r="ALG503" s="50"/>
      <c r="ALH503" s="50"/>
      <c r="ALI503" s="50"/>
      <c r="ALJ503" s="50"/>
      <c r="ALK503" s="50"/>
      <c r="ALL503" s="50"/>
      <c r="ALM503" s="50"/>
      <c r="ALN503" s="50"/>
      <c r="ALO503" s="50"/>
      <c r="ALP503" s="50"/>
      <c r="ALQ503" s="50"/>
      <c r="ALR503" s="50"/>
      <c r="ALS503" s="50"/>
      <c r="ALT503" s="50"/>
      <c r="ALU503" s="50"/>
      <c r="ALV503" s="50"/>
      <c r="ALW503" s="50"/>
      <c r="ALX503" s="50"/>
      <c r="ALY503" s="50"/>
      <c r="ALZ503" s="50"/>
      <c r="AMA503" s="50"/>
      <c r="AMB503" s="50"/>
      <c r="AMC503" s="50"/>
      <c r="AMD503" s="50"/>
      <c r="AME503" s="50"/>
      <c r="AMF503" s="50"/>
      <c r="AMG503" s="50"/>
      <c r="AMH503" s="50"/>
      <c r="AMI503" s="50"/>
      <c r="AMJ503" s="50"/>
      <c r="AML503" s="50"/>
      <c r="AMN503" s="50"/>
      <c r="AMO503" s="50"/>
      <c r="AMP503" s="50"/>
      <c r="AMQ503" s="50"/>
      <c r="AMR503" s="50"/>
      <c r="AMS503" s="50"/>
      <c r="AMT503" s="50"/>
      <c r="AMU503" s="50"/>
      <c r="AMZ503" s="50"/>
      <c r="ANA503" s="50"/>
      <c r="ANB503" s="50"/>
      <c r="ANC503" s="50"/>
      <c r="AND503" s="50"/>
      <c r="ANE503" s="50"/>
      <c r="ANF503" s="50"/>
      <c r="ANG503" s="50"/>
      <c r="ANH503" s="50"/>
      <c r="ANI503" s="50"/>
      <c r="ANJ503" s="50"/>
      <c r="ANK503" s="50"/>
      <c r="ANL503" s="50"/>
      <c r="ANM503" s="50"/>
      <c r="ANN503" s="50"/>
      <c r="ANO503" s="50"/>
      <c r="ANP503" s="50"/>
      <c r="ANQ503" s="50"/>
      <c r="ANR503" s="50"/>
      <c r="ANS503" s="50"/>
      <c r="ANT503" s="50"/>
      <c r="ANU503" s="50"/>
      <c r="ANV503" s="50"/>
      <c r="ANW503" s="50"/>
      <c r="ANX503" s="50"/>
      <c r="ANY503" s="50"/>
      <c r="ANZ503" s="50"/>
      <c r="AOA503" s="50"/>
      <c r="AOB503" s="50"/>
      <c r="AOC503" s="50"/>
      <c r="AOD503" s="50"/>
      <c r="AOE503" s="50"/>
      <c r="AOF503" s="50"/>
      <c r="AOG503" s="50"/>
      <c r="AOH503" s="50"/>
      <c r="AOI503" s="50"/>
      <c r="AOJ503" s="50"/>
      <c r="AOK503" s="50"/>
      <c r="AOL503" s="50"/>
      <c r="AOM503" s="50"/>
      <c r="AON503" s="50"/>
      <c r="AOO503" s="50"/>
      <c r="AOP503" s="50"/>
      <c r="AOQ503" s="50"/>
      <c r="AOR503" s="50"/>
      <c r="AOS503" s="50"/>
      <c r="AOT503" s="50"/>
      <c r="AOU503" s="50"/>
      <c r="AOV503" s="50"/>
      <c r="AOW503" s="50"/>
      <c r="AOX503" s="50"/>
      <c r="AOY503" s="50"/>
      <c r="AOZ503" s="50"/>
      <c r="APA503" s="50"/>
      <c r="APB503" s="50"/>
      <c r="APC503" s="50"/>
      <c r="APD503" s="50"/>
      <c r="APE503" s="50"/>
      <c r="APF503" s="50"/>
      <c r="APG503" s="50"/>
      <c r="APH503" s="50"/>
      <c r="API503" s="50"/>
      <c r="APJ503" s="50"/>
      <c r="APK503" s="50"/>
      <c r="APL503" s="50"/>
      <c r="APM503" s="50"/>
      <c r="APN503" s="50"/>
      <c r="APO503" s="50"/>
      <c r="APP503" s="50"/>
      <c r="APQ503" s="50"/>
      <c r="APR503" s="50"/>
      <c r="APS503" s="50"/>
      <c r="APT503" s="50"/>
      <c r="APU503" s="50"/>
      <c r="APV503" s="50"/>
      <c r="APW503" s="50"/>
      <c r="APX503" s="50"/>
      <c r="APY503" s="50"/>
      <c r="APZ503" s="50"/>
      <c r="AQA503" s="50"/>
      <c r="AQB503" s="50"/>
      <c r="AQC503" s="50"/>
      <c r="AQD503" s="50"/>
      <c r="AQE503" s="50"/>
      <c r="AQF503" s="50"/>
      <c r="AQG503" s="50"/>
      <c r="AQH503" s="50"/>
      <c r="AQI503" s="50"/>
      <c r="AQJ503" s="50"/>
      <c r="AQK503" s="50"/>
      <c r="AQL503" s="50"/>
      <c r="AQM503" s="50"/>
      <c r="AQN503" s="50"/>
      <c r="AQO503" s="50"/>
      <c r="AQP503" s="50"/>
      <c r="AQQ503" s="50"/>
      <c r="AQR503" s="50"/>
      <c r="AQS503" s="50"/>
      <c r="AQT503" s="50"/>
      <c r="AQU503" s="50"/>
      <c r="AQV503" s="50"/>
      <c r="AQW503" s="50"/>
      <c r="AQX503" s="50"/>
      <c r="AQY503" s="50"/>
      <c r="AQZ503" s="50"/>
      <c r="ARA503" s="50"/>
      <c r="ARB503" s="50"/>
      <c r="ARC503" s="50"/>
      <c r="ARD503" s="50"/>
      <c r="ARE503" s="50"/>
      <c r="ARF503" s="50"/>
      <c r="ARG503" s="50"/>
      <c r="ARH503" s="50"/>
      <c r="ARI503" s="50"/>
      <c r="ARJ503" s="50"/>
      <c r="ARK503" s="50"/>
      <c r="ARL503" s="50"/>
      <c r="ARM503" s="50"/>
      <c r="ARN503" s="50"/>
      <c r="ARO503" s="50"/>
      <c r="ARP503" s="50"/>
      <c r="ARQ503" s="50"/>
      <c r="ARR503" s="50"/>
      <c r="ARS503" s="50"/>
      <c r="ART503" s="50"/>
      <c r="ARU503" s="50"/>
      <c r="ARV503" s="50"/>
      <c r="ARW503" s="50"/>
      <c r="ARX503" s="50"/>
      <c r="ARY503" s="50"/>
      <c r="ARZ503" s="50"/>
      <c r="ASA503" s="50"/>
      <c r="ASB503" s="50"/>
      <c r="ASC503" s="50"/>
      <c r="ASD503" s="50"/>
      <c r="ASE503" s="50"/>
      <c r="ASF503" s="50"/>
      <c r="ASG503" s="50"/>
      <c r="ASH503" s="50"/>
      <c r="ASI503" s="50"/>
      <c r="ASJ503" s="50"/>
      <c r="ASK503" s="50"/>
      <c r="ASL503" s="50"/>
      <c r="ASM503" s="50"/>
      <c r="ASN503" s="50"/>
      <c r="ASO503" s="50"/>
      <c r="ASP503" s="50"/>
      <c r="ASQ503" s="50"/>
      <c r="ASR503" s="50"/>
      <c r="ASS503" s="50"/>
      <c r="AST503" s="50"/>
      <c r="ASU503" s="50"/>
      <c r="ASV503" s="50"/>
      <c r="ASW503" s="50"/>
      <c r="ASX503" s="50"/>
      <c r="ASY503" s="50"/>
      <c r="ASZ503" s="50"/>
      <c r="ATA503" s="50"/>
      <c r="ATB503" s="50"/>
      <c r="ATC503" s="50"/>
      <c r="ATD503" s="50"/>
      <c r="ATE503" s="50"/>
      <c r="ATF503" s="50"/>
      <c r="ATG503" s="50"/>
      <c r="ATH503" s="50"/>
      <c r="ATI503" s="50"/>
      <c r="ATJ503" s="50"/>
      <c r="ATK503" s="50"/>
      <c r="ATL503" s="50"/>
      <c r="ATM503" s="50"/>
      <c r="ATN503" s="50"/>
      <c r="ATO503" s="50"/>
      <c r="ATP503" s="50"/>
      <c r="ATQ503" s="50"/>
      <c r="ATR503" s="50"/>
      <c r="ATS503" s="50"/>
      <c r="ATT503" s="50"/>
      <c r="ATU503" s="50"/>
      <c r="ATV503" s="50"/>
      <c r="ATW503" s="50"/>
      <c r="ATX503" s="50"/>
      <c r="ATY503" s="50"/>
      <c r="ATZ503" s="50"/>
      <c r="AUA503" s="50"/>
      <c r="AUB503" s="50"/>
      <c r="AUC503" s="50"/>
      <c r="AUD503" s="50"/>
      <c r="AUE503" s="50"/>
      <c r="AUF503" s="50"/>
      <c r="AUG503" s="50"/>
      <c r="AUH503" s="50"/>
      <c r="AUI503" s="50"/>
      <c r="AUJ503" s="50"/>
      <c r="AUK503" s="50"/>
      <c r="AUL503" s="50"/>
      <c r="AUM503" s="50"/>
      <c r="AUN503" s="50"/>
      <c r="AUO503" s="50"/>
      <c r="AUP503" s="50"/>
      <c r="AUQ503" s="50"/>
      <c r="AUR503" s="50"/>
      <c r="AUS503" s="50"/>
      <c r="AUT503" s="50"/>
      <c r="AUU503" s="50"/>
      <c r="AUV503" s="50"/>
      <c r="AUW503" s="50"/>
      <c r="AUX503" s="50"/>
      <c r="AUY503" s="50"/>
      <c r="AUZ503" s="50"/>
      <c r="AVA503" s="50"/>
      <c r="AVB503" s="50"/>
      <c r="AVC503" s="50"/>
      <c r="AVD503" s="50"/>
      <c r="AVE503" s="50"/>
      <c r="AVF503" s="50"/>
      <c r="AVG503" s="50"/>
      <c r="AVH503" s="50"/>
      <c r="AVI503" s="50"/>
      <c r="AVJ503" s="50"/>
      <c r="AVK503" s="50"/>
      <c r="AVL503" s="50"/>
      <c r="AVM503" s="50"/>
      <c r="AVN503" s="50"/>
      <c r="AVO503" s="50"/>
      <c r="AVP503" s="50"/>
      <c r="AVQ503" s="50"/>
      <c r="AVR503" s="50"/>
      <c r="AVS503" s="50"/>
      <c r="AVT503" s="50"/>
      <c r="AVU503" s="50"/>
      <c r="AVV503" s="50"/>
      <c r="AVW503" s="50"/>
      <c r="AVX503" s="50"/>
      <c r="AVY503" s="50"/>
      <c r="AVZ503" s="50"/>
      <c r="AWA503" s="50"/>
      <c r="AWB503" s="50"/>
      <c r="AWC503" s="50"/>
      <c r="AWD503" s="50"/>
      <c r="AWE503" s="50"/>
      <c r="AWF503" s="50"/>
      <c r="AWH503" s="50"/>
      <c r="AWJ503" s="50"/>
      <c r="AWK503" s="50"/>
      <c r="AWL503" s="50"/>
      <c r="AWM503" s="50"/>
      <c r="AWN503" s="50"/>
      <c r="AWO503" s="50"/>
      <c r="AWP503" s="50"/>
      <c r="AWQ503" s="50"/>
      <c r="AWV503" s="50"/>
      <c r="AWW503" s="50"/>
      <c r="AWX503" s="50"/>
      <c r="AWY503" s="50"/>
      <c r="AWZ503" s="50"/>
      <c r="AXA503" s="50"/>
      <c r="AXB503" s="50"/>
      <c r="AXC503" s="50"/>
      <c r="AXD503" s="50"/>
      <c r="AXE503" s="50"/>
      <c r="AXF503" s="50"/>
      <c r="AXG503" s="50"/>
      <c r="AXH503" s="50"/>
      <c r="AXI503" s="50"/>
      <c r="AXJ503" s="50"/>
      <c r="AXK503" s="50"/>
      <c r="AXL503" s="50"/>
      <c r="AXM503" s="50"/>
      <c r="AXN503" s="50"/>
      <c r="AXO503" s="50"/>
      <c r="AXP503" s="50"/>
      <c r="AXQ503" s="50"/>
      <c r="AXR503" s="50"/>
      <c r="AXS503" s="50"/>
      <c r="AXT503" s="50"/>
      <c r="AXU503" s="50"/>
      <c r="AXV503" s="50"/>
      <c r="AXW503" s="50"/>
      <c r="AXX503" s="50"/>
      <c r="AXY503" s="50"/>
      <c r="AXZ503" s="50"/>
      <c r="AYA503" s="50"/>
      <c r="AYB503" s="50"/>
      <c r="AYC503" s="50"/>
      <c r="AYD503" s="50"/>
      <c r="AYE503" s="50"/>
      <c r="AYF503" s="50"/>
      <c r="AYG503" s="50"/>
      <c r="AYH503" s="50"/>
      <c r="AYI503" s="50"/>
      <c r="AYJ503" s="50"/>
      <c r="AYK503" s="50"/>
      <c r="AYL503" s="50"/>
      <c r="AYM503" s="50"/>
      <c r="AYN503" s="50"/>
      <c r="AYO503" s="50"/>
      <c r="AYP503" s="50"/>
      <c r="AYQ503" s="50"/>
      <c r="AYR503" s="50"/>
      <c r="AYS503" s="50"/>
      <c r="AYT503" s="50"/>
      <c r="AYU503" s="50"/>
      <c r="AYV503" s="50"/>
      <c r="AYW503" s="50"/>
      <c r="AYX503" s="50"/>
      <c r="AYY503" s="50"/>
      <c r="AYZ503" s="50"/>
      <c r="AZA503" s="50"/>
      <c r="AZB503" s="50"/>
      <c r="AZC503" s="50"/>
      <c r="AZD503" s="50"/>
      <c r="AZE503" s="50"/>
      <c r="AZF503" s="50"/>
      <c r="AZG503" s="50"/>
      <c r="AZH503" s="50"/>
      <c r="AZI503" s="50"/>
      <c r="AZJ503" s="50"/>
      <c r="AZK503" s="50"/>
      <c r="AZL503" s="50"/>
      <c r="AZM503" s="50"/>
      <c r="AZN503" s="50"/>
      <c r="AZO503" s="50"/>
      <c r="AZP503" s="50"/>
      <c r="AZQ503" s="50"/>
      <c r="AZR503" s="50"/>
      <c r="AZS503" s="50"/>
      <c r="AZT503" s="50"/>
      <c r="AZU503" s="50"/>
      <c r="AZV503" s="50"/>
      <c r="AZW503" s="50"/>
      <c r="AZX503" s="50"/>
      <c r="AZY503" s="50"/>
      <c r="AZZ503" s="50"/>
      <c r="BAA503" s="50"/>
      <c r="BAB503" s="50"/>
      <c r="BAC503" s="50"/>
      <c r="BAD503" s="50"/>
      <c r="BAE503" s="50"/>
      <c r="BAF503" s="50"/>
      <c r="BAG503" s="50"/>
      <c r="BAH503" s="50"/>
      <c r="BAI503" s="50"/>
      <c r="BAJ503" s="50"/>
      <c r="BAK503" s="50"/>
      <c r="BAL503" s="50"/>
      <c r="BAM503" s="50"/>
      <c r="BAN503" s="50"/>
      <c r="BAO503" s="50"/>
      <c r="BAP503" s="50"/>
      <c r="BAQ503" s="50"/>
      <c r="BAR503" s="50"/>
      <c r="BAS503" s="50"/>
      <c r="BAT503" s="50"/>
      <c r="BAU503" s="50"/>
      <c r="BAV503" s="50"/>
      <c r="BAW503" s="50"/>
      <c r="BAX503" s="50"/>
      <c r="BAY503" s="50"/>
      <c r="BAZ503" s="50"/>
      <c r="BBA503" s="50"/>
      <c r="BBB503" s="50"/>
      <c r="BBC503" s="50"/>
      <c r="BBD503" s="50"/>
      <c r="BBE503" s="50"/>
      <c r="BBF503" s="50"/>
      <c r="BBG503" s="50"/>
      <c r="BBH503" s="50"/>
      <c r="BBI503" s="50"/>
      <c r="BBJ503" s="50"/>
      <c r="BBK503" s="50"/>
      <c r="BBL503" s="50"/>
      <c r="BBM503" s="50"/>
      <c r="BBN503" s="50"/>
      <c r="BBO503" s="50"/>
      <c r="BBP503" s="50"/>
      <c r="BBQ503" s="50"/>
      <c r="BBR503" s="50"/>
      <c r="BBS503" s="50"/>
      <c r="BBT503" s="50"/>
      <c r="BBU503" s="50"/>
      <c r="BBV503" s="50"/>
      <c r="BBW503" s="50"/>
      <c r="BBX503" s="50"/>
      <c r="BBY503" s="50"/>
      <c r="BBZ503" s="50"/>
      <c r="BCA503" s="50"/>
      <c r="BCB503" s="50"/>
      <c r="BCC503" s="50"/>
      <c r="BCD503" s="50"/>
      <c r="BCE503" s="50"/>
      <c r="BCF503" s="50"/>
      <c r="BCG503" s="50"/>
      <c r="BCH503" s="50"/>
      <c r="BCI503" s="50"/>
      <c r="BCJ503" s="50"/>
      <c r="BCK503" s="50"/>
      <c r="BCL503" s="50"/>
      <c r="BCM503" s="50"/>
      <c r="BCN503" s="50"/>
      <c r="BCO503" s="50"/>
      <c r="BCP503" s="50"/>
      <c r="BCQ503" s="50"/>
      <c r="BCR503" s="50"/>
      <c r="BCS503" s="50"/>
      <c r="BCT503" s="50"/>
      <c r="BCU503" s="50"/>
      <c r="BCV503" s="50"/>
      <c r="BCW503" s="50"/>
      <c r="BCX503" s="50"/>
      <c r="BCY503" s="50"/>
      <c r="BCZ503" s="50"/>
      <c r="BDA503" s="50"/>
      <c r="BDB503" s="50"/>
      <c r="BDC503" s="50"/>
      <c r="BDD503" s="50"/>
      <c r="BDE503" s="50"/>
      <c r="BDF503" s="50"/>
      <c r="BDG503" s="50"/>
      <c r="BDH503" s="50"/>
      <c r="BDI503" s="50"/>
      <c r="BDJ503" s="50"/>
      <c r="BDK503" s="50"/>
      <c r="BDL503" s="50"/>
      <c r="BDM503" s="50"/>
      <c r="BDN503" s="50"/>
      <c r="BDO503" s="50"/>
      <c r="BDP503" s="50"/>
      <c r="BDQ503" s="50"/>
      <c r="BDR503" s="50"/>
      <c r="BDS503" s="50"/>
      <c r="BDT503" s="50"/>
      <c r="BDU503" s="50"/>
      <c r="BDV503" s="50"/>
      <c r="BDW503" s="50"/>
      <c r="BDX503" s="50"/>
      <c r="BDY503" s="50"/>
      <c r="BDZ503" s="50"/>
      <c r="BEA503" s="50"/>
      <c r="BEB503" s="50"/>
      <c r="BEC503" s="50"/>
      <c r="BED503" s="50"/>
      <c r="BEE503" s="50"/>
      <c r="BEF503" s="50"/>
      <c r="BEG503" s="50"/>
      <c r="BEH503" s="50"/>
      <c r="BEI503" s="50"/>
      <c r="BEJ503" s="50"/>
      <c r="BEK503" s="50"/>
      <c r="BEL503" s="50"/>
      <c r="BEM503" s="50"/>
      <c r="BEN503" s="50"/>
      <c r="BEO503" s="50"/>
      <c r="BEP503" s="50"/>
      <c r="BEQ503" s="50"/>
      <c r="BER503" s="50"/>
      <c r="BES503" s="50"/>
      <c r="BET503" s="50"/>
      <c r="BEU503" s="50"/>
      <c r="BEV503" s="50"/>
      <c r="BEW503" s="50"/>
      <c r="BEX503" s="50"/>
      <c r="BEY503" s="50"/>
      <c r="BEZ503" s="50"/>
      <c r="BFA503" s="50"/>
      <c r="BFB503" s="50"/>
      <c r="BFC503" s="50"/>
      <c r="BFD503" s="50"/>
      <c r="BFE503" s="50"/>
      <c r="BFF503" s="50"/>
      <c r="BFG503" s="50"/>
      <c r="BFH503" s="50"/>
      <c r="BFI503" s="50"/>
      <c r="BFJ503" s="50"/>
      <c r="BFK503" s="50"/>
      <c r="BFL503" s="50"/>
      <c r="BFM503" s="50"/>
      <c r="BFN503" s="50"/>
      <c r="BFO503" s="50"/>
      <c r="BFP503" s="50"/>
      <c r="BFQ503" s="50"/>
      <c r="BFR503" s="50"/>
      <c r="BFS503" s="50"/>
      <c r="BFT503" s="50"/>
      <c r="BFU503" s="50"/>
      <c r="BFV503" s="50"/>
      <c r="BFW503" s="50"/>
      <c r="BFX503" s="50"/>
      <c r="BFY503" s="50"/>
      <c r="BFZ503" s="50"/>
      <c r="BGA503" s="50"/>
      <c r="BGB503" s="50"/>
      <c r="BGD503" s="50"/>
      <c r="BGF503" s="50"/>
      <c r="BGG503" s="50"/>
      <c r="BGH503" s="50"/>
      <c r="BGI503" s="50"/>
      <c r="BGJ503" s="50"/>
      <c r="BGK503" s="50"/>
      <c r="BGL503" s="50"/>
      <c r="BGM503" s="50"/>
      <c r="BGR503" s="50"/>
      <c r="BGS503" s="50"/>
      <c r="BGT503" s="50"/>
      <c r="BGU503" s="50"/>
      <c r="BGV503" s="50"/>
      <c r="BGW503" s="50"/>
      <c r="BGX503" s="50"/>
      <c r="BGY503" s="50"/>
      <c r="BGZ503" s="50"/>
      <c r="BHA503" s="50"/>
      <c r="BHB503" s="50"/>
      <c r="BHC503" s="50"/>
      <c r="BHD503" s="50"/>
      <c r="BHE503" s="50"/>
      <c r="BHF503" s="50"/>
      <c r="BHG503" s="50"/>
      <c r="BHH503" s="50"/>
      <c r="BHI503" s="50"/>
      <c r="BHJ503" s="50"/>
      <c r="BHK503" s="50"/>
      <c r="BHL503" s="50"/>
      <c r="BHM503" s="50"/>
      <c r="BHN503" s="50"/>
      <c r="BHO503" s="50"/>
      <c r="BHP503" s="50"/>
      <c r="BHQ503" s="50"/>
      <c r="BHR503" s="50"/>
      <c r="BHS503" s="50"/>
      <c r="BHT503" s="50"/>
      <c r="BHU503" s="50"/>
      <c r="BHV503" s="50"/>
      <c r="BHW503" s="50"/>
      <c r="BHX503" s="50"/>
      <c r="BHY503" s="50"/>
      <c r="BHZ503" s="50"/>
      <c r="BIA503" s="50"/>
      <c r="BIB503" s="50"/>
      <c r="BIC503" s="50"/>
      <c r="BID503" s="50"/>
      <c r="BIE503" s="50"/>
      <c r="BIF503" s="50"/>
      <c r="BIG503" s="50"/>
      <c r="BIH503" s="50"/>
      <c r="BII503" s="50"/>
      <c r="BIJ503" s="50"/>
      <c r="BIK503" s="50"/>
      <c r="BIL503" s="50"/>
      <c r="BIM503" s="50"/>
      <c r="BIN503" s="50"/>
      <c r="BIO503" s="50"/>
      <c r="BIP503" s="50"/>
      <c r="BIQ503" s="50"/>
      <c r="BIR503" s="50"/>
      <c r="BIS503" s="50"/>
      <c r="BIT503" s="50"/>
      <c r="BIU503" s="50"/>
      <c r="BIV503" s="50"/>
      <c r="BIW503" s="50"/>
      <c r="BIX503" s="50"/>
      <c r="BIY503" s="50"/>
      <c r="BIZ503" s="50"/>
      <c r="BJA503" s="50"/>
      <c r="BJB503" s="50"/>
      <c r="BJC503" s="50"/>
      <c r="BJD503" s="50"/>
      <c r="BJE503" s="50"/>
      <c r="BJF503" s="50"/>
      <c r="BJG503" s="50"/>
      <c r="BJH503" s="50"/>
      <c r="BJI503" s="50"/>
      <c r="BJJ503" s="50"/>
      <c r="BJK503" s="50"/>
      <c r="BJL503" s="50"/>
      <c r="BJM503" s="50"/>
      <c r="BJN503" s="50"/>
      <c r="BJO503" s="50"/>
      <c r="BJP503" s="50"/>
      <c r="BJQ503" s="50"/>
      <c r="BJR503" s="50"/>
      <c r="BJS503" s="50"/>
      <c r="BJT503" s="50"/>
      <c r="BJU503" s="50"/>
      <c r="BJV503" s="50"/>
      <c r="BJW503" s="50"/>
      <c r="BJX503" s="50"/>
      <c r="BJY503" s="50"/>
      <c r="BJZ503" s="50"/>
      <c r="BKA503" s="50"/>
      <c r="BKB503" s="50"/>
      <c r="BKC503" s="50"/>
      <c r="BKD503" s="50"/>
      <c r="BKE503" s="50"/>
      <c r="BKF503" s="50"/>
      <c r="BKG503" s="50"/>
      <c r="BKH503" s="50"/>
      <c r="BKI503" s="50"/>
      <c r="BKJ503" s="50"/>
      <c r="BKK503" s="50"/>
      <c r="BKL503" s="50"/>
      <c r="BKM503" s="50"/>
      <c r="BKN503" s="50"/>
      <c r="BKO503" s="50"/>
      <c r="BKP503" s="50"/>
      <c r="BKQ503" s="50"/>
      <c r="BKR503" s="50"/>
      <c r="BKS503" s="50"/>
      <c r="BKT503" s="50"/>
      <c r="BKU503" s="50"/>
      <c r="BKV503" s="50"/>
      <c r="BKW503" s="50"/>
      <c r="BKX503" s="50"/>
      <c r="BKY503" s="50"/>
      <c r="BKZ503" s="50"/>
      <c r="BLA503" s="50"/>
      <c r="BLB503" s="50"/>
      <c r="BLC503" s="50"/>
      <c r="BLD503" s="50"/>
      <c r="BLE503" s="50"/>
      <c r="BLF503" s="50"/>
      <c r="BLG503" s="50"/>
      <c r="BLH503" s="50"/>
      <c r="BLI503" s="50"/>
      <c r="BLJ503" s="50"/>
      <c r="BLK503" s="50"/>
      <c r="BLL503" s="50"/>
      <c r="BLM503" s="50"/>
      <c r="BLN503" s="50"/>
      <c r="BLO503" s="50"/>
      <c r="BLP503" s="50"/>
      <c r="BLQ503" s="50"/>
      <c r="BLR503" s="50"/>
      <c r="BLS503" s="50"/>
      <c r="BLT503" s="50"/>
      <c r="BLU503" s="50"/>
      <c r="BLV503" s="50"/>
      <c r="BLW503" s="50"/>
      <c r="BLX503" s="50"/>
      <c r="BLY503" s="50"/>
      <c r="BLZ503" s="50"/>
      <c r="BMA503" s="50"/>
      <c r="BMB503" s="50"/>
      <c r="BMC503" s="50"/>
      <c r="BMD503" s="50"/>
      <c r="BME503" s="50"/>
      <c r="BMF503" s="50"/>
      <c r="BMG503" s="50"/>
      <c r="BMH503" s="50"/>
      <c r="BMI503" s="50"/>
      <c r="BMJ503" s="50"/>
      <c r="BMK503" s="50"/>
      <c r="BML503" s="50"/>
      <c r="BMM503" s="50"/>
      <c r="BMN503" s="50"/>
      <c r="BMO503" s="50"/>
      <c r="BMP503" s="50"/>
      <c r="BMQ503" s="50"/>
      <c r="BMR503" s="50"/>
      <c r="BMS503" s="50"/>
      <c r="BMT503" s="50"/>
      <c r="BMU503" s="50"/>
      <c r="BMV503" s="50"/>
      <c r="BMW503" s="50"/>
      <c r="BMX503" s="50"/>
      <c r="BMY503" s="50"/>
      <c r="BMZ503" s="50"/>
      <c r="BNA503" s="50"/>
      <c r="BNB503" s="50"/>
      <c r="BNC503" s="50"/>
      <c r="BND503" s="50"/>
      <c r="BNE503" s="50"/>
      <c r="BNF503" s="50"/>
      <c r="BNG503" s="50"/>
      <c r="BNH503" s="50"/>
      <c r="BNI503" s="50"/>
      <c r="BNJ503" s="50"/>
      <c r="BNK503" s="50"/>
      <c r="BNL503" s="50"/>
      <c r="BNM503" s="50"/>
      <c r="BNN503" s="50"/>
      <c r="BNO503" s="50"/>
      <c r="BNP503" s="50"/>
      <c r="BNQ503" s="50"/>
      <c r="BNR503" s="50"/>
      <c r="BNS503" s="50"/>
      <c r="BNT503" s="50"/>
      <c r="BNU503" s="50"/>
      <c r="BNV503" s="50"/>
      <c r="BNW503" s="50"/>
      <c r="BNX503" s="50"/>
      <c r="BNY503" s="50"/>
      <c r="BNZ503" s="50"/>
      <c r="BOA503" s="50"/>
      <c r="BOB503" s="50"/>
      <c r="BOC503" s="50"/>
      <c r="BOD503" s="50"/>
      <c r="BOE503" s="50"/>
      <c r="BOF503" s="50"/>
      <c r="BOG503" s="50"/>
      <c r="BOH503" s="50"/>
      <c r="BOI503" s="50"/>
      <c r="BOJ503" s="50"/>
      <c r="BOK503" s="50"/>
      <c r="BOL503" s="50"/>
      <c r="BOM503" s="50"/>
      <c r="BON503" s="50"/>
      <c r="BOO503" s="50"/>
      <c r="BOP503" s="50"/>
      <c r="BOQ503" s="50"/>
      <c r="BOR503" s="50"/>
      <c r="BOS503" s="50"/>
      <c r="BOT503" s="50"/>
      <c r="BOU503" s="50"/>
      <c r="BOV503" s="50"/>
      <c r="BOW503" s="50"/>
      <c r="BOX503" s="50"/>
      <c r="BOY503" s="50"/>
      <c r="BOZ503" s="50"/>
      <c r="BPA503" s="50"/>
      <c r="BPB503" s="50"/>
      <c r="BPC503" s="50"/>
      <c r="BPD503" s="50"/>
      <c r="BPE503" s="50"/>
      <c r="BPF503" s="50"/>
      <c r="BPG503" s="50"/>
      <c r="BPH503" s="50"/>
      <c r="BPI503" s="50"/>
      <c r="BPJ503" s="50"/>
      <c r="BPK503" s="50"/>
      <c r="BPL503" s="50"/>
      <c r="BPM503" s="50"/>
      <c r="BPN503" s="50"/>
      <c r="BPO503" s="50"/>
      <c r="BPP503" s="50"/>
      <c r="BPQ503" s="50"/>
      <c r="BPR503" s="50"/>
      <c r="BPS503" s="50"/>
      <c r="BPT503" s="50"/>
      <c r="BPU503" s="50"/>
      <c r="BPV503" s="50"/>
      <c r="BPW503" s="50"/>
      <c r="BPX503" s="50"/>
      <c r="BPZ503" s="50"/>
      <c r="BQB503" s="50"/>
      <c r="BQC503" s="50"/>
      <c r="BQD503" s="50"/>
      <c r="BQE503" s="50"/>
      <c r="BQF503" s="50"/>
      <c r="BQG503" s="50"/>
      <c r="BQH503" s="50"/>
      <c r="BQI503" s="50"/>
      <c r="BQN503" s="50"/>
      <c r="BQO503" s="50"/>
      <c r="BQP503" s="50"/>
      <c r="BQQ503" s="50"/>
      <c r="BQR503" s="50"/>
      <c r="BQS503" s="50"/>
      <c r="BQT503" s="50"/>
      <c r="BQU503" s="50"/>
      <c r="BQV503" s="50"/>
      <c r="BQW503" s="50"/>
      <c r="BQX503" s="50"/>
      <c r="BQY503" s="50"/>
      <c r="BQZ503" s="50"/>
      <c r="BRA503" s="50"/>
      <c r="BRB503" s="50"/>
      <c r="BRC503" s="50"/>
      <c r="BRD503" s="50"/>
      <c r="BRE503" s="50"/>
      <c r="BRF503" s="50"/>
      <c r="BRG503" s="50"/>
      <c r="BRH503" s="50"/>
      <c r="BRI503" s="50"/>
      <c r="BRJ503" s="50"/>
      <c r="BRK503" s="50"/>
      <c r="BRL503" s="50"/>
      <c r="BRM503" s="50"/>
      <c r="BRN503" s="50"/>
      <c r="BRO503" s="50"/>
      <c r="BRP503" s="50"/>
      <c r="BRQ503" s="50"/>
      <c r="BRR503" s="50"/>
      <c r="BRS503" s="50"/>
      <c r="BRT503" s="50"/>
      <c r="BRU503" s="50"/>
      <c r="BRV503" s="50"/>
      <c r="BRW503" s="50"/>
      <c r="BRX503" s="50"/>
      <c r="BRY503" s="50"/>
      <c r="BRZ503" s="50"/>
      <c r="BSA503" s="50"/>
      <c r="BSB503" s="50"/>
      <c r="BSC503" s="50"/>
      <c r="BSD503" s="50"/>
      <c r="BSE503" s="50"/>
      <c r="BSF503" s="50"/>
      <c r="BSG503" s="50"/>
      <c r="BSH503" s="50"/>
      <c r="BSI503" s="50"/>
      <c r="BSJ503" s="50"/>
      <c r="BSK503" s="50"/>
      <c r="BSL503" s="50"/>
      <c r="BSM503" s="50"/>
      <c r="BSN503" s="50"/>
      <c r="BSO503" s="50"/>
      <c r="BSP503" s="50"/>
      <c r="BSQ503" s="50"/>
      <c r="BSR503" s="50"/>
      <c r="BSS503" s="50"/>
      <c r="BST503" s="50"/>
      <c r="BSU503" s="50"/>
      <c r="BSV503" s="50"/>
      <c r="BSW503" s="50"/>
      <c r="BSX503" s="50"/>
      <c r="BSY503" s="50"/>
      <c r="BSZ503" s="50"/>
      <c r="BTA503" s="50"/>
      <c r="BTB503" s="50"/>
      <c r="BTC503" s="50"/>
      <c r="BTD503" s="50"/>
      <c r="BTE503" s="50"/>
      <c r="BTF503" s="50"/>
      <c r="BTG503" s="50"/>
      <c r="BTH503" s="50"/>
      <c r="BTI503" s="50"/>
      <c r="BTJ503" s="50"/>
      <c r="BTK503" s="50"/>
      <c r="BTL503" s="50"/>
      <c r="BTM503" s="50"/>
      <c r="BTN503" s="50"/>
      <c r="BTO503" s="50"/>
      <c r="BTP503" s="50"/>
      <c r="BTQ503" s="50"/>
      <c r="BTR503" s="50"/>
      <c r="BTS503" s="50"/>
      <c r="BTT503" s="50"/>
      <c r="BTU503" s="50"/>
      <c r="BTV503" s="50"/>
      <c r="BTW503" s="50"/>
      <c r="BTX503" s="50"/>
      <c r="BTY503" s="50"/>
      <c r="BTZ503" s="50"/>
      <c r="BUA503" s="50"/>
      <c r="BUB503" s="50"/>
      <c r="BUC503" s="50"/>
      <c r="BUD503" s="50"/>
      <c r="BUE503" s="50"/>
      <c r="BUF503" s="50"/>
      <c r="BUG503" s="50"/>
      <c r="BUH503" s="50"/>
      <c r="BUI503" s="50"/>
      <c r="BUJ503" s="50"/>
      <c r="BUK503" s="50"/>
      <c r="BUL503" s="50"/>
      <c r="BUM503" s="50"/>
      <c r="BUN503" s="50"/>
      <c r="BUO503" s="50"/>
      <c r="BUP503" s="50"/>
      <c r="BUQ503" s="50"/>
      <c r="BUR503" s="50"/>
      <c r="BUS503" s="50"/>
      <c r="BUT503" s="50"/>
      <c r="BUU503" s="50"/>
      <c r="BUV503" s="50"/>
      <c r="BUW503" s="50"/>
      <c r="BUX503" s="50"/>
      <c r="BUY503" s="50"/>
      <c r="BUZ503" s="50"/>
      <c r="BVA503" s="50"/>
      <c r="BVB503" s="50"/>
      <c r="BVC503" s="50"/>
      <c r="BVD503" s="50"/>
      <c r="BVE503" s="50"/>
      <c r="BVF503" s="50"/>
      <c r="BVG503" s="50"/>
      <c r="BVH503" s="50"/>
      <c r="BVI503" s="50"/>
      <c r="BVJ503" s="50"/>
      <c r="BVK503" s="50"/>
      <c r="BVL503" s="50"/>
      <c r="BVM503" s="50"/>
      <c r="BVN503" s="50"/>
      <c r="BVO503" s="50"/>
      <c r="BVP503" s="50"/>
      <c r="BVQ503" s="50"/>
      <c r="BVR503" s="50"/>
      <c r="BVS503" s="50"/>
      <c r="BVT503" s="50"/>
      <c r="BVU503" s="50"/>
      <c r="BVV503" s="50"/>
      <c r="BVW503" s="50"/>
      <c r="BVX503" s="50"/>
      <c r="BVY503" s="50"/>
      <c r="BVZ503" s="50"/>
      <c r="BWA503" s="50"/>
      <c r="BWB503" s="50"/>
      <c r="BWC503" s="50"/>
      <c r="BWD503" s="50"/>
      <c r="BWE503" s="50"/>
      <c r="BWF503" s="50"/>
      <c r="BWG503" s="50"/>
      <c r="BWH503" s="50"/>
      <c r="BWI503" s="50"/>
      <c r="BWJ503" s="50"/>
      <c r="BWK503" s="50"/>
      <c r="BWL503" s="50"/>
      <c r="BWM503" s="50"/>
      <c r="BWN503" s="50"/>
      <c r="BWO503" s="50"/>
      <c r="BWP503" s="50"/>
      <c r="BWQ503" s="50"/>
      <c r="BWR503" s="50"/>
      <c r="BWS503" s="50"/>
      <c r="BWT503" s="50"/>
      <c r="BWU503" s="50"/>
      <c r="BWV503" s="50"/>
      <c r="BWW503" s="50"/>
      <c r="BWX503" s="50"/>
      <c r="BWY503" s="50"/>
      <c r="BWZ503" s="50"/>
      <c r="BXA503" s="50"/>
      <c r="BXB503" s="50"/>
      <c r="BXC503" s="50"/>
      <c r="BXD503" s="50"/>
      <c r="BXE503" s="50"/>
      <c r="BXF503" s="50"/>
      <c r="BXG503" s="50"/>
      <c r="BXH503" s="50"/>
      <c r="BXI503" s="50"/>
      <c r="BXJ503" s="50"/>
      <c r="BXK503" s="50"/>
      <c r="BXL503" s="50"/>
      <c r="BXM503" s="50"/>
      <c r="BXN503" s="50"/>
      <c r="BXO503" s="50"/>
      <c r="BXP503" s="50"/>
      <c r="BXQ503" s="50"/>
      <c r="BXR503" s="50"/>
      <c r="BXS503" s="50"/>
      <c r="BXT503" s="50"/>
      <c r="BXU503" s="50"/>
      <c r="BXV503" s="50"/>
      <c r="BXW503" s="50"/>
      <c r="BXX503" s="50"/>
      <c r="BXY503" s="50"/>
      <c r="BXZ503" s="50"/>
      <c r="BYA503" s="50"/>
      <c r="BYB503" s="50"/>
      <c r="BYC503" s="50"/>
      <c r="BYD503" s="50"/>
      <c r="BYE503" s="50"/>
      <c r="BYF503" s="50"/>
      <c r="BYG503" s="50"/>
      <c r="BYH503" s="50"/>
      <c r="BYI503" s="50"/>
      <c r="BYJ503" s="50"/>
      <c r="BYK503" s="50"/>
      <c r="BYL503" s="50"/>
      <c r="BYM503" s="50"/>
      <c r="BYN503" s="50"/>
      <c r="BYO503" s="50"/>
      <c r="BYP503" s="50"/>
      <c r="BYQ503" s="50"/>
      <c r="BYR503" s="50"/>
      <c r="BYS503" s="50"/>
      <c r="BYT503" s="50"/>
      <c r="BYU503" s="50"/>
      <c r="BYV503" s="50"/>
      <c r="BYW503" s="50"/>
      <c r="BYX503" s="50"/>
      <c r="BYY503" s="50"/>
      <c r="BYZ503" s="50"/>
      <c r="BZA503" s="50"/>
      <c r="BZB503" s="50"/>
      <c r="BZC503" s="50"/>
      <c r="BZD503" s="50"/>
      <c r="BZE503" s="50"/>
      <c r="BZF503" s="50"/>
      <c r="BZG503" s="50"/>
      <c r="BZH503" s="50"/>
      <c r="BZI503" s="50"/>
      <c r="BZJ503" s="50"/>
      <c r="BZK503" s="50"/>
      <c r="BZL503" s="50"/>
      <c r="BZM503" s="50"/>
      <c r="BZN503" s="50"/>
      <c r="BZO503" s="50"/>
      <c r="BZP503" s="50"/>
      <c r="BZQ503" s="50"/>
      <c r="BZR503" s="50"/>
      <c r="BZS503" s="50"/>
      <c r="BZT503" s="50"/>
      <c r="BZV503" s="50"/>
      <c r="BZX503" s="50"/>
      <c r="BZY503" s="50"/>
      <c r="BZZ503" s="50"/>
      <c r="CAA503" s="50"/>
      <c r="CAB503" s="50"/>
      <c r="CAC503" s="50"/>
      <c r="CAD503" s="50"/>
      <c r="CAE503" s="50"/>
      <c r="CAJ503" s="50"/>
      <c r="CAK503" s="50"/>
      <c r="CAL503" s="50"/>
      <c r="CAM503" s="50"/>
      <c r="CAN503" s="50"/>
      <c r="CAO503" s="50"/>
      <c r="CAP503" s="50"/>
      <c r="CAQ503" s="50"/>
      <c r="CAR503" s="50"/>
      <c r="CAS503" s="50"/>
      <c r="CAT503" s="50"/>
      <c r="CAU503" s="50"/>
      <c r="CAV503" s="50"/>
      <c r="CAW503" s="50"/>
      <c r="CAX503" s="50"/>
      <c r="CAY503" s="50"/>
      <c r="CAZ503" s="50"/>
      <c r="CBA503" s="50"/>
      <c r="CBB503" s="50"/>
      <c r="CBC503" s="50"/>
      <c r="CBD503" s="50"/>
      <c r="CBE503" s="50"/>
      <c r="CBF503" s="50"/>
      <c r="CBG503" s="50"/>
      <c r="CBH503" s="50"/>
      <c r="CBI503" s="50"/>
      <c r="CBJ503" s="50"/>
      <c r="CBK503" s="50"/>
      <c r="CBL503" s="50"/>
      <c r="CBM503" s="50"/>
      <c r="CBN503" s="50"/>
      <c r="CBO503" s="50"/>
      <c r="CBP503" s="50"/>
      <c r="CBQ503" s="50"/>
      <c r="CBR503" s="50"/>
      <c r="CBS503" s="50"/>
      <c r="CBT503" s="50"/>
      <c r="CBU503" s="50"/>
      <c r="CBV503" s="50"/>
      <c r="CBW503" s="50"/>
      <c r="CBX503" s="50"/>
      <c r="CBY503" s="50"/>
      <c r="CBZ503" s="50"/>
      <c r="CCA503" s="50"/>
      <c r="CCB503" s="50"/>
      <c r="CCC503" s="50"/>
      <c r="CCD503" s="50"/>
      <c r="CCE503" s="50"/>
      <c r="CCF503" s="50"/>
      <c r="CCG503" s="50"/>
      <c r="CCH503" s="50"/>
      <c r="CCI503" s="50"/>
      <c r="CCJ503" s="50"/>
      <c r="CCK503" s="50"/>
      <c r="CCL503" s="50"/>
      <c r="CCM503" s="50"/>
      <c r="CCN503" s="50"/>
      <c r="CCO503" s="50"/>
      <c r="CCP503" s="50"/>
      <c r="CCQ503" s="50"/>
      <c r="CCR503" s="50"/>
      <c r="CCS503" s="50"/>
      <c r="CCT503" s="50"/>
      <c r="CCU503" s="50"/>
      <c r="CCV503" s="50"/>
      <c r="CCW503" s="50"/>
      <c r="CCX503" s="50"/>
      <c r="CCY503" s="50"/>
      <c r="CCZ503" s="50"/>
      <c r="CDA503" s="50"/>
      <c r="CDB503" s="50"/>
      <c r="CDC503" s="50"/>
      <c r="CDD503" s="50"/>
      <c r="CDE503" s="50"/>
      <c r="CDF503" s="50"/>
      <c r="CDG503" s="50"/>
      <c r="CDH503" s="50"/>
      <c r="CDI503" s="50"/>
      <c r="CDJ503" s="50"/>
      <c r="CDK503" s="50"/>
      <c r="CDL503" s="50"/>
      <c r="CDM503" s="50"/>
      <c r="CDN503" s="50"/>
      <c r="CDO503" s="50"/>
      <c r="CDP503" s="50"/>
      <c r="CDQ503" s="50"/>
      <c r="CDR503" s="50"/>
      <c r="CDS503" s="50"/>
      <c r="CDT503" s="50"/>
      <c r="CDU503" s="50"/>
      <c r="CDV503" s="50"/>
      <c r="CDW503" s="50"/>
      <c r="CDX503" s="50"/>
      <c r="CDY503" s="50"/>
      <c r="CDZ503" s="50"/>
      <c r="CEA503" s="50"/>
      <c r="CEB503" s="50"/>
      <c r="CEC503" s="50"/>
      <c r="CED503" s="50"/>
      <c r="CEE503" s="50"/>
      <c r="CEF503" s="50"/>
      <c r="CEG503" s="50"/>
      <c r="CEH503" s="50"/>
      <c r="CEI503" s="50"/>
      <c r="CEJ503" s="50"/>
      <c r="CEK503" s="50"/>
      <c r="CEL503" s="50"/>
      <c r="CEM503" s="50"/>
      <c r="CEN503" s="50"/>
      <c r="CEO503" s="50"/>
      <c r="CEP503" s="50"/>
      <c r="CEQ503" s="50"/>
      <c r="CER503" s="50"/>
      <c r="CES503" s="50"/>
      <c r="CET503" s="50"/>
      <c r="CEU503" s="50"/>
      <c r="CEV503" s="50"/>
      <c r="CEW503" s="50"/>
      <c r="CEX503" s="50"/>
      <c r="CEY503" s="50"/>
      <c r="CEZ503" s="50"/>
      <c r="CFA503" s="50"/>
      <c r="CFB503" s="50"/>
      <c r="CFC503" s="50"/>
      <c r="CFD503" s="50"/>
      <c r="CFE503" s="50"/>
      <c r="CFF503" s="50"/>
      <c r="CFG503" s="50"/>
      <c r="CFH503" s="50"/>
      <c r="CFI503" s="50"/>
      <c r="CFJ503" s="50"/>
      <c r="CFK503" s="50"/>
      <c r="CFL503" s="50"/>
      <c r="CFM503" s="50"/>
      <c r="CFN503" s="50"/>
      <c r="CFO503" s="50"/>
      <c r="CFP503" s="50"/>
      <c r="CFQ503" s="50"/>
      <c r="CFR503" s="50"/>
      <c r="CFS503" s="50"/>
      <c r="CFT503" s="50"/>
      <c r="CFU503" s="50"/>
      <c r="CFV503" s="50"/>
      <c r="CFW503" s="50"/>
      <c r="CFX503" s="50"/>
      <c r="CFY503" s="50"/>
      <c r="CFZ503" s="50"/>
      <c r="CGA503" s="50"/>
      <c r="CGB503" s="50"/>
      <c r="CGC503" s="50"/>
      <c r="CGD503" s="50"/>
      <c r="CGE503" s="50"/>
      <c r="CGF503" s="50"/>
      <c r="CGG503" s="50"/>
      <c r="CGH503" s="50"/>
      <c r="CGI503" s="50"/>
      <c r="CGJ503" s="50"/>
      <c r="CGK503" s="50"/>
      <c r="CGL503" s="50"/>
      <c r="CGM503" s="50"/>
      <c r="CGN503" s="50"/>
      <c r="CGO503" s="50"/>
      <c r="CGP503" s="50"/>
      <c r="CGQ503" s="50"/>
      <c r="CGR503" s="50"/>
      <c r="CGS503" s="50"/>
      <c r="CGT503" s="50"/>
      <c r="CGU503" s="50"/>
      <c r="CGV503" s="50"/>
      <c r="CGW503" s="50"/>
      <c r="CGX503" s="50"/>
      <c r="CGY503" s="50"/>
      <c r="CGZ503" s="50"/>
      <c r="CHA503" s="50"/>
      <c r="CHB503" s="50"/>
      <c r="CHC503" s="50"/>
      <c r="CHD503" s="50"/>
      <c r="CHE503" s="50"/>
      <c r="CHF503" s="50"/>
      <c r="CHG503" s="50"/>
      <c r="CHH503" s="50"/>
      <c r="CHI503" s="50"/>
      <c r="CHJ503" s="50"/>
      <c r="CHK503" s="50"/>
      <c r="CHL503" s="50"/>
      <c r="CHM503" s="50"/>
      <c r="CHN503" s="50"/>
      <c r="CHO503" s="50"/>
      <c r="CHP503" s="50"/>
      <c r="CHQ503" s="50"/>
      <c r="CHR503" s="50"/>
      <c r="CHS503" s="50"/>
      <c r="CHT503" s="50"/>
      <c r="CHU503" s="50"/>
      <c r="CHV503" s="50"/>
      <c r="CHW503" s="50"/>
      <c r="CHX503" s="50"/>
      <c r="CHY503" s="50"/>
      <c r="CHZ503" s="50"/>
      <c r="CIA503" s="50"/>
      <c r="CIB503" s="50"/>
      <c r="CIC503" s="50"/>
      <c r="CID503" s="50"/>
      <c r="CIE503" s="50"/>
      <c r="CIF503" s="50"/>
      <c r="CIG503" s="50"/>
      <c r="CIH503" s="50"/>
      <c r="CII503" s="50"/>
      <c r="CIJ503" s="50"/>
      <c r="CIK503" s="50"/>
      <c r="CIL503" s="50"/>
      <c r="CIM503" s="50"/>
      <c r="CIN503" s="50"/>
      <c r="CIO503" s="50"/>
      <c r="CIP503" s="50"/>
      <c r="CIQ503" s="50"/>
      <c r="CIR503" s="50"/>
      <c r="CIS503" s="50"/>
      <c r="CIT503" s="50"/>
      <c r="CIU503" s="50"/>
      <c r="CIV503" s="50"/>
      <c r="CIW503" s="50"/>
      <c r="CIX503" s="50"/>
      <c r="CIY503" s="50"/>
      <c r="CIZ503" s="50"/>
      <c r="CJA503" s="50"/>
      <c r="CJB503" s="50"/>
      <c r="CJC503" s="50"/>
      <c r="CJD503" s="50"/>
      <c r="CJE503" s="50"/>
      <c r="CJF503" s="50"/>
      <c r="CJG503" s="50"/>
      <c r="CJH503" s="50"/>
      <c r="CJI503" s="50"/>
      <c r="CJJ503" s="50"/>
      <c r="CJK503" s="50"/>
      <c r="CJL503" s="50"/>
      <c r="CJM503" s="50"/>
      <c r="CJN503" s="50"/>
      <c r="CJO503" s="50"/>
      <c r="CJP503" s="50"/>
      <c r="CJR503" s="50"/>
      <c r="CJT503" s="50"/>
      <c r="CJU503" s="50"/>
      <c r="CJV503" s="50"/>
      <c r="CJW503" s="50"/>
      <c r="CJX503" s="50"/>
      <c r="CJY503" s="50"/>
      <c r="CJZ503" s="50"/>
      <c r="CKA503" s="50"/>
      <c r="CKF503" s="50"/>
      <c r="CKG503" s="50"/>
      <c r="CKH503" s="50"/>
      <c r="CKI503" s="50"/>
      <c r="CKJ503" s="50"/>
      <c r="CKK503" s="50"/>
      <c r="CKL503" s="50"/>
      <c r="CKM503" s="50"/>
      <c r="CKN503" s="50"/>
      <c r="CKO503" s="50"/>
      <c r="CKP503" s="50"/>
      <c r="CKQ503" s="50"/>
      <c r="CKR503" s="50"/>
      <c r="CKS503" s="50"/>
      <c r="CKT503" s="50"/>
      <c r="CKU503" s="50"/>
      <c r="CKV503" s="50"/>
      <c r="CKW503" s="50"/>
      <c r="CKX503" s="50"/>
      <c r="CKY503" s="50"/>
      <c r="CKZ503" s="50"/>
      <c r="CLA503" s="50"/>
      <c r="CLB503" s="50"/>
      <c r="CLC503" s="50"/>
      <c r="CLD503" s="50"/>
      <c r="CLE503" s="50"/>
      <c r="CLF503" s="50"/>
      <c r="CLG503" s="50"/>
      <c r="CLH503" s="50"/>
      <c r="CLI503" s="50"/>
      <c r="CLJ503" s="50"/>
      <c r="CLK503" s="50"/>
      <c r="CLL503" s="50"/>
      <c r="CLM503" s="50"/>
      <c r="CLN503" s="50"/>
      <c r="CLO503" s="50"/>
      <c r="CLP503" s="50"/>
      <c r="CLQ503" s="50"/>
      <c r="CLR503" s="50"/>
      <c r="CLS503" s="50"/>
      <c r="CLT503" s="50"/>
      <c r="CLU503" s="50"/>
      <c r="CLV503" s="50"/>
      <c r="CLW503" s="50"/>
      <c r="CLX503" s="50"/>
      <c r="CLY503" s="50"/>
      <c r="CLZ503" s="50"/>
      <c r="CMA503" s="50"/>
      <c r="CMB503" s="50"/>
      <c r="CMC503" s="50"/>
      <c r="CMD503" s="50"/>
      <c r="CME503" s="50"/>
      <c r="CMF503" s="50"/>
      <c r="CMG503" s="50"/>
      <c r="CMH503" s="50"/>
      <c r="CMI503" s="50"/>
      <c r="CMJ503" s="50"/>
      <c r="CMK503" s="50"/>
      <c r="CML503" s="50"/>
      <c r="CMM503" s="50"/>
      <c r="CMN503" s="50"/>
      <c r="CMO503" s="50"/>
      <c r="CMP503" s="50"/>
      <c r="CMQ503" s="50"/>
      <c r="CMR503" s="50"/>
      <c r="CMS503" s="50"/>
      <c r="CMT503" s="50"/>
      <c r="CMU503" s="50"/>
      <c r="CMV503" s="50"/>
      <c r="CMW503" s="50"/>
      <c r="CMX503" s="50"/>
      <c r="CMY503" s="50"/>
      <c r="CMZ503" s="50"/>
      <c r="CNA503" s="50"/>
      <c r="CNB503" s="50"/>
      <c r="CNC503" s="50"/>
      <c r="CND503" s="50"/>
      <c r="CNE503" s="50"/>
      <c r="CNF503" s="50"/>
      <c r="CNG503" s="50"/>
      <c r="CNH503" s="50"/>
      <c r="CNI503" s="50"/>
      <c r="CNJ503" s="50"/>
      <c r="CNK503" s="50"/>
      <c r="CNL503" s="50"/>
      <c r="CNM503" s="50"/>
      <c r="CNN503" s="50"/>
      <c r="CNO503" s="50"/>
      <c r="CNP503" s="50"/>
      <c r="CNQ503" s="50"/>
      <c r="CNR503" s="50"/>
      <c r="CNS503" s="50"/>
      <c r="CNT503" s="50"/>
      <c r="CNU503" s="50"/>
      <c r="CNV503" s="50"/>
      <c r="CNW503" s="50"/>
      <c r="CNX503" s="50"/>
      <c r="CNY503" s="50"/>
      <c r="CNZ503" s="50"/>
      <c r="COA503" s="50"/>
      <c r="COB503" s="50"/>
      <c r="COC503" s="50"/>
      <c r="COD503" s="50"/>
      <c r="COE503" s="50"/>
      <c r="COF503" s="50"/>
      <c r="COG503" s="50"/>
      <c r="COH503" s="50"/>
      <c r="COI503" s="50"/>
      <c r="COJ503" s="50"/>
      <c r="COK503" s="50"/>
      <c r="COL503" s="50"/>
      <c r="COM503" s="50"/>
      <c r="CON503" s="50"/>
      <c r="COO503" s="50"/>
      <c r="COP503" s="50"/>
      <c r="COQ503" s="50"/>
      <c r="COR503" s="50"/>
      <c r="COS503" s="50"/>
      <c r="COT503" s="50"/>
      <c r="COU503" s="50"/>
      <c r="COV503" s="50"/>
      <c r="COW503" s="50"/>
      <c r="COX503" s="50"/>
      <c r="COY503" s="50"/>
      <c r="COZ503" s="50"/>
      <c r="CPA503" s="50"/>
      <c r="CPB503" s="50"/>
      <c r="CPC503" s="50"/>
      <c r="CPD503" s="50"/>
      <c r="CPE503" s="50"/>
      <c r="CPF503" s="50"/>
      <c r="CPG503" s="50"/>
      <c r="CPH503" s="50"/>
      <c r="CPI503" s="50"/>
      <c r="CPJ503" s="50"/>
      <c r="CPK503" s="50"/>
      <c r="CPL503" s="50"/>
      <c r="CPM503" s="50"/>
      <c r="CPN503" s="50"/>
      <c r="CPO503" s="50"/>
      <c r="CPP503" s="50"/>
      <c r="CPQ503" s="50"/>
      <c r="CPR503" s="50"/>
      <c r="CPS503" s="50"/>
      <c r="CPT503" s="50"/>
      <c r="CPU503" s="50"/>
      <c r="CPV503" s="50"/>
      <c r="CPW503" s="50"/>
      <c r="CPX503" s="50"/>
      <c r="CPY503" s="50"/>
      <c r="CPZ503" s="50"/>
      <c r="CQA503" s="50"/>
      <c r="CQB503" s="50"/>
      <c r="CQC503" s="50"/>
      <c r="CQD503" s="50"/>
      <c r="CQE503" s="50"/>
      <c r="CQF503" s="50"/>
      <c r="CQG503" s="50"/>
      <c r="CQH503" s="50"/>
      <c r="CQI503" s="50"/>
      <c r="CQJ503" s="50"/>
      <c r="CQK503" s="50"/>
      <c r="CQL503" s="50"/>
      <c r="CQM503" s="50"/>
      <c r="CQN503" s="50"/>
      <c r="CQO503" s="50"/>
      <c r="CQP503" s="50"/>
      <c r="CQQ503" s="50"/>
      <c r="CQR503" s="50"/>
      <c r="CQS503" s="50"/>
      <c r="CQT503" s="50"/>
      <c r="CQU503" s="50"/>
      <c r="CQV503" s="50"/>
      <c r="CQW503" s="50"/>
      <c r="CQX503" s="50"/>
      <c r="CQY503" s="50"/>
      <c r="CQZ503" s="50"/>
      <c r="CRA503" s="50"/>
      <c r="CRB503" s="50"/>
      <c r="CRC503" s="50"/>
      <c r="CRD503" s="50"/>
      <c r="CRE503" s="50"/>
      <c r="CRF503" s="50"/>
      <c r="CRG503" s="50"/>
      <c r="CRH503" s="50"/>
      <c r="CRI503" s="50"/>
      <c r="CRJ503" s="50"/>
      <c r="CRK503" s="50"/>
      <c r="CRL503" s="50"/>
      <c r="CRM503" s="50"/>
      <c r="CRN503" s="50"/>
      <c r="CRO503" s="50"/>
      <c r="CRP503" s="50"/>
      <c r="CRQ503" s="50"/>
      <c r="CRR503" s="50"/>
      <c r="CRS503" s="50"/>
      <c r="CRT503" s="50"/>
      <c r="CRU503" s="50"/>
      <c r="CRV503" s="50"/>
      <c r="CRW503" s="50"/>
      <c r="CRX503" s="50"/>
      <c r="CRY503" s="50"/>
      <c r="CRZ503" s="50"/>
      <c r="CSA503" s="50"/>
      <c r="CSB503" s="50"/>
      <c r="CSC503" s="50"/>
      <c r="CSD503" s="50"/>
      <c r="CSE503" s="50"/>
      <c r="CSF503" s="50"/>
      <c r="CSG503" s="50"/>
      <c r="CSH503" s="50"/>
      <c r="CSI503" s="50"/>
      <c r="CSJ503" s="50"/>
      <c r="CSK503" s="50"/>
      <c r="CSL503" s="50"/>
      <c r="CSM503" s="50"/>
      <c r="CSN503" s="50"/>
      <c r="CSO503" s="50"/>
      <c r="CSP503" s="50"/>
      <c r="CSQ503" s="50"/>
      <c r="CSR503" s="50"/>
      <c r="CSS503" s="50"/>
      <c r="CST503" s="50"/>
      <c r="CSU503" s="50"/>
      <c r="CSV503" s="50"/>
      <c r="CSW503" s="50"/>
      <c r="CSX503" s="50"/>
      <c r="CSY503" s="50"/>
      <c r="CSZ503" s="50"/>
      <c r="CTA503" s="50"/>
      <c r="CTB503" s="50"/>
      <c r="CTC503" s="50"/>
      <c r="CTD503" s="50"/>
      <c r="CTE503" s="50"/>
      <c r="CTF503" s="50"/>
      <c r="CTG503" s="50"/>
      <c r="CTH503" s="50"/>
      <c r="CTI503" s="50"/>
      <c r="CTJ503" s="50"/>
      <c r="CTK503" s="50"/>
      <c r="CTL503" s="50"/>
      <c r="CTN503" s="50"/>
      <c r="CTP503" s="50"/>
      <c r="CTQ503" s="50"/>
      <c r="CTR503" s="50"/>
      <c r="CTS503" s="50"/>
      <c r="CTT503" s="50"/>
      <c r="CTU503" s="50"/>
      <c r="CTV503" s="50"/>
      <c r="CTW503" s="50"/>
      <c r="CUB503" s="50"/>
      <c r="CUC503" s="50"/>
      <c r="CUD503" s="50"/>
      <c r="CUE503" s="50"/>
      <c r="CUF503" s="50"/>
      <c r="CUG503" s="50"/>
      <c r="CUH503" s="50"/>
      <c r="CUI503" s="50"/>
      <c r="CUJ503" s="50"/>
      <c r="CUK503" s="50"/>
      <c r="CUL503" s="50"/>
      <c r="CUM503" s="50"/>
      <c r="CUN503" s="50"/>
      <c r="CUO503" s="50"/>
      <c r="CUP503" s="50"/>
      <c r="CUQ503" s="50"/>
      <c r="CUR503" s="50"/>
      <c r="CUS503" s="50"/>
      <c r="CUT503" s="50"/>
      <c r="CUU503" s="50"/>
      <c r="CUV503" s="50"/>
      <c r="CUW503" s="50"/>
      <c r="CUX503" s="50"/>
      <c r="CUY503" s="50"/>
      <c r="CUZ503" s="50"/>
      <c r="CVA503" s="50"/>
      <c r="CVB503" s="50"/>
      <c r="CVC503" s="50"/>
      <c r="CVD503" s="50"/>
      <c r="CVE503" s="50"/>
      <c r="CVF503" s="50"/>
      <c r="CVG503" s="50"/>
      <c r="CVH503" s="50"/>
      <c r="CVI503" s="50"/>
      <c r="CVJ503" s="50"/>
      <c r="CVK503" s="50"/>
      <c r="CVL503" s="50"/>
      <c r="CVM503" s="50"/>
      <c r="CVN503" s="50"/>
      <c r="CVO503" s="50"/>
      <c r="CVP503" s="50"/>
      <c r="CVQ503" s="50"/>
      <c r="CVR503" s="50"/>
      <c r="CVS503" s="50"/>
      <c r="CVT503" s="50"/>
      <c r="CVU503" s="50"/>
      <c r="CVV503" s="50"/>
      <c r="CVW503" s="50"/>
      <c r="CVX503" s="50"/>
      <c r="CVY503" s="50"/>
      <c r="CVZ503" s="50"/>
      <c r="CWA503" s="50"/>
      <c r="CWB503" s="50"/>
      <c r="CWC503" s="50"/>
      <c r="CWD503" s="50"/>
      <c r="CWE503" s="50"/>
      <c r="CWF503" s="50"/>
      <c r="CWG503" s="50"/>
      <c r="CWH503" s="50"/>
      <c r="CWI503" s="50"/>
      <c r="CWJ503" s="50"/>
      <c r="CWK503" s="50"/>
      <c r="CWL503" s="50"/>
      <c r="CWM503" s="50"/>
      <c r="CWN503" s="50"/>
      <c r="CWO503" s="50"/>
      <c r="CWP503" s="50"/>
      <c r="CWQ503" s="50"/>
      <c r="CWR503" s="50"/>
      <c r="CWS503" s="50"/>
      <c r="CWT503" s="50"/>
      <c r="CWU503" s="50"/>
      <c r="CWV503" s="50"/>
      <c r="CWW503" s="50"/>
      <c r="CWX503" s="50"/>
      <c r="CWY503" s="50"/>
      <c r="CWZ503" s="50"/>
      <c r="CXA503" s="50"/>
      <c r="CXB503" s="50"/>
      <c r="CXC503" s="50"/>
      <c r="CXD503" s="50"/>
      <c r="CXE503" s="50"/>
      <c r="CXF503" s="50"/>
      <c r="CXG503" s="50"/>
      <c r="CXH503" s="50"/>
      <c r="CXI503" s="50"/>
      <c r="CXJ503" s="50"/>
      <c r="CXK503" s="50"/>
      <c r="CXL503" s="50"/>
      <c r="CXM503" s="50"/>
      <c r="CXN503" s="50"/>
      <c r="CXO503" s="50"/>
      <c r="CXP503" s="50"/>
      <c r="CXQ503" s="50"/>
      <c r="CXR503" s="50"/>
      <c r="CXS503" s="50"/>
      <c r="CXT503" s="50"/>
      <c r="CXU503" s="50"/>
      <c r="CXV503" s="50"/>
      <c r="CXW503" s="50"/>
      <c r="CXX503" s="50"/>
      <c r="CXY503" s="50"/>
      <c r="CXZ503" s="50"/>
      <c r="CYA503" s="50"/>
      <c r="CYB503" s="50"/>
      <c r="CYC503" s="50"/>
      <c r="CYD503" s="50"/>
      <c r="CYE503" s="50"/>
      <c r="CYF503" s="50"/>
      <c r="CYG503" s="50"/>
      <c r="CYH503" s="50"/>
      <c r="CYI503" s="50"/>
      <c r="CYJ503" s="50"/>
      <c r="CYK503" s="50"/>
      <c r="CYL503" s="50"/>
      <c r="CYM503" s="50"/>
      <c r="CYN503" s="50"/>
      <c r="CYO503" s="50"/>
      <c r="CYP503" s="50"/>
      <c r="CYQ503" s="50"/>
      <c r="CYR503" s="50"/>
      <c r="CYS503" s="50"/>
      <c r="CYT503" s="50"/>
      <c r="CYU503" s="50"/>
      <c r="CYV503" s="50"/>
      <c r="CYW503" s="50"/>
      <c r="CYX503" s="50"/>
      <c r="CYY503" s="50"/>
      <c r="CYZ503" s="50"/>
      <c r="CZA503" s="50"/>
      <c r="CZB503" s="50"/>
      <c r="CZC503" s="50"/>
      <c r="CZD503" s="50"/>
      <c r="CZE503" s="50"/>
      <c r="CZF503" s="50"/>
      <c r="CZG503" s="50"/>
      <c r="CZH503" s="50"/>
      <c r="CZI503" s="50"/>
      <c r="CZJ503" s="50"/>
      <c r="CZK503" s="50"/>
      <c r="CZL503" s="50"/>
      <c r="CZM503" s="50"/>
      <c r="CZN503" s="50"/>
      <c r="CZO503" s="50"/>
      <c r="CZP503" s="50"/>
      <c r="CZQ503" s="50"/>
      <c r="CZR503" s="50"/>
      <c r="CZS503" s="50"/>
      <c r="CZT503" s="50"/>
      <c r="CZU503" s="50"/>
      <c r="CZV503" s="50"/>
      <c r="CZW503" s="50"/>
      <c r="CZX503" s="50"/>
      <c r="CZY503" s="50"/>
      <c r="CZZ503" s="50"/>
      <c r="DAA503" s="50"/>
      <c r="DAB503" s="50"/>
      <c r="DAC503" s="50"/>
      <c r="DAD503" s="50"/>
      <c r="DAE503" s="50"/>
      <c r="DAF503" s="50"/>
      <c r="DAG503" s="50"/>
      <c r="DAH503" s="50"/>
      <c r="DAI503" s="50"/>
      <c r="DAJ503" s="50"/>
      <c r="DAK503" s="50"/>
      <c r="DAL503" s="50"/>
      <c r="DAM503" s="50"/>
      <c r="DAN503" s="50"/>
      <c r="DAO503" s="50"/>
      <c r="DAP503" s="50"/>
      <c r="DAQ503" s="50"/>
      <c r="DAR503" s="50"/>
      <c r="DAS503" s="50"/>
      <c r="DAT503" s="50"/>
      <c r="DAU503" s="50"/>
      <c r="DAV503" s="50"/>
      <c r="DAW503" s="50"/>
      <c r="DAX503" s="50"/>
      <c r="DAY503" s="50"/>
      <c r="DAZ503" s="50"/>
      <c r="DBA503" s="50"/>
      <c r="DBB503" s="50"/>
      <c r="DBC503" s="50"/>
      <c r="DBD503" s="50"/>
      <c r="DBE503" s="50"/>
      <c r="DBF503" s="50"/>
      <c r="DBG503" s="50"/>
      <c r="DBH503" s="50"/>
      <c r="DBI503" s="50"/>
      <c r="DBJ503" s="50"/>
      <c r="DBK503" s="50"/>
      <c r="DBL503" s="50"/>
      <c r="DBM503" s="50"/>
      <c r="DBN503" s="50"/>
      <c r="DBO503" s="50"/>
      <c r="DBP503" s="50"/>
      <c r="DBQ503" s="50"/>
      <c r="DBR503" s="50"/>
      <c r="DBS503" s="50"/>
      <c r="DBT503" s="50"/>
      <c r="DBU503" s="50"/>
      <c r="DBV503" s="50"/>
      <c r="DBW503" s="50"/>
      <c r="DBX503" s="50"/>
      <c r="DBY503" s="50"/>
      <c r="DBZ503" s="50"/>
      <c r="DCA503" s="50"/>
      <c r="DCB503" s="50"/>
      <c r="DCC503" s="50"/>
      <c r="DCD503" s="50"/>
      <c r="DCE503" s="50"/>
      <c r="DCF503" s="50"/>
      <c r="DCG503" s="50"/>
      <c r="DCH503" s="50"/>
      <c r="DCI503" s="50"/>
      <c r="DCJ503" s="50"/>
      <c r="DCK503" s="50"/>
      <c r="DCL503" s="50"/>
      <c r="DCM503" s="50"/>
      <c r="DCN503" s="50"/>
      <c r="DCO503" s="50"/>
      <c r="DCP503" s="50"/>
      <c r="DCQ503" s="50"/>
      <c r="DCR503" s="50"/>
      <c r="DCS503" s="50"/>
      <c r="DCT503" s="50"/>
      <c r="DCU503" s="50"/>
      <c r="DCV503" s="50"/>
      <c r="DCW503" s="50"/>
      <c r="DCX503" s="50"/>
      <c r="DCY503" s="50"/>
      <c r="DCZ503" s="50"/>
      <c r="DDA503" s="50"/>
      <c r="DDB503" s="50"/>
      <c r="DDC503" s="50"/>
      <c r="DDD503" s="50"/>
      <c r="DDE503" s="50"/>
      <c r="DDF503" s="50"/>
      <c r="DDG503" s="50"/>
      <c r="DDH503" s="50"/>
      <c r="DDJ503" s="50"/>
      <c r="DDL503" s="50"/>
      <c r="DDM503" s="50"/>
      <c r="DDN503" s="50"/>
      <c r="DDO503" s="50"/>
      <c r="DDP503" s="50"/>
      <c r="DDQ503" s="50"/>
      <c r="DDR503" s="50"/>
      <c r="DDS503" s="50"/>
      <c r="DDX503" s="50"/>
      <c r="DDY503" s="50"/>
      <c r="DDZ503" s="50"/>
      <c r="DEA503" s="50"/>
      <c r="DEB503" s="50"/>
      <c r="DEC503" s="50"/>
      <c r="DED503" s="50"/>
      <c r="DEE503" s="50"/>
      <c r="DEF503" s="50"/>
      <c r="DEG503" s="50"/>
      <c r="DEH503" s="50"/>
      <c r="DEI503" s="50"/>
      <c r="DEJ503" s="50"/>
      <c r="DEK503" s="50"/>
      <c r="DEL503" s="50"/>
      <c r="DEM503" s="50"/>
      <c r="DEN503" s="50"/>
      <c r="DEO503" s="50"/>
      <c r="DEP503" s="50"/>
      <c r="DEQ503" s="50"/>
      <c r="DER503" s="50"/>
      <c r="DES503" s="50"/>
      <c r="DET503" s="50"/>
      <c r="DEU503" s="50"/>
      <c r="DEV503" s="50"/>
      <c r="DEW503" s="50"/>
      <c r="DEX503" s="50"/>
      <c r="DEY503" s="50"/>
      <c r="DEZ503" s="50"/>
      <c r="DFA503" s="50"/>
      <c r="DFB503" s="50"/>
      <c r="DFC503" s="50"/>
      <c r="DFD503" s="50"/>
      <c r="DFE503" s="50"/>
      <c r="DFF503" s="50"/>
      <c r="DFG503" s="50"/>
      <c r="DFH503" s="50"/>
      <c r="DFI503" s="50"/>
      <c r="DFJ503" s="50"/>
      <c r="DFK503" s="50"/>
      <c r="DFL503" s="50"/>
      <c r="DFM503" s="50"/>
      <c r="DFN503" s="50"/>
      <c r="DFO503" s="50"/>
      <c r="DFP503" s="50"/>
      <c r="DFQ503" s="50"/>
      <c r="DFR503" s="50"/>
      <c r="DFS503" s="50"/>
      <c r="DFT503" s="50"/>
      <c r="DFU503" s="50"/>
      <c r="DFV503" s="50"/>
      <c r="DFW503" s="50"/>
      <c r="DFX503" s="50"/>
      <c r="DFY503" s="50"/>
      <c r="DFZ503" s="50"/>
      <c r="DGA503" s="50"/>
      <c r="DGB503" s="50"/>
      <c r="DGC503" s="50"/>
      <c r="DGD503" s="50"/>
      <c r="DGE503" s="50"/>
      <c r="DGF503" s="50"/>
      <c r="DGG503" s="50"/>
      <c r="DGH503" s="50"/>
      <c r="DGI503" s="50"/>
      <c r="DGJ503" s="50"/>
      <c r="DGK503" s="50"/>
      <c r="DGL503" s="50"/>
      <c r="DGM503" s="50"/>
      <c r="DGN503" s="50"/>
      <c r="DGO503" s="50"/>
      <c r="DGP503" s="50"/>
      <c r="DGQ503" s="50"/>
      <c r="DGR503" s="50"/>
      <c r="DGS503" s="50"/>
      <c r="DGT503" s="50"/>
      <c r="DGU503" s="50"/>
      <c r="DGV503" s="50"/>
      <c r="DGW503" s="50"/>
      <c r="DGX503" s="50"/>
      <c r="DGY503" s="50"/>
      <c r="DGZ503" s="50"/>
      <c r="DHA503" s="50"/>
      <c r="DHB503" s="50"/>
      <c r="DHC503" s="50"/>
      <c r="DHD503" s="50"/>
      <c r="DHE503" s="50"/>
      <c r="DHF503" s="50"/>
      <c r="DHG503" s="50"/>
      <c r="DHH503" s="50"/>
      <c r="DHI503" s="50"/>
      <c r="DHJ503" s="50"/>
      <c r="DHK503" s="50"/>
      <c r="DHL503" s="50"/>
      <c r="DHM503" s="50"/>
      <c r="DHN503" s="50"/>
      <c r="DHO503" s="50"/>
      <c r="DHP503" s="50"/>
      <c r="DHQ503" s="50"/>
      <c r="DHR503" s="50"/>
      <c r="DHS503" s="50"/>
      <c r="DHT503" s="50"/>
      <c r="DHU503" s="50"/>
      <c r="DHV503" s="50"/>
      <c r="DHW503" s="50"/>
      <c r="DHX503" s="50"/>
      <c r="DHY503" s="50"/>
      <c r="DHZ503" s="50"/>
      <c r="DIA503" s="50"/>
      <c r="DIB503" s="50"/>
      <c r="DIC503" s="50"/>
      <c r="DID503" s="50"/>
      <c r="DIE503" s="50"/>
      <c r="DIF503" s="50"/>
      <c r="DIG503" s="50"/>
      <c r="DIH503" s="50"/>
      <c r="DII503" s="50"/>
      <c r="DIJ503" s="50"/>
      <c r="DIK503" s="50"/>
      <c r="DIL503" s="50"/>
      <c r="DIM503" s="50"/>
      <c r="DIN503" s="50"/>
      <c r="DIO503" s="50"/>
      <c r="DIP503" s="50"/>
      <c r="DIQ503" s="50"/>
      <c r="DIR503" s="50"/>
      <c r="DIS503" s="50"/>
      <c r="DIT503" s="50"/>
      <c r="DIU503" s="50"/>
      <c r="DIV503" s="50"/>
      <c r="DIW503" s="50"/>
      <c r="DIX503" s="50"/>
      <c r="DIY503" s="50"/>
      <c r="DIZ503" s="50"/>
      <c r="DJA503" s="50"/>
      <c r="DJB503" s="50"/>
      <c r="DJC503" s="50"/>
      <c r="DJD503" s="50"/>
      <c r="DJE503" s="50"/>
      <c r="DJF503" s="50"/>
      <c r="DJG503" s="50"/>
      <c r="DJH503" s="50"/>
      <c r="DJI503" s="50"/>
      <c r="DJJ503" s="50"/>
      <c r="DJK503" s="50"/>
      <c r="DJL503" s="50"/>
      <c r="DJM503" s="50"/>
      <c r="DJN503" s="50"/>
      <c r="DJO503" s="50"/>
      <c r="DJP503" s="50"/>
      <c r="DJQ503" s="50"/>
      <c r="DJR503" s="50"/>
      <c r="DJS503" s="50"/>
      <c r="DJT503" s="50"/>
      <c r="DJU503" s="50"/>
      <c r="DJV503" s="50"/>
      <c r="DJW503" s="50"/>
      <c r="DJX503" s="50"/>
      <c r="DJY503" s="50"/>
      <c r="DJZ503" s="50"/>
      <c r="DKA503" s="50"/>
      <c r="DKB503" s="50"/>
      <c r="DKC503" s="50"/>
      <c r="DKD503" s="50"/>
      <c r="DKE503" s="50"/>
      <c r="DKF503" s="50"/>
      <c r="DKG503" s="50"/>
      <c r="DKH503" s="50"/>
      <c r="DKI503" s="50"/>
      <c r="DKJ503" s="50"/>
      <c r="DKK503" s="50"/>
      <c r="DKL503" s="50"/>
      <c r="DKM503" s="50"/>
      <c r="DKN503" s="50"/>
      <c r="DKO503" s="50"/>
      <c r="DKP503" s="50"/>
      <c r="DKQ503" s="50"/>
      <c r="DKR503" s="50"/>
      <c r="DKS503" s="50"/>
      <c r="DKT503" s="50"/>
      <c r="DKU503" s="50"/>
      <c r="DKV503" s="50"/>
      <c r="DKW503" s="50"/>
      <c r="DKX503" s="50"/>
      <c r="DKY503" s="50"/>
      <c r="DKZ503" s="50"/>
      <c r="DLA503" s="50"/>
      <c r="DLB503" s="50"/>
      <c r="DLC503" s="50"/>
      <c r="DLD503" s="50"/>
      <c r="DLE503" s="50"/>
      <c r="DLF503" s="50"/>
      <c r="DLG503" s="50"/>
      <c r="DLH503" s="50"/>
      <c r="DLI503" s="50"/>
      <c r="DLJ503" s="50"/>
      <c r="DLK503" s="50"/>
      <c r="DLL503" s="50"/>
      <c r="DLM503" s="50"/>
      <c r="DLN503" s="50"/>
      <c r="DLO503" s="50"/>
      <c r="DLP503" s="50"/>
      <c r="DLQ503" s="50"/>
      <c r="DLR503" s="50"/>
      <c r="DLS503" s="50"/>
      <c r="DLT503" s="50"/>
      <c r="DLU503" s="50"/>
      <c r="DLV503" s="50"/>
      <c r="DLW503" s="50"/>
      <c r="DLX503" s="50"/>
      <c r="DLY503" s="50"/>
      <c r="DLZ503" s="50"/>
      <c r="DMA503" s="50"/>
      <c r="DMB503" s="50"/>
      <c r="DMC503" s="50"/>
      <c r="DMD503" s="50"/>
      <c r="DME503" s="50"/>
      <c r="DMF503" s="50"/>
      <c r="DMG503" s="50"/>
      <c r="DMH503" s="50"/>
      <c r="DMI503" s="50"/>
      <c r="DMJ503" s="50"/>
      <c r="DMK503" s="50"/>
      <c r="DML503" s="50"/>
      <c r="DMM503" s="50"/>
      <c r="DMN503" s="50"/>
      <c r="DMO503" s="50"/>
      <c r="DMP503" s="50"/>
      <c r="DMQ503" s="50"/>
      <c r="DMR503" s="50"/>
      <c r="DMS503" s="50"/>
      <c r="DMT503" s="50"/>
      <c r="DMU503" s="50"/>
      <c r="DMV503" s="50"/>
      <c r="DMW503" s="50"/>
      <c r="DMX503" s="50"/>
      <c r="DMY503" s="50"/>
      <c r="DMZ503" s="50"/>
      <c r="DNA503" s="50"/>
      <c r="DNB503" s="50"/>
      <c r="DNC503" s="50"/>
      <c r="DND503" s="50"/>
      <c r="DNF503" s="50"/>
      <c r="DNH503" s="50"/>
      <c r="DNI503" s="50"/>
      <c r="DNJ503" s="50"/>
      <c r="DNK503" s="50"/>
      <c r="DNL503" s="50"/>
      <c r="DNM503" s="50"/>
      <c r="DNN503" s="50"/>
      <c r="DNO503" s="50"/>
      <c r="DNT503" s="50"/>
      <c r="DNU503" s="50"/>
      <c r="DNV503" s="50"/>
      <c r="DNW503" s="50"/>
      <c r="DNX503" s="50"/>
      <c r="DNY503" s="50"/>
      <c r="DNZ503" s="50"/>
      <c r="DOA503" s="50"/>
      <c r="DOB503" s="50"/>
      <c r="DOC503" s="50"/>
      <c r="DOD503" s="50"/>
      <c r="DOE503" s="50"/>
      <c r="DOF503" s="50"/>
      <c r="DOG503" s="50"/>
      <c r="DOH503" s="50"/>
      <c r="DOI503" s="50"/>
      <c r="DOJ503" s="50"/>
      <c r="DOK503" s="50"/>
      <c r="DOL503" s="50"/>
      <c r="DOM503" s="50"/>
      <c r="DON503" s="50"/>
      <c r="DOO503" s="50"/>
      <c r="DOP503" s="50"/>
      <c r="DOQ503" s="50"/>
      <c r="DOR503" s="50"/>
      <c r="DOS503" s="50"/>
      <c r="DOT503" s="50"/>
      <c r="DOU503" s="50"/>
      <c r="DOV503" s="50"/>
      <c r="DOW503" s="50"/>
      <c r="DOX503" s="50"/>
      <c r="DOY503" s="50"/>
      <c r="DOZ503" s="50"/>
      <c r="DPA503" s="50"/>
      <c r="DPB503" s="50"/>
      <c r="DPC503" s="50"/>
      <c r="DPD503" s="50"/>
      <c r="DPE503" s="50"/>
      <c r="DPF503" s="50"/>
      <c r="DPG503" s="50"/>
      <c r="DPH503" s="50"/>
      <c r="DPI503" s="50"/>
      <c r="DPJ503" s="50"/>
      <c r="DPK503" s="50"/>
      <c r="DPL503" s="50"/>
      <c r="DPM503" s="50"/>
      <c r="DPN503" s="50"/>
      <c r="DPO503" s="50"/>
      <c r="DPP503" s="50"/>
      <c r="DPQ503" s="50"/>
      <c r="DPR503" s="50"/>
      <c r="DPS503" s="50"/>
      <c r="DPT503" s="50"/>
      <c r="DPU503" s="50"/>
      <c r="DPV503" s="50"/>
      <c r="DPW503" s="50"/>
      <c r="DPX503" s="50"/>
      <c r="DPY503" s="50"/>
      <c r="DPZ503" s="50"/>
      <c r="DQA503" s="50"/>
      <c r="DQB503" s="50"/>
      <c r="DQC503" s="50"/>
      <c r="DQD503" s="50"/>
      <c r="DQE503" s="50"/>
      <c r="DQF503" s="50"/>
      <c r="DQG503" s="50"/>
      <c r="DQH503" s="50"/>
      <c r="DQI503" s="50"/>
      <c r="DQJ503" s="50"/>
      <c r="DQK503" s="50"/>
      <c r="DQL503" s="50"/>
      <c r="DQM503" s="50"/>
      <c r="DQN503" s="50"/>
      <c r="DQO503" s="50"/>
      <c r="DQP503" s="50"/>
      <c r="DQQ503" s="50"/>
      <c r="DQR503" s="50"/>
      <c r="DQS503" s="50"/>
      <c r="DQT503" s="50"/>
      <c r="DQU503" s="50"/>
      <c r="DQV503" s="50"/>
      <c r="DQW503" s="50"/>
      <c r="DQX503" s="50"/>
      <c r="DQY503" s="50"/>
      <c r="DQZ503" s="50"/>
      <c r="DRA503" s="50"/>
      <c r="DRB503" s="50"/>
      <c r="DRC503" s="50"/>
      <c r="DRD503" s="50"/>
      <c r="DRE503" s="50"/>
      <c r="DRF503" s="50"/>
      <c r="DRG503" s="50"/>
      <c r="DRH503" s="50"/>
      <c r="DRI503" s="50"/>
      <c r="DRJ503" s="50"/>
      <c r="DRK503" s="50"/>
      <c r="DRL503" s="50"/>
      <c r="DRM503" s="50"/>
      <c r="DRN503" s="50"/>
      <c r="DRO503" s="50"/>
      <c r="DRP503" s="50"/>
      <c r="DRQ503" s="50"/>
      <c r="DRR503" s="50"/>
      <c r="DRS503" s="50"/>
      <c r="DRT503" s="50"/>
      <c r="DRU503" s="50"/>
      <c r="DRV503" s="50"/>
      <c r="DRW503" s="50"/>
      <c r="DRX503" s="50"/>
      <c r="DRY503" s="50"/>
      <c r="DRZ503" s="50"/>
      <c r="DSA503" s="50"/>
      <c r="DSB503" s="50"/>
      <c r="DSC503" s="50"/>
      <c r="DSD503" s="50"/>
      <c r="DSE503" s="50"/>
      <c r="DSF503" s="50"/>
      <c r="DSG503" s="50"/>
      <c r="DSH503" s="50"/>
      <c r="DSI503" s="50"/>
      <c r="DSJ503" s="50"/>
      <c r="DSK503" s="50"/>
      <c r="DSL503" s="50"/>
      <c r="DSM503" s="50"/>
      <c r="DSN503" s="50"/>
      <c r="DSO503" s="50"/>
      <c r="DSP503" s="50"/>
      <c r="DSQ503" s="50"/>
      <c r="DSR503" s="50"/>
      <c r="DSS503" s="50"/>
      <c r="DST503" s="50"/>
      <c r="DSU503" s="50"/>
      <c r="DSV503" s="50"/>
      <c r="DSW503" s="50"/>
      <c r="DSX503" s="50"/>
      <c r="DSY503" s="50"/>
      <c r="DSZ503" s="50"/>
      <c r="DTA503" s="50"/>
      <c r="DTB503" s="50"/>
      <c r="DTC503" s="50"/>
      <c r="DTD503" s="50"/>
      <c r="DTE503" s="50"/>
      <c r="DTF503" s="50"/>
      <c r="DTG503" s="50"/>
      <c r="DTH503" s="50"/>
      <c r="DTI503" s="50"/>
      <c r="DTJ503" s="50"/>
      <c r="DTK503" s="50"/>
      <c r="DTL503" s="50"/>
      <c r="DTM503" s="50"/>
      <c r="DTN503" s="50"/>
      <c r="DTO503" s="50"/>
      <c r="DTP503" s="50"/>
      <c r="DTQ503" s="50"/>
      <c r="DTR503" s="50"/>
      <c r="DTS503" s="50"/>
      <c r="DTT503" s="50"/>
      <c r="DTU503" s="50"/>
      <c r="DTV503" s="50"/>
      <c r="DTW503" s="50"/>
      <c r="DTX503" s="50"/>
      <c r="DTY503" s="50"/>
      <c r="DTZ503" s="50"/>
      <c r="DUA503" s="50"/>
      <c r="DUB503" s="50"/>
      <c r="DUC503" s="50"/>
      <c r="DUD503" s="50"/>
      <c r="DUE503" s="50"/>
      <c r="DUF503" s="50"/>
      <c r="DUG503" s="50"/>
      <c r="DUH503" s="50"/>
      <c r="DUI503" s="50"/>
      <c r="DUJ503" s="50"/>
      <c r="DUK503" s="50"/>
      <c r="DUL503" s="50"/>
      <c r="DUM503" s="50"/>
      <c r="DUN503" s="50"/>
      <c r="DUO503" s="50"/>
      <c r="DUP503" s="50"/>
      <c r="DUQ503" s="50"/>
      <c r="DUR503" s="50"/>
      <c r="DUS503" s="50"/>
      <c r="DUT503" s="50"/>
      <c r="DUU503" s="50"/>
      <c r="DUV503" s="50"/>
      <c r="DUW503" s="50"/>
      <c r="DUX503" s="50"/>
      <c r="DUY503" s="50"/>
      <c r="DUZ503" s="50"/>
      <c r="DVA503" s="50"/>
      <c r="DVB503" s="50"/>
      <c r="DVC503" s="50"/>
      <c r="DVD503" s="50"/>
      <c r="DVE503" s="50"/>
      <c r="DVF503" s="50"/>
      <c r="DVG503" s="50"/>
      <c r="DVH503" s="50"/>
      <c r="DVI503" s="50"/>
      <c r="DVJ503" s="50"/>
      <c r="DVK503" s="50"/>
      <c r="DVL503" s="50"/>
      <c r="DVM503" s="50"/>
      <c r="DVN503" s="50"/>
      <c r="DVO503" s="50"/>
      <c r="DVP503" s="50"/>
      <c r="DVQ503" s="50"/>
      <c r="DVR503" s="50"/>
      <c r="DVS503" s="50"/>
      <c r="DVT503" s="50"/>
      <c r="DVU503" s="50"/>
      <c r="DVV503" s="50"/>
      <c r="DVW503" s="50"/>
      <c r="DVX503" s="50"/>
      <c r="DVY503" s="50"/>
      <c r="DVZ503" s="50"/>
      <c r="DWA503" s="50"/>
      <c r="DWB503" s="50"/>
      <c r="DWC503" s="50"/>
      <c r="DWD503" s="50"/>
      <c r="DWE503" s="50"/>
      <c r="DWF503" s="50"/>
      <c r="DWG503" s="50"/>
      <c r="DWH503" s="50"/>
      <c r="DWI503" s="50"/>
      <c r="DWJ503" s="50"/>
      <c r="DWK503" s="50"/>
      <c r="DWL503" s="50"/>
      <c r="DWM503" s="50"/>
      <c r="DWN503" s="50"/>
      <c r="DWO503" s="50"/>
      <c r="DWP503" s="50"/>
      <c r="DWQ503" s="50"/>
      <c r="DWR503" s="50"/>
      <c r="DWS503" s="50"/>
      <c r="DWT503" s="50"/>
      <c r="DWU503" s="50"/>
      <c r="DWV503" s="50"/>
      <c r="DWW503" s="50"/>
      <c r="DWX503" s="50"/>
      <c r="DWY503" s="50"/>
      <c r="DWZ503" s="50"/>
      <c r="DXB503" s="50"/>
      <c r="DXD503" s="50"/>
      <c r="DXE503" s="50"/>
      <c r="DXF503" s="50"/>
      <c r="DXG503" s="50"/>
      <c r="DXH503" s="50"/>
      <c r="DXI503" s="50"/>
      <c r="DXJ503" s="50"/>
      <c r="DXK503" s="50"/>
      <c r="DXP503" s="50"/>
      <c r="DXQ503" s="50"/>
      <c r="DXR503" s="50"/>
      <c r="DXS503" s="50"/>
      <c r="DXT503" s="50"/>
      <c r="DXU503" s="50"/>
      <c r="DXV503" s="50"/>
      <c r="DXW503" s="50"/>
      <c r="DXX503" s="50"/>
      <c r="DXY503" s="50"/>
      <c r="DXZ503" s="50"/>
      <c r="DYA503" s="50"/>
      <c r="DYB503" s="50"/>
      <c r="DYC503" s="50"/>
      <c r="DYD503" s="50"/>
      <c r="DYE503" s="50"/>
      <c r="DYF503" s="50"/>
      <c r="DYG503" s="50"/>
      <c r="DYH503" s="50"/>
      <c r="DYI503" s="50"/>
      <c r="DYJ503" s="50"/>
      <c r="DYK503" s="50"/>
      <c r="DYL503" s="50"/>
      <c r="DYM503" s="50"/>
      <c r="DYN503" s="50"/>
      <c r="DYO503" s="50"/>
      <c r="DYP503" s="50"/>
      <c r="DYQ503" s="50"/>
      <c r="DYR503" s="50"/>
      <c r="DYS503" s="50"/>
      <c r="DYT503" s="50"/>
      <c r="DYU503" s="50"/>
      <c r="DYV503" s="50"/>
      <c r="DYW503" s="50"/>
      <c r="DYX503" s="50"/>
      <c r="DYY503" s="50"/>
      <c r="DYZ503" s="50"/>
      <c r="DZA503" s="50"/>
      <c r="DZB503" s="50"/>
      <c r="DZC503" s="50"/>
      <c r="DZD503" s="50"/>
      <c r="DZE503" s="50"/>
      <c r="DZF503" s="50"/>
      <c r="DZG503" s="50"/>
      <c r="DZH503" s="50"/>
      <c r="DZI503" s="50"/>
      <c r="DZJ503" s="50"/>
      <c r="DZK503" s="50"/>
      <c r="DZL503" s="50"/>
      <c r="DZM503" s="50"/>
      <c r="DZN503" s="50"/>
      <c r="DZO503" s="50"/>
      <c r="DZP503" s="50"/>
      <c r="DZQ503" s="50"/>
      <c r="DZR503" s="50"/>
      <c r="DZS503" s="50"/>
      <c r="DZT503" s="50"/>
      <c r="DZU503" s="50"/>
      <c r="DZV503" s="50"/>
      <c r="DZW503" s="50"/>
      <c r="DZX503" s="50"/>
      <c r="DZY503" s="50"/>
      <c r="DZZ503" s="50"/>
      <c r="EAA503" s="50"/>
      <c r="EAB503" s="50"/>
      <c r="EAC503" s="50"/>
      <c r="EAD503" s="50"/>
      <c r="EAE503" s="50"/>
      <c r="EAF503" s="50"/>
      <c r="EAG503" s="50"/>
      <c r="EAH503" s="50"/>
      <c r="EAI503" s="50"/>
      <c r="EAJ503" s="50"/>
      <c r="EAK503" s="50"/>
      <c r="EAL503" s="50"/>
      <c r="EAM503" s="50"/>
      <c r="EAN503" s="50"/>
      <c r="EAO503" s="50"/>
      <c r="EAP503" s="50"/>
      <c r="EAQ503" s="50"/>
      <c r="EAR503" s="50"/>
      <c r="EAS503" s="50"/>
      <c r="EAT503" s="50"/>
      <c r="EAU503" s="50"/>
      <c r="EAV503" s="50"/>
      <c r="EAW503" s="50"/>
      <c r="EAX503" s="50"/>
      <c r="EAY503" s="50"/>
      <c r="EAZ503" s="50"/>
      <c r="EBA503" s="50"/>
      <c r="EBB503" s="50"/>
      <c r="EBC503" s="50"/>
      <c r="EBD503" s="50"/>
      <c r="EBE503" s="50"/>
      <c r="EBF503" s="50"/>
      <c r="EBG503" s="50"/>
      <c r="EBH503" s="50"/>
      <c r="EBI503" s="50"/>
      <c r="EBJ503" s="50"/>
      <c r="EBK503" s="50"/>
      <c r="EBL503" s="50"/>
      <c r="EBM503" s="50"/>
      <c r="EBN503" s="50"/>
      <c r="EBO503" s="50"/>
      <c r="EBP503" s="50"/>
      <c r="EBQ503" s="50"/>
      <c r="EBR503" s="50"/>
      <c r="EBS503" s="50"/>
      <c r="EBT503" s="50"/>
      <c r="EBU503" s="50"/>
      <c r="EBV503" s="50"/>
      <c r="EBW503" s="50"/>
      <c r="EBX503" s="50"/>
      <c r="EBY503" s="50"/>
      <c r="EBZ503" s="50"/>
      <c r="ECA503" s="50"/>
      <c r="ECB503" s="50"/>
      <c r="ECC503" s="50"/>
      <c r="ECD503" s="50"/>
      <c r="ECE503" s="50"/>
      <c r="ECF503" s="50"/>
      <c r="ECG503" s="50"/>
      <c r="ECH503" s="50"/>
      <c r="ECI503" s="50"/>
      <c r="ECJ503" s="50"/>
      <c r="ECK503" s="50"/>
      <c r="ECL503" s="50"/>
      <c r="ECM503" s="50"/>
      <c r="ECN503" s="50"/>
      <c r="ECO503" s="50"/>
      <c r="ECP503" s="50"/>
      <c r="ECQ503" s="50"/>
      <c r="ECR503" s="50"/>
      <c r="ECS503" s="50"/>
      <c r="ECT503" s="50"/>
      <c r="ECU503" s="50"/>
      <c r="ECV503" s="50"/>
      <c r="ECW503" s="50"/>
      <c r="ECX503" s="50"/>
      <c r="ECY503" s="50"/>
      <c r="ECZ503" s="50"/>
      <c r="EDA503" s="50"/>
      <c r="EDB503" s="50"/>
      <c r="EDC503" s="50"/>
      <c r="EDD503" s="50"/>
      <c r="EDE503" s="50"/>
      <c r="EDF503" s="50"/>
      <c r="EDG503" s="50"/>
      <c r="EDH503" s="50"/>
      <c r="EDI503" s="50"/>
      <c r="EDJ503" s="50"/>
      <c r="EDK503" s="50"/>
      <c r="EDL503" s="50"/>
      <c r="EDM503" s="50"/>
      <c r="EDN503" s="50"/>
      <c r="EDO503" s="50"/>
      <c r="EDP503" s="50"/>
      <c r="EDQ503" s="50"/>
      <c r="EDR503" s="50"/>
      <c r="EDS503" s="50"/>
      <c r="EDT503" s="50"/>
      <c r="EDU503" s="50"/>
      <c r="EDV503" s="50"/>
      <c r="EDW503" s="50"/>
      <c r="EDX503" s="50"/>
      <c r="EDY503" s="50"/>
      <c r="EDZ503" s="50"/>
      <c r="EEA503" s="50"/>
      <c r="EEB503" s="50"/>
      <c r="EEC503" s="50"/>
      <c r="EED503" s="50"/>
      <c r="EEE503" s="50"/>
      <c r="EEF503" s="50"/>
      <c r="EEG503" s="50"/>
      <c r="EEH503" s="50"/>
      <c r="EEI503" s="50"/>
      <c r="EEJ503" s="50"/>
      <c r="EEK503" s="50"/>
      <c r="EEL503" s="50"/>
      <c r="EEM503" s="50"/>
      <c r="EEN503" s="50"/>
      <c r="EEO503" s="50"/>
      <c r="EEP503" s="50"/>
      <c r="EEQ503" s="50"/>
      <c r="EER503" s="50"/>
      <c r="EES503" s="50"/>
      <c r="EET503" s="50"/>
      <c r="EEU503" s="50"/>
      <c r="EEV503" s="50"/>
      <c r="EEW503" s="50"/>
      <c r="EEX503" s="50"/>
      <c r="EEY503" s="50"/>
      <c r="EEZ503" s="50"/>
      <c r="EFA503" s="50"/>
      <c r="EFB503" s="50"/>
      <c r="EFC503" s="50"/>
      <c r="EFD503" s="50"/>
      <c r="EFE503" s="50"/>
      <c r="EFF503" s="50"/>
      <c r="EFG503" s="50"/>
      <c r="EFH503" s="50"/>
      <c r="EFI503" s="50"/>
      <c r="EFJ503" s="50"/>
      <c r="EFK503" s="50"/>
      <c r="EFL503" s="50"/>
      <c r="EFM503" s="50"/>
      <c r="EFN503" s="50"/>
      <c r="EFO503" s="50"/>
      <c r="EFP503" s="50"/>
      <c r="EFQ503" s="50"/>
      <c r="EFR503" s="50"/>
      <c r="EFS503" s="50"/>
      <c r="EFT503" s="50"/>
      <c r="EFU503" s="50"/>
      <c r="EFV503" s="50"/>
      <c r="EFW503" s="50"/>
      <c r="EFX503" s="50"/>
      <c r="EFY503" s="50"/>
      <c r="EFZ503" s="50"/>
      <c r="EGA503" s="50"/>
      <c r="EGB503" s="50"/>
      <c r="EGC503" s="50"/>
      <c r="EGD503" s="50"/>
      <c r="EGE503" s="50"/>
      <c r="EGF503" s="50"/>
      <c r="EGG503" s="50"/>
      <c r="EGH503" s="50"/>
      <c r="EGI503" s="50"/>
      <c r="EGJ503" s="50"/>
      <c r="EGK503" s="50"/>
      <c r="EGL503" s="50"/>
      <c r="EGM503" s="50"/>
      <c r="EGN503" s="50"/>
      <c r="EGO503" s="50"/>
      <c r="EGP503" s="50"/>
      <c r="EGQ503" s="50"/>
      <c r="EGR503" s="50"/>
      <c r="EGS503" s="50"/>
      <c r="EGT503" s="50"/>
      <c r="EGU503" s="50"/>
      <c r="EGV503" s="50"/>
      <c r="EGX503" s="50"/>
      <c r="EGZ503" s="50"/>
      <c r="EHA503" s="50"/>
      <c r="EHB503" s="50"/>
      <c r="EHC503" s="50"/>
      <c r="EHD503" s="50"/>
      <c r="EHE503" s="50"/>
      <c r="EHF503" s="50"/>
      <c r="EHG503" s="50"/>
      <c r="EHL503" s="50"/>
      <c r="EHM503" s="50"/>
      <c r="EHN503" s="50"/>
      <c r="EHO503" s="50"/>
      <c r="EHP503" s="50"/>
      <c r="EHQ503" s="50"/>
      <c r="EHR503" s="50"/>
      <c r="EHS503" s="50"/>
      <c r="EHT503" s="50"/>
      <c r="EHU503" s="50"/>
      <c r="EHV503" s="50"/>
      <c r="EHW503" s="50"/>
      <c r="EHX503" s="50"/>
      <c r="EHY503" s="50"/>
      <c r="EHZ503" s="50"/>
      <c r="EIA503" s="50"/>
      <c r="EIB503" s="50"/>
      <c r="EIC503" s="50"/>
      <c r="EID503" s="50"/>
      <c r="EIE503" s="50"/>
      <c r="EIF503" s="50"/>
      <c r="EIG503" s="50"/>
      <c r="EIH503" s="50"/>
      <c r="EII503" s="50"/>
      <c r="EIJ503" s="50"/>
      <c r="EIK503" s="50"/>
      <c r="EIL503" s="50"/>
      <c r="EIM503" s="50"/>
      <c r="EIN503" s="50"/>
      <c r="EIO503" s="50"/>
      <c r="EIP503" s="50"/>
      <c r="EIQ503" s="50"/>
      <c r="EIR503" s="50"/>
      <c r="EIS503" s="50"/>
      <c r="EIT503" s="50"/>
      <c r="EIU503" s="50"/>
      <c r="EIV503" s="50"/>
      <c r="EIW503" s="50"/>
      <c r="EIX503" s="50"/>
      <c r="EIY503" s="50"/>
      <c r="EIZ503" s="50"/>
      <c r="EJA503" s="50"/>
      <c r="EJB503" s="50"/>
      <c r="EJC503" s="50"/>
      <c r="EJD503" s="50"/>
      <c r="EJE503" s="50"/>
      <c r="EJF503" s="50"/>
      <c r="EJG503" s="50"/>
      <c r="EJH503" s="50"/>
      <c r="EJI503" s="50"/>
      <c r="EJJ503" s="50"/>
      <c r="EJK503" s="50"/>
      <c r="EJL503" s="50"/>
      <c r="EJM503" s="50"/>
      <c r="EJN503" s="50"/>
      <c r="EJO503" s="50"/>
      <c r="EJP503" s="50"/>
      <c r="EJQ503" s="50"/>
      <c r="EJR503" s="50"/>
      <c r="EJS503" s="50"/>
      <c r="EJT503" s="50"/>
      <c r="EJU503" s="50"/>
      <c r="EJV503" s="50"/>
      <c r="EJW503" s="50"/>
      <c r="EJX503" s="50"/>
      <c r="EJY503" s="50"/>
      <c r="EJZ503" s="50"/>
      <c r="EKA503" s="50"/>
      <c r="EKB503" s="50"/>
      <c r="EKC503" s="50"/>
      <c r="EKD503" s="50"/>
      <c r="EKE503" s="50"/>
      <c r="EKF503" s="50"/>
      <c r="EKG503" s="50"/>
      <c r="EKH503" s="50"/>
      <c r="EKI503" s="50"/>
      <c r="EKJ503" s="50"/>
      <c r="EKK503" s="50"/>
      <c r="EKL503" s="50"/>
      <c r="EKM503" s="50"/>
      <c r="EKN503" s="50"/>
      <c r="EKO503" s="50"/>
      <c r="EKP503" s="50"/>
      <c r="EKQ503" s="50"/>
      <c r="EKR503" s="50"/>
      <c r="EKS503" s="50"/>
      <c r="EKT503" s="50"/>
      <c r="EKU503" s="50"/>
      <c r="EKV503" s="50"/>
      <c r="EKW503" s="50"/>
      <c r="EKX503" s="50"/>
      <c r="EKY503" s="50"/>
      <c r="EKZ503" s="50"/>
      <c r="ELA503" s="50"/>
      <c r="ELB503" s="50"/>
      <c r="ELC503" s="50"/>
      <c r="ELD503" s="50"/>
      <c r="ELE503" s="50"/>
      <c r="ELF503" s="50"/>
      <c r="ELG503" s="50"/>
      <c r="ELH503" s="50"/>
      <c r="ELI503" s="50"/>
      <c r="ELJ503" s="50"/>
      <c r="ELK503" s="50"/>
      <c r="ELL503" s="50"/>
      <c r="ELM503" s="50"/>
      <c r="ELN503" s="50"/>
      <c r="ELO503" s="50"/>
      <c r="ELP503" s="50"/>
      <c r="ELQ503" s="50"/>
      <c r="ELR503" s="50"/>
      <c r="ELS503" s="50"/>
      <c r="ELT503" s="50"/>
      <c r="ELU503" s="50"/>
      <c r="ELV503" s="50"/>
      <c r="ELW503" s="50"/>
      <c r="ELX503" s="50"/>
      <c r="ELY503" s="50"/>
      <c r="ELZ503" s="50"/>
      <c r="EMA503" s="50"/>
      <c r="EMB503" s="50"/>
      <c r="EMC503" s="50"/>
      <c r="EMD503" s="50"/>
      <c r="EME503" s="50"/>
      <c r="EMF503" s="50"/>
      <c r="EMG503" s="50"/>
      <c r="EMH503" s="50"/>
      <c r="EMI503" s="50"/>
      <c r="EMJ503" s="50"/>
      <c r="EMK503" s="50"/>
      <c r="EML503" s="50"/>
      <c r="EMM503" s="50"/>
      <c r="EMN503" s="50"/>
      <c r="EMO503" s="50"/>
      <c r="EMP503" s="50"/>
      <c r="EMQ503" s="50"/>
      <c r="EMR503" s="50"/>
      <c r="EMS503" s="50"/>
      <c r="EMT503" s="50"/>
      <c r="EMU503" s="50"/>
      <c r="EMV503" s="50"/>
      <c r="EMW503" s="50"/>
      <c r="EMX503" s="50"/>
      <c r="EMY503" s="50"/>
      <c r="EMZ503" s="50"/>
      <c r="ENA503" s="50"/>
      <c r="ENB503" s="50"/>
      <c r="ENC503" s="50"/>
      <c r="END503" s="50"/>
      <c r="ENE503" s="50"/>
      <c r="ENF503" s="50"/>
      <c r="ENG503" s="50"/>
      <c r="ENH503" s="50"/>
      <c r="ENI503" s="50"/>
      <c r="ENJ503" s="50"/>
      <c r="ENK503" s="50"/>
      <c r="ENL503" s="50"/>
      <c r="ENM503" s="50"/>
      <c r="ENN503" s="50"/>
      <c r="ENO503" s="50"/>
      <c r="ENP503" s="50"/>
      <c r="ENQ503" s="50"/>
      <c r="ENR503" s="50"/>
      <c r="ENS503" s="50"/>
      <c r="ENT503" s="50"/>
      <c r="ENU503" s="50"/>
      <c r="ENV503" s="50"/>
      <c r="ENW503" s="50"/>
      <c r="ENX503" s="50"/>
      <c r="ENY503" s="50"/>
      <c r="ENZ503" s="50"/>
      <c r="EOA503" s="50"/>
      <c r="EOB503" s="50"/>
      <c r="EOC503" s="50"/>
      <c r="EOD503" s="50"/>
      <c r="EOE503" s="50"/>
      <c r="EOF503" s="50"/>
      <c r="EOG503" s="50"/>
      <c r="EOH503" s="50"/>
      <c r="EOI503" s="50"/>
      <c r="EOJ503" s="50"/>
      <c r="EOK503" s="50"/>
      <c r="EOL503" s="50"/>
      <c r="EOM503" s="50"/>
      <c r="EON503" s="50"/>
      <c r="EOO503" s="50"/>
      <c r="EOP503" s="50"/>
      <c r="EOQ503" s="50"/>
      <c r="EOR503" s="50"/>
      <c r="EOS503" s="50"/>
      <c r="EOT503" s="50"/>
      <c r="EOU503" s="50"/>
      <c r="EOV503" s="50"/>
      <c r="EOW503" s="50"/>
      <c r="EOX503" s="50"/>
      <c r="EOY503" s="50"/>
      <c r="EOZ503" s="50"/>
      <c r="EPA503" s="50"/>
      <c r="EPB503" s="50"/>
      <c r="EPC503" s="50"/>
      <c r="EPD503" s="50"/>
      <c r="EPE503" s="50"/>
      <c r="EPF503" s="50"/>
      <c r="EPG503" s="50"/>
      <c r="EPH503" s="50"/>
      <c r="EPI503" s="50"/>
      <c r="EPJ503" s="50"/>
      <c r="EPK503" s="50"/>
      <c r="EPL503" s="50"/>
      <c r="EPM503" s="50"/>
      <c r="EPN503" s="50"/>
      <c r="EPO503" s="50"/>
      <c r="EPP503" s="50"/>
      <c r="EPQ503" s="50"/>
      <c r="EPR503" s="50"/>
      <c r="EPS503" s="50"/>
      <c r="EPT503" s="50"/>
      <c r="EPU503" s="50"/>
      <c r="EPV503" s="50"/>
      <c r="EPW503" s="50"/>
      <c r="EPX503" s="50"/>
      <c r="EPY503" s="50"/>
      <c r="EPZ503" s="50"/>
      <c r="EQA503" s="50"/>
      <c r="EQB503" s="50"/>
      <c r="EQC503" s="50"/>
      <c r="EQD503" s="50"/>
      <c r="EQE503" s="50"/>
      <c r="EQF503" s="50"/>
      <c r="EQG503" s="50"/>
      <c r="EQH503" s="50"/>
      <c r="EQI503" s="50"/>
      <c r="EQJ503" s="50"/>
      <c r="EQK503" s="50"/>
      <c r="EQL503" s="50"/>
      <c r="EQM503" s="50"/>
      <c r="EQN503" s="50"/>
      <c r="EQO503" s="50"/>
      <c r="EQP503" s="50"/>
      <c r="EQQ503" s="50"/>
      <c r="EQR503" s="50"/>
      <c r="EQT503" s="50"/>
      <c r="EQV503" s="50"/>
      <c r="EQW503" s="50"/>
      <c r="EQX503" s="50"/>
      <c r="EQY503" s="50"/>
      <c r="EQZ503" s="50"/>
      <c r="ERA503" s="50"/>
      <c r="ERB503" s="50"/>
      <c r="ERC503" s="50"/>
      <c r="ERH503" s="50"/>
      <c r="ERI503" s="50"/>
      <c r="ERJ503" s="50"/>
      <c r="ERK503" s="50"/>
      <c r="ERL503" s="50"/>
      <c r="ERM503" s="50"/>
      <c r="ERN503" s="50"/>
      <c r="ERO503" s="50"/>
      <c r="ERP503" s="50"/>
      <c r="ERQ503" s="50"/>
      <c r="ERR503" s="50"/>
      <c r="ERS503" s="50"/>
      <c r="ERT503" s="50"/>
      <c r="ERU503" s="50"/>
      <c r="ERV503" s="50"/>
      <c r="ERW503" s="50"/>
      <c r="ERX503" s="50"/>
      <c r="ERY503" s="50"/>
      <c r="ERZ503" s="50"/>
      <c r="ESA503" s="50"/>
      <c r="ESB503" s="50"/>
      <c r="ESC503" s="50"/>
      <c r="ESD503" s="50"/>
      <c r="ESE503" s="50"/>
      <c r="ESF503" s="50"/>
      <c r="ESG503" s="50"/>
      <c r="ESH503" s="50"/>
      <c r="ESI503" s="50"/>
      <c r="ESJ503" s="50"/>
      <c r="ESK503" s="50"/>
      <c r="ESL503" s="50"/>
      <c r="ESM503" s="50"/>
      <c r="ESN503" s="50"/>
      <c r="ESO503" s="50"/>
      <c r="ESP503" s="50"/>
      <c r="ESQ503" s="50"/>
      <c r="ESR503" s="50"/>
      <c r="ESS503" s="50"/>
      <c r="EST503" s="50"/>
      <c r="ESU503" s="50"/>
      <c r="ESV503" s="50"/>
      <c r="ESW503" s="50"/>
      <c r="ESX503" s="50"/>
      <c r="ESY503" s="50"/>
      <c r="ESZ503" s="50"/>
      <c r="ETA503" s="50"/>
      <c r="ETB503" s="50"/>
      <c r="ETC503" s="50"/>
      <c r="ETD503" s="50"/>
      <c r="ETE503" s="50"/>
      <c r="ETF503" s="50"/>
      <c r="ETG503" s="50"/>
      <c r="ETH503" s="50"/>
      <c r="ETI503" s="50"/>
      <c r="ETJ503" s="50"/>
      <c r="ETK503" s="50"/>
      <c r="ETL503" s="50"/>
      <c r="ETM503" s="50"/>
      <c r="ETN503" s="50"/>
      <c r="ETO503" s="50"/>
      <c r="ETP503" s="50"/>
      <c r="ETQ503" s="50"/>
      <c r="ETR503" s="50"/>
      <c r="ETS503" s="50"/>
      <c r="ETT503" s="50"/>
      <c r="ETU503" s="50"/>
      <c r="ETV503" s="50"/>
      <c r="ETW503" s="50"/>
      <c r="ETX503" s="50"/>
      <c r="ETY503" s="50"/>
      <c r="ETZ503" s="50"/>
      <c r="EUA503" s="50"/>
      <c r="EUB503" s="50"/>
      <c r="EUC503" s="50"/>
      <c r="EUD503" s="50"/>
      <c r="EUE503" s="50"/>
      <c r="EUF503" s="50"/>
      <c r="EUG503" s="50"/>
      <c r="EUH503" s="50"/>
      <c r="EUI503" s="50"/>
      <c r="EUJ503" s="50"/>
      <c r="EUK503" s="50"/>
      <c r="EUL503" s="50"/>
      <c r="EUM503" s="50"/>
      <c r="EUN503" s="50"/>
      <c r="EUO503" s="50"/>
      <c r="EUP503" s="50"/>
      <c r="EUQ503" s="50"/>
      <c r="EUR503" s="50"/>
      <c r="EUS503" s="50"/>
      <c r="EUT503" s="50"/>
      <c r="EUU503" s="50"/>
      <c r="EUV503" s="50"/>
      <c r="EUW503" s="50"/>
      <c r="EUX503" s="50"/>
      <c r="EUY503" s="50"/>
      <c r="EUZ503" s="50"/>
      <c r="EVA503" s="50"/>
      <c r="EVB503" s="50"/>
      <c r="EVC503" s="50"/>
      <c r="EVD503" s="50"/>
      <c r="EVE503" s="50"/>
      <c r="EVF503" s="50"/>
      <c r="EVG503" s="50"/>
      <c r="EVH503" s="50"/>
      <c r="EVI503" s="50"/>
      <c r="EVJ503" s="50"/>
      <c r="EVK503" s="50"/>
      <c r="EVL503" s="50"/>
      <c r="EVM503" s="50"/>
      <c r="EVN503" s="50"/>
      <c r="EVO503" s="50"/>
      <c r="EVP503" s="50"/>
      <c r="EVQ503" s="50"/>
      <c r="EVR503" s="50"/>
      <c r="EVS503" s="50"/>
      <c r="EVT503" s="50"/>
      <c r="EVU503" s="50"/>
      <c r="EVV503" s="50"/>
      <c r="EVW503" s="50"/>
      <c r="EVX503" s="50"/>
      <c r="EVY503" s="50"/>
      <c r="EVZ503" s="50"/>
      <c r="EWA503" s="50"/>
      <c r="EWB503" s="50"/>
      <c r="EWC503" s="50"/>
      <c r="EWD503" s="50"/>
      <c r="EWE503" s="50"/>
      <c r="EWF503" s="50"/>
      <c r="EWG503" s="50"/>
      <c r="EWH503" s="50"/>
      <c r="EWI503" s="50"/>
      <c r="EWJ503" s="50"/>
      <c r="EWK503" s="50"/>
      <c r="EWL503" s="50"/>
      <c r="EWM503" s="50"/>
      <c r="EWN503" s="50"/>
      <c r="EWO503" s="50"/>
      <c r="EWP503" s="50"/>
      <c r="EWQ503" s="50"/>
      <c r="EWR503" s="50"/>
      <c r="EWS503" s="50"/>
      <c r="EWT503" s="50"/>
      <c r="EWU503" s="50"/>
      <c r="EWV503" s="50"/>
      <c r="EWW503" s="50"/>
      <c r="EWX503" s="50"/>
      <c r="EWY503" s="50"/>
      <c r="EWZ503" s="50"/>
      <c r="EXA503" s="50"/>
      <c r="EXB503" s="50"/>
      <c r="EXC503" s="50"/>
      <c r="EXD503" s="50"/>
      <c r="EXE503" s="50"/>
      <c r="EXF503" s="50"/>
      <c r="EXG503" s="50"/>
      <c r="EXH503" s="50"/>
      <c r="EXI503" s="50"/>
      <c r="EXJ503" s="50"/>
      <c r="EXK503" s="50"/>
      <c r="EXL503" s="50"/>
      <c r="EXM503" s="50"/>
      <c r="EXN503" s="50"/>
      <c r="EXO503" s="50"/>
      <c r="EXP503" s="50"/>
      <c r="EXQ503" s="50"/>
      <c r="EXR503" s="50"/>
      <c r="EXS503" s="50"/>
      <c r="EXT503" s="50"/>
      <c r="EXU503" s="50"/>
      <c r="EXV503" s="50"/>
      <c r="EXW503" s="50"/>
      <c r="EXX503" s="50"/>
      <c r="EXY503" s="50"/>
      <c r="EXZ503" s="50"/>
      <c r="EYA503" s="50"/>
      <c r="EYB503" s="50"/>
      <c r="EYC503" s="50"/>
      <c r="EYD503" s="50"/>
      <c r="EYE503" s="50"/>
      <c r="EYF503" s="50"/>
      <c r="EYG503" s="50"/>
      <c r="EYH503" s="50"/>
      <c r="EYI503" s="50"/>
      <c r="EYJ503" s="50"/>
      <c r="EYK503" s="50"/>
      <c r="EYL503" s="50"/>
      <c r="EYM503" s="50"/>
      <c r="EYN503" s="50"/>
      <c r="EYO503" s="50"/>
      <c r="EYP503" s="50"/>
      <c r="EYQ503" s="50"/>
      <c r="EYR503" s="50"/>
      <c r="EYS503" s="50"/>
      <c r="EYT503" s="50"/>
      <c r="EYU503" s="50"/>
      <c r="EYV503" s="50"/>
      <c r="EYW503" s="50"/>
      <c r="EYX503" s="50"/>
      <c r="EYY503" s="50"/>
      <c r="EYZ503" s="50"/>
      <c r="EZA503" s="50"/>
      <c r="EZB503" s="50"/>
      <c r="EZC503" s="50"/>
      <c r="EZD503" s="50"/>
      <c r="EZE503" s="50"/>
      <c r="EZF503" s="50"/>
      <c r="EZG503" s="50"/>
      <c r="EZH503" s="50"/>
      <c r="EZI503" s="50"/>
      <c r="EZJ503" s="50"/>
      <c r="EZK503" s="50"/>
      <c r="EZL503" s="50"/>
      <c r="EZM503" s="50"/>
      <c r="EZN503" s="50"/>
      <c r="EZO503" s="50"/>
      <c r="EZP503" s="50"/>
      <c r="EZQ503" s="50"/>
      <c r="EZR503" s="50"/>
      <c r="EZS503" s="50"/>
      <c r="EZT503" s="50"/>
      <c r="EZU503" s="50"/>
      <c r="EZV503" s="50"/>
      <c r="EZW503" s="50"/>
      <c r="EZX503" s="50"/>
      <c r="EZY503" s="50"/>
      <c r="EZZ503" s="50"/>
      <c r="FAA503" s="50"/>
      <c r="FAB503" s="50"/>
      <c r="FAC503" s="50"/>
      <c r="FAD503" s="50"/>
      <c r="FAE503" s="50"/>
      <c r="FAF503" s="50"/>
      <c r="FAG503" s="50"/>
      <c r="FAH503" s="50"/>
      <c r="FAI503" s="50"/>
      <c r="FAJ503" s="50"/>
      <c r="FAK503" s="50"/>
      <c r="FAL503" s="50"/>
      <c r="FAM503" s="50"/>
      <c r="FAN503" s="50"/>
      <c r="FAP503" s="50"/>
      <c r="FAR503" s="50"/>
      <c r="FAS503" s="50"/>
      <c r="FAT503" s="50"/>
      <c r="FAU503" s="50"/>
      <c r="FAV503" s="50"/>
      <c r="FAW503" s="50"/>
      <c r="FAX503" s="50"/>
      <c r="FAY503" s="50"/>
      <c r="FBD503" s="50"/>
      <c r="FBE503" s="50"/>
      <c r="FBF503" s="50"/>
      <c r="FBG503" s="50"/>
      <c r="FBH503" s="50"/>
      <c r="FBI503" s="50"/>
      <c r="FBJ503" s="50"/>
      <c r="FBK503" s="50"/>
      <c r="FBL503" s="50"/>
      <c r="FBM503" s="50"/>
      <c r="FBN503" s="50"/>
      <c r="FBO503" s="50"/>
      <c r="FBP503" s="50"/>
      <c r="FBQ503" s="50"/>
      <c r="FBR503" s="50"/>
      <c r="FBS503" s="50"/>
      <c r="FBT503" s="50"/>
      <c r="FBU503" s="50"/>
      <c r="FBV503" s="50"/>
      <c r="FBW503" s="50"/>
      <c r="FBX503" s="50"/>
      <c r="FBY503" s="50"/>
      <c r="FBZ503" s="50"/>
      <c r="FCA503" s="50"/>
      <c r="FCB503" s="50"/>
      <c r="FCC503" s="50"/>
      <c r="FCD503" s="50"/>
      <c r="FCE503" s="50"/>
      <c r="FCF503" s="50"/>
      <c r="FCG503" s="50"/>
      <c r="FCH503" s="50"/>
      <c r="FCI503" s="50"/>
      <c r="FCJ503" s="50"/>
      <c r="FCK503" s="50"/>
      <c r="FCL503" s="50"/>
      <c r="FCM503" s="50"/>
      <c r="FCN503" s="50"/>
      <c r="FCO503" s="50"/>
      <c r="FCP503" s="50"/>
      <c r="FCQ503" s="50"/>
      <c r="FCR503" s="50"/>
      <c r="FCS503" s="50"/>
      <c r="FCT503" s="50"/>
      <c r="FCU503" s="50"/>
      <c r="FCV503" s="50"/>
      <c r="FCW503" s="50"/>
      <c r="FCX503" s="50"/>
      <c r="FCY503" s="50"/>
      <c r="FCZ503" s="50"/>
      <c r="FDA503" s="50"/>
      <c r="FDB503" s="50"/>
      <c r="FDC503" s="50"/>
      <c r="FDD503" s="50"/>
      <c r="FDE503" s="50"/>
      <c r="FDF503" s="50"/>
      <c r="FDG503" s="50"/>
      <c r="FDH503" s="50"/>
      <c r="FDI503" s="50"/>
      <c r="FDJ503" s="50"/>
      <c r="FDK503" s="50"/>
      <c r="FDL503" s="50"/>
      <c r="FDM503" s="50"/>
      <c r="FDN503" s="50"/>
      <c r="FDO503" s="50"/>
      <c r="FDP503" s="50"/>
      <c r="FDQ503" s="50"/>
      <c r="FDR503" s="50"/>
      <c r="FDS503" s="50"/>
      <c r="FDT503" s="50"/>
      <c r="FDU503" s="50"/>
      <c r="FDV503" s="50"/>
      <c r="FDW503" s="50"/>
      <c r="FDX503" s="50"/>
      <c r="FDY503" s="50"/>
      <c r="FDZ503" s="50"/>
      <c r="FEA503" s="50"/>
      <c r="FEB503" s="50"/>
      <c r="FEC503" s="50"/>
      <c r="FED503" s="50"/>
      <c r="FEE503" s="50"/>
      <c r="FEF503" s="50"/>
      <c r="FEG503" s="50"/>
      <c r="FEH503" s="50"/>
      <c r="FEI503" s="50"/>
      <c r="FEJ503" s="50"/>
      <c r="FEK503" s="50"/>
      <c r="FEL503" s="50"/>
      <c r="FEM503" s="50"/>
      <c r="FEN503" s="50"/>
      <c r="FEO503" s="50"/>
      <c r="FEP503" s="50"/>
      <c r="FEQ503" s="50"/>
      <c r="FER503" s="50"/>
      <c r="FES503" s="50"/>
      <c r="FET503" s="50"/>
      <c r="FEU503" s="50"/>
      <c r="FEV503" s="50"/>
      <c r="FEW503" s="50"/>
      <c r="FEX503" s="50"/>
      <c r="FEY503" s="50"/>
      <c r="FEZ503" s="50"/>
      <c r="FFA503" s="50"/>
      <c r="FFB503" s="50"/>
      <c r="FFC503" s="50"/>
      <c r="FFD503" s="50"/>
      <c r="FFE503" s="50"/>
      <c r="FFF503" s="50"/>
      <c r="FFG503" s="50"/>
      <c r="FFH503" s="50"/>
      <c r="FFI503" s="50"/>
      <c r="FFJ503" s="50"/>
      <c r="FFK503" s="50"/>
      <c r="FFL503" s="50"/>
      <c r="FFM503" s="50"/>
      <c r="FFN503" s="50"/>
      <c r="FFO503" s="50"/>
      <c r="FFP503" s="50"/>
      <c r="FFQ503" s="50"/>
      <c r="FFR503" s="50"/>
      <c r="FFS503" s="50"/>
      <c r="FFT503" s="50"/>
      <c r="FFU503" s="50"/>
      <c r="FFV503" s="50"/>
      <c r="FFW503" s="50"/>
      <c r="FFX503" s="50"/>
      <c r="FFY503" s="50"/>
      <c r="FFZ503" s="50"/>
      <c r="FGA503" s="50"/>
      <c r="FGB503" s="50"/>
      <c r="FGC503" s="50"/>
      <c r="FGD503" s="50"/>
      <c r="FGE503" s="50"/>
      <c r="FGF503" s="50"/>
      <c r="FGG503" s="50"/>
      <c r="FGH503" s="50"/>
      <c r="FGI503" s="50"/>
      <c r="FGJ503" s="50"/>
      <c r="FGK503" s="50"/>
      <c r="FGL503" s="50"/>
      <c r="FGM503" s="50"/>
      <c r="FGN503" s="50"/>
      <c r="FGO503" s="50"/>
      <c r="FGP503" s="50"/>
      <c r="FGQ503" s="50"/>
      <c r="FGR503" s="50"/>
      <c r="FGS503" s="50"/>
      <c r="FGT503" s="50"/>
      <c r="FGU503" s="50"/>
      <c r="FGV503" s="50"/>
      <c r="FGW503" s="50"/>
      <c r="FGX503" s="50"/>
      <c r="FGY503" s="50"/>
      <c r="FGZ503" s="50"/>
      <c r="FHA503" s="50"/>
      <c r="FHB503" s="50"/>
      <c r="FHC503" s="50"/>
      <c r="FHD503" s="50"/>
      <c r="FHE503" s="50"/>
      <c r="FHF503" s="50"/>
      <c r="FHG503" s="50"/>
      <c r="FHH503" s="50"/>
      <c r="FHI503" s="50"/>
      <c r="FHJ503" s="50"/>
      <c r="FHK503" s="50"/>
      <c r="FHL503" s="50"/>
      <c r="FHM503" s="50"/>
      <c r="FHN503" s="50"/>
      <c r="FHO503" s="50"/>
      <c r="FHP503" s="50"/>
      <c r="FHQ503" s="50"/>
      <c r="FHR503" s="50"/>
      <c r="FHS503" s="50"/>
      <c r="FHT503" s="50"/>
      <c r="FHU503" s="50"/>
      <c r="FHV503" s="50"/>
      <c r="FHW503" s="50"/>
      <c r="FHX503" s="50"/>
      <c r="FHY503" s="50"/>
      <c r="FHZ503" s="50"/>
      <c r="FIA503" s="50"/>
      <c r="FIB503" s="50"/>
      <c r="FIC503" s="50"/>
      <c r="FID503" s="50"/>
      <c r="FIE503" s="50"/>
      <c r="FIF503" s="50"/>
      <c r="FIG503" s="50"/>
      <c r="FIH503" s="50"/>
      <c r="FII503" s="50"/>
      <c r="FIJ503" s="50"/>
      <c r="FIK503" s="50"/>
      <c r="FIL503" s="50"/>
      <c r="FIM503" s="50"/>
      <c r="FIN503" s="50"/>
      <c r="FIO503" s="50"/>
      <c r="FIP503" s="50"/>
      <c r="FIQ503" s="50"/>
      <c r="FIR503" s="50"/>
      <c r="FIS503" s="50"/>
      <c r="FIT503" s="50"/>
      <c r="FIU503" s="50"/>
      <c r="FIV503" s="50"/>
      <c r="FIW503" s="50"/>
      <c r="FIX503" s="50"/>
      <c r="FIY503" s="50"/>
      <c r="FIZ503" s="50"/>
      <c r="FJA503" s="50"/>
      <c r="FJB503" s="50"/>
      <c r="FJC503" s="50"/>
      <c r="FJD503" s="50"/>
      <c r="FJE503" s="50"/>
      <c r="FJF503" s="50"/>
      <c r="FJG503" s="50"/>
      <c r="FJH503" s="50"/>
      <c r="FJI503" s="50"/>
      <c r="FJJ503" s="50"/>
      <c r="FJK503" s="50"/>
      <c r="FJL503" s="50"/>
      <c r="FJM503" s="50"/>
      <c r="FJN503" s="50"/>
      <c r="FJO503" s="50"/>
      <c r="FJP503" s="50"/>
      <c r="FJQ503" s="50"/>
      <c r="FJR503" s="50"/>
      <c r="FJS503" s="50"/>
      <c r="FJT503" s="50"/>
      <c r="FJU503" s="50"/>
      <c r="FJV503" s="50"/>
      <c r="FJW503" s="50"/>
      <c r="FJX503" s="50"/>
      <c r="FJY503" s="50"/>
      <c r="FJZ503" s="50"/>
      <c r="FKA503" s="50"/>
      <c r="FKB503" s="50"/>
      <c r="FKC503" s="50"/>
      <c r="FKD503" s="50"/>
      <c r="FKE503" s="50"/>
      <c r="FKF503" s="50"/>
      <c r="FKG503" s="50"/>
      <c r="FKH503" s="50"/>
      <c r="FKI503" s="50"/>
      <c r="FKJ503" s="50"/>
      <c r="FKL503" s="50"/>
      <c r="FKN503" s="50"/>
      <c r="FKO503" s="50"/>
      <c r="FKP503" s="50"/>
      <c r="FKQ503" s="50"/>
      <c r="FKR503" s="50"/>
      <c r="FKS503" s="50"/>
      <c r="FKT503" s="50"/>
      <c r="FKU503" s="50"/>
      <c r="FKZ503" s="50"/>
      <c r="FLA503" s="50"/>
      <c r="FLB503" s="50"/>
      <c r="FLC503" s="50"/>
      <c r="FLD503" s="50"/>
      <c r="FLE503" s="50"/>
      <c r="FLF503" s="50"/>
      <c r="FLG503" s="50"/>
      <c r="FLH503" s="50"/>
      <c r="FLI503" s="50"/>
      <c r="FLJ503" s="50"/>
      <c r="FLK503" s="50"/>
      <c r="FLL503" s="50"/>
      <c r="FLM503" s="50"/>
      <c r="FLN503" s="50"/>
      <c r="FLO503" s="50"/>
      <c r="FLP503" s="50"/>
      <c r="FLQ503" s="50"/>
      <c r="FLR503" s="50"/>
      <c r="FLS503" s="50"/>
      <c r="FLT503" s="50"/>
      <c r="FLU503" s="50"/>
      <c r="FLV503" s="50"/>
      <c r="FLW503" s="50"/>
      <c r="FLX503" s="50"/>
      <c r="FLY503" s="50"/>
      <c r="FLZ503" s="50"/>
      <c r="FMA503" s="50"/>
      <c r="FMB503" s="50"/>
      <c r="FMC503" s="50"/>
      <c r="FMD503" s="50"/>
      <c r="FME503" s="50"/>
      <c r="FMF503" s="50"/>
      <c r="FMG503" s="50"/>
      <c r="FMH503" s="50"/>
      <c r="FMI503" s="50"/>
      <c r="FMJ503" s="50"/>
      <c r="FMK503" s="50"/>
      <c r="FML503" s="50"/>
      <c r="FMM503" s="50"/>
      <c r="FMN503" s="50"/>
      <c r="FMO503" s="50"/>
      <c r="FMP503" s="50"/>
      <c r="FMQ503" s="50"/>
      <c r="FMR503" s="50"/>
      <c r="FMS503" s="50"/>
      <c r="FMT503" s="50"/>
      <c r="FMU503" s="50"/>
      <c r="FMV503" s="50"/>
      <c r="FMW503" s="50"/>
      <c r="FMX503" s="50"/>
      <c r="FMY503" s="50"/>
      <c r="FMZ503" s="50"/>
      <c r="FNA503" s="50"/>
      <c r="FNB503" s="50"/>
      <c r="FNC503" s="50"/>
      <c r="FND503" s="50"/>
      <c r="FNE503" s="50"/>
      <c r="FNF503" s="50"/>
      <c r="FNG503" s="50"/>
      <c r="FNH503" s="50"/>
      <c r="FNI503" s="50"/>
      <c r="FNJ503" s="50"/>
      <c r="FNK503" s="50"/>
      <c r="FNL503" s="50"/>
      <c r="FNM503" s="50"/>
      <c r="FNN503" s="50"/>
      <c r="FNO503" s="50"/>
      <c r="FNP503" s="50"/>
      <c r="FNQ503" s="50"/>
      <c r="FNR503" s="50"/>
      <c r="FNS503" s="50"/>
      <c r="FNT503" s="50"/>
      <c r="FNU503" s="50"/>
      <c r="FNV503" s="50"/>
      <c r="FNW503" s="50"/>
      <c r="FNX503" s="50"/>
      <c r="FNY503" s="50"/>
      <c r="FNZ503" s="50"/>
      <c r="FOA503" s="50"/>
      <c r="FOB503" s="50"/>
      <c r="FOC503" s="50"/>
      <c r="FOD503" s="50"/>
      <c r="FOE503" s="50"/>
      <c r="FOF503" s="50"/>
      <c r="FOG503" s="50"/>
      <c r="FOH503" s="50"/>
      <c r="FOI503" s="50"/>
      <c r="FOJ503" s="50"/>
      <c r="FOK503" s="50"/>
      <c r="FOL503" s="50"/>
      <c r="FOM503" s="50"/>
      <c r="FON503" s="50"/>
      <c r="FOO503" s="50"/>
      <c r="FOP503" s="50"/>
      <c r="FOQ503" s="50"/>
      <c r="FOR503" s="50"/>
      <c r="FOS503" s="50"/>
      <c r="FOT503" s="50"/>
      <c r="FOU503" s="50"/>
      <c r="FOV503" s="50"/>
      <c r="FOW503" s="50"/>
      <c r="FOX503" s="50"/>
      <c r="FOY503" s="50"/>
      <c r="FOZ503" s="50"/>
      <c r="FPA503" s="50"/>
      <c r="FPB503" s="50"/>
      <c r="FPC503" s="50"/>
      <c r="FPD503" s="50"/>
      <c r="FPE503" s="50"/>
      <c r="FPF503" s="50"/>
      <c r="FPG503" s="50"/>
      <c r="FPH503" s="50"/>
      <c r="FPI503" s="50"/>
      <c r="FPJ503" s="50"/>
      <c r="FPK503" s="50"/>
      <c r="FPL503" s="50"/>
      <c r="FPM503" s="50"/>
      <c r="FPN503" s="50"/>
      <c r="FPO503" s="50"/>
      <c r="FPP503" s="50"/>
      <c r="FPQ503" s="50"/>
      <c r="FPR503" s="50"/>
      <c r="FPS503" s="50"/>
      <c r="FPT503" s="50"/>
      <c r="FPU503" s="50"/>
      <c r="FPV503" s="50"/>
      <c r="FPW503" s="50"/>
      <c r="FPX503" s="50"/>
      <c r="FPY503" s="50"/>
      <c r="FPZ503" s="50"/>
      <c r="FQA503" s="50"/>
      <c r="FQB503" s="50"/>
      <c r="FQC503" s="50"/>
      <c r="FQD503" s="50"/>
      <c r="FQE503" s="50"/>
      <c r="FQF503" s="50"/>
      <c r="FQG503" s="50"/>
      <c r="FQH503" s="50"/>
      <c r="FQI503" s="50"/>
      <c r="FQJ503" s="50"/>
      <c r="FQK503" s="50"/>
      <c r="FQL503" s="50"/>
      <c r="FQM503" s="50"/>
      <c r="FQN503" s="50"/>
      <c r="FQO503" s="50"/>
      <c r="FQP503" s="50"/>
      <c r="FQQ503" s="50"/>
      <c r="FQR503" s="50"/>
      <c r="FQS503" s="50"/>
      <c r="FQT503" s="50"/>
      <c r="FQU503" s="50"/>
      <c r="FQV503" s="50"/>
      <c r="FQW503" s="50"/>
      <c r="FQX503" s="50"/>
      <c r="FQY503" s="50"/>
      <c r="FQZ503" s="50"/>
      <c r="FRA503" s="50"/>
      <c r="FRB503" s="50"/>
      <c r="FRC503" s="50"/>
      <c r="FRD503" s="50"/>
      <c r="FRE503" s="50"/>
      <c r="FRF503" s="50"/>
      <c r="FRG503" s="50"/>
      <c r="FRH503" s="50"/>
      <c r="FRI503" s="50"/>
      <c r="FRJ503" s="50"/>
      <c r="FRK503" s="50"/>
      <c r="FRL503" s="50"/>
      <c r="FRM503" s="50"/>
      <c r="FRN503" s="50"/>
      <c r="FRO503" s="50"/>
      <c r="FRP503" s="50"/>
      <c r="FRQ503" s="50"/>
      <c r="FRR503" s="50"/>
      <c r="FRS503" s="50"/>
      <c r="FRT503" s="50"/>
      <c r="FRU503" s="50"/>
      <c r="FRV503" s="50"/>
      <c r="FRW503" s="50"/>
      <c r="FRX503" s="50"/>
      <c r="FRY503" s="50"/>
      <c r="FRZ503" s="50"/>
      <c r="FSA503" s="50"/>
      <c r="FSB503" s="50"/>
      <c r="FSC503" s="50"/>
      <c r="FSD503" s="50"/>
      <c r="FSE503" s="50"/>
      <c r="FSF503" s="50"/>
      <c r="FSG503" s="50"/>
      <c r="FSH503" s="50"/>
      <c r="FSI503" s="50"/>
      <c r="FSJ503" s="50"/>
      <c r="FSK503" s="50"/>
      <c r="FSL503" s="50"/>
      <c r="FSM503" s="50"/>
      <c r="FSN503" s="50"/>
      <c r="FSO503" s="50"/>
      <c r="FSP503" s="50"/>
      <c r="FSQ503" s="50"/>
      <c r="FSR503" s="50"/>
      <c r="FSS503" s="50"/>
      <c r="FST503" s="50"/>
      <c r="FSU503" s="50"/>
      <c r="FSV503" s="50"/>
      <c r="FSW503" s="50"/>
      <c r="FSX503" s="50"/>
      <c r="FSY503" s="50"/>
      <c r="FSZ503" s="50"/>
      <c r="FTA503" s="50"/>
      <c r="FTB503" s="50"/>
      <c r="FTC503" s="50"/>
      <c r="FTD503" s="50"/>
      <c r="FTE503" s="50"/>
      <c r="FTF503" s="50"/>
      <c r="FTG503" s="50"/>
      <c r="FTH503" s="50"/>
      <c r="FTI503" s="50"/>
      <c r="FTJ503" s="50"/>
      <c r="FTK503" s="50"/>
      <c r="FTL503" s="50"/>
      <c r="FTM503" s="50"/>
      <c r="FTN503" s="50"/>
      <c r="FTO503" s="50"/>
      <c r="FTP503" s="50"/>
      <c r="FTQ503" s="50"/>
      <c r="FTR503" s="50"/>
      <c r="FTS503" s="50"/>
      <c r="FTT503" s="50"/>
      <c r="FTU503" s="50"/>
      <c r="FTV503" s="50"/>
      <c r="FTW503" s="50"/>
      <c r="FTX503" s="50"/>
      <c r="FTY503" s="50"/>
      <c r="FTZ503" s="50"/>
      <c r="FUA503" s="50"/>
      <c r="FUB503" s="50"/>
      <c r="FUC503" s="50"/>
      <c r="FUD503" s="50"/>
      <c r="FUE503" s="50"/>
      <c r="FUF503" s="50"/>
      <c r="FUH503" s="50"/>
      <c r="FUJ503" s="50"/>
      <c r="FUK503" s="50"/>
      <c r="FUL503" s="50"/>
      <c r="FUM503" s="50"/>
      <c r="FUN503" s="50"/>
      <c r="FUO503" s="50"/>
      <c r="FUP503" s="50"/>
      <c r="FUQ503" s="50"/>
      <c r="FUV503" s="50"/>
      <c r="FUW503" s="50"/>
      <c r="FUX503" s="50"/>
      <c r="FUY503" s="50"/>
      <c r="FUZ503" s="50"/>
      <c r="FVA503" s="50"/>
      <c r="FVB503" s="50"/>
      <c r="FVC503" s="50"/>
      <c r="FVD503" s="50"/>
      <c r="FVE503" s="50"/>
      <c r="FVF503" s="50"/>
      <c r="FVG503" s="50"/>
      <c r="FVH503" s="50"/>
      <c r="FVI503" s="50"/>
      <c r="FVJ503" s="50"/>
      <c r="FVK503" s="50"/>
      <c r="FVL503" s="50"/>
      <c r="FVM503" s="50"/>
      <c r="FVN503" s="50"/>
      <c r="FVO503" s="50"/>
      <c r="FVP503" s="50"/>
      <c r="FVQ503" s="50"/>
      <c r="FVR503" s="50"/>
      <c r="FVS503" s="50"/>
      <c r="FVT503" s="50"/>
      <c r="FVU503" s="50"/>
      <c r="FVV503" s="50"/>
      <c r="FVW503" s="50"/>
      <c r="FVX503" s="50"/>
      <c r="FVY503" s="50"/>
      <c r="FVZ503" s="50"/>
      <c r="FWA503" s="50"/>
      <c r="FWB503" s="50"/>
      <c r="FWC503" s="50"/>
      <c r="FWD503" s="50"/>
      <c r="FWE503" s="50"/>
      <c r="FWF503" s="50"/>
      <c r="FWG503" s="50"/>
      <c r="FWH503" s="50"/>
      <c r="FWI503" s="50"/>
      <c r="FWJ503" s="50"/>
      <c r="FWK503" s="50"/>
      <c r="FWL503" s="50"/>
      <c r="FWM503" s="50"/>
      <c r="FWN503" s="50"/>
      <c r="FWO503" s="50"/>
      <c r="FWP503" s="50"/>
      <c r="FWQ503" s="50"/>
      <c r="FWR503" s="50"/>
      <c r="FWS503" s="50"/>
      <c r="FWT503" s="50"/>
      <c r="FWU503" s="50"/>
      <c r="FWV503" s="50"/>
      <c r="FWW503" s="50"/>
      <c r="FWX503" s="50"/>
      <c r="FWY503" s="50"/>
      <c r="FWZ503" s="50"/>
      <c r="FXA503" s="50"/>
      <c r="FXB503" s="50"/>
      <c r="FXC503" s="50"/>
      <c r="FXD503" s="50"/>
      <c r="FXE503" s="50"/>
      <c r="FXF503" s="50"/>
      <c r="FXG503" s="50"/>
      <c r="FXH503" s="50"/>
      <c r="FXI503" s="50"/>
      <c r="FXJ503" s="50"/>
      <c r="FXK503" s="50"/>
      <c r="FXL503" s="50"/>
      <c r="FXM503" s="50"/>
      <c r="FXN503" s="50"/>
      <c r="FXO503" s="50"/>
      <c r="FXP503" s="50"/>
      <c r="FXQ503" s="50"/>
      <c r="FXR503" s="50"/>
      <c r="FXS503" s="50"/>
      <c r="FXT503" s="50"/>
      <c r="FXU503" s="50"/>
      <c r="FXV503" s="50"/>
      <c r="FXW503" s="50"/>
      <c r="FXX503" s="50"/>
      <c r="FXY503" s="50"/>
      <c r="FXZ503" s="50"/>
      <c r="FYA503" s="50"/>
      <c r="FYB503" s="50"/>
      <c r="FYC503" s="50"/>
      <c r="FYD503" s="50"/>
      <c r="FYE503" s="50"/>
      <c r="FYF503" s="50"/>
      <c r="FYG503" s="50"/>
      <c r="FYH503" s="50"/>
      <c r="FYI503" s="50"/>
      <c r="FYJ503" s="50"/>
      <c r="FYK503" s="50"/>
      <c r="FYL503" s="50"/>
      <c r="FYM503" s="50"/>
      <c r="FYN503" s="50"/>
      <c r="FYO503" s="50"/>
      <c r="FYP503" s="50"/>
      <c r="FYQ503" s="50"/>
      <c r="FYR503" s="50"/>
      <c r="FYS503" s="50"/>
      <c r="FYT503" s="50"/>
      <c r="FYU503" s="50"/>
      <c r="FYV503" s="50"/>
      <c r="FYW503" s="50"/>
      <c r="FYX503" s="50"/>
      <c r="FYY503" s="50"/>
      <c r="FYZ503" s="50"/>
      <c r="FZA503" s="50"/>
      <c r="FZB503" s="50"/>
      <c r="FZC503" s="50"/>
      <c r="FZD503" s="50"/>
      <c r="FZE503" s="50"/>
      <c r="FZF503" s="50"/>
      <c r="FZG503" s="50"/>
      <c r="FZH503" s="50"/>
      <c r="FZI503" s="50"/>
      <c r="FZJ503" s="50"/>
      <c r="FZK503" s="50"/>
      <c r="FZL503" s="50"/>
      <c r="FZM503" s="50"/>
      <c r="FZN503" s="50"/>
      <c r="FZO503" s="50"/>
      <c r="FZP503" s="50"/>
      <c r="FZQ503" s="50"/>
      <c r="FZR503" s="50"/>
      <c r="FZS503" s="50"/>
      <c r="FZT503" s="50"/>
      <c r="FZU503" s="50"/>
      <c r="FZV503" s="50"/>
      <c r="FZW503" s="50"/>
      <c r="FZX503" s="50"/>
      <c r="FZY503" s="50"/>
      <c r="FZZ503" s="50"/>
      <c r="GAA503" s="50"/>
      <c r="GAB503" s="50"/>
      <c r="GAC503" s="50"/>
      <c r="GAD503" s="50"/>
      <c r="GAE503" s="50"/>
      <c r="GAF503" s="50"/>
      <c r="GAG503" s="50"/>
      <c r="GAH503" s="50"/>
      <c r="GAI503" s="50"/>
      <c r="GAJ503" s="50"/>
      <c r="GAK503" s="50"/>
      <c r="GAL503" s="50"/>
      <c r="GAM503" s="50"/>
      <c r="GAN503" s="50"/>
      <c r="GAO503" s="50"/>
      <c r="GAP503" s="50"/>
      <c r="GAQ503" s="50"/>
      <c r="GAR503" s="50"/>
      <c r="GAS503" s="50"/>
      <c r="GAT503" s="50"/>
      <c r="GAU503" s="50"/>
      <c r="GAV503" s="50"/>
      <c r="GAW503" s="50"/>
      <c r="GAX503" s="50"/>
      <c r="GAY503" s="50"/>
      <c r="GAZ503" s="50"/>
      <c r="GBA503" s="50"/>
      <c r="GBB503" s="50"/>
      <c r="GBC503" s="50"/>
      <c r="GBD503" s="50"/>
      <c r="GBE503" s="50"/>
      <c r="GBF503" s="50"/>
      <c r="GBG503" s="50"/>
      <c r="GBH503" s="50"/>
      <c r="GBI503" s="50"/>
      <c r="GBJ503" s="50"/>
      <c r="GBK503" s="50"/>
      <c r="GBL503" s="50"/>
      <c r="GBM503" s="50"/>
      <c r="GBN503" s="50"/>
      <c r="GBO503" s="50"/>
      <c r="GBP503" s="50"/>
      <c r="GBQ503" s="50"/>
      <c r="GBR503" s="50"/>
      <c r="GBS503" s="50"/>
      <c r="GBT503" s="50"/>
      <c r="GBU503" s="50"/>
      <c r="GBV503" s="50"/>
      <c r="GBW503" s="50"/>
      <c r="GBX503" s="50"/>
      <c r="GBY503" s="50"/>
      <c r="GBZ503" s="50"/>
      <c r="GCA503" s="50"/>
      <c r="GCB503" s="50"/>
      <c r="GCC503" s="50"/>
      <c r="GCD503" s="50"/>
      <c r="GCE503" s="50"/>
      <c r="GCF503" s="50"/>
      <c r="GCG503" s="50"/>
      <c r="GCH503" s="50"/>
      <c r="GCI503" s="50"/>
      <c r="GCJ503" s="50"/>
      <c r="GCK503" s="50"/>
      <c r="GCL503" s="50"/>
      <c r="GCM503" s="50"/>
      <c r="GCN503" s="50"/>
      <c r="GCO503" s="50"/>
      <c r="GCP503" s="50"/>
      <c r="GCQ503" s="50"/>
      <c r="GCR503" s="50"/>
      <c r="GCS503" s="50"/>
      <c r="GCT503" s="50"/>
      <c r="GCU503" s="50"/>
      <c r="GCV503" s="50"/>
      <c r="GCW503" s="50"/>
      <c r="GCX503" s="50"/>
      <c r="GCY503" s="50"/>
      <c r="GCZ503" s="50"/>
      <c r="GDA503" s="50"/>
      <c r="GDB503" s="50"/>
      <c r="GDC503" s="50"/>
      <c r="GDD503" s="50"/>
      <c r="GDE503" s="50"/>
      <c r="GDF503" s="50"/>
      <c r="GDG503" s="50"/>
      <c r="GDH503" s="50"/>
      <c r="GDI503" s="50"/>
      <c r="GDJ503" s="50"/>
      <c r="GDK503" s="50"/>
      <c r="GDL503" s="50"/>
      <c r="GDM503" s="50"/>
      <c r="GDN503" s="50"/>
      <c r="GDO503" s="50"/>
      <c r="GDP503" s="50"/>
      <c r="GDQ503" s="50"/>
      <c r="GDR503" s="50"/>
      <c r="GDS503" s="50"/>
      <c r="GDT503" s="50"/>
      <c r="GDU503" s="50"/>
      <c r="GDV503" s="50"/>
      <c r="GDW503" s="50"/>
      <c r="GDX503" s="50"/>
      <c r="GDY503" s="50"/>
      <c r="GDZ503" s="50"/>
      <c r="GEA503" s="50"/>
      <c r="GEB503" s="50"/>
      <c r="GED503" s="50"/>
      <c r="GEF503" s="50"/>
      <c r="GEG503" s="50"/>
      <c r="GEH503" s="50"/>
      <c r="GEI503" s="50"/>
      <c r="GEJ503" s="50"/>
      <c r="GEK503" s="50"/>
      <c r="GEL503" s="50"/>
      <c r="GEM503" s="50"/>
      <c r="GER503" s="50"/>
      <c r="GES503" s="50"/>
      <c r="GET503" s="50"/>
      <c r="GEU503" s="50"/>
      <c r="GEV503" s="50"/>
      <c r="GEW503" s="50"/>
      <c r="GEX503" s="50"/>
      <c r="GEY503" s="50"/>
      <c r="GEZ503" s="50"/>
      <c r="GFA503" s="50"/>
      <c r="GFB503" s="50"/>
      <c r="GFC503" s="50"/>
      <c r="GFD503" s="50"/>
      <c r="GFE503" s="50"/>
      <c r="GFF503" s="50"/>
      <c r="GFG503" s="50"/>
      <c r="GFH503" s="50"/>
      <c r="GFI503" s="50"/>
      <c r="GFJ503" s="50"/>
      <c r="GFK503" s="50"/>
      <c r="GFL503" s="50"/>
      <c r="GFM503" s="50"/>
      <c r="GFN503" s="50"/>
      <c r="GFO503" s="50"/>
      <c r="GFP503" s="50"/>
      <c r="GFQ503" s="50"/>
      <c r="GFR503" s="50"/>
      <c r="GFS503" s="50"/>
      <c r="GFT503" s="50"/>
      <c r="GFU503" s="50"/>
      <c r="GFV503" s="50"/>
      <c r="GFW503" s="50"/>
      <c r="GFX503" s="50"/>
      <c r="GFY503" s="50"/>
      <c r="GFZ503" s="50"/>
      <c r="GGA503" s="50"/>
      <c r="GGB503" s="50"/>
      <c r="GGC503" s="50"/>
      <c r="GGD503" s="50"/>
      <c r="GGE503" s="50"/>
      <c r="GGF503" s="50"/>
      <c r="GGG503" s="50"/>
      <c r="GGH503" s="50"/>
      <c r="GGI503" s="50"/>
      <c r="GGJ503" s="50"/>
      <c r="GGK503" s="50"/>
      <c r="GGL503" s="50"/>
      <c r="GGM503" s="50"/>
      <c r="GGN503" s="50"/>
      <c r="GGO503" s="50"/>
      <c r="GGP503" s="50"/>
      <c r="GGQ503" s="50"/>
      <c r="GGR503" s="50"/>
      <c r="GGS503" s="50"/>
      <c r="GGT503" s="50"/>
      <c r="GGU503" s="50"/>
      <c r="GGV503" s="50"/>
      <c r="GGW503" s="50"/>
      <c r="GGX503" s="50"/>
      <c r="GGY503" s="50"/>
      <c r="GGZ503" s="50"/>
      <c r="GHA503" s="50"/>
      <c r="GHB503" s="50"/>
      <c r="GHC503" s="50"/>
      <c r="GHD503" s="50"/>
      <c r="GHE503" s="50"/>
      <c r="GHF503" s="50"/>
      <c r="GHG503" s="50"/>
      <c r="GHH503" s="50"/>
      <c r="GHI503" s="50"/>
      <c r="GHJ503" s="50"/>
      <c r="GHK503" s="50"/>
      <c r="GHL503" s="50"/>
      <c r="GHM503" s="50"/>
      <c r="GHN503" s="50"/>
      <c r="GHO503" s="50"/>
      <c r="GHP503" s="50"/>
      <c r="GHQ503" s="50"/>
      <c r="GHR503" s="50"/>
      <c r="GHS503" s="50"/>
      <c r="GHT503" s="50"/>
      <c r="GHU503" s="50"/>
      <c r="GHV503" s="50"/>
      <c r="GHW503" s="50"/>
      <c r="GHX503" s="50"/>
      <c r="GHY503" s="50"/>
      <c r="GHZ503" s="50"/>
      <c r="GIA503" s="50"/>
      <c r="GIB503" s="50"/>
      <c r="GIC503" s="50"/>
      <c r="GID503" s="50"/>
      <c r="GIE503" s="50"/>
      <c r="GIF503" s="50"/>
      <c r="GIG503" s="50"/>
      <c r="GIH503" s="50"/>
      <c r="GII503" s="50"/>
      <c r="GIJ503" s="50"/>
      <c r="GIK503" s="50"/>
      <c r="GIL503" s="50"/>
      <c r="GIM503" s="50"/>
      <c r="GIN503" s="50"/>
      <c r="GIO503" s="50"/>
      <c r="GIP503" s="50"/>
      <c r="GIQ503" s="50"/>
      <c r="GIR503" s="50"/>
      <c r="GIS503" s="50"/>
      <c r="GIT503" s="50"/>
      <c r="GIU503" s="50"/>
      <c r="GIV503" s="50"/>
      <c r="GIW503" s="50"/>
      <c r="GIX503" s="50"/>
      <c r="GIY503" s="50"/>
      <c r="GIZ503" s="50"/>
      <c r="GJA503" s="50"/>
      <c r="GJB503" s="50"/>
      <c r="GJC503" s="50"/>
      <c r="GJD503" s="50"/>
      <c r="GJE503" s="50"/>
      <c r="GJF503" s="50"/>
      <c r="GJG503" s="50"/>
      <c r="GJH503" s="50"/>
      <c r="GJI503" s="50"/>
      <c r="GJJ503" s="50"/>
      <c r="GJK503" s="50"/>
      <c r="GJL503" s="50"/>
      <c r="GJM503" s="50"/>
      <c r="GJN503" s="50"/>
      <c r="GJO503" s="50"/>
      <c r="GJP503" s="50"/>
      <c r="GJQ503" s="50"/>
      <c r="GJR503" s="50"/>
      <c r="GJS503" s="50"/>
      <c r="GJT503" s="50"/>
      <c r="GJU503" s="50"/>
      <c r="GJV503" s="50"/>
      <c r="GJW503" s="50"/>
      <c r="GJX503" s="50"/>
      <c r="GJY503" s="50"/>
      <c r="GJZ503" s="50"/>
      <c r="GKA503" s="50"/>
      <c r="GKB503" s="50"/>
      <c r="GKC503" s="50"/>
      <c r="GKD503" s="50"/>
      <c r="GKE503" s="50"/>
      <c r="GKF503" s="50"/>
      <c r="GKG503" s="50"/>
      <c r="GKH503" s="50"/>
      <c r="GKI503" s="50"/>
      <c r="GKJ503" s="50"/>
      <c r="GKK503" s="50"/>
      <c r="GKL503" s="50"/>
      <c r="GKM503" s="50"/>
      <c r="GKN503" s="50"/>
      <c r="GKO503" s="50"/>
      <c r="GKP503" s="50"/>
      <c r="GKQ503" s="50"/>
      <c r="GKR503" s="50"/>
      <c r="GKS503" s="50"/>
      <c r="GKT503" s="50"/>
      <c r="GKU503" s="50"/>
      <c r="GKV503" s="50"/>
      <c r="GKW503" s="50"/>
      <c r="GKX503" s="50"/>
      <c r="GKY503" s="50"/>
      <c r="GKZ503" s="50"/>
      <c r="GLA503" s="50"/>
      <c r="GLB503" s="50"/>
      <c r="GLC503" s="50"/>
      <c r="GLD503" s="50"/>
      <c r="GLE503" s="50"/>
      <c r="GLF503" s="50"/>
      <c r="GLG503" s="50"/>
      <c r="GLH503" s="50"/>
      <c r="GLI503" s="50"/>
      <c r="GLJ503" s="50"/>
      <c r="GLK503" s="50"/>
      <c r="GLL503" s="50"/>
      <c r="GLM503" s="50"/>
      <c r="GLN503" s="50"/>
      <c r="GLO503" s="50"/>
      <c r="GLP503" s="50"/>
      <c r="GLQ503" s="50"/>
      <c r="GLR503" s="50"/>
      <c r="GLS503" s="50"/>
      <c r="GLT503" s="50"/>
      <c r="GLU503" s="50"/>
      <c r="GLV503" s="50"/>
      <c r="GLW503" s="50"/>
      <c r="GLX503" s="50"/>
      <c r="GLY503" s="50"/>
      <c r="GLZ503" s="50"/>
      <c r="GMA503" s="50"/>
      <c r="GMB503" s="50"/>
      <c r="GMC503" s="50"/>
      <c r="GMD503" s="50"/>
      <c r="GME503" s="50"/>
      <c r="GMF503" s="50"/>
      <c r="GMG503" s="50"/>
      <c r="GMH503" s="50"/>
      <c r="GMI503" s="50"/>
      <c r="GMJ503" s="50"/>
      <c r="GMK503" s="50"/>
      <c r="GML503" s="50"/>
      <c r="GMM503" s="50"/>
      <c r="GMN503" s="50"/>
      <c r="GMO503" s="50"/>
      <c r="GMP503" s="50"/>
      <c r="GMQ503" s="50"/>
      <c r="GMR503" s="50"/>
      <c r="GMS503" s="50"/>
      <c r="GMT503" s="50"/>
      <c r="GMU503" s="50"/>
      <c r="GMV503" s="50"/>
      <c r="GMW503" s="50"/>
      <c r="GMX503" s="50"/>
      <c r="GMY503" s="50"/>
      <c r="GMZ503" s="50"/>
      <c r="GNA503" s="50"/>
      <c r="GNB503" s="50"/>
      <c r="GNC503" s="50"/>
      <c r="GND503" s="50"/>
      <c r="GNE503" s="50"/>
      <c r="GNF503" s="50"/>
      <c r="GNG503" s="50"/>
      <c r="GNH503" s="50"/>
      <c r="GNI503" s="50"/>
      <c r="GNJ503" s="50"/>
      <c r="GNK503" s="50"/>
      <c r="GNL503" s="50"/>
      <c r="GNM503" s="50"/>
      <c r="GNN503" s="50"/>
      <c r="GNO503" s="50"/>
      <c r="GNP503" s="50"/>
      <c r="GNQ503" s="50"/>
      <c r="GNR503" s="50"/>
      <c r="GNS503" s="50"/>
      <c r="GNT503" s="50"/>
      <c r="GNU503" s="50"/>
      <c r="GNV503" s="50"/>
      <c r="GNW503" s="50"/>
      <c r="GNX503" s="50"/>
      <c r="GNZ503" s="50"/>
      <c r="GOB503" s="50"/>
      <c r="GOC503" s="50"/>
      <c r="GOD503" s="50"/>
      <c r="GOE503" s="50"/>
      <c r="GOF503" s="50"/>
      <c r="GOG503" s="50"/>
      <c r="GOH503" s="50"/>
      <c r="GOI503" s="50"/>
      <c r="GON503" s="50"/>
      <c r="GOO503" s="50"/>
      <c r="GOP503" s="50"/>
      <c r="GOQ503" s="50"/>
      <c r="GOR503" s="50"/>
      <c r="GOS503" s="50"/>
      <c r="GOT503" s="50"/>
      <c r="GOU503" s="50"/>
      <c r="GOV503" s="50"/>
      <c r="GOW503" s="50"/>
      <c r="GOX503" s="50"/>
      <c r="GOY503" s="50"/>
      <c r="GOZ503" s="50"/>
      <c r="GPA503" s="50"/>
      <c r="GPB503" s="50"/>
      <c r="GPC503" s="50"/>
      <c r="GPD503" s="50"/>
      <c r="GPE503" s="50"/>
      <c r="GPF503" s="50"/>
      <c r="GPG503" s="50"/>
      <c r="GPH503" s="50"/>
      <c r="GPI503" s="50"/>
      <c r="GPJ503" s="50"/>
      <c r="GPK503" s="50"/>
      <c r="GPL503" s="50"/>
      <c r="GPM503" s="50"/>
      <c r="GPN503" s="50"/>
      <c r="GPO503" s="50"/>
      <c r="GPP503" s="50"/>
      <c r="GPQ503" s="50"/>
      <c r="GPR503" s="50"/>
      <c r="GPS503" s="50"/>
      <c r="GPT503" s="50"/>
      <c r="GPU503" s="50"/>
      <c r="GPV503" s="50"/>
      <c r="GPW503" s="50"/>
      <c r="GPX503" s="50"/>
      <c r="GPY503" s="50"/>
      <c r="GPZ503" s="50"/>
      <c r="GQA503" s="50"/>
      <c r="GQB503" s="50"/>
      <c r="GQC503" s="50"/>
      <c r="GQD503" s="50"/>
      <c r="GQE503" s="50"/>
      <c r="GQF503" s="50"/>
      <c r="GQG503" s="50"/>
      <c r="GQH503" s="50"/>
      <c r="GQI503" s="50"/>
      <c r="GQJ503" s="50"/>
      <c r="GQK503" s="50"/>
      <c r="GQL503" s="50"/>
      <c r="GQM503" s="50"/>
      <c r="GQN503" s="50"/>
      <c r="GQO503" s="50"/>
      <c r="GQP503" s="50"/>
      <c r="GQQ503" s="50"/>
      <c r="GQR503" s="50"/>
      <c r="GQS503" s="50"/>
      <c r="GQT503" s="50"/>
      <c r="GQU503" s="50"/>
      <c r="GQV503" s="50"/>
      <c r="GQW503" s="50"/>
      <c r="GQX503" s="50"/>
      <c r="GQY503" s="50"/>
      <c r="GQZ503" s="50"/>
      <c r="GRA503" s="50"/>
      <c r="GRB503" s="50"/>
      <c r="GRC503" s="50"/>
      <c r="GRD503" s="50"/>
      <c r="GRE503" s="50"/>
      <c r="GRF503" s="50"/>
      <c r="GRG503" s="50"/>
      <c r="GRH503" s="50"/>
      <c r="GRI503" s="50"/>
      <c r="GRJ503" s="50"/>
      <c r="GRK503" s="50"/>
      <c r="GRL503" s="50"/>
      <c r="GRM503" s="50"/>
      <c r="GRN503" s="50"/>
      <c r="GRO503" s="50"/>
      <c r="GRP503" s="50"/>
      <c r="GRQ503" s="50"/>
      <c r="GRR503" s="50"/>
      <c r="GRS503" s="50"/>
      <c r="GRT503" s="50"/>
      <c r="GRU503" s="50"/>
      <c r="GRV503" s="50"/>
      <c r="GRW503" s="50"/>
      <c r="GRX503" s="50"/>
      <c r="GRY503" s="50"/>
      <c r="GRZ503" s="50"/>
      <c r="GSA503" s="50"/>
      <c r="GSB503" s="50"/>
      <c r="GSC503" s="50"/>
      <c r="GSD503" s="50"/>
      <c r="GSE503" s="50"/>
      <c r="GSF503" s="50"/>
      <c r="GSG503" s="50"/>
      <c r="GSH503" s="50"/>
      <c r="GSI503" s="50"/>
      <c r="GSJ503" s="50"/>
      <c r="GSK503" s="50"/>
      <c r="GSL503" s="50"/>
      <c r="GSM503" s="50"/>
      <c r="GSN503" s="50"/>
      <c r="GSO503" s="50"/>
      <c r="GSP503" s="50"/>
      <c r="GSQ503" s="50"/>
      <c r="GSR503" s="50"/>
      <c r="GSS503" s="50"/>
      <c r="GST503" s="50"/>
      <c r="GSU503" s="50"/>
      <c r="GSV503" s="50"/>
      <c r="GSW503" s="50"/>
      <c r="GSX503" s="50"/>
      <c r="GSY503" s="50"/>
      <c r="GSZ503" s="50"/>
      <c r="GTA503" s="50"/>
      <c r="GTB503" s="50"/>
      <c r="GTC503" s="50"/>
      <c r="GTD503" s="50"/>
      <c r="GTE503" s="50"/>
      <c r="GTF503" s="50"/>
      <c r="GTG503" s="50"/>
      <c r="GTH503" s="50"/>
      <c r="GTI503" s="50"/>
      <c r="GTJ503" s="50"/>
      <c r="GTK503" s="50"/>
      <c r="GTL503" s="50"/>
      <c r="GTM503" s="50"/>
      <c r="GTN503" s="50"/>
      <c r="GTO503" s="50"/>
      <c r="GTP503" s="50"/>
      <c r="GTQ503" s="50"/>
      <c r="GTR503" s="50"/>
      <c r="GTS503" s="50"/>
      <c r="GTT503" s="50"/>
      <c r="GTU503" s="50"/>
      <c r="GTV503" s="50"/>
      <c r="GTW503" s="50"/>
      <c r="GTX503" s="50"/>
      <c r="GTY503" s="50"/>
      <c r="GTZ503" s="50"/>
      <c r="GUA503" s="50"/>
      <c r="GUB503" s="50"/>
      <c r="GUC503" s="50"/>
      <c r="GUD503" s="50"/>
      <c r="GUE503" s="50"/>
      <c r="GUF503" s="50"/>
      <c r="GUG503" s="50"/>
      <c r="GUH503" s="50"/>
      <c r="GUI503" s="50"/>
      <c r="GUJ503" s="50"/>
      <c r="GUK503" s="50"/>
      <c r="GUL503" s="50"/>
      <c r="GUM503" s="50"/>
      <c r="GUN503" s="50"/>
      <c r="GUO503" s="50"/>
      <c r="GUP503" s="50"/>
      <c r="GUQ503" s="50"/>
      <c r="GUR503" s="50"/>
      <c r="GUS503" s="50"/>
      <c r="GUT503" s="50"/>
      <c r="GUU503" s="50"/>
      <c r="GUV503" s="50"/>
      <c r="GUW503" s="50"/>
      <c r="GUX503" s="50"/>
      <c r="GUY503" s="50"/>
      <c r="GUZ503" s="50"/>
      <c r="GVA503" s="50"/>
      <c r="GVB503" s="50"/>
      <c r="GVC503" s="50"/>
      <c r="GVD503" s="50"/>
      <c r="GVE503" s="50"/>
      <c r="GVF503" s="50"/>
      <c r="GVG503" s="50"/>
      <c r="GVH503" s="50"/>
      <c r="GVI503" s="50"/>
      <c r="GVJ503" s="50"/>
      <c r="GVK503" s="50"/>
      <c r="GVL503" s="50"/>
      <c r="GVM503" s="50"/>
      <c r="GVN503" s="50"/>
      <c r="GVO503" s="50"/>
      <c r="GVP503" s="50"/>
      <c r="GVQ503" s="50"/>
      <c r="GVR503" s="50"/>
      <c r="GVS503" s="50"/>
      <c r="GVT503" s="50"/>
      <c r="GVU503" s="50"/>
      <c r="GVV503" s="50"/>
      <c r="GVW503" s="50"/>
      <c r="GVX503" s="50"/>
      <c r="GVY503" s="50"/>
      <c r="GVZ503" s="50"/>
      <c r="GWA503" s="50"/>
      <c r="GWB503" s="50"/>
      <c r="GWC503" s="50"/>
      <c r="GWD503" s="50"/>
      <c r="GWE503" s="50"/>
      <c r="GWF503" s="50"/>
      <c r="GWG503" s="50"/>
      <c r="GWH503" s="50"/>
      <c r="GWI503" s="50"/>
      <c r="GWJ503" s="50"/>
      <c r="GWK503" s="50"/>
      <c r="GWL503" s="50"/>
      <c r="GWM503" s="50"/>
      <c r="GWN503" s="50"/>
      <c r="GWO503" s="50"/>
      <c r="GWP503" s="50"/>
      <c r="GWQ503" s="50"/>
      <c r="GWR503" s="50"/>
      <c r="GWS503" s="50"/>
      <c r="GWT503" s="50"/>
      <c r="GWU503" s="50"/>
      <c r="GWV503" s="50"/>
      <c r="GWW503" s="50"/>
      <c r="GWX503" s="50"/>
      <c r="GWY503" s="50"/>
      <c r="GWZ503" s="50"/>
      <c r="GXA503" s="50"/>
      <c r="GXB503" s="50"/>
      <c r="GXC503" s="50"/>
      <c r="GXD503" s="50"/>
      <c r="GXE503" s="50"/>
      <c r="GXF503" s="50"/>
      <c r="GXG503" s="50"/>
      <c r="GXH503" s="50"/>
      <c r="GXI503" s="50"/>
      <c r="GXJ503" s="50"/>
      <c r="GXK503" s="50"/>
      <c r="GXL503" s="50"/>
      <c r="GXM503" s="50"/>
      <c r="GXN503" s="50"/>
      <c r="GXO503" s="50"/>
      <c r="GXP503" s="50"/>
      <c r="GXQ503" s="50"/>
      <c r="GXR503" s="50"/>
      <c r="GXS503" s="50"/>
      <c r="GXT503" s="50"/>
      <c r="GXV503" s="50"/>
      <c r="GXX503" s="50"/>
      <c r="GXY503" s="50"/>
      <c r="GXZ503" s="50"/>
      <c r="GYA503" s="50"/>
      <c r="GYB503" s="50"/>
      <c r="GYC503" s="50"/>
      <c r="GYD503" s="50"/>
      <c r="GYE503" s="50"/>
      <c r="GYJ503" s="50"/>
      <c r="GYK503" s="50"/>
      <c r="GYL503" s="50"/>
      <c r="GYM503" s="50"/>
      <c r="GYN503" s="50"/>
      <c r="GYO503" s="50"/>
      <c r="GYP503" s="50"/>
      <c r="GYQ503" s="50"/>
      <c r="GYR503" s="50"/>
      <c r="GYS503" s="50"/>
      <c r="GYT503" s="50"/>
      <c r="GYU503" s="50"/>
      <c r="GYV503" s="50"/>
      <c r="GYW503" s="50"/>
      <c r="GYX503" s="50"/>
      <c r="GYY503" s="50"/>
      <c r="GYZ503" s="50"/>
      <c r="GZA503" s="50"/>
      <c r="GZB503" s="50"/>
      <c r="GZC503" s="50"/>
      <c r="GZD503" s="50"/>
      <c r="GZE503" s="50"/>
      <c r="GZF503" s="50"/>
      <c r="GZG503" s="50"/>
      <c r="GZH503" s="50"/>
      <c r="GZI503" s="50"/>
      <c r="GZJ503" s="50"/>
      <c r="GZK503" s="50"/>
      <c r="GZL503" s="50"/>
      <c r="GZM503" s="50"/>
      <c r="GZN503" s="50"/>
      <c r="GZO503" s="50"/>
      <c r="GZP503" s="50"/>
      <c r="GZQ503" s="50"/>
      <c r="GZR503" s="50"/>
      <c r="GZS503" s="50"/>
      <c r="GZT503" s="50"/>
      <c r="GZU503" s="50"/>
      <c r="GZV503" s="50"/>
      <c r="GZW503" s="50"/>
      <c r="GZX503" s="50"/>
      <c r="GZY503" s="50"/>
      <c r="GZZ503" s="50"/>
      <c r="HAA503" s="50"/>
      <c r="HAB503" s="50"/>
      <c r="HAC503" s="50"/>
      <c r="HAD503" s="50"/>
      <c r="HAE503" s="50"/>
      <c r="HAF503" s="50"/>
      <c r="HAG503" s="50"/>
      <c r="HAH503" s="50"/>
      <c r="HAI503" s="50"/>
      <c r="HAJ503" s="50"/>
      <c r="HAK503" s="50"/>
      <c r="HAL503" s="50"/>
      <c r="HAM503" s="50"/>
      <c r="HAN503" s="50"/>
      <c r="HAO503" s="50"/>
      <c r="HAP503" s="50"/>
      <c r="HAQ503" s="50"/>
      <c r="HAR503" s="50"/>
      <c r="HAS503" s="50"/>
      <c r="HAT503" s="50"/>
      <c r="HAU503" s="50"/>
      <c r="HAV503" s="50"/>
      <c r="HAW503" s="50"/>
      <c r="HAX503" s="50"/>
      <c r="HAY503" s="50"/>
      <c r="HAZ503" s="50"/>
      <c r="HBA503" s="50"/>
      <c r="HBB503" s="50"/>
      <c r="HBC503" s="50"/>
      <c r="HBD503" s="50"/>
      <c r="HBE503" s="50"/>
      <c r="HBF503" s="50"/>
      <c r="HBG503" s="50"/>
      <c r="HBH503" s="50"/>
      <c r="HBI503" s="50"/>
      <c r="HBJ503" s="50"/>
      <c r="HBK503" s="50"/>
      <c r="HBL503" s="50"/>
      <c r="HBM503" s="50"/>
      <c r="HBN503" s="50"/>
      <c r="HBO503" s="50"/>
      <c r="HBP503" s="50"/>
      <c r="HBQ503" s="50"/>
      <c r="HBR503" s="50"/>
      <c r="HBS503" s="50"/>
      <c r="HBT503" s="50"/>
      <c r="HBU503" s="50"/>
      <c r="HBV503" s="50"/>
      <c r="HBW503" s="50"/>
      <c r="HBX503" s="50"/>
      <c r="HBY503" s="50"/>
      <c r="HBZ503" s="50"/>
      <c r="HCA503" s="50"/>
      <c r="HCB503" s="50"/>
      <c r="HCC503" s="50"/>
      <c r="HCD503" s="50"/>
      <c r="HCE503" s="50"/>
      <c r="HCF503" s="50"/>
      <c r="HCG503" s="50"/>
      <c r="HCH503" s="50"/>
      <c r="HCI503" s="50"/>
      <c r="HCJ503" s="50"/>
      <c r="HCK503" s="50"/>
      <c r="HCL503" s="50"/>
      <c r="HCM503" s="50"/>
      <c r="HCN503" s="50"/>
      <c r="HCO503" s="50"/>
      <c r="HCP503" s="50"/>
      <c r="HCQ503" s="50"/>
      <c r="HCR503" s="50"/>
      <c r="HCS503" s="50"/>
      <c r="HCT503" s="50"/>
      <c r="HCU503" s="50"/>
      <c r="HCV503" s="50"/>
      <c r="HCW503" s="50"/>
      <c r="HCX503" s="50"/>
      <c r="HCY503" s="50"/>
      <c r="HCZ503" s="50"/>
      <c r="HDA503" s="50"/>
      <c r="HDB503" s="50"/>
      <c r="HDC503" s="50"/>
      <c r="HDD503" s="50"/>
      <c r="HDE503" s="50"/>
      <c r="HDF503" s="50"/>
      <c r="HDG503" s="50"/>
      <c r="HDH503" s="50"/>
      <c r="HDI503" s="50"/>
      <c r="HDJ503" s="50"/>
      <c r="HDK503" s="50"/>
      <c r="HDL503" s="50"/>
      <c r="HDM503" s="50"/>
      <c r="HDN503" s="50"/>
      <c r="HDO503" s="50"/>
      <c r="HDP503" s="50"/>
      <c r="HDQ503" s="50"/>
      <c r="HDR503" s="50"/>
      <c r="HDS503" s="50"/>
      <c r="HDT503" s="50"/>
      <c r="HDU503" s="50"/>
      <c r="HDV503" s="50"/>
      <c r="HDW503" s="50"/>
      <c r="HDX503" s="50"/>
      <c r="HDY503" s="50"/>
      <c r="HDZ503" s="50"/>
      <c r="HEA503" s="50"/>
      <c r="HEB503" s="50"/>
      <c r="HEC503" s="50"/>
      <c r="HED503" s="50"/>
      <c r="HEE503" s="50"/>
      <c r="HEF503" s="50"/>
      <c r="HEG503" s="50"/>
      <c r="HEH503" s="50"/>
      <c r="HEI503" s="50"/>
      <c r="HEJ503" s="50"/>
      <c r="HEK503" s="50"/>
      <c r="HEL503" s="50"/>
      <c r="HEM503" s="50"/>
      <c r="HEN503" s="50"/>
      <c r="HEO503" s="50"/>
      <c r="HEP503" s="50"/>
      <c r="HEQ503" s="50"/>
      <c r="HER503" s="50"/>
      <c r="HES503" s="50"/>
      <c r="HET503" s="50"/>
      <c r="HEU503" s="50"/>
      <c r="HEV503" s="50"/>
      <c r="HEW503" s="50"/>
      <c r="HEX503" s="50"/>
      <c r="HEY503" s="50"/>
      <c r="HEZ503" s="50"/>
      <c r="HFA503" s="50"/>
      <c r="HFB503" s="50"/>
      <c r="HFC503" s="50"/>
      <c r="HFD503" s="50"/>
      <c r="HFE503" s="50"/>
      <c r="HFF503" s="50"/>
      <c r="HFG503" s="50"/>
      <c r="HFH503" s="50"/>
      <c r="HFI503" s="50"/>
      <c r="HFJ503" s="50"/>
      <c r="HFK503" s="50"/>
      <c r="HFL503" s="50"/>
      <c r="HFM503" s="50"/>
      <c r="HFN503" s="50"/>
      <c r="HFO503" s="50"/>
      <c r="HFP503" s="50"/>
      <c r="HFQ503" s="50"/>
      <c r="HFR503" s="50"/>
      <c r="HFS503" s="50"/>
      <c r="HFT503" s="50"/>
      <c r="HFU503" s="50"/>
      <c r="HFV503" s="50"/>
      <c r="HFW503" s="50"/>
      <c r="HFX503" s="50"/>
      <c r="HFY503" s="50"/>
      <c r="HFZ503" s="50"/>
      <c r="HGA503" s="50"/>
      <c r="HGB503" s="50"/>
      <c r="HGC503" s="50"/>
      <c r="HGD503" s="50"/>
      <c r="HGE503" s="50"/>
      <c r="HGF503" s="50"/>
      <c r="HGG503" s="50"/>
      <c r="HGH503" s="50"/>
      <c r="HGI503" s="50"/>
      <c r="HGJ503" s="50"/>
      <c r="HGK503" s="50"/>
      <c r="HGL503" s="50"/>
      <c r="HGM503" s="50"/>
      <c r="HGN503" s="50"/>
      <c r="HGO503" s="50"/>
      <c r="HGP503" s="50"/>
      <c r="HGQ503" s="50"/>
      <c r="HGR503" s="50"/>
      <c r="HGS503" s="50"/>
      <c r="HGT503" s="50"/>
      <c r="HGU503" s="50"/>
      <c r="HGV503" s="50"/>
      <c r="HGW503" s="50"/>
      <c r="HGX503" s="50"/>
      <c r="HGY503" s="50"/>
      <c r="HGZ503" s="50"/>
      <c r="HHA503" s="50"/>
      <c r="HHB503" s="50"/>
      <c r="HHC503" s="50"/>
      <c r="HHD503" s="50"/>
      <c r="HHE503" s="50"/>
      <c r="HHF503" s="50"/>
      <c r="HHG503" s="50"/>
      <c r="HHH503" s="50"/>
      <c r="HHI503" s="50"/>
      <c r="HHJ503" s="50"/>
      <c r="HHK503" s="50"/>
      <c r="HHL503" s="50"/>
      <c r="HHM503" s="50"/>
      <c r="HHN503" s="50"/>
      <c r="HHO503" s="50"/>
      <c r="HHP503" s="50"/>
      <c r="HHR503" s="50"/>
      <c r="HHT503" s="50"/>
      <c r="HHU503" s="50"/>
      <c r="HHV503" s="50"/>
      <c r="HHW503" s="50"/>
      <c r="HHX503" s="50"/>
      <c r="HHY503" s="50"/>
      <c r="HHZ503" s="50"/>
      <c r="HIA503" s="50"/>
      <c r="HIF503" s="50"/>
      <c r="HIG503" s="50"/>
      <c r="HIH503" s="50"/>
      <c r="HII503" s="50"/>
      <c r="HIJ503" s="50"/>
      <c r="HIK503" s="50"/>
      <c r="HIL503" s="50"/>
      <c r="HIM503" s="50"/>
      <c r="HIN503" s="50"/>
      <c r="HIO503" s="50"/>
      <c r="HIP503" s="50"/>
      <c r="HIQ503" s="50"/>
      <c r="HIR503" s="50"/>
      <c r="HIS503" s="50"/>
      <c r="HIT503" s="50"/>
      <c r="HIU503" s="50"/>
      <c r="HIV503" s="50"/>
      <c r="HIW503" s="50"/>
      <c r="HIX503" s="50"/>
      <c r="HIY503" s="50"/>
      <c r="HIZ503" s="50"/>
      <c r="HJA503" s="50"/>
      <c r="HJB503" s="50"/>
      <c r="HJC503" s="50"/>
      <c r="HJD503" s="50"/>
      <c r="HJE503" s="50"/>
      <c r="HJF503" s="50"/>
      <c r="HJG503" s="50"/>
      <c r="HJH503" s="50"/>
      <c r="HJI503" s="50"/>
      <c r="HJJ503" s="50"/>
      <c r="HJK503" s="50"/>
      <c r="HJL503" s="50"/>
      <c r="HJM503" s="50"/>
      <c r="HJN503" s="50"/>
      <c r="HJO503" s="50"/>
      <c r="HJP503" s="50"/>
      <c r="HJQ503" s="50"/>
      <c r="HJR503" s="50"/>
      <c r="HJS503" s="50"/>
      <c r="HJT503" s="50"/>
      <c r="HJU503" s="50"/>
      <c r="HJV503" s="50"/>
      <c r="HJW503" s="50"/>
      <c r="HJX503" s="50"/>
      <c r="HJY503" s="50"/>
      <c r="HJZ503" s="50"/>
      <c r="HKA503" s="50"/>
      <c r="HKB503" s="50"/>
      <c r="HKC503" s="50"/>
      <c r="HKD503" s="50"/>
      <c r="HKE503" s="50"/>
      <c r="HKF503" s="50"/>
      <c r="HKG503" s="50"/>
      <c r="HKH503" s="50"/>
      <c r="HKI503" s="50"/>
      <c r="HKJ503" s="50"/>
      <c r="HKK503" s="50"/>
      <c r="HKL503" s="50"/>
      <c r="HKM503" s="50"/>
      <c r="HKN503" s="50"/>
      <c r="HKO503" s="50"/>
      <c r="HKP503" s="50"/>
      <c r="HKQ503" s="50"/>
      <c r="HKR503" s="50"/>
      <c r="HKS503" s="50"/>
      <c r="HKT503" s="50"/>
      <c r="HKU503" s="50"/>
      <c r="HKV503" s="50"/>
      <c r="HKW503" s="50"/>
      <c r="HKX503" s="50"/>
      <c r="HKY503" s="50"/>
      <c r="HKZ503" s="50"/>
      <c r="HLA503" s="50"/>
      <c r="HLB503" s="50"/>
      <c r="HLC503" s="50"/>
      <c r="HLD503" s="50"/>
      <c r="HLE503" s="50"/>
      <c r="HLF503" s="50"/>
      <c r="HLG503" s="50"/>
      <c r="HLH503" s="50"/>
      <c r="HLI503" s="50"/>
      <c r="HLJ503" s="50"/>
      <c r="HLK503" s="50"/>
      <c r="HLL503" s="50"/>
      <c r="HLM503" s="50"/>
      <c r="HLN503" s="50"/>
      <c r="HLO503" s="50"/>
      <c r="HLP503" s="50"/>
      <c r="HLQ503" s="50"/>
      <c r="HLR503" s="50"/>
      <c r="HLS503" s="50"/>
      <c r="HLT503" s="50"/>
      <c r="HLU503" s="50"/>
      <c r="HLV503" s="50"/>
      <c r="HLW503" s="50"/>
      <c r="HLX503" s="50"/>
      <c r="HLY503" s="50"/>
      <c r="HLZ503" s="50"/>
      <c r="HMA503" s="50"/>
      <c r="HMB503" s="50"/>
      <c r="HMC503" s="50"/>
      <c r="HMD503" s="50"/>
      <c r="HME503" s="50"/>
      <c r="HMF503" s="50"/>
      <c r="HMG503" s="50"/>
      <c r="HMH503" s="50"/>
      <c r="HMI503" s="50"/>
      <c r="HMJ503" s="50"/>
      <c r="HMK503" s="50"/>
      <c r="HML503" s="50"/>
      <c r="HMM503" s="50"/>
      <c r="HMN503" s="50"/>
      <c r="HMO503" s="50"/>
      <c r="HMP503" s="50"/>
      <c r="HMQ503" s="50"/>
      <c r="HMR503" s="50"/>
      <c r="HMS503" s="50"/>
      <c r="HMT503" s="50"/>
      <c r="HMU503" s="50"/>
      <c r="HMV503" s="50"/>
      <c r="HMW503" s="50"/>
      <c r="HMX503" s="50"/>
      <c r="HMY503" s="50"/>
      <c r="HMZ503" s="50"/>
      <c r="HNA503" s="50"/>
      <c r="HNB503" s="50"/>
      <c r="HNC503" s="50"/>
      <c r="HND503" s="50"/>
      <c r="HNE503" s="50"/>
      <c r="HNF503" s="50"/>
      <c r="HNG503" s="50"/>
      <c r="HNH503" s="50"/>
      <c r="HNI503" s="50"/>
      <c r="HNJ503" s="50"/>
      <c r="HNK503" s="50"/>
      <c r="HNL503" s="50"/>
      <c r="HNM503" s="50"/>
      <c r="HNN503" s="50"/>
      <c r="HNO503" s="50"/>
      <c r="HNP503" s="50"/>
      <c r="HNQ503" s="50"/>
      <c r="HNR503" s="50"/>
      <c r="HNS503" s="50"/>
      <c r="HNT503" s="50"/>
      <c r="HNU503" s="50"/>
      <c r="HNV503" s="50"/>
      <c r="HNW503" s="50"/>
      <c r="HNX503" s="50"/>
      <c r="HNY503" s="50"/>
      <c r="HNZ503" s="50"/>
      <c r="HOA503" s="50"/>
      <c r="HOB503" s="50"/>
      <c r="HOC503" s="50"/>
      <c r="HOD503" s="50"/>
      <c r="HOE503" s="50"/>
      <c r="HOF503" s="50"/>
      <c r="HOG503" s="50"/>
      <c r="HOH503" s="50"/>
      <c r="HOI503" s="50"/>
      <c r="HOJ503" s="50"/>
      <c r="HOK503" s="50"/>
      <c r="HOL503" s="50"/>
      <c r="HOM503" s="50"/>
      <c r="HON503" s="50"/>
      <c r="HOO503" s="50"/>
      <c r="HOP503" s="50"/>
      <c r="HOQ503" s="50"/>
      <c r="HOR503" s="50"/>
      <c r="HOS503" s="50"/>
      <c r="HOT503" s="50"/>
      <c r="HOU503" s="50"/>
      <c r="HOV503" s="50"/>
      <c r="HOW503" s="50"/>
      <c r="HOX503" s="50"/>
      <c r="HOY503" s="50"/>
      <c r="HOZ503" s="50"/>
      <c r="HPA503" s="50"/>
      <c r="HPB503" s="50"/>
      <c r="HPC503" s="50"/>
      <c r="HPD503" s="50"/>
      <c r="HPE503" s="50"/>
      <c r="HPF503" s="50"/>
      <c r="HPG503" s="50"/>
      <c r="HPH503" s="50"/>
      <c r="HPI503" s="50"/>
      <c r="HPJ503" s="50"/>
      <c r="HPK503" s="50"/>
      <c r="HPL503" s="50"/>
      <c r="HPM503" s="50"/>
      <c r="HPN503" s="50"/>
      <c r="HPO503" s="50"/>
      <c r="HPP503" s="50"/>
      <c r="HPQ503" s="50"/>
      <c r="HPR503" s="50"/>
      <c r="HPS503" s="50"/>
      <c r="HPT503" s="50"/>
      <c r="HPU503" s="50"/>
      <c r="HPV503" s="50"/>
      <c r="HPW503" s="50"/>
      <c r="HPX503" s="50"/>
      <c r="HPY503" s="50"/>
      <c r="HPZ503" s="50"/>
      <c r="HQA503" s="50"/>
      <c r="HQB503" s="50"/>
      <c r="HQC503" s="50"/>
      <c r="HQD503" s="50"/>
      <c r="HQE503" s="50"/>
      <c r="HQF503" s="50"/>
      <c r="HQG503" s="50"/>
      <c r="HQH503" s="50"/>
      <c r="HQI503" s="50"/>
      <c r="HQJ503" s="50"/>
      <c r="HQK503" s="50"/>
      <c r="HQL503" s="50"/>
      <c r="HQM503" s="50"/>
      <c r="HQN503" s="50"/>
      <c r="HQO503" s="50"/>
      <c r="HQP503" s="50"/>
      <c r="HQQ503" s="50"/>
      <c r="HQR503" s="50"/>
      <c r="HQS503" s="50"/>
      <c r="HQT503" s="50"/>
      <c r="HQU503" s="50"/>
      <c r="HQV503" s="50"/>
      <c r="HQW503" s="50"/>
      <c r="HQX503" s="50"/>
      <c r="HQY503" s="50"/>
      <c r="HQZ503" s="50"/>
      <c r="HRA503" s="50"/>
      <c r="HRB503" s="50"/>
      <c r="HRC503" s="50"/>
      <c r="HRD503" s="50"/>
      <c r="HRE503" s="50"/>
      <c r="HRF503" s="50"/>
      <c r="HRG503" s="50"/>
      <c r="HRH503" s="50"/>
      <c r="HRI503" s="50"/>
      <c r="HRJ503" s="50"/>
      <c r="HRK503" s="50"/>
      <c r="HRL503" s="50"/>
      <c r="HRN503" s="50"/>
      <c r="HRP503" s="50"/>
      <c r="HRQ503" s="50"/>
      <c r="HRR503" s="50"/>
      <c r="HRS503" s="50"/>
      <c r="HRT503" s="50"/>
      <c r="HRU503" s="50"/>
      <c r="HRV503" s="50"/>
      <c r="HRW503" s="50"/>
      <c r="HSB503" s="50"/>
      <c r="HSC503" s="50"/>
      <c r="HSD503" s="50"/>
      <c r="HSE503" s="50"/>
      <c r="HSF503" s="50"/>
      <c r="HSG503" s="50"/>
      <c r="HSH503" s="50"/>
      <c r="HSI503" s="50"/>
      <c r="HSJ503" s="50"/>
      <c r="HSK503" s="50"/>
      <c r="HSL503" s="50"/>
      <c r="HSM503" s="50"/>
      <c r="HSN503" s="50"/>
      <c r="HSO503" s="50"/>
      <c r="HSP503" s="50"/>
      <c r="HSQ503" s="50"/>
      <c r="HSR503" s="50"/>
      <c r="HSS503" s="50"/>
      <c r="HST503" s="50"/>
      <c r="HSU503" s="50"/>
      <c r="HSV503" s="50"/>
      <c r="HSW503" s="50"/>
      <c r="HSX503" s="50"/>
      <c r="HSY503" s="50"/>
      <c r="HSZ503" s="50"/>
      <c r="HTA503" s="50"/>
      <c r="HTB503" s="50"/>
      <c r="HTC503" s="50"/>
      <c r="HTD503" s="50"/>
      <c r="HTE503" s="50"/>
      <c r="HTF503" s="50"/>
      <c r="HTG503" s="50"/>
      <c r="HTH503" s="50"/>
      <c r="HTI503" s="50"/>
      <c r="HTJ503" s="50"/>
      <c r="HTK503" s="50"/>
      <c r="HTL503" s="50"/>
      <c r="HTM503" s="50"/>
      <c r="HTN503" s="50"/>
      <c r="HTO503" s="50"/>
      <c r="HTP503" s="50"/>
      <c r="HTQ503" s="50"/>
      <c r="HTR503" s="50"/>
      <c r="HTS503" s="50"/>
      <c r="HTT503" s="50"/>
      <c r="HTU503" s="50"/>
      <c r="HTV503" s="50"/>
      <c r="HTW503" s="50"/>
      <c r="HTX503" s="50"/>
      <c r="HTY503" s="50"/>
      <c r="HTZ503" s="50"/>
      <c r="HUA503" s="50"/>
      <c r="HUB503" s="50"/>
      <c r="HUC503" s="50"/>
      <c r="HUD503" s="50"/>
      <c r="HUE503" s="50"/>
      <c r="HUF503" s="50"/>
      <c r="HUG503" s="50"/>
      <c r="HUH503" s="50"/>
      <c r="HUI503" s="50"/>
      <c r="HUJ503" s="50"/>
      <c r="HUK503" s="50"/>
      <c r="HUL503" s="50"/>
      <c r="HUM503" s="50"/>
      <c r="HUN503" s="50"/>
      <c r="HUO503" s="50"/>
      <c r="HUP503" s="50"/>
      <c r="HUQ503" s="50"/>
      <c r="HUR503" s="50"/>
      <c r="HUS503" s="50"/>
      <c r="HUT503" s="50"/>
      <c r="HUU503" s="50"/>
      <c r="HUV503" s="50"/>
      <c r="HUW503" s="50"/>
      <c r="HUX503" s="50"/>
      <c r="HUY503" s="50"/>
      <c r="HUZ503" s="50"/>
      <c r="HVA503" s="50"/>
      <c r="HVB503" s="50"/>
      <c r="HVC503" s="50"/>
      <c r="HVD503" s="50"/>
      <c r="HVE503" s="50"/>
      <c r="HVF503" s="50"/>
      <c r="HVG503" s="50"/>
      <c r="HVH503" s="50"/>
      <c r="HVI503" s="50"/>
      <c r="HVJ503" s="50"/>
      <c r="HVK503" s="50"/>
      <c r="HVL503" s="50"/>
      <c r="HVM503" s="50"/>
      <c r="HVN503" s="50"/>
      <c r="HVO503" s="50"/>
      <c r="HVP503" s="50"/>
      <c r="HVQ503" s="50"/>
      <c r="HVR503" s="50"/>
      <c r="HVS503" s="50"/>
      <c r="HVT503" s="50"/>
      <c r="HVU503" s="50"/>
      <c r="HVV503" s="50"/>
      <c r="HVW503" s="50"/>
      <c r="HVX503" s="50"/>
      <c r="HVY503" s="50"/>
      <c r="HVZ503" s="50"/>
      <c r="HWA503" s="50"/>
      <c r="HWB503" s="50"/>
      <c r="HWC503" s="50"/>
      <c r="HWD503" s="50"/>
      <c r="HWE503" s="50"/>
      <c r="HWF503" s="50"/>
      <c r="HWG503" s="50"/>
      <c r="HWH503" s="50"/>
      <c r="HWI503" s="50"/>
      <c r="HWJ503" s="50"/>
      <c r="HWK503" s="50"/>
      <c r="HWL503" s="50"/>
      <c r="HWM503" s="50"/>
      <c r="HWN503" s="50"/>
      <c r="HWO503" s="50"/>
      <c r="HWP503" s="50"/>
      <c r="HWQ503" s="50"/>
      <c r="HWR503" s="50"/>
      <c r="HWS503" s="50"/>
      <c r="HWT503" s="50"/>
      <c r="HWU503" s="50"/>
      <c r="HWV503" s="50"/>
      <c r="HWW503" s="50"/>
      <c r="HWX503" s="50"/>
      <c r="HWY503" s="50"/>
      <c r="HWZ503" s="50"/>
      <c r="HXA503" s="50"/>
      <c r="HXB503" s="50"/>
      <c r="HXC503" s="50"/>
      <c r="HXD503" s="50"/>
      <c r="HXE503" s="50"/>
      <c r="HXF503" s="50"/>
      <c r="HXG503" s="50"/>
      <c r="HXH503" s="50"/>
      <c r="HXI503" s="50"/>
      <c r="HXJ503" s="50"/>
      <c r="HXK503" s="50"/>
      <c r="HXL503" s="50"/>
      <c r="HXM503" s="50"/>
      <c r="HXN503" s="50"/>
      <c r="HXO503" s="50"/>
      <c r="HXP503" s="50"/>
      <c r="HXQ503" s="50"/>
      <c r="HXR503" s="50"/>
      <c r="HXS503" s="50"/>
      <c r="HXT503" s="50"/>
      <c r="HXU503" s="50"/>
      <c r="HXV503" s="50"/>
      <c r="HXW503" s="50"/>
      <c r="HXX503" s="50"/>
      <c r="HXY503" s="50"/>
      <c r="HXZ503" s="50"/>
      <c r="HYA503" s="50"/>
      <c r="HYB503" s="50"/>
      <c r="HYC503" s="50"/>
      <c r="HYD503" s="50"/>
      <c r="HYE503" s="50"/>
      <c r="HYF503" s="50"/>
      <c r="HYG503" s="50"/>
      <c r="HYH503" s="50"/>
      <c r="HYI503" s="50"/>
      <c r="HYJ503" s="50"/>
      <c r="HYK503" s="50"/>
      <c r="HYL503" s="50"/>
      <c r="HYM503" s="50"/>
      <c r="HYN503" s="50"/>
      <c r="HYO503" s="50"/>
      <c r="HYP503" s="50"/>
      <c r="HYQ503" s="50"/>
      <c r="HYR503" s="50"/>
      <c r="HYS503" s="50"/>
      <c r="HYT503" s="50"/>
      <c r="HYU503" s="50"/>
      <c r="HYV503" s="50"/>
      <c r="HYW503" s="50"/>
      <c r="HYX503" s="50"/>
      <c r="HYY503" s="50"/>
      <c r="HYZ503" s="50"/>
      <c r="HZA503" s="50"/>
      <c r="HZB503" s="50"/>
      <c r="HZC503" s="50"/>
      <c r="HZD503" s="50"/>
      <c r="HZE503" s="50"/>
      <c r="HZF503" s="50"/>
      <c r="HZG503" s="50"/>
      <c r="HZH503" s="50"/>
      <c r="HZI503" s="50"/>
      <c r="HZJ503" s="50"/>
      <c r="HZK503" s="50"/>
      <c r="HZL503" s="50"/>
      <c r="HZM503" s="50"/>
      <c r="HZN503" s="50"/>
      <c r="HZO503" s="50"/>
      <c r="HZP503" s="50"/>
      <c r="HZQ503" s="50"/>
      <c r="HZR503" s="50"/>
      <c r="HZS503" s="50"/>
      <c r="HZT503" s="50"/>
      <c r="HZU503" s="50"/>
      <c r="HZV503" s="50"/>
      <c r="HZW503" s="50"/>
      <c r="HZX503" s="50"/>
      <c r="HZY503" s="50"/>
      <c r="HZZ503" s="50"/>
      <c r="IAA503" s="50"/>
      <c r="IAB503" s="50"/>
      <c r="IAC503" s="50"/>
      <c r="IAD503" s="50"/>
      <c r="IAE503" s="50"/>
      <c r="IAF503" s="50"/>
      <c r="IAG503" s="50"/>
      <c r="IAH503" s="50"/>
      <c r="IAI503" s="50"/>
      <c r="IAJ503" s="50"/>
      <c r="IAK503" s="50"/>
      <c r="IAL503" s="50"/>
      <c r="IAM503" s="50"/>
      <c r="IAN503" s="50"/>
      <c r="IAO503" s="50"/>
      <c r="IAP503" s="50"/>
      <c r="IAQ503" s="50"/>
      <c r="IAR503" s="50"/>
      <c r="IAS503" s="50"/>
      <c r="IAT503" s="50"/>
      <c r="IAU503" s="50"/>
      <c r="IAV503" s="50"/>
      <c r="IAW503" s="50"/>
      <c r="IAX503" s="50"/>
      <c r="IAY503" s="50"/>
      <c r="IAZ503" s="50"/>
      <c r="IBA503" s="50"/>
      <c r="IBB503" s="50"/>
      <c r="IBC503" s="50"/>
      <c r="IBD503" s="50"/>
      <c r="IBE503" s="50"/>
      <c r="IBF503" s="50"/>
      <c r="IBG503" s="50"/>
      <c r="IBH503" s="50"/>
      <c r="IBJ503" s="50"/>
      <c r="IBL503" s="50"/>
      <c r="IBM503" s="50"/>
      <c r="IBN503" s="50"/>
      <c r="IBO503" s="50"/>
      <c r="IBP503" s="50"/>
      <c r="IBQ503" s="50"/>
      <c r="IBR503" s="50"/>
      <c r="IBS503" s="50"/>
      <c r="IBX503" s="50"/>
      <c r="IBY503" s="50"/>
      <c r="IBZ503" s="50"/>
      <c r="ICA503" s="50"/>
      <c r="ICB503" s="50"/>
      <c r="ICC503" s="50"/>
      <c r="ICD503" s="50"/>
      <c r="ICE503" s="50"/>
      <c r="ICF503" s="50"/>
      <c r="ICG503" s="50"/>
      <c r="ICH503" s="50"/>
      <c r="ICI503" s="50"/>
      <c r="ICJ503" s="50"/>
      <c r="ICK503" s="50"/>
      <c r="ICL503" s="50"/>
      <c r="ICM503" s="50"/>
      <c r="ICN503" s="50"/>
      <c r="ICO503" s="50"/>
      <c r="ICP503" s="50"/>
      <c r="ICQ503" s="50"/>
      <c r="ICR503" s="50"/>
      <c r="ICS503" s="50"/>
      <c r="ICT503" s="50"/>
      <c r="ICU503" s="50"/>
      <c r="ICV503" s="50"/>
      <c r="ICW503" s="50"/>
      <c r="ICX503" s="50"/>
      <c r="ICY503" s="50"/>
      <c r="ICZ503" s="50"/>
      <c r="IDA503" s="50"/>
      <c r="IDB503" s="50"/>
      <c r="IDC503" s="50"/>
      <c r="IDD503" s="50"/>
      <c r="IDE503" s="50"/>
      <c r="IDF503" s="50"/>
      <c r="IDG503" s="50"/>
      <c r="IDH503" s="50"/>
      <c r="IDI503" s="50"/>
      <c r="IDJ503" s="50"/>
      <c r="IDK503" s="50"/>
      <c r="IDL503" s="50"/>
      <c r="IDM503" s="50"/>
      <c r="IDN503" s="50"/>
      <c r="IDO503" s="50"/>
      <c r="IDP503" s="50"/>
      <c r="IDQ503" s="50"/>
      <c r="IDR503" s="50"/>
      <c r="IDS503" s="50"/>
      <c r="IDT503" s="50"/>
      <c r="IDU503" s="50"/>
      <c r="IDV503" s="50"/>
      <c r="IDW503" s="50"/>
      <c r="IDX503" s="50"/>
      <c r="IDY503" s="50"/>
      <c r="IDZ503" s="50"/>
      <c r="IEA503" s="50"/>
      <c r="IEB503" s="50"/>
      <c r="IEC503" s="50"/>
      <c r="IED503" s="50"/>
      <c r="IEE503" s="50"/>
      <c r="IEF503" s="50"/>
      <c r="IEG503" s="50"/>
      <c r="IEH503" s="50"/>
      <c r="IEI503" s="50"/>
      <c r="IEJ503" s="50"/>
      <c r="IEK503" s="50"/>
      <c r="IEL503" s="50"/>
      <c r="IEM503" s="50"/>
      <c r="IEN503" s="50"/>
      <c r="IEO503" s="50"/>
      <c r="IEP503" s="50"/>
      <c r="IEQ503" s="50"/>
      <c r="IER503" s="50"/>
      <c r="IES503" s="50"/>
      <c r="IET503" s="50"/>
      <c r="IEU503" s="50"/>
      <c r="IEV503" s="50"/>
      <c r="IEW503" s="50"/>
      <c r="IEX503" s="50"/>
      <c r="IEY503" s="50"/>
      <c r="IEZ503" s="50"/>
      <c r="IFA503" s="50"/>
      <c r="IFB503" s="50"/>
      <c r="IFC503" s="50"/>
      <c r="IFD503" s="50"/>
      <c r="IFE503" s="50"/>
      <c r="IFF503" s="50"/>
      <c r="IFG503" s="50"/>
      <c r="IFH503" s="50"/>
      <c r="IFI503" s="50"/>
      <c r="IFJ503" s="50"/>
      <c r="IFK503" s="50"/>
      <c r="IFL503" s="50"/>
      <c r="IFM503" s="50"/>
      <c r="IFN503" s="50"/>
      <c r="IFO503" s="50"/>
      <c r="IFP503" s="50"/>
      <c r="IFQ503" s="50"/>
      <c r="IFR503" s="50"/>
      <c r="IFS503" s="50"/>
      <c r="IFT503" s="50"/>
      <c r="IFU503" s="50"/>
      <c r="IFV503" s="50"/>
      <c r="IFW503" s="50"/>
      <c r="IFX503" s="50"/>
      <c r="IFY503" s="50"/>
      <c r="IFZ503" s="50"/>
      <c r="IGA503" s="50"/>
      <c r="IGB503" s="50"/>
      <c r="IGC503" s="50"/>
      <c r="IGD503" s="50"/>
      <c r="IGE503" s="50"/>
      <c r="IGF503" s="50"/>
      <c r="IGG503" s="50"/>
      <c r="IGH503" s="50"/>
      <c r="IGI503" s="50"/>
      <c r="IGJ503" s="50"/>
      <c r="IGK503" s="50"/>
      <c r="IGL503" s="50"/>
      <c r="IGM503" s="50"/>
      <c r="IGN503" s="50"/>
      <c r="IGO503" s="50"/>
      <c r="IGP503" s="50"/>
      <c r="IGQ503" s="50"/>
      <c r="IGR503" s="50"/>
      <c r="IGS503" s="50"/>
      <c r="IGT503" s="50"/>
      <c r="IGU503" s="50"/>
      <c r="IGV503" s="50"/>
      <c r="IGW503" s="50"/>
      <c r="IGX503" s="50"/>
      <c r="IGY503" s="50"/>
      <c r="IGZ503" s="50"/>
      <c r="IHA503" s="50"/>
      <c r="IHB503" s="50"/>
      <c r="IHC503" s="50"/>
      <c r="IHD503" s="50"/>
      <c r="IHE503" s="50"/>
      <c r="IHF503" s="50"/>
      <c r="IHG503" s="50"/>
      <c r="IHH503" s="50"/>
      <c r="IHI503" s="50"/>
      <c r="IHJ503" s="50"/>
      <c r="IHK503" s="50"/>
      <c r="IHL503" s="50"/>
      <c r="IHM503" s="50"/>
      <c r="IHN503" s="50"/>
      <c r="IHO503" s="50"/>
      <c r="IHP503" s="50"/>
      <c r="IHQ503" s="50"/>
      <c r="IHR503" s="50"/>
      <c r="IHS503" s="50"/>
      <c r="IHT503" s="50"/>
      <c r="IHU503" s="50"/>
      <c r="IHV503" s="50"/>
      <c r="IHW503" s="50"/>
      <c r="IHX503" s="50"/>
      <c r="IHY503" s="50"/>
      <c r="IHZ503" s="50"/>
      <c r="IIA503" s="50"/>
      <c r="IIB503" s="50"/>
      <c r="IIC503" s="50"/>
      <c r="IID503" s="50"/>
      <c r="IIE503" s="50"/>
      <c r="IIF503" s="50"/>
      <c r="IIG503" s="50"/>
      <c r="IIH503" s="50"/>
      <c r="III503" s="50"/>
      <c r="IIJ503" s="50"/>
      <c r="IIK503" s="50"/>
      <c r="IIL503" s="50"/>
      <c r="IIM503" s="50"/>
      <c r="IIN503" s="50"/>
      <c r="IIO503" s="50"/>
      <c r="IIP503" s="50"/>
      <c r="IIQ503" s="50"/>
      <c r="IIR503" s="50"/>
      <c r="IIS503" s="50"/>
      <c r="IIT503" s="50"/>
      <c r="IIU503" s="50"/>
      <c r="IIV503" s="50"/>
      <c r="IIW503" s="50"/>
      <c r="IIX503" s="50"/>
      <c r="IIY503" s="50"/>
      <c r="IIZ503" s="50"/>
      <c r="IJA503" s="50"/>
      <c r="IJB503" s="50"/>
      <c r="IJC503" s="50"/>
      <c r="IJD503" s="50"/>
      <c r="IJE503" s="50"/>
      <c r="IJF503" s="50"/>
      <c r="IJG503" s="50"/>
      <c r="IJH503" s="50"/>
      <c r="IJI503" s="50"/>
      <c r="IJJ503" s="50"/>
      <c r="IJK503" s="50"/>
      <c r="IJL503" s="50"/>
      <c r="IJM503" s="50"/>
      <c r="IJN503" s="50"/>
      <c r="IJO503" s="50"/>
      <c r="IJP503" s="50"/>
      <c r="IJQ503" s="50"/>
      <c r="IJR503" s="50"/>
      <c r="IJS503" s="50"/>
      <c r="IJT503" s="50"/>
      <c r="IJU503" s="50"/>
      <c r="IJV503" s="50"/>
      <c r="IJW503" s="50"/>
      <c r="IJX503" s="50"/>
      <c r="IJY503" s="50"/>
      <c r="IJZ503" s="50"/>
      <c r="IKA503" s="50"/>
      <c r="IKB503" s="50"/>
      <c r="IKC503" s="50"/>
      <c r="IKD503" s="50"/>
      <c r="IKE503" s="50"/>
      <c r="IKF503" s="50"/>
      <c r="IKG503" s="50"/>
      <c r="IKH503" s="50"/>
      <c r="IKI503" s="50"/>
      <c r="IKJ503" s="50"/>
      <c r="IKK503" s="50"/>
      <c r="IKL503" s="50"/>
      <c r="IKM503" s="50"/>
      <c r="IKN503" s="50"/>
      <c r="IKO503" s="50"/>
      <c r="IKP503" s="50"/>
      <c r="IKQ503" s="50"/>
      <c r="IKR503" s="50"/>
      <c r="IKS503" s="50"/>
      <c r="IKT503" s="50"/>
      <c r="IKU503" s="50"/>
      <c r="IKV503" s="50"/>
      <c r="IKW503" s="50"/>
      <c r="IKX503" s="50"/>
      <c r="IKY503" s="50"/>
      <c r="IKZ503" s="50"/>
      <c r="ILA503" s="50"/>
      <c r="ILB503" s="50"/>
      <c r="ILC503" s="50"/>
      <c r="ILD503" s="50"/>
      <c r="ILF503" s="50"/>
      <c r="ILH503" s="50"/>
      <c r="ILI503" s="50"/>
      <c r="ILJ503" s="50"/>
      <c r="ILK503" s="50"/>
      <c r="ILL503" s="50"/>
      <c r="ILM503" s="50"/>
      <c r="ILN503" s="50"/>
      <c r="ILO503" s="50"/>
      <c r="ILT503" s="50"/>
      <c r="ILU503" s="50"/>
      <c r="ILV503" s="50"/>
      <c r="ILW503" s="50"/>
      <c r="ILX503" s="50"/>
      <c r="ILY503" s="50"/>
      <c r="ILZ503" s="50"/>
      <c r="IMA503" s="50"/>
      <c r="IMB503" s="50"/>
      <c r="IMC503" s="50"/>
      <c r="IMD503" s="50"/>
      <c r="IME503" s="50"/>
      <c r="IMF503" s="50"/>
      <c r="IMG503" s="50"/>
      <c r="IMH503" s="50"/>
      <c r="IMI503" s="50"/>
      <c r="IMJ503" s="50"/>
      <c r="IMK503" s="50"/>
      <c r="IML503" s="50"/>
      <c r="IMM503" s="50"/>
      <c r="IMN503" s="50"/>
      <c r="IMO503" s="50"/>
      <c r="IMP503" s="50"/>
      <c r="IMQ503" s="50"/>
      <c r="IMR503" s="50"/>
      <c r="IMS503" s="50"/>
      <c r="IMT503" s="50"/>
      <c r="IMU503" s="50"/>
      <c r="IMV503" s="50"/>
      <c r="IMW503" s="50"/>
      <c r="IMX503" s="50"/>
      <c r="IMY503" s="50"/>
      <c r="IMZ503" s="50"/>
      <c r="INA503" s="50"/>
      <c r="INB503" s="50"/>
      <c r="INC503" s="50"/>
      <c r="IND503" s="50"/>
      <c r="INE503" s="50"/>
      <c r="INF503" s="50"/>
      <c r="ING503" s="50"/>
      <c r="INH503" s="50"/>
      <c r="INI503" s="50"/>
      <c r="INJ503" s="50"/>
      <c r="INK503" s="50"/>
      <c r="INL503" s="50"/>
      <c r="INM503" s="50"/>
      <c r="INN503" s="50"/>
      <c r="INO503" s="50"/>
      <c r="INP503" s="50"/>
      <c r="INQ503" s="50"/>
      <c r="INR503" s="50"/>
      <c r="INS503" s="50"/>
      <c r="INT503" s="50"/>
      <c r="INU503" s="50"/>
      <c r="INV503" s="50"/>
      <c r="INW503" s="50"/>
      <c r="INX503" s="50"/>
      <c r="INY503" s="50"/>
      <c r="INZ503" s="50"/>
      <c r="IOA503" s="50"/>
      <c r="IOB503" s="50"/>
      <c r="IOC503" s="50"/>
      <c r="IOD503" s="50"/>
      <c r="IOE503" s="50"/>
      <c r="IOF503" s="50"/>
      <c r="IOG503" s="50"/>
      <c r="IOH503" s="50"/>
      <c r="IOI503" s="50"/>
      <c r="IOJ503" s="50"/>
      <c r="IOK503" s="50"/>
      <c r="IOL503" s="50"/>
      <c r="IOM503" s="50"/>
      <c r="ION503" s="50"/>
      <c r="IOO503" s="50"/>
      <c r="IOP503" s="50"/>
      <c r="IOQ503" s="50"/>
      <c r="IOR503" s="50"/>
      <c r="IOS503" s="50"/>
      <c r="IOT503" s="50"/>
      <c r="IOU503" s="50"/>
      <c r="IOV503" s="50"/>
      <c r="IOW503" s="50"/>
      <c r="IOX503" s="50"/>
      <c r="IOY503" s="50"/>
      <c r="IOZ503" s="50"/>
      <c r="IPA503" s="50"/>
      <c r="IPB503" s="50"/>
      <c r="IPC503" s="50"/>
      <c r="IPD503" s="50"/>
      <c r="IPE503" s="50"/>
      <c r="IPF503" s="50"/>
      <c r="IPG503" s="50"/>
      <c r="IPH503" s="50"/>
      <c r="IPI503" s="50"/>
      <c r="IPJ503" s="50"/>
      <c r="IPK503" s="50"/>
      <c r="IPL503" s="50"/>
      <c r="IPM503" s="50"/>
      <c r="IPN503" s="50"/>
      <c r="IPO503" s="50"/>
      <c r="IPP503" s="50"/>
      <c r="IPQ503" s="50"/>
      <c r="IPR503" s="50"/>
      <c r="IPS503" s="50"/>
      <c r="IPT503" s="50"/>
      <c r="IPU503" s="50"/>
      <c r="IPV503" s="50"/>
      <c r="IPW503" s="50"/>
      <c r="IPX503" s="50"/>
      <c r="IPY503" s="50"/>
      <c r="IPZ503" s="50"/>
      <c r="IQA503" s="50"/>
      <c r="IQB503" s="50"/>
      <c r="IQC503" s="50"/>
      <c r="IQD503" s="50"/>
      <c r="IQE503" s="50"/>
      <c r="IQF503" s="50"/>
      <c r="IQG503" s="50"/>
      <c r="IQH503" s="50"/>
      <c r="IQI503" s="50"/>
      <c r="IQJ503" s="50"/>
      <c r="IQK503" s="50"/>
      <c r="IQL503" s="50"/>
      <c r="IQM503" s="50"/>
      <c r="IQN503" s="50"/>
      <c r="IQO503" s="50"/>
      <c r="IQP503" s="50"/>
      <c r="IQQ503" s="50"/>
      <c r="IQR503" s="50"/>
      <c r="IQS503" s="50"/>
      <c r="IQT503" s="50"/>
      <c r="IQU503" s="50"/>
      <c r="IQV503" s="50"/>
      <c r="IQW503" s="50"/>
      <c r="IQX503" s="50"/>
      <c r="IQY503" s="50"/>
      <c r="IQZ503" s="50"/>
      <c r="IRA503" s="50"/>
      <c r="IRB503" s="50"/>
      <c r="IRC503" s="50"/>
      <c r="IRD503" s="50"/>
      <c r="IRE503" s="50"/>
      <c r="IRF503" s="50"/>
      <c r="IRG503" s="50"/>
      <c r="IRH503" s="50"/>
      <c r="IRI503" s="50"/>
      <c r="IRJ503" s="50"/>
      <c r="IRK503" s="50"/>
      <c r="IRL503" s="50"/>
      <c r="IRM503" s="50"/>
      <c r="IRN503" s="50"/>
      <c r="IRO503" s="50"/>
      <c r="IRP503" s="50"/>
      <c r="IRQ503" s="50"/>
      <c r="IRR503" s="50"/>
      <c r="IRS503" s="50"/>
      <c r="IRT503" s="50"/>
      <c r="IRU503" s="50"/>
      <c r="IRV503" s="50"/>
      <c r="IRW503" s="50"/>
      <c r="IRX503" s="50"/>
      <c r="IRY503" s="50"/>
      <c r="IRZ503" s="50"/>
      <c r="ISA503" s="50"/>
      <c r="ISB503" s="50"/>
      <c r="ISC503" s="50"/>
      <c r="ISD503" s="50"/>
      <c r="ISE503" s="50"/>
      <c r="ISF503" s="50"/>
      <c r="ISG503" s="50"/>
      <c r="ISH503" s="50"/>
      <c r="ISI503" s="50"/>
      <c r="ISJ503" s="50"/>
      <c r="ISK503" s="50"/>
      <c r="ISL503" s="50"/>
      <c r="ISM503" s="50"/>
      <c r="ISN503" s="50"/>
      <c r="ISO503" s="50"/>
      <c r="ISP503" s="50"/>
      <c r="ISQ503" s="50"/>
      <c r="ISR503" s="50"/>
      <c r="ISS503" s="50"/>
      <c r="IST503" s="50"/>
      <c r="ISU503" s="50"/>
      <c r="ISV503" s="50"/>
      <c r="ISW503" s="50"/>
      <c r="ISX503" s="50"/>
      <c r="ISY503" s="50"/>
      <c r="ISZ503" s="50"/>
      <c r="ITA503" s="50"/>
      <c r="ITB503" s="50"/>
      <c r="ITC503" s="50"/>
      <c r="ITD503" s="50"/>
      <c r="ITE503" s="50"/>
      <c r="ITF503" s="50"/>
      <c r="ITG503" s="50"/>
      <c r="ITH503" s="50"/>
      <c r="ITI503" s="50"/>
      <c r="ITJ503" s="50"/>
      <c r="ITK503" s="50"/>
      <c r="ITL503" s="50"/>
      <c r="ITM503" s="50"/>
      <c r="ITN503" s="50"/>
      <c r="ITO503" s="50"/>
      <c r="ITP503" s="50"/>
      <c r="ITQ503" s="50"/>
      <c r="ITR503" s="50"/>
      <c r="ITS503" s="50"/>
      <c r="ITT503" s="50"/>
      <c r="ITU503" s="50"/>
      <c r="ITV503" s="50"/>
      <c r="ITW503" s="50"/>
      <c r="ITX503" s="50"/>
      <c r="ITY503" s="50"/>
      <c r="ITZ503" s="50"/>
      <c r="IUA503" s="50"/>
      <c r="IUB503" s="50"/>
      <c r="IUC503" s="50"/>
      <c r="IUD503" s="50"/>
      <c r="IUE503" s="50"/>
      <c r="IUF503" s="50"/>
      <c r="IUG503" s="50"/>
      <c r="IUH503" s="50"/>
      <c r="IUI503" s="50"/>
      <c r="IUJ503" s="50"/>
      <c r="IUK503" s="50"/>
      <c r="IUL503" s="50"/>
      <c r="IUM503" s="50"/>
      <c r="IUN503" s="50"/>
      <c r="IUO503" s="50"/>
      <c r="IUP503" s="50"/>
      <c r="IUQ503" s="50"/>
      <c r="IUR503" s="50"/>
      <c r="IUS503" s="50"/>
      <c r="IUT503" s="50"/>
      <c r="IUU503" s="50"/>
      <c r="IUV503" s="50"/>
      <c r="IUW503" s="50"/>
      <c r="IUX503" s="50"/>
      <c r="IUY503" s="50"/>
      <c r="IUZ503" s="50"/>
      <c r="IVB503" s="50"/>
      <c r="IVD503" s="50"/>
      <c r="IVE503" s="50"/>
      <c r="IVF503" s="50"/>
      <c r="IVG503" s="50"/>
      <c r="IVH503" s="50"/>
      <c r="IVI503" s="50"/>
      <c r="IVJ503" s="50"/>
      <c r="IVK503" s="50"/>
      <c r="IVP503" s="50"/>
      <c r="IVQ503" s="50"/>
      <c r="IVR503" s="50"/>
      <c r="IVS503" s="50"/>
      <c r="IVT503" s="50"/>
      <c r="IVU503" s="50"/>
      <c r="IVV503" s="50"/>
      <c r="IVW503" s="50"/>
      <c r="IVX503" s="50"/>
      <c r="IVY503" s="50"/>
      <c r="IVZ503" s="50"/>
      <c r="IWA503" s="50"/>
      <c r="IWB503" s="50"/>
      <c r="IWC503" s="50"/>
      <c r="IWD503" s="50"/>
      <c r="IWE503" s="50"/>
      <c r="IWF503" s="50"/>
      <c r="IWG503" s="50"/>
      <c r="IWH503" s="50"/>
      <c r="IWI503" s="50"/>
      <c r="IWJ503" s="50"/>
      <c r="IWK503" s="50"/>
      <c r="IWL503" s="50"/>
      <c r="IWM503" s="50"/>
      <c r="IWN503" s="50"/>
      <c r="IWO503" s="50"/>
      <c r="IWP503" s="50"/>
      <c r="IWQ503" s="50"/>
      <c r="IWR503" s="50"/>
      <c r="IWS503" s="50"/>
      <c r="IWT503" s="50"/>
      <c r="IWU503" s="50"/>
      <c r="IWV503" s="50"/>
      <c r="IWW503" s="50"/>
      <c r="IWX503" s="50"/>
      <c r="IWY503" s="50"/>
      <c r="IWZ503" s="50"/>
      <c r="IXA503" s="50"/>
      <c r="IXB503" s="50"/>
      <c r="IXC503" s="50"/>
      <c r="IXD503" s="50"/>
      <c r="IXE503" s="50"/>
      <c r="IXF503" s="50"/>
      <c r="IXG503" s="50"/>
      <c r="IXH503" s="50"/>
      <c r="IXI503" s="50"/>
      <c r="IXJ503" s="50"/>
      <c r="IXK503" s="50"/>
      <c r="IXL503" s="50"/>
      <c r="IXM503" s="50"/>
      <c r="IXN503" s="50"/>
      <c r="IXO503" s="50"/>
      <c r="IXP503" s="50"/>
      <c r="IXQ503" s="50"/>
      <c r="IXR503" s="50"/>
      <c r="IXS503" s="50"/>
      <c r="IXT503" s="50"/>
      <c r="IXU503" s="50"/>
      <c r="IXV503" s="50"/>
      <c r="IXW503" s="50"/>
      <c r="IXX503" s="50"/>
      <c r="IXY503" s="50"/>
      <c r="IXZ503" s="50"/>
      <c r="IYA503" s="50"/>
      <c r="IYB503" s="50"/>
      <c r="IYC503" s="50"/>
      <c r="IYD503" s="50"/>
      <c r="IYE503" s="50"/>
      <c r="IYF503" s="50"/>
      <c r="IYG503" s="50"/>
      <c r="IYH503" s="50"/>
      <c r="IYI503" s="50"/>
      <c r="IYJ503" s="50"/>
      <c r="IYK503" s="50"/>
      <c r="IYL503" s="50"/>
      <c r="IYM503" s="50"/>
      <c r="IYN503" s="50"/>
      <c r="IYO503" s="50"/>
      <c r="IYP503" s="50"/>
      <c r="IYQ503" s="50"/>
      <c r="IYR503" s="50"/>
      <c r="IYS503" s="50"/>
      <c r="IYT503" s="50"/>
      <c r="IYU503" s="50"/>
      <c r="IYV503" s="50"/>
      <c r="IYW503" s="50"/>
      <c r="IYX503" s="50"/>
      <c r="IYY503" s="50"/>
      <c r="IYZ503" s="50"/>
      <c r="IZA503" s="50"/>
      <c r="IZB503" s="50"/>
      <c r="IZC503" s="50"/>
      <c r="IZD503" s="50"/>
      <c r="IZE503" s="50"/>
      <c r="IZF503" s="50"/>
      <c r="IZG503" s="50"/>
      <c r="IZH503" s="50"/>
      <c r="IZI503" s="50"/>
      <c r="IZJ503" s="50"/>
      <c r="IZK503" s="50"/>
      <c r="IZL503" s="50"/>
      <c r="IZM503" s="50"/>
      <c r="IZN503" s="50"/>
      <c r="IZO503" s="50"/>
      <c r="IZP503" s="50"/>
      <c r="IZQ503" s="50"/>
      <c r="IZR503" s="50"/>
      <c r="IZS503" s="50"/>
      <c r="IZT503" s="50"/>
      <c r="IZU503" s="50"/>
      <c r="IZV503" s="50"/>
      <c r="IZW503" s="50"/>
      <c r="IZX503" s="50"/>
      <c r="IZY503" s="50"/>
      <c r="IZZ503" s="50"/>
      <c r="JAA503" s="50"/>
      <c r="JAB503" s="50"/>
      <c r="JAC503" s="50"/>
      <c r="JAD503" s="50"/>
      <c r="JAE503" s="50"/>
      <c r="JAF503" s="50"/>
      <c r="JAG503" s="50"/>
      <c r="JAH503" s="50"/>
      <c r="JAI503" s="50"/>
      <c r="JAJ503" s="50"/>
      <c r="JAK503" s="50"/>
      <c r="JAL503" s="50"/>
      <c r="JAM503" s="50"/>
      <c r="JAN503" s="50"/>
      <c r="JAO503" s="50"/>
      <c r="JAP503" s="50"/>
      <c r="JAQ503" s="50"/>
      <c r="JAR503" s="50"/>
      <c r="JAS503" s="50"/>
      <c r="JAT503" s="50"/>
      <c r="JAU503" s="50"/>
      <c r="JAV503" s="50"/>
      <c r="JAW503" s="50"/>
      <c r="JAX503" s="50"/>
      <c r="JAY503" s="50"/>
      <c r="JAZ503" s="50"/>
      <c r="JBA503" s="50"/>
      <c r="JBB503" s="50"/>
      <c r="JBC503" s="50"/>
      <c r="JBD503" s="50"/>
      <c r="JBE503" s="50"/>
      <c r="JBF503" s="50"/>
      <c r="JBG503" s="50"/>
      <c r="JBH503" s="50"/>
      <c r="JBI503" s="50"/>
      <c r="JBJ503" s="50"/>
      <c r="JBK503" s="50"/>
      <c r="JBL503" s="50"/>
      <c r="JBM503" s="50"/>
      <c r="JBN503" s="50"/>
      <c r="JBO503" s="50"/>
      <c r="JBP503" s="50"/>
      <c r="JBQ503" s="50"/>
      <c r="JBR503" s="50"/>
      <c r="JBS503" s="50"/>
      <c r="JBT503" s="50"/>
      <c r="JBU503" s="50"/>
      <c r="JBV503" s="50"/>
      <c r="JBW503" s="50"/>
      <c r="JBX503" s="50"/>
      <c r="JBY503" s="50"/>
      <c r="JBZ503" s="50"/>
      <c r="JCA503" s="50"/>
      <c r="JCB503" s="50"/>
      <c r="JCC503" s="50"/>
      <c r="JCD503" s="50"/>
      <c r="JCE503" s="50"/>
      <c r="JCF503" s="50"/>
      <c r="JCG503" s="50"/>
      <c r="JCH503" s="50"/>
      <c r="JCI503" s="50"/>
      <c r="JCJ503" s="50"/>
      <c r="JCK503" s="50"/>
      <c r="JCL503" s="50"/>
      <c r="JCM503" s="50"/>
      <c r="JCN503" s="50"/>
      <c r="JCO503" s="50"/>
      <c r="JCP503" s="50"/>
      <c r="JCQ503" s="50"/>
      <c r="JCR503" s="50"/>
      <c r="JCS503" s="50"/>
      <c r="JCT503" s="50"/>
      <c r="JCU503" s="50"/>
      <c r="JCV503" s="50"/>
      <c r="JCW503" s="50"/>
      <c r="JCX503" s="50"/>
      <c r="JCY503" s="50"/>
      <c r="JCZ503" s="50"/>
      <c r="JDA503" s="50"/>
      <c r="JDB503" s="50"/>
      <c r="JDC503" s="50"/>
      <c r="JDD503" s="50"/>
      <c r="JDE503" s="50"/>
      <c r="JDF503" s="50"/>
      <c r="JDG503" s="50"/>
      <c r="JDH503" s="50"/>
      <c r="JDI503" s="50"/>
      <c r="JDJ503" s="50"/>
      <c r="JDK503" s="50"/>
      <c r="JDL503" s="50"/>
      <c r="JDM503" s="50"/>
      <c r="JDN503" s="50"/>
      <c r="JDO503" s="50"/>
      <c r="JDP503" s="50"/>
      <c r="JDQ503" s="50"/>
      <c r="JDR503" s="50"/>
      <c r="JDS503" s="50"/>
      <c r="JDT503" s="50"/>
      <c r="JDU503" s="50"/>
      <c r="JDV503" s="50"/>
      <c r="JDW503" s="50"/>
      <c r="JDX503" s="50"/>
      <c r="JDY503" s="50"/>
      <c r="JDZ503" s="50"/>
      <c r="JEA503" s="50"/>
      <c r="JEB503" s="50"/>
      <c r="JEC503" s="50"/>
      <c r="JED503" s="50"/>
      <c r="JEE503" s="50"/>
      <c r="JEF503" s="50"/>
      <c r="JEG503" s="50"/>
      <c r="JEH503" s="50"/>
      <c r="JEI503" s="50"/>
      <c r="JEJ503" s="50"/>
      <c r="JEK503" s="50"/>
      <c r="JEL503" s="50"/>
      <c r="JEM503" s="50"/>
      <c r="JEN503" s="50"/>
      <c r="JEO503" s="50"/>
      <c r="JEP503" s="50"/>
      <c r="JEQ503" s="50"/>
      <c r="JER503" s="50"/>
      <c r="JES503" s="50"/>
      <c r="JET503" s="50"/>
      <c r="JEU503" s="50"/>
      <c r="JEV503" s="50"/>
      <c r="JEX503" s="50"/>
      <c r="JEZ503" s="50"/>
      <c r="JFA503" s="50"/>
      <c r="JFB503" s="50"/>
      <c r="JFC503" s="50"/>
      <c r="JFD503" s="50"/>
      <c r="JFE503" s="50"/>
      <c r="JFF503" s="50"/>
      <c r="JFG503" s="50"/>
      <c r="JFL503" s="50"/>
      <c r="JFM503" s="50"/>
      <c r="JFN503" s="50"/>
      <c r="JFO503" s="50"/>
      <c r="JFP503" s="50"/>
      <c r="JFQ503" s="50"/>
      <c r="JFR503" s="50"/>
      <c r="JFS503" s="50"/>
      <c r="JFT503" s="50"/>
      <c r="JFU503" s="50"/>
      <c r="JFV503" s="50"/>
      <c r="JFW503" s="50"/>
      <c r="JFX503" s="50"/>
      <c r="JFY503" s="50"/>
      <c r="JFZ503" s="50"/>
      <c r="JGA503" s="50"/>
      <c r="JGB503" s="50"/>
      <c r="JGC503" s="50"/>
      <c r="JGD503" s="50"/>
      <c r="JGE503" s="50"/>
      <c r="JGF503" s="50"/>
      <c r="JGG503" s="50"/>
      <c r="JGH503" s="50"/>
      <c r="JGI503" s="50"/>
      <c r="JGJ503" s="50"/>
      <c r="JGK503" s="50"/>
      <c r="JGL503" s="50"/>
      <c r="JGM503" s="50"/>
      <c r="JGN503" s="50"/>
      <c r="JGO503" s="50"/>
      <c r="JGP503" s="50"/>
      <c r="JGQ503" s="50"/>
      <c r="JGR503" s="50"/>
      <c r="JGS503" s="50"/>
      <c r="JGT503" s="50"/>
      <c r="JGU503" s="50"/>
      <c r="JGV503" s="50"/>
      <c r="JGW503" s="50"/>
      <c r="JGX503" s="50"/>
      <c r="JGY503" s="50"/>
      <c r="JGZ503" s="50"/>
      <c r="JHA503" s="50"/>
      <c r="JHB503" s="50"/>
      <c r="JHC503" s="50"/>
      <c r="JHD503" s="50"/>
      <c r="JHE503" s="50"/>
      <c r="JHF503" s="50"/>
      <c r="JHG503" s="50"/>
      <c r="JHH503" s="50"/>
      <c r="JHI503" s="50"/>
      <c r="JHJ503" s="50"/>
      <c r="JHK503" s="50"/>
      <c r="JHL503" s="50"/>
      <c r="JHM503" s="50"/>
      <c r="JHN503" s="50"/>
      <c r="JHO503" s="50"/>
      <c r="JHP503" s="50"/>
      <c r="JHQ503" s="50"/>
      <c r="JHR503" s="50"/>
      <c r="JHS503" s="50"/>
      <c r="JHT503" s="50"/>
      <c r="JHU503" s="50"/>
      <c r="JHV503" s="50"/>
      <c r="JHW503" s="50"/>
      <c r="JHX503" s="50"/>
      <c r="JHY503" s="50"/>
      <c r="JHZ503" s="50"/>
      <c r="JIA503" s="50"/>
      <c r="JIB503" s="50"/>
      <c r="JIC503" s="50"/>
      <c r="JID503" s="50"/>
      <c r="JIE503" s="50"/>
      <c r="JIF503" s="50"/>
      <c r="JIG503" s="50"/>
      <c r="JIH503" s="50"/>
      <c r="JII503" s="50"/>
      <c r="JIJ503" s="50"/>
      <c r="JIK503" s="50"/>
      <c r="JIL503" s="50"/>
      <c r="JIM503" s="50"/>
      <c r="JIN503" s="50"/>
      <c r="JIO503" s="50"/>
      <c r="JIP503" s="50"/>
      <c r="JIQ503" s="50"/>
      <c r="JIR503" s="50"/>
      <c r="JIS503" s="50"/>
      <c r="JIT503" s="50"/>
      <c r="JIU503" s="50"/>
      <c r="JIV503" s="50"/>
      <c r="JIW503" s="50"/>
      <c r="JIX503" s="50"/>
      <c r="JIY503" s="50"/>
      <c r="JIZ503" s="50"/>
      <c r="JJA503" s="50"/>
      <c r="JJB503" s="50"/>
      <c r="JJC503" s="50"/>
      <c r="JJD503" s="50"/>
      <c r="JJE503" s="50"/>
      <c r="JJF503" s="50"/>
      <c r="JJG503" s="50"/>
      <c r="JJH503" s="50"/>
      <c r="JJI503" s="50"/>
      <c r="JJJ503" s="50"/>
      <c r="JJK503" s="50"/>
      <c r="JJL503" s="50"/>
      <c r="JJM503" s="50"/>
      <c r="JJN503" s="50"/>
      <c r="JJO503" s="50"/>
      <c r="JJP503" s="50"/>
      <c r="JJQ503" s="50"/>
      <c r="JJR503" s="50"/>
      <c r="JJS503" s="50"/>
      <c r="JJT503" s="50"/>
      <c r="JJU503" s="50"/>
      <c r="JJV503" s="50"/>
      <c r="JJW503" s="50"/>
      <c r="JJX503" s="50"/>
      <c r="JJY503" s="50"/>
      <c r="JJZ503" s="50"/>
      <c r="JKA503" s="50"/>
      <c r="JKB503" s="50"/>
      <c r="JKC503" s="50"/>
      <c r="JKD503" s="50"/>
      <c r="JKE503" s="50"/>
      <c r="JKF503" s="50"/>
      <c r="JKG503" s="50"/>
      <c r="JKH503" s="50"/>
      <c r="JKI503" s="50"/>
      <c r="JKJ503" s="50"/>
      <c r="JKK503" s="50"/>
      <c r="JKL503" s="50"/>
      <c r="JKM503" s="50"/>
      <c r="JKN503" s="50"/>
      <c r="JKO503" s="50"/>
      <c r="JKP503" s="50"/>
      <c r="JKQ503" s="50"/>
      <c r="JKR503" s="50"/>
      <c r="JKS503" s="50"/>
      <c r="JKT503" s="50"/>
      <c r="JKU503" s="50"/>
      <c r="JKV503" s="50"/>
      <c r="JKW503" s="50"/>
      <c r="JKX503" s="50"/>
      <c r="JKY503" s="50"/>
      <c r="JKZ503" s="50"/>
      <c r="JLA503" s="50"/>
      <c r="JLB503" s="50"/>
      <c r="JLC503" s="50"/>
      <c r="JLD503" s="50"/>
      <c r="JLE503" s="50"/>
      <c r="JLF503" s="50"/>
      <c r="JLG503" s="50"/>
      <c r="JLH503" s="50"/>
      <c r="JLI503" s="50"/>
      <c r="JLJ503" s="50"/>
      <c r="JLK503" s="50"/>
      <c r="JLL503" s="50"/>
      <c r="JLM503" s="50"/>
      <c r="JLN503" s="50"/>
      <c r="JLO503" s="50"/>
      <c r="JLP503" s="50"/>
      <c r="JLQ503" s="50"/>
      <c r="JLR503" s="50"/>
      <c r="JLS503" s="50"/>
      <c r="JLT503" s="50"/>
      <c r="JLU503" s="50"/>
      <c r="JLV503" s="50"/>
      <c r="JLW503" s="50"/>
      <c r="JLX503" s="50"/>
      <c r="JLY503" s="50"/>
      <c r="JLZ503" s="50"/>
      <c r="JMA503" s="50"/>
      <c r="JMB503" s="50"/>
      <c r="JMC503" s="50"/>
      <c r="JMD503" s="50"/>
      <c r="JME503" s="50"/>
      <c r="JMF503" s="50"/>
      <c r="JMG503" s="50"/>
      <c r="JMH503" s="50"/>
      <c r="JMI503" s="50"/>
      <c r="JMJ503" s="50"/>
      <c r="JMK503" s="50"/>
      <c r="JML503" s="50"/>
      <c r="JMM503" s="50"/>
      <c r="JMN503" s="50"/>
      <c r="JMO503" s="50"/>
      <c r="JMP503" s="50"/>
      <c r="JMQ503" s="50"/>
      <c r="JMR503" s="50"/>
      <c r="JMS503" s="50"/>
      <c r="JMT503" s="50"/>
      <c r="JMU503" s="50"/>
      <c r="JMV503" s="50"/>
      <c r="JMW503" s="50"/>
      <c r="JMX503" s="50"/>
      <c r="JMY503" s="50"/>
      <c r="JMZ503" s="50"/>
      <c r="JNA503" s="50"/>
      <c r="JNB503" s="50"/>
      <c r="JNC503" s="50"/>
      <c r="JND503" s="50"/>
      <c r="JNE503" s="50"/>
      <c r="JNF503" s="50"/>
      <c r="JNG503" s="50"/>
      <c r="JNH503" s="50"/>
      <c r="JNI503" s="50"/>
      <c r="JNJ503" s="50"/>
      <c r="JNK503" s="50"/>
      <c r="JNL503" s="50"/>
      <c r="JNM503" s="50"/>
      <c r="JNN503" s="50"/>
      <c r="JNO503" s="50"/>
      <c r="JNP503" s="50"/>
      <c r="JNQ503" s="50"/>
      <c r="JNR503" s="50"/>
      <c r="JNS503" s="50"/>
      <c r="JNT503" s="50"/>
      <c r="JNU503" s="50"/>
      <c r="JNV503" s="50"/>
      <c r="JNW503" s="50"/>
      <c r="JNX503" s="50"/>
      <c r="JNY503" s="50"/>
      <c r="JNZ503" s="50"/>
      <c r="JOA503" s="50"/>
      <c r="JOB503" s="50"/>
      <c r="JOC503" s="50"/>
      <c r="JOD503" s="50"/>
      <c r="JOE503" s="50"/>
      <c r="JOF503" s="50"/>
      <c r="JOG503" s="50"/>
      <c r="JOH503" s="50"/>
      <c r="JOI503" s="50"/>
      <c r="JOJ503" s="50"/>
      <c r="JOK503" s="50"/>
      <c r="JOL503" s="50"/>
      <c r="JOM503" s="50"/>
      <c r="JON503" s="50"/>
      <c r="JOO503" s="50"/>
      <c r="JOP503" s="50"/>
      <c r="JOQ503" s="50"/>
      <c r="JOR503" s="50"/>
      <c r="JOT503" s="50"/>
      <c r="JOV503" s="50"/>
      <c r="JOW503" s="50"/>
      <c r="JOX503" s="50"/>
      <c r="JOY503" s="50"/>
      <c r="JOZ503" s="50"/>
      <c r="JPA503" s="50"/>
      <c r="JPB503" s="50"/>
      <c r="JPC503" s="50"/>
      <c r="JPH503" s="50"/>
      <c r="JPI503" s="50"/>
      <c r="JPJ503" s="50"/>
      <c r="JPK503" s="50"/>
      <c r="JPL503" s="50"/>
      <c r="JPM503" s="50"/>
      <c r="JPN503" s="50"/>
      <c r="JPO503" s="50"/>
      <c r="JPP503" s="50"/>
      <c r="JPQ503" s="50"/>
      <c r="JPR503" s="50"/>
      <c r="JPS503" s="50"/>
      <c r="JPT503" s="50"/>
      <c r="JPU503" s="50"/>
      <c r="JPV503" s="50"/>
      <c r="JPW503" s="50"/>
      <c r="JPX503" s="50"/>
      <c r="JPY503" s="50"/>
      <c r="JPZ503" s="50"/>
      <c r="JQA503" s="50"/>
      <c r="JQB503" s="50"/>
      <c r="JQC503" s="50"/>
      <c r="JQD503" s="50"/>
      <c r="JQE503" s="50"/>
      <c r="JQF503" s="50"/>
      <c r="JQG503" s="50"/>
      <c r="JQH503" s="50"/>
      <c r="JQI503" s="50"/>
      <c r="JQJ503" s="50"/>
      <c r="JQK503" s="50"/>
      <c r="JQL503" s="50"/>
      <c r="JQM503" s="50"/>
      <c r="JQN503" s="50"/>
      <c r="JQO503" s="50"/>
      <c r="JQP503" s="50"/>
      <c r="JQQ503" s="50"/>
      <c r="JQR503" s="50"/>
      <c r="JQS503" s="50"/>
      <c r="JQT503" s="50"/>
      <c r="JQU503" s="50"/>
      <c r="JQV503" s="50"/>
      <c r="JQW503" s="50"/>
      <c r="JQX503" s="50"/>
      <c r="JQY503" s="50"/>
      <c r="JQZ503" s="50"/>
      <c r="JRA503" s="50"/>
      <c r="JRB503" s="50"/>
      <c r="JRC503" s="50"/>
      <c r="JRD503" s="50"/>
      <c r="JRE503" s="50"/>
      <c r="JRF503" s="50"/>
      <c r="JRG503" s="50"/>
      <c r="JRH503" s="50"/>
      <c r="JRI503" s="50"/>
      <c r="JRJ503" s="50"/>
      <c r="JRK503" s="50"/>
      <c r="JRL503" s="50"/>
      <c r="JRM503" s="50"/>
      <c r="JRN503" s="50"/>
      <c r="JRO503" s="50"/>
      <c r="JRP503" s="50"/>
      <c r="JRQ503" s="50"/>
      <c r="JRR503" s="50"/>
      <c r="JRS503" s="50"/>
      <c r="JRT503" s="50"/>
      <c r="JRU503" s="50"/>
      <c r="JRV503" s="50"/>
      <c r="JRW503" s="50"/>
      <c r="JRX503" s="50"/>
      <c r="JRY503" s="50"/>
      <c r="JRZ503" s="50"/>
      <c r="JSA503" s="50"/>
      <c r="JSB503" s="50"/>
      <c r="JSC503" s="50"/>
      <c r="JSD503" s="50"/>
      <c r="JSE503" s="50"/>
      <c r="JSF503" s="50"/>
      <c r="JSG503" s="50"/>
      <c r="JSH503" s="50"/>
      <c r="JSI503" s="50"/>
      <c r="JSJ503" s="50"/>
      <c r="JSK503" s="50"/>
      <c r="JSL503" s="50"/>
      <c r="JSM503" s="50"/>
      <c r="JSN503" s="50"/>
      <c r="JSO503" s="50"/>
      <c r="JSP503" s="50"/>
      <c r="JSQ503" s="50"/>
      <c r="JSR503" s="50"/>
      <c r="JSS503" s="50"/>
      <c r="JST503" s="50"/>
      <c r="JSU503" s="50"/>
      <c r="JSV503" s="50"/>
      <c r="JSW503" s="50"/>
      <c r="JSX503" s="50"/>
      <c r="JSY503" s="50"/>
      <c r="JSZ503" s="50"/>
      <c r="JTA503" s="50"/>
      <c r="JTB503" s="50"/>
      <c r="JTC503" s="50"/>
      <c r="JTD503" s="50"/>
      <c r="JTE503" s="50"/>
      <c r="JTF503" s="50"/>
      <c r="JTG503" s="50"/>
      <c r="JTH503" s="50"/>
      <c r="JTI503" s="50"/>
      <c r="JTJ503" s="50"/>
      <c r="JTK503" s="50"/>
      <c r="JTL503" s="50"/>
      <c r="JTM503" s="50"/>
      <c r="JTN503" s="50"/>
      <c r="JTO503" s="50"/>
      <c r="JTP503" s="50"/>
      <c r="JTQ503" s="50"/>
      <c r="JTR503" s="50"/>
      <c r="JTS503" s="50"/>
      <c r="JTT503" s="50"/>
      <c r="JTU503" s="50"/>
      <c r="JTV503" s="50"/>
      <c r="JTW503" s="50"/>
      <c r="JTX503" s="50"/>
      <c r="JTY503" s="50"/>
      <c r="JTZ503" s="50"/>
      <c r="JUA503" s="50"/>
      <c r="JUB503" s="50"/>
      <c r="JUC503" s="50"/>
      <c r="JUD503" s="50"/>
      <c r="JUE503" s="50"/>
      <c r="JUF503" s="50"/>
      <c r="JUG503" s="50"/>
      <c r="JUH503" s="50"/>
      <c r="JUI503" s="50"/>
      <c r="JUJ503" s="50"/>
      <c r="JUK503" s="50"/>
      <c r="JUL503" s="50"/>
      <c r="JUM503" s="50"/>
      <c r="JUN503" s="50"/>
      <c r="JUO503" s="50"/>
      <c r="JUP503" s="50"/>
      <c r="JUQ503" s="50"/>
      <c r="JUR503" s="50"/>
      <c r="JUS503" s="50"/>
      <c r="JUT503" s="50"/>
      <c r="JUU503" s="50"/>
      <c r="JUV503" s="50"/>
      <c r="JUW503" s="50"/>
      <c r="JUX503" s="50"/>
      <c r="JUY503" s="50"/>
      <c r="JUZ503" s="50"/>
      <c r="JVA503" s="50"/>
      <c r="JVB503" s="50"/>
      <c r="JVC503" s="50"/>
      <c r="JVD503" s="50"/>
      <c r="JVE503" s="50"/>
      <c r="JVF503" s="50"/>
      <c r="JVG503" s="50"/>
      <c r="JVH503" s="50"/>
      <c r="JVI503" s="50"/>
      <c r="JVJ503" s="50"/>
      <c r="JVK503" s="50"/>
      <c r="JVL503" s="50"/>
      <c r="JVM503" s="50"/>
      <c r="JVN503" s="50"/>
      <c r="JVO503" s="50"/>
      <c r="JVP503" s="50"/>
      <c r="JVQ503" s="50"/>
      <c r="JVR503" s="50"/>
      <c r="JVS503" s="50"/>
      <c r="JVT503" s="50"/>
      <c r="JVU503" s="50"/>
      <c r="JVV503" s="50"/>
      <c r="JVW503" s="50"/>
      <c r="JVX503" s="50"/>
      <c r="JVY503" s="50"/>
      <c r="JVZ503" s="50"/>
      <c r="JWA503" s="50"/>
      <c r="JWB503" s="50"/>
      <c r="JWC503" s="50"/>
      <c r="JWD503" s="50"/>
      <c r="JWE503" s="50"/>
      <c r="JWF503" s="50"/>
      <c r="JWG503" s="50"/>
      <c r="JWH503" s="50"/>
      <c r="JWI503" s="50"/>
      <c r="JWJ503" s="50"/>
      <c r="JWK503" s="50"/>
      <c r="JWL503" s="50"/>
      <c r="JWM503" s="50"/>
      <c r="JWN503" s="50"/>
      <c r="JWO503" s="50"/>
      <c r="JWP503" s="50"/>
      <c r="JWQ503" s="50"/>
      <c r="JWR503" s="50"/>
      <c r="JWS503" s="50"/>
      <c r="JWT503" s="50"/>
      <c r="JWU503" s="50"/>
      <c r="JWV503" s="50"/>
      <c r="JWW503" s="50"/>
      <c r="JWX503" s="50"/>
      <c r="JWY503" s="50"/>
      <c r="JWZ503" s="50"/>
      <c r="JXA503" s="50"/>
      <c r="JXB503" s="50"/>
      <c r="JXC503" s="50"/>
      <c r="JXD503" s="50"/>
      <c r="JXE503" s="50"/>
      <c r="JXF503" s="50"/>
      <c r="JXG503" s="50"/>
      <c r="JXH503" s="50"/>
      <c r="JXI503" s="50"/>
      <c r="JXJ503" s="50"/>
      <c r="JXK503" s="50"/>
      <c r="JXL503" s="50"/>
      <c r="JXM503" s="50"/>
      <c r="JXN503" s="50"/>
      <c r="JXO503" s="50"/>
      <c r="JXP503" s="50"/>
      <c r="JXQ503" s="50"/>
      <c r="JXR503" s="50"/>
      <c r="JXS503" s="50"/>
      <c r="JXT503" s="50"/>
      <c r="JXU503" s="50"/>
      <c r="JXV503" s="50"/>
      <c r="JXW503" s="50"/>
      <c r="JXX503" s="50"/>
      <c r="JXY503" s="50"/>
      <c r="JXZ503" s="50"/>
      <c r="JYA503" s="50"/>
      <c r="JYB503" s="50"/>
      <c r="JYC503" s="50"/>
      <c r="JYD503" s="50"/>
      <c r="JYE503" s="50"/>
      <c r="JYF503" s="50"/>
      <c r="JYG503" s="50"/>
      <c r="JYH503" s="50"/>
      <c r="JYI503" s="50"/>
      <c r="JYJ503" s="50"/>
      <c r="JYK503" s="50"/>
      <c r="JYL503" s="50"/>
      <c r="JYM503" s="50"/>
      <c r="JYN503" s="50"/>
      <c r="JYP503" s="50"/>
      <c r="JYR503" s="50"/>
      <c r="JYS503" s="50"/>
      <c r="JYT503" s="50"/>
      <c r="JYU503" s="50"/>
      <c r="JYV503" s="50"/>
      <c r="JYW503" s="50"/>
      <c r="JYX503" s="50"/>
      <c r="JYY503" s="50"/>
      <c r="JZD503" s="50"/>
      <c r="JZE503" s="50"/>
      <c r="JZF503" s="50"/>
      <c r="JZG503" s="50"/>
      <c r="JZH503" s="50"/>
      <c r="JZI503" s="50"/>
      <c r="JZJ503" s="50"/>
      <c r="JZK503" s="50"/>
      <c r="JZL503" s="50"/>
      <c r="JZM503" s="50"/>
      <c r="JZN503" s="50"/>
      <c r="JZO503" s="50"/>
      <c r="JZP503" s="50"/>
      <c r="JZQ503" s="50"/>
      <c r="JZR503" s="50"/>
      <c r="JZS503" s="50"/>
      <c r="JZT503" s="50"/>
      <c r="JZU503" s="50"/>
      <c r="JZV503" s="50"/>
      <c r="JZW503" s="50"/>
      <c r="JZX503" s="50"/>
      <c r="JZY503" s="50"/>
      <c r="JZZ503" s="50"/>
      <c r="KAA503" s="50"/>
      <c r="KAB503" s="50"/>
      <c r="KAC503" s="50"/>
      <c r="KAD503" s="50"/>
      <c r="KAE503" s="50"/>
      <c r="KAF503" s="50"/>
      <c r="KAG503" s="50"/>
      <c r="KAH503" s="50"/>
      <c r="KAI503" s="50"/>
      <c r="KAJ503" s="50"/>
      <c r="KAK503" s="50"/>
      <c r="KAL503" s="50"/>
      <c r="KAM503" s="50"/>
      <c r="KAN503" s="50"/>
      <c r="KAO503" s="50"/>
      <c r="KAP503" s="50"/>
      <c r="KAQ503" s="50"/>
      <c r="KAR503" s="50"/>
      <c r="KAS503" s="50"/>
      <c r="KAT503" s="50"/>
      <c r="KAU503" s="50"/>
      <c r="KAV503" s="50"/>
      <c r="KAW503" s="50"/>
      <c r="KAX503" s="50"/>
      <c r="KAY503" s="50"/>
      <c r="KAZ503" s="50"/>
      <c r="KBA503" s="50"/>
      <c r="KBB503" s="50"/>
      <c r="KBC503" s="50"/>
      <c r="KBD503" s="50"/>
      <c r="KBE503" s="50"/>
      <c r="KBF503" s="50"/>
      <c r="KBG503" s="50"/>
      <c r="KBH503" s="50"/>
      <c r="KBI503" s="50"/>
      <c r="KBJ503" s="50"/>
      <c r="KBK503" s="50"/>
      <c r="KBL503" s="50"/>
      <c r="KBM503" s="50"/>
      <c r="KBN503" s="50"/>
      <c r="KBO503" s="50"/>
      <c r="KBP503" s="50"/>
      <c r="KBQ503" s="50"/>
      <c r="KBR503" s="50"/>
      <c r="KBS503" s="50"/>
      <c r="KBT503" s="50"/>
      <c r="KBU503" s="50"/>
      <c r="KBV503" s="50"/>
      <c r="KBW503" s="50"/>
      <c r="KBX503" s="50"/>
      <c r="KBY503" s="50"/>
      <c r="KBZ503" s="50"/>
      <c r="KCA503" s="50"/>
      <c r="KCB503" s="50"/>
      <c r="KCC503" s="50"/>
      <c r="KCD503" s="50"/>
      <c r="KCE503" s="50"/>
      <c r="KCF503" s="50"/>
      <c r="KCG503" s="50"/>
      <c r="KCH503" s="50"/>
      <c r="KCI503" s="50"/>
      <c r="KCJ503" s="50"/>
      <c r="KCK503" s="50"/>
      <c r="KCL503" s="50"/>
      <c r="KCM503" s="50"/>
      <c r="KCN503" s="50"/>
      <c r="KCO503" s="50"/>
      <c r="KCP503" s="50"/>
      <c r="KCQ503" s="50"/>
      <c r="KCR503" s="50"/>
      <c r="KCS503" s="50"/>
      <c r="KCT503" s="50"/>
      <c r="KCU503" s="50"/>
      <c r="KCV503" s="50"/>
      <c r="KCW503" s="50"/>
      <c r="KCX503" s="50"/>
      <c r="KCY503" s="50"/>
      <c r="KCZ503" s="50"/>
      <c r="KDA503" s="50"/>
      <c r="KDB503" s="50"/>
      <c r="KDC503" s="50"/>
      <c r="KDD503" s="50"/>
      <c r="KDE503" s="50"/>
      <c r="KDF503" s="50"/>
      <c r="KDG503" s="50"/>
      <c r="KDH503" s="50"/>
      <c r="KDI503" s="50"/>
      <c r="KDJ503" s="50"/>
      <c r="KDK503" s="50"/>
      <c r="KDL503" s="50"/>
      <c r="KDM503" s="50"/>
      <c r="KDN503" s="50"/>
      <c r="KDO503" s="50"/>
      <c r="KDP503" s="50"/>
      <c r="KDQ503" s="50"/>
      <c r="KDR503" s="50"/>
      <c r="KDS503" s="50"/>
      <c r="KDT503" s="50"/>
      <c r="KDU503" s="50"/>
      <c r="KDV503" s="50"/>
      <c r="KDW503" s="50"/>
      <c r="KDX503" s="50"/>
      <c r="KDY503" s="50"/>
      <c r="KDZ503" s="50"/>
      <c r="KEA503" s="50"/>
      <c r="KEB503" s="50"/>
      <c r="KEC503" s="50"/>
      <c r="KED503" s="50"/>
      <c r="KEE503" s="50"/>
      <c r="KEF503" s="50"/>
      <c r="KEG503" s="50"/>
      <c r="KEH503" s="50"/>
      <c r="KEI503" s="50"/>
      <c r="KEJ503" s="50"/>
      <c r="KEK503" s="50"/>
      <c r="KEL503" s="50"/>
      <c r="KEM503" s="50"/>
      <c r="KEN503" s="50"/>
      <c r="KEO503" s="50"/>
      <c r="KEP503" s="50"/>
      <c r="KEQ503" s="50"/>
      <c r="KER503" s="50"/>
      <c r="KES503" s="50"/>
      <c r="KET503" s="50"/>
      <c r="KEU503" s="50"/>
      <c r="KEV503" s="50"/>
      <c r="KEW503" s="50"/>
      <c r="KEX503" s="50"/>
      <c r="KEY503" s="50"/>
      <c r="KEZ503" s="50"/>
      <c r="KFA503" s="50"/>
      <c r="KFB503" s="50"/>
      <c r="KFC503" s="50"/>
      <c r="KFD503" s="50"/>
      <c r="KFE503" s="50"/>
      <c r="KFF503" s="50"/>
      <c r="KFG503" s="50"/>
      <c r="KFH503" s="50"/>
      <c r="KFI503" s="50"/>
      <c r="KFJ503" s="50"/>
      <c r="KFK503" s="50"/>
      <c r="KFL503" s="50"/>
      <c r="KFM503" s="50"/>
      <c r="KFN503" s="50"/>
      <c r="KFO503" s="50"/>
      <c r="KFP503" s="50"/>
      <c r="KFQ503" s="50"/>
      <c r="KFR503" s="50"/>
      <c r="KFS503" s="50"/>
      <c r="KFT503" s="50"/>
      <c r="KFU503" s="50"/>
      <c r="KFV503" s="50"/>
      <c r="KFW503" s="50"/>
      <c r="KFX503" s="50"/>
      <c r="KFY503" s="50"/>
      <c r="KFZ503" s="50"/>
      <c r="KGA503" s="50"/>
      <c r="KGB503" s="50"/>
      <c r="KGC503" s="50"/>
      <c r="KGD503" s="50"/>
      <c r="KGE503" s="50"/>
      <c r="KGF503" s="50"/>
      <c r="KGG503" s="50"/>
      <c r="KGH503" s="50"/>
      <c r="KGI503" s="50"/>
      <c r="KGJ503" s="50"/>
      <c r="KGK503" s="50"/>
      <c r="KGL503" s="50"/>
      <c r="KGM503" s="50"/>
      <c r="KGN503" s="50"/>
      <c r="KGO503" s="50"/>
      <c r="KGP503" s="50"/>
      <c r="KGQ503" s="50"/>
      <c r="KGR503" s="50"/>
      <c r="KGS503" s="50"/>
      <c r="KGT503" s="50"/>
      <c r="KGU503" s="50"/>
      <c r="KGV503" s="50"/>
      <c r="KGW503" s="50"/>
      <c r="KGX503" s="50"/>
      <c r="KGY503" s="50"/>
      <c r="KGZ503" s="50"/>
      <c r="KHA503" s="50"/>
      <c r="KHB503" s="50"/>
      <c r="KHC503" s="50"/>
      <c r="KHD503" s="50"/>
      <c r="KHE503" s="50"/>
      <c r="KHF503" s="50"/>
      <c r="KHG503" s="50"/>
      <c r="KHH503" s="50"/>
      <c r="KHI503" s="50"/>
      <c r="KHJ503" s="50"/>
      <c r="KHK503" s="50"/>
      <c r="KHL503" s="50"/>
      <c r="KHM503" s="50"/>
      <c r="KHN503" s="50"/>
      <c r="KHO503" s="50"/>
      <c r="KHP503" s="50"/>
      <c r="KHQ503" s="50"/>
      <c r="KHR503" s="50"/>
      <c r="KHS503" s="50"/>
      <c r="KHT503" s="50"/>
      <c r="KHU503" s="50"/>
      <c r="KHV503" s="50"/>
      <c r="KHW503" s="50"/>
      <c r="KHX503" s="50"/>
      <c r="KHY503" s="50"/>
      <c r="KHZ503" s="50"/>
      <c r="KIA503" s="50"/>
      <c r="KIB503" s="50"/>
      <c r="KIC503" s="50"/>
      <c r="KID503" s="50"/>
      <c r="KIE503" s="50"/>
      <c r="KIF503" s="50"/>
      <c r="KIG503" s="50"/>
      <c r="KIH503" s="50"/>
      <c r="KII503" s="50"/>
      <c r="KIJ503" s="50"/>
      <c r="KIL503" s="50"/>
      <c r="KIN503" s="50"/>
      <c r="KIO503" s="50"/>
      <c r="KIP503" s="50"/>
      <c r="KIQ503" s="50"/>
      <c r="KIR503" s="50"/>
      <c r="KIS503" s="50"/>
      <c r="KIT503" s="50"/>
      <c r="KIU503" s="50"/>
      <c r="KIZ503" s="50"/>
      <c r="KJA503" s="50"/>
      <c r="KJB503" s="50"/>
      <c r="KJC503" s="50"/>
      <c r="KJD503" s="50"/>
      <c r="KJE503" s="50"/>
      <c r="KJF503" s="50"/>
      <c r="KJG503" s="50"/>
      <c r="KJH503" s="50"/>
      <c r="KJI503" s="50"/>
      <c r="KJJ503" s="50"/>
      <c r="KJK503" s="50"/>
      <c r="KJL503" s="50"/>
      <c r="KJM503" s="50"/>
      <c r="KJN503" s="50"/>
      <c r="KJO503" s="50"/>
      <c r="KJP503" s="50"/>
      <c r="KJQ503" s="50"/>
      <c r="KJR503" s="50"/>
      <c r="KJS503" s="50"/>
      <c r="KJT503" s="50"/>
      <c r="KJU503" s="50"/>
      <c r="KJV503" s="50"/>
      <c r="KJW503" s="50"/>
      <c r="KJX503" s="50"/>
      <c r="KJY503" s="50"/>
      <c r="KJZ503" s="50"/>
      <c r="KKA503" s="50"/>
      <c r="KKB503" s="50"/>
      <c r="KKC503" s="50"/>
      <c r="KKD503" s="50"/>
      <c r="KKE503" s="50"/>
      <c r="KKF503" s="50"/>
      <c r="KKG503" s="50"/>
      <c r="KKH503" s="50"/>
      <c r="KKI503" s="50"/>
      <c r="KKJ503" s="50"/>
      <c r="KKK503" s="50"/>
      <c r="KKL503" s="50"/>
      <c r="KKM503" s="50"/>
      <c r="KKN503" s="50"/>
      <c r="KKO503" s="50"/>
      <c r="KKP503" s="50"/>
      <c r="KKQ503" s="50"/>
      <c r="KKR503" s="50"/>
      <c r="KKS503" s="50"/>
      <c r="KKT503" s="50"/>
      <c r="KKU503" s="50"/>
      <c r="KKV503" s="50"/>
      <c r="KKW503" s="50"/>
      <c r="KKX503" s="50"/>
      <c r="KKY503" s="50"/>
      <c r="KKZ503" s="50"/>
      <c r="KLA503" s="50"/>
      <c r="KLB503" s="50"/>
      <c r="KLC503" s="50"/>
      <c r="KLD503" s="50"/>
      <c r="KLE503" s="50"/>
      <c r="KLF503" s="50"/>
      <c r="KLG503" s="50"/>
      <c r="KLH503" s="50"/>
      <c r="KLI503" s="50"/>
      <c r="KLJ503" s="50"/>
      <c r="KLK503" s="50"/>
      <c r="KLL503" s="50"/>
      <c r="KLM503" s="50"/>
      <c r="KLN503" s="50"/>
      <c r="KLO503" s="50"/>
      <c r="KLP503" s="50"/>
      <c r="KLQ503" s="50"/>
      <c r="KLR503" s="50"/>
      <c r="KLS503" s="50"/>
      <c r="KLT503" s="50"/>
      <c r="KLU503" s="50"/>
      <c r="KLV503" s="50"/>
      <c r="KLW503" s="50"/>
      <c r="KLX503" s="50"/>
      <c r="KLY503" s="50"/>
      <c r="KLZ503" s="50"/>
      <c r="KMA503" s="50"/>
      <c r="KMB503" s="50"/>
      <c r="KMC503" s="50"/>
      <c r="KMD503" s="50"/>
      <c r="KME503" s="50"/>
      <c r="KMF503" s="50"/>
      <c r="KMG503" s="50"/>
      <c r="KMH503" s="50"/>
      <c r="KMI503" s="50"/>
      <c r="KMJ503" s="50"/>
      <c r="KMK503" s="50"/>
      <c r="KML503" s="50"/>
      <c r="KMM503" s="50"/>
      <c r="KMN503" s="50"/>
      <c r="KMO503" s="50"/>
      <c r="KMP503" s="50"/>
      <c r="KMQ503" s="50"/>
      <c r="KMR503" s="50"/>
      <c r="KMS503" s="50"/>
      <c r="KMT503" s="50"/>
      <c r="KMU503" s="50"/>
      <c r="KMV503" s="50"/>
      <c r="KMW503" s="50"/>
      <c r="KMX503" s="50"/>
      <c r="KMY503" s="50"/>
      <c r="KMZ503" s="50"/>
      <c r="KNA503" s="50"/>
      <c r="KNB503" s="50"/>
      <c r="KNC503" s="50"/>
      <c r="KND503" s="50"/>
      <c r="KNE503" s="50"/>
      <c r="KNF503" s="50"/>
      <c r="KNG503" s="50"/>
      <c r="KNH503" s="50"/>
      <c r="KNI503" s="50"/>
      <c r="KNJ503" s="50"/>
      <c r="KNK503" s="50"/>
      <c r="KNL503" s="50"/>
      <c r="KNM503" s="50"/>
      <c r="KNN503" s="50"/>
      <c r="KNO503" s="50"/>
      <c r="KNP503" s="50"/>
      <c r="KNQ503" s="50"/>
      <c r="KNR503" s="50"/>
      <c r="KNS503" s="50"/>
      <c r="KNT503" s="50"/>
      <c r="KNU503" s="50"/>
      <c r="KNV503" s="50"/>
      <c r="KNW503" s="50"/>
      <c r="KNX503" s="50"/>
      <c r="KNY503" s="50"/>
      <c r="KNZ503" s="50"/>
      <c r="KOA503" s="50"/>
      <c r="KOB503" s="50"/>
      <c r="KOC503" s="50"/>
      <c r="KOD503" s="50"/>
      <c r="KOE503" s="50"/>
      <c r="KOF503" s="50"/>
      <c r="KOG503" s="50"/>
      <c r="KOH503" s="50"/>
      <c r="KOI503" s="50"/>
      <c r="KOJ503" s="50"/>
      <c r="KOK503" s="50"/>
      <c r="KOL503" s="50"/>
      <c r="KOM503" s="50"/>
      <c r="KON503" s="50"/>
      <c r="KOO503" s="50"/>
      <c r="KOP503" s="50"/>
      <c r="KOQ503" s="50"/>
      <c r="KOR503" s="50"/>
      <c r="KOS503" s="50"/>
      <c r="KOT503" s="50"/>
      <c r="KOU503" s="50"/>
      <c r="KOV503" s="50"/>
      <c r="KOW503" s="50"/>
      <c r="KOX503" s="50"/>
      <c r="KOY503" s="50"/>
      <c r="KOZ503" s="50"/>
      <c r="KPA503" s="50"/>
      <c r="KPB503" s="50"/>
      <c r="KPC503" s="50"/>
      <c r="KPD503" s="50"/>
      <c r="KPE503" s="50"/>
      <c r="KPF503" s="50"/>
      <c r="KPG503" s="50"/>
      <c r="KPH503" s="50"/>
      <c r="KPI503" s="50"/>
      <c r="KPJ503" s="50"/>
      <c r="KPK503" s="50"/>
      <c r="KPL503" s="50"/>
      <c r="KPM503" s="50"/>
      <c r="KPN503" s="50"/>
      <c r="KPO503" s="50"/>
      <c r="KPP503" s="50"/>
      <c r="KPQ503" s="50"/>
      <c r="KPR503" s="50"/>
      <c r="KPS503" s="50"/>
      <c r="KPT503" s="50"/>
      <c r="KPU503" s="50"/>
      <c r="KPV503" s="50"/>
      <c r="KPW503" s="50"/>
      <c r="KPX503" s="50"/>
      <c r="KPY503" s="50"/>
      <c r="KPZ503" s="50"/>
      <c r="KQA503" s="50"/>
      <c r="KQB503" s="50"/>
      <c r="KQC503" s="50"/>
      <c r="KQD503" s="50"/>
      <c r="KQE503" s="50"/>
      <c r="KQF503" s="50"/>
      <c r="KQG503" s="50"/>
      <c r="KQH503" s="50"/>
      <c r="KQI503" s="50"/>
      <c r="KQJ503" s="50"/>
      <c r="KQK503" s="50"/>
      <c r="KQL503" s="50"/>
      <c r="KQM503" s="50"/>
      <c r="KQN503" s="50"/>
      <c r="KQO503" s="50"/>
      <c r="KQP503" s="50"/>
      <c r="KQQ503" s="50"/>
      <c r="KQR503" s="50"/>
      <c r="KQS503" s="50"/>
      <c r="KQT503" s="50"/>
      <c r="KQU503" s="50"/>
      <c r="KQV503" s="50"/>
      <c r="KQW503" s="50"/>
      <c r="KQX503" s="50"/>
      <c r="KQY503" s="50"/>
      <c r="KQZ503" s="50"/>
      <c r="KRA503" s="50"/>
      <c r="KRB503" s="50"/>
      <c r="KRC503" s="50"/>
      <c r="KRD503" s="50"/>
      <c r="KRE503" s="50"/>
      <c r="KRF503" s="50"/>
      <c r="KRG503" s="50"/>
      <c r="KRH503" s="50"/>
      <c r="KRI503" s="50"/>
      <c r="KRJ503" s="50"/>
      <c r="KRK503" s="50"/>
      <c r="KRL503" s="50"/>
      <c r="KRM503" s="50"/>
      <c r="KRN503" s="50"/>
      <c r="KRO503" s="50"/>
      <c r="KRP503" s="50"/>
      <c r="KRQ503" s="50"/>
      <c r="KRR503" s="50"/>
      <c r="KRS503" s="50"/>
      <c r="KRT503" s="50"/>
      <c r="KRU503" s="50"/>
      <c r="KRV503" s="50"/>
      <c r="KRW503" s="50"/>
      <c r="KRX503" s="50"/>
      <c r="KRY503" s="50"/>
      <c r="KRZ503" s="50"/>
      <c r="KSA503" s="50"/>
      <c r="KSB503" s="50"/>
      <c r="KSC503" s="50"/>
      <c r="KSD503" s="50"/>
      <c r="KSE503" s="50"/>
      <c r="KSF503" s="50"/>
      <c r="KSH503" s="50"/>
      <c r="KSJ503" s="50"/>
      <c r="KSK503" s="50"/>
      <c r="KSL503" s="50"/>
      <c r="KSM503" s="50"/>
      <c r="KSN503" s="50"/>
      <c r="KSO503" s="50"/>
      <c r="KSP503" s="50"/>
      <c r="KSQ503" s="50"/>
      <c r="KSV503" s="50"/>
      <c r="KSW503" s="50"/>
      <c r="KSX503" s="50"/>
      <c r="KSY503" s="50"/>
      <c r="KSZ503" s="50"/>
      <c r="KTA503" s="50"/>
      <c r="KTB503" s="50"/>
      <c r="KTC503" s="50"/>
      <c r="KTD503" s="50"/>
      <c r="KTE503" s="50"/>
      <c r="KTF503" s="50"/>
      <c r="KTG503" s="50"/>
      <c r="KTH503" s="50"/>
      <c r="KTI503" s="50"/>
      <c r="KTJ503" s="50"/>
      <c r="KTK503" s="50"/>
      <c r="KTL503" s="50"/>
      <c r="KTM503" s="50"/>
      <c r="KTN503" s="50"/>
      <c r="KTO503" s="50"/>
      <c r="KTP503" s="50"/>
      <c r="KTQ503" s="50"/>
      <c r="KTR503" s="50"/>
      <c r="KTS503" s="50"/>
      <c r="KTT503" s="50"/>
      <c r="KTU503" s="50"/>
      <c r="KTV503" s="50"/>
      <c r="KTW503" s="50"/>
      <c r="KTX503" s="50"/>
      <c r="KTY503" s="50"/>
      <c r="KTZ503" s="50"/>
      <c r="KUA503" s="50"/>
      <c r="KUB503" s="50"/>
      <c r="KUC503" s="50"/>
      <c r="KUD503" s="50"/>
      <c r="KUE503" s="50"/>
      <c r="KUF503" s="50"/>
      <c r="KUG503" s="50"/>
      <c r="KUH503" s="50"/>
      <c r="KUI503" s="50"/>
      <c r="KUJ503" s="50"/>
      <c r="KUK503" s="50"/>
      <c r="KUL503" s="50"/>
      <c r="KUM503" s="50"/>
      <c r="KUN503" s="50"/>
      <c r="KUO503" s="50"/>
      <c r="KUP503" s="50"/>
      <c r="KUQ503" s="50"/>
      <c r="KUR503" s="50"/>
      <c r="KUS503" s="50"/>
      <c r="KUT503" s="50"/>
      <c r="KUU503" s="50"/>
      <c r="KUV503" s="50"/>
      <c r="KUW503" s="50"/>
      <c r="KUX503" s="50"/>
      <c r="KUY503" s="50"/>
      <c r="KUZ503" s="50"/>
      <c r="KVA503" s="50"/>
      <c r="KVB503" s="50"/>
      <c r="KVC503" s="50"/>
      <c r="KVD503" s="50"/>
      <c r="KVE503" s="50"/>
      <c r="KVF503" s="50"/>
      <c r="KVG503" s="50"/>
      <c r="KVH503" s="50"/>
      <c r="KVI503" s="50"/>
      <c r="KVJ503" s="50"/>
      <c r="KVK503" s="50"/>
      <c r="KVL503" s="50"/>
      <c r="KVM503" s="50"/>
      <c r="KVN503" s="50"/>
      <c r="KVO503" s="50"/>
      <c r="KVP503" s="50"/>
      <c r="KVQ503" s="50"/>
      <c r="KVR503" s="50"/>
      <c r="KVS503" s="50"/>
      <c r="KVT503" s="50"/>
      <c r="KVU503" s="50"/>
      <c r="KVV503" s="50"/>
      <c r="KVW503" s="50"/>
      <c r="KVX503" s="50"/>
      <c r="KVY503" s="50"/>
      <c r="KVZ503" s="50"/>
      <c r="KWA503" s="50"/>
      <c r="KWB503" s="50"/>
      <c r="KWC503" s="50"/>
      <c r="KWD503" s="50"/>
      <c r="KWE503" s="50"/>
      <c r="KWF503" s="50"/>
      <c r="KWG503" s="50"/>
      <c r="KWH503" s="50"/>
      <c r="KWI503" s="50"/>
      <c r="KWJ503" s="50"/>
      <c r="KWK503" s="50"/>
      <c r="KWL503" s="50"/>
      <c r="KWM503" s="50"/>
      <c r="KWN503" s="50"/>
      <c r="KWO503" s="50"/>
      <c r="KWP503" s="50"/>
      <c r="KWQ503" s="50"/>
      <c r="KWR503" s="50"/>
      <c r="KWS503" s="50"/>
      <c r="KWT503" s="50"/>
      <c r="KWU503" s="50"/>
      <c r="KWV503" s="50"/>
      <c r="KWW503" s="50"/>
      <c r="KWX503" s="50"/>
      <c r="KWY503" s="50"/>
      <c r="KWZ503" s="50"/>
      <c r="KXA503" s="50"/>
      <c r="KXB503" s="50"/>
      <c r="KXC503" s="50"/>
      <c r="KXD503" s="50"/>
      <c r="KXE503" s="50"/>
      <c r="KXF503" s="50"/>
      <c r="KXG503" s="50"/>
      <c r="KXH503" s="50"/>
      <c r="KXI503" s="50"/>
      <c r="KXJ503" s="50"/>
      <c r="KXK503" s="50"/>
      <c r="KXL503" s="50"/>
      <c r="KXM503" s="50"/>
      <c r="KXN503" s="50"/>
      <c r="KXO503" s="50"/>
      <c r="KXP503" s="50"/>
      <c r="KXQ503" s="50"/>
      <c r="KXR503" s="50"/>
      <c r="KXS503" s="50"/>
      <c r="KXT503" s="50"/>
      <c r="KXU503" s="50"/>
      <c r="KXV503" s="50"/>
      <c r="KXW503" s="50"/>
      <c r="KXX503" s="50"/>
      <c r="KXY503" s="50"/>
      <c r="KXZ503" s="50"/>
      <c r="KYA503" s="50"/>
      <c r="KYB503" s="50"/>
      <c r="KYC503" s="50"/>
      <c r="KYD503" s="50"/>
      <c r="KYE503" s="50"/>
      <c r="KYF503" s="50"/>
      <c r="KYG503" s="50"/>
      <c r="KYH503" s="50"/>
      <c r="KYI503" s="50"/>
      <c r="KYJ503" s="50"/>
      <c r="KYK503" s="50"/>
      <c r="KYL503" s="50"/>
      <c r="KYM503" s="50"/>
      <c r="KYN503" s="50"/>
      <c r="KYO503" s="50"/>
      <c r="KYP503" s="50"/>
      <c r="KYQ503" s="50"/>
      <c r="KYR503" s="50"/>
      <c r="KYS503" s="50"/>
      <c r="KYT503" s="50"/>
      <c r="KYU503" s="50"/>
      <c r="KYV503" s="50"/>
      <c r="KYW503" s="50"/>
      <c r="KYX503" s="50"/>
      <c r="KYY503" s="50"/>
      <c r="KYZ503" s="50"/>
      <c r="KZA503" s="50"/>
      <c r="KZB503" s="50"/>
      <c r="KZC503" s="50"/>
      <c r="KZD503" s="50"/>
      <c r="KZE503" s="50"/>
      <c r="KZF503" s="50"/>
      <c r="KZG503" s="50"/>
      <c r="KZH503" s="50"/>
      <c r="KZI503" s="50"/>
      <c r="KZJ503" s="50"/>
      <c r="KZK503" s="50"/>
      <c r="KZL503" s="50"/>
      <c r="KZM503" s="50"/>
      <c r="KZN503" s="50"/>
      <c r="KZO503" s="50"/>
      <c r="KZP503" s="50"/>
      <c r="KZQ503" s="50"/>
      <c r="KZR503" s="50"/>
      <c r="KZS503" s="50"/>
      <c r="KZT503" s="50"/>
      <c r="KZU503" s="50"/>
      <c r="KZV503" s="50"/>
      <c r="KZW503" s="50"/>
      <c r="KZX503" s="50"/>
      <c r="KZY503" s="50"/>
      <c r="KZZ503" s="50"/>
      <c r="LAA503" s="50"/>
      <c r="LAB503" s="50"/>
      <c r="LAC503" s="50"/>
      <c r="LAD503" s="50"/>
      <c r="LAE503" s="50"/>
      <c r="LAF503" s="50"/>
      <c r="LAG503" s="50"/>
      <c r="LAH503" s="50"/>
      <c r="LAI503" s="50"/>
      <c r="LAJ503" s="50"/>
      <c r="LAK503" s="50"/>
      <c r="LAL503" s="50"/>
      <c r="LAM503" s="50"/>
      <c r="LAN503" s="50"/>
      <c r="LAO503" s="50"/>
      <c r="LAP503" s="50"/>
      <c r="LAQ503" s="50"/>
      <c r="LAR503" s="50"/>
      <c r="LAS503" s="50"/>
      <c r="LAT503" s="50"/>
      <c r="LAU503" s="50"/>
      <c r="LAV503" s="50"/>
      <c r="LAW503" s="50"/>
      <c r="LAX503" s="50"/>
      <c r="LAY503" s="50"/>
      <c r="LAZ503" s="50"/>
      <c r="LBA503" s="50"/>
      <c r="LBB503" s="50"/>
      <c r="LBC503" s="50"/>
      <c r="LBD503" s="50"/>
      <c r="LBE503" s="50"/>
      <c r="LBF503" s="50"/>
      <c r="LBG503" s="50"/>
      <c r="LBH503" s="50"/>
      <c r="LBI503" s="50"/>
      <c r="LBJ503" s="50"/>
      <c r="LBK503" s="50"/>
      <c r="LBL503" s="50"/>
      <c r="LBM503" s="50"/>
      <c r="LBN503" s="50"/>
      <c r="LBO503" s="50"/>
      <c r="LBP503" s="50"/>
      <c r="LBQ503" s="50"/>
      <c r="LBR503" s="50"/>
      <c r="LBS503" s="50"/>
      <c r="LBT503" s="50"/>
      <c r="LBU503" s="50"/>
      <c r="LBV503" s="50"/>
      <c r="LBW503" s="50"/>
      <c r="LBX503" s="50"/>
      <c r="LBY503" s="50"/>
      <c r="LBZ503" s="50"/>
      <c r="LCA503" s="50"/>
      <c r="LCB503" s="50"/>
      <c r="LCD503" s="50"/>
      <c r="LCF503" s="50"/>
      <c r="LCG503" s="50"/>
      <c r="LCH503" s="50"/>
      <c r="LCI503" s="50"/>
      <c r="LCJ503" s="50"/>
      <c r="LCK503" s="50"/>
      <c r="LCL503" s="50"/>
      <c r="LCM503" s="50"/>
      <c r="LCR503" s="50"/>
      <c r="LCS503" s="50"/>
      <c r="LCT503" s="50"/>
      <c r="LCU503" s="50"/>
      <c r="LCV503" s="50"/>
      <c r="LCW503" s="50"/>
      <c r="LCX503" s="50"/>
      <c r="LCY503" s="50"/>
      <c r="LCZ503" s="50"/>
      <c r="LDA503" s="50"/>
      <c r="LDB503" s="50"/>
      <c r="LDC503" s="50"/>
      <c r="LDD503" s="50"/>
      <c r="LDE503" s="50"/>
      <c r="LDF503" s="50"/>
      <c r="LDG503" s="50"/>
      <c r="LDH503" s="50"/>
      <c r="LDI503" s="50"/>
      <c r="LDJ503" s="50"/>
      <c r="LDK503" s="50"/>
      <c r="LDL503" s="50"/>
      <c r="LDM503" s="50"/>
      <c r="LDN503" s="50"/>
      <c r="LDO503" s="50"/>
      <c r="LDP503" s="50"/>
      <c r="LDQ503" s="50"/>
      <c r="LDR503" s="50"/>
      <c r="LDS503" s="50"/>
      <c r="LDT503" s="50"/>
      <c r="LDU503" s="50"/>
      <c r="LDV503" s="50"/>
      <c r="LDW503" s="50"/>
      <c r="LDX503" s="50"/>
      <c r="LDY503" s="50"/>
      <c r="LDZ503" s="50"/>
      <c r="LEA503" s="50"/>
      <c r="LEB503" s="50"/>
      <c r="LEC503" s="50"/>
      <c r="LED503" s="50"/>
      <c r="LEE503" s="50"/>
      <c r="LEF503" s="50"/>
      <c r="LEG503" s="50"/>
      <c r="LEH503" s="50"/>
      <c r="LEI503" s="50"/>
      <c r="LEJ503" s="50"/>
      <c r="LEK503" s="50"/>
      <c r="LEL503" s="50"/>
      <c r="LEM503" s="50"/>
      <c r="LEN503" s="50"/>
      <c r="LEO503" s="50"/>
      <c r="LEP503" s="50"/>
      <c r="LEQ503" s="50"/>
      <c r="LER503" s="50"/>
      <c r="LES503" s="50"/>
      <c r="LET503" s="50"/>
      <c r="LEU503" s="50"/>
      <c r="LEV503" s="50"/>
      <c r="LEW503" s="50"/>
      <c r="LEX503" s="50"/>
      <c r="LEY503" s="50"/>
      <c r="LEZ503" s="50"/>
      <c r="LFA503" s="50"/>
      <c r="LFB503" s="50"/>
      <c r="LFC503" s="50"/>
      <c r="LFD503" s="50"/>
      <c r="LFE503" s="50"/>
      <c r="LFF503" s="50"/>
      <c r="LFG503" s="50"/>
      <c r="LFH503" s="50"/>
      <c r="LFI503" s="50"/>
      <c r="LFJ503" s="50"/>
      <c r="LFK503" s="50"/>
      <c r="LFL503" s="50"/>
      <c r="LFM503" s="50"/>
      <c r="LFN503" s="50"/>
      <c r="LFO503" s="50"/>
      <c r="LFP503" s="50"/>
      <c r="LFQ503" s="50"/>
      <c r="LFR503" s="50"/>
      <c r="LFS503" s="50"/>
      <c r="LFT503" s="50"/>
      <c r="LFU503" s="50"/>
      <c r="LFV503" s="50"/>
      <c r="LFW503" s="50"/>
      <c r="LFX503" s="50"/>
      <c r="LFY503" s="50"/>
      <c r="LFZ503" s="50"/>
      <c r="LGA503" s="50"/>
      <c r="LGB503" s="50"/>
      <c r="LGC503" s="50"/>
      <c r="LGD503" s="50"/>
      <c r="LGE503" s="50"/>
      <c r="LGF503" s="50"/>
      <c r="LGG503" s="50"/>
      <c r="LGH503" s="50"/>
      <c r="LGI503" s="50"/>
      <c r="LGJ503" s="50"/>
      <c r="LGK503" s="50"/>
      <c r="LGL503" s="50"/>
      <c r="LGM503" s="50"/>
      <c r="LGN503" s="50"/>
      <c r="LGO503" s="50"/>
      <c r="LGP503" s="50"/>
      <c r="LGQ503" s="50"/>
      <c r="LGR503" s="50"/>
      <c r="LGS503" s="50"/>
      <c r="LGT503" s="50"/>
      <c r="LGU503" s="50"/>
      <c r="LGV503" s="50"/>
      <c r="LGW503" s="50"/>
      <c r="LGX503" s="50"/>
      <c r="LGY503" s="50"/>
      <c r="LGZ503" s="50"/>
      <c r="LHA503" s="50"/>
      <c r="LHB503" s="50"/>
      <c r="LHC503" s="50"/>
      <c r="LHD503" s="50"/>
      <c r="LHE503" s="50"/>
      <c r="LHF503" s="50"/>
      <c r="LHG503" s="50"/>
      <c r="LHH503" s="50"/>
      <c r="LHI503" s="50"/>
      <c r="LHJ503" s="50"/>
      <c r="LHK503" s="50"/>
      <c r="LHL503" s="50"/>
      <c r="LHM503" s="50"/>
      <c r="LHN503" s="50"/>
      <c r="LHO503" s="50"/>
      <c r="LHP503" s="50"/>
      <c r="LHQ503" s="50"/>
      <c r="LHR503" s="50"/>
      <c r="LHS503" s="50"/>
      <c r="LHT503" s="50"/>
      <c r="LHU503" s="50"/>
      <c r="LHV503" s="50"/>
      <c r="LHW503" s="50"/>
      <c r="LHX503" s="50"/>
      <c r="LHY503" s="50"/>
      <c r="LHZ503" s="50"/>
      <c r="LIA503" s="50"/>
      <c r="LIB503" s="50"/>
      <c r="LIC503" s="50"/>
      <c r="LID503" s="50"/>
      <c r="LIE503" s="50"/>
      <c r="LIF503" s="50"/>
      <c r="LIG503" s="50"/>
      <c r="LIH503" s="50"/>
      <c r="LII503" s="50"/>
      <c r="LIJ503" s="50"/>
      <c r="LIK503" s="50"/>
      <c r="LIL503" s="50"/>
      <c r="LIM503" s="50"/>
      <c r="LIN503" s="50"/>
      <c r="LIO503" s="50"/>
      <c r="LIP503" s="50"/>
      <c r="LIQ503" s="50"/>
      <c r="LIR503" s="50"/>
      <c r="LIS503" s="50"/>
      <c r="LIT503" s="50"/>
      <c r="LIU503" s="50"/>
      <c r="LIV503" s="50"/>
      <c r="LIW503" s="50"/>
      <c r="LIX503" s="50"/>
      <c r="LIY503" s="50"/>
      <c r="LIZ503" s="50"/>
      <c r="LJA503" s="50"/>
      <c r="LJB503" s="50"/>
      <c r="LJC503" s="50"/>
      <c r="LJD503" s="50"/>
      <c r="LJE503" s="50"/>
      <c r="LJF503" s="50"/>
      <c r="LJG503" s="50"/>
      <c r="LJH503" s="50"/>
      <c r="LJI503" s="50"/>
      <c r="LJJ503" s="50"/>
      <c r="LJK503" s="50"/>
      <c r="LJL503" s="50"/>
      <c r="LJM503" s="50"/>
      <c r="LJN503" s="50"/>
      <c r="LJO503" s="50"/>
      <c r="LJP503" s="50"/>
      <c r="LJQ503" s="50"/>
      <c r="LJR503" s="50"/>
      <c r="LJS503" s="50"/>
      <c r="LJT503" s="50"/>
      <c r="LJU503" s="50"/>
      <c r="LJV503" s="50"/>
      <c r="LJW503" s="50"/>
      <c r="LJX503" s="50"/>
      <c r="LJY503" s="50"/>
      <c r="LJZ503" s="50"/>
      <c r="LKA503" s="50"/>
      <c r="LKB503" s="50"/>
      <c r="LKC503" s="50"/>
      <c r="LKD503" s="50"/>
      <c r="LKE503" s="50"/>
      <c r="LKF503" s="50"/>
      <c r="LKG503" s="50"/>
      <c r="LKH503" s="50"/>
      <c r="LKI503" s="50"/>
      <c r="LKJ503" s="50"/>
      <c r="LKK503" s="50"/>
      <c r="LKL503" s="50"/>
      <c r="LKM503" s="50"/>
      <c r="LKN503" s="50"/>
      <c r="LKO503" s="50"/>
      <c r="LKP503" s="50"/>
      <c r="LKQ503" s="50"/>
      <c r="LKR503" s="50"/>
      <c r="LKS503" s="50"/>
      <c r="LKT503" s="50"/>
      <c r="LKU503" s="50"/>
      <c r="LKV503" s="50"/>
      <c r="LKW503" s="50"/>
      <c r="LKX503" s="50"/>
      <c r="LKY503" s="50"/>
      <c r="LKZ503" s="50"/>
      <c r="LLA503" s="50"/>
      <c r="LLB503" s="50"/>
      <c r="LLC503" s="50"/>
      <c r="LLD503" s="50"/>
      <c r="LLE503" s="50"/>
      <c r="LLF503" s="50"/>
      <c r="LLG503" s="50"/>
      <c r="LLH503" s="50"/>
      <c r="LLI503" s="50"/>
      <c r="LLJ503" s="50"/>
      <c r="LLK503" s="50"/>
      <c r="LLL503" s="50"/>
      <c r="LLM503" s="50"/>
      <c r="LLN503" s="50"/>
      <c r="LLO503" s="50"/>
      <c r="LLP503" s="50"/>
      <c r="LLQ503" s="50"/>
      <c r="LLR503" s="50"/>
      <c r="LLS503" s="50"/>
      <c r="LLT503" s="50"/>
      <c r="LLU503" s="50"/>
      <c r="LLV503" s="50"/>
      <c r="LLW503" s="50"/>
      <c r="LLX503" s="50"/>
      <c r="LLZ503" s="50"/>
      <c r="LMB503" s="50"/>
      <c r="LMC503" s="50"/>
      <c r="LMD503" s="50"/>
      <c r="LME503" s="50"/>
      <c r="LMF503" s="50"/>
      <c r="LMG503" s="50"/>
      <c r="LMH503" s="50"/>
      <c r="LMI503" s="50"/>
      <c r="LMN503" s="50"/>
      <c r="LMO503" s="50"/>
      <c r="LMP503" s="50"/>
      <c r="LMQ503" s="50"/>
      <c r="LMR503" s="50"/>
      <c r="LMS503" s="50"/>
      <c r="LMT503" s="50"/>
      <c r="LMU503" s="50"/>
      <c r="LMV503" s="50"/>
      <c r="LMW503" s="50"/>
      <c r="LMX503" s="50"/>
      <c r="LMY503" s="50"/>
      <c r="LMZ503" s="50"/>
      <c r="LNA503" s="50"/>
      <c r="LNB503" s="50"/>
      <c r="LNC503" s="50"/>
      <c r="LND503" s="50"/>
      <c r="LNE503" s="50"/>
      <c r="LNF503" s="50"/>
      <c r="LNG503" s="50"/>
      <c r="LNH503" s="50"/>
      <c r="LNI503" s="50"/>
      <c r="LNJ503" s="50"/>
      <c r="LNK503" s="50"/>
      <c r="LNL503" s="50"/>
      <c r="LNM503" s="50"/>
      <c r="LNN503" s="50"/>
      <c r="LNO503" s="50"/>
      <c r="LNP503" s="50"/>
      <c r="LNQ503" s="50"/>
      <c r="LNR503" s="50"/>
      <c r="LNS503" s="50"/>
      <c r="LNT503" s="50"/>
      <c r="LNU503" s="50"/>
      <c r="LNV503" s="50"/>
      <c r="LNW503" s="50"/>
      <c r="LNX503" s="50"/>
      <c r="LNY503" s="50"/>
      <c r="LNZ503" s="50"/>
      <c r="LOA503" s="50"/>
      <c r="LOB503" s="50"/>
      <c r="LOC503" s="50"/>
      <c r="LOD503" s="50"/>
      <c r="LOE503" s="50"/>
      <c r="LOF503" s="50"/>
      <c r="LOG503" s="50"/>
      <c r="LOH503" s="50"/>
      <c r="LOI503" s="50"/>
      <c r="LOJ503" s="50"/>
      <c r="LOK503" s="50"/>
      <c r="LOL503" s="50"/>
      <c r="LOM503" s="50"/>
      <c r="LON503" s="50"/>
      <c r="LOO503" s="50"/>
      <c r="LOP503" s="50"/>
      <c r="LOQ503" s="50"/>
      <c r="LOR503" s="50"/>
      <c r="LOS503" s="50"/>
      <c r="LOT503" s="50"/>
      <c r="LOU503" s="50"/>
      <c r="LOV503" s="50"/>
      <c r="LOW503" s="50"/>
      <c r="LOX503" s="50"/>
      <c r="LOY503" s="50"/>
      <c r="LOZ503" s="50"/>
      <c r="LPA503" s="50"/>
      <c r="LPB503" s="50"/>
      <c r="LPC503" s="50"/>
      <c r="LPD503" s="50"/>
      <c r="LPE503" s="50"/>
      <c r="LPF503" s="50"/>
      <c r="LPG503" s="50"/>
      <c r="LPH503" s="50"/>
      <c r="LPI503" s="50"/>
      <c r="LPJ503" s="50"/>
      <c r="LPK503" s="50"/>
      <c r="LPL503" s="50"/>
      <c r="LPM503" s="50"/>
      <c r="LPN503" s="50"/>
      <c r="LPO503" s="50"/>
      <c r="LPP503" s="50"/>
      <c r="LPQ503" s="50"/>
      <c r="LPR503" s="50"/>
      <c r="LPS503" s="50"/>
      <c r="LPT503" s="50"/>
      <c r="LPU503" s="50"/>
      <c r="LPV503" s="50"/>
      <c r="LPW503" s="50"/>
      <c r="LPX503" s="50"/>
      <c r="LPY503" s="50"/>
      <c r="LPZ503" s="50"/>
      <c r="LQA503" s="50"/>
      <c r="LQB503" s="50"/>
      <c r="LQC503" s="50"/>
      <c r="LQD503" s="50"/>
      <c r="LQE503" s="50"/>
      <c r="LQF503" s="50"/>
      <c r="LQG503" s="50"/>
      <c r="LQH503" s="50"/>
      <c r="LQI503" s="50"/>
      <c r="LQJ503" s="50"/>
      <c r="LQK503" s="50"/>
      <c r="LQL503" s="50"/>
      <c r="LQM503" s="50"/>
      <c r="LQN503" s="50"/>
      <c r="LQO503" s="50"/>
      <c r="LQP503" s="50"/>
      <c r="LQQ503" s="50"/>
      <c r="LQR503" s="50"/>
      <c r="LQS503" s="50"/>
      <c r="LQT503" s="50"/>
      <c r="LQU503" s="50"/>
      <c r="LQV503" s="50"/>
      <c r="LQW503" s="50"/>
      <c r="LQX503" s="50"/>
      <c r="LQY503" s="50"/>
      <c r="LQZ503" s="50"/>
      <c r="LRA503" s="50"/>
      <c r="LRB503" s="50"/>
      <c r="LRC503" s="50"/>
      <c r="LRD503" s="50"/>
      <c r="LRE503" s="50"/>
      <c r="LRF503" s="50"/>
      <c r="LRG503" s="50"/>
      <c r="LRH503" s="50"/>
      <c r="LRI503" s="50"/>
      <c r="LRJ503" s="50"/>
      <c r="LRK503" s="50"/>
      <c r="LRL503" s="50"/>
      <c r="LRM503" s="50"/>
      <c r="LRN503" s="50"/>
      <c r="LRO503" s="50"/>
      <c r="LRP503" s="50"/>
      <c r="LRQ503" s="50"/>
      <c r="LRR503" s="50"/>
      <c r="LRS503" s="50"/>
      <c r="LRT503" s="50"/>
      <c r="LRU503" s="50"/>
      <c r="LRV503" s="50"/>
      <c r="LRW503" s="50"/>
      <c r="LRX503" s="50"/>
      <c r="LRY503" s="50"/>
      <c r="LRZ503" s="50"/>
      <c r="LSA503" s="50"/>
      <c r="LSB503" s="50"/>
      <c r="LSC503" s="50"/>
      <c r="LSD503" s="50"/>
      <c r="LSE503" s="50"/>
      <c r="LSF503" s="50"/>
      <c r="LSG503" s="50"/>
      <c r="LSH503" s="50"/>
      <c r="LSI503" s="50"/>
      <c r="LSJ503" s="50"/>
      <c r="LSK503" s="50"/>
      <c r="LSL503" s="50"/>
      <c r="LSM503" s="50"/>
      <c r="LSN503" s="50"/>
      <c r="LSO503" s="50"/>
      <c r="LSP503" s="50"/>
      <c r="LSQ503" s="50"/>
      <c r="LSR503" s="50"/>
      <c r="LSS503" s="50"/>
      <c r="LST503" s="50"/>
      <c r="LSU503" s="50"/>
      <c r="LSV503" s="50"/>
      <c r="LSW503" s="50"/>
      <c r="LSX503" s="50"/>
      <c r="LSY503" s="50"/>
      <c r="LSZ503" s="50"/>
      <c r="LTA503" s="50"/>
      <c r="LTB503" s="50"/>
      <c r="LTC503" s="50"/>
      <c r="LTD503" s="50"/>
      <c r="LTE503" s="50"/>
      <c r="LTF503" s="50"/>
      <c r="LTG503" s="50"/>
      <c r="LTH503" s="50"/>
      <c r="LTI503" s="50"/>
      <c r="LTJ503" s="50"/>
      <c r="LTK503" s="50"/>
      <c r="LTL503" s="50"/>
      <c r="LTM503" s="50"/>
      <c r="LTN503" s="50"/>
      <c r="LTO503" s="50"/>
      <c r="LTP503" s="50"/>
      <c r="LTQ503" s="50"/>
      <c r="LTR503" s="50"/>
      <c r="LTS503" s="50"/>
      <c r="LTT503" s="50"/>
      <c r="LTU503" s="50"/>
      <c r="LTV503" s="50"/>
      <c r="LTW503" s="50"/>
      <c r="LTX503" s="50"/>
      <c r="LTY503" s="50"/>
      <c r="LTZ503" s="50"/>
      <c r="LUA503" s="50"/>
      <c r="LUB503" s="50"/>
      <c r="LUC503" s="50"/>
      <c r="LUD503" s="50"/>
      <c r="LUE503" s="50"/>
      <c r="LUF503" s="50"/>
      <c r="LUG503" s="50"/>
      <c r="LUH503" s="50"/>
      <c r="LUI503" s="50"/>
      <c r="LUJ503" s="50"/>
      <c r="LUK503" s="50"/>
      <c r="LUL503" s="50"/>
      <c r="LUM503" s="50"/>
      <c r="LUN503" s="50"/>
      <c r="LUO503" s="50"/>
      <c r="LUP503" s="50"/>
      <c r="LUQ503" s="50"/>
      <c r="LUR503" s="50"/>
      <c r="LUS503" s="50"/>
      <c r="LUT503" s="50"/>
      <c r="LUU503" s="50"/>
      <c r="LUV503" s="50"/>
      <c r="LUW503" s="50"/>
      <c r="LUX503" s="50"/>
      <c r="LUY503" s="50"/>
      <c r="LUZ503" s="50"/>
      <c r="LVA503" s="50"/>
      <c r="LVB503" s="50"/>
      <c r="LVC503" s="50"/>
      <c r="LVD503" s="50"/>
      <c r="LVE503" s="50"/>
      <c r="LVF503" s="50"/>
      <c r="LVG503" s="50"/>
      <c r="LVH503" s="50"/>
      <c r="LVI503" s="50"/>
      <c r="LVJ503" s="50"/>
      <c r="LVK503" s="50"/>
      <c r="LVL503" s="50"/>
      <c r="LVM503" s="50"/>
      <c r="LVN503" s="50"/>
      <c r="LVO503" s="50"/>
      <c r="LVP503" s="50"/>
      <c r="LVQ503" s="50"/>
      <c r="LVR503" s="50"/>
      <c r="LVS503" s="50"/>
      <c r="LVT503" s="50"/>
      <c r="LVV503" s="50"/>
      <c r="LVX503" s="50"/>
      <c r="LVY503" s="50"/>
      <c r="LVZ503" s="50"/>
      <c r="LWA503" s="50"/>
      <c r="LWB503" s="50"/>
      <c r="LWC503" s="50"/>
      <c r="LWD503" s="50"/>
      <c r="LWE503" s="50"/>
      <c r="LWJ503" s="50"/>
      <c r="LWK503" s="50"/>
      <c r="LWL503" s="50"/>
      <c r="LWM503" s="50"/>
      <c r="LWN503" s="50"/>
      <c r="LWO503" s="50"/>
      <c r="LWP503" s="50"/>
      <c r="LWQ503" s="50"/>
      <c r="LWR503" s="50"/>
      <c r="LWS503" s="50"/>
      <c r="LWT503" s="50"/>
      <c r="LWU503" s="50"/>
      <c r="LWV503" s="50"/>
      <c r="LWW503" s="50"/>
      <c r="LWX503" s="50"/>
      <c r="LWY503" s="50"/>
      <c r="LWZ503" s="50"/>
      <c r="LXA503" s="50"/>
      <c r="LXB503" s="50"/>
      <c r="LXC503" s="50"/>
      <c r="LXD503" s="50"/>
      <c r="LXE503" s="50"/>
      <c r="LXF503" s="50"/>
      <c r="LXG503" s="50"/>
      <c r="LXH503" s="50"/>
      <c r="LXI503" s="50"/>
      <c r="LXJ503" s="50"/>
      <c r="LXK503" s="50"/>
      <c r="LXL503" s="50"/>
      <c r="LXM503" s="50"/>
      <c r="LXN503" s="50"/>
      <c r="LXO503" s="50"/>
      <c r="LXP503" s="50"/>
      <c r="LXQ503" s="50"/>
      <c r="LXR503" s="50"/>
      <c r="LXS503" s="50"/>
      <c r="LXT503" s="50"/>
      <c r="LXU503" s="50"/>
      <c r="LXV503" s="50"/>
      <c r="LXW503" s="50"/>
      <c r="LXX503" s="50"/>
      <c r="LXY503" s="50"/>
      <c r="LXZ503" s="50"/>
      <c r="LYA503" s="50"/>
      <c r="LYB503" s="50"/>
      <c r="LYC503" s="50"/>
      <c r="LYD503" s="50"/>
      <c r="LYE503" s="50"/>
      <c r="LYF503" s="50"/>
      <c r="LYG503" s="50"/>
      <c r="LYH503" s="50"/>
      <c r="LYI503" s="50"/>
      <c r="LYJ503" s="50"/>
      <c r="LYK503" s="50"/>
      <c r="LYL503" s="50"/>
      <c r="LYM503" s="50"/>
      <c r="LYN503" s="50"/>
      <c r="LYO503" s="50"/>
      <c r="LYP503" s="50"/>
      <c r="LYQ503" s="50"/>
      <c r="LYR503" s="50"/>
      <c r="LYS503" s="50"/>
      <c r="LYT503" s="50"/>
      <c r="LYU503" s="50"/>
      <c r="LYV503" s="50"/>
      <c r="LYW503" s="50"/>
      <c r="LYX503" s="50"/>
      <c r="LYY503" s="50"/>
      <c r="LYZ503" s="50"/>
      <c r="LZA503" s="50"/>
      <c r="LZB503" s="50"/>
      <c r="LZC503" s="50"/>
      <c r="LZD503" s="50"/>
      <c r="LZE503" s="50"/>
      <c r="LZF503" s="50"/>
      <c r="LZG503" s="50"/>
      <c r="LZH503" s="50"/>
      <c r="LZI503" s="50"/>
      <c r="LZJ503" s="50"/>
      <c r="LZK503" s="50"/>
      <c r="LZL503" s="50"/>
      <c r="LZM503" s="50"/>
      <c r="LZN503" s="50"/>
      <c r="LZO503" s="50"/>
      <c r="LZP503" s="50"/>
      <c r="LZQ503" s="50"/>
      <c r="LZR503" s="50"/>
      <c r="LZS503" s="50"/>
      <c r="LZT503" s="50"/>
      <c r="LZU503" s="50"/>
      <c r="LZV503" s="50"/>
      <c r="LZW503" s="50"/>
      <c r="LZX503" s="50"/>
      <c r="LZY503" s="50"/>
      <c r="LZZ503" s="50"/>
      <c r="MAA503" s="50"/>
      <c r="MAB503" s="50"/>
      <c r="MAC503" s="50"/>
      <c r="MAD503" s="50"/>
      <c r="MAE503" s="50"/>
      <c r="MAF503" s="50"/>
      <c r="MAG503" s="50"/>
      <c r="MAH503" s="50"/>
      <c r="MAI503" s="50"/>
      <c r="MAJ503" s="50"/>
      <c r="MAK503" s="50"/>
      <c r="MAL503" s="50"/>
      <c r="MAM503" s="50"/>
      <c r="MAN503" s="50"/>
      <c r="MAO503" s="50"/>
      <c r="MAP503" s="50"/>
      <c r="MAQ503" s="50"/>
      <c r="MAR503" s="50"/>
      <c r="MAS503" s="50"/>
      <c r="MAT503" s="50"/>
      <c r="MAU503" s="50"/>
      <c r="MAV503" s="50"/>
      <c r="MAW503" s="50"/>
      <c r="MAX503" s="50"/>
      <c r="MAY503" s="50"/>
      <c r="MAZ503" s="50"/>
      <c r="MBA503" s="50"/>
      <c r="MBB503" s="50"/>
      <c r="MBC503" s="50"/>
      <c r="MBD503" s="50"/>
      <c r="MBE503" s="50"/>
      <c r="MBF503" s="50"/>
      <c r="MBG503" s="50"/>
      <c r="MBH503" s="50"/>
      <c r="MBI503" s="50"/>
      <c r="MBJ503" s="50"/>
      <c r="MBK503" s="50"/>
      <c r="MBL503" s="50"/>
      <c r="MBM503" s="50"/>
      <c r="MBN503" s="50"/>
      <c r="MBO503" s="50"/>
      <c r="MBP503" s="50"/>
      <c r="MBQ503" s="50"/>
      <c r="MBR503" s="50"/>
      <c r="MBS503" s="50"/>
      <c r="MBT503" s="50"/>
      <c r="MBU503" s="50"/>
      <c r="MBV503" s="50"/>
      <c r="MBW503" s="50"/>
      <c r="MBX503" s="50"/>
      <c r="MBY503" s="50"/>
      <c r="MBZ503" s="50"/>
      <c r="MCA503" s="50"/>
      <c r="MCB503" s="50"/>
      <c r="MCC503" s="50"/>
      <c r="MCD503" s="50"/>
      <c r="MCE503" s="50"/>
      <c r="MCF503" s="50"/>
      <c r="MCG503" s="50"/>
      <c r="MCH503" s="50"/>
      <c r="MCI503" s="50"/>
      <c r="MCJ503" s="50"/>
      <c r="MCK503" s="50"/>
      <c r="MCL503" s="50"/>
      <c r="MCM503" s="50"/>
      <c r="MCN503" s="50"/>
      <c r="MCO503" s="50"/>
      <c r="MCP503" s="50"/>
      <c r="MCQ503" s="50"/>
      <c r="MCR503" s="50"/>
      <c r="MCS503" s="50"/>
      <c r="MCT503" s="50"/>
      <c r="MCU503" s="50"/>
      <c r="MCV503" s="50"/>
      <c r="MCW503" s="50"/>
      <c r="MCX503" s="50"/>
      <c r="MCY503" s="50"/>
      <c r="MCZ503" s="50"/>
      <c r="MDA503" s="50"/>
      <c r="MDB503" s="50"/>
      <c r="MDC503" s="50"/>
      <c r="MDD503" s="50"/>
      <c r="MDE503" s="50"/>
      <c r="MDF503" s="50"/>
      <c r="MDG503" s="50"/>
      <c r="MDH503" s="50"/>
      <c r="MDI503" s="50"/>
      <c r="MDJ503" s="50"/>
      <c r="MDK503" s="50"/>
      <c r="MDL503" s="50"/>
      <c r="MDM503" s="50"/>
      <c r="MDN503" s="50"/>
      <c r="MDO503" s="50"/>
      <c r="MDP503" s="50"/>
      <c r="MDQ503" s="50"/>
      <c r="MDR503" s="50"/>
      <c r="MDS503" s="50"/>
      <c r="MDT503" s="50"/>
      <c r="MDU503" s="50"/>
      <c r="MDV503" s="50"/>
      <c r="MDW503" s="50"/>
      <c r="MDX503" s="50"/>
      <c r="MDY503" s="50"/>
      <c r="MDZ503" s="50"/>
      <c r="MEA503" s="50"/>
      <c r="MEB503" s="50"/>
      <c r="MEC503" s="50"/>
      <c r="MED503" s="50"/>
      <c r="MEE503" s="50"/>
      <c r="MEF503" s="50"/>
      <c r="MEG503" s="50"/>
      <c r="MEH503" s="50"/>
      <c r="MEI503" s="50"/>
      <c r="MEJ503" s="50"/>
      <c r="MEK503" s="50"/>
      <c r="MEL503" s="50"/>
      <c r="MEM503" s="50"/>
      <c r="MEN503" s="50"/>
      <c r="MEO503" s="50"/>
      <c r="MEP503" s="50"/>
      <c r="MEQ503" s="50"/>
      <c r="MER503" s="50"/>
      <c r="MES503" s="50"/>
      <c r="MET503" s="50"/>
      <c r="MEU503" s="50"/>
      <c r="MEV503" s="50"/>
      <c r="MEW503" s="50"/>
      <c r="MEX503" s="50"/>
      <c r="MEY503" s="50"/>
      <c r="MEZ503" s="50"/>
      <c r="MFA503" s="50"/>
      <c r="MFB503" s="50"/>
      <c r="MFC503" s="50"/>
      <c r="MFD503" s="50"/>
      <c r="MFE503" s="50"/>
      <c r="MFF503" s="50"/>
      <c r="MFG503" s="50"/>
      <c r="MFH503" s="50"/>
      <c r="MFI503" s="50"/>
      <c r="MFJ503" s="50"/>
      <c r="MFK503" s="50"/>
      <c r="MFL503" s="50"/>
      <c r="MFM503" s="50"/>
      <c r="MFN503" s="50"/>
      <c r="MFO503" s="50"/>
      <c r="MFP503" s="50"/>
      <c r="MFR503" s="50"/>
      <c r="MFT503" s="50"/>
      <c r="MFU503" s="50"/>
      <c r="MFV503" s="50"/>
      <c r="MFW503" s="50"/>
      <c r="MFX503" s="50"/>
      <c r="MFY503" s="50"/>
      <c r="MFZ503" s="50"/>
      <c r="MGA503" s="50"/>
      <c r="MGF503" s="50"/>
      <c r="MGG503" s="50"/>
      <c r="MGH503" s="50"/>
      <c r="MGI503" s="50"/>
      <c r="MGJ503" s="50"/>
      <c r="MGK503" s="50"/>
      <c r="MGL503" s="50"/>
      <c r="MGM503" s="50"/>
      <c r="MGN503" s="50"/>
      <c r="MGO503" s="50"/>
      <c r="MGP503" s="50"/>
      <c r="MGQ503" s="50"/>
      <c r="MGR503" s="50"/>
      <c r="MGS503" s="50"/>
      <c r="MGT503" s="50"/>
      <c r="MGU503" s="50"/>
      <c r="MGV503" s="50"/>
      <c r="MGW503" s="50"/>
      <c r="MGX503" s="50"/>
      <c r="MGY503" s="50"/>
      <c r="MGZ503" s="50"/>
      <c r="MHA503" s="50"/>
      <c r="MHB503" s="50"/>
      <c r="MHC503" s="50"/>
      <c r="MHD503" s="50"/>
      <c r="MHE503" s="50"/>
      <c r="MHF503" s="50"/>
      <c r="MHG503" s="50"/>
      <c r="MHH503" s="50"/>
      <c r="MHI503" s="50"/>
      <c r="MHJ503" s="50"/>
      <c r="MHK503" s="50"/>
      <c r="MHL503" s="50"/>
      <c r="MHM503" s="50"/>
      <c r="MHN503" s="50"/>
      <c r="MHO503" s="50"/>
      <c r="MHP503" s="50"/>
      <c r="MHQ503" s="50"/>
      <c r="MHR503" s="50"/>
      <c r="MHS503" s="50"/>
      <c r="MHT503" s="50"/>
      <c r="MHU503" s="50"/>
      <c r="MHV503" s="50"/>
      <c r="MHW503" s="50"/>
      <c r="MHX503" s="50"/>
      <c r="MHY503" s="50"/>
      <c r="MHZ503" s="50"/>
      <c r="MIA503" s="50"/>
      <c r="MIB503" s="50"/>
      <c r="MIC503" s="50"/>
      <c r="MID503" s="50"/>
      <c r="MIE503" s="50"/>
      <c r="MIF503" s="50"/>
      <c r="MIG503" s="50"/>
      <c r="MIH503" s="50"/>
      <c r="MII503" s="50"/>
      <c r="MIJ503" s="50"/>
      <c r="MIK503" s="50"/>
      <c r="MIL503" s="50"/>
      <c r="MIM503" s="50"/>
      <c r="MIN503" s="50"/>
      <c r="MIO503" s="50"/>
      <c r="MIP503" s="50"/>
      <c r="MIQ503" s="50"/>
      <c r="MIR503" s="50"/>
      <c r="MIS503" s="50"/>
      <c r="MIT503" s="50"/>
      <c r="MIU503" s="50"/>
      <c r="MIV503" s="50"/>
      <c r="MIW503" s="50"/>
      <c r="MIX503" s="50"/>
      <c r="MIY503" s="50"/>
      <c r="MIZ503" s="50"/>
      <c r="MJA503" s="50"/>
      <c r="MJB503" s="50"/>
      <c r="MJC503" s="50"/>
      <c r="MJD503" s="50"/>
      <c r="MJE503" s="50"/>
      <c r="MJF503" s="50"/>
      <c r="MJG503" s="50"/>
      <c r="MJH503" s="50"/>
      <c r="MJI503" s="50"/>
      <c r="MJJ503" s="50"/>
      <c r="MJK503" s="50"/>
      <c r="MJL503" s="50"/>
      <c r="MJM503" s="50"/>
      <c r="MJN503" s="50"/>
      <c r="MJO503" s="50"/>
      <c r="MJP503" s="50"/>
      <c r="MJQ503" s="50"/>
      <c r="MJR503" s="50"/>
      <c r="MJS503" s="50"/>
      <c r="MJT503" s="50"/>
      <c r="MJU503" s="50"/>
      <c r="MJV503" s="50"/>
      <c r="MJW503" s="50"/>
      <c r="MJX503" s="50"/>
      <c r="MJY503" s="50"/>
      <c r="MJZ503" s="50"/>
      <c r="MKA503" s="50"/>
      <c r="MKB503" s="50"/>
      <c r="MKC503" s="50"/>
      <c r="MKD503" s="50"/>
      <c r="MKE503" s="50"/>
      <c r="MKF503" s="50"/>
      <c r="MKG503" s="50"/>
      <c r="MKH503" s="50"/>
      <c r="MKI503" s="50"/>
      <c r="MKJ503" s="50"/>
      <c r="MKK503" s="50"/>
      <c r="MKL503" s="50"/>
      <c r="MKM503" s="50"/>
      <c r="MKN503" s="50"/>
      <c r="MKO503" s="50"/>
      <c r="MKP503" s="50"/>
      <c r="MKQ503" s="50"/>
      <c r="MKR503" s="50"/>
      <c r="MKS503" s="50"/>
      <c r="MKT503" s="50"/>
      <c r="MKU503" s="50"/>
      <c r="MKV503" s="50"/>
      <c r="MKW503" s="50"/>
      <c r="MKX503" s="50"/>
      <c r="MKY503" s="50"/>
      <c r="MKZ503" s="50"/>
      <c r="MLA503" s="50"/>
      <c r="MLB503" s="50"/>
      <c r="MLC503" s="50"/>
      <c r="MLD503" s="50"/>
      <c r="MLE503" s="50"/>
      <c r="MLF503" s="50"/>
      <c r="MLG503" s="50"/>
      <c r="MLH503" s="50"/>
      <c r="MLI503" s="50"/>
      <c r="MLJ503" s="50"/>
      <c r="MLK503" s="50"/>
      <c r="MLL503" s="50"/>
      <c r="MLM503" s="50"/>
      <c r="MLN503" s="50"/>
      <c r="MLO503" s="50"/>
      <c r="MLP503" s="50"/>
      <c r="MLQ503" s="50"/>
      <c r="MLR503" s="50"/>
      <c r="MLS503" s="50"/>
      <c r="MLT503" s="50"/>
      <c r="MLU503" s="50"/>
      <c r="MLV503" s="50"/>
      <c r="MLW503" s="50"/>
      <c r="MLX503" s="50"/>
      <c r="MLY503" s="50"/>
      <c r="MLZ503" s="50"/>
      <c r="MMA503" s="50"/>
      <c r="MMB503" s="50"/>
      <c r="MMC503" s="50"/>
      <c r="MMD503" s="50"/>
      <c r="MME503" s="50"/>
      <c r="MMF503" s="50"/>
      <c r="MMG503" s="50"/>
      <c r="MMH503" s="50"/>
      <c r="MMI503" s="50"/>
      <c r="MMJ503" s="50"/>
      <c r="MMK503" s="50"/>
      <c r="MML503" s="50"/>
      <c r="MMM503" s="50"/>
      <c r="MMN503" s="50"/>
      <c r="MMO503" s="50"/>
      <c r="MMP503" s="50"/>
      <c r="MMQ503" s="50"/>
      <c r="MMR503" s="50"/>
      <c r="MMS503" s="50"/>
      <c r="MMT503" s="50"/>
      <c r="MMU503" s="50"/>
      <c r="MMV503" s="50"/>
      <c r="MMW503" s="50"/>
      <c r="MMX503" s="50"/>
      <c r="MMY503" s="50"/>
      <c r="MMZ503" s="50"/>
      <c r="MNA503" s="50"/>
      <c r="MNB503" s="50"/>
      <c r="MNC503" s="50"/>
      <c r="MND503" s="50"/>
      <c r="MNE503" s="50"/>
      <c r="MNF503" s="50"/>
      <c r="MNG503" s="50"/>
      <c r="MNH503" s="50"/>
      <c r="MNI503" s="50"/>
      <c r="MNJ503" s="50"/>
      <c r="MNK503" s="50"/>
      <c r="MNL503" s="50"/>
      <c r="MNM503" s="50"/>
      <c r="MNN503" s="50"/>
      <c r="MNO503" s="50"/>
      <c r="MNP503" s="50"/>
      <c r="MNQ503" s="50"/>
      <c r="MNR503" s="50"/>
      <c r="MNS503" s="50"/>
      <c r="MNT503" s="50"/>
      <c r="MNU503" s="50"/>
      <c r="MNV503" s="50"/>
      <c r="MNW503" s="50"/>
      <c r="MNX503" s="50"/>
      <c r="MNY503" s="50"/>
      <c r="MNZ503" s="50"/>
      <c r="MOA503" s="50"/>
      <c r="MOB503" s="50"/>
      <c r="MOC503" s="50"/>
      <c r="MOD503" s="50"/>
      <c r="MOE503" s="50"/>
      <c r="MOF503" s="50"/>
      <c r="MOG503" s="50"/>
      <c r="MOH503" s="50"/>
      <c r="MOI503" s="50"/>
      <c r="MOJ503" s="50"/>
      <c r="MOK503" s="50"/>
      <c r="MOL503" s="50"/>
      <c r="MOM503" s="50"/>
      <c r="MON503" s="50"/>
      <c r="MOO503" s="50"/>
      <c r="MOP503" s="50"/>
      <c r="MOQ503" s="50"/>
      <c r="MOR503" s="50"/>
      <c r="MOS503" s="50"/>
      <c r="MOT503" s="50"/>
      <c r="MOU503" s="50"/>
      <c r="MOV503" s="50"/>
      <c r="MOW503" s="50"/>
      <c r="MOX503" s="50"/>
      <c r="MOY503" s="50"/>
      <c r="MOZ503" s="50"/>
      <c r="MPA503" s="50"/>
      <c r="MPB503" s="50"/>
      <c r="MPC503" s="50"/>
      <c r="MPD503" s="50"/>
      <c r="MPE503" s="50"/>
      <c r="MPF503" s="50"/>
      <c r="MPG503" s="50"/>
      <c r="MPH503" s="50"/>
      <c r="MPI503" s="50"/>
      <c r="MPJ503" s="50"/>
      <c r="MPK503" s="50"/>
      <c r="MPL503" s="50"/>
      <c r="MPN503" s="50"/>
      <c r="MPP503" s="50"/>
      <c r="MPQ503" s="50"/>
      <c r="MPR503" s="50"/>
      <c r="MPS503" s="50"/>
      <c r="MPT503" s="50"/>
      <c r="MPU503" s="50"/>
      <c r="MPV503" s="50"/>
      <c r="MPW503" s="50"/>
      <c r="MQB503" s="50"/>
      <c r="MQC503" s="50"/>
      <c r="MQD503" s="50"/>
      <c r="MQE503" s="50"/>
      <c r="MQF503" s="50"/>
      <c r="MQG503" s="50"/>
      <c r="MQH503" s="50"/>
      <c r="MQI503" s="50"/>
      <c r="MQJ503" s="50"/>
      <c r="MQK503" s="50"/>
      <c r="MQL503" s="50"/>
      <c r="MQM503" s="50"/>
      <c r="MQN503" s="50"/>
      <c r="MQO503" s="50"/>
      <c r="MQP503" s="50"/>
      <c r="MQQ503" s="50"/>
      <c r="MQR503" s="50"/>
      <c r="MQS503" s="50"/>
      <c r="MQT503" s="50"/>
      <c r="MQU503" s="50"/>
      <c r="MQV503" s="50"/>
      <c r="MQW503" s="50"/>
      <c r="MQX503" s="50"/>
      <c r="MQY503" s="50"/>
      <c r="MQZ503" s="50"/>
      <c r="MRA503" s="50"/>
      <c r="MRB503" s="50"/>
      <c r="MRC503" s="50"/>
      <c r="MRD503" s="50"/>
      <c r="MRE503" s="50"/>
      <c r="MRF503" s="50"/>
      <c r="MRG503" s="50"/>
      <c r="MRH503" s="50"/>
      <c r="MRI503" s="50"/>
      <c r="MRJ503" s="50"/>
      <c r="MRK503" s="50"/>
      <c r="MRL503" s="50"/>
      <c r="MRM503" s="50"/>
      <c r="MRN503" s="50"/>
      <c r="MRO503" s="50"/>
      <c r="MRP503" s="50"/>
      <c r="MRQ503" s="50"/>
      <c r="MRR503" s="50"/>
      <c r="MRS503" s="50"/>
      <c r="MRT503" s="50"/>
      <c r="MRU503" s="50"/>
      <c r="MRV503" s="50"/>
      <c r="MRW503" s="50"/>
      <c r="MRX503" s="50"/>
      <c r="MRY503" s="50"/>
      <c r="MRZ503" s="50"/>
      <c r="MSA503" s="50"/>
      <c r="MSB503" s="50"/>
      <c r="MSC503" s="50"/>
      <c r="MSD503" s="50"/>
      <c r="MSE503" s="50"/>
      <c r="MSF503" s="50"/>
      <c r="MSG503" s="50"/>
      <c r="MSH503" s="50"/>
      <c r="MSI503" s="50"/>
      <c r="MSJ503" s="50"/>
      <c r="MSK503" s="50"/>
      <c r="MSL503" s="50"/>
      <c r="MSM503" s="50"/>
      <c r="MSN503" s="50"/>
      <c r="MSO503" s="50"/>
      <c r="MSP503" s="50"/>
      <c r="MSQ503" s="50"/>
      <c r="MSR503" s="50"/>
      <c r="MSS503" s="50"/>
      <c r="MST503" s="50"/>
      <c r="MSU503" s="50"/>
      <c r="MSV503" s="50"/>
      <c r="MSW503" s="50"/>
      <c r="MSX503" s="50"/>
      <c r="MSY503" s="50"/>
      <c r="MSZ503" s="50"/>
      <c r="MTA503" s="50"/>
      <c r="MTB503" s="50"/>
      <c r="MTC503" s="50"/>
      <c r="MTD503" s="50"/>
      <c r="MTE503" s="50"/>
      <c r="MTF503" s="50"/>
      <c r="MTG503" s="50"/>
      <c r="MTH503" s="50"/>
      <c r="MTI503" s="50"/>
      <c r="MTJ503" s="50"/>
      <c r="MTK503" s="50"/>
      <c r="MTL503" s="50"/>
      <c r="MTM503" s="50"/>
      <c r="MTN503" s="50"/>
      <c r="MTO503" s="50"/>
      <c r="MTP503" s="50"/>
      <c r="MTQ503" s="50"/>
      <c r="MTR503" s="50"/>
      <c r="MTS503" s="50"/>
      <c r="MTT503" s="50"/>
      <c r="MTU503" s="50"/>
      <c r="MTV503" s="50"/>
      <c r="MTW503" s="50"/>
      <c r="MTX503" s="50"/>
      <c r="MTY503" s="50"/>
      <c r="MTZ503" s="50"/>
      <c r="MUA503" s="50"/>
      <c r="MUB503" s="50"/>
      <c r="MUC503" s="50"/>
      <c r="MUD503" s="50"/>
      <c r="MUE503" s="50"/>
      <c r="MUF503" s="50"/>
      <c r="MUG503" s="50"/>
      <c r="MUH503" s="50"/>
      <c r="MUI503" s="50"/>
      <c r="MUJ503" s="50"/>
      <c r="MUK503" s="50"/>
      <c r="MUL503" s="50"/>
      <c r="MUM503" s="50"/>
      <c r="MUN503" s="50"/>
      <c r="MUO503" s="50"/>
      <c r="MUP503" s="50"/>
      <c r="MUQ503" s="50"/>
      <c r="MUR503" s="50"/>
      <c r="MUS503" s="50"/>
      <c r="MUT503" s="50"/>
      <c r="MUU503" s="50"/>
      <c r="MUV503" s="50"/>
      <c r="MUW503" s="50"/>
      <c r="MUX503" s="50"/>
      <c r="MUY503" s="50"/>
      <c r="MUZ503" s="50"/>
      <c r="MVA503" s="50"/>
      <c r="MVB503" s="50"/>
      <c r="MVC503" s="50"/>
      <c r="MVD503" s="50"/>
      <c r="MVE503" s="50"/>
      <c r="MVF503" s="50"/>
      <c r="MVG503" s="50"/>
      <c r="MVH503" s="50"/>
      <c r="MVI503" s="50"/>
      <c r="MVJ503" s="50"/>
      <c r="MVK503" s="50"/>
      <c r="MVL503" s="50"/>
      <c r="MVM503" s="50"/>
      <c r="MVN503" s="50"/>
      <c r="MVO503" s="50"/>
      <c r="MVP503" s="50"/>
      <c r="MVQ503" s="50"/>
      <c r="MVR503" s="50"/>
      <c r="MVS503" s="50"/>
      <c r="MVT503" s="50"/>
      <c r="MVU503" s="50"/>
      <c r="MVV503" s="50"/>
      <c r="MVW503" s="50"/>
      <c r="MVX503" s="50"/>
      <c r="MVY503" s="50"/>
      <c r="MVZ503" s="50"/>
      <c r="MWA503" s="50"/>
      <c r="MWB503" s="50"/>
      <c r="MWC503" s="50"/>
      <c r="MWD503" s="50"/>
      <c r="MWE503" s="50"/>
      <c r="MWF503" s="50"/>
      <c r="MWG503" s="50"/>
      <c r="MWH503" s="50"/>
      <c r="MWI503" s="50"/>
      <c r="MWJ503" s="50"/>
      <c r="MWK503" s="50"/>
      <c r="MWL503" s="50"/>
      <c r="MWM503" s="50"/>
      <c r="MWN503" s="50"/>
      <c r="MWO503" s="50"/>
      <c r="MWP503" s="50"/>
      <c r="MWQ503" s="50"/>
      <c r="MWR503" s="50"/>
      <c r="MWS503" s="50"/>
      <c r="MWT503" s="50"/>
      <c r="MWU503" s="50"/>
      <c r="MWV503" s="50"/>
      <c r="MWW503" s="50"/>
      <c r="MWX503" s="50"/>
      <c r="MWY503" s="50"/>
      <c r="MWZ503" s="50"/>
      <c r="MXA503" s="50"/>
      <c r="MXB503" s="50"/>
      <c r="MXC503" s="50"/>
      <c r="MXD503" s="50"/>
      <c r="MXE503" s="50"/>
      <c r="MXF503" s="50"/>
      <c r="MXG503" s="50"/>
      <c r="MXH503" s="50"/>
      <c r="MXI503" s="50"/>
      <c r="MXJ503" s="50"/>
      <c r="MXK503" s="50"/>
      <c r="MXL503" s="50"/>
      <c r="MXM503" s="50"/>
      <c r="MXN503" s="50"/>
      <c r="MXO503" s="50"/>
      <c r="MXP503" s="50"/>
      <c r="MXQ503" s="50"/>
      <c r="MXR503" s="50"/>
      <c r="MXS503" s="50"/>
      <c r="MXT503" s="50"/>
      <c r="MXU503" s="50"/>
      <c r="MXV503" s="50"/>
      <c r="MXW503" s="50"/>
      <c r="MXX503" s="50"/>
      <c r="MXY503" s="50"/>
      <c r="MXZ503" s="50"/>
      <c r="MYA503" s="50"/>
      <c r="MYB503" s="50"/>
      <c r="MYC503" s="50"/>
      <c r="MYD503" s="50"/>
      <c r="MYE503" s="50"/>
      <c r="MYF503" s="50"/>
      <c r="MYG503" s="50"/>
      <c r="MYH503" s="50"/>
      <c r="MYI503" s="50"/>
      <c r="MYJ503" s="50"/>
      <c r="MYK503" s="50"/>
      <c r="MYL503" s="50"/>
      <c r="MYM503" s="50"/>
      <c r="MYN503" s="50"/>
      <c r="MYO503" s="50"/>
      <c r="MYP503" s="50"/>
      <c r="MYQ503" s="50"/>
      <c r="MYR503" s="50"/>
      <c r="MYS503" s="50"/>
      <c r="MYT503" s="50"/>
      <c r="MYU503" s="50"/>
      <c r="MYV503" s="50"/>
      <c r="MYW503" s="50"/>
      <c r="MYX503" s="50"/>
      <c r="MYY503" s="50"/>
      <c r="MYZ503" s="50"/>
      <c r="MZA503" s="50"/>
      <c r="MZB503" s="50"/>
      <c r="MZC503" s="50"/>
      <c r="MZD503" s="50"/>
      <c r="MZE503" s="50"/>
      <c r="MZF503" s="50"/>
      <c r="MZG503" s="50"/>
      <c r="MZH503" s="50"/>
      <c r="MZJ503" s="50"/>
      <c r="MZL503" s="50"/>
      <c r="MZM503" s="50"/>
      <c r="MZN503" s="50"/>
      <c r="MZO503" s="50"/>
      <c r="MZP503" s="50"/>
      <c r="MZQ503" s="50"/>
      <c r="MZR503" s="50"/>
      <c r="MZS503" s="50"/>
      <c r="MZX503" s="50"/>
      <c r="MZY503" s="50"/>
      <c r="MZZ503" s="50"/>
      <c r="NAA503" s="50"/>
      <c r="NAB503" s="50"/>
      <c r="NAC503" s="50"/>
      <c r="NAD503" s="50"/>
      <c r="NAE503" s="50"/>
      <c r="NAF503" s="50"/>
      <c r="NAG503" s="50"/>
      <c r="NAH503" s="50"/>
      <c r="NAI503" s="50"/>
      <c r="NAJ503" s="50"/>
      <c r="NAK503" s="50"/>
      <c r="NAL503" s="50"/>
      <c r="NAM503" s="50"/>
      <c r="NAN503" s="50"/>
      <c r="NAO503" s="50"/>
      <c r="NAP503" s="50"/>
      <c r="NAQ503" s="50"/>
      <c r="NAR503" s="50"/>
      <c r="NAS503" s="50"/>
      <c r="NAT503" s="50"/>
      <c r="NAU503" s="50"/>
      <c r="NAV503" s="50"/>
      <c r="NAW503" s="50"/>
      <c r="NAX503" s="50"/>
      <c r="NAY503" s="50"/>
      <c r="NAZ503" s="50"/>
      <c r="NBA503" s="50"/>
      <c r="NBB503" s="50"/>
      <c r="NBC503" s="50"/>
      <c r="NBD503" s="50"/>
      <c r="NBE503" s="50"/>
      <c r="NBF503" s="50"/>
      <c r="NBG503" s="50"/>
      <c r="NBH503" s="50"/>
      <c r="NBI503" s="50"/>
      <c r="NBJ503" s="50"/>
      <c r="NBK503" s="50"/>
      <c r="NBL503" s="50"/>
      <c r="NBM503" s="50"/>
      <c r="NBN503" s="50"/>
      <c r="NBO503" s="50"/>
      <c r="NBP503" s="50"/>
      <c r="NBQ503" s="50"/>
      <c r="NBR503" s="50"/>
      <c r="NBS503" s="50"/>
      <c r="NBT503" s="50"/>
      <c r="NBU503" s="50"/>
      <c r="NBV503" s="50"/>
      <c r="NBW503" s="50"/>
      <c r="NBX503" s="50"/>
      <c r="NBY503" s="50"/>
      <c r="NBZ503" s="50"/>
      <c r="NCA503" s="50"/>
      <c r="NCB503" s="50"/>
      <c r="NCC503" s="50"/>
      <c r="NCD503" s="50"/>
      <c r="NCE503" s="50"/>
      <c r="NCF503" s="50"/>
      <c r="NCG503" s="50"/>
      <c r="NCH503" s="50"/>
      <c r="NCI503" s="50"/>
      <c r="NCJ503" s="50"/>
      <c r="NCK503" s="50"/>
      <c r="NCL503" s="50"/>
      <c r="NCM503" s="50"/>
      <c r="NCN503" s="50"/>
      <c r="NCO503" s="50"/>
      <c r="NCP503" s="50"/>
      <c r="NCQ503" s="50"/>
      <c r="NCR503" s="50"/>
      <c r="NCS503" s="50"/>
      <c r="NCT503" s="50"/>
      <c r="NCU503" s="50"/>
      <c r="NCV503" s="50"/>
      <c r="NCW503" s="50"/>
      <c r="NCX503" s="50"/>
      <c r="NCY503" s="50"/>
      <c r="NCZ503" s="50"/>
      <c r="NDA503" s="50"/>
      <c r="NDB503" s="50"/>
      <c r="NDC503" s="50"/>
      <c r="NDD503" s="50"/>
      <c r="NDE503" s="50"/>
      <c r="NDF503" s="50"/>
      <c r="NDG503" s="50"/>
      <c r="NDH503" s="50"/>
      <c r="NDI503" s="50"/>
      <c r="NDJ503" s="50"/>
      <c r="NDK503" s="50"/>
      <c r="NDL503" s="50"/>
      <c r="NDM503" s="50"/>
      <c r="NDN503" s="50"/>
      <c r="NDO503" s="50"/>
      <c r="NDP503" s="50"/>
      <c r="NDQ503" s="50"/>
      <c r="NDR503" s="50"/>
      <c r="NDS503" s="50"/>
      <c r="NDT503" s="50"/>
      <c r="NDU503" s="50"/>
      <c r="NDV503" s="50"/>
      <c r="NDW503" s="50"/>
      <c r="NDX503" s="50"/>
      <c r="NDY503" s="50"/>
      <c r="NDZ503" s="50"/>
      <c r="NEA503" s="50"/>
      <c r="NEB503" s="50"/>
      <c r="NEC503" s="50"/>
      <c r="NED503" s="50"/>
      <c r="NEE503" s="50"/>
      <c r="NEF503" s="50"/>
      <c r="NEG503" s="50"/>
      <c r="NEH503" s="50"/>
      <c r="NEI503" s="50"/>
      <c r="NEJ503" s="50"/>
      <c r="NEK503" s="50"/>
      <c r="NEL503" s="50"/>
      <c r="NEM503" s="50"/>
      <c r="NEN503" s="50"/>
      <c r="NEO503" s="50"/>
      <c r="NEP503" s="50"/>
      <c r="NEQ503" s="50"/>
      <c r="NER503" s="50"/>
      <c r="NES503" s="50"/>
      <c r="NET503" s="50"/>
      <c r="NEU503" s="50"/>
      <c r="NEV503" s="50"/>
      <c r="NEW503" s="50"/>
      <c r="NEX503" s="50"/>
      <c r="NEY503" s="50"/>
      <c r="NEZ503" s="50"/>
      <c r="NFA503" s="50"/>
      <c r="NFB503" s="50"/>
      <c r="NFC503" s="50"/>
      <c r="NFD503" s="50"/>
      <c r="NFE503" s="50"/>
      <c r="NFF503" s="50"/>
      <c r="NFG503" s="50"/>
      <c r="NFH503" s="50"/>
      <c r="NFI503" s="50"/>
      <c r="NFJ503" s="50"/>
      <c r="NFK503" s="50"/>
      <c r="NFL503" s="50"/>
      <c r="NFM503" s="50"/>
      <c r="NFN503" s="50"/>
      <c r="NFO503" s="50"/>
      <c r="NFP503" s="50"/>
      <c r="NFQ503" s="50"/>
      <c r="NFR503" s="50"/>
      <c r="NFS503" s="50"/>
      <c r="NFT503" s="50"/>
      <c r="NFU503" s="50"/>
      <c r="NFV503" s="50"/>
      <c r="NFW503" s="50"/>
      <c r="NFX503" s="50"/>
      <c r="NFY503" s="50"/>
      <c r="NFZ503" s="50"/>
      <c r="NGA503" s="50"/>
      <c r="NGB503" s="50"/>
      <c r="NGC503" s="50"/>
      <c r="NGD503" s="50"/>
      <c r="NGE503" s="50"/>
      <c r="NGF503" s="50"/>
      <c r="NGG503" s="50"/>
      <c r="NGH503" s="50"/>
      <c r="NGI503" s="50"/>
      <c r="NGJ503" s="50"/>
      <c r="NGK503" s="50"/>
      <c r="NGL503" s="50"/>
      <c r="NGM503" s="50"/>
      <c r="NGN503" s="50"/>
      <c r="NGO503" s="50"/>
      <c r="NGP503" s="50"/>
      <c r="NGQ503" s="50"/>
      <c r="NGR503" s="50"/>
      <c r="NGS503" s="50"/>
      <c r="NGT503" s="50"/>
      <c r="NGU503" s="50"/>
      <c r="NGV503" s="50"/>
      <c r="NGW503" s="50"/>
      <c r="NGX503" s="50"/>
      <c r="NGY503" s="50"/>
      <c r="NGZ503" s="50"/>
      <c r="NHA503" s="50"/>
      <c r="NHB503" s="50"/>
      <c r="NHC503" s="50"/>
      <c r="NHD503" s="50"/>
      <c r="NHE503" s="50"/>
      <c r="NHF503" s="50"/>
      <c r="NHG503" s="50"/>
      <c r="NHH503" s="50"/>
      <c r="NHI503" s="50"/>
      <c r="NHJ503" s="50"/>
      <c r="NHK503" s="50"/>
      <c r="NHL503" s="50"/>
      <c r="NHM503" s="50"/>
      <c r="NHN503" s="50"/>
      <c r="NHO503" s="50"/>
      <c r="NHP503" s="50"/>
      <c r="NHQ503" s="50"/>
      <c r="NHR503" s="50"/>
      <c r="NHS503" s="50"/>
      <c r="NHT503" s="50"/>
      <c r="NHU503" s="50"/>
      <c r="NHV503" s="50"/>
      <c r="NHW503" s="50"/>
      <c r="NHX503" s="50"/>
      <c r="NHY503" s="50"/>
      <c r="NHZ503" s="50"/>
      <c r="NIA503" s="50"/>
      <c r="NIB503" s="50"/>
      <c r="NIC503" s="50"/>
      <c r="NID503" s="50"/>
      <c r="NIE503" s="50"/>
      <c r="NIF503" s="50"/>
      <c r="NIG503" s="50"/>
      <c r="NIH503" s="50"/>
      <c r="NII503" s="50"/>
      <c r="NIJ503" s="50"/>
      <c r="NIK503" s="50"/>
      <c r="NIL503" s="50"/>
      <c r="NIM503" s="50"/>
      <c r="NIN503" s="50"/>
      <c r="NIO503" s="50"/>
      <c r="NIP503" s="50"/>
      <c r="NIQ503" s="50"/>
      <c r="NIR503" s="50"/>
      <c r="NIS503" s="50"/>
      <c r="NIT503" s="50"/>
      <c r="NIU503" s="50"/>
      <c r="NIV503" s="50"/>
      <c r="NIW503" s="50"/>
      <c r="NIX503" s="50"/>
      <c r="NIY503" s="50"/>
      <c r="NIZ503" s="50"/>
      <c r="NJA503" s="50"/>
      <c r="NJB503" s="50"/>
      <c r="NJC503" s="50"/>
      <c r="NJD503" s="50"/>
      <c r="NJF503" s="50"/>
      <c r="NJH503" s="50"/>
      <c r="NJI503" s="50"/>
      <c r="NJJ503" s="50"/>
      <c r="NJK503" s="50"/>
      <c r="NJL503" s="50"/>
      <c r="NJM503" s="50"/>
      <c r="NJN503" s="50"/>
      <c r="NJO503" s="50"/>
      <c r="NJT503" s="50"/>
      <c r="NJU503" s="50"/>
      <c r="NJV503" s="50"/>
      <c r="NJW503" s="50"/>
      <c r="NJX503" s="50"/>
      <c r="NJY503" s="50"/>
      <c r="NJZ503" s="50"/>
      <c r="NKA503" s="50"/>
      <c r="NKB503" s="50"/>
      <c r="NKC503" s="50"/>
      <c r="NKD503" s="50"/>
      <c r="NKE503" s="50"/>
      <c r="NKF503" s="50"/>
      <c r="NKG503" s="50"/>
      <c r="NKH503" s="50"/>
      <c r="NKI503" s="50"/>
      <c r="NKJ503" s="50"/>
      <c r="NKK503" s="50"/>
      <c r="NKL503" s="50"/>
      <c r="NKM503" s="50"/>
      <c r="NKN503" s="50"/>
      <c r="NKO503" s="50"/>
      <c r="NKP503" s="50"/>
      <c r="NKQ503" s="50"/>
      <c r="NKR503" s="50"/>
      <c r="NKS503" s="50"/>
      <c r="NKT503" s="50"/>
      <c r="NKU503" s="50"/>
      <c r="NKV503" s="50"/>
      <c r="NKW503" s="50"/>
      <c r="NKX503" s="50"/>
      <c r="NKY503" s="50"/>
      <c r="NKZ503" s="50"/>
      <c r="NLA503" s="50"/>
      <c r="NLB503" s="50"/>
      <c r="NLC503" s="50"/>
      <c r="NLD503" s="50"/>
      <c r="NLE503" s="50"/>
      <c r="NLF503" s="50"/>
      <c r="NLG503" s="50"/>
      <c r="NLH503" s="50"/>
      <c r="NLI503" s="50"/>
      <c r="NLJ503" s="50"/>
      <c r="NLK503" s="50"/>
      <c r="NLL503" s="50"/>
      <c r="NLM503" s="50"/>
      <c r="NLN503" s="50"/>
      <c r="NLO503" s="50"/>
      <c r="NLP503" s="50"/>
      <c r="NLQ503" s="50"/>
      <c r="NLR503" s="50"/>
      <c r="NLS503" s="50"/>
      <c r="NLT503" s="50"/>
      <c r="NLU503" s="50"/>
      <c r="NLV503" s="50"/>
      <c r="NLW503" s="50"/>
      <c r="NLX503" s="50"/>
      <c r="NLY503" s="50"/>
      <c r="NLZ503" s="50"/>
      <c r="NMA503" s="50"/>
      <c r="NMB503" s="50"/>
      <c r="NMC503" s="50"/>
      <c r="NMD503" s="50"/>
      <c r="NME503" s="50"/>
      <c r="NMF503" s="50"/>
      <c r="NMG503" s="50"/>
      <c r="NMH503" s="50"/>
      <c r="NMI503" s="50"/>
      <c r="NMJ503" s="50"/>
      <c r="NMK503" s="50"/>
      <c r="NML503" s="50"/>
      <c r="NMM503" s="50"/>
      <c r="NMN503" s="50"/>
      <c r="NMO503" s="50"/>
      <c r="NMP503" s="50"/>
      <c r="NMQ503" s="50"/>
      <c r="NMR503" s="50"/>
      <c r="NMS503" s="50"/>
      <c r="NMT503" s="50"/>
      <c r="NMU503" s="50"/>
      <c r="NMV503" s="50"/>
      <c r="NMW503" s="50"/>
      <c r="NMX503" s="50"/>
      <c r="NMY503" s="50"/>
      <c r="NMZ503" s="50"/>
      <c r="NNA503" s="50"/>
      <c r="NNB503" s="50"/>
      <c r="NNC503" s="50"/>
      <c r="NND503" s="50"/>
      <c r="NNE503" s="50"/>
      <c r="NNF503" s="50"/>
      <c r="NNG503" s="50"/>
      <c r="NNH503" s="50"/>
      <c r="NNI503" s="50"/>
      <c r="NNJ503" s="50"/>
      <c r="NNK503" s="50"/>
      <c r="NNL503" s="50"/>
      <c r="NNM503" s="50"/>
      <c r="NNN503" s="50"/>
      <c r="NNO503" s="50"/>
      <c r="NNP503" s="50"/>
      <c r="NNQ503" s="50"/>
      <c r="NNR503" s="50"/>
      <c r="NNS503" s="50"/>
      <c r="NNT503" s="50"/>
      <c r="NNU503" s="50"/>
      <c r="NNV503" s="50"/>
      <c r="NNW503" s="50"/>
      <c r="NNX503" s="50"/>
      <c r="NNY503" s="50"/>
      <c r="NNZ503" s="50"/>
      <c r="NOA503" s="50"/>
      <c r="NOB503" s="50"/>
      <c r="NOC503" s="50"/>
      <c r="NOD503" s="50"/>
      <c r="NOE503" s="50"/>
      <c r="NOF503" s="50"/>
      <c r="NOG503" s="50"/>
      <c r="NOH503" s="50"/>
      <c r="NOI503" s="50"/>
      <c r="NOJ503" s="50"/>
      <c r="NOK503" s="50"/>
      <c r="NOL503" s="50"/>
      <c r="NOM503" s="50"/>
      <c r="NON503" s="50"/>
      <c r="NOO503" s="50"/>
      <c r="NOP503" s="50"/>
      <c r="NOQ503" s="50"/>
      <c r="NOR503" s="50"/>
      <c r="NOS503" s="50"/>
      <c r="NOT503" s="50"/>
      <c r="NOU503" s="50"/>
      <c r="NOV503" s="50"/>
      <c r="NOW503" s="50"/>
      <c r="NOX503" s="50"/>
      <c r="NOY503" s="50"/>
      <c r="NOZ503" s="50"/>
      <c r="NPA503" s="50"/>
      <c r="NPB503" s="50"/>
      <c r="NPC503" s="50"/>
      <c r="NPD503" s="50"/>
      <c r="NPE503" s="50"/>
      <c r="NPF503" s="50"/>
      <c r="NPG503" s="50"/>
      <c r="NPH503" s="50"/>
      <c r="NPI503" s="50"/>
      <c r="NPJ503" s="50"/>
      <c r="NPK503" s="50"/>
      <c r="NPL503" s="50"/>
      <c r="NPM503" s="50"/>
      <c r="NPN503" s="50"/>
      <c r="NPO503" s="50"/>
      <c r="NPP503" s="50"/>
      <c r="NPQ503" s="50"/>
      <c r="NPR503" s="50"/>
      <c r="NPS503" s="50"/>
      <c r="NPT503" s="50"/>
      <c r="NPU503" s="50"/>
      <c r="NPV503" s="50"/>
      <c r="NPW503" s="50"/>
      <c r="NPX503" s="50"/>
      <c r="NPY503" s="50"/>
      <c r="NPZ503" s="50"/>
      <c r="NQA503" s="50"/>
      <c r="NQB503" s="50"/>
      <c r="NQC503" s="50"/>
      <c r="NQD503" s="50"/>
      <c r="NQE503" s="50"/>
      <c r="NQF503" s="50"/>
      <c r="NQG503" s="50"/>
      <c r="NQH503" s="50"/>
      <c r="NQI503" s="50"/>
      <c r="NQJ503" s="50"/>
      <c r="NQK503" s="50"/>
      <c r="NQL503" s="50"/>
      <c r="NQM503" s="50"/>
      <c r="NQN503" s="50"/>
      <c r="NQO503" s="50"/>
      <c r="NQP503" s="50"/>
      <c r="NQQ503" s="50"/>
      <c r="NQR503" s="50"/>
      <c r="NQS503" s="50"/>
      <c r="NQT503" s="50"/>
      <c r="NQU503" s="50"/>
      <c r="NQV503" s="50"/>
      <c r="NQW503" s="50"/>
      <c r="NQX503" s="50"/>
      <c r="NQY503" s="50"/>
      <c r="NQZ503" s="50"/>
      <c r="NRA503" s="50"/>
      <c r="NRB503" s="50"/>
      <c r="NRC503" s="50"/>
      <c r="NRD503" s="50"/>
      <c r="NRE503" s="50"/>
      <c r="NRF503" s="50"/>
      <c r="NRG503" s="50"/>
      <c r="NRH503" s="50"/>
      <c r="NRI503" s="50"/>
      <c r="NRJ503" s="50"/>
      <c r="NRK503" s="50"/>
      <c r="NRL503" s="50"/>
      <c r="NRM503" s="50"/>
      <c r="NRN503" s="50"/>
      <c r="NRO503" s="50"/>
      <c r="NRP503" s="50"/>
      <c r="NRQ503" s="50"/>
      <c r="NRR503" s="50"/>
      <c r="NRS503" s="50"/>
      <c r="NRT503" s="50"/>
      <c r="NRU503" s="50"/>
      <c r="NRV503" s="50"/>
      <c r="NRW503" s="50"/>
      <c r="NRX503" s="50"/>
      <c r="NRY503" s="50"/>
      <c r="NRZ503" s="50"/>
      <c r="NSA503" s="50"/>
      <c r="NSB503" s="50"/>
      <c r="NSC503" s="50"/>
      <c r="NSD503" s="50"/>
      <c r="NSE503" s="50"/>
      <c r="NSF503" s="50"/>
      <c r="NSG503" s="50"/>
      <c r="NSH503" s="50"/>
      <c r="NSI503" s="50"/>
      <c r="NSJ503" s="50"/>
      <c r="NSK503" s="50"/>
      <c r="NSL503" s="50"/>
      <c r="NSM503" s="50"/>
      <c r="NSN503" s="50"/>
      <c r="NSO503" s="50"/>
      <c r="NSP503" s="50"/>
      <c r="NSQ503" s="50"/>
      <c r="NSR503" s="50"/>
      <c r="NSS503" s="50"/>
      <c r="NST503" s="50"/>
      <c r="NSU503" s="50"/>
      <c r="NSV503" s="50"/>
      <c r="NSW503" s="50"/>
      <c r="NSX503" s="50"/>
      <c r="NSY503" s="50"/>
      <c r="NSZ503" s="50"/>
      <c r="NTB503" s="50"/>
      <c r="NTD503" s="50"/>
      <c r="NTE503" s="50"/>
      <c r="NTF503" s="50"/>
      <c r="NTG503" s="50"/>
      <c r="NTH503" s="50"/>
      <c r="NTI503" s="50"/>
      <c r="NTJ503" s="50"/>
      <c r="NTK503" s="50"/>
      <c r="NTP503" s="50"/>
      <c r="NTQ503" s="50"/>
      <c r="NTR503" s="50"/>
      <c r="NTS503" s="50"/>
      <c r="NTT503" s="50"/>
      <c r="NTU503" s="50"/>
      <c r="NTV503" s="50"/>
      <c r="NTW503" s="50"/>
      <c r="NTX503" s="50"/>
      <c r="NTY503" s="50"/>
      <c r="NTZ503" s="50"/>
      <c r="NUA503" s="50"/>
      <c r="NUB503" s="50"/>
      <c r="NUC503" s="50"/>
      <c r="NUD503" s="50"/>
      <c r="NUE503" s="50"/>
      <c r="NUF503" s="50"/>
      <c r="NUG503" s="50"/>
      <c r="NUH503" s="50"/>
      <c r="NUI503" s="50"/>
      <c r="NUJ503" s="50"/>
      <c r="NUK503" s="50"/>
      <c r="NUL503" s="50"/>
      <c r="NUM503" s="50"/>
      <c r="NUN503" s="50"/>
      <c r="NUO503" s="50"/>
      <c r="NUP503" s="50"/>
      <c r="NUQ503" s="50"/>
      <c r="NUR503" s="50"/>
      <c r="NUS503" s="50"/>
      <c r="NUT503" s="50"/>
      <c r="NUU503" s="50"/>
      <c r="NUV503" s="50"/>
      <c r="NUW503" s="50"/>
      <c r="NUX503" s="50"/>
      <c r="NUY503" s="50"/>
      <c r="NUZ503" s="50"/>
      <c r="NVA503" s="50"/>
      <c r="NVB503" s="50"/>
      <c r="NVC503" s="50"/>
      <c r="NVD503" s="50"/>
      <c r="NVE503" s="50"/>
      <c r="NVF503" s="50"/>
      <c r="NVG503" s="50"/>
      <c r="NVH503" s="50"/>
      <c r="NVI503" s="50"/>
      <c r="NVJ503" s="50"/>
      <c r="NVK503" s="50"/>
      <c r="NVL503" s="50"/>
      <c r="NVM503" s="50"/>
      <c r="NVN503" s="50"/>
      <c r="NVO503" s="50"/>
      <c r="NVP503" s="50"/>
      <c r="NVQ503" s="50"/>
      <c r="NVR503" s="50"/>
      <c r="NVS503" s="50"/>
      <c r="NVT503" s="50"/>
      <c r="NVU503" s="50"/>
      <c r="NVV503" s="50"/>
      <c r="NVW503" s="50"/>
      <c r="NVX503" s="50"/>
      <c r="NVY503" s="50"/>
      <c r="NVZ503" s="50"/>
      <c r="NWA503" s="50"/>
      <c r="NWB503" s="50"/>
      <c r="NWC503" s="50"/>
      <c r="NWD503" s="50"/>
      <c r="NWE503" s="50"/>
      <c r="NWF503" s="50"/>
      <c r="NWG503" s="50"/>
      <c r="NWH503" s="50"/>
      <c r="NWI503" s="50"/>
      <c r="NWJ503" s="50"/>
      <c r="NWK503" s="50"/>
      <c r="NWL503" s="50"/>
      <c r="NWM503" s="50"/>
      <c r="NWN503" s="50"/>
      <c r="NWO503" s="50"/>
      <c r="NWP503" s="50"/>
      <c r="NWQ503" s="50"/>
      <c r="NWR503" s="50"/>
      <c r="NWS503" s="50"/>
      <c r="NWT503" s="50"/>
      <c r="NWU503" s="50"/>
      <c r="NWV503" s="50"/>
      <c r="NWW503" s="50"/>
      <c r="NWX503" s="50"/>
      <c r="NWY503" s="50"/>
      <c r="NWZ503" s="50"/>
      <c r="NXA503" s="50"/>
      <c r="NXB503" s="50"/>
      <c r="NXC503" s="50"/>
      <c r="NXD503" s="50"/>
      <c r="NXE503" s="50"/>
      <c r="NXF503" s="50"/>
      <c r="NXG503" s="50"/>
      <c r="NXH503" s="50"/>
      <c r="NXI503" s="50"/>
      <c r="NXJ503" s="50"/>
      <c r="NXK503" s="50"/>
      <c r="NXL503" s="50"/>
      <c r="NXM503" s="50"/>
      <c r="NXN503" s="50"/>
      <c r="NXO503" s="50"/>
      <c r="NXP503" s="50"/>
      <c r="NXQ503" s="50"/>
      <c r="NXR503" s="50"/>
      <c r="NXS503" s="50"/>
      <c r="NXT503" s="50"/>
      <c r="NXU503" s="50"/>
      <c r="NXV503" s="50"/>
      <c r="NXW503" s="50"/>
      <c r="NXX503" s="50"/>
      <c r="NXY503" s="50"/>
      <c r="NXZ503" s="50"/>
      <c r="NYA503" s="50"/>
      <c r="NYB503" s="50"/>
      <c r="NYC503" s="50"/>
      <c r="NYD503" s="50"/>
      <c r="NYE503" s="50"/>
      <c r="NYF503" s="50"/>
      <c r="NYG503" s="50"/>
      <c r="NYH503" s="50"/>
      <c r="NYI503" s="50"/>
      <c r="NYJ503" s="50"/>
      <c r="NYK503" s="50"/>
      <c r="NYL503" s="50"/>
      <c r="NYM503" s="50"/>
      <c r="NYN503" s="50"/>
      <c r="NYO503" s="50"/>
      <c r="NYP503" s="50"/>
      <c r="NYQ503" s="50"/>
      <c r="NYR503" s="50"/>
      <c r="NYS503" s="50"/>
      <c r="NYT503" s="50"/>
      <c r="NYU503" s="50"/>
      <c r="NYV503" s="50"/>
      <c r="NYW503" s="50"/>
      <c r="NYX503" s="50"/>
      <c r="NYY503" s="50"/>
      <c r="NYZ503" s="50"/>
      <c r="NZA503" s="50"/>
      <c r="NZB503" s="50"/>
      <c r="NZC503" s="50"/>
      <c r="NZD503" s="50"/>
      <c r="NZE503" s="50"/>
      <c r="NZF503" s="50"/>
      <c r="NZG503" s="50"/>
      <c r="NZH503" s="50"/>
      <c r="NZI503" s="50"/>
      <c r="NZJ503" s="50"/>
      <c r="NZK503" s="50"/>
      <c r="NZL503" s="50"/>
      <c r="NZM503" s="50"/>
      <c r="NZN503" s="50"/>
      <c r="NZO503" s="50"/>
      <c r="NZP503" s="50"/>
      <c r="NZQ503" s="50"/>
      <c r="NZR503" s="50"/>
      <c r="NZS503" s="50"/>
      <c r="NZT503" s="50"/>
      <c r="NZU503" s="50"/>
      <c r="NZV503" s="50"/>
      <c r="NZW503" s="50"/>
      <c r="NZX503" s="50"/>
      <c r="NZY503" s="50"/>
      <c r="NZZ503" s="50"/>
      <c r="OAA503" s="50"/>
      <c r="OAB503" s="50"/>
      <c r="OAC503" s="50"/>
      <c r="OAD503" s="50"/>
      <c r="OAE503" s="50"/>
      <c r="OAF503" s="50"/>
      <c r="OAG503" s="50"/>
      <c r="OAH503" s="50"/>
      <c r="OAI503" s="50"/>
      <c r="OAJ503" s="50"/>
      <c r="OAK503" s="50"/>
      <c r="OAL503" s="50"/>
      <c r="OAM503" s="50"/>
      <c r="OAN503" s="50"/>
      <c r="OAO503" s="50"/>
      <c r="OAP503" s="50"/>
      <c r="OAQ503" s="50"/>
      <c r="OAR503" s="50"/>
      <c r="OAS503" s="50"/>
      <c r="OAT503" s="50"/>
      <c r="OAU503" s="50"/>
      <c r="OAV503" s="50"/>
      <c r="OAW503" s="50"/>
      <c r="OAX503" s="50"/>
      <c r="OAY503" s="50"/>
      <c r="OAZ503" s="50"/>
      <c r="OBA503" s="50"/>
      <c r="OBB503" s="50"/>
      <c r="OBC503" s="50"/>
      <c r="OBD503" s="50"/>
      <c r="OBE503" s="50"/>
      <c r="OBF503" s="50"/>
      <c r="OBG503" s="50"/>
      <c r="OBH503" s="50"/>
      <c r="OBI503" s="50"/>
      <c r="OBJ503" s="50"/>
      <c r="OBK503" s="50"/>
      <c r="OBL503" s="50"/>
      <c r="OBM503" s="50"/>
      <c r="OBN503" s="50"/>
      <c r="OBO503" s="50"/>
      <c r="OBP503" s="50"/>
      <c r="OBQ503" s="50"/>
      <c r="OBR503" s="50"/>
      <c r="OBS503" s="50"/>
      <c r="OBT503" s="50"/>
      <c r="OBU503" s="50"/>
      <c r="OBV503" s="50"/>
      <c r="OBW503" s="50"/>
      <c r="OBX503" s="50"/>
      <c r="OBY503" s="50"/>
      <c r="OBZ503" s="50"/>
      <c r="OCA503" s="50"/>
      <c r="OCB503" s="50"/>
      <c r="OCC503" s="50"/>
      <c r="OCD503" s="50"/>
      <c r="OCE503" s="50"/>
      <c r="OCF503" s="50"/>
      <c r="OCG503" s="50"/>
      <c r="OCH503" s="50"/>
      <c r="OCI503" s="50"/>
      <c r="OCJ503" s="50"/>
      <c r="OCK503" s="50"/>
      <c r="OCL503" s="50"/>
      <c r="OCM503" s="50"/>
      <c r="OCN503" s="50"/>
      <c r="OCO503" s="50"/>
      <c r="OCP503" s="50"/>
      <c r="OCQ503" s="50"/>
      <c r="OCR503" s="50"/>
      <c r="OCS503" s="50"/>
      <c r="OCT503" s="50"/>
      <c r="OCU503" s="50"/>
      <c r="OCV503" s="50"/>
      <c r="OCX503" s="50"/>
      <c r="OCZ503" s="50"/>
      <c r="ODA503" s="50"/>
      <c r="ODB503" s="50"/>
      <c r="ODC503" s="50"/>
      <c r="ODD503" s="50"/>
      <c r="ODE503" s="50"/>
      <c r="ODF503" s="50"/>
      <c r="ODG503" s="50"/>
      <c r="ODL503" s="50"/>
      <c r="ODM503" s="50"/>
      <c r="ODN503" s="50"/>
      <c r="ODO503" s="50"/>
      <c r="ODP503" s="50"/>
      <c r="ODQ503" s="50"/>
      <c r="ODR503" s="50"/>
      <c r="ODS503" s="50"/>
      <c r="ODT503" s="50"/>
      <c r="ODU503" s="50"/>
      <c r="ODV503" s="50"/>
      <c r="ODW503" s="50"/>
      <c r="ODX503" s="50"/>
      <c r="ODY503" s="50"/>
      <c r="ODZ503" s="50"/>
      <c r="OEA503" s="50"/>
      <c r="OEB503" s="50"/>
      <c r="OEC503" s="50"/>
      <c r="OED503" s="50"/>
      <c r="OEE503" s="50"/>
      <c r="OEF503" s="50"/>
      <c r="OEG503" s="50"/>
      <c r="OEH503" s="50"/>
      <c r="OEI503" s="50"/>
      <c r="OEJ503" s="50"/>
      <c r="OEK503" s="50"/>
      <c r="OEL503" s="50"/>
      <c r="OEM503" s="50"/>
      <c r="OEN503" s="50"/>
      <c r="OEO503" s="50"/>
      <c r="OEP503" s="50"/>
      <c r="OEQ503" s="50"/>
      <c r="OER503" s="50"/>
      <c r="OES503" s="50"/>
      <c r="OET503" s="50"/>
      <c r="OEU503" s="50"/>
      <c r="OEV503" s="50"/>
      <c r="OEW503" s="50"/>
      <c r="OEX503" s="50"/>
      <c r="OEY503" s="50"/>
      <c r="OEZ503" s="50"/>
      <c r="OFA503" s="50"/>
      <c r="OFB503" s="50"/>
      <c r="OFC503" s="50"/>
      <c r="OFD503" s="50"/>
      <c r="OFE503" s="50"/>
      <c r="OFF503" s="50"/>
      <c r="OFG503" s="50"/>
      <c r="OFH503" s="50"/>
      <c r="OFI503" s="50"/>
      <c r="OFJ503" s="50"/>
      <c r="OFK503" s="50"/>
      <c r="OFL503" s="50"/>
      <c r="OFM503" s="50"/>
      <c r="OFN503" s="50"/>
      <c r="OFO503" s="50"/>
      <c r="OFP503" s="50"/>
      <c r="OFQ503" s="50"/>
      <c r="OFR503" s="50"/>
      <c r="OFS503" s="50"/>
      <c r="OFT503" s="50"/>
      <c r="OFU503" s="50"/>
      <c r="OFV503" s="50"/>
      <c r="OFW503" s="50"/>
      <c r="OFX503" s="50"/>
      <c r="OFY503" s="50"/>
      <c r="OFZ503" s="50"/>
      <c r="OGA503" s="50"/>
      <c r="OGB503" s="50"/>
      <c r="OGC503" s="50"/>
      <c r="OGD503" s="50"/>
      <c r="OGE503" s="50"/>
      <c r="OGF503" s="50"/>
      <c r="OGG503" s="50"/>
      <c r="OGH503" s="50"/>
      <c r="OGI503" s="50"/>
      <c r="OGJ503" s="50"/>
      <c r="OGK503" s="50"/>
      <c r="OGL503" s="50"/>
      <c r="OGM503" s="50"/>
      <c r="OGN503" s="50"/>
      <c r="OGO503" s="50"/>
      <c r="OGP503" s="50"/>
      <c r="OGQ503" s="50"/>
      <c r="OGR503" s="50"/>
      <c r="OGS503" s="50"/>
      <c r="OGT503" s="50"/>
      <c r="OGU503" s="50"/>
      <c r="OGV503" s="50"/>
      <c r="OGW503" s="50"/>
      <c r="OGX503" s="50"/>
      <c r="OGY503" s="50"/>
      <c r="OGZ503" s="50"/>
      <c r="OHA503" s="50"/>
      <c r="OHB503" s="50"/>
      <c r="OHC503" s="50"/>
      <c r="OHD503" s="50"/>
      <c r="OHE503" s="50"/>
      <c r="OHF503" s="50"/>
      <c r="OHG503" s="50"/>
      <c r="OHH503" s="50"/>
      <c r="OHI503" s="50"/>
      <c r="OHJ503" s="50"/>
      <c r="OHK503" s="50"/>
      <c r="OHL503" s="50"/>
      <c r="OHM503" s="50"/>
      <c r="OHN503" s="50"/>
      <c r="OHO503" s="50"/>
      <c r="OHP503" s="50"/>
      <c r="OHQ503" s="50"/>
      <c r="OHR503" s="50"/>
      <c r="OHS503" s="50"/>
      <c r="OHT503" s="50"/>
      <c r="OHU503" s="50"/>
      <c r="OHV503" s="50"/>
      <c r="OHW503" s="50"/>
      <c r="OHX503" s="50"/>
      <c r="OHY503" s="50"/>
      <c r="OHZ503" s="50"/>
      <c r="OIA503" s="50"/>
      <c r="OIB503" s="50"/>
      <c r="OIC503" s="50"/>
      <c r="OID503" s="50"/>
      <c r="OIE503" s="50"/>
      <c r="OIF503" s="50"/>
      <c r="OIG503" s="50"/>
      <c r="OIH503" s="50"/>
      <c r="OII503" s="50"/>
      <c r="OIJ503" s="50"/>
      <c r="OIK503" s="50"/>
      <c r="OIL503" s="50"/>
      <c r="OIM503" s="50"/>
      <c r="OIN503" s="50"/>
      <c r="OIO503" s="50"/>
      <c r="OIP503" s="50"/>
      <c r="OIQ503" s="50"/>
      <c r="OIR503" s="50"/>
      <c r="OIS503" s="50"/>
      <c r="OIT503" s="50"/>
      <c r="OIU503" s="50"/>
      <c r="OIV503" s="50"/>
      <c r="OIW503" s="50"/>
      <c r="OIX503" s="50"/>
      <c r="OIY503" s="50"/>
      <c r="OIZ503" s="50"/>
      <c r="OJA503" s="50"/>
      <c r="OJB503" s="50"/>
      <c r="OJC503" s="50"/>
      <c r="OJD503" s="50"/>
      <c r="OJE503" s="50"/>
      <c r="OJF503" s="50"/>
      <c r="OJG503" s="50"/>
      <c r="OJH503" s="50"/>
      <c r="OJI503" s="50"/>
      <c r="OJJ503" s="50"/>
      <c r="OJK503" s="50"/>
      <c r="OJL503" s="50"/>
      <c r="OJM503" s="50"/>
      <c r="OJN503" s="50"/>
      <c r="OJO503" s="50"/>
      <c r="OJP503" s="50"/>
      <c r="OJQ503" s="50"/>
      <c r="OJR503" s="50"/>
      <c r="OJS503" s="50"/>
      <c r="OJT503" s="50"/>
      <c r="OJU503" s="50"/>
      <c r="OJV503" s="50"/>
      <c r="OJW503" s="50"/>
      <c r="OJX503" s="50"/>
      <c r="OJY503" s="50"/>
      <c r="OJZ503" s="50"/>
      <c r="OKA503" s="50"/>
      <c r="OKB503" s="50"/>
      <c r="OKC503" s="50"/>
      <c r="OKD503" s="50"/>
      <c r="OKE503" s="50"/>
      <c r="OKF503" s="50"/>
      <c r="OKG503" s="50"/>
      <c r="OKH503" s="50"/>
      <c r="OKI503" s="50"/>
      <c r="OKJ503" s="50"/>
      <c r="OKK503" s="50"/>
      <c r="OKL503" s="50"/>
      <c r="OKM503" s="50"/>
      <c r="OKN503" s="50"/>
      <c r="OKO503" s="50"/>
      <c r="OKP503" s="50"/>
      <c r="OKQ503" s="50"/>
      <c r="OKR503" s="50"/>
      <c r="OKS503" s="50"/>
      <c r="OKT503" s="50"/>
      <c r="OKU503" s="50"/>
      <c r="OKV503" s="50"/>
      <c r="OKW503" s="50"/>
      <c r="OKX503" s="50"/>
      <c r="OKY503" s="50"/>
      <c r="OKZ503" s="50"/>
      <c r="OLA503" s="50"/>
      <c r="OLB503" s="50"/>
      <c r="OLC503" s="50"/>
      <c r="OLD503" s="50"/>
      <c r="OLE503" s="50"/>
      <c r="OLF503" s="50"/>
      <c r="OLG503" s="50"/>
      <c r="OLH503" s="50"/>
      <c r="OLI503" s="50"/>
      <c r="OLJ503" s="50"/>
      <c r="OLK503" s="50"/>
      <c r="OLL503" s="50"/>
      <c r="OLM503" s="50"/>
      <c r="OLN503" s="50"/>
      <c r="OLO503" s="50"/>
      <c r="OLP503" s="50"/>
      <c r="OLQ503" s="50"/>
      <c r="OLR503" s="50"/>
      <c r="OLS503" s="50"/>
      <c r="OLT503" s="50"/>
      <c r="OLU503" s="50"/>
      <c r="OLV503" s="50"/>
      <c r="OLW503" s="50"/>
      <c r="OLX503" s="50"/>
      <c r="OLY503" s="50"/>
      <c r="OLZ503" s="50"/>
      <c r="OMA503" s="50"/>
      <c r="OMB503" s="50"/>
      <c r="OMC503" s="50"/>
      <c r="OMD503" s="50"/>
      <c r="OME503" s="50"/>
      <c r="OMF503" s="50"/>
      <c r="OMG503" s="50"/>
      <c r="OMH503" s="50"/>
      <c r="OMI503" s="50"/>
      <c r="OMJ503" s="50"/>
      <c r="OMK503" s="50"/>
      <c r="OML503" s="50"/>
      <c r="OMM503" s="50"/>
      <c r="OMN503" s="50"/>
      <c r="OMO503" s="50"/>
      <c r="OMP503" s="50"/>
      <c r="OMQ503" s="50"/>
      <c r="OMR503" s="50"/>
      <c r="OMT503" s="50"/>
      <c r="OMV503" s="50"/>
      <c r="OMW503" s="50"/>
      <c r="OMX503" s="50"/>
      <c r="OMY503" s="50"/>
      <c r="OMZ503" s="50"/>
      <c r="ONA503" s="50"/>
      <c r="ONB503" s="50"/>
      <c r="ONC503" s="50"/>
      <c r="ONH503" s="50"/>
      <c r="ONI503" s="50"/>
      <c r="ONJ503" s="50"/>
      <c r="ONK503" s="50"/>
      <c r="ONL503" s="50"/>
      <c r="ONM503" s="50"/>
      <c r="ONN503" s="50"/>
      <c r="ONO503" s="50"/>
      <c r="ONP503" s="50"/>
      <c r="ONQ503" s="50"/>
      <c r="ONR503" s="50"/>
      <c r="ONS503" s="50"/>
      <c r="ONT503" s="50"/>
      <c r="ONU503" s="50"/>
      <c r="ONV503" s="50"/>
      <c r="ONW503" s="50"/>
      <c r="ONX503" s="50"/>
      <c r="ONY503" s="50"/>
      <c r="ONZ503" s="50"/>
      <c r="OOA503" s="50"/>
      <c r="OOB503" s="50"/>
      <c r="OOC503" s="50"/>
      <c r="OOD503" s="50"/>
      <c r="OOE503" s="50"/>
      <c r="OOF503" s="50"/>
      <c r="OOG503" s="50"/>
      <c r="OOH503" s="50"/>
      <c r="OOI503" s="50"/>
      <c r="OOJ503" s="50"/>
      <c r="OOK503" s="50"/>
      <c r="OOL503" s="50"/>
      <c r="OOM503" s="50"/>
      <c r="OON503" s="50"/>
      <c r="OOO503" s="50"/>
      <c r="OOP503" s="50"/>
      <c r="OOQ503" s="50"/>
      <c r="OOR503" s="50"/>
      <c r="OOS503" s="50"/>
      <c r="OOT503" s="50"/>
      <c r="OOU503" s="50"/>
      <c r="OOV503" s="50"/>
      <c r="OOW503" s="50"/>
      <c r="OOX503" s="50"/>
      <c r="OOY503" s="50"/>
      <c r="OOZ503" s="50"/>
      <c r="OPA503" s="50"/>
      <c r="OPB503" s="50"/>
      <c r="OPC503" s="50"/>
      <c r="OPD503" s="50"/>
      <c r="OPE503" s="50"/>
      <c r="OPF503" s="50"/>
      <c r="OPG503" s="50"/>
      <c r="OPH503" s="50"/>
      <c r="OPI503" s="50"/>
      <c r="OPJ503" s="50"/>
      <c r="OPK503" s="50"/>
      <c r="OPL503" s="50"/>
      <c r="OPM503" s="50"/>
      <c r="OPN503" s="50"/>
      <c r="OPO503" s="50"/>
      <c r="OPP503" s="50"/>
      <c r="OPQ503" s="50"/>
      <c r="OPR503" s="50"/>
      <c r="OPS503" s="50"/>
      <c r="OPT503" s="50"/>
      <c r="OPU503" s="50"/>
      <c r="OPV503" s="50"/>
      <c r="OPW503" s="50"/>
      <c r="OPX503" s="50"/>
      <c r="OPY503" s="50"/>
      <c r="OPZ503" s="50"/>
      <c r="OQA503" s="50"/>
      <c r="OQB503" s="50"/>
      <c r="OQC503" s="50"/>
      <c r="OQD503" s="50"/>
      <c r="OQE503" s="50"/>
      <c r="OQF503" s="50"/>
      <c r="OQG503" s="50"/>
      <c r="OQH503" s="50"/>
      <c r="OQI503" s="50"/>
      <c r="OQJ503" s="50"/>
      <c r="OQK503" s="50"/>
      <c r="OQL503" s="50"/>
      <c r="OQM503" s="50"/>
      <c r="OQN503" s="50"/>
      <c r="OQO503" s="50"/>
      <c r="OQP503" s="50"/>
      <c r="OQQ503" s="50"/>
      <c r="OQR503" s="50"/>
      <c r="OQS503" s="50"/>
      <c r="OQT503" s="50"/>
      <c r="OQU503" s="50"/>
      <c r="OQV503" s="50"/>
      <c r="OQW503" s="50"/>
      <c r="OQX503" s="50"/>
      <c r="OQY503" s="50"/>
      <c r="OQZ503" s="50"/>
      <c r="ORA503" s="50"/>
      <c r="ORB503" s="50"/>
      <c r="ORC503" s="50"/>
      <c r="ORD503" s="50"/>
      <c r="ORE503" s="50"/>
      <c r="ORF503" s="50"/>
      <c r="ORG503" s="50"/>
      <c r="ORH503" s="50"/>
      <c r="ORI503" s="50"/>
      <c r="ORJ503" s="50"/>
      <c r="ORK503" s="50"/>
      <c r="ORL503" s="50"/>
      <c r="ORM503" s="50"/>
      <c r="ORN503" s="50"/>
      <c r="ORO503" s="50"/>
      <c r="ORP503" s="50"/>
      <c r="ORQ503" s="50"/>
      <c r="ORR503" s="50"/>
      <c r="ORS503" s="50"/>
      <c r="ORT503" s="50"/>
      <c r="ORU503" s="50"/>
      <c r="ORV503" s="50"/>
      <c r="ORW503" s="50"/>
      <c r="ORX503" s="50"/>
      <c r="ORY503" s="50"/>
      <c r="ORZ503" s="50"/>
      <c r="OSA503" s="50"/>
      <c r="OSB503" s="50"/>
      <c r="OSC503" s="50"/>
      <c r="OSD503" s="50"/>
      <c r="OSE503" s="50"/>
      <c r="OSF503" s="50"/>
      <c r="OSG503" s="50"/>
      <c r="OSH503" s="50"/>
      <c r="OSI503" s="50"/>
      <c r="OSJ503" s="50"/>
      <c r="OSK503" s="50"/>
      <c r="OSL503" s="50"/>
      <c r="OSM503" s="50"/>
      <c r="OSN503" s="50"/>
      <c r="OSO503" s="50"/>
      <c r="OSP503" s="50"/>
      <c r="OSQ503" s="50"/>
      <c r="OSR503" s="50"/>
      <c r="OSS503" s="50"/>
      <c r="OST503" s="50"/>
      <c r="OSU503" s="50"/>
      <c r="OSV503" s="50"/>
      <c r="OSW503" s="50"/>
      <c r="OSX503" s="50"/>
      <c r="OSY503" s="50"/>
      <c r="OSZ503" s="50"/>
      <c r="OTA503" s="50"/>
      <c r="OTB503" s="50"/>
      <c r="OTC503" s="50"/>
      <c r="OTD503" s="50"/>
      <c r="OTE503" s="50"/>
      <c r="OTF503" s="50"/>
      <c r="OTG503" s="50"/>
      <c r="OTH503" s="50"/>
      <c r="OTI503" s="50"/>
      <c r="OTJ503" s="50"/>
      <c r="OTK503" s="50"/>
      <c r="OTL503" s="50"/>
      <c r="OTM503" s="50"/>
      <c r="OTN503" s="50"/>
      <c r="OTO503" s="50"/>
      <c r="OTP503" s="50"/>
      <c r="OTQ503" s="50"/>
      <c r="OTR503" s="50"/>
      <c r="OTS503" s="50"/>
      <c r="OTT503" s="50"/>
      <c r="OTU503" s="50"/>
      <c r="OTV503" s="50"/>
      <c r="OTW503" s="50"/>
      <c r="OTX503" s="50"/>
      <c r="OTY503" s="50"/>
      <c r="OTZ503" s="50"/>
      <c r="OUA503" s="50"/>
      <c r="OUB503" s="50"/>
      <c r="OUC503" s="50"/>
      <c r="OUD503" s="50"/>
      <c r="OUE503" s="50"/>
      <c r="OUF503" s="50"/>
      <c r="OUG503" s="50"/>
      <c r="OUH503" s="50"/>
      <c r="OUI503" s="50"/>
      <c r="OUJ503" s="50"/>
      <c r="OUK503" s="50"/>
      <c r="OUL503" s="50"/>
      <c r="OUM503" s="50"/>
      <c r="OUN503" s="50"/>
      <c r="OUO503" s="50"/>
      <c r="OUP503" s="50"/>
      <c r="OUQ503" s="50"/>
      <c r="OUR503" s="50"/>
      <c r="OUS503" s="50"/>
      <c r="OUT503" s="50"/>
      <c r="OUU503" s="50"/>
      <c r="OUV503" s="50"/>
      <c r="OUW503" s="50"/>
      <c r="OUX503" s="50"/>
      <c r="OUY503" s="50"/>
      <c r="OUZ503" s="50"/>
      <c r="OVA503" s="50"/>
      <c r="OVB503" s="50"/>
      <c r="OVC503" s="50"/>
      <c r="OVD503" s="50"/>
      <c r="OVE503" s="50"/>
      <c r="OVF503" s="50"/>
      <c r="OVG503" s="50"/>
      <c r="OVH503" s="50"/>
      <c r="OVI503" s="50"/>
      <c r="OVJ503" s="50"/>
      <c r="OVK503" s="50"/>
      <c r="OVL503" s="50"/>
      <c r="OVM503" s="50"/>
      <c r="OVN503" s="50"/>
      <c r="OVO503" s="50"/>
      <c r="OVP503" s="50"/>
      <c r="OVQ503" s="50"/>
      <c r="OVR503" s="50"/>
      <c r="OVS503" s="50"/>
      <c r="OVT503" s="50"/>
      <c r="OVU503" s="50"/>
      <c r="OVV503" s="50"/>
      <c r="OVW503" s="50"/>
      <c r="OVX503" s="50"/>
      <c r="OVY503" s="50"/>
      <c r="OVZ503" s="50"/>
      <c r="OWA503" s="50"/>
      <c r="OWB503" s="50"/>
      <c r="OWC503" s="50"/>
      <c r="OWD503" s="50"/>
      <c r="OWE503" s="50"/>
      <c r="OWF503" s="50"/>
      <c r="OWG503" s="50"/>
      <c r="OWH503" s="50"/>
      <c r="OWI503" s="50"/>
      <c r="OWJ503" s="50"/>
      <c r="OWK503" s="50"/>
      <c r="OWL503" s="50"/>
      <c r="OWM503" s="50"/>
      <c r="OWN503" s="50"/>
      <c r="OWP503" s="50"/>
      <c r="OWR503" s="50"/>
      <c r="OWS503" s="50"/>
      <c r="OWT503" s="50"/>
      <c r="OWU503" s="50"/>
      <c r="OWV503" s="50"/>
      <c r="OWW503" s="50"/>
      <c r="OWX503" s="50"/>
      <c r="OWY503" s="50"/>
      <c r="OXD503" s="50"/>
      <c r="OXE503" s="50"/>
      <c r="OXF503" s="50"/>
      <c r="OXG503" s="50"/>
      <c r="OXH503" s="50"/>
      <c r="OXI503" s="50"/>
      <c r="OXJ503" s="50"/>
      <c r="OXK503" s="50"/>
      <c r="OXL503" s="50"/>
      <c r="OXM503" s="50"/>
      <c r="OXN503" s="50"/>
      <c r="OXO503" s="50"/>
      <c r="OXP503" s="50"/>
      <c r="OXQ503" s="50"/>
      <c r="OXR503" s="50"/>
      <c r="OXS503" s="50"/>
      <c r="OXT503" s="50"/>
      <c r="OXU503" s="50"/>
      <c r="OXV503" s="50"/>
      <c r="OXW503" s="50"/>
      <c r="OXX503" s="50"/>
      <c r="OXY503" s="50"/>
      <c r="OXZ503" s="50"/>
      <c r="OYA503" s="50"/>
      <c r="OYB503" s="50"/>
      <c r="OYC503" s="50"/>
      <c r="OYD503" s="50"/>
      <c r="OYE503" s="50"/>
      <c r="OYF503" s="50"/>
      <c r="OYG503" s="50"/>
      <c r="OYH503" s="50"/>
      <c r="OYI503" s="50"/>
      <c r="OYJ503" s="50"/>
      <c r="OYK503" s="50"/>
      <c r="OYL503" s="50"/>
      <c r="OYM503" s="50"/>
      <c r="OYN503" s="50"/>
      <c r="OYO503" s="50"/>
      <c r="OYP503" s="50"/>
      <c r="OYQ503" s="50"/>
      <c r="OYR503" s="50"/>
      <c r="OYS503" s="50"/>
      <c r="OYT503" s="50"/>
      <c r="OYU503" s="50"/>
      <c r="OYV503" s="50"/>
      <c r="OYW503" s="50"/>
      <c r="OYX503" s="50"/>
      <c r="OYY503" s="50"/>
      <c r="OYZ503" s="50"/>
      <c r="OZA503" s="50"/>
      <c r="OZB503" s="50"/>
      <c r="OZC503" s="50"/>
      <c r="OZD503" s="50"/>
      <c r="OZE503" s="50"/>
      <c r="OZF503" s="50"/>
      <c r="OZG503" s="50"/>
      <c r="OZH503" s="50"/>
      <c r="OZI503" s="50"/>
      <c r="OZJ503" s="50"/>
      <c r="OZK503" s="50"/>
      <c r="OZL503" s="50"/>
      <c r="OZM503" s="50"/>
      <c r="OZN503" s="50"/>
      <c r="OZO503" s="50"/>
      <c r="OZP503" s="50"/>
      <c r="OZQ503" s="50"/>
      <c r="OZR503" s="50"/>
      <c r="OZS503" s="50"/>
      <c r="OZT503" s="50"/>
      <c r="OZU503" s="50"/>
      <c r="OZV503" s="50"/>
      <c r="OZW503" s="50"/>
      <c r="OZX503" s="50"/>
      <c r="OZY503" s="50"/>
      <c r="OZZ503" s="50"/>
      <c r="PAA503" s="50"/>
      <c r="PAB503" s="50"/>
      <c r="PAC503" s="50"/>
      <c r="PAD503" s="50"/>
      <c r="PAE503" s="50"/>
      <c r="PAF503" s="50"/>
      <c r="PAG503" s="50"/>
      <c r="PAH503" s="50"/>
      <c r="PAI503" s="50"/>
      <c r="PAJ503" s="50"/>
      <c r="PAK503" s="50"/>
      <c r="PAL503" s="50"/>
      <c r="PAM503" s="50"/>
      <c r="PAN503" s="50"/>
      <c r="PAO503" s="50"/>
      <c r="PAP503" s="50"/>
      <c r="PAQ503" s="50"/>
      <c r="PAR503" s="50"/>
      <c r="PAS503" s="50"/>
      <c r="PAT503" s="50"/>
      <c r="PAU503" s="50"/>
      <c r="PAV503" s="50"/>
      <c r="PAW503" s="50"/>
      <c r="PAX503" s="50"/>
      <c r="PAY503" s="50"/>
      <c r="PAZ503" s="50"/>
      <c r="PBA503" s="50"/>
      <c r="PBB503" s="50"/>
      <c r="PBC503" s="50"/>
      <c r="PBD503" s="50"/>
      <c r="PBE503" s="50"/>
      <c r="PBF503" s="50"/>
      <c r="PBG503" s="50"/>
      <c r="PBH503" s="50"/>
      <c r="PBI503" s="50"/>
      <c r="PBJ503" s="50"/>
      <c r="PBK503" s="50"/>
      <c r="PBL503" s="50"/>
      <c r="PBM503" s="50"/>
      <c r="PBN503" s="50"/>
      <c r="PBO503" s="50"/>
      <c r="PBP503" s="50"/>
      <c r="PBQ503" s="50"/>
      <c r="PBR503" s="50"/>
      <c r="PBS503" s="50"/>
      <c r="PBT503" s="50"/>
      <c r="PBU503" s="50"/>
      <c r="PBV503" s="50"/>
      <c r="PBW503" s="50"/>
      <c r="PBX503" s="50"/>
      <c r="PBY503" s="50"/>
      <c r="PBZ503" s="50"/>
      <c r="PCA503" s="50"/>
      <c r="PCB503" s="50"/>
      <c r="PCC503" s="50"/>
      <c r="PCD503" s="50"/>
      <c r="PCE503" s="50"/>
      <c r="PCF503" s="50"/>
      <c r="PCG503" s="50"/>
      <c r="PCH503" s="50"/>
      <c r="PCI503" s="50"/>
      <c r="PCJ503" s="50"/>
      <c r="PCK503" s="50"/>
      <c r="PCL503" s="50"/>
      <c r="PCM503" s="50"/>
      <c r="PCN503" s="50"/>
      <c r="PCO503" s="50"/>
      <c r="PCP503" s="50"/>
      <c r="PCQ503" s="50"/>
      <c r="PCR503" s="50"/>
      <c r="PCS503" s="50"/>
      <c r="PCT503" s="50"/>
      <c r="PCU503" s="50"/>
      <c r="PCV503" s="50"/>
      <c r="PCW503" s="50"/>
      <c r="PCX503" s="50"/>
      <c r="PCY503" s="50"/>
      <c r="PCZ503" s="50"/>
      <c r="PDA503" s="50"/>
      <c r="PDB503" s="50"/>
      <c r="PDC503" s="50"/>
      <c r="PDD503" s="50"/>
      <c r="PDE503" s="50"/>
      <c r="PDF503" s="50"/>
      <c r="PDG503" s="50"/>
      <c r="PDH503" s="50"/>
      <c r="PDI503" s="50"/>
      <c r="PDJ503" s="50"/>
      <c r="PDK503" s="50"/>
      <c r="PDL503" s="50"/>
      <c r="PDM503" s="50"/>
      <c r="PDN503" s="50"/>
      <c r="PDO503" s="50"/>
      <c r="PDP503" s="50"/>
      <c r="PDQ503" s="50"/>
      <c r="PDR503" s="50"/>
      <c r="PDS503" s="50"/>
      <c r="PDT503" s="50"/>
      <c r="PDU503" s="50"/>
      <c r="PDV503" s="50"/>
      <c r="PDW503" s="50"/>
      <c r="PDX503" s="50"/>
      <c r="PDY503" s="50"/>
      <c r="PDZ503" s="50"/>
      <c r="PEA503" s="50"/>
      <c r="PEB503" s="50"/>
      <c r="PEC503" s="50"/>
      <c r="PED503" s="50"/>
      <c r="PEE503" s="50"/>
      <c r="PEF503" s="50"/>
      <c r="PEG503" s="50"/>
      <c r="PEH503" s="50"/>
      <c r="PEI503" s="50"/>
      <c r="PEJ503" s="50"/>
      <c r="PEK503" s="50"/>
      <c r="PEL503" s="50"/>
      <c r="PEM503" s="50"/>
      <c r="PEN503" s="50"/>
      <c r="PEO503" s="50"/>
      <c r="PEP503" s="50"/>
      <c r="PEQ503" s="50"/>
      <c r="PER503" s="50"/>
      <c r="PES503" s="50"/>
      <c r="PET503" s="50"/>
      <c r="PEU503" s="50"/>
      <c r="PEV503" s="50"/>
      <c r="PEW503" s="50"/>
      <c r="PEX503" s="50"/>
      <c r="PEY503" s="50"/>
      <c r="PEZ503" s="50"/>
      <c r="PFA503" s="50"/>
      <c r="PFB503" s="50"/>
      <c r="PFC503" s="50"/>
      <c r="PFD503" s="50"/>
      <c r="PFE503" s="50"/>
      <c r="PFF503" s="50"/>
      <c r="PFG503" s="50"/>
      <c r="PFH503" s="50"/>
      <c r="PFI503" s="50"/>
      <c r="PFJ503" s="50"/>
      <c r="PFK503" s="50"/>
      <c r="PFL503" s="50"/>
      <c r="PFM503" s="50"/>
      <c r="PFN503" s="50"/>
      <c r="PFO503" s="50"/>
      <c r="PFP503" s="50"/>
      <c r="PFQ503" s="50"/>
      <c r="PFR503" s="50"/>
      <c r="PFS503" s="50"/>
      <c r="PFT503" s="50"/>
      <c r="PFU503" s="50"/>
      <c r="PFV503" s="50"/>
      <c r="PFW503" s="50"/>
      <c r="PFX503" s="50"/>
      <c r="PFY503" s="50"/>
      <c r="PFZ503" s="50"/>
      <c r="PGA503" s="50"/>
      <c r="PGB503" s="50"/>
      <c r="PGC503" s="50"/>
      <c r="PGD503" s="50"/>
      <c r="PGE503" s="50"/>
      <c r="PGF503" s="50"/>
      <c r="PGG503" s="50"/>
      <c r="PGH503" s="50"/>
      <c r="PGI503" s="50"/>
      <c r="PGJ503" s="50"/>
      <c r="PGL503" s="50"/>
      <c r="PGN503" s="50"/>
      <c r="PGO503" s="50"/>
      <c r="PGP503" s="50"/>
      <c r="PGQ503" s="50"/>
      <c r="PGR503" s="50"/>
      <c r="PGS503" s="50"/>
      <c r="PGT503" s="50"/>
      <c r="PGU503" s="50"/>
      <c r="PGZ503" s="50"/>
      <c r="PHA503" s="50"/>
      <c r="PHB503" s="50"/>
      <c r="PHC503" s="50"/>
      <c r="PHD503" s="50"/>
      <c r="PHE503" s="50"/>
      <c r="PHF503" s="50"/>
      <c r="PHG503" s="50"/>
      <c r="PHH503" s="50"/>
      <c r="PHI503" s="50"/>
      <c r="PHJ503" s="50"/>
      <c r="PHK503" s="50"/>
      <c r="PHL503" s="50"/>
      <c r="PHM503" s="50"/>
      <c r="PHN503" s="50"/>
      <c r="PHO503" s="50"/>
      <c r="PHP503" s="50"/>
      <c r="PHQ503" s="50"/>
      <c r="PHR503" s="50"/>
      <c r="PHS503" s="50"/>
      <c r="PHT503" s="50"/>
      <c r="PHU503" s="50"/>
      <c r="PHV503" s="50"/>
      <c r="PHW503" s="50"/>
      <c r="PHX503" s="50"/>
      <c r="PHY503" s="50"/>
      <c r="PHZ503" s="50"/>
      <c r="PIA503" s="50"/>
      <c r="PIB503" s="50"/>
      <c r="PIC503" s="50"/>
      <c r="PID503" s="50"/>
      <c r="PIE503" s="50"/>
      <c r="PIF503" s="50"/>
      <c r="PIG503" s="50"/>
      <c r="PIH503" s="50"/>
      <c r="PII503" s="50"/>
      <c r="PIJ503" s="50"/>
      <c r="PIK503" s="50"/>
      <c r="PIL503" s="50"/>
      <c r="PIM503" s="50"/>
      <c r="PIN503" s="50"/>
      <c r="PIO503" s="50"/>
      <c r="PIP503" s="50"/>
      <c r="PIQ503" s="50"/>
      <c r="PIR503" s="50"/>
      <c r="PIS503" s="50"/>
      <c r="PIT503" s="50"/>
      <c r="PIU503" s="50"/>
      <c r="PIV503" s="50"/>
      <c r="PIW503" s="50"/>
      <c r="PIX503" s="50"/>
      <c r="PIY503" s="50"/>
      <c r="PIZ503" s="50"/>
      <c r="PJA503" s="50"/>
      <c r="PJB503" s="50"/>
      <c r="PJC503" s="50"/>
      <c r="PJD503" s="50"/>
      <c r="PJE503" s="50"/>
      <c r="PJF503" s="50"/>
      <c r="PJG503" s="50"/>
      <c r="PJH503" s="50"/>
      <c r="PJI503" s="50"/>
      <c r="PJJ503" s="50"/>
      <c r="PJK503" s="50"/>
      <c r="PJL503" s="50"/>
      <c r="PJM503" s="50"/>
      <c r="PJN503" s="50"/>
      <c r="PJO503" s="50"/>
      <c r="PJP503" s="50"/>
      <c r="PJQ503" s="50"/>
      <c r="PJR503" s="50"/>
      <c r="PJS503" s="50"/>
      <c r="PJT503" s="50"/>
      <c r="PJU503" s="50"/>
      <c r="PJV503" s="50"/>
      <c r="PJW503" s="50"/>
      <c r="PJX503" s="50"/>
      <c r="PJY503" s="50"/>
      <c r="PJZ503" s="50"/>
      <c r="PKA503" s="50"/>
      <c r="PKB503" s="50"/>
      <c r="PKC503" s="50"/>
      <c r="PKD503" s="50"/>
      <c r="PKE503" s="50"/>
      <c r="PKF503" s="50"/>
      <c r="PKG503" s="50"/>
      <c r="PKH503" s="50"/>
      <c r="PKI503" s="50"/>
      <c r="PKJ503" s="50"/>
      <c r="PKK503" s="50"/>
      <c r="PKL503" s="50"/>
      <c r="PKM503" s="50"/>
      <c r="PKN503" s="50"/>
      <c r="PKO503" s="50"/>
      <c r="PKP503" s="50"/>
      <c r="PKQ503" s="50"/>
      <c r="PKR503" s="50"/>
      <c r="PKS503" s="50"/>
      <c r="PKT503" s="50"/>
      <c r="PKU503" s="50"/>
      <c r="PKV503" s="50"/>
      <c r="PKW503" s="50"/>
      <c r="PKX503" s="50"/>
      <c r="PKY503" s="50"/>
      <c r="PKZ503" s="50"/>
      <c r="PLA503" s="50"/>
      <c r="PLB503" s="50"/>
      <c r="PLC503" s="50"/>
      <c r="PLD503" s="50"/>
      <c r="PLE503" s="50"/>
      <c r="PLF503" s="50"/>
      <c r="PLG503" s="50"/>
      <c r="PLH503" s="50"/>
      <c r="PLI503" s="50"/>
      <c r="PLJ503" s="50"/>
      <c r="PLK503" s="50"/>
      <c r="PLL503" s="50"/>
      <c r="PLM503" s="50"/>
      <c r="PLN503" s="50"/>
      <c r="PLO503" s="50"/>
      <c r="PLP503" s="50"/>
      <c r="PLQ503" s="50"/>
      <c r="PLR503" s="50"/>
      <c r="PLS503" s="50"/>
      <c r="PLT503" s="50"/>
      <c r="PLU503" s="50"/>
      <c r="PLV503" s="50"/>
      <c r="PLW503" s="50"/>
      <c r="PLX503" s="50"/>
      <c r="PLY503" s="50"/>
      <c r="PLZ503" s="50"/>
      <c r="PMA503" s="50"/>
      <c r="PMB503" s="50"/>
      <c r="PMC503" s="50"/>
      <c r="PMD503" s="50"/>
      <c r="PME503" s="50"/>
      <c r="PMF503" s="50"/>
      <c r="PMG503" s="50"/>
      <c r="PMH503" s="50"/>
      <c r="PMI503" s="50"/>
      <c r="PMJ503" s="50"/>
      <c r="PMK503" s="50"/>
      <c r="PML503" s="50"/>
      <c r="PMM503" s="50"/>
      <c r="PMN503" s="50"/>
      <c r="PMO503" s="50"/>
      <c r="PMP503" s="50"/>
      <c r="PMQ503" s="50"/>
      <c r="PMR503" s="50"/>
      <c r="PMS503" s="50"/>
      <c r="PMT503" s="50"/>
      <c r="PMU503" s="50"/>
      <c r="PMV503" s="50"/>
      <c r="PMW503" s="50"/>
      <c r="PMX503" s="50"/>
      <c r="PMY503" s="50"/>
      <c r="PMZ503" s="50"/>
      <c r="PNA503" s="50"/>
      <c r="PNB503" s="50"/>
      <c r="PNC503" s="50"/>
      <c r="PND503" s="50"/>
      <c r="PNE503" s="50"/>
      <c r="PNF503" s="50"/>
      <c r="PNG503" s="50"/>
      <c r="PNH503" s="50"/>
      <c r="PNI503" s="50"/>
      <c r="PNJ503" s="50"/>
      <c r="PNK503" s="50"/>
      <c r="PNL503" s="50"/>
      <c r="PNM503" s="50"/>
      <c r="PNN503" s="50"/>
      <c r="PNO503" s="50"/>
      <c r="PNP503" s="50"/>
      <c r="PNQ503" s="50"/>
      <c r="PNR503" s="50"/>
      <c r="PNS503" s="50"/>
      <c r="PNT503" s="50"/>
      <c r="PNU503" s="50"/>
      <c r="PNV503" s="50"/>
      <c r="PNW503" s="50"/>
      <c r="PNX503" s="50"/>
      <c r="PNY503" s="50"/>
      <c r="PNZ503" s="50"/>
      <c r="POA503" s="50"/>
      <c r="POB503" s="50"/>
      <c r="POC503" s="50"/>
      <c r="POD503" s="50"/>
      <c r="POE503" s="50"/>
      <c r="POF503" s="50"/>
      <c r="POG503" s="50"/>
      <c r="POH503" s="50"/>
      <c r="POI503" s="50"/>
      <c r="POJ503" s="50"/>
      <c r="POK503" s="50"/>
      <c r="POL503" s="50"/>
      <c r="POM503" s="50"/>
      <c r="PON503" s="50"/>
      <c r="POO503" s="50"/>
      <c r="POP503" s="50"/>
      <c r="POQ503" s="50"/>
      <c r="POR503" s="50"/>
      <c r="POS503" s="50"/>
      <c r="POT503" s="50"/>
      <c r="POU503" s="50"/>
      <c r="POV503" s="50"/>
      <c r="POW503" s="50"/>
      <c r="POX503" s="50"/>
      <c r="POY503" s="50"/>
      <c r="POZ503" s="50"/>
      <c r="PPA503" s="50"/>
      <c r="PPB503" s="50"/>
      <c r="PPC503" s="50"/>
      <c r="PPD503" s="50"/>
      <c r="PPE503" s="50"/>
      <c r="PPF503" s="50"/>
      <c r="PPG503" s="50"/>
      <c r="PPH503" s="50"/>
      <c r="PPI503" s="50"/>
      <c r="PPJ503" s="50"/>
      <c r="PPK503" s="50"/>
      <c r="PPL503" s="50"/>
      <c r="PPM503" s="50"/>
      <c r="PPN503" s="50"/>
      <c r="PPO503" s="50"/>
      <c r="PPP503" s="50"/>
      <c r="PPQ503" s="50"/>
      <c r="PPR503" s="50"/>
      <c r="PPS503" s="50"/>
      <c r="PPT503" s="50"/>
      <c r="PPU503" s="50"/>
      <c r="PPV503" s="50"/>
      <c r="PPW503" s="50"/>
      <c r="PPX503" s="50"/>
      <c r="PPY503" s="50"/>
      <c r="PPZ503" s="50"/>
      <c r="PQA503" s="50"/>
      <c r="PQB503" s="50"/>
      <c r="PQC503" s="50"/>
      <c r="PQD503" s="50"/>
      <c r="PQE503" s="50"/>
      <c r="PQF503" s="50"/>
      <c r="PQH503" s="50"/>
      <c r="PQJ503" s="50"/>
      <c r="PQK503" s="50"/>
      <c r="PQL503" s="50"/>
      <c r="PQM503" s="50"/>
      <c r="PQN503" s="50"/>
      <c r="PQO503" s="50"/>
      <c r="PQP503" s="50"/>
      <c r="PQQ503" s="50"/>
      <c r="PQV503" s="50"/>
      <c r="PQW503" s="50"/>
      <c r="PQX503" s="50"/>
      <c r="PQY503" s="50"/>
      <c r="PQZ503" s="50"/>
      <c r="PRA503" s="50"/>
      <c r="PRB503" s="50"/>
      <c r="PRC503" s="50"/>
      <c r="PRD503" s="50"/>
      <c r="PRE503" s="50"/>
      <c r="PRF503" s="50"/>
      <c r="PRG503" s="50"/>
      <c r="PRH503" s="50"/>
      <c r="PRI503" s="50"/>
      <c r="PRJ503" s="50"/>
      <c r="PRK503" s="50"/>
      <c r="PRL503" s="50"/>
      <c r="PRM503" s="50"/>
      <c r="PRN503" s="50"/>
      <c r="PRO503" s="50"/>
      <c r="PRP503" s="50"/>
      <c r="PRQ503" s="50"/>
      <c r="PRR503" s="50"/>
      <c r="PRS503" s="50"/>
      <c r="PRT503" s="50"/>
      <c r="PRU503" s="50"/>
      <c r="PRV503" s="50"/>
      <c r="PRW503" s="50"/>
      <c r="PRX503" s="50"/>
      <c r="PRY503" s="50"/>
      <c r="PRZ503" s="50"/>
      <c r="PSA503" s="50"/>
      <c r="PSB503" s="50"/>
      <c r="PSC503" s="50"/>
      <c r="PSD503" s="50"/>
      <c r="PSE503" s="50"/>
      <c r="PSF503" s="50"/>
      <c r="PSG503" s="50"/>
      <c r="PSH503" s="50"/>
      <c r="PSI503" s="50"/>
      <c r="PSJ503" s="50"/>
      <c r="PSK503" s="50"/>
      <c r="PSL503" s="50"/>
      <c r="PSM503" s="50"/>
      <c r="PSN503" s="50"/>
      <c r="PSO503" s="50"/>
      <c r="PSP503" s="50"/>
      <c r="PSQ503" s="50"/>
      <c r="PSR503" s="50"/>
      <c r="PSS503" s="50"/>
      <c r="PST503" s="50"/>
      <c r="PSU503" s="50"/>
      <c r="PSV503" s="50"/>
      <c r="PSW503" s="50"/>
      <c r="PSX503" s="50"/>
      <c r="PSY503" s="50"/>
      <c r="PSZ503" s="50"/>
      <c r="PTA503" s="50"/>
      <c r="PTB503" s="50"/>
      <c r="PTC503" s="50"/>
      <c r="PTD503" s="50"/>
      <c r="PTE503" s="50"/>
      <c r="PTF503" s="50"/>
      <c r="PTG503" s="50"/>
      <c r="PTH503" s="50"/>
      <c r="PTI503" s="50"/>
      <c r="PTJ503" s="50"/>
      <c r="PTK503" s="50"/>
      <c r="PTL503" s="50"/>
      <c r="PTM503" s="50"/>
      <c r="PTN503" s="50"/>
      <c r="PTO503" s="50"/>
      <c r="PTP503" s="50"/>
      <c r="PTQ503" s="50"/>
      <c r="PTR503" s="50"/>
      <c r="PTS503" s="50"/>
      <c r="PTT503" s="50"/>
      <c r="PTU503" s="50"/>
      <c r="PTV503" s="50"/>
      <c r="PTW503" s="50"/>
      <c r="PTX503" s="50"/>
      <c r="PTY503" s="50"/>
      <c r="PTZ503" s="50"/>
      <c r="PUA503" s="50"/>
      <c r="PUB503" s="50"/>
      <c r="PUC503" s="50"/>
      <c r="PUD503" s="50"/>
      <c r="PUE503" s="50"/>
      <c r="PUF503" s="50"/>
      <c r="PUG503" s="50"/>
      <c r="PUH503" s="50"/>
      <c r="PUI503" s="50"/>
      <c r="PUJ503" s="50"/>
      <c r="PUK503" s="50"/>
      <c r="PUL503" s="50"/>
      <c r="PUM503" s="50"/>
      <c r="PUN503" s="50"/>
      <c r="PUO503" s="50"/>
      <c r="PUP503" s="50"/>
      <c r="PUQ503" s="50"/>
      <c r="PUR503" s="50"/>
      <c r="PUS503" s="50"/>
      <c r="PUT503" s="50"/>
      <c r="PUU503" s="50"/>
      <c r="PUV503" s="50"/>
      <c r="PUW503" s="50"/>
      <c r="PUX503" s="50"/>
      <c r="PUY503" s="50"/>
      <c r="PUZ503" s="50"/>
      <c r="PVA503" s="50"/>
      <c r="PVB503" s="50"/>
      <c r="PVC503" s="50"/>
      <c r="PVD503" s="50"/>
      <c r="PVE503" s="50"/>
      <c r="PVF503" s="50"/>
      <c r="PVG503" s="50"/>
      <c r="PVH503" s="50"/>
      <c r="PVI503" s="50"/>
      <c r="PVJ503" s="50"/>
      <c r="PVK503" s="50"/>
      <c r="PVL503" s="50"/>
      <c r="PVM503" s="50"/>
      <c r="PVN503" s="50"/>
      <c r="PVO503" s="50"/>
      <c r="PVP503" s="50"/>
      <c r="PVQ503" s="50"/>
      <c r="PVR503" s="50"/>
      <c r="PVS503" s="50"/>
      <c r="PVT503" s="50"/>
      <c r="PVU503" s="50"/>
      <c r="PVV503" s="50"/>
      <c r="PVW503" s="50"/>
      <c r="PVX503" s="50"/>
      <c r="PVY503" s="50"/>
      <c r="PVZ503" s="50"/>
      <c r="PWA503" s="50"/>
      <c r="PWB503" s="50"/>
      <c r="PWC503" s="50"/>
      <c r="PWD503" s="50"/>
      <c r="PWE503" s="50"/>
      <c r="PWF503" s="50"/>
      <c r="PWG503" s="50"/>
      <c r="PWH503" s="50"/>
      <c r="PWI503" s="50"/>
      <c r="PWJ503" s="50"/>
      <c r="PWK503" s="50"/>
      <c r="PWL503" s="50"/>
      <c r="PWM503" s="50"/>
      <c r="PWN503" s="50"/>
      <c r="PWO503" s="50"/>
      <c r="PWP503" s="50"/>
      <c r="PWQ503" s="50"/>
      <c r="PWR503" s="50"/>
      <c r="PWS503" s="50"/>
      <c r="PWT503" s="50"/>
      <c r="PWU503" s="50"/>
      <c r="PWV503" s="50"/>
      <c r="PWW503" s="50"/>
      <c r="PWX503" s="50"/>
      <c r="PWY503" s="50"/>
      <c r="PWZ503" s="50"/>
      <c r="PXA503" s="50"/>
      <c r="PXB503" s="50"/>
      <c r="PXC503" s="50"/>
      <c r="PXD503" s="50"/>
      <c r="PXE503" s="50"/>
      <c r="PXF503" s="50"/>
      <c r="PXG503" s="50"/>
      <c r="PXH503" s="50"/>
      <c r="PXI503" s="50"/>
      <c r="PXJ503" s="50"/>
      <c r="PXK503" s="50"/>
      <c r="PXL503" s="50"/>
      <c r="PXM503" s="50"/>
      <c r="PXN503" s="50"/>
      <c r="PXO503" s="50"/>
      <c r="PXP503" s="50"/>
      <c r="PXQ503" s="50"/>
      <c r="PXR503" s="50"/>
      <c r="PXS503" s="50"/>
      <c r="PXT503" s="50"/>
      <c r="PXU503" s="50"/>
      <c r="PXV503" s="50"/>
      <c r="PXW503" s="50"/>
      <c r="PXX503" s="50"/>
      <c r="PXY503" s="50"/>
      <c r="PXZ503" s="50"/>
      <c r="PYA503" s="50"/>
      <c r="PYB503" s="50"/>
      <c r="PYC503" s="50"/>
      <c r="PYD503" s="50"/>
      <c r="PYE503" s="50"/>
      <c r="PYF503" s="50"/>
      <c r="PYG503" s="50"/>
      <c r="PYH503" s="50"/>
      <c r="PYI503" s="50"/>
      <c r="PYJ503" s="50"/>
      <c r="PYK503" s="50"/>
      <c r="PYL503" s="50"/>
      <c r="PYM503" s="50"/>
      <c r="PYN503" s="50"/>
      <c r="PYO503" s="50"/>
      <c r="PYP503" s="50"/>
      <c r="PYQ503" s="50"/>
      <c r="PYR503" s="50"/>
      <c r="PYS503" s="50"/>
      <c r="PYT503" s="50"/>
      <c r="PYU503" s="50"/>
      <c r="PYV503" s="50"/>
      <c r="PYW503" s="50"/>
      <c r="PYX503" s="50"/>
      <c r="PYY503" s="50"/>
      <c r="PYZ503" s="50"/>
      <c r="PZA503" s="50"/>
      <c r="PZB503" s="50"/>
      <c r="PZC503" s="50"/>
      <c r="PZD503" s="50"/>
      <c r="PZE503" s="50"/>
      <c r="PZF503" s="50"/>
      <c r="PZG503" s="50"/>
      <c r="PZH503" s="50"/>
      <c r="PZI503" s="50"/>
      <c r="PZJ503" s="50"/>
      <c r="PZK503" s="50"/>
      <c r="PZL503" s="50"/>
      <c r="PZM503" s="50"/>
      <c r="PZN503" s="50"/>
      <c r="PZO503" s="50"/>
      <c r="PZP503" s="50"/>
      <c r="PZQ503" s="50"/>
      <c r="PZR503" s="50"/>
      <c r="PZS503" s="50"/>
      <c r="PZT503" s="50"/>
      <c r="PZU503" s="50"/>
      <c r="PZV503" s="50"/>
      <c r="PZW503" s="50"/>
      <c r="PZX503" s="50"/>
      <c r="PZY503" s="50"/>
      <c r="PZZ503" s="50"/>
      <c r="QAA503" s="50"/>
      <c r="QAB503" s="50"/>
      <c r="QAD503" s="50"/>
      <c r="QAF503" s="50"/>
      <c r="QAG503" s="50"/>
      <c r="QAH503" s="50"/>
      <c r="QAI503" s="50"/>
      <c r="QAJ503" s="50"/>
      <c r="QAK503" s="50"/>
      <c r="QAL503" s="50"/>
      <c r="QAM503" s="50"/>
      <c r="QAR503" s="50"/>
      <c r="QAS503" s="50"/>
      <c r="QAT503" s="50"/>
      <c r="QAU503" s="50"/>
      <c r="QAV503" s="50"/>
      <c r="QAW503" s="50"/>
      <c r="QAX503" s="50"/>
      <c r="QAY503" s="50"/>
      <c r="QAZ503" s="50"/>
      <c r="QBA503" s="50"/>
      <c r="QBB503" s="50"/>
      <c r="QBC503" s="50"/>
      <c r="QBD503" s="50"/>
      <c r="QBE503" s="50"/>
      <c r="QBF503" s="50"/>
      <c r="QBG503" s="50"/>
      <c r="QBH503" s="50"/>
      <c r="QBI503" s="50"/>
      <c r="QBJ503" s="50"/>
      <c r="QBK503" s="50"/>
      <c r="QBL503" s="50"/>
      <c r="QBM503" s="50"/>
      <c r="QBN503" s="50"/>
      <c r="QBO503" s="50"/>
      <c r="QBP503" s="50"/>
      <c r="QBQ503" s="50"/>
      <c r="QBR503" s="50"/>
      <c r="QBS503" s="50"/>
      <c r="QBT503" s="50"/>
      <c r="QBU503" s="50"/>
      <c r="QBV503" s="50"/>
      <c r="QBW503" s="50"/>
      <c r="QBX503" s="50"/>
      <c r="QBY503" s="50"/>
      <c r="QBZ503" s="50"/>
      <c r="QCA503" s="50"/>
      <c r="QCB503" s="50"/>
      <c r="QCC503" s="50"/>
      <c r="QCD503" s="50"/>
      <c r="QCE503" s="50"/>
      <c r="QCF503" s="50"/>
      <c r="QCG503" s="50"/>
      <c r="QCH503" s="50"/>
      <c r="QCI503" s="50"/>
      <c r="QCJ503" s="50"/>
      <c r="QCK503" s="50"/>
      <c r="QCL503" s="50"/>
      <c r="QCM503" s="50"/>
      <c r="QCN503" s="50"/>
      <c r="QCO503" s="50"/>
      <c r="QCP503" s="50"/>
      <c r="QCQ503" s="50"/>
      <c r="QCR503" s="50"/>
      <c r="QCS503" s="50"/>
      <c r="QCT503" s="50"/>
      <c r="QCU503" s="50"/>
      <c r="QCV503" s="50"/>
      <c r="QCW503" s="50"/>
      <c r="QCX503" s="50"/>
      <c r="QCY503" s="50"/>
      <c r="QCZ503" s="50"/>
      <c r="QDA503" s="50"/>
      <c r="QDB503" s="50"/>
      <c r="QDC503" s="50"/>
      <c r="QDD503" s="50"/>
      <c r="QDE503" s="50"/>
      <c r="QDF503" s="50"/>
      <c r="QDG503" s="50"/>
      <c r="QDH503" s="50"/>
      <c r="QDI503" s="50"/>
      <c r="QDJ503" s="50"/>
      <c r="QDK503" s="50"/>
      <c r="QDL503" s="50"/>
      <c r="QDM503" s="50"/>
      <c r="QDN503" s="50"/>
      <c r="QDO503" s="50"/>
      <c r="QDP503" s="50"/>
      <c r="QDQ503" s="50"/>
      <c r="QDR503" s="50"/>
      <c r="QDS503" s="50"/>
      <c r="QDT503" s="50"/>
      <c r="QDU503" s="50"/>
      <c r="QDV503" s="50"/>
      <c r="QDW503" s="50"/>
      <c r="QDX503" s="50"/>
      <c r="QDY503" s="50"/>
      <c r="QDZ503" s="50"/>
      <c r="QEA503" s="50"/>
      <c r="QEB503" s="50"/>
      <c r="QEC503" s="50"/>
      <c r="QED503" s="50"/>
      <c r="QEE503" s="50"/>
      <c r="QEF503" s="50"/>
      <c r="QEG503" s="50"/>
      <c r="QEH503" s="50"/>
      <c r="QEI503" s="50"/>
      <c r="QEJ503" s="50"/>
      <c r="QEK503" s="50"/>
      <c r="QEL503" s="50"/>
      <c r="QEM503" s="50"/>
      <c r="QEN503" s="50"/>
      <c r="QEO503" s="50"/>
      <c r="QEP503" s="50"/>
      <c r="QEQ503" s="50"/>
      <c r="QER503" s="50"/>
      <c r="QES503" s="50"/>
      <c r="QET503" s="50"/>
      <c r="QEU503" s="50"/>
      <c r="QEV503" s="50"/>
      <c r="QEW503" s="50"/>
      <c r="QEX503" s="50"/>
      <c r="QEY503" s="50"/>
      <c r="QEZ503" s="50"/>
      <c r="QFA503" s="50"/>
      <c r="QFB503" s="50"/>
      <c r="QFC503" s="50"/>
      <c r="QFD503" s="50"/>
      <c r="QFE503" s="50"/>
      <c r="QFF503" s="50"/>
      <c r="QFG503" s="50"/>
      <c r="QFH503" s="50"/>
      <c r="QFI503" s="50"/>
      <c r="QFJ503" s="50"/>
      <c r="QFK503" s="50"/>
      <c r="QFL503" s="50"/>
      <c r="QFM503" s="50"/>
      <c r="QFN503" s="50"/>
      <c r="QFO503" s="50"/>
      <c r="QFP503" s="50"/>
      <c r="QFQ503" s="50"/>
      <c r="QFR503" s="50"/>
      <c r="QFS503" s="50"/>
      <c r="QFT503" s="50"/>
      <c r="QFU503" s="50"/>
      <c r="QFV503" s="50"/>
      <c r="QFW503" s="50"/>
      <c r="QFX503" s="50"/>
      <c r="QFY503" s="50"/>
      <c r="QFZ503" s="50"/>
      <c r="QGA503" s="50"/>
      <c r="QGB503" s="50"/>
      <c r="QGC503" s="50"/>
      <c r="QGD503" s="50"/>
      <c r="QGE503" s="50"/>
      <c r="QGF503" s="50"/>
      <c r="QGG503" s="50"/>
      <c r="QGH503" s="50"/>
      <c r="QGI503" s="50"/>
      <c r="QGJ503" s="50"/>
      <c r="QGK503" s="50"/>
      <c r="QGL503" s="50"/>
      <c r="QGM503" s="50"/>
      <c r="QGN503" s="50"/>
      <c r="QGO503" s="50"/>
      <c r="QGP503" s="50"/>
      <c r="QGQ503" s="50"/>
      <c r="QGR503" s="50"/>
      <c r="QGS503" s="50"/>
      <c r="QGT503" s="50"/>
      <c r="QGU503" s="50"/>
      <c r="QGV503" s="50"/>
      <c r="QGW503" s="50"/>
      <c r="QGX503" s="50"/>
      <c r="QGY503" s="50"/>
      <c r="QGZ503" s="50"/>
      <c r="QHA503" s="50"/>
      <c r="QHB503" s="50"/>
      <c r="QHC503" s="50"/>
      <c r="QHD503" s="50"/>
      <c r="QHE503" s="50"/>
      <c r="QHF503" s="50"/>
      <c r="QHG503" s="50"/>
      <c r="QHH503" s="50"/>
      <c r="QHI503" s="50"/>
      <c r="QHJ503" s="50"/>
      <c r="QHK503" s="50"/>
      <c r="QHL503" s="50"/>
      <c r="QHM503" s="50"/>
      <c r="QHN503" s="50"/>
      <c r="QHO503" s="50"/>
      <c r="QHP503" s="50"/>
      <c r="QHQ503" s="50"/>
      <c r="QHR503" s="50"/>
      <c r="QHS503" s="50"/>
      <c r="QHT503" s="50"/>
      <c r="QHU503" s="50"/>
      <c r="QHV503" s="50"/>
      <c r="QHW503" s="50"/>
      <c r="QHX503" s="50"/>
      <c r="QHY503" s="50"/>
      <c r="QHZ503" s="50"/>
      <c r="QIA503" s="50"/>
      <c r="QIB503" s="50"/>
      <c r="QIC503" s="50"/>
      <c r="QID503" s="50"/>
      <c r="QIE503" s="50"/>
      <c r="QIF503" s="50"/>
      <c r="QIG503" s="50"/>
      <c r="QIH503" s="50"/>
      <c r="QII503" s="50"/>
      <c r="QIJ503" s="50"/>
      <c r="QIK503" s="50"/>
      <c r="QIL503" s="50"/>
      <c r="QIM503" s="50"/>
      <c r="QIN503" s="50"/>
      <c r="QIO503" s="50"/>
      <c r="QIP503" s="50"/>
      <c r="QIQ503" s="50"/>
      <c r="QIR503" s="50"/>
      <c r="QIS503" s="50"/>
      <c r="QIT503" s="50"/>
      <c r="QIU503" s="50"/>
      <c r="QIV503" s="50"/>
      <c r="QIW503" s="50"/>
      <c r="QIX503" s="50"/>
      <c r="QIY503" s="50"/>
      <c r="QIZ503" s="50"/>
      <c r="QJA503" s="50"/>
      <c r="QJB503" s="50"/>
      <c r="QJC503" s="50"/>
      <c r="QJD503" s="50"/>
      <c r="QJE503" s="50"/>
      <c r="QJF503" s="50"/>
      <c r="QJG503" s="50"/>
      <c r="QJH503" s="50"/>
      <c r="QJI503" s="50"/>
      <c r="QJJ503" s="50"/>
      <c r="QJK503" s="50"/>
      <c r="QJL503" s="50"/>
      <c r="QJM503" s="50"/>
      <c r="QJN503" s="50"/>
      <c r="QJO503" s="50"/>
      <c r="QJP503" s="50"/>
      <c r="QJQ503" s="50"/>
      <c r="QJR503" s="50"/>
      <c r="QJS503" s="50"/>
      <c r="QJT503" s="50"/>
      <c r="QJU503" s="50"/>
      <c r="QJV503" s="50"/>
      <c r="QJW503" s="50"/>
      <c r="QJX503" s="50"/>
      <c r="QJZ503" s="50"/>
      <c r="QKB503" s="50"/>
      <c r="QKC503" s="50"/>
      <c r="QKD503" s="50"/>
      <c r="QKE503" s="50"/>
      <c r="QKF503" s="50"/>
      <c r="QKG503" s="50"/>
      <c r="QKH503" s="50"/>
      <c r="QKI503" s="50"/>
      <c r="QKN503" s="50"/>
      <c r="QKO503" s="50"/>
      <c r="QKP503" s="50"/>
      <c r="QKQ503" s="50"/>
      <c r="QKR503" s="50"/>
      <c r="QKS503" s="50"/>
      <c r="QKT503" s="50"/>
      <c r="QKU503" s="50"/>
      <c r="QKV503" s="50"/>
      <c r="QKW503" s="50"/>
      <c r="QKX503" s="50"/>
      <c r="QKY503" s="50"/>
      <c r="QKZ503" s="50"/>
      <c r="QLA503" s="50"/>
      <c r="QLB503" s="50"/>
      <c r="QLC503" s="50"/>
      <c r="QLD503" s="50"/>
      <c r="QLE503" s="50"/>
      <c r="QLF503" s="50"/>
      <c r="QLG503" s="50"/>
      <c r="QLH503" s="50"/>
      <c r="QLI503" s="50"/>
      <c r="QLJ503" s="50"/>
      <c r="QLK503" s="50"/>
      <c r="QLL503" s="50"/>
      <c r="QLM503" s="50"/>
      <c r="QLN503" s="50"/>
      <c r="QLO503" s="50"/>
      <c r="QLP503" s="50"/>
      <c r="QLQ503" s="50"/>
      <c r="QLR503" s="50"/>
      <c r="QLS503" s="50"/>
      <c r="QLT503" s="50"/>
      <c r="QLU503" s="50"/>
      <c r="QLV503" s="50"/>
      <c r="QLW503" s="50"/>
      <c r="QLX503" s="50"/>
      <c r="QLY503" s="50"/>
      <c r="QLZ503" s="50"/>
      <c r="QMA503" s="50"/>
      <c r="QMB503" s="50"/>
      <c r="QMC503" s="50"/>
      <c r="QMD503" s="50"/>
      <c r="QME503" s="50"/>
      <c r="QMF503" s="50"/>
      <c r="QMG503" s="50"/>
      <c r="QMH503" s="50"/>
      <c r="QMI503" s="50"/>
      <c r="QMJ503" s="50"/>
      <c r="QMK503" s="50"/>
      <c r="QML503" s="50"/>
      <c r="QMM503" s="50"/>
      <c r="QMN503" s="50"/>
      <c r="QMO503" s="50"/>
      <c r="QMP503" s="50"/>
      <c r="QMQ503" s="50"/>
      <c r="QMR503" s="50"/>
      <c r="QMS503" s="50"/>
      <c r="QMT503" s="50"/>
      <c r="QMU503" s="50"/>
      <c r="QMV503" s="50"/>
      <c r="QMW503" s="50"/>
      <c r="QMX503" s="50"/>
      <c r="QMY503" s="50"/>
      <c r="QMZ503" s="50"/>
      <c r="QNA503" s="50"/>
      <c r="QNB503" s="50"/>
      <c r="QNC503" s="50"/>
      <c r="QND503" s="50"/>
      <c r="QNE503" s="50"/>
      <c r="QNF503" s="50"/>
      <c r="QNG503" s="50"/>
      <c r="QNH503" s="50"/>
      <c r="QNI503" s="50"/>
      <c r="QNJ503" s="50"/>
      <c r="QNK503" s="50"/>
      <c r="QNL503" s="50"/>
      <c r="QNM503" s="50"/>
      <c r="QNN503" s="50"/>
      <c r="QNO503" s="50"/>
      <c r="QNP503" s="50"/>
      <c r="QNQ503" s="50"/>
      <c r="QNR503" s="50"/>
      <c r="QNS503" s="50"/>
      <c r="QNT503" s="50"/>
      <c r="QNU503" s="50"/>
      <c r="QNV503" s="50"/>
      <c r="QNW503" s="50"/>
      <c r="QNX503" s="50"/>
      <c r="QNY503" s="50"/>
      <c r="QNZ503" s="50"/>
      <c r="QOA503" s="50"/>
      <c r="QOB503" s="50"/>
      <c r="QOC503" s="50"/>
      <c r="QOD503" s="50"/>
      <c r="QOE503" s="50"/>
      <c r="QOF503" s="50"/>
      <c r="QOG503" s="50"/>
      <c r="QOH503" s="50"/>
      <c r="QOI503" s="50"/>
      <c r="QOJ503" s="50"/>
      <c r="QOK503" s="50"/>
      <c r="QOL503" s="50"/>
      <c r="QOM503" s="50"/>
      <c r="QON503" s="50"/>
      <c r="QOO503" s="50"/>
      <c r="QOP503" s="50"/>
      <c r="QOQ503" s="50"/>
      <c r="QOR503" s="50"/>
      <c r="QOS503" s="50"/>
      <c r="QOT503" s="50"/>
      <c r="QOU503" s="50"/>
      <c r="QOV503" s="50"/>
      <c r="QOW503" s="50"/>
      <c r="QOX503" s="50"/>
      <c r="QOY503" s="50"/>
      <c r="QOZ503" s="50"/>
      <c r="QPA503" s="50"/>
      <c r="QPB503" s="50"/>
      <c r="QPC503" s="50"/>
      <c r="QPD503" s="50"/>
      <c r="QPE503" s="50"/>
      <c r="QPF503" s="50"/>
      <c r="QPG503" s="50"/>
      <c r="QPH503" s="50"/>
      <c r="QPI503" s="50"/>
      <c r="QPJ503" s="50"/>
      <c r="QPK503" s="50"/>
      <c r="QPL503" s="50"/>
      <c r="QPM503" s="50"/>
      <c r="QPN503" s="50"/>
      <c r="QPO503" s="50"/>
      <c r="QPP503" s="50"/>
      <c r="QPQ503" s="50"/>
      <c r="QPR503" s="50"/>
      <c r="QPS503" s="50"/>
      <c r="QPT503" s="50"/>
      <c r="QPU503" s="50"/>
      <c r="QPV503" s="50"/>
      <c r="QPW503" s="50"/>
      <c r="QPX503" s="50"/>
      <c r="QPY503" s="50"/>
      <c r="QPZ503" s="50"/>
      <c r="QQA503" s="50"/>
      <c r="QQB503" s="50"/>
      <c r="QQC503" s="50"/>
      <c r="QQD503" s="50"/>
      <c r="QQE503" s="50"/>
      <c r="QQF503" s="50"/>
      <c r="QQG503" s="50"/>
      <c r="QQH503" s="50"/>
      <c r="QQI503" s="50"/>
      <c r="QQJ503" s="50"/>
      <c r="QQK503" s="50"/>
      <c r="QQL503" s="50"/>
      <c r="QQM503" s="50"/>
      <c r="QQN503" s="50"/>
      <c r="QQO503" s="50"/>
      <c r="QQP503" s="50"/>
      <c r="QQQ503" s="50"/>
      <c r="QQR503" s="50"/>
      <c r="QQS503" s="50"/>
      <c r="QQT503" s="50"/>
      <c r="QQU503" s="50"/>
      <c r="QQV503" s="50"/>
      <c r="QQW503" s="50"/>
      <c r="QQX503" s="50"/>
      <c r="QQY503" s="50"/>
      <c r="QQZ503" s="50"/>
      <c r="QRA503" s="50"/>
      <c r="QRB503" s="50"/>
      <c r="QRC503" s="50"/>
      <c r="QRD503" s="50"/>
      <c r="QRE503" s="50"/>
      <c r="QRF503" s="50"/>
      <c r="QRG503" s="50"/>
      <c r="QRH503" s="50"/>
      <c r="QRI503" s="50"/>
      <c r="QRJ503" s="50"/>
      <c r="QRK503" s="50"/>
      <c r="QRL503" s="50"/>
      <c r="QRM503" s="50"/>
      <c r="QRN503" s="50"/>
      <c r="QRO503" s="50"/>
      <c r="QRP503" s="50"/>
      <c r="QRQ503" s="50"/>
      <c r="QRR503" s="50"/>
      <c r="QRS503" s="50"/>
      <c r="QRT503" s="50"/>
      <c r="QRU503" s="50"/>
      <c r="QRV503" s="50"/>
      <c r="QRW503" s="50"/>
      <c r="QRX503" s="50"/>
      <c r="QRY503" s="50"/>
      <c r="QRZ503" s="50"/>
      <c r="QSA503" s="50"/>
      <c r="QSB503" s="50"/>
      <c r="QSC503" s="50"/>
      <c r="QSD503" s="50"/>
      <c r="QSE503" s="50"/>
      <c r="QSF503" s="50"/>
      <c r="QSG503" s="50"/>
      <c r="QSH503" s="50"/>
      <c r="QSI503" s="50"/>
      <c r="QSJ503" s="50"/>
      <c r="QSK503" s="50"/>
      <c r="QSL503" s="50"/>
      <c r="QSM503" s="50"/>
      <c r="QSN503" s="50"/>
      <c r="QSO503" s="50"/>
      <c r="QSP503" s="50"/>
      <c r="QSQ503" s="50"/>
      <c r="QSR503" s="50"/>
      <c r="QSS503" s="50"/>
      <c r="QST503" s="50"/>
      <c r="QSU503" s="50"/>
      <c r="QSV503" s="50"/>
      <c r="QSW503" s="50"/>
      <c r="QSX503" s="50"/>
      <c r="QSY503" s="50"/>
      <c r="QSZ503" s="50"/>
      <c r="QTA503" s="50"/>
      <c r="QTB503" s="50"/>
      <c r="QTC503" s="50"/>
      <c r="QTD503" s="50"/>
      <c r="QTE503" s="50"/>
      <c r="QTF503" s="50"/>
      <c r="QTG503" s="50"/>
      <c r="QTH503" s="50"/>
      <c r="QTI503" s="50"/>
      <c r="QTJ503" s="50"/>
      <c r="QTK503" s="50"/>
      <c r="QTL503" s="50"/>
      <c r="QTM503" s="50"/>
      <c r="QTN503" s="50"/>
      <c r="QTO503" s="50"/>
      <c r="QTP503" s="50"/>
      <c r="QTQ503" s="50"/>
      <c r="QTR503" s="50"/>
      <c r="QTS503" s="50"/>
      <c r="QTT503" s="50"/>
      <c r="QTV503" s="50"/>
      <c r="QTX503" s="50"/>
      <c r="QTY503" s="50"/>
      <c r="QTZ503" s="50"/>
      <c r="QUA503" s="50"/>
      <c r="QUB503" s="50"/>
      <c r="QUC503" s="50"/>
      <c r="QUD503" s="50"/>
      <c r="QUE503" s="50"/>
      <c r="QUJ503" s="50"/>
      <c r="QUK503" s="50"/>
      <c r="QUL503" s="50"/>
      <c r="QUM503" s="50"/>
      <c r="QUN503" s="50"/>
      <c r="QUO503" s="50"/>
      <c r="QUP503" s="50"/>
      <c r="QUQ503" s="50"/>
      <c r="QUR503" s="50"/>
      <c r="QUS503" s="50"/>
      <c r="QUT503" s="50"/>
      <c r="QUU503" s="50"/>
      <c r="QUV503" s="50"/>
      <c r="QUW503" s="50"/>
      <c r="QUX503" s="50"/>
      <c r="QUY503" s="50"/>
      <c r="QUZ503" s="50"/>
      <c r="QVA503" s="50"/>
      <c r="QVB503" s="50"/>
      <c r="QVC503" s="50"/>
      <c r="QVD503" s="50"/>
      <c r="QVE503" s="50"/>
      <c r="QVF503" s="50"/>
      <c r="QVG503" s="50"/>
      <c r="QVH503" s="50"/>
      <c r="QVI503" s="50"/>
      <c r="QVJ503" s="50"/>
      <c r="QVK503" s="50"/>
      <c r="QVL503" s="50"/>
      <c r="QVM503" s="50"/>
      <c r="QVN503" s="50"/>
      <c r="QVO503" s="50"/>
      <c r="QVP503" s="50"/>
      <c r="QVQ503" s="50"/>
      <c r="QVR503" s="50"/>
      <c r="QVS503" s="50"/>
      <c r="QVT503" s="50"/>
      <c r="QVU503" s="50"/>
      <c r="QVV503" s="50"/>
      <c r="QVW503" s="50"/>
      <c r="QVX503" s="50"/>
      <c r="QVY503" s="50"/>
      <c r="QVZ503" s="50"/>
      <c r="QWA503" s="50"/>
      <c r="QWB503" s="50"/>
      <c r="QWC503" s="50"/>
      <c r="QWD503" s="50"/>
      <c r="QWE503" s="50"/>
      <c r="QWF503" s="50"/>
      <c r="QWG503" s="50"/>
      <c r="QWH503" s="50"/>
      <c r="QWI503" s="50"/>
      <c r="QWJ503" s="50"/>
      <c r="QWK503" s="50"/>
      <c r="QWL503" s="50"/>
      <c r="QWM503" s="50"/>
      <c r="QWN503" s="50"/>
      <c r="QWO503" s="50"/>
      <c r="QWP503" s="50"/>
      <c r="QWQ503" s="50"/>
      <c r="QWR503" s="50"/>
      <c r="QWS503" s="50"/>
      <c r="QWT503" s="50"/>
      <c r="QWU503" s="50"/>
      <c r="QWV503" s="50"/>
      <c r="QWW503" s="50"/>
      <c r="QWX503" s="50"/>
      <c r="QWY503" s="50"/>
      <c r="QWZ503" s="50"/>
      <c r="QXA503" s="50"/>
      <c r="QXB503" s="50"/>
      <c r="QXC503" s="50"/>
      <c r="QXD503" s="50"/>
      <c r="QXE503" s="50"/>
      <c r="QXF503" s="50"/>
      <c r="QXG503" s="50"/>
      <c r="QXH503" s="50"/>
      <c r="QXI503" s="50"/>
      <c r="QXJ503" s="50"/>
      <c r="QXK503" s="50"/>
      <c r="QXL503" s="50"/>
      <c r="QXM503" s="50"/>
      <c r="QXN503" s="50"/>
      <c r="QXO503" s="50"/>
      <c r="QXP503" s="50"/>
      <c r="QXQ503" s="50"/>
      <c r="QXR503" s="50"/>
      <c r="QXS503" s="50"/>
      <c r="QXT503" s="50"/>
      <c r="QXU503" s="50"/>
      <c r="QXV503" s="50"/>
      <c r="QXW503" s="50"/>
      <c r="QXX503" s="50"/>
      <c r="QXY503" s="50"/>
      <c r="QXZ503" s="50"/>
      <c r="QYA503" s="50"/>
      <c r="QYB503" s="50"/>
      <c r="QYC503" s="50"/>
      <c r="QYD503" s="50"/>
      <c r="QYE503" s="50"/>
      <c r="QYF503" s="50"/>
      <c r="QYG503" s="50"/>
      <c r="QYH503" s="50"/>
      <c r="QYI503" s="50"/>
      <c r="QYJ503" s="50"/>
      <c r="QYK503" s="50"/>
      <c r="QYL503" s="50"/>
      <c r="QYM503" s="50"/>
      <c r="QYN503" s="50"/>
      <c r="QYO503" s="50"/>
      <c r="QYP503" s="50"/>
      <c r="QYQ503" s="50"/>
      <c r="QYR503" s="50"/>
      <c r="QYS503" s="50"/>
      <c r="QYT503" s="50"/>
      <c r="QYU503" s="50"/>
      <c r="QYV503" s="50"/>
      <c r="QYW503" s="50"/>
      <c r="QYX503" s="50"/>
      <c r="QYY503" s="50"/>
      <c r="QYZ503" s="50"/>
      <c r="QZA503" s="50"/>
      <c r="QZB503" s="50"/>
      <c r="QZC503" s="50"/>
      <c r="QZD503" s="50"/>
      <c r="QZE503" s="50"/>
      <c r="QZF503" s="50"/>
      <c r="QZG503" s="50"/>
      <c r="QZH503" s="50"/>
      <c r="QZI503" s="50"/>
      <c r="QZJ503" s="50"/>
      <c r="QZK503" s="50"/>
      <c r="QZL503" s="50"/>
      <c r="QZM503" s="50"/>
      <c r="QZN503" s="50"/>
      <c r="QZO503" s="50"/>
      <c r="QZP503" s="50"/>
      <c r="QZQ503" s="50"/>
      <c r="QZR503" s="50"/>
      <c r="QZS503" s="50"/>
      <c r="QZT503" s="50"/>
      <c r="QZU503" s="50"/>
      <c r="QZV503" s="50"/>
      <c r="QZW503" s="50"/>
      <c r="QZX503" s="50"/>
      <c r="QZY503" s="50"/>
      <c r="QZZ503" s="50"/>
      <c r="RAA503" s="50"/>
      <c r="RAB503" s="50"/>
      <c r="RAC503" s="50"/>
      <c r="RAD503" s="50"/>
      <c r="RAE503" s="50"/>
      <c r="RAF503" s="50"/>
      <c r="RAG503" s="50"/>
      <c r="RAH503" s="50"/>
      <c r="RAI503" s="50"/>
      <c r="RAJ503" s="50"/>
      <c r="RAK503" s="50"/>
      <c r="RAL503" s="50"/>
      <c r="RAM503" s="50"/>
      <c r="RAN503" s="50"/>
      <c r="RAO503" s="50"/>
      <c r="RAP503" s="50"/>
      <c r="RAQ503" s="50"/>
      <c r="RAR503" s="50"/>
      <c r="RAS503" s="50"/>
      <c r="RAT503" s="50"/>
      <c r="RAU503" s="50"/>
      <c r="RAV503" s="50"/>
      <c r="RAW503" s="50"/>
      <c r="RAX503" s="50"/>
      <c r="RAY503" s="50"/>
      <c r="RAZ503" s="50"/>
      <c r="RBA503" s="50"/>
      <c r="RBB503" s="50"/>
      <c r="RBC503" s="50"/>
      <c r="RBD503" s="50"/>
      <c r="RBE503" s="50"/>
      <c r="RBF503" s="50"/>
      <c r="RBG503" s="50"/>
      <c r="RBH503" s="50"/>
      <c r="RBI503" s="50"/>
      <c r="RBJ503" s="50"/>
      <c r="RBK503" s="50"/>
      <c r="RBL503" s="50"/>
      <c r="RBM503" s="50"/>
      <c r="RBN503" s="50"/>
      <c r="RBO503" s="50"/>
      <c r="RBP503" s="50"/>
      <c r="RBQ503" s="50"/>
      <c r="RBR503" s="50"/>
      <c r="RBS503" s="50"/>
      <c r="RBT503" s="50"/>
      <c r="RBU503" s="50"/>
      <c r="RBV503" s="50"/>
      <c r="RBW503" s="50"/>
      <c r="RBX503" s="50"/>
      <c r="RBY503" s="50"/>
      <c r="RBZ503" s="50"/>
      <c r="RCA503" s="50"/>
      <c r="RCB503" s="50"/>
      <c r="RCC503" s="50"/>
      <c r="RCD503" s="50"/>
      <c r="RCE503" s="50"/>
      <c r="RCF503" s="50"/>
      <c r="RCG503" s="50"/>
      <c r="RCH503" s="50"/>
      <c r="RCI503" s="50"/>
      <c r="RCJ503" s="50"/>
      <c r="RCK503" s="50"/>
      <c r="RCL503" s="50"/>
      <c r="RCM503" s="50"/>
      <c r="RCN503" s="50"/>
      <c r="RCO503" s="50"/>
      <c r="RCP503" s="50"/>
      <c r="RCQ503" s="50"/>
      <c r="RCR503" s="50"/>
      <c r="RCS503" s="50"/>
      <c r="RCT503" s="50"/>
      <c r="RCU503" s="50"/>
      <c r="RCV503" s="50"/>
      <c r="RCW503" s="50"/>
      <c r="RCX503" s="50"/>
      <c r="RCY503" s="50"/>
      <c r="RCZ503" s="50"/>
      <c r="RDA503" s="50"/>
      <c r="RDB503" s="50"/>
      <c r="RDC503" s="50"/>
      <c r="RDD503" s="50"/>
      <c r="RDE503" s="50"/>
      <c r="RDF503" s="50"/>
      <c r="RDG503" s="50"/>
      <c r="RDH503" s="50"/>
      <c r="RDI503" s="50"/>
      <c r="RDJ503" s="50"/>
      <c r="RDK503" s="50"/>
      <c r="RDL503" s="50"/>
      <c r="RDM503" s="50"/>
      <c r="RDN503" s="50"/>
      <c r="RDO503" s="50"/>
      <c r="RDP503" s="50"/>
      <c r="RDR503" s="50"/>
      <c r="RDT503" s="50"/>
      <c r="RDU503" s="50"/>
      <c r="RDV503" s="50"/>
      <c r="RDW503" s="50"/>
      <c r="RDX503" s="50"/>
      <c r="RDY503" s="50"/>
      <c r="RDZ503" s="50"/>
      <c r="REA503" s="50"/>
      <c r="REF503" s="50"/>
      <c r="REG503" s="50"/>
      <c r="REH503" s="50"/>
      <c r="REI503" s="50"/>
      <c r="REJ503" s="50"/>
      <c r="REK503" s="50"/>
      <c r="REL503" s="50"/>
      <c r="REM503" s="50"/>
      <c r="REN503" s="50"/>
      <c r="REO503" s="50"/>
      <c r="REP503" s="50"/>
      <c r="REQ503" s="50"/>
      <c r="RER503" s="50"/>
      <c r="RES503" s="50"/>
      <c r="RET503" s="50"/>
      <c r="REU503" s="50"/>
      <c r="REV503" s="50"/>
      <c r="REW503" s="50"/>
      <c r="REX503" s="50"/>
      <c r="REY503" s="50"/>
      <c r="REZ503" s="50"/>
      <c r="RFA503" s="50"/>
      <c r="RFB503" s="50"/>
      <c r="RFC503" s="50"/>
      <c r="RFD503" s="50"/>
      <c r="RFE503" s="50"/>
      <c r="RFF503" s="50"/>
      <c r="RFG503" s="50"/>
      <c r="RFH503" s="50"/>
      <c r="RFI503" s="50"/>
      <c r="RFJ503" s="50"/>
      <c r="RFK503" s="50"/>
      <c r="RFL503" s="50"/>
      <c r="RFM503" s="50"/>
      <c r="RFN503" s="50"/>
      <c r="RFO503" s="50"/>
      <c r="RFP503" s="50"/>
      <c r="RFQ503" s="50"/>
      <c r="RFR503" s="50"/>
      <c r="RFS503" s="50"/>
      <c r="RFT503" s="50"/>
      <c r="RFU503" s="50"/>
      <c r="RFV503" s="50"/>
      <c r="RFW503" s="50"/>
      <c r="RFX503" s="50"/>
      <c r="RFY503" s="50"/>
      <c r="RFZ503" s="50"/>
      <c r="RGA503" s="50"/>
      <c r="RGB503" s="50"/>
      <c r="RGC503" s="50"/>
      <c r="RGD503" s="50"/>
      <c r="RGE503" s="50"/>
      <c r="RGF503" s="50"/>
      <c r="RGG503" s="50"/>
      <c r="RGH503" s="50"/>
      <c r="RGI503" s="50"/>
      <c r="RGJ503" s="50"/>
      <c r="RGK503" s="50"/>
      <c r="RGL503" s="50"/>
      <c r="RGM503" s="50"/>
      <c r="RGN503" s="50"/>
      <c r="RGO503" s="50"/>
      <c r="RGP503" s="50"/>
      <c r="RGQ503" s="50"/>
      <c r="RGR503" s="50"/>
      <c r="RGS503" s="50"/>
      <c r="RGT503" s="50"/>
      <c r="RGU503" s="50"/>
      <c r="RGV503" s="50"/>
      <c r="RGW503" s="50"/>
      <c r="RGX503" s="50"/>
      <c r="RGY503" s="50"/>
      <c r="RGZ503" s="50"/>
      <c r="RHA503" s="50"/>
      <c r="RHB503" s="50"/>
      <c r="RHC503" s="50"/>
      <c r="RHD503" s="50"/>
      <c r="RHE503" s="50"/>
      <c r="RHF503" s="50"/>
      <c r="RHG503" s="50"/>
      <c r="RHH503" s="50"/>
      <c r="RHI503" s="50"/>
      <c r="RHJ503" s="50"/>
      <c r="RHK503" s="50"/>
      <c r="RHL503" s="50"/>
      <c r="RHM503" s="50"/>
      <c r="RHN503" s="50"/>
      <c r="RHO503" s="50"/>
      <c r="RHP503" s="50"/>
      <c r="RHQ503" s="50"/>
      <c r="RHR503" s="50"/>
      <c r="RHS503" s="50"/>
      <c r="RHT503" s="50"/>
      <c r="RHU503" s="50"/>
      <c r="RHV503" s="50"/>
      <c r="RHW503" s="50"/>
      <c r="RHX503" s="50"/>
      <c r="RHY503" s="50"/>
      <c r="RHZ503" s="50"/>
      <c r="RIA503" s="50"/>
      <c r="RIB503" s="50"/>
      <c r="RIC503" s="50"/>
      <c r="RID503" s="50"/>
      <c r="RIE503" s="50"/>
      <c r="RIF503" s="50"/>
      <c r="RIG503" s="50"/>
      <c r="RIH503" s="50"/>
      <c r="RII503" s="50"/>
      <c r="RIJ503" s="50"/>
      <c r="RIK503" s="50"/>
      <c r="RIL503" s="50"/>
      <c r="RIM503" s="50"/>
      <c r="RIN503" s="50"/>
      <c r="RIO503" s="50"/>
      <c r="RIP503" s="50"/>
      <c r="RIQ503" s="50"/>
      <c r="RIR503" s="50"/>
      <c r="RIS503" s="50"/>
      <c r="RIT503" s="50"/>
      <c r="RIU503" s="50"/>
      <c r="RIV503" s="50"/>
      <c r="RIW503" s="50"/>
      <c r="RIX503" s="50"/>
      <c r="RIY503" s="50"/>
      <c r="RIZ503" s="50"/>
      <c r="RJA503" s="50"/>
      <c r="RJB503" s="50"/>
      <c r="RJC503" s="50"/>
      <c r="RJD503" s="50"/>
      <c r="RJE503" s="50"/>
      <c r="RJF503" s="50"/>
      <c r="RJG503" s="50"/>
      <c r="RJH503" s="50"/>
      <c r="RJI503" s="50"/>
      <c r="RJJ503" s="50"/>
      <c r="RJK503" s="50"/>
      <c r="RJL503" s="50"/>
      <c r="RJM503" s="50"/>
      <c r="RJN503" s="50"/>
      <c r="RJO503" s="50"/>
      <c r="RJP503" s="50"/>
      <c r="RJQ503" s="50"/>
      <c r="RJR503" s="50"/>
      <c r="RJS503" s="50"/>
      <c r="RJT503" s="50"/>
      <c r="RJU503" s="50"/>
      <c r="RJV503" s="50"/>
      <c r="RJW503" s="50"/>
      <c r="RJX503" s="50"/>
      <c r="RJY503" s="50"/>
      <c r="RJZ503" s="50"/>
      <c r="RKA503" s="50"/>
      <c r="RKB503" s="50"/>
      <c r="RKC503" s="50"/>
      <c r="RKD503" s="50"/>
      <c r="RKE503" s="50"/>
      <c r="RKF503" s="50"/>
      <c r="RKG503" s="50"/>
      <c r="RKH503" s="50"/>
      <c r="RKI503" s="50"/>
      <c r="RKJ503" s="50"/>
      <c r="RKK503" s="50"/>
      <c r="RKL503" s="50"/>
      <c r="RKM503" s="50"/>
      <c r="RKN503" s="50"/>
      <c r="RKO503" s="50"/>
      <c r="RKP503" s="50"/>
      <c r="RKQ503" s="50"/>
      <c r="RKR503" s="50"/>
      <c r="RKS503" s="50"/>
      <c r="RKT503" s="50"/>
      <c r="RKU503" s="50"/>
      <c r="RKV503" s="50"/>
      <c r="RKW503" s="50"/>
      <c r="RKX503" s="50"/>
      <c r="RKY503" s="50"/>
      <c r="RKZ503" s="50"/>
      <c r="RLA503" s="50"/>
      <c r="RLB503" s="50"/>
      <c r="RLC503" s="50"/>
      <c r="RLD503" s="50"/>
      <c r="RLE503" s="50"/>
      <c r="RLF503" s="50"/>
      <c r="RLG503" s="50"/>
      <c r="RLH503" s="50"/>
      <c r="RLI503" s="50"/>
      <c r="RLJ503" s="50"/>
      <c r="RLK503" s="50"/>
      <c r="RLL503" s="50"/>
      <c r="RLM503" s="50"/>
      <c r="RLN503" s="50"/>
      <c r="RLO503" s="50"/>
      <c r="RLP503" s="50"/>
      <c r="RLQ503" s="50"/>
      <c r="RLR503" s="50"/>
      <c r="RLS503" s="50"/>
      <c r="RLT503" s="50"/>
      <c r="RLU503" s="50"/>
      <c r="RLV503" s="50"/>
      <c r="RLW503" s="50"/>
      <c r="RLX503" s="50"/>
      <c r="RLY503" s="50"/>
      <c r="RLZ503" s="50"/>
      <c r="RMA503" s="50"/>
      <c r="RMB503" s="50"/>
      <c r="RMC503" s="50"/>
      <c r="RMD503" s="50"/>
      <c r="RME503" s="50"/>
      <c r="RMF503" s="50"/>
      <c r="RMG503" s="50"/>
      <c r="RMH503" s="50"/>
      <c r="RMI503" s="50"/>
      <c r="RMJ503" s="50"/>
      <c r="RMK503" s="50"/>
      <c r="RML503" s="50"/>
      <c r="RMM503" s="50"/>
      <c r="RMN503" s="50"/>
      <c r="RMO503" s="50"/>
      <c r="RMP503" s="50"/>
      <c r="RMQ503" s="50"/>
      <c r="RMR503" s="50"/>
      <c r="RMS503" s="50"/>
      <c r="RMT503" s="50"/>
      <c r="RMU503" s="50"/>
      <c r="RMV503" s="50"/>
      <c r="RMW503" s="50"/>
      <c r="RMX503" s="50"/>
      <c r="RMY503" s="50"/>
      <c r="RMZ503" s="50"/>
      <c r="RNA503" s="50"/>
      <c r="RNB503" s="50"/>
      <c r="RNC503" s="50"/>
      <c r="RND503" s="50"/>
      <c r="RNE503" s="50"/>
      <c r="RNF503" s="50"/>
      <c r="RNG503" s="50"/>
      <c r="RNH503" s="50"/>
      <c r="RNI503" s="50"/>
      <c r="RNJ503" s="50"/>
      <c r="RNK503" s="50"/>
      <c r="RNL503" s="50"/>
      <c r="RNN503" s="50"/>
      <c r="RNP503" s="50"/>
      <c r="RNQ503" s="50"/>
      <c r="RNR503" s="50"/>
      <c r="RNS503" s="50"/>
      <c r="RNT503" s="50"/>
      <c r="RNU503" s="50"/>
      <c r="RNV503" s="50"/>
      <c r="RNW503" s="50"/>
      <c r="ROB503" s="50"/>
      <c r="ROC503" s="50"/>
      <c r="ROD503" s="50"/>
      <c r="ROE503" s="50"/>
      <c r="ROF503" s="50"/>
      <c r="ROG503" s="50"/>
      <c r="ROH503" s="50"/>
      <c r="ROI503" s="50"/>
      <c r="ROJ503" s="50"/>
      <c r="ROK503" s="50"/>
      <c r="ROL503" s="50"/>
      <c r="ROM503" s="50"/>
      <c r="RON503" s="50"/>
      <c r="ROO503" s="50"/>
      <c r="ROP503" s="50"/>
      <c r="ROQ503" s="50"/>
      <c r="ROR503" s="50"/>
      <c r="ROS503" s="50"/>
      <c r="ROT503" s="50"/>
      <c r="ROU503" s="50"/>
      <c r="ROV503" s="50"/>
      <c r="ROW503" s="50"/>
      <c r="ROX503" s="50"/>
      <c r="ROY503" s="50"/>
      <c r="ROZ503" s="50"/>
      <c r="RPA503" s="50"/>
      <c r="RPB503" s="50"/>
      <c r="RPC503" s="50"/>
      <c r="RPD503" s="50"/>
      <c r="RPE503" s="50"/>
      <c r="RPF503" s="50"/>
      <c r="RPG503" s="50"/>
      <c r="RPH503" s="50"/>
      <c r="RPI503" s="50"/>
      <c r="RPJ503" s="50"/>
      <c r="RPK503" s="50"/>
      <c r="RPL503" s="50"/>
      <c r="RPM503" s="50"/>
      <c r="RPN503" s="50"/>
      <c r="RPO503" s="50"/>
      <c r="RPP503" s="50"/>
      <c r="RPQ503" s="50"/>
      <c r="RPR503" s="50"/>
      <c r="RPS503" s="50"/>
      <c r="RPT503" s="50"/>
      <c r="RPU503" s="50"/>
      <c r="RPV503" s="50"/>
      <c r="RPW503" s="50"/>
      <c r="RPX503" s="50"/>
      <c r="RPY503" s="50"/>
      <c r="RPZ503" s="50"/>
      <c r="RQA503" s="50"/>
      <c r="RQB503" s="50"/>
      <c r="RQC503" s="50"/>
      <c r="RQD503" s="50"/>
      <c r="RQE503" s="50"/>
      <c r="RQF503" s="50"/>
      <c r="RQG503" s="50"/>
      <c r="RQH503" s="50"/>
      <c r="RQI503" s="50"/>
      <c r="RQJ503" s="50"/>
      <c r="RQK503" s="50"/>
      <c r="RQL503" s="50"/>
      <c r="RQM503" s="50"/>
      <c r="RQN503" s="50"/>
      <c r="RQO503" s="50"/>
      <c r="RQP503" s="50"/>
      <c r="RQQ503" s="50"/>
      <c r="RQR503" s="50"/>
      <c r="RQS503" s="50"/>
      <c r="RQT503" s="50"/>
      <c r="RQU503" s="50"/>
      <c r="RQV503" s="50"/>
      <c r="RQW503" s="50"/>
      <c r="RQX503" s="50"/>
      <c r="RQY503" s="50"/>
      <c r="RQZ503" s="50"/>
      <c r="RRA503" s="50"/>
      <c r="RRB503" s="50"/>
      <c r="RRC503" s="50"/>
      <c r="RRD503" s="50"/>
      <c r="RRE503" s="50"/>
      <c r="RRF503" s="50"/>
      <c r="RRG503" s="50"/>
      <c r="RRH503" s="50"/>
      <c r="RRI503" s="50"/>
      <c r="RRJ503" s="50"/>
      <c r="RRK503" s="50"/>
      <c r="RRL503" s="50"/>
      <c r="RRM503" s="50"/>
      <c r="RRN503" s="50"/>
      <c r="RRO503" s="50"/>
      <c r="RRP503" s="50"/>
      <c r="RRQ503" s="50"/>
      <c r="RRR503" s="50"/>
      <c r="RRS503" s="50"/>
      <c r="RRT503" s="50"/>
      <c r="RRU503" s="50"/>
      <c r="RRV503" s="50"/>
      <c r="RRW503" s="50"/>
      <c r="RRX503" s="50"/>
      <c r="RRY503" s="50"/>
      <c r="RRZ503" s="50"/>
      <c r="RSA503" s="50"/>
      <c r="RSB503" s="50"/>
      <c r="RSC503" s="50"/>
      <c r="RSD503" s="50"/>
      <c r="RSE503" s="50"/>
      <c r="RSF503" s="50"/>
      <c r="RSG503" s="50"/>
      <c r="RSH503" s="50"/>
      <c r="RSI503" s="50"/>
      <c r="RSJ503" s="50"/>
      <c r="RSK503" s="50"/>
      <c r="RSL503" s="50"/>
      <c r="RSM503" s="50"/>
      <c r="RSN503" s="50"/>
      <c r="RSO503" s="50"/>
      <c r="RSP503" s="50"/>
      <c r="RSQ503" s="50"/>
      <c r="RSR503" s="50"/>
      <c r="RSS503" s="50"/>
      <c r="RST503" s="50"/>
      <c r="RSU503" s="50"/>
      <c r="RSV503" s="50"/>
      <c r="RSW503" s="50"/>
      <c r="RSX503" s="50"/>
      <c r="RSY503" s="50"/>
      <c r="RSZ503" s="50"/>
      <c r="RTA503" s="50"/>
      <c r="RTB503" s="50"/>
      <c r="RTC503" s="50"/>
      <c r="RTD503" s="50"/>
      <c r="RTE503" s="50"/>
      <c r="RTF503" s="50"/>
      <c r="RTG503" s="50"/>
      <c r="RTH503" s="50"/>
      <c r="RTI503" s="50"/>
      <c r="RTJ503" s="50"/>
      <c r="RTK503" s="50"/>
      <c r="RTL503" s="50"/>
      <c r="RTM503" s="50"/>
      <c r="RTN503" s="50"/>
      <c r="RTO503" s="50"/>
      <c r="RTP503" s="50"/>
      <c r="RTQ503" s="50"/>
      <c r="RTR503" s="50"/>
      <c r="RTS503" s="50"/>
      <c r="RTT503" s="50"/>
      <c r="RTU503" s="50"/>
      <c r="RTV503" s="50"/>
      <c r="RTW503" s="50"/>
      <c r="RTX503" s="50"/>
      <c r="RTY503" s="50"/>
      <c r="RTZ503" s="50"/>
      <c r="RUA503" s="50"/>
      <c r="RUB503" s="50"/>
      <c r="RUC503" s="50"/>
      <c r="RUD503" s="50"/>
      <c r="RUE503" s="50"/>
      <c r="RUF503" s="50"/>
      <c r="RUG503" s="50"/>
      <c r="RUH503" s="50"/>
      <c r="RUI503" s="50"/>
      <c r="RUJ503" s="50"/>
      <c r="RUK503" s="50"/>
      <c r="RUL503" s="50"/>
      <c r="RUM503" s="50"/>
      <c r="RUN503" s="50"/>
      <c r="RUO503" s="50"/>
      <c r="RUP503" s="50"/>
      <c r="RUQ503" s="50"/>
      <c r="RUR503" s="50"/>
      <c r="RUS503" s="50"/>
      <c r="RUT503" s="50"/>
      <c r="RUU503" s="50"/>
      <c r="RUV503" s="50"/>
      <c r="RUW503" s="50"/>
      <c r="RUX503" s="50"/>
      <c r="RUY503" s="50"/>
      <c r="RUZ503" s="50"/>
      <c r="RVA503" s="50"/>
      <c r="RVB503" s="50"/>
      <c r="RVC503" s="50"/>
      <c r="RVD503" s="50"/>
      <c r="RVE503" s="50"/>
      <c r="RVF503" s="50"/>
      <c r="RVG503" s="50"/>
      <c r="RVH503" s="50"/>
      <c r="RVI503" s="50"/>
      <c r="RVJ503" s="50"/>
      <c r="RVK503" s="50"/>
      <c r="RVL503" s="50"/>
      <c r="RVM503" s="50"/>
      <c r="RVN503" s="50"/>
      <c r="RVO503" s="50"/>
      <c r="RVP503" s="50"/>
      <c r="RVQ503" s="50"/>
      <c r="RVR503" s="50"/>
      <c r="RVS503" s="50"/>
      <c r="RVT503" s="50"/>
      <c r="RVU503" s="50"/>
      <c r="RVV503" s="50"/>
      <c r="RVW503" s="50"/>
      <c r="RVX503" s="50"/>
      <c r="RVY503" s="50"/>
      <c r="RVZ503" s="50"/>
      <c r="RWA503" s="50"/>
      <c r="RWB503" s="50"/>
      <c r="RWC503" s="50"/>
      <c r="RWD503" s="50"/>
      <c r="RWE503" s="50"/>
      <c r="RWF503" s="50"/>
      <c r="RWG503" s="50"/>
      <c r="RWH503" s="50"/>
      <c r="RWI503" s="50"/>
      <c r="RWJ503" s="50"/>
      <c r="RWK503" s="50"/>
      <c r="RWL503" s="50"/>
      <c r="RWM503" s="50"/>
      <c r="RWN503" s="50"/>
      <c r="RWO503" s="50"/>
      <c r="RWP503" s="50"/>
      <c r="RWQ503" s="50"/>
      <c r="RWR503" s="50"/>
      <c r="RWS503" s="50"/>
      <c r="RWT503" s="50"/>
      <c r="RWU503" s="50"/>
      <c r="RWV503" s="50"/>
      <c r="RWW503" s="50"/>
      <c r="RWX503" s="50"/>
      <c r="RWY503" s="50"/>
      <c r="RWZ503" s="50"/>
      <c r="RXA503" s="50"/>
      <c r="RXB503" s="50"/>
      <c r="RXC503" s="50"/>
      <c r="RXD503" s="50"/>
      <c r="RXE503" s="50"/>
      <c r="RXF503" s="50"/>
      <c r="RXG503" s="50"/>
      <c r="RXH503" s="50"/>
      <c r="RXJ503" s="50"/>
      <c r="RXL503" s="50"/>
      <c r="RXM503" s="50"/>
      <c r="RXN503" s="50"/>
      <c r="RXO503" s="50"/>
      <c r="RXP503" s="50"/>
      <c r="RXQ503" s="50"/>
      <c r="RXR503" s="50"/>
      <c r="RXS503" s="50"/>
      <c r="RXX503" s="50"/>
      <c r="RXY503" s="50"/>
      <c r="RXZ503" s="50"/>
      <c r="RYA503" s="50"/>
      <c r="RYB503" s="50"/>
      <c r="RYC503" s="50"/>
      <c r="RYD503" s="50"/>
      <c r="RYE503" s="50"/>
      <c r="RYF503" s="50"/>
      <c r="RYG503" s="50"/>
      <c r="RYH503" s="50"/>
      <c r="RYI503" s="50"/>
      <c r="RYJ503" s="50"/>
      <c r="RYK503" s="50"/>
      <c r="RYL503" s="50"/>
      <c r="RYM503" s="50"/>
      <c r="RYN503" s="50"/>
      <c r="RYO503" s="50"/>
      <c r="RYP503" s="50"/>
      <c r="RYQ503" s="50"/>
      <c r="RYR503" s="50"/>
      <c r="RYS503" s="50"/>
      <c r="RYT503" s="50"/>
      <c r="RYU503" s="50"/>
      <c r="RYV503" s="50"/>
      <c r="RYW503" s="50"/>
      <c r="RYX503" s="50"/>
      <c r="RYY503" s="50"/>
      <c r="RYZ503" s="50"/>
      <c r="RZA503" s="50"/>
      <c r="RZB503" s="50"/>
      <c r="RZC503" s="50"/>
      <c r="RZD503" s="50"/>
      <c r="RZE503" s="50"/>
      <c r="RZF503" s="50"/>
      <c r="RZG503" s="50"/>
      <c r="RZH503" s="50"/>
      <c r="RZI503" s="50"/>
      <c r="RZJ503" s="50"/>
      <c r="RZK503" s="50"/>
      <c r="RZL503" s="50"/>
      <c r="RZM503" s="50"/>
      <c r="RZN503" s="50"/>
      <c r="RZO503" s="50"/>
      <c r="RZP503" s="50"/>
      <c r="RZQ503" s="50"/>
      <c r="RZR503" s="50"/>
      <c r="RZS503" s="50"/>
      <c r="RZT503" s="50"/>
      <c r="RZU503" s="50"/>
      <c r="RZV503" s="50"/>
      <c r="RZW503" s="50"/>
      <c r="RZX503" s="50"/>
      <c r="RZY503" s="50"/>
      <c r="RZZ503" s="50"/>
      <c r="SAA503" s="50"/>
      <c r="SAB503" s="50"/>
      <c r="SAC503" s="50"/>
      <c r="SAD503" s="50"/>
      <c r="SAE503" s="50"/>
      <c r="SAF503" s="50"/>
      <c r="SAG503" s="50"/>
      <c r="SAH503" s="50"/>
      <c r="SAI503" s="50"/>
      <c r="SAJ503" s="50"/>
      <c r="SAK503" s="50"/>
      <c r="SAL503" s="50"/>
      <c r="SAM503" s="50"/>
      <c r="SAN503" s="50"/>
      <c r="SAO503" s="50"/>
      <c r="SAP503" s="50"/>
      <c r="SAQ503" s="50"/>
      <c r="SAR503" s="50"/>
      <c r="SAS503" s="50"/>
      <c r="SAT503" s="50"/>
      <c r="SAU503" s="50"/>
      <c r="SAV503" s="50"/>
      <c r="SAW503" s="50"/>
      <c r="SAX503" s="50"/>
      <c r="SAY503" s="50"/>
      <c r="SAZ503" s="50"/>
      <c r="SBA503" s="50"/>
      <c r="SBB503" s="50"/>
      <c r="SBC503" s="50"/>
      <c r="SBD503" s="50"/>
      <c r="SBE503" s="50"/>
      <c r="SBF503" s="50"/>
      <c r="SBG503" s="50"/>
      <c r="SBH503" s="50"/>
      <c r="SBI503" s="50"/>
      <c r="SBJ503" s="50"/>
      <c r="SBK503" s="50"/>
      <c r="SBL503" s="50"/>
      <c r="SBM503" s="50"/>
      <c r="SBN503" s="50"/>
      <c r="SBO503" s="50"/>
      <c r="SBP503" s="50"/>
      <c r="SBQ503" s="50"/>
      <c r="SBR503" s="50"/>
      <c r="SBS503" s="50"/>
      <c r="SBT503" s="50"/>
      <c r="SBU503" s="50"/>
      <c r="SBV503" s="50"/>
      <c r="SBW503" s="50"/>
      <c r="SBX503" s="50"/>
      <c r="SBY503" s="50"/>
      <c r="SBZ503" s="50"/>
      <c r="SCA503" s="50"/>
      <c r="SCB503" s="50"/>
      <c r="SCC503" s="50"/>
      <c r="SCD503" s="50"/>
      <c r="SCE503" s="50"/>
      <c r="SCF503" s="50"/>
      <c r="SCG503" s="50"/>
      <c r="SCH503" s="50"/>
      <c r="SCI503" s="50"/>
      <c r="SCJ503" s="50"/>
      <c r="SCK503" s="50"/>
      <c r="SCL503" s="50"/>
      <c r="SCM503" s="50"/>
      <c r="SCN503" s="50"/>
      <c r="SCO503" s="50"/>
      <c r="SCP503" s="50"/>
      <c r="SCQ503" s="50"/>
      <c r="SCR503" s="50"/>
      <c r="SCS503" s="50"/>
      <c r="SCT503" s="50"/>
      <c r="SCU503" s="50"/>
      <c r="SCV503" s="50"/>
      <c r="SCW503" s="50"/>
      <c r="SCX503" s="50"/>
      <c r="SCY503" s="50"/>
      <c r="SCZ503" s="50"/>
      <c r="SDA503" s="50"/>
      <c r="SDB503" s="50"/>
      <c r="SDC503" s="50"/>
      <c r="SDD503" s="50"/>
      <c r="SDE503" s="50"/>
      <c r="SDF503" s="50"/>
      <c r="SDG503" s="50"/>
      <c r="SDH503" s="50"/>
      <c r="SDI503" s="50"/>
      <c r="SDJ503" s="50"/>
      <c r="SDK503" s="50"/>
      <c r="SDL503" s="50"/>
      <c r="SDM503" s="50"/>
      <c r="SDN503" s="50"/>
      <c r="SDO503" s="50"/>
      <c r="SDP503" s="50"/>
      <c r="SDQ503" s="50"/>
      <c r="SDR503" s="50"/>
      <c r="SDS503" s="50"/>
      <c r="SDT503" s="50"/>
      <c r="SDU503" s="50"/>
      <c r="SDV503" s="50"/>
      <c r="SDW503" s="50"/>
      <c r="SDX503" s="50"/>
      <c r="SDY503" s="50"/>
      <c r="SDZ503" s="50"/>
      <c r="SEA503" s="50"/>
      <c r="SEB503" s="50"/>
      <c r="SEC503" s="50"/>
      <c r="SED503" s="50"/>
      <c r="SEE503" s="50"/>
      <c r="SEF503" s="50"/>
      <c r="SEG503" s="50"/>
      <c r="SEH503" s="50"/>
      <c r="SEI503" s="50"/>
      <c r="SEJ503" s="50"/>
      <c r="SEK503" s="50"/>
      <c r="SEL503" s="50"/>
      <c r="SEM503" s="50"/>
      <c r="SEN503" s="50"/>
      <c r="SEO503" s="50"/>
      <c r="SEP503" s="50"/>
      <c r="SEQ503" s="50"/>
      <c r="SER503" s="50"/>
      <c r="SES503" s="50"/>
      <c r="SET503" s="50"/>
      <c r="SEU503" s="50"/>
      <c r="SEV503" s="50"/>
      <c r="SEW503" s="50"/>
      <c r="SEX503" s="50"/>
      <c r="SEY503" s="50"/>
      <c r="SEZ503" s="50"/>
      <c r="SFA503" s="50"/>
      <c r="SFB503" s="50"/>
      <c r="SFC503" s="50"/>
      <c r="SFD503" s="50"/>
      <c r="SFE503" s="50"/>
      <c r="SFF503" s="50"/>
      <c r="SFG503" s="50"/>
      <c r="SFH503" s="50"/>
      <c r="SFI503" s="50"/>
      <c r="SFJ503" s="50"/>
      <c r="SFK503" s="50"/>
      <c r="SFL503" s="50"/>
      <c r="SFM503" s="50"/>
      <c r="SFN503" s="50"/>
      <c r="SFO503" s="50"/>
      <c r="SFP503" s="50"/>
      <c r="SFQ503" s="50"/>
      <c r="SFR503" s="50"/>
      <c r="SFS503" s="50"/>
      <c r="SFT503" s="50"/>
      <c r="SFU503" s="50"/>
      <c r="SFV503" s="50"/>
      <c r="SFW503" s="50"/>
      <c r="SFX503" s="50"/>
      <c r="SFY503" s="50"/>
      <c r="SFZ503" s="50"/>
      <c r="SGA503" s="50"/>
      <c r="SGB503" s="50"/>
      <c r="SGC503" s="50"/>
      <c r="SGD503" s="50"/>
      <c r="SGE503" s="50"/>
      <c r="SGF503" s="50"/>
      <c r="SGG503" s="50"/>
      <c r="SGH503" s="50"/>
      <c r="SGI503" s="50"/>
      <c r="SGJ503" s="50"/>
      <c r="SGK503" s="50"/>
      <c r="SGL503" s="50"/>
      <c r="SGM503" s="50"/>
      <c r="SGN503" s="50"/>
      <c r="SGO503" s="50"/>
      <c r="SGP503" s="50"/>
      <c r="SGQ503" s="50"/>
      <c r="SGR503" s="50"/>
      <c r="SGS503" s="50"/>
      <c r="SGT503" s="50"/>
      <c r="SGU503" s="50"/>
      <c r="SGV503" s="50"/>
      <c r="SGW503" s="50"/>
      <c r="SGX503" s="50"/>
      <c r="SGY503" s="50"/>
      <c r="SGZ503" s="50"/>
      <c r="SHA503" s="50"/>
      <c r="SHB503" s="50"/>
      <c r="SHC503" s="50"/>
      <c r="SHD503" s="50"/>
      <c r="SHF503" s="50"/>
      <c r="SHH503" s="50"/>
      <c r="SHI503" s="50"/>
      <c r="SHJ503" s="50"/>
      <c r="SHK503" s="50"/>
      <c r="SHL503" s="50"/>
      <c r="SHM503" s="50"/>
      <c r="SHN503" s="50"/>
      <c r="SHO503" s="50"/>
      <c r="SHT503" s="50"/>
      <c r="SHU503" s="50"/>
      <c r="SHV503" s="50"/>
      <c r="SHW503" s="50"/>
      <c r="SHX503" s="50"/>
      <c r="SHY503" s="50"/>
      <c r="SHZ503" s="50"/>
      <c r="SIA503" s="50"/>
      <c r="SIB503" s="50"/>
      <c r="SIC503" s="50"/>
      <c r="SID503" s="50"/>
      <c r="SIE503" s="50"/>
      <c r="SIF503" s="50"/>
      <c r="SIG503" s="50"/>
      <c r="SIH503" s="50"/>
      <c r="SII503" s="50"/>
      <c r="SIJ503" s="50"/>
      <c r="SIK503" s="50"/>
      <c r="SIL503" s="50"/>
      <c r="SIM503" s="50"/>
      <c r="SIN503" s="50"/>
      <c r="SIO503" s="50"/>
      <c r="SIP503" s="50"/>
      <c r="SIQ503" s="50"/>
      <c r="SIR503" s="50"/>
      <c r="SIS503" s="50"/>
      <c r="SIT503" s="50"/>
      <c r="SIU503" s="50"/>
      <c r="SIV503" s="50"/>
      <c r="SIW503" s="50"/>
      <c r="SIX503" s="50"/>
      <c r="SIY503" s="50"/>
      <c r="SIZ503" s="50"/>
      <c r="SJA503" s="50"/>
      <c r="SJB503" s="50"/>
      <c r="SJC503" s="50"/>
      <c r="SJD503" s="50"/>
      <c r="SJE503" s="50"/>
      <c r="SJF503" s="50"/>
      <c r="SJG503" s="50"/>
      <c r="SJH503" s="50"/>
      <c r="SJI503" s="50"/>
      <c r="SJJ503" s="50"/>
      <c r="SJK503" s="50"/>
      <c r="SJL503" s="50"/>
      <c r="SJM503" s="50"/>
      <c r="SJN503" s="50"/>
      <c r="SJO503" s="50"/>
      <c r="SJP503" s="50"/>
      <c r="SJQ503" s="50"/>
      <c r="SJR503" s="50"/>
      <c r="SJS503" s="50"/>
      <c r="SJT503" s="50"/>
      <c r="SJU503" s="50"/>
      <c r="SJV503" s="50"/>
      <c r="SJW503" s="50"/>
      <c r="SJX503" s="50"/>
      <c r="SJY503" s="50"/>
      <c r="SJZ503" s="50"/>
      <c r="SKA503" s="50"/>
      <c r="SKB503" s="50"/>
      <c r="SKC503" s="50"/>
      <c r="SKD503" s="50"/>
      <c r="SKE503" s="50"/>
      <c r="SKF503" s="50"/>
      <c r="SKG503" s="50"/>
      <c r="SKH503" s="50"/>
      <c r="SKI503" s="50"/>
      <c r="SKJ503" s="50"/>
      <c r="SKK503" s="50"/>
      <c r="SKL503" s="50"/>
      <c r="SKM503" s="50"/>
      <c r="SKN503" s="50"/>
      <c r="SKO503" s="50"/>
      <c r="SKP503" s="50"/>
      <c r="SKQ503" s="50"/>
      <c r="SKR503" s="50"/>
      <c r="SKS503" s="50"/>
      <c r="SKT503" s="50"/>
      <c r="SKU503" s="50"/>
      <c r="SKV503" s="50"/>
      <c r="SKW503" s="50"/>
      <c r="SKX503" s="50"/>
      <c r="SKY503" s="50"/>
      <c r="SKZ503" s="50"/>
      <c r="SLA503" s="50"/>
      <c r="SLB503" s="50"/>
      <c r="SLC503" s="50"/>
      <c r="SLD503" s="50"/>
      <c r="SLE503" s="50"/>
      <c r="SLF503" s="50"/>
      <c r="SLG503" s="50"/>
      <c r="SLH503" s="50"/>
      <c r="SLI503" s="50"/>
      <c r="SLJ503" s="50"/>
      <c r="SLK503" s="50"/>
      <c r="SLL503" s="50"/>
      <c r="SLM503" s="50"/>
      <c r="SLN503" s="50"/>
      <c r="SLO503" s="50"/>
      <c r="SLP503" s="50"/>
      <c r="SLQ503" s="50"/>
      <c r="SLR503" s="50"/>
      <c r="SLS503" s="50"/>
      <c r="SLT503" s="50"/>
      <c r="SLU503" s="50"/>
      <c r="SLV503" s="50"/>
      <c r="SLW503" s="50"/>
      <c r="SLX503" s="50"/>
      <c r="SLY503" s="50"/>
      <c r="SLZ503" s="50"/>
      <c r="SMA503" s="50"/>
      <c r="SMB503" s="50"/>
      <c r="SMC503" s="50"/>
      <c r="SMD503" s="50"/>
      <c r="SME503" s="50"/>
      <c r="SMF503" s="50"/>
      <c r="SMG503" s="50"/>
      <c r="SMH503" s="50"/>
      <c r="SMI503" s="50"/>
      <c r="SMJ503" s="50"/>
      <c r="SMK503" s="50"/>
      <c r="SML503" s="50"/>
      <c r="SMM503" s="50"/>
      <c r="SMN503" s="50"/>
      <c r="SMO503" s="50"/>
      <c r="SMP503" s="50"/>
      <c r="SMQ503" s="50"/>
      <c r="SMR503" s="50"/>
      <c r="SMS503" s="50"/>
      <c r="SMT503" s="50"/>
      <c r="SMU503" s="50"/>
      <c r="SMV503" s="50"/>
      <c r="SMW503" s="50"/>
      <c r="SMX503" s="50"/>
      <c r="SMY503" s="50"/>
      <c r="SMZ503" s="50"/>
      <c r="SNA503" s="50"/>
      <c r="SNB503" s="50"/>
      <c r="SNC503" s="50"/>
      <c r="SND503" s="50"/>
      <c r="SNE503" s="50"/>
      <c r="SNF503" s="50"/>
      <c r="SNG503" s="50"/>
      <c r="SNH503" s="50"/>
      <c r="SNI503" s="50"/>
      <c r="SNJ503" s="50"/>
      <c r="SNK503" s="50"/>
      <c r="SNL503" s="50"/>
      <c r="SNM503" s="50"/>
      <c r="SNN503" s="50"/>
      <c r="SNO503" s="50"/>
      <c r="SNP503" s="50"/>
      <c r="SNQ503" s="50"/>
      <c r="SNR503" s="50"/>
      <c r="SNS503" s="50"/>
      <c r="SNT503" s="50"/>
      <c r="SNU503" s="50"/>
      <c r="SNV503" s="50"/>
      <c r="SNW503" s="50"/>
      <c r="SNX503" s="50"/>
      <c r="SNY503" s="50"/>
      <c r="SNZ503" s="50"/>
      <c r="SOA503" s="50"/>
      <c r="SOB503" s="50"/>
      <c r="SOC503" s="50"/>
      <c r="SOD503" s="50"/>
      <c r="SOE503" s="50"/>
      <c r="SOF503" s="50"/>
      <c r="SOG503" s="50"/>
      <c r="SOH503" s="50"/>
      <c r="SOI503" s="50"/>
      <c r="SOJ503" s="50"/>
      <c r="SOK503" s="50"/>
      <c r="SOL503" s="50"/>
      <c r="SOM503" s="50"/>
      <c r="SON503" s="50"/>
      <c r="SOO503" s="50"/>
      <c r="SOP503" s="50"/>
      <c r="SOQ503" s="50"/>
      <c r="SOR503" s="50"/>
      <c r="SOS503" s="50"/>
      <c r="SOT503" s="50"/>
      <c r="SOU503" s="50"/>
      <c r="SOV503" s="50"/>
      <c r="SOW503" s="50"/>
      <c r="SOX503" s="50"/>
      <c r="SOY503" s="50"/>
      <c r="SOZ503" s="50"/>
      <c r="SPA503" s="50"/>
      <c r="SPB503" s="50"/>
      <c r="SPC503" s="50"/>
      <c r="SPD503" s="50"/>
      <c r="SPE503" s="50"/>
      <c r="SPF503" s="50"/>
      <c r="SPG503" s="50"/>
      <c r="SPH503" s="50"/>
      <c r="SPI503" s="50"/>
      <c r="SPJ503" s="50"/>
      <c r="SPK503" s="50"/>
      <c r="SPL503" s="50"/>
      <c r="SPM503" s="50"/>
      <c r="SPN503" s="50"/>
      <c r="SPO503" s="50"/>
      <c r="SPP503" s="50"/>
      <c r="SPQ503" s="50"/>
      <c r="SPR503" s="50"/>
      <c r="SPS503" s="50"/>
      <c r="SPT503" s="50"/>
      <c r="SPU503" s="50"/>
      <c r="SPV503" s="50"/>
      <c r="SPW503" s="50"/>
      <c r="SPX503" s="50"/>
      <c r="SPY503" s="50"/>
      <c r="SPZ503" s="50"/>
      <c r="SQA503" s="50"/>
      <c r="SQB503" s="50"/>
      <c r="SQC503" s="50"/>
      <c r="SQD503" s="50"/>
      <c r="SQE503" s="50"/>
      <c r="SQF503" s="50"/>
      <c r="SQG503" s="50"/>
      <c r="SQH503" s="50"/>
      <c r="SQI503" s="50"/>
      <c r="SQJ503" s="50"/>
      <c r="SQK503" s="50"/>
      <c r="SQL503" s="50"/>
      <c r="SQM503" s="50"/>
      <c r="SQN503" s="50"/>
      <c r="SQO503" s="50"/>
      <c r="SQP503" s="50"/>
      <c r="SQQ503" s="50"/>
      <c r="SQR503" s="50"/>
      <c r="SQS503" s="50"/>
      <c r="SQT503" s="50"/>
      <c r="SQU503" s="50"/>
      <c r="SQV503" s="50"/>
      <c r="SQW503" s="50"/>
      <c r="SQX503" s="50"/>
      <c r="SQY503" s="50"/>
      <c r="SQZ503" s="50"/>
      <c r="SRB503" s="50"/>
      <c r="SRD503" s="50"/>
      <c r="SRE503" s="50"/>
      <c r="SRF503" s="50"/>
      <c r="SRG503" s="50"/>
      <c r="SRH503" s="50"/>
      <c r="SRI503" s="50"/>
      <c r="SRJ503" s="50"/>
      <c r="SRK503" s="50"/>
      <c r="SRP503" s="50"/>
      <c r="SRQ503" s="50"/>
      <c r="SRR503" s="50"/>
      <c r="SRS503" s="50"/>
      <c r="SRT503" s="50"/>
      <c r="SRU503" s="50"/>
      <c r="SRV503" s="50"/>
      <c r="SRW503" s="50"/>
      <c r="SRX503" s="50"/>
      <c r="SRY503" s="50"/>
      <c r="SRZ503" s="50"/>
      <c r="SSA503" s="50"/>
      <c r="SSB503" s="50"/>
      <c r="SSC503" s="50"/>
      <c r="SSD503" s="50"/>
      <c r="SSE503" s="50"/>
      <c r="SSF503" s="50"/>
      <c r="SSG503" s="50"/>
      <c r="SSH503" s="50"/>
      <c r="SSI503" s="50"/>
      <c r="SSJ503" s="50"/>
      <c r="SSK503" s="50"/>
      <c r="SSL503" s="50"/>
      <c r="SSM503" s="50"/>
      <c r="SSN503" s="50"/>
      <c r="SSO503" s="50"/>
      <c r="SSP503" s="50"/>
      <c r="SSQ503" s="50"/>
      <c r="SSR503" s="50"/>
      <c r="SSS503" s="50"/>
      <c r="SST503" s="50"/>
      <c r="SSU503" s="50"/>
      <c r="SSV503" s="50"/>
      <c r="SSW503" s="50"/>
      <c r="SSX503" s="50"/>
      <c r="SSY503" s="50"/>
      <c r="SSZ503" s="50"/>
      <c r="STA503" s="50"/>
      <c r="STB503" s="50"/>
      <c r="STC503" s="50"/>
      <c r="STD503" s="50"/>
      <c r="STE503" s="50"/>
      <c r="STF503" s="50"/>
      <c r="STG503" s="50"/>
      <c r="STH503" s="50"/>
      <c r="STI503" s="50"/>
      <c r="STJ503" s="50"/>
      <c r="STK503" s="50"/>
      <c r="STL503" s="50"/>
      <c r="STM503" s="50"/>
      <c r="STN503" s="50"/>
      <c r="STO503" s="50"/>
      <c r="STP503" s="50"/>
      <c r="STQ503" s="50"/>
      <c r="STR503" s="50"/>
      <c r="STS503" s="50"/>
      <c r="STT503" s="50"/>
      <c r="STU503" s="50"/>
      <c r="STV503" s="50"/>
      <c r="STW503" s="50"/>
      <c r="STX503" s="50"/>
      <c r="STY503" s="50"/>
      <c r="STZ503" s="50"/>
      <c r="SUA503" s="50"/>
      <c r="SUB503" s="50"/>
      <c r="SUC503" s="50"/>
      <c r="SUD503" s="50"/>
      <c r="SUE503" s="50"/>
      <c r="SUF503" s="50"/>
      <c r="SUG503" s="50"/>
      <c r="SUH503" s="50"/>
      <c r="SUI503" s="50"/>
      <c r="SUJ503" s="50"/>
      <c r="SUK503" s="50"/>
      <c r="SUL503" s="50"/>
      <c r="SUM503" s="50"/>
      <c r="SUN503" s="50"/>
      <c r="SUO503" s="50"/>
      <c r="SUP503" s="50"/>
      <c r="SUQ503" s="50"/>
      <c r="SUR503" s="50"/>
      <c r="SUS503" s="50"/>
      <c r="SUT503" s="50"/>
      <c r="SUU503" s="50"/>
      <c r="SUV503" s="50"/>
      <c r="SUW503" s="50"/>
      <c r="SUX503" s="50"/>
      <c r="SUY503" s="50"/>
      <c r="SUZ503" s="50"/>
      <c r="SVA503" s="50"/>
      <c r="SVB503" s="50"/>
      <c r="SVC503" s="50"/>
      <c r="SVD503" s="50"/>
      <c r="SVE503" s="50"/>
      <c r="SVF503" s="50"/>
      <c r="SVG503" s="50"/>
      <c r="SVH503" s="50"/>
      <c r="SVI503" s="50"/>
      <c r="SVJ503" s="50"/>
      <c r="SVK503" s="50"/>
      <c r="SVL503" s="50"/>
      <c r="SVM503" s="50"/>
      <c r="SVN503" s="50"/>
      <c r="SVO503" s="50"/>
      <c r="SVP503" s="50"/>
      <c r="SVQ503" s="50"/>
      <c r="SVR503" s="50"/>
      <c r="SVS503" s="50"/>
      <c r="SVT503" s="50"/>
      <c r="SVU503" s="50"/>
      <c r="SVV503" s="50"/>
      <c r="SVW503" s="50"/>
      <c r="SVX503" s="50"/>
      <c r="SVY503" s="50"/>
      <c r="SVZ503" s="50"/>
      <c r="SWA503" s="50"/>
      <c r="SWB503" s="50"/>
      <c r="SWC503" s="50"/>
      <c r="SWD503" s="50"/>
      <c r="SWE503" s="50"/>
      <c r="SWF503" s="50"/>
      <c r="SWG503" s="50"/>
      <c r="SWH503" s="50"/>
      <c r="SWI503" s="50"/>
      <c r="SWJ503" s="50"/>
      <c r="SWK503" s="50"/>
      <c r="SWL503" s="50"/>
      <c r="SWM503" s="50"/>
      <c r="SWN503" s="50"/>
      <c r="SWO503" s="50"/>
      <c r="SWP503" s="50"/>
      <c r="SWQ503" s="50"/>
      <c r="SWR503" s="50"/>
      <c r="SWS503" s="50"/>
      <c r="SWT503" s="50"/>
      <c r="SWU503" s="50"/>
      <c r="SWV503" s="50"/>
      <c r="SWW503" s="50"/>
      <c r="SWX503" s="50"/>
      <c r="SWY503" s="50"/>
      <c r="SWZ503" s="50"/>
      <c r="SXA503" s="50"/>
      <c r="SXB503" s="50"/>
      <c r="SXC503" s="50"/>
      <c r="SXD503" s="50"/>
      <c r="SXE503" s="50"/>
      <c r="SXF503" s="50"/>
      <c r="SXG503" s="50"/>
      <c r="SXH503" s="50"/>
      <c r="SXI503" s="50"/>
      <c r="SXJ503" s="50"/>
      <c r="SXK503" s="50"/>
      <c r="SXL503" s="50"/>
      <c r="SXM503" s="50"/>
      <c r="SXN503" s="50"/>
      <c r="SXO503" s="50"/>
      <c r="SXP503" s="50"/>
      <c r="SXQ503" s="50"/>
      <c r="SXR503" s="50"/>
      <c r="SXS503" s="50"/>
      <c r="SXT503" s="50"/>
      <c r="SXU503" s="50"/>
      <c r="SXV503" s="50"/>
      <c r="SXW503" s="50"/>
      <c r="SXX503" s="50"/>
      <c r="SXY503" s="50"/>
      <c r="SXZ503" s="50"/>
      <c r="SYA503" s="50"/>
      <c r="SYB503" s="50"/>
      <c r="SYC503" s="50"/>
      <c r="SYD503" s="50"/>
      <c r="SYE503" s="50"/>
      <c r="SYF503" s="50"/>
      <c r="SYG503" s="50"/>
      <c r="SYH503" s="50"/>
      <c r="SYI503" s="50"/>
      <c r="SYJ503" s="50"/>
      <c r="SYK503" s="50"/>
      <c r="SYL503" s="50"/>
      <c r="SYM503" s="50"/>
      <c r="SYN503" s="50"/>
      <c r="SYO503" s="50"/>
      <c r="SYP503" s="50"/>
      <c r="SYQ503" s="50"/>
      <c r="SYR503" s="50"/>
      <c r="SYS503" s="50"/>
      <c r="SYT503" s="50"/>
      <c r="SYU503" s="50"/>
      <c r="SYV503" s="50"/>
      <c r="SYW503" s="50"/>
      <c r="SYX503" s="50"/>
      <c r="SYY503" s="50"/>
      <c r="SYZ503" s="50"/>
      <c r="SZA503" s="50"/>
      <c r="SZB503" s="50"/>
      <c r="SZC503" s="50"/>
      <c r="SZD503" s="50"/>
      <c r="SZE503" s="50"/>
      <c r="SZF503" s="50"/>
      <c r="SZG503" s="50"/>
      <c r="SZH503" s="50"/>
      <c r="SZI503" s="50"/>
      <c r="SZJ503" s="50"/>
      <c r="SZK503" s="50"/>
      <c r="SZL503" s="50"/>
      <c r="SZM503" s="50"/>
      <c r="SZN503" s="50"/>
      <c r="SZO503" s="50"/>
      <c r="SZP503" s="50"/>
      <c r="SZQ503" s="50"/>
      <c r="SZR503" s="50"/>
      <c r="SZS503" s="50"/>
      <c r="SZT503" s="50"/>
      <c r="SZU503" s="50"/>
      <c r="SZV503" s="50"/>
      <c r="SZW503" s="50"/>
      <c r="SZX503" s="50"/>
      <c r="SZY503" s="50"/>
      <c r="SZZ503" s="50"/>
      <c r="TAA503" s="50"/>
      <c r="TAB503" s="50"/>
      <c r="TAC503" s="50"/>
      <c r="TAD503" s="50"/>
      <c r="TAE503" s="50"/>
      <c r="TAF503" s="50"/>
      <c r="TAG503" s="50"/>
      <c r="TAH503" s="50"/>
      <c r="TAI503" s="50"/>
      <c r="TAJ503" s="50"/>
      <c r="TAK503" s="50"/>
      <c r="TAL503" s="50"/>
      <c r="TAM503" s="50"/>
      <c r="TAN503" s="50"/>
      <c r="TAO503" s="50"/>
      <c r="TAP503" s="50"/>
      <c r="TAQ503" s="50"/>
      <c r="TAR503" s="50"/>
      <c r="TAS503" s="50"/>
      <c r="TAT503" s="50"/>
      <c r="TAU503" s="50"/>
      <c r="TAV503" s="50"/>
      <c r="TAX503" s="50"/>
      <c r="TAZ503" s="50"/>
      <c r="TBA503" s="50"/>
      <c r="TBB503" s="50"/>
      <c r="TBC503" s="50"/>
      <c r="TBD503" s="50"/>
      <c r="TBE503" s="50"/>
      <c r="TBF503" s="50"/>
      <c r="TBG503" s="50"/>
      <c r="TBL503" s="50"/>
      <c r="TBM503" s="50"/>
      <c r="TBN503" s="50"/>
      <c r="TBO503" s="50"/>
      <c r="TBP503" s="50"/>
      <c r="TBQ503" s="50"/>
      <c r="TBR503" s="50"/>
      <c r="TBS503" s="50"/>
      <c r="TBT503" s="50"/>
      <c r="TBU503" s="50"/>
      <c r="TBV503" s="50"/>
      <c r="TBW503" s="50"/>
      <c r="TBX503" s="50"/>
      <c r="TBY503" s="50"/>
      <c r="TBZ503" s="50"/>
      <c r="TCA503" s="50"/>
      <c r="TCB503" s="50"/>
      <c r="TCC503" s="50"/>
      <c r="TCD503" s="50"/>
      <c r="TCE503" s="50"/>
      <c r="TCF503" s="50"/>
      <c r="TCG503" s="50"/>
      <c r="TCH503" s="50"/>
      <c r="TCI503" s="50"/>
      <c r="TCJ503" s="50"/>
      <c r="TCK503" s="50"/>
      <c r="TCL503" s="50"/>
      <c r="TCM503" s="50"/>
      <c r="TCN503" s="50"/>
      <c r="TCO503" s="50"/>
      <c r="TCP503" s="50"/>
      <c r="TCQ503" s="50"/>
      <c r="TCR503" s="50"/>
      <c r="TCS503" s="50"/>
      <c r="TCT503" s="50"/>
      <c r="TCU503" s="50"/>
      <c r="TCV503" s="50"/>
      <c r="TCW503" s="50"/>
      <c r="TCX503" s="50"/>
      <c r="TCY503" s="50"/>
      <c r="TCZ503" s="50"/>
      <c r="TDA503" s="50"/>
      <c r="TDB503" s="50"/>
      <c r="TDC503" s="50"/>
      <c r="TDD503" s="50"/>
      <c r="TDE503" s="50"/>
      <c r="TDF503" s="50"/>
      <c r="TDG503" s="50"/>
      <c r="TDH503" s="50"/>
      <c r="TDI503" s="50"/>
      <c r="TDJ503" s="50"/>
      <c r="TDK503" s="50"/>
      <c r="TDL503" s="50"/>
      <c r="TDM503" s="50"/>
      <c r="TDN503" s="50"/>
      <c r="TDO503" s="50"/>
      <c r="TDP503" s="50"/>
      <c r="TDQ503" s="50"/>
      <c r="TDR503" s="50"/>
      <c r="TDS503" s="50"/>
      <c r="TDT503" s="50"/>
      <c r="TDU503" s="50"/>
      <c r="TDV503" s="50"/>
      <c r="TDW503" s="50"/>
      <c r="TDX503" s="50"/>
      <c r="TDY503" s="50"/>
      <c r="TDZ503" s="50"/>
      <c r="TEA503" s="50"/>
      <c r="TEB503" s="50"/>
      <c r="TEC503" s="50"/>
      <c r="TED503" s="50"/>
      <c r="TEE503" s="50"/>
      <c r="TEF503" s="50"/>
      <c r="TEG503" s="50"/>
      <c r="TEH503" s="50"/>
      <c r="TEI503" s="50"/>
      <c r="TEJ503" s="50"/>
      <c r="TEK503" s="50"/>
      <c r="TEL503" s="50"/>
      <c r="TEM503" s="50"/>
      <c r="TEN503" s="50"/>
      <c r="TEO503" s="50"/>
      <c r="TEP503" s="50"/>
      <c r="TEQ503" s="50"/>
      <c r="TER503" s="50"/>
      <c r="TES503" s="50"/>
      <c r="TET503" s="50"/>
      <c r="TEU503" s="50"/>
      <c r="TEV503" s="50"/>
      <c r="TEW503" s="50"/>
      <c r="TEX503" s="50"/>
      <c r="TEY503" s="50"/>
      <c r="TEZ503" s="50"/>
      <c r="TFA503" s="50"/>
      <c r="TFB503" s="50"/>
      <c r="TFC503" s="50"/>
      <c r="TFD503" s="50"/>
      <c r="TFE503" s="50"/>
      <c r="TFF503" s="50"/>
      <c r="TFG503" s="50"/>
      <c r="TFH503" s="50"/>
      <c r="TFI503" s="50"/>
      <c r="TFJ503" s="50"/>
      <c r="TFK503" s="50"/>
      <c r="TFL503" s="50"/>
      <c r="TFM503" s="50"/>
      <c r="TFN503" s="50"/>
      <c r="TFO503" s="50"/>
      <c r="TFP503" s="50"/>
      <c r="TFQ503" s="50"/>
      <c r="TFR503" s="50"/>
      <c r="TFS503" s="50"/>
      <c r="TFT503" s="50"/>
      <c r="TFU503" s="50"/>
      <c r="TFV503" s="50"/>
      <c r="TFW503" s="50"/>
      <c r="TFX503" s="50"/>
      <c r="TFY503" s="50"/>
      <c r="TFZ503" s="50"/>
      <c r="TGA503" s="50"/>
      <c r="TGB503" s="50"/>
      <c r="TGC503" s="50"/>
      <c r="TGD503" s="50"/>
      <c r="TGE503" s="50"/>
      <c r="TGF503" s="50"/>
      <c r="TGG503" s="50"/>
      <c r="TGH503" s="50"/>
      <c r="TGI503" s="50"/>
      <c r="TGJ503" s="50"/>
      <c r="TGK503" s="50"/>
      <c r="TGL503" s="50"/>
      <c r="TGM503" s="50"/>
      <c r="TGN503" s="50"/>
      <c r="TGO503" s="50"/>
      <c r="TGP503" s="50"/>
      <c r="TGQ503" s="50"/>
      <c r="TGR503" s="50"/>
      <c r="TGS503" s="50"/>
      <c r="TGT503" s="50"/>
      <c r="TGU503" s="50"/>
      <c r="TGV503" s="50"/>
      <c r="TGW503" s="50"/>
      <c r="TGX503" s="50"/>
      <c r="TGY503" s="50"/>
      <c r="TGZ503" s="50"/>
      <c r="THA503" s="50"/>
      <c r="THB503" s="50"/>
      <c r="THC503" s="50"/>
      <c r="THD503" s="50"/>
      <c r="THE503" s="50"/>
      <c r="THF503" s="50"/>
      <c r="THG503" s="50"/>
      <c r="THH503" s="50"/>
      <c r="THI503" s="50"/>
      <c r="THJ503" s="50"/>
      <c r="THK503" s="50"/>
      <c r="THL503" s="50"/>
      <c r="THM503" s="50"/>
      <c r="THN503" s="50"/>
      <c r="THO503" s="50"/>
      <c r="THP503" s="50"/>
      <c r="THQ503" s="50"/>
      <c r="THR503" s="50"/>
      <c r="THS503" s="50"/>
      <c r="THT503" s="50"/>
      <c r="THU503" s="50"/>
      <c r="THV503" s="50"/>
      <c r="THW503" s="50"/>
      <c r="THX503" s="50"/>
      <c r="THY503" s="50"/>
      <c r="THZ503" s="50"/>
      <c r="TIA503" s="50"/>
      <c r="TIB503" s="50"/>
      <c r="TIC503" s="50"/>
      <c r="TID503" s="50"/>
      <c r="TIE503" s="50"/>
      <c r="TIF503" s="50"/>
      <c r="TIG503" s="50"/>
      <c r="TIH503" s="50"/>
      <c r="TII503" s="50"/>
      <c r="TIJ503" s="50"/>
      <c r="TIK503" s="50"/>
      <c r="TIL503" s="50"/>
      <c r="TIM503" s="50"/>
      <c r="TIN503" s="50"/>
      <c r="TIO503" s="50"/>
      <c r="TIP503" s="50"/>
      <c r="TIQ503" s="50"/>
      <c r="TIR503" s="50"/>
      <c r="TIS503" s="50"/>
      <c r="TIT503" s="50"/>
      <c r="TIU503" s="50"/>
      <c r="TIV503" s="50"/>
      <c r="TIW503" s="50"/>
      <c r="TIX503" s="50"/>
      <c r="TIY503" s="50"/>
      <c r="TIZ503" s="50"/>
      <c r="TJA503" s="50"/>
      <c r="TJB503" s="50"/>
      <c r="TJC503" s="50"/>
      <c r="TJD503" s="50"/>
      <c r="TJE503" s="50"/>
      <c r="TJF503" s="50"/>
      <c r="TJG503" s="50"/>
      <c r="TJH503" s="50"/>
      <c r="TJI503" s="50"/>
      <c r="TJJ503" s="50"/>
      <c r="TJK503" s="50"/>
      <c r="TJL503" s="50"/>
      <c r="TJM503" s="50"/>
      <c r="TJN503" s="50"/>
      <c r="TJO503" s="50"/>
      <c r="TJP503" s="50"/>
      <c r="TJQ503" s="50"/>
      <c r="TJR503" s="50"/>
      <c r="TJS503" s="50"/>
      <c r="TJT503" s="50"/>
      <c r="TJU503" s="50"/>
      <c r="TJV503" s="50"/>
      <c r="TJW503" s="50"/>
      <c r="TJX503" s="50"/>
      <c r="TJY503" s="50"/>
      <c r="TJZ503" s="50"/>
      <c r="TKA503" s="50"/>
      <c r="TKB503" s="50"/>
      <c r="TKC503" s="50"/>
      <c r="TKD503" s="50"/>
      <c r="TKE503" s="50"/>
      <c r="TKF503" s="50"/>
      <c r="TKG503" s="50"/>
      <c r="TKH503" s="50"/>
      <c r="TKI503" s="50"/>
      <c r="TKJ503" s="50"/>
      <c r="TKK503" s="50"/>
      <c r="TKL503" s="50"/>
      <c r="TKM503" s="50"/>
      <c r="TKN503" s="50"/>
      <c r="TKO503" s="50"/>
      <c r="TKP503" s="50"/>
      <c r="TKQ503" s="50"/>
      <c r="TKR503" s="50"/>
      <c r="TKT503" s="50"/>
      <c r="TKV503" s="50"/>
      <c r="TKW503" s="50"/>
      <c r="TKX503" s="50"/>
      <c r="TKY503" s="50"/>
      <c r="TKZ503" s="50"/>
      <c r="TLA503" s="50"/>
      <c r="TLB503" s="50"/>
      <c r="TLC503" s="50"/>
      <c r="TLH503" s="50"/>
      <c r="TLI503" s="50"/>
      <c r="TLJ503" s="50"/>
      <c r="TLK503" s="50"/>
      <c r="TLL503" s="50"/>
      <c r="TLM503" s="50"/>
      <c r="TLN503" s="50"/>
      <c r="TLO503" s="50"/>
      <c r="TLP503" s="50"/>
      <c r="TLQ503" s="50"/>
      <c r="TLR503" s="50"/>
      <c r="TLS503" s="50"/>
      <c r="TLT503" s="50"/>
      <c r="TLU503" s="50"/>
      <c r="TLV503" s="50"/>
      <c r="TLW503" s="50"/>
      <c r="TLX503" s="50"/>
      <c r="TLY503" s="50"/>
      <c r="TLZ503" s="50"/>
      <c r="TMA503" s="50"/>
      <c r="TMB503" s="50"/>
      <c r="TMC503" s="50"/>
      <c r="TMD503" s="50"/>
      <c r="TME503" s="50"/>
      <c r="TMF503" s="50"/>
      <c r="TMG503" s="50"/>
      <c r="TMH503" s="50"/>
      <c r="TMI503" s="50"/>
      <c r="TMJ503" s="50"/>
      <c r="TMK503" s="50"/>
      <c r="TML503" s="50"/>
      <c r="TMM503" s="50"/>
      <c r="TMN503" s="50"/>
      <c r="TMO503" s="50"/>
      <c r="TMP503" s="50"/>
      <c r="TMQ503" s="50"/>
      <c r="TMR503" s="50"/>
      <c r="TMS503" s="50"/>
      <c r="TMT503" s="50"/>
      <c r="TMU503" s="50"/>
      <c r="TMV503" s="50"/>
      <c r="TMW503" s="50"/>
      <c r="TMX503" s="50"/>
      <c r="TMY503" s="50"/>
      <c r="TMZ503" s="50"/>
      <c r="TNA503" s="50"/>
      <c r="TNB503" s="50"/>
      <c r="TNC503" s="50"/>
      <c r="TND503" s="50"/>
      <c r="TNE503" s="50"/>
      <c r="TNF503" s="50"/>
      <c r="TNG503" s="50"/>
      <c r="TNH503" s="50"/>
      <c r="TNI503" s="50"/>
      <c r="TNJ503" s="50"/>
      <c r="TNK503" s="50"/>
      <c r="TNL503" s="50"/>
      <c r="TNM503" s="50"/>
      <c r="TNN503" s="50"/>
      <c r="TNO503" s="50"/>
      <c r="TNP503" s="50"/>
      <c r="TNQ503" s="50"/>
      <c r="TNR503" s="50"/>
      <c r="TNS503" s="50"/>
      <c r="TNT503" s="50"/>
      <c r="TNU503" s="50"/>
      <c r="TNV503" s="50"/>
      <c r="TNW503" s="50"/>
      <c r="TNX503" s="50"/>
      <c r="TNY503" s="50"/>
      <c r="TNZ503" s="50"/>
      <c r="TOA503" s="50"/>
      <c r="TOB503" s="50"/>
      <c r="TOC503" s="50"/>
      <c r="TOD503" s="50"/>
      <c r="TOE503" s="50"/>
      <c r="TOF503" s="50"/>
      <c r="TOG503" s="50"/>
      <c r="TOH503" s="50"/>
      <c r="TOI503" s="50"/>
      <c r="TOJ503" s="50"/>
      <c r="TOK503" s="50"/>
      <c r="TOL503" s="50"/>
      <c r="TOM503" s="50"/>
      <c r="TON503" s="50"/>
      <c r="TOO503" s="50"/>
      <c r="TOP503" s="50"/>
      <c r="TOQ503" s="50"/>
      <c r="TOR503" s="50"/>
      <c r="TOS503" s="50"/>
      <c r="TOT503" s="50"/>
      <c r="TOU503" s="50"/>
      <c r="TOV503" s="50"/>
      <c r="TOW503" s="50"/>
      <c r="TOX503" s="50"/>
      <c r="TOY503" s="50"/>
      <c r="TOZ503" s="50"/>
      <c r="TPA503" s="50"/>
      <c r="TPB503" s="50"/>
      <c r="TPC503" s="50"/>
      <c r="TPD503" s="50"/>
      <c r="TPE503" s="50"/>
      <c r="TPF503" s="50"/>
      <c r="TPG503" s="50"/>
      <c r="TPH503" s="50"/>
      <c r="TPI503" s="50"/>
      <c r="TPJ503" s="50"/>
      <c r="TPK503" s="50"/>
      <c r="TPL503" s="50"/>
      <c r="TPM503" s="50"/>
      <c r="TPN503" s="50"/>
      <c r="TPO503" s="50"/>
      <c r="TPP503" s="50"/>
      <c r="TPQ503" s="50"/>
      <c r="TPR503" s="50"/>
      <c r="TPS503" s="50"/>
      <c r="TPT503" s="50"/>
      <c r="TPU503" s="50"/>
      <c r="TPV503" s="50"/>
      <c r="TPW503" s="50"/>
      <c r="TPX503" s="50"/>
      <c r="TPY503" s="50"/>
      <c r="TPZ503" s="50"/>
      <c r="TQA503" s="50"/>
      <c r="TQB503" s="50"/>
      <c r="TQC503" s="50"/>
      <c r="TQD503" s="50"/>
      <c r="TQE503" s="50"/>
      <c r="TQF503" s="50"/>
      <c r="TQG503" s="50"/>
      <c r="TQH503" s="50"/>
      <c r="TQI503" s="50"/>
      <c r="TQJ503" s="50"/>
      <c r="TQK503" s="50"/>
      <c r="TQL503" s="50"/>
      <c r="TQM503" s="50"/>
      <c r="TQN503" s="50"/>
      <c r="TQO503" s="50"/>
      <c r="TQP503" s="50"/>
      <c r="TQQ503" s="50"/>
      <c r="TQR503" s="50"/>
      <c r="TQS503" s="50"/>
      <c r="TQT503" s="50"/>
      <c r="TQU503" s="50"/>
      <c r="TQV503" s="50"/>
      <c r="TQW503" s="50"/>
      <c r="TQX503" s="50"/>
      <c r="TQY503" s="50"/>
      <c r="TQZ503" s="50"/>
      <c r="TRA503" s="50"/>
      <c r="TRB503" s="50"/>
      <c r="TRC503" s="50"/>
      <c r="TRD503" s="50"/>
      <c r="TRE503" s="50"/>
      <c r="TRF503" s="50"/>
      <c r="TRG503" s="50"/>
      <c r="TRH503" s="50"/>
      <c r="TRI503" s="50"/>
      <c r="TRJ503" s="50"/>
      <c r="TRK503" s="50"/>
      <c r="TRL503" s="50"/>
      <c r="TRM503" s="50"/>
      <c r="TRN503" s="50"/>
      <c r="TRO503" s="50"/>
      <c r="TRP503" s="50"/>
      <c r="TRQ503" s="50"/>
      <c r="TRR503" s="50"/>
      <c r="TRS503" s="50"/>
      <c r="TRT503" s="50"/>
      <c r="TRU503" s="50"/>
      <c r="TRV503" s="50"/>
      <c r="TRW503" s="50"/>
      <c r="TRX503" s="50"/>
      <c r="TRY503" s="50"/>
      <c r="TRZ503" s="50"/>
      <c r="TSA503" s="50"/>
      <c r="TSB503" s="50"/>
      <c r="TSC503" s="50"/>
      <c r="TSD503" s="50"/>
      <c r="TSE503" s="50"/>
      <c r="TSF503" s="50"/>
      <c r="TSG503" s="50"/>
      <c r="TSH503" s="50"/>
      <c r="TSI503" s="50"/>
      <c r="TSJ503" s="50"/>
      <c r="TSK503" s="50"/>
      <c r="TSL503" s="50"/>
      <c r="TSM503" s="50"/>
      <c r="TSN503" s="50"/>
      <c r="TSO503" s="50"/>
      <c r="TSP503" s="50"/>
      <c r="TSQ503" s="50"/>
      <c r="TSR503" s="50"/>
      <c r="TSS503" s="50"/>
      <c r="TST503" s="50"/>
      <c r="TSU503" s="50"/>
      <c r="TSV503" s="50"/>
      <c r="TSW503" s="50"/>
      <c r="TSX503" s="50"/>
      <c r="TSY503" s="50"/>
      <c r="TSZ503" s="50"/>
      <c r="TTA503" s="50"/>
      <c r="TTB503" s="50"/>
      <c r="TTC503" s="50"/>
      <c r="TTD503" s="50"/>
      <c r="TTE503" s="50"/>
      <c r="TTF503" s="50"/>
      <c r="TTG503" s="50"/>
      <c r="TTH503" s="50"/>
      <c r="TTI503" s="50"/>
      <c r="TTJ503" s="50"/>
      <c r="TTK503" s="50"/>
      <c r="TTL503" s="50"/>
      <c r="TTM503" s="50"/>
      <c r="TTN503" s="50"/>
      <c r="TTO503" s="50"/>
      <c r="TTP503" s="50"/>
      <c r="TTQ503" s="50"/>
      <c r="TTR503" s="50"/>
      <c r="TTS503" s="50"/>
      <c r="TTT503" s="50"/>
      <c r="TTU503" s="50"/>
      <c r="TTV503" s="50"/>
      <c r="TTW503" s="50"/>
      <c r="TTX503" s="50"/>
      <c r="TTY503" s="50"/>
      <c r="TTZ503" s="50"/>
      <c r="TUA503" s="50"/>
      <c r="TUB503" s="50"/>
      <c r="TUC503" s="50"/>
      <c r="TUD503" s="50"/>
      <c r="TUE503" s="50"/>
      <c r="TUF503" s="50"/>
      <c r="TUG503" s="50"/>
      <c r="TUH503" s="50"/>
      <c r="TUI503" s="50"/>
      <c r="TUJ503" s="50"/>
      <c r="TUK503" s="50"/>
      <c r="TUL503" s="50"/>
      <c r="TUM503" s="50"/>
      <c r="TUN503" s="50"/>
      <c r="TUP503" s="50"/>
      <c r="TUR503" s="50"/>
      <c r="TUS503" s="50"/>
      <c r="TUT503" s="50"/>
      <c r="TUU503" s="50"/>
      <c r="TUV503" s="50"/>
      <c r="TUW503" s="50"/>
      <c r="TUX503" s="50"/>
      <c r="TUY503" s="50"/>
      <c r="TVD503" s="50"/>
      <c r="TVE503" s="50"/>
      <c r="TVF503" s="50"/>
      <c r="TVG503" s="50"/>
      <c r="TVH503" s="50"/>
      <c r="TVI503" s="50"/>
      <c r="TVJ503" s="50"/>
      <c r="TVK503" s="50"/>
      <c r="TVL503" s="50"/>
      <c r="TVM503" s="50"/>
      <c r="TVN503" s="50"/>
      <c r="TVO503" s="50"/>
      <c r="TVP503" s="50"/>
      <c r="TVQ503" s="50"/>
      <c r="TVR503" s="50"/>
      <c r="TVS503" s="50"/>
      <c r="TVT503" s="50"/>
      <c r="TVU503" s="50"/>
      <c r="TVV503" s="50"/>
      <c r="TVW503" s="50"/>
      <c r="TVX503" s="50"/>
      <c r="TVY503" s="50"/>
      <c r="TVZ503" s="50"/>
      <c r="TWA503" s="50"/>
      <c r="TWB503" s="50"/>
      <c r="TWC503" s="50"/>
      <c r="TWD503" s="50"/>
      <c r="TWE503" s="50"/>
      <c r="TWF503" s="50"/>
      <c r="TWG503" s="50"/>
      <c r="TWH503" s="50"/>
      <c r="TWI503" s="50"/>
      <c r="TWJ503" s="50"/>
      <c r="TWK503" s="50"/>
      <c r="TWL503" s="50"/>
      <c r="TWM503" s="50"/>
      <c r="TWN503" s="50"/>
      <c r="TWO503" s="50"/>
      <c r="TWP503" s="50"/>
      <c r="TWQ503" s="50"/>
      <c r="TWR503" s="50"/>
      <c r="TWS503" s="50"/>
      <c r="TWT503" s="50"/>
      <c r="TWU503" s="50"/>
      <c r="TWV503" s="50"/>
      <c r="TWW503" s="50"/>
      <c r="TWX503" s="50"/>
      <c r="TWY503" s="50"/>
      <c r="TWZ503" s="50"/>
      <c r="TXA503" s="50"/>
      <c r="TXB503" s="50"/>
      <c r="TXC503" s="50"/>
      <c r="TXD503" s="50"/>
      <c r="TXE503" s="50"/>
      <c r="TXF503" s="50"/>
      <c r="TXG503" s="50"/>
      <c r="TXH503" s="50"/>
      <c r="TXI503" s="50"/>
      <c r="TXJ503" s="50"/>
      <c r="TXK503" s="50"/>
      <c r="TXL503" s="50"/>
      <c r="TXM503" s="50"/>
      <c r="TXN503" s="50"/>
      <c r="TXO503" s="50"/>
      <c r="TXP503" s="50"/>
      <c r="TXQ503" s="50"/>
      <c r="TXR503" s="50"/>
      <c r="TXS503" s="50"/>
      <c r="TXT503" s="50"/>
      <c r="TXU503" s="50"/>
      <c r="TXV503" s="50"/>
      <c r="TXW503" s="50"/>
      <c r="TXX503" s="50"/>
      <c r="TXY503" s="50"/>
      <c r="TXZ503" s="50"/>
      <c r="TYA503" s="50"/>
      <c r="TYB503" s="50"/>
      <c r="TYC503" s="50"/>
      <c r="TYD503" s="50"/>
      <c r="TYE503" s="50"/>
      <c r="TYF503" s="50"/>
      <c r="TYG503" s="50"/>
      <c r="TYH503" s="50"/>
      <c r="TYI503" s="50"/>
      <c r="TYJ503" s="50"/>
      <c r="TYK503" s="50"/>
      <c r="TYL503" s="50"/>
      <c r="TYM503" s="50"/>
      <c r="TYN503" s="50"/>
      <c r="TYO503" s="50"/>
      <c r="TYP503" s="50"/>
      <c r="TYQ503" s="50"/>
      <c r="TYR503" s="50"/>
      <c r="TYS503" s="50"/>
      <c r="TYT503" s="50"/>
      <c r="TYU503" s="50"/>
      <c r="TYV503" s="50"/>
      <c r="TYW503" s="50"/>
      <c r="TYX503" s="50"/>
      <c r="TYY503" s="50"/>
      <c r="TYZ503" s="50"/>
      <c r="TZA503" s="50"/>
      <c r="TZB503" s="50"/>
      <c r="TZC503" s="50"/>
      <c r="TZD503" s="50"/>
      <c r="TZE503" s="50"/>
      <c r="TZF503" s="50"/>
      <c r="TZG503" s="50"/>
      <c r="TZH503" s="50"/>
      <c r="TZI503" s="50"/>
      <c r="TZJ503" s="50"/>
      <c r="TZK503" s="50"/>
      <c r="TZL503" s="50"/>
      <c r="TZM503" s="50"/>
      <c r="TZN503" s="50"/>
      <c r="TZO503" s="50"/>
      <c r="TZP503" s="50"/>
      <c r="TZQ503" s="50"/>
      <c r="TZR503" s="50"/>
      <c r="TZS503" s="50"/>
      <c r="TZT503" s="50"/>
      <c r="TZU503" s="50"/>
      <c r="TZV503" s="50"/>
      <c r="TZW503" s="50"/>
      <c r="TZX503" s="50"/>
      <c r="TZY503" s="50"/>
      <c r="TZZ503" s="50"/>
      <c r="UAA503" s="50"/>
      <c r="UAB503" s="50"/>
      <c r="UAC503" s="50"/>
      <c r="UAD503" s="50"/>
      <c r="UAE503" s="50"/>
      <c r="UAF503" s="50"/>
      <c r="UAG503" s="50"/>
      <c r="UAH503" s="50"/>
      <c r="UAI503" s="50"/>
      <c r="UAJ503" s="50"/>
      <c r="UAK503" s="50"/>
      <c r="UAL503" s="50"/>
      <c r="UAM503" s="50"/>
      <c r="UAN503" s="50"/>
      <c r="UAO503" s="50"/>
      <c r="UAP503" s="50"/>
      <c r="UAQ503" s="50"/>
      <c r="UAR503" s="50"/>
      <c r="UAS503" s="50"/>
      <c r="UAT503" s="50"/>
      <c r="UAU503" s="50"/>
      <c r="UAV503" s="50"/>
      <c r="UAW503" s="50"/>
      <c r="UAX503" s="50"/>
      <c r="UAY503" s="50"/>
      <c r="UAZ503" s="50"/>
      <c r="UBA503" s="50"/>
      <c r="UBB503" s="50"/>
      <c r="UBC503" s="50"/>
      <c r="UBD503" s="50"/>
      <c r="UBE503" s="50"/>
      <c r="UBF503" s="50"/>
      <c r="UBG503" s="50"/>
      <c r="UBH503" s="50"/>
      <c r="UBI503" s="50"/>
      <c r="UBJ503" s="50"/>
      <c r="UBK503" s="50"/>
      <c r="UBL503" s="50"/>
      <c r="UBM503" s="50"/>
      <c r="UBN503" s="50"/>
      <c r="UBO503" s="50"/>
      <c r="UBP503" s="50"/>
      <c r="UBQ503" s="50"/>
      <c r="UBR503" s="50"/>
      <c r="UBS503" s="50"/>
      <c r="UBT503" s="50"/>
      <c r="UBU503" s="50"/>
      <c r="UBV503" s="50"/>
      <c r="UBW503" s="50"/>
      <c r="UBX503" s="50"/>
      <c r="UBY503" s="50"/>
      <c r="UBZ503" s="50"/>
      <c r="UCA503" s="50"/>
      <c r="UCB503" s="50"/>
      <c r="UCC503" s="50"/>
      <c r="UCD503" s="50"/>
      <c r="UCE503" s="50"/>
      <c r="UCF503" s="50"/>
      <c r="UCG503" s="50"/>
      <c r="UCH503" s="50"/>
      <c r="UCI503" s="50"/>
      <c r="UCJ503" s="50"/>
      <c r="UCK503" s="50"/>
      <c r="UCL503" s="50"/>
      <c r="UCM503" s="50"/>
      <c r="UCN503" s="50"/>
      <c r="UCO503" s="50"/>
      <c r="UCP503" s="50"/>
      <c r="UCQ503" s="50"/>
      <c r="UCR503" s="50"/>
      <c r="UCS503" s="50"/>
      <c r="UCT503" s="50"/>
      <c r="UCU503" s="50"/>
      <c r="UCV503" s="50"/>
      <c r="UCW503" s="50"/>
      <c r="UCX503" s="50"/>
      <c r="UCY503" s="50"/>
      <c r="UCZ503" s="50"/>
      <c r="UDA503" s="50"/>
      <c r="UDB503" s="50"/>
      <c r="UDC503" s="50"/>
      <c r="UDD503" s="50"/>
      <c r="UDE503" s="50"/>
      <c r="UDF503" s="50"/>
      <c r="UDG503" s="50"/>
      <c r="UDH503" s="50"/>
      <c r="UDI503" s="50"/>
      <c r="UDJ503" s="50"/>
      <c r="UDK503" s="50"/>
      <c r="UDL503" s="50"/>
      <c r="UDM503" s="50"/>
      <c r="UDN503" s="50"/>
      <c r="UDO503" s="50"/>
      <c r="UDP503" s="50"/>
      <c r="UDQ503" s="50"/>
      <c r="UDR503" s="50"/>
      <c r="UDS503" s="50"/>
      <c r="UDT503" s="50"/>
      <c r="UDU503" s="50"/>
      <c r="UDV503" s="50"/>
      <c r="UDW503" s="50"/>
      <c r="UDX503" s="50"/>
      <c r="UDY503" s="50"/>
      <c r="UDZ503" s="50"/>
      <c r="UEA503" s="50"/>
      <c r="UEB503" s="50"/>
      <c r="UEC503" s="50"/>
      <c r="UED503" s="50"/>
      <c r="UEE503" s="50"/>
      <c r="UEF503" s="50"/>
      <c r="UEG503" s="50"/>
      <c r="UEH503" s="50"/>
      <c r="UEI503" s="50"/>
      <c r="UEJ503" s="50"/>
      <c r="UEL503" s="50"/>
      <c r="UEN503" s="50"/>
      <c r="UEO503" s="50"/>
      <c r="UEP503" s="50"/>
      <c r="UEQ503" s="50"/>
      <c r="UER503" s="50"/>
      <c r="UES503" s="50"/>
      <c r="UET503" s="50"/>
      <c r="UEU503" s="50"/>
      <c r="UEZ503" s="50"/>
      <c r="UFA503" s="50"/>
      <c r="UFB503" s="50"/>
      <c r="UFC503" s="50"/>
      <c r="UFD503" s="50"/>
      <c r="UFE503" s="50"/>
      <c r="UFF503" s="50"/>
      <c r="UFG503" s="50"/>
      <c r="UFH503" s="50"/>
      <c r="UFI503" s="50"/>
      <c r="UFJ503" s="50"/>
      <c r="UFK503" s="50"/>
      <c r="UFL503" s="50"/>
      <c r="UFM503" s="50"/>
      <c r="UFN503" s="50"/>
      <c r="UFO503" s="50"/>
      <c r="UFP503" s="50"/>
      <c r="UFQ503" s="50"/>
      <c r="UFR503" s="50"/>
      <c r="UFS503" s="50"/>
      <c r="UFT503" s="50"/>
      <c r="UFU503" s="50"/>
      <c r="UFV503" s="50"/>
      <c r="UFW503" s="50"/>
      <c r="UFX503" s="50"/>
      <c r="UFY503" s="50"/>
      <c r="UFZ503" s="50"/>
      <c r="UGA503" s="50"/>
      <c r="UGB503" s="50"/>
      <c r="UGC503" s="50"/>
      <c r="UGD503" s="50"/>
      <c r="UGE503" s="50"/>
      <c r="UGF503" s="50"/>
      <c r="UGG503" s="50"/>
      <c r="UGH503" s="50"/>
      <c r="UGI503" s="50"/>
      <c r="UGJ503" s="50"/>
      <c r="UGK503" s="50"/>
      <c r="UGL503" s="50"/>
      <c r="UGM503" s="50"/>
      <c r="UGN503" s="50"/>
      <c r="UGO503" s="50"/>
      <c r="UGP503" s="50"/>
      <c r="UGQ503" s="50"/>
      <c r="UGR503" s="50"/>
      <c r="UGS503" s="50"/>
      <c r="UGT503" s="50"/>
      <c r="UGU503" s="50"/>
      <c r="UGV503" s="50"/>
      <c r="UGW503" s="50"/>
      <c r="UGX503" s="50"/>
      <c r="UGY503" s="50"/>
      <c r="UGZ503" s="50"/>
      <c r="UHA503" s="50"/>
      <c r="UHB503" s="50"/>
      <c r="UHC503" s="50"/>
      <c r="UHD503" s="50"/>
      <c r="UHE503" s="50"/>
      <c r="UHF503" s="50"/>
      <c r="UHG503" s="50"/>
      <c r="UHH503" s="50"/>
      <c r="UHI503" s="50"/>
      <c r="UHJ503" s="50"/>
      <c r="UHK503" s="50"/>
      <c r="UHL503" s="50"/>
      <c r="UHM503" s="50"/>
      <c r="UHN503" s="50"/>
      <c r="UHO503" s="50"/>
      <c r="UHP503" s="50"/>
      <c r="UHQ503" s="50"/>
      <c r="UHR503" s="50"/>
      <c r="UHS503" s="50"/>
      <c r="UHT503" s="50"/>
      <c r="UHU503" s="50"/>
      <c r="UHV503" s="50"/>
      <c r="UHW503" s="50"/>
      <c r="UHX503" s="50"/>
      <c r="UHY503" s="50"/>
      <c r="UHZ503" s="50"/>
      <c r="UIA503" s="50"/>
      <c r="UIB503" s="50"/>
      <c r="UIC503" s="50"/>
      <c r="UID503" s="50"/>
      <c r="UIE503" s="50"/>
      <c r="UIF503" s="50"/>
      <c r="UIG503" s="50"/>
      <c r="UIH503" s="50"/>
      <c r="UII503" s="50"/>
      <c r="UIJ503" s="50"/>
      <c r="UIK503" s="50"/>
      <c r="UIL503" s="50"/>
      <c r="UIM503" s="50"/>
      <c r="UIN503" s="50"/>
      <c r="UIO503" s="50"/>
      <c r="UIP503" s="50"/>
      <c r="UIQ503" s="50"/>
      <c r="UIR503" s="50"/>
      <c r="UIS503" s="50"/>
      <c r="UIT503" s="50"/>
      <c r="UIU503" s="50"/>
      <c r="UIV503" s="50"/>
      <c r="UIW503" s="50"/>
      <c r="UIX503" s="50"/>
      <c r="UIY503" s="50"/>
      <c r="UIZ503" s="50"/>
      <c r="UJA503" s="50"/>
      <c r="UJB503" s="50"/>
      <c r="UJC503" s="50"/>
      <c r="UJD503" s="50"/>
      <c r="UJE503" s="50"/>
      <c r="UJF503" s="50"/>
      <c r="UJG503" s="50"/>
      <c r="UJH503" s="50"/>
      <c r="UJI503" s="50"/>
      <c r="UJJ503" s="50"/>
      <c r="UJK503" s="50"/>
      <c r="UJL503" s="50"/>
      <c r="UJM503" s="50"/>
      <c r="UJN503" s="50"/>
      <c r="UJO503" s="50"/>
      <c r="UJP503" s="50"/>
      <c r="UJQ503" s="50"/>
      <c r="UJR503" s="50"/>
      <c r="UJS503" s="50"/>
      <c r="UJT503" s="50"/>
      <c r="UJU503" s="50"/>
      <c r="UJV503" s="50"/>
      <c r="UJW503" s="50"/>
      <c r="UJX503" s="50"/>
      <c r="UJY503" s="50"/>
      <c r="UJZ503" s="50"/>
      <c r="UKA503" s="50"/>
      <c r="UKB503" s="50"/>
      <c r="UKC503" s="50"/>
      <c r="UKD503" s="50"/>
      <c r="UKE503" s="50"/>
      <c r="UKF503" s="50"/>
      <c r="UKG503" s="50"/>
      <c r="UKH503" s="50"/>
      <c r="UKI503" s="50"/>
      <c r="UKJ503" s="50"/>
      <c r="UKK503" s="50"/>
      <c r="UKL503" s="50"/>
      <c r="UKM503" s="50"/>
      <c r="UKN503" s="50"/>
      <c r="UKO503" s="50"/>
      <c r="UKP503" s="50"/>
      <c r="UKQ503" s="50"/>
      <c r="UKR503" s="50"/>
      <c r="UKS503" s="50"/>
      <c r="UKT503" s="50"/>
      <c r="UKU503" s="50"/>
      <c r="UKV503" s="50"/>
      <c r="UKW503" s="50"/>
      <c r="UKX503" s="50"/>
      <c r="UKY503" s="50"/>
      <c r="UKZ503" s="50"/>
      <c r="ULA503" s="50"/>
      <c r="ULB503" s="50"/>
      <c r="ULC503" s="50"/>
      <c r="ULD503" s="50"/>
      <c r="ULE503" s="50"/>
      <c r="ULF503" s="50"/>
      <c r="ULG503" s="50"/>
      <c r="ULH503" s="50"/>
      <c r="ULI503" s="50"/>
      <c r="ULJ503" s="50"/>
      <c r="ULK503" s="50"/>
      <c r="ULL503" s="50"/>
      <c r="ULM503" s="50"/>
      <c r="ULN503" s="50"/>
      <c r="ULO503" s="50"/>
      <c r="ULP503" s="50"/>
      <c r="ULQ503" s="50"/>
      <c r="ULR503" s="50"/>
      <c r="ULS503" s="50"/>
      <c r="ULT503" s="50"/>
      <c r="ULU503" s="50"/>
      <c r="ULV503" s="50"/>
      <c r="ULW503" s="50"/>
      <c r="ULX503" s="50"/>
      <c r="ULY503" s="50"/>
      <c r="ULZ503" s="50"/>
      <c r="UMA503" s="50"/>
      <c r="UMB503" s="50"/>
      <c r="UMC503" s="50"/>
      <c r="UMD503" s="50"/>
      <c r="UME503" s="50"/>
      <c r="UMF503" s="50"/>
      <c r="UMG503" s="50"/>
      <c r="UMH503" s="50"/>
      <c r="UMI503" s="50"/>
      <c r="UMJ503" s="50"/>
      <c r="UMK503" s="50"/>
      <c r="UML503" s="50"/>
      <c r="UMM503" s="50"/>
      <c r="UMN503" s="50"/>
      <c r="UMO503" s="50"/>
      <c r="UMP503" s="50"/>
      <c r="UMQ503" s="50"/>
      <c r="UMR503" s="50"/>
      <c r="UMS503" s="50"/>
      <c r="UMT503" s="50"/>
      <c r="UMU503" s="50"/>
      <c r="UMV503" s="50"/>
      <c r="UMW503" s="50"/>
      <c r="UMX503" s="50"/>
      <c r="UMY503" s="50"/>
      <c r="UMZ503" s="50"/>
      <c r="UNA503" s="50"/>
      <c r="UNB503" s="50"/>
      <c r="UNC503" s="50"/>
      <c r="UND503" s="50"/>
      <c r="UNE503" s="50"/>
      <c r="UNF503" s="50"/>
      <c r="UNG503" s="50"/>
      <c r="UNH503" s="50"/>
      <c r="UNI503" s="50"/>
      <c r="UNJ503" s="50"/>
      <c r="UNK503" s="50"/>
      <c r="UNL503" s="50"/>
      <c r="UNM503" s="50"/>
      <c r="UNN503" s="50"/>
      <c r="UNO503" s="50"/>
      <c r="UNP503" s="50"/>
      <c r="UNQ503" s="50"/>
      <c r="UNR503" s="50"/>
      <c r="UNS503" s="50"/>
      <c r="UNT503" s="50"/>
      <c r="UNU503" s="50"/>
      <c r="UNV503" s="50"/>
      <c r="UNW503" s="50"/>
      <c r="UNX503" s="50"/>
      <c r="UNY503" s="50"/>
      <c r="UNZ503" s="50"/>
      <c r="UOA503" s="50"/>
      <c r="UOB503" s="50"/>
      <c r="UOC503" s="50"/>
      <c r="UOD503" s="50"/>
      <c r="UOE503" s="50"/>
      <c r="UOF503" s="50"/>
      <c r="UOH503" s="50"/>
      <c r="UOJ503" s="50"/>
      <c r="UOK503" s="50"/>
      <c r="UOL503" s="50"/>
      <c r="UOM503" s="50"/>
      <c r="UON503" s="50"/>
      <c r="UOO503" s="50"/>
      <c r="UOP503" s="50"/>
      <c r="UOQ503" s="50"/>
      <c r="UOV503" s="50"/>
      <c r="UOW503" s="50"/>
      <c r="UOX503" s="50"/>
      <c r="UOY503" s="50"/>
      <c r="UOZ503" s="50"/>
      <c r="UPA503" s="50"/>
      <c r="UPB503" s="50"/>
      <c r="UPC503" s="50"/>
      <c r="UPD503" s="50"/>
      <c r="UPE503" s="50"/>
      <c r="UPF503" s="50"/>
      <c r="UPG503" s="50"/>
      <c r="UPH503" s="50"/>
      <c r="UPI503" s="50"/>
      <c r="UPJ503" s="50"/>
      <c r="UPK503" s="50"/>
      <c r="UPL503" s="50"/>
      <c r="UPM503" s="50"/>
      <c r="UPN503" s="50"/>
      <c r="UPO503" s="50"/>
      <c r="UPP503" s="50"/>
      <c r="UPQ503" s="50"/>
      <c r="UPR503" s="50"/>
      <c r="UPS503" s="50"/>
      <c r="UPT503" s="50"/>
      <c r="UPU503" s="50"/>
      <c r="UPV503" s="50"/>
      <c r="UPW503" s="50"/>
      <c r="UPX503" s="50"/>
      <c r="UPY503" s="50"/>
      <c r="UPZ503" s="50"/>
      <c r="UQA503" s="50"/>
      <c r="UQB503" s="50"/>
      <c r="UQC503" s="50"/>
      <c r="UQD503" s="50"/>
      <c r="UQE503" s="50"/>
      <c r="UQF503" s="50"/>
      <c r="UQG503" s="50"/>
      <c r="UQH503" s="50"/>
      <c r="UQI503" s="50"/>
      <c r="UQJ503" s="50"/>
      <c r="UQK503" s="50"/>
      <c r="UQL503" s="50"/>
      <c r="UQM503" s="50"/>
      <c r="UQN503" s="50"/>
      <c r="UQO503" s="50"/>
      <c r="UQP503" s="50"/>
      <c r="UQQ503" s="50"/>
      <c r="UQR503" s="50"/>
      <c r="UQS503" s="50"/>
      <c r="UQT503" s="50"/>
      <c r="UQU503" s="50"/>
      <c r="UQV503" s="50"/>
      <c r="UQW503" s="50"/>
      <c r="UQX503" s="50"/>
      <c r="UQY503" s="50"/>
      <c r="UQZ503" s="50"/>
      <c r="URA503" s="50"/>
      <c r="URB503" s="50"/>
      <c r="URC503" s="50"/>
      <c r="URD503" s="50"/>
      <c r="URE503" s="50"/>
      <c r="URF503" s="50"/>
      <c r="URG503" s="50"/>
      <c r="URH503" s="50"/>
      <c r="URI503" s="50"/>
      <c r="URJ503" s="50"/>
      <c r="URK503" s="50"/>
      <c r="URL503" s="50"/>
      <c r="URM503" s="50"/>
      <c r="URN503" s="50"/>
      <c r="URO503" s="50"/>
      <c r="URP503" s="50"/>
      <c r="URQ503" s="50"/>
      <c r="URR503" s="50"/>
      <c r="URS503" s="50"/>
      <c r="URT503" s="50"/>
      <c r="URU503" s="50"/>
      <c r="URV503" s="50"/>
      <c r="URW503" s="50"/>
      <c r="URX503" s="50"/>
      <c r="URY503" s="50"/>
      <c r="URZ503" s="50"/>
      <c r="USA503" s="50"/>
      <c r="USB503" s="50"/>
      <c r="USC503" s="50"/>
      <c r="USD503" s="50"/>
      <c r="USE503" s="50"/>
      <c r="USF503" s="50"/>
      <c r="USG503" s="50"/>
      <c r="USH503" s="50"/>
      <c r="USI503" s="50"/>
      <c r="USJ503" s="50"/>
      <c r="USK503" s="50"/>
      <c r="USL503" s="50"/>
      <c r="USM503" s="50"/>
      <c r="USN503" s="50"/>
      <c r="USO503" s="50"/>
      <c r="USP503" s="50"/>
      <c r="USQ503" s="50"/>
      <c r="USR503" s="50"/>
      <c r="USS503" s="50"/>
      <c r="UST503" s="50"/>
      <c r="USU503" s="50"/>
      <c r="USV503" s="50"/>
      <c r="USW503" s="50"/>
      <c r="USX503" s="50"/>
      <c r="USY503" s="50"/>
      <c r="USZ503" s="50"/>
      <c r="UTA503" s="50"/>
      <c r="UTB503" s="50"/>
      <c r="UTC503" s="50"/>
      <c r="UTD503" s="50"/>
      <c r="UTE503" s="50"/>
      <c r="UTF503" s="50"/>
      <c r="UTG503" s="50"/>
      <c r="UTH503" s="50"/>
      <c r="UTI503" s="50"/>
      <c r="UTJ503" s="50"/>
      <c r="UTK503" s="50"/>
      <c r="UTL503" s="50"/>
      <c r="UTM503" s="50"/>
      <c r="UTN503" s="50"/>
      <c r="UTO503" s="50"/>
      <c r="UTP503" s="50"/>
      <c r="UTQ503" s="50"/>
      <c r="UTR503" s="50"/>
      <c r="UTS503" s="50"/>
      <c r="UTT503" s="50"/>
      <c r="UTU503" s="50"/>
      <c r="UTV503" s="50"/>
      <c r="UTW503" s="50"/>
      <c r="UTX503" s="50"/>
      <c r="UTY503" s="50"/>
      <c r="UTZ503" s="50"/>
      <c r="UUA503" s="50"/>
      <c r="UUB503" s="50"/>
      <c r="UUC503" s="50"/>
      <c r="UUD503" s="50"/>
      <c r="UUE503" s="50"/>
      <c r="UUF503" s="50"/>
      <c r="UUG503" s="50"/>
      <c r="UUH503" s="50"/>
      <c r="UUI503" s="50"/>
      <c r="UUJ503" s="50"/>
      <c r="UUK503" s="50"/>
      <c r="UUL503" s="50"/>
      <c r="UUM503" s="50"/>
      <c r="UUN503" s="50"/>
      <c r="UUO503" s="50"/>
      <c r="UUP503" s="50"/>
      <c r="UUQ503" s="50"/>
      <c r="UUR503" s="50"/>
      <c r="UUS503" s="50"/>
      <c r="UUT503" s="50"/>
      <c r="UUU503" s="50"/>
      <c r="UUV503" s="50"/>
      <c r="UUW503" s="50"/>
      <c r="UUX503" s="50"/>
      <c r="UUY503" s="50"/>
      <c r="UUZ503" s="50"/>
      <c r="UVA503" s="50"/>
      <c r="UVB503" s="50"/>
      <c r="UVC503" s="50"/>
      <c r="UVD503" s="50"/>
      <c r="UVE503" s="50"/>
      <c r="UVF503" s="50"/>
      <c r="UVG503" s="50"/>
      <c r="UVH503" s="50"/>
      <c r="UVI503" s="50"/>
      <c r="UVJ503" s="50"/>
      <c r="UVK503" s="50"/>
      <c r="UVL503" s="50"/>
      <c r="UVM503" s="50"/>
      <c r="UVN503" s="50"/>
      <c r="UVO503" s="50"/>
      <c r="UVP503" s="50"/>
      <c r="UVQ503" s="50"/>
      <c r="UVR503" s="50"/>
      <c r="UVS503" s="50"/>
      <c r="UVT503" s="50"/>
      <c r="UVU503" s="50"/>
      <c r="UVV503" s="50"/>
      <c r="UVW503" s="50"/>
      <c r="UVX503" s="50"/>
      <c r="UVY503" s="50"/>
      <c r="UVZ503" s="50"/>
      <c r="UWA503" s="50"/>
      <c r="UWB503" s="50"/>
      <c r="UWC503" s="50"/>
      <c r="UWD503" s="50"/>
      <c r="UWE503" s="50"/>
      <c r="UWF503" s="50"/>
      <c r="UWG503" s="50"/>
      <c r="UWH503" s="50"/>
      <c r="UWI503" s="50"/>
      <c r="UWJ503" s="50"/>
      <c r="UWK503" s="50"/>
      <c r="UWL503" s="50"/>
      <c r="UWM503" s="50"/>
      <c r="UWN503" s="50"/>
      <c r="UWO503" s="50"/>
      <c r="UWP503" s="50"/>
      <c r="UWQ503" s="50"/>
      <c r="UWR503" s="50"/>
      <c r="UWS503" s="50"/>
      <c r="UWT503" s="50"/>
      <c r="UWU503" s="50"/>
      <c r="UWV503" s="50"/>
      <c r="UWW503" s="50"/>
      <c r="UWX503" s="50"/>
      <c r="UWY503" s="50"/>
      <c r="UWZ503" s="50"/>
      <c r="UXA503" s="50"/>
      <c r="UXB503" s="50"/>
      <c r="UXC503" s="50"/>
      <c r="UXD503" s="50"/>
      <c r="UXE503" s="50"/>
      <c r="UXF503" s="50"/>
      <c r="UXG503" s="50"/>
      <c r="UXH503" s="50"/>
      <c r="UXI503" s="50"/>
      <c r="UXJ503" s="50"/>
      <c r="UXK503" s="50"/>
      <c r="UXL503" s="50"/>
      <c r="UXM503" s="50"/>
      <c r="UXN503" s="50"/>
      <c r="UXO503" s="50"/>
      <c r="UXP503" s="50"/>
      <c r="UXQ503" s="50"/>
      <c r="UXR503" s="50"/>
      <c r="UXS503" s="50"/>
      <c r="UXT503" s="50"/>
      <c r="UXU503" s="50"/>
      <c r="UXV503" s="50"/>
      <c r="UXW503" s="50"/>
      <c r="UXX503" s="50"/>
      <c r="UXY503" s="50"/>
      <c r="UXZ503" s="50"/>
      <c r="UYA503" s="50"/>
      <c r="UYB503" s="50"/>
      <c r="UYD503" s="50"/>
      <c r="UYF503" s="50"/>
      <c r="UYG503" s="50"/>
      <c r="UYH503" s="50"/>
      <c r="UYI503" s="50"/>
      <c r="UYJ503" s="50"/>
      <c r="UYK503" s="50"/>
      <c r="UYL503" s="50"/>
      <c r="UYM503" s="50"/>
      <c r="UYR503" s="50"/>
      <c r="UYS503" s="50"/>
      <c r="UYT503" s="50"/>
      <c r="UYU503" s="50"/>
      <c r="UYV503" s="50"/>
      <c r="UYW503" s="50"/>
      <c r="UYX503" s="50"/>
      <c r="UYY503" s="50"/>
      <c r="UYZ503" s="50"/>
      <c r="UZA503" s="50"/>
      <c r="UZB503" s="50"/>
      <c r="UZC503" s="50"/>
      <c r="UZD503" s="50"/>
      <c r="UZE503" s="50"/>
      <c r="UZF503" s="50"/>
      <c r="UZG503" s="50"/>
      <c r="UZH503" s="50"/>
      <c r="UZI503" s="50"/>
      <c r="UZJ503" s="50"/>
      <c r="UZK503" s="50"/>
      <c r="UZL503" s="50"/>
      <c r="UZM503" s="50"/>
      <c r="UZN503" s="50"/>
      <c r="UZO503" s="50"/>
      <c r="UZP503" s="50"/>
      <c r="UZQ503" s="50"/>
      <c r="UZR503" s="50"/>
      <c r="UZS503" s="50"/>
      <c r="UZT503" s="50"/>
      <c r="UZU503" s="50"/>
      <c r="UZV503" s="50"/>
      <c r="UZW503" s="50"/>
      <c r="UZX503" s="50"/>
      <c r="UZY503" s="50"/>
      <c r="UZZ503" s="50"/>
      <c r="VAA503" s="50"/>
      <c r="VAB503" s="50"/>
      <c r="VAC503" s="50"/>
      <c r="VAD503" s="50"/>
      <c r="VAE503" s="50"/>
      <c r="VAF503" s="50"/>
      <c r="VAG503" s="50"/>
      <c r="VAH503" s="50"/>
      <c r="VAI503" s="50"/>
      <c r="VAJ503" s="50"/>
      <c r="VAK503" s="50"/>
      <c r="VAL503" s="50"/>
      <c r="VAM503" s="50"/>
      <c r="VAN503" s="50"/>
      <c r="VAO503" s="50"/>
      <c r="VAP503" s="50"/>
      <c r="VAQ503" s="50"/>
      <c r="VAR503" s="50"/>
      <c r="VAS503" s="50"/>
      <c r="VAT503" s="50"/>
      <c r="VAU503" s="50"/>
      <c r="VAV503" s="50"/>
      <c r="VAW503" s="50"/>
      <c r="VAX503" s="50"/>
      <c r="VAY503" s="50"/>
      <c r="VAZ503" s="50"/>
      <c r="VBA503" s="50"/>
      <c r="VBB503" s="50"/>
      <c r="VBC503" s="50"/>
      <c r="VBD503" s="50"/>
      <c r="VBE503" s="50"/>
      <c r="VBF503" s="50"/>
      <c r="VBG503" s="50"/>
      <c r="VBH503" s="50"/>
      <c r="VBI503" s="50"/>
      <c r="VBJ503" s="50"/>
      <c r="VBK503" s="50"/>
      <c r="VBL503" s="50"/>
      <c r="VBM503" s="50"/>
      <c r="VBN503" s="50"/>
      <c r="VBO503" s="50"/>
      <c r="VBP503" s="50"/>
      <c r="VBQ503" s="50"/>
      <c r="VBR503" s="50"/>
      <c r="VBS503" s="50"/>
      <c r="VBT503" s="50"/>
      <c r="VBU503" s="50"/>
      <c r="VBV503" s="50"/>
      <c r="VBW503" s="50"/>
      <c r="VBX503" s="50"/>
      <c r="VBY503" s="50"/>
      <c r="VBZ503" s="50"/>
      <c r="VCA503" s="50"/>
      <c r="VCB503" s="50"/>
      <c r="VCC503" s="50"/>
      <c r="VCD503" s="50"/>
      <c r="VCE503" s="50"/>
      <c r="VCF503" s="50"/>
      <c r="VCG503" s="50"/>
      <c r="VCH503" s="50"/>
      <c r="VCI503" s="50"/>
      <c r="VCJ503" s="50"/>
      <c r="VCK503" s="50"/>
      <c r="VCL503" s="50"/>
      <c r="VCM503" s="50"/>
      <c r="VCN503" s="50"/>
      <c r="VCO503" s="50"/>
      <c r="VCP503" s="50"/>
      <c r="VCQ503" s="50"/>
      <c r="VCR503" s="50"/>
      <c r="VCS503" s="50"/>
      <c r="VCT503" s="50"/>
      <c r="VCU503" s="50"/>
      <c r="VCV503" s="50"/>
      <c r="VCW503" s="50"/>
      <c r="VCX503" s="50"/>
      <c r="VCY503" s="50"/>
      <c r="VCZ503" s="50"/>
      <c r="VDA503" s="50"/>
      <c r="VDB503" s="50"/>
      <c r="VDC503" s="50"/>
      <c r="VDD503" s="50"/>
      <c r="VDE503" s="50"/>
      <c r="VDF503" s="50"/>
      <c r="VDG503" s="50"/>
      <c r="VDH503" s="50"/>
      <c r="VDI503" s="50"/>
      <c r="VDJ503" s="50"/>
      <c r="VDK503" s="50"/>
      <c r="VDL503" s="50"/>
      <c r="VDM503" s="50"/>
      <c r="VDN503" s="50"/>
      <c r="VDO503" s="50"/>
      <c r="VDP503" s="50"/>
      <c r="VDQ503" s="50"/>
      <c r="VDR503" s="50"/>
      <c r="VDS503" s="50"/>
      <c r="VDT503" s="50"/>
      <c r="VDU503" s="50"/>
      <c r="VDV503" s="50"/>
      <c r="VDW503" s="50"/>
      <c r="VDX503" s="50"/>
      <c r="VDY503" s="50"/>
      <c r="VDZ503" s="50"/>
      <c r="VEA503" s="50"/>
      <c r="VEB503" s="50"/>
      <c r="VEC503" s="50"/>
      <c r="VED503" s="50"/>
      <c r="VEE503" s="50"/>
      <c r="VEF503" s="50"/>
      <c r="VEG503" s="50"/>
      <c r="VEH503" s="50"/>
      <c r="VEI503" s="50"/>
      <c r="VEJ503" s="50"/>
      <c r="VEK503" s="50"/>
      <c r="VEL503" s="50"/>
      <c r="VEM503" s="50"/>
      <c r="VEN503" s="50"/>
      <c r="VEO503" s="50"/>
      <c r="VEP503" s="50"/>
      <c r="VEQ503" s="50"/>
      <c r="VER503" s="50"/>
      <c r="VES503" s="50"/>
      <c r="VET503" s="50"/>
      <c r="VEU503" s="50"/>
      <c r="VEV503" s="50"/>
      <c r="VEW503" s="50"/>
      <c r="VEX503" s="50"/>
      <c r="VEY503" s="50"/>
      <c r="VEZ503" s="50"/>
      <c r="VFA503" s="50"/>
      <c r="VFB503" s="50"/>
      <c r="VFC503" s="50"/>
      <c r="VFD503" s="50"/>
      <c r="VFE503" s="50"/>
      <c r="VFF503" s="50"/>
      <c r="VFG503" s="50"/>
      <c r="VFH503" s="50"/>
      <c r="VFI503" s="50"/>
      <c r="VFJ503" s="50"/>
      <c r="VFK503" s="50"/>
      <c r="VFL503" s="50"/>
      <c r="VFM503" s="50"/>
      <c r="VFN503" s="50"/>
      <c r="VFO503" s="50"/>
      <c r="VFP503" s="50"/>
      <c r="VFQ503" s="50"/>
      <c r="VFR503" s="50"/>
      <c r="VFS503" s="50"/>
      <c r="VFT503" s="50"/>
      <c r="VFU503" s="50"/>
      <c r="VFV503" s="50"/>
      <c r="VFW503" s="50"/>
      <c r="VFX503" s="50"/>
      <c r="VFY503" s="50"/>
      <c r="VFZ503" s="50"/>
      <c r="VGA503" s="50"/>
      <c r="VGB503" s="50"/>
      <c r="VGC503" s="50"/>
      <c r="VGD503" s="50"/>
      <c r="VGE503" s="50"/>
      <c r="VGF503" s="50"/>
      <c r="VGG503" s="50"/>
      <c r="VGH503" s="50"/>
      <c r="VGI503" s="50"/>
      <c r="VGJ503" s="50"/>
      <c r="VGK503" s="50"/>
      <c r="VGL503" s="50"/>
      <c r="VGM503" s="50"/>
      <c r="VGN503" s="50"/>
      <c r="VGO503" s="50"/>
      <c r="VGP503" s="50"/>
      <c r="VGQ503" s="50"/>
      <c r="VGR503" s="50"/>
      <c r="VGS503" s="50"/>
      <c r="VGT503" s="50"/>
      <c r="VGU503" s="50"/>
      <c r="VGV503" s="50"/>
      <c r="VGW503" s="50"/>
      <c r="VGX503" s="50"/>
      <c r="VGY503" s="50"/>
      <c r="VGZ503" s="50"/>
      <c r="VHA503" s="50"/>
      <c r="VHB503" s="50"/>
      <c r="VHC503" s="50"/>
      <c r="VHD503" s="50"/>
      <c r="VHE503" s="50"/>
      <c r="VHF503" s="50"/>
      <c r="VHG503" s="50"/>
      <c r="VHH503" s="50"/>
      <c r="VHI503" s="50"/>
      <c r="VHJ503" s="50"/>
      <c r="VHK503" s="50"/>
      <c r="VHL503" s="50"/>
      <c r="VHM503" s="50"/>
      <c r="VHN503" s="50"/>
      <c r="VHO503" s="50"/>
      <c r="VHP503" s="50"/>
      <c r="VHQ503" s="50"/>
      <c r="VHR503" s="50"/>
      <c r="VHS503" s="50"/>
      <c r="VHT503" s="50"/>
      <c r="VHU503" s="50"/>
      <c r="VHV503" s="50"/>
      <c r="VHW503" s="50"/>
      <c r="VHX503" s="50"/>
      <c r="VHZ503" s="50"/>
      <c r="VIB503" s="50"/>
      <c r="VIC503" s="50"/>
      <c r="VID503" s="50"/>
      <c r="VIE503" s="50"/>
      <c r="VIF503" s="50"/>
      <c r="VIG503" s="50"/>
      <c r="VIH503" s="50"/>
      <c r="VII503" s="50"/>
      <c r="VIN503" s="50"/>
      <c r="VIO503" s="50"/>
      <c r="VIP503" s="50"/>
      <c r="VIQ503" s="50"/>
      <c r="VIR503" s="50"/>
      <c r="VIS503" s="50"/>
      <c r="VIT503" s="50"/>
      <c r="VIU503" s="50"/>
      <c r="VIV503" s="50"/>
      <c r="VIW503" s="50"/>
      <c r="VIX503" s="50"/>
      <c r="VIY503" s="50"/>
      <c r="VIZ503" s="50"/>
      <c r="VJA503" s="50"/>
      <c r="VJB503" s="50"/>
      <c r="VJC503" s="50"/>
      <c r="VJD503" s="50"/>
      <c r="VJE503" s="50"/>
      <c r="VJF503" s="50"/>
      <c r="VJG503" s="50"/>
      <c r="VJH503" s="50"/>
      <c r="VJI503" s="50"/>
      <c r="VJJ503" s="50"/>
      <c r="VJK503" s="50"/>
      <c r="VJL503" s="50"/>
      <c r="VJM503" s="50"/>
      <c r="VJN503" s="50"/>
      <c r="VJO503" s="50"/>
      <c r="VJP503" s="50"/>
      <c r="VJQ503" s="50"/>
      <c r="VJR503" s="50"/>
      <c r="VJS503" s="50"/>
      <c r="VJT503" s="50"/>
      <c r="VJU503" s="50"/>
      <c r="VJV503" s="50"/>
      <c r="VJW503" s="50"/>
      <c r="VJX503" s="50"/>
      <c r="VJY503" s="50"/>
      <c r="VJZ503" s="50"/>
      <c r="VKA503" s="50"/>
      <c r="VKB503" s="50"/>
      <c r="VKC503" s="50"/>
      <c r="VKD503" s="50"/>
      <c r="VKE503" s="50"/>
      <c r="VKF503" s="50"/>
      <c r="VKG503" s="50"/>
      <c r="VKH503" s="50"/>
      <c r="VKI503" s="50"/>
      <c r="VKJ503" s="50"/>
      <c r="VKK503" s="50"/>
      <c r="VKL503" s="50"/>
      <c r="VKM503" s="50"/>
      <c r="VKN503" s="50"/>
      <c r="VKO503" s="50"/>
      <c r="VKP503" s="50"/>
      <c r="VKQ503" s="50"/>
      <c r="VKR503" s="50"/>
      <c r="VKS503" s="50"/>
      <c r="VKT503" s="50"/>
      <c r="VKU503" s="50"/>
      <c r="VKV503" s="50"/>
      <c r="VKW503" s="50"/>
      <c r="VKX503" s="50"/>
      <c r="VKY503" s="50"/>
      <c r="VKZ503" s="50"/>
      <c r="VLA503" s="50"/>
      <c r="VLB503" s="50"/>
      <c r="VLC503" s="50"/>
      <c r="VLD503" s="50"/>
      <c r="VLE503" s="50"/>
      <c r="VLF503" s="50"/>
      <c r="VLG503" s="50"/>
      <c r="VLH503" s="50"/>
      <c r="VLI503" s="50"/>
      <c r="VLJ503" s="50"/>
      <c r="VLK503" s="50"/>
      <c r="VLL503" s="50"/>
      <c r="VLM503" s="50"/>
      <c r="VLN503" s="50"/>
      <c r="VLO503" s="50"/>
      <c r="VLP503" s="50"/>
      <c r="VLQ503" s="50"/>
      <c r="VLR503" s="50"/>
      <c r="VLS503" s="50"/>
      <c r="VLT503" s="50"/>
      <c r="VLU503" s="50"/>
      <c r="VLV503" s="50"/>
      <c r="VLW503" s="50"/>
      <c r="VLX503" s="50"/>
      <c r="VLY503" s="50"/>
      <c r="VLZ503" s="50"/>
      <c r="VMA503" s="50"/>
      <c r="VMB503" s="50"/>
      <c r="VMC503" s="50"/>
      <c r="VMD503" s="50"/>
      <c r="VME503" s="50"/>
      <c r="VMF503" s="50"/>
      <c r="VMG503" s="50"/>
      <c r="VMH503" s="50"/>
      <c r="VMI503" s="50"/>
      <c r="VMJ503" s="50"/>
      <c r="VMK503" s="50"/>
      <c r="VML503" s="50"/>
      <c r="VMM503" s="50"/>
      <c r="VMN503" s="50"/>
      <c r="VMO503" s="50"/>
      <c r="VMP503" s="50"/>
      <c r="VMQ503" s="50"/>
      <c r="VMR503" s="50"/>
      <c r="VMS503" s="50"/>
      <c r="VMT503" s="50"/>
      <c r="VMU503" s="50"/>
      <c r="VMV503" s="50"/>
      <c r="VMW503" s="50"/>
      <c r="VMX503" s="50"/>
      <c r="VMY503" s="50"/>
      <c r="VMZ503" s="50"/>
      <c r="VNA503" s="50"/>
      <c r="VNB503" s="50"/>
      <c r="VNC503" s="50"/>
      <c r="VND503" s="50"/>
      <c r="VNE503" s="50"/>
      <c r="VNF503" s="50"/>
      <c r="VNG503" s="50"/>
      <c r="VNH503" s="50"/>
      <c r="VNI503" s="50"/>
      <c r="VNJ503" s="50"/>
      <c r="VNK503" s="50"/>
      <c r="VNL503" s="50"/>
      <c r="VNM503" s="50"/>
      <c r="VNN503" s="50"/>
      <c r="VNO503" s="50"/>
      <c r="VNP503" s="50"/>
      <c r="VNQ503" s="50"/>
      <c r="VNR503" s="50"/>
      <c r="VNS503" s="50"/>
      <c r="VNT503" s="50"/>
      <c r="VNU503" s="50"/>
      <c r="VNV503" s="50"/>
      <c r="VNW503" s="50"/>
      <c r="VNX503" s="50"/>
      <c r="VNY503" s="50"/>
      <c r="VNZ503" s="50"/>
      <c r="VOA503" s="50"/>
      <c r="VOB503" s="50"/>
      <c r="VOC503" s="50"/>
      <c r="VOD503" s="50"/>
      <c r="VOE503" s="50"/>
      <c r="VOF503" s="50"/>
      <c r="VOG503" s="50"/>
      <c r="VOH503" s="50"/>
      <c r="VOI503" s="50"/>
      <c r="VOJ503" s="50"/>
      <c r="VOK503" s="50"/>
      <c r="VOL503" s="50"/>
      <c r="VOM503" s="50"/>
      <c r="VON503" s="50"/>
      <c r="VOO503" s="50"/>
      <c r="VOP503" s="50"/>
      <c r="VOQ503" s="50"/>
      <c r="VOR503" s="50"/>
      <c r="VOS503" s="50"/>
      <c r="VOT503" s="50"/>
      <c r="VOU503" s="50"/>
      <c r="VOV503" s="50"/>
      <c r="VOW503" s="50"/>
      <c r="VOX503" s="50"/>
      <c r="VOY503" s="50"/>
      <c r="VOZ503" s="50"/>
      <c r="VPA503" s="50"/>
      <c r="VPB503" s="50"/>
      <c r="VPC503" s="50"/>
      <c r="VPD503" s="50"/>
      <c r="VPE503" s="50"/>
      <c r="VPF503" s="50"/>
      <c r="VPG503" s="50"/>
      <c r="VPH503" s="50"/>
      <c r="VPI503" s="50"/>
      <c r="VPJ503" s="50"/>
      <c r="VPK503" s="50"/>
      <c r="VPL503" s="50"/>
      <c r="VPM503" s="50"/>
      <c r="VPN503" s="50"/>
      <c r="VPO503" s="50"/>
      <c r="VPP503" s="50"/>
      <c r="VPQ503" s="50"/>
      <c r="VPR503" s="50"/>
      <c r="VPS503" s="50"/>
      <c r="VPT503" s="50"/>
      <c r="VPU503" s="50"/>
      <c r="VPV503" s="50"/>
      <c r="VPW503" s="50"/>
      <c r="VPX503" s="50"/>
      <c r="VPY503" s="50"/>
      <c r="VPZ503" s="50"/>
      <c r="VQA503" s="50"/>
      <c r="VQB503" s="50"/>
      <c r="VQC503" s="50"/>
      <c r="VQD503" s="50"/>
      <c r="VQE503" s="50"/>
      <c r="VQF503" s="50"/>
      <c r="VQG503" s="50"/>
      <c r="VQH503" s="50"/>
      <c r="VQI503" s="50"/>
      <c r="VQJ503" s="50"/>
      <c r="VQK503" s="50"/>
      <c r="VQL503" s="50"/>
      <c r="VQM503" s="50"/>
      <c r="VQN503" s="50"/>
      <c r="VQO503" s="50"/>
      <c r="VQP503" s="50"/>
      <c r="VQQ503" s="50"/>
      <c r="VQR503" s="50"/>
      <c r="VQS503" s="50"/>
      <c r="VQT503" s="50"/>
      <c r="VQU503" s="50"/>
      <c r="VQV503" s="50"/>
      <c r="VQW503" s="50"/>
      <c r="VQX503" s="50"/>
      <c r="VQY503" s="50"/>
      <c r="VQZ503" s="50"/>
      <c r="VRA503" s="50"/>
      <c r="VRB503" s="50"/>
      <c r="VRC503" s="50"/>
      <c r="VRD503" s="50"/>
      <c r="VRE503" s="50"/>
      <c r="VRF503" s="50"/>
      <c r="VRG503" s="50"/>
      <c r="VRH503" s="50"/>
      <c r="VRI503" s="50"/>
      <c r="VRJ503" s="50"/>
      <c r="VRK503" s="50"/>
      <c r="VRL503" s="50"/>
      <c r="VRM503" s="50"/>
      <c r="VRN503" s="50"/>
      <c r="VRO503" s="50"/>
      <c r="VRP503" s="50"/>
      <c r="VRQ503" s="50"/>
      <c r="VRR503" s="50"/>
      <c r="VRS503" s="50"/>
      <c r="VRT503" s="50"/>
      <c r="VRV503" s="50"/>
      <c r="VRX503" s="50"/>
      <c r="VRY503" s="50"/>
      <c r="VRZ503" s="50"/>
      <c r="VSA503" s="50"/>
      <c r="VSB503" s="50"/>
      <c r="VSC503" s="50"/>
      <c r="VSD503" s="50"/>
      <c r="VSE503" s="50"/>
      <c r="VSJ503" s="50"/>
      <c r="VSK503" s="50"/>
      <c r="VSL503" s="50"/>
      <c r="VSM503" s="50"/>
      <c r="VSN503" s="50"/>
      <c r="VSO503" s="50"/>
      <c r="VSP503" s="50"/>
      <c r="VSQ503" s="50"/>
      <c r="VSR503" s="50"/>
      <c r="VSS503" s="50"/>
      <c r="VST503" s="50"/>
      <c r="VSU503" s="50"/>
      <c r="VSV503" s="50"/>
      <c r="VSW503" s="50"/>
      <c r="VSX503" s="50"/>
      <c r="VSY503" s="50"/>
      <c r="VSZ503" s="50"/>
      <c r="VTA503" s="50"/>
      <c r="VTB503" s="50"/>
      <c r="VTC503" s="50"/>
      <c r="VTD503" s="50"/>
      <c r="VTE503" s="50"/>
      <c r="VTF503" s="50"/>
      <c r="VTG503" s="50"/>
      <c r="VTH503" s="50"/>
      <c r="VTI503" s="50"/>
      <c r="VTJ503" s="50"/>
      <c r="VTK503" s="50"/>
      <c r="VTL503" s="50"/>
      <c r="VTM503" s="50"/>
      <c r="VTN503" s="50"/>
      <c r="VTO503" s="50"/>
      <c r="VTP503" s="50"/>
      <c r="VTQ503" s="50"/>
      <c r="VTR503" s="50"/>
      <c r="VTS503" s="50"/>
      <c r="VTT503" s="50"/>
      <c r="VTU503" s="50"/>
      <c r="VTV503" s="50"/>
      <c r="VTW503" s="50"/>
      <c r="VTX503" s="50"/>
      <c r="VTY503" s="50"/>
      <c r="VTZ503" s="50"/>
      <c r="VUA503" s="50"/>
      <c r="VUB503" s="50"/>
      <c r="VUC503" s="50"/>
      <c r="VUD503" s="50"/>
      <c r="VUE503" s="50"/>
      <c r="VUF503" s="50"/>
      <c r="VUG503" s="50"/>
      <c r="VUH503" s="50"/>
      <c r="VUI503" s="50"/>
      <c r="VUJ503" s="50"/>
      <c r="VUK503" s="50"/>
      <c r="VUL503" s="50"/>
      <c r="VUM503" s="50"/>
      <c r="VUN503" s="50"/>
      <c r="VUO503" s="50"/>
      <c r="VUP503" s="50"/>
      <c r="VUQ503" s="50"/>
      <c r="VUR503" s="50"/>
      <c r="VUS503" s="50"/>
      <c r="VUT503" s="50"/>
      <c r="VUU503" s="50"/>
      <c r="VUV503" s="50"/>
      <c r="VUW503" s="50"/>
      <c r="VUX503" s="50"/>
      <c r="VUY503" s="50"/>
      <c r="VUZ503" s="50"/>
      <c r="VVA503" s="50"/>
      <c r="VVB503" s="50"/>
      <c r="VVC503" s="50"/>
      <c r="VVD503" s="50"/>
      <c r="VVE503" s="50"/>
      <c r="VVF503" s="50"/>
      <c r="VVG503" s="50"/>
      <c r="VVH503" s="50"/>
      <c r="VVI503" s="50"/>
      <c r="VVJ503" s="50"/>
      <c r="VVK503" s="50"/>
      <c r="VVL503" s="50"/>
      <c r="VVM503" s="50"/>
      <c r="VVN503" s="50"/>
      <c r="VVO503" s="50"/>
      <c r="VVP503" s="50"/>
      <c r="VVQ503" s="50"/>
      <c r="VVR503" s="50"/>
      <c r="VVS503" s="50"/>
      <c r="VVT503" s="50"/>
      <c r="VVU503" s="50"/>
      <c r="VVV503" s="50"/>
      <c r="VVW503" s="50"/>
      <c r="VVX503" s="50"/>
      <c r="VVY503" s="50"/>
      <c r="VVZ503" s="50"/>
      <c r="VWA503" s="50"/>
      <c r="VWB503" s="50"/>
      <c r="VWC503" s="50"/>
      <c r="VWD503" s="50"/>
      <c r="VWE503" s="50"/>
      <c r="VWF503" s="50"/>
      <c r="VWG503" s="50"/>
      <c r="VWH503" s="50"/>
      <c r="VWI503" s="50"/>
      <c r="VWJ503" s="50"/>
      <c r="VWK503" s="50"/>
      <c r="VWL503" s="50"/>
      <c r="VWM503" s="50"/>
      <c r="VWN503" s="50"/>
      <c r="VWO503" s="50"/>
      <c r="VWP503" s="50"/>
      <c r="VWQ503" s="50"/>
      <c r="VWR503" s="50"/>
      <c r="VWS503" s="50"/>
      <c r="VWT503" s="50"/>
      <c r="VWU503" s="50"/>
      <c r="VWV503" s="50"/>
      <c r="VWW503" s="50"/>
      <c r="VWX503" s="50"/>
      <c r="VWY503" s="50"/>
      <c r="VWZ503" s="50"/>
      <c r="VXA503" s="50"/>
      <c r="VXB503" s="50"/>
      <c r="VXC503" s="50"/>
      <c r="VXD503" s="50"/>
      <c r="VXE503" s="50"/>
      <c r="VXF503" s="50"/>
      <c r="VXG503" s="50"/>
      <c r="VXH503" s="50"/>
      <c r="VXI503" s="50"/>
      <c r="VXJ503" s="50"/>
      <c r="VXK503" s="50"/>
      <c r="VXL503" s="50"/>
      <c r="VXM503" s="50"/>
      <c r="VXN503" s="50"/>
      <c r="VXO503" s="50"/>
      <c r="VXP503" s="50"/>
      <c r="VXQ503" s="50"/>
      <c r="VXR503" s="50"/>
      <c r="VXS503" s="50"/>
      <c r="VXT503" s="50"/>
      <c r="VXU503" s="50"/>
      <c r="VXV503" s="50"/>
      <c r="VXW503" s="50"/>
      <c r="VXX503" s="50"/>
      <c r="VXY503" s="50"/>
      <c r="VXZ503" s="50"/>
      <c r="VYA503" s="50"/>
      <c r="VYB503" s="50"/>
      <c r="VYC503" s="50"/>
      <c r="VYD503" s="50"/>
      <c r="VYE503" s="50"/>
      <c r="VYF503" s="50"/>
      <c r="VYG503" s="50"/>
      <c r="VYH503" s="50"/>
      <c r="VYI503" s="50"/>
      <c r="VYJ503" s="50"/>
      <c r="VYK503" s="50"/>
      <c r="VYL503" s="50"/>
      <c r="VYM503" s="50"/>
      <c r="VYN503" s="50"/>
      <c r="VYO503" s="50"/>
      <c r="VYP503" s="50"/>
      <c r="VYQ503" s="50"/>
      <c r="VYR503" s="50"/>
      <c r="VYS503" s="50"/>
      <c r="VYT503" s="50"/>
      <c r="VYU503" s="50"/>
      <c r="VYV503" s="50"/>
      <c r="VYW503" s="50"/>
      <c r="VYX503" s="50"/>
      <c r="VYY503" s="50"/>
      <c r="VYZ503" s="50"/>
      <c r="VZA503" s="50"/>
      <c r="VZB503" s="50"/>
      <c r="VZC503" s="50"/>
      <c r="VZD503" s="50"/>
      <c r="VZE503" s="50"/>
      <c r="VZF503" s="50"/>
      <c r="VZG503" s="50"/>
      <c r="VZH503" s="50"/>
      <c r="VZI503" s="50"/>
      <c r="VZJ503" s="50"/>
      <c r="VZK503" s="50"/>
      <c r="VZL503" s="50"/>
      <c r="VZM503" s="50"/>
      <c r="VZN503" s="50"/>
      <c r="VZO503" s="50"/>
      <c r="VZP503" s="50"/>
      <c r="VZQ503" s="50"/>
      <c r="VZR503" s="50"/>
      <c r="VZS503" s="50"/>
      <c r="VZT503" s="50"/>
      <c r="VZU503" s="50"/>
      <c r="VZV503" s="50"/>
      <c r="VZW503" s="50"/>
      <c r="VZX503" s="50"/>
      <c r="VZY503" s="50"/>
      <c r="VZZ503" s="50"/>
      <c r="WAA503" s="50"/>
      <c r="WAB503" s="50"/>
      <c r="WAC503" s="50"/>
      <c r="WAD503" s="50"/>
      <c r="WAE503" s="50"/>
      <c r="WAF503" s="50"/>
      <c r="WAG503" s="50"/>
      <c r="WAH503" s="50"/>
      <c r="WAI503" s="50"/>
      <c r="WAJ503" s="50"/>
      <c r="WAK503" s="50"/>
      <c r="WAL503" s="50"/>
      <c r="WAM503" s="50"/>
      <c r="WAN503" s="50"/>
      <c r="WAO503" s="50"/>
      <c r="WAP503" s="50"/>
      <c r="WAQ503" s="50"/>
      <c r="WAR503" s="50"/>
      <c r="WAS503" s="50"/>
      <c r="WAT503" s="50"/>
      <c r="WAU503" s="50"/>
      <c r="WAV503" s="50"/>
      <c r="WAW503" s="50"/>
      <c r="WAX503" s="50"/>
      <c r="WAY503" s="50"/>
      <c r="WAZ503" s="50"/>
      <c r="WBA503" s="50"/>
      <c r="WBB503" s="50"/>
      <c r="WBC503" s="50"/>
      <c r="WBD503" s="50"/>
      <c r="WBE503" s="50"/>
      <c r="WBF503" s="50"/>
      <c r="WBG503" s="50"/>
      <c r="WBH503" s="50"/>
      <c r="WBI503" s="50"/>
      <c r="WBJ503" s="50"/>
      <c r="WBK503" s="50"/>
      <c r="WBL503" s="50"/>
      <c r="WBM503" s="50"/>
      <c r="WBN503" s="50"/>
      <c r="WBO503" s="50"/>
      <c r="WBP503" s="50"/>
      <c r="WBR503" s="50"/>
      <c r="WBT503" s="50"/>
      <c r="WBU503" s="50"/>
      <c r="WBV503" s="50"/>
      <c r="WBW503" s="50"/>
      <c r="WBX503" s="50"/>
      <c r="WBY503" s="50"/>
      <c r="WBZ503" s="50"/>
      <c r="WCA503" s="50"/>
      <c r="WCF503" s="50"/>
      <c r="WCG503" s="50"/>
      <c r="WCH503" s="50"/>
      <c r="WCI503" s="50"/>
      <c r="WCJ503" s="50"/>
      <c r="WCK503" s="50"/>
      <c r="WCL503" s="50"/>
      <c r="WCM503" s="50"/>
      <c r="WCN503" s="50"/>
      <c r="WCO503" s="50"/>
      <c r="WCP503" s="50"/>
      <c r="WCQ503" s="50"/>
      <c r="WCR503" s="50"/>
      <c r="WCS503" s="50"/>
      <c r="WCT503" s="50"/>
      <c r="WCU503" s="50"/>
      <c r="WCV503" s="50"/>
      <c r="WCW503" s="50"/>
      <c r="WCX503" s="50"/>
      <c r="WCY503" s="50"/>
      <c r="WCZ503" s="50"/>
      <c r="WDA503" s="50"/>
      <c r="WDB503" s="50"/>
      <c r="WDC503" s="50"/>
      <c r="WDD503" s="50"/>
      <c r="WDE503" s="50"/>
      <c r="WDF503" s="50"/>
      <c r="WDG503" s="50"/>
      <c r="WDH503" s="50"/>
      <c r="WDI503" s="50"/>
      <c r="WDJ503" s="50"/>
      <c r="WDK503" s="50"/>
      <c r="WDL503" s="50"/>
      <c r="WDM503" s="50"/>
      <c r="WDN503" s="50"/>
      <c r="WDO503" s="50"/>
      <c r="WDP503" s="50"/>
      <c r="WDQ503" s="50"/>
      <c r="WDR503" s="50"/>
      <c r="WDS503" s="50"/>
      <c r="WDT503" s="50"/>
      <c r="WDU503" s="50"/>
      <c r="WDV503" s="50"/>
      <c r="WDW503" s="50"/>
      <c r="WDX503" s="50"/>
      <c r="WDY503" s="50"/>
      <c r="WDZ503" s="50"/>
      <c r="WEA503" s="50"/>
      <c r="WEB503" s="50"/>
      <c r="WEC503" s="50"/>
      <c r="WED503" s="50"/>
      <c r="WEE503" s="50"/>
      <c r="WEF503" s="50"/>
      <c r="WEG503" s="50"/>
      <c r="WEH503" s="50"/>
      <c r="WEI503" s="50"/>
      <c r="WEJ503" s="50"/>
      <c r="WEK503" s="50"/>
      <c r="WEL503" s="50"/>
      <c r="WEM503" s="50"/>
      <c r="WEN503" s="50"/>
      <c r="WEO503" s="50"/>
      <c r="WEP503" s="50"/>
      <c r="WEQ503" s="50"/>
      <c r="WER503" s="50"/>
      <c r="WES503" s="50"/>
      <c r="WET503" s="50"/>
      <c r="WEU503" s="50"/>
      <c r="WEV503" s="50"/>
      <c r="WEW503" s="50"/>
      <c r="WEX503" s="50"/>
      <c r="WEY503" s="50"/>
      <c r="WEZ503" s="50"/>
      <c r="WFA503" s="50"/>
      <c r="WFB503" s="50"/>
      <c r="WFC503" s="50"/>
      <c r="WFD503" s="50"/>
      <c r="WFE503" s="50"/>
      <c r="WFF503" s="50"/>
      <c r="WFG503" s="50"/>
      <c r="WFH503" s="50"/>
      <c r="WFI503" s="50"/>
      <c r="WFJ503" s="50"/>
      <c r="WFK503" s="50"/>
      <c r="WFL503" s="50"/>
      <c r="WFM503" s="50"/>
      <c r="WFN503" s="50"/>
      <c r="WFO503" s="50"/>
      <c r="WFP503" s="50"/>
      <c r="WFQ503" s="50"/>
      <c r="WFR503" s="50"/>
      <c r="WFS503" s="50"/>
      <c r="WFT503" s="50"/>
      <c r="WFU503" s="50"/>
      <c r="WFV503" s="50"/>
      <c r="WFW503" s="50"/>
      <c r="WFX503" s="50"/>
      <c r="WFY503" s="50"/>
      <c r="WFZ503" s="50"/>
      <c r="WGA503" s="50"/>
      <c r="WGB503" s="50"/>
      <c r="WGC503" s="50"/>
      <c r="WGD503" s="50"/>
      <c r="WGE503" s="50"/>
      <c r="WGF503" s="50"/>
      <c r="WGG503" s="50"/>
      <c r="WGH503" s="50"/>
      <c r="WGI503" s="50"/>
      <c r="WGJ503" s="50"/>
      <c r="WGK503" s="50"/>
      <c r="WGL503" s="50"/>
      <c r="WGM503" s="50"/>
      <c r="WGN503" s="50"/>
      <c r="WGO503" s="50"/>
      <c r="WGP503" s="50"/>
      <c r="WGQ503" s="50"/>
      <c r="WGR503" s="50"/>
      <c r="WGS503" s="50"/>
      <c r="WGT503" s="50"/>
      <c r="WGU503" s="50"/>
      <c r="WGV503" s="50"/>
      <c r="WGW503" s="50"/>
      <c r="WGX503" s="50"/>
      <c r="WGY503" s="50"/>
      <c r="WGZ503" s="50"/>
      <c r="WHA503" s="50"/>
      <c r="WHB503" s="50"/>
      <c r="WHC503" s="50"/>
      <c r="WHD503" s="50"/>
      <c r="WHE503" s="50"/>
      <c r="WHF503" s="50"/>
      <c r="WHG503" s="50"/>
      <c r="WHH503" s="50"/>
      <c r="WHI503" s="50"/>
      <c r="WHJ503" s="50"/>
      <c r="WHK503" s="50"/>
      <c r="WHL503" s="50"/>
      <c r="WHM503" s="50"/>
      <c r="WHN503" s="50"/>
      <c r="WHO503" s="50"/>
      <c r="WHP503" s="50"/>
      <c r="WHQ503" s="50"/>
      <c r="WHR503" s="50"/>
      <c r="WHS503" s="50"/>
      <c r="WHT503" s="50"/>
      <c r="WHU503" s="50"/>
      <c r="WHV503" s="50"/>
      <c r="WHW503" s="50"/>
      <c r="WHX503" s="50"/>
      <c r="WHY503" s="50"/>
      <c r="WHZ503" s="50"/>
      <c r="WIA503" s="50"/>
      <c r="WIB503" s="50"/>
      <c r="WIC503" s="50"/>
      <c r="WID503" s="50"/>
      <c r="WIE503" s="50"/>
      <c r="WIF503" s="50"/>
      <c r="WIG503" s="50"/>
      <c r="WIH503" s="50"/>
      <c r="WII503" s="50"/>
      <c r="WIJ503" s="50"/>
      <c r="WIK503" s="50"/>
      <c r="WIL503" s="50"/>
      <c r="WIM503" s="50"/>
      <c r="WIN503" s="50"/>
      <c r="WIO503" s="50"/>
      <c r="WIP503" s="50"/>
      <c r="WIQ503" s="50"/>
      <c r="WIR503" s="50"/>
      <c r="WIS503" s="50"/>
      <c r="WIT503" s="50"/>
      <c r="WIU503" s="50"/>
      <c r="WIV503" s="50"/>
      <c r="WIW503" s="50"/>
      <c r="WIX503" s="50"/>
      <c r="WIY503" s="50"/>
      <c r="WIZ503" s="50"/>
      <c r="WJA503" s="50"/>
      <c r="WJB503" s="50"/>
      <c r="WJC503" s="50"/>
      <c r="WJD503" s="50"/>
      <c r="WJE503" s="50"/>
      <c r="WJF503" s="50"/>
      <c r="WJG503" s="50"/>
      <c r="WJH503" s="50"/>
      <c r="WJI503" s="50"/>
      <c r="WJJ503" s="50"/>
      <c r="WJK503" s="50"/>
      <c r="WJL503" s="50"/>
      <c r="WJM503" s="50"/>
      <c r="WJN503" s="50"/>
      <c r="WJO503" s="50"/>
      <c r="WJP503" s="50"/>
      <c r="WJQ503" s="50"/>
      <c r="WJR503" s="50"/>
      <c r="WJS503" s="50"/>
      <c r="WJT503" s="50"/>
      <c r="WJU503" s="50"/>
      <c r="WJV503" s="50"/>
      <c r="WJW503" s="50"/>
      <c r="WJX503" s="50"/>
      <c r="WJY503" s="50"/>
      <c r="WJZ503" s="50"/>
      <c r="WKA503" s="50"/>
      <c r="WKB503" s="50"/>
      <c r="WKC503" s="50"/>
      <c r="WKD503" s="50"/>
      <c r="WKE503" s="50"/>
      <c r="WKF503" s="50"/>
      <c r="WKG503" s="50"/>
      <c r="WKH503" s="50"/>
      <c r="WKI503" s="50"/>
      <c r="WKJ503" s="50"/>
      <c r="WKK503" s="50"/>
      <c r="WKL503" s="50"/>
      <c r="WKM503" s="50"/>
      <c r="WKN503" s="50"/>
      <c r="WKO503" s="50"/>
      <c r="WKP503" s="50"/>
      <c r="WKQ503" s="50"/>
      <c r="WKR503" s="50"/>
      <c r="WKS503" s="50"/>
      <c r="WKT503" s="50"/>
      <c r="WKU503" s="50"/>
      <c r="WKV503" s="50"/>
      <c r="WKW503" s="50"/>
      <c r="WKX503" s="50"/>
      <c r="WKY503" s="50"/>
      <c r="WKZ503" s="50"/>
      <c r="WLA503" s="50"/>
      <c r="WLB503" s="50"/>
      <c r="WLC503" s="50"/>
      <c r="WLD503" s="50"/>
      <c r="WLE503" s="50"/>
      <c r="WLF503" s="50"/>
      <c r="WLG503" s="50"/>
      <c r="WLH503" s="50"/>
      <c r="WLI503" s="50"/>
      <c r="WLJ503" s="50"/>
      <c r="WLK503" s="50"/>
      <c r="WLL503" s="50"/>
      <c r="WLN503" s="50"/>
      <c r="WLP503" s="50"/>
      <c r="WLQ503" s="50"/>
      <c r="WLR503" s="50"/>
      <c r="WLS503" s="50"/>
      <c r="WLT503" s="50"/>
      <c r="WLU503" s="50"/>
      <c r="WLV503" s="50"/>
      <c r="WLW503" s="50"/>
      <c r="WMB503" s="50"/>
      <c r="WMC503" s="50"/>
      <c r="WMD503" s="50"/>
      <c r="WME503" s="50"/>
      <c r="WMF503" s="50"/>
      <c r="WMG503" s="50"/>
      <c r="WMH503" s="50"/>
      <c r="WMI503" s="50"/>
      <c r="WMJ503" s="50"/>
      <c r="WMK503" s="50"/>
      <c r="WML503" s="50"/>
      <c r="WMM503" s="50"/>
      <c r="WMN503" s="50"/>
      <c r="WMO503" s="50"/>
      <c r="WMP503" s="50"/>
      <c r="WMQ503" s="50"/>
      <c r="WMR503" s="50"/>
      <c r="WMS503" s="50"/>
      <c r="WMT503" s="50"/>
      <c r="WMU503" s="50"/>
      <c r="WMV503" s="50"/>
      <c r="WMW503" s="50"/>
      <c r="WMX503" s="50"/>
      <c r="WMY503" s="50"/>
      <c r="WMZ503" s="50"/>
      <c r="WNA503" s="50"/>
      <c r="WNB503" s="50"/>
      <c r="WNC503" s="50"/>
      <c r="WND503" s="50"/>
      <c r="WNE503" s="50"/>
      <c r="WNF503" s="50"/>
      <c r="WNG503" s="50"/>
      <c r="WNH503" s="50"/>
      <c r="WNI503" s="50"/>
      <c r="WNJ503" s="50"/>
      <c r="WNK503" s="50"/>
      <c r="WNL503" s="50"/>
      <c r="WNM503" s="50"/>
      <c r="WNN503" s="50"/>
      <c r="WNO503" s="50"/>
      <c r="WNP503" s="50"/>
      <c r="WNQ503" s="50"/>
      <c r="WNR503" s="50"/>
      <c r="WNS503" s="50"/>
      <c r="WNT503" s="50"/>
      <c r="WNU503" s="50"/>
      <c r="WNV503" s="50"/>
      <c r="WNW503" s="50"/>
      <c r="WNX503" s="50"/>
      <c r="WNY503" s="50"/>
      <c r="WNZ503" s="50"/>
      <c r="WOA503" s="50"/>
      <c r="WOB503" s="50"/>
      <c r="WOC503" s="50"/>
      <c r="WOD503" s="50"/>
      <c r="WOE503" s="50"/>
      <c r="WOF503" s="50"/>
      <c r="WOG503" s="50"/>
      <c r="WOH503" s="50"/>
      <c r="WOI503" s="50"/>
      <c r="WOJ503" s="50"/>
      <c r="WOK503" s="50"/>
      <c r="WOL503" s="50"/>
      <c r="WOM503" s="50"/>
      <c r="WON503" s="50"/>
      <c r="WOO503" s="50"/>
      <c r="WOP503" s="50"/>
      <c r="WOQ503" s="50"/>
      <c r="WOR503" s="50"/>
      <c r="WOS503" s="50"/>
      <c r="WOT503" s="50"/>
      <c r="WOU503" s="50"/>
      <c r="WOV503" s="50"/>
      <c r="WOW503" s="50"/>
      <c r="WOX503" s="50"/>
      <c r="WOY503" s="50"/>
      <c r="WOZ503" s="50"/>
      <c r="WPA503" s="50"/>
      <c r="WPB503" s="50"/>
      <c r="WPC503" s="50"/>
      <c r="WPD503" s="50"/>
      <c r="WPE503" s="50"/>
      <c r="WPF503" s="50"/>
      <c r="WPG503" s="50"/>
      <c r="WPH503" s="50"/>
      <c r="WPI503" s="50"/>
      <c r="WPJ503" s="50"/>
      <c r="WPK503" s="50"/>
      <c r="WPL503" s="50"/>
      <c r="WPM503" s="50"/>
      <c r="WPN503" s="50"/>
      <c r="WPO503" s="50"/>
      <c r="WPP503" s="50"/>
      <c r="WPQ503" s="50"/>
      <c r="WPR503" s="50"/>
      <c r="WPS503" s="50"/>
      <c r="WPT503" s="50"/>
      <c r="WPU503" s="50"/>
      <c r="WPV503" s="50"/>
      <c r="WPW503" s="50"/>
      <c r="WPX503" s="50"/>
      <c r="WPY503" s="50"/>
      <c r="WPZ503" s="50"/>
      <c r="WQA503" s="50"/>
      <c r="WQB503" s="50"/>
      <c r="WQC503" s="50"/>
      <c r="WQD503" s="50"/>
      <c r="WQE503" s="50"/>
      <c r="WQF503" s="50"/>
      <c r="WQG503" s="50"/>
      <c r="WQH503" s="50"/>
      <c r="WQI503" s="50"/>
      <c r="WQJ503" s="50"/>
      <c r="WQK503" s="50"/>
      <c r="WQL503" s="50"/>
      <c r="WQM503" s="50"/>
      <c r="WQN503" s="50"/>
      <c r="WQO503" s="50"/>
      <c r="WQP503" s="50"/>
      <c r="WQQ503" s="50"/>
      <c r="WQR503" s="50"/>
      <c r="WQS503" s="50"/>
      <c r="WQT503" s="50"/>
      <c r="WQU503" s="50"/>
      <c r="WQV503" s="50"/>
      <c r="WQW503" s="50"/>
      <c r="WQX503" s="50"/>
      <c r="WQY503" s="50"/>
      <c r="WQZ503" s="50"/>
      <c r="WRA503" s="50"/>
      <c r="WRB503" s="50"/>
      <c r="WRC503" s="50"/>
      <c r="WRD503" s="50"/>
      <c r="WRE503" s="50"/>
      <c r="WRF503" s="50"/>
      <c r="WRG503" s="50"/>
      <c r="WRH503" s="50"/>
      <c r="WRI503" s="50"/>
      <c r="WRJ503" s="50"/>
      <c r="WRK503" s="50"/>
      <c r="WRL503" s="50"/>
      <c r="WRM503" s="50"/>
      <c r="WRN503" s="50"/>
      <c r="WRO503" s="50"/>
      <c r="WRP503" s="50"/>
      <c r="WRQ503" s="50"/>
      <c r="WRR503" s="50"/>
      <c r="WRS503" s="50"/>
      <c r="WRT503" s="50"/>
      <c r="WRU503" s="50"/>
      <c r="WRV503" s="50"/>
      <c r="WRW503" s="50"/>
      <c r="WRX503" s="50"/>
      <c r="WRY503" s="50"/>
      <c r="WRZ503" s="50"/>
      <c r="WSA503" s="50"/>
      <c r="WSB503" s="50"/>
      <c r="WSC503" s="50"/>
      <c r="WSD503" s="50"/>
      <c r="WSE503" s="50"/>
      <c r="WSF503" s="50"/>
      <c r="WSG503" s="50"/>
      <c r="WSH503" s="50"/>
      <c r="WSI503" s="50"/>
      <c r="WSJ503" s="50"/>
      <c r="WSK503" s="50"/>
      <c r="WSL503" s="50"/>
      <c r="WSM503" s="50"/>
      <c r="WSN503" s="50"/>
      <c r="WSO503" s="50"/>
      <c r="WSP503" s="50"/>
      <c r="WSQ503" s="50"/>
      <c r="WSR503" s="50"/>
      <c r="WSS503" s="50"/>
      <c r="WST503" s="50"/>
      <c r="WSU503" s="50"/>
      <c r="WSV503" s="50"/>
      <c r="WSW503" s="50"/>
      <c r="WSX503" s="50"/>
      <c r="WSY503" s="50"/>
      <c r="WSZ503" s="50"/>
      <c r="WTA503" s="50"/>
      <c r="WTB503" s="50"/>
      <c r="WTC503" s="50"/>
      <c r="WTD503" s="50"/>
      <c r="WTE503" s="50"/>
      <c r="WTF503" s="50"/>
      <c r="WTG503" s="50"/>
      <c r="WTH503" s="50"/>
      <c r="WTI503" s="50"/>
      <c r="WTJ503" s="50"/>
      <c r="WTK503" s="50"/>
      <c r="WTL503" s="50"/>
      <c r="WTM503" s="50"/>
      <c r="WTN503" s="50"/>
      <c r="WTO503" s="50"/>
      <c r="WTP503" s="50"/>
      <c r="WTQ503" s="50"/>
      <c r="WTR503" s="50"/>
      <c r="WTS503" s="50"/>
      <c r="WTT503" s="50"/>
      <c r="WTU503" s="50"/>
      <c r="WTV503" s="50"/>
      <c r="WTW503" s="50"/>
      <c r="WTX503" s="50"/>
      <c r="WTY503" s="50"/>
      <c r="WTZ503" s="50"/>
      <c r="WUA503" s="50"/>
      <c r="WUB503" s="50"/>
      <c r="WUC503" s="50"/>
      <c r="WUD503" s="50"/>
      <c r="WUE503" s="50"/>
      <c r="WUF503" s="50"/>
      <c r="WUG503" s="50"/>
      <c r="WUH503" s="50"/>
      <c r="WUI503" s="50"/>
      <c r="WUJ503" s="50"/>
      <c r="WUK503" s="50"/>
      <c r="WUL503" s="50"/>
      <c r="WUM503" s="50"/>
      <c r="WUN503" s="50"/>
      <c r="WUO503" s="50"/>
      <c r="WUP503" s="50"/>
      <c r="WUQ503" s="50"/>
      <c r="WUR503" s="50"/>
      <c r="WUS503" s="50"/>
      <c r="WUT503" s="50"/>
      <c r="WUU503" s="50"/>
      <c r="WUV503" s="50"/>
      <c r="WUW503" s="50"/>
      <c r="WUX503" s="50"/>
      <c r="WUY503" s="50"/>
      <c r="WUZ503" s="50"/>
      <c r="WVA503" s="50"/>
      <c r="WVB503" s="50"/>
      <c r="WVC503" s="50"/>
      <c r="WVD503" s="50"/>
      <c r="WVE503" s="50"/>
      <c r="WVF503" s="50"/>
      <c r="WVG503" s="50"/>
      <c r="WVH503" s="50"/>
      <c r="WVJ503" s="50"/>
      <c r="WVL503" s="50"/>
      <c r="WVM503" s="50"/>
      <c r="WVN503" s="50"/>
      <c r="WVO503" s="50"/>
      <c r="WVP503" s="50"/>
      <c r="WVQ503" s="50"/>
      <c r="WVR503" s="50"/>
      <c r="WVS503" s="50"/>
      <c r="WVX503" s="50"/>
      <c r="WVY503" s="50"/>
      <c r="WVZ503" s="50"/>
      <c r="WWA503" s="50"/>
      <c r="WWB503" s="50"/>
      <c r="WWC503" s="50"/>
      <c r="WWD503" s="50"/>
      <c r="WWE503" s="50"/>
      <c r="WWF503" s="50"/>
      <c r="WWG503" s="50"/>
      <c r="WWH503" s="50"/>
      <c r="WWI503" s="50"/>
      <c r="WWJ503" s="50"/>
      <c r="WWK503" s="50"/>
      <c r="WWL503" s="50"/>
      <c r="WWM503" s="50"/>
      <c r="WWN503" s="50"/>
      <c r="WWO503" s="50"/>
      <c r="WWP503" s="50"/>
      <c r="WWQ503" s="50"/>
      <c r="WWR503" s="50"/>
      <c r="WWS503" s="50"/>
      <c r="WWT503" s="50"/>
      <c r="WWU503" s="50"/>
      <c r="WWV503" s="50"/>
      <c r="WWW503" s="50"/>
      <c r="WWX503" s="50"/>
      <c r="WWY503" s="50"/>
      <c r="WWZ503" s="50"/>
      <c r="WXA503" s="50"/>
      <c r="WXB503" s="50"/>
      <c r="WXC503" s="50"/>
      <c r="WXD503" s="50"/>
      <c r="WXE503" s="50"/>
      <c r="WXF503" s="50"/>
      <c r="WXG503" s="50"/>
      <c r="WXH503" s="50"/>
      <c r="WXI503" s="50"/>
      <c r="WXJ503" s="50"/>
      <c r="WXK503" s="50"/>
      <c r="WXL503" s="50"/>
      <c r="WXM503" s="50"/>
      <c r="WXN503" s="50"/>
      <c r="WXO503" s="50"/>
      <c r="WXP503" s="50"/>
      <c r="WXQ503" s="50"/>
      <c r="WXR503" s="50"/>
      <c r="WXS503" s="50"/>
      <c r="WXT503" s="50"/>
      <c r="WXU503" s="50"/>
      <c r="WXV503" s="50"/>
      <c r="WXW503" s="50"/>
      <c r="WXX503" s="50"/>
      <c r="WXY503" s="50"/>
      <c r="WXZ503" s="50"/>
      <c r="WYA503" s="50"/>
      <c r="WYB503" s="50"/>
      <c r="WYC503" s="50"/>
      <c r="WYD503" s="50"/>
      <c r="WYE503" s="50"/>
      <c r="WYF503" s="50"/>
      <c r="WYG503" s="50"/>
      <c r="WYH503" s="50"/>
      <c r="WYI503" s="50"/>
      <c r="WYJ503" s="50"/>
      <c r="WYK503" s="50"/>
      <c r="WYL503" s="50"/>
      <c r="WYM503" s="50"/>
      <c r="WYN503" s="50"/>
      <c r="WYO503" s="50"/>
      <c r="WYP503" s="50"/>
      <c r="WYQ503" s="50"/>
      <c r="WYR503" s="50"/>
      <c r="WYS503" s="50"/>
      <c r="WYT503" s="50"/>
      <c r="WYU503" s="50"/>
      <c r="WYV503" s="50"/>
      <c r="WYW503" s="50"/>
      <c r="WYX503" s="50"/>
      <c r="WYY503" s="50"/>
      <c r="WYZ503" s="50"/>
      <c r="WZA503" s="50"/>
      <c r="WZB503" s="50"/>
      <c r="WZC503" s="50"/>
      <c r="WZD503" s="50"/>
      <c r="WZE503" s="50"/>
      <c r="WZF503" s="50"/>
      <c r="WZG503" s="50"/>
      <c r="WZH503" s="50"/>
      <c r="WZI503" s="50"/>
      <c r="WZJ503" s="50"/>
      <c r="WZK503" s="50"/>
      <c r="WZL503" s="50"/>
      <c r="WZM503" s="50"/>
      <c r="WZN503" s="50"/>
      <c r="WZO503" s="50"/>
      <c r="WZP503" s="50"/>
      <c r="WZQ503" s="50"/>
      <c r="WZR503" s="50"/>
      <c r="WZS503" s="50"/>
      <c r="WZT503" s="50"/>
      <c r="WZU503" s="50"/>
      <c r="WZV503" s="50"/>
      <c r="WZW503" s="50"/>
      <c r="WZX503" s="50"/>
      <c r="WZY503" s="50"/>
      <c r="WZZ503" s="50"/>
      <c r="XAA503" s="50"/>
      <c r="XAB503" s="50"/>
      <c r="XAC503" s="50"/>
      <c r="XAD503" s="50"/>
      <c r="XAE503" s="50"/>
      <c r="XAF503" s="50"/>
      <c r="XAG503" s="50"/>
      <c r="XAH503" s="50"/>
      <c r="XAI503" s="50"/>
      <c r="XAJ503" s="50"/>
      <c r="XAK503" s="50"/>
      <c r="XAL503" s="50"/>
      <c r="XAM503" s="50"/>
      <c r="XAN503" s="50"/>
      <c r="XAO503" s="50"/>
      <c r="XAP503" s="50"/>
      <c r="XAQ503" s="50"/>
      <c r="XAR503" s="50"/>
      <c r="XAS503" s="50"/>
      <c r="XAT503" s="50"/>
      <c r="XAU503" s="50"/>
      <c r="XAV503" s="50"/>
      <c r="XAW503" s="50"/>
      <c r="XAX503" s="50"/>
      <c r="XAY503" s="50"/>
      <c r="XAZ503" s="50"/>
      <c r="XBA503" s="50"/>
      <c r="XBB503" s="50"/>
      <c r="XBC503" s="50"/>
      <c r="XBD503" s="50"/>
      <c r="XBE503" s="50"/>
      <c r="XBF503" s="50"/>
      <c r="XBG503" s="50"/>
      <c r="XBH503" s="50"/>
      <c r="XBI503" s="50"/>
      <c r="XBJ503" s="50"/>
      <c r="XBK503" s="50"/>
      <c r="XBL503" s="50"/>
      <c r="XBM503" s="50"/>
      <c r="XBN503" s="50"/>
      <c r="XBO503" s="50"/>
      <c r="XBP503" s="50"/>
      <c r="XBQ503" s="50"/>
      <c r="XBR503" s="50"/>
      <c r="XBS503" s="50"/>
      <c r="XBT503" s="50"/>
      <c r="XBU503" s="50"/>
      <c r="XBV503" s="50"/>
      <c r="XBW503" s="50"/>
      <c r="XBX503" s="50"/>
      <c r="XBY503" s="50"/>
      <c r="XBZ503" s="50"/>
      <c r="XCA503" s="50"/>
      <c r="XCB503" s="50"/>
      <c r="XCC503" s="50"/>
      <c r="XCD503" s="50"/>
      <c r="XCE503" s="50"/>
      <c r="XCF503" s="50"/>
      <c r="XCG503" s="50"/>
      <c r="XCH503" s="50"/>
      <c r="XCI503" s="50"/>
      <c r="XCJ503" s="50"/>
      <c r="XCK503" s="50"/>
      <c r="XCL503" s="50"/>
      <c r="XCM503" s="50"/>
      <c r="XCN503" s="50"/>
      <c r="XCO503" s="50"/>
      <c r="XCP503" s="50"/>
      <c r="XCQ503" s="50"/>
      <c r="XCR503" s="50"/>
      <c r="XCS503" s="50"/>
      <c r="XCT503" s="50"/>
      <c r="XCU503" s="50"/>
      <c r="XCV503" s="50"/>
      <c r="XCW503" s="50"/>
      <c r="XCX503" s="50"/>
      <c r="XCY503" s="50"/>
      <c r="XCZ503" s="50"/>
      <c r="XDA503" s="50"/>
      <c r="XDB503" s="50"/>
      <c r="XDC503" s="50"/>
      <c r="XDD503" s="50"/>
      <c r="XDE503" s="50"/>
      <c r="XDF503" s="50"/>
      <c r="XDG503" s="50"/>
      <c r="XDH503" s="50"/>
      <c r="XDI503" s="50"/>
      <c r="XDJ503" s="50"/>
      <c r="XDK503" s="50"/>
      <c r="XDL503" s="50"/>
      <c r="XDM503" s="50"/>
      <c r="XDN503" s="50"/>
      <c r="XDO503" s="50"/>
      <c r="XDP503" s="50"/>
      <c r="XDQ503" s="50"/>
      <c r="XDR503" s="50"/>
      <c r="XDS503" s="50"/>
      <c r="XDT503" s="50"/>
      <c r="XDU503" s="50"/>
      <c r="XDV503" s="50"/>
      <c r="XDW503" s="50"/>
      <c r="XDX503" s="50"/>
      <c r="XDY503" s="50"/>
      <c r="XDZ503" s="50"/>
      <c r="XEA503" s="50"/>
      <c r="XEB503" s="50"/>
      <c r="XEC503" s="50"/>
      <c r="XED503" s="50"/>
      <c r="XEE503" s="50"/>
      <c r="XEF503" s="50"/>
      <c r="XEG503" s="50"/>
      <c r="XEH503" s="50"/>
      <c r="XEI503" s="50"/>
      <c r="XEJ503" s="50"/>
      <c r="XEK503" s="50"/>
      <c r="XEL503" s="50"/>
      <c r="XEM503" s="50"/>
      <c r="XEN503" s="50"/>
      <c r="XEO503" s="50"/>
      <c r="XEP503" s="50"/>
      <c r="XEQ503" s="50"/>
      <c r="XER503" s="50"/>
      <c r="XES503" s="50"/>
      <c r="XET503" s="50"/>
      <c r="XEU503" s="50"/>
      <c r="XEV503" s="50"/>
      <c r="XEW503" s="50"/>
      <c r="XEX503" s="50"/>
      <c r="XEY503" s="50"/>
      <c r="XEZ503" s="50"/>
      <c r="XFA503" s="50"/>
      <c r="XFB503" s="50"/>
      <c r="XFC503" s="50"/>
      <c r="XFD503" s="50"/>
    </row>
    <row r="504" ht="16.5" customHeight="1" spans="1:20">
      <c r="A504" s="45" t="s">
        <v>232</v>
      </c>
      <c r="B504" s="46">
        <v>12454</v>
      </c>
      <c r="C504" s="46">
        <f>483-100</f>
        <v>383</v>
      </c>
      <c r="D504" s="46">
        <v>369</v>
      </c>
      <c r="E504" s="47">
        <f t="shared" si="32"/>
        <v>96.3446475195823</v>
      </c>
      <c r="F504" s="46">
        <v>160</v>
      </c>
      <c r="G504" s="48">
        <f>D504-F504</f>
        <v>209</v>
      </c>
      <c r="H504" s="49">
        <f t="shared" si="33"/>
        <v>130.625</v>
      </c>
      <c r="I504" s="46">
        <v>3429.5</v>
      </c>
      <c r="J504" s="48">
        <f>I504-B504</f>
        <v>-9024.5</v>
      </c>
      <c r="K504" s="47">
        <f>J504/B504*100</f>
        <v>-72.462662598362</v>
      </c>
      <c r="Q504" s="43"/>
      <c r="R504" s="30">
        <v>2129</v>
      </c>
      <c r="S504" s="30"/>
      <c r="T504" s="42">
        <f t="shared" si="34"/>
        <v>2129</v>
      </c>
    </row>
    <row r="505" s="2" customFormat="1" ht="16.5" customHeight="1" spans="1:20">
      <c r="A505" s="26" t="s">
        <v>233</v>
      </c>
      <c r="B505" s="27">
        <f>B506+B511+B526+B530+B542+B543+B547+B552+B556+B560+B562+B571+B572</f>
        <v>320456.8136</v>
      </c>
      <c r="C505" s="27">
        <f>C506+C511+C526+C530+C542+C543+C547+C552+C556+C560+C562+C571+C572</f>
        <v>341476.4236</v>
      </c>
      <c r="D505" s="27">
        <f>D506+D511+D526+D530+D542+D543+D547+D552+D556+D560+D562+D571+D572</f>
        <v>341270</v>
      </c>
      <c r="E505" s="31">
        <f t="shared" si="32"/>
        <v>99.9395496773031</v>
      </c>
      <c r="F505" s="27">
        <f>F506+F511+F526+F530+F542+F543+F547+F552+F556+F560+F562+F571+F572</f>
        <v>59495</v>
      </c>
      <c r="G505" s="27">
        <f>D505-F505</f>
        <v>281775</v>
      </c>
      <c r="H505" s="28">
        <f t="shared" si="33"/>
        <v>473.611227834272</v>
      </c>
      <c r="I505" s="27">
        <f>I506+I511+I526+I530+I542+I543+I547+I552+I556+I560+I562+I571+I572</f>
        <v>307354.8</v>
      </c>
      <c r="J505" s="27">
        <f>I505-B505</f>
        <v>-13102.0136000001</v>
      </c>
      <c r="K505" s="31">
        <f>J505/B505*100</f>
        <v>-4.08854268155903</v>
      </c>
      <c r="Q505" s="43"/>
      <c r="R505" s="27">
        <f>R506+R511+R526+R530+R542+R543+R547+R552+R556+R560+R562+R571+R572</f>
        <v>34327.41</v>
      </c>
      <c r="S505" s="27">
        <f>S506+S511+S526+S530+S542+S543+S547+S552+S556+S560+S562+S571+S572</f>
        <v>1799</v>
      </c>
      <c r="T505" s="42">
        <f t="shared" si="34"/>
        <v>36126.41</v>
      </c>
    </row>
    <row r="506" ht="16.5" customHeight="1" spans="1:20">
      <c r="A506" s="29" t="s">
        <v>234</v>
      </c>
      <c r="B506" s="30">
        <v>1631.3436</v>
      </c>
      <c r="C506" s="30">
        <f>1631.3436-300</f>
        <v>1331.3436</v>
      </c>
      <c r="D506" s="30">
        <v>1304</v>
      </c>
      <c r="E506" s="31">
        <f t="shared" si="32"/>
        <v>97.9461650621222</v>
      </c>
      <c r="F506" s="30">
        <v>1319</v>
      </c>
      <c r="G506" s="27">
        <f>D506-F506</f>
        <v>-15</v>
      </c>
      <c r="H506" s="28">
        <f t="shared" si="33"/>
        <v>-1.13722517058378</v>
      </c>
      <c r="I506" s="30">
        <f>SUM(I507:I510)</f>
        <v>1503</v>
      </c>
      <c r="J506" s="27">
        <f>I506-B506</f>
        <v>-128.3436</v>
      </c>
      <c r="K506" s="31">
        <f>J506/B506*100</f>
        <v>-7.86735547312043</v>
      </c>
      <c r="Q506" s="43"/>
      <c r="R506" s="30">
        <f>SUM(R507:R510)</f>
        <v>1090.23</v>
      </c>
      <c r="S506" s="30">
        <f>SUM(S507:S510)</f>
        <v>269</v>
      </c>
      <c r="T506" s="42">
        <f t="shared" si="34"/>
        <v>1359.23</v>
      </c>
    </row>
    <row r="507" ht="16.5" customHeight="1" spans="1:20">
      <c r="A507" s="29" t="s">
        <v>352</v>
      </c>
      <c r="B507" s="30"/>
      <c r="C507" s="30"/>
      <c r="D507" s="30"/>
      <c r="E507" s="31"/>
      <c r="F507" s="30"/>
      <c r="G507" s="27"/>
      <c r="H507" s="28"/>
      <c r="I507" s="30">
        <v>602</v>
      </c>
      <c r="J507" s="27"/>
      <c r="K507" s="31"/>
      <c r="Q507" s="43"/>
      <c r="R507" s="30">
        <v>641.71</v>
      </c>
      <c r="S507" s="30">
        <v>139</v>
      </c>
      <c r="T507" s="42">
        <f t="shared" si="34"/>
        <v>780.71</v>
      </c>
    </row>
    <row r="508" ht="16.5" customHeight="1" spans="1:20">
      <c r="A508" s="29" t="s">
        <v>353</v>
      </c>
      <c r="B508" s="30"/>
      <c r="C508" s="30"/>
      <c r="D508" s="30"/>
      <c r="E508" s="31"/>
      <c r="F508" s="30"/>
      <c r="G508" s="27"/>
      <c r="H508" s="28"/>
      <c r="I508" s="30">
        <v>336</v>
      </c>
      <c r="J508" s="27"/>
      <c r="K508" s="31"/>
      <c r="Q508" s="43"/>
      <c r="R508" s="30">
        <v>160</v>
      </c>
      <c r="S508" s="30"/>
      <c r="T508" s="42">
        <f t="shared" si="34"/>
        <v>160</v>
      </c>
    </row>
    <row r="509" ht="16.5" customHeight="1" spans="1:20">
      <c r="A509" s="29" t="s">
        <v>354</v>
      </c>
      <c r="B509" s="30"/>
      <c r="C509" s="30"/>
      <c r="D509" s="30"/>
      <c r="E509" s="31"/>
      <c r="F509" s="30"/>
      <c r="G509" s="27"/>
      <c r="H509" s="28"/>
      <c r="I509" s="30">
        <v>113</v>
      </c>
      <c r="J509" s="27"/>
      <c r="K509" s="31"/>
      <c r="Q509" s="43"/>
      <c r="R509" s="30">
        <v>103.52</v>
      </c>
      <c r="S509" s="30"/>
      <c r="T509" s="42">
        <f t="shared" si="34"/>
        <v>103.52</v>
      </c>
    </row>
    <row r="510" ht="16.5" customHeight="1" spans="1:20">
      <c r="A510" s="29" t="s">
        <v>604</v>
      </c>
      <c r="B510" s="30"/>
      <c r="C510" s="30"/>
      <c r="D510" s="30"/>
      <c r="E510" s="31"/>
      <c r="F510" s="30"/>
      <c r="G510" s="27"/>
      <c r="H510" s="28"/>
      <c r="I510" s="30">
        <v>452</v>
      </c>
      <c r="J510" s="27"/>
      <c r="K510" s="31"/>
      <c r="Q510" s="43"/>
      <c r="R510" s="30">
        <v>185</v>
      </c>
      <c r="S510" s="30">
        <v>130</v>
      </c>
      <c r="T510" s="42">
        <f t="shared" si="34"/>
        <v>315</v>
      </c>
    </row>
    <row r="511" ht="16.5" customHeight="1" spans="1:20">
      <c r="A511" s="29" t="s">
        <v>235</v>
      </c>
      <c r="B511" s="30">
        <v>3948.31</v>
      </c>
      <c r="C511" s="30">
        <f>6585-1000</f>
        <v>5585</v>
      </c>
      <c r="D511" s="30">
        <v>5584</v>
      </c>
      <c r="E511" s="31">
        <f t="shared" ref="E511:E556" si="36">D511/C511*100</f>
        <v>99.9820948970457</v>
      </c>
      <c r="F511" s="30">
        <v>9181</v>
      </c>
      <c r="G511" s="27">
        <f>D511-F511</f>
        <v>-3597</v>
      </c>
      <c r="H511" s="28">
        <f t="shared" si="33"/>
        <v>-39.1787386994881</v>
      </c>
      <c r="I511" s="30">
        <f>SUM(I512:I525)</f>
        <v>2882</v>
      </c>
      <c r="J511" s="27">
        <f>I511-B511</f>
        <v>-1066.31</v>
      </c>
      <c r="K511" s="31">
        <f>J511/B511*100</f>
        <v>-27.0067446578409</v>
      </c>
      <c r="Q511" s="43"/>
      <c r="R511" s="30">
        <f>SUM(R512:R525)</f>
        <v>3578.29</v>
      </c>
      <c r="S511" s="30">
        <f>SUM(S512:S525)</f>
        <v>0</v>
      </c>
      <c r="T511" s="42">
        <f t="shared" si="34"/>
        <v>3578.29</v>
      </c>
    </row>
    <row r="512" ht="16.5" customHeight="1" spans="1:20">
      <c r="A512" s="44" t="s">
        <v>605</v>
      </c>
      <c r="B512" s="30"/>
      <c r="C512" s="30"/>
      <c r="D512" s="30"/>
      <c r="E512" s="31"/>
      <c r="F512" s="30"/>
      <c r="G512" s="27"/>
      <c r="H512" s="28"/>
      <c r="I512" s="30">
        <v>1674</v>
      </c>
      <c r="J512" s="27"/>
      <c r="K512" s="31"/>
      <c r="Q512" s="43"/>
      <c r="R512" s="30">
        <v>2943.83</v>
      </c>
      <c r="S512" s="30"/>
      <c r="T512" s="42">
        <f t="shared" si="34"/>
        <v>2943.83</v>
      </c>
    </row>
    <row r="513" ht="16.5" customHeight="1" spans="1:20">
      <c r="A513" s="44" t="s">
        <v>606</v>
      </c>
      <c r="B513" s="30"/>
      <c r="C513" s="30"/>
      <c r="D513" s="30"/>
      <c r="E513" s="31"/>
      <c r="F513" s="30"/>
      <c r="G513" s="27"/>
      <c r="H513" s="28"/>
      <c r="I513" s="30">
        <v>251</v>
      </c>
      <c r="J513" s="27"/>
      <c r="K513" s="31"/>
      <c r="Q513" s="43"/>
      <c r="R513" s="30">
        <v>229.3</v>
      </c>
      <c r="S513" s="30"/>
      <c r="T513" s="42">
        <f t="shared" si="34"/>
        <v>229.3</v>
      </c>
    </row>
    <row r="514" ht="16.5" hidden="1" customHeight="1" spans="1:20">
      <c r="A514" s="44" t="s">
        <v>607</v>
      </c>
      <c r="B514" s="30"/>
      <c r="C514" s="30"/>
      <c r="D514" s="30"/>
      <c r="E514" s="31"/>
      <c r="F514" s="30"/>
      <c r="G514" s="27"/>
      <c r="H514" s="28"/>
      <c r="I514" s="30"/>
      <c r="J514" s="27"/>
      <c r="K514" s="31"/>
      <c r="Q514" s="43"/>
      <c r="R514" s="30"/>
      <c r="S514" s="30"/>
      <c r="T514" s="42"/>
    </row>
    <row r="515" ht="16.5" hidden="1" customHeight="1" spans="1:20">
      <c r="A515" s="44" t="s">
        <v>608</v>
      </c>
      <c r="B515" s="30"/>
      <c r="C515" s="30"/>
      <c r="D515" s="30"/>
      <c r="E515" s="31"/>
      <c r="F515" s="30"/>
      <c r="G515" s="27"/>
      <c r="H515" s="28"/>
      <c r="I515" s="30"/>
      <c r="J515" s="27"/>
      <c r="K515" s="31"/>
      <c r="Q515" s="43"/>
      <c r="R515" s="30"/>
      <c r="S515" s="30"/>
      <c r="T515" s="42"/>
    </row>
    <row r="516" ht="16.5" hidden="1" customHeight="1" spans="1:20">
      <c r="A516" s="44" t="s">
        <v>609</v>
      </c>
      <c r="B516" s="30"/>
      <c r="C516" s="30"/>
      <c r="D516" s="30"/>
      <c r="E516" s="31"/>
      <c r="F516" s="30"/>
      <c r="G516" s="27"/>
      <c r="H516" s="28"/>
      <c r="I516" s="30"/>
      <c r="J516" s="27"/>
      <c r="K516" s="31"/>
      <c r="Q516" s="43"/>
      <c r="R516" s="30"/>
      <c r="S516" s="30"/>
      <c r="T516" s="42"/>
    </row>
    <row r="517" ht="16.5" hidden="1" customHeight="1" spans="1:20">
      <c r="A517" s="44" t="s">
        <v>610</v>
      </c>
      <c r="B517" s="30"/>
      <c r="C517" s="30"/>
      <c r="D517" s="30"/>
      <c r="E517" s="31"/>
      <c r="F517" s="30"/>
      <c r="G517" s="27"/>
      <c r="H517" s="28"/>
      <c r="I517" s="30"/>
      <c r="J517" s="27"/>
      <c r="K517" s="31"/>
      <c r="Q517" s="43"/>
      <c r="R517" s="30"/>
      <c r="S517" s="30"/>
      <c r="T517" s="42"/>
    </row>
    <row r="518" ht="16.5" hidden="1" customHeight="1" spans="1:20">
      <c r="A518" s="44" t="s">
        <v>611</v>
      </c>
      <c r="B518" s="30"/>
      <c r="C518" s="30"/>
      <c r="D518" s="30"/>
      <c r="E518" s="31"/>
      <c r="F518" s="30"/>
      <c r="G518" s="27"/>
      <c r="H518" s="28"/>
      <c r="I518" s="30"/>
      <c r="J518" s="27"/>
      <c r="K518" s="31"/>
      <c r="Q518" s="43"/>
      <c r="R518" s="30"/>
      <c r="S518" s="30"/>
      <c r="T518" s="42"/>
    </row>
    <row r="519" ht="16.5" customHeight="1" spans="1:20">
      <c r="A519" s="44" t="s">
        <v>612</v>
      </c>
      <c r="B519" s="30"/>
      <c r="C519" s="30"/>
      <c r="D519" s="30"/>
      <c r="E519" s="31"/>
      <c r="F519" s="30"/>
      <c r="G519" s="27"/>
      <c r="H519" s="28"/>
      <c r="I519" s="30">
        <v>454</v>
      </c>
      <c r="J519" s="27"/>
      <c r="K519" s="31"/>
      <c r="Q519" s="43"/>
      <c r="R519" s="30"/>
      <c r="S519" s="30"/>
      <c r="T519" s="42"/>
    </row>
    <row r="520" ht="16.5" hidden="1" customHeight="1" spans="1:20">
      <c r="A520" s="44" t="s">
        <v>613</v>
      </c>
      <c r="B520" s="30"/>
      <c r="C520" s="30"/>
      <c r="D520" s="30"/>
      <c r="E520" s="31"/>
      <c r="F520" s="30"/>
      <c r="G520" s="27"/>
      <c r="H520" s="28"/>
      <c r="I520" s="30"/>
      <c r="J520" s="27"/>
      <c r="K520" s="31"/>
      <c r="Q520" s="43"/>
      <c r="R520" s="30"/>
      <c r="S520" s="30"/>
      <c r="T520" s="42"/>
    </row>
    <row r="521" ht="16.5" hidden="1" customHeight="1" spans="1:20">
      <c r="A521" s="44" t="s">
        <v>614</v>
      </c>
      <c r="B521" s="30"/>
      <c r="C521" s="30"/>
      <c r="D521" s="30"/>
      <c r="E521" s="31"/>
      <c r="F521" s="30"/>
      <c r="G521" s="27"/>
      <c r="H521" s="28"/>
      <c r="I521" s="30"/>
      <c r="J521" s="27"/>
      <c r="K521" s="31"/>
      <c r="Q521" s="43"/>
      <c r="R521" s="30"/>
      <c r="S521" s="30"/>
      <c r="T521" s="42"/>
    </row>
    <row r="522" ht="16.5" hidden="1" customHeight="1" spans="1:20">
      <c r="A522" s="44" t="s">
        <v>615</v>
      </c>
      <c r="B522" s="30"/>
      <c r="C522" s="30"/>
      <c r="D522" s="30"/>
      <c r="E522" s="31"/>
      <c r="F522" s="30"/>
      <c r="G522" s="27"/>
      <c r="H522" s="28"/>
      <c r="I522" s="30"/>
      <c r="J522" s="27"/>
      <c r="K522" s="31"/>
      <c r="Q522" s="43"/>
      <c r="R522" s="30"/>
      <c r="S522" s="30"/>
      <c r="T522" s="42"/>
    </row>
    <row r="523" ht="16.5" hidden="1" customHeight="1" spans="1:20">
      <c r="A523" s="44" t="s">
        <v>616</v>
      </c>
      <c r="B523" s="30"/>
      <c r="C523" s="30"/>
      <c r="D523" s="30"/>
      <c r="E523" s="31"/>
      <c r="F523" s="30"/>
      <c r="G523" s="27"/>
      <c r="H523" s="28"/>
      <c r="I523" s="30"/>
      <c r="J523" s="27"/>
      <c r="K523" s="31"/>
      <c r="Q523" s="43"/>
      <c r="R523" s="30"/>
      <c r="S523" s="30"/>
      <c r="T523" s="42"/>
    </row>
    <row r="524" ht="16.5" hidden="1" customHeight="1" spans="1:20">
      <c r="A524" s="44" t="s">
        <v>617</v>
      </c>
      <c r="B524" s="30"/>
      <c r="C524" s="30"/>
      <c r="D524" s="30"/>
      <c r="E524" s="31"/>
      <c r="F524" s="30"/>
      <c r="G524" s="27"/>
      <c r="H524" s="28"/>
      <c r="I524" s="30"/>
      <c r="J524" s="27"/>
      <c r="K524" s="31"/>
      <c r="Q524" s="43"/>
      <c r="R524" s="30"/>
      <c r="S524" s="30"/>
      <c r="T524" s="42"/>
    </row>
    <row r="525" ht="16.5" customHeight="1" spans="1:20">
      <c r="A525" s="44" t="s">
        <v>618</v>
      </c>
      <c r="B525" s="30"/>
      <c r="C525" s="30"/>
      <c r="D525" s="30"/>
      <c r="E525" s="31"/>
      <c r="F525" s="30"/>
      <c r="G525" s="27"/>
      <c r="H525" s="28"/>
      <c r="I525" s="30">
        <v>503</v>
      </c>
      <c r="J525" s="27"/>
      <c r="K525" s="31"/>
      <c r="Q525" s="43"/>
      <c r="R525" s="30">
        <v>405.16</v>
      </c>
      <c r="S525" s="30"/>
      <c r="T525" s="42">
        <f t="shared" ref="T525:T564" si="37">R525+S525</f>
        <v>405.16</v>
      </c>
    </row>
    <row r="526" ht="16.5" customHeight="1" spans="1:20">
      <c r="A526" s="29" t="s">
        <v>236</v>
      </c>
      <c r="B526" s="30">
        <v>150</v>
      </c>
      <c r="C526" s="30">
        <v>300</v>
      </c>
      <c r="D526" s="30">
        <v>275</v>
      </c>
      <c r="E526" s="31">
        <f t="shared" si="36"/>
        <v>91.6666666666667</v>
      </c>
      <c r="F526" s="30">
        <v>268</v>
      </c>
      <c r="G526" s="27">
        <f>D526-F526</f>
        <v>7</v>
      </c>
      <c r="H526" s="28">
        <f t="shared" si="33"/>
        <v>2.61194029850746</v>
      </c>
      <c r="I526" s="30">
        <f>SUM(I527:I529)</f>
        <v>62.8</v>
      </c>
      <c r="J526" s="27">
        <f>I526-B526</f>
        <v>-87.2</v>
      </c>
      <c r="K526" s="31">
        <f>J526/B526*100</f>
        <v>-58.1333333333333</v>
      </c>
      <c r="Q526" s="43"/>
      <c r="R526" s="30">
        <f>SUM(R527:R527)</f>
        <v>30</v>
      </c>
      <c r="S526" s="30">
        <f>SUM(S527:S527)</f>
        <v>100</v>
      </c>
      <c r="T526" s="42">
        <f t="shared" si="37"/>
        <v>130</v>
      </c>
    </row>
    <row r="527" ht="16.5" hidden="1" customHeight="1" spans="1:20">
      <c r="A527" s="29" t="s">
        <v>619</v>
      </c>
      <c r="B527" s="30"/>
      <c r="C527" s="30"/>
      <c r="D527" s="30"/>
      <c r="E527" s="31"/>
      <c r="F527" s="30"/>
      <c r="G527" s="27"/>
      <c r="H527" s="28"/>
      <c r="I527" s="30"/>
      <c r="J527" s="27"/>
      <c r="K527" s="31"/>
      <c r="Q527" s="43"/>
      <c r="R527" s="30">
        <v>30</v>
      </c>
      <c r="S527" s="30">
        <v>100</v>
      </c>
      <c r="T527" s="42">
        <f t="shared" si="37"/>
        <v>130</v>
      </c>
    </row>
    <row r="528" ht="16.5" customHeight="1" spans="1:20">
      <c r="A528" s="29" t="s">
        <v>620</v>
      </c>
      <c r="B528" s="30"/>
      <c r="C528" s="30"/>
      <c r="D528" s="30"/>
      <c r="E528" s="31"/>
      <c r="F528" s="30"/>
      <c r="G528" s="27"/>
      <c r="H528" s="28"/>
      <c r="I528" s="30">
        <v>23.8</v>
      </c>
      <c r="J528" s="27"/>
      <c r="K528" s="31"/>
      <c r="Q528" s="43"/>
      <c r="R528" s="30"/>
      <c r="S528" s="30"/>
      <c r="T528" s="42"/>
    </row>
    <row r="529" ht="16.5" customHeight="1" spans="1:20">
      <c r="A529" s="29" t="s">
        <v>621</v>
      </c>
      <c r="B529" s="30"/>
      <c r="C529" s="30"/>
      <c r="D529" s="30"/>
      <c r="E529" s="31"/>
      <c r="F529" s="30"/>
      <c r="G529" s="27"/>
      <c r="H529" s="28"/>
      <c r="I529" s="30">
        <v>39</v>
      </c>
      <c r="J529" s="27"/>
      <c r="K529" s="31"/>
      <c r="Q529" s="43"/>
      <c r="R529" s="30"/>
      <c r="S529" s="30"/>
      <c r="T529" s="42"/>
    </row>
    <row r="530" ht="16.5" customHeight="1" spans="1:20">
      <c r="A530" s="29" t="s">
        <v>237</v>
      </c>
      <c r="B530" s="30">
        <v>9785.4</v>
      </c>
      <c r="C530" s="30">
        <f>9785.4-450</f>
        <v>9335.4</v>
      </c>
      <c r="D530" s="30">
        <v>9330</v>
      </c>
      <c r="E530" s="31">
        <f t="shared" si="36"/>
        <v>99.9421556655312</v>
      </c>
      <c r="F530" s="30">
        <v>24618</v>
      </c>
      <c r="G530" s="27">
        <f>D530-F530</f>
        <v>-15288</v>
      </c>
      <c r="H530" s="28">
        <f t="shared" si="33"/>
        <v>-62.100901779186</v>
      </c>
      <c r="I530" s="30">
        <f>SUM(I531:I541)</f>
        <v>10377</v>
      </c>
      <c r="J530" s="27">
        <f>I530-B530</f>
        <v>591.6</v>
      </c>
      <c r="K530" s="31">
        <f>J530/B530*100</f>
        <v>6.04574161505917</v>
      </c>
      <c r="Q530" s="43"/>
      <c r="R530" s="30">
        <f>SUM(R531:R541)</f>
        <v>11561.58</v>
      </c>
      <c r="S530" s="30">
        <f>SUM(S531:S541)</f>
        <v>0</v>
      </c>
      <c r="T530" s="42">
        <f t="shared" si="37"/>
        <v>11561.58</v>
      </c>
    </row>
    <row r="531" ht="16.5" customHeight="1" spans="1:20">
      <c r="A531" s="29" t="s">
        <v>622</v>
      </c>
      <c r="B531" s="30"/>
      <c r="C531" s="30"/>
      <c r="D531" s="30"/>
      <c r="E531" s="31"/>
      <c r="F531" s="30"/>
      <c r="G531" s="27"/>
      <c r="H531" s="28"/>
      <c r="I531" s="30">
        <v>876</v>
      </c>
      <c r="J531" s="27"/>
      <c r="K531" s="31"/>
      <c r="Q531" s="43"/>
      <c r="R531" s="30">
        <v>791.91</v>
      </c>
      <c r="S531" s="30"/>
      <c r="T531" s="42">
        <f t="shared" si="37"/>
        <v>791.91</v>
      </c>
    </row>
    <row r="532" ht="16.5" customHeight="1" spans="1:20">
      <c r="A532" s="29" t="s">
        <v>623</v>
      </c>
      <c r="B532" s="30"/>
      <c r="C532" s="30"/>
      <c r="D532" s="30"/>
      <c r="E532" s="31"/>
      <c r="F532" s="30"/>
      <c r="G532" s="27"/>
      <c r="H532" s="28"/>
      <c r="I532" s="30">
        <v>502</v>
      </c>
      <c r="J532" s="27"/>
      <c r="K532" s="31"/>
      <c r="Q532" s="43"/>
      <c r="R532" s="30">
        <v>569.82</v>
      </c>
      <c r="S532" s="30"/>
      <c r="T532" s="42">
        <f t="shared" si="37"/>
        <v>569.82</v>
      </c>
    </row>
    <row r="533" ht="16.5" customHeight="1" spans="1:20">
      <c r="A533" s="29" t="s">
        <v>624</v>
      </c>
      <c r="B533" s="30"/>
      <c r="C533" s="30"/>
      <c r="D533" s="30"/>
      <c r="E533" s="31"/>
      <c r="F533" s="30"/>
      <c r="G533" s="27"/>
      <c r="H533" s="28"/>
      <c r="I533" s="30">
        <v>709</v>
      </c>
      <c r="J533" s="27"/>
      <c r="K533" s="31"/>
      <c r="Q533" s="43"/>
      <c r="R533" s="30">
        <v>608.75</v>
      </c>
      <c r="S533" s="30"/>
      <c r="T533" s="42">
        <f t="shared" si="37"/>
        <v>608.75</v>
      </c>
    </row>
    <row r="534" ht="16.5" customHeight="1" spans="1:20">
      <c r="A534" s="29" t="s">
        <v>625</v>
      </c>
      <c r="B534" s="30"/>
      <c r="C534" s="30"/>
      <c r="D534" s="30"/>
      <c r="E534" s="31"/>
      <c r="F534" s="30"/>
      <c r="G534" s="27"/>
      <c r="H534" s="28"/>
      <c r="I534" s="30">
        <v>10</v>
      </c>
      <c r="J534" s="27"/>
      <c r="K534" s="31"/>
      <c r="Q534" s="43"/>
      <c r="R534" s="30">
        <v>10</v>
      </c>
      <c r="S534" s="30"/>
      <c r="T534" s="42">
        <f t="shared" si="37"/>
        <v>10</v>
      </c>
    </row>
    <row r="535" ht="16.5" hidden="1" customHeight="1" spans="1:20">
      <c r="A535" s="29" t="s">
        <v>626</v>
      </c>
      <c r="B535" s="30"/>
      <c r="C535" s="30"/>
      <c r="D535" s="30"/>
      <c r="E535" s="31"/>
      <c r="F535" s="30"/>
      <c r="G535" s="27"/>
      <c r="H535" s="28"/>
      <c r="I535" s="30"/>
      <c r="J535" s="27"/>
      <c r="K535" s="31"/>
      <c r="Q535" s="43"/>
      <c r="R535" s="30"/>
      <c r="S535" s="30"/>
      <c r="T535" s="42"/>
    </row>
    <row r="536" ht="16.5" customHeight="1" spans="1:20">
      <c r="A536" s="29" t="s">
        <v>627</v>
      </c>
      <c r="B536" s="30"/>
      <c r="C536" s="30"/>
      <c r="D536" s="30"/>
      <c r="E536" s="31"/>
      <c r="F536" s="30"/>
      <c r="G536" s="27"/>
      <c r="H536" s="28"/>
      <c r="I536" s="30">
        <v>293</v>
      </c>
      <c r="J536" s="27"/>
      <c r="K536" s="31"/>
      <c r="Q536" s="43"/>
      <c r="R536" s="30">
        <v>7402.05</v>
      </c>
      <c r="S536" s="30"/>
      <c r="T536" s="42">
        <f t="shared" si="37"/>
        <v>7402.05</v>
      </c>
    </row>
    <row r="537" ht="16.5" customHeight="1" spans="1:20">
      <c r="A537" s="29" t="s">
        <v>628</v>
      </c>
      <c r="B537" s="30"/>
      <c r="C537" s="30"/>
      <c r="D537" s="30"/>
      <c r="E537" s="31"/>
      <c r="F537" s="30"/>
      <c r="G537" s="27"/>
      <c r="H537" s="28"/>
      <c r="I537" s="30">
        <v>184</v>
      </c>
      <c r="J537" s="27"/>
      <c r="K537" s="31"/>
      <c r="Q537" s="43"/>
      <c r="R537" s="30">
        <v>169.95</v>
      </c>
      <c r="S537" s="30"/>
      <c r="T537" s="42">
        <f t="shared" si="37"/>
        <v>169.95</v>
      </c>
    </row>
    <row r="538" ht="16.5" customHeight="1" spans="1:20">
      <c r="A538" s="29" t="s">
        <v>629</v>
      </c>
      <c r="B538" s="30"/>
      <c r="C538" s="30"/>
      <c r="D538" s="30"/>
      <c r="E538" s="31"/>
      <c r="F538" s="30"/>
      <c r="G538" s="27"/>
      <c r="H538" s="28"/>
      <c r="I538" s="30">
        <v>562</v>
      </c>
      <c r="J538" s="27"/>
      <c r="K538" s="31"/>
      <c r="Q538" s="43"/>
      <c r="R538" s="30">
        <v>444</v>
      </c>
      <c r="S538" s="30"/>
      <c r="T538" s="42">
        <f t="shared" si="37"/>
        <v>444</v>
      </c>
    </row>
    <row r="539" ht="16.5" customHeight="1" spans="1:20">
      <c r="A539" s="29" t="s">
        <v>630</v>
      </c>
      <c r="B539" s="30"/>
      <c r="C539" s="30"/>
      <c r="D539" s="30"/>
      <c r="E539" s="31"/>
      <c r="F539" s="30"/>
      <c r="G539" s="27"/>
      <c r="H539" s="28"/>
      <c r="I539" s="30">
        <v>1841</v>
      </c>
      <c r="J539" s="27"/>
      <c r="K539" s="31"/>
      <c r="Q539" s="43"/>
      <c r="R539" s="30">
        <v>1554.1</v>
      </c>
      <c r="S539" s="30"/>
      <c r="T539" s="42">
        <f t="shared" si="37"/>
        <v>1554.1</v>
      </c>
    </row>
    <row r="540" ht="16.5" customHeight="1" spans="1:20">
      <c r="A540" s="29" t="s">
        <v>631</v>
      </c>
      <c r="B540" s="30"/>
      <c r="C540" s="30"/>
      <c r="D540" s="30"/>
      <c r="E540" s="31"/>
      <c r="F540" s="30"/>
      <c r="G540" s="27"/>
      <c r="H540" s="28"/>
      <c r="I540" s="30">
        <v>2098</v>
      </c>
      <c r="J540" s="27"/>
      <c r="K540" s="31"/>
      <c r="Q540" s="43"/>
      <c r="R540" s="30"/>
      <c r="S540" s="30"/>
      <c r="T540" s="42"/>
    </row>
    <row r="541" ht="16.5" customHeight="1" spans="1:20">
      <c r="A541" s="29" t="s">
        <v>632</v>
      </c>
      <c r="B541" s="30"/>
      <c r="C541" s="30"/>
      <c r="D541" s="30"/>
      <c r="E541" s="31"/>
      <c r="F541" s="30"/>
      <c r="G541" s="27"/>
      <c r="H541" s="28"/>
      <c r="I541" s="30">
        <v>3302</v>
      </c>
      <c r="J541" s="27"/>
      <c r="K541" s="31"/>
      <c r="Q541" s="43"/>
      <c r="R541" s="30">
        <v>11</v>
      </c>
      <c r="S541" s="30"/>
      <c r="T541" s="42">
        <f t="shared" si="37"/>
        <v>11</v>
      </c>
    </row>
    <row r="542" ht="16.5" customHeight="1" spans="1:20">
      <c r="A542" s="29" t="s">
        <v>238</v>
      </c>
      <c r="B542" s="30">
        <v>0</v>
      </c>
      <c r="C542" s="30">
        <v>478</v>
      </c>
      <c r="D542" s="30">
        <v>478</v>
      </c>
      <c r="E542" s="31">
        <f t="shared" si="36"/>
        <v>100</v>
      </c>
      <c r="F542" s="30">
        <v>448</v>
      </c>
      <c r="G542" s="27">
        <f>D542-F542</f>
        <v>30</v>
      </c>
      <c r="H542" s="28">
        <f t="shared" ref="H542:H556" si="38">G542/F542*100</f>
        <v>6.69642857142857</v>
      </c>
      <c r="I542" s="30">
        <v>288</v>
      </c>
      <c r="J542" s="27">
        <f>I542-B542</f>
        <v>288</v>
      </c>
      <c r="K542" s="31"/>
      <c r="Q542" s="43"/>
      <c r="R542" s="30"/>
      <c r="S542" s="30"/>
      <c r="T542" s="42">
        <f t="shared" si="37"/>
        <v>0</v>
      </c>
    </row>
    <row r="543" ht="16.5" customHeight="1" spans="1:20">
      <c r="A543" s="29" t="s">
        <v>239</v>
      </c>
      <c r="B543" s="30">
        <v>1126.43</v>
      </c>
      <c r="C543" s="30">
        <v>2226</v>
      </c>
      <c r="D543" s="30">
        <v>2189</v>
      </c>
      <c r="E543" s="31">
        <f t="shared" si="36"/>
        <v>98.3378256963163</v>
      </c>
      <c r="F543" s="30">
        <v>1087</v>
      </c>
      <c r="G543" s="27">
        <f>D543-F543</f>
        <v>1102</v>
      </c>
      <c r="H543" s="28">
        <f t="shared" si="38"/>
        <v>101.379944802208</v>
      </c>
      <c r="I543" s="30">
        <f>SUM(I544:I546)</f>
        <v>1220</v>
      </c>
      <c r="J543" s="27">
        <f>I543-B543</f>
        <v>93.5699999999999</v>
      </c>
      <c r="K543" s="31">
        <f>J543/B543*100</f>
        <v>8.30677449996892</v>
      </c>
      <c r="Q543" s="43"/>
      <c r="R543" s="30">
        <f>SUM(R544:R546)</f>
        <v>990.3</v>
      </c>
      <c r="S543" s="30">
        <f>SUM(S544:S546)</f>
        <v>136</v>
      </c>
      <c r="T543" s="42">
        <f t="shared" si="37"/>
        <v>1126.3</v>
      </c>
    </row>
    <row r="544" ht="16.5" customHeight="1" spans="1:20">
      <c r="A544" s="29" t="s">
        <v>633</v>
      </c>
      <c r="B544" s="30"/>
      <c r="C544" s="30"/>
      <c r="D544" s="30"/>
      <c r="E544" s="31"/>
      <c r="F544" s="30"/>
      <c r="G544" s="27"/>
      <c r="H544" s="28"/>
      <c r="I544" s="30">
        <v>205</v>
      </c>
      <c r="J544" s="27"/>
      <c r="K544" s="31"/>
      <c r="Q544" s="43"/>
      <c r="R544" s="30">
        <v>60.3</v>
      </c>
      <c r="S544" s="30">
        <v>136</v>
      </c>
      <c r="T544" s="42">
        <f t="shared" si="37"/>
        <v>196.3</v>
      </c>
    </row>
    <row r="545" ht="16.5" hidden="1" customHeight="1" spans="1:20">
      <c r="A545" s="29" t="s">
        <v>634</v>
      </c>
      <c r="B545" s="30"/>
      <c r="C545" s="30"/>
      <c r="D545" s="30"/>
      <c r="E545" s="31"/>
      <c r="F545" s="30"/>
      <c r="G545" s="27"/>
      <c r="H545" s="28"/>
      <c r="I545" s="30"/>
      <c r="J545" s="27"/>
      <c r="K545" s="31"/>
      <c r="Q545" s="43"/>
      <c r="R545" s="30"/>
      <c r="S545" s="30"/>
      <c r="T545" s="42"/>
    </row>
    <row r="546" ht="16.5" customHeight="1" spans="1:20">
      <c r="A546" s="29" t="s">
        <v>635</v>
      </c>
      <c r="B546" s="30"/>
      <c r="C546" s="30"/>
      <c r="D546" s="30"/>
      <c r="E546" s="31"/>
      <c r="F546" s="30"/>
      <c r="G546" s="27"/>
      <c r="H546" s="28"/>
      <c r="I546" s="30">
        <v>1015</v>
      </c>
      <c r="J546" s="27"/>
      <c r="K546" s="31"/>
      <c r="Q546" s="43"/>
      <c r="R546" s="30">
        <v>930</v>
      </c>
      <c r="S546" s="30"/>
      <c r="T546" s="42">
        <f t="shared" si="37"/>
        <v>930</v>
      </c>
    </row>
    <row r="547" ht="16.5" customHeight="1" spans="1:20">
      <c r="A547" s="29" t="s">
        <v>240</v>
      </c>
      <c r="B547" s="30">
        <v>14767.68</v>
      </c>
      <c r="C547" s="30">
        <f>14767.68-150</f>
        <v>14617.68</v>
      </c>
      <c r="D547" s="30">
        <v>14610</v>
      </c>
      <c r="E547" s="31">
        <f t="shared" si="36"/>
        <v>99.9474608829855</v>
      </c>
      <c r="F547" s="30">
        <v>11873</v>
      </c>
      <c r="G547" s="27">
        <f>D547-F547</f>
        <v>2737</v>
      </c>
      <c r="H547" s="28">
        <f t="shared" si="38"/>
        <v>23.0523035458604</v>
      </c>
      <c r="I547" s="30">
        <f>SUM(I548:I551)</f>
        <v>15347</v>
      </c>
      <c r="J547" s="27">
        <f>I547-B547</f>
        <v>579.32</v>
      </c>
      <c r="K547" s="31">
        <f>J547/B547*100</f>
        <v>3.92289107022904</v>
      </c>
      <c r="Q547" s="43"/>
      <c r="R547" s="30">
        <f>SUM(R548:R551)</f>
        <v>11376.56</v>
      </c>
      <c r="S547" s="30">
        <f>SUM(S548:S551)</f>
        <v>1052</v>
      </c>
      <c r="T547" s="42">
        <f t="shared" si="37"/>
        <v>12428.56</v>
      </c>
    </row>
    <row r="548" ht="16.5" customHeight="1" spans="1:20">
      <c r="A548" s="29" t="s">
        <v>636</v>
      </c>
      <c r="B548" s="30"/>
      <c r="C548" s="30"/>
      <c r="D548" s="30"/>
      <c r="E548" s="31"/>
      <c r="F548" s="30"/>
      <c r="G548" s="27"/>
      <c r="H548" s="28"/>
      <c r="I548" s="30">
        <v>4526</v>
      </c>
      <c r="J548" s="27"/>
      <c r="K548" s="31"/>
      <c r="Q548" s="43"/>
      <c r="R548" s="30">
        <v>3024.47</v>
      </c>
      <c r="S548" s="30">
        <v>91</v>
      </c>
      <c r="T548" s="42">
        <f t="shared" si="37"/>
        <v>3115.47</v>
      </c>
    </row>
    <row r="549" ht="16.5" customHeight="1" spans="1:20">
      <c r="A549" s="29" t="s">
        <v>637</v>
      </c>
      <c r="B549" s="30"/>
      <c r="C549" s="30"/>
      <c r="D549" s="30"/>
      <c r="E549" s="31"/>
      <c r="F549" s="30"/>
      <c r="G549" s="27"/>
      <c r="H549" s="28"/>
      <c r="I549" s="30">
        <v>4421</v>
      </c>
      <c r="J549" s="27"/>
      <c r="K549" s="31"/>
      <c r="Q549" s="43"/>
      <c r="R549" s="30">
        <v>3153.17</v>
      </c>
      <c r="S549" s="30">
        <v>567</v>
      </c>
      <c r="T549" s="42">
        <f t="shared" si="37"/>
        <v>3720.17</v>
      </c>
    </row>
    <row r="550" ht="16.5" customHeight="1" spans="1:20">
      <c r="A550" s="29" t="s">
        <v>638</v>
      </c>
      <c r="B550" s="30"/>
      <c r="C550" s="30"/>
      <c r="D550" s="30"/>
      <c r="E550" s="31"/>
      <c r="F550" s="30"/>
      <c r="G550" s="27"/>
      <c r="H550" s="28"/>
      <c r="I550" s="30">
        <v>6185</v>
      </c>
      <c r="J550" s="27"/>
      <c r="K550" s="31"/>
      <c r="Q550" s="43"/>
      <c r="R550" s="30">
        <v>4615.92</v>
      </c>
      <c r="S550" s="30">
        <v>394</v>
      </c>
      <c r="T550" s="42">
        <f t="shared" si="37"/>
        <v>5009.92</v>
      </c>
    </row>
    <row r="551" ht="16.5" customHeight="1" spans="1:20">
      <c r="A551" s="29" t="s">
        <v>639</v>
      </c>
      <c r="B551" s="30"/>
      <c r="C551" s="30"/>
      <c r="D551" s="30"/>
      <c r="E551" s="31"/>
      <c r="F551" s="30"/>
      <c r="G551" s="27"/>
      <c r="H551" s="28"/>
      <c r="I551" s="30">
        <v>215</v>
      </c>
      <c r="J551" s="27"/>
      <c r="K551" s="31"/>
      <c r="Q551" s="43"/>
      <c r="R551" s="30">
        <v>583</v>
      </c>
      <c r="S551" s="30"/>
      <c r="T551" s="42">
        <f t="shared" si="37"/>
        <v>583</v>
      </c>
    </row>
    <row r="552" ht="16.5" customHeight="1" spans="1:20">
      <c r="A552" s="29" t="s">
        <v>241</v>
      </c>
      <c r="B552" s="30">
        <v>276378.95</v>
      </c>
      <c r="C552" s="30">
        <v>306527</v>
      </c>
      <c r="D552" s="30">
        <v>306527</v>
      </c>
      <c r="E552" s="31">
        <f t="shared" si="36"/>
        <v>100</v>
      </c>
      <c r="F552" s="30">
        <v>6335</v>
      </c>
      <c r="G552" s="27">
        <f>D552-F552</f>
        <v>300192</v>
      </c>
      <c r="H552" s="28">
        <f t="shared" si="38"/>
        <v>4738.62667719021</v>
      </c>
      <c r="I552" s="30">
        <f>SUM(I553:I555)</f>
        <v>272443</v>
      </c>
      <c r="J552" s="27">
        <f>I552-B552</f>
        <v>-3935.95000000001</v>
      </c>
      <c r="K552" s="31">
        <f>J552/B552*100</f>
        <v>-1.4241135223938</v>
      </c>
      <c r="Q552" s="43"/>
      <c r="R552" s="30">
        <f>SUM(R553:R555)</f>
        <v>2300</v>
      </c>
      <c r="S552" s="30">
        <f>SUM(S553:S555)</f>
        <v>202</v>
      </c>
      <c r="T552" s="42">
        <f t="shared" si="37"/>
        <v>2502</v>
      </c>
    </row>
    <row r="553" ht="16.5" customHeight="1" spans="1:20">
      <c r="A553" s="29" t="s">
        <v>640</v>
      </c>
      <c r="B553" s="30"/>
      <c r="C553" s="30"/>
      <c r="D553" s="30"/>
      <c r="E553" s="31"/>
      <c r="F553" s="30"/>
      <c r="G553" s="27"/>
      <c r="H553" s="28"/>
      <c r="I553" s="68">
        <v>61</v>
      </c>
      <c r="J553" s="27"/>
      <c r="K553" s="31"/>
      <c r="Q553" s="43"/>
      <c r="R553" s="30">
        <v>2300</v>
      </c>
      <c r="S553" s="30">
        <v>195</v>
      </c>
      <c r="T553" s="42">
        <f t="shared" si="37"/>
        <v>2495</v>
      </c>
    </row>
    <row r="554" ht="16.5" customHeight="1" spans="1:20">
      <c r="A554" s="29" t="s">
        <v>641</v>
      </c>
      <c r="B554" s="30"/>
      <c r="C554" s="30"/>
      <c r="D554" s="30"/>
      <c r="E554" s="31"/>
      <c r="F554" s="30"/>
      <c r="G554" s="27"/>
      <c r="H554" s="28"/>
      <c r="I554" s="68">
        <v>272382</v>
      </c>
      <c r="J554" s="27"/>
      <c r="K554" s="31"/>
      <c r="Q554" s="43"/>
      <c r="R554" s="30"/>
      <c r="S554" s="30"/>
      <c r="T554" s="42"/>
    </row>
    <row r="555" ht="16.5" hidden="1" customHeight="1" spans="1:20">
      <c r="A555" s="29" t="s">
        <v>642</v>
      </c>
      <c r="B555" s="30"/>
      <c r="C555" s="30"/>
      <c r="D555" s="30"/>
      <c r="E555" s="31"/>
      <c r="F555" s="30"/>
      <c r="G555" s="27"/>
      <c r="H555" s="28"/>
      <c r="I555" s="68"/>
      <c r="J555" s="58"/>
      <c r="K555" s="58"/>
      <c r="Q555" s="43"/>
      <c r="R555" s="58">
        <v>0</v>
      </c>
      <c r="S555" s="58">
        <v>7</v>
      </c>
      <c r="T555" s="42">
        <f t="shared" si="37"/>
        <v>7</v>
      </c>
    </row>
    <row r="556" ht="16.5" customHeight="1" spans="1:20">
      <c r="A556" s="29" t="s">
        <v>242</v>
      </c>
      <c r="B556" s="30">
        <v>150</v>
      </c>
      <c r="C556" s="30">
        <f>150-70</f>
        <v>80</v>
      </c>
      <c r="D556" s="30">
        <v>53</v>
      </c>
      <c r="E556" s="31">
        <f t="shared" si="36"/>
        <v>66.25</v>
      </c>
      <c r="F556" s="30">
        <v>220</v>
      </c>
      <c r="G556" s="27">
        <f>D556-F556</f>
        <v>-167</v>
      </c>
      <c r="H556" s="28">
        <f t="shared" si="38"/>
        <v>-75.9090909090909</v>
      </c>
      <c r="I556" s="30">
        <f>SUM(I557:I559)</f>
        <v>100</v>
      </c>
      <c r="J556" s="27">
        <f>I556-B556</f>
        <v>-50</v>
      </c>
      <c r="K556" s="31">
        <f>J556/B556*100</f>
        <v>-33.3333333333333</v>
      </c>
      <c r="Q556" s="43"/>
      <c r="R556" s="30">
        <f>SUM(R557:R557)</f>
        <v>150</v>
      </c>
      <c r="S556" s="30">
        <f>SUM(S557:S557)</f>
        <v>0</v>
      </c>
      <c r="T556" s="42">
        <f t="shared" si="37"/>
        <v>150</v>
      </c>
    </row>
    <row r="557" ht="16.5" customHeight="1" spans="1:20">
      <c r="A557" s="29" t="s">
        <v>643</v>
      </c>
      <c r="B557" s="30"/>
      <c r="C557" s="30"/>
      <c r="D557" s="30"/>
      <c r="E557" s="31"/>
      <c r="F557" s="30"/>
      <c r="G557" s="27"/>
      <c r="H557" s="28"/>
      <c r="I557" s="30">
        <v>100</v>
      </c>
      <c r="J557" s="27"/>
      <c r="K557" s="31"/>
      <c r="Q557" s="43"/>
      <c r="R557" s="30">
        <v>150</v>
      </c>
      <c r="S557" s="30"/>
      <c r="T557" s="42">
        <f t="shared" si="37"/>
        <v>150</v>
      </c>
    </row>
    <row r="558" ht="16.5" hidden="1" customHeight="1" spans="1:20">
      <c r="A558" s="29" t="s">
        <v>644</v>
      </c>
      <c r="B558" s="30"/>
      <c r="C558" s="30"/>
      <c r="D558" s="30"/>
      <c r="E558" s="31"/>
      <c r="F558" s="30"/>
      <c r="G558" s="27"/>
      <c r="H558" s="28"/>
      <c r="I558" s="30">
        <v>0</v>
      </c>
      <c r="J558" s="27"/>
      <c r="K558" s="31"/>
      <c r="Q558" s="43"/>
      <c r="R558" s="30"/>
      <c r="S558" s="30"/>
      <c r="T558" s="42"/>
    </row>
    <row r="559" ht="16.5" hidden="1" customHeight="1" spans="1:20">
      <c r="A559" s="29" t="s">
        <v>645</v>
      </c>
      <c r="B559" s="30"/>
      <c r="C559" s="30"/>
      <c r="D559" s="30"/>
      <c r="E559" s="31"/>
      <c r="F559" s="30"/>
      <c r="G559" s="27"/>
      <c r="H559" s="28"/>
      <c r="I559" s="30"/>
      <c r="J559" s="27"/>
      <c r="K559" s="31"/>
      <c r="Q559" s="43"/>
      <c r="R559" s="30"/>
      <c r="S559" s="30"/>
      <c r="T559" s="42"/>
    </row>
    <row r="560" ht="16.5" customHeight="1" spans="1:20">
      <c r="A560" s="29" t="s">
        <v>243</v>
      </c>
      <c r="B560" s="30">
        <v>55</v>
      </c>
      <c r="C560" s="30">
        <v>232</v>
      </c>
      <c r="D560" s="30">
        <v>232</v>
      </c>
      <c r="E560" s="31">
        <f>D560/C560*100</f>
        <v>100</v>
      </c>
      <c r="F560" s="30">
        <v>167</v>
      </c>
      <c r="G560" s="27">
        <f>D560-F560</f>
        <v>65</v>
      </c>
      <c r="H560" s="28">
        <f>G560/F560*100</f>
        <v>38.9221556886228</v>
      </c>
      <c r="I560" s="30">
        <f>SUM(I561:I561)</f>
        <v>45</v>
      </c>
      <c r="J560" s="27">
        <f>I560-B560</f>
        <v>-10</v>
      </c>
      <c r="K560" s="31">
        <f>J560/B560*100</f>
        <v>-18.1818181818182</v>
      </c>
      <c r="Q560" s="43"/>
      <c r="R560" s="30">
        <f>SUM(R561:R561)</f>
        <v>97.5</v>
      </c>
      <c r="S560" s="30">
        <f>SUM(S561:S561)</f>
        <v>40</v>
      </c>
      <c r="T560" s="42">
        <f t="shared" si="37"/>
        <v>137.5</v>
      </c>
    </row>
    <row r="561" ht="16.5" customHeight="1" spans="1:20">
      <c r="A561" s="29" t="s">
        <v>646</v>
      </c>
      <c r="B561" s="30"/>
      <c r="C561" s="30"/>
      <c r="D561" s="30"/>
      <c r="E561" s="31"/>
      <c r="F561" s="30"/>
      <c r="G561" s="27"/>
      <c r="H561" s="28"/>
      <c r="I561" s="30">
        <v>45</v>
      </c>
      <c r="J561" s="27"/>
      <c r="K561" s="31"/>
      <c r="Q561" s="43"/>
      <c r="R561" s="30">
        <v>97.5</v>
      </c>
      <c r="S561" s="30">
        <v>40</v>
      </c>
      <c r="T561" s="42">
        <f t="shared" si="37"/>
        <v>137.5</v>
      </c>
    </row>
    <row r="562" ht="16.5" customHeight="1" spans="1:20">
      <c r="A562" s="29" t="s">
        <v>244</v>
      </c>
      <c r="B562" s="30">
        <v>1412.7</v>
      </c>
      <c r="C562" s="30">
        <v>613</v>
      </c>
      <c r="D562" s="30">
        <v>554</v>
      </c>
      <c r="E562" s="31">
        <f>D562/C562*100</f>
        <v>90.3752039151713</v>
      </c>
      <c r="F562" s="30">
        <v>258</v>
      </c>
      <c r="G562" s="27">
        <f>D562-F562</f>
        <v>296</v>
      </c>
      <c r="H562" s="28">
        <f>G562/F562*100</f>
        <v>114.728682170543</v>
      </c>
      <c r="I562" s="30">
        <f>SUM(I563:I570)</f>
        <v>1630</v>
      </c>
      <c r="J562" s="27">
        <f>I562-B562</f>
        <v>217.3</v>
      </c>
      <c r="K562" s="31">
        <f>J562/B562*100</f>
        <v>15.3818928293339</v>
      </c>
      <c r="Q562" s="43"/>
      <c r="R562" s="30">
        <f>SUM(R563:R570)</f>
        <v>214.45</v>
      </c>
      <c r="S562" s="30"/>
      <c r="T562" s="42">
        <f t="shared" si="37"/>
        <v>214.45</v>
      </c>
    </row>
    <row r="563" ht="16.5" customHeight="1" spans="1:20">
      <c r="A563" s="29" t="s">
        <v>352</v>
      </c>
      <c r="B563" s="30"/>
      <c r="C563" s="30"/>
      <c r="D563" s="30"/>
      <c r="E563" s="31"/>
      <c r="F563" s="30"/>
      <c r="G563" s="27"/>
      <c r="H563" s="28"/>
      <c r="I563" s="30">
        <v>359</v>
      </c>
      <c r="J563" s="27"/>
      <c r="K563" s="31"/>
      <c r="Q563" s="43"/>
      <c r="R563" s="30">
        <v>144.45</v>
      </c>
      <c r="S563" s="30"/>
      <c r="T563" s="42">
        <f t="shared" si="37"/>
        <v>144.45</v>
      </c>
    </row>
    <row r="564" ht="16.5" customHeight="1" spans="1:20">
      <c r="A564" s="29" t="s">
        <v>353</v>
      </c>
      <c r="B564" s="30"/>
      <c r="C564" s="30"/>
      <c r="D564" s="30"/>
      <c r="E564" s="31"/>
      <c r="F564" s="30"/>
      <c r="G564" s="27"/>
      <c r="H564" s="28"/>
      <c r="I564" s="30">
        <v>138</v>
      </c>
      <c r="J564" s="27"/>
      <c r="K564" s="31"/>
      <c r="Q564" s="43"/>
      <c r="R564" s="30">
        <v>60</v>
      </c>
      <c r="S564" s="30"/>
      <c r="T564" s="42">
        <f t="shared" si="37"/>
        <v>60</v>
      </c>
    </row>
    <row r="565" ht="16.5" hidden="1" customHeight="1" spans="1:20">
      <c r="A565" s="29" t="s">
        <v>354</v>
      </c>
      <c r="B565" s="30"/>
      <c r="C565" s="30"/>
      <c r="D565" s="30"/>
      <c r="E565" s="31"/>
      <c r="F565" s="30"/>
      <c r="G565" s="27"/>
      <c r="H565" s="28"/>
      <c r="I565" s="30"/>
      <c r="J565" s="27"/>
      <c r="K565" s="31"/>
      <c r="Q565" s="43"/>
      <c r="R565" s="30"/>
      <c r="S565" s="30"/>
      <c r="T565" s="42"/>
    </row>
    <row r="566" ht="16.5" hidden="1" customHeight="1" spans="1:20">
      <c r="A566" s="29" t="s">
        <v>388</v>
      </c>
      <c r="B566" s="30"/>
      <c r="C566" s="30"/>
      <c r="D566" s="30"/>
      <c r="E566" s="31"/>
      <c r="F566" s="30"/>
      <c r="G566" s="27"/>
      <c r="H566" s="28"/>
      <c r="I566" s="30"/>
      <c r="J566" s="27"/>
      <c r="K566" s="31"/>
      <c r="Q566" s="43"/>
      <c r="R566" s="30"/>
      <c r="S566" s="30"/>
      <c r="T566" s="42"/>
    </row>
    <row r="567" ht="16.5" customHeight="1" spans="1:20">
      <c r="A567" s="29" t="s">
        <v>647</v>
      </c>
      <c r="B567" s="30"/>
      <c r="C567" s="30"/>
      <c r="D567" s="30"/>
      <c r="E567" s="31"/>
      <c r="F567" s="30"/>
      <c r="G567" s="27"/>
      <c r="H567" s="28"/>
      <c r="I567" s="30">
        <v>28</v>
      </c>
      <c r="J567" s="27"/>
      <c r="K567" s="31"/>
      <c r="Q567" s="43"/>
      <c r="R567" s="30"/>
      <c r="S567" s="30"/>
      <c r="T567" s="42"/>
    </row>
    <row r="568" ht="16.5" customHeight="1" spans="1:20">
      <c r="A568" s="29" t="s">
        <v>648</v>
      </c>
      <c r="B568" s="30"/>
      <c r="C568" s="30"/>
      <c r="D568" s="30"/>
      <c r="E568" s="31"/>
      <c r="F568" s="30"/>
      <c r="G568" s="27"/>
      <c r="H568" s="28"/>
      <c r="I568" s="30">
        <v>1025</v>
      </c>
      <c r="J568" s="27"/>
      <c r="K568" s="31"/>
      <c r="Q568" s="43"/>
      <c r="R568" s="30"/>
      <c r="S568" s="30"/>
      <c r="T568" s="42"/>
    </row>
    <row r="569" ht="16.5" hidden="1" customHeight="1" spans="1:20">
      <c r="A569" s="29" t="s">
        <v>361</v>
      </c>
      <c r="B569" s="30"/>
      <c r="C569" s="30"/>
      <c r="D569" s="30"/>
      <c r="E569" s="31"/>
      <c r="F569" s="30"/>
      <c r="G569" s="27"/>
      <c r="H569" s="28"/>
      <c r="I569" s="30"/>
      <c r="J569" s="27"/>
      <c r="K569" s="31"/>
      <c r="Q569" s="43"/>
      <c r="R569" s="30"/>
      <c r="S569" s="30"/>
      <c r="T569" s="42"/>
    </row>
    <row r="570" ht="16.5" customHeight="1" spans="1:20">
      <c r="A570" s="29" t="s">
        <v>649</v>
      </c>
      <c r="B570" s="30"/>
      <c r="C570" s="30"/>
      <c r="D570" s="30"/>
      <c r="E570" s="31"/>
      <c r="F570" s="30"/>
      <c r="G570" s="27"/>
      <c r="H570" s="28"/>
      <c r="I570" s="30">
        <v>80</v>
      </c>
      <c r="J570" s="27"/>
      <c r="K570" s="31"/>
      <c r="Q570" s="43"/>
      <c r="R570" s="30">
        <v>10</v>
      </c>
      <c r="S570" s="30"/>
      <c r="T570" s="42">
        <f t="shared" ref="T570:T633" si="39">R570+S570</f>
        <v>10</v>
      </c>
    </row>
    <row r="571" ht="16.5" customHeight="1" spans="1:20">
      <c r="A571" s="29" t="s">
        <v>245</v>
      </c>
      <c r="B571" s="30">
        <v>8</v>
      </c>
      <c r="C571" s="30">
        <v>8</v>
      </c>
      <c r="D571" s="30">
        <v>3</v>
      </c>
      <c r="E571" s="31">
        <f>D571/C571*100</f>
        <v>37.5</v>
      </c>
      <c r="F571" s="30"/>
      <c r="G571" s="27">
        <f>D571-F571</f>
        <v>3</v>
      </c>
      <c r="H571" s="28"/>
      <c r="I571" s="30">
        <v>6</v>
      </c>
      <c r="J571" s="27">
        <f>I571-B571</f>
        <v>-2</v>
      </c>
      <c r="K571" s="31">
        <f>J571/B571*100</f>
        <v>-25</v>
      </c>
      <c r="Q571" s="43"/>
      <c r="R571" s="30"/>
      <c r="S571" s="30"/>
      <c r="T571" s="42">
        <f t="shared" si="39"/>
        <v>0</v>
      </c>
    </row>
    <row r="572" ht="16.5" customHeight="1" spans="1:20">
      <c r="A572" s="29" t="s">
        <v>246</v>
      </c>
      <c r="B572" s="30">
        <v>11043</v>
      </c>
      <c r="C572" s="30">
        <v>143</v>
      </c>
      <c r="D572" s="30">
        <v>131</v>
      </c>
      <c r="E572" s="31">
        <f>D572/C572*100</f>
        <v>91.6083916083916</v>
      </c>
      <c r="F572" s="30">
        <v>3721</v>
      </c>
      <c r="G572" s="27">
        <f>D572-F572</f>
        <v>-3590</v>
      </c>
      <c r="H572" s="28">
        <f>G572/F572*100</f>
        <v>-96.4794410104811</v>
      </c>
      <c r="I572" s="30">
        <v>1451</v>
      </c>
      <c r="J572" s="27">
        <f>I572-B572</f>
        <v>-9592</v>
      </c>
      <c r="K572" s="31">
        <f>J572/B572*100</f>
        <v>-86.860454586616</v>
      </c>
      <c r="Q572" s="43"/>
      <c r="R572" s="30">
        <v>2938.5</v>
      </c>
      <c r="S572" s="30"/>
      <c r="T572" s="42">
        <f t="shared" si="39"/>
        <v>2938.5</v>
      </c>
    </row>
    <row r="573" s="2" customFormat="1" ht="16.5" customHeight="1" spans="1:20">
      <c r="A573" s="26" t="s">
        <v>247</v>
      </c>
      <c r="B573" s="27">
        <f>B574+B584+B585+B594+B601+B602+B603+B604+B605+B606+B607+B613+B614+B615+B616</f>
        <v>12728.68</v>
      </c>
      <c r="C573" s="27">
        <f>C574+C584+C585+C594+C601+C602+C603+C604+C605+C606+C607+C613+C614+C615+C616</f>
        <v>4503</v>
      </c>
      <c r="D573" s="27">
        <f>D574+D584+D585+D594+D601+D602+D603+D604+D605+D606+D607+D613+D614+D615+D616</f>
        <v>4461</v>
      </c>
      <c r="E573" s="31">
        <f t="shared" ref="E573:E574" si="40">D573/C573*100</f>
        <v>99.0672884743504</v>
      </c>
      <c r="F573" s="27">
        <f>F574+F584+F585+F594+F601+F602+F603+F604+F605+F606+F607+F613+F614+F615+F616</f>
        <v>9635</v>
      </c>
      <c r="G573" s="27">
        <f>D573-F573</f>
        <v>-5174</v>
      </c>
      <c r="H573" s="28">
        <f t="shared" ref="H573:H574" si="41">G573/F573*100</f>
        <v>-53.700051894136</v>
      </c>
      <c r="I573" s="27">
        <f>I574+I584+I585+I594+I601+I602+I603+I604+I605+I606+I607+I613+I614+I615+I616</f>
        <v>8401.84</v>
      </c>
      <c r="J573" s="27">
        <f>I573-B573</f>
        <v>-4326.84</v>
      </c>
      <c r="K573" s="31">
        <f>J573/B573*100</f>
        <v>-33.9928413629693</v>
      </c>
      <c r="Q573" s="43"/>
      <c r="R573" s="27">
        <f>R574+R584+R585+R594+R601+R602+R603+R604+R605+R606+R607+R613+R614+R615+R616</f>
        <v>8431.94</v>
      </c>
      <c r="S573" s="27">
        <f>S574+S584+S585+S594+S601+S602+S603+S604+S605+S606+S607+S613+S614+S615+S616</f>
        <v>1111</v>
      </c>
      <c r="T573" s="42">
        <f t="shared" si="39"/>
        <v>9542.94</v>
      </c>
    </row>
    <row r="574" ht="16.5" customHeight="1" spans="1:20">
      <c r="A574" s="29" t="s">
        <v>248</v>
      </c>
      <c r="B574" s="30">
        <v>6088.37</v>
      </c>
      <c r="C574" s="30">
        <f>2388-50</f>
        <v>2338</v>
      </c>
      <c r="D574" s="30">
        <v>2309</v>
      </c>
      <c r="E574" s="31">
        <f t="shared" si="40"/>
        <v>98.759623609923</v>
      </c>
      <c r="F574" s="30">
        <v>2041</v>
      </c>
      <c r="G574" s="27">
        <f>D574-F574</f>
        <v>268</v>
      </c>
      <c r="H574" s="28">
        <f t="shared" si="41"/>
        <v>13.1308182263596</v>
      </c>
      <c r="I574" s="30">
        <f>SUM(I575:I583)</f>
        <v>5277.84</v>
      </c>
      <c r="J574" s="27">
        <f>I574-B574</f>
        <v>-810.53</v>
      </c>
      <c r="K574" s="31">
        <f>J574/B574*100</f>
        <v>-13.3127585872738</v>
      </c>
      <c r="Q574" s="43"/>
      <c r="R574" s="30">
        <f>SUM(R575:R583)</f>
        <v>2138.88</v>
      </c>
      <c r="S574" s="30">
        <f>SUM(S575:S583)</f>
        <v>112</v>
      </c>
      <c r="T574" s="42">
        <f t="shared" si="39"/>
        <v>2250.88</v>
      </c>
    </row>
    <row r="575" ht="16.5" customHeight="1" spans="1:20">
      <c r="A575" s="29" t="s">
        <v>352</v>
      </c>
      <c r="B575" s="30"/>
      <c r="C575" s="30"/>
      <c r="D575" s="30"/>
      <c r="E575" s="31"/>
      <c r="F575" s="30"/>
      <c r="G575" s="27"/>
      <c r="H575" s="28"/>
      <c r="I575" s="30">
        <v>2895</v>
      </c>
      <c r="J575" s="27"/>
      <c r="K575" s="31"/>
      <c r="Q575" s="43"/>
      <c r="R575" s="30">
        <v>99.94</v>
      </c>
      <c r="S575" s="30">
        <v>83</v>
      </c>
      <c r="T575" s="42">
        <f t="shared" si="39"/>
        <v>182.94</v>
      </c>
    </row>
    <row r="576" ht="16.5" customHeight="1" spans="1:20">
      <c r="A576" s="29" t="s">
        <v>353</v>
      </c>
      <c r="B576" s="30"/>
      <c r="C576" s="30"/>
      <c r="D576" s="30"/>
      <c r="E576" s="31"/>
      <c r="F576" s="30"/>
      <c r="G576" s="27"/>
      <c r="H576" s="28"/>
      <c r="I576" s="30">
        <v>735</v>
      </c>
      <c r="J576" s="27"/>
      <c r="K576" s="31"/>
      <c r="Q576" s="43"/>
      <c r="R576" s="30"/>
      <c r="S576" s="30">
        <v>10</v>
      </c>
      <c r="T576" s="42">
        <f t="shared" si="39"/>
        <v>10</v>
      </c>
    </row>
    <row r="577" ht="16.5" customHeight="1" spans="1:20">
      <c r="A577" s="29" t="s">
        <v>354</v>
      </c>
      <c r="B577" s="30"/>
      <c r="C577" s="30"/>
      <c r="D577" s="30"/>
      <c r="E577" s="31"/>
      <c r="F577" s="30"/>
      <c r="G577" s="27"/>
      <c r="H577" s="28"/>
      <c r="I577" s="30">
        <v>4</v>
      </c>
      <c r="J577" s="27"/>
      <c r="K577" s="31"/>
      <c r="Q577" s="43"/>
      <c r="R577" s="30"/>
      <c r="S577" s="30"/>
      <c r="T577" s="42"/>
    </row>
    <row r="578" ht="16.5" customHeight="1" spans="1:20">
      <c r="A578" s="29" t="s">
        <v>650</v>
      </c>
      <c r="B578" s="30"/>
      <c r="C578" s="30"/>
      <c r="D578" s="30"/>
      <c r="E578" s="31"/>
      <c r="F578" s="30"/>
      <c r="G578" s="27"/>
      <c r="H578" s="28"/>
      <c r="I578" s="30">
        <v>190</v>
      </c>
      <c r="J578" s="27"/>
      <c r="K578" s="31"/>
      <c r="Q578" s="43"/>
      <c r="R578" s="30"/>
      <c r="S578" s="30">
        <v>4</v>
      </c>
      <c r="T578" s="42">
        <f t="shared" si="39"/>
        <v>4</v>
      </c>
    </row>
    <row r="579" ht="16.5" hidden="1" customHeight="1" spans="1:20">
      <c r="A579" s="29" t="s">
        <v>651</v>
      </c>
      <c r="B579" s="30"/>
      <c r="C579" s="30"/>
      <c r="D579" s="30"/>
      <c r="E579" s="31"/>
      <c r="F579" s="30"/>
      <c r="G579" s="27"/>
      <c r="H579" s="28"/>
      <c r="I579" s="30"/>
      <c r="J579" s="27"/>
      <c r="K579" s="31"/>
      <c r="Q579" s="43"/>
      <c r="R579" s="30"/>
      <c r="S579" s="30">
        <v>15</v>
      </c>
      <c r="T579" s="42">
        <f t="shared" si="39"/>
        <v>15</v>
      </c>
    </row>
    <row r="580" ht="16.5" hidden="1" customHeight="1" spans="1:20">
      <c r="A580" s="29" t="s">
        <v>652</v>
      </c>
      <c r="B580" s="30"/>
      <c r="C580" s="30"/>
      <c r="D580" s="30"/>
      <c r="E580" s="31"/>
      <c r="F580" s="30"/>
      <c r="G580" s="27"/>
      <c r="H580" s="28"/>
      <c r="I580" s="30"/>
      <c r="J580" s="27"/>
      <c r="K580" s="31"/>
      <c r="Q580" s="43"/>
      <c r="R580" s="30"/>
      <c r="S580" s="30"/>
      <c r="T580" s="42"/>
    </row>
    <row r="581" ht="16.5" hidden="1" customHeight="1" spans="1:20">
      <c r="A581" s="29" t="s">
        <v>653</v>
      </c>
      <c r="B581" s="30"/>
      <c r="C581" s="30"/>
      <c r="D581" s="30"/>
      <c r="E581" s="31"/>
      <c r="F581" s="30"/>
      <c r="G581" s="27"/>
      <c r="H581" s="28"/>
      <c r="I581" s="30"/>
      <c r="J581" s="27"/>
      <c r="K581" s="31"/>
      <c r="Q581" s="43"/>
      <c r="R581" s="30"/>
      <c r="S581" s="30"/>
      <c r="T581" s="42"/>
    </row>
    <row r="582" ht="16.5" customHeight="1" spans="1:20">
      <c r="A582" s="29" t="s">
        <v>654</v>
      </c>
      <c r="B582" s="30"/>
      <c r="C582" s="30"/>
      <c r="D582" s="30"/>
      <c r="E582" s="31"/>
      <c r="F582" s="30"/>
      <c r="G582" s="27"/>
      <c r="H582" s="28"/>
      <c r="I582" s="30">
        <v>1000</v>
      </c>
      <c r="J582" s="27"/>
      <c r="K582" s="31"/>
      <c r="Q582" s="43"/>
      <c r="R582" s="30"/>
      <c r="S582" s="30"/>
      <c r="T582" s="42"/>
    </row>
    <row r="583" ht="16.5" customHeight="1" spans="1:20">
      <c r="A583" s="29" t="s">
        <v>655</v>
      </c>
      <c r="B583" s="30"/>
      <c r="C583" s="30"/>
      <c r="D583" s="30"/>
      <c r="E583" s="31"/>
      <c r="F583" s="30"/>
      <c r="G583" s="27"/>
      <c r="H583" s="28"/>
      <c r="I583" s="30">
        <v>453.84</v>
      </c>
      <c r="J583" s="27"/>
      <c r="K583" s="31"/>
      <c r="Q583" s="43"/>
      <c r="R583" s="30">
        <v>2038.94</v>
      </c>
      <c r="S583" s="30"/>
      <c r="T583" s="42">
        <f t="shared" si="39"/>
        <v>2038.94</v>
      </c>
    </row>
    <row r="584" ht="16.5" customHeight="1" spans="1:20">
      <c r="A584" s="29" t="s">
        <v>249</v>
      </c>
      <c r="B584" s="30"/>
      <c r="C584" s="30"/>
      <c r="D584" s="30"/>
      <c r="E584" s="31"/>
      <c r="F584" s="30">
        <v>13</v>
      </c>
      <c r="G584" s="27"/>
      <c r="H584" s="28">
        <f t="shared" ref="H584:H630" si="42">G584/F584*100</f>
        <v>0</v>
      </c>
      <c r="I584" s="30">
        <v>285</v>
      </c>
      <c r="J584" s="27"/>
      <c r="K584" s="31"/>
      <c r="Q584" s="43"/>
      <c r="R584" s="30"/>
      <c r="S584" s="30">
        <v>56</v>
      </c>
      <c r="T584" s="42">
        <f t="shared" si="39"/>
        <v>56</v>
      </c>
    </row>
    <row r="585" ht="16.5" customHeight="1" spans="1:20">
      <c r="A585" s="29" t="s">
        <v>250</v>
      </c>
      <c r="B585" s="30">
        <v>1698.13</v>
      </c>
      <c r="C585" s="30">
        <f>898-160</f>
        <v>738</v>
      </c>
      <c r="D585" s="30">
        <v>738</v>
      </c>
      <c r="E585" s="31">
        <f>D585/C585*100</f>
        <v>100</v>
      </c>
      <c r="F585" s="30">
        <v>6247</v>
      </c>
      <c r="G585" s="27">
        <f>D585-F585</f>
        <v>-5509</v>
      </c>
      <c r="H585" s="28">
        <f t="shared" si="42"/>
        <v>-88.1863294381303</v>
      </c>
      <c r="I585" s="30">
        <f>SUM(I586:I593)</f>
        <v>2293</v>
      </c>
      <c r="J585" s="27">
        <f>I585-B585</f>
        <v>594.87</v>
      </c>
      <c r="K585" s="31">
        <f>J585/B585*100</f>
        <v>35.0308869167849</v>
      </c>
      <c r="Q585" s="43"/>
      <c r="R585" s="30">
        <f>SUM(R586:R593)</f>
        <v>3334.37</v>
      </c>
      <c r="S585" s="30">
        <f>SUM(S586:S593)</f>
        <v>676</v>
      </c>
      <c r="T585" s="42">
        <f t="shared" si="39"/>
        <v>4010.37</v>
      </c>
    </row>
    <row r="586" ht="16.5" customHeight="1" spans="1:20">
      <c r="A586" s="29" t="s">
        <v>656</v>
      </c>
      <c r="B586" s="30"/>
      <c r="C586" s="30"/>
      <c r="D586" s="30"/>
      <c r="E586" s="31"/>
      <c r="F586" s="30"/>
      <c r="G586" s="27"/>
      <c r="H586" s="28"/>
      <c r="I586" s="30">
        <v>217</v>
      </c>
      <c r="J586" s="27"/>
      <c r="K586" s="31"/>
      <c r="Q586" s="43"/>
      <c r="R586" s="30">
        <v>3250</v>
      </c>
      <c r="S586" s="30">
        <v>671</v>
      </c>
      <c r="T586" s="42">
        <f t="shared" si="39"/>
        <v>3921</v>
      </c>
    </row>
    <row r="587" ht="16.5" customHeight="1" spans="1:20">
      <c r="A587" s="29" t="s">
        <v>657</v>
      </c>
      <c r="B587" s="30"/>
      <c r="C587" s="30"/>
      <c r="D587" s="30"/>
      <c r="E587" s="31"/>
      <c r="F587" s="30"/>
      <c r="G587" s="27"/>
      <c r="H587" s="28"/>
      <c r="I587" s="30">
        <v>660</v>
      </c>
      <c r="J587" s="27"/>
      <c r="K587" s="31"/>
      <c r="Q587" s="43"/>
      <c r="R587" s="30"/>
      <c r="S587" s="30"/>
      <c r="T587" s="42"/>
    </row>
    <row r="588" ht="16.5" hidden="1" customHeight="1" spans="1:20">
      <c r="A588" s="29" t="s">
        <v>658</v>
      </c>
      <c r="B588" s="30"/>
      <c r="C588" s="30"/>
      <c r="D588" s="30"/>
      <c r="E588" s="31"/>
      <c r="F588" s="30"/>
      <c r="G588" s="27"/>
      <c r="H588" s="28"/>
      <c r="I588" s="30"/>
      <c r="J588" s="27"/>
      <c r="K588" s="31"/>
      <c r="Q588" s="43"/>
      <c r="R588" s="30"/>
      <c r="S588" s="30"/>
      <c r="T588" s="42"/>
    </row>
    <row r="589" ht="16.5" customHeight="1" spans="1:20">
      <c r="A589" s="29" t="s">
        <v>659</v>
      </c>
      <c r="B589" s="30"/>
      <c r="C589" s="30"/>
      <c r="D589" s="30"/>
      <c r="E589" s="31"/>
      <c r="F589" s="30"/>
      <c r="G589" s="27"/>
      <c r="H589" s="28"/>
      <c r="I589" s="30">
        <v>44</v>
      </c>
      <c r="J589" s="27"/>
      <c r="K589" s="31"/>
      <c r="Q589" s="43"/>
      <c r="R589" s="30">
        <v>34.37</v>
      </c>
      <c r="S589" s="30"/>
      <c r="T589" s="42">
        <f t="shared" si="39"/>
        <v>34.37</v>
      </c>
    </row>
    <row r="590" ht="16.5" hidden="1" customHeight="1" spans="1:20">
      <c r="A590" s="29" t="s">
        <v>660</v>
      </c>
      <c r="B590" s="30"/>
      <c r="C590" s="30"/>
      <c r="D590" s="30"/>
      <c r="E590" s="31"/>
      <c r="F590" s="30"/>
      <c r="G590" s="27"/>
      <c r="H590" s="28"/>
      <c r="I590" s="30"/>
      <c r="J590" s="27"/>
      <c r="K590" s="31"/>
      <c r="Q590" s="43"/>
      <c r="R590" s="30"/>
      <c r="S590" s="30"/>
      <c r="T590" s="42"/>
    </row>
    <row r="591" ht="16.5" hidden="1" customHeight="1" spans="1:20">
      <c r="A591" s="29" t="s">
        <v>661</v>
      </c>
      <c r="B591" s="30"/>
      <c r="C591" s="30"/>
      <c r="D591" s="30"/>
      <c r="E591" s="31"/>
      <c r="F591" s="30"/>
      <c r="G591" s="27"/>
      <c r="H591" s="28"/>
      <c r="I591" s="30"/>
      <c r="J591" s="27"/>
      <c r="K591" s="31"/>
      <c r="Q591" s="43"/>
      <c r="R591" s="30"/>
      <c r="S591" s="30"/>
      <c r="T591" s="42"/>
    </row>
    <row r="592" ht="16.5" hidden="1" customHeight="1" spans="1:20">
      <c r="A592" s="29" t="s">
        <v>662</v>
      </c>
      <c r="B592" s="30"/>
      <c r="C592" s="30"/>
      <c r="D592" s="30"/>
      <c r="E592" s="31"/>
      <c r="F592" s="30"/>
      <c r="G592" s="27"/>
      <c r="H592" s="28"/>
      <c r="I592" s="30"/>
      <c r="J592" s="27"/>
      <c r="K592" s="31"/>
      <c r="Q592" s="43"/>
      <c r="R592" s="30"/>
      <c r="S592" s="30"/>
      <c r="T592" s="42"/>
    </row>
    <row r="593" ht="16.5" customHeight="1" spans="1:20">
      <c r="A593" s="29" t="s">
        <v>663</v>
      </c>
      <c r="B593" s="30"/>
      <c r="C593" s="30"/>
      <c r="D593" s="30"/>
      <c r="E593" s="31"/>
      <c r="F593" s="30"/>
      <c r="G593" s="27"/>
      <c r="H593" s="28"/>
      <c r="I593" s="30">
        <v>1372</v>
      </c>
      <c r="J593" s="27"/>
      <c r="K593" s="31"/>
      <c r="Q593" s="43"/>
      <c r="R593" s="30">
        <v>50</v>
      </c>
      <c r="S593" s="30">
        <v>5</v>
      </c>
      <c r="T593" s="42">
        <f t="shared" si="39"/>
        <v>55</v>
      </c>
    </row>
    <row r="594" ht="16.5" customHeight="1" spans="1:20">
      <c r="A594" s="29" t="s">
        <v>251</v>
      </c>
      <c r="B594" s="30"/>
      <c r="C594" s="30">
        <v>13</v>
      </c>
      <c r="D594" s="30">
        <v>13</v>
      </c>
      <c r="E594" s="31">
        <f>D594/C594*100</f>
        <v>100</v>
      </c>
      <c r="F594" s="30">
        <v>4</v>
      </c>
      <c r="G594" s="27">
        <f>D594-F594</f>
        <v>9</v>
      </c>
      <c r="H594" s="28">
        <f t="shared" si="42"/>
        <v>225</v>
      </c>
      <c r="I594" s="30">
        <f>SUM(I595:I600)</f>
        <v>8</v>
      </c>
      <c r="J594" s="27">
        <f>I594-B594</f>
        <v>8</v>
      </c>
      <c r="K594" s="31"/>
      <c r="Q594" s="43"/>
      <c r="R594" s="30">
        <f>SUM(R595:R595)</f>
        <v>0</v>
      </c>
      <c r="S594" s="30">
        <f>SUM(S595:S595)</f>
        <v>228</v>
      </c>
      <c r="T594" s="42">
        <f t="shared" si="39"/>
        <v>228</v>
      </c>
    </row>
    <row r="595" ht="16.5" hidden="1" customHeight="1" spans="1:20">
      <c r="A595" s="29" t="s">
        <v>664</v>
      </c>
      <c r="B595" s="30"/>
      <c r="C595" s="30"/>
      <c r="D595" s="30"/>
      <c r="E595" s="31"/>
      <c r="F595" s="30"/>
      <c r="G595" s="27"/>
      <c r="H595" s="28"/>
      <c r="I595" s="30"/>
      <c r="J595" s="27"/>
      <c r="K595" s="31"/>
      <c r="Q595" s="43"/>
      <c r="R595" s="30"/>
      <c r="S595" s="30">
        <v>228</v>
      </c>
      <c r="T595" s="42">
        <f t="shared" si="39"/>
        <v>228</v>
      </c>
    </row>
    <row r="596" ht="16.5" hidden="1" customHeight="1" spans="1:20">
      <c r="A596" s="29" t="s">
        <v>665</v>
      </c>
      <c r="B596" s="30"/>
      <c r="C596" s="30"/>
      <c r="D596" s="30"/>
      <c r="E596" s="31"/>
      <c r="F596" s="30"/>
      <c r="G596" s="27"/>
      <c r="H596" s="28"/>
      <c r="I596" s="30"/>
      <c r="J596" s="27"/>
      <c r="K596" s="31"/>
      <c r="Q596" s="43"/>
      <c r="R596" s="30"/>
      <c r="S596" s="30"/>
      <c r="T596" s="42"/>
    </row>
    <row r="597" ht="16.5" hidden="1" customHeight="1" spans="1:20">
      <c r="A597" s="29" t="s">
        <v>666</v>
      </c>
      <c r="B597" s="30"/>
      <c r="C597" s="30"/>
      <c r="D597" s="30"/>
      <c r="E597" s="31"/>
      <c r="F597" s="30"/>
      <c r="G597" s="27"/>
      <c r="H597" s="28"/>
      <c r="I597" s="30"/>
      <c r="J597" s="27"/>
      <c r="K597" s="31"/>
      <c r="Q597" s="43"/>
      <c r="R597" s="30"/>
      <c r="S597" s="30"/>
      <c r="T597" s="42"/>
    </row>
    <row r="598" ht="16.5" hidden="1" customHeight="1" spans="1:20">
      <c r="A598" s="29" t="s">
        <v>667</v>
      </c>
      <c r="B598" s="30"/>
      <c r="C598" s="30"/>
      <c r="D598" s="30"/>
      <c r="E598" s="31"/>
      <c r="F598" s="30"/>
      <c r="G598" s="27"/>
      <c r="H598" s="28"/>
      <c r="I598" s="30"/>
      <c r="J598" s="27"/>
      <c r="K598" s="31"/>
      <c r="Q598" s="43"/>
      <c r="R598" s="30"/>
      <c r="S598" s="30"/>
      <c r="T598" s="42"/>
    </row>
    <row r="599" ht="16.5" customHeight="1" spans="1:20">
      <c r="A599" s="29" t="s">
        <v>668</v>
      </c>
      <c r="B599" s="30"/>
      <c r="C599" s="30"/>
      <c r="D599" s="30"/>
      <c r="E599" s="31"/>
      <c r="F599" s="30"/>
      <c r="G599" s="27"/>
      <c r="H599" s="28"/>
      <c r="I599" s="30">
        <v>8</v>
      </c>
      <c r="J599" s="27"/>
      <c r="K599" s="31"/>
      <c r="Q599" s="43"/>
      <c r="R599" s="30"/>
      <c r="S599" s="30"/>
      <c r="T599" s="42"/>
    </row>
    <row r="600" ht="16.5" hidden="1" customHeight="1" spans="1:20">
      <c r="A600" s="29" t="s">
        <v>669</v>
      </c>
      <c r="B600" s="30"/>
      <c r="C600" s="30"/>
      <c r="D600" s="30"/>
      <c r="E600" s="31"/>
      <c r="F600" s="30"/>
      <c r="G600" s="27"/>
      <c r="H600" s="28"/>
      <c r="I600" s="30"/>
      <c r="J600" s="27"/>
      <c r="K600" s="31"/>
      <c r="Q600" s="43"/>
      <c r="R600" s="30"/>
      <c r="S600" s="30"/>
      <c r="T600" s="42"/>
    </row>
    <row r="601" ht="16.5" customHeight="1" spans="1:20">
      <c r="A601" s="29" t="s">
        <v>252</v>
      </c>
      <c r="B601" s="30"/>
      <c r="C601" s="30"/>
      <c r="D601" s="30"/>
      <c r="E601" s="31"/>
      <c r="F601" s="30"/>
      <c r="G601" s="27">
        <f t="shared" ref="G601:G607" si="43">D601-F601</f>
        <v>0</v>
      </c>
      <c r="H601" s="28"/>
      <c r="I601" s="30"/>
      <c r="J601" s="27">
        <f t="shared" ref="J601:J607" si="44">I601-B601</f>
        <v>0</v>
      </c>
      <c r="K601" s="31"/>
      <c r="Q601" s="43"/>
      <c r="R601" s="30"/>
      <c r="S601" s="30"/>
      <c r="T601" s="42">
        <f t="shared" si="39"/>
        <v>0</v>
      </c>
    </row>
    <row r="602" ht="16.5" customHeight="1" spans="1:16384">
      <c r="A602" s="45" t="s">
        <v>253</v>
      </c>
      <c r="B602" s="46"/>
      <c r="C602" s="46"/>
      <c r="D602" s="46"/>
      <c r="E602" s="47"/>
      <c r="F602" s="46"/>
      <c r="G602" s="48">
        <f t="shared" si="43"/>
        <v>0</v>
      </c>
      <c r="H602" s="49"/>
      <c r="I602" s="46"/>
      <c r="J602" s="48">
        <f t="shared" si="44"/>
        <v>0</v>
      </c>
      <c r="K602" s="47"/>
      <c r="L602" s="50"/>
      <c r="Q602" s="43"/>
      <c r="R602" s="30"/>
      <c r="S602" s="30"/>
      <c r="T602" s="42">
        <f t="shared" si="39"/>
        <v>0</v>
      </c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0"/>
      <c r="BD602" s="50"/>
      <c r="BE602" s="50"/>
      <c r="BF602" s="50"/>
      <c r="BG602" s="50"/>
      <c r="BH602" s="50"/>
      <c r="BI602" s="50"/>
      <c r="BJ602" s="50"/>
      <c r="BK602" s="50"/>
      <c r="BL602" s="50"/>
      <c r="BM602" s="50"/>
      <c r="BN602" s="50"/>
      <c r="BO602" s="50"/>
      <c r="BP602" s="50"/>
      <c r="BQ602" s="50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  <c r="CL602" s="50"/>
      <c r="CM602" s="50"/>
      <c r="CN602" s="50"/>
      <c r="CO602" s="50"/>
      <c r="CP602" s="50"/>
      <c r="CQ602" s="50"/>
      <c r="CR602" s="50"/>
      <c r="CS602" s="50"/>
      <c r="CT602" s="50"/>
      <c r="CU602" s="50"/>
      <c r="CV602" s="50"/>
      <c r="CW602" s="50"/>
      <c r="CX602" s="50"/>
      <c r="CY602" s="50"/>
      <c r="CZ602" s="50"/>
      <c r="DA602" s="50"/>
      <c r="DB602" s="50"/>
      <c r="DC602" s="50"/>
      <c r="DD602" s="50"/>
      <c r="DE602" s="50"/>
      <c r="DF602" s="50"/>
      <c r="DG602" s="50"/>
      <c r="DH602" s="50"/>
      <c r="DI602" s="50"/>
      <c r="DJ602" s="50"/>
      <c r="DK602" s="50"/>
      <c r="DL602" s="50"/>
      <c r="DM602" s="50"/>
      <c r="DN602" s="50"/>
      <c r="DO602" s="50"/>
      <c r="DP602" s="50"/>
      <c r="DQ602" s="50"/>
      <c r="DR602" s="50"/>
      <c r="DS602" s="50"/>
      <c r="DT602" s="50"/>
      <c r="DU602" s="50"/>
      <c r="DV602" s="50"/>
      <c r="DW602" s="50"/>
      <c r="DX602" s="50"/>
      <c r="DY602" s="50"/>
      <c r="DZ602" s="50"/>
      <c r="EA602" s="50"/>
      <c r="EB602" s="50"/>
      <c r="EC602" s="50"/>
      <c r="ED602" s="50"/>
      <c r="EE602" s="50"/>
      <c r="EF602" s="50"/>
      <c r="EG602" s="50"/>
      <c r="EH602" s="50"/>
      <c r="EI602" s="50"/>
      <c r="EJ602" s="50"/>
      <c r="EK602" s="50"/>
      <c r="EL602" s="50"/>
      <c r="EM602" s="50"/>
      <c r="EN602" s="50"/>
      <c r="EO602" s="50"/>
      <c r="EP602" s="50"/>
      <c r="EQ602" s="50"/>
      <c r="ER602" s="50"/>
      <c r="ES602" s="50"/>
      <c r="ET602" s="50"/>
      <c r="EU602" s="50"/>
      <c r="EV602" s="50"/>
      <c r="EW602" s="50"/>
      <c r="EX602" s="50"/>
      <c r="EY602" s="50"/>
      <c r="EZ602" s="50"/>
      <c r="FA602" s="50"/>
      <c r="FB602" s="50"/>
      <c r="FC602" s="50"/>
      <c r="FD602" s="50"/>
      <c r="FE602" s="50"/>
      <c r="FF602" s="50"/>
      <c r="FG602" s="50"/>
      <c r="FH602" s="50"/>
      <c r="FI602" s="50"/>
      <c r="FJ602" s="50"/>
      <c r="FK602" s="50"/>
      <c r="FL602" s="50"/>
      <c r="FM602" s="50"/>
      <c r="FN602" s="50"/>
      <c r="FO602" s="50"/>
      <c r="FP602" s="50"/>
      <c r="FQ602" s="50"/>
      <c r="FR602" s="50"/>
      <c r="FS602" s="50"/>
      <c r="FT602" s="50"/>
      <c r="FU602" s="50"/>
      <c r="FV602" s="50"/>
      <c r="FW602" s="50"/>
      <c r="FX602" s="50"/>
      <c r="FY602" s="50"/>
      <c r="FZ602" s="50"/>
      <c r="GA602" s="50"/>
      <c r="GB602" s="50"/>
      <c r="GC602" s="50"/>
      <c r="GD602" s="50"/>
      <c r="GE602" s="50"/>
      <c r="GF602" s="50"/>
      <c r="GG602" s="50"/>
      <c r="GH602" s="50"/>
      <c r="GI602" s="50"/>
      <c r="GJ602" s="50"/>
      <c r="GK602" s="50"/>
      <c r="GL602" s="50"/>
      <c r="GM602" s="50"/>
      <c r="GN602" s="50"/>
      <c r="GO602" s="50"/>
      <c r="GP602" s="50"/>
      <c r="GQ602" s="50"/>
      <c r="GR602" s="50"/>
      <c r="GS602" s="50"/>
      <c r="GT602" s="50"/>
      <c r="GU602" s="50"/>
      <c r="GV602" s="50"/>
      <c r="GW602" s="50"/>
      <c r="GX602" s="50"/>
      <c r="GY602" s="50"/>
      <c r="GZ602" s="50"/>
      <c r="HA602" s="50"/>
      <c r="HB602" s="50"/>
      <c r="HC602" s="50"/>
      <c r="HD602" s="50"/>
      <c r="HE602" s="50"/>
      <c r="HF602" s="50"/>
      <c r="HG602" s="50"/>
      <c r="HH602" s="50"/>
      <c r="HI602" s="50"/>
      <c r="HJ602" s="50"/>
      <c r="HK602" s="50"/>
      <c r="HL602" s="50"/>
      <c r="HM602" s="50"/>
      <c r="HN602" s="50"/>
      <c r="HO602" s="50"/>
      <c r="HP602" s="50"/>
      <c r="HQ602" s="50"/>
      <c r="HR602" s="50"/>
      <c r="HS602" s="50"/>
      <c r="HT602" s="50"/>
      <c r="HU602" s="50"/>
      <c r="HV602" s="50"/>
      <c r="HW602" s="50"/>
      <c r="HX602" s="50"/>
      <c r="HY602" s="50"/>
      <c r="HZ602" s="50"/>
      <c r="IA602" s="50"/>
      <c r="IB602" s="50"/>
      <c r="IC602" s="50"/>
      <c r="ID602" s="50"/>
      <c r="IE602" s="50"/>
      <c r="IF602" s="50"/>
      <c r="IG602" s="50"/>
      <c r="IH602" s="50"/>
      <c r="II602" s="50"/>
      <c r="IJ602" s="50"/>
      <c r="IK602" s="50"/>
      <c r="IL602" s="50"/>
      <c r="IM602" s="50"/>
      <c r="IN602" s="50"/>
      <c r="IO602" s="50"/>
      <c r="IP602" s="50"/>
      <c r="IQ602" s="50"/>
      <c r="IR602" s="50"/>
      <c r="IS602" s="50"/>
      <c r="IT602" s="50"/>
      <c r="IU602" s="50"/>
      <c r="IV602" s="50"/>
      <c r="IX602" s="50"/>
      <c r="IZ602" s="50"/>
      <c r="JA602" s="50"/>
      <c r="JB602" s="50"/>
      <c r="JC602" s="50"/>
      <c r="JD602" s="50"/>
      <c r="JE602" s="50"/>
      <c r="JF602" s="50"/>
      <c r="JG602" s="50"/>
      <c r="JL602" s="50"/>
      <c r="JM602" s="50"/>
      <c r="JN602" s="50"/>
      <c r="JO602" s="50"/>
      <c r="JP602" s="50"/>
      <c r="JQ602" s="50"/>
      <c r="JR602" s="50"/>
      <c r="JS602" s="50"/>
      <c r="JT602" s="50"/>
      <c r="JU602" s="50"/>
      <c r="JV602" s="50"/>
      <c r="JW602" s="50"/>
      <c r="JX602" s="50"/>
      <c r="JY602" s="50"/>
      <c r="JZ602" s="50"/>
      <c r="KA602" s="50"/>
      <c r="KB602" s="50"/>
      <c r="KC602" s="50"/>
      <c r="KD602" s="50"/>
      <c r="KE602" s="50"/>
      <c r="KF602" s="50"/>
      <c r="KG602" s="50"/>
      <c r="KH602" s="50"/>
      <c r="KI602" s="50"/>
      <c r="KJ602" s="50"/>
      <c r="KK602" s="50"/>
      <c r="KL602" s="50"/>
      <c r="KM602" s="50"/>
      <c r="KN602" s="50"/>
      <c r="KO602" s="50"/>
      <c r="KP602" s="50"/>
      <c r="KQ602" s="50"/>
      <c r="KR602" s="50"/>
      <c r="KS602" s="50"/>
      <c r="KT602" s="50"/>
      <c r="KU602" s="50"/>
      <c r="KV602" s="50"/>
      <c r="KW602" s="50"/>
      <c r="KX602" s="50"/>
      <c r="KY602" s="50"/>
      <c r="KZ602" s="50"/>
      <c r="LA602" s="50"/>
      <c r="LB602" s="50"/>
      <c r="LC602" s="50"/>
      <c r="LD602" s="50"/>
      <c r="LE602" s="50"/>
      <c r="LF602" s="50"/>
      <c r="LG602" s="50"/>
      <c r="LH602" s="50"/>
      <c r="LI602" s="50"/>
      <c r="LJ602" s="50"/>
      <c r="LK602" s="50"/>
      <c r="LL602" s="50"/>
      <c r="LM602" s="50"/>
      <c r="LN602" s="50"/>
      <c r="LO602" s="50"/>
      <c r="LP602" s="50"/>
      <c r="LQ602" s="50"/>
      <c r="LR602" s="50"/>
      <c r="LS602" s="50"/>
      <c r="LT602" s="50"/>
      <c r="LU602" s="50"/>
      <c r="LV602" s="50"/>
      <c r="LW602" s="50"/>
      <c r="LX602" s="50"/>
      <c r="LY602" s="50"/>
      <c r="LZ602" s="50"/>
      <c r="MA602" s="50"/>
      <c r="MB602" s="50"/>
      <c r="MC602" s="50"/>
      <c r="MD602" s="50"/>
      <c r="ME602" s="50"/>
      <c r="MF602" s="50"/>
      <c r="MG602" s="50"/>
      <c r="MH602" s="50"/>
      <c r="MI602" s="50"/>
      <c r="MJ602" s="50"/>
      <c r="MK602" s="50"/>
      <c r="ML602" s="50"/>
      <c r="MM602" s="50"/>
      <c r="MN602" s="50"/>
      <c r="MO602" s="50"/>
      <c r="MP602" s="50"/>
      <c r="MQ602" s="50"/>
      <c r="MR602" s="50"/>
      <c r="MS602" s="50"/>
      <c r="MT602" s="50"/>
      <c r="MU602" s="50"/>
      <c r="MV602" s="50"/>
      <c r="MW602" s="50"/>
      <c r="MX602" s="50"/>
      <c r="MY602" s="50"/>
      <c r="MZ602" s="50"/>
      <c r="NA602" s="50"/>
      <c r="NB602" s="50"/>
      <c r="NC602" s="50"/>
      <c r="ND602" s="50"/>
      <c r="NE602" s="50"/>
      <c r="NF602" s="50"/>
      <c r="NG602" s="50"/>
      <c r="NH602" s="50"/>
      <c r="NI602" s="50"/>
      <c r="NJ602" s="50"/>
      <c r="NK602" s="50"/>
      <c r="NL602" s="50"/>
      <c r="NM602" s="50"/>
      <c r="NN602" s="50"/>
      <c r="NO602" s="50"/>
      <c r="NP602" s="50"/>
      <c r="NQ602" s="50"/>
      <c r="NR602" s="50"/>
      <c r="NS602" s="50"/>
      <c r="NT602" s="50"/>
      <c r="NU602" s="50"/>
      <c r="NV602" s="50"/>
      <c r="NW602" s="50"/>
      <c r="NX602" s="50"/>
      <c r="NY602" s="50"/>
      <c r="NZ602" s="50"/>
      <c r="OA602" s="50"/>
      <c r="OB602" s="50"/>
      <c r="OC602" s="50"/>
      <c r="OD602" s="50"/>
      <c r="OE602" s="50"/>
      <c r="OF602" s="50"/>
      <c r="OG602" s="50"/>
      <c r="OH602" s="50"/>
      <c r="OI602" s="50"/>
      <c r="OJ602" s="50"/>
      <c r="OK602" s="50"/>
      <c r="OL602" s="50"/>
      <c r="OM602" s="50"/>
      <c r="ON602" s="50"/>
      <c r="OO602" s="50"/>
      <c r="OP602" s="50"/>
      <c r="OQ602" s="50"/>
      <c r="OR602" s="50"/>
      <c r="OS602" s="50"/>
      <c r="OT602" s="50"/>
      <c r="OU602" s="50"/>
      <c r="OV602" s="50"/>
      <c r="OW602" s="50"/>
      <c r="OX602" s="50"/>
      <c r="OY602" s="50"/>
      <c r="OZ602" s="50"/>
      <c r="PA602" s="50"/>
      <c r="PB602" s="50"/>
      <c r="PC602" s="50"/>
      <c r="PD602" s="50"/>
      <c r="PE602" s="50"/>
      <c r="PF602" s="50"/>
      <c r="PG602" s="50"/>
      <c r="PH602" s="50"/>
      <c r="PI602" s="50"/>
      <c r="PJ602" s="50"/>
      <c r="PK602" s="50"/>
      <c r="PL602" s="50"/>
      <c r="PM602" s="50"/>
      <c r="PN602" s="50"/>
      <c r="PO602" s="50"/>
      <c r="PP602" s="50"/>
      <c r="PQ602" s="50"/>
      <c r="PR602" s="50"/>
      <c r="PS602" s="50"/>
      <c r="PT602" s="50"/>
      <c r="PU602" s="50"/>
      <c r="PV602" s="50"/>
      <c r="PW602" s="50"/>
      <c r="PX602" s="50"/>
      <c r="PY602" s="50"/>
      <c r="PZ602" s="50"/>
      <c r="QA602" s="50"/>
      <c r="QB602" s="50"/>
      <c r="QC602" s="50"/>
      <c r="QD602" s="50"/>
      <c r="QE602" s="50"/>
      <c r="QF602" s="50"/>
      <c r="QG602" s="50"/>
      <c r="QH602" s="50"/>
      <c r="QI602" s="50"/>
      <c r="QJ602" s="50"/>
      <c r="QK602" s="50"/>
      <c r="QL602" s="50"/>
      <c r="QM602" s="50"/>
      <c r="QN602" s="50"/>
      <c r="QO602" s="50"/>
      <c r="QP602" s="50"/>
      <c r="QQ602" s="50"/>
      <c r="QR602" s="50"/>
      <c r="QS602" s="50"/>
      <c r="QT602" s="50"/>
      <c r="QU602" s="50"/>
      <c r="QV602" s="50"/>
      <c r="QW602" s="50"/>
      <c r="QX602" s="50"/>
      <c r="QY602" s="50"/>
      <c r="QZ602" s="50"/>
      <c r="RA602" s="50"/>
      <c r="RB602" s="50"/>
      <c r="RC602" s="50"/>
      <c r="RD602" s="50"/>
      <c r="RE602" s="50"/>
      <c r="RF602" s="50"/>
      <c r="RG602" s="50"/>
      <c r="RH602" s="50"/>
      <c r="RI602" s="50"/>
      <c r="RJ602" s="50"/>
      <c r="RK602" s="50"/>
      <c r="RL602" s="50"/>
      <c r="RM602" s="50"/>
      <c r="RN602" s="50"/>
      <c r="RO602" s="50"/>
      <c r="RP602" s="50"/>
      <c r="RQ602" s="50"/>
      <c r="RR602" s="50"/>
      <c r="RS602" s="50"/>
      <c r="RT602" s="50"/>
      <c r="RU602" s="50"/>
      <c r="RV602" s="50"/>
      <c r="RW602" s="50"/>
      <c r="RX602" s="50"/>
      <c r="RY602" s="50"/>
      <c r="RZ602" s="50"/>
      <c r="SA602" s="50"/>
      <c r="SB602" s="50"/>
      <c r="SC602" s="50"/>
      <c r="SD602" s="50"/>
      <c r="SE602" s="50"/>
      <c r="SF602" s="50"/>
      <c r="SG602" s="50"/>
      <c r="SH602" s="50"/>
      <c r="SI602" s="50"/>
      <c r="SJ602" s="50"/>
      <c r="SK602" s="50"/>
      <c r="SL602" s="50"/>
      <c r="SM602" s="50"/>
      <c r="SN602" s="50"/>
      <c r="SO602" s="50"/>
      <c r="SP602" s="50"/>
      <c r="SQ602" s="50"/>
      <c r="SR602" s="50"/>
      <c r="ST602" s="50"/>
      <c r="SV602" s="50"/>
      <c r="SW602" s="50"/>
      <c r="SX602" s="50"/>
      <c r="SY602" s="50"/>
      <c r="SZ602" s="50"/>
      <c r="TA602" s="50"/>
      <c r="TB602" s="50"/>
      <c r="TC602" s="50"/>
      <c r="TH602" s="50"/>
      <c r="TI602" s="50"/>
      <c r="TJ602" s="50"/>
      <c r="TK602" s="50"/>
      <c r="TL602" s="50"/>
      <c r="TM602" s="50"/>
      <c r="TN602" s="50"/>
      <c r="TO602" s="50"/>
      <c r="TP602" s="50"/>
      <c r="TQ602" s="50"/>
      <c r="TR602" s="50"/>
      <c r="TS602" s="50"/>
      <c r="TT602" s="50"/>
      <c r="TU602" s="50"/>
      <c r="TV602" s="50"/>
      <c r="TW602" s="50"/>
      <c r="TX602" s="50"/>
      <c r="TY602" s="50"/>
      <c r="TZ602" s="50"/>
      <c r="UA602" s="50"/>
      <c r="UB602" s="50"/>
      <c r="UC602" s="50"/>
      <c r="UD602" s="50"/>
      <c r="UE602" s="50"/>
      <c r="UF602" s="50"/>
      <c r="UG602" s="50"/>
      <c r="UH602" s="50"/>
      <c r="UI602" s="50"/>
      <c r="UJ602" s="50"/>
      <c r="UK602" s="50"/>
      <c r="UL602" s="50"/>
      <c r="UM602" s="50"/>
      <c r="UN602" s="50"/>
      <c r="UO602" s="50"/>
      <c r="UP602" s="50"/>
      <c r="UQ602" s="50"/>
      <c r="UR602" s="50"/>
      <c r="US602" s="50"/>
      <c r="UT602" s="50"/>
      <c r="UU602" s="50"/>
      <c r="UV602" s="50"/>
      <c r="UW602" s="50"/>
      <c r="UX602" s="50"/>
      <c r="UY602" s="50"/>
      <c r="UZ602" s="50"/>
      <c r="VA602" s="50"/>
      <c r="VB602" s="50"/>
      <c r="VC602" s="50"/>
      <c r="VD602" s="50"/>
      <c r="VE602" s="50"/>
      <c r="VF602" s="50"/>
      <c r="VG602" s="50"/>
      <c r="VH602" s="50"/>
      <c r="VI602" s="50"/>
      <c r="VJ602" s="50"/>
      <c r="VK602" s="50"/>
      <c r="VL602" s="50"/>
      <c r="VM602" s="50"/>
      <c r="VN602" s="50"/>
      <c r="VO602" s="50"/>
      <c r="VP602" s="50"/>
      <c r="VQ602" s="50"/>
      <c r="VR602" s="50"/>
      <c r="VS602" s="50"/>
      <c r="VT602" s="50"/>
      <c r="VU602" s="50"/>
      <c r="VV602" s="50"/>
      <c r="VW602" s="50"/>
      <c r="VX602" s="50"/>
      <c r="VY602" s="50"/>
      <c r="VZ602" s="50"/>
      <c r="WA602" s="50"/>
      <c r="WB602" s="50"/>
      <c r="WC602" s="50"/>
      <c r="WD602" s="50"/>
      <c r="WE602" s="50"/>
      <c r="WF602" s="50"/>
      <c r="WG602" s="50"/>
      <c r="WH602" s="50"/>
      <c r="WI602" s="50"/>
      <c r="WJ602" s="50"/>
      <c r="WK602" s="50"/>
      <c r="WL602" s="50"/>
      <c r="WM602" s="50"/>
      <c r="WN602" s="50"/>
      <c r="WO602" s="50"/>
      <c r="WP602" s="50"/>
      <c r="WQ602" s="50"/>
      <c r="WR602" s="50"/>
      <c r="WS602" s="50"/>
      <c r="WT602" s="50"/>
      <c r="WU602" s="50"/>
      <c r="WV602" s="50"/>
      <c r="WW602" s="50"/>
      <c r="WX602" s="50"/>
      <c r="WY602" s="50"/>
      <c r="WZ602" s="50"/>
      <c r="XA602" s="50"/>
      <c r="XB602" s="50"/>
      <c r="XC602" s="50"/>
      <c r="XD602" s="50"/>
      <c r="XE602" s="50"/>
      <c r="XF602" s="50"/>
      <c r="XG602" s="50"/>
      <c r="XH602" s="50"/>
      <c r="XI602" s="50"/>
      <c r="XJ602" s="50"/>
      <c r="XK602" s="50"/>
      <c r="XL602" s="50"/>
      <c r="XM602" s="50"/>
      <c r="XN602" s="50"/>
      <c r="XO602" s="50"/>
      <c r="XP602" s="50"/>
      <c r="XQ602" s="50"/>
      <c r="XR602" s="50"/>
      <c r="XS602" s="50"/>
      <c r="XT602" s="50"/>
      <c r="XU602" s="50"/>
      <c r="XV602" s="50"/>
      <c r="XW602" s="50"/>
      <c r="XX602" s="50"/>
      <c r="XY602" s="50"/>
      <c r="XZ602" s="50"/>
      <c r="YA602" s="50"/>
      <c r="YB602" s="50"/>
      <c r="YC602" s="50"/>
      <c r="YD602" s="50"/>
      <c r="YE602" s="50"/>
      <c r="YF602" s="50"/>
      <c r="YG602" s="50"/>
      <c r="YH602" s="50"/>
      <c r="YI602" s="50"/>
      <c r="YJ602" s="50"/>
      <c r="YK602" s="50"/>
      <c r="YL602" s="50"/>
      <c r="YM602" s="50"/>
      <c r="YN602" s="50"/>
      <c r="YO602" s="50"/>
      <c r="YP602" s="50"/>
      <c r="YQ602" s="50"/>
      <c r="YR602" s="50"/>
      <c r="YS602" s="50"/>
      <c r="YT602" s="50"/>
      <c r="YU602" s="50"/>
      <c r="YV602" s="50"/>
      <c r="YW602" s="50"/>
      <c r="YX602" s="50"/>
      <c r="YY602" s="50"/>
      <c r="YZ602" s="50"/>
      <c r="ZA602" s="50"/>
      <c r="ZB602" s="50"/>
      <c r="ZC602" s="50"/>
      <c r="ZD602" s="50"/>
      <c r="ZE602" s="50"/>
      <c r="ZF602" s="50"/>
      <c r="ZG602" s="50"/>
      <c r="ZH602" s="50"/>
      <c r="ZI602" s="50"/>
      <c r="ZJ602" s="50"/>
      <c r="ZK602" s="50"/>
      <c r="ZL602" s="50"/>
      <c r="ZM602" s="50"/>
      <c r="ZN602" s="50"/>
      <c r="ZO602" s="50"/>
      <c r="ZP602" s="50"/>
      <c r="ZQ602" s="50"/>
      <c r="ZR602" s="50"/>
      <c r="ZS602" s="50"/>
      <c r="ZT602" s="50"/>
      <c r="ZU602" s="50"/>
      <c r="ZV602" s="50"/>
      <c r="ZW602" s="50"/>
      <c r="ZX602" s="50"/>
      <c r="ZY602" s="50"/>
      <c r="ZZ602" s="50"/>
      <c r="AAA602" s="50"/>
      <c r="AAB602" s="50"/>
      <c r="AAC602" s="50"/>
      <c r="AAD602" s="50"/>
      <c r="AAE602" s="50"/>
      <c r="AAF602" s="50"/>
      <c r="AAG602" s="50"/>
      <c r="AAH602" s="50"/>
      <c r="AAI602" s="50"/>
      <c r="AAJ602" s="50"/>
      <c r="AAK602" s="50"/>
      <c r="AAL602" s="50"/>
      <c r="AAM602" s="50"/>
      <c r="AAN602" s="50"/>
      <c r="AAO602" s="50"/>
      <c r="AAP602" s="50"/>
      <c r="AAQ602" s="50"/>
      <c r="AAR602" s="50"/>
      <c r="AAS602" s="50"/>
      <c r="AAT602" s="50"/>
      <c r="AAU602" s="50"/>
      <c r="AAV602" s="50"/>
      <c r="AAW602" s="50"/>
      <c r="AAX602" s="50"/>
      <c r="AAY602" s="50"/>
      <c r="AAZ602" s="50"/>
      <c r="ABA602" s="50"/>
      <c r="ABB602" s="50"/>
      <c r="ABC602" s="50"/>
      <c r="ABD602" s="50"/>
      <c r="ABE602" s="50"/>
      <c r="ABF602" s="50"/>
      <c r="ABG602" s="50"/>
      <c r="ABH602" s="50"/>
      <c r="ABI602" s="50"/>
      <c r="ABJ602" s="50"/>
      <c r="ABK602" s="50"/>
      <c r="ABL602" s="50"/>
      <c r="ABM602" s="50"/>
      <c r="ABN602" s="50"/>
      <c r="ABO602" s="50"/>
      <c r="ABP602" s="50"/>
      <c r="ABQ602" s="50"/>
      <c r="ABR602" s="50"/>
      <c r="ABS602" s="50"/>
      <c r="ABT602" s="50"/>
      <c r="ABU602" s="50"/>
      <c r="ABV602" s="50"/>
      <c r="ABW602" s="50"/>
      <c r="ABX602" s="50"/>
      <c r="ABY602" s="50"/>
      <c r="ABZ602" s="50"/>
      <c r="ACA602" s="50"/>
      <c r="ACB602" s="50"/>
      <c r="ACC602" s="50"/>
      <c r="ACD602" s="50"/>
      <c r="ACE602" s="50"/>
      <c r="ACF602" s="50"/>
      <c r="ACG602" s="50"/>
      <c r="ACH602" s="50"/>
      <c r="ACI602" s="50"/>
      <c r="ACJ602" s="50"/>
      <c r="ACK602" s="50"/>
      <c r="ACL602" s="50"/>
      <c r="ACM602" s="50"/>
      <c r="ACN602" s="50"/>
      <c r="ACP602" s="50"/>
      <c r="ACR602" s="50"/>
      <c r="ACS602" s="50"/>
      <c r="ACT602" s="50"/>
      <c r="ACU602" s="50"/>
      <c r="ACV602" s="50"/>
      <c r="ACW602" s="50"/>
      <c r="ACX602" s="50"/>
      <c r="ACY602" s="50"/>
      <c r="ADD602" s="50"/>
      <c r="ADE602" s="50"/>
      <c r="ADF602" s="50"/>
      <c r="ADG602" s="50"/>
      <c r="ADH602" s="50"/>
      <c r="ADI602" s="50"/>
      <c r="ADJ602" s="50"/>
      <c r="ADK602" s="50"/>
      <c r="ADL602" s="50"/>
      <c r="ADM602" s="50"/>
      <c r="ADN602" s="50"/>
      <c r="ADO602" s="50"/>
      <c r="ADP602" s="50"/>
      <c r="ADQ602" s="50"/>
      <c r="ADR602" s="50"/>
      <c r="ADS602" s="50"/>
      <c r="ADT602" s="50"/>
      <c r="ADU602" s="50"/>
      <c r="ADV602" s="50"/>
      <c r="ADW602" s="50"/>
      <c r="ADX602" s="50"/>
      <c r="ADY602" s="50"/>
      <c r="ADZ602" s="50"/>
      <c r="AEA602" s="50"/>
      <c r="AEB602" s="50"/>
      <c r="AEC602" s="50"/>
      <c r="AED602" s="50"/>
      <c r="AEE602" s="50"/>
      <c r="AEF602" s="50"/>
      <c r="AEG602" s="50"/>
      <c r="AEH602" s="50"/>
      <c r="AEI602" s="50"/>
      <c r="AEJ602" s="50"/>
      <c r="AEK602" s="50"/>
      <c r="AEL602" s="50"/>
      <c r="AEM602" s="50"/>
      <c r="AEN602" s="50"/>
      <c r="AEO602" s="50"/>
      <c r="AEP602" s="50"/>
      <c r="AEQ602" s="50"/>
      <c r="AER602" s="50"/>
      <c r="AES602" s="50"/>
      <c r="AET602" s="50"/>
      <c r="AEU602" s="50"/>
      <c r="AEV602" s="50"/>
      <c r="AEW602" s="50"/>
      <c r="AEX602" s="50"/>
      <c r="AEY602" s="50"/>
      <c r="AEZ602" s="50"/>
      <c r="AFA602" s="50"/>
      <c r="AFB602" s="50"/>
      <c r="AFC602" s="50"/>
      <c r="AFD602" s="50"/>
      <c r="AFE602" s="50"/>
      <c r="AFF602" s="50"/>
      <c r="AFG602" s="50"/>
      <c r="AFH602" s="50"/>
      <c r="AFI602" s="50"/>
      <c r="AFJ602" s="50"/>
      <c r="AFK602" s="50"/>
      <c r="AFL602" s="50"/>
      <c r="AFM602" s="50"/>
      <c r="AFN602" s="50"/>
      <c r="AFO602" s="50"/>
      <c r="AFP602" s="50"/>
      <c r="AFQ602" s="50"/>
      <c r="AFR602" s="50"/>
      <c r="AFS602" s="50"/>
      <c r="AFT602" s="50"/>
      <c r="AFU602" s="50"/>
      <c r="AFV602" s="50"/>
      <c r="AFW602" s="50"/>
      <c r="AFX602" s="50"/>
      <c r="AFY602" s="50"/>
      <c r="AFZ602" s="50"/>
      <c r="AGA602" s="50"/>
      <c r="AGB602" s="50"/>
      <c r="AGC602" s="50"/>
      <c r="AGD602" s="50"/>
      <c r="AGE602" s="50"/>
      <c r="AGF602" s="50"/>
      <c r="AGG602" s="50"/>
      <c r="AGH602" s="50"/>
      <c r="AGI602" s="50"/>
      <c r="AGJ602" s="50"/>
      <c r="AGK602" s="50"/>
      <c r="AGL602" s="50"/>
      <c r="AGM602" s="50"/>
      <c r="AGN602" s="50"/>
      <c r="AGO602" s="50"/>
      <c r="AGP602" s="50"/>
      <c r="AGQ602" s="50"/>
      <c r="AGR602" s="50"/>
      <c r="AGS602" s="50"/>
      <c r="AGT602" s="50"/>
      <c r="AGU602" s="50"/>
      <c r="AGV602" s="50"/>
      <c r="AGW602" s="50"/>
      <c r="AGX602" s="50"/>
      <c r="AGY602" s="50"/>
      <c r="AGZ602" s="50"/>
      <c r="AHA602" s="50"/>
      <c r="AHB602" s="50"/>
      <c r="AHC602" s="50"/>
      <c r="AHD602" s="50"/>
      <c r="AHE602" s="50"/>
      <c r="AHF602" s="50"/>
      <c r="AHG602" s="50"/>
      <c r="AHH602" s="50"/>
      <c r="AHI602" s="50"/>
      <c r="AHJ602" s="50"/>
      <c r="AHK602" s="50"/>
      <c r="AHL602" s="50"/>
      <c r="AHM602" s="50"/>
      <c r="AHN602" s="50"/>
      <c r="AHO602" s="50"/>
      <c r="AHP602" s="50"/>
      <c r="AHQ602" s="50"/>
      <c r="AHR602" s="50"/>
      <c r="AHS602" s="50"/>
      <c r="AHT602" s="50"/>
      <c r="AHU602" s="50"/>
      <c r="AHV602" s="50"/>
      <c r="AHW602" s="50"/>
      <c r="AHX602" s="50"/>
      <c r="AHY602" s="50"/>
      <c r="AHZ602" s="50"/>
      <c r="AIA602" s="50"/>
      <c r="AIB602" s="50"/>
      <c r="AIC602" s="50"/>
      <c r="AID602" s="50"/>
      <c r="AIE602" s="50"/>
      <c r="AIF602" s="50"/>
      <c r="AIG602" s="50"/>
      <c r="AIH602" s="50"/>
      <c r="AII602" s="50"/>
      <c r="AIJ602" s="50"/>
      <c r="AIK602" s="50"/>
      <c r="AIL602" s="50"/>
      <c r="AIM602" s="50"/>
      <c r="AIN602" s="50"/>
      <c r="AIO602" s="50"/>
      <c r="AIP602" s="50"/>
      <c r="AIQ602" s="50"/>
      <c r="AIR602" s="50"/>
      <c r="AIS602" s="50"/>
      <c r="AIT602" s="50"/>
      <c r="AIU602" s="50"/>
      <c r="AIV602" s="50"/>
      <c r="AIW602" s="50"/>
      <c r="AIX602" s="50"/>
      <c r="AIY602" s="50"/>
      <c r="AIZ602" s="50"/>
      <c r="AJA602" s="50"/>
      <c r="AJB602" s="50"/>
      <c r="AJC602" s="50"/>
      <c r="AJD602" s="50"/>
      <c r="AJE602" s="50"/>
      <c r="AJF602" s="50"/>
      <c r="AJG602" s="50"/>
      <c r="AJH602" s="50"/>
      <c r="AJI602" s="50"/>
      <c r="AJJ602" s="50"/>
      <c r="AJK602" s="50"/>
      <c r="AJL602" s="50"/>
      <c r="AJM602" s="50"/>
      <c r="AJN602" s="50"/>
      <c r="AJO602" s="50"/>
      <c r="AJP602" s="50"/>
      <c r="AJQ602" s="50"/>
      <c r="AJR602" s="50"/>
      <c r="AJS602" s="50"/>
      <c r="AJT602" s="50"/>
      <c r="AJU602" s="50"/>
      <c r="AJV602" s="50"/>
      <c r="AJW602" s="50"/>
      <c r="AJX602" s="50"/>
      <c r="AJY602" s="50"/>
      <c r="AJZ602" s="50"/>
      <c r="AKA602" s="50"/>
      <c r="AKB602" s="50"/>
      <c r="AKC602" s="50"/>
      <c r="AKD602" s="50"/>
      <c r="AKE602" s="50"/>
      <c r="AKF602" s="50"/>
      <c r="AKG602" s="50"/>
      <c r="AKH602" s="50"/>
      <c r="AKI602" s="50"/>
      <c r="AKJ602" s="50"/>
      <c r="AKK602" s="50"/>
      <c r="AKL602" s="50"/>
      <c r="AKM602" s="50"/>
      <c r="AKN602" s="50"/>
      <c r="AKO602" s="50"/>
      <c r="AKP602" s="50"/>
      <c r="AKQ602" s="50"/>
      <c r="AKR602" s="50"/>
      <c r="AKS602" s="50"/>
      <c r="AKT602" s="50"/>
      <c r="AKU602" s="50"/>
      <c r="AKV602" s="50"/>
      <c r="AKW602" s="50"/>
      <c r="AKX602" s="50"/>
      <c r="AKY602" s="50"/>
      <c r="AKZ602" s="50"/>
      <c r="ALA602" s="50"/>
      <c r="ALB602" s="50"/>
      <c r="ALC602" s="50"/>
      <c r="ALD602" s="50"/>
      <c r="ALE602" s="50"/>
      <c r="ALF602" s="50"/>
      <c r="ALG602" s="50"/>
      <c r="ALH602" s="50"/>
      <c r="ALI602" s="50"/>
      <c r="ALJ602" s="50"/>
      <c r="ALK602" s="50"/>
      <c r="ALL602" s="50"/>
      <c r="ALM602" s="50"/>
      <c r="ALN602" s="50"/>
      <c r="ALO602" s="50"/>
      <c r="ALP602" s="50"/>
      <c r="ALQ602" s="50"/>
      <c r="ALR602" s="50"/>
      <c r="ALS602" s="50"/>
      <c r="ALT602" s="50"/>
      <c r="ALU602" s="50"/>
      <c r="ALV602" s="50"/>
      <c r="ALW602" s="50"/>
      <c r="ALX602" s="50"/>
      <c r="ALY602" s="50"/>
      <c r="ALZ602" s="50"/>
      <c r="AMA602" s="50"/>
      <c r="AMB602" s="50"/>
      <c r="AMC602" s="50"/>
      <c r="AMD602" s="50"/>
      <c r="AME602" s="50"/>
      <c r="AMF602" s="50"/>
      <c r="AMG602" s="50"/>
      <c r="AMH602" s="50"/>
      <c r="AMI602" s="50"/>
      <c r="AMJ602" s="50"/>
      <c r="AML602" s="50"/>
      <c r="AMN602" s="50"/>
      <c r="AMO602" s="50"/>
      <c r="AMP602" s="50"/>
      <c r="AMQ602" s="50"/>
      <c r="AMR602" s="50"/>
      <c r="AMS602" s="50"/>
      <c r="AMT602" s="50"/>
      <c r="AMU602" s="50"/>
      <c r="AMZ602" s="50"/>
      <c r="ANA602" s="50"/>
      <c r="ANB602" s="50"/>
      <c r="ANC602" s="50"/>
      <c r="AND602" s="50"/>
      <c r="ANE602" s="50"/>
      <c r="ANF602" s="50"/>
      <c r="ANG602" s="50"/>
      <c r="ANH602" s="50"/>
      <c r="ANI602" s="50"/>
      <c r="ANJ602" s="50"/>
      <c r="ANK602" s="50"/>
      <c r="ANL602" s="50"/>
      <c r="ANM602" s="50"/>
      <c r="ANN602" s="50"/>
      <c r="ANO602" s="50"/>
      <c r="ANP602" s="50"/>
      <c r="ANQ602" s="50"/>
      <c r="ANR602" s="50"/>
      <c r="ANS602" s="50"/>
      <c r="ANT602" s="50"/>
      <c r="ANU602" s="50"/>
      <c r="ANV602" s="50"/>
      <c r="ANW602" s="50"/>
      <c r="ANX602" s="50"/>
      <c r="ANY602" s="50"/>
      <c r="ANZ602" s="50"/>
      <c r="AOA602" s="50"/>
      <c r="AOB602" s="50"/>
      <c r="AOC602" s="50"/>
      <c r="AOD602" s="50"/>
      <c r="AOE602" s="50"/>
      <c r="AOF602" s="50"/>
      <c r="AOG602" s="50"/>
      <c r="AOH602" s="50"/>
      <c r="AOI602" s="50"/>
      <c r="AOJ602" s="50"/>
      <c r="AOK602" s="50"/>
      <c r="AOL602" s="50"/>
      <c r="AOM602" s="50"/>
      <c r="AON602" s="50"/>
      <c r="AOO602" s="50"/>
      <c r="AOP602" s="50"/>
      <c r="AOQ602" s="50"/>
      <c r="AOR602" s="50"/>
      <c r="AOS602" s="50"/>
      <c r="AOT602" s="50"/>
      <c r="AOU602" s="50"/>
      <c r="AOV602" s="50"/>
      <c r="AOW602" s="50"/>
      <c r="AOX602" s="50"/>
      <c r="AOY602" s="50"/>
      <c r="AOZ602" s="50"/>
      <c r="APA602" s="50"/>
      <c r="APB602" s="50"/>
      <c r="APC602" s="50"/>
      <c r="APD602" s="50"/>
      <c r="APE602" s="50"/>
      <c r="APF602" s="50"/>
      <c r="APG602" s="50"/>
      <c r="APH602" s="50"/>
      <c r="API602" s="50"/>
      <c r="APJ602" s="50"/>
      <c r="APK602" s="50"/>
      <c r="APL602" s="50"/>
      <c r="APM602" s="50"/>
      <c r="APN602" s="50"/>
      <c r="APO602" s="50"/>
      <c r="APP602" s="50"/>
      <c r="APQ602" s="50"/>
      <c r="APR602" s="50"/>
      <c r="APS602" s="50"/>
      <c r="APT602" s="50"/>
      <c r="APU602" s="50"/>
      <c r="APV602" s="50"/>
      <c r="APW602" s="50"/>
      <c r="APX602" s="50"/>
      <c r="APY602" s="50"/>
      <c r="APZ602" s="50"/>
      <c r="AQA602" s="50"/>
      <c r="AQB602" s="50"/>
      <c r="AQC602" s="50"/>
      <c r="AQD602" s="50"/>
      <c r="AQE602" s="50"/>
      <c r="AQF602" s="50"/>
      <c r="AQG602" s="50"/>
      <c r="AQH602" s="50"/>
      <c r="AQI602" s="50"/>
      <c r="AQJ602" s="50"/>
      <c r="AQK602" s="50"/>
      <c r="AQL602" s="50"/>
      <c r="AQM602" s="50"/>
      <c r="AQN602" s="50"/>
      <c r="AQO602" s="50"/>
      <c r="AQP602" s="50"/>
      <c r="AQQ602" s="50"/>
      <c r="AQR602" s="50"/>
      <c r="AQS602" s="50"/>
      <c r="AQT602" s="50"/>
      <c r="AQU602" s="50"/>
      <c r="AQV602" s="50"/>
      <c r="AQW602" s="50"/>
      <c r="AQX602" s="50"/>
      <c r="AQY602" s="50"/>
      <c r="AQZ602" s="50"/>
      <c r="ARA602" s="50"/>
      <c r="ARB602" s="50"/>
      <c r="ARC602" s="50"/>
      <c r="ARD602" s="50"/>
      <c r="ARE602" s="50"/>
      <c r="ARF602" s="50"/>
      <c r="ARG602" s="50"/>
      <c r="ARH602" s="50"/>
      <c r="ARI602" s="50"/>
      <c r="ARJ602" s="50"/>
      <c r="ARK602" s="50"/>
      <c r="ARL602" s="50"/>
      <c r="ARM602" s="50"/>
      <c r="ARN602" s="50"/>
      <c r="ARO602" s="50"/>
      <c r="ARP602" s="50"/>
      <c r="ARQ602" s="50"/>
      <c r="ARR602" s="50"/>
      <c r="ARS602" s="50"/>
      <c r="ART602" s="50"/>
      <c r="ARU602" s="50"/>
      <c r="ARV602" s="50"/>
      <c r="ARW602" s="50"/>
      <c r="ARX602" s="50"/>
      <c r="ARY602" s="50"/>
      <c r="ARZ602" s="50"/>
      <c r="ASA602" s="50"/>
      <c r="ASB602" s="50"/>
      <c r="ASC602" s="50"/>
      <c r="ASD602" s="50"/>
      <c r="ASE602" s="50"/>
      <c r="ASF602" s="50"/>
      <c r="ASG602" s="50"/>
      <c r="ASH602" s="50"/>
      <c r="ASI602" s="50"/>
      <c r="ASJ602" s="50"/>
      <c r="ASK602" s="50"/>
      <c r="ASL602" s="50"/>
      <c r="ASM602" s="50"/>
      <c r="ASN602" s="50"/>
      <c r="ASO602" s="50"/>
      <c r="ASP602" s="50"/>
      <c r="ASQ602" s="50"/>
      <c r="ASR602" s="50"/>
      <c r="ASS602" s="50"/>
      <c r="AST602" s="50"/>
      <c r="ASU602" s="50"/>
      <c r="ASV602" s="50"/>
      <c r="ASW602" s="50"/>
      <c r="ASX602" s="50"/>
      <c r="ASY602" s="50"/>
      <c r="ASZ602" s="50"/>
      <c r="ATA602" s="50"/>
      <c r="ATB602" s="50"/>
      <c r="ATC602" s="50"/>
      <c r="ATD602" s="50"/>
      <c r="ATE602" s="50"/>
      <c r="ATF602" s="50"/>
      <c r="ATG602" s="50"/>
      <c r="ATH602" s="50"/>
      <c r="ATI602" s="50"/>
      <c r="ATJ602" s="50"/>
      <c r="ATK602" s="50"/>
      <c r="ATL602" s="50"/>
      <c r="ATM602" s="50"/>
      <c r="ATN602" s="50"/>
      <c r="ATO602" s="50"/>
      <c r="ATP602" s="50"/>
      <c r="ATQ602" s="50"/>
      <c r="ATR602" s="50"/>
      <c r="ATS602" s="50"/>
      <c r="ATT602" s="50"/>
      <c r="ATU602" s="50"/>
      <c r="ATV602" s="50"/>
      <c r="ATW602" s="50"/>
      <c r="ATX602" s="50"/>
      <c r="ATY602" s="50"/>
      <c r="ATZ602" s="50"/>
      <c r="AUA602" s="50"/>
      <c r="AUB602" s="50"/>
      <c r="AUC602" s="50"/>
      <c r="AUD602" s="50"/>
      <c r="AUE602" s="50"/>
      <c r="AUF602" s="50"/>
      <c r="AUG602" s="50"/>
      <c r="AUH602" s="50"/>
      <c r="AUI602" s="50"/>
      <c r="AUJ602" s="50"/>
      <c r="AUK602" s="50"/>
      <c r="AUL602" s="50"/>
      <c r="AUM602" s="50"/>
      <c r="AUN602" s="50"/>
      <c r="AUO602" s="50"/>
      <c r="AUP602" s="50"/>
      <c r="AUQ602" s="50"/>
      <c r="AUR602" s="50"/>
      <c r="AUS602" s="50"/>
      <c r="AUT602" s="50"/>
      <c r="AUU602" s="50"/>
      <c r="AUV602" s="50"/>
      <c r="AUW602" s="50"/>
      <c r="AUX602" s="50"/>
      <c r="AUY602" s="50"/>
      <c r="AUZ602" s="50"/>
      <c r="AVA602" s="50"/>
      <c r="AVB602" s="50"/>
      <c r="AVC602" s="50"/>
      <c r="AVD602" s="50"/>
      <c r="AVE602" s="50"/>
      <c r="AVF602" s="50"/>
      <c r="AVG602" s="50"/>
      <c r="AVH602" s="50"/>
      <c r="AVI602" s="50"/>
      <c r="AVJ602" s="50"/>
      <c r="AVK602" s="50"/>
      <c r="AVL602" s="50"/>
      <c r="AVM602" s="50"/>
      <c r="AVN602" s="50"/>
      <c r="AVO602" s="50"/>
      <c r="AVP602" s="50"/>
      <c r="AVQ602" s="50"/>
      <c r="AVR602" s="50"/>
      <c r="AVS602" s="50"/>
      <c r="AVT602" s="50"/>
      <c r="AVU602" s="50"/>
      <c r="AVV602" s="50"/>
      <c r="AVW602" s="50"/>
      <c r="AVX602" s="50"/>
      <c r="AVY602" s="50"/>
      <c r="AVZ602" s="50"/>
      <c r="AWA602" s="50"/>
      <c r="AWB602" s="50"/>
      <c r="AWC602" s="50"/>
      <c r="AWD602" s="50"/>
      <c r="AWE602" s="50"/>
      <c r="AWF602" s="50"/>
      <c r="AWH602" s="50"/>
      <c r="AWJ602" s="50"/>
      <c r="AWK602" s="50"/>
      <c r="AWL602" s="50"/>
      <c r="AWM602" s="50"/>
      <c r="AWN602" s="50"/>
      <c r="AWO602" s="50"/>
      <c r="AWP602" s="50"/>
      <c r="AWQ602" s="50"/>
      <c r="AWV602" s="50"/>
      <c r="AWW602" s="50"/>
      <c r="AWX602" s="50"/>
      <c r="AWY602" s="50"/>
      <c r="AWZ602" s="50"/>
      <c r="AXA602" s="50"/>
      <c r="AXB602" s="50"/>
      <c r="AXC602" s="50"/>
      <c r="AXD602" s="50"/>
      <c r="AXE602" s="50"/>
      <c r="AXF602" s="50"/>
      <c r="AXG602" s="50"/>
      <c r="AXH602" s="50"/>
      <c r="AXI602" s="50"/>
      <c r="AXJ602" s="50"/>
      <c r="AXK602" s="50"/>
      <c r="AXL602" s="50"/>
      <c r="AXM602" s="50"/>
      <c r="AXN602" s="50"/>
      <c r="AXO602" s="50"/>
      <c r="AXP602" s="50"/>
      <c r="AXQ602" s="50"/>
      <c r="AXR602" s="50"/>
      <c r="AXS602" s="50"/>
      <c r="AXT602" s="50"/>
      <c r="AXU602" s="50"/>
      <c r="AXV602" s="50"/>
      <c r="AXW602" s="50"/>
      <c r="AXX602" s="50"/>
      <c r="AXY602" s="50"/>
      <c r="AXZ602" s="50"/>
      <c r="AYA602" s="50"/>
      <c r="AYB602" s="50"/>
      <c r="AYC602" s="50"/>
      <c r="AYD602" s="50"/>
      <c r="AYE602" s="50"/>
      <c r="AYF602" s="50"/>
      <c r="AYG602" s="50"/>
      <c r="AYH602" s="50"/>
      <c r="AYI602" s="50"/>
      <c r="AYJ602" s="50"/>
      <c r="AYK602" s="50"/>
      <c r="AYL602" s="50"/>
      <c r="AYM602" s="50"/>
      <c r="AYN602" s="50"/>
      <c r="AYO602" s="50"/>
      <c r="AYP602" s="50"/>
      <c r="AYQ602" s="50"/>
      <c r="AYR602" s="50"/>
      <c r="AYS602" s="50"/>
      <c r="AYT602" s="50"/>
      <c r="AYU602" s="50"/>
      <c r="AYV602" s="50"/>
      <c r="AYW602" s="50"/>
      <c r="AYX602" s="50"/>
      <c r="AYY602" s="50"/>
      <c r="AYZ602" s="50"/>
      <c r="AZA602" s="50"/>
      <c r="AZB602" s="50"/>
      <c r="AZC602" s="50"/>
      <c r="AZD602" s="50"/>
      <c r="AZE602" s="50"/>
      <c r="AZF602" s="50"/>
      <c r="AZG602" s="50"/>
      <c r="AZH602" s="50"/>
      <c r="AZI602" s="50"/>
      <c r="AZJ602" s="50"/>
      <c r="AZK602" s="50"/>
      <c r="AZL602" s="50"/>
      <c r="AZM602" s="50"/>
      <c r="AZN602" s="50"/>
      <c r="AZO602" s="50"/>
      <c r="AZP602" s="50"/>
      <c r="AZQ602" s="50"/>
      <c r="AZR602" s="50"/>
      <c r="AZS602" s="50"/>
      <c r="AZT602" s="50"/>
      <c r="AZU602" s="50"/>
      <c r="AZV602" s="50"/>
      <c r="AZW602" s="50"/>
      <c r="AZX602" s="50"/>
      <c r="AZY602" s="50"/>
      <c r="AZZ602" s="50"/>
      <c r="BAA602" s="50"/>
      <c r="BAB602" s="50"/>
      <c r="BAC602" s="50"/>
      <c r="BAD602" s="50"/>
      <c r="BAE602" s="50"/>
      <c r="BAF602" s="50"/>
      <c r="BAG602" s="50"/>
      <c r="BAH602" s="50"/>
      <c r="BAI602" s="50"/>
      <c r="BAJ602" s="50"/>
      <c r="BAK602" s="50"/>
      <c r="BAL602" s="50"/>
      <c r="BAM602" s="50"/>
      <c r="BAN602" s="50"/>
      <c r="BAO602" s="50"/>
      <c r="BAP602" s="50"/>
      <c r="BAQ602" s="50"/>
      <c r="BAR602" s="50"/>
      <c r="BAS602" s="50"/>
      <c r="BAT602" s="50"/>
      <c r="BAU602" s="50"/>
      <c r="BAV602" s="50"/>
      <c r="BAW602" s="50"/>
      <c r="BAX602" s="50"/>
      <c r="BAY602" s="50"/>
      <c r="BAZ602" s="50"/>
      <c r="BBA602" s="50"/>
      <c r="BBB602" s="50"/>
      <c r="BBC602" s="50"/>
      <c r="BBD602" s="50"/>
      <c r="BBE602" s="50"/>
      <c r="BBF602" s="50"/>
      <c r="BBG602" s="50"/>
      <c r="BBH602" s="50"/>
      <c r="BBI602" s="50"/>
      <c r="BBJ602" s="50"/>
      <c r="BBK602" s="50"/>
      <c r="BBL602" s="50"/>
      <c r="BBM602" s="50"/>
      <c r="BBN602" s="50"/>
      <c r="BBO602" s="50"/>
      <c r="BBP602" s="50"/>
      <c r="BBQ602" s="50"/>
      <c r="BBR602" s="50"/>
      <c r="BBS602" s="50"/>
      <c r="BBT602" s="50"/>
      <c r="BBU602" s="50"/>
      <c r="BBV602" s="50"/>
      <c r="BBW602" s="50"/>
      <c r="BBX602" s="50"/>
      <c r="BBY602" s="50"/>
      <c r="BBZ602" s="50"/>
      <c r="BCA602" s="50"/>
      <c r="BCB602" s="50"/>
      <c r="BCC602" s="50"/>
      <c r="BCD602" s="50"/>
      <c r="BCE602" s="50"/>
      <c r="BCF602" s="50"/>
      <c r="BCG602" s="50"/>
      <c r="BCH602" s="50"/>
      <c r="BCI602" s="50"/>
      <c r="BCJ602" s="50"/>
      <c r="BCK602" s="50"/>
      <c r="BCL602" s="50"/>
      <c r="BCM602" s="50"/>
      <c r="BCN602" s="50"/>
      <c r="BCO602" s="50"/>
      <c r="BCP602" s="50"/>
      <c r="BCQ602" s="50"/>
      <c r="BCR602" s="50"/>
      <c r="BCS602" s="50"/>
      <c r="BCT602" s="50"/>
      <c r="BCU602" s="50"/>
      <c r="BCV602" s="50"/>
      <c r="BCW602" s="50"/>
      <c r="BCX602" s="50"/>
      <c r="BCY602" s="50"/>
      <c r="BCZ602" s="50"/>
      <c r="BDA602" s="50"/>
      <c r="BDB602" s="50"/>
      <c r="BDC602" s="50"/>
      <c r="BDD602" s="50"/>
      <c r="BDE602" s="50"/>
      <c r="BDF602" s="50"/>
      <c r="BDG602" s="50"/>
      <c r="BDH602" s="50"/>
      <c r="BDI602" s="50"/>
      <c r="BDJ602" s="50"/>
      <c r="BDK602" s="50"/>
      <c r="BDL602" s="50"/>
      <c r="BDM602" s="50"/>
      <c r="BDN602" s="50"/>
      <c r="BDO602" s="50"/>
      <c r="BDP602" s="50"/>
      <c r="BDQ602" s="50"/>
      <c r="BDR602" s="50"/>
      <c r="BDS602" s="50"/>
      <c r="BDT602" s="50"/>
      <c r="BDU602" s="50"/>
      <c r="BDV602" s="50"/>
      <c r="BDW602" s="50"/>
      <c r="BDX602" s="50"/>
      <c r="BDY602" s="50"/>
      <c r="BDZ602" s="50"/>
      <c r="BEA602" s="50"/>
      <c r="BEB602" s="50"/>
      <c r="BEC602" s="50"/>
      <c r="BED602" s="50"/>
      <c r="BEE602" s="50"/>
      <c r="BEF602" s="50"/>
      <c r="BEG602" s="50"/>
      <c r="BEH602" s="50"/>
      <c r="BEI602" s="50"/>
      <c r="BEJ602" s="50"/>
      <c r="BEK602" s="50"/>
      <c r="BEL602" s="50"/>
      <c r="BEM602" s="50"/>
      <c r="BEN602" s="50"/>
      <c r="BEO602" s="50"/>
      <c r="BEP602" s="50"/>
      <c r="BEQ602" s="50"/>
      <c r="BER602" s="50"/>
      <c r="BES602" s="50"/>
      <c r="BET602" s="50"/>
      <c r="BEU602" s="50"/>
      <c r="BEV602" s="50"/>
      <c r="BEW602" s="50"/>
      <c r="BEX602" s="50"/>
      <c r="BEY602" s="50"/>
      <c r="BEZ602" s="50"/>
      <c r="BFA602" s="50"/>
      <c r="BFB602" s="50"/>
      <c r="BFC602" s="50"/>
      <c r="BFD602" s="50"/>
      <c r="BFE602" s="50"/>
      <c r="BFF602" s="50"/>
      <c r="BFG602" s="50"/>
      <c r="BFH602" s="50"/>
      <c r="BFI602" s="50"/>
      <c r="BFJ602" s="50"/>
      <c r="BFK602" s="50"/>
      <c r="BFL602" s="50"/>
      <c r="BFM602" s="50"/>
      <c r="BFN602" s="50"/>
      <c r="BFO602" s="50"/>
      <c r="BFP602" s="50"/>
      <c r="BFQ602" s="50"/>
      <c r="BFR602" s="50"/>
      <c r="BFS602" s="50"/>
      <c r="BFT602" s="50"/>
      <c r="BFU602" s="50"/>
      <c r="BFV602" s="50"/>
      <c r="BFW602" s="50"/>
      <c r="BFX602" s="50"/>
      <c r="BFY602" s="50"/>
      <c r="BFZ602" s="50"/>
      <c r="BGA602" s="50"/>
      <c r="BGB602" s="50"/>
      <c r="BGD602" s="50"/>
      <c r="BGF602" s="50"/>
      <c r="BGG602" s="50"/>
      <c r="BGH602" s="50"/>
      <c r="BGI602" s="50"/>
      <c r="BGJ602" s="50"/>
      <c r="BGK602" s="50"/>
      <c r="BGL602" s="50"/>
      <c r="BGM602" s="50"/>
      <c r="BGR602" s="50"/>
      <c r="BGS602" s="50"/>
      <c r="BGT602" s="50"/>
      <c r="BGU602" s="50"/>
      <c r="BGV602" s="50"/>
      <c r="BGW602" s="50"/>
      <c r="BGX602" s="50"/>
      <c r="BGY602" s="50"/>
      <c r="BGZ602" s="50"/>
      <c r="BHA602" s="50"/>
      <c r="BHB602" s="50"/>
      <c r="BHC602" s="50"/>
      <c r="BHD602" s="50"/>
      <c r="BHE602" s="50"/>
      <c r="BHF602" s="50"/>
      <c r="BHG602" s="50"/>
      <c r="BHH602" s="50"/>
      <c r="BHI602" s="50"/>
      <c r="BHJ602" s="50"/>
      <c r="BHK602" s="50"/>
      <c r="BHL602" s="50"/>
      <c r="BHM602" s="50"/>
      <c r="BHN602" s="50"/>
      <c r="BHO602" s="50"/>
      <c r="BHP602" s="50"/>
      <c r="BHQ602" s="50"/>
      <c r="BHR602" s="50"/>
      <c r="BHS602" s="50"/>
      <c r="BHT602" s="50"/>
      <c r="BHU602" s="50"/>
      <c r="BHV602" s="50"/>
      <c r="BHW602" s="50"/>
      <c r="BHX602" s="50"/>
      <c r="BHY602" s="50"/>
      <c r="BHZ602" s="50"/>
      <c r="BIA602" s="50"/>
      <c r="BIB602" s="50"/>
      <c r="BIC602" s="50"/>
      <c r="BID602" s="50"/>
      <c r="BIE602" s="50"/>
      <c r="BIF602" s="50"/>
      <c r="BIG602" s="50"/>
      <c r="BIH602" s="50"/>
      <c r="BII602" s="50"/>
      <c r="BIJ602" s="50"/>
      <c r="BIK602" s="50"/>
      <c r="BIL602" s="50"/>
      <c r="BIM602" s="50"/>
      <c r="BIN602" s="50"/>
      <c r="BIO602" s="50"/>
      <c r="BIP602" s="50"/>
      <c r="BIQ602" s="50"/>
      <c r="BIR602" s="50"/>
      <c r="BIS602" s="50"/>
      <c r="BIT602" s="50"/>
      <c r="BIU602" s="50"/>
      <c r="BIV602" s="50"/>
      <c r="BIW602" s="50"/>
      <c r="BIX602" s="50"/>
      <c r="BIY602" s="50"/>
      <c r="BIZ602" s="50"/>
      <c r="BJA602" s="50"/>
      <c r="BJB602" s="50"/>
      <c r="BJC602" s="50"/>
      <c r="BJD602" s="50"/>
      <c r="BJE602" s="50"/>
      <c r="BJF602" s="50"/>
      <c r="BJG602" s="50"/>
      <c r="BJH602" s="50"/>
      <c r="BJI602" s="50"/>
      <c r="BJJ602" s="50"/>
      <c r="BJK602" s="50"/>
      <c r="BJL602" s="50"/>
      <c r="BJM602" s="50"/>
      <c r="BJN602" s="50"/>
      <c r="BJO602" s="50"/>
      <c r="BJP602" s="50"/>
      <c r="BJQ602" s="50"/>
      <c r="BJR602" s="50"/>
      <c r="BJS602" s="50"/>
      <c r="BJT602" s="50"/>
      <c r="BJU602" s="50"/>
      <c r="BJV602" s="50"/>
      <c r="BJW602" s="50"/>
      <c r="BJX602" s="50"/>
      <c r="BJY602" s="50"/>
      <c r="BJZ602" s="50"/>
      <c r="BKA602" s="50"/>
      <c r="BKB602" s="50"/>
      <c r="BKC602" s="50"/>
      <c r="BKD602" s="50"/>
      <c r="BKE602" s="50"/>
      <c r="BKF602" s="50"/>
      <c r="BKG602" s="50"/>
      <c r="BKH602" s="50"/>
      <c r="BKI602" s="50"/>
      <c r="BKJ602" s="50"/>
      <c r="BKK602" s="50"/>
      <c r="BKL602" s="50"/>
      <c r="BKM602" s="50"/>
      <c r="BKN602" s="50"/>
      <c r="BKO602" s="50"/>
      <c r="BKP602" s="50"/>
      <c r="BKQ602" s="50"/>
      <c r="BKR602" s="50"/>
      <c r="BKS602" s="50"/>
      <c r="BKT602" s="50"/>
      <c r="BKU602" s="50"/>
      <c r="BKV602" s="50"/>
      <c r="BKW602" s="50"/>
      <c r="BKX602" s="50"/>
      <c r="BKY602" s="50"/>
      <c r="BKZ602" s="50"/>
      <c r="BLA602" s="50"/>
      <c r="BLB602" s="50"/>
      <c r="BLC602" s="50"/>
      <c r="BLD602" s="50"/>
      <c r="BLE602" s="50"/>
      <c r="BLF602" s="50"/>
      <c r="BLG602" s="50"/>
      <c r="BLH602" s="50"/>
      <c r="BLI602" s="50"/>
      <c r="BLJ602" s="50"/>
      <c r="BLK602" s="50"/>
      <c r="BLL602" s="50"/>
      <c r="BLM602" s="50"/>
      <c r="BLN602" s="50"/>
      <c r="BLO602" s="50"/>
      <c r="BLP602" s="50"/>
      <c r="BLQ602" s="50"/>
      <c r="BLR602" s="50"/>
      <c r="BLS602" s="50"/>
      <c r="BLT602" s="50"/>
      <c r="BLU602" s="50"/>
      <c r="BLV602" s="50"/>
      <c r="BLW602" s="50"/>
      <c r="BLX602" s="50"/>
      <c r="BLY602" s="50"/>
      <c r="BLZ602" s="50"/>
      <c r="BMA602" s="50"/>
      <c r="BMB602" s="50"/>
      <c r="BMC602" s="50"/>
      <c r="BMD602" s="50"/>
      <c r="BME602" s="50"/>
      <c r="BMF602" s="50"/>
      <c r="BMG602" s="50"/>
      <c r="BMH602" s="50"/>
      <c r="BMI602" s="50"/>
      <c r="BMJ602" s="50"/>
      <c r="BMK602" s="50"/>
      <c r="BML602" s="50"/>
      <c r="BMM602" s="50"/>
      <c r="BMN602" s="50"/>
      <c r="BMO602" s="50"/>
      <c r="BMP602" s="50"/>
      <c r="BMQ602" s="50"/>
      <c r="BMR602" s="50"/>
      <c r="BMS602" s="50"/>
      <c r="BMT602" s="50"/>
      <c r="BMU602" s="50"/>
      <c r="BMV602" s="50"/>
      <c r="BMW602" s="50"/>
      <c r="BMX602" s="50"/>
      <c r="BMY602" s="50"/>
      <c r="BMZ602" s="50"/>
      <c r="BNA602" s="50"/>
      <c r="BNB602" s="50"/>
      <c r="BNC602" s="50"/>
      <c r="BND602" s="50"/>
      <c r="BNE602" s="50"/>
      <c r="BNF602" s="50"/>
      <c r="BNG602" s="50"/>
      <c r="BNH602" s="50"/>
      <c r="BNI602" s="50"/>
      <c r="BNJ602" s="50"/>
      <c r="BNK602" s="50"/>
      <c r="BNL602" s="50"/>
      <c r="BNM602" s="50"/>
      <c r="BNN602" s="50"/>
      <c r="BNO602" s="50"/>
      <c r="BNP602" s="50"/>
      <c r="BNQ602" s="50"/>
      <c r="BNR602" s="50"/>
      <c r="BNS602" s="50"/>
      <c r="BNT602" s="50"/>
      <c r="BNU602" s="50"/>
      <c r="BNV602" s="50"/>
      <c r="BNW602" s="50"/>
      <c r="BNX602" s="50"/>
      <c r="BNY602" s="50"/>
      <c r="BNZ602" s="50"/>
      <c r="BOA602" s="50"/>
      <c r="BOB602" s="50"/>
      <c r="BOC602" s="50"/>
      <c r="BOD602" s="50"/>
      <c r="BOE602" s="50"/>
      <c r="BOF602" s="50"/>
      <c r="BOG602" s="50"/>
      <c r="BOH602" s="50"/>
      <c r="BOI602" s="50"/>
      <c r="BOJ602" s="50"/>
      <c r="BOK602" s="50"/>
      <c r="BOL602" s="50"/>
      <c r="BOM602" s="50"/>
      <c r="BON602" s="50"/>
      <c r="BOO602" s="50"/>
      <c r="BOP602" s="50"/>
      <c r="BOQ602" s="50"/>
      <c r="BOR602" s="50"/>
      <c r="BOS602" s="50"/>
      <c r="BOT602" s="50"/>
      <c r="BOU602" s="50"/>
      <c r="BOV602" s="50"/>
      <c r="BOW602" s="50"/>
      <c r="BOX602" s="50"/>
      <c r="BOY602" s="50"/>
      <c r="BOZ602" s="50"/>
      <c r="BPA602" s="50"/>
      <c r="BPB602" s="50"/>
      <c r="BPC602" s="50"/>
      <c r="BPD602" s="50"/>
      <c r="BPE602" s="50"/>
      <c r="BPF602" s="50"/>
      <c r="BPG602" s="50"/>
      <c r="BPH602" s="50"/>
      <c r="BPI602" s="50"/>
      <c r="BPJ602" s="50"/>
      <c r="BPK602" s="50"/>
      <c r="BPL602" s="50"/>
      <c r="BPM602" s="50"/>
      <c r="BPN602" s="50"/>
      <c r="BPO602" s="50"/>
      <c r="BPP602" s="50"/>
      <c r="BPQ602" s="50"/>
      <c r="BPR602" s="50"/>
      <c r="BPS602" s="50"/>
      <c r="BPT602" s="50"/>
      <c r="BPU602" s="50"/>
      <c r="BPV602" s="50"/>
      <c r="BPW602" s="50"/>
      <c r="BPX602" s="50"/>
      <c r="BPZ602" s="50"/>
      <c r="BQB602" s="50"/>
      <c r="BQC602" s="50"/>
      <c r="BQD602" s="50"/>
      <c r="BQE602" s="50"/>
      <c r="BQF602" s="50"/>
      <c r="BQG602" s="50"/>
      <c r="BQH602" s="50"/>
      <c r="BQI602" s="50"/>
      <c r="BQN602" s="50"/>
      <c r="BQO602" s="50"/>
      <c r="BQP602" s="50"/>
      <c r="BQQ602" s="50"/>
      <c r="BQR602" s="50"/>
      <c r="BQS602" s="50"/>
      <c r="BQT602" s="50"/>
      <c r="BQU602" s="50"/>
      <c r="BQV602" s="50"/>
      <c r="BQW602" s="50"/>
      <c r="BQX602" s="50"/>
      <c r="BQY602" s="50"/>
      <c r="BQZ602" s="50"/>
      <c r="BRA602" s="50"/>
      <c r="BRB602" s="50"/>
      <c r="BRC602" s="50"/>
      <c r="BRD602" s="50"/>
      <c r="BRE602" s="50"/>
      <c r="BRF602" s="50"/>
      <c r="BRG602" s="50"/>
      <c r="BRH602" s="50"/>
      <c r="BRI602" s="50"/>
      <c r="BRJ602" s="50"/>
      <c r="BRK602" s="50"/>
      <c r="BRL602" s="50"/>
      <c r="BRM602" s="50"/>
      <c r="BRN602" s="50"/>
      <c r="BRO602" s="50"/>
      <c r="BRP602" s="50"/>
      <c r="BRQ602" s="50"/>
      <c r="BRR602" s="50"/>
      <c r="BRS602" s="50"/>
      <c r="BRT602" s="50"/>
      <c r="BRU602" s="50"/>
      <c r="BRV602" s="50"/>
      <c r="BRW602" s="50"/>
      <c r="BRX602" s="50"/>
      <c r="BRY602" s="50"/>
      <c r="BRZ602" s="50"/>
      <c r="BSA602" s="50"/>
      <c r="BSB602" s="50"/>
      <c r="BSC602" s="50"/>
      <c r="BSD602" s="50"/>
      <c r="BSE602" s="50"/>
      <c r="BSF602" s="50"/>
      <c r="BSG602" s="50"/>
      <c r="BSH602" s="50"/>
      <c r="BSI602" s="50"/>
      <c r="BSJ602" s="50"/>
      <c r="BSK602" s="50"/>
      <c r="BSL602" s="50"/>
      <c r="BSM602" s="50"/>
      <c r="BSN602" s="50"/>
      <c r="BSO602" s="50"/>
      <c r="BSP602" s="50"/>
      <c r="BSQ602" s="50"/>
      <c r="BSR602" s="50"/>
      <c r="BSS602" s="50"/>
      <c r="BST602" s="50"/>
      <c r="BSU602" s="50"/>
      <c r="BSV602" s="50"/>
      <c r="BSW602" s="50"/>
      <c r="BSX602" s="50"/>
      <c r="BSY602" s="50"/>
      <c r="BSZ602" s="50"/>
      <c r="BTA602" s="50"/>
      <c r="BTB602" s="50"/>
      <c r="BTC602" s="50"/>
      <c r="BTD602" s="50"/>
      <c r="BTE602" s="50"/>
      <c r="BTF602" s="50"/>
      <c r="BTG602" s="50"/>
      <c r="BTH602" s="50"/>
      <c r="BTI602" s="50"/>
      <c r="BTJ602" s="50"/>
      <c r="BTK602" s="50"/>
      <c r="BTL602" s="50"/>
      <c r="BTM602" s="50"/>
      <c r="BTN602" s="50"/>
      <c r="BTO602" s="50"/>
      <c r="BTP602" s="50"/>
      <c r="BTQ602" s="50"/>
      <c r="BTR602" s="50"/>
      <c r="BTS602" s="50"/>
      <c r="BTT602" s="50"/>
      <c r="BTU602" s="50"/>
      <c r="BTV602" s="50"/>
      <c r="BTW602" s="50"/>
      <c r="BTX602" s="50"/>
      <c r="BTY602" s="50"/>
      <c r="BTZ602" s="50"/>
      <c r="BUA602" s="50"/>
      <c r="BUB602" s="50"/>
      <c r="BUC602" s="50"/>
      <c r="BUD602" s="50"/>
      <c r="BUE602" s="50"/>
      <c r="BUF602" s="50"/>
      <c r="BUG602" s="50"/>
      <c r="BUH602" s="50"/>
      <c r="BUI602" s="50"/>
      <c r="BUJ602" s="50"/>
      <c r="BUK602" s="50"/>
      <c r="BUL602" s="50"/>
      <c r="BUM602" s="50"/>
      <c r="BUN602" s="50"/>
      <c r="BUO602" s="50"/>
      <c r="BUP602" s="50"/>
      <c r="BUQ602" s="50"/>
      <c r="BUR602" s="50"/>
      <c r="BUS602" s="50"/>
      <c r="BUT602" s="50"/>
      <c r="BUU602" s="50"/>
      <c r="BUV602" s="50"/>
      <c r="BUW602" s="50"/>
      <c r="BUX602" s="50"/>
      <c r="BUY602" s="50"/>
      <c r="BUZ602" s="50"/>
      <c r="BVA602" s="50"/>
      <c r="BVB602" s="50"/>
      <c r="BVC602" s="50"/>
      <c r="BVD602" s="50"/>
      <c r="BVE602" s="50"/>
      <c r="BVF602" s="50"/>
      <c r="BVG602" s="50"/>
      <c r="BVH602" s="50"/>
      <c r="BVI602" s="50"/>
      <c r="BVJ602" s="50"/>
      <c r="BVK602" s="50"/>
      <c r="BVL602" s="50"/>
      <c r="BVM602" s="50"/>
      <c r="BVN602" s="50"/>
      <c r="BVO602" s="50"/>
      <c r="BVP602" s="50"/>
      <c r="BVQ602" s="50"/>
      <c r="BVR602" s="50"/>
      <c r="BVS602" s="50"/>
      <c r="BVT602" s="50"/>
      <c r="BVU602" s="50"/>
      <c r="BVV602" s="50"/>
      <c r="BVW602" s="50"/>
      <c r="BVX602" s="50"/>
      <c r="BVY602" s="50"/>
      <c r="BVZ602" s="50"/>
      <c r="BWA602" s="50"/>
      <c r="BWB602" s="50"/>
      <c r="BWC602" s="50"/>
      <c r="BWD602" s="50"/>
      <c r="BWE602" s="50"/>
      <c r="BWF602" s="50"/>
      <c r="BWG602" s="50"/>
      <c r="BWH602" s="50"/>
      <c r="BWI602" s="50"/>
      <c r="BWJ602" s="50"/>
      <c r="BWK602" s="50"/>
      <c r="BWL602" s="50"/>
      <c r="BWM602" s="50"/>
      <c r="BWN602" s="50"/>
      <c r="BWO602" s="50"/>
      <c r="BWP602" s="50"/>
      <c r="BWQ602" s="50"/>
      <c r="BWR602" s="50"/>
      <c r="BWS602" s="50"/>
      <c r="BWT602" s="50"/>
      <c r="BWU602" s="50"/>
      <c r="BWV602" s="50"/>
      <c r="BWW602" s="50"/>
      <c r="BWX602" s="50"/>
      <c r="BWY602" s="50"/>
      <c r="BWZ602" s="50"/>
      <c r="BXA602" s="50"/>
      <c r="BXB602" s="50"/>
      <c r="BXC602" s="50"/>
      <c r="BXD602" s="50"/>
      <c r="BXE602" s="50"/>
      <c r="BXF602" s="50"/>
      <c r="BXG602" s="50"/>
      <c r="BXH602" s="50"/>
      <c r="BXI602" s="50"/>
      <c r="BXJ602" s="50"/>
      <c r="BXK602" s="50"/>
      <c r="BXL602" s="50"/>
      <c r="BXM602" s="50"/>
      <c r="BXN602" s="50"/>
      <c r="BXO602" s="50"/>
      <c r="BXP602" s="50"/>
      <c r="BXQ602" s="50"/>
      <c r="BXR602" s="50"/>
      <c r="BXS602" s="50"/>
      <c r="BXT602" s="50"/>
      <c r="BXU602" s="50"/>
      <c r="BXV602" s="50"/>
      <c r="BXW602" s="50"/>
      <c r="BXX602" s="50"/>
      <c r="BXY602" s="50"/>
      <c r="BXZ602" s="50"/>
      <c r="BYA602" s="50"/>
      <c r="BYB602" s="50"/>
      <c r="BYC602" s="50"/>
      <c r="BYD602" s="50"/>
      <c r="BYE602" s="50"/>
      <c r="BYF602" s="50"/>
      <c r="BYG602" s="50"/>
      <c r="BYH602" s="50"/>
      <c r="BYI602" s="50"/>
      <c r="BYJ602" s="50"/>
      <c r="BYK602" s="50"/>
      <c r="BYL602" s="50"/>
      <c r="BYM602" s="50"/>
      <c r="BYN602" s="50"/>
      <c r="BYO602" s="50"/>
      <c r="BYP602" s="50"/>
      <c r="BYQ602" s="50"/>
      <c r="BYR602" s="50"/>
      <c r="BYS602" s="50"/>
      <c r="BYT602" s="50"/>
      <c r="BYU602" s="50"/>
      <c r="BYV602" s="50"/>
      <c r="BYW602" s="50"/>
      <c r="BYX602" s="50"/>
      <c r="BYY602" s="50"/>
      <c r="BYZ602" s="50"/>
      <c r="BZA602" s="50"/>
      <c r="BZB602" s="50"/>
      <c r="BZC602" s="50"/>
      <c r="BZD602" s="50"/>
      <c r="BZE602" s="50"/>
      <c r="BZF602" s="50"/>
      <c r="BZG602" s="50"/>
      <c r="BZH602" s="50"/>
      <c r="BZI602" s="50"/>
      <c r="BZJ602" s="50"/>
      <c r="BZK602" s="50"/>
      <c r="BZL602" s="50"/>
      <c r="BZM602" s="50"/>
      <c r="BZN602" s="50"/>
      <c r="BZO602" s="50"/>
      <c r="BZP602" s="50"/>
      <c r="BZQ602" s="50"/>
      <c r="BZR602" s="50"/>
      <c r="BZS602" s="50"/>
      <c r="BZT602" s="50"/>
      <c r="BZV602" s="50"/>
      <c r="BZX602" s="50"/>
      <c r="BZY602" s="50"/>
      <c r="BZZ602" s="50"/>
      <c r="CAA602" s="50"/>
      <c r="CAB602" s="50"/>
      <c r="CAC602" s="50"/>
      <c r="CAD602" s="50"/>
      <c r="CAE602" s="50"/>
      <c r="CAJ602" s="50"/>
      <c r="CAK602" s="50"/>
      <c r="CAL602" s="50"/>
      <c r="CAM602" s="50"/>
      <c r="CAN602" s="50"/>
      <c r="CAO602" s="50"/>
      <c r="CAP602" s="50"/>
      <c r="CAQ602" s="50"/>
      <c r="CAR602" s="50"/>
      <c r="CAS602" s="50"/>
      <c r="CAT602" s="50"/>
      <c r="CAU602" s="50"/>
      <c r="CAV602" s="50"/>
      <c r="CAW602" s="50"/>
      <c r="CAX602" s="50"/>
      <c r="CAY602" s="50"/>
      <c r="CAZ602" s="50"/>
      <c r="CBA602" s="50"/>
      <c r="CBB602" s="50"/>
      <c r="CBC602" s="50"/>
      <c r="CBD602" s="50"/>
      <c r="CBE602" s="50"/>
      <c r="CBF602" s="50"/>
      <c r="CBG602" s="50"/>
      <c r="CBH602" s="50"/>
      <c r="CBI602" s="50"/>
      <c r="CBJ602" s="50"/>
      <c r="CBK602" s="50"/>
      <c r="CBL602" s="50"/>
      <c r="CBM602" s="50"/>
      <c r="CBN602" s="50"/>
      <c r="CBO602" s="50"/>
      <c r="CBP602" s="50"/>
      <c r="CBQ602" s="50"/>
      <c r="CBR602" s="50"/>
      <c r="CBS602" s="50"/>
      <c r="CBT602" s="50"/>
      <c r="CBU602" s="50"/>
      <c r="CBV602" s="50"/>
      <c r="CBW602" s="50"/>
      <c r="CBX602" s="50"/>
      <c r="CBY602" s="50"/>
      <c r="CBZ602" s="50"/>
      <c r="CCA602" s="50"/>
      <c r="CCB602" s="50"/>
      <c r="CCC602" s="50"/>
      <c r="CCD602" s="50"/>
      <c r="CCE602" s="50"/>
      <c r="CCF602" s="50"/>
      <c r="CCG602" s="50"/>
      <c r="CCH602" s="50"/>
      <c r="CCI602" s="50"/>
      <c r="CCJ602" s="50"/>
      <c r="CCK602" s="50"/>
      <c r="CCL602" s="50"/>
      <c r="CCM602" s="50"/>
      <c r="CCN602" s="50"/>
      <c r="CCO602" s="50"/>
      <c r="CCP602" s="50"/>
      <c r="CCQ602" s="50"/>
      <c r="CCR602" s="50"/>
      <c r="CCS602" s="50"/>
      <c r="CCT602" s="50"/>
      <c r="CCU602" s="50"/>
      <c r="CCV602" s="50"/>
      <c r="CCW602" s="50"/>
      <c r="CCX602" s="50"/>
      <c r="CCY602" s="50"/>
      <c r="CCZ602" s="50"/>
      <c r="CDA602" s="50"/>
      <c r="CDB602" s="50"/>
      <c r="CDC602" s="50"/>
      <c r="CDD602" s="50"/>
      <c r="CDE602" s="50"/>
      <c r="CDF602" s="50"/>
      <c r="CDG602" s="50"/>
      <c r="CDH602" s="50"/>
      <c r="CDI602" s="50"/>
      <c r="CDJ602" s="50"/>
      <c r="CDK602" s="50"/>
      <c r="CDL602" s="50"/>
      <c r="CDM602" s="50"/>
      <c r="CDN602" s="50"/>
      <c r="CDO602" s="50"/>
      <c r="CDP602" s="50"/>
      <c r="CDQ602" s="50"/>
      <c r="CDR602" s="50"/>
      <c r="CDS602" s="50"/>
      <c r="CDT602" s="50"/>
      <c r="CDU602" s="50"/>
      <c r="CDV602" s="50"/>
      <c r="CDW602" s="50"/>
      <c r="CDX602" s="50"/>
      <c r="CDY602" s="50"/>
      <c r="CDZ602" s="50"/>
      <c r="CEA602" s="50"/>
      <c r="CEB602" s="50"/>
      <c r="CEC602" s="50"/>
      <c r="CED602" s="50"/>
      <c r="CEE602" s="50"/>
      <c r="CEF602" s="50"/>
      <c r="CEG602" s="50"/>
      <c r="CEH602" s="50"/>
      <c r="CEI602" s="50"/>
      <c r="CEJ602" s="50"/>
      <c r="CEK602" s="50"/>
      <c r="CEL602" s="50"/>
      <c r="CEM602" s="50"/>
      <c r="CEN602" s="50"/>
      <c r="CEO602" s="50"/>
      <c r="CEP602" s="50"/>
      <c r="CEQ602" s="50"/>
      <c r="CER602" s="50"/>
      <c r="CES602" s="50"/>
      <c r="CET602" s="50"/>
      <c r="CEU602" s="50"/>
      <c r="CEV602" s="50"/>
      <c r="CEW602" s="50"/>
      <c r="CEX602" s="50"/>
      <c r="CEY602" s="50"/>
      <c r="CEZ602" s="50"/>
      <c r="CFA602" s="50"/>
      <c r="CFB602" s="50"/>
      <c r="CFC602" s="50"/>
      <c r="CFD602" s="50"/>
      <c r="CFE602" s="50"/>
      <c r="CFF602" s="50"/>
      <c r="CFG602" s="50"/>
      <c r="CFH602" s="50"/>
      <c r="CFI602" s="50"/>
      <c r="CFJ602" s="50"/>
      <c r="CFK602" s="50"/>
      <c r="CFL602" s="50"/>
      <c r="CFM602" s="50"/>
      <c r="CFN602" s="50"/>
      <c r="CFO602" s="50"/>
      <c r="CFP602" s="50"/>
      <c r="CFQ602" s="50"/>
      <c r="CFR602" s="50"/>
      <c r="CFS602" s="50"/>
      <c r="CFT602" s="50"/>
      <c r="CFU602" s="50"/>
      <c r="CFV602" s="50"/>
      <c r="CFW602" s="50"/>
      <c r="CFX602" s="50"/>
      <c r="CFY602" s="50"/>
      <c r="CFZ602" s="50"/>
      <c r="CGA602" s="50"/>
      <c r="CGB602" s="50"/>
      <c r="CGC602" s="50"/>
      <c r="CGD602" s="50"/>
      <c r="CGE602" s="50"/>
      <c r="CGF602" s="50"/>
      <c r="CGG602" s="50"/>
      <c r="CGH602" s="50"/>
      <c r="CGI602" s="50"/>
      <c r="CGJ602" s="50"/>
      <c r="CGK602" s="50"/>
      <c r="CGL602" s="50"/>
      <c r="CGM602" s="50"/>
      <c r="CGN602" s="50"/>
      <c r="CGO602" s="50"/>
      <c r="CGP602" s="50"/>
      <c r="CGQ602" s="50"/>
      <c r="CGR602" s="50"/>
      <c r="CGS602" s="50"/>
      <c r="CGT602" s="50"/>
      <c r="CGU602" s="50"/>
      <c r="CGV602" s="50"/>
      <c r="CGW602" s="50"/>
      <c r="CGX602" s="50"/>
      <c r="CGY602" s="50"/>
      <c r="CGZ602" s="50"/>
      <c r="CHA602" s="50"/>
      <c r="CHB602" s="50"/>
      <c r="CHC602" s="50"/>
      <c r="CHD602" s="50"/>
      <c r="CHE602" s="50"/>
      <c r="CHF602" s="50"/>
      <c r="CHG602" s="50"/>
      <c r="CHH602" s="50"/>
      <c r="CHI602" s="50"/>
      <c r="CHJ602" s="50"/>
      <c r="CHK602" s="50"/>
      <c r="CHL602" s="50"/>
      <c r="CHM602" s="50"/>
      <c r="CHN602" s="50"/>
      <c r="CHO602" s="50"/>
      <c r="CHP602" s="50"/>
      <c r="CHQ602" s="50"/>
      <c r="CHR602" s="50"/>
      <c r="CHS602" s="50"/>
      <c r="CHT602" s="50"/>
      <c r="CHU602" s="50"/>
      <c r="CHV602" s="50"/>
      <c r="CHW602" s="50"/>
      <c r="CHX602" s="50"/>
      <c r="CHY602" s="50"/>
      <c r="CHZ602" s="50"/>
      <c r="CIA602" s="50"/>
      <c r="CIB602" s="50"/>
      <c r="CIC602" s="50"/>
      <c r="CID602" s="50"/>
      <c r="CIE602" s="50"/>
      <c r="CIF602" s="50"/>
      <c r="CIG602" s="50"/>
      <c r="CIH602" s="50"/>
      <c r="CII602" s="50"/>
      <c r="CIJ602" s="50"/>
      <c r="CIK602" s="50"/>
      <c r="CIL602" s="50"/>
      <c r="CIM602" s="50"/>
      <c r="CIN602" s="50"/>
      <c r="CIO602" s="50"/>
      <c r="CIP602" s="50"/>
      <c r="CIQ602" s="50"/>
      <c r="CIR602" s="50"/>
      <c r="CIS602" s="50"/>
      <c r="CIT602" s="50"/>
      <c r="CIU602" s="50"/>
      <c r="CIV602" s="50"/>
      <c r="CIW602" s="50"/>
      <c r="CIX602" s="50"/>
      <c r="CIY602" s="50"/>
      <c r="CIZ602" s="50"/>
      <c r="CJA602" s="50"/>
      <c r="CJB602" s="50"/>
      <c r="CJC602" s="50"/>
      <c r="CJD602" s="50"/>
      <c r="CJE602" s="50"/>
      <c r="CJF602" s="50"/>
      <c r="CJG602" s="50"/>
      <c r="CJH602" s="50"/>
      <c r="CJI602" s="50"/>
      <c r="CJJ602" s="50"/>
      <c r="CJK602" s="50"/>
      <c r="CJL602" s="50"/>
      <c r="CJM602" s="50"/>
      <c r="CJN602" s="50"/>
      <c r="CJO602" s="50"/>
      <c r="CJP602" s="50"/>
      <c r="CJR602" s="50"/>
      <c r="CJT602" s="50"/>
      <c r="CJU602" s="50"/>
      <c r="CJV602" s="50"/>
      <c r="CJW602" s="50"/>
      <c r="CJX602" s="50"/>
      <c r="CJY602" s="50"/>
      <c r="CJZ602" s="50"/>
      <c r="CKA602" s="50"/>
      <c r="CKF602" s="50"/>
      <c r="CKG602" s="50"/>
      <c r="CKH602" s="50"/>
      <c r="CKI602" s="50"/>
      <c r="CKJ602" s="50"/>
      <c r="CKK602" s="50"/>
      <c r="CKL602" s="50"/>
      <c r="CKM602" s="50"/>
      <c r="CKN602" s="50"/>
      <c r="CKO602" s="50"/>
      <c r="CKP602" s="50"/>
      <c r="CKQ602" s="50"/>
      <c r="CKR602" s="50"/>
      <c r="CKS602" s="50"/>
      <c r="CKT602" s="50"/>
      <c r="CKU602" s="50"/>
      <c r="CKV602" s="50"/>
      <c r="CKW602" s="50"/>
      <c r="CKX602" s="50"/>
      <c r="CKY602" s="50"/>
      <c r="CKZ602" s="50"/>
      <c r="CLA602" s="50"/>
      <c r="CLB602" s="50"/>
      <c r="CLC602" s="50"/>
      <c r="CLD602" s="50"/>
      <c r="CLE602" s="50"/>
      <c r="CLF602" s="50"/>
      <c r="CLG602" s="50"/>
      <c r="CLH602" s="50"/>
      <c r="CLI602" s="50"/>
      <c r="CLJ602" s="50"/>
      <c r="CLK602" s="50"/>
      <c r="CLL602" s="50"/>
      <c r="CLM602" s="50"/>
      <c r="CLN602" s="50"/>
      <c r="CLO602" s="50"/>
      <c r="CLP602" s="50"/>
      <c r="CLQ602" s="50"/>
      <c r="CLR602" s="50"/>
      <c r="CLS602" s="50"/>
      <c r="CLT602" s="50"/>
      <c r="CLU602" s="50"/>
      <c r="CLV602" s="50"/>
      <c r="CLW602" s="50"/>
      <c r="CLX602" s="50"/>
      <c r="CLY602" s="50"/>
      <c r="CLZ602" s="50"/>
      <c r="CMA602" s="50"/>
      <c r="CMB602" s="50"/>
      <c r="CMC602" s="50"/>
      <c r="CMD602" s="50"/>
      <c r="CME602" s="50"/>
      <c r="CMF602" s="50"/>
      <c r="CMG602" s="50"/>
      <c r="CMH602" s="50"/>
      <c r="CMI602" s="50"/>
      <c r="CMJ602" s="50"/>
      <c r="CMK602" s="50"/>
      <c r="CML602" s="50"/>
      <c r="CMM602" s="50"/>
      <c r="CMN602" s="50"/>
      <c r="CMO602" s="50"/>
      <c r="CMP602" s="50"/>
      <c r="CMQ602" s="50"/>
      <c r="CMR602" s="50"/>
      <c r="CMS602" s="50"/>
      <c r="CMT602" s="50"/>
      <c r="CMU602" s="50"/>
      <c r="CMV602" s="50"/>
      <c r="CMW602" s="50"/>
      <c r="CMX602" s="50"/>
      <c r="CMY602" s="50"/>
      <c r="CMZ602" s="50"/>
      <c r="CNA602" s="50"/>
      <c r="CNB602" s="50"/>
      <c r="CNC602" s="50"/>
      <c r="CND602" s="50"/>
      <c r="CNE602" s="50"/>
      <c r="CNF602" s="50"/>
      <c r="CNG602" s="50"/>
      <c r="CNH602" s="50"/>
      <c r="CNI602" s="50"/>
      <c r="CNJ602" s="50"/>
      <c r="CNK602" s="50"/>
      <c r="CNL602" s="50"/>
      <c r="CNM602" s="50"/>
      <c r="CNN602" s="50"/>
      <c r="CNO602" s="50"/>
      <c r="CNP602" s="50"/>
      <c r="CNQ602" s="50"/>
      <c r="CNR602" s="50"/>
      <c r="CNS602" s="50"/>
      <c r="CNT602" s="50"/>
      <c r="CNU602" s="50"/>
      <c r="CNV602" s="50"/>
      <c r="CNW602" s="50"/>
      <c r="CNX602" s="50"/>
      <c r="CNY602" s="50"/>
      <c r="CNZ602" s="50"/>
      <c r="COA602" s="50"/>
      <c r="COB602" s="50"/>
      <c r="COC602" s="50"/>
      <c r="COD602" s="50"/>
      <c r="COE602" s="50"/>
      <c r="COF602" s="50"/>
      <c r="COG602" s="50"/>
      <c r="COH602" s="50"/>
      <c r="COI602" s="50"/>
      <c r="COJ602" s="50"/>
      <c r="COK602" s="50"/>
      <c r="COL602" s="50"/>
      <c r="COM602" s="50"/>
      <c r="CON602" s="50"/>
      <c r="COO602" s="50"/>
      <c r="COP602" s="50"/>
      <c r="COQ602" s="50"/>
      <c r="COR602" s="50"/>
      <c r="COS602" s="50"/>
      <c r="COT602" s="50"/>
      <c r="COU602" s="50"/>
      <c r="COV602" s="50"/>
      <c r="COW602" s="50"/>
      <c r="COX602" s="50"/>
      <c r="COY602" s="50"/>
      <c r="COZ602" s="50"/>
      <c r="CPA602" s="50"/>
      <c r="CPB602" s="50"/>
      <c r="CPC602" s="50"/>
      <c r="CPD602" s="50"/>
      <c r="CPE602" s="50"/>
      <c r="CPF602" s="50"/>
      <c r="CPG602" s="50"/>
      <c r="CPH602" s="50"/>
      <c r="CPI602" s="50"/>
      <c r="CPJ602" s="50"/>
      <c r="CPK602" s="50"/>
      <c r="CPL602" s="50"/>
      <c r="CPM602" s="50"/>
      <c r="CPN602" s="50"/>
      <c r="CPO602" s="50"/>
      <c r="CPP602" s="50"/>
      <c r="CPQ602" s="50"/>
      <c r="CPR602" s="50"/>
      <c r="CPS602" s="50"/>
      <c r="CPT602" s="50"/>
      <c r="CPU602" s="50"/>
      <c r="CPV602" s="50"/>
      <c r="CPW602" s="50"/>
      <c r="CPX602" s="50"/>
      <c r="CPY602" s="50"/>
      <c r="CPZ602" s="50"/>
      <c r="CQA602" s="50"/>
      <c r="CQB602" s="50"/>
      <c r="CQC602" s="50"/>
      <c r="CQD602" s="50"/>
      <c r="CQE602" s="50"/>
      <c r="CQF602" s="50"/>
      <c r="CQG602" s="50"/>
      <c r="CQH602" s="50"/>
      <c r="CQI602" s="50"/>
      <c r="CQJ602" s="50"/>
      <c r="CQK602" s="50"/>
      <c r="CQL602" s="50"/>
      <c r="CQM602" s="50"/>
      <c r="CQN602" s="50"/>
      <c r="CQO602" s="50"/>
      <c r="CQP602" s="50"/>
      <c r="CQQ602" s="50"/>
      <c r="CQR602" s="50"/>
      <c r="CQS602" s="50"/>
      <c r="CQT602" s="50"/>
      <c r="CQU602" s="50"/>
      <c r="CQV602" s="50"/>
      <c r="CQW602" s="50"/>
      <c r="CQX602" s="50"/>
      <c r="CQY602" s="50"/>
      <c r="CQZ602" s="50"/>
      <c r="CRA602" s="50"/>
      <c r="CRB602" s="50"/>
      <c r="CRC602" s="50"/>
      <c r="CRD602" s="50"/>
      <c r="CRE602" s="50"/>
      <c r="CRF602" s="50"/>
      <c r="CRG602" s="50"/>
      <c r="CRH602" s="50"/>
      <c r="CRI602" s="50"/>
      <c r="CRJ602" s="50"/>
      <c r="CRK602" s="50"/>
      <c r="CRL602" s="50"/>
      <c r="CRM602" s="50"/>
      <c r="CRN602" s="50"/>
      <c r="CRO602" s="50"/>
      <c r="CRP602" s="50"/>
      <c r="CRQ602" s="50"/>
      <c r="CRR602" s="50"/>
      <c r="CRS602" s="50"/>
      <c r="CRT602" s="50"/>
      <c r="CRU602" s="50"/>
      <c r="CRV602" s="50"/>
      <c r="CRW602" s="50"/>
      <c r="CRX602" s="50"/>
      <c r="CRY602" s="50"/>
      <c r="CRZ602" s="50"/>
      <c r="CSA602" s="50"/>
      <c r="CSB602" s="50"/>
      <c r="CSC602" s="50"/>
      <c r="CSD602" s="50"/>
      <c r="CSE602" s="50"/>
      <c r="CSF602" s="50"/>
      <c r="CSG602" s="50"/>
      <c r="CSH602" s="50"/>
      <c r="CSI602" s="50"/>
      <c r="CSJ602" s="50"/>
      <c r="CSK602" s="50"/>
      <c r="CSL602" s="50"/>
      <c r="CSM602" s="50"/>
      <c r="CSN602" s="50"/>
      <c r="CSO602" s="50"/>
      <c r="CSP602" s="50"/>
      <c r="CSQ602" s="50"/>
      <c r="CSR602" s="50"/>
      <c r="CSS602" s="50"/>
      <c r="CST602" s="50"/>
      <c r="CSU602" s="50"/>
      <c r="CSV602" s="50"/>
      <c r="CSW602" s="50"/>
      <c r="CSX602" s="50"/>
      <c r="CSY602" s="50"/>
      <c r="CSZ602" s="50"/>
      <c r="CTA602" s="50"/>
      <c r="CTB602" s="50"/>
      <c r="CTC602" s="50"/>
      <c r="CTD602" s="50"/>
      <c r="CTE602" s="50"/>
      <c r="CTF602" s="50"/>
      <c r="CTG602" s="50"/>
      <c r="CTH602" s="50"/>
      <c r="CTI602" s="50"/>
      <c r="CTJ602" s="50"/>
      <c r="CTK602" s="50"/>
      <c r="CTL602" s="50"/>
      <c r="CTN602" s="50"/>
      <c r="CTP602" s="50"/>
      <c r="CTQ602" s="50"/>
      <c r="CTR602" s="50"/>
      <c r="CTS602" s="50"/>
      <c r="CTT602" s="50"/>
      <c r="CTU602" s="50"/>
      <c r="CTV602" s="50"/>
      <c r="CTW602" s="50"/>
      <c r="CUB602" s="50"/>
      <c r="CUC602" s="50"/>
      <c r="CUD602" s="50"/>
      <c r="CUE602" s="50"/>
      <c r="CUF602" s="50"/>
      <c r="CUG602" s="50"/>
      <c r="CUH602" s="50"/>
      <c r="CUI602" s="50"/>
      <c r="CUJ602" s="50"/>
      <c r="CUK602" s="50"/>
      <c r="CUL602" s="50"/>
      <c r="CUM602" s="50"/>
      <c r="CUN602" s="50"/>
      <c r="CUO602" s="50"/>
      <c r="CUP602" s="50"/>
      <c r="CUQ602" s="50"/>
      <c r="CUR602" s="50"/>
      <c r="CUS602" s="50"/>
      <c r="CUT602" s="50"/>
      <c r="CUU602" s="50"/>
      <c r="CUV602" s="50"/>
      <c r="CUW602" s="50"/>
      <c r="CUX602" s="50"/>
      <c r="CUY602" s="50"/>
      <c r="CUZ602" s="50"/>
      <c r="CVA602" s="50"/>
      <c r="CVB602" s="50"/>
      <c r="CVC602" s="50"/>
      <c r="CVD602" s="50"/>
      <c r="CVE602" s="50"/>
      <c r="CVF602" s="50"/>
      <c r="CVG602" s="50"/>
      <c r="CVH602" s="50"/>
      <c r="CVI602" s="50"/>
      <c r="CVJ602" s="50"/>
      <c r="CVK602" s="50"/>
      <c r="CVL602" s="50"/>
      <c r="CVM602" s="50"/>
      <c r="CVN602" s="50"/>
      <c r="CVO602" s="50"/>
      <c r="CVP602" s="50"/>
      <c r="CVQ602" s="50"/>
      <c r="CVR602" s="50"/>
      <c r="CVS602" s="50"/>
      <c r="CVT602" s="50"/>
      <c r="CVU602" s="50"/>
      <c r="CVV602" s="50"/>
      <c r="CVW602" s="50"/>
      <c r="CVX602" s="50"/>
      <c r="CVY602" s="50"/>
      <c r="CVZ602" s="50"/>
      <c r="CWA602" s="50"/>
      <c r="CWB602" s="50"/>
      <c r="CWC602" s="50"/>
      <c r="CWD602" s="50"/>
      <c r="CWE602" s="50"/>
      <c r="CWF602" s="50"/>
      <c r="CWG602" s="50"/>
      <c r="CWH602" s="50"/>
      <c r="CWI602" s="50"/>
      <c r="CWJ602" s="50"/>
      <c r="CWK602" s="50"/>
      <c r="CWL602" s="50"/>
      <c r="CWM602" s="50"/>
      <c r="CWN602" s="50"/>
      <c r="CWO602" s="50"/>
      <c r="CWP602" s="50"/>
      <c r="CWQ602" s="50"/>
      <c r="CWR602" s="50"/>
      <c r="CWS602" s="50"/>
      <c r="CWT602" s="50"/>
      <c r="CWU602" s="50"/>
      <c r="CWV602" s="50"/>
      <c r="CWW602" s="50"/>
      <c r="CWX602" s="50"/>
      <c r="CWY602" s="50"/>
      <c r="CWZ602" s="50"/>
      <c r="CXA602" s="50"/>
      <c r="CXB602" s="50"/>
      <c r="CXC602" s="50"/>
      <c r="CXD602" s="50"/>
      <c r="CXE602" s="50"/>
      <c r="CXF602" s="50"/>
      <c r="CXG602" s="50"/>
      <c r="CXH602" s="50"/>
      <c r="CXI602" s="50"/>
      <c r="CXJ602" s="50"/>
      <c r="CXK602" s="50"/>
      <c r="CXL602" s="50"/>
      <c r="CXM602" s="50"/>
      <c r="CXN602" s="50"/>
      <c r="CXO602" s="50"/>
      <c r="CXP602" s="50"/>
      <c r="CXQ602" s="50"/>
      <c r="CXR602" s="50"/>
      <c r="CXS602" s="50"/>
      <c r="CXT602" s="50"/>
      <c r="CXU602" s="50"/>
      <c r="CXV602" s="50"/>
      <c r="CXW602" s="50"/>
      <c r="CXX602" s="50"/>
      <c r="CXY602" s="50"/>
      <c r="CXZ602" s="50"/>
      <c r="CYA602" s="50"/>
      <c r="CYB602" s="50"/>
      <c r="CYC602" s="50"/>
      <c r="CYD602" s="50"/>
      <c r="CYE602" s="50"/>
      <c r="CYF602" s="50"/>
      <c r="CYG602" s="50"/>
      <c r="CYH602" s="50"/>
      <c r="CYI602" s="50"/>
      <c r="CYJ602" s="50"/>
      <c r="CYK602" s="50"/>
      <c r="CYL602" s="50"/>
      <c r="CYM602" s="50"/>
      <c r="CYN602" s="50"/>
      <c r="CYO602" s="50"/>
      <c r="CYP602" s="50"/>
      <c r="CYQ602" s="50"/>
      <c r="CYR602" s="50"/>
      <c r="CYS602" s="50"/>
      <c r="CYT602" s="50"/>
      <c r="CYU602" s="50"/>
      <c r="CYV602" s="50"/>
      <c r="CYW602" s="50"/>
      <c r="CYX602" s="50"/>
      <c r="CYY602" s="50"/>
      <c r="CYZ602" s="50"/>
      <c r="CZA602" s="50"/>
      <c r="CZB602" s="50"/>
      <c r="CZC602" s="50"/>
      <c r="CZD602" s="50"/>
      <c r="CZE602" s="50"/>
      <c r="CZF602" s="50"/>
      <c r="CZG602" s="50"/>
      <c r="CZH602" s="50"/>
      <c r="CZI602" s="50"/>
      <c r="CZJ602" s="50"/>
      <c r="CZK602" s="50"/>
      <c r="CZL602" s="50"/>
      <c r="CZM602" s="50"/>
      <c r="CZN602" s="50"/>
      <c r="CZO602" s="50"/>
      <c r="CZP602" s="50"/>
      <c r="CZQ602" s="50"/>
      <c r="CZR602" s="50"/>
      <c r="CZS602" s="50"/>
      <c r="CZT602" s="50"/>
      <c r="CZU602" s="50"/>
      <c r="CZV602" s="50"/>
      <c r="CZW602" s="50"/>
      <c r="CZX602" s="50"/>
      <c r="CZY602" s="50"/>
      <c r="CZZ602" s="50"/>
      <c r="DAA602" s="50"/>
      <c r="DAB602" s="50"/>
      <c r="DAC602" s="50"/>
      <c r="DAD602" s="50"/>
      <c r="DAE602" s="50"/>
      <c r="DAF602" s="50"/>
      <c r="DAG602" s="50"/>
      <c r="DAH602" s="50"/>
      <c r="DAI602" s="50"/>
      <c r="DAJ602" s="50"/>
      <c r="DAK602" s="50"/>
      <c r="DAL602" s="50"/>
      <c r="DAM602" s="50"/>
      <c r="DAN602" s="50"/>
      <c r="DAO602" s="50"/>
      <c r="DAP602" s="50"/>
      <c r="DAQ602" s="50"/>
      <c r="DAR602" s="50"/>
      <c r="DAS602" s="50"/>
      <c r="DAT602" s="50"/>
      <c r="DAU602" s="50"/>
      <c r="DAV602" s="50"/>
      <c r="DAW602" s="50"/>
      <c r="DAX602" s="50"/>
      <c r="DAY602" s="50"/>
      <c r="DAZ602" s="50"/>
      <c r="DBA602" s="50"/>
      <c r="DBB602" s="50"/>
      <c r="DBC602" s="50"/>
      <c r="DBD602" s="50"/>
      <c r="DBE602" s="50"/>
      <c r="DBF602" s="50"/>
      <c r="DBG602" s="50"/>
      <c r="DBH602" s="50"/>
      <c r="DBI602" s="50"/>
      <c r="DBJ602" s="50"/>
      <c r="DBK602" s="50"/>
      <c r="DBL602" s="50"/>
      <c r="DBM602" s="50"/>
      <c r="DBN602" s="50"/>
      <c r="DBO602" s="50"/>
      <c r="DBP602" s="50"/>
      <c r="DBQ602" s="50"/>
      <c r="DBR602" s="50"/>
      <c r="DBS602" s="50"/>
      <c r="DBT602" s="50"/>
      <c r="DBU602" s="50"/>
      <c r="DBV602" s="50"/>
      <c r="DBW602" s="50"/>
      <c r="DBX602" s="50"/>
      <c r="DBY602" s="50"/>
      <c r="DBZ602" s="50"/>
      <c r="DCA602" s="50"/>
      <c r="DCB602" s="50"/>
      <c r="DCC602" s="50"/>
      <c r="DCD602" s="50"/>
      <c r="DCE602" s="50"/>
      <c r="DCF602" s="50"/>
      <c r="DCG602" s="50"/>
      <c r="DCH602" s="50"/>
      <c r="DCI602" s="50"/>
      <c r="DCJ602" s="50"/>
      <c r="DCK602" s="50"/>
      <c r="DCL602" s="50"/>
      <c r="DCM602" s="50"/>
      <c r="DCN602" s="50"/>
      <c r="DCO602" s="50"/>
      <c r="DCP602" s="50"/>
      <c r="DCQ602" s="50"/>
      <c r="DCR602" s="50"/>
      <c r="DCS602" s="50"/>
      <c r="DCT602" s="50"/>
      <c r="DCU602" s="50"/>
      <c r="DCV602" s="50"/>
      <c r="DCW602" s="50"/>
      <c r="DCX602" s="50"/>
      <c r="DCY602" s="50"/>
      <c r="DCZ602" s="50"/>
      <c r="DDA602" s="50"/>
      <c r="DDB602" s="50"/>
      <c r="DDC602" s="50"/>
      <c r="DDD602" s="50"/>
      <c r="DDE602" s="50"/>
      <c r="DDF602" s="50"/>
      <c r="DDG602" s="50"/>
      <c r="DDH602" s="50"/>
      <c r="DDJ602" s="50"/>
      <c r="DDL602" s="50"/>
      <c r="DDM602" s="50"/>
      <c r="DDN602" s="50"/>
      <c r="DDO602" s="50"/>
      <c r="DDP602" s="50"/>
      <c r="DDQ602" s="50"/>
      <c r="DDR602" s="50"/>
      <c r="DDS602" s="50"/>
      <c r="DDX602" s="50"/>
      <c r="DDY602" s="50"/>
      <c r="DDZ602" s="50"/>
      <c r="DEA602" s="50"/>
      <c r="DEB602" s="50"/>
      <c r="DEC602" s="50"/>
      <c r="DED602" s="50"/>
      <c r="DEE602" s="50"/>
      <c r="DEF602" s="50"/>
      <c r="DEG602" s="50"/>
      <c r="DEH602" s="50"/>
      <c r="DEI602" s="50"/>
      <c r="DEJ602" s="50"/>
      <c r="DEK602" s="50"/>
      <c r="DEL602" s="50"/>
      <c r="DEM602" s="50"/>
      <c r="DEN602" s="50"/>
      <c r="DEO602" s="50"/>
      <c r="DEP602" s="50"/>
      <c r="DEQ602" s="50"/>
      <c r="DER602" s="50"/>
      <c r="DES602" s="50"/>
      <c r="DET602" s="50"/>
      <c r="DEU602" s="50"/>
      <c r="DEV602" s="50"/>
      <c r="DEW602" s="50"/>
      <c r="DEX602" s="50"/>
      <c r="DEY602" s="50"/>
      <c r="DEZ602" s="50"/>
      <c r="DFA602" s="50"/>
      <c r="DFB602" s="50"/>
      <c r="DFC602" s="50"/>
      <c r="DFD602" s="50"/>
      <c r="DFE602" s="50"/>
      <c r="DFF602" s="50"/>
      <c r="DFG602" s="50"/>
      <c r="DFH602" s="50"/>
      <c r="DFI602" s="50"/>
      <c r="DFJ602" s="50"/>
      <c r="DFK602" s="50"/>
      <c r="DFL602" s="50"/>
      <c r="DFM602" s="50"/>
      <c r="DFN602" s="50"/>
      <c r="DFO602" s="50"/>
      <c r="DFP602" s="50"/>
      <c r="DFQ602" s="50"/>
      <c r="DFR602" s="50"/>
      <c r="DFS602" s="50"/>
      <c r="DFT602" s="50"/>
      <c r="DFU602" s="50"/>
      <c r="DFV602" s="50"/>
      <c r="DFW602" s="50"/>
      <c r="DFX602" s="50"/>
      <c r="DFY602" s="50"/>
      <c r="DFZ602" s="50"/>
      <c r="DGA602" s="50"/>
      <c r="DGB602" s="50"/>
      <c r="DGC602" s="50"/>
      <c r="DGD602" s="50"/>
      <c r="DGE602" s="50"/>
      <c r="DGF602" s="50"/>
      <c r="DGG602" s="50"/>
      <c r="DGH602" s="50"/>
      <c r="DGI602" s="50"/>
      <c r="DGJ602" s="50"/>
      <c r="DGK602" s="50"/>
      <c r="DGL602" s="50"/>
      <c r="DGM602" s="50"/>
      <c r="DGN602" s="50"/>
      <c r="DGO602" s="50"/>
      <c r="DGP602" s="50"/>
      <c r="DGQ602" s="50"/>
      <c r="DGR602" s="50"/>
      <c r="DGS602" s="50"/>
      <c r="DGT602" s="50"/>
      <c r="DGU602" s="50"/>
      <c r="DGV602" s="50"/>
      <c r="DGW602" s="50"/>
      <c r="DGX602" s="50"/>
      <c r="DGY602" s="50"/>
      <c r="DGZ602" s="50"/>
      <c r="DHA602" s="50"/>
      <c r="DHB602" s="50"/>
      <c r="DHC602" s="50"/>
      <c r="DHD602" s="50"/>
      <c r="DHE602" s="50"/>
      <c r="DHF602" s="50"/>
      <c r="DHG602" s="50"/>
      <c r="DHH602" s="50"/>
      <c r="DHI602" s="50"/>
      <c r="DHJ602" s="50"/>
      <c r="DHK602" s="50"/>
      <c r="DHL602" s="50"/>
      <c r="DHM602" s="50"/>
      <c r="DHN602" s="50"/>
      <c r="DHO602" s="50"/>
      <c r="DHP602" s="50"/>
      <c r="DHQ602" s="50"/>
      <c r="DHR602" s="50"/>
      <c r="DHS602" s="50"/>
      <c r="DHT602" s="50"/>
      <c r="DHU602" s="50"/>
      <c r="DHV602" s="50"/>
      <c r="DHW602" s="50"/>
      <c r="DHX602" s="50"/>
      <c r="DHY602" s="50"/>
      <c r="DHZ602" s="50"/>
      <c r="DIA602" s="50"/>
      <c r="DIB602" s="50"/>
      <c r="DIC602" s="50"/>
      <c r="DID602" s="50"/>
      <c r="DIE602" s="50"/>
      <c r="DIF602" s="50"/>
      <c r="DIG602" s="50"/>
      <c r="DIH602" s="50"/>
      <c r="DII602" s="50"/>
      <c r="DIJ602" s="50"/>
      <c r="DIK602" s="50"/>
      <c r="DIL602" s="50"/>
      <c r="DIM602" s="50"/>
      <c r="DIN602" s="50"/>
      <c r="DIO602" s="50"/>
      <c r="DIP602" s="50"/>
      <c r="DIQ602" s="50"/>
      <c r="DIR602" s="50"/>
      <c r="DIS602" s="50"/>
      <c r="DIT602" s="50"/>
      <c r="DIU602" s="50"/>
      <c r="DIV602" s="50"/>
      <c r="DIW602" s="50"/>
      <c r="DIX602" s="50"/>
      <c r="DIY602" s="50"/>
      <c r="DIZ602" s="50"/>
      <c r="DJA602" s="50"/>
      <c r="DJB602" s="50"/>
      <c r="DJC602" s="50"/>
      <c r="DJD602" s="50"/>
      <c r="DJE602" s="50"/>
      <c r="DJF602" s="50"/>
      <c r="DJG602" s="50"/>
      <c r="DJH602" s="50"/>
      <c r="DJI602" s="50"/>
      <c r="DJJ602" s="50"/>
      <c r="DJK602" s="50"/>
      <c r="DJL602" s="50"/>
      <c r="DJM602" s="50"/>
      <c r="DJN602" s="50"/>
      <c r="DJO602" s="50"/>
      <c r="DJP602" s="50"/>
      <c r="DJQ602" s="50"/>
      <c r="DJR602" s="50"/>
      <c r="DJS602" s="50"/>
      <c r="DJT602" s="50"/>
      <c r="DJU602" s="50"/>
      <c r="DJV602" s="50"/>
      <c r="DJW602" s="50"/>
      <c r="DJX602" s="50"/>
      <c r="DJY602" s="50"/>
      <c r="DJZ602" s="50"/>
      <c r="DKA602" s="50"/>
      <c r="DKB602" s="50"/>
      <c r="DKC602" s="50"/>
      <c r="DKD602" s="50"/>
      <c r="DKE602" s="50"/>
      <c r="DKF602" s="50"/>
      <c r="DKG602" s="50"/>
      <c r="DKH602" s="50"/>
      <c r="DKI602" s="50"/>
      <c r="DKJ602" s="50"/>
      <c r="DKK602" s="50"/>
      <c r="DKL602" s="50"/>
      <c r="DKM602" s="50"/>
      <c r="DKN602" s="50"/>
      <c r="DKO602" s="50"/>
      <c r="DKP602" s="50"/>
      <c r="DKQ602" s="50"/>
      <c r="DKR602" s="50"/>
      <c r="DKS602" s="50"/>
      <c r="DKT602" s="50"/>
      <c r="DKU602" s="50"/>
      <c r="DKV602" s="50"/>
      <c r="DKW602" s="50"/>
      <c r="DKX602" s="50"/>
      <c r="DKY602" s="50"/>
      <c r="DKZ602" s="50"/>
      <c r="DLA602" s="50"/>
      <c r="DLB602" s="50"/>
      <c r="DLC602" s="50"/>
      <c r="DLD602" s="50"/>
      <c r="DLE602" s="50"/>
      <c r="DLF602" s="50"/>
      <c r="DLG602" s="50"/>
      <c r="DLH602" s="50"/>
      <c r="DLI602" s="50"/>
      <c r="DLJ602" s="50"/>
      <c r="DLK602" s="50"/>
      <c r="DLL602" s="50"/>
      <c r="DLM602" s="50"/>
      <c r="DLN602" s="50"/>
      <c r="DLO602" s="50"/>
      <c r="DLP602" s="50"/>
      <c r="DLQ602" s="50"/>
      <c r="DLR602" s="50"/>
      <c r="DLS602" s="50"/>
      <c r="DLT602" s="50"/>
      <c r="DLU602" s="50"/>
      <c r="DLV602" s="50"/>
      <c r="DLW602" s="50"/>
      <c r="DLX602" s="50"/>
      <c r="DLY602" s="50"/>
      <c r="DLZ602" s="50"/>
      <c r="DMA602" s="50"/>
      <c r="DMB602" s="50"/>
      <c r="DMC602" s="50"/>
      <c r="DMD602" s="50"/>
      <c r="DME602" s="50"/>
      <c r="DMF602" s="50"/>
      <c r="DMG602" s="50"/>
      <c r="DMH602" s="50"/>
      <c r="DMI602" s="50"/>
      <c r="DMJ602" s="50"/>
      <c r="DMK602" s="50"/>
      <c r="DML602" s="50"/>
      <c r="DMM602" s="50"/>
      <c r="DMN602" s="50"/>
      <c r="DMO602" s="50"/>
      <c r="DMP602" s="50"/>
      <c r="DMQ602" s="50"/>
      <c r="DMR602" s="50"/>
      <c r="DMS602" s="50"/>
      <c r="DMT602" s="50"/>
      <c r="DMU602" s="50"/>
      <c r="DMV602" s="50"/>
      <c r="DMW602" s="50"/>
      <c r="DMX602" s="50"/>
      <c r="DMY602" s="50"/>
      <c r="DMZ602" s="50"/>
      <c r="DNA602" s="50"/>
      <c r="DNB602" s="50"/>
      <c r="DNC602" s="50"/>
      <c r="DND602" s="50"/>
      <c r="DNF602" s="50"/>
      <c r="DNH602" s="50"/>
      <c r="DNI602" s="50"/>
      <c r="DNJ602" s="50"/>
      <c r="DNK602" s="50"/>
      <c r="DNL602" s="50"/>
      <c r="DNM602" s="50"/>
      <c r="DNN602" s="50"/>
      <c r="DNO602" s="50"/>
      <c r="DNT602" s="50"/>
      <c r="DNU602" s="50"/>
      <c r="DNV602" s="50"/>
      <c r="DNW602" s="50"/>
      <c r="DNX602" s="50"/>
      <c r="DNY602" s="50"/>
      <c r="DNZ602" s="50"/>
      <c r="DOA602" s="50"/>
      <c r="DOB602" s="50"/>
      <c r="DOC602" s="50"/>
      <c r="DOD602" s="50"/>
      <c r="DOE602" s="50"/>
      <c r="DOF602" s="50"/>
      <c r="DOG602" s="50"/>
      <c r="DOH602" s="50"/>
      <c r="DOI602" s="50"/>
      <c r="DOJ602" s="50"/>
      <c r="DOK602" s="50"/>
      <c r="DOL602" s="50"/>
      <c r="DOM602" s="50"/>
      <c r="DON602" s="50"/>
      <c r="DOO602" s="50"/>
      <c r="DOP602" s="50"/>
      <c r="DOQ602" s="50"/>
      <c r="DOR602" s="50"/>
      <c r="DOS602" s="50"/>
      <c r="DOT602" s="50"/>
      <c r="DOU602" s="50"/>
      <c r="DOV602" s="50"/>
      <c r="DOW602" s="50"/>
      <c r="DOX602" s="50"/>
      <c r="DOY602" s="50"/>
      <c r="DOZ602" s="50"/>
      <c r="DPA602" s="50"/>
      <c r="DPB602" s="50"/>
      <c r="DPC602" s="50"/>
      <c r="DPD602" s="50"/>
      <c r="DPE602" s="50"/>
      <c r="DPF602" s="50"/>
      <c r="DPG602" s="50"/>
      <c r="DPH602" s="50"/>
      <c r="DPI602" s="50"/>
      <c r="DPJ602" s="50"/>
      <c r="DPK602" s="50"/>
      <c r="DPL602" s="50"/>
      <c r="DPM602" s="50"/>
      <c r="DPN602" s="50"/>
      <c r="DPO602" s="50"/>
      <c r="DPP602" s="50"/>
      <c r="DPQ602" s="50"/>
      <c r="DPR602" s="50"/>
      <c r="DPS602" s="50"/>
      <c r="DPT602" s="50"/>
      <c r="DPU602" s="50"/>
      <c r="DPV602" s="50"/>
      <c r="DPW602" s="50"/>
      <c r="DPX602" s="50"/>
      <c r="DPY602" s="50"/>
      <c r="DPZ602" s="50"/>
      <c r="DQA602" s="50"/>
      <c r="DQB602" s="50"/>
      <c r="DQC602" s="50"/>
      <c r="DQD602" s="50"/>
      <c r="DQE602" s="50"/>
      <c r="DQF602" s="50"/>
      <c r="DQG602" s="50"/>
      <c r="DQH602" s="50"/>
      <c r="DQI602" s="50"/>
      <c r="DQJ602" s="50"/>
      <c r="DQK602" s="50"/>
      <c r="DQL602" s="50"/>
      <c r="DQM602" s="50"/>
      <c r="DQN602" s="50"/>
      <c r="DQO602" s="50"/>
      <c r="DQP602" s="50"/>
      <c r="DQQ602" s="50"/>
      <c r="DQR602" s="50"/>
      <c r="DQS602" s="50"/>
      <c r="DQT602" s="50"/>
      <c r="DQU602" s="50"/>
      <c r="DQV602" s="50"/>
      <c r="DQW602" s="50"/>
      <c r="DQX602" s="50"/>
      <c r="DQY602" s="50"/>
      <c r="DQZ602" s="50"/>
      <c r="DRA602" s="50"/>
      <c r="DRB602" s="50"/>
      <c r="DRC602" s="50"/>
      <c r="DRD602" s="50"/>
      <c r="DRE602" s="50"/>
      <c r="DRF602" s="50"/>
      <c r="DRG602" s="50"/>
      <c r="DRH602" s="50"/>
      <c r="DRI602" s="50"/>
      <c r="DRJ602" s="50"/>
      <c r="DRK602" s="50"/>
      <c r="DRL602" s="50"/>
      <c r="DRM602" s="50"/>
      <c r="DRN602" s="50"/>
      <c r="DRO602" s="50"/>
      <c r="DRP602" s="50"/>
      <c r="DRQ602" s="50"/>
      <c r="DRR602" s="50"/>
      <c r="DRS602" s="50"/>
      <c r="DRT602" s="50"/>
      <c r="DRU602" s="50"/>
      <c r="DRV602" s="50"/>
      <c r="DRW602" s="50"/>
      <c r="DRX602" s="50"/>
      <c r="DRY602" s="50"/>
      <c r="DRZ602" s="50"/>
      <c r="DSA602" s="50"/>
      <c r="DSB602" s="50"/>
      <c r="DSC602" s="50"/>
      <c r="DSD602" s="50"/>
      <c r="DSE602" s="50"/>
      <c r="DSF602" s="50"/>
      <c r="DSG602" s="50"/>
      <c r="DSH602" s="50"/>
      <c r="DSI602" s="50"/>
      <c r="DSJ602" s="50"/>
      <c r="DSK602" s="50"/>
      <c r="DSL602" s="50"/>
      <c r="DSM602" s="50"/>
      <c r="DSN602" s="50"/>
      <c r="DSO602" s="50"/>
      <c r="DSP602" s="50"/>
      <c r="DSQ602" s="50"/>
      <c r="DSR602" s="50"/>
      <c r="DSS602" s="50"/>
      <c r="DST602" s="50"/>
      <c r="DSU602" s="50"/>
      <c r="DSV602" s="50"/>
      <c r="DSW602" s="50"/>
      <c r="DSX602" s="50"/>
      <c r="DSY602" s="50"/>
      <c r="DSZ602" s="50"/>
      <c r="DTA602" s="50"/>
      <c r="DTB602" s="50"/>
      <c r="DTC602" s="50"/>
      <c r="DTD602" s="50"/>
      <c r="DTE602" s="50"/>
      <c r="DTF602" s="50"/>
      <c r="DTG602" s="50"/>
      <c r="DTH602" s="50"/>
      <c r="DTI602" s="50"/>
      <c r="DTJ602" s="50"/>
      <c r="DTK602" s="50"/>
      <c r="DTL602" s="50"/>
      <c r="DTM602" s="50"/>
      <c r="DTN602" s="50"/>
      <c r="DTO602" s="50"/>
      <c r="DTP602" s="50"/>
      <c r="DTQ602" s="50"/>
      <c r="DTR602" s="50"/>
      <c r="DTS602" s="50"/>
      <c r="DTT602" s="50"/>
      <c r="DTU602" s="50"/>
      <c r="DTV602" s="50"/>
      <c r="DTW602" s="50"/>
      <c r="DTX602" s="50"/>
      <c r="DTY602" s="50"/>
      <c r="DTZ602" s="50"/>
      <c r="DUA602" s="50"/>
      <c r="DUB602" s="50"/>
      <c r="DUC602" s="50"/>
      <c r="DUD602" s="50"/>
      <c r="DUE602" s="50"/>
      <c r="DUF602" s="50"/>
      <c r="DUG602" s="50"/>
      <c r="DUH602" s="50"/>
      <c r="DUI602" s="50"/>
      <c r="DUJ602" s="50"/>
      <c r="DUK602" s="50"/>
      <c r="DUL602" s="50"/>
      <c r="DUM602" s="50"/>
      <c r="DUN602" s="50"/>
      <c r="DUO602" s="50"/>
      <c r="DUP602" s="50"/>
      <c r="DUQ602" s="50"/>
      <c r="DUR602" s="50"/>
      <c r="DUS602" s="50"/>
      <c r="DUT602" s="50"/>
      <c r="DUU602" s="50"/>
      <c r="DUV602" s="50"/>
      <c r="DUW602" s="50"/>
      <c r="DUX602" s="50"/>
      <c r="DUY602" s="50"/>
      <c r="DUZ602" s="50"/>
      <c r="DVA602" s="50"/>
      <c r="DVB602" s="50"/>
      <c r="DVC602" s="50"/>
      <c r="DVD602" s="50"/>
      <c r="DVE602" s="50"/>
      <c r="DVF602" s="50"/>
      <c r="DVG602" s="50"/>
      <c r="DVH602" s="50"/>
      <c r="DVI602" s="50"/>
      <c r="DVJ602" s="50"/>
      <c r="DVK602" s="50"/>
      <c r="DVL602" s="50"/>
      <c r="DVM602" s="50"/>
      <c r="DVN602" s="50"/>
      <c r="DVO602" s="50"/>
      <c r="DVP602" s="50"/>
      <c r="DVQ602" s="50"/>
      <c r="DVR602" s="50"/>
      <c r="DVS602" s="50"/>
      <c r="DVT602" s="50"/>
      <c r="DVU602" s="50"/>
      <c r="DVV602" s="50"/>
      <c r="DVW602" s="50"/>
      <c r="DVX602" s="50"/>
      <c r="DVY602" s="50"/>
      <c r="DVZ602" s="50"/>
      <c r="DWA602" s="50"/>
      <c r="DWB602" s="50"/>
      <c r="DWC602" s="50"/>
      <c r="DWD602" s="50"/>
      <c r="DWE602" s="50"/>
      <c r="DWF602" s="50"/>
      <c r="DWG602" s="50"/>
      <c r="DWH602" s="50"/>
      <c r="DWI602" s="50"/>
      <c r="DWJ602" s="50"/>
      <c r="DWK602" s="50"/>
      <c r="DWL602" s="50"/>
      <c r="DWM602" s="50"/>
      <c r="DWN602" s="50"/>
      <c r="DWO602" s="50"/>
      <c r="DWP602" s="50"/>
      <c r="DWQ602" s="50"/>
      <c r="DWR602" s="50"/>
      <c r="DWS602" s="50"/>
      <c r="DWT602" s="50"/>
      <c r="DWU602" s="50"/>
      <c r="DWV602" s="50"/>
      <c r="DWW602" s="50"/>
      <c r="DWX602" s="50"/>
      <c r="DWY602" s="50"/>
      <c r="DWZ602" s="50"/>
      <c r="DXB602" s="50"/>
      <c r="DXD602" s="50"/>
      <c r="DXE602" s="50"/>
      <c r="DXF602" s="50"/>
      <c r="DXG602" s="50"/>
      <c r="DXH602" s="50"/>
      <c r="DXI602" s="50"/>
      <c r="DXJ602" s="50"/>
      <c r="DXK602" s="50"/>
      <c r="DXP602" s="50"/>
      <c r="DXQ602" s="50"/>
      <c r="DXR602" s="50"/>
      <c r="DXS602" s="50"/>
      <c r="DXT602" s="50"/>
      <c r="DXU602" s="50"/>
      <c r="DXV602" s="50"/>
      <c r="DXW602" s="50"/>
      <c r="DXX602" s="50"/>
      <c r="DXY602" s="50"/>
      <c r="DXZ602" s="50"/>
      <c r="DYA602" s="50"/>
      <c r="DYB602" s="50"/>
      <c r="DYC602" s="50"/>
      <c r="DYD602" s="50"/>
      <c r="DYE602" s="50"/>
      <c r="DYF602" s="50"/>
      <c r="DYG602" s="50"/>
      <c r="DYH602" s="50"/>
      <c r="DYI602" s="50"/>
      <c r="DYJ602" s="50"/>
      <c r="DYK602" s="50"/>
      <c r="DYL602" s="50"/>
      <c r="DYM602" s="50"/>
      <c r="DYN602" s="50"/>
      <c r="DYO602" s="50"/>
      <c r="DYP602" s="50"/>
      <c r="DYQ602" s="50"/>
      <c r="DYR602" s="50"/>
      <c r="DYS602" s="50"/>
      <c r="DYT602" s="50"/>
      <c r="DYU602" s="50"/>
      <c r="DYV602" s="50"/>
      <c r="DYW602" s="50"/>
      <c r="DYX602" s="50"/>
      <c r="DYY602" s="50"/>
      <c r="DYZ602" s="50"/>
      <c r="DZA602" s="50"/>
      <c r="DZB602" s="50"/>
      <c r="DZC602" s="50"/>
      <c r="DZD602" s="50"/>
      <c r="DZE602" s="50"/>
      <c r="DZF602" s="50"/>
      <c r="DZG602" s="50"/>
      <c r="DZH602" s="50"/>
      <c r="DZI602" s="50"/>
      <c r="DZJ602" s="50"/>
      <c r="DZK602" s="50"/>
      <c r="DZL602" s="50"/>
      <c r="DZM602" s="50"/>
      <c r="DZN602" s="50"/>
      <c r="DZO602" s="50"/>
      <c r="DZP602" s="50"/>
      <c r="DZQ602" s="50"/>
      <c r="DZR602" s="50"/>
      <c r="DZS602" s="50"/>
      <c r="DZT602" s="50"/>
      <c r="DZU602" s="50"/>
      <c r="DZV602" s="50"/>
      <c r="DZW602" s="50"/>
      <c r="DZX602" s="50"/>
      <c r="DZY602" s="50"/>
      <c r="DZZ602" s="50"/>
      <c r="EAA602" s="50"/>
      <c r="EAB602" s="50"/>
      <c r="EAC602" s="50"/>
      <c r="EAD602" s="50"/>
      <c r="EAE602" s="50"/>
      <c r="EAF602" s="50"/>
      <c r="EAG602" s="50"/>
      <c r="EAH602" s="50"/>
      <c r="EAI602" s="50"/>
      <c r="EAJ602" s="50"/>
      <c r="EAK602" s="50"/>
      <c r="EAL602" s="50"/>
      <c r="EAM602" s="50"/>
      <c r="EAN602" s="50"/>
      <c r="EAO602" s="50"/>
      <c r="EAP602" s="50"/>
      <c r="EAQ602" s="50"/>
      <c r="EAR602" s="50"/>
      <c r="EAS602" s="50"/>
      <c r="EAT602" s="50"/>
      <c r="EAU602" s="50"/>
      <c r="EAV602" s="50"/>
      <c r="EAW602" s="50"/>
      <c r="EAX602" s="50"/>
      <c r="EAY602" s="50"/>
      <c r="EAZ602" s="50"/>
      <c r="EBA602" s="50"/>
      <c r="EBB602" s="50"/>
      <c r="EBC602" s="50"/>
      <c r="EBD602" s="50"/>
      <c r="EBE602" s="50"/>
      <c r="EBF602" s="50"/>
      <c r="EBG602" s="50"/>
      <c r="EBH602" s="50"/>
      <c r="EBI602" s="50"/>
      <c r="EBJ602" s="50"/>
      <c r="EBK602" s="50"/>
      <c r="EBL602" s="50"/>
      <c r="EBM602" s="50"/>
      <c r="EBN602" s="50"/>
      <c r="EBO602" s="50"/>
      <c r="EBP602" s="50"/>
      <c r="EBQ602" s="50"/>
      <c r="EBR602" s="50"/>
      <c r="EBS602" s="50"/>
      <c r="EBT602" s="50"/>
      <c r="EBU602" s="50"/>
      <c r="EBV602" s="50"/>
      <c r="EBW602" s="50"/>
      <c r="EBX602" s="50"/>
      <c r="EBY602" s="50"/>
      <c r="EBZ602" s="50"/>
      <c r="ECA602" s="50"/>
      <c r="ECB602" s="50"/>
      <c r="ECC602" s="50"/>
      <c r="ECD602" s="50"/>
      <c r="ECE602" s="50"/>
      <c r="ECF602" s="50"/>
      <c r="ECG602" s="50"/>
      <c r="ECH602" s="50"/>
      <c r="ECI602" s="50"/>
      <c r="ECJ602" s="50"/>
      <c r="ECK602" s="50"/>
      <c r="ECL602" s="50"/>
      <c r="ECM602" s="50"/>
      <c r="ECN602" s="50"/>
      <c r="ECO602" s="50"/>
      <c r="ECP602" s="50"/>
      <c r="ECQ602" s="50"/>
      <c r="ECR602" s="50"/>
      <c r="ECS602" s="50"/>
      <c r="ECT602" s="50"/>
      <c r="ECU602" s="50"/>
      <c r="ECV602" s="50"/>
      <c r="ECW602" s="50"/>
      <c r="ECX602" s="50"/>
      <c r="ECY602" s="50"/>
      <c r="ECZ602" s="50"/>
      <c r="EDA602" s="50"/>
      <c r="EDB602" s="50"/>
      <c r="EDC602" s="50"/>
      <c r="EDD602" s="50"/>
      <c r="EDE602" s="50"/>
      <c r="EDF602" s="50"/>
      <c r="EDG602" s="50"/>
      <c r="EDH602" s="50"/>
      <c r="EDI602" s="50"/>
      <c r="EDJ602" s="50"/>
      <c r="EDK602" s="50"/>
      <c r="EDL602" s="50"/>
      <c r="EDM602" s="50"/>
      <c r="EDN602" s="50"/>
      <c r="EDO602" s="50"/>
      <c r="EDP602" s="50"/>
      <c r="EDQ602" s="50"/>
      <c r="EDR602" s="50"/>
      <c r="EDS602" s="50"/>
      <c r="EDT602" s="50"/>
      <c r="EDU602" s="50"/>
      <c r="EDV602" s="50"/>
      <c r="EDW602" s="50"/>
      <c r="EDX602" s="50"/>
      <c r="EDY602" s="50"/>
      <c r="EDZ602" s="50"/>
      <c r="EEA602" s="50"/>
      <c r="EEB602" s="50"/>
      <c r="EEC602" s="50"/>
      <c r="EED602" s="50"/>
      <c r="EEE602" s="50"/>
      <c r="EEF602" s="50"/>
      <c r="EEG602" s="50"/>
      <c r="EEH602" s="50"/>
      <c r="EEI602" s="50"/>
      <c r="EEJ602" s="50"/>
      <c r="EEK602" s="50"/>
      <c r="EEL602" s="50"/>
      <c r="EEM602" s="50"/>
      <c r="EEN602" s="50"/>
      <c r="EEO602" s="50"/>
      <c r="EEP602" s="50"/>
      <c r="EEQ602" s="50"/>
      <c r="EER602" s="50"/>
      <c r="EES602" s="50"/>
      <c r="EET602" s="50"/>
      <c r="EEU602" s="50"/>
      <c r="EEV602" s="50"/>
      <c r="EEW602" s="50"/>
      <c r="EEX602" s="50"/>
      <c r="EEY602" s="50"/>
      <c r="EEZ602" s="50"/>
      <c r="EFA602" s="50"/>
      <c r="EFB602" s="50"/>
      <c r="EFC602" s="50"/>
      <c r="EFD602" s="50"/>
      <c r="EFE602" s="50"/>
      <c r="EFF602" s="50"/>
      <c r="EFG602" s="50"/>
      <c r="EFH602" s="50"/>
      <c r="EFI602" s="50"/>
      <c r="EFJ602" s="50"/>
      <c r="EFK602" s="50"/>
      <c r="EFL602" s="50"/>
      <c r="EFM602" s="50"/>
      <c r="EFN602" s="50"/>
      <c r="EFO602" s="50"/>
      <c r="EFP602" s="50"/>
      <c r="EFQ602" s="50"/>
      <c r="EFR602" s="50"/>
      <c r="EFS602" s="50"/>
      <c r="EFT602" s="50"/>
      <c r="EFU602" s="50"/>
      <c r="EFV602" s="50"/>
      <c r="EFW602" s="50"/>
      <c r="EFX602" s="50"/>
      <c r="EFY602" s="50"/>
      <c r="EFZ602" s="50"/>
      <c r="EGA602" s="50"/>
      <c r="EGB602" s="50"/>
      <c r="EGC602" s="50"/>
      <c r="EGD602" s="50"/>
      <c r="EGE602" s="50"/>
      <c r="EGF602" s="50"/>
      <c r="EGG602" s="50"/>
      <c r="EGH602" s="50"/>
      <c r="EGI602" s="50"/>
      <c r="EGJ602" s="50"/>
      <c r="EGK602" s="50"/>
      <c r="EGL602" s="50"/>
      <c r="EGM602" s="50"/>
      <c r="EGN602" s="50"/>
      <c r="EGO602" s="50"/>
      <c r="EGP602" s="50"/>
      <c r="EGQ602" s="50"/>
      <c r="EGR602" s="50"/>
      <c r="EGS602" s="50"/>
      <c r="EGT602" s="50"/>
      <c r="EGU602" s="50"/>
      <c r="EGV602" s="50"/>
      <c r="EGX602" s="50"/>
      <c r="EGZ602" s="50"/>
      <c r="EHA602" s="50"/>
      <c r="EHB602" s="50"/>
      <c r="EHC602" s="50"/>
      <c r="EHD602" s="50"/>
      <c r="EHE602" s="50"/>
      <c r="EHF602" s="50"/>
      <c r="EHG602" s="50"/>
      <c r="EHL602" s="50"/>
      <c r="EHM602" s="50"/>
      <c r="EHN602" s="50"/>
      <c r="EHO602" s="50"/>
      <c r="EHP602" s="50"/>
      <c r="EHQ602" s="50"/>
      <c r="EHR602" s="50"/>
      <c r="EHS602" s="50"/>
      <c r="EHT602" s="50"/>
      <c r="EHU602" s="50"/>
      <c r="EHV602" s="50"/>
      <c r="EHW602" s="50"/>
      <c r="EHX602" s="50"/>
      <c r="EHY602" s="50"/>
      <c r="EHZ602" s="50"/>
      <c r="EIA602" s="50"/>
      <c r="EIB602" s="50"/>
      <c r="EIC602" s="50"/>
      <c r="EID602" s="50"/>
      <c r="EIE602" s="50"/>
      <c r="EIF602" s="50"/>
      <c r="EIG602" s="50"/>
      <c r="EIH602" s="50"/>
      <c r="EII602" s="50"/>
      <c r="EIJ602" s="50"/>
      <c r="EIK602" s="50"/>
      <c r="EIL602" s="50"/>
      <c r="EIM602" s="50"/>
      <c r="EIN602" s="50"/>
      <c r="EIO602" s="50"/>
      <c r="EIP602" s="50"/>
      <c r="EIQ602" s="50"/>
      <c r="EIR602" s="50"/>
      <c r="EIS602" s="50"/>
      <c r="EIT602" s="50"/>
      <c r="EIU602" s="50"/>
      <c r="EIV602" s="50"/>
      <c r="EIW602" s="50"/>
      <c r="EIX602" s="50"/>
      <c r="EIY602" s="50"/>
      <c r="EIZ602" s="50"/>
      <c r="EJA602" s="50"/>
      <c r="EJB602" s="50"/>
      <c r="EJC602" s="50"/>
      <c r="EJD602" s="50"/>
      <c r="EJE602" s="50"/>
      <c r="EJF602" s="50"/>
      <c r="EJG602" s="50"/>
      <c r="EJH602" s="50"/>
      <c r="EJI602" s="50"/>
      <c r="EJJ602" s="50"/>
      <c r="EJK602" s="50"/>
      <c r="EJL602" s="50"/>
      <c r="EJM602" s="50"/>
      <c r="EJN602" s="50"/>
      <c r="EJO602" s="50"/>
      <c r="EJP602" s="50"/>
      <c r="EJQ602" s="50"/>
      <c r="EJR602" s="50"/>
      <c r="EJS602" s="50"/>
      <c r="EJT602" s="50"/>
      <c r="EJU602" s="50"/>
      <c r="EJV602" s="50"/>
      <c r="EJW602" s="50"/>
      <c r="EJX602" s="50"/>
      <c r="EJY602" s="50"/>
      <c r="EJZ602" s="50"/>
      <c r="EKA602" s="50"/>
      <c r="EKB602" s="50"/>
      <c r="EKC602" s="50"/>
      <c r="EKD602" s="50"/>
      <c r="EKE602" s="50"/>
      <c r="EKF602" s="50"/>
      <c r="EKG602" s="50"/>
      <c r="EKH602" s="50"/>
      <c r="EKI602" s="50"/>
      <c r="EKJ602" s="50"/>
      <c r="EKK602" s="50"/>
      <c r="EKL602" s="50"/>
      <c r="EKM602" s="50"/>
      <c r="EKN602" s="50"/>
      <c r="EKO602" s="50"/>
      <c r="EKP602" s="50"/>
      <c r="EKQ602" s="50"/>
      <c r="EKR602" s="50"/>
      <c r="EKS602" s="50"/>
      <c r="EKT602" s="50"/>
      <c r="EKU602" s="50"/>
      <c r="EKV602" s="50"/>
      <c r="EKW602" s="50"/>
      <c r="EKX602" s="50"/>
      <c r="EKY602" s="50"/>
      <c r="EKZ602" s="50"/>
      <c r="ELA602" s="50"/>
      <c r="ELB602" s="50"/>
      <c r="ELC602" s="50"/>
      <c r="ELD602" s="50"/>
      <c r="ELE602" s="50"/>
      <c r="ELF602" s="50"/>
      <c r="ELG602" s="50"/>
      <c r="ELH602" s="50"/>
      <c r="ELI602" s="50"/>
      <c r="ELJ602" s="50"/>
      <c r="ELK602" s="50"/>
      <c r="ELL602" s="50"/>
      <c r="ELM602" s="50"/>
      <c r="ELN602" s="50"/>
      <c r="ELO602" s="50"/>
      <c r="ELP602" s="50"/>
      <c r="ELQ602" s="50"/>
      <c r="ELR602" s="50"/>
      <c r="ELS602" s="50"/>
      <c r="ELT602" s="50"/>
      <c r="ELU602" s="50"/>
      <c r="ELV602" s="50"/>
      <c r="ELW602" s="50"/>
      <c r="ELX602" s="50"/>
      <c r="ELY602" s="50"/>
      <c r="ELZ602" s="50"/>
      <c r="EMA602" s="50"/>
      <c r="EMB602" s="50"/>
      <c r="EMC602" s="50"/>
      <c r="EMD602" s="50"/>
      <c r="EME602" s="50"/>
      <c r="EMF602" s="50"/>
      <c r="EMG602" s="50"/>
      <c r="EMH602" s="50"/>
      <c r="EMI602" s="50"/>
      <c r="EMJ602" s="50"/>
      <c r="EMK602" s="50"/>
      <c r="EML602" s="50"/>
      <c r="EMM602" s="50"/>
      <c r="EMN602" s="50"/>
      <c r="EMO602" s="50"/>
      <c r="EMP602" s="50"/>
      <c r="EMQ602" s="50"/>
      <c r="EMR602" s="50"/>
      <c r="EMS602" s="50"/>
      <c r="EMT602" s="50"/>
      <c r="EMU602" s="50"/>
      <c r="EMV602" s="50"/>
      <c r="EMW602" s="50"/>
      <c r="EMX602" s="50"/>
      <c r="EMY602" s="50"/>
      <c r="EMZ602" s="50"/>
      <c r="ENA602" s="50"/>
      <c r="ENB602" s="50"/>
      <c r="ENC602" s="50"/>
      <c r="END602" s="50"/>
      <c r="ENE602" s="50"/>
      <c r="ENF602" s="50"/>
      <c r="ENG602" s="50"/>
      <c r="ENH602" s="50"/>
      <c r="ENI602" s="50"/>
      <c r="ENJ602" s="50"/>
      <c r="ENK602" s="50"/>
      <c r="ENL602" s="50"/>
      <c r="ENM602" s="50"/>
      <c r="ENN602" s="50"/>
      <c r="ENO602" s="50"/>
      <c r="ENP602" s="50"/>
      <c r="ENQ602" s="50"/>
      <c r="ENR602" s="50"/>
      <c r="ENS602" s="50"/>
      <c r="ENT602" s="50"/>
      <c r="ENU602" s="50"/>
      <c r="ENV602" s="50"/>
      <c r="ENW602" s="50"/>
      <c r="ENX602" s="50"/>
      <c r="ENY602" s="50"/>
      <c r="ENZ602" s="50"/>
      <c r="EOA602" s="50"/>
      <c r="EOB602" s="50"/>
      <c r="EOC602" s="50"/>
      <c r="EOD602" s="50"/>
      <c r="EOE602" s="50"/>
      <c r="EOF602" s="50"/>
      <c r="EOG602" s="50"/>
      <c r="EOH602" s="50"/>
      <c r="EOI602" s="50"/>
      <c r="EOJ602" s="50"/>
      <c r="EOK602" s="50"/>
      <c r="EOL602" s="50"/>
      <c r="EOM602" s="50"/>
      <c r="EON602" s="50"/>
      <c r="EOO602" s="50"/>
      <c r="EOP602" s="50"/>
      <c r="EOQ602" s="50"/>
      <c r="EOR602" s="50"/>
      <c r="EOS602" s="50"/>
      <c r="EOT602" s="50"/>
      <c r="EOU602" s="50"/>
      <c r="EOV602" s="50"/>
      <c r="EOW602" s="50"/>
      <c r="EOX602" s="50"/>
      <c r="EOY602" s="50"/>
      <c r="EOZ602" s="50"/>
      <c r="EPA602" s="50"/>
      <c r="EPB602" s="50"/>
      <c r="EPC602" s="50"/>
      <c r="EPD602" s="50"/>
      <c r="EPE602" s="50"/>
      <c r="EPF602" s="50"/>
      <c r="EPG602" s="50"/>
      <c r="EPH602" s="50"/>
      <c r="EPI602" s="50"/>
      <c r="EPJ602" s="50"/>
      <c r="EPK602" s="50"/>
      <c r="EPL602" s="50"/>
      <c r="EPM602" s="50"/>
      <c r="EPN602" s="50"/>
      <c r="EPO602" s="50"/>
      <c r="EPP602" s="50"/>
      <c r="EPQ602" s="50"/>
      <c r="EPR602" s="50"/>
      <c r="EPS602" s="50"/>
      <c r="EPT602" s="50"/>
      <c r="EPU602" s="50"/>
      <c r="EPV602" s="50"/>
      <c r="EPW602" s="50"/>
      <c r="EPX602" s="50"/>
      <c r="EPY602" s="50"/>
      <c r="EPZ602" s="50"/>
      <c r="EQA602" s="50"/>
      <c r="EQB602" s="50"/>
      <c r="EQC602" s="50"/>
      <c r="EQD602" s="50"/>
      <c r="EQE602" s="50"/>
      <c r="EQF602" s="50"/>
      <c r="EQG602" s="50"/>
      <c r="EQH602" s="50"/>
      <c r="EQI602" s="50"/>
      <c r="EQJ602" s="50"/>
      <c r="EQK602" s="50"/>
      <c r="EQL602" s="50"/>
      <c r="EQM602" s="50"/>
      <c r="EQN602" s="50"/>
      <c r="EQO602" s="50"/>
      <c r="EQP602" s="50"/>
      <c r="EQQ602" s="50"/>
      <c r="EQR602" s="50"/>
      <c r="EQT602" s="50"/>
      <c r="EQV602" s="50"/>
      <c r="EQW602" s="50"/>
      <c r="EQX602" s="50"/>
      <c r="EQY602" s="50"/>
      <c r="EQZ602" s="50"/>
      <c r="ERA602" s="50"/>
      <c r="ERB602" s="50"/>
      <c r="ERC602" s="50"/>
      <c r="ERH602" s="50"/>
      <c r="ERI602" s="50"/>
      <c r="ERJ602" s="50"/>
      <c r="ERK602" s="50"/>
      <c r="ERL602" s="50"/>
      <c r="ERM602" s="50"/>
      <c r="ERN602" s="50"/>
      <c r="ERO602" s="50"/>
      <c r="ERP602" s="50"/>
      <c r="ERQ602" s="50"/>
      <c r="ERR602" s="50"/>
      <c r="ERS602" s="50"/>
      <c r="ERT602" s="50"/>
      <c r="ERU602" s="50"/>
      <c r="ERV602" s="50"/>
      <c r="ERW602" s="50"/>
      <c r="ERX602" s="50"/>
      <c r="ERY602" s="50"/>
      <c r="ERZ602" s="50"/>
      <c r="ESA602" s="50"/>
      <c r="ESB602" s="50"/>
      <c r="ESC602" s="50"/>
      <c r="ESD602" s="50"/>
      <c r="ESE602" s="50"/>
      <c r="ESF602" s="50"/>
      <c r="ESG602" s="50"/>
      <c r="ESH602" s="50"/>
      <c r="ESI602" s="50"/>
      <c r="ESJ602" s="50"/>
      <c r="ESK602" s="50"/>
      <c r="ESL602" s="50"/>
      <c r="ESM602" s="50"/>
      <c r="ESN602" s="50"/>
      <c r="ESO602" s="50"/>
      <c r="ESP602" s="50"/>
      <c r="ESQ602" s="50"/>
      <c r="ESR602" s="50"/>
      <c r="ESS602" s="50"/>
      <c r="EST602" s="50"/>
      <c r="ESU602" s="50"/>
      <c r="ESV602" s="50"/>
      <c r="ESW602" s="50"/>
      <c r="ESX602" s="50"/>
      <c r="ESY602" s="50"/>
      <c r="ESZ602" s="50"/>
      <c r="ETA602" s="50"/>
      <c r="ETB602" s="50"/>
      <c r="ETC602" s="50"/>
      <c r="ETD602" s="50"/>
      <c r="ETE602" s="50"/>
      <c r="ETF602" s="50"/>
      <c r="ETG602" s="50"/>
      <c r="ETH602" s="50"/>
      <c r="ETI602" s="50"/>
      <c r="ETJ602" s="50"/>
      <c r="ETK602" s="50"/>
      <c r="ETL602" s="50"/>
      <c r="ETM602" s="50"/>
      <c r="ETN602" s="50"/>
      <c r="ETO602" s="50"/>
      <c r="ETP602" s="50"/>
      <c r="ETQ602" s="50"/>
      <c r="ETR602" s="50"/>
      <c r="ETS602" s="50"/>
      <c r="ETT602" s="50"/>
      <c r="ETU602" s="50"/>
      <c r="ETV602" s="50"/>
      <c r="ETW602" s="50"/>
      <c r="ETX602" s="50"/>
      <c r="ETY602" s="50"/>
      <c r="ETZ602" s="50"/>
      <c r="EUA602" s="50"/>
      <c r="EUB602" s="50"/>
      <c r="EUC602" s="50"/>
      <c r="EUD602" s="50"/>
      <c r="EUE602" s="50"/>
      <c r="EUF602" s="50"/>
      <c r="EUG602" s="50"/>
      <c r="EUH602" s="50"/>
      <c r="EUI602" s="50"/>
      <c r="EUJ602" s="50"/>
      <c r="EUK602" s="50"/>
      <c r="EUL602" s="50"/>
      <c r="EUM602" s="50"/>
      <c r="EUN602" s="50"/>
      <c r="EUO602" s="50"/>
      <c r="EUP602" s="50"/>
      <c r="EUQ602" s="50"/>
      <c r="EUR602" s="50"/>
      <c r="EUS602" s="50"/>
      <c r="EUT602" s="50"/>
      <c r="EUU602" s="50"/>
      <c r="EUV602" s="50"/>
      <c r="EUW602" s="50"/>
      <c r="EUX602" s="50"/>
      <c r="EUY602" s="50"/>
      <c r="EUZ602" s="50"/>
      <c r="EVA602" s="50"/>
      <c r="EVB602" s="50"/>
      <c r="EVC602" s="50"/>
      <c r="EVD602" s="50"/>
      <c r="EVE602" s="50"/>
      <c r="EVF602" s="50"/>
      <c r="EVG602" s="50"/>
      <c r="EVH602" s="50"/>
      <c r="EVI602" s="50"/>
      <c r="EVJ602" s="50"/>
      <c r="EVK602" s="50"/>
      <c r="EVL602" s="50"/>
      <c r="EVM602" s="50"/>
      <c r="EVN602" s="50"/>
      <c r="EVO602" s="50"/>
      <c r="EVP602" s="50"/>
      <c r="EVQ602" s="50"/>
      <c r="EVR602" s="50"/>
      <c r="EVS602" s="50"/>
      <c r="EVT602" s="50"/>
      <c r="EVU602" s="50"/>
      <c r="EVV602" s="50"/>
      <c r="EVW602" s="50"/>
      <c r="EVX602" s="50"/>
      <c r="EVY602" s="50"/>
      <c r="EVZ602" s="50"/>
      <c r="EWA602" s="50"/>
      <c r="EWB602" s="50"/>
      <c r="EWC602" s="50"/>
      <c r="EWD602" s="50"/>
      <c r="EWE602" s="50"/>
      <c r="EWF602" s="50"/>
      <c r="EWG602" s="50"/>
      <c r="EWH602" s="50"/>
      <c r="EWI602" s="50"/>
      <c r="EWJ602" s="50"/>
      <c r="EWK602" s="50"/>
      <c r="EWL602" s="50"/>
      <c r="EWM602" s="50"/>
      <c r="EWN602" s="50"/>
      <c r="EWO602" s="50"/>
      <c r="EWP602" s="50"/>
      <c r="EWQ602" s="50"/>
      <c r="EWR602" s="50"/>
      <c r="EWS602" s="50"/>
      <c r="EWT602" s="50"/>
      <c r="EWU602" s="50"/>
      <c r="EWV602" s="50"/>
      <c r="EWW602" s="50"/>
      <c r="EWX602" s="50"/>
      <c r="EWY602" s="50"/>
      <c r="EWZ602" s="50"/>
      <c r="EXA602" s="50"/>
      <c r="EXB602" s="50"/>
      <c r="EXC602" s="50"/>
      <c r="EXD602" s="50"/>
      <c r="EXE602" s="50"/>
      <c r="EXF602" s="50"/>
      <c r="EXG602" s="50"/>
      <c r="EXH602" s="50"/>
      <c r="EXI602" s="50"/>
      <c r="EXJ602" s="50"/>
      <c r="EXK602" s="50"/>
      <c r="EXL602" s="50"/>
      <c r="EXM602" s="50"/>
      <c r="EXN602" s="50"/>
      <c r="EXO602" s="50"/>
      <c r="EXP602" s="50"/>
      <c r="EXQ602" s="50"/>
      <c r="EXR602" s="50"/>
      <c r="EXS602" s="50"/>
      <c r="EXT602" s="50"/>
      <c r="EXU602" s="50"/>
      <c r="EXV602" s="50"/>
      <c r="EXW602" s="50"/>
      <c r="EXX602" s="50"/>
      <c r="EXY602" s="50"/>
      <c r="EXZ602" s="50"/>
      <c r="EYA602" s="50"/>
      <c r="EYB602" s="50"/>
      <c r="EYC602" s="50"/>
      <c r="EYD602" s="50"/>
      <c r="EYE602" s="50"/>
      <c r="EYF602" s="50"/>
      <c r="EYG602" s="50"/>
      <c r="EYH602" s="50"/>
      <c r="EYI602" s="50"/>
      <c r="EYJ602" s="50"/>
      <c r="EYK602" s="50"/>
      <c r="EYL602" s="50"/>
      <c r="EYM602" s="50"/>
      <c r="EYN602" s="50"/>
      <c r="EYO602" s="50"/>
      <c r="EYP602" s="50"/>
      <c r="EYQ602" s="50"/>
      <c r="EYR602" s="50"/>
      <c r="EYS602" s="50"/>
      <c r="EYT602" s="50"/>
      <c r="EYU602" s="50"/>
      <c r="EYV602" s="50"/>
      <c r="EYW602" s="50"/>
      <c r="EYX602" s="50"/>
      <c r="EYY602" s="50"/>
      <c r="EYZ602" s="50"/>
      <c r="EZA602" s="50"/>
      <c r="EZB602" s="50"/>
      <c r="EZC602" s="50"/>
      <c r="EZD602" s="50"/>
      <c r="EZE602" s="50"/>
      <c r="EZF602" s="50"/>
      <c r="EZG602" s="50"/>
      <c r="EZH602" s="50"/>
      <c r="EZI602" s="50"/>
      <c r="EZJ602" s="50"/>
      <c r="EZK602" s="50"/>
      <c r="EZL602" s="50"/>
      <c r="EZM602" s="50"/>
      <c r="EZN602" s="50"/>
      <c r="EZO602" s="50"/>
      <c r="EZP602" s="50"/>
      <c r="EZQ602" s="50"/>
      <c r="EZR602" s="50"/>
      <c r="EZS602" s="50"/>
      <c r="EZT602" s="50"/>
      <c r="EZU602" s="50"/>
      <c r="EZV602" s="50"/>
      <c r="EZW602" s="50"/>
      <c r="EZX602" s="50"/>
      <c r="EZY602" s="50"/>
      <c r="EZZ602" s="50"/>
      <c r="FAA602" s="50"/>
      <c r="FAB602" s="50"/>
      <c r="FAC602" s="50"/>
      <c r="FAD602" s="50"/>
      <c r="FAE602" s="50"/>
      <c r="FAF602" s="50"/>
      <c r="FAG602" s="50"/>
      <c r="FAH602" s="50"/>
      <c r="FAI602" s="50"/>
      <c r="FAJ602" s="50"/>
      <c r="FAK602" s="50"/>
      <c r="FAL602" s="50"/>
      <c r="FAM602" s="50"/>
      <c r="FAN602" s="50"/>
      <c r="FAP602" s="50"/>
      <c r="FAR602" s="50"/>
      <c r="FAS602" s="50"/>
      <c r="FAT602" s="50"/>
      <c r="FAU602" s="50"/>
      <c r="FAV602" s="50"/>
      <c r="FAW602" s="50"/>
      <c r="FAX602" s="50"/>
      <c r="FAY602" s="50"/>
      <c r="FBD602" s="50"/>
      <c r="FBE602" s="50"/>
      <c r="FBF602" s="50"/>
      <c r="FBG602" s="50"/>
      <c r="FBH602" s="50"/>
      <c r="FBI602" s="50"/>
      <c r="FBJ602" s="50"/>
      <c r="FBK602" s="50"/>
      <c r="FBL602" s="50"/>
      <c r="FBM602" s="50"/>
      <c r="FBN602" s="50"/>
      <c r="FBO602" s="50"/>
      <c r="FBP602" s="50"/>
      <c r="FBQ602" s="50"/>
      <c r="FBR602" s="50"/>
      <c r="FBS602" s="50"/>
      <c r="FBT602" s="50"/>
      <c r="FBU602" s="50"/>
      <c r="FBV602" s="50"/>
      <c r="FBW602" s="50"/>
      <c r="FBX602" s="50"/>
      <c r="FBY602" s="50"/>
      <c r="FBZ602" s="50"/>
      <c r="FCA602" s="50"/>
      <c r="FCB602" s="50"/>
      <c r="FCC602" s="50"/>
      <c r="FCD602" s="50"/>
      <c r="FCE602" s="50"/>
      <c r="FCF602" s="50"/>
      <c r="FCG602" s="50"/>
      <c r="FCH602" s="50"/>
      <c r="FCI602" s="50"/>
      <c r="FCJ602" s="50"/>
      <c r="FCK602" s="50"/>
      <c r="FCL602" s="50"/>
      <c r="FCM602" s="50"/>
      <c r="FCN602" s="50"/>
      <c r="FCO602" s="50"/>
      <c r="FCP602" s="50"/>
      <c r="FCQ602" s="50"/>
      <c r="FCR602" s="50"/>
      <c r="FCS602" s="50"/>
      <c r="FCT602" s="50"/>
      <c r="FCU602" s="50"/>
      <c r="FCV602" s="50"/>
      <c r="FCW602" s="50"/>
      <c r="FCX602" s="50"/>
      <c r="FCY602" s="50"/>
      <c r="FCZ602" s="50"/>
      <c r="FDA602" s="50"/>
      <c r="FDB602" s="50"/>
      <c r="FDC602" s="50"/>
      <c r="FDD602" s="50"/>
      <c r="FDE602" s="50"/>
      <c r="FDF602" s="50"/>
      <c r="FDG602" s="50"/>
      <c r="FDH602" s="50"/>
      <c r="FDI602" s="50"/>
      <c r="FDJ602" s="50"/>
      <c r="FDK602" s="50"/>
      <c r="FDL602" s="50"/>
      <c r="FDM602" s="50"/>
      <c r="FDN602" s="50"/>
      <c r="FDO602" s="50"/>
      <c r="FDP602" s="50"/>
      <c r="FDQ602" s="50"/>
      <c r="FDR602" s="50"/>
      <c r="FDS602" s="50"/>
      <c r="FDT602" s="50"/>
      <c r="FDU602" s="50"/>
      <c r="FDV602" s="50"/>
      <c r="FDW602" s="50"/>
      <c r="FDX602" s="50"/>
      <c r="FDY602" s="50"/>
      <c r="FDZ602" s="50"/>
      <c r="FEA602" s="50"/>
      <c r="FEB602" s="50"/>
      <c r="FEC602" s="50"/>
      <c r="FED602" s="50"/>
      <c r="FEE602" s="50"/>
      <c r="FEF602" s="50"/>
      <c r="FEG602" s="50"/>
      <c r="FEH602" s="50"/>
      <c r="FEI602" s="50"/>
      <c r="FEJ602" s="50"/>
      <c r="FEK602" s="50"/>
      <c r="FEL602" s="50"/>
      <c r="FEM602" s="50"/>
      <c r="FEN602" s="50"/>
      <c r="FEO602" s="50"/>
      <c r="FEP602" s="50"/>
      <c r="FEQ602" s="50"/>
      <c r="FER602" s="50"/>
      <c r="FES602" s="50"/>
      <c r="FET602" s="50"/>
      <c r="FEU602" s="50"/>
      <c r="FEV602" s="50"/>
      <c r="FEW602" s="50"/>
      <c r="FEX602" s="50"/>
      <c r="FEY602" s="50"/>
      <c r="FEZ602" s="50"/>
      <c r="FFA602" s="50"/>
      <c r="FFB602" s="50"/>
      <c r="FFC602" s="50"/>
      <c r="FFD602" s="50"/>
      <c r="FFE602" s="50"/>
      <c r="FFF602" s="50"/>
      <c r="FFG602" s="50"/>
      <c r="FFH602" s="50"/>
      <c r="FFI602" s="50"/>
      <c r="FFJ602" s="50"/>
      <c r="FFK602" s="50"/>
      <c r="FFL602" s="50"/>
      <c r="FFM602" s="50"/>
      <c r="FFN602" s="50"/>
      <c r="FFO602" s="50"/>
      <c r="FFP602" s="50"/>
      <c r="FFQ602" s="50"/>
      <c r="FFR602" s="50"/>
      <c r="FFS602" s="50"/>
      <c r="FFT602" s="50"/>
      <c r="FFU602" s="50"/>
      <c r="FFV602" s="50"/>
      <c r="FFW602" s="50"/>
      <c r="FFX602" s="50"/>
      <c r="FFY602" s="50"/>
      <c r="FFZ602" s="50"/>
      <c r="FGA602" s="50"/>
      <c r="FGB602" s="50"/>
      <c r="FGC602" s="50"/>
      <c r="FGD602" s="50"/>
      <c r="FGE602" s="50"/>
      <c r="FGF602" s="50"/>
      <c r="FGG602" s="50"/>
      <c r="FGH602" s="50"/>
      <c r="FGI602" s="50"/>
      <c r="FGJ602" s="50"/>
      <c r="FGK602" s="50"/>
      <c r="FGL602" s="50"/>
      <c r="FGM602" s="50"/>
      <c r="FGN602" s="50"/>
      <c r="FGO602" s="50"/>
      <c r="FGP602" s="50"/>
      <c r="FGQ602" s="50"/>
      <c r="FGR602" s="50"/>
      <c r="FGS602" s="50"/>
      <c r="FGT602" s="50"/>
      <c r="FGU602" s="50"/>
      <c r="FGV602" s="50"/>
      <c r="FGW602" s="50"/>
      <c r="FGX602" s="50"/>
      <c r="FGY602" s="50"/>
      <c r="FGZ602" s="50"/>
      <c r="FHA602" s="50"/>
      <c r="FHB602" s="50"/>
      <c r="FHC602" s="50"/>
      <c r="FHD602" s="50"/>
      <c r="FHE602" s="50"/>
      <c r="FHF602" s="50"/>
      <c r="FHG602" s="50"/>
      <c r="FHH602" s="50"/>
      <c r="FHI602" s="50"/>
      <c r="FHJ602" s="50"/>
      <c r="FHK602" s="50"/>
      <c r="FHL602" s="50"/>
      <c r="FHM602" s="50"/>
      <c r="FHN602" s="50"/>
      <c r="FHO602" s="50"/>
      <c r="FHP602" s="50"/>
      <c r="FHQ602" s="50"/>
      <c r="FHR602" s="50"/>
      <c r="FHS602" s="50"/>
      <c r="FHT602" s="50"/>
      <c r="FHU602" s="50"/>
      <c r="FHV602" s="50"/>
      <c r="FHW602" s="50"/>
      <c r="FHX602" s="50"/>
      <c r="FHY602" s="50"/>
      <c r="FHZ602" s="50"/>
      <c r="FIA602" s="50"/>
      <c r="FIB602" s="50"/>
      <c r="FIC602" s="50"/>
      <c r="FID602" s="50"/>
      <c r="FIE602" s="50"/>
      <c r="FIF602" s="50"/>
      <c r="FIG602" s="50"/>
      <c r="FIH602" s="50"/>
      <c r="FII602" s="50"/>
      <c r="FIJ602" s="50"/>
      <c r="FIK602" s="50"/>
      <c r="FIL602" s="50"/>
      <c r="FIM602" s="50"/>
      <c r="FIN602" s="50"/>
      <c r="FIO602" s="50"/>
      <c r="FIP602" s="50"/>
      <c r="FIQ602" s="50"/>
      <c r="FIR602" s="50"/>
      <c r="FIS602" s="50"/>
      <c r="FIT602" s="50"/>
      <c r="FIU602" s="50"/>
      <c r="FIV602" s="50"/>
      <c r="FIW602" s="50"/>
      <c r="FIX602" s="50"/>
      <c r="FIY602" s="50"/>
      <c r="FIZ602" s="50"/>
      <c r="FJA602" s="50"/>
      <c r="FJB602" s="50"/>
      <c r="FJC602" s="50"/>
      <c r="FJD602" s="50"/>
      <c r="FJE602" s="50"/>
      <c r="FJF602" s="50"/>
      <c r="FJG602" s="50"/>
      <c r="FJH602" s="50"/>
      <c r="FJI602" s="50"/>
      <c r="FJJ602" s="50"/>
      <c r="FJK602" s="50"/>
      <c r="FJL602" s="50"/>
      <c r="FJM602" s="50"/>
      <c r="FJN602" s="50"/>
      <c r="FJO602" s="50"/>
      <c r="FJP602" s="50"/>
      <c r="FJQ602" s="50"/>
      <c r="FJR602" s="50"/>
      <c r="FJS602" s="50"/>
      <c r="FJT602" s="50"/>
      <c r="FJU602" s="50"/>
      <c r="FJV602" s="50"/>
      <c r="FJW602" s="50"/>
      <c r="FJX602" s="50"/>
      <c r="FJY602" s="50"/>
      <c r="FJZ602" s="50"/>
      <c r="FKA602" s="50"/>
      <c r="FKB602" s="50"/>
      <c r="FKC602" s="50"/>
      <c r="FKD602" s="50"/>
      <c r="FKE602" s="50"/>
      <c r="FKF602" s="50"/>
      <c r="FKG602" s="50"/>
      <c r="FKH602" s="50"/>
      <c r="FKI602" s="50"/>
      <c r="FKJ602" s="50"/>
      <c r="FKL602" s="50"/>
      <c r="FKN602" s="50"/>
      <c r="FKO602" s="50"/>
      <c r="FKP602" s="50"/>
      <c r="FKQ602" s="50"/>
      <c r="FKR602" s="50"/>
      <c r="FKS602" s="50"/>
      <c r="FKT602" s="50"/>
      <c r="FKU602" s="50"/>
      <c r="FKZ602" s="50"/>
      <c r="FLA602" s="50"/>
      <c r="FLB602" s="50"/>
      <c r="FLC602" s="50"/>
      <c r="FLD602" s="50"/>
      <c r="FLE602" s="50"/>
      <c r="FLF602" s="50"/>
      <c r="FLG602" s="50"/>
      <c r="FLH602" s="50"/>
      <c r="FLI602" s="50"/>
      <c r="FLJ602" s="50"/>
      <c r="FLK602" s="50"/>
      <c r="FLL602" s="50"/>
      <c r="FLM602" s="50"/>
      <c r="FLN602" s="50"/>
      <c r="FLO602" s="50"/>
      <c r="FLP602" s="50"/>
      <c r="FLQ602" s="50"/>
      <c r="FLR602" s="50"/>
      <c r="FLS602" s="50"/>
      <c r="FLT602" s="50"/>
      <c r="FLU602" s="50"/>
      <c r="FLV602" s="50"/>
      <c r="FLW602" s="50"/>
      <c r="FLX602" s="50"/>
      <c r="FLY602" s="50"/>
      <c r="FLZ602" s="50"/>
      <c r="FMA602" s="50"/>
      <c r="FMB602" s="50"/>
      <c r="FMC602" s="50"/>
      <c r="FMD602" s="50"/>
      <c r="FME602" s="50"/>
      <c r="FMF602" s="50"/>
      <c r="FMG602" s="50"/>
      <c r="FMH602" s="50"/>
      <c r="FMI602" s="50"/>
      <c r="FMJ602" s="50"/>
      <c r="FMK602" s="50"/>
      <c r="FML602" s="50"/>
      <c r="FMM602" s="50"/>
      <c r="FMN602" s="50"/>
      <c r="FMO602" s="50"/>
      <c r="FMP602" s="50"/>
      <c r="FMQ602" s="50"/>
      <c r="FMR602" s="50"/>
      <c r="FMS602" s="50"/>
      <c r="FMT602" s="50"/>
      <c r="FMU602" s="50"/>
      <c r="FMV602" s="50"/>
      <c r="FMW602" s="50"/>
      <c r="FMX602" s="50"/>
      <c r="FMY602" s="50"/>
      <c r="FMZ602" s="50"/>
      <c r="FNA602" s="50"/>
      <c r="FNB602" s="50"/>
      <c r="FNC602" s="50"/>
      <c r="FND602" s="50"/>
      <c r="FNE602" s="50"/>
      <c r="FNF602" s="50"/>
      <c r="FNG602" s="50"/>
      <c r="FNH602" s="50"/>
      <c r="FNI602" s="50"/>
      <c r="FNJ602" s="50"/>
      <c r="FNK602" s="50"/>
      <c r="FNL602" s="50"/>
      <c r="FNM602" s="50"/>
      <c r="FNN602" s="50"/>
      <c r="FNO602" s="50"/>
      <c r="FNP602" s="50"/>
      <c r="FNQ602" s="50"/>
      <c r="FNR602" s="50"/>
      <c r="FNS602" s="50"/>
      <c r="FNT602" s="50"/>
      <c r="FNU602" s="50"/>
      <c r="FNV602" s="50"/>
      <c r="FNW602" s="50"/>
      <c r="FNX602" s="50"/>
      <c r="FNY602" s="50"/>
      <c r="FNZ602" s="50"/>
      <c r="FOA602" s="50"/>
      <c r="FOB602" s="50"/>
      <c r="FOC602" s="50"/>
      <c r="FOD602" s="50"/>
      <c r="FOE602" s="50"/>
      <c r="FOF602" s="50"/>
      <c r="FOG602" s="50"/>
      <c r="FOH602" s="50"/>
      <c r="FOI602" s="50"/>
      <c r="FOJ602" s="50"/>
      <c r="FOK602" s="50"/>
      <c r="FOL602" s="50"/>
      <c r="FOM602" s="50"/>
      <c r="FON602" s="50"/>
      <c r="FOO602" s="50"/>
      <c r="FOP602" s="50"/>
      <c r="FOQ602" s="50"/>
      <c r="FOR602" s="50"/>
      <c r="FOS602" s="50"/>
      <c r="FOT602" s="50"/>
      <c r="FOU602" s="50"/>
      <c r="FOV602" s="50"/>
      <c r="FOW602" s="50"/>
      <c r="FOX602" s="50"/>
      <c r="FOY602" s="50"/>
      <c r="FOZ602" s="50"/>
      <c r="FPA602" s="50"/>
      <c r="FPB602" s="50"/>
      <c r="FPC602" s="50"/>
      <c r="FPD602" s="50"/>
      <c r="FPE602" s="50"/>
      <c r="FPF602" s="50"/>
      <c r="FPG602" s="50"/>
      <c r="FPH602" s="50"/>
      <c r="FPI602" s="50"/>
      <c r="FPJ602" s="50"/>
      <c r="FPK602" s="50"/>
      <c r="FPL602" s="50"/>
      <c r="FPM602" s="50"/>
      <c r="FPN602" s="50"/>
      <c r="FPO602" s="50"/>
      <c r="FPP602" s="50"/>
      <c r="FPQ602" s="50"/>
      <c r="FPR602" s="50"/>
      <c r="FPS602" s="50"/>
      <c r="FPT602" s="50"/>
      <c r="FPU602" s="50"/>
      <c r="FPV602" s="50"/>
      <c r="FPW602" s="50"/>
      <c r="FPX602" s="50"/>
      <c r="FPY602" s="50"/>
      <c r="FPZ602" s="50"/>
      <c r="FQA602" s="50"/>
      <c r="FQB602" s="50"/>
      <c r="FQC602" s="50"/>
      <c r="FQD602" s="50"/>
      <c r="FQE602" s="50"/>
      <c r="FQF602" s="50"/>
      <c r="FQG602" s="50"/>
      <c r="FQH602" s="50"/>
      <c r="FQI602" s="50"/>
      <c r="FQJ602" s="50"/>
      <c r="FQK602" s="50"/>
      <c r="FQL602" s="50"/>
      <c r="FQM602" s="50"/>
      <c r="FQN602" s="50"/>
      <c r="FQO602" s="50"/>
      <c r="FQP602" s="50"/>
      <c r="FQQ602" s="50"/>
      <c r="FQR602" s="50"/>
      <c r="FQS602" s="50"/>
      <c r="FQT602" s="50"/>
      <c r="FQU602" s="50"/>
      <c r="FQV602" s="50"/>
      <c r="FQW602" s="50"/>
      <c r="FQX602" s="50"/>
      <c r="FQY602" s="50"/>
      <c r="FQZ602" s="50"/>
      <c r="FRA602" s="50"/>
      <c r="FRB602" s="50"/>
      <c r="FRC602" s="50"/>
      <c r="FRD602" s="50"/>
      <c r="FRE602" s="50"/>
      <c r="FRF602" s="50"/>
      <c r="FRG602" s="50"/>
      <c r="FRH602" s="50"/>
      <c r="FRI602" s="50"/>
      <c r="FRJ602" s="50"/>
      <c r="FRK602" s="50"/>
      <c r="FRL602" s="50"/>
      <c r="FRM602" s="50"/>
      <c r="FRN602" s="50"/>
      <c r="FRO602" s="50"/>
      <c r="FRP602" s="50"/>
      <c r="FRQ602" s="50"/>
      <c r="FRR602" s="50"/>
      <c r="FRS602" s="50"/>
      <c r="FRT602" s="50"/>
      <c r="FRU602" s="50"/>
      <c r="FRV602" s="50"/>
      <c r="FRW602" s="50"/>
      <c r="FRX602" s="50"/>
      <c r="FRY602" s="50"/>
      <c r="FRZ602" s="50"/>
      <c r="FSA602" s="50"/>
      <c r="FSB602" s="50"/>
      <c r="FSC602" s="50"/>
      <c r="FSD602" s="50"/>
      <c r="FSE602" s="50"/>
      <c r="FSF602" s="50"/>
      <c r="FSG602" s="50"/>
      <c r="FSH602" s="50"/>
      <c r="FSI602" s="50"/>
      <c r="FSJ602" s="50"/>
      <c r="FSK602" s="50"/>
      <c r="FSL602" s="50"/>
      <c r="FSM602" s="50"/>
      <c r="FSN602" s="50"/>
      <c r="FSO602" s="50"/>
      <c r="FSP602" s="50"/>
      <c r="FSQ602" s="50"/>
      <c r="FSR602" s="50"/>
      <c r="FSS602" s="50"/>
      <c r="FST602" s="50"/>
      <c r="FSU602" s="50"/>
      <c r="FSV602" s="50"/>
      <c r="FSW602" s="50"/>
      <c r="FSX602" s="50"/>
      <c r="FSY602" s="50"/>
      <c r="FSZ602" s="50"/>
      <c r="FTA602" s="50"/>
      <c r="FTB602" s="50"/>
      <c r="FTC602" s="50"/>
      <c r="FTD602" s="50"/>
      <c r="FTE602" s="50"/>
      <c r="FTF602" s="50"/>
      <c r="FTG602" s="50"/>
      <c r="FTH602" s="50"/>
      <c r="FTI602" s="50"/>
      <c r="FTJ602" s="50"/>
      <c r="FTK602" s="50"/>
      <c r="FTL602" s="50"/>
      <c r="FTM602" s="50"/>
      <c r="FTN602" s="50"/>
      <c r="FTO602" s="50"/>
      <c r="FTP602" s="50"/>
      <c r="FTQ602" s="50"/>
      <c r="FTR602" s="50"/>
      <c r="FTS602" s="50"/>
      <c r="FTT602" s="50"/>
      <c r="FTU602" s="50"/>
      <c r="FTV602" s="50"/>
      <c r="FTW602" s="50"/>
      <c r="FTX602" s="50"/>
      <c r="FTY602" s="50"/>
      <c r="FTZ602" s="50"/>
      <c r="FUA602" s="50"/>
      <c r="FUB602" s="50"/>
      <c r="FUC602" s="50"/>
      <c r="FUD602" s="50"/>
      <c r="FUE602" s="50"/>
      <c r="FUF602" s="50"/>
      <c r="FUH602" s="50"/>
      <c r="FUJ602" s="50"/>
      <c r="FUK602" s="50"/>
      <c r="FUL602" s="50"/>
      <c r="FUM602" s="50"/>
      <c r="FUN602" s="50"/>
      <c r="FUO602" s="50"/>
      <c r="FUP602" s="50"/>
      <c r="FUQ602" s="50"/>
      <c r="FUV602" s="50"/>
      <c r="FUW602" s="50"/>
      <c r="FUX602" s="50"/>
      <c r="FUY602" s="50"/>
      <c r="FUZ602" s="50"/>
      <c r="FVA602" s="50"/>
      <c r="FVB602" s="50"/>
      <c r="FVC602" s="50"/>
      <c r="FVD602" s="50"/>
      <c r="FVE602" s="50"/>
      <c r="FVF602" s="50"/>
      <c r="FVG602" s="50"/>
      <c r="FVH602" s="50"/>
      <c r="FVI602" s="50"/>
      <c r="FVJ602" s="50"/>
      <c r="FVK602" s="50"/>
      <c r="FVL602" s="50"/>
      <c r="FVM602" s="50"/>
      <c r="FVN602" s="50"/>
      <c r="FVO602" s="50"/>
      <c r="FVP602" s="50"/>
      <c r="FVQ602" s="50"/>
      <c r="FVR602" s="50"/>
      <c r="FVS602" s="50"/>
      <c r="FVT602" s="50"/>
      <c r="FVU602" s="50"/>
      <c r="FVV602" s="50"/>
      <c r="FVW602" s="50"/>
      <c r="FVX602" s="50"/>
      <c r="FVY602" s="50"/>
      <c r="FVZ602" s="50"/>
      <c r="FWA602" s="50"/>
      <c r="FWB602" s="50"/>
      <c r="FWC602" s="50"/>
      <c r="FWD602" s="50"/>
      <c r="FWE602" s="50"/>
      <c r="FWF602" s="50"/>
      <c r="FWG602" s="50"/>
      <c r="FWH602" s="50"/>
      <c r="FWI602" s="50"/>
      <c r="FWJ602" s="50"/>
      <c r="FWK602" s="50"/>
      <c r="FWL602" s="50"/>
      <c r="FWM602" s="50"/>
      <c r="FWN602" s="50"/>
      <c r="FWO602" s="50"/>
      <c r="FWP602" s="50"/>
      <c r="FWQ602" s="50"/>
      <c r="FWR602" s="50"/>
      <c r="FWS602" s="50"/>
      <c r="FWT602" s="50"/>
      <c r="FWU602" s="50"/>
      <c r="FWV602" s="50"/>
      <c r="FWW602" s="50"/>
      <c r="FWX602" s="50"/>
      <c r="FWY602" s="50"/>
      <c r="FWZ602" s="50"/>
      <c r="FXA602" s="50"/>
      <c r="FXB602" s="50"/>
      <c r="FXC602" s="50"/>
      <c r="FXD602" s="50"/>
      <c r="FXE602" s="50"/>
      <c r="FXF602" s="50"/>
      <c r="FXG602" s="50"/>
      <c r="FXH602" s="50"/>
      <c r="FXI602" s="50"/>
      <c r="FXJ602" s="50"/>
      <c r="FXK602" s="50"/>
      <c r="FXL602" s="50"/>
      <c r="FXM602" s="50"/>
      <c r="FXN602" s="50"/>
      <c r="FXO602" s="50"/>
      <c r="FXP602" s="50"/>
      <c r="FXQ602" s="50"/>
      <c r="FXR602" s="50"/>
      <c r="FXS602" s="50"/>
      <c r="FXT602" s="50"/>
      <c r="FXU602" s="50"/>
      <c r="FXV602" s="50"/>
      <c r="FXW602" s="50"/>
      <c r="FXX602" s="50"/>
      <c r="FXY602" s="50"/>
      <c r="FXZ602" s="50"/>
      <c r="FYA602" s="50"/>
      <c r="FYB602" s="50"/>
      <c r="FYC602" s="50"/>
      <c r="FYD602" s="50"/>
      <c r="FYE602" s="50"/>
      <c r="FYF602" s="50"/>
      <c r="FYG602" s="50"/>
      <c r="FYH602" s="50"/>
      <c r="FYI602" s="50"/>
      <c r="FYJ602" s="50"/>
      <c r="FYK602" s="50"/>
      <c r="FYL602" s="50"/>
      <c r="FYM602" s="50"/>
      <c r="FYN602" s="50"/>
      <c r="FYO602" s="50"/>
      <c r="FYP602" s="50"/>
      <c r="FYQ602" s="50"/>
      <c r="FYR602" s="50"/>
      <c r="FYS602" s="50"/>
      <c r="FYT602" s="50"/>
      <c r="FYU602" s="50"/>
      <c r="FYV602" s="50"/>
      <c r="FYW602" s="50"/>
      <c r="FYX602" s="50"/>
      <c r="FYY602" s="50"/>
      <c r="FYZ602" s="50"/>
      <c r="FZA602" s="50"/>
      <c r="FZB602" s="50"/>
      <c r="FZC602" s="50"/>
      <c r="FZD602" s="50"/>
      <c r="FZE602" s="50"/>
      <c r="FZF602" s="50"/>
      <c r="FZG602" s="50"/>
      <c r="FZH602" s="50"/>
      <c r="FZI602" s="50"/>
      <c r="FZJ602" s="50"/>
      <c r="FZK602" s="50"/>
      <c r="FZL602" s="50"/>
      <c r="FZM602" s="50"/>
      <c r="FZN602" s="50"/>
      <c r="FZO602" s="50"/>
      <c r="FZP602" s="50"/>
      <c r="FZQ602" s="50"/>
      <c r="FZR602" s="50"/>
      <c r="FZS602" s="50"/>
      <c r="FZT602" s="50"/>
      <c r="FZU602" s="50"/>
      <c r="FZV602" s="50"/>
      <c r="FZW602" s="50"/>
      <c r="FZX602" s="50"/>
      <c r="FZY602" s="50"/>
      <c r="FZZ602" s="50"/>
      <c r="GAA602" s="50"/>
      <c r="GAB602" s="50"/>
      <c r="GAC602" s="50"/>
      <c r="GAD602" s="50"/>
      <c r="GAE602" s="50"/>
      <c r="GAF602" s="50"/>
      <c r="GAG602" s="50"/>
      <c r="GAH602" s="50"/>
      <c r="GAI602" s="50"/>
      <c r="GAJ602" s="50"/>
      <c r="GAK602" s="50"/>
      <c r="GAL602" s="50"/>
      <c r="GAM602" s="50"/>
      <c r="GAN602" s="50"/>
      <c r="GAO602" s="50"/>
      <c r="GAP602" s="50"/>
      <c r="GAQ602" s="50"/>
      <c r="GAR602" s="50"/>
      <c r="GAS602" s="50"/>
      <c r="GAT602" s="50"/>
      <c r="GAU602" s="50"/>
      <c r="GAV602" s="50"/>
      <c r="GAW602" s="50"/>
      <c r="GAX602" s="50"/>
      <c r="GAY602" s="50"/>
      <c r="GAZ602" s="50"/>
      <c r="GBA602" s="50"/>
      <c r="GBB602" s="50"/>
      <c r="GBC602" s="50"/>
      <c r="GBD602" s="50"/>
      <c r="GBE602" s="50"/>
      <c r="GBF602" s="50"/>
      <c r="GBG602" s="50"/>
      <c r="GBH602" s="50"/>
      <c r="GBI602" s="50"/>
      <c r="GBJ602" s="50"/>
      <c r="GBK602" s="50"/>
      <c r="GBL602" s="50"/>
      <c r="GBM602" s="50"/>
      <c r="GBN602" s="50"/>
      <c r="GBO602" s="50"/>
      <c r="GBP602" s="50"/>
      <c r="GBQ602" s="50"/>
      <c r="GBR602" s="50"/>
      <c r="GBS602" s="50"/>
      <c r="GBT602" s="50"/>
      <c r="GBU602" s="50"/>
      <c r="GBV602" s="50"/>
      <c r="GBW602" s="50"/>
      <c r="GBX602" s="50"/>
      <c r="GBY602" s="50"/>
      <c r="GBZ602" s="50"/>
      <c r="GCA602" s="50"/>
      <c r="GCB602" s="50"/>
      <c r="GCC602" s="50"/>
      <c r="GCD602" s="50"/>
      <c r="GCE602" s="50"/>
      <c r="GCF602" s="50"/>
      <c r="GCG602" s="50"/>
      <c r="GCH602" s="50"/>
      <c r="GCI602" s="50"/>
      <c r="GCJ602" s="50"/>
      <c r="GCK602" s="50"/>
      <c r="GCL602" s="50"/>
      <c r="GCM602" s="50"/>
      <c r="GCN602" s="50"/>
      <c r="GCO602" s="50"/>
      <c r="GCP602" s="50"/>
      <c r="GCQ602" s="50"/>
      <c r="GCR602" s="50"/>
      <c r="GCS602" s="50"/>
      <c r="GCT602" s="50"/>
      <c r="GCU602" s="50"/>
      <c r="GCV602" s="50"/>
      <c r="GCW602" s="50"/>
      <c r="GCX602" s="50"/>
      <c r="GCY602" s="50"/>
      <c r="GCZ602" s="50"/>
      <c r="GDA602" s="50"/>
      <c r="GDB602" s="50"/>
      <c r="GDC602" s="50"/>
      <c r="GDD602" s="50"/>
      <c r="GDE602" s="50"/>
      <c r="GDF602" s="50"/>
      <c r="GDG602" s="50"/>
      <c r="GDH602" s="50"/>
      <c r="GDI602" s="50"/>
      <c r="GDJ602" s="50"/>
      <c r="GDK602" s="50"/>
      <c r="GDL602" s="50"/>
      <c r="GDM602" s="50"/>
      <c r="GDN602" s="50"/>
      <c r="GDO602" s="50"/>
      <c r="GDP602" s="50"/>
      <c r="GDQ602" s="50"/>
      <c r="GDR602" s="50"/>
      <c r="GDS602" s="50"/>
      <c r="GDT602" s="50"/>
      <c r="GDU602" s="50"/>
      <c r="GDV602" s="50"/>
      <c r="GDW602" s="50"/>
      <c r="GDX602" s="50"/>
      <c r="GDY602" s="50"/>
      <c r="GDZ602" s="50"/>
      <c r="GEA602" s="50"/>
      <c r="GEB602" s="50"/>
      <c r="GED602" s="50"/>
      <c r="GEF602" s="50"/>
      <c r="GEG602" s="50"/>
      <c r="GEH602" s="50"/>
      <c r="GEI602" s="50"/>
      <c r="GEJ602" s="50"/>
      <c r="GEK602" s="50"/>
      <c r="GEL602" s="50"/>
      <c r="GEM602" s="50"/>
      <c r="GER602" s="50"/>
      <c r="GES602" s="50"/>
      <c r="GET602" s="50"/>
      <c r="GEU602" s="50"/>
      <c r="GEV602" s="50"/>
      <c r="GEW602" s="50"/>
      <c r="GEX602" s="50"/>
      <c r="GEY602" s="50"/>
      <c r="GEZ602" s="50"/>
      <c r="GFA602" s="50"/>
      <c r="GFB602" s="50"/>
      <c r="GFC602" s="50"/>
      <c r="GFD602" s="50"/>
      <c r="GFE602" s="50"/>
      <c r="GFF602" s="50"/>
      <c r="GFG602" s="50"/>
      <c r="GFH602" s="50"/>
      <c r="GFI602" s="50"/>
      <c r="GFJ602" s="50"/>
      <c r="GFK602" s="50"/>
      <c r="GFL602" s="50"/>
      <c r="GFM602" s="50"/>
      <c r="GFN602" s="50"/>
      <c r="GFO602" s="50"/>
      <c r="GFP602" s="50"/>
      <c r="GFQ602" s="50"/>
      <c r="GFR602" s="50"/>
      <c r="GFS602" s="50"/>
      <c r="GFT602" s="50"/>
      <c r="GFU602" s="50"/>
      <c r="GFV602" s="50"/>
      <c r="GFW602" s="50"/>
      <c r="GFX602" s="50"/>
      <c r="GFY602" s="50"/>
      <c r="GFZ602" s="50"/>
      <c r="GGA602" s="50"/>
      <c r="GGB602" s="50"/>
      <c r="GGC602" s="50"/>
      <c r="GGD602" s="50"/>
      <c r="GGE602" s="50"/>
      <c r="GGF602" s="50"/>
      <c r="GGG602" s="50"/>
      <c r="GGH602" s="50"/>
      <c r="GGI602" s="50"/>
      <c r="GGJ602" s="50"/>
      <c r="GGK602" s="50"/>
      <c r="GGL602" s="50"/>
      <c r="GGM602" s="50"/>
      <c r="GGN602" s="50"/>
      <c r="GGO602" s="50"/>
      <c r="GGP602" s="50"/>
      <c r="GGQ602" s="50"/>
      <c r="GGR602" s="50"/>
      <c r="GGS602" s="50"/>
      <c r="GGT602" s="50"/>
      <c r="GGU602" s="50"/>
      <c r="GGV602" s="50"/>
      <c r="GGW602" s="50"/>
      <c r="GGX602" s="50"/>
      <c r="GGY602" s="50"/>
      <c r="GGZ602" s="50"/>
      <c r="GHA602" s="50"/>
      <c r="GHB602" s="50"/>
      <c r="GHC602" s="50"/>
      <c r="GHD602" s="50"/>
      <c r="GHE602" s="50"/>
      <c r="GHF602" s="50"/>
      <c r="GHG602" s="50"/>
      <c r="GHH602" s="50"/>
      <c r="GHI602" s="50"/>
      <c r="GHJ602" s="50"/>
      <c r="GHK602" s="50"/>
      <c r="GHL602" s="50"/>
      <c r="GHM602" s="50"/>
      <c r="GHN602" s="50"/>
      <c r="GHO602" s="50"/>
      <c r="GHP602" s="50"/>
      <c r="GHQ602" s="50"/>
      <c r="GHR602" s="50"/>
      <c r="GHS602" s="50"/>
      <c r="GHT602" s="50"/>
      <c r="GHU602" s="50"/>
      <c r="GHV602" s="50"/>
      <c r="GHW602" s="50"/>
      <c r="GHX602" s="50"/>
      <c r="GHY602" s="50"/>
      <c r="GHZ602" s="50"/>
      <c r="GIA602" s="50"/>
      <c r="GIB602" s="50"/>
      <c r="GIC602" s="50"/>
      <c r="GID602" s="50"/>
      <c r="GIE602" s="50"/>
      <c r="GIF602" s="50"/>
      <c r="GIG602" s="50"/>
      <c r="GIH602" s="50"/>
      <c r="GII602" s="50"/>
      <c r="GIJ602" s="50"/>
      <c r="GIK602" s="50"/>
      <c r="GIL602" s="50"/>
      <c r="GIM602" s="50"/>
      <c r="GIN602" s="50"/>
      <c r="GIO602" s="50"/>
      <c r="GIP602" s="50"/>
      <c r="GIQ602" s="50"/>
      <c r="GIR602" s="50"/>
      <c r="GIS602" s="50"/>
      <c r="GIT602" s="50"/>
      <c r="GIU602" s="50"/>
      <c r="GIV602" s="50"/>
      <c r="GIW602" s="50"/>
      <c r="GIX602" s="50"/>
      <c r="GIY602" s="50"/>
      <c r="GIZ602" s="50"/>
      <c r="GJA602" s="50"/>
      <c r="GJB602" s="50"/>
      <c r="GJC602" s="50"/>
      <c r="GJD602" s="50"/>
      <c r="GJE602" s="50"/>
      <c r="GJF602" s="50"/>
      <c r="GJG602" s="50"/>
      <c r="GJH602" s="50"/>
      <c r="GJI602" s="50"/>
      <c r="GJJ602" s="50"/>
      <c r="GJK602" s="50"/>
      <c r="GJL602" s="50"/>
      <c r="GJM602" s="50"/>
      <c r="GJN602" s="50"/>
      <c r="GJO602" s="50"/>
      <c r="GJP602" s="50"/>
      <c r="GJQ602" s="50"/>
      <c r="GJR602" s="50"/>
      <c r="GJS602" s="50"/>
      <c r="GJT602" s="50"/>
      <c r="GJU602" s="50"/>
      <c r="GJV602" s="50"/>
      <c r="GJW602" s="50"/>
      <c r="GJX602" s="50"/>
      <c r="GJY602" s="50"/>
      <c r="GJZ602" s="50"/>
      <c r="GKA602" s="50"/>
      <c r="GKB602" s="50"/>
      <c r="GKC602" s="50"/>
      <c r="GKD602" s="50"/>
      <c r="GKE602" s="50"/>
      <c r="GKF602" s="50"/>
      <c r="GKG602" s="50"/>
      <c r="GKH602" s="50"/>
      <c r="GKI602" s="50"/>
      <c r="GKJ602" s="50"/>
      <c r="GKK602" s="50"/>
      <c r="GKL602" s="50"/>
      <c r="GKM602" s="50"/>
      <c r="GKN602" s="50"/>
      <c r="GKO602" s="50"/>
      <c r="GKP602" s="50"/>
      <c r="GKQ602" s="50"/>
      <c r="GKR602" s="50"/>
      <c r="GKS602" s="50"/>
      <c r="GKT602" s="50"/>
      <c r="GKU602" s="50"/>
      <c r="GKV602" s="50"/>
      <c r="GKW602" s="50"/>
      <c r="GKX602" s="50"/>
      <c r="GKY602" s="50"/>
      <c r="GKZ602" s="50"/>
      <c r="GLA602" s="50"/>
      <c r="GLB602" s="50"/>
      <c r="GLC602" s="50"/>
      <c r="GLD602" s="50"/>
      <c r="GLE602" s="50"/>
      <c r="GLF602" s="50"/>
      <c r="GLG602" s="50"/>
      <c r="GLH602" s="50"/>
      <c r="GLI602" s="50"/>
      <c r="GLJ602" s="50"/>
      <c r="GLK602" s="50"/>
      <c r="GLL602" s="50"/>
      <c r="GLM602" s="50"/>
      <c r="GLN602" s="50"/>
      <c r="GLO602" s="50"/>
      <c r="GLP602" s="50"/>
      <c r="GLQ602" s="50"/>
      <c r="GLR602" s="50"/>
      <c r="GLS602" s="50"/>
      <c r="GLT602" s="50"/>
      <c r="GLU602" s="50"/>
      <c r="GLV602" s="50"/>
      <c r="GLW602" s="50"/>
      <c r="GLX602" s="50"/>
      <c r="GLY602" s="50"/>
      <c r="GLZ602" s="50"/>
      <c r="GMA602" s="50"/>
      <c r="GMB602" s="50"/>
      <c r="GMC602" s="50"/>
      <c r="GMD602" s="50"/>
      <c r="GME602" s="50"/>
      <c r="GMF602" s="50"/>
      <c r="GMG602" s="50"/>
      <c r="GMH602" s="50"/>
      <c r="GMI602" s="50"/>
      <c r="GMJ602" s="50"/>
      <c r="GMK602" s="50"/>
      <c r="GML602" s="50"/>
      <c r="GMM602" s="50"/>
      <c r="GMN602" s="50"/>
      <c r="GMO602" s="50"/>
      <c r="GMP602" s="50"/>
      <c r="GMQ602" s="50"/>
      <c r="GMR602" s="50"/>
      <c r="GMS602" s="50"/>
      <c r="GMT602" s="50"/>
      <c r="GMU602" s="50"/>
      <c r="GMV602" s="50"/>
      <c r="GMW602" s="50"/>
      <c r="GMX602" s="50"/>
      <c r="GMY602" s="50"/>
      <c r="GMZ602" s="50"/>
      <c r="GNA602" s="50"/>
      <c r="GNB602" s="50"/>
      <c r="GNC602" s="50"/>
      <c r="GND602" s="50"/>
      <c r="GNE602" s="50"/>
      <c r="GNF602" s="50"/>
      <c r="GNG602" s="50"/>
      <c r="GNH602" s="50"/>
      <c r="GNI602" s="50"/>
      <c r="GNJ602" s="50"/>
      <c r="GNK602" s="50"/>
      <c r="GNL602" s="50"/>
      <c r="GNM602" s="50"/>
      <c r="GNN602" s="50"/>
      <c r="GNO602" s="50"/>
      <c r="GNP602" s="50"/>
      <c r="GNQ602" s="50"/>
      <c r="GNR602" s="50"/>
      <c r="GNS602" s="50"/>
      <c r="GNT602" s="50"/>
      <c r="GNU602" s="50"/>
      <c r="GNV602" s="50"/>
      <c r="GNW602" s="50"/>
      <c r="GNX602" s="50"/>
      <c r="GNZ602" s="50"/>
      <c r="GOB602" s="50"/>
      <c r="GOC602" s="50"/>
      <c r="GOD602" s="50"/>
      <c r="GOE602" s="50"/>
      <c r="GOF602" s="50"/>
      <c r="GOG602" s="50"/>
      <c r="GOH602" s="50"/>
      <c r="GOI602" s="50"/>
      <c r="GON602" s="50"/>
      <c r="GOO602" s="50"/>
      <c r="GOP602" s="50"/>
      <c r="GOQ602" s="50"/>
      <c r="GOR602" s="50"/>
      <c r="GOS602" s="50"/>
      <c r="GOT602" s="50"/>
      <c r="GOU602" s="50"/>
      <c r="GOV602" s="50"/>
      <c r="GOW602" s="50"/>
      <c r="GOX602" s="50"/>
      <c r="GOY602" s="50"/>
      <c r="GOZ602" s="50"/>
      <c r="GPA602" s="50"/>
      <c r="GPB602" s="50"/>
      <c r="GPC602" s="50"/>
      <c r="GPD602" s="50"/>
      <c r="GPE602" s="50"/>
      <c r="GPF602" s="50"/>
      <c r="GPG602" s="50"/>
      <c r="GPH602" s="50"/>
      <c r="GPI602" s="50"/>
      <c r="GPJ602" s="50"/>
      <c r="GPK602" s="50"/>
      <c r="GPL602" s="50"/>
      <c r="GPM602" s="50"/>
      <c r="GPN602" s="50"/>
      <c r="GPO602" s="50"/>
      <c r="GPP602" s="50"/>
      <c r="GPQ602" s="50"/>
      <c r="GPR602" s="50"/>
      <c r="GPS602" s="50"/>
      <c r="GPT602" s="50"/>
      <c r="GPU602" s="50"/>
      <c r="GPV602" s="50"/>
      <c r="GPW602" s="50"/>
      <c r="GPX602" s="50"/>
      <c r="GPY602" s="50"/>
      <c r="GPZ602" s="50"/>
      <c r="GQA602" s="50"/>
      <c r="GQB602" s="50"/>
      <c r="GQC602" s="50"/>
      <c r="GQD602" s="50"/>
      <c r="GQE602" s="50"/>
      <c r="GQF602" s="50"/>
      <c r="GQG602" s="50"/>
      <c r="GQH602" s="50"/>
      <c r="GQI602" s="50"/>
      <c r="GQJ602" s="50"/>
      <c r="GQK602" s="50"/>
      <c r="GQL602" s="50"/>
      <c r="GQM602" s="50"/>
      <c r="GQN602" s="50"/>
      <c r="GQO602" s="50"/>
      <c r="GQP602" s="50"/>
      <c r="GQQ602" s="50"/>
      <c r="GQR602" s="50"/>
      <c r="GQS602" s="50"/>
      <c r="GQT602" s="50"/>
      <c r="GQU602" s="50"/>
      <c r="GQV602" s="50"/>
      <c r="GQW602" s="50"/>
      <c r="GQX602" s="50"/>
      <c r="GQY602" s="50"/>
      <c r="GQZ602" s="50"/>
      <c r="GRA602" s="50"/>
      <c r="GRB602" s="50"/>
      <c r="GRC602" s="50"/>
      <c r="GRD602" s="50"/>
      <c r="GRE602" s="50"/>
      <c r="GRF602" s="50"/>
      <c r="GRG602" s="50"/>
      <c r="GRH602" s="50"/>
      <c r="GRI602" s="50"/>
      <c r="GRJ602" s="50"/>
      <c r="GRK602" s="50"/>
      <c r="GRL602" s="50"/>
      <c r="GRM602" s="50"/>
      <c r="GRN602" s="50"/>
      <c r="GRO602" s="50"/>
      <c r="GRP602" s="50"/>
      <c r="GRQ602" s="50"/>
      <c r="GRR602" s="50"/>
      <c r="GRS602" s="50"/>
      <c r="GRT602" s="50"/>
      <c r="GRU602" s="50"/>
      <c r="GRV602" s="50"/>
      <c r="GRW602" s="50"/>
      <c r="GRX602" s="50"/>
      <c r="GRY602" s="50"/>
      <c r="GRZ602" s="50"/>
      <c r="GSA602" s="50"/>
      <c r="GSB602" s="50"/>
      <c r="GSC602" s="50"/>
      <c r="GSD602" s="50"/>
      <c r="GSE602" s="50"/>
      <c r="GSF602" s="50"/>
      <c r="GSG602" s="50"/>
      <c r="GSH602" s="50"/>
      <c r="GSI602" s="50"/>
      <c r="GSJ602" s="50"/>
      <c r="GSK602" s="50"/>
      <c r="GSL602" s="50"/>
      <c r="GSM602" s="50"/>
      <c r="GSN602" s="50"/>
      <c r="GSO602" s="50"/>
      <c r="GSP602" s="50"/>
      <c r="GSQ602" s="50"/>
      <c r="GSR602" s="50"/>
      <c r="GSS602" s="50"/>
      <c r="GST602" s="50"/>
      <c r="GSU602" s="50"/>
      <c r="GSV602" s="50"/>
      <c r="GSW602" s="50"/>
      <c r="GSX602" s="50"/>
      <c r="GSY602" s="50"/>
      <c r="GSZ602" s="50"/>
      <c r="GTA602" s="50"/>
      <c r="GTB602" s="50"/>
      <c r="GTC602" s="50"/>
      <c r="GTD602" s="50"/>
      <c r="GTE602" s="50"/>
      <c r="GTF602" s="50"/>
      <c r="GTG602" s="50"/>
      <c r="GTH602" s="50"/>
      <c r="GTI602" s="50"/>
      <c r="GTJ602" s="50"/>
      <c r="GTK602" s="50"/>
      <c r="GTL602" s="50"/>
      <c r="GTM602" s="50"/>
      <c r="GTN602" s="50"/>
      <c r="GTO602" s="50"/>
      <c r="GTP602" s="50"/>
      <c r="GTQ602" s="50"/>
      <c r="GTR602" s="50"/>
      <c r="GTS602" s="50"/>
      <c r="GTT602" s="50"/>
      <c r="GTU602" s="50"/>
      <c r="GTV602" s="50"/>
      <c r="GTW602" s="50"/>
      <c r="GTX602" s="50"/>
      <c r="GTY602" s="50"/>
      <c r="GTZ602" s="50"/>
      <c r="GUA602" s="50"/>
      <c r="GUB602" s="50"/>
      <c r="GUC602" s="50"/>
      <c r="GUD602" s="50"/>
      <c r="GUE602" s="50"/>
      <c r="GUF602" s="50"/>
      <c r="GUG602" s="50"/>
      <c r="GUH602" s="50"/>
      <c r="GUI602" s="50"/>
      <c r="GUJ602" s="50"/>
      <c r="GUK602" s="50"/>
      <c r="GUL602" s="50"/>
      <c r="GUM602" s="50"/>
      <c r="GUN602" s="50"/>
      <c r="GUO602" s="50"/>
      <c r="GUP602" s="50"/>
      <c r="GUQ602" s="50"/>
      <c r="GUR602" s="50"/>
      <c r="GUS602" s="50"/>
      <c r="GUT602" s="50"/>
      <c r="GUU602" s="50"/>
      <c r="GUV602" s="50"/>
      <c r="GUW602" s="50"/>
      <c r="GUX602" s="50"/>
      <c r="GUY602" s="50"/>
      <c r="GUZ602" s="50"/>
      <c r="GVA602" s="50"/>
      <c r="GVB602" s="50"/>
      <c r="GVC602" s="50"/>
      <c r="GVD602" s="50"/>
      <c r="GVE602" s="50"/>
      <c r="GVF602" s="50"/>
      <c r="GVG602" s="50"/>
      <c r="GVH602" s="50"/>
      <c r="GVI602" s="50"/>
      <c r="GVJ602" s="50"/>
      <c r="GVK602" s="50"/>
      <c r="GVL602" s="50"/>
      <c r="GVM602" s="50"/>
      <c r="GVN602" s="50"/>
      <c r="GVO602" s="50"/>
      <c r="GVP602" s="50"/>
      <c r="GVQ602" s="50"/>
      <c r="GVR602" s="50"/>
      <c r="GVS602" s="50"/>
      <c r="GVT602" s="50"/>
      <c r="GVU602" s="50"/>
      <c r="GVV602" s="50"/>
      <c r="GVW602" s="50"/>
      <c r="GVX602" s="50"/>
      <c r="GVY602" s="50"/>
      <c r="GVZ602" s="50"/>
      <c r="GWA602" s="50"/>
      <c r="GWB602" s="50"/>
      <c r="GWC602" s="50"/>
      <c r="GWD602" s="50"/>
      <c r="GWE602" s="50"/>
      <c r="GWF602" s="50"/>
      <c r="GWG602" s="50"/>
      <c r="GWH602" s="50"/>
      <c r="GWI602" s="50"/>
      <c r="GWJ602" s="50"/>
      <c r="GWK602" s="50"/>
      <c r="GWL602" s="50"/>
      <c r="GWM602" s="50"/>
      <c r="GWN602" s="50"/>
      <c r="GWO602" s="50"/>
      <c r="GWP602" s="50"/>
      <c r="GWQ602" s="50"/>
      <c r="GWR602" s="50"/>
      <c r="GWS602" s="50"/>
      <c r="GWT602" s="50"/>
      <c r="GWU602" s="50"/>
      <c r="GWV602" s="50"/>
      <c r="GWW602" s="50"/>
      <c r="GWX602" s="50"/>
      <c r="GWY602" s="50"/>
      <c r="GWZ602" s="50"/>
      <c r="GXA602" s="50"/>
      <c r="GXB602" s="50"/>
      <c r="GXC602" s="50"/>
      <c r="GXD602" s="50"/>
      <c r="GXE602" s="50"/>
      <c r="GXF602" s="50"/>
      <c r="GXG602" s="50"/>
      <c r="GXH602" s="50"/>
      <c r="GXI602" s="50"/>
      <c r="GXJ602" s="50"/>
      <c r="GXK602" s="50"/>
      <c r="GXL602" s="50"/>
      <c r="GXM602" s="50"/>
      <c r="GXN602" s="50"/>
      <c r="GXO602" s="50"/>
      <c r="GXP602" s="50"/>
      <c r="GXQ602" s="50"/>
      <c r="GXR602" s="50"/>
      <c r="GXS602" s="50"/>
      <c r="GXT602" s="50"/>
      <c r="GXV602" s="50"/>
      <c r="GXX602" s="50"/>
      <c r="GXY602" s="50"/>
      <c r="GXZ602" s="50"/>
      <c r="GYA602" s="50"/>
      <c r="GYB602" s="50"/>
      <c r="GYC602" s="50"/>
      <c r="GYD602" s="50"/>
      <c r="GYE602" s="50"/>
      <c r="GYJ602" s="50"/>
      <c r="GYK602" s="50"/>
      <c r="GYL602" s="50"/>
      <c r="GYM602" s="50"/>
      <c r="GYN602" s="50"/>
      <c r="GYO602" s="50"/>
      <c r="GYP602" s="50"/>
      <c r="GYQ602" s="50"/>
      <c r="GYR602" s="50"/>
      <c r="GYS602" s="50"/>
      <c r="GYT602" s="50"/>
      <c r="GYU602" s="50"/>
      <c r="GYV602" s="50"/>
      <c r="GYW602" s="50"/>
      <c r="GYX602" s="50"/>
      <c r="GYY602" s="50"/>
      <c r="GYZ602" s="50"/>
      <c r="GZA602" s="50"/>
      <c r="GZB602" s="50"/>
      <c r="GZC602" s="50"/>
      <c r="GZD602" s="50"/>
      <c r="GZE602" s="50"/>
      <c r="GZF602" s="50"/>
      <c r="GZG602" s="50"/>
      <c r="GZH602" s="50"/>
      <c r="GZI602" s="50"/>
      <c r="GZJ602" s="50"/>
      <c r="GZK602" s="50"/>
      <c r="GZL602" s="50"/>
      <c r="GZM602" s="50"/>
      <c r="GZN602" s="50"/>
      <c r="GZO602" s="50"/>
      <c r="GZP602" s="50"/>
      <c r="GZQ602" s="50"/>
      <c r="GZR602" s="50"/>
      <c r="GZS602" s="50"/>
      <c r="GZT602" s="50"/>
      <c r="GZU602" s="50"/>
      <c r="GZV602" s="50"/>
      <c r="GZW602" s="50"/>
      <c r="GZX602" s="50"/>
      <c r="GZY602" s="50"/>
      <c r="GZZ602" s="50"/>
      <c r="HAA602" s="50"/>
      <c r="HAB602" s="50"/>
      <c r="HAC602" s="50"/>
      <c r="HAD602" s="50"/>
      <c r="HAE602" s="50"/>
      <c r="HAF602" s="50"/>
      <c r="HAG602" s="50"/>
      <c r="HAH602" s="50"/>
      <c r="HAI602" s="50"/>
      <c r="HAJ602" s="50"/>
      <c r="HAK602" s="50"/>
      <c r="HAL602" s="50"/>
      <c r="HAM602" s="50"/>
      <c r="HAN602" s="50"/>
      <c r="HAO602" s="50"/>
      <c r="HAP602" s="50"/>
      <c r="HAQ602" s="50"/>
      <c r="HAR602" s="50"/>
      <c r="HAS602" s="50"/>
      <c r="HAT602" s="50"/>
      <c r="HAU602" s="50"/>
      <c r="HAV602" s="50"/>
      <c r="HAW602" s="50"/>
      <c r="HAX602" s="50"/>
      <c r="HAY602" s="50"/>
      <c r="HAZ602" s="50"/>
      <c r="HBA602" s="50"/>
      <c r="HBB602" s="50"/>
      <c r="HBC602" s="50"/>
      <c r="HBD602" s="50"/>
      <c r="HBE602" s="50"/>
      <c r="HBF602" s="50"/>
      <c r="HBG602" s="50"/>
      <c r="HBH602" s="50"/>
      <c r="HBI602" s="50"/>
      <c r="HBJ602" s="50"/>
      <c r="HBK602" s="50"/>
      <c r="HBL602" s="50"/>
      <c r="HBM602" s="50"/>
      <c r="HBN602" s="50"/>
      <c r="HBO602" s="50"/>
      <c r="HBP602" s="50"/>
      <c r="HBQ602" s="50"/>
      <c r="HBR602" s="50"/>
      <c r="HBS602" s="50"/>
      <c r="HBT602" s="50"/>
      <c r="HBU602" s="50"/>
      <c r="HBV602" s="50"/>
      <c r="HBW602" s="50"/>
      <c r="HBX602" s="50"/>
      <c r="HBY602" s="50"/>
      <c r="HBZ602" s="50"/>
      <c r="HCA602" s="50"/>
      <c r="HCB602" s="50"/>
      <c r="HCC602" s="50"/>
      <c r="HCD602" s="50"/>
      <c r="HCE602" s="50"/>
      <c r="HCF602" s="50"/>
      <c r="HCG602" s="50"/>
      <c r="HCH602" s="50"/>
      <c r="HCI602" s="50"/>
      <c r="HCJ602" s="50"/>
      <c r="HCK602" s="50"/>
      <c r="HCL602" s="50"/>
      <c r="HCM602" s="50"/>
      <c r="HCN602" s="50"/>
      <c r="HCO602" s="50"/>
      <c r="HCP602" s="50"/>
      <c r="HCQ602" s="50"/>
      <c r="HCR602" s="50"/>
      <c r="HCS602" s="50"/>
      <c r="HCT602" s="50"/>
      <c r="HCU602" s="50"/>
      <c r="HCV602" s="50"/>
      <c r="HCW602" s="50"/>
      <c r="HCX602" s="50"/>
      <c r="HCY602" s="50"/>
      <c r="HCZ602" s="50"/>
      <c r="HDA602" s="50"/>
      <c r="HDB602" s="50"/>
      <c r="HDC602" s="50"/>
      <c r="HDD602" s="50"/>
      <c r="HDE602" s="50"/>
      <c r="HDF602" s="50"/>
      <c r="HDG602" s="50"/>
      <c r="HDH602" s="50"/>
      <c r="HDI602" s="50"/>
      <c r="HDJ602" s="50"/>
      <c r="HDK602" s="50"/>
      <c r="HDL602" s="50"/>
      <c r="HDM602" s="50"/>
      <c r="HDN602" s="50"/>
      <c r="HDO602" s="50"/>
      <c r="HDP602" s="50"/>
      <c r="HDQ602" s="50"/>
      <c r="HDR602" s="50"/>
      <c r="HDS602" s="50"/>
      <c r="HDT602" s="50"/>
      <c r="HDU602" s="50"/>
      <c r="HDV602" s="50"/>
      <c r="HDW602" s="50"/>
      <c r="HDX602" s="50"/>
      <c r="HDY602" s="50"/>
      <c r="HDZ602" s="50"/>
      <c r="HEA602" s="50"/>
      <c r="HEB602" s="50"/>
      <c r="HEC602" s="50"/>
      <c r="HED602" s="50"/>
      <c r="HEE602" s="50"/>
      <c r="HEF602" s="50"/>
      <c r="HEG602" s="50"/>
      <c r="HEH602" s="50"/>
      <c r="HEI602" s="50"/>
      <c r="HEJ602" s="50"/>
      <c r="HEK602" s="50"/>
      <c r="HEL602" s="50"/>
      <c r="HEM602" s="50"/>
      <c r="HEN602" s="50"/>
      <c r="HEO602" s="50"/>
      <c r="HEP602" s="50"/>
      <c r="HEQ602" s="50"/>
      <c r="HER602" s="50"/>
      <c r="HES602" s="50"/>
      <c r="HET602" s="50"/>
      <c r="HEU602" s="50"/>
      <c r="HEV602" s="50"/>
      <c r="HEW602" s="50"/>
      <c r="HEX602" s="50"/>
      <c r="HEY602" s="50"/>
      <c r="HEZ602" s="50"/>
      <c r="HFA602" s="50"/>
      <c r="HFB602" s="50"/>
      <c r="HFC602" s="50"/>
      <c r="HFD602" s="50"/>
      <c r="HFE602" s="50"/>
      <c r="HFF602" s="50"/>
      <c r="HFG602" s="50"/>
      <c r="HFH602" s="50"/>
      <c r="HFI602" s="50"/>
      <c r="HFJ602" s="50"/>
      <c r="HFK602" s="50"/>
      <c r="HFL602" s="50"/>
      <c r="HFM602" s="50"/>
      <c r="HFN602" s="50"/>
      <c r="HFO602" s="50"/>
      <c r="HFP602" s="50"/>
      <c r="HFQ602" s="50"/>
      <c r="HFR602" s="50"/>
      <c r="HFS602" s="50"/>
      <c r="HFT602" s="50"/>
      <c r="HFU602" s="50"/>
      <c r="HFV602" s="50"/>
      <c r="HFW602" s="50"/>
      <c r="HFX602" s="50"/>
      <c r="HFY602" s="50"/>
      <c r="HFZ602" s="50"/>
      <c r="HGA602" s="50"/>
      <c r="HGB602" s="50"/>
      <c r="HGC602" s="50"/>
      <c r="HGD602" s="50"/>
      <c r="HGE602" s="50"/>
      <c r="HGF602" s="50"/>
      <c r="HGG602" s="50"/>
      <c r="HGH602" s="50"/>
      <c r="HGI602" s="50"/>
      <c r="HGJ602" s="50"/>
      <c r="HGK602" s="50"/>
      <c r="HGL602" s="50"/>
      <c r="HGM602" s="50"/>
      <c r="HGN602" s="50"/>
      <c r="HGO602" s="50"/>
      <c r="HGP602" s="50"/>
      <c r="HGQ602" s="50"/>
      <c r="HGR602" s="50"/>
      <c r="HGS602" s="50"/>
      <c r="HGT602" s="50"/>
      <c r="HGU602" s="50"/>
      <c r="HGV602" s="50"/>
      <c r="HGW602" s="50"/>
      <c r="HGX602" s="50"/>
      <c r="HGY602" s="50"/>
      <c r="HGZ602" s="50"/>
      <c r="HHA602" s="50"/>
      <c r="HHB602" s="50"/>
      <c r="HHC602" s="50"/>
      <c r="HHD602" s="50"/>
      <c r="HHE602" s="50"/>
      <c r="HHF602" s="50"/>
      <c r="HHG602" s="50"/>
      <c r="HHH602" s="50"/>
      <c r="HHI602" s="50"/>
      <c r="HHJ602" s="50"/>
      <c r="HHK602" s="50"/>
      <c r="HHL602" s="50"/>
      <c r="HHM602" s="50"/>
      <c r="HHN602" s="50"/>
      <c r="HHO602" s="50"/>
      <c r="HHP602" s="50"/>
      <c r="HHR602" s="50"/>
      <c r="HHT602" s="50"/>
      <c r="HHU602" s="50"/>
      <c r="HHV602" s="50"/>
      <c r="HHW602" s="50"/>
      <c r="HHX602" s="50"/>
      <c r="HHY602" s="50"/>
      <c r="HHZ602" s="50"/>
      <c r="HIA602" s="50"/>
      <c r="HIF602" s="50"/>
      <c r="HIG602" s="50"/>
      <c r="HIH602" s="50"/>
      <c r="HII602" s="50"/>
      <c r="HIJ602" s="50"/>
      <c r="HIK602" s="50"/>
      <c r="HIL602" s="50"/>
      <c r="HIM602" s="50"/>
      <c r="HIN602" s="50"/>
      <c r="HIO602" s="50"/>
      <c r="HIP602" s="50"/>
      <c r="HIQ602" s="50"/>
      <c r="HIR602" s="50"/>
      <c r="HIS602" s="50"/>
      <c r="HIT602" s="50"/>
      <c r="HIU602" s="50"/>
      <c r="HIV602" s="50"/>
      <c r="HIW602" s="50"/>
      <c r="HIX602" s="50"/>
      <c r="HIY602" s="50"/>
      <c r="HIZ602" s="50"/>
      <c r="HJA602" s="50"/>
      <c r="HJB602" s="50"/>
      <c r="HJC602" s="50"/>
      <c r="HJD602" s="50"/>
      <c r="HJE602" s="50"/>
      <c r="HJF602" s="50"/>
      <c r="HJG602" s="50"/>
      <c r="HJH602" s="50"/>
      <c r="HJI602" s="50"/>
      <c r="HJJ602" s="50"/>
      <c r="HJK602" s="50"/>
      <c r="HJL602" s="50"/>
      <c r="HJM602" s="50"/>
      <c r="HJN602" s="50"/>
      <c r="HJO602" s="50"/>
      <c r="HJP602" s="50"/>
      <c r="HJQ602" s="50"/>
      <c r="HJR602" s="50"/>
      <c r="HJS602" s="50"/>
      <c r="HJT602" s="50"/>
      <c r="HJU602" s="50"/>
      <c r="HJV602" s="50"/>
      <c r="HJW602" s="50"/>
      <c r="HJX602" s="50"/>
      <c r="HJY602" s="50"/>
      <c r="HJZ602" s="50"/>
      <c r="HKA602" s="50"/>
      <c r="HKB602" s="50"/>
      <c r="HKC602" s="50"/>
      <c r="HKD602" s="50"/>
      <c r="HKE602" s="50"/>
      <c r="HKF602" s="50"/>
      <c r="HKG602" s="50"/>
      <c r="HKH602" s="50"/>
      <c r="HKI602" s="50"/>
      <c r="HKJ602" s="50"/>
      <c r="HKK602" s="50"/>
      <c r="HKL602" s="50"/>
      <c r="HKM602" s="50"/>
      <c r="HKN602" s="50"/>
      <c r="HKO602" s="50"/>
      <c r="HKP602" s="50"/>
      <c r="HKQ602" s="50"/>
      <c r="HKR602" s="50"/>
      <c r="HKS602" s="50"/>
      <c r="HKT602" s="50"/>
      <c r="HKU602" s="50"/>
      <c r="HKV602" s="50"/>
      <c r="HKW602" s="50"/>
      <c r="HKX602" s="50"/>
      <c r="HKY602" s="50"/>
      <c r="HKZ602" s="50"/>
      <c r="HLA602" s="50"/>
      <c r="HLB602" s="50"/>
      <c r="HLC602" s="50"/>
      <c r="HLD602" s="50"/>
      <c r="HLE602" s="50"/>
      <c r="HLF602" s="50"/>
      <c r="HLG602" s="50"/>
      <c r="HLH602" s="50"/>
      <c r="HLI602" s="50"/>
      <c r="HLJ602" s="50"/>
      <c r="HLK602" s="50"/>
      <c r="HLL602" s="50"/>
      <c r="HLM602" s="50"/>
      <c r="HLN602" s="50"/>
      <c r="HLO602" s="50"/>
      <c r="HLP602" s="50"/>
      <c r="HLQ602" s="50"/>
      <c r="HLR602" s="50"/>
      <c r="HLS602" s="50"/>
      <c r="HLT602" s="50"/>
      <c r="HLU602" s="50"/>
      <c r="HLV602" s="50"/>
      <c r="HLW602" s="50"/>
      <c r="HLX602" s="50"/>
      <c r="HLY602" s="50"/>
      <c r="HLZ602" s="50"/>
      <c r="HMA602" s="50"/>
      <c r="HMB602" s="50"/>
      <c r="HMC602" s="50"/>
      <c r="HMD602" s="50"/>
      <c r="HME602" s="50"/>
      <c r="HMF602" s="50"/>
      <c r="HMG602" s="50"/>
      <c r="HMH602" s="50"/>
      <c r="HMI602" s="50"/>
      <c r="HMJ602" s="50"/>
      <c r="HMK602" s="50"/>
      <c r="HML602" s="50"/>
      <c r="HMM602" s="50"/>
      <c r="HMN602" s="50"/>
      <c r="HMO602" s="50"/>
      <c r="HMP602" s="50"/>
      <c r="HMQ602" s="50"/>
      <c r="HMR602" s="50"/>
      <c r="HMS602" s="50"/>
      <c r="HMT602" s="50"/>
      <c r="HMU602" s="50"/>
      <c r="HMV602" s="50"/>
      <c r="HMW602" s="50"/>
      <c r="HMX602" s="50"/>
      <c r="HMY602" s="50"/>
      <c r="HMZ602" s="50"/>
      <c r="HNA602" s="50"/>
      <c r="HNB602" s="50"/>
      <c r="HNC602" s="50"/>
      <c r="HND602" s="50"/>
      <c r="HNE602" s="50"/>
      <c r="HNF602" s="50"/>
      <c r="HNG602" s="50"/>
      <c r="HNH602" s="50"/>
      <c r="HNI602" s="50"/>
      <c r="HNJ602" s="50"/>
      <c r="HNK602" s="50"/>
      <c r="HNL602" s="50"/>
      <c r="HNM602" s="50"/>
      <c r="HNN602" s="50"/>
      <c r="HNO602" s="50"/>
      <c r="HNP602" s="50"/>
      <c r="HNQ602" s="50"/>
      <c r="HNR602" s="50"/>
      <c r="HNS602" s="50"/>
      <c r="HNT602" s="50"/>
      <c r="HNU602" s="50"/>
      <c r="HNV602" s="50"/>
      <c r="HNW602" s="50"/>
      <c r="HNX602" s="50"/>
      <c r="HNY602" s="50"/>
      <c r="HNZ602" s="50"/>
      <c r="HOA602" s="50"/>
      <c r="HOB602" s="50"/>
      <c r="HOC602" s="50"/>
      <c r="HOD602" s="50"/>
      <c r="HOE602" s="50"/>
      <c r="HOF602" s="50"/>
      <c r="HOG602" s="50"/>
      <c r="HOH602" s="50"/>
      <c r="HOI602" s="50"/>
      <c r="HOJ602" s="50"/>
      <c r="HOK602" s="50"/>
      <c r="HOL602" s="50"/>
      <c r="HOM602" s="50"/>
      <c r="HON602" s="50"/>
      <c r="HOO602" s="50"/>
      <c r="HOP602" s="50"/>
      <c r="HOQ602" s="50"/>
      <c r="HOR602" s="50"/>
      <c r="HOS602" s="50"/>
      <c r="HOT602" s="50"/>
      <c r="HOU602" s="50"/>
      <c r="HOV602" s="50"/>
      <c r="HOW602" s="50"/>
      <c r="HOX602" s="50"/>
      <c r="HOY602" s="50"/>
      <c r="HOZ602" s="50"/>
      <c r="HPA602" s="50"/>
      <c r="HPB602" s="50"/>
      <c r="HPC602" s="50"/>
      <c r="HPD602" s="50"/>
      <c r="HPE602" s="50"/>
      <c r="HPF602" s="50"/>
      <c r="HPG602" s="50"/>
      <c r="HPH602" s="50"/>
      <c r="HPI602" s="50"/>
      <c r="HPJ602" s="50"/>
      <c r="HPK602" s="50"/>
      <c r="HPL602" s="50"/>
      <c r="HPM602" s="50"/>
      <c r="HPN602" s="50"/>
      <c r="HPO602" s="50"/>
      <c r="HPP602" s="50"/>
      <c r="HPQ602" s="50"/>
      <c r="HPR602" s="50"/>
      <c r="HPS602" s="50"/>
      <c r="HPT602" s="50"/>
      <c r="HPU602" s="50"/>
      <c r="HPV602" s="50"/>
      <c r="HPW602" s="50"/>
      <c r="HPX602" s="50"/>
      <c r="HPY602" s="50"/>
      <c r="HPZ602" s="50"/>
      <c r="HQA602" s="50"/>
      <c r="HQB602" s="50"/>
      <c r="HQC602" s="50"/>
      <c r="HQD602" s="50"/>
      <c r="HQE602" s="50"/>
      <c r="HQF602" s="50"/>
      <c r="HQG602" s="50"/>
      <c r="HQH602" s="50"/>
      <c r="HQI602" s="50"/>
      <c r="HQJ602" s="50"/>
      <c r="HQK602" s="50"/>
      <c r="HQL602" s="50"/>
      <c r="HQM602" s="50"/>
      <c r="HQN602" s="50"/>
      <c r="HQO602" s="50"/>
      <c r="HQP602" s="50"/>
      <c r="HQQ602" s="50"/>
      <c r="HQR602" s="50"/>
      <c r="HQS602" s="50"/>
      <c r="HQT602" s="50"/>
      <c r="HQU602" s="50"/>
      <c r="HQV602" s="50"/>
      <c r="HQW602" s="50"/>
      <c r="HQX602" s="50"/>
      <c r="HQY602" s="50"/>
      <c r="HQZ602" s="50"/>
      <c r="HRA602" s="50"/>
      <c r="HRB602" s="50"/>
      <c r="HRC602" s="50"/>
      <c r="HRD602" s="50"/>
      <c r="HRE602" s="50"/>
      <c r="HRF602" s="50"/>
      <c r="HRG602" s="50"/>
      <c r="HRH602" s="50"/>
      <c r="HRI602" s="50"/>
      <c r="HRJ602" s="50"/>
      <c r="HRK602" s="50"/>
      <c r="HRL602" s="50"/>
      <c r="HRN602" s="50"/>
      <c r="HRP602" s="50"/>
      <c r="HRQ602" s="50"/>
      <c r="HRR602" s="50"/>
      <c r="HRS602" s="50"/>
      <c r="HRT602" s="50"/>
      <c r="HRU602" s="50"/>
      <c r="HRV602" s="50"/>
      <c r="HRW602" s="50"/>
      <c r="HSB602" s="50"/>
      <c r="HSC602" s="50"/>
      <c r="HSD602" s="50"/>
      <c r="HSE602" s="50"/>
      <c r="HSF602" s="50"/>
      <c r="HSG602" s="50"/>
      <c r="HSH602" s="50"/>
      <c r="HSI602" s="50"/>
      <c r="HSJ602" s="50"/>
      <c r="HSK602" s="50"/>
      <c r="HSL602" s="50"/>
      <c r="HSM602" s="50"/>
      <c r="HSN602" s="50"/>
      <c r="HSO602" s="50"/>
      <c r="HSP602" s="50"/>
      <c r="HSQ602" s="50"/>
      <c r="HSR602" s="50"/>
      <c r="HSS602" s="50"/>
      <c r="HST602" s="50"/>
      <c r="HSU602" s="50"/>
      <c r="HSV602" s="50"/>
      <c r="HSW602" s="50"/>
      <c r="HSX602" s="50"/>
      <c r="HSY602" s="50"/>
      <c r="HSZ602" s="50"/>
      <c r="HTA602" s="50"/>
      <c r="HTB602" s="50"/>
      <c r="HTC602" s="50"/>
      <c r="HTD602" s="50"/>
      <c r="HTE602" s="50"/>
      <c r="HTF602" s="50"/>
      <c r="HTG602" s="50"/>
      <c r="HTH602" s="50"/>
      <c r="HTI602" s="50"/>
      <c r="HTJ602" s="50"/>
      <c r="HTK602" s="50"/>
      <c r="HTL602" s="50"/>
      <c r="HTM602" s="50"/>
      <c r="HTN602" s="50"/>
      <c r="HTO602" s="50"/>
      <c r="HTP602" s="50"/>
      <c r="HTQ602" s="50"/>
      <c r="HTR602" s="50"/>
      <c r="HTS602" s="50"/>
      <c r="HTT602" s="50"/>
      <c r="HTU602" s="50"/>
      <c r="HTV602" s="50"/>
      <c r="HTW602" s="50"/>
      <c r="HTX602" s="50"/>
      <c r="HTY602" s="50"/>
      <c r="HTZ602" s="50"/>
      <c r="HUA602" s="50"/>
      <c r="HUB602" s="50"/>
      <c r="HUC602" s="50"/>
      <c r="HUD602" s="50"/>
      <c r="HUE602" s="50"/>
      <c r="HUF602" s="50"/>
      <c r="HUG602" s="50"/>
      <c r="HUH602" s="50"/>
      <c r="HUI602" s="50"/>
      <c r="HUJ602" s="50"/>
      <c r="HUK602" s="50"/>
      <c r="HUL602" s="50"/>
      <c r="HUM602" s="50"/>
      <c r="HUN602" s="50"/>
      <c r="HUO602" s="50"/>
      <c r="HUP602" s="50"/>
      <c r="HUQ602" s="50"/>
      <c r="HUR602" s="50"/>
      <c r="HUS602" s="50"/>
      <c r="HUT602" s="50"/>
      <c r="HUU602" s="50"/>
      <c r="HUV602" s="50"/>
      <c r="HUW602" s="50"/>
      <c r="HUX602" s="50"/>
      <c r="HUY602" s="50"/>
      <c r="HUZ602" s="50"/>
      <c r="HVA602" s="50"/>
      <c r="HVB602" s="50"/>
      <c r="HVC602" s="50"/>
      <c r="HVD602" s="50"/>
      <c r="HVE602" s="50"/>
      <c r="HVF602" s="50"/>
      <c r="HVG602" s="50"/>
      <c r="HVH602" s="50"/>
      <c r="HVI602" s="50"/>
      <c r="HVJ602" s="50"/>
      <c r="HVK602" s="50"/>
      <c r="HVL602" s="50"/>
      <c r="HVM602" s="50"/>
      <c r="HVN602" s="50"/>
      <c r="HVO602" s="50"/>
      <c r="HVP602" s="50"/>
      <c r="HVQ602" s="50"/>
      <c r="HVR602" s="50"/>
      <c r="HVS602" s="50"/>
      <c r="HVT602" s="50"/>
      <c r="HVU602" s="50"/>
      <c r="HVV602" s="50"/>
      <c r="HVW602" s="50"/>
      <c r="HVX602" s="50"/>
      <c r="HVY602" s="50"/>
      <c r="HVZ602" s="50"/>
      <c r="HWA602" s="50"/>
      <c r="HWB602" s="50"/>
      <c r="HWC602" s="50"/>
      <c r="HWD602" s="50"/>
      <c r="HWE602" s="50"/>
      <c r="HWF602" s="50"/>
      <c r="HWG602" s="50"/>
      <c r="HWH602" s="50"/>
      <c r="HWI602" s="50"/>
      <c r="HWJ602" s="50"/>
      <c r="HWK602" s="50"/>
      <c r="HWL602" s="50"/>
      <c r="HWM602" s="50"/>
      <c r="HWN602" s="50"/>
      <c r="HWO602" s="50"/>
      <c r="HWP602" s="50"/>
      <c r="HWQ602" s="50"/>
      <c r="HWR602" s="50"/>
      <c r="HWS602" s="50"/>
      <c r="HWT602" s="50"/>
      <c r="HWU602" s="50"/>
      <c r="HWV602" s="50"/>
      <c r="HWW602" s="50"/>
      <c r="HWX602" s="50"/>
      <c r="HWY602" s="50"/>
      <c r="HWZ602" s="50"/>
      <c r="HXA602" s="50"/>
      <c r="HXB602" s="50"/>
      <c r="HXC602" s="50"/>
      <c r="HXD602" s="50"/>
      <c r="HXE602" s="50"/>
      <c r="HXF602" s="50"/>
      <c r="HXG602" s="50"/>
      <c r="HXH602" s="50"/>
      <c r="HXI602" s="50"/>
      <c r="HXJ602" s="50"/>
      <c r="HXK602" s="50"/>
      <c r="HXL602" s="50"/>
      <c r="HXM602" s="50"/>
      <c r="HXN602" s="50"/>
      <c r="HXO602" s="50"/>
      <c r="HXP602" s="50"/>
      <c r="HXQ602" s="50"/>
      <c r="HXR602" s="50"/>
      <c r="HXS602" s="50"/>
      <c r="HXT602" s="50"/>
      <c r="HXU602" s="50"/>
      <c r="HXV602" s="50"/>
      <c r="HXW602" s="50"/>
      <c r="HXX602" s="50"/>
      <c r="HXY602" s="50"/>
      <c r="HXZ602" s="50"/>
      <c r="HYA602" s="50"/>
      <c r="HYB602" s="50"/>
      <c r="HYC602" s="50"/>
      <c r="HYD602" s="50"/>
      <c r="HYE602" s="50"/>
      <c r="HYF602" s="50"/>
      <c r="HYG602" s="50"/>
      <c r="HYH602" s="50"/>
      <c r="HYI602" s="50"/>
      <c r="HYJ602" s="50"/>
      <c r="HYK602" s="50"/>
      <c r="HYL602" s="50"/>
      <c r="HYM602" s="50"/>
      <c r="HYN602" s="50"/>
      <c r="HYO602" s="50"/>
      <c r="HYP602" s="50"/>
      <c r="HYQ602" s="50"/>
      <c r="HYR602" s="50"/>
      <c r="HYS602" s="50"/>
      <c r="HYT602" s="50"/>
      <c r="HYU602" s="50"/>
      <c r="HYV602" s="50"/>
      <c r="HYW602" s="50"/>
      <c r="HYX602" s="50"/>
      <c r="HYY602" s="50"/>
      <c r="HYZ602" s="50"/>
      <c r="HZA602" s="50"/>
      <c r="HZB602" s="50"/>
      <c r="HZC602" s="50"/>
      <c r="HZD602" s="50"/>
      <c r="HZE602" s="50"/>
      <c r="HZF602" s="50"/>
      <c r="HZG602" s="50"/>
      <c r="HZH602" s="50"/>
      <c r="HZI602" s="50"/>
      <c r="HZJ602" s="50"/>
      <c r="HZK602" s="50"/>
      <c r="HZL602" s="50"/>
      <c r="HZM602" s="50"/>
      <c r="HZN602" s="50"/>
      <c r="HZO602" s="50"/>
      <c r="HZP602" s="50"/>
      <c r="HZQ602" s="50"/>
      <c r="HZR602" s="50"/>
      <c r="HZS602" s="50"/>
      <c r="HZT602" s="50"/>
      <c r="HZU602" s="50"/>
      <c r="HZV602" s="50"/>
      <c r="HZW602" s="50"/>
      <c r="HZX602" s="50"/>
      <c r="HZY602" s="50"/>
      <c r="HZZ602" s="50"/>
      <c r="IAA602" s="50"/>
      <c r="IAB602" s="50"/>
      <c r="IAC602" s="50"/>
      <c r="IAD602" s="50"/>
      <c r="IAE602" s="50"/>
      <c r="IAF602" s="50"/>
      <c r="IAG602" s="50"/>
      <c r="IAH602" s="50"/>
      <c r="IAI602" s="50"/>
      <c r="IAJ602" s="50"/>
      <c r="IAK602" s="50"/>
      <c r="IAL602" s="50"/>
      <c r="IAM602" s="50"/>
      <c r="IAN602" s="50"/>
      <c r="IAO602" s="50"/>
      <c r="IAP602" s="50"/>
      <c r="IAQ602" s="50"/>
      <c r="IAR602" s="50"/>
      <c r="IAS602" s="50"/>
      <c r="IAT602" s="50"/>
      <c r="IAU602" s="50"/>
      <c r="IAV602" s="50"/>
      <c r="IAW602" s="50"/>
      <c r="IAX602" s="50"/>
      <c r="IAY602" s="50"/>
      <c r="IAZ602" s="50"/>
      <c r="IBA602" s="50"/>
      <c r="IBB602" s="50"/>
      <c r="IBC602" s="50"/>
      <c r="IBD602" s="50"/>
      <c r="IBE602" s="50"/>
      <c r="IBF602" s="50"/>
      <c r="IBG602" s="50"/>
      <c r="IBH602" s="50"/>
      <c r="IBJ602" s="50"/>
      <c r="IBL602" s="50"/>
      <c r="IBM602" s="50"/>
      <c r="IBN602" s="50"/>
      <c r="IBO602" s="50"/>
      <c r="IBP602" s="50"/>
      <c r="IBQ602" s="50"/>
      <c r="IBR602" s="50"/>
      <c r="IBS602" s="50"/>
      <c r="IBX602" s="50"/>
      <c r="IBY602" s="50"/>
      <c r="IBZ602" s="50"/>
      <c r="ICA602" s="50"/>
      <c r="ICB602" s="50"/>
      <c r="ICC602" s="50"/>
      <c r="ICD602" s="50"/>
      <c r="ICE602" s="50"/>
      <c r="ICF602" s="50"/>
      <c r="ICG602" s="50"/>
      <c r="ICH602" s="50"/>
      <c r="ICI602" s="50"/>
      <c r="ICJ602" s="50"/>
      <c r="ICK602" s="50"/>
      <c r="ICL602" s="50"/>
      <c r="ICM602" s="50"/>
      <c r="ICN602" s="50"/>
      <c r="ICO602" s="50"/>
      <c r="ICP602" s="50"/>
      <c r="ICQ602" s="50"/>
      <c r="ICR602" s="50"/>
      <c r="ICS602" s="50"/>
      <c r="ICT602" s="50"/>
      <c r="ICU602" s="50"/>
      <c r="ICV602" s="50"/>
      <c r="ICW602" s="50"/>
      <c r="ICX602" s="50"/>
      <c r="ICY602" s="50"/>
      <c r="ICZ602" s="50"/>
      <c r="IDA602" s="50"/>
      <c r="IDB602" s="50"/>
      <c r="IDC602" s="50"/>
      <c r="IDD602" s="50"/>
      <c r="IDE602" s="50"/>
      <c r="IDF602" s="50"/>
      <c r="IDG602" s="50"/>
      <c r="IDH602" s="50"/>
      <c r="IDI602" s="50"/>
      <c r="IDJ602" s="50"/>
      <c r="IDK602" s="50"/>
      <c r="IDL602" s="50"/>
      <c r="IDM602" s="50"/>
      <c r="IDN602" s="50"/>
      <c r="IDO602" s="50"/>
      <c r="IDP602" s="50"/>
      <c r="IDQ602" s="50"/>
      <c r="IDR602" s="50"/>
      <c r="IDS602" s="50"/>
      <c r="IDT602" s="50"/>
      <c r="IDU602" s="50"/>
      <c r="IDV602" s="50"/>
      <c r="IDW602" s="50"/>
      <c r="IDX602" s="50"/>
      <c r="IDY602" s="50"/>
      <c r="IDZ602" s="50"/>
      <c r="IEA602" s="50"/>
      <c r="IEB602" s="50"/>
      <c r="IEC602" s="50"/>
      <c r="IED602" s="50"/>
      <c r="IEE602" s="50"/>
      <c r="IEF602" s="50"/>
      <c r="IEG602" s="50"/>
      <c r="IEH602" s="50"/>
      <c r="IEI602" s="50"/>
      <c r="IEJ602" s="50"/>
      <c r="IEK602" s="50"/>
      <c r="IEL602" s="50"/>
      <c r="IEM602" s="50"/>
      <c r="IEN602" s="50"/>
      <c r="IEO602" s="50"/>
      <c r="IEP602" s="50"/>
      <c r="IEQ602" s="50"/>
      <c r="IER602" s="50"/>
      <c r="IES602" s="50"/>
      <c r="IET602" s="50"/>
      <c r="IEU602" s="50"/>
      <c r="IEV602" s="50"/>
      <c r="IEW602" s="50"/>
      <c r="IEX602" s="50"/>
      <c r="IEY602" s="50"/>
      <c r="IEZ602" s="50"/>
      <c r="IFA602" s="50"/>
      <c r="IFB602" s="50"/>
      <c r="IFC602" s="50"/>
      <c r="IFD602" s="50"/>
      <c r="IFE602" s="50"/>
      <c r="IFF602" s="50"/>
      <c r="IFG602" s="50"/>
      <c r="IFH602" s="50"/>
      <c r="IFI602" s="50"/>
      <c r="IFJ602" s="50"/>
      <c r="IFK602" s="50"/>
      <c r="IFL602" s="50"/>
      <c r="IFM602" s="50"/>
      <c r="IFN602" s="50"/>
      <c r="IFO602" s="50"/>
      <c r="IFP602" s="50"/>
      <c r="IFQ602" s="50"/>
      <c r="IFR602" s="50"/>
      <c r="IFS602" s="50"/>
      <c r="IFT602" s="50"/>
      <c r="IFU602" s="50"/>
      <c r="IFV602" s="50"/>
      <c r="IFW602" s="50"/>
      <c r="IFX602" s="50"/>
      <c r="IFY602" s="50"/>
      <c r="IFZ602" s="50"/>
      <c r="IGA602" s="50"/>
      <c r="IGB602" s="50"/>
      <c r="IGC602" s="50"/>
      <c r="IGD602" s="50"/>
      <c r="IGE602" s="50"/>
      <c r="IGF602" s="50"/>
      <c r="IGG602" s="50"/>
      <c r="IGH602" s="50"/>
      <c r="IGI602" s="50"/>
      <c r="IGJ602" s="50"/>
      <c r="IGK602" s="50"/>
      <c r="IGL602" s="50"/>
      <c r="IGM602" s="50"/>
      <c r="IGN602" s="50"/>
      <c r="IGO602" s="50"/>
      <c r="IGP602" s="50"/>
      <c r="IGQ602" s="50"/>
      <c r="IGR602" s="50"/>
      <c r="IGS602" s="50"/>
      <c r="IGT602" s="50"/>
      <c r="IGU602" s="50"/>
      <c r="IGV602" s="50"/>
      <c r="IGW602" s="50"/>
      <c r="IGX602" s="50"/>
      <c r="IGY602" s="50"/>
      <c r="IGZ602" s="50"/>
      <c r="IHA602" s="50"/>
      <c r="IHB602" s="50"/>
      <c r="IHC602" s="50"/>
      <c r="IHD602" s="50"/>
      <c r="IHE602" s="50"/>
      <c r="IHF602" s="50"/>
      <c r="IHG602" s="50"/>
      <c r="IHH602" s="50"/>
      <c r="IHI602" s="50"/>
      <c r="IHJ602" s="50"/>
      <c r="IHK602" s="50"/>
      <c r="IHL602" s="50"/>
      <c r="IHM602" s="50"/>
      <c r="IHN602" s="50"/>
      <c r="IHO602" s="50"/>
      <c r="IHP602" s="50"/>
      <c r="IHQ602" s="50"/>
      <c r="IHR602" s="50"/>
      <c r="IHS602" s="50"/>
      <c r="IHT602" s="50"/>
      <c r="IHU602" s="50"/>
      <c r="IHV602" s="50"/>
      <c r="IHW602" s="50"/>
      <c r="IHX602" s="50"/>
      <c r="IHY602" s="50"/>
      <c r="IHZ602" s="50"/>
      <c r="IIA602" s="50"/>
      <c r="IIB602" s="50"/>
      <c r="IIC602" s="50"/>
      <c r="IID602" s="50"/>
      <c r="IIE602" s="50"/>
      <c r="IIF602" s="50"/>
      <c r="IIG602" s="50"/>
      <c r="IIH602" s="50"/>
      <c r="III602" s="50"/>
      <c r="IIJ602" s="50"/>
      <c r="IIK602" s="50"/>
      <c r="IIL602" s="50"/>
      <c r="IIM602" s="50"/>
      <c r="IIN602" s="50"/>
      <c r="IIO602" s="50"/>
      <c r="IIP602" s="50"/>
      <c r="IIQ602" s="50"/>
      <c r="IIR602" s="50"/>
      <c r="IIS602" s="50"/>
      <c r="IIT602" s="50"/>
      <c r="IIU602" s="50"/>
      <c r="IIV602" s="50"/>
      <c r="IIW602" s="50"/>
      <c r="IIX602" s="50"/>
      <c r="IIY602" s="50"/>
      <c r="IIZ602" s="50"/>
      <c r="IJA602" s="50"/>
      <c r="IJB602" s="50"/>
      <c r="IJC602" s="50"/>
      <c r="IJD602" s="50"/>
      <c r="IJE602" s="50"/>
      <c r="IJF602" s="50"/>
      <c r="IJG602" s="50"/>
      <c r="IJH602" s="50"/>
      <c r="IJI602" s="50"/>
      <c r="IJJ602" s="50"/>
      <c r="IJK602" s="50"/>
      <c r="IJL602" s="50"/>
      <c r="IJM602" s="50"/>
      <c r="IJN602" s="50"/>
      <c r="IJO602" s="50"/>
      <c r="IJP602" s="50"/>
      <c r="IJQ602" s="50"/>
      <c r="IJR602" s="50"/>
      <c r="IJS602" s="50"/>
      <c r="IJT602" s="50"/>
      <c r="IJU602" s="50"/>
      <c r="IJV602" s="50"/>
      <c r="IJW602" s="50"/>
      <c r="IJX602" s="50"/>
      <c r="IJY602" s="50"/>
      <c r="IJZ602" s="50"/>
      <c r="IKA602" s="50"/>
      <c r="IKB602" s="50"/>
      <c r="IKC602" s="50"/>
      <c r="IKD602" s="50"/>
      <c r="IKE602" s="50"/>
      <c r="IKF602" s="50"/>
      <c r="IKG602" s="50"/>
      <c r="IKH602" s="50"/>
      <c r="IKI602" s="50"/>
      <c r="IKJ602" s="50"/>
      <c r="IKK602" s="50"/>
      <c r="IKL602" s="50"/>
      <c r="IKM602" s="50"/>
      <c r="IKN602" s="50"/>
      <c r="IKO602" s="50"/>
      <c r="IKP602" s="50"/>
      <c r="IKQ602" s="50"/>
      <c r="IKR602" s="50"/>
      <c r="IKS602" s="50"/>
      <c r="IKT602" s="50"/>
      <c r="IKU602" s="50"/>
      <c r="IKV602" s="50"/>
      <c r="IKW602" s="50"/>
      <c r="IKX602" s="50"/>
      <c r="IKY602" s="50"/>
      <c r="IKZ602" s="50"/>
      <c r="ILA602" s="50"/>
      <c r="ILB602" s="50"/>
      <c r="ILC602" s="50"/>
      <c r="ILD602" s="50"/>
      <c r="ILF602" s="50"/>
      <c r="ILH602" s="50"/>
      <c r="ILI602" s="50"/>
      <c r="ILJ602" s="50"/>
      <c r="ILK602" s="50"/>
      <c r="ILL602" s="50"/>
      <c r="ILM602" s="50"/>
      <c r="ILN602" s="50"/>
      <c r="ILO602" s="50"/>
      <c r="ILT602" s="50"/>
      <c r="ILU602" s="50"/>
      <c r="ILV602" s="50"/>
      <c r="ILW602" s="50"/>
      <c r="ILX602" s="50"/>
      <c r="ILY602" s="50"/>
      <c r="ILZ602" s="50"/>
      <c r="IMA602" s="50"/>
      <c r="IMB602" s="50"/>
      <c r="IMC602" s="50"/>
      <c r="IMD602" s="50"/>
      <c r="IME602" s="50"/>
      <c r="IMF602" s="50"/>
      <c r="IMG602" s="50"/>
      <c r="IMH602" s="50"/>
      <c r="IMI602" s="50"/>
      <c r="IMJ602" s="50"/>
      <c r="IMK602" s="50"/>
      <c r="IML602" s="50"/>
      <c r="IMM602" s="50"/>
      <c r="IMN602" s="50"/>
      <c r="IMO602" s="50"/>
      <c r="IMP602" s="50"/>
      <c r="IMQ602" s="50"/>
      <c r="IMR602" s="50"/>
      <c r="IMS602" s="50"/>
      <c r="IMT602" s="50"/>
      <c r="IMU602" s="50"/>
      <c r="IMV602" s="50"/>
      <c r="IMW602" s="50"/>
      <c r="IMX602" s="50"/>
      <c r="IMY602" s="50"/>
      <c r="IMZ602" s="50"/>
      <c r="INA602" s="50"/>
      <c r="INB602" s="50"/>
      <c r="INC602" s="50"/>
      <c r="IND602" s="50"/>
      <c r="INE602" s="50"/>
      <c r="INF602" s="50"/>
      <c r="ING602" s="50"/>
      <c r="INH602" s="50"/>
      <c r="INI602" s="50"/>
      <c r="INJ602" s="50"/>
      <c r="INK602" s="50"/>
      <c r="INL602" s="50"/>
      <c r="INM602" s="50"/>
      <c r="INN602" s="50"/>
      <c r="INO602" s="50"/>
      <c r="INP602" s="50"/>
      <c r="INQ602" s="50"/>
      <c r="INR602" s="50"/>
      <c r="INS602" s="50"/>
      <c r="INT602" s="50"/>
      <c r="INU602" s="50"/>
      <c r="INV602" s="50"/>
      <c r="INW602" s="50"/>
      <c r="INX602" s="50"/>
      <c r="INY602" s="50"/>
      <c r="INZ602" s="50"/>
      <c r="IOA602" s="50"/>
      <c r="IOB602" s="50"/>
      <c r="IOC602" s="50"/>
      <c r="IOD602" s="50"/>
      <c r="IOE602" s="50"/>
      <c r="IOF602" s="50"/>
      <c r="IOG602" s="50"/>
      <c r="IOH602" s="50"/>
      <c r="IOI602" s="50"/>
      <c r="IOJ602" s="50"/>
      <c r="IOK602" s="50"/>
      <c r="IOL602" s="50"/>
      <c r="IOM602" s="50"/>
      <c r="ION602" s="50"/>
      <c r="IOO602" s="50"/>
      <c r="IOP602" s="50"/>
      <c r="IOQ602" s="50"/>
      <c r="IOR602" s="50"/>
      <c r="IOS602" s="50"/>
      <c r="IOT602" s="50"/>
      <c r="IOU602" s="50"/>
      <c r="IOV602" s="50"/>
      <c r="IOW602" s="50"/>
      <c r="IOX602" s="50"/>
      <c r="IOY602" s="50"/>
      <c r="IOZ602" s="50"/>
      <c r="IPA602" s="50"/>
      <c r="IPB602" s="50"/>
      <c r="IPC602" s="50"/>
      <c r="IPD602" s="50"/>
      <c r="IPE602" s="50"/>
      <c r="IPF602" s="50"/>
      <c r="IPG602" s="50"/>
      <c r="IPH602" s="50"/>
      <c r="IPI602" s="50"/>
      <c r="IPJ602" s="50"/>
      <c r="IPK602" s="50"/>
      <c r="IPL602" s="50"/>
      <c r="IPM602" s="50"/>
      <c r="IPN602" s="50"/>
      <c r="IPO602" s="50"/>
      <c r="IPP602" s="50"/>
      <c r="IPQ602" s="50"/>
      <c r="IPR602" s="50"/>
      <c r="IPS602" s="50"/>
      <c r="IPT602" s="50"/>
      <c r="IPU602" s="50"/>
      <c r="IPV602" s="50"/>
      <c r="IPW602" s="50"/>
      <c r="IPX602" s="50"/>
      <c r="IPY602" s="50"/>
      <c r="IPZ602" s="50"/>
      <c r="IQA602" s="50"/>
      <c r="IQB602" s="50"/>
      <c r="IQC602" s="50"/>
      <c r="IQD602" s="50"/>
      <c r="IQE602" s="50"/>
      <c r="IQF602" s="50"/>
      <c r="IQG602" s="50"/>
      <c r="IQH602" s="50"/>
      <c r="IQI602" s="50"/>
      <c r="IQJ602" s="50"/>
      <c r="IQK602" s="50"/>
      <c r="IQL602" s="50"/>
      <c r="IQM602" s="50"/>
      <c r="IQN602" s="50"/>
      <c r="IQO602" s="50"/>
      <c r="IQP602" s="50"/>
      <c r="IQQ602" s="50"/>
      <c r="IQR602" s="50"/>
      <c r="IQS602" s="50"/>
      <c r="IQT602" s="50"/>
      <c r="IQU602" s="50"/>
      <c r="IQV602" s="50"/>
      <c r="IQW602" s="50"/>
      <c r="IQX602" s="50"/>
      <c r="IQY602" s="50"/>
      <c r="IQZ602" s="50"/>
      <c r="IRA602" s="50"/>
      <c r="IRB602" s="50"/>
      <c r="IRC602" s="50"/>
      <c r="IRD602" s="50"/>
      <c r="IRE602" s="50"/>
      <c r="IRF602" s="50"/>
      <c r="IRG602" s="50"/>
      <c r="IRH602" s="50"/>
      <c r="IRI602" s="50"/>
      <c r="IRJ602" s="50"/>
      <c r="IRK602" s="50"/>
      <c r="IRL602" s="50"/>
      <c r="IRM602" s="50"/>
      <c r="IRN602" s="50"/>
      <c r="IRO602" s="50"/>
      <c r="IRP602" s="50"/>
      <c r="IRQ602" s="50"/>
      <c r="IRR602" s="50"/>
      <c r="IRS602" s="50"/>
      <c r="IRT602" s="50"/>
      <c r="IRU602" s="50"/>
      <c r="IRV602" s="50"/>
      <c r="IRW602" s="50"/>
      <c r="IRX602" s="50"/>
      <c r="IRY602" s="50"/>
      <c r="IRZ602" s="50"/>
      <c r="ISA602" s="50"/>
      <c r="ISB602" s="50"/>
      <c r="ISC602" s="50"/>
      <c r="ISD602" s="50"/>
      <c r="ISE602" s="50"/>
      <c r="ISF602" s="50"/>
      <c r="ISG602" s="50"/>
      <c r="ISH602" s="50"/>
      <c r="ISI602" s="50"/>
      <c r="ISJ602" s="50"/>
      <c r="ISK602" s="50"/>
      <c r="ISL602" s="50"/>
      <c r="ISM602" s="50"/>
      <c r="ISN602" s="50"/>
      <c r="ISO602" s="50"/>
      <c r="ISP602" s="50"/>
      <c r="ISQ602" s="50"/>
      <c r="ISR602" s="50"/>
      <c r="ISS602" s="50"/>
      <c r="IST602" s="50"/>
      <c r="ISU602" s="50"/>
      <c r="ISV602" s="50"/>
      <c r="ISW602" s="50"/>
      <c r="ISX602" s="50"/>
      <c r="ISY602" s="50"/>
      <c r="ISZ602" s="50"/>
      <c r="ITA602" s="50"/>
      <c r="ITB602" s="50"/>
      <c r="ITC602" s="50"/>
      <c r="ITD602" s="50"/>
      <c r="ITE602" s="50"/>
      <c r="ITF602" s="50"/>
      <c r="ITG602" s="50"/>
      <c r="ITH602" s="50"/>
      <c r="ITI602" s="50"/>
      <c r="ITJ602" s="50"/>
      <c r="ITK602" s="50"/>
      <c r="ITL602" s="50"/>
      <c r="ITM602" s="50"/>
      <c r="ITN602" s="50"/>
      <c r="ITO602" s="50"/>
      <c r="ITP602" s="50"/>
      <c r="ITQ602" s="50"/>
      <c r="ITR602" s="50"/>
      <c r="ITS602" s="50"/>
      <c r="ITT602" s="50"/>
      <c r="ITU602" s="50"/>
      <c r="ITV602" s="50"/>
      <c r="ITW602" s="50"/>
      <c r="ITX602" s="50"/>
      <c r="ITY602" s="50"/>
      <c r="ITZ602" s="50"/>
      <c r="IUA602" s="50"/>
      <c r="IUB602" s="50"/>
      <c r="IUC602" s="50"/>
      <c r="IUD602" s="50"/>
      <c r="IUE602" s="50"/>
      <c r="IUF602" s="50"/>
      <c r="IUG602" s="50"/>
      <c r="IUH602" s="50"/>
      <c r="IUI602" s="50"/>
      <c r="IUJ602" s="50"/>
      <c r="IUK602" s="50"/>
      <c r="IUL602" s="50"/>
      <c r="IUM602" s="50"/>
      <c r="IUN602" s="50"/>
      <c r="IUO602" s="50"/>
      <c r="IUP602" s="50"/>
      <c r="IUQ602" s="50"/>
      <c r="IUR602" s="50"/>
      <c r="IUS602" s="50"/>
      <c r="IUT602" s="50"/>
      <c r="IUU602" s="50"/>
      <c r="IUV602" s="50"/>
      <c r="IUW602" s="50"/>
      <c r="IUX602" s="50"/>
      <c r="IUY602" s="50"/>
      <c r="IUZ602" s="50"/>
      <c r="IVB602" s="50"/>
      <c r="IVD602" s="50"/>
      <c r="IVE602" s="50"/>
      <c r="IVF602" s="50"/>
      <c r="IVG602" s="50"/>
      <c r="IVH602" s="50"/>
      <c r="IVI602" s="50"/>
      <c r="IVJ602" s="50"/>
      <c r="IVK602" s="50"/>
      <c r="IVP602" s="50"/>
      <c r="IVQ602" s="50"/>
      <c r="IVR602" s="50"/>
      <c r="IVS602" s="50"/>
      <c r="IVT602" s="50"/>
      <c r="IVU602" s="50"/>
      <c r="IVV602" s="50"/>
      <c r="IVW602" s="50"/>
      <c r="IVX602" s="50"/>
      <c r="IVY602" s="50"/>
      <c r="IVZ602" s="50"/>
      <c r="IWA602" s="50"/>
      <c r="IWB602" s="50"/>
      <c r="IWC602" s="50"/>
      <c r="IWD602" s="50"/>
      <c r="IWE602" s="50"/>
      <c r="IWF602" s="50"/>
      <c r="IWG602" s="50"/>
      <c r="IWH602" s="50"/>
      <c r="IWI602" s="50"/>
      <c r="IWJ602" s="50"/>
      <c r="IWK602" s="50"/>
      <c r="IWL602" s="50"/>
      <c r="IWM602" s="50"/>
      <c r="IWN602" s="50"/>
      <c r="IWO602" s="50"/>
      <c r="IWP602" s="50"/>
      <c r="IWQ602" s="50"/>
      <c r="IWR602" s="50"/>
      <c r="IWS602" s="50"/>
      <c r="IWT602" s="50"/>
      <c r="IWU602" s="50"/>
      <c r="IWV602" s="50"/>
      <c r="IWW602" s="50"/>
      <c r="IWX602" s="50"/>
      <c r="IWY602" s="50"/>
      <c r="IWZ602" s="50"/>
      <c r="IXA602" s="50"/>
      <c r="IXB602" s="50"/>
      <c r="IXC602" s="50"/>
      <c r="IXD602" s="50"/>
      <c r="IXE602" s="50"/>
      <c r="IXF602" s="50"/>
      <c r="IXG602" s="50"/>
      <c r="IXH602" s="50"/>
      <c r="IXI602" s="50"/>
      <c r="IXJ602" s="50"/>
      <c r="IXK602" s="50"/>
      <c r="IXL602" s="50"/>
      <c r="IXM602" s="50"/>
      <c r="IXN602" s="50"/>
      <c r="IXO602" s="50"/>
      <c r="IXP602" s="50"/>
      <c r="IXQ602" s="50"/>
      <c r="IXR602" s="50"/>
      <c r="IXS602" s="50"/>
      <c r="IXT602" s="50"/>
      <c r="IXU602" s="50"/>
      <c r="IXV602" s="50"/>
      <c r="IXW602" s="50"/>
      <c r="IXX602" s="50"/>
      <c r="IXY602" s="50"/>
      <c r="IXZ602" s="50"/>
      <c r="IYA602" s="50"/>
      <c r="IYB602" s="50"/>
      <c r="IYC602" s="50"/>
      <c r="IYD602" s="50"/>
      <c r="IYE602" s="50"/>
      <c r="IYF602" s="50"/>
      <c r="IYG602" s="50"/>
      <c r="IYH602" s="50"/>
      <c r="IYI602" s="50"/>
      <c r="IYJ602" s="50"/>
      <c r="IYK602" s="50"/>
      <c r="IYL602" s="50"/>
      <c r="IYM602" s="50"/>
      <c r="IYN602" s="50"/>
      <c r="IYO602" s="50"/>
      <c r="IYP602" s="50"/>
      <c r="IYQ602" s="50"/>
      <c r="IYR602" s="50"/>
      <c r="IYS602" s="50"/>
      <c r="IYT602" s="50"/>
      <c r="IYU602" s="50"/>
      <c r="IYV602" s="50"/>
      <c r="IYW602" s="50"/>
      <c r="IYX602" s="50"/>
      <c r="IYY602" s="50"/>
      <c r="IYZ602" s="50"/>
      <c r="IZA602" s="50"/>
      <c r="IZB602" s="50"/>
      <c r="IZC602" s="50"/>
      <c r="IZD602" s="50"/>
      <c r="IZE602" s="50"/>
      <c r="IZF602" s="50"/>
      <c r="IZG602" s="50"/>
      <c r="IZH602" s="50"/>
      <c r="IZI602" s="50"/>
      <c r="IZJ602" s="50"/>
      <c r="IZK602" s="50"/>
      <c r="IZL602" s="50"/>
      <c r="IZM602" s="50"/>
      <c r="IZN602" s="50"/>
      <c r="IZO602" s="50"/>
      <c r="IZP602" s="50"/>
      <c r="IZQ602" s="50"/>
      <c r="IZR602" s="50"/>
      <c r="IZS602" s="50"/>
      <c r="IZT602" s="50"/>
      <c r="IZU602" s="50"/>
      <c r="IZV602" s="50"/>
      <c r="IZW602" s="50"/>
      <c r="IZX602" s="50"/>
      <c r="IZY602" s="50"/>
      <c r="IZZ602" s="50"/>
      <c r="JAA602" s="50"/>
      <c r="JAB602" s="50"/>
      <c r="JAC602" s="50"/>
      <c r="JAD602" s="50"/>
      <c r="JAE602" s="50"/>
      <c r="JAF602" s="50"/>
      <c r="JAG602" s="50"/>
      <c r="JAH602" s="50"/>
      <c r="JAI602" s="50"/>
      <c r="JAJ602" s="50"/>
      <c r="JAK602" s="50"/>
      <c r="JAL602" s="50"/>
      <c r="JAM602" s="50"/>
      <c r="JAN602" s="50"/>
      <c r="JAO602" s="50"/>
      <c r="JAP602" s="50"/>
      <c r="JAQ602" s="50"/>
      <c r="JAR602" s="50"/>
      <c r="JAS602" s="50"/>
      <c r="JAT602" s="50"/>
      <c r="JAU602" s="50"/>
      <c r="JAV602" s="50"/>
      <c r="JAW602" s="50"/>
      <c r="JAX602" s="50"/>
      <c r="JAY602" s="50"/>
      <c r="JAZ602" s="50"/>
      <c r="JBA602" s="50"/>
      <c r="JBB602" s="50"/>
      <c r="JBC602" s="50"/>
      <c r="JBD602" s="50"/>
      <c r="JBE602" s="50"/>
      <c r="JBF602" s="50"/>
      <c r="JBG602" s="50"/>
      <c r="JBH602" s="50"/>
      <c r="JBI602" s="50"/>
      <c r="JBJ602" s="50"/>
      <c r="JBK602" s="50"/>
      <c r="JBL602" s="50"/>
      <c r="JBM602" s="50"/>
      <c r="JBN602" s="50"/>
      <c r="JBO602" s="50"/>
      <c r="JBP602" s="50"/>
      <c r="JBQ602" s="50"/>
      <c r="JBR602" s="50"/>
      <c r="JBS602" s="50"/>
      <c r="JBT602" s="50"/>
      <c r="JBU602" s="50"/>
      <c r="JBV602" s="50"/>
      <c r="JBW602" s="50"/>
      <c r="JBX602" s="50"/>
      <c r="JBY602" s="50"/>
      <c r="JBZ602" s="50"/>
      <c r="JCA602" s="50"/>
      <c r="JCB602" s="50"/>
      <c r="JCC602" s="50"/>
      <c r="JCD602" s="50"/>
      <c r="JCE602" s="50"/>
      <c r="JCF602" s="50"/>
      <c r="JCG602" s="50"/>
      <c r="JCH602" s="50"/>
      <c r="JCI602" s="50"/>
      <c r="JCJ602" s="50"/>
      <c r="JCK602" s="50"/>
      <c r="JCL602" s="50"/>
      <c r="JCM602" s="50"/>
      <c r="JCN602" s="50"/>
      <c r="JCO602" s="50"/>
      <c r="JCP602" s="50"/>
      <c r="JCQ602" s="50"/>
      <c r="JCR602" s="50"/>
      <c r="JCS602" s="50"/>
      <c r="JCT602" s="50"/>
      <c r="JCU602" s="50"/>
      <c r="JCV602" s="50"/>
      <c r="JCW602" s="50"/>
      <c r="JCX602" s="50"/>
      <c r="JCY602" s="50"/>
      <c r="JCZ602" s="50"/>
      <c r="JDA602" s="50"/>
      <c r="JDB602" s="50"/>
      <c r="JDC602" s="50"/>
      <c r="JDD602" s="50"/>
      <c r="JDE602" s="50"/>
      <c r="JDF602" s="50"/>
      <c r="JDG602" s="50"/>
      <c r="JDH602" s="50"/>
      <c r="JDI602" s="50"/>
      <c r="JDJ602" s="50"/>
      <c r="JDK602" s="50"/>
      <c r="JDL602" s="50"/>
      <c r="JDM602" s="50"/>
      <c r="JDN602" s="50"/>
      <c r="JDO602" s="50"/>
      <c r="JDP602" s="50"/>
      <c r="JDQ602" s="50"/>
      <c r="JDR602" s="50"/>
      <c r="JDS602" s="50"/>
      <c r="JDT602" s="50"/>
      <c r="JDU602" s="50"/>
      <c r="JDV602" s="50"/>
      <c r="JDW602" s="50"/>
      <c r="JDX602" s="50"/>
      <c r="JDY602" s="50"/>
      <c r="JDZ602" s="50"/>
      <c r="JEA602" s="50"/>
      <c r="JEB602" s="50"/>
      <c r="JEC602" s="50"/>
      <c r="JED602" s="50"/>
      <c r="JEE602" s="50"/>
      <c r="JEF602" s="50"/>
      <c r="JEG602" s="50"/>
      <c r="JEH602" s="50"/>
      <c r="JEI602" s="50"/>
      <c r="JEJ602" s="50"/>
      <c r="JEK602" s="50"/>
      <c r="JEL602" s="50"/>
      <c r="JEM602" s="50"/>
      <c r="JEN602" s="50"/>
      <c r="JEO602" s="50"/>
      <c r="JEP602" s="50"/>
      <c r="JEQ602" s="50"/>
      <c r="JER602" s="50"/>
      <c r="JES602" s="50"/>
      <c r="JET602" s="50"/>
      <c r="JEU602" s="50"/>
      <c r="JEV602" s="50"/>
      <c r="JEX602" s="50"/>
      <c r="JEZ602" s="50"/>
      <c r="JFA602" s="50"/>
      <c r="JFB602" s="50"/>
      <c r="JFC602" s="50"/>
      <c r="JFD602" s="50"/>
      <c r="JFE602" s="50"/>
      <c r="JFF602" s="50"/>
      <c r="JFG602" s="50"/>
      <c r="JFL602" s="50"/>
      <c r="JFM602" s="50"/>
      <c r="JFN602" s="50"/>
      <c r="JFO602" s="50"/>
      <c r="JFP602" s="50"/>
      <c r="JFQ602" s="50"/>
      <c r="JFR602" s="50"/>
      <c r="JFS602" s="50"/>
      <c r="JFT602" s="50"/>
      <c r="JFU602" s="50"/>
      <c r="JFV602" s="50"/>
      <c r="JFW602" s="50"/>
      <c r="JFX602" s="50"/>
      <c r="JFY602" s="50"/>
      <c r="JFZ602" s="50"/>
      <c r="JGA602" s="50"/>
      <c r="JGB602" s="50"/>
      <c r="JGC602" s="50"/>
      <c r="JGD602" s="50"/>
      <c r="JGE602" s="50"/>
      <c r="JGF602" s="50"/>
      <c r="JGG602" s="50"/>
      <c r="JGH602" s="50"/>
      <c r="JGI602" s="50"/>
      <c r="JGJ602" s="50"/>
      <c r="JGK602" s="50"/>
      <c r="JGL602" s="50"/>
      <c r="JGM602" s="50"/>
      <c r="JGN602" s="50"/>
      <c r="JGO602" s="50"/>
      <c r="JGP602" s="50"/>
      <c r="JGQ602" s="50"/>
      <c r="JGR602" s="50"/>
      <c r="JGS602" s="50"/>
      <c r="JGT602" s="50"/>
      <c r="JGU602" s="50"/>
      <c r="JGV602" s="50"/>
      <c r="JGW602" s="50"/>
      <c r="JGX602" s="50"/>
      <c r="JGY602" s="50"/>
      <c r="JGZ602" s="50"/>
      <c r="JHA602" s="50"/>
      <c r="JHB602" s="50"/>
      <c r="JHC602" s="50"/>
      <c r="JHD602" s="50"/>
      <c r="JHE602" s="50"/>
      <c r="JHF602" s="50"/>
      <c r="JHG602" s="50"/>
      <c r="JHH602" s="50"/>
      <c r="JHI602" s="50"/>
      <c r="JHJ602" s="50"/>
      <c r="JHK602" s="50"/>
      <c r="JHL602" s="50"/>
      <c r="JHM602" s="50"/>
      <c r="JHN602" s="50"/>
      <c r="JHO602" s="50"/>
      <c r="JHP602" s="50"/>
      <c r="JHQ602" s="50"/>
      <c r="JHR602" s="50"/>
      <c r="JHS602" s="50"/>
      <c r="JHT602" s="50"/>
      <c r="JHU602" s="50"/>
      <c r="JHV602" s="50"/>
      <c r="JHW602" s="50"/>
      <c r="JHX602" s="50"/>
      <c r="JHY602" s="50"/>
      <c r="JHZ602" s="50"/>
      <c r="JIA602" s="50"/>
      <c r="JIB602" s="50"/>
      <c r="JIC602" s="50"/>
      <c r="JID602" s="50"/>
      <c r="JIE602" s="50"/>
      <c r="JIF602" s="50"/>
      <c r="JIG602" s="50"/>
      <c r="JIH602" s="50"/>
      <c r="JII602" s="50"/>
      <c r="JIJ602" s="50"/>
      <c r="JIK602" s="50"/>
      <c r="JIL602" s="50"/>
      <c r="JIM602" s="50"/>
      <c r="JIN602" s="50"/>
      <c r="JIO602" s="50"/>
      <c r="JIP602" s="50"/>
      <c r="JIQ602" s="50"/>
      <c r="JIR602" s="50"/>
      <c r="JIS602" s="50"/>
      <c r="JIT602" s="50"/>
      <c r="JIU602" s="50"/>
      <c r="JIV602" s="50"/>
      <c r="JIW602" s="50"/>
      <c r="JIX602" s="50"/>
      <c r="JIY602" s="50"/>
      <c r="JIZ602" s="50"/>
      <c r="JJA602" s="50"/>
      <c r="JJB602" s="50"/>
      <c r="JJC602" s="50"/>
      <c r="JJD602" s="50"/>
      <c r="JJE602" s="50"/>
      <c r="JJF602" s="50"/>
      <c r="JJG602" s="50"/>
      <c r="JJH602" s="50"/>
      <c r="JJI602" s="50"/>
      <c r="JJJ602" s="50"/>
      <c r="JJK602" s="50"/>
      <c r="JJL602" s="50"/>
      <c r="JJM602" s="50"/>
      <c r="JJN602" s="50"/>
      <c r="JJO602" s="50"/>
      <c r="JJP602" s="50"/>
      <c r="JJQ602" s="50"/>
      <c r="JJR602" s="50"/>
      <c r="JJS602" s="50"/>
      <c r="JJT602" s="50"/>
      <c r="JJU602" s="50"/>
      <c r="JJV602" s="50"/>
      <c r="JJW602" s="50"/>
      <c r="JJX602" s="50"/>
      <c r="JJY602" s="50"/>
      <c r="JJZ602" s="50"/>
      <c r="JKA602" s="50"/>
      <c r="JKB602" s="50"/>
      <c r="JKC602" s="50"/>
      <c r="JKD602" s="50"/>
      <c r="JKE602" s="50"/>
      <c r="JKF602" s="50"/>
      <c r="JKG602" s="50"/>
      <c r="JKH602" s="50"/>
      <c r="JKI602" s="50"/>
      <c r="JKJ602" s="50"/>
      <c r="JKK602" s="50"/>
      <c r="JKL602" s="50"/>
      <c r="JKM602" s="50"/>
      <c r="JKN602" s="50"/>
      <c r="JKO602" s="50"/>
      <c r="JKP602" s="50"/>
      <c r="JKQ602" s="50"/>
      <c r="JKR602" s="50"/>
      <c r="JKS602" s="50"/>
      <c r="JKT602" s="50"/>
      <c r="JKU602" s="50"/>
      <c r="JKV602" s="50"/>
      <c r="JKW602" s="50"/>
      <c r="JKX602" s="50"/>
      <c r="JKY602" s="50"/>
      <c r="JKZ602" s="50"/>
      <c r="JLA602" s="50"/>
      <c r="JLB602" s="50"/>
      <c r="JLC602" s="50"/>
      <c r="JLD602" s="50"/>
      <c r="JLE602" s="50"/>
      <c r="JLF602" s="50"/>
      <c r="JLG602" s="50"/>
      <c r="JLH602" s="50"/>
      <c r="JLI602" s="50"/>
      <c r="JLJ602" s="50"/>
      <c r="JLK602" s="50"/>
      <c r="JLL602" s="50"/>
      <c r="JLM602" s="50"/>
      <c r="JLN602" s="50"/>
      <c r="JLO602" s="50"/>
      <c r="JLP602" s="50"/>
      <c r="JLQ602" s="50"/>
      <c r="JLR602" s="50"/>
      <c r="JLS602" s="50"/>
      <c r="JLT602" s="50"/>
      <c r="JLU602" s="50"/>
      <c r="JLV602" s="50"/>
      <c r="JLW602" s="50"/>
      <c r="JLX602" s="50"/>
      <c r="JLY602" s="50"/>
      <c r="JLZ602" s="50"/>
      <c r="JMA602" s="50"/>
      <c r="JMB602" s="50"/>
      <c r="JMC602" s="50"/>
      <c r="JMD602" s="50"/>
      <c r="JME602" s="50"/>
      <c r="JMF602" s="50"/>
      <c r="JMG602" s="50"/>
      <c r="JMH602" s="50"/>
      <c r="JMI602" s="50"/>
      <c r="JMJ602" s="50"/>
      <c r="JMK602" s="50"/>
      <c r="JML602" s="50"/>
      <c r="JMM602" s="50"/>
      <c r="JMN602" s="50"/>
      <c r="JMO602" s="50"/>
      <c r="JMP602" s="50"/>
      <c r="JMQ602" s="50"/>
      <c r="JMR602" s="50"/>
      <c r="JMS602" s="50"/>
      <c r="JMT602" s="50"/>
      <c r="JMU602" s="50"/>
      <c r="JMV602" s="50"/>
      <c r="JMW602" s="50"/>
      <c r="JMX602" s="50"/>
      <c r="JMY602" s="50"/>
      <c r="JMZ602" s="50"/>
      <c r="JNA602" s="50"/>
      <c r="JNB602" s="50"/>
      <c r="JNC602" s="50"/>
      <c r="JND602" s="50"/>
      <c r="JNE602" s="50"/>
      <c r="JNF602" s="50"/>
      <c r="JNG602" s="50"/>
      <c r="JNH602" s="50"/>
      <c r="JNI602" s="50"/>
      <c r="JNJ602" s="50"/>
      <c r="JNK602" s="50"/>
      <c r="JNL602" s="50"/>
      <c r="JNM602" s="50"/>
      <c r="JNN602" s="50"/>
      <c r="JNO602" s="50"/>
      <c r="JNP602" s="50"/>
      <c r="JNQ602" s="50"/>
      <c r="JNR602" s="50"/>
      <c r="JNS602" s="50"/>
      <c r="JNT602" s="50"/>
      <c r="JNU602" s="50"/>
      <c r="JNV602" s="50"/>
      <c r="JNW602" s="50"/>
      <c r="JNX602" s="50"/>
      <c r="JNY602" s="50"/>
      <c r="JNZ602" s="50"/>
      <c r="JOA602" s="50"/>
      <c r="JOB602" s="50"/>
      <c r="JOC602" s="50"/>
      <c r="JOD602" s="50"/>
      <c r="JOE602" s="50"/>
      <c r="JOF602" s="50"/>
      <c r="JOG602" s="50"/>
      <c r="JOH602" s="50"/>
      <c r="JOI602" s="50"/>
      <c r="JOJ602" s="50"/>
      <c r="JOK602" s="50"/>
      <c r="JOL602" s="50"/>
      <c r="JOM602" s="50"/>
      <c r="JON602" s="50"/>
      <c r="JOO602" s="50"/>
      <c r="JOP602" s="50"/>
      <c r="JOQ602" s="50"/>
      <c r="JOR602" s="50"/>
      <c r="JOT602" s="50"/>
      <c r="JOV602" s="50"/>
      <c r="JOW602" s="50"/>
      <c r="JOX602" s="50"/>
      <c r="JOY602" s="50"/>
      <c r="JOZ602" s="50"/>
      <c r="JPA602" s="50"/>
      <c r="JPB602" s="50"/>
      <c r="JPC602" s="50"/>
      <c r="JPH602" s="50"/>
      <c r="JPI602" s="50"/>
      <c r="JPJ602" s="50"/>
      <c r="JPK602" s="50"/>
      <c r="JPL602" s="50"/>
      <c r="JPM602" s="50"/>
      <c r="JPN602" s="50"/>
      <c r="JPO602" s="50"/>
      <c r="JPP602" s="50"/>
      <c r="JPQ602" s="50"/>
      <c r="JPR602" s="50"/>
      <c r="JPS602" s="50"/>
      <c r="JPT602" s="50"/>
      <c r="JPU602" s="50"/>
      <c r="JPV602" s="50"/>
      <c r="JPW602" s="50"/>
      <c r="JPX602" s="50"/>
      <c r="JPY602" s="50"/>
      <c r="JPZ602" s="50"/>
      <c r="JQA602" s="50"/>
      <c r="JQB602" s="50"/>
      <c r="JQC602" s="50"/>
      <c r="JQD602" s="50"/>
      <c r="JQE602" s="50"/>
      <c r="JQF602" s="50"/>
      <c r="JQG602" s="50"/>
      <c r="JQH602" s="50"/>
      <c r="JQI602" s="50"/>
      <c r="JQJ602" s="50"/>
      <c r="JQK602" s="50"/>
      <c r="JQL602" s="50"/>
      <c r="JQM602" s="50"/>
      <c r="JQN602" s="50"/>
      <c r="JQO602" s="50"/>
      <c r="JQP602" s="50"/>
      <c r="JQQ602" s="50"/>
      <c r="JQR602" s="50"/>
      <c r="JQS602" s="50"/>
      <c r="JQT602" s="50"/>
      <c r="JQU602" s="50"/>
      <c r="JQV602" s="50"/>
      <c r="JQW602" s="50"/>
      <c r="JQX602" s="50"/>
      <c r="JQY602" s="50"/>
      <c r="JQZ602" s="50"/>
      <c r="JRA602" s="50"/>
      <c r="JRB602" s="50"/>
      <c r="JRC602" s="50"/>
      <c r="JRD602" s="50"/>
      <c r="JRE602" s="50"/>
      <c r="JRF602" s="50"/>
      <c r="JRG602" s="50"/>
      <c r="JRH602" s="50"/>
      <c r="JRI602" s="50"/>
      <c r="JRJ602" s="50"/>
      <c r="JRK602" s="50"/>
      <c r="JRL602" s="50"/>
      <c r="JRM602" s="50"/>
      <c r="JRN602" s="50"/>
      <c r="JRO602" s="50"/>
      <c r="JRP602" s="50"/>
      <c r="JRQ602" s="50"/>
      <c r="JRR602" s="50"/>
      <c r="JRS602" s="50"/>
      <c r="JRT602" s="50"/>
      <c r="JRU602" s="50"/>
      <c r="JRV602" s="50"/>
      <c r="JRW602" s="50"/>
      <c r="JRX602" s="50"/>
      <c r="JRY602" s="50"/>
      <c r="JRZ602" s="50"/>
      <c r="JSA602" s="50"/>
      <c r="JSB602" s="50"/>
      <c r="JSC602" s="50"/>
      <c r="JSD602" s="50"/>
      <c r="JSE602" s="50"/>
      <c r="JSF602" s="50"/>
      <c r="JSG602" s="50"/>
      <c r="JSH602" s="50"/>
      <c r="JSI602" s="50"/>
      <c r="JSJ602" s="50"/>
      <c r="JSK602" s="50"/>
      <c r="JSL602" s="50"/>
      <c r="JSM602" s="50"/>
      <c r="JSN602" s="50"/>
      <c r="JSO602" s="50"/>
      <c r="JSP602" s="50"/>
      <c r="JSQ602" s="50"/>
      <c r="JSR602" s="50"/>
      <c r="JSS602" s="50"/>
      <c r="JST602" s="50"/>
      <c r="JSU602" s="50"/>
      <c r="JSV602" s="50"/>
      <c r="JSW602" s="50"/>
      <c r="JSX602" s="50"/>
      <c r="JSY602" s="50"/>
      <c r="JSZ602" s="50"/>
      <c r="JTA602" s="50"/>
      <c r="JTB602" s="50"/>
      <c r="JTC602" s="50"/>
      <c r="JTD602" s="50"/>
      <c r="JTE602" s="50"/>
      <c r="JTF602" s="50"/>
      <c r="JTG602" s="50"/>
      <c r="JTH602" s="50"/>
      <c r="JTI602" s="50"/>
      <c r="JTJ602" s="50"/>
      <c r="JTK602" s="50"/>
      <c r="JTL602" s="50"/>
      <c r="JTM602" s="50"/>
      <c r="JTN602" s="50"/>
      <c r="JTO602" s="50"/>
      <c r="JTP602" s="50"/>
      <c r="JTQ602" s="50"/>
      <c r="JTR602" s="50"/>
      <c r="JTS602" s="50"/>
      <c r="JTT602" s="50"/>
      <c r="JTU602" s="50"/>
      <c r="JTV602" s="50"/>
      <c r="JTW602" s="50"/>
      <c r="JTX602" s="50"/>
      <c r="JTY602" s="50"/>
      <c r="JTZ602" s="50"/>
      <c r="JUA602" s="50"/>
      <c r="JUB602" s="50"/>
      <c r="JUC602" s="50"/>
      <c r="JUD602" s="50"/>
      <c r="JUE602" s="50"/>
      <c r="JUF602" s="50"/>
      <c r="JUG602" s="50"/>
      <c r="JUH602" s="50"/>
      <c r="JUI602" s="50"/>
      <c r="JUJ602" s="50"/>
      <c r="JUK602" s="50"/>
      <c r="JUL602" s="50"/>
      <c r="JUM602" s="50"/>
      <c r="JUN602" s="50"/>
      <c r="JUO602" s="50"/>
      <c r="JUP602" s="50"/>
      <c r="JUQ602" s="50"/>
      <c r="JUR602" s="50"/>
      <c r="JUS602" s="50"/>
      <c r="JUT602" s="50"/>
      <c r="JUU602" s="50"/>
      <c r="JUV602" s="50"/>
      <c r="JUW602" s="50"/>
      <c r="JUX602" s="50"/>
      <c r="JUY602" s="50"/>
      <c r="JUZ602" s="50"/>
      <c r="JVA602" s="50"/>
      <c r="JVB602" s="50"/>
      <c r="JVC602" s="50"/>
      <c r="JVD602" s="50"/>
      <c r="JVE602" s="50"/>
      <c r="JVF602" s="50"/>
      <c r="JVG602" s="50"/>
      <c r="JVH602" s="50"/>
      <c r="JVI602" s="50"/>
      <c r="JVJ602" s="50"/>
      <c r="JVK602" s="50"/>
      <c r="JVL602" s="50"/>
      <c r="JVM602" s="50"/>
      <c r="JVN602" s="50"/>
      <c r="JVO602" s="50"/>
      <c r="JVP602" s="50"/>
      <c r="JVQ602" s="50"/>
      <c r="JVR602" s="50"/>
      <c r="JVS602" s="50"/>
      <c r="JVT602" s="50"/>
      <c r="JVU602" s="50"/>
      <c r="JVV602" s="50"/>
      <c r="JVW602" s="50"/>
      <c r="JVX602" s="50"/>
      <c r="JVY602" s="50"/>
      <c r="JVZ602" s="50"/>
      <c r="JWA602" s="50"/>
      <c r="JWB602" s="50"/>
      <c r="JWC602" s="50"/>
      <c r="JWD602" s="50"/>
      <c r="JWE602" s="50"/>
      <c r="JWF602" s="50"/>
      <c r="JWG602" s="50"/>
      <c r="JWH602" s="50"/>
      <c r="JWI602" s="50"/>
      <c r="JWJ602" s="50"/>
      <c r="JWK602" s="50"/>
      <c r="JWL602" s="50"/>
      <c r="JWM602" s="50"/>
      <c r="JWN602" s="50"/>
      <c r="JWO602" s="50"/>
      <c r="JWP602" s="50"/>
      <c r="JWQ602" s="50"/>
      <c r="JWR602" s="50"/>
      <c r="JWS602" s="50"/>
      <c r="JWT602" s="50"/>
      <c r="JWU602" s="50"/>
      <c r="JWV602" s="50"/>
      <c r="JWW602" s="50"/>
      <c r="JWX602" s="50"/>
      <c r="JWY602" s="50"/>
      <c r="JWZ602" s="50"/>
      <c r="JXA602" s="50"/>
      <c r="JXB602" s="50"/>
      <c r="JXC602" s="50"/>
      <c r="JXD602" s="50"/>
      <c r="JXE602" s="50"/>
      <c r="JXF602" s="50"/>
      <c r="JXG602" s="50"/>
      <c r="JXH602" s="50"/>
      <c r="JXI602" s="50"/>
      <c r="JXJ602" s="50"/>
      <c r="JXK602" s="50"/>
      <c r="JXL602" s="50"/>
      <c r="JXM602" s="50"/>
      <c r="JXN602" s="50"/>
      <c r="JXO602" s="50"/>
      <c r="JXP602" s="50"/>
      <c r="JXQ602" s="50"/>
      <c r="JXR602" s="50"/>
      <c r="JXS602" s="50"/>
      <c r="JXT602" s="50"/>
      <c r="JXU602" s="50"/>
      <c r="JXV602" s="50"/>
      <c r="JXW602" s="50"/>
      <c r="JXX602" s="50"/>
      <c r="JXY602" s="50"/>
      <c r="JXZ602" s="50"/>
      <c r="JYA602" s="50"/>
      <c r="JYB602" s="50"/>
      <c r="JYC602" s="50"/>
      <c r="JYD602" s="50"/>
      <c r="JYE602" s="50"/>
      <c r="JYF602" s="50"/>
      <c r="JYG602" s="50"/>
      <c r="JYH602" s="50"/>
      <c r="JYI602" s="50"/>
      <c r="JYJ602" s="50"/>
      <c r="JYK602" s="50"/>
      <c r="JYL602" s="50"/>
      <c r="JYM602" s="50"/>
      <c r="JYN602" s="50"/>
      <c r="JYP602" s="50"/>
      <c r="JYR602" s="50"/>
      <c r="JYS602" s="50"/>
      <c r="JYT602" s="50"/>
      <c r="JYU602" s="50"/>
      <c r="JYV602" s="50"/>
      <c r="JYW602" s="50"/>
      <c r="JYX602" s="50"/>
      <c r="JYY602" s="50"/>
      <c r="JZD602" s="50"/>
      <c r="JZE602" s="50"/>
      <c r="JZF602" s="50"/>
      <c r="JZG602" s="50"/>
      <c r="JZH602" s="50"/>
      <c r="JZI602" s="50"/>
      <c r="JZJ602" s="50"/>
      <c r="JZK602" s="50"/>
      <c r="JZL602" s="50"/>
      <c r="JZM602" s="50"/>
      <c r="JZN602" s="50"/>
      <c r="JZO602" s="50"/>
      <c r="JZP602" s="50"/>
      <c r="JZQ602" s="50"/>
      <c r="JZR602" s="50"/>
      <c r="JZS602" s="50"/>
      <c r="JZT602" s="50"/>
      <c r="JZU602" s="50"/>
      <c r="JZV602" s="50"/>
      <c r="JZW602" s="50"/>
      <c r="JZX602" s="50"/>
      <c r="JZY602" s="50"/>
      <c r="JZZ602" s="50"/>
      <c r="KAA602" s="50"/>
      <c r="KAB602" s="50"/>
      <c r="KAC602" s="50"/>
      <c r="KAD602" s="50"/>
      <c r="KAE602" s="50"/>
      <c r="KAF602" s="50"/>
      <c r="KAG602" s="50"/>
      <c r="KAH602" s="50"/>
      <c r="KAI602" s="50"/>
      <c r="KAJ602" s="50"/>
      <c r="KAK602" s="50"/>
      <c r="KAL602" s="50"/>
      <c r="KAM602" s="50"/>
      <c r="KAN602" s="50"/>
      <c r="KAO602" s="50"/>
      <c r="KAP602" s="50"/>
      <c r="KAQ602" s="50"/>
      <c r="KAR602" s="50"/>
      <c r="KAS602" s="50"/>
      <c r="KAT602" s="50"/>
      <c r="KAU602" s="50"/>
      <c r="KAV602" s="50"/>
      <c r="KAW602" s="50"/>
      <c r="KAX602" s="50"/>
      <c r="KAY602" s="50"/>
      <c r="KAZ602" s="50"/>
      <c r="KBA602" s="50"/>
      <c r="KBB602" s="50"/>
      <c r="KBC602" s="50"/>
      <c r="KBD602" s="50"/>
      <c r="KBE602" s="50"/>
      <c r="KBF602" s="50"/>
      <c r="KBG602" s="50"/>
      <c r="KBH602" s="50"/>
      <c r="KBI602" s="50"/>
      <c r="KBJ602" s="50"/>
      <c r="KBK602" s="50"/>
      <c r="KBL602" s="50"/>
      <c r="KBM602" s="50"/>
      <c r="KBN602" s="50"/>
      <c r="KBO602" s="50"/>
      <c r="KBP602" s="50"/>
      <c r="KBQ602" s="50"/>
      <c r="KBR602" s="50"/>
      <c r="KBS602" s="50"/>
      <c r="KBT602" s="50"/>
      <c r="KBU602" s="50"/>
      <c r="KBV602" s="50"/>
      <c r="KBW602" s="50"/>
      <c r="KBX602" s="50"/>
      <c r="KBY602" s="50"/>
      <c r="KBZ602" s="50"/>
      <c r="KCA602" s="50"/>
      <c r="KCB602" s="50"/>
      <c r="KCC602" s="50"/>
      <c r="KCD602" s="50"/>
      <c r="KCE602" s="50"/>
      <c r="KCF602" s="50"/>
      <c r="KCG602" s="50"/>
      <c r="KCH602" s="50"/>
      <c r="KCI602" s="50"/>
      <c r="KCJ602" s="50"/>
      <c r="KCK602" s="50"/>
      <c r="KCL602" s="50"/>
      <c r="KCM602" s="50"/>
      <c r="KCN602" s="50"/>
      <c r="KCO602" s="50"/>
      <c r="KCP602" s="50"/>
      <c r="KCQ602" s="50"/>
      <c r="KCR602" s="50"/>
      <c r="KCS602" s="50"/>
      <c r="KCT602" s="50"/>
      <c r="KCU602" s="50"/>
      <c r="KCV602" s="50"/>
      <c r="KCW602" s="50"/>
      <c r="KCX602" s="50"/>
      <c r="KCY602" s="50"/>
      <c r="KCZ602" s="50"/>
      <c r="KDA602" s="50"/>
      <c r="KDB602" s="50"/>
      <c r="KDC602" s="50"/>
      <c r="KDD602" s="50"/>
      <c r="KDE602" s="50"/>
      <c r="KDF602" s="50"/>
      <c r="KDG602" s="50"/>
      <c r="KDH602" s="50"/>
      <c r="KDI602" s="50"/>
      <c r="KDJ602" s="50"/>
      <c r="KDK602" s="50"/>
      <c r="KDL602" s="50"/>
      <c r="KDM602" s="50"/>
      <c r="KDN602" s="50"/>
      <c r="KDO602" s="50"/>
      <c r="KDP602" s="50"/>
      <c r="KDQ602" s="50"/>
      <c r="KDR602" s="50"/>
      <c r="KDS602" s="50"/>
      <c r="KDT602" s="50"/>
      <c r="KDU602" s="50"/>
      <c r="KDV602" s="50"/>
      <c r="KDW602" s="50"/>
      <c r="KDX602" s="50"/>
      <c r="KDY602" s="50"/>
      <c r="KDZ602" s="50"/>
      <c r="KEA602" s="50"/>
      <c r="KEB602" s="50"/>
      <c r="KEC602" s="50"/>
      <c r="KED602" s="50"/>
      <c r="KEE602" s="50"/>
      <c r="KEF602" s="50"/>
      <c r="KEG602" s="50"/>
      <c r="KEH602" s="50"/>
      <c r="KEI602" s="50"/>
      <c r="KEJ602" s="50"/>
      <c r="KEK602" s="50"/>
      <c r="KEL602" s="50"/>
      <c r="KEM602" s="50"/>
      <c r="KEN602" s="50"/>
      <c r="KEO602" s="50"/>
      <c r="KEP602" s="50"/>
      <c r="KEQ602" s="50"/>
      <c r="KER602" s="50"/>
      <c r="KES602" s="50"/>
      <c r="KET602" s="50"/>
      <c r="KEU602" s="50"/>
      <c r="KEV602" s="50"/>
      <c r="KEW602" s="50"/>
      <c r="KEX602" s="50"/>
      <c r="KEY602" s="50"/>
      <c r="KEZ602" s="50"/>
      <c r="KFA602" s="50"/>
      <c r="KFB602" s="50"/>
      <c r="KFC602" s="50"/>
      <c r="KFD602" s="50"/>
      <c r="KFE602" s="50"/>
      <c r="KFF602" s="50"/>
      <c r="KFG602" s="50"/>
      <c r="KFH602" s="50"/>
      <c r="KFI602" s="50"/>
      <c r="KFJ602" s="50"/>
      <c r="KFK602" s="50"/>
      <c r="KFL602" s="50"/>
      <c r="KFM602" s="50"/>
      <c r="KFN602" s="50"/>
      <c r="KFO602" s="50"/>
      <c r="KFP602" s="50"/>
      <c r="KFQ602" s="50"/>
      <c r="KFR602" s="50"/>
      <c r="KFS602" s="50"/>
      <c r="KFT602" s="50"/>
      <c r="KFU602" s="50"/>
      <c r="KFV602" s="50"/>
      <c r="KFW602" s="50"/>
      <c r="KFX602" s="50"/>
      <c r="KFY602" s="50"/>
      <c r="KFZ602" s="50"/>
      <c r="KGA602" s="50"/>
      <c r="KGB602" s="50"/>
      <c r="KGC602" s="50"/>
      <c r="KGD602" s="50"/>
      <c r="KGE602" s="50"/>
      <c r="KGF602" s="50"/>
      <c r="KGG602" s="50"/>
      <c r="KGH602" s="50"/>
      <c r="KGI602" s="50"/>
      <c r="KGJ602" s="50"/>
      <c r="KGK602" s="50"/>
      <c r="KGL602" s="50"/>
      <c r="KGM602" s="50"/>
      <c r="KGN602" s="50"/>
      <c r="KGO602" s="50"/>
      <c r="KGP602" s="50"/>
      <c r="KGQ602" s="50"/>
      <c r="KGR602" s="50"/>
      <c r="KGS602" s="50"/>
      <c r="KGT602" s="50"/>
      <c r="KGU602" s="50"/>
      <c r="KGV602" s="50"/>
      <c r="KGW602" s="50"/>
      <c r="KGX602" s="50"/>
      <c r="KGY602" s="50"/>
      <c r="KGZ602" s="50"/>
      <c r="KHA602" s="50"/>
      <c r="KHB602" s="50"/>
      <c r="KHC602" s="50"/>
      <c r="KHD602" s="50"/>
      <c r="KHE602" s="50"/>
      <c r="KHF602" s="50"/>
      <c r="KHG602" s="50"/>
      <c r="KHH602" s="50"/>
      <c r="KHI602" s="50"/>
      <c r="KHJ602" s="50"/>
      <c r="KHK602" s="50"/>
      <c r="KHL602" s="50"/>
      <c r="KHM602" s="50"/>
      <c r="KHN602" s="50"/>
      <c r="KHO602" s="50"/>
      <c r="KHP602" s="50"/>
      <c r="KHQ602" s="50"/>
      <c r="KHR602" s="50"/>
      <c r="KHS602" s="50"/>
      <c r="KHT602" s="50"/>
      <c r="KHU602" s="50"/>
      <c r="KHV602" s="50"/>
      <c r="KHW602" s="50"/>
      <c r="KHX602" s="50"/>
      <c r="KHY602" s="50"/>
      <c r="KHZ602" s="50"/>
      <c r="KIA602" s="50"/>
      <c r="KIB602" s="50"/>
      <c r="KIC602" s="50"/>
      <c r="KID602" s="50"/>
      <c r="KIE602" s="50"/>
      <c r="KIF602" s="50"/>
      <c r="KIG602" s="50"/>
      <c r="KIH602" s="50"/>
      <c r="KII602" s="50"/>
      <c r="KIJ602" s="50"/>
      <c r="KIL602" s="50"/>
      <c r="KIN602" s="50"/>
      <c r="KIO602" s="50"/>
      <c r="KIP602" s="50"/>
      <c r="KIQ602" s="50"/>
      <c r="KIR602" s="50"/>
      <c r="KIS602" s="50"/>
      <c r="KIT602" s="50"/>
      <c r="KIU602" s="50"/>
      <c r="KIZ602" s="50"/>
      <c r="KJA602" s="50"/>
      <c r="KJB602" s="50"/>
      <c r="KJC602" s="50"/>
      <c r="KJD602" s="50"/>
      <c r="KJE602" s="50"/>
      <c r="KJF602" s="50"/>
      <c r="KJG602" s="50"/>
      <c r="KJH602" s="50"/>
      <c r="KJI602" s="50"/>
      <c r="KJJ602" s="50"/>
      <c r="KJK602" s="50"/>
      <c r="KJL602" s="50"/>
      <c r="KJM602" s="50"/>
      <c r="KJN602" s="50"/>
      <c r="KJO602" s="50"/>
      <c r="KJP602" s="50"/>
      <c r="KJQ602" s="50"/>
      <c r="KJR602" s="50"/>
      <c r="KJS602" s="50"/>
      <c r="KJT602" s="50"/>
      <c r="KJU602" s="50"/>
      <c r="KJV602" s="50"/>
      <c r="KJW602" s="50"/>
      <c r="KJX602" s="50"/>
      <c r="KJY602" s="50"/>
      <c r="KJZ602" s="50"/>
      <c r="KKA602" s="50"/>
      <c r="KKB602" s="50"/>
      <c r="KKC602" s="50"/>
      <c r="KKD602" s="50"/>
      <c r="KKE602" s="50"/>
      <c r="KKF602" s="50"/>
      <c r="KKG602" s="50"/>
      <c r="KKH602" s="50"/>
      <c r="KKI602" s="50"/>
      <c r="KKJ602" s="50"/>
      <c r="KKK602" s="50"/>
      <c r="KKL602" s="50"/>
      <c r="KKM602" s="50"/>
      <c r="KKN602" s="50"/>
      <c r="KKO602" s="50"/>
      <c r="KKP602" s="50"/>
      <c r="KKQ602" s="50"/>
      <c r="KKR602" s="50"/>
      <c r="KKS602" s="50"/>
      <c r="KKT602" s="50"/>
      <c r="KKU602" s="50"/>
      <c r="KKV602" s="50"/>
      <c r="KKW602" s="50"/>
      <c r="KKX602" s="50"/>
      <c r="KKY602" s="50"/>
      <c r="KKZ602" s="50"/>
      <c r="KLA602" s="50"/>
      <c r="KLB602" s="50"/>
      <c r="KLC602" s="50"/>
      <c r="KLD602" s="50"/>
      <c r="KLE602" s="50"/>
      <c r="KLF602" s="50"/>
      <c r="KLG602" s="50"/>
      <c r="KLH602" s="50"/>
      <c r="KLI602" s="50"/>
      <c r="KLJ602" s="50"/>
      <c r="KLK602" s="50"/>
      <c r="KLL602" s="50"/>
      <c r="KLM602" s="50"/>
      <c r="KLN602" s="50"/>
      <c r="KLO602" s="50"/>
      <c r="KLP602" s="50"/>
      <c r="KLQ602" s="50"/>
      <c r="KLR602" s="50"/>
      <c r="KLS602" s="50"/>
      <c r="KLT602" s="50"/>
      <c r="KLU602" s="50"/>
      <c r="KLV602" s="50"/>
      <c r="KLW602" s="50"/>
      <c r="KLX602" s="50"/>
      <c r="KLY602" s="50"/>
      <c r="KLZ602" s="50"/>
      <c r="KMA602" s="50"/>
      <c r="KMB602" s="50"/>
      <c r="KMC602" s="50"/>
      <c r="KMD602" s="50"/>
      <c r="KME602" s="50"/>
      <c r="KMF602" s="50"/>
      <c r="KMG602" s="50"/>
      <c r="KMH602" s="50"/>
      <c r="KMI602" s="50"/>
      <c r="KMJ602" s="50"/>
      <c r="KMK602" s="50"/>
      <c r="KML602" s="50"/>
      <c r="KMM602" s="50"/>
      <c r="KMN602" s="50"/>
      <c r="KMO602" s="50"/>
      <c r="KMP602" s="50"/>
      <c r="KMQ602" s="50"/>
      <c r="KMR602" s="50"/>
      <c r="KMS602" s="50"/>
      <c r="KMT602" s="50"/>
      <c r="KMU602" s="50"/>
      <c r="KMV602" s="50"/>
      <c r="KMW602" s="50"/>
      <c r="KMX602" s="50"/>
      <c r="KMY602" s="50"/>
      <c r="KMZ602" s="50"/>
      <c r="KNA602" s="50"/>
      <c r="KNB602" s="50"/>
      <c r="KNC602" s="50"/>
      <c r="KND602" s="50"/>
      <c r="KNE602" s="50"/>
      <c r="KNF602" s="50"/>
      <c r="KNG602" s="50"/>
      <c r="KNH602" s="50"/>
      <c r="KNI602" s="50"/>
      <c r="KNJ602" s="50"/>
      <c r="KNK602" s="50"/>
      <c r="KNL602" s="50"/>
      <c r="KNM602" s="50"/>
      <c r="KNN602" s="50"/>
      <c r="KNO602" s="50"/>
      <c r="KNP602" s="50"/>
      <c r="KNQ602" s="50"/>
      <c r="KNR602" s="50"/>
      <c r="KNS602" s="50"/>
      <c r="KNT602" s="50"/>
      <c r="KNU602" s="50"/>
      <c r="KNV602" s="50"/>
      <c r="KNW602" s="50"/>
      <c r="KNX602" s="50"/>
      <c r="KNY602" s="50"/>
      <c r="KNZ602" s="50"/>
      <c r="KOA602" s="50"/>
      <c r="KOB602" s="50"/>
      <c r="KOC602" s="50"/>
      <c r="KOD602" s="50"/>
      <c r="KOE602" s="50"/>
      <c r="KOF602" s="50"/>
      <c r="KOG602" s="50"/>
      <c r="KOH602" s="50"/>
      <c r="KOI602" s="50"/>
      <c r="KOJ602" s="50"/>
      <c r="KOK602" s="50"/>
      <c r="KOL602" s="50"/>
      <c r="KOM602" s="50"/>
      <c r="KON602" s="50"/>
      <c r="KOO602" s="50"/>
      <c r="KOP602" s="50"/>
      <c r="KOQ602" s="50"/>
      <c r="KOR602" s="50"/>
      <c r="KOS602" s="50"/>
      <c r="KOT602" s="50"/>
      <c r="KOU602" s="50"/>
      <c r="KOV602" s="50"/>
      <c r="KOW602" s="50"/>
      <c r="KOX602" s="50"/>
      <c r="KOY602" s="50"/>
      <c r="KOZ602" s="50"/>
      <c r="KPA602" s="50"/>
      <c r="KPB602" s="50"/>
      <c r="KPC602" s="50"/>
      <c r="KPD602" s="50"/>
      <c r="KPE602" s="50"/>
      <c r="KPF602" s="50"/>
      <c r="KPG602" s="50"/>
      <c r="KPH602" s="50"/>
      <c r="KPI602" s="50"/>
      <c r="KPJ602" s="50"/>
      <c r="KPK602" s="50"/>
      <c r="KPL602" s="50"/>
      <c r="KPM602" s="50"/>
      <c r="KPN602" s="50"/>
      <c r="KPO602" s="50"/>
      <c r="KPP602" s="50"/>
      <c r="KPQ602" s="50"/>
      <c r="KPR602" s="50"/>
      <c r="KPS602" s="50"/>
      <c r="KPT602" s="50"/>
      <c r="KPU602" s="50"/>
      <c r="KPV602" s="50"/>
      <c r="KPW602" s="50"/>
      <c r="KPX602" s="50"/>
      <c r="KPY602" s="50"/>
      <c r="KPZ602" s="50"/>
      <c r="KQA602" s="50"/>
      <c r="KQB602" s="50"/>
      <c r="KQC602" s="50"/>
      <c r="KQD602" s="50"/>
      <c r="KQE602" s="50"/>
      <c r="KQF602" s="50"/>
      <c r="KQG602" s="50"/>
      <c r="KQH602" s="50"/>
      <c r="KQI602" s="50"/>
      <c r="KQJ602" s="50"/>
      <c r="KQK602" s="50"/>
      <c r="KQL602" s="50"/>
      <c r="KQM602" s="50"/>
      <c r="KQN602" s="50"/>
      <c r="KQO602" s="50"/>
      <c r="KQP602" s="50"/>
      <c r="KQQ602" s="50"/>
      <c r="KQR602" s="50"/>
      <c r="KQS602" s="50"/>
      <c r="KQT602" s="50"/>
      <c r="KQU602" s="50"/>
      <c r="KQV602" s="50"/>
      <c r="KQW602" s="50"/>
      <c r="KQX602" s="50"/>
      <c r="KQY602" s="50"/>
      <c r="KQZ602" s="50"/>
      <c r="KRA602" s="50"/>
      <c r="KRB602" s="50"/>
      <c r="KRC602" s="50"/>
      <c r="KRD602" s="50"/>
      <c r="KRE602" s="50"/>
      <c r="KRF602" s="50"/>
      <c r="KRG602" s="50"/>
      <c r="KRH602" s="50"/>
      <c r="KRI602" s="50"/>
      <c r="KRJ602" s="50"/>
      <c r="KRK602" s="50"/>
      <c r="KRL602" s="50"/>
      <c r="KRM602" s="50"/>
      <c r="KRN602" s="50"/>
      <c r="KRO602" s="50"/>
      <c r="KRP602" s="50"/>
      <c r="KRQ602" s="50"/>
      <c r="KRR602" s="50"/>
      <c r="KRS602" s="50"/>
      <c r="KRT602" s="50"/>
      <c r="KRU602" s="50"/>
      <c r="KRV602" s="50"/>
      <c r="KRW602" s="50"/>
      <c r="KRX602" s="50"/>
      <c r="KRY602" s="50"/>
      <c r="KRZ602" s="50"/>
      <c r="KSA602" s="50"/>
      <c r="KSB602" s="50"/>
      <c r="KSC602" s="50"/>
      <c r="KSD602" s="50"/>
      <c r="KSE602" s="50"/>
      <c r="KSF602" s="50"/>
      <c r="KSH602" s="50"/>
      <c r="KSJ602" s="50"/>
      <c r="KSK602" s="50"/>
      <c r="KSL602" s="50"/>
      <c r="KSM602" s="50"/>
      <c r="KSN602" s="50"/>
      <c r="KSO602" s="50"/>
      <c r="KSP602" s="50"/>
      <c r="KSQ602" s="50"/>
      <c r="KSV602" s="50"/>
      <c r="KSW602" s="50"/>
      <c r="KSX602" s="50"/>
      <c r="KSY602" s="50"/>
      <c r="KSZ602" s="50"/>
      <c r="KTA602" s="50"/>
      <c r="KTB602" s="50"/>
      <c r="KTC602" s="50"/>
      <c r="KTD602" s="50"/>
      <c r="KTE602" s="50"/>
      <c r="KTF602" s="50"/>
      <c r="KTG602" s="50"/>
      <c r="KTH602" s="50"/>
      <c r="KTI602" s="50"/>
      <c r="KTJ602" s="50"/>
      <c r="KTK602" s="50"/>
      <c r="KTL602" s="50"/>
      <c r="KTM602" s="50"/>
      <c r="KTN602" s="50"/>
      <c r="KTO602" s="50"/>
      <c r="KTP602" s="50"/>
      <c r="KTQ602" s="50"/>
      <c r="KTR602" s="50"/>
      <c r="KTS602" s="50"/>
      <c r="KTT602" s="50"/>
      <c r="KTU602" s="50"/>
      <c r="KTV602" s="50"/>
      <c r="KTW602" s="50"/>
      <c r="KTX602" s="50"/>
      <c r="KTY602" s="50"/>
      <c r="KTZ602" s="50"/>
      <c r="KUA602" s="50"/>
      <c r="KUB602" s="50"/>
      <c r="KUC602" s="50"/>
      <c r="KUD602" s="50"/>
      <c r="KUE602" s="50"/>
      <c r="KUF602" s="50"/>
      <c r="KUG602" s="50"/>
      <c r="KUH602" s="50"/>
      <c r="KUI602" s="50"/>
      <c r="KUJ602" s="50"/>
      <c r="KUK602" s="50"/>
      <c r="KUL602" s="50"/>
      <c r="KUM602" s="50"/>
      <c r="KUN602" s="50"/>
      <c r="KUO602" s="50"/>
      <c r="KUP602" s="50"/>
      <c r="KUQ602" s="50"/>
      <c r="KUR602" s="50"/>
      <c r="KUS602" s="50"/>
      <c r="KUT602" s="50"/>
      <c r="KUU602" s="50"/>
      <c r="KUV602" s="50"/>
      <c r="KUW602" s="50"/>
      <c r="KUX602" s="50"/>
      <c r="KUY602" s="50"/>
      <c r="KUZ602" s="50"/>
      <c r="KVA602" s="50"/>
      <c r="KVB602" s="50"/>
      <c r="KVC602" s="50"/>
      <c r="KVD602" s="50"/>
      <c r="KVE602" s="50"/>
      <c r="KVF602" s="50"/>
      <c r="KVG602" s="50"/>
      <c r="KVH602" s="50"/>
      <c r="KVI602" s="50"/>
      <c r="KVJ602" s="50"/>
      <c r="KVK602" s="50"/>
      <c r="KVL602" s="50"/>
      <c r="KVM602" s="50"/>
      <c r="KVN602" s="50"/>
      <c r="KVO602" s="50"/>
      <c r="KVP602" s="50"/>
      <c r="KVQ602" s="50"/>
      <c r="KVR602" s="50"/>
      <c r="KVS602" s="50"/>
      <c r="KVT602" s="50"/>
      <c r="KVU602" s="50"/>
      <c r="KVV602" s="50"/>
      <c r="KVW602" s="50"/>
      <c r="KVX602" s="50"/>
      <c r="KVY602" s="50"/>
      <c r="KVZ602" s="50"/>
      <c r="KWA602" s="50"/>
      <c r="KWB602" s="50"/>
      <c r="KWC602" s="50"/>
      <c r="KWD602" s="50"/>
      <c r="KWE602" s="50"/>
      <c r="KWF602" s="50"/>
      <c r="KWG602" s="50"/>
      <c r="KWH602" s="50"/>
      <c r="KWI602" s="50"/>
      <c r="KWJ602" s="50"/>
      <c r="KWK602" s="50"/>
      <c r="KWL602" s="50"/>
      <c r="KWM602" s="50"/>
      <c r="KWN602" s="50"/>
      <c r="KWO602" s="50"/>
      <c r="KWP602" s="50"/>
      <c r="KWQ602" s="50"/>
      <c r="KWR602" s="50"/>
      <c r="KWS602" s="50"/>
      <c r="KWT602" s="50"/>
      <c r="KWU602" s="50"/>
      <c r="KWV602" s="50"/>
      <c r="KWW602" s="50"/>
      <c r="KWX602" s="50"/>
      <c r="KWY602" s="50"/>
      <c r="KWZ602" s="50"/>
      <c r="KXA602" s="50"/>
      <c r="KXB602" s="50"/>
      <c r="KXC602" s="50"/>
      <c r="KXD602" s="50"/>
      <c r="KXE602" s="50"/>
      <c r="KXF602" s="50"/>
      <c r="KXG602" s="50"/>
      <c r="KXH602" s="50"/>
      <c r="KXI602" s="50"/>
      <c r="KXJ602" s="50"/>
      <c r="KXK602" s="50"/>
      <c r="KXL602" s="50"/>
      <c r="KXM602" s="50"/>
      <c r="KXN602" s="50"/>
      <c r="KXO602" s="50"/>
      <c r="KXP602" s="50"/>
      <c r="KXQ602" s="50"/>
      <c r="KXR602" s="50"/>
      <c r="KXS602" s="50"/>
      <c r="KXT602" s="50"/>
      <c r="KXU602" s="50"/>
      <c r="KXV602" s="50"/>
      <c r="KXW602" s="50"/>
      <c r="KXX602" s="50"/>
      <c r="KXY602" s="50"/>
      <c r="KXZ602" s="50"/>
      <c r="KYA602" s="50"/>
      <c r="KYB602" s="50"/>
      <c r="KYC602" s="50"/>
      <c r="KYD602" s="50"/>
      <c r="KYE602" s="50"/>
      <c r="KYF602" s="50"/>
      <c r="KYG602" s="50"/>
      <c r="KYH602" s="50"/>
      <c r="KYI602" s="50"/>
      <c r="KYJ602" s="50"/>
      <c r="KYK602" s="50"/>
      <c r="KYL602" s="50"/>
      <c r="KYM602" s="50"/>
      <c r="KYN602" s="50"/>
      <c r="KYO602" s="50"/>
      <c r="KYP602" s="50"/>
      <c r="KYQ602" s="50"/>
      <c r="KYR602" s="50"/>
      <c r="KYS602" s="50"/>
      <c r="KYT602" s="50"/>
      <c r="KYU602" s="50"/>
      <c r="KYV602" s="50"/>
      <c r="KYW602" s="50"/>
      <c r="KYX602" s="50"/>
      <c r="KYY602" s="50"/>
      <c r="KYZ602" s="50"/>
      <c r="KZA602" s="50"/>
      <c r="KZB602" s="50"/>
      <c r="KZC602" s="50"/>
      <c r="KZD602" s="50"/>
      <c r="KZE602" s="50"/>
      <c r="KZF602" s="50"/>
      <c r="KZG602" s="50"/>
      <c r="KZH602" s="50"/>
      <c r="KZI602" s="50"/>
      <c r="KZJ602" s="50"/>
      <c r="KZK602" s="50"/>
      <c r="KZL602" s="50"/>
      <c r="KZM602" s="50"/>
      <c r="KZN602" s="50"/>
      <c r="KZO602" s="50"/>
      <c r="KZP602" s="50"/>
      <c r="KZQ602" s="50"/>
      <c r="KZR602" s="50"/>
      <c r="KZS602" s="50"/>
      <c r="KZT602" s="50"/>
      <c r="KZU602" s="50"/>
      <c r="KZV602" s="50"/>
      <c r="KZW602" s="50"/>
      <c r="KZX602" s="50"/>
      <c r="KZY602" s="50"/>
      <c r="KZZ602" s="50"/>
      <c r="LAA602" s="50"/>
      <c r="LAB602" s="50"/>
      <c r="LAC602" s="50"/>
      <c r="LAD602" s="50"/>
      <c r="LAE602" s="50"/>
      <c r="LAF602" s="50"/>
      <c r="LAG602" s="50"/>
      <c r="LAH602" s="50"/>
      <c r="LAI602" s="50"/>
      <c r="LAJ602" s="50"/>
      <c r="LAK602" s="50"/>
      <c r="LAL602" s="50"/>
      <c r="LAM602" s="50"/>
      <c r="LAN602" s="50"/>
      <c r="LAO602" s="50"/>
      <c r="LAP602" s="50"/>
      <c r="LAQ602" s="50"/>
      <c r="LAR602" s="50"/>
      <c r="LAS602" s="50"/>
      <c r="LAT602" s="50"/>
      <c r="LAU602" s="50"/>
      <c r="LAV602" s="50"/>
      <c r="LAW602" s="50"/>
      <c r="LAX602" s="50"/>
      <c r="LAY602" s="50"/>
      <c r="LAZ602" s="50"/>
      <c r="LBA602" s="50"/>
      <c r="LBB602" s="50"/>
      <c r="LBC602" s="50"/>
      <c r="LBD602" s="50"/>
      <c r="LBE602" s="50"/>
      <c r="LBF602" s="50"/>
      <c r="LBG602" s="50"/>
      <c r="LBH602" s="50"/>
      <c r="LBI602" s="50"/>
      <c r="LBJ602" s="50"/>
      <c r="LBK602" s="50"/>
      <c r="LBL602" s="50"/>
      <c r="LBM602" s="50"/>
      <c r="LBN602" s="50"/>
      <c r="LBO602" s="50"/>
      <c r="LBP602" s="50"/>
      <c r="LBQ602" s="50"/>
      <c r="LBR602" s="50"/>
      <c r="LBS602" s="50"/>
      <c r="LBT602" s="50"/>
      <c r="LBU602" s="50"/>
      <c r="LBV602" s="50"/>
      <c r="LBW602" s="50"/>
      <c r="LBX602" s="50"/>
      <c r="LBY602" s="50"/>
      <c r="LBZ602" s="50"/>
      <c r="LCA602" s="50"/>
      <c r="LCB602" s="50"/>
      <c r="LCD602" s="50"/>
      <c r="LCF602" s="50"/>
      <c r="LCG602" s="50"/>
      <c r="LCH602" s="50"/>
      <c r="LCI602" s="50"/>
      <c r="LCJ602" s="50"/>
      <c r="LCK602" s="50"/>
      <c r="LCL602" s="50"/>
      <c r="LCM602" s="50"/>
      <c r="LCR602" s="50"/>
      <c r="LCS602" s="50"/>
      <c r="LCT602" s="50"/>
      <c r="LCU602" s="50"/>
      <c r="LCV602" s="50"/>
      <c r="LCW602" s="50"/>
      <c r="LCX602" s="50"/>
      <c r="LCY602" s="50"/>
      <c r="LCZ602" s="50"/>
      <c r="LDA602" s="50"/>
      <c r="LDB602" s="50"/>
      <c r="LDC602" s="50"/>
      <c r="LDD602" s="50"/>
      <c r="LDE602" s="50"/>
      <c r="LDF602" s="50"/>
      <c r="LDG602" s="50"/>
      <c r="LDH602" s="50"/>
      <c r="LDI602" s="50"/>
      <c r="LDJ602" s="50"/>
      <c r="LDK602" s="50"/>
      <c r="LDL602" s="50"/>
      <c r="LDM602" s="50"/>
      <c r="LDN602" s="50"/>
      <c r="LDO602" s="50"/>
      <c r="LDP602" s="50"/>
      <c r="LDQ602" s="50"/>
      <c r="LDR602" s="50"/>
      <c r="LDS602" s="50"/>
      <c r="LDT602" s="50"/>
      <c r="LDU602" s="50"/>
      <c r="LDV602" s="50"/>
      <c r="LDW602" s="50"/>
      <c r="LDX602" s="50"/>
      <c r="LDY602" s="50"/>
      <c r="LDZ602" s="50"/>
      <c r="LEA602" s="50"/>
      <c r="LEB602" s="50"/>
      <c r="LEC602" s="50"/>
      <c r="LED602" s="50"/>
      <c r="LEE602" s="50"/>
      <c r="LEF602" s="50"/>
      <c r="LEG602" s="50"/>
      <c r="LEH602" s="50"/>
      <c r="LEI602" s="50"/>
      <c r="LEJ602" s="50"/>
      <c r="LEK602" s="50"/>
      <c r="LEL602" s="50"/>
      <c r="LEM602" s="50"/>
      <c r="LEN602" s="50"/>
      <c r="LEO602" s="50"/>
      <c r="LEP602" s="50"/>
      <c r="LEQ602" s="50"/>
      <c r="LER602" s="50"/>
      <c r="LES602" s="50"/>
      <c r="LET602" s="50"/>
      <c r="LEU602" s="50"/>
      <c r="LEV602" s="50"/>
      <c r="LEW602" s="50"/>
      <c r="LEX602" s="50"/>
      <c r="LEY602" s="50"/>
      <c r="LEZ602" s="50"/>
      <c r="LFA602" s="50"/>
      <c r="LFB602" s="50"/>
      <c r="LFC602" s="50"/>
      <c r="LFD602" s="50"/>
      <c r="LFE602" s="50"/>
      <c r="LFF602" s="50"/>
      <c r="LFG602" s="50"/>
      <c r="LFH602" s="50"/>
      <c r="LFI602" s="50"/>
      <c r="LFJ602" s="50"/>
      <c r="LFK602" s="50"/>
      <c r="LFL602" s="50"/>
      <c r="LFM602" s="50"/>
      <c r="LFN602" s="50"/>
      <c r="LFO602" s="50"/>
      <c r="LFP602" s="50"/>
      <c r="LFQ602" s="50"/>
      <c r="LFR602" s="50"/>
      <c r="LFS602" s="50"/>
      <c r="LFT602" s="50"/>
      <c r="LFU602" s="50"/>
      <c r="LFV602" s="50"/>
      <c r="LFW602" s="50"/>
      <c r="LFX602" s="50"/>
      <c r="LFY602" s="50"/>
      <c r="LFZ602" s="50"/>
      <c r="LGA602" s="50"/>
      <c r="LGB602" s="50"/>
      <c r="LGC602" s="50"/>
      <c r="LGD602" s="50"/>
      <c r="LGE602" s="50"/>
      <c r="LGF602" s="50"/>
      <c r="LGG602" s="50"/>
      <c r="LGH602" s="50"/>
      <c r="LGI602" s="50"/>
      <c r="LGJ602" s="50"/>
      <c r="LGK602" s="50"/>
      <c r="LGL602" s="50"/>
      <c r="LGM602" s="50"/>
      <c r="LGN602" s="50"/>
      <c r="LGO602" s="50"/>
      <c r="LGP602" s="50"/>
      <c r="LGQ602" s="50"/>
      <c r="LGR602" s="50"/>
      <c r="LGS602" s="50"/>
      <c r="LGT602" s="50"/>
      <c r="LGU602" s="50"/>
      <c r="LGV602" s="50"/>
      <c r="LGW602" s="50"/>
      <c r="LGX602" s="50"/>
      <c r="LGY602" s="50"/>
      <c r="LGZ602" s="50"/>
      <c r="LHA602" s="50"/>
      <c r="LHB602" s="50"/>
      <c r="LHC602" s="50"/>
      <c r="LHD602" s="50"/>
      <c r="LHE602" s="50"/>
      <c r="LHF602" s="50"/>
      <c r="LHG602" s="50"/>
      <c r="LHH602" s="50"/>
      <c r="LHI602" s="50"/>
      <c r="LHJ602" s="50"/>
      <c r="LHK602" s="50"/>
      <c r="LHL602" s="50"/>
      <c r="LHM602" s="50"/>
      <c r="LHN602" s="50"/>
      <c r="LHO602" s="50"/>
      <c r="LHP602" s="50"/>
      <c r="LHQ602" s="50"/>
      <c r="LHR602" s="50"/>
      <c r="LHS602" s="50"/>
      <c r="LHT602" s="50"/>
      <c r="LHU602" s="50"/>
      <c r="LHV602" s="50"/>
      <c r="LHW602" s="50"/>
      <c r="LHX602" s="50"/>
      <c r="LHY602" s="50"/>
      <c r="LHZ602" s="50"/>
      <c r="LIA602" s="50"/>
      <c r="LIB602" s="50"/>
      <c r="LIC602" s="50"/>
      <c r="LID602" s="50"/>
      <c r="LIE602" s="50"/>
      <c r="LIF602" s="50"/>
      <c r="LIG602" s="50"/>
      <c r="LIH602" s="50"/>
      <c r="LII602" s="50"/>
      <c r="LIJ602" s="50"/>
      <c r="LIK602" s="50"/>
      <c r="LIL602" s="50"/>
      <c r="LIM602" s="50"/>
      <c r="LIN602" s="50"/>
      <c r="LIO602" s="50"/>
      <c r="LIP602" s="50"/>
      <c r="LIQ602" s="50"/>
      <c r="LIR602" s="50"/>
      <c r="LIS602" s="50"/>
      <c r="LIT602" s="50"/>
      <c r="LIU602" s="50"/>
      <c r="LIV602" s="50"/>
      <c r="LIW602" s="50"/>
      <c r="LIX602" s="50"/>
      <c r="LIY602" s="50"/>
      <c r="LIZ602" s="50"/>
      <c r="LJA602" s="50"/>
      <c r="LJB602" s="50"/>
      <c r="LJC602" s="50"/>
      <c r="LJD602" s="50"/>
      <c r="LJE602" s="50"/>
      <c r="LJF602" s="50"/>
      <c r="LJG602" s="50"/>
      <c r="LJH602" s="50"/>
      <c r="LJI602" s="50"/>
      <c r="LJJ602" s="50"/>
      <c r="LJK602" s="50"/>
      <c r="LJL602" s="50"/>
      <c r="LJM602" s="50"/>
      <c r="LJN602" s="50"/>
      <c r="LJO602" s="50"/>
      <c r="LJP602" s="50"/>
      <c r="LJQ602" s="50"/>
      <c r="LJR602" s="50"/>
      <c r="LJS602" s="50"/>
      <c r="LJT602" s="50"/>
      <c r="LJU602" s="50"/>
      <c r="LJV602" s="50"/>
      <c r="LJW602" s="50"/>
      <c r="LJX602" s="50"/>
      <c r="LJY602" s="50"/>
      <c r="LJZ602" s="50"/>
      <c r="LKA602" s="50"/>
      <c r="LKB602" s="50"/>
      <c r="LKC602" s="50"/>
      <c r="LKD602" s="50"/>
      <c r="LKE602" s="50"/>
      <c r="LKF602" s="50"/>
      <c r="LKG602" s="50"/>
      <c r="LKH602" s="50"/>
      <c r="LKI602" s="50"/>
      <c r="LKJ602" s="50"/>
      <c r="LKK602" s="50"/>
      <c r="LKL602" s="50"/>
      <c r="LKM602" s="50"/>
      <c r="LKN602" s="50"/>
      <c r="LKO602" s="50"/>
      <c r="LKP602" s="50"/>
      <c r="LKQ602" s="50"/>
      <c r="LKR602" s="50"/>
      <c r="LKS602" s="50"/>
      <c r="LKT602" s="50"/>
      <c r="LKU602" s="50"/>
      <c r="LKV602" s="50"/>
      <c r="LKW602" s="50"/>
      <c r="LKX602" s="50"/>
      <c r="LKY602" s="50"/>
      <c r="LKZ602" s="50"/>
      <c r="LLA602" s="50"/>
      <c r="LLB602" s="50"/>
      <c r="LLC602" s="50"/>
      <c r="LLD602" s="50"/>
      <c r="LLE602" s="50"/>
      <c r="LLF602" s="50"/>
      <c r="LLG602" s="50"/>
      <c r="LLH602" s="50"/>
      <c r="LLI602" s="50"/>
      <c r="LLJ602" s="50"/>
      <c r="LLK602" s="50"/>
      <c r="LLL602" s="50"/>
      <c r="LLM602" s="50"/>
      <c r="LLN602" s="50"/>
      <c r="LLO602" s="50"/>
      <c r="LLP602" s="50"/>
      <c r="LLQ602" s="50"/>
      <c r="LLR602" s="50"/>
      <c r="LLS602" s="50"/>
      <c r="LLT602" s="50"/>
      <c r="LLU602" s="50"/>
      <c r="LLV602" s="50"/>
      <c r="LLW602" s="50"/>
      <c r="LLX602" s="50"/>
      <c r="LLZ602" s="50"/>
      <c r="LMB602" s="50"/>
      <c r="LMC602" s="50"/>
      <c r="LMD602" s="50"/>
      <c r="LME602" s="50"/>
      <c r="LMF602" s="50"/>
      <c r="LMG602" s="50"/>
      <c r="LMH602" s="50"/>
      <c r="LMI602" s="50"/>
      <c r="LMN602" s="50"/>
      <c r="LMO602" s="50"/>
      <c r="LMP602" s="50"/>
      <c r="LMQ602" s="50"/>
      <c r="LMR602" s="50"/>
      <c r="LMS602" s="50"/>
      <c r="LMT602" s="50"/>
      <c r="LMU602" s="50"/>
      <c r="LMV602" s="50"/>
      <c r="LMW602" s="50"/>
      <c r="LMX602" s="50"/>
      <c r="LMY602" s="50"/>
      <c r="LMZ602" s="50"/>
      <c r="LNA602" s="50"/>
      <c r="LNB602" s="50"/>
      <c r="LNC602" s="50"/>
      <c r="LND602" s="50"/>
      <c r="LNE602" s="50"/>
      <c r="LNF602" s="50"/>
      <c r="LNG602" s="50"/>
      <c r="LNH602" s="50"/>
      <c r="LNI602" s="50"/>
      <c r="LNJ602" s="50"/>
      <c r="LNK602" s="50"/>
      <c r="LNL602" s="50"/>
      <c r="LNM602" s="50"/>
      <c r="LNN602" s="50"/>
      <c r="LNO602" s="50"/>
      <c r="LNP602" s="50"/>
      <c r="LNQ602" s="50"/>
      <c r="LNR602" s="50"/>
      <c r="LNS602" s="50"/>
      <c r="LNT602" s="50"/>
      <c r="LNU602" s="50"/>
      <c r="LNV602" s="50"/>
      <c r="LNW602" s="50"/>
      <c r="LNX602" s="50"/>
      <c r="LNY602" s="50"/>
      <c r="LNZ602" s="50"/>
      <c r="LOA602" s="50"/>
      <c r="LOB602" s="50"/>
      <c r="LOC602" s="50"/>
      <c r="LOD602" s="50"/>
      <c r="LOE602" s="50"/>
      <c r="LOF602" s="50"/>
      <c r="LOG602" s="50"/>
      <c r="LOH602" s="50"/>
      <c r="LOI602" s="50"/>
      <c r="LOJ602" s="50"/>
      <c r="LOK602" s="50"/>
      <c r="LOL602" s="50"/>
      <c r="LOM602" s="50"/>
      <c r="LON602" s="50"/>
      <c r="LOO602" s="50"/>
      <c r="LOP602" s="50"/>
      <c r="LOQ602" s="50"/>
      <c r="LOR602" s="50"/>
      <c r="LOS602" s="50"/>
      <c r="LOT602" s="50"/>
      <c r="LOU602" s="50"/>
      <c r="LOV602" s="50"/>
      <c r="LOW602" s="50"/>
      <c r="LOX602" s="50"/>
      <c r="LOY602" s="50"/>
      <c r="LOZ602" s="50"/>
      <c r="LPA602" s="50"/>
      <c r="LPB602" s="50"/>
      <c r="LPC602" s="50"/>
      <c r="LPD602" s="50"/>
      <c r="LPE602" s="50"/>
      <c r="LPF602" s="50"/>
      <c r="LPG602" s="50"/>
      <c r="LPH602" s="50"/>
      <c r="LPI602" s="50"/>
      <c r="LPJ602" s="50"/>
      <c r="LPK602" s="50"/>
      <c r="LPL602" s="50"/>
      <c r="LPM602" s="50"/>
      <c r="LPN602" s="50"/>
      <c r="LPO602" s="50"/>
      <c r="LPP602" s="50"/>
      <c r="LPQ602" s="50"/>
      <c r="LPR602" s="50"/>
      <c r="LPS602" s="50"/>
      <c r="LPT602" s="50"/>
      <c r="LPU602" s="50"/>
      <c r="LPV602" s="50"/>
      <c r="LPW602" s="50"/>
      <c r="LPX602" s="50"/>
      <c r="LPY602" s="50"/>
      <c r="LPZ602" s="50"/>
      <c r="LQA602" s="50"/>
      <c r="LQB602" s="50"/>
      <c r="LQC602" s="50"/>
      <c r="LQD602" s="50"/>
      <c r="LQE602" s="50"/>
      <c r="LQF602" s="50"/>
      <c r="LQG602" s="50"/>
      <c r="LQH602" s="50"/>
      <c r="LQI602" s="50"/>
      <c r="LQJ602" s="50"/>
      <c r="LQK602" s="50"/>
      <c r="LQL602" s="50"/>
      <c r="LQM602" s="50"/>
      <c r="LQN602" s="50"/>
      <c r="LQO602" s="50"/>
      <c r="LQP602" s="50"/>
      <c r="LQQ602" s="50"/>
      <c r="LQR602" s="50"/>
      <c r="LQS602" s="50"/>
      <c r="LQT602" s="50"/>
      <c r="LQU602" s="50"/>
      <c r="LQV602" s="50"/>
      <c r="LQW602" s="50"/>
      <c r="LQX602" s="50"/>
      <c r="LQY602" s="50"/>
      <c r="LQZ602" s="50"/>
      <c r="LRA602" s="50"/>
      <c r="LRB602" s="50"/>
      <c r="LRC602" s="50"/>
      <c r="LRD602" s="50"/>
      <c r="LRE602" s="50"/>
      <c r="LRF602" s="50"/>
      <c r="LRG602" s="50"/>
      <c r="LRH602" s="50"/>
      <c r="LRI602" s="50"/>
      <c r="LRJ602" s="50"/>
      <c r="LRK602" s="50"/>
      <c r="LRL602" s="50"/>
      <c r="LRM602" s="50"/>
      <c r="LRN602" s="50"/>
      <c r="LRO602" s="50"/>
      <c r="LRP602" s="50"/>
      <c r="LRQ602" s="50"/>
      <c r="LRR602" s="50"/>
      <c r="LRS602" s="50"/>
      <c r="LRT602" s="50"/>
      <c r="LRU602" s="50"/>
      <c r="LRV602" s="50"/>
      <c r="LRW602" s="50"/>
      <c r="LRX602" s="50"/>
      <c r="LRY602" s="50"/>
      <c r="LRZ602" s="50"/>
      <c r="LSA602" s="50"/>
      <c r="LSB602" s="50"/>
      <c r="LSC602" s="50"/>
      <c r="LSD602" s="50"/>
      <c r="LSE602" s="50"/>
      <c r="LSF602" s="50"/>
      <c r="LSG602" s="50"/>
      <c r="LSH602" s="50"/>
      <c r="LSI602" s="50"/>
      <c r="LSJ602" s="50"/>
      <c r="LSK602" s="50"/>
      <c r="LSL602" s="50"/>
      <c r="LSM602" s="50"/>
      <c r="LSN602" s="50"/>
      <c r="LSO602" s="50"/>
      <c r="LSP602" s="50"/>
      <c r="LSQ602" s="50"/>
      <c r="LSR602" s="50"/>
      <c r="LSS602" s="50"/>
      <c r="LST602" s="50"/>
      <c r="LSU602" s="50"/>
      <c r="LSV602" s="50"/>
      <c r="LSW602" s="50"/>
      <c r="LSX602" s="50"/>
      <c r="LSY602" s="50"/>
      <c r="LSZ602" s="50"/>
      <c r="LTA602" s="50"/>
      <c r="LTB602" s="50"/>
      <c r="LTC602" s="50"/>
      <c r="LTD602" s="50"/>
      <c r="LTE602" s="50"/>
      <c r="LTF602" s="50"/>
      <c r="LTG602" s="50"/>
      <c r="LTH602" s="50"/>
      <c r="LTI602" s="50"/>
      <c r="LTJ602" s="50"/>
      <c r="LTK602" s="50"/>
      <c r="LTL602" s="50"/>
      <c r="LTM602" s="50"/>
      <c r="LTN602" s="50"/>
      <c r="LTO602" s="50"/>
      <c r="LTP602" s="50"/>
      <c r="LTQ602" s="50"/>
      <c r="LTR602" s="50"/>
      <c r="LTS602" s="50"/>
      <c r="LTT602" s="50"/>
      <c r="LTU602" s="50"/>
      <c r="LTV602" s="50"/>
      <c r="LTW602" s="50"/>
      <c r="LTX602" s="50"/>
      <c r="LTY602" s="50"/>
      <c r="LTZ602" s="50"/>
      <c r="LUA602" s="50"/>
      <c r="LUB602" s="50"/>
      <c r="LUC602" s="50"/>
      <c r="LUD602" s="50"/>
      <c r="LUE602" s="50"/>
      <c r="LUF602" s="50"/>
      <c r="LUG602" s="50"/>
      <c r="LUH602" s="50"/>
      <c r="LUI602" s="50"/>
      <c r="LUJ602" s="50"/>
      <c r="LUK602" s="50"/>
      <c r="LUL602" s="50"/>
      <c r="LUM602" s="50"/>
      <c r="LUN602" s="50"/>
      <c r="LUO602" s="50"/>
      <c r="LUP602" s="50"/>
      <c r="LUQ602" s="50"/>
      <c r="LUR602" s="50"/>
      <c r="LUS602" s="50"/>
      <c r="LUT602" s="50"/>
      <c r="LUU602" s="50"/>
      <c r="LUV602" s="50"/>
      <c r="LUW602" s="50"/>
      <c r="LUX602" s="50"/>
      <c r="LUY602" s="50"/>
      <c r="LUZ602" s="50"/>
      <c r="LVA602" s="50"/>
      <c r="LVB602" s="50"/>
      <c r="LVC602" s="50"/>
      <c r="LVD602" s="50"/>
      <c r="LVE602" s="50"/>
      <c r="LVF602" s="50"/>
      <c r="LVG602" s="50"/>
      <c r="LVH602" s="50"/>
      <c r="LVI602" s="50"/>
      <c r="LVJ602" s="50"/>
      <c r="LVK602" s="50"/>
      <c r="LVL602" s="50"/>
      <c r="LVM602" s="50"/>
      <c r="LVN602" s="50"/>
      <c r="LVO602" s="50"/>
      <c r="LVP602" s="50"/>
      <c r="LVQ602" s="50"/>
      <c r="LVR602" s="50"/>
      <c r="LVS602" s="50"/>
      <c r="LVT602" s="50"/>
      <c r="LVV602" s="50"/>
      <c r="LVX602" s="50"/>
      <c r="LVY602" s="50"/>
      <c r="LVZ602" s="50"/>
      <c r="LWA602" s="50"/>
      <c r="LWB602" s="50"/>
      <c r="LWC602" s="50"/>
      <c r="LWD602" s="50"/>
      <c r="LWE602" s="50"/>
      <c r="LWJ602" s="50"/>
      <c r="LWK602" s="50"/>
      <c r="LWL602" s="50"/>
      <c r="LWM602" s="50"/>
      <c r="LWN602" s="50"/>
      <c r="LWO602" s="50"/>
      <c r="LWP602" s="50"/>
      <c r="LWQ602" s="50"/>
      <c r="LWR602" s="50"/>
      <c r="LWS602" s="50"/>
      <c r="LWT602" s="50"/>
      <c r="LWU602" s="50"/>
      <c r="LWV602" s="50"/>
      <c r="LWW602" s="50"/>
      <c r="LWX602" s="50"/>
      <c r="LWY602" s="50"/>
      <c r="LWZ602" s="50"/>
      <c r="LXA602" s="50"/>
      <c r="LXB602" s="50"/>
      <c r="LXC602" s="50"/>
      <c r="LXD602" s="50"/>
      <c r="LXE602" s="50"/>
      <c r="LXF602" s="50"/>
      <c r="LXG602" s="50"/>
      <c r="LXH602" s="50"/>
      <c r="LXI602" s="50"/>
      <c r="LXJ602" s="50"/>
      <c r="LXK602" s="50"/>
      <c r="LXL602" s="50"/>
      <c r="LXM602" s="50"/>
      <c r="LXN602" s="50"/>
      <c r="LXO602" s="50"/>
      <c r="LXP602" s="50"/>
      <c r="LXQ602" s="50"/>
      <c r="LXR602" s="50"/>
      <c r="LXS602" s="50"/>
      <c r="LXT602" s="50"/>
      <c r="LXU602" s="50"/>
      <c r="LXV602" s="50"/>
      <c r="LXW602" s="50"/>
      <c r="LXX602" s="50"/>
      <c r="LXY602" s="50"/>
      <c r="LXZ602" s="50"/>
      <c r="LYA602" s="50"/>
      <c r="LYB602" s="50"/>
      <c r="LYC602" s="50"/>
      <c r="LYD602" s="50"/>
      <c r="LYE602" s="50"/>
      <c r="LYF602" s="50"/>
      <c r="LYG602" s="50"/>
      <c r="LYH602" s="50"/>
      <c r="LYI602" s="50"/>
      <c r="LYJ602" s="50"/>
      <c r="LYK602" s="50"/>
      <c r="LYL602" s="50"/>
      <c r="LYM602" s="50"/>
      <c r="LYN602" s="50"/>
      <c r="LYO602" s="50"/>
      <c r="LYP602" s="50"/>
      <c r="LYQ602" s="50"/>
      <c r="LYR602" s="50"/>
      <c r="LYS602" s="50"/>
      <c r="LYT602" s="50"/>
      <c r="LYU602" s="50"/>
      <c r="LYV602" s="50"/>
      <c r="LYW602" s="50"/>
      <c r="LYX602" s="50"/>
      <c r="LYY602" s="50"/>
      <c r="LYZ602" s="50"/>
      <c r="LZA602" s="50"/>
      <c r="LZB602" s="50"/>
      <c r="LZC602" s="50"/>
      <c r="LZD602" s="50"/>
      <c r="LZE602" s="50"/>
      <c r="LZF602" s="50"/>
      <c r="LZG602" s="50"/>
      <c r="LZH602" s="50"/>
      <c r="LZI602" s="50"/>
      <c r="LZJ602" s="50"/>
      <c r="LZK602" s="50"/>
      <c r="LZL602" s="50"/>
      <c r="LZM602" s="50"/>
      <c r="LZN602" s="50"/>
      <c r="LZO602" s="50"/>
      <c r="LZP602" s="50"/>
      <c r="LZQ602" s="50"/>
      <c r="LZR602" s="50"/>
      <c r="LZS602" s="50"/>
      <c r="LZT602" s="50"/>
      <c r="LZU602" s="50"/>
      <c r="LZV602" s="50"/>
      <c r="LZW602" s="50"/>
      <c r="LZX602" s="50"/>
      <c r="LZY602" s="50"/>
      <c r="LZZ602" s="50"/>
      <c r="MAA602" s="50"/>
      <c r="MAB602" s="50"/>
      <c r="MAC602" s="50"/>
      <c r="MAD602" s="50"/>
      <c r="MAE602" s="50"/>
      <c r="MAF602" s="50"/>
      <c r="MAG602" s="50"/>
      <c r="MAH602" s="50"/>
      <c r="MAI602" s="50"/>
      <c r="MAJ602" s="50"/>
      <c r="MAK602" s="50"/>
      <c r="MAL602" s="50"/>
      <c r="MAM602" s="50"/>
      <c r="MAN602" s="50"/>
      <c r="MAO602" s="50"/>
      <c r="MAP602" s="50"/>
      <c r="MAQ602" s="50"/>
      <c r="MAR602" s="50"/>
      <c r="MAS602" s="50"/>
      <c r="MAT602" s="50"/>
      <c r="MAU602" s="50"/>
      <c r="MAV602" s="50"/>
      <c r="MAW602" s="50"/>
      <c r="MAX602" s="50"/>
      <c r="MAY602" s="50"/>
      <c r="MAZ602" s="50"/>
      <c r="MBA602" s="50"/>
      <c r="MBB602" s="50"/>
      <c r="MBC602" s="50"/>
      <c r="MBD602" s="50"/>
      <c r="MBE602" s="50"/>
      <c r="MBF602" s="50"/>
      <c r="MBG602" s="50"/>
      <c r="MBH602" s="50"/>
      <c r="MBI602" s="50"/>
      <c r="MBJ602" s="50"/>
      <c r="MBK602" s="50"/>
      <c r="MBL602" s="50"/>
      <c r="MBM602" s="50"/>
      <c r="MBN602" s="50"/>
      <c r="MBO602" s="50"/>
      <c r="MBP602" s="50"/>
      <c r="MBQ602" s="50"/>
      <c r="MBR602" s="50"/>
      <c r="MBS602" s="50"/>
      <c r="MBT602" s="50"/>
      <c r="MBU602" s="50"/>
      <c r="MBV602" s="50"/>
      <c r="MBW602" s="50"/>
      <c r="MBX602" s="50"/>
      <c r="MBY602" s="50"/>
      <c r="MBZ602" s="50"/>
      <c r="MCA602" s="50"/>
      <c r="MCB602" s="50"/>
      <c r="MCC602" s="50"/>
      <c r="MCD602" s="50"/>
      <c r="MCE602" s="50"/>
      <c r="MCF602" s="50"/>
      <c r="MCG602" s="50"/>
      <c r="MCH602" s="50"/>
      <c r="MCI602" s="50"/>
      <c r="MCJ602" s="50"/>
      <c r="MCK602" s="50"/>
      <c r="MCL602" s="50"/>
      <c r="MCM602" s="50"/>
      <c r="MCN602" s="50"/>
      <c r="MCO602" s="50"/>
      <c r="MCP602" s="50"/>
      <c r="MCQ602" s="50"/>
      <c r="MCR602" s="50"/>
      <c r="MCS602" s="50"/>
      <c r="MCT602" s="50"/>
      <c r="MCU602" s="50"/>
      <c r="MCV602" s="50"/>
      <c r="MCW602" s="50"/>
      <c r="MCX602" s="50"/>
      <c r="MCY602" s="50"/>
      <c r="MCZ602" s="50"/>
      <c r="MDA602" s="50"/>
      <c r="MDB602" s="50"/>
      <c r="MDC602" s="50"/>
      <c r="MDD602" s="50"/>
      <c r="MDE602" s="50"/>
      <c r="MDF602" s="50"/>
      <c r="MDG602" s="50"/>
      <c r="MDH602" s="50"/>
      <c r="MDI602" s="50"/>
      <c r="MDJ602" s="50"/>
      <c r="MDK602" s="50"/>
      <c r="MDL602" s="50"/>
      <c r="MDM602" s="50"/>
      <c r="MDN602" s="50"/>
      <c r="MDO602" s="50"/>
      <c r="MDP602" s="50"/>
      <c r="MDQ602" s="50"/>
      <c r="MDR602" s="50"/>
      <c r="MDS602" s="50"/>
      <c r="MDT602" s="50"/>
      <c r="MDU602" s="50"/>
      <c r="MDV602" s="50"/>
      <c r="MDW602" s="50"/>
      <c r="MDX602" s="50"/>
      <c r="MDY602" s="50"/>
      <c r="MDZ602" s="50"/>
      <c r="MEA602" s="50"/>
      <c r="MEB602" s="50"/>
      <c r="MEC602" s="50"/>
      <c r="MED602" s="50"/>
      <c r="MEE602" s="50"/>
      <c r="MEF602" s="50"/>
      <c r="MEG602" s="50"/>
      <c r="MEH602" s="50"/>
      <c r="MEI602" s="50"/>
      <c r="MEJ602" s="50"/>
      <c r="MEK602" s="50"/>
      <c r="MEL602" s="50"/>
      <c r="MEM602" s="50"/>
      <c r="MEN602" s="50"/>
      <c r="MEO602" s="50"/>
      <c r="MEP602" s="50"/>
      <c r="MEQ602" s="50"/>
      <c r="MER602" s="50"/>
      <c r="MES602" s="50"/>
      <c r="MET602" s="50"/>
      <c r="MEU602" s="50"/>
      <c r="MEV602" s="50"/>
      <c r="MEW602" s="50"/>
      <c r="MEX602" s="50"/>
      <c r="MEY602" s="50"/>
      <c r="MEZ602" s="50"/>
      <c r="MFA602" s="50"/>
      <c r="MFB602" s="50"/>
      <c r="MFC602" s="50"/>
      <c r="MFD602" s="50"/>
      <c r="MFE602" s="50"/>
      <c r="MFF602" s="50"/>
      <c r="MFG602" s="50"/>
      <c r="MFH602" s="50"/>
      <c r="MFI602" s="50"/>
      <c r="MFJ602" s="50"/>
      <c r="MFK602" s="50"/>
      <c r="MFL602" s="50"/>
      <c r="MFM602" s="50"/>
      <c r="MFN602" s="50"/>
      <c r="MFO602" s="50"/>
      <c r="MFP602" s="50"/>
      <c r="MFR602" s="50"/>
      <c r="MFT602" s="50"/>
      <c r="MFU602" s="50"/>
      <c r="MFV602" s="50"/>
      <c r="MFW602" s="50"/>
      <c r="MFX602" s="50"/>
      <c r="MFY602" s="50"/>
      <c r="MFZ602" s="50"/>
      <c r="MGA602" s="50"/>
      <c r="MGF602" s="50"/>
      <c r="MGG602" s="50"/>
      <c r="MGH602" s="50"/>
      <c r="MGI602" s="50"/>
      <c r="MGJ602" s="50"/>
      <c r="MGK602" s="50"/>
      <c r="MGL602" s="50"/>
      <c r="MGM602" s="50"/>
      <c r="MGN602" s="50"/>
      <c r="MGO602" s="50"/>
      <c r="MGP602" s="50"/>
      <c r="MGQ602" s="50"/>
      <c r="MGR602" s="50"/>
      <c r="MGS602" s="50"/>
      <c r="MGT602" s="50"/>
      <c r="MGU602" s="50"/>
      <c r="MGV602" s="50"/>
      <c r="MGW602" s="50"/>
      <c r="MGX602" s="50"/>
      <c r="MGY602" s="50"/>
      <c r="MGZ602" s="50"/>
      <c r="MHA602" s="50"/>
      <c r="MHB602" s="50"/>
      <c r="MHC602" s="50"/>
      <c r="MHD602" s="50"/>
      <c r="MHE602" s="50"/>
      <c r="MHF602" s="50"/>
      <c r="MHG602" s="50"/>
      <c r="MHH602" s="50"/>
      <c r="MHI602" s="50"/>
      <c r="MHJ602" s="50"/>
      <c r="MHK602" s="50"/>
      <c r="MHL602" s="50"/>
      <c r="MHM602" s="50"/>
      <c r="MHN602" s="50"/>
      <c r="MHO602" s="50"/>
      <c r="MHP602" s="50"/>
      <c r="MHQ602" s="50"/>
      <c r="MHR602" s="50"/>
      <c r="MHS602" s="50"/>
      <c r="MHT602" s="50"/>
      <c r="MHU602" s="50"/>
      <c r="MHV602" s="50"/>
      <c r="MHW602" s="50"/>
      <c r="MHX602" s="50"/>
      <c r="MHY602" s="50"/>
      <c r="MHZ602" s="50"/>
      <c r="MIA602" s="50"/>
      <c r="MIB602" s="50"/>
      <c r="MIC602" s="50"/>
      <c r="MID602" s="50"/>
      <c r="MIE602" s="50"/>
      <c r="MIF602" s="50"/>
      <c r="MIG602" s="50"/>
      <c r="MIH602" s="50"/>
      <c r="MII602" s="50"/>
      <c r="MIJ602" s="50"/>
      <c r="MIK602" s="50"/>
      <c r="MIL602" s="50"/>
      <c r="MIM602" s="50"/>
      <c r="MIN602" s="50"/>
      <c r="MIO602" s="50"/>
      <c r="MIP602" s="50"/>
      <c r="MIQ602" s="50"/>
      <c r="MIR602" s="50"/>
      <c r="MIS602" s="50"/>
      <c r="MIT602" s="50"/>
      <c r="MIU602" s="50"/>
      <c r="MIV602" s="50"/>
      <c r="MIW602" s="50"/>
      <c r="MIX602" s="50"/>
      <c r="MIY602" s="50"/>
      <c r="MIZ602" s="50"/>
      <c r="MJA602" s="50"/>
      <c r="MJB602" s="50"/>
      <c r="MJC602" s="50"/>
      <c r="MJD602" s="50"/>
      <c r="MJE602" s="50"/>
      <c r="MJF602" s="50"/>
      <c r="MJG602" s="50"/>
      <c r="MJH602" s="50"/>
      <c r="MJI602" s="50"/>
      <c r="MJJ602" s="50"/>
      <c r="MJK602" s="50"/>
      <c r="MJL602" s="50"/>
      <c r="MJM602" s="50"/>
      <c r="MJN602" s="50"/>
      <c r="MJO602" s="50"/>
      <c r="MJP602" s="50"/>
      <c r="MJQ602" s="50"/>
      <c r="MJR602" s="50"/>
      <c r="MJS602" s="50"/>
      <c r="MJT602" s="50"/>
      <c r="MJU602" s="50"/>
      <c r="MJV602" s="50"/>
      <c r="MJW602" s="50"/>
      <c r="MJX602" s="50"/>
      <c r="MJY602" s="50"/>
      <c r="MJZ602" s="50"/>
      <c r="MKA602" s="50"/>
      <c r="MKB602" s="50"/>
      <c r="MKC602" s="50"/>
      <c r="MKD602" s="50"/>
      <c r="MKE602" s="50"/>
      <c r="MKF602" s="50"/>
      <c r="MKG602" s="50"/>
      <c r="MKH602" s="50"/>
      <c r="MKI602" s="50"/>
      <c r="MKJ602" s="50"/>
      <c r="MKK602" s="50"/>
      <c r="MKL602" s="50"/>
      <c r="MKM602" s="50"/>
      <c r="MKN602" s="50"/>
      <c r="MKO602" s="50"/>
      <c r="MKP602" s="50"/>
      <c r="MKQ602" s="50"/>
      <c r="MKR602" s="50"/>
      <c r="MKS602" s="50"/>
      <c r="MKT602" s="50"/>
      <c r="MKU602" s="50"/>
      <c r="MKV602" s="50"/>
      <c r="MKW602" s="50"/>
      <c r="MKX602" s="50"/>
      <c r="MKY602" s="50"/>
      <c r="MKZ602" s="50"/>
      <c r="MLA602" s="50"/>
      <c r="MLB602" s="50"/>
      <c r="MLC602" s="50"/>
      <c r="MLD602" s="50"/>
      <c r="MLE602" s="50"/>
      <c r="MLF602" s="50"/>
      <c r="MLG602" s="50"/>
      <c r="MLH602" s="50"/>
      <c r="MLI602" s="50"/>
      <c r="MLJ602" s="50"/>
      <c r="MLK602" s="50"/>
      <c r="MLL602" s="50"/>
      <c r="MLM602" s="50"/>
      <c r="MLN602" s="50"/>
      <c r="MLO602" s="50"/>
      <c r="MLP602" s="50"/>
      <c r="MLQ602" s="50"/>
      <c r="MLR602" s="50"/>
      <c r="MLS602" s="50"/>
      <c r="MLT602" s="50"/>
      <c r="MLU602" s="50"/>
      <c r="MLV602" s="50"/>
      <c r="MLW602" s="50"/>
      <c r="MLX602" s="50"/>
      <c r="MLY602" s="50"/>
      <c r="MLZ602" s="50"/>
      <c r="MMA602" s="50"/>
      <c r="MMB602" s="50"/>
      <c r="MMC602" s="50"/>
      <c r="MMD602" s="50"/>
      <c r="MME602" s="50"/>
      <c r="MMF602" s="50"/>
      <c r="MMG602" s="50"/>
      <c r="MMH602" s="50"/>
      <c r="MMI602" s="50"/>
      <c r="MMJ602" s="50"/>
      <c r="MMK602" s="50"/>
      <c r="MML602" s="50"/>
      <c r="MMM602" s="50"/>
      <c r="MMN602" s="50"/>
      <c r="MMO602" s="50"/>
      <c r="MMP602" s="50"/>
      <c r="MMQ602" s="50"/>
      <c r="MMR602" s="50"/>
      <c r="MMS602" s="50"/>
      <c r="MMT602" s="50"/>
      <c r="MMU602" s="50"/>
      <c r="MMV602" s="50"/>
      <c r="MMW602" s="50"/>
      <c r="MMX602" s="50"/>
      <c r="MMY602" s="50"/>
      <c r="MMZ602" s="50"/>
      <c r="MNA602" s="50"/>
      <c r="MNB602" s="50"/>
      <c r="MNC602" s="50"/>
      <c r="MND602" s="50"/>
      <c r="MNE602" s="50"/>
      <c r="MNF602" s="50"/>
      <c r="MNG602" s="50"/>
      <c r="MNH602" s="50"/>
      <c r="MNI602" s="50"/>
      <c r="MNJ602" s="50"/>
      <c r="MNK602" s="50"/>
      <c r="MNL602" s="50"/>
      <c r="MNM602" s="50"/>
      <c r="MNN602" s="50"/>
      <c r="MNO602" s="50"/>
      <c r="MNP602" s="50"/>
      <c r="MNQ602" s="50"/>
      <c r="MNR602" s="50"/>
      <c r="MNS602" s="50"/>
      <c r="MNT602" s="50"/>
      <c r="MNU602" s="50"/>
      <c r="MNV602" s="50"/>
      <c r="MNW602" s="50"/>
      <c r="MNX602" s="50"/>
      <c r="MNY602" s="50"/>
      <c r="MNZ602" s="50"/>
      <c r="MOA602" s="50"/>
      <c r="MOB602" s="50"/>
      <c r="MOC602" s="50"/>
      <c r="MOD602" s="50"/>
      <c r="MOE602" s="50"/>
      <c r="MOF602" s="50"/>
      <c r="MOG602" s="50"/>
      <c r="MOH602" s="50"/>
      <c r="MOI602" s="50"/>
      <c r="MOJ602" s="50"/>
      <c r="MOK602" s="50"/>
      <c r="MOL602" s="50"/>
      <c r="MOM602" s="50"/>
      <c r="MON602" s="50"/>
      <c r="MOO602" s="50"/>
      <c r="MOP602" s="50"/>
      <c r="MOQ602" s="50"/>
      <c r="MOR602" s="50"/>
      <c r="MOS602" s="50"/>
      <c r="MOT602" s="50"/>
      <c r="MOU602" s="50"/>
      <c r="MOV602" s="50"/>
      <c r="MOW602" s="50"/>
      <c r="MOX602" s="50"/>
      <c r="MOY602" s="50"/>
      <c r="MOZ602" s="50"/>
      <c r="MPA602" s="50"/>
      <c r="MPB602" s="50"/>
      <c r="MPC602" s="50"/>
      <c r="MPD602" s="50"/>
      <c r="MPE602" s="50"/>
      <c r="MPF602" s="50"/>
      <c r="MPG602" s="50"/>
      <c r="MPH602" s="50"/>
      <c r="MPI602" s="50"/>
      <c r="MPJ602" s="50"/>
      <c r="MPK602" s="50"/>
      <c r="MPL602" s="50"/>
      <c r="MPN602" s="50"/>
      <c r="MPP602" s="50"/>
      <c r="MPQ602" s="50"/>
      <c r="MPR602" s="50"/>
      <c r="MPS602" s="50"/>
      <c r="MPT602" s="50"/>
      <c r="MPU602" s="50"/>
      <c r="MPV602" s="50"/>
      <c r="MPW602" s="50"/>
      <c r="MQB602" s="50"/>
      <c r="MQC602" s="50"/>
      <c r="MQD602" s="50"/>
      <c r="MQE602" s="50"/>
      <c r="MQF602" s="50"/>
      <c r="MQG602" s="50"/>
      <c r="MQH602" s="50"/>
      <c r="MQI602" s="50"/>
      <c r="MQJ602" s="50"/>
      <c r="MQK602" s="50"/>
      <c r="MQL602" s="50"/>
      <c r="MQM602" s="50"/>
      <c r="MQN602" s="50"/>
      <c r="MQO602" s="50"/>
      <c r="MQP602" s="50"/>
      <c r="MQQ602" s="50"/>
      <c r="MQR602" s="50"/>
      <c r="MQS602" s="50"/>
      <c r="MQT602" s="50"/>
      <c r="MQU602" s="50"/>
      <c r="MQV602" s="50"/>
      <c r="MQW602" s="50"/>
      <c r="MQX602" s="50"/>
      <c r="MQY602" s="50"/>
      <c r="MQZ602" s="50"/>
      <c r="MRA602" s="50"/>
      <c r="MRB602" s="50"/>
      <c r="MRC602" s="50"/>
      <c r="MRD602" s="50"/>
      <c r="MRE602" s="50"/>
      <c r="MRF602" s="50"/>
      <c r="MRG602" s="50"/>
      <c r="MRH602" s="50"/>
      <c r="MRI602" s="50"/>
      <c r="MRJ602" s="50"/>
      <c r="MRK602" s="50"/>
      <c r="MRL602" s="50"/>
      <c r="MRM602" s="50"/>
      <c r="MRN602" s="50"/>
      <c r="MRO602" s="50"/>
      <c r="MRP602" s="50"/>
      <c r="MRQ602" s="50"/>
      <c r="MRR602" s="50"/>
      <c r="MRS602" s="50"/>
      <c r="MRT602" s="50"/>
      <c r="MRU602" s="50"/>
      <c r="MRV602" s="50"/>
      <c r="MRW602" s="50"/>
      <c r="MRX602" s="50"/>
      <c r="MRY602" s="50"/>
      <c r="MRZ602" s="50"/>
      <c r="MSA602" s="50"/>
      <c r="MSB602" s="50"/>
      <c r="MSC602" s="50"/>
      <c r="MSD602" s="50"/>
      <c r="MSE602" s="50"/>
      <c r="MSF602" s="50"/>
      <c r="MSG602" s="50"/>
      <c r="MSH602" s="50"/>
      <c r="MSI602" s="50"/>
      <c r="MSJ602" s="50"/>
      <c r="MSK602" s="50"/>
      <c r="MSL602" s="50"/>
      <c r="MSM602" s="50"/>
      <c r="MSN602" s="50"/>
      <c r="MSO602" s="50"/>
      <c r="MSP602" s="50"/>
      <c r="MSQ602" s="50"/>
      <c r="MSR602" s="50"/>
      <c r="MSS602" s="50"/>
      <c r="MST602" s="50"/>
      <c r="MSU602" s="50"/>
      <c r="MSV602" s="50"/>
      <c r="MSW602" s="50"/>
      <c r="MSX602" s="50"/>
      <c r="MSY602" s="50"/>
      <c r="MSZ602" s="50"/>
      <c r="MTA602" s="50"/>
      <c r="MTB602" s="50"/>
      <c r="MTC602" s="50"/>
      <c r="MTD602" s="50"/>
      <c r="MTE602" s="50"/>
      <c r="MTF602" s="50"/>
      <c r="MTG602" s="50"/>
      <c r="MTH602" s="50"/>
      <c r="MTI602" s="50"/>
      <c r="MTJ602" s="50"/>
      <c r="MTK602" s="50"/>
      <c r="MTL602" s="50"/>
      <c r="MTM602" s="50"/>
      <c r="MTN602" s="50"/>
      <c r="MTO602" s="50"/>
      <c r="MTP602" s="50"/>
      <c r="MTQ602" s="50"/>
      <c r="MTR602" s="50"/>
      <c r="MTS602" s="50"/>
      <c r="MTT602" s="50"/>
      <c r="MTU602" s="50"/>
      <c r="MTV602" s="50"/>
      <c r="MTW602" s="50"/>
      <c r="MTX602" s="50"/>
      <c r="MTY602" s="50"/>
      <c r="MTZ602" s="50"/>
      <c r="MUA602" s="50"/>
      <c r="MUB602" s="50"/>
      <c r="MUC602" s="50"/>
      <c r="MUD602" s="50"/>
      <c r="MUE602" s="50"/>
      <c r="MUF602" s="50"/>
      <c r="MUG602" s="50"/>
      <c r="MUH602" s="50"/>
      <c r="MUI602" s="50"/>
      <c r="MUJ602" s="50"/>
      <c r="MUK602" s="50"/>
      <c r="MUL602" s="50"/>
      <c r="MUM602" s="50"/>
      <c r="MUN602" s="50"/>
      <c r="MUO602" s="50"/>
      <c r="MUP602" s="50"/>
      <c r="MUQ602" s="50"/>
      <c r="MUR602" s="50"/>
      <c r="MUS602" s="50"/>
      <c r="MUT602" s="50"/>
      <c r="MUU602" s="50"/>
      <c r="MUV602" s="50"/>
      <c r="MUW602" s="50"/>
      <c r="MUX602" s="50"/>
      <c r="MUY602" s="50"/>
      <c r="MUZ602" s="50"/>
      <c r="MVA602" s="50"/>
      <c r="MVB602" s="50"/>
      <c r="MVC602" s="50"/>
      <c r="MVD602" s="50"/>
      <c r="MVE602" s="50"/>
      <c r="MVF602" s="50"/>
      <c r="MVG602" s="50"/>
      <c r="MVH602" s="50"/>
      <c r="MVI602" s="50"/>
      <c r="MVJ602" s="50"/>
      <c r="MVK602" s="50"/>
      <c r="MVL602" s="50"/>
      <c r="MVM602" s="50"/>
      <c r="MVN602" s="50"/>
      <c r="MVO602" s="50"/>
      <c r="MVP602" s="50"/>
      <c r="MVQ602" s="50"/>
      <c r="MVR602" s="50"/>
      <c r="MVS602" s="50"/>
      <c r="MVT602" s="50"/>
      <c r="MVU602" s="50"/>
      <c r="MVV602" s="50"/>
      <c r="MVW602" s="50"/>
      <c r="MVX602" s="50"/>
      <c r="MVY602" s="50"/>
      <c r="MVZ602" s="50"/>
      <c r="MWA602" s="50"/>
      <c r="MWB602" s="50"/>
      <c r="MWC602" s="50"/>
      <c r="MWD602" s="50"/>
      <c r="MWE602" s="50"/>
      <c r="MWF602" s="50"/>
      <c r="MWG602" s="50"/>
      <c r="MWH602" s="50"/>
      <c r="MWI602" s="50"/>
      <c r="MWJ602" s="50"/>
      <c r="MWK602" s="50"/>
      <c r="MWL602" s="50"/>
      <c r="MWM602" s="50"/>
      <c r="MWN602" s="50"/>
      <c r="MWO602" s="50"/>
      <c r="MWP602" s="50"/>
      <c r="MWQ602" s="50"/>
      <c r="MWR602" s="50"/>
      <c r="MWS602" s="50"/>
      <c r="MWT602" s="50"/>
      <c r="MWU602" s="50"/>
      <c r="MWV602" s="50"/>
      <c r="MWW602" s="50"/>
      <c r="MWX602" s="50"/>
      <c r="MWY602" s="50"/>
      <c r="MWZ602" s="50"/>
      <c r="MXA602" s="50"/>
      <c r="MXB602" s="50"/>
      <c r="MXC602" s="50"/>
      <c r="MXD602" s="50"/>
      <c r="MXE602" s="50"/>
      <c r="MXF602" s="50"/>
      <c r="MXG602" s="50"/>
      <c r="MXH602" s="50"/>
      <c r="MXI602" s="50"/>
      <c r="MXJ602" s="50"/>
      <c r="MXK602" s="50"/>
      <c r="MXL602" s="50"/>
      <c r="MXM602" s="50"/>
      <c r="MXN602" s="50"/>
      <c r="MXO602" s="50"/>
      <c r="MXP602" s="50"/>
      <c r="MXQ602" s="50"/>
      <c r="MXR602" s="50"/>
      <c r="MXS602" s="50"/>
      <c r="MXT602" s="50"/>
      <c r="MXU602" s="50"/>
      <c r="MXV602" s="50"/>
      <c r="MXW602" s="50"/>
      <c r="MXX602" s="50"/>
      <c r="MXY602" s="50"/>
      <c r="MXZ602" s="50"/>
      <c r="MYA602" s="50"/>
      <c r="MYB602" s="50"/>
      <c r="MYC602" s="50"/>
      <c r="MYD602" s="50"/>
      <c r="MYE602" s="50"/>
      <c r="MYF602" s="50"/>
      <c r="MYG602" s="50"/>
      <c r="MYH602" s="50"/>
      <c r="MYI602" s="50"/>
      <c r="MYJ602" s="50"/>
      <c r="MYK602" s="50"/>
      <c r="MYL602" s="50"/>
      <c r="MYM602" s="50"/>
      <c r="MYN602" s="50"/>
      <c r="MYO602" s="50"/>
      <c r="MYP602" s="50"/>
      <c r="MYQ602" s="50"/>
      <c r="MYR602" s="50"/>
      <c r="MYS602" s="50"/>
      <c r="MYT602" s="50"/>
      <c r="MYU602" s="50"/>
      <c r="MYV602" s="50"/>
      <c r="MYW602" s="50"/>
      <c r="MYX602" s="50"/>
      <c r="MYY602" s="50"/>
      <c r="MYZ602" s="50"/>
      <c r="MZA602" s="50"/>
      <c r="MZB602" s="50"/>
      <c r="MZC602" s="50"/>
      <c r="MZD602" s="50"/>
      <c r="MZE602" s="50"/>
      <c r="MZF602" s="50"/>
      <c r="MZG602" s="50"/>
      <c r="MZH602" s="50"/>
      <c r="MZJ602" s="50"/>
      <c r="MZL602" s="50"/>
      <c r="MZM602" s="50"/>
      <c r="MZN602" s="50"/>
      <c r="MZO602" s="50"/>
      <c r="MZP602" s="50"/>
      <c r="MZQ602" s="50"/>
      <c r="MZR602" s="50"/>
      <c r="MZS602" s="50"/>
      <c r="MZX602" s="50"/>
      <c r="MZY602" s="50"/>
      <c r="MZZ602" s="50"/>
      <c r="NAA602" s="50"/>
      <c r="NAB602" s="50"/>
      <c r="NAC602" s="50"/>
      <c r="NAD602" s="50"/>
      <c r="NAE602" s="50"/>
      <c r="NAF602" s="50"/>
      <c r="NAG602" s="50"/>
      <c r="NAH602" s="50"/>
      <c r="NAI602" s="50"/>
      <c r="NAJ602" s="50"/>
      <c r="NAK602" s="50"/>
      <c r="NAL602" s="50"/>
      <c r="NAM602" s="50"/>
      <c r="NAN602" s="50"/>
      <c r="NAO602" s="50"/>
      <c r="NAP602" s="50"/>
      <c r="NAQ602" s="50"/>
      <c r="NAR602" s="50"/>
      <c r="NAS602" s="50"/>
      <c r="NAT602" s="50"/>
      <c r="NAU602" s="50"/>
      <c r="NAV602" s="50"/>
      <c r="NAW602" s="50"/>
      <c r="NAX602" s="50"/>
      <c r="NAY602" s="50"/>
      <c r="NAZ602" s="50"/>
      <c r="NBA602" s="50"/>
      <c r="NBB602" s="50"/>
      <c r="NBC602" s="50"/>
      <c r="NBD602" s="50"/>
      <c r="NBE602" s="50"/>
      <c r="NBF602" s="50"/>
      <c r="NBG602" s="50"/>
      <c r="NBH602" s="50"/>
      <c r="NBI602" s="50"/>
      <c r="NBJ602" s="50"/>
      <c r="NBK602" s="50"/>
      <c r="NBL602" s="50"/>
      <c r="NBM602" s="50"/>
      <c r="NBN602" s="50"/>
      <c r="NBO602" s="50"/>
      <c r="NBP602" s="50"/>
      <c r="NBQ602" s="50"/>
      <c r="NBR602" s="50"/>
      <c r="NBS602" s="50"/>
      <c r="NBT602" s="50"/>
      <c r="NBU602" s="50"/>
      <c r="NBV602" s="50"/>
      <c r="NBW602" s="50"/>
      <c r="NBX602" s="50"/>
      <c r="NBY602" s="50"/>
      <c r="NBZ602" s="50"/>
      <c r="NCA602" s="50"/>
      <c r="NCB602" s="50"/>
      <c r="NCC602" s="50"/>
      <c r="NCD602" s="50"/>
      <c r="NCE602" s="50"/>
      <c r="NCF602" s="50"/>
      <c r="NCG602" s="50"/>
      <c r="NCH602" s="50"/>
      <c r="NCI602" s="50"/>
      <c r="NCJ602" s="50"/>
      <c r="NCK602" s="50"/>
      <c r="NCL602" s="50"/>
      <c r="NCM602" s="50"/>
      <c r="NCN602" s="50"/>
      <c r="NCO602" s="50"/>
      <c r="NCP602" s="50"/>
      <c r="NCQ602" s="50"/>
      <c r="NCR602" s="50"/>
      <c r="NCS602" s="50"/>
      <c r="NCT602" s="50"/>
      <c r="NCU602" s="50"/>
      <c r="NCV602" s="50"/>
      <c r="NCW602" s="50"/>
      <c r="NCX602" s="50"/>
      <c r="NCY602" s="50"/>
      <c r="NCZ602" s="50"/>
      <c r="NDA602" s="50"/>
      <c r="NDB602" s="50"/>
      <c r="NDC602" s="50"/>
      <c r="NDD602" s="50"/>
      <c r="NDE602" s="50"/>
      <c r="NDF602" s="50"/>
      <c r="NDG602" s="50"/>
      <c r="NDH602" s="50"/>
      <c r="NDI602" s="50"/>
      <c r="NDJ602" s="50"/>
      <c r="NDK602" s="50"/>
      <c r="NDL602" s="50"/>
      <c r="NDM602" s="50"/>
      <c r="NDN602" s="50"/>
      <c r="NDO602" s="50"/>
      <c r="NDP602" s="50"/>
      <c r="NDQ602" s="50"/>
      <c r="NDR602" s="50"/>
      <c r="NDS602" s="50"/>
      <c r="NDT602" s="50"/>
      <c r="NDU602" s="50"/>
      <c r="NDV602" s="50"/>
      <c r="NDW602" s="50"/>
      <c r="NDX602" s="50"/>
      <c r="NDY602" s="50"/>
      <c r="NDZ602" s="50"/>
      <c r="NEA602" s="50"/>
      <c r="NEB602" s="50"/>
      <c r="NEC602" s="50"/>
      <c r="NED602" s="50"/>
      <c r="NEE602" s="50"/>
      <c r="NEF602" s="50"/>
      <c r="NEG602" s="50"/>
      <c r="NEH602" s="50"/>
      <c r="NEI602" s="50"/>
      <c r="NEJ602" s="50"/>
      <c r="NEK602" s="50"/>
      <c r="NEL602" s="50"/>
      <c r="NEM602" s="50"/>
      <c r="NEN602" s="50"/>
      <c r="NEO602" s="50"/>
      <c r="NEP602" s="50"/>
      <c r="NEQ602" s="50"/>
      <c r="NER602" s="50"/>
      <c r="NES602" s="50"/>
      <c r="NET602" s="50"/>
      <c r="NEU602" s="50"/>
      <c r="NEV602" s="50"/>
      <c r="NEW602" s="50"/>
      <c r="NEX602" s="50"/>
      <c r="NEY602" s="50"/>
      <c r="NEZ602" s="50"/>
      <c r="NFA602" s="50"/>
      <c r="NFB602" s="50"/>
      <c r="NFC602" s="50"/>
      <c r="NFD602" s="50"/>
      <c r="NFE602" s="50"/>
      <c r="NFF602" s="50"/>
      <c r="NFG602" s="50"/>
      <c r="NFH602" s="50"/>
      <c r="NFI602" s="50"/>
      <c r="NFJ602" s="50"/>
      <c r="NFK602" s="50"/>
      <c r="NFL602" s="50"/>
      <c r="NFM602" s="50"/>
      <c r="NFN602" s="50"/>
      <c r="NFO602" s="50"/>
      <c r="NFP602" s="50"/>
      <c r="NFQ602" s="50"/>
      <c r="NFR602" s="50"/>
      <c r="NFS602" s="50"/>
      <c r="NFT602" s="50"/>
      <c r="NFU602" s="50"/>
      <c r="NFV602" s="50"/>
      <c r="NFW602" s="50"/>
      <c r="NFX602" s="50"/>
      <c r="NFY602" s="50"/>
      <c r="NFZ602" s="50"/>
      <c r="NGA602" s="50"/>
      <c r="NGB602" s="50"/>
      <c r="NGC602" s="50"/>
      <c r="NGD602" s="50"/>
      <c r="NGE602" s="50"/>
      <c r="NGF602" s="50"/>
      <c r="NGG602" s="50"/>
      <c r="NGH602" s="50"/>
      <c r="NGI602" s="50"/>
      <c r="NGJ602" s="50"/>
      <c r="NGK602" s="50"/>
      <c r="NGL602" s="50"/>
      <c r="NGM602" s="50"/>
      <c r="NGN602" s="50"/>
      <c r="NGO602" s="50"/>
      <c r="NGP602" s="50"/>
      <c r="NGQ602" s="50"/>
      <c r="NGR602" s="50"/>
      <c r="NGS602" s="50"/>
      <c r="NGT602" s="50"/>
      <c r="NGU602" s="50"/>
      <c r="NGV602" s="50"/>
      <c r="NGW602" s="50"/>
      <c r="NGX602" s="50"/>
      <c r="NGY602" s="50"/>
      <c r="NGZ602" s="50"/>
      <c r="NHA602" s="50"/>
      <c r="NHB602" s="50"/>
      <c r="NHC602" s="50"/>
      <c r="NHD602" s="50"/>
      <c r="NHE602" s="50"/>
      <c r="NHF602" s="50"/>
      <c r="NHG602" s="50"/>
      <c r="NHH602" s="50"/>
      <c r="NHI602" s="50"/>
      <c r="NHJ602" s="50"/>
      <c r="NHK602" s="50"/>
      <c r="NHL602" s="50"/>
      <c r="NHM602" s="50"/>
      <c r="NHN602" s="50"/>
      <c r="NHO602" s="50"/>
      <c r="NHP602" s="50"/>
      <c r="NHQ602" s="50"/>
      <c r="NHR602" s="50"/>
      <c r="NHS602" s="50"/>
      <c r="NHT602" s="50"/>
      <c r="NHU602" s="50"/>
      <c r="NHV602" s="50"/>
      <c r="NHW602" s="50"/>
      <c r="NHX602" s="50"/>
      <c r="NHY602" s="50"/>
      <c r="NHZ602" s="50"/>
      <c r="NIA602" s="50"/>
      <c r="NIB602" s="50"/>
      <c r="NIC602" s="50"/>
      <c r="NID602" s="50"/>
      <c r="NIE602" s="50"/>
      <c r="NIF602" s="50"/>
      <c r="NIG602" s="50"/>
      <c r="NIH602" s="50"/>
      <c r="NII602" s="50"/>
      <c r="NIJ602" s="50"/>
      <c r="NIK602" s="50"/>
      <c r="NIL602" s="50"/>
      <c r="NIM602" s="50"/>
      <c r="NIN602" s="50"/>
      <c r="NIO602" s="50"/>
      <c r="NIP602" s="50"/>
      <c r="NIQ602" s="50"/>
      <c r="NIR602" s="50"/>
      <c r="NIS602" s="50"/>
      <c r="NIT602" s="50"/>
      <c r="NIU602" s="50"/>
      <c r="NIV602" s="50"/>
      <c r="NIW602" s="50"/>
      <c r="NIX602" s="50"/>
      <c r="NIY602" s="50"/>
      <c r="NIZ602" s="50"/>
      <c r="NJA602" s="50"/>
      <c r="NJB602" s="50"/>
      <c r="NJC602" s="50"/>
      <c r="NJD602" s="50"/>
      <c r="NJF602" s="50"/>
      <c r="NJH602" s="50"/>
      <c r="NJI602" s="50"/>
      <c r="NJJ602" s="50"/>
      <c r="NJK602" s="50"/>
      <c r="NJL602" s="50"/>
      <c r="NJM602" s="50"/>
      <c r="NJN602" s="50"/>
      <c r="NJO602" s="50"/>
      <c r="NJT602" s="50"/>
      <c r="NJU602" s="50"/>
      <c r="NJV602" s="50"/>
      <c r="NJW602" s="50"/>
      <c r="NJX602" s="50"/>
      <c r="NJY602" s="50"/>
      <c r="NJZ602" s="50"/>
      <c r="NKA602" s="50"/>
      <c r="NKB602" s="50"/>
      <c r="NKC602" s="50"/>
      <c r="NKD602" s="50"/>
      <c r="NKE602" s="50"/>
      <c r="NKF602" s="50"/>
      <c r="NKG602" s="50"/>
      <c r="NKH602" s="50"/>
      <c r="NKI602" s="50"/>
      <c r="NKJ602" s="50"/>
      <c r="NKK602" s="50"/>
      <c r="NKL602" s="50"/>
      <c r="NKM602" s="50"/>
      <c r="NKN602" s="50"/>
      <c r="NKO602" s="50"/>
      <c r="NKP602" s="50"/>
      <c r="NKQ602" s="50"/>
      <c r="NKR602" s="50"/>
      <c r="NKS602" s="50"/>
      <c r="NKT602" s="50"/>
      <c r="NKU602" s="50"/>
      <c r="NKV602" s="50"/>
      <c r="NKW602" s="50"/>
      <c r="NKX602" s="50"/>
      <c r="NKY602" s="50"/>
      <c r="NKZ602" s="50"/>
      <c r="NLA602" s="50"/>
      <c r="NLB602" s="50"/>
      <c r="NLC602" s="50"/>
      <c r="NLD602" s="50"/>
      <c r="NLE602" s="50"/>
      <c r="NLF602" s="50"/>
      <c r="NLG602" s="50"/>
      <c r="NLH602" s="50"/>
      <c r="NLI602" s="50"/>
      <c r="NLJ602" s="50"/>
      <c r="NLK602" s="50"/>
      <c r="NLL602" s="50"/>
      <c r="NLM602" s="50"/>
      <c r="NLN602" s="50"/>
      <c r="NLO602" s="50"/>
      <c r="NLP602" s="50"/>
      <c r="NLQ602" s="50"/>
      <c r="NLR602" s="50"/>
      <c r="NLS602" s="50"/>
      <c r="NLT602" s="50"/>
      <c r="NLU602" s="50"/>
      <c r="NLV602" s="50"/>
      <c r="NLW602" s="50"/>
      <c r="NLX602" s="50"/>
      <c r="NLY602" s="50"/>
      <c r="NLZ602" s="50"/>
      <c r="NMA602" s="50"/>
      <c r="NMB602" s="50"/>
      <c r="NMC602" s="50"/>
      <c r="NMD602" s="50"/>
      <c r="NME602" s="50"/>
      <c r="NMF602" s="50"/>
      <c r="NMG602" s="50"/>
      <c r="NMH602" s="50"/>
      <c r="NMI602" s="50"/>
      <c r="NMJ602" s="50"/>
      <c r="NMK602" s="50"/>
      <c r="NML602" s="50"/>
      <c r="NMM602" s="50"/>
      <c r="NMN602" s="50"/>
      <c r="NMO602" s="50"/>
      <c r="NMP602" s="50"/>
      <c r="NMQ602" s="50"/>
      <c r="NMR602" s="50"/>
      <c r="NMS602" s="50"/>
      <c r="NMT602" s="50"/>
      <c r="NMU602" s="50"/>
      <c r="NMV602" s="50"/>
      <c r="NMW602" s="50"/>
      <c r="NMX602" s="50"/>
      <c r="NMY602" s="50"/>
      <c r="NMZ602" s="50"/>
      <c r="NNA602" s="50"/>
      <c r="NNB602" s="50"/>
      <c r="NNC602" s="50"/>
      <c r="NND602" s="50"/>
      <c r="NNE602" s="50"/>
      <c r="NNF602" s="50"/>
      <c r="NNG602" s="50"/>
      <c r="NNH602" s="50"/>
      <c r="NNI602" s="50"/>
      <c r="NNJ602" s="50"/>
      <c r="NNK602" s="50"/>
      <c r="NNL602" s="50"/>
      <c r="NNM602" s="50"/>
      <c r="NNN602" s="50"/>
      <c r="NNO602" s="50"/>
      <c r="NNP602" s="50"/>
      <c r="NNQ602" s="50"/>
      <c r="NNR602" s="50"/>
      <c r="NNS602" s="50"/>
      <c r="NNT602" s="50"/>
      <c r="NNU602" s="50"/>
      <c r="NNV602" s="50"/>
      <c r="NNW602" s="50"/>
      <c r="NNX602" s="50"/>
      <c r="NNY602" s="50"/>
      <c r="NNZ602" s="50"/>
      <c r="NOA602" s="50"/>
      <c r="NOB602" s="50"/>
      <c r="NOC602" s="50"/>
      <c r="NOD602" s="50"/>
      <c r="NOE602" s="50"/>
      <c r="NOF602" s="50"/>
      <c r="NOG602" s="50"/>
      <c r="NOH602" s="50"/>
      <c r="NOI602" s="50"/>
      <c r="NOJ602" s="50"/>
      <c r="NOK602" s="50"/>
      <c r="NOL602" s="50"/>
      <c r="NOM602" s="50"/>
      <c r="NON602" s="50"/>
      <c r="NOO602" s="50"/>
      <c r="NOP602" s="50"/>
      <c r="NOQ602" s="50"/>
      <c r="NOR602" s="50"/>
      <c r="NOS602" s="50"/>
      <c r="NOT602" s="50"/>
      <c r="NOU602" s="50"/>
      <c r="NOV602" s="50"/>
      <c r="NOW602" s="50"/>
      <c r="NOX602" s="50"/>
      <c r="NOY602" s="50"/>
      <c r="NOZ602" s="50"/>
      <c r="NPA602" s="50"/>
      <c r="NPB602" s="50"/>
      <c r="NPC602" s="50"/>
      <c r="NPD602" s="50"/>
      <c r="NPE602" s="50"/>
      <c r="NPF602" s="50"/>
      <c r="NPG602" s="50"/>
      <c r="NPH602" s="50"/>
      <c r="NPI602" s="50"/>
      <c r="NPJ602" s="50"/>
      <c r="NPK602" s="50"/>
      <c r="NPL602" s="50"/>
      <c r="NPM602" s="50"/>
      <c r="NPN602" s="50"/>
      <c r="NPO602" s="50"/>
      <c r="NPP602" s="50"/>
      <c r="NPQ602" s="50"/>
      <c r="NPR602" s="50"/>
      <c r="NPS602" s="50"/>
      <c r="NPT602" s="50"/>
      <c r="NPU602" s="50"/>
      <c r="NPV602" s="50"/>
      <c r="NPW602" s="50"/>
      <c r="NPX602" s="50"/>
      <c r="NPY602" s="50"/>
      <c r="NPZ602" s="50"/>
      <c r="NQA602" s="50"/>
      <c r="NQB602" s="50"/>
      <c r="NQC602" s="50"/>
      <c r="NQD602" s="50"/>
      <c r="NQE602" s="50"/>
      <c r="NQF602" s="50"/>
      <c r="NQG602" s="50"/>
      <c r="NQH602" s="50"/>
      <c r="NQI602" s="50"/>
      <c r="NQJ602" s="50"/>
      <c r="NQK602" s="50"/>
      <c r="NQL602" s="50"/>
      <c r="NQM602" s="50"/>
      <c r="NQN602" s="50"/>
      <c r="NQO602" s="50"/>
      <c r="NQP602" s="50"/>
      <c r="NQQ602" s="50"/>
      <c r="NQR602" s="50"/>
      <c r="NQS602" s="50"/>
      <c r="NQT602" s="50"/>
      <c r="NQU602" s="50"/>
      <c r="NQV602" s="50"/>
      <c r="NQW602" s="50"/>
      <c r="NQX602" s="50"/>
      <c r="NQY602" s="50"/>
      <c r="NQZ602" s="50"/>
      <c r="NRA602" s="50"/>
      <c r="NRB602" s="50"/>
      <c r="NRC602" s="50"/>
      <c r="NRD602" s="50"/>
      <c r="NRE602" s="50"/>
      <c r="NRF602" s="50"/>
      <c r="NRG602" s="50"/>
      <c r="NRH602" s="50"/>
      <c r="NRI602" s="50"/>
      <c r="NRJ602" s="50"/>
      <c r="NRK602" s="50"/>
      <c r="NRL602" s="50"/>
      <c r="NRM602" s="50"/>
      <c r="NRN602" s="50"/>
      <c r="NRO602" s="50"/>
      <c r="NRP602" s="50"/>
      <c r="NRQ602" s="50"/>
      <c r="NRR602" s="50"/>
      <c r="NRS602" s="50"/>
      <c r="NRT602" s="50"/>
      <c r="NRU602" s="50"/>
      <c r="NRV602" s="50"/>
      <c r="NRW602" s="50"/>
      <c r="NRX602" s="50"/>
      <c r="NRY602" s="50"/>
      <c r="NRZ602" s="50"/>
      <c r="NSA602" s="50"/>
      <c r="NSB602" s="50"/>
      <c r="NSC602" s="50"/>
      <c r="NSD602" s="50"/>
      <c r="NSE602" s="50"/>
      <c r="NSF602" s="50"/>
      <c r="NSG602" s="50"/>
      <c r="NSH602" s="50"/>
      <c r="NSI602" s="50"/>
      <c r="NSJ602" s="50"/>
      <c r="NSK602" s="50"/>
      <c r="NSL602" s="50"/>
      <c r="NSM602" s="50"/>
      <c r="NSN602" s="50"/>
      <c r="NSO602" s="50"/>
      <c r="NSP602" s="50"/>
      <c r="NSQ602" s="50"/>
      <c r="NSR602" s="50"/>
      <c r="NSS602" s="50"/>
      <c r="NST602" s="50"/>
      <c r="NSU602" s="50"/>
      <c r="NSV602" s="50"/>
      <c r="NSW602" s="50"/>
      <c r="NSX602" s="50"/>
      <c r="NSY602" s="50"/>
      <c r="NSZ602" s="50"/>
      <c r="NTB602" s="50"/>
      <c r="NTD602" s="50"/>
      <c r="NTE602" s="50"/>
      <c r="NTF602" s="50"/>
      <c r="NTG602" s="50"/>
      <c r="NTH602" s="50"/>
      <c r="NTI602" s="50"/>
      <c r="NTJ602" s="50"/>
      <c r="NTK602" s="50"/>
      <c r="NTP602" s="50"/>
      <c r="NTQ602" s="50"/>
      <c r="NTR602" s="50"/>
      <c r="NTS602" s="50"/>
      <c r="NTT602" s="50"/>
      <c r="NTU602" s="50"/>
      <c r="NTV602" s="50"/>
      <c r="NTW602" s="50"/>
      <c r="NTX602" s="50"/>
      <c r="NTY602" s="50"/>
      <c r="NTZ602" s="50"/>
      <c r="NUA602" s="50"/>
      <c r="NUB602" s="50"/>
      <c r="NUC602" s="50"/>
      <c r="NUD602" s="50"/>
      <c r="NUE602" s="50"/>
      <c r="NUF602" s="50"/>
      <c r="NUG602" s="50"/>
      <c r="NUH602" s="50"/>
      <c r="NUI602" s="50"/>
      <c r="NUJ602" s="50"/>
      <c r="NUK602" s="50"/>
      <c r="NUL602" s="50"/>
      <c r="NUM602" s="50"/>
      <c r="NUN602" s="50"/>
      <c r="NUO602" s="50"/>
      <c r="NUP602" s="50"/>
      <c r="NUQ602" s="50"/>
      <c r="NUR602" s="50"/>
      <c r="NUS602" s="50"/>
      <c r="NUT602" s="50"/>
      <c r="NUU602" s="50"/>
      <c r="NUV602" s="50"/>
      <c r="NUW602" s="50"/>
      <c r="NUX602" s="50"/>
      <c r="NUY602" s="50"/>
      <c r="NUZ602" s="50"/>
      <c r="NVA602" s="50"/>
      <c r="NVB602" s="50"/>
      <c r="NVC602" s="50"/>
      <c r="NVD602" s="50"/>
      <c r="NVE602" s="50"/>
      <c r="NVF602" s="50"/>
      <c r="NVG602" s="50"/>
      <c r="NVH602" s="50"/>
      <c r="NVI602" s="50"/>
      <c r="NVJ602" s="50"/>
      <c r="NVK602" s="50"/>
      <c r="NVL602" s="50"/>
      <c r="NVM602" s="50"/>
      <c r="NVN602" s="50"/>
      <c r="NVO602" s="50"/>
      <c r="NVP602" s="50"/>
      <c r="NVQ602" s="50"/>
      <c r="NVR602" s="50"/>
      <c r="NVS602" s="50"/>
      <c r="NVT602" s="50"/>
      <c r="NVU602" s="50"/>
      <c r="NVV602" s="50"/>
      <c r="NVW602" s="50"/>
      <c r="NVX602" s="50"/>
      <c r="NVY602" s="50"/>
      <c r="NVZ602" s="50"/>
      <c r="NWA602" s="50"/>
      <c r="NWB602" s="50"/>
      <c r="NWC602" s="50"/>
      <c r="NWD602" s="50"/>
      <c r="NWE602" s="50"/>
      <c r="NWF602" s="50"/>
      <c r="NWG602" s="50"/>
      <c r="NWH602" s="50"/>
      <c r="NWI602" s="50"/>
      <c r="NWJ602" s="50"/>
      <c r="NWK602" s="50"/>
      <c r="NWL602" s="50"/>
      <c r="NWM602" s="50"/>
      <c r="NWN602" s="50"/>
      <c r="NWO602" s="50"/>
      <c r="NWP602" s="50"/>
      <c r="NWQ602" s="50"/>
      <c r="NWR602" s="50"/>
      <c r="NWS602" s="50"/>
      <c r="NWT602" s="50"/>
      <c r="NWU602" s="50"/>
      <c r="NWV602" s="50"/>
      <c r="NWW602" s="50"/>
      <c r="NWX602" s="50"/>
      <c r="NWY602" s="50"/>
      <c r="NWZ602" s="50"/>
      <c r="NXA602" s="50"/>
      <c r="NXB602" s="50"/>
      <c r="NXC602" s="50"/>
      <c r="NXD602" s="50"/>
      <c r="NXE602" s="50"/>
      <c r="NXF602" s="50"/>
      <c r="NXG602" s="50"/>
      <c r="NXH602" s="50"/>
      <c r="NXI602" s="50"/>
      <c r="NXJ602" s="50"/>
      <c r="NXK602" s="50"/>
      <c r="NXL602" s="50"/>
      <c r="NXM602" s="50"/>
      <c r="NXN602" s="50"/>
      <c r="NXO602" s="50"/>
      <c r="NXP602" s="50"/>
      <c r="NXQ602" s="50"/>
      <c r="NXR602" s="50"/>
      <c r="NXS602" s="50"/>
      <c r="NXT602" s="50"/>
      <c r="NXU602" s="50"/>
      <c r="NXV602" s="50"/>
      <c r="NXW602" s="50"/>
      <c r="NXX602" s="50"/>
      <c r="NXY602" s="50"/>
      <c r="NXZ602" s="50"/>
      <c r="NYA602" s="50"/>
      <c r="NYB602" s="50"/>
      <c r="NYC602" s="50"/>
      <c r="NYD602" s="50"/>
      <c r="NYE602" s="50"/>
      <c r="NYF602" s="50"/>
      <c r="NYG602" s="50"/>
      <c r="NYH602" s="50"/>
      <c r="NYI602" s="50"/>
      <c r="NYJ602" s="50"/>
      <c r="NYK602" s="50"/>
      <c r="NYL602" s="50"/>
      <c r="NYM602" s="50"/>
      <c r="NYN602" s="50"/>
      <c r="NYO602" s="50"/>
      <c r="NYP602" s="50"/>
      <c r="NYQ602" s="50"/>
      <c r="NYR602" s="50"/>
      <c r="NYS602" s="50"/>
      <c r="NYT602" s="50"/>
      <c r="NYU602" s="50"/>
      <c r="NYV602" s="50"/>
      <c r="NYW602" s="50"/>
      <c r="NYX602" s="50"/>
      <c r="NYY602" s="50"/>
      <c r="NYZ602" s="50"/>
      <c r="NZA602" s="50"/>
      <c r="NZB602" s="50"/>
      <c r="NZC602" s="50"/>
      <c r="NZD602" s="50"/>
      <c r="NZE602" s="50"/>
      <c r="NZF602" s="50"/>
      <c r="NZG602" s="50"/>
      <c r="NZH602" s="50"/>
      <c r="NZI602" s="50"/>
      <c r="NZJ602" s="50"/>
      <c r="NZK602" s="50"/>
      <c r="NZL602" s="50"/>
      <c r="NZM602" s="50"/>
      <c r="NZN602" s="50"/>
      <c r="NZO602" s="50"/>
      <c r="NZP602" s="50"/>
      <c r="NZQ602" s="50"/>
      <c r="NZR602" s="50"/>
      <c r="NZS602" s="50"/>
      <c r="NZT602" s="50"/>
      <c r="NZU602" s="50"/>
      <c r="NZV602" s="50"/>
      <c r="NZW602" s="50"/>
      <c r="NZX602" s="50"/>
      <c r="NZY602" s="50"/>
      <c r="NZZ602" s="50"/>
      <c r="OAA602" s="50"/>
      <c r="OAB602" s="50"/>
      <c r="OAC602" s="50"/>
      <c r="OAD602" s="50"/>
      <c r="OAE602" s="50"/>
      <c r="OAF602" s="50"/>
      <c r="OAG602" s="50"/>
      <c r="OAH602" s="50"/>
      <c r="OAI602" s="50"/>
      <c r="OAJ602" s="50"/>
      <c r="OAK602" s="50"/>
      <c r="OAL602" s="50"/>
      <c r="OAM602" s="50"/>
      <c r="OAN602" s="50"/>
      <c r="OAO602" s="50"/>
      <c r="OAP602" s="50"/>
      <c r="OAQ602" s="50"/>
      <c r="OAR602" s="50"/>
      <c r="OAS602" s="50"/>
      <c r="OAT602" s="50"/>
      <c r="OAU602" s="50"/>
      <c r="OAV602" s="50"/>
      <c r="OAW602" s="50"/>
      <c r="OAX602" s="50"/>
      <c r="OAY602" s="50"/>
      <c r="OAZ602" s="50"/>
      <c r="OBA602" s="50"/>
      <c r="OBB602" s="50"/>
      <c r="OBC602" s="50"/>
      <c r="OBD602" s="50"/>
      <c r="OBE602" s="50"/>
      <c r="OBF602" s="50"/>
      <c r="OBG602" s="50"/>
      <c r="OBH602" s="50"/>
      <c r="OBI602" s="50"/>
      <c r="OBJ602" s="50"/>
      <c r="OBK602" s="50"/>
      <c r="OBL602" s="50"/>
      <c r="OBM602" s="50"/>
      <c r="OBN602" s="50"/>
      <c r="OBO602" s="50"/>
      <c r="OBP602" s="50"/>
      <c r="OBQ602" s="50"/>
      <c r="OBR602" s="50"/>
      <c r="OBS602" s="50"/>
      <c r="OBT602" s="50"/>
      <c r="OBU602" s="50"/>
      <c r="OBV602" s="50"/>
      <c r="OBW602" s="50"/>
      <c r="OBX602" s="50"/>
      <c r="OBY602" s="50"/>
      <c r="OBZ602" s="50"/>
      <c r="OCA602" s="50"/>
      <c r="OCB602" s="50"/>
      <c r="OCC602" s="50"/>
      <c r="OCD602" s="50"/>
      <c r="OCE602" s="50"/>
      <c r="OCF602" s="50"/>
      <c r="OCG602" s="50"/>
      <c r="OCH602" s="50"/>
      <c r="OCI602" s="50"/>
      <c r="OCJ602" s="50"/>
      <c r="OCK602" s="50"/>
      <c r="OCL602" s="50"/>
      <c r="OCM602" s="50"/>
      <c r="OCN602" s="50"/>
      <c r="OCO602" s="50"/>
      <c r="OCP602" s="50"/>
      <c r="OCQ602" s="50"/>
      <c r="OCR602" s="50"/>
      <c r="OCS602" s="50"/>
      <c r="OCT602" s="50"/>
      <c r="OCU602" s="50"/>
      <c r="OCV602" s="50"/>
      <c r="OCX602" s="50"/>
      <c r="OCZ602" s="50"/>
      <c r="ODA602" s="50"/>
      <c r="ODB602" s="50"/>
      <c r="ODC602" s="50"/>
      <c r="ODD602" s="50"/>
      <c r="ODE602" s="50"/>
      <c r="ODF602" s="50"/>
      <c r="ODG602" s="50"/>
      <c r="ODL602" s="50"/>
      <c r="ODM602" s="50"/>
      <c r="ODN602" s="50"/>
      <c r="ODO602" s="50"/>
      <c r="ODP602" s="50"/>
      <c r="ODQ602" s="50"/>
      <c r="ODR602" s="50"/>
      <c r="ODS602" s="50"/>
      <c r="ODT602" s="50"/>
      <c r="ODU602" s="50"/>
      <c r="ODV602" s="50"/>
      <c r="ODW602" s="50"/>
      <c r="ODX602" s="50"/>
      <c r="ODY602" s="50"/>
      <c r="ODZ602" s="50"/>
      <c r="OEA602" s="50"/>
      <c r="OEB602" s="50"/>
      <c r="OEC602" s="50"/>
      <c r="OED602" s="50"/>
      <c r="OEE602" s="50"/>
      <c r="OEF602" s="50"/>
      <c r="OEG602" s="50"/>
      <c r="OEH602" s="50"/>
      <c r="OEI602" s="50"/>
      <c r="OEJ602" s="50"/>
      <c r="OEK602" s="50"/>
      <c r="OEL602" s="50"/>
      <c r="OEM602" s="50"/>
      <c r="OEN602" s="50"/>
      <c r="OEO602" s="50"/>
      <c r="OEP602" s="50"/>
      <c r="OEQ602" s="50"/>
      <c r="OER602" s="50"/>
      <c r="OES602" s="50"/>
      <c r="OET602" s="50"/>
      <c r="OEU602" s="50"/>
      <c r="OEV602" s="50"/>
      <c r="OEW602" s="50"/>
      <c r="OEX602" s="50"/>
      <c r="OEY602" s="50"/>
      <c r="OEZ602" s="50"/>
      <c r="OFA602" s="50"/>
      <c r="OFB602" s="50"/>
      <c r="OFC602" s="50"/>
      <c r="OFD602" s="50"/>
      <c r="OFE602" s="50"/>
      <c r="OFF602" s="50"/>
      <c r="OFG602" s="50"/>
      <c r="OFH602" s="50"/>
      <c r="OFI602" s="50"/>
      <c r="OFJ602" s="50"/>
      <c r="OFK602" s="50"/>
      <c r="OFL602" s="50"/>
      <c r="OFM602" s="50"/>
      <c r="OFN602" s="50"/>
      <c r="OFO602" s="50"/>
      <c r="OFP602" s="50"/>
      <c r="OFQ602" s="50"/>
      <c r="OFR602" s="50"/>
      <c r="OFS602" s="50"/>
      <c r="OFT602" s="50"/>
      <c r="OFU602" s="50"/>
      <c r="OFV602" s="50"/>
      <c r="OFW602" s="50"/>
      <c r="OFX602" s="50"/>
      <c r="OFY602" s="50"/>
      <c r="OFZ602" s="50"/>
      <c r="OGA602" s="50"/>
      <c r="OGB602" s="50"/>
      <c r="OGC602" s="50"/>
      <c r="OGD602" s="50"/>
      <c r="OGE602" s="50"/>
      <c r="OGF602" s="50"/>
      <c r="OGG602" s="50"/>
      <c r="OGH602" s="50"/>
      <c r="OGI602" s="50"/>
      <c r="OGJ602" s="50"/>
      <c r="OGK602" s="50"/>
      <c r="OGL602" s="50"/>
      <c r="OGM602" s="50"/>
      <c r="OGN602" s="50"/>
      <c r="OGO602" s="50"/>
      <c r="OGP602" s="50"/>
      <c r="OGQ602" s="50"/>
      <c r="OGR602" s="50"/>
      <c r="OGS602" s="50"/>
      <c r="OGT602" s="50"/>
      <c r="OGU602" s="50"/>
      <c r="OGV602" s="50"/>
      <c r="OGW602" s="50"/>
      <c r="OGX602" s="50"/>
      <c r="OGY602" s="50"/>
      <c r="OGZ602" s="50"/>
      <c r="OHA602" s="50"/>
      <c r="OHB602" s="50"/>
      <c r="OHC602" s="50"/>
      <c r="OHD602" s="50"/>
      <c r="OHE602" s="50"/>
      <c r="OHF602" s="50"/>
      <c r="OHG602" s="50"/>
      <c r="OHH602" s="50"/>
      <c r="OHI602" s="50"/>
      <c r="OHJ602" s="50"/>
      <c r="OHK602" s="50"/>
      <c r="OHL602" s="50"/>
      <c r="OHM602" s="50"/>
      <c r="OHN602" s="50"/>
      <c r="OHO602" s="50"/>
      <c r="OHP602" s="50"/>
      <c r="OHQ602" s="50"/>
      <c r="OHR602" s="50"/>
      <c r="OHS602" s="50"/>
      <c r="OHT602" s="50"/>
      <c r="OHU602" s="50"/>
      <c r="OHV602" s="50"/>
      <c r="OHW602" s="50"/>
      <c r="OHX602" s="50"/>
      <c r="OHY602" s="50"/>
      <c r="OHZ602" s="50"/>
      <c r="OIA602" s="50"/>
      <c r="OIB602" s="50"/>
      <c r="OIC602" s="50"/>
      <c r="OID602" s="50"/>
      <c r="OIE602" s="50"/>
      <c r="OIF602" s="50"/>
      <c r="OIG602" s="50"/>
      <c r="OIH602" s="50"/>
      <c r="OII602" s="50"/>
      <c r="OIJ602" s="50"/>
      <c r="OIK602" s="50"/>
      <c r="OIL602" s="50"/>
      <c r="OIM602" s="50"/>
      <c r="OIN602" s="50"/>
      <c r="OIO602" s="50"/>
      <c r="OIP602" s="50"/>
      <c r="OIQ602" s="50"/>
      <c r="OIR602" s="50"/>
      <c r="OIS602" s="50"/>
      <c r="OIT602" s="50"/>
      <c r="OIU602" s="50"/>
      <c r="OIV602" s="50"/>
      <c r="OIW602" s="50"/>
      <c r="OIX602" s="50"/>
      <c r="OIY602" s="50"/>
      <c r="OIZ602" s="50"/>
      <c r="OJA602" s="50"/>
      <c r="OJB602" s="50"/>
      <c r="OJC602" s="50"/>
      <c r="OJD602" s="50"/>
      <c r="OJE602" s="50"/>
      <c r="OJF602" s="50"/>
      <c r="OJG602" s="50"/>
      <c r="OJH602" s="50"/>
      <c r="OJI602" s="50"/>
      <c r="OJJ602" s="50"/>
      <c r="OJK602" s="50"/>
      <c r="OJL602" s="50"/>
      <c r="OJM602" s="50"/>
      <c r="OJN602" s="50"/>
      <c r="OJO602" s="50"/>
      <c r="OJP602" s="50"/>
      <c r="OJQ602" s="50"/>
      <c r="OJR602" s="50"/>
      <c r="OJS602" s="50"/>
      <c r="OJT602" s="50"/>
      <c r="OJU602" s="50"/>
      <c r="OJV602" s="50"/>
      <c r="OJW602" s="50"/>
      <c r="OJX602" s="50"/>
      <c r="OJY602" s="50"/>
      <c r="OJZ602" s="50"/>
      <c r="OKA602" s="50"/>
      <c r="OKB602" s="50"/>
      <c r="OKC602" s="50"/>
      <c r="OKD602" s="50"/>
      <c r="OKE602" s="50"/>
      <c r="OKF602" s="50"/>
      <c r="OKG602" s="50"/>
      <c r="OKH602" s="50"/>
      <c r="OKI602" s="50"/>
      <c r="OKJ602" s="50"/>
      <c r="OKK602" s="50"/>
      <c r="OKL602" s="50"/>
      <c r="OKM602" s="50"/>
      <c r="OKN602" s="50"/>
      <c r="OKO602" s="50"/>
      <c r="OKP602" s="50"/>
      <c r="OKQ602" s="50"/>
      <c r="OKR602" s="50"/>
      <c r="OKS602" s="50"/>
      <c r="OKT602" s="50"/>
      <c r="OKU602" s="50"/>
      <c r="OKV602" s="50"/>
      <c r="OKW602" s="50"/>
      <c r="OKX602" s="50"/>
      <c r="OKY602" s="50"/>
      <c r="OKZ602" s="50"/>
      <c r="OLA602" s="50"/>
      <c r="OLB602" s="50"/>
      <c r="OLC602" s="50"/>
      <c r="OLD602" s="50"/>
      <c r="OLE602" s="50"/>
      <c r="OLF602" s="50"/>
      <c r="OLG602" s="50"/>
      <c r="OLH602" s="50"/>
      <c r="OLI602" s="50"/>
      <c r="OLJ602" s="50"/>
      <c r="OLK602" s="50"/>
      <c r="OLL602" s="50"/>
      <c r="OLM602" s="50"/>
      <c r="OLN602" s="50"/>
      <c r="OLO602" s="50"/>
      <c r="OLP602" s="50"/>
      <c r="OLQ602" s="50"/>
      <c r="OLR602" s="50"/>
      <c r="OLS602" s="50"/>
      <c r="OLT602" s="50"/>
      <c r="OLU602" s="50"/>
      <c r="OLV602" s="50"/>
      <c r="OLW602" s="50"/>
      <c r="OLX602" s="50"/>
      <c r="OLY602" s="50"/>
      <c r="OLZ602" s="50"/>
      <c r="OMA602" s="50"/>
      <c r="OMB602" s="50"/>
      <c r="OMC602" s="50"/>
      <c r="OMD602" s="50"/>
      <c r="OME602" s="50"/>
      <c r="OMF602" s="50"/>
      <c r="OMG602" s="50"/>
      <c r="OMH602" s="50"/>
      <c r="OMI602" s="50"/>
      <c r="OMJ602" s="50"/>
      <c r="OMK602" s="50"/>
      <c r="OML602" s="50"/>
      <c r="OMM602" s="50"/>
      <c r="OMN602" s="50"/>
      <c r="OMO602" s="50"/>
      <c r="OMP602" s="50"/>
      <c r="OMQ602" s="50"/>
      <c r="OMR602" s="50"/>
      <c r="OMT602" s="50"/>
      <c r="OMV602" s="50"/>
      <c r="OMW602" s="50"/>
      <c r="OMX602" s="50"/>
      <c r="OMY602" s="50"/>
      <c r="OMZ602" s="50"/>
      <c r="ONA602" s="50"/>
      <c r="ONB602" s="50"/>
      <c r="ONC602" s="50"/>
      <c r="ONH602" s="50"/>
      <c r="ONI602" s="50"/>
      <c r="ONJ602" s="50"/>
      <c r="ONK602" s="50"/>
      <c r="ONL602" s="50"/>
      <c r="ONM602" s="50"/>
      <c r="ONN602" s="50"/>
      <c r="ONO602" s="50"/>
      <c r="ONP602" s="50"/>
      <c r="ONQ602" s="50"/>
      <c r="ONR602" s="50"/>
      <c r="ONS602" s="50"/>
      <c r="ONT602" s="50"/>
      <c r="ONU602" s="50"/>
      <c r="ONV602" s="50"/>
      <c r="ONW602" s="50"/>
      <c r="ONX602" s="50"/>
      <c r="ONY602" s="50"/>
      <c r="ONZ602" s="50"/>
      <c r="OOA602" s="50"/>
      <c r="OOB602" s="50"/>
      <c r="OOC602" s="50"/>
      <c r="OOD602" s="50"/>
      <c r="OOE602" s="50"/>
      <c r="OOF602" s="50"/>
      <c r="OOG602" s="50"/>
      <c r="OOH602" s="50"/>
      <c r="OOI602" s="50"/>
      <c r="OOJ602" s="50"/>
      <c r="OOK602" s="50"/>
      <c r="OOL602" s="50"/>
      <c r="OOM602" s="50"/>
      <c r="OON602" s="50"/>
      <c r="OOO602" s="50"/>
      <c r="OOP602" s="50"/>
      <c r="OOQ602" s="50"/>
      <c r="OOR602" s="50"/>
      <c r="OOS602" s="50"/>
      <c r="OOT602" s="50"/>
      <c r="OOU602" s="50"/>
      <c r="OOV602" s="50"/>
      <c r="OOW602" s="50"/>
      <c r="OOX602" s="50"/>
      <c r="OOY602" s="50"/>
      <c r="OOZ602" s="50"/>
      <c r="OPA602" s="50"/>
      <c r="OPB602" s="50"/>
      <c r="OPC602" s="50"/>
      <c r="OPD602" s="50"/>
      <c r="OPE602" s="50"/>
      <c r="OPF602" s="50"/>
      <c r="OPG602" s="50"/>
      <c r="OPH602" s="50"/>
      <c r="OPI602" s="50"/>
      <c r="OPJ602" s="50"/>
      <c r="OPK602" s="50"/>
      <c r="OPL602" s="50"/>
      <c r="OPM602" s="50"/>
      <c r="OPN602" s="50"/>
      <c r="OPO602" s="50"/>
      <c r="OPP602" s="50"/>
      <c r="OPQ602" s="50"/>
      <c r="OPR602" s="50"/>
      <c r="OPS602" s="50"/>
      <c r="OPT602" s="50"/>
      <c r="OPU602" s="50"/>
      <c r="OPV602" s="50"/>
      <c r="OPW602" s="50"/>
      <c r="OPX602" s="50"/>
      <c r="OPY602" s="50"/>
      <c r="OPZ602" s="50"/>
      <c r="OQA602" s="50"/>
      <c r="OQB602" s="50"/>
      <c r="OQC602" s="50"/>
      <c r="OQD602" s="50"/>
      <c r="OQE602" s="50"/>
      <c r="OQF602" s="50"/>
      <c r="OQG602" s="50"/>
      <c r="OQH602" s="50"/>
      <c r="OQI602" s="50"/>
      <c r="OQJ602" s="50"/>
      <c r="OQK602" s="50"/>
      <c r="OQL602" s="50"/>
      <c r="OQM602" s="50"/>
      <c r="OQN602" s="50"/>
      <c r="OQO602" s="50"/>
      <c r="OQP602" s="50"/>
      <c r="OQQ602" s="50"/>
      <c r="OQR602" s="50"/>
      <c r="OQS602" s="50"/>
      <c r="OQT602" s="50"/>
      <c r="OQU602" s="50"/>
      <c r="OQV602" s="50"/>
      <c r="OQW602" s="50"/>
      <c r="OQX602" s="50"/>
      <c r="OQY602" s="50"/>
      <c r="OQZ602" s="50"/>
      <c r="ORA602" s="50"/>
      <c r="ORB602" s="50"/>
      <c r="ORC602" s="50"/>
      <c r="ORD602" s="50"/>
      <c r="ORE602" s="50"/>
      <c r="ORF602" s="50"/>
      <c r="ORG602" s="50"/>
      <c r="ORH602" s="50"/>
      <c r="ORI602" s="50"/>
      <c r="ORJ602" s="50"/>
      <c r="ORK602" s="50"/>
      <c r="ORL602" s="50"/>
      <c r="ORM602" s="50"/>
      <c r="ORN602" s="50"/>
      <c r="ORO602" s="50"/>
      <c r="ORP602" s="50"/>
      <c r="ORQ602" s="50"/>
      <c r="ORR602" s="50"/>
      <c r="ORS602" s="50"/>
      <c r="ORT602" s="50"/>
      <c r="ORU602" s="50"/>
      <c r="ORV602" s="50"/>
      <c r="ORW602" s="50"/>
      <c r="ORX602" s="50"/>
      <c r="ORY602" s="50"/>
      <c r="ORZ602" s="50"/>
      <c r="OSA602" s="50"/>
      <c r="OSB602" s="50"/>
      <c r="OSC602" s="50"/>
      <c r="OSD602" s="50"/>
      <c r="OSE602" s="50"/>
      <c r="OSF602" s="50"/>
      <c r="OSG602" s="50"/>
      <c r="OSH602" s="50"/>
      <c r="OSI602" s="50"/>
      <c r="OSJ602" s="50"/>
      <c r="OSK602" s="50"/>
      <c r="OSL602" s="50"/>
      <c r="OSM602" s="50"/>
      <c r="OSN602" s="50"/>
      <c r="OSO602" s="50"/>
      <c r="OSP602" s="50"/>
      <c r="OSQ602" s="50"/>
      <c r="OSR602" s="50"/>
      <c r="OSS602" s="50"/>
      <c r="OST602" s="50"/>
      <c r="OSU602" s="50"/>
      <c r="OSV602" s="50"/>
      <c r="OSW602" s="50"/>
      <c r="OSX602" s="50"/>
      <c r="OSY602" s="50"/>
      <c r="OSZ602" s="50"/>
      <c r="OTA602" s="50"/>
      <c r="OTB602" s="50"/>
      <c r="OTC602" s="50"/>
      <c r="OTD602" s="50"/>
      <c r="OTE602" s="50"/>
      <c r="OTF602" s="50"/>
      <c r="OTG602" s="50"/>
      <c r="OTH602" s="50"/>
      <c r="OTI602" s="50"/>
      <c r="OTJ602" s="50"/>
      <c r="OTK602" s="50"/>
      <c r="OTL602" s="50"/>
      <c r="OTM602" s="50"/>
      <c r="OTN602" s="50"/>
      <c r="OTO602" s="50"/>
      <c r="OTP602" s="50"/>
      <c r="OTQ602" s="50"/>
      <c r="OTR602" s="50"/>
      <c r="OTS602" s="50"/>
      <c r="OTT602" s="50"/>
      <c r="OTU602" s="50"/>
      <c r="OTV602" s="50"/>
      <c r="OTW602" s="50"/>
      <c r="OTX602" s="50"/>
      <c r="OTY602" s="50"/>
      <c r="OTZ602" s="50"/>
      <c r="OUA602" s="50"/>
      <c r="OUB602" s="50"/>
      <c r="OUC602" s="50"/>
      <c r="OUD602" s="50"/>
      <c r="OUE602" s="50"/>
      <c r="OUF602" s="50"/>
      <c r="OUG602" s="50"/>
      <c r="OUH602" s="50"/>
      <c r="OUI602" s="50"/>
      <c r="OUJ602" s="50"/>
      <c r="OUK602" s="50"/>
      <c r="OUL602" s="50"/>
      <c r="OUM602" s="50"/>
      <c r="OUN602" s="50"/>
      <c r="OUO602" s="50"/>
      <c r="OUP602" s="50"/>
      <c r="OUQ602" s="50"/>
      <c r="OUR602" s="50"/>
      <c r="OUS602" s="50"/>
      <c r="OUT602" s="50"/>
      <c r="OUU602" s="50"/>
      <c r="OUV602" s="50"/>
      <c r="OUW602" s="50"/>
      <c r="OUX602" s="50"/>
      <c r="OUY602" s="50"/>
      <c r="OUZ602" s="50"/>
      <c r="OVA602" s="50"/>
      <c r="OVB602" s="50"/>
      <c r="OVC602" s="50"/>
      <c r="OVD602" s="50"/>
      <c r="OVE602" s="50"/>
      <c r="OVF602" s="50"/>
      <c r="OVG602" s="50"/>
      <c r="OVH602" s="50"/>
      <c r="OVI602" s="50"/>
      <c r="OVJ602" s="50"/>
      <c r="OVK602" s="50"/>
      <c r="OVL602" s="50"/>
      <c r="OVM602" s="50"/>
      <c r="OVN602" s="50"/>
      <c r="OVO602" s="50"/>
      <c r="OVP602" s="50"/>
      <c r="OVQ602" s="50"/>
      <c r="OVR602" s="50"/>
      <c r="OVS602" s="50"/>
      <c r="OVT602" s="50"/>
      <c r="OVU602" s="50"/>
      <c r="OVV602" s="50"/>
      <c r="OVW602" s="50"/>
      <c r="OVX602" s="50"/>
      <c r="OVY602" s="50"/>
      <c r="OVZ602" s="50"/>
      <c r="OWA602" s="50"/>
      <c r="OWB602" s="50"/>
      <c r="OWC602" s="50"/>
      <c r="OWD602" s="50"/>
      <c r="OWE602" s="50"/>
      <c r="OWF602" s="50"/>
      <c r="OWG602" s="50"/>
      <c r="OWH602" s="50"/>
      <c r="OWI602" s="50"/>
      <c r="OWJ602" s="50"/>
      <c r="OWK602" s="50"/>
      <c r="OWL602" s="50"/>
      <c r="OWM602" s="50"/>
      <c r="OWN602" s="50"/>
      <c r="OWP602" s="50"/>
      <c r="OWR602" s="50"/>
      <c r="OWS602" s="50"/>
      <c r="OWT602" s="50"/>
      <c r="OWU602" s="50"/>
      <c r="OWV602" s="50"/>
      <c r="OWW602" s="50"/>
      <c r="OWX602" s="50"/>
      <c r="OWY602" s="50"/>
      <c r="OXD602" s="50"/>
      <c r="OXE602" s="50"/>
      <c r="OXF602" s="50"/>
      <c r="OXG602" s="50"/>
      <c r="OXH602" s="50"/>
      <c r="OXI602" s="50"/>
      <c r="OXJ602" s="50"/>
      <c r="OXK602" s="50"/>
      <c r="OXL602" s="50"/>
      <c r="OXM602" s="50"/>
      <c r="OXN602" s="50"/>
      <c r="OXO602" s="50"/>
      <c r="OXP602" s="50"/>
      <c r="OXQ602" s="50"/>
      <c r="OXR602" s="50"/>
      <c r="OXS602" s="50"/>
      <c r="OXT602" s="50"/>
      <c r="OXU602" s="50"/>
      <c r="OXV602" s="50"/>
      <c r="OXW602" s="50"/>
      <c r="OXX602" s="50"/>
      <c r="OXY602" s="50"/>
      <c r="OXZ602" s="50"/>
      <c r="OYA602" s="50"/>
      <c r="OYB602" s="50"/>
      <c r="OYC602" s="50"/>
      <c r="OYD602" s="50"/>
      <c r="OYE602" s="50"/>
      <c r="OYF602" s="50"/>
      <c r="OYG602" s="50"/>
      <c r="OYH602" s="50"/>
      <c r="OYI602" s="50"/>
      <c r="OYJ602" s="50"/>
      <c r="OYK602" s="50"/>
      <c r="OYL602" s="50"/>
      <c r="OYM602" s="50"/>
      <c r="OYN602" s="50"/>
      <c r="OYO602" s="50"/>
      <c r="OYP602" s="50"/>
      <c r="OYQ602" s="50"/>
      <c r="OYR602" s="50"/>
      <c r="OYS602" s="50"/>
      <c r="OYT602" s="50"/>
      <c r="OYU602" s="50"/>
      <c r="OYV602" s="50"/>
      <c r="OYW602" s="50"/>
      <c r="OYX602" s="50"/>
      <c r="OYY602" s="50"/>
      <c r="OYZ602" s="50"/>
      <c r="OZA602" s="50"/>
      <c r="OZB602" s="50"/>
      <c r="OZC602" s="50"/>
      <c r="OZD602" s="50"/>
      <c r="OZE602" s="50"/>
      <c r="OZF602" s="50"/>
      <c r="OZG602" s="50"/>
      <c r="OZH602" s="50"/>
      <c r="OZI602" s="50"/>
      <c r="OZJ602" s="50"/>
      <c r="OZK602" s="50"/>
      <c r="OZL602" s="50"/>
      <c r="OZM602" s="50"/>
      <c r="OZN602" s="50"/>
      <c r="OZO602" s="50"/>
      <c r="OZP602" s="50"/>
      <c r="OZQ602" s="50"/>
      <c r="OZR602" s="50"/>
      <c r="OZS602" s="50"/>
      <c r="OZT602" s="50"/>
      <c r="OZU602" s="50"/>
      <c r="OZV602" s="50"/>
      <c r="OZW602" s="50"/>
      <c r="OZX602" s="50"/>
      <c r="OZY602" s="50"/>
      <c r="OZZ602" s="50"/>
      <c r="PAA602" s="50"/>
      <c r="PAB602" s="50"/>
      <c r="PAC602" s="50"/>
      <c r="PAD602" s="50"/>
      <c r="PAE602" s="50"/>
      <c r="PAF602" s="50"/>
      <c r="PAG602" s="50"/>
      <c r="PAH602" s="50"/>
      <c r="PAI602" s="50"/>
      <c r="PAJ602" s="50"/>
      <c r="PAK602" s="50"/>
      <c r="PAL602" s="50"/>
      <c r="PAM602" s="50"/>
      <c r="PAN602" s="50"/>
      <c r="PAO602" s="50"/>
      <c r="PAP602" s="50"/>
      <c r="PAQ602" s="50"/>
      <c r="PAR602" s="50"/>
      <c r="PAS602" s="50"/>
      <c r="PAT602" s="50"/>
      <c r="PAU602" s="50"/>
      <c r="PAV602" s="50"/>
      <c r="PAW602" s="50"/>
      <c r="PAX602" s="50"/>
      <c r="PAY602" s="50"/>
      <c r="PAZ602" s="50"/>
      <c r="PBA602" s="50"/>
      <c r="PBB602" s="50"/>
      <c r="PBC602" s="50"/>
      <c r="PBD602" s="50"/>
      <c r="PBE602" s="50"/>
      <c r="PBF602" s="50"/>
      <c r="PBG602" s="50"/>
      <c r="PBH602" s="50"/>
      <c r="PBI602" s="50"/>
      <c r="PBJ602" s="50"/>
      <c r="PBK602" s="50"/>
      <c r="PBL602" s="50"/>
      <c r="PBM602" s="50"/>
      <c r="PBN602" s="50"/>
      <c r="PBO602" s="50"/>
      <c r="PBP602" s="50"/>
      <c r="PBQ602" s="50"/>
      <c r="PBR602" s="50"/>
      <c r="PBS602" s="50"/>
      <c r="PBT602" s="50"/>
      <c r="PBU602" s="50"/>
      <c r="PBV602" s="50"/>
      <c r="PBW602" s="50"/>
      <c r="PBX602" s="50"/>
      <c r="PBY602" s="50"/>
      <c r="PBZ602" s="50"/>
      <c r="PCA602" s="50"/>
      <c r="PCB602" s="50"/>
      <c r="PCC602" s="50"/>
      <c r="PCD602" s="50"/>
      <c r="PCE602" s="50"/>
      <c r="PCF602" s="50"/>
      <c r="PCG602" s="50"/>
      <c r="PCH602" s="50"/>
      <c r="PCI602" s="50"/>
      <c r="PCJ602" s="50"/>
      <c r="PCK602" s="50"/>
      <c r="PCL602" s="50"/>
      <c r="PCM602" s="50"/>
      <c r="PCN602" s="50"/>
      <c r="PCO602" s="50"/>
      <c r="PCP602" s="50"/>
      <c r="PCQ602" s="50"/>
      <c r="PCR602" s="50"/>
      <c r="PCS602" s="50"/>
      <c r="PCT602" s="50"/>
      <c r="PCU602" s="50"/>
      <c r="PCV602" s="50"/>
      <c r="PCW602" s="50"/>
      <c r="PCX602" s="50"/>
      <c r="PCY602" s="50"/>
      <c r="PCZ602" s="50"/>
      <c r="PDA602" s="50"/>
      <c r="PDB602" s="50"/>
      <c r="PDC602" s="50"/>
      <c r="PDD602" s="50"/>
      <c r="PDE602" s="50"/>
      <c r="PDF602" s="50"/>
      <c r="PDG602" s="50"/>
      <c r="PDH602" s="50"/>
      <c r="PDI602" s="50"/>
      <c r="PDJ602" s="50"/>
      <c r="PDK602" s="50"/>
      <c r="PDL602" s="50"/>
      <c r="PDM602" s="50"/>
      <c r="PDN602" s="50"/>
      <c r="PDO602" s="50"/>
      <c r="PDP602" s="50"/>
      <c r="PDQ602" s="50"/>
      <c r="PDR602" s="50"/>
      <c r="PDS602" s="50"/>
      <c r="PDT602" s="50"/>
      <c r="PDU602" s="50"/>
      <c r="PDV602" s="50"/>
      <c r="PDW602" s="50"/>
      <c r="PDX602" s="50"/>
      <c r="PDY602" s="50"/>
      <c r="PDZ602" s="50"/>
      <c r="PEA602" s="50"/>
      <c r="PEB602" s="50"/>
      <c r="PEC602" s="50"/>
      <c r="PED602" s="50"/>
      <c r="PEE602" s="50"/>
      <c r="PEF602" s="50"/>
      <c r="PEG602" s="50"/>
      <c r="PEH602" s="50"/>
      <c r="PEI602" s="50"/>
      <c r="PEJ602" s="50"/>
      <c r="PEK602" s="50"/>
      <c r="PEL602" s="50"/>
      <c r="PEM602" s="50"/>
      <c r="PEN602" s="50"/>
      <c r="PEO602" s="50"/>
      <c r="PEP602" s="50"/>
      <c r="PEQ602" s="50"/>
      <c r="PER602" s="50"/>
      <c r="PES602" s="50"/>
      <c r="PET602" s="50"/>
      <c r="PEU602" s="50"/>
      <c r="PEV602" s="50"/>
      <c r="PEW602" s="50"/>
      <c r="PEX602" s="50"/>
      <c r="PEY602" s="50"/>
      <c r="PEZ602" s="50"/>
      <c r="PFA602" s="50"/>
      <c r="PFB602" s="50"/>
      <c r="PFC602" s="50"/>
      <c r="PFD602" s="50"/>
      <c r="PFE602" s="50"/>
      <c r="PFF602" s="50"/>
      <c r="PFG602" s="50"/>
      <c r="PFH602" s="50"/>
      <c r="PFI602" s="50"/>
      <c r="PFJ602" s="50"/>
      <c r="PFK602" s="50"/>
      <c r="PFL602" s="50"/>
      <c r="PFM602" s="50"/>
      <c r="PFN602" s="50"/>
      <c r="PFO602" s="50"/>
      <c r="PFP602" s="50"/>
      <c r="PFQ602" s="50"/>
      <c r="PFR602" s="50"/>
      <c r="PFS602" s="50"/>
      <c r="PFT602" s="50"/>
      <c r="PFU602" s="50"/>
      <c r="PFV602" s="50"/>
      <c r="PFW602" s="50"/>
      <c r="PFX602" s="50"/>
      <c r="PFY602" s="50"/>
      <c r="PFZ602" s="50"/>
      <c r="PGA602" s="50"/>
      <c r="PGB602" s="50"/>
      <c r="PGC602" s="50"/>
      <c r="PGD602" s="50"/>
      <c r="PGE602" s="50"/>
      <c r="PGF602" s="50"/>
      <c r="PGG602" s="50"/>
      <c r="PGH602" s="50"/>
      <c r="PGI602" s="50"/>
      <c r="PGJ602" s="50"/>
      <c r="PGL602" s="50"/>
      <c r="PGN602" s="50"/>
      <c r="PGO602" s="50"/>
      <c r="PGP602" s="50"/>
      <c r="PGQ602" s="50"/>
      <c r="PGR602" s="50"/>
      <c r="PGS602" s="50"/>
      <c r="PGT602" s="50"/>
      <c r="PGU602" s="50"/>
      <c r="PGZ602" s="50"/>
      <c r="PHA602" s="50"/>
      <c r="PHB602" s="50"/>
      <c r="PHC602" s="50"/>
      <c r="PHD602" s="50"/>
      <c r="PHE602" s="50"/>
      <c r="PHF602" s="50"/>
      <c r="PHG602" s="50"/>
      <c r="PHH602" s="50"/>
      <c r="PHI602" s="50"/>
      <c r="PHJ602" s="50"/>
      <c r="PHK602" s="50"/>
      <c r="PHL602" s="50"/>
      <c r="PHM602" s="50"/>
      <c r="PHN602" s="50"/>
      <c r="PHO602" s="50"/>
      <c r="PHP602" s="50"/>
      <c r="PHQ602" s="50"/>
      <c r="PHR602" s="50"/>
      <c r="PHS602" s="50"/>
      <c r="PHT602" s="50"/>
      <c r="PHU602" s="50"/>
      <c r="PHV602" s="50"/>
      <c r="PHW602" s="50"/>
      <c r="PHX602" s="50"/>
      <c r="PHY602" s="50"/>
      <c r="PHZ602" s="50"/>
      <c r="PIA602" s="50"/>
      <c r="PIB602" s="50"/>
      <c r="PIC602" s="50"/>
      <c r="PID602" s="50"/>
      <c r="PIE602" s="50"/>
      <c r="PIF602" s="50"/>
      <c r="PIG602" s="50"/>
      <c r="PIH602" s="50"/>
      <c r="PII602" s="50"/>
      <c r="PIJ602" s="50"/>
      <c r="PIK602" s="50"/>
      <c r="PIL602" s="50"/>
      <c r="PIM602" s="50"/>
      <c r="PIN602" s="50"/>
      <c r="PIO602" s="50"/>
      <c r="PIP602" s="50"/>
      <c r="PIQ602" s="50"/>
      <c r="PIR602" s="50"/>
      <c r="PIS602" s="50"/>
      <c r="PIT602" s="50"/>
      <c r="PIU602" s="50"/>
      <c r="PIV602" s="50"/>
      <c r="PIW602" s="50"/>
      <c r="PIX602" s="50"/>
      <c r="PIY602" s="50"/>
      <c r="PIZ602" s="50"/>
      <c r="PJA602" s="50"/>
      <c r="PJB602" s="50"/>
      <c r="PJC602" s="50"/>
      <c r="PJD602" s="50"/>
      <c r="PJE602" s="50"/>
      <c r="PJF602" s="50"/>
      <c r="PJG602" s="50"/>
      <c r="PJH602" s="50"/>
      <c r="PJI602" s="50"/>
      <c r="PJJ602" s="50"/>
      <c r="PJK602" s="50"/>
      <c r="PJL602" s="50"/>
      <c r="PJM602" s="50"/>
      <c r="PJN602" s="50"/>
      <c r="PJO602" s="50"/>
      <c r="PJP602" s="50"/>
      <c r="PJQ602" s="50"/>
      <c r="PJR602" s="50"/>
      <c r="PJS602" s="50"/>
      <c r="PJT602" s="50"/>
      <c r="PJU602" s="50"/>
      <c r="PJV602" s="50"/>
      <c r="PJW602" s="50"/>
      <c r="PJX602" s="50"/>
      <c r="PJY602" s="50"/>
      <c r="PJZ602" s="50"/>
      <c r="PKA602" s="50"/>
      <c r="PKB602" s="50"/>
      <c r="PKC602" s="50"/>
      <c r="PKD602" s="50"/>
      <c r="PKE602" s="50"/>
      <c r="PKF602" s="50"/>
      <c r="PKG602" s="50"/>
      <c r="PKH602" s="50"/>
      <c r="PKI602" s="50"/>
      <c r="PKJ602" s="50"/>
      <c r="PKK602" s="50"/>
      <c r="PKL602" s="50"/>
      <c r="PKM602" s="50"/>
      <c r="PKN602" s="50"/>
      <c r="PKO602" s="50"/>
      <c r="PKP602" s="50"/>
      <c r="PKQ602" s="50"/>
      <c r="PKR602" s="50"/>
      <c r="PKS602" s="50"/>
      <c r="PKT602" s="50"/>
      <c r="PKU602" s="50"/>
      <c r="PKV602" s="50"/>
      <c r="PKW602" s="50"/>
      <c r="PKX602" s="50"/>
      <c r="PKY602" s="50"/>
      <c r="PKZ602" s="50"/>
      <c r="PLA602" s="50"/>
      <c r="PLB602" s="50"/>
      <c r="PLC602" s="50"/>
      <c r="PLD602" s="50"/>
      <c r="PLE602" s="50"/>
      <c r="PLF602" s="50"/>
      <c r="PLG602" s="50"/>
      <c r="PLH602" s="50"/>
      <c r="PLI602" s="50"/>
      <c r="PLJ602" s="50"/>
      <c r="PLK602" s="50"/>
      <c r="PLL602" s="50"/>
      <c r="PLM602" s="50"/>
      <c r="PLN602" s="50"/>
      <c r="PLO602" s="50"/>
      <c r="PLP602" s="50"/>
      <c r="PLQ602" s="50"/>
      <c r="PLR602" s="50"/>
      <c r="PLS602" s="50"/>
      <c r="PLT602" s="50"/>
      <c r="PLU602" s="50"/>
      <c r="PLV602" s="50"/>
      <c r="PLW602" s="50"/>
      <c r="PLX602" s="50"/>
      <c r="PLY602" s="50"/>
      <c r="PLZ602" s="50"/>
      <c r="PMA602" s="50"/>
      <c r="PMB602" s="50"/>
      <c r="PMC602" s="50"/>
      <c r="PMD602" s="50"/>
      <c r="PME602" s="50"/>
      <c r="PMF602" s="50"/>
      <c r="PMG602" s="50"/>
      <c r="PMH602" s="50"/>
      <c r="PMI602" s="50"/>
      <c r="PMJ602" s="50"/>
      <c r="PMK602" s="50"/>
      <c r="PML602" s="50"/>
      <c r="PMM602" s="50"/>
      <c r="PMN602" s="50"/>
      <c r="PMO602" s="50"/>
      <c r="PMP602" s="50"/>
      <c r="PMQ602" s="50"/>
      <c r="PMR602" s="50"/>
      <c r="PMS602" s="50"/>
      <c r="PMT602" s="50"/>
      <c r="PMU602" s="50"/>
      <c r="PMV602" s="50"/>
      <c r="PMW602" s="50"/>
      <c r="PMX602" s="50"/>
      <c r="PMY602" s="50"/>
      <c r="PMZ602" s="50"/>
      <c r="PNA602" s="50"/>
      <c r="PNB602" s="50"/>
      <c r="PNC602" s="50"/>
      <c r="PND602" s="50"/>
      <c r="PNE602" s="50"/>
      <c r="PNF602" s="50"/>
      <c r="PNG602" s="50"/>
      <c r="PNH602" s="50"/>
      <c r="PNI602" s="50"/>
      <c r="PNJ602" s="50"/>
      <c r="PNK602" s="50"/>
      <c r="PNL602" s="50"/>
      <c r="PNM602" s="50"/>
      <c r="PNN602" s="50"/>
      <c r="PNO602" s="50"/>
      <c r="PNP602" s="50"/>
      <c r="PNQ602" s="50"/>
      <c r="PNR602" s="50"/>
      <c r="PNS602" s="50"/>
      <c r="PNT602" s="50"/>
      <c r="PNU602" s="50"/>
      <c r="PNV602" s="50"/>
      <c r="PNW602" s="50"/>
      <c r="PNX602" s="50"/>
      <c r="PNY602" s="50"/>
      <c r="PNZ602" s="50"/>
      <c r="POA602" s="50"/>
      <c r="POB602" s="50"/>
      <c r="POC602" s="50"/>
      <c r="POD602" s="50"/>
      <c r="POE602" s="50"/>
      <c r="POF602" s="50"/>
      <c r="POG602" s="50"/>
      <c r="POH602" s="50"/>
      <c r="POI602" s="50"/>
      <c r="POJ602" s="50"/>
      <c r="POK602" s="50"/>
      <c r="POL602" s="50"/>
      <c r="POM602" s="50"/>
      <c r="PON602" s="50"/>
      <c r="POO602" s="50"/>
      <c r="POP602" s="50"/>
      <c r="POQ602" s="50"/>
      <c r="POR602" s="50"/>
      <c r="POS602" s="50"/>
      <c r="POT602" s="50"/>
      <c r="POU602" s="50"/>
      <c r="POV602" s="50"/>
      <c r="POW602" s="50"/>
      <c r="POX602" s="50"/>
      <c r="POY602" s="50"/>
      <c r="POZ602" s="50"/>
      <c r="PPA602" s="50"/>
      <c r="PPB602" s="50"/>
      <c r="PPC602" s="50"/>
      <c r="PPD602" s="50"/>
      <c r="PPE602" s="50"/>
      <c r="PPF602" s="50"/>
      <c r="PPG602" s="50"/>
      <c r="PPH602" s="50"/>
      <c r="PPI602" s="50"/>
      <c r="PPJ602" s="50"/>
      <c r="PPK602" s="50"/>
      <c r="PPL602" s="50"/>
      <c r="PPM602" s="50"/>
      <c r="PPN602" s="50"/>
      <c r="PPO602" s="50"/>
      <c r="PPP602" s="50"/>
      <c r="PPQ602" s="50"/>
      <c r="PPR602" s="50"/>
      <c r="PPS602" s="50"/>
      <c r="PPT602" s="50"/>
      <c r="PPU602" s="50"/>
      <c r="PPV602" s="50"/>
      <c r="PPW602" s="50"/>
      <c r="PPX602" s="50"/>
      <c r="PPY602" s="50"/>
      <c r="PPZ602" s="50"/>
      <c r="PQA602" s="50"/>
      <c r="PQB602" s="50"/>
      <c r="PQC602" s="50"/>
      <c r="PQD602" s="50"/>
      <c r="PQE602" s="50"/>
      <c r="PQF602" s="50"/>
      <c r="PQH602" s="50"/>
      <c r="PQJ602" s="50"/>
      <c r="PQK602" s="50"/>
      <c r="PQL602" s="50"/>
      <c r="PQM602" s="50"/>
      <c r="PQN602" s="50"/>
      <c r="PQO602" s="50"/>
      <c r="PQP602" s="50"/>
      <c r="PQQ602" s="50"/>
      <c r="PQV602" s="50"/>
      <c r="PQW602" s="50"/>
      <c r="PQX602" s="50"/>
      <c r="PQY602" s="50"/>
      <c r="PQZ602" s="50"/>
      <c r="PRA602" s="50"/>
      <c r="PRB602" s="50"/>
      <c r="PRC602" s="50"/>
      <c r="PRD602" s="50"/>
      <c r="PRE602" s="50"/>
      <c r="PRF602" s="50"/>
      <c r="PRG602" s="50"/>
      <c r="PRH602" s="50"/>
      <c r="PRI602" s="50"/>
      <c r="PRJ602" s="50"/>
      <c r="PRK602" s="50"/>
      <c r="PRL602" s="50"/>
      <c r="PRM602" s="50"/>
      <c r="PRN602" s="50"/>
      <c r="PRO602" s="50"/>
      <c r="PRP602" s="50"/>
      <c r="PRQ602" s="50"/>
      <c r="PRR602" s="50"/>
      <c r="PRS602" s="50"/>
      <c r="PRT602" s="50"/>
      <c r="PRU602" s="50"/>
      <c r="PRV602" s="50"/>
      <c r="PRW602" s="50"/>
      <c r="PRX602" s="50"/>
      <c r="PRY602" s="50"/>
      <c r="PRZ602" s="50"/>
      <c r="PSA602" s="50"/>
      <c r="PSB602" s="50"/>
      <c r="PSC602" s="50"/>
      <c r="PSD602" s="50"/>
      <c r="PSE602" s="50"/>
      <c r="PSF602" s="50"/>
      <c r="PSG602" s="50"/>
      <c r="PSH602" s="50"/>
      <c r="PSI602" s="50"/>
      <c r="PSJ602" s="50"/>
      <c r="PSK602" s="50"/>
      <c r="PSL602" s="50"/>
      <c r="PSM602" s="50"/>
      <c r="PSN602" s="50"/>
      <c r="PSO602" s="50"/>
      <c r="PSP602" s="50"/>
      <c r="PSQ602" s="50"/>
      <c r="PSR602" s="50"/>
      <c r="PSS602" s="50"/>
      <c r="PST602" s="50"/>
      <c r="PSU602" s="50"/>
      <c r="PSV602" s="50"/>
      <c r="PSW602" s="50"/>
      <c r="PSX602" s="50"/>
      <c r="PSY602" s="50"/>
      <c r="PSZ602" s="50"/>
      <c r="PTA602" s="50"/>
      <c r="PTB602" s="50"/>
      <c r="PTC602" s="50"/>
      <c r="PTD602" s="50"/>
      <c r="PTE602" s="50"/>
      <c r="PTF602" s="50"/>
      <c r="PTG602" s="50"/>
      <c r="PTH602" s="50"/>
      <c r="PTI602" s="50"/>
      <c r="PTJ602" s="50"/>
      <c r="PTK602" s="50"/>
      <c r="PTL602" s="50"/>
      <c r="PTM602" s="50"/>
      <c r="PTN602" s="50"/>
      <c r="PTO602" s="50"/>
      <c r="PTP602" s="50"/>
      <c r="PTQ602" s="50"/>
      <c r="PTR602" s="50"/>
      <c r="PTS602" s="50"/>
      <c r="PTT602" s="50"/>
      <c r="PTU602" s="50"/>
      <c r="PTV602" s="50"/>
      <c r="PTW602" s="50"/>
      <c r="PTX602" s="50"/>
      <c r="PTY602" s="50"/>
      <c r="PTZ602" s="50"/>
      <c r="PUA602" s="50"/>
      <c r="PUB602" s="50"/>
      <c r="PUC602" s="50"/>
      <c r="PUD602" s="50"/>
      <c r="PUE602" s="50"/>
      <c r="PUF602" s="50"/>
      <c r="PUG602" s="50"/>
      <c r="PUH602" s="50"/>
      <c r="PUI602" s="50"/>
      <c r="PUJ602" s="50"/>
      <c r="PUK602" s="50"/>
      <c r="PUL602" s="50"/>
      <c r="PUM602" s="50"/>
      <c r="PUN602" s="50"/>
      <c r="PUO602" s="50"/>
      <c r="PUP602" s="50"/>
      <c r="PUQ602" s="50"/>
      <c r="PUR602" s="50"/>
      <c r="PUS602" s="50"/>
      <c r="PUT602" s="50"/>
      <c r="PUU602" s="50"/>
      <c r="PUV602" s="50"/>
      <c r="PUW602" s="50"/>
      <c r="PUX602" s="50"/>
      <c r="PUY602" s="50"/>
      <c r="PUZ602" s="50"/>
      <c r="PVA602" s="50"/>
      <c r="PVB602" s="50"/>
      <c r="PVC602" s="50"/>
      <c r="PVD602" s="50"/>
      <c r="PVE602" s="50"/>
      <c r="PVF602" s="50"/>
      <c r="PVG602" s="50"/>
      <c r="PVH602" s="50"/>
      <c r="PVI602" s="50"/>
      <c r="PVJ602" s="50"/>
      <c r="PVK602" s="50"/>
      <c r="PVL602" s="50"/>
      <c r="PVM602" s="50"/>
      <c r="PVN602" s="50"/>
      <c r="PVO602" s="50"/>
      <c r="PVP602" s="50"/>
      <c r="PVQ602" s="50"/>
      <c r="PVR602" s="50"/>
      <c r="PVS602" s="50"/>
      <c r="PVT602" s="50"/>
      <c r="PVU602" s="50"/>
      <c r="PVV602" s="50"/>
      <c r="PVW602" s="50"/>
      <c r="PVX602" s="50"/>
      <c r="PVY602" s="50"/>
      <c r="PVZ602" s="50"/>
      <c r="PWA602" s="50"/>
      <c r="PWB602" s="50"/>
      <c r="PWC602" s="50"/>
      <c r="PWD602" s="50"/>
      <c r="PWE602" s="50"/>
      <c r="PWF602" s="50"/>
      <c r="PWG602" s="50"/>
      <c r="PWH602" s="50"/>
      <c r="PWI602" s="50"/>
      <c r="PWJ602" s="50"/>
      <c r="PWK602" s="50"/>
      <c r="PWL602" s="50"/>
      <c r="PWM602" s="50"/>
      <c r="PWN602" s="50"/>
      <c r="PWO602" s="50"/>
      <c r="PWP602" s="50"/>
      <c r="PWQ602" s="50"/>
      <c r="PWR602" s="50"/>
      <c r="PWS602" s="50"/>
      <c r="PWT602" s="50"/>
      <c r="PWU602" s="50"/>
      <c r="PWV602" s="50"/>
      <c r="PWW602" s="50"/>
      <c r="PWX602" s="50"/>
      <c r="PWY602" s="50"/>
      <c r="PWZ602" s="50"/>
      <c r="PXA602" s="50"/>
      <c r="PXB602" s="50"/>
      <c r="PXC602" s="50"/>
      <c r="PXD602" s="50"/>
      <c r="PXE602" s="50"/>
      <c r="PXF602" s="50"/>
      <c r="PXG602" s="50"/>
      <c r="PXH602" s="50"/>
      <c r="PXI602" s="50"/>
      <c r="PXJ602" s="50"/>
      <c r="PXK602" s="50"/>
      <c r="PXL602" s="50"/>
      <c r="PXM602" s="50"/>
      <c r="PXN602" s="50"/>
      <c r="PXO602" s="50"/>
      <c r="PXP602" s="50"/>
      <c r="PXQ602" s="50"/>
      <c r="PXR602" s="50"/>
      <c r="PXS602" s="50"/>
      <c r="PXT602" s="50"/>
      <c r="PXU602" s="50"/>
      <c r="PXV602" s="50"/>
      <c r="PXW602" s="50"/>
      <c r="PXX602" s="50"/>
      <c r="PXY602" s="50"/>
      <c r="PXZ602" s="50"/>
      <c r="PYA602" s="50"/>
      <c r="PYB602" s="50"/>
      <c r="PYC602" s="50"/>
      <c r="PYD602" s="50"/>
      <c r="PYE602" s="50"/>
      <c r="PYF602" s="50"/>
      <c r="PYG602" s="50"/>
      <c r="PYH602" s="50"/>
      <c r="PYI602" s="50"/>
      <c r="PYJ602" s="50"/>
      <c r="PYK602" s="50"/>
      <c r="PYL602" s="50"/>
      <c r="PYM602" s="50"/>
      <c r="PYN602" s="50"/>
      <c r="PYO602" s="50"/>
      <c r="PYP602" s="50"/>
      <c r="PYQ602" s="50"/>
      <c r="PYR602" s="50"/>
      <c r="PYS602" s="50"/>
      <c r="PYT602" s="50"/>
      <c r="PYU602" s="50"/>
      <c r="PYV602" s="50"/>
      <c r="PYW602" s="50"/>
      <c r="PYX602" s="50"/>
      <c r="PYY602" s="50"/>
      <c r="PYZ602" s="50"/>
      <c r="PZA602" s="50"/>
      <c r="PZB602" s="50"/>
      <c r="PZC602" s="50"/>
      <c r="PZD602" s="50"/>
      <c r="PZE602" s="50"/>
      <c r="PZF602" s="50"/>
      <c r="PZG602" s="50"/>
      <c r="PZH602" s="50"/>
      <c r="PZI602" s="50"/>
      <c r="PZJ602" s="50"/>
      <c r="PZK602" s="50"/>
      <c r="PZL602" s="50"/>
      <c r="PZM602" s="50"/>
      <c r="PZN602" s="50"/>
      <c r="PZO602" s="50"/>
      <c r="PZP602" s="50"/>
      <c r="PZQ602" s="50"/>
      <c r="PZR602" s="50"/>
      <c r="PZS602" s="50"/>
      <c r="PZT602" s="50"/>
      <c r="PZU602" s="50"/>
      <c r="PZV602" s="50"/>
      <c r="PZW602" s="50"/>
      <c r="PZX602" s="50"/>
      <c r="PZY602" s="50"/>
      <c r="PZZ602" s="50"/>
      <c r="QAA602" s="50"/>
      <c r="QAB602" s="50"/>
      <c r="QAD602" s="50"/>
      <c r="QAF602" s="50"/>
      <c r="QAG602" s="50"/>
      <c r="QAH602" s="50"/>
      <c r="QAI602" s="50"/>
      <c r="QAJ602" s="50"/>
      <c r="QAK602" s="50"/>
      <c r="QAL602" s="50"/>
      <c r="QAM602" s="50"/>
      <c r="QAR602" s="50"/>
      <c r="QAS602" s="50"/>
      <c r="QAT602" s="50"/>
      <c r="QAU602" s="50"/>
      <c r="QAV602" s="50"/>
      <c r="QAW602" s="50"/>
      <c r="QAX602" s="50"/>
      <c r="QAY602" s="50"/>
      <c r="QAZ602" s="50"/>
      <c r="QBA602" s="50"/>
      <c r="QBB602" s="50"/>
      <c r="QBC602" s="50"/>
      <c r="QBD602" s="50"/>
      <c r="QBE602" s="50"/>
      <c r="QBF602" s="50"/>
      <c r="QBG602" s="50"/>
      <c r="QBH602" s="50"/>
      <c r="QBI602" s="50"/>
      <c r="QBJ602" s="50"/>
      <c r="QBK602" s="50"/>
      <c r="QBL602" s="50"/>
      <c r="QBM602" s="50"/>
      <c r="QBN602" s="50"/>
      <c r="QBO602" s="50"/>
      <c r="QBP602" s="50"/>
      <c r="QBQ602" s="50"/>
      <c r="QBR602" s="50"/>
      <c r="QBS602" s="50"/>
      <c r="QBT602" s="50"/>
      <c r="QBU602" s="50"/>
      <c r="QBV602" s="50"/>
      <c r="QBW602" s="50"/>
      <c r="QBX602" s="50"/>
      <c r="QBY602" s="50"/>
      <c r="QBZ602" s="50"/>
      <c r="QCA602" s="50"/>
      <c r="QCB602" s="50"/>
      <c r="QCC602" s="50"/>
      <c r="QCD602" s="50"/>
      <c r="QCE602" s="50"/>
      <c r="QCF602" s="50"/>
      <c r="QCG602" s="50"/>
      <c r="QCH602" s="50"/>
      <c r="QCI602" s="50"/>
      <c r="QCJ602" s="50"/>
      <c r="QCK602" s="50"/>
      <c r="QCL602" s="50"/>
      <c r="QCM602" s="50"/>
      <c r="QCN602" s="50"/>
      <c r="QCO602" s="50"/>
      <c r="QCP602" s="50"/>
      <c r="QCQ602" s="50"/>
      <c r="QCR602" s="50"/>
      <c r="QCS602" s="50"/>
      <c r="QCT602" s="50"/>
      <c r="QCU602" s="50"/>
      <c r="QCV602" s="50"/>
      <c r="QCW602" s="50"/>
      <c r="QCX602" s="50"/>
      <c r="QCY602" s="50"/>
      <c r="QCZ602" s="50"/>
      <c r="QDA602" s="50"/>
      <c r="QDB602" s="50"/>
      <c r="QDC602" s="50"/>
      <c r="QDD602" s="50"/>
      <c r="QDE602" s="50"/>
      <c r="QDF602" s="50"/>
      <c r="QDG602" s="50"/>
      <c r="QDH602" s="50"/>
      <c r="QDI602" s="50"/>
      <c r="QDJ602" s="50"/>
      <c r="QDK602" s="50"/>
      <c r="QDL602" s="50"/>
      <c r="QDM602" s="50"/>
      <c r="QDN602" s="50"/>
      <c r="QDO602" s="50"/>
      <c r="QDP602" s="50"/>
      <c r="QDQ602" s="50"/>
      <c r="QDR602" s="50"/>
      <c r="QDS602" s="50"/>
      <c r="QDT602" s="50"/>
      <c r="QDU602" s="50"/>
      <c r="QDV602" s="50"/>
      <c r="QDW602" s="50"/>
      <c r="QDX602" s="50"/>
      <c r="QDY602" s="50"/>
      <c r="QDZ602" s="50"/>
      <c r="QEA602" s="50"/>
      <c r="QEB602" s="50"/>
      <c r="QEC602" s="50"/>
      <c r="QED602" s="50"/>
      <c r="QEE602" s="50"/>
      <c r="QEF602" s="50"/>
      <c r="QEG602" s="50"/>
      <c r="QEH602" s="50"/>
      <c r="QEI602" s="50"/>
      <c r="QEJ602" s="50"/>
      <c r="QEK602" s="50"/>
      <c r="QEL602" s="50"/>
      <c r="QEM602" s="50"/>
      <c r="QEN602" s="50"/>
      <c r="QEO602" s="50"/>
      <c r="QEP602" s="50"/>
      <c r="QEQ602" s="50"/>
      <c r="QER602" s="50"/>
      <c r="QES602" s="50"/>
      <c r="QET602" s="50"/>
      <c r="QEU602" s="50"/>
      <c r="QEV602" s="50"/>
      <c r="QEW602" s="50"/>
      <c r="QEX602" s="50"/>
      <c r="QEY602" s="50"/>
      <c r="QEZ602" s="50"/>
      <c r="QFA602" s="50"/>
      <c r="QFB602" s="50"/>
      <c r="QFC602" s="50"/>
      <c r="QFD602" s="50"/>
      <c r="QFE602" s="50"/>
      <c r="QFF602" s="50"/>
      <c r="QFG602" s="50"/>
      <c r="QFH602" s="50"/>
      <c r="QFI602" s="50"/>
      <c r="QFJ602" s="50"/>
      <c r="QFK602" s="50"/>
      <c r="QFL602" s="50"/>
      <c r="QFM602" s="50"/>
      <c r="QFN602" s="50"/>
      <c r="QFO602" s="50"/>
      <c r="QFP602" s="50"/>
      <c r="QFQ602" s="50"/>
      <c r="QFR602" s="50"/>
      <c r="QFS602" s="50"/>
      <c r="QFT602" s="50"/>
      <c r="QFU602" s="50"/>
      <c r="QFV602" s="50"/>
      <c r="QFW602" s="50"/>
      <c r="QFX602" s="50"/>
      <c r="QFY602" s="50"/>
      <c r="QFZ602" s="50"/>
      <c r="QGA602" s="50"/>
      <c r="QGB602" s="50"/>
      <c r="QGC602" s="50"/>
      <c r="QGD602" s="50"/>
      <c r="QGE602" s="50"/>
      <c r="QGF602" s="50"/>
      <c r="QGG602" s="50"/>
      <c r="QGH602" s="50"/>
      <c r="QGI602" s="50"/>
      <c r="QGJ602" s="50"/>
      <c r="QGK602" s="50"/>
      <c r="QGL602" s="50"/>
      <c r="QGM602" s="50"/>
      <c r="QGN602" s="50"/>
      <c r="QGO602" s="50"/>
      <c r="QGP602" s="50"/>
      <c r="QGQ602" s="50"/>
      <c r="QGR602" s="50"/>
      <c r="QGS602" s="50"/>
      <c r="QGT602" s="50"/>
      <c r="QGU602" s="50"/>
      <c r="QGV602" s="50"/>
      <c r="QGW602" s="50"/>
      <c r="QGX602" s="50"/>
      <c r="QGY602" s="50"/>
      <c r="QGZ602" s="50"/>
      <c r="QHA602" s="50"/>
      <c r="QHB602" s="50"/>
      <c r="QHC602" s="50"/>
      <c r="QHD602" s="50"/>
      <c r="QHE602" s="50"/>
      <c r="QHF602" s="50"/>
      <c r="QHG602" s="50"/>
      <c r="QHH602" s="50"/>
      <c r="QHI602" s="50"/>
      <c r="QHJ602" s="50"/>
      <c r="QHK602" s="50"/>
      <c r="QHL602" s="50"/>
      <c r="QHM602" s="50"/>
      <c r="QHN602" s="50"/>
      <c r="QHO602" s="50"/>
      <c r="QHP602" s="50"/>
      <c r="QHQ602" s="50"/>
      <c r="QHR602" s="50"/>
      <c r="QHS602" s="50"/>
      <c r="QHT602" s="50"/>
      <c r="QHU602" s="50"/>
      <c r="QHV602" s="50"/>
      <c r="QHW602" s="50"/>
      <c r="QHX602" s="50"/>
      <c r="QHY602" s="50"/>
      <c r="QHZ602" s="50"/>
      <c r="QIA602" s="50"/>
      <c r="QIB602" s="50"/>
      <c r="QIC602" s="50"/>
      <c r="QID602" s="50"/>
      <c r="QIE602" s="50"/>
      <c r="QIF602" s="50"/>
      <c r="QIG602" s="50"/>
      <c r="QIH602" s="50"/>
      <c r="QII602" s="50"/>
      <c r="QIJ602" s="50"/>
      <c r="QIK602" s="50"/>
      <c r="QIL602" s="50"/>
      <c r="QIM602" s="50"/>
      <c r="QIN602" s="50"/>
      <c r="QIO602" s="50"/>
      <c r="QIP602" s="50"/>
      <c r="QIQ602" s="50"/>
      <c r="QIR602" s="50"/>
      <c r="QIS602" s="50"/>
      <c r="QIT602" s="50"/>
      <c r="QIU602" s="50"/>
      <c r="QIV602" s="50"/>
      <c r="QIW602" s="50"/>
      <c r="QIX602" s="50"/>
      <c r="QIY602" s="50"/>
      <c r="QIZ602" s="50"/>
      <c r="QJA602" s="50"/>
      <c r="QJB602" s="50"/>
      <c r="QJC602" s="50"/>
      <c r="QJD602" s="50"/>
      <c r="QJE602" s="50"/>
      <c r="QJF602" s="50"/>
      <c r="QJG602" s="50"/>
      <c r="QJH602" s="50"/>
      <c r="QJI602" s="50"/>
      <c r="QJJ602" s="50"/>
      <c r="QJK602" s="50"/>
      <c r="QJL602" s="50"/>
      <c r="QJM602" s="50"/>
      <c r="QJN602" s="50"/>
      <c r="QJO602" s="50"/>
      <c r="QJP602" s="50"/>
      <c r="QJQ602" s="50"/>
      <c r="QJR602" s="50"/>
      <c r="QJS602" s="50"/>
      <c r="QJT602" s="50"/>
      <c r="QJU602" s="50"/>
      <c r="QJV602" s="50"/>
      <c r="QJW602" s="50"/>
      <c r="QJX602" s="50"/>
      <c r="QJZ602" s="50"/>
      <c r="QKB602" s="50"/>
      <c r="QKC602" s="50"/>
      <c r="QKD602" s="50"/>
      <c r="QKE602" s="50"/>
      <c r="QKF602" s="50"/>
      <c r="QKG602" s="50"/>
      <c r="QKH602" s="50"/>
      <c r="QKI602" s="50"/>
      <c r="QKN602" s="50"/>
      <c r="QKO602" s="50"/>
      <c r="QKP602" s="50"/>
      <c r="QKQ602" s="50"/>
      <c r="QKR602" s="50"/>
      <c r="QKS602" s="50"/>
      <c r="QKT602" s="50"/>
      <c r="QKU602" s="50"/>
      <c r="QKV602" s="50"/>
      <c r="QKW602" s="50"/>
      <c r="QKX602" s="50"/>
      <c r="QKY602" s="50"/>
      <c r="QKZ602" s="50"/>
      <c r="QLA602" s="50"/>
      <c r="QLB602" s="50"/>
      <c r="QLC602" s="50"/>
      <c r="QLD602" s="50"/>
      <c r="QLE602" s="50"/>
      <c r="QLF602" s="50"/>
      <c r="QLG602" s="50"/>
      <c r="QLH602" s="50"/>
      <c r="QLI602" s="50"/>
      <c r="QLJ602" s="50"/>
      <c r="QLK602" s="50"/>
      <c r="QLL602" s="50"/>
      <c r="QLM602" s="50"/>
      <c r="QLN602" s="50"/>
      <c r="QLO602" s="50"/>
      <c r="QLP602" s="50"/>
      <c r="QLQ602" s="50"/>
      <c r="QLR602" s="50"/>
      <c r="QLS602" s="50"/>
      <c r="QLT602" s="50"/>
      <c r="QLU602" s="50"/>
      <c r="QLV602" s="50"/>
      <c r="QLW602" s="50"/>
      <c r="QLX602" s="50"/>
      <c r="QLY602" s="50"/>
      <c r="QLZ602" s="50"/>
      <c r="QMA602" s="50"/>
      <c r="QMB602" s="50"/>
      <c r="QMC602" s="50"/>
      <c r="QMD602" s="50"/>
      <c r="QME602" s="50"/>
      <c r="QMF602" s="50"/>
      <c r="QMG602" s="50"/>
      <c r="QMH602" s="50"/>
      <c r="QMI602" s="50"/>
      <c r="QMJ602" s="50"/>
      <c r="QMK602" s="50"/>
      <c r="QML602" s="50"/>
      <c r="QMM602" s="50"/>
      <c r="QMN602" s="50"/>
      <c r="QMO602" s="50"/>
      <c r="QMP602" s="50"/>
      <c r="QMQ602" s="50"/>
      <c r="QMR602" s="50"/>
      <c r="QMS602" s="50"/>
      <c r="QMT602" s="50"/>
      <c r="QMU602" s="50"/>
      <c r="QMV602" s="50"/>
      <c r="QMW602" s="50"/>
      <c r="QMX602" s="50"/>
      <c r="QMY602" s="50"/>
      <c r="QMZ602" s="50"/>
      <c r="QNA602" s="50"/>
      <c r="QNB602" s="50"/>
      <c r="QNC602" s="50"/>
      <c r="QND602" s="50"/>
      <c r="QNE602" s="50"/>
      <c r="QNF602" s="50"/>
      <c r="QNG602" s="50"/>
      <c r="QNH602" s="50"/>
      <c r="QNI602" s="50"/>
      <c r="QNJ602" s="50"/>
      <c r="QNK602" s="50"/>
      <c r="QNL602" s="50"/>
      <c r="QNM602" s="50"/>
      <c r="QNN602" s="50"/>
      <c r="QNO602" s="50"/>
      <c r="QNP602" s="50"/>
      <c r="QNQ602" s="50"/>
      <c r="QNR602" s="50"/>
      <c r="QNS602" s="50"/>
      <c r="QNT602" s="50"/>
      <c r="QNU602" s="50"/>
      <c r="QNV602" s="50"/>
      <c r="QNW602" s="50"/>
      <c r="QNX602" s="50"/>
      <c r="QNY602" s="50"/>
      <c r="QNZ602" s="50"/>
      <c r="QOA602" s="50"/>
      <c r="QOB602" s="50"/>
      <c r="QOC602" s="50"/>
      <c r="QOD602" s="50"/>
      <c r="QOE602" s="50"/>
      <c r="QOF602" s="50"/>
      <c r="QOG602" s="50"/>
      <c r="QOH602" s="50"/>
      <c r="QOI602" s="50"/>
      <c r="QOJ602" s="50"/>
      <c r="QOK602" s="50"/>
      <c r="QOL602" s="50"/>
      <c r="QOM602" s="50"/>
      <c r="QON602" s="50"/>
      <c r="QOO602" s="50"/>
      <c r="QOP602" s="50"/>
      <c r="QOQ602" s="50"/>
      <c r="QOR602" s="50"/>
      <c r="QOS602" s="50"/>
      <c r="QOT602" s="50"/>
      <c r="QOU602" s="50"/>
      <c r="QOV602" s="50"/>
      <c r="QOW602" s="50"/>
      <c r="QOX602" s="50"/>
      <c r="QOY602" s="50"/>
      <c r="QOZ602" s="50"/>
      <c r="QPA602" s="50"/>
      <c r="QPB602" s="50"/>
      <c r="QPC602" s="50"/>
      <c r="QPD602" s="50"/>
      <c r="QPE602" s="50"/>
      <c r="QPF602" s="50"/>
      <c r="QPG602" s="50"/>
      <c r="QPH602" s="50"/>
      <c r="QPI602" s="50"/>
      <c r="QPJ602" s="50"/>
      <c r="QPK602" s="50"/>
      <c r="QPL602" s="50"/>
      <c r="QPM602" s="50"/>
      <c r="QPN602" s="50"/>
      <c r="QPO602" s="50"/>
      <c r="QPP602" s="50"/>
      <c r="QPQ602" s="50"/>
      <c r="QPR602" s="50"/>
      <c r="QPS602" s="50"/>
      <c r="QPT602" s="50"/>
      <c r="QPU602" s="50"/>
      <c r="QPV602" s="50"/>
      <c r="QPW602" s="50"/>
      <c r="QPX602" s="50"/>
      <c r="QPY602" s="50"/>
      <c r="QPZ602" s="50"/>
      <c r="QQA602" s="50"/>
      <c r="QQB602" s="50"/>
      <c r="QQC602" s="50"/>
      <c r="QQD602" s="50"/>
      <c r="QQE602" s="50"/>
      <c r="QQF602" s="50"/>
      <c r="QQG602" s="50"/>
      <c r="QQH602" s="50"/>
      <c r="QQI602" s="50"/>
      <c r="QQJ602" s="50"/>
      <c r="QQK602" s="50"/>
      <c r="QQL602" s="50"/>
      <c r="QQM602" s="50"/>
      <c r="QQN602" s="50"/>
      <c r="QQO602" s="50"/>
      <c r="QQP602" s="50"/>
      <c r="QQQ602" s="50"/>
      <c r="QQR602" s="50"/>
      <c r="QQS602" s="50"/>
      <c r="QQT602" s="50"/>
      <c r="QQU602" s="50"/>
      <c r="QQV602" s="50"/>
      <c r="QQW602" s="50"/>
      <c r="QQX602" s="50"/>
      <c r="QQY602" s="50"/>
      <c r="QQZ602" s="50"/>
      <c r="QRA602" s="50"/>
      <c r="QRB602" s="50"/>
      <c r="QRC602" s="50"/>
      <c r="QRD602" s="50"/>
      <c r="QRE602" s="50"/>
      <c r="QRF602" s="50"/>
      <c r="QRG602" s="50"/>
      <c r="QRH602" s="50"/>
      <c r="QRI602" s="50"/>
      <c r="QRJ602" s="50"/>
      <c r="QRK602" s="50"/>
      <c r="QRL602" s="50"/>
      <c r="QRM602" s="50"/>
      <c r="QRN602" s="50"/>
      <c r="QRO602" s="50"/>
      <c r="QRP602" s="50"/>
      <c r="QRQ602" s="50"/>
      <c r="QRR602" s="50"/>
      <c r="QRS602" s="50"/>
      <c r="QRT602" s="50"/>
      <c r="QRU602" s="50"/>
      <c r="QRV602" s="50"/>
      <c r="QRW602" s="50"/>
      <c r="QRX602" s="50"/>
      <c r="QRY602" s="50"/>
      <c r="QRZ602" s="50"/>
      <c r="QSA602" s="50"/>
      <c r="QSB602" s="50"/>
      <c r="QSC602" s="50"/>
      <c r="QSD602" s="50"/>
      <c r="QSE602" s="50"/>
      <c r="QSF602" s="50"/>
      <c r="QSG602" s="50"/>
      <c r="QSH602" s="50"/>
      <c r="QSI602" s="50"/>
      <c r="QSJ602" s="50"/>
      <c r="QSK602" s="50"/>
      <c r="QSL602" s="50"/>
      <c r="QSM602" s="50"/>
      <c r="QSN602" s="50"/>
      <c r="QSO602" s="50"/>
      <c r="QSP602" s="50"/>
      <c r="QSQ602" s="50"/>
      <c r="QSR602" s="50"/>
      <c r="QSS602" s="50"/>
      <c r="QST602" s="50"/>
      <c r="QSU602" s="50"/>
      <c r="QSV602" s="50"/>
      <c r="QSW602" s="50"/>
      <c r="QSX602" s="50"/>
      <c r="QSY602" s="50"/>
      <c r="QSZ602" s="50"/>
      <c r="QTA602" s="50"/>
      <c r="QTB602" s="50"/>
      <c r="QTC602" s="50"/>
      <c r="QTD602" s="50"/>
      <c r="QTE602" s="50"/>
      <c r="QTF602" s="50"/>
      <c r="QTG602" s="50"/>
      <c r="QTH602" s="50"/>
      <c r="QTI602" s="50"/>
      <c r="QTJ602" s="50"/>
      <c r="QTK602" s="50"/>
      <c r="QTL602" s="50"/>
      <c r="QTM602" s="50"/>
      <c r="QTN602" s="50"/>
      <c r="QTO602" s="50"/>
      <c r="QTP602" s="50"/>
      <c r="QTQ602" s="50"/>
      <c r="QTR602" s="50"/>
      <c r="QTS602" s="50"/>
      <c r="QTT602" s="50"/>
      <c r="QTV602" s="50"/>
      <c r="QTX602" s="50"/>
      <c r="QTY602" s="50"/>
      <c r="QTZ602" s="50"/>
      <c r="QUA602" s="50"/>
      <c r="QUB602" s="50"/>
      <c r="QUC602" s="50"/>
      <c r="QUD602" s="50"/>
      <c r="QUE602" s="50"/>
      <c r="QUJ602" s="50"/>
      <c r="QUK602" s="50"/>
      <c r="QUL602" s="50"/>
      <c r="QUM602" s="50"/>
      <c r="QUN602" s="50"/>
      <c r="QUO602" s="50"/>
      <c r="QUP602" s="50"/>
      <c r="QUQ602" s="50"/>
      <c r="QUR602" s="50"/>
      <c r="QUS602" s="50"/>
      <c r="QUT602" s="50"/>
      <c r="QUU602" s="50"/>
      <c r="QUV602" s="50"/>
      <c r="QUW602" s="50"/>
      <c r="QUX602" s="50"/>
      <c r="QUY602" s="50"/>
      <c r="QUZ602" s="50"/>
      <c r="QVA602" s="50"/>
      <c r="QVB602" s="50"/>
      <c r="QVC602" s="50"/>
      <c r="QVD602" s="50"/>
      <c r="QVE602" s="50"/>
      <c r="QVF602" s="50"/>
      <c r="QVG602" s="50"/>
      <c r="QVH602" s="50"/>
      <c r="QVI602" s="50"/>
      <c r="QVJ602" s="50"/>
      <c r="QVK602" s="50"/>
      <c r="QVL602" s="50"/>
      <c r="QVM602" s="50"/>
      <c r="QVN602" s="50"/>
      <c r="QVO602" s="50"/>
      <c r="QVP602" s="50"/>
      <c r="QVQ602" s="50"/>
      <c r="QVR602" s="50"/>
      <c r="QVS602" s="50"/>
      <c r="QVT602" s="50"/>
      <c r="QVU602" s="50"/>
      <c r="QVV602" s="50"/>
      <c r="QVW602" s="50"/>
      <c r="QVX602" s="50"/>
      <c r="QVY602" s="50"/>
      <c r="QVZ602" s="50"/>
      <c r="QWA602" s="50"/>
      <c r="QWB602" s="50"/>
      <c r="QWC602" s="50"/>
      <c r="QWD602" s="50"/>
      <c r="QWE602" s="50"/>
      <c r="QWF602" s="50"/>
      <c r="QWG602" s="50"/>
      <c r="QWH602" s="50"/>
      <c r="QWI602" s="50"/>
      <c r="QWJ602" s="50"/>
      <c r="QWK602" s="50"/>
      <c r="QWL602" s="50"/>
      <c r="QWM602" s="50"/>
      <c r="QWN602" s="50"/>
      <c r="QWO602" s="50"/>
      <c r="QWP602" s="50"/>
      <c r="QWQ602" s="50"/>
      <c r="QWR602" s="50"/>
      <c r="QWS602" s="50"/>
      <c r="QWT602" s="50"/>
      <c r="QWU602" s="50"/>
      <c r="QWV602" s="50"/>
      <c r="QWW602" s="50"/>
      <c r="QWX602" s="50"/>
      <c r="QWY602" s="50"/>
      <c r="QWZ602" s="50"/>
      <c r="QXA602" s="50"/>
      <c r="QXB602" s="50"/>
      <c r="QXC602" s="50"/>
      <c r="QXD602" s="50"/>
      <c r="QXE602" s="50"/>
      <c r="QXF602" s="50"/>
      <c r="QXG602" s="50"/>
      <c r="QXH602" s="50"/>
      <c r="QXI602" s="50"/>
      <c r="QXJ602" s="50"/>
      <c r="QXK602" s="50"/>
      <c r="QXL602" s="50"/>
      <c r="QXM602" s="50"/>
      <c r="QXN602" s="50"/>
      <c r="QXO602" s="50"/>
      <c r="QXP602" s="50"/>
      <c r="QXQ602" s="50"/>
      <c r="QXR602" s="50"/>
      <c r="QXS602" s="50"/>
      <c r="QXT602" s="50"/>
      <c r="QXU602" s="50"/>
      <c r="QXV602" s="50"/>
      <c r="QXW602" s="50"/>
      <c r="QXX602" s="50"/>
      <c r="QXY602" s="50"/>
      <c r="QXZ602" s="50"/>
      <c r="QYA602" s="50"/>
      <c r="QYB602" s="50"/>
      <c r="QYC602" s="50"/>
      <c r="QYD602" s="50"/>
      <c r="QYE602" s="50"/>
      <c r="QYF602" s="50"/>
      <c r="QYG602" s="50"/>
      <c r="QYH602" s="50"/>
      <c r="QYI602" s="50"/>
      <c r="QYJ602" s="50"/>
      <c r="QYK602" s="50"/>
      <c r="QYL602" s="50"/>
      <c r="QYM602" s="50"/>
      <c r="QYN602" s="50"/>
      <c r="QYO602" s="50"/>
      <c r="QYP602" s="50"/>
      <c r="QYQ602" s="50"/>
      <c r="QYR602" s="50"/>
      <c r="QYS602" s="50"/>
      <c r="QYT602" s="50"/>
      <c r="QYU602" s="50"/>
      <c r="QYV602" s="50"/>
      <c r="QYW602" s="50"/>
      <c r="QYX602" s="50"/>
      <c r="QYY602" s="50"/>
      <c r="QYZ602" s="50"/>
      <c r="QZA602" s="50"/>
      <c r="QZB602" s="50"/>
      <c r="QZC602" s="50"/>
      <c r="QZD602" s="50"/>
      <c r="QZE602" s="50"/>
      <c r="QZF602" s="50"/>
      <c r="QZG602" s="50"/>
      <c r="QZH602" s="50"/>
      <c r="QZI602" s="50"/>
      <c r="QZJ602" s="50"/>
      <c r="QZK602" s="50"/>
      <c r="QZL602" s="50"/>
      <c r="QZM602" s="50"/>
      <c r="QZN602" s="50"/>
      <c r="QZO602" s="50"/>
      <c r="QZP602" s="50"/>
      <c r="QZQ602" s="50"/>
      <c r="QZR602" s="50"/>
      <c r="QZS602" s="50"/>
      <c r="QZT602" s="50"/>
      <c r="QZU602" s="50"/>
      <c r="QZV602" s="50"/>
      <c r="QZW602" s="50"/>
      <c r="QZX602" s="50"/>
      <c r="QZY602" s="50"/>
      <c r="QZZ602" s="50"/>
      <c r="RAA602" s="50"/>
      <c r="RAB602" s="50"/>
      <c r="RAC602" s="50"/>
      <c r="RAD602" s="50"/>
      <c r="RAE602" s="50"/>
      <c r="RAF602" s="50"/>
      <c r="RAG602" s="50"/>
      <c r="RAH602" s="50"/>
      <c r="RAI602" s="50"/>
      <c r="RAJ602" s="50"/>
      <c r="RAK602" s="50"/>
      <c r="RAL602" s="50"/>
      <c r="RAM602" s="50"/>
      <c r="RAN602" s="50"/>
      <c r="RAO602" s="50"/>
      <c r="RAP602" s="50"/>
      <c r="RAQ602" s="50"/>
      <c r="RAR602" s="50"/>
      <c r="RAS602" s="50"/>
      <c r="RAT602" s="50"/>
      <c r="RAU602" s="50"/>
      <c r="RAV602" s="50"/>
      <c r="RAW602" s="50"/>
      <c r="RAX602" s="50"/>
      <c r="RAY602" s="50"/>
      <c r="RAZ602" s="50"/>
      <c r="RBA602" s="50"/>
      <c r="RBB602" s="50"/>
      <c r="RBC602" s="50"/>
      <c r="RBD602" s="50"/>
      <c r="RBE602" s="50"/>
      <c r="RBF602" s="50"/>
      <c r="RBG602" s="50"/>
      <c r="RBH602" s="50"/>
      <c r="RBI602" s="50"/>
      <c r="RBJ602" s="50"/>
      <c r="RBK602" s="50"/>
      <c r="RBL602" s="50"/>
      <c r="RBM602" s="50"/>
      <c r="RBN602" s="50"/>
      <c r="RBO602" s="50"/>
      <c r="RBP602" s="50"/>
      <c r="RBQ602" s="50"/>
      <c r="RBR602" s="50"/>
      <c r="RBS602" s="50"/>
      <c r="RBT602" s="50"/>
      <c r="RBU602" s="50"/>
      <c r="RBV602" s="50"/>
      <c r="RBW602" s="50"/>
      <c r="RBX602" s="50"/>
      <c r="RBY602" s="50"/>
      <c r="RBZ602" s="50"/>
      <c r="RCA602" s="50"/>
      <c r="RCB602" s="50"/>
      <c r="RCC602" s="50"/>
      <c r="RCD602" s="50"/>
      <c r="RCE602" s="50"/>
      <c r="RCF602" s="50"/>
      <c r="RCG602" s="50"/>
      <c r="RCH602" s="50"/>
      <c r="RCI602" s="50"/>
      <c r="RCJ602" s="50"/>
      <c r="RCK602" s="50"/>
      <c r="RCL602" s="50"/>
      <c r="RCM602" s="50"/>
      <c r="RCN602" s="50"/>
      <c r="RCO602" s="50"/>
      <c r="RCP602" s="50"/>
      <c r="RCQ602" s="50"/>
      <c r="RCR602" s="50"/>
      <c r="RCS602" s="50"/>
      <c r="RCT602" s="50"/>
      <c r="RCU602" s="50"/>
      <c r="RCV602" s="50"/>
      <c r="RCW602" s="50"/>
      <c r="RCX602" s="50"/>
      <c r="RCY602" s="50"/>
      <c r="RCZ602" s="50"/>
      <c r="RDA602" s="50"/>
      <c r="RDB602" s="50"/>
      <c r="RDC602" s="50"/>
      <c r="RDD602" s="50"/>
      <c r="RDE602" s="50"/>
      <c r="RDF602" s="50"/>
      <c r="RDG602" s="50"/>
      <c r="RDH602" s="50"/>
      <c r="RDI602" s="50"/>
      <c r="RDJ602" s="50"/>
      <c r="RDK602" s="50"/>
      <c r="RDL602" s="50"/>
      <c r="RDM602" s="50"/>
      <c r="RDN602" s="50"/>
      <c r="RDO602" s="50"/>
      <c r="RDP602" s="50"/>
      <c r="RDR602" s="50"/>
      <c r="RDT602" s="50"/>
      <c r="RDU602" s="50"/>
      <c r="RDV602" s="50"/>
      <c r="RDW602" s="50"/>
      <c r="RDX602" s="50"/>
      <c r="RDY602" s="50"/>
      <c r="RDZ602" s="50"/>
      <c r="REA602" s="50"/>
      <c r="REF602" s="50"/>
      <c r="REG602" s="50"/>
      <c r="REH602" s="50"/>
      <c r="REI602" s="50"/>
      <c r="REJ602" s="50"/>
      <c r="REK602" s="50"/>
      <c r="REL602" s="50"/>
      <c r="REM602" s="50"/>
      <c r="REN602" s="50"/>
      <c r="REO602" s="50"/>
      <c r="REP602" s="50"/>
      <c r="REQ602" s="50"/>
      <c r="RER602" s="50"/>
      <c r="RES602" s="50"/>
      <c r="RET602" s="50"/>
      <c r="REU602" s="50"/>
      <c r="REV602" s="50"/>
      <c r="REW602" s="50"/>
      <c r="REX602" s="50"/>
      <c r="REY602" s="50"/>
      <c r="REZ602" s="50"/>
      <c r="RFA602" s="50"/>
      <c r="RFB602" s="50"/>
      <c r="RFC602" s="50"/>
      <c r="RFD602" s="50"/>
      <c r="RFE602" s="50"/>
      <c r="RFF602" s="50"/>
      <c r="RFG602" s="50"/>
      <c r="RFH602" s="50"/>
      <c r="RFI602" s="50"/>
      <c r="RFJ602" s="50"/>
      <c r="RFK602" s="50"/>
      <c r="RFL602" s="50"/>
      <c r="RFM602" s="50"/>
      <c r="RFN602" s="50"/>
      <c r="RFO602" s="50"/>
      <c r="RFP602" s="50"/>
      <c r="RFQ602" s="50"/>
      <c r="RFR602" s="50"/>
      <c r="RFS602" s="50"/>
      <c r="RFT602" s="50"/>
      <c r="RFU602" s="50"/>
      <c r="RFV602" s="50"/>
      <c r="RFW602" s="50"/>
      <c r="RFX602" s="50"/>
      <c r="RFY602" s="50"/>
      <c r="RFZ602" s="50"/>
      <c r="RGA602" s="50"/>
      <c r="RGB602" s="50"/>
      <c r="RGC602" s="50"/>
      <c r="RGD602" s="50"/>
      <c r="RGE602" s="50"/>
      <c r="RGF602" s="50"/>
      <c r="RGG602" s="50"/>
      <c r="RGH602" s="50"/>
      <c r="RGI602" s="50"/>
      <c r="RGJ602" s="50"/>
      <c r="RGK602" s="50"/>
      <c r="RGL602" s="50"/>
      <c r="RGM602" s="50"/>
      <c r="RGN602" s="50"/>
      <c r="RGO602" s="50"/>
      <c r="RGP602" s="50"/>
      <c r="RGQ602" s="50"/>
      <c r="RGR602" s="50"/>
      <c r="RGS602" s="50"/>
      <c r="RGT602" s="50"/>
      <c r="RGU602" s="50"/>
      <c r="RGV602" s="50"/>
      <c r="RGW602" s="50"/>
      <c r="RGX602" s="50"/>
      <c r="RGY602" s="50"/>
      <c r="RGZ602" s="50"/>
      <c r="RHA602" s="50"/>
      <c r="RHB602" s="50"/>
      <c r="RHC602" s="50"/>
      <c r="RHD602" s="50"/>
      <c r="RHE602" s="50"/>
      <c r="RHF602" s="50"/>
      <c r="RHG602" s="50"/>
      <c r="RHH602" s="50"/>
      <c r="RHI602" s="50"/>
      <c r="RHJ602" s="50"/>
      <c r="RHK602" s="50"/>
      <c r="RHL602" s="50"/>
      <c r="RHM602" s="50"/>
      <c r="RHN602" s="50"/>
      <c r="RHO602" s="50"/>
      <c r="RHP602" s="50"/>
      <c r="RHQ602" s="50"/>
      <c r="RHR602" s="50"/>
      <c r="RHS602" s="50"/>
      <c r="RHT602" s="50"/>
      <c r="RHU602" s="50"/>
      <c r="RHV602" s="50"/>
      <c r="RHW602" s="50"/>
      <c r="RHX602" s="50"/>
      <c r="RHY602" s="50"/>
      <c r="RHZ602" s="50"/>
      <c r="RIA602" s="50"/>
      <c r="RIB602" s="50"/>
      <c r="RIC602" s="50"/>
      <c r="RID602" s="50"/>
      <c r="RIE602" s="50"/>
      <c r="RIF602" s="50"/>
      <c r="RIG602" s="50"/>
      <c r="RIH602" s="50"/>
      <c r="RII602" s="50"/>
      <c r="RIJ602" s="50"/>
      <c r="RIK602" s="50"/>
      <c r="RIL602" s="50"/>
      <c r="RIM602" s="50"/>
      <c r="RIN602" s="50"/>
      <c r="RIO602" s="50"/>
      <c r="RIP602" s="50"/>
      <c r="RIQ602" s="50"/>
      <c r="RIR602" s="50"/>
      <c r="RIS602" s="50"/>
      <c r="RIT602" s="50"/>
      <c r="RIU602" s="50"/>
      <c r="RIV602" s="50"/>
      <c r="RIW602" s="50"/>
      <c r="RIX602" s="50"/>
      <c r="RIY602" s="50"/>
      <c r="RIZ602" s="50"/>
      <c r="RJA602" s="50"/>
      <c r="RJB602" s="50"/>
      <c r="RJC602" s="50"/>
      <c r="RJD602" s="50"/>
      <c r="RJE602" s="50"/>
      <c r="RJF602" s="50"/>
      <c r="RJG602" s="50"/>
      <c r="RJH602" s="50"/>
      <c r="RJI602" s="50"/>
      <c r="RJJ602" s="50"/>
      <c r="RJK602" s="50"/>
      <c r="RJL602" s="50"/>
      <c r="RJM602" s="50"/>
      <c r="RJN602" s="50"/>
      <c r="RJO602" s="50"/>
      <c r="RJP602" s="50"/>
      <c r="RJQ602" s="50"/>
      <c r="RJR602" s="50"/>
      <c r="RJS602" s="50"/>
      <c r="RJT602" s="50"/>
      <c r="RJU602" s="50"/>
      <c r="RJV602" s="50"/>
      <c r="RJW602" s="50"/>
      <c r="RJX602" s="50"/>
      <c r="RJY602" s="50"/>
      <c r="RJZ602" s="50"/>
      <c r="RKA602" s="50"/>
      <c r="RKB602" s="50"/>
      <c r="RKC602" s="50"/>
      <c r="RKD602" s="50"/>
      <c r="RKE602" s="50"/>
      <c r="RKF602" s="50"/>
      <c r="RKG602" s="50"/>
      <c r="RKH602" s="50"/>
      <c r="RKI602" s="50"/>
      <c r="RKJ602" s="50"/>
      <c r="RKK602" s="50"/>
      <c r="RKL602" s="50"/>
      <c r="RKM602" s="50"/>
      <c r="RKN602" s="50"/>
      <c r="RKO602" s="50"/>
      <c r="RKP602" s="50"/>
      <c r="RKQ602" s="50"/>
      <c r="RKR602" s="50"/>
      <c r="RKS602" s="50"/>
      <c r="RKT602" s="50"/>
      <c r="RKU602" s="50"/>
      <c r="RKV602" s="50"/>
      <c r="RKW602" s="50"/>
      <c r="RKX602" s="50"/>
      <c r="RKY602" s="50"/>
      <c r="RKZ602" s="50"/>
      <c r="RLA602" s="50"/>
      <c r="RLB602" s="50"/>
      <c r="RLC602" s="50"/>
      <c r="RLD602" s="50"/>
      <c r="RLE602" s="50"/>
      <c r="RLF602" s="50"/>
      <c r="RLG602" s="50"/>
      <c r="RLH602" s="50"/>
      <c r="RLI602" s="50"/>
      <c r="RLJ602" s="50"/>
      <c r="RLK602" s="50"/>
      <c r="RLL602" s="50"/>
      <c r="RLM602" s="50"/>
      <c r="RLN602" s="50"/>
      <c r="RLO602" s="50"/>
      <c r="RLP602" s="50"/>
      <c r="RLQ602" s="50"/>
      <c r="RLR602" s="50"/>
      <c r="RLS602" s="50"/>
      <c r="RLT602" s="50"/>
      <c r="RLU602" s="50"/>
      <c r="RLV602" s="50"/>
      <c r="RLW602" s="50"/>
      <c r="RLX602" s="50"/>
      <c r="RLY602" s="50"/>
      <c r="RLZ602" s="50"/>
      <c r="RMA602" s="50"/>
      <c r="RMB602" s="50"/>
      <c r="RMC602" s="50"/>
      <c r="RMD602" s="50"/>
      <c r="RME602" s="50"/>
      <c r="RMF602" s="50"/>
      <c r="RMG602" s="50"/>
      <c r="RMH602" s="50"/>
      <c r="RMI602" s="50"/>
      <c r="RMJ602" s="50"/>
      <c r="RMK602" s="50"/>
      <c r="RML602" s="50"/>
      <c r="RMM602" s="50"/>
      <c r="RMN602" s="50"/>
      <c r="RMO602" s="50"/>
      <c r="RMP602" s="50"/>
      <c r="RMQ602" s="50"/>
      <c r="RMR602" s="50"/>
      <c r="RMS602" s="50"/>
      <c r="RMT602" s="50"/>
      <c r="RMU602" s="50"/>
      <c r="RMV602" s="50"/>
      <c r="RMW602" s="50"/>
      <c r="RMX602" s="50"/>
      <c r="RMY602" s="50"/>
      <c r="RMZ602" s="50"/>
      <c r="RNA602" s="50"/>
      <c r="RNB602" s="50"/>
      <c r="RNC602" s="50"/>
      <c r="RND602" s="50"/>
      <c r="RNE602" s="50"/>
      <c r="RNF602" s="50"/>
      <c r="RNG602" s="50"/>
      <c r="RNH602" s="50"/>
      <c r="RNI602" s="50"/>
      <c r="RNJ602" s="50"/>
      <c r="RNK602" s="50"/>
      <c r="RNL602" s="50"/>
      <c r="RNN602" s="50"/>
      <c r="RNP602" s="50"/>
      <c r="RNQ602" s="50"/>
      <c r="RNR602" s="50"/>
      <c r="RNS602" s="50"/>
      <c r="RNT602" s="50"/>
      <c r="RNU602" s="50"/>
      <c r="RNV602" s="50"/>
      <c r="RNW602" s="50"/>
      <c r="ROB602" s="50"/>
      <c r="ROC602" s="50"/>
      <c r="ROD602" s="50"/>
      <c r="ROE602" s="50"/>
      <c r="ROF602" s="50"/>
      <c r="ROG602" s="50"/>
      <c r="ROH602" s="50"/>
      <c r="ROI602" s="50"/>
      <c r="ROJ602" s="50"/>
      <c r="ROK602" s="50"/>
      <c r="ROL602" s="50"/>
      <c r="ROM602" s="50"/>
      <c r="RON602" s="50"/>
      <c r="ROO602" s="50"/>
      <c r="ROP602" s="50"/>
      <c r="ROQ602" s="50"/>
      <c r="ROR602" s="50"/>
      <c r="ROS602" s="50"/>
      <c r="ROT602" s="50"/>
      <c r="ROU602" s="50"/>
      <c r="ROV602" s="50"/>
      <c r="ROW602" s="50"/>
      <c r="ROX602" s="50"/>
      <c r="ROY602" s="50"/>
      <c r="ROZ602" s="50"/>
      <c r="RPA602" s="50"/>
      <c r="RPB602" s="50"/>
      <c r="RPC602" s="50"/>
      <c r="RPD602" s="50"/>
      <c r="RPE602" s="50"/>
      <c r="RPF602" s="50"/>
      <c r="RPG602" s="50"/>
      <c r="RPH602" s="50"/>
      <c r="RPI602" s="50"/>
      <c r="RPJ602" s="50"/>
      <c r="RPK602" s="50"/>
      <c r="RPL602" s="50"/>
      <c r="RPM602" s="50"/>
      <c r="RPN602" s="50"/>
      <c r="RPO602" s="50"/>
      <c r="RPP602" s="50"/>
      <c r="RPQ602" s="50"/>
      <c r="RPR602" s="50"/>
      <c r="RPS602" s="50"/>
      <c r="RPT602" s="50"/>
      <c r="RPU602" s="50"/>
      <c r="RPV602" s="50"/>
      <c r="RPW602" s="50"/>
      <c r="RPX602" s="50"/>
      <c r="RPY602" s="50"/>
      <c r="RPZ602" s="50"/>
      <c r="RQA602" s="50"/>
      <c r="RQB602" s="50"/>
      <c r="RQC602" s="50"/>
      <c r="RQD602" s="50"/>
      <c r="RQE602" s="50"/>
      <c r="RQF602" s="50"/>
      <c r="RQG602" s="50"/>
      <c r="RQH602" s="50"/>
      <c r="RQI602" s="50"/>
      <c r="RQJ602" s="50"/>
      <c r="RQK602" s="50"/>
      <c r="RQL602" s="50"/>
      <c r="RQM602" s="50"/>
      <c r="RQN602" s="50"/>
      <c r="RQO602" s="50"/>
      <c r="RQP602" s="50"/>
      <c r="RQQ602" s="50"/>
      <c r="RQR602" s="50"/>
      <c r="RQS602" s="50"/>
      <c r="RQT602" s="50"/>
      <c r="RQU602" s="50"/>
      <c r="RQV602" s="50"/>
      <c r="RQW602" s="50"/>
      <c r="RQX602" s="50"/>
      <c r="RQY602" s="50"/>
      <c r="RQZ602" s="50"/>
      <c r="RRA602" s="50"/>
      <c r="RRB602" s="50"/>
      <c r="RRC602" s="50"/>
      <c r="RRD602" s="50"/>
      <c r="RRE602" s="50"/>
      <c r="RRF602" s="50"/>
      <c r="RRG602" s="50"/>
      <c r="RRH602" s="50"/>
      <c r="RRI602" s="50"/>
      <c r="RRJ602" s="50"/>
      <c r="RRK602" s="50"/>
      <c r="RRL602" s="50"/>
      <c r="RRM602" s="50"/>
      <c r="RRN602" s="50"/>
      <c r="RRO602" s="50"/>
      <c r="RRP602" s="50"/>
      <c r="RRQ602" s="50"/>
      <c r="RRR602" s="50"/>
      <c r="RRS602" s="50"/>
      <c r="RRT602" s="50"/>
      <c r="RRU602" s="50"/>
      <c r="RRV602" s="50"/>
      <c r="RRW602" s="50"/>
      <c r="RRX602" s="50"/>
      <c r="RRY602" s="50"/>
      <c r="RRZ602" s="50"/>
      <c r="RSA602" s="50"/>
      <c r="RSB602" s="50"/>
      <c r="RSC602" s="50"/>
      <c r="RSD602" s="50"/>
      <c r="RSE602" s="50"/>
      <c r="RSF602" s="50"/>
      <c r="RSG602" s="50"/>
      <c r="RSH602" s="50"/>
      <c r="RSI602" s="50"/>
      <c r="RSJ602" s="50"/>
      <c r="RSK602" s="50"/>
      <c r="RSL602" s="50"/>
      <c r="RSM602" s="50"/>
      <c r="RSN602" s="50"/>
      <c r="RSO602" s="50"/>
      <c r="RSP602" s="50"/>
      <c r="RSQ602" s="50"/>
      <c r="RSR602" s="50"/>
      <c r="RSS602" s="50"/>
      <c r="RST602" s="50"/>
      <c r="RSU602" s="50"/>
      <c r="RSV602" s="50"/>
      <c r="RSW602" s="50"/>
      <c r="RSX602" s="50"/>
      <c r="RSY602" s="50"/>
      <c r="RSZ602" s="50"/>
      <c r="RTA602" s="50"/>
      <c r="RTB602" s="50"/>
      <c r="RTC602" s="50"/>
      <c r="RTD602" s="50"/>
      <c r="RTE602" s="50"/>
      <c r="RTF602" s="50"/>
      <c r="RTG602" s="50"/>
      <c r="RTH602" s="50"/>
      <c r="RTI602" s="50"/>
      <c r="RTJ602" s="50"/>
      <c r="RTK602" s="50"/>
      <c r="RTL602" s="50"/>
      <c r="RTM602" s="50"/>
      <c r="RTN602" s="50"/>
      <c r="RTO602" s="50"/>
      <c r="RTP602" s="50"/>
      <c r="RTQ602" s="50"/>
      <c r="RTR602" s="50"/>
      <c r="RTS602" s="50"/>
      <c r="RTT602" s="50"/>
      <c r="RTU602" s="50"/>
      <c r="RTV602" s="50"/>
      <c r="RTW602" s="50"/>
      <c r="RTX602" s="50"/>
      <c r="RTY602" s="50"/>
      <c r="RTZ602" s="50"/>
      <c r="RUA602" s="50"/>
      <c r="RUB602" s="50"/>
      <c r="RUC602" s="50"/>
      <c r="RUD602" s="50"/>
      <c r="RUE602" s="50"/>
      <c r="RUF602" s="50"/>
      <c r="RUG602" s="50"/>
      <c r="RUH602" s="50"/>
      <c r="RUI602" s="50"/>
      <c r="RUJ602" s="50"/>
      <c r="RUK602" s="50"/>
      <c r="RUL602" s="50"/>
      <c r="RUM602" s="50"/>
      <c r="RUN602" s="50"/>
      <c r="RUO602" s="50"/>
      <c r="RUP602" s="50"/>
      <c r="RUQ602" s="50"/>
      <c r="RUR602" s="50"/>
      <c r="RUS602" s="50"/>
      <c r="RUT602" s="50"/>
      <c r="RUU602" s="50"/>
      <c r="RUV602" s="50"/>
      <c r="RUW602" s="50"/>
      <c r="RUX602" s="50"/>
      <c r="RUY602" s="50"/>
      <c r="RUZ602" s="50"/>
      <c r="RVA602" s="50"/>
      <c r="RVB602" s="50"/>
      <c r="RVC602" s="50"/>
      <c r="RVD602" s="50"/>
      <c r="RVE602" s="50"/>
      <c r="RVF602" s="50"/>
      <c r="RVG602" s="50"/>
      <c r="RVH602" s="50"/>
      <c r="RVI602" s="50"/>
      <c r="RVJ602" s="50"/>
      <c r="RVK602" s="50"/>
      <c r="RVL602" s="50"/>
      <c r="RVM602" s="50"/>
      <c r="RVN602" s="50"/>
      <c r="RVO602" s="50"/>
      <c r="RVP602" s="50"/>
      <c r="RVQ602" s="50"/>
      <c r="RVR602" s="50"/>
      <c r="RVS602" s="50"/>
      <c r="RVT602" s="50"/>
      <c r="RVU602" s="50"/>
      <c r="RVV602" s="50"/>
      <c r="RVW602" s="50"/>
      <c r="RVX602" s="50"/>
      <c r="RVY602" s="50"/>
      <c r="RVZ602" s="50"/>
      <c r="RWA602" s="50"/>
      <c r="RWB602" s="50"/>
      <c r="RWC602" s="50"/>
      <c r="RWD602" s="50"/>
      <c r="RWE602" s="50"/>
      <c r="RWF602" s="50"/>
      <c r="RWG602" s="50"/>
      <c r="RWH602" s="50"/>
      <c r="RWI602" s="50"/>
      <c r="RWJ602" s="50"/>
      <c r="RWK602" s="50"/>
      <c r="RWL602" s="50"/>
      <c r="RWM602" s="50"/>
      <c r="RWN602" s="50"/>
      <c r="RWO602" s="50"/>
      <c r="RWP602" s="50"/>
      <c r="RWQ602" s="50"/>
      <c r="RWR602" s="50"/>
      <c r="RWS602" s="50"/>
      <c r="RWT602" s="50"/>
      <c r="RWU602" s="50"/>
      <c r="RWV602" s="50"/>
      <c r="RWW602" s="50"/>
      <c r="RWX602" s="50"/>
      <c r="RWY602" s="50"/>
      <c r="RWZ602" s="50"/>
      <c r="RXA602" s="50"/>
      <c r="RXB602" s="50"/>
      <c r="RXC602" s="50"/>
      <c r="RXD602" s="50"/>
      <c r="RXE602" s="50"/>
      <c r="RXF602" s="50"/>
      <c r="RXG602" s="50"/>
      <c r="RXH602" s="50"/>
      <c r="RXJ602" s="50"/>
      <c r="RXL602" s="50"/>
      <c r="RXM602" s="50"/>
      <c r="RXN602" s="50"/>
      <c r="RXO602" s="50"/>
      <c r="RXP602" s="50"/>
      <c r="RXQ602" s="50"/>
      <c r="RXR602" s="50"/>
      <c r="RXS602" s="50"/>
      <c r="RXX602" s="50"/>
      <c r="RXY602" s="50"/>
      <c r="RXZ602" s="50"/>
      <c r="RYA602" s="50"/>
      <c r="RYB602" s="50"/>
      <c r="RYC602" s="50"/>
      <c r="RYD602" s="50"/>
      <c r="RYE602" s="50"/>
      <c r="RYF602" s="50"/>
      <c r="RYG602" s="50"/>
      <c r="RYH602" s="50"/>
      <c r="RYI602" s="50"/>
      <c r="RYJ602" s="50"/>
      <c r="RYK602" s="50"/>
      <c r="RYL602" s="50"/>
      <c r="RYM602" s="50"/>
      <c r="RYN602" s="50"/>
      <c r="RYO602" s="50"/>
      <c r="RYP602" s="50"/>
      <c r="RYQ602" s="50"/>
      <c r="RYR602" s="50"/>
      <c r="RYS602" s="50"/>
      <c r="RYT602" s="50"/>
      <c r="RYU602" s="50"/>
      <c r="RYV602" s="50"/>
      <c r="RYW602" s="50"/>
      <c r="RYX602" s="50"/>
      <c r="RYY602" s="50"/>
      <c r="RYZ602" s="50"/>
      <c r="RZA602" s="50"/>
      <c r="RZB602" s="50"/>
      <c r="RZC602" s="50"/>
      <c r="RZD602" s="50"/>
      <c r="RZE602" s="50"/>
      <c r="RZF602" s="50"/>
      <c r="RZG602" s="50"/>
      <c r="RZH602" s="50"/>
      <c r="RZI602" s="50"/>
      <c r="RZJ602" s="50"/>
      <c r="RZK602" s="50"/>
      <c r="RZL602" s="50"/>
      <c r="RZM602" s="50"/>
      <c r="RZN602" s="50"/>
      <c r="RZO602" s="50"/>
      <c r="RZP602" s="50"/>
      <c r="RZQ602" s="50"/>
      <c r="RZR602" s="50"/>
      <c r="RZS602" s="50"/>
      <c r="RZT602" s="50"/>
      <c r="RZU602" s="50"/>
      <c r="RZV602" s="50"/>
      <c r="RZW602" s="50"/>
      <c r="RZX602" s="50"/>
      <c r="RZY602" s="50"/>
      <c r="RZZ602" s="50"/>
      <c r="SAA602" s="50"/>
      <c r="SAB602" s="50"/>
      <c r="SAC602" s="50"/>
      <c r="SAD602" s="50"/>
      <c r="SAE602" s="50"/>
      <c r="SAF602" s="50"/>
      <c r="SAG602" s="50"/>
      <c r="SAH602" s="50"/>
      <c r="SAI602" s="50"/>
      <c r="SAJ602" s="50"/>
      <c r="SAK602" s="50"/>
      <c r="SAL602" s="50"/>
      <c r="SAM602" s="50"/>
      <c r="SAN602" s="50"/>
      <c r="SAO602" s="50"/>
      <c r="SAP602" s="50"/>
      <c r="SAQ602" s="50"/>
      <c r="SAR602" s="50"/>
      <c r="SAS602" s="50"/>
      <c r="SAT602" s="50"/>
      <c r="SAU602" s="50"/>
      <c r="SAV602" s="50"/>
      <c r="SAW602" s="50"/>
      <c r="SAX602" s="50"/>
      <c r="SAY602" s="50"/>
      <c r="SAZ602" s="50"/>
      <c r="SBA602" s="50"/>
      <c r="SBB602" s="50"/>
      <c r="SBC602" s="50"/>
      <c r="SBD602" s="50"/>
      <c r="SBE602" s="50"/>
      <c r="SBF602" s="50"/>
      <c r="SBG602" s="50"/>
      <c r="SBH602" s="50"/>
      <c r="SBI602" s="50"/>
      <c r="SBJ602" s="50"/>
      <c r="SBK602" s="50"/>
      <c r="SBL602" s="50"/>
      <c r="SBM602" s="50"/>
      <c r="SBN602" s="50"/>
      <c r="SBO602" s="50"/>
      <c r="SBP602" s="50"/>
      <c r="SBQ602" s="50"/>
      <c r="SBR602" s="50"/>
      <c r="SBS602" s="50"/>
      <c r="SBT602" s="50"/>
      <c r="SBU602" s="50"/>
      <c r="SBV602" s="50"/>
      <c r="SBW602" s="50"/>
      <c r="SBX602" s="50"/>
      <c r="SBY602" s="50"/>
      <c r="SBZ602" s="50"/>
      <c r="SCA602" s="50"/>
      <c r="SCB602" s="50"/>
      <c r="SCC602" s="50"/>
      <c r="SCD602" s="50"/>
      <c r="SCE602" s="50"/>
      <c r="SCF602" s="50"/>
      <c r="SCG602" s="50"/>
      <c r="SCH602" s="50"/>
      <c r="SCI602" s="50"/>
      <c r="SCJ602" s="50"/>
      <c r="SCK602" s="50"/>
      <c r="SCL602" s="50"/>
      <c r="SCM602" s="50"/>
      <c r="SCN602" s="50"/>
      <c r="SCO602" s="50"/>
      <c r="SCP602" s="50"/>
      <c r="SCQ602" s="50"/>
      <c r="SCR602" s="50"/>
      <c r="SCS602" s="50"/>
      <c r="SCT602" s="50"/>
      <c r="SCU602" s="50"/>
      <c r="SCV602" s="50"/>
      <c r="SCW602" s="50"/>
      <c r="SCX602" s="50"/>
      <c r="SCY602" s="50"/>
      <c r="SCZ602" s="50"/>
      <c r="SDA602" s="50"/>
      <c r="SDB602" s="50"/>
      <c r="SDC602" s="50"/>
      <c r="SDD602" s="50"/>
      <c r="SDE602" s="50"/>
      <c r="SDF602" s="50"/>
      <c r="SDG602" s="50"/>
      <c r="SDH602" s="50"/>
      <c r="SDI602" s="50"/>
      <c r="SDJ602" s="50"/>
      <c r="SDK602" s="50"/>
      <c r="SDL602" s="50"/>
      <c r="SDM602" s="50"/>
      <c r="SDN602" s="50"/>
      <c r="SDO602" s="50"/>
      <c r="SDP602" s="50"/>
      <c r="SDQ602" s="50"/>
      <c r="SDR602" s="50"/>
      <c r="SDS602" s="50"/>
      <c r="SDT602" s="50"/>
      <c r="SDU602" s="50"/>
      <c r="SDV602" s="50"/>
      <c r="SDW602" s="50"/>
      <c r="SDX602" s="50"/>
      <c r="SDY602" s="50"/>
      <c r="SDZ602" s="50"/>
      <c r="SEA602" s="50"/>
      <c r="SEB602" s="50"/>
      <c r="SEC602" s="50"/>
      <c r="SED602" s="50"/>
      <c r="SEE602" s="50"/>
      <c r="SEF602" s="50"/>
      <c r="SEG602" s="50"/>
      <c r="SEH602" s="50"/>
      <c r="SEI602" s="50"/>
      <c r="SEJ602" s="50"/>
      <c r="SEK602" s="50"/>
      <c r="SEL602" s="50"/>
      <c r="SEM602" s="50"/>
      <c r="SEN602" s="50"/>
      <c r="SEO602" s="50"/>
      <c r="SEP602" s="50"/>
      <c r="SEQ602" s="50"/>
      <c r="SER602" s="50"/>
      <c r="SES602" s="50"/>
      <c r="SET602" s="50"/>
      <c r="SEU602" s="50"/>
      <c r="SEV602" s="50"/>
      <c r="SEW602" s="50"/>
      <c r="SEX602" s="50"/>
      <c r="SEY602" s="50"/>
      <c r="SEZ602" s="50"/>
      <c r="SFA602" s="50"/>
      <c r="SFB602" s="50"/>
      <c r="SFC602" s="50"/>
      <c r="SFD602" s="50"/>
      <c r="SFE602" s="50"/>
      <c r="SFF602" s="50"/>
      <c r="SFG602" s="50"/>
      <c r="SFH602" s="50"/>
      <c r="SFI602" s="50"/>
      <c r="SFJ602" s="50"/>
      <c r="SFK602" s="50"/>
      <c r="SFL602" s="50"/>
      <c r="SFM602" s="50"/>
      <c r="SFN602" s="50"/>
      <c r="SFO602" s="50"/>
      <c r="SFP602" s="50"/>
      <c r="SFQ602" s="50"/>
      <c r="SFR602" s="50"/>
      <c r="SFS602" s="50"/>
      <c r="SFT602" s="50"/>
      <c r="SFU602" s="50"/>
      <c r="SFV602" s="50"/>
      <c r="SFW602" s="50"/>
      <c r="SFX602" s="50"/>
      <c r="SFY602" s="50"/>
      <c r="SFZ602" s="50"/>
      <c r="SGA602" s="50"/>
      <c r="SGB602" s="50"/>
      <c r="SGC602" s="50"/>
      <c r="SGD602" s="50"/>
      <c r="SGE602" s="50"/>
      <c r="SGF602" s="50"/>
      <c r="SGG602" s="50"/>
      <c r="SGH602" s="50"/>
      <c r="SGI602" s="50"/>
      <c r="SGJ602" s="50"/>
      <c r="SGK602" s="50"/>
      <c r="SGL602" s="50"/>
      <c r="SGM602" s="50"/>
      <c r="SGN602" s="50"/>
      <c r="SGO602" s="50"/>
      <c r="SGP602" s="50"/>
      <c r="SGQ602" s="50"/>
      <c r="SGR602" s="50"/>
      <c r="SGS602" s="50"/>
      <c r="SGT602" s="50"/>
      <c r="SGU602" s="50"/>
      <c r="SGV602" s="50"/>
      <c r="SGW602" s="50"/>
      <c r="SGX602" s="50"/>
      <c r="SGY602" s="50"/>
      <c r="SGZ602" s="50"/>
      <c r="SHA602" s="50"/>
      <c r="SHB602" s="50"/>
      <c r="SHC602" s="50"/>
      <c r="SHD602" s="50"/>
      <c r="SHF602" s="50"/>
      <c r="SHH602" s="50"/>
      <c r="SHI602" s="50"/>
      <c r="SHJ602" s="50"/>
      <c r="SHK602" s="50"/>
      <c r="SHL602" s="50"/>
      <c r="SHM602" s="50"/>
      <c r="SHN602" s="50"/>
      <c r="SHO602" s="50"/>
      <c r="SHT602" s="50"/>
      <c r="SHU602" s="50"/>
      <c r="SHV602" s="50"/>
      <c r="SHW602" s="50"/>
      <c r="SHX602" s="50"/>
      <c r="SHY602" s="50"/>
      <c r="SHZ602" s="50"/>
      <c r="SIA602" s="50"/>
      <c r="SIB602" s="50"/>
      <c r="SIC602" s="50"/>
      <c r="SID602" s="50"/>
      <c r="SIE602" s="50"/>
      <c r="SIF602" s="50"/>
      <c r="SIG602" s="50"/>
      <c r="SIH602" s="50"/>
      <c r="SII602" s="50"/>
      <c r="SIJ602" s="50"/>
      <c r="SIK602" s="50"/>
      <c r="SIL602" s="50"/>
      <c r="SIM602" s="50"/>
      <c r="SIN602" s="50"/>
      <c r="SIO602" s="50"/>
      <c r="SIP602" s="50"/>
      <c r="SIQ602" s="50"/>
      <c r="SIR602" s="50"/>
      <c r="SIS602" s="50"/>
      <c r="SIT602" s="50"/>
      <c r="SIU602" s="50"/>
      <c r="SIV602" s="50"/>
      <c r="SIW602" s="50"/>
      <c r="SIX602" s="50"/>
      <c r="SIY602" s="50"/>
      <c r="SIZ602" s="50"/>
      <c r="SJA602" s="50"/>
      <c r="SJB602" s="50"/>
      <c r="SJC602" s="50"/>
      <c r="SJD602" s="50"/>
      <c r="SJE602" s="50"/>
      <c r="SJF602" s="50"/>
      <c r="SJG602" s="50"/>
      <c r="SJH602" s="50"/>
      <c r="SJI602" s="50"/>
      <c r="SJJ602" s="50"/>
      <c r="SJK602" s="50"/>
      <c r="SJL602" s="50"/>
      <c r="SJM602" s="50"/>
      <c r="SJN602" s="50"/>
      <c r="SJO602" s="50"/>
      <c r="SJP602" s="50"/>
      <c r="SJQ602" s="50"/>
      <c r="SJR602" s="50"/>
      <c r="SJS602" s="50"/>
      <c r="SJT602" s="50"/>
      <c r="SJU602" s="50"/>
      <c r="SJV602" s="50"/>
      <c r="SJW602" s="50"/>
      <c r="SJX602" s="50"/>
      <c r="SJY602" s="50"/>
      <c r="SJZ602" s="50"/>
      <c r="SKA602" s="50"/>
      <c r="SKB602" s="50"/>
      <c r="SKC602" s="50"/>
      <c r="SKD602" s="50"/>
      <c r="SKE602" s="50"/>
      <c r="SKF602" s="50"/>
      <c r="SKG602" s="50"/>
      <c r="SKH602" s="50"/>
      <c r="SKI602" s="50"/>
      <c r="SKJ602" s="50"/>
      <c r="SKK602" s="50"/>
      <c r="SKL602" s="50"/>
      <c r="SKM602" s="50"/>
      <c r="SKN602" s="50"/>
      <c r="SKO602" s="50"/>
      <c r="SKP602" s="50"/>
      <c r="SKQ602" s="50"/>
      <c r="SKR602" s="50"/>
      <c r="SKS602" s="50"/>
      <c r="SKT602" s="50"/>
      <c r="SKU602" s="50"/>
      <c r="SKV602" s="50"/>
      <c r="SKW602" s="50"/>
      <c r="SKX602" s="50"/>
      <c r="SKY602" s="50"/>
      <c r="SKZ602" s="50"/>
      <c r="SLA602" s="50"/>
      <c r="SLB602" s="50"/>
      <c r="SLC602" s="50"/>
      <c r="SLD602" s="50"/>
      <c r="SLE602" s="50"/>
      <c r="SLF602" s="50"/>
      <c r="SLG602" s="50"/>
      <c r="SLH602" s="50"/>
      <c r="SLI602" s="50"/>
      <c r="SLJ602" s="50"/>
      <c r="SLK602" s="50"/>
      <c r="SLL602" s="50"/>
      <c r="SLM602" s="50"/>
      <c r="SLN602" s="50"/>
      <c r="SLO602" s="50"/>
      <c r="SLP602" s="50"/>
      <c r="SLQ602" s="50"/>
      <c r="SLR602" s="50"/>
      <c r="SLS602" s="50"/>
      <c r="SLT602" s="50"/>
      <c r="SLU602" s="50"/>
      <c r="SLV602" s="50"/>
      <c r="SLW602" s="50"/>
      <c r="SLX602" s="50"/>
      <c r="SLY602" s="50"/>
      <c r="SLZ602" s="50"/>
      <c r="SMA602" s="50"/>
      <c r="SMB602" s="50"/>
      <c r="SMC602" s="50"/>
      <c r="SMD602" s="50"/>
      <c r="SME602" s="50"/>
      <c r="SMF602" s="50"/>
      <c r="SMG602" s="50"/>
      <c r="SMH602" s="50"/>
      <c r="SMI602" s="50"/>
      <c r="SMJ602" s="50"/>
      <c r="SMK602" s="50"/>
      <c r="SML602" s="50"/>
      <c r="SMM602" s="50"/>
      <c r="SMN602" s="50"/>
      <c r="SMO602" s="50"/>
      <c r="SMP602" s="50"/>
      <c r="SMQ602" s="50"/>
      <c r="SMR602" s="50"/>
      <c r="SMS602" s="50"/>
      <c r="SMT602" s="50"/>
      <c r="SMU602" s="50"/>
      <c r="SMV602" s="50"/>
      <c r="SMW602" s="50"/>
      <c r="SMX602" s="50"/>
      <c r="SMY602" s="50"/>
      <c r="SMZ602" s="50"/>
      <c r="SNA602" s="50"/>
      <c r="SNB602" s="50"/>
      <c r="SNC602" s="50"/>
      <c r="SND602" s="50"/>
      <c r="SNE602" s="50"/>
      <c r="SNF602" s="50"/>
      <c r="SNG602" s="50"/>
      <c r="SNH602" s="50"/>
      <c r="SNI602" s="50"/>
      <c r="SNJ602" s="50"/>
      <c r="SNK602" s="50"/>
      <c r="SNL602" s="50"/>
      <c r="SNM602" s="50"/>
      <c r="SNN602" s="50"/>
      <c r="SNO602" s="50"/>
      <c r="SNP602" s="50"/>
      <c r="SNQ602" s="50"/>
      <c r="SNR602" s="50"/>
      <c r="SNS602" s="50"/>
      <c r="SNT602" s="50"/>
      <c r="SNU602" s="50"/>
      <c r="SNV602" s="50"/>
      <c r="SNW602" s="50"/>
      <c r="SNX602" s="50"/>
      <c r="SNY602" s="50"/>
      <c r="SNZ602" s="50"/>
      <c r="SOA602" s="50"/>
      <c r="SOB602" s="50"/>
      <c r="SOC602" s="50"/>
      <c r="SOD602" s="50"/>
      <c r="SOE602" s="50"/>
      <c r="SOF602" s="50"/>
      <c r="SOG602" s="50"/>
      <c r="SOH602" s="50"/>
      <c r="SOI602" s="50"/>
      <c r="SOJ602" s="50"/>
      <c r="SOK602" s="50"/>
      <c r="SOL602" s="50"/>
      <c r="SOM602" s="50"/>
      <c r="SON602" s="50"/>
      <c r="SOO602" s="50"/>
      <c r="SOP602" s="50"/>
      <c r="SOQ602" s="50"/>
      <c r="SOR602" s="50"/>
      <c r="SOS602" s="50"/>
      <c r="SOT602" s="50"/>
      <c r="SOU602" s="50"/>
      <c r="SOV602" s="50"/>
      <c r="SOW602" s="50"/>
      <c r="SOX602" s="50"/>
      <c r="SOY602" s="50"/>
      <c r="SOZ602" s="50"/>
      <c r="SPA602" s="50"/>
      <c r="SPB602" s="50"/>
      <c r="SPC602" s="50"/>
      <c r="SPD602" s="50"/>
      <c r="SPE602" s="50"/>
      <c r="SPF602" s="50"/>
      <c r="SPG602" s="50"/>
      <c r="SPH602" s="50"/>
      <c r="SPI602" s="50"/>
      <c r="SPJ602" s="50"/>
      <c r="SPK602" s="50"/>
      <c r="SPL602" s="50"/>
      <c r="SPM602" s="50"/>
      <c r="SPN602" s="50"/>
      <c r="SPO602" s="50"/>
      <c r="SPP602" s="50"/>
      <c r="SPQ602" s="50"/>
      <c r="SPR602" s="50"/>
      <c r="SPS602" s="50"/>
      <c r="SPT602" s="50"/>
      <c r="SPU602" s="50"/>
      <c r="SPV602" s="50"/>
      <c r="SPW602" s="50"/>
      <c r="SPX602" s="50"/>
      <c r="SPY602" s="50"/>
      <c r="SPZ602" s="50"/>
      <c r="SQA602" s="50"/>
      <c r="SQB602" s="50"/>
      <c r="SQC602" s="50"/>
      <c r="SQD602" s="50"/>
      <c r="SQE602" s="50"/>
      <c r="SQF602" s="50"/>
      <c r="SQG602" s="50"/>
      <c r="SQH602" s="50"/>
      <c r="SQI602" s="50"/>
      <c r="SQJ602" s="50"/>
      <c r="SQK602" s="50"/>
      <c r="SQL602" s="50"/>
      <c r="SQM602" s="50"/>
      <c r="SQN602" s="50"/>
      <c r="SQO602" s="50"/>
      <c r="SQP602" s="50"/>
      <c r="SQQ602" s="50"/>
      <c r="SQR602" s="50"/>
      <c r="SQS602" s="50"/>
      <c r="SQT602" s="50"/>
      <c r="SQU602" s="50"/>
      <c r="SQV602" s="50"/>
      <c r="SQW602" s="50"/>
      <c r="SQX602" s="50"/>
      <c r="SQY602" s="50"/>
      <c r="SQZ602" s="50"/>
      <c r="SRB602" s="50"/>
      <c r="SRD602" s="50"/>
      <c r="SRE602" s="50"/>
      <c r="SRF602" s="50"/>
      <c r="SRG602" s="50"/>
      <c r="SRH602" s="50"/>
      <c r="SRI602" s="50"/>
      <c r="SRJ602" s="50"/>
      <c r="SRK602" s="50"/>
      <c r="SRP602" s="50"/>
      <c r="SRQ602" s="50"/>
      <c r="SRR602" s="50"/>
      <c r="SRS602" s="50"/>
      <c r="SRT602" s="50"/>
      <c r="SRU602" s="50"/>
      <c r="SRV602" s="50"/>
      <c r="SRW602" s="50"/>
      <c r="SRX602" s="50"/>
      <c r="SRY602" s="50"/>
      <c r="SRZ602" s="50"/>
      <c r="SSA602" s="50"/>
      <c r="SSB602" s="50"/>
      <c r="SSC602" s="50"/>
      <c r="SSD602" s="50"/>
      <c r="SSE602" s="50"/>
      <c r="SSF602" s="50"/>
      <c r="SSG602" s="50"/>
      <c r="SSH602" s="50"/>
      <c r="SSI602" s="50"/>
      <c r="SSJ602" s="50"/>
      <c r="SSK602" s="50"/>
      <c r="SSL602" s="50"/>
      <c r="SSM602" s="50"/>
      <c r="SSN602" s="50"/>
      <c r="SSO602" s="50"/>
      <c r="SSP602" s="50"/>
      <c r="SSQ602" s="50"/>
      <c r="SSR602" s="50"/>
      <c r="SSS602" s="50"/>
      <c r="SST602" s="50"/>
      <c r="SSU602" s="50"/>
      <c r="SSV602" s="50"/>
      <c r="SSW602" s="50"/>
      <c r="SSX602" s="50"/>
      <c r="SSY602" s="50"/>
      <c r="SSZ602" s="50"/>
      <c r="STA602" s="50"/>
      <c r="STB602" s="50"/>
      <c r="STC602" s="50"/>
      <c r="STD602" s="50"/>
      <c r="STE602" s="50"/>
      <c r="STF602" s="50"/>
      <c r="STG602" s="50"/>
      <c r="STH602" s="50"/>
      <c r="STI602" s="50"/>
      <c r="STJ602" s="50"/>
      <c r="STK602" s="50"/>
      <c r="STL602" s="50"/>
      <c r="STM602" s="50"/>
      <c r="STN602" s="50"/>
      <c r="STO602" s="50"/>
      <c r="STP602" s="50"/>
      <c r="STQ602" s="50"/>
      <c r="STR602" s="50"/>
      <c r="STS602" s="50"/>
      <c r="STT602" s="50"/>
      <c r="STU602" s="50"/>
      <c r="STV602" s="50"/>
      <c r="STW602" s="50"/>
      <c r="STX602" s="50"/>
      <c r="STY602" s="50"/>
      <c r="STZ602" s="50"/>
      <c r="SUA602" s="50"/>
      <c r="SUB602" s="50"/>
      <c r="SUC602" s="50"/>
      <c r="SUD602" s="50"/>
      <c r="SUE602" s="50"/>
      <c r="SUF602" s="50"/>
      <c r="SUG602" s="50"/>
      <c r="SUH602" s="50"/>
      <c r="SUI602" s="50"/>
      <c r="SUJ602" s="50"/>
      <c r="SUK602" s="50"/>
      <c r="SUL602" s="50"/>
      <c r="SUM602" s="50"/>
      <c r="SUN602" s="50"/>
      <c r="SUO602" s="50"/>
      <c r="SUP602" s="50"/>
      <c r="SUQ602" s="50"/>
      <c r="SUR602" s="50"/>
      <c r="SUS602" s="50"/>
      <c r="SUT602" s="50"/>
      <c r="SUU602" s="50"/>
      <c r="SUV602" s="50"/>
      <c r="SUW602" s="50"/>
      <c r="SUX602" s="50"/>
      <c r="SUY602" s="50"/>
      <c r="SUZ602" s="50"/>
      <c r="SVA602" s="50"/>
      <c r="SVB602" s="50"/>
      <c r="SVC602" s="50"/>
      <c r="SVD602" s="50"/>
      <c r="SVE602" s="50"/>
      <c r="SVF602" s="50"/>
      <c r="SVG602" s="50"/>
      <c r="SVH602" s="50"/>
      <c r="SVI602" s="50"/>
      <c r="SVJ602" s="50"/>
      <c r="SVK602" s="50"/>
      <c r="SVL602" s="50"/>
      <c r="SVM602" s="50"/>
      <c r="SVN602" s="50"/>
      <c r="SVO602" s="50"/>
      <c r="SVP602" s="50"/>
      <c r="SVQ602" s="50"/>
      <c r="SVR602" s="50"/>
      <c r="SVS602" s="50"/>
      <c r="SVT602" s="50"/>
      <c r="SVU602" s="50"/>
      <c r="SVV602" s="50"/>
      <c r="SVW602" s="50"/>
      <c r="SVX602" s="50"/>
      <c r="SVY602" s="50"/>
      <c r="SVZ602" s="50"/>
      <c r="SWA602" s="50"/>
      <c r="SWB602" s="50"/>
      <c r="SWC602" s="50"/>
      <c r="SWD602" s="50"/>
      <c r="SWE602" s="50"/>
      <c r="SWF602" s="50"/>
      <c r="SWG602" s="50"/>
      <c r="SWH602" s="50"/>
      <c r="SWI602" s="50"/>
      <c r="SWJ602" s="50"/>
      <c r="SWK602" s="50"/>
      <c r="SWL602" s="50"/>
      <c r="SWM602" s="50"/>
      <c r="SWN602" s="50"/>
      <c r="SWO602" s="50"/>
      <c r="SWP602" s="50"/>
      <c r="SWQ602" s="50"/>
      <c r="SWR602" s="50"/>
      <c r="SWS602" s="50"/>
      <c r="SWT602" s="50"/>
      <c r="SWU602" s="50"/>
      <c r="SWV602" s="50"/>
      <c r="SWW602" s="50"/>
      <c r="SWX602" s="50"/>
      <c r="SWY602" s="50"/>
      <c r="SWZ602" s="50"/>
      <c r="SXA602" s="50"/>
      <c r="SXB602" s="50"/>
      <c r="SXC602" s="50"/>
      <c r="SXD602" s="50"/>
      <c r="SXE602" s="50"/>
      <c r="SXF602" s="50"/>
      <c r="SXG602" s="50"/>
      <c r="SXH602" s="50"/>
      <c r="SXI602" s="50"/>
      <c r="SXJ602" s="50"/>
      <c r="SXK602" s="50"/>
      <c r="SXL602" s="50"/>
      <c r="SXM602" s="50"/>
      <c r="SXN602" s="50"/>
      <c r="SXO602" s="50"/>
      <c r="SXP602" s="50"/>
      <c r="SXQ602" s="50"/>
      <c r="SXR602" s="50"/>
      <c r="SXS602" s="50"/>
      <c r="SXT602" s="50"/>
      <c r="SXU602" s="50"/>
      <c r="SXV602" s="50"/>
      <c r="SXW602" s="50"/>
      <c r="SXX602" s="50"/>
      <c r="SXY602" s="50"/>
      <c r="SXZ602" s="50"/>
      <c r="SYA602" s="50"/>
      <c r="SYB602" s="50"/>
      <c r="SYC602" s="50"/>
      <c r="SYD602" s="50"/>
      <c r="SYE602" s="50"/>
      <c r="SYF602" s="50"/>
      <c r="SYG602" s="50"/>
      <c r="SYH602" s="50"/>
      <c r="SYI602" s="50"/>
      <c r="SYJ602" s="50"/>
      <c r="SYK602" s="50"/>
      <c r="SYL602" s="50"/>
      <c r="SYM602" s="50"/>
      <c r="SYN602" s="50"/>
      <c r="SYO602" s="50"/>
      <c r="SYP602" s="50"/>
      <c r="SYQ602" s="50"/>
      <c r="SYR602" s="50"/>
      <c r="SYS602" s="50"/>
      <c r="SYT602" s="50"/>
      <c r="SYU602" s="50"/>
      <c r="SYV602" s="50"/>
      <c r="SYW602" s="50"/>
      <c r="SYX602" s="50"/>
      <c r="SYY602" s="50"/>
      <c r="SYZ602" s="50"/>
      <c r="SZA602" s="50"/>
      <c r="SZB602" s="50"/>
      <c r="SZC602" s="50"/>
      <c r="SZD602" s="50"/>
      <c r="SZE602" s="50"/>
      <c r="SZF602" s="50"/>
      <c r="SZG602" s="50"/>
      <c r="SZH602" s="50"/>
      <c r="SZI602" s="50"/>
      <c r="SZJ602" s="50"/>
      <c r="SZK602" s="50"/>
      <c r="SZL602" s="50"/>
      <c r="SZM602" s="50"/>
      <c r="SZN602" s="50"/>
      <c r="SZO602" s="50"/>
      <c r="SZP602" s="50"/>
      <c r="SZQ602" s="50"/>
      <c r="SZR602" s="50"/>
      <c r="SZS602" s="50"/>
      <c r="SZT602" s="50"/>
      <c r="SZU602" s="50"/>
      <c r="SZV602" s="50"/>
      <c r="SZW602" s="50"/>
      <c r="SZX602" s="50"/>
      <c r="SZY602" s="50"/>
      <c r="SZZ602" s="50"/>
      <c r="TAA602" s="50"/>
      <c r="TAB602" s="50"/>
      <c r="TAC602" s="50"/>
      <c r="TAD602" s="50"/>
      <c r="TAE602" s="50"/>
      <c r="TAF602" s="50"/>
      <c r="TAG602" s="50"/>
      <c r="TAH602" s="50"/>
      <c r="TAI602" s="50"/>
      <c r="TAJ602" s="50"/>
      <c r="TAK602" s="50"/>
      <c r="TAL602" s="50"/>
      <c r="TAM602" s="50"/>
      <c r="TAN602" s="50"/>
      <c r="TAO602" s="50"/>
      <c r="TAP602" s="50"/>
      <c r="TAQ602" s="50"/>
      <c r="TAR602" s="50"/>
      <c r="TAS602" s="50"/>
      <c r="TAT602" s="50"/>
      <c r="TAU602" s="50"/>
      <c r="TAV602" s="50"/>
      <c r="TAX602" s="50"/>
      <c r="TAZ602" s="50"/>
      <c r="TBA602" s="50"/>
      <c r="TBB602" s="50"/>
      <c r="TBC602" s="50"/>
      <c r="TBD602" s="50"/>
      <c r="TBE602" s="50"/>
      <c r="TBF602" s="50"/>
      <c r="TBG602" s="50"/>
      <c r="TBL602" s="50"/>
      <c r="TBM602" s="50"/>
      <c r="TBN602" s="50"/>
      <c r="TBO602" s="50"/>
      <c r="TBP602" s="50"/>
      <c r="TBQ602" s="50"/>
      <c r="TBR602" s="50"/>
      <c r="TBS602" s="50"/>
      <c r="TBT602" s="50"/>
      <c r="TBU602" s="50"/>
      <c r="TBV602" s="50"/>
      <c r="TBW602" s="50"/>
      <c r="TBX602" s="50"/>
      <c r="TBY602" s="50"/>
      <c r="TBZ602" s="50"/>
      <c r="TCA602" s="50"/>
      <c r="TCB602" s="50"/>
      <c r="TCC602" s="50"/>
      <c r="TCD602" s="50"/>
      <c r="TCE602" s="50"/>
      <c r="TCF602" s="50"/>
      <c r="TCG602" s="50"/>
      <c r="TCH602" s="50"/>
      <c r="TCI602" s="50"/>
      <c r="TCJ602" s="50"/>
      <c r="TCK602" s="50"/>
      <c r="TCL602" s="50"/>
      <c r="TCM602" s="50"/>
      <c r="TCN602" s="50"/>
      <c r="TCO602" s="50"/>
      <c r="TCP602" s="50"/>
      <c r="TCQ602" s="50"/>
      <c r="TCR602" s="50"/>
      <c r="TCS602" s="50"/>
      <c r="TCT602" s="50"/>
      <c r="TCU602" s="50"/>
      <c r="TCV602" s="50"/>
      <c r="TCW602" s="50"/>
      <c r="TCX602" s="50"/>
      <c r="TCY602" s="50"/>
      <c r="TCZ602" s="50"/>
      <c r="TDA602" s="50"/>
      <c r="TDB602" s="50"/>
      <c r="TDC602" s="50"/>
      <c r="TDD602" s="50"/>
      <c r="TDE602" s="50"/>
      <c r="TDF602" s="50"/>
      <c r="TDG602" s="50"/>
      <c r="TDH602" s="50"/>
      <c r="TDI602" s="50"/>
      <c r="TDJ602" s="50"/>
      <c r="TDK602" s="50"/>
      <c r="TDL602" s="50"/>
      <c r="TDM602" s="50"/>
      <c r="TDN602" s="50"/>
      <c r="TDO602" s="50"/>
      <c r="TDP602" s="50"/>
      <c r="TDQ602" s="50"/>
      <c r="TDR602" s="50"/>
      <c r="TDS602" s="50"/>
      <c r="TDT602" s="50"/>
      <c r="TDU602" s="50"/>
      <c r="TDV602" s="50"/>
      <c r="TDW602" s="50"/>
      <c r="TDX602" s="50"/>
      <c r="TDY602" s="50"/>
      <c r="TDZ602" s="50"/>
      <c r="TEA602" s="50"/>
      <c r="TEB602" s="50"/>
      <c r="TEC602" s="50"/>
      <c r="TED602" s="50"/>
      <c r="TEE602" s="50"/>
      <c r="TEF602" s="50"/>
      <c r="TEG602" s="50"/>
      <c r="TEH602" s="50"/>
      <c r="TEI602" s="50"/>
      <c r="TEJ602" s="50"/>
      <c r="TEK602" s="50"/>
      <c r="TEL602" s="50"/>
      <c r="TEM602" s="50"/>
      <c r="TEN602" s="50"/>
      <c r="TEO602" s="50"/>
      <c r="TEP602" s="50"/>
      <c r="TEQ602" s="50"/>
      <c r="TER602" s="50"/>
      <c r="TES602" s="50"/>
      <c r="TET602" s="50"/>
      <c r="TEU602" s="50"/>
      <c r="TEV602" s="50"/>
      <c r="TEW602" s="50"/>
      <c r="TEX602" s="50"/>
      <c r="TEY602" s="50"/>
      <c r="TEZ602" s="50"/>
      <c r="TFA602" s="50"/>
      <c r="TFB602" s="50"/>
      <c r="TFC602" s="50"/>
      <c r="TFD602" s="50"/>
      <c r="TFE602" s="50"/>
      <c r="TFF602" s="50"/>
      <c r="TFG602" s="50"/>
      <c r="TFH602" s="50"/>
      <c r="TFI602" s="50"/>
      <c r="TFJ602" s="50"/>
      <c r="TFK602" s="50"/>
      <c r="TFL602" s="50"/>
      <c r="TFM602" s="50"/>
      <c r="TFN602" s="50"/>
      <c r="TFO602" s="50"/>
      <c r="TFP602" s="50"/>
      <c r="TFQ602" s="50"/>
      <c r="TFR602" s="50"/>
      <c r="TFS602" s="50"/>
      <c r="TFT602" s="50"/>
      <c r="TFU602" s="50"/>
      <c r="TFV602" s="50"/>
      <c r="TFW602" s="50"/>
      <c r="TFX602" s="50"/>
      <c r="TFY602" s="50"/>
      <c r="TFZ602" s="50"/>
      <c r="TGA602" s="50"/>
      <c r="TGB602" s="50"/>
      <c r="TGC602" s="50"/>
      <c r="TGD602" s="50"/>
      <c r="TGE602" s="50"/>
      <c r="TGF602" s="50"/>
      <c r="TGG602" s="50"/>
      <c r="TGH602" s="50"/>
      <c r="TGI602" s="50"/>
      <c r="TGJ602" s="50"/>
      <c r="TGK602" s="50"/>
      <c r="TGL602" s="50"/>
      <c r="TGM602" s="50"/>
      <c r="TGN602" s="50"/>
      <c r="TGO602" s="50"/>
      <c r="TGP602" s="50"/>
      <c r="TGQ602" s="50"/>
      <c r="TGR602" s="50"/>
      <c r="TGS602" s="50"/>
      <c r="TGT602" s="50"/>
      <c r="TGU602" s="50"/>
      <c r="TGV602" s="50"/>
      <c r="TGW602" s="50"/>
      <c r="TGX602" s="50"/>
      <c r="TGY602" s="50"/>
      <c r="TGZ602" s="50"/>
      <c r="THA602" s="50"/>
      <c r="THB602" s="50"/>
      <c r="THC602" s="50"/>
      <c r="THD602" s="50"/>
      <c r="THE602" s="50"/>
      <c r="THF602" s="50"/>
      <c r="THG602" s="50"/>
      <c r="THH602" s="50"/>
      <c r="THI602" s="50"/>
      <c r="THJ602" s="50"/>
      <c r="THK602" s="50"/>
      <c r="THL602" s="50"/>
      <c r="THM602" s="50"/>
      <c r="THN602" s="50"/>
      <c r="THO602" s="50"/>
      <c r="THP602" s="50"/>
      <c r="THQ602" s="50"/>
      <c r="THR602" s="50"/>
      <c r="THS602" s="50"/>
      <c r="THT602" s="50"/>
      <c r="THU602" s="50"/>
      <c r="THV602" s="50"/>
      <c r="THW602" s="50"/>
      <c r="THX602" s="50"/>
      <c r="THY602" s="50"/>
      <c r="THZ602" s="50"/>
      <c r="TIA602" s="50"/>
      <c r="TIB602" s="50"/>
      <c r="TIC602" s="50"/>
      <c r="TID602" s="50"/>
      <c r="TIE602" s="50"/>
      <c r="TIF602" s="50"/>
      <c r="TIG602" s="50"/>
      <c r="TIH602" s="50"/>
      <c r="TII602" s="50"/>
      <c r="TIJ602" s="50"/>
      <c r="TIK602" s="50"/>
      <c r="TIL602" s="50"/>
      <c r="TIM602" s="50"/>
      <c r="TIN602" s="50"/>
      <c r="TIO602" s="50"/>
      <c r="TIP602" s="50"/>
      <c r="TIQ602" s="50"/>
      <c r="TIR602" s="50"/>
      <c r="TIS602" s="50"/>
      <c r="TIT602" s="50"/>
      <c r="TIU602" s="50"/>
      <c r="TIV602" s="50"/>
      <c r="TIW602" s="50"/>
      <c r="TIX602" s="50"/>
      <c r="TIY602" s="50"/>
      <c r="TIZ602" s="50"/>
      <c r="TJA602" s="50"/>
      <c r="TJB602" s="50"/>
      <c r="TJC602" s="50"/>
      <c r="TJD602" s="50"/>
      <c r="TJE602" s="50"/>
      <c r="TJF602" s="50"/>
      <c r="TJG602" s="50"/>
      <c r="TJH602" s="50"/>
      <c r="TJI602" s="50"/>
      <c r="TJJ602" s="50"/>
      <c r="TJK602" s="50"/>
      <c r="TJL602" s="50"/>
      <c r="TJM602" s="50"/>
      <c r="TJN602" s="50"/>
      <c r="TJO602" s="50"/>
      <c r="TJP602" s="50"/>
      <c r="TJQ602" s="50"/>
      <c r="TJR602" s="50"/>
      <c r="TJS602" s="50"/>
      <c r="TJT602" s="50"/>
      <c r="TJU602" s="50"/>
      <c r="TJV602" s="50"/>
      <c r="TJW602" s="50"/>
      <c r="TJX602" s="50"/>
      <c r="TJY602" s="50"/>
      <c r="TJZ602" s="50"/>
      <c r="TKA602" s="50"/>
      <c r="TKB602" s="50"/>
      <c r="TKC602" s="50"/>
      <c r="TKD602" s="50"/>
      <c r="TKE602" s="50"/>
      <c r="TKF602" s="50"/>
      <c r="TKG602" s="50"/>
      <c r="TKH602" s="50"/>
      <c r="TKI602" s="50"/>
      <c r="TKJ602" s="50"/>
      <c r="TKK602" s="50"/>
      <c r="TKL602" s="50"/>
      <c r="TKM602" s="50"/>
      <c r="TKN602" s="50"/>
      <c r="TKO602" s="50"/>
      <c r="TKP602" s="50"/>
      <c r="TKQ602" s="50"/>
      <c r="TKR602" s="50"/>
      <c r="TKT602" s="50"/>
      <c r="TKV602" s="50"/>
      <c r="TKW602" s="50"/>
      <c r="TKX602" s="50"/>
      <c r="TKY602" s="50"/>
      <c r="TKZ602" s="50"/>
      <c r="TLA602" s="50"/>
      <c r="TLB602" s="50"/>
      <c r="TLC602" s="50"/>
      <c r="TLH602" s="50"/>
      <c r="TLI602" s="50"/>
      <c r="TLJ602" s="50"/>
      <c r="TLK602" s="50"/>
      <c r="TLL602" s="50"/>
      <c r="TLM602" s="50"/>
      <c r="TLN602" s="50"/>
      <c r="TLO602" s="50"/>
      <c r="TLP602" s="50"/>
      <c r="TLQ602" s="50"/>
      <c r="TLR602" s="50"/>
      <c r="TLS602" s="50"/>
      <c r="TLT602" s="50"/>
      <c r="TLU602" s="50"/>
      <c r="TLV602" s="50"/>
      <c r="TLW602" s="50"/>
      <c r="TLX602" s="50"/>
      <c r="TLY602" s="50"/>
      <c r="TLZ602" s="50"/>
      <c r="TMA602" s="50"/>
      <c r="TMB602" s="50"/>
      <c r="TMC602" s="50"/>
      <c r="TMD602" s="50"/>
      <c r="TME602" s="50"/>
      <c r="TMF602" s="50"/>
      <c r="TMG602" s="50"/>
      <c r="TMH602" s="50"/>
      <c r="TMI602" s="50"/>
      <c r="TMJ602" s="50"/>
      <c r="TMK602" s="50"/>
      <c r="TML602" s="50"/>
      <c r="TMM602" s="50"/>
      <c r="TMN602" s="50"/>
      <c r="TMO602" s="50"/>
      <c r="TMP602" s="50"/>
      <c r="TMQ602" s="50"/>
      <c r="TMR602" s="50"/>
      <c r="TMS602" s="50"/>
      <c r="TMT602" s="50"/>
      <c r="TMU602" s="50"/>
      <c r="TMV602" s="50"/>
      <c r="TMW602" s="50"/>
      <c r="TMX602" s="50"/>
      <c r="TMY602" s="50"/>
      <c r="TMZ602" s="50"/>
      <c r="TNA602" s="50"/>
      <c r="TNB602" s="50"/>
      <c r="TNC602" s="50"/>
      <c r="TND602" s="50"/>
      <c r="TNE602" s="50"/>
      <c r="TNF602" s="50"/>
      <c r="TNG602" s="50"/>
      <c r="TNH602" s="50"/>
      <c r="TNI602" s="50"/>
      <c r="TNJ602" s="50"/>
      <c r="TNK602" s="50"/>
      <c r="TNL602" s="50"/>
      <c r="TNM602" s="50"/>
      <c r="TNN602" s="50"/>
      <c r="TNO602" s="50"/>
      <c r="TNP602" s="50"/>
      <c r="TNQ602" s="50"/>
      <c r="TNR602" s="50"/>
      <c r="TNS602" s="50"/>
      <c r="TNT602" s="50"/>
      <c r="TNU602" s="50"/>
      <c r="TNV602" s="50"/>
      <c r="TNW602" s="50"/>
      <c r="TNX602" s="50"/>
      <c r="TNY602" s="50"/>
      <c r="TNZ602" s="50"/>
      <c r="TOA602" s="50"/>
      <c r="TOB602" s="50"/>
      <c r="TOC602" s="50"/>
      <c r="TOD602" s="50"/>
      <c r="TOE602" s="50"/>
      <c r="TOF602" s="50"/>
      <c r="TOG602" s="50"/>
      <c r="TOH602" s="50"/>
      <c r="TOI602" s="50"/>
      <c r="TOJ602" s="50"/>
      <c r="TOK602" s="50"/>
      <c r="TOL602" s="50"/>
      <c r="TOM602" s="50"/>
      <c r="TON602" s="50"/>
      <c r="TOO602" s="50"/>
      <c r="TOP602" s="50"/>
      <c r="TOQ602" s="50"/>
      <c r="TOR602" s="50"/>
      <c r="TOS602" s="50"/>
      <c r="TOT602" s="50"/>
      <c r="TOU602" s="50"/>
      <c r="TOV602" s="50"/>
      <c r="TOW602" s="50"/>
      <c r="TOX602" s="50"/>
      <c r="TOY602" s="50"/>
      <c r="TOZ602" s="50"/>
      <c r="TPA602" s="50"/>
      <c r="TPB602" s="50"/>
      <c r="TPC602" s="50"/>
      <c r="TPD602" s="50"/>
      <c r="TPE602" s="50"/>
      <c r="TPF602" s="50"/>
      <c r="TPG602" s="50"/>
      <c r="TPH602" s="50"/>
      <c r="TPI602" s="50"/>
      <c r="TPJ602" s="50"/>
      <c r="TPK602" s="50"/>
      <c r="TPL602" s="50"/>
      <c r="TPM602" s="50"/>
      <c r="TPN602" s="50"/>
      <c r="TPO602" s="50"/>
      <c r="TPP602" s="50"/>
      <c r="TPQ602" s="50"/>
      <c r="TPR602" s="50"/>
      <c r="TPS602" s="50"/>
      <c r="TPT602" s="50"/>
      <c r="TPU602" s="50"/>
      <c r="TPV602" s="50"/>
      <c r="TPW602" s="50"/>
      <c r="TPX602" s="50"/>
      <c r="TPY602" s="50"/>
      <c r="TPZ602" s="50"/>
      <c r="TQA602" s="50"/>
      <c r="TQB602" s="50"/>
      <c r="TQC602" s="50"/>
      <c r="TQD602" s="50"/>
      <c r="TQE602" s="50"/>
      <c r="TQF602" s="50"/>
      <c r="TQG602" s="50"/>
      <c r="TQH602" s="50"/>
      <c r="TQI602" s="50"/>
      <c r="TQJ602" s="50"/>
      <c r="TQK602" s="50"/>
      <c r="TQL602" s="50"/>
      <c r="TQM602" s="50"/>
      <c r="TQN602" s="50"/>
      <c r="TQO602" s="50"/>
      <c r="TQP602" s="50"/>
      <c r="TQQ602" s="50"/>
      <c r="TQR602" s="50"/>
      <c r="TQS602" s="50"/>
      <c r="TQT602" s="50"/>
      <c r="TQU602" s="50"/>
      <c r="TQV602" s="50"/>
      <c r="TQW602" s="50"/>
      <c r="TQX602" s="50"/>
      <c r="TQY602" s="50"/>
      <c r="TQZ602" s="50"/>
      <c r="TRA602" s="50"/>
      <c r="TRB602" s="50"/>
      <c r="TRC602" s="50"/>
      <c r="TRD602" s="50"/>
      <c r="TRE602" s="50"/>
      <c r="TRF602" s="50"/>
      <c r="TRG602" s="50"/>
      <c r="TRH602" s="50"/>
      <c r="TRI602" s="50"/>
      <c r="TRJ602" s="50"/>
      <c r="TRK602" s="50"/>
      <c r="TRL602" s="50"/>
      <c r="TRM602" s="50"/>
      <c r="TRN602" s="50"/>
      <c r="TRO602" s="50"/>
      <c r="TRP602" s="50"/>
      <c r="TRQ602" s="50"/>
      <c r="TRR602" s="50"/>
      <c r="TRS602" s="50"/>
      <c r="TRT602" s="50"/>
      <c r="TRU602" s="50"/>
      <c r="TRV602" s="50"/>
      <c r="TRW602" s="50"/>
      <c r="TRX602" s="50"/>
      <c r="TRY602" s="50"/>
      <c r="TRZ602" s="50"/>
      <c r="TSA602" s="50"/>
      <c r="TSB602" s="50"/>
      <c r="TSC602" s="50"/>
      <c r="TSD602" s="50"/>
      <c r="TSE602" s="50"/>
      <c r="TSF602" s="50"/>
      <c r="TSG602" s="50"/>
      <c r="TSH602" s="50"/>
      <c r="TSI602" s="50"/>
      <c r="TSJ602" s="50"/>
      <c r="TSK602" s="50"/>
      <c r="TSL602" s="50"/>
      <c r="TSM602" s="50"/>
      <c r="TSN602" s="50"/>
      <c r="TSO602" s="50"/>
      <c r="TSP602" s="50"/>
      <c r="TSQ602" s="50"/>
      <c r="TSR602" s="50"/>
      <c r="TSS602" s="50"/>
      <c r="TST602" s="50"/>
      <c r="TSU602" s="50"/>
      <c r="TSV602" s="50"/>
      <c r="TSW602" s="50"/>
      <c r="TSX602" s="50"/>
      <c r="TSY602" s="50"/>
      <c r="TSZ602" s="50"/>
      <c r="TTA602" s="50"/>
      <c r="TTB602" s="50"/>
      <c r="TTC602" s="50"/>
      <c r="TTD602" s="50"/>
      <c r="TTE602" s="50"/>
      <c r="TTF602" s="50"/>
      <c r="TTG602" s="50"/>
      <c r="TTH602" s="50"/>
      <c r="TTI602" s="50"/>
      <c r="TTJ602" s="50"/>
      <c r="TTK602" s="50"/>
      <c r="TTL602" s="50"/>
      <c r="TTM602" s="50"/>
      <c r="TTN602" s="50"/>
      <c r="TTO602" s="50"/>
      <c r="TTP602" s="50"/>
      <c r="TTQ602" s="50"/>
      <c r="TTR602" s="50"/>
      <c r="TTS602" s="50"/>
      <c r="TTT602" s="50"/>
      <c r="TTU602" s="50"/>
      <c r="TTV602" s="50"/>
      <c r="TTW602" s="50"/>
      <c r="TTX602" s="50"/>
      <c r="TTY602" s="50"/>
      <c r="TTZ602" s="50"/>
      <c r="TUA602" s="50"/>
      <c r="TUB602" s="50"/>
      <c r="TUC602" s="50"/>
      <c r="TUD602" s="50"/>
      <c r="TUE602" s="50"/>
      <c r="TUF602" s="50"/>
      <c r="TUG602" s="50"/>
      <c r="TUH602" s="50"/>
      <c r="TUI602" s="50"/>
      <c r="TUJ602" s="50"/>
      <c r="TUK602" s="50"/>
      <c r="TUL602" s="50"/>
      <c r="TUM602" s="50"/>
      <c r="TUN602" s="50"/>
      <c r="TUP602" s="50"/>
      <c r="TUR602" s="50"/>
      <c r="TUS602" s="50"/>
      <c r="TUT602" s="50"/>
      <c r="TUU602" s="50"/>
      <c r="TUV602" s="50"/>
      <c r="TUW602" s="50"/>
      <c r="TUX602" s="50"/>
      <c r="TUY602" s="50"/>
      <c r="TVD602" s="50"/>
      <c r="TVE602" s="50"/>
      <c r="TVF602" s="50"/>
      <c r="TVG602" s="50"/>
      <c r="TVH602" s="50"/>
      <c r="TVI602" s="50"/>
      <c r="TVJ602" s="50"/>
      <c r="TVK602" s="50"/>
      <c r="TVL602" s="50"/>
      <c r="TVM602" s="50"/>
      <c r="TVN602" s="50"/>
      <c r="TVO602" s="50"/>
      <c r="TVP602" s="50"/>
      <c r="TVQ602" s="50"/>
      <c r="TVR602" s="50"/>
      <c r="TVS602" s="50"/>
      <c r="TVT602" s="50"/>
      <c r="TVU602" s="50"/>
      <c r="TVV602" s="50"/>
      <c r="TVW602" s="50"/>
      <c r="TVX602" s="50"/>
      <c r="TVY602" s="50"/>
      <c r="TVZ602" s="50"/>
      <c r="TWA602" s="50"/>
      <c r="TWB602" s="50"/>
      <c r="TWC602" s="50"/>
      <c r="TWD602" s="50"/>
      <c r="TWE602" s="50"/>
      <c r="TWF602" s="50"/>
      <c r="TWG602" s="50"/>
      <c r="TWH602" s="50"/>
      <c r="TWI602" s="50"/>
      <c r="TWJ602" s="50"/>
      <c r="TWK602" s="50"/>
      <c r="TWL602" s="50"/>
      <c r="TWM602" s="50"/>
      <c r="TWN602" s="50"/>
      <c r="TWO602" s="50"/>
      <c r="TWP602" s="50"/>
      <c r="TWQ602" s="50"/>
      <c r="TWR602" s="50"/>
      <c r="TWS602" s="50"/>
      <c r="TWT602" s="50"/>
      <c r="TWU602" s="50"/>
      <c r="TWV602" s="50"/>
      <c r="TWW602" s="50"/>
      <c r="TWX602" s="50"/>
      <c r="TWY602" s="50"/>
      <c r="TWZ602" s="50"/>
      <c r="TXA602" s="50"/>
      <c r="TXB602" s="50"/>
      <c r="TXC602" s="50"/>
      <c r="TXD602" s="50"/>
      <c r="TXE602" s="50"/>
      <c r="TXF602" s="50"/>
      <c r="TXG602" s="50"/>
      <c r="TXH602" s="50"/>
      <c r="TXI602" s="50"/>
      <c r="TXJ602" s="50"/>
      <c r="TXK602" s="50"/>
      <c r="TXL602" s="50"/>
      <c r="TXM602" s="50"/>
      <c r="TXN602" s="50"/>
      <c r="TXO602" s="50"/>
      <c r="TXP602" s="50"/>
      <c r="TXQ602" s="50"/>
      <c r="TXR602" s="50"/>
      <c r="TXS602" s="50"/>
      <c r="TXT602" s="50"/>
      <c r="TXU602" s="50"/>
      <c r="TXV602" s="50"/>
      <c r="TXW602" s="50"/>
      <c r="TXX602" s="50"/>
      <c r="TXY602" s="50"/>
      <c r="TXZ602" s="50"/>
      <c r="TYA602" s="50"/>
      <c r="TYB602" s="50"/>
      <c r="TYC602" s="50"/>
      <c r="TYD602" s="50"/>
      <c r="TYE602" s="50"/>
      <c r="TYF602" s="50"/>
      <c r="TYG602" s="50"/>
      <c r="TYH602" s="50"/>
      <c r="TYI602" s="50"/>
      <c r="TYJ602" s="50"/>
      <c r="TYK602" s="50"/>
      <c r="TYL602" s="50"/>
      <c r="TYM602" s="50"/>
      <c r="TYN602" s="50"/>
      <c r="TYO602" s="50"/>
      <c r="TYP602" s="50"/>
      <c r="TYQ602" s="50"/>
      <c r="TYR602" s="50"/>
      <c r="TYS602" s="50"/>
      <c r="TYT602" s="50"/>
      <c r="TYU602" s="50"/>
      <c r="TYV602" s="50"/>
      <c r="TYW602" s="50"/>
      <c r="TYX602" s="50"/>
      <c r="TYY602" s="50"/>
      <c r="TYZ602" s="50"/>
      <c r="TZA602" s="50"/>
      <c r="TZB602" s="50"/>
      <c r="TZC602" s="50"/>
      <c r="TZD602" s="50"/>
      <c r="TZE602" s="50"/>
      <c r="TZF602" s="50"/>
      <c r="TZG602" s="50"/>
      <c r="TZH602" s="50"/>
      <c r="TZI602" s="50"/>
      <c r="TZJ602" s="50"/>
      <c r="TZK602" s="50"/>
      <c r="TZL602" s="50"/>
      <c r="TZM602" s="50"/>
      <c r="TZN602" s="50"/>
      <c r="TZO602" s="50"/>
      <c r="TZP602" s="50"/>
      <c r="TZQ602" s="50"/>
      <c r="TZR602" s="50"/>
      <c r="TZS602" s="50"/>
      <c r="TZT602" s="50"/>
      <c r="TZU602" s="50"/>
      <c r="TZV602" s="50"/>
      <c r="TZW602" s="50"/>
      <c r="TZX602" s="50"/>
      <c r="TZY602" s="50"/>
      <c r="TZZ602" s="50"/>
      <c r="UAA602" s="50"/>
      <c r="UAB602" s="50"/>
      <c r="UAC602" s="50"/>
      <c r="UAD602" s="50"/>
      <c r="UAE602" s="50"/>
      <c r="UAF602" s="50"/>
      <c r="UAG602" s="50"/>
      <c r="UAH602" s="50"/>
      <c r="UAI602" s="50"/>
      <c r="UAJ602" s="50"/>
      <c r="UAK602" s="50"/>
      <c r="UAL602" s="50"/>
      <c r="UAM602" s="50"/>
      <c r="UAN602" s="50"/>
      <c r="UAO602" s="50"/>
      <c r="UAP602" s="50"/>
      <c r="UAQ602" s="50"/>
      <c r="UAR602" s="50"/>
      <c r="UAS602" s="50"/>
      <c r="UAT602" s="50"/>
      <c r="UAU602" s="50"/>
      <c r="UAV602" s="50"/>
      <c r="UAW602" s="50"/>
      <c r="UAX602" s="50"/>
      <c r="UAY602" s="50"/>
      <c r="UAZ602" s="50"/>
      <c r="UBA602" s="50"/>
      <c r="UBB602" s="50"/>
      <c r="UBC602" s="50"/>
      <c r="UBD602" s="50"/>
      <c r="UBE602" s="50"/>
      <c r="UBF602" s="50"/>
      <c r="UBG602" s="50"/>
      <c r="UBH602" s="50"/>
      <c r="UBI602" s="50"/>
      <c r="UBJ602" s="50"/>
      <c r="UBK602" s="50"/>
      <c r="UBL602" s="50"/>
      <c r="UBM602" s="50"/>
      <c r="UBN602" s="50"/>
      <c r="UBO602" s="50"/>
      <c r="UBP602" s="50"/>
      <c r="UBQ602" s="50"/>
      <c r="UBR602" s="50"/>
      <c r="UBS602" s="50"/>
      <c r="UBT602" s="50"/>
      <c r="UBU602" s="50"/>
      <c r="UBV602" s="50"/>
      <c r="UBW602" s="50"/>
      <c r="UBX602" s="50"/>
      <c r="UBY602" s="50"/>
      <c r="UBZ602" s="50"/>
      <c r="UCA602" s="50"/>
      <c r="UCB602" s="50"/>
      <c r="UCC602" s="50"/>
      <c r="UCD602" s="50"/>
      <c r="UCE602" s="50"/>
      <c r="UCF602" s="50"/>
      <c r="UCG602" s="50"/>
      <c r="UCH602" s="50"/>
      <c r="UCI602" s="50"/>
      <c r="UCJ602" s="50"/>
      <c r="UCK602" s="50"/>
      <c r="UCL602" s="50"/>
      <c r="UCM602" s="50"/>
      <c r="UCN602" s="50"/>
      <c r="UCO602" s="50"/>
      <c r="UCP602" s="50"/>
      <c r="UCQ602" s="50"/>
      <c r="UCR602" s="50"/>
      <c r="UCS602" s="50"/>
      <c r="UCT602" s="50"/>
      <c r="UCU602" s="50"/>
      <c r="UCV602" s="50"/>
      <c r="UCW602" s="50"/>
      <c r="UCX602" s="50"/>
      <c r="UCY602" s="50"/>
      <c r="UCZ602" s="50"/>
      <c r="UDA602" s="50"/>
      <c r="UDB602" s="50"/>
      <c r="UDC602" s="50"/>
      <c r="UDD602" s="50"/>
      <c r="UDE602" s="50"/>
      <c r="UDF602" s="50"/>
      <c r="UDG602" s="50"/>
      <c r="UDH602" s="50"/>
      <c r="UDI602" s="50"/>
      <c r="UDJ602" s="50"/>
      <c r="UDK602" s="50"/>
      <c r="UDL602" s="50"/>
      <c r="UDM602" s="50"/>
      <c r="UDN602" s="50"/>
      <c r="UDO602" s="50"/>
      <c r="UDP602" s="50"/>
      <c r="UDQ602" s="50"/>
      <c r="UDR602" s="50"/>
      <c r="UDS602" s="50"/>
      <c r="UDT602" s="50"/>
      <c r="UDU602" s="50"/>
      <c r="UDV602" s="50"/>
      <c r="UDW602" s="50"/>
      <c r="UDX602" s="50"/>
      <c r="UDY602" s="50"/>
      <c r="UDZ602" s="50"/>
      <c r="UEA602" s="50"/>
      <c r="UEB602" s="50"/>
      <c r="UEC602" s="50"/>
      <c r="UED602" s="50"/>
      <c r="UEE602" s="50"/>
      <c r="UEF602" s="50"/>
      <c r="UEG602" s="50"/>
      <c r="UEH602" s="50"/>
      <c r="UEI602" s="50"/>
      <c r="UEJ602" s="50"/>
      <c r="UEL602" s="50"/>
      <c r="UEN602" s="50"/>
      <c r="UEO602" s="50"/>
      <c r="UEP602" s="50"/>
      <c r="UEQ602" s="50"/>
      <c r="UER602" s="50"/>
      <c r="UES602" s="50"/>
      <c r="UET602" s="50"/>
      <c r="UEU602" s="50"/>
      <c r="UEZ602" s="50"/>
      <c r="UFA602" s="50"/>
      <c r="UFB602" s="50"/>
      <c r="UFC602" s="50"/>
      <c r="UFD602" s="50"/>
      <c r="UFE602" s="50"/>
      <c r="UFF602" s="50"/>
      <c r="UFG602" s="50"/>
      <c r="UFH602" s="50"/>
      <c r="UFI602" s="50"/>
      <c r="UFJ602" s="50"/>
      <c r="UFK602" s="50"/>
      <c r="UFL602" s="50"/>
      <c r="UFM602" s="50"/>
      <c r="UFN602" s="50"/>
      <c r="UFO602" s="50"/>
      <c r="UFP602" s="50"/>
      <c r="UFQ602" s="50"/>
      <c r="UFR602" s="50"/>
      <c r="UFS602" s="50"/>
      <c r="UFT602" s="50"/>
      <c r="UFU602" s="50"/>
      <c r="UFV602" s="50"/>
      <c r="UFW602" s="50"/>
      <c r="UFX602" s="50"/>
      <c r="UFY602" s="50"/>
      <c r="UFZ602" s="50"/>
      <c r="UGA602" s="50"/>
      <c r="UGB602" s="50"/>
      <c r="UGC602" s="50"/>
      <c r="UGD602" s="50"/>
      <c r="UGE602" s="50"/>
      <c r="UGF602" s="50"/>
      <c r="UGG602" s="50"/>
      <c r="UGH602" s="50"/>
      <c r="UGI602" s="50"/>
      <c r="UGJ602" s="50"/>
      <c r="UGK602" s="50"/>
      <c r="UGL602" s="50"/>
      <c r="UGM602" s="50"/>
      <c r="UGN602" s="50"/>
      <c r="UGO602" s="50"/>
      <c r="UGP602" s="50"/>
      <c r="UGQ602" s="50"/>
      <c r="UGR602" s="50"/>
      <c r="UGS602" s="50"/>
      <c r="UGT602" s="50"/>
      <c r="UGU602" s="50"/>
      <c r="UGV602" s="50"/>
      <c r="UGW602" s="50"/>
      <c r="UGX602" s="50"/>
      <c r="UGY602" s="50"/>
      <c r="UGZ602" s="50"/>
      <c r="UHA602" s="50"/>
      <c r="UHB602" s="50"/>
      <c r="UHC602" s="50"/>
      <c r="UHD602" s="50"/>
      <c r="UHE602" s="50"/>
      <c r="UHF602" s="50"/>
      <c r="UHG602" s="50"/>
      <c r="UHH602" s="50"/>
      <c r="UHI602" s="50"/>
      <c r="UHJ602" s="50"/>
      <c r="UHK602" s="50"/>
      <c r="UHL602" s="50"/>
      <c r="UHM602" s="50"/>
      <c r="UHN602" s="50"/>
      <c r="UHO602" s="50"/>
      <c r="UHP602" s="50"/>
      <c r="UHQ602" s="50"/>
      <c r="UHR602" s="50"/>
      <c r="UHS602" s="50"/>
      <c r="UHT602" s="50"/>
      <c r="UHU602" s="50"/>
      <c r="UHV602" s="50"/>
      <c r="UHW602" s="50"/>
      <c r="UHX602" s="50"/>
      <c r="UHY602" s="50"/>
      <c r="UHZ602" s="50"/>
      <c r="UIA602" s="50"/>
      <c r="UIB602" s="50"/>
      <c r="UIC602" s="50"/>
      <c r="UID602" s="50"/>
      <c r="UIE602" s="50"/>
      <c r="UIF602" s="50"/>
      <c r="UIG602" s="50"/>
      <c r="UIH602" s="50"/>
      <c r="UII602" s="50"/>
      <c r="UIJ602" s="50"/>
      <c r="UIK602" s="50"/>
      <c r="UIL602" s="50"/>
      <c r="UIM602" s="50"/>
      <c r="UIN602" s="50"/>
      <c r="UIO602" s="50"/>
      <c r="UIP602" s="50"/>
      <c r="UIQ602" s="50"/>
      <c r="UIR602" s="50"/>
      <c r="UIS602" s="50"/>
      <c r="UIT602" s="50"/>
      <c r="UIU602" s="50"/>
      <c r="UIV602" s="50"/>
      <c r="UIW602" s="50"/>
      <c r="UIX602" s="50"/>
      <c r="UIY602" s="50"/>
      <c r="UIZ602" s="50"/>
      <c r="UJA602" s="50"/>
      <c r="UJB602" s="50"/>
      <c r="UJC602" s="50"/>
      <c r="UJD602" s="50"/>
      <c r="UJE602" s="50"/>
      <c r="UJF602" s="50"/>
      <c r="UJG602" s="50"/>
      <c r="UJH602" s="50"/>
      <c r="UJI602" s="50"/>
      <c r="UJJ602" s="50"/>
      <c r="UJK602" s="50"/>
      <c r="UJL602" s="50"/>
      <c r="UJM602" s="50"/>
      <c r="UJN602" s="50"/>
      <c r="UJO602" s="50"/>
      <c r="UJP602" s="50"/>
      <c r="UJQ602" s="50"/>
      <c r="UJR602" s="50"/>
      <c r="UJS602" s="50"/>
      <c r="UJT602" s="50"/>
      <c r="UJU602" s="50"/>
      <c r="UJV602" s="50"/>
      <c r="UJW602" s="50"/>
      <c r="UJX602" s="50"/>
      <c r="UJY602" s="50"/>
      <c r="UJZ602" s="50"/>
      <c r="UKA602" s="50"/>
      <c r="UKB602" s="50"/>
      <c r="UKC602" s="50"/>
      <c r="UKD602" s="50"/>
      <c r="UKE602" s="50"/>
      <c r="UKF602" s="50"/>
      <c r="UKG602" s="50"/>
      <c r="UKH602" s="50"/>
      <c r="UKI602" s="50"/>
      <c r="UKJ602" s="50"/>
      <c r="UKK602" s="50"/>
      <c r="UKL602" s="50"/>
      <c r="UKM602" s="50"/>
      <c r="UKN602" s="50"/>
      <c r="UKO602" s="50"/>
      <c r="UKP602" s="50"/>
      <c r="UKQ602" s="50"/>
      <c r="UKR602" s="50"/>
      <c r="UKS602" s="50"/>
      <c r="UKT602" s="50"/>
      <c r="UKU602" s="50"/>
      <c r="UKV602" s="50"/>
      <c r="UKW602" s="50"/>
      <c r="UKX602" s="50"/>
      <c r="UKY602" s="50"/>
      <c r="UKZ602" s="50"/>
      <c r="ULA602" s="50"/>
      <c r="ULB602" s="50"/>
      <c r="ULC602" s="50"/>
      <c r="ULD602" s="50"/>
      <c r="ULE602" s="50"/>
      <c r="ULF602" s="50"/>
      <c r="ULG602" s="50"/>
      <c r="ULH602" s="50"/>
      <c r="ULI602" s="50"/>
      <c r="ULJ602" s="50"/>
      <c r="ULK602" s="50"/>
      <c r="ULL602" s="50"/>
      <c r="ULM602" s="50"/>
      <c r="ULN602" s="50"/>
      <c r="ULO602" s="50"/>
      <c r="ULP602" s="50"/>
      <c r="ULQ602" s="50"/>
      <c r="ULR602" s="50"/>
      <c r="ULS602" s="50"/>
      <c r="ULT602" s="50"/>
      <c r="ULU602" s="50"/>
      <c r="ULV602" s="50"/>
      <c r="ULW602" s="50"/>
      <c r="ULX602" s="50"/>
      <c r="ULY602" s="50"/>
      <c r="ULZ602" s="50"/>
      <c r="UMA602" s="50"/>
      <c r="UMB602" s="50"/>
      <c r="UMC602" s="50"/>
      <c r="UMD602" s="50"/>
      <c r="UME602" s="50"/>
      <c r="UMF602" s="50"/>
      <c r="UMG602" s="50"/>
      <c r="UMH602" s="50"/>
      <c r="UMI602" s="50"/>
      <c r="UMJ602" s="50"/>
      <c r="UMK602" s="50"/>
      <c r="UML602" s="50"/>
      <c r="UMM602" s="50"/>
      <c r="UMN602" s="50"/>
      <c r="UMO602" s="50"/>
      <c r="UMP602" s="50"/>
      <c r="UMQ602" s="50"/>
      <c r="UMR602" s="50"/>
      <c r="UMS602" s="50"/>
      <c r="UMT602" s="50"/>
      <c r="UMU602" s="50"/>
      <c r="UMV602" s="50"/>
      <c r="UMW602" s="50"/>
      <c r="UMX602" s="50"/>
      <c r="UMY602" s="50"/>
      <c r="UMZ602" s="50"/>
      <c r="UNA602" s="50"/>
      <c r="UNB602" s="50"/>
      <c r="UNC602" s="50"/>
      <c r="UND602" s="50"/>
      <c r="UNE602" s="50"/>
      <c r="UNF602" s="50"/>
      <c r="UNG602" s="50"/>
      <c r="UNH602" s="50"/>
      <c r="UNI602" s="50"/>
      <c r="UNJ602" s="50"/>
      <c r="UNK602" s="50"/>
      <c r="UNL602" s="50"/>
      <c r="UNM602" s="50"/>
      <c r="UNN602" s="50"/>
      <c r="UNO602" s="50"/>
      <c r="UNP602" s="50"/>
      <c r="UNQ602" s="50"/>
      <c r="UNR602" s="50"/>
      <c r="UNS602" s="50"/>
      <c r="UNT602" s="50"/>
      <c r="UNU602" s="50"/>
      <c r="UNV602" s="50"/>
      <c r="UNW602" s="50"/>
      <c r="UNX602" s="50"/>
      <c r="UNY602" s="50"/>
      <c r="UNZ602" s="50"/>
      <c r="UOA602" s="50"/>
      <c r="UOB602" s="50"/>
      <c r="UOC602" s="50"/>
      <c r="UOD602" s="50"/>
      <c r="UOE602" s="50"/>
      <c r="UOF602" s="50"/>
      <c r="UOH602" s="50"/>
      <c r="UOJ602" s="50"/>
      <c r="UOK602" s="50"/>
      <c r="UOL602" s="50"/>
      <c r="UOM602" s="50"/>
      <c r="UON602" s="50"/>
      <c r="UOO602" s="50"/>
      <c r="UOP602" s="50"/>
      <c r="UOQ602" s="50"/>
      <c r="UOV602" s="50"/>
      <c r="UOW602" s="50"/>
      <c r="UOX602" s="50"/>
      <c r="UOY602" s="50"/>
      <c r="UOZ602" s="50"/>
      <c r="UPA602" s="50"/>
      <c r="UPB602" s="50"/>
      <c r="UPC602" s="50"/>
      <c r="UPD602" s="50"/>
      <c r="UPE602" s="50"/>
      <c r="UPF602" s="50"/>
      <c r="UPG602" s="50"/>
      <c r="UPH602" s="50"/>
      <c r="UPI602" s="50"/>
      <c r="UPJ602" s="50"/>
      <c r="UPK602" s="50"/>
      <c r="UPL602" s="50"/>
      <c r="UPM602" s="50"/>
      <c r="UPN602" s="50"/>
      <c r="UPO602" s="50"/>
      <c r="UPP602" s="50"/>
      <c r="UPQ602" s="50"/>
      <c r="UPR602" s="50"/>
      <c r="UPS602" s="50"/>
      <c r="UPT602" s="50"/>
      <c r="UPU602" s="50"/>
      <c r="UPV602" s="50"/>
      <c r="UPW602" s="50"/>
      <c r="UPX602" s="50"/>
      <c r="UPY602" s="50"/>
      <c r="UPZ602" s="50"/>
      <c r="UQA602" s="50"/>
      <c r="UQB602" s="50"/>
      <c r="UQC602" s="50"/>
      <c r="UQD602" s="50"/>
      <c r="UQE602" s="50"/>
      <c r="UQF602" s="50"/>
      <c r="UQG602" s="50"/>
      <c r="UQH602" s="50"/>
      <c r="UQI602" s="50"/>
      <c r="UQJ602" s="50"/>
      <c r="UQK602" s="50"/>
      <c r="UQL602" s="50"/>
      <c r="UQM602" s="50"/>
      <c r="UQN602" s="50"/>
      <c r="UQO602" s="50"/>
      <c r="UQP602" s="50"/>
      <c r="UQQ602" s="50"/>
      <c r="UQR602" s="50"/>
      <c r="UQS602" s="50"/>
      <c r="UQT602" s="50"/>
      <c r="UQU602" s="50"/>
      <c r="UQV602" s="50"/>
      <c r="UQW602" s="50"/>
      <c r="UQX602" s="50"/>
      <c r="UQY602" s="50"/>
      <c r="UQZ602" s="50"/>
      <c r="URA602" s="50"/>
      <c r="URB602" s="50"/>
      <c r="URC602" s="50"/>
      <c r="URD602" s="50"/>
      <c r="URE602" s="50"/>
      <c r="URF602" s="50"/>
      <c r="URG602" s="50"/>
      <c r="URH602" s="50"/>
      <c r="URI602" s="50"/>
      <c r="URJ602" s="50"/>
      <c r="URK602" s="50"/>
      <c r="URL602" s="50"/>
      <c r="URM602" s="50"/>
      <c r="URN602" s="50"/>
      <c r="URO602" s="50"/>
      <c r="URP602" s="50"/>
      <c r="URQ602" s="50"/>
      <c r="URR602" s="50"/>
      <c r="URS602" s="50"/>
      <c r="URT602" s="50"/>
      <c r="URU602" s="50"/>
      <c r="URV602" s="50"/>
      <c r="URW602" s="50"/>
      <c r="URX602" s="50"/>
      <c r="URY602" s="50"/>
      <c r="URZ602" s="50"/>
      <c r="USA602" s="50"/>
      <c r="USB602" s="50"/>
      <c r="USC602" s="50"/>
      <c r="USD602" s="50"/>
      <c r="USE602" s="50"/>
      <c r="USF602" s="50"/>
      <c r="USG602" s="50"/>
      <c r="USH602" s="50"/>
      <c r="USI602" s="50"/>
      <c r="USJ602" s="50"/>
      <c r="USK602" s="50"/>
      <c r="USL602" s="50"/>
      <c r="USM602" s="50"/>
      <c r="USN602" s="50"/>
      <c r="USO602" s="50"/>
      <c r="USP602" s="50"/>
      <c r="USQ602" s="50"/>
      <c r="USR602" s="50"/>
      <c r="USS602" s="50"/>
      <c r="UST602" s="50"/>
      <c r="USU602" s="50"/>
      <c r="USV602" s="50"/>
      <c r="USW602" s="50"/>
      <c r="USX602" s="50"/>
      <c r="USY602" s="50"/>
      <c r="USZ602" s="50"/>
      <c r="UTA602" s="50"/>
      <c r="UTB602" s="50"/>
      <c r="UTC602" s="50"/>
      <c r="UTD602" s="50"/>
      <c r="UTE602" s="50"/>
      <c r="UTF602" s="50"/>
      <c r="UTG602" s="50"/>
      <c r="UTH602" s="50"/>
      <c r="UTI602" s="50"/>
      <c r="UTJ602" s="50"/>
      <c r="UTK602" s="50"/>
      <c r="UTL602" s="50"/>
      <c r="UTM602" s="50"/>
      <c r="UTN602" s="50"/>
      <c r="UTO602" s="50"/>
      <c r="UTP602" s="50"/>
      <c r="UTQ602" s="50"/>
      <c r="UTR602" s="50"/>
      <c r="UTS602" s="50"/>
      <c r="UTT602" s="50"/>
      <c r="UTU602" s="50"/>
      <c r="UTV602" s="50"/>
      <c r="UTW602" s="50"/>
      <c r="UTX602" s="50"/>
      <c r="UTY602" s="50"/>
      <c r="UTZ602" s="50"/>
      <c r="UUA602" s="50"/>
      <c r="UUB602" s="50"/>
      <c r="UUC602" s="50"/>
      <c r="UUD602" s="50"/>
      <c r="UUE602" s="50"/>
      <c r="UUF602" s="50"/>
      <c r="UUG602" s="50"/>
      <c r="UUH602" s="50"/>
      <c r="UUI602" s="50"/>
      <c r="UUJ602" s="50"/>
      <c r="UUK602" s="50"/>
      <c r="UUL602" s="50"/>
      <c r="UUM602" s="50"/>
      <c r="UUN602" s="50"/>
      <c r="UUO602" s="50"/>
      <c r="UUP602" s="50"/>
      <c r="UUQ602" s="50"/>
      <c r="UUR602" s="50"/>
      <c r="UUS602" s="50"/>
      <c r="UUT602" s="50"/>
      <c r="UUU602" s="50"/>
      <c r="UUV602" s="50"/>
      <c r="UUW602" s="50"/>
      <c r="UUX602" s="50"/>
      <c r="UUY602" s="50"/>
      <c r="UUZ602" s="50"/>
      <c r="UVA602" s="50"/>
      <c r="UVB602" s="50"/>
      <c r="UVC602" s="50"/>
      <c r="UVD602" s="50"/>
      <c r="UVE602" s="50"/>
      <c r="UVF602" s="50"/>
      <c r="UVG602" s="50"/>
      <c r="UVH602" s="50"/>
      <c r="UVI602" s="50"/>
      <c r="UVJ602" s="50"/>
      <c r="UVK602" s="50"/>
      <c r="UVL602" s="50"/>
      <c r="UVM602" s="50"/>
      <c r="UVN602" s="50"/>
      <c r="UVO602" s="50"/>
      <c r="UVP602" s="50"/>
      <c r="UVQ602" s="50"/>
      <c r="UVR602" s="50"/>
      <c r="UVS602" s="50"/>
      <c r="UVT602" s="50"/>
      <c r="UVU602" s="50"/>
      <c r="UVV602" s="50"/>
      <c r="UVW602" s="50"/>
      <c r="UVX602" s="50"/>
      <c r="UVY602" s="50"/>
      <c r="UVZ602" s="50"/>
      <c r="UWA602" s="50"/>
      <c r="UWB602" s="50"/>
      <c r="UWC602" s="50"/>
      <c r="UWD602" s="50"/>
      <c r="UWE602" s="50"/>
      <c r="UWF602" s="50"/>
      <c r="UWG602" s="50"/>
      <c r="UWH602" s="50"/>
      <c r="UWI602" s="50"/>
      <c r="UWJ602" s="50"/>
      <c r="UWK602" s="50"/>
      <c r="UWL602" s="50"/>
      <c r="UWM602" s="50"/>
      <c r="UWN602" s="50"/>
      <c r="UWO602" s="50"/>
      <c r="UWP602" s="50"/>
      <c r="UWQ602" s="50"/>
      <c r="UWR602" s="50"/>
      <c r="UWS602" s="50"/>
      <c r="UWT602" s="50"/>
      <c r="UWU602" s="50"/>
      <c r="UWV602" s="50"/>
      <c r="UWW602" s="50"/>
      <c r="UWX602" s="50"/>
      <c r="UWY602" s="50"/>
      <c r="UWZ602" s="50"/>
      <c r="UXA602" s="50"/>
      <c r="UXB602" s="50"/>
      <c r="UXC602" s="50"/>
      <c r="UXD602" s="50"/>
      <c r="UXE602" s="50"/>
      <c r="UXF602" s="50"/>
      <c r="UXG602" s="50"/>
      <c r="UXH602" s="50"/>
      <c r="UXI602" s="50"/>
      <c r="UXJ602" s="50"/>
      <c r="UXK602" s="50"/>
      <c r="UXL602" s="50"/>
      <c r="UXM602" s="50"/>
      <c r="UXN602" s="50"/>
      <c r="UXO602" s="50"/>
      <c r="UXP602" s="50"/>
      <c r="UXQ602" s="50"/>
      <c r="UXR602" s="50"/>
      <c r="UXS602" s="50"/>
      <c r="UXT602" s="50"/>
      <c r="UXU602" s="50"/>
      <c r="UXV602" s="50"/>
      <c r="UXW602" s="50"/>
      <c r="UXX602" s="50"/>
      <c r="UXY602" s="50"/>
      <c r="UXZ602" s="50"/>
      <c r="UYA602" s="50"/>
      <c r="UYB602" s="50"/>
      <c r="UYD602" s="50"/>
      <c r="UYF602" s="50"/>
      <c r="UYG602" s="50"/>
      <c r="UYH602" s="50"/>
      <c r="UYI602" s="50"/>
      <c r="UYJ602" s="50"/>
      <c r="UYK602" s="50"/>
      <c r="UYL602" s="50"/>
      <c r="UYM602" s="50"/>
      <c r="UYR602" s="50"/>
      <c r="UYS602" s="50"/>
      <c r="UYT602" s="50"/>
      <c r="UYU602" s="50"/>
      <c r="UYV602" s="50"/>
      <c r="UYW602" s="50"/>
      <c r="UYX602" s="50"/>
      <c r="UYY602" s="50"/>
      <c r="UYZ602" s="50"/>
      <c r="UZA602" s="50"/>
      <c r="UZB602" s="50"/>
      <c r="UZC602" s="50"/>
      <c r="UZD602" s="50"/>
      <c r="UZE602" s="50"/>
      <c r="UZF602" s="50"/>
      <c r="UZG602" s="50"/>
      <c r="UZH602" s="50"/>
      <c r="UZI602" s="50"/>
      <c r="UZJ602" s="50"/>
      <c r="UZK602" s="50"/>
      <c r="UZL602" s="50"/>
      <c r="UZM602" s="50"/>
      <c r="UZN602" s="50"/>
      <c r="UZO602" s="50"/>
      <c r="UZP602" s="50"/>
      <c r="UZQ602" s="50"/>
      <c r="UZR602" s="50"/>
      <c r="UZS602" s="50"/>
      <c r="UZT602" s="50"/>
      <c r="UZU602" s="50"/>
      <c r="UZV602" s="50"/>
      <c r="UZW602" s="50"/>
      <c r="UZX602" s="50"/>
      <c r="UZY602" s="50"/>
      <c r="UZZ602" s="50"/>
      <c r="VAA602" s="50"/>
      <c r="VAB602" s="50"/>
      <c r="VAC602" s="50"/>
      <c r="VAD602" s="50"/>
      <c r="VAE602" s="50"/>
      <c r="VAF602" s="50"/>
      <c r="VAG602" s="50"/>
      <c r="VAH602" s="50"/>
      <c r="VAI602" s="50"/>
      <c r="VAJ602" s="50"/>
      <c r="VAK602" s="50"/>
      <c r="VAL602" s="50"/>
      <c r="VAM602" s="50"/>
      <c r="VAN602" s="50"/>
      <c r="VAO602" s="50"/>
      <c r="VAP602" s="50"/>
      <c r="VAQ602" s="50"/>
      <c r="VAR602" s="50"/>
      <c r="VAS602" s="50"/>
      <c r="VAT602" s="50"/>
      <c r="VAU602" s="50"/>
      <c r="VAV602" s="50"/>
      <c r="VAW602" s="50"/>
      <c r="VAX602" s="50"/>
      <c r="VAY602" s="50"/>
      <c r="VAZ602" s="50"/>
      <c r="VBA602" s="50"/>
      <c r="VBB602" s="50"/>
      <c r="VBC602" s="50"/>
      <c r="VBD602" s="50"/>
      <c r="VBE602" s="50"/>
      <c r="VBF602" s="50"/>
      <c r="VBG602" s="50"/>
      <c r="VBH602" s="50"/>
      <c r="VBI602" s="50"/>
      <c r="VBJ602" s="50"/>
      <c r="VBK602" s="50"/>
      <c r="VBL602" s="50"/>
      <c r="VBM602" s="50"/>
      <c r="VBN602" s="50"/>
      <c r="VBO602" s="50"/>
      <c r="VBP602" s="50"/>
      <c r="VBQ602" s="50"/>
      <c r="VBR602" s="50"/>
      <c r="VBS602" s="50"/>
      <c r="VBT602" s="50"/>
      <c r="VBU602" s="50"/>
      <c r="VBV602" s="50"/>
      <c r="VBW602" s="50"/>
      <c r="VBX602" s="50"/>
      <c r="VBY602" s="50"/>
      <c r="VBZ602" s="50"/>
      <c r="VCA602" s="50"/>
      <c r="VCB602" s="50"/>
      <c r="VCC602" s="50"/>
      <c r="VCD602" s="50"/>
      <c r="VCE602" s="50"/>
      <c r="VCF602" s="50"/>
      <c r="VCG602" s="50"/>
      <c r="VCH602" s="50"/>
      <c r="VCI602" s="50"/>
      <c r="VCJ602" s="50"/>
      <c r="VCK602" s="50"/>
      <c r="VCL602" s="50"/>
      <c r="VCM602" s="50"/>
      <c r="VCN602" s="50"/>
      <c r="VCO602" s="50"/>
      <c r="VCP602" s="50"/>
      <c r="VCQ602" s="50"/>
      <c r="VCR602" s="50"/>
      <c r="VCS602" s="50"/>
      <c r="VCT602" s="50"/>
      <c r="VCU602" s="50"/>
      <c r="VCV602" s="50"/>
      <c r="VCW602" s="50"/>
      <c r="VCX602" s="50"/>
      <c r="VCY602" s="50"/>
      <c r="VCZ602" s="50"/>
      <c r="VDA602" s="50"/>
      <c r="VDB602" s="50"/>
      <c r="VDC602" s="50"/>
      <c r="VDD602" s="50"/>
      <c r="VDE602" s="50"/>
      <c r="VDF602" s="50"/>
      <c r="VDG602" s="50"/>
      <c r="VDH602" s="50"/>
      <c r="VDI602" s="50"/>
      <c r="VDJ602" s="50"/>
      <c r="VDK602" s="50"/>
      <c r="VDL602" s="50"/>
      <c r="VDM602" s="50"/>
      <c r="VDN602" s="50"/>
      <c r="VDO602" s="50"/>
      <c r="VDP602" s="50"/>
      <c r="VDQ602" s="50"/>
      <c r="VDR602" s="50"/>
      <c r="VDS602" s="50"/>
      <c r="VDT602" s="50"/>
      <c r="VDU602" s="50"/>
      <c r="VDV602" s="50"/>
      <c r="VDW602" s="50"/>
      <c r="VDX602" s="50"/>
      <c r="VDY602" s="50"/>
      <c r="VDZ602" s="50"/>
      <c r="VEA602" s="50"/>
      <c r="VEB602" s="50"/>
      <c r="VEC602" s="50"/>
      <c r="VED602" s="50"/>
      <c r="VEE602" s="50"/>
      <c r="VEF602" s="50"/>
      <c r="VEG602" s="50"/>
      <c r="VEH602" s="50"/>
      <c r="VEI602" s="50"/>
      <c r="VEJ602" s="50"/>
      <c r="VEK602" s="50"/>
      <c r="VEL602" s="50"/>
      <c r="VEM602" s="50"/>
      <c r="VEN602" s="50"/>
      <c r="VEO602" s="50"/>
      <c r="VEP602" s="50"/>
      <c r="VEQ602" s="50"/>
      <c r="VER602" s="50"/>
      <c r="VES602" s="50"/>
      <c r="VET602" s="50"/>
      <c r="VEU602" s="50"/>
      <c r="VEV602" s="50"/>
      <c r="VEW602" s="50"/>
      <c r="VEX602" s="50"/>
      <c r="VEY602" s="50"/>
      <c r="VEZ602" s="50"/>
      <c r="VFA602" s="50"/>
      <c r="VFB602" s="50"/>
      <c r="VFC602" s="50"/>
      <c r="VFD602" s="50"/>
      <c r="VFE602" s="50"/>
      <c r="VFF602" s="50"/>
      <c r="VFG602" s="50"/>
      <c r="VFH602" s="50"/>
      <c r="VFI602" s="50"/>
      <c r="VFJ602" s="50"/>
      <c r="VFK602" s="50"/>
      <c r="VFL602" s="50"/>
      <c r="VFM602" s="50"/>
      <c r="VFN602" s="50"/>
      <c r="VFO602" s="50"/>
      <c r="VFP602" s="50"/>
      <c r="VFQ602" s="50"/>
      <c r="VFR602" s="50"/>
      <c r="VFS602" s="50"/>
      <c r="VFT602" s="50"/>
      <c r="VFU602" s="50"/>
      <c r="VFV602" s="50"/>
      <c r="VFW602" s="50"/>
      <c r="VFX602" s="50"/>
      <c r="VFY602" s="50"/>
      <c r="VFZ602" s="50"/>
      <c r="VGA602" s="50"/>
      <c r="VGB602" s="50"/>
      <c r="VGC602" s="50"/>
      <c r="VGD602" s="50"/>
      <c r="VGE602" s="50"/>
      <c r="VGF602" s="50"/>
      <c r="VGG602" s="50"/>
      <c r="VGH602" s="50"/>
      <c r="VGI602" s="50"/>
      <c r="VGJ602" s="50"/>
      <c r="VGK602" s="50"/>
      <c r="VGL602" s="50"/>
      <c r="VGM602" s="50"/>
      <c r="VGN602" s="50"/>
      <c r="VGO602" s="50"/>
      <c r="VGP602" s="50"/>
      <c r="VGQ602" s="50"/>
      <c r="VGR602" s="50"/>
      <c r="VGS602" s="50"/>
      <c r="VGT602" s="50"/>
      <c r="VGU602" s="50"/>
      <c r="VGV602" s="50"/>
      <c r="VGW602" s="50"/>
      <c r="VGX602" s="50"/>
      <c r="VGY602" s="50"/>
      <c r="VGZ602" s="50"/>
      <c r="VHA602" s="50"/>
      <c r="VHB602" s="50"/>
      <c r="VHC602" s="50"/>
      <c r="VHD602" s="50"/>
      <c r="VHE602" s="50"/>
      <c r="VHF602" s="50"/>
      <c r="VHG602" s="50"/>
      <c r="VHH602" s="50"/>
      <c r="VHI602" s="50"/>
      <c r="VHJ602" s="50"/>
      <c r="VHK602" s="50"/>
      <c r="VHL602" s="50"/>
      <c r="VHM602" s="50"/>
      <c r="VHN602" s="50"/>
      <c r="VHO602" s="50"/>
      <c r="VHP602" s="50"/>
      <c r="VHQ602" s="50"/>
      <c r="VHR602" s="50"/>
      <c r="VHS602" s="50"/>
      <c r="VHT602" s="50"/>
      <c r="VHU602" s="50"/>
      <c r="VHV602" s="50"/>
      <c r="VHW602" s="50"/>
      <c r="VHX602" s="50"/>
      <c r="VHZ602" s="50"/>
      <c r="VIB602" s="50"/>
      <c r="VIC602" s="50"/>
      <c r="VID602" s="50"/>
      <c r="VIE602" s="50"/>
      <c r="VIF602" s="50"/>
      <c r="VIG602" s="50"/>
      <c r="VIH602" s="50"/>
      <c r="VII602" s="50"/>
      <c r="VIN602" s="50"/>
      <c r="VIO602" s="50"/>
      <c r="VIP602" s="50"/>
      <c r="VIQ602" s="50"/>
      <c r="VIR602" s="50"/>
      <c r="VIS602" s="50"/>
      <c r="VIT602" s="50"/>
      <c r="VIU602" s="50"/>
      <c r="VIV602" s="50"/>
      <c r="VIW602" s="50"/>
      <c r="VIX602" s="50"/>
      <c r="VIY602" s="50"/>
      <c r="VIZ602" s="50"/>
      <c r="VJA602" s="50"/>
      <c r="VJB602" s="50"/>
      <c r="VJC602" s="50"/>
      <c r="VJD602" s="50"/>
      <c r="VJE602" s="50"/>
      <c r="VJF602" s="50"/>
      <c r="VJG602" s="50"/>
      <c r="VJH602" s="50"/>
      <c r="VJI602" s="50"/>
      <c r="VJJ602" s="50"/>
      <c r="VJK602" s="50"/>
      <c r="VJL602" s="50"/>
      <c r="VJM602" s="50"/>
      <c r="VJN602" s="50"/>
      <c r="VJO602" s="50"/>
      <c r="VJP602" s="50"/>
      <c r="VJQ602" s="50"/>
      <c r="VJR602" s="50"/>
      <c r="VJS602" s="50"/>
      <c r="VJT602" s="50"/>
      <c r="VJU602" s="50"/>
      <c r="VJV602" s="50"/>
      <c r="VJW602" s="50"/>
      <c r="VJX602" s="50"/>
      <c r="VJY602" s="50"/>
      <c r="VJZ602" s="50"/>
      <c r="VKA602" s="50"/>
      <c r="VKB602" s="50"/>
      <c r="VKC602" s="50"/>
      <c r="VKD602" s="50"/>
      <c r="VKE602" s="50"/>
      <c r="VKF602" s="50"/>
      <c r="VKG602" s="50"/>
      <c r="VKH602" s="50"/>
      <c r="VKI602" s="50"/>
      <c r="VKJ602" s="50"/>
      <c r="VKK602" s="50"/>
      <c r="VKL602" s="50"/>
      <c r="VKM602" s="50"/>
      <c r="VKN602" s="50"/>
      <c r="VKO602" s="50"/>
      <c r="VKP602" s="50"/>
      <c r="VKQ602" s="50"/>
      <c r="VKR602" s="50"/>
      <c r="VKS602" s="50"/>
      <c r="VKT602" s="50"/>
      <c r="VKU602" s="50"/>
      <c r="VKV602" s="50"/>
      <c r="VKW602" s="50"/>
      <c r="VKX602" s="50"/>
      <c r="VKY602" s="50"/>
      <c r="VKZ602" s="50"/>
      <c r="VLA602" s="50"/>
      <c r="VLB602" s="50"/>
      <c r="VLC602" s="50"/>
      <c r="VLD602" s="50"/>
      <c r="VLE602" s="50"/>
      <c r="VLF602" s="50"/>
      <c r="VLG602" s="50"/>
      <c r="VLH602" s="50"/>
      <c r="VLI602" s="50"/>
      <c r="VLJ602" s="50"/>
      <c r="VLK602" s="50"/>
      <c r="VLL602" s="50"/>
      <c r="VLM602" s="50"/>
      <c r="VLN602" s="50"/>
      <c r="VLO602" s="50"/>
      <c r="VLP602" s="50"/>
      <c r="VLQ602" s="50"/>
      <c r="VLR602" s="50"/>
      <c r="VLS602" s="50"/>
      <c r="VLT602" s="50"/>
      <c r="VLU602" s="50"/>
      <c r="VLV602" s="50"/>
      <c r="VLW602" s="50"/>
      <c r="VLX602" s="50"/>
      <c r="VLY602" s="50"/>
      <c r="VLZ602" s="50"/>
      <c r="VMA602" s="50"/>
      <c r="VMB602" s="50"/>
      <c r="VMC602" s="50"/>
      <c r="VMD602" s="50"/>
      <c r="VME602" s="50"/>
      <c r="VMF602" s="50"/>
      <c r="VMG602" s="50"/>
      <c r="VMH602" s="50"/>
      <c r="VMI602" s="50"/>
      <c r="VMJ602" s="50"/>
      <c r="VMK602" s="50"/>
      <c r="VML602" s="50"/>
      <c r="VMM602" s="50"/>
      <c r="VMN602" s="50"/>
      <c r="VMO602" s="50"/>
      <c r="VMP602" s="50"/>
      <c r="VMQ602" s="50"/>
      <c r="VMR602" s="50"/>
      <c r="VMS602" s="50"/>
      <c r="VMT602" s="50"/>
      <c r="VMU602" s="50"/>
      <c r="VMV602" s="50"/>
      <c r="VMW602" s="50"/>
      <c r="VMX602" s="50"/>
      <c r="VMY602" s="50"/>
      <c r="VMZ602" s="50"/>
      <c r="VNA602" s="50"/>
      <c r="VNB602" s="50"/>
      <c r="VNC602" s="50"/>
      <c r="VND602" s="50"/>
      <c r="VNE602" s="50"/>
      <c r="VNF602" s="50"/>
      <c r="VNG602" s="50"/>
      <c r="VNH602" s="50"/>
      <c r="VNI602" s="50"/>
      <c r="VNJ602" s="50"/>
      <c r="VNK602" s="50"/>
      <c r="VNL602" s="50"/>
      <c r="VNM602" s="50"/>
      <c r="VNN602" s="50"/>
      <c r="VNO602" s="50"/>
      <c r="VNP602" s="50"/>
      <c r="VNQ602" s="50"/>
      <c r="VNR602" s="50"/>
      <c r="VNS602" s="50"/>
      <c r="VNT602" s="50"/>
      <c r="VNU602" s="50"/>
      <c r="VNV602" s="50"/>
      <c r="VNW602" s="50"/>
      <c r="VNX602" s="50"/>
      <c r="VNY602" s="50"/>
      <c r="VNZ602" s="50"/>
      <c r="VOA602" s="50"/>
      <c r="VOB602" s="50"/>
      <c r="VOC602" s="50"/>
      <c r="VOD602" s="50"/>
      <c r="VOE602" s="50"/>
      <c r="VOF602" s="50"/>
      <c r="VOG602" s="50"/>
      <c r="VOH602" s="50"/>
      <c r="VOI602" s="50"/>
      <c r="VOJ602" s="50"/>
      <c r="VOK602" s="50"/>
      <c r="VOL602" s="50"/>
      <c r="VOM602" s="50"/>
      <c r="VON602" s="50"/>
      <c r="VOO602" s="50"/>
      <c r="VOP602" s="50"/>
      <c r="VOQ602" s="50"/>
      <c r="VOR602" s="50"/>
      <c r="VOS602" s="50"/>
      <c r="VOT602" s="50"/>
      <c r="VOU602" s="50"/>
      <c r="VOV602" s="50"/>
      <c r="VOW602" s="50"/>
      <c r="VOX602" s="50"/>
      <c r="VOY602" s="50"/>
      <c r="VOZ602" s="50"/>
      <c r="VPA602" s="50"/>
      <c r="VPB602" s="50"/>
      <c r="VPC602" s="50"/>
      <c r="VPD602" s="50"/>
      <c r="VPE602" s="50"/>
      <c r="VPF602" s="50"/>
      <c r="VPG602" s="50"/>
      <c r="VPH602" s="50"/>
      <c r="VPI602" s="50"/>
      <c r="VPJ602" s="50"/>
      <c r="VPK602" s="50"/>
      <c r="VPL602" s="50"/>
      <c r="VPM602" s="50"/>
      <c r="VPN602" s="50"/>
      <c r="VPO602" s="50"/>
      <c r="VPP602" s="50"/>
      <c r="VPQ602" s="50"/>
      <c r="VPR602" s="50"/>
      <c r="VPS602" s="50"/>
      <c r="VPT602" s="50"/>
      <c r="VPU602" s="50"/>
      <c r="VPV602" s="50"/>
      <c r="VPW602" s="50"/>
      <c r="VPX602" s="50"/>
      <c r="VPY602" s="50"/>
      <c r="VPZ602" s="50"/>
      <c r="VQA602" s="50"/>
      <c r="VQB602" s="50"/>
      <c r="VQC602" s="50"/>
      <c r="VQD602" s="50"/>
      <c r="VQE602" s="50"/>
      <c r="VQF602" s="50"/>
      <c r="VQG602" s="50"/>
      <c r="VQH602" s="50"/>
      <c r="VQI602" s="50"/>
      <c r="VQJ602" s="50"/>
      <c r="VQK602" s="50"/>
      <c r="VQL602" s="50"/>
      <c r="VQM602" s="50"/>
      <c r="VQN602" s="50"/>
      <c r="VQO602" s="50"/>
      <c r="VQP602" s="50"/>
      <c r="VQQ602" s="50"/>
      <c r="VQR602" s="50"/>
      <c r="VQS602" s="50"/>
      <c r="VQT602" s="50"/>
      <c r="VQU602" s="50"/>
      <c r="VQV602" s="50"/>
      <c r="VQW602" s="50"/>
      <c r="VQX602" s="50"/>
      <c r="VQY602" s="50"/>
      <c r="VQZ602" s="50"/>
      <c r="VRA602" s="50"/>
      <c r="VRB602" s="50"/>
      <c r="VRC602" s="50"/>
      <c r="VRD602" s="50"/>
      <c r="VRE602" s="50"/>
      <c r="VRF602" s="50"/>
      <c r="VRG602" s="50"/>
      <c r="VRH602" s="50"/>
      <c r="VRI602" s="50"/>
      <c r="VRJ602" s="50"/>
      <c r="VRK602" s="50"/>
      <c r="VRL602" s="50"/>
      <c r="VRM602" s="50"/>
      <c r="VRN602" s="50"/>
      <c r="VRO602" s="50"/>
      <c r="VRP602" s="50"/>
      <c r="VRQ602" s="50"/>
      <c r="VRR602" s="50"/>
      <c r="VRS602" s="50"/>
      <c r="VRT602" s="50"/>
      <c r="VRV602" s="50"/>
      <c r="VRX602" s="50"/>
      <c r="VRY602" s="50"/>
      <c r="VRZ602" s="50"/>
      <c r="VSA602" s="50"/>
      <c r="VSB602" s="50"/>
      <c r="VSC602" s="50"/>
      <c r="VSD602" s="50"/>
      <c r="VSE602" s="50"/>
      <c r="VSJ602" s="50"/>
      <c r="VSK602" s="50"/>
      <c r="VSL602" s="50"/>
      <c r="VSM602" s="50"/>
      <c r="VSN602" s="50"/>
      <c r="VSO602" s="50"/>
      <c r="VSP602" s="50"/>
      <c r="VSQ602" s="50"/>
      <c r="VSR602" s="50"/>
      <c r="VSS602" s="50"/>
      <c r="VST602" s="50"/>
      <c r="VSU602" s="50"/>
      <c r="VSV602" s="50"/>
      <c r="VSW602" s="50"/>
      <c r="VSX602" s="50"/>
      <c r="VSY602" s="50"/>
      <c r="VSZ602" s="50"/>
      <c r="VTA602" s="50"/>
      <c r="VTB602" s="50"/>
      <c r="VTC602" s="50"/>
      <c r="VTD602" s="50"/>
      <c r="VTE602" s="50"/>
      <c r="VTF602" s="50"/>
      <c r="VTG602" s="50"/>
      <c r="VTH602" s="50"/>
      <c r="VTI602" s="50"/>
      <c r="VTJ602" s="50"/>
      <c r="VTK602" s="50"/>
      <c r="VTL602" s="50"/>
      <c r="VTM602" s="50"/>
      <c r="VTN602" s="50"/>
      <c r="VTO602" s="50"/>
      <c r="VTP602" s="50"/>
      <c r="VTQ602" s="50"/>
      <c r="VTR602" s="50"/>
      <c r="VTS602" s="50"/>
      <c r="VTT602" s="50"/>
      <c r="VTU602" s="50"/>
      <c r="VTV602" s="50"/>
      <c r="VTW602" s="50"/>
      <c r="VTX602" s="50"/>
      <c r="VTY602" s="50"/>
      <c r="VTZ602" s="50"/>
      <c r="VUA602" s="50"/>
      <c r="VUB602" s="50"/>
      <c r="VUC602" s="50"/>
      <c r="VUD602" s="50"/>
      <c r="VUE602" s="50"/>
      <c r="VUF602" s="50"/>
      <c r="VUG602" s="50"/>
      <c r="VUH602" s="50"/>
      <c r="VUI602" s="50"/>
      <c r="VUJ602" s="50"/>
      <c r="VUK602" s="50"/>
      <c r="VUL602" s="50"/>
      <c r="VUM602" s="50"/>
      <c r="VUN602" s="50"/>
      <c r="VUO602" s="50"/>
      <c r="VUP602" s="50"/>
      <c r="VUQ602" s="50"/>
      <c r="VUR602" s="50"/>
      <c r="VUS602" s="50"/>
      <c r="VUT602" s="50"/>
      <c r="VUU602" s="50"/>
      <c r="VUV602" s="50"/>
      <c r="VUW602" s="50"/>
      <c r="VUX602" s="50"/>
      <c r="VUY602" s="50"/>
      <c r="VUZ602" s="50"/>
      <c r="VVA602" s="50"/>
      <c r="VVB602" s="50"/>
      <c r="VVC602" s="50"/>
      <c r="VVD602" s="50"/>
      <c r="VVE602" s="50"/>
      <c r="VVF602" s="50"/>
      <c r="VVG602" s="50"/>
      <c r="VVH602" s="50"/>
      <c r="VVI602" s="50"/>
      <c r="VVJ602" s="50"/>
      <c r="VVK602" s="50"/>
      <c r="VVL602" s="50"/>
      <c r="VVM602" s="50"/>
      <c r="VVN602" s="50"/>
      <c r="VVO602" s="50"/>
      <c r="VVP602" s="50"/>
      <c r="VVQ602" s="50"/>
      <c r="VVR602" s="50"/>
      <c r="VVS602" s="50"/>
      <c r="VVT602" s="50"/>
      <c r="VVU602" s="50"/>
      <c r="VVV602" s="50"/>
      <c r="VVW602" s="50"/>
      <c r="VVX602" s="50"/>
      <c r="VVY602" s="50"/>
      <c r="VVZ602" s="50"/>
      <c r="VWA602" s="50"/>
      <c r="VWB602" s="50"/>
      <c r="VWC602" s="50"/>
      <c r="VWD602" s="50"/>
      <c r="VWE602" s="50"/>
      <c r="VWF602" s="50"/>
      <c r="VWG602" s="50"/>
      <c r="VWH602" s="50"/>
      <c r="VWI602" s="50"/>
      <c r="VWJ602" s="50"/>
      <c r="VWK602" s="50"/>
      <c r="VWL602" s="50"/>
      <c r="VWM602" s="50"/>
      <c r="VWN602" s="50"/>
      <c r="VWO602" s="50"/>
      <c r="VWP602" s="50"/>
      <c r="VWQ602" s="50"/>
      <c r="VWR602" s="50"/>
      <c r="VWS602" s="50"/>
      <c r="VWT602" s="50"/>
      <c r="VWU602" s="50"/>
      <c r="VWV602" s="50"/>
      <c r="VWW602" s="50"/>
      <c r="VWX602" s="50"/>
      <c r="VWY602" s="50"/>
      <c r="VWZ602" s="50"/>
      <c r="VXA602" s="50"/>
      <c r="VXB602" s="50"/>
      <c r="VXC602" s="50"/>
      <c r="VXD602" s="50"/>
      <c r="VXE602" s="50"/>
      <c r="VXF602" s="50"/>
      <c r="VXG602" s="50"/>
      <c r="VXH602" s="50"/>
      <c r="VXI602" s="50"/>
      <c r="VXJ602" s="50"/>
      <c r="VXK602" s="50"/>
      <c r="VXL602" s="50"/>
      <c r="VXM602" s="50"/>
      <c r="VXN602" s="50"/>
      <c r="VXO602" s="50"/>
      <c r="VXP602" s="50"/>
      <c r="VXQ602" s="50"/>
      <c r="VXR602" s="50"/>
      <c r="VXS602" s="50"/>
      <c r="VXT602" s="50"/>
      <c r="VXU602" s="50"/>
      <c r="VXV602" s="50"/>
      <c r="VXW602" s="50"/>
      <c r="VXX602" s="50"/>
      <c r="VXY602" s="50"/>
      <c r="VXZ602" s="50"/>
      <c r="VYA602" s="50"/>
      <c r="VYB602" s="50"/>
      <c r="VYC602" s="50"/>
      <c r="VYD602" s="50"/>
      <c r="VYE602" s="50"/>
      <c r="VYF602" s="50"/>
      <c r="VYG602" s="50"/>
      <c r="VYH602" s="50"/>
      <c r="VYI602" s="50"/>
      <c r="VYJ602" s="50"/>
      <c r="VYK602" s="50"/>
      <c r="VYL602" s="50"/>
      <c r="VYM602" s="50"/>
      <c r="VYN602" s="50"/>
      <c r="VYO602" s="50"/>
      <c r="VYP602" s="50"/>
      <c r="VYQ602" s="50"/>
      <c r="VYR602" s="50"/>
      <c r="VYS602" s="50"/>
      <c r="VYT602" s="50"/>
      <c r="VYU602" s="50"/>
      <c r="VYV602" s="50"/>
      <c r="VYW602" s="50"/>
      <c r="VYX602" s="50"/>
      <c r="VYY602" s="50"/>
      <c r="VYZ602" s="50"/>
      <c r="VZA602" s="50"/>
      <c r="VZB602" s="50"/>
      <c r="VZC602" s="50"/>
      <c r="VZD602" s="50"/>
      <c r="VZE602" s="50"/>
      <c r="VZF602" s="50"/>
      <c r="VZG602" s="50"/>
      <c r="VZH602" s="50"/>
      <c r="VZI602" s="50"/>
      <c r="VZJ602" s="50"/>
      <c r="VZK602" s="50"/>
      <c r="VZL602" s="50"/>
      <c r="VZM602" s="50"/>
      <c r="VZN602" s="50"/>
      <c r="VZO602" s="50"/>
      <c r="VZP602" s="50"/>
      <c r="VZQ602" s="50"/>
      <c r="VZR602" s="50"/>
      <c r="VZS602" s="50"/>
      <c r="VZT602" s="50"/>
      <c r="VZU602" s="50"/>
      <c r="VZV602" s="50"/>
      <c r="VZW602" s="50"/>
      <c r="VZX602" s="50"/>
      <c r="VZY602" s="50"/>
      <c r="VZZ602" s="50"/>
      <c r="WAA602" s="50"/>
      <c r="WAB602" s="50"/>
      <c r="WAC602" s="50"/>
      <c r="WAD602" s="50"/>
      <c r="WAE602" s="50"/>
      <c r="WAF602" s="50"/>
      <c r="WAG602" s="50"/>
      <c r="WAH602" s="50"/>
      <c r="WAI602" s="50"/>
      <c r="WAJ602" s="50"/>
      <c r="WAK602" s="50"/>
      <c r="WAL602" s="50"/>
      <c r="WAM602" s="50"/>
      <c r="WAN602" s="50"/>
      <c r="WAO602" s="50"/>
      <c r="WAP602" s="50"/>
      <c r="WAQ602" s="50"/>
      <c r="WAR602" s="50"/>
      <c r="WAS602" s="50"/>
      <c r="WAT602" s="50"/>
      <c r="WAU602" s="50"/>
      <c r="WAV602" s="50"/>
      <c r="WAW602" s="50"/>
      <c r="WAX602" s="50"/>
      <c r="WAY602" s="50"/>
      <c r="WAZ602" s="50"/>
      <c r="WBA602" s="50"/>
      <c r="WBB602" s="50"/>
      <c r="WBC602" s="50"/>
      <c r="WBD602" s="50"/>
      <c r="WBE602" s="50"/>
      <c r="WBF602" s="50"/>
      <c r="WBG602" s="50"/>
      <c r="WBH602" s="50"/>
      <c r="WBI602" s="50"/>
      <c r="WBJ602" s="50"/>
      <c r="WBK602" s="50"/>
      <c r="WBL602" s="50"/>
      <c r="WBM602" s="50"/>
      <c r="WBN602" s="50"/>
      <c r="WBO602" s="50"/>
      <c r="WBP602" s="50"/>
      <c r="WBR602" s="50"/>
      <c r="WBT602" s="50"/>
      <c r="WBU602" s="50"/>
      <c r="WBV602" s="50"/>
      <c r="WBW602" s="50"/>
      <c r="WBX602" s="50"/>
      <c r="WBY602" s="50"/>
      <c r="WBZ602" s="50"/>
      <c r="WCA602" s="50"/>
      <c r="WCF602" s="50"/>
      <c r="WCG602" s="50"/>
      <c r="WCH602" s="50"/>
      <c r="WCI602" s="50"/>
      <c r="WCJ602" s="50"/>
      <c r="WCK602" s="50"/>
      <c r="WCL602" s="50"/>
      <c r="WCM602" s="50"/>
      <c r="WCN602" s="50"/>
      <c r="WCO602" s="50"/>
      <c r="WCP602" s="50"/>
      <c r="WCQ602" s="50"/>
      <c r="WCR602" s="50"/>
      <c r="WCS602" s="50"/>
      <c r="WCT602" s="50"/>
      <c r="WCU602" s="50"/>
      <c r="WCV602" s="50"/>
      <c r="WCW602" s="50"/>
      <c r="WCX602" s="50"/>
      <c r="WCY602" s="50"/>
      <c r="WCZ602" s="50"/>
      <c r="WDA602" s="50"/>
      <c r="WDB602" s="50"/>
      <c r="WDC602" s="50"/>
      <c r="WDD602" s="50"/>
      <c r="WDE602" s="50"/>
      <c r="WDF602" s="50"/>
      <c r="WDG602" s="50"/>
      <c r="WDH602" s="50"/>
      <c r="WDI602" s="50"/>
      <c r="WDJ602" s="50"/>
      <c r="WDK602" s="50"/>
      <c r="WDL602" s="50"/>
      <c r="WDM602" s="50"/>
      <c r="WDN602" s="50"/>
      <c r="WDO602" s="50"/>
      <c r="WDP602" s="50"/>
      <c r="WDQ602" s="50"/>
      <c r="WDR602" s="50"/>
      <c r="WDS602" s="50"/>
      <c r="WDT602" s="50"/>
      <c r="WDU602" s="50"/>
      <c r="WDV602" s="50"/>
      <c r="WDW602" s="50"/>
      <c r="WDX602" s="50"/>
      <c r="WDY602" s="50"/>
      <c r="WDZ602" s="50"/>
      <c r="WEA602" s="50"/>
      <c r="WEB602" s="50"/>
      <c r="WEC602" s="50"/>
      <c r="WED602" s="50"/>
      <c r="WEE602" s="50"/>
      <c r="WEF602" s="50"/>
      <c r="WEG602" s="50"/>
      <c r="WEH602" s="50"/>
      <c r="WEI602" s="50"/>
      <c r="WEJ602" s="50"/>
      <c r="WEK602" s="50"/>
      <c r="WEL602" s="50"/>
      <c r="WEM602" s="50"/>
      <c r="WEN602" s="50"/>
      <c r="WEO602" s="50"/>
      <c r="WEP602" s="50"/>
      <c r="WEQ602" s="50"/>
      <c r="WER602" s="50"/>
      <c r="WES602" s="50"/>
      <c r="WET602" s="50"/>
      <c r="WEU602" s="50"/>
      <c r="WEV602" s="50"/>
      <c r="WEW602" s="50"/>
      <c r="WEX602" s="50"/>
      <c r="WEY602" s="50"/>
      <c r="WEZ602" s="50"/>
      <c r="WFA602" s="50"/>
      <c r="WFB602" s="50"/>
      <c r="WFC602" s="50"/>
      <c r="WFD602" s="50"/>
      <c r="WFE602" s="50"/>
      <c r="WFF602" s="50"/>
      <c r="WFG602" s="50"/>
      <c r="WFH602" s="50"/>
      <c r="WFI602" s="50"/>
      <c r="WFJ602" s="50"/>
      <c r="WFK602" s="50"/>
      <c r="WFL602" s="50"/>
      <c r="WFM602" s="50"/>
      <c r="WFN602" s="50"/>
      <c r="WFO602" s="50"/>
      <c r="WFP602" s="50"/>
      <c r="WFQ602" s="50"/>
      <c r="WFR602" s="50"/>
      <c r="WFS602" s="50"/>
      <c r="WFT602" s="50"/>
      <c r="WFU602" s="50"/>
      <c r="WFV602" s="50"/>
      <c r="WFW602" s="50"/>
      <c r="WFX602" s="50"/>
      <c r="WFY602" s="50"/>
      <c r="WFZ602" s="50"/>
      <c r="WGA602" s="50"/>
      <c r="WGB602" s="50"/>
      <c r="WGC602" s="50"/>
      <c r="WGD602" s="50"/>
      <c r="WGE602" s="50"/>
      <c r="WGF602" s="50"/>
      <c r="WGG602" s="50"/>
      <c r="WGH602" s="50"/>
      <c r="WGI602" s="50"/>
      <c r="WGJ602" s="50"/>
      <c r="WGK602" s="50"/>
      <c r="WGL602" s="50"/>
      <c r="WGM602" s="50"/>
      <c r="WGN602" s="50"/>
      <c r="WGO602" s="50"/>
      <c r="WGP602" s="50"/>
      <c r="WGQ602" s="50"/>
      <c r="WGR602" s="50"/>
      <c r="WGS602" s="50"/>
      <c r="WGT602" s="50"/>
      <c r="WGU602" s="50"/>
      <c r="WGV602" s="50"/>
      <c r="WGW602" s="50"/>
      <c r="WGX602" s="50"/>
      <c r="WGY602" s="50"/>
      <c r="WGZ602" s="50"/>
      <c r="WHA602" s="50"/>
      <c r="WHB602" s="50"/>
      <c r="WHC602" s="50"/>
      <c r="WHD602" s="50"/>
      <c r="WHE602" s="50"/>
      <c r="WHF602" s="50"/>
      <c r="WHG602" s="50"/>
      <c r="WHH602" s="50"/>
      <c r="WHI602" s="50"/>
      <c r="WHJ602" s="50"/>
      <c r="WHK602" s="50"/>
      <c r="WHL602" s="50"/>
      <c r="WHM602" s="50"/>
      <c r="WHN602" s="50"/>
      <c r="WHO602" s="50"/>
      <c r="WHP602" s="50"/>
      <c r="WHQ602" s="50"/>
      <c r="WHR602" s="50"/>
      <c r="WHS602" s="50"/>
      <c r="WHT602" s="50"/>
      <c r="WHU602" s="50"/>
      <c r="WHV602" s="50"/>
      <c r="WHW602" s="50"/>
      <c r="WHX602" s="50"/>
      <c r="WHY602" s="50"/>
      <c r="WHZ602" s="50"/>
      <c r="WIA602" s="50"/>
      <c r="WIB602" s="50"/>
      <c r="WIC602" s="50"/>
      <c r="WID602" s="50"/>
      <c r="WIE602" s="50"/>
      <c r="WIF602" s="50"/>
      <c r="WIG602" s="50"/>
      <c r="WIH602" s="50"/>
      <c r="WII602" s="50"/>
      <c r="WIJ602" s="50"/>
      <c r="WIK602" s="50"/>
      <c r="WIL602" s="50"/>
      <c r="WIM602" s="50"/>
      <c r="WIN602" s="50"/>
      <c r="WIO602" s="50"/>
      <c r="WIP602" s="50"/>
      <c r="WIQ602" s="50"/>
      <c r="WIR602" s="50"/>
      <c r="WIS602" s="50"/>
      <c r="WIT602" s="50"/>
      <c r="WIU602" s="50"/>
      <c r="WIV602" s="50"/>
      <c r="WIW602" s="50"/>
      <c r="WIX602" s="50"/>
      <c r="WIY602" s="50"/>
      <c r="WIZ602" s="50"/>
      <c r="WJA602" s="50"/>
      <c r="WJB602" s="50"/>
      <c r="WJC602" s="50"/>
      <c r="WJD602" s="50"/>
      <c r="WJE602" s="50"/>
      <c r="WJF602" s="50"/>
      <c r="WJG602" s="50"/>
      <c r="WJH602" s="50"/>
      <c r="WJI602" s="50"/>
      <c r="WJJ602" s="50"/>
      <c r="WJK602" s="50"/>
      <c r="WJL602" s="50"/>
      <c r="WJM602" s="50"/>
      <c r="WJN602" s="50"/>
      <c r="WJO602" s="50"/>
      <c r="WJP602" s="50"/>
      <c r="WJQ602" s="50"/>
      <c r="WJR602" s="50"/>
      <c r="WJS602" s="50"/>
      <c r="WJT602" s="50"/>
      <c r="WJU602" s="50"/>
      <c r="WJV602" s="50"/>
      <c r="WJW602" s="50"/>
      <c r="WJX602" s="50"/>
      <c r="WJY602" s="50"/>
      <c r="WJZ602" s="50"/>
      <c r="WKA602" s="50"/>
      <c r="WKB602" s="50"/>
      <c r="WKC602" s="50"/>
      <c r="WKD602" s="50"/>
      <c r="WKE602" s="50"/>
      <c r="WKF602" s="50"/>
      <c r="WKG602" s="50"/>
      <c r="WKH602" s="50"/>
      <c r="WKI602" s="50"/>
      <c r="WKJ602" s="50"/>
      <c r="WKK602" s="50"/>
      <c r="WKL602" s="50"/>
      <c r="WKM602" s="50"/>
      <c r="WKN602" s="50"/>
      <c r="WKO602" s="50"/>
      <c r="WKP602" s="50"/>
      <c r="WKQ602" s="50"/>
      <c r="WKR602" s="50"/>
      <c r="WKS602" s="50"/>
      <c r="WKT602" s="50"/>
      <c r="WKU602" s="50"/>
      <c r="WKV602" s="50"/>
      <c r="WKW602" s="50"/>
      <c r="WKX602" s="50"/>
      <c r="WKY602" s="50"/>
      <c r="WKZ602" s="50"/>
      <c r="WLA602" s="50"/>
      <c r="WLB602" s="50"/>
      <c r="WLC602" s="50"/>
      <c r="WLD602" s="50"/>
      <c r="WLE602" s="50"/>
      <c r="WLF602" s="50"/>
      <c r="WLG602" s="50"/>
      <c r="WLH602" s="50"/>
      <c r="WLI602" s="50"/>
      <c r="WLJ602" s="50"/>
      <c r="WLK602" s="50"/>
      <c r="WLL602" s="50"/>
      <c r="WLN602" s="50"/>
      <c r="WLP602" s="50"/>
      <c r="WLQ602" s="50"/>
      <c r="WLR602" s="50"/>
      <c r="WLS602" s="50"/>
      <c r="WLT602" s="50"/>
      <c r="WLU602" s="50"/>
      <c r="WLV602" s="50"/>
      <c r="WLW602" s="50"/>
      <c r="WMB602" s="50"/>
      <c r="WMC602" s="50"/>
      <c r="WMD602" s="50"/>
      <c r="WME602" s="50"/>
      <c r="WMF602" s="50"/>
      <c r="WMG602" s="50"/>
      <c r="WMH602" s="50"/>
      <c r="WMI602" s="50"/>
      <c r="WMJ602" s="50"/>
      <c r="WMK602" s="50"/>
      <c r="WML602" s="50"/>
      <c r="WMM602" s="50"/>
      <c r="WMN602" s="50"/>
      <c r="WMO602" s="50"/>
      <c r="WMP602" s="50"/>
      <c r="WMQ602" s="50"/>
      <c r="WMR602" s="50"/>
      <c r="WMS602" s="50"/>
      <c r="WMT602" s="50"/>
      <c r="WMU602" s="50"/>
      <c r="WMV602" s="50"/>
      <c r="WMW602" s="50"/>
      <c r="WMX602" s="50"/>
      <c r="WMY602" s="50"/>
      <c r="WMZ602" s="50"/>
      <c r="WNA602" s="50"/>
      <c r="WNB602" s="50"/>
      <c r="WNC602" s="50"/>
      <c r="WND602" s="50"/>
      <c r="WNE602" s="50"/>
      <c r="WNF602" s="50"/>
      <c r="WNG602" s="50"/>
      <c r="WNH602" s="50"/>
      <c r="WNI602" s="50"/>
      <c r="WNJ602" s="50"/>
      <c r="WNK602" s="50"/>
      <c r="WNL602" s="50"/>
      <c r="WNM602" s="50"/>
      <c r="WNN602" s="50"/>
      <c r="WNO602" s="50"/>
      <c r="WNP602" s="50"/>
      <c r="WNQ602" s="50"/>
      <c r="WNR602" s="50"/>
      <c r="WNS602" s="50"/>
      <c r="WNT602" s="50"/>
      <c r="WNU602" s="50"/>
      <c r="WNV602" s="50"/>
      <c r="WNW602" s="50"/>
      <c r="WNX602" s="50"/>
      <c r="WNY602" s="50"/>
      <c r="WNZ602" s="50"/>
      <c r="WOA602" s="50"/>
      <c r="WOB602" s="50"/>
      <c r="WOC602" s="50"/>
      <c r="WOD602" s="50"/>
      <c r="WOE602" s="50"/>
      <c r="WOF602" s="50"/>
      <c r="WOG602" s="50"/>
      <c r="WOH602" s="50"/>
      <c r="WOI602" s="50"/>
      <c r="WOJ602" s="50"/>
      <c r="WOK602" s="50"/>
      <c r="WOL602" s="50"/>
      <c r="WOM602" s="50"/>
      <c r="WON602" s="50"/>
      <c r="WOO602" s="50"/>
      <c r="WOP602" s="50"/>
      <c r="WOQ602" s="50"/>
      <c r="WOR602" s="50"/>
      <c r="WOS602" s="50"/>
      <c r="WOT602" s="50"/>
      <c r="WOU602" s="50"/>
      <c r="WOV602" s="50"/>
      <c r="WOW602" s="50"/>
      <c r="WOX602" s="50"/>
      <c r="WOY602" s="50"/>
      <c r="WOZ602" s="50"/>
      <c r="WPA602" s="50"/>
      <c r="WPB602" s="50"/>
      <c r="WPC602" s="50"/>
      <c r="WPD602" s="50"/>
      <c r="WPE602" s="50"/>
      <c r="WPF602" s="50"/>
      <c r="WPG602" s="50"/>
      <c r="WPH602" s="50"/>
      <c r="WPI602" s="50"/>
      <c r="WPJ602" s="50"/>
      <c r="WPK602" s="50"/>
      <c r="WPL602" s="50"/>
      <c r="WPM602" s="50"/>
      <c r="WPN602" s="50"/>
      <c r="WPO602" s="50"/>
      <c r="WPP602" s="50"/>
      <c r="WPQ602" s="50"/>
      <c r="WPR602" s="50"/>
      <c r="WPS602" s="50"/>
      <c r="WPT602" s="50"/>
      <c r="WPU602" s="50"/>
      <c r="WPV602" s="50"/>
      <c r="WPW602" s="50"/>
      <c r="WPX602" s="50"/>
      <c r="WPY602" s="50"/>
      <c r="WPZ602" s="50"/>
      <c r="WQA602" s="50"/>
      <c r="WQB602" s="50"/>
      <c r="WQC602" s="50"/>
      <c r="WQD602" s="50"/>
      <c r="WQE602" s="50"/>
      <c r="WQF602" s="50"/>
      <c r="WQG602" s="50"/>
      <c r="WQH602" s="50"/>
      <c r="WQI602" s="50"/>
      <c r="WQJ602" s="50"/>
      <c r="WQK602" s="50"/>
      <c r="WQL602" s="50"/>
      <c r="WQM602" s="50"/>
      <c r="WQN602" s="50"/>
      <c r="WQO602" s="50"/>
      <c r="WQP602" s="50"/>
      <c r="WQQ602" s="50"/>
      <c r="WQR602" s="50"/>
      <c r="WQS602" s="50"/>
      <c r="WQT602" s="50"/>
      <c r="WQU602" s="50"/>
      <c r="WQV602" s="50"/>
      <c r="WQW602" s="50"/>
      <c r="WQX602" s="50"/>
      <c r="WQY602" s="50"/>
      <c r="WQZ602" s="50"/>
      <c r="WRA602" s="50"/>
      <c r="WRB602" s="50"/>
      <c r="WRC602" s="50"/>
      <c r="WRD602" s="50"/>
      <c r="WRE602" s="50"/>
      <c r="WRF602" s="50"/>
      <c r="WRG602" s="50"/>
      <c r="WRH602" s="50"/>
      <c r="WRI602" s="50"/>
      <c r="WRJ602" s="50"/>
      <c r="WRK602" s="50"/>
      <c r="WRL602" s="50"/>
      <c r="WRM602" s="50"/>
      <c r="WRN602" s="50"/>
      <c r="WRO602" s="50"/>
      <c r="WRP602" s="50"/>
      <c r="WRQ602" s="50"/>
      <c r="WRR602" s="50"/>
      <c r="WRS602" s="50"/>
      <c r="WRT602" s="50"/>
      <c r="WRU602" s="50"/>
      <c r="WRV602" s="50"/>
      <c r="WRW602" s="50"/>
      <c r="WRX602" s="50"/>
      <c r="WRY602" s="50"/>
      <c r="WRZ602" s="50"/>
      <c r="WSA602" s="50"/>
      <c r="WSB602" s="50"/>
      <c r="WSC602" s="50"/>
      <c r="WSD602" s="50"/>
      <c r="WSE602" s="50"/>
      <c r="WSF602" s="50"/>
      <c r="WSG602" s="50"/>
      <c r="WSH602" s="50"/>
      <c r="WSI602" s="50"/>
      <c r="WSJ602" s="50"/>
      <c r="WSK602" s="50"/>
      <c r="WSL602" s="50"/>
      <c r="WSM602" s="50"/>
      <c r="WSN602" s="50"/>
      <c r="WSO602" s="50"/>
      <c r="WSP602" s="50"/>
      <c r="WSQ602" s="50"/>
      <c r="WSR602" s="50"/>
      <c r="WSS602" s="50"/>
      <c r="WST602" s="50"/>
      <c r="WSU602" s="50"/>
      <c r="WSV602" s="50"/>
      <c r="WSW602" s="50"/>
      <c r="WSX602" s="50"/>
      <c r="WSY602" s="50"/>
      <c r="WSZ602" s="50"/>
      <c r="WTA602" s="50"/>
      <c r="WTB602" s="50"/>
      <c r="WTC602" s="50"/>
      <c r="WTD602" s="50"/>
      <c r="WTE602" s="50"/>
      <c r="WTF602" s="50"/>
      <c r="WTG602" s="50"/>
      <c r="WTH602" s="50"/>
      <c r="WTI602" s="50"/>
      <c r="WTJ602" s="50"/>
      <c r="WTK602" s="50"/>
      <c r="WTL602" s="50"/>
      <c r="WTM602" s="50"/>
      <c r="WTN602" s="50"/>
      <c r="WTO602" s="50"/>
      <c r="WTP602" s="50"/>
      <c r="WTQ602" s="50"/>
      <c r="WTR602" s="50"/>
      <c r="WTS602" s="50"/>
      <c r="WTT602" s="50"/>
      <c r="WTU602" s="50"/>
      <c r="WTV602" s="50"/>
      <c r="WTW602" s="50"/>
      <c r="WTX602" s="50"/>
      <c r="WTY602" s="50"/>
      <c r="WTZ602" s="50"/>
      <c r="WUA602" s="50"/>
      <c r="WUB602" s="50"/>
      <c r="WUC602" s="50"/>
      <c r="WUD602" s="50"/>
      <c r="WUE602" s="50"/>
      <c r="WUF602" s="50"/>
      <c r="WUG602" s="50"/>
      <c r="WUH602" s="50"/>
      <c r="WUI602" s="50"/>
      <c r="WUJ602" s="50"/>
      <c r="WUK602" s="50"/>
      <c r="WUL602" s="50"/>
      <c r="WUM602" s="50"/>
      <c r="WUN602" s="50"/>
      <c r="WUO602" s="50"/>
      <c r="WUP602" s="50"/>
      <c r="WUQ602" s="50"/>
      <c r="WUR602" s="50"/>
      <c r="WUS602" s="50"/>
      <c r="WUT602" s="50"/>
      <c r="WUU602" s="50"/>
      <c r="WUV602" s="50"/>
      <c r="WUW602" s="50"/>
      <c r="WUX602" s="50"/>
      <c r="WUY602" s="50"/>
      <c r="WUZ602" s="50"/>
      <c r="WVA602" s="50"/>
      <c r="WVB602" s="50"/>
      <c r="WVC602" s="50"/>
      <c r="WVD602" s="50"/>
      <c r="WVE602" s="50"/>
      <c r="WVF602" s="50"/>
      <c r="WVG602" s="50"/>
      <c r="WVH602" s="50"/>
      <c r="WVJ602" s="50"/>
      <c r="WVL602" s="50"/>
      <c r="WVM602" s="50"/>
      <c r="WVN602" s="50"/>
      <c r="WVO602" s="50"/>
      <c r="WVP602" s="50"/>
      <c r="WVQ602" s="50"/>
      <c r="WVR602" s="50"/>
      <c r="WVS602" s="50"/>
      <c r="WVX602" s="50"/>
      <c r="WVY602" s="50"/>
      <c r="WVZ602" s="50"/>
      <c r="WWA602" s="50"/>
      <c r="WWB602" s="50"/>
      <c r="WWC602" s="50"/>
      <c r="WWD602" s="50"/>
      <c r="WWE602" s="50"/>
      <c r="WWF602" s="50"/>
      <c r="WWG602" s="50"/>
      <c r="WWH602" s="50"/>
      <c r="WWI602" s="50"/>
      <c r="WWJ602" s="50"/>
      <c r="WWK602" s="50"/>
      <c r="WWL602" s="50"/>
      <c r="WWM602" s="50"/>
      <c r="WWN602" s="50"/>
      <c r="WWO602" s="50"/>
      <c r="WWP602" s="50"/>
      <c r="WWQ602" s="50"/>
      <c r="WWR602" s="50"/>
      <c r="WWS602" s="50"/>
      <c r="WWT602" s="50"/>
      <c r="WWU602" s="50"/>
      <c r="WWV602" s="50"/>
      <c r="WWW602" s="50"/>
      <c r="WWX602" s="50"/>
      <c r="WWY602" s="50"/>
      <c r="WWZ602" s="50"/>
      <c r="WXA602" s="50"/>
      <c r="WXB602" s="50"/>
      <c r="WXC602" s="50"/>
      <c r="WXD602" s="50"/>
      <c r="WXE602" s="50"/>
      <c r="WXF602" s="50"/>
      <c r="WXG602" s="50"/>
      <c r="WXH602" s="50"/>
      <c r="WXI602" s="50"/>
      <c r="WXJ602" s="50"/>
      <c r="WXK602" s="50"/>
      <c r="WXL602" s="50"/>
      <c r="WXM602" s="50"/>
      <c r="WXN602" s="50"/>
      <c r="WXO602" s="50"/>
      <c r="WXP602" s="50"/>
      <c r="WXQ602" s="50"/>
      <c r="WXR602" s="50"/>
      <c r="WXS602" s="50"/>
      <c r="WXT602" s="50"/>
      <c r="WXU602" s="50"/>
      <c r="WXV602" s="50"/>
      <c r="WXW602" s="50"/>
      <c r="WXX602" s="50"/>
      <c r="WXY602" s="50"/>
      <c r="WXZ602" s="50"/>
      <c r="WYA602" s="50"/>
      <c r="WYB602" s="50"/>
      <c r="WYC602" s="50"/>
      <c r="WYD602" s="50"/>
      <c r="WYE602" s="50"/>
      <c r="WYF602" s="50"/>
      <c r="WYG602" s="50"/>
      <c r="WYH602" s="50"/>
      <c r="WYI602" s="50"/>
      <c r="WYJ602" s="50"/>
      <c r="WYK602" s="50"/>
      <c r="WYL602" s="50"/>
      <c r="WYM602" s="50"/>
      <c r="WYN602" s="50"/>
      <c r="WYO602" s="50"/>
      <c r="WYP602" s="50"/>
      <c r="WYQ602" s="50"/>
      <c r="WYR602" s="50"/>
      <c r="WYS602" s="50"/>
      <c r="WYT602" s="50"/>
      <c r="WYU602" s="50"/>
      <c r="WYV602" s="50"/>
      <c r="WYW602" s="50"/>
      <c r="WYX602" s="50"/>
      <c r="WYY602" s="50"/>
      <c r="WYZ602" s="50"/>
      <c r="WZA602" s="50"/>
      <c r="WZB602" s="50"/>
      <c r="WZC602" s="50"/>
      <c r="WZD602" s="50"/>
      <c r="WZE602" s="50"/>
      <c r="WZF602" s="50"/>
      <c r="WZG602" s="50"/>
      <c r="WZH602" s="50"/>
      <c r="WZI602" s="50"/>
      <c r="WZJ602" s="50"/>
      <c r="WZK602" s="50"/>
      <c r="WZL602" s="50"/>
      <c r="WZM602" s="50"/>
      <c r="WZN602" s="50"/>
      <c r="WZO602" s="50"/>
      <c r="WZP602" s="50"/>
      <c r="WZQ602" s="50"/>
      <c r="WZR602" s="50"/>
      <c r="WZS602" s="50"/>
      <c r="WZT602" s="50"/>
      <c r="WZU602" s="50"/>
      <c r="WZV602" s="50"/>
      <c r="WZW602" s="50"/>
      <c r="WZX602" s="50"/>
      <c r="WZY602" s="50"/>
      <c r="WZZ602" s="50"/>
      <c r="XAA602" s="50"/>
      <c r="XAB602" s="50"/>
      <c r="XAC602" s="50"/>
      <c r="XAD602" s="50"/>
      <c r="XAE602" s="50"/>
      <c r="XAF602" s="50"/>
      <c r="XAG602" s="50"/>
      <c r="XAH602" s="50"/>
      <c r="XAI602" s="50"/>
      <c r="XAJ602" s="50"/>
      <c r="XAK602" s="50"/>
      <c r="XAL602" s="50"/>
      <c r="XAM602" s="50"/>
      <c r="XAN602" s="50"/>
      <c r="XAO602" s="50"/>
      <c r="XAP602" s="50"/>
      <c r="XAQ602" s="50"/>
      <c r="XAR602" s="50"/>
      <c r="XAS602" s="50"/>
      <c r="XAT602" s="50"/>
      <c r="XAU602" s="50"/>
      <c r="XAV602" s="50"/>
      <c r="XAW602" s="50"/>
      <c r="XAX602" s="50"/>
      <c r="XAY602" s="50"/>
      <c r="XAZ602" s="50"/>
      <c r="XBA602" s="50"/>
      <c r="XBB602" s="50"/>
      <c r="XBC602" s="50"/>
      <c r="XBD602" s="50"/>
      <c r="XBE602" s="50"/>
      <c r="XBF602" s="50"/>
      <c r="XBG602" s="50"/>
      <c r="XBH602" s="50"/>
      <c r="XBI602" s="50"/>
      <c r="XBJ602" s="50"/>
      <c r="XBK602" s="50"/>
      <c r="XBL602" s="50"/>
      <c r="XBM602" s="50"/>
      <c r="XBN602" s="50"/>
      <c r="XBO602" s="50"/>
      <c r="XBP602" s="50"/>
      <c r="XBQ602" s="50"/>
      <c r="XBR602" s="50"/>
      <c r="XBS602" s="50"/>
      <c r="XBT602" s="50"/>
      <c r="XBU602" s="50"/>
      <c r="XBV602" s="50"/>
      <c r="XBW602" s="50"/>
      <c r="XBX602" s="50"/>
      <c r="XBY602" s="50"/>
      <c r="XBZ602" s="50"/>
      <c r="XCA602" s="50"/>
      <c r="XCB602" s="50"/>
      <c r="XCC602" s="50"/>
      <c r="XCD602" s="50"/>
      <c r="XCE602" s="50"/>
      <c r="XCF602" s="50"/>
      <c r="XCG602" s="50"/>
      <c r="XCH602" s="50"/>
      <c r="XCI602" s="50"/>
      <c r="XCJ602" s="50"/>
      <c r="XCK602" s="50"/>
      <c r="XCL602" s="50"/>
      <c r="XCM602" s="50"/>
      <c r="XCN602" s="50"/>
      <c r="XCO602" s="50"/>
      <c r="XCP602" s="50"/>
      <c r="XCQ602" s="50"/>
      <c r="XCR602" s="50"/>
      <c r="XCS602" s="50"/>
      <c r="XCT602" s="50"/>
      <c r="XCU602" s="50"/>
      <c r="XCV602" s="50"/>
      <c r="XCW602" s="50"/>
      <c r="XCX602" s="50"/>
      <c r="XCY602" s="50"/>
      <c r="XCZ602" s="50"/>
      <c r="XDA602" s="50"/>
      <c r="XDB602" s="50"/>
      <c r="XDC602" s="50"/>
      <c r="XDD602" s="50"/>
      <c r="XDE602" s="50"/>
      <c r="XDF602" s="50"/>
      <c r="XDG602" s="50"/>
      <c r="XDH602" s="50"/>
      <c r="XDI602" s="50"/>
      <c r="XDJ602" s="50"/>
      <c r="XDK602" s="50"/>
      <c r="XDL602" s="50"/>
      <c r="XDM602" s="50"/>
      <c r="XDN602" s="50"/>
      <c r="XDO602" s="50"/>
      <c r="XDP602" s="50"/>
      <c r="XDQ602" s="50"/>
      <c r="XDR602" s="50"/>
      <c r="XDS602" s="50"/>
      <c r="XDT602" s="50"/>
      <c r="XDU602" s="50"/>
      <c r="XDV602" s="50"/>
      <c r="XDW602" s="50"/>
      <c r="XDX602" s="50"/>
      <c r="XDY602" s="50"/>
      <c r="XDZ602" s="50"/>
      <c r="XEA602" s="50"/>
      <c r="XEB602" s="50"/>
      <c r="XEC602" s="50"/>
      <c r="XED602" s="50"/>
      <c r="XEE602" s="50"/>
      <c r="XEF602" s="50"/>
      <c r="XEG602" s="50"/>
      <c r="XEH602" s="50"/>
      <c r="XEI602" s="50"/>
      <c r="XEJ602" s="50"/>
      <c r="XEK602" s="50"/>
      <c r="XEL602" s="50"/>
      <c r="XEM602" s="50"/>
      <c r="XEN602" s="50"/>
      <c r="XEO602" s="50"/>
      <c r="XEP602" s="50"/>
      <c r="XEQ602" s="50"/>
      <c r="XER602" s="50"/>
      <c r="XES602" s="50"/>
      <c r="XET602" s="50"/>
      <c r="XEU602" s="50"/>
      <c r="XEV602" s="50"/>
      <c r="XEW602" s="50"/>
      <c r="XEX602" s="50"/>
      <c r="XEY602" s="50"/>
      <c r="XEZ602" s="50"/>
      <c r="XFA602" s="50"/>
      <c r="XFB602" s="50"/>
      <c r="XFC602" s="50"/>
      <c r="XFD602" s="50"/>
    </row>
    <row r="603" ht="16.5" customHeight="1" spans="1:16384">
      <c r="A603" s="45" t="s">
        <v>254</v>
      </c>
      <c r="B603" s="46"/>
      <c r="C603" s="46"/>
      <c r="D603" s="46"/>
      <c r="E603" s="47"/>
      <c r="F603" s="46"/>
      <c r="G603" s="48">
        <f t="shared" si="43"/>
        <v>0</v>
      </c>
      <c r="H603" s="49"/>
      <c r="I603" s="46"/>
      <c r="J603" s="48">
        <f t="shared" si="44"/>
        <v>0</v>
      </c>
      <c r="K603" s="47"/>
      <c r="L603" s="50"/>
      <c r="Q603" s="43"/>
      <c r="R603" s="30"/>
      <c r="S603" s="30"/>
      <c r="T603" s="42">
        <f t="shared" si="39"/>
        <v>0</v>
      </c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0"/>
      <c r="AT603" s="50"/>
      <c r="AU603" s="50"/>
      <c r="AV603" s="50"/>
      <c r="AW603" s="50"/>
      <c r="AX603" s="50"/>
      <c r="AY603" s="50"/>
      <c r="AZ603" s="50"/>
      <c r="BA603" s="50"/>
      <c r="BB603" s="50"/>
      <c r="BC603" s="50"/>
      <c r="BD603" s="50"/>
      <c r="BE603" s="50"/>
      <c r="BF603" s="50"/>
      <c r="BG603" s="50"/>
      <c r="BH603" s="50"/>
      <c r="BI603" s="50"/>
      <c r="BJ603" s="50"/>
      <c r="BK603" s="50"/>
      <c r="BL603" s="50"/>
      <c r="BM603" s="50"/>
      <c r="BN603" s="50"/>
      <c r="BO603" s="50"/>
      <c r="BP603" s="50"/>
      <c r="BQ603" s="50"/>
      <c r="BR603" s="50"/>
      <c r="BS603" s="50"/>
      <c r="BT603" s="50"/>
      <c r="BU603" s="50"/>
      <c r="BV603" s="50"/>
      <c r="BW603" s="50"/>
      <c r="BX603" s="50"/>
      <c r="BY603" s="50"/>
      <c r="BZ603" s="50"/>
      <c r="CA603" s="50"/>
      <c r="CB603" s="50"/>
      <c r="CC603" s="50"/>
      <c r="CD603" s="50"/>
      <c r="CE603" s="50"/>
      <c r="CF603" s="50"/>
      <c r="CG603" s="50"/>
      <c r="CH603" s="50"/>
      <c r="CI603" s="50"/>
      <c r="CJ603" s="50"/>
      <c r="CK603" s="50"/>
      <c r="CL603" s="50"/>
      <c r="CM603" s="50"/>
      <c r="CN603" s="50"/>
      <c r="CO603" s="50"/>
      <c r="CP603" s="50"/>
      <c r="CQ603" s="50"/>
      <c r="CR603" s="50"/>
      <c r="CS603" s="50"/>
      <c r="CT603" s="50"/>
      <c r="CU603" s="50"/>
      <c r="CV603" s="50"/>
      <c r="CW603" s="50"/>
      <c r="CX603" s="50"/>
      <c r="CY603" s="50"/>
      <c r="CZ603" s="50"/>
      <c r="DA603" s="50"/>
      <c r="DB603" s="50"/>
      <c r="DC603" s="50"/>
      <c r="DD603" s="50"/>
      <c r="DE603" s="50"/>
      <c r="DF603" s="50"/>
      <c r="DG603" s="50"/>
      <c r="DH603" s="50"/>
      <c r="DI603" s="50"/>
      <c r="DJ603" s="50"/>
      <c r="DK603" s="50"/>
      <c r="DL603" s="50"/>
      <c r="DM603" s="50"/>
      <c r="DN603" s="50"/>
      <c r="DO603" s="50"/>
      <c r="DP603" s="50"/>
      <c r="DQ603" s="50"/>
      <c r="DR603" s="50"/>
      <c r="DS603" s="50"/>
      <c r="DT603" s="50"/>
      <c r="DU603" s="50"/>
      <c r="DV603" s="50"/>
      <c r="DW603" s="50"/>
      <c r="DX603" s="50"/>
      <c r="DY603" s="50"/>
      <c r="DZ603" s="50"/>
      <c r="EA603" s="50"/>
      <c r="EB603" s="50"/>
      <c r="EC603" s="50"/>
      <c r="ED603" s="50"/>
      <c r="EE603" s="50"/>
      <c r="EF603" s="50"/>
      <c r="EG603" s="50"/>
      <c r="EH603" s="50"/>
      <c r="EI603" s="50"/>
      <c r="EJ603" s="50"/>
      <c r="EK603" s="50"/>
      <c r="EL603" s="50"/>
      <c r="EM603" s="50"/>
      <c r="EN603" s="50"/>
      <c r="EO603" s="50"/>
      <c r="EP603" s="50"/>
      <c r="EQ603" s="50"/>
      <c r="ER603" s="50"/>
      <c r="ES603" s="50"/>
      <c r="ET603" s="50"/>
      <c r="EU603" s="50"/>
      <c r="EV603" s="50"/>
      <c r="EW603" s="50"/>
      <c r="EX603" s="50"/>
      <c r="EY603" s="50"/>
      <c r="EZ603" s="50"/>
      <c r="FA603" s="50"/>
      <c r="FB603" s="50"/>
      <c r="FC603" s="50"/>
      <c r="FD603" s="50"/>
      <c r="FE603" s="50"/>
      <c r="FF603" s="50"/>
      <c r="FG603" s="50"/>
      <c r="FH603" s="50"/>
      <c r="FI603" s="50"/>
      <c r="FJ603" s="50"/>
      <c r="FK603" s="50"/>
      <c r="FL603" s="50"/>
      <c r="FM603" s="50"/>
      <c r="FN603" s="50"/>
      <c r="FO603" s="50"/>
      <c r="FP603" s="50"/>
      <c r="FQ603" s="50"/>
      <c r="FR603" s="50"/>
      <c r="FS603" s="50"/>
      <c r="FT603" s="50"/>
      <c r="FU603" s="50"/>
      <c r="FV603" s="50"/>
      <c r="FW603" s="50"/>
      <c r="FX603" s="50"/>
      <c r="FY603" s="50"/>
      <c r="FZ603" s="50"/>
      <c r="GA603" s="50"/>
      <c r="GB603" s="50"/>
      <c r="GC603" s="50"/>
      <c r="GD603" s="50"/>
      <c r="GE603" s="50"/>
      <c r="GF603" s="50"/>
      <c r="GG603" s="50"/>
      <c r="GH603" s="50"/>
      <c r="GI603" s="50"/>
      <c r="GJ603" s="50"/>
      <c r="GK603" s="50"/>
      <c r="GL603" s="50"/>
      <c r="GM603" s="50"/>
      <c r="GN603" s="50"/>
      <c r="GO603" s="50"/>
      <c r="GP603" s="50"/>
      <c r="GQ603" s="50"/>
      <c r="GR603" s="50"/>
      <c r="GS603" s="50"/>
      <c r="GT603" s="50"/>
      <c r="GU603" s="50"/>
      <c r="GV603" s="50"/>
      <c r="GW603" s="50"/>
      <c r="GX603" s="50"/>
      <c r="GY603" s="50"/>
      <c r="GZ603" s="50"/>
      <c r="HA603" s="50"/>
      <c r="HB603" s="50"/>
      <c r="HC603" s="50"/>
      <c r="HD603" s="50"/>
      <c r="HE603" s="50"/>
      <c r="HF603" s="50"/>
      <c r="HG603" s="50"/>
      <c r="HH603" s="50"/>
      <c r="HI603" s="50"/>
      <c r="HJ603" s="50"/>
      <c r="HK603" s="50"/>
      <c r="HL603" s="50"/>
      <c r="HM603" s="50"/>
      <c r="HN603" s="50"/>
      <c r="HO603" s="50"/>
      <c r="HP603" s="50"/>
      <c r="HQ603" s="50"/>
      <c r="HR603" s="50"/>
      <c r="HS603" s="50"/>
      <c r="HT603" s="50"/>
      <c r="HU603" s="50"/>
      <c r="HV603" s="50"/>
      <c r="HW603" s="50"/>
      <c r="HX603" s="50"/>
      <c r="HY603" s="50"/>
      <c r="HZ603" s="50"/>
      <c r="IA603" s="50"/>
      <c r="IB603" s="50"/>
      <c r="IC603" s="50"/>
      <c r="ID603" s="50"/>
      <c r="IE603" s="50"/>
      <c r="IF603" s="50"/>
      <c r="IG603" s="50"/>
      <c r="IH603" s="50"/>
      <c r="II603" s="50"/>
      <c r="IJ603" s="50"/>
      <c r="IK603" s="50"/>
      <c r="IL603" s="50"/>
      <c r="IM603" s="50"/>
      <c r="IN603" s="50"/>
      <c r="IO603" s="50"/>
      <c r="IP603" s="50"/>
      <c r="IQ603" s="50"/>
      <c r="IR603" s="50"/>
      <c r="IS603" s="50"/>
      <c r="IT603" s="50"/>
      <c r="IU603" s="50"/>
      <c r="IV603" s="50"/>
      <c r="IX603" s="50"/>
      <c r="IZ603" s="50"/>
      <c r="JA603" s="50"/>
      <c r="JB603" s="50"/>
      <c r="JC603" s="50"/>
      <c r="JD603" s="50"/>
      <c r="JE603" s="50"/>
      <c r="JF603" s="50"/>
      <c r="JG603" s="50"/>
      <c r="JL603" s="50"/>
      <c r="JM603" s="50"/>
      <c r="JN603" s="50"/>
      <c r="JO603" s="50"/>
      <c r="JP603" s="50"/>
      <c r="JQ603" s="50"/>
      <c r="JR603" s="50"/>
      <c r="JS603" s="50"/>
      <c r="JT603" s="50"/>
      <c r="JU603" s="50"/>
      <c r="JV603" s="50"/>
      <c r="JW603" s="50"/>
      <c r="JX603" s="50"/>
      <c r="JY603" s="50"/>
      <c r="JZ603" s="50"/>
      <c r="KA603" s="50"/>
      <c r="KB603" s="50"/>
      <c r="KC603" s="50"/>
      <c r="KD603" s="50"/>
      <c r="KE603" s="50"/>
      <c r="KF603" s="50"/>
      <c r="KG603" s="50"/>
      <c r="KH603" s="50"/>
      <c r="KI603" s="50"/>
      <c r="KJ603" s="50"/>
      <c r="KK603" s="50"/>
      <c r="KL603" s="50"/>
      <c r="KM603" s="50"/>
      <c r="KN603" s="50"/>
      <c r="KO603" s="50"/>
      <c r="KP603" s="50"/>
      <c r="KQ603" s="50"/>
      <c r="KR603" s="50"/>
      <c r="KS603" s="50"/>
      <c r="KT603" s="50"/>
      <c r="KU603" s="50"/>
      <c r="KV603" s="50"/>
      <c r="KW603" s="50"/>
      <c r="KX603" s="50"/>
      <c r="KY603" s="50"/>
      <c r="KZ603" s="50"/>
      <c r="LA603" s="50"/>
      <c r="LB603" s="50"/>
      <c r="LC603" s="50"/>
      <c r="LD603" s="50"/>
      <c r="LE603" s="50"/>
      <c r="LF603" s="50"/>
      <c r="LG603" s="50"/>
      <c r="LH603" s="50"/>
      <c r="LI603" s="50"/>
      <c r="LJ603" s="50"/>
      <c r="LK603" s="50"/>
      <c r="LL603" s="50"/>
      <c r="LM603" s="50"/>
      <c r="LN603" s="50"/>
      <c r="LO603" s="50"/>
      <c r="LP603" s="50"/>
      <c r="LQ603" s="50"/>
      <c r="LR603" s="50"/>
      <c r="LS603" s="50"/>
      <c r="LT603" s="50"/>
      <c r="LU603" s="50"/>
      <c r="LV603" s="50"/>
      <c r="LW603" s="50"/>
      <c r="LX603" s="50"/>
      <c r="LY603" s="50"/>
      <c r="LZ603" s="50"/>
      <c r="MA603" s="50"/>
      <c r="MB603" s="50"/>
      <c r="MC603" s="50"/>
      <c r="MD603" s="50"/>
      <c r="ME603" s="50"/>
      <c r="MF603" s="50"/>
      <c r="MG603" s="50"/>
      <c r="MH603" s="50"/>
      <c r="MI603" s="50"/>
      <c r="MJ603" s="50"/>
      <c r="MK603" s="50"/>
      <c r="ML603" s="50"/>
      <c r="MM603" s="50"/>
      <c r="MN603" s="50"/>
      <c r="MO603" s="50"/>
      <c r="MP603" s="50"/>
      <c r="MQ603" s="50"/>
      <c r="MR603" s="50"/>
      <c r="MS603" s="50"/>
      <c r="MT603" s="50"/>
      <c r="MU603" s="50"/>
      <c r="MV603" s="50"/>
      <c r="MW603" s="50"/>
      <c r="MX603" s="50"/>
      <c r="MY603" s="50"/>
      <c r="MZ603" s="50"/>
      <c r="NA603" s="50"/>
      <c r="NB603" s="50"/>
      <c r="NC603" s="50"/>
      <c r="ND603" s="50"/>
      <c r="NE603" s="50"/>
      <c r="NF603" s="50"/>
      <c r="NG603" s="50"/>
      <c r="NH603" s="50"/>
      <c r="NI603" s="50"/>
      <c r="NJ603" s="50"/>
      <c r="NK603" s="50"/>
      <c r="NL603" s="50"/>
      <c r="NM603" s="50"/>
      <c r="NN603" s="50"/>
      <c r="NO603" s="50"/>
      <c r="NP603" s="50"/>
      <c r="NQ603" s="50"/>
      <c r="NR603" s="50"/>
      <c r="NS603" s="50"/>
      <c r="NT603" s="50"/>
      <c r="NU603" s="50"/>
      <c r="NV603" s="50"/>
      <c r="NW603" s="50"/>
      <c r="NX603" s="50"/>
      <c r="NY603" s="50"/>
      <c r="NZ603" s="50"/>
      <c r="OA603" s="50"/>
      <c r="OB603" s="50"/>
      <c r="OC603" s="50"/>
      <c r="OD603" s="50"/>
      <c r="OE603" s="50"/>
      <c r="OF603" s="50"/>
      <c r="OG603" s="50"/>
      <c r="OH603" s="50"/>
      <c r="OI603" s="50"/>
      <c r="OJ603" s="50"/>
      <c r="OK603" s="50"/>
      <c r="OL603" s="50"/>
      <c r="OM603" s="50"/>
      <c r="ON603" s="50"/>
      <c r="OO603" s="50"/>
      <c r="OP603" s="50"/>
      <c r="OQ603" s="50"/>
      <c r="OR603" s="50"/>
      <c r="OS603" s="50"/>
      <c r="OT603" s="50"/>
      <c r="OU603" s="50"/>
      <c r="OV603" s="50"/>
      <c r="OW603" s="50"/>
      <c r="OX603" s="50"/>
      <c r="OY603" s="50"/>
      <c r="OZ603" s="50"/>
      <c r="PA603" s="50"/>
      <c r="PB603" s="50"/>
      <c r="PC603" s="50"/>
      <c r="PD603" s="50"/>
      <c r="PE603" s="50"/>
      <c r="PF603" s="50"/>
      <c r="PG603" s="50"/>
      <c r="PH603" s="50"/>
      <c r="PI603" s="50"/>
      <c r="PJ603" s="50"/>
      <c r="PK603" s="50"/>
      <c r="PL603" s="50"/>
      <c r="PM603" s="50"/>
      <c r="PN603" s="50"/>
      <c r="PO603" s="50"/>
      <c r="PP603" s="50"/>
      <c r="PQ603" s="50"/>
      <c r="PR603" s="50"/>
      <c r="PS603" s="50"/>
      <c r="PT603" s="50"/>
      <c r="PU603" s="50"/>
      <c r="PV603" s="50"/>
      <c r="PW603" s="50"/>
      <c r="PX603" s="50"/>
      <c r="PY603" s="50"/>
      <c r="PZ603" s="50"/>
      <c r="QA603" s="50"/>
      <c r="QB603" s="50"/>
      <c r="QC603" s="50"/>
      <c r="QD603" s="50"/>
      <c r="QE603" s="50"/>
      <c r="QF603" s="50"/>
      <c r="QG603" s="50"/>
      <c r="QH603" s="50"/>
      <c r="QI603" s="50"/>
      <c r="QJ603" s="50"/>
      <c r="QK603" s="50"/>
      <c r="QL603" s="50"/>
      <c r="QM603" s="50"/>
      <c r="QN603" s="50"/>
      <c r="QO603" s="50"/>
      <c r="QP603" s="50"/>
      <c r="QQ603" s="50"/>
      <c r="QR603" s="50"/>
      <c r="QS603" s="50"/>
      <c r="QT603" s="50"/>
      <c r="QU603" s="50"/>
      <c r="QV603" s="50"/>
      <c r="QW603" s="50"/>
      <c r="QX603" s="50"/>
      <c r="QY603" s="50"/>
      <c r="QZ603" s="50"/>
      <c r="RA603" s="50"/>
      <c r="RB603" s="50"/>
      <c r="RC603" s="50"/>
      <c r="RD603" s="50"/>
      <c r="RE603" s="50"/>
      <c r="RF603" s="50"/>
      <c r="RG603" s="50"/>
      <c r="RH603" s="50"/>
      <c r="RI603" s="50"/>
      <c r="RJ603" s="50"/>
      <c r="RK603" s="50"/>
      <c r="RL603" s="50"/>
      <c r="RM603" s="50"/>
      <c r="RN603" s="50"/>
      <c r="RO603" s="50"/>
      <c r="RP603" s="50"/>
      <c r="RQ603" s="50"/>
      <c r="RR603" s="50"/>
      <c r="RS603" s="50"/>
      <c r="RT603" s="50"/>
      <c r="RU603" s="50"/>
      <c r="RV603" s="50"/>
      <c r="RW603" s="50"/>
      <c r="RX603" s="50"/>
      <c r="RY603" s="50"/>
      <c r="RZ603" s="50"/>
      <c r="SA603" s="50"/>
      <c r="SB603" s="50"/>
      <c r="SC603" s="50"/>
      <c r="SD603" s="50"/>
      <c r="SE603" s="50"/>
      <c r="SF603" s="50"/>
      <c r="SG603" s="50"/>
      <c r="SH603" s="50"/>
      <c r="SI603" s="50"/>
      <c r="SJ603" s="50"/>
      <c r="SK603" s="50"/>
      <c r="SL603" s="50"/>
      <c r="SM603" s="50"/>
      <c r="SN603" s="50"/>
      <c r="SO603" s="50"/>
      <c r="SP603" s="50"/>
      <c r="SQ603" s="50"/>
      <c r="SR603" s="50"/>
      <c r="ST603" s="50"/>
      <c r="SV603" s="50"/>
      <c r="SW603" s="50"/>
      <c r="SX603" s="50"/>
      <c r="SY603" s="50"/>
      <c r="SZ603" s="50"/>
      <c r="TA603" s="50"/>
      <c r="TB603" s="50"/>
      <c r="TC603" s="50"/>
      <c r="TH603" s="50"/>
      <c r="TI603" s="50"/>
      <c r="TJ603" s="50"/>
      <c r="TK603" s="50"/>
      <c r="TL603" s="50"/>
      <c r="TM603" s="50"/>
      <c r="TN603" s="50"/>
      <c r="TO603" s="50"/>
      <c r="TP603" s="50"/>
      <c r="TQ603" s="50"/>
      <c r="TR603" s="50"/>
      <c r="TS603" s="50"/>
      <c r="TT603" s="50"/>
      <c r="TU603" s="50"/>
      <c r="TV603" s="50"/>
      <c r="TW603" s="50"/>
      <c r="TX603" s="50"/>
      <c r="TY603" s="50"/>
      <c r="TZ603" s="50"/>
      <c r="UA603" s="50"/>
      <c r="UB603" s="50"/>
      <c r="UC603" s="50"/>
      <c r="UD603" s="50"/>
      <c r="UE603" s="50"/>
      <c r="UF603" s="50"/>
      <c r="UG603" s="50"/>
      <c r="UH603" s="50"/>
      <c r="UI603" s="50"/>
      <c r="UJ603" s="50"/>
      <c r="UK603" s="50"/>
      <c r="UL603" s="50"/>
      <c r="UM603" s="50"/>
      <c r="UN603" s="50"/>
      <c r="UO603" s="50"/>
      <c r="UP603" s="50"/>
      <c r="UQ603" s="50"/>
      <c r="UR603" s="50"/>
      <c r="US603" s="50"/>
      <c r="UT603" s="50"/>
      <c r="UU603" s="50"/>
      <c r="UV603" s="50"/>
      <c r="UW603" s="50"/>
      <c r="UX603" s="50"/>
      <c r="UY603" s="50"/>
      <c r="UZ603" s="50"/>
      <c r="VA603" s="50"/>
      <c r="VB603" s="50"/>
      <c r="VC603" s="50"/>
      <c r="VD603" s="50"/>
      <c r="VE603" s="50"/>
      <c r="VF603" s="50"/>
      <c r="VG603" s="50"/>
      <c r="VH603" s="50"/>
      <c r="VI603" s="50"/>
      <c r="VJ603" s="50"/>
      <c r="VK603" s="50"/>
      <c r="VL603" s="50"/>
      <c r="VM603" s="50"/>
      <c r="VN603" s="50"/>
      <c r="VO603" s="50"/>
      <c r="VP603" s="50"/>
      <c r="VQ603" s="50"/>
      <c r="VR603" s="50"/>
      <c r="VS603" s="50"/>
      <c r="VT603" s="50"/>
      <c r="VU603" s="50"/>
      <c r="VV603" s="50"/>
      <c r="VW603" s="50"/>
      <c r="VX603" s="50"/>
      <c r="VY603" s="50"/>
      <c r="VZ603" s="50"/>
      <c r="WA603" s="50"/>
      <c r="WB603" s="50"/>
      <c r="WC603" s="50"/>
      <c r="WD603" s="50"/>
      <c r="WE603" s="50"/>
      <c r="WF603" s="50"/>
      <c r="WG603" s="50"/>
      <c r="WH603" s="50"/>
      <c r="WI603" s="50"/>
      <c r="WJ603" s="50"/>
      <c r="WK603" s="50"/>
      <c r="WL603" s="50"/>
      <c r="WM603" s="50"/>
      <c r="WN603" s="50"/>
      <c r="WO603" s="50"/>
      <c r="WP603" s="50"/>
      <c r="WQ603" s="50"/>
      <c r="WR603" s="50"/>
      <c r="WS603" s="50"/>
      <c r="WT603" s="50"/>
      <c r="WU603" s="50"/>
      <c r="WV603" s="50"/>
      <c r="WW603" s="50"/>
      <c r="WX603" s="50"/>
      <c r="WY603" s="50"/>
      <c r="WZ603" s="50"/>
      <c r="XA603" s="50"/>
      <c r="XB603" s="50"/>
      <c r="XC603" s="50"/>
      <c r="XD603" s="50"/>
      <c r="XE603" s="50"/>
      <c r="XF603" s="50"/>
      <c r="XG603" s="50"/>
      <c r="XH603" s="50"/>
      <c r="XI603" s="50"/>
      <c r="XJ603" s="50"/>
      <c r="XK603" s="50"/>
      <c r="XL603" s="50"/>
      <c r="XM603" s="50"/>
      <c r="XN603" s="50"/>
      <c r="XO603" s="50"/>
      <c r="XP603" s="50"/>
      <c r="XQ603" s="50"/>
      <c r="XR603" s="50"/>
      <c r="XS603" s="50"/>
      <c r="XT603" s="50"/>
      <c r="XU603" s="50"/>
      <c r="XV603" s="50"/>
      <c r="XW603" s="50"/>
      <c r="XX603" s="50"/>
      <c r="XY603" s="50"/>
      <c r="XZ603" s="50"/>
      <c r="YA603" s="50"/>
      <c r="YB603" s="50"/>
      <c r="YC603" s="50"/>
      <c r="YD603" s="50"/>
      <c r="YE603" s="50"/>
      <c r="YF603" s="50"/>
      <c r="YG603" s="50"/>
      <c r="YH603" s="50"/>
      <c r="YI603" s="50"/>
      <c r="YJ603" s="50"/>
      <c r="YK603" s="50"/>
      <c r="YL603" s="50"/>
      <c r="YM603" s="50"/>
      <c r="YN603" s="50"/>
      <c r="YO603" s="50"/>
      <c r="YP603" s="50"/>
      <c r="YQ603" s="50"/>
      <c r="YR603" s="50"/>
      <c r="YS603" s="50"/>
      <c r="YT603" s="50"/>
      <c r="YU603" s="50"/>
      <c r="YV603" s="50"/>
      <c r="YW603" s="50"/>
      <c r="YX603" s="50"/>
      <c r="YY603" s="50"/>
      <c r="YZ603" s="50"/>
      <c r="ZA603" s="50"/>
      <c r="ZB603" s="50"/>
      <c r="ZC603" s="50"/>
      <c r="ZD603" s="50"/>
      <c r="ZE603" s="50"/>
      <c r="ZF603" s="50"/>
      <c r="ZG603" s="50"/>
      <c r="ZH603" s="50"/>
      <c r="ZI603" s="50"/>
      <c r="ZJ603" s="50"/>
      <c r="ZK603" s="50"/>
      <c r="ZL603" s="50"/>
      <c r="ZM603" s="50"/>
      <c r="ZN603" s="50"/>
      <c r="ZO603" s="50"/>
      <c r="ZP603" s="50"/>
      <c r="ZQ603" s="50"/>
      <c r="ZR603" s="50"/>
      <c r="ZS603" s="50"/>
      <c r="ZT603" s="50"/>
      <c r="ZU603" s="50"/>
      <c r="ZV603" s="50"/>
      <c r="ZW603" s="50"/>
      <c r="ZX603" s="50"/>
      <c r="ZY603" s="50"/>
      <c r="ZZ603" s="50"/>
      <c r="AAA603" s="50"/>
      <c r="AAB603" s="50"/>
      <c r="AAC603" s="50"/>
      <c r="AAD603" s="50"/>
      <c r="AAE603" s="50"/>
      <c r="AAF603" s="50"/>
      <c r="AAG603" s="50"/>
      <c r="AAH603" s="50"/>
      <c r="AAI603" s="50"/>
      <c r="AAJ603" s="50"/>
      <c r="AAK603" s="50"/>
      <c r="AAL603" s="50"/>
      <c r="AAM603" s="50"/>
      <c r="AAN603" s="50"/>
      <c r="AAO603" s="50"/>
      <c r="AAP603" s="50"/>
      <c r="AAQ603" s="50"/>
      <c r="AAR603" s="50"/>
      <c r="AAS603" s="50"/>
      <c r="AAT603" s="50"/>
      <c r="AAU603" s="50"/>
      <c r="AAV603" s="50"/>
      <c r="AAW603" s="50"/>
      <c r="AAX603" s="50"/>
      <c r="AAY603" s="50"/>
      <c r="AAZ603" s="50"/>
      <c r="ABA603" s="50"/>
      <c r="ABB603" s="50"/>
      <c r="ABC603" s="50"/>
      <c r="ABD603" s="50"/>
      <c r="ABE603" s="50"/>
      <c r="ABF603" s="50"/>
      <c r="ABG603" s="50"/>
      <c r="ABH603" s="50"/>
      <c r="ABI603" s="50"/>
      <c r="ABJ603" s="50"/>
      <c r="ABK603" s="50"/>
      <c r="ABL603" s="50"/>
      <c r="ABM603" s="50"/>
      <c r="ABN603" s="50"/>
      <c r="ABO603" s="50"/>
      <c r="ABP603" s="50"/>
      <c r="ABQ603" s="50"/>
      <c r="ABR603" s="50"/>
      <c r="ABS603" s="50"/>
      <c r="ABT603" s="50"/>
      <c r="ABU603" s="50"/>
      <c r="ABV603" s="50"/>
      <c r="ABW603" s="50"/>
      <c r="ABX603" s="50"/>
      <c r="ABY603" s="50"/>
      <c r="ABZ603" s="50"/>
      <c r="ACA603" s="50"/>
      <c r="ACB603" s="50"/>
      <c r="ACC603" s="50"/>
      <c r="ACD603" s="50"/>
      <c r="ACE603" s="50"/>
      <c r="ACF603" s="50"/>
      <c r="ACG603" s="50"/>
      <c r="ACH603" s="50"/>
      <c r="ACI603" s="50"/>
      <c r="ACJ603" s="50"/>
      <c r="ACK603" s="50"/>
      <c r="ACL603" s="50"/>
      <c r="ACM603" s="50"/>
      <c r="ACN603" s="50"/>
      <c r="ACP603" s="50"/>
      <c r="ACR603" s="50"/>
      <c r="ACS603" s="50"/>
      <c r="ACT603" s="50"/>
      <c r="ACU603" s="50"/>
      <c r="ACV603" s="50"/>
      <c r="ACW603" s="50"/>
      <c r="ACX603" s="50"/>
      <c r="ACY603" s="50"/>
      <c r="ADD603" s="50"/>
      <c r="ADE603" s="50"/>
      <c r="ADF603" s="50"/>
      <c r="ADG603" s="50"/>
      <c r="ADH603" s="50"/>
      <c r="ADI603" s="50"/>
      <c r="ADJ603" s="50"/>
      <c r="ADK603" s="50"/>
      <c r="ADL603" s="50"/>
      <c r="ADM603" s="50"/>
      <c r="ADN603" s="50"/>
      <c r="ADO603" s="50"/>
      <c r="ADP603" s="50"/>
      <c r="ADQ603" s="50"/>
      <c r="ADR603" s="50"/>
      <c r="ADS603" s="50"/>
      <c r="ADT603" s="50"/>
      <c r="ADU603" s="50"/>
      <c r="ADV603" s="50"/>
      <c r="ADW603" s="50"/>
      <c r="ADX603" s="50"/>
      <c r="ADY603" s="50"/>
      <c r="ADZ603" s="50"/>
      <c r="AEA603" s="50"/>
      <c r="AEB603" s="50"/>
      <c r="AEC603" s="50"/>
      <c r="AED603" s="50"/>
      <c r="AEE603" s="50"/>
      <c r="AEF603" s="50"/>
      <c r="AEG603" s="50"/>
      <c r="AEH603" s="50"/>
      <c r="AEI603" s="50"/>
      <c r="AEJ603" s="50"/>
      <c r="AEK603" s="50"/>
      <c r="AEL603" s="50"/>
      <c r="AEM603" s="50"/>
      <c r="AEN603" s="50"/>
      <c r="AEO603" s="50"/>
      <c r="AEP603" s="50"/>
      <c r="AEQ603" s="50"/>
      <c r="AER603" s="50"/>
      <c r="AES603" s="50"/>
      <c r="AET603" s="50"/>
      <c r="AEU603" s="50"/>
      <c r="AEV603" s="50"/>
      <c r="AEW603" s="50"/>
      <c r="AEX603" s="50"/>
      <c r="AEY603" s="50"/>
      <c r="AEZ603" s="50"/>
      <c r="AFA603" s="50"/>
      <c r="AFB603" s="50"/>
      <c r="AFC603" s="50"/>
      <c r="AFD603" s="50"/>
      <c r="AFE603" s="50"/>
      <c r="AFF603" s="50"/>
      <c r="AFG603" s="50"/>
      <c r="AFH603" s="50"/>
      <c r="AFI603" s="50"/>
      <c r="AFJ603" s="50"/>
      <c r="AFK603" s="50"/>
      <c r="AFL603" s="50"/>
      <c r="AFM603" s="50"/>
      <c r="AFN603" s="50"/>
      <c r="AFO603" s="50"/>
      <c r="AFP603" s="50"/>
      <c r="AFQ603" s="50"/>
      <c r="AFR603" s="50"/>
      <c r="AFS603" s="50"/>
      <c r="AFT603" s="50"/>
      <c r="AFU603" s="50"/>
      <c r="AFV603" s="50"/>
      <c r="AFW603" s="50"/>
      <c r="AFX603" s="50"/>
      <c r="AFY603" s="50"/>
      <c r="AFZ603" s="50"/>
      <c r="AGA603" s="50"/>
      <c r="AGB603" s="50"/>
      <c r="AGC603" s="50"/>
      <c r="AGD603" s="50"/>
      <c r="AGE603" s="50"/>
      <c r="AGF603" s="50"/>
      <c r="AGG603" s="50"/>
      <c r="AGH603" s="50"/>
      <c r="AGI603" s="50"/>
      <c r="AGJ603" s="50"/>
      <c r="AGK603" s="50"/>
      <c r="AGL603" s="50"/>
      <c r="AGM603" s="50"/>
      <c r="AGN603" s="50"/>
      <c r="AGO603" s="50"/>
      <c r="AGP603" s="50"/>
      <c r="AGQ603" s="50"/>
      <c r="AGR603" s="50"/>
      <c r="AGS603" s="50"/>
      <c r="AGT603" s="50"/>
      <c r="AGU603" s="50"/>
      <c r="AGV603" s="50"/>
      <c r="AGW603" s="50"/>
      <c r="AGX603" s="50"/>
      <c r="AGY603" s="50"/>
      <c r="AGZ603" s="50"/>
      <c r="AHA603" s="50"/>
      <c r="AHB603" s="50"/>
      <c r="AHC603" s="50"/>
      <c r="AHD603" s="50"/>
      <c r="AHE603" s="50"/>
      <c r="AHF603" s="50"/>
      <c r="AHG603" s="50"/>
      <c r="AHH603" s="50"/>
      <c r="AHI603" s="50"/>
      <c r="AHJ603" s="50"/>
      <c r="AHK603" s="50"/>
      <c r="AHL603" s="50"/>
      <c r="AHM603" s="50"/>
      <c r="AHN603" s="50"/>
      <c r="AHO603" s="50"/>
      <c r="AHP603" s="50"/>
      <c r="AHQ603" s="50"/>
      <c r="AHR603" s="50"/>
      <c r="AHS603" s="50"/>
      <c r="AHT603" s="50"/>
      <c r="AHU603" s="50"/>
      <c r="AHV603" s="50"/>
      <c r="AHW603" s="50"/>
      <c r="AHX603" s="50"/>
      <c r="AHY603" s="50"/>
      <c r="AHZ603" s="50"/>
      <c r="AIA603" s="50"/>
      <c r="AIB603" s="50"/>
      <c r="AIC603" s="50"/>
      <c r="AID603" s="50"/>
      <c r="AIE603" s="50"/>
      <c r="AIF603" s="50"/>
      <c r="AIG603" s="50"/>
      <c r="AIH603" s="50"/>
      <c r="AII603" s="50"/>
      <c r="AIJ603" s="50"/>
      <c r="AIK603" s="50"/>
      <c r="AIL603" s="50"/>
      <c r="AIM603" s="50"/>
      <c r="AIN603" s="50"/>
      <c r="AIO603" s="50"/>
      <c r="AIP603" s="50"/>
      <c r="AIQ603" s="50"/>
      <c r="AIR603" s="50"/>
      <c r="AIS603" s="50"/>
      <c r="AIT603" s="50"/>
      <c r="AIU603" s="50"/>
      <c r="AIV603" s="50"/>
      <c r="AIW603" s="50"/>
      <c r="AIX603" s="50"/>
      <c r="AIY603" s="50"/>
      <c r="AIZ603" s="50"/>
      <c r="AJA603" s="50"/>
      <c r="AJB603" s="50"/>
      <c r="AJC603" s="50"/>
      <c r="AJD603" s="50"/>
      <c r="AJE603" s="50"/>
      <c r="AJF603" s="50"/>
      <c r="AJG603" s="50"/>
      <c r="AJH603" s="50"/>
      <c r="AJI603" s="50"/>
      <c r="AJJ603" s="50"/>
      <c r="AJK603" s="50"/>
      <c r="AJL603" s="50"/>
      <c r="AJM603" s="50"/>
      <c r="AJN603" s="50"/>
      <c r="AJO603" s="50"/>
      <c r="AJP603" s="50"/>
      <c r="AJQ603" s="50"/>
      <c r="AJR603" s="50"/>
      <c r="AJS603" s="50"/>
      <c r="AJT603" s="50"/>
      <c r="AJU603" s="50"/>
      <c r="AJV603" s="50"/>
      <c r="AJW603" s="50"/>
      <c r="AJX603" s="50"/>
      <c r="AJY603" s="50"/>
      <c r="AJZ603" s="50"/>
      <c r="AKA603" s="50"/>
      <c r="AKB603" s="50"/>
      <c r="AKC603" s="50"/>
      <c r="AKD603" s="50"/>
      <c r="AKE603" s="50"/>
      <c r="AKF603" s="50"/>
      <c r="AKG603" s="50"/>
      <c r="AKH603" s="50"/>
      <c r="AKI603" s="50"/>
      <c r="AKJ603" s="50"/>
      <c r="AKK603" s="50"/>
      <c r="AKL603" s="50"/>
      <c r="AKM603" s="50"/>
      <c r="AKN603" s="50"/>
      <c r="AKO603" s="50"/>
      <c r="AKP603" s="50"/>
      <c r="AKQ603" s="50"/>
      <c r="AKR603" s="50"/>
      <c r="AKS603" s="50"/>
      <c r="AKT603" s="50"/>
      <c r="AKU603" s="50"/>
      <c r="AKV603" s="50"/>
      <c r="AKW603" s="50"/>
      <c r="AKX603" s="50"/>
      <c r="AKY603" s="50"/>
      <c r="AKZ603" s="50"/>
      <c r="ALA603" s="50"/>
      <c r="ALB603" s="50"/>
      <c r="ALC603" s="50"/>
      <c r="ALD603" s="50"/>
      <c r="ALE603" s="50"/>
      <c r="ALF603" s="50"/>
      <c r="ALG603" s="50"/>
      <c r="ALH603" s="50"/>
      <c r="ALI603" s="50"/>
      <c r="ALJ603" s="50"/>
      <c r="ALK603" s="50"/>
      <c r="ALL603" s="50"/>
      <c r="ALM603" s="50"/>
      <c r="ALN603" s="50"/>
      <c r="ALO603" s="50"/>
      <c r="ALP603" s="50"/>
      <c r="ALQ603" s="50"/>
      <c r="ALR603" s="50"/>
      <c r="ALS603" s="50"/>
      <c r="ALT603" s="50"/>
      <c r="ALU603" s="50"/>
      <c r="ALV603" s="50"/>
      <c r="ALW603" s="50"/>
      <c r="ALX603" s="50"/>
      <c r="ALY603" s="50"/>
      <c r="ALZ603" s="50"/>
      <c r="AMA603" s="50"/>
      <c r="AMB603" s="50"/>
      <c r="AMC603" s="50"/>
      <c r="AMD603" s="50"/>
      <c r="AME603" s="50"/>
      <c r="AMF603" s="50"/>
      <c r="AMG603" s="50"/>
      <c r="AMH603" s="50"/>
      <c r="AMI603" s="50"/>
      <c r="AMJ603" s="50"/>
      <c r="AML603" s="50"/>
      <c r="AMN603" s="50"/>
      <c r="AMO603" s="50"/>
      <c r="AMP603" s="50"/>
      <c r="AMQ603" s="50"/>
      <c r="AMR603" s="50"/>
      <c r="AMS603" s="50"/>
      <c r="AMT603" s="50"/>
      <c r="AMU603" s="50"/>
      <c r="AMZ603" s="50"/>
      <c r="ANA603" s="50"/>
      <c r="ANB603" s="50"/>
      <c r="ANC603" s="50"/>
      <c r="AND603" s="50"/>
      <c r="ANE603" s="50"/>
      <c r="ANF603" s="50"/>
      <c r="ANG603" s="50"/>
      <c r="ANH603" s="50"/>
      <c r="ANI603" s="50"/>
      <c r="ANJ603" s="50"/>
      <c r="ANK603" s="50"/>
      <c r="ANL603" s="50"/>
      <c r="ANM603" s="50"/>
      <c r="ANN603" s="50"/>
      <c r="ANO603" s="50"/>
      <c r="ANP603" s="50"/>
      <c r="ANQ603" s="50"/>
      <c r="ANR603" s="50"/>
      <c r="ANS603" s="50"/>
      <c r="ANT603" s="50"/>
      <c r="ANU603" s="50"/>
      <c r="ANV603" s="50"/>
      <c r="ANW603" s="50"/>
      <c r="ANX603" s="50"/>
      <c r="ANY603" s="50"/>
      <c r="ANZ603" s="50"/>
      <c r="AOA603" s="50"/>
      <c r="AOB603" s="50"/>
      <c r="AOC603" s="50"/>
      <c r="AOD603" s="50"/>
      <c r="AOE603" s="50"/>
      <c r="AOF603" s="50"/>
      <c r="AOG603" s="50"/>
      <c r="AOH603" s="50"/>
      <c r="AOI603" s="50"/>
      <c r="AOJ603" s="50"/>
      <c r="AOK603" s="50"/>
      <c r="AOL603" s="50"/>
      <c r="AOM603" s="50"/>
      <c r="AON603" s="50"/>
      <c r="AOO603" s="50"/>
      <c r="AOP603" s="50"/>
      <c r="AOQ603" s="50"/>
      <c r="AOR603" s="50"/>
      <c r="AOS603" s="50"/>
      <c r="AOT603" s="50"/>
      <c r="AOU603" s="50"/>
      <c r="AOV603" s="50"/>
      <c r="AOW603" s="50"/>
      <c r="AOX603" s="50"/>
      <c r="AOY603" s="50"/>
      <c r="AOZ603" s="50"/>
      <c r="APA603" s="50"/>
      <c r="APB603" s="50"/>
      <c r="APC603" s="50"/>
      <c r="APD603" s="50"/>
      <c r="APE603" s="50"/>
      <c r="APF603" s="50"/>
      <c r="APG603" s="50"/>
      <c r="APH603" s="50"/>
      <c r="API603" s="50"/>
      <c r="APJ603" s="50"/>
      <c r="APK603" s="50"/>
      <c r="APL603" s="50"/>
      <c r="APM603" s="50"/>
      <c r="APN603" s="50"/>
      <c r="APO603" s="50"/>
      <c r="APP603" s="50"/>
      <c r="APQ603" s="50"/>
      <c r="APR603" s="50"/>
      <c r="APS603" s="50"/>
      <c r="APT603" s="50"/>
      <c r="APU603" s="50"/>
      <c r="APV603" s="50"/>
      <c r="APW603" s="50"/>
      <c r="APX603" s="50"/>
      <c r="APY603" s="50"/>
      <c r="APZ603" s="50"/>
      <c r="AQA603" s="50"/>
      <c r="AQB603" s="50"/>
      <c r="AQC603" s="50"/>
      <c r="AQD603" s="50"/>
      <c r="AQE603" s="50"/>
      <c r="AQF603" s="50"/>
      <c r="AQG603" s="50"/>
      <c r="AQH603" s="50"/>
      <c r="AQI603" s="50"/>
      <c r="AQJ603" s="50"/>
      <c r="AQK603" s="50"/>
      <c r="AQL603" s="50"/>
      <c r="AQM603" s="50"/>
      <c r="AQN603" s="50"/>
      <c r="AQO603" s="50"/>
      <c r="AQP603" s="50"/>
      <c r="AQQ603" s="50"/>
      <c r="AQR603" s="50"/>
      <c r="AQS603" s="50"/>
      <c r="AQT603" s="50"/>
      <c r="AQU603" s="50"/>
      <c r="AQV603" s="50"/>
      <c r="AQW603" s="50"/>
      <c r="AQX603" s="50"/>
      <c r="AQY603" s="50"/>
      <c r="AQZ603" s="50"/>
      <c r="ARA603" s="50"/>
      <c r="ARB603" s="50"/>
      <c r="ARC603" s="50"/>
      <c r="ARD603" s="50"/>
      <c r="ARE603" s="50"/>
      <c r="ARF603" s="50"/>
      <c r="ARG603" s="50"/>
      <c r="ARH603" s="50"/>
      <c r="ARI603" s="50"/>
      <c r="ARJ603" s="50"/>
      <c r="ARK603" s="50"/>
      <c r="ARL603" s="50"/>
      <c r="ARM603" s="50"/>
      <c r="ARN603" s="50"/>
      <c r="ARO603" s="50"/>
      <c r="ARP603" s="50"/>
      <c r="ARQ603" s="50"/>
      <c r="ARR603" s="50"/>
      <c r="ARS603" s="50"/>
      <c r="ART603" s="50"/>
      <c r="ARU603" s="50"/>
      <c r="ARV603" s="50"/>
      <c r="ARW603" s="50"/>
      <c r="ARX603" s="50"/>
      <c r="ARY603" s="50"/>
      <c r="ARZ603" s="50"/>
      <c r="ASA603" s="50"/>
      <c r="ASB603" s="50"/>
      <c r="ASC603" s="50"/>
      <c r="ASD603" s="50"/>
      <c r="ASE603" s="50"/>
      <c r="ASF603" s="50"/>
      <c r="ASG603" s="50"/>
      <c r="ASH603" s="50"/>
      <c r="ASI603" s="50"/>
      <c r="ASJ603" s="50"/>
      <c r="ASK603" s="50"/>
      <c r="ASL603" s="50"/>
      <c r="ASM603" s="50"/>
      <c r="ASN603" s="50"/>
      <c r="ASO603" s="50"/>
      <c r="ASP603" s="50"/>
      <c r="ASQ603" s="50"/>
      <c r="ASR603" s="50"/>
      <c r="ASS603" s="50"/>
      <c r="AST603" s="50"/>
      <c r="ASU603" s="50"/>
      <c r="ASV603" s="50"/>
      <c r="ASW603" s="50"/>
      <c r="ASX603" s="50"/>
      <c r="ASY603" s="50"/>
      <c r="ASZ603" s="50"/>
      <c r="ATA603" s="50"/>
      <c r="ATB603" s="50"/>
      <c r="ATC603" s="50"/>
      <c r="ATD603" s="50"/>
      <c r="ATE603" s="50"/>
      <c r="ATF603" s="50"/>
      <c r="ATG603" s="50"/>
      <c r="ATH603" s="50"/>
      <c r="ATI603" s="50"/>
      <c r="ATJ603" s="50"/>
      <c r="ATK603" s="50"/>
      <c r="ATL603" s="50"/>
      <c r="ATM603" s="50"/>
      <c r="ATN603" s="50"/>
      <c r="ATO603" s="50"/>
      <c r="ATP603" s="50"/>
      <c r="ATQ603" s="50"/>
      <c r="ATR603" s="50"/>
      <c r="ATS603" s="50"/>
      <c r="ATT603" s="50"/>
      <c r="ATU603" s="50"/>
      <c r="ATV603" s="50"/>
      <c r="ATW603" s="50"/>
      <c r="ATX603" s="50"/>
      <c r="ATY603" s="50"/>
      <c r="ATZ603" s="50"/>
      <c r="AUA603" s="50"/>
      <c r="AUB603" s="50"/>
      <c r="AUC603" s="50"/>
      <c r="AUD603" s="50"/>
      <c r="AUE603" s="50"/>
      <c r="AUF603" s="50"/>
      <c r="AUG603" s="50"/>
      <c r="AUH603" s="50"/>
      <c r="AUI603" s="50"/>
      <c r="AUJ603" s="50"/>
      <c r="AUK603" s="50"/>
      <c r="AUL603" s="50"/>
      <c r="AUM603" s="50"/>
      <c r="AUN603" s="50"/>
      <c r="AUO603" s="50"/>
      <c r="AUP603" s="50"/>
      <c r="AUQ603" s="50"/>
      <c r="AUR603" s="50"/>
      <c r="AUS603" s="50"/>
      <c r="AUT603" s="50"/>
      <c r="AUU603" s="50"/>
      <c r="AUV603" s="50"/>
      <c r="AUW603" s="50"/>
      <c r="AUX603" s="50"/>
      <c r="AUY603" s="50"/>
      <c r="AUZ603" s="50"/>
      <c r="AVA603" s="50"/>
      <c r="AVB603" s="50"/>
      <c r="AVC603" s="50"/>
      <c r="AVD603" s="50"/>
      <c r="AVE603" s="50"/>
      <c r="AVF603" s="50"/>
      <c r="AVG603" s="50"/>
      <c r="AVH603" s="50"/>
      <c r="AVI603" s="50"/>
      <c r="AVJ603" s="50"/>
      <c r="AVK603" s="50"/>
      <c r="AVL603" s="50"/>
      <c r="AVM603" s="50"/>
      <c r="AVN603" s="50"/>
      <c r="AVO603" s="50"/>
      <c r="AVP603" s="50"/>
      <c r="AVQ603" s="50"/>
      <c r="AVR603" s="50"/>
      <c r="AVS603" s="50"/>
      <c r="AVT603" s="50"/>
      <c r="AVU603" s="50"/>
      <c r="AVV603" s="50"/>
      <c r="AVW603" s="50"/>
      <c r="AVX603" s="50"/>
      <c r="AVY603" s="50"/>
      <c r="AVZ603" s="50"/>
      <c r="AWA603" s="50"/>
      <c r="AWB603" s="50"/>
      <c r="AWC603" s="50"/>
      <c r="AWD603" s="50"/>
      <c r="AWE603" s="50"/>
      <c r="AWF603" s="50"/>
      <c r="AWH603" s="50"/>
      <c r="AWJ603" s="50"/>
      <c r="AWK603" s="50"/>
      <c r="AWL603" s="50"/>
      <c r="AWM603" s="50"/>
      <c r="AWN603" s="50"/>
      <c r="AWO603" s="50"/>
      <c r="AWP603" s="50"/>
      <c r="AWQ603" s="50"/>
      <c r="AWV603" s="50"/>
      <c r="AWW603" s="50"/>
      <c r="AWX603" s="50"/>
      <c r="AWY603" s="50"/>
      <c r="AWZ603" s="50"/>
      <c r="AXA603" s="50"/>
      <c r="AXB603" s="50"/>
      <c r="AXC603" s="50"/>
      <c r="AXD603" s="50"/>
      <c r="AXE603" s="50"/>
      <c r="AXF603" s="50"/>
      <c r="AXG603" s="50"/>
      <c r="AXH603" s="50"/>
      <c r="AXI603" s="50"/>
      <c r="AXJ603" s="50"/>
      <c r="AXK603" s="50"/>
      <c r="AXL603" s="50"/>
      <c r="AXM603" s="50"/>
      <c r="AXN603" s="50"/>
      <c r="AXO603" s="50"/>
      <c r="AXP603" s="50"/>
      <c r="AXQ603" s="50"/>
      <c r="AXR603" s="50"/>
      <c r="AXS603" s="50"/>
      <c r="AXT603" s="50"/>
      <c r="AXU603" s="50"/>
      <c r="AXV603" s="50"/>
      <c r="AXW603" s="50"/>
      <c r="AXX603" s="50"/>
      <c r="AXY603" s="50"/>
      <c r="AXZ603" s="50"/>
      <c r="AYA603" s="50"/>
      <c r="AYB603" s="50"/>
      <c r="AYC603" s="50"/>
      <c r="AYD603" s="50"/>
      <c r="AYE603" s="50"/>
      <c r="AYF603" s="50"/>
      <c r="AYG603" s="50"/>
      <c r="AYH603" s="50"/>
      <c r="AYI603" s="50"/>
      <c r="AYJ603" s="50"/>
      <c r="AYK603" s="50"/>
      <c r="AYL603" s="50"/>
      <c r="AYM603" s="50"/>
      <c r="AYN603" s="50"/>
      <c r="AYO603" s="50"/>
      <c r="AYP603" s="50"/>
      <c r="AYQ603" s="50"/>
      <c r="AYR603" s="50"/>
      <c r="AYS603" s="50"/>
      <c r="AYT603" s="50"/>
      <c r="AYU603" s="50"/>
      <c r="AYV603" s="50"/>
      <c r="AYW603" s="50"/>
      <c r="AYX603" s="50"/>
      <c r="AYY603" s="50"/>
      <c r="AYZ603" s="50"/>
      <c r="AZA603" s="50"/>
      <c r="AZB603" s="50"/>
      <c r="AZC603" s="50"/>
      <c r="AZD603" s="50"/>
      <c r="AZE603" s="50"/>
      <c r="AZF603" s="50"/>
      <c r="AZG603" s="50"/>
      <c r="AZH603" s="50"/>
      <c r="AZI603" s="50"/>
      <c r="AZJ603" s="50"/>
      <c r="AZK603" s="50"/>
      <c r="AZL603" s="50"/>
      <c r="AZM603" s="50"/>
      <c r="AZN603" s="50"/>
      <c r="AZO603" s="50"/>
      <c r="AZP603" s="50"/>
      <c r="AZQ603" s="50"/>
      <c r="AZR603" s="50"/>
      <c r="AZS603" s="50"/>
      <c r="AZT603" s="50"/>
      <c r="AZU603" s="50"/>
      <c r="AZV603" s="50"/>
      <c r="AZW603" s="50"/>
      <c r="AZX603" s="50"/>
      <c r="AZY603" s="50"/>
      <c r="AZZ603" s="50"/>
      <c r="BAA603" s="50"/>
      <c r="BAB603" s="50"/>
      <c r="BAC603" s="50"/>
      <c r="BAD603" s="50"/>
      <c r="BAE603" s="50"/>
      <c r="BAF603" s="50"/>
      <c r="BAG603" s="50"/>
      <c r="BAH603" s="50"/>
      <c r="BAI603" s="50"/>
      <c r="BAJ603" s="50"/>
      <c r="BAK603" s="50"/>
      <c r="BAL603" s="50"/>
      <c r="BAM603" s="50"/>
      <c r="BAN603" s="50"/>
      <c r="BAO603" s="50"/>
      <c r="BAP603" s="50"/>
      <c r="BAQ603" s="50"/>
      <c r="BAR603" s="50"/>
      <c r="BAS603" s="50"/>
      <c r="BAT603" s="50"/>
      <c r="BAU603" s="50"/>
      <c r="BAV603" s="50"/>
      <c r="BAW603" s="50"/>
      <c r="BAX603" s="50"/>
      <c r="BAY603" s="50"/>
      <c r="BAZ603" s="50"/>
      <c r="BBA603" s="50"/>
      <c r="BBB603" s="50"/>
      <c r="BBC603" s="50"/>
      <c r="BBD603" s="50"/>
      <c r="BBE603" s="50"/>
      <c r="BBF603" s="50"/>
      <c r="BBG603" s="50"/>
      <c r="BBH603" s="50"/>
      <c r="BBI603" s="50"/>
      <c r="BBJ603" s="50"/>
      <c r="BBK603" s="50"/>
      <c r="BBL603" s="50"/>
      <c r="BBM603" s="50"/>
      <c r="BBN603" s="50"/>
      <c r="BBO603" s="50"/>
      <c r="BBP603" s="50"/>
      <c r="BBQ603" s="50"/>
      <c r="BBR603" s="50"/>
      <c r="BBS603" s="50"/>
      <c r="BBT603" s="50"/>
      <c r="BBU603" s="50"/>
      <c r="BBV603" s="50"/>
      <c r="BBW603" s="50"/>
      <c r="BBX603" s="50"/>
      <c r="BBY603" s="50"/>
      <c r="BBZ603" s="50"/>
      <c r="BCA603" s="50"/>
      <c r="BCB603" s="50"/>
      <c r="BCC603" s="50"/>
      <c r="BCD603" s="50"/>
      <c r="BCE603" s="50"/>
      <c r="BCF603" s="50"/>
      <c r="BCG603" s="50"/>
      <c r="BCH603" s="50"/>
      <c r="BCI603" s="50"/>
      <c r="BCJ603" s="50"/>
      <c r="BCK603" s="50"/>
      <c r="BCL603" s="50"/>
      <c r="BCM603" s="50"/>
      <c r="BCN603" s="50"/>
      <c r="BCO603" s="50"/>
      <c r="BCP603" s="50"/>
      <c r="BCQ603" s="50"/>
      <c r="BCR603" s="50"/>
      <c r="BCS603" s="50"/>
      <c r="BCT603" s="50"/>
      <c r="BCU603" s="50"/>
      <c r="BCV603" s="50"/>
      <c r="BCW603" s="50"/>
      <c r="BCX603" s="50"/>
      <c r="BCY603" s="50"/>
      <c r="BCZ603" s="50"/>
      <c r="BDA603" s="50"/>
      <c r="BDB603" s="50"/>
      <c r="BDC603" s="50"/>
      <c r="BDD603" s="50"/>
      <c r="BDE603" s="50"/>
      <c r="BDF603" s="50"/>
      <c r="BDG603" s="50"/>
      <c r="BDH603" s="50"/>
      <c r="BDI603" s="50"/>
      <c r="BDJ603" s="50"/>
      <c r="BDK603" s="50"/>
      <c r="BDL603" s="50"/>
      <c r="BDM603" s="50"/>
      <c r="BDN603" s="50"/>
      <c r="BDO603" s="50"/>
      <c r="BDP603" s="50"/>
      <c r="BDQ603" s="50"/>
      <c r="BDR603" s="50"/>
      <c r="BDS603" s="50"/>
      <c r="BDT603" s="50"/>
      <c r="BDU603" s="50"/>
      <c r="BDV603" s="50"/>
      <c r="BDW603" s="50"/>
      <c r="BDX603" s="50"/>
      <c r="BDY603" s="50"/>
      <c r="BDZ603" s="50"/>
      <c r="BEA603" s="50"/>
      <c r="BEB603" s="50"/>
      <c r="BEC603" s="50"/>
      <c r="BED603" s="50"/>
      <c r="BEE603" s="50"/>
      <c r="BEF603" s="50"/>
      <c r="BEG603" s="50"/>
      <c r="BEH603" s="50"/>
      <c r="BEI603" s="50"/>
      <c r="BEJ603" s="50"/>
      <c r="BEK603" s="50"/>
      <c r="BEL603" s="50"/>
      <c r="BEM603" s="50"/>
      <c r="BEN603" s="50"/>
      <c r="BEO603" s="50"/>
      <c r="BEP603" s="50"/>
      <c r="BEQ603" s="50"/>
      <c r="BER603" s="50"/>
      <c r="BES603" s="50"/>
      <c r="BET603" s="50"/>
      <c r="BEU603" s="50"/>
      <c r="BEV603" s="50"/>
      <c r="BEW603" s="50"/>
      <c r="BEX603" s="50"/>
      <c r="BEY603" s="50"/>
      <c r="BEZ603" s="50"/>
      <c r="BFA603" s="50"/>
      <c r="BFB603" s="50"/>
      <c r="BFC603" s="50"/>
      <c r="BFD603" s="50"/>
      <c r="BFE603" s="50"/>
      <c r="BFF603" s="50"/>
      <c r="BFG603" s="50"/>
      <c r="BFH603" s="50"/>
      <c r="BFI603" s="50"/>
      <c r="BFJ603" s="50"/>
      <c r="BFK603" s="50"/>
      <c r="BFL603" s="50"/>
      <c r="BFM603" s="50"/>
      <c r="BFN603" s="50"/>
      <c r="BFO603" s="50"/>
      <c r="BFP603" s="50"/>
      <c r="BFQ603" s="50"/>
      <c r="BFR603" s="50"/>
      <c r="BFS603" s="50"/>
      <c r="BFT603" s="50"/>
      <c r="BFU603" s="50"/>
      <c r="BFV603" s="50"/>
      <c r="BFW603" s="50"/>
      <c r="BFX603" s="50"/>
      <c r="BFY603" s="50"/>
      <c r="BFZ603" s="50"/>
      <c r="BGA603" s="50"/>
      <c r="BGB603" s="50"/>
      <c r="BGD603" s="50"/>
      <c r="BGF603" s="50"/>
      <c r="BGG603" s="50"/>
      <c r="BGH603" s="50"/>
      <c r="BGI603" s="50"/>
      <c r="BGJ603" s="50"/>
      <c r="BGK603" s="50"/>
      <c r="BGL603" s="50"/>
      <c r="BGM603" s="50"/>
      <c r="BGR603" s="50"/>
      <c r="BGS603" s="50"/>
      <c r="BGT603" s="50"/>
      <c r="BGU603" s="50"/>
      <c r="BGV603" s="50"/>
      <c r="BGW603" s="50"/>
      <c r="BGX603" s="50"/>
      <c r="BGY603" s="50"/>
      <c r="BGZ603" s="50"/>
      <c r="BHA603" s="50"/>
      <c r="BHB603" s="50"/>
      <c r="BHC603" s="50"/>
      <c r="BHD603" s="50"/>
      <c r="BHE603" s="50"/>
      <c r="BHF603" s="50"/>
      <c r="BHG603" s="50"/>
      <c r="BHH603" s="50"/>
      <c r="BHI603" s="50"/>
      <c r="BHJ603" s="50"/>
      <c r="BHK603" s="50"/>
      <c r="BHL603" s="50"/>
      <c r="BHM603" s="50"/>
      <c r="BHN603" s="50"/>
      <c r="BHO603" s="50"/>
      <c r="BHP603" s="50"/>
      <c r="BHQ603" s="50"/>
      <c r="BHR603" s="50"/>
      <c r="BHS603" s="50"/>
      <c r="BHT603" s="50"/>
      <c r="BHU603" s="50"/>
      <c r="BHV603" s="50"/>
      <c r="BHW603" s="50"/>
      <c r="BHX603" s="50"/>
      <c r="BHY603" s="50"/>
      <c r="BHZ603" s="50"/>
      <c r="BIA603" s="50"/>
      <c r="BIB603" s="50"/>
      <c r="BIC603" s="50"/>
      <c r="BID603" s="50"/>
      <c r="BIE603" s="50"/>
      <c r="BIF603" s="50"/>
      <c r="BIG603" s="50"/>
      <c r="BIH603" s="50"/>
      <c r="BII603" s="50"/>
      <c r="BIJ603" s="50"/>
      <c r="BIK603" s="50"/>
      <c r="BIL603" s="50"/>
      <c r="BIM603" s="50"/>
      <c r="BIN603" s="50"/>
      <c r="BIO603" s="50"/>
      <c r="BIP603" s="50"/>
      <c r="BIQ603" s="50"/>
      <c r="BIR603" s="50"/>
      <c r="BIS603" s="50"/>
      <c r="BIT603" s="50"/>
      <c r="BIU603" s="50"/>
      <c r="BIV603" s="50"/>
      <c r="BIW603" s="50"/>
      <c r="BIX603" s="50"/>
      <c r="BIY603" s="50"/>
      <c r="BIZ603" s="50"/>
      <c r="BJA603" s="50"/>
      <c r="BJB603" s="50"/>
      <c r="BJC603" s="50"/>
      <c r="BJD603" s="50"/>
      <c r="BJE603" s="50"/>
      <c r="BJF603" s="50"/>
      <c r="BJG603" s="50"/>
      <c r="BJH603" s="50"/>
      <c r="BJI603" s="50"/>
      <c r="BJJ603" s="50"/>
      <c r="BJK603" s="50"/>
      <c r="BJL603" s="50"/>
      <c r="BJM603" s="50"/>
      <c r="BJN603" s="50"/>
      <c r="BJO603" s="50"/>
      <c r="BJP603" s="50"/>
      <c r="BJQ603" s="50"/>
      <c r="BJR603" s="50"/>
      <c r="BJS603" s="50"/>
      <c r="BJT603" s="50"/>
      <c r="BJU603" s="50"/>
      <c r="BJV603" s="50"/>
      <c r="BJW603" s="50"/>
      <c r="BJX603" s="50"/>
      <c r="BJY603" s="50"/>
      <c r="BJZ603" s="50"/>
      <c r="BKA603" s="50"/>
      <c r="BKB603" s="50"/>
      <c r="BKC603" s="50"/>
      <c r="BKD603" s="50"/>
      <c r="BKE603" s="50"/>
      <c r="BKF603" s="50"/>
      <c r="BKG603" s="50"/>
      <c r="BKH603" s="50"/>
      <c r="BKI603" s="50"/>
      <c r="BKJ603" s="50"/>
      <c r="BKK603" s="50"/>
      <c r="BKL603" s="50"/>
      <c r="BKM603" s="50"/>
      <c r="BKN603" s="50"/>
      <c r="BKO603" s="50"/>
      <c r="BKP603" s="50"/>
      <c r="BKQ603" s="50"/>
      <c r="BKR603" s="50"/>
      <c r="BKS603" s="50"/>
      <c r="BKT603" s="50"/>
      <c r="BKU603" s="50"/>
      <c r="BKV603" s="50"/>
      <c r="BKW603" s="50"/>
      <c r="BKX603" s="50"/>
      <c r="BKY603" s="50"/>
      <c r="BKZ603" s="50"/>
      <c r="BLA603" s="50"/>
      <c r="BLB603" s="50"/>
      <c r="BLC603" s="50"/>
      <c r="BLD603" s="50"/>
      <c r="BLE603" s="50"/>
      <c r="BLF603" s="50"/>
      <c r="BLG603" s="50"/>
      <c r="BLH603" s="50"/>
      <c r="BLI603" s="50"/>
      <c r="BLJ603" s="50"/>
      <c r="BLK603" s="50"/>
      <c r="BLL603" s="50"/>
      <c r="BLM603" s="50"/>
      <c r="BLN603" s="50"/>
      <c r="BLO603" s="50"/>
      <c r="BLP603" s="50"/>
      <c r="BLQ603" s="50"/>
      <c r="BLR603" s="50"/>
      <c r="BLS603" s="50"/>
      <c r="BLT603" s="50"/>
      <c r="BLU603" s="50"/>
      <c r="BLV603" s="50"/>
      <c r="BLW603" s="50"/>
      <c r="BLX603" s="50"/>
      <c r="BLY603" s="50"/>
      <c r="BLZ603" s="50"/>
      <c r="BMA603" s="50"/>
      <c r="BMB603" s="50"/>
      <c r="BMC603" s="50"/>
      <c r="BMD603" s="50"/>
      <c r="BME603" s="50"/>
      <c r="BMF603" s="50"/>
      <c r="BMG603" s="50"/>
      <c r="BMH603" s="50"/>
      <c r="BMI603" s="50"/>
      <c r="BMJ603" s="50"/>
      <c r="BMK603" s="50"/>
      <c r="BML603" s="50"/>
      <c r="BMM603" s="50"/>
      <c r="BMN603" s="50"/>
      <c r="BMO603" s="50"/>
      <c r="BMP603" s="50"/>
      <c r="BMQ603" s="50"/>
      <c r="BMR603" s="50"/>
      <c r="BMS603" s="50"/>
      <c r="BMT603" s="50"/>
      <c r="BMU603" s="50"/>
      <c r="BMV603" s="50"/>
      <c r="BMW603" s="50"/>
      <c r="BMX603" s="50"/>
      <c r="BMY603" s="50"/>
      <c r="BMZ603" s="50"/>
      <c r="BNA603" s="50"/>
      <c r="BNB603" s="50"/>
      <c r="BNC603" s="50"/>
      <c r="BND603" s="50"/>
      <c r="BNE603" s="50"/>
      <c r="BNF603" s="50"/>
      <c r="BNG603" s="50"/>
      <c r="BNH603" s="50"/>
      <c r="BNI603" s="50"/>
      <c r="BNJ603" s="50"/>
      <c r="BNK603" s="50"/>
      <c r="BNL603" s="50"/>
      <c r="BNM603" s="50"/>
      <c r="BNN603" s="50"/>
      <c r="BNO603" s="50"/>
      <c r="BNP603" s="50"/>
      <c r="BNQ603" s="50"/>
      <c r="BNR603" s="50"/>
      <c r="BNS603" s="50"/>
      <c r="BNT603" s="50"/>
      <c r="BNU603" s="50"/>
      <c r="BNV603" s="50"/>
      <c r="BNW603" s="50"/>
      <c r="BNX603" s="50"/>
      <c r="BNY603" s="50"/>
      <c r="BNZ603" s="50"/>
      <c r="BOA603" s="50"/>
      <c r="BOB603" s="50"/>
      <c r="BOC603" s="50"/>
      <c r="BOD603" s="50"/>
      <c r="BOE603" s="50"/>
      <c r="BOF603" s="50"/>
      <c r="BOG603" s="50"/>
      <c r="BOH603" s="50"/>
      <c r="BOI603" s="50"/>
      <c r="BOJ603" s="50"/>
      <c r="BOK603" s="50"/>
      <c r="BOL603" s="50"/>
      <c r="BOM603" s="50"/>
      <c r="BON603" s="50"/>
      <c r="BOO603" s="50"/>
      <c r="BOP603" s="50"/>
      <c r="BOQ603" s="50"/>
      <c r="BOR603" s="50"/>
      <c r="BOS603" s="50"/>
      <c r="BOT603" s="50"/>
      <c r="BOU603" s="50"/>
      <c r="BOV603" s="50"/>
      <c r="BOW603" s="50"/>
      <c r="BOX603" s="50"/>
      <c r="BOY603" s="50"/>
      <c r="BOZ603" s="50"/>
      <c r="BPA603" s="50"/>
      <c r="BPB603" s="50"/>
      <c r="BPC603" s="50"/>
      <c r="BPD603" s="50"/>
      <c r="BPE603" s="50"/>
      <c r="BPF603" s="50"/>
      <c r="BPG603" s="50"/>
      <c r="BPH603" s="50"/>
      <c r="BPI603" s="50"/>
      <c r="BPJ603" s="50"/>
      <c r="BPK603" s="50"/>
      <c r="BPL603" s="50"/>
      <c r="BPM603" s="50"/>
      <c r="BPN603" s="50"/>
      <c r="BPO603" s="50"/>
      <c r="BPP603" s="50"/>
      <c r="BPQ603" s="50"/>
      <c r="BPR603" s="50"/>
      <c r="BPS603" s="50"/>
      <c r="BPT603" s="50"/>
      <c r="BPU603" s="50"/>
      <c r="BPV603" s="50"/>
      <c r="BPW603" s="50"/>
      <c r="BPX603" s="50"/>
      <c r="BPZ603" s="50"/>
      <c r="BQB603" s="50"/>
      <c r="BQC603" s="50"/>
      <c r="BQD603" s="50"/>
      <c r="BQE603" s="50"/>
      <c r="BQF603" s="50"/>
      <c r="BQG603" s="50"/>
      <c r="BQH603" s="50"/>
      <c r="BQI603" s="50"/>
      <c r="BQN603" s="50"/>
      <c r="BQO603" s="50"/>
      <c r="BQP603" s="50"/>
      <c r="BQQ603" s="50"/>
      <c r="BQR603" s="50"/>
      <c r="BQS603" s="50"/>
      <c r="BQT603" s="50"/>
      <c r="BQU603" s="50"/>
      <c r="BQV603" s="50"/>
      <c r="BQW603" s="50"/>
      <c r="BQX603" s="50"/>
      <c r="BQY603" s="50"/>
      <c r="BQZ603" s="50"/>
      <c r="BRA603" s="50"/>
      <c r="BRB603" s="50"/>
      <c r="BRC603" s="50"/>
      <c r="BRD603" s="50"/>
      <c r="BRE603" s="50"/>
      <c r="BRF603" s="50"/>
      <c r="BRG603" s="50"/>
      <c r="BRH603" s="50"/>
      <c r="BRI603" s="50"/>
      <c r="BRJ603" s="50"/>
      <c r="BRK603" s="50"/>
      <c r="BRL603" s="50"/>
      <c r="BRM603" s="50"/>
      <c r="BRN603" s="50"/>
      <c r="BRO603" s="50"/>
      <c r="BRP603" s="50"/>
      <c r="BRQ603" s="50"/>
      <c r="BRR603" s="50"/>
      <c r="BRS603" s="50"/>
      <c r="BRT603" s="50"/>
      <c r="BRU603" s="50"/>
      <c r="BRV603" s="50"/>
      <c r="BRW603" s="50"/>
      <c r="BRX603" s="50"/>
      <c r="BRY603" s="50"/>
      <c r="BRZ603" s="50"/>
      <c r="BSA603" s="50"/>
      <c r="BSB603" s="50"/>
      <c r="BSC603" s="50"/>
      <c r="BSD603" s="50"/>
      <c r="BSE603" s="50"/>
      <c r="BSF603" s="50"/>
      <c r="BSG603" s="50"/>
      <c r="BSH603" s="50"/>
      <c r="BSI603" s="50"/>
      <c r="BSJ603" s="50"/>
      <c r="BSK603" s="50"/>
      <c r="BSL603" s="50"/>
      <c r="BSM603" s="50"/>
      <c r="BSN603" s="50"/>
      <c r="BSO603" s="50"/>
      <c r="BSP603" s="50"/>
      <c r="BSQ603" s="50"/>
      <c r="BSR603" s="50"/>
      <c r="BSS603" s="50"/>
      <c r="BST603" s="50"/>
      <c r="BSU603" s="50"/>
      <c r="BSV603" s="50"/>
      <c r="BSW603" s="50"/>
      <c r="BSX603" s="50"/>
      <c r="BSY603" s="50"/>
      <c r="BSZ603" s="50"/>
      <c r="BTA603" s="50"/>
      <c r="BTB603" s="50"/>
      <c r="BTC603" s="50"/>
      <c r="BTD603" s="50"/>
      <c r="BTE603" s="50"/>
      <c r="BTF603" s="50"/>
      <c r="BTG603" s="50"/>
      <c r="BTH603" s="50"/>
      <c r="BTI603" s="50"/>
      <c r="BTJ603" s="50"/>
      <c r="BTK603" s="50"/>
      <c r="BTL603" s="50"/>
      <c r="BTM603" s="50"/>
      <c r="BTN603" s="50"/>
      <c r="BTO603" s="50"/>
      <c r="BTP603" s="50"/>
      <c r="BTQ603" s="50"/>
      <c r="BTR603" s="50"/>
      <c r="BTS603" s="50"/>
      <c r="BTT603" s="50"/>
      <c r="BTU603" s="50"/>
      <c r="BTV603" s="50"/>
      <c r="BTW603" s="50"/>
      <c r="BTX603" s="50"/>
      <c r="BTY603" s="50"/>
      <c r="BTZ603" s="50"/>
      <c r="BUA603" s="50"/>
      <c r="BUB603" s="50"/>
      <c r="BUC603" s="50"/>
      <c r="BUD603" s="50"/>
      <c r="BUE603" s="50"/>
      <c r="BUF603" s="50"/>
      <c r="BUG603" s="50"/>
      <c r="BUH603" s="50"/>
      <c r="BUI603" s="50"/>
      <c r="BUJ603" s="50"/>
      <c r="BUK603" s="50"/>
      <c r="BUL603" s="50"/>
      <c r="BUM603" s="50"/>
      <c r="BUN603" s="50"/>
      <c r="BUO603" s="50"/>
      <c r="BUP603" s="50"/>
      <c r="BUQ603" s="50"/>
      <c r="BUR603" s="50"/>
      <c r="BUS603" s="50"/>
      <c r="BUT603" s="50"/>
      <c r="BUU603" s="50"/>
      <c r="BUV603" s="50"/>
      <c r="BUW603" s="50"/>
      <c r="BUX603" s="50"/>
      <c r="BUY603" s="50"/>
      <c r="BUZ603" s="50"/>
      <c r="BVA603" s="50"/>
      <c r="BVB603" s="50"/>
      <c r="BVC603" s="50"/>
      <c r="BVD603" s="50"/>
      <c r="BVE603" s="50"/>
      <c r="BVF603" s="50"/>
      <c r="BVG603" s="50"/>
      <c r="BVH603" s="50"/>
      <c r="BVI603" s="50"/>
      <c r="BVJ603" s="50"/>
      <c r="BVK603" s="50"/>
      <c r="BVL603" s="50"/>
      <c r="BVM603" s="50"/>
      <c r="BVN603" s="50"/>
      <c r="BVO603" s="50"/>
      <c r="BVP603" s="50"/>
      <c r="BVQ603" s="50"/>
      <c r="BVR603" s="50"/>
      <c r="BVS603" s="50"/>
      <c r="BVT603" s="50"/>
      <c r="BVU603" s="50"/>
      <c r="BVV603" s="50"/>
      <c r="BVW603" s="50"/>
      <c r="BVX603" s="50"/>
      <c r="BVY603" s="50"/>
      <c r="BVZ603" s="50"/>
      <c r="BWA603" s="50"/>
      <c r="BWB603" s="50"/>
      <c r="BWC603" s="50"/>
      <c r="BWD603" s="50"/>
      <c r="BWE603" s="50"/>
      <c r="BWF603" s="50"/>
      <c r="BWG603" s="50"/>
      <c r="BWH603" s="50"/>
      <c r="BWI603" s="50"/>
      <c r="BWJ603" s="50"/>
      <c r="BWK603" s="50"/>
      <c r="BWL603" s="50"/>
      <c r="BWM603" s="50"/>
      <c r="BWN603" s="50"/>
      <c r="BWO603" s="50"/>
      <c r="BWP603" s="50"/>
      <c r="BWQ603" s="50"/>
      <c r="BWR603" s="50"/>
      <c r="BWS603" s="50"/>
      <c r="BWT603" s="50"/>
      <c r="BWU603" s="50"/>
      <c r="BWV603" s="50"/>
      <c r="BWW603" s="50"/>
      <c r="BWX603" s="50"/>
      <c r="BWY603" s="50"/>
      <c r="BWZ603" s="50"/>
      <c r="BXA603" s="50"/>
      <c r="BXB603" s="50"/>
      <c r="BXC603" s="50"/>
      <c r="BXD603" s="50"/>
      <c r="BXE603" s="50"/>
      <c r="BXF603" s="50"/>
      <c r="BXG603" s="50"/>
      <c r="BXH603" s="50"/>
      <c r="BXI603" s="50"/>
      <c r="BXJ603" s="50"/>
      <c r="BXK603" s="50"/>
      <c r="BXL603" s="50"/>
      <c r="BXM603" s="50"/>
      <c r="BXN603" s="50"/>
      <c r="BXO603" s="50"/>
      <c r="BXP603" s="50"/>
      <c r="BXQ603" s="50"/>
      <c r="BXR603" s="50"/>
      <c r="BXS603" s="50"/>
      <c r="BXT603" s="50"/>
      <c r="BXU603" s="50"/>
      <c r="BXV603" s="50"/>
      <c r="BXW603" s="50"/>
      <c r="BXX603" s="50"/>
      <c r="BXY603" s="50"/>
      <c r="BXZ603" s="50"/>
      <c r="BYA603" s="50"/>
      <c r="BYB603" s="50"/>
      <c r="BYC603" s="50"/>
      <c r="BYD603" s="50"/>
      <c r="BYE603" s="50"/>
      <c r="BYF603" s="50"/>
      <c r="BYG603" s="50"/>
      <c r="BYH603" s="50"/>
      <c r="BYI603" s="50"/>
      <c r="BYJ603" s="50"/>
      <c r="BYK603" s="50"/>
      <c r="BYL603" s="50"/>
      <c r="BYM603" s="50"/>
      <c r="BYN603" s="50"/>
      <c r="BYO603" s="50"/>
      <c r="BYP603" s="50"/>
      <c r="BYQ603" s="50"/>
      <c r="BYR603" s="50"/>
      <c r="BYS603" s="50"/>
      <c r="BYT603" s="50"/>
      <c r="BYU603" s="50"/>
      <c r="BYV603" s="50"/>
      <c r="BYW603" s="50"/>
      <c r="BYX603" s="50"/>
      <c r="BYY603" s="50"/>
      <c r="BYZ603" s="50"/>
      <c r="BZA603" s="50"/>
      <c r="BZB603" s="50"/>
      <c r="BZC603" s="50"/>
      <c r="BZD603" s="50"/>
      <c r="BZE603" s="50"/>
      <c r="BZF603" s="50"/>
      <c r="BZG603" s="50"/>
      <c r="BZH603" s="50"/>
      <c r="BZI603" s="50"/>
      <c r="BZJ603" s="50"/>
      <c r="BZK603" s="50"/>
      <c r="BZL603" s="50"/>
      <c r="BZM603" s="50"/>
      <c r="BZN603" s="50"/>
      <c r="BZO603" s="50"/>
      <c r="BZP603" s="50"/>
      <c r="BZQ603" s="50"/>
      <c r="BZR603" s="50"/>
      <c r="BZS603" s="50"/>
      <c r="BZT603" s="50"/>
      <c r="BZV603" s="50"/>
      <c r="BZX603" s="50"/>
      <c r="BZY603" s="50"/>
      <c r="BZZ603" s="50"/>
      <c r="CAA603" s="50"/>
      <c r="CAB603" s="50"/>
      <c r="CAC603" s="50"/>
      <c r="CAD603" s="50"/>
      <c r="CAE603" s="50"/>
      <c r="CAJ603" s="50"/>
      <c r="CAK603" s="50"/>
      <c r="CAL603" s="50"/>
      <c r="CAM603" s="50"/>
      <c r="CAN603" s="50"/>
      <c r="CAO603" s="50"/>
      <c r="CAP603" s="50"/>
      <c r="CAQ603" s="50"/>
      <c r="CAR603" s="50"/>
      <c r="CAS603" s="50"/>
      <c r="CAT603" s="50"/>
      <c r="CAU603" s="50"/>
      <c r="CAV603" s="50"/>
      <c r="CAW603" s="50"/>
      <c r="CAX603" s="50"/>
      <c r="CAY603" s="50"/>
      <c r="CAZ603" s="50"/>
      <c r="CBA603" s="50"/>
      <c r="CBB603" s="50"/>
      <c r="CBC603" s="50"/>
      <c r="CBD603" s="50"/>
      <c r="CBE603" s="50"/>
      <c r="CBF603" s="50"/>
      <c r="CBG603" s="50"/>
      <c r="CBH603" s="50"/>
      <c r="CBI603" s="50"/>
      <c r="CBJ603" s="50"/>
      <c r="CBK603" s="50"/>
      <c r="CBL603" s="50"/>
      <c r="CBM603" s="50"/>
      <c r="CBN603" s="50"/>
      <c r="CBO603" s="50"/>
      <c r="CBP603" s="50"/>
      <c r="CBQ603" s="50"/>
      <c r="CBR603" s="50"/>
      <c r="CBS603" s="50"/>
      <c r="CBT603" s="50"/>
      <c r="CBU603" s="50"/>
      <c r="CBV603" s="50"/>
      <c r="CBW603" s="50"/>
      <c r="CBX603" s="50"/>
      <c r="CBY603" s="50"/>
      <c r="CBZ603" s="50"/>
      <c r="CCA603" s="50"/>
      <c r="CCB603" s="50"/>
      <c r="CCC603" s="50"/>
      <c r="CCD603" s="50"/>
      <c r="CCE603" s="50"/>
      <c r="CCF603" s="50"/>
      <c r="CCG603" s="50"/>
      <c r="CCH603" s="50"/>
      <c r="CCI603" s="50"/>
      <c r="CCJ603" s="50"/>
      <c r="CCK603" s="50"/>
      <c r="CCL603" s="50"/>
      <c r="CCM603" s="50"/>
      <c r="CCN603" s="50"/>
      <c r="CCO603" s="50"/>
      <c r="CCP603" s="50"/>
      <c r="CCQ603" s="50"/>
      <c r="CCR603" s="50"/>
      <c r="CCS603" s="50"/>
      <c r="CCT603" s="50"/>
      <c r="CCU603" s="50"/>
      <c r="CCV603" s="50"/>
      <c r="CCW603" s="50"/>
      <c r="CCX603" s="50"/>
      <c r="CCY603" s="50"/>
      <c r="CCZ603" s="50"/>
      <c r="CDA603" s="50"/>
      <c r="CDB603" s="50"/>
      <c r="CDC603" s="50"/>
      <c r="CDD603" s="50"/>
      <c r="CDE603" s="50"/>
      <c r="CDF603" s="50"/>
      <c r="CDG603" s="50"/>
      <c r="CDH603" s="50"/>
      <c r="CDI603" s="50"/>
      <c r="CDJ603" s="50"/>
      <c r="CDK603" s="50"/>
      <c r="CDL603" s="50"/>
      <c r="CDM603" s="50"/>
      <c r="CDN603" s="50"/>
      <c r="CDO603" s="50"/>
      <c r="CDP603" s="50"/>
      <c r="CDQ603" s="50"/>
      <c r="CDR603" s="50"/>
      <c r="CDS603" s="50"/>
      <c r="CDT603" s="50"/>
      <c r="CDU603" s="50"/>
      <c r="CDV603" s="50"/>
      <c r="CDW603" s="50"/>
      <c r="CDX603" s="50"/>
      <c r="CDY603" s="50"/>
      <c r="CDZ603" s="50"/>
      <c r="CEA603" s="50"/>
      <c r="CEB603" s="50"/>
      <c r="CEC603" s="50"/>
      <c r="CED603" s="50"/>
      <c r="CEE603" s="50"/>
      <c r="CEF603" s="50"/>
      <c r="CEG603" s="50"/>
      <c r="CEH603" s="50"/>
      <c r="CEI603" s="50"/>
      <c r="CEJ603" s="50"/>
      <c r="CEK603" s="50"/>
      <c r="CEL603" s="50"/>
      <c r="CEM603" s="50"/>
      <c r="CEN603" s="50"/>
      <c r="CEO603" s="50"/>
      <c r="CEP603" s="50"/>
      <c r="CEQ603" s="50"/>
      <c r="CER603" s="50"/>
      <c r="CES603" s="50"/>
      <c r="CET603" s="50"/>
      <c r="CEU603" s="50"/>
      <c r="CEV603" s="50"/>
      <c r="CEW603" s="50"/>
      <c r="CEX603" s="50"/>
      <c r="CEY603" s="50"/>
      <c r="CEZ603" s="50"/>
      <c r="CFA603" s="50"/>
      <c r="CFB603" s="50"/>
      <c r="CFC603" s="50"/>
      <c r="CFD603" s="50"/>
      <c r="CFE603" s="50"/>
      <c r="CFF603" s="50"/>
      <c r="CFG603" s="50"/>
      <c r="CFH603" s="50"/>
      <c r="CFI603" s="50"/>
      <c r="CFJ603" s="50"/>
      <c r="CFK603" s="50"/>
      <c r="CFL603" s="50"/>
      <c r="CFM603" s="50"/>
      <c r="CFN603" s="50"/>
      <c r="CFO603" s="50"/>
      <c r="CFP603" s="50"/>
      <c r="CFQ603" s="50"/>
      <c r="CFR603" s="50"/>
      <c r="CFS603" s="50"/>
      <c r="CFT603" s="50"/>
      <c r="CFU603" s="50"/>
      <c r="CFV603" s="50"/>
      <c r="CFW603" s="50"/>
      <c r="CFX603" s="50"/>
      <c r="CFY603" s="50"/>
      <c r="CFZ603" s="50"/>
      <c r="CGA603" s="50"/>
      <c r="CGB603" s="50"/>
      <c r="CGC603" s="50"/>
      <c r="CGD603" s="50"/>
      <c r="CGE603" s="50"/>
      <c r="CGF603" s="50"/>
      <c r="CGG603" s="50"/>
      <c r="CGH603" s="50"/>
      <c r="CGI603" s="50"/>
      <c r="CGJ603" s="50"/>
      <c r="CGK603" s="50"/>
      <c r="CGL603" s="50"/>
      <c r="CGM603" s="50"/>
      <c r="CGN603" s="50"/>
      <c r="CGO603" s="50"/>
      <c r="CGP603" s="50"/>
      <c r="CGQ603" s="50"/>
      <c r="CGR603" s="50"/>
      <c r="CGS603" s="50"/>
      <c r="CGT603" s="50"/>
      <c r="CGU603" s="50"/>
      <c r="CGV603" s="50"/>
      <c r="CGW603" s="50"/>
      <c r="CGX603" s="50"/>
      <c r="CGY603" s="50"/>
      <c r="CGZ603" s="50"/>
      <c r="CHA603" s="50"/>
      <c r="CHB603" s="50"/>
      <c r="CHC603" s="50"/>
      <c r="CHD603" s="50"/>
      <c r="CHE603" s="50"/>
      <c r="CHF603" s="50"/>
      <c r="CHG603" s="50"/>
      <c r="CHH603" s="50"/>
      <c r="CHI603" s="50"/>
      <c r="CHJ603" s="50"/>
      <c r="CHK603" s="50"/>
      <c r="CHL603" s="50"/>
      <c r="CHM603" s="50"/>
      <c r="CHN603" s="50"/>
      <c r="CHO603" s="50"/>
      <c r="CHP603" s="50"/>
      <c r="CHQ603" s="50"/>
      <c r="CHR603" s="50"/>
      <c r="CHS603" s="50"/>
      <c r="CHT603" s="50"/>
      <c r="CHU603" s="50"/>
      <c r="CHV603" s="50"/>
      <c r="CHW603" s="50"/>
      <c r="CHX603" s="50"/>
      <c r="CHY603" s="50"/>
      <c r="CHZ603" s="50"/>
      <c r="CIA603" s="50"/>
      <c r="CIB603" s="50"/>
      <c r="CIC603" s="50"/>
      <c r="CID603" s="50"/>
      <c r="CIE603" s="50"/>
      <c r="CIF603" s="50"/>
      <c r="CIG603" s="50"/>
      <c r="CIH603" s="50"/>
      <c r="CII603" s="50"/>
      <c r="CIJ603" s="50"/>
      <c r="CIK603" s="50"/>
      <c r="CIL603" s="50"/>
      <c r="CIM603" s="50"/>
      <c r="CIN603" s="50"/>
      <c r="CIO603" s="50"/>
      <c r="CIP603" s="50"/>
      <c r="CIQ603" s="50"/>
      <c r="CIR603" s="50"/>
      <c r="CIS603" s="50"/>
      <c r="CIT603" s="50"/>
      <c r="CIU603" s="50"/>
      <c r="CIV603" s="50"/>
      <c r="CIW603" s="50"/>
      <c r="CIX603" s="50"/>
      <c r="CIY603" s="50"/>
      <c r="CIZ603" s="50"/>
      <c r="CJA603" s="50"/>
      <c r="CJB603" s="50"/>
      <c r="CJC603" s="50"/>
      <c r="CJD603" s="50"/>
      <c r="CJE603" s="50"/>
      <c r="CJF603" s="50"/>
      <c r="CJG603" s="50"/>
      <c r="CJH603" s="50"/>
      <c r="CJI603" s="50"/>
      <c r="CJJ603" s="50"/>
      <c r="CJK603" s="50"/>
      <c r="CJL603" s="50"/>
      <c r="CJM603" s="50"/>
      <c r="CJN603" s="50"/>
      <c r="CJO603" s="50"/>
      <c r="CJP603" s="50"/>
      <c r="CJR603" s="50"/>
      <c r="CJT603" s="50"/>
      <c r="CJU603" s="50"/>
      <c r="CJV603" s="50"/>
      <c r="CJW603" s="50"/>
      <c r="CJX603" s="50"/>
      <c r="CJY603" s="50"/>
      <c r="CJZ603" s="50"/>
      <c r="CKA603" s="50"/>
      <c r="CKF603" s="50"/>
      <c r="CKG603" s="50"/>
      <c r="CKH603" s="50"/>
      <c r="CKI603" s="50"/>
      <c r="CKJ603" s="50"/>
      <c r="CKK603" s="50"/>
      <c r="CKL603" s="50"/>
      <c r="CKM603" s="50"/>
      <c r="CKN603" s="50"/>
      <c r="CKO603" s="50"/>
      <c r="CKP603" s="50"/>
      <c r="CKQ603" s="50"/>
      <c r="CKR603" s="50"/>
      <c r="CKS603" s="50"/>
      <c r="CKT603" s="50"/>
      <c r="CKU603" s="50"/>
      <c r="CKV603" s="50"/>
      <c r="CKW603" s="50"/>
      <c r="CKX603" s="50"/>
      <c r="CKY603" s="50"/>
      <c r="CKZ603" s="50"/>
      <c r="CLA603" s="50"/>
      <c r="CLB603" s="50"/>
      <c r="CLC603" s="50"/>
      <c r="CLD603" s="50"/>
      <c r="CLE603" s="50"/>
      <c r="CLF603" s="50"/>
      <c r="CLG603" s="50"/>
      <c r="CLH603" s="50"/>
      <c r="CLI603" s="50"/>
      <c r="CLJ603" s="50"/>
      <c r="CLK603" s="50"/>
      <c r="CLL603" s="50"/>
      <c r="CLM603" s="50"/>
      <c r="CLN603" s="50"/>
      <c r="CLO603" s="50"/>
      <c r="CLP603" s="50"/>
      <c r="CLQ603" s="50"/>
      <c r="CLR603" s="50"/>
      <c r="CLS603" s="50"/>
      <c r="CLT603" s="50"/>
      <c r="CLU603" s="50"/>
      <c r="CLV603" s="50"/>
      <c r="CLW603" s="50"/>
      <c r="CLX603" s="50"/>
      <c r="CLY603" s="50"/>
      <c r="CLZ603" s="50"/>
      <c r="CMA603" s="50"/>
      <c r="CMB603" s="50"/>
      <c r="CMC603" s="50"/>
      <c r="CMD603" s="50"/>
      <c r="CME603" s="50"/>
      <c r="CMF603" s="50"/>
      <c r="CMG603" s="50"/>
      <c r="CMH603" s="50"/>
      <c r="CMI603" s="50"/>
      <c r="CMJ603" s="50"/>
      <c r="CMK603" s="50"/>
      <c r="CML603" s="50"/>
      <c r="CMM603" s="50"/>
      <c r="CMN603" s="50"/>
      <c r="CMO603" s="50"/>
      <c r="CMP603" s="50"/>
      <c r="CMQ603" s="50"/>
      <c r="CMR603" s="50"/>
      <c r="CMS603" s="50"/>
      <c r="CMT603" s="50"/>
      <c r="CMU603" s="50"/>
      <c r="CMV603" s="50"/>
      <c r="CMW603" s="50"/>
      <c r="CMX603" s="50"/>
      <c r="CMY603" s="50"/>
      <c r="CMZ603" s="50"/>
      <c r="CNA603" s="50"/>
      <c r="CNB603" s="50"/>
      <c r="CNC603" s="50"/>
      <c r="CND603" s="50"/>
      <c r="CNE603" s="50"/>
      <c r="CNF603" s="50"/>
      <c r="CNG603" s="50"/>
      <c r="CNH603" s="50"/>
      <c r="CNI603" s="50"/>
      <c r="CNJ603" s="50"/>
      <c r="CNK603" s="50"/>
      <c r="CNL603" s="50"/>
      <c r="CNM603" s="50"/>
      <c r="CNN603" s="50"/>
      <c r="CNO603" s="50"/>
      <c r="CNP603" s="50"/>
      <c r="CNQ603" s="50"/>
      <c r="CNR603" s="50"/>
      <c r="CNS603" s="50"/>
      <c r="CNT603" s="50"/>
      <c r="CNU603" s="50"/>
      <c r="CNV603" s="50"/>
      <c r="CNW603" s="50"/>
      <c r="CNX603" s="50"/>
      <c r="CNY603" s="50"/>
      <c r="CNZ603" s="50"/>
      <c r="COA603" s="50"/>
      <c r="COB603" s="50"/>
      <c r="COC603" s="50"/>
      <c r="COD603" s="50"/>
      <c r="COE603" s="50"/>
      <c r="COF603" s="50"/>
      <c r="COG603" s="50"/>
      <c r="COH603" s="50"/>
      <c r="COI603" s="50"/>
      <c r="COJ603" s="50"/>
      <c r="COK603" s="50"/>
      <c r="COL603" s="50"/>
      <c r="COM603" s="50"/>
      <c r="CON603" s="50"/>
      <c r="COO603" s="50"/>
      <c r="COP603" s="50"/>
      <c r="COQ603" s="50"/>
      <c r="COR603" s="50"/>
      <c r="COS603" s="50"/>
      <c r="COT603" s="50"/>
      <c r="COU603" s="50"/>
      <c r="COV603" s="50"/>
      <c r="COW603" s="50"/>
      <c r="COX603" s="50"/>
      <c r="COY603" s="50"/>
      <c r="COZ603" s="50"/>
      <c r="CPA603" s="50"/>
      <c r="CPB603" s="50"/>
      <c r="CPC603" s="50"/>
      <c r="CPD603" s="50"/>
      <c r="CPE603" s="50"/>
      <c r="CPF603" s="50"/>
      <c r="CPG603" s="50"/>
      <c r="CPH603" s="50"/>
      <c r="CPI603" s="50"/>
      <c r="CPJ603" s="50"/>
      <c r="CPK603" s="50"/>
      <c r="CPL603" s="50"/>
      <c r="CPM603" s="50"/>
      <c r="CPN603" s="50"/>
      <c r="CPO603" s="50"/>
      <c r="CPP603" s="50"/>
      <c r="CPQ603" s="50"/>
      <c r="CPR603" s="50"/>
      <c r="CPS603" s="50"/>
      <c r="CPT603" s="50"/>
      <c r="CPU603" s="50"/>
      <c r="CPV603" s="50"/>
      <c r="CPW603" s="50"/>
      <c r="CPX603" s="50"/>
      <c r="CPY603" s="50"/>
      <c r="CPZ603" s="50"/>
      <c r="CQA603" s="50"/>
      <c r="CQB603" s="50"/>
      <c r="CQC603" s="50"/>
      <c r="CQD603" s="50"/>
      <c r="CQE603" s="50"/>
      <c r="CQF603" s="50"/>
      <c r="CQG603" s="50"/>
      <c r="CQH603" s="50"/>
      <c r="CQI603" s="50"/>
      <c r="CQJ603" s="50"/>
      <c r="CQK603" s="50"/>
      <c r="CQL603" s="50"/>
      <c r="CQM603" s="50"/>
      <c r="CQN603" s="50"/>
      <c r="CQO603" s="50"/>
      <c r="CQP603" s="50"/>
      <c r="CQQ603" s="50"/>
      <c r="CQR603" s="50"/>
      <c r="CQS603" s="50"/>
      <c r="CQT603" s="50"/>
      <c r="CQU603" s="50"/>
      <c r="CQV603" s="50"/>
      <c r="CQW603" s="50"/>
      <c r="CQX603" s="50"/>
      <c r="CQY603" s="50"/>
      <c r="CQZ603" s="50"/>
      <c r="CRA603" s="50"/>
      <c r="CRB603" s="50"/>
      <c r="CRC603" s="50"/>
      <c r="CRD603" s="50"/>
      <c r="CRE603" s="50"/>
      <c r="CRF603" s="50"/>
      <c r="CRG603" s="50"/>
      <c r="CRH603" s="50"/>
      <c r="CRI603" s="50"/>
      <c r="CRJ603" s="50"/>
      <c r="CRK603" s="50"/>
      <c r="CRL603" s="50"/>
      <c r="CRM603" s="50"/>
      <c r="CRN603" s="50"/>
      <c r="CRO603" s="50"/>
      <c r="CRP603" s="50"/>
      <c r="CRQ603" s="50"/>
      <c r="CRR603" s="50"/>
      <c r="CRS603" s="50"/>
      <c r="CRT603" s="50"/>
      <c r="CRU603" s="50"/>
      <c r="CRV603" s="50"/>
      <c r="CRW603" s="50"/>
      <c r="CRX603" s="50"/>
      <c r="CRY603" s="50"/>
      <c r="CRZ603" s="50"/>
      <c r="CSA603" s="50"/>
      <c r="CSB603" s="50"/>
      <c r="CSC603" s="50"/>
      <c r="CSD603" s="50"/>
      <c r="CSE603" s="50"/>
      <c r="CSF603" s="50"/>
      <c r="CSG603" s="50"/>
      <c r="CSH603" s="50"/>
      <c r="CSI603" s="50"/>
      <c r="CSJ603" s="50"/>
      <c r="CSK603" s="50"/>
      <c r="CSL603" s="50"/>
      <c r="CSM603" s="50"/>
      <c r="CSN603" s="50"/>
      <c r="CSO603" s="50"/>
      <c r="CSP603" s="50"/>
      <c r="CSQ603" s="50"/>
      <c r="CSR603" s="50"/>
      <c r="CSS603" s="50"/>
      <c r="CST603" s="50"/>
      <c r="CSU603" s="50"/>
      <c r="CSV603" s="50"/>
      <c r="CSW603" s="50"/>
      <c r="CSX603" s="50"/>
      <c r="CSY603" s="50"/>
      <c r="CSZ603" s="50"/>
      <c r="CTA603" s="50"/>
      <c r="CTB603" s="50"/>
      <c r="CTC603" s="50"/>
      <c r="CTD603" s="50"/>
      <c r="CTE603" s="50"/>
      <c r="CTF603" s="50"/>
      <c r="CTG603" s="50"/>
      <c r="CTH603" s="50"/>
      <c r="CTI603" s="50"/>
      <c r="CTJ603" s="50"/>
      <c r="CTK603" s="50"/>
      <c r="CTL603" s="50"/>
      <c r="CTN603" s="50"/>
      <c r="CTP603" s="50"/>
      <c r="CTQ603" s="50"/>
      <c r="CTR603" s="50"/>
      <c r="CTS603" s="50"/>
      <c r="CTT603" s="50"/>
      <c r="CTU603" s="50"/>
      <c r="CTV603" s="50"/>
      <c r="CTW603" s="50"/>
      <c r="CUB603" s="50"/>
      <c r="CUC603" s="50"/>
      <c r="CUD603" s="50"/>
      <c r="CUE603" s="50"/>
      <c r="CUF603" s="50"/>
      <c r="CUG603" s="50"/>
      <c r="CUH603" s="50"/>
      <c r="CUI603" s="50"/>
      <c r="CUJ603" s="50"/>
      <c r="CUK603" s="50"/>
      <c r="CUL603" s="50"/>
      <c r="CUM603" s="50"/>
      <c r="CUN603" s="50"/>
      <c r="CUO603" s="50"/>
      <c r="CUP603" s="50"/>
      <c r="CUQ603" s="50"/>
      <c r="CUR603" s="50"/>
      <c r="CUS603" s="50"/>
      <c r="CUT603" s="50"/>
      <c r="CUU603" s="50"/>
      <c r="CUV603" s="50"/>
      <c r="CUW603" s="50"/>
      <c r="CUX603" s="50"/>
      <c r="CUY603" s="50"/>
      <c r="CUZ603" s="50"/>
      <c r="CVA603" s="50"/>
      <c r="CVB603" s="50"/>
      <c r="CVC603" s="50"/>
      <c r="CVD603" s="50"/>
      <c r="CVE603" s="50"/>
      <c r="CVF603" s="50"/>
      <c r="CVG603" s="50"/>
      <c r="CVH603" s="50"/>
      <c r="CVI603" s="50"/>
      <c r="CVJ603" s="50"/>
      <c r="CVK603" s="50"/>
      <c r="CVL603" s="50"/>
      <c r="CVM603" s="50"/>
      <c r="CVN603" s="50"/>
      <c r="CVO603" s="50"/>
      <c r="CVP603" s="50"/>
      <c r="CVQ603" s="50"/>
      <c r="CVR603" s="50"/>
      <c r="CVS603" s="50"/>
      <c r="CVT603" s="50"/>
      <c r="CVU603" s="50"/>
      <c r="CVV603" s="50"/>
      <c r="CVW603" s="50"/>
      <c r="CVX603" s="50"/>
      <c r="CVY603" s="50"/>
      <c r="CVZ603" s="50"/>
      <c r="CWA603" s="50"/>
      <c r="CWB603" s="50"/>
      <c r="CWC603" s="50"/>
      <c r="CWD603" s="50"/>
      <c r="CWE603" s="50"/>
      <c r="CWF603" s="50"/>
      <c r="CWG603" s="50"/>
      <c r="CWH603" s="50"/>
      <c r="CWI603" s="50"/>
      <c r="CWJ603" s="50"/>
      <c r="CWK603" s="50"/>
      <c r="CWL603" s="50"/>
      <c r="CWM603" s="50"/>
      <c r="CWN603" s="50"/>
      <c r="CWO603" s="50"/>
      <c r="CWP603" s="50"/>
      <c r="CWQ603" s="50"/>
      <c r="CWR603" s="50"/>
      <c r="CWS603" s="50"/>
      <c r="CWT603" s="50"/>
      <c r="CWU603" s="50"/>
      <c r="CWV603" s="50"/>
      <c r="CWW603" s="50"/>
      <c r="CWX603" s="50"/>
      <c r="CWY603" s="50"/>
      <c r="CWZ603" s="50"/>
      <c r="CXA603" s="50"/>
      <c r="CXB603" s="50"/>
      <c r="CXC603" s="50"/>
      <c r="CXD603" s="50"/>
      <c r="CXE603" s="50"/>
      <c r="CXF603" s="50"/>
      <c r="CXG603" s="50"/>
      <c r="CXH603" s="50"/>
      <c r="CXI603" s="50"/>
      <c r="CXJ603" s="50"/>
      <c r="CXK603" s="50"/>
      <c r="CXL603" s="50"/>
      <c r="CXM603" s="50"/>
      <c r="CXN603" s="50"/>
      <c r="CXO603" s="50"/>
      <c r="CXP603" s="50"/>
      <c r="CXQ603" s="50"/>
      <c r="CXR603" s="50"/>
      <c r="CXS603" s="50"/>
      <c r="CXT603" s="50"/>
      <c r="CXU603" s="50"/>
      <c r="CXV603" s="50"/>
      <c r="CXW603" s="50"/>
      <c r="CXX603" s="50"/>
      <c r="CXY603" s="50"/>
      <c r="CXZ603" s="50"/>
      <c r="CYA603" s="50"/>
      <c r="CYB603" s="50"/>
      <c r="CYC603" s="50"/>
      <c r="CYD603" s="50"/>
      <c r="CYE603" s="50"/>
      <c r="CYF603" s="50"/>
      <c r="CYG603" s="50"/>
      <c r="CYH603" s="50"/>
      <c r="CYI603" s="50"/>
      <c r="CYJ603" s="50"/>
      <c r="CYK603" s="50"/>
      <c r="CYL603" s="50"/>
      <c r="CYM603" s="50"/>
      <c r="CYN603" s="50"/>
      <c r="CYO603" s="50"/>
      <c r="CYP603" s="50"/>
      <c r="CYQ603" s="50"/>
      <c r="CYR603" s="50"/>
      <c r="CYS603" s="50"/>
      <c r="CYT603" s="50"/>
      <c r="CYU603" s="50"/>
      <c r="CYV603" s="50"/>
      <c r="CYW603" s="50"/>
      <c r="CYX603" s="50"/>
      <c r="CYY603" s="50"/>
      <c r="CYZ603" s="50"/>
      <c r="CZA603" s="50"/>
      <c r="CZB603" s="50"/>
      <c r="CZC603" s="50"/>
      <c r="CZD603" s="50"/>
      <c r="CZE603" s="50"/>
      <c r="CZF603" s="50"/>
      <c r="CZG603" s="50"/>
      <c r="CZH603" s="50"/>
      <c r="CZI603" s="50"/>
      <c r="CZJ603" s="50"/>
      <c r="CZK603" s="50"/>
      <c r="CZL603" s="50"/>
      <c r="CZM603" s="50"/>
      <c r="CZN603" s="50"/>
      <c r="CZO603" s="50"/>
      <c r="CZP603" s="50"/>
      <c r="CZQ603" s="50"/>
      <c r="CZR603" s="50"/>
      <c r="CZS603" s="50"/>
      <c r="CZT603" s="50"/>
      <c r="CZU603" s="50"/>
      <c r="CZV603" s="50"/>
      <c r="CZW603" s="50"/>
      <c r="CZX603" s="50"/>
      <c r="CZY603" s="50"/>
      <c r="CZZ603" s="50"/>
      <c r="DAA603" s="50"/>
      <c r="DAB603" s="50"/>
      <c r="DAC603" s="50"/>
      <c r="DAD603" s="50"/>
      <c r="DAE603" s="50"/>
      <c r="DAF603" s="50"/>
      <c r="DAG603" s="50"/>
      <c r="DAH603" s="50"/>
      <c r="DAI603" s="50"/>
      <c r="DAJ603" s="50"/>
      <c r="DAK603" s="50"/>
      <c r="DAL603" s="50"/>
      <c r="DAM603" s="50"/>
      <c r="DAN603" s="50"/>
      <c r="DAO603" s="50"/>
      <c r="DAP603" s="50"/>
      <c r="DAQ603" s="50"/>
      <c r="DAR603" s="50"/>
      <c r="DAS603" s="50"/>
      <c r="DAT603" s="50"/>
      <c r="DAU603" s="50"/>
      <c r="DAV603" s="50"/>
      <c r="DAW603" s="50"/>
      <c r="DAX603" s="50"/>
      <c r="DAY603" s="50"/>
      <c r="DAZ603" s="50"/>
      <c r="DBA603" s="50"/>
      <c r="DBB603" s="50"/>
      <c r="DBC603" s="50"/>
      <c r="DBD603" s="50"/>
      <c r="DBE603" s="50"/>
      <c r="DBF603" s="50"/>
      <c r="DBG603" s="50"/>
      <c r="DBH603" s="50"/>
      <c r="DBI603" s="50"/>
      <c r="DBJ603" s="50"/>
      <c r="DBK603" s="50"/>
      <c r="DBL603" s="50"/>
      <c r="DBM603" s="50"/>
      <c r="DBN603" s="50"/>
      <c r="DBO603" s="50"/>
      <c r="DBP603" s="50"/>
      <c r="DBQ603" s="50"/>
      <c r="DBR603" s="50"/>
      <c r="DBS603" s="50"/>
      <c r="DBT603" s="50"/>
      <c r="DBU603" s="50"/>
      <c r="DBV603" s="50"/>
      <c r="DBW603" s="50"/>
      <c r="DBX603" s="50"/>
      <c r="DBY603" s="50"/>
      <c r="DBZ603" s="50"/>
      <c r="DCA603" s="50"/>
      <c r="DCB603" s="50"/>
      <c r="DCC603" s="50"/>
      <c r="DCD603" s="50"/>
      <c r="DCE603" s="50"/>
      <c r="DCF603" s="50"/>
      <c r="DCG603" s="50"/>
      <c r="DCH603" s="50"/>
      <c r="DCI603" s="50"/>
      <c r="DCJ603" s="50"/>
      <c r="DCK603" s="50"/>
      <c r="DCL603" s="50"/>
      <c r="DCM603" s="50"/>
      <c r="DCN603" s="50"/>
      <c r="DCO603" s="50"/>
      <c r="DCP603" s="50"/>
      <c r="DCQ603" s="50"/>
      <c r="DCR603" s="50"/>
      <c r="DCS603" s="50"/>
      <c r="DCT603" s="50"/>
      <c r="DCU603" s="50"/>
      <c r="DCV603" s="50"/>
      <c r="DCW603" s="50"/>
      <c r="DCX603" s="50"/>
      <c r="DCY603" s="50"/>
      <c r="DCZ603" s="50"/>
      <c r="DDA603" s="50"/>
      <c r="DDB603" s="50"/>
      <c r="DDC603" s="50"/>
      <c r="DDD603" s="50"/>
      <c r="DDE603" s="50"/>
      <c r="DDF603" s="50"/>
      <c r="DDG603" s="50"/>
      <c r="DDH603" s="50"/>
      <c r="DDJ603" s="50"/>
      <c r="DDL603" s="50"/>
      <c r="DDM603" s="50"/>
      <c r="DDN603" s="50"/>
      <c r="DDO603" s="50"/>
      <c r="DDP603" s="50"/>
      <c r="DDQ603" s="50"/>
      <c r="DDR603" s="50"/>
      <c r="DDS603" s="50"/>
      <c r="DDX603" s="50"/>
      <c r="DDY603" s="50"/>
      <c r="DDZ603" s="50"/>
      <c r="DEA603" s="50"/>
      <c r="DEB603" s="50"/>
      <c r="DEC603" s="50"/>
      <c r="DED603" s="50"/>
      <c r="DEE603" s="50"/>
      <c r="DEF603" s="50"/>
      <c r="DEG603" s="50"/>
      <c r="DEH603" s="50"/>
      <c r="DEI603" s="50"/>
      <c r="DEJ603" s="50"/>
      <c r="DEK603" s="50"/>
      <c r="DEL603" s="50"/>
      <c r="DEM603" s="50"/>
      <c r="DEN603" s="50"/>
      <c r="DEO603" s="50"/>
      <c r="DEP603" s="50"/>
      <c r="DEQ603" s="50"/>
      <c r="DER603" s="50"/>
      <c r="DES603" s="50"/>
      <c r="DET603" s="50"/>
      <c r="DEU603" s="50"/>
      <c r="DEV603" s="50"/>
      <c r="DEW603" s="50"/>
      <c r="DEX603" s="50"/>
      <c r="DEY603" s="50"/>
      <c r="DEZ603" s="50"/>
      <c r="DFA603" s="50"/>
      <c r="DFB603" s="50"/>
      <c r="DFC603" s="50"/>
      <c r="DFD603" s="50"/>
      <c r="DFE603" s="50"/>
      <c r="DFF603" s="50"/>
      <c r="DFG603" s="50"/>
      <c r="DFH603" s="50"/>
      <c r="DFI603" s="50"/>
      <c r="DFJ603" s="50"/>
      <c r="DFK603" s="50"/>
      <c r="DFL603" s="50"/>
      <c r="DFM603" s="50"/>
      <c r="DFN603" s="50"/>
      <c r="DFO603" s="50"/>
      <c r="DFP603" s="50"/>
      <c r="DFQ603" s="50"/>
      <c r="DFR603" s="50"/>
      <c r="DFS603" s="50"/>
      <c r="DFT603" s="50"/>
      <c r="DFU603" s="50"/>
      <c r="DFV603" s="50"/>
      <c r="DFW603" s="50"/>
      <c r="DFX603" s="50"/>
      <c r="DFY603" s="50"/>
      <c r="DFZ603" s="50"/>
      <c r="DGA603" s="50"/>
      <c r="DGB603" s="50"/>
      <c r="DGC603" s="50"/>
      <c r="DGD603" s="50"/>
      <c r="DGE603" s="50"/>
      <c r="DGF603" s="50"/>
      <c r="DGG603" s="50"/>
      <c r="DGH603" s="50"/>
      <c r="DGI603" s="50"/>
      <c r="DGJ603" s="50"/>
      <c r="DGK603" s="50"/>
      <c r="DGL603" s="50"/>
      <c r="DGM603" s="50"/>
      <c r="DGN603" s="50"/>
      <c r="DGO603" s="50"/>
      <c r="DGP603" s="50"/>
      <c r="DGQ603" s="50"/>
      <c r="DGR603" s="50"/>
      <c r="DGS603" s="50"/>
      <c r="DGT603" s="50"/>
      <c r="DGU603" s="50"/>
      <c r="DGV603" s="50"/>
      <c r="DGW603" s="50"/>
      <c r="DGX603" s="50"/>
      <c r="DGY603" s="50"/>
      <c r="DGZ603" s="50"/>
      <c r="DHA603" s="50"/>
      <c r="DHB603" s="50"/>
      <c r="DHC603" s="50"/>
      <c r="DHD603" s="50"/>
      <c r="DHE603" s="50"/>
      <c r="DHF603" s="50"/>
      <c r="DHG603" s="50"/>
      <c r="DHH603" s="50"/>
      <c r="DHI603" s="50"/>
      <c r="DHJ603" s="50"/>
      <c r="DHK603" s="50"/>
      <c r="DHL603" s="50"/>
      <c r="DHM603" s="50"/>
      <c r="DHN603" s="50"/>
      <c r="DHO603" s="50"/>
      <c r="DHP603" s="50"/>
      <c r="DHQ603" s="50"/>
      <c r="DHR603" s="50"/>
      <c r="DHS603" s="50"/>
      <c r="DHT603" s="50"/>
      <c r="DHU603" s="50"/>
      <c r="DHV603" s="50"/>
      <c r="DHW603" s="50"/>
      <c r="DHX603" s="50"/>
      <c r="DHY603" s="50"/>
      <c r="DHZ603" s="50"/>
      <c r="DIA603" s="50"/>
      <c r="DIB603" s="50"/>
      <c r="DIC603" s="50"/>
      <c r="DID603" s="50"/>
      <c r="DIE603" s="50"/>
      <c r="DIF603" s="50"/>
      <c r="DIG603" s="50"/>
      <c r="DIH603" s="50"/>
      <c r="DII603" s="50"/>
      <c r="DIJ603" s="50"/>
      <c r="DIK603" s="50"/>
      <c r="DIL603" s="50"/>
      <c r="DIM603" s="50"/>
      <c r="DIN603" s="50"/>
      <c r="DIO603" s="50"/>
      <c r="DIP603" s="50"/>
      <c r="DIQ603" s="50"/>
      <c r="DIR603" s="50"/>
      <c r="DIS603" s="50"/>
      <c r="DIT603" s="50"/>
      <c r="DIU603" s="50"/>
      <c r="DIV603" s="50"/>
      <c r="DIW603" s="50"/>
      <c r="DIX603" s="50"/>
      <c r="DIY603" s="50"/>
      <c r="DIZ603" s="50"/>
      <c r="DJA603" s="50"/>
      <c r="DJB603" s="50"/>
      <c r="DJC603" s="50"/>
      <c r="DJD603" s="50"/>
      <c r="DJE603" s="50"/>
      <c r="DJF603" s="50"/>
      <c r="DJG603" s="50"/>
      <c r="DJH603" s="50"/>
      <c r="DJI603" s="50"/>
      <c r="DJJ603" s="50"/>
      <c r="DJK603" s="50"/>
      <c r="DJL603" s="50"/>
      <c r="DJM603" s="50"/>
      <c r="DJN603" s="50"/>
      <c r="DJO603" s="50"/>
      <c r="DJP603" s="50"/>
      <c r="DJQ603" s="50"/>
      <c r="DJR603" s="50"/>
      <c r="DJS603" s="50"/>
      <c r="DJT603" s="50"/>
      <c r="DJU603" s="50"/>
      <c r="DJV603" s="50"/>
      <c r="DJW603" s="50"/>
      <c r="DJX603" s="50"/>
      <c r="DJY603" s="50"/>
      <c r="DJZ603" s="50"/>
      <c r="DKA603" s="50"/>
      <c r="DKB603" s="50"/>
      <c r="DKC603" s="50"/>
      <c r="DKD603" s="50"/>
      <c r="DKE603" s="50"/>
      <c r="DKF603" s="50"/>
      <c r="DKG603" s="50"/>
      <c r="DKH603" s="50"/>
      <c r="DKI603" s="50"/>
      <c r="DKJ603" s="50"/>
      <c r="DKK603" s="50"/>
      <c r="DKL603" s="50"/>
      <c r="DKM603" s="50"/>
      <c r="DKN603" s="50"/>
      <c r="DKO603" s="50"/>
      <c r="DKP603" s="50"/>
      <c r="DKQ603" s="50"/>
      <c r="DKR603" s="50"/>
      <c r="DKS603" s="50"/>
      <c r="DKT603" s="50"/>
      <c r="DKU603" s="50"/>
      <c r="DKV603" s="50"/>
      <c r="DKW603" s="50"/>
      <c r="DKX603" s="50"/>
      <c r="DKY603" s="50"/>
      <c r="DKZ603" s="50"/>
      <c r="DLA603" s="50"/>
      <c r="DLB603" s="50"/>
      <c r="DLC603" s="50"/>
      <c r="DLD603" s="50"/>
      <c r="DLE603" s="50"/>
      <c r="DLF603" s="50"/>
      <c r="DLG603" s="50"/>
      <c r="DLH603" s="50"/>
      <c r="DLI603" s="50"/>
      <c r="DLJ603" s="50"/>
      <c r="DLK603" s="50"/>
      <c r="DLL603" s="50"/>
      <c r="DLM603" s="50"/>
      <c r="DLN603" s="50"/>
      <c r="DLO603" s="50"/>
      <c r="DLP603" s="50"/>
      <c r="DLQ603" s="50"/>
      <c r="DLR603" s="50"/>
      <c r="DLS603" s="50"/>
      <c r="DLT603" s="50"/>
      <c r="DLU603" s="50"/>
      <c r="DLV603" s="50"/>
      <c r="DLW603" s="50"/>
      <c r="DLX603" s="50"/>
      <c r="DLY603" s="50"/>
      <c r="DLZ603" s="50"/>
      <c r="DMA603" s="50"/>
      <c r="DMB603" s="50"/>
      <c r="DMC603" s="50"/>
      <c r="DMD603" s="50"/>
      <c r="DME603" s="50"/>
      <c r="DMF603" s="50"/>
      <c r="DMG603" s="50"/>
      <c r="DMH603" s="50"/>
      <c r="DMI603" s="50"/>
      <c r="DMJ603" s="50"/>
      <c r="DMK603" s="50"/>
      <c r="DML603" s="50"/>
      <c r="DMM603" s="50"/>
      <c r="DMN603" s="50"/>
      <c r="DMO603" s="50"/>
      <c r="DMP603" s="50"/>
      <c r="DMQ603" s="50"/>
      <c r="DMR603" s="50"/>
      <c r="DMS603" s="50"/>
      <c r="DMT603" s="50"/>
      <c r="DMU603" s="50"/>
      <c r="DMV603" s="50"/>
      <c r="DMW603" s="50"/>
      <c r="DMX603" s="50"/>
      <c r="DMY603" s="50"/>
      <c r="DMZ603" s="50"/>
      <c r="DNA603" s="50"/>
      <c r="DNB603" s="50"/>
      <c r="DNC603" s="50"/>
      <c r="DND603" s="50"/>
      <c r="DNF603" s="50"/>
      <c r="DNH603" s="50"/>
      <c r="DNI603" s="50"/>
      <c r="DNJ603" s="50"/>
      <c r="DNK603" s="50"/>
      <c r="DNL603" s="50"/>
      <c r="DNM603" s="50"/>
      <c r="DNN603" s="50"/>
      <c r="DNO603" s="50"/>
      <c r="DNT603" s="50"/>
      <c r="DNU603" s="50"/>
      <c r="DNV603" s="50"/>
      <c r="DNW603" s="50"/>
      <c r="DNX603" s="50"/>
      <c r="DNY603" s="50"/>
      <c r="DNZ603" s="50"/>
      <c r="DOA603" s="50"/>
      <c r="DOB603" s="50"/>
      <c r="DOC603" s="50"/>
      <c r="DOD603" s="50"/>
      <c r="DOE603" s="50"/>
      <c r="DOF603" s="50"/>
      <c r="DOG603" s="50"/>
      <c r="DOH603" s="50"/>
      <c r="DOI603" s="50"/>
      <c r="DOJ603" s="50"/>
      <c r="DOK603" s="50"/>
      <c r="DOL603" s="50"/>
      <c r="DOM603" s="50"/>
      <c r="DON603" s="50"/>
      <c r="DOO603" s="50"/>
      <c r="DOP603" s="50"/>
      <c r="DOQ603" s="50"/>
      <c r="DOR603" s="50"/>
      <c r="DOS603" s="50"/>
      <c r="DOT603" s="50"/>
      <c r="DOU603" s="50"/>
      <c r="DOV603" s="50"/>
      <c r="DOW603" s="50"/>
      <c r="DOX603" s="50"/>
      <c r="DOY603" s="50"/>
      <c r="DOZ603" s="50"/>
      <c r="DPA603" s="50"/>
      <c r="DPB603" s="50"/>
      <c r="DPC603" s="50"/>
      <c r="DPD603" s="50"/>
      <c r="DPE603" s="50"/>
      <c r="DPF603" s="50"/>
      <c r="DPG603" s="50"/>
      <c r="DPH603" s="50"/>
      <c r="DPI603" s="50"/>
      <c r="DPJ603" s="50"/>
      <c r="DPK603" s="50"/>
      <c r="DPL603" s="50"/>
      <c r="DPM603" s="50"/>
      <c r="DPN603" s="50"/>
      <c r="DPO603" s="50"/>
      <c r="DPP603" s="50"/>
      <c r="DPQ603" s="50"/>
      <c r="DPR603" s="50"/>
      <c r="DPS603" s="50"/>
      <c r="DPT603" s="50"/>
      <c r="DPU603" s="50"/>
      <c r="DPV603" s="50"/>
      <c r="DPW603" s="50"/>
      <c r="DPX603" s="50"/>
      <c r="DPY603" s="50"/>
      <c r="DPZ603" s="50"/>
      <c r="DQA603" s="50"/>
      <c r="DQB603" s="50"/>
      <c r="DQC603" s="50"/>
      <c r="DQD603" s="50"/>
      <c r="DQE603" s="50"/>
      <c r="DQF603" s="50"/>
      <c r="DQG603" s="50"/>
      <c r="DQH603" s="50"/>
      <c r="DQI603" s="50"/>
      <c r="DQJ603" s="50"/>
      <c r="DQK603" s="50"/>
      <c r="DQL603" s="50"/>
      <c r="DQM603" s="50"/>
      <c r="DQN603" s="50"/>
      <c r="DQO603" s="50"/>
      <c r="DQP603" s="50"/>
      <c r="DQQ603" s="50"/>
      <c r="DQR603" s="50"/>
      <c r="DQS603" s="50"/>
      <c r="DQT603" s="50"/>
      <c r="DQU603" s="50"/>
      <c r="DQV603" s="50"/>
      <c r="DQW603" s="50"/>
      <c r="DQX603" s="50"/>
      <c r="DQY603" s="50"/>
      <c r="DQZ603" s="50"/>
      <c r="DRA603" s="50"/>
      <c r="DRB603" s="50"/>
      <c r="DRC603" s="50"/>
      <c r="DRD603" s="50"/>
      <c r="DRE603" s="50"/>
      <c r="DRF603" s="50"/>
      <c r="DRG603" s="50"/>
      <c r="DRH603" s="50"/>
      <c r="DRI603" s="50"/>
      <c r="DRJ603" s="50"/>
      <c r="DRK603" s="50"/>
      <c r="DRL603" s="50"/>
      <c r="DRM603" s="50"/>
      <c r="DRN603" s="50"/>
      <c r="DRO603" s="50"/>
      <c r="DRP603" s="50"/>
      <c r="DRQ603" s="50"/>
      <c r="DRR603" s="50"/>
      <c r="DRS603" s="50"/>
      <c r="DRT603" s="50"/>
      <c r="DRU603" s="50"/>
      <c r="DRV603" s="50"/>
      <c r="DRW603" s="50"/>
      <c r="DRX603" s="50"/>
      <c r="DRY603" s="50"/>
      <c r="DRZ603" s="50"/>
      <c r="DSA603" s="50"/>
      <c r="DSB603" s="50"/>
      <c r="DSC603" s="50"/>
      <c r="DSD603" s="50"/>
      <c r="DSE603" s="50"/>
      <c r="DSF603" s="50"/>
      <c r="DSG603" s="50"/>
      <c r="DSH603" s="50"/>
      <c r="DSI603" s="50"/>
      <c r="DSJ603" s="50"/>
      <c r="DSK603" s="50"/>
      <c r="DSL603" s="50"/>
      <c r="DSM603" s="50"/>
      <c r="DSN603" s="50"/>
      <c r="DSO603" s="50"/>
      <c r="DSP603" s="50"/>
      <c r="DSQ603" s="50"/>
      <c r="DSR603" s="50"/>
      <c r="DSS603" s="50"/>
      <c r="DST603" s="50"/>
      <c r="DSU603" s="50"/>
      <c r="DSV603" s="50"/>
      <c r="DSW603" s="50"/>
      <c r="DSX603" s="50"/>
      <c r="DSY603" s="50"/>
      <c r="DSZ603" s="50"/>
      <c r="DTA603" s="50"/>
      <c r="DTB603" s="50"/>
      <c r="DTC603" s="50"/>
      <c r="DTD603" s="50"/>
      <c r="DTE603" s="50"/>
      <c r="DTF603" s="50"/>
      <c r="DTG603" s="50"/>
      <c r="DTH603" s="50"/>
      <c r="DTI603" s="50"/>
      <c r="DTJ603" s="50"/>
      <c r="DTK603" s="50"/>
      <c r="DTL603" s="50"/>
      <c r="DTM603" s="50"/>
      <c r="DTN603" s="50"/>
      <c r="DTO603" s="50"/>
      <c r="DTP603" s="50"/>
      <c r="DTQ603" s="50"/>
      <c r="DTR603" s="50"/>
      <c r="DTS603" s="50"/>
      <c r="DTT603" s="50"/>
      <c r="DTU603" s="50"/>
      <c r="DTV603" s="50"/>
      <c r="DTW603" s="50"/>
      <c r="DTX603" s="50"/>
      <c r="DTY603" s="50"/>
      <c r="DTZ603" s="50"/>
      <c r="DUA603" s="50"/>
      <c r="DUB603" s="50"/>
      <c r="DUC603" s="50"/>
      <c r="DUD603" s="50"/>
      <c r="DUE603" s="50"/>
      <c r="DUF603" s="50"/>
      <c r="DUG603" s="50"/>
      <c r="DUH603" s="50"/>
      <c r="DUI603" s="50"/>
      <c r="DUJ603" s="50"/>
      <c r="DUK603" s="50"/>
      <c r="DUL603" s="50"/>
      <c r="DUM603" s="50"/>
      <c r="DUN603" s="50"/>
      <c r="DUO603" s="50"/>
      <c r="DUP603" s="50"/>
      <c r="DUQ603" s="50"/>
      <c r="DUR603" s="50"/>
      <c r="DUS603" s="50"/>
      <c r="DUT603" s="50"/>
      <c r="DUU603" s="50"/>
      <c r="DUV603" s="50"/>
      <c r="DUW603" s="50"/>
      <c r="DUX603" s="50"/>
      <c r="DUY603" s="50"/>
      <c r="DUZ603" s="50"/>
      <c r="DVA603" s="50"/>
      <c r="DVB603" s="50"/>
      <c r="DVC603" s="50"/>
      <c r="DVD603" s="50"/>
      <c r="DVE603" s="50"/>
      <c r="DVF603" s="50"/>
      <c r="DVG603" s="50"/>
      <c r="DVH603" s="50"/>
      <c r="DVI603" s="50"/>
      <c r="DVJ603" s="50"/>
      <c r="DVK603" s="50"/>
      <c r="DVL603" s="50"/>
      <c r="DVM603" s="50"/>
      <c r="DVN603" s="50"/>
      <c r="DVO603" s="50"/>
      <c r="DVP603" s="50"/>
      <c r="DVQ603" s="50"/>
      <c r="DVR603" s="50"/>
      <c r="DVS603" s="50"/>
      <c r="DVT603" s="50"/>
      <c r="DVU603" s="50"/>
      <c r="DVV603" s="50"/>
      <c r="DVW603" s="50"/>
      <c r="DVX603" s="50"/>
      <c r="DVY603" s="50"/>
      <c r="DVZ603" s="50"/>
      <c r="DWA603" s="50"/>
      <c r="DWB603" s="50"/>
      <c r="DWC603" s="50"/>
      <c r="DWD603" s="50"/>
      <c r="DWE603" s="50"/>
      <c r="DWF603" s="50"/>
      <c r="DWG603" s="50"/>
      <c r="DWH603" s="50"/>
      <c r="DWI603" s="50"/>
      <c r="DWJ603" s="50"/>
      <c r="DWK603" s="50"/>
      <c r="DWL603" s="50"/>
      <c r="DWM603" s="50"/>
      <c r="DWN603" s="50"/>
      <c r="DWO603" s="50"/>
      <c r="DWP603" s="50"/>
      <c r="DWQ603" s="50"/>
      <c r="DWR603" s="50"/>
      <c r="DWS603" s="50"/>
      <c r="DWT603" s="50"/>
      <c r="DWU603" s="50"/>
      <c r="DWV603" s="50"/>
      <c r="DWW603" s="50"/>
      <c r="DWX603" s="50"/>
      <c r="DWY603" s="50"/>
      <c r="DWZ603" s="50"/>
      <c r="DXB603" s="50"/>
      <c r="DXD603" s="50"/>
      <c r="DXE603" s="50"/>
      <c r="DXF603" s="50"/>
      <c r="DXG603" s="50"/>
      <c r="DXH603" s="50"/>
      <c r="DXI603" s="50"/>
      <c r="DXJ603" s="50"/>
      <c r="DXK603" s="50"/>
      <c r="DXP603" s="50"/>
      <c r="DXQ603" s="50"/>
      <c r="DXR603" s="50"/>
      <c r="DXS603" s="50"/>
      <c r="DXT603" s="50"/>
      <c r="DXU603" s="50"/>
      <c r="DXV603" s="50"/>
      <c r="DXW603" s="50"/>
      <c r="DXX603" s="50"/>
      <c r="DXY603" s="50"/>
      <c r="DXZ603" s="50"/>
      <c r="DYA603" s="50"/>
      <c r="DYB603" s="50"/>
      <c r="DYC603" s="50"/>
      <c r="DYD603" s="50"/>
      <c r="DYE603" s="50"/>
      <c r="DYF603" s="50"/>
      <c r="DYG603" s="50"/>
      <c r="DYH603" s="50"/>
      <c r="DYI603" s="50"/>
      <c r="DYJ603" s="50"/>
      <c r="DYK603" s="50"/>
      <c r="DYL603" s="50"/>
      <c r="DYM603" s="50"/>
      <c r="DYN603" s="50"/>
      <c r="DYO603" s="50"/>
      <c r="DYP603" s="50"/>
      <c r="DYQ603" s="50"/>
      <c r="DYR603" s="50"/>
      <c r="DYS603" s="50"/>
      <c r="DYT603" s="50"/>
      <c r="DYU603" s="50"/>
      <c r="DYV603" s="50"/>
      <c r="DYW603" s="50"/>
      <c r="DYX603" s="50"/>
      <c r="DYY603" s="50"/>
      <c r="DYZ603" s="50"/>
      <c r="DZA603" s="50"/>
      <c r="DZB603" s="50"/>
      <c r="DZC603" s="50"/>
      <c r="DZD603" s="50"/>
      <c r="DZE603" s="50"/>
      <c r="DZF603" s="50"/>
      <c r="DZG603" s="50"/>
      <c r="DZH603" s="50"/>
      <c r="DZI603" s="50"/>
      <c r="DZJ603" s="50"/>
      <c r="DZK603" s="50"/>
      <c r="DZL603" s="50"/>
      <c r="DZM603" s="50"/>
      <c r="DZN603" s="50"/>
      <c r="DZO603" s="50"/>
      <c r="DZP603" s="50"/>
      <c r="DZQ603" s="50"/>
      <c r="DZR603" s="50"/>
      <c r="DZS603" s="50"/>
      <c r="DZT603" s="50"/>
      <c r="DZU603" s="50"/>
      <c r="DZV603" s="50"/>
      <c r="DZW603" s="50"/>
      <c r="DZX603" s="50"/>
      <c r="DZY603" s="50"/>
      <c r="DZZ603" s="50"/>
      <c r="EAA603" s="50"/>
      <c r="EAB603" s="50"/>
      <c r="EAC603" s="50"/>
      <c r="EAD603" s="50"/>
      <c r="EAE603" s="50"/>
      <c r="EAF603" s="50"/>
      <c r="EAG603" s="50"/>
      <c r="EAH603" s="50"/>
      <c r="EAI603" s="50"/>
      <c r="EAJ603" s="50"/>
      <c r="EAK603" s="50"/>
      <c r="EAL603" s="50"/>
      <c r="EAM603" s="50"/>
      <c r="EAN603" s="50"/>
      <c r="EAO603" s="50"/>
      <c r="EAP603" s="50"/>
      <c r="EAQ603" s="50"/>
      <c r="EAR603" s="50"/>
      <c r="EAS603" s="50"/>
      <c r="EAT603" s="50"/>
      <c r="EAU603" s="50"/>
      <c r="EAV603" s="50"/>
      <c r="EAW603" s="50"/>
      <c r="EAX603" s="50"/>
      <c r="EAY603" s="50"/>
      <c r="EAZ603" s="50"/>
      <c r="EBA603" s="50"/>
      <c r="EBB603" s="50"/>
      <c r="EBC603" s="50"/>
      <c r="EBD603" s="50"/>
      <c r="EBE603" s="50"/>
      <c r="EBF603" s="50"/>
      <c r="EBG603" s="50"/>
      <c r="EBH603" s="50"/>
      <c r="EBI603" s="50"/>
      <c r="EBJ603" s="50"/>
      <c r="EBK603" s="50"/>
      <c r="EBL603" s="50"/>
      <c r="EBM603" s="50"/>
      <c r="EBN603" s="50"/>
      <c r="EBO603" s="50"/>
      <c r="EBP603" s="50"/>
      <c r="EBQ603" s="50"/>
      <c r="EBR603" s="50"/>
      <c r="EBS603" s="50"/>
      <c r="EBT603" s="50"/>
      <c r="EBU603" s="50"/>
      <c r="EBV603" s="50"/>
      <c r="EBW603" s="50"/>
      <c r="EBX603" s="50"/>
      <c r="EBY603" s="50"/>
      <c r="EBZ603" s="50"/>
      <c r="ECA603" s="50"/>
      <c r="ECB603" s="50"/>
      <c r="ECC603" s="50"/>
      <c r="ECD603" s="50"/>
      <c r="ECE603" s="50"/>
      <c r="ECF603" s="50"/>
      <c r="ECG603" s="50"/>
      <c r="ECH603" s="50"/>
      <c r="ECI603" s="50"/>
      <c r="ECJ603" s="50"/>
      <c r="ECK603" s="50"/>
      <c r="ECL603" s="50"/>
      <c r="ECM603" s="50"/>
      <c r="ECN603" s="50"/>
      <c r="ECO603" s="50"/>
      <c r="ECP603" s="50"/>
      <c r="ECQ603" s="50"/>
      <c r="ECR603" s="50"/>
      <c r="ECS603" s="50"/>
      <c r="ECT603" s="50"/>
      <c r="ECU603" s="50"/>
      <c r="ECV603" s="50"/>
      <c r="ECW603" s="50"/>
      <c r="ECX603" s="50"/>
      <c r="ECY603" s="50"/>
      <c r="ECZ603" s="50"/>
      <c r="EDA603" s="50"/>
      <c r="EDB603" s="50"/>
      <c r="EDC603" s="50"/>
      <c r="EDD603" s="50"/>
      <c r="EDE603" s="50"/>
      <c r="EDF603" s="50"/>
      <c r="EDG603" s="50"/>
      <c r="EDH603" s="50"/>
      <c r="EDI603" s="50"/>
      <c r="EDJ603" s="50"/>
      <c r="EDK603" s="50"/>
      <c r="EDL603" s="50"/>
      <c r="EDM603" s="50"/>
      <c r="EDN603" s="50"/>
      <c r="EDO603" s="50"/>
      <c r="EDP603" s="50"/>
      <c r="EDQ603" s="50"/>
      <c r="EDR603" s="50"/>
      <c r="EDS603" s="50"/>
      <c r="EDT603" s="50"/>
      <c r="EDU603" s="50"/>
      <c r="EDV603" s="50"/>
      <c r="EDW603" s="50"/>
      <c r="EDX603" s="50"/>
      <c r="EDY603" s="50"/>
      <c r="EDZ603" s="50"/>
      <c r="EEA603" s="50"/>
      <c r="EEB603" s="50"/>
      <c r="EEC603" s="50"/>
      <c r="EED603" s="50"/>
      <c r="EEE603" s="50"/>
      <c r="EEF603" s="50"/>
      <c r="EEG603" s="50"/>
      <c r="EEH603" s="50"/>
      <c r="EEI603" s="50"/>
      <c r="EEJ603" s="50"/>
      <c r="EEK603" s="50"/>
      <c r="EEL603" s="50"/>
      <c r="EEM603" s="50"/>
      <c r="EEN603" s="50"/>
      <c r="EEO603" s="50"/>
      <c r="EEP603" s="50"/>
      <c r="EEQ603" s="50"/>
      <c r="EER603" s="50"/>
      <c r="EES603" s="50"/>
      <c r="EET603" s="50"/>
      <c r="EEU603" s="50"/>
      <c r="EEV603" s="50"/>
      <c r="EEW603" s="50"/>
      <c r="EEX603" s="50"/>
      <c r="EEY603" s="50"/>
      <c r="EEZ603" s="50"/>
      <c r="EFA603" s="50"/>
      <c r="EFB603" s="50"/>
      <c r="EFC603" s="50"/>
      <c r="EFD603" s="50"/>
      <c r="EFE603" s="50"/>
      <c r="EFF603" s="50"/>
      <c r="EFG603" s="50"/>
      <c r="EFH603" s="50"/>
      <c r="EFI603" s="50"/>
      <c r="EFJ603" s="50"/>
      <c r="EFK603" s="50"/>
      <c r="EFL603" s="50"/>
      <c r="EFM603" s="50"/>
      <c r="EFN603" s="50"/>
      <c r="EFO603" s="50"/>
      <c r="EFP603" s="50"/>
      <c r="EFQ603" s="50"/>
      <c r="EFR603" s="50"/>
      <c r="EFS603" s="50"/>
      <c r="EFT603" s="50"/>
      <c r="EFU603" s="50"/>
      <c r="EFV603" s="50"/>
      <c r="EFW603" s="50"/>
      <c r="EFX603" s="50"/>
      <c r="EFY603" s="50"/>
      <c r="EFZ603" s="50"/>
      <c r="EGA603" s="50"/>
      <c r="EGB603" s="50"/>
      <c r="EGC603" s="50"/>
      <c r="EGD603" s="50"/>
      <c r="EGE603" s="50"/>
      <c r="EGF603" s="50"/>
      <c r="EGG603" s="50"/>
      <c r="EGH603" s="50"/>
      <c r="EGI603" s="50"/>
      <c r="EGJ603" s="50"/>
      <c r="EGK603" s="50"/>
      <c r="EGL603" s="50"/>
      <c r="EGM603" s="50"/>
      <c r="EGN603" s="50"/>
      <c r="EGO603" s="50"/>
      <c r="EGP603" s="50"/>
      <c r="EGQ603" s="50"/>
      <c r="EGR603" s="50"/>
      <c r="EGS603" s="50"/>
      <c r="EGT603" s="50"/>
      <c r="EGU603" s="50"/>
      <c r="EGV603" s="50"/>
      <c r="EGX603" s="50"/>
      <c r="EGZ603" s="50"/>
      <c r="EHA603" s="50"/>
      <c r="EHB603" s="50"/>
      <c r="EHC603" s="50"/>
      <c r="EHD603" s="50"/>
      <c r="EHE603" s="50"/>
      <c r="EHF603" s="50"/>
      <c r="EHG603" s="50"/>
      <c r="EHL603" s="50"/>
      <c r="EHM603" s="50"/>
      <c r="EHN603" s="50"/>
      <c r="EHO603" s="50"/>
      <c r="EHP603" s="50"/>
      <c r="EHQ603" s="50"/>
      <c r="EHR603" s="50"/>
      <c r="EHS603" s="50"/>
      <c r="EHT603" s="50"/>
      <c r="EHU603" s="50"/>
      <c r="EHV603" s="50"/>
      <c r="EHW603" s="50"/>
      <c r="EHX603" s="50"/>
      <c r="EHY603" s="50"/>
      <c r="EHZ603" s="50"/>
      <c r="EIA603" s="50"/>
      <c r="EIB603" s="50"/>
      <c r="EIC603" s="50"/>
      <c r="EID603" s="50"/>
      <c r="EIE603" s="50"/>
      <c r="EIF603" s="50"/>
      <c r="EIG603" s="50"/>
      <c r="EIH603" s="50"/>
      <c r="EII603" s="50"/>
      <c r="EIJ603" s="50"/>
      <c r="EIK603" s="50"/>
      <c r="EIL603" s="50"/>
      <c r="EIM603" s="50"/>
      <c r="EIN603" s="50"/>
      <c r="EIO603" s="50"/>
      <c r="EIP603" s="50"/>
      <c r="EIQ603" s="50"/>
      <c r="EIR603" s="50"/>
      <c r="EIS603" s="50"/>
      <c r="EIT603" s="50"/>
      <c r="EIU603" s="50"/>
      <c r="EIV603" s="50"/>
      <c r="EIW603" s="50"/>
      <c r="EIX603" s="50"/>
      <c r="EIY603" s="50"/>
      <c r="EIZ603" s="50"/>
      <c r="EJA603" s="50"/>
      <c r="EJB603" s="50"/>
      <c r="EJC603" s="50"/>
      <c r="EJD603" s="50"/>
      <c r="EJE603" s="50"/>
      <c r="EJF603" s="50"/>
      <c r="EJG603" s="50"/>
      <c r="EJH603" s="50"/>
      <c r="EJI603" s="50"/>
      <c r="EJJ603" s="50"/>
      <c r="EJK603" s="50"/>
      <c r="EJL603" s="50"/>
      <c r="EJM603" s="50"/>
      <c r="EJN603" s="50"/>
      <c r="EJO603" s="50"/>
      <c r="EJP603" s="50"/>
      <c r="EJQ603" s="50"/>
      <c r="EJR603" s="50"/>
      <c r="EJS603" s="50"/>
      <c r="EJT603" s="50"/>
      <c r="EJU603" s="50"/>
      <c r="EJV603" s="50"/>
      <c r="EJW603" s="50"/>
      <c r="EJX603" s="50"/>
      <c r="EJY603" s="50"/>
      <c r="EJZ603" s="50"/>
      <c r="EKA603" s="50"/>
      <c r="EKB603" s="50"/>
      <c r="EKC603" s="50"/>
      <c r="EKD603" s="50"/>
      <c r="EKE603" s="50"/>
      <c r="EKF603" s="50"/>
      <c r="EKG603" s="50"/>
      <c r="EKH603" s="50"/>
      <c r="EKI603" s="50"/>
      <c r="EKJ603" s="50"/>
      <c r="EKK603" s="50"/>
      <c r="EKL603" s="50"/>
      <c r="EKM603" s="50"/>
      <c r="EKN603" s="50"/>
      <c r="EKO603" s="50"/>
      <c r="EKP603" s="50"/>
      <c r="EKQ603" s="50"/>
      <c r="EKR603" s="50"/>
      <c r="EKS603" s="50"/>
      <c r="EKT603" s="50"/>
      <c r="EKU603" s="50"/>
      <c r="EKV603" s="50"/>
      <c r="EKW603" s="50"/>
      <c r="EKX603" s="50"/>
      <c r="EKY603" s="50"/>
      <c r="EKZ603" s="50"/>
      <c r="ELA603" s="50"/>
      <c r="ELB603" s="50"/>
      <c r="ELC603" s="50"/>
      <c r="ELD603" s="50"/>
      <c r="ELE603" s="50"/>
      <c r="ELF603" s="50"/>
      <c r="ELG603" s="50"/>
      <c r="ELH603" s="50"/>
      <c r="ELI603" s="50"/>
      <c r="ELJ603" s="50"/>
      <c r="ELK603" s="50"/>
      <c r="ELL603" s="50"/>
      <c r="ELM603" s="50"/>
      <c r="ELN603" s="50"/>
      <c r="ELO603" s="50"/>
      <c r="ELP603" s="50"/>
      <c r="ELQ603" s="50"/>
      <c r="ELR603" s="50"/>
      <c r="ELS603" s="50"/>
      <c r="ELT603" s="50"/>
      <c r="ELU603" s="50"/>
      <c r="ELV603" s="50"/>
      <c r="ELW603" s="50"/>
      <c r="ELX603" s="50"/>
      <c r="ELY603" s="50"/>
      <c r="ELZ603" s="50"/>
      <c r="EMA603" s="50"/>
      <c r="EMB603" s="50"/>
      <c r="EMC603" s="50"/>
      <c r="EMD603" s="50"/>
      <c r="EME603" s="50"/>
      <c r="EMF603" s="50"/>
      <c r="EMG603" s="50"/>
      <c r="EMH603" s="50"/>
      <c r="EMI603" s="50"/>
      <c r="EMJ603" s="50"/>
      <c r="EMK603" s="50"/>
      <c r="EML603" s="50"/>
      <c r="EMM603" s="50"/>
      <c r="EMN603" s="50"/>
      <c r="EMO603" s="50"/>
      <c r="EMP603" s="50"/>
      <c r="EMQ603" s="50"/>
      <c r="EMR603" s="50"/>
      <c r="EMS603" s="50"/>
      <c r="EMT603" s="50"/>
      <c r="EMU603" s="50"/>
      <c r="EMV603" s="50"/>
      <c r="EMW603" s="50"/>
      <c r="EMX603" s="50"/>
      <c r="EMY603" s="50"/>
      <c r="EMZ603" s="50"/>
      <c r="ENA603" s="50"/>
      <c r="ENB603" s="50"/>
      <c r="ENC603" s="50"/>
      <c r="END603" s="50"/>
      <c r="ENE603" s="50"/>
      <c r="ENF603" s="50"/>
      <c r="ENG603" s="50"/>
      <c r="ENH603" s="50"/>
      <c r="ENI603" s="50"/>
      <c r="ENJ603" s="50"/>
      <c r="ENK603" s="50"/>
      <c r="ENL603" s="50"/>
      <c r="ENM603" s="50"/>
      <c r="ENN603" s="50"/>
      <c r="ENO603" s="50"/>
      <c r="ENP603" s="50"/>
      <c r="ENQ603" s="50"/>
      <c r="ENR603" s="50"/>
      <c r="ENS603" s="50"/>
      <c r="ENT603" s="50"/>
      <c r="ENU603" s="50"/>
      <c r="ENV603" s="50"/>
      <c r="ENW603" s="50"/>
      <c r="ENX603" s="50"/>
      <c r="ENY603" s="50"/>
      <c r="ENZ603" s="50"/>
      <c r="EOA603" s="50"/>
      <c r="EOB603" s="50"/>
      <c r="EOC603" s="50"/>
      <c r="EOD603" s="50"/>
      <c r="EOE603" s="50"/>
      <c r="EOF603" s="50"/>
      <c r="EOG603" s="50"/>
      <c r="EOH603" s="50"/>
      <c r="EOI603" s="50"/>
      <c r="EOJ603" s="50"/>
      <c r="EOK603" s="50"/>
      <c r="EOL603" s="50"/>
      <c r="EOM603" s="50"/>
      <c r="EON603" s="50"/>
      <c r="EOO603" s="50"/>
      <c r="EOP603" s="50"/>
      <c r="EOQ603" s="50"/>
      <c r="EOR603" s="50"/>
      <c r="EOS603" s="50"/>
      <c r="EOT603" s="50"/>
      <c r="EOU603" s="50"/>
      <c r="EOV603" s="50"/>
      <c r="EOW603" s="50"/>
      <c r="EOX603" s="50"/>
      <c r="EOY603" s="50"/>
      <c r="EOZ603" s="50"/>
      <c r="EPA603" s="50"/>
      <c r="EPB603" s="50"/>
      <c r="EPC603" s="50"/>
      <c r="EPD603" s="50"/>
      <c r="EPE603" s="50"/>
      <c r="EPF603" s="50"/>
      <c r="EPG603" s="50"/>
      <c r="EPH603" s="50"/>
      <c r="EPI603" s="50"/>
      <c r="EPJ603" s="50"/>
      <c r="EPK603" s="50"/>
      <c r="EPL603" s="50"/>
      <c r="EPM603" s="50"/>
      <c r="EPN603" s="50"/>
      <c r="EPO603" s="50"/>
      <c r="EPP603" s="50"/>
      <c r="EPQ603" s="50"/>
      <c r="EPR603" s="50"/>
      <c r="EPS603" s="50"/>
      <c r="EPT603" s="50"/>
      <c r="EPU603" s="50"/>
      <c r="EPV603" s="50"/>
      <c r="EPW603" s="50"/>
      <c r="EPX603" s="50"/>
      <c r="EPY603" s="50"/>
      <c r="EPZ603" s="50"/>
      <c r="EQA603" s="50"/>
      <c r="EQB603" s="50"/>
      <c r="EQC603" s="50"/>
      <c r="EQD603" s="50"/>
      <c r="EQE603" s="50"/>
      <c r="EQF603" s="50"/>
      <c r="EQG603" s="50"/>
      <c r="EQH603" s="50"/>
      <c r="EQI603" s="50"/>
      <c r="EQJ603" s="50"/>
      <c r="EQK603" s="50"/>
      <c r="EQL603" s="50"/>
      <c r="EQM603" s="50"/>
      <c r="EQN603" s="50"/>
      <c r="EQO603" s="50"/>
      <c r="EQP603" s="50"/>
      <c r="EQQ603" s="50"/>
      <c r="EQR603" s="50"/>
      <c r="EQT603" s="50"/>
      <c r="EQV603" s="50"/>
      <c r="EQW603" s="50"/>
      <c r="EQX603" s="50"/>
      <c r="EQY603" s="50"/>
      <c r="EQZ603" s="50"/>
      <c r="ERA603" s="50"/>
      <c r="ERB603" s="50"/>
      <c r="ERC603" s="50"/>
      <c r="ERH603" s="50"/>
      <c r="ERI603" s="50"/>
      <c r="ERJ603" s="50"/>
      <c r="ERK603" s="50"/>
      <c r="ERL603" s="50"/>
      <c r="ERM603" s="50"/>
      <c r="ERN603" s="50"/>
      <c r="ERO603" s="50"/>
      <c r="ERP603" s="50"/>
      <c r="ERQ603" s="50"/>
      <c r="ERR603" s="50"/>
      <c r="ERS603" s="50"/>
      <c r="ERT603" s="50"/>
      <c r="ERU603" s="50"/>
      <c r="ERV603" s="50"/>
      <c r="ERW603" s="50"/>
      <c r="ERX603" s="50"/>
      <c r="ERY603" s="50"/>
      <c r="ERZ603" s="50"/>
      <c r="ESA603" s="50"/>
      <c r="ESB603" s="50"/>
      <c r="ESC603" s="50"/>
      <c r="ESD603" s="50"/>
      <c r="ESE603" s="50"/>
      <c r="ESF603" s="50"/>
      <c r="ESG603" s="50"/>
      <c r="ESH603" s="50"/>
      <c r="ESI603" s="50"/>
      <c r="ESJ603" s="50"/>
      <c r="ESK603" s="50"/>
      <c r="ESL603" s="50"/>
      <c r="ESM603" s="50"/>
      <c r="ESN603" s="50"/>
      <c r="ESO603" s="50"/>
      <c r="ESP603" s="50"/>
      <c r="ESQ603" s="50"/>
      <c r="ESR603" s="50"/>
      <c r="ESS603" s="50"/>
      <c r="EST603" s="50"/>
      <c r="ESU603" s="50"/>
      <c r="ESV603" s="50"/>
      <c r="ESW603" s="50"/>
      <c r="ESX603" s="50"/>
      <c r="ESY603" s="50"/>
      <c r="ESZ603" s="50"/>
      <c r="ETA603" s="50"/>
      <c r="ETB603" s="50"/>
      <c r="ETC603" s="50"/>
      <c r="ETD603" s="50"/>
      <c r="ETE603" s="50"/>
      <c r="ETF603" s="50"/>
      <c r="ETG603" s="50"/>
      <c r="ETH603" s="50"/>
      <c r="ETI603" s="50"/>
      <c r="ETJ603" s="50"/>
      <c r="ETK603" s="50"/>
      <c r="ETL603" s="50"/>
      <c r="ETM603" s="50"/>
      <c r="ETN603" s="50"/>
      <c r="ETO603" s="50"/>
      <c r="ETP603" s="50"/>
      <c r="ETQ603" s="50"/>
      <c r="ETR603" s="50"/>
      <c r="ETS603" s="50"/>
      <c r="ETT603" s="50"/>
      <c r="ETU603" s="50"/>
      <c r="ETV603" s="50"/>
      <c r="ETW603" s="50"/>
      <c r="ETX603" s="50"/>
      <c r="ETY603" s="50"/>
      <c r="ETZ603" s="50"/>
      <c r="EUA603" s="50"/>
      <c r="EUB603" s="50"/>
      <c r="EUC603" s="50"/>
      <c r="EUD603" s="50"/>
      <c r="EUE603" s="50"/>
      <c r="EUF603" s="50"/>
      <c r="EUG603" s="50"/>
      <c r="EUH603" s="50"/>
      <c r="EUI603" s="50"/>
      <c r="EUJ603" s="50"/>
      <c r="EUK603" s="50"/>
      <c r="EUL603" s="50"/>
      <c r="EUM603" s="50"/>
      <c r="EUN603" s="50"/>
      <c r="EUO603" s="50"/>
      <c r="EUP603" s="50"/>
      <c r="EUQ603" s="50"/>
      <c r="EUR603" s="50"/>
      <c r="EUS603" s="50"/>
      <c r="EUT603" s="50"/>
      <c r="EUU603" s="50"/>
      <c r="EUV603" s="50"/>
      <c r="EUW603" s="50"/>
      <c r="EUX603" s="50"/>
      <c r="EUY603" s="50"/>
      <c r="EUZ603" s="50"/>
      <c r="EVA603" s="50"/>
      <c r="EVB603" s="50"/>
      <c r="EVC603" s="50"/>
      <c r="EVD603" s="50"/>
      <c r="EVE603" s="50"/>
      <c r="EVF603" s="50"/>
      <c r="EVG603" s="50"/>
      <c r="EVH603" s="50"/>
      <c r="EVI603" s="50"/>
      <c r="EVJ603" s="50"/>
      <c r="EVK603" s="50"/>
      <c r="EVL603" s="50"/>
      <c r="EVM603" s="50"/>
      <c r="EVN603" s="50"/>
      <c r="EVO603" s="50"/>
      <c r="EVP603" s="50"/>
      <c r="EVQ603" s="50"/>
      <c r="EVR603" s="50"/>
      <c r="EVS603" s="50"/>
      <c r="EVT603" s="50"/>
      <c r="EVU603" s="50"/>
      <c r="EVV603" s="50"/>
      <c r="EVW603" s="50"/>
      <c r="EVX603" s="50"/>
      <c r="EVY603" s="50"/>
      <c r="EVZ603" s="50"/>
      <c r="EWA603" s="50"/>
      <c r="EWB603" s="50"/>
      <c r="EWC603" s="50"/>
      <c r="EWD603" s="50"/>
      <c r="EWE603" s="50"/>
      <c r="EWF603" s="50"/>
      <c r="EWG603" s="50"/>
      <c r="EWH603" s="50"/>
      <c r="EWI603" s="50"/>
      <c r="EWJ603" s="50"/>
      <c r="EWK603" s="50"/>
      <c r="EWL603" s="50"/>
      <c r="EWM603" s="50"/>
      <c r="EWN603" s="50"/>
      <c r="EWO603" s="50"/>
      <c r="EWP603" s="50"/>
      <c r="EWQ603" s="50"/>
      <c r="EWR603" s="50"/>
      <c r="EWS603" s="50"/>
      <c r="EWT603" s="50"/>
      <c r="EWU603" s="50"/>
      <c r="EWV603" s="50"/>
      <c r="EWW603" s="50"/>
      <c r="EWX603" s="50"/>
      <c r="EWY603" s="50"/>
      <c r="EWZ603" s="50"/>
      <c r="EXA603" s="50"/>
      <c r="EXB603" s="50"/>
      <c r="EXC603" s="50"/>
      <c r="EXD603" s="50"/>
      <c r="EXE603" s="50"/>
      <c r="EXF603" s="50"/>
      <c r="EXG603" s="50"/>
      <c r="EXH603" s="50"/>
      <c r="EXI603" s="50"/>
      <c r="EXJ603" s="50"/>
      <c r="EXK603" s="50"/>
      <c r="EXL603" s="50"/>
      <c r="EXM603" s="50"/>
      <c r="EXN603" s="50"/>
      <c r="EXO603" s="50"/>
      <c r="EXP603" s="50"/>
      <c r="EXQ603" s="50"/>
      <c r="EXR603" s="50"/>
      <c r="EXS603" s="50"/>
      <c r="EXT603" s="50"/>
      <c r="EXU603" s="50"/>
      <c r="EXV603" s="50"/>
      <c r="EXW603" s="50"/>
      <c r="EXX603" s="50"/>
      <c r="EXY603" s="50"/>
      <c r="EXZ603" s="50"/>
      <c r="EYA603" s="50"/>
      <c r="EYB603" s="50"/>
      <c r="EYC603" s="50"/>
      <c r="EYD603" s="50"/>
      <c r="EYE603" s="50"/>
      <c r="EYF603" s="50"/>
      <c r="EYG603" s="50"/>
      <c r="EYH603" s="50"/>
      <c r="EYI603" s="50"/>
      <c r="EYJ603" s="50"/>
      <c r="EYK603" s="50"/>
      <c r="EYL603" s="50"/>
      <c r="EYM603" s="50"/>
      <c r="EYN603" s="50"/>
      <c r="EYO603" s="50"/>
      <c r="EYP603" s="50"/>
      <c r="EYQ603" s="50"/>
      <c r="EYR603" s="50"/>
      <c r="EYS603" s="50"/>
      <c r="EYT603" s="50"/>
      <c r="EYU603" s="50"/>
      <c r="EYV603" s="50"/>
      <c r="EYW603" s="50"/>
      <c r="EYX603" s="50"/>
      <c r="EYY603" s="50"/>
      <c r="EYZ603" s="50"/>
      <c r="EZA603" s="50"/>
      <c r="EZB603" s="50"/>
      <c r="EZC603" s="50"/>
      <c r="EZD603" s="50"/>
      <c r="EZE603" s="50"/>
      <c r="EZF603" s="50"/>
      <c r="EZG603" s="50"/>
      <c r="EZH603" s="50"/>
      <c r="EZI603" s="50"/>
      <c r="EZJ603" s="50"/>
      <c r="EZK603" s="50"/>
      <c r="EZL603" s="50"/>
      <c r="EZM603" s="50"/>
      <c r="EZN603" s="50"/>
      <c r="EZO603" s="50"/>
      <c r="EZP603" s="50"/>
      <c r="EZQ603" s="50"/>
      <c r="EZR603" s="50"/>
      <c r="EZS603" s="50"/>
      <c r="EZT603" s="50"/>
      <c r="EZU603" s="50"/>
      <c r="EZV603" s="50"/>
      <c r="EZW603" s="50"/>
      <c r="EZX603" s="50"/>
      <c r="EZY603" s="50"/>
      <c r="EZZ603" s="50"/>
      <c r="FAA603" s="50"/>
      <c r="FAB603" s="50"/>
      <c r="FAC603" s="50"/>
      <c r="FAD603" s="50"/>
      <c r="FAE603" s="50"/>
      <c r="FAF603" s="50"/>
      <c r="FAG603" s="50"/>
      <c r="FAH603" s="50"/>
      <c r="FAI603" s="50"/>
      <c r="FAJ603" s="50"/>
      <c r="FAK603" s="50"/>
      <c r="FAL603" s="50"/>
      <c r="FAM603" s="50"/>
      <c r="FAN603" s="50"/>
      <c r="FAP603" s="50"/>
      <c r="FAR603" s="50"/>
      <c r="FAS603" s="50"/>
      <c r="FAT603" s="50"/>
      <c r="FAU603" s="50"/>
      <c r="FAV603" s="50"/>
      <c r="FAW603" s="50"/>
      <c r="FAX603" s="50"/>
      <c r="FAY603" s="50"/>
      <c r="FBD603" s="50"/>
      <c r="FBE603" s="50"/>
      <c r="FBF603" s="50"/>
      <c r="FBG603" s="50"/>
      <c r="FBH603" s="50"/>
      <c r="FBI603" s="50"/>
      <c r="FBJ603" s="50"/>
      <c r="FBK603" s="50"/>
      <c r="FBL603" s="50"/>
      <c r="FBM603" s="50"/>
      <c r="FBN603" s="50"/>
      <c r="FBO603" s="50"/>
      <c r="FBP603" s="50"/>
      <c r="FBQ603" s="50"/>
      <c r="FBR603" s="50"/>
      <c r="FBS603" s="50"/>
      <c r="FBT603" s="50"/>
      <c r="FBU603" s="50"/>
      <c r="FBV603" s="50"/>
      <c r="FBW603" s="50"/>
      <c r="FBX603" s="50"/>
      <c r="FBY603" s="50"/>
      <c r="FBZ603" s="50"/>
      <c r="FCA603" s="50"/>
      <c r="FCB603" s="50"/>
      <c r="FCC603" s="50"/>
      <c r="FCD603" s="50"/>
      <c r="FCE603" s="50"/>
      <c r="FCF603" s="50"/>
      <c r="FCG603" s="50"/>
      <c r="FCH603" s="50"/>
      <c r="FCI603" s="50"/>
      <c r="FCJ603" s="50"/>
      <c r="FCK603" s="50"/>
      <c r="FCL603" s="50"/>
      <c r="FCM603" s="50"/>
      <c r="FCN603" s="50"/>
      <c r="FCO603" s="50"/>
      <c r="FCP603" s="50"/>
      <c r="FCQ603" s="50"/>
      <c r="FCR603" s="50"/>
      <c r="FCS603" s="50"/>
      <c r="FCT603" s="50"/>
      <c r="FCU603" s="50"/>
      <c r="FCV603" s="50"/>
      <c r="FCW603" s="50"/>
      <c r="FCX603" s="50"/>
      <c r="FCY603" s="50"/>
      <c r="FCZ603" s="50"/>
      <c r="FDA603" s="50"/>
      <c r="FDB603" s="50"/>
      <c r="FDC603" s="50"/>
      <c r="FDD603" s="50"/>
      <c r="FDE603" s="50"/>
      <c r="FDF603" s="50"/>
      <c r="FDG603" s="50"/>
      <c r="FDH603" s="50"/>
      <c r="FDI603" s="50"/>
      <c r="FDJ603" s="50"/>
      <c r="FDK603" s="50"/>
      <c r="FDL603" s="50"/>
      <c r="FDM603" s="50"/>
      <c r="FDN603" s="50"/>
      <c r="FDO603" s="50"/>
      <c r="FDP603" s="50"/>
      <c r="FDQ603" s="50"/>
      <c r="FDR603" s="50"/>
      <c r="FDS603" s="50"/>
      <c r="FDT603" s="50"/>
      <c r="FDU603" s="50"/>
      <c r="FDV603" s="50"/>
      <c r="FDW603" s="50"/>
      <c r="FDX603" s="50"/>
      <c r="FDY603" s="50"/>
      <c r="FDZ603" s="50"/>
      <c r="FEA603" s="50"/>
      <c r="FEB603" s="50"/>
      <c r="FEC603" s="50"/>
      <c r="FED603" s="50"/>
      <c r="FEE603" s="50"/>
      <c r="FEF603" s="50"/>
      <c r="FEG603" s="50"/>
      <c r="FEH603" s="50"/>
      <c r="FEI603" s="50"/>
      <c r="FEJ603" s="50"/>
      <c r="FEK603" s="50"/>
      <c r="FEL603" s="50"/>
      <c r="FEM603" s="50"/>
      <c r="FEN603" s="50"/>
      <c r="FEO603" s="50"/>
      <c r="FEP603" s="50"/>
      <c r="FEQ603" s="50"/>
      <c r="FER603" s="50"/>
      <c r="FES603" s="50"/>
      <c r="FET603" s="50"/>
      <c r="FEU603" s="50"/>
      <c r="FEV603" s="50"/>
      <c r="FEW603" s="50"/>
      <c r="FEX603" s="50"/>
      <c r="FEY603" s="50"/>
      <c r="FEZ603" s="50"/>
      <c r="FFA603" s="50"/>
      <c r="FFB603" s="50"/>
      <c r="FFC603" s="50"/>
      <c r="FFD603" s="50"/>
      <c r="FFE603" s="50"/>
      <c r="FFF603" s="50"/>
      <c r="FFG603" s="50"/>
      <c r="FFH603" s="50"/>
      <c r="FFI603" s="50"/>
      <c r="FFJ603" s="50"/>
      <c r="FFK603" s="50"/>
      <c r="FFL603" s="50"/>
      <c r="FFM603" s="50"/>
      <c r="FFN603" s="50"/>
      <c r="FFO603" s="50"/>
      <c r="FFP603" s="50"/>
      <c r="FFQ603" s="50"/>
      <c r="FFR603" s="50"/>
      <c r="FFS603" s="50"/>
      <c r="FFT603" s="50"/>
      <c r="FFU603" s="50"/>
      <c r="FFV603" s="50"/>
      <c r="FFW603" s="50"/>
      <c r="FFX603" s="50"/>
      <c r="FFY603" s="50"/>
      <c r="FFZ603" s="50"/>
      <c r="FGA603" s="50"/>
      <c r="FGB603" s="50"/>
      <c r="FGC603" s="50"/>
      <c r="FGD603" s="50"/>
      <c r="FGE603" s="50"/>
      <c r="FGF603" s="50"/>
      <c r="FGG603" s="50"/>
      <c r="FGH603" s="50"/>
      <c r="FGI603" s="50"/>
      <c r="FGJ603" s="50"/>
      <c r="FGK603" s="50"/>
      <c r="FGL603" s="50"/>
      <c r="FGM603" s="50"/>
      <c r="FGN603" s="50"/>
      <c r="FGO603" s="50"/>
      <c r="FGP603" s="50"/>
      <c r="FGQ603" s="50"/>
      <c r="FGR603" s="50"/>
      <c r="FGS603" s="50"/>
      <c r="FGT603" s="50"/>
      <c r="FGU603" s="50"/>
      <c r="FGV603" s="50"/>
      <c r="FGW603" s="50"/>
      <c r="FGX603" s="50"/>
      <c r="FGY603" s="50"/>
      <c r="FGZ603" s="50"/>
      <c r="FHA603" s="50"/>
      <c r="FHB603" s="50"/>
      <c r="FHC603" s="50"/>
      <c r="FHD603" s="50"/>
      <c r="FHE603" s="50"/>
      <c r="FHF603" s="50"/>
      <c r="FHG603" s="50"/>
      <c r="FHH603" s="50"/>
      <c r="FHI603" s="50"/>
      <c r="FHJ603" s="50"/>
      <c r="FHK603" s="50"/>
      <c r="FHL603" s="50"/>
      <c r="FHM603" s="50"/>
      <c r="FHN603" s="50"/>
      <c r="FHO603" s="50"/>
      <c r="FHP603" s="50"/>
      <c r="FHQ603" s="50"/>
      <c r="FHR603" s="50"/>
      <c r="FHS603" s="50"/>
      <c r="FHT603" s="50"/>
      <c r="FHU603" s="50"/>
      <c r="FHV603" s="50"/>
      <c r="FHW603" s="50"/>
      <c r="FHX603" s="50"/>
      <c r="FHY603" s="50"/>
      <c r="FHZ603" s="50"/>
      <c r="FIA603" s="50"/>
      <c r="FIB603" s="50"/>
      <c r="FIC603" s="50"/>
      <c r="FID603" s="50"/>
      <c r="FIE603" s="50"/>
      <c r="FIF603" s="50"/>
      <c r="FIG603" s="50"/>
      <c r="FIH603" s="50"/>
      <c r="FII603" s="50"/>
      <c r="FIJ603" s="50"/>
      <c r="FIK603" s="50"/>
      <c r="FIL603" s="50"/>
      <c r="FIM603" s="50"/>
      <c r="FIN603" s="50"/>
      <c r="FIO603" s="50"/>
      <c r="FIP603" s="50"/>
      <c r="FIQ603" s="50"/>
      <c r="FIR603" s="50"/>
      <c r="FIS603" s="50"/>
      <c r="FIT603" s="50"/>
      <c r="FIU603" s="50"/>
      <c r="FIV603" s="50"/>
      <c r="FIW603" s="50"/>
      <c r="FIX603" s="50"/>
      <c r="FIY603" s="50"/>
      <c r="FIZ603" s="50"/>
      <c r="FJA603" s="50"/>
      <c r="FJB603" s="50"/>
      <c r="FJC603" s="50"/>
      <c r="FJD603" s="50"/>
      <c r="FJE603" s="50"/>
      <c r="FJF603" s="50"/>
      <c r="FJG603" s="50"/>
      <c r="FJH603" s="50"/>
      <c r="FJI603" s="50"/>
      <c r="FJJ603" s="50"/>
      <c r="FJK603" s="50"/>
      <c r="FJL603" s="50"/>
      <c r="FJM603" s="50"/>
      <c r="FJN603" s="50"/>
      <c r="FJO603" s="50"/>
      <c r="FJP603" s="50"/>
      <c r="FJQ603" s="50"/>
      <c r="FJR603" s="50"/>
      <c r="FJS603" s="50"/>
      <c r="FJT603" s="50"/>
      <c r="FJU603" s="50"/>
      <c r="FJV603" s="50"/>
      <c r="FJW603" s="50"/>
      <c r="FJX603" s="50"/>
      <c r="FJY603" s="50"/>
      <c r="FJZ603" s="50"/>
      <c r="FKA603" s="50"/>
      <c r="FKB603" s="50"/>
      <c r="FKC603" s="50"/>
      <c r="FKD603" s="50"/>
      <c r="FKE603" s="50"/>
      <c r="FKF603" s="50"/>
      <c r="FKG603" s="50"/>
      <c r="FKH603" s="50"/>
      <c r="FKI603" s="50"/>
      <c r="FKJ603" s="50"/>
      <c r="FKL603" s="50"/>
      <c r="FKN603" s="50"/>
      <c r="FKO603" s="50"/>
      <c r="FKP603" s="50"/>
      <c r="FKQ603" s="50"/>
      <c r="FKR603" s="50"/>
      <c r="FKS603" s="50"/>
      <c r="FKT603" s="50"/>
      <c r="FKU603" s="50"/>
      <c r="FKZ603" s="50"/>
      <c r="FLA603" s="50"/>
      <c r="FLB603" s="50"/>
      <c r="FLC603" s="50"/>
      <c r="FLD603" s="50"/>
      <c r="FLE603" s="50"/>
      <c r="FLF603" s="50"/>
      <c r="FLG603" s="50"/>
      <c r="FLH603" s="50"/>
      <c r="FLI603" s="50"/>
      <c r="FLJ603" s="50"/>
      <c r="FLK603" s="50"/>
      <c r="FLL603" s="50"/>
      <c r="FLM603" s="50"/>
      <c r="FLN603" s="50"/>
      <c r="FLO603" s="50"/>
      <c r="FLP603" s="50"/>
      <c r="FLQ603" s="50"/>
      <c r="FLR603" s="50"/>
      <c r="FLS603" s="50"/>
      <c r="FLT603" s="50"/>
      <c r="FLU603" s="50"/>
      <c r="FLV603" s="50"/>
      <c r="FLW603" s="50"/>
      <c r="FLX603" s="50"/>
      <c r="FLY603" s="50"/>
      <c r="FLZ603" s="50"/>
      <c r="FMA603" s="50"/>
      <c r="FMB603" s="50"/>
      <c r="FMC603" s="50"/>
      <c r="FMD603" s="50"/>
      <c r="FME603" s="50"/>
      <c r="FMF603" s="50"/>
      <c r="FMG603" s="50"/>
      <c r="FMH603" s="50"/>
      <c r="FMI603" s="50"/>
      <c r="FMJ603" s="50"/>
      <c r="FMK603" s="50"/>
      <c r="FML603" s="50"/>
      <c r="FMM603" s="50"/>
      <c r="FMN603" s="50"/>
      <c r="FMO603" s="50"/>
      <c r="FMP603" s="50"/>
      <c r="FMQ603" s="50"/>
      <c r="FMR603" s="50"/>
      <c r="FMS603" s="50"/>
      <c r="FMT603" s="50"/>
      <c r="FMU603" s="50"/>
      <c r="FMV603" s="50"/>
      <c r="FMW603" s="50"/>
      <c r="FMX603" s="50"/>
      <c r="FMY603" s="50"/>
      <c r="FMZ603" s="50"/>
      <c r="FNA603" s="50"/>
      <c r="FNB603" s="50"/>
      <c r="FNC603" s="50"/>
      <c r="FND603" s="50"/>
      <c r="FNE603" s="50"/>
      <c r="FNF603" s="50"/>
      <c r="FNG603" s="50"/>
      <c r="FNH603" s="50"/>
      <c r="FNI603" s="50"/>
      <c r="FNJ603" s="50"/>
      <c r="FNK603" s="50"/>
      <c r="FNL603" s="50"/>
      <c r="FNM603" s="50"/>
      <c r="FNN603" s="50"/>
      <c r="FNO603" s="50"/>
      <c r="FNP603" s="50"/>
      <c r="FNQ603" s="50"/>
      <c r="FNR603" s="50"/>
      <c r="FNS603" s="50"/>
      <c r="FNT603" s="50"/>
      <c r="FNU603" s="50"/>
      <c r="FNV603" s="50"/>
      <c r="FNW603" s="50"/>
      <c r="FNX603" s="50"/>
      <c r="FNY603" s="50"/>
      <c r="FNZ603" s="50"/>
      <c r="FOA603" s="50"/>
      <c r="FOB603" s="50"/>
      <c r="FOC603" s="50"/>
      <c r="FOD603" s="50"/>
      <c r="FOE603" s="50"/>
      <c r="FOF603" s="50"/>
      <c r="FOG603" s="50"/>
      <c r="FOH603" s="50"/>
      <c r="FOI603" s="50"/>
      <c r="FOJ603" s="50"/>
      <c r="FOK603" s="50"/>
      <c r="FOL603" s="50"/>
      <c r="FOM603" s="50"/>
      <c r="FON603" s="50"/>
      <c r="FOO603" s="50"/>
      <c r="FOP603" s="50"/>
      <c r="FOQ603" s="50"/>
      <c r="FOR603" s="50"/>
      <c r="FOS603" s="50"/>
      <c r="FOT603" s="50"/>
      <c r="FOU603" s="50"/>
      <c r="FOV603" s="50"/>
      <c r="FOW603" s="50"/>
      <c r="FOX603" s="50"/>
      <c r="FOY603" s="50"/>
      <c r="FOZ603" s="50"/>
      <c r="FPA603" s="50"/>
      <c r="FPB603" s="50"/>
      <c r="FPC603" s="50"/>
      <c r="FPD603" s="50"/>
      <c r="FPE603" s="50"/>
      <c r="FPF603" s="50"/>
      <c r="FPG603" s="50"/>
      <c r="FPH603" s="50"/>
      <c r="FPI603" s="50"/>
      <c r="FPJ603" s="50"/>
      <c r="FPK603" s="50"/>
      <c r="FPL603" s="50"/>
      <c r="FPM603" s="50"/>
      <c r="FPN603" s="50"/>
      <c r="FPO603" s="50"/>
      <c r="FPP603" s="50"/>
      <c r="FPQ603" s="50"/>
      <c r="FPR603" s="50"/>
      <c r="FPS603" s="50"/>
      <c r="FPT603" s="50"/>
      <c r="FPU603" s="50"/>
      <c r="FPV603" s="50"/>
      <c r="FPW603" s="50"/>
      <c r="FPX603" s="50"/>
      <c r="FPY603" s="50"/>
      <c r="FPZ603" s="50"/>
      <c r="FQA603" s="50"/>
      <c r="FQB603" s="50"/>
      <c r="FQC603" s="50"/>
      <c r="FQD603" s="50"/>
      <c r="FQE603" s="50"/>
      <c r="FQF603" s="50"/>
      <c r="FQG603" s="50"/>
      <c r="FQH603" s="50"/>
      <c r="FQI603" s="50"/>
      <c r="FQJ603" s="50"/>
      <c r="FQK603" s="50"/>
      <c r="FQL603" s="50"/>
      <c r="FQM603" s="50"/>
      <c r="FQN603" s="50"/>
      <c r="FQO603" s="50"/>
      <c r="FQP603" s="50"/>
      <c r="FQQ603" s="50"/>
      <c r="FQR603" s="50"/>
      <c r="FQS603" s="50"/>
      <c r="FQT603" s="50"/>
      <c r="FQU603" s="50"/>
      <c r="FQV603" s="50"/>
      <c r="FQW603" s="50"/>
      <c r="FQX603" s="50"/>
      <c r="FQY603" s="50"/>
      <c r="FQZ603" s="50"/>
      <c r="FRA603" s="50"/>
      <c r="FRB603" s="50"/>
      <c r="FRC603" s="50"/>
      <c r="FRD603" s="50"/>
      <c r="FRE603" s="50"/>
      <c r="FRF603" s="50"/>
      <c r="FRG603" s="50"/>
      <c r="FRH603" s="50"/>
      <c r="FRI603" s="50"/>
      <c r="FRJ603" s="50"/>
      <c r="FRK603" s="50"/>
      <c r="FRL603" s="50"/>
      <c r="FRM603" s="50"/>
      <c r="FRN603" s="50"/>
      <c r="FRO603" s="50"/>
      <c r="FRP603" s="50"/>
      <c r="FRQ603" s="50"/>
      <c r="FRR603" s="50"/>
      <c r="FRS603" s="50"/>
      <c r="FRT603" s="50"/>
      <c r="FRU603" s="50"/>
      <c r="FRV603" s="50"/>
      <c r="FRW603" s="50"/>
      <c r="FRX603" s="50"/>
      <c r="FRY603" s="50"/>
      <c r="FRZ603" s="50"/>
      <c r="FSA603" s="50"/>
      <c r="FSB603" s="50"/>
      <c r="FSC603" s="50"/>
      <c r="FSD603" s="50"/>
      <c r="FSE603" s="50"/>
      <c r="FSF603" s="50"/>
      <c r="FSG603" s="50"/>
      <c r="FSH603" s="50"/>
      <c r="FSI603" s="50"/>
      <c r="FSJ603" s="50"/>
      <c r="FSK603" s="50"/>
      <c r="FSL603" s="50"/>
      <c r="FSM603" s="50"/>
      <c r="FSN603" s="50"/>
      <c r="FSO603" s="50"/>
      <c r="FSP603" s="50"/>
      <c r="FSQ603" s="50"/>
      <c r="FSR603" s="50"/>
      <c r="FSS603" s="50"/>
      <c r="FST603" s="50"/>
      <c r="FSU603" s="50"/>
      <c r="FSV603" s="50"/>
      <c r="FSW603" s="50"/>
      <c r="FSX603" s="50"/>
      <c r="FSY603" s="50"/>
      <c r="FSZ603" s="50"/>
      <c r="FTA603" s="50"/>
      <c r="FTB603" s="50"/>
      <c r="FTC603" s="50"/>
      <c r="FTD603" s="50"/>
      <c r="FTE603" s="50"/>
      <c r="FTF603" s="50"/>
      <c r="FTG603" s="50"/>
      <c r="FTH603" s="50"/>
      <c r="FTI603" s="50"/>
      <c r="FTJ603" s="50"/>
      <c r="FTK603" s="50"/>
      <c r="FTL603" s="50"/>
      <c r="FTM603" s="50"/>
      <c r="FTN603" s="50"/>
      <c r="FTO603" s="50"/>
      <c r="FTP603" s="50"/>
      <c r="FTQ603" s="50"/>
      <c r="FTR603" s="50"/>
      <c r="FTS603" s="50"/>
      <c r="FTT603" s="50"/>
      <c r="FTU603" s="50"/>
      <c r="FTV603" s="50"/>
      <c r="FTW603" s="50"/>
      <c r="FTX603" s="50"/>
      <c r="FTY603" s="50"/>
      <c r="FTZ603" s="50"/>
      <c r="FUA603" s="50"/>
      <c r="FUB603" s="50"/>
      <c r="FUC603" s="50"/>
      <c r="FUD603" s="50"/>
      <c r="FUE603" s="50"/>
      <c r="FUF603" s="50"/>
      <c r="FUH603" s="50"/>
      <c r="FUJ603" s="50"/>
      <c r="FUK603" s="50"/>
      <c r="FUL603" s="50"/>
      <c r="FUM603" s="50"/>
      <c r="FUN603" s="50"/>
      <c r="FUO603" s="50"/>
      <c r="FUP603" s="50"/>
      <c r="FUQ603" s="50"/>
      <c r="FUV603" s="50"/>
      <c r="FUW603" s="50"/>
      <c r="FUX603" s="50"/>
      <c r="FUY603" s="50"/>
      <c r="FUZ603" s="50"/>
      <c r="FVA603" s="50"/>
      <c r="FVB603" s="50"/>
      <c r="FVC603" s="50"/>
      <c r="FVD603" s="50"/>
      <c r="FVE603" s="50"/>
      <c r="FVF603" s="50"/>
      <c r="FVG603" s="50"/>
      <c r="FVH603" s="50"/>
      <c r="FVI603" s="50"/>
      <c r="FVJ603" s="50"/>
      <c r="FVK603" s="50"/>
      <c r="FVL603" s="50"/>
      <c r="FVM603" s="50"/>
      <c r="FVN603" s="50"/>
      <c r="FVO603" s="50"/>
      <c r="FVP603" s="50"/>
      <c r="FVQ603" s="50"/>
      <c r="FVR603" s="50"/>
      <c r="FVS603" s="50"/>
      <c r="FVT603" s="50"/>
      <c r="FVU603" s="50"/>
      <c r="FVV603" s="50"/>
      <c r="FVW603" s="50"/>
      <c r="FVX603" s="50"/>
      <c r="FVY603" s="50"/>
      <c r="FVZ603" s="50"/>
      <c r="FWA603" s="50"/>
      <c r="FWB603" s="50"/>
      <c r="FWC603" s="50"/>
      <c r="FWD603" s="50"/>
      <c r="FWE603" s="50"/>
      <c r="FWF603" s="50"/>
      <c r="FWG603" s="50"/>
      <c r="FWH603" s="50"/>
      <c r="FWI603" s="50"/>
      <c r="FWJ603" s="50"/>
      <c r="FWK603" s="50"/>
      <c r="FWL603" s="50"/>
      <c r="FWM603" s="50"/>
      <c r="FWN603" s="50"/>
      <c r="FWO603" s="50"/>
      <c r="FWP603" s="50"/>
      <c r="FWQ603" s="50"/>
      <c r="FWR603" s="50"/>
      <c r="FWS603" s="50"/>
      <c r="FWT603" s="50"/>
      <c r="FWU603" s="50"/>
      <c r="FWV603" s="50"/>
      <c r="FWW603" s="50"/>
      <c r="FWX603" s="50"/>
      <c r="FWY603" s="50"/>
      <c r="FWZ603" s="50"/>
      <c r="FXA603" s="50"/>
      <c r="FXB603" s="50"/>
      <c r="FXC603" s="50"/>
      <c r="FXD603" s="50"/>
      <c r="FXE603" s="50"/>
      <c r="FXF603" s="50"/>
      <c r="FXG603" s="50"/>
      <c r="FXH603" s="50"/>
      <c r="FXI603" s="50"/>
      <c r="FXJ603" s="50"/>
      <c r="FXK603" s="50"/>
      <c r="FXL603" s="50"/>
      <c r="FXM603" s="50"/>
      <c r="FXN603" s="50"/>
      <c r="FXO603" s="50"/>
      <c r="FXP603" s="50"/>
      <c r="FXQ603" s="50"/>
      <c r="FXR603" s="50"/>
      <c r="FXS603" s="50"/>
      <c r="FXT603" s="50"/>
      <c r="FXU603" s="50"/>
      <c r="FXV603" s="50"/>
      <c r="FXW603" s="50"/>
      <c r="FXX603" s="50"/>
      <c r="FXY603" s="50"/>
      <c r="FXZ603" s="50"/>
      <c r="FYA603" s="50"/>
      <c r="FYB603" s="50"/>
      <c r="FYC603" s="50"/>
      <c r="FYD603" s="50"/>
      <c r="FYE603" s="50"/>
      <c r="FYF603" s="50"/>
      <c r="FYG603" s="50"/>
      <c r="FYH603" s="50"/>
      <c r="FYI603" s="50"/>
      <c r="FYJ603" s="50"/>
      <c r="FYK603" s="50"/>
      <c r="FYL603" s="50"/>
      <c r="FYM603" s="50"/>
      <c r="FYN603" s="50"/>
      <c r="FYO603" s="50"/>
      <c r="FYP603" s="50"/>
      <c r="FYQ603" s="50"/>
      <c r="FYR603" s="50"/>
      <c r="FYS603" s="50"/>
      <c r="FYT603" s="50"/>
      <c r="FYU603" s="50"/>
      <c r="FYV603" s="50"/>
      <c r="FYW603" s="50"/>
      <c r="FYX603" s="50"/>
      <c r="FYY603" s="50"/>
      <c r="FYZ603" s="50"/>
      <c r="FZA603" s="50"/>
      <c r="FZB603" s="50"/>
      <c r="FZC603" s="50"/>
      <c r="FZD603" s="50"/>
      <c r="FZE603" s="50"/>
      <c r="FZF603" s="50"/>
      <c r="FZG603" s="50"/>
      <c r="FZH603" s="50"/>
      <c r="FZI603" s="50"/>
      <c r="FZJ603" s="50"/>
      <c r="FZK603" s="50"/>
      <c r="FZL603" s="50"/>
      <c r="FZM603" s="50"/>
      <c r="FZN603" s="50"/>
      <c r="FZO603" s="50"/>
      <c r="FZP603" s="50"/>
      <c r="FZQ603" s="50"/>
      <c r="FZR603" s="50"/>
      <c r="FZS603" s="50"/>
      <c r="FZT603" s="50"/>
      <c r="FZU603" s="50"/>
      <c r="FZV603" s="50"/>
      <c r="FZW603" s="50"/>
      <c r="FZX603" s="50"/>
      <c r="FZY603" s="50"/>
      <c r="FZZ603" s="50"/>
      <c r="GAA603" s="50"/>
      <c r="GAB603" s="50"/>
      <c r="GAC603" s="50"/>
      <c r="GAD603" s="50"/>
      <c r="GAE603" s="50"/>
      <c r="GAF603" s="50"/>
      <c r="GAG603" s="50"/>
      <c r="GAH603" s="50"/>
      <c r="GAI603" s="50"/>
      <c r="GAJ603" s="50"/>
      <c r="GAK603" s="50"/>
      <c r="GAL603" s="50"/>
      <c r="GAM603" s="50"/>
      <c r="GAN603" s="50"/>
      <c r="GAO603" s="50"/>
      <c r="GAP603" s="50"/>
      <c r="GAQ603" s="50"/>
      <c r="GAR603" s="50"/>
      <c r="GAS603" s="50"/>
      <c r="GAT603" s="50"/>
      <c r="GAU603" s="50"/>
      <c r="GAV603" s="50"/>
      <c r="GAW603" s="50"/>
      <c r="GAX603" s="50"/>
      <c r="GAY603" s="50"/>
      <c r="GAZ603" s="50"/>
      <c r="GBA603" s="50"/>
      <c r="GBB603" s="50"/>
      <c r="GBC603" s="50"/>
      <c r="GBD603" s="50"/>
      <c r="GBE603" s="50"/>
      <c r="GBF603" s="50"/>
      <c r="GBG603" s="50"/>
      <c r="GBH603" s="50"/>
      <c r="GBI603" s="50"/>
      <c r="GBJ603" s="50"/>
      <c r="GBK603" s="50"/>
      <c r="GBL603" s="50"/>
      <c r="GBM603" s="50"/>
      <c r="GBN603" s="50"/>
      <c r="GBO603" s="50"/>
      <c r="GBP603" s="50"/>
      <c r="GBQ603" s="50"/>
      <c r="GBR603" s="50"/>
      <c r="GBS603" s="50"/>
      <c r="GBT603" s="50"/>
      <c r="GBU603" s="50"/>
      <c r="GBV603" s="50"/>
      <c r="GBW603" s="50"/>
      <c r="GBX603" s="50"/>
      <c r="GBY603" s="50"/>
      <c r="GBZ603" s="50"/>
      <c r="GCA603" s="50"/>
      <c r="GCB603" s="50"/>
      <c r="GCC603" s="50"/>
      <c r="GCD603" s="50"/>
      <c r="GCE603" s="50"/>
      <c r="GCF603" s="50"/>
      <c r="GCG603" s="50"/>
      <c r="GCH603" s="50"/>
      <c r="GCI603" s="50"/>
      <c r="GCJ603" s="50"/>
      <c r="GCK603" s="50"/>
      <c r="GCL603" s="50"/>
      <c r="GCM603" s="50"/>
      <c r="GCN603" s="50"/>
      <c r="GCO603" s="50"/>
      <c r="GCP603" s="50"/>
      <c r="GCQ603" s="50"/>
      <c r="GCR603" s="50"/>
      <c r="GCS603" s="50"/>
      <c r="GCT603" s="50"/>
      <c r="GCU603" s="50"/>
      <c r="GCV603" s="50"/>
      <c r="GCW603" s="50"/>
      <c r="GCX603" s="50"/>
      <c r="GCY603" s="50"/>
      <c r="GCZ603" s="50"/>
      <c r="GDA603" s="50"/>
      <c r="GDB603" s="50"/>
      <c r="GDC603" s="50"/>
      <c r="GDD603" s="50"/>
      <c r="GDE603" s="50"/>
      <c r="GDF603" s="50"/>
      <c r="GDG603" s="50"/>
      <c r="GDH603" s="50"/>
      <c r="GDI603" s="50"/>
      <c r="GDJ603" s="50"/>
      <c r="GDK603" s="50"/>
      <c r="GDL603" s="50"/>
      <c r="GDM603" s="50"/>
      <c r="GDN603" s="50"/>
      <c r="GDO603" s="50"/>
      <c r="GDP603" s="50"/>
      <c r="GDQ603" s="50"/>
      <c r="GDR603" s="50"/>
      <c r="GDS603" s="50"/>
      <c r="GDT603" s="50"/>
      <c r="GDU603" s="50"/>
      <c r="GDV603" s="50"/>
      <c r="GDW603" s="50"/>
      <c r="GDX603" s="50"/>
      <c r="GDY603" s="50"/>
      <c r="GDZ603" s="50"/>
      <c r="GEA603" s="50"/>
      <c r="GEB603" s="50"/>
      <c r="GED603" s="50"/>
      <c r="GEF603" s="50"/>
      <c r="GEG603" s="50"/>
      <c r="GEH603" s="50"/>
      <c r="GEI603" s="50"/>
      <c r="GEJ603" s="50"/>
      <c r="GEK603" s="50"/>
      <c r="GEL603" s="50"/>
      <c r="GEM603" s="50"/>
      <c r="GER603" s="50"/>
      <c r="GES603" s="50"/>
      <c r="GET603" s="50"/>
      <c r="GEU603" s="50"/>
      <c r="GEV603" s="50"/>
      <c r="GEW603" s="50"/>
      <c r="GEX603" s="50"/>
      <c r="GEY603" s="50"/>
      <c r="GEZ603" s="50"/>
      <c r="GFA603" s="50"/>
      <c r="GFB603" s="50"/>
      <c r="GFC603" s="50"/>
      <c r="GFD603" s="50"/>
      <c r="GFE603" s="50"/>
      <c r="GFF603" s="50"/>
      <c r="GFG603" s="50"/>
      <c r="GFH603" s="50"/>
      <c r="GFI603" s="50"/>
      <c r="GFJ603" s="50"/>
      <c r="GFK603" s="50"/>
      <c r="GFL603" s="50"/>
      <c r="GFM603" s="50"/>
      <c r="GFN603" s="50"/>
      <c r="GFO603" s="50"/>
      <c r="GFP603" s="50"/>
      <c r="GFQ603" s="50"/>
      <c r="GFR603" s="50"/>
      <c r="GFS603" s="50"/>
      <c r="GFT603" s="50"/>
      <c r="GFU603" s="50"/>
      <c r="GFV603" s="50"/>
      <c r="GFW603" s="50"/>
      <c r="GFX603" s="50"/>
      <c r="GFY603" s="50"/>
      <c r="GFZ603" s="50"/>
      <c r="GGA603" s="50"/>
      <c r="GGB603" s="50"/>
      <c r="GGC603" s="50"/>
      <c r="GGD603" s="50"/>
      <c r="GGE603" s="50"/>
      <c r="GGF603" s="50"/>
      <c r="GGG603" s="50"/>
      <c r="GGH603" s="50"/>
      <c r="GGI603" s="50"/>
      <c r="GGJ603" s="50"/>
      <c r="GGK603" s="50"/>
      <c r="GGL603" s="50"/>
      <c r="GGM603" s="50"/>
      <c r="GGN603" s="50"/>
      <c r="GGO603" s="50"/>
      <c r="GGP603" s="50"/>
      <c r="GGQ603" s="50"/>
      <c r="GGR603" s="50"/>
      <c r="GGS603" s="50"/>
      <c r="GGT603" s="50"/>
      <c r="GGU603" s="50"/>
      <c r="GGV603" s="50"/>
      <c r="GGW603" s="50"/>
      <c r="GGX603" s="50"/>
      <c r="GGY603" s="50"/>
      <c r="GGZ603" s="50"/>
      <c r="GHA603" s="50"/>
      <c r="GHB603" s="50"/>
      <c r="GHC603" s="50"/>
      <c r="GHD603" s="50"/>
      <c r="GHE603" s="50"/>
      <c r="GHF603" s="50"/>
      <c r="GHG603" s="50"/>
      <c r="GHH603" s="50"/>
      <c r="GHI603" s="50"/>
      <c r="GHJ603" s="50"/>
      <c r="GHK603" s="50"/>
      <c r="GHL603" s="50"/>
      <c r="GHM603" s="50"/>
      <c r="GHN603" s="50"/>
      <c r="GHO603" s="50"/>
      <c r="GHP603" s="50"/>
      <c r="GHQ603" s="50"/>
      <c r="GHR603" s="50"/>
      <c r="GHS603" s="50"/>
      <c r="GHT603" s="50"/>
      <c r="GHU603" s="50"/>
      <c r="GHV603" s="50"/>
      <c r="GHW603" s="50"/>
      <c r="GHX603" s="50"/>
      <c r="GHY603" s="50"/>
      <c r="GHZ603" s="50"/>
      <c r="GIA603" s="50"/>
      <c r="GIB603" s="50"/>
      <c r="GIC603" s="50"/>
      <c r="GID603" s="50"/>
      <c r="GIE603" s="50"/>
      <c r="GIF603" s="50"/>
      <c r="GIG603" s="50"/>
      <c r="GIH603" s="50"/>
      <c r="GII603" s="50"/>
      <c r="GIJ603" s="50"/>
      <c r="GIK603" s="50"/>
      <c r="GIL603" s="50"/>
      <c r="GIM603" s="50"/>
      <c r="GIN603" s="50"/>
      <c r="GIO603" s="50"/>
      <c r="GIP603" s="50"/>
      <c r="GIQ603" s="50"/>
      <c r="GIR603" s="50"/>
      <c r="GIS603" s="50"/>
      <c r="GIT603" s="50"/>
      <c r="GIU603" s="50"/>
      <c r="GIV603" s="50"/>
      <c r="GIW603" s="50"/>
      <c r="GIX603" s="50"/>
      <c r="GIY603" s="50"/>
      <c r="GIZ603" s="50"/>
      <c r="GJA603" s="50"/>
      <c r="GJB603" s="50"/>
      <c r="GJC603" s="50"/>
      <c r="GJD603" s="50"/>
      <c r="GJE603" s="50"/>
      <c r="GJF603" s="50"/>
      <c r="GJG603" s="50"/>
      <c r="GJH603" s="50"/>
      <c r="GJI603" s="50"/>
      <c r="GJJ603" s="50"/>
      <c r="GJK603" s="50"/>
      <c r="GJL603" s="50"/>
      <c r="GJM603" s="50"/>
      <c r="GJN603" s="50"/>
      <c r="GJO603" s="50"/>
      <c r="GJP603" s="50"/>
      <c r="GJQ603" s="50"/>
      <c r="GJR603" s="50"/>
      <c r="GJS603" s="50"/>
      <c r="GJT603" s="50"/>
      <c r="GJU603" s="50"/>
      <c r="GJV603" s="50"/>
      <c r="GJW603" s="50"/>
      <c r="GJX603" s="50"/>
      <c r="GJY603" s="50"/>
      <c r="GJZ603" s="50"/>
      <c r="GKA603" s="50"/>
      <c r="GKB603" s="50"/>
      <c r="GKC603" s="50"/>
      <c r="GKD603" s="50"/>
      <c r="GKE603" s="50"/>
      <c r="GKF603" s="50"/>
      <c r="GKG603" s="50"/>
      <c r="GKH603" s="50"/>
      <c r="GKI603" s="50"/>
      <c r="GKJ603" s="50"/>
      <c r="GKK603" s="50"/>
      <c r="GKL603" s="50"/>
      <c r="GKM603" s="50"/>
      <c r="GKN603" s="50"/>
      <c r="GKO603" s="50"/>
      <c r="GKP603" s="50"/>
      <c r="GKQ603" s="50"/>
      <c r="GKR603" s="50"/>
      <c r="GKS603" s="50"/>
      <c r="GKT603" s="50"/>
      <c r="GKU603" s="50"/>
      <c r="GKV603" s="50"/>
      <c r="GKW603" s="50"/>
      <c r="GKX603" s="50"/>
      <c r="GKY603" s="50"/>
      <c r="GKZ603" s="50"/>
      <c r="GLA603" s="50"/>
      <c r="GLB603" s="50"/>
      <c r="GLC603" s="50"/>
      <c r="GLD603" s="50"/>
      <c r="GLE603" s="50"/>
      <c r="GLF603" s="50"/>
      <c r="GLG603" s="50"/>
      <c r="GLH603" s="50"/>
      <c r="GLI603" s="50"/>
      <c r="GLJ603" s="50"/>
      <c r="GLK603" s="50"/>
      <c r="GLL603" s="50"/>
      <c r="GLM603" s="50"/>
      <c r="GLN603" s="50"/>
      <c r="GLO603" s="50"/>
      <c r="GLP603" s="50"/>
      <c r="GLQ603" s="50"/>
      <c r="GLR603" s="50"/>
      <c r="GLS603" s="50"/>
      <c r="GLT603" s="50"/>
      <c r="GLU603" s="50"/>
      <c r="GLV603" s="50"/>
      <c r="GLW603" s="50"/>
      <c r="GLX603" s="50"/>
      <c r="GLY603" s="50"/>
      <c r="GLZ603" s="50"/>
      <c r="GMA603" s="50"/>
      <c r="GMB603" s="50"/>
      <c r="GMC603" s="50"/>
      <c r="GMD603" s="50"/>
      <c r="GME603" s="50"/>
      <c r="GMF603" s="50"/>
      <c r="GMG603" s="50"/>
      <c r="GMH603" s="50"/>
      <c r="GMI603" s="50"/>
      <c r="GMJ603" s="50"/>
      <c r="GMK603" s="50"/>
      <c r="GML603" s="50"/>
      <c r="GMM603" s="50"/>
      <c r="GMN603" s="50"/>
      <c r="GMO603" s="50"/>
      <c r="GMP603" s="50"/>
      <c r="GMQ603" s="50"/>
      <c r="GMR603" s="50"/>
      <c r="GMS603" s="50"/>
      <c r="GMT603" s="50"/>
      <c r="GMU603" s="50"/>
      <c r="GMV603" s="50"/>
      <c r="GMW603" s="50"/>
      <c r="GMX603" s="50"/>
      <c r="GMY603" s="50"/>
      <c r="GMZ603" s="50"/>
      <c r="GNA603" s="50"/>
      <c r="GNB603" s="50"/>
      <c r="GNC603" s="50"/>
      <c r="GND603" s="50"/>
      <c r="GNE603" s="50"/>
      <c r="GNF603" s="50"/>
      <c r="GNG603" s="50"/>
      <c r="GNH603" s="50"/>
      <c r="GNI603" s="50"/>
      <c r="GNJ603" s="50"/>
      <c r="GNK603" s="50"/>
      <c r="GNL603" s="50"/>
      <c r="GNM603" s="50"/>
      <c r="GNN603" s="50"/>
      <c r="GNO603" s="50"/>
      <c r="GNP603" s="50"/>
      <c r="GNQ603" s="50"/>
      <c r="GNR603" s="50"/>
      <c r="GNS603" s="50"/>
      <c r="GNT603" s="50"/>
      <c r="GNU603" s="50"/>
      <c r="GNV603" s="50"/>
      <c r="GNW603" s="50"/>
      <c r="GNX603" s="50"/>
      <c r="GNZ603" s="50"/>
      <c r="GOB603" s="50"/>
      <c r="GOC603" s="50"/>
      <c r="GOD603" s="50"/>
      <c r="GOE603" s="50"/>
      <c r="GOF603" s="50"/>
      <c r="GOG603" s="50"/>
      <c r="GOH603" s="50"/>
      <c r="GOI603" s="50"/>
      <c r="GON603" s="50"/>
      <c r="GOO603" s="50"/>
      <c r="GOP603" s="50"/>
      <c r="GOQ603" s="50"/>
      <c r="GOR603" s="50"/>
      <c r="GOS603" s="50"/>
      <c r="GOT603" s="50"/>
      <c r="GOU603" s="50"/>
      <c r="GOV603" s="50"/>
      <c r="GOW603" s="50"/>
      <c r="GOX603" s="50"/>
      <c r="GOY603" s="50"/>
      <c r="GOZ603" s="50"/>
      <c r="GPA603" s="50"/>
      <c r="GPB603" s="50"/>
      <c r="GPC603" s="50"/>
      <c r="GPD603" s="50"/>
      <c r="GPE603" s="50"/>
      <c r="GPF603" s="50"/>
      <c r="GPG603" s="50"/>
      <c r="GPH603" s="50"/>
      <c r="GPI603" s="50"/>
      <c r="GPJ603" s="50"/>
      <c r="GPK603" s="50"/>
      <c r="GPL603" s="50"/>
      <c r="GPM603" s="50"/>
      <c r="GPN603" s="50"/>
      <c r="GPO603" s="50"/>
      <c r="GPP603" s="50"/>
      <c r="GPQ603" s="50"/>
      <c r="GPR603" s="50"/>
      <c r="GPS603" s="50"/>
      <c r="GPT603" s="50"/>
      <c r="GPU603" s="50"/>
      <c r="GPV603" s="50"/>
      <c r="GPW603" s="50"/>
      <c r="GPX603" s="50"/>
      <c r="GPY603" s="50"/>
      <c r="GPZ603" s="50"/>
      <c r="GQA603" s="50"/>
      <c r="GQB603" s="50"/>
      <c r="GQC603" s="50"/>
      <c r="GQD603" s="50"/>
      <c r="GQE603" s="50"/>
      <c r="GQF603" s="50"/>
      <c r="GQG603" s="50"/>
      <c r="GQH603" s="50"/>
      <c r="GQI603" s="50"/>
      <c r="GQJ603" s="50"/>
      <c r="GQK603" s="50"/>
      <c r="GQL603" s="50"/>
      <c r="GQM603" s="50"/>
      <c r="GQN603" s="50"/>
      <c r="GQO603" s="50"/>
      <c r="GQP603" s="50"/>
      <c r="GQQ603" s="50"/>
      <c r="GQR603" s="50"/>
      <c r="GQS603" s="50"/>
      <c r="GQT603" s="50"/>
      <c r="GQU603" s="50"/>
      <c r="GQV603" s="50"/>
      <c r="GQW603" s="50"/>
      <c r="GQX603" s="50"/>
      <c r="GQY603" s="50"/>
      <c r="GQZ603" s="50"/>
      <c r="GRA603" s="50"/>
      <c r="GRB603" s="50"/>
      <c r="GRC603" s="50"/>
      <c r="GRD603" s="50"/>
      <c r="GRE603" s="50"/>
      <c r="GRF603" s="50"/>
      <c r="GRG603" s="50"/>
      <c r="GRH603" s="50"/>
      <c r="GRI603" s="50"/>
      <c r="GRJ603" s="50"/>
      <c r="GRK603" s="50"/>
      <c r="GRL603" s="50"/>
      <c r="GRM603" s="50"/>
      <c r="GRN603" s="50"/>
      <c r="GRO603" s="50"/>
      <c r="GRP603" s="50"/>
      <c r="GRQ603" s="50"/>
      <c r="GRR603" s="50"/>
      <c r="GRS603" s="50"/>
      <c r="GRT603" s="50"/>
      <c r="GRU603" s="50"/>
      <c r="GRV603" s="50"/>
      <c r="GRW603" s="50"/>
      <c r="GRX603" s="50"/>
      <c r="GRY603" s="50"/>
      <c r="GRZ603" s="50"/>
      <c r="GSA603" s="50"/>
      <c r="GSB603" s="50"/>
      <c r="GSC603" s="50"/>
      <c r="GSD603" s="50"/>
      <c r="GSE603" s="50"/>
      <c r="GSF603" s="50"/>
      <c r="GSG603" s="50"/>
      <c r="GSH603" s="50"/>
      <c r="GSI603" s="50"/>
      <c r="GSJ603" s="50"/>
      <c r="GSK603" s="50"/>
      <c r="GSL603" s="50"/>
      <c r="GSM603" s="50"/>
      <c r="GSN603" s="50"/>
      <c r="GSO603" s="50"/>
      <c r="GSP603" s="50"/>
      <c r="GSQ603" s="50"/>
      <c r="GSR603" s="50"/>
      <c r="GSS603" s="50"/>
      <c r="GST603" s="50"/>
      <c r="GSU603" s="50"/>
      <c r="GSV603" s="50"/>
      <c r="GSW603" s="50"/>
      <c r="GSX603" s="50"/>
      <c r="GSY603" s="50"/>
      <c r="GSZ603" s="50"/>
      <c r="GTA603" s="50"/>
      <c r="GTB603" s="50"/>
      <c r="GTC603" s="50"/>
      <c r="GTD603" s="50"/>
      <c r="GTE603" s="50"/>
      <c r="GTF603" s="50"/>
      <c r="GTG603" s="50"/>
      <c r="GTH603" s="50"/>
      <c r="GTI603" s="50"/>
      <c r="GTJ603" s="50"/>
      <c r="GTK603" s="50"/>
      <c r="GTL603" s="50"/>
      <c r="GTM603" s="50"/>
      <c r="GTN603" s="50"/>
      <c r="GTO603" s="50"/>
      <c r="GTP603" s="50"/>
      <c r="GTQ603" s="50"/>
      <c r="GTR603" s="50"/>
      <c r="GTS603" s="50"/>
      <c r="GTT603" s="50"/>
      <c r="GTU603" s="50"/>
      <c r="GTV603" s="50"/>
      <c r="GTW603" s="50"/>
      <c r="GTX603" s="50"/>
      <c r="GTY603" s="50"/>
      <c r="GTZ603" s="50"/>
      <c r="GUA603" s="50"/>
      <c r="GUB603" s="50"/>
      <c r="GUC603" s="50"/>
      <c r="GUD603" s="50"/>
      <c r="GUE603" s="50"/>
      <c r="GUF603" s="50"/>
      <c r="GUG603" s="50"/>
      <c r="GUH603" s="50"/>
      <c r="GUI603" s="50"/>
      <c r="GUJ603" s="50"/>
      <c r="GUK603" s="50"/>
      <c r="GUL603" s="50"/>
      <c r="GUM603" s="50"/>
      <c r="GUN603" s="50"/>
      <c r="GUO603" s="50"/>
      <c r="GUP603" s="50"/>
      <c r="GUQ603" s="50"/>
      <c r="GUR603" s="50"/>
      <c r="GUS603" s="50"/>
      <c r="GUT603" s="50"/>
      <c r="GUU603" s="50"/>
      <c r="GUV603" s="50"/>
      <c r="GUW603" s="50"/>
      <c r="GUX603" s="50"/>
      <c r="GUY603" s="50"/>
      <c r="GUZ603" s="50"/>
      <c r="GVA603" s="50"/>
      <c r="GVB603" s="50"/>
      <c r="GVC603" s="50"/>
      <c r="GVD603" s="50"/>
      <c r="GVE603" s="50"/>
      <c r="GVF603" s="50"/>
      <c r="GVG603" s="50"/>
      <c r="GVH603" s="50"/>
      <c r="GVI603" s="50"/>
      <c r="GVJ603" s="50"/>
      <c r="GVK603" s="50"/>
      <c r="GVL603" s="50"/>
      <c r="GVM603" s="50"/>
      <c r="GVN603" s="50"/>
      <c r="GVO603" s="50"/>
      <c r="GVP603" s="50"/>
      <c r="GVQ603" s="50"/>
      <c r="GVR603" s="50"/>
      <c r="GVS603" s="50"/>
      <c r="GVT603" s="50"/>
      <c r="GVU603" s="50"/>
      <c r="GVV603" s="50"/>
      <c r="GVW603" s="50"/>
      <c r="GVX603" s="50"/>
      <c r="GVY603" s="50"/>
      <c r="GVZ603" s="50"/>
      <c r="GWA603" s="50"/>
      <c r="GWB603" s="50"/>
      <c r="GWC603" s="50"/>
      <c r="GWD603" s="50"/>
      <c r="GWE603" s="50"/>
      <c r="GWF603" s="50"/>
      <c r="GWG603" s="50"/>
      <c r="GWH603" s="50"/>
      <c r="GWI603" s="50"/>
      <c r="GWJ603" s="50"/>
      <c r="GWK603" s="50"/>
      <c r="GWL603" s="50"/>
      <c r="GWM603" s="50"/>
      <c r="GWN603" s="50"/>
      <c r="GWO603" s="50"/>
      <c r="GWP603" s="50"/>
      <c r="GWQ603" s="50"/>
      <c r="GWR603" s="50"/>
      <c r="GWS603" s="50"/>
      <c r="GWT603" s="50"/>
      <c r="GWU603" s="50"/>
      <c r="GWV603" s="50"/>
      <c r="GWW603" s="50"/>
      <c r="GWX603" s="50"/>
      <c r="GWY603" s="50"/>
      <c r="GWZ603" s="50"/>
      <c r="GXA603" s="50"/>
      <c r="GXB603" s="50"/>
      <c r="GXC603" s="50"/>
      <c r="GXD603" s="50"/>
      <c r="GXE603" s="50"/>
      <c r="GXF603" s="50"/>
      <c r="GXG603" s="50"/>
      <c r="GXH603" s="50"/>
      <c r="GXI603" s="50"/>
      <c r="GXJ603" s="50"/>
      <c r="GXK603" s="50"/>
      <c r="GXL603" s="50"/>
      <c r="GXM603" s="50"/>
      <c r="GXN603" s="50"/>
      <c r="GXO603" s="50"/>
      <c r="GXP603" s="50"/>
      <c r="GXQ603" s="50"/>
      <c r="GXR603" s="50"/>
      <c r="GXS603" s="50"/>
      <c r="GXT603" s="50"/>
      <c r="GXV603" s="50"/>
      <c r="GXX603" s="50"/>
      <c r="GXY603" s="50"/>
      <c r="GXZ603" s="50"/>
      <c r="GYA603" s="50"/>
      <c r="GYB603" s="50"/>
      <c r="GYC603" s="50"/>
      <c r="GYD603" s="50"/>
      <c r="GYE603" s="50"/>
      <c r="GYJ603" s="50"/>
      <c r="GYK603" s="50"/>
      <c r="GYL603" s="50"/>
      <c r="GYM603" s="50"/>
      <c r="GYN603" s="50"/>
      <c r="GYO603" s="50"/>
      <c r="GYP603" s="50"/>
      <c r="GYQ603" s="50"/>
      <c r="GYR603" s="50"/>
      <c r="GYS603" s="50"/>
      <c r="GYT603" s="50"/>
      <c r="GYU603" s="50"/>
      <c r="GYV603" s="50"/>
      <c r="GYW603" s="50"/>
      <c r="GYX603" s="50"/>
      <c r="GYY603" s="50"/>
      <c r="GYZ603" s="50"/>
      <c r="GZA603" s="50"/>
      <c r="GZB603" s="50"/>
      <c r="GZC603" s="50"/>
      <c r="GZD603" s="50"/>
      <c r="GZE603" s="50"/>
      <c r="GZF603" s="50"/>
      <c r="GZG603" s="50"/>
      <c r="GZH603" s="50"/>
      <c r="GZI603" s="50"/>
      <c r="GZJ603" s="50"/>
      <c r="GZK603" s="50"/>
      <c r="GZL603" s="50"/>
      <c r="GZM603" s="50"/>
      <c r="GZN603" s="50"/>
      <c r="GZO603" s="50"/>
      <c r="GZP603" s="50"/>
      <c r="GZQ603" s="50"/>
      <c r="GZR603" s="50"/>
      <c r="GZS603" s="50"/>
      <c r="GZT603" s="50"/>
      <c r="GZU603" s="50"/>
      <c r="GZV603" s="50"/>
      <c r="GZW603" s="50"/>
      <c r="GZX603" s="50"/>
      <c r="GZY603" s="50"/>
      <c r="GZZ603" s="50"/>
      <c r="HAA603" s="50"/>
      <c r="HAB603" s="50"/>
      <c r="HAC603" s="50"/>
      <c r="HAD603" s="50"/>
      <c r="HAE603" s="50"/>
      <c r="HAF603" s="50"/>
      <c r="HAG603" s="50"/>
      <c r="HAH603" s="50"/>
      <c r="HAI603" s="50"/>
      <c r="HAJ603" s="50"/>
      <c r="HAK603" s="50"/>
      <c r="HAL603" s="50"/>
      <c r="HAM603" s="50"/>
      <c r="HAN603" s="50"/>
      <c r="HAO603" s="50"/>
      <c r="HAP603" s="50"/>
      <c r="HAQ603" s="50"/>
      <c r="HAR603" s="50"/>
      <c r="HAS603" s="50"/>
      <c r="HAT603" s="50"/>
      <c r="HAU603" s="50"/>
      <c r="HAV603" s="50"/>
      <c r="HAW603" s="50"/>
      <c r="HAX603" s="50"/>
      <c r="HAY603" s="50"/>
      <c r="HAZ603" s="50"/>
      <c r="HBA603" s="50"/>
      <c r="HBB603" s="50"/>
      <c r="HBC603" s="50"/>
      <c r="HBD603" s="50"/>
      <c r="HBE603" s="50"/>
      <c r="HBF603" s="50"/>
      <c r="HBG603" s="50"/>
      <c r="HBH603" s="50"/>
      <c r="HBI603" s="50"/>
      <c r="HBJ603" s="50"/>
      <c r="HBK603" s="50"/>
      <c r="HBL603" s="50"/>
      <c r="HBM603" s="50"/>
      <c r="HBN603" s="50"/>
      <c r="HBO603" s="50"/>
      <c r="HBP603" s="50"/>
      <c r="HBQ603" s="50"/>
      <c r="HBR603" s="50"/>
      <c r="HBS603" s="50"/>
      <c r="HBT603" s="50"/>
      <c r="HBU603" s="50"/>
      <c r="HBV603" s="50"/>
      <c r="HBW603" s="50"/>
      <c r="HBX603" s="50"/>
      <c r="HBY603" s="50"/>
      <c r="HBZ603" s="50"/>
      <c r="HCA603" s="50"/>
      <c r="HCB603" s="50"/>
      <c r="HCC603" s="50"/>
      <c r="HCD603" s="50"/>
      <c r="HCE603" s="50"/>
      <c r="HCF603" s="50"/>
      <c r="HCG603" s="50"/>
      <c r="HCH603" s="50"/>
      <c r="HCI603" s="50"/>
      <c r="HCJ603" s="50"/>
      <c r="HCK603" s="50"/>
      <c r="HCL603" s="50"/>
      <c r="HCM603" s="50"/>
      <c r="HCN603" s="50"/>
      <c r="HCO603" s="50"/>
      <c r="HCP603" s="50"/>
      <c r="HCQ603" s="50"/>
      <c r="HCR603" s="50"/>
      <c r="HCS603" s="50"/>
      <c r="HCT603" s="50"/>
      <c r="HCU603" s="50"/>
      <c r="HCV603" s="50"/>
      <c r="HCW603" s="50"/>
      <c r="HCX603" s="50"/>
      <c r="HCY603" s="50"/>
      <c r="HCZ603" s="50"/>
      <c r="HDA603" s="50"/>
      <c r="HDB603" s="50"/>
      <c r="HDC603" s="50"/>
      <c r="HDD603" s="50"/>
      <c r="HDE603" s="50"/>
      <c r="HDF603" s="50"/>
      <c r="HDG603" s="50"/>
      <c r="HDH603" s="50"/>
      <c r="HDI603" s="50"/>
      <c r="HDJ603" s="50"/>
      <c r="HDK603" s="50"/>
      <c r="HDL603" s="50"/>
      <c r="HDM603" s="50"/>
      <c r="HDN603" s="50"/>
      <c r="HDO603" s="50"/>
      <c r="HDP603" s="50"/>
      <c r="HDQ603" s="50"/>
      <c r="HDR603" s="50"/>
      <c r="HDS603" s="50"/>
      <c r="HDT603" s="50"/>
      <c r="HDU603" s="50"/>
      <c r="HDV603" s="50"/>
      <c r="HDW603" s="50"/>
      <c r="HDX603" s="50"/>
      <c r="HDY603" s="50"/>
      <c r="HDZ603" s="50"/>
      <c r="HEA603" s="50"/>
      <c r="HEB603" s="50"/>
      <c r="HEC603" s="50"/>
      <c r="HED603" s="50"/>
      <c r="HEE603" s="50"/>
      <c r="HEF603" s="50"/>
      <c r="HEG603" s="50"/>
      <c r="HEH603" s="50"/>
      <c r="HEI603" s="50"/>
      <c r="HEJ603" s="50"/>
      <c r="HEK603" s="50"/>
      <c r="HEL603" s="50"/>
      <c r="HEM603" s="50"/>
      <c r="HEN603" s="50"/>
      <c r="HEO603" s="50"/>
      <c r="HEP603" s="50"/>
      <c r="HEQ603" s="50"/>
      <c r="HER603" s="50"/>
      <c r="HES603" s="50"/>
      <c r="HET603" s="50"/>
      <c r="HEU603" s="50"/>
      <c r="HEV603" s="50"/>
      <c r="HEW603" s="50"/>
      <c r="HEX603" s="50"/>
      <c r="HEY603" s="50"/>
      <c r="HEZ603" s="50"/>
      <c r="HFA603" s="50"/>
      <c r="HFB603" s="50"/>
      <c r="HFC603" s="50"/>
      <c r="HFD603" s="50"/>
      <c r="HFE603" s="50"/>
      <c r="HFF603" s="50"/>
      <c r="HFG603" s="50"/>
      <c r="HFH603" s="50"/>
      <c r="HFI603" s="50"/>
      <c r="HFJ603" s="50"/>
      <c r="HFK603" s="50"/>
      <c r="HFL603" s="50"/>
      <c r="HFM603" s="50"/>
      <c r="HFN603" s="50"/>
      <c r="HFO603" s="50"/>
      <c r="HFP603" s="50"/>
      <c r="HFQ603" s="50"/>
      <c r="HFR603" s="50"/>
      <c r="HFS603" s="50"/>
      <c r="HFT603" s="50"/>
      <c r="HFU603" s="50"/>
      <c r="HFV603" s="50"/>
      <c r="HFW603" s="50"/>
      <c r="HFX603" s="50"/>
      <c r="HFY603" s="50"/>
      <c r="HFZ603" s="50"/>
      <c r="HGA603" s="50"/>
      <c r="HGB603" s="50"/>
      <c r="HGC603" s="50"/>
      <c r="HGD603" s="50"/>
      <c r="HGE603" s="50"/>
      <c r="HGF603" s="50"/>
      <c r="HGG603" s="50"/>
      <c r="HGH603" s="50"/>
      <c r="HGI603" s="50"/>
      <c r="HGJ603" s="50"/>
      <c r="HGK603" s="50"/>
      <c r="HGL603" s="50"/>
      <c r="HGM603" s="50"/>
      <c r="HGN603" s="50"/>
      <c r="HGO603" s="50"/>
      <c r="HGP603" s="50"/>
      <c r="HGQ603" s="50"/>
      <c r="HGR603" s="50"/>
      <c r="HGS603" s="50"/>
      <c r="HGT603" s="50"/>
      <c r="HGU603" s="50"/>
      <c r="HGV603" s="50"/>
      <c r="HGW603" s="50"/>
      <c r="HGX603" s="50"/>
      <c r="HGY603" s="50"/>
      <c r="HGZ603" s="50"/>
      <c r="HHA603" s="50"/>
      <c r="HHB603" s="50"/>
      <c r="HHC603" s="50"/>
      <c r="HHD603" s="50"/>
      <c r="HHE603" s="50"/>
      <c r="HHF603" s="50"/>
      <c r="HHG603" s="50"/>
      <c r="HHH603" s="50"/>
      <c r="HHI603" s="50"/>
      <c r="HHJ603" s="50"/>
      <c r="HHK603" s="50"/>
      <c r="HHL603" s="50"/>
      <c r="HHM603" s="50"/>
      <c r="HHN603" s="50"/>
      <c r="HHO603" s="50"/>
      <c r="HHP603" s="50"/>
      <c r="HHR603" s="50"/>
      <c r="HHT603" s="50"/>
      <c r="HHU603" s="50"/>
      <c r="HHV603" s="50"/>
      <c r="HHW603" s="50"/>
      <c r="HHX603" s="50"/>
      <c r="HHY603" s="50"/>
      <c r="HHZ603" s="50"/>
      <c r="HIA603" s="50"/>
      <c r="HIF603" s="50"/>
      <c r="HIG603" s="50"/>
      <c r="HIH603" s="50"/>
      <c r="HII603" s="50"/>
      <c r="HIJ603" s="50"/>
      <c r="HIK603" s="50"/>
      <c r="HIL603" s="50"/>
      <c r="HIM603" s="50"/>
      <c r="HIN603" s="50"/>
      <c r="HIO603" s="50"/>
      <c r="HIP603" s="50"/>
      <c r="HIQ603" s="50"/>
      <c r="HIR603" s="50"/>
      <c r="HIS603" s="50"/>
      <c r="HIT603" s="50"/>
      <c r="HIU603" s="50"/>
      <c r="HIV603" s="50"/>
      <c r="HIW603" s="50"/>
      <c r="HIX603" s="50"/>
      <c r="HIY603" s="50"/>
      <c r="HIZ603" s="50"/>
      <c r="HJA603" s="50"/>
      <c r="HJB603" s="50"/>
      <c r="HJC603" s="50"/>
      <c r="HJD603" s="50"/>
      <c r="HJE603" s="50"/>
      <c r="HJF603" s="50"/>
      <c r="HJG603" s="50"/>
      <c r="HJH603" s="50"/>
      <c r="HJI603" s="50"/>
      <c r="HJJ603" s="50"/>
      <c r="HJK603" s="50"/>
      <c r="HJL603" s="50"/>
      <c r="HJM603" s="50"/>
      <c r="HJN603" s="50"/>
      <c r="HJO603" s="50"/>
      <c r="HJP603" s="50"/>
      <c r="HJQ603" s="50"/>
      <c r="HJR603" s="50"/>
      <c r="HJS603" s="50"/>
      <c r="HJT603" s="50"/>
      <c r="HJU603" s="50"/>
      <c r="HJV603" s="50"/>
      <c r="HJW603" s="50"/>
      <c r="HJX603" s="50"/>
      <c r="HJY603" s="50"/>
      <c r="HJZ603" s="50"/>
      <c r="HKA603" s="50"/>
      <c r="HKB603" s="50"/>
      <c r="HKC603" s="50"/>
      <c r="HKD603" s="50"/>
      <c r="HKE603" s="50"/>
      <c r="HKF603" s="50"/>
      <c r="HKG603" s="50"/>
      <c r="HKH603" s="50"/>
      <c r="HKI603" s="50"/>
      <c r="HKJ603" s="50"/>
      <c r="HKK603" s="50"/>
      <c r="HKL603" s="50"/>
      <c r="HKM603" s="50"/>
      <c r="HKN603" s="50"/>
      <c r="HKO603" s="50"/>
      <c r="HKP603" s="50"/>
      <c r="HKQ603" s="50"/>
      <c r="HKR603" s="50"/>
      <c r="HKS603" s="50"/>
      <c r="HKT603" s="50"/>
      <c r="HKU603" s="50"/>
      <c r="HKV603" s="50"/>
      <c r="HKW603" s="50"/>
      <c r="HKX603" s="50"/>
      <c r="HKY603" s="50"/>
      <c r="HKZ603" s="50"/>
      <c r="HLA603" s="50"/>
      <c r="HLB603" s="50"/>
      <c r="HLC603" s="50"/>
      <c r="HLD603" s="50"/>
      <c r="HLE603" s="50"/>
      <c r="HLF603" s="50"/>
      <c r="HLG603" s="50"/>
      <c r="HLH603" s="50"/>
      <c r="HLI603" s="50"/>
      <c r="HLJ603" s="50"/>
      <c r="HLK603" s="50"/>
      <c r="HLL603" s="50"/>
      <c r="HLM603" s="50"/>
      <c r="HLN603" s="50"/>
      <c r="HLO603" s="50"/>
      <c r="HLP603" s="50"/>
      <c r="HLQ603" s="50"/>
      <c r="HLR603" s="50"/>
      <c r="HLS603" s="50"/>
      <c r="HLT603" s="50"/>
      <c r="HLU603" s="50"/>
      <c r="HLV603" s="50"/>
      <c r="HLW603" s="50"/>
      <c r="HLX603" s="50"/>
      <c r="HLY603" s="50"/>
      <c r="HLZ603" s="50"/>
      <c r="HMA603" s="50"/>
      <c r="HMB603" s="50"/>
      <c r="HMC603" s="50"/>
      <c r="HMD603" s="50"/>
      <c r="HME603" s="50"/>
      <c r="HMF603" s="50"/>
      <c r="HMG603" s="50"/>
      <c r="HMH603" s="50"/>
      <c r="HMI603" s="50"/>
      <c r="HMJ603" s="50"/>
      <c r="HMK603" s="50"/>
      <c r="HML603" s="50"/>
      <c r="HMM603" s="50"/>
      <c r="HMN603" s="50"/>
      <c r="HMO603" s="50"/>
      <c r="HMP603" s="50"/>
      <c r="HMQ603" s="50"/>
      <c r="HMR603" s="50"/>
      <c r="HMS603" s="50"/>
      <c r="HMT603" s="50"/>
      <c r="HMU603" s="50"/>
      <c r="HMV603" s="50"/>
      <c r="HMW603" s="50"/>
      <c r="HMX603" s="50"/>
      <c r="HMY603" s="50"/>
      <c r="HMZ603" s="50"/>
      <c r="HNA603" s="50"/>
      <c r="HNB603" s="50"/>
      <c r="HNC603" s="50"/>
      <c r="HND603" s="50"/>
      <c r="HNE603" s="50"/>
      <c r="HNF603" s="50"/>
      <c r="HNG603" s="50"/>
      <c r="HNH603" s="50"/>
      <c r="HNI603" s="50"/>
      <c r="HNJ603" s="50"/>
      <c r="HNK603" s="50"/>
      <c r="HNL603" s="50"/>
      <c r="HNM603" s="50"/>
      <c r="HNN603" s="50"/>
      <c r="HNO603" s="50"/>
      <c r="HNP603" s="50"/>
      <c r="HNQ603" s="50"/>
      <c r="HNR603" s="50"/>
      <c r="HNS603" s="50"/>
      <c r="HNT603" s="50"/>
      <c r="HNU603" s="50"/>
      <c r="HNV603" s="50"/>
      <c r="HNW603" s="50"/>
      <c r="HNX603" s="50"/>
      <c r="HNY603" s="50"/>
      <c r="HNZ603" s="50"/>
      <c r="HOA603" s="50"/>
      <c r="HOB603" s="50"/>
      <c r="HOC603" s="50"/>
      <c r="HOD603" s="50"/>
      <c r="HOE603" s="50"/>
      <c r="HOF603" s="50"/>
      <c r="HOG603" s="50"/>
      <c r="HOH603" s="50"/>
      <c r="HOI603" s="50"/>
      <c r="HOJ603" s="50"/>
      <c r="HOK603" s="50"/>
      <c r="HOL603" s="50"/>
      <c r="HOM603" s="50"/>
      <c r="HON603" s="50"/>
      <c r="HOO603" s="50"/>
      <c r="HOP603" s="50"/>
      <c r="HOQ603" s="50"/>
      <c r="HOR603" s="50"/>
      <c r="HOS603" s="50"/>
      <c r="HOT603" s="50"/>
      <c r="HOU603" s="50"/>
      <c r="HOV603" s="50"/>
      <c r="HOW603" s="50"/>
      <c r="HOX603" s="50"/>
      <c r="HOY603" s="50"/>
      <c r="HOZ603" s="50"/>
      <c r="HPA603" s="50"/>
      <c r="HPB603" s="50"/>
      <c r="HPC603" s="50"/>
      <c r="HPD603" s="50"/>
      <c r="HPE603" s="50"/>
      <c r="HPF603" s="50"/>
      <c r="HPG603" s="50"/>
      <c r="HPH603" s="50"/>
      <c r="HPI603" s="50"/>
      <c r="HPJ603" s="50"/>
      <c r="HPK603" s="50"/>
      <c r="HPL603" s="50"/>
      <c r="HPM603" s="50"/>
      <c r="HPN603" s="50"/>
      <c r="HPO603" s="50"/>
      <c r="HPP603" s="50"/>
      <c r="HPQ603" s="50"/>
      <c r="HPR603" s="50"/>
      <c r="HPS603" s="50"/>
      <c r="HPT603" s="50"/>
      <c r="HPU603" s="50"/>
      <c r="HPV603" s="50"/>
      <c r="HPW603" s="50"/>
      <c r="HPX603" s="50"/>
      <c r="HPY603" s="50"/>
      <c r="HPZ603" s="50"/>
      <c r="HQA603" s="50"/>
      <c r="HQB603" s="50"/>
      <c r="HQC603" s="50"/>
      <c r="HQD603" s="50"/>
      <c r="HQE603" s="50"/>
      <c r="HQF603" s="50"/>
      <c r="HQG603" s="50"/>
      <c r="HQH603" s="50"/>
      <c r="HQI603" s="50"/>
      <c r="HQJ603" s="50"/>
      <c r="HQK603" s="50"/>
      <c r="HQL603" s="50"/>
      <c r="HQM603" s="50"/>
      <c r="HQN603" s="50"/>
      <c r="HQO603" s="50"/>
      <c r="HQP603" s="50"/>
      <c r="HQQ603" s="50"/>
      <c r="HQR603" s="50"/>
      <c r="HQS603" s="50"/>
      <c r="HQT603" s="50"/>
      <c r="HQU603" s="50"/>
      <c r="HQV603" s="50"/>
      <c r="HQW603" s="50"/>
      <c r="HQX603" s="50"/>
      <c r="HQY603" s="50"/>
      <c r="HQZ603" s="50"/>
      <c r="HRA603" s="50"/>
      <c r="HRB603" s="50"/>
      <c r="HRC603" s="50"/>
      <c r="HRD603" s="50"/>
      <c r="HRE603" s="50"/>
      <c r="HRF603" s="50"/>
      <c r="HRG603" s="50"/>
      <c r="HRH603" s="50"/>
      <c r="HRI603" s="50"/>
      <c r="HRJ603" s="50"/>
      <c r="HRK603" s="50"/>
      <c r="HRL603" s="50"/>
      <c r="HRN603" s="50"/>
      <c r="HRP603" s="50"/>
      <c r="HRQ603" s="50"/>
      <c r="HRR603" s="50"/>
      <c r="HRS603" s="50"/>
      <c r="HRT603" s="50"/>
      <c r="HRU603" s="50"/>
      <c r="HRV603" s="50"/>
      <c r="HRW603" s="50"/>
      <c r="HSB603" s="50"/>
      <c r="HSC603" s="50"/>
      <c r="HSD603" s="50"/>
      <c r="HSE603" s="50"/>
      <c r="HSF603" s="50"/>
      <c r="HSG603" s="50"/>
      <c r="HSH603" s="50"/>
      <c r="HSI603" s="50"/>
      <c r="HSJ603" s="50"/>
      <c r="HSK603" s="50"/>
      <c r="HSL603" s="50"/>
      <c r="HSM603" s="50"/>
      <c r="HSN603" s="50"/>
      <c r="HSO603" s="50"/>
      <c r="HSP603" s="50"/>
      <c r="HSQ603" s="50"/>
      <c r="HSR603" s="50"/>
      <c r="HSS603" s="50"/>
      <c r="HST603" s="50"/>
      <c r="HSU603" s="50"/>
      <c r="HSV603" s="50"/>
      <c r="HSW603" s="50"/>
      <c r="HSX603" s="50"/>
      <c r="HSY603" s="50"/>
      <c r="HSZ603" s="50"/>
      <c r="HTA603" s="50"/>
      <c r="HTB603" s="50"/>
      <c r="HTC603" s="50"/>
      <c r="HTD603" s="50"/>
      <c r="HTE603" s="50"/>
      <c r="HTF603" s="50"/>
      <c r="HTG603" s="50"/>
      <c r="HTH603" s="50"/>
      <c r="HTI603" s="50"/>
      <c r="HTJ603" s="50"/>
      <c r="HTK603" s="50"/>
      <c r="HTL603" s="50"/>
      <c r="HTM603" s="50"/>
      <c r="HTN603" s="50"/>
      <c r="HTO603" s="50"/>
      <c r="HTP603" s="50"/>
      <c r="HTQ603" s="50"/>
      <c r="HTR603" s="50"/>
      <c r="HTS603" s="50"/>
      <c r="HTT603" s="50"/>
      <c r="HTU603" s="50"/>
      <c r="HTV603" s="50"/>
      <c r="HTW603" s="50"/>
      <c r="HTX603" s="50"/>
      <c r="HTY603" s="50"/>
      <c r="HTZ603" s="50"/>
      <c r="HUA603" s="50"/>
      <c r="HUB603" s="50"/>
      <c r="HUC603" s="50"/>
      <c r="HUD603" s="50"/>
      <c r="HUE603" s="50"/>
      <c r="HUF603" s="50"/>
      <c r="HUG603" s="50"/>
      <c r="HUH603" s="50"/>
      <c r="HUI603" s="50"/>
      <c r="HUJ603" s="50"/>
      <c r="HUK603" s="50"/>
      <c r="HUL603" s="50"/>
      <c r="HUM603" s="50"/>
      <c r="HUN603" s="50"/>
      <c r="HUO603" s="50"/>
      <c r="HUP603" s="50"/>
      <c r="HUQ603" s="50"/>
      <c r="HUR603" s="50"/>
      <c r="HUS603" s="50"/>
      <c r="HUT603" s="50"/>
      <c r="HUU603" s="50"/>
      <c r="HUV603" s="50"/>
      <c r="HUW603" s="50"/>
      <c r="HUX603" s="50"/>
      <c r="HUY603" s="50"/>
      <c r="HUZ603" s="50"/>
      <c r="HVA603" s="50"/>
      <c r="HVB603" s="50"/>
      <c r="HVC603" s="50"/>
      <c r="HVD603" s="50"/>
      <c r="HVE603" s="50"/>
      <c r="HVF603" s="50"/>
      <c r="HVG603" s="50"/>
      <c r="HVH603" s="50"/>
      <c r="HVI603" s="50"/>
      <c r="HVJ603" s="50"/>
      <c r="HVK603" s="50"/>
      <c r="HVL603" s="50"/>
      <c r="HVM603" s="50"/>
      <c r="HVN603" s="50"/>
      <c r="HVO603" s="50"/>
      <c r="HVP603" s="50"/>
      <c r="HVQ603" s="50"/>
      <c r="HVR603" s="50"/>
      <c r="HVS603" s="50"/>
      <c r="HVT603" s="50"/>
      <c r="HVU603" s="50"/>
      <c r="HVV603" s="50"/>
      <c r="HVW603" s="50"/>
      <c r="HVX603" s="50"/>
      <c r="HVY603" s="50"/>
      <c r="HVZ603" s="50"/>
      <c r="HWA603" s="50"/>
      <c r="HWB603" s="50"/>
      <c r="HWC603" s="50"/>
      <c r="HWD603" s="50"/>
      <c r="HWE603" s="50"/>
      <c r="HWF603" s="50"/>
      <c r="HWG603" s="50"/>
      <c r="HWH603" s="50"/>
      <c r="HWI603" s="50"/>
      <c r="HWJ603" s="50"/>
      <c r="HWK603" s="50"/>
      <c r="HWL603" s="50"/>
      <c r="HWM603" s="50"/>
      <c r="HWN603" s="50"/>
      <c r="HWO603" s="50"/>
      <c r="HWP603" s="50"/>
      <c r="HWQ603" s="50"/>
      <c r="HWR603" s="50"/>
      <c r="HWS603" s="50"/>
      <c r="HWT603" s="50"/>
      <c r="HWU603" s="50"/>
      <c r="HWV603" s="50"/>
      <c r="HWW603" s="50"/>
      <c r="HWX603" s="50"/>
      <c r="HWY603" s="50"/>
      <c r="HWZ603" s="50"/>
      <c r="HXA603" s="50"/>
      <c r="HXB603" s="50"/>
      <c r="HXC603" s="50"/>
      <c r="HXD603" s="50"/>
      <c r="HXE603" s="50"/>
      <c r="HXF603" s="50"/>
      <c r="HXG603" s="50"/>
      <c r="HXH603" s="50"/>
      <c r="HXI603" s="50"/>
      <c r="HXJ603" s="50"/>
      <c r="HXK603" s="50"/>
      <c r="HXL603" s="50"/>
      <c r="HXM603" s="50"/>
      <c r="HXN603" s="50"/>
      <c r="HXO603" s="50"/>
      <c r="HXP603" s="50"/>
      <c r="HXQ603" s="50"/>
      <c r="HXR603" s="50"/>
      <c r="HXS603" s="50"/>
      <c r="HXT603" s="50"/>
      <c r="HXU603" s="50"/>
      <c r="HXV603" s="50"/>
      <c r="HXW603" s="50"/>
      <c r="HXX603" s="50"/>
      <c r="HXY603" s="50"/>
      <c r="HXZ603" s="50"/>
      <c r="HYA603" s="50"/>
      <c r="HYB603" s="50"/>
      <c r="HYC603" s="50"/>
      <c r="HYD603" s="50"/>
      <c r="HYE603" s="50"/>
      <c r="HYF603" s="50"/>
      <c r="HYG603" s="50"/>
      <c r="HYH603" s="50"/>
      <c r="HYI603" s="50"/>
      <c r="HYJ603" s="50"/>
      <c r="HYK603" s="50"/>
      <c r="HYL603" s="50"/>
      <c r="HYM603" s="50"/>
      <c r="HYN603" s="50"/>
      <c r="HYO603" s="50"/>
      <c r="HYP603" s="50"/>
      <c r="HYQ603" s="50"/>
      <c r="HYR603" s="50"/>
      <c r="HYS603" s="50"/>
      <c r="HYT603" s="50"/>
      <c r="HYU603" s="50"/>
      <c r="HYV603" s="50"/>
      <c r="HYW603" s="50"/>
      <c r="HYX603" s="50"/>
      <c r="HYY603" s="50"/>
      <c r="HYZ603" s="50"/>
      <c r="HZA603" s="50"/>
      <c r="HZB603" s="50"/>
      <c r="HZC603" s="50"/>
      <c r="HZD603" s="50"/>
      <c r="HZE603" s="50"/>
      <c r="HZF603" s="50"/>
      <c r="HZG603" s="50"/>
      <c r="HZH603" s="50"/>
      <c r="HZI603" s="50"/>
      <c r="HZJ603" s="50"/>
      <c r="HZK603" s="50"/>
      <c r="HZL603" s="50"/>
      <c r="HZM603" s="50"/>
      <c r="HZN603" s="50"/>
      <c r="HZO603" s="50"/>
      <c r="HZP603" s="50"/>
      <c r="HZQ603" s="50"/>
      <c r="HZR603" s="50"/>
      <c r="HZS603" s="50"/>
      <c r="HZT603" s="50"/>
      <c r="HZU603" s="50"/>
      <c r="HZV603" s="50"/>
      <c r="HZW603" s="50"/>
      <c r="HZX603" s="50"/>
      <c r="HZY603" s="50"/>
      <c r="HZZ603" s="50"/>
      <c r="IAA603" s="50"/>
      <c r="IAB603" s="50"/>
      <c r="IAC603" s="50"/>
      <c r="IAD603" s="50"/>
      <c r="IAE603" s="50"/>
      <c r="IAF603" s="50"/>
      <c r="IAG603" s="50"/>
      <c r="IAH603" s="50"/>
      <c r="IAI603" s="50"/>
      <c r="IAJ603" s="50"/>
      <c r="IAK603" s="50"/>
      <c r="IAL603" s="50"/>
      <c r="IAM603" s="50"/>
      <c r="IAN603" s="50"/>
      <c r="IAO603" s="50"/>
      <c r="IAP603" s="50"/>
      <c r="IAQ603" s="50"/>
      <c r="IAR603" s="50"/>
      <c r="IAS603" s="50"/>
      <c r="IAT603" s="50"/>
      <c r="IAU603" s="50"/>
      <c r="IAV603" s="50"/>
      <c r="IAW603" s="50"/>
      <c r="IAX603" s="50"/>
      <c r="IAY603" s="50"/>
      <c r="IAZ603" s="50"/>
      <c r="IBA603" s="50"/>
      <c r="IBB603" s="50"/>
      <c r="IBC603" s="50"/>
      <c r="IBD603" s="50"/>
      <c r="IBE603" s="50"/>
      <c r="IBF603" s="50"/>
      <c r="IBG603" s="50"/>
      <c r="IBH603" s="50"/>
      <c r="IBJ603" s="50"/>
      <c r="IBL603" s="50"/>
      <c r="IBM603" s="50"/>
      <c r="IBN603" s="50"/>
      <c r="IBO603" s="50"/>
      <c r="IBP603" s="50"/>
      <c r="IBQ603" s="50"/>
      <c r="IBR603" s="50"/>
      <c r="IBS603" s="50"/>
      <c r="IBX603" s="50"/>
      <c r="IBY603" s="50"/>
      <c r="IBZ603" s="50"/>
      <c r="ICA603" s="50"/>
      <c r="ICB603" s="50"/>
      <c r="ICC603" s="50"/>
      <c r="ICD603" s="50"/>
      <c r="ICE603" s="50"/>
      <c r="ICF603" s="50"/>
      <c r="ICG603" s="50"/>
      <c r="ICH603" s="50"/>
      <c r="ICI603" s="50"/>
      <c r="ICJ603" s="50"/>
      <c r="ICK603" s="50"/>
      <c r="ICL603" s="50"/>
      <c r="ICM603" s="50"/>
      <c r="ICN603" s="50"/>
      <c r="ICO603" s="50"/>
      <c r="ICP603" s="50"/>
      <c r="ICQ603" s="50"/>
      <c r="ICR603" s="50"/>
      <c r="ICS603" s="50"/>
      <c r="ICT603" s="50"/>
      <c r="ICU603" s="50"/>
      <c r="ICV603" s="50"/>
      <c r="ICW603" s="50"/>
      <c r="ICX603" s="50"/>
      <c r="ICY603" s="50"/>
      <c r="ICZ603" s="50"/>
      <c r="IDA603" s="50"/>
      <c r="IDB603" s="50"/>
      <c r="IDC603" s="50"/>
      <c r="IDD603" s="50"/>
      <c r="IDE603" s="50"/>
      <c r="IDF603" s="50"/>
      <c r="IDG603" s="50"/>
      <c r="IDH603" s="50"/>
      <c r="IDI603" s="50"/>
      <c r="IDJ603" s="50"/>
      <c r="IDK603" s="50"/>
      <c r="IDL603" s="50"/>
      <c r="IDM603" s="50"/>
      <c r="IDN603" s="50"/>
      <c r="IDO603" s="50"/>
      <c r="IDP603" s="50"/>
      <c r="IDQ603" s="50"/>
      <c r="IDR603" s="50"/>
      <c r="IDS603" s="50"/>
      <c r="IDT603" s="50"/>
      <c r="IDU603" s="50"/>
      <c r="IDV603" s="50"/>
      <c r="IDW603" s="50"/>
      <c r="IDX603" s="50"/>
      <c r="IDY603" s="50"/>
      <c r="IDZ603" s="50"/>
      <c r="IEA603" s="50"/>
      <c r="IEB603" s="50"/>
      <c r="IEC603" s="50"/>
      <c r="IED603" s="50"/>
      <c r="IEE603" s="50"/>
      <c r="IEF603" s="50"/>
      <c r="IEG603" s="50"/>
      <c r="IEH603" s="50"/>
      <c r="IEI603" s="50"/>
      <c r="IEJ603" s="50"/>
      <c r="IEK603" s="50"/>
      <c r="IEL603" s="50"/>
      <c r="IEM603" s="50"/>
      <c r="IEN603" s="50"/>
      <c r="IEO603" s="50"/>
      <c r="IEP603" s="50"/>
      <c r="IEQ603" s="50"/>
      <c r="IER603" s="50"/>
      <c r="IES603" s="50"/>
      <c r="IET603" s="50"/>
      <c r="IEU603" s="50"/>
      <c r="IEV603" s="50"/>
      <c r="IEW603" s="50"/>
      <c r="IEX603" s="50"/>
      <c r="IEY603" s="50"/>
      <c r="IEZ603" s="50"/>
      <c r="IFA603" s="50"/>
      <c r="IFB603" s="50"/>
      <c r="IFC603" s="50"/>
      <c r="IFD603" s="50"/>
      <c r="IFE603" s="50"/>
      <c r="IFF603" s="50"/>
      <c r="IFG603" s="50"/>
      <c r="IFH603" s="50"/>
      <c r="IFI603" s="50"/>
      <c r="IFJ603" s="50"/>
      <c r="IFK603" s="50"/>
      <c r="IFL603" s="50"/>
      <c r="IFM603" s="50"/>
      <c r="IFN603" s="50"/>
      <c r="IFO603" s="50"/>
      <c r="IFP603" s="50"/>
      <c r="IFQ603" s="50"/>
      <c r="IFR603" s="50"/>
      <c r="IFS603" s="50"/>
      <c r="IFT603" s="50"/>
      <c r="IFU603" s="50"/>
      <c r="IFV603" s="50"/>
      <c r="IFW603" s="50"/>
      <c r="IFX603" s="50"/>
      <c r="IFY603" s="50"/>
      <c r="IFZ603" s="50"/>
      <c r="IGA603" s="50"/>
      <c r="IGB603" s="50"/>
      <c r="IGC603" s="50"/>
      <c r="IGD603" s="50"/>
      <c r="IGE603" s="50"/>
      <c r="IGF603" s="50"/>
      <c r="IGG603" s="50"/>
      <c r="IGH603" s="50"/>
      <c r="IGI603" s="50"/>
      <c r="IGJ603" s="50"/>
      <c r="IGK603" s="50"/>
      <c r="IGL603" s="50"/>
      <c r="IGM603" s="50"/>
      <c r="IGN603" s="50"/>
      <c r="IGO603" s="50"/>
      <c r="IGP603" s="50"/>
      <c r="IGQ603" s="50"/>
      <c r="IGR603" s="50"/>
      <c r="IGS603" s="50"/>
      <c r="IGT603" s="50"/>
      <c r="IGU603" s="50"/>
      <c r="IGV603" s="50"/>
      <c r="IGW603" s="50"/>
      <c r="IGX603" s="50"/>
      <c r="IGY603" s="50"/>
      <c r="IGZ603" s="50"/>
      <c r="IHA603" s="50"/>
      <c r="IHB603" s="50"/>
      <c r="IHC603" s="50"/>
      <c r="IHD603" s="50"/>
      <c r="IHE603" s="50"/>
      <c r="IHF603" s="50"/>
      <c r="IHG603" s="50"/>
      <c r="IHH603" s="50"/>
      <c r="IHI603" s="50"/>
      <c r="IHJ603" s="50"/>
      <c r="IHK603" s="50"/>
      <c r="IHL603" s="50"/>
      <c r="IHM603" s="50"/>
      <c r="IHN603" s="50"/>
      <c r="IHO603" s="50"/>
      <c r="IHP603" s="50"/>
      <c r="IHQ603" s="50"/>
      <c r="IHR603" s="50"/>
      <c r="IHS603" s="50"/>
      <c r="IHT603" s="50"/>
      <c r="IHU603" s="50"/>
      <c r="IHV603" s="50"/>
      <c r="IHW603" s="50"/>
      <c r="IHX603" s="50"/>
      <c r="IHY603" s="50"/>
      <c r="IHZ603" s="50"/>
      <c r="IIA603" s="50"/>
      <c r="IIB603" s="50"/>
      <c r="IIC603" s="50"/>
      <c r="IID603" s="50"/>
      <c r="IIE603" s="50"/>
      <c r="IIF603" s="50"/>
      <c r="IIG603" s="50"/>
      <c r="IIH603" s="50"/>
      <c r="III603" s="50"/>
      <c r="IIJ603" s="50"/>
      <c r="IIK603" s="50"/>
      <c r="IIL603" s="50"/>
      <c r="IIM603" s="50"/>
      <c r="IIN603" s="50"/>
      <c r="IIO603" s="50"/>
      <c r="IIP603" s="50"/>
      <c r="IIQ603" s="50"/>
      <c r="IIR603" s="50"/>
      <c r="IIS603" s="50"/>
      <c r="IIT603" s="50"/>
      <c r="IIU603" s="50"/>
      <c r="IIV603" s="50"/>
      <c r="IIW603" s="50"/>
      <c r="IIX603" s="50"/>
      <c r="IIY603" s="50"/>
      <c r="IIZ603" s="50"/>
      <c r="IJA603" s="50"/>
      <c r="IJB603" s="50"/>
      <c r="IJC603" s="50"/>
      <c r="IJD603" s="50"/>
      <c r="IJE603" s="50"/>
      <c r="IJF603" s="50"/>
      <c r="IJG603" s="50"/>
      <c r="IJH603" s="50"/>
      <c r="IJI603" s="50"/>
      <c r="IJJ603" s="50"/>
      <c r="IJK603" s="50"/>
      <c r="IJL603" s="50"/>
      <c r="IJM603" s="50"/>
      <c r="IJN603" s="50"/>
      <c r="IJO603" s="50"/>
      <c r="IJP603" s="50"/>
      <c r="IJQ603" s="50"/>
      <c r="IJR603" s="50"/>
      <c r="IJS603" s="50"/>
      <c r="IJT603" s="50"/>
      <c r="IJU603" s="50"/>
      <c r="IJV603" s="50"/>
      <c r="IJW603" s="50"/>
      <c r="IJX603" s="50"/>
      <c r="IJY603" s="50"/>
      <c r="IJZ603" s="50"/>
      <c r="IKA603" s="50"/>
      <c r="IKB603" s="50"/>
      <c r="IKC603" s="50"/>
      <c r="IKD603" s="50"/>
      <c r="IKE603" s="50"/>
      <c r="IKF603" s="50"/>
      <c r="IKG603" s="50"/>
      <c r="IKH603" s="50"/>
      <c r="IKI603" s="50"/>
      <c r="IKJ603" s="50"/>
      <c r="IKK603" s="50"/>
      <c r="IKL603" s="50"/>
      <c r="IKM603" s="50"/>
      <c r="IKN603" s="50"/>
      <c r="IKO603" s="50"/>
      <c r="IKP603" s="50"/>
      <c r="IKQ603" s="50"/>
      <c r="IKR603" s="50"/>
      <c r="IKS603" s="50"/>
      <c r="IKT603" s="50"/>
      <c r="IKU603" s="50"/>
      <c r="IKV603" s="50"/>
      <c r="IKW603" s="50"/>
      <c r="IKX603" s="50"/>
      <c r="IKY603" s="50"/>
      <c r="IKZ603" s="50"/>
      <c r="ILA603" s="50"/>
      <c r="ILB603" s="50"/>
      <c r="ILC603" s="50"/>
      <c r="ILD603" s="50"/>
      <c r="ILF603" s="50"/>
      <c r="ILH603" s="50"/>
      <c r="ILI603" s="50"/>
      <c r="ILJ603" s="50"/>
      <c r="ILK603" s="50"/>
      <c r="ILL603" s="50"/>
      <c r="ILM603" s="50"/>
      <c r="ILN603" s="50"/>
      <c r="ILO603" s="50"/>
      <c r="ILT603" s="50"/>
      <c r="ILU603" s="50"/>
      <c r="ILV603" s="50"/>
      <c r="ILW603" s="50"/>
      <c r="ILX603" s="50"/>
      <c r="ILY603" s="50"/>
      <c r="ILZ603" s="50"/>
      <c r="IMA603" s="50"/>
      <c r="IMB603" s="50"/>
      <c r="IMC603" s="50"/>
      <c r="IMD603" s="50"/>
      <c r="IME603" s="50"/>
      <c r="IMF603" s="50"/>
      <c r="IMG603" s="50"/>
      <c r="IMH603" s="50"/>
      <c r="IMI603" s="50"/>
      <c r="IMJ603" s="50"/>
      <c r="IMK603" s="50"/>
      <c r="IML603" s="50"/>
      <c r="IMM603" s="50"/>
      <c r="IMN603" s="50"/>
      <c r="IMO603" s="50"/>
      <c r="IMP603" s="50"/>
      <c r="IMQ603" s="50"/>
      <c r="IMR603" s="50"/>
      <c r="IMS603" s="50"/>
      <c r="IMT603" s="50"/>
      <c r="IMU603" s="50"/>
      <c r="IMV603" s="50"/>
      <c r="IMW603" s="50"/>
      <c r="IMX603" s="50"/>
      <c r="IMY603" s="50"/>
      <c r="IMZ603" s="50"/>
      <c r="INA603" s="50"/>
      <c r="INB603" s="50"/>
      <c r="INC603" s="50"/>
      <c r="IND603" s="50"/>
      <c r="INE603" s="50"/>
      <c r="INF603" s="50"/>
      <c r="ING603" s="50"/>
      <c r="INH603" s="50"/>
      <c r="INI603" s="50"/>
      <c r="INJ603" s="50"/>
      <c r="INK603" s="50"/>
      <c r="INL603" s="50"/>
      <c r="INM603" s="50"/>
      <c r="INN603" s="50"/>
      <c r="INO603" s="50"/>
      <c r="INP603" s="50"/>
      <c r="INQ603" s="50"/>
      <c r="INR603" s="50"/>
      <c r="INS603" s="50"/>
      <c r="INT603" s="50"/>
      <c r="INU603" s="50"/>
      <c r="INV603" s="50"/>
      <c r="INW603" s="50"/>
      <c r="INX603" s="50"/>
      <c r="INY603" s="50"/>
      <c r="INZ603" s="50"/>
      <c r="IOA603" s="50"/>
      <c r="IOB603" s="50"/>
      <c r="IOC603" s="50"/>
      <c r="IOD603" s="50"/>
      <c r="IOE603" s="50"/>
      <c r="IOF603" s="50"/>
      <c r="IOG603" s="50"/>
      <c r="IOH603" s="50"/>
      <c r="IOI603" s="50"/>
      <c r="IOJ603" s="50"/>
      <c r="IOK603" s="50"/>
      <c r="IOL603" s="50"/>
      <c r="IOM603" s="50"/>
      <c r="ION603" s="50"/>
      <c r="IOO603" s="50"/>
      <c r="IOP603" s="50"/>
      <c r="IOQ603" s="50"/>
      <c r="IOR603" s="50"/>
      <c r="IOS603" s="50"/>
      <c r="IOT603" s="50"/>
      <c r="IOU603" s="50"/>
      <c r="IOV603" s="50"/>
      <c r="IOW603" s="50"/>
      <c r="IOX603" s="50"/>
      <c r="IOY603" s="50"/>
      <c r="IOZ603" s="50"/>
      <c r="IPA603" s="50"/>
      <c r="IPB603" s="50"/>
      <c r="IPC603" s="50"/>
      <c r="IPD603" s="50"/>
      <c r="IPE603" s="50"/>
      <c r="IPF603" s="50"/>
      <c r="IPG603" s="50"/>
      <c r="IPH603" s="50"/>
      <c r="IPI603" s="50"/>
      <c r="IPJ603" s="50"/>
      <c r="IPK603" s="50"/>
      <c r="IPL603" s="50"/>
      <c r="IPM603" s="50"/>
      <c r="IPN603" s="50"/>
      <c r="IPO603" s="50"/>
      <c r="IPP603" s="50"/>
      <c r="IPQ603" s="50"/>
      <c r="IPR603" s="50"/>
      <c r="IPS603" s="50"/>
      <c r="IPT603" s="50"/>
      <c r="IPU603" s="50"/>
      <c r="IPV603" s="50"/>
      <c r="IPW603" s="50"/>
      <c r="IPX603" s="50"/>
      <c r="IPY603" s="50"/>
      <c r="IPZ603" s="50"/>
      <c r="IQA603" s="50"/>
      <c r="IQB603" s="50"/>
      <c r="IQC603" s="50"/>
      <c r="IQD603" s="50"/>
      <c r="IQE603" s="50"/>
      <c r="IQF603" s="50"/>
      <c r="IQG603" s="50"/>
      <c r="IQH603" s="50"/>
      <c r="IQI603" s="50"/>
      <c r="IQJ603" s="50"/>
      <c r="IQK603" s="50"/>
      <c r="IQL603" s="50"/>
      <c r="IQM603" s="50"/>
      <c r="IQN603" s="50"/>
      <c r="IQO603" s="50"/>
      <c r="IQP603" s="50"/>
      <c r="IQQ603" s="50"/>
      <c r="IQR603" s="50"/>
      <c r="IQS603" s="50"/>
      <c r="IQT603" s="50"/>
      <c r="IQU603" s="50"/>
      <c r="IQV603" s="50"/>
      <c r="IQW603" s="50"/>
      <c r="IQX603" s="50"/>
      <c r="IQY603" s="50"/>
      <c r="IQZ603" s="50"/>
      <c r="IRA603" s="50"/>
      <c r="IRB603" s="50"/>
      <c r="IRC603" s="50"/>
      <c r="IRD603" s="50"/>
      <c r="IRE603" s="50"/>
      <c r="IRF603" s="50"/>
      <c r="IRG603" s="50"/>
      <c r="IRH603" s="50"/>
      <c r="IRI603" s="50"/>
      <c r="IRJ603" s="50"/>
      <c r="IRK603" s="50"/>
      <c r="IRL603" s="50"/>
      <c r="IRM603" s="50"/>
      <c r="IRN603" s="50"/>
      <c r="IRO603" s="50"/>
      <c r="IRP603" s="50"/>
      <c r="IRQ603" s="50"/>
      <c r="IRR603" s="50"/>
      <c r="IRS603" s="50"/>
      <c r="IRT603" s="50"/>
      <c r="IRU603" s="50"/>
      <c r="IRV603" s="50"/>
      <c r="IRW603" s="50"/>
      <c r="IRX603" s="50"/>
      <c r="IRY603" s="50"/>
      <c r="IRZ603" s="50"/>
      <c r="ISA603" s="50"/>
      <c r="ISB603" s="50"/>
      <c r="ISC603" s="50"/>
      <c r="ISD603" s="50"/>
      <c r="ISE603" s="50"/>
      <c r="ISF603" s="50"/>
      <c r="ISG603" s="50"/>
      <c r="ISH603" s="50"/>
      <c r="ISI603" s="50"/>
      <c r="ISJ603" s="50"/>
      <c r="ISK603" s="50"/>
      <c r="ISL603" s="50"/>
      <c r="ISM603" s="50"/>
      <c r="ISN603" s="50"/>
      <c r="ISO603" s="50"/>
      <c r="ISP603" s="50"/>
      <c r="ISQ603" s="50"/>
      <c r="ISR603" s="50"/>
      <c r="ISS603" s="50"/>
      <c r="IST603" s="50"/>
      <c r="ISU603" s="50"/>
      <c r="ISV603" s="50"/>
      <c r="ISW603" s="50"/>
      <c r="ISX603" s="50"/>
      <c r="ISY603" s="50"/>
      <c r="ISZ603" s="50"/>
      <c r="ITA603" s="50"/>
      <c r="ITB603" s="50"/>
      <c r="ITC603" s="50"/>
      <c r="ITD603" s="50"/>
      <c r="ITE603" s="50"/>
      <c r="ITF603" s="50"/>
      <c r="ITG603" s="50"/>
      <c r="ITH603" s="50"/>
      <c r="ITI603" s="50"/>
      <c r="ITJ603" s="50"/>
      <c r="ITK603" s="50"/>
      <c r="ITL603" s="50"/>
      <c r="ITM603" s="50"/>
      <c r="ITN603" s="50"/>
      <c r="ITO603" s="50"/>
      <c r="ITP603" s="50"/>
      <c r="ITQ603" s="50"/>
      <c r="ITR603" s="50"/>
      <c r="ITS603" s="50"/>
      <c r="ITT603" s="50"/>
      <c r="ITU603" s="50"/>
      <c r="ITV603" s="50"/>
      <c r="ITW603" s="50"/>
      <c r="ITX603" s="50"/>
      <c r="ITY603" s="50"/>
      <c r="ITZ603" s="50"/>
      <c r="IUA603" s="50"/>
      <c r="IUB603" s="50"/>
      <c r="IUC603" s="50"/>
      <c r="IUD603" s="50"/>
      <c r="IUE603" s="50"/>
      <c r="IUF603" s="50"/>
      <c r="IUG603" s="50"/>
      <c r="IUH603" s="50"/>
      <c r="IUI603" s="50"/>
      <c r="IUJ603" s="50"/>
      <c r="IUK603" s="50"/>
      <c r="IUL603" s="50"/>
      <c r="IUM603" s="50"/>
      <c r="IUN603" s="50"/>
      <c r="IUO603" s="50"/>
      <c r="IUP603" s="50"/>
      <c r="IUQ603" s="50"/>
      <c r="IUR603" s="50"/>
      <c r="IUS603" s="50"/>
      <c r="IUT603" s="50"/>
      <c r="IUU603" s="50"/>
      <c r="IUV603" s="50"/>
      <c r="IUW603" s="50"/>
      <c r="IUX603" s="50"/>
      <c r="IUY603" s="50"/>
      <c r="IUZ603" s="50"/>
      <c r="IVB603" s="50"/>
      <c r="IVD603" s="50"/>
      <c r="IVE603" s="50"/>
      <c r="IVF603" s="50"/>
      <c r="IVG603" s="50"/>
      <c r="IVH603" s="50"/>
      <c r="IVI603" s="50"/>
      <c r="IVJ603" s="50"/>
      <c r="IVK603" s="50"/>
      <c r="IVP603" s="50"/>
      <c r="IVQ603" s="50"/>
      <c r="IVR603" s="50"/>
      <c r="IVS603" s="50"/>
      <c r="IVT603" s="50"/>
      <c r="IVU603" s="50"/>
      <c r="IVV603" s="50"/>
      <c r="IVW603" s="50"/>
      <c r="IVX603" s="50"/>
      <c r="IVY603" s="50"/>
      <c r="IVZ603" s="50"/>
      <c r="IWA603" s="50"/>
      <c r="IWB603" s="50"/>
      <c r="IWC603" s="50"/>
      <c r="IWD603" s="50"/>
      <c r="IWE603" s="50"/>
      <c r="IWF603" s="50"/>
      <c r="IWG603" s="50"/>
      <c r="IWH603" s="50"/>
      <c r="IWI603" s="50"/>
      <c r="IWJ603" s="50"/>
      <c r="IWK603" s="50"/>
      <c r="IWL603" s="50"/>
      <c r="IWM603" s="50"/>
      <c r="IWN603" s="50"/>
      <c r="IWO603" s="50"/>
      <c r="IWP603" s="50"/>
      <c r="IWQ603" s="50"/>
      <c r="IWR603" s="50"/>
      <c r="IWS603" s="50"/>
      <c r="IWT603" s="50"/>
      <c r="IWU603" s="50"/>
      <c r="IWV603" s="50"/>
      <c r="IWW603" s="50"/>
      <c r="IWX603" s="50"/>
      <c r="IWY603" s="50"/>
      <c r="IWZ603" s="50"/>
      <c r="IXA603" s="50"/>
      <c r="IXB603" s="50"/>
      <c r="IXC603" s="50"/>
      <c r="IXD603" s="50"/>
      <c r="IXE603" s="50"/>
      <c r="IXF603" s="50"/>
      <c r="IXG603" s="50"/>
      <c r="IXH603" s="50"/>
      <c r="IXI603" s="50"/>
      <c r="IXJ603" s="50"/>
      <c r="IXK603" s="50"/>
      <c r="IXL603" s="50"/>
      <c r="IXM603" s="50"/>
      <c r="IXN603" s="50"/>
      <c r="IXO603" s="50"/>
      <c r="IXP603" s="50"/>
      <c r="IXQ603" s="50"/>
      <c r="IXR603" s="50"/>
      <c r="IXS603" s="50"/>
      <c r="IXT603" s="50"/>
      <c r="IXU603" s="50"/>
      <c r="IXV603" s="50"/>
      <c r="IXW603" s="50"/>
      <c r="IXX603" s="50"/>
      <c r="IXY603" s="50"/>
      <c r="IXZ603" s="50"/>
      <c r="IYA603" s="50"/>
      <c r="IYB603" s="50"/>
      <c r="IYC603" s="50"/>
      <c r="IYD603" s="50"/>
      <c r="IYE603" s="50"/>
      <c r="IYF603" s="50"/>
      <c r="IYG603" s="50"/>
      <c r="IYH603" s="50"/>
      <c r="IYI603" s="50"/>
      <c r="IYJ603" s="50"/>
      <c r="IYK603" s="50"/>
      <c r="IYL603" s="50"/>
      <c r="IYM603" s="50"/>
      <c r="IYN603" s="50"/>
      <c r="IYO603" s="50"/>
      <c r="IYP603" s="50"/>
      <c r="IYQ603" s="50"/>
      <c r="IYR603" s="50"/>
      <c r="IYS603" s="50"/>
      <c r="IYT603" s="50"/>
      <c r="IYU603" s="50"/>
      <c r="IYV603" s="50"/>
      <c r="IYW603" s="50"/>
      <c r="IYX603" s="50"/>
      <c r="IYY603" s="50"/>
      <c r="IYZ603" s="50"/>
      <c r="IZA603" s="50"/>
      <c r="IZB603" s="50"/>
      <c r="IZC603" s="50"/>
      <c r="IZD603" s="50"/>
      <c r="IZE603" s="50"/>
      <c r="IZF603" s="50"/>
      <c r="IZG603" s="50"/>
      <c r="IZH603" s="50"/>
      <c r="IZI603" s="50"/>
      <c r="IZJ603" s="50"/>
      <c r="IZK603" s="50"/>
      <c r="IZL603" s="50"/>
      <c r="IZM603" s="50"/>
      <c r="IZN603" s="50"/>
      <c r="IZO603" s="50"/>
      <c r="IZP603" s="50"/>
      <c r="IZQ603" s="50"/>
      <c r="IZR603" s="50"/>
      <c r="IZS603" s="50"/>
      <c r="IZT603" s="50"/>
      <c r="IZU603" s="50"/>
      <c r="IZV603" s="50"/>
      <c r="IZW603" s="50"/>
      <c r="IZX603" s="50"/>
      <c r="IZY603" s="50"/>
      <c r="IZZ603" s="50"/>
      <c r="JAA603" s="50"/>
      <c r="JAB603" s="50"/>
      <c r="JAC603" s="50"/>
      <c r="JAD603" s="50"/>
      <c r="JAE603" s="50"/>
      <c r="JAF603" s="50"/>
      <c r="JAG603" s="50"/>
      <c r="JAH603" s="50"/>
      <c r="JAI603" s="50"/>
      <c r="JAJ603" s="50"/>
      <c r="JAK603" s="50"/>
      <c r="JAL603" s="50"/>
      <c r="JAM603" s="50"/>
      <c r="JAN603" s="50"/>
      <c r="JAO603" s="50"/>
      <c r="JAP603" s="50"/>
      <c r="JAQ603" s="50"/>
      <c r="JAR603" s="50"/>
      <c r="JAS603" s="50"/>
      <c r="JAT603" s="50"/>
      <c r="JAU603" s="50"/>
      <c r="JAV603" s="50"/>
      <c r="JAW603" s="50"/>
      <c r="JAX603" s="50"/>
      <c r="JAY603" s="50"/>
      <c r="JAZ603" s="50"/>
      <c r="JBA603" s="50"/>
      <c r="JBB603" s="50"/>
      <c r="JBC603" s="50"/>
      <c r="JBD603" s="50"/>
      <c r="JBE603" s="50"/>
      <c r="JBF603" s="50"/>
      <c r="JBG603" s="50"/>
      <c r="JBH603" s="50"/>
      <c r="JBI603" s="50"/>
      <c r="JBJ603" s="50"/>
      <c r="JBK603" s="50"/>
      <c r="JBL603" s="50"/>
      <c r="JBM603" s="50"/>
      <c r="JBN603" s="50"/>
      <c r="JBO603" s="50"/>
      <c r="JBP603" s="50"/>
      <c r="JBQ603" s="50"/>
      <c r="JBR603" s="50"/>
      <c r="JBS603" s="50"/>
      <c r="JBT603" s="50"/>
      <c r="JBU603" s="50"/>
      <c r="JBV603" s="50"/>
      <c r="JBW603" s="50"/>
      <c r="JBX603" s="50"/>
      <c r="JBY603" s="50"/>
      <c r="JBZ603" s="50"/>
      <c r="JCA603" s="50"/>
      <c r="JCB603" s="50"/>
      <c r="JCC603" s="50"/>
      <c r="JCD603" s="50"/>
      <c r="JCE603" s="50"/>
      <c r="JCF603" s="50"/>
      <c r="JCG603" s="50"/>
      <c r="JCH603" s="50"/>
      <c r="JCI603" s="50"/>
      <c r="JCJ603" s="50"/>
      <c r="JCK603" s="50"/>
      <c r="JCL603" s="50"/>
      <c r="JCM603" s="50"/>
      <c r="JCN603" s="50"/>
      <c r="JCO603" s="50"/>
      <c r="JCP603" s="50"/>
      <c r="JCQ603" s="50"/>
      <c r="JCR603" s="50"/>
      <c r="JCS603" s="50"/>
      <c r="JCT603" s="50"/>
      <c r="JCU603" s="50"/>
      <c r="JCV603" s="50"/>
      <c r="JCW603" s="50"/>
      <c r="JCX603" s="50"/>
      <c r="JCY603" s="50"/>
      <c r="JCZ603" s="50"/>
      <c r="JDA603" s="50"/>
      <c r="JDB603" s="50"/>
      <c r="JDC603" s="50"/>
      <c r="JDD603" s="50"/>
      <c r="JDE603" s="50"/>
      <c r="JDF603" s="50"/>
      <c r="JDG603" s="50"/>
      <c r="JDH603" s="50"/>
      <c r="JDI603" s="50"/>
      <c r="JDJ603" s="50"/>
      <c r="JDK603" s="50"/>
      <c r="JDL603" s="50"/>
      <c r="JDM603" s="50"/>
      <c r="JDN603" s="50"/>
      <c r="JDO603" s="50"/>
      <c r="JDP603" s="50"/>
      <c r="JDQ603" s="50"/>
      <c r="JDR603" s="50"/>
      <c r="JDS603" s="50"/>
      <c r="JDT603" s="50"/>
      <c r="JDU603" s="50"/>
      <c r="JDV603" s="50"/>
      <c r="JDW603" s="50"/>
      <c r="JDX603" s="50"/>
      <c r="JDY603" s="50"/>
      <c r="JDZ603" s="50"/>
      <c r="JEA603" s="50"/>
      <c r="JEB603" s="50"/>
      <c r="JEC603" s="50"/>
      <c r="JED603" s="50"/>
      <c r="JEE603" s="50"/>
      <c r="JEF603" s="50"/>
      <c r="JEG603" s="50"/>
      <c r="JEH603" s="50"/>
      <c r="JEI603" s="50"/>
      <c r="JEJ603" s="50"/>
      <c r="JEK603" s="50"/>
      <c r="JEL603" s="50"/>
      <c r="JEM603" s="50"/>
      <c r="JEN603" s="50"/>
      <c r="JEO603" s="50"/>
      <c r="JEP603" s="50"/>
      <c r="JEQ603" s="50"/>
      <c r="JER603" s="50"/>
      <c r="JES603" s="50"/>
      <c r="JET603" s="50"/>
      <c r="JEU603" s="50"/>
      <c r="JEV603" s="50"/>
      <c r="JEX603" s="50"/>
      <c r="JEZ603" s="50"/>
      <c r="JFA603" s="50"/>
      <c r="JFB603" s="50"/>
      <c r="JFC603" s="50"/>
      <c r="JFD603" s="50"/>
      <c r="JFE603" s="50"/>
      <c r="JFF603" s="50"/>
      <c r="JFG603" s="50"/>
      <c r="JFL603" s="50"/>
      <c r="JFM603" s="50"/>
      <c r="JFN603" s="50"/>
      <c r="JFO603" s="50"/>
      <c r="JFP603" s="50"/>
      <c r="JFQ603" s="50"/>
      <c r="JFR603" s="50"/>
      <c r="JFS603" s="50"/>
      <c r="JFT603" s="50"/>
      <c r="JFU603" s="50"/>
      <c r="JFV603" s="50"/>
      <c r="JFW603" s="50"/>
      <c r="JFX603" s="50"/>
      <c r="JFY603" s="50"/>
      <c r="JFZ603" s="50"/>
      <c r="JGA603" s="50"/>
      <c r="JGB603" s="50"/>
      <c r="JGC603" s="50"/>
      <c r="JGD603" s="50"/>
      <c r="JGE603" s="50"/>
      <c r="JGF603" s="50"/>
      <c r="JGG603" s="50"/>
      <c r="JGH603" s="50"/>
      <c r="JGI603" s="50"/>
      <c r="JGJ603" s="50"/>
      <c r="JGK603" s="50"/>
      <c r="JGL603" s="50"/>
      <c r="JGM603" s="50"/>
      <c r="JGN603" s="50"/>
      <c r="JGO603" s="50"/>
      <c r="JGP603" s="50"/>
      <c r="JGQ603" s="50"/>
      <c r="JGR603" s="50"/>
      <c r="JGS603" s="50"/>
      <c r="JGT603" s="50"/>
      <c r="JGU603" s="50"/>
      <c r="JGV603" s="50"/>
      <c r="JGW603" s="50"/>
      <c r="JGX603" s="50"/>
      <c r="JGY603" s="50"/>
      <c r="JGZ603" s="50"/>
      <c r="JHA603" s="50"/>
      <c r="JHB603" s="50"/>
      <c r="JHC603" s="50"/>
      <c r="JHD603" s="50"/>
      <c r="JHE603" s="50"/>
      <c r="JHF603" s="50"/>
      <c r="JHG603" s="50"/>
      <c r="JHH603" s="50"/>
      <c r="JHI603" s="50"/>
      <c r="JHJ603" s="50"/>
      <c r="JHK603" s="50"/>
      <c r="JHL603" s="50"/>
      <c r="JHM603" s="50"/>
      <c r="JHN603" s="50"/>
      <c r="JHO603" s="50"/>
      <c r="JHP603" s="50"/>
      <c r="JHQ603" s="50"/>
      <c r="JHR603" s="50"/>
      <c r="JHS603" s="50"/>
      <c r="JHT603" s="50"/>
      <c r="JHU603" s="50"/>
      <c r="JHV603" s="50"/>
      <c r="JHW603" s="50"/>
      <c r="JHX603" s="50"/>
      <c r="JHY603" s="50"/>
      <c r="JHZ603" s="50"/>
      <c r="JIA603" s="50"/>
      <c r="JIB603" s="50"/>
      <c r="JIC603" s="50"/>
      <c r="JID603" s="50"/>
      <c r="JIE603" s="50"/>
      <c r="JIF603" s="50"/>
      <c r="JIG603" s="50"/>
      <c r="JIH603" s="50"/>
      <c r="JII603" s="50"/>
      <c r="JIJ603" s="50"/>
      <c r="JIK603" s="50"/>
      <c r="JIL603" s="50"/>
      <c r="JIM603" s="50"/>
      <c r="JIN603" s="50"/>
      <c r="JIO603" s="50"/>
      <c r="JIP603" s="50"/>
      <c r="JIQ603" s="50"/>
      <c r="JIR603" s="50"/>
      <c r="JIS603" s="50"/>
      <c r="JIT603" s="50"/>
      <c r="JIU603" s="50"/>
      <c r="JIV603" s="50"/>
      <c r="JIW603" s="50"/>
      <c r="JIX603" s="50"/>
      <c r="JIY603" s="50"/>
      <c r="JIZ603" s="50"/>
      <c r="JJA603" s="50"/>
      <c r="JJB603" s="50"/>
      <c r="JJC603" s="50"/>
      <c r="JJD603" s="50"/>
      <c r="JJE603" s="50"/>
      <c r="JJF603" s="50"/>
      <c r="JJG603" s="50"/>
      <c r="JJH603" s="50"/>
      <c r="JJI603" s="50"/>
      <c r="JJJ603" s="50"/>
      <c r="JJK603" s="50"/>
      <c r="JJL603" s="50"/>
      <c r="JJM603" s="50"/>
      <c r="JJN603" s="50"/>
      <c r="JJO603" s="50"/>
      <c r="JJP603" s="50"/>
      <c r="JJQ603" s="50"/>
      <c r="JJR603" s="50"/>
      <c r="JJS603" s="50"/>
      <c r="JJT603" s="50"/>
      <c r="JJU603" s="50"/>
      <c r="JJV603" s="50"/>
      <c r="JJW603" s="50"/>
      <c r="JJX603" s="50"/>
      <c r="JJY603" s="50"/>
      <c r="JJZ603" s="50"/>
      <c r="JKA603" s="50"/>
      <c r="JKB603" s="50"/>
      <c r="JKC603" s="50"/>
      <c r="JKD603" s="50"/>
      <c r="JKE603" s="50"/>
      <c r="JKF603" s="50"/>
      <c r="JKG603" s="50"/>
      <c r="JKH603" s="50"/>
      <c r="JKI603" s="50"/>
      <c r="JKJ603" s="50"/>
      <c r="JKK603" s="50"/>
      <c r="JKL603" s="50"/>
      <c r="JKM603" s="50"/>
      <c r="JKN603" s="50"/>
      <c r="JKO603" s="50"/>
      <c r="JKP603" s="50"/>
      <c r="JKQ603" s="50"/>
      <c r="JKR603" s="50"/>
      <c r="JKS603" s="50"/>
      <c r="JKT603" s="50"/>
      <c r="JKU603" s="50"/>
      <c r="JKV603" s="50"/>
      <c r="JKW603" s="50"/>
      <c r="JKX603" s="50"/>
      <c r="JKY603" s="50"/>
      <c r="JKZ603" s="50"/>
      <c r="JLA603" s="50"/>
      <c r="JLB603" s="50"/>
      <c r="JLC603" s="50"/>
      <c r="JLD603" s="50"/>
      <c r="JLE603" s="50"/>
      <c r="JLF603" s="50"/>
      <c r="JLG603" s="50"/>
      <c r="JLH603" s="50"/>
      <c r="JLI603" s="50"/>
      <c r="JLJ603" s="50"/>
      <c r="JLK603" s="50"/>
      <c r="JLL603" s="50"/>
      <c r="JLM603" s="50"/>
      <c r="JLN603" s="50"/>
      <c r="JLO603" s="50"/>
      <c r="JLP603" s="50"/>
      <c r="JLQ603" s="50"/>
      <c r="JLR603" s="50"/>
      <c r="JLS603" s="50"/>
      <c r="JLT603" s="50"/>
      <c r="JLU603" s="50"/>
      <c r="JLV603" s="50"/>
      <c r="JLW603" s="50"/>
      <c r="JLX603" s="50"/>
      <c r="JLY603" s="50"/>
      <c r="JLZ603" s="50"/>
      <c r="JMA603" s="50"/>
      <c r="JMB603" s="50"/>
      <c r="JMC603" s="50"/>
      <c r="JMD603" s="50"/>
      <c r="JME603" s="50"/>
      <c r="JMF603" s="50"/>
      <c r="JMG603" s="50"/>
      <c r="JMH603" s="50"/>
      <c r="JMI603" s="50"/>
      <c r="JMJ603" s="50"/>
      <c r="JMK603" s="50"/>
      <c r="JML603" s="50"/>
      <c r="JMM603" s="50"/>
      <c r="JMN603" s="50"/>
      <c r="JMO603" s="50"/>
      <c r="JMP603" s="50"/>
      <c r="JMQ603" s="50"/>
      <c r="JMR603" s="50"/>
      <c r="JMS603" s="50"/>
      <c r="JMT603" s="50"/>
      <c r="JMU603" s="50"/>
      <c r="JMV603" s="50"/>
      <c r="JMW603" s="50"/>
      <c r="JMX603" s="50"/>
      <c r="JMY603" s="50"/>
      <c r="JMZ603" s="50"/>
      <c r="JNA603" s="50"/>
      <c r="JNB603" s="50"/>
      <c r="JNC603" s="50"/>
      <c r="JND603" s="50"/>
      <c r="JNE603" s="50"/>
      <c r="JNF603" s="50"/>
      <c r="JNG603" s="50"/>
      <c r="JNH603" s="50"/>
      <c r="JNI603" s="50"/>
      <c r="JNJ603" s="50"/>
      <c r="JNK603" s="50"/>
      <c r="JNL603" s="50"/>
      <c r="JNM603" s="50"/>
      <c r="JNN603" s="50"/>
      <c r="JNO603" s="50"/>
      <c r="JNP603" s="50"/>
      <c r="JNQ603" s="50"/>
      <c r="JNR603" s="50"/>
      <c r="JNS603" s="50"/>
      <c r="JNT603" s="50"/>
      <c r="JNU603" s="50"/>
      <c r="JNV603" s="50"/>
      <c r="JNW603" s="50"/>
      <c r="JNX603" s="50"/>
      <c r="JNY603" s="50"/>
      <c r="JNZ603" s="50"/>
      <c r="JOA603" s="50"/>
      <c r="JOB603" s="50"/>
      <c r="JOC603" s="50"/>
      <c r="JOD603" s="50"/>
      <c r="JOE603" s="50"/>
      <c r="JOF603" s="50"/>
      <c r="JOG603" s="50"/>
      <c r="JOH603" s="50"/>
      <c r="JOI603" s="50"/>
      <c r="JOJ603" s="50"/>
      <c r="JOK603" s="50"/>
      <c r="JOL603" s="50"/>
      <c r="JOM603" s="50"/>
      <c r="JON603" s="50"/>
      <c r="JOO603" s="50"/>
      <c r="JOP603" s="50"/>
      <c r="JOQ603" s="50"/>
      <c r="JOR603" s="50"/>
      <c r="JOT603" s="50"/>
      <c r="JOV603" s="50"/>
      <c r="JOW603" s="50"/>
      <c r="JOX603" s="50"/>
      <c r="JOY603" s="50"/>
      <c r="JOZ603" s="50"/>
      <c r="JPA603" s="50"/>
      <c r="JPB603" s="50"/>
      <c r="JPC603" s="50"/>
      <c r="JPH603" s="50"/>
      <c r="JPI603" s="50"/>
      <c r="JPJ603" s="50"/>
      <c r="JPK603" s="50"/>
      <c r="JPL603" s="50"/>
      <c r="JPM603" s="50"/>
      <c r="JPN603" s="50"/>
      <c r="JPO603" s="50"/>
      <c r="JPP603" s="50"/>
      <c r="JPQ603" s="50"/>
      <c r="JPR603" s="50"/>
      <c r="JPS603" s="50"/>
      <c r="JPT603" s="50"/>
      <c r="JPU603" s="50"/>
      <c r="JPV603" s="50"/>
      <c r="JPW603" s="50"/>
      <c r="JPX603" s="50"/>
      <c r="JPY603" s="50"/>
      <c r="JPZ603" s="50"/>
      <c r="JQA603" s="50"/>
      <c r="JQB603" s="50"/>
      <c r="JQC603" s="50"/>
      <c r="JQD603" s="50"/>
      <c r="JQE603" s="50"/>
      <c r="JQF603" s="50"/>
      <c r="JQG603" s="50"/>
      <c r="JQH603" s="50"/>
      <c r="JQI603" s="50"/>
      <c r="JQJ603" s="50"/>
      <c r="JQK603" s="50"/>
      <c r="JQL603" s="50"/>
      <c r="JQM603" s="50"/>
      <c r="JQN603" s="50"/>
      <c r="JQO603" s="50"/>
      <c r="JQP603" s="50"/>
      <c r="JQQ603" s="50"/>
      <c r="JQR603" s="50"/>
      <c r="JQS603" s="50"/>
      <c r="JQT603" s="50"/>
      <c r="JQU603" s="50"/>
      <c r="JQV603" s="50"/>
      <c r="JQW603" s="50"/>
      <c r="JQX603" s="50"/>
      <c r="JQY603" s="50"/>
      <c r="JQZ603" s="50"/>
      <c r="JRA603" s="50"/>
      <c r="JRB603" s="50"/>
      <c r="JRC603" s="50"/>
      <c r="JRD603" s="50"/>
      <c r="JRE603" s="50"/>
      <c r="JRF603" s="50"/>
      <c r="JRG603" s="50"/>
      <c r="JRH603" s="50"/>
      <c r="JRI603" s="50"/>
      <c r="JRJ603" s="50"/>
      <c r="JRK603" s="50"/>
      <c r="JRL603" s="50"/>
      <c r="JRM603" s="50"/>
      <c r="JRN603" s="50"/>
      <c r="JRO603" s="50"/>
      <c r="JRP603" s="50"/>
      <c r="JRQ603" s="50"/>
      <c r="JRR603" s="50"/>
      <c r="JRS603" s="50"/>
      <c r="JRT603" s="50"/>
      <c r="JRU603" s="50"/>
      <c r="JRV603" s="50"/>
      <c r="JRW603" s="50"/>
      <c r="JRX603" s="50"/>
      <c r="JRY603" s="50"/>
      <c r="JRZ603" s="50"/>
      <c r="JSA603" s="50"/>
      <c r="JSB603" s="50"/>
      <c r="JSC603" s="50"/>
      <c r="JSD603" s="50"/>
      <c r="JSE603" s="50"/>
      <c r="JSF603" s="50"/>
      <c r="JSG603" s="50"/>
      <c r="JSH603" s="50"/>
      <c r="JSI603" s="50"/>
      <c r="JSJ603" s="50"/>
      <c r="JSK603" s="50"/>
      <c r="JSL603" s="50"/>
      <c r="JSM603" s="50"/>
      <c r="JSN603" s="50"/>
      <c r="JSO603" s="50"/>
      <c r="JSP603" s="50"/>
      <c r="JSQ603" s="50"/>
      <c r="JSR603" s="50"/>
      <c r="JSS603" s="50"/>
      <c r="JST603" s="50"/>
      <c r="JSU603" s="50"/>
      <c r="JSV603" s="50"/>
      <c r="JSW603" s="50"/>
      <c r="JSX603" s="50"/>
      <c r="JSY603" s="50"/>
      <c r="JSZ603" s="50"/>
      <c r="JTA603" s="50"/>
      <c r="JTB603" s="50"/>
      <c r="JTC603" s="50"/>
      <c r="JTD603" s="50"/>
      <c r="JTE603" s="50"/>
      <c r="JTF603" s="50"/>
      <c r="JTG603" s="50"/>
      <c r="JTH603" s="50"/>
      <c r="JTI603" s="50"/>
      <c r="JTJ603" s="50"/>
      <c r="JTK603" s="50"/>
      <c r="JTL603" s="50"/>
      <c r="JTM603" s="50"/>
      <c r="JTN603" s="50"/>
      <c r="JTO603" s="50"/>
      <c r="JTP603" s="50"/>
      <c r="JTQ603" s="50"/>
      <c r="JTR603" s="50"/>
      <c r="JTS603" s="50"/>
      <c r="JTT603" s="50"/>
      <c r="JTU603" s="50"/>
      <c r="JTV603" s="50"/>
      <c r="JTW603" s="50"/>
      <c r="JTX603" s="50"/>
      <c r="JTY603" s="50"/>
      <c r="JTZ603" s="50"/>
      <c r="JUA603" s="50"/>
      <c r="JUB603" s="50"/>
      <c r="JUC603" s="50"/>
      <c r="JUD603" s="50"/>
      <c r="JUE603" s="50"/>
      <c r="JUF603" s="50"/>
      <c r="JUG603" s="50"/>
      <c r="JUH603" s="50"/>
      <c r="JUI603" s="50"/>
      <c r="JUJ603" s="50"/>
      <c r="JUK603" s="50"/>
      <c r="JUL603" s="50"/>
      <c r="JUM603" s="50"/>
      <c r="JUN603" s="50"/>
      <c r="JUO603" s="50"/>
      <c r="JUP603" s="50"/>
      <c r="JUQ603" s="50"/>
      <c r="JUR603" s="50"/>
      <c r="JUS603" s="50"/>
      <c r="JUT603" s="50"/>
      <c r="JUU603" s="50"/>
      <c r="JUV603" s="50"/>
      <c r="JUW603" s="50"/>
      <c r="JUX603" s="50"/>
      <c r="JUY603" s="50"/>
      <c r="JUZ603" s="50"/>
      <c r="JVA603" s="50"/>
      <c r="JVB603" s="50"/>
      <c r="JVC603" s="50"/>
      <c r="JVD603" s="50"/>
      <c r="JVE603" s="50"/>
      <c r="JVF603" s="50"/>
      <c r="JVG603" s="50"/>
      <c r="JVH603" s="50"/>
      <c r="JVI603" s="50"/>
      <c r="JVJ603" s="50"/>
      <c r="JVK603" s="50"/>
      <c r="JVL603" s="50"/>
      <c r="JVM603" s="50"/>
      <c r="JVN603" s="50"/>
      <c r="JVO603" s="50"/>
      <c r="JVP603" s="50"/>
      <c r="JVQ603" s="50"/>
      <c r="JVR603" s="50"/>
      <c r="JVS603" s="50"/>
      <c r="JVT603" s="50"/>
      <c r="JVU603" s="50"/>
      <c r="JVV603" s="50"/>
      <c r="JVW603" s="50"/>
      <c r="JVX603" s="50"/>
      <c r="JVY603" s="50"/>
      <c r="JVZ603" s="50"/>
      <c r="JWA603" s="50"/>
      <c r="JWB603" s="50"/>
      <c r="JWC603" s="50"/>
      <c r="JWD603" s="50"/>
      <c r="JWE603" s="50"/>
      <c r="JWF603" s="50"/>
      <c r="JWG603" s="50"/>
      <c r="JWH603" s="50"/>
      <c r="JWI603" s="50"/>
      <c r="JWJ603" s="50"/>
      <c r="JWK603" s="50"/>
      <c r="JWL603" s="50"/>
      <c r="JWM603" s="50"/>
      <c r="JWN603" s="50"/>
      <c r="JWO603" s="50"/>
      <c r="JWP603" s="50"/>
      <c r="JWQ603" s="50"/>
      <c r="JWR603" s="50"/>
      <c r="JWS603" s="50"/>
      <c r="JWT603" s="50"/>
      <c r="JWU603" s="50"/>
      <c r="JWV603" s="50"/>
      <c r="JWW603" s="50"/>
      <c r="JWX603" s="50"/>
      <c r="JWY603" s="50"/>
      <c r="JWZ603" s="50"/>
      <c r="JXA603" s="50"/>
      <c r="JXB603" s="50"/>
      <c r="JXC603" s="50"/>
      <c r="JXD603" s="50"/>
      <c r="JXE603" s="50"/>
      <c r="JXF603" s="50"/>
      <c r="JXG603" s="50"/>
      <c r="JXH603" s="50"/>
      <c r="JXI603" s="50"/>
      <c r="JXJ603" s="50"/>
      <c r="JXK603" s="50"/>
      <c r="JXL603" s="50"/>
      <c r="JXM603" s="50"/>
      <c r="JXN603" s="50"/>
      <c r="JXO603" s="50"/>
      <c r="JXP603" s="50"/>
      <c r="JXQ603" s="50"/>
      <c r="JXR603" s="50"/>
      <c r="JXS603" s="50"/>
      <c r="JXT603" s="50"/>
      <c r="JXU603" s="50"/>
      <c r="JXV603" s="50"/>
      <c r="JXW603" s="50"/>
      <c r="JXX603" s="50"/>
      <c r="JXY603" s="50"/>
      <c r="JXZ603" s="50"/>
      <c r="JYA603" s="50"/>
      <c r="JYB603" s="50"/>
      <c r="JYC603" s="50"/>
      <c r="JYD603" s="50"/>
      <c r="JYE603" s="50"/>
      <c r="JYF603" s="50"/>
      <c r="JYG603" s="50"/>
      <c r="JYH603" s="50"/>
      <c r="JYI603" s="50"/>
      <c r="JYJ603" s="50"/>
      <c r="JYK603" s="50"/>
      <c r="JYL603" s="50"/>
      <c r="JYM603" s="50"/>
      <c r="JYN603" s="50"/>
      <c r="JYP603" s="50"/>
      <c r="JYR603" s="50"/>
      <c r="JYS603" s="50"/>
      <c r="JYT603" s="50"/>
      <c r="JYU603" s="50"/>
      <c r="JYV603" s="50"/>
      <c r="JYW603" s="50"/>
      <c r="JYX603" s="50"/>
      <c r="JYY603" s="50"/>
      <c r="JZD603" s="50"/>
      <c r="JZE603" s="50"/>
      <c r="JZF603" s="50"/>
      <c r="JZG603" s="50"/>
      <c r="JZH603" s="50"/>
      <c r="JZI603" s="50"/>
      <c r="JZJ603" s="50"/>
      <c r="JZK603" s="50"/>
      <c r="JZL603" s="50"/>
      <c r="JZM603" s="50"/>
      <c r="JZN603" s="50"/>
      <c r="JZO603" s="50"/>
      <c r="JZP603" s="50"/>
      <c r="JZQ603" s="50"/>
      <c r="JZR603" s="50"/>
      <c r="JZS603" s="50"/>
      <c r="JZT603" s="50"/>
      <c r="JZU603" s="50"/>
      <c r="JZV603" s="50"/>
      <c r="JZW603" s="50"/>
      <c r="JZX603" s="50"/>
      <c r="JZY603" s="50"/>
      <c r="JZZ603" s="50"/>
      <c r="KAA603" s="50"/>
      <c r="KAB603" s="50"/>
      <c r="KAC603" s="50"/>
      <c r="KAD603" s="50"/>
      <c r="KAE603" s="50"/>
      <c r="KAF603" s="50"/>
      <c r="KAG603" s="50"/>
      <c r="KAH603" s="50"/>
      <c r="KAI603" s="50"/>
      <c r="KAJ603" s="50"/>
      <c r="KAK603" s="50"/>
      <c r="KAL603" s="50"/>
      <c r="KAM603" s="50"/>
      <c r="KAN603" s="50"/>
      <c r="KAO603" s="50"/>
      <c r="KAP603" s="50"/>
      <c r="KAQ603" s="50"/>
      <c r="KAR603" s="50"/>
      <c r="KAS603" s="50"/>
      <c r="KAT603" s="50"/>
      <c r="KAU603" s="50"/>
      <c r="KAV603" s="50"/>
      <c r="KAW603" s="50"/>
      <c r="KAX603" s="50"/>
      <c r="KAY603" s="50"/>
      <c r="KAZ603" s="50"/>
      <c r="KBA603" s="50"/>
      <c r="KBB603" s="50"/>
      <c r="KBC603" s="50"/>
      <c r="KBD603" s="50"/>
      <c r="KBE603" s="50"/>
      <c r="KBF603" s="50"/>
      <c r="KBG603" s="50"/>
      <c r="KBH603" s="50"/>
      <c r="KBI603" s="50"/>
      <c r="KBJ603" s="50"/>
      <c r="KBK603" s="50"/>
      <c r="KBL603" s="50"/>
      <c r="KBM603" s="50"/>
      <c r="KBN603" s="50"/>
      <c r="KBO603" s="50"/>
      <c r="KBP603" s="50"/>
      <c r="KBQ603" s="50"/>
      <c r="KBR603" s="50"/>
      <c r="KBS603" s="50"/>
      <c r="KBT603" s="50"/>
      <c r="KBU603" s="50"/>
      <c r="KBV603" s="50"/>
      <c r="KBW603" s="50"/>
      <c r="KBX603" s="50"/>
      <c r="KBY603" s="50"/>
      <c r="KBZ603" s="50"/>
      <c r="KCA603" s="50"/>
      <c r="KCB603" s="50"/>
      <c r="KCC603" s="50"/>
      <c r="KCD603" s="50"/>
      <c r="KCE603" s="50"/>
      <c r="KCF603" s="50"/>
      <c r="KCG603" s="50"/>
      <c r="KCH603" s="50"/>
      <c r="KCI603" s="50"/>
      <c r="KCJ603" s="50"/>
      <c r="KCK603" s="50"/>
      <c r="KCL603" s="50"/>
      <c r="KCM603" s="50"/>
      <c r="KCN603" s="50"/>
      <c r="KCO603" s="50"/>
      <c r="KCP603" s="50"/>
      <c r="KCQ603" s="50"/>
      <c r="KCR603" s="50"/>
      <c r="KCS603" s="50"/>
      <c r="KCT603" s="50"/>
      <c r="KCU603" s="50"/>
      <c r="KCV603" s="50"/>
      <c r="KCW603" s="50"/>
      <c r="KCX603" s="50"/>
      <c r="KCY603" s="50"/>
      <c r="KCZ603" s="50"/>
      <c r="KDA603" s="50"/>
      <c r="KDB603" s="50"/>
      <c r="KDC603" s="50"/>
      <c r="KDD603" s="50"/>
      <c r="KDE603" s="50"/>
      <c r="KDF603" s="50"/>
      <c r="KDG603" s="50"/>
      <c r="KDH603" s="50"/>
      <c r="KDI603" s="50"/>
      <c r="KDJ603" s="50"/>
      <c r="KDK603" s="50"/>
      <c r="KDL603" s="50"/>
      <c r="KDM603" s="50"/>
      <c r="KDN603" s="50"/>
      <c r="KDO603" s="50"/>
      <c r="KDP603" s="50"/>
      <c r="KDQ603" s="50"/>
      <c r="KDR603" s="50"/>
      <c r="KDS603" s="50"/>
      <c r="KDT603" s="50"/>
      <c r="KDU603" s="50"/>
      <c r="KDV603" s="50"/>
      <c r="KDW603" s="50"/>
      <c r="KDX603" s="50"/>
      <c r="KDY603" s="50"/>
      <c r="KDZ603" s="50"/>
      <c r="KEA603" s="50"/>
      <c r="KEB603" s="50"/>
      <c r="KEC603" s="50"/>
      <c r="KED603" s="50"/>
      <c r="KEE603" s="50"/>
      <c r="KEF603" s="50"/>
      <c r="KEG603" s="50"/>
      <c r="KEH603" s="50"/>
      <c r="KEI603" s="50"/>
      <c r="KEJ603" s="50"/>
      <c r="KEK603" s="50"/>
      <c r="KEL603" s="50"/>
      <c r="KEM603" s="50"/>
      <c r="KEN603" s="50"/>
      <c r="KEO603" s="50"/>
      <c r="KEP603" s="50"/>
      <c r="KEQ603" s="50"/>
      <c r="KER603" s="50"/>
      <c r="KES603" s="50"/>
      <c r="KET603" s="50"/>
      <c r="KEU603" s="50"/>
      <c r="KEV603" s="50"/>
      <c r="KEW603" s="50"/>
      <c r="KEX603" s="50"/>
      <c r="KEY603" s="50"/>
      <c r="KEZ603" s="50"/>
      <c r="KFA603" s="50"/>
      <c r="KFB603" s="50"/>
      <c r="KFC603" s="50"/>
      <c r="KFD603" s="50"/>
      <c r="KFE603" s="50"/>
      <c r="KFF603" s="50"/>
      <c r="KFG603" s="50"/>
      <c r="KFH603" s="50"/>
      <c r="KFI603" s="50"/>
      <c r="KFJ603" s="50"/>
      <c r="KFK603" s="50"/>
      <c r="KFL603" s="50"/>
      <c r="KFM603" s="50"/>
      <c r="KFN603" s="50"/>
      <c r="KFO603" s="50"/>
      <c r="KFP603" s="50"/>
      <c r="KFQ603" s="50"/>
      <c r="KFR603" s="50"/>
      <c r="KFS603" s="50"/>
      <c r="KFT603" s="50"/>
      <c r="KFU603" s="50"/>
      <c r="KFV603" s="50"/>
      <c r="KFW603" s="50"/>
      <c r="KFX603" s="50"/>
      <c r="KFY603" s="50"/>
      <c r="KFZ603" s="50"/>
      <c r="KGA603" s="50"/>
      <c r="KGB603" s="50"/>
      <c r="KGC603" s="50"/>
      <c r="KGD603" s="50"/>
      <c r="KGE603" s="50"/>
      <c r="KGF603" s="50"/>
      <c r="KGG603" s="50"/>
      <c r="KGH603" s="50"/>
      <c r="KGI603" s="50"/>
      <c r="KGJ603" s="50"/>
      <c r="KGK603" s="50"/>
      <c r="KGL603" s="50"/>
      <c r="KGM603" s="50"/>
      <c r="KGN603" s="50"/>
      <c r="KGO603" s="50"/>
      <c r="KGP603" s="50"/>
      <c r="KGQ603" s="50"/>
      <c r="KGR603" s="50"/>
      <c r="KGS603" s="50"/>
      <c r="KGT603" s="50"/>
      <c r="KGU603" s="50"/>
      <c r="KGV603" s="50"/>
      <c r="KGW603" s="50"/>
      <c r="KGX603" s="50"/>
      <c r="KGY603" s="50"/>
      <c r="KGZ603" s="50"/>
      <c r="KHA603" s="50"/>
      <c r="KHB603" s="50"/>
      <c r="KHC603" s="50"/>
      <c r="KHD603" s="50"/>
      <c r="KHE603" s="50"/>
      <c r="KHF603" s="50"/>
      <c r="KHG603" s="50"/>
      <c r="KHH603" s="50"/>
      <c r="KHI603" s="50"/>
      <c r="KHJ603" s="50"/>
      <c r="KHK603" s="50"/>
      <c r="KHL603" s="50"/>
      <c r="KHM603" s="50"/>
      <c r="KHN603" s="50"/>
      <c r="KHO603" s="50"/>
      <c r="KHP603" s="50"/>
      <c r="KHQ603" s="50"/>
      <c r="KHR603" s="50"/>
      <c r="KHS603" s="50"/>
      <c r="KHT603" s="50"/>
      <c r="KHU603" s="50"/>
      <c r="KHV603" s="50"/>
      <c r="KHW603" s="50"/>
      <c r="KHX603" s="50"/>
      <c r="KHY603" s="50"/>
      <c r="KHZ603" s="50"/>
      <c r="KIA603" s="50"/>
      <c r="KIB603" s="50"/>
      <c r="KIC603" s="50"/>
      <c r="KID603" s="50"/>
      <c r="KIE603" s="50"/>
      <c r="KIF603" s="50"/>
      <c r="KIG603" s="50"/>
      <c r="KIH603" s="50"/>
      <c r="KII603" s="50"/>
      <c r="KIJ603" s="50"/>
      <c r="KIL603" s="50"/>
      <c r="KIN603" s="50"/>
      <c r="KIO603" s="50"/>
      <c r="KIP603" s="50"/>
      <c r="KIQ603" s="50"/>
      <c r="KIR603" s="50"/>
      <c r="KIS603" s="50"/>
      <c r="KIT603" s="50"/>
      <c r="KIU603" s="50"/>
      <c r="KIZ603" s="50"/>
      <c r="KJA603" s="50"/>
      <c r="KJB603" s="50"/>
      <c r="KJC603" s="50"/>
      <c r="KJD603" s="50"/>
      <c r="KJE603" s="50"/>
      <c r="KJF603" s="50"/>
      <c r="KJG603" s="50"/>
      <c r="KJH603" s="50"/>
      <c r="KJI603" s="50"/>
      <c r="KJJ603" s="50"/>
      <c r="KJK603" s="50"/>
      <c r="KJL603" s="50"/>
      <c r="KJM603" s="50"/>
      <c r="KJN603" s="50"/>
      <c r="KJO603" s="50"/>
      <c r="KJP603" s="50"/>
      <c r="KJQ603" s="50"/>
      <c r="KJR603" s="50"/>
      <c r="KJS603" s="50"/>
      <c r="KJT603" s="50"/>
      <c r="KJU603" s="50"/>
      <c r="KJV603" s="50"/>
      <c r="KJW603" s="50"/>
      <c r="KJX603" s="50"/>
      <c r="KJY603" s="50"/>
      <c r="KJZ603" s="50"/>
      <c r="KKA603" s="50"/>
      <c r="KKB603" s="50"/>
      <c r="KKC603" s="50"/>
      <c r="KKD603" s="50"/>
      <c r="KKE603" s="50"/>
      <c r="KKF603" s="50"/>
      <c r="KKG603" s="50"/>
      <c r="KKH603" s="50"/>
      <c r="KKI603" s="50"/>
      <c r="KKJ603" s="50"/>
      <c r="KKK603" s="50"/>
      <c r="KKL603" s="50"/>
      <c r="KKM603" s="50"/>
      <c r="KKN603" s="50"/>
      <c r="KKO603" s="50"/>
      <c r="KKP603" s="50"/>
      <c r="KKQ603" s="50"/>
      <c r="KKR603" s="50"/>
      <c r="KKS603" s="50"/>
      <c r="KKT603" s="50"/>
      <c r="KKU603" s="50"/>
      <c r="KKV603" s="50"/>
      <c r="KKW603" s="50"/>
      <c r="KKX603" s="50"/>
      <c r="KKY603" s="50"/>
      <c r="KKZ603" s="50"/>
      <c r="KLA603" s="50"/>
      <c r="KLB603" s="50"/>
      <c r="KLC603" s="50"/>
      <c r="KLD603" s="50"/>
      <c r="KLE603" s="50"/>
      <c r="KLF603" s="50"/>
      <c r="KLG603" s="50"/>
      <c r="KLH603" s="50"/>
      <c r="KLI603" s="50"/>
      <c r="KLJ603" s="50"/>
      <c r="KLK603" s="50"/>
      <c r="KLL603" s="50"/>
      <c r="KLM603" s="50"/>
      <c r="KLN603" s="50"/>
      <c r="KLO603" s="50"/>
      <c r="KLP603" s="50"/>
      <c r="KLQ603" s="50"/>
      <c r="KLR603" s="50"/>
      <c r="KLS603" s="50"/>
      <c r="KLT603" s="50"/>
      <c r="KLU603" s="50"/>
      <c r="KLV603" s="50"/>
      <c r="KLW603" s="50"/>
      <c r="KLX603" s="50"/>
      <c r="KLY603" s="50"/>
      <c r="KLZ603" s="50"/>
      <c r="KMA603" s="50"/>
      <c r="KMB603" s="50"/>
      <c r="KMC603" s="50"/>
      <c r="KMD603" s="50"/>
      <c r="KME603" s="50"/>
      <c r="KMF603" s="50"/>
      <c r="KMG603" s="50"/>
      <c r="KMH603" s="50"/>
      <c r="KMI603" s="50"/>
      <c r="KMJ603" s="50"/>
      <c r="KMK603" s="50"/>
      <c r="KML603" s="50"/>
      <c r="KMM603" s="50"/>
      <c r="KMN603" s="50"/>
      <c r="KMO603" s="50"/>
      <c r="KMP603" s="50"/>
      <c r="KMQ603" s="50"/>
      <c r="KMR603" s="50"/>
      <c r="KMS603" s="50"/>
      <c r="KMT603" s="50"/>
      <c r="KMU603" s="50"/>
      <c r="KMV603" s="50"/>
      <c r="KMW603" s="50"/>
      <c r="KMX603" s="50"/>
      <c r="KMY603" s="50"/>
      <c r="KMZ603" s="50"/>
      <c r="KNA603" s="50"/>
      <c r="KNB603" s="50"/>
      <c r="KNC603" s="50"/>
      <c r="KND603" s="50"/>
      <c r="KNE603" s="50"/>
      <c r="KNF603" s="50"/>
      <c r="KNG603" s="50"/>
      <c r="KNH603" s="50"/>
      <c r="KNI603" s="50"/>
      <c r="KNJ603" s="50"/>
      <c r="KNK603" s="50"/>
      <c r="KNL603" s="50"/>
      <c r="KNM603" s="50"/>
      <c r="KNN603" s="50"/>
      <c r="KNO603" s="50"/>
      <c r="KNP603" s="50"/>
      <c r="KNQ603" s="50"/>
      <c r="KNR603" s="50"/>
      <c r="KNS603" s="50"/>
      <c r="KNT603" s="50"/>
      <c r="KNU603" s="50"/>
      <c r="KNV603" s="50"/>
      <c r="KNW603" s="50"/>
      <c r="KNX603" s="50"/>
      <c r="KNY603" s="50"/>
      <c r="KNZ603" s="50"/>
      <c r="KOA603" s="50"/>
      <c r="KOB603" s="50"/>
      <c r="KOC603" s="50"/>
      <c r="KOD603" s="50"/>
      <c r="KOE603" s="50"/>
      <c r="KOF603" s="50"/>
      <c r="KOG603" s="50"/>
      <c r="KOH603" s="50"/>
      <c r="KOI603" s="50"/>
      <c r="KOJ603" s="50"/>
      <c r="KOK603" s="50"/>
      <c r="KOL603" s="50"/>
      <c r="KOM603" s="50"/>
      <c r="KON603" s="50"/>
      <c r="KOO603" s="50"/>
      <c r="KOP603" s="50"/>
      <c r="KOQ603" s="50"/>
      <c r="KOR603" s="50"/>
      <c r="KOS603" s="50"/>
      <c r="KOT603" s="50"/>
      <c r="KOU603" s="50"/>
      <c r="KOV603" s="50"/>
      <c r="KOW603" s="50"/>
      <c r="KOX603" s="50"/>
      <c r="KOY603" s="50"/>
      <c r="KOZ603" s="50"/>
      <c r="KPA603" s="50"/>
      <c r="KPB603" s="50"/>
      <c r="KPC603" s="50"/>
      <c r="KPD603" s="50"/>
      <c r="KPE603" s="50"/>
      <c r="KPF603" s="50"/>
      <c r="KPG603" s="50"/>
      <c r="KPH603" s="50"/>
      <c r="KPI603" s="50"/>
      <c r="KPJ603" s="50"/>
      <c r="KPK603" s="50"/>
      <c r="KPL603" s="50"/>
      <c r="KPM603" s="50"/>
      <c r="KPN603" s="50"/>
      <c r="KPO603" s="50"/>
      <c r="KPP603" s="50"/>
      <c r="KPQ603" s="50"/>
      <c r="KPR603" s="50"/>
      <c r="KPS603" s="50"/>
      <c r="KPT603" s="50"/>
      <c r="KPU603" s="50"/>
      <c r="KPV603" s="50"/>
      <c r="KPW603" s="50"/>
      <c r="KPX603" s="50"/>
      <c r="KPY603" s="50"/>
      <c r="KPZ603" s="50"/>
      <c r="KQA603" s="50"/>
      <c r="KQB603" s="50"/>
      <c r="KQC603" s="50"/>
      <c r="KQD603" s="50"/>
      <c r="KQE603" s="50"/>
      <c r="KQF603" s="50"/>
      <c r="KQG603" s="50"/>
      <c r="KQH603" s="50"/>
      <c r="KQI603" s="50"/>
      <c r="KQJ603" s="50"/>
      <c r="KQK603" s="50"/>
      <c r="KQL603" s="50"/>
      <c r="KQM603" s="50"/>
      <c r="KQN603" s="50"/>
      <c r="KQO603" s="50"/>
      <c r="KQP603" s="50"/>
      <c r="KQQ603" s="50"/>
      <c r="KQR603" s="50"/>
      <c r="KQS603" s="50"/>
      <c r="KQT603" s="50"/>
      <c r="KQU603" s="50"/>
      <c r="KQV603" s="50"/>
      <c r="KQW603" s="50"/>
      <c r="KQX603" s="50"/>
      <c r="KQY603" s="50"/>
      <c r="KQZ603" s="50"/>
      <c r="KRA603" s="50"/>
      <c r="KRB603" s="50"/>
      <c r="KRC603" s="50"/>
      <c r="KRD603" s="50"/>
      <c r="KRE603" s="50"/>
      <c r="KRF603" s="50"/>
      <c r="KRG603" s="50"/>
      <c r="KRH603" s="50"/>
      <c r="KRI603" s="50"/>
      <c r="KRJ603" s="50"/>
      <c r="KRK603" s="50"/>
      <c r="KRL603" s="50"/>
      <c r="KRM603" s="50"/>
      <c r="KRN603" s="50"/>
      <c r="KRO603" s="50"/>
      <c r="KRP603" s="50"/>
      <c r="KRQ603" s="50"/>
      <c r="KRR603" s="50"/>
      <c r="KRS603" s="50"/>
      <c r="KRT603" s="50"/>
      <c r="KRU603" s="50"/>
      <c r="KRV603" s="50"/>
      <c r="KRW603" s="50"/>
      <c r="KRX603" s="50"/>
      <c r="KRY603" s="50"/>
      <c r="KRZ603" s="50"/>
      <c r="KSA603" s="50"/>
      <c r="KSB603" s="50"/>
      <c r="KSC603" s="50"/>
      <c r="KSD603" s="50"/>
      <c r="KSE603" s="50"/>
      <c r="KSF603" s="50"/>
      <c r="KSH603" s="50"/>
      <c r="KSJ603" s="50"/>
      <c r="KSK603" s="50"/>
      <c r="KSL603" s="50"/>
      <c r="KSM603" s="50"/>
      <c r="KSN603" s="50"/>
      <c r="KSO603" s="50"/>
      <c r="KSP603" s="50"/>
      <c r="KSQ603" s="50"/>
      <c r="KSV603" s="50"/>
      <c r="KSW603" s="50"/>
      <c r="KSX603" s="50"/>
      <c r="KSY603" s="50"/>
      <c r="KSZ603" s="50"/>
      <c r="KTA603" s="50"/>
      <c r="KTB603" s="50"/>
      <c r="KTC603" s="50"/>
      <c r="KTD603" s="50"/>
      <c r="KTE603" s="50"/>
      <c r="KTF603" s="50"/>
      <c r="KTG603" s="50"/>
      <c r="KTH603" s="50"/>
      <c r="KTI603" s="50"/>
      <c r="KTJ603" s="50"/>
      <c r="KTK603" s="50"/>
      <c r="KTL603" s="50"/>
      <c r="KTM603" s="50"/>
      <c r="KTN603" s="50"/>
      <c r="KTO603" s="50"/>
      <c r="KTP603" s="50"/>
      <c r="KTQ603" s="50"/>
      <c r="KTR603" s="50"/>
      <c r="KTS603" s="50"/>
      <c r="KTT603" s="50"/>
      <c r="KTU603" s="50"/>
      <c r="KTV603" s="50"/>
      <c r="KTW603" s="50"/>
      <c r="KTX603" s="50"/>
      <c r="KTY603" s="50"/>
      <c r="KTZ603" s="50"/>
      <c r="KUA603" s="50"/>
      <c r="KUB603" s="50"/>
      <c r="KUC603" s="50"/>
      <c r="KUD603" s="50"/>
      <c r="KUE603" s="50"/>
      <c r="KUF603" s="50"/>
      <c r="KUG603" s="50"/>
      <c r="KUH603" s="50"/>
      <c r="KUI603" s="50"/>
      <c r="KUJ603" s="50"/>
      <c r="KUK603" s="50"/>
      <c r="KUL603" s="50"/>
      <c r="KUM603" s="50"/>
      <c r="KUN603" s="50"/>
      <c r="KUO603" s="50"/>
      <c r="KUP603" s="50"/>
      <c r="KUQ603" s="50"/>
      <c r="KUR603" s="50"/>
      <c r="KUS603" s="50"/>
      <c r="KUT603" s="50"/>
      <c r="KUU603" s="50"/>
      <c r="KUV603" s="50"/>
      <c r="KUW603" s="50"/>
      <c r="KUX603" s="50"/>
      <c r="KUY603" s="50"/>
      <c r="KUZ603" s="50"/>
      <c r="KVA603" s="50"/>
      <c r="KVB603" s="50"/>
      <c r="KVC603" s="50"/>
      <c r="KVD603" s="50"/>
      <c r="KVE603" s="50"/>
      <c r="KVF603" s="50"/>
      <c r="KVG603" s="50"/>
      <c r="KVH603" s="50"/>
      <c r="KVI603" s="50"/>
      <c r="KVJ603" s="50"/>
      <c r="KVK603" s="50"/>
      <c r="KVL603" s="50"/>
      <c r="KVM603" s="50"/>
      <c r="KVN603" s="50"/>
      <c r="KVO603" s="50"/>
      <c r="KVP603" s="50"/>
      <c r="KVQ603" s="50"/>
      <c r="KVR603" s="50"/>
      <c r="KVS603" s="50"/>
      <c r="KVT603" s="50"/>
      <c r="KVU603" s="50"/>
      <c r="KVV603" s="50"/>
      <c r="KVW603" s="50"/>
      <c r="KVX603" s="50"/>
      <c r="KVY603" s="50"/>
      <c r="KVZ603" s="50"/>
      <c r="KWA603" s="50"/>
      <c r="KWB603" s="50"/>
      <c r="KWC603" s="50"/>
      <c r="KWD603" s="50"/>
      <c r="KWE603" s="50"/>
      <c r="KWF603" s="50"/>
      <c r="KWG603" s="50"/>
      <c r="KWH603" s="50"/>
      <c r="KWI603" s="50"/>
      <c r="KWJ603" s="50"/>
      <c r="KWK603" s="50"/>
      <c r="KWL603" s="50"/>
      <c r="KWM603" s="50"/>
      <c r="KWN603" s="50"/>
      <c r="KWO603" s="50"/>
      <c r="KWP603" s="50"/>
      <c r="KWQ603" s="50"/>
      <c r="KWR603" s="50"/>
      <c r="KWS603" s="50"/>
      <c r="KWT603" s="50"/>
      <c r="KWU603" s="50"/>
      <c r="KWV603" s="50"/>
      <c r="KWW603" s="50"/>
      <c r="KWX603" s="50"/>
      <c r="KWY603" s="50"/>
      <c r="KWZ603" s="50"/>
      <c r="KXA603" s="50"/>
      <c r="KXB603" s="50"/>
      <c r="KXC603" s="50"/>
      <c r="KXD603" s="50"/>
      <c r="KXE603" s="50"/>
      <c r="KXF603" s="50"/>
      <c r="KXG603" s="50"/>
      <c r="KXH603" s="50"/>
      <c r="KXI603" s="50"/>
      <c r="KXJ603" s="50"/>
      <c r="KXK603" s="50"/>
      <c r="KXL603" s="50"/>
      <c r="KXM603" s="50"/>
      <c r="KXN603" s="50"/>
      <c r="KXO603" s="50"/>
      <c r="KXP603" s="50"/>
      <c r="KXQ603" s="50"/>
      <c r="KXR603" s="50"/>
      <c r="KXS603" s="50"/>
      <c r="KXT603" s="50"/>
      <c r="KXU603" s="50"/>
      <c r="KXV603" s="50"/>
      <c r="KXW603" s="50"/>
      <c r="KXX603" s="50"/>
      <c r="KXY603" s="50"/>
      <c r="KXZ603" s="50"/>
      <c r="KYA603" s="50"/>
      <c r="KYB603" s="50"/>
      <c r="KYC603" s="50"/>
      <c r="KYD603" s="50"/>
      <c r="KYE603" s="50"/>
      <c r="KYF603" s="50"/>
      <c r="KYG603" s="50"/>
      <c r="KYH603" s="50"/>
      <c r="KYI603" s="50"/>
      <c r="KYJ603" s="50"/>
      <c r="KYK603" s="50"/>
      <c r="KYL603" s="50"/>
      <c r="KYM603" s="50"/>
      <c r="KYN603" s="50"/>
      <c r="KYO603" s="50"/>
      <c r="KYP603" s="50"/>
      <c r="KYQ603" s="50"/>
      <c r="KYR603" s="50"/>
      <c r="KYS603" s="50"/>
      <c r="KYT603" s="50"/>
      <c r="KYU603" s="50"/>
      <c r="KYV603" s="50"/>
      <c r="KYW603" s="50"/>
      <c r="KYX603" s="50"/>
      <c r="KYY603" s="50"/>
      <c r="KYZ603" s="50"/>
      <c r="KZA603" s="50"/>
      <c r="KZB603" s="50"/>
      <c r="KZC603" s="50"/>
      <c r="KZD603" s="50"/>
      <c r="KZE603" s="50"/>
      <c r="KZF603" s="50"/>
      <c r="KZG603" s="50"/>
      <c r="KZH603" s="50"/>
      <c r="KZI603" s="50"/>
      <c r="KZJ603" s="50"/>
      <c r="KZK603" s="50"/>
      <c r="KZL603" s="50"/>
      <c r="KZM603" s="50"/>
      <c r="KZN603" s="50"/>
      <c r="KZO603" s="50"/>
      <c r="KZP603" s="50"/>
      <c r="KZQ603" s="50"/>
      <c r="KZR603" s="50"/>
      <c r="KZS603" s="50"/>
      <c r="KZT603" s="50"/>
      <c r="KZU603" s="50"/>
      <c r="KZV603" s="50"/>
      <c r="KZW603" s="50"/>
      <c r="KZX603" s="50"/>
      <c r="KZY603" s="50"/>
      <c r="KZZ603" s="50"/>
      <c r="LAA603" s="50"/>
      <c r="LAB603" s="50"/>
      <c r="LAC603" s="50"/>
      <c r="LAD603" s="50"/>
      <c r="LAE603" s="50"/>
      <c r="LAF603" s="50"/>
      <c r="LAG603" s="50"/>
      <c r="LAH603" s="50"/>
      <c r="LAI603" s="50"/>
      <c r="LAJ603" s="50"/>
      <c r="LAK603" s="50"/>
      <c r="LAL603" s="50"/>
      <c r="LAM603" s="50"/>
      <c r="LAN603" s="50"/>
      <c r="LAO603" s="50"/>
      <c r="LAP603" s="50"/>
      <c r="LAQ603" s="50"/>
      <c r="LAR603" s="50"/>
      <c r="LAS603" s="50"/>
      <c r="LAT603" s="50"/>
      <c r="LAU603" s="50"/>
      <c r="LAV603" s="50"/>
      <c r="LAW603" s="50"/>
      <c r="LAX603" s="50"/>
      <c r="LAY603" s="50"/>
      <c r="LAZ603" s="50"/>
      <c r="LBA603" s="50"/>
      <c r="LBB603" s="50"/>
      <c r="LBC603" s="50"/>
      <c r="LBD603" s="50"/>
      <c r="LBE603" s="50"/>
      <c r="LBF603" s="50"/>
      <c r="LBG603" s="50"/>
      <c r="LBH603" s="50"/>
      <c r="LBI603" s="50"/>
      <c r="LBJ603" s="50"/>
      <c r="LBK603" s="50"/>
      <c r="LBL603" s="50"/>
      <c r="LBM603" s="50"/>
      <c r="LBN603" s="50"/>
      <c r="LBO603" s="50"/>
      <c r="LBP603" s="50"/>
      <c r="LBQ603" s="50"/>
      <c r="LBR603" s="50"/>
      <c r="LBS603" s="50"/>
      <c r="LBT603" s="50"/>
      <c r="LBU603" s="50"/>
      <c r="LBV603" s="50"/>
      <c r="LBW603" s="50"/>
      <c r="LBX603" s="50"/>
      <c r="LBY603" s="50"/>
      <c r="LBZ603" s="50"/>
      <c r="LCA603" s="50"/>
      <c r="LCB603" s="50"/>
      <c r="LCD603" s="50"/>
      <c r="LCF603" s="50"/>
      <c r="LCG603" s="50"/>
      <c r="LCH603" s="50"/>
      <c r="LCI603" s="50"/>
      <c r="LCJ603" s="50"/>
      <c r="LCK603" s="50"/>
      <c r="LCL603" s="50"/>
      <c r="LCM603" s="50"/>
      <c r="LCR603" s="50"/>
      <c r="LCS603" s="50"/>
      <c r="LCT603" s="50"/>
      <c r="LCU603" s="50"/>
      <c r="LCV603" s="50"/>
      <c r="LCW603" s="50"/>
      <c r="LCX603" s="50"/>
      <c r="LCY603" s="50"/>
      <c r="LCZ603" s="50"/>
      <c r="LDA603" s="50"/>
      <c r="LDB603" s="50"/>
      <c r="LDC603" s="50"/>
      <c r="LDD603" s="50"/>
      <c r="LDE603" s="50"/>
      <c r="LDF603" s="50"/>
      <c r="LDG603" s="50"/>
      <c r="LDH603" s="50"/>
      <c r="LDI603" s="50"/>
      <c r="LDJ603" s="50"/>
      <c r="LDK603" s="50"/>
      <c r="LDL603" s="50"/>
      <c r="LDM603" s="50"/>
      <c r="LDN603" s="50"/>
      <c r="LDO603" s="50"/>
      <c r="LDP603" s="50"/>
      <c r="LDQ603" s="50"/>
      <c r="LDR603" s="50"/>
      <c r="LDS603" s="50"/>
      <c r="LDT603" s="50"/>
      <c r="LDU603" s="50"/>
      <c r="LDV603" s="50"/>
      <c r="LDW603" s="50"/>
      <c r="LDX603" s="50"/>
      <c r="LDY603" s="50"/>
      <c r="LDZ603" s="50"/>
      <c r="LEA603" s="50"/>
      <c r="LEB603" s="50"/>
      <c r="LEC603" s="50"/>
      <c r="LED603" s="50"/>
      <c r="LEE603" s="50"/>
      <c r="LEF603" s="50"/>
      <c r="LEG603" s="50"/>
      <c r="LEH603" s="50"/>
      <c r="LEI603" s="50"/>
      <c r="LEJ603" s="50"/>
      <c r="LEK603" s="50"/>
      <c r="LEL603" s="50"/>
      <c r="LEM603" s="50"/>
      <c r="LEN603" s="50"/>
      <c r="LEO603" s="50"/>
      <c r="LEP603" s="50"/>
      <c r="LEQ603" s="50"/>
      <c r="LER603" s="50"/>
      <c r="LES603" s="50"/>
      <c r="LET603" s="50"/>
      <c r="LEU603" s="50"/>
      <c r="LEV603" s="50"/>
      <c r="LEW603" s="50"/>
      <c r="LEX603" s="50"/>
      <c r="LEY603" s="50"/>
      <c r="LEZ603" s="50"/>
      <c r="LFA603" s="50"/>
      <c r="LFB603" s="50"/>
      <c r="LFC603" s="50"/>
      <c r="LFD603" s="50"/>
      <c r="LFE603" s="50"/>
      <c r="LFF603" s="50"/>
      <c r="LFG603" s="50"/>
      <c r="LFH603" s="50"/>
      <c r="LFI603" s="50"/>
      <c r="LFJ603" s="50"/>
      <c r="LFK603" s="50"/>
      <c r="LFL603" s="50"/>
      <c r="LFM603" s="50"/>
      <c r="LFN603" s="50"/>
      <c r="LFO603" s="50"/>
      <c r="LFP603" s="50"/>
      <c r="LFQ603" s="50"/>
      <c r="LFR603" s="50"/>
      <c r="LFS603" s="50"/>
      <c r="LFT603" s="50"/>
      <c r="LFU603" s="50"/>
      <c r="LFV603" s="50"/>
      <c r="LFW603" s="50"/>
      <c r="LFX603" s="50"/>
      <c r="LFY603" s="50"/>
      <c r="LFZ603" s="50"/>
      <c r="LGA603" s="50"/>
      <c r="LGB603" s="50"/>
      <c r="LGC603" s="50"/>
      <c r="LGD603" s="50"/>
      <c r="LGE603" s="50"/>
      <c r="LGF603" s="50"/>
      <c r="LGG603" s="50"/>
      <c r="LGH603" s="50"/>
      <c r="LGI603" s="50"/>
      <c r="LGJ603" s="50"/>
      <c r="LGK603" s="50"/>
      <c r="LGL603" s="50"/>
      <c r="LGM603" s="50"/>
      <c r="LGN603" s="50"/>
      <c r="LGO603" s="50"/>
      <c r="LGP603" s="50"/>
      <c r="LGQ603" s="50"/>
      <c r="LGR603" s="50"/>
      <c r="LGS603" s="50"/>
      <c r="LGT603" s="50"/>
      <c r="LGU603" s="50"/>
      <c r="LGV603" s="50"/>
      <c r="LGW603" s="50"/>
      <c r="LGX603" s="50"/>
      <c r="LGY603" s="50"/>
      <c r="LGZ603" s="50"/>
      <c r="LHA603" s="50"/>
      <c r="LHB603" s="50"/>
      <c r="LHC603" s="50"/>
      <c r="LHD603" s="50"/>
      <c r="LHE603" s="50"/>
      <c r="LHF603" s="50"/>
      <c r="LHG603" s="50"/>
      <c r="LHH603" s="50"/>
      <c r="LHI603" s="50"/>
      <c r="LHJ603" s="50"/>
      <c r="LHK603" s="50"/>
      <c r="LHL603" s="50"/>
      <c r="LHM603" s="50"/>
      <c r="LHN603" s="50"/>
      <c r="LHO603" s="50"/>
      <c r="LHP603" s="50"/>
      <c r="LHQ603" s="50"/>
      <c r="LHR603" s="50"/>
      <c r="LHS603" s="50"/>
      <c r="LHT603" s="50"/>
      <c r="LHU603" s="50"/>
      <c r="LHV603" s="50"/>
      <c r="LHW603" s="50"/>
      <c r="LHX603" s="50"/>
      <c r="LHY603" s="50"/>
      <c r="LHZ603" s="50"/>
      <c r="LIA603" s="50"/>
      <c r="LIB603" s="50"/>
      <c r="LIC603" s="50"/>
      <c r="LID603" s="50"/>
      <c r="LIE603" s="50"/>
      <c r="LIF603" s="50"/>
      <c r="LIG603" s="50"/>
      <c r="LIH603" s="50"/>
      <c r="LII603" s="50"/>
      <c r="LIJ603" s="50"/>
      <c r="LIK603" s="50"/>
      <c r="LIL603" s="50"/>
      <c r="LIM603" s="50"/>
      <c r="LIN603" s="50"/>
      <c r="LIO603" s="50"/>
      <c r="LIP603" s="50"/>
      <c r="LIQ603" s="50"/>
      <c r="LIR603" s="50"/>
      <c r="LIS603" s="50"/>
      <c r="LIT603" s="50"/>
      <c r="LIU603" s="50"/>
      <c r="LIV603" s="50"/>
      <c r="LIW603" s="50"/>
      <c r="LIX603" s="50"/>
      <c r="LIY603" s="50"/>
      <c r="LIZ603" s="50"/>
      <c r="LJA603" s="50"/>
      <c r="LJB603" s="50"/>
      <c r="LJC603" s="50"/>
      <c r="LJD603" s="50"/>
      <c r="LJE603" s="50"/>
      <c r="LJF603" s="50"/>
      <c r="LJG603" s="50"/>
      <c r="LJH603" s="50"/>
      <c r="LJI603" s="50"/>
      <c r="LJJ603" s="50"/>
      <c r="LJK603" s="50"/>
      <c r="LJL603" s="50"/>
      <c r="LJM603" s="50"/>
      <c r="LJN603" s="50"/>
      <c r="LJO603" s="50"/>
      <c r="LJP603" s="50"/>
      <c r="LJQ603" s="50"/>
      <c r="LJR603" s="50"/>
      <c r="LJS603" s="50"/>
      <c r="LJT603" s="50"/>
      <c r="LJU603" s="50"/>
      <c r="LJV603" s="50"/>
      <c r="LJW603" s="50"/>
      <c r="LJX603" s="50"/>
      <c r="LJY603" s="50"/>
      <c r="LJZ603" s="50"/>
      <c r="LKA603" s="50"/>
      <c r="LKB603" s="50"/>
      <c r="LKC603" s="50"/>
      <c r="LKD603" s="50"/>
      <c r="LKE603" s="50"/>
      <c r="LKF603" s="50"/>
      <c r="LKG603" s="50"/>
      <c r="LKH603" s="50"/>
      <c r="LKI603" s="50"/>
      <c r="LKJ603" s="50"/>
      <c r="LKK603" s="50"/>
      <c r="LKL603" s="50"/>
      <c r="LKM603" s="50"/>
      <c r="LKN603" s="50"/>
      <c r="LKO603" s="50"/>
      <c r="LKP603" s="50"/>
      <c r="LKQ603" s="50"/>
      <c r="LKR603" s="50"/>
      <c r="LKS603" s="50"/>
      <c r="LKT603" s="50"/>
      <c r="LKU603" s="50"/>
      <c r="LKV603" s="50"/>
      <c r="LKW603" s="50"/>
      <c r="LKX603" s="50"/>
      <c r="LKY603" s="50"/>
      <c r="LKZ603" s="50"/>
      <c r="LLA603" s="50"/>
      <c r="LLB603" s="50"/>
      <c r="LLC603" s="50"/>
      <c r="LLD603" s="50"/>
      <c r="LLE603" s="50"/>
      <c r="LLF603" s="50"/>
      <c r="LLG603" s="50"/>
      <c r="LLH603" s="50"/>
      <c r="LLI603" s="50"/>
      <c r="LLJ603" s="50"/>
      <c r="LLK603" s="50"/>
      <c r="LLL603" s="50"/>
      <c r="LLM603" s="50"/>
      <c r="LLN603" s="50"/>
      <c r="LLO603" s="50"/>
      <c r="LLP603" s="50"/>
      <c r="LLQ603" s="50"/>
      <c r="LLR603" s="50"/>
      <c r="LLS603" s="50"/>
      <c r="LLT603" s="50"/>
      <c r="LLU603" s="50"/>
      <c r="LLV603" s="50"/>
      <c r="LLW603" s="50"/>
      <c r="LLX603" s="50"/>
      <c r="LLZ603" s="50"/>
      <c r="LMB603" s="50"/>
      <c r="LMC603" s="50"/>
      <c r="LMD603" s="50"/>
      <c r="LME603" s="50"/>
      <c r="LMF603" s="50"/>
      <c r="LMG603" s="50"/>
      <c r="LMH603" s="50"/>
      <c r="LMI603" s="50"/>
      <c r="LMN603" s="50"/>
      <c r="LMO603" s="50"/>
      <c r="LMP603" s="50"/>
      <c r="LMQ603" s="50"/>
      <c r="LMR603" s="50"/>
      <c r="LMS603" s="50"/>
      <c r="LMT603" s="50"/>
      <c r="LMU603" s="50"/>
      <c r="LMV603" s="50"/>
      <c r="LMW603" s="50"/>
      <c r="LMX603" s="50"/>
      <c r="LMY603" s="50"/>
      <c r="LMZ603" s="50"/>
      <c r="LNA603" s="50"/>
      <c r="LNB603" s="50"/>
      <c r="LNC603" s="50"/>
      <c r="LND603" s="50"/>
      <c r="LNE603" s="50"/>
      <c r="LNF603" s="50"/>
      <c r="LNG603" s="50"/>
      <c r="LNH603" s="50"/>
      <c r="LNI603" s="50"/>
      <c r="LNJ603" s="50"/>
      <c r="LNK603" s="50"/>
      <c r="LNL603" s="50"/>
      <c r="LNM603" s="50"/>
      <c r="LNN603" s="50"/>
      <c r="LNO603" s="50"/>
      <c r="LNP603" s="50"/>
      <c r="LNQ603" s="50"/>
      <c r="LNR603" s="50"/>
      <c r="LNS603" s="50"/>
      <c r="LNT603" s="50"/>
      <c r="LNU603" s="50"/>
      <c r="LNV603" s="50"/>
      <c r="LNW603" s="50"/>
      <c r="LNX603" s="50"/>
      <c r="LNY603" s="50"/>
      <c r="LNZ603" s="50"/>
      <c r="LOA603" s="50"/>
      <c r="LOB603" s="50"/>
      <c r="LOC603" s="50"/>
      <c r="LOD603" s="50"/>
      <c r="LOE603" s="50"/>
      <c r="LOF603" s="50"/>
      <c r="LOG603" s="50"/>
      <c r="LOH603" s="50"/>
      <c r="LOI603" s="50"/>
      <c r="LOJ603" s="50"/>
      <c r="LOK603" s="50"/>
      <c r="LOL603" s="50"/>
      <c r="LOM603" s="50"/>
      <c r="LON603" s="50"/>
      <c r="LOO603" s="50"/>
      <c r="LOP603" s="50"/>
      <c r="LOQ603" s="50"/>
      <c r="LOR603" s="50"/>
      <c r="LOS603" s="50"/>
      <c r="LOT603" s="50"/>
      <c r="LOU603" s="50"/>
      <c r="LOV603" s="50"/>
      <c r="LOW603" s="50"/>
      <c r="LOX603" s="50"/>
      <c r="LOY603" s="50"/>
      <c r="LOZ603" s="50"/>
      <c r="LPA603" s="50"/>
      <c r="LPB603" s="50"/>
      <c r="LPC603" s="50"/>
      <c r="LPD603" s="50"/>
      <c r="LPE603" s="50"/>
      <c r="LPF603" s="50"/>
      <c r="LPG603" s="50"/>
      <c r="LPH603" s="50"/>
      <c r="LPI603" s="50"/>
      <c r="LPJ603" s="50"/>
      <c r="LPK603" s="50"/>
      <c r="LPL603" s="50"/>
      <c r="LPM603" s="50"/>
      <c r="LPN603" s="50"/>
      <c r="LPO603" s="50"/>
      <c r="LPP603" s="50"/>
      <c r="LPQ603" s="50"/>
      <c r="LPR603" s="50"/>
      <c r="LPS603" s="50"/>
      <c r="LPT603" s="50"/>
      <c r="LPU603" s="50"/>
      <c r="LPV603" s="50"/>
      <c r="LPW603" s="50"/>
      <c r="LPX603" s="50"/>
      <c r="LPY603" s="50"/>
      <c r="LPZ603" s="50"/>
      <c r="LQA603" s="50"/>
      <c r="LQB603" s="50"/>
      <c r="LQC603" s="50"/>
      <c r="LQD603" s="50"/>
      <c r="LQE603" s="50"/>
      <c r="LQF603" s="50"/>
      <c r="LQG603" s="50"/>
      <c r="LQH603" s="50"/>
      <c r="LQI603" s="50"/>
      <c r="LQJ603" s="50"/>
      <c r="LQK603" s="50"/>
      <c r="LQL603" s="50"/>
      <c r="LQM603" s="50"/>
      <c r="LQN603" s="50"/>
      <c r="LQO603" s="50"/>
      <c r="LQP603" s="50"/>
      <c r="LQQ603" s="50"/>
      <c r="LQR603" s="50"/>
      <c r="LQS603" s="50"/>
      <c r="LQT603" s="50"/>
      <c r="LQU603" s="50"/>
      <c r="LQV603" s="50"/>
      <c r="LQW603" s="50"/>
      <c r="LQX603" s="50"/>
      <c r="LQY603" s="50"/>
      <c r="LQZ603" s="50"/>
      <c r="LRA603" s="50"/>
      <c r="LRB603" s="50"/>
      <c r="LRC603" s="50"/>
      <c r="LRD603" s="50"/>
      <c r="LRE603" s="50"/>
      <c r="LRF603" s="50"/>
      <c r="LRG603" s="50"/>
      <c r="LRH603" s="50"/>
      <c r="LRI603" s="50"/>
      <c r="LRJ603" s="50"/>
      <c r="LRK603" s="50"/>
      <c r="LRL603" s="50"/>
      <c r="LRM603" s="50"/>
      <c r="LRN603" s="50"/>
      <c r="LRO603" s="50"/>
      <c r="LRP603" s="50"/>
      <c r="LRQ603" s="50"/>
      <c r="LRR603" s="50"/>
      <c r="LRS603" s="50"/>
      <c r="LRT603" s="50"/>
      <c r="LRU603" s="50"/>
      <c r="LRV603" s="50"/>
      <c r="LRW603" s="50"/>
      <c r="LRX603" s="50"/>
      <c r="LRY603" s="50"/>
      <c r="LRZ603" s="50"/>
      <c r="LSA603" s="50"/>
      <c r="LSB603" s="50"/>
      <c r="LSC603" s="50"/>
      <c r="LSD603" s="50"/>
      <c r="LSE603" s="50"/>
      <c r="LSF603" s="50"/>
      <c r="LSG603" s="50"/>
      <c r="LSH603" s="50"/>
      <c r="LSI603" s="50"/>
      <c r="LSJ603" s="50"/>
      <c r="LSK603" s="50"/>
      <c r="LSL603" s="50"/>
      <c r="LSM603" s="50"/>
      <c r="LSN603" s="50"/>
      <c r="LSO603" s="50"/>
      <c r="LSP603" s="50"/>
      <c r="LSQ603" s="50"/>
      <c r="LSR603" s="50"/>
      <c r="LSS603" s="50"/>
      <c r="LST603" s="50"/>
      <c r="LSU603" s="50"/>
      <c r="LSV603" s="50"/>
      <c r="LSW603" s="50"/>
      <c r="LSX603" s="50"/>
      <c r="LSY603" s="50"/>
      <c r="LSZ603" s="50"/>
      <c r="LTA603" s="50"/>
      <c r="LTB603" s="50"/>
      <c r="LTC603" s="50"/>
      <c r="LTD603" s="50"/>
      <c r="LTE603" s="50"/>
      <c r="LTF603" s="50"/>
      <c r="LTG603" s="50"/>
      <c r="LTH603" s="50"/>
      <c r="LTI603" s="50"/>
      <c r="LTJ603" s="50"/>
      <c r="LTK603" s="50"/>
      <c r="LTL603" s="50"/>
      <c r="LTM603" s="50"/>
      <c r="LTN603" s="50"/>
      <c r="LTO603" s="50"/>
      <c r="LTP603" s="50"/>
      <c r="LTQ603" s="50"/>
      <c r="LTR603" s="50"/>
      <c r="LTS603" s="50"/>
      <c r="LTT603" s="50"/>
      <c r="LTU603" s="50"/>
      <c r="LTV603" s="50"/>
      <c r="LTW603" s="50"/>
      <c r="LTX603" s="50"/>
      <c r="LTY603" s="50"/>
      <c r="LTZ603" s="50"/>
      <c r="LUA603" s="50"/>
      <c r="LUB603" s="50"/>
      <c r="LUC603" s="50"/>
      <c r="LUD603" s="50"/>
      <c r="LUE603" s="50"/>
      <c r="LUF603" s="50"/>
      <c r="LUG603" s="50"/>
      <c r="LUH603" s="50"/>
      <c r="LUI603" s="50"/>
      <c r="LUJ603" s="50"/>
      <c r="LUK603" s="50"/>
      <c r="LUL603" s="50"/>
      <c r="LUM603" s="50"/>
      <c r="LUN603" s="50"/>
      <c r="LUO603" s="50"/>
      <c r="LUP603" s="50"/>
      <c r="LUQ603" s="50"/>
      <c r="LUR603" s="50"/>
      <c r="LUS603" s="50"/>
      <c r="LUT603" s="50"/>
      <c r="LUU603" s="50"/>
      <c r="LUV603" s="50"/>
      <c r="LUW603" s="50"/>
      <c r="LUX603" s="50"/>
      <c r="LUY603" s="50"/>
      <c r="LUZ603" s="50"/>
      <c r="LVA603" s="50"/>
      <c r="LVB603" s="50"/>
      <c r="LVC603" s="50"/>
      <c r="LVD603" s="50"/>
      <c r="LVE603" s="50"/>
      <c r="LVF603" s="50"/>
      <c r="LVG603" s="50"/>
      <c r="LVH603" s="50"/>
      <c r="LVI603" s="50"/>
      <c r="LVJ603" s="50"/>
      <c r="LVK603" s="50"/>
      <c r="LVL603" s="50"/>
      <c r="LVM603" s="50"/>
      <c r="LVN603" s="50"/>
      <c r="LVO603" s="50"/>
      <c r="LVP603" s="50"/>
      <c r="LVQ603" s="50"/>
      <c r="LVR603" s="50"/>
      <c r="LVS603" s="50"/>
      <c r="LVT603" s="50"/>
      <c r="LVV603" s="50"/>
      <c r="LVX603" s="50"/>
      <c r="LVY603" s="50"/>
      <c r="LVZ603" s="50"/>
      <c r="LWA603" s="50"/>
      <c r="LWB603" s="50"/>
      <c r="LWC603" s="50"/>
      <c r="LWD603" s="50"/>
      <c r="LWE603" s="50"/>
      <c r="LWJ603" s="50"/>
      <c r="LWK603" s="50"/>
      <c r="LWL603" s="50"/>
      <c r="LWM603" s="50"/>
      <c r="LWN603" s="50"/>
      <c r="LWO603" s="50"/>
      <c r="LWP603" s="50"/>
      <c r="LWQ603" s="50"/>
      <c r="LWR603" s="50"/>
      <c r="LWS603" s="50"/>
      <c r="LWT603" s="50"/>
      <c r="LWU603" s="50"/>
      <c r="LWV603" s="50"/>
      <c r="LWW603" s="50"/>
      <c r="LWX603" s="50"/>
      <c r="LWY603" s="50"/>
      <c r="LWZ603" s="50"/>
      <c r="LXA603" s="50"/>
      <c r="LXB603" s="50"/>
      <c r="LXC603" s="50"/>
      <c r="LXD603" s="50"/>
      <c r="LXE603" s="50"/>
      <c r="LXF603" s="50"/>
      <c r="LXG603" s="50"/>
      <c r="LXH603" s="50"/>
      <c r="LXI603" s="50"/>
      <c r="LXJ603" s="50"/>
      <c r="LXK603" s="50"/>
      <c r="LXL603" s="50"/>
      <c r="LXM603" s="50"/>
      <c r="LXN603" s="50"/>
      <c r="LXO603" s="50"/>
      <c r="LXP603" s="50"/>
      <c r="LXQ603" s="50"/>
      <c r="LXR603" s="50"/>
      <c r="LXS603" s="50"/>
      <c r="LXT603" s="50"/>
      <c r="LXU603" s="50"/>
      <c r="LXV603" s="50"/>
      <c r="LXW603" s="50"/>
      <c r="LXX603" s="50"/>
      <c r="LXY603" s="50"/>
      <c r="LXZ603" s="50"/>
      <c r="LYA603" s="50"/>
      <c r="LYB603" s="50"/>
      <c r="LYC603" s="50"/>
      <c r="LYD603" s="50"/>
      <c r="LYE603" s="50"/>
      <c r="LYF603" s="50"/>
      <c r="LYG603" s="50"/>
      <c r="LYH603" s="50"/>
      <c r="LYI603" s="50"/>
      <c r="LYJ603" s="50"/>
      <c r="LYK603" s="50"/>
      <c r="LYL603" s="50"/>
      <c r="LYM603" s="50"/>
      <c r="LYN603" s="50"/>
      <c r="LYO603" s="50"/>
      <c r="LYP603" s="50"/>
      <c r="LYQ603" s="50"/>
      <c r="LYR603" s="50"/>
      <c r="LYS603" s="50"/>
      <c r="LYT603" s="50"/>
      <c r="LYU603" s="50"/>
      <c r="LYV603" s="50"/>
      <c r="LYW603" s="50"/>
      <c r="LYX603" s="50"/>
      <c r="LYY603" s="50"/>
      <c r="LYZ603" s="50"/>
      <c r="LZA603" s="50"/>
      <c r="LZB603" s="50"/>
      <c r="LZC603" s="50"/>
      <c r="LZD603" s="50"/>
      <c r="LZE603" s="50"/>
      <c r="LZF603" s="50"/>
      <c r="LZG603" s="50"/>
      <c r="LZH603" s="50"/>
      <c r="LZI603" s="50"/>
      <c r="LZJ603" s="50"/>
      <c r="LZK603" s="50"/>
      <c r="LZL603" s="50"/>
      <c r="LZM603" s="50"/>
      <c r="LZN603" s="50"/>
      <c r="LZO603" s="50"/>
      <c r="LZP603" s="50"/>
      <c r="LZQ603" s="50"/>
      <c r="LZR603" s="50"/>
      <c r="LZS603" s="50"/>
      <c r="LZT603" s="50"/>
      <c r="LZU603" s="50"/>
      <c r="LZV603" s="50"/>
      <c r="LZW603" s="50"/>
      <c r="LZX603" s="50"/>
      <c r="LZY603" s="50"/>
      <c r="LZZ603" s="50"/>
      <c r="MAA603" s="50"/>
      <c r="MAB603" s="50"/>
      <c r="MAC603" s="50"/>
      <c r="MAD603" s="50"/>
      <c r="MAE603" s="50"/>
      <c r="MAF603" s="50"/>
      <c r="MAG603" s="50"/>
      <c r="MAH603" s="50"/>
      <c r="MAI603" s="50"/>
      <c r="MAJ603" s="50"/>
      <c r="MAK603" s="50"/>
      <c r="MAL603" s="50"/>
      <c r="MAM603" s="50"/>
      <c r="MAN603" s="50"/>
      <c r="MAO603" s="50"/>
      <c r="MAP603" s="50"/>
      <c r="MAQ603" s="50"/>
      <c r="MAR603" s="50"/>
      <c r="MAS603" s="50"/>
      <c r="MAT603" s="50"/>
      <c r="MAU603" s="50"/>
      <c r="MAV603" s="50"/>
      <c r="MAW603" s="50"/>
      <c r="MAX603" s="50"/>
      <c r="MAY603" s="50"/>
      <c r="MAZ603" s="50"/>
      <c r="MBA603" s="50"/>
      <c r="MBB603" s="50"/>
      <c r="MBC603" s="50"/>
      <c r="MBD603" s="50"/>
      <c r="MBE603" s="50"/>
      <c r="MBF603" s="50"/>
      <c r="MBG603" s="50"/>
      <c r="MBH603" s="50"/>
      <c r="MBI603" s="50"/>
      <c r="MBJ603" s="50"/>
      <c r="MBK603" s="50"/>
      <c r="MBL603" s="50"/>
      <c r="MBM603" s="50"/>
      <c r="MBN603" s="50"/>
      <c r="MBO603" s="50"/>
      <c r="MBP603" s="50"/>
      <c r="MBQ603" s="50"/>
      <c r="MBR603" s="50"/>
      <c r="MBS603" s="50"/>
      <c r="MBT603" s="50"/>
      <c r="MBU603" s="50"/>
      <c r="MBV603" s="50"/>
      <c r="MBW603" s="50"/>
      <c r="MBX603" s="50"/>
      <c r="MBY603" s="50"/>
      <c r="MBZ603" s="50"/>
      <c r="MCA603" s="50"/>
      <c r="MCB603" s="50"/>
      <c r="MCC603" s="50"/>
      <c r="MCD603" s="50"/>
      <c r="MCE603" s="50"/>
      <c r="MCF603" s="50"/>
      <c r="MCG603" s="50"/>
      <c r="MCH603" s="50"/>
      <c r="MCI603" s="50"/>
      <c r="MCJ603" s="50"/>
      <c r="MCK603" s="50"/>
      <c r="MCL603" s="50"/>
      <c r="MCM603" s="50"/>
      <c r="MCN603" s="50"/>
      <c r="MCO603" s="50"/>
      <c r="MCP603" s="50"/>
      <c r="MCQ603" s="50"/>
      <c r="MCR603" s="50"/>
      <c r="MCS603" s="50"/>
      <c r="MCT603" s="50"/>
      <c r="MCU603" s="50"/>
      <c r="MCV603" s="50"/>
      <c r="MCW603" s="50"/>
      <c r="MCX603" s="50"/>
      <c r="MCY603" s="50"/>
      <c r="MCZ603" s="50"/>
      <c r="MDA603" s="50"/>
      <c r="MDB603" s="50"/>
      <c r="MDC603" s="50"/>
      <c r="MDD603" s="50"/>
      <c r="MDE603" s="50"/>
      <c r="MDF603" s="50"/>
      <c r="MDG603" s="50"/>
      <c r="MDH603" s="50"/>
      <c r="MDI603" s="50"/>
      <c r="MDJ603" s="50"/>
      <c r="MDK603" s="50"/>
      <c r="MDL603" s="50"/>
      <c r="MDM603" s="50"/>
      <c r="MDN603" s="50"/>
      <c r="MDO603" s="50"/>
      <c r="MDP603" s="50"/>
      <c r="MDQ603" s="50"/>
      <c r="MDR603" s="50"/>
      <c r="MDS603" s="50"/>
      <c r="MDT603" s="50"/>
      <c r="MDU603" s="50"/>
      <c r="MDV603" s="50"/>
      <c r="MDW603" s="50"/>
      <c r="MDX603" s="50"/>
      <c r="MDY603" s="50"/>
      <c r="MDZ603" s="50"/>
      <c r="MEA603" s="50"/>
      <c r="MEB603" s="50"/>
      <c r="MEC603" s="50"/>
      <c r="MED603" s="50"/>
      <c r="MEE603" s="50"/>
      <c r="MEF603" s="50"/>
      <c r="MEG603" s="50"/>
      <c r="MEH603" s="50"/>
      <c r="MEI603" s="50"/>
      <c r="MEJ603" s="50"/>
      <c r="MEK603" s="50"/>
      <c r="MEL603" s="50"/>
      <c r="MEM603" s="50"/>
      <c r="MEN603" s="50"/>
      <c r="MEO603" s="50"/>
      <c r="MEP603" s="50"/>
      <c r="MEQ603" s="50"/>
      <c r="MER603" s="50"/>
      <c r="MES603" s="50"/>
      <c r="MET603" s="50"/>
      <c r="MEU603" s="50"/>
      <c r="MEV603" s="50"/>
      <c r="MEW603" s="50"/>
      <c r="MEX603" s="50"/>
      <c r="MEY603" s="50"/>
      <c r="MEZ603" s="50"/>
      <c r="MFA603" s="50"/>
      <c r="MFB603" s="50"/>
      <c r="MFC603" s="50"/>
      <c r="MFD603" s="50"/>
      <c r="MFE603" s="50"/>
      <c r="MFF603" s="50"/>
      <c r="MFG603" s="50"/>
      <c r="MFH603" s="50"/>
      <c r="MFI603" s="50"/>
      <c r="MFJ603" s="50"/>
      <c r="MFK603" s="50"/>
      <c r="MFL603" s="50"/>
      <c r="MFM603" s="50"/>
      <c r="MFN603" s="50"/>
      <c r="MFO603" s="50"/>
      <c r="MFP603" s="50"/>
      <c r="MFR603" s="50"/>
      <c r="MFT603" s="50"/>
      <c r="MFU603" s="50"/>
      <c r="MFV603" s="50"/>
      <c r="MFW603" s="50"/>
      <c r="MFX603" s="50"/>
      <c r="MFY603" s="50"/>
      <c r="MFZ603" s="50"/>
      <c r="MGA603" s="50"/>
      <c r="MGF603" s="50"/>
      <c r="MGG603" s="50"/>
      <c r="MGH603" s="50"/>
      <c r="MGI603" s="50"/>
      <c r="MGJ603" s="50"/>
      <c r="MGK603" s="50"/>
      <c r="MGL603" s="50"/>
      <c r="MGM603" s="50"/>
      <c r="MGN603" s="50"/>
      <c r="MGO603" s="50"/>
      <c r="MGP603" s="50"/>
      <c r="MGQ603" s="50"/>
      <c r="MGR603" s="50"/>
      <c r="MGS603" s="50"/>
      <c r="MGT603" s="50"/>
      <c r="MGU603" s="50"/>
      <c r="MGV603" s="50"/>
      <c r="MGW603" s="50"/>
      <c r="MGX603" s="50"/>
      <c r="MGY603" s="50"/>
      <c r="MGZ603" s="50"/>
      <c r="MHA603" s="50"/>
      <c r="MHB603" s="50"/>
      <c r="MHC603" s="50"/>
      <c r="MHD603" s="50"/>
      <c r="MHE603" s="50"/>
      <c r="MHF603" s="50"/>
      <c r="MHG603" s="50"/>
      <c r="MHH603" s="50"/>
      <c r="MHI603" s="50"/>
      <c r="MHJ603" s="50"/>
      <c r="MHK603" s="50"/>
      <c r="MHL603" s="50"/>
      <c r="MHM603" s="50"/>
      <c r="MHN603" s="50"/>
      <c r="MHO603" s="50"/>
      <c r="MHP603" s="50"/>
      <c r="MHQ603" s="50"/>
      <c r="MHR603" s="50"/>
      <c r="MHS603" s="50"/>
      <c r="MHT603" s="50"/>
      <c r="MHU603" s="50"/>
      <c r="MHV603" s="50"/>
      <c r="MHW603" s="50"/>
      <c r="MHX603" s="50"/>
      <c r="MHY603" s="50"/>
      <c r="MHZ603" s="50"/>
      <c r="MIA603" s="50"/>
      <c r="MIB603" s="50"/>
      <c r="MIC603" s="50"/>
      <c r="MID603" s="50"/>
      <c r="MIE603" s="50"/>
      <c r="MIF603" s="50"/>
      <c r="MIG603" s="50"/>
      <c r="MIH603" s="50"/>
      <c r="MII603" s="50"/>
      <c r="MIJ603" s="50"/>
      <c r="MIK603" s="50"/>
      <c r="MIL603" s="50"/>
      <c r="MIM603" s="50"/>
      <c r="MIN603" s="50"/>
      <c r="MIO603" s="50"/>
      <c r="MIP603" s="50"/>
      <c r="MIQ603" s="50"/>
      <c r="MIR603" s="50"/>
      <c r="MIS603" s="50"/>
      <c r="MIT603" s="50"/>
      <c r="MIU603" s="50"/>
      <c r="MIV603" s="50"/>
      <c r="MIW603" s="50"/>
      <c r="MIX603" s="50"/>
      <c r="MIY603" s="50"/>
      <c r="MIZ603" s="50"/>
      <c r="MJA603" s="50"/>
      <c r="MJB603" s="50"/>
      <c r="MJC603" s="50"/>
      <c r="MJD603" s="50"/>
      <c r="MJE603" s="50"/>
      <c r="MJF603" s="50"/>
      <c r="MJG603" s="50"/>
      <c r="MJH603" s="50"/>
      <c r="MJI603" s="50"/>
      <c r="MJJ603" s="50"/>
      <c r="MJK603" s="50"/>
      <c r="MJL603" s="50"/>
      <c r="MJM603" s="50"/>
      <c r="MJN603" s="50"/>
      <c r="MJO603" s="50"/>
      <c r="MJP603" s="50"/>
      <c r="MJQ603" s="50"/>
      <c r="MJR603" s="50"/>
      <c r="MJS603" s="50"/>
      <c r="MJT603" s="50"/>
      <c r="MJU603" s="50"/>
      <c r="MJV603" s="50"/>
      <c r="MJW603" s="50"/>
      <c r="MJX603" s="50"/>
      <c r="MJY603" s="50"/>
      <c r="MJZ603" s="50"/>
      <c r="MKA603" s="50"/>
      <c r="MKB603" s="50"/>
      <c r="MKC603" s="50"/>
      <c r="MKD603" s="50"/>
      <c r="MKE603" s="50"/>
      <c r="MKF603" s="50"/>
      <c r="MKG603" s="50"/>
      <c r="MKH603" s="50"/>
      <c r="MKI603" s="50"/>
      <c r="MKJ603" s="50"/>
      <c r="MKK603" s="50"/>
      <c r="MKL603" s="50"/>
      <c r="MKM603" s="50"/>
      <c r="MKN603" s="50"/>
      <c r="MKO603" s="50"/>
      <c r="MKP603" s="50"/>
      <c r="MKQ603" s="50"/>
      <c r="MKR603" s="50"/>
      <c r="MKS603" s="50"/>
      <c r="MKT603" s="50"/>
      <c r="MKU603" s="50"/>
      <c r="MKV603" s="50"/>
      <c r="MKW603" s="50"/>
      <c r="MKX603" s="50"/>
      <c r="MKY603" s="50"/>
      <c r="MKZ603" s="50"/>
      <c r="MLA603" s="50"/>
      <c r="MLB603" s="50"/>
      <c r="MLC603" s="50"/>
      <c r="MLD603" s="50"/>
      <c r="MLE603" s="50"/>
      <c r="MLF603" s="50"/>
      <c r="MLG603" s="50"/>
      <c r="MLH603" s="50"/>
      <c r="MLI603" s="50"/>
      <c r="MLJ603" s="50"/>
      <c r="MLK603" s="50"/>
      <c r="MLL603" s="50"/>
      <c r="MLM603" s="50"/>
      <c r="MLN603" s="50"/>
      <c r="MLO603" s="50"/>
      <c r="MLP603" s="50"/>
      <c r="MLQ603" s="50"/>
      <c r="MLR603" s="50"/>
      <c r="MLS603" s="50"/>
      <c r="MLT603" s="50"/>
      <c r="MLU603" s="50"/>
      <c r="MLV603" s="50"/>
      <c r="MLW603" s="50"/>
      <c r="MLX603" s="50"/>
      <c r="MLY603" s="50"/>
      <c r="MLZ603" s="50"/>
      <c r="MMA603" s="50"/>
      <c r="MMB603" s="50"/>
      <c r="MMC603" s="50"/>
      <c r="MMD603" s="50"/>
      <c r="MME603" s="50"/>
      <c r="MMF603" s="50"/>
      <c r="MMG603" s="50"/>
      <c r="MMH603" s="50"/>
      <c r="MMI603" s="50"/>
      <c r="MMJ603" s="50"/>
      <c r="MMK603" s="50"/>
      <c r="MML603" s="50"/>
      <c r="MMM603" s="50"/>
      <c r="MMN603" s="50"/>
      <c r="MMO603" s="50"/>
      <c r="MMP603" s="50"/>
      <c r="MMQ603" s="50"/>
      <c r="MMR603" s="50"/>
      <c r="MMS603" s="50"/>
      <c r="MMT603" s="50"/>
      <c r="MMU603" s="50"/>
      <c r="MMV603" s="50"/>
      <c r="MMW603" s="50"/>
      <c r="MMX603" s="50"/>
      <c r="MMY603" s="50"/>
      <c r="MMZ603" s="50"/>
      <c r="MNA603" s="50"/>
      <c r="MNB603" s="50"/>
      <c r="MNC603" s="50"/>
      <c r="MND603" s="50"/>
      <c r="MNE603" s="50"/>
      <c r="MNF603" s="50"/>
      <c r="MNG603" s="50"/>
      <c r="MNH603" s="50"/>
      <c r="MNI603" s="50"/>
      <c r="MNJ603" s="50"/>
      <c r="MNK603" s="50"/>
      <c r="MNL603" s="50"/>
      <c r="MNM603" s="50"/>
      <c r="MNN603" s="50"/>
      <c r="MNO603" s="50"/>
      <c r="MNP603" s="50"/>
      <c r="MNQ603" s="50"/>
      <c r="MNR603" s="50"/>
      <c r="MNS603" s="50"/>
      <c r="MNT603" s="50"/>
      <c r="MNU603" s="50"/>
      <c r="MNV603" s="50"/>
      <c r="MNW603" s="50"/>
      <c r="MNX603" s="50"/>
      <c r="MNY603" s="50"/>
      <c r="MNZ603" s="50"/>
      <c r="MOA603" s="50"/>
      <c r="MOB603" s="50"/>
      <c r="MOC603" s="50"/>
      <c r="MOD603" s="50"/>
      <c r="MOE603" s="50"/>
      <c r="MOF603" s="50"/>
      <c r="MOG603" s="50"/>
      <c r="MOH603" s="50"/>
      <c r="MOI603" s="50"/>
      <c r="MOJ603" s="50"/>
      <c r="MOK603" s="50"/>
      <c r="MOL603" s="50"/>
      <c r="MOM603" s="50"/>
      <c r="MON603" s="50"/>
      <c r="MOO603" s="50"/>
      <c r="MOP603" s="50"/>
      <c r="MOQ603" s="50"/>
      <c r="MOR603" s="50"/>
      <c r="MOS603" s="50"/>
      <c r="MOT603" s="50"/>
      <c r="MOU603" s="50"/>
      <c r="MOV603" s="50"/>
      <c r="MOW603" s="50"/>
      <c r="MOX603" s="50"/>
      <c r="MOY603" s="50"/>
      <c r="MOZ603" s="50"/>
      <c r="MPA603" s="50"/>
      <c r="MPB603" s="50"/>
      <c r="MPC603" s="50"/>
      <c r="MPD603" s="50"/>
      <c r="MPE603" s="50"/>
      <c r="MPF603" s="50"/>
      <c r="MPG603" s="50"/>
      <c r="MPH603" s="50"/>
      <c r="MPI603" s="50"/>
      <c r="MPJ603" s="50"/>
      <c r="MPK603" s="50"/>
      <c r="MPL603" s="50"/>
      <c r="MPN603" s="50"/>
      <c r="MPP603" s="50"/>
      <c r="MPQ603" s="50"/>
      <c r="MPR603" s="50"/>
      <c r="MPS603" s="50"/>
      <c r="MPT603" s="50"/>
      <c r="MPU603" s="50"/>
      <c r="MPV603" s="50"/>
      <c r="MPW603" s="50"/>
      <c r="MQB603" s="50"/>
      <c r="MQC603" s="50"/>
      <c r="MQD603" s="50"/>
      <c r="MQE603" s="50"/>
      <c r="MQF603" s="50"/>
      <c r="MQG603" s="50"/>
      <c r="MQH603" s="50"/>
      <c r="MQI603" s="50"/>
      <c r="MQJ603" s="50"/>
      <c r="MQK603" s="50"/>
      <c r="MQL603" s="50"/>
      <c r="MQM603" s="50"/>
      <c r="MQN603" s="50"/>
      <c r="MQO603" s="50"/>
      <c r="MQP603" s="50"/>
      <c r="MQQ603" s="50"/>
      <c r="MQR603" s="50"/>
      <c r="MQS603" s="50"/>
      <c r="MQT603" s="50"/>
      <c r="MQU603" s="50"/>
      <c r="MQV603" s="50"/>
      <c r="MQW603" s="50"/>
      <c r="MQX603" s="50"/>
      <c r="MQY603" s="50"/>
      <c r="MQZ603" s="50"/>
      <c r="MRA603" s="50"/>
      <c r="MRB603" s="50"/>
      <c r="MRC603" s="50"/>
      <c r="MRD603" s="50"/>
      <c r="MRE603" s="50"/>
      <c r="MRF603" s="50"/>
      <c r="MRG603" s="50"/>
      <c r="MRH603" s="50"/>
      <c r="MRI603" s="50"/>
      <c r="MRJ603" s="50"/>
      <c r="MRK603" s="50"/>
      <c r="MRL603" s="50"/>
      <c r="MRM603" s="50"/>
      <c r="MRN603" s="50"/>
      <c r="MRO603" s="50"/>
      <c r="MRP603" s="50"/>
      <c r="MRQ603" s="50"/>
      <c r="MRR603" s="50"/>
      <c r="MRS603" s="50"/>
      <c r="MRT603" s="50"/>
      <c r="MRU603" s="50"/>
      <c r="MRV603" s="50"/>
      <c r="MRW603" s="50"/>
      <c r="MRX603" s="50"/>
      <c r="MRY603" s="50"/>
      <c r="MRZ603" s="50"/>
      <c r="MSA603" s="50"/>
      <c r="MSB603" s="50"/>
      <c r="MSC603" s="50"/>
      <c r="MSD603" s="50"/>
      <c r="MSE603" s="50"/>
      <c r="MSF603" s="50"/>
      <c r="MSG603" s="50"/>
      <c r="MSH603" s="50"/>
      <c r="MSI603" s="50"/>
      <c r="MSJ603" s="50"/>
      <c r="MSK603" s="50"/>
      <c r="MSL603" s="50"/>
      <c r="MSM603" s="50"/>
      <c r="MSN603" s="50"/>
      <c r="MSO603" s="50"/>
      <c r="MSP603" s="50"/>
      <c r="MSQ603" s="50"/>
      <c r="MSR603" s="50"/>
      <c r="MSS603" s="50"/>
      <c r="MST603" s="50"/>
      <c r="MSU603" s="50"/>
      <c r="MSV603" s="50"/>
      <c r="MSW603" s="50"/>
      <c r="MSX603" s="50"/>
      <c r="MSY603" s="50"/>
      <c r="MSZ603" s="50"/>
      <c r="MTA603" s="50"/>
      <c r="MTB603" s="50"/>
      <c r="MTC603" s="50"/>
      <c r="MTD603" s="50"/>
      <c r="MTE603" s="50"/>
      <c r="MTF603" s="50"/>
      <c r="MTG603" s="50"/>
      <c r="MTH603" s="50"/>
      <c r="MTI603" s="50"/>
      <c r="MTJ603" s="50"/>
      <c r="MTK603" s="50"/>
      <c r="MTL603" s="50"/>
      <c r="MTM603" s="50"/>
      <c r="MTN603" s="50"/>
      <c r="MTO603" s="50"/>
      <c r="MTP603" s="50"/>
      <c r="MTQ603" s="50"/>
      <c r="MTR603" s="50"/>
      <c r="MTS603" s="50"/>
      <c r="MTT603" s="50"/>
      <c r="MTU603" s="50"/>
      <c r="MTV603" s="50"/>
      <c r="MTW603" s="50"/>
      <c r="MTX603" s="50"/>
      <c r="MTY603" s="50"/>
      <c r="MTZ603" s="50"/>
      <c r="MUA603" s="50"/>
      <c r="MUB603" s="50"/>
      <c r="MUC603" s="50"/>
      <c r="MUD603" s="50"/>
      <c r="MUE603" s="50"/>
      <c r="MUF603" s="50"/>
      <c r="MUG603" s="50"/>
      <c r="MUH603" s="50"/>
      <c r="MUI603" s="50"/>
      <c r="MUJ603" s="50"/>
      <c r="MUK603" s="50"/>
      <c r="MUL603" s="50"/>
      <c r="MUM603" s="50"/>
      <c r="MUN603" s="50"/>
      <c r="MUO603" s="50"/>
      <c r="MUP603" s="50"/>
      <c r="MUQ603" s="50"/>
      <c r="MUR603" s="50"/>
      <c r="MUS603" s="50"/>
      <c r="MUT603" s="50"/>
      <c r="MUU603" s="50"/>
      <c r="MUV603" s="50"/>
      <c r="MUW603" s="50"/>
      <c r="MUX603" s="50"/>
      <c r="MUY603" s="50"/>
      <c r="MUZ603" s="50"/>
      <c r="MVA603" s="50"/>
      <c r="MVB603" s="50"/>
      <c r="MVC603" s="50"/>
      <c r="MVD603" s="50"/>
      <c r="MVE603" s="50"/>
      <c r="MVF603" s="50"/>
      <c r="MVG603" s="50"/>
      <c r="MVH603" s="50"/>
      <c r="MVI603" s="50"/>
      <c r="MVJ603" s="50"/>
      <c r="MVK603" s="50"/>
      <c r="MVL603" s="50"/>
      <c r="MVM603" s="50"/>
      <c r="MVN603" s="50"/>
      <c r="MVO603" s="50"/>
      <c r="MVP603" s="50"/>
      <c r="MVQ603" s="50"/>
      <c r="MVR603" s="50"/>
      <c r="MVS603" s="50"/>
      <c r="MVT603" s="50"/>
      <c r="MVU603" s="50"/>
      <c r="MVV603" s="50"/>
      <c r="MVW603" s="50"/>
      <c r="MVX603" s="50"/>
      <c r="MVY603" s="50"/>
      <c r="MVZ603" s="50"/>
      <c r="MWA603" s="50"/>
      <c r="MWB603" s="50"/>
      <c r="MWC603" s="50"/>
      <c r="MWD603" s="50"/>
      <c r="MWE603" s="50"/>
      <c r="MWF603" s="50"/>
      <c r="MWG603" s="50"/>
      <c r="MWH603" s="50"/>
      <c r="MWI603" s="50"/>
      <c r="MWJ603" s="50"/>
      <c r="MWK603" s="50"/>
      <c r="MWL603" s="50"/>
      <c r="MWM603" s="50"/>
      <c r="MWN603" s="50"/>
      <c r="MWO603" s="50"/>
      <c r="MWP603" s="50"/>
      <c r="MWQ603" s="50"/>
      <c r="MWR603" s="50"/>
      <c r="MWS603" s="50"/>
      <c r="MWT603" s="50"/>
      <c r="MWU603" s="50"/>
      <c r="MWV603" s="50"/>
      <c r="MWW603" s="50"/>
      <c r="MWX603" s="50"/>
      <c r="MWY603" s="50"/>
      <c r="MWZ603" s="50"/>
      <c r="MXA603" s="50"/>
      <c r="MXB603" s="50"/>
      <c r="MXC603" s="50"/>
      <c r="MXD603" s="50"/>
      <c r="MXE603" s="50"/>
      <c r="MXF603" s="50"/>
      <c r="MXG603" s="50"/>
      <c r="MXH603" s="50"/>
      <c r="MXI603" s="50"/>
      <c r="MXJ603" s="50"/>
      <c r="MXK603" s="50"/>
      <c r="MXL603" s="50"/>
      <c r="MXM603" s="50"/>
      <c r="MXN603" s="50"/>
      <c r="MXO603" s="50"/>
      <c r="MXP603" s="50"/>
      <c r="MXQ603" s="50"/>
      <c r="MXR603" s="50"/>
      <c r="MXS603" s="50"/>
      <c r="MXT603" s="50"/>
      <c r="MXU603" s="50"/>
      <c r="MXV603" s="50"/>
      <c r="MXW603" s="50"/>
      <c r="MXX603" s="50"/>
      <c r="MXY603" s="50"/>
      <c r="MXZ603" s="50"/>
      <c r="MYA603" s="50"/>
      <c r="MYB603" s="50"/>
      <c r="MYC603" s="50"/>
      <c r="MYD603" s="50"/>
      <c r="MYE603" s="50"/>
      <c r="MYF603" s="50"/>
      <c r="MYG603" s="50"/>
      <c r="MYH603" s="50"/>
      <c r="MYI603" s="50"/>
      <c r="MYJ603" s="50"/>
      <c r="MYK603" s="50"/>
      <c r="MYL603" s="50"/>
      <c r="MYM603" s="50"/>
      <c r="MYN603" s="50"/>
      <c r="MYO603" s="50"/>
      <c r="MYP603" s="50"/>
      <c r="MYQ603" s="50"/>
      <c r="MYR603" s="50"/>
      <c r="MYS603" s="50"/>
      <c r="MYT603" s="50"/>
      <c r="MYU603" s="50"/>
      <c r="MYV603" s="50"/>
      <c r="MYW603" s="50"/>
      <c r="MYX603" s="50"/>
      <c r="MYY603" s="50"/>
      <c r="MYZ603" s="50"/>
      <c r="MZA603" s="50"/>
      <c r="MZB603" s="50"/>
      <c r="MZC603" s="50"/>
      <c r="MZD603" s="50"/>
      <c r="MZE603" s="50"/>
      <c r="MZF603" s="50"/>
      <c r="MZG603" s="50"/>
      <c r="MZH603" s="50"/>
      <c r="MZJ603" s="50"/>
      <c r="MZL603" s="50"/>
      <c r="MZM603" s="50"/>
      <c r="MZN603" s="50"/>
      <c r="MZO603" s="50"/>
      <c r="MZP603" s="50"/>
      <c r="MZQ603" s="50"/>
      <c r="MZR603" s="50"/>
      <c r="MZS603" s="50"/>
      <c r="MZX603" s="50"/>
      <c r="MZY603" s="50"/>
      <c r="MZZ603" s="50"/>
      <c r="NAA603" s="50"/>
      <c r="NAB603" s="50"/>
      <c r="NAC603" s="50"/>
      <c r="NAD603" s="50"/>
      <c r="NAE603" s="50"/>
      <c r="NAF603" s="50"/>
      <c r="NAG603" s="50"/>
      <c r="NAH603" s="50"/>
      <c r="NAI603" s="50"/>
      <c r="NAJ603" s="50"/>
      <c r="NAK603" s="50"/>
      <c r="NAL603" s="50"/>
      <c r="NAM603" s="50"/>
      <c r="NAN603" s="50"/>
      <c r="NAO603" s="50"/>
      <c r="NAP603" s="50"/>
      <c r="NAQ603" s="50"/>
      <c r="NAR603" s="50"/>
      <c r="NAS603" s="50"/>
      <c r="NAT603" s="50"/>
      <c r="NAU603" s="50"/>
      <c r="NAV603" s="50"/>
      <c r="NAW603" s="50"/>
      <c r="NAX603" s="50"/>
      <c r="NAY603" s="50"/>
      <c r="NAZ603" s="50"/>
      <c r="NBA603" s="50"/>
      <c r="NBB603" s="50"/>
      <c r="NBC603" s="50"/>
      <c r="NBD603" s="50"/>
      <c r="NBE603" s="50"/>
      <c r="NBF603" s="50"/>
      <c r="NBG603" s="50"/>
      <c r="NBH603" s="50"/>
      <c r="NBI603" s="50"/>
      <c r="NBJ603" s="50"/>
      <c r="NBK603" s="50"/>
      <c r="NBL603" s="50"/>
      <c r="NBM603" s="50"/>
      <c r="NBN603" s="50"/>
      <c r="NBO603" s="50"/>
      <c r="NBP603" s="50"/>
      <c r="NBQ603" s="50"/>
      <c r="NBR603" s="50"/>
      <c r="NBS603" s="50"/>
      <c r="NBT603" s="50"/>
      <c r="NBU603" s="50"/>
      <c r="NBV603" s="50"/>
      <c r="NBW603" s="50"/>
      <c r="NBX603" s="50"/>
      <c r="NBY603" s="50"/>
      <c r="NBZ603" s="50"/>
      <c r="NCA603" s="50"/>
      <c r="NCB603" s="50"/>
      <c r="NCC603" s="50"/>
      <c r="NCD603" s="50"/>
      <c r="NCE603" s="50"/>
      <c r="NCF603" s="50"/>
      <c r="NCG603" s="50"/>
      <c r="NCH603" s="50"/>
      <c r="NCI603" s="50"/>
      <c r="NCJ603" s="50"/>
      <c r="NCK603" s="50"/>
      <c r="NCL603" s="50"/>
      <c r="NCM603" s="50"/>
      <c r="NCN603" s="50"/>
      <c r="NCO603" s="50"/>
      <c r="NCP603" s="50"/>
      <c r="NCQ603" s="50"/>
      <c r="NCR603" s="50"/>
      <c r="NCS603" s="50"/>
      <c r="NCT603" s="50"/>
      <c r="NCU603" s="50"/>
      <c r="NCV603" s="50"/>
      <c r="NCW603" s="50"/>
      <c r="NCX603" s="50"/>
      <c r="NCY603" s="50"/>
      <c r="NCZ603" s="50"/>
      <c r="NDA603" s="50"/>
      <c r="NDB603" s="50"/>
      <c r="NDC603" s="50"/>
      <c r="NDD603" s="50"/>
      <c r="NDE603" s="50"/>
      <c r="NDF603" s="50"/>
      <c r="NDG603" s="50"/>
      <c r="NDH603" s="50"/>
      <c r="NDI603" s="50"/>
      <c r="NDJ603" s="50"/>
      <c r="NDK603" s="50"/>
      <c r="NDL603" s="50"/>
      <c r="NDM603" s="50"/>
      <c r="NDN603" s="50"/>
      <c r="NDO603" s="50"/>
      <c r="NDP603" s="50"/>
      <c r="NDQ603" s="50"/>
      <c r="NDR603" s="50"/>
      <c r="NDS603" s="50"/>
      <c r="NDT603" s="50"/>
      <c r="NDU603" s="50"/>
      <c r="NDV603" s="50"/>
      <c r="NDW603" s="50"/>
      <c r="NDX603" s="50"/>
      <c r="NDY603" s="50"/>
      <c r="NDZ603" s="50"/>
      <c r="NEA603" s="50"/>
      <c r="NEB603" s="50"/>
      <c r="NEC603" s="50"/>
      <c r="NED603" s="50"/>
      <c r="NEE603" s="50"/>
      <c r="NEF603" s="50"/>
      <c r="NEG603" s="50"/>
      <c r="NEH603" s="50"/>
      <c r="NEI603" s="50"/>
      <c r="NEJ603" s="50"/>
      <c r="NEK603" s="50"/>
      <c r="NEL603" s="50"/>
      <c r="NEM603" s="50"/>
      <c r="NEN603" s="50"/>
      <c r="NEO603" s="50"/>
      <c r="NEP603" s="50"/>
      <c r="NEQ603" s="50"/>
      <c r="NER603" s="50"/>
      <c r="NES603" s="50"/>
      <c r="NET603" s="50"/>
      <c r="NEU603" s="50"/>
      <c r="NEV603" s="50"/>
      <c r="NEW603" s="50"/>
      <c r="NEX603" s="50"/>
      <c r="NEY603" s="50"/>
      <c r="NEZ603" s="50"/>
      <c r="NFA603" s="50"/>
      <c r="NFB603" s="50"/>
      <c r="NFC603" s="50"/>
      <c r="NFD603" s="50"/>
      <c r="NFE603" s="50"/>
      <c r="NFF603" s="50"/>
      <c r="NFG603" s="50"/>
      <c r="NFH603" s="50"/>
      <c r="NFI603" s="50"/>
      <c r="NFJ603" s="50"/>
      <c r="NFK603" s="50"/>
      <c r="NFL603" s="50"/>
      <c r="NFM603" s="50"/>
      <c r="NFN603" s="50"/>
      <c r="NFO603" s="50"/>
      <c r="NFP603" s="50"/>
      <c r="NFQ603" s="50"/>
      <c r="NFR603" s="50"/>
      <c r="NFS603" s="50"/>
      <c r="NFT603" s="50"/>
      <c r="NFU603" s="50"/>
      <c r="NFV603" s="50"/>
      <c r="NFW603" s="50"/>
      <c r="NFX603" s="50"/>
      <c r="NFY603" s="50"/>
      <c r="NFZ603" s="50"/>
      <c r="NGA603" s="50"/>
      <c r="NGB603" s="50"/>
      <c r="NGC603" s="50"/>
      <c r="NGD603" s="50"/>
      <c r="NGE603" s="50"/>
      <c r="NGF603" s="50"/>
      <c r="NGG603" s="50"/>
      <c r="NGH603" s="50"/>
      <c r="NGI603" s="50"/>
      <c r="NGJ603" s="50"/>
      <c r="NGK603" s="50"/>
      <c r="NGL603" s="50"/>
      <c r="NGM603" s="50"/>
      <c r="NGN603" s="50"/>
      <c r="NGO603" s="50"/>
      <c r="NGP603" s="50"/>
      <c r="NGQ603" s="50"/>
      <c r="NGR603" s="50"/>
      <c r="NGS603" s="50"/>
      <c r="NGT603" s="50"/>
      <c r="NGU603" s="50"/>
      <c r="NGV603" s="50"/>
      <c r="NGW603" s="50"/>
      <c r="NGX603" s="50"/>
      <c r="NGY603" s="50"/>
      <c r="NGZ603" s="50"/>
      <c r="NHA603" s="50"/>
      <c r="NHB603" s="50"/>
      <c r="NHC603" s="50"/>
      <c r="NHD603" s="50"/>
      <c r="NHE603" s="50"/>
      <c r="NHF603" s="50"/>
      <c r="NHG603" s="50"/>
      <c r="NHH603" s="50"/>
      <c r="NHI603" s="50"/>
      <c r="NHJ603" s="50"/>
      <c r="NHK603" s="50"/>
      <c r="NHL603" s="50"/>
      <c r="NHM603" s="50"/>
      <c r="NHN603" s="50"/>
      <c r="NHO603" s="50"/>
      <c r="NHP603" s="50"/>
      <c r="NHQ603" s="50"/>
      <c r="NHR603" s="50"/>
      <c r="NHS603" s="50"/>
      <c r="NHT603" s="50"/>
      <c r="NHU603" s="50"/>
      <c r="NHV603" s="50"/>
      <c r="NHW603" s="50"/>
      <c r="NHX603" s="50"/>
      <c r="NHY603" s="50"/>
      <c r="NHZ603" s="50"/>
      <c r="NIA603" s="50"/>
      <c r="NIB603" s="50"/>
      <c r="NIC603" s="50"/>
      <c r="NID603" s="50"/>
      <c r="NIE603" s="50"/>
      <c r="NIF603" s="50"/>
      <c r="NIG603" s="50"/>
      <c r="NIH603" s="50"/>
      <c r="NII603" s="50"/>
      <c r="NIJ603" s="50"/>
      <c r="NIK603" s="50"/>
      <c r="NIL603" s="50"/>
      <c r="NIM603" s="50"/>
      <c r="NIN603" s="50"/>
      <c r="NIO603" s="50"/>
      <c r="NIP603" s="50"/>
      <c r="NIQ603" s="50"/>
      <c r="NIR603" s="50"/>
      <c r="NIS603" s="50"/>
      <c r="NIT603" s="50"/>
      <c r="NIU603" s="50"/>
      <c r="NIV603" s="50"/>
      <c r="NIW603" s="50"/>
      <c r="NIX603" s="50"/>
      <c r="NIY603" s="50"/>
      <c r="NIZ603" s="50"/>
      <c r="NJA603" s="50"/>
      <c r="NJB603" s="50"/>
      <c r="NJC603" s="50"/>
      <c r="NJD603" s="50"/>
      <c r="NJF603" s="50"/>
      <c r="NJH603" s="50"/>
      <c r="NJI603" s="50"/>
      <c r="NJJ603" s="50"/>
      <c r="NJK603" s="50"/>
      <c r="NJL603" s="50"/>
      <c r="NJM603" s="50"/>
      <c r="NJN603" s="50"/>
      <c r="NJO603" s="50"/>
      <c r="NJT603" s="50"/>
      <c r="NJU603" s="50"/>
      <c r="NJV603" s="50"/>
      <c r="NJW603" s="50"/>
      <c r="NJX603" s="50"/>
      <c r="NJY603" s="50"/>
      <c r="NJZ603" s="50"/>
      <c r="NKA603" s="50"/>
      <c r="NKB603" s="50"/>
      <c r="NKC603" s="50"/>
      <c r="NKD603" s="50"/>
      <c r="NKE603" s="50"/>
      <c r="NKF603" s="50"/>
      <c r="NKG603" s="50"/>
      <c r="NKH603" s="50"/>
      <c r="NKI603" s="50"/>
      <c r="NKJ603" s="50"/>
      <c r="NKK603" s="50"/>
      <c r="NKL603" s="50"/>
      <c r="NKM603" s="50"/>
      <c r="NKN603" s="50"/>
      <c r="NKO603" s="50"/>
      <c r="NKP603" s="50"/>
      <c r="NKQ603" s="50"/>
      <c r="NKR603" s="50"/>
      <c r="NKS603" s="50"/>
      <c r="NKT603" s="50"/>
      <c r="NKU603" s="50"/>
      <c r="NKV603" s="50"/>
      <c r="NKW603" s="50"/>
      <c r="NKX603" s="50"/>
      <c r="NKY603" s="50"/>
      <c r="NKZ603" s="50"/>
      <c r="NLA603" s="50"/>
      <c r="NLB603" s="50"/>
      <c r="NLC603" s="50"/>
      <c r="NLD603" s="50"/>
      <c r="NLE603" s="50"/>
      <c r="NLF603" s="50"/>
      <c r="NLG603" s="50"/>
      <c r="NLH603" s="50"/>
      <c r="NLI603" s="50"/>
      <c r="NLJ603" s="50"/>
      <c r="NLK603" s="50"/>
      <c r="NLL603" s="50"/>
      <c r="NLM603" s="50"/>
      <c r="NLN603" s="50"/>
      <c r="NLO603" s="50"/>
      <c r="NLP603" s="50"/>
      <c r="NLQ603" s="50"/>
      <c r="NLR603" s="50"/>
      <c r="NLS603" s="50"/>
      <c r="NLT603" s="50"/>
      <c r="NLU603" s="50"/>
      <c r="NLV603" s="50"/>
      <c r="NLW603" s="50"/>
      <c r="NLX603" s="50"/>
      <c r="NLY603" s="50"/>
      <c r="NLZ603" s="50"/>
      <c r="NMA603" s="50"/>
      <c r="NMB603" s="50"/>
      <c r="NMC603" s="50"/>
      <c r="NMD603" s="50"/>
      <c r="NME603" s="50"/>
      <c r="NMF603" s="50"/>
      <c r="NMG603" s="50"/>
      <c r="NMH603" s="50"/>
      <c r="NMI603" s="50"/>
      <c r="NMJ603" s="50"/>
      <c r="NMK603" s="50"/>
      <c r="NML603" s="50"/>
      <c r="NMM603" s="50"/>
      <c r="NMN603" s="50"/>
      <c r="NMO603" s="50"/>
      <c r="NMP603" s="50"/>
      <c r="NMQ603" s="50"/>
      <c r="NMR603" s="50"/>
      <c r="NMS603" s="50"/>
      <c r="NMT603" s="50"/>
      <c r="NMU603" s="50"/>
      <c r="NMV603" s="50"/>
      <c r="NMW603" s="50"/>
      <c r="NMX603" s="50"/>
      <c r="NMY603" s="50"/>
      <c r="NMZ603" s="50"/>
      <c r="NNA603" s="50"/>
      <c r="NNB603" s="50"/>
      <c r="NNC603" s="50"/>
      <c r="NND603" s="50"/>
      <c r="NNE603" s="50"/>
      <c r="NNF603" s="50"/>
      <c r="NNG603" s="50"/>
      <c r="NNH603" s="50"/>
      <c r="NNI603" s="50"/>
      <c r="NNJ603" s="50"/>
      <c r="NNK603" s="50"/>
      <c r="NNL603" s="50"/>
      <c r="NNM603" s="50"/>
      <c r="NNN603" s="50"/>
      <c r="NNO603" s="50"/>
      <c r="NNP603" s="50"/>
      <c r="NNQ603" s="50"/>
      <c r="NNR603" s="50"/>
      <c r="NNS603" s="50"/>
      <c r="NNT603" s="50"/>
      <c r="NNU603" s="50"/>
      <c r="NNV603" s="50"/>
      <c r="NNW603" s="50"/>
      <c r="NNX603" s="50"/>
      <c r="NNY603" s="50"/>
      <c r="NNZ603" s="50"/>
      <c r="NOA603" s="50"/>
      <c r="NOB603" s="50"/>
      <c r="NOC603" s="50"/>
      <c r="NOD603" s="50"/>
      <c r="NOE603" s="50"/>
      <c r="NOF603" s="50"/>
      <c r="NOG603" s="50"/>
      <c r="NOH603" s="50"/>
      <c r="NOI603" s="50"/>
      <c r="NOJ603" s="50"/>
      <c r="NOK603" s="50"/>
      <c r="NOL603" s="50"/>
      <c r="NOM603" s="50"/>
      <c r="NON603" s="50"/>
      <c r="NOO603" s="50"/>
      <c r="NOP603" s="50"/>
      <c r="NOQ603" s="50"/>
      <c r="NOR603" s="50"/>
      <c r="NOS603" s="50"/>
      <c r="NOT603" s="50"/>
      <c r="NOU603" s="50"/>
      <c r="NOV603" s="50"/>
      <c r="NOW603" s="50"/>
      <c r="NOX603" s="50"/>
      <c r="NOY603" s="50"/>
      <c r="NOZ603" s="50"/>
      <c r="NPA603" s="50"/>
      <c r="NPB603" s="50"/>
      <c r="NPC603" s="50"/>
      <c r="NPD603" s="50"/>
      <c r="NPE603" s="50"/>
      <c r="NPF603" s="50"/>
      <c r="NPG603" s="50"/>
      <c r="NPH603" s="50"/>
      <c r="NPI603" s="50"/>
      <c r="NPJ603" s="50"/>
      <c r="NPK603" s="50"/>
      <c r="NPL603" s="50"/>
      <c r="NPM603" s="50"/>
      <c r="NPN603" s="50"/>
      <c r="NPO603" s="50"/>
      <c r="NPP603" s="50"/>
      <c r="NPQ603" s="50"/>
      <c r="NPR603" s="50"/>
      <c r="NPS603" s="50"/>
      <c r="NPT603" s="50"/>
      <c r="NPU603" s="50"/>
      <c r="NPV603" s="50"/>
      <c r="NPW603" s="50"/>
      <c r="NPX603" s="50"/>
      <c r="NPY603" s="50"/>
      <c r="NPZ603" s="50"/>
      <c r="NQA603" s="50"/>
      <c r="NQB603" s="50"/>
      <c r="NQC603" s="50"/>
      <c r="NQD603" s="50"/>
      <c r="NQE603" s="50"/>
      <c r="NQF603" s="50"/>
      <c r="NQG603" s="50"/>
      <c r="NQH603" s="50"/>
      <c r="NQI603" s="50"/>
      <c r="NQJ603" s="50"/>
      <c r="NQK603" s="50"/>
      <c r="NQL603" s="50"/>
      <c r="NQM603" s="50"/>
      <c r="NQN603" s="50"/>
      <c r="NQO603" s="50"/>
      <c r="NQP603" s="50"/>
      <c r="NQQ603" s="50"/>
      <c r="NQR603" s="50"/>
      <c r="NQS603" s="50"/>
      <c r="NQT603" s="50"/>
      <c r="NQU603" s="50"/>
      <c r="NQV603" s="50"/>
      <c r="NQW603" s="50"/>
      <c r="NQX603" s="50"/>
      <c r="NQY603" s="50"/>
      <c r="NQZ603" s="50"/>
      <c r="NRA603" s="50"/>
      <c r="NRB603" s="50"/>
      <c r="NRC603" s="50"/>
      <c r="NRD603" s="50"/>
      <c r="NRE603" s="50"/>
      <c r="NRF603" s="50"/>
      <c r="NRG603" s="50"/>
      <c r="NRH603" s="50"/>
      <c r="NRI603" s="50"/>
      <c r="NRJ603" s="50"/>
      <c r="NRK603" s="50"/>
      <c r="NRL603" s="50"/>
      <c r="NRM603" s="50"/>
      <c r="NRN603" s="50"/>
      <c r="NRO603" s="50"/>
      <c r="NRP603" s="50"/>
      <c r="NRQ603" s="50"/>
      <c r="NRR603" s="50"/>
      <c r="NRS603" s="50"/>
      <c r="NRT603" s="50"/>
      <c r="NRU603" s="50"/>
      <c r="NRV603" s="50"/>
      <c r="NRW603" s="50"/>
      <c r="NRX603" s="50"/>
      <c r="NRY603" s="50"/>
      <c r="NRZ603" s="50"/>
      <c r="NSA603" s="50"/>
      <c r="NSB603" s="50"/>
      <c r="NSC603" s="50"/>
      <c r="NSD603" s="50"/>
      <c r="NSE603" s="50"/>
      <c r="NSF603" s="50"/>
      <c r="NSG603" s="50"/>
      <c r="NSH603" s="50"/>
      <c r="NSI603" s="50"/>
      <c r="NSJ603" s="50"/>
      <c r="NSK603" s="50"/>
      <c r="NSL603" s="50"/>
      <c r="NSM603" s="50"/>
      <c r="NSN603" s="50"/>
      <c r="NSO603" s="50"/>
      <c r="NSP603" s="50"/>
      <c r="NSQ603" s="50"/>
      <c r="NSR603" s="50"/>
      <c r="NSS603" s="50"/>
      <c r="NST603" s="50"/>
      <c r="NSU603" s="50"/>
      <c r="NSV603" s="50"/>
      <c r="NSW603" s="50"/>
      <c r="NSX603" s="50"/>
      <c r="NSY603" s="50"/>
      <c r="NSZ603" s="50"/>
      <c r="NTB603" s="50"/>
      <c r="NTD603" s="50"/>
      <c r="NTE603" s="50"/>
      <c r="NTF603" s="50"/>
      <c r="NTG603" s="50"/>
      <c r="NTH603" s="50"/>
      <c r="NTI603" s="50"/>
      <c r="NTJ603" s="50"/>
      <c r="NTK603" s="50"/>
      <c r="NTP603" s="50"/>
      <c r="NTQ603" s="50"/>
      <c r="NTR603" s="50"/>
      <c r="NTS603" s="50"/>
      <c r="NTT603" s="50"/>
      <c r="NTU603" s="50"/>
      <c r="NTV603" s="50"/>
      <c r="NTW603" s="50"/>
      <c r="NTX603" s="50"/>
      <c r="NTY603" s="50"/>
      <c r="NTZ603" s="50"/>
      <c r="NUA603" s="50"/>
      <c r="NUB603" s="50"/>
      <c r="NUC603" s="50"/>
      <c r="NUD603" s="50"/>
      <c r="NUE603" s="50"/>
      <c r="NUF603" s="50"/>
      <c r="NUG603" s="50"/>
      <c r="NUH603" s="50"/>
      <c r="NUI603" s="50"/>
      <c r="NUJ603" s="50"/>
      <c r="NUK603" s="50"/>
      <c r="NUL603" s="50"/>
      <c r="NUM603" s="50"/>
      <c r="NUN603" s="50"/>
      <c r="NUO603" s="50"/>
      <c r="NUP603" s="50"/>
      <c r="NUQ603" s="50"/>
      <c r="NUR603" s="50"/>
      <c r="NUS603" s="50"/>
      <c r="NUT603" s="50"/>
      <c r="NUU603" s="50"/>
      <c r="NUV603" s="50"/>
      <c r="NUW603" s="50"/>
      <c r="NUX603" s="50"/>
      <c r="NUY603" s="50"/>
      <c r="NUZ603" s="50"/>
      <c r="NVA603" s="50"/>
      <c r="NVB603" s="50"/>
      <c r="NVC603" s="50"/>
      <c r="NVD603" s="50"/>
      <c r="NVE603" s="50"/>
      <c r="NVF603" s="50"/>
      <c r="NVG603" s="50"/>
      <c r="NVH603" s="50"/>
      <c r="NVI603" s="50"/>
      <c r="NVJ603" s="50"/>
      <c r="NVK603" s="50"/>
      <c r="NVL603" s="50"/>
      <c r="NVM603" s="50"/>
      <c r="NVN603" s="50"/>
      <c r="NVO603" s="50"/>
      <c r="NVP603" s="50"/>
      <c r="NVQ603" s="50"/>
      <c r="NVR603" s="50"/>
      <c r="NVS603" s="50"/>
      <c r="NVT603" s="50"/>
      <c r="NVU603" s="50"/>
      <c r="NVV603" s="50"/>
      <c r="NVW603" s="50"/>
      <c r="NVX603" s="50"/>
      <c r="NVY603" s="50"/>
      <c r="NVZ603" s="50"/>
      <c r="NWA603" s="50"/>
      <c r="NWB603" s="50"/>
      <c r="NWC603" s="50"/>
      <c r="NWD603" s="50"/>
      <c r="NWE603" s="50"/>
      <c r="NWF603" s="50"/>
      <c r="NWG603" s="50"/>
      <c r="NWH603" s="50"/>
      <c r="NWI603" s="50"/>
      <c r="NWJ603" s="50"/>
      <c r="NWK603" s="50"/>
      <c r="NWL603" s="50"/>
      <c r="NWM603" s="50"/>
      <c r="NWN603" s="50"/>
      <c r="NWO603" s="50"/>
      <c r="NWP603" s="50"/>
      <c r="NWQ603" s="50"/>
      <c r="NWR603" s="50"/>
      <c r="NWS603" s="50"/>
      <c r="NWT603" s="50"/>
      <c r="NWU603" s="50"/>
      <c r="NWV603" s="50"/>
      <c r="NWW603" s="50"/>
      <c r="NWX603" s="50"/>
      <c r="NWY603" s="50"/>
      <c r="NWZ603" s="50"/>
      <c r="NXA603" s="50"/>
      <c r="NXB603" s="50"/>
      <c r="NXC603" s="50"/>
      <c r="NXD603" s="50"/>
      <c r="NXE603" s="50"/>
      <c r="NXF603" s="50"/>
      <c r="NXG603" s="50"/>
      <c r="NXH603" s="50"/>
      <c r="NXI603" s="50"/>
      <c r="NXJ603" s="50"/>
      <c r="NXK603" s="50"/>
      <c r="NXL603" s="50"/>
      <c r="NXM603" s="50"/>
      <c r="NXN603" s="50"/>
      <c r="NXO603" s="50"/>
      <c r="NXP603" s="50"/>
      <c r="NXQ603" s="50"/>
      <c r="NXR603" s="50"/>
      <c r="NXS603" s="50"/>
      <c r="NXT603" s="50"/>
      <c r="NXU603" s="50"/>
      <c r="NXV603" s="50"/>
      <c r="NXW603" s="50"/>
      <c r="NXX603" s="50"/>
      <c r="NXY603" s="50"/>
      <c r="NXZ603" s="50"/>
      <c r="NYA603" s="50"/>
      <c r="NYB603" s="50"/>
      <c r="NYC603" s="50"/>
      <c r="NYD603" s="50"/>
      <c r="NYE603" s="50"/>
      <c r="NYF603" s="50"/>
      <c r="NYG603" s="50"/>
      <c r="NYH603" s="50"/>
      <c r="NYI603" s="50"/>
      <c r="NYJ603" s="50"/>
      <c r="NYK603" s="50"/>
      <c r="NYL603" s="50"/>
      <c r="NYM603" s="50"/>
      <c r="NYN603" s="50"/>
      <c r="NYO603" s="50"/>
      <c r="NYP603" s="50"/>
      <c r="NYQ603" s="50"/>
      <c r="NYR603" s="50"/>
      <c r="NYS603" s="50"/>
      <c r="NYT603" s="50"/>
      <c r="NYU603" s="50"/>
      <c r="NYV603" s="50"/>
      <c r="NYW603" s="50"/>
      <c r="NYX603" s="50"/>
      <c r="NYY603" s="50"/>
      <c r="NYZ603" s="50"/>
      <c r="NZA603" s="50"/>
      <c r="NZB603" s="50"/>
      <c r="NZC603" s="50"/>
      <c r="NZD603" s="50"/>
      <c r="NZE603" s="50"/>
      <c r="NZF603" s="50"/>
      <c r="NZG603" s="50"/>
      <c r="NZH603" s="50"/>
      <c r="NZI603" s="50"/>
      <c r="NZJ603" s="50"/>
      <c r="NZK603" s="50"/>
      <c r="NZL603" s="50"/>
      <c r="NZM603" s="50"/>
      <c r="NZN603" s="50"/>
      <c r="NZO603" s="50"/>
      <c r="NZP603" s="50"/>
      <c r="NZQ603" s="50"/>
      <c r="NZR603" s="50"/>
      <c r="NZS603" s="50"/>
      <c r="NZT603" s="50"/>
      <c r="NZU603" s="50"/>
      <c r="NZV603" s="50"/>
      <c r="NZW603" s="50"/>
      <c r="NZX603" s="50"/>
      <c r="NZY603" s="50"/>
      <c r="NZZ603" s="50"/>
      <c r="OAA603" s="50"/>
      <c r="OAB603" s="50"/>
      <c r="OAC603" s="50"/>
      <c r="OAD603" s="50"/>
      <c r="OAE603" s="50"/>
      <c r="OAF603" s="50"/>
      <c r="OAG603" s="50"/>
      <c r="OAH603" s="50"/>
      <c r="OAI603" s="50"/>
      <c r="OAJ603" s="50"/>
      <c r="OAK603" s="50"/>
      <c r="OAL603" s="50"/>
      <c r="OAM603" s="50"/>
      <c r="OAN603" s="50"/>
      <c r="OAO603" s="50"/>
      <c r="OAP603" s="50"/>
      <c r="OAQ603" s="50"/>
      <c r="OAR603" s="50"/>
      <c r="OAS603" s="50"/>
      <c r="OAT603" s="50"/>
      <c r="OAU603" s="50"/>
      <c r="OAV603" s="50"/>
      <c r="OAW603" s="50"/>
      <c r="OAX603" s="50"/>
      <c r="OAY603" s="50"/>
      <c r="OAZ603" s="50"/>
      <c r="OBA603" s="50"/>
      <c r="OBB603" s="50"/>
      <c r="OBC603" s="50"/>
      <c r="OBD603" s="50"/>
      <c r="OBE603" s="50"/>
      <c r="OBF603" s="50"/>
      <c r="OBG603" s="50"/>
      <c r="OBH603" s="50"/>
      <c r="OBI603" s="50"/>
      <c r="OBJ603" s="50"/>
      <c r="OBK603" s="50"/>
      <c r="OBL603" s="50"/>
      <c r="OBM603" s="50"/>
      <c r="OBN603" s="50"/>
      <c r="OBO603" s="50"/>
      <c r="OBP603" s="50"/>
      <c r="OBQ603" s="50"/>
      <c r="OBR603" s="50"/>
      <c r="OBS603" s="50"/>
      <c r="OBT603" s="50"/>
      <c r="OBU603" s="50"/>
      <c r="OBV603" s="50"/>
      <c r="OBW603" s="50"/>
      <c r="OBX603" s="50"/>
      <c r="OBY603" s="50"/>
      <c r="OBZ603" s="50"/>
      <c r="OCA603" s="50"/>
      <c r="OCB603" s="50"/>
      <c r="OCC603" s="50"/>
      <c r="OCD603" s="50"/>
      <c r="OCE603" s="50"/>
      <c r="OCF603" s="50"/>
      <c r="OCG603" s="50"/>
      <c r="OCH603" s="50"/>
      <c r="OCI603" s="50"/>
      <c r="OCJ603" s="50"/>
      <c r="OCK603" s="50"/>
      <c r="OCL603" s="50"/>
      <c r="OCM603" s="50"/>
      <c r="OCN603" s="50"/>
      <c r="OCO603" s="50"/>
      <c r="OCP603" s="50"/>
      <c r="OCQ603" s="50"/>
      <c r="OCR603" s="50"/>
      <c r="OCS603" s="50"/>
      <c r="OCT603" s="50"/>
      <c r="OCU603" s="50"/>
      <c r="OCV603" s="50"/>
      <c r="OCX603" s="50"/>
      <c r="OCZ603" s="50"/>
      <c r="ODA603" s="50"/>
      <c r="ODB603" s="50"/>
      <c r="ODC603" s="50"/>
      <c r="ODD603" s="50"/>
      <c r="ODE603" s="50"/>
      <c r="ODF603" s="50"/>
      <c r="ODG603" s="50"/>
      <c r="ODL603" s="50"/>
      <c r="ODM603" s="50"/>
      <c r="ODN603" s="50"/>
      <c r="ODO603" s="50"/>
      <c r="ODP603" s="50"/>
      <c r="ODQ603" s="50"/>
      <c r="ODR603" s="50"/>
      <c r="ODS603" s="50"/>
      <c r="ODT603" s="50"/>
      <c r="ODU603" s="50"/>
      <c r="ODV603" s="50"/>
      <c r="ODW603" s="50"/>
      <c r="ODX603" s="50"/>
      <c r="ODY603" s="50"/>
      <c r="ODZ603" s="50"/>
      <c r="OEA603" s="50"/>
      <c r="OEB603" s="50"/>
      <c r="OEC603" s="50"/>
      <c r="OED603" s="50"/>
      <c r="OEE603" s="50"/>
      <c r="OEF603" s="50"/>
      <c r="OEG603" s="50"/>
      <c r="OEH603" s="50"/>
      <c r="OEI603" s="50"/>
      <c r="OEJ603" s="50"/>
      <c r="OEK603" s="50"/>
      <c r="OEL603" s="50"/>
      <c r="OEM603" s="50"/>
      <c r="OEN603" s="50"/>
      <c r="OEO603" s="50"/>
      <c r="OEP603" s="50"/>
      <c r="OEQ603" s="50"/>
      <c r="OER603" s="50"/>
      <c r="OES603" s="50"/>
      <c r="OET603" s="50"/>
      <c r="OEU603" s="50"/>
      <c r="OEV603" s="50"/>
      <c r="OEW603" s="50"/>
      <c r="OEX603" s="50"/>
      <c r="OEY603" s="50"/>
      <c r="OEZ603" s="50"/>
      <c r="OFA603" s="50"/>
      <c r="OFB603" s="50"/>
      <c r="OFC603" s="50"/>
      <c r="OFD603" s="50"/>
      <c r="OFE603" s="50"/>
      <c r="OFF603" s="50"/>
      <c r="OFG603" s="50"/>
      <c r="OFH603" s="50"/>
      <c r="OFI603" s="50"/>
      <c r="OFJ603" s="50"/>
      <c r="OFK603" s="50"/>
      <c r="OFL603" s="50"/>
      <c r="OFM603" s="50"/>
      <c r="OFN603" s="50"/>
      <c r="OFO603" s="50"/>
      <c r="OFP603" s="50"/>
      <c r="OFQ603" s="50"/>
      <c r="OFR603" s="50"/>
      <c r="OFS603" s="50"/>
      <c r="OFT603" s="50"/>
      <c r="OFU603" s="50"/>
      <c r="OFV603" s="50"/>
      <c r="OFW603" s="50"/>
      <c r="OFX603" s="50"/>
      <c r="OFY603" s="50"/>
      <c r="OFZ603" s="50"/>
      <c r="OGA603" s="50"/>
      <c r="OGB603" s="50"/>
      <c r="OGC603" s="50"/>
      <c r="OGD603" s="50"/>
      <c r="OGE603" s="50"/>
      <c r="OGF603" s="50"/>
      <c r="OGG603" s="50"/>
      <c r="OGH603" s="50"/>
      <c r="OGI603" s="50"/>
      <c r="OGJ603" s="50"/>
      <c r="OGK603" s="50"/>
      <c r="OGL603" s="50"/>
      <c r="OGM603" s="50"/>
      <c r="OGN603" s="50"/>
      <c r="OGO603" s="50"/>
      <c r="OGP603" s="50"/>
      <c r="OGQ603" s="50"/>
      <c r="OGR603" s="50"/>
      <c r="OGS603" s="50"/>
      <c r="OGT603" s="50"/>
      <c r="OGU603" s="50"/>
      <c r="OGV603" s="50"/>
      <c r="OGW603" s="50"/>
      <c r="OGX603" s="50"/>
      <c r="OGY603" s="50"/>
      <c r="OGZ603" s="50"/>
      <c r="OHA603" s="50"/>
      <c r="OHB603" s="50"/>
      <c r="OHC603" s="50"/>
      <c r="OHD603" s="50"/>
      <c r="OHE603" s="50"/>
      <c r="OHF603" s="50"/>
      <c r="OHG603" s="50"/>
      <c r="OHH603" s="50"/>
      <c r="OHI603" s="50"/>
      <c r="OHJ603" s="50"/>
      <c r="OHK603" s="50"/>
      <c r="OHL603" s="50"/>
      <c r="OHM603" s="50"/>
      <c r="OHN603" s="50"/>
      <c r="OHO603" s="50"/>
      <c r="OHP603" s="50"/>
      <c r="OHQ603" s="50"/>
      <c r="OHR603" s="50"/>
      <c r="OHS603" s="50"/>
      <c r="OHT603" s="50"/>
      <c r="OHU603" s="50"/>
      <c r="OHV603" s="50"/>
      <c r="OHW603" s="50"/>
      <c r="OHX603" s="50"/>
      <c r="OHY603" s="50"/>
      <c r="OHZ603" s="50"/>
      <c r="OIA603" s="50"/>
      <c r="OIB603" s="50"/>
      <c r="OIC603" s="50"/>
      <c r="OID603" s="50"/>
      <c r="OIE603" s="50"/>
      <c r="OIF603" s="50"/>
      <c r="OIG603" s="50"/>
      <c r="OIH603" s="50"/>
      <c r="OII603" s="50"/>
      <c r="OIJ603" s="50"/>
      <c r="OIK603" s="50"/>
      <c r="OIL603" s="50"/>
      <c r="OIM603" s="50"/>
      <c r="OIN603" s="50"/>
      <c r="OIO603" s="50"/>
      <c r="OIP603" s="50"/>
      <c r="OIQ603" s="50"/>
      <c r="OIR603" s="50"/>
      <c r="OIS603" s="50"/>
      <c r="OIT603" s="50"/>
      <c r="OIU603" s="50"/>
      <c r="OIV603" s="50"/>
      <c r="OIW603" s="50"/>
      <c r="OIX603" s="50"/>
      <c r="OIY603" s="50"/>
      <c r="OIZ603" s="50"/>
      <c r="OJA603" s="50"/>
      <c r="OJB603" s="50"/>
      <c r="OJC603" s="50"/>
      <c r="OJD603" s="50"/>
      <c r="OJE603" s="50"/>
      <c r="OJF603" s="50"/>
      <c r="OJG603" s="50"/>
      <c r="OJH603" s="50"/>
      <c r="OJI603" s="50"/>
      <c r="OJJ603" s="50"/>
      <c r="OJK603" s="50"/>
      <c r="OJL603" s="50"/>
      <c r="OJM603" s="50"/>
      <c r="OJN603" s="50"/>
      <c r="OJO603" s="50"/>
      <c r="OJP603" s="50"/>
      <c r="OJQ603" s="50"/>
      <c r="OJR603" s="50"/>
      <c r="OJS603" s="50"/>
      <c r="OJT603" s="50"/>
      <c r="OJU603" s="50"/>
      <c r="OJV603" s="50"/>
      <c r="OJW603" s="50"/>
      <c r="OJX603" s="50"/>
      <c r="OJY603" s="50"/>
      <c r="OJZ603" s="50"/>
      <c r="OKA603" s="50"/>
      <c r="OKB603" s="50"/>
      <c r="OKC603" s="50"/>
      <c r="OKD603" s="50"/>
      <c r="OKE603" s="50"/>
      <c r="OKF603" s="50"/>
      <c r="OKG603" s="50"/>
      <c r="OKH603" s="50"/>
      <c r="OKI603" s="50"/>
      <c r="OKJ603" s="50"/>
      <c r="OKK603" s="50"/>
      <c r="OKL603" s="50"/>
      <c r="OKM603" s="50"/>
      <c r="OKN603" s="50"/>
      <c r="OKO603" s="50"/>
      <c r="OKP603" s="50"/>
      <c r="OKQ603" s="50"/>
      <c r="OKR603" s="50"/>
      <c r="OKS603" s="50"/>
      <c r="OKT603" s="50"/>
      <c r="OKU603" s="50"/>
      <c r="OKV603" s="50"/>
      <c r="OKW603" s="50"/>
      <c r="OKX603" s="50"/>
      <c r="OKY603" s="50"/>
      <c r="OKZ603" s="50"/>
      <c r="OLA603" s="50"/>
      <c r="OLB603" s="50"/>
      <c r="OLC603" s="50"/>
      <c r="OLD603" s="50"/>
      <c r="OLE603" s="50"/>
      <c r="OLF603" s="50"/>
      <c r="OLG603" s="50"/>
      <c r="OLH603" s="50"/>
      <c r="OLI603" s="50"/>
      <c r="OLJ603" s="50"/>
      <c r="OLK603" s="50"/>
      <c r="OLL603" s="50"/>
      <c r="OLM603" s="50"/>
      <c r="OLN603" s="50"/>
      <c r="OLO603" s="50"/>
      <c r="OLP603" s="50"/>
      <c r="OLQ603" s="50"/>
      <c r="OLR603" s="50"/>
      <c r="OLS603" s="50"/>
      <c r="OLT603" s="50"/>
      <c r="OLU603" s="50"/>
      <c r="OLV603" s="50"/>
      <c r="OLW603" s="50"/>
      <c r="OLX603" s="50"/>
      <c r="OLY603" s="50"/>
      <c r="OLZ603" s="50"/>
      <c r="OMA603" s="50"/>
      <c r="OMB603" s="50"/>
      <c r="OMC603" s="50"/>
      <c r="OMD603" s="50"/>
      <c r="OME603" s="50"/>
      <c r="OMF603" s="50"/>
      <c r="OMG603" s="50"/>
      <c r="OMH603" s="50"/>
      <c r="OMI603" s="50"/>
      <c r="OMJ603" s="50"/>
      <c r="OMK603" s="50"/>
      <c r="OML603" s="50"/>
      <c r="OMM603" s="50"/>
      <c r="OMN603" s="50"/>
      <c r="OMO603" s="50"/>
      <c r="OMP603" s="50"/>
      <c r="OMQ603" s="50"/>
      <c r="OMR603" s="50"/>
      <c r="OMT603" s="50"/>
      <c r="OMV603" s="50"/>
      <c r="OMW603" s="50"/>
      <c r="OMX603" s="50"/>
      <c r="OMY603" s="50"/>
      <c r="OMZ603" s="50"/>
      <c r="ONA603" s="50"/>
      <c r="ONB603" s="50"/>
      <c r="ONC603" s="50"/>
      <c r="ONH603" s="50"/>
      <c r="ONI603" s="50"/>
      <c r="ONJ603" s="50"/>
      <c r="ONK603" s="50"/>
      <c r="ONL603" s="50"/>
      <c r="ONM603" s="50"/>
      <c r="ONN603" s="50"/>
      <c r="ONO603" s="50"/>
      <c r="ONP603" s="50"/>
      <c r="ONQ603" s="50"/>
      <c r="ONR603" s="50"/>
      <c r="ONS603" s="50"/>
      <c r="ONT603" s="50"/>
      <c r="ONU603" s="50"/>
      <c r="ONV603" s="50"/>
      <c r="ONW603" s="50"/>
      <c r="ONX603" s="50"/>
      <c r="ONY603" s="50"/>
      <c r="ONZ603" s="50"/>
      <c r="OOA603" s="50"/>
      <c r="OOB603" s="50"/>
      <c r="OOC603" s="50"/>
      <c r="OOD603" s="50"/>
      <c r="OOE603" s="50"/>
      <c r="OOF603" s="50"/>
      <c r="OOG603" s="50"/>
      <c r="OOH603" s="50"/>
      <c r="OOI603" s="50"/>
      <c r="OOJ603" s="50"/>
      <c r="OOK603" s="50"/>
      <c r="OOL603" s="50"/>
      <c r="OOM603" s="50"/>
      <c r="OON603" s="50"/>
      <c r="OOO603" s="50"/>
      <c r="OOP603" s="50"/>
      <c r="OOQ603" s="50"/>
      <c r="OOR603" s="50"/>
      <c r="OOS603" s="50"/>
      <c r="OOT603" s="50"/>
      <c r="OOU603" s="50"/>
      <c r="OOV603" s="50"/>
      <c r="OOW603" s="50"/>
      <c r="OOX603" s="50"/>
      <c r="OOY603" s="50"/>
      <c r="OOZ603" s="50"/>
      <c r="OPA603" s="50"/>
      <c r="OPB603" s="50"/>
      <c r="OPC603" s="50"/>
      <c r="OPD603" s="50"/>
      <c r="OPE603" s="50"/>
      <c r="OPF603" s="50"/>
      <c r="OPG603" s="50"/>
      <c r="OPH603" s="50"/>
      <c r="OPI603" s="50"/>
      <c r="OPJ603" s="50"/>
      <c r="OPK603" s="50"/>
      <c r="OPL603" s="50"/>
      <c r="OPM603" s="50"/>
      <c r="OPN603" s="50"/>
      <c r="OPO603" s="50"/>
      <c r="OPP603" s="50"/>
      <c r="OPQ603" s="50"/>
      <c r="OPR603" s="50"/>
      <c r="OPS603" s="50"/>
      <c r="OPT603" s="50"/>
      <c r="OPU603" s="50"/>
      <c r="OPV603" s="50"/>
      <c r="OPW603" s="50"/>
      <c r="OPX603" s="50"/>
      <c r="OPY603" s="50"/>
      <c r="OPZ603" s="50"/>
      <c r="OQA603" s="50"/>
      <c r="OQB603" s="50"/>
      <c r="OQC603" s="50"/>
      <c r="OQD603" s="50"/>
      <c r="OQE603" s="50"/>
      <c r="OQF603" s="50"/>
      <c r="OQG603" s="50"/>
      <c r="OQH603" s="50"/>
      <c r="OQI603" s="50"/>
      <c r="OQJ603" s="50"/>
      <c r="OQK603" s="50"/>
      <c r="OQL603" s="50"/>
      <c r="OQM603" s="50"/>
      <c r="OQN603" s="50"/>
      <c r="OQO603" s="50"/>
      <c r="OQP603" s="50"/>
      <c r="OQQ603" s="50"/>
      <c r="OQR603" s="50"/>
      <c r="OQS603" s="50"/>
      <c r="OQT603" s="50"/>
      <c r="OQU603" s="50"/>
      <c r="OQV603" s="50"/>
      <c r="OQW603" s="50"/>
      <c r="OQX603" s="50"/>
      <c r="OQY603" s="50"/>
      <c r="OQZ603" s="50"/>
      <c r="ORA603" s="50"/>
      <c r="ORB603" s="50"/>
      <c r="ORC603" s="50"/>
      <c r="ORD603" s="50"/>
      <c r="ORE603" s="50"/>
      <c r="ORF603" s="50"/>
      <c r="ORG603" s="50"/>
      <c r="ORH603" s="50"/>
      <c r="ORI603" s="50"/>
      <c r="ORJ603" s="50"/>
      <c r="ORK603" s="50"/>
      <c r="ORL603" s="50"/>
      <c r="ORM603" s="50"/>
      <c r="ORN603" s="50"/>
      <c r="ORO603" s="50"/>
      <c r="ORP603" s="50"/>
      <c r="ORQ603" s="50"/>
      <c r="ORR603" s="50"/>
      <c r="ORS603" s="50"/>
      <c r="ORT603" s="50"/>
      <c r="ORU603" s="50"/>
      <c r="ORV603" s="50"/>
      <c r="ORW603" s="50"/>
      <c r="ORX603" s="50"/>
      <c r="ORY603" s="50"/>
      <c r="ORZ603" s="50"/>
      <c r="OSA603" s="50"/>
      <c r="OSB603" s="50"/>
      <c r="OSC603" s="50"/>
      <c r="OSD603" s="50"/>
      <c r="OSE603" s="50"/>
      <c r="OSF603" s="50"/>
      <c r="OSG603" s="50"/>
      <c r="OSH603" s="50"/>
      <c r="OSI603" s="50"/>
      <c r="OSJ603" s="50"/>
      <c r="OSK603" s="50"/>
      <c r="OSL603" s="50"/>
      <c r="OSM603" s="50"/>
      <c r="OSN603" s="50"/>
      <c r="OSO603" s="50"/>
      <c r="OSP603" s="50"/>
      <c r="OSQ603" s="50"/>
      <c r="OSR603" s="50"/>
      <c r="OSS603" s="50"/>
      <c r="OST603" s="50"/>
      <c r="OSU603" s="50"/>
      <c r="OSV603" s="50"/>
      <c r="OSW603" s="50"/>
      <c r="OSX603" s="50"/>
      <c r="OSY603" s="50"/>
      <c r="OSZ603" s="50"/>
      <c r="OTA603" s="50"/>
      <c r="OTB603" s="50"/>
      <c r="OTC603" s="50"/>
      <c r="OTD603" s="50"/>
      <c r="OTE603" s="50"/>
      <c r="OTF603" s="50"/>
      <c r="OTG603" s="50"/>
      <c r="OTH603" s="50"/>
      <c r="OTI603" s="50"/>
      <c r="OTJ603" s="50"/>
      <c r="OTK603" s="50"/>
      <c r="OTL603" s="50"/>
      <c r="OTM603" s="50"/>
      <c r="OTN603" s="50"/>
      <c r="OTO603" s="50"/>
      <c r="OTP603" s="50"/>
      <c r="OTQ603" s="50"/>
      <c r="OTR603" s="50"/>
      <c r="OTS603" s="50"/>
      <c r="OTT603" s="50"/>
      <c r="OTU603" s="50"/>
      <c r="OTV603" s="50"/>
      <c r="OTW603" s="50"/>
      <c r="OTX603" s="50"/>
      <c r="OTY603" s="50"/>
      <c r="OTZ603" s="50"/>
      <c r="OUA603" s="50"/>
      <c r="OUB603" s="50"/>
      <c r="OUC603" s="50"/>
      <c r="OUD603" s="50"/>
      <c r="OUE603" s="50"/>
      <c r="OUF603" s="50"/>
      <c r="OUG603" s="50"/>
      <c r="OUH603" s="50"/>
      <c r="OUI603" s="50"/>
      <c r="OUJ603" s="50"/>
      <c r="OUK603" s="50"/>
      <c r="OUL603" s="50"/>
      <c r="OUM603" s="50"/>
      <c r="OUN603" s="50"/>
      <c r="OUO603" s="50"/>
      <c r="OUP603" s="50"/>
      <c r="OUQ603" s="50"/>
      <c r="OUR603" s="50"/>
      <c r="OUS603" s="50"/>
      <c r="OUT603" s="50"/>
      <c r="OUU603" s="50"/>
      <c r="OUV603" s="50"/>
      <c r="OUW603" s="50"/>
      <c r="OUX603" s="50"/>
      <c r="OUY603" s="50"/>
      <c r="OUZ603" s="50"/>
      <c r="OVA603" s="50"/>
      <c r="OVB603" s="50"/>
      <c r="OVC603" s="50"/>
      <c r="OVD603" s="50"/>
      <c r="OVE603" s="50"/>
      <c r="OVF603" s="50"/>
      <c r="OVG603" s="50"/>
      <c r="OVH603" s="50"/>
      <c r="OVI603" s="50"/>
      <c r="OVJ603" s="50"/>
      <c r="OVK603" s="50"/>
      <c r="OVL603" s="50"/>
      <c r="OVM603" s="50"/>
      <c r="OVN603" s="50"/>
      <c r="OVO603" s="50"/>
      <c r="OVP603" s="50"/>
      <c r="OVQ603" s="50"/>
      <c r="OVR603" s="50"/>
      <c r="OVS603" s="50"/>
      <c r="OVT603" s="50"/>
      <c r="OVU603" s="50"/>
      <c r="OVV603" s="50"/>
      <c r="OVW603" s="50"/>
      <c r="OVX603" s="50"/>
      <c r="OVY603" s="50"/>
      <c r="OVZ603" s="50"/>
      <c r="OWA603" s="50"/>
      <c r="OWB603" s="50"/>
      <c r="OWC603" s="50"/>
      <c r="OWD603" s="50"/>
      <c r="OWE603" s="50"/>
      <c r="OWF603" s="50"/>
      <c r="OWG603" s="50"/>
      <c r="OWH603" s="50"/>
      <c r="OWI603" s="50"/>
      <c r="OWJ603" s="50"/>
      <c r="OWK603" s="50"/>
      <c r="OWL603" s="50"/>
      <c r="OWM603" s="50"/>
      <c r="OWN603" s="50"/>
      <c r="OWP603" s="50"/>
      <c r="OWR603" s="50"/>
      <c r="OWS603" s="50"/>
      <c r="OWT603" s="50"/>
      <c r="OWU603" s="50"/>
      <c r="OWV603" s="50"/>
      <c r="OWW603" s="50"/>
      <c r="OWX603" s="50"/>
      <c r="OWY603" s="50"/>
      <c r="OXD603" s="50"/>
      <c r="OXE603" s="50"/>
      <c r="OXF603" s="50"/>
      <c r="OXG603" s="50"/>
      <c r="OXH603" s="50"/>
      <c r="OXI603" s="50"/>
      <c r="OXJ603" s="50"/>
      <c r="OXK603" s="50"/>
      <c r="OXL603" s="50"/>
      <c r="OXM603" s="50"/>
      <c r="OXN603" s="50"/>
      <c r="OXO603" s="50"/>
      <c r="OXP603" s="50"/>
      <c r="OXQ603" s="50"/>
      <c r="OXR603" s="50"/>
      <c r="OXS603" s="50"/>
      <c r="OXT603" s="50"/>
      <c r="OXU603" s="50"/>
      <c r="OXV603" s="50"/>
      <c r="OXW603" s="50"/>
      <c r="OXX603" s="50"/>
      <c r="OXY603" s="50"/>
      <c r="OXZ603" s="50"/>
      <c r="OYA603" s="50"/>
      <c r="OYB603" s="50"/>
      <c r="OYC603" s="50"/>
      <c r="OYD603" s="50"/>
      <c r="OYE603" s="50"/>
      <c r="OYF603" s="50"/>
      <c r="OYG603" s="50"/>
      <c r="OYH603" s="50"/>
      <c r="OYI603" s="50"/>
      <c r="OYJ603" s="50"/>
      <c r="OYK603" s="50"/>
      <c r="OYL603" s="50"/>
      <c r="OYM603" s="50"/>
      <c r="OYN603" s="50"/>
      <c r="OYO603" s="50"/>
      <c r="OYP603" s="50"/>
      <c r="OYQ603" s="50"/>
      <c r="OYR603" s="50"/>
      <c r="OYS603" s="50"/>
      <c r="OYT603" s="50"/>
      <c r="OYU603" s="50"/>
      <c r="OYV603" s="50"/>
      <c r="OYW603" s="50"/>
      <c r="OYX603" s="50"/>
      <c r="OYY603" s="50"/>
      <c r="OYZ603" s="50"/>
      <c r="OZA603" s="50"/>
      <c r="OZB603" s="50"/>
      <c r="OZC603" s="50"/>
      <c r="OZD603" s="50"/>
      <c r="OZE603" s="50"/>
      <c r="OZF603" s="50"/>
      <c r="OZG603" s="50"/>
      <c r="OZH603" s="50"/>
      <c r="OZI603" s="50"/>
      <c r="OZJ603" s="50"/>
      <c r="OZK603" s="50"/>
      <c r="OZL603" s="50"/>
      <c r="OZM603" s="50"/>
      <c r="OZN603" s="50"/>
      <c r="OZO603" s="50"/>
      <c r="OZP603" s="50"/>
      <c r="OZQ603" s="50"/>
      <c r="OZR603" s="50"/>
      <c r="OZS603" s="50"/>
      <c r="OZT603" s="50"/>
      <c r="OZU603" s="50"/>
      <c r="OZV603" s="50"/>
      <c r="OZW603" s="50"/>
      <c r="OZX603" s="50"/>
      <c r="OZY603" s="50"/>
      <c r="OZZ603" s="50"/>
      <c r="PAA603" s="50"/>
      <c r="PAB603" s="50"/>
      <c r="PAC603" s="50"/>
      <c r="PAD603" s="50"/>
      <c r="PAE603" s="50"/>
      <c r="PAF603" s="50"/>
      <c r="PAG603" s="50"/>
      <c r="PAH603" s="50"/>
      <c r="PAI603" s="50"/>
      <c r="PAJ603" s="50"/>
      <c r="PAK603" s="50"/>
      <c r="PAL603" s="50"/>
      <c r="PAM603" s="50"/>
      <c r="PAN603" s="50"/>
      <c r="PAO603" s="50"/>
      <c r="PAP603" s="50"/>
      <c r="PAQ603" s="50"/>
      <c r="PAR603" s="50"/>
      <c r="PAS603" s="50"/>
      <c r="PAT603" s="50"/>
      <c r="PAU603" s="50"/>
      <c r="PAV603" s="50"/>
      <c r="PAW603" s="50"/>
      <c r="PAX603" s="50"/>
      <c r="PAY603" s="50"/>
      <c r="PAZ603" s="50"/>
      <c r="PBA603" s="50"/>
      <c r="PBB603" s="50"/>
      <c r="PBC603" s="50"/>
      <c r="PBD603" s="50"/>
      <c r="PBE603" s="50"/>
      <c r="PBF603" s="50"/>
      <c r="PBG603" s="50"/>
      <c r="PBH603" s="50"/>
      <c r="PBI603" s="50"/>
      <c r="PBJ603" s="50"/>
      <c r="PBK603" s="50"/>
      <c r="PBL603" s="50"/>
      <c r="PBM603" s="50"/>
      <c r="PBN603" s="50"/>
      <c r="PBO603" s="50"/>
      <c r="PBP603" s="50"/>
      <c r="PBQ603" s="50"/>
      <c r="PBR603" s="50"/>
      <c r="PBS603" s="50"/>
      <c r="PBT603" s="50"/>
      <c r="PBU603" s="50"/>
      <c r="PBV603" s="50"/>
      <c r="PBW603" s="50"/>
      <c r="PBX603" s="50"/>
      <c r="PBY603" s="50"/>
      <c r="PBZ603" s="50"/>
      <c r="PCA603" s="50"/>
      <c r="PCB603" s="50"/>
      <c r="PCC603" s="50"/>
      <c r="PCD603" s="50"/>
      <c r="PCE603" s="50"/>
      <c r="PCF603" s="50"/>
      <c r="PCG603" s="50"/>
      <c r="PCH603" s="50"/>
      <c r="PCI603" s="50"/>
      <c r="PCJ603" s="50"/>
      <c r="PCK603" s="50"/>
      <c r="PCL603" s="50"/>
      <c r="PCM603" s="50"/>
      <c r="PCN603" s="50"/>
      <c r="PCO603" s="50"/>
      <c r="PCP603" s="50"/>
      <c r="PCQ603" s="50"/>
      <c r="PCR603" s="50"/>
      <c r="PCS603" s="50"/>
      <c r="PCT603" s="50"/>
      <c r="PCU603" s="50"/>
      <c r="PCV603" s="50"/>
      <c r="PCW603" s="50"/>
      <c r="PCX603" s="50"/>
      <c r="PCY603" s="50"/>
      <c r="PCZ603" s="50"/>
      <c r="PDA603" s="50"/>
      <c r="PDB603" s="50"/>
      <c r="PDC603" s="50"/>
      <c r="PDD603" s="50"/>
      <c r="PDE603" s="50"/>
      <c r="PDF603" s="50"/>
      <c r="PDG603" s="50"/>
      <c r="PDH603" s="50"/>
      <c r="PDI603" s="50"/>
      <c r="PDJ603" s="50"/>
      <c r="PDK603" s="50"/>
      <c r="PDL603" s="50"/>
      <c r="PDM603" s="50"/>
      <c r="PDN603" s="50"/>
      <c r="PDO603" s="50"/>
      <c r="PDP603" s="50"/>
      <c r="PDQ603" s="50"/>
      <c r="PDR603" s="50"/>
      <c r="PDS603" s="50"/>
      <c r="PDT603" s="50"/>
      <c r="PDU603" s="50"/>
      <c r="PDV603" s="50"/>
      <c r="PDW603" s="50"/>
      <c r="PDX603" s="50"/>
      <c r="PDY603" s="50"/>
      <c r="PDZ603" s="50"/>
      <c r="PEA603" s="50"/>
      <c r="PEB603" s="50"/>
      <c r="PEC603" s="50"/>
      <c r="PED603" s="50"/>
      <c r="PEE603" s="50"/>
      <c r="PEF603" s="50"/>
      <c r="PEG603" s="50"/>
      <c r="PEH603" s="50"/>
      <c r="PEI603" s="50"/>
      <c r="PEJ603" s="50"/>
      <c r="PEK603" s="50"/>
      <c r="PEL603" s="50"/>
      <c r="PEM603" s="50"/>
      <c r="PEN603" s="50"/>
      <c r="PEO603" s="50"/>
      <c r="PEP603" s="50"/>
      <c r="PEQ603" s="50"/>
      <c r="PER603" s="50"/>
      <c r="PES603" s="50"/>
      <c r="PET603" s="50"/>
      <c r="PEU603" s="50"/>
      <c r="PEV603" s="50"/>
      <c r="PEW603" s="50"/>
      <c r="PEX603" s="50"/>
      <c r="PEY603" s="50"/>
      <c r="PEZ603" s="50"/>
      <c r="PFA603" s="50"/>
      <c r="PFB603" s="50"/>
      <c r="PFC603" s="50"/>
      <c r="PFD603" s="50"/>
      <c r="PFE603" s="50"/>
      <c r="PFF603" s="50"/>
      <c r="PFG603" s="50"/>
      <c r="PFH603" s="50"/>
      <c r="PFI603" s="50"/>
      <c r="PFJ603" s="50"/>
      <c r="PFK603" s="50"/>
      <c r="PFL603" s="50"/>
      <c r="PFM603" s="50"/>
      <c r="PFN603" s="50"/>
      <c r="PFO603" s="50"/>
      <c r="PFP603" s="50"/>
      <c r="PFQ603" s="50"/>
      <c r="PFR603" s="50"/>
      <c r="PFS603" s="50"/>
      <c r="PFT603" s="50"/>
      <c r="PFU603" s="50"/>
      <c r="PFV603" s="50"/>
      <c r="PFW603" s="50"/>
      <c r="PFX603" s="50"/>
      <c r="PFY603" s="50"/>
      <c r="PFZ603" s="50"/>
      <c r="PGA603" s="50"/>
      <c r="PGB603" s="50"/>
      <c r="PGC603" s="50"/>
      <c r="PGD603" s="50"/>
      <c r="PGE603" s="50"/>
      <c r="PGF603" s="50"/>
      <c r="PGG603" s="50"/>
      <c r="PGH603" s="50"/>
      <c r="PGI603" s="50"/>
      <c r="PGJ603" s="50"/>
      <c r="PGL603" s="50"/>
      <c r="PGN603" s="50"/>
      <c r="PGO603" s="50"/>
      <c r="PGP603" s="50"/>
      <c r="PGQ603" s="50"/>
      <c r="PGR603" s="50"/>
      <c r="PGS603" s="50"/>
      <c r="PGT603" s="50"/>
      <c r="PGU603" s="50"/>
      <c r="PGZ603" s="50"/>
      <c r="PHA603" s="50"/>
      <c r="PHB603" s="50"/>
      <c r="PHC603" s="50"/>
      <c r="PHD603" s="50"/>
      <c r="PHE603" s="50"/>
      <c r="PHF603" s="50"/>
      <c r="PHG603" s="50"/>
      <c r="PHH603" s="50"/>
      <c r="PHI603" s="50"/>
      <c r="PHJ603" s="50"/>
      <c r="PHK603" s="50"/>
      <c r="PHL603" s="50"/>
      <c r="PHM603" s="50"/>
      <c r="PHN603" s="50"/>
      <c r="PHO603" s="50"/>
      <c r="PHP603" s="50"/>
      <c r="PHQ603" s="50"/>
      <c r="PHR603" s="50"/>
      <c r="PHS603" s="50"/>
      <c r="PHT603" s="50"/>
      <c r="PHU603" s="50"/>
      <c r="PHV603" s="50"/>
      <c r="PHW603" s="50"/>
      <c r="PHX603" s="50"/>
      <c r="PHY603" s="50"/>
      <c r="PHZ603" s="50"/>
      <c r="PIA603" s="50"/>
      <c r="PIB603" s="50"/>
      <c r="PIC603" s="50"/>
      <c r="PID603" s="50"/>
      <c r="PIE603" s="50"/>
      <c r="PIF603" s="50"/>
      <c r="PIG603" s="50"/>
      <c r="PIH603" s="50"/>
      <c r="PII603" s="50"/>
      <c r="PIJ603" s="50"/>
      <c r="PIK603" s="50"/>
      <c r="PIL603" s="50"/>
      <c r="PIM603" s="50"/>
      <c r="PIN603" s="50"/>
      <c r="PIO603" s="50"/>
      <c r="PIP603" s="50"/>
      <c r="PIQ603" s="50"/>
      <c r="PIR603" s="50"/>
      <c r="PIS603" s="50"/>
      <c r="PIT603" s="50"/>
      <c r="PIU603" s="50"/>
      <c r="PIV603" s="50"/>
      <c r="PIW603" s="50"/>
      <c r="PIX603" s="50"/>
      <c r="PIY603" s="50"/>
      <c r="PIZ603" s="50"/>
      <c r="PJA603" s="50"/>
      <c r="PJB603" s="50"/>
      <c r="PJC603" s="50"/>
      <c r="PJD603" s="50"/>
      <c r="PJE603" s="50"/>
      <c r="PJF603" s="50"/>
      <c r="PJG603" s="50"/>
      <c r="PJH603" s="50"/>
      <c r="PJI603" s="50"/>
      <c r="PJJ603" s="50"/>
      <c r="PJK603" s="50"/>
      <c r="PJL603" s="50"/>
      <c r="PJM603" s="50"/>
      <c r="PJN603" s="50"/>
      <c r="PJO603" s="50"/>
      <c r="PJP603" s="50"/>
      <c r="PJQ603" s="50"/>
      <c r="PJR603" s="50"/>
      <c r="PJS603" s="50"/>
      <c r="PJT603" s="50"/>
      <c r="PJU603" s="50"/>
      <c r="PJV603" s="50"/>
      <c r="PJW603" s="50"/>
      <c r="PJX603" s="50"/>
      <c r="PJY603" s="50"/>
      <c r="PJZ603" s="50"/>
      <c r="PKA603" s="50"/>
      <c r="PKB603" s="50"/>
      <c r="PKC603" s="50"/>
      <c r="PKD603" s="50"/>
      <c r="PKE603" s="50"/>
      <c r="PKF603" s="50"/>
      <c r="PKG603" s="50"/>
      <c r="PKH603" s="50"/>
      <c r="PKI603" s="50"/>
      <c r="PKJ603" s="50"/>
      <c r="PKK603" s="50"/>
      <c r="PKL603" s="50"/>
      <c r="PKM603" s="50"/>
      <c r="PKN603" s="50"/>
      <c r="PKO603" s="50"/>
      <c r="PKP603" s="50"/>
      <c r="PKQ603" s="50"/>
      <c r="PKR603" s="50"/>
      <c r="PKS603" s="50"/>
      <c r="PKT603" s="50"/>
      <c r="PKU603" s="50"/>
      <c r="PKV603" s="50"/>
      <c r="PKW603" s="50"/>
      <c r="PKX603" s="50"/>
      <c r="PKY603" s="50"/>
      <c r="PKZ603" s="50"/>
      <c r="PLA603" s="50"/>
      <c r="PLB603" s="50"/>
      <c r="PLC603" s="50"/>
      <c r="PLD603" s="50"/>
      <c r="PLE603" s="50"/>
      <c r="PLF603" s="50"/>
      <c r="PLG603" s="50"/>
      <c r="PLH603" s="50"/>
      <c r="PLI603" s="50"/>
      <c r="PLJ603" s="50"/>
      <c r="PLK603" s="50"/>
      <c r="PLL603" s="50"/>
      <c r="PLM603" s="50"/>
      <c r="PLN603" s="50"/>
      <c r="PLO603" s="50"/>
      <c r="PLP603" s="50"/>
      <c r="PLQ603" s="50"/>
      <c r="PLR603" s="50"/>
      <c r="PLS603" s="50"/>
      <c r="PLT603" s="50"/>
      <c r="PLU603" s="50"/>
      <c r="PLV603" s="50"/>
      <c r="PLW603" s="50"/>
      <c r="PLX603" s="50"/>
      <c r="PLY603" s="50"/>
      <c r="PLZ603" s="50"/>
      <c r="PMA603" s="50"/>
      <c r="PMB603" s="50"/>
      <c r="PMC603" s="50"/>
      <c r="PMD603" s="50"/>
      <c r="PME603" s="50"/>
      <c r="PMF603" s="50"/>
      <c r="PMG603" s="50"/>
      <c r="PMH603" s="50"/>
      <c r="PMI603" s="50"/>
      <c r="PMJ603" s="50"/>
      <c r="PMK603" s="50"/>
      <c r="PML603" s="50"/>
      <c r="PMM603" s="50"/>
      <c r="PMN603" s="50"/>
      <c r="PMO603" s="50"/>
      <c r="PMP603" s="50"/>
      <c r="PMQ603" s="50"/>
      <c r="PMR603" s="50"/>
      <c r="PMS603" s="50"/>
      <c r="PMT603" s="50"/>
      <c r="PMU603" s="50"/>
      <c r="PMV603" s="50"/>
      <c r="PMW603" s="50"/>
      <c r="PMX603" s="50"/>
      <c r="PMY603" s="50"/>
      <c r="PMZ603" s="50"/>
      <c r="PNA603" s="50"/>
      <c r="PNB603" s="50"/>
      <c r="PNC603" s="50"/>
      <c r="PND603" s="50"/>
      <c r="PNE603" s="50"/>
      <c r="PNF603" s="50"/>
      <c r="PNG603" s="50"/>
      <c r="PNH603" s="50"/>
      <c r="PNI603" s="50"/>
      <c r="PNJ603" s="50"/>
      <c r="PNK603" s="50"/>
      <c r="PNL603" s="50"/>
      <c r="PNM603" s="50"/>
      <c r="PNN603" s="50"/>
      <c r="PNO603" s="50"/>
      <c r="PNP603" s="50"/>
      <c r="PNQ603" s="50"/>
      <c r="PNR603" s="50"/>
      <c r="PNS603" s="50"/>
      <c r="PNT603" s="50"/>
      <c r="PNU603" s="50"/>
      <c r="PNV603" s="50"/>
      <c r="PNW603" s="50"/>
      <c r="PNX603" s="50"/>
      <c r="PNY603" s="50"/>
      <c r="PNZ603" s="50"/>
      <c r="POA603" s="50"/>
      <c r="POB603" s="50"/>
      <c r="POC603" s="50"/>
      <c r="POD603" s="50"/>
      <c r="POE603" s="50"/>
      <c r="POF603" s="50"/>
      <c r="POG603" s="50"/>
      <c r="POH603" s="50"/>
      <c r="POI603" s="50"/>
      <c r="POJ603" s="50"/>
      <c r="POK603" s="50"/>
      <c r="POL603" s="50"/>
      <c r="POM603" s="50"/>
      <c r="PON603" s="50"/>
      <c r="POO603" s="50"/>
      <c r="POP603" s="50"/>
      <c r="POQ603" s="50"/>
      <c r="POR603" s="50"/>
      <c r="POS603" s="50"/>
      <c r="POT603" s="50"/>
      <c r="POU603" s="50"/>
      <c r="POV603" s="50"/>
      <c r="POW603" s="50"/>
      <c r="POX603" s="50"/>
      <c r="POY603" s="50"/>
      <c r="POZ603" s="50"/>
      <c r="PPA603" s="50"/>
      <c r="PPB603" s="50"/>
      <c r="PPC603" s="50"/>
      <c r="PPD603" s="50"/>
      <c r="PPE603" s="50"/>
      <c r="PPF603" s="50"/>
      <c r="PPG603" s="50"/>
      <c r="PPH603" s="50"/>
      <c r="PPI603" s="50"/>
      <c r="PPJ603" s="50"/>
      <c r="PPK603" s="50"/>
      <c r="PPL603" s="50"/>
      <c r="PPM603" s="50"/>
      <c r="PPN603" s="50"/>
      <c r="PPO603" s="50"/>
      <c r="PPP603" s="50"/>
      <c r="PPQ603" s="50"/>
      <c r="PPR603" s="50"/>
      <c r="PPS603" s="50"/>
      <c r="PPT603" s="50"/>
      <c r="PPU603" s="50"/>
      <c r="PPV603" s="50"/>
      <c r="PPW603" s="50"/>
      <c r="PPX603" s="50"/>
      <c r="PPY603" s="50"/>
      <c r="PPZ603" s="50"/>
      <c r="PQA603" s="50"/>
      <c r="PQB603" s="50"/>
      <c r="PQC603" s="50"/>
      <c r="PQD603" s="50"/>
      <c r="PQE603" s="50"/>
      <c r="PQF603" s="50"/>
      <c r="PQH603" s="50"/>
      <c r="PQJ603" s="50"/>
      <c r="PQK603" s="50"/>
      <c r="PQL603" s="50"/>
      <c r="PQM603" s="50"/>
      <c r="PQN603" s="50"/>
      <c r="PQO603" s="50"/>
      <c r="PQP603" s="50"/>
      <c r="PQQ603" s="50"/>
      <c r="PQV603" s="50"/>
      <c r="PQW603" s="50"/>
      <c r="PQX603" s="50"/>
      <c r="PQY603" s="50"/>
      <c r="PQZ603" s="50"/>
      <c r="PRA603" s="50"/>
      <c r="PRB603" s="50"/>
      <c r="PRC603" s="50"/>
      <c r="PRD603" s="50"/>
      <c r="PRE603" s="50"/>
      <c r="PRF603" s="50"/>
      <c r="PRG603" s="50"/>
      <c r="PRH603" s="50"/>
      <c r="PRI603" s="50"/>
      <c r="PRJ603" s="50"/>
      <c r="PRK603" s="50"/>
      <c r="PRL603" s="50"/>
      <c r="PRM603" s="50"/>
      <c r="PRN603" s="50"/>
      <c r="PRO603" s="50"/>
      <c r="PRP603" s="50"/>
      <c r="PRQ603" s="50"/>
      <c r="PRR603" s="50"/>
      <c r="PRS603" s="50"/>
      <c r="PRT603" s="50"/>
      <c r="PRU603" s="50"/>
      <c r="PRV603" s="50"/>
      <c r="PRW603" s="50"/>
      <c r="PRX603" s="50"/>
      <c r="PRY603" s="50"/>
      <c r="PRZ603" s="50"/>
      <c r="PSA603" s="50"/>
      <c r="PSB603" s="50"/>
      <c r="PSC603" s="50"/>
      <c r="PSD603" s="50"/>
      <c r="PSE603" s="50"/>
      <c r="PSF603" s="50"/>
      <c r="PSG603" s="50"/>
      <c r="PSH603" s="50"/>
      <c r="PSI603" s="50"/>
      <c r="PSJ603" s="50"/>
      <c r="PSK603" s="50"/>
      <c r="PSL603" s="50"/>
      <c r="PSM603" s="50"/>
      <c r="PSN603" s="50"/>
      <c r="PSO603" s="50"/>
      <c r="PSP603" s="50"/>
      <c r="PSQ603" s="50"/>
      <c r="PSR603" s="50"/>
      <c r="PSS603" s="50"/>
      <c r="PST603" s="50"/>
      <c r="PSU603" s="50"/>
      <c r="PSV603" s="50"/>
      <c r="PSW603" s="50"/>
      <c r="PSX603" s="50"/>
      <c r="PSY603" s="50"/>
      <c r="PSZ603" s="50"/>
      <c r="PTA603" s="50"/>
      <c r="PTB603" s="50"/>
      <c r="PTC603" s="50"/>
      <c r="PTD603" s="50"/>
      <c r="PTE603" s="50"/>
      <c r="PTF603" s="50"/>
      <c r="PTG603" s="50"/>
      <c r="PTH603" s="50"/>
      <c r="PTI603" s="50"/>
      <c r="PTJ603" s="50"/>
      <c r="PTK603" s="50"/>
      <c r="PTL603" s="50"/>
      <c r="PTM603" s="50"/>
      <c r="PTN603" s="50"/>
      <c r="PTO603" s="50"/>
      <c r="PTP603" s="50"/>
      <c r="PTQ603" s="50"/>
      <c r="PTR603" s="50"/>
      <c r="PTS603" s="50"/>
      <c r="PTT603" s="50"/>
      <c r="PTU603" s="50"/>
      <c r="PTV603" s="50"/>
      <c r="PTW603" s="50"/>
      <c r="PTX603" s="50"/>
      <c r="PTY603" s="50"/>
      <c r="PTZ603" s="50"/>
      <c r="PUA603" s="50"/>
      <c r="PUB603" s="50"/>
      <c r="PUC603" s="50"/>
      <c r="PUD603" s="50"/>
      <c r="PUE603" s="50"/>
      <c r="PUF603" s="50"/>
      <c r="PUG603" s="50"/>
      <c r="PUH603" s="50"/>
      <c r="PUI603" s="50"/>
      <c r="PUJ603" s="50"/>
      <c r="PUK603" s="50"/>
      <c r="PUL603" s="50"/>
      <c r="PUM603" s="50"/>
      <c r="PUN603" s="50"/>
      <c r="PUO603" s="50"/>
      <c r="PUP603" s="50"/>
      <c r="PUQ603" s="50"/>
      <c r="PUR603" s="50"/>
      <c r="PUS603" s="50"/>
      <c r="PUT603" s="50"/>
      <c r="PUU603" s="50"/>
      <c r="PUV603" s="50"/>
      <c r="PUW603" s="50"/>
      <c r="PUX603" s="50"/>
      <c r="PUY603" s="50"/>
      <c r="PUZ603" s="50"/>
      <c r="PVA603" s="50"/>
      <c r="PVB603" s="50"/>
      <c r="PVC603" s="50"/>
      <c r="PVD603" s="50"/>
      <c r="PVE603" s="50"/>
      <c r="PVF603" s="50"/>
      <c r="PVG603" s="50"/>
      <c r="PVH603" s="50"/>
      <c r="PVI603" s="50"/>
      <c r="PVJ603" s="50"/>
      <c r="PVK603" s="50"/>
      <c r="PVL603" s="50"/>
      <c r="PVM603" s="50"/>
      <c r="PVN603" s="50"/>
      <c r="PVO603" s="50"/>
      <c r="PVP603" s="50"/>
      <c r="PVQ603" s="50"/>
      <c r="PVR603" s="50"/>
      <c r="PVS603" s="50"/>
      <c r="PVT603" s="50"/>
      <c r="PVU603" s="50"/>
      <c r="PVV603" s="50"/>
      <c r="PVW603" s="50"/>
      <c r="PVX603" s="50"/>
      <c r="PVY603" s="50"/>
      <c r="PVZ603" s="50"/>
      <c r="PWA603" s="50"/>
      <c r="PWB603" s="50"/>
      <c r="PWC603" s="50"/>
      <c r="PWD603" s="50"/>
      <c r="PWE603" s="50"/>
      <c r="PWF603" s="50"/>
      <c r="PWG603" s="50"/>
      <c r="PWH603" s="50"/>
      <c r="PWI603" s="50"/>
      <c r="PWJ603" s="50"/>
      <c r="PWK603" s="50"/>
      <c r="PWL603" s="50"/>
      <c r="PWM603" s="50"/>
      <c r="PWN603" s="50"/>
      <c r="PWO603" s="50"/>
      <c r="PWP603" s="50"/>
      <c r="PWQ603" s="50"/>
      <c r="PWR603" s="50"/>
      <c r="PWS603" s="50"/>
      <c r="PWT603" s="50"/>
      <c r="PWU603" s="50"/>
      <c r="PWV603" s="50"/>
      <c r="PWW603" s="50"/>
      <c r="PWX603" s="50"/>
      <c r="PWY603" s="50"/>
      <c r="PWZ603" s="50"/>
      <c r="PXA603" s="50"/>
      <c r="PXB603" s="50"/>
      <c r="PXC603" s="50"/>
      <c r="PXD603" s="50"/>
      <c r="PXE603" s="50"/>
      <c r="PXF603" s="50"/>
      <c r="PXG603" s="50"/>
      <c r="PXH603" s="50"/>
      <c r="PXI603" s="50"/>
      <c r="PXJ603" s="50"/>
      <c r="PXK603" s="50"/>
      <c r="PXL603" s="50"/>
      <c r="PXM603" s="50"/>
      <c r="PXN603" s="50"/>
      <c r="PXO603" s="50"/>
      <c r="PXP603" s="50"/>
      <c r="PXQ603" s="50"/>
      <c r="PXR603" s="50"/>
      <c r="PXS603" s="50"/>
      <c r="PXT603" s="50"/>
      <c r="PXU603" s="50"/>
      <c r="PXV603" s="50"/>
      <c r="PXW603" s="50"/>
      <c r="PXX603" s="50"/>
      <c r="PXY603" s="50"/>
      <c r="PXZ603" s="50"/>
      <c r="PYA603" s="50"/>
      <c r="PYB603" s="50"/>
      <c r="PYC603" s="50"/>
      <c r="PYD603" s="50"/>
      <c r="PYE603" s="50"/>
      <c r="PYF603" s="50"/>
      <c r="PYG603" s="50"/>
      <c r="PYH603" s="50"/>
      <c r="PYI603" s="50"/>
      <c r="PYJ603" s="50"/>
      <c r="PYK603" s="50"/>
      <c r="PYL603" s="50"/>
      <c r="PYM603" s="50"/>
      <c r="PYN603" s="50"/>
      <c r="PYO603" s="50"/>
      <c r="PYP603" s="50"/>
      <c r="PYQ603" s="50"/>
      <c r="PYR603" s="50"/>
      <c r="PYS603" s="50"/>
      <c r="PYT603" s="50"/>
      <c r="PYU603" s="50"/>
      <c r="PYV603" s="50"/>
      <c r="PYW603" s="50"/>
      <c r="PYX603" s="50"/>
      <c r="PYY603" s="50"/>
      <c r="PYZ603" s="50"/>
      <c r="PZA603" s="50"/>
      <c r="PZB603" s="50"/>
      <c r="PZC603" s="50"/>
      <c r="PZD603" s="50"/>
      <c r="PZE603" s="50"/>
      <c r="PZF603" s="50"/>
      <c r="PZG603" s="50"/>
      <c r="PZH603" s="50"/>
      <c r="PZI603" s="50"/>
      <c r="PZJ603" s="50"/>
      <c r="PZK603" s="50"/>
      <c r="PZL603" s="50"/>
      <c r="PZM603" s="50"/>
      <c r="PZN603" s="50"/>
      <c r="PZO603" s="50"/>
      <c r="PZP603" s="50"/>
      <c r="PZQ603" s="50"/>
      <c r="PZR603" s="50"/>
      <c r="PZS603" s="50"/>
      <c r="PZT603" s="50"/>
      <c r="PZU603" s="50"/>
      <c r="PZV603" s="50"/>
      <c r="PZW603" s="50"/>
      <c r="PZX603" s="50"/>
      <c r="PZY603" s="50"/>
      <c r="PZZ603" s="50"/>
      <c r="QAA603" s="50"/>
      <c r="QAB603" s="50"/>
      <c r="QAD603" s="50"/>
      <c r="QAF603" s="50"/>
      <c r="QAG603" s="50"/>
      <c r="QAH603" s="50"/>
      <c r="QAI603" s="50"/>
      <c r="QAJ603" s="50"/>
      <c r="QAK603" s="50"/>
      <c r="QAL603" s="50"/>
      <c r="QAM603" s="50"/>
      <c r="QAR603" s="50"/>
      <c r="QAS603" s="50"/>
      <c r="QAT603" s="50"/>
      <c r="QAU603" s="50"/>
      <c r="QAV603" s="50"/>
      <c r="QAW603" s="50"/>
      <c r="QAX603" s="50"/>
      <c r="QAY603" s="50"/>
      <c r="QAZ603" s="50"/>
      <c r="QBA603" s="50"/>
      <c r="QBB603" s="50"/>
      <c r="QBC603" s="50"/>
      <c r="QBD603" s="50"/>
      <c r="QBE603" s="50"/>
      <c r="QBF603" s="50"/>
      <c r="QBG603" s="50"/>
      <c r="QBH603" s="50"/>
      <c r="QBI603" s="50"/>
      <c r="QBJ603" s="50"/>
      <c r="QBK603" s="50"/>
      <c r="QBL603" s="50"/>
      <c r="QBM603" s="50"/>
      <c r="QBN603" s="50"/>
      <c r="QBO603" s="50"/>
      <c r="QBP603" s="50"/>
      <c r="QBQ603" s="50"/>
      <c r="QBR603" s="50"/>
      <c r="QBS603" s="50"/>
      <c r="QBT603" s="50"/>
      <c r="QBU603" s="50"/>
      <c r="QBV603" s="50"/>
      <c r="QBW603" s="50"/>
      <c r="QBX603" s="50"/>
      <c r="QBY603" s="50"/>
      <c r="QBZ603" s="50"/>
      <c r="QCA603" s="50"/>
      <c r="QCB603" s="50"/>
      <c r="QCC603" s="50"/>
      <c r="QCD603" s="50"/>
      <c r="QCE603" s="50"/>
      <c r="QCF603" s="50"/>
      <c r="QCG603" s="50"/>
      <c r="QCH603" s="50"/>
      <c r="QCI603" s="50"/>
      <c r="QCJ603" s="50"/>
      <c r="QCK603" s="50"/>
      <c r="QCL603" s="50"/>
      <c r="QCM603" s="50"/>
      <c r="QCN603" s="50"/>
      <c r="QCO603" s="50"/>
      <c r="QCP603" s="50"/>
      <c r="QCQ603" s="50"/>
      <c r="QCR603" s="50"/>
      <c r="QCS603" s="50"/>
      <c r="QCT603" s="50"/>
      <c r="QCU603" s="50"/>
      <c r="QCV603" s="50"/>
      <c r="QCW603" s="50"/>
      <c r="QCX603" s="50"/>
      <c r="QCY603" s="50"/>
      <c r="QCZ603" s="50"/>
      <c r="QDA603" s="50"/>
      <c r="QDB603" s="50"/>
      <c r="QDC603" s="50"/>
      <c r="QDD603" s="50"/>
      <c r="QDE603" s="50"/>
      <c r="QDF603" s="50"/>
      <c r="QDG603" s="50"/>
      <c r="QDH603" s="50"/>
      <c r="QDI603" s="50"/>
      <c r="QDJ603" s="50"/>
      <c r="QDK603" s="50"/>
      <c r="QDL603" s="50"/>
      <c r="QDM603" s="50"/>
      <c r="QDN603" s="50"/>
      <c r="QDO603" s="50"/>
      <c r="QDP603" s="50"/>
      <c r="QDQ603" s="50"/>
      <c r="QDR603" s="50"/>
      <c r="QDS603" s="50"/>
      <c r="QDT603" s="50"/>
      <c r="QDU603" s="50"/>
      <c r="QDV603" s="50"/>
      <c r="QDW603" s="50"/>
      <c r="QDX603" s="50"/>
      <c r="QDY603" s="50"/>
      <c r="QDZ603" s="50"/>
      <c r="QEA603" s="50"/>
      <c r="QEB603" s="50"/>
      <c r="QEC603" s="50"/>
      <c r="QED603" s="50"/>
      <c r="QEE603" s="50"/>
      <c r="QEF603" s="50"/>
      <c r="QEG603" s="50"/>
      <c r="QEH603" s="50"/>
      <c r="QEI603" s="50"/>
      <c r="QEJ603" s="50"/>
      <c r="QEK603" s="50"/>
      <c r="QEL603" s="50"/>
      <c r="QEM603" s="50"/>
      <c r="QEN603" s="50"/>
      <c r="QEO603" s="50"/>
      <c r="QEP603" s="50"/>
      <c r="QEQ603" s="50"/>
      <c r="QER603" s="50"/>
      <c r="QES603" s="50"/>
      <c r="QET603" s="50"/>
      <c r="QEU603" s="50"/>
      <c r="QEV603" s="50"/>
      <c r="QEW603" s="50"/>
      <c r="QEX603" s="50"/>
      <c r="QEY603" s="50"/>
      <c r="QEZ603" s="50"/>
      <c r="QFA603" s="50"/>
      <c r="QFB603" s="50"/>
      <c r="QFC603" s="50"/>
      <c r="QFD603" s="50"/>
      <c r="QFE603" s="50"/>
      <c r="QFF603" s="50"/>
      <c r="QFG603" s="50"/>
      <c r="QFH603" s="50"/>
      <c r="QFI603" s="50"/>
      <c r="QFJ603" s="50"/>
      <c r="QFK603" s="50"/>
      <c r="QFL603" s="50"/>
      <c r="QFM603" s="50"/>
      <c r="QFN603" s="50"/>
      <c r="QFO603" s="50"/>
      <c r="QFP603" s="50"/>
      <c r="QFQ603" s="50"/>
      <c r="QFR603" s="50"/>
      <c r="QFS603" s="50"/>
      <c r="QFT603" s="50"/>
      <c r="QFU603" s="50"/>
      <c r="QFV603" s="50"/>
      <c r="QFW603" s="50"/>
      <c r="QFX603" s="50"/>
      <c r="QFY603" s="50"/>
      <c r="QFZ603" s="50"/>
      <c r="QGA603" s="50"/>
      <c r="QGB603" s="50"/>
      <c r="QGC603" s="50"/>
      <c r="QGD603" s="50"/>
      <c r="QGE603" s="50"/>
      <c r="QGF603" s="50"/>
      <c r="QGG603" s="50"/>
      <c r="QGH603" s="50"/>
      <c r="QGI603" s="50"/>
      <c r="QGJ603" s="50"/>
      <c r="QGK603" s="50"/>
      <c r="QGL603" s="50"/>
      <c r="QGM603" s="50"/>
      <c r="QGN603" s="50"/>
      <c r="QGO603" s="50"/>
      <c r="QGP603" s="50"/>
      <c r="QGQ603" s="50"/>
      <c r="QGR603" s="50"/>
      <c r="QGS603" s="50"/>
      <c r="QGT603" s="50"/>
      <c r="QGU603" s="50"/>
      <c r="QGV603" s="50"/>
      <c r="QGW603" s="50"/>
      <c r="QGX603" s="50"/>
      <c r="QGY603" s="50"/>
      <c r="QGZ603" s="50"/>
      <c r="QHA603" s="50"/>
      <c r="QHB603" s="50"/>
      <c r="QHC603" s="50"/>
      <c r="QHD603" s="50"/>
      <c r="QHE603" s="50"/>
      <c r="QHF603" s="50"/>
      <c r="QHG603" s="50"/>
      <c r="QHH603" s="50"/>
      <c r="QHI603" s="50"/>
      <c r="QHJ603" s="50"/>
      <c r="QHK603" s="50"/>
      <c r="QHL603" s="50"/>
      <c r="QHM603" s="50"/>
      <c r="QHN603" s="50"/>
      <c r="QHO603" s="50"/>
      <c r="QHP603" s="50"/>
      <c r="QHQ603" s="50"/>
      <c r="QHR603" s="50"/>
      <c r="QHS603" s="50"/>
      <c r="QHT603" s="50"/>
      <c r="QHU603" s="50"/>
      <c r="QHV603" s="50"/>
      <c r="QHW603" s="50"/>
      <c r="QHX603" s="50"/>
      <c r="QHY603" s="50"/>
      <c r="QHZ603" s="50"/>
      <c r="QIA603" s="50"/>
      <c r="QIB603" s="50"/>
      <c r="QIC603" s="50"/>
      <c r="QID603" s="50"/>
      <c r="QIE603" s="50"/>
      <c r="QIF603" s="50"/>
      <c r="QIG603" s="50"/>
      <c r="QIH603" s="50"/>
      <c r="QII603" s="50"/>
      <c r="QIJ603" s="50"/>
      <c r="QIK603" s="50"/>
      <c r="QIL603" s="50"/>
      <c r="QIM603" s="50"/>
      <c r="QIN603" s="50"/>
      <c r="QIO603" s="50"/>
      <c r="QIP603" s="50"/>
      <c r="QIQ603" s="50"/>
      <c r="QIR603" s="50"/>
      <c r="QIS603" s="50"/>
      <c r="QIT603" s="50"/>
      <c r="QIU603" s="50"/>
      <c r="QIV603" s="50"/>
      <c r="QIW603" s="50"/>
      <c r="QIX603" s="50"/>
      <c r="QIY603" s="50"/>
      <c r="QIZ603" s="50"/>
      <c r="QJA603" s="50"/>
      <c r="QJB603" s="50"/>
      <c r="QJC603" s="50"/>
      <c r="QJD603" s="50"/>
      <c r="QJE603" s="50"/>
      <c r="QJF603" s="50"/>
      <c r="QJG603" s="50"/>
      <c r="QJH603" s="50"/>
      <c r="QJI603" s="50"/>
      <c r="QJJ603" s="50"/>
      <c r="QJK603" s="50"/>
      <c r="QJL603" s="50"/>
      <c r="QJM603" s="50"/>
      <c r="QJN603" s="50"/>
      <c r="QJO603" s="50"/>
      <c r="QJP603" s="50"/>
      <c r="QJQ603" s="50"/>
      <c r="QJR603" s="50"/>
      <c r="QJS603" s="50"/>
      <c r="QJT603" s="50"/>
      <c r="QJU603" s="50"/>
      <c r="QJV603" s="50"/>
      <c r="QJW603" s="50"/>
      <c r="QJX603" s="50"/>
      <c r="QJZ603" s="50"/>
      <c r="QKB603" s="50"/>
      <c r="QKC603" s="50"/>
      <c r="QKD603" s="50"/>
      <c r="QKE603" s="50"/>
      <c r="QKF603" s="50"/>
      <c r="QKG603" s="50"/>
      <c r="QKH603" s="50"/>
      <c r="QKI603" s="50"/>
      <c r="QKN603" s="50"/>
      <c r="QKO603" s="50"/>
      <c r="QKP603" s="50"/>
      <c r="QKQ603" s="50"/>
      <c r="QKR603" s="50"/>
      <c r="QKS603" s="50"/>
      <c r="QKT603" s="50"/>
      <c r="QKU603" s="50"/>
      <c r="QKV603" s="50"/>
      <c r="QKW603" s="50"/>
      <c r="QKX603" s="50"/>
      <c r="QKY603" s="50"/>
      <c r="QKZ603" s="50"/>
      <c r="QLA603" s="50"/>
      <c r="QLB603" s="50"/>
      <c r="QLC603" s="50"/>
      <c r="QLD603" s="50"/>
      <c r="QLE603" s="50"/>
      <c r="QLF603" s="50"/>
      <c r="QLG603" s="50"/>
      <c r="QLH603" s="50"/>
      <c r="QLI603" s="50"/>
      <c r="QLJ603" s="50"/>
      <c r="QLK603" s="50"/>
      <c r="QLL603" s="50"/>
      <c r="QLM603" s="50"/>
      <c r="QLN603" s="50"/>
      <c r="QLO603" s="50"/>
      <c r="QLP603" s="50"/>
      <c r="QLQ603" s="50"/>
      <c r="QLR603" s="50"/>
      <c r="QLS603" s="50"/>
      <c r="QLT603" s="50"/>
      <c r="QLU603" s="50"/>
      <c r="QLV603" s="50"/>
      <c r="QLW603" s="50"/>
      <c r="QLX603" s="50"/>
      <c r="QLY603" s="50"/>
      <c r="QLZ603" s="50"/>
      <c r="QMA603" s="50"/>
      <c r="QMB603" s="50"/>
      <c r="QMC603" s="50"/>
      <c r="QMD603" s="50"/>
      <c r="QME603" s="50"/>
      <c r="QMF603" s="50"/>
      <c r="QMG603" s="50"/>
      <c r="QMH603" s="50"/>
      <c r="QMI603" s="50"/>
      <c r="QMJ603" s="50"/>
      <c r="QMK603" s="50"/>
      <c r="QML603" s="50"/>
      <c r="QMM603" s="50"/>
      <c r="QMN603" s="50"/>
      <c r="QMO603" s="50"/>
      <c r="QMP603" s="50"/>
      <c r="QMQ603" s="50"/>
      <c r="QMR603" s="50"/>
      <c r="QMS603" s="50"/>
      <c r="QMT603" s="50"/>
      <c r="QMU603" s="50"/>
      <c r="QMV603" s="50"/>
      <c r="QMW603" s="50"/>
      <c r="QMX603" s="50"/>
      <c r="QMY603" s="50"/>
      <c r="QMZ603" s="50"/>
      <c r="QNA603" s="50"/>
      <c r="QNB603" s="50"/>
      <c r="QNC603" s="50"/>
      <c r="QND603" s="50"/>
      <c r="QNE603" s="50"/>
      <c r="QNF603" s="50"/>
      <c r="QNG603" s="50"/>
      <c r="QNH603" s="50"/>
      <c r="QNI603" s="50"/>
      <c r="QNJ603" s="50"/>
      <c r="QNK603" s="50"/>
      <c r="QNL603" s="50"/>
      <c r="QNM603" s="50"/>
      <c r="QNN603" s="50"/>
      <c r="QNO603" s="50"/>
      <c r="QNP603" s="50"/>
      <c r="QNQ603" s="50"/>
      <c r="QNR603" s="50"/>
      <c r="QNS603" s="50"/>
      <c r="QNT603" s="50"/>
      <c r="QNU603" s="50"/>
      <c r="QNV603" s="50"/>
      <c r="QNW603" s="50"/>
      <c r="QNX603" s="50"/>
      <c r="QNY603" s="50"/>
      <c r="QNZ603" s="50"/>
      <c r="QOA603" s="50"/>
      <c r="QOB603" s="50"/>
      <c r="QOC603" s="50"/>
      <c r="QOD603" s="50"/>
      <c r="QOE603" s="50"/>
      <c r="QOF603" s="50"/>
      <c r="QOG603" s="50"/>
      <c r="QOH603" s="50"/>
      <c r="QOI603" s="50"/>
      <c r="QOJ603" s="50"/>
      <c r="QOK603" s="50"/>
      <c r="QOL603" s="50"/>
      <c r="QOM603" s="50"/>
      <c r="QON603" s="50"/>
      <c r="QOO603" s="50"/>
      <c r="QOP603" s="50"/>
      <c r="QOQ603" s="50"/>
      <c r="QOR603" s="50"/>
      <c r="QOS603" s="50"/>
      <c r="QOT603" s="50"/>
      <c r="QOU603" s="50"/>
      <c r="QOV603" s="50"/>
      <c r="QOW603" s="50"/>
      <c r="QOX603" s="50"/>
      <c r="QOY603" s="50"/>
      <c r="QOZ603" s="50"/>
      <c r="QPA603" s="50"/>
      <c r="QPB603" s="50"/>
      <c r="QPC603" s="50"/>
      <c r="QPD603" s="50"/>
      <c r="QPE603" s="50"/>
      <c r="QPF603" s="50"/>
      <c r="QPG603" s="50"/>
      <c r="QPH603" s="50"/>
      <c r="QPI603" s="50"/>
      <c r="QPJ603" s="50"/>
      <c r="QPK603" s="50"/>
      <c r="QPL603" s="50"/>
      <c r="QPM603" s="50"/>
      <c r="QPN603" s="50"/>
      <c r="QPO603" s="50"/>
      <c r="QPP603" s="50"/>
      <c r="QPQ603" s="50"/>
      <c r="QPR603" s="50"/>
      <c r="QPS603" s="50"/>
      <c r="QPT603" s="50"/>
      <c r="QPU603" s="50"/>
      <c r="QPV603" s="50"/>
      <c r="QPW603" s="50"/>
      <c r="QPX603" s="50"/>
      <c r="QPY603" s="50"/>
      <c r="QPZ603" s="50"/>
      <c r="QQA603" s="50"/>
      <c r="QQB603" s="50"/>
      <c r="QQC603" s="50"/>
      <c r="QQD603" s="50"/>
      <c r="QQE603" s="50"/>
      <c r="QQF603" s="50"/>
      <c r="QQG603" s="50"/>
      <c r="QQH603" s="50"/>
      <c r="QQI603" s="50"/>
      <c r="QQJ603" s="50"/>
      <c r="QQK603" s="50"/>
      <c r="QQL603" s="50"/>
      <c r="QQM603" s="50"/>
      <c r="QQN603" s="50"/>
      <c r="QQO603" s="50"/>
      <c r="QQP603" s="50"/>
      <c r="QQQ603" s="50"/>
      <c r="QQR603" s="50"/>
      <c r="QQS603" s="50"/>
      <c r="QQT603" s="50"/>
      <c r="QQU603" s="50"/>
      <c r="QQV603" s="50"/>
      <c r="QQW603" s="50"/>
      <c r="QQX603" s="50"/>
      <c r="QQY603" s="50"/>
      <c r="QQZ603" s="50"/>
      <c r="QRA603" s="50"/>
      <c r="QRB603" s="50"/>
      <c r="QRC603" s="50"/>
      <c r="QRD603" s="50"/>
      <c r="QRE603" s="50"/>
      <c r="QRF603" s="50"/>
      <c r="QRG603" s="50"/>
      <c r="QRH603" s="50"/>
      <c r="QRI603" s="50"/>
      <c r="QRJ603" s="50"/>
      <c r="QRK603" s="50"/>
      <c r="QRL603" s="50"/>
      <c r="QRM603" s="50"/>
      <c r="QRN603" s="50"/>
      <c r="QRO603" s="50"/>
      <c r="QRP603" s="50"/>
      <c r="QRQ603" s="50"/>
      <c r="QRR603" s="50"/>
      <c r="QRS603" s="50"/>
      <c r="QRT603" s="50"/>
      <c r="QRU603" s="50"/>
      <c r="QRV603" s="50"/>
      <c r="QRW603" s="50"/>
      <c r="QRX603" s="50"/>
      <c r="QRY603" s="50"/>
      <c r="QRZ603" s="50"/>
      <c r="QSA603" s="50"/>
      <c r="QSB603" s="50"/>
      <c r="QSC603" s="50"/>
      <c r="QSD603" s="50"/>
      <c r="QSE603" s="50"/>
      <c r="QSF603" s="50"/>
      <c r="QSG603" s="50"/>
      <c r="QSH603" s="50"/>
      <c r="QSI603" s="50"/>
      <c r="QSJ603" s="50"/>
      <c r="QSK603" s="50"/>
      <c r="QSL603" s="50"/>
      <c r="QSM603" s="50"/>
      <c r="QSN603" s="50"/>
      <c r="QSO603" s="50"/>
      <c r="QSP603" s="50"/>
      <c r="QSQ603" s="50"/>
      <c r="QSR603" s="50"/>
      <c r="QSS603" s="50"/>
      <c r="QST603" s="50"/>
      <c r="QSU603" s="50"/>
      <c r="QSV603" s="50"/>
      <c r="QSW603" s="50"/>
      <c r="QSX603" s="50"/>
      <c r="QSY603" s="50"/>
      <c r="QSZ603" s="50"/>
      <c r="QTA603" s="50"/>
      <c r="QTB603" s="50"/>
      <c r="QTC603" s="50"/>
      <c r="QTD603" s="50"/>
      <c r="QTE603" s="50"/>
      <c r="QTF603" s="50"/>
      <c r="QTG603" s="50"/>
      <c r="QTH603" s="50"/>
      <c r="QTI603" s="50"/>
      <c r="QTJ603" s="50"/>
      <c r="QTK603" s="50"/>
      <c r="QTL603" s="50"/>
      <c r="QTM603" s="50"/>
      <c r="QTN603" s="50"/>
      <c r="QTO603" s="50"/>
      <c r="QTP603" s="50"/>
      <c r="QTQ603" s="50"/>
      <c r="QTR603" s="50"/>
      <c r="QTS603" s="50"/>
      <c r="QTT603" s="50"/>
      <c r="QTV603" s="50"/>
      <c r="QTX603" s="50"/>
      <c r="QTY603" s="50"/>
      <c r="QTZ603" s="50"/>
      <c r="QUA603" s="50"/>
      <c r="QUB603" s="50"/>
      <c r="QUC603" s="50"/>
      <c r="QUD603" s="50"/>
      <c r="QUE603" s="50"/>
      <c r="QUJ603" s="50"/>
      <c r="QUK603" s="50"/>
      <c r="QUL603" s="50"/>
      <c r="QUM603" s="50"/>
      <c r="QUN603" s="50"/>
      <c r="QUO603" s="50"/>
      <c r="QUP603" s="50"/>
      <c r="QUQ603" s="50"/>
      <c r="QUR603" s="50"/>
      <c r="QUS603" s="50"/>
      <c r="QUT603" s="50"/>
      <c r="QUU603" s="50"/>
      <c r="QUV603" s="50"/>
      <c r="QUW603" s="50"/>
      <c r="QUX603" s="50"/>
      <c r="QUY603" s="50"/>
      <c r="QUZ603" s="50"/>
      <c r="QVA603" s="50"/>
      <c r="QVB603" s="50"/>
      <c r="QVC603" s="50"/>
      <c r="QVD603" s="50"/>
      <c r="QVE603" s="50"/>
      <c r="QVF603" s="50"/>
      <c r="QVG603" s="50"/>
      <c r="QVH603" s="50"/>
      <c r="QVI603" s="50"/>
      <c r="QVJ603" s="50"/>
      <c r="QVK603" s="50"/>
      <c r="QVL603" s="50"/>
      <c r="QVM603" s="50"/>
      <c r="QVN603" s="50"/>
      <c r="QVO603" s="50"/>
      <c r="QVP603" s="50"/>
      <c r="QVQ603" s="50"/>
      <c r="QVR603" s="50"/>
      <c r="QVS603" s="50"/>
      <c r="QVT603" s="50"/>
      <c r="QVU603" s="50"/>
      <c r="QVV603" s="50"/>
      <c r="QVW603" s="50"/>
      <c r="QVX603" s="50"/>
      <c r="QVY603" s="50"/>
      <c r="QVZ603" s="50"/>
      <c r="QWA603" s="50"/>
      <c r="QWB603" s="50"/>
      <c r="QWC603" s="50"/>
      <c r="QWD603" s="50"/>
      <c r="QWE603" s="50"/>
      <c r="QWF603" s="50"/>
      <c r="QWG603" s="50"/>
      <c r="QWH603" s="50"/>
      <c r="QWI603" s="50"/>
      <c r="QWJ603" s="50"/>
      <c r="QWK603" s="50"/>
      <c r="QWL603" s="50"/>
      <c r="QWM603" s="50"/>
      <c r="QWN603" s="50"/>
      <c r="QWO603" s="50"/>
      <c r="QWP603" s="50"/>
      <c r="QWQ603" s="50"/>
      <c r="QWR603" s="50"/>
      <c r="QWS603" s="50"/>
      <c r="QWT603" s="50"/>
      <c r="QWU603" s="50"/>
      <c r="QWV603" s="50"/>
      <c r="QWW603" s="50"/>
      <c r="QWX603" s="50"/>
      <c r="QWY603" s="50"/>
      <c r="QWZ603" s="50"/>
      <c r="QXA603" s="50"/>
      <c r="QXB603" s="50"/>
      <c r="QXC603" s="50"/>
      <c r="QXD603" s="50"/>
      <c r="QXE603" s="50"/>
      <c r="QXF603" s="50"/>
      <c r="QXG603" s="50"/>
      <c r="QXH603" s="50"/>
      <c r="QXI603" s="50"/>
      <c r="QXJ603" s="50"/>
      <c r="QXK603" s="50"/>
      <c r="QXL603" s="50"/>
      <c r="QXM603" s="50"/>
      <c r="QXN603" s="50"/>
      <c r="QXO603" s="50"/>
      <c r="QXP603" s="50"/>
      <c r="QXQ603" s="50"/>
      <c r="QXR603" s="50"/>
      <c r="QXS603" s="50"/>
      <c r="QXT603" s="50"/>
      <c r="QXU603" s="50"/>
      <c r="QXV603" s="50"/>
      <c r="QXW603" s="50"/>
      <c r="QXX603" s="50"/>
      <c r="QXY603" s="50"/>
      <c r="QXZ603" s="50"/>
      <c r="QYA603" s="50"/>
      <c r="QYB603" s="50"/>
      <c r="QYC603" s="50"/>
      <c r="QYD603" s="50"/>
      <c r="QYE603" s="50"/>
      <c r="QYF603" s="50"/>
      <c r="QYG603" s="50"/>
      <c r="QYH603" s="50"/>
      <c r="QYI603" s="50"/>
      <c r="QYJ603" s="50"/>
      <c r="QYK603" s="50"/>
      <c r="QYL603" s="50"/>
      <c r="QYM603" s="50"/>
      <c r="QYN603" s="50"/>
      <c r="QYO603" s="50"/>
      <c r="QYP603" s="50"/>
      <c r="QYQ603" s="50"/>
      <c r="QYR603" s="50"/>
      <c r="QYS603" s="50"/>
      <c r="QYT603" s="50"/>
      <c r="QYU603" s="50"/>
      <c r="QYV603" s="50"/>
      <c r="QYW603" s="50"/>
      <c r="QYX603" s="50"/>
      <c r="QYY603" s="50"/>
      <c r="QYZ603" s="50"/>
      <c r="QZA603" s="50"/>
      <c r="QZB603" s="50"/>
      <c r="QZC603" s="50"/>
      <c r="QZD603" s="50"/>
      <c r="QZE603" s="50"/>
      <c r="QZF603" s="50"/>
      <c r="QZG603" s="50"/>
      <c r="QZH603" s="50"/>
      <c r="QZI603" s="50"/>
      <c r="QZJ603" s="50"/>
      <c r="QZK603" s="50"/>
      <c r="QZL603" s="50"/>
      <c r="QZM603" s="50"/>
      <c r="QZN603" s="50"/>
      <c r="QZO603" s="50"/>
      <c r="QZP603" s="50"/>
      <c r="QZQ603" s="50"/>
      <c r="QZR603" s="50"/>
      <c r="QZS603" s="50"/>
      <c r="QZT603" s="50"/>
      <c r="QZU603" s="50"/>
      <c r="QZV603" s="50"/>
      <c r="QZW603" s="50"/>
      <c r="QZX603" s="50"/>
      <c r="QZY603" s="50"/>
      <c r="QZZ603" s="50"/>
      <c r="RAA603" s="50"/>
      <c r="RAB603" s="50"/>
      <c r="RAC603" s="50"/>
      <c r="RAD603" s="50"/>
      <c r="RAE603" s="50"/>
      <c r="RAF603" s="50"/>
      <c r="RAG603" s="50"/>
      <c r="RAH603" s="50"/>
      <c r="RAI603" s="50"/>
      <c r="RAJ603" s="50"/>
      <c r="RAK603" s="50"/>
      <c r="RAL603" s="50"/>
      <c r="RAM603" s="50"/>
      <c r="RAN603" s="50"/>
      <c r="RAO603" s="50"/>
      <c r="RAP603" s="50"/>
      <c r="RAQ603" s="50"/>
      <c r="RAR603" s="50"/>
      <c r="RAS603" s="50"/>
      <c r="RAT603" s="50"/>
      <c r="RAU603" s="50"/>
      <c r="RAV603" s="50"/>
      <c r="RAW603" s="50"/>
      <c r="RAX603" s="50"/>
      <c r="RAY603" s="50"/>
      <c r="RAZ603" s="50"/>
      <c r="RBA603" s="50"/>
      <c r="RBB603" s="50"/>
      <c r="RBC603" s="50"/>
      <c r="RBD603" s="50"/>
      <c r="RBE603" s="50"/>
      <c r="RBF603" s="50"/>
      <c r="RBG603" s="50"/>
      <c r="RBH603" s="50"/>
      <c r="RBI603" s="50"/>
      <c r="RBJ603" s="50"/>
      <c r="RBK603" s="50"/>
      <c r="RBL603" s="50"/>
      <c r="RBM603" s="50"/>
      <c r="RBN603" s="50"/>
      <c r="RBO603" s="50"/>
      <c r="RBP603" s="50"/>
      <c r="RBQ603" s="50"/>
      <c r="RBR603" s="50"/>
      <c r="RBS603" s="50"/>
      <c r="RBT603" s="50"/>
      <c r="RBU603" s="50"/>
      <c r="RBV603" s="50"/>
      <c r="RBW603" s="50"/>
      <c r="RBX603" s="50"/>
      <c r="RBY603" s="50"/>
      <c r="RBZ603" s="50"/>
      <c r="RCA603" s="50"/>
      <c r="RCB603" s="50"/>
      <c r="RCC603" s="50"/>
      <c r="RCD603" s="50"/>
      <c r="RCE603" s="50"/>
      <c r="RCF603" s="50"/>
      <c r="RCG603" s="50"/>
      <c r="RCH603" s="50"/>
      <c r="RCI603" s="50"/>
      <c r="RCJ603" s="50"/>
      <c r="RCK603" s="50"/>
      <c r="RCL603" s="50"/>
      <c r="RCM603" s="50"/>
      <c r="RCN603" s="50"/>
      <c r="RCO603" s="50"/>
      <c r="RCP603" s="50"/>
      <c r="RCQ603" s="50"/>
      <c r="RCR603" s="50"/>
      <c r="RCS603" s="50"/>
      <c r="RCT603" s="50"/>
      <c r="RCU603" s="50"/>
      <c r="RCV603" s="50"/>
      <c r="RCW603" s="50"/>
      <c r="RCX603" s="50"/>
      <c r="RCY603" s="50"/>
      <c r="RCZ603" s="50"/>
      <c r="RDA603" s="50"/>
      <c r="RDB603" s="50"/>
      <c r="RDC603" s="50"/>
      <c r="RDD603" s="50"/>
      <c r="RDE603" s="50"/>
      <c r="RDF603" s="50"/>
      <c r="RDG603" s="50"/>
      <c r="RDH603" s="50"/>
      <c r="RDI603" s="50"/>
      <c r="RDJ603" s="50"/>
      <c r="RDK603" s="50"/>
      <c r="RDL603" s="50"/>
      <c r="RDM603" s="50"/>
      <c r="RDN603" s="50"/>
      <c r="RDO603" s="50"/>
      <c r="RDP603" s="50"/>
      <c r="RDR603" s="50"/>
      <c r="RDT603" s="50"/>
      <c r="RDU603" s="50"/>
      <c r="RDV603" s="50"/>
      <c r="RDW603" s="50"/>
      <c r="RDX603" s="50"/>
      <c r="RDY603" s="50"/>
      <c r="RDZ603" s="50"/>
      <c r="REA603" s="50"/>
      <c r="REF603" s="50"/>
      <c r="REG603" s="50"/>
      <c r="REH603" s="50"/>
      <c r="REI603" s="50"/>
      <c r="REJ603" s="50"/>
      <c r="REK603" s="50"/>
      <c r="REL603" s="50"/>
      <c r="REM603" s="50"/>
      <c r="REN603" s="50"/>
      <c r="REO603" s="50"/>
      <c r="REP603" s="50"/>
      <c r="REQ603" s="50"/>
      <c r="RER603" s="50"/>
      <c r="RES603" s="50"/>
      <c r="RET603" s="50"/>
      <c r="REU603" s="50"/>
      <c r="REV603" s="50"/>
      <c r="REW603" s="50"/>
      <c r="REX603" s="50"/>
      <c r="REY603" s="50"/>
      <c r="REZ603" s="50"/>
      <c r="RFA603" s="50"/>
      <c r="RFB603" s="50"/>
      <c r="RFC603" s="50"/>
      <c r="RFD603" s="50"/>
      <c r="RFE603" s="50"/>
      <c r="RFF603" s="50"/>
      <c r="RFG603" s="50"/>
      <c r="RFH603" s="50"/>
      <c r="RFI603" s="50"/>
      <c r="RFJ603" s="50"/>
      <c r="RFK603" s="50"/>
      <c r="RFL603" s="50"/>
      <c r="RFM603" s="50"/>
      <c r="RFN603" s="50"/>
      <c r="RFO603" s="50"/>
      <c r="RFP603" s="50"/>
      <c r="RFQ603" s="50"/>
      <c r="RFR603" s="50"/>
      <c r="RFS603" s="50"/>
      <c r="RFT603" s="50"/>
      <c r="RFU603" s="50"/>
      <c r="RFV603" s="50"/>
      <c r="RFW603" s="50"/>
      <c r="RFX603" s="50"/>
      <c r="RFY603" s="50"/>
      <c r="RFZ603" s="50"/>
      <c r="RGA603" s="50"/>
      <c r="RGB603" s="50"/>
      <c r="RGC603" s="50"/>
      <c r="RGD603" s="50"/>
      <c r="RGE603" s="50"/>
      <c r="RGF603" s="50"/>
      <c r="RGG603" s="50"/>
      <c r="RGH603" s="50"/>
      <c r="RGI603" s="50"/>
      <c r="RGJ603" s="50"/>
      <c r="RGK603" s="50"/>
      <c r="RGL603" s="50"/>
      <c r="RGM603" s="50"/>
      <c r="RGN603" s="50"/>
      <c r="RGO603" s="50"/>
      <c r="RGP603" s="50"/>
      <c r="RGQ603" s="50"/>
      <c r="RGR603" s="50"/>
      <c r="RGS603" s="50"/>
      <c r="RGT603" s="50"/>
      <c r="RGU603" s="50"/>
      <c r="RGV603" s="50"/>
      <c r="RGW603" s="50"/>
      <c r="RGX603" s="50"/>
      <c r="RGY603" s="50"/>
      <c r="RGZ603" s="50"/>
      <c r="RHA603" s="50"/>
      <c r="RHB603" s="50"/>
      <c r="RHC603" s="50"/>
      <c r="RHD603" s="50"/>
      <c r="RHE603" s="50"/>
      <c r="RHF603" s="50"/>
      <c r="RHG603" s="50"/>
      <c r="RHH603" s="50"/>
      <c r="RHI603" s="50"/>
      <c r="RHJ603" s="50"/>
      <c r="RHK603" s="50"/>
      <c r="RHL603" s="50"/>
      <c r="RHM603" s="50"/>
      <c r="RHN603" s="50"/>
      <c r="RHO603" s="50"/>
      <c r="RHP603" s="50"/>
      <c r="RHQ603" s="50"/>
      <c r="RHR603" s="50"/>
      <c r="RHS603" s="50"/>
      <c r="RHT603" s="50"/>
      <c r="RHU603" s="50"/>
      <c r="RHV603" s="50"/>
      <c r="RHW603" s="50"/>
      <c r="RHX603" s="50"/>
      <c r="RHY603" s="50"/>
      <c r="RHZ603" s="50"/>
      <c r="RIA603" s="50"/>
      <c r="RIB603" s="50"/>
      <c r="RIC603" s="50"/>
      <c r="RID603" s="50"/>
      <c r="RIE603" s="50"/>
      <c r="RIF603" s="50"/>
      <c r="RIG603" s="50"/>
      <c r="RIH603" s="50"/>
      <c r="RII603" s="50"/>
      <c r="RIJ603" s="50"/>
      <c r="RIK603" s="50"/>
      <c r="RIL603" s="50"/>
      <c r="RIM603" s="50"/>
      <c r="RIN603" s="50"/>
      <c r="RIO603" s="50"/>
      <c r="RIP603" s="50"/>
      <c r="RIQ603" s="50"/>
      <c r="RIR603" s="50"/>
      <c r="RIS603" s="50"/>
      <c r="RIT603" s="50"/>
      <c r="RIU603" s="50"/>
      <c r="RIV603" s="50"/>
      <c r="RIW603" s="50"/>
      <c r="RIX603" s="50"/>
      <c r="RIY603" s="50"/>
      <c r="RIZ603" s="50"/>
      <c r="RJA603" s="50"/>
      <c r="RJB603" s="50"/>
      <c r="RJC603" s="50"/>
      <c r="RJD603" s="50"/>
      <c r="RJE603" s="50"/>
      <c r="RJF603" s="50"/>
      <c r="RJG603" s="50"/>
      <c r="RJH603" s="50"/>
      <c r="RJI603" s="50"/>
      <c r="RJJ603" s="50"/>
      <c r="RJK603" s="50"/>
      <c r="RJL603" s="50"/>
      <c r="RJM603" s="50"/>
      <c r="RJN603" s="50"/>
      <c r="RJO603" s="50"/>
      <c r="RJP603" s="50"/>
      <c r="RJQ603" s="50"/>
      <c r="RJR603" s="50"/>
      <c r="RJS603" s="50"/>
      <c r="RJT603" s="50"/>
      <c r="RJU603" s="50"/>
      <c r="RJV603" s="50"/>
      <c r="RJW603" s="50"/>
      <c r="RJX603" s="50"/>
      <c r="RJY603" s="50"/>
      <c r="RJZ603" s="50"/>
      <c r="RKA603" s="50"/>
      <c r="RKB603" s="50"/>
      <c r="RKC603" s="50"/>
      <c r="RKD603" s="50"/>
      <c r="RKE603" s="50"/>
      <c r="RKF603" s="50"/>
      <c r="RKG603" s="50"/>
      <c r="RKH603" s="50"/>
      <c r="RKI603" s="50"/>
      <c r="RKJ603" s="50"/>
      <c r="RKK603" s="50"/>
      <c r="RKL603" s="50"/>
      <c r="RKM603" s="50"/>
      <c r="RKN603" s="50"/>
      <c r="RKO603" s="50"/>
      <c r="RKP603" s="50"/>
      <c r="RKQ603" s="50"/>
      <c r="RKR603" s="50"/>
      <c r="RKS603" s="50"/>
      <c r="RKT603" s="50"/>
      <c r="RKU603" s="50"/>
      <c r="RKV603" s="50"/>
      <c r="RKW603" s="50"/>
      <c r="RKX603" s="50"/>
      <c r="RKY603" s="50"/>
      <c r="RKZ603" s="50"/>
      <c r="RLA603" s="50"/>
      <c r="RLB603" s="50"/>
      <c r="RLC603" s="50"/>
      <c r="RLD603" s="50"/>
      <c r="RLE603" s="50"/>
      <c r="RLF603" s="50"/>
      <c r="RLG603" s="50"/>
      <c r="RLH603" s="50"/>
      <c r="RLI603" s="50"/>
      <c r="RLJ603" s="50"/>
      <c r="RLK603" s="50"/>
      <c r="RLL603" s="50"/>
      <c r="RLM603" s="50"/>
      <c r="RLN603" s="50"/>
      <c r="RLO603" s="50"/>
      <c r="RLP603" s="50"/>
      <c r="RLQ603" s="50"/>
      <c r="RLR603" s="50"/>
      <c r="RLS603" s="50"/>
      <c r="RLT603" s="50"/>
      <c r="RLU603" s="50"/>
      <c r="RLV603" s="50"/>
      <c r="RLW603" s="50"/>
      <c r="RLX603" s="50"/>
      <c r="RLY603" s="50"/>
      <c r="RLZ603" s="50"/>
      <c r="RMA603" s="50"/>
      <c r="RMB603" s="50"/>
      <c r="RMC603" s="50"/>
      <c r="RMD603" s="50"/>
      <c r="RME603" s="50"/>
      <c r="RMF603" s="50"/>
      <c r="RMG603" s="50"/>
      <c r="RMH603" s="50"/>
      <c r="RMI603" s="50"/>
      <c r="RMJ603" s="50"/>
      <c r="RMK603" s="50"/>
      <c r="RML603" s="50"/>
      <c r="RMM603" s="50"/>
      <c r="RMN603" s="50"/>
      <c r="RMO603" s="50"/>
      <c r="RMP603" s="50"/>
      <c r="RMQ603" s="50"/>
      <c r="RMR603" s="50"/>
      <c r="RMS603" s="50"/>
      <c r="RMT603" s="50"/>
      <c r="RMU603" s="50"/>
      <c r="RMV603" s="50"/>
      <c r="RMW603" s="50"/>
      <c r="RMX603" s="50"/>
      <c r="RMY603" s="50"/>
      <c r="RMZ603" s="50"/>
      <c r="RNA603" s="50"/>
      <c r="RNB603" s="50"/>
      <c r="RNC603" s="50"/>
      <c r="RND603" s="50"/>
      <c r="RNE603" s="50"/>
      <c r="RNF603" s="50"/>
      <c r="RNG603" s="50"/>
      <c r="RNH603" s="50"/>
      <c r="RNI603" s="50"/>
      <c r="RNJ603" s="50"/>
      <c r="RNK603" s="50"/>
      <c r="RNL603" s="50"/>
      <c r="RNN603" s="50"/>
      <c r="RNP603" s="50"/>
      <c r="RNQ603" s="50"/>
      <c r="RNR603" s="50"/>
      <c r="RNS603" s="50"/>
      <c r="RNT603" s="50"/>
      <c r="RNU603" s="50"/>
      <c r="RNV603" s="50"/>
      <c r="RNW603" s="50"/>
      <c r="ROB603" s="50"/>
      <c r="ROC603" s="50"/>
      <c r="ROD603" s="50"/>
      <c r="ROE603" s="50"/>
      <c r="ROF603" s="50"/>
      <c r="ROG603" s="50"/>
      <c r="ROH603" s="50"/>
      <c r="ROI603" s="50"/>
      <c r="ROJ603" s="50"/>
      <c r="ROK603" s="50"/>
      <c r="ROL603" s="50"/>
      <c r="ROM603" s="50"/>
      <c r="RON603" s="50"/>
      <c r="ROO603" s="50"/>
      <c r="ROP603" s="50"/>
      <c r="ROQ603" s="50"/>
      <c r="ROR603" s="50"/>
      <c r="ROS603" s="50"/>
      <c r="ROT603" s="50"/>
      <c r="ROU603" s="50"/>
      <c r="ROV603" s="50"/>
      <c r="ROW603" s="50"/>
      <c r="ROX603" s="50"/>
      <c r="ROY603" s="50"/>
      <c r="ROZ603" s="50"/>
      <c r="RPA603" s="50"/>
      <c r="RPB603" s="50"/>
      <c r="RPC603" s="50"/>
      <c r="RPD603" s="50"/>
      <c r="RPE603" s="50"/>
      <c r="RPF603" s="50"/>
      <c r="RPG603" s="50"/>
      <c r="RPH603" s="50"/>
      <c r="RPI603" s="50"/>
      <c r="RPJ603" s="50"/>
      <c r="RPK603" s="50"/>
      <c r="RPL603" s="50"/>
      <c r="RPM603" s="50"/>
      <c r="RPN603" s="50"/>
      <c r="RPO603" s="50"/>
      <c r="RPP603" s="50"/>
      <c r="RPQ603" s="50"/>
      <c r="RPR603" s="50"/>
      <c r="RPS603" s="50"/>
      <c r="RPT603" s="50"/>
      <c r="RPU603" s="50"/>
      <c r="RPV603" s="50"/>
      <c r="RPW603" s="50"/>
      <c r="RPX603" s="50"/>
      <c r="RPY603" s="50"/>
      <c r="RPZ603" s="50"/>
      <c r="RQA603" s="50"/>
      <c r="RQB603" s="50"/>
      <c r="RQC603" s="50"/>
      <c r="RQD603" s="50"/>
      <c r="RQE603" s="50"/>
      <c r="RQF603" s="50"/>
      <c r="RQG603" s="50"/>
      <c r="RQH603" s="50"/>
      <c r="RQI603" s="50"/>
      <c r="RQJ603" s="50"/>
      <c r="RQK603" s="50"/>
      <c r="RQL603" s="50"/>
      <c r="RQM603" s="50"/>
      <c r="RQN603" s="50"/>
      <c r="RQO603" s="50"/>
      <c r="RQP603" s="50"/>
      <c r="RQQ603" s="50"/>
      <c r="RQR603" s="50"/>
      <c r="RQS603" s="50"/>
      <c r="RQT603" s="50"/>
      <c r="RQU603" s="50"/>
      <c r="RQV603" s="50"/>
      <c r="RQW603" s="50"/>
      <c r="RQX603" s="50"/>
      <c r="RQY603" s="50"/>
      <c r="RQZ603" s="50"/>
      <c r="RRA603" s="50"/>
      <c r="RRB603" s="50"/>
      <c r="RRC603" s="50"/>
      <c r="RRD603" s="50"/>
      <c r="RRE603" s="50"/>
      <c r="RRF603" s="50"/>
      <c r="RRG603" s="50"/>
      <c r="RRH603" s="50"/>
      <c r="RRI603" s="50"/>
      <c r="RRJ603" s="50"/>
      <c r="RRK603" s="50"/>
      <c r="RRL603" s="50"/>
      <c r="RRM603" s="50"/>
      <c r="RRN603" s="50"/>
      <c r="RRO603" s="50"/>
      <c r="RRP603" s="50"/>
      <c r="RRQ603" s="50"/>
      <c r="RRR603" s="50"/>
      <c r="RRS603" s="50"/>
      <c r="RRT603" s="50"/>
      <c r="RRU603" s="50"/>
      <c r="RRV603" s="50"/>
      <c r="RRW603" s="50"/>
      <c r="RRX603" s="50"/>
      <c r="RRY603" s="50"/>
      <c r="RRZ603" s="50"/>
      <c r="RSA603" s="50"/>
      <c r="RSB603" s="50"/>
      <c r="RSC603" s="50"/>
      <c r="RSD603" s="50"/>
      <c r="RSE603" s="50"/>
      <c r="RSF603" s="50"/>
      <c r="RSG603" s="50"/>
      <c r="RSH603" s="50"/>
      <c r="RSI603" s="50"/>
      <c r="RSJ603" s="50"/>
      <c r="RSK603" s="50"/>
      <c r="RSL603" s="50"/>
      <c r="RSM603" s="50"/>
      <c r="RSN603" s="50"/>
      <c r="RSO603" s="50"/>
      <c r="RSP603" s="50"/>
      <c r="RSQ603" s="50"/>
      <c r="RSR603" s="50"/>
      <c r="RSS603" s="50"/>
      <c r="RST603" s="50"/>
      <c r="RSU603" s="50"/>
      <c r="RSV603" s="50"/>
      <c r="RSW603" s="50"/>
      <c r="RSX603" s="50"/>
      <c r="RSY603" s="50"/>
      <c r="RSZ603" s="50"/>
      <c r="RTA603" s="50"/>
      <c r="RTB603" s="50"/>
      <c r="RTC603" s="50"/>
      <c r="RTD603" s="50"/>
      <c r="RTE603" s="50"/>
      <c r="RTF603" s="50"/>
      <c r="RTG603" s="50"/>
      <c r="RTH603" s="50"/>
      <c r="RTI603" s="50"/>
      <c r="RTJ603" s="50"/>
      <c r="RTK603" s="50"/>
      <c r="RTL603" s="50"/>
      <c r="RTM603" s="50"/>
      <c r="RTN603" s="50"/>
      <c r="RTO603" s="50"/>
      <c r="RTP603" s="50"/>
      <c r="RTQ603" s="50"/>
      <c r="RTR603" s="50"/>
      <c r="RTS603" s="50"/>
      <c r="RTT603" s="50"/>
      <c r="RTU603" s="50"/>
      <c r="RTV603" s="50"/>
      <c r="RTW603" s="50"/>
      <c r="RTX603" s="50"/>
      <c r="RTY603" s="50"/>
      <c r="RTZ603" s="50"/>
      <c r="RUA603" s="50"/>
      <c r="RUB603" s="50"/>
      <c r="RUC603" s="50"/>
      <c r="RUD603" s="50"/>
      <c r="RUE603" s="50"/>
      <c r="RUF603" s="50"/>
      <c r="RUG603" s="50"/>
      <c r="RUH603" s="50"/>
      <c r="RUI603" s="50"/>
      <c r="RUJ603" s="50"/>
      <c r="RUK603" s="50"/>
      <c r="RUL603" s="50"/>
      <c r="RUM603" s="50"/>
      <c r="RUN603" s="50"/>
      <c r="RUO603" s="50"/>
      <c r="RUP603" s="50"/>
      <c r="RUQ603" s="50"/>
      <c r="RUR603" s="50"/>
      <c r="RUS603" s="50"/>
      <c r="RUT603" s="50"/>
      <c r="RUU603" s="50"/>
      <c r="RUV603" s="50"/>
      <c r="RUW603" s="50"/>
      <c r="RUX603" s="50"/>
      <c r="RUY603" s="50"/>
      <c r="RUZ603" s="50"/>
      <c r="RVA603" s="50"/>
      <c r="RVB603" s="50"/>
      <c r="RVC603" s="50"/>
      <c r="RVD603" s="50"/>
      <c r="RVE603" s="50"/>
      <c r="RVF603" s="50"/>
      <c r="RVG603" s="50"/>
      <c r="RVH603" s="50"/>
      <c r="RVI603" s="50"/>
      <c r="RVJ603" s="50"/>
      <c r="RVK603" s="50"/>
      <c r="RVL603" s="50"/>
      <c r="RVM603" s="50"/>
      <c r="RVN603" s="50"/>
      <c r="RVO603" s="50"/>
      <c r="RVP603" s="50"/>
      <c r="RVQ603" s="50"/>
      <c r="RVR603" s="50"/>
      <c r="RVS603" s="50"/>
      <c r="RVT603" s="50"/>
      <c r="RVU603" s="50"/>
      <c r="RVV603" s="50"/>
      <c r="RVW603" s="50"/>
      <c r="RVX603" s="50"/>
      <c r="RVY603" s="50"/>
      <c r="RVZ603" s="50"/>
      <c r="RWA603" s="50"/>
      <c r="RWB603" s="50"/>
      <c r="RWC603" s="50"/>
      <c r="RWD603" s="50"/>
      <c r="RWE603" s="50"/>
      <c r="RWF603" s="50"/>
      <c r="RWG603" s="50"/>
      <c r="RWH603" s="50"/>
      <c r="RWI603" s="50"/>
      <c r="RWJ603" s="50"/>
      <c r="RWK603" s="50"/>
      <c r="RWL603" s="50"/>
      <c r="RWM603" s="50"/>
      <c r="RWN603" s="50"/>
      <c r="RWO603" s="50"/>
      <c r="RWP603" s="50"/>
      <c r="RWQ603" s="50"/>
      <c r="RWR603" s="50"/>
      <c r="RWS603" s="50"/>
      <c r="RWT603" s="50"/>
      <c r="RWU603" s="50"/>
      <c r="RWV603" s="50"/>
      <c r="RWW603" s="50"/>
      <c r="RWX603" s="50"/>
      <c r="RWY603" s="50"/>
      <c r="RWZ603" s="50"/>
      <c r="RXA603" s="50"/>
      <c r="RXB603" s="50"/>
      <c r="RXC603" s="50"/>
      <c r="RXD603" s="50"/>
      <c r="RXE603" s="50"/>
      <c r="RXF603" s="50"/>
      <c r="RXG603" s="50"/>
      <c r="RXH603" s="50"/>
      <c r="RXJ603" s="50"/>
      <c r="RXL603" s="50"/>
      <c r="RXM603" s="50"/>
      <c r="RXN603" s="50"/>
      <c r="RXO603" s="50"/>
      <c r="RXP603" s="50"/>
      <c r="RXQ603" s="50"/>
      <c r="RXR603" s="50"/>
      <c r="RXS603" s="50"/>
      <c r="RXX603" s="50"/>
      <c r="RXY603" s="50"/>
      <c r="RXZ603" s="50"/>
      <c r="RYA603" s="50"/>
      <c r="RYB603" s="50"/>
      <c r="RYC603" s="50"/>
      <c r="RYD603" s="50"/>
      <c r="RYE603" s="50"/>
      <c r="RYF603" s="50"/>
      <c r="RYG603" s="50"/>
      <c r="RYH603" s="50"/>
      <c r="RYI603" s="50"/>
      <c r="RYJ603" s="50"/>
      <c r="RYK603" s="50"/>
      <c r="RYL603" s="50"/>
      <c r="RYM603" s="50"/>
      <c r="RYN603" s="50"/>
      <c r="RYO603" s="50"/>
      <c r="RYP603" s="50"/>
      <c r="RYQ603" s="50"/>
      <c r="RYR603" s="50"/>
      <c r="RYS603" s="50"/>
      <c r="RYT603" s="50"/>
      <c r="RYU603" s="50"/>
      <c r="RYV603" s="50"/>
      <c r="RYW603" s="50"/>
      <c r="RYX603" s="50"/>
      <c r="RYY603" s="50"/>
      <c r="RYZ603" s="50"/>
      <c r="RZA603" s="50"/>
      <c r="RZB603" s="50"/>
      <c r="RZC603" s="50"/>
      <c r="RZD603" s="50"/>
      <c r="RZE603" s="50"/>
      <c r="RZF603" s="50"/>
      <c r="RZG603" s="50"/>
      <c r="RZH603" s="50"/>
      <c r="RZI603" s="50"/>
      <c r="RZJ603" s="50"/>
      <c r="RZK603" s="50"/>
      <c r="RZL603" s="50"/>
      <c r="RZM603" s="50"/>
      <c r="RZN603" s="50"/>
      <c r="RZO603" s="50"/>
      <c r="RZP603" s="50"/>
      <c r="RZQ603" s="50"/>
      <c r="RZR603" s="50"/>
      <c r="RZS603" s="50"/>
      <c r="RZT603" s="50"/>
      <c r="RZU603" s="50"/>
      <c r="RZV603" s="50"/>
      <c r="RZW603" s="50"/>
      <c r="RZX603" s="50"/>
      <c r="RZY603" s="50"/>
      <c r="RZZ603" s="50"/>
      <c r="SAA603" s="50"/>
      <c r="SAB603" s="50"/>
      <c r="SAC603" s="50"/>
      <c r="SAD603" s="50"/>
      <c r="SAE603" s="50"/>
      <c r="SAF603" s="50"/>
      <c r="SAG603" s="50"/>
      <c r="SAH603" s="50"/>
      <c r="SAI603" s="50"/>
      <c r="SAJ603" s="50"/>
      <c r="SAK603" s="50"/>
      <c r="SAL603" s="50"/>
      <c r="SAM603" s="50"/>
      <c r="SAN603" s="50"/>
      <c r="SAO603" s="50"/>
      <c r="SAP603" s="50"/>
      <c r="SAQ603" s="50"/>
      <c r="SAR603" s="50"/>
      <c r="SAS603" s="50"/>
      <c r="SAT603" s="50"/>
      <c r="SAU603" s="50"/>
      <c r="SAV603" s="50"/>
      <c r="SAW603" s="50"/>
      <c r="SAX603" s="50"/>
      <c r="SAY603" s="50"/>
      <c r="SAZ603" s="50"/>
      <c r="SBA603" s="50"/>
      <c r="SBB603" s="50"/>
      <c r="SBC603" s="50"/>
      <c r="SBD603" s="50"/>
      <c r="SBE603" s="50"/>
      <c r="SBF603" s="50"/>
      <c r="SBG603" s="50"/>
      <c r="SBH603" s="50"/>
      <c r="SBI603" s="50"/>
      <c r="SBJ603" s="50"/>
      <c r="SBK603" s="50"/>
      <c r="SBL603" s="50"/>
      <c r="SBM603" s="50"/>
      <c r="SBN603" s="50"/>
      <c r="SBO603" s="50"/>
      <c r="SBP603" s="50"/>
      <c r="SBQ603" s="50"/>
      <c r="SBR603" s="50"/>
      <c r="SBS603" s="50"/>
      <c r="SBT603" s="50"/>
      <c r="SBU603" s="50"/>
      <c r="SBV603" s="50"/>
      <c r="SBW603" s="50"/>
      <c r="SBX603" s="50"/>
      <c r="SBY603" s="50"/>
      <c r="SBZ603" s="50"/>
      <c r="SCA603" s="50"/>
      <c r="SCB603" s="50"/>
      <c r="SCC603" s="50"/>
      <c r="SCD603" s="50"/>
      <c r="SCE603" s="50"/>
      <c r="SCF603" s="50"/>
      <c r="SCG603" s="50"/>
      <c r="SCH603" s="50"/>
      <c r="SCI603" s="50"/>
      <c r="SCJ603" s="50"/>
      <c r="SCK603" s="50"/>
      <c r="SCL603" s="50"/>
      <c r="SCM603" s="50"/>
      <c r="SCN603" s="50"/>
      <c r="SCO603" s="50"/>
      <c r="SCP603" s="50"/>
      <c r="SCQ603" s="50"/>
      <c r="SCR603" s="50"/>
      <c r="SCS603" s="50"/>
      <c r="SCT603" s="50"/>
      <c r="SCU603" s="50"/>
      <c r="SCV603" s="50"/>
      <c r="SCW603" s="50"/>
      <c r="SCX603" s="50"/>
      <c r="SCY603" s="50"/>
      <c r="SCZ603" s="50"/>
      <c r="SDA603" s="50"/>
      <c r="SDB603" s="50"/>
      <c r="SDC603" s="50"/>
      <c r="SDD603" s="50"/>
      <c r="SDE603" s="50"/>
      <c r="SDF603" s="50"/>
      <c r="SDG603" s="50"/>
      <c r="SDH603" s="50"/>
      <c r="SDI603" s="50"/>
      <c r="SDJ603" s="50"/>
      <c r="SDK603" s="50"/>
      <c r="SDL603" s="50"/>
      <c r="SDM603" s="50"/>
      <c r="SDN603" s="50"/>
      <c r="SDO603" s="50"/>
      <c r="SDP603" s="50"/>
      <c r="SDQ603" s="50"/>
      <c r="SDR603" s="50"/>
      <c r="SDS603" s="50"/>
      <c r="SDT603" s="50"/>
      <c r="SDU603" s="50"/>
      <c r="SDV603" s="50"/>
      <c r="SDW603" s="50"/>
      <c r="SDX603" s="50"/>
      <c r="SDY603" s="50"/>
      <c r="SDZ603" s="50"/>
      <c r="SEA603" s="50"/>
      <c r="SEB603" s="50"/>
      <c r="SEC603" s="50"/>
      <c r="SED603" s="50"/>
      <c r="SEE603" s="50"/>
      <c r="SEF603" s="50"/>
      <c r="SEG603" s="50"/>
      <c r="SEH603" s="50"/>
      <c r="SEI603" s="50"/>
      <c r="SEJ603" s="50"/>
      <c r="SEK603" s="50"/>
      <c r="SEL603" s="50"/>
      <c r="SEM603" s="50"/>
      <c r="SEN603" s="50"/>
      <c r="SEO603" s="50"/>
      <c r="SEP603" s="50"/>
      <c r="SEQ603" s="50"/>
      <c r="SER603" s="50"/>
      <c r="SES603" s="50"/>
      <c r="SET603" s="50"/>
      <c r="SEU603" s="50"/>
      <c r="SEV603" s="50"/>
      <c r="SEW603" s="50"/>
      <c r="SEX603" s="50"/>
      <c r="SEY603" s="50"/>
      <c r="SEZ603" s="50"/>
      <c r="SFA603" s="50"/>
      <c r="SFB603" s="50"/>
      <c r="SFC603" s="50"/>
      <c r="SFD603" s="50"/>
      <c r="SFE603" s="50"/>
      <c r="SFF603" s="50"/>
      <c r="SFG603" s="50"/>
      <c r="SFH603" s="50"/>
      <c r="SFI603" s="50"/>
      <c r="SFJ603" s="50"/>
      <c r="SFK603" s="50"/>
      <c r="SFL603" s="50"/>
      <c r="SFM603" s="50"/>
      <c r="SFN603" s="50"/>
      <c r="SFO603" s="50"/>
      <c r="SFP603" s="50"/>
      <c r="SFQ603" s="50"/>
      <c r="SFR603" s="50"/>
      <c r="SFS603" s="50"/>
      <c r="SFT603" s="50"/>
      <c r="SFU603" s="50"/>
      <c r="SFV603" s="50"/>
      <c r="SFW603" s="50"/>
      <c r="SFX603" s="50"/>
      <c r="SFY603" s="50"/>
      <c r="SFZ603" s="50"/>
      <c r="SGA603" s="50"/>
      <c r="SGB603" s="50"/>
      <c r="SGC603" s="50"/>
      <c r="SGD603" s="50"/>
      <c r="SGE603" s="50"/>
      <c r="SGF603" s="50"/>
      <c r="SGG603" s="50"/>
      <c r="SGH603" s="50"/>
      <c r="SGI603" s="50"/>
      <c r="SGJ603" s="50"/>
      <c r="SGK603" s="50"/>
      <c r="SGL603" s="50"/>
      <c r="SGM603" s="50"/>
      <c r="SGN603" s="50"/>
      <c r="SGO603" s="50"/>
      <c r="SGP603" s="50"/>
      <c r="SGQ603" s="50"/>
      <c r="SGR603" s="50"/>
      <c r="SGS603" s="50"/>
      <c r="SGT603" s="50"/>
      <c r="SGU603" s="50"/>
      <c r="SGV603" s="50"/>
      <c r="SGW603" s="50"/>
      <c r="SGX603" s="50"/>
      <c r="SGY603" s="50"/>
      <c r="SGZ603" s="50"/>
      <c r="SHA603" s="50"/>
      <c r="SHB603" s="50"/>
      <c r="SHC603" s="50"/>
      <c r="SHD603" s="50"/>
      <c r="SHF603" s="50"/>
      <c r="SHH603" s="50"/>
      <c r="SHI603" s="50"/>
      <c r="SHJ603" s="50"/>
      <c r="SHK603" s="50"/>
      <c r="SHL603" s="50"/>
      <c r="SHM603" s="50"/>
      <c r="SHN603" s="50"/>
      <c r="SHO603" s="50"/>
      <c r="SHT603" s="50"/>
      <c r="SHU603" s="50"/>
      <c r="SHV603" s="50"/>
      <c r="SHW603" s="50"/>
      <c r="SHX603" s="50"/>
      <c r="SHY603" s="50"/>
      <c r="SHZ603" s="50"/>
      <c r="SIA603" s="50"/>
      <c r="SIB603" s="50"/>
      <c r="SIC603" s="50"/>
      <c r="SID603" s="50"/>
      <c r="SIE603" s="50"/>
      <c r="SIF603" s="50"/>
      <c r="SIG603" s="50"/>
      <c r="SIH603" s="50"/>
      <c r="SII603" s="50"/>
      <c r="SIJ603" s="50"/>
      <c r="SIK603" s="50"/>
      <c r="SIL603" s="50"/>
      <c r="SIM603" s="50"/>
      <c r="SIN603" s="50"/>
      <c r="SIO603" s="50"/>
      <c r="SIP603" s="50"/>
      <c r="SIQ603" s="50"/>
      <c r="SIR603" s="50"/>
      <c r="SIS603" s="50"/>
      <c r="SIT603" s="50"/>
      <c r="SIU603" s="50"/>
      <c r="SIV603" s="50"/>
      <c r="SIW603" s="50"/>
      <c r="SIX603" s="50"/>
      <c r="SIY603" s="50"/>
      <c r="SIZ603" s="50"/>
      <c r="SJA603" s="50"/>
      <c r="SJB603" s="50"/>
      <c r="SJC603" s="50"/>
      <c r="SJD603" s="50"/>
      <c r="SJE603" s="50"/>
      <c r="SJF603" s="50"/>
      <c r="SJG603" s="50"/>
      <c r="SJH603" s="50"/>
      <c r="SJI603" s="50"/>
      <c r="SJJ603" s="50"/>
      <c r="SJK603" s="50"/>
      <c r="SJL603" s="50"/>
      <c r="SJM603" s="50"/>
      <c r="SJN603" s="50"/>
      <c r="SJO603" s="50"/>
      <c r="SJP603" s="50"/>
      <c r="SJQ603" s="50"/>
      <c r="SJR603" s="50"/>
      <c r="SJS603" s="50"/>
      <c r="SJT603" s="50"/>
      <c r="SJU603" s="50"/>
      <c r="SJV603" s="50"/>
      <c r="SJW603" s="50"/>
      <c r="SJX603" s="50"/>
      <c r="SJY603" s="50"/>
      <c r="SJZ603" s="50"/>
      <c r="SKA603" s="50"/>
      <c r="SKB603" s="50"/>
      <c r="SKC603" s="50"/>
      <c r="SKD603" s="50"/>
      <c r="SKE603" s="50"/>
      <c r="SKF603" s="50"/>
      <c r="SKG603" s="50"/>
      <c r="SKH603" s="50"/>
      <c r="SKI603" s="50"/>
      <c r="SKJ603" s="50"/>
      <c r="SKK603" s="50"/>
      <c r="SKL603" s="50"/>
      <c r="SKM603" s="50"/>
      <c r="SKN603" s="50"/>
      <c r="SKO603" s="50"/>
      <c r="SKP603" s="50"/>
      <c r="SKQ603" s="50"/>
      <c r="SKR603" s="50"/>
      <c r="SKS603" s="50"/>
      <c r="SKT603" s="50"/>
      <c r="SKU603" s="50"/>
      <c r="SKV603" s="50"/>
      <c r="SKW603" s="50"/>
      <c r="SKX603" s="50"/>
      <c r="SKY603" s="50"/>
      <c r="SKZ603" s="50"/>
      <c r="SLA603" s="50"/>
      <c r="SLB603" s="50"/>
      <c r="SLC603" s="50"/>
      <c r="SLD603" s="50"/>
      <c r="SLE603" s="50"/>
      <c r="SLF603" s="50"/>
      <c r="SLG603" s="50"/>
      <c r="SLH603" s="50"/>
      <c r="SLI603" s="50"/>
      <c r="SLJ603" s="50"/>
      <c r="SLK603" s="50"/>
      <c r="SLL603" s="50"/>
      <c r="SLM603" s="50"/>
      <c r="SLN603" s="50"/>
      <c r="SLO603" s="50"/>
      <c r="SLP603" s="50"/>
      <c r="SLQ603" s="50"/>
      <c r="SLR603" s="50"/>
      <c r="SLS603" s="50"/>
      <c r="SLT603" s="50"/>
      <c r="SLU603" s="50"/>
      <c r="SLV603" s="50"/>
      <c r="SLW603" s="50"/>
      <c r="SLX603" s="50"/>
      <c r="SLY603" s="50"/>
      <c r="SLZ603" s="50"/>
      <c r="SMA603" s="50"/>
      <c r="SMB603" s="50"/>
      <c r="SMC603" s="50"/>
      <c r="SMD603" s="50"/>
      <c r="SME603" s="50"/>
      <c r="SMF603" s="50"/>
      <c r="SMG603" s="50"/>
      <c r="SMH603" s="50"/>
      <c r="SMI603" s="50"/>
      <c r="SMJ603" s="50"/>
      <c r="SMK603" s="50"/>
      <c r="SML603" s="50"/>
      <c r="SMM603" s="50"/>
      <c r="SMN603" s="50"/>
      <c r="SMO603" s="50"/>
      <c r="SMP603" s="50"/>
      <c r="SMQ603" s="50"/>
      <c r="SMR603" s="50"/>
      <c r="SMS603" s="50"/>
      <c r="SMT603" s="50"/>
      <c r="SMU603" s="50"/>
      <c r="SMV603" s="50"/>
      <c r="SMW603" s="50"/>
      <c r="SMX603" s="50"/>
      <c r="SMY603" s="50"/>
      <c r="SMZ603" s="50"/>
      <c r="SNA603" s="50"/>
      <c r="SNB603" s="50"/>
      <c r="SNC603" s="50"/>
      <c r="SND603" s="50"/>
      <c r="SNE603" s="50"/>
      <c r="SNF603" s="50"/>
      <c r="SNG603" s="50"/>
      <c r="SNH603" s="50"/>
      <c r="SNI603" s="50"/>
      <c r="SNJ603" s="50"/>
      <c r="SNK603" s="50"/>
      <c r="SNL603" s="50"/>
      <c r="SNM603" s="50"/>
      <c r="SNN603" s="50"/>
      <c r="SNO603" s="50"/>
      <c r="SNP603" s="50"/>
      <c r="SNQ603" s="50"/>
      <c r="SNR603" s="50"/>
      <c r="SNS603" s="50"/>
      <c r="SNT603" s="50"/>
      <c r="SNU603" s="50"/>
      <c r="SNV603" s="50"/>
      <c r="SNW603" s="50"/>
      <c r="SNX603" s="50"/>
      <c r="SNY603" s="50"/>
      <c r="SNZ603" s="50"/>
      <c r="SOA603" s="50"/>
      <c r="SOB603" s="50"/>
      <c r="SOC603" s="50"/>
      <c r="SOD603" s="50"/>
      <c r="SOE603" s="50"/>
      <c r="SOF603" s="50"/>
      <c r="SOG603" s="50"/>
      <c r="SOH603" s="50"/>
      <c r="SOI603" s="50"/>
      <c r="SOJ603" s="50"/>
      <c r="SOK603" s="50"/>
      <c r="SOL603" s="50"/>
      <c r="SOM603" s="50"/>
      <c r="SON603" s="50"/>
      <c r="SOO603" s="50"/>
      <c r="SOP603" s="50"/>
      <c r="SOQ603" s="50"/>
      <c r="SOR603" s="50"/>
      <c r="SOS603" s="50"/>
      <c r="SOT603" s="50"/>
      <c r="SOU603" s="50"/>
      <c r="SOV603" s="50"/>
      <c r="SOW603" s="50"/>
      <c r="SOX603" s="50"/>
      <c r="SOY603" s="50"/>
      <c r="SOZ603" s="50"/>
      <c r="SPA603" s="50"/>
      <c r="SPB603" s="50"/>
      <c r="SPC603" s="50"/>
      <c r="SPD603" s="50"/>
      <c r="SPE603" s="50"/>
      <c r="SPF603" s="50"/>
      <c r="SPG603" s="50"/>
      <c r="SPH603" s="50"/>
      <c r="SPI603" s="50"/>
      <c r="SPJ603" s="50"/>
      <c r="SPK603" s="50"/>
      <c r="SPL603" s="50"/>
      <c r="SPM603" s="50"/>
      <c r="SPN603" s="50"/>
      <c r="SPO603" s="50"/>
      <c r="SPP603" s="50"/>
      <c r="SPQ603" s="50"/>
      <c r="SPR603" s="50"/>
      <c r="SPS603" s="50"/>
      <c r="SPT603" s="50"/>
      <c r="SPU603" s="50"/>
      <c r="SPV603" s="50"/>
      <c r="SPW603" s="50"/>
      <c r="SPX603" s="50"/>
      <c r="SPY603" s="50"/>
      <c r="SPZ603" s="50"/>
      <c r="SQA603" s="50"/>
      <c r="SQB603" s="50"/>
      <c r="SQC603" s="50"/>
      <c r="SQD603" s="50"/>
      <c r="SQE603" s="50"/>
      <c r="SQF603" s="50"/>
      <c r="SQG603" s="50"/>
      <c r="SQH603" s="50"/>
      <c r="SQI603" s="50"/>
      <c r="SQJ603" s="50"/>
      <c r="SQK603" s="50"/>
      <c r="SQL603" s="50"/>
      <c r="SQM603" s="50"/>
      <c r="SQN603" s="50"/>
      <c r="SQO603" s="50"/>
      <c r="SQP603" s="50"/>
      <c r="SQQ603" s="50"/>
      <c r="SQR603" s="50"/>
      <c r="SQS603" s="50"/>
      <c r="SQT603" s="50"/>
      <c r="SQU603" s="50"/>
      <c r="SQV603" s="50"/>
      <c r="SQW603" s="50"/>
      <c r="SQX603" s="50"/>
      <c r="SQY603" s="50"/>
      <c r="SQZ603" s="50"/>
      <c r="SRB603" s="50"/>
      <c r="SRD603" s="50"/>
      <c r="SRE603" s="50"/>
      <c r="SRF603" s="50"/>
      <c r="SRG603" s="50"/>
      <c r="SRH603" s="50"/>
      <c r="SRI603" s="50"/>
      <c r="SRJ603" s="50"/>
      <c r="SRK603" s="50"/>
      <c r="SRP603" s="50"/>
      <c r="SRQ603" s="50"/>
      <c r="SRR603" s="50"/>
      <c r="SRS603" s="50"/>
      <c r="SRT603" s="50"/>
      <c r="SRU603" s="50"/>
      <c r="SRV603" s="50"/>
      <c r="SRW603" s="50"/>
      <c r="SRX603" s="50"/>
      <c r="SRY603" s="50"/>
      <c r="SRZ603" s="50"/>
      <c r="SSA603" s="50"/>
      <c r="SSB603" s="50"/>
      <c r="SSC603" s="50"/>
      <c r="SSD603" s="50"/>
      <c r="SSE603" s="50"/>
      <c r="SSF603" s="50"/>
      <c r="SSG603" s="50"/>
      <c r="SSH603" s="50"/>
      <c r="SSI603" s="50"/>
      <c r="SSJ603" s="50"/>
      <c r="SSK603" s="50"/>
      <c r="SSL603" s="50"/>
      <c r="SSM603" s="50"/>
      <c r="SSN603" s="50"/>
      <c r="SSO603" s="50"/>
      <c r="SSP603" s="50"/>
      <c r="SSQ603" s="50"/>
      <c r="SSR603" s="50"/>
      <c r="SSS603" s="50"/>
      <c r="SST603" s="50"/>
      <c r="SSU603" s="50"/>
      <c r="SSV603" s="50"/>
      <c r="SSW603" s="50"/>
      <c r="SSX603" s="50"/>
      <c r="SSY603" s="50"/>
      <c r="SSZ603" s="50"/>
      <c r="STA603" s="50"/>
      <c r="STB603" s="50"/>
      <c r="STC603" s="50"/>
      <c r="STD603" s="50"/>
      <c r="STE603" s="50"/>
      <c r="STF603" s="50"/>
      <c r="STG603" s="50"/>
      <c r="STH603" s="50"/>
      <c r="STI603" s="50"/>
      <c r="STJ603" s="50"/>
      <c r="STK603" s="50"/>
      <c r="STL603" s="50"/>
      <c r="STM603" s="50"/>
      <c r="STN603" s="50"/>
      <c r="STO603" s="50"/>
      <c r="STP603" s="50"/>
      <c r="STQ603" s="50"/>
      <c r="STR603" s="50"/>
      <c r="STS603" s="50"/>
      <c r="STT603" s="50"/>
      <c r="STU603" s="50"/>
      <c r="STV603" s="50"/>
      <c r="STW603" s="50"/>
      <c r="STX603" s="50"/>
      <c r="STY603" s="50"/>
      <c r="STZ603" s="50"/>
      <c r="SUA603" s="50"/>
      <c r="SUB603" s="50"/>
      <c r="SUC603" s="50"/>
      <c r="SUD603" s="50"/>
      <c r="SUE603" s="50"/>
      <c r="SUF603" s="50"/>
      <c r="SUG603" s="50"/>
      <c r="SUH603" s="50"/>
      <c r="SUI603" s="50"/>
      <c r="SUJ603" s="50"/>
      <c r="SUK603" s="50"/>
      <c r="SUL603" s="50"/>
      <c r="SUM603" s="50"/>
      <c r="SUN603" s="50"/>
      <c r="SUO603" s="50"/>
      <c r="SUP603" s="50"/>
      <c r="SUQ603" s="50"/>
      <c r="SUR603" s="50"/>
      <c r="SUS603" s="50"/>
      <c r="SUT603" s="50"/>
      <c r="SUU603" s="50"/>
      <c r="SUV603" s="50"/>
      <c r="SUW603" s="50"/>
      <c r="SUX603" s="50"/>
      <c r="SUY603" s="50"/>
      <c r="SUZ603" s="50"/>
      <c r="SVA603" s="50"/>
      <c r="SVB603" s="50"/>
      <c r="SVC603" s="50"/>
      <c r="SVD603" s="50"/>
      <c r="SVE603" s="50"/>
      <c r="SVF603" s="50"/>
      <c r="SVG603" s="50"/>
      <c r="SVH603" s="50"/>
      <c r="SVI603" s="50"/>
      <c r="SVJ603" s="50"/>
      <c r="SVK603" s="50"/>
      <c r="SVL603" s="50"/>
      <c r="SVM603" s="50"/>
      <c r="SVN603" s="50"/>
      <c r="SVO603" s="50"/>
      <c r="SVP603" s="50"/>
      <c r="SVQ603" s="50"/>
      <c r="SVR603" s="50"/>
      <c r="SVS603" s="50"/>
      <c r="SVT603" s="50"/>
      <c r="SVU603" s="50"/>
      <c r="SVV603" s="50"/>
      <c r="SVW603" s="50"/>
      <c r="SVX603" s="50"/>
      <c r="SVY603" s="50"/>
      <c r="SVZ603" s="50"/>
      <c r="SWA603" s="50"/>
      <c r="SWB603" s="50"/>
      <c r="SWC603" s="50"/>
      <c r="SWD603" s="50"/>
      <c r="SWE603" s="50"/>
      <c r="SWF603" s="50"/>
      <c r="SWG603" s="50"/>
      <c r="SWH603" s="50"/>
      <c r="SWI603" s="50"/>
      <c r="SWJ603" s="50"/>
      <c r="SWK603" s="50"/>
      <c r="SWL603" s="50"/>
      <c r="SWM603" s="50"/>
      <c r="SWN603" s="50"/>
      <c r="SWO603" s="50"/>
      <c r="SWP603" s="50"/>
      <c r="SWQ603" s="50"/>
      <c r="SWR603" s="50"/>
      <c r="SWS603" s="50"/>
      <c r="SWT603" s="50"/>
      <c r="SWU603" s="50"/>
      <c r="SWV603" s="50"/>
      <c r="SWW603" s="50"/>
      <c r="SWX603" s="50"/>
      <c r="SWY603" s="50"/>
      <c r="SWZ603" s="50"/>
      <c r="SXA603" s="50"/>
      <c r="SXB603" s="50"/>
      <c r="SXC603" s="50"/>
      <c r="SXD603" s="50"/>
      <c r="SXE603" s="50"/>
      <c r="SXF603" s="50"/>
      <c r="SXG603" s="50"/>
      <c r="SXH603" s="50"/>
      <c r="SXI603" s="50"/>
      <c r="SXJ603" s="50"/>
      <c r="SXK603" s="50"/>
      <c r="SXL603" s="50"/>
      <c r="SXM603" s="50"/>
      <c r="SXN603" s="50"/>
      <c r="SXO603" s="50"/>
      <c r="SXP603" s="50"/>
      <c r="SXQ603" s="50"/>
      <c r="SXR603" s="50"/>
      <c r="SXS603" s="50"/>
      <c r="SXT603" s="50"/>
      <c r="SXU603" s="50"/>
      <c r="SXV603" s="50"/>
      <c r="SXW603" s="50"/>
      <c r="SXX603" s="50"/>
      <c r="SXY603" s="50"/>
      <c r="SXZ603" s="50"/>
      <c r="SYA603" s="50"/>
      <c r="SYB603" s="50"/>
      <c r="SYC603" s="50"/>
      <c r="SYD603" s="50"/>
      <c r="SYE603" s="50"/>
      <c r="SYF603" s="50"/>
      <c r="SYG603" s="50"/>
      <c r="SYH603" s="50"/>
      <c r="SYI603" s="50"/>
      <c r="SYJ603" s="50"/>
      <c r="SYK603" s="50"/>
      <c r="SYL603" s="50"/>
      <c r="SYM603" s="50"/>
      <c r="SYN603" s="50"/>
      <c r="SYO603" s="50"/>
      <c r="SYP603" s="50"/>
      <c r="SYQ603" s="50"/>
      <c r="SYR603" s="50"/>
      <c r="SYS603" s="50"/>
      <c r="SYT603" s="50"/>
      <c r="SYU603" s="50"/>
      <c r="SYV603" s="50"/>
      <c r="SYW603" s="50"/>
      <c r="SYX603" s="50"/>
      <c r="SYY603" s="50"/>
      <c r="SYZ603" s="50"/>
      <c r="SZA603" s="50"/>
      <c r="SZB603" s="50"/>
      <c r="SZC603" s="50"/>
      <c r="SZD603" s="50"/>
      <c r="SZE603" s="50"/>
      <c r="SZF603" s="50"/>
      <c r="SZG603" s="50"/>
      <c r="SZH603" s="50"/>
      <c r="SZI603" s="50"/>
      <c r="SZJ603" s="50"/>
      <c r="SZK603" s="50"/>
      <c r="SZL603" s="50"/>
      <c r="SZM603" s="50"/>
      <c r="SZN603" s="50"/>
      <c r="SZO603" s="50"/>
      <c r="SZP603" s="50"/>
      <c r="SZQ603" s="50"/>
      <c r="SZR603" s="50"/>
      <c r="SZS603" s="50"/>
      <c r="SZT603" s="50"/>
      <c r="SZU603" s="50"/>
      <c r="SZV603" s="50"/>
      <c r="SZW603" s="50"/>
      <c r="SZX603" s="50"/>
      <c r="SZY603" s="50"/>
      <c r="SZZ603" s="50"/>
      <c r="TAA603" s="50"/>
      <c r="TAB603" s="50"/>
      <c r="TAC603" s="50"/>
      <c r="TAD603" s="50"/>
      <c r="TAE603" s="50"/>
      <c r="TAF603" s="50"/>
      <c r="TAG603" s="50"/>
      <c r="TAH603" s="50"/>
      <c r="TAI603" s="50"/>
      <c r="TAJ603" s="50"/>
      <c r="TAK603" s="50"/>
      <c r="TAL603" s="50"/>
      <c r="TAM603" s="50"/>
      <c r="TAN603" s="50"/>
      <c r="TAO603" s="50"/>
      <c r="TAP603" s="50"/>
      <c r="TAQ603" s="50"/>
      <c r="TAR603" s="50"/>
      <c r="TAS603" s="50"/>
      <c r="TAT603" s="50"/>
      <c r="TAU603" s="50"/>
      <c r="TAV603" s="50"/>
      <c r="TAX603" s="50"/>
      <c r="TAZ603" s="50"/>
      <c r="TBA603" s="50"/>
      <c r="TBB603" s="50"/>
      <c r="TBC603" s="50"/>
      <c r="TBD603" s="50"/>
      <c r="TBE603" s="50"/>
      <c r="TBF603" s="50"/>
      <c r="TBG603" s="50"/>
      <c r="TBL603" s="50"/>
      <c r="TBM603" s="50"/>
      <c r="TBN603" s="50"/>
      <c r="TBO603" s="50"/>
      <c r="TBP603" s="50"/>
      <c r="TBQ603" s="50"/>
      <c r="TBR603" s="50"/>
      <c r="TBS603" s="50"/>
      <c r="TBT603" s="50"/>
      <c r="TBU603" s="50"/>
      <c r="TBV603" s="50"/>
      <c r="TBW603" s="50"/>
      <c r="TBX603" s="50"/>
      <c r="TBY603" s="50"/>
      <c r="TBZ603" s="50"/>
      <c r="TCA603" s="50"/>
      <c r="TCB603" s="50"/>
      <c r="TCC603" s="50"/>
      <c r="TCD603" s="50"/>
      <c r="TCE603" s="50"/>
      <c r="TCF603" s="50"/>
      <c r="TCG603" s="50"/>
      <c r="TCH603" s="50"/>
      <c r="TCI603" s="50"/>
      <c r="TCJ603" s="50"/>
      <c r="TCK603" s="50"/>
      <c r="TCL603" s="50"/>
      <c r="TCM603" s="50"/>
      <c r="TCN603" s="50"/>
      <c r="TCO603" s="50"/>
      <c r="TCP603" s="50"/>
      <c r="TCQ603" s="50"/>
      <c r="TCR603" s="50"/>
      <c r="TCS603" s="50"/>
      <c r="TCT603" s="50"/>
      <c r="TCU603" s="50"/>
      <c r="TCV603" s="50"/>
      <c r="TCW603" s="50"/>
      <c r="TCX603" s="50"/>
      <c r="TCY603" s="50"/>
      <c r="TCZ603" s="50"/>
      <c r="TDA603" s="50"/>
      <c r="TDB603" s="50"/>
      <c r="TDC603" s="50"/>
      <c r="TDD603" s="50"/>
      <c r="TDE603" s="50"/>
      <c r="TDF603" s="50"/>
      <c r="TDG603" s="50"/>
      <c r="TDH603" s="50"/>
      <c r="TDI603" s="50"/>
      <c r="TDJ603" s="50"/>
      <c r="TDK603" s="50"/>
      <c r="TDL603" s="50"/>
      <c r="TDM603" s="50"/>
      <c r="TDN603" s="50"/>
      <c r="TDO603" s="50"/>
      <c r="TDP603" s="50"/>
      <c r="TDQ603" s="50"/>
      <c r="TDR603" s="50"/>
      <c r="TDS603" s="50"/>
      <c r="TDT603" s="50"/>
      <c r="TDU603" s="50"/>
      <c r="TDV603" s="50"/>
      <c r="TDW603" s="50"/>
      <c r="TDX603" s="50"/>
      <c r="TDY603" s="50"/>
      <c r="TDZ603" s="50"/>
      <c r="TEA603" s="50"/>
      <c r="TEB603" s="50"/>
      <c r="TEC603" s="50"/>
      <c r="TED603" s="50"/>
      <c r="TEE603" s="50"/>
      <c r="TEF603" s="50"/>
      <c r="TEG603" s="50"/>
      <c r="TEH603" s="50"/>
      <c r="TEI603" s="50"/>
      <c r="TEJ603" s="50"/>
      <c r="TEK603" s="50"/>
      <c r="TEL603" s="50"/>
      <c r="TEM603" s="50"/>
      <c r="TEN603" s="50"/>
      <c r="TEO603" s="50"/>
      <c r="TEP603" s="50"/>
      <c r="TEQ603" s="50"/>
      <c r="TER603" s="50"/>
      <c r="TES603" s="50"/>
      <c r="TET603" s="50"/>
      <c r="TEU603" s="50"/>
      <c r="TEV603" s="50"/>
      <c r="TEW603" s="50"/>
      <c r="TEX603" s="50"/>
      <c r="TEY603" s="50"/>
      <c r="TEZ603" s="50"/>
      <c r="TFA603" s="50"/>
      <c r="TFB603" s="50"/>
      <c r="TFC603" s="50"/>
      <c r="TFD603" s="50"/>
      <c r="TFE603" s="50"/>
      <c r="TFF603" s="50"/>
      <c r="TFG603" s="50"/>
      <c r="TFH603" s="50"/>
      <c r="TFI603" s="50"/>
      <c r="TFJ603" s="50"/>
      <c r="TFK603" s="50"/>
      <c r="TFL603" s="50"/>
      <c r="TFM603" s="50"/>
      <c r="TFN603" s="50"/>
      <c r="TFO603" s="50"/>
      <c r="TFP603" s="50"/>
      <c r="TFQ603" s="50"/>
      <c r="TFR603" s="50"/>
      <c r="TFS603" s="50"/>
      <c r="TFT603" s="50"/>
      <c r="TFU603" s="50"/>
      <c r="TFV603" s="50"/>
      <c r="TFW603" s="50"/>
      <c r="TFX603" s="50"/>
      <c r="TFY603" s="50"/>
      <c r="TFZ603" s="50"/>
      <c r="TGA603" s="50"/>
      <c r="TGB603" s="50"/>
      <c r="TGC603" s="50"/>
      <c r="TGD603" s="50"/>
      <c r="TGE603" s="50"/>
      <c r="TGF603" s="50"/>
      <c r="TGG603" s="50"/>
      <c r="TGH603" s="50"/>
      <c r="TGI603" s="50"/>
      <c r="TGJ603" s="50"/>
      <c r="TGK603" s="50"/>
      <c r="TGL603" s="50"/>
      <c r="TGM603" s="50"/>
      <c r="TGN603" s="50"/>
      <c r="TGO603" s="50"/>
      <c r="TGP603" s="50"/>
      <c r="TGQ603" s="50"/>
      <c r="TGR603" s="50"/>
      <c r="TGS603" s="50"/>
      <c r="TGT603" s="50"/>
      <c r="TGU603" s="50"/>
      <c r="TGV603" s="50"/>
      <c r="TGW603" s="50"/>
      <c r="TGX603" s="50"/>
      <c r="TGY603" s="50"/>
      <c r="TGZ603" s="50"/>
      <c r="THA603" s="50"/>
      <c r="THB603" s="50"/>
      <c r="THC603" s="50"/>
      <c r="THD603" s="50"/>
      <c r="THE603" s="50"/>
      <c r="THF603" s="50"/>
      <c r="THG603" s="50"/>
      <c r="THH603" s="50"/>
      <c r="THI603" s="50"/>
      <c r="THJ603" s="50"/>
      <c r="THK603" s="50"/>
      <c r="THL603" s="50"/>
      <c r="THM603" s="50"/>
      <c r="THN603" s="50"/>
      <c r="THO603" s="50"/>
      <c r="THP603" s="50"/>
      <c r="THQ603" s="50"/>
      <c r="THR603" s="50"/>
      <c r="THS603" s="50"/>
      <c r="THT603" s="50"/>
      <c r="THU603" s="50"/>
      <c r="THV603" s="50"/>
      <c r="THW603" s="50"/>
      <c r="THX603" s="50"/>
      <c r="THY603" s="50"/>
      <c r="THZ603" s="50"/>
      <c r="TIA603" s="50"/>
      <c r="TIB603" s="50"/>
      <c r="TIC603" s="50"/>
      <c r="TID603" s="50"/>
      <c r="TIE603" s="50"/>
      <c r="TIF603" s="50"/>
      <c r="TIG603" s="50"/>
      <c r="TIH603" s="50"/>
      <c r="TII603" s="50"/>
      <c r="TIJ603" s="50"/>
      <c r="TIK603" s="50"/>
      <c r="TIL603" s="50"/>
      <c r="TIM603" s="50"/>
      <c r="TIN603" s="50"/>
      <c r="TIO603" s="50"/>
      <c r="TIP603" s="50"/>
      <c r="TIQ603" s="50"/>
      <c r="TIR603" s="50"/>
      <c r="TIS603" s="50"/>
      <c r="TIT603" s="50"/>
      <c r="TIU603" s="50"/>
      <c r="TIV603" s="50"/>
      <c r="TIW603" s="50"/>
      <c r="TIX603" s="50"/>
      <c r="TIY603" s="50"/>
      <c r="TIZ603" s="50"/>
      <c r="TJA603" s="50"/>
      <c r="TJB603" s="50"/>
      <c r="TJC603" s="50"/>
      <c r="TJD603" s="50"/>
      <c r="TJE603" s="50"/>
      <c r="TJF603" s="50"/>
      <c r="TJG603" s="50"/>
      <c r="TJH603" s="50"/>
      <c r="TJI603" s="50"/>
      <c r="TJJ603" s="50"/>
      <c r="TJK603" s="50"/>
      <c r="TJL603" s="50"/>
      <c r="TJM603" s="50"/>
      <c r="TJN603" s="50"/>
      <c r="TJO603" s="50"/>
      <c r="TJP603" s="50"/>
      <c r="TJQ603" s="50"/>
      <c r="TJR603" s="50"/>
      <c r="TJS603" s="50"/>
      <c r="TJT603" s="50"/>
      <c r="TJU603" s="50"/>
      <c r="TJV603" s="50"/>
      <c r="TJW603" s="50"/>
      <c r="TJX603" s="50"/>
      <c r="TJY603" s="50"/>
      <c r="TJZ603" s="50"/>
      <c r="TKA603" s="50"/>
      <c r="TKB603" s="50"/>
      <c r="TKC603" s="50"/>
      <c r="TKD603" s="50"/>
      <c r="TKE603" s="50"/>
      <c r="TKF603" s="50"/>
      <c r="TKG603" s="50"/>
      <c r="TKH603" s="50"/>
      <c r="TKI603" s="50"/>
      <c r="TKJ603" s="50"/>
      <c r="TKK603" s="50"/>
      <c r="TKL603" s="50"/>
      <c r="TKM603" s="50"/>
      <c r="TKN603" s="50"/>
      <c r="TKO603" s="50"/>
      <c r="TKP603" s="50"/>
      <c r="TKQ603" s="50"/>
      <c r="TKR603" s="50"/>
      <c r="TKT603" s="50"/>
      <c r="TKV603" s="50"/>
      <c r="TKW603" s="50"/>
      <c r="TKX603" s="50"/>
      <c r="TKY603" s="50"/>
      <c r="TKZ603" s="50"/>
      <c r="TLA603" s="50"/>
      <c r="TLB603" s="50"/>
      <c r="TLC603" s="50"/>
      <c r="TLH603" s="50"/>
      <c r="TLI603" s="50"/>
      <c r="TLJ603" s="50"/>
      <c r="TLK603" s="50"/>
      <c r="TLL603" s="50"/>
      <c r="TLM603" s="50"/>
      <c r="TLN603" s="50"/>
      <c r="TLO603" s="50"/>
      <c r="TLP603" s="50"/>
      <c r="TLQ603" s="50"/>
      <c r="TLR603" s="50"/>
      <c r="TLS603" s="50"/>
      <c r="TLT603" s="50"/>
      <c r="TLU603" s="50"/>
      <c r="TLV603" s="50"/>
      <c r="TLW603" s="50"/>
      <c r="TLX603" s="50"/>
      <c r="TLY603" s="50"/>
      <c r="TLZ603" s="50"/>
      <c r="TMA603" s="50"/>
      <c r="TMB603" s="50"/>
      <c r="TMC603" s="50"/>
      <c r="TMD603" s="50"/>
      <c r="TME603" s="50"/>
      <c r="TMF603" s="50"/>
      <c r="TMG603" s="50"/>
      <c r="TMH603" s="50"/>
      <c r="TMI603" s="50"/>
      <c r="TMJ603" s="50"/>
      <c r="TMK603" s="50"/>
      <c r="TML603" s="50"/>
      <c r="TMM603" s="50"/>
      <c r="TMN603" s="50"/>
      <c r="TMO603" s="50"/>
      <c r="TMP603" s="50"/>
      <c r="TMQ603" s="50"/>
      <c r="TMR603" s="50"/>
      <c r="TMS603" s="50"/>
      <c r="TMT603" s="50"/>
      <c r="TMU603" s="50"/>
      <c r="TMV603" s="50"/>
      <c r="TMW603" s="50"/>
      <c r="TMX603" s="50"/>
      <c r="TMY603" s="50"/>
      <c r="TMZ603" s="50"/>
      <c r="TNA603" s="50"/>
      <c r="TNB603" s="50"/>
      <c r="TNC603" s="50"/>
      <c r="TND603" s="50"/>
      <c r="TNE603" s="50"/>
      <c r="TNF603" s="50"/>
      <c r="TNG603" s="50"/>
      <c r="TNH603" s="50"/>
      <c r="TNI603" s="50"/>
      <c r="TNJ603" s="50"/>
      <c r="TNK603" s="50"/>
      <c r="TNL603" s="50"/>
      <c r="TNM603" s="50"/>
      <c r="TNN603" s="50"/>
      <c r="TNO603" s="50"/>
      <c r="TNP603" s="50"/>
      <c r="TNQ603" s="50"/>
      <c r="TNR603" s="50"/>
      <c r="TNS603" s="50"/>
      <c r="TNT603" s="50"/>
      <c r="TNU603" s="50"/>
      <c r="TNV603" s="50"/>
      <c r="TNW603" s="50"/>
      <c r="TNX603" s="50"/>
      <c r="TNY603" s="50"/>
      <c r="TNZ603" s="50"/>
      <c r="TOA603" s="50"/>
      <c r="TOB603" s="50"/>
      <c r="TOC603" s="50"/>
      <c r="TOD603" s="50"/>
      <c r="TOE603" s="50"/>
      <c r="TOF603" s="50"/>
      <c r="TOG603" s="50"/>
      <c r="TOH603" s="50"/>
      <c r="TOI603" s="50"/>
      <c r="TOJ603" s="50"/>
      <c r="TOK603" s="50"/>
      <c r="TOL603" s="50"/>
      <c r="TOM603" s="50"/>
      <c r="TON603" s="50"/>
      <c r="TOO603" s="50"/>
      <c r="TOP603" s="50"/>
      <c r="TOQ603" s="50"/>
      <c r="TOR603" s="50"/>
      <c r="TOS603" s="50"/>
      <c r="TOT603" s="50"/>
      <c r="TOU603" s="50"/>
      <c r="TOV603" s="50"/>
      <c r="TOW603" s="50"/>
      <c r="TOX603" s="50"/>
      <c r="TOY603" s="50"/>
      <c r="TOZ603" s="50"/>
      <c r="TPA603" s="50"/>
      <c r="TPB603" s="50"/>
      <c r="TPC603" s="50"/>
      <c r="TPD603" s="50"/>
      <c r="TPE603" s="50"/>
      <c r="TPF603" s="50"/>
      <c r="TPG603" s="50"/>
      <c r="TPH603" s="50"/>
      <c r="TPI603" s="50"/>
      <c r="TPJ603" s="50"/>
      <c r="TPK603" s="50"/>
      <c r="TPL603" s="50"/>
      <c r="TPM603" s="50"/>
      <c r="TPN603" s="50"/>
      <c r="TPO603" s="50"/>
      <c r="TPP603" s="50"/>
      <c r="TPQ603" s="50"/>
      <c r="TPR603" s="50"/>
      <c r="TPS603" s="50"/>
      <c r="TPT603" s="50"/>
      <c r="TPU603" s="50"/>
      <c r="TPV603" s="50"/>
      <c r="TPW603" s="50"/>
      <c r="TPX603" s="50"/>
      <c r="TPY603" s="50"/>
      <c r="TPZ603" s="50"/>
      <c r="TQA603" s="50"/>
      <c r="TQB603" s="50"/>
      <c r="TQC603" s="50"/>
      <c r="TQD603" s="50"/>
      <c r="TQE603" s="50"/>
      <c r="TQF603" s="50"/>
      <c r="TQG603" s="50"/>
      <c r="TQH603" s="50"/>
      <c r="TQI603" s="50"/>
      <c r="TQJ603" s="50"/>
      <c r="TQK603" s="50"/>
      <c r="TQL603" s="50"/>
      <c r="TQM603" s="50"/>
      <c r="TQN603" s="50"/>
      <c r="TQO603" s="50"/>
      <c r="TQP603" s="50"/>
      <c r="TQQ603" s="50"/>
      <c r="TQR603" s="50"/>
      <c r="TQS603" s="50"/>
      <c r="TQT603" s="50"/>
      <c r="TQU603" s="50"/>
      <c r="TQV603" s="50"/>
      <c r="TQW603" s="50"/>
      <c r="TQX603" s="50"/>
      <c r="TQY603" s="50"/>
      <c r="TQZ603" s="50"/>
      <c r="TRA603" s="50"/>
      <c r="TRB603" s="50"/>
      <c r="TRC603" s="50"/>
      <c r="TRD603" s="50"/>
      <c r="TRE603" s="50"/>
      <c r="TRF603" s="50"/>
      <c r="TRG603" s="50"/>
      <c r="TRH603" s="50"/>
      <c r="TRI603" s="50"/>
      <c r="TRJ603" s="50"/>
      <c r="TRK603" s="50"/>
      <c r="TRL603" s="50"/>
      <c r="TRM603" s="50"/>
      <c r="TRN603" s="50"/>
      <c r="TRO603" s="50"/>
      <c r="TRP603" s="50"/>
      <c r="TRQ603" s="50"/>
      <c r="TRR603" s="50"/>
      <c r="TRS603" s="50"/>
      <c r="TRT603" s="50"/>
      <c r="TRU603" s="50"/>
      <c r="TRV603" s="50"/>
      <c r="TRW603" s="50"/>
      <c r="TRX603" s="50"/>
      <c r="TRY603" s="50"/>
      <c r="TRZ603" s="50"/>
      <c r="TSA603" s="50"/>
      <c r="TSB603" s="50"/>
      <c r="TSC603" s="50"/>
      <c r="TSD603" s="50"/>
      <c r="TSE603" s="50"/>
      <c r="TSF603" s="50"/>
      <c r="TSG603" s="50"/>
      <c r="TSH603" s="50"/>
      <c r="TSI603" s="50"/>
      <c r="TSJ603" s="50"/>
      <c r="TSK603" s="50"/>
      <c r="TSL603" s="50"/>
      <c r="TSM603" s="50"/>
      <c r="TSN603" s="50"/>
      <c r="TSO603" s="50"/>
      <c r="TSP603" s="50"/>
      <c r="TSQ603" s="50"/>
      <c r="TSR603" s="50"/>
      <c r="TSS603" s="50"/>
      <c r="TST603" s="50"/>
      <c r="TSU603" s="50"/>
      <c r="TSV603" s="50"/>
      <c r="TSW603" s="50"/>
      <c r="TSX603" s="50"/>
      <c r="TSY603" s="50"/>
      <c r="TSZ603" s="50"/>
      <c r="TTA603" s="50"/>
      <c r="TTB603" s="50"/>
      <c r="TTC603" s="50"/>
      <c r="TTD603" s="50"/>
      <c r="TTE603" s="50"/>
      <c r="TTF603" s="50"/>
      <c r="TTG603" s="50"/>
      <c r="TTH603" s="50"/>
      <c r="TTI603" s="50"/>
      <c r="TTJ603" s="50"/>
      <c r="TTK603" s="50"/>
      <c r="TTL603" s="50"/>
      <c r="TTM603" s="50"/>
      <c r="TTN603" s="50"/>
      <c r="TTO603" s="50"/>
      <c r="TTP603" s="50"/>
      <c r="TTQ603" s="50"/>
      <c r="TTR603" s="50"/>
      <c r="TTS603" s="50"/>
      <c r="TTT603" s="50"/>
      <c r="TTU603" s="50"/>
      <c r="TTV603" s="50"/>
      <c r="TTW603" s="50"/>
      <c r="TTX603" s="50"/>
      <c r="TTY603" s="50"/>
      <c r="TTZ603" s="50"/>
      <c r="TUA603" s="50"/>
      <c r="TUB603" s="50"/>
      <c r="TUC603" s="50"/>
      <c r="TUD603" s="50"/>
      <c r="TUE603" s="50"/>
      <c r="TUF603" s="50"/>
      <c r="TUG603" s="50"/>
      <c r="TUH603" s="50"/>
      <c r="TUI603" s="50"/>
      <c r="TUJ603" s="50"/>
      <c r="TUK603" s="50"/>
      <c r="TUL603" s="50"/>
      <c r="TUM603" s="50"/>
      <c r="TUN603" s="50"/>
      <c r="TUP603" s="50"/>
      <c r="TUR603" s="50"/>
      <c r="TUS603" s="50"/>
      <c r="TUT603" s="50"/>
      <c r="TUU603" s="50"/>
      <c r="TUV603" s="50"/>
      <c r="TUW603" s="50"/>
      <c r="TUX603" s="50"/>
      <c r="TUY603" s="50"/>
      <c r="TVD603" s="50"/>
      <c r="TVE603" s="50"/>
      <c r="TVF603" s="50"/>
      <c r="TVG603" s="50"/>
      <c r="TVH603" s="50"/>
      <c r="TVI603" s="50"/>
      <c r="TVJ603" s="50"/>
      <c r="TVK603" s="50"/>
      <c r="TVL603" s="50"/>
      <c r="TVM603" s="50"/>
      <c r="TVN603" s="50"/>
      <c r="TVO603" s="50"/>
      <c r="TVP603" s="50"/>
      <c r="TVQ603" s="50"/>
      <c r="TVR603" s="50"/>
      <c r="TVS603" s="50"/>
      <c r="TVT603" s="50"/>
      <c r="TVU603" s="50"/>
      <c r="TVV603" s="50"/>
      <c r="TVW603" s="50"/>
      <c r="TVX603" s="50"/>
      <c r="TVY603" s="50"/>
      <c r="TVZ603" s="50"/>
      <c r="TWA603" s="50"/>
      <c r="TWB603" s="50"/>
      <c r="TWC603" s="50"/>
      <c r="TWD603" s="50"/>
      <c r="TWE603" s="50"/>
      <c r="TWF603" s="50"/>
      <c r="TWG603" s="50"/>
      <c r="TWH603" s="50"/>
      <c r="TWI603" s="50"/>
      <c r="TWJ603" s="50"/>
      <c r="TWK603" s="50"/>
      <c r="TWL603" s="50"/>
      <c r="TWM603" s="50"/>
      <c r="TWN603" s="50"/>
      <c r="TWO603" s="50"/>
      <c r="TWP603" s="50"/>
      <c r="TWQ603" s="50"/>
      <c r="TWR603" s="50"/>
      <c r="TWS603" s="50"/>
      <c r="TWT603" s="50"/>
      <c r="TWU603" s="50"/>
      <c r="TWV603" s="50"/>
      <c r="TWW603" s="50"/>
      <c r="TWX603" s="50"/>
      <c r="TWY603" s="50"/>
      <c r="TWZ603" s="50"/>
      <c r="TXA603" s="50"/>
      <c r="TXB603" s="50"/>
      <c r="TXC603" s="50"/>
      <c r="TXD603" s="50"/>
      <c r="TXE603" s="50"/>
      <c r="TXF603" s="50"/>
      <c r="TXG603" s="50"/>
      <c r="TXH603" s="50"/>
      <c r="TXI603" s="50"/>
      <c r="TXJ603" s="50"/>
      <c r="TXK603" s="50"/>
      <c r="TXL603" s="50"/>
      <c r="TXM603" s="50"/>
      <c r="TXN603" s="50"/>
      <c r="TXO603" s="50"/>
      <c r="TXP603" s="50"/>
      <c r="TXQ603" s="50"/>
      <c r="TXR603" s="50"/>
      <c r="TXS603" s="50"/>
      <c r="TXT603" s="50"/>
      <c r="TXU603" s="50"/>
      <c r="TXV603" s="50"/>
      <c r="TXW603" s="50"/>
      <c r="TXX603" s="50"/>
      <c r="TXY603" s="50"/>
      <c r="TXZ603" s="50"/>
      <c r="TYA603" s="50"/>
      <c r="TYB603" s="50"/>
      <c r="TYC603" s="50"/>
      <c r="TYD603" s="50"/>
      <c r="TYE603" s="50"/>
      <c r="TYF603" s="50"/>
      <c r="TYG603" s="50"/>
      <c r="TYH603" s="50"/>
      <c r="TYI603" s="50"/>
      <c r="TYJ603" s="50"/>
      <c r="TYK603" s="50"/>
      <c r="TYL603" s="50"/>
      <c r="TYM603" s="50"/>
      <c r="TYN603" s="50"/>
      <c r="TYO603" s="50"/>
      <c r="TYP603" s="50"/>
      <c r="TYQ603" s="50"/>
      <c r="TYR603" s="50"/>
      <c r="TYS603" s="50"/>
      <c r="TYT603" s="50"/>
      <c r="TYU603" s="50"/>
      <c r="TYV603" s="50"/>
      <c r="TYW603" s="50"/>
      <c r="TYX603" s="50"/>
      <c r="TYY603" s="50"/>
      <c r="TYZ603" s="50"/>
      <c r="TZA603" s="50"/>
      <c r="TZB603" s="50"/>
      <c r="TZC603" s="50"/>
      <c r="TZD603" s="50"/>
      <c r="TZE603" s="50"/>
      <c r="TZF603" s="50"/>
      <c r="TZG603" s="50"/>
      <c r="TZH603" s="50"/>
      <c r="TZI603" s="50"/>
      <c r="TZJ603" s="50"/>
      <c r="TZK603" s="50"/>
      <c r="TZL603" s="50"/>
      <c r="TZM603" s="50"/>
      <c r="TZN603" s="50"/>
      <c r="TZO603" s="50"/>
      <c r="TZP603" s="50"/>
      <c r="TZQ603" s="50"/>
      <c r="TZR603" s="50"/>
      <c r="TZS603" s="50"/>
      <c r="TZT603" s="50"/>
      <c r="TZU603" s="50"/>
      <c r="TZV603" s="50"/>
      <c r="TZW603" s="50"/>
      <c r="TZX603" s="50"/>
      <c r="TZY603" s="50"/>
      <c r="TZZ603" s="50"/>
      <c r="UAA603" s="50"/>
      <c r="UAB603" s="50"/>
      <c r="UAC603" s="50"/>
      <c r="UAD603" s="50"/>
      <c r="UAE603" s="50"/>
      <c r="UAF603" s="50"/>
      <c r="UAG603" s="50"/>
      <c r="UAH603" s="50"/>
      <c r="UAI603" s="50"/>
      <c r="UAJ603" s="50"/>
      <c r="UAK603" s="50"/>
      <c r="UAL603" s="50"/>
      <c r="UAM603" s="50"/>
      <c r="UAN603" s="50"/>
      <c r="UAO603" s="50"/>
      <c r="UAP603" s="50"/>
      <c r="UAQ603" s="50"/>
      <c r="UAR603" s="50"/>
      <c r="UAS603" s="50"/>
      <c r="UAT603" s="50"/>
      <c r="UAU603" s="50"/>
      <c r="UAV603" s="50"/>
      <c r="UAW603" s="50"/>
      <c r="UAX603" s="50"/>
      <c r="UAY603" s="50"/>
      <c r="UAZ603" s="50"/>
      <c r="UBA603" s="50"/>
      <c r="UBB603" s="50"/>
      <c r="UBC603" s="50"/>
      <c r="UBD603" s="50"/>
      <c r="UBE603" s="50"/>
      <c r="UBF603" s="50"/>
      <c r="UBG603" s="50"/>
      <c r="UBH603" s="50"/>
      <c r="UBI603" s="50"/>
      <c r="UBJ603" s="50"/>
      <c r="UBK603" s="50"/>
      <c r="UBL603" s="50"/>
      <c r="UBM603" s="50"/>
      <c r="UBN603" s="50"/>
      <c r="UBO603" s="50"/>
      <c r="UBP603" s="50"/>
      <c r="UBQ603" s="50"/>
      <c r="UBR603" s="50"/>
      <c r="UBS603" s="50"/>
      <c r="UBT603" s="50"/>
      <c r="UBU603" s="50"/>
      <c r="UBV603" s="50"/>
      <c r="UBW603" s="50"/>
      <c r="UBX603" s="50"/>
      <c r="UBY603" s="50"/>
      <c r="UBZ603" s="50"/>
      <c r="UCA603" s="50"/>
      <c r="UCB603" s="50"/>
      <c r="UCC603" s="50"/>
      <c r="UCD603" s="50"/>
      <c r="UCE603" s="50"/>
      <c r="UCF603" s="50"/>
      <c r="UCG603" s="50"/>
      <c r="UCH603" s="50"/>
      <c r="UCI603" s="50"/>
      <c r="UCJ603" s="50"/>
      <c r="UCK603" s="50"/>
      <c r="UCL603" s="50"/>
      <c r="UCM603" s="50"/>
      <c r="UCN603" s="50"/>
      <c r="UCO603" s="50"/>
      <c r="UCP603" s="50"/>
      <c r="UCQ603" s="50"/>
      <c r="UCR603" s="50"/>
      <c r="UCS603" s="50"/>
      <c r="UCT603" s="50"/>
      <c r="UCU603" s="50"/>
      <c r="UCV603" s="50"/>
      <c r="UCW603" s="50"/>
      <c r="UCX603" s="50"/>
      <c r="UCY603" s="50"/>
      <c r="UCZ603" s="50"/>
      <c r="UDA603" s="50"/>
      <c r="UDB603" s="50"/>
      <c r="UDC603" s="50"/>
      <c r="UDD603" s="50"/>
      <c r="UDE603" s="50"/>
      <c r="UDF603" s="50"/>
      <c r="UDG603" s="50"/>
      <c r="UDH603" s="50"/>
      <c r="UDI603" s="50"/>
      <c r="UDJ603" s="50"/>
      <c r="UDK603" s="50"/>
      <c r="UDL603" s="50"/>
      <c r="UDM603" s="50"/>
      <c r="UDN603" s="50"/>
      <c r="UDO603" s="50"/>
      <c r="UDP603" s="50"/>
      <c r="UDQ603" s="50"/>
      <c r="UDR603" s="50"/>
      <c r="UDS603" s="50"/>
      <c r="UDT603" s="50"/>
      <c r="UDU603" s="50"/>
      <c r="UDV603" s="50"/>
      <c r="UDW603" s="50"/>
      <c r="UDX603" s="50"/>
      <c r="UDY603" s="50"/>
      <c r="UDZ603" s="50"/>
      <c r="UEA603" s="50"/>
      <c r="UEB603" s="50"/>
      <c r="UEC603" s="50"/>
      <c r="UED603" s="50"/>
      <c r="UEE603" s="50"/>
      <c r="UEF603" s="50"/>
      <c r="UEG603" s="50"/>
      <c r="UEH603" s="50"/>
      <c r="UEI603" s="50"/>
      <c r="UEJ603" s="50"/>
      <c r="UEL603" s="50"/>
      <c r="UEN603" s="50"/>
      <c r="UEO603" s="50"/>
      <c r="UEP603" s="50"/>
      <c r="UEQ603" s="50"/>
      <c r="UER603" s="50"/>
      <c r="UES603" s="50"/>
      <c r="UET603" s="50"/>
      <c r="UEU603" s="50"/>
      <c r="UEZ603" s="50"/>
      <c r="UFA603" s="50"/>
      <c r="UFB603" s="50"/>
      <c r="UFC603" s="50"/>
      <c r="UFD603" s="50"/>
      <c r="UFE603" s="50"/>
      <c r="UFF603" s="50"/>
      <c r="UFG603" s="50"/>
      <c r="UFH603" s="50"/>
      <c r="UFI603" s="50"/>
      <c r="UFJ603" s="50"/>
      <c r="UFK603" s="50"/>
      <c r="UFL603" s="50"/>
      <c r="UFM603" s="50"/>
      <c r="UFN603" s="50"/>
      <c r="UFO603" s="50"/>
      <c r="UFP603" s="50"/>
      <c r="UFQ603" s="50"/>
      <c r="UFR603" s="50"/>
      <c r="UFS603" s="50"/>
      <c r="UFT603" s="50"/>
      <c r="UFU603" s="50"/>
      <c r="UFV603" s="50"/>
      <c r="UFW603" s="50"/>
      <c r="UFX603" s="50"/>
      <c r="UFY603" s="50"/>
      <c r="UFZ603" s="50"/>
      <c r="UGA603" s="50"/>
      <c r="UGB603" s="50"/>
      <c r="UGC603" s="50"/>
      <c r="UGD603" s="50"/>
      <c r="UGE603" s="50"/>
      <c r="UGF603" s="50"/>
      <c r="UGG603" s="50"/>
      <c r="UGH603" s="50"/>
      <c r="UGI603" s="50"/>
      <c r="UGJ603" s="50"/>
      <c r="UGK603" s="50"/>
      <c r="UGL603" s="50"/>
      <c r="UGM603" s="50"/>
      <c r="UGN603" s="50"/>
      <c r="UGO603" s="50"/>
      <c r="UGP603" s="50"/>
      <c r="UGQ603" s="50"/>
      <c r="UGR603" s="50"/>
      <c r="UGS603" s="50"/>
      <c r="UGT603" s="50"/>
      <c r="UGU603" s="50"/>
      <c r="UGV603" s="50"/>
      <c r="UGW603" s="50"/>
      <c r="UGX603" s="50"/>
      <c r="UGY603" s="50"/>
      <c r="UGZ603" s="50"/>
      <c r="UHA603" s="50"/>
      <c r="UHB603" s="50"/>
      <c r="UHC603" s="50"/>
      <c r="UHD603" s="50"/>
      <c r="UHE603" s="50"/>
      <c r="UHF603" s="50"/>
      <c r="UHG603" s="50"/>
      <c r="UHH603" s="50"/>
      <c r="UHI603" s="50"/>
      <c r="UHJ603" s="50"/>
      <c r="UHK603" s="50"/>
      <c r="UHL603" s="50"/>
      <c r="UHM603" s="50"/>
      <c r="UHN603" s="50"/>
      <c r="UHO603" s="50"/>
      <c r="UHP603" s="50"/>
      <c r="UHQ603" s="50"/>
      <c r="UHR603" s="50"/>
      <c r="UHS603" s="50"/>
      <c r="UHT603" s="50"/>
      <c r="UHU603" s="50"/>
      <c r="UHV603" s="50"/>
      <c r="UHW603" s="50"/>
      <c r="UHX603" s="50"/>
      <c r="UHY603" s="50"/>
      <c r="UHZ603" s="50"/>
      <c r="UIA603" s="50"/>
      <c r="UIB603" s="50"/>
      <c r="UIC603" s="50"/>
      <c r="UID603" s="50"/>
      <c r="UIE603" s="50"/>
      <c r="UIF603" s="50"/>
      <c r="UIG603" s="50"/>
      <c r="UIH603" s="50"/>
      <c r="UII603" s="50"/>
      <c r="UIJ603" s="50"/>
      <c r="UIK603" s="50"/>
      <c r="UIL603" s="50"/>
      <c r="UIM603" s="50"/>
      <c r="UIN603" s="50"/>
      <c r="UIO603" s="50"/>
      <c r="UIP603" s="50"/>
      <c r="UIQ603" s="50"/>
      <c r="UIR603" s="50"/>
      <c r="UIS603" s="50"/>
      <c r="UIT603" s="50"/>
      <c r="UIU603" s="50"/>
      <c r="UIV603" s="50"/>
      <c r="UIW603" s="50"/>
      <c r="UIX603" s="50"/>
      <c r="UIY603" s="50"/>
      <c r="UIZ603" s="50"/>
      <c r="UJA603" s="50"/>
      <c r="UJB603" s="50"/>
      <c r="UJC603" s="50"/>
      <c r="UJD603" s="50"/>
      <c r="UJE603" s="50"/>
      <c r="UJF603" s="50"/>
      <c r="UJG603" s="50"/>
      <c r="UJH603" s="50"/>
      <c r="UJI603" s="50"/>
      <c r="UJJ603" s="50"/>
      <c r="UJK603" s="50"/>
      <c r="UJL603" s="50"/>
      <c r="UJM603" s="50"/>
      <c r="UJN603" s="50"/>
      <c r="UJO603" s="50"/>
      <c r="UJP603" s="50"/>
      <c r="UJQ603" s="50"/>
      <c r="UJR603" s="50"/>
      <c r="UJS603" s="50"/>
      <c r="UJT603" s="50"/>
      <c r="UJU603" s="50"/>
      <c r="UJV603" s="50"/>
      <c r="UJW603" s="50"/>
      <c r="UJX603" s="50"/>
      <c r="UJY603" s="50"/>
      <c r="UJZ603" s="50"/>
      <c r="UKA603" s="50"/>
      <c r="UKB603" s="50"/>
      <c r="UKC603" s="50"/>
      <c r="UKD603" s="50"/>
      <c r="UKE603" s="50"/>
      <c r="UKF603" s="50"/>
      <c r="UKG603" s="50"/>
      <c r="UKH603" s="50"/>
      <c r="UKI603" s="50"/>
      <c r="UKJ603" s="50"/>
      <c r="UKK603" s="50"/>
      <c r="UKL603" s="50"/>
      <c r="UKM603" s="50"/>
      <c r="UKN603" s="50"/>
      <c r="UKO603" s="50"/>
      <c r="UKP603" s="50"/>
      <c r="UKQ603" s="50"/>
      <c r="UKR603" s="50"/>
      <c r="UKS603" s="50"/>
      <c r="UKT603" s="50"/>
      <c r="UKU603" s="50"/>
      <c r="UKV603" s="50"/>
      <c r="UKW603" s="50"/>
      <c r="UKX603" s="50"/>
      <c r="UKY603" s="50"/>
      <c r="UKZ603" s="50"/>
      <c r="ULA603" s="50"/>
      <c r="ULB603" s="50"/>
      <c r="ULC603" s="50"/>
      <c r="ULD603" s="50"/>
      <c r="ULE603" s="50"/>
      <c r="ULF603" s="50"/>
      <c r="ULG603" s="50"/>
      <c r="ULH603" s="50"/>
      <c r="ULI603" s="50"/>
      <c r="ULJ603" s="50"/>
      <c r="ULK603" s="50"/>
      <c r="ULL603" s="50"/>
      <c r="ULM603" s="50"/>
      <c r="ULN603" s="50"/>
      <c r="ULO603" s="50"/>
      <c r="ULP603" s="50"/>
      <c r="ULQ603" s="50"/>
      <c r="ULR603" s="50"/>
      <c r="ULS603" s="50"/>
      <c r="ULT603" s="50"/>
      <c r="ULU603" s="50"/>
      <c r="ULV603" s="50"/>
      <c r="ULW603" s="50"/>
      <c r="ULX603" s="50"/>
      <c r="ULY603" s="50"/>
      <c r="ULZ603" s="50"/>
      <c r="UMA603" s="50"/>
      <c r="UMB603" s="50"/>
      <c r="UMC603" s="50"/>
      <c r="UMD603" s="50"/>
      <c r="UME603" s="50"/>
      <c r="UMF603" s="50"/>
      <c r="UMG603" s="50"/>
      <c r="UMH603" s="50"/>
      <c r="UMI603" s="50"/>
      <c r="UMJ603" s="50"/>
      <c r="UMK603" s="50"/>
      <c r="UML603" s="50"/>
      <c r="UMM603" s="50"/>
      <c r="UMN603" s="50"/>
      <c r="UMO603" s="50"/>
      <c r="UMP603" s="50"/>
      <c r="UMQ603" s="50"/>
      <c r="UMR603" s="50"/>
      <c r="UMS603" s="50"/>
      <c r="UMT603" s="50"/>
      <c r="UMU603" s="50"/>
      <c r="UMV603" s="50"/>
      <c r="UMW603" s="50"/>
      <c r="UMX603" s="50"/>
      <c r="UMY603" s="50"/>
      <c r="UMZ603" s="50"/>
      <c r="UNA603" s="50"/>
      <c r="UNB603" s="50"/>
      <c r="UNC603" s="50"/>
      <c r="UND603" s="50"/>
      <c r="UNE603" s="50"/>
      <c r="UNF603" s="50"/>
      <c r="UNG603" s="50"/>
      <c r="UNH603" s="50"/>
      <c r="UNI603" s="50"/>
      <c r="UNJ603" s="50"/>
      <c r="UNK603" s="50"/>
      <c r="UNL603" s="50"/>
      <c r="UNM603" s="50"/>
      <c r="UNN603" s="50"/>
      <c r="UNO603" s="50"/>
      <c r="UNP603" s="50"/>
      <c r="UNQ603" s="50"/>
      <c r="UNR603" s="50"/>
      <c r="UNS603" s="50"/>
      <c r="UNT603" s="50"/>
      <c r="UNU603" s="50"/>
      <c r="UNV603" s="50"/>
      <c r="UNW603" s="50"/>
      <c r="UNX603" s="50"/>
      <c r="UNY603" s="50"/>
      <c r="UNZ603" s="50"/>
      <c r="UOA603" s="50"/>
      <c r="UOB603" s="50"/>
      <c r="UOC603" s="50"/>
      <c r="UOD603" s="50"/>
      <c r="UOE603" s="50"/>
      <c r="UOF603" s="50"/>
      <c r="UOH603" s="50"/>
      <c r="UOJ603" s="50"/>
      <c r="UOK603" s="50"/>
      <c r="UOL603" s="50"/>
      <c r="UOM603" s="50"/>
      <c r="UON603" s="50"/>
      <c r="UOO603" s="50"/>
      <c r="UOP603" s="50"/>
      <c r="UOQ603" s="50"/>
      <c r="UOV603" s="50"/>
      <c r="UOW603" s="50"/>
      <c r="UOX603" s="50"/>
      <c r="UOY603" s="50"/>
      <c r="UOZ603" s="50"/>
      <c r="UPA603" s="50"/>
      <c r="UPB603" s="50"/>
      <c r="UPC603" s="50"/>
      <c r="UPD603" s="50"/>
      <c r="UPE603" s="50"/>
      <c r="UPF603" s="50"/>
      <c r="UPG603" s="50"/>
      <c r="UPH603" s="50"/>
      <c r="UPI603" s="50"/>
      <c r="UPJ603" s="50"/>
      <c r="UPK603" s="50"/>
      <c r="UPL603" s="50"/>
      <c r="UPM603" s="50"/>
      <c r="UPN603" s="50"/>
      <c r="UPO603" s="50"/>
      <c r="UPP603" s="50"/>
      <c r="UPQ603" s="50"/>
      <c r="UPR603" s="50"/>
      <c r="UPS603" s="50"/>
      <c r="UPT603" s="50"/>
      <c r="UPU603" s="50"/>
      <c r="UPV603" s="50"/>
      <c r="UPW603" s="50"/>
      <c r="UPX603" s="50"/>
      <c r="UPY603" s="50"/>
      <c r="UPZ603" s="50"/>
      <c r="UQA603" s="50"/>
      <c r="UQB603" s="50"/>
      <c r="UQC603" s="50"/>
      <c r="UQD603" s="50"/>
      <c r="UQE603" s="50"/>
      <c r="UQF603" s="50"/>
      <c r="UQG603" s="50"/>
      <c r="UQH603" s="50"/>
      <c r="UQI603" s="50"/>
      <c r="UQJ603" s="50"/>
      <c r="UQK603" s="50"/>
      <c r="UQL603" s="50"/>
      <c r="UQM603" s="50"/>
      <c r="UQN603" s="50"/>
      <c r="UQO603" s="50"/>
      <c r="UQP603" s="50"/>
      <c r="UQQ603" s="50"/>
      <c r="UQR603" s="50"/>
      <c r="UQS603" s="50"/>
      <c r="UQT603" s="50"/>
      <c r="UQU603" s="50"/>
      <c r="UQV603" s="50"/>
      <c r="UQW603" s="50"/>
      <c r="UQX603" s="50"/>
      <c r="UQY603" s="50"/>
      <c r="UQZ603" s="50"/>
      <c r="URA603" s="50"/>
      <c r="URB603" s="50"/>
      <c r="URC603" s="50"/>
      <c r="URD603" s="50"/>
      <c r="URE603" s="50"/>
      <c r="URF603" s="50"/>
      <c r="URG603" s="50"/>
      <c r="URH603" s="50"/>
      <c r="URI603" s="50"/>
      <c r="URJ603" s="50"/>
      <c r="URK603" s="50"/>
      <c r="URL603" s="50"/>
      <c r="URM603" s="50"/>
      <c r="URN603" s="50"/>
      <c r="URO603" s="50"/>
      <c r="URP603" s="50"/>
      <c r="URQ603" s="50"/>
      <c r="URR603" s="50"/>
      <c r="URS603" s="50"/>
      <c r="URT603" s="50"/>
      <c r="URU603" s="50"/>
      <c r="URV603" s="50"/>
      <c r="URW603" s="50"/>
      <c r="URX603" s="50"/>
      <c r="URY603" s="50"/>
      <c r="URZ603" s="50"/>
      <c r="USA603" s="50"/>
      <c r="USB603" s="50"/>
      <c r="USC603" s="50"/>
      <c r="USD603" s="50"/>
      <c r="USE603" s="50"/>
      <c r="USF603" s="50"/>
      <c r="USG603" s="50"/>
      <c r="USH603" s="50"/>
      <c r="USI603" s="50"/>
      <c r="USJ603" s="50"/>
      <c r="USK603" s="50"/>
      <c r="USL603" s="50"/>
      <c r="USM603" s="50"/>
      <c r="USN603" s="50"/>
      <c r="USO603" s="50"/>
      <c r="USP603" s="50"/>
      <c r="USQ603" s="50"/>
      <c r="USR603" s="50"/>
      <c r="USS603" s="50"/>
      <c r="UST603" s="50"/>
      <c r="USU603" s="50"/>
      <c r="USV603" s="50"/>
      <c r="USW603" s="50"/>
      <c r="USX603" s="50"/>
      <c r="USY603" s="50"/>
      <c r="USZ603" s="50"/>
      <c r="UTA603" s="50"/>
      <c r="UTB603" s="50"/>
      <c r="UTC603" s="50"/>
      <c r="UTD603" s="50"/>
      <c r="UTE603" s="50"/>
      <c r="UTF603" s="50"/>
      <c r="UTG603" s="50"/>
      <c r="UTH603" s="50"/>
      <c r="UTI603" s="50"/>
      <c r="UTJ603" s="50"/>
      <c r="UTK603" s="50"/>
      <c r="UTL603" s="50"/>
      <c r="UTM603" s="50"/>
      <c r="UTN603" s="50"/>
      <c r="UTO603" s="50"/>
      <c r="UTP603" s="50"/>
      <c r="UTQ603" s="50"/>
      <c r="UTR603" s="50"/>
      <c r="UTS603" s="50"/>
      <c r="UTT603" s="50"/>
      <c r="UTU603" s="50"/>
      <c r="UTV603" s="50"/>
      <c r="UTW603" s="50"/>
      <c r="UTX603" s="50"/>
      <c r="UTY603" s="50"/>
      <c r="UTZ603" s="50"/>
      <c r="UUA603" s="50"/>
      <c r="UUB603" s="50"/>
      <c r="UUC603" s="50"/>
      <c r="UUD603" s="50"/>
      <c r="UUE603" s="50"/>
      <c r="UUF603" s="50"/>
      <c r="UUG603" s="50"/>
      <c r="UUH603" s="50"/>
      <c r="UUI603" s="50"/>
      <c r="UUJ603" s="50"/>
      <c r="UUK603" s="50"/>
      <c r="UUL603" s="50"/>
      <c r="UUM603" s="50"/>
      <c r="UUN603" s="50"/>
      <c r="UUO603" s="50"/>
      <c r="UUP603" s="50"/>
      <c r="UUQ603" s="50"/>
      <c r="UUR603" s="50"/>
      <c r="UUS603" s="50"/>
      <c r="UUT603" s="50"/>
      <c r="UUU603" s="50"/>
      <c r="UUV603" s="50"/>
      <c r="UUW603" s="50"/>
      <c r="UUX603" s="50"/>
      <c r="UUY603" s="50"/>
      <c r="UUZ603" s="50"/>
      <c r="UVA603" s="50"/>
      <c r="UVB603" s="50"/>
      <c r="UVC603" s="50"/>
      <c r="UVD603" s="50"/>
      <c r="UVE603" s="50"/>
      <c r="UVF603" s="50"/>
      <c r="UVG603" s="50"/>
      <c r="UVH603" s="50"/>
      <c r="UVI603" s="50"/>
      <c r="UVJ603" s="50"/>
      <c r="UVK603" s="50"/>
      <c r="UVL603" s="50"/>
      <c r="UVM603" s="50"/>
      <c r="UVN603" s="50"/>
      <c r="UVO603" s="50"/>
      <c r="UVP603" s="50"/>
      <c r="UVQ603" s="50"/>
      <c r="UVR603" s="50"/>
      <c r="UVS603" s="50"/>
      <c r="UVT603" s="50"/>
      <c r="UVU603" s="50"/>
      <c r="UVV603" s="50"/>
      <c r="UVW603" s="50"/>
      <c r="UVX603" s="50"/>
      <c r="UVY603" s="50"/>
      <c r="UVZ603" s="50"/>
      <c r="UWA603" s="50"/>
      <c r="UWB603" s="50"/>
      <c r="UWC603" s="50"/>
      <c r="UWD603" s="50"/>
      <c r="UWE603" s="50"/>
      <c r="UWF603" s="50"/>
      <c r="UWG603" s="50"/>
      <c r="UWH603" s="50"/>
      <c r="UWI603" s="50"/>
      <c r="UWJ603" s="50"/>
      <c r="UWK603" s="50"/>
      <c r="UWL603" s="50"/>
      <c r="UWM603" s="50"/>
      <c r="UWN603" s="50"/>
      <c r="UWO603" s="50"/>
      <c r="UWP603" s="50"/>
      <c r="UWQ603" s="50"/>
      <c r="UWR603" s="50"/>
      <c r="UWS603" s="50"/>
      <c r="UWT603" s="50"/>
      <c r="UWU603" s="50"/>
      <c r="UWV603" s="50"/>
      <c r="UWW603" s="50"/>
      <c r="UWX603" s="50"/>
      <c r="UWY603" s="50"/>
      <c r="UWZ603" s="50"/>
      <c r="UXA603" s="50"/>
      <c r="UXB603" s="50"/>
      <c r="UXC603" s="50"/>
      <c r="UXD603" s="50"/>
      <c r="UXE603" s="50"/>
      <c r="UXF603" s="50"/>
      <c r="UXG603" s="50"/>
      <c r="UXH603" s="50"/>
      <c r="UXI603" s="50"/>
      <c r="UXJ603" s="50"/>
      <c r="UXK603" s="50"/>
      <c r="UXL603" s="50"/>
      <c r="UXM603" s="50"/>
      <c r="UXN603" s="50"/>
      <c r="UXO603" s="50"/>
      <c r="UXP603" s="50"/>
      <c r="UXQ603" s="50"/>
      <c r="UXR603" s="50"/>
      <c r="UXS603" s="50"/>
      <c r="UXT603" s="50"/>
      <c r="UXU603" s="50"/>
      <c r="UXV603" s="50"/>
      <c r="UXW603" s="50"/>
      <c r="UXX603" s="50"/>
      <c r="UXY603" s="50"/>
      <c r="UXZ603" s="50"/>
      <c r="UYA603" s="50"/>
      <c r="UYB603" s="50"/>
      <c r="UYD603" s="50"/>
      <c r="UYF603" s="50"/>
      <c r="UYG603" s="50"/>
      <c r="UYH603" s="50"/>
      <c r="UYI603" s="50"/>
      <c r="UYJ603" s="50"/>
      <c r="UYK603" s="50"/>
      <c r="UYL603" s="50"/>
      <c r="UYM603" s="50"/>
      <c r="UYR603" s="50"/>
      <c r="UYS603" s="50"/>
      <c r="UYT603" s="50"/>
      <c r="UYU603" s="50"/>
      <c r="UYV603" s="50"/>
      <c r="UYW603" s="50"/>
      <c r="UYX603" s="50"/>
      <c r="UYY603" s="50"/>
      <c r="UYZ603" s="50"/>
      <c r="UZA603" s="50"/>
      <c r="UZB603" s="50"/>
      <c r="UZC603" s="50"/>
      <c r="UZD603" s="50"/>
      <c r="UZE603" s="50"/>
      <c r="UZF603" s="50"/>
      <c r="UZG603" s="50"/>
      <c r="UZH603" s="50"/>
      <c r="UZI603" s="50"/>
      <c r="UZJ603" s="50"/>
      <c r="UZK603" s="50"/>
      <c r="UZL603" s="50"/>
      <c r="UZM603" s="50"/>
      <c r="UZN603" s="50"/>
      <c r="UZO603" s="50"/>
      <c r="UZP603" s="50"/>
      <c r="UZQ603" s="50"/>
      <c r="UZR603" s="50"/>
      <c r="UZS603" s="50"/>
      <c r="UZT603" s="50"/>
      <c r="UZU603" s="50"/>
      <c r="UZV603" s="50"/>
      <c r="UZW603" s="50"/>
      <c r="UZX603" s="50"/>
      <c r="UZY603" s="50"/>
      <c r="UZZ603" s="50"/>
      <c r="VAA603" s="50"/>
      <c r="VAB603" s="50"/>
      <c r="VAC603" s="50"/>
      <c r="VAD603" s="50"/>
      <c r="VAE603" s="50"/>
      <c r="VAF603" s="50"/>
      <c r="VAG603" s="50"/>
      <c r="VAH603" s="50"/>
      <c r="VAI603" s="50"/>
      <c r="VAJ603" s="50"/>
      <c r="VAK603" s="50"/>
      <c r="VAL603" s="50"/>
      <c r="VAM603" s="50"/>
      <c r="VAN603" s="50"/>
      <c r="VAO603" s="50"/>
      <c r="VAP603" s="50"/>
      <c r="VAQ603" s="50"/>
      <c r="VAR603" s="50"/>
      <c r="VAS603" s="50"/>
      <c r="VAT603" s="50"/>
      <c r="VAU603" s="50"/>
      <c r="VAV603" s="50"/>
      <c r="VAW603" s="50"/>
      <c r="VAX603" s="50"/>
      <c r="VAY603" s="50"/>
      <c r="VAZ603" s="50"/>
      <c r="VBA603" s="50"/>
      <c r="VBB603" s="50"/>
      <c r="VBC603" s="50"/>
      <c r="VBD603" s="50"/>
      <c r="VBE603" s="50"/>
      <c r="VBF603" s="50"/>
      <c r="VBG603" s="50"/>
      <c r="VBH603" s="50"/>
      <c r="VBI603" s="50"/>
      <c r="VBJ603" s="50"/>
      <c r="VBK603" s="50"/>
      <c r="VBL603" s="50"/>
      <c r="VBM603" s="50"/>
      <c r="VBN603" s="50"/>
      <c r="VBO603" s="50"/>
      <c r="VBP603" s="50"/>
      <c r="VBQ603" s="50"/>
      <c r="VBR603" s="50"/>
      <c r="VBS603" s="50"/>
      <c r="VBT603" s="50"/>
      <c r="VBU603" s="50"/>
      <c r="VBV603" s="50"/>
      <c r="VBW603" s="50"/>
      <c r="VBX603" s="50"/>
      <c r="VBY603" s="50"/>
      <c r="VBZ603" s="50"/>
      <c r="VCA603" s="50"/>
      <c r="VCB603" s="50"/>
      <c r="VCC603" s="50"/>
      <c r="VCD603" s="50"/>
      <c r="VCE603" s="50"/>
      <c r="VCF603" s="50"/>
      <c r="VCG603" s="50"/>
      <c r="VCH603" s="50"/>
      <c r="VCI603" s="50"/>
      <c r="VCJ603" s="50"/>
      <c r="VCK603" s="50"/>
      <c r="VCL603" s="50"/>
      <c r="VCM603" s="50"/>
      <c r="VCN603" s="50"/>
      <c r="VCO603" s="50"/>
      <c r="VCP603" s="50"/>
      <c r="VCQ603" s="50"/>
      <c r="VCR603" s="50"/>
      <c r="VCS603" s="50"/>
      <c r="VCT603" s="50"/>
      <c r="VCU603" s="50"/>
      <c r="VCV603" s="50"/>
      <c r="VCW603" s="50"/>
      <c r="VCX603" s="50"/>
      <c r="VCY603" s="50"/>
      <c r="VCZ603" s="50"/>
      <c r="VDA603" s="50"/>
      <c r="VDB603" s="50"/>
      <c r="VDC603" s="50"/>
      <c r="VDD603" s="50"/>
      <c r="VDE603" s="50"/>
      <c r="VDF603" s="50"/>
      <c r="VDG603" s="50"/>
      <c r="VDH603" s="50"/>
      <c r="VDI603" s="50"/>
      <c r="VDJ603" s="50"/>
      <c r="VDK603" s="50"/>
      <c r="VDL603" s="50"/>
      <c r="VDM603" s="50"/>
      <c r="VDN603" s="50"/>
      <c r="VDO603" s="50"/>
      <c r="VDP603" s="50"/>
      <c r="VDQ603" s="50"/>
      <c r="VDR603" s="50"/>
      <c r="VDS603" s="50"/>
      <c r="VDT603" s="50"/>
      <c r="VDU603" s="50"/>
      <c r="VDV603" s="50"/>
      <c r="VDW603" s="50"/>
      <c r="VDX603" s="50"/>
      <c r="VDY603" s="50"/>
      <c r="VDZ603" s="50"/>
      <c r="VEA603" s="50"/>
      <c r="VEB603" s="50"/>
      <c r="VEC603" s="50"/>
      <c r="VED603" s="50"/>
      <c r="VEE603" s="50"/>
      <c r="VEF603" s="50"/>
      <c r="VEG603" s="50"/>
      <c r="VEH603" s="50"/>
      <c r="VEI603" s="50"/>
      <c r="VEJ603" s="50"/>
      <c r="VEK603" s="50"/>
      <c r="VEL603" s="50"/>
      <c r="VEM603" s="50"/>
      <c r="VEN603" s="50"/>
      <c r="VEO603" s="50"/>
      <c r="VEP603" s="50"/>
      <c r="VEQ603" s="50"/>
      <c r="VER603" s="50"/>
      <c r="VES603" s="50"/>
      <c r="VET603" s="50"/>
      <c r="VEU603" s="50"/>
      <c r="VEV603" s="50"/>
      <c r="VEW603" s="50"/>
      <c r="VEX603" s="50"/>
      <c r="VEY603" s="50"/>
      <c r="VEZ603" s="50"/>
      <c r="VFA603" s="50"/>
      <c r="VFB603" s="50"/>
      <c r="VFC603" s="50"/>
      <c r="VFD603" s="50"/>
      <c r="VFE603" s="50"/>
      <c r="VFF603" s="50"/>
      <c r="VFG603" s="50"/>
      <c r="VFH603" s="50"/>
      <c r="VFI603" s="50"/>
      <c r="VFJ603" s="50"/>
      <c r="VFK603" s="50"/>
      <c r="VFL603" s="50"/>
      <c r="VFM603" s="50"/>
      <c r="VFN603" s="50"/>
      <c r="VFO603" s="50"/>
      <c r="VFP603" s="50"/>
      <c r="VFQ603" s="50"/>
      <c r="VFR603" s="50"/>
      <c r="VFS603" s="50"/>
      <c r="VFT603" s="50"/>
      <c r="VFU603" s="50"/>
      <c r="VFV603" s="50"/>
      <c r="VFW603" s="50"/>
      <c r="VFX603" s="50"/>
      <c r="VFY603" s="50"/>
      <c r="VFZ603" s="50"/>
      <c r="VGA603" s="50"/>
      <c r="VGB603" s="50"/>
      <c r="VGC603" s="50"/>
      <c r="VGD603" s="50"/>
      <c r="VGE603" s="50"/>
      <c r="VGF603" s="50"/>
      <c r="VGG603" s="50"/>
      <c r="VGH603" s="50"/>
      <c r="VGI603" s="50"/>
      <c r="VGJ603" s="50"/>
      <c r="VGK603" s="50"/>
      <c r="VGL603" s="50"/>
      <c r="VGM603" s="50"/>
      <c r="VGN603" s="50"/>
      <c r="VGO603" s="50"/>
      <c r="VGP603" s="50"/>
      <c r="VGQ603" s="50"/>
      <c r="VGR603" s="50"/>
      <c r="VGS603" s="50"/>
      <c r="VGT603" s="50"/>
      <c r="VGU603" s="50"/>
      <c r="VGV603" s="50"/>
      <c r="VGW603" s="50"/>
      <c r="VGX603" s="50"/>
      <c r="VGY603" s="50"/>
      <c r="VGZ603" s="50"/>
      <c r="VHA603" s="50"/>
      <c r="VHB603" s="50"/>
      <c r="VHC603" s="50"/>
      <c r="VHD603" s="50"/>
      <c r="VHE603" s="50"/>
      <c r="VHF603" s="50"/>
      <c r="VHG603" s="50"/>
      <c r="VHH603" s="50"/>
      <c r="VHI603" s="50"/>
      <c r="VHJ603" s="50"/>
      <c r="VHK603" s="50"/>
      <c r="VHL603" s="50"/>
      <c r="VHM603" s="50"/>
      <c r="VHN603" s="50"/>
      <c r="VHO603" s="50"/>
      <c r="VHP603" s="50"/>
      <c r="VHQ603" s="50"/>
      <c r="VHR603" s="50"/>
      <c r="VHS603" s="50"/>
      <c r="VHT603" s="50"/>
      <c r="VHU603" s="50"/>
      <c r="VHV603" s="50"/>
      <c r="VHW603" s="50"/>
      <c r="VHX603" s="50"/>
      <c r="VHZ603" s="50"/>
      <c r="VIB603" s="50"/>
      <c r="VIC603" s="50"/>
      <c r="VID603" s="50"/>
      <c r="VIE603" s="50"/>
      <c r="VIF603" s="50"/>
      <c r="VIG603" s="50"/>
      <c r="VIH603" s="50"/>
      <c r="VII603" s="50"/>
      <c r="VIN603" s="50"/>
      <c r="VIO603" s="50"/>
      <c r="VIP603" s="50"/>
      <c r="VIQ603" s="50"/>
      <c r="VIR603" s="50"/>
      <c r="VIS603" s="50"/>
      <c r="VIT603" s="50"/>
      <c r="VIU603" s="50"/>
      <c r="VIV603" s="50"/>
      <c r="VIW603" s="50"/>
      <c r="VIX603" s="50"/>
      <c r="VIY603" s="50"/>
      <c r="VIZ603" s="50"/>
      <c r="VJA603" s="50"/>
      <c r="VJB603" s="50"/>
      <c r="VJC603" s="50"/>
      <c r="VJD603" s="50"/>
      <c r="VJE603" s="50"/>
      <c r="VJF603" s="50"/>
      <c r="VJG603" s="50"/>
      <c r="VJH603" s="50"/>
      <c r="VJI603" s="50"/>
      <c r="VJJ603" s="50"/>
      <c r="VJK603" s="50"/>
      <c r="VJL603" s="50"/>
      <c r="VJM603" s="50"/>
      <c r="VJN603" s="50"/>
      <c r="VJO603" s="50"/>
      <c r="VJP603" s="50"/>
      <c r="VJQ603" s="50"/>
      <c r="VJR603" s="50"/>
      <c r="VJS603" s="50"/>
      <c r="VJT603" s="50"/>
      <c r="VJU603" s="50"/>
      <c r="VJV603" s="50"/>
      <c r="VJW603" s="50"/>
      <c r="VJX603" s="50"/>
      <c r="VJY603" s="50"/>
      <c r="VJZ603" s="50"/>
      <c r="VKA603" s="50"/>
      <c r="VKB603" s="50"/>
      <c r="VKC603" s="50"/>
      <c r="VKD603" s="50"/>
      <c r="VKE603" s="50"/>
      <c r="VKF603" s="50"/>
      <c r="VKG603" s="50"/>
      <c r="VKH603" s="50"/>
      <c r="VKI603" s="50"/>
      <c r="VKJ603" s="50"/>
      <c r="VKK603" s="50"/>
      <c r="VKL603" s="50"/>
      <c r="VKM603" s="50"/>
      <c r="VKN603" s="50"/>
      <c r="VKO603" s="50"/>
      <c r="VKP603" s="50"/>
      <c r="VKQ603" s="50"/>
      <c r="VKR603" s="50"/>
      <c r="VKS603" s="50"/>
      <c r="VKT603" s="50"/>
      <c r="VKU603" s="50"/>
      <c r="VKV603" s="50"/>
      <c r="VKW603" s="50"/>
      <c r="VKX603" s="50"/>
      <c r="VKY603" s="50"/>
      <c r="VKZ603" s="50"/>
      <c r="VLA603" s="50"/>
      <c r="VLB603" s="50"/>
      <c r="VLC603" s="50"/>
      <c r="VLD603" s="50"/>
      <c r="VLE603" s="50"/>
      <c r="VLF603" s="50"/>
      <c r="VLG603" s="50"/>
      <c r="VLH603" s="50"/>
      <c r="VLI603" s="50"/>
      <c r="VLJ603" s="50"/>
      <c r="VLK603" s="50"/>
      <c r="VLL603" s="50"/>
      <c r="VLM603" s="50"/>
      <c r="VLN603" s="50"/>
      <c r="VLO603" s="50"/>
      <c r="VLP603" s="50"/>
      <c r="VLQ603" s="50"/>
      <c r="VLR603" s="50"/>
      <c r="VLS603" s="50"/>
      <c r="VLT603" s="50"/>
      <c r="VLU603" s="50"/>
      <c r="VLV603" s="50"/>
      <c r="VLW603" s="50"/>
      <c r="VLX603" s="50"/>
      <c r="VLY603" s="50"/>
      <c r="VLZ603" s="50"/>
      <c r="VMA603" s="50"/>
      <c r="VMB603" s="50"/>
      <c r="VMC603" s="50"/>
      <c r="VMD603" s="50"/>
      <c r="VME603" s="50"/>
      <c r="VMF603" s="50"/>
      <c r="VMG603" s="50"/>
      <c r="VMH603" s="50"/>
      <c r="VMI603" s="50"/>
      <c r="VMJ603" s="50"/>
      <c r="VMK603" s="50"/>
      <c r="VML603" s="50"/>
      <c r="VMM603" s="50"/>
      <c r="VMN603" s="50"/>
      <c r="VMO603" s="50"/>
      <c r="VMP603" s="50"/>
      <c r="VMQ603" s="50"/>
      <c r="VMR603" s="50"/>
      <c r="VMS603" s="50"/>
      <c r="VMT603" s="50"/>
      <c r="VMU603" s="50"/>
      <c r="VMV603" s="50"/>
      <c r="VMW603" s="50"/>
      <c r="VMX603" s="50"/>
      <c r="VMY603" s="50"/>
      <c r="VMZ603" s="50"/>
      <c r="VNA603" s="50"/>
      <c r="VNB603" s="50"/>
      <c r="VNC603" s="50"/>
      <c r="VND603" s="50"/>
      <c r="VNE603" s="50"/>
      <c r="VNF603" s="50"/>
      <c r="VNG603" s="50"/>
      <c r="VNH603" s="50"/>
      <c r="VNI603" s="50"/>
      <c r="VNJ603" s="50"/>
      <c r="VNK603" s="50"/>
      <c r="VNL603" s="50"/>
      <c r="VNM603" s="50"/>
      <c r="VNN603" s="50"/>
      <c r="VNO603" s="50"/>
      <c r="VNP603" s="50"/>
      <c r="VNQ603" s="50"/>
      <c r="VNR603" s="50"/>
      <c r="VNS603" s="50"/>
      <c r="VNT603" s="50"/>
      <c r="VNU603" s="50"/>
      <c r="VNV603" s="50"/>
      <c r="VNW603" s="50"/>
      <c r="VNX603" s="50"/>
      <c r="VNY603" s="50"/>
      <c r="VNZ603" s="50"/>
      <c r="VOA603" s="50"/>
      <c r="VOB603" s="50"/>
      <c r="VOC603" s="50"/>
      <c r="VOD603" s="50"/>
      <c r="VOE603" s="50"/>
      <c r="VOF603" s="50"/>
      <c r="VOG603" s="50"/>
      <c r="VOH603" s="50"/>
      <c r="VOI603" s="50"/>
      <c r="VOJ603" s="50"/>
      <c r="VOK603" s="50"/>
      <c r="VOL603" s="50"/>
      <c r="VOM603" s="50"/>
      <c r="VON603" s="50"/>
      <c r="VOO603" s="50"/>
      <c r="VOP603" s="50"/>
      <c r="VOQ603" s="50"/>
      <c r="VOR603" s="50"/>
      <c r="VOS603" s="50"/>
      <c r="VOT603" s="50"/>
      <c r="VOU603" s="50"/>
      <c r="VOV603" s="50"/>
      <c r="VOW603" s="50"/>
      <c r="VOX603" s="50"/>
      <c r="VOY603" s="50"/>
      <c r="VOZ603" s="50"/>
      <c r="VPA603" s="50"/>
      <c r="VPB603" s="50"/>
      <c r="VPC603" s="50"/>
      <c r="VPD603" s="50"/>
      <c r="VPE603" s="50"/>
      <c r="VPF603" s="50"/>
      <c r="VPG603" s="50"/>
      <c r="VPH603" s="50"/>
      <c r="VPI603" s="50"/>
      <c r="VPJ603" s="50"/>
      <c r="VPK603" s="50"/>
      <c r="VPL603" s="50"/>
      <c r="VPM603" s="50"/>
      <c r="VPN603" s="50"/>
      <c r="VPO603" s="50"/>
      <c r="VPP603" s="50"/>
      <c r="VPQ603" s="50"/>
      <c r="VPR603" s="50"/>
      <c r="VPS603" s="50"/>
      <c r="VPT603" s="50"/>
      <c r="VPU603" s="50"/>
      <c r="VPV603" s="50"/>
      <c r="VPW603" s="50"/>
      <c r="VPX603" s="50"/>
      <c r="VPY603" s="50"/>
      <c r="VPZ603" s="50"/>
      <c r="VQA603" s="50"/>
      <c r="VQB603" s="50"/>
      <c r="VQC603" s="50"/>
      <c r="VQD603" s="50"/>
      <c r="VQE603" s="50"/>
      <c r="VQF603" s="50"/>
      <c r="VQG603" s="50"/>
      <c r="VQH603" s="50"/>
      <c r="VQI603" s="50"/>
      <c r="VQJ603" s="50"/>
      <c r="VQK603" s="50"/>
      <c r="VQL603" s="50"/>
      <c r="VQM603" s="50"/>
      <c r="VQN603" s="50"/>
      <c r="VQO603" s="50"/>
      <c r="VQP603" s="50"/>
      <c r="VQQ603" s="50"/>
      <c r="VQR603" s="50"/>
      <c r="VQS603" s="50"/>
      <c r="VQT603" s="50"/>
      <c r="VQU603" s="50"/>
      <c r="VQV603" s="50"/>
      <c r="VQW603" s="50"/>
      <c r="VQX603" s="50"/>
      <c r="VQY603" s="50"/>
      <c r="VQZ603" s="50"/>
      <c r="VRA603" s="50"/>
      <c r="VRB603" s="50"/>
      <c r="VRC603" s="50"/>
      <c r="VRD603" s="50"/>
      <c r="VRE603" s="50"/>
      <c r="VRF603" s="50"/>
      <c r="VRG603" s="50"/>
      <c r="VRH603" s="50"/>
      <c r="VRI603" s="50"/>
      <c r="VRJ603" s="50"/>
      <c r="VRK603" s="50"/>
      <c r="VRL603" s="50"/>
      <c r="VRM603" s="50"/>
      <c r="VRN603" s="50"/>
      <c r="VRO603" s="50"/>
      <c r="VRP603" s="50"/>
      <c r="VRQ603" s="50"/>
      <c r="VRR603" s="50"/>
      <c r="VRS603" s="50"/>
      <c r="VRT603" s="50"/>
      <c r="VRV603" s="50"/>
      <c r="VRX603" s="50"/>
      <c r="VRY603" s="50"/>
      <c r="VRZ603" s="50"/>
      <c r="VSA603" s="50"/>
      <c r="VSB603" s="50"/>
      <c r="VSC603" s="50"/>
      <c r="VSD603" s="50"/>
      <c r="VSE603" s="50"/>
      <c r="VSJ603" s="50"/>
      <c r="VSK603" s="50"/>
      <c r="VSL603" s="50"/>
      <c r="VSM603" s="50"/>
      <c r="VSN603" s="50"/>
      <c r="VSO603" s="50"/>
      <c r="VSP603" s="50"/>
      <c r="VSQ603" s="50"/>
      <c r="VSR603" s="50"/>
      <c r="VSS603" s="50"/>
      <c r="VST603" s="50"/>
      <c r="VSU603" s="50"/>
      <c r="VSV603" s="50"/>
      <c r="VSW603" s="50"/>
      <c r="VSX603" s="50"/>
      <c r="VSY603" s="50"/>
      <c r="VSZ603" s="50"/>
      <c r="VTA603" s="50"/>
      <c r="VTB603" s="50"/>
      <c r="VTC603" s="50"/>
      <c r="VTD603" s="50"/>
      <c r="VTE603" s="50"/>
      <c r="VTF603" s="50"/>
      <c r="VTG603" s="50"/>
      <c r="VTH603" s="50"/>
      <c r="VTI603" s="50"/>
      <c r="VTJ603" s="50"/>
      <c r="VTK603" s="50"/>
      <c r="VTL603" s="50"/>
      <c r="VTM603" s="50"/>
      <c r="VTN603" s="50"/>
      <c r="VTO603" s="50"/>
      <c r="VTP603" s="50"/>
      <c r="VTQ603" s="50"/>
      <c r="VTR603" s="50"/>
      <c r="VTS603" s="50"/>
      <c r="VTT603" s="50"/>
      <c r="VTU603" s="50"/>
      <c r="VTV603" s="50"/>
      <c r="VTW603" s="50"/>
      <c r="VTX603" s="50"/>
      <c r="VTY603" s="50"/>
      <c r="VTZ603" s="50"/>
      <c r="VUA603" s="50"/>
      <c r="VUB603" s="50"/>
      <c r="VUC603" s="50"/>
      <c r="VUD603" s="50"/>
      <c r="VUE603" s="50"/>
      <c r="VUF603" s="50"/>
      <c r="VUG603" s="50"/>
      <c r="VUH603" s="50"/>
      <c r="VUI603" s="50"/>
      <c r="VUJ603" s="50"/>
      <c r="VUK603" s="50"/>
      <c r="VUL603" s="50"/>
      <c r="VUM603" s="50"/>
      <c r="VUN603" s="50"/>
      <c r="VUO603" s="50"/>
      <c r="VUP603" s="50"/>
      <c r="VUQ603" s="50"/>
      <c r="VUR603" s="50"/>
      <c r="VUS603" s="50"/>
      <c r="VUT603" s="50"/>
      <c r="VUU603" s="50"/>
      <c r="VUV603" s="50"/>
      <c r="VUW603" s="50"/>
      <c r="VUX603" s="50"/>
      <c r="VUY603" s="50"/>
      <c r="VUZ603" s="50"/>
      <c r="VVA603" s="50"/>
      <c r="VVB603" s="50"/>
      <c r="VVC603" s="50"/>
      <c r="VVD603" s="50"/>
      <c r="VVE603" s="50"/>
      <c r="VVF603" s="50"/>
      <c r="VVG603" s="50"/>
      <c r="VVH603" s="50"/>
      <c r="VVI603" s="50"/>
      <c r="VVJ603" s="50"/>
      <c r="VVK603" s="50"/>
      <c r="VVL603" s="50"/>
      <c r="VVM603" s="50"/>
      <c r="VVN603" s="50"/>
      <c r="VVO603" s="50"/>
      <c r="VVP603" s="50"/>
      <c r="VVQ603" s="50"/>
      <c r="VVR603" s="50"/>
      <c r="VVS603" s="50"/>
      <c r="VVT603" s="50"/>
      <c r="VVU603" s="50"/>
      <c r="VVV603" s="50"/>
      <c r="VVW603" s="50"/>
      <c r="VVX603" s="50"/>
      <c r="VVY603" s="50"/>
      <c r="VVZ603" s="50"/>
      <c r="VWA603" s="50"/>
      <c r="VWB603" s="50"/>
      <c r="VWC603" s="50"/>
      <c r="VWD603" s="50"/>
      <c r="VWE603" s="50"/>
      <c r="VWF603" s="50"/>
      <c r="VWG603" s="50"/>
      <c r="VWH603" s="50"/>
      <c r="VWI603" s="50"/>
      <c r="VWJ603" s="50"/>
      <c r="VWK603" s="50"/>
      <c r="VWL603" s="50"/>
      <c r="VWM603" s="50"/>
      <c r="VWN603" s="50"/>
      <c r="VWO603" s="50"/>
      <c r="VWP603" s="50"/>
      <c r="VWQ603" s="50"/>
      <c r="VWR603" s="50"/>
      <c r="VWS603" s="50"/>
      <c r="VWT603" s="50"/>
      <c r="VWU603" s="50"/>
      <c r="VWV603" s="50"/>
      <c r="VWW603" s="50"/>
      <c r="VWX603" s="50"/>
      <c r="VWY603" s="50"/>
      <c r="VWZ603" s="50"/>
      <c r="VXA603" s="50"/>
      <c r="VXB603" s="50"/>
      <c r="VXC603" s="50"/>
      <c r="VXD603" s="50"/>
      <c r="VXE603" s="50"/>
      <c r="VXF603" s="50"/>
      <c r="VXG603" s="50"/>
      <c r="VXH603" s="50"/>
      <c r="VXI603" s="50"/>
      <c r="VXJ603" s="50"/>
      <c r="VXK603" s="50"/>
      <c r="VXL603" s="50"/>
      <c r="VXM603" s="50"/>
      <c r="VXN603" s="50"/>
      <c r="VXO603" s="50"/>
      <c r="VXP603" s="50"/>
      <c r="VXQ603" s="50"/>
      <c r="VXR603" s="50"/>
      <c r="VXS603" s="50"/>
      <c r="VXT603" s="50"/>
      <c r="VXU603" s="50"/>
      <c r="VXV603" s="50"/>
      <c r="VXW603" s="50"/>
      <c r="VXX603" s="50"/>
      <c r="VXY603" s="50"/>
      <c r="VXZ603" s="50"/>
      <c r="VYA603" s="50"/>
      <c r="VYB603" s="50"/>
      <c r="VYC603" s="50"/>
      <c r="VYD603" s="50"/>
      <c r="VYE603" s="50"/>
      <c r="VYF603" s="50"/>
      <c r="VYG603" s="50"/>
      <c r="VYH603" s="50"/>
      <c r="VYI603" s="50"/>
      <c r="VYJ603" s="50"/>
      <c r="VYK603" s="50"/>
      <c r="VYL603" s="50"/>
      <c r="VYM603" s="50"/>
      <c r="VYN603" s="50"/>
      <c r="VYO603" s="50"/>
      <c r="VYP603" s="50"/>
      <c r="VYQ603" s="50"/>
      <c r="VYR603" s="50"/>
      <c r="VYS603" s="50"/>
      <c r="VYT603" s="50"/>
      <c r="VYU603" s="50"/>
      <c r="VYV603" s="50"/>
      <c r="VYW603" s="50"/>
      <c r="VYX603" s="50"/>
      <c r="VYY603" s="50"/>
      <c r="VYZ603" s="50"/>
      <c r="VZA603" s="50"/>
      <c r="VZB603" s="50"/>
      <c r="VZC603" s="50"/>
      <c r="VZD603" s="50"/>
      <c r="VZE603" s="50"/>
      <c r="VZF603" s="50"/>
      <c r="VZG603" s="50"/>
      <c r="VZH603" s="50"/>
      <c r="VZI603" s="50"/>
      <c r="VZJ603" s="50"/>
      <c r="VZK603" s="50"/>
      <c r="VZL603" s="50"/>
      <c r="VZM603" s="50"/>
      <c r="VZN603" s="50"/>
      <c r="VZO603" s="50"/>
      <c r="VZP603" s="50"/>
      <c r="VZQ603" s="50"/>
      <c r="VZR603" s="50"/>
      <c r="VZS603" s="50"/>
      <c r="VZT603" s="50"/>
      <c r="VZU603" s="50"/>
      <c r="VZV603" s="50"/>
      <c r="VZW603" s="50"/>
      <c r="VZX603" s="50"/>
      <c r="VZY603" s="50"/>
      <c r="VZZ603" s="50"/>
      <c r="WAA603" s="50"/>
      <c r="WAB603" s="50"/>
      <c r="WAC603" s="50"/>
      <c r="WAD603" s="50"/>
      <c r="WAE603" s="50"/>
      <c r="WAF603" s="50"/>
      <c r="WAG603" s="50"/>
      <c r="WAH603" s="50"/>
      <c r="WAI603" s="50"/>
      <c r="WAJ603" s="50"/>
      <c r="WAK603" s="50"/>
      <c r="WAL603" s="50"/>
      <c r="WAM603" s="50"/>
      <c r="WAN603" s="50"/>
      <c r="WAO603" s="50"/>
      <c r="WAP603" s="50"/>
      <c r="WAQ603" s="50"/>
      <c r="WAR603" s="50"/>
      <c r="WAS603" s="50"/>
      <c r="WAT603" s="50"/>
      <c r="WAU603" s="50"/>
      <c r="WAV603" s="50"/>
      <c r="WAW603" s="50"/>
      <c r="WAX603" s="50"/>
      <c r="WAY603" s="50"/>
      <c r="WAZ603" s="50"/>
      <c r="WBA603" s="50"/>
      <c r="WBB603" s="50"/>
      <c r="WBC603" s="50"/>
      <c r="WBD603" s="50"/>
      <c r="WBE603" s="50"/>
      <c r="WBF603" s="50"/>
      <c r="WBG603" s="50"/>
      <c r="WBH603" s="50"/>
      <c r="WBI603" s="50"/>
      <c r="WBJ603" s="50"/>
      <c r="WBK603" s="50"/>
      <c r="WBL603" s="50"/>
      <c r="WBM603" s="50"/>
      <c r="WBN603" s="50"/>
      <c r="WBO603" s="50"/>
      <c r="WBP603" s="50"/>
      <c r="WBR603" s="50"/>
      <c r="WBT603" s="50"/>
      <c r="WBU603" s="50"/>
      <c r="WBV603" s="50"/>
      <c r="WBW603" s="50"/>
      <c r="WBX603" s="50"/>
      <c r="WBY603" s="50"/>
      <c r="WBZ603" s="50"/>
      <c r="WCA603" s="50"/>
      <c r="WCF603" s="50"/>
      <c r="WCG603" s="50"/>
      <c r="WCH603" s="50"/>
      <c r="WCI603" s="50"/>
      <c r="WCJ603" s="50"/>
      <c r="WCK603" s="50"/>
      <c r="WCL603" s="50"/>
      <c r="WCM603" s="50"/>
      <c r="WCN603" s="50"/>
      <c r="WCO603" s="50"/>
      <c r="WCP603" s="50"/>
      <c r="WCQ603" s="50"/>
      <c r="WCR603" s="50"/>
      <c r="WCS603" s="50"/>
      <c r="WCT603" s="50"/>
      <c r="WCU603" s="50"/>
      <c r="WCV603" s="50"/>
      <c r="WCW603" s="50"/>
      <c r="WCX603" s="50"/>
      <c r="WCY603" s="50"/>
      <c r="WCZ603" s="50"/>
      <c r="WDA603" s="50"/>
      <c r="WDB603" s="50"/>
      <c r="WDC603" s="50"/>
      <c r="WDD603" s="50"/>
      <c r="WDE603" s="50"/>
      <c r="WDF603" s="50"/>
      <c r="WDG603" s="50"/>
      <c r="WDH603" s="50"/>
      <c r="WDI603" s="50"/>
      <c r="WDJ603" s="50"/>
      <c r="WDK603" s="50"/>
      <c r="WDL603" s="50"/>
      <c r="WDM603" s="50"/>
      <c r="WDN603" s="50"/>
      <c r="WDO603" s="50"/>
      <c r="WDP603" s="50"/>
      <c r="WDQ603" s="50"/>
      <c r="WDR603" s="50"/>
      <c r="WDS603" s="50"/>
      <c r="WDT603" s="50"/>
      <c r="WDU603" s="50"/>
      <c r="WDV603" s="50"/>
      <c r="WDW603" s="50"/>
      <c r="WDX603" s="50"/>
      <c r="WDY603" s="50"/>
      <c r="WDZ603" s="50"/>
      <c r="WEA603" s="50"/>
      <c r="WEB603" s="50"/>
      <c r="WEC603" s="50"/>
      <c r="WED603" s="50"/>
      <c r="WEE603" s="50"/>
      <c r="WEF603" s="50"/>
      <c r="WEG603" s="50"/>
      <c r="WEH603" s="50"/>
      <c r="WEI603" s="50"/>
      <c r="WEJ603" s="50"/>
      <c r="WEK603" s="50"/>
      <c r="WEL603" s="50"/>
      <c r="WEM603" s="50"/>
      <c r="WEN603" s="50"/>
      <c r="WEO603" s="50"/>
      <c r="WEP603" s="50"/>
      <c r="WEQ603" s="50"/>
      <c r="WER603" s="50"/>
      <c r="WES603" s="50"/>
      <c r="WET603" s="50"/>
      <c r="WEU603" s="50"/>
      <c r="WEV603" s="50"/>
      <c r="WEW603" s="50"/>
      <c r="WEX603" s="50"/>
      <c r="WEY603" s="50"/>
      <c r="WEZ603" s="50"/>
      <c r="WFA603" s="50"/>
      <c r="WFB603" s="50"/>
      <c r="WFC603" s="50"/>
      <c r="WFD603" s="50"/>
      <c r="WFE603" s="50"/>
      <c r="WFF603" s="50"/>
      <c r="WFG603" s="50"/>
      <c r="WFH603" s="50"/>
      <c r="WFI603" s="50"/>
      <c r="WFJ603" s="50"/>
      <c r="WFK603" s="50"/>
      <c r="WFL603" s="50"/>
      <c r="WFM603" s="50"/>
      <c r="WFN603" s="50"/>
      <c r="WFO603" s="50"/>
      <c r="WFP603" s="50"/>
      <c r="WFQ603" s="50"/>
      <c r="WFR603" s="50"/>
      <c r="WFS603" s="50"/>
      <c r="WFT603" s="50"/>
      <c r="WFU603" s="50"/>
      <c r="WFV603" s="50"/>
      <c r="WFW603" s="50"/>
      <c r="WFX603" s="50"/>
      <c r="WFY603" s="50"/>
      <c r="WFZ603" s="50"/>
      <c r="WGA603" s="50"/>
      <c r="WGB603" s="50"/>
      <c r="WGC603" s="50"/>
      <c r="WGD603" s="50"/>
      <c r="WGE603" s="50"/>
      <c r="WGF603" s="50"/>
      <c r="WGG603" s="50"/>
      <c r="WGH603" s="50"/>
      <c r="WGI603" s="50"/>
      <c r="WGJ603" s="50"/>
      <c r="WGK603" s="50"/>
      <c r="WGL603" s="50"/>
      <c r="WGM603" s="50"/>
      <c r="WGN603" s="50"/>
      <c r="WGO603" s="50"/>
      <c r="WGP603" s="50"/>
      <c r="WGQ603" s="50"/>
      <c r="WGR603" s="50"/>
      <c r="WGS603" s="50"/>
      <c r="WGT603" s="50"/>
      <c r="WGU603" s="50"/>
      <c r="WGV603" s="50"/>
      <c r="WGW603" s="50"/>
      <c r="WGX603" s="50"/>
      <c r="WGY603" s="50"/>
      <c r="WGZ603" s="50"/>
      <c r="WHA603" s="50"/>
      <c r="WHB603" s="50"/>
      <c r="WHC603" s="50"/>
      <c r="WHD603" s="50"/>
      <c r="WHE603" s="50"/>
      <c r="WHF603" s="50"/>
      <c r="WHG603" s="50"/>
      <c r="WHH603" s="50"/>
      <c r="WHI603" s="50"/>
      <c r="WHJ603" s="50"/>
      <c r="WHK603" s="50"/>
      <c r="WHL603" s="50"/>
      <c r="WHM603" s="50"/>
      <c r="WHN603" s="50"/>
      <c r="WHO603" s="50"/>
      <c r="WHP603" s="50"/>
      <c r="WHQ603" s="50"/>
      <c r="WHR603" s="50"/>
      <c r="WHS603" s="50"/>
      <c r="WHT603" s="50"/>
      <c r="WHU603" s="50"/>
      <c r="WHV603" s="50"/>
      <c r="WHW603" s="50"/>
      <c r="WHX603" s="50"/>
      <c r="WHY603" s="50"/>
      <c r="WHZ603" s="50"/>
      <c r="WIA603" s="50"/>
      <c r="WIB603" s="50"/>
      <c r="WIC603" s="50"/>
      <c r="WID603" s="50"/>
      <c r="WIE603" s="50"/>
      <c r="WIF603" s="50"/>
      <c r="WIG603" s="50"/>
      <c r="WIH603" s="50"/>
      <c r="WII603" s="50"/>
      <c r="WIJ603" s="50"/>
      <c r="WIK603" s="50"/>
      <c r="WIL603" s="50"/>
      <c r="WIM603" s="50"/>
      <c r="WIN603" s="50"/>
      <c r="WIO603" s="50"/>
      <c r="WIP603" s="50"/>
      <c r="WIQ603" s="50"/>
      <c r="WIR603" s="50"/>
      <c r="WIS603" s="50"/>
      <c r="WIT603" s="50"/>
      <c r="WIU603" s="50"/>
      <c r="WIV603" s="50"/>
      <c r="WIW603" s="50"/>
      <c r="WIX603" s="50"/>
      <c r="WIY603" s="50"/>
      <c r="WIZ603" s="50"/>
      <c r="WJA603" s="50"/>
      <c r="WJB603" s="50"/>
      <c r="WJC603" s="50"/>
      <c r="WJD603" s="50"/>
      <c r="WJE603" s="50"/>
      <c r="WJF603" s="50"/>
      <c r="WJG603" s="50"/>
      <c r="WJH603" s="50"/>
      <c r="WJI603" s="50"/>
      <c r="WJJ603" s="50"/>
      <c r="WJK603" s="50"/>
      <c r="WJL603" s="50"/>
      <c r="WJM603" s="50"/>
      <c r="WJN603" s="50"/>
      <c r="WJO603" s="50"/>
      <c r="WJP603" s="50"/>
      <c r="WJQ603" s="50"/>
      <c r="WJR603" s="50"/>
      <c r="WJS603" s="50"/>
      <c r="WJT603" s="50"/>
      <c r="WJU603" s="50"/>
      <c r="WJV603" s="50"/>
      <c r="WJW603" s="50"/>
      <c r="WJX603" s="50"/>
      <c r="WJY603" s="50"/>
      <c r="WJZ603" s="50"/>
      <c r="WKA603" s="50"/>
      <c r="WKB603" s="50"/>
      <c r="WKC603" s="50"/>
      <c r="WKD603" s="50"/>
      <c r="WKE603" s="50"/>
      <c r="WKF603" s="50"/>
      <c r="WKG603" s="50"/>
      <c r="WKH603" s="50"/>
      <c r="WKI603" s="50"/>
      <c r="WKJ603" s="50"/>
      <c r="WKK603" s="50"/>
      <c r="WKL603" s="50"/>
      <c r="WKM603" s="50"/>
      <c r="WKN603" s="50"/>
      <c r="WKO603" s="50"/>
      <c r="WKP603" s="50"/>
      <c r="WKQ603" s="50"/>
      <c r="WKR603" s="50"/>
      <c r="WKS603" s="50"/>
      <c r="WKT603" s="50"/>
      <c r="WKU603" s="50"/>
      <c r="WKV603" s="50"/>
      <c r="WKW603" s="50"/>
      <c r="WKX603" s="50"/>
      <c r="WKY603" s="50"/>
      <c r="WKZ603" s="50"/>
      <c r="WLA603" s="50"/>
      <c r="WLB603" s="50"/>
      <c r="WLC603" s="50"/>
      <c r="WLD603" s="50"/>
      <c r="WLE603" s="50"/>
      <c r="WLF603" s="50"/>
      <c r="WLG603" s="50"/>
      <c r="WLH603" s="50"/>
      <c r="WLI603" s="50"/>
      <c r="WLJ603" s="50"/>
      <c r="WLK603" s="50"/>
      <c r="WLL603" s="50"/>
      <c r="WLN603" s="50"/>
      <c r="WLP603" s="50"/>
      <c r="WLQ603" s="50"/>
      <c r="WLR603" s="50"/>
      <c r="WLS603" s="50"/>
      <c r="WLT603" s="50"/>
      <c r="WLU603" s="50"/>
      <c r="WLV603" s="50"/>
      <c r="WLW603" s="50"/>
      <c r="WMB603" s="50"/>
      <c r="WMC603" s="50"/>
      <c r="WMD603" s="50"/>
      <c r="WME603" s="50"/>
      <c r="WMF603" s="50"/>
      <c r="WMG603" s="50"/>
      <c r="WMH603" s="50"/>
      <c r="WMI603" s="50"/>
      <c r="WMJ603" s="50"/>
      <c r="WMK603" s="50"/>
      <c r="WML603" s="50"/>
      <c r="WMM603" s="50"/>
      <c r="WMN603" s="50"/>
      <c r="WMO603" s="50"/>
      <c r="WMP603" s="50"/>
      <c r="WMQ603" s="50"/>
      <c r="WMR603" s="50"/>
      <c r="WMS603" s="50"/>
      <c r="WMT603" s="50"/>
      <c r="WMU603" s="50"/>
      <c r="WMV603" s="50"/>
      <c r="WMW603" s="50"/>
      <c r="WMX603" s="50"/>
      <c r="WMY603" s="50"/>
      <c r="WMZ603" s="50"/>
      <c r="WNA603" s="50"/>
      <c r="WNB603" s="50"/>
      <c r="WNC603" s="50"/>
      <c r="WND603" s="50"/>
      <c r="WNE603" s="50"/>
      <c r="WNF603" s="50"/>
      <c r="WNG603" s="50"/>
      <c r="WNH603" s="50"/>
      <c r="WNI603" s="50"/>
      <c r="WNJ603" s="50"/>
      <c r="WNK603" s="50"/>
      <c r="WNL603" s="50"/>
      <c r="WNM603" s="50"/>
      <c r="WNN603" s="50"/>
      <c r="WNO603" s="50"/>
      <c r="WNP603" s="50"/>
      <c r="WNQ603" s="50"/>
      <c r="WNR603" s="50"/>
      <c r="WNS603" s="50"/>
      <c r="WNT603" s="50"/>
      <c r="WNU603" s="50"/>
      <c r="WNV603" s="50"/>
      <c r="WNW603" s="50"/>
      <c r="WNX603" s="50"/>
      <c r="WNY603" s="50"/>
      <c r="WNZ603" s="50"/>
      <c r="WOA603" s="50"/>
      <c r="WOB603" s="50"/>
      <c r="WOC603" s="50"/>
      <c r="WOD603" s="50"/>
      <c r="WOE603" s="50"/>
      <c r="WOF603" s="50"/>
      <c r="WOG603" s="50"/>
      <c r="WOH603" s="50"/>
      <c r="WOI603" s="50"/>
      <c r="WOJ603" s="50"/>
      <c r="WOK603" s="50"/>
      <c r="WOL603" s="50"/>
      <c r="WOM603" s="50"/>
      <c r="WON603" s="50"/>
      <c r="WOO603" s="50"/>
      <c r="WOP603" s="50"/>
      <c r="WOQ603" s="50"/>
      <c r="WOR603" s="50"/>
      <c r="WOS603" s="50"/>
      <c r="WOT603" s="50"/>
      <c r="WOU603" s="50"/>
      <c r="WOV603" s="50"/>
      <c r="WOW603" s="50"/>
      <c r="WOX603" s="50"/>
      <c r="WOY603" s="50"/>
      <c r="WOZ603" s="50"/>
      <c r="WPA603" s="50"/>
      <c r="WPB603" s="50"/>
      <c r="WPC603" s="50"/>
      <c r="WPD603" s="50"/>
      <c r="WPE603" s="50"/>
      <c r="WPF603" s="50"/>
      <c r="WPG603" s="50"/>
      <c r="WPH603" s="50"/>
      <c r="WPI603" s="50"/>
      <c r="WPJ603" s="50"/>
      <c r="WPK603" s="50"/>
      <c r="WPL603" s="50"/>
      <c r="WPM603" s="50"/>
      <c r="WPN603" s="50"/>
      <c r="WPO603" s="50"/>
      <c r="WPP603" s="50"/>
      <c r="WPQ603" s="50"/>
      <c r="WPR603" s="50"/>
      <c r="WPS603" s="50"/>
      <c r="WPT603" s="50"/>
      <c r="WPU603" s="50"/>
      <c r="WPV603" s="50"/>
      <c r="WPW603" s="50"/>
      <c r="WPX603" s="50"/>
      <c r="WPY603" s="50"/>
      <c r="WPZ603" s="50"/>
      <c r="WQA603" s="50"/>
      <c r="WQB603" s="50"/>
      <c r="WQC603" s="50"/>
      <c r="WQD603" s="50"/>
      <c r="WQE603" s="50"/>
      <c r="WQF603" s="50"/>
      <c r="WQG603" s="50"/>
      <c r="WQH603" s="50"/>
      <c r="WQI603" s="50"/>
      <c r="WQJ603" s="50"/>
      <c r="WQK603" s="50"/>
      <c r="WQL603" s="50"/>
      <c r="WQM603" s="50"/>
      <c r="WQN603" s="50"/>
      <c r="WQO603" s="50"/>
      <c r="WQP603" s="50"/>
      <c r="WQQ603" s="50"/>
      <c r="WQR603" s="50"/>
      <c r="WQS603" s="50"/>
      <c r="WQT603" s="50"/>
      <c r="WQU603" s="50"/>
      <c r="WQV603" s="50"/>
      <c r="WQW603" s="50"/>
      <c r="WQX603" s="50"/>
      <c r="WQY603" s="50"/>
      <c r="WQZ603" s="50"/>
      <c r="WRA603" s="50"/>
      <c r="WRB603" s="50"/>
      <c r="WRC603" s="50"/>
      <c r="WRD603" s="50"/>
      <c r="WRE603" s="50"/>
      <c r="WRF603" s="50"/>
      <c r="WRG603" s="50"/>
      <c r="WRH603" s="50"/>
      <c r="WRI603" s="50"/>
      <c r="WRJ603" s="50"/>
      <c r="WRK603" s="50"/>
      <c r="WRL603" s="50"/>
      <c r="WRM603" s="50"/>
      <c r="WRN603" s="50"/>
      <c r="WRO603" s="50"/>
      <c r="WRP603" s="50"/>
      <c r="WRQ603" s="50"/>
      <c r="WRR603" s="50"/>
      <c r="WRS603" s="50"/>
      <c r="WRT603" s="50"/>
      <c r="WRU603" s="50"/>
      <c r="WRV603" s="50"/>
      <c r="WRW603" s="50"/>
      <c r="WRX603" s="50"/>
      <c r="WRY603" s="50"/>
      <c r="WRZ603" s="50"/>
      <c r="WSA603" s="50"/>
      <c r="WSB603" s="50"/>
      <c r="WSC603" s="50"/>
      <c r="WSD603" s="50"/>
      <c r="WSE603" s="50"/>
      <c r="WSF603" s="50"/>
      <c r="WSG603" s="50"/>
      <c r="WSH603" s="50"/>
      <c r="WSI603" s="50"/>
      <c r="WSJ603" s="50"/>
      <c r="WSK603" s="50"/>
      <c r="WSL603" s="50"/>
      <c r="WSM603" s="50"/>
      <c r="WSN603" s="50"/>
      <c r="WSO603" s="50"/>
      <c r="WSP603" s="50"/>
      <c r="WSQ603" s="50"/>
      <c r="WSR603" s="50"/>
      <c r="WSS603" s="50"/>
      <c r="WST603" s="50"/>
      <c r="WSU603" s="50"/>
      <c r="WSV603" s="50"/>
      <c r="WSW603" s="50"/>
      <c r="WSX603" s="50"/>
      <c r="WSY603" s="50"/>
      <c r="WSZ603" s="50"/>
      <c r="WTA603" s="50"/>
      <c r="WTB603" s="50"/>
      <c r="WTC603" s="50"/>
      <c r="WTD603" s="50"/>
      <c r="WTE603" s="50"/>
      <c r="WTF603" s="50"/>
      <c r="WTG603" s="50"/>
      <c r="WTH603" s="50"/>
      <c r="WTI603" s="50"/>
      <c r="WTJ603" s="50"/>
      <c r="WTK603" s="50"/>
      <c r="WTL603" s="50"/>
      <c r="WTM603" s="50"/>
      <c r="WTN603" s="50"/>
      <c r="WTO603" s="50"/>
      <c r="WTP603" s="50"/>
      <c r="WTQ603" s="50"/>
      <c r="WTR603" s="50"/>
      <c r="WTS603" s="50"/>
      <c r="WTT603" s="50"/>
      <c r="WTU603" s="50"/>
      <c r="WTV603" s="50"/>
      <c r="WTW603" s="50"/>
      <c r="WTX603" s="50"/>
      <c r="WTY603" s="50"/>
      <c r="WTZ603" s="50"/>
      <c r="WUA603" s="50"/>
      <c r="WUB603" s="50"/>
      <c r="WUC603" s="50"/>
      <c r="WUD603" s="50"/>
      <c r="WUE603" s="50"/>
      <c r="WUF603" s="50"/>
      <c r="WUG603" s="50"/>
      <c r="WUH603" s="50"/>
      <c r="WUI603" s="50"/>
      <c r="WUJ603" s="50"/>
      <c r="WUK603" s="50"/>
      <c r="WUL603" s="50"/>
      <c r="WUM603" s="50"/>
      <c r="WUN603" s="50"/>
      <c r="WUO603" s="50"/>
      <c r="WUP603" s="50"/>
      <c r="WUQ603" s="50"/>
      <c r="WUR603" s="50"/>
      <c r="WUS603" s="50"/>
      <c r="WUT603" s="50"/>
      <c r="WUU603" s="50"/>
      <c r="WUV603" s="50"/>
      <c r="WUW603" s="50"/>
      <c r="WUX603" s="50"/>
      <c r="WUY603" s="50"/>
      <c r="WUZ603" s="50"/>
      <c r="WVA603" s="50"/>
      <c r="WVB603" s="50"/>
      <c r="WVC603" s="50"/>
      <c r="WVD603" s="50"/>
      <c r="WVE603" s="50"/>
      <c r="WVF603" s="50"/>
      <c r="WVG603" s="50"/>
      <c r="WVH603" s="50"/>
      <c r="WVJ603" s="50"/>
      <c r="WVL603" s="50"/>
      <c r="WVM603" s="50"/>
      <c r="WVN603" s="50"/>
      <c r="WVO603" s="50"/>
      <c r="WVP603" s="50"/>
      <c r="WVQ603" s="50"/>
      <c r="WVR603" s="50"/>
      <c r="WVS603" s="50"/>
      <c r="WVX603" s="50"/>
      <c r="WVY603" s="50"/>
      <c r="WVZ603" s="50"/>
      <c r="WWA603" s="50"/>
      <c r="WWB603" s="50"/>
      <c r="WWC603" s="50"/>
      <c r="WWD603" s="50"/>
      <c r="WWE603" s="50"/>
      <c r="WWF603" s="50"/>
      <c r="WWG603" s="50"/>
      <c r="WWH603" s="50"/>
      <c r="WWI603" s="50"/>
      <c r="WWJ603" s="50"/>
      <c r="WWK603" s="50"/>
      <c r="WWL603" s="50"/>
      <c r="WWM603" s="50"/>
      <c r="WWN603" s="50"/>
      <c r="WWO603" s="50"/>
      <c r="WWP603" s="50"/>
      <c r="WWQ603" s="50"/>
      <c r="WWR603" s="50"/>
      <c r="WWS603" s="50"/>
      <c r="WWT603" s="50"/>
      <c r="WWU603" s="50"/>
      <c r="WWV603" s="50"/>
      <c r="WWW603" s="50"/>
      <c r="WWX603" s="50"/>
      <c r="WWY603" s="50"/>
      <c r="WWZ603" s="50"/>
      <c r="WXA603" s="50"/>
      <c r="WXB603" s="50"/>
      <c r="WXC603" s="50"/>
      <c r="WXD603" s="50"/>
      <c r="WXE603" s="50"/>
      <c r="WXF603" s="50"/>
      <c r="WXG603" s="50"/>
      <c r="WXH603" s="50"/>
      <c r="WXI603" s="50"/>
      <c r="WXJ603" s="50"/>
      <c r="WXK603" s="50"/>
      <c r="WXL603" s="50"/>
      <c r="WXM603" s="50"/>
      <c r="WXN603" s="50"/>
      <c r="WXO603" s="50"/>
      <c r="WXP603" s="50"/>
      <c r="WXQ603" s="50"/>
      <c r="WXR603" s="50"/>
      <c r="WXS603" s="50"/>
      <c r="WXT603" s="50"/>
      <c r="WXU603" s="50"/>
      <c r="WXV603" s="50"/>
      <c r="WXW603" s="50"/>
      <c r="WXX603" s="50"/>
      <c r="WXY603" s="50"/>
      <c r="WXZ603" s="50"/>
      <c r="WYA603" s="50"/>
      <c r="WYB603" s="50"/>
      <c r="WYC603" s="50"/>
      <c r="WYD603" s="50"/>
      <c r="WYE603" s="50"/>
      <c r="WYF603" s="50"/>
      <c r="WYG603" s="50"/>
      <c r="WYH603" s="50"/>
      <c r="WYI603" s="50"/>
      <c r="WYJ603" s="50"/>
      <c r="WYK603" s="50"/>
      <c r="WYL603" s="50"/>
      <c r="WYM603" s="50"/>
      <c r="WYN603" s="50"/>
      <c r="WYO603" s="50"/>
      <c r="WYP603" s="50"/>
      <c r="WYQ603" s="50"/>
      <c r="WYR603" s="50"/>
      <c r="WYS603" s="50"/>
      <c r="WYT603" s="50"/>
      <c r="WYU603" s="50"/>
      <c r="WYV603" s="50"/>
      <c r="WYW603" s="50"/>
      <c r="WYX603" s="50"/>
      <c r="WYY603" s="50"/>
      <c r="WYZ603" s="50"/>
      <c r="WZA603" s="50"/>
      <c r="WZB603" s="50"/>
      <c r="WZC603" s="50"/>
      <c r="WZD603" s="50"/>
      <c r="WZE603" s="50"/>
      <c r="WZF603" s="50"/>
      <c r="WZG603" s="50"/>
      <c r="WZH603" s="50"/>
      <c r="WZI603" s="50"/>
      <c r="WZJ603" s="50"/>
      <c r="WZK603" s="50"/>
      <c r="WZL603" s="50"/>
      <c r="WZM603" s="50"/>
      <c r="WZN603" s="50"/>
      <c r="WZO603" s="50"/>
      <c r="WZP603" s="50"/>
      <c r="WZQ603" s="50"/>
      <c r="WZR603" s="50"/>
      <c r="WZS603" s="50"/>
      <c r="WZT603" s="50"/>
      <c r="WZU603" s="50"/>
      <c r="WZV603" s="50"/>
      <c r="WZW603" s="50"/>
      <c r="WZX603" s="50"/>
      <c r="WZY603" s="50"/>
      <c r="WZZ603" s="50"/>
      <c r="XAA603" s="50"/>
      <c r="XAB603" s="50"/>
      <c r="XAC603" s="50"/>
      <c r="XAD603" s="50"/>
      <c r="XAE603" s="50"/>
      <c r="XAF603" s="50"/>
      <c r="XAG603" s="50"/>
      <c r="XAH603" s="50"/>
      <c r="XAI603" s="50"/>
      <c r="XAJ603" s="50"/>
      <c r="XAK603" s="50"/>
      <c r="XAL603" s="50"/>
      <c r="XAM603" s="50"/>
      <c r="XAN603" s="50"/>
      <c r="XAO603" s="50"/>
      <c r="XAP603" s="50"/>
      <c r="XAQ603" s="50"/>
      <c r="XAR603" s="50"/>
      <c r="XAS603" s="50"/>
      <c r="XAT603" s="50"/>
      <c r="XAU603" s="50"/>
      <c r="XAV603" s="50"/>
      <c r="XAW603" s="50"/>
      <c r="XAX603" s="50"/>
      <c r="XAY603" s="50"/>
      <c r="XAZ603" s="50"/>
      <c r="XBA603" s="50"/>
      <c r="XBB603" s="50"/>
      <c r="XBC603" s="50"/>
      <c r="XBD603" s="50"/>
      <c r="XBE603" s="50"/>
      <c r="XBF603" s="50"/>
      <c r="XBG603" s="50"/>
      <c r="XBH603" s="50"/>
      <c r="XBI603" s="50"/>
      <c r="XBJ603" s="50"/>
      <c r="XBK603" s="50"/>
      <c r="XBL603" s="50"/>
      <c r="XBM603" s="50"/>
      <c r="XBN603" s="50"/>
      <c r="XBO603" s="50"/>
      <c r="XBP603" s="50"/>
      <c r="XBQ603" s="50"/>
      <c r="XBR603" s="50"/>
      <c r="XBS603" s="50"/>
      <c r="XBT603" s="50"/>
      <c r="XBU603" s="50"/>
      <c r="XBV603" s="50"/>
      <c r="XBW603" s="50"/>
      <c r="XBX603" s="50"/>
      <c r="XBY603" s="50"/>
      <c r="XBZ603" s="50"/>
      <c r="XCA603" s="50"/>
      <c r="XCB603" s="50"/>
      <c r="XCC603" s="50"/>
      <c r="XCD603" s="50"/>
      <c r="XCE603" s="50"/>
      <c r="XCF603" s="50"/>
      <c r="XCG603" s="50"/>
      <c r="XCH603" s="50"/>
      <c r="XCI603" s="50"/>
      <c r="XCJ603" s="50"/>
      <c r="XCK603" s="50"/>
      <c r="XCL603" s="50"/>
      <c r="XCM603" s="50"/>
      <c r="XCN603" s="50"/>
      <c r="XCO603" s="50"/>
      <c r="XCP603" s="50"/>
      <c r="XCQ603" s="50"/>
      <c r="XCR603" s="50"/>
      <c r="XCS603" s="50"/>
      <c r="XCT603" s="50"/>
      <c r="XCU603" s="50"/>
      <c r="XCV603" s="50"/>
      <c r="XCW603" s="50"/>
      <c r="XCX603" s="50"/>
      <c r="XCY603" s="50"/>
      <c r="XCZ603" s="50"/>
      <c r="XDA603" s="50"/>
      <c r="XDB603" s="50"/>
      <c r="XDC603" s="50"/>
      <c r="XDD603" s="50"/>
      <c r="XDE603" s="50"/>
      <c r="XDF603" s="50"/>
      <c r="XDG603" s="50"/>
      <c r="XDH603" s="50"/>
      <c r="XDI603" s="50"/>
      <c r="XDJ603" s="50"/>
      <c r="XDK603" s="50"/>
      <c r="XDL603" s="50"/>
      <c r="XDM603" s="50"/>
      <c r="XDN603" s="50"/>
      <c r="XDO603" s="50"/>
      <c r="XDP603" s="50"/>
      <c r="XDQ603" s="50"/>
      <c r="XDR603" s="50"/>
      <c r="XDS603" s="50"/>
      <c r="XDT603" s="50"/>
      <c r="XDU603" s="50"/>
      <c r="XDV603" s="50"/>
      <c r="XDW603" s="50"/>
      <c r="XDX603" s="50"/>
      <c r="XDY603" s="50"/>
      <c r="XDZ603" s="50"/>
      <c r="XEA603" s="50"/>
      <c r="XEB603" s="50"/>
      <c r="XEC603" s="50"/>
      <c r="XED603" s="50"/>
      <c r="XEE603" s="50"/>
      <c r="XEF603" s="50"/>
      <c r="XEG603" s="50"/>
      <c r="XEH603" s="50"/>
      <c r="XEI603" s="50"/>
      <c r="XEJ603" s="50"/>
      <c r="XEK603" s="50"/>
      <c r="XEL603" s="50"/>
      <c r="XEM603" s="50"/>
      <c r="XEN603" s="50"/>
      <c r="XEO603" s="50"/>
      <c r="XEP603" s="50"/>
      <c r="XEQ603" s="50"/>
      <c r="XER603" s="50"/>
      <c r="XES603" s="50"/>
      <c r="XET603" s="50"/>
      <c r="XEU603" s="50"/>
      <c r="XEV603" s="50"/>
      <c r="XEW603" s="50"/>
      <c r="XEX603" s="50"/>
      <c r="XEY603" s="50"/>
      <c r="XEZ603" s="50"/>
      <c r="XFA603" s="50"/>
      <c r="XFB603" s="50"/>
      <c r="XFC603" s="50"/>
      <c r="XFD603" s="50"/>
    </row>
    <row r="604" ht="16.5" customHeight="1" spans="1:16384">
      <c r="A604" s="45" t="s">
        <v>255</v>
      </c>
      <c r="B604" s="46"/>
      <c r="C604" s="46"/>
      <c r="D604" s="46"/>
      <c r="E604" s="47"/>
      <c r="F604" s="46"/>
      <c r="G604" s="48">
        <f t="shared" si="43"/>
        <v>0</v>
      </c>
      <c r="H604" s="49"/>
      <c r="I604" s="46"/>
      <c r="J604" s="48">
        <f t="shared" si="44"/>
        <v>0</v>
      </c>
      <c r="K604" s="47"/>
      <c r="L604" s="50"/>
      <c r="Q604" s="43"/>
      <c r="R604" s="30"/>
      <c r="S604" s="30"/>
      <c r="T604" s="42">
        <f t="shared" si="39"/>
        <v>0</v>
      </c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0"/>
      <c r="AT604" s="50"/>
      <c r="AU604" s="50"/>
      <c r="AV604" s="50"/>
      <c r="AW604" s="50"/>
      <c r="AX604" s="50"/>
      <c r="AY604" s="50"/>
      <c r="AZ604" s="50"/>
      <c r="BA604" s="50"/>
      <c r="BB604" s="50"/>
      <c r="BC604" s="50"/>
      <c r="BD604" s="50"/>
      <c r="BE604" s="50"/>
      <c r="BF604" s="50"/>
      <c r="BG604" s="50"/>
      <c r="BH604" s="50"/>
      <c r="BI604" s="50"/>
      <c r="BJ604" s="50"/>
      <c r="BK604" s="50"/>
      <c r="BL604" s="50"/>
      <c r="BM604" s="50"/>
      <c r="BN604" s="50"/>
      <c r="BO604" s="50"/>
      <c r="BP604" s="50"/>
      <c r="BQ604" s="50"/>
      <c r="BR604" s="50"/>
      <c r="BS604" s="50"/>
      <c r="BT604" s="50"/>
      <c r="BU604" s="50"/>
      <c r="BV604" s="50"/>
      <c r="BW604" s="50"/>
      <c r="BX604" s="50"/>
      <c r="BY604" s="50"/>
      <c r="BZ604" s="50"/>
      <c r="CA604" s="50"/>
      <c r="CB604" s="50"/>
      <c r="CC604" s="50"/>
      <c r="CD604" s="50"/>
      <c r="CE604" s="50"/>
      <c r="CF604" s="50"/>
      <c r="CG604" s="50"/>
      <c r="CH604" s="50"/>
      <c r="CI604" s="50"/>
      <c r="CJ604" s="50"/>
      <c r="CK604" s="50"/>
      <c r="CL604" s="50"/>
      <c r="CM604" s="50"/>
      <c r="CN604" s="50"/>
      <c r="CO604" s="50"/>
      <c r="CP604" s="50"/>
      <c r="CQ604" s="50"/>
      <c r="CR604" s="50"/>
      <c r="CS604" s="50"/>
      <c r="CT604" s="50"/>
      <c r="CU604" s="50"/>
      <c r="CV604" s="50"/>
      <c r="CW604" s="50"/>
      <c r="CX604" s="50"/>
      <c r="CY604" s="50"/>
      <c r="CZ604" s="50"/>
      <c r="DA604" s="50"/>
      <c r="DB604" s="50"/>
      <c r="DC604" s="50"/>
      <c r="DD604" s="50"/>
      <c r="DE604" s="50"/>
      <c r="DF604" s="50"/>
      <c r="DG604" s="50"/>
      <c r="DH604" s="50"/>
      <c r="DI604" s="50"/>
      <c r="DJ604" s="50"/>
      <c r="DK604" s="50"/>
      <c r="DL604" s="50"/>
      <c r="DM604" s="50"/>
      <c r="DN604" s="50"/>
      <c r="DO604" s="50"/>
      <c r="DP604" s="50"/>
      <c r="DQ604" s="50"/>
      <c r="DR604" s="50"/>
      <c r="DS604" s="50"/>
      <c r="DT604" s="50"/>
      <c r="DU604" s="50"/>
      <c r="DV604" s="50"/>
      <c r="DW604" s="50"/>
      <c r="DX604" s="50"/>
      <c r="DY604" s="50"/>
      <c r="DZ604" s="50"/>
      <c r="EA604" s="50"/>
      <c r="EB604" s="50"/>
      <c r="EC604" s="50"/>
      <c r="ED604" s="50"/>
      <c r="EE604" s="50"/>
      <c r="EF604" s="50"/>
      <c r="EG604" s="50"/>
      <c r="EH604" s="50"/>
      <c r="EI604" s="50"/>
      <c r="EJ604" s="50"/>
      <c r="EK604" s="50"/>
      <c r="EL604" s="50"/>
      <c r="EM604" s="50"/>
      <c r="EN604" s="50"/>
      <c r="EO604" s="50"/>
      <c r="EP604" s="50"/>
      <c r="EQ604" s="50"/>
      <c r="ER604" s="50"/>
      <c r="ES604" s="50"/>
      <c r="ET604" s="50"/>
      <c r="EU604" s="50"/>
      <c r="EV604" s="50"/>
      <c r="EW604" s="50"/>
      <c r="EX604" s="50"/>
      <c r="EY604" s="50"/>
      <c r="EZ604" s="50"/>
      <c r="FA604" s="50"/>
      <c r="FB604" s="50"/>
      <c r="FC604" s="50"/>
      <c r="FD604" s="50"/>
      <c r="FE604" s="50"/>
      <c r="FF604" s="50"/>
      <c r="FG604" s="50"/>
      <c r="FH604" s="50"/>
      <c r="FI604" s="50"/>
      <c r="FJ604" s="50"/>
      <c r="FK604" s="50"/>
      <c r="FL604" s="50"/>
      <c r="FM604" s="50"/>
      <c r="FN604" s="50"/>
      <c r="FO604" s="50"/>
      <c r="FP604" s="50"/>
      <c r="FQ604" s="50"/>
      <c r="FR604" s="50"/>
      <c r="FS604" s="50"/>
      <c r="FT604" s="50"/>
      <c r="FU604" s="50"/>
      <c r="FV604" s="50"/>
      <c r="FW604" s="50"/>
      <c r="FX604" s="50"/>
      <c r="FY604" s="50"/>
      <c r="FZ604" s="50"/>
      <c r="GA604" s="50"/>
      <c r="GB604" s="50"/>
      <c r="GC604" s="50"/>
      <c r="GD604" s="50"/>
      <c r="GE604" s="50"/>
      <c r="GF604" s="50"/>
      <c r="GG604" s="50"/>
      <c r="GH604" s="50"/>
      <c r="GI604" s="50"/>
      <c r="GJ604" s="50"/>
      <c r="GK604" s="50"/>
      <c r="GL604" s="50"/>
      <c r="GM604" s="50"/>
      <c r="GN604" s="50"/>
      <c r="GO604" s="50"/>
      <c r="GP604" s="50"/>
      <c r="GQ604" s="50"/>
      <c r="GR604" s="50"/>
      <c r="GS604" s="50"/>
      <c r="GT604" s="50"/>
      <c r="GU604" s="50"/>
      <c r="GV604" s="50"/>
      <c r="GW604" s="50"/>
      <c r="GX604" s="50"/>
      <c r="GY604" s="50"/>
      <c r="GZ604" s="50"/>
      <c r="HA604" s="50"/>
      <c r="HB604" s="50"/>
      <c r="HC604" s="50"/>
      <c r="HD604" s="50"/>
      <c r="HE604" s="50"/>
      <c r="HF604" s="50"/>
      <c r="HG604" s="50"/>
      <c r="HH604" s="50"/>
      <c r="HI604" s="50"/>
      <c r="HJ604" s="50"/>
      <c r="HK604" s="50"/>
      <c r="HL604" s="50"/>
      <c r="HM604" s="50"/>
      <c r="HN604" s="50"/>
      <c r="HO604" s="50"/>
      <c r="HP604" s="50"/>
      <c r="HQ604" s="50"/>
      <c r="HR604" s="50"/>
      <c r="HS604" s="50"/>
      <c r="HT604" s="50"/>
      <c r="HU604" s="50"/>
      <c r="HV604" s="50"/>
      <c r="HW604" s="50"/>
      <c r="HX604" s="50"/>
      <c r="HY604" s="50"/>
      <c r="HZ604" s="50"/>
      <c r="IA604" s="50"/>
      <c r="IB604" s="50"/>
      <c r="IC604" s="50"/>
      <c r="ID604" s="50"/>
      <c r="IE604" s="50"/>
      <c r="IF604" s="50"/>
      <c r="IG604" s="50"/>
      <c r="IH604" s="50"/>
      <c r="II604" s="50"/>
      <c r="IJ604" s="50"/>
      <c r="IK604" s="50"/>
      <c r="IL604" s="50"/>
      <c r="IM604" s="50"/>
      <c r="IN604" s="50"/>
      <c r="IO604" s="50"/>
      <c r="IP604" s="50"/>
      <c r="IQ604" s="50"/>
      <c r="IR604" s="50"/>
      <c r="IS604" s="50"/>
      <c r="IT604" s="50"/>
      <c r="IU604" s="50"/>
      <c r="IV604" s="50"/>
      <c r="IX604" s="50"/>
      <c r="IZ604" s="50"/>
      <c r="JA604" s="50"/>
      <c r="JB604" s="50"/>
      <c r="JC604" s="50"/>
      <c r="JD604" s="50"/>
      <c r="JE604" s="50"/>
      <c r="JF604" s="50"/>
      <c r="JG604" s="50"/>
      <c r="JL604" s="50"/>
      <c r="JM604" s="50"/>
      <c r="JN604" s="50"/>
      <c r="JO604" s="50"/>
      <c r="JP604" s="50"/>
      <c r="JQ604" s="50"/>
      <c r="JR604" s="50"/>
      <c r="JS604" s="50"/>
      <c r="JT604" s="50"/>
      <c r="JU604" s="50"/>
      <c r="JV604" s="50"/>
      <c r="JW604" s="50"/>
      <c r="JX604" s="50"/>
      <c r="JY604" s="50"/>
      <c r="JZ604" s="50"/>
      <c r="KA604" s="50"/>
      <c r="KB604" s="50"/>
      <c r="KC604" s="50"/>
      <c r="KD604" s="50"/>
      <c r="KE604" s="50"/>
      <c r="KF604" s="50"/>
      <c r="KG604" s="50"/>
      <c r="KH604" s="50"/>
      <c r="KI604" s="50"/>
      <c r="KJ604" s="50"/>
      <c r="KK604" s="50"/>
      <c r="KL604" s="50"/>
      <c r="KM604" s="50"/>
      <c r="KN604" s="50"/>
      <c r="KO604" s="50"/>
      <c r="KP604" s="50"/>
      <c r="KQ604" s="50"/>
      <c r="KR604" s="50"/>
      <c r="KS604" s="50"/>
      <c r="KT604" s="50"/>
      <c r="KU604" s="50"/>
      <c r="KV604" s="50"/>
      <c r="KW604" s="50"/>
      <c r="KX604" s="50"/>
      <c r="KY604" s="50"/>
      <c r="KZ604" s="50"/>
      <c r="LA604" s="50"/>
      <c r="LB604" s="50"/>
      <c r="LC604" s="50"/>
      <c r="LD604" s="50"/>
      <c r="LE604" s="50"/>
      <c r="LF604" s="50"/>
      <c r="LG604" s="50"/>
      <c r="LH604" s="50"/>
      <c r="LI604" s="50"/>
      <c r="LJ604" s="50"/>
      <c r="LK604" s="50"/>
      <c r="LL604" s="50"/>
      <c r="LM604" s="50"/>
      <c r="LN604" s="50"/>
      <c r="LO604" s="50"/>
      <c r="LP604" s="50"/>
      <c r="LQ604" s="50"/>
      <c r="LR604" s="50"/>
      <c r="LS604" s="50"/>
      <c r="LT604" s="50"/>
      <c r="LU604" s="50"/>
      <c r="LV604" s="50"/>
      <c r="LW604" s="50"/>
      <c r="LX604" s="50"/>
      <c r="LY604" s="50"/>
      <c r="LZ604" s="50"/>
      <c r="MA604" s="50"/>
      <c r="MB604" s="50"/>
      <c r="MC604" s="50"/>
      <c r="MD604" s="50"/>
      <c r="ME604" s="50"/>
      <c r="MF604" s="50"/>
      <c r="MG604" s="50"/>
      <c r="MH604" s="50"/>
      <c r="MI604" s="50"/>
      <c r="MJ604" s="50"/>
      <c r="MK604" s="50"/>
      <c r="ML604" s="50"/>
      <c r="MM604" s="50"/>
      <c r="MN604" s="50"/>
      <c r="MO604" s="50"/>
      <c r="MP604" s="50"/>
      <c r="MQ604" s="50"/>
      <c r="MR604" s="50"/>
      <c r="MS604" s="50"/>
      <c r="MT604" s="50"/>
      <c r="MU604" s="50"/>
      <c r="MV604" s="50"/>
      <c r="MW604" s="50"/>
      <c r="MX604" s="50"/>
      <c r="MY604" s="50"/>
      <c r="MZ604" s="50"/>
      <c r="NA604" s="50"/>
      <c r="NB604" s="50"/>
      <c r="NC604" s="50"/>
      <c r="ND604" s="50"/>
      <c r="NE604" s="50"/>
      <c r="NF604" s="50"/>
      <c r="NG604" s="50"/>
      <c r="NH604" s="50"/>
      <c r="NI604" s="50"/>
      <c r="NJ604" s="50"/>
      <c r="NK604" s="50"/>
      <c r="NL604" s="50"/>
      <c r="NM604" s="50"/>
      <c r="NN604" s="50"/>
      <c r="NO604" s="50"/>
      <c r="NP604" s="50"/>
      <c r="NQ604" s="50"/>
      <c r="NR604" s="50"/>
      <c r="NS604" s="50"/>
      <c r="NT604" s="50"/>
      <c r="NU604" s="50"/>
      <c r="NV604" s="50"/>
      <c r="NW604" s="50"/>
      <c r="NX604" s="50"/>
      <c r="NY604" s="50"/>
      <c r="NZ604" s="50"/>
      <c r="OA604" s="50"/>
      <c r="OB604" s="50"/>
      <c r="OC604" s="50"/>
      <c r="OD604" s="50"/>
      <c r="OE604" s="50"/>
      <c r="OF604" s="50"/>
      <c r="OG604" s="50"/>
      <c r="OH604" s="50"/>
      <c r="OI604" s="50"/>
      <c r="OJ604" s="50"/>
      <c r="OK604" s="50"/>
      <c r="OL604" s="50"/>
      <c r="OM604" s="50"/>
      <c r="ON604" s="50"/>
      <c r="OO604" s="50"/>
      <c r="OP604" s="50"/>
      <c r="OQ604" s="50"/>
      <c r="OR604" s="50"/>
      <c r="OS604" s="50"/>
      <c r="OT604" s="50"/>
      <c r="OU604" s="50"/>
      <c r="OV604" s="50"/>
      <c r="OW604" s="50"/>
      <c r="OX604" s="50"/>
      <c r="OY604" s="50"/>
      <c r="OZ604" s="50"/>
      <c r="PA604" s="50"/>
      <c r="PB604" s="50"/>
      <c r="PC604" s="50"/>
      <c r="PD604" s="50"/>
      <c r="PE604" s="50"/>
      <c r="PF604" s="50"/>
      <c r="PG604" s="50"/>
      <c r="PH604" s="50"/>
      <c r="PI604" s="50"/>
      <c r="PJ604" s="50"/>
      <c r="PK604" s="50"/>
      <c r="PL604" s="50"/>
      <c r="PM604" s="50"/>
      <c r="PN604" s="50"/>
      <c r="PO604" s="50"/>
      <c r="PP604" s="50"/>
      <c r="PQ604" s="50"/>
      <c r="PR604" s="50"/>
      <c r="PS604" s="50"/>
      <c r="PT604" s="50"/>
      <c r="PU604" s="50"/>
      <c r="PV604" s="50"/>
      <c r="PW604" s="50"/>
      <c r="PX604" s="50"/>
      <c r="PY604" s="50"/>
      <c r="PZ604" s="50"/>
      <c r="QA604" s="50"/>
      <c r="QB604" s="50"/>
      <c r="QC604" s="50"/>
      <c r="QD604" s="50"/>
      <c r="QE604" s="50"/>
      <c r="QF604" s="50"/>
      <c r="QG604" s="50"/>
      <c r="QH604" s="50"/>
      <c r="QI604" s="50"/>
      <c r="QJ604" s="50"/>
      <c r="QK604" s="50"/>
      <c r="QL604" s="50"/>
      <c r="QM604" s="50"/>
      <c r="QN604" s="50"/>
      <c r="QO604" s="50"/>
      <c r="QP604" s="50"/>
      <c r="QQ604" s="50"/>
      <c r="QR604" s="50"/>
      <c r="QS604" s="50"/>
      <c r="QT604" s="50"/>
      <c r="QU604" s="50"/>
      <c r="QV604" s="50"/>
      <c r="QW604" s="50"/>
      <c r="QX604" s="50"/>
      <c r="QY604" s="50"/>
      <c r="QZ604" s="50"/>
      <c r="RA604" s="50"/>
      <c r="RB604" s="50"/>
      <c r="RC604" s="50"/>
      <c r="RD604" s="50"/>
      <c r="RE604" s="50"/>
      <c r="RF604" s="50"/>
      <c r="RG604" s="50"/>
      <c r="RH604" s="50"/>
      <c r="RI604" s="50"/>
      <c r="RJ604" s="50"/>
      <c r="RK604" s="50"/>
      <c r="RL604" s="50"/>
      <c r="RM604" s="50"/>
      <c r="RN604" s="50"/>
      <c r="RO604" s="50"/>
      <c r="RP604" s="50"/>
      <c r="RQ604" s="50"/>
      <c r="RR604" s="50"/>
      <c r="RS604" s="50"/>
      <c r="RT604" s="50"/>
      <c r="RU604" s="50"/>
      <c r="RV604" s="50"/>
      <c r="RW604" s="50"/>
      <c r="RX604" s="50"/>
      <c r="RY604" s="50"/>
      <c r="RZ604" s="50"/>
      <c r="SA604" s="50"/>
      <c r="SB604" s="50"/>
      <c r="SC604" s="50"/>
      <c r="SD604" s="50"/>
      <c r="SE604" s="50"/>
      <c r="SF604" s="50"/>
      <c r="SG604" s="50"/>
      <c r="SH604" s="50"/>
      <c r="SI604" s="50"/>
      <c r="SJ604" s="50"/>
      <c r="SK604" s="50"/>
      <c r="SL604" s="50"/>
      <c r="SM604" s="50"/>
      <c r="SN604" s="50"/>
      <c r="SO604" s="50"/>
      <c r="SP604" s="50"/>
      <c r="SQ604" s="50"/>
      <c r="SR604" s="50"/>
      <c r="ST604" s="50"/>
      <c r="SV604" s="50"/>
      <c r="SW604" s="50"/>
      <c r="SX604" s="50"/>
      <c r="SY604" s="50"/>
      <c r="SZ604" s="50"/>
      <c r="TA604" s="50"/>
      <c r="TB604" s="50"/>
      <c r="TC604" s="50"/>
      <c r="TH604" s="50"/>
      <c r="TI604" s="50"/>
      <c r="TJ604" s="50"/>
      <c r="TK604" s="50"/>
      <c r="TL604" s="50"/>
      <c r="TM604" s="50"/>
      <c r="TN604" s="50"/>
      <c r="TO604" s="50"/>
      <c r="TP604" s="50"/>
      <c r="TQ604" s="50"/>
      <c r="TR604" s="50"/>
      <c r="TS604" s="50"/>
      <c r="TT604" s="50"/>
      <c r="TU604" s="50"/>
      <c r="TV604" s="50"/>
      <c r="TW604" s="50"/>
      <c r="TX604" s="50"/>
      <c r="TY604" s="50"/>
      <c r="TZ604" s="50"/>
      <c r="UA604" s="50"/>
      <c r="UB604" s="50"/>
      <c r="UC604" s="50"/>
      <c r="UD604" s="50"/>
      <c r="UE604" s="50"/>
      <c r="UF604" s="50"/>
      <c r="UG604" s="50"/>
      <c r="UH604" s="50"/>
      <c r="UI604" s="50"/>
      <c r="UJ604" s="50"/>
      <c r="UK604" s="50"/>
      <c r="UL604" s="50"/>
      <c r="UM604" s="50"/>
      <c r="UN604" s="50"/>
      <c r="UO604" s="50"/>
      <c r="UP604" s="50"/>
      <c r="UQ604" s="50"/>
      <c r="UR604" s="50"/>
      <c r="US604" s="50"/>
      <c r="UT604" s="50"/>
      <c r="UU604" s="50"/>
      <c r="UV604" s="50"/>
      <c r="UW604" s="50"/>
      <c r="UX604" s="50"/>
      <c r="UY604" s="50"/>
      <c r="UZ604" s="50"/>
      <c r="VA604" s="50"/>
      <c r="VB604" s="50"/>
      <c r="VC604" s="50"/>
      <c r="VD604" s="50"/>
      <c r="VE604" s="50"/>
      <c r="VF604" s="50"/>
      <c r="VG604" s="50"/>
      <c r="VH604" s="50"/>
      <c r="VI604" s="50"/>
      <c r="VJ604" s="50"/>
      <c r="VK604" s="50"/>
      <c r="VL604" s="50"/>
      <c r="VM604" s="50"/>
      <c r="VN604" s="50"/>
      <c r="VO604" s="50"/>
      <c r="VP604" s="50"/>
      <c r="VQ604" s="50"/>
      <c r="VR604" s="50"/>
      <c r="VS604" s="50"/>
      <c r="VT604" s="50"/>
      <c r="VU604" s="50"/>
      <c r="VV604" s="50"/>
      <c r="VW604" s="50"/>
      <c r="VX604" s="50"/>
      <c r="VY604" s="50"/>
      <c r="VZ604" s="50"/>
      <c r="WA604" s="50"/>
      <c r="WB604" s="50"/>
      <c r="WC604" s="50"/>
      <c r="WD604" s="50"/>
      <c r="WE604" s="50"/>
      <c r="WF604" s="50"/>
      <c r="WG604" s="50"/>
      <c r="WH604" s="50"/>
      <c r="WI604" s="50"/>
      <c r="WJ604" s="50"/>
      <c r="WK604" s="50"/>
      <c r="WL604" s="50"/>
      <c r="WM604" s="50"/>
      <c r="WN604" s="50"/>
      <c r="WO604" s="50"/>
      <c r="WP604" s="50"/>
      <c r="WQ604" s="50"/>
      <c r="WR604" s="50"/>
      <c r="WS604" s="50"/>
      <c r="WT604" s="50"/>
      <c r="WU604" s="50"/>
      <c r="WV604" s="50"/>
      <c r="WW604" s="50"/>
      <c r="WX604" s="50"/>
      <c r="WY604" s="50"/>
      <c r="WZ604" s="50"/>
      <c r="XA604" s="50"/>
      <c r="XB604" s="50"/>
      <c r="XC604" s="50"/>
      <c r="XD604" s="50"/>
      <c r="XE604" s="50"/>
      <c r="XF604" s="50"/>
      <c r="XG604" s="50"/>
      <c r="XH604" s="50"/>
      <c r="XI604" s="50"/>
      <c r="XJ604" s="50"/>
      <c r="XK604" s="50"/>
      <c r="XL604" s="50"/>
      <c r="XM604" s="50"/>
      <c r="XN604" s="50"/>
      <c r="XO604" s="50"/>
      <c r="XP604" s="50"/>
      <c r="XQ604" s="50"/>
      <c r="XR604" s="50"/>
      <c r="XS604" s="50"/>
      <c r="XT604" s="50"/>
      <c r="XU604" s="50"/>
      <c r="XV604" s="50"/>
      <c r="XW604" s="50"/>
      <c r="XX604" s="50"/>
      <c r="XY604" s="50"/>
      <c r="XZ604" s="50"/>
      <c r="YA604" s="50"/>
      <c r="YB604" s="50"/>
      <c r="YC604" s="50"/>
      <c r="YD604" s="50"/>
      <c r="YE604" s="50"/>
      <c r="YF604" s="50"/>
      <c r="YG604" s="50"/>
      <c r="YH604" s="50"/>
      <c r="YI604" s="50"/>
      <c r="YJ604" s="50"/>
      <c r="YK604" s="50"/>
      <c r="YL604" s="50"/>
      <c r="YM604" s="50"/>
      <c r="YN604" s="50"/>
      <c r="YO604" s="50"/>
      <c r="YP604" s="50"/>
      <c r="YQ604" s="50"/>
      <c r="YR604" s="50"/>
      <c r="YS604" s="50"/>
      <c r="YT604" s="50"/>
      <c r="YU604" s="50"/>
      <c r="YV604" s="50"/>
      <c r="YW604" s="50"/>
      <c r="YX604" s="50"/>
      <c r="YY604" s="50"/>
      <c r="YZ604" s="50"/>
      <c r="ZA604" s="50"/>
      <c r="ZB604" s="50"/>
      <c r="ZC604" s="50"/>
      <c r="ZD604" s="50"/>
      <c r="ZE604" s="50"/>
      <c r="ZF604" s="50"/>
      <c r="ZG604" s="50"/>
      <c r="ZH604" s="50"/>
      <c r="ZI604" s="50"/>
      <c r="ZJ604" s="50"/>
      <c r="ZK604" s="50"/>
      <c r="ZL604" s="50"/>
      <c r="ZM604" s="50"/>
      <c r="ZN604" s="50"/>
      <c r="ZO604" s="50"/>
      <c r="ZP604" s="50"/>
      <c r="ZQ604" s="50"/>
      <c r="ZR604" s="50"/>
      <c r="ZS604" s="50"/>
      <c r="ZT604" s="50"/>
      <c r="ZU604" s="50"/>
      <c r="ZV604" s="50"/>
      <c r="ZW604" s="50"/>
      <c r="ZX604" s="50"/>
      <c r="ZY604" s="50"/>
      <c r="ZZ604" s="50"/>
      <c r="AAA604" s="50"/>
      <c r="AAB604" s="50"/>
      <c r="AAC604" s="50"/>
      <c r="AAD604" s="50"/>
      <c r="AAE604" s="50"/>
      <c r="AAF604" s="50"/>
      <c r="AAG604" s="50"/>
      <c r="AAH604" s="50"/>
      <c r="AAI604" s="50"/>
      <c r="AAJ604" s="50"/>
      <c r="AAK604" s="50"/>
      <c r="AAL604" s="50"/>
      <c r="AAM604" s="50"/>
      <c r="AAN604" s="50"/>
      <c r="AAO604" s="50"/>
      <c r="AAP604" s="50"/>
      <c r="AAQ604" s="50"/>
      <c r="AAR604" s="50"/>
      <c r="AAS604" s="50"/>
      <c r="AAT604" s="50"/>
      <c r="AAU604" s="50"/>
      <c r="AAV604" s="50"/>
      <c r="AAW604" s="50"/>
      <c r="AAX604" s="50"/>
      <c r="AAY604" s="50"/>
      <c r="AAZ604" s="50"/>
      <c r="ABA604" s="50"/>
      <c r="ABB604" s="50"/>
      <c r="ABC604" s="50"/>
      <c r="ABD604" s="50"/>
      <c r="ABE604" s="50"/>
      <c r="ABF604" s="50"/>
      <c r="ABG604" s="50"/>
      <c r="ABH604" s="50"/>
      <c r="ABI604" s="50"/>
      <c r="ABJ604" s="50"/>
      <c r="ABK604" s="50"/>
      <c r="ABL604" s="50"/>
      <c r="ABM604" s="50"/>
      <c r="ABN604" s="50"/>
      <c r="ABO604" s="50"/>
      <c r="ABP604" s="50"/>
      <c r="ABQ604" s="50"/>
      <c r="ABR604" s="50"/>
      <c r="ABS604" s="50"/>
      <c r="ABT604" s="50"/>
      <c r="ABU604" s="50"/>
      <c r="ABV604" s="50"/>
      <c r="ABW604" s="50"/>
      <c r="ABX604" s="50"/>
      <c r="ABY604" s="50"/>
      <c r="ABZ604" s="50"/>
      <c r="ACA604" s="50"/>
      <c r="ACB604" s="50"/>
      <c r="ACC604" s="50"/>
      <c r="ACD604" s="50"/>
      <c r="ACE604" s="50"/>
      <c r="ACF604" s="50"/>
      <c r="ACG604" s="50"/>
      <c r="ACH604" s="50"/>
      <c r="ACI604" s="50"/>
      <c r="ACJ604" s="50"/>
      <c r="ACK604" s="50"/>
      <c r="ACL604" s="50"/>
      <c r="ACM604" s="50"/>
      <c r="ACN604" s="50"/>
      <c r="ACP604" s="50"/>
      <c r="ACR604" s="50"/>
      <c r="ACS604" s="50"/>
      <c r="ACT604" s="50"/>
      <c r="ACU604" s="50"/>
      <c r="ACV604" s="50"/>
      <c r="ACW604" s="50"/>
      <c r="ACX604" s="50"/>
      <c r="ACY604" s="50"/>
      <c r="ADD604" s="50"/>
      <c r="ADE604" s="50"/>
      <c r="ADF604" s="50"/>
      <c r="ADG604" s="50"/>
      <c r="ADH604" s="50"/>
      <c r="ADI604" s="50"/>
      <c r="ADJ604" s="50"/>
      <c r="ADK604" s="50"/>
      <c r="ADL604" s="50"/>
      <c r="ADM604" s="50"/>
      <c r="ADN604" s="50"/>
      <c r="ADO604" s="50"/>
      <c r="ADP604" s="50"/>
      <c r="ADQ604" s="50"/>
      <c r="ADR604" s="50"/>
      <c r="ADS604" s="50"/>
      <c r="ADT604" s="50"/>
      <c r="ADU604" s="50"/>
      <c r="ADV604" s="50"/>
      <c r="ADW604" s="50"/>
      <c r="ADX604" s="50"/>
      <c r="ADY604" s="50"/>
      <c r="ADZ604" s="50"/>
      <c r="AEA604" s="50"/>
      <c r="AEB604" s="50"/>
      <c r="AEC604" s="50"/>
      <c r="AED604" s="50"/>
      <c r="AEE604" s="50"/>
      <c r="AEF604" s="50"/>
      <c r="AEG604" s="50"/>
      <c r="AEH604" s="50"/>
      <c r="AEI604" s="50"/>
      <c r="AEJ604" s="50"/>
      <c r="AEK604" s="50"/>
      <c r="AEL604" s="50"/>
      <c r="AEM604" s="50"/>
      <c r="AEN604" s="50"/>
      <c r="AEO604" s="50"/>
      <c r="AEP604" s="50"/>
      <c r="AEQ604" s="50"/>
      <c r="AER604" s="50"/>
      <c r="AES604" s="50"/>
      <c r="AET604" s="50"/>
      <c r="AEU604" s="50"/>
      <c r="AEV604" s="50"/>
      <c r="AEW604" s="50"/>
      <c r="AEX604" s="50"/>
      <c r="AEY604" s="50"/>
      <c r="AEZ604" s="50"/>
      <c r="AFA604" s="50"/>
      <c r="AFB604" s="50"/>
      <c r="AFC604" s="50"/>
      <c r="AFD604" s="50"/>
      <c r="AFE604" s="50"/>
      <c r="AFF604" s="50"/>
      <c r="AFG604" s="50"/>
      <c r="AFH604" s="50"/>
      <c r="AFI604" s="50"/>
      <c r="AFJ604" s="50"/>
      <c r="AFK604" s="50"/>
      <c r="AFL604" s="50"/>
      <c r="AFM604" s="50"/>
      <c r="AFN604" s="50"/>
      <c r="AFO604" s="50"/>
      <c r="AFP604" s="50"/>
      <c r="AFQ604" s="50"/>
      <c r="AFR604" s="50"/>
      <c r="AFS604" s="50"/>
      <c r="AFT604" s="50"/>
      <c r="AFU604" s="50"/>
      <c r="AFV604" s="50"/>
      <c r="AFW604" s="50"/>
      <c r="AFX604" s="50"/>
      <c r="AFY604" s="50"/>
      <c r="AFZ604" s="50"/>
      <c r="AGA604" s="50"/>
      <c r="AGB604" s="50"/>
      <c r="AGC604" s="50"/>
      <c r="AGD604" s="50"/>
      <c r="AGE604" s="50"/>
      <c r="AGF604" s="50"/>
      <c r="AGG604" s="50"/>
      <c r="AGH604" s="50"/>
      <c r="AGI604" s="50"/>
      <c r="AGJ604" s="50"/>
      <c r="AGK604" s="50"/>
      <c r="AGL604" s="50"/>
      <c r="AGM604" s="50"/>
      <c r="AGN604" s="50"/>
      <c r="AGO604" s="50"/>
      <c r="AGP604" s="50"/>
      <c r="AGQ604" s="50"/>
      <c r="AGR604" s="50"/>
      <c r="AGS604" s="50"/>
      <c r="AGT604" s="50"/>
      <c r="AGU604" s="50"/>
      <c r="AGV604" s="50"/>
      <c r="AGW604" s="50"/>
      <c r="AGX604" s="50"/>
      <c r="AGY604" s="50"/>
      <c r="AGZ604" s="50"/>
      <c r="AHA604" s="50"/>
      <c r="AHB604" s="50"/>
      <c r="AHC604" s="50"/>
      <c r="AHD604" s="50"/>
      <c r="AHE604" s="50"/>
      <c r="AHF604" s="50"/>
      <c r="AHG604" s="50"/>
      <c r="AHH604" s="50"/>
      <c r="AHI604" s="50"/>
      <c r="AHJ604" s="50"/>
      <c r="AHK604" s="50"/>
      <c r="AHL604" s="50"/>
      <c r="AHM604" s="50"/>
      <c r="AHN604" s="50"/>
      <c r="AHO604" s="50"/>
      <c r="AHP604" s="50"/>
      <c r="AHQ604" s="50"/>
      <c r="AHR604" s="50"/>
      <c r="AHS604" s="50"/>
      <c r="AHT604" s="50"/>
      <c r="AHU604" s="50"/>
      <c r="AHV604" s="50"/>
      <c r="AHW604" s="50"/>
      <c r="AHX604" s="50"/>
      <c r="AHY604" s="50"/>
      <c r="AHZ604" s="50"/>
      <c r="AIA604" s="50"/>
      <c r="AIB604" s="50"/>
      <c r="AIC604" s="50"/>
      <c r="AID604" s="50"/>
      <c r="AIE604" s="50"/>
      <c r="AIF604" s="50"/>
      <c r="AIG604" s="50"/>
      <c r="AIH604" s="50"/>
      <c r="AII604" s="50"/>
      <c r="AIJ604" s="50"/>
      <c r="AIK604" s="50"/>
      <c r="AIL604" s="50"/>
      <c r="AIM604" s="50"/>
      <c r="AIN604" s="50"/>
      <c r="AIO604" s="50"/>
      <c r="AIP604" s="50"/>
      <c r="AIQ604" s="50"/>
      <c r="AIR604" s="50"/>
      <c r="AIS604" s="50"/>
      <c r="AIT604" s="50"/>
      <c r="AIU604" s="50"/>
      <c r="AIV604" s="50"/>
      <c r="AIW604" s="50"/>
      <c r="AIX604" s="50"/>
      <c r="AIY604" s="50"/>
      <c r="AIZ604" s="50"/>
      <c r="AJA604" s="50"/>
      <c r="AJB604" s="50"/>
      <c r="AJC604" s="50"/>
      <c r="AJD604" s="50"/>
      <c r="AJE604" s="50"/>
      <c r="AJF604" s="50"/>
      <c r="AJG604" s="50"/>
      <c r="AJH604" s="50"/>
      <c r="AJI604" s="50"/>
      <c r="AJJ604" s="50"/>
      <c r="AJK604" s="50"/>
      <c r="AJL604" s="50"/>
      <c r="AJM604" s="50"/>
      <c r="AJN604" s="50"/>
      <c r="AJO604" s="50"/>
      <c r="AJP604" s="50"/>
      <c r="AJQ604" s="50"/>
      <c r="AJR604" s="50"/>
      <c r="AJS604" s="50"/>
      <c r="AJT604" s="50"/>
      <c r="AJU604" s="50"/>
      <c r="AJV604" s="50"/>
      <c r="AJW604" s="50"/>
      <c r="AJX604" s="50"/>
      <c r="AJY604" s="50"/>
      <c r="AJZ604" s="50"/>
      <c r="AKA604" s="50"/>
      <c r="AKB604" s="50"/>
      <c r="AKC604" s="50"/>
      <c r="AKD604" s="50"/>
      <c r="AKE604" s="50"/>
      <c r="AKF604" s="50"/>
      <c r="AKG604" s="50"/>
      <c r="AKH604" s="50"/>
      <c r="AKI604" s="50"/>
      <c r="AKJ604" s="50"/>
      <c r="AKK604" s="50"/>
      <c r="AKL604" s="50"/>
      <c r="AKM604" s="50"/>
      <c r="AKN604" s="50"/>
      <c r="AKO604" s="50"/>
      <c r="AKP604" s="50"/>
      <c r="AKQ604" s="50"/>
      <c r="AKR604" s="50"/>
      <c r="AKS604" s="50"/>
      <c r="AKT604" s="50"/>
      <c r="AKU604" s="50"/>
      <c r="AKV604" s="50"/>
      <c r="AKW604" s="50"/>
      <c r="AKX604" s="50"/>
      <c r="AKY604" s="50"/>
      <c r="AKZ604" s="50"/>
      <c r="ALA604" s="50"/>
      <c r="ALB604" s="50"/>
      <c r="ALC604" s="50"/>
      <c r="ALD604" s="50"/>
      <c r="ALE604" s="50"/>
      <c r="ALF604" s="50"/>
      <c r="ALG604" s="50"/>
      <c r="ALH604" s="50"/>
      <c r="ALI604" s="50"/>
      <c r="ALJ604" s="50"/>
      <c r="ALK604" s="50"/>
      <c r="ALL604" s="50"/>
      <c r="ALM604" s="50"/>
      <c r="ALN604" s="50"/>
      <c r="ALO604" s="50"/>
      <c r="ALP604" s="50"/>
      <c r="ALQ604" s="50"/>
      <c r="ALR604" s="50"/>
      <c r="ALS604" s="50"/>
      <c r="ALT604" s="50"/>
      <c r="ALU604" s="50"/>
      <c r="ALV604" s="50"/>
      <c r="ALW604" s="50"/>
      <c r="ALX604" s="50"/>
      <c r="ALY604" s="50"/>
      <c r="ALZ604" s="50"/>
      <c r="AMA604" s="50"/>
      <c r="AMB604" s="50"/>
      <c r="AMC604" s="50"/>
      <c r="AMD604" s="50"/>
      <c r="AME604" s="50"/>
      <c r="AMF604" s="50"/>
      <c r="AMG604" s="50"/>
      <c r="AMH604" s="50"/>
      <c r="AMI604" s="50"/>
      <c r="AMJ604" s="50"/>
      <c r="AML604" s="50"/>
      <c r="AMN604" s="50"/>
      <c r="AMO604" s="50"/>
      <c r="AMP604" s="50"/>
      <c r="AMQ604" s="50"/>
      <c r="AMR604" s="50"/>
      <c r="AMS604" s="50"/>
      <c r="AMT604" s="50"/>
      <c r="AMU604" s="50"/>
      <c r="AMZ604" s="50"/>
      <c r="ANA604" s="50"/>
      <c r="ANB604" s="50"/>
      <c r="ANC604" s="50"/>
      <c r="AND604" s="50"/>
      <c r="ANE604" s="50"/>
      <c r="ANF604" s="50"/>
      <c r="ANG604" s="50"/>
      <c r="ANH604" s="50"/>
      <c r="ANI604" s="50"/>
      <c r="ANJ604" s="50"/>
      <c r="ANK604" s="50"/>
      <c r="ANL604" s="50"/>
      <c r="ANM604" s="50"/>
      <c r="ANN604" s="50"/>
      <c r="ANO604" s="50"/>
      <c r="ANP604" s="50"/>
      <c r="ANQ604" s="50"/>
      <c r="ANR604" s="50"/>
      <c r="ANS604" s="50"/>
      <c r="ANT604" s="50"/>
      <c r="ANU604" s="50"/>
      <c r="ANV604" s="50"/>
      <c r="ANW604" s="50"/>
      <c r="ANX604" s="50"/>
      <c r="ANY604" s="50"/>
      <c r="ANZ604" s="50"/>
      <c r="AOA604" s="50"/>
      <c r="AOB604" s="50"/>
      <c r="AOC604" s="50"/>
      <c r="AOD604" s="50"/>
      <c r="AOE604" s="50"/>
      <c r="AOF604" s="50"/>
      <c r="AOG604" s="50"/>
      <c r="AOH604" s="50"/>
      <c r="AOI604" s="50"/>
      <c r="AOJ604" s="50"/>
      <c r="AOK604" s="50"/>
      <c r="AOL604" s="50"/>
      <c r="AOM604" s="50"/>
      <c r="AON604" s="50"/>
      <c r="AOO604" s="50"/>
      <c r="AOP604" s="50"/>
      <c r="AOQ604" s="50"/>
      <c r="AOR604" s="50"/>
      <c r="AOS604" s="50"/>
      <c r="AOT604" s="50"/>
      <c r="AOU604" s="50"/>
      <c r="AOV604" s="50"/>
      <c r="AOW604" s="50"/>
      <c r="AOX604" s="50"/>
      <c r="AOY604" s="50"/>
      <c r="AOZ604" s="50"/>
      <c r="APA604" s="50"/>
      <c r="APB604" s="50"/>
      <c r="APC604" s="50"/>
      <c r="APD604" s="50"/>
      <c r="APE604" s="50"/>
      <c r="APF604" s="50"/>
      <c r="APG604" s="50"/>
      <c r="APH604" s="50"/>
      <c r="API604" s="50"/>
      <c r="APJ604" s="50"/>
      <c r="APK604" s="50"/>
      <c r="APL604" s="50"/>
      <c r="APM604" s="50"/>
      <c r="APN604" s="50"/>
      <c r="APO604" s="50"/>
      <c r="APP604" s="50"/>
      <c r="APQ604" s="50"/>
      <c r="APR604" s="50"/>
      <c r="APS604" s="50"/>
      <c r="APT604" s="50"/>
      <c r="APU604" s="50"/>
      <c r="APV604" s="50"/>
      <c r="APW604" s="50"/>
      <c r="APX604" s="50"/>
      <c r="APY604" s="50"/>
      <c r="APZ604" s="50"/>
      <c r="AQA604" s="50"/>
      <c r="AQB604" s="50"/>
      <c r="AQC604" s="50"/>
      <c r="AQD604" s="50"/>
      <c r="AQE604" s="50"/>
      <c r="AQF604" s="50"/>
      <c r="AQG604" s="50"/>
      <c r="AQH604" s="50"/>
      <c r="AQI604" s="50"/>
      <c r="AQJ604" s="50"/>
      <c r="AQK604" s="50"/>
      <c r="AQL604" s="50"/>
      <c r="AQM604" s="50"/>
      <c r="AQN604" s="50"/>
      <c r="AQO604" s="50"/>
      <c r="AQP604" s="50"/>
      <c r="AQQ604" s="50"/>
      <c r="AQR604" s="50"/>
      <c r="AQS604" s="50"/>
      <c r="AQT604" s="50"/>
      <c r="AQU604" s="50"/>
      <c r="AQV604" s="50"/>
      <c r="AQW604" s="50"/>
      <c r="AQX604" s="50"/>
      <c r="AQY604" s="50"/>
      <c r="AQZ604" s="50"/>
      <c r="ARA604" s="50"/>
      <c r="ARB604" s="50"/>
      <c r="ARC604" s="50"/>
      <c r="ARD604" s="50"/>
      <c r="ARE604" s="50"/>
      <c r="ARF604" s="50"/>
      <c r="ARG604" s="50"/>
      <c r="ARH604" s="50"/>
      <c r="ARI604" s="50"/>
      <c r="ARJ604" s="50"/>
      <c r="ARK604" s="50"/>
      <c r="ARL604" s="50"/>
      <c r="ARM604" s="50"/>
      <c r="ARN604" s="50"/>
      <c r="ARO604" s="50"/>
      <c r="ARP604" s="50"/>
      <c r="ARQ604" s="50"/>
      <c r="ARR604" s="50"/>
      <c r="ARS604" s="50"/>
      <c r="ART604" s="50"/>
      <c r="ARU604" s="50"/>
      <c r="ARV604" s="50"/>
      <c r="ARW604" s="50"/>
      <c r="ARX604" s="50"/>
      <c r="ARY604" s="50"/>
      <c r="ARZ604" s="50"/>
      <c r="ASA604" s="50"/>
      <c r="ASB604" s="50"/>
      <c r="ASC604" s="50"/>
      <c r="ASD604" s="50"/>
      <c r="ASE604" s="50"/>
      <c r="ASF604" s="50"/>
      <c r="ASG604" s="50"/>
      <c r="ASH604" s="50"/>
      <c r="ASI604" s="50"/>
      <c r="ASJ604" s="50"/>
      <c r="ASK604" s="50"/>
      <c r="ASL604" s="50"/>
      <c r="ASM604" s="50"/>
      <c r="ASN604" s="50"/>
      <c r="ASO604" s="50"/>
      <c r="ASP604" s="50"/>
      <c r="ASQ604" s="50"/>
      <c r="ASR604" s="50"/>
      <c r="ASS604" s="50"/>
      <c r="AST604" s="50"/>
      <c r="ASU604" s="50"/>
      <c r="ASV604" s="50"/>
      <c r="ASW604" s="50"/>
      <c r="ASX604" s="50"/>
      <c r="ASY604" s="50"/>
      <c r="ASZ604" s="50"/>
      <c r="ATA604" s="50"/>
      <c r="ATB604" s="50"/>
      <c r="ATC604" s="50"/>
      <c r="ATD604" s="50"/>
      <c r="ATE604" s="50"/>
      <c r="ATF604" s="50"/>
      <c r="ATG604" s="50"/>
      <c r="ATH604" s="50"/>
      <c r="ATI604" s="50"/>
      <c r="ATJ604" s="50"/>
      <c r="ATK604" s="50"/>
      <c r="ATL604" s="50"/>
      <c r="ATM604" s="50"/>
      <c r="ATN604" s="50"/>
      <c r="ATO604" s="50"/>
      <c r="ATP604" s="50"/>
      <c r="ATQ604" s="50"/>
      <c r="ATR604" s="50"/>
      <c r="ATS604" s="50"/>
      <c r="ATT604" s="50"/>
      <c r="ATU604" s="50"/>
      <c r="ATV604" s="50"/>
      <c r="ATW604" s="50"/>
      <c r="ATX604" s="50"/>
      <c r="ATY604" s="50"/>
      <c r="ATZ604" s="50"/>
      <c r="AUA604" s="50"/>
      <c r="AUB604" s="50"/>
      <c r="AUC604" s="50"/>
      <c r="AUD604" s="50"/>
      <c r="AUE604" s="50"/>
      <c r="AUF604" s="50"/>
      <c r="AUG604" s="50"/>
      <c r="AUH604" s="50"/>
      <c r="AUI604" s="50"/>
      <c r="AUJ604" s="50"/>
      <c r="AUK604" s="50"/>
      <c r="AUL604" s="50"/>
      <c r="AUM604" s="50"/>
      <c r="AUN604" s="50"/>
      <c r="AUO604" s="50"/>
      <c r="AUP604" s="50"/>
      <c r="AUQ604" s="50"/>
      <c r="AUR604" s="50"/>
      <c r="AUS604" s="50"/>
      <c r="AUT604" s="50"/>
      <c r="AUU604" s="50"/>
      <c r="AUV604" s="50"/>
      <c r="AUW604" s="50"/>
      <c r="AUX604" s="50"/>
      <c r="AUY604" s="50"/>
      <c r="AUZ604" s="50"/>
      <c r="AVA604" s="50"/>
      <c r="AVB604" s="50"/>
      <c r="AVC604" s="50"/>
      <c r="AVD604" s="50"/>
      <c r="AVE604" s="50"/>
      <c r="AVF604" s="50"/>
      <c r="AVG604" s="50"/>
      <c r="AVH604" s="50"/>
      <c r="AVI604" s="50"/>
      <c r="AVJ604" s="50"/>
      <c r="AVK604" s="50"/>
      <c r="AVL604" s="50"/>
      <c r="AVM604" s="50"/>
      <c r="AVN604" s="50"/>
      <c r="AVO604" s="50"/>
      <c r="AVP604" s="50"/>
      <c r="AVQ604" s="50"/>
      <c r="AVR604" s="50"/>
      <c r="AVS604" s="50"/>
      <c r="AVT604" s="50"/>
      <c r="AVU604" s="50"/>
      <c r="AVV604" s="50"/>
      <c r="AVW604" s="50"/>
      <c r="AVX604" s="50"/>
      <c r="AVY604" s="50"/>
      <c r="AVZ604" s="50"/>
      <c r="AWA604" s="50"/>
      <c r="AWB604" s="50"/>
      <c r="AWC604" s="50"/>
      <c r="AWD604" s="50"/>
      <c r="AWE604" s="50"/>
      <c r="AWF604" s="50"/>
      <c r="AWH604" s="50"/>
      <c r="AWJ604" s="50"/>
      <c r="AWK604" s="50"/>
      <c r="AWL604" s="50"/>
      <c r="AWM604" s="50"/>
      <c r="AWN604" s="50"/>
      <c r="AWO604" s="50"/>
      <c r="AWP604" s="50"/>
      <c r="AWQ604" s="50"/>
      <c r="AWV604" s="50"/>
      <c r="AWW604" s="50"/>
      <c r="AWX604" s="50"/>
      <c r="AWY604" s="50"/>
      <c r="AWZ604" s="50"/>
      <c r="AXA604" s="50"/>
      <c r="AXB604" s="50"/>
      <c r="AXC604" s="50"/>
      <c r="AXD604" s="50"/>
      <c r="AXE604" s="50"/>
      <c r="AXF604" s="50"/>
      <c r="AXG604" s="50"/>
      <c r="AXH604" s="50"/>
      <c r="AXI604" s="50"/>
      <c r="AXJ604" s="50"/>
      <c r="AXK604" s="50"/>
      <c r="AXL604" s="50"/>
      <c r="AXM604" s="50"/>
      <c r="AXN604" s="50"/>
      <c r="AXO604" s="50"/>
      <c r="AXP604" s="50"/>
      <c r="AXQ604" s="50"/>
      <c r="AXR604" s="50"/>
      <c r="AXS604" s="50"/>
      <c r="AXT604" s="50"/>
      <c r="AXU604" s="50"/>
      <c r="AXV604" s="50"/>
      <c r="AXW604" s="50"/>
      <c r="AXX604" s="50"/>
      <c r="AXY604" s="50"/>
      <c r="AXZ604" s="50"/>
      <c r="AYA604" s="50"/>
      <c r="AYB604" s="50"/>
      <c r="AYC604" s="50"/>
      <c r="AYD604" s="50"/>
      <c r="AYE604" s="50"/>
      <c r="AYF604" s="50"/>
      <c r="AYG604" s="50"/>
      <c r="AYH604" s="50"/>
      <c r="AYI604" s="50"/>
      <c r="AYJ604" s="50"/>
      <c r="AYK604" s="50"/>
      <c r="AYL604" s="50"/>
      <c r="AYM604" s="50"/>
      <c r="AYN604" s="50"/>
      <c r="AYO604" s="50"/>
      <c r="AYP604" s="50"/>
      <c r="AYQ604" s="50"/>
      <c r="AYR604" s="50"/>
      <c r="AYS604" s="50"/>
      <c r="AYT604" s="50"/>
      <c r="AYU604" s="50"/>
      <c r="AYV604" s="50"/>
      <c r="AYW604" s="50"/>
      <c r="AYX604" s="50"/>
      <c r="AYY604" s="50"/>
      <c r="AYZ604" s="50"/>
      <c r="AZA604" s="50"/>
      <c r="AZB604" s="50"/>
      <c r="AZC604" s="50"/>
      <c r="AZD604" s="50"/>
      <c r="AZE604" s="50"/>
      <c r="AZF604" s="50"/>
      <c r="AZG604" s="50"/>
      <c r="AZH604" s="50"/>
      <c r="AZI604" s="50"/>
      <c r="AZJ604" s="50"/>
      <c r="AZK604" s="50"/>
      <c r="AZL604" s="50"/>
      <c r="AZM604" s="50"/>
      <c r="AZN604" s="50"/>
      <c r="AZO604" s="50"/>
      <c r="AZP604" s="50"/>
      <c r="AZQ604" s="50"/>
      <c r="AZR604" s="50"/>
      <c r="AZS604" s="50"/>
      <c r="AZT604" s="50"/>
      <c r="AZU604" s="50"/>
      <c r="AZV604" s="50"/>
      <c r="AZW604" s="50"/>
      <c r="AZX604" s="50"/>
      <c r="AZY604" s="50"/>
      <c r="AZZ604" s="50"/>
      <c r="BAA604" s="50"/>
      <c r="BAB604" s="50"/>
      <c r="BAC604" s="50"/>
      <c r="BAD604" s="50"/>
      <c r="BAE604" s="50"/>
      <c r="BAF604" s="50"/>
      <c r="BAG604" s="50"/>
      <c r="BAH604" s="50"/>
      <c r="BAI604" s="50"/>
      <c r="BAJ604" s="50"/>
      <c r="BAK604" s="50"/>
      <c r="BAL604" s="50"/>
      <c r="BAM604" s="50"/>
      <c r="BAN604" s="50"/>
      <c r="BAO604" s="50"/>
      <c r="BAP604" s="50"/>
      <c r="BAQ604" s="50"/>
      <c r="BAR604" s="50"/>
      <c r="BAS604" s="50"/>
      <c r="BAT604" s="50"/>
      <c r="BAU604" s="50"/>
      <c r="BAV604" s="50"/>
      <c r="BAW604" s="50"/>
      <c r="BAX604" s="50"/>
      <c r="BAY604" s="50"/>
      <c r="BAZ604" s="50"/>
      <c r="BBA604" s="50"/>
      <c r="BBB604" s="50"/>
      <c r="BBC604" s="50"/>
      <c r="BBD604" s="50"/>
      <c r="BBE604" s="50"/>
      <c r="BBF604" s="50"/>
      <c r="BBG604" s="50"/>
      <c r="BBH604" s="50"/>
      <c r="BBI604" s="50"/>
      <c r="BBJ604" s="50"/>
      <c r="BBK604" s="50"/>
      <c r="BBL604" s="50"/>
      <c r="BBM604" s="50"/>
      <c r="BBN604" s="50"/>
      <c r="BBO604" s="50"/>
      <c r="BBP604" s="50"/>
      <c r="BBQ604" s="50"/>
      <c r="BBR604" s="50"/>
      <c r="BBS604" s="50"/>
      <c r="BBT604" s="50"/>
      <c r="BBU604" s="50"/>
      <c r="BBV604" s="50"/>
      <c r="BBW604" s="50"/>
      <c r="BBX604" s="50"/>
      <c r="BBY604" s="50"/>
      <c r="BBZ604" s="50"/>
      <c r="BCA604" s="50"/>
      <c r="BCB604" s="50"/>
      <c r="BCC604" s="50"/>
      <c r="BCD604" s="50"/>
      <c r="BCE604" s="50"/>
      <c r="BCF604" s="50"/>
      <c r="BCG604" s="50"/>
      <c r="BCH604" s="50"/>
      <c r="BCI604" s="50"/>
      <c r="BCJ604" s="50"/>
      <c r="BCK604" s="50"/>
      <c r="BCL604" s="50"/>
      <c r="BCM604" s="50"/>
      <c r="BCN604" s="50"/>
      <c r="BCO604" s="50"/>
      <c r="BCP604" s="50"/>
      <c r="BCQ604" s="50"/>
      <c r="BCR604" s="50"/>
      <c r="BCS604" s="50"/>
      <c r="BCT604" s="50"/>
      <c r="BCU604" s="50"/>
      <c r="BCV604" s="50"/>
      <c r="BCW604" s="50"/>
      <c r="BCX604" s="50"/>
      <c r="BCY604" s="50"/>
      <c r="BCZ604" s="50"/>
      <c r="BDA604" s="50"/>
      <c r="BDB604" s="50"/>
      <c r="BDC604" s="50"/>
      <c r="BDD604" s="50"/>
      <c r="BDE604" s="50"/>
      <c r="BDF604" s="50"/>
      <c r="BDG604" s="50"/>
      <c r="BDH604" s="50"/>
      <c r="BDI604" s="50"/>
      <c r="BDJ604" s="50"/>
      <c r="BDK604" s="50"/>
      <c r="BDL604" s="50"/>
      <c r="BDM604" s="50"/>
      <c r="BDN604" s="50"/>
      <c r="BDO604" s="50"/>
      <c r="BDP604" s="50"/>
      <c r="BDQ604" s="50"/>
      <c r="BDR604" s="50"/>
      <c r="BDS604" s="50"/>
      <c r="BDT604" s="50"/>
      <c r="BDU604" s="50"/>
      <c r="BDV604" s="50"/>
      <c r="BDW604" s="50"/>
      <c r="BDX604" s="50"/>
      <c r="BDY604" s="50"/>
      <c r="BDZ604" s="50"/>
      <c r="BEA604" s="50"/>
      <c r="BEB604" s="50"/>
      <c r="BEC604" s="50"/>
      <c r="BED604" s="50"/>
      <c r="BEE604" s="50"/>
      <c r="BEF604" s="50"/>
      <c r="BEG604" s="50"/>
      <c r="BEH604" s="50"/>
      <c r="BEI604" s="50"/>
      <c r="BEJ604" s="50"/>
      <c r="BEK604" s="50"/>
      <c r="BEL604" s="50"/>
      <c r="BEM604" s="50"/>
      <c r="BEN604" s="50"/>
      <c r="BEO604" s="50"/>
      <c r="BEP604" s="50"/>
      <c r="BEQ604" s="50"/>
      <c r="BER604" s="50"/>
      <c r="BES604" s="50"/>
      <c r="BET604" s="50"/>
      <c r="BEU604" s="50"/>
      <c r="BEV604" s="50"/>
      <c r="BEW604" s="50"/>
      <c r="BEX604" s="50"/>
      <c r="BEY604" s="50"/>
      <c r="BEZ604" s="50"/>
      <c r="BFA604" s="50"/>
      <c r="BFB604" s="50"/>
      <c r="BFC604" s="50"/>
      <c r="BFD604" s="50"/>
      <c r="BFE604" s="50"/>
      <c r="BFF604" s="50"/>
      <c r="BFG604" s="50"/>
      <c r="BFH604" s="50"/>
      <c r="BFI604" s="50"/>
      <c r="BFJ604" s="50"/>
      <c r="BFK604" s="50"/>
      <c r="BFL604" s="50"/>
      <c r="BFM604" s="50"/>
      <c r="BFN604" s="50"/>
      <c r="BFO604" s="50"/>
      <c r="BFP604" s="50"/>
      <c r="BFQ604" s="50"/>
      <c r="BFR604" s="50"/>
      <c r="BFS604" s="50"/>
      <c r="BFT604" s="50"/>
      <c r="BFU604" s="50"/>
      <c r="BFV604" s="50"/>
      <c r="BFW604" s="50"/>
      <c r="BFX604" s="50"/>
      <c r="BFY604" s="50"/>
      <c r="BFZ604" s="50"/>
      <c r="BGA604" s="50"/>
      <c r="BGB604" s="50"/>
      <c r="BGD604" s="50"/>
      <c r="BGF604" s="50"/>
      <c r="BGG604" s="50"/>
      <c r="BGH604" s="50"/>
      <c r="BGI604" s="50"/>
      <c r="BGJ604" s="50"/>
      <c r="BGK604" s="50"/>
      <c r="BGL604" s="50"/>
      <c r="BGM604" s="50"/>
      <c r="BGR604" s="50"/>
      <c r="BGS604" s="50"/>
      <c r="BGT604" s="50"/>
      <c r="BGU604" s="50"/>
      <c r="BGV604" s="50"/>
      <c r="BGW604" s="50"/>
      <c r="BGX604" s="50"/>
      <c r="BGY604" s="50"/>
      <c r="BGZ604" s="50"/>
      <c r="BHA604" s="50"/>
      <c r="BHB604" s="50"/>
      <c r="BHC604" s="50"/>
      <c r="BHD604" s="50"/>
      <c r="BHE604" s="50"/>
      <c r="BHF604" s="50"/>
      <c r="BHG604" s="50"/>
      <c r="BHH604" s="50"/>
      <c r="BHI604" s="50"/>
      <c r="BHJ604" s="50"/>
      <c r="BHK604" s="50"/>
      <c r="BHL604" s="50"/>
      <c r="BHM604" s="50"/>
      <c r="BHN604" s="50"/>
      <c r="BHO604" s="50"/>
      <c r="BHP604" s="50"/>
      <c r="BHQ604" s="50"/>
      <c r="BHR604" s="50"/>
      <c r="BHS604" s="50"/>
      <c r="BHT604" s="50"/>
      <c r="BHU604" s="50"/>
      <c r="BHV604" s="50"/>
      <c r="BHW604" s="50"/>
      <c r="BHX604" s="50"/>
      <c r="BHY604" s="50"/>
      <c r="BHZ604" s="50"/>
      <c r="BIA604" s="50"/>
      <c r="BIB604" s="50"/>
      <c r="BIC604" s="50"/>
      <c r="BID604" s="50"/>
      <c r="BIE604" s="50"/>
      <c r="BIF604" s="50"/>
      <c r="BIG604" s="50"/>
      <c r="BIH604" s="50"/>
      <c r="BII604" s="50"/>
      <c r="BIJ604" s="50"/>
      <c r="BIK604" s="50"/>
      <c r="BIL604" s="50"/>
      <c r="BIM604" s="50"/>
      <c r="BIN604" s="50"/>
      <c r="BIO604" s="50"/>
      <c r="BIP604" s="50"/>
      <c r="BIQ604" s="50"/>
      <c r="BIR604" s="50"/>
      <c r="BIS604" s="50"/>
      <c r="BIT604" s="50"/>
      <c r="BIU604" s="50"/>
      <c r="BIV604" s="50"/>
      <c r="BIW604" s="50"/>
      <c r="BIX604" s="50"/>
      <c r="BIY604" s="50"/>
      <c r="BIZ604" s="50"/>
      <c r="BJA604" s="50"/>
      <c r="BJB604" s="50"/>
      <c r="BJC604" s="50"/>
      <c r="BJD604" s="50"/>
      <c r="BJE604" s="50"/>
      <c r="BJF604" s="50"/>
      <c r="BJG604" s="50"/>
      <c r="BJH604" s="50"/>
      <c r="BJI604" s="50"/>
      <c r="BJJ604" s="50"/>
      <c r="BJK604" s="50"/>
      <c r="BJL604" s="50"/>
      <c r="BJM604" s="50"/>
      <c r="BJN604" s="50"/>
      <c r="BJO604" s="50"/>
      <c r="BJP604" s="50"/>
      <c r="BJQ604" s="50"/>
      <c r="BJR604" s="50"/>
      <c r="BJS604" s="50"/>
      <c r="BJT604" s="50"/>
      <c r="BJU604" s="50"/>
      <c r="BJV604" s="50"/>
      <c r="BJW604" s="50"/>
      <c r="BJX604" s="50"/>
      <c r="BJY604" s="50"/>
      <c r="BJZ604" s="50"/>
      <c r="BKA604" s="50"/>
      <c r="BKB604" s="50"/>
      <c r="BKC604" s="50"/>
      <c r="BKD604" s="50"/>
      <c r="BKE604" s="50"/>
      <c r="BKF604" s="50"/>
      <c r="BKG604" s="50"/>
      <c r="BKH604" s="50"/>
      <c r="BKI604" s="50"/>
      <c r="BKJ604" s="50"/>
      <c r="BKK604" s="50"/>
      <c r="BKL604" s="50"/>
      <c r="BKM604" s="50"/>
      <c r="BKN604" s="50"/>
      <c r="BKO604" s="50"/>
      <c r="BKP604" s="50"/>
      <c r="BKQ604" s="50"/>
      <c r="BKR604" s="50"/>
      <c r="BKS604" s="50"/>
      <c r="BKT604" s="50"/>
      <c r="BKU604" s="50"/>
      <c r="BKV604" s="50"/>
      <c r="BKW604" s="50"/>
      <c r="BKX604" s="50"/>
      <c r="BKY604" s="50"/>
      <c r="BKZ604" s="50"/>
      <c r="BLA604" s="50"/>
      <c r="BLB604" s="50"/>
      <c r="BLC604" s="50"/>
      <c r="BLD604" s="50"/>
      <c r="BLE604" s="50"/>
      <c r="BLF604" s="50"/>
      <c r="BLG604" s="50"/>
      <c r="BLH604" s="50"/>
      <c r="BLI604" s="50"/>
      <c r="BLJ604" s="50"/>
      <c r="BLK604" s="50"/>
      <c r="BLL604" s="50"/>
      <c r="BLM604" s="50"/>
      <c r="BLN604" s="50"/>
      <c r="BLO604" s="50"/>
      <c r="BLP604" s="50"/>
      <c r="BLQ604" s="50"/>
      <c r="BLR604" s="50"/>
      <c r="BLS604" s="50"/>
      <c r="BLT604" s="50"/>
      <c r="BLU604" s="50"/>
      <c r="BLV604" s="50"/>
      <c r="BLW604" s="50"/>
      <c r="BLX604" s="50"/>
      <c r="BLY604" s="50"/>
      <c r="BLZ604" s="50"/>
      <c r="BMA604" s="50"/>
      <c r="BMB604" s="50"/>
      <c r="BMC604" s="50"/>
      <c r="BMD604" s="50"/>
      <c r="BME604" s="50"/>
      <c r="BMF604" s="50"/>
      <c r="BMG604" s="50"/>
      <c r="BMH604" s="50"/>
      <c r="BMI604" s="50"/>
      <c r="BMJ604" s="50"/>
      <c r="BMK604" s="50"/>
      <c r="BML604" s="50"/>
      <c r="BMM604" s="50"/>
      <c r="BMN604" s="50"/>
      <c r="BMO604" s="50"/>
      <c r="BMP604" s="50"/>
      <c r="BMQ604" s="50"/>
      <c r="BMR604" s="50"/>
      <c r="BMS604" s="50"/>
      <c r="BMT604" s="50"/>
      <c r="BMU604" s="50"/>
      <c r="BMV604" s="50"/>
      <c r="BMW604" s="50"/>
      <c r="BMX604" s="50"/>
      <c r="BMY604" s="50"/>
      <c r="BMZ604" s="50"/>
      <c r="BNA604" s="50"/>
      <c r="BNB604" s="50"/>
      <c r="BNC604" s="50"/>
      <c r="BND604" s="50"/>
      <c r="BNE604" s="50"/>
      <c r="BNF604" s="50"/>
      <c r="BNG604" s="50"/>
      <c r="BNH604" s="50"/>
      <c r="BNI604" s="50"/>
      <c r="BNJ604" s="50"/>
      <c r="BNK604" s="50"/>
      <c r="BNL604" s="50"/>
      <c r="BNM604" s="50"/>
      <c r="BNN604" s="50"/>
      <c r="BNO604" s="50"/>
      <c r="BNP604" s="50"/>
      <c r="BNQ604" s="50"/>
      <c r="BNR604" s="50"/>
      <c r="BNS604" s="50"/>
      <c r="BNT604" s="50"/>
      <c r="BNU604" s="50"/>
      <c r="BNV604" s="50"/>
      <c r="BNW604" s="50"/>
      <c r="BNX604" s="50"/>
      <c r="BNY604" s="50"/>
      <c r="BNZ604" s="50"/>
      <c r="BOA604" s="50"/>
      <c r="BOB604" s="50"/>
      <c r="BOC604" s="50"/>
      <c r="BOD604" s="50"/>
      <c r="BOE604" s="50"/>
      <c r="BOF604" s="50"/>
      <c r="BOG604" s="50"/>
      <c r="BOH604" s="50"/>
      <c r="BOI604" s="50"/>
      <c r="BOJ604" s="50"/>
      <c r="BOK604" s="50"/>
      <c r="BOL604" s="50"/>
      <c r="BOM604" s="50"/>
      <c r="BON604" s="50"/>
      <c r="BOO604" s="50"/>
      <c r="BOP604" s="50"/>
      <c r="BOQ604" s="50"/>
      <c r="BOR604" s="50"/>
      <c r="BOS604" s="50"/>
      <c r="BOT604" s="50"/>
      <c r="BOU604" s="50"/>
      <c r="BOV604" s="50"/>
      <c r="BOW604" s="50"/>
      <c r="BOX604" s="50"/>
      <c r="BOY604" s="50"/>
      <c r="BOZ604" s="50"/>
      <c r="BPA604" s="50"/>
      <c r="BPB604" s="50"/>
      <c r="BPC604" s="50"/>
      <c r="BPD604" s="50"/>
      <c r="BPE604" s="50"/>
      <c r="BPF604" s="50"/>
      <c r="BPG604" s="50"/>
      <c r="BPH604" s="50"/>
      <c r="BPI604" s="50"/>
      <c r="BPJ604" s="50"/>
      <c r="BPK604" s="50"/>
      <c r="BPL604" s="50"/>
      <c r="BPM604" s="50"/>
      <c r="BPN604" s="50"/>
      <c r="BPO604" s="50"/>
      <c r="BPP604" s="50"/>
      <c r="BPQ604" s="50"/>
      <c r="BPR604" s="50"/>
      <c r="BPS604" s="50"/>
      <c r="BPT604" s="50"/>
      <c r="BPU604" s="50"/>
      <c r="BPV604" s="50"/>
      <c r="BPW604" s="50"/>
      <c r="BPX604" s="50"/>
      <c r="BPZ604" s="50"/>
      <c r="BQB604" s="50"/>
      <c r="BQC604" s="50"/>
      <c r="BQD604" s="50"/>
      <c r="BQE604" s="50"/>
      <c r="BQF604" s="50"/>
      <c r="BQG604" s="50"/>
      <c r="BQH604" s="50"/>
      <c r="BQI604" s="50"/>
      <c r="BQN604" s="50"/>
      <c r="BQO604" s="50"/>
      <c r="BQP604" s="50"/>
      <c r="BQQ604" s="50"/>
      <c r="BQR604" s="50"/>
      <c r="BQS604" s="50"/>
      <c r="BQT604" s="50"/>
      <c r="BQU604" s="50"/>
      <c r="BQV604" s="50"/>
      <c r="BQW604" s="50"/>
      <c r="BQX604" s="50"/>
      <c r="BQY604" s="50"/>
      <c r="BQZ604" s="50"/>
      <c r="BRA604" s="50"/>
      <c r="BRB604" s="50"/>
      <c r="BRC604" s="50"/>
      <c r="BRD604" s="50"/>
      <c r="BRE604" s="50"/>
      <c r="BRF604" s="50"/>
      <c r="BRG604" s="50"/>
      <c r="BRH604" s="50"/>
      <c r="BRI604" s="50"/>
      <c r="BRJ604" s="50"/>
      <c r="BRK604" s="50"/>
      <c r="BRL604" s="50"/>
      <c r="BRM604" s="50"/>
      <c r="BRN604" s="50"/>
      <c r="BRO604" s="50"/>
      <c r="BRP604" s="50"/>
      <c r="BRQ604" s="50"/>
      <c r="BRR604" s="50"/>
      <c r="BRS604" s="50"/>
      <c r="BRT604" s="50"/>
      <c r="BRU604" s="50"/>
      <c r="BRV604" s="50"/>
      <c r="BRW604" s="50"/>
      <c r="BRX604" s="50"/>
      <c r="BRY604" s="50"/>
      <c r="BRZ604" s="50"/>
      <c r="BSA604" s="50"/>
      <c r="BSB604" s="50"/>
      <c r="BSC604" s="50"/>
      <c r="BSD604" s="50"/>
      <c r="BSE604" s="50"/>
      <c r="BSF604" s="50"/>
      <c r="BSG604" s="50"/>
      <c r="BSH604" s="50"/>
      <c r="BSI604" s="50"/>
      <c r="BSJ604" s="50"/>
      <c r="BSK604" s="50"/>
      <c r="BSL604" s="50"/>
      <c r="BSM604" s="50"/>
      <c r="BSN604" s="50"/>
      <c r="BSO604" s="50"/>
      <c r="BSP604" s="50"/>
      <c r="BSQ604" s="50"/>
      <c r="BSR604" s="50"/>
      <c r="BSS604" s="50"/>
      <c r="BST604" s="50"/>
      <c r="BSU604" s="50"/>
      <c r="BSV604" s="50"/>
      <c r="BSW604" s="50"/>
      <c r="BSX604" s="50"/>
      <c r="BSY604" s="50"/>
      <c r="BSZ604" s="50"/>
      <c r="BTA604" s="50"/>
      <c r="BTB604" s="50"/>
      <c r="BTC604" s="50"/>
      <c r="BTD604" s="50"/>
      <c r="BTE604" s="50"/>
      <c r="BTF604" s="50"/>
      <c r="BTG604" s="50"/>
      <c r="BTH604" s="50"/>
      <c r="BTI604" s="50"/>
      <c r="BTJ604" s="50"/>
      <c r="BTK604" s="50"/>
      <c r="BTL604" s="50"/>
      <c r="BTM604" s="50"/>
      <c r="BTN604" s="50"/>
      <c r="BTO604" s="50"/>
      <c r="BTP604" s="50"/>
      <c r="BTQ604" s="50"/>
      <c r="BTR604" s="50"/>
      <c r="BTS604" s="50"/>
      <c r="BTT604" s="50"/>
      <c r="BTU604" s="50"/>
      <c r="BTV604" s="50"/>
      <c r="BTW604" s="50"/>
      <c r="BTX604" s="50"/>
      <c r="BTY604" s="50"/>
      <c r="BTZ604" s="50"/>
      <c r="BUA604" s="50"/>
      <c r="BUB604" s="50"/>
      <c r="BUC604" s="50"/>
      <c r="BUD604" s="50"/>
      <c r="BUE604" s="50"/>
      <c r="BUF604" s="50"/>
      <c r="BUG604" s="50"/>
      <c r="BUH604" s="50"/>
      <c r="BUI604" s="50"/>
      <c r="BUJ604" s="50"/>
      <c r="BUK604" s="50"/>
      <c r="BUL604" s="50"/>
      <c r="BUM604" s="50"/>
      <c r="BUN604" s="50"/>
      <c r="BUO604" s="50"/>
      <c r="BUP604" s="50"/>
      <c r="BUQ604" s="50"/>
      <c r="BUR604" s="50"/>
      <c r="BUS604" s="50"/>
      <c r="BUT604" s="50"/>
      <c r="BUU604" s="50"/>
      <c r="BUV604" s="50"/>
      <c r="BUW604" s="50"/>
      <c r="BUX604" s="50"/>
      <c r="BUY604" s="50"/>
      <c r="BUZ604" s="50"/>
      <c r="BVA604" s="50"/>
      <c r="BVB604" s="50"/>
      <c r="BVC604" s="50"/>
      <c r="BVD604" s="50"/>
      <c r="BVE604" s="50"/>
      <c r="BVF604" s="50"/>
      <c r="BVG604" s="50"/>
      <c r="BVH604" s="50"/>
      <c r="BVI604" s="50"/>
      <c r="BVJ604" s="50"/>
      <c r="BVK604" s="50"/>
      <c r="BVL604" s="50"/>
      <c r="BVM604" s="50"/>
      <c r="BVN604" s="50"/>
      <c r="BVO604" s="50"/>
      <c r="BVP604" s="50"/>
      <c r="BVQ604" s="50"/>
      <c r="BVR604" s="50"/>
      <c r="BVS604" s="50"/>
      <c r="BVT604" s="50"/>
      <c r="BVU604" s="50"/>
      <c r="BVV604" s="50"/>
      <c r="BVW604" s="50"/>
      <c r="BVX604" s="50"/>
      <c r="BVY604" s="50"/>
      <c r="BVZ604" s="50"/>
      <c r="BWA604" s="50"/>
      <c r="BWB604" s="50"/>
      <c r="BWC604" s="50"/>
      <c r="BWD604" s="50"/>
      <c r="BWE604" s="50"/>
      <c r="BWF604" s="50"/>
      <c r="BWG604" s="50"/>
      <c r="BWH604" s="50"/>
      <c r="BWI604" s="50"/>
      <c r="BWJ604" s="50"/>
      <c r="BWK604" s="50"/>
      <c r="BWL604" s="50"/>
      <c r="BWM604" s="50"/>
      <c r="BWN604" s="50"/>
      <c r="BWO604" s="50"/>
      <c r="BWP604" s="50"/>
      <c r="BWQ604" s="50"/>
      <c r="BWR604" s="50"/>
      <c r="BWS604" s="50"/>
      <c r="BWT604" s="50"/>
      <c r="BWU604" s="50"/>
      <c r="BWV604" s="50"/>
      <c r="BWW604" s="50"/>
      <c r="BWX604" s="50"/>
      <c r="BWY604" s="50"/>
      <c r="BWZ604" s="50"/>
      <c r="BXA604" s="50"/>
      <c r="BXB604" s="50"/>
      <c r="BXC604" s="50"/>
      <c r="BXD604" s="50"/>
      <c r="BXE604" s="50"/>
      <c r="BXF604" s="50"/>
      <c r="BXG604" s="50"/>
      <c r="BXH604" s="50"/>
      <c r="BXI604" s="50"/>
      <c r="BXJ604" s="50"/>
      <c r="BXK604" s="50"/>
      <c r="BXL604" s="50"/>
      <c r="BXM604" s="50"/>
      <c r="BXN604" s="50"/>
      <c r="BXO604" s="50"/>
      <c r="BXP604" s="50"/>
      <c r="BXQ604" s="50"/>
      <c r="BXR604" s="50"/>
      <c r="BXS604" s="50"/>
      <c r="BXT604" s="50"/>
      <c r="BXU604" s="50"/>
      <c r="BXV604" s="50"/>
      <c r="BXW604" s="50"/>
      <c r="BXX604" s="50"/>
      <c r="BXY604" s="50"/>
      <c r="BXZ604" s="50"/>
      <c r="BYA604" s="50"/>
      <c r="BYB604" s="50"/>
      <c r="BYC604" s="50"/>
      <c r="BYD604" s="50"/>
      <c r="BYE604" s="50"/>
      <c r="BYF604" s="50"/>
      <c r="BYG604" s="50"/>
      <c r="BYH604" s="50"/>
      <c r="BYI604" s="50"/>
      <c r="BYJ604" s="50"/>
      <c r="BYK604" s="50"/>
      <c r="BYL604" s="50"/>
      <c r="BYM604" s="50"/>
      <c r="BYN604" s="50"/>
      <c r="BYO604" s="50"/>
      <c r="BYP604" s="50"/>
      <c r="BYQ604" s="50"/>
      <c r="BYR604" s="50"/>
      <c r="BYS604" s="50"/>
      <c r="BYT604" s="50"/>
      <c r="BYU604" s="50"/>
      <c r="BYV604" s="50"/>
      <c r="BYW604" s="50"/>
      <c r="BYX604" s="50"/>
      <c r="BYY604" s="50"/>
      <c r="BYZ604" s="50"/>
      <c r="BZA604" s="50"/>
      <c r="BZB604" s="50"/>
      <c r="BZC604" s="50"/>
      <c r="BZD604" s="50"/>
      <c r="BZE604" s="50"/>
      <c r="BZF604" s="50"/>
      <c r="BZG604" s="50"/>
      <c r="BZH604" s="50"/>
      <c r="BZI604" s="50"/>
      <c r="BZJ604" s="50"/>
      <c r="BZK604" s="50"/>
      <c r="BZL604" s="50"/>
      <c r="BZM604" s="50"/>
      <c r="BZN604" s="50"/>
      <c r="BZO604" s="50"/>
      <c r="BZP604" s="50"/>
      <c r="BZQ604" s="50"/>
      <c r="BZR604" s="50"/>
      <c r="BZS604" s="50"/>
      <c r="BZT604" s="50"/>
      <c r="BZV604" s="50"/>
      <c r="BZX604" s="50"/>
      <c r="BZY604" s="50"/>
      <c r="BZZ604" s="50"/>
      <c r="CAA604" s="50"/>
      <c r="CAB604" s="50"/>
      <c r="CAC604" s="50"/>
      <c r="CAD604" s="50"/>
      <c r="CAE604" s="50"/>
      <c r="CAJ604" s="50"/>
      <c r="CAK604" s="50"/>
      <c r="CAL604" s="50"/>
      <c r="CAM604" s="50"/>
      <c r="CAN604" s="50"/>
      <c r="CAO604" s="50"/>
      <c r="CAP604" s="50"/>
      <c r="CAQ604" s="50"/>
      <c r="CAR604" s="50"/>
      <c r="CAS604" s="50"/>
      <c r="CAT604" s="50"/>
      <c r="CAU604" s="50"/>
      <c r="CAV604" s="50"/>
      <c r="CAW604" s="50"/>
      <c r="CAX604" s="50"/>
      <c r="CAY604" s="50"/>
      <c r="CAZ604" s="50"/>
      <c r="CBA604" s="50"/>
      <c r="CBB604" s="50"/>
      <c r="CBC604" s="50"/>
      <c r="CBD604" s="50"/>
      <c r="CBE604" s="50"/>
      <c r="CBF604" s="50"/>
      <c r="CBG604" s="50"/>
      <c r="CBH604" s="50"/>
      <c r="CBI604" s="50"/>
      <c r="CBJ604" s="50"/>
      <c r="CBK604" s="50"/>
      <c r="CBL604" s="50"/>
      <c r="CBM604" s="50"/>
      <c r="CBN604" s="50"/>
      <c r="CBO604" s="50"/>
      <c r="CBP604" s="50"/>
      <c r="CBQ604" s="50"/>
      <c r="CBR604" s="50"/>
      <c r="CBS604" s="50"/>
      <c r="CBT604" s="50"/>
      <c r="CBU604" s="50"/>
      <c r="CBV604" s="50"/>
      <c r="CBW604" s="50"/>
      <c r="CBX604" s="50"/>
      <c r="CBY604" s="50"/>
      <c r="CBZ604" s="50"/>
      <c r="CCA604" s="50"/>
      <c r="CCB604" s="50"/>
      <c r="CCC604" s="50"/>
      <c r="CCD604" s="50"/>
      <c r="CCE604" s="50"/>
      <c r="CCF604" s="50"/>
      <c r="CCG604" s="50"/>
      <c r="CCH604" s="50"/>
      <c r="CCI604" s="50"/>
      <c r="CCJ604" s="50"/>
      <c r="CCK604" s="50"/>
      <c r="CCL604" s="50"/>
      <c r="CCM604" s="50"/>
      <c r="CCN604" s="50"/>
      <c r="CCO604" s="50"/>
      <c r="CCP604" s="50"/>
      <c r="CCQ604" s="50"/>
      <c r="CCR604" s="50"/>
      <c r="CCS604" s="50"/>
      <c r="CCT604" s="50"/>
      <c r="CCU604" s="50"/>
      <c r="CCV604" s="50"/>
      <c r="CCW604" s="50"/>
      <c r="CCX604" s="50"/>
      <c r="CCY604" s="50"/>
      <c r="CCZ604" s="50"/>
      <c r="CDA604" s="50"/>
      <c r="CDB604" s="50"/>
      <c r="CDC604" s="50"/>
      <c r="CDD604" s="50"/>
      <c r="CDE604" s="50"/>
      <c r="CDF604" s="50"/>
      <c r="CDG604" s="50"/>
      <c r="CDH604" s="50"/>
      <c r="CDI604" s="50"/>
      <c r="CDJ604" s="50"/>
      <c r="CDK604" s="50"/>
      <c r="CDL604" s="50"/>
      <c r="CDM604" s="50"/>
      <c r="CDN604" s="50"/>
      <c r="CDO604" s="50"/>
      <c r="CDP604" s="50"/>
      <c r="CDQ604" s="50"/>
      <c r="CDR604" s="50"/>
      <c r="CDS604" s="50"/>
      <c r="CDT604" s="50"/>
      <c r="CDU604" s="50"/>
      <c r="CDV604" s="50"/>
      <c r="CDW604" s="50"/>
      <c r="CDX604" s="50"/>
      <c r="CDY604" s="50"/>
      <c r="CDZ604" s="50"/>
      <c r="CEA604" s="50"/>
      <c r="CEB604" s="50"/>
      <c r="CEC604" s="50"/>
      <c r="CED604" s="50"/>
      <c r="CEE604" s="50"/>
      <c r="CEF604" s="50"/>
      <c r="CEG604" s="50"/>
      <c r="CEH604" s="50"/>
      <c r="CEI604" s="50"/>
      <c r="CEJ604" s="50"/>
      <c r="CEK604" s="50"/>
      <c r="CEL604" s="50"/>
      <c r="CEM604" s="50"/>
      <c r="CEN604" s="50"/>
      <c r="CEO604" s="50"/>
      <c r="CEP604" s="50"/>
      <c r="CEQ604" s="50"/>
      <c r="CER604" s="50"/>
      <c r="CES604" s="50"/>
      <c r="CET604" s="50"/>
      <c r="CEU604" s="50"/>
      <c r="CEV604" s="50"/>
      <c r="CEW604" s="50"/>
      <c r="CEX604" s="50"/>
      <c r="CEY604" s="50"/>
      <c r="CEZ604" s="50"/>
      <c r="CFA604" s="50"/>
      <c r="CFB604" s="50"/>
      <c r="CFC604" s="50"/>
      <c r="CFD604" s="50"/>
      <c r="CFE604" s="50"/>
      <c r="CFF604" s="50"/>
      <c r="CFG604" s="50"/>
      <c r="CFH604" s="50"/>
      <c r="CFI604" s="50"/>
      <c r="CFJ604" s="50"/>
      <c r="CFK604" s="50"/>
      <c r="CFL604" s="50"/>
      <c r="CFM604" s="50"/>
      <c r="CFN604" s="50"/>
      <c r="CFO604" s="50"/>
      <c r="CFP604" s="50"/>
      <c r="CFQ604" s="50"/>
      <c r="CFR604" s="50"/>
      <c r="CFS604" s="50"/>
      <c r="CFT604" s="50"/>
      <c r="CFU604" s="50"/>
      <c r="CFV604" s="50"/>
      <c r="CFW604" s="50"/>
      <c r="CFX604" s="50"/>
      <c r="CFY604" s="50"/>
      <c r="CFZ604" s="50"/>
      <c r="CGA604" s="50"/>
      <c r="CGB604" s="50"/>
      <c r="CGC604" s="50"/>
      <c r="CGD604" s="50"/>
      <c r="CGE604" s="50"/>
      <c r="CGF604" s="50"/>
      <c r="CGG604" s="50"/>
      <c r="CGH604" s="50"/>
      <c r="CGI604" s="50"/>
      <c r="CGJ604" s="50"/>
      <c r="CGK604" s="50"/>
      <c r="CGL604" s="50"/>
      <c r="CGM604" s="50"/>
      <c r="CGN604" s="50"/>
      <c r="CGO604" s="50"/>
      <c r="CGP604" s="50"/>
      <c r="CGQ604" s="50"/>
      <c r="CGR604" s="50"/>
      <c r="CGS604" s="50"/>
      <c r="CGT604" s="50"/>
      <c r="CGU604" s="50"/>
      <c r="CGV604" s="50"/>
      <c r="CGW604" s="50"/>
      <c r="CGX604" s="50"/>
      <c r="CGY604" s="50"/>
      <c r="CGZ604" s="50"/>
      <c r="CHA604" s="50"/>
      <c r="CHB604" s="50"/>
      <c r="CHC604" s="50"/>
      <c r="CHD604" s="50"/>
      <c r="CHE604" s="50"/>
      <c r="CHF604" s="50"/>
      <c r="CHG604" s="50"/>
      <c r="CHH604" s="50"/>
      <c r="CHI604" s="50"/>
      <c r="CHJ604" s="50"/>
      <c r="CHK604" s="50"/>
      <c r="CHL604" s="50"/>
      <c r="CHM604" s="50"/>
      <c r="CHN604" s="50"/>
      <c r="CHO604" s="50"/>
      <c r="CHP604" s="50"/>
      <c r="CHQ604" s="50"/>
      <c r="CHR604" s="50"/>
      <c r="CHS604" s="50"/>
      <c r="CHT604" s="50"/>
      <c r="CHU604" s="50"/>
      <c r="CHV604" s="50"/>
      <c r="CHW604" s="50"/>
      <c r="CHX604" s="50"/>
      <c r="CHY604" s="50"/>
      <c r="CHZ604" s="50"/>
      <c r="CIA604" s="50"/>
      <c r="CIB604" s="50"/>
      <c r="CIC604" s="50"/>
      <c r="CID604" s="50"/>
      <c r="CIE604" s="50"/>
      <c r="CIF604" s="50"/>
      <c r="CIG604" s="50"/>
      <c r="CIH604" s="50"/>
      <c r="CII604" s="50"/>
      <c r="CIJ604" s="50"/>
      <c r="CIK604" s="50"/>
      <c r="CIL604" s="50"/>
      <c r="CIM604" s="50"/>
      <c r="CIN604" s="50"/>
      <c r="CIO604" s="50"/>
      <c r="CIP604" s="50"/>
      <c r="CIQ604" s="50"/>
      <c r="CIR604" s="50"/>
      <c r="CIS604" s="50"/>
      <c r="CIT604" s="50"/>
      <c r="CIU604" s="50"/>
      <c r="CIV604" s="50"/>
      <c r="CIW604" s="50"/>
      <c r="CIX604" s="50"/>
      <c r="CIY604" s="50"/>
      <c r="CIZ604" s="50"/>
      <c r="CJA604" s="50"/>
      <c r="CJB604" s="50"/>
      <c r="CJC604" s="50"/>
      <c r="CJD604" s="50"/>
      <c r="CJE604" s="50"/>
      <c r="CJF604" s="50"/>
      <c r="CJG604" s="50"/>
      <c r="CJH604" s="50"/>
      <c r="CJI604" s="50"/>
      <c r="CJJ604" s="50"/>
      <c r="CJK604" s="50"/>
      <c r="CJL604" s="50"/>
      <c r="CJM604" s="50"/>
      <c r="CJN604" s="50"/>
      <c r="CJO604" s="50"/>
      <c r="CJP604" s="50"/>
      <c r="CJR604" s="50"/>
      <c r="CJT604" s="50"/>
      <c r="CJU604" s="50"/>
      <c r="CJV604" s="50"/>
      <c r="CJW604" s="50"/>
      <c r="CJX604" s="50"/>
      <c r="CJY604" s="50"/>
      <c r="CJZ604" s="50"/>
      <c r="CKA604" s="50"/>
      <c r="CKF604" s="50"/>
      <c r="CKG604" s="50"/>
      <c r="CKH604" s="50"/>
      <c r="CKI604" s="50"/>
      <c r="CKJ604" s="50"/>
      <c r="CKK604" s="50"/>
      <c r="CKL604" s="50"/>
      <c r="CKM604" s="50"/>
      <c r="CKN604" s="50"/>
      <c r="CKO604" s="50"/>
      <c r="CKP604" s="50"/>
      <c r="CKQ604" s="50"/>
      <c r="CKR604" s="50"/>
      <c r="CKS604" s="50"/>
      <c r="CKT604" s="50"/>
      <c r="CKU604" s="50"/>
      <c r="CKV604" s="50"/>
      <c r="CKW604" s="50"/>
      <c r="CKX604" s="50"/>
      <c r="CKY604" s="50"/>
      <c r="CKZ604" s="50"/>
      <c r="CLA604" s="50"/>
      <c r="CLB604" s="50"/>
      <c r="CLC604" s="50"/>
      <c r="CLD604" s="50"/>
      <c r="CLE604" s="50"/>
      <c r="CLF604" s="50"/>
      <c r="CLG604" s="50"/>
      <c r="CLH604" s="50"/>
      <c r="CLI604" s="50"/>
      <c r="CLJ604" s="50"/>
      <c r="CLK604" s="50"/>
      <c r="CLL604" s="50"/>
      <c r="CLM604" s="50"/>
      <c r="CLN604" s="50"/>
      <c r="CLO604" s="50"/>
      <c r="CLP604" s="50"/>
      <c r="CLQ604" s="50"/>
      <c r="CLR604" s="50"/>
      <c r="CLS604" s="50"/>
      <c r="CLT604" s="50"/>
      <c r="CLU604" s="50"/>
      <c r="CLV604" s="50"/>
      <c r="CLW604" s="50"/>
      <c r="CLX604" s="50"/>
      <c r="CLY604" s="50"/>
      <c r="CLZ604" s="50"/>
      <c r="CMA604" s="50"/>
      <c r="CMB604" s="50"/>
      <c r="CMC604" s="50"/>
      <c r="CMD604" s="50"/>
      <c r="CME604" s="50"/>
      <c r="CMF604" s="50"/>
      <c r="CMG604" s="50"/>
      <c r="CMH604" s="50"/>
      <c r="CMI604" s="50"/>
      <c r="CMJ604" s="50"/>
      <c r="CMK604" s="50"/>
      <c r="CML604" s="50"/>
      <c r="CMM604" s="50"/>
      <c r="CMN604" s="50"/>
      <c r="CMO604" s="50"/>
      <c r="CMP604" s="50"/>
      <c r="CMQ604" s="50"/>
      <c r="CMR604" s="50"/>
      <c r="CMS604" s="50"/>
      <c r="CMT604" s="50"/>
      <c r="CMU604" s="50"/>
      <c r="CMV604" s="50"/>
      <c r="CMW604" s="50"/>
      <c r="CMX604" s="50"/>
      <c r="CMY604" s="50"/>
      <c r="CMZ604" s="50"/>
      <c r="CNA604" s="50"/>
      <c r="CNB604" s="50"/>
      <c r="CNC604" s="50"/>
      <c r="CND604" s="50"/>
      <c r="CNE604" s="50"/>
      <c r="CNF604" s="50"/>
      <c r="CNG604" s="50"/>
      <c r="CNH604" s="50"/>
      <c r="CNI604" s="50"/>
      <c r="CNJ604" s="50"/>
      <c r="CNK604" s="50"/>
      <c r="CNL604" s="50"/>
      <c r="CNM604" s="50"/>
      <c r="CNN604" s="50"/>
      <c r="CNO604" s="50"/>
      <c r="CNP604" s="50"/>
      <c r="CNQ604" s="50"/>
      <c r="CNR604" s="50"/>
      <c r="CNS604" s="50"/>
      <c r="CNT604" s="50"/>
      <c r="CNU604" s="50"/>
      <c r="CNV604" s="50"/>
      <c r="CNW604" s="50"/>
      <c r="CNX604" s="50"/>
      <c r="CNY604" s="50"/>
      <c r="CNZ604" s="50"/>
      <c r="COA604" s="50"/>
      <c r="COB604" s="50"/>
      <c r="COC604" s="50"/>
      <c r="COD604" s="50"/>
      <c r="COE604" s="50"/>
      <c r="COF604" s="50"/>
      <c r="COG604" s="50"/>
      <c r="COH604" s="50"/>
      <c r="COI604" s="50"/>
      <c r="COJ604" s="50"/>
      <c r="COK604" s="50"/>
      <c r="COL604" s="50"/>
      <c r="COM604" s="50"/>
      <c r="CON604" s="50"/>
      <c r="COO604" s="50"/>
      <c r="COP604" s="50"/>
      <c r="COQ604" s="50"/>
      <c r="COR604" s="50"/>
      <c r="COS604" s="50"/>
      <c r="COT604" s="50"/>
      <c r="COU604" s="50"/>
      <c r="COV604" s="50"/>
      <c r="COW604" s="50"/>
      <c r="COX604" s="50"/>
      <c r="COY604" s="50"/>
      <c r="COZ604" s="50"/>
      <c r="CPA604" s="50"/>
      <c r="CPB604" s="50"/>
      <c r="CPC604" s="50"/>
      <c r="CPD604" s="50"/>
      <c r="CPE604" s="50"/>
      <c r="CPF604" s="50"/>
      <c r="CPG604" s="50"/>
      <c r="CPH604" s="50"/>
      <c r="CPI604" s="50"/>
      <c r="CPJ604" s="50"/>
      <c r="CPK604" s="50"/>
      <c r="CPL604" s="50"/>
      <c r="CPM604" s="50"/>
      <c r="CPN604" s="50"/>
      <c r="CPO604" s="50"/>
      <c r="CPP604" s="50"/>
      <c r="CPQ604" s="50"/>
      <c r="CPR604" s="50"/>
      <c r="CPS604" s="50"/>
      <c r="CPT604" s="50"/>
      <c r="CPU604" s="50"/>
      <c r="CPV604" s="50"/>
      <c r="CPW604" s="50"/>
      <c r="CPX604" s="50"/>
      <c r="CPY604" s="50"/>
      <c r="CPZ604" s="50"/>
      <c r="CQA604" s="50"/>
      <c r="CQB604" s="50"/>
      <c r="CQC604" s="50"/>
      <c r="CQD604" s="50"/>
      <c r="CQE604" s="50"/>
      <c r="CQF604" s="50"/>
      <c r="CQG604" s="50"/>
      <c r="CQH604" s="50"/>
      <c r="CQI604" s="50"/>
      <c r="CQJ604" s="50"/>
      <c r="CQK604" s="50"/>
      <c r="CQL604" s="50"/>
      <c r="CQM604" s="50"/>
      <c r="CQN604" s="50"/>
      <c r="CQO604" s="50"/>
      <c r="CQP604" s="50"/>
      <c r="CQQ604" s="50"/>
      <c r="CQR604" s="50"/>
      <c r="CQS604" s="50"/>
      <c r="CQT604" s="50"/>
      <c r="CQU604" s="50"/>
      <c r="CQV604" s="50"/>
      <c r="CQW604" s="50"/>
      <c r="CQX604" s="50"/>
      <c r="CQY604" s="50"/>
      <c r="CQZ604" s="50"/>
      <c r="CRA604" s="50"/>
      <c r="CRB604" s="50"/>
      <c r="CRC604" s="50"/>
      <c r="CRD604" s="50"/>
      <c r="CRE604" s="50"/>
      <c r="CRF604" s="50"/>
      <c r="CRG604" s="50"/>
      <c r="CRH604" s="50"/>
      <c r="CRI604" s="50"/>
      <c r="CRJ604" s="50"/>
      <c r="CRK604" s="50"/>
      <c r="CRL604" s="50"/>
      <c r="CRM604" s="50"/>
      <c r="CRN604" s="50"/>
      <c r="CRO604" s="50"/>
      <c r="CRP604" s="50"/>
      <c r="CRQ604" s="50"/>
      <c r="CRR604" s="50"/>
      <c r="CRS604" s="50"/>
      <c r="CRT604" s="50"/>
      <c r="CRU604" s="50"/>
      <c r="CRV604" s="50"/>
      <c r="CRW604" s="50"/>
      <c r="CRX604" s="50"/>
      <c r="CRY604" s="50"/>
      <c r="CRZ604" s="50"/>
      <c r="CSA604" s="50"/>
      <c r="CSB604" s="50"/>
      <c r="CSC604" s="50"/>
      <c r="CSD604" s="50"/>
      <c r="CSE604" s="50"/>
      <c r="CSF604" s="50"/>
      <c r="CSG604" s="50"/>
      <c r="CSH604" s="50"/>
      <c r="CSI604" s="50"/>
      <c r="CSJ604" s="50"/>
      <c r="CSK604" s="50"/>
      <c r="CSL604" s="50"/>
      <c r="CSM604" s="50"/>
      <c r="CSN604" s="50"/>
      <c r="CSO604" s="50"/>
      <c r="CSP604" s="50"/>
      <c r="CSQ604" s="50"/>
      <c r="CSR604" s="50"/>
      <c r="CSS604" s="50"/>
      <c r="CST604" s="50"/>
      <c r="CSU604" s="50"/>
      <c r="CSV604" s="50"/>
      <c r="CSW604" s="50"/>
      <c r="CSX604" s="50"/>
      <c r="CSY604" s="50"/>
      <c r="CSZ604" s="50"/>
      <c r="CTA604" s="50"/>
      <c r="CTB604" s="50"/>
      <c r="CTC604" s="50"/>
      <c r="CTD604" s="50"/>
      <c r="CTE604" s="50"/>
      <c r="CTF604" s="50"/>
      <c r="CTG604" s="50"/>
      <c r="CTH604" s="50"/>
      <c r="CTI604" s="50"/>
      <c r="CTJ604" s="50"/>
      <c r="CTK604" s="50"/>
      <c r="CTL604" s="50"/>
      <c r="CTN604" s="50"/>
      <c r="CTP604" s="50"/>
      <c r="CTQ604" s="50"/>
      <c r="CTR604" s="50"/>
      <c r="CTS604" s="50"/>
      <c r="CTT604" s="50"/>
      <c r="CTU604" s="50"/>
      <c r="CTV604" s="50"/>
      <c r="CTW604" s="50"/>
      <c r="CUB604" s="50"/>
      <c r="CUC604" s="50"/>
      <c r="CUD604" s="50"/>
      <c r="CUE604" s="50"/>
      <c r="CUF604" s="50"/>
      <c r="CUG604" s="50"/>
      <c r="CUH604" s="50"/>
      <c r="CUI604" s="50"/>
      <c r="CUJ604" s="50"/>
      <c r="CUK604" s="50"/>
      <c r="CUL604" s="50"/>
      <c r="CUM604" s="50"/>
      <c r="CUN604" s="50"/>
      <c r="CUO604" s="50"/>
      <c r="CUP604" s="50"/>
      <c r="CUQ604" s="50"/>
      <c r="CUR604" s="50"/>
      <c r="CUS604" s="50"/>
      <c r="CUT604" s="50"/>
      <c r="CUU604" s="50"/>
      <c r="CUV604" s="50"/>
      <c r="CUW604" s="50"/>
      <c r="CUX604" s="50"/>
      <c r="CUY604" s="50"/>
      <c r="CUZ604" s="50"/>
      <c r="CVA604" s="50"/>
      <c r="CVB604" s="50"/>
      <c r="CVC604" s="50"/>
      <c r="CVD604" s="50"/>
      <c r="CVE604" s="50"/>
      <c r="CVF604" s="50"/>
      <c r="CVG604" s="50"/>
      <c r="CVH604" s="50"/>
      <c r="CVI604" s="50"/>
      <c r="CVJ604" s="50"/>
      <c r="CVK604" s="50"/>
      <c r="CVL604" s="50"/>
      <c r="CVM604" s="50"/>
      <c r="CVN604" s="50"/>
      <c r="CVO604" s="50"/>
      <c r="CVP604" s="50"/>
      <c r="CVQ604" s="50"/>
      <c r="CVR604" s="50"/>
      <c r="CVS604" s="50"/>
      <c r="CVT604" s="50"/>
      <c r="CVU604" s="50"/>
      <c r="CVV604" s="50"/>
      <c r="CVW604" s="50"/>
      <c r="CVX604" s="50"/>
      <c r="CVY604" s="50"/>
      <c r="CVZ604" s="50"/>
      <c r="CWA604" s="50"/>
      <c r="CWB604" s="50"/>
      <c r="CWC604" s="50"/>
      <c r="CWD604" s="50"/>
      <c r="CWE604" s="50"/>
      <c r="CWF604" s="50"/>
      <c r="CWG604" s="50"/>
      <c r="CWH604" s="50"/>
      <c r="CWI604" s="50"/>
      <c r="CWJ604" s="50"/>
      <c r="CWK604" s="50"/>
      <c r="CWL604" s="50"/>
      <c r="CWM604" s="50"/>
      <c r="CWN604" s="50"/>
      <c r="CWO604" s="50"/>
      <c r="CWP604" s="50"/>
      <c r="CWQ604" s="50"/>
      <c r="CWR604" s="50"/>
      <c r="CWS604" s="50"/>
      <c r="CWT604" s="50"/>
      <c r="CWU604" s="50"/>
      <c r="CWV604" s="50"/>
      <c r="CWW604" s="50"/>
      <c r="CWX604" s="50"/>
      <c r="CWY604" s="50"/>
      <c r="CWZ604" s="50"/>
      <c r="CXA604" s="50"/>
      <c r="CXB604" s="50"/>
      <c r="CXC604" s="50"/>
      <c r="CXD604" s="50"/>
      <c r="CXE604" s="50"/>
      <c r="CXF604" s="50"/>
      <c r="CXG604" s="50"/>
      <c r="CXH604" s="50"/>
      <c r="CXI604" s="50"/>
      <c r="CXJ604" s="50"/>
      <c r="CXK604" s="50"/>
      <c r="CXL604" s="50"/>
      <c r="CXM604" s="50"/>
      <c r="CXN604" s="50"/>
      <c r="CXO604" s="50"/>
      <c r="CXP604" s="50"/>
      <c r="CXQ604" s="50"/>
      <c r="CXR604" s="50"/>
      <c r="CXS604" s="50"/>
      <c r="CXT604" s="50"/>
      <c r="CXU604" s="50"/>
      <c r="CXV604" s="50"/>
      <c r="CXW604" s="50"/>
      <c r="CXX604" s="50"/>
      <c r="CXY604" s="50"/>
      <c r="CXZ604" s="50"/>
      <c r="CYA604" s="50"/>
      <c r="CYB604" s="50"/>
      <c r="CYC604" s="50"/>
      <c r="CYD604" s="50"/>
      <c r="CYE604" s="50"/>
      <c r="CYF604" s="50"/>
      <c r="CYG604" s="50"/>
      <c r="CYH604" s="50"/>
      <c r="CYI604" s="50"/>
      <c r="CYJ604" s="50"/>
      <c r="CYK604" s="50"/>
      <c r="CYL604" s="50"/>
      <c r="CYM604" s="50"/>
      <c r="CYN604" s="50"/>
      <c r="CYO604" s="50"/>
      <c r="CYP604" s="50"/>
      <c r="CYQ604" s="50"/>
      <c r="CYR604" s="50"/>
      <c r="CYS604" s="50"/>
      <c r="CYT604" s="50"/>
      <c r="CYU604" s="50"/>
      <c r="CYV604" s="50"/>
      <c r="CYW604" s="50"/>
      <c r="CYX604" s="50"/>
      <c r="CYY604" s="50"/>
      <c r="CYZ604" s="50"/>
      <c r="CZA604" s="50"/>
      <c r="CZB604" s="50"/>
      <c r="CZC604" s="50"/>
      <c r="CZD604" s="50"/>
      <c r="CZE604" s="50"/>
      <c r="CZF604" s="50"/>
      <c r="CZG604" s="50"/>
      <c r="CZH604" s="50"/>
      <c r="CZI604" s="50"/>
      <c r="CZJ604" s="50"/>
      <c r="CZK604" s="50"/>
      <c r="CZL604" s="50"/>
      <c r="CZM604" s="50"/>
      <c r="CZN604" s="50"/>
      <c r="CZO604" s="50"/>
      <c r="CZP604" s="50"/>
      <c r="CZQ604" s="50"/>
      <c r="CZR604" s="50"/>
      <c r="CZS604" s="50"/>
      <c r="CZT604" s="50"/>
      <c r="CZU604" s="50"/>
      <c r="CZV604" s="50"/>
      <c r="CZW604" s="50"/>
      <c r="CZX604" s="50"/>
      <c r="CZY604" s="50"/>
      <c r="CZZ604" s="50"/>
      <c r="DAA604" s="50"/>
      <c r="DAB604" s="50"/>
      <c r="DAC604" s="50"/>
      <c r="DAD604" s="50"/>
      <c r="DAE604" s="50"/>
      <c r="DAF604" s="50"/>
      <c r="DAG604" s="50"/>
      <c r="DAH604" s="50"/>
      <c r="DAI604" s="50"/>
      <c r="DAJ604" s="50"/>
      <c r="DAK604" s="50"/>
      <c r="DAL604" s="50"/>
      <c r="DAM604" s="50"/>
      <c r="DAN604" s="50"/>
      <c r="DAO604" s="50"/>
      <c r="DAP604" s="50"/>
      <c r="DAQ604" s="50"/>
      <c r="DAR604" s="50"/>
      <c r="DAS604" s="50"/>
      <c r="DAT604" s="50"/>
      <c r="DAU604" s="50"/>
      <c r="DAV604" s="50"/>
      <c r="DAW604" s="50"/>
      <c r="DAX604" s="50"/>
      <c r="DAY604" s="50"/>
      <c r="DAZ604" s="50"/>
      <c r="DBA604" s="50"/>
      <c r="DBB604" s="50"/>
      <c r="DBC604" s="50"/>
      <c r="DBD604" s="50"/>
      <c r="DBE604" s="50"/>
      <c r="DBF604" s="50"/>
      <c r="DBG604" s="50"/>
      <c r="DBH604" s="50"/>
      <c r="DBI604" s="50"/>
      <c r="DBJ604" s="50"/>
      <c r="DBK604" s="50"/>
      <c r="DBL604" s="50"/>
      <c r="DBM604" s="50"/>
      <c r="DBN604" s="50"/>
      <c r="DBO604" s="50"/>
      <c r="DBP604" s="50"/>
      <c r="DBQ604" s="50"/>
      <c r="DBR604" s="50"/>
      <c r="DBS604" s="50"/>
      <c r="DBT604" s="50"/>
      <c r="DBU604" s="50"/>
      <c r="DBV604" s="50"/>
      <c r="DBW604" s="50"/>
      <c r="DBX604" s="50"/>
      <c r="DBY604" s="50"/>
      <c r="DBZ604" s="50"/>
      <c r="DCA604" s="50"/>
      <c r="DCB604" s="50"/>
      <c r="DCC604" s="50"/>
      <c r="DCD604" s="50"/>
      <c r="DCE604" s="50"/>
      <c r="DCF604" s="50"/>
      <c r="DCG604" s="50"/>
      <c r="DCH604" s="50"/>
      <c r="DCI604" s="50"/>
      <c r="DCJ604" s="50"/>
      <c r="DCK604" s="50"/>
      <c r="DCL604" s="50"/>
      <c r="DCM604" s="50"/>
      <c r="DCN604" s="50"/>
      <c r="DCO604" s="50"/>
      <c r="DCP604" s="50"/>
      <c r="DCQ604" s="50"/>
      <c r="DCR604" s="50"/>
      <c r="DCS604" s="50"/>
      <c r="DCT604" s="50"/>
      <c r="DCU604" s="50"/>
      <c r="DCV604" s="50"/>
      <c r="DCW604" s="50"/>
      <c r="DCX604" s="50"/>
      <c r="DCY604" s="50"/>
      <c r="DCZ604" s="50"/>
      <c r="DDA604" s="50"/>
      <c r="DDB604" s="50"/>
      <c r="DDC604" s="50"/>
      <c r="DDD604" s="50"/>
      <c r="DDE604" s="50"/>
      <c r="DDF604" s="50"/>
      <c r="DDG604" s="50"/>
      <c r="DDH604" s="50"/>
      <c r="DDJ604" s="50"/>
      <c r="DDL604" s="50"/>
      <c r="DDM604" s="50"/>
      <c r="DDN604" s="50"/>
      <c r="DDO604" s="50"/>
      <c r="DDP604" s="50"/>
      <c r="DDQ604" s="50"/>
      <c r="DDR604" s="50"/>
      <c r="DDS604" s="50"/>
      <c r="DDX604" s="50"/>
      <c r="DDY604" s="50"/>
      <c r="DDZ604" s="50"/>
      <c r="DEA604" s="50"/>
      <c r="DEB604" s="50"/>
      <c r="DEC604" s="50"/>
      <c r="DED604" s="50"/>
      <c r="DEE604" s="50"/>
      <c r="DEF604" s="50"/>
      <c r="DEG604" s="50"/>
      <c r="DEH604" s="50"/>
      <c r="DEI604" s="50"/>
      <c r="DEJ604" s="50"/>
      <c r="DEK604" s="50"/>
      <c r="DEL604" s="50"/>
      <c r="DEM604" s="50"/>
      <c r="DEN604" s="50"/>
      <c r="DEO604" s="50"/>
      <c r="DEP604" s="50"/>
      <c r="DEQ604" s="50"/>
      <c r="DER604" s="50"/>
      <c r="DES604" s="50"/>
      <c r="DET604" s="50"/>
      <c r="DEU604" s="50"/>
      <c r="DEV604" s="50"/>
      <c r="DEW604" s="50"/>
      <c r="DEX604" s="50"/>
      <c r="DEY604" s="50"/>
      <c r="DEZ604" s="50"/>
      <c r="DFA604" s="50"/>
      <c r="DFB604" s="50"/>
      <c r="DFC604" s="50"/>
      <c r="DFD604" s="50"/>
      <c r="DFE604" s="50"/>
      <c r="DFF604" s="50"/>
      <c r="DFG604" s="50"/>
      <c r="DFH604" s="50"/>
      <c r="DFI604" s="50"/>
      <c r="DFJ604" s="50"/>
      <c r="DFK604" s="50"/>
      <c r="DFL604" s="50"/>
      <c r="DFM604" s="50"/>
      <c r="DFN604" s="50"/>
      <c r="DFO604" s="50"/>
      <c r="DFP604" s="50"/>
      <c r="DFQ604" s="50"/>
      <c r="DFR604" s="50"/>
      <c r="DFS604" s="50"/>
      <c r="DFT604" s="50"/>
      <c r="DFU604" s="50"/>
      <c r="DFV604" s="50"/>
      <c r="DFW604" s="50"/>
      <c r="DFX604" s="50"/>
      <c r="DFY604" s="50"/>
      <c r="DFZ604" s="50"/>
      <c r="DGA604" s="50"/>
      <c r="DGB604" s="50"/>
      <c r="DGC604" s="50"/>
      <c r="DGD604" s="50"/>
      <c r="DGE604" s="50"/>
      <c r="DGF604" s="50"/>
      <c r="DGG604" s="50"/>
      <c r="DGH604" s="50"/>
      <c r="DGI604" s="50"/>
      <c r="DGJ604" s="50"/>
      <c r="DGK604" s="50"/>
      <c r="DGL604" s="50"/>
      <c r="DGM604" s="50"/>
      <c r="DGN604" s="50"/>
      <c r="DGO604" s="50"/>
      <c r="DGP604" s="50"/>
      <c r="DGQ604" s="50"/>
      <c r="DGR604" s="50"/>
      <c r="DGS604" s="50"/>
      <c r="DGT604" s="50"/>
      <c r="DGU604" s="50"/>
      <c r="DGV604" s="50"/>
      <c r="DGW604" s="50"/>
      <c r="DGX604" s="50"/>
      <c r="DGY604" s="50"/>
      <c r="DGZ604" s="50"/>
      <c r="DHA604" s="50"/>
      <c r="DHB604" s="50"/>
      <c r="DHC604" s="50"/>
      <c r="DHD604" s="50"/>
      <c r="DHE604" s="50"/>
      <c r="DHF604" s="50"/>
      <c r="DHG604" s="50"/>
      <c r="DHH604" s="50"/>
      <c r="DHI604" s="50"/>
      <c r="DHJ604" s="50"/>
      <c r="DHK604" s="50"/>
      <c r="DHL604" s="50"/>
      <c r="DHM604" s="50"/>
      <c r="DHN604" s="50"/>
      <c r="DHO604" s="50"/>
      <c r="DHP604" s="50"/>
      <c r="DHQ604" s="50"/>
      <c r="DHR604" s="50"/>
      <c r="DHS604" s="50"/>
      <c r="DHT604" s="50"/>
      <c r="DHU604" s="50"/>
      <c r="DHV604" s="50"/>
      <c r="DHW604" s="50"/>
      <c r="DHX604" s="50"/>
      <c r="DHY604" s="50"/>
      <c r="DHZ604" s="50"/>
      <c r="DIA604" s="50"/>
      <c r="DIB604" s="50"/>
      <c r="DIC604" s="50"/>
      <c r="DID604" s="50"/>
      <c r="DIE604" s="50"/>
      <c r="DIF604" s="50"/>
      <c r="DIG604" s="50"/>
      <c r="DIH604" s="50"/>
      <c r="DII604" s="50"/>
      <c r="DIJ604" s="50"/>
      <c r="DIK604" s="50"/>
      <c r="DIL604" s="50"/>
      <c r="DIM604" s="50"/>
      <c r="DIN604" s="50"/>
      <c r="DIO604" s="50"/>
      <c r="DIP604" s="50"/>
      <c r="DIQ604" s="50"/>
      <c r="DIR604" s="50"/>
      <c r="DIS604" s="50"/>
      <c r="DIT604" s="50"/>
      <c r="DIU604" s="50"/>
      <c r="DIV604" s="50"/>
      <c r="DIW604" s="50"/>
      <c r="DIX604" s="50"/>
      <c r="DIY604" s="50"/>
      <c r="DIZ604" s="50"/>
      <c r="DJA604" s="50"/>
      <c r="DJB604" s="50"/>
      <c r="DJC604" s="50"/>
      <c r="DJD604" s="50"/>
      <c r="DJE604" s="50"/>
      <c r="DJF604" s="50"/>
      <c r="DJG604" s="50"/>
      <c r="DJH604" s="50"/>
      <c r="DJI604" s="50"/>
      <c r="DJJ604" s="50"/>
      <c r="DJK604" s="50"/>
      <c r="DJL604" s="50"/>
      <c r="DJM604" s="50"/>
      <c r="DJN604" s="50"/>
      <c r="DJO604" s="50"/>
      <c r="DJP604" s="50"/>
      <c r="DJQ604" s="50"/>
      <c r="DJR604" s="50"/>
      <c r="DJS604" s="50"/>
      <c r="DJT604" s="50"/>
      <c r="DJU604" s="50"/>
      <c r="DJV604" s="50"/>
      <c r="DJW604" s="50"/>
      <c r="DJX604" s="50"/>
      <c r="DJY604" s="50"/>
      <c r="DJZ604" s="50"/>
      <c r="DKA604" s="50"/>
      <c r="DKB604" s="50"/>
      <c r="DKC604" s="50"/>
      <c r="DKD604" s="50"/>
      <c r="DKE604" s="50"/>
      <c r="DKF604" s="50"/>
      <c r="DKG604" s="50"/>
      <c r="DKH604" s="50"/>
      <c r="DKI604" s="50"/>
      <c r="DKJ604" s="50"/>
      <c r="DKK604" s="50"/>
      <c r="DKL604" s="50"/>
      <c r="DKM604" s="50"/>
      <c r="DKN604" s="50"/>
      <c r="DKO604" s="50"/>
      <c r="DKP604" s="50"/>
      <c r="DKQ604" s="50"/>
      <c r="DKR604" s="50"/>
      <c r="DKS604" s="50"/>
      <c r="DKT604" s="50"/>
      <c r="DKU604" s="50"/>
      <c r="DKV604" s="50"/>
      <c r="DKW604" s="50"/>
      <c r="DKX604" s="50"/>
      <c r="DKY604" s="50"/>
      <c r="DKZ604" s="50"/>
      <c r="DLA604" s="50"/>
      <c r="DLB604" s="50"/>
      <c r="DLC604" s="50"/>
      <c r="DLD604" s="50"/>
      <c r="DLE604" s="50"/>
      <c r="DLF604" s="50"/>
      <c r="DLG604" s="50"/>
      <c r="DLH604" s="50"/>
      <c r="DLI604" s="50"/>
      <c r="DLJ604" s="50"/>
      <c r="DLK604" s="50"/>
      <c r="DLL604" s="50"/>
      <c r="DLM604" s="50"/>
      <c r="DLN604" s="50"/>
      <c r="DLO604" s="50"/>
      <c r="DLP604" s="50"/>
      <c r="DLQ604" s="50"/>
      <c r="DLR604" s="50"/>
      <c r="DLS604" s="50"/>
      <c r="DLT604" s="50"/>
      <c r="DLU604" s="50"/>
      <c r="DLV604" s="50"/>
      <c r="DLW604" s="50"/>
      <c r="DLX604" s="50"/>
      <c r="DLY604" s="50"/>
      <c r="DLZ604" s="50"/>
      <c r="DMA604" s="50"/>
      <c r="DMB604" s="50"/>
      <c r="DMC604" s="50"/>
      <c r="DMD604" s="50"/>
      <c r="DME604" s="50"/>
      <c r="DMF604" s="50"/>
      <c r="DMG604" s="50"/>
      <c r="DMH604" s="50"/>
      <c r="DMI604" s="50"/>
      <c r="DMJ604" s="50"/>
      <c r="DMK604" s="50"/>
      <c r="DML604" s="50"/>
      <c r="DMM604" s="50"/>
      <c r="DMN604" s="50"/>
      <c r="DMO604" s="50"/>
      <c r="DMP604" s="50"/>
      <c r="DMQ604" s="50"/>
      <c r="DMR604" s="50"/>
      <c r="DMS604" s="50"/>
      <c r="DMT604" s="50"/>
      <c r="DMU604" s="50"/>
      <c r="DMV604" s="50"/>
      <c r="DMW604" s="50"/>
      <c r="DMX604" s="50"/>
      <c r="DMY604" s="50"/>
      <c r="DMZ604" s="50"/>
      <c r="DNA604" s="50"/>
      <c r="DNB604" s="50"/>
      <c r="DNC604" s="50"/>
      <c r="DND604" s="50"/>
      <c r="DNF604" s="50"/>
      <c r="DNH604" s="50"/>
      <c r="DNI604" s="50"/>
      <c r="DNJ604" s="50"/>
      <c r="DNK604" s="50"/>
      <c r="DNL604" s="50"/>
      <c r="DNM604" s="50"/>
      <c r="DNN604" s="50"/>
      <c r="DNO604" s="50"/>
      <c r="DNT604" s="50"/>
      <c r="DNU604" s="50"/>
      <c r="DNV604" s="50"/>
      <c r="DNW604" s="50"/>
      <c r="DNX604" s="50"/>
      <c r="DNY604" s="50"/>
      <c r="DNZ604" s="50"/>
      <c r="DOA604" s="50"/>
      <c r="DOB604" s="50"/>
      <c r="DOC604" s="50"/>
      <c r="DOD604" s="50"/>
      <c r="DOE604" s="50"/>
      <c r="DOF604" s="50"/>
      <c r="DOG604" s="50"/>
      <c r="DOH604" s="50"/>
      <c r="DOI604" s="50"/>
      <c r="DOJ604" s="50"/>
      <c r="DOK604" s="50"/>
      <c r="DOL604" s="50"/>
      <c r="DOM604" s="50"/>
      <c r="DON604" s="50"/>
      <c r="DOO604" s="50"/>
      <c r="DOP604" s="50"/>
      <c r="DOQ604" s="50"/>
      <c r="DOR604" s="50"/>
      <c r="DOS604" s="50"/>
      <c r="DOT604" s="50"/>
      <c r="DOU604" s="50"/>
      <c r="DOV604" s="50"/>
      <c r="DOW604" s="50"/>
      <c r="DOX604" s="50"/>
      <c r="DOY604" s="50"/>
      <c r="DOZ604" s="50"/>
      <c r="DPA604" s="50"/>
      <c r="DPB604" s="50"/>
      <c r="DPC604" s="50"/>
      <c r="DPD604" s="50"/>
      <c r="DPE604" s="50"/>
      <c r="DPF604" s="50"/>
      <c r="DPG604" s="50"/>
      <c r="DPH604" s="50"/>
      <c r="DPI604" s="50"/>
      <c r="DPJ604" s="50"/>
      <c r="DPK604" s="50"/>
      <c r="DPL604" s="50"/>
      <c r="DPM604" s="50"/>
      <c r="DPN604" s="50"/>
      <c r="DPO604" s="50"/>
      <c r="DPP604" s="50"/>
      <c r="DPQ604" s="50"/>
      <c r="DPR604" s="50"/>
      <c r="DPS604" s="50"/>
      <c r="DPT604" s="50"/>
      <c r="DPU604" s="50"/>
      <c r="DPV604" s="50"/>
      <c r="DPW604" s="50"/>
      <c r="DPX604" s="50"/>
      <c r="DPY604" s="50"/>
      <c r="DPZ604" s="50"/>
      <c r="DQA604" s="50"/>
      <c r="DQB604" s="50"/>
      <c r="DQC604" s="50"/>
      <c r="DQD604" s="50"/>
      <c r="DQE604" s="50"/>
      <c r="DQF604" s="50"/>
      <c r="DQG604" s="50"/>
      <c r="DQH604" s="50"/>
      <c r="DQI604" s="50"/>
      <c r="DQJ604" s="50"/>
      <c r="DQK604" s="50"/>
      <c r="DQL604" s="50"/>
      <c r="DQM604" s="50"/>
      <c r="DQN604" s="50"/>
      <c r="DQO604" s="50"/>
      <c r="DQP604" s="50"/>
      <c r="DQQ604" s="50"/>
      <c r="DQR604" s="50"/>
      <c r="DQS604" s="50"/>
      <c r="DQT604" s="50"/>
      <c r="DQU604" s="50"/>
      <c r="DQV604" s="50"/>
      <c r="DQW604" s="50"/>
      <c r="DQX604" s="50"/>
      <c r="DQY604" s="50"/>
      <c r="DQZ604" s="50"/>
      <c r="DRA604" s="50"/>
      <c r="DRB604" s="50"/>
      <c r="DRC604" s="50"/>
      <c r="DRD604" s="50"/>
      <c r="DRE604" s="50"/>
      <c r="DRF604" s="50"/>
      <c r="DRG604" s="50"/>
      <c r="DRH604" s="50"/>
      <c r="DRI604" s="50"/>
      <c r="DRJ604" s="50"/>
      <c r="DRK604" s="50"/>
      <c r="DRL604" s="50"/>
      <c r="DRM604" s="50"/>
      <c r="DRN604" s="50"/>
      <c r="DRO604" s="50"/>
      <c r="DRP604" s="50"/>
      <c r="DRQ604" s="50"/>
      <c r="DRR604" s="50"/>
      <c r="DRS604" s="50"/>
      <c r="DRT604" s="50"/>
      <c r="DRU604" s="50"/>
      <c r="DRV604" s="50"/>
      <c r="DRW604" s="50"/>
      <c r="DRX604" s="50"/>
      <c r="DRY604" s="50"/>
      <c r="DRZ604" s="50"/>
      <c r="DSA604" s="50"/>
      <c r="DSB604" s="50"/>
      <c r="DSC604" s="50"/>
      <c r="DSD604" s="50"/>
      <c r="DSE604" s="50"/>
      <c r="DSF604" s="50"/>
      <c r="DSG604" s="50"/>
      <c r="DSH604" s="50"/>
      <c r="DSI604" s="50"/>
      <c r="DSJ604" s="50"/>
      <c r="DSK604" s="50"/>
      <c r="DSL604" s="50"/>
      <c r="DSM604" s="50"/>
      <c r="DSN604" s="50"/>
      <c r="DSO604" s="50"/>
      <c r="DSP604" s="50"/>
      <c r="DSQ604" s="50"/>
      <c r="DSR604" s="50"/>
      <c r="DSS604" s="50"/>
      <c r="DST604" s="50"/>
      <c r="DSU604" s="50"/>
      <c r="DSV604" s="50"/>
      <c r="DSW604" s="50"/>
      <c r="DSX604" s="50"/>
      <c r="DSY604" s="50"/>
      <c r="DSZ604" s="50"/>
      <c r="DTA604" s="50"/>
      <c r="DTB604" s="50"/>
      <c r="DTC604" s="50"/>
      <c r="DTD604" s="50"/>
      <c r="DTE604" s="50"/>
      <c r="DTF604" s="50"/>
      <c r="DTG604" s="50"/>
      <c r="DTH604" s="50"/>
      <c r="DTI604" s="50"/>
      <c r="DTJ604" s="50"/>
      <c r="DTK604" s="50"/>
      <c r="DTL604" s="50"/>
      <c r="DTM604" s="50"/>
      <c r="DTN604" s="50"/>
      <c r="DTO604" s="50"/>
      <c r="DTP604" s="50"/>
      <c r="DTQ604" s="50"/>
      <c r="DTR604" s="50"/>
      <c r="DTS604" s="50"/>
      <c r="DTT604" s="50"/>
      <c r="DTU604" s="50"/>
      <c r="DTV604" s="50"/>
      <c r="DTW604" s="50"/>
      <c r="DTX604" s="50"/>
      <c r="DTY604" s="50"/>
      <c r="DTZ604" s="50"/>
      <c r="DUA604" s="50"/>
      <c r="DUB604" s="50"/>
      <c r="DUC604" s="50"/>
      <c r="DUD604" s="50"/>
      <c r="DUE604" s="50"/>
      <c r="DUF604" s="50"/>
      <c r="DUG604" s="50"/>
      <c r="DUH604" s="50"/>
      <c r="DUI604" s="50"/>
      <c r="DUJ604" s="50"/>
      <c r="DUK604" s="50"/>
      <c r="DUL604" s="50"/>
      <c r="DUM604" s="50"/>
      <c r="DUN604" s="50"/>
      <c r="DUO604" s="50"/>
      <c r="DUP604" s="50"/>
      <c r="DUQ604" s="50"/>
      <c r="DUR604" s="50"/>
      <c r="DUS604" s="50"/>
      <c r="DUT604" s="50"/>
      <c r="DUU604" s="50"/>
      <c r="DUV604" s="50"/>
      <c r="DUW604" s="50"/>
      <c r="DUX604" s="50"/>
      <c r="DUY604" s="50"/>
      <c r="DUZ604" s="50"/>
      <c r="DVA604" s="50"/>
      <c r="DVB604" s="50"/>
      <c r="DVC604" s="50"/>
      <c r="DVD604" s="50"/>
      <c r="DVE604" s="50"/>
      <c r="DVF604" s="50"/>
      <c r="DVG604" s="50"/>
      <c r="DVH604" s="50"/>
      <c r="DVI604" s="50"/>
      <c r="DVJ604" s="50"/>
      <c r="DVK604" s="50"/>
      <c r="DVL604" s="50"/>
      <c r="DVM604" s="50"/>
      <c r="DVN604" s="50"/>
      <c r="DVO604" s="50"/>
      <c r="DVP604" s="50"/>
      <c r="DVQ604" s="50"/>
      <c r="DVR604" s="50"/>
      <c r="DVS604" s="50"/>
      <c r="DVT604" s="50"/>
      <c r="DVU604" s="50"/>
      <c r="DVV604" s="50"/>
      <c r="DVW604" s="50"/>
      <c r="DVX604" s="50"/>
      <c r="DVY604" s="50"/>
      <c r="DVZ604" s="50"/>
      <c r="DWA604" s="50"/>
      <c r="DWB604" s="50"/>
      <c r="DWC604" s="50"/>
      <c r="DWD604" s="50"/>
      <c r="DWE604" s="50"/>
      <c r="DWF604" s="50"/>
      <c r="DWG604" s="50"/>
      <c r="DWH604" s="50"/>
      <c r="DWI604" s="50"/>
      <c r="DWJ604" s="50"/>
      <c r="DWK604" s="50"/>
      <c r="DWL604" s="50"/>
      <c r="DWM604" s="50"/>
      <c r="DWN604" s="50"/>
      <c r="DWO604" s="50"/>
      <c r="DWP604" s="50"/>
      <c r="DWQ604" s="50"/>
      <c r="DWR604" s="50"/>
      <c r="DWS604" s="50"/>
      <c r="DWT604" s="50"/>
      <c r="DWU604" s="50"/>
      <c r="DWV604" s="50"/>
      <c r="DWW604" s="50"/>
      <c r="DWX604" s="50"/>
      <c r="DWY604" s="50"/>
      <c r="DWZ604" s="50"/>
      <c r="DXB604" s="50"/>
      <c r="DXD604" s="50"/>
      <c r="DXE604" s="50"/>
      <c r="DXF604" s="50"/>
      <c r="DXG604" s="50"/>
      <c r="DXH604" s="50"/>
      <c r="DXI604" s="50"/>
      <c r="DXJ604" s="50"/>
      <c r="DXK604" s="50"/>
      <c r="DXP604" s="50"/>
      <c r="DXQ604" s="50"/>
      <c r="DXR604" s="50"/>
      <c r="DXS604" s="50"/>
      <c r="DXT604" s="50"/>
      <c r="DXU604" s="50"/>
      <c r="DXV604" s="50"/>
      <c r="DXW604" s="50"/>
      <c r="DXX604" s="50"/>
      <c r="DXY604" s="50"/>
      <c r="DXZ604" s="50"/>
      <c r="DYA604" s="50"/>
      <c r="DYB604" s="50"/>
      <c r="DYC604" s="50"/>
      <c r="DYD604" s="50"/>
      <c r="DYE604" s="50"/>
      <c r="DYF604" s="50"/>
      <c r="DYG604" s="50"/>
      <c r="DYH604" s="50"/>
      <c r="DYI604" s="50"/>
      <c r="DYJ604" s="50"/>
      <c r="DYK604" s="50"/>
      <c r="DYL604" s="50"/>
      <c r="DYM604" s="50"/>
      <c r="DYN604" s="50"/>
      <c r="DYO604" s="50"/>
      <c r="DYP604" s="50"/>
      <c r="DYQ604" s="50"/>
      <c r="DYR604" s="50"/>
      <c r="DYS604" s="50"/>
      <c r="DYT604" s="50"/>
      <c r="DYU604" s="50"/>
      <c r="DYV604" s="50"/>
      <c r="DYW604" s="50"/>
      <c r="DYX604" s="50"/>
      <c r="DYY604" s="50"/>
      <c r="DYZ604" s="50"/>
      <c r="DZA604" s="50"/>
      <c r="DZB604" s="50"/>
      <c r="DZC604" s="50"/>
      <c r="DZD604" s="50"/>
      <c r="DZE604" s="50"/>
      <c r="DZF604" s="50"/>
      <c r="DZG604" s="50"/>
      <c r="DZH604" s="50"/>
      <c r="DZI604" s="50"/>
      <c r="DZJ604" s="50"/>
      <c r="DZK604" s="50"/>
      <c r="DZL604" s="50"/>
      <c r="DZM604" s="50"/>
      <c r="DZN604" s="50"/>
      <c r="DZO604" s="50"/>
      <c r="DZP604" s="50"/>
      <c r="DZQ604" s="50"/>
      <c r="DZR604" s="50"/>
      <c r="DZS604" s="50"/>
      <c r="DZT604" s="50"/>
      <c r="DZU604" s="50"/>
      <c r="DZV604" s="50"/>
      <c r="DZW604" s="50"/>
      <c r="DZX604" s="50"/>
      <c r="DZY604" s="50"/>
      <c r="DZZ604" s="50"/>
      <c r="EAA604" s="50"/>
      <c r="EAB604" s="50"/>
      <c r="EAC604" s="50"/>
      <c r="EAD604" s="50"/>
      <c r="EAE604" s="50"/>
      <c r="EAF604" s="50"/>
      <c r="EAG604" s="50"/>
      <c r="EAH604" s="50"/>
      <c r="EAI604" s="50"/>
      <c r="EAJ604" s="50"/>
      <c r="EAK604" s="50"/>
      <c r="EAL604" s="50"/>
      <c r="EAM604" s="50"/>
      <c r="EAN604" s="50"/>
      <c r="EAO604" s="50"/>
      <c r="EAP604" s="50"/>
      <c r="EAQ604" s="50"/>
      <c r="EAR604" s="50"/>
      <c r="EAS604" s="50"/>
      <c r="EAT604" s="50"/>
      <c r="EAU604" s="50"/>
      <c r="EAV604" s="50"/>
      <c r="EAW604" s="50"/>
      <c r="EAX604" s="50"/>
      <c r="EAY604" s="50"/>
      <c r="EAZ604" s="50"/>
      <c r="EBA604" s="50"/>
      <c r="EBB604" s="50"/>
      <c r="EBC604" s="50"/>
      <c r="EBD604" s="50"/>
      <c r="EBE604" s="50"/>
      <c r="EBF604" s="50"/>
      <c r="EBG604" s="50"/>
      <c r="EBH604" s="50"/>
      <c r="EBI604" s="50"/>
      <c r="EBJ604" s="50"/>
      <c r="EBK604" s="50"/>
      <c r="EBL604" s="50"/>
      <c r="EBM604" s="50"/>
      <c r="EBN604" s="50"/>
      <c r="EBO604" s="50"/>
      <c r="EBP604" s="50"/>
      <c r="EBQ604" s="50"/>
      <c r="EBR604" s="50"/>
      <c r="EBS604" s="50"/>
      <c r="EBT604" s="50"/>
      <c r="EBU604" s="50"/>
      <c r="EBV604" s="50"/>
      <c r="EBW604" s="50"/>
      <c r="EBX604" s="50"/>
      <c r="EBY604" s="50"/>
      <c r="EBZ604" s="50"/>
      <c r="ECA604" s="50"/>
      <c r="ECB604" s="50"/>
      <c r="ECC604" s="50"/>
      <c r="ECD604" s="50"/>
      <c r="ECE604" s="50"/>
      <c r="ECF604" s="50"/>
      <c r="ECG604" s="50"/>
      <c r="ECH604" s="50"/>
      <c r="ECI604" s="50"/>
      <c r="ECJ604" s="50"/>
      <c r="ECK604" s="50"/>
      <c r="ECL604" s="50"/>
      <c r="ECM604" s="50"/>
      <c r="ECN604" s="50"/>
      <c r="ECO604" s="50"/>
      <c r="ECP604" s="50"/>
      <c r="ECQ604" s="50"/>
      <c r="ECR604" s="50"/>
      <c r="ECS604" s="50"/>
      <c r="ECT604" s="50"/>
      <c r="ECU604" s="50"/>
      <c r="ECV604" s="50"/>
      <c r="ECW604" s="50"/>
      <c r="ECX604" s="50"/>
      <c r="ECY604" s="50"/>
      <c r="ECZ604" s="50"/>
      <c r="EDA604" s="50"/>
      <c r="EDB604" s="50"/>
      <c r="EDC604" s="50"/>
      <c r="EDD604" s="50"/>
      <c r="EDE604" s="50"/>
      <c r="EDF604" s="50"/>
      <c r="EDG604" s="50"/>
      <c r="EDH604" s="50"/>
      <c r="EDI604" s="50"/>
      <c r="EDJ604" s="50"/>
      <c r="EDK604" s="50"/>
      <c r="EDL604" s="50"/>
      <c r="EDM604" s="50"/>
      <c r="EDN604" s="50"/>
      <c r="EDO604" s="50"/>
      <c r="EDP604" s="50"/>
      <c r="EDQ604" s="50"/>
      <c r="EDR604" s="50"/>
      <c r="EDS604" s="50"/>
      <c r="EDT604" s="50"/>
      <c r="EDU604" s="50"/>
      <c r="EDV604" s="50"/>
      <c r="EDW604" s="50"/>
      <c r="EDX604" s="50"/>
      <c r="EDY604" s="50"/>
      <c r="EDZ604" s="50"/>
      <c r="EEA604" s="50"/>
      <c r="EEB604" s="50"/>
      <c r="EEC604" s="50"/>
      <c r="EED604" s="50"/>
      <c r="EEE604" s="50"/>
      <c r="EEF604" s="50"/>
      <c r="EEG604" s="50"/>
      <c r="EEH604" s="50"/>
      <c r="EEI604" s="50"/>
      <c r="EEJ604" s="50"/>
      <c r="EEK604" s="50"/>
      <c r="EEL604" s="50"/>
      <c r="EEM604" s="50"/>
      <c r="EEN604" s="50"/>
      <c r="EEO604" s="50"/>
      <c r="EEP604" s="50"/>
      <c r="EEQ604" s="50"/>
      <c r="EER604" s="50"/>
      <c r="EES604" s="50"/>
      <c r="EET604" s="50"/>
      <c r="EEU604" s="50"/>
      <c r="EEV604" s="50"/>
      <c r="EEW604" s="50"/>
      <c r="EEX604" s="50"/>
      <c r="EEY604" s="50"/>
      <c r="EEZ604" s="50"/>
      <c r="EFA604" s="50"/>
      <c r="EFB604" s="50"/>
      <c r="EFC604" s="50"/>
      <c r="EFD604" s="50"/>
      <c r="EFE604" s="50"/>
      <c r="EFF604" s="50"/>
      <c r="EFG604" s="50"/>
      <c r="EFH604" s="50"/>
      <c r="EFI604" s="50"/>
      <c r="EFJ604" s="50"/>
      <c r="EFK604" s="50"/>
      <c r="EFL604" s="50"/>
      <c r="EFM604" s="50"/>
      <c r="EFN604" s="50"/>
      <c r="EFO604" s="50"/>
      <c r="EFP604" s="50"/>
      <c r="EFQ604" s="50"/>
      <c r="EFR604" s="50"/>
      <c r="EFS604" s="50"/>
      <c r="EFT604" s="50"/>
      <c r="EFU604" s="50"/>
      <c r="EFV604" s="50"/>
      <c r="EFW604" s="50"/>
      <c r="EFX604" s="50"/>
      <c r="EFY604" s="50"/>
      <c r="EFZ604" s="50"/>
      <c r="EGA604" s="50"/>
      <c r="EGB604" s="50"/>
      <c r="EGC604" s="50"/>
      <c r="EGD604" s="50"/>
      <c r="EGE604" s="50"/>
      <c r="EGF604" s="50"/>
      <c r="EGG604" s="50"/>
      <c r="EGH604" s="50"/>
      <c r="EGI604" s="50"/>
      <c r="EGJ604" s="50"/>
      <c r="EGK604" s="50"/>
      <c r="EGL604" s="50"/>
      <c r="EGM604" s="50"/>
      <c r="EGN604" s="50"/>
      <c r="EGO604" s="50"/>
      <c r="EGP604" s="50"/>
      <c r="EGQ604" s="50"/>
      <c r="EGR604" s="50"/>
      <c r="EGS604" s="50"/>
      <c r="EGT604" s="50"/>
      <c r="EGU604" s="50"/>
      <c r="EGV604" s="50"/>
      <c r="EGX604" s="50"/>
      <c r="EGZ604" s="50"/>
      <c r="EHA604" s="50"/>
      <c r="EHB604" s="50"/>
      <c r="EHC604" s="50"/>
      <c r="EHD604" s="50"/>
      <c r="EHE604" s="50"/>
      <c r="EHF604" s="50"/>
      <c r="EHG604" s="50"/>
      <c r="EHL604" s="50"/>
      <c r="EHM604" s="50"/>
      <c r="EHN604" s="50"/>
      <c r="EHO604" s="50"/>
      <c r="EHP604" s="50"/>
      <c r="EHQ604" s="50"/>
      <c r="EHR604" s="50"/>
      <c r="EHS604" s="50"/>
      <c r="EHT604" s="50"/>
      <c r="EHU604" s="50"/>
      <c r="EHV604" s="50"/>
      <c r="EHW604" s="50"/>
      <c r="EHX604" s="50"/>
      <c r="EHY604" s="50"/>
      <c r="EHZ604" s="50"/>
      <c r="EIA604" s="50"/>
      <c r="EIB604" s="50"/>
      <c r="EIC604" s="50"/>
      <c r="EID604" s="50"/>
      <c r="EIE604" s="50"/>
      <c r="EIF604" s="50"/>
      <c r="EIG604" s="50"/>
      <c r="EIH604" s="50"/>
      <c r="EII604" s="50"/>
      <c r="EIJ604" s="50"/>
      <c r="EIK604" s="50"/>
      <c r="EIL604" s="50"/>
      <c r="EIM604" s="50"/>
      <c r="EIN604" s="50"/>
      <c r="EIO604" s="50"/>
      <c r="EIP604" s="50"/>
      <c r="EIQ604" s="50"/>
      <c r="EIR604" s="50"/>
      <c r="EIS604" s="50"/>
      <c r="EIT604" s="50"/>
      <c r="EIU604" s="50"/>
      <c r="EIV604" s="50"/>
      <c r="EIW604" s="50"/>
      <c r="EIX604" s="50"/>
      <c r="EIY604" s="50"/>
      <c r="EIZ604" s="50"/>
      <c r="EJA604" s="50"/>
      <c r="EJB604" s="50"/>
      <c r="EJC604" s="50"/>
      <c r="EJD604" s="50"/>
      <c r="EJE604" s="50"/>
      <c r="EJF604" s="50"/>
      <c r="EJG604" s="50"/>
      <c r="EJH604" s="50"/>
      <c r="EJI604" s="50"/>
      <c r="EJJ604" s="50"/>
      <c r="EJK604" s="50"/>
      <c r="EJL604" s="50"/>
      <c r="EJM604" s="50"/>
      <c r="EJN604" s="50"/>
      <c r="EJO604" s="50"/>
      <c r="EJP604" s="50"/>
      <c r="EJQ604" s="50"/>
      <c r="EJR604" s="50"/>
      <c r="EJS604" s="50"/>
      <c r="EJT604" s="50"/>
      <c r="EJU604" s="50"/>
      <c r="EJV604" s="50"/>
      <c r="EJW604" s="50"/>
      <c r="EJX604" s="50"/>
      <c r="EJY604" s="50"/>
      <c r="EJZ604" s="50"/>
      <c r="EKA604" s="50"/>
      <c r="EKB604" s="50"/>
      <c r="EKC604" s="50"/>
      <c r="EKD604" s="50"/>
      <c r="EKE604" s="50"/>
      <c r="EKF604" s="50"/>
      <c r="EKG604" s="50"/>
      <c r="EKH604" s="50"/>
      <c r="EKI604" s="50"/>
      <c r="EKJ604" s="50"/>
      <c r="EKK604" s="50"/>
      <c r="EKL604" s="50"/>
      <c r="EKM604" s="50"/>
      <c r="EKN604" s="50"/>
      <c r="EKO604" s="50"/>
      <c r="EKP604" s="50"/>
      <c r="EKQ604" s="50"/>
      <c r="EKR604" s="50"/>
      <c r="EKS604" s="50"/>
      <c r="EKT604" s="50"/>
      <c r="EKU604" s="50"/>
      <c r="EKV604" s="50"/>
      <c r="EKW604" s="50"/>
      <c r="EKX604" s="50"/>
      <c r="EKY604" s="50"/>
      <c r="EKZ604" s="50"/>
      <c r="ELA604" s="50"/>
      <c r="ELB604" s="50"/>
      <c r="ELC604" s="50"/>
      <c r="ELD604" s="50"/>
      <c r="ELE604" s="50"/>
      <c r="ELF604" s="50"/>
      <c r="ELG604" s="50"/>
      <c r="ELH604" s="50"/>
      <c r="ELI604" s="50"/>
      <c r="ELJ604" s="50"/>
      <c r="ELK604" s="50"/>
      <c r="ELL604" s="50"/>
      <c r="ELM604" s="50"/>
      <c r="ELN604" s="50"/>
      <c r="ELO604" s="50"/>
      <c r="ELP604" s="50"/>
      <c r="ELQ604" s="50"/>
      <c r="ELR604" s="50"/>
      <c r="ELS604" s="50"/>
      <c r="ELT604" s="50"/>
      <c r="ELU604" s="50"/>
      <c r="ELV604" s="50"/>
      <c r="ELW604" s="50"/>
      <c r="ELX604" s="50"/>
      <c r="ELY604" s="50"/>
      <c r="ELZ604" s="50"/>
      <c r="EMA604" s="50"/>
      <c r="EMB604" s="50"/>
      <c r="EMC604" s="50"/>
      <c r="EMD604" s="50"/>
      <c r="EME604" s="50"/>
      <c r="EMF604" s="50"/>
      <c r="EMG604" s="50"/>
      <c r="EMH604" s="50"/>
      <c r="EMI604" s="50"/>
      <c r="EMJ604" s="50"/>
      <c r="EMK604" s="50"/>
      <c r="EML604" s="50"/>
      <c r="EMM604" s="50"/>
      <c r="EMN604" s="50"/>
      <c r="EMO604" s="50"/>
      <c r="EMP604" s="50"/>
      <c r="EMQ604" s="50"/>
      <c r="EMR604" s="50"/>
      <c r="EMS604" s="50"/>
      <c r="EMT604" s="50"/>
      <c r="EMU604" s="50"/>
      <c r="EMV604" s="50"/>
      <c r="EMW604" s="50"/>
      <c r="EMX604" s="50"/>
      <c r="EMY604" s="50"/>
      <c r="EMZ604" s="50"/>
      <c r="ENA604" s="50"/>
      <c r="ENB604" s="50"/>
      <c r="ENC604" s="50"/>
      <c r="END604" s="50"/>
      <c r="ENE604" s="50"/>
      <c r="ENF604" s="50"/>
      <c r="ENG604" s="50"/>
      <c r="ENH604" s="50"/>
      <c r="ENI604" s="50"/>
      <c r="ENJ604" s="50"/>
      <c r="ENK604" s="50"/>
      <c r="ENL604" s="50"/>
      <c r="ENM604" s="50"/>
      <c r="ENN604" s="50"/>
      <c r="ENO604" s="50"/>
      <c r="ENP604" s="50"/>
      <c r="ENQ604" s="50"/>
      <c r="ENR604" s="50"/>
      <c r="ENS604" s="50"/>
      <c r="ENT604" s="50"/>
      <c r="ENU604" s="50"/>
      <c r="ENV604" s="50"/>
      <c r="ENW604" s="50"/>
      <c r="ENX604" s="50"/>
      <c r="ENY604" s="50"/>
      <c r="ENZ604" s="50"/>
      <c r="EOA604" s="50"/>
      <c r="EOB604" s="50"/>
      <c r="EOC604" s="50"/>
      <c r="EOD604" s="50"/>
      <c r="EOE604" s="50"/>
      <c r="EOF604" s="50"/>
      <c r="EOG604" s="50"/>
      <c r="EOH604" s="50"/>
      <c r="EOI604" s="50"/>
      <c r="EOJ604" s="50"/>
      <c r="EOK604" s="50"/>
      <c r="EOL604" s="50"/>
      <c r="EOM604" s="50"/>
      <c r="EON604" s="50"/>
      <c r="EOO604" s="50"/>
      <c r="EOP604" s="50"/>
      <c r="EOQ604" s="50"/>
      <c r="EOR604" s="50"/>
      <c r="EOS604" s="50"/>
      <c r="EOT604" s="50"/>
      <c r="EOU604" s="50"/>
      <c r="EOV604" s="50"/>
      <c r="EOW604" s="50"/>
      <c r="EOX604" s="50"/>
      <c r="EOY604" s="50"/>
      <c r="EOZ604" s="50"/>
      <c r="EPA604" s="50"/>
      <c r="EPB604" s="50"/>
      <c r="EPC604" s="50"/>
      <c r="EPD604" s="50"/>
      <c r="EPE604" s="50"/>
      <c r="EPF604" s="50"/>
      <c r="EPG604" s="50"/>
      <c r="EPH604" s="50"/>
      <c r="EPI604" s="50"/>
      <c r="EPJ604" s="50"/>
      <c r="EPK604" s="50"/>
      <c r="EPL604" s="50"/>
      <c r="EPM604" s="50"/>
      <c r="EPN604" s="50"/>
      <c r="EPO604" s="50"/>
      <c r="EPP604" s="50"/>
      <c r="EPQ604" s="50"/>
      <c r="EPR604" s="50"/>
      <c r="EPS604" s="50"/>
      <c r="EPT604" s="50"/>
      <c r="EPU604" s="50"/>
      <c r="EPV604" s="50"/>
      <c r="EPW604" s="50"/>
      <c r="EPX604" s="50"/>
      <c r="EPY604" s="50"/>
      <c r="EPZ604" s="50"/>
      <c r="EQA604" s="50"/>
      <c r="EQB604" s="50"/>
      <c r="EQC604" s="50"/>
      <c r="EQD604" s="50"/>
      <c r="EQE604" s="50"/>
      <c r="EQF604" s="50"/>
      <c r="EQG604" s="50"/>
      <c r="EQH604" s="50"/>
      <c r="EQI604" s="50"/>
      <c r="EQJ604" s="50"/>
      <c r="EQK604" s="50"/>
      <c r="EQL604" s="50"/>
      <c r="EQM604" s="50"/>
      <c r="EQN604" s="50"/>
      <c r="EQO604" s="50"/>
      <c r="EQP604" s="50"/>
      <c r="EQQ604" s="50"/>
      <c r="EQR604" s="50"/>
      <c r="EQT604" s="50"/>
      <c r="EQV604" s="50"/>
      <c r="EQW604" s="50"/>
      <c r="EQX604" s="50"/>
      <c r="EQY604" s="50"/>
      <c r="EQZ604" s="50"/>
      <c r="ERA604" s="50"/>
      <c r="ERB604" s="50"/>
      <c r="ERC604" s="50"/>
      <c r="ERH604" s="50"/>
      <c r="ERI604" s="50"/>
      <c r="ERJ604" s="50"/>
      <c r="ERK604" s="50"/>
      <c r="ERL604" s="50"/>
      <c r="ERM604" s="50"/>
      <c r="ERN604" s="50"/>
      <c r="ERO604" s="50"/>
      <c r="ERP604" s="50"/>
      <c r="ERQ604" s="50"/>
      <c r="ERR604" s="50"/>
      <c r="ERS604" s="50"/>
      <c r="ERT604" s="50"/>
      <c r="ERU604" s="50"/>
      <c r="ERV604" s="50"/>
      <c r="ERW604" s="50"/>
      <c r="ERX604" s="50"/>
      <c r="ERY604" s="50"/>
      <c r="ERZ604" s="50"/>
      <c r="ESA604" s="50"/>
      <c r="ESB604" s="50"/>
      <c r="ESC604" s="50"/>
      <c r="ESD604" s="50"/>
      <c r="ESE604" s="50"/>
      <c r="ESF604" s="50"/>
      <c r="ESG604" s="50"/>
      <c r="ESH604" s="50"/>
      <c r="ESI604" s="50"/>
      <c r="ESJ604" s="50"/>
      <c r="ESK604" s="50"/>
      <c r="ESL604" s="50"/>
      <c r="ESM604" s="50"/>
      <c r="ESN604" s="50"/>
      <c r="ESO604" s="50"/>
      <c r="ESP604" s="50"/>
      <c r="ESQ604" s="50"/>
      <c r="ESR604" s="50"/>
      <c r="ESS604" s="50"/>
      <c r="EST604" s="50"/>
      <c r="ESU604" s="50"/>
      <c r="ESV604" s="50"/>
      <c r="ESW604" s="50"/>
      <c r="ESX604" s="50"/>
      <c r="ESY604" s="50"/>
      <c r="ESZ604" s="50"/>
      <c r="ETA604" s="50"/>
      <c r="ETB604" s="50"/>
      <c r="ETC604" s="50"/>
      <c r="ETD604" s="50"/>
      <c r="ETE604" s="50"/>
      <c r="ETF604" s="50"/>
      <c r="ETG604" s="50"/>
      <c r="ETH604" s="50"/>
      <c r="ETI604" s="50"/>
      <c r="ETJ604" s="50"/>
      <c r="ETK604" s="50"/>
      <c r="ETL604" s="50"/>
      <c r="ETM604" s="50"/>
      <c r="ETN604" s="50"/>
      <c r="ETO604" s="50"/>
      <c r="ETP604" s="50"/>
      <c r="ETQ604" s="50"/>
      <c r="ETR604" s="50"/>
      <c r="ETS604" s="50"/>
      <c r="ETT604" s="50"/>
      <c r="ETU604" s="50"/>
      <c r="ETV604" s="50"/>
      <c r="ETW604" s="50"/>
      <c r="ETX604" s="50"/>
      <c r="ETY604" s="50"/>
      <c r="ETZ604" s="50"/>
      <c r="EUA604" s="50"/>
      <c r="EUB604" s="50"/>
      <c r="EUC604" s="50"/>
      <c r="EUD604" s="50"/>
      <c r="EUE604" s="50"/>
      <c r="EUF604" s="50"/>
      <c r="EUG604" s="50"/>
      <c r="EUH604" s="50"/>
      <c r="EUI604" s="50"/>
      <c r="EUJ604" s="50"/>
      <c r="EUK604" s="50"/>
      <c r="EUL604" s="50"/>
      <c r="EUM604" s="50"/>
      <c r="EUN604" s="50"/>
      <c r="EUO604" s="50"/>
      <c r="EUP604" s="50"/>
      <c r="EUQ604" s="50"/>
      <c r="EUR604" s="50"/>
      <c r="EUS604" s="50"/>
      <c r="EUT604" s="50"/>
      <c r="EUU604" s="50"/>
      <c r="EUV604" s="50"/>
      <c r="EUW604" s="50"/>
      <c r="EUX604" s="50"/>
      <c r="EUY604" s="50"/>
      <c r="EUZ604" s="50"/>
      <c r="EVA604" s="50"/>
      <c r="EVB604" s="50"/>
      <c r="EVC604" s="50"/>
      <c r="EVD604" s="50"/>
      <c r="EVE604" s="50"/>
      <c r="EVF604" s="50"/>
      <c r="EVG604" s="50"/>
      <c r="EVH604" s="50"/>
      <c r="EVI604" s="50"/>
      <c r="EVJ604" s="50"/>
      <c r="EVK604" s="50"/>
      <c r="EVL604" s="50"/>
      <c r="EVM604" s="50"/>
      <c r="EVN604" s="50"/>
      <c r="EVO604" s="50"/>
      <c r="EVP604" s="50"/>
      <c r="EVQ604" s="50"/>
      <c r="EVR604" s="50"/>
      <c r="EVS604" s="50"/>
      <c r="EVT604" s="50"/>
      <c r="EVU604" s="50"/>
      <c r="EVV604" s="50"/>
      <c r="EVW604" s="50"/>
      <c r="EVX604" s="50"/>
      <c r="EVY604" s="50"/>
      <c r="EVZ604" s="50"/>
      <c r="EWA604" s="50"/>
      <c r="EWB604" s="50"/>
      <c r="EWC604" s="50"/>
      <c r="EWD604" s="50"/>
      <c r="EWE604" s="50"/>
      <c r="EWF604" s="50"/>
      <c r="EWG604" s="50"/>
      <c r="EWH604" s="50"/>
      <c r="EWI604" s="50"/>
      <c r="EWJ604" s="50"/>
      <c r="EWK604" s="50"/>
      <c r="EWL604" s="50"/>
      <c r="EWM604" s="50"/>
      <c r="EWN604" s="50"/>
      <c r="EWO604" s="50"/>
      <c r="EWP604" s="50"/>
      <c r="EWQ604" s="50"/>
      <c r="EWR604" s="50"/>
      <c r="EWS604" s="50"/>
      <c r="EWT604" s="50"/>
      <c r="EWU604" s="50"/>
      <c r="EWV604" s="50"/>
      <c r="EWW604" s="50"/>
      <c r="EWX604" s="50"/>
      <c r="EWY604" s="50"/>
      <c r="EWZ604" s="50"/>
      <c r="EXA604" s="50"/>
      <c r="EXB604" s="50"/>
      <c r="EXC604" s="50"/>
      <c r="EXD604" s="50"/>
      <c r="EXE604" s="50"/>
      <c r="EXF604" s="50"/>
      <c r="EXG604" s="50"/>
      <c r="EXH604" s="50"/>
      <c r="EXI604" s="50"/>
      <c r="EXJ604" s="50"/>
      <c r="EXK604" s="50"/>
      <c r="EXL604" s="50"/>
      <c r="EXM604" s="50"/>
      <c r="EXN604" s="50"/>
      <c r="EXO604" s="50"/>
      <c r="EXP604" s="50"/>
      <c r="EXQ604" s="50"/>
      <c r="EXR604" s="50"/>
      <c r="EXS604" s="50"/>
      <c r="EXT604" s="50"/>
      <c r="EXU604" s="50"/>
      <c r="EXV604" s="50"/>
      <c r="EXW604" s="50"/>
      <c r="EXX604" s="50"/>
      <c r="EXY604" s="50"/>
      <c r="EXZ604" s="50"/>
      <c r="EYA604" s="50"/>
      <c r="EYB604" s="50"/>
      <c r="EYC604" s="50"/>
      <c r="EYD604" s="50"/>
      <c r="EYE604" s="50"/>
      <c r="EYF604" s="50"/>
      <c r="EYG604" s="50"/>
      <c r="EYH604" s="50"/>
      <c r="EYI604" s="50"/>
      <c r="EYJ604" s="50"/>
      <c r="EYK604" s="50"/>
      <c r="EYL604" s="50"/>
      <c r="EYM604" s="50"/>
      <c r="EYN604" s="50"/>
      <c r="EYO604" s="50"/>
      <c r="EYP604" s="50"/>
      <c r="EYQ604" s="50"/>
      <c r="EYR604" s="50"/>
      <c r="EYS604" s="50"/>
      <c r="EYT604" s="50"/>
      <c r="EYU604" s="50"/>
      <c r="EYV604" s="50"/>
      <c r="EYW604" s="50"/>
      <c r="EYX604" s="50"/>
      <c r="EYY604" s="50"/>
      <c r="EYZ604" s="50"/>
      <c r="EZA604" s="50"/>
      <c r="EZB604" s="50"/>
      <c r="EZC604" s="50"/>
      <c r="EZD604" s="50"/>
      <c r="EZE604" s="50"/>
      <c r="EZF604" s="50"/>
      <c r="EZG604" s="50"/>
      <c r="EZH604" s="50"/>
      <c r="EZI604" s="50"/>
      <c r="EZJ604" s="50"/>
      <c r="EZK604" s="50"/>
      <c r="EZL604" s="50"/>
      <c r="EZM604" s="50"/>
      <c r="EZN604" s="50"/>
      <c r="EZO604" s="50"/>
      <c r="EZP604" s="50"/>
      <c r="EZQ604" s="50"/>
      <c r="EZR604" s="50"/>
      <c r="EZS604" s="50"/>
      <c r="EZT604" s="50"/>
      <c r="EZU604" s="50"/>
      <c r="EZV604" s="50"/>
      <c r="EZW604" s="50"/>
      <c r="EZX604" s="50"/>
      <c r="EZY604" s="50"/>
      <c r="EZZ604" s="50"/>
      <c r="FAA604" s="50"/>
      <c r="FAB604" s="50"/>
      <c r="FAC604" s="50"/>
      <c r="FAD604" s="50"/>
      <c r="FAE604" s="50"/>
      <c r="FAF604" s="50"/>
      <c r="FAG604" s="50"/>
      <c r="FAH604" s="50"/>
      <c r="FAI604" s="50"/>
      <c r="FAJ604" s="50"/>
      <c r="FAK604" s="50"/>
      <c r="FAL604" s="50"/>
      <c r="FAM604" s="50"/>
      <c r="FAN604" s="50"/>
      <c r="FAP604" s="50"/>
      <c r="FAR604" s="50"/>
      <c r="FAS604" s="50"/>
      <c r="FAT604" s="50"/>
      <c r="FAU604" s="50"/>
      <c r="FAV604" s="50"/>
      <c r="FAW604" s="50"/>
      <c r="FAX604" s="50"/>
      <c r="FAY604" s="50"/>
      <c r="FBD604" s="50"/>
      <c r="FBE604" s="50"/>
      <c r="FBF604" s="50"/>
      <c r="FBG604" s="50"/>
      <c r="FBH604" s="50"/>
      <c r="FBI604" s="50"/>
      <c r="FBJ604" s="50"/>
      <c r="FBK604" s="50"/>
      <c r="FBL604" s="50"/>
      <c r="FBM604" s="50"/>
      <c r="FBN604" s="50"/>
      <c r="FBO604" s="50"/>
      <c r="FBP604" s="50"/>
      <c r="FBQ604" s="50"/>
      <c r="FBR604" s="50"/>
      <c r="FBS604" s="50"/>
      <c r="FBT604" s="50"/>
      <c r="FBU604" s="50"/>
      <c r="FBV604" s="50"/>
      <c r="FBW604" s="50"/>
      <c r="FBX604" s="50"/>
      <c r="FBY604" s="50"/>
      <c r="FBZ604" s="50"/>
      <c r="FCA604" s="50"/>
      <c r="FCB604" s="50"/>
      <c r="FCC604" s="50"/>
      <c r="FCD604" s="50"/>
      <c r="FCE604" s="50"/>
      <c r="FCF604" s="50"/>
      <c r="FCG604" s="50"/>
      <c r="FCH604" s="50"/>
      <c r="FCI604" s="50"/>
      <c r="FCJ604" s="50"/>
      <c r="FCK604" s="50"/>
      <c r="FCL604" s="50"/>
      <c r="FCM604" s="50"/>
      <c r="FCN604" s="50"/>
      <c r="FCO604" s="50"/>
      <c r="FCP604" s="50"/>
      <c r="FCQ604" s="50"/>
      <c r="FCR604" s="50"/>
      <c r="FCS604" s="50"/>
      <c r="FCT604" s="50"/>
      <c r="FCU604" s="50"/>
      <c r="FCV604" s="50"/>
      <c r="FCW604" s="50"/>
      <c r="FCX604" s="50"/>
      <c r="FCY604" s="50"/>
      <c r="FCZ604" s="50"/>
      <c r="FDA604" s="50"/>
      <c r="FDB604" s="50"/>
      <c r="FDC604" s="50"/>
      <c r="FDD604" s="50"/>
      <c r="FDE604" s="50"/>
      <c r="FDF604" s="50"/>
      <c r="FDG604" s="50"/>
      <c r="FDH604" s="50"/>
      <c r="FDI604" s="50"/>
      <c r="FDJ604" s="50"/>
      <c r="FDK604" s="50"/>
      <c r="FDL604" s="50"/>
      <c r="FDM604" s="50"/>
      <c r="FDN604" s="50"/>
      <c r="FDO604" s="50"/>
      <c r="FDP604" s="50"/>
      <c r="FDQ604" s="50"/>
      <c r="FDR604" s="50"/>
      <c r="FDS604" s="50"/>
      <c r="FDT604" s="50"/>
      <c r="FDU604" s="50"/>
      <c r="FDV604" s="50"/>
      <c r="FDW604" s="50"/>
      <c r="FDX604" s="50"/>
      <c r="FDY604" s="50"/>
      <c r="FDZ604" s="50"/>
      <c r="FEA604" s="50"/>
      <c r="FEB604" s="50"/>
      <c r="FEC604" s="50"/>
      <c r="FED604" s="50"/>
      <c r="FEE604" s="50"/>
      <c r="FEF604" s="50"/>
      <c r="FEG604" s="50"/>
      <c r="FEH604" s="50"/>
      <c r="FEI604" s="50"/>
      <c r="FEJ604" s="50"/>
      <c r="FEK604" s="50"/>
      <c r="FEL604" s="50"/>
      <c r="FEM604" s="50"/>
      <c r="FEN604" s="50"/>
      <c r="FEO604" s="50"/>
      <c r="FEP604" s="50"/>
      <c r="FEQ604" s="50"/>
      <c r="FER604" s="50"/>
      <c r="FES604" s="50"/>
      <c r="FET604" s="50"/>
      <c r="FEU604" s="50"/>
      <c r="FEV604" s="50"/>
      <c r="FEW604" s="50"/>
      <c r="FEX604" s="50"/>
      <c r="FEY604" s="50"/>
      <c r="FEZ604" s="50"/>
      <c r="FFA604" s="50"/>
      <c r="FFB604" s="50"/>
      <c r="FFC604" s="50"/>
      <c r="FFD604" s="50"/>
      <c r="FFE604" s="50"/>
      <c r="FFF604" s="50"/>
      <c r="FFG604" s="50"/>
      <c r="FFH604" s="50"/>
      <c r="FFI604" s="50"/>
      <c r="FFJ604" s="50"/>
      <c r="FFK604" s="50"/>
      <c r="FFL604" s="50"/>
      <c r="FFM604" s="50"/>
      <c r="FFN604" s="50"/>
      <c r="FFO604" s="50"/>
      <c r="FFP604" s="50"/>
      <c r="FFQ604" s="50"/>
      <c r="FFR604" s="50"/>
      <c r="FFS604" s="50"/>
      <c r="FFT604" s="50"/>
      <c r="FFU604" s="50"/>
      <c r="FFV604" s="50"/>
      <c r="FFW604" s="50"/>
      <c r="FFX604" s="50"/>
      <c r="FFY604" s="50"/>
      <c r="FFZ604" s="50"/>
      <c r="FGA604" s="50"/>
      <c r="FGB604" s="50"/>
      <c r="FGC604" s="50"/>
      <c r="FGD604" s="50"/>
      <c r="FGE604" s="50"/>
      <c r="FGF604" s="50"/>
      <c r="FGG604" s="50"/>
      <c r="FGH604" s="50"/>
      <c r="FGI604" s="50"/>
      <c r="FGJ604" s="50"/>
      <c r="FGK604" s="50"/>
      <c r="FGL604" s="50"/>
      <c r="FGM604" s="50"/>
      <c r="FGN604" s="50"/>
      <c r="FGO604" s="50"/>
      <c r="FGP604" s="50"/>
      <c r="FGQ604" s="50"/>
      <c r="FGR604" s="50"/>
      <c r="FGS604" s="50"/>
      <c r="FGT604" s="50"/>
      <c r="FGU604" s="50"/>
      <c r="FGV604" s="50"/>
      <c r="FGW604" s="50"/>
      <c r="FGX604" s="50"/>
      <c r="FGY604" s="50"/>
      <c r="FGZ604" s="50"/>
      <c r="FHA604" s="50"/>
      <c r="FHB604" s="50"/>
      <c r="FHC604" s="50"/>
      <c r="FHD604" s="50"/>
      <c r="FHE604" s="50"/>
      <c r="FHF604" s="50"/>
      <c r="FHG604" s="50"/>
      <c r="FHH604" s="50"/>
      <c r="FHI604" s="50"/>
      <c r="FHJ604" s="50"/>
      <c r="FHK604" s="50"/>
      <c r="FHL604" s="50"/>
      <c r="FHM604" s="50"/>
      <c r="FHN604" s="50"/>
      <c r="FHO604" s="50"/>
      <c r="FHP604" s="50"/>
      <c r="FHQ604" s="50"/>
      <c r="FHR604" s="50"/>
      <c r="FHS604" s="50"/>
      <c r="FHT604" s="50"/>
      <c r="FHU604" s="50"/>
      <c r="FHV604" s="50"/>
      <c r="FHW604" s="50"/>
      <c r="FHX604" s="50"/>
      <c r="FHY604" s="50"/>
      <c r="FHZ604" s="50"/>
      <c r="FIA604" s="50"/>
      <c r="FIB604" s="50"/>
      <c r="FIC604" s="50"/>
      <c r="FID604" s="50"/>
      <c r="FIE604" s="50"/>
      <c r="FIF604" s="50"/>
      <c r="FIG604" s="50"/>
      <c r="FIH604" s="50"/>
      <c r="FII604" s="50"/>
      <c r="FIJ604" s="50"/>
      <c r="FIK604" s="50"/>
      <c r="FIL604" s="50"/>
      <c r="FIM604" s="50"/>
      <c r="FIN604" s="50"/>
      <c r="FIO604" s="50"/>
      <c r="FIP604" s="50"/>
      <c r="FIQ604" s="50"/>
      <c r="FIR604" s="50"/>
      <c r="FIS604" s="50"/>
      <c r="FIT604" s="50"/>
      <c r="FIU604" s="50"/>
      <c r="FIV604" s="50"/>
      <c r="FIW604" s="50"/>
      <c r="FIX604" s="50"/>
      <c r="FIY604" s="50"/>
      <c r="FIZ604" s="50"/>
      <c r="FJA604" s="50"/>
      <c r="FJB604" s="50"/>
      <c r="FJC604" s="50"/>
      <c r="FJD604" s="50"/>
      <c r="FJE604" s="50"/>
      <c r="FJF604" s="50"/>
      <c r="FJG604" s="50"/>
      <c r="FJH604" s="50"/>
      <c r="FJI604" s="50"/>
      <c r="FJJ604" s="50"/>
      <c r="FJK604" s="50"/>
      <c r="FJL604" s="50"/>
      <c r="FJM604" s="50"/>
      <c r="FJN604" s="50"/>
      <c r="FJO604" s="50"/>
      <c r="FJP604" s="50"/>
      <c r="FJQ604" s="50"/>
      <c r="FJR604" s="50"/>
      <c r="FJS604" s="50"/>
      <c r="FJT604" s="50"/>
      <c r="FJU604" s="50"/>
      <c r="FJV604" s="50"/>
      <c r="FJW604" s="50"/>
      <c r="FJX604" s="50"/>
      <c r="FJY604" s="50"/>
      <c r="FJZ604" s="50"/>
      <c r="FKA604" s="50"/>
      <c r="FKB604" s="50"/>
      <c r="FKC604" s="50"/>
      <c r="FKD604" s="50"/>
      <c r="FKE604" s="50"/>
      <c r="FKF604" s="50"/>
      <c r="FKG604" s="50"/>
      <c r="FKH604" s="50"/>
      <c r="FKI604" s="50"/>
      <c r="FKJ604" s="50"/>
      <c r="FKL604" s="50"/>
      <c r="FKN604" s="50"/>
      <c r="FKO604" s="50"/>
      <c r="FKP604" s="50"/>
      <c r="FKQ604" s="50"/>
      <c r="FKR604" s="50"/>
      <c r="FKS604" s="50"/>
      <c r="FKT604" s="50"/>
      <c r="FKU604" s="50"/>
      <c r="FKZ604" s="50"/>
      <c r="FLA604" s="50"/>
      <c r="FLB604" s="50"/>
      <c r="FLC604" s="50"/>
      <c r="FLD604" s="50"/>
      <c r="FLE604" s="50"/>
      <c r="FLF604" s="50"/>
      <c r="FLG604" s="50"/>
      <c r="FLH604" s="50"/>
      <c r="FLI604" s="50"/>
      <c r="FLJ604" s="50"/>
      <c r="FLK604" s="50"/>
      <c r="FLL604" s="50"/>
      <c r="FLM604" s="50"/>
      <c r="FLN604" s="50"/>
      <c r="FLO604" s="50"/>
      <c r="FLP604" s="50"/>
      <c r="FLQ604" s="50"/>
      <c r="FLR604" s="50"/>
      <c r="FLS604" s="50"/>
      <c r="FLT604" s="50"/>
      <c r="FLU604" s="50"/>
      <c r="FLV604" s="50"/>
      <c r="FLW604" s="50"/>
      <c r="FLX604" s="50"/>
      <c r="FLY604" s="50"/>
      <c r="FLZ604" s="50"/>
      <c r="FMA604" s="50"/>
      <c r="FMB604" s="50"/>
      <c r="FMC604" s="50"/>
      <c r="FMD604" s="50"/>
      <c r="FME604" s="50"/>
      <c r="FMF604" s="50"/>
      <c r="FMG604" s="50"/>
      <c r="FMH604" s="50"/>
      <c r="FMI604" s="50"/>
      <c r="FMJ604" s="50"/>
      <c r="FMK604" s="50"/>
      <c r="FML604" s="50"/>
      <c r="FMM604" s="50"/>
      <c r="FMN604" s="50"/>
      <c r="FMO604" s="50"/>
      <c r="FMP604" s="50"/>
      <c r="FMQ604" s="50"/>
      <c r="FMR604" s="50"/>
      <c r="FMS604" s="50"/>
      <c r="FMT604" s="50"/>
      <c r="FMU604" s="50"/>
      <c r="FMV604" s="50"/>
      <c r="FMW604" s="50"/>
      <c r="FMX604" s="50"/>
      <c r="FMY604" s="50"/>
      <c r="FMZ604" s="50"/>
      <c r="FNA604" s="50"/>
      <c r="FNB604" s="50"/>
      <c r="FNC604" s="50"/>
      <c r="FND604" s="50"/>
      <c r="FNE604" s="50"/>
      <c r="FNF604" s="50"/>
      <c r="FNG604" s="50"/>
      <c r="FNH604" s="50"/>
      <c r="FNI604" s="50"/>
      <c r="FNJ604" s="50"/>
      <c r="FNK604" s="50"/>
      <c r="FNL604" s="50"/>
      <c r="FNM604" s="50"/>
      <c r="FNN604" s="50"/>
      <c r="FNO604" s="50"/>
      <c r="FNP604" s="50"/>
      <c r="FNQ604" s="50"/>
      <c r="FNR604" s="50"/>
      <c r="FNS604" s="50"/>
      <c r="FNT604" s="50"/>
      <c r="FNU604" s="50"/>
      <c r="FNV604" s="50"/>
      <c r="FNW604" s="50"/>
      <c r="FNX604" s="50"/>
      <c r="FNY604" s="50"/>
      <c r="FNZ604" s="50"/>
      <c r="FOA604" s="50"/>
      <c r="FOB604" s="50"/>
      <c r="FOC604" s="50"/>
      <c r="FOD604" s="50"/>
      <c r="FOE604" s="50"/>
      <c r="FOF604" s="50"/>
      <c r="FOG604" s="50"/>
      <c r="FOH604" s="50"/>
      <c r="FOI604" s="50"/>
      <c r="FOJ604" s="50"/>
      <c r="FOK604" s="50"/>
      <c r="FOL604" s="50"/>
      <c r="FOM604" s="50"/>
      <c r="FON604" s="50"/>
      <c r="FOO604" s="50"/>
      <c r="FOP604" s="50"/>
      <c r="FOQ604" s="50"/>
      <c r="FOR604" s="50"/>
      <c r="FOS604" s="50"/>
      <c r="FOT604" s="50"/>
      <c r="FOU604" s="50"/>
      <c r="FOV604" s="50"/>
      <c r="FOW604" s="50"/>
      <c r="FOX604" s="50"/>
      <c r="FOY604" s="50"/>
      <c r="FOZ604" s="50"/>
      <c r="FPA604" s="50"/>
      <c r="FPB604" s="50"/>
      <c r="FPC604" s="50"/>
      <c r="FPD604" s="50"/>
      <c r="FPE604" s="50"/>
      <c r="FPF604" s="50"/>
      <c r="FPG604" s="50"/>
      <c r="FPH604" s="50"/>
      <c r="FPI604" s="50"/>
      <c r="FPJ604" s="50"/>
      <c r="FPK604" s="50"/>
      <c r="FPL604" s="50"/>
      <c r="FPM604" s="50"/>
      <c r="FPN604" s="50"/>
      <c r="FPO604" s="50"/>
      <c r="FPP604" s="50"/>
      <c r="FPQ604" s="50"/>
      <c r="FPR604" s="50"/>
      <c r="FPS604" s="50"/>
      <c r="FPT604" s="50"/>
      <c r="FPU604" s="50"/>
      <c r="FPV604" s="50"/>
      <c r="FPW604" s="50"/>
      <c r="FPX604" s="50"/>
      <c r="FPY604" s="50"/>
      <c r="FPZ604" s="50"/>
      <c r="FQA604" s="50"/>
      <c r="FQB604" s="50"/>
      <c r="FQC604" s="50"/>
      <c r="FQD604" s="50"/>
      <c r="FQE604" s="50"/>
      <c r="FQF604" s="50"/>
      <c r="FQG604" s="50"/>
      <c r="FQH604" s="50"/>
      <c r="FQI604" s="50"/>
      <c r="FQJ604" s="50"/>
      <c r="FQK604" s="50"/>
      <c r="FQL604" s="50"/>
      <c r="FQM604" s="50"/>
      <c r="FQN604" s="50"/>
      <c r="FQO604" s="50"/>
      <c r="FQP604" s="50"/>
      <c r="FQQ604" s="50"/>
      <c r="FQR604" s="50"/>
      <c r="FQS604" s="50"/>
      <c r="FQT604" s="50"/>
      <c r="FQU604" s="50"/>
      <c r="FQV604" s="50"/>
      <c r="FQW604" s="50"/>
      <c r="FQX604" s="50"/>
      <c r="FQY604" s="50"/>
      <c r="FQZ604" s="50"/>
      <c r="FRA604" s="50"/>
      <c r="FRB604" s="50"/>
      <c r="FRC604" s="50"/>
      <c r="FRD604" s="50"/>
      <c r="FRE604" s="50"/>
      <c r="FRF604" s="50"/>
      <c r="FRG604" s="50"/>
      <c r="FRH604" s="50"/>
      <c r="FRI604" s="50"/>
      <c r="FRJ604" s="50"/>
      <c r="FRK604" s="50"/>
      <c r="FRL604" s="50"/>
      <c r="FRM604" s="50"/>
      <c r="FRN604" s="50"/>
      <c r="FRO604" s="50"/>
      <c r="FRP604" s="50"/>
      <c r="FRQ604" s="50"/>
      <c r="FRR604" s="50"/>
      <c r="FRS604" s="50"/>
      <c r="FRT604" s="50"/>
      <c r="FRU604" s="50"/>
      <c r="FRV604" s="50"/>
      <c r="FRW604" s="50"/>
      <c r="FRX604" s="50"/>
      <c r="FRY604" s="50"/>
      <c r="FRZ604" s="50"/>
      <c r="FSA604" s="50"/>
      <c r="FSB604" s="50"/>
      <c r="FSC604" s="50"/>
      <c r="FSD604" s="50"/>
      <c r="FSE604" s="50"/>
      <c r="FSF604" s="50"/>
      <c r="FSG604" s="50"/>
      <c r="FSH604" s="50"/>
      <c r="FSI604" s="50"/>
      <c r="FSJ604" s="50"/>
      <c r="FSK604" s="50"/>
      <c r="FSL604" s="50"/>
      <c r="FSM604" s="50"/>
      <c r="FSN604" s="50"/>
      <c r="FSO604" s="50"/>
      <c r="FSP604" s="50"/>
      <c r="FSQ604" s="50"/>
      <c r="FSR604" s="50"/>
      <c r="FSS604" s="50"/>
      <c r="FST604" s="50"/>
      <c r="FSU604" s="50"/>
      <c r="FSV604" s="50"/>
      <c r="FSW604" s="50"/>
      <c r="FSX604" s="50"/>
      <c r="FSY604" s="50"/>
      <c r="FSZ604" s="50"/>
      <c r="FTA604" s="50"/>
      <c r="FTB604" s="50"/>
      <c r="FTC604" s="50"/>
      <c r="FTD604" s="50"/>
      <c r="FTE604" s="50"/>
      <c r="FTF604" s="50"/>
      <c r="FTG604" s="50"/>
      <c r="FTH604" s="50"/>
      <c r="FTI604" s="50"/>
      <c r="FTJ604" s="50"/>
      <c r="FTK604" s="50"/>
      <c r="FTL604" s="50"/>
      <c r="FTM604" s="50"/>
      <c r="FTN604" s="50"/>
      <c r="FTO604" s="50"/>
      <c r="FTP604" s="50"/>
      <c r="FTQ604" s="50"/>
      <c r="FTR604" s="50"/>
      <c r="FTS604" s="50"/>
      <c r="FTT604" s="50"/>
      <c r="FTU604" s="50"/>
      <c r="FTV604" s="50"/>
      <c r="FTW604" s="50"/>
      <c r="FTX604" s="50"/>
      <c r="FTY604" s="50"/>
      <c r="FTZ604" s="50"/>
      <c r="FUA604" s="50"/>
      <c r="FUB604" s="50"/>
      <c r="FUC604" s="50"/>
      <c r="FUD604" s="50"/>
      <c r="FUE604" s="50"/>
      <c r="FUF604" s="50"/>
      <c r="FUH604" s="50"/>
      <c r="FUJ604" s="50"/>
      <c r="FUK604" s="50"/>
      <c r="FUL604" s="50"/>
      <c r="FUM604" s="50"/>
      <c r="FUN604" s="50"/>
      <c r="FUO604" s="50"/>
      <c r="FUP604" s="50"/>
      <c r="FUQ604" s="50"/>
      <c r="FUV604" s="50"/>
      <c r="FUW604" s="50"/>
      <c r="FUX604" s="50"/>
      <c r="FUY604" s="50"/>
      <c r="FUZ604" s="50"/>
      <c r="FVA604" s="50"/>
      <c r="FVB604" s="50"/>
      <c r="FVC604" s="50"/>
      <c r="FVD604" s="50"/>
      <c r="FVE604" s="50"/>
      <c r="FVF604" s="50"/>
      <c r="FVG604" s="50"/>
      <c r="FVH604" s="50"/>
      <c r="FVI604" s="50"/>
      <c r="FVJ604" s="50"/>
      <c r="FVK604" s="50"/>
      <c r="FVL604" s="50"/>
      <c r="FVM604" s="50"/>
      <c r="FVN604" s="50"/>
      <c r="FVO604" s="50"/>
      <c r="FVP604" s="50"/>
      <c r="FVQ604" s="50"/>
      <c r="FVR604" s="50"/>
      <c r="FVS604" s="50"/>
      <c r="FVT604" s="50"/>
      <c r="FVU604" s="50"/>
      <c r="FVV604" s="50"/>
      <c r="FVW604" s="50"/>
      <c r="FVX604" s="50"/>
      <c r="FVY604" s="50"/>
      <c r="FVZ604" s="50"/>
      <c r="FWA604" s="50"/>
      <c r="FWB604" s="50"/>
      <c r="FWC604" s="50"/>
      <c r="FWD604" s="50"/>
      <c r="FWE604" s="50"/>
      <c r="FWF604" s="50"/>
      <c r="FWG604" s="50"/>
      <c r="FWH604" s="50"/>
      <c r="FWI604" s="50"/>
      <c r="FWJ604" s="50"/>
      <c r="FWK604" s="50"/>
      <c r="FWL604" s="50"/>
      <c r="FWM604" s="50"/>
      <c r="FWN604" s="50"/>
      <c r="FWO604" s="50"/>
      <c r="FWP604" s="50"/>
      <c r="FWQ604" s="50"/>
      <c r="FWR604" s="50"/>
      <c r="FWS604" s="50"/>
      <c r="FWT604" s="50"/>
      <c r="FWU604" s="50"/>
      <c r="FWV604" s="50"/>
      <c r="FWW604" s="50"/>
      <c r="FWX604" s="50"/>
      <c r="FWY604" s="50"/>
      <c r="FWZ604" s="50"/>
      <c r="FXA604" s="50"/>
      <c r="FXB604" s="50"/>
      <c r="FXC604" s="50"/>
      <c r="FXD604" s="50"/>
      <c r="FXE604" s="50"/>
      <c r="FXF604" s="50"/>
      <c r="FXG604" s="50"/>
      <c r="FXH604" s="50"/>
      <c r="FXI604" s="50"/>
      <c r="FXJ604" s="50"/>
      <c r="FXK604" s="50"/>
      <c r="FXL604" s="50"/>
      <c r="FXM604" s="50"/>
      <c r="FXN604" s="50"/>
      <c r="FXO604" s="50"/>
      <c r="FXP604" s="50"/>
      <c r="FXQ604" s="50"/>
      <c r="FXR604" s="50"/>
      <c r="FXS604" s="50"/>
      <c r="FXT604" s="50"/>
      <c r="FXU604" s="50"/>
      <c r="FXV604" s="50"/>
      <c r="FXW604" s="50"/>
      <c r="FXX604" s="50"/>
      <c r="FXY604" s="50"/>
      <c r="FXZ604" s="50"/>
      <c r="FYA604" s="50"/>
      <c r="FYB604" s="50"/>
      <c r="FYC604" s="50"/>
      <c r="FYD604" s="50"/>
      <c r="FYE604" s="50"/>
      <c r="FYF604" s="50"/>
      <c r="FYG604" s="50"/>
      <c r="FYH604" s="50"/>
      <c r="FYI604" s="50"/>
      <c r="FYJ604" s="50"/>
      <c r="FYK604" s="50"/>
      <c r="FYL604" s="50"/>
      <c r="FYM604" s="50"/>
      <c r="FYN604" s="50"/>
      <c r="FYO604" s="50"/>
      <c r="FYP604" s="50"/>
      <c r="FYQ604" s="50"/>
      <c r="FYR604" s="50"/>
      <c r="FYS604" s="50"/>
      <c r="FYT604" s="50"/>
      <c r="FYU604" s="50"/>
      <c r="FYV604" s="50"/>
      <c r="FYW604" s="50"/>
      <c r="FYX604" s="50"/>
      <c r="FYY604" s="50"/>
      <c r="FYZ604" s="50"/>
      <c r="FZA604" s="50"/>
      <c r="FZB604" s="50"/>
      <c r="FZC604" s="50"/>
      <c r="FZD604" s="50"/>
      <c r="FZE604" s="50"/>
      <c r="FZF604" s="50"/>
      <c r="FZG604" s="50"/>
      <c r="FZH604" s="50"/>
      <c r="FZI604" s="50"/>
      <c r="FZJ604" s="50"/>
      <c r="FZK604" s="50"/>
      <c r="FZL604" s="50"/>
      <c r="FZM604" s="50"/>
      <c r="FZN604" s="50"/>
      <c r="FZO604" s="50"/>
      <c r="FZP604" s="50"/>
      <c r="FZQ604" s="50"/>
      <c r="FZR604" s="50"/>
      <c r="FZS604" s="50"/>
      <c r="FZT604" s="50"/>
      <c r="FZU604" s="50"/>
      <c r="FZV604" s="50"/>
      <c r="FZW604" s="50"/>
      <c r="FZX604" s="50"/>
      <c r="FZY604" s="50"/>
      <c r="FZZ604" s="50"/>
      <c r="GAA604" s="50"/>
      <c r="GAB604" s="50"/>
      <c r="GAC604" s="50"/>
      <c r="GAD604" s="50"/>
      <c r="GAE604" s="50"/>
      <c r="GAF604" s="50"/>
      <c r="GAG604" s="50"/>
      <c r="GAH604" s="50"/>
      <c r="GAI604" s="50"/>
      <c r="GAJ604" s="50"/>
      <c r="GAK604" s="50"/>
      <c r="GAL604" s="50"/>
      <c r="GAM604" s="50"/>
      <c r="GAN604" s="50"/>
      <c r="GAO604" s="50"/>
      <c r="GAP604" s="50"/>
      <c r="GAQ604" s="50"/>
      <c r="GAR604" s="50"/>
      <c r="GAS604" s="50"/>
      <c r="GAT604" s="50"/>
      <c r="GAU604" s="50"/>
      <c r="GAV604" s="50"/>
      <c r="GAW604" s="50"/>
      <c r="GAX604" s="50"/>
      <c r="GAY604" s="50"/>
      <c r="GAZ604" s="50"/>
      <c r="GBA604" s="50"/>
      <c r="GBB604" s="50"/>
      <c r="GBC604" s="50"/>
      <c r="GBD604" s="50"/>
      <c r="GBE604" s="50"/>
      <c r="GBF604" s="50"/>
      <c r="GBG604" s="50"/>
      <c r="GBH604" s="50"/>
      <c r="GBI604" s="50"/>
      <c r="GBJ604" s="50"/>
      <c r="GBK604" s="50"/>
      <c r="GBL604" s="50"/>
      <c r="GBM604" s="50"/>
      <c r="GBN604" s="50"/>
      <c r="GBO604" s="50"/>
      <c r="GBP604" s="50"/>
      <c r="GBQ604" s="50"/>
      <c r="GBR604" s="50"/>
      <c r="GBS604" s="50"/>
      <c r="GBT604" s="50"/>
      <c r="GBU604" s="50"/>
      <c r="GBV604" s="50"/>
      <c r="GBW604" s="50"/>
      <c r="GBX604" s="50"/>
      <c r="GBY604" s="50"/>
      <c r="GBZ604" s="50"/>
      <c r="GCA604" s="50"/>
      <c r="GCB604" s="50"/>
      <c r="GCC604" s="50"/>
      <c r="GCD604" s="50"/>
      <c r="GCE604" s="50"/>
      <c r="GCF604" s="50"/>
      <c r="GCG604" s="50"/>
      <c r="GCH604" s="50"/>
      <c r="GCI604" s="50"/>
      <c r="GCJ604" s="50"/>
      <c r="GCK604" s="50"/>
      <c r="GCL604" s="50"/>
      <c r="GCM604" s="50"/>
      <c r="GCN604" s="50"/>
      <c r="GCO604" s="50"/>
      <c r="GCP604" s="50"/>
      <c r="GCQ604" s="50"/>
      <c r="GCR604" s="50"/>
      <c r="GCS604" s="50"/>
      <c r="GCT604" s="50"/>
      <c r="GCU604" s="50"/>
      <c r="GCV604" s="50"/>
      <c r="GCW604" s="50"/>
      <c r="GCX604" s="50"/>
      <c r="GCY604" s="50"/>
      <c r="GCZ604" s="50"/>
      <c r="GDA604" s="50"/>
      <c r="GDB604" s="50"/>
      <c r="GDC604" s="50"/>
      <c r="GDD604" s="50"/>
      <c r="GDE604" s="50"/>
      <c r="GDF604" s="50"/>
      <c r="GDG604" s="50"/>
      <c r="GDH604" s="50"/>
      <c r="GDI604" s="50"/>
      <c r="GDJ604" s="50"/>
      <c r="GDK604" s="50"/>
      <c r="GDL604" s="50"/>
      <c r="GDM604" s="50"/>
      <c r="GDN604" s="50"/>
      <c r="GDO604" s="50"/>
      <c r="GDP604" s="50"/>
      <c r="GDQ604" s="50"/>
      <c r="GDR604" s="50"/>
      <c r="GDS604" s="50"/>
      <c r="GDT604" s="50"/>
      <c r="GDU604" s="50"/>
      <c r="GDV604" s="50"/>
      <c r="GDW604" s="50"/>
      <c r="GDX604" s="50"/>
      <c r="GDY604" s="50"/>
      <c r="GDZ604" s="50"/>
      <c r="GEA604" s="50"/>
      <c r="GEB604" s="50"/>
      <c r="GED604" s="50"/>
      <c r="GEF604" s="50"/>
      <c r="GEG604" s="50"/>
      <c r="GEH604" s="50"/>
      <c r="GEI604" s="50"/>
      <c r="GEJ604" s="50"/>
      <c r="GEK604" s="50"/>
      <c r="GEL604" s="50"/>
      <c r="GEM604" s="50"/>
      <c r="GER604" s="50"/>
      <c r="GES604" s="50"/>
      <c r="GET604" s="50"/>
      <c r="GEU604" s="50"/>
      <c r="GEV604" s="50"/>
      <c r="GEW604" s="50"/>
      <c r="GEX604" s="50"/>
      <c r="GEY604" s="50"/>
      <c r="GEZ604" s="50"/>
      <c r="GFA604" s="50"/>
      <c r="GFB604" s="50"/>
      <c r="GFC604" s="50"/>
      <c r="GFD604" s="50"/>
      <c r="GFE604" s="50"/>
      <c r="GFF604" s="50"/>
      <c r="GFG604" s="50"/>
      <c r="GFH604" s="50"/>
      <c r="GFI604" s="50"/>
      <c r="GFJ604" s="50"/>
      <c r="GFK604" s="50"/>
      <c r="GFL604" s="50"/>
      <c r="GFM604" s="50"/>
      <c r="GFN604" s="50"/>
      <c r="GFO604" s="50"/>
      <c r="GFP604" s="50"/>
      <c r="GFQ604" s="50"/>
      <c r="GFR604" s="50"/>
      <c r="GFS604" s="50"/>
      <c r="GFT604" s="50"/>
      <c r="GFU604" s="50"/>
      <c r="GFV604" s="50"/>
      <c r="GFW604" s="50"/>
      <c r="GFX604" s="50"/>
      <c r="GFY604" s="50"/>
      <c r="GFZ604" s="50"/>
      <c r="GGA604" s="50"/>
      <c r="GGB604" s="50"/>
      <c r="GGC604" s="50"/>
      <c r="GGD604" s="50"/>
      <c r="GGE604" s="50"/>
      <c r="GGF604" s="50"/>
      <c r="GGG604" s="50"/>
      <c r="GGH604" s="50"/>
      <c r="GGI604" s="50"/>
      <c r="GGJ604" s="50"/>
      <c r="GGK604" s="50"/>
      <c r="GGL604" s="50"/>
      <c r="GGM604" s="50"/>
      <c r="GGN604" s="50"/>
      <c r="GGO604" s="50"/>
      <c r="GGP604" s="50"/>
      <c r="GGQ604" s="50"/>
      <c r="GGR604" s="50"/>
      <c r="GGS604" s="50"/>
      <c r="GGT604" s="50"/>
      <c r="GGU604" s="50"/>
      <c r="GGV604" s="50"/>
      <c r="GGW604" s="50"/>
      <c r="GGX604" s="50"/>
      <c r="GGY604" s="50"/>
      <c r="GGZ604" s="50"/>
      <c r="GHA604" s="50"/>
      <c r="GHB604" s="50"/>
      <c r="GHC604" s="50"/>
      <c r="GHD604" s="50"/>
      <c r="GHE604" s="50"/>
      <c r="GHF604" s="50"/>
      <c r="GHG604" s="50"/>
      <c r="GHH604" s="50"/>
      <c r="GHI604" s="50"/>
      <c r="GHJ604" s="50"/>
      <c r="GHK604" s="50"/>
      <c r="GHL604" s="50"/>
      <c r="GHM604" s="50"/>
      <c r="GHN604" s="50"/>
      <c r="GHO604" s="50"/>
      <c r="GHP604" s="50"/>
      <c r="GHQ604" s="50"/>
      <c r="GHR604" s="50"/>
      <c r="GHS604" s="50"/>
      <c r="GHT604" s="50"/>
      <c r="GHU604" s="50"/>
      <c r="GHV604" s="50"/>
      <c r="GHW604" s="50"/>
      <c r="GHX604" s="50"/>
      <c r="GHY604" s="50"/>
      <c r="GHZ604" s="50"/>
      <c r="GIA604" s="50"/>
      <c r="GIB604" s="50"/>
      <c r="GIC604" s="50"/>
      <c r="GID604" s="50"/>
      <c r="GIE604" s="50"/>
      <c r="GIF604" s="50"/>
      <c r="GIG604" s="50"/>
      <c r="GIH604" s="50"/>
      <c r="GII604" s="50"/>
      <c r="GIJ604" s="50"/>
      <c r="GIK604" s="50"/>
      <c r="GIL604" s="50"/>
      <c r="GIM604" s="50"/>
      <c r="GIN604" s="50"/>
      <c r="GIO604" s="50"/>
      <c r="GIP604" s="50"/>
      <c r="GIQ604" s="50"/>
      <c r="GIR604" s="50"/>
      <c r="GIS604" s="50"/>
      <c r="GIT604" s="50"/>
      <c r="GIU604" s="50"/>
      <c r="GIV604" s="50"/>
      <c r="GIW604" s="50"/>
      <c r="GIX604" s="50"/>
      <c r="GIY604" s="50"/>
      <c r="GIZ604" s="50"/>
      <c r="GJA604" s="50"/>
      <c r="GJB604" s="50"/>
      <c r="GJC604" s="50"/>
      <c r="GJD604" s="50"/>
      <c r="GJE604" s="50"/>
      <c r="GJF604" s="50"/>
      <c r="GJG604" s="50"/>
      <c r="GJH604" s="50"/>
      <c r="GJI604" s="50"/>
      <c r="GJJ604" s="50"/>
      <c r="GJK604" s="50"/>
      <c r="GJL604" s="50"/>
      <c r="GJM604" s="50"/>
      <c r="GJN604" s="50"/>
      <c r="GJO604" s="50"/>
      <c r="GJP604" s="50"/>
      <c r="GJQ604" s="50"/>
      <c r="GJR604" s="50"/>
      <c r="GJS604" s="50"/>
      <c r="GJT604" s="50"/>
      <c r="GJU604" s="50"/>
      <c r="GJV604" s="50"/>
      <c r="GJW604" s="50"/>
      <c r="GJX604" s="50"/>
      <c r="GJY604" s="50"/>
      <c r="GJZ604" s="50"/>
      <c r="GKA604" s="50"/>
      <c r="GKB604" s="50"/>
      <c r="GKC604" s="50"/>
      <c r="GKD604" s="50"/>
      <c r="GKE604" s="50"/>
      <c r="GKF604" s="50"/>
      <c r="GKG604" s="50"/>
      <c r="GKH604" s="50"/>
      <c r="GKI604" s="50"/>
      <c r="GKJ604" s="50"/>
      <c r="GKK604" s="50"/>
      <c r="GKL604" s="50"/>
      <c r="GKM604" s="50"/>
      <c r="GKN604" s="50"/>
      <c r="GKO604" s="50"/>
      <c r="GKP604" s="50"/>
      <c r="GKQ604" s="50"/>
      <c r="GKR604" s="50"/>
      <c r="GKS604" s="50"/>
      <c r="GKT604" s="50"/>
      <c r="GKU604" s="50"/>
      <c r="GKV604" s="50"/>
      <c r="GKW604" s="50"/>
      <c r="GKX604" s="50"/>
      <c r="GKY604" s="50"/>
      <c r="GKZ604" s="50"/>
      <c r="GLA604" s="50"/>
      <c r="GLB604" s="50"/>
      <c r="GLC604" s="50"/>
      <c r="GLD604" s="50"/>
      <c r="GLE604" s="50"/>
      <c r="GLF604" s="50"/>
      <c r="GLG604" s="50"/>
      <c r="GLH604" s="50"/>
      <c r="GLI604" s="50"/>
      <c r="GLJ604" s="50"/>
      <c r="GLK604" s="50"/>
      <c r="GLL604" s="50"/>
      <c r="GLM604" s="50"/>
      <c r="GLN604" s="50"/>
      <c r="GLO604" s="50"/>
      <c r="GLP604" s="50"/>
      <c r="GLQ604" s="50"/>
      <c r="GLR604" s="50"/>
      <c r="GLS604" s="50"/>
      <c r="GLT604" s="50"/>
      <c r="GLU604" s="50"/>
      <c r="GLV604" s="50"/>
      <c r="GLW604" s="50"/>
      <c r="GLX604" s="50"/>
      <c r="GLY604" s="50"/>
      <c r="GLZ604" s="50"/>
      <c r="GMA604" s="50"/>
      <c r="GMB604" s="50"/>
      <c r="GMC604" s="50"/>
      <c r="GMD604" s="50"/>
      <c r="GME604" s="50"/>
      <c r="GMF604" s="50"/>
      <c r="GMG604" s="50"/>
      <c r="GMH604" s="50"/>
      <c r="GMI604" s="50"/>
      <c r="GMJ604" s="50"/>
      <c r="GMK604" s="50"/>
      <c r="GML604" s="50"/>
      <c r="GMM604" s="50"/>
      <c r="GMN604" s="50"/>
      <c r="GMO604" s="50"/>
      <c r="GMP604" s="50"/>
      <c r="GMQ604" s="50"/>
      <c r="GMR604" s="50"/>
      <c r="GMS604" s="50"/>
      <c r="GMT604" s="50"/>
      <c r="GMU604" s="50"/>
      <c r="GMV604" s="50"/>
      <c r="GMW604" s="50"/>
      <c r="GMX604" s="50"/>
      <c r="GMY604" s="50"/>
      <c r="GMZ604" s="50"/>
      <c r="GNA604" s="50"/>
      <c r="GNB604" s="50"/>
      <c r="GNC604" s="50"/>
      <c r="GND604" s="50"/>
      <c r="GNE604" s="50"/>
      <c r="GNF604" s="50"/>
      <c r="GNG604" s="50"/>
      <c r="GNH604" s="50"/>
      <c r="GNI604" s="50"/>
      <c r="GNJ604" s="50"/>
      <c r="GNK604" s="50"/>
      <c r="GNL604" s="50"/>
      <c r="GNM604" s="50"/>
      <c r="GNN604" s="50"/>
      <c r="GNO604" s="50"/>
      <c r="GNP604" s="50"/>
      <c r="GNQ604" s="50"/>
      <c r="GNR604" s="50"/>
      <c r="GNS604" s="50"/>
      <c r="GNT604" s="50"/>
      <c r="GNU604" s="50"/>
      <c r="GNV604" s="50"/>
      <c r="GNW604" s="50"/>
      <c r="GNX604" s="50"/>
      <c r="GNZ604" s="50"/>
      <c r="GOB604" s="50"/>
      <c r="GOC604" s="50"/>
      <c r="GOD604" s="50"/>
      <c r="GOE604" s="50"/>
      <c r="GOF604" s="50"/>
      <c r="GOG604" s="50"/>
      <c r="GOH604" s="50"/>
      <c r="GOI604" s="50"/>
      <c r="GON604" s="50"/>
      <c r="GOO604" s="50"/>
      <c r="GOP604" s="50"/>
      <c r="GOQ604" s="50"/>
      <c r="GOR604" s="50"/>
      <c r="GOS604" s="50"/>
      <c r="GOT604" s="50"/>
      <c r="GOU604" s="50"/>
      <c r="GOV604" s="50"/>
      <c r="GOW604" s="50"/>
      <c r="GOX604" s="50"/>
      <c r="GOY604" s="50"/>
      <c r="GOZ604" s="50"/>
      <c r="GPA604" s="50"/>
      <c r="GPB604" s="50"/>
      <c r="GPC604" s="50"/>
      <c r="GPD604" s="50"/>
      <c r="GPE604" s="50"/>
      <c r="GPF604" s="50"/>
      <c r="GPG604" s="50"/>
      <c r="GPH604" s="50"/>
      <c r="GPI604" s="50"/>
      <c r="GPJ604" s="50"/>
      <c r="GPK604" s="50"/>
      <c r="GPL604" s="50"/>
      <c r="GPM604" s="50"/>
      <c r="GPN604" s="50"/>
      <c r="GPO604" s="50"/>
      <c r="GPP604" s="50"/>
      <c r="GPQ604" s="50"/>
      <c r="GPR604" s="50"/>
      <c r="GPS604" s="50"/>
      <c r="GPT604" s="50"/>
      <c r="GPU604" s="50"/>
      <c r="GPV604" s="50"/>
      <c r="GPW604" s="50"/>
      <c r="GPX604" s="50"/>
      <c r="GPY604" s="50"/>
      <c r="GPZ604" s="50"/>
      <c r="GQA604" s="50"/>
      <c r="GQB604" s="50"/>
      <c r="GQC604" s="50"/>
      <c r="GQD604" s="50"/>
      <c r="GQE604" s="50"/>
      <c r="GQF604" s="50"/>
      <c r="GQG604" s="50"/>
      <c r="GQH604" s="50"/>
      <c r="GQI604" s="50"/>
      <c r="GQJ604" s="50"/>
      <c r="GQK604" s="50"/>
      <c r="GQL604" s="50"/>
      <c r="GQM604" s="50"/>
      <c r="GQN604" s="50"/>
      <c r="GQO604" s="50"/>
      <c r="GQP604" s="50"/>
      <c r="GQQ604" s="50"/>
      <c r="GQR604" s="50"/>
      <c r="GQS604" s="50"/>
      <c r="GQT604" s="50"/>
      <c r="GQU604" s="50"/>
      <c r="GQV604" s="50"/>
      <c r="GQW604" s="50"/>
      <c r="GQX604" s="50"/>
      <c r="GQY604" s="50"/>
      <c r="GQZ604" s="50"/>
      <c r="GRA604" s="50"/>
      <c r="GRB604" s="50"/>
      <c r="GRC604" s="50"/>
      <c r="GRD604" s="50"/>
      <c r="GRE604" s="50"/>
      <c r="GRF604" s="50"/>
      <c r="GRG604" s="50"/>
      <c r="GRH604" s="50"/>
      <c r="GRI604" s="50"/>
      <c r="GRJ604" s="50"/>
      <c r="GRK604" s="50"/>
      <c r="GRL604" s="50"/>
      <c r="GRM604" s="50"/>
      <c r="GRN604" s="50"/>
      <c r="GRO604" s="50"/>
      <c r="GRP604" s="50"/>
      <c r="GRQ604" s="50"/>
      <c r="GRR604" s="50"/>
      <c r="GRS604" s="50"/>
      <c r="GRT604" s="50"/>
      <c r="GRU604" s="50"/>
      <c r="GRV604" s="50"/>
      <c r="GRW604" s="50"/>
      <c r="GRX604" s="50"/>
      <c r="GRY604" s="50"/>
      <c r="GRZ604" s="50"/>
      <c r="GSA604" s="50"/>
      <c r="GSB604" s="50"/>
      <c r="GSC604" s="50"/>
      <c r="GSD604" s="50"/>
      <c r="GSE604" s="50"/>
      <c r="GSF604" s="50"/>
      <c r="GSG604" s="50"/>
      <c r="GSH604" s="50"/>
      <c r="GSI604" s="50"/>
      <c r="GSJ604" s="50"/>
      <c r="GSK604" s="50"/>
      <c r="GSL604" s="50"/>
      <c r="GSM604" s="50"/>
      <c r="GSN604" s="50"/>
      <c r="GSO604" s="50"/>
      <c r="GSP604" s="50"/>
      <c r="GSQ604" s="50"/>
      <c r="GSR604" s="50"/>
      <c r="GSS604" s="50"/>
      <c r="GST604" s="50"/>
      <c r="GSU604" s="50"/>
      <c r="GSV604" s="50"/>
      <c r="GSW604" s="50"/>
      <c r="GSX604" s="50"/>
      <c r="GSY604" s="50"/>
      <c r="GSZ604" s="50"/>
      <c r="GTA604" s="50"/>
      <c r="GTB604" s="50"/>
      <c r="GTC604" s="50"/>
      <c r="GTD604" s="50"/>
      <c r="GTE604" s="50"/>
      <c r="GTF604" s="50"/>
      <c r="GTG604" s="50"/>
      <c r="GTH604" s="50"/>
      <c r="GTI604" s="50"/>
      <c r="GTJ604" s="50"/>
      <c r="GTK604" s="50"/>
      <c r="GTL604" s="50"/>
      <c r="GTM604" s="50"/>
      <c r="GTN604" s="50"/>
      <c r="GTO604" s="50"/>
      <c r="GTP604" s="50"/>
      <c r="GTQ604" s="50"/>
      <c r="GTR604" s="50"/>
      <c r="GTS604" s="50"/>
      <c r="GTT604" s="50"/>
      <c r="GTU604" s="50"/>
      <c r="GTV604" s="50"/>
      <c r="GTW604" s="50"/>
      <c r="GTX604" s="50"/>
      <c r="GTY604" s="50"/>
      <c r="GTZ604" s="50"/>
      <c r="GUA604" s="50"/>
      <c r="GUB604" s="50"/>
      <c r="GUC604" s="50"/>
      <c r="GUD604" s="50"/>
      <c r="GUE604" s="50"/>
      <c r="GUF604" s="50"/>
      <c r="GUG604" s="50"/>
      <c r="GUH604" s="50"/>
      <c r="GUI604" s="50"/>
      <c r="GUJ604" s="50"/>
      <c r="GUK604" s="50"/>
      <c r="GUL604" s="50"/>
      <c r="GUM604" s="50"/>
      <c r="GUN604" s="50"/>
      <c r="GUO604" s="50"/>
      <c r="GUP604" s="50"/>
      <c r="GUQ604" s="50"/>
      <c r="GUR604" s="50"/>
      <c r="GUS604" s="50"/>
      <c r="GUT604" s="50"/>
      <c r="GUU604" s="50"/>
      <c r="GUV604" s="50"/>
      <c r="GUW604" s="50"/>
      <c r="GUX604" s="50"/>
      <c r="GUY604" s="50"/>
      <c r="GUZ604" s="50"/>
      <c r="GVA604" s="50"/>
      <c r="GVB604" s="50"/>
      <c r="GVC604" s="50"/>
      <c r="GVD604" s="50"/>
      <c r="GVE604" s="50"/>
      <c r="GVF604" s="50"/>
      <c r="GVG604" s="50"/>
      <c r="GVH604" s="50"/>
      <c r="GVI604" s="50"/>
      <c r="GVJ604" s="50"/>
      <c r="GVK604" s="50"/>
      <c r="GVL604" s="50"/>
      <c r="GVM604" s="50"/>
      <c r="GVN604" s="50"/>
      <c r="GVO604" s="50"/>
      <c r="GVP604" s="50"/>
      <c r="GVQ604" s="50"/>
      <c r="GVR604" s="50"/>
      <c r="GVS604" s="50"/>
      <c r="GVT604" s="50"/>
      <c r="GVU604" s="50"/>
      <c r="GVV604" s="50"/>
      <c r="GVW604" s="50"/>
      <c r="GVX604" s="50"/>
      <c r="GVY604" s="50"/>
      <c r="GVZ604" s="50"/>
      <c r="GWA604" s="50"/>
      <c r="GWB604" s="50"/>
      <c r="GWC604" s="50"/>
      <c r="GWD604" s="50"/>
      <c r="GWE604" s="50"/>
      <c r="GWF604" s="50"/>
      <c r="GWG604" s="50"/>
      <c r="GWH604" s="50"/>
      <c r="GWI604" s="50"/>
      <c r="GWJ604" s="50"/>
      <c r="GWK604" s="50"/>
      <c r="GWL604" s="50"/>
      <c r="GWM604" s="50"/>
      <c r="GWN604" s="50"/>
      <c r="GWO604" s="50"/>
      <c r="GWP604" s="50"/>
      <c r="GWQ604" s="50"/>
      <c r="GWR604" s="50"/>
      <c r="GWS604" s="50"/>
      <c r="GWT604" s="50"/>
      <c r="GWU604" s="50"/>
      <c r="GWV604" s="50"/>
      <c r="GWW604" s="50"/>
      <c r="GWX604" s="50"/>
      <c r="GWY604" s="50"/>
      <c r="GWZ604" s="50"/>
      <c r="GXA604" s="50"/>
      <c r="GXB604" s="50"/>
      <c r="GXC604" s="50"/>
      <c r="GXD604" s="50"/>
      <c r="GXE604" s="50"/>
      <c r="GXF604" s="50"/>
      <c r="GXG604" s="50"/>
      <c r="GXH604" s="50"/>
      <c r="GXI604" s="50"/>
      <c r="GXJ604" s="50"/>
      <c r="GXK604" s="50"/>
      <c r="GXL604" s="50"/>
      <c r="GXM604" s="50"/>
      <c r="GXN604" s="50"/>
      <c r="GXO604" s="50"/>
      <c r="GXP604" s="50"/>
      <c r="GXQ604" s="50"/>
      <c r="GXR604" s="50"/>
      <c r="GXS604" s="50"/>
      <c r="GXT604" s="50"/>
      <c r="GXV604" s="50"/>
      <c r="GXX604" s="50"/>
      <c r="GXY604" s="50"/>
      <c r="GXZ604" s="50"/>
      <c r="GYA604" s="50"/>
      <c r="GYB604" s="50"/>
      <c r="GYC604" s="50"/>
      <c r="GYD604" s="50"/>
      <c r="GYE604" s="50"/>
      <c r="GYJ604" s="50"/>
      <c r="GYK604" s="50"/>
      <c r="GYL604" s="50"/>
      <c r="GYM604" s="50"/>
      <c r="GYN604" s="50"/>
      <c r="GYO604" s="50"/>
      <c r="GYP604" s="50"/>
      <c r="GYQ604" s="50"/>
      <c r="GYR604" s="50"/>
      <c r="GYS604" s="50"/>
      <c r="GYT604" s="50"/>
      <c r="GYU604" s="50"/>
      <c r="GYV604" s="50"/>
      <c r="GYW604" s="50"/>
      <c r="GYX604" s="50"/>
      <c r="GYY604" s="50"/>
      <c r="GYZ604" s="50"/>
      <c r="GZA604" s="50"/>
      <c r="GZB604" s="50"/>
      <c r="GZC604" s="50"/>
      <c r="GZD604" s="50"/>
      <c r="GZE604" s="50"/>
      <c r="GZF604" s="50"/>
      <c r="GZG604" s="50"/>
      <c r="GZH604" s="50"/>
      <c r="GZI604" s="50"/>
      <c r="GZJ604" s="50"/>
      <c r="GZK604" s="50"/>
      <c r="GZL604" s="50"/>
      <c r="GZM604" s="50"/>
      <c r="GZN604" s="50"/>
      <c r="GZO604" s="50"/>
      <c r="GZP604" s="50"/>
      <c r="GZQ604" s="50"/>
      <c r="GZR604" s="50"/>
      <c r="GZS604" s="50"/>
      <c r="GZT604" s="50"/>
      <c r="GZU604" s="50"/>
      <c r="GZV604" s="50"/>
      <c r="GZW604" s="50"/>
      <c r="GZX604" s="50"/>
      <c r="GZY604" s="50"/>
      <c r="GZZ604" s="50"/>
      <c r="HAA604" s="50"/>
      <c r="HAB604" s="50"/>
      <c r="HAC604" s="50"/>
      <c r="HAD604" s="50"/>
      <c r="HAE604" s="50"/>
      <c r="HAF604" s="50"/>
      <c r="HAG604" s="50"/>
      <c r="HAH604" s="50"/>
      <c r="HAI604" s="50"/>
      <c r="HAJ604" s="50"/>
      <c r="HAK604" s="50"/>
      <c r="HAL604" s="50"/>
      <c r="HAM604" s="50"/>
      <c r="HAN604" s="50"/>
      <c r="HAO604" s="50"/>
      <c r="HAP604" s="50"/>
      <c r="HAQ604" s="50"/>
      <c r="HAR604" s="50"/>
      <c r="HAS604" s="50"/>
      <c r="HAT604" s="50"/>
      <c r="HAU604" s="50"/>
      <c r="HAV604" s="50"/>
      <c r="HAW604" s="50"/>
      <c r="HAX604" s="50"/>
      <c r="HAY604" s="50"/>
      <c r="HAZ604" s="50"/>
      <c r="HBA604" s="50"/>
      <c r="HBB604" s="50"/>
      <c r="HBC604" s="50"/>
      <c r="HBD604" s="50"/>
      <c r="HBE604" s="50"/>
      <c r="HBF604" s="50"/>
      <c r="HBG604" s="50"/>
      <c r="HBH604" s="50"/>
      <c r="HBI604" s="50"/>
      <c r="HBJ604" s="50"/>
      <c r="HBK604" s="50"/>
      <c r="HBL604" s="50"/>
      <c r="HBM604" s="50"/>
      <c r="HBN604" s="50"/>
      <c r="HBO604" s="50"/>
      <c r="HBP604" s="50"/>
      <c r="HBQ604" s="50"/>
      <c r="HBR604" s="50"/>
      <c r="HBS604" s="50"/>
      <c r="HBT604" s="50"/>
      <c r="HBU604" s="50"/>
      <c r="HBV604" s="50"/>
      <c r="HBW604" s="50"/>
      <c r="HBX604" s="50"/>
      <c r="HBY604" s="50"/>
      <c r="HBZ604" s="50"/>
      <c r="HCA604" s="50"/>
      <c r="HCB604" s="50"/>
      <c r="HCC604" s="50"/>
      <c r="HCD604" s="50"/>
      <c r="HCE604" s="50"/>
      <c r="HCF604" s="50"/>
      <c r="HCG604" s="50"/>
      <c r="HCH604" s="50"/>
      <c r="HCI604" s="50"/>
      <c r="HCJ604" s="50"/>
      <c r="HCK604" s="50"/>
      <c r="HCL604" s="50"/>
      <c r="HCM604" s="50"/>
      <c r="HCN604" s="50"/>
      <c r="HCO604" s="50"/>
      <c r="HCP604" s="50"/>
      <c r="HCQ604" s="50"/>
      <c r="HCR604" s="50"/>
      <c r="HCS604" s="50"/>
      <c r="HCT604" s="50"/>
      <c r="HCU604" s="50"/>
      <c r="HCV604" s="50"/>
      <c r="HCW604" s="50"/>
      <c r="HCX604" s="50"/>
      <c r="HCY604" s="50"/>
      <c r="HCZ604" s="50"/>
      <c r="HDA604" s="50"/>
      <c r="HDB604" s="50"/>
      <c r="HDC604" s="50"/>
      <c r="HDD604" s="50"/>
      <c r="HDE604" s="50"/>
      <c r="HDF604" s="50"/>
      <c r="HDG604" s="50"/>
      <c r="HDH604" s="50"/>
      <c r="HDI604" s="50"/>
      <c r="HDJ604" s="50"/>
      <c r="HDK604" s="50"/>
      <c r="HDL604" s="50"/>
      <c r="HDM604" s="50"/>
      <c r="HDN604" s="50"/>
      <c r="HDO604" s="50"/>
      <c r="HDP604" s="50"/>
      <c r="HDQ604" s="50"/>
      <c r="HDR604" s="50"/>
      <c r="HDS604" s="50"/>
      <c r="HDT604" s="50"/>
      <c r="HDU604" s="50"/>
      <c r="HDV604" s="50"/>
      <c r="HDW604" s="50"/>
      <c r="HDX604" s="50"/>
      <c r="HDY604" s="50"/>
      <c r="HDZ604" s="50"/>
      <c r="HEA604" s="50"/>
      <c r="HEB604" s="50"/>
      <c r="HEC604" s="50"/>
      <c r="HED604" s="50"/>
      <c r="HEE604" s="50"/>
      <c r="HEF604" s="50"/>
      <c r="HEG604" s="50"/>
      <c r="HEH604" s="50"/>
      <c r="HEI604" s="50"/>
      <c r="HEJ604" s="50"/>
      <c r="HEK604" s="50"/>
      <c r="HEL604" s="50"/>
      <c r="HEM604" s="50"/>
      <c r="HEN604" s="50"/>
      <c r="HEO604" s="50"/>
      <c r="HEP604" s="50"/>
      <c r="HEQ604" s="50"/>
      <c r="HER604" s="50"/>
      <c r="HES604" s="50"/>
      <c r="HET604" s="50"/>
      <c r="HEU604" s="50"/>
      <c r="HEV604" s="50"/>
      <c r="HEW604" s="50"/>
      <c r="HEX604" s="50"/>
      <c r="HEY604" s="50"/>
      <c r="HEZ604" s="50"/>
      <c r="HFA604" s="50"/>
      <c r="HFB604" s="50"/>
      <c r="HFC604" s="50"/>
      <c r="HFD604" s="50"/>
      <c r="HFE604" s="50"/>
      <c r="HFF604" s="50"/>
      <c r="HFG604" s="50"/>
      <c r="HFH604" s="50"/>
      <c r="HFI604" s="50"/>
      <c r="HFJ604" s="50"/>
      <c r="HFK604" s="50"/>
      <c r="HFL604" s="50"/>
      <c r="HFM604" s="50"/>
      <c r="HFN604" s="50"/>
      <c r="HFO604" s="50"/>
      <c r="HFP604" s="50"/>
      <c r="HFQ604" s="50"/>
      <c r="HFR604" s="50"/>
      <c r="HFS604" s="50"/>
      <c r="HFT604" s="50"/>
      <c r="HFU604" s="50"/>
      <c r="HFV604" s="50"/>
      <c r="HFW604" s="50"/>
      <c r="HFX604" s="50"/>
      <c r="HFY604" s="50"/>
      <c r="HFZ604" s="50"/>
      <c r="HGA604" s="50"/>
      <c r="HGB604" s="50"/>
      <c r="HGC604" s="50"/>
      <c r="HGD604" s="50"/>
      <c r="HGE604" s="50"/>
      <c r="HGF604" s="50"/>
      <c r="HGG604" s="50"/>
      <c r="HGH604" s="50"/>
      <c r="HGI604" s="50"/>
      <c r="HGJ604" s="50"/>
      <c r="HGK604" s="50"/>
      <c r="HGL604" s="50"/>
      <c r="HGM604" s="50"/>
      <c r="HGN604" s="50"/>
      <c r="HGO604" s="50"/>
      <c r="HGP604" s="50"/>
      <c r="HGQ604" s="50"/>
      <c r="HGR604" s="50"/>
      <c r="HGS604" s="50"/>
      <c r="HGT604" s="50"/>
      <c r="HGU604" s="50"/>
      <c r="HGV604" s="50"/>
      <c r="HGW604" s="50"/>
      <c r="HGX604" s="50"/>
      <c r="HGY604" s="50"/>
      <c r="HGZ604" s="50"/>
      <c r="HHA604" s="50"/>
      <c r="HHB604" s="50"/>
      <c r="HHC604" s="50"/>
      <c r="HHD604" s="50"/>
      <c r="HHE604" s="50"/>
      <c r="HHF604" s="50"/>
      <c r="HHG604" s="50"/>
      <c r="HHH604" s="50"/>
      <c r="HHI604" s="50"/>
      <c r="HHJ604" s="50"/>
      <c r="HHK604" s="50"/>
      <c r="HHL604" s="50"/>
      <c r="HHM604" s="50"/>
      <c r="HHN604" s="50"/>
      <c r="HHO604" s="50"/>
      <c r="HHP604" s="50"/>
      <c r="HHR604" s="50"/>
      <c r="HHT604" s="50"/>
      <c r="HHU604" s="50"/>
      <c r="HHV604" s="50"/>
      <c r="HHW604" s="50"/>
      <c r="HHX604" s="50"/>
      <c r="HHY604" s="50"/>
      <c r="HHZ604" s="50"/>
      <c r="HIA604" s="50"/>
      <c r="HIF604" s="50"/>
      <c r="HIG604" s="50"/>
      <c r="HIH604" s="50"/>
      <c r="HII604" s="50"/>
      <c r="HIJ604" s="50"/>
      <c r="HIK604" s="50"/>
      <c r="HIL604" s="50"/>
      <c r="HIM604" s="50"/>
      <c r="HIN604" s="50"/>
      <c r="HIO604" s="50"/>
      <c r="HIP604" s="50"/>
      <c r="HIQ604" s="50"/>
      <c r="HIR604" s="50"/>
      <c r="HIS604" s="50"/>
      <c r="HIT604" s="50"/>
      <c r="HIU604" s="50"/>
      <c r="HIV604" s="50"/>
      <c r="HIW604" s="50"/>
      <c r="HIX604" s="50"/>
      <c r="HIY604" s="50"/>
      <c r="HIZ604" s="50"/>
      <c r="HJA604" s="50"/>
      <c r="HJB604" s="50"/>
      <c r="HJC604" s="50"/>
      <c r="HJD604" s="50"/>
      <c r="HJE604" s="50"/>
      <c r="HJF604" s="50"/>
      <c r="HJG604" s="50"/>
      <c r="HJH604" s="50"/>
      <c r="HJI604" s="50"/>
      <c r="HJJ604" s="50"/>
      <c r="HJK604" s="50"/>
      <c r="HJL604" s="50"/>
      <c r="HJM604" s="50"/>
      <c r="HJN604" s="50"/>
      <c r="HJO604" s="50"/>
      <c r="HJP604" s="50"/>
      <c r="HJQ604" s="50"/>
      <c r="HJR604" s="50"/>
      <c r="HJS604" s="50"/>
      <c r="HJT604" s="50"/>
      <c r="HJU604" s="50"/>
      <c r="HJV604" s="50"/>
      <c r="HJW604" s="50"/>
      <c r="HJX604" s="50"/>
      <c r="HJY604" s="50"/>
      <c r="HJZ604" s="50"/>
      <c r="HKA604" s="50"/>
      <c r="HKB604" s="50"/>
      <c r="HKC604" s="50"/>
      <c r="HKD604" s="50"/>
      <c r="HKE604" s="50"/>
      <c r="HKF604" s="50"/>
      <c r="HKG604" s="50"/>
      <c r="HKH604" s="50"/>
      <c r="HKI604" s="50"/>
      <c r="HKJ604" s="50"/>
      <c r="HKK604" s="50"/>
      <c r="HKL604" s="50"/>
      <c r="HKM604" s="50"/>
      <c r="HKN604" s="50"/>
      <c r="HKO604" s="50"/>
      <c r="HKP604" s="50"/>
      <c r="HKQ604" s="50"/>
      <c r="HKR604" s="50"/>
      <c r="HKS604" s="50"/>
      <c r="HKT604" s="50"/>
      <c r="HKU604" s="50"/>
      <c r="HKV604" s="50"/>
      <c r="HKW604" s="50"/>
      <c r="HKX604" s="50"/>
      <c r="HKY604" s="50"/>
      <c r="HKZ604" s="50"/>
      <c r="HLA604" s="50"/>
      <c r="HLB604" s="50"/>
      <c r="HLC604" s="50"/>
      <c r="HLD604" s="50"/>
      <c r="HLE604" s="50"/>
      <c r="HLF604" s="50"/>
      <c r="HLG604" s="50"/>
      <c r="HLH604" s="50"/>
      <c r="HLI604" s="50"/>
      <c r="HLJ604" s="50"/>
      <c r="HLK604" s="50"/>
      <c r="HLL604" s="50"/>
      <c r="HLM604" s="50"/>
      <c r="HLN604" s="50"/>
      <c r="HLO604" s="50"/>
      <c r="HLP604" s="50"/>
      <c r="HLQ604" s="50"/>
      <c r="HLR604" s="50"/>
      <c r="HLS604" s="50"/>
      <c r="HLT604" s="50"/>
      <c r="HLU604" s="50"/>
      <c r="HLV604" s="50"/>
      <c r="HLW604" s="50"/>
      <c r="HLX604" s="50"/>
      <c r="HLY604" s="50"/>
      <c r="HLZ604" s="50"/>
      <c r="HMA604" s="50"/>
      <c r="HMB604" s="50"/>
      <c r="HMC604" s="50"/>
      <c r="HMD604" s="50"/>
      <c r="HME604" s="50"/>
      <c r="HMF604" s="50"/>
      <c r="HMG604" s="50"/>
      <c r="HMH604" s="50"/>
      <c r="HMI604" s="50"/>
      <c r="HMJ604" s="50"/>
      <c r="HMK604" s="50"/>
      <c r="HML604" s="50"/>
      <c r="HMM604" s="50"/>
      <c r="HMN604" s="50"/>
      <c r="HMO604" s="50"/>
      <c r="HMP604" s="50"/>
      <c r="HMQ604" s="50"/>
      <c r="HMR604" s="50"/>
      <c r="HMS604" s="50"/>
      <c r="HMT604" s="50"/>
      <c r="HMU604" s="50"/>
      <c r="HMV604" s="50"/>
      <c r="HMW604" s="50"/>
      <c r="HMX604" s="50"/>
      <c r="HMY604" s="50"/>
      <c r="HMZ604" s="50"/>
      <c r="HNA604" s="50"/>
      <c r="HNB604" s="50"/>
      <c r="HNC604" s="50"/>
      <c r="HND604" s="50"/>
      <c r="HNE604" s="50"/>
      <c r="HNF604" s="50"/>
      <c r="HNG604" s="50"/>
      <c r="HNH604" s="50"/>
      <c r="HNI604" s="50"/>
      <c r="HNJ604" s="50"/>
      <c r="HNK604" s="50"/>
      <c r="HNL604" s="50"/>
      <c r="HNM604" s="50"/>
      <c r="HNN604" s="50"/>
      <c r="HNO604" s="50"/>
      <c r="HNP604" s="50"/>
      <c r="HNQ604" s="50"/>
      <c r="HNR604" s="50"/>
      <c r="HNS604" s="50"/>
      <c r="HNT604" s="50"/>
      <c r="HNU604" s="50"/>
      <c r="HNV604" s="50"/>
      <c r="HNW604" s="50"/>
      <c r="HNX604" s="50"/>
      <c r="HNY604" s="50"/>
      <c r="HNZ604" s="50"/>
      <c r="HOA604" s="50"/>
      <c r="HOB604" s="50"/>
      <c r="HOC604" s="50"/>
      <c r="HOD604" s="50"/>
      <c r="HOE604" s="50"/>
      <c r="HOF604" s="50"/>
      <c r="HOG604" s="50"/>
      <c r="HOH604" s="50"/>
      <c r="HOI604" s="50"/>
      <c r="HOJ604" s="50"/>
      <c r="HOK604" s="50"/>
      <c r="HOL604" s="50"/>
      <c r="HOM604" s="50"/>
      <c r="HON604" s="50"/>
      <c r="HOO604" s="50"/>
      <c r="HOP604" s="50"/>
      <c r="HOQ604" s="50"/>
      <c r="HOR604" s="50"/>
      <c r="HOS604" s="50"/>
      <c r="HOT604" s="50"/>
      <c r="HOU604" s="50"/>
      <c r="HOV604" s="50"/>
      <c r="HOW604" s="50"/>
      <c r="HOX604" s="50"/>
      <c r="HOY604" s="50"/>
      <c r="HOZ604" s="50"/>
      <c r="HPA604" s="50"/>
      <c r="HPB604" s="50"/>
      <c r="HPC604" s="50"/>
      <c r="HPD604" s="50"/>
      <c r="HPE604" s="50"/>
      <c r="HPF604" s="50"/>
      <c r="HPG604" s="50"/>
      <c r="HPH604" s="50"/>
      <c r="HPI604" s="50"/>
      <c r="HPJ604" s="50"/>
      <c r="HPK604" s="50"/>
      <c r="HPL604" s="50"/>
      <c r="HPM604" s="50"/>
      <c r="HPN604" s="50"/>
      <c r="HPO604" s="50"/>
      <c r="HPP604" s="50"/>
      <c r="HPQ604" s="50"/>
      <c r="HPR604" s="50"/>
      <c r="HPS604" s="50"/>
      <c r="HPT604" s="50"/>
      <c r="HPU604" s="50"/>
      <c r="HPV604" s="50"/>
      <c r="HPW604" s="50"/>
      <c r="HPX604" s="50"/>
      <c r="HPY604" s="50"/>
      <c r="HPZ604" s="50"/>
      <c r="HQA604" s="50"/>
      <c r="HQB604" s="50"/>
      <c r="HQC604" s="50"/>
      <c r="HQD604" s="50"/>
      <c r="HQE604" s="50"/>
      <c r="HQF604" s="50"/>
      <c r="HQG604" s="50"/>
      <c r="HQH604" s="50"/>
      <c r="HQI604" s="50"/>
      <c r="HQJ604" s="50"/>
      <c r="HQK604" s="50"/>
      <c r="HQL604" s="50"/>
      <c r="HQM604" s="50"/>
      <c r="HQN604" s="50"/>
      <c r="HQO604" s="50"/>
      <c r="HQP604" s="50"/>
      <c r="HQQ604" s="50"/>
      <c r="HQR604" s="50"/>
      <c r="HQS604" s="50"/>
      <c r="HQT604" s="50"/>
      <c r="HQU604" s="50"/>
      <c r="HQV604" s="50"/>
      <c r="HQW604" s="50"/>
      <c r="HQX604" s="50"/>
      <c r="HQY604" s="50"/>
      <c r="HQZ604" s="50"/>
      <c r="HRA604" s="50"/>
      <c r="HRB604" s="50"/>
      <c r="HRC604" s="50"/>
      <c r="HRD604" s="50"/>
      <c r="HRE604" s="50"/>
      <c r="HRF604" s="50"/>
      <c r="HRG604" s="50"/>
      <c r="HRH604" s="50"/>
      <c r="HRI604" s="50"/>
      <c r="HRJ604" s="50"/>
      <c r="HRK604" s="50"/>
      <c r="HRL604" s="50"/>
      <c r="HRN604" s="50"/>
      <c r="HRP604" s="50"/>
      <c r="HRQ604" s="50"/>
      <c r="HRR604" s="50"/>
      <c r="HRS604" s="50"/>
      <c r="HRT604" s="50"/>
      <c r="HRU604" s="50"/>
      <c r="HRV604" s="50"/>
      <c r="HRW604" s="50"/>
      <c r="HSB604" s="50"/>
      <c r="HSC604" s="50"/>
      <c r="HSD604" s="50"/>
      <c r="HSE604" s="50"/>
      <c r="HSF604" s="50"/>
      <c r="HSG604" s="50"/>
      <c r="HSH604" s="50"/>
      <c r="HSI604" s="50"/>
      <c r="HSJ604" s="50"/>
      <c r="HSK604" s="50"/>
      <c r="HSL604" s="50"/>
      <c r="HSM604" s="50"/>
      <c r="HSN604" s="50"/>
      <c r="HSO604" s="50"/>
      <c r="HSP604" s="50"/>
      <c r="HSQ604" s="50"/>
      <c r="HSR604" s="50"/>
      <c r="HSS604" s="50"/>
      <c r="HST604" s="50"/>
      <c r="HSU604" s="50"/>
      <c r="HSV604" s="50"/>
      <c r="HSW604" s="50"/>
      <c r="HSX604" s="50"/>
      <c r="HSY604" s="50"/>
      <c r="HSZ604" s="50"/>
      <c r="HTA604" s="50"/>
      <c r="HTB604" s="50"/>
      <c r="HTC604" s="50"/>
      <c r="HTD604" s="50"/>
      <c r="HTE604" s="50"/>
      <c r="HTF604" s="50"/>
      <c r="HTG604" s="50"/>
      <c r="HTH604" s="50"/>
      <c r="HTI604" s="50"/>
      <c r="HTJ604" s="50"/>
      <c r="HTK604" s="50"/>
      <c r="HTL604" s="50"/>
      <c r="HTM604" s="50"/>
      <c r="HTN604" s="50"/>
      <c r="HTO604" s="50"/>
      <c r="HTP604" s="50"/>
      <c r="HTQ604" s="50"/>
      <c r="HTR604" s="50"/>
      <c r="HTS604" s="50"/>
      <c r="HTT604" s="50"/>
      <c r="HTU604" s="50"/>
      <c r="HTV604" s="50"/>
      <c r="HTW604" s="50"/>
      <c r="HTX604" s="50"/>
      <c r="HTY604" s="50"/>
      <c r="HTZ604" s="50"/>
      <c r="HUA604" s="50"/>
      <c r="HUB604" s="50"/>
      <c r="HUC604" s="50"/>
      <c r="HUD604" s="50"/>
      <c r="HUE604" s="50"/>
      <c r="HUF604" s="50"/>
      <c r="HUG604" s="50"/>
      <c r="HUH604" s="50"/>
      <c r="HUI604" s="50"/>
      <c r="HUJ604" s="50"/>
      <c r="HUK604" s="50"/>
      <c r="HUL604" s="50"/>
      <c r="HUM604" s="50"/>
      <c r="HUN604" s="50"/>
      <c r="HUO604" s="50"/>
      <c r="HUP604" s="50"/>
      <c r="HUQ604" s="50"/>
      <c r="HUR604" s="50"/>
      <c r="HUS604" s="50"/>
      <c r="HUT604" s="50"/>
      <c r="HUU604" s="50"/>
      <c r="HUV604" s="50"/>
      <c r="HUW604" s="50"/>
      <c r="HUX604" s="50"/>
      <c r="HUY604" s="50"/>
      <c r="HUZ604" s="50"/>
      <c r="HVA604" s="50"/>
      <c r="HVB604" s="50"/>
      <c r="HVC604" s="50"/>
      <c r="HVD604" s="50"/>
      <c r="HVE604" s="50"/>
      <c r="HVF604" s="50"/>
      <c r="HVG604" s="50"/>
      <c r="HVH604" s="50"/>
      <c r="HVI604" s="50"/>
      <c r="HVJ604" s="50"/>
      <c r="HVK604" s="50"/>
      <c r="HVL604" s="50"/>
      <c r="HVM604" s="50"/>
      <c r="HVN604" s="50"/>
      <c r="HVO604" s="50"/>
      <c r="HVP604" s="50"/>
      <c r="HVQ604" s="50"/>
      <c r="HVR604" s="50"/>
      <c r="HVS604" s="50"/>
      <c r="HVT604" s="50"/>
      <c r="HVU604" s="50"/>
      <c r="HVV604" s="50"/>
      <c r="HVW604" s="50"/>
      <c r="HVX604" s="50"/>
      <c r="HVY604" s="50"/>
      <c r="HVZ604" s="50"/>
      <c r="HWA604" s="50"/>
      <c r="HWB604" s="50"/>
      <c r="HWC604" s="50"/>
      <c r="HWD604" s="50"/>
      <c r="HWE604" s="50"/>
      <c r="HWF604" s="50"/>
      <c r="HWG604" s="50"/>
      <c r="HWH604" s="50"/>
      <c r="HWI604" s="50"/>
      <c r="HWJ604" s="50"/>
      <c r="HWK604" s="50"/>
      <c r="HWL604" s="50"/>
      <c r="HWM604" s="50"/>
      <c r="HWN604" s="50"/>
      <c r="HWO604" s="50"/>
      <c r="HWP604" s="50"/>
      <c r="HWQ604" s="50"/>
      <c r="HWR604" s="50"/>
      <c r="HWS604" s="50"/>
      <c r="HWT604" s="50"/>
      <c r="HWU604" s="50"/>
      <c r="HWV604" s="50"/>
      <c r="HWW604" s="50"/>
      <c r="HWX604" s="50"/>
      <c r="HWY604" s="50"/>
      <c r="HWZ604" s="50"/>
      <c r="HXA604" s="50"/>
      <c r="HXB604" s="50"/>
      <c r="HXC604" s="50"/>
      <c r="HXD604" s="50"/>
      <c r="HXE604" s="50"/>
      <c r="HXF604" s="50"/>
      <c r="HXG604" s="50"/>
      <c r="HXH604" s="50"/>
      <c r="HXI604" s="50"/>
      <c r="HXJ604" s="50"/>
      <c r="HXK604" s="50"/>
      <c r="HXL604" s="50"/>
      <c r="HXM604" s="50"/>
      <c r="HXN604" s="50"/>
      <c r="HXO604" s="50"/>
      <c r="HXP604" s="50"/>
      <c r="HXQ604" s="50"/>
      <c r="HXR604" s="50"/>
      <c r="HXS604" s="50"/>
      <c r="HXT604" s="50"/>
      <c r="HXU604" s="50"/>
      <c r="HXV604" s="50"/>
      <c r="HXW604" s="50"/>
      <c r="HXX604" s="50"/>
      <c r="HXY604" s="50"/>
      <c r="HXZ604" s="50"/>
      <c r="HYA604" s="50"/>
      <c r="HYB604" s="50"/>
      <c r="HYC604" s="50"/>
      <c r="HYD604" s="50"/>
      <c r="HYE604" s="50"/>
      <c r="HYF604" s="50"/>
      <c r="HYG604" s="50"/>
      <c r="HYH604" s="50"/>
      <c r="HYI604" s="50"/>
      <c r="HYJ604" s="50"/>
      <c r="HYK604" s="50"/>
      <c r="HYL604" s="50"/>
      <c r="HYM604" s="50"/>
      <c r="HYN604" s="50"/>
      <c r="HYO604" s="50"/>
      <c r="HYP604" s="50"/>
      <c r="HYQ604" s="50"/>
      <c r="HYR604" s="50"/>
      <c r="HYS604" s="50"/>
      <c r="HYT604" s="50"/>
      <c r="HYU604" s="50"/>
      <c r="HYV604" s="50"/>
      <c r="HYW604" s="50"/>
      <c r="HYX604" s="50"/>
      <c r="HYY604" s="50"/>
      <c r="HYZ604" s="50"/>
      <c r="HZA604" s="50"/>
      <c r="HZB604" s="50"/>
      <c r="HZC604" s="50"/>
      <c r="HZD604" s="50"/>
      <c r="HZE604" s="50"/>
      <c r="HZF604" s="50"/>
      <c r="HZG604" s="50"/>
      <c r="HZH604" s="50"/>
      <c r="HZI604" s="50"/>
      <c r="HZJ604" s="50"/>
      <c r="HZK604" s="50"/>
      <c r="HZL604" s="50"/>
      <c r="HZM604" s="50"/>
      <c r="HZN604" s="50"/>
      <c r="HZO604" s="50"/>
      <c r="HZP604" s="50"/>
      <c r="HZQ604" s="50"/>
      <c r="HZR604" s="50"/>
      <c r="HZS604" s="50"/>
      <c r="HZT604" s="50"/>
      <c r="HZU604" s="50"/>
      <c r="HZV604" s="50"/>
      <c r="HZW604" s="50"/>
      <c r="HZX604" s="50"/>
      <c r="HZY604" s="50"/>
      <c r="HZZ604" s="50"/>
      <c r="IAA604" s="50"/>
      <c r="IAB604" s="50"/>
      <c r="IAC604" s="50"/>
      <c r="IAD604" s="50"/>
      <c r="IAE604" s="50"/>
      <c r="IAF604" s="50"/>
      <c r="IAG604" s="50"/>
      <c r="IAH604" s="50"/>
      <c r="IAI604" s="50"/>
      <c r="IAJ604" s="50"/>
      <c r="IAK604" s="50"/>
      <c r="IAL604" s="50"/>
      <c r="IAM604" s="50"/>
      <c r="IAN604" s="50"/>
      <c r="IAO604" s="50"/>
      <c r="IAP604" s="50"/>
      <c r="IAQ604" s="50"/>
      <c r="IAR604" s="50"/>
      <c r="IAS604" s="50"/>
      <c r="IAT604" s="50"/>
      <c r="IAU604" s="50"/>
      <c r="IAV604" s="50"/>
      <c r="IAW604" s="50"/>
      <c r="IAX604" s="50"/>
      <c r="IAY604" s="50"/>
      <c r="IAZ604" s="50"/>
      <c r="IBA604" s="50"/>
      <c r="IBB604" s="50"/>
      <c r="IBC604" s="50"/>
      <c r="IBD604" s="50"/>
      <c r="IBE604" s="50"/>
      <c r="IBF604" s="50"/>
      <c r="IBG604" s="50"/>
      <c r="IBH604" s="50"/>
      <c r="IBJ604" s="50"/>
      <c r="IBL604" s="50"/>
      <c r="IBM604" s="50"/>
      <c r="IBN604" s="50"/>
      <c r="IBO604" s="50"/>
      <c r="IBP604" s="50"/>
      <c r="IBQ604" s="50"/>
      <c r="IBR604" s="50"/>
      <c r="IBS604" s="50"/>
      <c r="IBX604" s="50"/>
      <c r="IBY604" s="50"/>
      <c r="IBZ604" s="50"/>
      <c r="ICA604" s="50"/>
      <c r="ICB604" s="50"/>
      <c r="ICC604" s="50"/>
      <c r="ICD604" s="50"/>
      <c r="ICE604" s="50"/>
      <c r="ICF604" s="50"/>
      <c r="ICG604" s="50"/>
      <c r="ICH604" s="50"/>
      <c r="ICI604" s="50"/>
      <c r="ICJ604" s="50"/>
      <c r="ICK604" s="50"/>
      <c r="ICL604" s="50"/>
      <c r="ICM604" s="50"/>
      <c r="ICN604" s="50"/>
      <c r="ICO604" s="50"/>
      <c r="ICP604" s="50"/>
      <c r="ICQ604" s="50"/>
      <c r="ICR604" s="50"/>
      <c r="ICS604" s="50"/>
      <c r="ICT604" s="50"/>
      <c r="ICU604" s="50"/>
      <c r="ICV604" s="50"/>
      <c r="ICW604" s="50"/>
      <c r="ICX604" s="50"/>
      <c r="ICY604" s="50"/>
      <c r="ICZ604" s="50"/>
      <c r="IDA604" s="50"/>
      <c r="IDB604" s="50"/>
      <c r="IDC604" s="50"/>
      <c r="IDD604" s="50"/>
      <c r="IDE604" s="50"/>
      <c r="IDF604" s="50"/>
      <c r="IDG604" s="50"/>
      <c r="IDH604" s="50"/>
      <c r="IDI604" s="50"/>
      <c r="IDJ604" s="50"/>
      <c r="IDK604" s="50"/>
      <c r="IDL604" s="50"/>
      <c r="IDM604" s="50"/>
      <c r="IDN604" s="50"/>
      <c r="IDO604" s="50"/>
      <c r="IDP604" s="50"/>
      <c r="IDQ604" s="50"/>
      <c r="IDR604" s="50"/>
      <c r="IDS604" s="50"/>
      <c r="IDT604" s="50"/>
      <c r="IDU604" s="50"/>
      <c r="IDV604" s="50"/>
      <c r="IDW604" s="50"/>
      <c r="IDX604" s="50"/>
      <c r="IDY604" s="50"/>
      <c r="IDZ604" s="50"/>
      <c r="IEA604" s="50"/>
      <c r="IEB604" s="50"/>
      <c r="IEC604" s="50"/>
      <c r="IED604" s="50"/>
      <c r="IEE604" s="50"/>
      <c r="IEF604" s="50"/>
      <c r="IEG604" s="50"/>
      <c r="IEH604" s="50"/>
      <c r="IEI604" s="50"/>
      <c r="IEJ604" s="50"/>
      <c r="IEK604" s="50"/>
      <c r="IEL604" s="50"/>
      <c r="IEM604" s="50"/>
      <c r="IEN604" s="50"/>
      <c r="IEO604" s="50"/>
      <c r="IEP604" s="50"/>
      <c r="IEQ604" s="50"/>
      <c r="IER604" s="50"/>
      <c r="IES604" s="50"/>
      <c r="IET604" s="50"/>
      <c r="IEU604" s="50"/>
      <c r="IEV604" s="50"/>
      <c r="IEW604" s="50"/>
      <c r="IEX604" s="50"/>
      <c r="IEY604" s="50"/>
      <c r="IEZ604" s="50"/>
      <c r="IFA604" s="50"/>
      <c r="IFB604" s="50"/>
      <c r="IFC604" s="50"/>
      <c r="IFD604" s="50"/>
      <c r="IFE604" s="50"/>
      <c r="IFF604" s="50"/>
      <c r="IFG604" s="50"/>
      <c r="IFH604" s="50"/>
      <c r="IFI604" s="50"/>
      <c r="IFJ604" s="50"/>
      <c r="IFK604" s="50"/>
      <c r="IFL604" s="50"/>
      <c r="IFM604" s="50"/>
      <c r="IFN604" s="50"/>
      <c r="IFO604" s="50"/>
      <c r="IFP604" s="50"/>
      <c r="IFQ604" s="50"/>
      <c r="IFR604" s="50"/>
      <c r="IFS604" s="50"/>
      <c r="IFT604" s="50"/>
      <c r="IFU604" s="50"/>
      <c r="IFV604" s="50"/>
      <c r="IFW604" s="50"/>
      <c r="IFX604" s="50"/>
      <c r="IFY604" s="50"/>
      <c r="IFZ604" s="50"/>
      <c r="IGA604" s="50"/>
      <c r="IGB604" s="50"/>
      <c r="IGC604" s="50"/>
      <c r="IGD604" s="50"/>
      <c r="IGE604" s="50"/>
      <c r="IGF604" s="50"/>
      <c r="IGG604" s="50"/>
      <c r="IGH604" s="50"/>
      <c r="IGI604" s="50"/>
      <c r="IGJ604" s="50"/>
      <c r="IGK604" s="50"/>
      <c r="IGL604" s="50"/>
      <c r="IGM604" s="50"/>
      <c r="IGN604" s="50"/>
      <c r="IGO604" s="50"/>
      <c r="IGP604" s="50"/>
      <c r="IGQ604" s="50"/>
      <c r="IGR604" s="50"/>
      <c r="IGS604" s="50"/>
      <c r="IGT604" s="50"/>
      <c r="IGU604" s="50"/>
      <c r="IGV604" s="50"/>
      <c r="IGW604" s="50"/>
      <c r="IGX604" s="50"/>
      <c r="IGY604" s="50"/>
      <c r="IGZ604" s="50"/>
      <c r="IHA604" s="50"/>
      <c r="IHB604" s="50"/>
      <c r="IHC604" s="50"/>
      <c r="IHD604" s="50"/>
      <c r="IHE604" s="50"/>
      <c r="IHF604" s="50"/>
      <c r="IHG604" s="50"/>
      <c r="IHH604" s="50"/>
      <c r="IHI604" s="50"/>
      <c r="IHJ604" s="50"/>
      <c r="IHK604" s="50"/>
      <c r="IHL604" s="50"/>
      <c r="IHM604" s="50"/>
      <c r="IHN604" s="50"/>
      <c r="IHO604" s="50"/>
      <c r="IHP604" s="50"/>
      <c r="IHQ604" s="50"/>
      <c r="IHR604" s="50"/>
      <c r="IHS604" s="50"/>
      <c r="IHT604" s="50"/>
      <c r="IHU604" s="50"/>
      <c r="IHV604" s="50"/>
      <c r="IHW604" s="50"/>
      <c r="IHX604" s="50"/>
      <c r="IHY604" s="50"/>
      <c r="IHZ604" s="50"/>
      <c r="IIA604" s="50"/>
      <c r="IIB604" s="50"/>
      <c r="IIC604" s="50"/>
      <c r="IID604" s="50"/>
      <c r="IIE604" s="50"/>
      <c r="IIF604" s="50"/>
      <c r="IIG604" s="50"/>
      <c r="IIH604" s="50"/>
      <c r="III604" s="50"/>
      <c r="IIJ604" s="50"/>
      <c r="IIK604" s="50"/>
      <c r="IIL604" s="50"/>
      <c r="IIM604" s="50"/>
      <c r="IIN604" s="50"/>
      <c r="IIO604" s="50"/>
      <c r="IIP604" s="50"/>
      <c r="IIQ604" s="50"/>
      <c r="IIR604" s="50"/>
      <c r="IIS604" s="50"/>
      <c r="IIT604" s="50"/>
      <c r="IIU604" s="50"/>
      <c r="IIV604" s="50"/>
      <c r="IIW604" s="50"/>
      <c r="IIX604" s="50"/>
      <c r="IIY604" s="50"/>
      <c r="IIZ604" s="50"/>
      <c r="IJA604" s="50"/>
      <c r="IJB604" s="50"/>
      <c r="IJC604" s="50"/>
      <c r="IJD604" s="50"/>
      <c r="IJE604" s="50"/>
      <c r="IJF604" s="50"/>
      <c r="IJG604" s="50"/>
      <c r="IJH604" s="50"/>
      <c r="IJI604" s="50"/>
      <c r="IJJ604" s="50"/>
      <c r="IJK604" s="50"/>
      <c r="IJL604" s="50"/>
      <c r="IJM604" s="50"/>
      <c r="IJN604" s="50"/>
      <c r="IJO604" s="50"/>
      <c r="IJP604" s="50"/>
      <c r="IJQ604" s="50"/>
      <c r="IJR604" s="50"/>
      <c r="IJS604" s="50"/>
      <c r="IJT604" s="50"/>
      <c r="IJU604" s="50"/>
      <c r="IJV604" s="50"/>
      <c r="IJW604" s="50"/>
      <c r="IJX604" s="50"/>
      <c r="IJY604" s="50"/>
      <c r="IJZ604" s="50"/>
      <c r="IKA604" s="50"/>
      <c r="IKB604" s="50"/>
      <c r="IKC604" s="50"/>
      <c r="IKD604" s="50"/>
      <c r="IKE604" s="50"/>
      <c r="IKF604" s="50"/>
      <c r="IKG604" s="50"/>
      <c r="IKH604" s="50"/>
      <c r="IKI604" s="50"/>
      <c r="IKJ604" s="50"/>
      <c r="IKK604" s="50"/>
      <c r="IKL604" s="50"/>
      <c r="IKM604" s="50"/>
      <c r="IKN604" s="50"/>
      <c r="IKO604" s="50"/>
      <c r="IKP604" s="50"/>
      <c r="IKQ604" s="50"/>
      <c r="IKR604" s="50"/>
      <c r="IKS604" s="50"/>
      <c r="IKT604" s="50"/>
      <c r="IKU604" s="50"/>
      <c r="IKV604" s="50"/>
      <c r="IKW604" s="50"/>
      <c r="IKX604" s="50"/>
      <c r="IKY604" s="50"/>
      <c r="IKZ604" s="50"/>
      <c r="ILA604" s="50"/>
      <c r="ILB604" s="50"/>
      <c r="ILC604" s="50"/>
      <c r="ILD604" s="50"/>
      <c r="ILF604" s="50"/>
      <c r="ILH604" s="50"/>
      <c r="ILI604" s="50"/>
      <c r="ILJ604" s="50"/>
      <c r="ILK604" s="50"/>
      <c r="ILL604" s="50"/>
      <c r="ILM604" s="50"/>
      <c r="ILN604" s="50"/>
      <c r="ILO604" s="50"/>
      <c r="ILT604" s="50"/>
      <c r="ILU604" s="50"/>
      <c r="ILV604" s="50"/>
      <c r="ILW604" s="50"/>
      <c r="ILX604" s="50"/>
      <c r="ILY604" s="50"/>
      <c r="ILZ604" s="50"/>
      <c r="IMA604" s="50"/>
      <c r="IMB604" s="50"/>
      <c r="IMC604" s="50"/>
      <c r="IMD604" s="50"/>
      <c r="IME604" s="50"/>
      <c r="IMF604" s="50"/>
      <c r="IMG604" s="50"/>
      <c r="IMH604" s="50"/>
      <c r="IMI604" s="50"/>
      <c r="IMJ604" s="50"/>
      <c r="IMK604" s="50"/>
      <c r="IML604" s="50"/>
      <c r="IMM604" s="50"/>
      <c r="IMN604" s="50"/>
      <c r="IMO604" s="50"/>
      <c r="IMP604" s="50"/>
      <c r="IMQ604" s="50"/>
      <c r="IMR604" s="50"/>
      <c r="IMS604" s="50"/>
      <c r="IMT604" s="50"/>
      <c r="IMU604" s="50"/>
      <c r="IMV604" s="50"/>
      <c r="IMW604" s="50"/>
      <c r="IMX604" s="50"/>
      <c r="IMY604" s="50"/>
      <c r="IMZ604" s="50"/>
      <c r="INA604" s="50"/>
      <c r="INB604" s="50"/>
      <c r="INC604" s="50"/>
      <c r="IND604" s="50"/>
      <c r="INE604" s="50"/>
      <c r="INF604" s="50"/>
      <c r="ING604" s="50"/>
      <c r="INH604" s="50"/>
      <c r="INI604" s="50"/>
      <c r="INJ604" s="50"/>
      <c r="INK604" s="50"/>
      <c r="INL604" s="50"/>
      <c r="INM604" s="50"/>
      <c r="INN604" s="50"/>
      <c r="INO604" s="50"/>
      <c r="INP604" s="50"/>
      <c r="INQ604" s="50"/>
      <c r="INR604" s="50"/>
      <c r="INS604" s="50"/>
      <c r="INT604" s="50"/>
      <c r="INU604" s="50"/>
      <c r="INV604" s="50"/>
      <c r="INW604" s="50"/>
      <c r="INX604" s="50"/>
      <c r="INY604" s="50"/>
      <c r="INZ604" s="50"/>
      <c r="IOA604" s="50"/>
      <c r="IOB604" s="50"/>
      <c r="IOC604" s="50"/>
      <c r="IOD604" s="50"/>
      <c r="IOE604" s="50"/>
      <c r="IOF604" s="50"/>
      <c r="IOG604" s="50"/>
      <c r="IOH604" s="50"/>
      <c r="IOI604" s="50"/>
      <c r="IOJ604" s="50"/>
      <c r="IOK604" s="50"/>
      <c r="IOL604" s="50"/>
      <c r="IOM604" s="50"/>
      <c r="ION604" s="50"/>
      <c r="IOO604" s="50"/>
      <c r="IOP604" s="50"/>
      <c r="IOQ604" s="50"/>
      <c r="IOR604" s="50"/>
      <c r="IOS604" s="50"/>
      <c r="IOT604" s="50"/>
      <c r="IOU604" s="50"/>
      <c r="IOV604" s="50"/>
      <c r="IOW604" s="50"/>
      <c r="IOX604" s="50"/>
      <c r="IOY604" s="50"/>
      <c r="IOZ604" s="50"/>
      <c r="IPA604" s="50"/>
      <c r="IPB604" s="50"/>
      <c r="IPC604" s="50"/>
      <c r="IPD604" s="50"/>
      <c r="IPE604" s="50"/>
      <c r="IPF604" s="50"/>
      <c r="IPG604" s="50"/>
      <c r="IPH604" s="50"/>
      <c r="IPI604" s="50"/>
      <c r="IPJ604" s="50"/>
      <c r="IPK604" s="50"/>
      <c r="IPL604" s="50"/>
      <c r="IPM604" s="50"/>
      <c r="IPN604" s="50"/>
      <c r="IPO604" s="50"/>
      <c r="IPP604" s="50"/>
      <c r="IPQ604" s="50"/>
      <c r="IPR604" s="50"/>
      <c r="IPS604" s="50"/>
      <c r="IPT604" s="50"/>
      <c r="IPU604" s="50"/>
      <c r="IPV604" s="50"/>
      <c r="IPW604" s="50"/>
      <c r="IPX604" s="50"/>
      <c r="IPY604" s="50"/>
      <c r="IPZ604" s="50"/>
      <c r="IQA604" s="50"/>
      <c r="IQB604" s="50"/>
      <c r="IQC604" s="50"/>
      <c r="IQD604" s="50"/>
      <c r="IQE604" s="50"/>
      <c r="IQF604" s="50"/>
      <c r="IQG604" s="50"/>
      <c r="IQH604" s="50"/>
      <c r="IQI604" s="50"/>
      <c r="IQJ604" s="50"/>
      <c r="IQK604" s="50"/>
      <c r="IQL604" s="50"/>
      <c r="IQM604" s="50"/>
      <c r="IQN604" s="50"/>
      <c r="IQO604" s="50"/>
      <c r="IQP604" s="50"/>
      <c r="IQQ604" s="50"/>
      <c r="IQR604" s="50"/>
      <c r="IQS604" s="50"/>
      <c r="IQT604" s="50"/>
      <c r="IQU604" s="50"/>
      <c r="IQV604" s="50"/>
      <c r="IQW604" s="50"/>
      <c r="IQX604" s="50"/>
      <c r="IQY604" s="50"/>
      <c r="IQZ604" s="50"/>
      <c r="IRA604" s="50"/>
      <c r="IRB604" s="50"/>
      <c r="IRC604" s="50"/>
      <c r="IRD604" s="50"/>
      <c r="IRE604" s="50"/>
      <c r="IRF604" s="50"/>
      <c r="IRG604" s="50"/>
      <c r="IRH604" s="50"/>
      <c r="IRI604" s="50"/>
      <c r="IRJ604" s="50"/>
      <c r="IRK604" s="50"/>
      <c r="IRL604" s="50"/>
      <c r="IRM604" s="50"/>
      <c r="IRN604" s="50"/>
      <c r="IRO604" s="50"/>
      <c r="IRP604" s="50"/>
      <c r="IRQ604" s="50"/>
      <c r="IRR604" s="50"/>
      <c r="IRS604" s="50"/>
      <c r="IRT604" s="50"/>
      <c r="IRU604" s="50"/>
      <c r="IRV604" s="50"/>
      <c r="IRW604" s="50"/>
      <c r="IRX604" s="50"/>
      <c r="IRY604" s="50"/>
      <c r="IRZ604" s="50"/>
      <c r="ISA604" s="50"/>
      <c r="ISB604" s="50"/>
      <c r="ISC604" s="50"/>
      <c r="ISD604" s="50"/>
      <c r="ISE604" s="50"/>
      <c r="ISF604" s="50"/>
      <c r="ISG604" s="50"/>
      <c r="ISH604" s="50"/>
      <c r="ISI604" s="50"/>
      <c r="ISJ604" s="50"/>
      <c r="ISK604" s="50"/>
      <c r="ISL604" s="50"/>
      <c r="ISM604" s="50"/>
      <c r="ISN604" s="50"/>
      <c r="ISO604" s="50"/>
      <c r="ISP604" s="50"/>
      <c r="ISQ604" s="50"/>
      <c r="ISR604" s="50"/>
      <c r="ISS604" s="50"/>
      <c r="IST604" s="50"/>
      <c r="ISU604" s="50"/>
      <c r="ISV604" s="50"/>
      <c r="ISW604" s="50"/>
      <c r="ISX604" s="50"/>
      <c r="ISY604" s="50"/>
      <c r="ISZ604" s="50"/>
      <c r="ITA604" s="50"/>
      <c r="ITB604" s="50"/>
      <c r="ITC604" s="50"/>
      <c r="ITD604" s="50"/>
      <c r="ITE604" s="50"/>
      <c r="ITF604" s="50"/>
      <c r="ITG604" s="50"/>
      <c r="ITH604" s="50"/>
      <c r="ITI604" s="50"/>
      <c r="ITJ604" s="50"/>
      <c r="ITK604" s="50"/>
      <c r="ITL604" s="50"/>
      <c r="ITM604" s="50"/>
      <c r="ITN604" s="50"/>
      <c r="ITO604" s="50"/>
      <c r="ITP604" s="50"/>
      <c r="ITQ604" s="50"/>
      <c r="ITR604" s="50"/>
      <c r="ITS604" s="50"/>
      <c r="ITT604" s="50"/>
      <c r="ITU604" s="50"/>
      <c r="ITV604" s="50"/>
      <c r="ITW604" s="50"/>
      <c r="ITX604" s="50"/>
      <c r="ITY604" s="50"/>
      <c r="ITZ604" s="50"/>
      <c r="IUA604" s="50"/>
      <c r="IUB604" s="50"/>
      <c r="IUC604" s="50"/>
      <c r="IUD604" s="50"/>
      <c r="IUE604" s="50"/>
      <c r="IUF604" s="50"/>
      <c r="IUG604" s="50"/>
      <c r="IUH604" s="50"/>
      <c r="IUI604" s="50"/>
      <c r="IUJ604" s="50"/>
      <c r="IUK604" s="50"/>
      <c r="IUL604" s="50"/>
      <c r="IUM604" s="50"/>
      <c r="IUN604" s="50"/>
      <c r="IUO604" s="50"/>
      <c r="IUP604" s="50"/>
      <c r="IUQ604" s="50"/>
      <c r="IUR604" s="50"/>
      <c r="IUS604" s="50"/>
      <c r="IUT604" s="50"/>
      <c r="IUU604" s="50"/>
      <c r="IUV604" s="50"/>
      <c r="IUW604" s="50"/>
      <c r="IUX604" s="50"/>
      <c r="IUY604" s="50"/>
      <c r="IUZ604" s="50"/>
      <c r="IVB604" s="50"/>
      <c r="IVD604" s="50"/>
      <c r="IVE604" s="50"/>
      <c r="IVF604" s="50"/>
      <c r="IVG604" s="50"/>
      <c r="IVH604" s="50"/>
      <c r="IVI604" s="50"/>
      <c r="IVJ604" s="50"/>
      <c r="IVK604" s="50"/>
      <c r="IVP604" s="50"/>
      <c r="IVQ604" s="50"/>
      <c r="IVR604" s="50"/>
      <c r="IVS604" s="50"/>
      <c r="IVT604" s="50"/>
      <c r="IVU604" s="50"/>
      <c r="IVV604" s="50"/>
      <c r="IVW604" s="50"/>
      <c r="IVX604" s="50"/>
      <c r="IVY604" s="50"/>
      <c r="IVZ604" s="50"/>
      <c r="IWA604" s="50"/>
      <c r="IWB604" s="50"/>
      <c r="IWC604" s="50"/>
      <c r="IWD604" s="50"/>
      <c r="IWE604" s="50"/>
      <c r="IWF604" s="50"/>
      <c r="IWG604" s="50"/>
      <c r="IWH604" s="50"/>
      <c r="IWI604" s="50"/>
      <c r="IWJ604" s="50"/>
      <c r="IWK604" s="50"/>
      <c r="IWL604" s="50"/>
      <c r="IWM604" s="50"/>
      <c r="IWN604" s="50"/>
      <c r="IWO604" s="50"/>
      <c r="IWP604" s="50"/>
      <c r="IWQ604" s="50"/>
      <c r="IWR604" s="50"/>
      <c r="IWS604" s="50"/>
      <c r="IWT604" s="50"/>
      <c r="IWU604" s="50"/>
      <c r="IWV604" s="50"/>
      <c r="IWW604" s="50"/>
      <c r="IWX604" s="50"/>
      <c r="IWY604" s="50"/>
      <c r="IWZ604" s="50"/>
      <c r="IXA604" s="50"/>
      <c r="IXB604" s="50"/>
      <c r="IXC604" s="50"/>
      <c r="IXD604" s="50"/>
      <c r="IXE604" s="50"/>
      <c r="IXF604" s="50"/>
      <c r="IXG604" s="50"/>
      <c r="IXH604" s="50"/>
      <c r="IXI604" s="50"/>
      <c r="IXJ604" s="50"/>
      <c r="IXK604" s="50"/>
      <c r="IXL604" s="50"/>
      <c r="IXM604" s="50"/>
      <c r="IXN604" s="50"/>
      <c r="IXO604" s="50"/>
      <c r="IXP604" s="50"/>
      <c r="IXQ604" s="50"/>
      <c r="IXR604" s="50"/>
      <c r="IXS604" s="50"/>
      <c r="IXT604" s="50"/>
      <c r="IXU604" s="50"/>
      <c r="IXV604" s="50"/>
      <c r="IXW604" s="50"/>
      <c r="IXX604" s="50"/>
      <c r="IXY604" s="50"/>
      <c r="IXZ604" s="50"/>
      <c r="IYA604" s="50"/>
      <c r="IYB604" s="50"/>
      <c r="IYC604" s="50"/>
      <c r="IYD604" s="50"/>
      <c r="IYE604" s="50"/>
      <c r="IYF604" s="50"/>
      <c r="IYG604" s="50"/>
      <c r="IYH604" s="50"/>
      <c r="IYI604" s="50"/>
      <c r="IYJ604" s="50"/>
      <c r="IYK604" s="50"/>
      <c r="IYL604" s="50"/>
      <c r="IYM604" s="50"/>
      <c r="IYN604" s="50"/>
      <c r="IYO604" s="50"/>
      <c r="IYP604" s="50"/>
      <c r="IYQ604" s="50"/>
      <c r="IYR604" s="50"/>
      <c r="IYS604" s="50"/>
      <c r="IYT604" s="50"/>
      <c r="IYU604" s="50"/>
      <c r="IYV604" s="50"/>
      <c r="IYW604" s="50"/>
      <c r="IYX604" s="50"/>
      <c r="IYY604" s="50"/>
      <c r="IYZ604" s="50"/>
      <c r="IZA604" s="50"/>
      <c r="IZB604" s="50"/>
      <c r="IZC604" s="50"/>
      <c r="IZD604" s="50"/>
      <c r="IZE604" s="50"/>
      <c r="IZF604" s="50"/>
      <c r="IZG604" s="50"/>
      <c r="IZH604" s="50"/>
      <c r="IZI604" s="50"/>
      <c r="IZJ604" s="50"/>
      <c r="IZK604" s="50"/>
      <c r="IZL604" s="50"/>
      <c r="IZM604" s="50"/>
      <c r="IZN604" s="50"/>
      <c r="IZO604" s="50"/>
      <c r="IZP604" s="50"/>
      <c r="IZQ604" s="50"/>
      <c r="IZR604" s="50"/>
      <c r="IZS604" s="50"/>
      <c r="IZT604" s="50"/>
      <c r="IZU604" s="50"/>
      <c r="IZV604" s="50"/>
      <c r="IZW604" s="50"/>
      <c r="IZX604" s="50"/>
      <c r="IZY604" s="50"/>
      <c r="IZZ604" s="50"/>
      <c r="JAA604" s="50"/>
      <c r="JAB604" s="50"/>
      <c r="JAC604" s="50"/>
      <c r="JAD604" s="50"/>
      <c r="JAE604" s="50"/>
      <c r="JAF604" s="50"/>
      <c r="JAG604" s="50"/>
      <c r="JAH604" s="50"/>
      <c r="JAI604" s="50"/>
      <c r="JAJ604" s="50"/>
      <c r="JAK604" s="50"/>
      <c r="JAL604" s="50"/>
      <c r="JAM604" s="50"/>
      <c r="JAN604" s="50"/>
      <c r="JAO604" s="50"/>
      <c r="JAP604" s="50"/>
      <c r="JAQ604" s="50"/>
      <c r="JAR604" s="50"/>
      <c r="JAS604" s="50"/>
      <c r="JAT604" s="50"/>
      <c r="JAU604" s="50"/>
      <c r="JAV604" s="50"/>
      <c r="JAW604" s="50"/>
      <c r="JAX604" s="50"/>
      <c r="JAY604" s="50"/>
      <c r="JAZ604" s="50"/>
      <c r="JBA604" s="50"/>
      <c r="JBB604" s="50"/>
      <c r="JBC604" s="50"/>
      <c r="JBD604" s="50"/>
      <c r="JBE604" s="50"/>
      <c r="JBF604" s="50"/>
      <c r="JBG604" s="50"/>
      <c r="JBH604" s="50"/>
      <c r="JBI604" s="50"/>
      <c r="JBJ604" s="50"/>
      <c r="JBK604" s="50"/>
      <c r="JBL604" s="50"/>
      <c r="JBM604" s="50"/>
      <c r="JBN604" s="50"/>
      <c r="JBO604" s="50"/>
      <c r="JBP604" s="50"/>
      <c r="JBQ604" s="50"/>
      <c r="JBR604" s="50"/>
      <c r="JBS604" s="50"/>
      <c r="JBT604" s="50"/>
      <c r="JBU604" s="50"/>
      <c r="JBV604" s="50"/>
      <c r="JBW604" s="50"/>
      <c r="JBX604" s="50"/>
      <c r="JBY604" s="50"/>
      <c r="JBZ604" s="50"/>
      <c r="JCA604" s="50"/>
      <c r="JCB604" s="50"/>
      <c r="JCC604" s="50"/>
      <c r="JCD604" s="50"/>
      <c r="JCE604" s="50"/>
      <c r="JCF604" s="50"/>
      <c r="JCG604" s="50"/>
      <c r="JCH604" s="50"/>
      <c r="JCI604" s="50"/>
      <c r="JCJ604" s="50"/>
      <c r="JCK604" s="50"/>
      <c r="JCL604" s="50"/>
      <c r="JCM604" s="50"/>
      <c r="JCN604" s="50"/>
      <c r="JCO604" s="50"/>
      <c r="JCP604" s="50"/>
      <c r="JCQ604" s="50"/>
      <c r="JCR604" s="50"/>
      <c r="JCS604" s="50"/>
      <c r="JCT604" s="50"/>
      <c r="JCU604" s="50"/>
      <c r="JCV604" s="50"/>
      <c r="JCW604" s="50"/>
      <c r="JCX604" s="50"/>
      <c r="JCY604" s="50"/>
      <c r="JCZ604" s="50"/>
      <c r="JDA604" s="50"/>
      <c r="JDB604" s="50"/>
      <c r="JDC604" s="50"/>
      <c r="JDD604" s="50"/>
      <c r="JDE604" s="50"/>
      <c r="JDF604" s="50"/>
      <c r="JDG604" s="50"/>
      <c r="JDH604" s="50"/>
      <c r="JDI604" s="50"/>
      <c r="JDJ604" s="50"/>
      <c r="JDK604" s="50"/>
      <c r="JDL604" s="50"/>
      <c r="JDM604" s="50"/>
      <c r="JDN604" s="50"/>
      <c r="JDO604" s="50"/>
      <c r="JDP604" s="50"/>
      <c r="JDQ604" s="50"/>
      <c r="JDR604" s="50"/>
      <c r="JDS604" s="50"/>
      <c r="JDT604" s="50"/>
      <c r="JDU604" s="50"/>
      <c r="JDV604" s="50"/>
      <c r="JDW604" s="50"/>
      <c r="JDX604" s="50"/>
      <c r="JDY604" s="50"/>
      <c r="JDZ604" s="50"/>
      <c r="JEA604" s="50"/>
      <c r="JEB604" s="50"/>
      <c r="JEC604" s="50"/>
      <c r="JED604" s="50"/>
      <c r="JEE604" s="50"/>
      <c r="JEF604" s="50"/>
      <c r="JEG604" s="50"/>
      <c r="JEH604" s="50"/>
      <c r="JEI604" s="50"/>
      <c r="JEJ604" s="50"/>
      <c r="JEK604" s="50"/>
      <c r="JEL604" s="50"/>
      <c r="JEM604" s="50"/>
      <c r="JEN604" s="50"/>
      <c r="JEO604" s="50"/>
      <c r="JEP604" s="50"/>
      <c r="JEQ604" s="50"/>
      <c r="JER604" s="50"/>
      <c r="JES604" s="50"/>
      <c r="JET604" s="50"/>
      <c r="JEU604" s="50"/>
      <c r="JEV604" s="50"/>
      <c r="JEX604" s="50"/>
      <c r="JEZ604" s="50"/>
      <c r="JFA604" s="50"/>
      <c r="JFB604" s="50"/>
      <c r="JFC604" s="50"/>
      <c r="JFD604" s="50"/>
      <c r="JFE604" s="50"/>
      <c r="JFF604" s="50"/>
      <c r="JFG604" s="50"/>
      <c r="JFL604" s="50"/>
      <c r="JFM604" s="50"/>
      <c r="JFN604" s="50"/>
      <c r="JFO604" s="50"/>
      <c r="JFP604" s="50"/>
      <c r="JFQ604" s="50"/>
      <c r="JFR604" s="50"/>
      <c r="JFS604" s="50"/>
      <c r="JFT604" s="50"/>
      <c r="JFU604" s="50"/>
      <c r="JFV604" s="50"/>
      <c r="JFW604" s="50"/>
      <c r="JFX604" s="50"/>
      <c r="JFY604" s="50"/>
      <c r="JFZ604" s="50"/>
      <c r="JGA604" s="50"/>
      <c r="JGB604" s="50"/>
      <c r="JGC604" s="50"/>
      <c r="JGD604" s="50"/>
      <c r="JGE604" s="50"/>
      <c r="JGF604" s="50"/>
      <c r="JGG604" s="50"/>
      <c r="JGH604" s="50"/>
      <c r="JGI604" s="50"/>
      <c r="JGJ604" s="50"/>
      <c r="JGK604" s="50"/>
      <c r="JGL604" s="50"/>
      <c r="JGM604" s="50"/>
      <c r="JGN604" s="50"/>
      <c r="JGO604" s="50"/>
      <c r="JGP604" s="50"/>
      <c r="JGQ604" s="50"/>
      <c r="JGR604" s="50"/>
      <c r="JGS604" s="50"/>
      <c r="JGT604" s="50"/>
      <c r="JGU604" s="50"/>
      <c r="JGV604" s="50"/>
      <c r="JGW604" s="50"/>
      <c r="JGX604" s="50"/>
      <c r="JGY604" s="50"/>
      <c r="JGZ604" s="50"/>
      <c r="JHA604" s="50"/>
      <c r="JHB604" s="50"/>
      <c r="JHC604" s="50"/>
      <c r="JHD604" s="50"/>
      <c r="JHE604" s="50"/>
      <c r="JHF604" s="50"/>
      <c r="JHG604" s="50"/>
      <c r="JHH604" s="50"/>
      <c r="JHI604" s="50"/>
      <c r="JHJ604" s="50"/>
      <c r="JHK604" s="50"/>
      <c r="JHL604" s="50"/>
      <c r="JHM604" s="50"/>
      <c r="JHN604" s="50"/>
      <c r="JHO604" s="50"/>
      <c r="JHP604" s="50"/>
      <c r="JHQ604" s="50"/>
      <c r="JHR604" s="50"/>
      <c r="JHS604" s="50"/>
      <c r="JHT604" s="50"/>
      <c r="JHU604" s="50"/>
      <c r="JHV604" s="50"/>
      <c r="JHW604" s="50"/>
      <c r="JHX604" s="50"/>
      <c r="JHY604" s="50"/>
      <c r="JHZ604" s="50"/>
      <c r="JIA604" s="50"/>
      <c r="JIB604" s="50"/>
      <c r="JIC604" s="50"/>
      <c r="JID604" s="50"/>
      <c r="JIE604" s="50"/>
      <c r="JIF604" s="50"/>
      <c r="JIG604" s="50"/>
      <c r="JIH604" s="50"/>
      <c r="JII604" s="50"/>
      <c r="JIJ604" s="50"/>
      <c r="JIK604" s="50"/>
      <c r="JIL604" s="50"/>
      <c r="JIM604" s="50"/>
      <c r="JIN604" s="50"/>
      <c r="JIO604" s="50"/>
      <c r="JIP604" s="50"/>
      <c r="JIQ604" s="50"/>
      <c r="JIR604" s="50"/>
      <c r="JIS604" s="50"/>
      <c r="JIT604" s="50"/>
      <c r="JIU604" s="50"/>
      <c r="JIV604" s="50"/>
      <c r="JIW604" s="50"/>
      <c r="JIX604" s="50"/>
      <c r="JIY604" s="50"/>
      <c r="JIZ604" s="50"/>
      <c r="JJA604" s="50"/>
      <c r="JJB604" s="50"/>
      <c r="JJC604" s="50"/>
      <c r="JJD604" s="50"/>
      <c r="JJE604" s="50"/>
      <c r="JJF604" s="50"/>
      <c r="JJG604" s="50"/>
      <c r="JJH604" s="50"/>
      <c r="JJI604" s="50"/>
      <c r="JJJ604" s="50"/>
      <c r="JJK604" s="50"/>
      <c r="JJL604" s="50"/>
      <c r="JJM604" s="50"/>
      <c r="JJN604" s="50"/>
      <c r="JJO604" s="50"/>
      <c r="JJP604" s="50"/>
      <c r="JJQ604" s="50"/>
      <c r="JJR604" s="50"/>
      <c r="JJS604" s="50"/>
      <c r="JJT604" s="50"/>
      <c r="JJU604" s="50"/>
      <c r="JJV604" s="50"/>
      <c r="JJW604" s="50"/>
      <c r="JJX604" s="50"/>
      <c r="JJY604" s="50"/>
      <c r="JJZ604" s="50"/>
      <c r="JKA604" s="50"/>
      <c r="JKB604" s="50"/>
      <c r="JKC604" s="50"/>
      <c r="JKD604" s="50"/>
      <c r="JKE604" s="50"/>
      <c r="JKF604" s="50"/>
      <c r="JKG604" s="50"/>
      <c r="JKH604" s="50"/>
      <c r="JKI604" s="50"/>
      <c r="JKJ604" s="50"/>
      <c r="JKK604" s="50"/>
      <c r="JKL604" s="50"/>
      <c r="JKM604" s="50"/>
      <c r="JKN604" s="50"/>
      <c r="JKO604" s="50"/>
      <c r="JKP604" s="50"/>
      <c r="JKQ604" s="50"/>
      <c r="JKR604" s="50"/>
      <c r="JKS604" s="50"/>
      <c r="JKT604" s="50"/>
      <c r="JKU604" s="50"/>
      <c r="JKV604" s="50"/>
      <c r="JKW604" s="50"/>
      <c r="JKX604" s="50"/>
      <c r="JKY604" s="50"/>
      <c r="JKZ604" s="50"/>
      <c r="JLA604" s="50"/>
      <c r="JLB604" s="50"/>
      <c r="JLC604" s="50"/>
      <c r="JLD604" s="50"/>
      <c r="JLE604" s="50"/>
      <c r="JLF604" s="50"/>
      <c r="JLG604" s="50"/>
      <c r="JLH604" s="50"/>
      <c r="JLI604" s="50"/>
      <c r="JLJ604" s="50"/>
      <c r="JLK604" s="50"/>
      <c r="JLL604" s="50"/>
      <c r="JLM604" s="50"/>
      <c r="JLN604" s="50"/>
      <c r="JLO604" s="50"/>
      <c r="JLP604" s="50"/>
      <c r="JLQ604" s="50"/>
      <c r="JLR604" s="50"/>
      <c r="JLS604" s="50"/>
      <c r="JLT604" s="50"/>
      <c r="JLU604" s="50"/>
      <c r="JLV604" s="50"/>
      <c r="JLW604" s="50"/>
      <c r="JLX604" s="50"/>
      <c r="JLY604" s="50"/>
      <c r="JLZ604" s="50"/>
      <c r="JMA604" s="50"/>
      <c r="JMB604" s="50"/>
      <c r="JMC604" s="50"/>
      <c r="JMD604" s="50"/>
      <c r="JME604" s="50"/>
      <c r="JMF604" s="50"/>
      <c r="JMG604" s="50"/>
      <c r="JMH604" s="50"/>
      <c r="JMI604" s="50"/>
      <c r="JMJ604" s="50"/>
      <c r="JMK604" s="50"/>
      <c r="JML604" s="50"/>
      <c r="JMM604" s="50"/>
      <c r="JMN604" s="50"/>
      <c r="JMO604" s="50"/>
      <c r="JMP604" s="50"/>
      <c r="JMQ604" s="50"/>
      <c r="JMR604" s="50"/>
      <c r="JMS604" s="50"/>
      <c r="JMT604" s="50"/>
      <c r="JMU604" s="50"/>
      <c r="JMV604" s="50"/>
      <c r="JMW604" s="50"/>
      <c r="JMX604" s="50"/>
      <c r="JMY604" s="50"/>
      <c r="JMZ604" s="50"/>
      <c r="JNA604" s="50"/>
      <c r="JNB604" s="50"/>
      <c r="JNC604" s="50"/>
      <c r="JND604" s="50"/>
      <c r="JNE604" s="50"/>
      <c r="JNF604" s="50"/>
      <c r="JNG604" s="50"/>
      <c r="JNH604" s="50"/>
      <c r="JNI604" s="50"/>
      <c r="JNJ604" s="50"/>
      <c r="JNK604" s="50"/>
      <c r="JNL604" s="50"/>
      <c r="JNM604" s="50"/>
      <c r="JNN604" s="50"/>
      <c r="JNO604" s="50"/>
      <c r="JNP604" s="50"/>
      <c r="JNQ604" s="50"/>
      <c r="JNR604" s="50"/>
      <c r="JNS604" s="50"/>
      <c r="JNT604" s="50"/>
      <c r="JNU604" s="50"/>
      <c r="JNV604" s="50"/>
      <c r="JNW604" s="50"/>
      <c r="JNX604" s="50"/>
      <c r="JNY604" s="50"/>
      <c r="JNZ604" s="50"/>
      <c r="JOA604" s="50"/>
      <c r="JOB604" s="50"/>
      <c r="JOC604" s="50"/>
      <c r="JOD604" s="50"/>
      <c r="JOE604" s="50"/>
      <c r="JOF604" s="50"/>
      <c r="JOG604" s="50"/>
      <c r="JOH604" s="50"/>
      <c r="JOI604" s="50"/>
      <c r="JOJ604" s="50"/>
      <c r="JOK604" s="50"/>
      <c r="JOL604" s="50"/>
      <c r="JOM604" s="50"/>
      <c r="JON604" s="50"/>
      <c r="JOO604" s="50"/>
      <c r="JOP604" s="50"/>
      <c r="JOQ604" s="50"/>
      <c r="JOR604" s="50"/>
      <c r="JOT604" s="50"/>
      <c r="JOV604" s="50"/>
      <c r="JOW604" s="50"/>
      <c r="JOX604" s="50"/>
      <c r="JOY604" s="50"/>
      <c r="JOZ604" s="50"/>
      <c r="JPA604" s="50"/>
      <c r="JPB604" s="50"/>
      <c r="JPC604" s="50"/>
      <c r="JPH604" s="50"/>
      <c r="JPI604" s="50"/>
      <c r="JPJ604" s="50"/>
      <c r="JPK604" s="50"/>
      <c r="JPL604" s="50"/>
      <c r="JPM604" s="50"/>
      <c r="JPN604" s="50"/>
      <c r="JPO604" s="50"/>
      <c r="JPP604" s="50"/>
      <c r="JPQ604" s="50"/>
      <c r="JPR604" s="50"/>
      <c r="JPS604" s="50"/>
      <c r="JPT604" s="50"/>
      <c r="JPU604" s="50"/>
      <c r="JPV604" s="50"/>
      <c r="JPW604" s="50"/>
      <c r="JPX604" s="50"/>
      <c r="JPY604" s="50"/>
      <c r="JPZ604" s="50"/>
      <c r="JQA604" s="50"/>
      <c r="JQB604" s="50"/>
      <c r="JQC604" s="50"/>
      <c r="JQD604" s="50"/>
      <c r="JQE604" s="50"/>
      <c r="JQF604" s="50"/>
      <c r="JQG604" s="50"/>
      <c r="JQH604" s="50"/>
      <c r="JQI604" s="50"/>
      <c r="JQJ604" s="50"/>
      <c r="JQK604" s="50"/>
      <c r="JQL604" s="50"/>
      <c r="JQM604" s="50"/>
      <c r="JQN604" s="50"/>
      <c r="JQO604" s="50"/>
      <c r="JQP604" s="50"/>
      <c r="JQQ604" s="50"/>
      <c r="JQR604" s="50"/>
      <c r="JQS604" s="50"/>
      <c r="JQT604" s="50"/>
      <c r="JQU604" s="50"/>
      <c r="JQV604" s="50"/>
      <c r="JQW604" s="50"/>
      <c r="JQX604" s="50"/>
      <c r="JQY604" s="50"/>
      <c r="JQZ604" s="50"/>
      <c r="JRA604" s="50"/>
      <c r="JRB604" s="50"/>
      <c r="JRC604" s="50"/>
      <c r="JRD604" s="50"/>
      <c r="JRE604" s="50"/>
      <c r="JRF604" s="50"/>
      <c r="JRG604" s="50"/>
      <c r="JRH604" s="50"/>
      <c r="JRI604" s="50"/>
      <c r="JRJ604" s="50"/>
      <c r="JRK604" s="50"/>
      <c r="JRL604" s="50"/>
      <c r="JRM604" s="50"/>
      <c r="JRN604" s="50"/>
      <c r="JRO604" s="50"/>
      <c r="JRP604" s="50"/>
      <c r="JRQ604" s="50"/>
      <c r="JRR604" s="50"/>
      <c r="JRS604" s="50"/>
      <c r="JRT604" s="50"/>
      <c r="JRU604" s="50"/>
      <c r="JRV604" s="50"/>
      <c r="JRW604" s="50"/>
      <c r="JRX604" s="50"/>
      <c r="JRY604" s="50"/>
      <c r="JRZ604" s="50"/>
      <c r="JSA604" s="50"/>
      <c r="JSB604" s="50"/>
      <c r="JSC604" s="50"/>
      <c r="JSD604" s="50"/>
      <c r="JSE604" s="50"/>
      <c r="JSF604" s="50"/>
      <c r="JSG604" s="50"/>
      <c r="JSH604" s="50"/>
      <c r="JSI604" s="50"/>
      <c r="JSJ604" s="50"/>
      <c r="JSK604" s="50"/>
      <c r="JSL604" s="50"/>
      <c r="JSM604" s="50"/>
      <c r="JSN604" s="50"/>
      <c r="JSO604" s="50"/>
      <c r="JSP604" s="50"/>
      <c r="JSQ604" s="50"/>
      <c r="JSR604" s="50"/>
      <c r="JSS604" s="50"/>
      <c r="JST604" s="50"/>
      <c r="JSU604" s="50"/>
      <c r="JSV604" s="50"/>
      <c r="JSW604" s="50"/>
      <c r="JSX604" s="50"/>
      <c r="JSY604" s="50"/>
      <c r="JSZ604" s="50"/>
      <c r="JTA604" s="50"/>
      <c r="JTB604" s="50"/>
      <c r="JTC604" s="50"/>
      <c r="JTD604" s="50"/>
      <c r="JTE604" s="50"/>
      <c r="JTF604" s="50"/>
      <c r="JTG604" s="50"/>
      <c r="JTH604" s="50"/>
      <c r="JTI604" s="50"/>
      <c r="JTJ604" s="50"/>
      <c r="JTK604" s="50"/>
      <c r="JTL604" s="50"/>
      <c r="JTM604" s="50"/>
      <c r="JTN604" s="50"/>
      <c r="JTO604" s="50"/>
      <c r="JTP604" s="50"/>
      <c r="JTQ604" s="50"/>
      <c r="JTR604" s="50"/>
      <c r="JTS604" s="50"/>
      <c r="JTT604" s="50"/>
      <c r="JTU604" s="50"/>
      <c r="JTV604" s="50"/>
      <c r="JTW604" s="50"/>
      <c r="JTX604" s="50"/>
      <c r="JTY604" s="50"/>
      <c r="JTZ604" s="50"/>
      <c r="JUA604" s="50"/>
      <c r="JUB604" s="50"/>
      <c r="JUC604" s="50"/>
      <c r="JUD604" s="50"/>
      <c r="JUE604" s="50"/>
      <c r="JUF604" s="50"/>
      <c r="JUG604" s="50"/>
      <c r="JUH604" s="50"/>
      <c r="JUI604" s="50"/>
      <c r="JUJ604" s="50"/>
      <c r="JUK604" s="50"/>
      <c r="JUL604" s="50"/>
      <c r="JUM604" s="50"/>
      <c r="JUN604" s="50"/>
      <c r="JUO604" s="50"/>
      <c r="JUP604" s="50"/>
      <c r="JUQ604" s="50"/>
      <c r="JUR604" s="50"/>
      <c r="JUS604" s="50"/>
      <c r="JUT604" s="50"/>
      <c r="JUU604" s="50"/>
      <c r="JUV604" s="50"/>
      <c r="JUW604" s="50"/>
      <c r="JUX604" s="50"/>
      <c r="JUY604" s="50"/>
      <c r="JUZ604" s="50"/>
      <c r="JVA604" s="50"/>
      <c r="JVB604" s="50"/>
      <c r="JVC604" s="50"/>
      <c r="JVD604" s="50"/>
      <c r="JVE604" s="50"/>
      <c r="JVF604" s="50"/>
      <c r="JVG604" s="50"/>
      <c r="JVH604" s="50"/>
      <c r="JVI604" s="50"/>
      <c r="JVJ604" s="50"/>
      <c r="JVK604" s="50"/>
      <c r="JVL604" s="50"/>
      <c r="JVM604" s="50"/>
      <c r="JVN604" s="50"/>
      <c r="JVO604" s="50"/>
      <c r="JVP604" s="50"/>
      <c r="JVQ604" s="50"/>
      <c r="JVR604" s="50"/>
      <c r="JVS604" s="50"/>
      <c r="JVT604" s="50"/>
      <c r="JVU604" s="50"/>
      <c r="JVV604" s="50"/>
      <c r="JVW604" s="50"/>
      <c r="JVX604" s="50"/>
      <c r="JVY604" s="50"/>
      <c r="JVZ604" s="50"/>
      <c r="JWA604" s="50"/>
      <c r="JWB604" s="50"/>
      <c r="JWC604" s="50"/>
      <c r="JWD604" s="50"/>
      <c r="JWE604" s="50"/>
      <c r="JWF604" s="50"/>
      <c r="JWG604" s="50"/>
      <c r="JWH604" s="50"/>
      <c r="JWI604" s="50"/>
      <c r="JWJ604" s="50"/>
      <c r="JWK604" s="50"/>
      <c r="JWL604" s="50"/>
      <c r="JWM604" s="50"/>
      <c r="JWN604" s="50"/>
      <c r="JWO604" s="50"/>
      <c r="JWP604" s="50"/>
      <c r="JWQ604" s="50"/>
      <c r="JWR604" s="50"/>
      <c r="JWS604" s="50"/>
      <c r="JWT604" s="50"/>
      <c r="JWU604" s="50"/>
      <c r="JWV604" s="50"/>
      <c r="JWW604" s="50"/>
      <c r="JWX604" s="50"/>
      <c r="JWY604" s="50"/>
      <c r="JWZ604" s="50"/>
      <c r="JXA604" s="50"/>
      <c r="JXB604" s="50"/>
      <c r="JXC604" s="50"/>
      <c r="JXD604" s="50"/>
      <c r="JXE604" s="50"/>
      <c r="JXF604" s="50"/>
      <c r="JXG604" s="50"/>
      <c r="JXH604" s="50"/>
      <c r="JXI604" s="50"/>
      <c r="JXJ604" s="50"/>
      <c r="JXK604" s="50"/>
      <c r="JXL604" s="50"/>
      <c r="JXM604" s="50"/>
      <c r="JXN604" s="50"/>
      <c r="JXO604" s="50"/>
      <c r="JXP604" s="50"/>
      <c r="JXQ604" s="50"/>
      <c r="JXR604" s="50"/>
      <c r="JXS604" s="50"/>
      <c r="JXT604" s="50"/>
      <c r="JXU604" s="50"/>
      <c r="JXV604" s="50"/>
      <c r="JXW604" s="50"/>
      <c r="JXX604" s="50"/>
      <c r="JXY604" s="50"/>
      <c r="JXZ604" s="50"/>
      <c r="JYA604" s="50"/>
      <c r="JYB604" s="50"/>
      <c r="JYC604" s="50"/>
      <c r="JYD604" s="50"/>
      <c r="JYE604" s="50"/>
      <c r="JYF604" s="50"/>
      <c r="JYG604" s="50"/>
      <c r="JYH604" s="50"/>
      <c r="JYI604" s="50"/>
      <c r="JYJ604" s="50"/>
      <c r="JYK604" s="50"/>
      <c r="JYL604" s="50"/>
      <c r="JYM604" s="50"/>
      <c r="JYN604" s="50"/>
      <c r="JYP604" s="50"/>
      <c r="JYR604" s="50"/>
      <c r="JYS604" s="50"/>
      <c r="JYT604" s="50"/>
      <c r="JYU604" s="50"/>
      <c r="JYV604" s="50"/>
      <c r="JYW604" s="50"/>
      <c r="JYX604" s="50"/>
      <c r="JYY604" s="50"/>
      <c r="JZD604" s="50"/>
      <c r="JZE604" s="50"/>
      <c r="JZF604" s="50"/>
      <c r="JZG604" s="50"/>
      <c r="JZH604" s="50"/>
      <c r="JZI604" s="50"/>
      <c r="JZJ604" s="50"/>
      <c r="JZK604" s="50"/>
      <c r="JZL604" s="50"/>
      <c r="JZM604" s="50"/>
      <c r="JZN604" s="50"/>
      <c r="JZO604" s="50"/>
      <c r="JZP604" s="50"/>
      <c r="JZQ604" s="50"/>
      <c r="JZR604" s="50"/>
      <c r="JZS604" s="50"/>
      <c r="JZT604" s="50"/>
      <c r="JZU604" s="50"/>
      <c r="JZV604" s="50"/>
      <c r="JZW604" s="50"/>
      <c r="JZX604" s="50"/>
      <c r="JZY604" s="50"/>
      <c r="JZZ604" s="50"/>
      <c r="KAA604" s="50"/>
      <c r="KAB604" s="50"/>
      <c r="KAC604" s="50"/>
      <c r="KAD604" s="50"/>
      <c r="KAE604" s="50"/>
      <c r="KAF604" s="50"/>
      <c r="KAG604" s="50"/>
      <c r="KAH604" s="50"/>
      <c r="KAI604" s="50"/>
      <c r="KAJ604" s="50"/>
      <c r="KAK604" s="50"/>
      <c r="KAL604" s="50"/>
      <c r="KAM604" s="50"/>
      <c r="KAN604" s="50"/>
      <c r="KAO604" s="50"/>
      <c r="KAP604" s="50"/>
      <c r="KAQ604" s="50"/>
      <c r="KAR604" s="50"/>
      <c r="KAS604" s="50"/>
      <c r="KAT604" s="50"/>
      <c r="KAU604" s="50"/>
      <c r="KAV604" s="50"/>
      <c r="KAW604" s="50"/>
      <c r="KAX604" s="50"/>
      <c r="KAY604" s="50"/>
      <c r="KAZ604" s="50"/>
      <c r="KBA604" s="50"/>
      <c r="KBB604" s="50"/>
      <c r="KBC604" s="50"/>
      <c r="KBD604" s="50"/>
      <c r="KBE604" s="50"/>
      <c r="KBF604" s="50"/>
      <c r="KBG604" s="50"/>
      <c r="KBH604" s="50"/>
      <c r="KBI604" s="50"/>
      <c r="KBJ604" s="50"/>
      <c r="KBK604" s="50"/>
      <c r="KBL604" s="50"/>
      <c r="KBM604" s="50"/>
      <c r="KBN604" s="50"/>
      <c r="KBO604" s="50"/>
      <c r="KBP604" s="50"/>
      <c r="KBQ604" s="50"/>
      <c r="KBR604" s="50"/>
      <c r="KBS604" s="50"/>
      <c r="KBT604" s="50"/>
      <c r="KBU604" s="50"/>
      <c r="KBV604" s="50"/>
      <c r="KBW604" s="50"/>
      <c r="KBX604" s="50"/>
      <c r="KBY604" s="50"/>
      <c r="KBZ604" s="50"/>
      <c r="KCA604" s="50"/>
      <c r="KCB604" s="50"/>
      <c r="KCC604" s="50"/>
      <c r="KCD604" s="50"/>
      <c r="KCE604" s="50"/>
      <c r="KCF604" s="50"/>
      <c r="KCG604" s="50"/>
      <c r="KCH604" s="50"/>
      <c r="KCI604" s="50"/>
      <c r="KCJ604" s="50"/>
      <c r="KCK604" s="50"/>
      <c r="KCL604" s="50"/>
      <c r="KCM604" s="50"/>
      <c r="KCN604" s="50"/>
      <c r="KCO604" s="50"/>
      <c r="KCP604" s="50"/>
      <c r="KCQ604" s="50"/>
      <c r="KCR604" s="50"/>
      <c r="KCS604" s="50"/>
      <c r="KCT604" s="50"/>
      <c r="KCU604" s="50"/>
      <c r="KCV604" s="50"/>
      <c r="KCW604" s="50"/>
      <c r="KCX604" s="50"/>
      <c r="KCY604" s="50"/>
      <c r="KCZ604" s="50"/>
      <c r="KDA604" s="50"/>
      <c r="KDB604" s="50"/>
      <c r="KDC604" s="50"/>
      <c r="KDD604" s="50"/>
      <c r="KDE604" s="50"/>
      <c r="KDF604" s="50"/>
      <c r="KDG604" s="50"/>
      <c r="KDH604" s="50"/>
      <c r="KDI604" s="50"/>
      <c r="KDJ604" s="50"/>
      <c r="KDK604" s="50"/>
      <c r="KDL604" s="50"/>
      <c r="KDM604" s="50"/>
      <c r="KDN604" s="50"/>
      <c r="KDO604" s="50"/>
      <c r="KDP604" s="50"/>
      <c r="KDQ604" s="50"/>
      <c r="KDR604" s="50"/>
      <c r="KDS604" s="50"/>
      <c r="KDT604" s="50"/>
      <c r="KDU604" s="50"/>
      <c r="KDV604" s="50"/>
      <c r="KDW604" s="50"/>
      <c r="KDX604" s="50"/>
      <c r="KDY604" s="50"/>
      <c r="KDZ604" s="50"/>
      <c r="KEA604" s="50"/>
      <c r="KEB604" s="50"/>
      <c r="KEC604" s="50"/>
      <c r="KED604" s="50"/>
      <c r="KEE604" s="50"/>
      <c r="KEF604" s="50"/>
      <c r="KEG604" s="50"/>
      <c r="KEH604" s="50"/>
      <c r="KEI604" s="50"/>
      <c r="KEJ604" s="50"/>
      <c r="KEK604" s="50"/>
      <c r="KEL604" s="50"/>
      <c r="KEM604" s="50"/>
      <c r="KEN604" s="50"/>
      <c r="KEO604" s="50"/>
      <c r="KEP604" s="50"/>
      <c r="KEQ604" s="50"/>
      <c r="KER604" s="50"/>
      <c r="KES604" s="50"/>
      <c r="KET604" s="50"/>
      <c r="KEU604" s="50"/>
      <c r="KEV604" s="50"/>
      <c r="KEW604" s="50"/>
      <c r="KEX604" s="50"/>
      <c r="KEY604" s="50"/>
      <c r="KEZ604" s="50"/>
      <c r="KFA604" s="50"/>
      <c r="KFB604" s="50"/>
      <c r="KFC604" s="50"/>
      <c r="KFD604" s="50"/>
      <c r="KFE604" s="50"/>
      <c r="KFF604" s="50"/>
      <c r="KFG604" s="50"/>
      <c r="KFH604" s="50"/>
      <c r="KFI604" s="50"/>
      <c r="KFJ604" s="50"/>
      <c r="KFK604" s="50"/>
      <c r="KFL604" s="50"/>
      <c r="KFM604" s="50"/>
      <c r="KFN604" s="50"/>
      <c r="KFO604" s="50"/>
      <c r="KFP604" s="50"/>
      <c r="KFQ604" s="50"/>
      <c r="KFR604" s="50"/>
      <c r="KFS604" s="50"/>
      <c r="KFT604" s="50"/>
      <c r="KFU604" s="50"/>
      <c r="KFV604" s="50"/>
      <c r="KFW604" s="50"/>
      <c r="KFX604" s="50"/>
      <c r="KFY604" s="50"/>
      <c r="KFZ604" s="50"/>
      <c r="KGA604" s="50"/>
      <c r="KGB604" s="50"/>
      <c r="KGC604" s="50"/>
      <c r="KGD604" s="50"/>
      <c r="KGE604" s="50"/>
      <c r="KGF604" s="50"/>
      <c r="KGG604" s="50"/>
      <c r="KGH604" s="50"/>
      <c r="KGI604" s="50"/>
      <c r="KGJ604" s="50"/>
      <c r="KGK604" s="50"/>
      <c r="KGL604" s="50"/>
      <c r="KGM604" s="50"/>
      <c r="KGN604" s="50"/>
      <c r="KGO604" s="50"/>
      <c r="KGP604" s="50"/>
      <c r="KGQ604" s="50"/>
      <c r="KGR604" s="50"/>
      <c r="KGS604" s="50"/>
      <c r="KGT604" s="50"/>
      <c r="KGU604" s="50"/>
      <c r="KGV604" s="50"/>
      <c r="KGW604" s="50"/>
      <c r="KGX604" s="50"/>
      <c r="KGY604" s="50"/>
      <c r="KGZ604" s="50"/>
      <c r="KHA604" s="50"/>
      <c r="KHB604" s="50"/>
      <c r="KHC604" s="50"/>
      <c r="KHD604" s="50"/>
      <c r="KHE604" s="50"/>
      <c r="KHF604" s="50"/>
      <c r="KHG604" s="50"/>
      <c r="KHH604" s="50"/>
      <c r="KHI604" s="50"/>
      <c r="KHJ604" s="50"/>
      <c r="KHK604" s="50"/>
      <c r="KHL604" s="50"/>
      <c r="KHM604" s="50"/>
      <c r="KHN604" s="50"/>
      <c r="KHO604" s="50"/>
      <c r="KHP604" s="50"/>
      <c r="KHQ604" s="50"/>
      <c r="KHR604" s="50"/>
      <c r="KHS604" s="50"/>
      <c r="KHT604" s="50"/>
      <c r="KHU604" s="50"/>
      <c r="KHV604" s="50"/>
      <c r="KHW604" s="50"/>
      <c r="KHX604" s="50"/>
      <c r="KHY604" s="50"/>
      <c r="KHZ604" s="50"/>
      <c r="KIA604" s="50"/>
      <c r="KIB604" s="50"/>
      <c r="KIC604" s="50"/>
      <c r="KID604" s="50"/>
      <c r="KIE604" s="50"/>
      <c r="KIF604" s="50"/>
      <c r="KIG604" s="50"/>
      <c r="KIH604" s="50"/>
      <c r="KII604" s="50"/>
      <c r="KIJ604" s="50"/>
      <c r="KIL604" s="50"/>
      <c r="KIN604" s="50"/>
      <c r="KIO604" s="50"/>
      <c r="KIP604" s="50"/>
      <c r="KIQ604" s="50"/>
      <c r="KIR604" s="50"/>
      <c r="KIS604" s="50"/>
      <c r="KIT604" s="50"/>
      <c r="KIU604" s="50"/>
      <c r="KIZ604" s="50"/>
      <c r="KJA604" s="50"/>
      <c r="KJB604" s="50"/>
      <c r="KJC604" s="50"/>
      <c r="KJD604" s="50"/>
      <c r="KJE604" s="50"/>
      <c r="KJF604" s="50"/>
      <c r="KJG604" s="50"/>
      <c r="KJH604" s="50"/>
      <c r="KJI604" s="50"/>
      <c r="KJJ604" s="50"/>
      <c r="KJK604" s="50"/>
      <c r="KJL604" s="50"/>
      <c r="KJM604" s="50"/>
      <c r="KJN604" s="50"/>
      <c r="KJO604" s="50"/>
      <c r="KJP604" s="50"/>
      <c r="KJQ604" s="50"/>
      <c r="KJR604" s="50"/>
      <c r="KJS604" s="50"/>
      <c r="KJT604" s="50"/>
      <c r="KJU604" s="50"/>
      <c r="KJV604" s="50"/>
      <c r="KJW604" s="50"/>
      <c r="KJX604" s="50"/>
      <c r="KJY604" s="50"/>
      <c r="KJZ604" s="50"/>
      <c r="KKA604" s="50"/>
      <c r="KKB604" s="50"/>
      <c r="KKC604" s="50"/>
      <c r="KKD604" s="50"/>
      <c r="KKE604" s="50"/>
      <c r="KKF604" s="50"/>
      <c r="KKG604" s="50"/>
      <c r="KKH604" s="50"/>
      <c r="KKI604" s="50"/>
      <c r="KKJ604" s="50"/>
      <c r="KKK604" s="50"/>
      <c r="KKL604" s="50"/>
      <c r="KKM604" s="50"/>
      <c r="KKN604" s="50"/>
      <c r="KKO604" s="50"/>
      <c r="KKP604" s="50"/>
      <c r="KKQ604" s="50"/>
      <c r="KKR604" s="50"/>
      <c r="KKS604" s="50"/>
      <c r="KKT604" s="50"/>
      <c r="KKU604" s="50"/>
      <c r="KKV604" s="50"/>
      <c r="KKW604" s="50"/>
      <c r="KKX604" s="50"/>
      <c r="KKY604" s="50"/>
      <c r="KKZ604" s="50"/>
      <c r="KLA604" s="50"/>
      <c r="KLB604" s="50"/>
      <c r="KLC604" s="50"/>
      <c r="KLD604" s="50"/>
      <c r="KLE604" s="50"/>
      <c r="KLF604" s="50"/>
      <c r="KLG604" s="50"/>
      <c r="KLH604" s="50"/>
      <c r="KLI604" s="50"/>
      <c r="KLJ604" s="50"/>
      <c r="KLK604" s="50"/>
      <c r="KLL604" s="50"/>
      <c r="KLM604" s="50"/>
      <c r="KLN604" s="50"/>
      <c r="KLO604" s="50"/>
      <c r="KLP604" s="50"/>
      <c r="KLQ604" s="50"/>
      <c r="KLR604" s="50"/>
      <c r="KLS604" s="50"/>
      <c r="KLT604" s="50"/>
      <c r="KLU604" s="50"/>
      <c r="KLV604" s="50"/>
      <c r="KLW604" s="50"/>
      <c r="KLX604" s="50"/>
      <c r="KLY604" s="50"/>
      <c r="KLZ604" s="50"/>
      <c r="KMA604" s="50"/>
      <c r="KMB604" s="50"/>
      <c r="KMC604" s="50"/>
      <c r="KMD604" s="50"/>
      <c r="KME604" s="50"/>
      <c r="KMF604" s="50"/>
      <c r="KMG604" s="50"/>
      <c r="KMH604" s="50"/>
      <c r="KMI604" s="50"/>
      <c r="KMJ604" s="50"/>
      <c r="KMK604" s="50"/>
      <c r="KML604" s="50"/>
      <c r="KMM604" s="50"/>
      <c r="KMN604" s="50"/>
      <c r="KMO604" s="50"/>
      <c r="KMP604" s="50"/>
      <c r="KMQ604" s="50"/>
      <c r="KMR604" s="50"/>
      <c r="KMS604" s="50"/>
      <c r="KMT604" s="50"/>
      <c r="KMU604" s="50"/>
      <c r="KMV604" s="50"/>
      <c r="KMW604" s="50"/>
      <c r="KMX604" s="50"/>
      <c r="KMY604" s="50"/>
      <c r="KMZ604" s="50"/>
      <c r="KNA604" s="50"/>
      <c r="KNB604" s="50"/>
      <c r="KNC604" s="50"/>
      <c r="KND604" s="50"/>
      <c r="KNE604" s="50"/>
      <c r="KNF604" s="50"/>
      <c r="KNG604" s="50"/>
      <c r="KNH604" s="50"/>
      <c r="KNI604" s="50"/>
      <c r="KNJ604" s="50"/>
      <c r="KNK604" s="50"/>
      <c r="KNL604" s="50"/>
      <c r="KNM604" s="50"/>
      <c r="KNN604" s="50"/>
      <c r="KNO604" s="50"/>
      <c r="KNP604" s="50"/>
      <c r="KNQ604" s="50"/>
      <c r="KNR604" s="50"/>
      <c r="KNS604" s="50"/>
      <c r="KNT604" s="50"/>
      <c r="KNU604" s="50"/>
      <c r="KNV604" s="50"/>
      <c r="KNW604" s="50"/>
      <c r="KNX604" s="50"/>
      <c r="KNY604" s="50"/>
      <c r="KNZ604" s="50"/>
      <c r="KOA604" s="50"/>
      <c r="KOB604" s="50"/>
      <c r="KOC604" s="50"/>
      <c r="KOD604" s="50"/>
      <c r="KOE604" s="50"/>
      <c r="KOF604" s="50"/>
      <c r="KOG604" s="50"/>
      <c r="KOH604" s="50"/>
      <c r="KOI604" s="50"/>
      <c r="KOJ604" s="50"/>
      <c r="KOK604" s="50"/>
      <c r="KOL604" s="50"/>
      <c r="KOM604" s="50"/>
      <c r="KON604" s="50"/>
      <c r="KOO604" s="50"/>
      <c r="KOP604" s="50"/>
      <c r="KOQ604" s="50"/>
      <c r="KOR604" s="50"/>
      <c r="KOS604" s="50"/>
      <c r="KOT604" s="50"/>
      <c r="KOU604" s="50"/>
      <c r="KOV604" s="50"/>
      <c r="KOW604" s="50"/>
      <c r="KOX604" s="50"/>
      <c r="KOY604" s="50"/>
      <c r="KOZ604" s="50"/>
      <c r="KPA604" s="50"/>
      <c r="KPB604" s="50"/>
      <c r="KPC604" s="50"/>
      <c r="KPD604" s="50"/>
      <c r="KPE604" s="50"/>
      <c r="KPF604" s="50"/>
      <c r="KPG604" s="50"/>
      <c r="KPH604" s="50"/>
      <c r="KPI604" s="50"/>
      <c r="KPJ604" s="50"/>
      <c r="KPK604" s="50"/>
      <c r="KPL604" s="50"/>
      <c r="KPM604" s="50"/>
      <c r="KPN604" s="50"/>
      <c r="KPO604" s="50"/>
      <c r="KPP604" s="50"/>
      <c r="KPQ604" s="50"/>
      <c r="KPR604" s="50"/>
      <c r="KPS604" s="50"/>
      <c r="KPT604" s="50"/>
      <c r="KPU604" s="50"/>
      <c r="KPV604" s="50"/>
      <c r="KPW604" s="50"/>
      <c r="KPX604" s="50"/>
      <c r="KPY604" s="50"/>
      <c r="KPZ604" s="50"/>
      <c r="KQA604" s="50"/>
      <c r="KQB604" s="50"/>
      <c r="KQC604" s="50"/>
      <c r="KQD604" s="50"/>
      <c r="KQE604" s="50"/>
      <c r="KQF604" s="50"/>
      <c r="KQG604" s="50"/>
      <c r="KQH604" s="50"/>
      <c r="KQI604" s="50"/>
      <c r="KQJ604" s="50"/>
      <c r="KQK604" s="50"/>
      <c r="KQL604" s="50"/>
      <c r="KQM604" s="50"/>
      <c r="KQN604" s="50"/>
      <c r="KQO604" s="50"/>
      <c r="KQP604" s="50"/>
      <c r="KQQ604" s="50"/>
      <c r="KQR604" s="50"/>
      <c r="KQS604" s="50"/>
      <c r="KQT604" s="50"/>
      <c r="KQU604" s="50"/>
      <c r="KQV604" s="50"/>
      <c r="KQW604" s="50"/>
      <c r="KQX604" s="50"/>
      <c r="KQY604" s="50"/>
      <c r="KQZ604" s="50"/>
      <c r="KRA604" s="50"/>
      <c r="KRB604" s="50"/>
      <c r="KRC604" s="50"/>
      <c r="KRD604" s="50"/>
      <c r="KRE604" s="50"/>
      <c r="KRF604" s="50"/>
      <c r="KRG604" s="50"/>
      <c r="KRH604" s="50"/>
      <c r="KRI604" s="50"/>
      <c r="KRJ604" s="50"/>
      <c r="KRK604" s="50"/>
      <c r="KRL604" s="50"/>
      <c r="KRM604" s="50"/>
      <c r="KRN604" s="50"/>
      <c r="KRO604" s="50"/>
      <c r="KRP604" s="50"/>
      <c r="KRQ604" s="50"/>
      <c r="KRR604" s="50"/>
      <c r="KRS604" s="50"/>
      <c r="KRT604" s="50"/>
      <c r="KRU604" s="50"/>
      <c r="KRV604" s="50"/>
      <c r="KRW604" s="50"/>
      <c r="KRX604" s="50"/>
      <c r="KRY604" s="50"/>
      <c r="KRZ604" s="50"/>
      <c r="KSA604" s="50"/>
      <c r="KSB604" s="50"/>
      <c r="KSC604" s="50"/>
      <c r="KSD604" s="50"/>
      <c r="KSE604" s="50"/>
      <c r="KSF604" s="50"/>
      <c r="KSH604" s="50"/>
      <c r="KSJ604" s="50"/>
      <c r="KSK604" s="50"/>
      <c r="KSL604" s="50"/>
      <c r="KSM604" s="50"/>
      <c r="KSN604" s="50"/>
      <c r="KSO604" s="50"/>
      <c r="KSP604" s="50"/>
      <c r="KSQ604" s="50"/>
      <c r="KSV604" s="50"/>
      <c r="KSW604" s="50"/>
      <c r="KSX604" s="50"/>
      <c r="KSY604" s="50"/>
      <c r="KSZ604" s="50"/>
      <c r="KTA604" s="50"/>
      <c r="KTB604" s="50"/>
      <c r="KTC604" s="50"/>
      <c r="KTD604" s="50"/>
      <c r="KTE604" s="50"/>
      <c r="KTF604" s="50"/>
      <c r="KTG604" s="50"/>
      <c r="KTH604" s="50"/>
      <c r="KTI604" s="50"/>
      <c r="KTJ604" s="50"/>
      <c r="KTK604" s="50"/>
      <c r="KTL604" s="50"/>
      <c r="KTM604" s="50"/>
      <c r="KTN604" s="50"/>
      <c r="KTO604" s="50"/>
      <c r="KTP604" s="50"/>
      <c r="KTQ604" s="50"/>
      <c r="KTR604" s="50"/>
      <c r="KTS604" s="50"/>
      <c r="KTT604" s="50"/>
      <c r="KTU604" s="50"/>
      <c r="KTV604" s="50"/>
      <c r="KTW604" s="50"/>
      <c r="KTX604" s="50"/>
      <c r="KTY604" s="50"/>
      <c r="KTZ604" s="50"/>
      <c r="KUA604" s="50"/>
      <c r="KUB604" s="50"/>
      <c r="KUC604" s="50"/>
      <c r="KUD604" s="50"/>
      <c r="KUE604" s="50"/>
      <c r="KUF604" s="50"/>
      <c r="KUG604" s="50"/>
      <c r="KUH604" s="50"/>
      <c r="KUI604" s="50"/>
      <c r="KUJ604" s="50"/>
      <c r="KUK604" s="50"/>
      <c r="KUL604" s="50"/>
      <c r="KUM604" s="50"/>
      <c r="KUN604" s="50"/>
      <c r="KUO604" s="50"/>
      <c r="KUP604" s="50"/>
      <c r="KUQ604" s="50"/>
      <c r="KUR604" s="50"/>
      <c r="KUS604" s="50"/>
      <c r="KUT604" s="50"/>
      <c r="KUU604" s="50"/>
      <c r="KUV604" s="50"/>
      <c r="KUW604" s="50"/>
      <c r="KUX604" s="50"/>
      <c r="KUY604" s="50"/>
      <c r="KUZ604" s="50"/>
      <c r="KVA604" s="50"/>
      <c r="KVB604" s="50"/>
      <c r="KVC604" s="50"/>
      <c r="KVD604" s="50"/>
      <c r="KVE604" s="50"/>
      <c r="KVF604" s="50"/>
      <c r="KVG604" s="50"/>
      <c r="KVH604" s="50"/>
      <c r="KVI604" s="50"/>
      <c r="KVJ604" s="50"/>
      <c r="KVK604" s="50"/>
      <c r="KVL604" s="50"/>
      <c r="KVM604" s="50"/>
      <c r="KVN604" s="50"/>
      <c r="KVO604" s="50"/>
      <c r="KVP604" s="50"/>
      <c r="KVQ604" s="50"/>
      <c r="KVR604" s="50"/>
      <c r="KVS604" s="50"/>
      <c r="KVT604" s="50"/>
      <c r="KVU604" s="50"/>
      <c r="KVV604" s="50"/>
      <c r="KVW604" s="50"/>
      <c r="KVX604" s="50"/>
      <c r="KVY604" s="50"/>
      <c r="KVZ604" s="50"/>
      <c r="KWA604" s="50"/>
      <c r="KWB604" s="50"/>
      <c r="KWC604" s="50"/>
      <c r="KWD604" s="50"/>
      <c r="KWE604" s="50"/>
      <c r="KWF604" s="50"/>
      <c r="KWG604" s="50"/>
      <c r="KWH604" s="50"/>
      <c r="KWI604" s="50"/>
      <c r="KWJ604" s="50"/>
      <c r="KWK604" s="50"/>
      <c r="KWL604" s="50"/>
      <c r="KWM604" s="50"/>
      <c r="KWN604" s="50"/>
      <c r="KWO604" s="50"/>
      <c r="KWP604" s="50"/>
      <c r="KWQ604" s="50"/>
      <c r="KWR604" s="50"/>
      <c r="KWS604" s="50"/>
      <c r="KWT604" s="50"/>
      <c r="KWU604" s="50"/>
      <c r="KWV604" s="50"/>
      <c r="KWW604" s="50"/>
      <c r="KWX604" s="50"/>
      <c r="KWY604" s="50"/>
      <c r="KWZ604" s="50"/>
      <c r="KXA604" s="50"/>
      <c r="KXB604" s="50"/>
      <c r="KXC604" s="50"/>
      <c r="KXD604" s="50"/>
      <c r="KXE604" s="50"/>
      <c r="KXF604" s="50"/>
      <c r="KXG604" s="50"/>
      <c r="KXH604" s="50"/>
      <c r="KXI604" s="50"/>
      <c r="KXJ604" s="50"/>
      <c r="KXK604" s="50"/>
      <c r="KXL604" s="50"/>
      <c r="KXM604" s="50"/>
      <c r="KXN604" s="50"/>
      <c r="KXO604" s="50"/>
      <c r="KXP604" s="50"/>
      <c r="KXQ604" s="50"/>
      <c r="KXR604" s="50"/>
      <c r="KXS604" s="50"/>
      <c r="KXT604" s="50"/>
      <c r="KXU604" s="50"/>
      <c r="KXV604" s="50"/>
      <c r="KXW604" s="50"/>
      <c r="KXX604" s="50"/>
      <c r="KXY604" s="50"/>
      <c r="KXZ604" s="50"/>
      <c r="KYA604" s="50"/>
      <c r="KYB604" s="50"/>
      <c r="KYC604" s="50"/>
      <c r="KYD604" s="50"/>
      <c r="KYE604" s="50"/>
      <c r="KYF604" s="50"/>
      <c r="KYG604" s="50"/>
      <c r="KYH604" s="50"/>
      <c r="KYI604" s="50"/>
      <c r="KYJ604" s="50"/>
      <c r="KYK604" s="50"/>
      <c r="KYL604" s="50"/>
      <c r="KYM604" s="50"/>
      <c r="KYN604" s="50"/>
      <c r="KYO604" s="50"/>
      <c r="KYP604" s="50"/>
      <c r="KYQ604" s="50"/>
      <c r="KYR604" s="50"/>
      <c r="KYS604" s="50"/>
      <c r="KYT604" s="50"/>
      <c r="KYU604" s="50"/>
      <c r="KYV604" s="50"/>
      <c r="KYW604" s="50"/>
      <c r="KYX604" s="50"/>
      <c r="KYY604" s="50"/>
      <c r="KYZ604" s="50"/>
      <c r="KZA604" s="50"/>
      <c r="KZB604" s="50"/>
      <c r="KZC604" s="50"/>
      <c r="KZD604" s="50"/>
      <c r="KZE604" s="50"/>
      <c r="KZF604" s="50"/>
      <c r="KZG604" s="50"/>
      <c r="KZH604" s="50"/>
      <c r="KZI604" s="50"/>
      <c r="KZJ604" s="50"/>
      <c r="KZK604" s="50"/>
      <c r="KZL604" s="50"/>
      <c r="KZM604" s="50"/>
      <c r="KZN604" s="50"/>
      <c r="KZO604" s="50"/>
      <c r="KZP604" s="50"/>
      <c r="KZQ604" s="50"/>
      <c r="KZR604" s="50"/>
      <c r="KZS604" s="50"/>
      <c r="KZT604" s="50"/>
      <c r="KZU604" s="50"/>
      <c r="KZV604" s="50"/>
      <c r="KZW604" s="50"/>
      <c r="KZX604" s="50"/>
      <c r="KZY604" s="50"/>
      <c r="KZZ604" s="50"/>
      <c r="LAA604" s="50"/>
      <c r="LAB604" s="50"/>
      <c r="LAC604" s="50"/>
      <c r="LAD604" s="50"/>
      <c r="LAE604" s="50"/>
      <c r="LAF604" s="50"/>
      <c r="LAG604" s="50"/>
      <c r="LAH604" s="50"/>
      <c r="LAI604" s="50"/>
      <c r="LAJ604" s="50"/>
      <c r="LAK604" s="50"/>
      <c r="LAL604" s="50"/>
      <c r="LAM604" s="50"/>
      <c r="LAN604" s="50"/>
      <c r="LAO604" s="50"/>
      <c r="LAP604" s="50"/>
      <c r="LAQ604" s="50"/>
      <c r="LAR604" s="50"/>
      <c r="LAS604" s="50"/>
      <c r="LAT604" s="50"/>
      <c r="LAU604" s="50"/>
      <c r="LAV604" s="50"/>
      <c r="LAW604" s="50"/>
      <c r="LAX604" s="50"/>
      <c r="LAY604" s="50"/>
      <c r="LAZ604" s="50"/>
      <c r="LBA604" s="50"/>
      <c r="LBB604" s="50"/>
      <c r="LBC604" s="50"/>
      <c r="LBD604" s="50"/>
      <c r="LBE604" s="50"/>
      <c r="LBF604" s="50"/>
      <c r="LBG604" s="50"/>
      <c r="LBH604" s="50"/>
      <c r="LBI604" s="50"/>
      <c r="LBJ604" s="50"/>
      <c r="LBK604" s="50"/>
      <c r="LBL604" s="50"/>
      <c r="LBM604" s="50"/>
      <c r="LBN604" s="50"/>
      <c r="LBO604" s="50"/>
      <c r="LBP604" s="50"/>
      <c r="LBQ604" s="50"/>
      <c r="LBR604" s="50"/>
      <c r="LBS604" s="50"/>
      <c r="LBT604" s="50"/>
      <c r="LBU604" s="50"/>
      <c r="LBV604" s="50"/>
      <c r="LBW604" s="50"/>
      <c r="LBX604" s="50"/>
      <c r="LBY604" s="50"/>
      <c r="LBZ604" s="50"/>
      <c r="LCA604" s="50"/>
      <c r="LCB604" s="50"/>
      <c r="LCD604" s="50"/>
      <c r="LCF604" s="50"/>
      <c r="LCG604" s="50"/>
      <c r="LCH604" s="50"/>
      <c r="LCI604" s="50"/>
      <c r="LCJ604" s="50"/>
      <c r="LCK604" s="50"/>
      <c r="LCL604" s="50"/>
      <c r="LCM604" s="50"/>
      <c r="LCR604" s="50"/>
      <c r="LCS604" s="50"/>
      <c r="LCT604" s="50"/>
      <c r="LCU604" s="50"/>
      <c r="LCV604" s="50"/>
      <c r="LCW604" s="50"/>
      <c r="LCX604" s="50"/>
      <c r="LCY604" s="50"/>
      <c r="LCZ604" s="50"/>
      <c r="LDA604" s="50"/>
      <c r="LDB604" s="50"/>
      <c r="LDC604" s="50"/>
      <c r="LDD604" s="50"/>
      <c r="LDE604" s="50"/>
      <c r="LDF604" s="50"/>
      <c r="LDG604" s="50"/>
      <c r="LDH604" s="50"/>
      <c r="LDI604" s="50"/>
      <c r="LDJ604" s="50"/>
      <c r="LDK604" s="50"/>
      <c r="LDL604" s="50"/>
      <c r="LDM604" s="50"/>
      <c r="LDN604" s="50"/>
      <c r="LDO604" s="50"/>
      <c r="LDP604" s="50"/>
      <c r="LDQ604" s="50"/>
      <c r="LDR604" s="50"/>
      <c r="LDS604" s="50"/>
      <c r="LDT604" s="50"/>
      <c r="LDU604" s="50"/>
      <c r="LDV604" s="50"/>
      <c r="LDW604" s="50"/>
      <c r="LDX604" s="50"/>
      <c r="LDY604" s="50"/>
      <c r="LDZ604" s="50"/>
      <c r="LEA604" s="50"/>
      <c r="LEB604" s="50"/>
      <c r="LEC604" s="50"/>
      <c r="LED604" s="50"/>
      <c r="LEE604" s="50"/>
      <c r="LEF604" s="50"/>
      <c r="LEG604" s="50"/>
      <c r="LEH604" s="50"/>
      <c r="LEI604" s="50"/>
      <c r="LEJ604" s="50"/>
      <c r="LEK604" s="50"/>
      <c r="LEL604" s="50"/>
      <c r="LEM604" s="50"/>
      <c r="LEN604" s="50"/>
      <c r="LEO604" s="50"/>
      <c r="LEP604" s="50"/>
      <c r="LEQ604" s="50"/>
      <c r="LER604" s="50"/>
      <c r="LES604" s="50"/>
      <c r="LET604" s="50"/>
      <c r="LEU604" s="50"/>
      <c r="LEV604" s="50"/>
      <c r="LEW604" s="50"/>
      <c r="LEX604" s="50"/>
      <c r="LEY604" s="50"/>
      <c r="LEZ604" s="50"/>
      <c r="LFA604" s="50"/>
      <c r="LFB604" s="50"/>
      <c r="LFC604" s="50"/>
      <c r="LFD604" s="50"/>
      <c r="LFE604" s="50"/>
      <c r="LFF604" s="50"/>
      <c r="LFG604" s="50"/>
      <c r="LFH604" s="50"/>
      <c r="LFI604" s="50"/>
      <c r="LFJ604" s="50"/>
      <c r="LFK604" s="50"/>
      <c r="LFL604" s="50"/>
      <c r="LFM604" s="50"/>
      <c r="LFN604" s="50"/>
      <c r="LFO604" s="50"/>
      <c r="LFP604" s="50"/>
      <c r="LFQ604" s="50"/>
      <c r="LFR604" s="50"/>
      <c r="LFS604" s="50"/>
      <c r="LFT604" s="50"/>
      <c r="LFU604" s="50"/>
      <c r="LFV604" s="50"/>
      <c r="LFW604" s="50"/>
      <c r="LFX604" s="50"/>
      <c r="LFY604" s="50"/>
      <c r="LFZ604" s="50"/>
      <c r="LGA604" s="50"/>
      <c r="LGB604" s="50"/>
      <c r="LGC604" s="50"/>
      <c r="LGD604" s="50"/>
      <c r="LGE604" s="50"/>
      <c r="LGF604" s="50"/>
      <c r="LGG604" s="50"/>
      <c r="LGH604" s="50"/>
      <c r="LGI604" s="50"/>
      <c r="LGJ604" s="50"/>
      <c r="LGK604" s="50"/>
      <c r="LGL604" s="50"/>
      <c r="LGM604" s="50"/>
      <c r="LGN604" s="50"/>
      <c r="LGO604" s="50"/>
      <c r="LGP604" s="50"/>
      <c r="LGQ604" s="50"/>
      <c r="LGR604" s="50"/>
      <c r="LGS604" s="50"/>
      <c r="LGT604" s="50"/>
      <c r="LGU604" s="50"/>
      <c r="LGV604" s="50"/>
      <c r="LGW604" s="50"/>
      <c r="LGX604" s="50"/>
      <c r="LGY604" s="50"/>
      <c r="LGZ604" s="50"/>
      <c r="LHA604" s="50"/>
      <c r="LHB604" s="50"/>
      <c r="LHC604" s="50"/>
      <c r="LHD604" s="50"/>
      <c r="LHE604" s="50"/>
      <c r="LHF604" s="50"/>
      <c r="LHG604" s="50"/>
      <c r="LHH604" s="50"/>
      <c r="LHI604" s="50"/>
      <c r="LHJ604" s="50"/>
      <c r="LHK604" s="50"/>
      <c r="LHL604" s="50"/>
      <c r="LHM604" s="50"/>
      <c r="LHN604" s="50"/>
      <c r="LHO604" s="50"/>
      <c r="LHP604" s="50"/>
      <c r="LHQ604" s="50"/>
      <c r="LHR604" s="50"/>
      <c r="LHS604" s="50"/>
      <c r="LHT604" s="50"/>
      <c r="LHU604" s="50"/>
      <c r="LHV604" s="50"/>
      <c r="LHW604" s="50"/>
      <c r="LHX604" s="50"/>
      <c r="LHY604" s="50"/>
      <c r="LHZ604" s="50"/>
      <c r="LIA604" s="50"/>
      <c r="LIB604" s="50"/>
      <c r="LIC604" s="50"/>
      <c r="LID604" s="50"/>
      <c r="LIE604" s="50"/>
      <c r="LIF604" s="50"/>
      <c r="LIG604" s="50"/>
      <c r="LIH604" s="50"/>
      <c r="LII604" s="50"/>
      <c r="LIJ604" s="50"/>
      <c r="LIK604" s="50"/>
      <c r="LIL604" s="50"/>
      <c r="LIM604" s="50"/>
      <c r="LIN604" s="50"/>
      <c r="LIO604" s="50"/>
      <c r="LIP604" s="50"/>
      <c r="LIQ604" s="50"/>
      <c r="LIR604" s="50"/>
      <c r="LIS604" s="50"/>
      <c r="LIT604" s="50"/>
      <c r="LIU604" s="50"/>
      <c r="LIV604" s="50"/>
      <c r="LIW604" s="50"/>
      <c r="LIX604" s="50"/>
      <c r="LIY604" s="50"/>
      <c r="LIZ604" s="50"/>
      <c r="LJA604" s="50"/>
      <c r="LJB604" s="50"/>
      <c r="LJC604" s="50"/>
      <c r="LJD604" s="50"/>
      <c r="LJE604" s="50"/>
      <c r="LJF604" s="50"/>
      <c r="LJG604" s="50"/>
      <c r="LJH604" s="50"/>
      <c r="LJI604" s="50"/>
      <c r="LJJ604" s="50"/>
      <c r="LJK604" s="50"/>
      <c r="LJL604" s="50"/>
      <c r="LJM604" s="50"/>
      <c r="LJN604" s="50"/>
      <c r="LJO604" s="50"/>
      <c r="LJP604" s="50"/>
      <c r="LJQ604" s="50"/>
      <c r="LJR604" s="50"/>
      <c r="LJS604" s="50"/>
      <c r="LJT604" s="50"/>
      <c r="LJU604" s="50"/>
      <c r="LJV604" s="50"/>
      <c r="LJW604" s="50"/>
      <c r="LJX604" s="50"/>
      <c r="LJY604" s="50"/>
      <c r="LJZ604" s="50"/>
      <c r="LKA604" s="50"/>
      <c r="LKB604" s="50"/>
      <c r="LKC604" s="50"/>
      <c r="LKD604" s="50"/>
      <c r="LKE604" s="50"/>
      <c r="LKF604" s="50"/>
      <c r="LKG604" s="50"/>
      <c r="LKH604" s="50"/>
      <c r="LKI604" s="50"/>
      <c r="LKJ604" s="50"/>
      <c r="LKK604" s="50"/>
      <c r="LKL604" s="50"/>
      <c r="LKM604" s="50"/>
      <c r="LKN604" s="50"/>
      <c r="LKO604" s="50"/>
      <c r="LKP604" s="50"/>
      <c r="LKQ604" s="50"/>
      <c r="LKR604" s="50"/>
      <c r="LKS604" s="50"/>
      <c r="LKT604" s="50"/>
      <c r="LKU604" s="50"/>
      <c r="LKV604" s="50"/>
      <c r="LKW604" s="50"/>
      <c r="LKX604" s="50"/>
      <c r="LKY604" s="50"/>
      <c r="LKZ604" s="50"/>
      <c r="LLA604" s="50"/>
      <c r="LLB604" s="50"/>
      <c r="LLC604" s="50"/>
      <c r="LLD604" s="50"/>
      <c r="LLE604" s="50"/>
      <c r="LLF604" s="50"/>
      <c r="LLG604" s="50"/>
      <c r="LLH604" s="50"/>
      <c r="LLI604" s="50"/>
      <c r="LLJ604" s="50"/>
      <c r="LLK604" s="50"/>
      <c r="LLL604" s="50"/>
      <c r="LLM604" s="50"/>
      <c r="LLN604" s="50"/>
      <c r="LLO604" s="50"/>
      <c r="LLP604" s="50"/>
      <c r="LLQ604" s="50"/>
      <c r="LLR604" s="50"/>
      <c r="LLS604" s="50"/>
      <c r="LLT604" s="50"/>
      <c r="LLU604" s="50"/>
      <c r="LLV604" s="50"/>
      <c r="LLW604" s="50"/>
      <c r="LLX604" s="50"/>
      <c r="LLZ604" s="50"/>
      <c r="LMB604" s="50"/>
      <c r="LMC604" s="50"/>
      <c r="LMD604" s="50"/>
      <c r="LME604" s="50"/>
      <c r="LMF604" s="50"/>
      <c r="LMG604" s="50"/>
      <c r="LMH604" s="50"/>
      <c r="LMI604" s="50"/>
      <c r="LMN604" s="50"/>
      <c r="LMO604" s="50"/>
      <c r="LMP604" s="50"/>
      <c r="LMQ604" s="50"/>
      <c r="LMR604" s="50"/>
      <c r="LMS604" s="50"/>
      <c r="LMT604" s="50"/>
      <c r="LMU604" s="50"/>
      <c r="LMV604" s="50"/>
      <c r="LMW604" s="50"/>
      <c r="LMX604" s="50"/>
      <c r="LMY604" s="50"/>
      <c r="LMZ604" s="50"/>
      <c r="LNA604" s="50"/>
      <c r="LNB604" s="50"/>
      <c r="LNC604" s="50"/>
      <c r="LND604" s="50"/>
      <c r="LNE604" s="50"/>
      <c r="LNF604" s="50"/>
      <c r="LNG604" s="50"/>
      <c r="LNH604" s="50"/>
      <c r="LNI604" s="50"/>
      <c r="LNJ604" s="50"/>
      <c r="LNK604" s="50"/>
      <c r="LNL604" s="50"/>
      <c r="LNM604" s="50"/>
      <c r="LNN604" s="50"/>
      <c r="LNO604" s="50"/>
      <c r="LNP604" s="50"/>
      <c r="LNQ604" s="50"/>
      <c r="LNR604" s="50"/>
      <c r="LNS604" s="50"/>
      <c r="LNT604" s="50"/>
      <c r="LNU604" s="50"/>
      <c r="LNV604" s="50"/>
      <c r="LNW604" s="50"/>
      <c r="LNX604" s="50"/>
      <c r="LNY604" s="50"/>
      <c r="LNZ604" s="50"/>
      <c r="LOA604" s="50"/>
      <c r="LOB604" s="50"/>
      <c r="LOC604" s="50"/>
      <c r="LOD604" s="50"/>
      <c r="LOE604" s="50"/>
      <c r="LOF604" s="50"/>
      <c r="LOG604" s="50"/>
      <c r="LOH604" s="50"/>
      <c r="LOI604" s="50"/>
      <c r="LOJ604" s="50"/>
      <c r="LOK604" s="50"/>
      <c r="LOL604" s="50"/>
      <c r="LOM604" s="50"/>
      <c r="LON604" s="50"/>
      <c r="LOO604" s="50"/>
      <c r="LOP604" s="50"/>
      <c r="LOQ604" s="50"/>
      <c r="LOR604" s="50"/>
      <c r="LOS604" s="50"/>
      <c r="LOT604" s="50"/>
      <c r="LOU604" s="50"/>
      <c r="LOV604" s="50"/>
      <c r="LOW604" s="50"/>
      <c r="LOX604" s="50"/>
      <c r="LOY604" s="50"/>
      <c r="LOZ604" s="50"/>
      <c r="LPA604" s="50"/>
      <c r="LPB604" s="50"/>
      <c r="LPC604" s="50"/>
      <c r="LPD604" s="50"/>
      <c r="LPE604" s="50"/>
      <c r="LPF604" s="50"/>
      <c r="LPG604" s="50"/>
      <c r="LPH604" s="50"/>
      <c r="LPI604" s="50"/>
      <c r="LPJ604" s="50"/>
      <c r="LPK604" s="50"/>
      <c r="LPL604" s="50"/>
      <c r="LPM604" s="50"/>
      <c r="LPN604" s="50"/>
      <c r="LPO604" s="50"/>
      <c r="LPP604" s="50"/>
      <c r="LPQ604" s="50"/>
      <c r="LPR604" s="50"/>
      <c r="LPS604" s="50"/>
      <c r="LPT604" s="50"/>
      <c r="LPU604" s="50"/>
      <c r="LPV604" s="50"/>
      <c r="LPW604" s="50"/>
      <c r="LPX604" s="50"/>
      <c r="LPY604" s="50"/>
      <c r="LPZ604" s="50"/>
      <c r="LQA604" s="50"/>
      <c r="LQB604" s="50"/>
      <c r="LQC604" s="50"/>
      <c r="LQD604" s="50"/>
      <c r="LQE604" s="50"/>
      <c r="LQF604" s="50"/>
      <c r="LQG604" s="50"/>
      <c r="LQH604" s="50"/>
      <c r="LQI604" s="50"/>
      <c r="LQJ604" s="50"/>
      <c r="LQK604" s="50"/>
      <c r="LQL604" s="50"/>
      <c r="LQM604" s="50"/>
      <c r="LQN604" s="50"/>
      <c r="LQO604" s="50"/>
      <c r="LQP604" s="50"/>
      <c r="LQQ604" s="50"/>
      <c r="LQR604" s="50"/>
      <c r="LQS604" s="50"/>
      <c r="LQT604" s="50"/>
      <c r="LQU604" s="50"/>
      <c r="LQV604" s="50"/>
      <c r="LQW604" s="50"/>
      <c r="LQX604" s="50"/>
      <c r="LQY604" s="50"/>
      <c r="LQZ604" s="50"/>
      <c r="LRA604" s="50"/>
      <c r="LRB604" s="50"/>
      <c r="LRC604" s="50"/>
      <c r="LRD604" s="50"/>
      <c r="LRE604" s="50"/>
      <c r="LRF604" s="50"/>
      <c r="LRG604" s="50"/>
      <c r="LRH604" s="50"/>
      <c r="LRI604" s="50"/>
      <c r="LRJ604" s="50"/>
      <c r="LRK604" s="50"/>
      <c r="LRL604" s="50"/>
      <c r="LRM604" s="50"/>
      <c r="LRN604" s="50"/>
      <c r="LRO604" s="50"/>
      <c r="LRP604" s="50"/>
      <c r="LRQ604" s="50"/>
      <c r="LRR604" s="50"/>
      <c r="LRS604" s="50"/>
      <c r="LRT604" s="50"/>
      <c r="LRU604" s="50"/>
      <c r="LRV604" s="50"/>
      <c r="LRW604" s="50"/>
      <c r="LRX604" s="50"/>
      <c r="LRY604" s="50"/>
      <c r="LRZ604" s="50"/>
      <c r="LSA604" s="50"/>
      <c r="LSB604" s="50"/>
      <c r="LSC604" s="50"/>
      <c r="LSD604" s="50"/>
      <c r="LSE604" s="50"/>
      <c r="LSF604" s="50"/>
      <c r="LSG604" s="50"/>
      <c r="LSH604" s="50"/>
      <c r="LSI604" s="50"/>
      <c r="LSJ604" s="50"/>
      <c r="LSK604" s="50"/>
      <c r="LSL604" s="50"/>
      <c r="LSM604" s="50"/>
      <c r="LSN604" s="50"/>
      <c r="LSO604" s="50"/>
      <c r="LSP604" s="50"/>
      <c r="LSQ604" s="50"/>
      <c r="LSR604" s="50"/>
      <c r="LSS604" s="50"/>
      <c r="LST604" s="50"/>
      <c r="LSU604" s="50"/>
      <c r="LSV604" s="50"/>
      <c r="LSW604" s="50"/>
      <c r="LSX604" s="50"/>
      <c r="LSY604" s="50"/>
      <c r="LSZ604" s="50"/>
      <c r="LTA604" s="50"/>
      <c r="LTB604" s="50"/>
      <c r="LTC604" s="50"/>
      <c r="LTD604" s="50"/>
      <c r="LTE604" s="50"/>
      <c r="LTF604" s="50"/>
      <c r="LTG604" s="50"/>
      <c r="LTH604" s="50"/>
      <c r="LTI604" s="50"/>
      <c r="LTJ604" s="50"/>
      <c r="LTK604" s="50"/>
      <c r="LTL604" s="50"/>
      <c r="LTM604" s="50"/>
      <c r="LTN604" s="50"/>
      <c r="LTO604" s="50"/>
      <c r="LTP604" s="50"/>
      <c r="LTQ604" s="50"/>
      <c r="LTR604" s="50"/>
      <c r="LTS604" s="50"/>
      <c r="LTT604" s="50"/>
      <c r="LTU604" s="50"/>
      <c r="LTV604" s="50"/>
      <c r="LTW604" s="50"/>
      <c r="LTX604" s="50"/>
      <c r="LTY604" s="50"/>
      <c r="LTZ604" s="50"/>
      <c r="LUA604" s="50"/>
      <c r="LUB604" s="50"/>
      <c r="LUC604" s="50"/>
      <c r="LUD604" s="50"/>
      <c r="LUE604" s="50"/>
      <c r="LUF604" s="50"/>
      <c r="LUG604" s="50"/>
      <c r="LUH604" s="50"/>
      <c r="LUI604" s="50"/>
      <c r="LUJ604" s="50"/>
      <c r="LUK604" s="50"/>
      <c r="LUL604" s="50"/>
      <c r="LUM604" s="50"/>
      <c r="LUN604" s="50"/>
      <c r="LUO604" s="50"/>
      <c r="LUP604" s="50"/>
      <c r="LUQ604" s="50"/>
      <c r="LUR604" s="50"/>
      <c r="LUS604" s="50"/>
      <c r="LUT604" s="50"/>
      <c r="LUU604" s="50"/>
      <c r="LUV604" s="50"/>
      <c r="LUW604" s="50"/>
      <c r="LUX604" s="50"/>
      <c r="LUY604" s="50"/>
      <c r="LUZ604" s="50"/>
      <c r="LVA604" s="50"/>
      <c r="LVB604" s="50"/>
      <c r="LVC604" s="50"/>
      <c r="LVD604" s="50"/>
      <c r="LVE604" s="50"/>
      <c r="LVF604" s="50"/>
      <c r="LVG604" s="50"/>
      <c r="LVH604" s="50"/>
      <c r="LVI604" s="50"/>
      <c r="LVJ604" s="50"/>
      <c r="LVK604" s="50"/>
      <c r="LVL604" s="50"/>
      <c r="LVM604" s="50"/>
      <c r="LVN604" s="50"/>
      <c r="LVO604" s="50"/>
      <c r="LVP604" s="50"/>
      <c r="LVQ604" s="50"/>
      <c r="LVR604" s="50"/>
      <c r="LVS604" s="50"/>
      <c r="LVT604" s="50"/>
      <c r="LVV604" s="50"/>
      <c r="LVX604" s="50"/>
      <c r="LVY604" s="50"/>
      <c r="LVZ604" s="50"/>
      <c r="LWA604" s="50"/>
      <c r="LWB604" s="50"/>
      <c r="LWC604" s="50"/>
      <c r="LWD604" s="50"/>
      <c r="LWE604" s="50"/>
      <c r="LWJ604" s="50"/>
      <c r="LWK604" s="50"/>
      <c r="LWL604" s="50"/>
      <c r="LWM604" s="50"/>
      <c r="LWN604" s="50"/>
      <c r="LWO604" s="50"/>
      <c r="LWP604" s="50"/>
      <c r="LWQ604" s="50"/>
      <c r="LWR604" s="50"/>
      <c r="LWS604" s="50"/>
      <c r="LWT604" s="50"/>
      <c r="LWU604" s="50"/>
      <c r="LWV604" s="50"/>
      <c r="LWW604" s="50"/>
      <c r="LWX604" s="50"/>
      <c r="LWY604" s="50"/>
      <c r="LWZ604" s="50"/>
      <c r="LXA604" s="50"/>
      <c r="LXB604" s="50"/>
      <c r="LXC604" s="50"/>
      <c r="LXD604" s="50"/>
      <c r="LXE604" s="50"/>
      <c r="LXF604" s="50"/>
      <c r="LXG604" s="50"/>
      <c r="LXH604" s="50"/>
      <c r="LXI604" s="50"/>
      <c r="LXJ604" s="50"/>
      <c r="LXK604" s="50"/>
      <c r="LXL604" s="50"/>
      <c r="LXM604" s="50"/>
      <c r="LXN604" s="50"/>
      <c r="LXO604" s="50"/>
      <c r="LXP604" s="50"/>
      <c r="LXQ604" s="50"/>
      <c r="LXR604" s="50"/>
      <c r="LXS604" s="50"/>
      <c r="LXT604" s="50"/>
      <c r="LXU604" s="50"/>
      <c r="LXV604" s="50"/>
      <c r="LXW604" s="50"/>
      <c r="LXX604" s="50"/>
      <c r="LXY604" s="50"/>
      <c r="LXZ604" s="50"/>
      <c r="LYA604" s="50"/>
      <c r="LYB604" s="50"/>
      <c r="LYC604" s="50"/>
      <c r="LYD604" s="50"/>
      <c r="LYE604" s="50"/>
      <c r="LYF604" s="50"/>
      <c r="LYG604" s="50"/>
      <c r="LYH604" s="50"/>
      <c r="LYI604" s="50"/>
      <c r="LYJ604" s="50"/>
      <c r="LYK604" s="50"/>
      <c r="LYL604" s="50"/>
      <c r="LYM604" s="50"/>
      <c r="LYN604" s="50"/>
      <c r="LYO604" s="50"/>
      <c r="LYP604" s="50"/>
      <c r="LYQ604" s="50"/>
      <c r="LYR604" s="50"/>
      <c r="LYS604" s="50"/>
      <c r="LYT604" s="50"/>
      <c r="LYU604" s="50"/>
      <c r="LYV604" s="50"/>
      <c r="LYW604" s="50"/>
      <c r="LYX604" s="50"/>
      <c r="LYY604" s="50"/>
      <c r="LYZ604" s="50"/>
      <c r="LZA604" s="50"/>
      <c r="LZB604" s="50"/>
      <c r="LZC604" s="50"/>
      <c r="LZD604" s="50"/>
      <c r="LZE604" s="50"/>
      <c r="LZF604" s="50"/>
      <c r="LZG604" s="50"/>
      <c r="LZH604" s="50"/>
      <c r="LZI604" s="50"/>
      <c r="LZJ604" s="50"/>
      <c r="LZK604" s="50"/>
      <c r="LZL604" s="50"/>
      <c r="LZM604" s="50"/>
      <c r="LZN604" s="50"/>
      <c r="LZO604" s="50"/>
      <c r="LZP604" s="50"/>
      <c r="LZQ604" s="50"/>
      <c r="LZR604" s="50"/>
      <c r="LZS604" s="50"/>
      <c r="LZT604" s="50"/>
      <c r="LZU604" s="50"/>
      <c r="LZV604" s="50"/>
      <c r="LZW604" s="50"/>
      <c r="LZX604" s="50"/>
      <c r="LZY604" s="50"/>
      <c r="LZZ604" s="50"/>
      <c r="MAA604" s="50"/>
      <c r="MAB604" s="50"/>
      <c r="MAC604" s="50"/>
      <c r="MAD604" s="50"/>
      <c r="MAE604" s="50"/>
      <c r="MAF604" s="50"/>
      <c r="MAG604" s="50"/>
      <c r="MAH604" s="50"/>
      <c r="MAI604" s="50"/>
      <c r="MAJ604" s="50"/>
      <c r="MAK604" s="50"/>
      <c r="MAL604" s="50"/>
      <c r="MAM604" s="50"/>
      <c r="MAN604" s="50"/>
      <c r="MAO604" s="50"/>
      <c r="MAP604" s="50"/>
      <c r="MAQ604" s="50"/>
      <c r="MAR604" s="50"/>
      <c r="MAS604" s="50"/>
      <c r="MAT604" s="50"/>
      <c r="MAU604" s="50"/>
      <c r="MAV604" s="50"/>
      <c r="MAW604" s="50"/>
      <c r="MAX604" s="50"/>
      <c r="MAY604" s="50"/>
      <c r="MAZ604" s="50"/>
      <c r="MBA604" s="50"/>
      <c r="MBB604" s="50"/>
      <c r="MBC604" s="50"/>
      <c r="MBD604" s="50"/>
      <c r="MBE604" s="50"/>
      <c r="MBF604" s="50"/>
      <c r="MBG604" s="50"/>
      <c r="MBH604" s="50"/>
      <c r="MBI604" s="50"/>
      <c r="MBJ604" s="50"/>
      <c r="MBK604" s="50"/>
      <c r="MBL604" s="50"/>
      <c r="MBM604" s="50"/>
      <c r="MBN604" s="50"/>
      <c r="MBO604" s="50"/>
      <c r="MBP604" s="50"/>
      <c r="MBQ604" s="50"/>
      <c r="MBR604" s="50"/>
      <c r="MBS604" s="50"/>
      <c r="MBT604" s="50"/>
      <c r="MBU604" s="50"/>
      <c r="MBV604" s="50"/>
      <c r="MBW604" s="50"/>
      <c r="MBX604" s="50"/>
      <c r="MBY604" s="50"/>
      <c r="MBZ604" s="50"/>
      <c r="MCA604" s="50"/>
      <c r="MCB604" s="50"/>
      <c r="MCC604" s="50"/>
      <c r="MCD604" s="50"/>
      <c r="MCE604" s="50"/>
      <c r="MCF604" s="50"/>
      <c r="MCG604" s="50"/>
      <c r="MCH604" s="50"/>
      <c r="MCI604" s="50"/>
      <c r="MCJ604" s="50"/>
      <c r="MCK604" s="50"/>
      <c r="MCL604" s="50"/>
      <c r="MCM604" s="50"/>
      <c r="MCN604" s="50"/>
      <c r="MCO604" s="50"/>
      <c r="MCP604" s="50"/>
      <c r="MCQ604" s="50"/>
      <c r="MCR604" s="50"/>
      <c r="MCS604" s="50"/>
      <c r="MCT604" s="50"/>
      <c r="MCU604" s="50"/>
      <c r="MCV604" s="50"/>
      <c r="MCW604" s="50"/>
      <c r="MCX604" s="50"/>
      <c r="MCY604" s="50"/>
      <c r="MCZ604" s="50"/>
      <c r="MDA604" s="50"/>
      <c r="MDB604" s="50"/>
      <c r="MDC604" s="50"/>
      <c r="MDD604" s="50"/>
      <c r="MDE604" s="50"/>
      <c r="MDF604" s="50"/>
      <c r="MDG604" s="50"/>
      <c r="MDH604" s="50"/>
      <c r="MDI604" s="50"/>
      <c r="MDJ604" s="50"/>
      <c r="MDK604" s="50"/>
      <c r="MDL604" s="50"/>
      <c r="MDM604" s="50"/>
      <c r="MDN604" s="50"/>
      <c r="MDO604" s="50"/>
      <c r="MDP604" s="50"/>
      <c r="MDQ604" s="50"/>
      <c r="MDR604" s="50"/>
      <c r="MDS604" s="50"/>
      <c r="MDT604" s="50"/>
      <c r="MDU604" s="50"/>
      <c r="MDV604" s="50"/>
      <c r="MDW604" s="50"/>
      <c r="MDX604" s="50"/>
      <c r="MDY604" s="50"/>
      <c r="MDZ604" s="50"/>
      <c r="MEA604" s="50"/>
      <c r="MEB604" s="50"/>
      <c r="MEC604" s="50"/>
      <c r="MED604" s="50"/>
      <c r="MEE604" s="50"/>
      <c r="MEF604" s="50"/>
      <c r="MEG604" s="50"/>
      <c r="MEH604" s="50"/>
      <c r="MEI604" s="50"/>
      <c r="MEJ604" s="50"/>
      <c r="MEK604" s="50"/>
      <c r="MEL604" s="50"/>
      <c r="MEM604" s="50"/>
      <c r="MEN604" s="50"/>
      <c r="MEO604" s="50"/>
      <c r="MEP604" s="50"/>
      <c r="MEQ604" s="50"/>
      <c r="MER604" s="50"/>
      <c r="MES604" s="50"/>
      <c r="MET604" s="50"/>
      <c r="MEU604" s="50"/>
      <c r="MEV604" s="50"/>
      <c r="MEW604" s="50"/>
      <c r="MEX604" s="50"/>
      <c r="MEY604" s="50"/>
      <c r="MEZ604" s="50"/>
      <c r="MFA604" s="50"/>
      <c r="MFB604" s="50"/>
      <c r="MFC604" s="50"/>
      <c r="MFD604" s="50"/>
      <c r="MFE604" s="50"/>
      <c r="MFF604" s="50"/>
      <c r="MFG604" s="50"/>
      <c r="MFH604" s="50"/>
      <c r="MFI604" s="50"/>
      <c r="MFJ604" s="50"/>
      <c r="MFK604" s="50"/>
      <c r="MFL604" s="50"/>
      <c r="MFM604" s="50"/>
      <c r="MFN604" s="50"/>
      <c r="MFO604" s="50"/>
      <c r="MFP604" s="50"/>
      <c r="MFR604" s="50"/>
      <c r="MFT604" s="50"/>
      <c r="MFU604" s="50"/>
      <c r="MFV604" s="50"/>
      <c r="MFW604" s="50"/>
      <c r="MFX604" s="50"/>
      <c r="MFY604" s="50"/>
      <c r="MFZ604" s="50"/>
      <c r="MGA604" s="50"/>
      <c r="MGF604" s="50"/>
      <c r="MGG604" s="50"/>
      <c r="MGH604" s="50"/>
      <c r="MGI604" s="50"/>
      <c r="MGJ604" s="50"/>
      <c r="MGK604" s="50"/>
      <c r="MGL604" s="50"/>
      <c r="MGM604" s="50"/>
      <c r="MGN604" s="50"/>
      <c r="MGO604" s="50"/>
      <c r="MGP604" s="50"/>
      <c r="MGQ604" s="50"/>
      <c r="MGR604" s="50"/>
      <c r="MGS604" s="50"/>
      <c r="MGT604" s="50"/>
      <c r="MGU604" s="50"/>
      <c r="MGV604" s="50"/>
      <c r="MGW604" s="50"/>
      <c r="MGX604" s="50"/>
      <c r="MGY604" s="50"/>
      <c r="MGZ604" s="50"/>
      <c r="MHA604" s="50"/>
      <c r="MHB604" s="50"/>
      <c r="MHC604" s="50"/>
      <c r="MHD604" s="50"/>
      <c r="MHE604" s="50"/>
      <c r="MHF604" s="50"/>
      <c r="MHG604" s="50"/>
      <c r="MHH604" s="50"/>
      <c r="MHI604" s="50"/>
      <c r="MHJ604" s="50"/>
      <c r="MHK604" s="50"/>
      <c r="MHL604" s="50"/>
      <c r="MHM604" s="50"/>
      <c r="MHN604" s="50"/>
      <c r="MHO604" s="50"/>
      <c r="MHP604" s="50"/>
      <c r="MHQ604" s="50"/>
      <c r="MHR604" s="50"/>
      <c r="MHS604" s="50"/>
      <c r="MHT604" s="50"/>
      <c r="MHU604" s="50"/>
      <c r="MHV604" s="50"/>
      <c r="MHW604" s="50"/>
      <c r="MHX604" s="50"/>
      <c r="MHY604" s="50"/>
      <c r="MHZ604" s="50"/>
      <c r="MIA604" s="50"/>
      <c r="MIB604" s="50"/>
      <c r="MIC604" s="50"/>
      <c r="MID604" s="50"/>
      <c r="MIE604" s="50"/>
      <c r="MIF604" s="50"/>
      <c r="MIG604" s="50"/>
      <c r="MIH604" s="50"/>
      <c r="MII604" s="50"/>
      <c r="MIJ604" s="50"/>
      <c r="MIK604" s="50"/>
      <c r="MIL604" s="50"/>
      <c r="MIM604" s="50"/>
      <c r="MIN604" s="50"/>
      <c r="MIO604" s="50"/>
      <c r="MIP604" s="50"/>
      <c r="MIQ604" s="50"/>
      <c r="MIR604" s="50"/>
      <c r="MIS604" s="50"/>
      <c r="MIT604" s="50"/>
      <c r="MIU604" s="50"/>
      <c r="MIV604" s="50"/>
      <c r="MIW604" s="50"/>
      <c r="MIX604" s="50"/>
      <c r="MIY604" s="50"/>
      <c r="MIZ604" s="50"/>
      <c r="MJA604" s="50"/>
      <c r="MJB604" s="50"/>
      <c r="MJC604" s="50"/>
      <c r="MJD604" s="50"/>
      <c r="MJE604" s="50"/>
      <c r="MJF604" s="50"/>
      <c r="MJG604" s="50"/>
      <c r="MJH604" s="50"/>
      <c r="MJI604" s="50"/>
      <c r="MJJ604" s="50"/>
      <c r="MJK604" s="50"/>
      <c r="MJL604" s="50"/>
      <c r="MJM604" s="50"/>
      <c r="MJN604" s="50"/>
      <c r="MJO604" s="50"/>
      <c r="MJP604" s="50"/>
      <c r="MJQ604" s="50"/>
      <c r="MJR604" s="50"/>
      <c r="MJS604" s="50"/>
      <c r="MJT604" s="50"/>
      <c r="MJU604" s="50"/>
      <c r="MJV604" s="50"/>
      <c r="MJW604" s="50"/>
      <c r="MJX604" s="50"/>
      <c r="MJY604" s="50"/>
      <c r="MJZ604" s="50"/>
      <c r="MKA604" s="50"/>
      <c r="MKB604" s="50"/>
      <c r="MKC604" s="50"/>
      <c r="MKD604" s="50"/>
      <c r="MKE604" s="50"/>
      <c r="MKF604" s="50"/>
      <c r="MKG604" s="50"/>
      <c r="MKH604" s="50"/>
      <c r="MKI604" s="50"/>
      <c r="MKJ604" s="50"/>
      <c r="MKK604" s="50"/>
      <c r="MKL604" s="50"/>
      <c r="MKM604" s="50"/>
      <c r="MKN604" s="50"/>
      <c r="MKO604" s="50"/>
      <c r="MKP604" s="50"/>
      <c r="MKQ604" s="50"/>
      <c r="MKR604" s="50"/>
      <c r="MKS604" s="50"/>
      <c r="MKT604" s="50"/>
      <c r="MKU604" s="50"/>
      <c r="MKV604" s="50"/>
      <c r="MKW604" s="50"/>
      <c r="MKX604" s="50"/>
      <c r="MKY604" s="50"/>
      <c r="MKZ604" s="50"/>
      <c r="MLA604" s="50"/>
      <c r="MLB604" s="50"/>
      <c r="MLC604" s="50"/>
      <c r="MLD604" s="50"/>
      <c r="MLE604" s="50"/>
      <c r="MLF604" s="50"/>
      <c r="MLG604" s="50"/>
      <c r="MLH604" s="50"/>
      <c r="MLI604" s="50"/>
      <c r="MLJ604" s="50"/>
      <c r="MLK604" s="50"/>
      <c r="MLL604" s="50"/>
      <c r="MLM604" s="50"/>
      <c r="MLN604" s="50"/>
      <c r="MLO604" s="50"/>
      <c r="MLP604" s="50"/>
      <c r="MLQ604" s="50"/>
      <c r="MLR604" s="50"/>
      <c r="MLS604" s="50"/>
      <c r="MLT604" s="50"/>
      <c r="MLU604" s="50"/>
      <c r="MLV604" s="50"/>
      <c r="MLW604" s="50"/>
      <c r="MLX604" s="50"/>
      <c r="MLY604" s="50"/>
      <c r="MLZ604" s="50"/>
      <c r="MMA604" s="50"/>
      <c r="MMB604" s="50"/>
      <c r="MMC604" s="50"/>
      <c r="MMD604" s="50"/>
      <c r="MME604" s="50"/>
      <c r="MMF604" s="50"/>
      <c r="MMG604" s="50"/>
      <c r="MMH604" s="50"/>
      <c r="MMI604" s="50"/>
      <c r="MMJ604" s="50"/>
      <c r="MMK604" s="50"/>
      <c r="MML604" s="50"/>
      <c r="MMM604" s="50"/>
      <c r="MMN604" s="50"/>
      <c r="MMO604" s="50"/>
      <c r="MMP604" s="50"/>
      <c r="MMQ604" s="50"/>
      <c r="MMR604" s="50"/>
      <c r="MMS604" s="50"/>
      <c r="MMT604" s="50"/>
      <c r="MMU604" s="50"/>
      <c r="MMV604" s="50"/>
      <c r="MMW604" s="50"/>
      <c r="MMX604" s="50"/>
      <c r="MMY604" s="50"/>
      <c r="MMZ604" s="50"/>
      <c r="MNA604" s="50"/>
      <c r="MNB604" s="50"/>
      <c r="MNC604" s="50"/>
      <c r="MND604" s="50"/>
      <c r="MNE604" s="50"/>
      <c r="MNF604" s="50"/>
      <c r="MNG604" s="50"/>
      <c r="MNH604" s="50"/>
      <c r="MNI604" s="50"/>
      <c r="MNJ604" s="50"/>
      <c r="MNK604" s="50"/>
      <c r="MNL604" s="50"/>
      <c r="MNM604" s="50"/>
      <c r="MNN604" s="50"/>
      <c r="MNO604" s="50"/>
      <c r="MNP604" s="50"/>
      <c r="MNQ604" s="50"/>
      <c r="MNR604" s="50"/>
      <c r="MNS604" s="50"/>
      <c r="MNT604" s="50"/>
      <c r="MNU604" s="50"/>
      <c r="MNV604" s="50"/>
      <c r="MNW604" s="50"/>
      <c r="MNX604" s="50"/>
      <c r="MNY604" s="50"/>
      <c r="MNZ604" s="50"/>
      <c r="MOA604" s="50"/>
      <c r="MOB604" s="50"/>
      <c r="MOC604" s="50"/>
      <c r="MOD604" s="50"/>
      <c r="MOE604" s="50"/>
      <c r="MOF604" s="50"/>
      <c r="MOG604" s="50"/>
      <c r="MOH604" s="50"/>
      <c r="MOI604" s="50"/>
      <c r="MOJ604" s="50"/>
      <c r="MOK604" s="50"/>
      <c r="MOL604" s="50"/>
      <c r="MOM604" s="50"/>
      <c r="MON604" s="50"/>
      <c r="MOO604" s="50"/>
      <c r="MOP604" s="50"/>
      <c r="MOQ604" s="50"/>
      <c r="MOR604" s="50"/>
      <c r="MOS604" s="50"/>
      <c r="MOT604" s="50"/>
      <c r="MOU604" s="50"/>
      <c r="MOV604" s="50"/>
      <c r="MOW604" s="50"/>
      <c r="MOX604" s="50"/>
      <c r="MOY604" s="50"/>
      <c r="MOZ604" s="50"/>
      <c r="MPA604" s="50"/>
      <c r="MPB604" s="50"/>
      <c r="MPC604" s="50"/>
      <c r="MPD604" s="50"/>
      <c r="MPE604" s="50"/>
      <c r="MPF604" s="50"/>
      <c r="MPG604" s="50"/>
      <c r="MPH604" s="50"/>
      <c r="MPI604" s="50"/>
      <c r="MPJ604" s="50"/>
      <c r="MPK604" s="50"/>
      <c r="MPL604" s="50"/>
      <c r="MPN604" s="50"/>
      <c r="MPP604" s="50"/>
      <c r="MPQ604" s="50"/>
      <c r="MPR604" s="50"/>
      <c r="MPS604" s="50"/>
      <c r="MPT604" s="50"/>
      <c r="MPU604" s="50"/>
      <c r="MPV604" s="50"/>
      <c r="MPW604" s="50"/>
      <c r="MQB604" s="50"/>
      <c r="MQC604" s="50"/>
      <c r="MQD604" s="50"/>
      <c r="MQE604" s="50"/>
      <c r="MQF604" s="50"/>
      <c r="MQG604" s="50"/>
      <c r="MQH604" s="50"/>
      <c r="MQI604" s="50"/>
      <c r="MQJ604" s="50"/>
      <c r="MQK604" s="50"/>
      <c r="MQL604" s="50"/>
      <c r="MQM604" s="50"/>
      <c r="MQN604" s="50"/>
      <c r="MQO604" s="50"/>
      <c r="MQP604" s="50"/>
      <c r="MQQ604" s="50"/>
      <c r="MQR604" s="50"/>
      <c r="MQS604" s="50"/>
      <c r="MQT604" s="50"/>
      <c r="MQU604" s="50"/>
      <c r="MQV604" s="50"/>
      <c r="MQW604" s="50"/>
      <c r="MQX604" s="50"/>
      <c r="MQY604" s="50"/>
      <c r="MQZ604" s="50"/>
      <c r="MRA604" s="50"/>
      <c r="MRB604" s="50"/>
      <c r="MRC604" s="50"/>
      <c r="MRD604" s="50"/>
      <c r="MRE604" s="50"/>
      <c r="MRF604" s="50"/>
      <c r="MRG604" s="50"/>
      <c r="MRH604" s="50"/>
      <c r="MRI604" s="50"/>
      <c r="MRJ604" s="50"/>
      <c r="MRK604" s="50"/>
      <c r="MRL604" s="50"/>
      <c r="MRM604" s="50"/>
      <c r="MRN604" s="50"/>
      <c r="MRO604" s="50"/>
      <c r="MRP604" s="50"/>
      <c r="MRQ604" s="50"/>
      <c r="MRR604" s="50"/>
      <c r="MRS604" s="50"/>
      <c r="MRT604" s="50"/>
      <c r="MRU604" s="50"/>
      <c r="MRV604" s="50"/>
      <c r="MRW604" s="50"/>
      <c r="MRX604" s="50"/>
      <c r="MRY604" s="50"/>
      <c r="MRZ604" s="50"/>
      <c r="MSA604" s="50"/>
      <c r="MSB604" s="50"/>
      <c r="MSC604" s="50"/>
      <c r="MSD604" s="50"/>
      <c r="MSE604" s="50"/>
      <c r="MSF604" s="50"/>
      <c r="MSG604" s="50"/>
      <c r="MSH604" s="50"/>
      <c r="MSI604" s="50"/>
      <c r="MSJ604" s="50"/>
      <c r="MSK604" s="50"/>
      <c r="MSL604" s="50"/>
      <c r="MSM604" s="50"/>
      <c r="MSN604" s="50"/>
      <c r="MSO604" s="50"/>
      <c r="MSP604" s="50"/>
      <c r="MSQ604" s="50"/>
      <c r="MSR604" s="50"/>
      <c r="MSS604" s="50"/>
      <c r="MST604" s="50"/>
      <c r="MSU604" s="50"/>
      <c r="MSV604" s="50"/>
      <c r="MSW604" s="50"/>
      <c r="MSX604" s="50"/>
      <c r="MSY604" s="50"/>
      <c r="MSZ604" s="50"/>
      <c r="MTA604" s="50"/>
      <c r="MTB604" s="50"/>
      <c r="MTC604" s="50"/>
      <c r="MTD604" s="50"/>
      <c r="MTE604" s="50"/>
      <c r="MTF604" s="50"/>
      <c r="MTG604" s="50"/>
      <c r="MTH604" s="50"/>
      <c r="MTI604" s="50"/>
      <c r="MTJ604" s="50"/>
      <c r="MTK604" s="50"/>
      <c r="MTL604" s="50"/>
      <c r="MTM604" s="50"/>
      <c r="MTN604" s="50"/>
      <c r="MTO604" s="50"/>
      <c r="MTP604" s="50"/>
      <c r="MTQ604" s="50"/>
      <c r="MTR604" s="50"/>
      <c r="MTS604" s="50"/>
      <c r="MTT604" s="50"/>
      <c r="MTU604" s="50"/>
      <c r="MTV604" s="50"/>
      <c r="MTW604" s="50"/>
      <c r="MTX604" s="50"/>
      <c r="MTY604" s="50"/>
      <c r="MTZ604" s="50"/>
      <c r="MUA604" s="50"/>
      <c r="MUB604" s="50"/>
      <c r="MUC604" s="50"/>
      <c r="MUD604" s="50"/>
      <c r="MUE604" s="50"/>
      <c r="MUF604" s="50"/>
      <c r="MUG604" s="50"/>
      <c r="MUH604" s="50"/>
      <c r="MUI604" s="50"/>
      <c r="MUJ604" s="50"/>
      <c r="MUK604" s="50"/>
      <c r="MUL604" s="50"/>
      <c r="MUM604" s="50"/>
      <c r="MUN604" s="50"/>
      <c r="MUO604" s="50"/>
      <c r="MUP604" s="50"/>
      <c r="MUQ604" s="50"/>
      <c r="MUR604" s="50"/>
      <c r="MUS604" s="50"/>
      <c r="MUT604" s="50"/>
      <c r="MUU604" s="50"/>
      <c r="MUV604" s="50"/>
      <c r="MUW604" s="50"/>
      <c r="MUX604" s="50"/>
      <c r="MUY604" s="50"/>
      <c r="MUZ604" s="50"/>
      <c r="MVA604" s="50"/>
      <c r="MVB604" s="50"/>
      <c r="MVC604" s="50"/>
      <c r="MVD604" s="50"/>
      <c r="MVE604" s="50"/>
      <c r="MVF604" s="50"/>
      <c r="MVG604" s="50"/>
      <c r="MVH604" s="50"/>
      <c r="MVI604" s="50"/>
      <c r="MVJ604" s="50"/>
      <c r="MVK604" s="50"/>
      <c r="MVL604" s="50"/>
      <c r="MVM604" s="50"/>
      <c r="MVN604" s="50"/>
      <c r="MVO604" s="50"/>
      <c r="MVP604" s="50"/>
      <c r="MVQ604" s="50"/>
      <c r="MVR604" s="50"/>
      <c r="MVS604" s="50"/>
      <c r="MVT604" s="50"/>
      <c r="MVU604" s="50"/>
      <c r="MVV604" s="50"/>
      <c r="MVW604" s="50"/>
      <c r="MVX604" s="50"/>
      <c r="MVY604" s="50"/>
      <c r="MVZ604" s="50"/>
      <c r="MWA604" s="50"/>
      <c r="MWB604" s="50"/>
      <c r="MWC604" s="50"/>
      <c r="MWD604" s="50"/>
      <c r="MWE604" s="50"/>
      <c r="MWF604" s="50"/>
      <c r="MWG604" s="50"/>
      <c r="MWH604" s="50"/>
      <c r="MWI604" s="50"/>
      <c r="MWJ604" s="50"/>
      <c r="MWK604" s="50"/>
      <c r="MWL604" s="50"/>
      <c r="MWM604" s="50"/>
      <c r="MWN604" s="50"/>
      <c r="MWO604" s="50"/>
      <c r="MWP604" s="50"/>
      <c r="MWQ604" s="50"/>
      <c r="MWR604" s="50"/>
      <c r="MWS604" s="50"/>
      <c r="MWT604" s="50"/>
      <c r="MWU604" s="50"/>
      <c r="MWV604" s="50"/>
      <c r="MWW604" s="50"/>
      <c r="MWX604" s="50"/>
      <c r="MWY604" s="50"/>
      <c r="MWZ604" s="50"/>
      <c r="MXA604" s="50"/>
      <c r="MXB604" s="50"/>
      <c r="MXC604" s="50"/>
      <c r="MXD604" s="50"/>
      <c r="MXE604" s="50"/>
      <c r="MXF604" s="50"/>
      <c r="MXG604" s="50"/>
      <c r="MXH604" s="50"/>
      <c r="MXI604" s="50"/>
      <c r="MXJ604" s="50"/>
      <c r="MXK604" s="50"/>
      <c r="MXL604" s="50"/>
      <c r="MXM604" s="50"/>
      <c r="MXN604" s="50"/>
      <c r="MXO604" s="50"/>
      <c r="MXP604" s="50"/>
      <c r="MXQ604" s="50"/>
      <c r="MXR604" s="50"/>
      <c r="MXS604" s="50"/>
      <c r="MXT604" s="50"/>
      <c r="MXU604" s="50"/>
      <c r="MXV604" s="50"/>
      <c r="MXW604" s="50"/>
      <c r="MXX604" s="50"/>
      <c r="MXY604" s="50"/>
      <c r="MXZ604" s="50"/>
      <c r="MYA604" s="50"/>
      <c r="MYB604" s="50"/>
      <c r="MYC604" s="50"/>
      <c r="MYD604" s="50"/>
      <c r="MYE604" s="50"/>
      <c r="MYF604" s="50"/>
      <c r="MYG604" s="50"/>
      <c r="MYH604" s="50"/>
      <c r="MYI604" s="50"/>
      <c r="MYJ604" s="50"/>
      <c r="MYK604" s="50"/>
      <c r="MYL604" s="50"/>
      <c r="MYM604" s="50"/>
      <c r="MYN604" s="50"/>
      <c r="MYO604" s="50"/>
      <c r="MYP604" s="50"/>
      <c r="MYQ604" s="50"/>
      <c r="MYR604" s="50"/>
      <c r="MYS604" s="50"/>
      <c r="MYT604" s="50"/>
      <c r="MYU604" s="50"/>
      <c r="MYV604" s="50"/>
      <c r="MYW604" s="50"/>
      <c r="MYX604" s="50"/>
      <c r="MYY604" s="50"/>
      <c r="MYZ604" s="50"/>
      <c r="MZA604" s="50"/>
      <c r="MZB604" s="50"/>
      <c r="MZC604" s="50"/>
      <c r="MZD604" s="50"/>
      <c r="MZE604" s="50"/>
      <c r="MZF604" s="50"/>
      <c r="MZG604" s="50"/>
      <c r="MZH604" s="50"/>
      <c r="MZJ604" s="50"/>
      <c r="MZL604" s="50"/>
      <c r="MZM604" s="50"/>
      <c r="MZN604" s="50"/>
      <c r="MZO604" s="50"/>
      <c r="MZP604" s="50"/>
      <c r="MZQ604" s="50"/>
      <c r="MZR604" s="50"/>
      <c r="MZS604" s="50"/>
      <c r="MZX604" s="50"/>
      <c r="MZY604" s="50"/>
      <c r="MZZ604" s="50"/>
      <c r="NAA604" s="50"/>
      <c r="NAB604" s="50"/>
      <c r="NAC604" s="50"/>
      <c r="NAD604" s="50"/>
      <c r="NAE604" s="50"/>
      <c r="NAF604" s="50"/>
      <c r="NAG604" s="50"/>
      <c r="NAH604" s="50"/>
      <c r="NAI604" s="50"/>
      <c r="NAJ604" s="50"/>
      <c r="NAK604" s="50"/>
      <c r="NAL604" s="50"/>
      <c r="NAM604" s="50"/>
      <c r="NAN604" s="50"/>
      <c r="NAO604" s="50"/>
      <c r="NAP604" s="50"/>
      <c r="NAQ604" s="50"/>
      <c r="NAR604" s="50"/>
      <c r="NAS604" s="50"/>
      <c r="NAT604" s="50"/>
      <c r="NAU604" s="50"/>
      <c r="NAV604" s="50"/>
      <c r="NAW604" s="50"/>
      <c r="NAX604" s="50"/>
      <c r="NAY604" s="50"/>
      <c r="NAZ604" s="50"/>
      <c r="NBA604" s="50"/>
      <c r="NBB604" s="50"/>
      <c r="NBC604" s="50"/>
      <c r="NBD604" s="50"/>
      <c r="NBE604" s="50"/>
      <c r="NBF604" s="50"/>
      <c r="NBG604" s="50"/>
      <c r="NBH604" s="50"/>
      <c r="NBI604" s="50"/>
      <c r="NBJ604" s="50"/>
      <c r="NBK604" s="50"/>
      <c r="NBL604" s="50"/>
      <c r="NBM604" s="50"/>
      <c r="NBN604" s="50"/>
      <c r="NBO604" s="50"/>
      <c r="NBP604" s="50"/>
      <c r="NBQ604" s="50"/>
      <c r="NBR604" s="50"/>
      <c r="NBS604" s="50"/>
      <c r="NBT604" s="50"/>
      <c r="NBU604" s="50"/>
      <c r="NBV604" s="50"/>
      <c r="NBW604" s="50"/>
      <c r="NBX604" s="50"/>
      <c r="NBY604" s="50"/>
      <c r="NBZ604" s="50"/>
      <c r="NCA604" s="50"/>
      <c r="NCB604" s="50"/>
      <c r="NCC604" s="50"/>
      <c r="NCD604" s="50"/>
      <c r="NCE604" s="50"/>
      <c r="NCF604" s="50"/>
      <c r="NCG604" s="50"/>
      <c r="NCH604" s="50"/>
      <c r="NCI604" s="50"/>
      <c r="NCJ604" s="50"/>
      <c r="NCK604" s="50"/>
      <c r="NCL604" s="50"/>
      <c r="NCM604" s="50"/>
      <c r="NCN604" s="50"/>
      <c r="NCO604" s="50"/>
      <c r="NCP604" s="50"/>
      <c r="NCQ604" s="50"/>
      <c r="NCR604" s="50"/>
      <c r="NCS604" s="50"/>
      <c r="NCT604" s="50"/>
      <c r="NCU604" s="50"/>
      <c r="NCV604" s="50"/>
      <c r="NCW604" s="50"/>
      <c r="NCX604" s="50"/>
      <c r="NCY604" s="50"/>
      <c r="NCZ604" s="50"/>
      <c r="NDA604" s="50"/>
      <c r="NDB604" s="50"/>
      <c r="NDC604" s="50"/>
      <c r="NDD604" s="50"/>
      <c r="NDE604" s="50"/>
      <c r="NDF604" s="50"/>
      <c r="NDG604" s="50"/>
      <c r="NDH604" s="50"/>
      <c r="NDI604" s="50"/>
      <c r="NDJ604" s="50"/>
      <c r="NDK604" s="50"/>
      <c r="NDL604" s="50"/>
      <c r="NDM604" s="50"/>
      <c r="NDN604" s="50"/>
      <c r="NDO604" s="50"/>
      <c r="NDP604" s="50"/>
      <c r="NDQ604" s="50"/>
      <c r="NDR604" s="50"/>
      <c r="NDS604" s="50"/>
      <c r="NDT604" s="50"/>
      <c r="NDU604" s="50"/>
      <c r="NDV604" s="50"/>
      <c r="NDW604" s="50"/>
      <c r="NDX604" s="50"/>
      <c r="NDY604" s="50"/>
      <c r="NDZ604" s="50"/>
      <c r="NEA604" s="50"/>
      <c r="NEB604" s="50"/>
      <c r="NEC604" s="50"/>
      <c r="NED604" s="50"/>
      <c r="NEE604" s="50"/>
      <c r="NEF604" s="50"/>
      <c r="NEG604" s="50"/>
      <c r="NEH604" s="50"/>
      <c r="NEI604" s="50"/>
      <c r="NEJ604" s="50"/>
      <c r="NEK604" s="50"/>
      <c r="NEL604" s="50"/>
      <c r="NEM604" s="50"/>
      <c r="NEN604" s="50"/>
      <c r="NEO604" s="50"/>
      <c r="NEP604" s="50"/>
      <c r="NEQ604" s="50"/>
      <c r="NER604" s="50"/>
      <c r="NES604" s="50"/>
      <c r="NET604" s="50"/>
      <c r="NEU604" s="50"/>
      <c r="NEV604" s="50"/>
      <c r="NEW604" s="50"/>
      <c r="NEX604" s="50"/>
      <c r="NEY604" s="50"/>
      <c r="NEZ604" s="50"/>
      <c r="NFA604" s="50"/>
      <c r="NFB604" s="50"/>
      <c r="NFC604" s="50"/>
      <c r="NFD604" s="50"/>
      <c r="NFE604" s="50"/>
      <c r="NFF604" s="50"/>
      <c r="NFG604" s="50"/>
      <c r="NFH604" s="50"/>
      <c r="NFI604" s="50"/>
      <c r="NFJ604" s="50"/>
      <c r="NFK604" s="50"/>
      <c r="NFL604" s="50"/>
      <c r="NFM604" s="50"/>
      <c r="NFN604" s="50"/>
      <c r="NFO604" s="50"/>
      <c r="NFP604" s="50"/>
      <c r="NFQ604" s="50"/>
      <c r="NFR604" s="50"/>
      <c r="NFS604" s="50"/>
      <c r="NFT604" s="50"/>
      <c r="NFU604" s="50"/>
      <c r="NFV604" s="50"/>
      <c r="NFW604" s="50"/>
      <c r="NFX604" s="50"/>
      <c r="NFY604" s="50"/>
      <c r="NFZ604" s="50"/>
      <c r="NGA604" s="50"/>
      <c r="NGB604" s="50"/>
      <c r="NGC604" s="50"/>
      <c r="NGD604" s="50"/>
      <c r="NGE604" s="50"/>
      <c r="NGF604" s="50"/>
      <c r="NGG604" s="50"/>
      <c r="NGH604" s="50"/>
      <c r="NGI604" s="50"/>
      <c r="NGJ604" s="50"/>
      <c r="NGK604" s="50"/>
      <c r="NGL604" s="50"/>
      <c r="NGM604" s="50"/>
      <c r="NGN604" s="50"/>
      <c r="NGO604" s="50"/>
      <c r="NGP604" s="50"/>
      <c r="NGQ604" s="50"/>
      <c r="NGR604" s="50"/>
      <c r="NGS604" s="50"/>
      <c r="NGT604" s="50"/>
      <c r="NGU604" s="50"/>
      <c r="NGV604" s="50"/>
      <c r="NGW604" s="50"/>
      <c r="NGX604" s="50"/>
      <c r="NGY604" s="50"/>
      <c r="NGZ604" s="50"/>
      <c r="NHA604" s="50"/>
      <c r="NHB604" s="50"/>
      <c r="NHC604" s="50"/>
      <c r="NHD604" s="50"/>
      <c r="NHE604" s="50"/>
      <c r="NHF604" s="50"/>
      <c r="NHG604" s="50"/>
      <c r="NHH604" s="50"/>
      <c r="NHI604" s="50"/>
      <c r="NHJ604" s="50"/>
      <c r="NHK604" s="50"/>
      <c r="NHL604" s="50"/>
      <c r="NHM604" s="50"/>
      <c r="NHN604" s="50"/>
      <c r="NHO604" s="50"/>
      <c r="NHP604" s="50"/>
      <c r="NHQ604" s="50"/>
      <c r="NHR604" s="50"/>
      <c r="NHS604" s="50"/>
      <c r="NHT604" s="50"/>
      <c r="NHU604" s="50"/>
      <c r="NHV604" s="50"/>
      <c r="NHW604" s="50"/>
      <c r="NHX604" s="50"/>
      <c r="NHY604" s="50"/>
      <c r="NHZ604" s="50"/>
      <c r="NIA604" s="50"/>
      <c r="NIB604" s="50"/>
      <c r="NIC604" s="50"/>
      <c r="NID604" s="50"/>
      <c r="NIE604" s="50"/>
      <c r="NIF604" s="50"/>
      <c r="NIG604" s="50"/>
      <c r="NIH604" s="50"/>
      <c r="NII604" s="50"/>
      <c r="NIJ604" s="50"/>
      <c r="NIK604" s="50"/>
      <c r="NIL604" s="50"/>
      <c r="NIM604" s="50"/>
      <c r="NIN604" s="50"/>
      <c r="NIO604" s="50"/>
      <c r="NIP604" s="50"/>
      <c r="NIQ604" s="50"/>
      <c r="NIR604" s="50"/>
      <c r="NIS604" s="50"/>
      <c r="NIT604" s="50"/>
      <c r="NIU604" s="50"/>
      <c r="NIV604" s="50"/>
      <c r="NIW604" s="50"/>
      <c r="NIX604" s="50"/>
      <c r="NIY604" s="50"/>
      <c r="NIZ604" s="50"/>
      <c r="NJA604" s="50"/>
      <c r="NJB604" s="50"/>
      <c r="NJC604" s="50"/>
      <c r="NJD604" s="50"/>
      <c r="NJF604" s="50"/>
      <c r="NJH604" s="50"/>
      <c r="NJI604" s="50"/>
      <c r="NJJ604" s="50"/>
      <c r="NJK604" s="50"/>
      <c r="NJL604" s="50"/>
      <c r="NJM604" s="50"/>
      <c r="NJN604" s="50"/>
      <c r="NJO604" s="50"/>
      <c r="NJT604" s="50"/>
      <c r="NJU604" s="50"/>
      <c r="NJV604" s="50"/>
      <c r="NJW604" s="50"/>
      <c r="NJX604" s="50"/>
      <c r="NJY604" s="50"/>
      <c r="NJZ604" s="50"/>
      <c r="NKA604" s="50"/>
      <c r="NKB604" s="50"/>
      <c r="NKC604" s="50"/>
      <c r="NKD604" s="50"/>
      <c r="NKE604" s="50"/>
      <c r="NKF604" s="50"/>
      <c r="NKG604" s="50"/>
      <c r="NKH604" s="50"/>
      <c r="NKI604" s="50"/>
      <c r="NKJ604" s="50"/>
      <c r="NKK604" s="50"/>
      <c r="NKL604" s="50"/>
      <c r="NKM604" s="50"/>
      <c r="NKN604" s="50"/>
      <c r="NKO604" s="50"/>
      <c r="NKP604" s="50"/>
      <c r="NKQ604" s="50"/>
      <c r="NKR604" s="50"/>
      <c r="NKS604" s="50"/>
      <c r="NKT604" s="50"/>
      <c r="NKU604" s="50"/>
      <c r="NKV604" s="50"/>
      <c r="NKW604" s="50"/>
      <c r="NKX604" s="50"/>
      <c r="NKY604" s="50"/>
      <c r="NKZ604" s="50"/>
      <c r="NLA604" s="50"/>
      <c r="NLB604" s="50"/>
      <c r="NLC604" s="50"/>
      <c r="NLD604" s="50"/>
      <c r="NLE604" s="50"/>
      <c r="NLF604" s="50"/>
      <c r="NLG604" s="50"/>
      <c r="NLH604" s="50"/>
      <c r="NLI604" s="50"/>
      <c r="NLJ604" s="50"/>
      <c r="NLK604" s="50"/>
      <c r="NLL604" s="50"/>
      <c r="NLM604" s="50"/>
      <c r="NLN604" s="50"/>
      <c r="NLO604" s="50"/>
      <c r="NLP604" s="50"/>
      <c r="NLQ604" s="50"/>
      <c r="NLR604" s="50"/>
      <c r="NLS604" s="50"/>
      <c r="NLT604" s="50"/>
      <c r="NLU604" s="50"/>
      <c r="NLV604" s="50"/>
      <c r="NLW604" s="50"/>
      <c r="NLX604" s="50"/>
      <c r="NLY604" s="50"/>
      <c r="NLZ604" s="50"/>
      <c r="NMA604" s="50"/>
      <c r="NMB604" s="50"/>
      <c r="NMC604" s="50"/>
      <c r="NMD604" s="50"/>
      <c r="NME604" s="50"/>
      <c r="NMF604" s="50"/>
      <c r="NMG604" s="50"/>
      <c r="NMH604" s="50"/>
      <c r="NMI604" s="50"/>
      <c r="NMJ604" s="50"/>
      <c r="NMK604" s="50"/>
      <c r="NML604" s="50"/>
      <c r="NMM604" s="50"/>
      <c r="NMN604" s="50"/>
      <c r="NMO604" s="50"/>
      <c r="NMP604" s="50"/>
      <c r="NMQ604" s="50"/>
      <c r="NMR604" s="50"/>
      <c r="NMS604" s="50"/>
      <c r="NMT604" s="50"/>
      <c r="NMU604" s="50"/>
      <c r="NMV604" s="50"/>
      <c r="NMW604" s="50"/>
      <c r="NMX604" s="50"/>
      <c r="NMY604" s="50"/>
      <c r="NMZ604" s="50"/>
      <c r="NNA604" s="50"/>
      <c r="NNB604" s="50"/>
      <c r="NNC604" s="50"/>
      <c r="NND604" s="50"/>
      <c r="NNE604" s="50"/>
      <c r="NNF604" s="50"/>
      <c r="NNG604" s="50"/>
      <c r="NNH604" s="50"/>
      <c r="NNI604" s="50"/>
      <c r="NNJ604" s="50"/>
      <c r="NNK604" s="50"/>
      <c r="NNL604" s="50"/>
      <c r="NNM604" s="50"/>
      <c r="NNN604" s="50"/>
      <c r="NNO604" s="50"/>
      <c r="NNP604" s="50"/>
      <c r="NNQ604" s="50"/>
      <c r="NNR604" s="50"/>
      <c r="NNS604" s="50"/>
      <c r="NNT604" s="50"/>
      <c r="NNU604" s="50"/>
      <c r="NNV604" s="50"/>
      <c r="NNW604" s="50"/>
      <c r="NNX604" s="50"/>
      <c r="NNY604" s="50"/>
      <c r="NNZ604" s="50"/>
      <c r="NOA604" s="50"/>
      <c r="NOB604" s="50"/>
      <c r="NOC604" s="50"/>
      <c r="NOD604" s="50"/>
      <c r="NOE604" s="50"/>
      <c r="NOF604" s="50"/>
      <c r="NOG604" s="50"/>
      <c r="NOH604" s="50"/>
      <c r="NOI604" s="50"/>
      <c r="NOJ604" s="50"/>
      <c r="NOK604" s="50"/>
      <c r="NOL604" s="50"/>
      <c r="NOM604" s="50"/>
      <c r="NON604" s="50"/>
      <c r="NOO604" s="50"/>
      <c r="NOP604" s="50"/>
      <c r="NOQ604" s="50"/>
      <c r="NOR604" s="50"/>
      <c r="NOS604" s="50"/>
      <c r="NOT604" s="50"/>
      <c r="NOU604" s="50"/>
      <c r="NOV604" s="50"/>
      <c r="NOW604" s="50"/>
      <c r="NOX604" s="50"/>
      <c r="NOY604" s="50"/>
      <c r="NOZ604" s="50"/>
      <c r="NPA604" s="50"/>
      <c r="NPB604" s="50"/>
      <c r="NPC604" s="50"/>
      <c r="NPD604" s="50"/>
      <c r="NPE604" s="50"/>
      <c r="NPF604" s="50"/>
      <c r="NPG604" s="50"/>
      <c r="NPH604" s="50"/>
      <c r="NPI604" s="50"/>
      <c r="NPJ604" s="50"/>
      <c r="NPK604" s="50"/>
      <c r="NPL604" s="50"/>
      <c r="NPM604" s="50"/>
      <c r="NPN604" s="50"/>
      <c r="NPO604" s="50"/>
      <c r="NPP604" s="50"/>
      <c r="NPQ604" s="50"/>
      <c r="NPR604" s="50"/>
      <c r="NPS604" s="50"/>
      <c r="NPT604" s="50"/>
      <c r="NPU604" s="50"/>
      <c r="NPV604" s="50"/>
      <c r="NPW604" s="50"/>
      <c r="NPX604" s="50"/>
      <c r="NPY604" s="50"/>
      <c r="NPZ604" s="50"/>
      <c r="NQA604" s="50"/>
      <c r="NQB604" s="50"/>
      <c r="NQC604" s="50"/>
      <c r="NQD604" s="50"/>
      <c r="NQE604" s="50"/>
      <c r="NQF604" s="50"/>
      <c r="NQG604" s="50"/>
      <c r="NQH604" s="50"/>
      <c r="NQI604" s="50"/>
      <c r="NQJ604" s="50"/>
      <c r="NQK604" s="50"/>
      <c r="NQL604" s="50"/>
      <c r="NQM604" s="50"/>
      <c r="NQN604" s="50"/>
      <c r="NQO604" s="50"/>
      <c r="NQP604" s="50"/>
      <c r="NQQ604" s="50"/>
      <c r="NQR604" s="50"/>
      <c r="NQS604" s="50"/>
      <c r="NQT604" s="50"/>
      <c r="NQU604" s="50"/>
      <c r="NQV604" s="50"/>
      <c r="NQW604" s="50"/>
      <c r="NQX604" s="50"/>
      <c r="NQY604" s="50"/>
      <c r="NQZ604" s="50"/>
      <c r="NRA604" s="50"/>
      <c r="NRB604" s="50"/>
      <c r="NRC604" s="50"/>
      <c r="NRD604" s="50"/>
      <c r="NRE604" s="50"/>
      <c r="NRF604" s="50"/>
      <c r="NRG604" s="50"/>
      <c r="NRH604" s="50"/>
      <c r="NRI604" s="50"/>
      <c r="NRJ604" s="50"/>
      <c r="NRK604" s="50"/>
      <c r="NRL604" s="50"/>
      <c r="NRM604" s="50"/>
      <c r="NRN604" s="50"/>
      <c r="NRO604" s="50"/>
      <c r="NRP604" s="50"/>
      <c r="NRQ604" s="50"/>
      <c r="NRR604" s="50"/>
      <c r="NRS604" s="50"/>
      <c r="NRT604" s="50"/>
      <c r="NRU604" s="50"/>
      <c r="NRV604" s="50"/>
      <c r="NRW604" s="50"/>
      <c r="NRX604" s="50"/>
      <c r="NRY604" s="50"/>
      <c r="NRZ604" s="50"/>
      <c r="NSA604" s="50"/>
      <c r="NSB604" s="50"/>
      <c r="NSC604" s="50"/>
      <c r="NSD604" s="50"/>
      <c r="NSE604" s="50"/>
      <c r="NSF604" s="50"/>
      <c r="NSG604" s="50"/>
      <c r="NSH604" s="50"/>
      <c r="NSI604" s="50"/>
      <c r="NSJ604" s="50"/>
      <c r="NSK604" s="50"/>
      <c r="NSL604" s="50"/>
      <c r="NSM604" s="50"/>
      <c r="NSN604" s="50"/>
      <c r="NSO604" s="50"/>
      <c r="NSP604" s="50"/>
      <c r="NSQ604" s="50"/>
      <c r="NSR604" s="50"/>
      <c r="NSS604" s="50"/>
      <c r="NST604" s="50"/>
      <c r="NSU604" s="50"/>
      <c r="NSV604" s="50"/>
      <c r="NSW604" s="50"/>
      <c r="NSX604" s="50"/>
      <c r="NSY604" s="50"/>
      <c r="NSZ604" s="50"/>
      <c r="NTB604" s="50"/>
      <c r="NTD604" s="50"/>
      <c r="NTE604" s="50"/>
      <c r="NTF604" s="50"/>
      <c r="NTG604" s="50"/>
      <c r="NTH604" s="50"/>
      <c r="NTI604" s="50"/>
      <c r="NTJ604" s="50"/>
      <c r="NTK604" s="50"/>
      <c r="NTP604" s="50"/>
      <c r="NTQ604" s="50"/>
      <c r="NTR604" s="50"/>
      <c r="NTS604" s="50"/>
      <c r="NTT604" s="50"/>
      <c r="NTU604" s="50"/>
      <c r="NTV604" s="50"/>
      <c r="NTW604" s="50"/>
      <c r="NTX604" s="50"/>
      <c r="NTY604" s="50"/>
      <c r="NTZ604" s="50"/>
      <c r="NUA604" s="50"/>
      <c r="NUB604" s="50"/>
      <c r="NUC604" s="50"/>
      <c r="NUD604" s="50"/>
      <c r="NUE604" s="50"/>
      <c r="NUF604" s="50"/>
      <c r="NUG604" s="50"/>
      <c r="NUH604" s="50"/>
      <c r="NUI604" s="50"/>
      <c r="NUJ604" s="50"/>
      <c r="NUK604" s="50"/>
      <c r="NUL604" s="50"/>
      <c r="NUM604" s="50"/>
      <c r="NUN604" s="50"/>
      <c r="NUO604" s="50"/>
      <c r="NUP604" s="50"/>
      <c r="NUQ604" s="50"/>
      <c r="NUR604" s="50"/>
      <c r="NUS604" s="50"/>
      <c r="NUT604" s="50"/>
      <c r="NUU604" s="50"/>
      <c r="NUV604" s="50"/>
      <c r="NUW604" s="50"/>
      <c r="NUX604" s="50"/>
      <c r="NUY604" s="50"/>
      <c r="NUZ604" s="50"/>
      <c r="NVA604" s="50"/>
      <c r="NVB604" s="50"/>
      <c r="NVC604" s="50"/>
      <c r="NVD604" s="50"/>
      <c r="NVE604" s="50"/>
      <c r="NVF604" s="50"/>
      <c r="NVG604" s="50"/>
      <c r="NVH604" s="50"/>
      <c r="NVI604" s="50"/>
      <c r="NVJ604" s="50"/>
      <c r="NVK604" s="50"/>
      <c r="NVL604" s="50"/>
      <c r="NVM604" s="50"/>
      <c r="NVN604" s="50"/>
      <c r="NVO604" s="50"/>
      <c r="NVP604" s="50"/>
      <c r="NVQ604" s="50"/>
      <c r="NVR604" s="50"/>
      <c r="NVS604" s="50"/>
      <c r="NVT604" s="50"/>
      <c r="NVU604" s="50"/>
      <c r="NVV604" s="50"/>
      <c r="NVW604" s="50"/>
      <c r="NVX604" s="50"/>
      <c r="NVY604" s="50"/>
      <c r="NVZ604" s="50"/>
      <c r="NWA604" s="50"/>
      <c r="NWB604" s="50"/>
      <c r="NWC604" s="50"/>
      <c r="NWD604" s="50"/>
      <c r="NWE604" s="50"/>
      <c r="NWF604" s="50"/>
      <c r="NWG604" s="50"/>
      <c r="NWH604" s="50"/>
      <c r="NWI604" s="50"/>
      <c r="NWJ604" s="50"/>
      <c r="NWK604" s="50"/>
      <c r="NWL604" s="50"/>
      <c r="NWM604" s="50"/>
      <c r="NWN604" s="50"/>
      <c r="NWO604" s="50"/>
      <c r="NWP604" s="50"/>
      <c r="NWQ604" s="50"/>
      <c r="NWR604" s="50"/>
      <c r="NWS604" s="50"/>
      <c r="NWT604" s="50"/>
      <c r="NWU604" s="50"/>
      <c r="NWV604" s="50"/>
      <c r="NWW604" s="50"/>
      <c r="NWX604" s="50"/>
      <c r="NWY604" s="50"/>
      <c r="NWZ604" s="50"/>
      <c r="NXA604" s="50"/>
      <c r="NXB604" s="50"/>
      <c r="NXC604" s="50"/>
      <c r="NXD604" s="50"/>
      <c r="NXE604" s="50"/>
      <c r="NXF604" s="50"/>
      <c r="NXG604" s="50"/>
      <c r="NXH604" s="50"/>
      <c r="NXI604" s="50"/>
      <c r="NXJ604" s="50"/>
      <c r="NXK604" s="50"/>
      <c r="NXL604" s="50"/>
      <c r="NXM604" s="50"/>
      <c r="NXN604" s="50"/>
      <c r="NXO604" s="50"/>
      <c r="NXP604" s="50"/>
      <c r="NXQ604" s="50"/>
      <c r="NXR604" s="50"/>
      <c r="NXS604" s="50"/>
      <c r="NXT604" s="50"/>
      <c r="NXU604" s="50"/>
      <c r="NXV604" s="50"/>
      <c r="NXW604" s="50"/>
      <c r="NXX604" s="50"/>
      <c r="NXY604" s="50"/>
      <c r="NXZ604" s="50"/>
      <c r="NYA604" s="50"/>
      <c r="NYB604" s="50"/>
      <c r="NYC604" s="50"/>
      <c r="NYD604" s="50"/>
      <c r="NYE604" s="50"/>
      <c r="NYF604" s="50"/>
      <c r="NYG604" s="50"/>
      <c r="NYH604" s="50"/>
      <c r="NYI604" s="50"/>
      <c r="NYJ604" s="50"/>
      <c r="NYK604" s="50"/>
      <c r="NYL604" s="50"/>
      <c r="NYM604" s="50"/>
      <c r="NYN604" s="50"/>
      <c r="NYO604" s="50"/>
      <c r="NYP604" s="50"/>
      <c r="NYQ604" s="50"/>
      <c r="NYR604" s="50"/>
      <c r="NYS604" s="50"/>
      <c r="NYT604" s="50"/>
      <c r="NYU604" s="50"/>
      <c r="NYV604" s="50"/>
      <c r="NYW604" s="50"/>
      <c r="NYX604" s="50"/>
      <c r="NYY604" s="50"/>
      <c r="NYZ604" s="50"/>
      <c r="NZA604" s="50"/>
      <c r="NZB604" s="50"/>
      <c r="NZC604" s="50"/>
      <c r="NZD604" s="50"/>
      <c r="NZE604" s="50"/>
      <c r="NZF604" s="50"/>
      <c r="NZG604" s="50"/>
      <c r="NZH604" s="50"/>
      <c r="NZI604" s="50"/>
      <c r="NZJ604" s="50"/>
      <c r="NZK604" s="50"/>
      <c r="NZL604" s="50"/>
      <c r="NZM604" s="50"/>
      <c r="NZN604" s="50"/>
      <c r="NZO604" s="50"/>
      <c r="NZP604" s="50"/>
      <c r="NZQ604" s="50"/>
      <c r="NZR604" s="50"/>
      <c r="NZS604" s="50"/>
      <c r="NZT604" s="50"/>
      <c r="NZU604" s="50"/>
      <c r="NZV604" s="50"/>
      <c r="NZW604" s="50"/>
      <c r="NZX604" s="50"/>
      <c r="NZY604" s="50"/>
      <c r="NZZ604" s="50"/>
      <c r="OAA604" s="50"/>
      <c r="OAB604" s="50"/>
      <c r="OAC604" s="50"/>
      <c r="OAD604" s="50"/>
      <c r="OAE604" s="50"/>
      <c r="OAF604" s="50"/>
      <c r="OAG604" s="50"/>
      <c r="OAH604" s="50"/>
      <c r="OAI604" s="50"/>
      <c r="OAJ604" s="50"/>
      <c r="OAK604" s="50"/>
      <c r="OAL604" s="50"/>
      <c r="OAM604" s="50"/>
      <c r="OAN604" s="50"/>
      <c r="OAO604" s="50"/>
      <c r="OAP604" s="50"/>
      <c r="OAQ604" s="50"/>
      <c r="OAR604" s="50"/>
      <c r="OAS604" s="50"/>
      <c r="OAT604" s="50"/>
      <c r="OAU604" s="50"/>
      <c r="OAV604" s="50"/>
      <c r="OAW604" s="50"/>
      <c r="OAX604" s="50"/>
      <c r="OAY604" s="50"/>
      <c r="OAZ604" s="50"/>
      <c r="OBA604" s="50"/>
      <c r="OBB604" s="50"/>
      <c r="OBC604" s="50"/>
      <c r="OBD604" s="50"/>
      <c r="OBE604" s="50"/>
      <c r="OBF604" s="50"/>
      <c r="OBG604" s="50"/>
      <c r="OBH604" s="50"/>
      <c r="OBI604" s="50"/>
      <c r="OBJ604" s="50"/>
      <c r="OBK604" s="50"/>
      <c r="OBL604" s="50"/>
      <c r="OBM604" s="50"/>
      <c r="OBN604" s="50"/>
      <c r="OBO604" s="50"/>
      <c r="OBP604" s="50"/>
      <c r="OBQ604" s="50"/>
      <c r="OBR604" s="50"/>
      <c r="OBS604" s="50"/>
      <c r="OBT604" s="50"/>
      <c r="OBU604" s="50"/>
      <c r="OBV604" s="50"/>
      <c r="OBW604" s="50"/>
      <c r="OBX604" s="50"/>
      <c r="OBY604" s="50"/>
      <c r="OBZ604" s="50"/>
      <c r="OCA604" s="50"/>
      <c r="OCB604" s="50"/>
      <c r="OCC604" s="50"/>
      <c r="OCD604" s="50"/>
      <c r="OCE604" s="50"/>
      <c r="OCF604" s="50"/>
      <c r="OCG604" s="50"/>
      <c r="OCH604" s="50"/>
      <c r="OCI604" s="50"/>
      <c r="OCJ604" s="50"/>
      <c r="OCK604" s="50"/>
      <c r="OCL604" s="50"/>
      <c r="OCM604" s="50"/>
      <c r="OCN604" s="50"/>
      <c r="OCO604" s="50"/>
      <c r="OCP604" s="50"/>
      <c r="OCQ604" s="50"/>
      <c r="OCR604" s="50"/>
      <c r="OCS604" s="50"/>
      <c r="OCT604" s="50"/>
      <c r="OCU604" s="50"/>
      <c r="OCV604" s="50"/>
      <c r="OCX604" s="50"/>
      <c r="OCZ604" s="50"/>
      <c r="ODA604" s="50"/>
      <c r="ODB604" s="50"/>
      <c r="ODC604" s="50"/>
      <c r="ODD604" s="50"/>
      <c r="ODE604" s="50"/>
      <c r="ODF604" s="50"/>
      <c r="ODG604" s="50"/>
      <c r="ODL604" s="50"/>
      <c r="ODM604" s="50"/>
      <c r="ODN604" s="50"/>
      <c r="ODO604" s="50"/>
      <c r="ODP604" s="50"/>
      <c r="ODQ604" s="50"/>
      <c r="ODR604" s="50"/>
      <c r="ODS604" s="50"/>
      <c r="ODT604" s="50"/>
      <c r="ODU604" s="50"/>
      <c r="ODV604" s="50"/>
      <c r="ODW604" s="50"/>
      <c r="ODX604" s="50"/>
      <c r="ODY604" s="50"/>
      <c r="ODZ604" s="50"/>
      <c r="OEA604" s="50"/>
      <c r="OEB604" s="50"/>
      <c r="OEC604" s="50"/>
      <c r="OED604" s="50"/>
      <c r="OEE604" s="50"/>
      <c r="OEF604" s="50"/>
      <c r="OEG604" s="50"/>
      <c r="OEH604" s="50"/>
      <c r="OEI604" s="50"/>
      <c r="OEJ604" s="50"/>
      <c r="OEK604" s="50"/>
      <c r="OEL604" s="50"/>
      <c r="OEM604" s="50"/>
      <c r="OEN604" s="50"/>
      <c r="OEO604" s="50"/>
      <c r="OEP604" s="50"/>
      <c r="OEQ604" s="50"/>
      <c r="OER604" s="50"/>
      <c r="OES604" s="50"/>
      <c r="OET604" s="50"/>
      <c r="OEU604" s="50"/>
      <c r="OEV604" s="50"/>
      <c r="OEW604" s="50"/>
      <c r="OEX604" s="50"/>
      <c r="OEY604" s="50"/>
      <c r="OEZ604" s="50"/>
      <c r="OFA604" s="50"/>
      <c r="OFB604" s="50"/>
      <c r="OFC604" s="50"/>
      <c r="OFD604" s="50"/>
      <c r="OFE604" s="50"/>
      <c r="OFF604" s="50"/>
      <c r="OFG604" s="50"/>
      <c r="OFH604" s="50"/>
      <c r="OFI604" s="50"/>
      <c r="OFJ604" s="50"/>
      <c r="OFK604" s="50"/>
      <c r="OFL604" s="50"/>
      <c r="OFM604" s="50"/>
      <c r="OFN604" s="50"/>
      <c r="OFO604" s="50"/>
      <c r="OFP604" s="50"/>
      <c r="OFQ604" s="50"/>
      <c r="OFR604" s="50"/>
      <c r="OFS604" s="50"/>
      <c r="OFT604" s="50"/>
      <c r="OFU604" s="50"/>
      <c r="OFV604" s="50"/>
      <c r="OFW604" s="50"/>
      <c r="OFX604" s="50"/>
      <c r="OFY604" s="50"/>
      <c r="OFZ604" s="50"/>
      <c r="OGA604" s="50"/>
      <c r="OGB604" s="50"/>
      <c r="OGC604" s="50"/>
      <c r="OGD604" s="50"/>
      <c r="OGE604" s="50"/>
      <c r="OGF604" s="50"/>
      <c r="OGG604" s="50"/>
      <c r="OGH604" s="50"/>
      <c r="OGI604" s="50"/>
      <c r="OGJ604" s="50"/>
      <c r="OGK604" s="50"/>
      <c r="OGL604" s="50"/>
      <c r="OGM604" s="50"/>
      <c r="OGN604" s="50"/>
      <c r="OGO604" s="50"/>
      <c r="OGP604" s="50"/>
      <c r="OGQ604" s="50"/>
      <c r="OGR604" s="50"/>
      <c r="OGS604" s="50"/>
      <c r="OGT604" s="50"/>
      <c r="OGU604" s="50"/>
      <c r="OGV604" s="50"/>
      <c r="OGW604" s="50"/>
      <c r="OGX604" s="50"/>
      <c r="OGY604" s="50"/>
      <c r="OGZ604" s="50"/>
      <c r="OHA604" s="50"/>
      <c r="OHB604" s="50"/>
      <c r="OHC604" s="50"/>
      <c r="OHD604" s="50"/>
      <c r="OHE604" s="50"/>
      <c r="OHF604" s="50"/>
      <c r="OHG604" s="50"/>
      <c r="OHH604" s="50"/>
      <c r="OHI604" s="50"/>
      <c r="OHJ604" s="50"/>
      <c r="OHK604" s="50"/>
      <c r="OHL604" s="50"/>
      <c r="OHM604" s="50"/>
      <c r="OHN604" s="50"/>
      <c r="OHO604" s="50"/>
      <c r="OHP604" s="50"/>
      <c r="OHQ604" s="50"/>
      <c r="OHR604" s="50"/>
      <c r="OHS604" s="50"/>
      <c r="OHT604" s="50"/>
      <c r="OHU604" s="50"/>
      <c r="OHV604" s="50"/>
      <c r="OHW604" s="50"/>
      <c r="OHX604" s="50"/>
      <c r="OHY604" s="50"/>
      <c r="OHZ604" s="50"/>
      <c r="OIA604" s="50"/>
      <c r="OIB604" s="50"/>
      <c r="OIC604" s="50"/>
      <c r="OID604" s="50"/>
      <c r="OIE604" s="50"/>
      <c r="OIF604" s="50"/>
      <c r="OIG604" s="50"/>
      <c r="OIH604" s="50"/>
      <c r="OII604" s="50"/>
      <c r="OIJ604" s="50"/>
      <c r="OIK604" s="50"/>
      <c r="OIL604" s="50"/>
      <c r="OIM604" s="50"/>
      <c r="OIN604" s="50"/>
      <c r="OIO604" s="50"/>
      <c r="OIP604" s="50"/>
      <c r="OIQ604" s="50"/>
      <c r="OIR604" s="50"/>
      <c r="OIS604" s="50"/>
      <c r="OIT604" s="50"/>
      <c r="OIU604" s="50"/>
      <c r="OIV604" s="50"/>
      <c r="OIW604" s="50"/>
      <c r="OIX604" s="50"/>
      <c r="OIY604" s="50"/>
      <c r="OIZ604" s="50"/>
      <c r="OJA604" s="50"/>
      <c r="OJB604" s="50"/>
      <c r="OJC604" s="50"/>
      <c r="OJD604" s="50"/>
      <c r="OJE604" s="50"/>
      <c r="OJF604" s="50"/>
      <c r="OJG604" s="50"/>
      <c r="OJH604" s="50"/>
      <c r="OJI604" s="50"/>
      <c r="OJJ604" s="50"/>
      <c r="OJK604" s="50"/>
      <c r="OJL604" s="50"/>
      <c r="OJM604" s="50"/>
      <c r="OJN604" s="50"/>
      <c r="OJO604" s="50"/>
      <c r="OJP604" s="50"/>
      <c r="OJQ604" s="50"/>
      <c r="OJR604" s="50"/>
      <c r="OJS604" s="50"/>
      <c r="OJT604" s="50"/>
      <c r="OJU604" s="50"/>
      <c r="OJV604" s="50"/>
      <c r="OJW604" s="50"/>
      <c r="OJX604" s="50"/>
      <c r="OJY604" s="50"/>
      <c r="OJZ604" s="50"/>
      <c r="OKA604" s="50"/>
      <c r="OKB604" s="50"/>
      <c r="OKC604" s="50"/>
      <c r="OKD604" s="50"/>
      <c r="OKE604" s="50"/>
      <c r="OKF604" s="50"/>
      <c r="OKG604" s="50"/>
      <c r="OKH604" s="50"/>
      <c r="OKI604" s="50"/>
      <c r="OKJ604" s="50"/>
      <c r="OKK604" s="50"/>
      <c r="OKL604" s="50"/>
      <c r="OKM604" s="50"/>
      <c r="OKN604" s="50"/>
      <c r="OKO604" s="50"/>
      <c r="OKP604" s="50"/>
      <c r="OKQ604" s="50"/>
      <c r="OKR604" s="50"/>
      <c r="OKS604" s="50"/>
      <c r="OKT604" s="50"/>
      <c r="OKU604" s="50"/>
      <c r="OKV604" s="50"/>
      <c r="OKW604" s="50"/>
      <c r="OKX604" s="50"/>
      <c r="OKY604" s="50"/>
      <c r="OKZ604" s="50"/>
      <c r="OLA604" s="50"/>
      <c r="OLB604" s="50"/>
      <c r="OLC604" s="50"/>
      <c r="OLD604" s="50"/>
      <c r="OLE604" s="50"/>
      <c r="OLF604" s="50"/>
      <c r="OLG604" s="50"/>
      <c r="OLH604" s="50"/>
      <c r="OLI604" s="50"/>
      <c r="OLJ604" s="50"/>
      <c r="OLK604" s="50"/>
      <c r="OLL604" s="50"/>
      <c r="OLM604" s="50"/>
      <c r="OLN604" s="50"/>
      <c r="OLO604" s="50"/>
      <c r="OLP604" s="50"/>
      <c r="OLQ604" s="50"/>
      <c r="OLR604" s="50"/>
      <c r="OLS604" s="50"/>
      <c r="OLT604" s="50"/>
      <c r="OLU604" s="50"/>
      <c r="OLV604" s="50"/>
      <c r="OLW604" s="50"/>
      <c r="OLX604" s="50"/>
      <c r="OLY604" s="50"/>
      <c r="OLZ604" s="50"/>
      <c r="OMA604" s="50"/>
      <c r="OMB604" s="50"/>
      <c r="OMC604" s="50"/>
      <c r="OMD604" s="50"/>
      <c r="OME604" s="50"/>
      <c r="OMF604" s="50"/>
      <c r="OMG604" s="50"/>
      <c r="OMH604" s="50"/>
      <c r="OMI604" s="50"/>
      <c r="OMJ604" s="50"/>
      <c r="OMK604" s="50"/>
      <c r="OML604" s="50"/>
      <c r="OMM604" s="50"/>
      <c r="OMN604" s="50"/>
      <c r="OMO604" s="50"/>
      <c r="OMP604" s="50"/>
      <c r="OMQ604" s="50"/>
      <c r="OMR604" s="50"/>
      <c r="OMT604" s="50"/>
      <c r="OMV604" s="50"/>
      <c r="OMW604" s="50"/>
      <c r="OMX604" s="50"/>
      <c r="OMY604" s="50"/>
      <c r="OMZ604" s="50"/>
      <c r="ONA604" s="50"/>
      <c r="ONB604" s="50"/>
      <c r="ONC604" s="50"/>
      <c r="ONH604" s="50"/>
      <c r="ONI604" s="50"/>
      <c r="ONJ604" s="50"/>
      <c r="ONK604" s="50"/>
      <c r="ONL604" s="50"/>
      <c r="ONM604" s="50"/>
      <c r="ONN604" s="50"/>
      <c r="ONO604" s="50"/>
      <c r="ONP604" s="50"/>
      <c r="ONQ604" s="50"/>
      <c r="ONR604" s="50"/>
      <c r="ONS604" s="50"/>
      <c r="ONT604" s="50"/>
      <c r="ONU604" s="50"/>
      <c r="ONV604" s="50"/>
      <c r="ONW604" s="50"/>
      <c r="ONX604" s="50"/>
      <c r="ONY604" s="50"/>
      <c r="ONZ604" s="50"/>
      <c r="OOA604" s="50"/>
      <c r="OOB604" s="50"/>
      <c r="OOC604" s="50"/>
      <c r="OOD604" s="50"/>
      <c r="OOE604" s="50"/>
      <c r="OOF604" s="50"/>
      <c r="OOG604" s="50"/>
      <c r="OOH604" s="50"/>
      <c r="OOI604" s="50"/>
      <c r="OOJ604" s="50"/>
      <c r="OOK604" s="50"/>
      <c r="OOL604" s="50"/>
      <c r="OOM604" s="50"/>
      <c r="OON604" s="50"/>
      <c r="OOO604" s="50"/>
      <c r="OOP604" s="50"/>
      <c r="OOQ604" s="50"/>
      <c r="OOR604" s="50"/>
      <c r="OOS604" s="50"/>
      <c r="OOT604" s="50"/>
      <c r="OOU604" s="50"/>
      <c r="OOV604" s="50"/>
      <c r="OOW604" s="50"/>
      <c r="OOX604" s="50"/>
      <c r="OOY604" s="50"/>
      <c r="OOZ604" s="50"/>
      <c r="OPA604" s="50"/>
      <c r="OPB604" s="50"/>
      <c r="OPC604" s="50"/>
      <c r="OPD604" s="50"/>
      <c r="OPE604" s="50"/>
      <c r="OPF604" s="50"/>
      <c r="OPG604" s="50"/>
      <c r="OPH604" s="50"/>
      <c r="OPI604" s="50"/>
      <c r="OPJ604" s="50"/>
      <c r="OPK604" s="50"/>
      <c r="OPL604" s="50"/>
      <c r="OPM604" s="50"/>
      <c r="OPN604" s="50"/>
      <c r="OPO604" s="50"/>
      <c r="OPP604" s="50"/>
      <c r="OPQ604" s="50"/>
      <c r="OPR604" s="50"/>
      <c r="OPS604" s="50"/>
      <c r="OPT604" s="50"/>
      <c r="OPU604" s="50"/>
      <c r="OPV604" s="50"/>
      <c r="OPW604" s="50"/>
      <c r="OPX604" s="50"/>
      <c r="OPY604" s="50"/>
      <c r="OPZ604" s="50"/>
      <c r="OQA604" s="50"/>
      <c r="OQB604" s="50"/>
      <c r="OQC604" s="50"/>
      <c r="OQD604" s="50"/>
      <c r="OQE604" s="50"/>
      <c r="OQF604" s="50"/>
      <c r="OQG604" s="50"/>
      <c r="OQH604" s="50"/>
      <c r="OQI604" s="50"/>
      <c r="OQJ604" s="50"/>
      <c r="OQK604" s="50"/>
      <c r="OQL604" s="50"/>
      <c r="OQM604" s="50"/>
      <c r="OQN604" s="50"/>
      <c r="OQO604" s="50"/>
      <c r="OQP604" s="50"/>
      <c r="OQQ604" s="50"/>
      <c r="OQR604" s="50"/>
      <c r="OQS604" s="50"/>
      <c r="OQT604" s="50"/>
      <c r="OQU604" s="50"/>
      <c r="OQV604" s="50"/>
      <c r="OQW604" s="50"/>
      <c r="OQX604" s="50"/>
      <c r="OQY604" s="50"/>
      <c r="OQZ604" s="50"/>
      <c r="ORA604" s="50"/>
      <c r="ORB604" s="50"/>
      <c r="ORC604" s="50"/>
      <c r="ORD604" s="50"/>
      <c r="ORE604" s="50"/>
      <c r="ORF604" s="50"/>
      <c r="ORG604" s="50"/>
      <c r="ORH604" s="50"/>
      <c r="ORI604" s="50"/>
      <c r="ORJ604" s="50"/>
      <c r="ORK604" s="50"/>
      <c r="ORL604" s="50"/>
      <c r="ORM604" s="50"/>
      <c r="ORN604" s="50"/>
      <c r="ORO604" s="50"/>
      <c r="ORP604" s="50"/>
      <c r="ORQ604" s="50"/>
      <c r="ORR604" s="50"/>
      <c r="ORS604" s="50"/>
      <c r="ORT604" s="50"/>
      <c r="ORU604" s="50"/>
      <c r="ORV604" s="50"/>
      <c r="ORW604" s="50"/>
      <c r="ORX604" s="50"/>
      <c r="ORY604" s="50"/>
      <c r="ORZ604" s="50"/>
      <c r="OSA604" s="50"/>
      <c r="OSB604" s="50"/>
      <c r="OSC604" s="50"/>
      <c r="OSD604" s="50"/>
      <c r="OSE604" s="50"/>
      <c r="OSF604" s="50"/>
      <c r="OSG604" s="50"/>
      <c r="OSH604" s="50"/>
      <c r="OSI604" s="50"/>
      <c r="OSJ604" s="50"/>
      <c r="OSK604" s="50"/>
      <c r="OSL604" s="50"/>
      <c r="OSM604" s="50"/>
      <c r="OSN604" s="50"/>
      <c r="OSO604" s="50"/>
      <c r="OSP604" s="50"/>
      <c r="OSQ604" s="50"/>
      <c r="OSR604" s="50"/>
      <c r="OSS604" s="50"/>
      <c r="OST604" s="50"/>
      <c r="OSU604" s="50"/>
      <c r="OSV604" s="50"/>
      <c r="OSW604" s="50"/>
      <c r="OSX604" s="50"/>
      <c r="OSY604" s="50"/>
      <c r="OSZ604" s="50"/>
      <c r="OTA604" s="50"/>
      <c r="OTB604" s="50"/>
      <c r="OTC604" s="50"/>
      <c r="OTD604" s="50"/>
      <c r="OTE604" s="50"/>
      <c r="OTF604" s="50"/>
      <c r="OTG604" s="50"/>
      <c r="OTH604" s="50"/>
      <c r="OTI604" s="50"/>
      <c r="OTJ604" s="50"/>
      <c r="OTK604" s="50"/>
      <c r="OTL604" s="50"/>
      <c r="OTM604" s="50"/>
      <c r="OTN604" s="50"/>
      <c r="OTO604" s="50"/>
      <c r="OTP604" s="50"/>
      <c r="OTQ604" s="50"/>
      <c r="OTR604" s="50"/>
      <c r="OTS604" s="50"/>
      <c r="OTT604" s="50"/>
      <c r="OTU604" s="50"/>
      <c r="OTV604" s="50"/>
      <c r="OTW604" s="50"/>
      <c r="OTX604" s="50"/>
      <c r="OTY604" s="50"/>
      <c r="OTZ604" s="50"/>
      <c r="OUA604" s="50"/>
      <c r="OUB604" s="50"/>
      <c r="OUC604" s="50"/>
      <c r="OUD604" s="50"/>
      <c r="OUE604" s="50"/>
      <c r="OUF604" s="50"/>
      <c r="OUG604" s="50"/>
      <c r="OUH604" s="50"/>
      <c r="OUI604" s="50"/>
      <c r="OUJ604" s="50"/>
      <c r="OUK604" s="50"/>
      <c r="OUL604" s="50"/>
      <c r="OUM604" s="50"/>
      <c r="OUN604" s="50"/>
      <c r="OUO604" s="50"/>
      <c r="OUP604" s="50"/>
      <c r="OUQ604" s="50"/>
      <c r="OUR604" s="50"/>
      <c r="OUS604" s="50"/>
      <c r="OUT604" s="50"/>
      <c r="OUU604" s="50"/>
      <c r="OUV604" s="50"/>
      <c r="OUW604" s="50"/>
      <c r="OUX604" s="50"/>
      <c r="OUY604" s="50"/>
      <c r="OUZ604" s="50"/>
      <c r="OVA604" s="50"/>
      <c r="OVB604" s="50"/>
      <c r="OVC604" s="50"/>
      <c r="OVD604" s="50"/>
      <c r="OVE604" s="50"/>
      <c r="OVF604" s="50"/>
      <c r="OVG604" s="50"/>
      <c r="OVH604" s="50"/>
      <c r="OVI604" s="50"/>
      <c r="OVJ604" s="50"/>
      <c r="OVK604" s="50"/>
      <c r="OVL604" s="50"/>
      <c r="OVM604" s="50"/>
      <c r="OVN604" s="50"/>
      <c r="OVO604" s="50"/>
      <c r="OVP604" s="50"/>
      <c r="OVQ604" s="50"/>
      <c r="OVR604" s="50"/>
      <c r="OVS604" s="50"/>
      <c r="OVT604" s="50"/>
      <c r="OVU604" s="50"/>
      <c r="OVV604" s="50"/>
      <c r="OVW604" s="50"/>
      <c r="OVX604" s="50"/>
      <c r="OVY604" s="50"/>
      <c r="OVZ604" s="50"/>
      <c r="OWA604" s="50"/>
      <c r="OWB604" s="50"/>
      <c r="OWC604" s="50"/>
      <c r="OWD604" s="50"/>
      <c r="OWE604" s="50"/>
      <c r="OWF604" s="50"/>
      <c r="OWG604" s="50"/>
      <c r="OWH604" s="50"/>
      <c r="OWI604" s="50"/>
      <c r="OWJ604" s="50"/>
      <c r="OWK604" s="50"/>
      <c r="OWL604" s="50"/>
      <c r="OWM604" s="50"/>
      <c r="OWN604" s="50"/>
      <c r="OWP604" s="50"/>
      <c r="OWR604" s="50"/>
      <c r="OWS604" s="50"/>
      <c r="OWT604" s="50"/>
      <c r="OWU604" s="50"/>
      <c r="OWV604" s="50"/>
      <c r="OWW604" s="50"/>
      <c r="OWX604" s="50"/>
      <c r="OWY604" s="50"/>
      <c r="OXD604" s="50"/>
      <c r="OXE604" s="50"/>
      <c r="OXF604" s="50"/>
      <c r="OXG604" s="50"/>
      <c r="OXH604" s="50"/>
      <c r="OXI604" s="50"/>
      <c r="OXJ604" s="50"/>
      <c r="OXK604" s="50"/>
      <c r="OXL604" s="50"/>
      <c r="OXM604" s="50"/>
      <c r="OXN604" s="50"/>
      <c r="OXO604" s="50"/>
      <c r="OXP604" s="50"/>
      <c r="OXQ604" s="50"/>
      <c r="OXR604" s="50"/>
      <c r="OXS604" s="50"/>
      <c r="OXT604" s="50"/>
      <c r="OXU604" s="50"/>
      <c r="OXV604" s="50"/>
      <c r="OXW604" s="50"/>
      <c r="OXX604" s="50"/>
      <c r="OXY604" s="50"/>
      <c r="OXZ604" s="50"/>
      <c r="OYA604" s="50"/>
      <c r="OYB604" s="50"/>
      <c r="OYC604" s="50"/>
      <c r="OYD604" s="50"/>
      <c r="OYE604" s="50"/>
      <c r="OYF604" s="50"/>
      <c r="OYG604" s="50"/>
      <c r="OYH604" s="50"/>
      <c r="OYI604" s="50"/>
      <c r="OYJ604" s="50"/>
      <c r="OYK604" s="50"/>
      <c r="OYL604" s="50"/>
      <c r="OYM604" s="50"/>
      <c r="OYN604" s="50"/>
      <c r="OYO604" s="50"/>
      <c r="OYP604" s="50"/>
      <c r="OYQ604" s="50"/>
      <c r="OYR604" s="50"/>
      <c r="OYS604" s="50"/>
      <c r="OYT604" s="50"/>
      <c r="OYU604" s="50"/>
      <c r="OYV604" s="50"/>
      <c r="OYW604" s="50"/>
      <c r="OYX604" s="50"/>
      <c r="OYY604" s="50"/>
      <c r="OYZ604" s="50"/>
      <c r="OZA604" s="50"/>
      <c r="OZB604" s="50"/>
      <c r="OZC604" s="50"/>
      <c r="OZD604" s="50"/>
      <c r="OZE604" s="50"/>
      <c r="OZF604" s="50"/>
      <c r="OZG604" s="50"/>
      <c r="OZH604" s="50"/>
      <c r="OZI604" s="50"/>
      <c r="OZJ604" s="50"/>
      <c r="OZK604" s="50"/>
      <c r="OZL604" s="50"/>
      <c r="OZM604" s="50"/>
      <c r="OZN604" s="50"/>
      <c r="OZO604" s="50"/>
      <c r="OZP604" s="50"/>
      <c r="OZQ604" s="50"/>
      <c r="OZR604" s="50"/>
      <c r="OZS604" s="50"/>
      <c r="OZT604" s="50"/>
      <c r="OZU604" s="50"/>
      <c r="OZV604" s="50"/>
      <c r="OZW604" s="50"/>
      <c r="OZX604" s="50"/>
      <c r="OZY604" s="50"/>
      <c r="OZZ604" s="50"/>
      <c r="PAA604" s="50"/>
      <c r="PAB604" s="50"/>
      <c r="PAC604" s="50"/>
      <c r="PAD604" s="50"/>
      <c r="PAE604" s="50"/>
      <c r="PAF604" s="50"/>
      <c r="PAG604" s="50"/>
      <c r="PAH604" s="50"/>
      <c r="PAI604" s="50"/>
      <c r="PAJ604" s="50"/>
      <c r="PAK604" s="50"/>
      <c r="PAL604" s="50"/>
      <c r="PAM604" s="50"/>
      <c r="PAN604" s="50"/>
      <c r="PAO604" s="50"/>
      <c r="PAP604" s="50"/>
      <c r="PAQ604" s="50"/>
      <c r="PAR604" s="50"/>
      <c r="PAS604" s="50"/>
      <c r="PAT604" s="50"/>
      <c r="PAU604" s="50"/>
      <c r="PAV604" s="50"/>
      <c r="PAW604" s="50"/>
      <c r="PAX604" s="50"/>
      <c r="PAY604" s="50"/>
      <c r="PAZ604" s="50"/>
      <c r="PBA604" s="50"/>
      <c r="PBB604" s="50"/>
      <c r="PBC604" s="50"/>
      <c r="PBD604" s="50"/>
      <c r="PBE604" s="50"/>
      <c r="PBF604" s="50"/>
      <c r="PBG604" s="50"/>
      <c r="PBH604" s="50"/>
      <c r="PBI604" s="50"/>
      <c r="PBJ604" s="50"/>
      <c r="PBK604" s="50"/>
      <c r="PBL604" s="50"/>
      <c r="PBM604" s="50"/>
      <c r="PBN604" s="50"/>
      <c r="PBO604" s="50"/>
      <c r="PBP604" s="50"/>
      <c r="PBQ604" s="50"/>
      <c r="PBR604" s="50"/>
      <c r="PBS604" s="50"/>
      <c r="PBT604" s="50"/>
      <c r="PBU604" s="50"/>
      <c r="PBV604" s="50"/>
      <c r="PBW604" s="50"/>
      <c r="PBX604" s="50"/>
      <c r="PBY604" s="50"/>
      <c r="PBZ604" s="50"/>
      <c r="PCA604" s="50"/>
      <c r="PCB604" s="50"/>
      <c r="PCC604" s="50"/>
      <c r="PCD604" s="50"/>
      <c r="PCE604" s="50"/>
      <c r="PCF604" s="50"/>
      <c r="PCG604" s="50"/>
      <c r="PCH604" s="50"/>
      <c r="PCI604" s="50"/>
      <c r="PCJ604" s="50"/>
      <c r="PCK604" s="50"/>
      <c r="PCL604" s="50"/>
      <c r="PCM604" s="50"/>
      <c r="PCN604" s="50"/>
      <c r="PCO604" s="50"/>
      <c r="PCP604" s="50"/>
      <c r="PCQ604" s="50"/>
      <c r="PCR604" s="50"/>
      <c r="PCS604" s="50"/>
      <c r="PCT604" s="50"/>
      <c r="PCU604" s="50"/>
      <c r="PCV604" s="50"/>
      <c r="PCW604" s="50"/>
      <c r="PCX604" s="50"/>
      <c r="PCY604" s="50"/>
      <c r="PCZ604" s="50"/>
      <c r="PDA604" s="50"/>
      <c r="PDB604" s="50"/>
      <c r="PDC604" s="50"/>
      <c r="PDD604" s="50"/>
      <c r="PDE604" s="50"/>
      <c r="PDF604" s="50"/>
      <c r="PDG604" s="50"/>
      <c r="PDH604" s="50"/>
      <c r="PDI604" s="50"/>
      <c r="PDJ604" s="50"/>
      <c r="PDK604" s="50"/>
      <c r="PDL604" s="50"/>
      <c r="PDM604" s="50"/>
      <c r="PDN604" s="50"/>
      <c r="PDO604" s="50"/>
      <c r="PDP604" s="50"/>
      <c r="PDQ604" s="50"/>
      <c r="PDR604" s="50"/>
      <c r="PDS604" s="50"/>
      <c r="PDT604" s="50"/>
      <c r="PDU604" s="50"/>
      <c r="PDV604" s="50"/>
      <c r="PDW604" s="50"/>
      <c r="PDX604" s="50"/>
      <c r="PDY604" s="50"/>
      <c r="PDZ604" s="50"/>
      <c r="PEA604" s="50"/>
      <c r="PEB604" s="50"/>
      <c r="PEC604" s="50"/>
      <c r="PED604" s="50"/>
      <c r="PEE604" s="50"/>
      <c r="PEF604" s="50"/>
      <c r="PEG604" s="50"/>
      <c r="PEH604" s="50"/>
      <c r="PEI604" s="50"/>
      <c r="PEJ604" s="50"/>
      <c r="PEK604" s="50"/>
      <c r="PEL604" s="50"/>
      <c r="PEM604" s="50"/>
      <c r="PEN604" s="50"/>
      <c r="PEO604" s="50"/>
      <c r="PEP604" s="50"/>
      <c r="PEQ604" s="50"/>
      <c r="PER604" s="50"/>
      <c r="PES604" s="50"/>
      <c r="PET604" s="50"/>
      <c r="PEU604" s="50"/>
      <c r="PEV604" s="50"/>
      <c r="PEW604" s="50"/>
      <c r="PEX604" s="50"/>
      <c r="PEY604" s="50"/>
      <c r="PEZ604" s="50"/>
      <c r="PFA604" s="50"/>
      <c r="PFB604" s="50"/>
      <c r="PFC604" s="50"/>
      <c r="PFD604" s="50"/>
      <c r="PFE604" s="50"/>
      <c r="PFF604" s="50"/>
      <c r="PFG604" s="50"/>
      <c r="PFH604" s="50"/>
      <c r="PFI604" s="50"/>
      <c r="PFJ604" s="50"/>
      <c r="PFK604" s="50"/>
      <c r="PFL604" s="50"/>
      <c r="PFM604" s="50"/>
      <c r="PFN604" s="50"/>
      <c r="PFO604" s="50"/>
      <c r="PFP604" s="50"/>
      <c r="PFQ604" s="50"/>
      <c r="PFR604" s="50"/>
      <c r="PFS604" s="50"/>
      <c r="PFT604" s="50"/>
      <c r="PFU604" s="50"/>
      <c r="PFV604" s="50"/>
      <c r="PFW604" s="50"/>
      <c r="PFX604" s="50"/>
      <c r="PFY604" s="50"/>
      <c r="PFZ604" s="50"/>
      <c r="PGA604" s="50"/>
      <c r="PGB604" s="50"/>
      <c r="PGC604" s="50"/>
      <c r="PGD604" s="50"/>
      <c r="PGE604" s="50"/>
      <c r="PGF604" s="50"/>
      <c r="PGG604" s="50"/>
      <c r="PGH604" s="50"/>
      <c r="PGI604" s="50"/>
      <c r="PGJ604" s="50"/>
      <c r="PGL604" s="50"/>
      <c r="PGN604" s="50"/>
      <c r="PGO604" s="50"/>
      <c r="PGP604" s="50"/>
      <c r="PGQ604" s="50"/>
      <c r="PGR604" s="50"/>
      <c r="PGS604" s="50"/>
      <c r="PGT604" s="50"/>
      <c r="PGU604" s="50"/>
      <c r="PGZ604" s="50"/>
      <c r="PHA604" s="50"/>
      <c r="PHB604" s="50"/>
      <c r="PHC604" s="50"/>
      <c r="PHD604" s="50"/>
      <c r="PHE604" s="50"/>
      <c r="PHF604" s="50"/>
      <c r="PHG604" s="50"/>
      <c r="PHH604" s="50"/>
      <c r="PHI604" s="50"/>
      <c r="PHJ604" s="50"/>
      <c r="PHK604" s="50"/>
      <c r="PHL604" s="50"/>
      <c r="PHM604" s="50"/>
      <c r="PHN604" s="50"/>
      <c r="PHO604" s="50"/>
      <c r="PHP604" s="50"/>
      <c r="PHQ604" s="50"/>
      <c r="PHR604" s="50"/>
      <c r="PHS604" s="50"/>
      <c r="PHT604" s="50"/>
      <c r="PHU604" s="50"/>
      <c r="PHV604" s="50"/>
      <c r="PHW604" s="50"/>
      <c r="PHX604" s="50"/>
      <c r="PHY604" s="50"/>
      <c r="PHZ604" s="50"/>
      <c r="PIA604" s="50"/>
      <c r="PIB604" s="50"/>
      <c r="PIC604" s="50"/>
      <c r="PID604" s="50"/>
      <c r="PIE604" s="50"/>
      <c r="PIF604" s="50"/>
      <c r="PIG604" s="50"/>
      <c r="PIH604" s="50"/>
      <c r="PII604" s="50"/>
      <c r="PIJ604" s="50"/>
      <c r="PIK604" s="50"/>
      <c r="PIL604" s="50"/>
      <c r="PIM604" s="50"/>
      <c r="PIN604" s="50"/>
      <c r="PIO604" s="50"/>
      <c r="PIP604" s="50"/>
      <c r="PIQ604" s="50"/>
      <c r="PIR604" s="50"/>
      <c r="PIS604" s="50"/>
      <c r="PIT604" s="50"/>
      <c r="PIU604" s="50"/>
      <c r="PIV604" s="50"/>
      <c r="PIW604" s="50"/>
      <c r="PIX604" s="50"/>
      <c r="PIY604" s="50"/>
      <c r="PIZ604" s="50"/>
      <c r="PJA604" s="50"/>
      <c r="PJB604" s="50"/>
      <c r="PJC604" s="50"/>
      <c r="PJD604" s="50"/>
      <c r="PJE604" s="50"/>
      <c r="PJF604" s="50"/>
      <c r="PJG604" s="50"/>
      <c r="PJH604" s="50"/>
      <c r="PJI604" s="50"/>
      <c r="PJJ604" s="50"/>
      <c r="PJK604" s="50"/>
      <c r="PJL604" s="50"/>
      <c r="PJM604" s="50"/>
      <c r="PJN604" s="50"/>
      <c r="PJO604" s="50"/>
      <c r="PJP604" s="50"/>
      <c r="PJQ604" s="50"/>
      <c r="PJR604" s="50"/>
      <c r="PJS604" s="50"/>
      <c r="PJT604" s="50"/>
      <c r="PJU604" s="50"/>
      <c r="PJV604" s="50"/>
      <c r="PJW604" s="50"/>
      <c r="PJX604" s="50"/>
      <c r="PJY604" s="50"/>
      <c r="PJZ604" s="50"/>
      <c r="PKA604" s="50"/>
      <c r="PKB604" s="50"/>
      <c r="PKC604" s="50"/>
      <c r="PKD604" s="50"/>
      <c r="PKE604" s="50"/>
      <c r="PKF604" s="50"/>
      <c r="PKG604" s="50"/>
      <c r="PKH604" s="50"/>
      <c r="PKI604" s="50"/>
      <c r="PKJ604" s="50"/>
      <c r="PKK604" s="50"/>
      <c r="PKL604" s="50"/>
      <c r="PKM604" s="50"/>
      <c r="PKN604" s="50"/>
      <c r="PKO604" s="50"/>
      <c r="PKP604" s="50"/>
      <c r="PKQ604" s="50"/>
      <c r="PKR604" s="50"/>
      <c r="PKS604" s="50"/>
      <c r="PKT604" s="50"/>
      <c r="PKU604" s="50"/>
      <c r="PKV604" s="50"/>
      <c r="PKW604" s="50"/>
      <c r="PKX604" s="50"/>
      <c r="PKY604" s="50"/>
      <c r="PKZ604" s="50"/>
      <c r="PLA604" s="50"/>
      <c r="PLB604" s="50"/>
      <c r="PLC604" s="50"/>
      <c r="PLD604" s="50"/>
      <c r="PLE604" s="50"/>
      <c r="PLF604" s="50"/>
      <c r="PLG604" s="50"/>
      <c r="PLH604" s="50"/>
      <c r="PLI604" s="50"/>
      <c r="PLJ604" s="50"/>
      <c r="PLK604" s="50"/>
      <c r="PLL604" s="50"/>
      <c r="PLM604" s="50"/>
      <c r="PLN604" s="50"/>
      <c r="PLO604" s="50"/>
      <c r="PLP604" s="50"/>
      <c r="PLQ604" s="50"/>
      <c r="PLR604" s="50"/>
      <c r="PLS604" s="50"/>
      <c r="PLT604" s="50"/>
      <c r="PLU604" s="50"/>
      <c r="PLV604" s="50"/>
      <c r="PLW604" s="50"/>
      <c r="PLX604" s="50"/>
      <c r="PLY604" s="50"/>
      <c r="PLZ604" s="50"/>
      <c r="PMA604" s="50"/>
      <c r="PMB604" s="50"/>
      <c r="PMC604" s="50"/>
      <c r="PMD604" s="50"/>
      <c r="PME604" s="50"/>
      <c r="PMF604" s="50"/>
      <c r="PMG604" s="50"/>
      <c r="PMH604" s="50"/>
      <c r="PMI604" s="50"/>
      <c r="PMJ604" s="50"/>
      <c r="PMK604" s="50"/>
      <c r="PML604" s="50"/>
      <c r="PMM604" s="50"/>
      <c r="PMN604" s="50"/>
      <c r="PMO604" s="50"/>
      <c r="PMP604" s="50"/>
      <c r="PMQ604" s="50"/>
      <c r="PMR604" s="50"/>
      <c r="PMS604" s="50"/>
      <c r="PMT604" s="50"/>
      <c r="PMU604" s="50"/>
      <c r="PMV604" s="50"/>
      <c r="PMW604" s="50"/>
      <c r="PMX604" s="50"/>
      <c r="PMY604" s="50"/>
      <c r="PMZ604" s="50"/>
      <c r="PNA604" s="50"/>
      <c r="PNB604" s="50"/>
      <c r="PNC604" s="50"/>
      <c r="PND604" s="50"/>
      <c r="PNE604" s="50"/>
      <c r="PNF604" s="50"/>
      <c r="PNG604" s="50"/>
      <c r="PNH604" s="50"/>
      <c r="PNI604" s="50"/>
      <c r="PNJ604" s="50"/>
      <c r="PNK604" s="50"/>
      <c r="PNL604" s="50"/>
      <c r="PNM604" s="50"/>
      <c r="PNN604" s="50"/>
      <c r="PNO604" s="50"/>
      <c r="PNP604" s="50"/>
      <c r="PNQ604" s="50"/>
      <c r="PNR604" s="50"/>
      <c r="PNS604" s="50"/>
      <c r="PNT604" s="50"/>
      <c r="PNU604" s="50"/>
      <c r="PNV604" s="50"/>
      <c r="PNW604" s="50"/>
      <c r="PNX604" s="50"/>
      <c r="PNY604" s="50"/>
      <c r="PNZ604" s="50"/>
      <c r="POA604" s="50"/>
      <c r="POB604" s="50"/>
      <c r="POC604" s="50"/>
      <c r="POD604" s="50"/>
      <c r="POE604" s="50"/>
      <c r="POF604" s="50"/>
      <c r="POG604" s="50"/>
      <c r="POH604" s="50"/>
      <c r="POI604" s="50"/>
      <c r="POJ604" s="50"/>
      <c r="POK604" s="50"/>
      <c r="POL604" s="50"/>
      <c r="POM604" s="50"/>
      <c r="PON604" s="50"/>
      <c r="POO604" s="50"/>
      <c r="POP604" s="50"/>
      <c r="POQ604" s="50"/>
      <c r="POR604" s="50"/>
      <c r="POS604" s="50"/>
      <c r="POT604" s="50"/>
      <c r="POU604" s="50"/>
      <c r="POV604" s="50"/>
      <c r="POW604" s="50"/>
      <c r="POX604" s="50"/>
      <c r="POY604" s="50"/>
      <c r="POZ604" s="50"/>
      <c r="PPA604" s="50"/>
      <c r="PPB604" s="50"/>
      <c r="PPC604" s="50"/>
      <c r="PPD604" s="50"/>
      <c r="PPE604" s="50"/>
      <c r="PPF604" s="50"/>
      <c r="PPG604" s="50"/>
      <c r="PPH604" s="50"/>
      <c r="PPI604" s="50"/>
      <c r="PPJ604" s="50"/>
      <c r="PPK604" s="50"/>
      <c r="PPL604" s="50"/>
      <c r="PPM604" s="50"/>
      <c r="PPN604" s="50"/>
      <c r="PPO604" s="50"/>
      <c r="PPP604" s="50"/>
      <c r="PPQ604" s="50"/>
      <c r="PPR604" s="50"/>
      <c r="PPS604" s="50"/>
      <c r="PPT604" s="50"/>
      <c r="PPU604" s="50"/>
      <c r="PPV604" s="50"/>
      <c r="PPW604" s="50"/>
      <c r="PPX604" s="50"/>
      <c r="PPY604" s="50"/>
      <c r="PPZ604" s="50"/>
      <c r="PQA604" s="50"/>
      <c r="PQB604" s="50"/>
      <c r="PQC604" s="50"/>
      <c r="PQD604" s="50"/>
      <c r="PQE604" s="50"/>
      <c r="PQF604" s="50"/>
      <c r="PQH604" s="50"/>
      <c r="PQJ604" s="50"/>
      <c r="PQK604" s="50"/>
      <c r="PQL604" s="50"/>
      <c r="PQM604" s="50"/>
      <c r="PQN604" s="50"/>
      <c r="PQO604" s="50"/>
      <c r="PQP604" s="50"/>
      <c r="PQQ604" s="50"/>
      <c r="PQV604" s="50"/>
      <c r="PQW604" s="50"/>
      <c r="PQX604" s="50"/>
      <c r="PQY604" s="50"/>
      <c r="PQZ604" s="50"/>
      <c r="PRA604" s="50"/>
      <c r="PRB604" s="50"/>
      <c r="PRC604" s="50"/>
      <c r="PRD604" s="50"/>
      <c r="PRE604" s="50"/>
      <c r="PRF604" s="50"/>
      <c r="PRG604" s="50"/>
      <c r="PRH604" s="50"/>
      <c r="PRI604" s="50"/>
      <c r="PRJ604" s="50"/>
      <c r="PRK604" s="50"/>
      <c r="PRL604" s="50"/>
      <c r="PRM604" s="50"/>
      <c r="PRN604" s="50"/>
      <c r="PRO604" s="50"/>
      <c r="PRP604" s="50"/>
      <c r="PRQ604" s="50"/>
      <c r="PRR604" s="50"/>
      <c r="PRS604" s="50"/>
      <c r="PRT604" s="50"/>
      <c r="PRU604" s="50"/>
      <c r="PRV604" s="50"/>
      <c r="PRW604" s="50"/>
      <c r="PRX604" s="50"/>
      <c r="PRY604" s="50"/>
      <c r="PRZ604" s="50"/>
      <c r="PSA604" s="50"/>
      <c r="PSB604" s="50"/>
      <c r="PSC604" s="50"/>
      <c r="PSD604" s="50"/>
      <c r="PSE604" s="50"/>
      <c r="PSF604" s="50"/>
      <c r="PSG604" s="50"/>
      <c r="PSH604" s="50"/>
      <c r="PSI604" s="50"/>
      <c r="PSJ604" s="50"/>
      <c r="PSK604" s="50"/>
      <c r="PSL604" s="50"/>
      <c r="PSM604" s="50"/>
      <c r="PSN604" s="50"/>
      <c r="PSO604" s="50"/>
      <c r="PSP604" s="50"/>
      <c r="PSQ604" s="50"/>
      <c r="PSR604" s="50"/>
      <c r="PSS604" s="50"/>
      <c r="PST604" s="50"/>
      <c r="PSU604" s="50"/>
      <c r="PSV604" s="50"/>
      <c r="PSW604" s="50"/>
      <c r="PSX604" s="50"/>
      <c r="PSY604" s="50"/>
      <c r="PSZ604" s="50"/>
      <c r="PTA604" s="50"/>
      <c r="PTB604" s="50"/>
      <c r="PTC604" s="50"/>
      <c r="PTD604" s="50"/>
      <c r="PTE604" s="50"/>
      <c r="PTF604" s="50"/>
      <c r="PTG604" s="50"/>
      <c r="PTH604" s="50"/>
      <c r="PTI604" s="50"/>
      <c r="PTJ604" s="50"/>
      <c r="PTK604" s="50"/>
      <c r="PTL604" s="50"/>
      <c r="PTM604" s="50"/>
      <c r="PTN604" s="50"/>
      <c r="PTO604" s="50"/>
      <c r="PTP604" s="50"/>
      <c r="PTQ604" s="50"/>
      <c r="PTR604" s="50"/>
      <c r="PTS604" s="50"/>
      <c r="PTT604" s="50"/>
      <c r="PTU604" s="50"/>
      <c r="PTV604" s="50"/>
      <c r="PTW604" s="50"/>
      <c r="PTX604" s="50"/>
      <c r="PTY604" s="50"/>
      <c r="PTZ604" s="50"/>
      <c r="PUA604" s="50"/>
      <c r="PUB604" s="50"/>
      <c r="PUC604" s="50"/>
      <c r="PUD604" s="50"/>
      <c r="PUE604" s="50"/>
      <c r="PUF604" s="50"/>
      <c r="PUG604" s="50"/>
      <c r="PUH604" s="50"/>
      <c r="PUI604" s="50"/>
      <c r="PUJ604" s="50"/>
      <c r="PUK604" s="50"/>
      <c r="PUL604" s="50"/>
      <c r="PUM604" s="50"/>
      <c r="PUN604" s="50"/>
      <c r="PUO604" s="50"/>
      <c r="PUP604" s="50"/>
      <c r="PUQ604" s="50"/>
      <c r="PUR604" s="50"/>
      <c r="PUS604" s="50"/>
      <c r="PUT604" s="50"/>
      <c r="PUU604" s="50"/>
      <c r="PUV604" s="50"/>
      <c r="PUW604" s="50"/>
      <c r="PUX604" s="50"/>
      <c r="PUY604" s="50"/>
      <c r="PUZ604" s="50"/>
      <c r="PVA604" s="50"/>
      <c r="PVB604" s="50"/>
      <c r="PVC604" s="50"/>
      <c r="PVD604" s="50"/>
      <c r="PVE604" s="50"/>
      <c r="PVF604" s="50"/>
      <c r="PVG604" s="50"/>
      <c r="PVH604" s="50"/>
      <c r="PVI604" s="50"/>
      <c r="PVJ604" s="50"/>
      <c r="PVK604" s="50"/>
      <c r="PVL604" s="50"/>
      <c r="PVM604" s="50"/>
      <c r="PVN604" s="50"/>
      <c r="PVO604" s="50"/>
      <c r="PVP604" s="50"/>
      <c r="PVQ604" s="50"/>
      <c r="PVR604" s="50"/>
      <c r="PVS604" s="50"/>
      <c r="PVT604" s="50"/>
      <c r="PVU604" s="50"/>
      <c r="PVV604" s="50"/>
      <c r="PVW604" s="50"/>
      <c r="PVX604" s="50"/>
      <c r="PVY604" s="50"/>
      <c r="PVZ604" s="50"/>
      <c r="PWA604" s="50"/>
      <c r="PWB604" s="50"/>
      <c r="PWC604" s="50"/>
      <c r="PWD604" s="50"/>
      <c r="PWE604" s="50"/>
      <c r="PWF604" s="50"/>
      <c r="PWG604" s="50"/>
      <c r="PWH604" s="50"/>
      <c r="PWI604" s="50"/>
      <c r="PWJ604" s="50"/>
      <c r="PWK604" s="50"/>
      <c r="PWL604" s="50"/>
      <c r="PWM604" s="50"/>
      <c r="PWN604" s="50"/>
      <c r="PWO604" s="50"/>
      <c r="PWP604" s="50"/>
      <c r="PWQ604" s="50"/>
      <c r="PWR604" s="50"/>
      <c r="PWS604" s="50"/>
      <c r="PWT604" s="50"/>
      <c r="PWU604" s="50"/>
      <c r="PWV604" s="50"/>
      <c r="PWW604" s="50"/>
      <c r="PWX604" s="50"/>
      <c r="PWY604" s="50"/>
      <c r="PWZ604" s="50"/>
      <c r="PXA604" s="50"/>
      <c r="PXB604" s="50"/>
      <c r="PXC604" s="50"/>
      <c r="PXD604" s="50"/>
      <c r="PXE604" s="50"/>
      <c r="PXF604" s="50"/>
      <c r="PXG604" s="50"/>
      <c r="PXH604" s="50"/>
      <c r="PXI604" s="50"/>
      <c r="PXJ604" s="50"/>
      <c r="PXK604" s="50"/>
      <c r="PXL604" s="50"/>
      <c r="PXM604" s="50"/>
      <c r="PXN604" s="50"/>
      <c r="PXO604" s="50"/>
      <c r="PXP604" s="50"/>
      <c r="PXQ604" s="50"/>
      <c r="PXR604" s="50"/>
      <c r="PXS604" s="50"/>
      <c r="PXT604" s="50"/>
      <c r="PXU604" s="50"/>
      <c r="PXV604" s="50"/>
      <c r="PXW604" s="50"/>
      <c r="PXX604" s="50"/>
      <c r="PXY604" s="50"/>
      <c r="PXZ604" s="50"/>
      <c r="PYA604" s="50"/>
      <c r="PYB604" s="50"/>
      <c r="PYC604" s="50"/>
      <c r="PYD604" s="50"/>
      <c r="PYE604" s="50"/>
      <c r="PYF604" s="50"/>
      <c r="PYG604" s="50"/>
      <c r="PYH604" s="50"/>
      <c r="PYI604" s="50"/>
      <c r="PYJ604" s="50"/>
      <c r="PYK604" s="50"/>
      <c r="PYL604" s="50"/>
      <c r="PYM604" s="50"/>
      <c r="PYN604" s="50"/>
      <c r="PYO604" s="50"/>
      <c r="PYP604" s="50"/>
      <c r="PYQ604" s="50"/>
      <c r="PYR604" s="50"/>
      <c r="PYS604" s="50"/>
      <c r="PYT604" s="50"/>
      <c r="PYU604" s="50"/>
      <c r="PYV604" s="50"/>
      <c r="PYW604" s="50"/>
      <c r="PYX604" s="50"/>
      <c r="PYY604" s="50"/>
      <c r="PYZ604" s="50"/>
      <c r="PZA604" s="50"/>
      <c r="PZB604" s="50"/>
      <c r="PZC604" s="50"/>
      <c r="PZD604" s="50"/>
      <c r="PZE604" s="50"/>
      <c r="PZF604" s="50"/>
      <c r="PZG604" s="50"/>
      <c r="PZH604" s="50"/>
      <c r="PZI604" s="50"/>
      <c r="PZJ604" s="50"/>
      <c r="PZK604" s="50"/>
      <c r="PZL604" s="50"/>
      <c r="PZM604" s="50"/>
      <c r="PZN604" s="50"/>
      <c r="PZO604" s="50"/>
      <c r="PZP604" s="50"/>
      <c r="PZQ604" s="50"/>
      <c r="PZR604" s="50"/>
      <c r="PZS604" s="50"/>
      <c r="PZT604" s="50"/>
      <c r="PZU604" s="50"/>
      <c r="PZV604" s="50"/>
      <c r="PZW604" s="50"/>
      <c r="PZX604" s="50"/>
      <c r="PZY604" s="50"/>
      <c r="PZZ604" s="50"/>
      <c r="QAA604" s="50"/>
      <c r="QAB604" s="50"/>
      <c r="QAD604" s="50"/>
      <c r="QAF604" s="50"/>
      <c r="QAG604" s="50"/>
      <c r="QAH604" s="50"/>
      <c r="QAI604" s="50"/>
      <c r="QAJ604" s="50"/>
      <c r="QAK604" s="50"/>
      <c r="QAL604" s="50"/>
      <c r="QAM604" s="50"/>
      <c r="QAR604" s="50"/>
      <c r="QAS604" s="50"/>
      <c r="QAT604" s="50"/>
      <c r="QAU604" s="50"/>
      <c r="QAV604" s="50"/>
      <c r="QAW604" s="50"/>
      <c r="QAX604" s="50"/>
      <c r="QAY604" s="50"/>
      <c r="QAZ604" s="50"/>
      <c r="QBA604" s="50"/>
      <c r="QBB604" s="50"/>
      <c r="QBC604" s="50"/>
      <c r="QBD604" s="50"/>
      <c r="QBE604" s="50"/>
      <c r="QBF604" s="50"/>
      <c r="QBG604" s="50"/>
      <c r="QBH604" s="50"/>
      <c r="QBI604" s="50"/>
      <c r="QBJ604" s="50"/>
      <c r="QBK604" s="50"/>
      <c r="QBL604" s="50"/>
      <c r="QBM604" s="50"/>
      <c r="QBN604" s="50"/>
      <c r="QBO604" s="50"/>
      <c r="QBP604" s="50"/>
      <c r="QBQ604" s="50"/>
      <c r="QBR604" s="50"/>
      <c r="QBS604" s="50"/>
      <c r="QBT604" s="50"/>
      <c r="QBU604" s="50"/>
      <c r="QBV604" s="50"/>
      <c r="QBW604" s="50"/>
      <c r="QBX604" s="50"/>
      <c r="QBY604" s="50"/>
      <c r="QBZ604" s="50"/>
      <c r="QCA604" s="50"/>
      <c r="QCB604" s="50"/>
      <c r="QCC604" s="50"/>
      <c r="QCD604" s="50"/>
      <c r="QCE604" s="50"/>
      <c r="QCF604" s="50"/>
      <c r="QCG604" s="50"/>
      <c r="QCH604" s="50"/>
      <c r="QCI604" s="50"/>
      <c r="QCJ604" s="50"/>
      <c r="QCK604" s="50"/>
      <c r="QCL604" s="50"/>
      <c r="QCM604" s="50"/>
      <c r="QCN604" s="50"/>
      <c r="QCO604" s="50"/>
      <c r="QCP604" s="50"/>
      <c r="QCQ604" s="50"/>
      <c r="QCR604" s="50"/>
      <c r="QCS604" s="50"/>
      <c r="QCT604" s="50"/>
      <c r="QCU604" s="50"/>
      <c r="QCV604" s="50"/>
      <c r="QCW604" s="50"/>
      <c r="QCX604" s="50"/>
      <c r="QCY604" s="50"/>
      <c r="QCZ604" s="50"/>
      <c r="QDA604" s="50"/>
      <c r="QDB604" s="50"/>
      <c r="QDC604" s="50"/>
      <c r="QDD604" s="50"/>
      <c r="QDE604" s="50"/>
      <c r="QDF604" s="50"/>
      <c r="QDG604" s="50"/>
      <c r="QDH604" s="50"/>
      <c r="QDI604" s="50"/>
      <c r="QDJ604" s="50"/>
      <c r="QDK604" s="50"/>
      <c r="QDL604" s="50"/>
      <c r="QDM604" s="50"/>
      <c r="QDN604" s="50"/>
      <c r="QDO604" s="50"/>
      <c r="QDP604" s="50"/>
      <c r="QDQ604" s="50"/>
      <c r="QDR604" s="50"/>
      <c r="QDS604" s="50"/>
      <c r="QDT604" s="50"/>
      <c r="QDU604" s="50"/>
      <c r="QDV604" s="50"/>
      <c r="QDW604" s="50"/>
      <c r="QDX604" s="50"/>
      <c r="QDY604" s="50"/>
      <c r="QDZ604" s="50"/>
      <c r="QEA604" s="50"/>
      <c r="QEB604" s="50"/>
      <c r="QEC604" s="50"/>
      <c r="QED604" s="50"/>
      <c r="QEE604" s="50"/>
      <c r="QEF604" s="50"/>
      <c r="QEG604" s="50"/>
      <c r="QEH604" s="50"/>
      <c r="QEI604" s="50"/>
      <c r="QEJ604" s="50"/>
      <c r="QEK604" s="50"/>
      <c r="QEL604" s="50"/>
      <c r="QEM604" s="50"/>
      <c r="QEN604" s="50"/>
      <c r="QEO604" s="50"/>
      <c r="QEP604" s="50"/>
      <c r="QEQ604" s="50"/>
      <c r="QER604" s="50"/>
      <c r="QES604" s="50"/>
      <c r="QET604" s="50"/>
      <c r="QEU604" s="50"/>
      <c r="QEV604" s="50"/>
      <c r="QEW604" s="50"/>
      <c r="QEX604" s="50"/>
      <c r="QEY604" s="50"/>
      <c r="QEZ604" s="50"/>
      <c r="QFA604" s="50"/>
      <c r="QFB604" s="50"/>
      <c r="QFC604" s="50"/>
      <c r="QFD604" s="50"/>
      <c r="QFE604" s="50"/>
      <c r="QFF604" s="50"/>
      <c r="QFG604" s="50"/>
      <c r="QFH604" s="50"/>
      <c r="QFI604" s="50"/>
      <c r="QFJ604" s="50"/>
      <c r="QFK604" s="50"/>
      <c r="QFL604" s="50"/>
      <c r="QFM604" s="50"/>
      <c r="QFN604" s="50"/>
      <c r="QFO604" s="50"/>
      <c r="QFP604" s="50"/>
      <c r="QFQ604" s="50"/>
      <c r="QFR604" s="50"/>
      <c r="QFS604" s="50"/>
      <c r="QFT604" s="50"/>
      <c r="QFU604" s="50"/>
      <c r="QFV604" s="50"/>
      <c r="QFW604" s="50"/>
      <c r="QFX604" s="50"/>
      <c r="QFY604" s="50"/>
      <c r="QFZ604" s="50"/>
      <c r="QGA604" s="50"/>
      <c r="QGB604" s="50"/>
      <c r="QGC604" s="50"/>
      <c r="QGD604" s="50"/>
      <c r="QGE604" s="50"/>
      <c r="QGF604" s="50"/>
      <c r="QGG604" s="50"/>
      <c r="QGH604" s="50"/>
      <c r="QGI604" s="50"/>
      <c r="QGJ604" s="50"/>
      <c r="QGK604" s="50"/>
      <c r="QGL604" s="50"/>
      <c r="QGM604" s="50"/>
      <c r="QGN604" s="50"/>
      <c r="QGO604" s="50"/>
      <c r="QGP604" s="50"/>
      <c r="QGQ604" s="50"/>
      <c r="QGR604" s="50"/>
      <c r="QGS604" s="50"/>
      <c r="QGT604" s="50"/>
      <c r="QGU604" s="50"/>
      <c r="QGV604" s="50"/>
      <c r="QGW604" s="50"/>
      <c r="QGX604" s="50"/>
      <c r="QGY604" s="50"/>
      <c r="QGZ604" s="50"/>
      <c r="QHA604" s="50"/>
      <c r="QHB604" s="50"/>
      <c r="QHC604" s="50"/>
      <c r="QHD604" s="50"/>
      <c r="QHE604" s="50"/>
      <c r="QHF604" s="50"/>
      <c r="QHG604" s="50"/>
      <c r="QHH604" s="50"/>
      <c r="QHI604" s="50"/>
      <c r="QHJ604" s="50"/>
      <c r="QHK604" s="50"/>
      <c r="QHL604" s="50"/>
      <c r="QHM604" s="50"/>
      <c r="QHN604" s="50"/>
      <c r="QHO604" s="50"/>
      <c r="QHP604" s="50"/>
      <c r="QHQ604" s="50"/>
      <c r="QHR604" s="50"/>
      <c r="QHS604" s="50"/>
      <c r="QHT604" s="50"/>
      <c r="QHU604" s="50"/>
      <c r="QHV604" s="50"/>
      <c r="QHW604" s="50"/>
      <c r="QHX604" s="50"/>
      <c r="QHY604" s="50"/>
      <c r="QHZ604" s="50"/>
      <c r="QIA604" s="50"/>
      <c r="QIB604" s="50"/>
      <c r="QIC604" s="50"/>
      <c r="QID604" s="50"/>
      <c r="QIE604" s="50"/>
      <c r="QIF604" s="50"/>
      <c r="QIG604" s="50"/>
      <c r="QIH604" s="50"/>
      <c r="QII604" s="50"/>
      <c r="QIJ604" s="50"/>
      <c r="QIK604" s="50"/>
      <c r="QIL604" s="50"/>
      <c r="QIM604" s="50"/>
      <c r="QIN604" s="50"/>
      <c r="QIO604" s="50"/>
      <c r="QIP604" s="50"/>
      <c r="QIQ604" s="50"/>
      <c r="QIR604" s="50"/>
      <c r="QIS604" s="50"/>
      <c r="QIT604" s="50"/>
      <c r="QIU604" s="50"/>
      <c r="QIV604" s="50"/>
      <c r="QIW604" s="50"/>
      <c r="QIX604" s="50"/>
      <c r="QIY604" s="50"/>
      <c r="QIZ604" s="50"/>
      <c r="QJA604" s="50"/>
      <c r="QJB604" s="50"/>
      <c r="QJC604" s="50"/>
      <c r="QJD604" s="50"/>
      <c r="QJE604" s="50"/>
      <c r="QJF604" s="50"/>
      <c r="QJG604" s="50"/>
      <c r="QJH604" s="50"/>
      <c r="QJI604" s="50"/>
      <c r="QJJ604" s="50"/>
      <c r="QJK604" s="50"/>
      <c r="QJL604" s="50"/>
      <c r="QJM604" s="50"/>
      <c r="QJN604" s="50"/>
      <c r="QJO604" s="50"/>
      <c r="QJP604" s="50"/>
      <c r="QJQ604" s="50"/>
      <c r="QJR604" s="50"/>
      <c r="QJS604" s="50"/>
      <c r="QJT604" s="50"/>
      <c r="QJU604" s="50"/>
      <c r="QJV604" s="50"/>
      <c r="QJW604" s="50"/>
      <c r="QJX604" s="50"/>
      <c r="QJZ604" s="50"/>
      <c r="QKB604" s="50"/>
      <c r="QKC604" s="50"/>
      <c r="QKD604" s="50"/>
      <c r="QKE604" s="50"/>
      <c r="QKF604" s="50"/>
      <c r="QKG604" s="50"/>
      <c r="QKH604" s="50"/>
      <c r="QKI604" s="50"/>
      <c r="QKN604" s="50"/>
      <c r="QKO604" s="50"/>
      <c r="QKP604" s="50"/>
      <c r="QKQ604" s="50"/>
      <c r="QKR604" s="50"/>
      <c r="QKS604" s="50"/>
      <c r="QKT604" s="50"/>
      <c r="QKU604" s="50"/>
      <c r="QKV604" s="50"/>
      <c r="QKW604" s="50"/>
      <c r="QKX604" s="50"/>
      <c r="QKY604" s="50"/>
      <c r="QKZ604" s="50"/>
      <c r="QLA604" s="50"/>
      <c r="QLB604" s="50"/>
      <c r="QLC604" s="50"/>
      <c r="QLD604" s="50"/>
      <c r="QLE604" s="50"/>
      <c r="QLF604" s="50"/>
      <c r="QLG604" s="50"/>
      <c r="QLH604" s="50"/>
      <c r="QLI604" s="50"/>
      <c r="QLJ604" s="50"/>
      <c r="QLK604" s="50"/>
      <c r="QLL604" s="50"/>
      <c r="QLM604" s="50"/>
      <c r="QLN604" s="50"/>
      <c r="QLO604" s="50"/>
      <c r="QLP604" s="50"/>
      <c r="QLQ604" s="50"/>
      <c r="QLR604" s="50"/>
      <c r="QLS604" s="50"/>
      <c r="QLT604" s="50"/>
      <c r="QLU604" s="50"/>
      <c r="QLV604" s="50"/>
      <c r="QLW604" s="50"/>
      <c r="QLX604" s="50"/>
      <c r="QLY604" s="50"/>
      <c r="QLZ604" s="50"/>
      <c r="QMA604" s="50"/>
      <c r="QMB604" s="50"/>
      <c r="QMC604" s="50"/>
      <c r="QMD604" s="50"/>
      <c r="QME604" s="50"/>
      <c r="QMF604" s="50"/>
      <c r="QMG604" s="50"/>
      <c r="QMH604" s="50"/>
      <c r="QMI604" s="50"/>
      <c r="QMJ604" s="50"/>
      <c r="QMK604" s="50"/>
      <c r="QML604" s="50"/>
      <c r="QMM604" s="50"/>
      <c r="QMN604" s="50"/>
      <c r="QMO604" s="50"/>
      <c r="QMP604" s="50"/>
      <c r="QMQ604" s="50"/>
      <c r="QMR604" s="50"/>
      <c r="QMS604" s="50"/>
      <c r="QMT604" s="50"/>
      <c r="QMU604" s="50"/>
      <c r="QMV604" s="50"/>
      <c r="QMW604" s="50"/>
      <c r="QMX604" s="50"/>
      <c r="QMY604" s="50"/>
      <c r="QMZ604" s="50"/>
      <c r="QNA604" s="50"/>
      <c r="QNB604" s="50"/>
      <c r="QNC604" s="50"/>
      <c r="QND604" s="50"/>
      <c r="QNE604" s="50"/>
      <c r="QNF604" s="50"/>
      <c r="QNG604" s="50"/>
      <c r="QNH604" s="50"/>
      <c r="QNI604" s="50"/>
      <c r="QNJ604" s="50"/>
      <c r="QNK604" s="50"/>
      <c r="QNL604" s="50"/>
      <c r="QNM604" s="50"/>
      <c r="QNN604" s="50"/>
      <c r="QNO604" s="50"/>
      <c r="QNP604" s="50"/>
      <c r="QNQ604" s="50"/>
      <c r="QNR604" s="50"/>
      <c r="QNS604" s="50"/>
      <c r="QNT604" s="50"/>
      <c r="QNU604" s="50"/>
      <c r="QNV604" s="50"/>
      <c r="QNW604" s="50"/>
      <c r="QNX604" s="50"/>
      <c r="QNY604" s="50"/>
      <c r="QNZ604" s="50"/>
      <c r="QOA604" s="50"/>
      <c r="QOB604" s="50"/>
      <c r="QOC604" s="50"/>
      <c r="QOD604" s="50"/>
      <c r="QOE604" s="50"/>
      <c r="QOF604" s="50"/>
      <c r="QOG604" s="50"/>
      <c r="QOH604" s="50"/>
      <c r="QOI604" s="50"/>
      <c r="QOJ604" s="50"/>
      <c r="QOK604" s="50"/>
      <c r="QOL604" s="50"/>
      <c r="QOM604" s="50"/>
      <c r="QON604" s="50"/>
      <c r="QOO604" s="50"/>
      <c r="QOP604" s="50"/>
      <c r="QOQ604" s="50"/>
      <c r="QOR604" s="50"/>
      <c r="QOS604" s="50"/>
      <c r="QOT604" s="50"/>
      <c r="QOU604" s="50"/>
      <c r="QOV604" s="50"/>
      <c r="QOW604" s="50"/>
      <c r="QOX604" s="50"/>
      <c r="QOY604" s="50"/>
      <c r="QOZ604" s="50"/>
      <c r="QPA604" s="50"/>
      <c r="QPB604" s="50"/>
      <c r="QPC604" s="50"/>
      <c r="QPD604" s="50"/>
      <c r="QPE604" s="50"/>
      <c r="QPF604" s="50"/>
      <c r="QPG604" s="50"/>
      <c r="QPH604" s="50"/>
      <c r="QPI604" s="50"/>
      <c r="QPJ604" s="50"/>
      <c r="QPK604" s="50"/>
      <c r="QPL604" s="50"/>
      <c r="QPM604" s="50"/>
      <c r="QPN604" s="50"/>
      <c r="QPO604" s="50"/>
      <c r="QPP604" s="50"/>
      <c r="QPQ604" s="50"/>
      <c r="QPR604" s="50"/>
      <c r="QPS604" s="50"/>
      <c r="QPT604" s="50"/>
      <c r="QPU604" s="50"/>
      <c r="QPV604" s="50"/>
      <c r="QPW604" s="50"/>
      <c r="QPX604" s="50"/>
      <c r="QPY604" s="50"/>
      <c r="QPZ604" s="50"/>
      <c r="QQA604" s="50"/>
      <c r="QQB604" s="50"/>
      <c r="QQC604" s="50"/>
      <c r="QQD604" s="50"/>
      <c r="QQE604" s="50"/>
      <c r="QQF604" s="50"/>
      <c r="QQG604" s="50"/>
      <c r="QQH604" s="50"/>
      <c r="QQI604" s="50"/>
      <c r="QQJ604" s="50"/>
      <c r="QQK604" s="50"/>
      <c r="QQL604" s="50"/>
      <c r="QQM604" s="50"/>
      <c r="QQN604" s="50"/>
      <c r="QQO604" s="50"/>
      <c r="QQP604" s="50"/>
      <c r="QQQ604" s="50"/>
      <c r="QQR604" s="50"/>
      <c r="QQS604" s="50"/>
      <c r="QQT604" s="50"/>
      <c r="QQU604" s="50"/>
      <c r="QQV604" s="50"/>
      <c r="QQW604" s="50"/>
      <c r="QQX604" s="50"/>
      <c r="QQY604" s="50"/>
      <c r="QQZ604" s="50"/>
      <c r="QRA604" s="50"/>
      <c r="QRB604" s="50"/>
      <c r="QRC604" s="50"/>
      <c r="QRD604" s="50"/>
      <c r="QRE604" s="50"/>
      <c r="QRF604" s="50"/>
      <c r="QRG604" s="50"/>
      <c r="QRH604" s="50"/>
      <c r="QRI604" s="50"/>
      <c r="QRJ604" s="50"/>
      <c r="QRK604" s="50"/>
      <c r="QRL604" s="50"/>
      <c r="QRM604" s="50"/>
      <c r="QRN604" s="50"/>
      <c r="QRO604" s="50"/>
      <c r="QRP604" s="50"/>
      <c r="QRQ604" s="50"/>
      <c r="QRR604" s="50"/>
      <c r="QRS604" s="50"/>
      <c r="QRT604" s="50"/>
      <c r="QRU604" s="50"/>
      <c r="QRV604" s="50"/>
      <c r="QRW604" s="50"/>
      <c r="QRX604" s="50"/>
      <c r="QRY604" s="50"/>
      <c r="QRZ604" s="50"/>
      <c r="QSA604" s="50"/>
      <c r="QSB604" s="50"/>
      <c r="QSC604" s="50"/>
      <c r="QSD604" s="50"/>
      <c r="QSE604" s="50"/>
      <c r="QSF604" s="50"/>
      <c r="QSG604" s="50"/>
      <c r="QSH604" s="50"/>
      <c r="QSI604" s="50"/>
      <c r="QSJ604" s="50"/>
      <c r="QSK604" s="50"/>
      <c r="QSL604" s="50"/>
      <c r="QSM604" s="50"/>
      <c r="QSN604" s="50"/>
      <c r="QSO604" s="50"/>
      <c r="QSP604" s="50"/>
      <c r="QSQ604" s="50"/>
      <c r="QSR604" s="50"/>
      <c r="QSS604" s="50"/>
      <c r="QST604" s="50"/>
      <c r="QSU604" s="50"/>
      <c r="QSV604" s="50"/>
      <c r="QSW604" s="50"/>
      <c r="QSX604" s="50"/>
      <c r="QSY604" s="50"/>
      <c r="QSZ604" s="50"/>
      <c r="QTA604" s="50"/>
      <c r="QTB604" s="50"/>
      <c r="QTC604" s="50"/>
      <c r="QTD604" s="50"/>
      <c r="QTE604" s="50"/>
      <c r="QTF604" s="50"/>
      <c r="QTG604" s="50"/>
      <c r="QTH604" s="50"/>
      <c r="QTI604" s="50"/>
      <c r="QTJ604" s="50"/>
      <c r="QTK604" s="50"/>
      <c r="QTL604" s="50"/>
      <c r="QTM604" s="50"/>
      <c r="QTN604" s="50"/>
      <c r="QTO604" s="50"/>
      <c r="QTP604" s="50"/>
      <c r="QTQ604" s="50"/>
      <c r="QTR604" s="50"/>
      <c r="QTS604" s="50"/>
      <c r="QTT604" s="50"/>
      <c r="QTV604" s="50"/>
      <c r="QTX604" s="50"/>
      <c r="QTY604" s="50"/>
      <c r="QTZ604" s="50"/>
      <c r="QUA604" s="50"/>
      <c r="QUB604" s="50"/>
      <c r="QUC604" s="50"/>
      <c r="QUD604" s="50"/>
      <c r="QUE604" s="50"/>
      <c r="QUJ604" s="50"/>
      <c r="QUK604" s="50"/>
      <c r="QUL604" s="50"/>
      <c r="QUM604" s="50"/>
      <c r="QUN604" s="50"/>
      <c r="QUO604" s="50"/>
      <c r="QUP604" s="50"/>
      <c r="QUQ604" s="50"/>
      <c r="QUR604" s="50"/>
      <c r="QUS604" s="50"/>
      <c r="QUT604" s="50"/>
      <c r="QUU604" s="50"/>
      <c r="QUV604" s="50"/>
      <c r="QUW604" s="50"/>
      <c r="QUX604" s="50"/>
      <c r="QUY604" s="50"/>
      <c r="QUZ604" s="50"/>
      <c r="QVA604" s="50"/>
      <c r="QVB604" s="50"/>
      <c r="QVC604" s="50"/>
      <c r="QVD604" s="50"/>
      <c r="QVE604" s="50"/>
      <c r="QVF604" s="50"/>
      <c r="QVG604" s="50"/>
      <c r="QVH604" s="50"/>
      <c r="QVI604" s="50"/>
      <c r="QVJ604" s="50"/>
      <c r="QVK604" s="50"/>
      <c r="QVL604" s="50"/>
      <c r="QVM604" s="50"/>
      <c r="QVN604" s="50"/>
      <c r="QVO604" s="50"/>
      <c r="QVP604" s="50"/>
      <c r="QVQ604" s="50"/>
      <c r="QVR604" s="50"/>
      <c r="QVS604" s="50"/>
      <c r="QVT604" s="50"/>
      <c r="QVU604" s="50"/>
      <c r="QVV604" s="50"/>
      <c r="QVW604" s="50"/>
      <c r="QVX604" s="50"/>
      <c r="QVY604" s="50"/>
      <c r="QVZ604" s="50"/>
      <c r="QWA604" s="50"/>
      <c r="QWB604" s="50"/>
      <c r="QWC604" s="50"/>
      <c r="QWD604" s="50"/>
      <c r="QWE604" s="50"/>
      <c r="QWF604" s="50"/>
      <c r="QWG604" s="50"/>
      <c r="QWH604" s="50"/>
      <c r="QWI604" s="50"/>
      <c r="QWJ604" s="50"/>
      <c r="QWK604" s="50"/>
      <c r="QWL604" s="50"/>
      <c r="QWM604" s="50"/>
      <c r="QWN604" s="50"/>
      <c r="QWO604" s="50"/>
      <c r="QWP604" s="50"/>
      <c r="QWQ604" s="50"/>
      <c r="QWR604" s="50"/>
      <c r="QWS604" s="50"/>
      <c r="QWT604" s="50"/>
      <c r="QWU604" s="50"/>
      <c r="QWV604" s="50"/>
      <c r="QWW604" s="50"/>
      <c r="QWX604" s="50"/>
      <c r="QWY604" s="50"/>
      <c r="QWZ604" s="50"/>
      <c r="QXA604" s="50"/>
      <c r="QXB604" s="50"/>
      <c r="QXC604" s="50"/>
      <c r="QXD604" s="50"/>
      <c r="QXE604" s="50"/>
      <c r="QXF604" s="50"/>
      <c r="QXG604" s="50"/>
      <c r="QXH604" s="50"/>
      <c r="QXI604" s="50"/>
      <c r="QXJ604" s="50"/>
      <c r="QXK604" s="50"/>
      <c r="QXL604" s="50"/>
      <c r="QXM604" s="50"/>
      <c r="QXN604" s="50"/>
      <c r="QXO604" s="50"/>
      <c r="QXP604" s="50"/>
      <c r="QXQ604" s="50"/>
      <c r="QXR604" s="50"/>
      <c r="QXS604" s="50"/>
      <c r="QXT604" s="50"/>
      <c r="QXU604" s="50"/>
      <c r="QXV604" s="50"/>
      <c r="QXW604" s="50"/>
      <c r="QXX604" s="50"/>
      <c r="QXY604" s="50"/>
      <c r="QXZ604" s="50"/>
      <c r="QYA604" s="50"/>
      <c r="QYB604" s="50"/>
      <c r="QYC604" s="50"/>
      <c r="QYD604" s="50"/>
      <c r="QYE604" s="50"/>
      <c r="QYF604" s="50"/>
      <c r="QYG604" s="50"/>
      <c r="QYH604" s="50"/>
      <c r="QYI604" s="50"/>
      <c r="QYJ604" s="50"/>
      <c r="QYK604" s="50"/>
      <c r="QYL604" s="50"/>
      <c r="QYM604" s="50"/>
      <c r="QYN604" s="50"/>
      <c r="QYO604" s="50"/>
      <c r="QYP604" s="50"/>
      <c r="QYQ604" s="50"/>
      <c r="QYR604" s="50"/>
      <c r="QYS604" s="50"/>
      <c r="QYT604" s="50"/>
      <c r="QYU604" s="50"/>
      <c r="QYV604" s="50"/>
      <c r="QYW604" s="50"/>
      <c r="QYX604" s="50"/>
      <c r="QYY604" s="50"/>
      <c r="QYZ604" s="50"/>
      <c r="QZA604" s="50"/>
      <c r="QZB604" s="50"/>
      <c r="QZC604" s="50"/>
      <c r="QZD604" s="50"/>
      <c r="QZE604" s="50"/>
      <c r="QZF604" s="50"/>
      <c r="QZG604" s="50"/>
      <c r="QZH604" s="50"/>
      <c r="QZI604" s="50"/>
      <c r="QZJ604" s="50"/>
      <c r="QZK604" s="50"/>
      <c r="QZL604" s="50"/>
      <c r="QZM604" s="50"/>
      <c r="QZN604" s="50"/>
      <c r="QZO604" s="50"/>
      <c r="QZP604" s="50"/>
      <c r="QZQ604" s="50"/>
      <c r="QZR604" s="50"/>
      <c r="QZS604" s="50"/>
      <c r="QZT604" s="50"/>
      <c r="QZU604" s="50"/>
      <c r="QZV604" s="50"/>
      <c r="QZW604" s="50"/>
      <c r="QZX604" s="50"/>
      <c r="QZY604" s="50"/>
      <c r="QZZ604" s="50"/>
      <c r="RAA604" s="50"/>
      <c r="RAB604" s="50"/>
      <c r="RAC604" s="50"/>
      <c r="RAD604" s="50"/>
      <c r="RAE604" s="50"/>
      <c r="RAF604" s="50"/>
      <c r="RAG604" s="50"/>
      <c r="RAH604" s="50"/>
      <c r="RAI604" s="50"/>
      <c r="RAJ604" s="50"/>
      <c r="RAK604" s="50"/>
      <c r="RAL604" s="50"/>
      <c r="RAM604" s="50"/>
      <c r="RAN604" s="50"/>
      <c r="RAO604" s="50"/>
      <c r="RAP604" s="50"/>
      <c r="RAQ604" s="50"/>
      <c r="RAR604" s="50"/>
      <c r="RAS604" s="50"/>
      <c r="RAT604" s="50"/>
      <c r="RAU604" s="50"/>
      <c r="RAV604" s="50"/>
      <c r="RAW604" s="50"/>
      <c r="RAX604" s="50"/>
      <c r="RAY604" s="50"/>
      <c r="RAZ604" s="50"/>
      <c r="RBA604" s="50"/>
      <c r="RBB604" s="50"/>
      <c r="RBC604" s="50"/>
      <c r="RBD604" s="50"/>
      <c r="RBE604" s="50"/>
      <c r="RBF604" s="50"/>
      <c r="RBG604" s="50"/>
      <c r="RBH604" s="50"/>
      <c r="RBI604" s="50"/>
      <c r="RBJ604" s="50"/>
      <c r="RBK604" s="50"/>
      <c r="RBL604" s="50"/>
      <c r="RBM604" s="50"/>
      <c r="RBN604" s="50"/>
      <c r="RBO604" s="50"/>
      <c r="RBP604" s="50"/>
      <c r="RBQ604" s="50"/>
      <c r="RBR604" s="50"/>
      <c r="RBS604" s="50"/>
      <c r="RBT604" s="50"/>
      <c r="RBU604" s="50"/>
      <c r="RBV604" s="50"/>
      <c r="RBW604" s="50"/>
      <c r="RBX604" s="50"/>
      <c r="RBY604" s="50"/>
      <c r="RBZ604" s="50"/>
      <c r="RCA604" s="50"/>
      <c r="RCB604" s="50"/>
      <c r="RCC604" s="50"/>
      <c r="RCD604" s="50"/>
      <c r="RCE604" s="50"/>
      <c r="RCF604" s="50"/>
      <c r="RCG604" s="50"/>
      <c r="RCH604" s="50"/>
      <c r="RCI604" s="50"/>
      <c r="RCJ604" s="50"/>
      <c r="RCK604" s="50"/>
      <c r="RCL604" s="50"/>
      <c r="RCM604" s="50"/>
      <c r="RCN604" s="50"/>
      <c r="RCO604" s="50"/>
      <c r="RCP604" s="50"/>
      <c r="RCQ604" s="50"/>
      <c r="RCR604" s="50"/>
      <c r="RCS604" s="50"/>
      <c r="RCT604" s="50"/>
      <c r="RCU604" s="50"/>
      <c r="RCV604" s="50"/>
      <c r="RCW604" s="50"/>
      <c r="RCX604" s="50"/>
      <c r="RCY604" s="50"/>
      <c r="RCZ604" s="50"/>
      <c r="RDA604" s="50"/>
      <c r="RDB604" s="50"/>
      <c r="RDC604" s="50"/>
      <c r="RDD604" s="50"/>
      <c r="RDE604" s="50"/>
      <c r="RDF604" s="50"/>
      <c r="RDG604" s="50"/>
      <c r="RDH604" s="50"/>
      <c r="RDI604" s="50"/>
      <c r="RDJ604" s="50"/>
      <c r="RDK604" s="50"/>
      <c r="RDL604" s="50"/>
      <c r="RDM604" s="50"/>
      <c r="RDN604" s="50"/>
      <c r="RDO604" s="50"/>
      <c r="RDP604" s="50"/>
      <c r="RDR604" s="50"/>
      <c r="RDT604" s="50"/>
      <c r="RDU604" s="50"/>
      <c r="RDV604" s="50"/>
      <c r="RDW604" s="50"/>
      <c r="RDX604" s="50"/>
      <c r="RDY604" s="50"/>
      <c r="RDZ604" s="50"/>
      <c r="REA604" s="50"/>
      <c r="REF604" s="50"/>
      <c r="REG604" s="50"/>
      <c r="REH604" s="50"/>
      <c r="REI604" s="50"/>
      <c r="REJ604" s="50"/>
      <c r="REK604" s="50"/>
      <c r="REL604" s="50"/>
      <c r="REM604" s="50"/>
      <c r="REN604" s="50"/>
      <c r="REO604" s="50"/>
      <c r="REP604" s="50"/>
      <c r="REQ604" s="50"/>
      <c r="RER604" s="50"/>
      <c r="RES604" s="50"/>
      <c r="RET604" s="50"/>
      <c r="REU604" s="50"/>
      <c r="REV604" s="50"/>
      <c r="REW604" s="50"/>
      <c r="REX604" s="50"/>
      <c r="REY604" s="50"/>
      <c r="REZ604" s="50"/>
      <c r="RFA604" s="50"/>
      <c r="RFB604" s="50"/>
      <c r="RFC604" s="50"/>
      <c r="RFD604" s="50"/>
      <c r="RFE604" s="50"/>
      <c r="RFF604" s="50"/>
      <c r="RFG604" s="50"/>
      <c r="RFH604" s="50"/>
      <c r="RFI604" s="50"/>
      <c r="RFJ604" s="50"/>
      <c r="RFK604" s="50"/>
      <c r="RFL604" s="50"/>
      <c r="RFM604" s="50"/>
      <c r="RFN604" s="50"/>
      <c r="RFO604" s="50"/>
      <c r="RFP604" s="50"/>
      <c r="RFQ604" s="50"/>
      <c r="RFR604" s="50"/>
      <c r="RFS604" s="50"/>
      <c r="RFT604" s="50"/>
      <c r="RFU604" s="50"/>
      <c r="RFV604" s="50"/>
      <c r="RFW604" s="50"/>
      <c r="RFX604" s="50"/>
      <c r="RFY604" s="50"/>
      <c r="RFZ604" s="50"/>
      <c r="RGA604" s="50"/>
      <c r="RGB604" s="50"/>
      <c r="RGC604" s="50"/>
      <c r="RGD604" s="50"/>
      <c r="RGE604" s="50"/>
      <c r="RGF604" s="50"/>
      <c r="RGG604" s="50"/>
      <c r="RGH604" s="50"/>
      <c r="RGI604" s="50"/>
      <c r="RGJ604" s="50"/>
      <c r="RGK604" s="50"/>
      <c r="RGL604" s="50"/>
      <c r="RGM604" s="50"/>
      <c r="RGN604" s="50"/>
      <c r="RGO604" s="50"/>
      <c r="RGP604" s="50"/>
      <c r="RGQ604" s="50"/>
      <c r="RGR604" s="50"/>
      <c r="RGS604" s="50"/>
      <c r="RGT604" s="50"/>
      <c r="RGU604" s="50"/>
      <c r="RGV604" s="50"/>
      <c r="RGW604" s="50"/>
      <c r="RGX604" s="50"/>
      <c r="RGY604" s="50"/>
      <c r="RGZ604" s="50"/>
      <c r="RHA604" s="50"/>
      <c r="RHB604" s="50"/>
      <c r="RHC604" s="50"/>
      <c r="RHD604" s="50"/>
      <c r="RHE604" s="50"/>
      <c r="RHF604" s="50"/>
      <c r="RHG604" s="50"/>
      <c r="RHH604" s="50"/>
      <c r="RHI604" s="50"/>
      <c r="RHJ604" s="50"/>
      <c r="RHK604" s="50"/>
      <c r="RHL604" s="50"/>
      <c r="RHM604" s="50"/>
      <c r="RHN604" s="50"/>
      <c r="RHO604" s="50"/>
      <c r="RHP604" s="50"/>
      <c r="RHQ604" s="50"/>
      <c r="RHR604" s="50"/>
      <c r="RHS604" s="50"/>
      <c r="RHT604" s="50"/>
      <c r="RHU604" s="50"/>
      <c r="RHV604" s="50"/>
      <c r="RHW604" s="50"/>
      <c r="RHX604" s="50"/>
      <c r="RHY604" s="50"/>
      <c r="RHZ604" s="50"/>
      <c r="RIA604" s="50"/>
      <c r="RIB604" s="50"/>
      <c r="RIC604" s="50"/>
      <c r="RID604" s="50"/>
      <c r="RIE604" s="50"/>
      <c r="RIF604" s="50"/>
      <c r="RIG604" s="50"/>
      <c r="RIH604" s="50"/>
      <c r="RII604" s="50"/>
      <c r="RIJ604" s="50"/>
      <c r="RIK604" s="50"/>
      <c r="RIL604" s="50"/>
      <c r="RIM604" s="50"/>
      <c r="RIN604" s="50"/>
      <c r="RIO604" s="50"/>
      <c r="RIP604" s="50"/>
      <c r="RIQ604" s="50"/>
      <c r="RIR604" s="50"/>
      <c r="RIS604" s="50"/>
      <c r="RIT604" s="50"/>
      <c r="RIU604" s="50"/>
      <c r="RIV604" s="50"/>
      <c r="RIW604" s="50"/>
      <c r="RIX604" s="50"/>
      <c r="RIY604" s="50"/>
      <c r="RIZ604" s="50"/>
      <c r="RJA604" s="50"/>
      <c r="RJB604" s="50"/>
      <c r="RJC604" s="50"/>
      <c r="RJD604" s="50"/>
      <c r="RJE604" s="50"/>
      <c r="RJF604" s="50"/>
      <c r="RJG604" s="50"/>
      <c r="RJH604" s="50"/>
      <c r="RJI604" s="50"/>
      <c r="RJJ604" s="50"/>
      <c r="RJK604" s="50"/>
      <c r="RJL604" s="50"/>
      <c r="RJM604" s="50"/>
      <c r="RJN604" s="50"/>
      <c r="RJO604" s="50"/>
      <c r="RJP604" s="50"/>
      <c r="RJQ604" s="50"/>
      <c r="RJR604" s="50"/>
      <c r="RJS604" s="50"/>
      <c r="RJT604" s="50"/>
      <c r="RJU604" s="50"/>
      <c r="RJV604" s="50"/>
      <c r="RJW604" s="50"/>
      <c r="RJX604" s="50"/>
      <c r="RJY604" s="50"/>
      <c r="RJZ604" s="50"/>
      <c r="RKA604" s="50"/>
      <c r="RKB604" s="50"/>
      <c r="RKC604" s="50"/>
      <c r="RKD604" s="50"/>
      <c r="RKE604" s="50"/>
      <c r="RKF604" s="50"/>
      <c r="RKG604" s="50"/>
      <c r="RKH604" s="50"/>
      <c r="RKI604" s="50"/>
      <c r="RKJ604" s="50"/>
      <c r="RKK604" s="50"/>
      <c r="RKL604" s="50"/>
      <c r="RKM604" s="50"/>
      <c r="RKN604" s="50"/>
      <c r="RKO604" s="50"/>
      <c r="RKP604" s="50"/>
      <c r="RKQ604" s="50"/>
      <c r="RKR604" s="50"/>
      <c r="RKS604" s="50"/>
      <c r="RKT604" s="50"/>
      <c r="RKU604" s="50"/>
      <c r="RKV604" s="50"/>
      <c r="RKW604" s="50"/>
      <c r="RKX604" s="50"/>
      <c r="RKY604" s="50"/>
      <c r="RKZ604" s="50"/>
      <c r="RLA604" s="50"/>
      <c r="RLB604" s="50"/>
      <c r="RLC604" s="50"/>
      <c r="RLD604" s="50"/>
      <c r="RLE604" s="50"/>
      <c r="RLF604" s="50"/>
      <c r="RLG604" s="50"/>
      <c r="RLH604" s="50"/>
      <c r="RLI604" s="50"/>
      <c r="RLJ604" s="50"/>
      <c r="RLK604" s="50"/>
      <c r="RLL604" s="50"/>
      <c r="RLM604" s="50"/>
      <c r="RLN604" s="50"/>
      <c r="RLO604" s="50"/>
      <c r="RLP604" s="50"/>
      <c r="RLQ604" s="50"/>
      <c r="RLR604" s="50"/>
      <c r="RLS604" s="50"/>
      <c r="RLT604" s="50"/>
      <c r="RLU604" s="50"/>
      <c r="RLV604" s="50"/>
      <c r="RLW604" s="50"/>
      <c r="RLX604" s="50"/>
      <c r="RLY604" s="50"/>
      <c r="RLZ604" s="50"/>
      <c r="RMA604" s="50"/>
      <c r="RMB604" s="50"/>
      <c r="RMC604" s="50"/>
      <c r="RMD604" s="50"/>
      <c r="RME604" s="50"/>
      <c r="RMF604" s="50"/>
      <c r="RMG604" s="50"/>
      <c r="RMH604" s="50"/>
      <c r="RMI604" s="50"/>
      <c r="RMJ604" s="50"/>
      <c r="RMK604" s="50"/>
      <c r="RML604" s="50"/>
      <c r="RMM604" s="50"/>
      <c r="RMN604" s="50"/>
      <c r="RMO604" s="50"/>
      <c r="RMP604" s="50"/>
      <c r="RMQ604" s="50"/>
      <c r="RMR604" s="50"/>
      <c r="RMS604" s="50"/>
      <c r="RMT604" s="50"/>
      <c r="RMU604" s="50"/>
      <c r="RMV604" s="50"/>
      <c r="RMW604" s="50"/>
      <c r="RMX604" s="50"/>
      <c r="RMY604" s="50"/>
      <c r="RMZ604" s="50"/>
      <c r="RNA604" s="50"/>
      <c r="RNB604" s="50"/>
      <c r="RNC604" s="50"/>
      <c r="RND604" s="50"/>
      <c r="RNE604" s="50"/>
      <c r="RNF604" s="50"/>
      <c r="RNG604" s="50"/>
      <c r="RNH604" s="50"/>
      <c r="RNI604" s="50"/>
      <c r="RNJ604" s="50"/>
      <c r="RNK604" s="50"/>
      <c r="RNL604" s="50"/>
      <c r="RNN604" s="50"/>
      <c r="RNP604" s="50"/>
      <c r="RNQ604" s="50"/>
      <c r="RNR604" s="50"/>
      <c r="RNS604" s="50"/>
      <c r="RNT604" s="50"/>
      <c r="RNU604" s="50"/>
      <c r="RNV604" s="50"/>
      <c r="RNW604" s="50"/>
      <c r="ROB604" s="50"/>
      <c r="ROC604" s="50"/>
      <c r="ROD604" s="50"/>
      <c r="ROE604" s="50"/>
      <c r="ROF604" s="50"/>
      <c r="ROG604" s="50"/>
      <c r="ROH604" s="50"/>
      <c r="ROI604" s="50"/>
      <c r="ROJ604" s="50"/>
      <c r="ROK604" s="50"/>
      <c r="ROL604" s="50"/>
      <c r="ROM604" s="50"/>
      <c r="RON604" s="50"/>
      <c r="ROO604" s="50"/>
      <c r="ROP604" s="50"/>
      <c r="ROQ604" s="50"/>
      <c r="ROR604" s="50"/>
      <c r="ROS604" s="50"/>
      <c r="ROT604" s="50"/>
      <c r="ROU604" s="50"/>
      <c r="ROV604" s="50"/>
      <c r="ROW604" s="50"/>
      <c r="ROX604" s="50"/>
      <c r="ROY604" s="50"/>
      <c r="ROZ604" s="50"/>
      <c r="RPA604" s="50"/>
      <c r="RPB604" s="50"/>
      <c r="RPC604" s="50"/>
      <c r="RPD604" s="50"/>
      <c r="RPE604" s="50"/>
      <c r="RPF604" s="50"/>
      <c r="RPG604" s="50"/>
      <c r="RPH604" s="50"/>
      <c r="RPI604" s="50"/>
      <c r="RPJ604" s="50"/>
      <c r="RPK604" s="50"/>
      <c r="RPL604" s="50"/>
      <c r="RPM604" s="50"/>
      <c r="RPN604" s="50"/>
      <c r="RPO604" s="50"/>
      <c r="RPP604" s="50"/>
      <c r="RPQ604" s="50"/>
      <c r="RPR604" s="50"/>
      <c r="RPS604" s="50"/>
      <c r="RPT604" s="50"/>
      <c r="RPU604" s="50"/>
      <c r="RPV604" s="50"/>
      <c r="RPW604" s="50"/>
      <c r="RPX604" s="50"/>
      <c r="RPY604" s="50"/>
      <c r="RPZ604" s="50"/>
      <c r="RQA604" s="50"/>
      <c r="RQB604" s="50"/>
      <c r="RQC604" s="50"/>
      <c r="RQD604" s="50"/>
      <c r="RQE604" s="50"/>
      <c r="RQF604" s="50"/>
      <c r="RQG604" s="50"/>
      <c r="RQH604" s="50"/>
      <c r="RQI604" s="50"/>
      <c r="RQJ604" s="50"/>
      <c r="RQK604" s="50"/>
      <c r="RQL604" s="50"/>
      <c r="RQM604" s="50"/>
      <c r="RQN604" s="50"/>
      <c r="RQO604" s="50"/>
      <c r="RQP604" s="50"/>
      <c r="RQQ604" s="50"/>
      <c r="RQR604" s="50"/>
      <c r="RQS604" s="50"/>
      <c r="RQT604" s="50"/>
      <c r="RQU604" s="50"/>
      <c r="RQV604" s="50"/>
      <c r="RQW604" s="50"/>
      <c r="RQX604" s="50"/>
      <c r="RQY604" s="50"/>
      <c r="RQZ604" s="50"/>
      <c r="RRA604" s="50"/>
      <c r="RRB604" s="50"/>
      <c r="RRC604" s="50"/>
      <c r="RRD604" s="50"/>
      <c r="RRE604" s="50"/>
      <c r="RRF604" s="50"/>
      <c r="RRG604" s="50"/>
      <c r="RRH604" s="50"/>
      <c r="RRI604" s="50"/>
      <c r="RRJ604" s="50"/>
      <c r="RRK604" s="50"/>
      <c r="RRL604" s="50"/>
      <c r="RRM604" s="50"/>
      <c r="RRN604" s="50"/>
      <c r="RRO604" s="50"/>
      <c r="RRP604" s="50"/>
      <c r="RRQ604" s="50"/>
      <c r="RRR604" s="50"/>
      <c r="RRS604" s="50"/>
      <c r="RRT604" s="50"/>
      <c r="RRU604" s="50"/>
      <c r="RRV604" s="50"/>
      <c r="RRW604" s="50"/>
      <c r="RRX604" s="50"/>
      <c r="RRY604" s="50"/>
      <c r="RRZ604" s="50"/>
      <c r="RSA604" s="50"/>
      <c r="RSB604" s="50"/>
      <c r="RSC604" s="50"/>
      <c r="RSD604" s="50"/>
      <c r="RSE604" s="50"/>
      <c r="RSF604" s="50"/>
      <c r="RSG604" s="50"/>
      <c r="RSH604" s="50"/>
      <c r="RSI604" s="50"/>
      <c r="RSJ604" s="50"/>
      <c r="RSK604" s="50"/>
      <c r="RSL604" s="50"/>
      <c r="RSM604" s="50"/>
      <c r="RSN604" s="50"/>
      <c r="RSO604" s="50"/>
      <c r="RSP604" s="50"/>
      <c r="RSQ604" s="50"/>
      <c r="RSR604" s="50"/>
      <c r="RSS604" s="50"/>
      <c r="RST604" s="50"/>
      <c r="RSU604" s="50"/>
      <c r="RSV604" s="50"/>
      <c r="RSW604" s="50"/>
      <c r="RSX604" s="50"/>
      <c r="RSY604" s="50"/>
      <c r="RSZ604" s="50"/>
      <c r="RTA604" s="50"/>
      <c r="RTB604" s="50"/>
      <c r="RTC604" s="50"/>
      <c r="RTD604" s="50"/>
      <c r="RTE604" s="50"/>
      <c r="RTF604" s="50"/>
      <c r="RTG604" s="50"/>
      <c r="RTH604" s="50"/>
      <c r="RTI604" s="50"/>
      <c r="RTJ604" s="50"/>
      <c r="RTK604" s="50"/>
      <c r="RTL604" s="50"/>
      <c r="RTM604" s="50"/>
      <c r="RTN604" s="50"/>
      <c r="RTO604" s="50"/>
      <c r="RTP604" s="50"/>
      <c r="RTQ604" s="50"/>
      <c r="RTR604" s="50"/>
      <c r="RTS604" s="50"/>
      <c r="RTT604" s="50"/>
      <c r="RTU604" s="50"/>
      <c r="RTV604" s="50"/>
      <c r="RTW604" s="50"/>
      <c r="RTX604" s="50"/>
      <c r="RTY604" s="50"/>
      <c r="RTZ604" s="50"/>
      <c r="RUA604" s="50"/>
      <c r="RUB604" s="50"/>
      <c r="RUC604" s="50"/>
      <c r="RUD604" s="50"/>
      <c r="RUE604" s="50"/>
      <c r="RUF604" s="50"/>
      <c r="RUG604" s="50"/>
      <c r="RUH604" s="50"/>
      <c r="RUI604" s="50"/>
      <c r="RUJ604" s="50"/>
      <c r="RUK604" s="50"/>
      <c r="RUL604" s="50"/>
      <c r="RUM604" s="50"/>
      <c r="RUN604" s="50"/>
      <c r="RUO604" s="50"/>
      <c r="RUP604" s="50"/>
      <c r="RUQ604" s="50"/>
      <c r="RUR604" s="50"/>
      <c r="RUS604" s="50"/>
      <c r="RUT604" s="50"/>
      <c r="RUU604" s="50"/>
      <c r="RUV604" s="50"/>
      <c r="RUW604" s="50"/>
      <c r="RUX604" s="50"/>
      <c r="RUY604" s="50"/>
      <c r="RUZ604" s="50"/>
      <c r="RVA604" s="50"/>
      <c r="RVB604" s="50"/>
      <c r="RVC604" s="50"/>
      <c r="RVD604" s="50"/>
      <c r="RVE604" s="50"/>
      <c r="RVF604" s="50"/>
      <c r="RVG604" s="50"/>
      <c r="RVH604" s="50"/>
      <c r="RVI604" s="50"/>
      <c r="RVJ604" s="50"/>
      <c r="RVK604" s="50"/>
      <c r="RVL604" s="50"/>
      <c r="RVM604" s="50"/>
      <c r="RVN604" s="50"/>
      <c r="RVO604" s="50"/>
      <c r="RVP604" s="50"/>
      <c r="RVQ604" s="50"/>
      <c r="RVR604" s="50"/>
      <c r="RVS604" s="50"/>
      <c r="RVT604" s="50"/>
      <c r="RVU604" s="50"/>
      <c r="RVV604" s="50"/>
      <c r="RVW604" s="50"/>
      <c r="RVX604" s="50"/>
      <c r="RVY604" s="50"/>
      <c r="RVZ604" s="50"/>
      <c r="RWA604" s="50"/>
      <c r="RWB604" s="50"/>
      <c r="RWC604" s="50"/>
      <c r="RWD604" s="50"/>
      <c r="RWE604" s="50"/>
      <c r="RWF604" s="50"/>
      <c r="RWG604" s="50"/>
      <c r="RWH604" s="50"/>
      <c r="RWI604" s="50"/>
      <c r="RWJ604" s="50"/>
      <c r="RWK604" s="50"/>
      <c r="RWL604" s="50"/>
      <c r="RWM604" s="50"/>
      <c r="RWN604" s="50"/>
      <c r="RWO604" s="50"/>
      <c r="RWP604" s="50"/>
      <c r="RWQ604" s="50"/>
      <c r="RWR604" s="50"/>
      <c r="RWS604" s="50"/>
      <c r="RWT604" s="50"/>
      <c r="RWU604" s="50"/>
      <c r="RWV604" s="50"/>
      <c r="RWW604" s="50"/>
      <c r="RWX604" s="50"/>
      <c r="RWY604" s="50"/>
      <c r="RWZ604" s="50"/>
      <c r="RXA604" s="50"/>
      <c r="RXB604" s="50"/>
      <c r="RXC604" s="50"/>
      <c r="RXD604" s="50"/>
      <c r="RXE604" s="50"/>
      <c r="RXF604" s="50"/>
      <c r="RXG604" s="50"/>
      <c r="RXH604" s="50"/>
      <c r="RXJ604" s="50"/>
      <c r="RXL604" s="50"/>
      <c r="RXM604" s="50"/>
      <c r="RXN604" s="50"/>
      <c r="RXO604" s="50"/>
      <c r="RXP604" s="50"/>
      <c r="RXQ604" s="50"/>
      <c r="RXR604" s="50"/>
      <c r="RXS604" s="50"/>
      <c r="RXX604" s="50"/>
      <c r="RXY604" s="50"/>
      <c r="RXZ604" s="50"/>
      <c r="RYA604" s="50"/>
      <c r="RYB604" s="50"/>
      <c r="RYC604" s="50"/>
      <c r="RYD604" s="50"/>
      <c r="RYE604" s="50"/>
      <c r="RYF604" s="50"/>
      <c r="RYG604" s="50"/>
      <c r="RYH604" s="50"/>
      <c r="RYI604" s="50"/>
      <c r="RYJ604" s="50"/>
      <c r="RYK604" s="50"/>
      <c r="RYL604" s="50"/>
      <c r="RYM604" s="50"/>
      <c r="RYN604" s="50"/>
      <c r="RYO604" s="50"/>
      <c r="RYP604" s="50"/>
      <c r="RYQ604" s="50"/>
      <c r="RYR604" s="50"/>
      <c r="RYS604" s="50"/>
      <c r="RYT604" s="50"/>
      <c r="RYU604" s="50"/>
      <c r="RYV604" s="50"/>
      <c r="RYW604" s="50"/>
      <c r="RYX604" s="50"/>
      <c r="RYY604" s="50"/>
      <c r="RYZ604" s="50"/>
      <c r="RZA604" s="50"/>
      <c r="RZB604" s="50"/>
      <c r="RZC604" s="50"/>
      <c r="RZD604" s="50"/>
      <c r="RZE604" s="50"/>
      <c r="RZF604" s="50"/>
      <c r="RZG604" s="50"/>
      <c r="RZH604" s="50"/>
      <c r="RZI604" s="50"/>
      <c r="RZJ604" s="50"/>
      <c r="RZK604" s="50"/>
      <c r="RZL604" s="50"/>
      <c r="RZM604" s="50"/>
      <c r="RZN604" s="50"/>
      <c r="RZO604" s="50"/>
      <c r="RZP604" s="50"/>
      <c r="RZQ604" s="50"/>
      <c r="RZR604" s="50"/>
      <c r="RZS604" s="50"/>
      <c r="RZT604" s="50"/>
      <c r="RZU604" s="50"/>
      <c r="RZV604" s="50"/>
      <c r="RZW604" s="50"/>
      <c r="RZX604" s="50"/>
      <c r="RZY604" s="50"/>
      <c r="RZZ604" s="50"/>
      <c r="SAA604" s="50"/>
      <c r="SAB604" s="50"/>
      <c r="SAC604" s="50"/>
      <c r="SAD604" s="50"/>
      <c r="SAE604" s="50"/>
      <c r="SAF604" s="50"/>
      <c r="SAG604" s="50"/>
      <c r="SAH604" s="50"/>
      <c r="SAI604" s="50"/>
      <c r="SAJ604" s="50"/>
      <c r="SAK604" s="50"/>
      <c r="SAL604" s="50"/>
      <c r="SAM604" s="50"/>
      <c r="SAN604" s="50"/>
      <c r="SAO604" s="50"/>
      <c r="SAP604" s="50"/>
      <c r="SAQ604" s="50"/>
      <c r="SAR604" s="50"/>
      <c r="SAS604" s="50"/>
      <c r="SAT604" s="50"/>
      <c r="SAU604" s="50"/>
      <c r="SAV604" s="50"/>
      <c r="SAW604" s="50"/>
      <c r="SAX604" s="50"/>
      <c r="SAY604" s="50"/>
      <c r="SAZ604" s="50"/>
      <c r="SBA604" s="50"/>
      <c r="SBB604" s="50"/>
      <c r="SBC604" s="50"/>
      <c r="SBD604" s="50"/>
      <c r="SBE604" s="50"/>
      <c r="SBF604" s="50"/>
      <c r="SBG604" s="50"/>
      <c r="SBH604" s="50"/>
      <c r="SBI604" s="50"/>
      <c r="SBJ604" s="50"/>
      <c r="SBK604" s="50"/>
      <c r="SBL604" s="50"/>
      <c r="SBM604" s="50"/>
      <c r="SBN604" s="50"/>
      <c r="SBO604" s="50"/>
      <c r="SBP604" s="50"/>
      <c r="SBQ604" s="50"/>
      <c r="SBR604" s="50"/>
      <c r="SBS604" s="50"/>
      <c r="SBT604" s="50"/>
      <c r="SBU604" s="50"/>
      <c r="SBV604" s="50"/>
      <c r="SBW604" s="50"/>
      <c r="SBX604" s="50"/>
      <c r="SBY604" s="50"/>
      <c r="SBZ604" s="50"/>
      <c r="SCA604" s="50"/>
      <c r="SCB604" s="50"/>
      <c r="SCC604" s="50"/>
      <c r="SCD604" s="50"/>
      <c r="SCE604" s="50"/>
      <c r="SCF604" s="50"/>
      <c r="SCG604" s="50"/>
      <c r="SCH604" s="50"/>
      <c r="SCI604" s="50"/>
      <c r="SCJ604" s="50"/>
      <c r="SCK604" s="50"/>
      <c r="SCL604" s="50"/>
      <c r="SCM604" s="50"/>
      <c r="SCN604" s="50"/>
      <c r="SCO604" s="50"/>
      <c r="SCP604" s="50"/>
      <c r="SCQ604" s="50"/>
      <c r="SCR604" s="50"/>
      <c r="SCS604" s="50"/>
      <c r="SCT604" s="50"/>
      <c r="SCU604" s="50"/>
      <c r="SCV604" s="50"/>
      <c r="SCW604" s="50"/>
      <c r="SCX604" s="50"/>
      <c r="SCY604" s="50"/>
      <c r="SCZ604" s="50"/>
      <c r="SDA604" s="50"/>
      <c r="SDB604" s="50"/>
      <c r="SDC604" s="50"/>
      <c r="SDD604" s="50"/>
      <c r="SDE604" s="50"/>
      <c r="SDF604" s="50"/>
      <c r="SDG604" s="50"/>
      <c r="SDH604" s="50"/>
      <c r="SDI604" s="50"/>
      <c r="SDJ604" s="50"/>
      <c r="SDK604" s="50"/>
      <c r="SDL604" s="50"/>
      <c r="SDM604" s="50"/>
      <c r="SDN604" s="50"/>
      <c r="SDO604" s="50"/>
      <c r="SDP604" s="50"/>
      <c r="SDQ604" s="50"/>
      <c r="SDR604" s="50"/>
      <c r="SDS604" s="50"/>
      <c r="SDT604" s="50"/>
      <c r="SDU604" s="50"/>
      <c r="SDV604" s="50"/>
      <c r="SDW604" s="50"/>
      <c r="SDX604" s="50"/>
      <c r="SDY604" s="50"/>
      <c r="SDZ604" s="50"/>
      <c r="SEA604" s="50"/>
      <c r="SEB604" s="50"/>
      <c r="SEC604" s="50"/>
      <c r="SED604" s="50"/>
      <c r="SEE604" s="50"/>
      <c r="SEF604" s="50"/>
      <c r="SEG604" s="50"/>
      <c r="SEH604" s="50"/>
      <c r="SEI604" s="50"/>
      <c r="SEJ604" s="50"/>
      <c r="SEK604" s="50"/>
      <c r="SEL604" s="50"/>
      <c r="SEM604" s="50"/>
      <c r="SEN604" s="50"/>
      <c r="SEO604" s="50"/>
      <c r="SEP604" s="50"/>
      <c r="SEQ604" s="50"/>
      <c r="SER604" s="50"/>
      <c r="SES604" s="50"/>
      <c r="SET604" s="50"/>
      <c r="SEU604" s="50"/>
      <c r="SEV604" s="50"/>
      <c r="SEW604" s="50"/>
      <c r="SEX604" s="50"/>
      <c r="SEY604" s="50"/>
      <c r="SEZ604" s="50"/>
      <c r="SFA604" s="50"/>
      <c r="SFB604" s="50"/>
      <c r="SFC604" s="50"/>
      <c r="SFD604" s="50"/>
      <c r="SFE604" s="50"/>
      <c r="SFF604" s="50"/>
      <c r="SFG604" s="50"/>
      <c r="SFH604" s="50"/>
      <c r="SFI604" s="50"/>
      <c r="SFJ604" s="50"/>
      <c r="SFK604" s="50"/>
      <c r="SFL604" s="50"/>
      <c r="SFM604" s="50"/>
      <c r="SFN604" s="50"/>
      <c r="SFO604" s="50"/>
      <c r="SFP604" s="50"/>
      <c r="SFQ604" s="50"/>
      <c r="SFR604" s="50"/>
      <c r="SFS604" s="50"/>
      <c r="SFT604" s="50"/>
      <c r="SFU604" s="50"/>
      <c r="SFV604" s="50"/>
      <c r="SFW604" s="50"/>
      <c r="SFX604" s="50"/>
      <c r="SFY604" s="50"/>
      <c r="SFZ604" s="50"/>
      <c r="SGA604" s="50"/>
      <c r="SGB604" s="50"/>
      <c r="SGC604" s="50"/>
      <c r="SGD604" s="50"/>
      <c r="SGE604" s="50"/>
      <c r="SGF604" s="50"/>
      <c r="SGG604" s="50"/>
      <c r="SGH604" s="50"/>
      <c r="SGI604" s="50"/>
      <c r="SGJ604" s="50"/>
      <c r="SGK604" s="50"/>
      <c r="SGL604" s="50"/>
      <c r="SGM604" s="50"/>
      <c r="SGN604" s="50"/>
      <c r="SGO604" s="50"/>
      <c r="SGP604" s="50"/>
      <c r="SGQ604" s="50"/>
      <c r="SGR604" s="50"/>
      <c r="SGS604" s="50"/>
      <c r="SGT604" s="50"/>
      <c r="SGU604" s="50"/>
      <c r="SGV604" s="50"/>
      <c r="SGW604" s="50"/>
      <c r="SGX604" s="50"/>
      <c r="SGY604" s="50"/>
      <c r="SGZ604" s="50"/>
      <c r="SHA604" s="50"/>
      <c r="SHB604" s="50"/>
      <c r="SHC604" s="50"/>
      <c r="SHD604" s="50"/>
      <c r="SHF604" s="50"/>
      <c r="SHH604" s="50"/>
      <c r="SHI604" s="50"/>
      <c r="SHJ604" s="50"/>
      <c r="SHK604" s="50"/>
      <c r="SHL604" s="50"/>
      <c r="SHM604" s="50"/>
      <c r="SHN604" s="50"/>
      <c r="SHO604" s="50"/>
      <c r="SHT604" s="50"/>
      <c r="SHU604" s="50"/>
      <c r="SHV604" s="50"/>
      <c r="SHW604" s="50"/>
      <c r="SHX604" s="50"/>
      <c r="SHY604" s="50"/>
      <c r="SHZ604" s="50"/>
      <c r="SIA604" s="50"/>
      <c r="SIB604" s="50"/>
      <c r="SIC604" s="50"/>
      <c r="SID604" s="50"/>
      <c r="SIE604" s="50"/>
      <c r="SIF604" s="50"/>
      <c r="SIG604" s="50"/>
      <c r="SIH604" s="50"/>
      <c r="SII604" s="50"/>
      <c r="SIJ604" s="50"/>
      <c r="SIK604" s="50"/>
      <c r="SIL604" s="50"/>
      <c r="SIM604" s="50"/>
      <c r="SIN604" s="50"/>
      <c r="SIO604" s="50"/>
      <c r="SIP604" s="50"/>
      <c r="SIQ604" s="50"/>
      <c r="SIR604" s="50"/>
      <c r="SIS604" s="50"/>
      <c r="SIT604" s="50"/>
      <c r="SIU604" s="50"/>
      <c r="SIV604" s="50"/>
      <c r="SIW604" s="50"/>
      <c r="SIX604" s="50"/>
      <c r="SIY604" s="50"/>
      <c r="SIZ604" s="50"/>
      <c r="SJA604" s="50"/>
      <c r="SJB604" s="50"/>
      <c r="SJC604" s="50"/>
      <c r="SJD604" s="50"/>
      <c r="SJE604" s="50"/>
      <c r="SJF604" s="50"/>
      <c r="SJG604" s="50"/>
      <c r="SJH604" s="50"/>
      <c r="SJI604" s="50"/>
      <c r="SJJ604" s="50"/>
      <c r="SJK604" s="50"/>
      <c r="SJL604" s="50"/>
      <c r="SJM604" s="50"/>
      <c r="SJN604" s="50"/>
      <c r="SJO604" s="50"/>
      <c r="SJP604" s="50"/>
      <c r="SJQ604" s="50"/>
      <c r="SJR604" s="50"/>
      <c r="SJS604" s="50"/>
      <c r="SJT604" s="50"/>
      <c r="SJU604" s="50"/>
      <c r="SJV604" s="50"/>
      <c r="SJW604" s="50"/>
      <c r="SJX604" s="50"/>
      <c r="SJY604" s="50"/>
      <c r="SJZ604" s="50"/>
      <c r="SKA604" s="50"/>
      <c r="SKB604" s="50"/>
      <c r="SKC604" s="50"/>
      <c r="SKD604" s="50"/>
      <c r="SKE604" s="50"/>
      <c r="SKF604" s="50"/>
      <c r="SKG604" s="50"/>
      <c r="SKH604" s="50"/>
      <c r="SKI604" s="50"/>
      <c r="SKJ604" s="50"/>
      <c r="SKK604" s="50"/>
      <c r="SKL604" s="50"/>
      <c r="SKM604" s="50"/>
      <c r="SKN604" s="50"/>
      <c r="SKO604" s="50"/>
      <c r="SKP604" s="50"/>
      <c r="SKQ604" s="50"/>
      <c r="SKR604" s="50"/>
      <c r="SKS604" s="50"/>
      <c r="SKT604" s="50"/>
      <c r="SKU604" s="50"/>
      <c r="SKV604" s="50"/>
      <c r="SKW604" s="50"/>
      <c r="SKX604" s="50"/>
      <c r="SKY604" s="50"/>
      <c r="SKZ604" s="50"/>
      <c r="SLA604" s="50"/>
      <c r="SLB604" s="50"/>
      <c r="SLC604" s="50"/>
      <c r="SLD604" s="50"/>
      <c r="SLE604" s="50"/>
      <c r="SLF604" s="50"/>
      <c r="SLG604" s="50"/>
      <c r="SLH604" s="50"/>
      <c r="SLI604" s="50"/>
      <c r="SLJ604" s="50"/>
      <c r="SLK604" s="50"/>
      <c r="SLL604" s="50"/>
      <c r="SLM604" s="50"/>
      <c r="SLN604" s="50"/>
      <c r="SLO604" s="50"/>
      <c r="SLP604" s="50"/>
      <c r="SLQ604" s="50"/>
      <c r="SLR604" s="50"/>
      <c r="SLS604" s="50"/>
      <c r="SLT604" s="50"/>
      <c r="SLU604" s="50"/>
      <c r="SLV604" s="50"/>
      <c r="SLW604" s="50"/>
      <c r="SLX604" s="50"/>
      <c r="SLY604" s="50"/>
      <c r="SLZ604" s="50"/>
      <c r="SMA604" s="50"/>
      <c r="SMB604" s="50"/>
      <c r="SMC604" s="50"/>
      <c r="SMD604" s="50"/>
      <c r="SME604" s="50"/>
      <c r="SMF604" s="50"/>
      <c r="SMG604" s="50"/>
      <c r="SMH604" s="50"/>
      <c r="SMI604" s="50"/>
      <c r="SMJ604" s="50"/>
      <c r="SMK604" s="50"/>
      <c r="SML604" s="50"/>
      <c r="SMM604" s="50"/>
      <c r="SMN604" s="50"/>
      <c r="SMO604" s="50"/>
      <c r="SMP604" s="50"/>
      <c r="SMQ604" s="50"/>
      <c r="SMR604" s="50"/>
      <c r="SMS604" s="50"/>
      <c r="SMT604" s="50"/>
      <c r="SMU604" s="50"/>
      <c r="SMV604" s="50"/>
      <c r="SMW604" s="50"/>
      <c r="SMX604" s="50"/>
      <c r="SMY604" s="50"/>
      <c r="SMZ604" s="50"/>
      <c r="SNA604" s="50"/>
      <c r="SNB604" s="50"/>
      <c r="SNC604" s="50"/>
      <c r="SND604" s="50"/>
      <c r="SNE604" s="50"/>
      <c r="SNF604" s="50"/>
      <c r="SNG604" s="50"/>
      <c r="SNH604" s="50"/>
      <c r="SNI604" s="50"/>
      <c r="SNJ604" s="50"/>
      <c r="SNK604" s="50"/>
      <c r="SNL604" s="50"/>
      <c r="SNM604" s="50"/>
      <c r="SNN604" s="50"/>
      <c r="SNO604" s="50"/>
      <c r="SNP604" s="50"/>
      <c r="SNQ604" s="50"/>
      <c r="SNR604" s="50"/>
      <c r="SNS604" s="50"/>
      <c r="SNT604" s="50"/>
      <c r="SNU604" s="50"/>
      <c r="SNV604" s="50"/>
      <c r="SNW604" s="50"/>
      <c r="SNX604" s="50"/>
      <c r="SNY604" s="50"/>
      <c r="SNZ604" s="50"/>
      <c r="SOA604" s="50"/>
      <c r="SOB604" s="50"/>
      <c r="SOC604" s="50"/>
      <c r="SOD604" s="50"/>
      <c r="SOE604" s="50"/>
      <c r="SOF604" s="50"/>
      <c r="SOG604" s="50"/>
      <c r="SOH604" s="50"/>
      <c r="SOI604" s="50"/>
      <c r="SOJ604" s="50"/>
      <c r="SOK604" s="50"/>
      <c r="SOL604" s="50"/>
      <c r="SOM604" s="50"/>
      <c r="SON604" s="50"/>
      <c r="SOO604" s="50"/>
      <c r="SOP604" s="50"/>
      <c r="SOQ604" s="50"/>
      <c r="SOR604" s="50"/>
      <c r="SOS604" s="50"/>
      <c r="SOT604" s="50"/>
      <c r="SOU604" s="50"/>
      <c r="SOV604" s="50"/>
      <c r="SOW604" s="50"/>
      <c r="SOX604" s="50"/>
      <c r="SOY604" s="50"/>
      <c r="SOZ604" s="50"/>
      <c r="SPA604" s="50"/>
      <c r="SPB604" s="50"/>
      <c r="SPC604" s="50"/>
      <c r="SPD604" s="50"/>
      <c r="SPE604" s="50"/>
      <c r="SPF604" s="50"/>
      <c r="SPG604" s="50"/>
      <c r="SPH604" s="50"/>
      <c r="SPI604" s="50"/>
      <c r="SPJ604" s="50"/>
      <c r="SPK604" s="50"/>
      <c r="SPL604" s="50"/>
      <c r="SPM604" s="50"/>
      <c r="SPN604" s="50"/>
      <c r="SPO604" s="50"/>
      <c r="SPP604" s="50"/>
      <c r="SPQ604" s="50"/>
      <c r="SPR604" s="50"/>
      <c r="SPS604" s="50"/>
      <c r="SPT604" s="50"/>
      <c r="SPU604" s="50"/>
      <c r="SPV604" s="50"/>
      <c r="SPW604" s="50"/>
      <c r="SPX604" s="50"/>
      <c r="SPY604" s="50"/>
      <c r="SPZ604" s="50"/>
      <c r="SQA604" s="50"/>
      <c r="SQB604" s="50"/>
      <c r="SQC604" s="50"/>
      <c r="SQD604" s="50"/>
      <c r="SQE604" s="50"/>
      <c r="SQF604" s="50"/>
      <c r="SQG604" s="50"/>
      <c r="SQH604" s="50"/>
      <c r="SQI604" s="50"/>
      <c r="SQJ604" s="50"/>
      <c r="SQK604" s="50"/>
      <c r="SQL604" s="50"/>
      <c r="SQM604" s="50"/>
      <c r="SQN604" s="50"/>
      <c r="SQO604" s="50"/>
      <c r="SQP604" s="50"/>
      <c r="SQQ604" s="50"/>
      <c r="SQR604" s="50"/>
      <c r="SQS604" s="50"/>
      <c r="SQT604" s="50"/>
      <c r="SQU604" s="50"/>
      <c r="SQV604" s="50"/>
      <c r="SQW604" s="50"/>
      <c r="SQX604" s="50"/>
      <c r="SQY604" s="50"/>
      <c r="SQZ604" s="50"/>
      <c r="SRB604" s="50"/>
      <c r="SRD604" s="50"/>
      <c r="SRE604" s="50"/>
      <c r="SRF604" s="50"/>
      <c r="SRG604" s="50"/>
      <c r="SRH604" s="50"/>
      <c r="SRI604" s="50"/>
      <c r="SRJ604" s="50"/>
      <c r="SRK604" s="50"/>
      <c r="SRP604" s="50"/>
      <c r="SRQ604" s="50"/>
      <c r="SRR604" s="50"/>
      <c r="SRS604" s="50"/>
      <c r="SRT604" s="50"/>
      <c r="SRU604" s="50"/>
      <c r="SRV604" s="50"/>
      <c r="SRW604" s="50"/>
      <c r="SRX604" s="50"/>
      <c r="SRY604" s="50"/>
      <c r="SRZ604" s="50"/>
      <c r="SSA604" s="50"/>
      <c r="SSB604" s="50"/>
      <c r="SSC604" s="50"/>
      <c r="SSD604" s="50"/>
      <c r="SSE604" s="50"/>
      <c r="SSF604" s="50"/>
      <c r="SSG604" s="50"/>
      <c r="SSH604" s="50"/>
      <c r="SSI604" s="50"/>
      <c r="SSJ604" s="50"/>
      <c r="SSK604" s="50"/>
      <c r="SSL604" s="50"/>
      <c r="SSM604" s="50"/>
      <c r="SSN604" s="50"/>
      <c r="SSO604" s="50"/>
      <c r="SSP604" s="50"/>
      <c r="SSQ604" s="50"/>
      <c r="SSR604" s="50"/>
      <c r="SSS604" s="50"/>
      <c r="SST604" s="50"/>
      <c r="SSU604" s="50"/>
      <c r="SSV604" s="50"/>
      <c r="SSW604" s="50"/>
      <c r="SSX604" s="50"/>
      <c r="SSY604" s="50"/>
      <c r="SSZ604" s="50"/>
      <c r="STA604" s="50"/>
      <c r="STB604" s="50"/>
      <c r="STC604" s="50"/>
      <c r="STD604" s="50"/>
      <c r="STE604" s="50"/>
      <c r="STF604" s="50"/>
      <c r="STG604" s="50"/>
      <c r="STH604" s="50"/>
      <c r="STI604" s="50"/>
      <c r="STJ604" s="50"/>
      <c r="STK604" s="50"/>
      <c r="STL604" s="50"/>
      <c r="STM604" s="50"/>
      <c r="STN604" s="50"/>
      <c r="STO604" s="50"/>
      <c r="STP604" s="50"/>
      <c r="STQ604" s="50"/>
      <c r="STR604" s="50"/>
      <c r="STS604" s="50"/>
      <c r="STT604" s="50"/>
      <c r="STU604" s="50"/>
      <c r="STV604" s="50"/>
      <c r="STW604" s="50"/>
      <c r="STX604" s="50"/>
      <c r="STY604" s="50"/>
      <c r="STZ604" s="50"/>
      <c r="SUA604" s="50"/>
      <c r="SUB604" s="50"/>
      <c r="SUC604" s="50"/>
      <c r="SUD604" s="50"/>
      <c r="SUE604" s="50"/>
      <c r="SUF604" s="50"/>
      <c r="SUG604" s="50"/>
      <c r="SUH604" s="50"/>
      <c r="SUI604" s="50"/>
      <c r="SUJ604" s="50"/>
      <c r="SUK604" s="50"/>
      <c r="SUL604" s="50"/>
      <c r="SUM604" s="50"/>
      <c r="SUN604" s="50"/>
      <c r="SUO604" s="50"/>
      <c r="SUP604" s="50"/>
      <c r="SUQ604" s="50"/>
      <c r="SUR604" s="50"/>
      <c r="SUS604" s="50"/>
      <c r="SUT604" s="50"/>
      <c r="SUU604" s="50"/>
      <c r="SUV604" s="50"/>
      <c r="SUW604" s="50"/>
      <c r="SUX604" s="50"/>
      <c r="SUY604" s="50"/>
      <c r="SUZ604" s="50"/>
      <c r="SVA604" s="50"/>
      <c r="SVB604" s="50"/>
      <c r="SVC604" s="50"/>
      <c r="SVD604" s="50"/>
      <c r="SVE604" s="50"/>
      <c r="SVF604" s="50"/>
      <c r="SVG604" s="50"/>
      <c r="SVH604" s="50"/>
      <c r="SVI604" s="50"/>
      <c r="SVJ604" s="50"/>
      <c r="SVK604" s="50"/>
      <c r="SVL604" s="50"/>
      <c r="SVM604" s="50"/>
      <c r="SVN604" s="50"/>
      <c r="SVO604" s="50"/>
      <c r="SVP604" s="50"/>
      <c r="SVQ604" s="50"/>
      <c r="SVR604" s="50"/>
      <c r="SVS604" s="50"/>
      <c r="SVT604" s="50"/>
      <c r="SVU604" s="50"/>
      <c r="SVV604" s="50"/>
      <c r="SVW604" s="50"/>
      <c r="SVX604" s="50"/>
      <c r="SVY604" s="50"/>
      <c r="SVZ604" s="50"/>
      <c r="SWA604" s="50"/>
      <c r="SWB604" s="50"/>
      <c r="SWC604" s="50"/>
      <c r="SWD604" s="50"/>
      <c r="SWE604" s="50"/>
      <c r="SWF604" s="50"/>
      <c r="SWG604" s="50"/>
      <c r="SWH604" s="50"/>
      <c r="SWI604" s="50"/>
      <c r="SWJ604" s="50"/>
      <c r="SWK604" s="50"/>
      <c r="SWL604" s="50"/>
      <c r="SWM604" s="50"/>
      <c r="SWN604" s="50"/>
      <c r="SWO604" s="50"/>
      <c r="SWP604" s="50"/>
      <c r="SWQ604" s="50"/>
      <c r="SWR604" s="50"/>
      <c r="SWS604" s="50"/>
      <c r="SWT604" s="50"/>
      <c r="SWU604" s="50"/>
      <c r="SWV604" s="50"/>
      <c r="SWW604" s="50"/>
      <c r="SWX604" s="50"/>
      <c r="SWY604" s="50"/>
      <c r="SWZ604" s="50"/>
      <c r="SXA604" s="50"/>
      <c r="SXB604" s="50"/>
      <c r="SXC604" s="50"/>
      <c r="SXD604" s="50"/>
      <c r="SXE604" s="50"/>
      <c r="SXF604" s="50"/>
      <c r="SXG604" s="50"/>
      <c r="SXH604" s="50"/>
      <c r="SXI604" s="50"/>
      <c r="SXJ604" s="50"/>
      <c r="SXK604" s="50"/>
      <c r="SXL604" s="50"/>
      <c r="SXM604" s="50"/>
      <c r="SXN604" s="50"/>
      <c r="SXO604" s="50"/>
      <c r="SXP604" s="50"/>
      <c r="SXQ604" s="50"/>
      <c r="SXR604" s="50"/>
      <c r="SXS604" s="50"/>
      <c r="SXT604" s="50"/>
      <c r="SXU604" s="50"/>
      <c r="SXV604" s="50"/>
      <c r="SXW604" s="50"/>
      <c r="SXX604" s="50"/>
      <c r="SXY604" s="50"/>
      <c r="SXZ604" s="50"/>
      <c r="SYA604" s="50"/>
      <c r="SYB604" s="50"/>
      <c r="SYC604" s="50"/>
      <c r="SYD604" s="50"/>
      <c r="SYE604" s="50"/>
      <c r="SYF604" s="50"/>
      <c r="SYG604" s="50"/>
      <c r="SYH604" s="50"/>
      <c r="SYI604" s="50"/>
      <c r="SYJ604" s="50"/>
      <c r="SYK604" s="50"/>
      <c r="SYL604" s="50"/>
      <c r="SYM604" s="50"/>
      <c r="SYN604" s="50"/>
      <c r="SYO604" s="50"/>
      <c r="SYP604" s="50"/>
      <c r="SYQ604" s="50"/>
      <c r="SYR604" s="50"/>
      <c r="SYS604" s="50"/>
      <c r="SYT604" s="50"/>
      <c r="SYU604" s="50"/>
      <c r="SYV604" s="50"/>
      <c r="SYW604" s="50"/>
      <c r="SYX604" s="50"/>
      <c r="SYY604" s="50"/>
      <c r="SYZ604" s="50"/>
      <c r="SZA604" s="50"/>
      <c r="SZB604" s="50"/>
      <c r="SZC604" s="50"/>
      <c r="SZD604" s="50"/>
      <c r="SZE604" s="50"/>
      <c r="SZF604" s="50"/>
      <c r="SZG604" s="50"/>
      <c r="SZH604" s="50"/>
      <c r="SZI604" s="50"/>
      <c r="SZJ604" s="50"/>
      <c r="SZK604" s="50"/>
      <c r="SZL604" s="50"/>
      <c r="SZM604" s="50"/>
      <c r="SZN604" s="50"/>
      <c r="SZO604" s="50"/>
      <c r="SZP604" s="50"/>
      <c r="SZQ604" s="50"/>
      <c r="SZR604" s="50"/>
      <c r="SZS604" s="50"/>
      <c r="SZT604" s="50"/>
      <c r="SZU604" s="50"/>
      <c r="SZV604" s="50"/>
      <c r="SZW604" s="50"/>
      <c r="SZX604" s="50"/>
      <c r="SZY604" s="50"/>
      <c r="SZZ604" s="50"/>
      <c r="TAA604" s="50"/>
      <c r="TAB604" s="50"/>
      <c r="TAC604" s="50"/>
      <c r="TAD604" s="50"/>
      <c r="TAE604" s="50"/>
      <c r="TAF604" s="50"/>
      <c r="TAG604" s="50"/>
      <c r="TAH604" s="50"/>
      <c r="TAI604" s="50"/>
      <c r="TAJ604" s="50"/>
      <c r="TAK604" s="50"/>
      <c r="TAL604" s="50"/>
      <c r="TAM604" s="50"/>
      <c r="TAN604" s="50"/>
      <c r="TAO604" s="50"/>
      <c r="TAP604" s="50"/>
      <c r="TAQ604" s="50"/>
      <c r="TAR604" s="50"/>
      <c r="TAS604" s="50"/>
      <c r="TAT604" s="50"/>
      <c r="TAU604" s="50"/>
      <c r="TAV604" s="50"/>
      <c r="TAX604" s="50"/>
      <c r="TAZ604" s="50"/>
      <c r="TBA604" s="50"/>
      <c r="TBB604" s="50"/>
      <c r="TBC604" s="50"/>
      <c r="TBD604" s="50"/>
      <c r="TBE604" s="50"/>
      <c r="TBF604" s="50"/>
      <c r="TBG604" s="50"/>
      <c r="TBL604" s="50"/>
      <c r="TBM604" s="50"/>
      <c r="TBN604" s="50"/>
      <c r="TBO604" s="50"/>
      <c r="TBP604" s="50"/>
      <c r="TBQ604" s="50"/>
      <c r="TBR604" s="50"/>
      <c r="TBS604" s="50"/>
      <c r="TBT604" s="50"/>
      <c r="TBU604" s="50"/>
      <c r="TBV604" s="50"/>
      <c r="TBW604" s="50"/>
      <c r="TBX604" s="50"/>
      <c r="TBY604" s="50"/>
      <c r="TBZ604" s="50"/>
      <c r="TCA604" s="50"/>
      <c r="TCB604" s="50"/>
      <c r="TCC604" s="50"/>
      <c r="TCD604" s="50"/>
      <c r="TCE604" s="50"/>
      <c r="TCF604" s="50"/>
      <c r="TCG604" s="50"/>
      <c r="TCH604" s="50"/>
      <c r="TCI604" s="50"/>
      <c r="TCJ604" s="50"/>
      <c r="TCK604" s="50"/>
      <c r="TCL604" s="50"/>
      <c r="TCM604" s="50"/>
      <c r="TCN604" s="50"/>
      <c r="TCO604" s="50"/>
      <c r="TCP604" s="50"/>
      <c r="TCQ604" s="50"/>
      <c r="TCR604" s="50"/>
      <c r="TCS604" s="50"/>
      <c r="TCT604" s="50"/>
      <c r="TCU604" s="50"/>
      <c r="TCV604" s="50"/>
      <c r="TCW604" s="50"/>
      <c r="TCX604" s="50"/>
      <c r="TCY604" s="50"/>
      <c r="TCZ604" s="50"/>
      <c r="TDA604" s="50"/>
      <c r="TDB604" s="50"/>
      <c r="TDC604" s="50"/>
      <c r="TDD604" s="50"/>
      <c r="TDE604" s="50"/>
      <c r="TDF604" s="50"/>
      <c r="TDG604" s="50"/>
      <c r="TDH604" s="50"/>
      <c r="TDI604" s="50"/>
      <c r="TDJ604" s="50"/>
      <c r="TDK604" s="50"/>
      <c r="TDL604" s="50"/>
      <c r="TDM604" s="50"/>
      <c r="TDN604" s="50"/>
      <c r="TDO604" s="50"/>
      <c r="TDP604" s="50"/>
      <c r="TDQ604" s="50"/>
      <c r="TDR604" s="50"/>
      <c r="TDS604" s="50"/>
      <c r="TDT604" s="50"/>
      <c r="TDU604" s="50"/>
      <c r="TDV604" s="50"/>
      <c r="TDW604" s="50"/>
      <c r="TDX604" s="50"/>
      <c r="TDY604" s="50"/>
      <c r="TDZ604" s="50"/>
      <c r="TEA604" s="50"/>
      <c r="TEB604" s="50"/>
      <c r="TEC604" s="50"/>
      <c r="TED604" s="50"/>
      <c r="TEE604" s="50"/>
      <c r="TEF604" s="50"/>
      <c r="TEG604" s="50"/>
      <c r="TEH604" s="50"/>
      <c r="TEI604" s="50"/>
      <c r="TEJ604" s="50"/>
      <c r="TEK604" s="50"/>
      <c r="TEL604" s="50"/>
      <c r="TEM604" s="50"/>
      <c r="TEN604" s="50"/>
      <c r="TEO604" s="50"/>
      <c r="TEP604" s="50"/>
      <c r="TEQ604" s="50"/>
      <c r="TER604" s="50"/>
      <c r="TES604" s="50"/>
      <c r="TET604" s="50"/>
      <c r="TEU604" s="50"/>
      <c r="TEV604" s="50"/>
      <c r="TEW604" s="50"/>
      <c r="TEX604" s="50"/>
      <c r="TEY604" s="50"/>
      <c r="TEZ604" s="50"/>
      <c r="TFA604" s="50"/>
      <c r="TFB604" s="50"/>
      <c r="TFC604" s="50"/>
      <c r="TFD604" s="50"/>
      <c r="TFE604" s="50"/>
      <c r="TFF604" s="50"/>
      <c r="TFG604" s="50"/>
      <c r="TFH604" s="50"/>
      <c r="TFI604" s="50"/>
      <c r="TFJ604" s="50"/>
      <c r="TFK604" s="50"/>
      <c r="TFL604" s="50"/>
      <c r="TFM604" s="50"/>
      <c r="TFN604" s="50"/>
      <c r="TFO604" s="50"/>
      <c r="TFP604" s="50"/>
      <c r="TFQ604" s="50"/>
      <c r="TFR604" s="50"/>
      <c r="TFS604" s="50"/>
      <c r="TFT604" s="50"/>
      <c r="TFU604" s="50"/>
      <c r="TFV604" s="50"/>
      <c r="TFW604" s="50"/>
      <c r="TFX604" s="50"/>
      <c r="TFY604" s="50"/>
      <c r="TFZ604" s="50"/>
      <c r="TGA604" s="50"/>
      <c r="TGB604" s="50"/>
      <c r="TGC604" s="50"/>
      <c r="TGD604" s="50"/>
      <c r="TGE604" s="50"/>
      <c r="TGF604" s="50"/>
      <c r="TGG604" s="50"/>
      <c r="TGH604" s="50"/>
      <c r="TGI604" s="50"/>
      <c r="TGJ604" s="50"/>
      <c r="TGK604" s="50"/>
      <c r="TGL604" s="50"/>
      <c r="TGM604" s="50"/>
      <c r="TGN604" s="50"/>
      <c r="TGO604" s="50"/>
      <c r="TGP604" s="50"/>
      <c r="TGQ604" s="50"/>
      <c r="TGR604" s="50"/>
      <c r="TGS604" s="50"/>
      <c r="TGT604" s="50"/>
      <c r="TGU604" s="50"/>
      <c r="TGV604" s="50"/>
      <c r="TGW604" s="50"/>
      <c r="TGX604" s="50"/>
      <c r="TGY604" s="50"/>
      <c r="TGZ604" s="50"/>
      <c r="THA604" s="50"/>
      <c r="THB604" s="50"/>
      <c r="THC604" s="50"/>
      <c r="THD604" s="50"/>
      <c r="THE604" s="50"/>
      <c r="THF604" s="50"/>
      <c r="THG604" s="50"/>
      <c r="THH604" s="50"/>
      <c r="THI604" s="50"/>
      <c r="THJ604" s="50"/>
      <c r="THK604" s="50"/>
      <c r="THL604" s="50"/>
      <c r="THM604" s="50"/>
      <c r="THN604" s="50"/>
      <c r="THO604" s="50"/>
      <c r="THP604" s="50"/>
      <c r="THQ604" s="50"/>
      <c r="THR604" s="50"/>
      <c r="THS604" s="50"/>
      <c r="THT604" s="50"/>
      <c r="THU604" s="50"/>
      <c r="THV604" s="50"/>
      <c r="THW604" s="50"/>
      <c r="THX604" s="50"/>
      <c r="THY604" s="50"/>
      <c r="THZ604" s="50"/>
      <c r="TIA604" s="50"/>
      <c r="TIB604" s="50"/>
      <c r="TIC604" s="50"/>
      <c r="TID604" s="50"/>
      <c r="TIE604" s="50"/>
      <c r="TIF604" s="50"/>
      <c r="TIG604" s="50"/>
      <c r="TIH604" s="50"/>
      <c r="TII604" s="50"/>
      <c r="TIJ604" s="50"/>
      <c r="TIK604" s="50"/>
      <c r="TIL604" s="50"/>
      <c r="TIM604" s="50"/>
      <c r="TIN604" s="50"/>
      <c r="TIO604" s="50"/>
      <c r="TIP604" s="50"/>
      <c r="TIQ604" s="50"/>
      <c r="TIR604" s="50"/>
      <c r="TIS604" s="50"/>
      <c r="TIT604" s="50"/>
      <c r="TIU604" s="50"/>
      <c r="TIV604" s="50"/>
      <c r="TIW604" s="50"/>
      <c r="TIX604" s="50"/>
      <c r="TIY604" s="50"/>
      <c r="TIZ604" s="50"/>
      <c r="TJA604" s="50"/>
      <c r="TJB604" s="50"/>
      <c r="TJC604" s="50"/>
      <c r="TJD604" s="50"/>
      <c r="TJE604" s="50"/>
      <c r="TJF604" s="50"/>
      <c r="TJG604" s="50"/>
      <c r="TJH604" s="50"/>
      <c r="TJI604" s="50"/>
      <c r="TJJ604" s="50"/>
      <c r="TJK604" s="50"/>
      <c r="TJL604" s="50"/>
      <c r="TJM604" s="50"/>
      <c r="TJN604" s="50"/>
      <c r="TJO604" s="50"/>
      <c r="TJP604" s="50"/>
      <c r="TJQ604" s="50"/>
      <c r="TJR604" s="50"/>
      <c r="TJS604" s="50"/>
      <c r="TJT604" s="50"/>
      <c r="TJU604" s="50"/>
      <c r="TJV604" s="50"/>
      <c r="TJW604" s="50"/>
      <c r="TJX604" s="50"/>
      <c r="TJY604" s="50"/>
      <c r="TJZ604" s="50"/>
      <c r="TKA604" s="50"/>
      <c r="TKB604" s="50"/>
      <c r="TKC604" s="50"/>
      <c r="TKD604" s="50"/>
      <c r="TKE604" s="50"/>
      <c r="TKF604" s="50"/>
      <c r="TKG604" s="50"/>
      <c r="TKH604" s="50"/>
      <c r="TKI604" s="50"/>
      <c r="TKJ604" s="50"/>
      <c r="TKK604" s="50"/>
      <c r="TKL604" s="50"/>
      <c r="TKM604" s="50"/>
      <c r="TKN604" s="50"/>
      <c r="TKO604" s="50"/>
      <c r="TKP604" s="50"/>
      <c r="TKQ604" s="50"/>
      <c r="TKR604" s="50"/>
      <c r="TKT604" s="50"/>
      <c r="TKV604" s="50"/>
      <c r="TKW604" s="50"/>
      <c r="TKX604" s="50"/>
      <c r="TKY604" s="50"/>
      <c r="TKZ604" s="50"/>
      <c r="TLA604" s="50"/>
      <c r="TLB604" s="50"/>
      <c r="TLC604" s="50"/>
      <c r="TLH604" s="50"/>
      <c r="TLI604" s="50"/>
      <c r="TLJ604" s="50"/>
      <c r="TLK604" s="50"/>
      <c r="TLL604" s="50"/>
      <c r="TLM604" s="50"/>
      <c r="TLN604" s="50"/>
      <c r="TLO604" s="50"/>
      <c r="TLP604" s="50"/>
      <c r="TLQ604" s="50"/>
      <c r="TLR604" s="50"/>
      <c r="TLS604" s="50"/>
      <c r="TLT604" s="50"/>
      <c r="TLU604" s="50"/>
      <c r="TLV604" s="50"/>
      <c r="TLW604" s="50"/>
      <c r="TLX604" s="50"/>
      <c r="TLY604" s="50"/>
      <c r="TLZ604" s="50"/>
      <c r="TMA604" s="50"/>
      <c r="TMB604" s="50"/>
      <c r="TMC604" s="50"/>
      <c r="TMD604" s="50"/>
      <c r="TME604" s="50"/>
      <c r="TMF604" s="50"/>
      <c r="TMG604" s="50"/>
      <c r="TMH604" s="50"/>
      <c r="TMI604" s="50"/>
      <c r="TMJ604" s="50"/>
      <c r="TMK604" s="50"/>
      <c r="TML604" s="50"/>
      <c r="TMM604" s="50"/>
      <c r="TMN604" s="50"/>
      <c r="TMO604" s="50"/>
      <c r="TMP604" s="50"/>
      <c r="TMQ604" s="50"/>
      <c r="TMR604" s="50"/>
      <c r="TMS604" s="50"/>
      <c r="TMT604" s="50"/>
      <c r="TMU604" s="50"/>
      <c r="TMV604" s="50"/>
      <c r="TMW604" s="50"/>
      <c r="TMX604" s="50"/>
      <c r="TMY604" s="50"/>
      <c r="TMZ604" s="50"/>
      <c r="TNA604" s="50"/>
      <c r="TNB604" s="50"/>
      <c r="TNC604" s="50"/>
      <c r="TND604" s="50"/>
      <c r="TNE604" s="50"/>
      <c r="TNF604" s="50"/>
      <c r="TNG604" s="50"/>
      <c r="TNH604" s="50"/>
      <c r="TNI604" s="50"/>
      <c r="TNJ604" s="50"/>
      <c r="TNK604" s="50"/>
      <c r="TNL604" s="50"/>
      <c r="TNM604" s="50"/>
      <c r="TNN604" s="50"/>
      <c r="TNO604" s="50"/>
      <c r="TNP604" s="50"/>
      <c r="TNQ604" s="50"/>
      <c r="TNR604" s="50"/>
      <c r="TNS604" s="50"/>
      <c r="TNT604" s="50"/>
      <c r="TNU604" s="50"/>
      <c r="TNV604" s="50"/>
      <c r="TNW604" s="50"/>
      <c r="TNX604" s="50"/>
      <c r="TNY604" s="50"/>
      <c r="TNZ604" s="50"/>
      <c r="TOA604" s="50"/>
      <c r="TOB604" s="50"/>
      <c r="TOC604" s="50"/>
      <c r="TOD604" s="50"/>
      <c r="TOE604" s="50"/>
      <c r="TOF604" s="50"/>
      <c r="TOG604" s="50"/>
      <c r="TOH604" s="50"/>
      <c r="TOI604" s="50"/>
      <c r="TOJ604" s="50"/>
      <c r="TOK604" s="50"/>
      <c r="TOL604" s="50"/>
      <c r="TOM604" s="50"/>
      <c r="TON604" s="50"/>
      <c r="TOO604" s="50"/>
      <c r="TOP604" s="50"/>
      <c r="TOQ604" s="50"/>
      <c r="TOR604" s="50"/>
      <c r="TOS604" s="50"/>
      <c r="TOT604" s="50"/>
      <c r="TOU604" s="50"/>
      <c r="TOV604" s="50"/>
      <c r="TOW604" s="50"/>
      <c r="TOX604" s="50"/>
      <c r="TOY604" s="50"/>
      <c r="TOZ604" s="50"/>
      <c r="TPA604" s="50"/>
      <c r="TPB604" s="50"/>
      <c r="TPC604" s="50"/>
      <c r="TPD604" s="50"/>
      <c r="TPE604" s="50"/>
      <c r="TPF604" s="50"/>
      <c r="TPG604" s="50"/>
      <c r="TPH604" s="50"/>
      <c r="TPI604" s="50"/>
      <c r="TPJ604" s="50"/>
      <c r="TPK604" s="50"/>
      <c r="TPL604" s="50"/>
      <c r="TPM604" s="50"/>
      <c r="TPN604" s="50"/>
      <c r="TPO604" s="50"/>
      <c r="TPP604" s="50"/>
      <c r="TPQ604" s="50"/>
      <c r="TPR604" s="50"/>
      <c r="TPS604" s="50"/>
      <c r="TPT604" s="50"/>
      <c r="TPU604" s="50"/>
      <c r="TPV604" s="50"/>
      <c r="TPW604" s="50"/>
      <c r="TPX604" s="50"/>
      <c r="TPY604" s="50"/>
      <c r="TPZ604" s="50"/>
      <c r="TQA604" s="50"/>
      <c r="TQB604" s="50"/>
      <c r="TQC604" s="50"/>
      <c r="TQD604" s="50"/>
      <c r="TQE604" s="50"/>
      <c r="TQF604" s="50"/>
      <c r="TQG604" s="50"/>
      <c r="TQH604" s="50"/>
      <c r="TQI604" s="50"/>
      <c r="TQJ604" s="50"/>
      <c r="TQK604" s="50"/>
      <c r="TQL604" s="50"/>
      <c r="TQM604" s="50"/>
      <c r="TQN604" s="50"/>
      <c r="TQO604" s="50"/>
      <c r="TQP604" s="50"/>
      <c r="TQQ604" s="50"/>
      <c r="TQR604" s="50"/>
      <c r="TQS604" s="50"/>
      <c r="TQT604" s="50"/>
      <c r="TQU604" s="50"/>
      <c r="TQV604" s="50"/>
      <c r="TQW604" s="50"/>
      <c r="TQX604" s="50"/>
      <c r="TQY604" s="50"/>
      <c r="TQZ604" s="50"/>
      <c r="TRA604" s="50"/>
      <c r="TRB604" s="50"/>
      <c r="TRC604" s="50"/>
      <c r="TRD604" s="50"/>
      <c r="TRE604" s="50"/>
      <c r="TRF604" s="50"/>
      <c r="TRG604" s="50"/>
      <c r="TRH604" s="50"/>
      <c r="TRI604" s="50"/>
      <c r="TRJ604" s="50"/>
      <c r="TRK604" s="50"/>
      <c r="TRL604" s="50"/>
      <c r="TRM604" s="50"/>
      <c r="TRN604" s="50"/>
      <c r="TRO604" s="50"/>
      <c r="TRP604" s="50"/>
      <c r="TRQ604" s="50"/>
      <c r="TRR604" s="50"/>
      <c r="TRS604" s="50"/>
      <c r="TRT604" s="50"/>
      <c r="TRU604" s="50"/>
      <c r="TRV604" s="50"/>
      <c r="TRW604" s="50"/>
      <c r="TRX604" s="50"/>
      <c r="TRY604" s="50"/>
      <c r="TRZ604" s="50"/>
      <c r="TSA604" s="50"/>
      <c r="TSB604" s="50"/>
      <c r="TSC604" s="50"/>
      <c r="TSD604" s="50"/>
      <c r="TSE604" s="50"/>
      <c r="TSF604" s="50"/>
      <c r="TSG604" s="50"/>
      <c r="TSH604" s="50"/>
      <c r="TSI604" s="50"/>
      <c r="TSJ604" s="50"/>
      <c r="TSK604" s="50"/>
      <c r="TSL604" s="50"/>
      <c r="TSM604" s="50"/>
      <c r="TSN604" s="50"/>
      <c r="TSO604" s="50"/>
      <c r="TSP604" s="50"/>
      <c r="TSQ604" s="50"/>
      <c r="TSR604" s="50"/>
      <c r="TSS604" s="50"/>
      <c r="TST604" s="50"/>
      <c r="TSU604" s="50"/>
      <c r="TSV604" s="50"/>
      <c r="TSW604" s="50"/>
      <c r="TSX604" s="50"/>
      <c r="TSY604" s="50"/>
      <c r="TSZ604" s="50"/>
      <c r="TTA604" s="50"/>
      <c r="TTB604" s="50"/>
      <c r="TTC604" s="50"/>
      <c r="TTD604" s="50"/>
      <c r="TTE604" s="50"/>
      <c r="TTF604" s="50"/>
      <c r="TTG604" s="50"/>
      <c r="TTH604" s="50"/>
      <c r="TTI604" s="50"/>
      <c r="TTJ604" s="50"/>
      <c r="TTK604" s="50"/>
      <c r="TTL604" s="50"/>
      <c r="TTM604" s="50"/>
      <c r="TTN604" s="50"/>
      <c r="TTO604" s="50"/>
      <c r="TTP604" s="50"/>
      <c r="TTQ604" s="50"/>
      <c r="TTR604" s="50"/>
      <c r="TTS604" s="50"/>
      <c r="TTT604" s="50"/>
      <c r="TTU604" s="50"/>
      <c r="TTV604" s="50"/>
      <c r="TTW604" s="50"/>
      <c r="TTX604" s="50"/>
      <c r="TTY604" s="50"/>
      <c r="TTZ604" s="50"/>
      <c r="TUA604" s="50"/>
      <c r="TUB604" s="50"/>
      <c r="TUC604" s="50"/>
      <c r="TUD604" s="50"/>
      <c r="TUE604" s="50"/>
      <c r="TUF604" s="50"/>
      <c r="TUG604" s="50"/>
      <c r="TUH604" s="50"/>
      <c r="TUI604" s="50"/>
      <c r="TUJ604" s="50"/>
      <c r="TUK604" s="50"/>
      <c r="TUL604" s="50"/>
      <c r="TUM604" s="50"/>
      <c r="TUN604" s="50"/>
      <c r="TUP604" s="50"/>
      <c r="TUR604" s="50"/>
      <c r="TUS604" s="50"/>
      <c r="TUT604" s="50"/>
      <c r="TUU604" s="50"/>
      <c r="TUV604" s="50"/>
      <c r="TUW604" s="50"/>
      <c r="TUX604" s="50"/>
      <c r="TUY604" s="50"/>
      <c r="TVD604" s="50"/>
      <c r="TVE604" s="50"/>
      <c r="TVF604" s="50"/>
      <c r="TVG604" s="50"/>
      <c r="TVH604" s="50"/>
      <c r="TVI604" s="50"/>
      <c r="TVJ604" s="50"/>
      <c r="TVK604" s="50"/>
      <c r="TVL604" s="50"/>
      <c r="TVM604" s="50"/>
      <c r="TVN604" s="50"/>
      <c r="TVO604" s="50"/>
      <c r="TVP604" s="50"/>
      <c r="TVQ604" s="50"/>
      <c r="TVR604" s="50"/>
      <c r="TVS604" s="50"/>
      <c r="TVT604" s="50"/>
      <c r="TVU604" s="50"/>
      <c r="TVV604" s="50"/>
      <c r="TVW604" s="50"/>
      <c r="TVX604" s="50"/>
      <c r="TVY604" s="50"/>
      <c r="TVZ604" s="50"/>
      <c r="TWA604" s="50"/>
      <c r="TWB604" s="50"/>
      <c r="TWC604" s="50"/>
      <c r="TWD604" s="50"/>
      <c r="TWE604" s="50"/>
      <c r="TWF604" s="50"/>
      <c r="TWG604" s="50"/>
      <c r="TWH604" s="50"/>
      <c r="TWI604" s="50"/>
      <c r="TWJ604" s="50"/>
      <c r="TWK604" s="50"/>
      <c r="TWL604" s="50"/>
      <c r="TWM604" s="50"/>
      <c r="TWN604" s="50"/>
      <c r="TWO604" s="50"/>
      <c r="TWP604" s="50"/>
      <c r="TWQ604" s="50"/>
      <c r="TWR604" s="50"/>
      <c r="TWS604" s="50"/>
      <c r="TWT604" s="50"/>
      <c r="TWU604" s="50"/>
      <c r="TWV604" s="50"/>
      <c r="TWW604" s="50"/>
      <c r="TWX604" s="50"/>
      <c r="TWY604" s="50"/>
      <c r="TWZ604" s="50"/>
      <c r="TXA604" s="50"/>
      <c r="TXB604" s="50"/>
      <c r="TXC604" s="50"/>
      <c r="TXD604" s="50"/>
      <c r="TXE604" s="50"/>
      <c r="TXF604" s="50"/>
      <c r="TXG604" s="50"/>
      <c r="TXH604" s="50"/>
      <c r="TXI604" s="50"/>
      <c r="TXJ604" s="50"/>
      <c r="TXK604" s="50"/>
      <c r="TXL604" s="50"/>
      <c r="TXM604" s="50"/>
      <c r="TXN604" s="50"/>
      <c r="TXO604" s="50"/>
      <c r="TXP604" s="50"/>
      <c r="TXQ604" s="50"/>
      <c r="TXR604" s="50"/>
      <c r="TXS604" s="50"/>
      <c r="TXT604" s="50"/>
      <c r="TXU604" s="50"/>
      <c r="TXV604" s="50"/>
      <c r="TXW604" s="50"/>
      <c r="TXX604" s="50"/>
      <c r="TXY604" s="50"/>
      <c r="TXZ604" s="50"/>
      <c r="TYA604" s="50"/>
      <c r="TYB604" s="50"/>
      <c r="TYC604" s="50"/>
      <c r="TYD604" s="50"/>
      <c r="TYE604" s="50"/>
      <c r="TYF604" s="50"/>
      <c r="TYG604" s="50"/>
      <c r="TYH604" s="50"/>
      <c r="TYI604" s="50"/>
      <c r="TYJ604" s="50"/>
      <c r="TYK604" s="50"/>
      <c r="TYL604" s="50"/>
      <c r="TYM604" s="50"/>
      <c r="TYN604" s="50"/>
      <c r="TYO604" s="50"/>
      <c r="TYP604" s="50"/>
      <c r="TYQ604" s="50"/>
      <c r="TYR604" s="50"/>
      <c r="TYS604" s="50"/>
      <c r="TYT604" s="50"/>
      <c r="TYU604" s="50"/>
      <c r="TYV604" s="50"/>
      <c r="TYW604" s="50"/>
      <c r="TYX604" s="50"/>
      <c r="TYY604" s="50"/>
      <c r="TYZ604" s="50"/>
      <c r="TZA604" s="50"/>
      <c r="TZB604" s="50"/>
      <c r="TZC604" s="50"/>
      <c r="TZD604" s="50"/>
      <c r="TZE604" s="50"/>
      <c r="TZF604" s="50"/>
      <c r="TZG604" s="50"/>
      <c r="TZH604" s="50"/>
      <c r="TZI604" s="50"/>
      <c r="TZJ604" s="50"/>
      <c r="TZK604" s="50"/>
      <c r="TZL604" s="50"/>
      <c r="TZM604" s="50"/>
      <c r="TZN604" s="50"/>
      <c r="TZO604" s="50"/>
      <c r="TZP604" s="50"/>
      <c r="TZQ604" s="50"/>
      <c r="TZR604" s="50"/>
      <c r="TZS604" s="50"/>
      <c r="TZT604" s="50"/>
      <c r="TZU604" s="50"/>
      <c r="TZV604" s="50"/>
      <c r="TZW604" s="50"/>
      <c r="TZX604" s="50"/>
      <c r="TZY604" s="50"/>
      <c r="TZZ604" s="50"/>
      <c r="UAA604" s="50"/>
      <c r="UAB604" s="50"/>
      <c r="UAC604" s="50"/>
      <c r="UAD604" s="50"/>
      <c r="UAE604" s="50"/>
      <c r="UAF604" s="50"/>
      <c r="UAG604" s="50"/>
      <c r="UAH604" s="50"/>
      <c r="UAI604" s="50"/>
      <c r="UAJ604" s="50"/>
      <c r="UAK604" s="50"/>
      <c r="UAL604" s="50"/>
      <c r="UAM604" s="50"/>
      <c r="UAN604" s="50"/>
      <c r="UAO604" s="50"/>
      <c r="UAP604" s="50"/>
      <c r="UAQ604" s="50"/>
      <c r="UAR604" s="50"/>
      <c r="UAS604" s="50"/>
      <c r="UAT604" s="50"/>
      <c r="UAU604" s="50"/>
      <c r="UAV604" s="50"/>
      <c r="UAW604" s="50"/>
      <c r="UAX604" s="50"/>
      <c r="UAY604" s="50"/>
      <c r="UAZ604" s="50"/>
      <c r="UBA604" s="50"/>
      <c r="UBB604" s="50"/>
      <c r="UBC604" s="50"/>
      <c r="UBD604" s="50"/>
      <c r="UBE604" s="50"/>
      <c r="UBF604" s="50"/>
      <c r="UBG604" s="50"/>
      <c r="UBH604" s="50"/>
      <c r="UBI604" s="50"/>
      <c r="UBJ604" s="50"/>
      <c r="UBK604" s="50"/>
      <c r="UBL604" s="50"/>
      <c r="UBM604" s="50"/>
      <c r="UBN604" s="50"/>
      <c r="UBO604" s="50"/>
      <c r="UBP604" s="50"/>
      <c r="UBQ604" s="50"/>
      <c r="UBR604" s="50"/>
      <c r="UBS604" s="50"/>
      <c r="UBT604" s="50"/>
      <c r="UBU604" s="50"/>
      <c r="UBV604" s="50"/>
      <c r="UBW604" s="50"/>
      <c r="UBX604" s="50"/>
      <c r="UBY604" s="50"/>
      <c r="UBZ604" s="50"/>
      <c r="UCA604" s="50"/>
      <c r="UCB604" s="50"/>
      <c r="UCC604" s="50"/>
      <c r="UCD604" s="50"/>
      <c r="UCE604" s="50"/>
      <c r="UCF604" s="50"/>
      <c r="UCG604" s="50"/>
      <c r="UCH604" s="50"/>
      <c r="UCI604" s="50"/>
      <c r="UCJ604" s="50"/>
      <c r="UCK604" s="50"/>
      <c r="UCL604" s="50"/>
      <c r="UCM604" s="50"/>
      <c r="UCN604" s="50"/>
      <c r="UCO604" s="50"/>
      <c r="UCP604" s="50"/>
      <c r="UCQ604" s="50"/>
      <c r="UCR604" s="50"/>
      <c r="UCS604" s="50"/>
      <c r="UCT604" s="50"/>
      <c r="UCU604" s="50"/>
      <c r="UCV604" s="50"/>
      <c r="UCW604" s="50"/>
      <c r="UCX604" s="50"/>
      <c r="UCY604" s="50"/>
      <c r="UCZ604" s="50"/>
      <c r="UDA604" s="50"/>
      <c r="UDB604" s="50"/>
      <c r="UDC604" s="50"/>
      <c r="UDD604" s="50"/>
      <c r="UDE604" s="50"/>
      <c r="UDF604" s="50"/>
      <c r="UDG604" s="50"/>
      <c r="UDH604" s="50"/>
      <c r="UDI604" s="50"/>
      <c r="UDJ604" s="50"/>
      <c r="UDK604" s="50"/>
      <c r="UDL604" s="50"/>
      <c r="UDM604" s="50"/>
      <c r="UDN604" s="50"/>
      <c r="UDO604" s="50"/>
      <c r="UDP604" s="50"/>
      <c r="UDQ604" s="50"/>
      <c r="UDR604" s="50"/>
      <c r="UDS604" s="50"/>
      <c r="UDT604" s="50"/>
      <c r="UDU604" s="50"/>
      <c r="UDV604" s="50"/>
      <c r="UDW604" s="50"/>
      <c r="UDX604" s="50"/>
      <c r="UDY604" s="50"/>
      <c r="UDZ604" s="50"/>
      <c r="UEA604" s="50"/>
      <c r="UEB604" s="50"/>
      <c r="UEC604" s="50"/>
      <c r="UED604" s="50"/>
      <c r="UEE604" s="50"/>
      <c r="UEF604" s="50"/>
      <c r="UEG604" s="50"/>
      <c r="UEH604" s="50"/>
      <c r="UEI604" s="50"/>
      <c r="UEJ604" s="50"/>
      <c r="UEL604" s="50"/>
      <c r="UEN604" s="50"/>
      <c r="UEO604" s="50"/>
      <c r="UEP604" s="50"/>
      <c r="UEQ604" s="50"/>
      <c r="UER604" s="50"/>
      <c r="UES604" s="50"/>
      <c r="UET604" s="50"/>
      <c r="UEU604" s="50"/>
      <c r="UEZ604" s="50"/>
      <c r="UFA604" s="50"/>
      <c r="UFB604" s="50"/>
      <c r="UFC604" s="50"/>
      <c r="UFD604" s="50"/>
      <c r="UFE604" s="50"/>
      <c r="UFF604" s="50"/>
      <c r="UFG604" s="50"/>
      <c r="UFH604" s="50"/>
      <c r="UFI604" s="50"/>
      <c r="UFJ604" s="50"/>
      <c r="UFK604" s="50"/>
      <c r="UFL604" s="50"/>
      <c r="UFM604" s="50"/>
      <c r="UFN604" s="50"/>
      <c r="UFO604" s="50"/>
      <c r="UFP604" s="50"/>
      <c r="UFQ604" s="50"/>
      <c r="UFR604" s="50"/>
      <c r="UFS604" s="50"/>
      <c r="UFT604" s="50"/>
      <c r="UFU604" s="50"/>
      <c r="UFV604" s="50"/>
      <c r="UFW604" s="50"/>
      <c r="UFX604" s="50"/>
      <c r="UFY604" s="50"/>
      <c r="UFZ604" s="50"/>
      <c r="UGA604" s="50"/>
      <c r="UGB604" s="50"/>
      <c r="UGC604" s="50"/>
      <c r="UGD604" s="50"/>
      <c r="UGE604" s="50"/>
      <c r="UGF604" s="50"/>
      <c r="UGG604" s="50"/>
      <c r="UGH604" s="50"/>
      <c r="UGI604" s="50"/>
      <c r="UGJ604" s="50"/>
      <c r="UGK604" s="50"/>
      <c r="UGL604" s="50"/>
      <c r="UGM604" s="50"/>
      <c r="UGN604" s="50"/>
      <c r="UGO604" s="50"/>
      <c r="UGP604" s="50"/>
      <c r="UGQ604" s="50"/>
      <c r="UGR604" s="50"/>
      <c r="UGS604" s="50"/>
      <c r="UGT604" s="50"/>
      <c r="UGU604" s="50"/>
      <c r="UGV604" s="50"/>
      <c r="UGW604" s="50"/>
      <c r="UGX604" s="50"/>
      <c r="UGY604" s="50"/>
      <c r="UGZ604" s="50"/>
      <c r="UHA604" s="50"/>
      <c r="UHB604" s="50"/>
      <c r="UHC604" s="50"/>
      <c r="UHD604" s="50"/>
      <c r="UHE604" s="50"/>
      <c r="UHF604" s="50"/>
      <c r="UHG604" s="50"/>
      <c r="UHH604" s="50"/>
      <c r="UHI604" s="50"/>
      <c r="UHJ604" s="50"/>
      <c r="UHK604" s="50"/>
      <c r="UHL604" s="50"/>
      <c r="UHM604" s="50"/>
      <c r="UHN604" s="50"/>
      <c r="UHO604" s="50"/>
      <c r="UHP604" s="50"/>
      <c r="UHQ604" s="50"/>
      <c r="UHR604" s="50"/>
      <c r="UHS604" s="50"/>
      <c r="UHT604" s="50"/>
      <c r="UHU604" s="50"/>
      <c r="UHV604" s="50"/>
      <c r="UHW604" s="50"/>
      <c r="UHX604" s="50"/>
      <c r="UHY604" s="50"/>
      <c r="UHZ604" s="50"/>
      <c r="UIA604" s="50"/>
      <c r="UIB604" s="50"/>
      <c r="UIC604" s="50"/>
      <c r="UID604" s="50"/>
      <c r="UIE604" s="50"/>
      <c r="UIF604" s="50"/>
      <c r="UIG604" s="50"/>
      <c r="UIH604" s="50"/>
      <c r="UII604" s="50"/>
      <c r="UIJ604" s="50"/>
      <c r="UIK604" s="50"/>
      <c r="UIL604" s="50"/>
      <c r="UIM604" s="50"/>
      <c r="UIN604" s="50"/>
      <c r="UIO604" s="50"/>
      <c r="UIP604" s="50"/>
      <c r="UIQ604" s="50"/>
      <c r="UIR604" s="50"/>
      <c r="UIS604" s="50"/>
      <c r="UIT604" s="50"/>
      <c r="UIU604" s="50"/>
      <c r="UIV604" s="50"/>
      <c r="UIW604" s="50"/>
      <c r="UIX604" s="50"/>
      <c r="UIY604" s="50"/>
      <c r="UIZ604" s="50"/>
      <c r="UJA604" s="50"/>
      <c r="UJB604" s="50"/>
      <c r="UJC604" s="50"/>
      <c r="UJD604" s="50"/>
      <c r="UJE604" s="50"/>
      <c r="UJF604" s="50"/>
      <c r="UJG604" s="50"/>
      <c r="UJH604" s="50"/>
      <c r="UJI604" s="50"/>
      <c r="UJJ604" s="50"/>
      <c r="UJK604" s="50"/>
      <c r="UJL604" s="50"/>
      <c r="UJM604" s="50"/>
      <c r="UJN604" s="50"/>
      <c r="UJO604" s="50"/>
      <c r="UJP604" s="50"/>
      <c r="UJQ604" s="50"/>
      <c r="UJR604" s="50"/>
      <c r="UJS604" s="50"/>
      <c r="UJT604" s="50"/>
      <c r="UJU604" s="50"/>
      <c r="UJV604" s="50"/>
      <c r="UJW604" s="50"/>
      <c r="UJX604" s="50"/>
      <c r="UJY604" s="50"/>
      <c r="UJZ604" s="50"/>
      <c r="UKA604" s="50"/>
      <c r="UKB604" s="50"/>
      <c r="UKC604" s="50"/>
      <c r="UKD604" s="50"/>
      <c r="UKE604" s="50"/>
      <c r="UKF604" s="50"/>
      <c r="UKG604" s="50"/>
      <c r="UKH604" s="50"/>
      <c r="UKI604" s="50"/>
      <c r="UKJ604" s="50"/>
      <c r="UKK604" s="50"/>
      <c r="UKL604" s="50"/>
      <c r="UKM604" s="50"/>
      <c r="UKN604" s="50"/>
      <c r="UKO604" s="50"/>
      <c r="UKP604" s="50"/>
      <c r="UKQ604" s="50"/>
      <c r="UKR604" s="50"/>
      <c r="UKS604" s="50"/>
      <c r="UKT604" s="50"/>
      <c r="UKU604" s="50"/>
      <c r="UKV604" s="50"/>
      <c r="UKW604" s="50"/>
      <c r="UKX604" s="50"/>
      <c r="UKY604" s="50"/>
      <c r="UKZ604" s="50"/>
      <c r="ULA604" s="50"/>
      <c r="ULB604" s="50"/>
      <c r="ULC604" s="50"/>
      <c r="ULD604" s="50"/>
      <c r="ULE604" s="50"/>
      <c r="ULF604" s="50"/>
      <c r="ULG604" s="50"/>
      <c r="ULH604" s="50"/>
      <c r="ULI604" s="50"/>
      <c r="ULJ604" s="50"/>
      <c r="ULK604" s="50"/>
      <c r="ULL604" s="50"/>
      <c r="ULM604" s="50"/>
      <c r="ULN604" s="50"/>
      <c r="ULO604" s="50"/>
      <c r="ULP604" s="50"/>
      <c r="ULQ604" s="50"/>
      <c r="ULR604" s="50"/>
      <c r="ULS604" s="50"/>
      <c r="ULT604" s="50"/>
      <c r="ULU604" s="50"/>
      <c r="ULV604" s="50"/>
      <c r="ULW604" s="50"/>
      <c r="ULX604" s="50"/>
      <c r="ULY604" s="50"/>
      <c r="ULZ604" s="50"/>
      <c r="UMA604" s="50"/>
      <c r="UMB604" s="50"/>
      <c r="UMC604" s="50"/>
      <c r="UMD604" s="50"/>
      <c r="UME604" s="50"/>
      <c r="UMF604" s="50"/>
      <c r="UMG604" s="50"/>
      <c r="UMH604" s="50"/>
      <c r="UMI604" s="50"/>
      <c r="UMJ604" s="50"/>
      <c r="UMK604" s="50"/>
      <c r="UML604" s="50"/>
      <c r="UMM604" s="50"/>
      <c r="UMN604" s="50"/>
      <c r="UMO604" s="50"/>
      <c r="UMP604" s="50"/>
      <c r="UMQ604" s="50"/>
      <c r="UMR604" s="50"/>
      <c r="UMS604" s="50"/>
      <c r="UMT604" s="50"/>
      <c r="UMU604" s="50"/>
      <c r="UMV604" s="50"/>
      <c r="UMW604" s="50"/>
      <c r="UMX604" s="50"/>
      <c r="UMY604" s="50"/>
      <c r="UMZ604" s="50"/>
      <c r="UNA604" s="50"/>
      <c r="UNB604" s="50"/>
      <c r="UNC604" s="50"/>
      <c r="UND604" s="50"/>
      <c r="UNE604" s="50"/>
      <c r="UNF604" s="50"/>
      <c r="UNG604" s="50"/>
      <c r="UNH604" s="50"/>
      <c r="UNI604" s="50"/>
      <c r="UNJ604" s="50"/>
      <c r="UNK604" s="50"/>
      <c r="UNL604" s="50"/>
      <c r="UNM604" s="50"/>
      <c r="UNN604" s="50"/>
      <c r="UNO604" s="50"/>
      <c r="UNP604" s="50"/>
      <c r="UNQ604" s="50"/>
      <c r="UNR604" s="50"/>
      <c r="UNS604" s="50"/>
      <c r="UNT604" s="50"/>
      <c r="UNU604" s="50"/>
      <c r="UNV604" s="50"/>
      <c r="UNW604" s="50"/>
      <c r="UNX604" s="50"/>
      <c r="UNY604" s="50"/>
      <c r="UNZ604" s="50"/>
      <c r="UOA604" s="50"/>
      <c r="UOB604" s="50"/>
      <c r="UOC604" s="50"/>
      <c r="UOD604" s="50"/>
      <c r="UOE604" s="50"/>
      <c r="UOF604" s="50"/>
      <c r="UOH604" s="50"/>
      <c r="UOJ604" s="50"/>
      <c r="UOK604" s="50"/>
      <c r="UOL604" s="50"/>
      <c r="UOM604" s="50"/>
      <c r="UON604" s="50"/>
      <c r="UOO604" s="50"/>
      <c r="UOP604" s="50"/>
      <c r="UOQ604" s="50"/>
      <c r="UOV604" s="50"/>
      <c r="UOW604" s="50"/>
      <c r="UOX604" s="50"/>
      <c r="UOY604" s="50"/>
      <c r="UOZ604" s="50"/>
      <c r="UPA604" s="50"/>
      <c r="UPB604" s="50"/>
      <c r="UPC604" s="50"/>
      <c r="UPD604" s="50"/>
      <c r="UPE604" s="50"/>
      <c r="UPF604" s="50"/>
      <c r="UPG604" s="50"/>
      <c r="UPH604" s="50"/>
      <c r="UPI604" s="50"/>
      <c r="UPJ604" s="50"/>
      <c r="UPK604" s="50"/>
      <c r="UPL604" s="50"/>
      <c r="UPM604" s="50"/>
      <c r="UPN604" s="50"/>
      <c r="UPO604" s="50"/>
      <c r="UPP604" s="50"/>
      <c r="UPQ604" s="50"/>
      <c r="UPR604" s="50"/>
      <c r="UPS604" s="50"/>
      <c r="UPT604" s="50"/>
      <c r="UPU604" s="50"/>
      <c r="UPV604" s="50"/>
      <c r="UPW604" s="50"/>
      <c r="UPX604" s="50"/>
      <c r="UPY604" s="50"/>
      <c r="UPZ604" s="50"/>
      <c r="UQA604" s="50"/>
      <c r="UQB604" s="50"/>
      <c r="UQC604" s="50"/>
      <c r="UQD604" s="50"/>
      <c r="UQE604" s="50"/>
      <c r="UQF604" s="50"/>
      <c r="UQG604" s="50"/>
      <c r="UQH604" s="50"/>
      <c r="UQI604" s="50"/>
      <c r="UQJ604" s="50"/>
      <c r="UQK604" s="50"/>
      <c r="UQL604" s="50"/>
      <c r="UQM604" s="50"/>
      <c r="UQN604" s="50"/>
      <c r="UQO604" s="50"/>
      <c r="UQP604" s="50"/>
      <c r="UQQ604" s="50"/>
      <c r="UQR604" s="50"/>
      <c r="UQS604" s="50"/>
      <c r="UQT604" s="50"/>
      <c r="UQU604" s="50"/>
      <c r="UQV604" s="50"/>
      <c r="UQW604" s="50"/>
      <c r="UQX604" s="50"/>
      <c r="UQY604" s="50"/>
      <c r="UQZ604" s="50"/>
      <c r="URA604" s="50"/>
      <c r="URB604" s="50"/>
      <c r="URC604" s="50"/>
      <c r="URD604" s="50"/>
      <c r="URE604" s="50"/>
      <c r="URF604" s="50"/>
      <c r="URG604" s="50"/>
      <c r="URH604" s="50"/>
      <c r="URI604" s="50"/>
      <c r="URJ604" s="50"/>
      <c r="URK604" s="50"/>
      <c r="URL604" s="50"/>
      <c r="URM604" s="50"/>
      <c r="URN604" s="50"/>
      <c r="URO604" s="50"/>
      <c r="URP604" s="50"/>
      <c r="URQ604" s="50"/>
      <c r="URR604" s="50"/>
      <c r="URS604" s="50"/>
      <c r="URT604" s="50"/>
      <c r="URU604" s="50"/>
      <c r="URV604" s="50"/>
      <c r="URW604" s="50"/>
      <c r="URX604" s="50"/>
      <c r="URY604" s="50"/>
      <c r="URZ604" s="50"/>
      <c r="USA604" s="50"/>
      <c r="USB604" s="50"/>
      <c r="USC604" s="50"/>
      <c r="USD604" s="50"/>
      <c r="USE604" s="50"/>
      <c r="USF604" s="50"/>
      <c r="USG604" s="50"/>
      <c r="USH604" s="50"/>
      <c r="USI604" s="50"/>
      <c r="USJ604" s="50"/>
      <c r="USK604" s="50"/>
      <c r="USL604" s="50"/>
      <c r="USM604" s="50"/>
      <c r="USN604" s="50"/>
      <c r="USO604" s="50"/>
      <c r="USP604" s="50"/>
      <c r="USQ604" s="50"/>
      <c r="USR604" s="50"/>
      <c r="USS604" s="50"/>
      <c r="UST604" s="50"/>
      <c r="USU604" s="50"/>
      <c r="USV604" s="50"/>
      <c r="USW604" s="50"/>
      <c r="USX604" s="50"/>
      <c r="USY604" s="50"/>
      <c r="USZ604" s="50"/>
      <c r="UTA604" s="50"/>
      <c r="UTB604" s="50"/>
      <c r="UTC604" s="50"/>
      <c r="UTD604" s="50"/>
      <c r="UTE604" s="50"/>
      <c r="UTF604" s="50"/>
      <c r="UTG604" s="50"/>
      <c r="UTH604" s="50"/>
      <c r="UTI604" s="50"/>
      <c r="UTJ604" s="50"/>
      <c r="UTK604" s="50"/>
      <c r="UTL604" s="50"/>
      <c r="UTM604" s="50"/>
      <c r="UTN604" s="50"/>
      <c r="UTO604" s="50"/>
      <c r="UTP604" s="50"/>
      <c r="UTQ604" s="50"/>
      <c r="UTR604" s="50"/>
      <c r="UTS604" s="50"/>
      <c r="UTT604" s="50"/>
      <c r="UTU604" s="50"/>
      <c r="UTV604" s="50"/>
      <c r="UTW604" s="50"/>
      <c r="UTX604" s="50"/>
      <c r="UTY604" s="50"/>
      <c r="UTZ604" s="50"/>
      <c r="UUA604" s="50"/>
      <c r="UUB604" s="50"/>
      <c r="UUC604" s="50"/>
      <c r="UUD604" s="50"/>
      <c r="UUE604" s="50"/>
      <c r="UUF604" s="50"/>
      <c r="UUG604" s="50"/>
      <c r="UUH604" s="50"/>
      <c r="UUI604" s="50"/>
      <c r="UUJ604" s="50"/>
      <c r="UUK604" s="50"/>
      <c r="UUL604" s="50"/>
      <c r="UUM604" s="50"/>
      <c r="UUN604" s="50"/>
      <c r="UUO604" s="50"/>
      <c r="UUP604" s="50"/>
      <c r="UUQ604" s="50"/>
      <c r="UUR604" s="50"/>
      <c r="UUS604" s="50"/>
      <c r="UUT604" s="50"/>
      <c r="UUU604" s="50"/>
      <c r="UUV604" s="50"/>
      <c r="UUW604" s="50"/>
      <c r="UUX604" s="50"/>
      <c r="UUY604" s="50"/>
      <c r="UUZ604" s="50"/>
      <c r="UVA604" s="50"/>
      <c r="UVB604" s="50"/>
      <c r="UVC604" s="50"/>
      <c r="UVD604" s="50"/>
      <c r="UVE604" s="50"/>
      <c r="UVF604" s="50"/>
      <c r="UVG604" s="50"/>
      <c r="UVH604" s="50"/>
      <c r="UVI604" s="50"/>
      <c r="UVJ604" s="50"/>
      <c r="UVK604" s="50"/>
      <c r="UVL604" s="50"/>
      <c r="UVM604" s="50"/>
      <c r="UVN604" s="50"/>
      <c r="UVO604" s="50"/>
      <c r="UVP604" s="50"/>
      <c r="UVQ604" s="50"/>
      <c r="UVR604" s="50"/>
      <c r="UVS604" s="50"/>
      <c r="UVT604" s="50"/>
      <c r="UVU604" s="50"/>
      <c r="UVV604" s="50"/>
      <c r="UVW604" s="50"/>
      <c r="UVX604" s="50"/>
      <c r="UVY604" s="50"/>
      <c r="UVZ604" s="50"/>
      <c r="UWA604" s="50"/>
      <c r="UWB604" s="50"/>
      <c r="UWC604" s="50"/>
      <c r="UWD604" s="50"/>
      <c r="UWE604" s="50"/>
      <c r="UWF604" s="50"/>
      <c r="UWG604" s="50"/>
      <c r="UWH604" s="50"/>
      <c r="UWI604" s="50"/>
      <c r="UWJ604" s="50"/>
      <c r="UWK604" s="50"/>
      <c r="UWL604" s="50"/>
      <c r="UWM604" s="50"/>
      <c r="UWN604" s="50"/>
      <c r="UWO604" s="50"/>
      <c r="UWP604" s="50"/>
      <c r="UWQ604" s="50"/>
      <c r="UWR604" s="50"/>
      <c r="UWS604" s="50"/>
      <c r="UWT604" s="50"/>
      <c r="UWU604" s="50"/>
      <c r="UWV604" s="50"/>
      <c r="UWW604" s="50"/>
      <c r="UWX604" s="50"/>
      <c r="UWY604" s="50"/>
      <c r="UWZ604" s="50"/>
      <c r="UXA604" s="50"/>
      <c r="UXB604" s="50"/>
      <c r="UXC604" s="50"/>
      <c r="UXD604" s="50"/>
      <c r="UXE604" s="50"/>
      <c r="UXF604" s="50"/>
      <c r="UXG604" s="50"/>
      <c r="UXH604" s="50"/>
      <c r="UXI604" s="50"/>
      <c r="UXJ604" s="50"/>
      <c r="UXK604" s="50"/>
      <c r="UXL604" s="50"/>
      <c r="UXM604" s="50"/>
      <c r="UXN604" s="50"/>
      <c r="UXO604" s="50"/>
      <c r="UXP604" s="50"/>
      <c r="UXQ604" s="50"/>
      <c r="UXR604" s="50"/>
      <c r="UXS604" s="50"/>
      <c r="UXT604" s="50"/>
      <c r="UXU604" s="50"/>
      <c r="UXV604" s="50"/>
      <c r="UXW604" s="50"/>
      <c r="UXX604" s="50"/>
      <c r="UXY604" s="50"/>
      <c r="UXZ604" s="50"/>
      <c r="UYA604" s="50"/>
      <c r="UYB604" s="50"/>
      <c r="UYD604" s="50"/>
      <c r="UYF604" s="50"/>
      <c r="UYG604" s="50"/>
      <c r="UYH604" s="50"/>
      <c r="UYI604" s="50"/>
      <c r="UYJ604" s="50"/>
      <c r="UYK604" s="50"/>
      <c r="UYL604" s="50"/>
      <c r="UYM604" s="50"/>
      <c r="UYR604" s="50"/>
      <c r="UYS604" s="50"/>
      <c r="UYT604" s="50"/>
      <c r="UYU604" s="50"/>
      <c r="UYV604" s="50"/>
      <c r="UYW604" s="50"/>
      <c r="UYX604" s="50"/>
      <c r="UYY604" s="50"/>
      <c r="UYZ604" s="50"/>
      <c r="UZA604" s="50"/>
      <c r="UZB604" s="50"/>
      <c r="UZC604" s="50"/>
      <c r="UZD604" s="50"/>
      <c r="UZE604" s="50"/>
      <c r="UZF604" s="50"/>
      <c r="UZG604" s="50"/>
      <c r="UZH604" s="50"/>
      <c r="UZI604" s="50"/>
      <c r="UZJ604" s="50"/>
      <c r="UZK604" s="50"/>
      <c r="UZL604" s="50"/>
      <c r="UZM604" s="50"/>
      <c r="UZN604" s="50"/>
      <c r="UZO604" s="50"/>
      <c r="UZP604" s="50"/>
      <c r="UZQ604" s="50"/>
      <c r="UZR604" s="50"/>
      <c r="UZS604" s="50"/>
      <c r="UZT604" s="50"/>
      <c r="UZU604" s="50"/>
      <c r="UZV604" s="50"/>
      <c r="UZW604" s="50"/>
      <c r="UZX604" s="50"/>
      <c r="UZY604" s="50"/>
      <c r="UZZ604" s="50"/>
      <c r="VAA604" s="50"/>
      <c r="VAB604" s="50"/>
      <c r="VAC604" s="50"/>
      <c r="VAD604" s="50"/>
      <c r="VAE604" s="50"/>
      <c r="VAF604" s="50"/>
      <c r="VAG604" s="50"/>
      <c r="VAH604" s="50"/>
      <c r="VAI604" s="50"/>
      <c r="VAJ604" s="50"/>
      <c r="VAK604" s="50"/>
      <c r="VAL604" s="50"/>
      <c r="VAM604" s="50"/>
      <c r="VAN604" s="50"/>
      <c r="VAO604" s="50"/>
      <c r="VAP604" s="50"/>
      <c r="VAQ604" s="50"/>
      <c r="VAR604" s="50"/>
      <c r="VAS604" s="50"/>
      <c r="VAT604" s="50"/>
      <c r="VAU604" s="50"/>
      <c r="VAV604" s="50"/>
      <c r="VAW604" s="50"/>
      <c r="VAX604" s="50"/>
      <c r="VAY604" s="50"/>
      <c r="VAZ604" s="50"/>
      <c r="VBA604" s="50"/>
      <c r="VBB604" s="50"/>
      <c r="VBC604" s="50"/>
      <c r="VBD604" s="50"/>
      <c r="VBE604" s="50"/>
      <c r="VBF604" s="50"/>
      <c r="VBG604" s="50"/>
      <c r="VBH604" s="50"/>
      <c r="VBI604" s="50"/>
      <c r="VBJ604" s="50"/>
      <c r="VBK604" s="50"/>
      <c r="VBL604" s="50"/>
      <c r="VBM604" s="50"/>
      <c r="VBN604" s="50"/>
      <c r="VBO604" s="50"/>
      <c r="VBP604" s="50"/>
      <c r="VBQ604" s="50"/>
      <c r="VBR604" s="50"/>
      <c r="VBS604" s="50"/>
      <c r="VBT604" s="50"/>
      <c r="VBU604" s="50"/>
      <c r="VBV604" s="50"/>
      <c r="VBW604" s="50"/>
      <c r="VBX604" s="50"/>
      <c r="VBY604" s="50"/>
      <c r="VBZ604" s="50"/>
      <c r="VCA604" s="50"/>
      <c r="VCB604" s="50"/>
      <c r="VCC604" s="50"/>
      <c r="VCD604" s="50"/>
      <c r="VCE604" s="50"/>
      <c r="VCF604" s="50"/>
      <c r="VCG604" s="50"/>
      <c r="VCH604" s="50"/>
      <c r="VCI604" s="50"/>
      <c r="VCJ604" s="50"/>
      <c r="VCK604" s="50"/>
      <c r="VCL604" s="50"/>
      <c r="VCM604" s="50"/>
      <c r="VCN604" s="50"/>
      <c r="VCO604" s="50"/>
      <c r="VCP604" s="50"/>
      <c r="VCQ604" s="50"/>
      <c r="VCR604" s="50"/>
      <c r="VCS604" s="50"/>
      <c r="VCT604" s="50"/>
      <c r="VCU604" s="50"/>
      <c r="VCV604" s="50"/>
      <c r="VCW604" s="50"/>
      <c r="VCX604" s="50"/>
      <c r="VCY604" s="50"/>
      <c r="VCZ604" s="50"/>
      <c r="VDA604" s="50"/>
      <c r="VDB604" s="50"/>
      <c r="VDC604" s="50"/>
      <c r="VDD604" s="50"/>
      <c r="VDE604" s="50"/>
      <c r="VDF604" s="50"/>
      <c r="VDG604" s="50"/>
      <c r="VDH604" s="50"/>
      <c r="VDI604" s="50"/>
      <c r="VDJ604" s="50"/>
      <c r="VDK604" s="50"/>
      <c r="VDL604" s="50"/>
      <c r="VDM604" s="50"/>
      <c r="VDN604" s="50"/>
      <c r="VDO604" s="50"/>
      <c r="VDP604" s="50"/>
      <c r="VDQ604" s="50"/>
      <c r="VDR604" s="50"/>
      <c r="VDS604" s="50"/>
      <c r="VDT604" s="50"/>
      <c r="VDU604" s="50"/>
      <c r="VDV604" s="50"/>
      <c r="VDW604" s="50"/>
      <c r="VDX604" s="50"/>
      <c r="VDY604" s="50"/>
      <c r="VDZ604" s="50"/>
      <c r="VEA604" s="50"/>
      <c r="VEB604" s="50"/>
      <c r="VEC604" s="50"/>
      <c r="VED604" s="50"/>
      <c r="VEE604" s="50"/>
      <c r="VEF604" s="50"/>
      <c r="VEG604" s="50"/>
      <c r="VEH604" s="50"/>
      <c r="VEI604" s="50"/>
      <c r="VEJ604" s="50"/>
      <c r="VEK604" s="50"/>
      <c r="VEL604" s="50"/>
      <c r="VEM604" s="50"/>
      <c r="VEN604" s="50"/>
      <c r="VEO604" s="50"/>
      <c r="VEP604" s="50"/>
      <c r="VEQ604" s="50"/>
      <c r="VER604" s="50"/>
      <c r="VES604" s="50"/>
      <c r="VET604" s="50"/>
      <c r="VEU604" s="50"/>
      <c r="VEV604" s="50"/>
      <c r="VEW604" s="50"/>
      <c r="VEX604" s="50"/>
      <c r="VEY604" s="50"/>
      <c r="VEZ604" s="50"/>
      <c r="VFA604" s="50"/>
      <c r="VFB604" s="50"/>
      <c r="VFC604" s="50"/>
      <c r="VFD604" s="50"/>
      <c r="VFE604" s="50"/>
      <c r="VFF604" s="50"/>
      <c r="VFG604" s="50"/>
      <c r="VFH604" s="50"/>
      <c r="VFI604" s="50"/>
      <c r="VFJ604" s="50"/>
      <c r="VFK604" s="50"/>
      <c r="VFL604" s="50"/>
      <c r="VFM604" s="50"/>
      <c r="VFN604" s="50"/>
      <c r="VFO604" s="50"/>
      <c r="VFP604" s="50"/>
      <c r="VFQ604" s="50"/>
      <c r="VFR604" s="50"/>
      <c r="VFS604" s="50"/>
      <c r="VFT604" s="50"/>
      <c r="VFU604" s="50"/>
      <c r="VFV604" s="50"/>
      <c r="VFW604" s="50"/>
      <c r="VFX604" s="50"/>
      <c r="VFY604" s="50"/>
      <c r="VFZ604" s="50"/>
      <c r="VGA604" s="50"/>
      <c r="VGB604" s="50"/>
      <c r="VGC604" s="50"/>
      <c r="VGD604" s="50"/>
      <c r="VGE604" s="50"/>
      <c r="VGF604" s="50"/>
      <c r="VGG604" s="50"/>
      <c r="VGH604" s="50"/>
      <c r="VGI604" s="50"/>
      <c r="VGJ604" s="50"/>
      <c r="VGK604" s="50"/>
      <c r="VGL604" s="50"/>
      <c r="VGM604" s="50"/>
      <c r="VGN604" s="50"/>
      <c r="VGO604" s="50"/>
      <c r="VGP604" s="50"/>
      <c r="VGQ604" s="50"/>
      <c r="VGR604" s="50"/>
      <c r="VGS604" s="50"/>
      <c r="VGT604" s="50"/>
      <c r="VGU604" s="50"/>
      <c r="VGV604" s="50"/>
      <c r="VGW604" s="50"/>
      <c r="VGX604" s="50"/>
      <c r="VGY604" s="50"/>
      <c r="VGZ604" s="50"/>
      <c r="VHA604" s="50"/>
      <c r="VHB604" s="50"/>
      <c r="VHC604" s="50"/>
      <c r="VHD604" s="50"/>
      <c r="VHE604" s="50"/>
      <c r="VHF604" s="50"/>
      <c r="VHG604" s="50"/>
      <c r="VHH604" s="50"/>
      <c r="VHI604" s="50"/>
      <c r="VHJ604" s="50"/>
      <c r="VHK604" s="50"/>
      <c r="VHL604" s="50"/>
      <c r="VHM604" s="50"/>
      <c r="VHN604" s="50"/>
      <c r="VHO604" s="50"/>
      <c r="VHP604" s="50"/>
      <c r="VHQ604" s="50"/>
      <c r="VHR604" s="50"/>
      <c r="VHS604" s="50"/>
      <c r="VHT604" s="50"/>
      <c r="VHU604" s="50"/>
      <c r="VHV604" s="50"/>
      <c r="VHW604" s="50"/>
      <c r="VHX604" s="50"/>
      <c r="VHZ604" s="50"/>
      <c r="VIB604" s="50"/>
      <c r="VIC604" s="50"/>
      <c r="VID604" s="50"/>
      <c r="VIE604" s="50"/>
      <c r="VIF604" s="50"/>
      <c r="VIG604" s="50"/>
      <c r="VIH604" s="50"/>
      <c r="VII604" s="50"/>
      <c r="VIN604" s="50"/>
      <c r="VIO604" s="50"/>
      <c r="VIP604" s="50"/>
      <c r="VIQ604" s="50"/>
      <c r="VIR604" s="50"/>
      <c r="VIS604" s="50"/>
      <c r="VIT604" s="50"/>
      <c r="VIU604" s="50"/>
      <c r="VIV604" s="50"/>
      <c r="VIW604" s="50"/>
      <c r="VIX604" s="50"/>
      <c r="VIY604" s="50"/>
      <c r="VIZ604" s="50"/>
      <c r="VJA604" s="50"/>
      <c r="VJB604" s="50"/>
      <c r="VJC604" s="50"/>
      <c r="VJD604" s="50"/>
      <c r="VJE604" s="50"/>
      <c r="VJF604" s="50"/>
      <c r="VJG604" s="50"/>
      <c r="VJH604" s="50"/>
      <c r="VJI604" s="50"/>
      <c r="VJJ604" s="50"/>
      <c r="VJK604" s="50"/>
      <c r="VJL604" s="50"/>
      <c r="VJM604" s="50"/>
      <c r="VJN604" s="50"/>
      <c r="VJO604" s="50"/>
      <c r="VJP604" s="50"/>
      <c r="VJQ604" s="50"/>
      <c r="VJR604" s="50"/>
      <c r="VJS604" s="50"/>
      <c r="VJT604" s="50"/>
      <c r="VJU604" s="50"/>
      <c r="VJV604" s="50"/>
      <c r="VJW604" s="50"/>
      <c r="VJX604" s="50"/>
      <c r="VJY604" s="50"/>
      <c r="VJZ604" s="50"/>
      <c r="VKA604" s="50"/>
      <c r="VKB604" s="50"/>
      <c r="VKC604" s="50"/>
      <c r="VKD604" s="50"/>
      <c r="VKE604" s="50"/>
      <c r="VKF604" s="50"/>
      <c r="VKG604" s="50"/>
      <c r="VKH604" s="50"/>
      <c r="VKI604" s="50"/>
      <c r="VKJ604" s="50"/>
      <c r="VKK604" s="50"/>
      <c r="VKL604" s="50"/>
      <c r="VKM604" s="50"/>
      <c r="VKN604" s="50"/>
      <c r="VKO604" s="50"/>
      <c r="VKP604" s="50"/>
      <c r="VKQ604" s="50"/>
      <c r="VKR604" s="50"/>
      <c r="VKS604" s="50"/>
      <c r="VKT604" s="50"/>
      <c r="VKU604" s="50"/>
      <c r="VKV604" s="50"/>
      <c r="VKW604" s="50"/>
      <c r="VKX604" s="50"/>
      <c r="VKY604" s="50"/>
      <c r="VKZ604" s="50"/>
      <c r="VLA604" s="50"/>
      <c r="VLB604" s="50"/>
      <c r="VLC604" s="50"/>
      <c r="VLD604" s="50"/>
      <c r="VLE604" s="50"/>
      <c r="VLF604" s="50"/>
      <c r="VLG604" s="50"/>
      <c r="VLH604" s="50"/>
      <c r="VLI604" s="50"/>
      <c r="VLJ604" s="50"/>
      <c r="VLK604" s="50"/>
      <c r="VLL604" s="50"/>
      <c r="VLM604" s="50"/>
      <c r="VLN604" s="50"/>
      <c r="VLO604" s="50"/>
      <c r="VLP604" s="50"/>
      <c r="VLQ604" s="50"/>
      <c r="VLR604" s="50"/>
      <c r="VLS604" s="50"/>
      <c r="VLT604" s="50"/>
      <c r="VLU604" s="50"/>
      <c r="VLV604" s="50"/>
      <c r="VLW604" s="50"/>
      <c r="VLX604" s="50"/>
      <c r="VLY604" s="50"/>
      <c r="VLZ604" s="50"/>
      <c r="VMA604" s="50"/>
      <c r="VMB604" s="50"/>
      <c r="VMC604" s="50"/>
      <c r="VMD604" s="50"/>
      <c r="VME604" s="50"/>
      <c r="VMF604" s="50"/>
      <c r="VMG604" s="50"/>
      <c r="VMH604" s="50"/>
      <c r="VMI604" s="50"/>
      <c r="VMJ604" s="50"/>
      <c r="VMK604" s="50"/>
      <c r="VML604" s="50"/>
      <c r="VMM604" s="50"/>
      <c r="VMN604" s="50"/>
      <c r="VMO604" s="50"/>
      <c r="VMP604" s="50"/>
      <c r="VMQ604" s="50"/>
      <c r="VMR604" s="50"/>
      <c r="VMS604" s="50"/>
      <c r="VMT604" s="50"/>
      <c r="VMU604" s="50"/>
      <c r="VMV604" s="50"/>
      <c r="VMW604" s="50"/>
      <c r="VMX604" s="50"/>
      <c r="VMY604" s="50"/>
      <c r="VMZ604" s="50"/>
      <c r="VNA604" s="50"/>
      <c r="VNB604" s="50"/>
      <c r="VNC604" s="50"/>
      <c r="VND604" s="50"/>
      <c r="VNE604" s="50"/>
      <c r="VNF604" s="50"/>
      <c r="VNG604" s="50"/>
      <c r="VNH604" s="50"/>
      <c r="VNI604" s="50"/>
      <c r="VNJ604" s="50"/>
      <c r="VNK604" s="50"/>
      <c r="VNL604" s="50"/>
      <c r="VNM604" s="50"/>
      <c r="VNN604" s="50"/>
      <c r="VNO604" s="50"/>
      <c r="VNP604" s="50"/>
      <c r="VNQ604" s="50"/>
      <c r="VNR604" s="50"/>
      <c r="VNS604" s="50"/>
      <c r="VNT604" s="50"/>
      <c r="VNU604" s="50"/>
      <c r="VNV604" s="50"/>
      <c r="VNW604" s="50"/>
      <c r="VNX604" s="50"/>
      <c r="VNY604" s="50"/>
      <c r="VNZ604" s="50"/>
      <c r="VOA604" s="50"/>
      <c r="VOB604" s="50"/>
      <c r="VOC604" s="50"/>
      <c r="VOD604" s="50"/>
      <c r="VOE604" s="50"/>
      <c r="VOF604" s="50"/>
      <c r="VOG604" s="50"/>
      <c r="VOH604" s="50"/>
      <c r="VOI604" s="50"/>
      <c r="VOJ604" s="50"/>
      <c r="VOK604" s="50"/>
      <c r="VOL604" s="50"/>
      <c r="VOM604" s="50"/>
      <c r="VON604" s="50"/>
      <c r="VOO604" s="50"/>
      <c r="VOP604" s="50"/>
      <c r="VOQ604" s="50"/>
      <c r="VOR604" s="50"/>
      <c r="VOS604" s="50"/>
      <c r="VOT604" s="50"/>
      <c r="VOU604" s="50"/>
      <c r="VOV604" s="50"/>
      <c r="VOW604" s="50"/>
      <c r="VOX604" s="50"/>
      <c r="VOY604" s="50"/>
      <c r="VOZ604" s="50"/>
      <c r="VPA604" s="50"/>
      <c r="VPB604" s="50"/>
      <c r="VPC604" s="50"/>
      <c r="VPD604" s="50"/>
      <c r="VPE604" s="50"/>
      <c r="VPF604" s="50"/>
      <c r="VPG604" s="50"/>
      <c r="VPH604" s="50"/>
      <c r="VPI604" s="50"/>
      <c r="VPJ604" s="50"/>
      <c r="VPK604" s="50"/>
      <c r="VPL604" s="50"/>
      <c r="VPM604" s="50"/>
      <c r="VPN604" s="50"/>
      <c r="VPO604" s="50"/>
      <c r="VPP604" s="50"/>
      <c r="VPQ604" s="50"/>
      <c r="VPR604" s="50"/>
      <c r="VPS604" s="50"/>
      <c r="VPT604" s="50"/>
      <c r="VPU604" s="50"/>
      <c r="VPV604" s="50"/>
      <c r="VPW604" s="50"/>
      <c r="VPX604" s="50"/>
      <c r="VPY604" s="50"/>
      <c r="VPZ604" s="50"/>
      <c r="VQA604" s="50"/>
      <c r="VQB604" s="50"/>
      <c r="VQC604" s="50"/>
      <c r="VQD604" s="50"/>
      <c r="VQE604" s="50"/>
      <c r="VQF604" s="50"/>
      <c r="VQG604" s="50"/>
      <c r="VQH604" s="50"/>
      <c r="VQI604" s="50"/>
      <c r="VQJ604" s="50"/>
      <c r="VQK604" s="50"/>
      <c r="VQL604" s="50"/>
      <c r="VQM604" s="50"/>
      <c r="VQN604" s="50"/>
      <c r="VQO604" s="50"/>
      <c r="VQP604" s="50"/>
      <c r="VQQ604" s="50"/>
      <c r="VQR604" s="50"/>
      <c r="VQS604" s="50"/>
      <c r="VQT604" s="50"/>
      <c r="VQU604" s="50"/>
      <c r="VQV604" s="50"/>
      <c r="VQW604" s="50"/>
      <c r="VQX604" s="50"/>
      <c r="VQY604" s="50"/>
      <c r="VQZ604" s="50"/>
      <c r="VRA604" s="50"/>
      <c r="VRB604" s="50"/>
      <c r="VRC604" s="50"/>
      <c r="VRD604" s="50"/>
      <c r="VRE604" s="50"/>
      <c r="VRF604" s="50"/>
      <c r="VRG604" s="50"/>
      <c r="VRH604" s="50"/>
      <c r="VRI604" s="50"/>
      <c r="VRJ604" s="50"/>
      <c r="VRK604" s="50"/>
      <c r="VRL604" s="50"/>
      <c r="VRM604" s="50"/>
      <c r="VRN604" s="50"/>
      <c r="VRO604" s="50"/>
      <c r="VRP604" s="50"/>
      <c r="VRQ604" s="50"/>
      <c r="VRR604" s="50"/>
      <c r="VRS604" s="50"/>
      <c r="VRT604" s="50"/>
      <c r="VRV604" s="50"/>
      <c r="VRX604" s="50"/>
      <c r="VRY604" s="50"/>
      <c r="VRZ604" s="50"/>
      <c r="VSA604" s="50"/>
      <c r="VSB604" s="50"/>
      <c r="VSC604" s="50"/>
      <c r="VSD604" s="50"/>
      <c r="VSE604" s="50"/>
      <c r="VSJ604" s="50"/>
      <c r="VSK604" s="50"/>
      <c r="VSL604" s="50"/>
      <c r="VSM604" s="50"/>
      <c r="VSN604" s="50"/>
      <c r="VSO604" s="50"/>
      <c r="VSP604" s="50"/>
      <c r="VSQ604" s="50"/>
      <c r="VSR604" s="50"/>
      <c r="VSS604" s="50"/>
      <c r="VST604" s="50"/>
      <c r="VSU604" s="50"/>
      <c r="VSV604" s="50"/>
      <c r="VSW604" s="50"/>
      <c r="VSX604" s="50"/>
      <c r="VSY604" s="50"/>
      <c r="VSZ604" s="50"/>
      <c r="VTA604" s="50"/>
      <c r="VTB604" s="50"/>
      <c r="VTC604" s="50"/>
      <c r="VTD604" s="50"/>
      <c r="VTE604" s="50"/>
      <c r="VTF604" s="50"/>
      <c r="VTG604" s="50"/>
      <c r="VTH604" s="50"/>
      <c r="VTI604" s="50"/>
      <c r="VTJ604" s="50"/>
      <c r="VTK604" s="50"/>
      <c r="VTL604" s="50"/>
      <c r="VTM604" s="50"/>
      <c r="VTN604" s="50"/>
      <c r="VTO604" s="50"/>
      <c r="VTP604" s="50"/>
      <c r="VTQ604" s="50"/>
      <c r="VTR604" s="50"/>
      <c r="VTS604" s="50"/>
      <c r="VTT604" s="50"/>
      <c r="VTU604" s="50"/>
      <c r="VTV604" s="50"/>
      <c r="VTW604" s="50"/>
      <c r="VTX604" s="50"/>
      <c r="VTY604" s="50"/>
      <c r="VTZ604" s="50"/>
      <c r="VUA604" s="50"/>
      <c r="VUB604" s="50"/>
      <c r="VUC604" s="50"/>
      <c r="VUD604" s="50"/>
      <c r="VUE604" s="50"/>
      <c r="VUF604" s="50"/>
      <c r="VUG604" s="50"/>
      <c r="VUH604" s="50"/>
      <c r="VUI604" s="50"/>
      <c r="VUJ604" s="50"/>
      <c r="VUK604" s="50"/>
      <c r="VUL604" s="50"/>
      <c r="VUM604" s="50"/>
      <c r="VUN604" s="50"/>
      <c r="VUO604" s="50"/>
      <c r="VUP604" s="50"/>
      <c r="VUQ604" s="50"/>
      <c r="VUR604" s="50"/>
      <c r="VUS604" s="50"/>
      <c r="VUT604" s="50"/>
      <c r="VUU604" s="50"/>
      <c r="VUV604" s="50"/>
      <c r="VUW604" s="50"/>
      <c r="VUX604" s="50"/>
      <c r="VUY604" s="50"/>
      <c r="VUZ604" s="50"/>
      <c r="VVA604" s="50"/>
      <c r="VVB604" s="50"/>
      <c r="VVC604" s="50"/>
      <c r="VVD604" s="50"/>
      <c r="VVE604" s="50"/>
      <c r="VVF604" s="50"/>
      <c r="VVG604" s="50"/>
      <c r="VVH604" s="50"/>
      <c r="VVI604" s="50"/>
      <c r="VVJ604" s="50"/>
      <c r="VVK604" s="50"/>
      <c r="VVL604" s="50"/>
      <c r="VVM604" s="50"/>
      <c r="VVN604" s="50"/>
      <c r="VVO604" s="50"/>
      <c r="VVP604" s="50"/>
      <c r="VVQ604" s="50"/>
      <c r="VVR604" s="50"/>
      <c r="VVS604" s="50"/>
      <c r="VVT604" s="50"/>
      <c r="VVU604" s="50"/>
      <c r="VVV604" s="50"/>
      <c r="VVW604" s="50"/>
      <c r="VVX604" s="50"/>
      <c r="VVY604" s="50"/>
      <c r="VVZ604" s="50"/>
      <c r="VWA604" s="50"/>
      <c r="VWB604" s="50"/>
      <c r="VWC604" s="50"/>
      <c r="VWD604" s="50"/>
      <c r="VWE604" s="50"/>
      <c r="VWF604" s="50"/>
      <c r="VWG604" s="50"/>
      <c r="VWH604" s="50"/>
      <c r="VWI604" s="50"/>
      <c r="VWJ604" s="50"/>
      <c r="VWK604" s="50"/>
      <c r="VWL604" s="50"/>
      <c r="VWM604" s="50"/>
      <c r="VWN604" s="50"/>
      <c r="VWO604" s="50"/>
      <c r="VWP604" s="50"/>
      <c r="VWQ604" s="50"/>
      <c r="VWR604" s="50"/>
      <c r="VWS604" s="50"/>
      <c r="VWT604" s="50"/>
      <c r="VWU604" s="50"/>
      <c r="VWV604" s="50"/>
      <c r="VWW604" s="50"/>
      <c r="VWX604" s="50"/>
      <c r="VWY604" s="50"/>
      <c r="VWZ604" s="50"/>
      <c r="VXA604" s="50"/>
      <c r="VXB604" s="50"/>
      <c r="VXC604" s="50"/>
      <c r="VXD604" s="50"/>
      <c r="VXE604" s="50"/>
      <c r="VXF604" s="50"/>
      <c r="VXG604" s="50"/>
      <c r="VXH604" s="50"/>
      <c r="VXI604" s="50"/>
      <c r="VXJ604" s="50"/>
      <c r="VXK604" s="50"/>
      <c r="VXL604" s="50"/>
      <c r="VXM604" s="50"/>
      <c r="VXN604" s="50"/>
      <c r="VXO604" s="50"/>
      <c r="VXP604" s="50"/>
      <c r="VXQ604" s="50"/>
      <c r="VXR604" s="50"/>
      <c r="VXS604" s="50"/>
      <c r="VXT604" s="50"/>
      <c r="VXU604" s="50"/>
      <c r="VXV604" s="50"/>
      <c r="VXW604" s="50"/>
      <c r="VXX604" s="50"/>
      <c r="VXY604" s="50"/>
      <c r="VXZ604" s="50"/>
      <c r="VYA604" s="50"/>
      <c r="VYB604" s="50"/>
      <c r="VYC604" s="50"/>
      <c r="VYD604" s="50"/>
      <c r="VYE604" s="50"/>
      <c r="VYF604" s="50"/>
      <c r="VYG604" s="50"/>
      <c r="VYH604" s="50"/>
      <c r="VYI604" s="50"/>
      <c r="VYJ604" s="50"/>
      <c r="VYK604" s="50"/>
      <c r="VYL604" s="50"/>
      <c r="VYM604" s="50"/>
      <c r="VYN604" s="50"/>
      <c r="VYO604" s="50"/>
      <c r="VYP604" s="50"/>
      <c r="VYQ604" s="50"/>
      <c r="VYR604" s="50"/>
      <c r="VYS604" s="50"/>
      <c r="VYT604" s="50"/>
      <c r="VYU604" s="50"/>
      <c r="VYV604" s="50"/>
      <c r="VYW604" s="50"/>
      <c r="VYX604" s="50"/>
      <c r="VYY604" s="50"/>
      <c r="VYZ604" s="50"/>
      <c r="VZA604" s="50"/>
      <c r="VZB604" s="50"/>
      <c r="VZC604" s="50"/>
      <c r="VZD604" s="50"/>
      <c r="VZE604" s="50"/>
      <c r="VZF604" s="50"/>
      <c r="VZG604" s="50"/>
      <c r="VZH604" s="50"/>
      <c r="VZI604" s="50"/>
      <c r="VZJ604" s="50"/>
      <c r="VZK604" s="50"/>
      <c r="VZL604" s="50"/>
      <c r="VZM604" s="50"/>
      <c r="VZN604" s="50"/>
      <c r="VZO604" s="50"/>
      <c r="VZP604" s="50"/>
      <c r="VZQ604" s="50"/>
      <c r="VZR604" s="50"/>
      <c r="VZS604" s="50"/>
      <c r="VZT604" s="50"/>
      <c r="VZU604" s="50"/>
      <c r="VZV604" s="50"/>
      <c r="VZW604" s="50"/>
      <c r="VZX604" s="50"/>
      <c r="VZY604" s="50"/>
      <c r="VZZ604" s="50"/>
      <c r="WAA604" s="50"/>
      <c r="WAB604" s="50"/>
      <c r="WAC604" s="50"/>
      <c r="WAD604" s="50"/>
      <c r="WAE604" s="50"/>
      <c r="WAF604" s="50"/>
      <c r="WAG604" s="50"/>
      <c r="WAH604" s="50"/>
      <c r="WAI604" s="50"/>
      <c r="WAJ604" s="50"/>
      <c r="WAK604" s="50"/>
      <c r="WAL604" s="50"/>
      <c r="WAM604" s="50"/>
      <c r="WAN604" s="50"/>
      <c r="WAO604" s="50"/>
      <c r="WAP604" s="50"/>
      <c r="WAQ604" s="50"/>
      <c r="WAR604" s="50"/>
      <c r="WAS604" s="50"/>
      <c r="WAT604" s="50"/>
      <c r="WAU604" s="50"/>
      <c r="WAV604" s="50"/>
      <c r="WAW604" s="50"/>
      <c r="WAX604" s="50"/>
      <c r="WAY604" s="50"/>
      <c r="WAZ604" s="50"/>
      <c r="WBA604" s="50"/>
      <c r="WBB604" s="50"/>
      <c r="WBC604" s="50"/>
      <c r="WBD604" s="50"/>
      <c r="WBE604" s="50"/>
      <c r="WBF604" s="50"/>
      <c r="WBG604" s="50"/>
      <c r="WBH604" s="50"/>
      <c r="WBI604" s="50"/>
      <c r="WBJ604" s="50"/>
      <c r="WBK604" s="50"/>
      <c r="WBL604" s="50"/>
      <c r="WBM604" s="50"/>
      <c r="WBN604" s="50"/>
      <c r="WBO604" s="50"/>
      <c r="WBP604" s="50"/>
      <c r="WBR604" s="50"/>
      <c r="WBT604" s="50"/>
      <c r="WBU604" s="50"/>
      <c r="WBV604" s="50"/>
      <c r="WBW604" s="50"/>
      <c r="WBX604" s="50"/>
      <c r="WBY604" s="50"/>
      <c r="WBZ604" s="50"/>
      <c r="WCA604" s="50"/>
      <c r="WCF604" s="50"/>
      <c r="WCG604" s="50"/>
      <c r="WCH604" s="50"/>
      <c r="WCI604" s="50"/>
      <c r="WCJ604" s="50"/>
      <c r="WCK604" s="50"/>
      <c r="WCL604" s="50"/>
      <c r="WCM604" s="50"/>
      <c r="WCN604" s="50"/>
      <c r="WCO604" s="50"/>
      <c r="WCP604" s="50"/>
      <c r="WCQ604" s="50"/>
      <c r="WCR604" s="50"/>
      <c r="WCS604" s="50"/>
      <c r="WCT604" s="50"/>
      <c r="WCU604" s="50"/>
      <c r="WCV604" s="50"/>
      <c r="WCW604" s="50"/>
      <c r="WCX604" s="50"/>
      <c r="WCY604" s="50"/>
      <c r="WCZ604" s="50"/>
      <c r="WDA604" s="50"/>
      <c r="WDB604" s="50"/>
      <c r="WDC604" s="50"/>
      <c r="WDD604" s="50"/>
      <c r="WDE604" s="50"/>
      <c r="WDF604" s="50"/>
      <c r="WDG604" s="50"/>
      <c r="WDH604" s="50"/>
      <c r="WDI604" s="50"/>
      <c r="WDJ604" s="50"/>
      <c r="WDK604" s="50"/>
      <c r="WDL604" s="50"/>
      <c r="WDM604" s="50"/>
      <c r="WDN604" s="50"/>
      <c r="WDO604" s="50"/>
      <c r="WDP604" s="50"/>
      <c r="WDQ604" s="50"/>
      <c r="WDR604" s="50"/>
      <c r="WDS604" s="50"/>
      <c r="WDT604" s="50"/>
      <c r="WDU604" s="50"/>
      <c r="WDV604" s="50"/>
      <c r="WDW604" s="50"/>
      <c r="WDX604" s="50"/>
      <c r="WDY604" s="50"/>
      <c r="WDZ604" s="50"/>
      <c r="WEA604" s="50"/>
      <c r="WEB604" s="50"/>
      <c r="WEC604" s="50"/>
      <c r="WED604" s="50"/>
      <c r="WEE604" s="50"/>
      <c r="WEF604" s="50"/>
      <c r="WEG604" s="50"/>
      <c r="WEH604" s="50"/>
      <c r="WEI604" s="50"/>
      <c r="WEJ604" s="50"/>
      <c r="WEK604" s="50"/>
      <c r="WEL604" s="50"/>
      <c r="WEM604" s="50"/>
      <c r="WEN604" s="50"/>
      <c r="WEO604" s="50"/>
      <c r="WEP604" s="50"/>
      <c r="WEQ604" s="50"/>
      <c r="WER604" s="50"/>
      <c r="WES604" s="50"/>
      <c r="WET604" s="50"/>
      <c r="WEU604" s="50"/>
      <c r="WEV604" s="50"/>
      <c r="WEW604" s="50"/>
      <c r="WEX604" s="50"/>
      <c r="WEY604" s="50"/>
      <c r="WEZ604" s="50"/>
      <c r="WFA604" s="50"/>
      <c r="WFB604" s="50"/>
      <c r="WFC604" s="50"/>
      <c r="WFD604" s="50"/>
      <c r="WFE604" s="50"/>
      <c r="WFF604" s="50"/>
      <c r="WFG604" s="50"/>
      <c r="WFH604" s="50"/>
      <c r="WFI604" s="50"/>
      <c r="WFJ604" s="50"/>
      <c r="WFK604" s="50"/>
      <c r="WFL604" s="50"/>
      <c r="WFM604" s="50"/>
      <c r="WFN604" s="50"/>
      <c r="WFO604" s="50"/>
      <c r="WFP604" s="50"/>
      <c r="WFQ604" s="50"/>
      <c r="WFR604" s="50"/>
      <c r="WFS604" s="50"/>
      <c r="WFT604" s="50"/>
      <c r="WFU604" s="50"/>
      <c r="WFV604" s="50"/>
      <c r="WFW604" s="50"/>
      <c r="WFX604" s="50"/>
      <c r="WFY604" s="50"/>
      <c r="WFZ604" s="50"/>
      <c r="WGA604" s="50"/>
      <c r="WGB604" s="50"/>
      <c r="WGC604" s="50"/>
      <c r="WGD604" s="50"/>
      <c r="WGE604" s="50"/>
      <c r="WGF604" s="50"/>
      <c r="WGG604" s="50"/>
      <c r="WGH604" s="50"/>
      <c r="WGI604" s="50"/>
      <c r="WGJ604" s="50"/>
      <c r="WGK604" s="50"/>
      <c r="WGL604" s="50"/>
      <c r="WGM604" s="50"/>
      <c r="WGN604" s="50"/>
      <c r="WGO604" s="50"/>
      <c r="WGP604" s="50"/>
      <c r="WGQ604" s="50"/>
      <c r="WGR604" s="50"/>
      <c r="WGS604" s="50"/>
      <c r="WGT604" s="50"/>
      <c r="WGU604" s="50"/>
      <c r="WGV604" s="50"/>
      <c r="WGW604" s="50"/>
      <c r="WGX604" s="50"/>
      <c r="WGY604" s="50"/>
      <c r="WGZ604" s="50"/>
      <c r="WHA604" s="50"/>
      <c r="WHB604" s="50"/>
      <c r="WHC604" s="50"/>
      <c r="WHD604" s="50"/>
      <c r="WHE604" s="50"/>
      <c r="WHF604" s="50"/>
      <c r="WHG604" s="50"/>
      <c r="WHH604" s="50"/>
      <c r="WHI604" s="50"/>
      <c r="WHJ604" s="50"/>
      <c r="WHK604" s="50"/>
      <c r="WHL604" s="50"/>
      <c r="WHM604" s="50"/>
      <c r="WHN604" s="50"/>
      <c r="WHO604" s="50"/>
      <c r="WHP604" s="50"/>
      <c r="WHQ604" s="50"/>
      <c r="WHR604" s="50"/>
      <c r="WHS604" s="50"/>
      <c r="WHT604" s="50"/>
      <c r="WHU604" s="50"/>
      <c r="WHV604" s="50"/>
      <c r="WHW604" s="50"/>
      <c r="WHX604" s="50"/>
      <c r="WHY604" s="50"/>
      <c r="WHZ604" s="50"/>
      <c r="WIA604" s="50"/>
      <c r="WIB604" s="50"/>
      <c r="WIC604" s="50"/>
      <c r="WID604" s="50"/>
      <c r="WIE604" s="50"/>
      <c r="WIF604" s="50"/>
      <c r="WIG604" s="50"/>
      <c r="WIH604" s="50"/>
      <c r="WII604" s="50"/>
      <c r="WIJ604" s="50"/>
      <c r="WIK604" s="50"/>
      <c r="WIL604" s="50"/>
      <c r="WIM604" s="50"/>
      <c r="WIN604" s="50"/>
      <c r="WIO604" s="50"/>
      <c r="WIP604" s="50"/>
      <c r="WIQ604" s="50"/>
      <c r="WIR604" s="50"/>
      <c r="WIS604" s="50"/>
      <c r="WIT604" s="50"/>
      <c r="WIU604" s="50"/>
      <c r="WIV604" s="50"/>
      <c r="WIW604" s="50"/>
      <c r="WIX604" s="50"/>
      <c r="WIY604" s="50"/>
      <c r="WIZ604" s="50"/>
      <c r="WJA604" s="50"/>
      <c r="WJB604" s="50"/>
      <c r="WJC604" s="50"/>
      <c r="WJD604" s="50"/>
      <c r="WJE604" s="50"/>
      <c r="WJF604" s="50"/>
      <c r="WJG604" s="50"/>
      <c r="WJH604" s="50"/>
      <c r="WJI604" s="50"/>
      <c r="WJJ604" s="50"/>
      <c r="WJK604" s="50"/>
      <c r="WJL604" s="50"/>
      <c r="WJM604" s="50"/>
      <c r="WJN604" s="50"/>
      <c r="WJO604" s="50"/>
      <c r="WJP604" s="50"/>
      <c r="WJQ604" s="50"/>
      <c r="WJR604" s="50"/>
      <c r="WJS604" s="50"/>
      <c r="WJT604" s="50"/>
      <c r="WJU604" s="50"/>
      <c r="WJV604" s="50"/>
      <c r="WJW604" s="50"/>
      <c r="WJX604" s="50"/>
      <c r="WJY604" s="50"/>
      <c r="WJZ604" s="50"/>
      <c r="WKA604" s="50"/>
      <c r="WKB604" s="50"/>
      <c r="WKC604" s="50"/>
      <c r="WKD604" s="50"/>
      <c r="WKE604" s="50"/>
      <c r="WKF604" s="50"/>
      <c r="WKG604" s="50"/>
      <c r="WKH604" s="50"/>
      <c r="WKI604" s="50"/>
      <c r="WKJ604" s="50"/>
      <c r="WKK604" s="50"/>
      <c r="WKL604" s="50"/>
      <c r="WKM604" s="50"/>
      <c r="WKN604" s="50"/>
      <c r="WKO604" s="50"/>
      <c r="WKP604" s="50"/>
      <c r="WKQ604" s="50"/>
      <c r="WKR604" s="50"/>
      <c r="WKS604" s="50"/>
      <c r="WKT604" s="50"/>
      <c r="WKU604" s="50"/>
      <c r="WKV604" s="50"/>
      <c r="WKW604" s="50"/>
      <c r="WKX604" s="50"/>
      <c r="WKY604" s="50"/>
      <c r="WKZ604" s="50"/>
      <c r="WLA604" s="50"/>
      <c r="WLB604" s="50"/>
      <c r="WLC604" s="50"/>
      <c r="WLD604" s="50"/>
      <c r="WLE604" s="50"/>
      <c r="WLF604" s="50"/>
      <c r="WLG604" s="50"/>
      <c r="WLH604" s="50"/>
      <c r="WLI604" s="50"/>
      <c r="WLJ604" s="50"/>
      <c r="WLK604" s="50"/>
      <c r="WLL604" s="50"/>
      <c r="WLN604" s="50"/>
      <c r="WLP604" s="50"/>
      <c r="WLQ604" s="50"/>
      <c r="WLR604" s="50"/>
      <c r="WLS604" s="50"/>
      <c r="WLT604" s="50"/>
      <c r="WLU604" s="50"/>
      <c r="WLV604" s="50"/>
      <c r="WLW604" s="50"/>
      <c r="WMB604" s="50"/>
      <c r="WMC604" s="50"/>
      <c r="WMD604" s="50"/>
      <c r="WME604" s="50"/>
      <c r="WMF604" s="50"/>
      <c r="WMG604" s="50"/>
      <c r="WMH604" s="50"/>
      <c r="WMI604" s="50"/>
      <c r="WMJ604" s="50"/>
      <c r="WMK604" s="50"/>
      <c r="WML604" s="50"/>
      <c r="WMM604" s="50"/>
      <c r="WMN604" s="50"/>
      <c r="WMO604" s="50"/>
      <c r="WMP604" s="50"/>
      <c r="WMQ604" s="50"/>
      <c r="WMR604" s="50"/>
      <c r="WMS604" s="50"/>
      <c r="WMT604" s="50"/>
      <c r="WMU604" s="50"/>
      <c r="WMV604" s="50"/>
      <c r="WMW604" s="50"/>
      <c r="WMX604" s="50"/>
      <c r="WMY604" s="50"/>
      <c r="WMZ604" s="50"/>
      <c r="WNA604" s="50"/>
      <c r="WNB604" s="50"/>
      <c r="WNC604" s="50"/>
      <c r="WND604" s="50"/>
      <c r="WNE604" s="50"/>
      <c r="WNF604" s="50"/>
      <c r="WNG604" s="50"/>
      <c r="WNH604" s="50"/>
      <c r="WNI604" s="50"/>
      <c r="WNJ604" s="50"/>
      <c r="WNK604" s="50"/>
      <c r="WNL604" s="50"/>
      <c r="WNM604" s="50"/>
      <c r="WNN604" s="50"/>
      <c r="WNO604" s="50"/>
      <c r="WNP604" s="50"/>
      <c r="WNQ604" s="50"/>
      <c r="WNR604" s="50"/>
      <c r="WNS604" s="50"/>
      <c r="WNT604" s="50"/>
      <c r="WNU604" s="50"/>
      <c r="WNV604" s="50"/>
      <c r="WNW604" s="50"/>
      <c r="WNX604" s="50"/>
      <c r="WNY604" s="50"/>
      <c r="WNZ604" s="50"/>
      <c r="WOA604" s="50"/>
      <c r="WOB604" s="50"/>
      <c r="WOC604" s="50"/>
      <c r="WOD604" s="50"/>
      <c r="WOE604" s="50"/>
      <c r="WOF604" s="50"/>
      <c r="WOG604" s="50"/>
      <c r="WOH604" s="50"/>
      <c r="WOI604" s="50"/>
      <c r="WOJ604" s="50"/>
      <c r="WOK604" s="50"/>
      <c r="WOL604" s="50"/>
      <c r="WOM604" s="50"/>
      <c r="WON604" s="50"/>
      <c r="WOO604" s="50"/>
      <c r="WOP604" s="50"/>
      <c r="WOQ604" s="50"/>
      <c r="WOR604" s="50"/>
      <c r="WOS604" s="50"/>
      <c r="WOT604" s="50"/>
      <c r="WOU604" s="50"/>
      <c r="WOV604" s="50"/>
      <c r="WOW604" s="50"/>
      <c r="WOX604" s="50"/>
      <c r="WOY604" s="50"/>
      <c r="WOZ604" s="50"/>
      <c r="WPA604" s="50"/>
      <c r="WPB604" s="50"/>
      <c r="WPC604" s="50"/>
      <c r="WPD604" s="50"/>
      <c r="WPE604" s="50"/>
      <c r="WPF604" s="50"/>
      <c r="WPG604" s="50"/>
      <c r="WPH604" s="50"/>
      <c r="WPI604" s="50"/>
      <c r="WPJ604" s="50"/>
      <c r="WPK604" s="50"/>
      <c r="WPL604" s="50"/>
      <c r="WPM604" s="50"/>
      <c r="WPN604" s="50"/>
      <c r="WPO604" s="50"/>
      <c r="WPP604" s="50"/>
      <c r="WPQ604" s="50"/>
      <c r="WPR604" s="50"/>
      <c r="WPS604" s="50"/>
      <c r="WPT604" s="50"/>
      <c r="WPU604" s="50"/>
      <c r="WPV604" s="50"/>
      <c r="WPW604" s="50"/>
      <c r="WPX604" s="50"/>
      <c r="WPY604" s="50"/>
      <c r="WPZ604" s="50"/>
      <c r="WQA604" s="50"/>
      <c r="WQB604" s="50"/>
      <c r="WQC604" s="50"/>
      <c r="WQD604" s="50"/>
      <c r="WQE604" s="50"/>
      <c r="WQF604" s="50"/>
      <c r="WQG604" s="50"/>
      <c r="WQH604" s="50"/>
      <c r="WQI604" s="50"/>
      <c r="WQJ604" s="50"/>
      <c r="WQK604" s="50"/>
      <c r="WQL604" s="50"/>
      <c r="WQM604" s="50"/>
      <c r="WQN604" s="50"/>
      <c r="WQO604" s="50"/>
      <c r="WQP604" s="50"/>
      <c r="WQQ604" s="50"/>
      <c r="WQR604" s="50"/>
      <c r="WQS604" s="50"/>
      <c r="WQT604" s="50"/>
      <c r="WQU604" s="50"/>
      <c r="WQV604" s="50"/>
      <c r="WQW604" s="50"/>
      <c r="WQX604" s="50"/>
      <c r="WQY604" s="50"/>
      <c r="WQZ604" s="50"/>
      <c r="WRA604" s="50"/>
      <c r="WRB604" s="50"/>
      <c r="WRC604" s="50"/>
      <c r="WRD604" s="50"/>
      <c r="WRE604" s="50"/>
      <c r="WRF604" s="50"/>
      <c r="WRG604" s="50"/>
      <c r="WRH604" s="50"/>
      <c r="WRI604" s="50"/>
      <c r="WRJ604" s="50"/>
      <c r="WRK604" s="50"/>
      <c r="WRL604" s="50"/>
      <c r="WRM604" s="50"/>
      <c r="WRN604" s="50"/>
      <c r="WRO604" s="50"/>
      <c r="WRP604" s="50"/>
      <c r="WRQ604" s="50"/>
      <c r="WRR604" s="50"/>
      <c r="WRS604" s="50"/>
      <c r="WRT604" s="50"/>
      <c r="WRU604" s="50"/>
      <c r="WRV604" s="50"/>
      <c r="WRW604" s="50"/>
      <c r="WRX604" s="50"/>
      <c r="WRY604" s="50"/>
      <c r="WRZ604" s="50"/>
      <c r="WSA604" s="50"/>
      <c r="WSB604" s="50"/>
      <c r="WSC604" s="50"/>
      <c r="WSD604" s="50"/>
      <c r="WSE604" s="50"/>
      <c r="WSF604" s="50"/>
      <c r="WSG604" s="50"/>
      <c r="WSH604" s="50"/>
      <c r="WSI604" s="50"/>
      <c r="WSJ604" s="50"/>
      <c r="WSK604" s="50"/>
      <c r="WSL604" s="50"/>
      <c r="WSM604" s="50"/>
      <c r="WSN604" s="50"/>
      <c r="WSO604" s="50"/>
      <c r="WSP604" s="50"/>
      <c r="WSQ604" s="50"/>
      <c r="WSR604" s="50"/>
      <c r="WSS604" s="50"/>
      <c r="WST604" s="50"/>
      <c r="WSU604" s="50"/>
      <c r="WSV604" s="50"/>
      <c r="WSW604" s="50"/>
      <c r="WSX604" s="50"/>
      <c r="WSY604" s="50"/>
      <c r="WSZ604" s="50"/>
      <c r="WTA604" s="50"/>
      <c r="WTB604" s="50"/>
      <c r="WTC604" s="50"/>
      <c r="WTD604" s="50"/>
      <c r="WTE604" s="50"/>
      <c r="WTF604" s="50"/>
      <c r="WTG604" s="50"/>
      <c r="WTH604" s="50"/>
      <c r="WTI604" s="50"/>
      <c r="WTJ604" s="50"/>
      <c r="WTK604" s="50"/>
      <c r="WTL604" s="50"/>
      <c r="WTM604" s="50"/>
      <c r="WTN604" s="50"/>
      <c r="WTO604" s="50"/>
      <c r="WTP604" s="50"/>
      <c r="WTQ604" s="50"/>
      <c r="WTR604" s="50"/>
      <c r="WTS604" s="50"/>
      <c r="WTT604" s="50"/>
      <c r="WTU604" s="50"/>
      <c r="WTV604" s="50"/>
      <c r="WTW604" s="50"/>
      <c r="WTX604" s="50"/>
      <c r="WTY604" s="50"/>
      <c r="WTZ604" s="50"/>
      <c r="WUA604" s="50"/>
      <c r="WUB604" s="50"/>
      <c r="WUC604" s="50"/>
      <c r="WUD604" s="50"/>
      <c r="WUE604" s="50"/>
      <c r="WUF604" s="50"/>
      <c r="WUG604" s="50"/>
      <c r="WUH604" s="50"/>
      <c r="WUI604" s="50"/>
      <c r="WUJ604" s="50"/>
      <c r="WUK604" s="50"/>
      <c r="WUL604" s="50"/>
      <c r="WUM604" s="50"/>
      <c r="WUN604" s="50"/>
      <c r="WUO604" s="50"/>
      <c r="WUP604" s="50"/>
      <c r="WUQ604" s="50"/>
      <c r="WUR604" s="50"/>
      <c r="WUS604" s="50"/>
      <c r="WUT604" s="50"/>
      <c r="WUU604" s="50"/>
      <c r="WUV604" s="50"/>
      <c r="WUW604" s="50"/>
      <c r="WUX604" s="50"/>
      <c r="WUY604" s="50"/>
      <c r="WUZ604" s="50"/>
      <c r="WVA604" s="50"/>
      <c r="WVB604" s="50"/>
      <c r="WVC604" s="50"/>
      <c r="WVD604" s="50"/>
      <c r="WVE604" s="50"/>
      <c r="WVF604" s="50"/>
      <c r="WVG604" s="50"/>
      <c r="WVH604" s="50"/>
      <c r="WVJ604" s="50"/>
      <c r="WVL604" s="50"/>
      <c r="WVM604" s="50"/>
      <c r="WVN604" s="50"/>
      <c r="WVO604" s="50"/>
      <c r="WVP604" s="50"/>
      <c r="WVQ604" s="50"/>
      <c r="WVR604" s="50"/>
      <c r="WVS604" s="50"/>
      <c r="WVX604" s="50"/>
      <c r="WVY604" s="50"/>
      <c r="WVZ604" s="50"/>
      <c r="WWA604" s="50"/>
      <c r="WWB604" s="50"/>
      <c r="WWC604" s="50"/>
      <c r="WWD604" s="50"/>
      <c r="WWE604" s="50"/>
      <c r="WWF604" s="50"/>
      <c r="WWG604" s="50"/>
      <c r="WWH604" s="50"/>
      <c r="WWI604" s="50"/>
      <c r="WWJ604" s="50"/>
      <c r="WWK604" s="50"/>
      <c r="WWL604" s="50"/>
      <c r="WWM604" s="50"/>
      <c r="WWN604" s="50"/>
      <c r="WWO604" s="50"/>
      <c r="WWP604" s="50"/>
      <c r="WWQ604" s="50"/>
      <c r="WWR604" s="50"/>
      <c r="WWS604" s="50"/>
      <c r="WWT604" s="50"/>
      <c r="WWU604" s="50"/>
      <c r="WWV604" s="50"/>
      <c r="WWW604" s="50"/>
      <c r="WWX604" s="50"/>
      <c r="WWY604" s="50"/>
      <c r="WWZ604" s="50"/>
      <c r="WXA604" s="50"/>
      <c r="WXB604" s="50"/>
      <c r="WXC604" s="50"/>
      <c r="WXD604" s="50"/>
      <c r="WXE604" s="50"/>
      <c r="WXF604" s="50"/>
      <c r="WXG604" s="50"/>
      <c r="WXH604" s="50"/>
      <c r="WXI604" s="50"/>
      <c r="WXJ604" s="50"/>
      <c r="WXK604" s="50"/>
      <c r="WXL604" s="50"/>
      <c r="WXM604" s="50"/>
      <c r="WXN604" s="50"/>
      <c r="WXO604" s="50"/>
      <c r="WXP604" s="50"/>
      <c r="WXQ604" s="50"/>
      <c r="WXR604" s="50"/>
      <c r="WXS604" s="50"/>
      <c r="WXT604" s="50"/>
      <c r="WXU604" s="50"/>
      <c r="WXV604" s="50"/>
      <c r="WXW604" s="50"/>
      <c r="WXX604" s="50"/>
      <c r="WXY604" s="50"/>
      <c r="WXZ604" s="50"/>
      <c r="WYA604" s="50"/>
      <c r="WYB604" s="50"/>
      <c r="WYC604" s="50"/>
      <c r="WYD604" s="50"/>
      <c r="WYE604" s="50"/>
      <c r="WYF604" s="50"/>
      <c r="WYG604" s="50"/>
      <c r="WYH604" s="50"/>
      <c r="WYI604" s="50"/>
      <c r="WYJ604" s="50"/>
      <c r="WYK604" s="50"/>
      <c r="WYL604" s="50"/>
      <c r="WYM604" s="50"/>
      <c r="WYN604" s="50"/>
      <c r="WYO604" s="50"/>
      <c r="WYP604" s="50"/>
      <c r="WYQ604" s="50"/>
      <c r="WYR604" s="50"/>
      <c r="WYS604" s="50"/>
      <c r="WYT604" s="50"/>
      <c r="WYU604" s="50"/>
      <c r="WYV604" s="50"/>
      <c r="WYW604" s="50"/>
      <c r="WYX604" s="50"/>
      <c r="WYY604" s="50"/>
      <c r="WYZ604" s="50"/>
      <c r="WZA604" s="50"/>
      <c r="WZB604" s="50"/>
      <c r="WZC604" s="50"/>
      <c r="WZD604" s="50"/>
      <c r="WZE604" s="50"/>
      <c r="WZF604" s="50"/>
      <c r="WZG604" s="50"/>
      <c r="WZH604" s="50"/>
      <c r="WZI604" s="50"/>
      <c r="WZJ604" s="50"/>
      <c r="WZK604" s="50"/>
      <c r="WZL604" s="50"/>
      <c r="WZM604" s="50"/>
      <c r="WZN604" s="50"/>
      <c r="WZO604" s="50"/>
      <c r="WZP604" s="50"/>
      <c r="WZQ604" s="50"/>
      <c r="WZR604" s="50"/>
      <c r="WZS604" s="50"/>
      <c r="WZT604" s="50"/>
      <c r="WZU604" s="50"/>
      <c r="WZV604" s="50"/>
      <c r="WZW604" s="50"/>
      <c r="WZX604" s="50"/>
      <c r="WZY604" s="50"/>
      <c r="WZZ604" s="50"/>
      <c r="XAA604" s="50"/>
      <c r="XAB604" s="50"/>
      <c r="XAC604" s="50"/>
      <c r="XAD604" s="50"/>
      <c r="XAE604" s="50"/>
      <c r="XAF604" s="50"/>
      <c r="XAG604" s="50"/>
      <c r="XAH604" s="50"/>
      <c r="XAI604" s="50"/>
      <c r="XAJ604" s="50"/>
      <c r="XAK604" s="50"/>
      <c r="XAL604" s="50"/>
      <c r="XAM604" s="50"/>
      <c r="XAN604" s="50"/>
      <c r="XAO604" s="50"/>
      <c r="XAP604" s="50"/>
      <c r="XAQ604" s="50"/>
      <c r="XAR604" s="50"/>
      <c r="XAS604" s="50"/>
      <c r="XAT604" s="50"/>
      <c r="XAU604" s="50"/>
      <c r="XAV604" s="50"/>
      <c r="XAW604" s="50"/>
      <c r="XAX604" s="50"/>
      <c r="XAY604" s="50"/>
      <c r="XAZ604" s="50"/>
      <c r="XBA604" s="50"/>
      <c r="XBB604" s="50"/>
      <c r="XBC604" s="50"/>
      <c r="XBD604" s="50"/>
      <c r="XBE604" s="50"/>
      <c r="XBF604" s="50"/>
      <c r="XBG604" s="50"/>
      <c r="XBH604" s="50"/>
      <c r="XBI604" s="50"/>
      <c r="XBJ604" s="50"/>
      <c r="XBK604" s="50"/>
      <c r="XBL604" s="50"/>
      <c r="XBM604" s="50"/>
      <c r="XBN604" s="50"/>
      <c r="XBO604" s="50"/>
      <c r="XBP604" s="50"/>
      <c r="XBQ604" s="50"/>
      <c r="XBR604" s="50"/>
      <c r="XBS604" s="50"/>
      <c r="XBT604" s="50"/>
      <c r="XBU604" s="50"/>
      <c r="XBV604" s="50"/>
      <c r="XBW604" s="50"/>
      <c r="XBX604" s="50"/>
      <c r="XBY604" s="50"/>
      <c r="XBZ604" s="50"/>
      <c r="XCA604" s="50"/>
      <c r="XCB604" s="50"/>
      <c r="XCC604" s="50"/>
      <c r="XCD604" s="50"/>
      <c r="XCE604" s="50"/>
      <c r="XCF604" s="50"/>
      <c r="XCG604" s="50"/>
      <c r="XCH604" s="50"/>
      <c r="XCI604" s="50"/>
      <c r="XCJ604" s="50"/>
      <c r="XCK604" s="50"/>
      <c r="XCL604" s="50"/>
      <c r="XCM604" s="50"/>
      <c r="XCN604" s="50"/>
      <c r="XCO604" s="50"/>
      <c r="XCP604" s="50"/>
      <c r="XCQ604" s="50"/>
      <c r="XCR604" s="50"/>
      <c r="XCS604" s="50"/>
      <c r="XCT604" s="50"/>
      <c r="XCU604" s="50"/>
      <c r="XCV604" s="50"/>
      <c r="XCW604" s="50"/>
      <c r="XCX604" s="50"/>
      <c r="XCY604" s="50"/>
      <c r="XCZ604" s="50"/>
      <c r="XDA604" s="50"/>
      <c r="XDB604" s="50"/>
      <c r="XDC604" s="50"/>
      <c r="XDD604" s="50"/>
      <c r="XDE604" s="50"/>
      <c r="XDF604" s="50"/>
      <c r="XDG604" s="50"/>
      <c r="XDH604" s="50"/>
      <c r="XDI604" s="50"/>
      <c r="XDJ604" s="50"/>
      <c r="XDK604" s="50"/>
      <c r="XDL604" s="50"/>
      <c r="XDM604" s="50"/>
      <c r="XDN604" s="50"/>
      <c r="XDO604" s="50"/>
      <c r="XDP604" s="50"/>
      <c r="XDQ604" s="50"/>
      <c r="XDR604" s="50"/>
      <c r="XDS604" s="50"/>
      <c r="XDT604" s="50"/>
      <c r="XDU604" s="50"/>
      <c r="XDV604" s="50"/>
      <c r="XDW604" s="50"/>
      <c r="XDX604" s="50"/>
      <c r="XDY604" s="50"/>
      <c r="XDZ604" s="50"/>
      <c r="XEA604" s="50"/>
      <c r="XEB604" s="50"/>
      <c r="XEC604" s="50"/>
      <c r="XED604" s="50"/>
      <c r="XEE604" s="50"/>
      <c r="XEF604" s="50"/>
      <c r="XEG604" s="50"/>
      <c r="XEH604" s="50"/>
      <c r="XEI604" s="50"/>
      <c r="XEJ604" s="50"/>
      <c r="XEK604" s="50"/>
      <c r="XEL604" s="50"/>
      <c r="XEM604" s="50"/>
      <c r="XEN604" s="50"/>
      <c r="XEO604" s="50"/>
      <c r="XEP604" s="50"/>
      <c r="XEQ604" s="50"/>
      <c r="XER604" s="50"/>
      <c r="XES604" s="50"/>
      <c r="XET604" s="50"/>
      <c r="XEU604" s="50"/>
      <c r="XEV604" s="50"/>
      <c r="XEW604" s="50"/>
      <c r="XEX604" s="50"/>
      <c r="XEY604" s="50"/>
      <c r="XEZ604" s="50"/>
      <c r="XFA604" s="50"/>
      <c r="XFB604" s="50"/>
      <c r="XFC604" s="50"/>
      <c r="XFD604" s="50"/>
    </row>
    <row r="605" ht="16.5" customHeight="1" spans="1:16384">
      <c r="A605" s="45" t="s">
        <v>256</v>
      </c>
      <c r="B605" s="46"/>
      <c r="C605" s="46"/>
      <c r="D605" s="46"/>
      <c r="E605" s="47"/>
      <c r="F605" s="46"/>
      <c r="G605" s="48">
        <f t="shared" si="43"/>
        <v>0</v>
      </c>
      <c r="H605" s="49"/>
      <c r="I605" s="46"/>
      <c r="J605" s="48">
        <f t="shared" si="44"/>
        <v>0</v>
      </c>
      <c r="K605" s="47"/>
      <c r="L605" s="50"/>
      <c r="Q605" s="43"/>
      <c r="R605" s="30"/>
      <c r="S605" s="30"/>
      <c r="T605" s="42">
        <f t="shared" si="39"/>
        <v>0</v>
      </c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0"/>
      <c r="AT605" s="50"/>
      <c r="AU605" s="50"/>
      <c r="AV605" s="50"/>
      <c r="AW605" s="50"/>
      <c r="AX605" s="50"/>
      <c r="AY605" s="50"/>
      <c r="AZ605" s="50"/>
      <c r="BA605" s="50"/>
      <c r="BB605" s="50"/>
      <c r="BC605" s="50"/>
      <c r="BD605" s="50"/>
      <c r="BE605" s="50"/>
      <c r="BF605" s="50"/>
      <c r="BG605" s="50"/>
      <c r="BH605" s="50"/>
      <c r="BI605" s="50"/>
      <c r="BJ605" s="50"/>
      <c r="BK605" s="50"/>
      <c r="BL605" s="50"/>
      <c r="BM605" s="50"/>
      <c r="BN605" s="50"/>
      <c r="BO605" s="50"/>
      <c r="BP605" s="50"/>
      <c r="BQ605" s="50"/>
      <c r="BR605" s="50"/>
      <c r="BS605" s="50"/>
      <c r="BT605" s="50"/>
      <c r="BU605" s="50"/>
      <c r="BV605" s="50"/>
      <c r="BW605" s="50"/>
      <c r="BX605" s="50"/>
      <c r="BY605" s="50"/>
      <c r="BZ605" s="50"/>
      <c r="CA605" s="50"/>
      <c r="CB605" s="50"/>
      <c r="CC605" s="50"/>
      <c r="CD605" s="50"/>
      <c r="CE605" s="50"/>
      <c r="CF605" s="50"/>
      <c r="CG605" s="50"/>
      <c r="CH605" s="50"/>
      <c r="CI605" s="50"/>
      <c r="CJ605" s="50"/>
      <c r="CK605" s="50"/>
      <c r="CL605" s="50"/>
      <c r="CM605" s="50"/>
      <c r="CN605" s="50"/>
      <c r="CO605" s="50"/>
      <c r="CP605" s="50"/>
      <c r="CQ605" s="50"/>
      <c r="CR605" s="50"/>
      <c r="CS605" s="50"/>
      <c r="CT605" s="50"/>
      <c r="CU605" s="50"/>
      <c r="CV605" s="50"/>
      <c r="CW605" s="50"/>
      <c r="CX605" s="50"/>
      <c r="CY605" s="50"/>
      <c r="CZ605" s="50"/>
      <c r="DA605" s="50"/>
      <c r="DB605" s="50"/>
      <c r="DC605" s="50"/>
      <c r="DD605" s="50"/>
      <c r="DE605" s="50"/>
      <c r="DF605" s="50"/>
      <c r="DG605" s="50"/>
      <c r="DH605" s="50"/>
      <c r="DI605" s="50"/>
      <c r="DJ605" s="50"/>
      <c r="DK605" s="50"/>
      <c r="DL605" s="50"/>
      <c r="DM605" s="50"/>
      <c r="DN605" s="50"/>
      <c r="DO605" s="50"/>
      <c r="DP605" s="50"/>
      <c r="DQ605" s="50"/>
      <c r="DR605" s="50"/>
      <c r="DS605" s="50"/>
      <c r="DT605" s="50"/>
      <c r="DU605" s="50"/>
      <c r="DV605" s="50"/>
      <c r="DW605" s="50"/>
      <c r="DX605" s="50"/>
      <c r="DY605" s="50"/>
      <c r="DZ605" s="50"/>
      <c r="EA605" s="50"/>
      <c r="EB605" s="50"/>
      <c r="EC605" s="50"/>
      <c r="ED605" s="50"/>
      <c r="EE605" s="50"/>
      <c r="EF605" s="50"/>
      <c r="EG605" s="50"/>
      <c r="EH605" s="50"/>
      <c r="EI605" s="50"/>
      <c r="EJ605" s="50"/>
      <c r="EK605" s="50"/>
      <c r="EL605" s="50"/>
      <c r="EM605" s="50"/>
      <c r="EN605" s="50"/>
      <c r="EO605" s="50"/>
      <c r="EP605" s="50"/>
      <c r="EQ605" s="50"/>
      <c r="ER605" s="50"/>
      <c r="ES605" s="50"/>
      <c r="ET605" s="50"/>
      <c r="EU605" s="50"/>
      <c r="EV605" s="50"/>
      <c r="EW605" s="50"/>
      <c r="EX605" s="50"/>
      <c r="EY605" s="50"/>
      <c r="EZ605" s="50"/>
      <c r="FA605" s="50"/>
      <c r="FB605" s="50"/>
      <c r="FC605" s="50"/>
      <c r="FD605" s="50"/>
      <c r="FE605" s="50"/>
      <c r="FF605" s="50"/>
      <c r="FG605" s="50"/>
      <c r="FH605" s="50"/>
      <c r="FI605" s="50"/>
      <c r="FJ605" s="50"/>
      <c r="FK605" s="50"/>
      <c r="FL605" s="50"/>
      <c r="FM605" s="50"/>
      <c r="FN605" s="50"/>
      <c r="FO605" s="50"/>
      <c r="FP605" s="50"/>
      <c r="FQ605" s="50"/>
      <c r="FR605" s="50"/>
      <c r="FS605" s="50"/>
      <c r="FT605" s="50"/>
      <c r="FU605" s="50"/>
      <c r="FV605" s="50"/>
      <c r="FW605" s="50"/>
      <c r="FX605" s="50"/>
      <c r="FY605" s="50"/>
      <c r="FZ605" s="50"/>
      <c r="GA605" s="50"/>
      <c r="GB605" s="50"/>
      <c r="GC605" s="50"/>
      <c r="GD605" s="50"/>
      <c r="GE605" s="50"/>
      <c r="GF605" s="50"/>
      <c r="GG605" s="50"/>
      <c r="GH605" s="50"/>
      <c r="GI605" s="50"/>
      <c r="GJ605" s="50"/>
      <c r="GK605" s="50"/>
      <c r="GL605" s="50"/>
      <c r="GM605" s="50"/>
      <c r="GN605" s="50"/>
      <c r="GO605" s="50"/>
      <c r="GP605" s="50"/>
      <c r="GQ605" s="50"/>
      <c r="GR605" s="50"/>
      <c r="GS605" s="50"/>
      <c r="GT605" s="50"/>
      <c r="GU605" s="50"/>
      <c r="GV605" s="50"/>
      <c r="GW605" s="50"/>
      <c r="GX605" s="50"/>
      <c r="GY605" s="50"/>
      <c r="GZ605" s="50"/>
      <c r="HA605" s="50"/>
      <c r="HB605" s="50"/>
      <c r="HC605" s="50"/>
      <c r="HD605" s="50"/>
      <c r="HE605" s="50"/>
      <c r="HF605" s="50"/>
      <c r="HG605" s="50"/>
      <c r="HH605" s="50"/>
      <c r="HI605" s="50"/>
      <c r="HJ605" s="50"/>
      <c r="HK605" s="50"/>
      <c r="HL605" s="50"/>
      <c r="HM605" s="50"/>
      <c r="HN605" s="50"/>
      <c r="HO605" s="50"/>
      <c r="HP605" s="50"/>
      <c r="HQ605" s="50"/>
      <c r="HR605" s="50"/>
      <c r="HS605" s="50"/>
      <c r="HT605" s="50"/>
      <c r="HU605" s="50"/>
      <c r="HV605" s="50"/>
      <c r="HW605" s="50"/>
      <c r="HX605" s="50"/>
      <c r="HY605" s="50"/>
      <c r="HZ605" s="50"/>
      <c r="IA605" s="50"/>
      <c r="IB605" s="50"/>
      <c r="IC605" s="50"/>
      <c r="ID605" s="50"/>
      <c r="IE605" s="50"/>
      <c r="IF605" s="50"/>
      <c r="IG605" s="50"/>
      <c r="IH605" s="50"/>
      <c r="II605" s="50"/>
      <c r="IJ605" s="50"/>
      <c r="IK605" s="50"/>
      <c r="IL605" s="50"/>
      <c r="IM605" s="50"/>
      <c r="IN605" s="50"/>
      <c r="IO605" s="50"/>
      <c r="IP605" s="50"/>
      <c r="IQ605" s="50"/>
      <c r="IR605" s="50"/>
      <c r="IS605" s="50"/>
      <c r="IT605" s="50"/>
      <c r="IU605" s="50"/>
      <c r="IV605" s="50"/>
      <c r="IX605" s="50"/>
      <c r="IZ605" s="50"/>
      <c r="JA605" s="50"/>
      <c r="JB605" s="50"/>
      <c r="JC605" s="50"/>
      <c r="JD605" s="50"/>
      <c r="JE605" s="50"/>
      <c r="JF605" s="50"/>
      <c r="JG605" s="50"/>
      <c r="JL605" s="50"/>
      <c r="JM605" s="50"/>
      <c r="JN605" s="50"/>
      <c r="JO605" s="50"/>
      <c r="JP605" s="50"/>
      <c r="JQ605" s="50"/>
      <c r="JR605" s="50"/>
      <c r="JS605" s="50"/>
      <c r="JT605" s="50"/>
      <c r="JU605" s="50"/>
      <c r="JV605" s="50"/>
      <c r="JW605" s="50"/>
      <c r="JX605" s="50"/>
      <c r="JY605" s="50"/>
      <c r="JZ605" s="50"/>
      <c r="KA605" s="50"/>
      <c r="KB605" s="50"/>
      <c r="KC605" s="50"/>
      <c r="KD605" s="50"/>
      <c r="KE605" s="50"/>
      <c r="KF605" s="50"/>
      <c r="KG605" s="50"/>
      <c r="KH605" s="50"/>
      <c r="KI605" s="50"/>
      <c r="KJ605" s="50"/>
      <c r="KK605" s="50"/>
      <c r="KL605" s="50"/>
      <c r="KM605" s="50"/>
      <c r="KN605" s="50"/>
      <c r="KO605" s="50"/>
      <c r="KP605" s="50"/>
      <c r="KQ605" s="50"/>
      <c r="KR605" s="50"/>
      <c r="KS605" s="50"/>
      <c r="KT605" s="50"/>
      <c r="KU605" s="50"/>
      <c r="KV605" s="50"/>
      <c r="KW605" s="50"/>
      <c r="KX605" s="50"/>
      <c r="KY605" s="50"/>
      <c r="KZ605" s="50"/>
      <c r="LA605" s="50"/>
      <c r="LB605" s="50"/>
      <c r="LC605" s="50"/>
      <c r="LD605" s="50"/>
      <c r="LE605" s="50"/>
      <c r="LF605" s="50"/>
      <c r="LG605" s="50"/>
      <c r="LH605" s="50"/>
      <c r="LI605" s="50"/>
      <c r="LJ605" s="50"/>
      <c r="LK605" s="50"/>
      <c r="LL605" s="50"/>
      <c r="LM605" s="50"/>
      <c r="LN605" s="50"/>
      <c r="LO605" s="50"/>
      <c r="LP605" s="50"/>
      <c r="LQ605" s="50"/>
      <c r="LR605" s="50"/>
      <c r="LS605" s="50"/>
      <c r="LT605" s="50"/>
      <c r="LU605" s="50"/>
      <c r="LV605" s="50"/>
      <c r="LW605" s="50"/>
      <c r="LX605" s="50"/>
      <c r="LY605" s="50"/>
      <c r="LZ605" s="50"/>
      <c r="MA605" s="50"/>
      <c r="MB605" s="50"/>
      <c r="MC605" s="50"/>
      <c r="MD605" s="50"/>
      <c r="ME605" s="50"/>
      <c r="MF605" s="50"/>
      <c r="MG605" s="50"/>
      <c r="MH605" s="50"/>
      <c r="MI605" s="50"/>
      <c r="MJ605" s="50"/>
      <c r="MK605" s="50"/>
      <c r="ML605" s="50"/>
      <c r="MM605" s="50"/>
      <c r="MN605" s="50"/>
      <c r="MO605" s="50"/>
      <c r="MP605" s="50"/>
      <c r="MQ605" s="50"/>
      <c r="MR605" s="50"/>
      <c r="MS605" s="50"/>
      <c r="MT605" s="50"/>
      <c r="MU605" s="50"/>
      <c r="MV605" s="50"/>
      <c r="MW605" s="50"/>
      <c r="MX605" s="50"/>
      <c r="MY605" s="50"/>
      <c r="MZ605" s="50"/>
      <c r="NA605" s="50"/>
      <c r="NB605" s="50"/>
      <c r="NC605" s="50"/>
      <c r="ND605" s="50"/>
      <c r="NE605" s="50"/>
      <c r="NF605" s="50"/>
      <c r="NG605" s="50"/>
      <c r="NH605" s="50"/>
      <c r="NI605" s="50"/>
      <c r="NJ605" s="50"/>
      <c r="NK605" s="50"/>
      <c r="NL605" s="50"/>
      <c r="NM605" s="50"/>
      <c r="NN605" s="50"/>
      <c r="NO605" s="50"/>
      <c r="NP605" s="50"/>
      <c r="NQ605" s="50"/>
      <c r="NR605" s="50"/>
      <c r="NS605" s="50"/>
      <c r="NT605" s="50"/>
      <c r="NU605" s="50"/>
      <c r="NV605" s="50"/>
      <c r="NW605" s="50"/>
      <c r="NX605" s="50"/>
      <c r="NY605" s="50"/>
      <c r="NZ605" s="50"/>
      <c r="OA605" s="50"/>
      <c r="OB605" s="50"/>
      <c r="OC605" s="50"/>
      <c r="OD605" s="50"/>
      <c r="OE605" s="50"/>
      <c r="OF605" s="50"/>
      <c r="OG605" s="50"/>
      <c r="OH605" s="50"/>
      <c r="OI605" s="50"/>
      <c r="OJ605" s="50"/>
      <c r="OK605" s="50"/>
      <c r="OL605" s="50"/>
      <c r="OM605" s="50"/>
      <c r="ON605" s="50"/>
      <c r="OO605" s="50"/>
      <c r="OP605" s="50"/>
      <c r="OQ605" s="50"/>
      <c r="OR605" s="50"/>
      <c r="OS605" s="50"/>
      <c r="OT605" s="50"/>
      <c r="OU605" s="50"/>
      <c r="OV605" s="50"/>
      <c r="OW605" s="50"/>
      <c r="OX605" s="50"/>
      <c r="OY605" s="50"/>
      <c r="OZ605" s="50"/>
      <c r="PA605" s="50"/>
      <c r="PB605" s="50"/>
      <c r="PC605" s="50"/>
      <c r="PD605" s="50"/>
      <c r="PE605" s="50"/>
      <c r="PF605" s="50"/>
      <c r="PG605" s="50"/>
      <c r="PH605" s="50"/>
      <c r="PI605" s="50"/>
      <c r="PJ605" s="50"/>
      <c r="PK605" s="50"/>
      <c r="PL605" s="50"/>
      <c r="PM605" s="50"/>
      <c r="PN605" s="50"/>
      <c r="PO605" s="50"/>
      <c r="PP605" s="50"/>
      <c r="PQ605" s="50"/>
      <c r="PR605" s="50"/>
      <c r="PS605" s="50"/>
      <c r="PT605" s="50"/>
      <c r="PU605" s="50"/>
      <c r="PV605" s="50"/>
      <c r="PW605" s="50"/>
      <c r="PX605" s="50"/>
      <c r="PY605" s="50"/>
      <c r="PZ605" s="50"/>
      <c r="QA605" s="50"/>
      <c r="QB605" s="50"/>
      <c r="QC605" s="50"/>
      <c r="QD605" s="50"/>
      <c r="QE605" s="50"/>
      <c r="QF605" s="50"/>
      <c r="QG605" s="50"/>
      <c r="QH605" s="50"/>
      <c r="QI605" s="50"/>
      <c r="QJ605" s="50"/>
      <c r="QK605" s="50"/>
      <c r="QL605" s="50"/>
      <c r="QM605" s="50"/>
      <c r="QN605" s="50"/>
      <c r="QO605" s="50"/>
      <c r="QP605" s="50"/>
      <c r="QQ605" s="50"/>
      <c r="QR605" s="50"/>
      <c r="QS605" s="50"/>
      <c r="QT605" s="50"/>
      <c r="QU605" s="50"/>
      <c r="QV605" s="50"/>
      <c r="QW605" s="50"/>
      <c r="QX605" s="50"/>
      <c r="QY605" s="50"/>
      <c r="QZ605" s="50"/>
      <c r="RA605" s="50"/>
      <c r="RB605" s="50"/>
      <c r="RC605" s="50"/>
      <c r="RD605" s="50"/>
      <c r="RE605" s="50"/>
      <c r="RF605" s="50"/>
      <c r="RG605" s="50"/>
      <c r="RH605" s="50"/>
      <c r="RI605" s="50"/>
      <c r="RJ605" s="50"/>
      <c r="RK605" s="50"/>
      <c r="RL605" s="50"/>
      <c r="RM605" s="50"/>
      <c r="RN605" s="50"/>
      <c r="RO605" s="50"/>
      <c r="RP605" s="50"/>
      <c r="RQ605" s="50"/>
      <c r="RR605" s="50"/>
      <c r="RS605" s="50"/>
      <c r="RT605" s="50"/>
      <c r="RU605" s="50"/>
      <c r="RV605" s="50"/>
      <c r="RW605" s="50"/>
      <c r="RX605" s="50"/>
      <c r="RY605" s="50"/>
      <c r="RZ605" s="50"/>
      <c r="SA605" s="50"/>
      <c r="SB605" s="50"/>
      <c r="SC605" s="50"/>
      <c r="SD605" s="50"/>
      <c r="SE605" s="50"/>
      <c r="SF605" s="50"/>
      <c r="SG605" s="50"/>
      <c r="SH605" s="50"/>
      <c r="SI605" s="50"/>
      <c r="SJ605" s="50"/>
      <c r="SK605" s="50"/>
      <c r="SL605" s="50"/>
      <c r="SM605" s="50"/>
      <c r="SN605" s="50"/>
      <c r="SO605" s="50"/>
      <c r="SP605" s="50"/>
      <c r="SQ605" s="50"/>
      <c r="SR605" s="50"/>
      <c r="ST605" s="50"/>
      <c r="SV605" s="50"/>
      <c r="SW605" s="50"/>
      <c r="SX605" s="50"/>
      <c r="SY605" s="50"/>
      <c r="SZ605" s="50"/>
      <c r="TA605" s="50"/>
      <c r="TB605" s="50"/>
      <c r="TC605" s="50"/>
      <c r="TH605" s="50"/>
      <c r="TI605" s="50"/>
      <c r="TJ605" s="50"/>
      <c r="TK605" s="50"/>
      <c r="TL605" s="50"/>
      <c r="TM605" s="50"/>
      <c r="TN605" s="50"/>
      <c r="TO605" s="50"/>
      <c r="TP605" s="50"/>
      <c r="TQ605" s="50"/>
      <c r="TR605" s="50"/>
      <c r="TS605" s="50"/>
      <c r="TT605" s="50"/>
      <c r="TU605" s="50"/>
      <c r="TV605" s="50"/>
      <c r="TW605" s="50"/>
      <c r="TX605" s="50"/>
      <c r="TY605" s="50"/>
      <c r="TZ605" s="50"/>
      <c r="UA605" s="50"/>
      <c r="UB605" s="50"/>
      <c r="UC605" s="50"/>
      <c r="UD605" s="50"/>
      <c r="UE605" s="50"/>
      <c r="UF605" s="50"/>
      <c r="UG605" s="50"/>
      <c r="UH605" s="50"/>
      <c r="UI605" s="50"/>
      <c r="UJ605" s="50"/>
      <c r="UK605" s="50"/>
      <c r="UL605" s="50"/>
      <c r="UM605" s="50"/>
      <c r="UN605" s="50"/>
      <c r="UO605" s="50"/>
      <c r="UP605" s="50"/>
      <c r="UQ605" s="50"/>
      <c r="UR605" s="50"/>
      <c r="US605" s="50"/>
      <c r="UT605" s="50"/>
      <c r="UU605" s="50"/>
      <c r="UV605" s="50"/>
      <c r="UW605" s="50"/>
      <c r="UX605" s="50"/>
      <c r="UY605" s="50"/>
      <c r="UZ605" s="50"/>
      <c r="VA605" s="50"/>
      <c r="VB605" s="50"/>
      <c r="VC605" s="50"/>
      <c r="VD605" s="50"/>
      <c r="VE605" s="50"/>
      <c r="VF605" s="50"/>
      <c r="VG605" s="50"/>
      <c r="VH605" s="50"/>
      <c r="VI605" s="50"/>
      <c r="VJ605" s="50"/>
      <c r="VK605" s="50"/>
      <c r="VL605" s="50"/>
      <c r="VM605" s="50"/>
      <c r="VN605" s="50"/>
      <c r="VO605" s="50"/>
      <c r="VP605" s="50"/>
      <c r="VQ605" s="50"/>
      <c r="VR605" s="50"/>
      <c r="VS605" s="50"/>
      <c r="VT605" s="50"/>
      <c r="VU605" s="50"/>
      <c r="VV605" s="50"/>
      <c r="VW605" s="50"/>
      <c r="VX605" s="50"/>
      <c r="VY605" s="50"/>
      <c r="VZ605" s="50"/>
      <c r="WA605" s="50"/>
      <c r="WB605" s="50"/>
      <c r="WC605" s="50"/>
      <c r="WD605" s="50"/>
      <c r="WE605" s="50"/>
      <c r="WF605" s="50"/>
      <c r="WG605" s="50"/>
      <c r="WH605" s="50"/>
      <c r="WI605" s="50"/>
      <c r="WJ605" s="50"/>
      <c r="WK605" s="50"/>
      <c r="WL605" s="50"/>
      <c r="WM605" s="50"/>
      <c r="WN605" s="50"/>
      <c r="WO605" s="50"/>
      <c r="WP605" s="50"/>
      <c r="WQ605" s="50"/>
      <c r="WR605" s="50"/>
      <c r="WS605" s="50"/>
      <c r="WT605" s="50"/>
      <c r="WU605" s="50"/>
      <c r="WV605" s="50"/>
      <c r="WW605" s="50"/>
      <c r="WX605" s="50"/>
      <c r="WY605" s="50"/>
      <c r="WZ605" s="50"/>
      <c r="XA605" s="50"/>
      <c r="XB605" s="50"/>
      <c r="XC605" s="50"/>
      <c r="XD605" s="50"/>
      <c r="XE605" s="50"/>
      <c r="XF605" s="50"/>
      <c r="XG605" s="50"/>
      <c r="XH605" s="50"/>
      <c r="XI605" s="50"/>
      <c r="XJ605" s="50"/>
      <c r="XK605" s="50"/>
      <c r="XL605" s="50"/>
      <c r="XM605" s="50"/>
      <c r="XN605" s="50"/>
      <c r="XO605" s="50"/>
      <c r="XP605" s="50"/>
      <c r="XQ605" s="50"/>
      <c r="XR605" s="50"/>
      <c r="XS605" s="50"/>
      <c r="XT605" s="50"/>
      <c r="XU605" s="50"/>
      <c r="XV605" s="50"/>
      <c r="XW605" s="50"/>
      <c r="XX605" s="50"/>
      <c r="XY605" s="50"/>
      <c r="XZ605" s="50"/>
      <c r="YA605" s="50"/>
      <c r="YB605" s="50"/>
      <c r="YC605" s="50"/>
      <c r="YD605" s="50"/>
      <c r="YE605" s="50"/>
      <c r="YF605" s="50"/>
      <c r="YG605" s="50"/>
      <c r="YH605" s="50"/>
      <c r="YI605" s="50"/>
      <c r="YJ605" s="50"/>
      <c r="YK605" s="50"/>
      <c r="YL605" s="50"/>
      <c r="YM605" s="50"/>
      <c r="YN605" s="50"/>
      <c r="YO605" s="50"/>
      <c r="YP605" s="50"/>
      <c r="YQ605" s="50"/>
      <c r="YR605" s="50"/>
      <c r="YS605" s="50"/>
      <c r="YT605" s="50"/>
      <c r="YU605" s="50"/>
      <c r="YV605" s="50"/>
      <c r="YW605" s="50"/>
      <c r="YX605" s="50"/>
      <c r="YY605" s="50"/>
      <c r="YZ605" s="50"/>
      <c r="ZA605" s="50"/>
      <c r="ZB605" s="50"/>
      <c r="ZC605" s="50"/>
      <c r="ZD605" s="50"/>
      <c r="ZE605" s="50"/>
      <c r="ZF605" s="50"/>
      <c r="ZG605" s="50"/>
      <c r="ZH605" s="50"/>
      <c r="ZI605" s="50"/>
      <c r="ZJ605" s="50"/>
      <c r="ZK605" s="50"/>
      <c r="ZL605" s="50"/>
      <c r="ZM605" s="50"/>
      <c r="ZN605" s="50"/>
      <c r="ZO605" s="50"/>
      <c r="ZP605" s="50"/>
      <c r="ZQ605" s="50"/>
      <c r="ZR605" s="50"/>
      <c r="ZS605" s="50"/>
      <c r="ZT605" s="50"/>
      <c r="ZU605" s="50"/>
      <c r="ZV605" s="50"/>
      <c r="ZW605" s="50"/>
      <c r="ZX605" s="50"/>
      <c r="ZY605" s="50"/>
      <c r="ZZ605" s="50"/>
      <c r="AAA605" s="50"/>
      <c r="AAB605" s="50"/>
      <c r="AAC605" s="50"/>
      <c r="AAD605" s="50"/>
      <c r="AAE605" s="50"/>
      <c r="AAF605" s="50"/>
      <c r="AAG605" s="50"/>
      <c r="AAH605" s="50"/>
      <c r="AAI605" s="50"/>
      <c r="AAJ605" s="50"/>
      <c r="AAK605" s="50"/>
      <c r="AAL605" s="50"/>
      <c r="AAM605" s="50"/>
      <c r="AAN605" s="50"/>
      <c r="AAO605" s="50"/>
      <c r="AAP605" s="50"/>
      <c r="AAQ605" s="50"/>
      <c r="AAR605" s="50"/>
      <c r="AAS605" s="50"/>
      <c r="AAT605" s="50"/>
      <c r="AAU605" s="50"/>
      <c r="AAV605" s="50"/>
      <c r="AAW605" s="50"/>
      <c r="AAX605" s="50"/>
      <c r="AAY605" s="50"/>
      <c r="AAZ605" s="50"/>
      <c r="ABA605" s="50"/>
      <c r="ABB605" s="50"/>
      <c r="ABC605" s="50"/>
      <c r="ABD605" s="50"/>
      <c r="ABE605" s="50"/>
      <c r="ABF605" s="50"/>
      <c r="ABG605" s="50"/>
      <c r="ABH605" s="50"/>
      <c r="ABI605" s="50"/>
      <c r="ABJ605" s="50"/>
      <c r="ABK605" s="50"/>
      <c r="ABL605" s="50"/>
      <c r="ABM605" s="50"/>
      <c r="ABN605" s="50"/>
      <c r="ABO605" s="50"/>
      <c r="ABP605" s="50"/>
      <c r="ABQ605" s="50"/>
      <c r="ABR605" s="50"/>
      <c r="ABS605" s="50"/>
      <c r="ABT605" s="50"/>
      <c r="ABU605" s="50"/>
      <c r="ABV605" s="50"/>
      <c r="ABW605" s="50"/>
      <c r="ABX605" s="50"/>
      <c r="ABY605" s="50"/>
      <c r="ABZ605" s="50"/>
      <c r="ACA605" s="50"/>
      <c r="ACB605" s="50"/>
      <c r="ACC605" s="50"/>
      <c r="ACD605" s="50"/>
      <c r="ACE605" s="50"/>
      <c r="ACF605" s="50"/>
      <c r="ACG605" s="50"/>
      <c r="ACH605" s="50"/>
      <c r="ACI605" s="50"/>
      <c r="ACJ605" s="50"/>
      <c r="ACK605" s="50"/>
      <c r="ACL605" s="50"/>
      <c r="ACM605" s="50"/>
      <c r="ACN605" s="50"/>
      <c r="ACP605" s="50"/>
      <c r="ACR605" s="50"/>
      <c r="ACS605" s="50"/>
      <c r="ACT605" s="50"/>
      <c r="ACU605" s="50"/>
      <c r="ACV605" s="50"/>
      <c r="ACW605" s="50"/>
      <c r="ACX605" s="50"/>
      <c r="ACY605" s="50"/>
      <c r="ADD605" s="50"/>
      <c r="ADE605" s="50"/>
      <c r="ADF605" s="50"/>
      <c r="ADG605" s="50"/>
      <c r="ADH605" s="50"/>
      <c r="ADI605" s="50"/>
      <c r="ADJ605" s="50"/>
      <c r="ADK605" s="50"/>
      <c r="ADL605" s="50"/>
      <c r="ADM605" s="50"/>
      <c r="ADN605" s="50"/>
      <c r="ADO605" s="50"/>
      <c r="ADP605" s="50"/>
      <c r="ADQ605" s="50"/>
      <c r="ADR605" s="50"/>
      <c r="ADS605" s="50"/>
      <c r="ADT605" s="50"/>
      <c r="ADU605" s="50"/>
      <c r="ADV605" s="50"/>
      <c r="ADW605" s="50"/>
      <c r="ADX605" s="50"/>
      <c r="ADY605" s="50"/>
      <c r="ADZ605" s="50"/>
      <c r="AEA605" s="50"/>
      <c r="AEB605" s="50"/>
      <c r="AEC605" s="50"/>
      <c r="AED605" s="50"/>
      <c r="AEE605" s="50"/>
      <c r="AEF605" s="50"/>
      <c r="AEG605" s="50"/>
      <c r="AEH605" s="50"/>
      <c r="AEI605" s="50"/>
      <c r="AEJ605" s="50"/>
      <c r="AEK605" s="50"/>
      <c r="AEL605" s="50"/>
      <c r="AEM605" s="50"/>
      <c r="AEN605" s="50"/>
      <c r="AEO605" s="50"/>
      <c r="AEP605" s="50"/>
      <c r="AEQ605" s="50"/>
      <c r="AER605" s="50"/>
      <c r="AES605" s="50"/>
      <c r="AET605" s="50"/>
      <c r="AEU605" s="50"/>
      <c r="AEV605" s="50"/>
      <c r="AEW605" s="50"/>
      <c r="AEX605" s="50"/>
      <c r="AEY605" s="50"/>
      <c r="AEZ605" s="50"/>
      <c r="AFA605" s="50"/>
      <c r="AFB605" s="50"/>
      <c r="AFC605" s="50"/>
      <c r="AFD605" s="50"/>
      <c r="AFE605" s="50"/>
      <c r="AFF605" s="50"/>
      <c r="AFG605" s="50"/>
      <c r="AFH605" s="50"/>
      <c r="AFI605" s="50"/>
      <c r="AFJ605" s="50"/>
      <c r="AFK605" s="50"/>
      <c r="AFL605" s="50"/>
      <c r="AFM605" s="50"/>
      <c r="AFN605" s="50"/>
      <c r="AFO605" s="50"/>
      <c r="AFP605" s="50"/>
      <c r="AFQ605" s="50"/>
      <c r="AFR605" s="50"/>
      <c r="AFS605" s="50"/>
      <c r="AFT605" s="50"/>
      <c r="AFU605" s="50"/>
      <c r="AFV605" s="50"/>
      <c r="AFW605" s="50"/>
      <c r="AFX605" s="50"/>
      <c r="AFY605" s="50"/>
      <c r="AFZ605" s="50"/>
      <c r="AGA605" s="50"/>
      <c r="AGB605" s="50"/>
      <c r="AGC605" s="50"/>
      <c r="AGD605" s="50"/>
      <c r="AGE605" s="50"/>
      <c r="AGF605" s="50"/>
      <c r="AGG605" s="50"/>
      <c r="AGH605" s="50"/>
      <c r="AGI605" s="50"/>
      <c r="AGJ605" s="50"/>
      <c r="AGK605" s="50"/>
      <c r="AGL605" s="50"/>
      <c r="AGM605" s="50"/>
      <c r="AGN605" s="50"/>
      <c r="AGO605" s="50"/>
      <c r="AGP605" s="50"/>
      <c r="AGQ605" s="50"/>
      <c r="AGR605" s="50"/>
      <c r="AGS605" s="50"/>
      <c r="AGT605" s="50"/>
      <c r="AGU605" s="50"/>
      <c r="AGV605" s="50"/>
      <c r="AGW605" s="50"/>
      <c r="AGX605" s="50"/>
      <c r="AGY605" s="50"/>
      <c r="AGZ605" s="50"/>
      <c r="AHA605" s="50"/>
      <c r="AHB605" s="50"/>
      <c r="AHC605" s="50"/>
      <c r="AHD605" s="50"/>
      <c r="AHE605" s="50"/>
      <c r="AHF605" s="50"/>
      <c r="AHG605" s="50"/>
      <c r="AHH605" s="50"/>
      <c r="AHI605" s="50"/>
      <c r="AHJ605" s="50"/>
      <c r="AHK605" s="50"/>
      <c r="AHL605" s="50"/>
      <c r="AHM605" s="50"/>
      <c r="AHN605" s="50"/>
      <c r="AHO605" s="50"/>
      <c r="AHP605" s="50"/>
      <c r="AHQ605" s="50"/>
      <c r="AHR605" s="50"/>
      <c r="AHS605" s="50"/>
      <c r="AHT605" s="50"/>
      <c r="AHU605" s="50"/>
      <c r="AHV605" s="50"/>
      <c r="AHW605" s="50"/>
      <c r="AHX605" s="50"/>
      <c r="AHY605" s="50"/>
      <c r="AHZ605" s="50"/>
      <c r="AIA605" s="50"/>
      <c r="AIB605" s="50"/>
      <c r="AIC605" s="50"/>
      <c r="AID605" s="50"/>
      <c r="AIE605" s="50"/>
      <c r="AIF605" s="50"/>
      <c r="AIG605" s="50"/>
      <c r="AIH605" s="50"/>
      <c r="AII605" s="50"/>
      <c r="AIJ605" s="50"/>
      <c r="AIK605" s="50"/>
      <c r="AIL605" s="50"/>
      <c r="AIM605" s="50"/>
      <c r="AIN605" s="50"/>
      <c r="AIO605" s="50"/>
      <c r="AIP605" s="50"/>
      <c r="AIQ605" s="50"/>
      <c r="AIR605" s="50"/>
      <c r="AIS605" s="50"/>
      <c r="AIT605" s="50"/>
      <c r="AIU605" s="50"/>
      <c r="AIV605" s="50"/>
      <c r="AIW605" s="50"/>
      <c r="AIX605" s="50"/>
      <c r="AIY605" s="50"/>
      <c r="AIZ605" s="50"/>
      <c r="AJA605" s="50"/>
      <c r="AJB605" s="50"/>
      <c r="AJC605" s="50"/>
      <c r="AJD605" s="50"/>
      <c r="AJE605" s="50"/>
      <c r="AJF605" s="50"/>
      <c r="AJG605" s="50"/>
      <c r="AJH605" s="50"/>
      <c r="AJI605" s="50"/>
      <c r="AJJ605" s="50"/>
      <c r="AJK605" s="50"/>
      <c r="AJL605" s="50"/>
      <c r="AJM605" s="50"/>
      <c r="AJN605" s="50"/>
      <c r="AJO605" s="50"/>
      <c r="AJP605" s="50"/>
      <c r="AJQ605" s="50"/>
      <c r="AJR605" s="50"/>
      <c r="AJS605" s="50"/>
      <c r="AJT605" s="50"/>
      <c r="AJU605" s="50"/>
      <c r="AJV605" s="50"/>
      <c r="AJW605" s="50"/>
      <c r="AJX605" s="50"/>
      <c r="AJY605" s="50"/>
      <c r="AJZ605" s="50"/>
      <c r="AKA605" s="50"/>
      <c r="AKB605" s="50"/>
      <c r="AKC605" s="50"/>
      <c r="AKD605" s="50"/>
      <c r="AKE605" s="50"/>
      <c r="AKF605" s="50"/>
      <c r="AKG605" s="50"/>
      <c r="AKH605" s="50"/>
      <c r="AKI605" s="50"/>
      <c r="AKJ605" s="50"/>
      <c r="AKK605" s="50"/>
      <c r="AKL605" s="50"/>
      <c r="AKM605" s="50"/>
      <c r="AKN605" s="50"/>
      <c r="AKO605" s="50"/>
      <c r="AKP605" s="50"/>
      <c r="AKQ605" s="50"/>
      <c r="AKR605" s="50"/>
      <c r="AKS605" s="50"/>
      <c r="AKT605" s="50"/>
      <c r="AKU605" s="50"/>
      <c r="AKV605" s="50"/>
      <c r="AKW605" s="50"/>
      <c r="AKX605" s="50"/>
      <c r="AKY605" s="50"/>
      <c r="AKZ605" s="50"/>
      <c r="ALA605" s="50"/>
      <c r="ALB605" s="50"/>
      <c r="ALC605" s="50"/>
      <c r="ALD605" s="50"/>
      <c r="ALE605" s="50"/>
      <c r="ALF605" s="50"/>
      <c r="ALG605" s="50"/>
      <c r="ALH605" s="50"/>
      <c r="ALI605" s="50"/>
      <c r="ALJ605" s="50"/>
      <c r="ALK605" s="50"/>
      <c r="ALL605" s="50"/>
      <c r="ALM605" s="50"/>
      <c r="ALN605" s="50"/>
      <c r="ALO605" s="50"/>
      <c r="ALP605" s="50"/>
      <c r="ALQ605" s="50"/>
      <c r="ALR605" s="50"/>
      <c r="ALS605" s="50"/>
      <c r="ALT605" s="50"/>
      <c r="ALU605" s="50"/>
      <c r="ALV605" s="50"/>
      <c r="ALW605" s="50"/>
      <c r="ALX605" s="50"/>
      <c r="ALY605" s="50"/>
      <c r="ALZ605" s="50"/>
      <c r="AMA605" s="50"/>
      <c r="AMB605" s="50"/>
      <c r="AMC605" s="50"/>
      <c r="AMD605" s="50"/>
      <c r="AME605" s="50"/>
      <c r="AMF605" s="50"/>
      <c r="AMG605" s="50"/>
      <c r="AMH605" s="50"/>
      <c r="AMI605" s="50"/>
      <c r="AMJ605" s="50"/>
      <c r="AML605" s="50"/>
      <c r="AMN605" s="50"/>
      <c r="AMO605" s="50"/>
      <c r="AMP605" s="50"/>
      <c r="AMQ605" s="50"/>
      <c r="AMR605" s="50"/>
      <c r="AMS605" s="50"/>
      <c r="AMT605" s="50"/>
      <c r="AMU605" s="50"/>
      <c r="AMZ605" s="50"/>
      <c r="ANA605" s="50"/>
      <c r="ANB605" s="50"/>
      <c r="ANC605" s="50"/>
      <c r="AND605" s="50"/>
      <c r="ANE605" s="50"/>
      <c r="ANF605" s="50"/>
      <c r="ANG605" s="50"/>
      <c r="ANH605" s="50"/>
      <c r="ANI605" s="50"/>
      <c r="ANJ605" s="50"/>
      <c r="ANK605" s="50"/>
      <c r="ANL605" s="50"/>
      <c r="ANM605" s="50"/>
      <c r="ANN605" s="50"/>
      <c r="ANO605" s="50"/>
      <c r="ANP605" s="50"/>
      <c r="ANQ605" s="50"/>
      <c r="ANR605" s="50"/>
      <c r="ANS605" s="50"/>
      <c r="ANT605" s="50"/>
      <c r="ANU605" s="50"/>
      <c r="ANV605" s="50"/>
      <c r="ANW605" s="50"/>
      <c r="ANX605" s="50"/>
      <c r="ANY605" s="50"/>
      <c r="ANZ605" s="50"/>
      <c r="AOA605" s="50"/>
      <c r="AOB605" s="50"/>
      <c r="AOC605" s="50"/>
      <c r="AOD605" s="50"/>
      <c r="AOE605" s="50"/>
      <c r="AOF605" s="50"/>
      <c r="AOG605" s="50"/>
      <c r="AOH605" s="50"/>
      <c r="AOI605" s="50"/>
      <c r="AOJ605" s="50"/>
      <c r="AOK605" s="50"/>
      <c r="AOL605" s="50"/>
      <c r="AOM605" s="50"/>
      <c r="AON605" s="50"/>
      <c r="AOO605" s="50"/>
      <c r="AOP605" s="50"/>
      <c r="AOQ605" s="50"/>
      <c r="AOR605" s="50"/>
      <c r="AOS605" s="50"/>
      <c r="AOT605" s="50"/>
      <c r="AOU605" s="50"/>
      <c r="AOV605" s="50"/>
      <c r="AOW605" s="50"/>
      <c r="AOX605" s="50"/>
      <c r="AOY605" s="50"/>
      <c r="AOZ605" s="50"/>
      <c r="APA605" s="50"/>
      <c r="APB605" s="50"/>
      <c r="APC605" s="50"/>
      <c r="APD605" s="50"/>
      <c r="APE605" s="50"/>
      <c r="APF605" s="50"/>
      <c r="APG605" s="50"/>
      <c r="APH605" s="50"/>
      <c r="API605" s="50"/>
      <c r="APJ605" s="50"/>
      <c r="APK605" s="50"/>
      <c r="APL605" s="50"/>
      <c r="APM605" s="50"/>
      <c r="APN605" s="50"/>
      <c r="APO605" s="50"/>
      <c r="APP605" s="50"/>
      <c r="APQ605" s="50"/>
      <c r="APR605" s="50"/>
      <c r="APS605" s="50"/>
      <c r="APT605" s="50"/>
      <c r="APU605" s="50"/>
      <c r="APV605" s="50"/>
      <c r="APW605" s="50"/>
      <c r="APX605" s="50"/>
      <c r="APY605" s="50"/>
      <c r="APZ605" s="50"/>
      <c r="AQA605" s="50"/>
      <c r="AQB605" s="50"/>
      <c r="AQC605" s="50"/>
      <c r="AQD605" s="50"/>
      <c r="AQE605" s="50"/>
      <c r="AQF605" s="50"/>
      <c r="AQG605" s="50"/>
      <c r="AQH605" s="50"/>
      <c r="AQI605" s="50"/>
      <c r="AQJ605" s="50"/>
      <c r="AQK605" s="50"/>
      <c r="AQL605" s="50"/>
      <c r="AQM605" s="50"/>
      <c r="AQN605" s="50"/>
      <c r="AQO605" s="50"/>
      <c r="AQP605" s="50"/>
      <c r="AQQ605" s="50"/>
      <c r="AQR605" s="50"/>
      <c r="AQS605" s="50"/>
      <c r="AQT605" s="50"/>
      <c r="AQU605" s="50"/>
      <c r="AQV605" s="50"/>
      <c r="AQW605" s="50"/>
      <c r="AQX605" s="50"/>
      <c r="AQY605" s="50"/>
      <c r="AQZ605" s="50"/>
      <c r="ARA605" s="50"/>
      <c r="ARB605" s="50"/>
      <c r="ARC605" s="50"/>
      <c r="ARD605" s="50"/>
      <c r="ARE605" s="50"/>
      <c r="ARF605" s="50"/>
      <c r="ARG605" s="50"/>
      <c r="ARH605" s="50"/>
      <c r="ARI605" s="50"/>
      <c r="ARJ605" s="50"/>
      <c r="ARK605" s="50"/>
      <c r="ARL605" s="50"/>
      <c r="ARM605" s="50"/>
      <c r="ARN605" s="50"/>
      <c r="ARO605" s="50"/>
      <c r="ARP605" s="50"/>
      <c r="ARQ605" s="50"/>
      <c r="ARR605" s="50"/>
      <c r="ARS605" s="50"/>
      <c r="ART605" s="50"/>
      <c r="ARU605" s="50"/>
      <c r="ARV605" s="50"/>
      <c r="ARW605" s="50"/>
      <c r="ARX605" s="50"/>
      <c r="ARY605" s="50"/>
      <c r="ARZ605" s="50"/>
      <c r="ASA605" s="50"/>
      <c r="ASB605" s="50"/>
      <c r="ASC605" s="50"/>
      <c r="ASD605" s="50"/>
      <c r="ASE605" s="50"/>
      <c r="ASF605" s="50"/>
      <c r="ASG605" s="50"/>
      <c r="ASH605" s="50"/>
      <c r="ASI605" s="50"/>
      <c r="ASJ605" s="50"/>
      <c r="ASK605" s="50"/>
      <c r="ASL605" s="50"/>
      <c r="ASM605" s="50"/>
      <c r="ASN605" s="50"/>
      <c r="ASO605" s="50"/>
      <c r="ASP605" s="50"/>
      <c r="ASQ605" s="50"/>
      <c r="ASR605" s="50"/>
      <c r="ASS605" s="50"/>
      <c r="AST605" s="50"/>
      <c r="ASU605" s="50"/>
      <c r="ASV605" s="50"/>
      <c r="ASW605" s="50"/>
      <c r="ASX605" s="50"/>
      <c r="ASY605" s="50"/>
      <c r="ASZ605" s="50"/>
      <c r="ATA605" s="50"/>
      <c r="ATB605" s="50"/>
      <c r="ATC605" s="50"/>
      <c r="ATD605" s="50"/>
      <c r="ATE605" s="50"/>
      <c r="ATF605" s="50"/>
      <c r="ATG605" s="50"/>
      <c r="ATH605" s="50"/>
      <c r="ATI605" s="50"/>
      <c r="ATJ605" s="50"/>
      <c r="ATK605" s="50"/>
      <c r="ATL605" s="50"/>
      <c r="ATM605" s="50"/>
      <c r="ATN605" s="50"/>
      <c r="ATO605" s="50"/>
      <c r="ATP605" s="50"/>
      <c r="ATQ605" s="50"/>
      <c r="ATR605" s="50"/>
      <c r="ATS605" s="50"/>
      <c r="ATT605" s="50"/>
      <c r="ATU605" s="50"/>
      <c r="ATV605" s="50"/>
      <c r="ATW605" s="50"/>
      <c r="ATX605" s="50"/>
      <c r="ATY605" s="50"/>
      <c r="ATZ605" s="50"/>
      <c r="AUA605" s="50"/>
      <c r="AUB605" s="50"/>
      <c r="AUC605" s="50"/>
      <c r="AUD605" s="50"/>
      <c r="AUE605" s="50"/>
      <c r="AUF605" s="50"/>
      <c r="AUG605" s="50"/>
      <c r="AUH605" s="50"/>
      <c r="AUI605" s="50"/>
      <c r="AUJ605" s="50"/>
      <c r="AUK605" s="50"/>
      <c r="AUL605" s="50"/>
      <c r="AUM605" s="50"/>
      <c r="AUN605" s="50"/>
      <c r="AUO605" s="50"/>
      <c r="AUP605" s="50"/>
      <c r="AUQ605" s="50"/>
      <c r="AUR605" s="50"/>
      <c r="AUS605" s="50"/>
      <c r="AUT605" s="50"/>
      <c r="AUU605" s="50"/>
      <c r="AUV605" s="50"/>
      <c r="AUW605" s="50"/>
      <c r="AUX605" s="50"/>
      <c r="AUY605" s="50"/>
      <c r="AUZ605" s="50"/>
      <c r="AVA605" s="50"/>
      <c r="AVB605" s="50"/>
      <c r="AVC605" s="50"/>
      <c r="AVD605" s="50"/>
      <c r="AVE605" s="50"/>
      <c r="AVF605" s="50"/>
      <c r="AVG605" s="50"/>
      <c r="AVH605" s="50"/>
      <c r="AVI605" s="50"/>
      <c r="AVJ605" s="50"/>
      <c r="AVK605" s="50"/>
      <c r="AVL605" s="50"/>
      <c r="AVM605" s="50"/>
      <c r="AVN605" s="50"/>
      <c r="AVO605" s="50"/>
      <c r="AVP605" s="50"/>
      <c r="AVQ605" s="50"/>
      <c r="AVR605" s="50"/>
      <c r="AVS605" s="50"/>
      <c r="AVT605" s="50"/>
      <c r="AVU605" s="50"/>
      <c r="AVV605" s="50"/>
      <c r="AVW605" s="50"/>
      <c r="AVX605" s="50"/>
      <c r="AVY605" s="50"/>
      <c r="AVZ605" s="50"/>
      <c r="AWA605" s="50"/>
      <c r="AWB605" s="50"/>
      <c r="AWC605" s="50"/>
      <c r="AWD605" s="50"/>
      <c r="AWE605" s="50"/>
      <c r="AWF605" s="50"/>
      <c r="AWH605" s="50"/>
      <c r="AWJ605" s="50"/>
      <c r="AWK605" s="50"/>
      <c r="AWL605" s="50"/>
      <c r="AWM605" s="50"/>
      <c r="AWN605" s="50"/>
      <c r="AWO605" s="50"/>
      <c r="AWP605" s="50"/>
      <c r="AWQ605" s="50"/>
      <c r="AWV605" s="50"/>
      <c r="AWW605" s="50"/>
      <c r="AWX605" s="50"/>
      <c r="AWY605" s="50"/>
      <c r="AWZ605" s="50"/>
      <c r="AXA605" s="50"/>
      <c r="AXB605" s="50"/>
      <c r="AXC605" s="50"/>
      <c r="AXD605" s="50"/>
      <c r="AXE605" s="50"/>
      <c r="AXF605" s="50"/>
      <c r="AXG605" s="50"/>
      <c r="AXH605" s="50"/>
      <c r="AXI605" s="50"/>
      <c r="AXJ605" s="50"/>
      <c r="AXK605" s="50"/>
      <c r="AXL605" s="50"/>
      <c r="AXM605" s="50"/>
      <c r="AXN605" s="50"/>
      <c r="AXO605" s="50"/>
      <c r="AXP605" s="50"/>
      <c r="AXQ605" s="50"/>
      <c r="AXR605" s="50"/>
      <c r="AXS605" s="50"/>
      <c r="AXT605" s="50"/>
      <c r="AXU605" s="50"/>
      <c r="AXV605" s="50"/>
      <c r="AXW605" s="50"/>
      <c r="AXX605" s="50"/>
      <c r="AXY605" s="50"/>
      <c r="AXZ605" s="50"/>
      <c r="AYA605" s="50"/>
      <c r="AYB605" s="50"/>
      <c r="AYC605" s="50"/>
      <c r="AYD605" s="50"/>
      <c r="AYE605" s="50"/>
      <c r="AYF605" s="50"/>
      <c r="AYG605" s="50"/>
      <c r="AYH605" s="50"/>
      <c r="AYI605" s="50"/>
      <c r="AYJ605" s="50"/>
      <c r="AYK605" s="50"/>
      <c r="AYL605" s="50"/>
      <c r="AYM605" s="50"/>
      <c r="AYN605" s="50"/>
      <c r="AYO605" s="50"/>
      <c r="AYP605" s="50"/>
      <c r="AYQ605" s="50"/>
      <c r="AYR605" s="50"/>
      <c r="AYS605" s="50"/>
      <c r="AYT605" s="50"/>
      <c r="AYU605" s="50"/>
      <c r="AYV605" s="50"/>
      <c r="AYW605" s="50"/>
      <c r="AYX605" s="50"/>
      <c r="AYY605" s="50"/>
      <c r="AYZ605" s="50"/>
      <c r="AZA605" s="50"/>
      <c r="AZB605" s="50"/>
      <c r="AZC605" s="50"/>
      <c r="AZD605" s="50"/>
      <c r="AZE605" s="50"/>
      <c r="AZF605" s="50"/>
      <c r="AZG605" s="50"/>
      <c r="AZH605" s="50"/>
      <c r="AZI605" s="50"/>
      <c r="AZJ605" s="50"/>
      <c r="AZK605" s="50"/>
      <c r="AZL605" s="50"/>
      <c r="AZM605" s="50"/>
      <c r="AZN605" s="50"/>
      <c r="AZO605" s="50"/>
      <c r="AZP605" s="50"/>
      <c r="AZQ605" s="50"/>
      <c r="AZR605" s="50"/>
      <c r="AZS605" s="50"/>
      <c r="AZT605" s="50"/>
      <c r="AZU605" s="50"/>
      <c r="AZV605" s="50"/>
      <c r="AZW605" s="50"/>
      <c r="AZX605" s="50"/>
      <c r="AZY605" s="50"/>
      <c r="AZZ605" s="50"/>
      <c r="BAA605" s="50"/>
      <c r="BAB605" s="50"/>
      <c r="BAC605" s="50"/>
      <c r="BAD605" s="50"/>
      <c r="BAE605" s="50"/>
      <c r="BAF605" s="50"/>
      <c r="BAG605" s="50"/>
      <c r="BAH605" s="50"/>
      <c r="BAI605" s="50"/>
      <c r="BAJ605" s="50"/>
      <c r="BAK605" s="50"/>
      <c r="BAL605" s="50"/>
      <c r="BAM605" s="50"/>
      <c r="BAN605" s="50"/>
      <c r="BAO605" s="50"/>
      <c r="BAP605" s="50"/>
      <c r="BAQ605" s="50"/>
      <c r="BAR605" s="50"/>
      <c r="BAS605" s="50"/>
      <c r="BAT605" s="50"/>
      <c r="BAU605" s="50"/>
      <c r="BAV605" s="50"/>
      <c r="BAW605" s="50"/>
      <c r="BAX605" s="50"/>
      <c r="BAY605" s="50"/>
      <c r="BAZ605" s="50"/>
      <c r="BBA605" s="50"/>
      <c r="BBB605" s="50"/>
      <c r="BBC605" s="50"/>
      <c r="BBD605" s="50"/>
      <c r="BBE605" s="50"/>
      <c r="BBF605" s="50"/>
      <c r="BBG605" s="50"/>
      <c r="BBH605" s="50"/>
      <c r="BBI605" s="50"/>
      <c r="BBJ605" s="50"/>
      <c r="BBK605" s="50"/>
      <c r="BBL605" s="50"/>
      <c r="BBM605" s="50"/>
      <c r="BBN605" s="50"/>
      <c r="BBO605" s="50"/>
      <c r="BBP605" s="50"/>
      <c r="BBQ605" s="50"/>
      <c r="BBR605" s="50"/>
      <c r="BBS605" s="50"/>
      <c r="BBT605" s="50"/>
      <c r="BBU605" s="50"/>
      <c r="BBV605" s="50"/>
      <c r="BBW605" s="50"/>
      <c r="BBX605" s="50"/>
      <c r="BBY605" s="50"/>
      <c r="BBZ605" s="50"/>
      <c r="BCA605" s="50"/>
      <c r="BCB605" s="50"/>
      <c r="BCC605" s="50"/>
      <c r="BCD605" s="50"/>
      <c r="BCE605" s="50"/>
      <c r="BCF605" s="50"/>
      <c r="BCG605" s="50"/>
      <c r="BCH605" s="50"/>
      <c r="BCI605" s="50"/>
      <c r="BCJ605" s="50"/>
      <c r="BCK605" s="50"/>
      <c r="BCL605" s="50"/>
      <c r="BCM605" s="50"/>
      <c r="BCN605" s="50"/>
      <c r="BCO605" s="50"/>
      <c r="BCP605" s="50"/>
      <c r="BCQ605" s="50"/>
      <c r="BCR605" s="50"/>
      <c r="BCS605" s="50"/>
      <c r="BCT605" s="50"/>
      <c r="BCU605" s="50"/>
      <c r="BCV605" s="50"/>
      <c r="BCW605" s="50"/>
      <c r="BCX605" s="50"/>
      <c r="BCY605" s="50"/>
      <c r="BCZ605" s="50"/>
      <c r="BDA605" s="50"/>
      <c r="BDB605" s="50"/>
      <c r="BDC605" s="50"/>
      <c r="BDD605" s="50"/>
      <c r="BDE605" s="50"/>
      <c r="BDF605" s="50"/>
      <c r="BDG605" s="50"/>
      <c r="BDH605" s="50"/>
      <c r="BDI605" s="50"/>
      <c r="BDJ605" s="50"/>
      <c r="BDK605" s="50"/>
      <c r="BDL605" s="50"/>
      <c r="BDM605" s="50"/>
      <c r="BDN605" s="50"/>
      <c r="BDO605" s="50"/>
      <c r="BDP605" s="50"/>
      <c r="BDQ605" s="50"/>
      <c r="BDR605" s="50"/>
      <c r="BDS605" s="50"/>
      <c r="BDT605" s="50"/>
      <c r="BDU605" s="50"/>
      <c r="BDV605" s="50"/>
      <c r="BDW605" s="50"/>
      <c r="BDX605" s="50"/>
      <c r="BDY605" s="50"/>
      <c r="BDZ605" s="50"/>
      <c r="BEA605" s="50"/>
      <c r="BEB605" s="50"/>
      <c r="BEC605" s="50"/>
      <c r="BED605" s="50"/>
      <c r="BEE605" s="50"/>
      <c r="BEF605" s="50"/>
      <c r="BEG605" s="50"/>
      <c r="BEH605" s="50"/>
      <c r="BEI605" s="50"/>
      <c r="BEJ605" s="50"/>
      <c r="BEK605" s="50"/>
      <c r="BEL605" s="50"/>
      <c r="BEM605" s="50"/>
      <c r="BEN605" s="50"/>
      <c r="BEO605" s="50"/>
      <c r="BEP605" s="50"/>
      <c r="BEQ605" s="50"/>
      <c r="BER605" s="50"/>
      <c r="BES605" s="50"/>
      <c r="BET605" s="50"/>
      <c r="BEU605" s="50"/>
      <c r="BEV605" s="50"/>
      <c r="BEW605" s="50"/>
      <c r="BEX605" s="50"/>
      <c r="BEY605" s="50"/>
      <c r="BEZ605" s="50"/>
      <c r="BFA605" s="50"/>
      <c r="BFB605" s="50"/>
      <c r="BFC605" s="50"/>
      <c r="BFD605" s="50"/>
      <c r="BFE605" s="50"/>
      <c r="BFF605" s="50"/>
      <c r="BFG605" s="50"/>
      <c r="BFH605" s="50"/>
      <c r="BFI605" s="50"/>
      <c r="BFJ605" s="50"/>
      <c r="BFK605" s="50"/>
      <c r="BFL605" s="50"/>
      <c r="BFM605" s="50"/>
      <c r="BFN605" s="50"/>
      <c r="BFO605" s="50"/>
      <c r="BFP605" s="50"/>
      <c r="BFQ605" s="50"/>
      <c r="BFR605" s="50"/>
      <c r="BFS605" s="50"/>
      <c r="BFT605" s="50"/>
      <c r="BFU605" s="50"/>
      <c r="BFV605" s="50"/>
      <c r="BFW605" s="50"/>
      <c r="BFX605" s="50"/>
      <c r="BFY605" s="50"/>
      <c r="BFZ605" s="50"/>
      <c r="BGA605" s="50"/>
      <c r="BGB605" s="50"/>
      <c r="BGD605" s="50"/>
      <c r="BGF605" s="50"/>
      <c r="BGG605" s="50"/>
      <c r="BGH605" s="50"/>
      <c r="BGI605" s="50"/>
      <c r="BGJ605" s="50"/>
      <c r="BGK605" s="50"/>
      <c r="BGL605" s="50"/>
      <c r="BGM605" s="50"/>
      <c r="BGR605" s="50"/>
      <c r="BGS605" s="50"/>
      <c r="BGT605" s="50"/>
      <c r="BGU605" s="50"/>
      <c r="BGV605" s="50"/>
      <c r="BGW605" s="50"/>
      <c r="BGX605" s="50"/>
      <c r="BGY605" s="50"/>
      <c r="BGZ605" s="50"/>
      <c r="BHA605" s="50"/>
      <c r="BHB605" s="50"/>
      <c r="BHC605" s="50"/>
      <c r="BHD605" s="50"/>
      <c r="BHE605" s="50"/>
      <c r="BHF605" s="50"/>
      <c r="BHG605" s="50"/>
      <c r="BHH605" s="50"/>
      <c r="BHI605" s="50"/>
      <c r="BHJ605" s="50"/>
      <c r="BHK605" s="50"/>
      <c r="BHL605" s="50"/>
      <c r="BHM605" s="50"/>
      <c r="BHN605" s="50"/>
      <c r="BHO605" s="50"/>
      <c r="BHP605" s="50"/>
      <c r="BHQ605" s="50"/>
      <c r="BHR605" s="50"/>
      <c r="BHS605" s="50"/>
      <c r="BHT605" s="50"/>
      <c r="BHU605" s="50"/>
      <c r="BHV605" s="50"/>
      <c r="BHW605" s="50"/>
      <c r="BHX605" s="50"/>
      <c r="BHY605" s="50"/>
      <c r="BHZ605" s="50"/>
      <c r="BIA605" s="50"/>
      <c r="BIB605" s="50"/>
      <c r="BIC605" s="50"/>
      <c r="BID605" s="50"/>
      <c r="BIE605" s="50"/>
      <c r="BIF605" s="50"/>
      <c r="BIG605" s="50"/>
      <c r="BIH605" s="50"/>
      <c r="BII605" s="50"/>
      <c r="BIJ605" s="50"/>
      <c r="BIK605" s="50"/>
      <c r="BIL605" s="50"/>
      <c r="BIM605" s="50"/>
      <c r="BIN605" s="50"/>
      <c r="BIO605" s="50"/>
      <c r="BIP605" s="50"/>
      <c r="BIQ605" s="50"/>
      <c r="BIR605" s="50"/>
      <c r="BIS605" s="50"/>
      <c r="BIT605" s="50"/>
      <c r="BIU605" s="50"/>
      <c r="BIV605" s="50"/>
      <c r="BIW605" s="50"/>
      <c r="BIX605" s="50"/>
      <c r="BIY605" s="50"/>
      <c r="BIZ605" s="50"/>
      <c r="BJA605" s="50"/>
      <c r="BJB605" s="50"/>
      <c r="BJC605" s="50"/>
      <c r="BJD605" s="50"/>
      <c r="BJE605" s="50"/>
      <c r="BJF605" s="50"/>
      <c r="BJG605" s="50"/>
      <c r="BJH605" s="50"/>
      <c r="BJI605" s="50"/>
      <c r="BJJ605" s="50"/>
      <c r="BJK605" s="50"/>
      <c r="BJL605" s="50"/>
      <c r="BJM605" s="50"/>
      <c r="BJN605" s="50"/>
      <c r="BJO605" s="50"/>
      <c r="BJP605" s="50"/>
      <c r="BJQ605" s="50"/>
      <c r="BJR605" s="50"/>
      <c r="BJS605" s="50"/>
      <c r="BJT605" s="50"/>
      <c r="BJU605" s="50"/>
      <c r="BJV605" s="50"/>
      <c r="BJW605" s="50"/>
      <c r="BJX605" s="50"/>
      <c r="BJY605" s="50"/>
      <c r="BJZ605" s="50"/>
      <c r="BKA605" s="50"/>
      <c r="BKB605" s="50"/>
      <c r="BKC605" s="50"/>
      <c r="BKD605" s="50"/>
      <c r="BKE605" s="50"/>
      <c r="BKF605" s="50"/>
      <c r="BKG605" s="50"/>
      <c r="BKH605" s="50"/>
      <c r="BKI605" s="50"/>
      <c r="BKJ605" s="50"/>
      <c r="BKK605" s="50"/>
      <c r="BKL605" s="50"/>
      <c r="BKM605" s="50"/>
      <c r="BKN605" s="50"/>
      <c r="BKO605" s="50"/>
      <c r="BKP605" s="50"/>
      <c r="BKQ605" s="50"/>
      <c r="BKR605" s="50"/>
      <c r="BKS605" s="50"/>
      <c r="BKT605" s="50"/>
      <c r="BKU605" s="50"/>
      <c r="BKV605" s="50"/>
      <c r="BKW605" s="50"/>
      <c r="BKX605" s="50"/>
      <c r="BKY605" s="50"/>
      <c r="BKZ605" s="50"/>
      <c r="BLA605" s="50"/>
      <c r="BLB605" s="50"/>
      <c r="BLC605" s="50"/>
      <c r="BLD605" s="50"/>
      <c r="BLE605" s="50"/>
      <c r="BLF605" s="50"/>
      <c r="BLG605" s="50"/>
      <c r="BLH605" s="50"/>
      <c r="BLI605" s="50"/>
      <c r="BLJ605" s="50"/>
      <c r="BLK605" s="50"/>
      <c r="BLL605" s="50"/>
      <c r="BLM605" s="50"/>
      <c r="BLN605" s="50"/>
      <c r="BLO605" s="50"/>
      <c r="BLP605" s="50"/>
      <c r="BLQ605" s="50"/>
      <c r="BLR605" s="50"/>
      <c r="BLS605" s="50"/>
      <c r="BLT605" s="50"/>
      <c r="BLU605" s="50"/>
      <c r="BLV605" s="50"/>
      <c r="BLW605" s="50"/>
      <c r="BLX605" s="50"/>
      <c r="BLY605" s="50"/>
      <c r="BLZ605" s="50"/>
      <c r="BMA605" s="50"/>
      <c r="BMB605" s="50"/>
      <c r="BMC605" s="50"/>
      <c r="BMD605" s="50"/>
      <c r="BME605" s="50"/>
      <c r="BMF605" s="50"/>
      <c r="BMG605" s="50"/>
      <c r="BMH605" s="50"/>
      <c r="BMI605" s="50"/>
      <c r="BMJ605" s="50"/>
      <c r="BMK605" s="50"/>
      <c r="BML605" s="50"/>
      <c r="BMM605" s="50"/>
      <c r="BMN605" s="50"/>
      <c r="BMO605" s="50"/>
      <c r="BMP605" s="50"/>
      <c r="BMQ605" s="50"/>
      <c r="BMR605" s="50"/>
      <c r="BMS605" s="50"/>
      <c r="BMT605" s="50"/>
      <c r="BMU605" s="50"/>
      <c r="BMV605" s="50"/>
      <c r="BMW605" s="50"/>
      <c r="BMX605" s="50"/>
      <c r="BMY605" s="50"/>
      <c r="BMZ605" s="50"/>
      <c r="BNA605" s="50"/>
      <c r="BNB605" s="50"/>
      <c r="BNC605" s="50"/>
      <c r="BND605" s="50"/>
      <c r="BNE605" s="50"/>
      <c r="BNF605" s="50"/>
      <c r="BNG605" s="50"/>
      <c r="BNH605" s="50"/>
      <c r="BNI605" s="50"/>
      <c r="BNJ605" s="50"/>
      <c r="BNK605" s="50"/>
      <c r="BNL605" s="50"/>
      <c r="BNM605" s="50"/>
      <c r="BNN605" s="50"/>
      <c r="BNO605" s="50"/>
      <c r="BNP605" s="50"/>
      <c r="BNQ605" s="50"/>
      <c r="BNR605" s="50"/>
      <c r="BNS605" s="50"/>
      <c r="BNT605" s="50"/>
      <c r="BNU605" s="50"/>
      <c r="BNV605" s="50"/>
      <c r="BNW605" s="50"/>
      <c r="BNX605" s="50"/>
      <c r="BNY605" s="50"/>
      <c r="BNZ605" s="50"/>
      <c r="BOA605" s="50"/>
      <c r="BOB605" s="50"/>
      <c r="BOC605" s="50"/>
      <c r="BOD605" s="50"/>
      <c r="BOE605" s="50"/>
      <c r="BOF605" s="50"/>
      <c r="BOG605" s="50"/>
      <c r="BOH605" s="50"/>
      <c r="BOI605" s="50"/>
      <c r="BOJ605" s="50"/>
      <c r="BOK605" s="50"/>
      <c r="BOL605" s="50"/>
      <c r="BOM605" s="50"/>
      <c r="BON605" s="50"/>
      <c r="BOO605" s="50"/>
      <c r="BOP605" s="50"/>
      <c r="BOQ605" s="50"/>
      <c r="BOR605" s="50"/>
      <c r="BOS605" s="50"/>
      <c r="BOT605" s="50"/>
      <c r="BOU605" s="50"/>
      <c r="BOV605" s="50"/>
      <c r="BOW605" s="50"/>
      <c r="BOX605" s="50"/>
      <c r="BOY605" s="50"/>
      <c r="BOZ605" s="50"/>
      <c r="BPA605" s="50"/>
      <c r="BPB605" s="50"/>
      <c r="BPC605" s="50"/>
      <c r="BPD605" s="50"/>
      <c r="BPE605" s="50"/>
      <c r="BPF605" s="50"/>
      <c r="BPG605" s="50"/>
      <c r="BPH605" s="50"/>
      <c r="BPI605" s="50"/>
      <c r="BPJ605" s="50"/>
      <c r="BPK605" s="50"/>
      <c r="BPL605" s="50"/>
      <c r="BPM605" s="50"/>
      <c r="BPN605" s="50"/>
      <c r="BPO605" s="50"/>
      <c r="BPP605" s="50"/>
      <c r="BPQ605" s="50"/>
      <c r="BPR605" s="50"/>
      <c r="BPS605" s="50"/>
      <c r="BPT605" s="50"/>
      <c r="BPU605" s="50"/>
      <c r="BPV605" s="50"/>
      <c r="BPW605" s="50"/>
      <c r="BPX605" s="50"/>
      <c r="BPZ605" s="50"/>
      <c r="BQB605" s="50"/>
      <c r="BQC605" s="50"/>
      <c r="BQD605" s="50"/>
      <c r="BQE605" s="50"/>
      <c r="BQF605" s="50"/>
      <c r="BQG605" s="50"/>
      <c r="BQH605" s="50"/>
      <c r="BQI605" s="50"/>
      <c r="BQN605" s="50"/>
      <c r="BQO605" s="50"/>
      <c r="BQP605" s="50"/>
      <c r="BQQ605" s="50"/>
      <c r="BQR605" s="50"/>
      <c r="BQS605" s="50"/>
      <c r="BQT605" s="50"/>
      <c r="BQU605" s="50"/>
      <c r="BQV605" s="50"/>
      <c r="BQW605" s="50"/>
      <c r="BQX605" s="50"/>
      <c r="BQY605" s="50"/>
      <c r="BQZ605" s="50"/>
      <c r="BRA605" s="50"/>
      <c r="BRB605" s="50"/>
      <c r="BRC605" s="50"/>
      <c r="BRD605" s="50"/>
      <c r="BRE605" s="50"/>
      <c r="BRF605" s="50"/>
      <c r="BRG605" s="50"/>
      <c r="BRH605" s="50"/>
      <c r="BRI605" s="50"/>
      <c r="BRJ605" s="50"/>
      <c r="BRK605" s="50"/>
      <c r="BRL605" s="50"/>
      <c r="BRM605" s="50"/>
      <c r="BRN605" s="50"/>
      <c r="BRO605" s="50"/>
      <c r="BRP605" s="50"/>
      <c r="BRQ605" s="50"/>
      <c r="BRR605" s="50"/>
      <c r="BRS605" s="50"/>
      <c r="BRT605" s="50"/>
      <c r="BRU605" s="50"/>
      <c r="BRV605" s="50"/>
      <c r="BRW605" s="50"/>
      <c r="BRX605" s="50"/>
      <c r="BRY605" s="50"/>
      <c r="BRZ605" s="50"/>
      <c r="BSA605" s="50"/>
      <c r="BSB605" s="50"/>
      <c r="BSC605" s="50"/>
      <c r="BSD605" s="50"/>
      <c r="BSE605" s="50"/>
      <c r="BSF605" s="50"/>
      <c r="BSG605" s="50"/>
      <c r="BSH605" s="50"/>
      <c r="BSI605" s="50"/>
      <c r="BSJ605" s="50"/>
      <c r="BSK605" s="50"/>
      <c r="BSL605" s="50"/>
      <c r="BSM605" s="50"/>
      <c r="BSN605" s="50"/>
      <c r="BSO605" s="50"/>
      <c r="BSP605" s="50"/>
      <c r="BSQ605" s="50"/>
      <c r="BSR605" s="50"/>
      <c r="BSS605" s="50"/>
      <c r="BST605" s="50"/>
      <c r="BSU605" s="50"/>
      <c r="BSV605" s="50"/>
      <c r="BSW605" s="50"/>
      <c r="BSX605" s="50"/>
      <c r="BSY605" s="50"/>
      <c r="BSZ605" s="50"/>
      <c r="BTA605" s="50"/>
      <c r="BTB605" s="50"/>
      <c r="BTC605" s="50"/>
      <c r="BTD605" s="50"/>
      <c r="BTE605" s="50"/>
      <c r="BTF605" s="50"/>
      <c r="BTG605" s="50"/>
      <c r="BTH605" s="50"/>
      <c r="BTI605" s="50"/>
      <c r="BTJ605" s="50"/>
      <c r="BTK605" s="50"/>
      <c r="BTL605" s="50"/>
      <c r="BTM605" s="50"/>
      <c r="BTN605" s="50"/>
      <c r="BTO605" s="50"/>
      <c r="BTP605" s="50"/>
      <c r="BTQ605" s="50"/>
      <c r="BTR605" s="50"/>
      <c r="BTS605" s="50"/>
      <c r="BTT605" s="50"/>
      <c r="BTU605" s="50"/>
      <c r="BTV605" s="50"/>
      <c r="BTW605" s="50"/>
      <c r="BTX605" s="50"/>
      <c r="BTY605" s="50"/>
      <c r="BTZ605" s="50"/>
      <c r="BUA605" s="50"/>
      <c r="BUB605" s="50"/>
      <c r="BUC605" s="50"/>
      <c r="BUD605" s="50"/>
      <c r="BUE605" s="50"/>
      <c r="BUF605" s="50"/>
      <c r="BUG605" s="50"/>
      <c r="BUH605" s="50"/>
      <c r="BUI605" s="50"/>
      <c r="BUJ605" s="50"/>
      <c r="BUK605" s="50"/>
      <c r="BUL605" s="50"/>
      <c r="BUM605" s="50"/>
      <c r="BUN605" s="50"/>
      <c r="BUO605" s="50"/>
      <c r="BUP605" s="50"/>
      <c r="BUQ605" s="50"/>
      <c r="BUR605" s="50"/>
      <c r="BUS605" s="50"/>
      <c r="BUT605" s="50"/>
      <c r="BUU605" s="50"/>
      <c r="BUV605" s="50"/>
      <c r="BUW605" s="50"/>
      <c r="BUX605" s="50"/>
      <c r="BUY605" s="50"/>
      <c r="BUZ605" s="50"/>
      <c r="BVA605" s="50"/>
      <c r="BVB605" s="50"/>
      <c r="BVC605" s="50"/>
      <c r="BVD605" s="50"/>
      <c r="BVE605" s="50"/>
      <c r="BVF605" s="50"/>
      <c r="BVG605" s="50"/>
      <c r="BVH605" s="50"/>
      <c r="BVI605" s="50"/>
      <c r="BVJ605" s="50"/>
      <c r="BVK605" s="50"/>
      <c r="BVL605" s="50"/>
      <c r="BVM605" s="50"/>
      <c r="BVN605" s="50"/>
      <c r="BVO605" s="50"/>
      <c r="BVP605" s="50"/>
      <c r="BVQ605" s="50"/>
      <c r="BVR605" s="50"/>
      <c r="BVS605" s="50"/>
      <c r="BVT605" s="50"/>
      <c r="BVU605" s="50"/>
      <c r="BVV605" s="50"/>
      <c r="BVW605" s="50"/>
      <c r="BVX605" s="50"/>
      <c r="BVY605" s="50"/>
      <c r="BVZ605" s="50"/>
      <c r="BWA605" s="50"/>
      <c r="BWB605" s="50"/>
      <c r="BWC605" s="50"/>
      <c r="BWD605" s="50"/>
      <c r="BWE605" s="50"/>
      <c r="BWF605" s="50"/>
      <c r="BWG605" s="50"/>
      <c r="BWH605" s="50"/>
      <c r="BWI605" s="50"/>
      <c r="BWJ605" s="50"/>
      <c r="BWK605" s="50"/>
      <c r="BWL605" s="50"/>
      <c r="BWM605" s="50"/>
      <c r="BWN605" s="50"/>
      <c r="BWO605" s="50"/>
      <c r="BWP605" s="50"/>
      <c r="BWQ605" s="50"/>
      <c r="BWR605" s="50"/>
      <c r="BWS605" s="50"/>
      <c r="BWT605" s="50"/>
      <c r="BWU605" s="50"/>
      <c r="BWV605" s="50"/>
      <c r="BWW605" s="50"/>
      <c r="BWX605" s="50"/>
      <c r="BWY605" s="50"/>
      <c r="BWZ605" s="50"/>
      <c r="BXA605" s="50"/>
      <c r="BXB605" s="50"/>
      <c r="BXC605" s="50"/>
      <c r="BXD605" s="50"/>
      <c r="BXE605" s="50"/>
      <c r="BXF605" s="50"/>
      <c r="BXG605" s="50"/>
      <c r="BXH605" s="50"/>
      <c r="BXI605" s="50"/>
      <c r="BXJ605" s="50"/>
      <c r="BXK605" s="50"/>
      <c r="BXL605" s="50"/>
      <c r="BXM605" s="50"/>
      <c r="BXN605" s="50"/>
      <c r="BXO605" s="50"/>
      <c r="BXP605" s="50"/>
      <c r="BXQ605" s="50"/>
      <c r="BXR605" s="50"/>
      <c r="BXS605" s="50"/>
      <c r="BXT605" s="50"/>
      <c r="BXU605" s="50"/>
      <c r="BXV605" s="50"/>
      <c r="BXW605" s="50"/>
      <c r="BXX605" s="50"/>
      <c r="BXY605" s="50"/>
      <c r="BXZ605" s="50"/>
      <c r="BYA605" s="50"/>
      <c r="BYB605" s="50"/>
      <c r="BYC605" s="50"/>
      <c r="BYD605" s="50"/>
      <c r="BYE605" s="50"/>
      <c r="BYF605" s="50"/>
      <c r="BYG605" s="50"/>
      <c r="BYH605" s="50"/>
      <c r="BYI605" s="50"/>
      <c r="BYJ605" s="50"/>
      <c r="BYK605" s="50"/>
      <c r="BYL605" s="50"/>
      <c r="BYM605" s="50"/>
      <c r="BYN605" s="50"/>
      <c r="BYO605" s="50"/>
      <c r="BYP605" s="50"/>
      <c r="BYQ605" s="50"/>
      <c r="BYR605" s="50"/>
      <c r="BYS605" s="50"/>
      <c r="BYT605" s="50"/>
      <c r="BYU605" s="50"/>
      <c r="BYV605" s="50"/>
      <c r="BYW605" s="50"/>
      <c r="BYX605" s="50"/>
      <c r="BYY605" s="50"/>
      <c r="BYZ605" s="50"/>
      <c r="BZA605" s="50"/>
      <c r="BZB605" s="50"/>
      <c r="BZC605" s="50"/>
      <c r="BZD605" s="50"/>
      <c r="BZE605" s="50"/>
      <c r="BZF605" s="50"/>
      <c r="BZG605" s="50"/>
      <c r="BZH605" s="50"/>
      <c r="BZI605" s="50"/>
      <c r="BZJ605" s="50"/>
      <c r="BZK605" s="50"/>
      <c r="BZL605" s="50"/>
      <c r="BZM605" s="50"/>
      <c r="BZN605" s="50"/>
      <c r="BZO605" s="50"/>
      <c r="BZP605" s="50"/>
      <c r="BZQ605" s="50"/>
      <c r="BZR605" s="50"/>
      <c r="BZS605" s="50"/>
      <c r="BZT605" s="50"/>
      <c r="BZV605" s="50"/>
      <c r="BZX605" s="50"/>
      <c r="BZY605" s="50"/>
      <c r="BZZ605" s="50"/>
      <c r="CAA605" s="50"/>
      <c r="CAB605" s="50"/>
      <c r="CAC605" s="50"/>
      <c r="CAD605" s="50"/>
      <c r="CAE605" s="50"/>
      <c r="CAJ605" s="50"/>
      <c r="CAK605" s="50"/>
      <c r="CAL605" s="50"/>
      <c r="CAM605" s="50"/>
      <c r="CAN605" s="50"/>
      <c r="CAO605" s="50"/>
      <c r="CAP605" s="50"/>
      <c r="CAQ605" s="50"/>
      <c r="CAR605" s="50"/>
      <c r="CAS605" s="50"/>
      <c r="CAT605" s="50"/>
      <c r="CAU605" s="50"/>
      <c r="CAV605" s="50"/>
      <c r="CAW605" s="50"/>
      <c r="CAX605" s="50"/>
      <c r="CAY605" s="50"/>
      <c r="CAZ605" s="50"/>
      <c r="CBA605" s="50"/>
      <c r="CBB605" s="50"/>
      <c r="CBC605" s="50"/>
      <c r="CBD605" s="50"/>
      <c r="CBE605" s="50"/>
      <c r="CBF605" s="50"/>
      <c r="CBG605" s="50"/>
      <c r="CBH605" s="50"/>
      <c r="CBI605" s="50"/>
      <c r="CBJ605" s="50"/>
      <c r="CBK605" s="50"/>
      <c r="CBL605" s="50"/>
      <c r="CBM605" s="50"/>
      <c r="CBN605" s="50"/>
      <c r="CBO605" s="50"/>
      <c r="CBP605" s="50"/>
      <c r="CBQ605" s="50"/>
      <c r="CBR605" s="50"/>
      <c r="CBS605" s="50"/>
      <c r="CBT605" s="50"/>
      <c r="CBU605" s="50"/>
      <c r="CBV605" s="50"/>
      <c r="CBW605" s="50"/>
      <c r="CBX605" s="50"/>
      <c r="CBY605" s="50"/>
      <c r="CBZ605" s="50"/>
      <c r="CCA605" s="50"/>
      <c r="CCB605" s="50"/>
      <c r="CCC605" s="50"/>
      <c r="CCD605" s="50"/>
      <c r="CCE605" s="50"/>
      <c r="CCF605" s="50"/>
      <c r="CCG605" s="50"/>
      <c r="CCH605" s="50"/>
      <c r="CCI605" s="50"/>
      <c r="CCJ605" s="50"/>
      <c r="CCK605" s="50"/>
      <c r="CCL605" s="50"/>
      <c r="CCM605" s="50"/>
      <c r="CCN605" s="50"/>
      <c r="CCO605" s="50"/>
      <c r="CCP605" s="50"/>
      <c r="CCQ605" s="50"/>
      <c r="CCR605" s="50"/>
      <c r="CCS605" s="50"/>
      <c r="CCT605" s="50"/>
      <c r="CCU605" s="50"/>
      <c r="CCV605" s="50"/>
      <c r="CCW605" s="50"/>
      <c r="CCX605" s="50"/>
      <c r="CCY605" s="50"/>
      <c r="CCZ605" s="50"/>
      <c r="CDA605" s="50"/>
      <c r="CDB605" s="50"/>
      <c r="CDC605" s="50"/>
      <c r="CDD605" s="50"/>
      <c r="CDE605" s="50"/>
      <c r="CDF605" s="50"/>
      <c r="CDG605" s="50"/>
      <c r="CDH605" s="50"/>
      <c r="CDI605" s="50"/>
      <c r="CDJ605" s="50"/>
      <c r="CDK605" s="50"/>
      <c r="CDL605" s="50"/>
      <c r="CDM605" s="50"/>
      <c r="CDN605" s="50"/>
      <c r="CDO605" s="50"/>
      <c r="CDP605" s="50"/>
      <c r="CDQ605" s="50"/>
      <c r="CDR605" s="50"/>
      <c r="CDS605" s="50"/>
      <c r="CDT605" s="50"/>
      <c r="CDU605" s="50"/>
      <c r="CDV605" s="50"/>
      <c r="CDW605" s="50"/>
      <c r="CDX605" s="50"/>
      <c r="CDY605" s="50"/>
      <c r="CDZ605" s="50"/>
      <c r="CEA605" s="50"/>
      <c r="CEB605" s="50"/>
      <c r="CEC605" s="50"/>
      <c r="CED605" s="50"/>
      <c r="CEE605" s="50"/>
      <c r="CEF605" s="50"/>
      <c r="CEG605" s="50"/>
      <c r="CEH605" s="50"/>
      <c r="CEI605" s="50"/>
      <c r="CEJ605" s="50"/>
      <c r="CEK605" s="50"/>
      <c r="CEL605" s="50"/>
      <c r="CEM605" s="50"/>
      <c r="CEN605" s="50"/>
      <c r="CEO605" s="50"/>
      <c r="CEP605" s="50"/>
      <c r="CEQ605" s="50"/>
      <c r="CER605" s="50"/>
      <c r="CES605" s="50"/>
      <c r="CET605" s="50"/>
      <c r="CEU605" s="50"/>
      <c r="CEV605" s="50"/>
      <c r="CEW605" s="50"/>
      <c r="CEX605" s="50"/>
      <c r="CEY605" s="50"/>
      <c r="CEZ605" s="50"/>
      <c r="CFA605" s="50"/>
      <c r="CFB605" s="50"/>
      <c r="CFC605" s="50"/>
      <c r="CFD605" s="50"/>
      <c r="CFE605" s="50"/>
      <c r="CFF605" s="50"/>
      <c r="CFG605" s="50"/>
      <c r="CFH605" s="50"/>
      <c r="CFI605" s="50"/>
      <c r="CFJ605" s="50"/>
      <c r="CFK605" s="50"/>
      <c r="CFL605" s="50"/>
      <c r="CFM605" s="50"/>
      <c r="CFN605" s="50"/>
      <c r="CFO605" s="50"/>
      <c r="CFP605" s="50"/>
      <c r="CFQ605" s="50"/>
      <c r="CFR605" s="50"/>
      <c r="CFS605" s="50"/>
      <c r="CFT605" s="50"/>
      <c r="CFU605" s="50"/>
      <c r="CFV605" s="50"/>
      <c r="CFW605" s="50"/>
      <c r="CFX605" s="50"/>
      <c r="CFY605" s="50"/>
      <c r="CFZ605" s="50"/>
      <c r="CGA605" s="50"/>
      <c r="CGB605" s="50"/>
      <c r="CGC605" s="50"/>
      <c r="CGD605" s="50"/>
      <c r="CGE605" s="50"/>
      <c r="CGF605" s="50"/>
      <c r="CGG605" s="50"/>
      <c r="CGH605" s="50"/>
      <c r="CGI605" s="50"/>
      <c r="CGJ605" s="50"/>
      <c r="CGK605" s="50"/>
      <c r="CGL605" s="50"/>
      <c r="CGM605" s="50"/>
      <c r="CGN605" s="50"/>
      <c r="CGO605" s="50"/>
      <c r="CGP605" s="50"/>
      <c r="CGQ605" s="50"/>
      <c r="CGR605" s="50"/>
      <c r="CGS605" s="50"/>
      <c r="CGT605" s="50"/>
      <c r="CGU605" s="50"/>
      <c r="CGV605" s="50"/>
      <c r="CGW605" s="50"/>
      <c r="CGX605" s="50"/>
      <c r="CGY605" s="50"/>
      <c r="CGZ605" s="50"/>
      <c r="CHA605" s="50"/>
      <c r="CHB605" s="50"/>
      <c r="CHC605" s="50"/>
      <c r="CHD605" s="50"/>
      <c r="CHE605" s="50"/>
      <c r="CHF605" s="50"/>
      <c r="CHG605" s="50"/>
      <c r="CHH605" s="50"/>
      <c r="CHI605" s="50"/>
      <c r="CHJ605" s="50"/>
      <c r="CHK605" s="50"/>
      <c r="CHL605" s="50"/>
      <c r="CHM605" s="50"/>
      <c r="CHN605" s="50"/>
      <c r="CHO605" s="50"/>
      <c r="CHP605" s="50"/>
      <c r="CHQ605" s="50"/>
      <c r="CHR605" s="50"/>
      <c r="CHS605" s="50"/>
      <c r="CHT605" s="50"/>
      <c r="CHU605" s="50"/>
      <c r="CHV605" s="50"/>
      <c r="CHW605" s="50"/>
      <c r="CHX605" s="50"/>
      <c r="CHY605" s="50"/>
      <c r="CHZ605" s="50"/>
      <c r="CIA605" s="50"/>
      <c r="CIB605" s="50"/>
      <c r="CIC605" s="50"/>
      <c r="CID605" s="50"/>
      <c r="CIE605" s="50"/>
      <c r="CIF605" s="50"/>
      <c r="CIG605" s="50"/>
      <c r="CIH605" s="50"/>
      <c r="CII605" s="50"/>
      <c r="CIJ605" s="50"/>
      <c r="CIK605" s="50"/>
      <c r="CIL605" s="50"/>
      <c r="CIM605" s="50"/>
      <c r="CIN605" s="50"/>
      <c r="CIO605" s="50"/>
      <c r="CIP605" s="50"/>
      <c r="CIQ605" s="50"/>
      <c r="CIR605" s="50"/>
      <c r="CIS605" s="50"/>
      <c r="CIT605" s="50"/>
      <c r="CIU605" s="50"/>
      <c r="CIV605" s="50"/>
      <c r="CIW605" s="50"/>
      <c r="CIX605" s="50"/>
      <c r="CIY605" s="50"/>
      <c r="CIZ605" s="50"/>
      <c r="CJA605" s="50"/>
      <c r="CJB605" s="50"/>
      <c r="CJC605" s="50"/>
      <c r="CJD605" s="50"/>
      <c r="CJE605" s="50"/>
      <c r="CJF605" s="50"/>
      <c r="CJG605" s="50"/>
      <c r="CJH605" s="50"/>
      <c r="CJI605" s="50"/>
      <c r="CJJ605" s="50"/>
      <c r="CJK605" s="50"/>
      <c r="CJL605" s="50"/>
      <c r="CJM605" s="50"/>
      <c r="CJN605" s="50"/>
      <c r="CJO605" s="50"/>
      <c r="CJP605" s="50"/>
      <c r="CJR605" s="50"/>
      <c r="CJT605" s="50"/>
      <c r="CJU605" s="50"/>
      <c r="CJV605" s="50"/>
      <c r="CJW605" s="50"/>
      <c r="CJX605" s="50"/>
      <c r="CJY605" s="50"/>
      <c r="CJZ605" s="50"/>
      <c r="CKA605" s="50"/>
      <c r="CKF605" s="50"/>
      <c r="CKG605" s="50"/>
      <c r="CKH605" s="50"/>
      <c r="CKI605" s="50"/>
      <c r="CKJ605" s="50"/>
      <c r="CKK605" s="50"/>
      <c r="CKL605" s="50"/>
      <c r="CKM605" s="50"/>
      <c r="CKN605" s="50"/>
      <c r="CKO605" s="50"/>
      <c r="CKP605" s="50"/>
      <c r="CKQ605" s="50"/>
      <c r="CKR605" s="50"/>
      <c r="CKS605" s="50"/>
      <c r="CKT605" s="50"/>
      <c r="CKU605" s="50"/>
      <c r="CKV605" s="50"/>
      <c r="CKW605" s="50"/>
      <c r="CKX605" s="50"/>
      <c r="CKY605" s="50"/>
      <c r="CKZ605" s="50"/>
      <c r="CLA605" s="50"/>
      <c r="CLB605" s="50"/>
      <c r="CLC605" s="50"/>
      <c r="CLD605" s="50"/>
      <c r="CLE605" s="50"/>
      <c r="CLF605" s="50"/>
      <c r="CLG605" s="50"/>
      <c r="CLH605" s="50"/>
      <c r="CLI605" s="50"/>
      <c r="CLJ605" s="50"/>
      <c r="CLK605" s="50"/>
      <c r="CLL605" s="50"/>
      <c r="CLM605" s="50"/>
      <c r="CLN605" s="50"/>
      <c r="CLO605" s="50"/>
      <c r="CLP605" s="50"/>
      <c r="CLQ605" s="50"/>
      <c r="CLR605" s="50"/>
      <c r="CLS605" s="50"/>
      <c r="CLT605" s="50"/>
      <c r="CLU605" s="50"/>
      <c r="CLV605" s="50"/>
      <c r="CLW605" s="50"/>
      <c r="CLX605" s="50"/>
      <c r="CLY605" s="50"/>
      <c r="CLZ605" s="50"/>
      <c r="CMA605" s="50"/>
      <c r="CMB605" s="50"/>
      <c r="CMC605" s="50"/>
      <c r="CMD605" s="50"/>
      <c r="CME605" s="50"/>
      <c r="CMF605" s="50"/>
      <c r="CMG605" s="50"/>
      <c r="CMH605" s="50"/>
      <c r="CMI605" s="50"/>
      <c r="CMJ605" s="50"/>
      <c r="CMK605" s="50"/>
      <c r="CML605" s="50"/>
      <c r="CMM605" s="50"/>
      <c r="CMN605" s="50"/>
      <c r="CMO605" s="50"/>
      <c r="CMP605" s="50"/>
      <c r="CMQ605" s="50"/>
      <c r="CMR605" s="50"/>
      <c r="CMS605" s="50"/>
      <c r="CMT605" s="50"/>
      <c r="CMU605" s="50"/>
      <c r="CMV605" s="50"/>
      <c r="CMW605" s="50"/>
      <c r="CMX605" s="50"/>
      <c r="CMY605" s="50"/>
      <c r="CMZ605" s="50"/>
      <c r="CNA605" s="50"/>
      <c r="CNB605" s="50"/>
      <c r="CNC605" s="50"/>
      <c r="CND605" s="50"/>
      <c r="CNE605" s="50"/>
      <c r="CNF605" s="50"/>
      <c r="CNG605" s="50"/>
      <c r="CNH605" s="50"/>
      <c r="CNI605" s="50"/>
      <c r="CNJ605" s="50"/>
      <c r="CNK605" s="50"/>
      <c r="CNL605" s="50"/>
      <c r="CNM605" s="50"/>
      <c r="CNN605" s="50"/>
      <c r="CNO605" s="50"/>
      <c r="CNP605" s="50"/>
      <c r="CNQ605" s="50"/>
      <c r="CNR605" s="50"/>
      <c r="CNS605" s="50"/>
      <c r="CNT605" s="50"/>
      <c r="CNU605" s="50"/>
      <c r="CNV605" s="50"/>
      <c r="CNW605" s="50"/>
      <c r="CNX605" s="50"/>
      <c r="CNY605" s="50"/>
      <c r="CNZ605" s="50"/>
      <c r="COA605" s="50"/>
      <c r="COB605" s="50"/>
      <c r="COC605" s="50"/>
      <c r="COD605" s="50"/>
      <c r="COE605" s="50"/>
      <c r="COF605" s="50"/>
      <c r="COG605" s="50"/>
      <c r="COH605" s="50"/>
      <c r="COI605" s="50"/>
      <c r="COJ605" s="50"/>
      <c r="COK605" s="50"/>
      <c r="COL605" s="50"/>
      <c r="COM605" s="50"/>
      <c r="CON605" s="50"/>
      <c r="COO605" s="50"/>
      <c r="COP605" s="50"/>
      <c r="COQ605" s="50"/>
      <c r="COR605" s="50"/>
      <c r="COS605" s="50"/>
      <c r="COT605" s="50"/>
      <c r="COU605" s="50"/>
      <c r="COV605" s="50"/>
      <c r="COW605" s="50"/>
      <c r="COX605" s="50"/>
      <c r="COY605" s="50"/>
      <c r="COZ605" s="50"/>
      <c r="CPA605" s="50"/>
      <c r="CPB605" s="50"/>
      <c r="CPC605" s="50"/>
      <c r="CPD605" s="50"/>
      <c r="CPE605" s="50"/>
      <c r="CPF605" s="50"/>
      <c r="CPG605" s="50"/>
      <c r="CPH605" s="50"/>
      <c r="CPI605" s="50"/>
      <c r="CPJ605" s="50"/>
      <c r="CPK605" s="50"/>
      <c r="CPL605" s="50"/>
      <c r="CPM605" s="50"/>
      <c r="CPN605" s="50"/>
      <c r="CPO605" s="50"/>
      <c r="CPP605" s="50"/>
      <c r="CPQ605" s="50"/>
      <c r="CPR605" s="50"/>
      <c r="CPS605" s="50"/>
      <c r="CPT605" s="50"/>
      <c r="CPU605" s="50"/>
      <c r="CPV605" s="50"/>
      <c r="CPW605" s="50"/>
      <c r="CPX605" s="50"/>
      <c r="CPY605" s="50"/>
      <c r="CPZ605" s="50"/>
      <c r="CQA605" s="50"/>
      <c r="CQB605" s="50"/>
      <c r="CQC605" s="50"/>
      <c r="CQD605" s="50"/>
      <c r="CQE605" s="50"/>
      <c r="CQF605" s="50"/>
      <c r="CQG605" s="50"/>
      <c r="CQH605" s="50"/>
      <c r="CQI605" s="50"/>
      <c r="CQJ605" s="50"/>
      <c r="CQK605" s="50"/>
      <c r="CQL605" s="50"/>
      <c r="CQM605" s="50"/>
      <c r="CQN605" s="50"/>
      <c r="CQO605" s="50"/>
      <c r="CQP605" s="50"/>
      <c r="CQQ605" s="50"/>
      <c r="CQR605" s="50"/>
      <c r="CQS605" s="50"/>
      <c r="CQT605" s="50"/>
      <c r="CQU605" s="50"/>
      <c r="CQV605" s="50"/>
      <c r="CQW605" s="50"/>
      <c r="CQX605" s="50"/>
      <c r="CQY605" s="50"/>
      <c r="CQZ605" s="50"/>
      <c r="CRA605" s="50"/>
      <c r="CRB605" s="50"/>
      <c r="CRC605" s="50"/>
      <c r="CRD605" s="50"/>
      <c r="CRE605" s="50"/>
      <c r="CRF605" s="50"/>
      <c r="CRG605" s="50"/>
      <c r="CRH605" s="50"/>
      <c r="CRI605" s="50"/>
      <c r="CRJ605" s="50"/>
      <c r="CRK605" s="50"/>
      <c r="CRL605" s="50"/>
      <c r="CRM605" s="50"/>
      <c r="CRN605" s="50"/>
      <c r="CRO605" s="50"/>
      <c r="CRP605" s="50"/>
      <c r="CRQ605" s="50"/>
      <c r="CRR605" s="50"/>
      <c r="CRS605" s="50"/>
      <c r="CRT605" s="50"/>
      <c r="CRU605" s="50"/>
      <c r="CRV605" s="50"/>
      <c r="CRW605" s="50"/>
      <c r="CRX605" s="50"/>
      <c r="CRY605" s="50"/>
      <c r="CRZ605" s="50"/>
      <c r="CSA605" s="50"/>
      <c r="CSB605" s="50"/>
      <c r="CSC605" s="50"/>
      <c r="CSD605" s="50"/>
      <c r="CSE605" s="50"/>
      <c r="CSF605" s="50"/>
      <c r="CSG605" s="50"/>
      <c r="CSH605" s="50"/>
      <c r="CSI605" s="50"/>
      <c r="CSJ605" s="50"/>
      <c r="CSK605" s="50"/>
      <c r="CSL605" s="50"/>
      <c r="CSM605" s="50"/>
      <c r="CSN605" s="50"/>
      <c r="CSO605" s="50"/>
      <c r="CSP605" s="50"/>
      <c r="CSQ605" s="50"/>
      <c r="CSR605" s="50"/>
      <c r="CSS605" s="50"/>
      <c r="CST605" s="50"/>
      <c r="CSU605" s="50"/>
      <c r="CSV605" s="50"/>
      <c r="CSW605" s="50"/>
      <c r="CSX605" s="50"/>
      <c r="CSY605" s="50"/>
      <c r="CSZ605" s="50"/>
      <c r="CTA605" s="50"/>
      <c r="CTB605" s="50"/>
      <c r="CTC605" s="50"/>
      <c r="CTD605" s="50"/>
      <c r="CTE605" s="50"/>
      <c r="CTF605" s="50"/>
      <c r="CTG605" s="50"/>
      <c r="CTH605" s="50"/>
      <c r="CTI605" s="50"/>
      <c r="CTJ605" s="50"/>
      <c r="CTK605" s="50"/>
      <c r="CTL605" s="50"/>
      <c r="CTN605" s="50"/>
      <c r="CTP605" s="50"/>
      <c r="CTQ605" s="50"/>
      <c r="CTR605" s="50"/>
      <c r="CTS605" s="50"/>
      <c r="CTT605" s="50"/>
      <c r="CTU605" s="50"/>
      <c r="CTV605" s="50"/>
      <c r="CTW605" s="50"/>
      <c r="CUB605" s="50"/>
      <c r="CUC605" s="50"/>
      <c r="CUD605" s="50"/>
      <c r="CUE605" s="50"/>
      <c r="CUF605" s="50"/>
      <c r="CUG605" s="50"/>
      <c r="CUH605" s="50"/>
      <c r="CUI605" s="50"/>
      <c r="CUJ605" s="50"/>
      <c r="CUK605" s="50"/>
      <c r="CUL605" s="50"/>
      <c r="CUM605" s="50"/>
      <c r="CUN605" s="50"/>
      <c r="CUO605" s="50"/>
      <c r="CUP605" s="50"/>
      <c r="CUQ605" s="50"/>
      <c r="CUR605" s="50"/>
      <c r="CUS605" s="50"/>
      <c r="CUT605" s="50"/>
      <c r="CUU605" s="50"/>
      <c r="CUV605" s="50"/>
      <c r="CUW605" s="50"/>
      <c r="CUX605" s="50"/>
      <c r="CUY605" s="50"/>
      <c r="CUZ605" s="50"/>
      <c r="CVA605" s="50"/>
      <c r="CVB605" s="50"/>
      <c r="CVC605" s="50"/>
      <c r="CVD605" s="50"/>
      <c r="CVE605" s="50"/>
      <c r="CVF605" s="50"/>
      <c r="CVG605" s="50"/>
      <c r="CVH605" s="50"/>
      <c r="CVI605" s="50"/>
      <c r="CVJ605" s="50"/>
      <c r="CVK605" s="50"/>
      <c r="CVL605" s="50"/>
      <c r="CVM605" s="50"/>
      <c r="CVN605" s="50"/>
      <c r="CVO605" s="50"/>
      <c r="CVP605" s="50"/>
      <c r="CVQ605" s="50"/>
      <c r="CVR605" s="50"/>
      <c r="CVS605" s="50"/>
      <c r="CVT605" s="50"/>
      <c r="CVU605" s="50"/>
      <c r="CVV605" s="50"/>
      <c r="CVW605" s="50"/>
      <c r="CVX605" s="50"/>
      <c r="CVY605" s="50"/>
      <c r="CVZ605" s="50"/>
      <c r="CWA605" s="50"/>
      <c r="CWB605" s="50"/>
      <c r="CWC605" s="50"/>
      <c r="CWD605" s="50"/>
      <c r="CWE605" s="50"/>
      <c r="CWF605" s="50"/>
      <c r="CWG605" s="50"/>
      <c r="CWH605" s="50"/>
      <c r="CWI605" s="50"/>
      <c r="CWJ605" s="50"/>
      <c r="CWK605" s="50"/>
      <c r="CWL605" s="50"/>
      <c r="CWM605" s="50"/>
      <c r="CWN605" s="50"/>
      <c r="CWO605" s="50"/>
      <c r="CWP605" s="50"/>
      <c r="CWQ605" s="50"/>
      <c r="CWR605" s="50"/>
      <c r="CWS605" s="50"/>
      <c r="CWT605" s="50"/>
      <c r="CWU605" s="50"/>
      <c r="CWV605" s="50"/>
      <c r="CWW605" s="50"/>
      <c r="CWX605" s="50"/>
      <c r="CWY605" s="50"/>
      <c r="CWZ605" s="50"/>
      <c r="CXA605" s="50"/>
      <c r="CXB605" s="50"/>
      <c r="CXC605" s="50"/>
      <c r="CXD605" s="50"/>
      <c r="CXE605" s="50"/>
      <c r="CXF605" s="50"/>
      <c r="CXG605" s="50"/>
      <c r="CXH605" s="50"/>
      <c r="CXI605" s="50"/>
      <c r="CXJ605" s="50"/>
      <c r="CXK605" s="50"/>
      <c r="CXL605" s="50"/>
      <c r="CXM605" s="50"/>
      <c r="CXN605" s="50"/>
      <c r="CXO605" s="50"/>
      <c r="CXP605" s="50"/>
      <c r="CXQ605" s="50"/>
      <c r="CXR605" s="50"/>
      <c r="CXS605" s="50"/>
      <c r="CXT605" s="50"/>
      <c r="CXU605" s="50"/>
      <c r="CXV605" s="50"/>
      <c r="CXW605" s="50"/>
      <c r="CXX605" s="50"/>
      <c r="CXY605" s="50"/>
      <c r="CXZ605" s="50"/>
      <c r="CYA605" s="50"/>
      <c r="CYB605" s="50"/>
      <c r="CYC605" s="50"/>
      <c r="CYD605" s="50"/>
      <c r="CYE605" s="50"/>
      <c r="CYF605" s="50"/>
      <c r="CYG605" s="50"/>
      <c r="CYH605" s="50"/>
      <c r="CYI605" s="50"/>
      <c r="CYJ605" s="50"/>
      <c r="CYK605" s="50"/>
      <c r="CYL605" s="50"/>
      <c r="CYM605" s="50"/>
      <c r="CYN605" s="50"/>
      <c r="CYO605" s="50"/>
      <c r="CYP605" s="50"/>
      <c r="CYQ605" s="50"/>
      <c r="CYR605" s="50"/>
      <c r="CYS605" s="50"/>
      <c r="CYT605" s="50"/>
      <c r="CYU605" s="50"/>
      <c r="CYV605" s="50"/>
      <c r="CYW605" s="50"/>
      <c r="CYX605" s="50"/>
      <c r="CYY605" s="50"/>
      <c r="CYZ605" s="50"/>
      <c r="CZA605" s="50"/>
      <c r="CZB605" s="50"/>
      <c r="CZC605" s="50"/>
      <c r="CZD605" s="50"/>
      <c r="CZE605" s="50"/>
      <c r="CZF605" s="50"/>
      <c r="CZG605" s="50"/>
      <c r="CZH605" s="50"/>
      <c r="CZI605" s="50"/>
      <c r="CZJ605" s="50"/>
      <c r="CZK605" s="50"/>
      <c r="CZL605" s="50"/>
      <c r="CZM605" s="50"/>
      <c r="CZN605" s="50"/>
      <c r="CZO605" s="50"/>
      <c r="CZP605" s="50"/>
      <c r="CZQ605" s="50"/>
      <c r="CZR605" s="50"/>
      <c r="CZS605" s="50"/>
      <c r="CZT605" s="50"/>
      <c r="CZU605" s="50"/>
      <c r="CZV605" s="50"/>
      <c r="CZW605" s="50"/>
      <c r="CZX605" s="50"/>
      <c r="CZY605" s="50"/>
      <c r="CZZ605" s="50"/>
      <c r="DAA605" s="50"/>
      <c r="DAB605" s="50"/>
      <c r="DAC605" s="50"/>
      <c r="DAD605" s="50"/>
      <c r="DAE605" s="50"/>
      <c r="DAF605" s="50"/>
      <c r="DAG605" s="50"/>
      <c r="DAH605" s="50"/>
      <c r="DAI605" s="50"/>
      <c r="DAJ605" s="50"/>
      <c r="DAK605" s="50"/>
      <c r="DAL605" s="50"/>
      <c r="DAM605" s="50"/>
      <c r="DAN605" s="50"/>
      <c r="DAO605" s="50"/>
      <c r="DAP605" s="50"/>
      <c r="DAQ605" s="50"/>
      <c r="DAR605" s="50"/>
      <c r="DAS605" s="50"/>
      <c r="DAT605" s="50"/>
      <c r="DAU605" s="50"/>
      <c r="DAV605" s="50"/>
      <c r="DAW605" s="50"/>
      <c r="DAX605" s="50"/>
      <c r="DAY605" s="50"/>
      <c r="DAZ605" s="50"/>
      <c r="DBA605" s="50"/>
      <c r="DBB605" s="50"/>
      <c r="DBC605" s="50"/>
      <c r="DBD605" s="50"/>
      <c r="DBE605" s="50"/>
      <c r="DBF605" s="50"/>
      <c r="DBG605" s="50"/>
      <c r="DBH605" s="50"/>
      <c r="DBI605" s="50"/>
      <c r="DBJ605" s="50"/>
      <c r="DBK605" s="50"/>
      <c r="DBL605" s="50"/>
      <c r="DBM605" s="50"/>
      <c r="DBN605" s="50"/>
      <c r="DBO605" s="50"/>
      <c r="DBP605" s="50"/>
      <c r="DBQ605" s="50"/>
      <c r="DBR605" s="50"/>
      <c r="DBS605" s="50"/>
      <c r="DBT605" s="50"/>
      <c r="DBU605" s="50"/>
      <c r="DBV605" s="50"/>
      <c r="DBW605" s="50"/>
      <c r="DBX605" s="50"/>
      <c r="DBY605" s="50"/>
      <c r="DBZ605" s="50"/>
      <c r="DCA605" s="50"/>
      <c r="DCB605" s="50"/>
      <c r="DCC605" s="50"/>
      <c r="DCD605" s="50"/>
      <c r="DCE605" s="50"/>
      <c r="DCF605" s="50"/>
      <c r="DCG605" s="50"/>
      <c r="DCH605" s="50"/>
      <c r="DCI605" s="50"/>
      <c r="DCJ605" s="50"/>
      <c r="DCK605" s="50"/>
      <c r="DCL605" s="50"/>
      <c r="DCM605" s="50"/>
      <c r="DCN605" s="50"/>
      <c r="DCO605" s="50"/>
      <c r="DCP605" s="50"/>
      <c r="DCQ605" s="50"/>
      <c r="DCR605" s="50"/>
      <c r="DCS605" s="50"/>
      <c r="DCT605" s="50"/>
      <c r="DCU605" s="50"/>
      <c r="DCV605" s="50"/>
      <c r="DCW605" s="50"/>
      <c r="DCX605" s="50"/>
      <c r="DCY605" s="50"/>
      <c r="DCZ605" s="50"/>
      <c r="DDA605" s="50"/>
      <c r="DDB605" s="50"/>
      <c r="DDC605" s="50"/>
      <c r="DDD605" s="50"/>
      <c r="DDE605" s="50"/>
      <c r="DDF605" s="50"/>
      <c r="DDG605" s="50"/>
      <c r="DDH605" s="50"/>
      <c r="DDJ605" s="50"/>
      <c r="DDL605" s="50"/>
      <c r="DDM605" s="50"/>
      <c r="DDN605" s="50"/>
      <c r="DDO605" s="50"/>
      <c r="DDP605" s="50"/>
      <c r="DDQ605" s="50"/>
      <c r="DDR605" s="50"/>
      <c r="DDS605" s="50"/>
      <c r="DDX605" s="50"/>
      <c r="DDY605" s="50"/>
      <c r="DDZ605" s="50"/>
      <c r="DEA605" s="50"/>
      <c r="DEB605" s="50"/>
      <c r="DEC605" s="50"/>
      <c r="DED605" s="50"/>
      <c r="DEE605" s="50"/>
      <c r="DEF605" s="50"/>
      <c r="DEG605" s="50"/>
      <c r="DEH605" s="50"/>
      <c r="DEI605" s="50"/>
      <c r="DEJ605" s="50"/>
      <c r="DEK605" s="50"/>
      <c r="DEL605" s="50"/>
      <c r="DEM605" s="50"/>
      <c r="DEN605" s="50"/>
      <c r="DEO605" s="50"/>
      <c r="DEP605" s="50"/>
      <c r="DEQ605" s="50"/>
      <c r="DER605" s="50"/>
      <c r="DES605" s="50"/>
      <c r="DET605" s="50"/>
      <c r="DEU605" s="50"/>
      <c r="DEV605" s="50"/>
      <c r="DEW605" s="50"/>
      <c r="DEX605" s="50"/>
      <c r="DEY605" s="50"/>
      <c r="DEZ605" s="50"/>
      <c r="DFA605" s="50"/>
      <c r="DFB605" s="50"/>
      <c r="DFC605" s="50"/>
      <c r="DFD605" s="50"/>
      <c r="DFE605" s="50"/>
      <c r="DFF605" s="50"/>
      <c r="DFG605" s="50"/>
      <c r="DFH605" s="50"/>
      <c r="DFI605" s="50"/>
      <c r="DFJ605" s="50"/>
      <c r="DFK605" s="50"/>
      <c r="DFL605" s="50"/>
      <c r="DFM605" s="50"/>
      <c r="DFN605" s="50"/>
      <c r="DFO605" s="50"/>
      <c r="DFP605" s="50"/>
      <c r="DFQ605" s="50"/>
      <c r="DFR605" s="50"/>
      <c r="DFS605" s="50"/>
      <c r="DFT605" s="50"/>
      <c r="DFU605" s="50"/>
      <c r="DFV605" s="50"/>
      <c r="DFW605" s="50"/>
      <c r="DFX605" s="50"/>
      <c r="DFY605" s="50"/>
      <c r="DFZ605" s="50"/>
      <c r="DGA605" s="50"/>
      <c r="DGB605" s="50"/>
      <c r="DGC605" s="50"/>
      <c r="DGD605" s="50"/>
      <c r="DGE605" s="50"/>
      <c r="DGF605" s="50"/>
      <c r="DGG605" s="50"/>
      <c r="DGH605" s="50"/>
      <c r="DGI605" s="50"/>
      <c r="DGJ605" s="50"/>
      <c r="DGK605" s="50"/>
      <c r="DGL605" s="50"/>
      <c r="DGM605" s="50"/>
      <c r="DGN605" s="50"/>
      <c r="DGO605" s="50"/>
      <c r="DGP605" s="50"/>
      <c r="DGQ605" s="50"/>
      <c r="DGR605" s="50"/>
      <c r="DGS605" s="50"/>
      <c r="DGT605" s="50"/>
      <c r="DGU605" s="50"/>
      <c r="DGV605" s="50"/>
      <c r="DGW605" s="50"/>
      <c r="DGX605" s="50"/>
      <c r="DGY605" s="50"/>
      <c r="DGZ605" s="50"/>
      <c r="DHA605" s="50"/>
      <c r="DHB605" s="50"/>
      <c r="DHC605" s="50"/>
      <c r="DHD605" s="50"/>
      <c r="DHE605" s="50"/>
      <c r="DHF605" s="50"/>
      <c r="DHG605" s="50"/>
      <c r="DHH605" s="50"/>
      <c r="DHI605" s="50"/>
      <c r="DHJ605" s="50"/>
      <c r="DHK605" s="50"/>
      <c r="DHL605" s="50"/>
      <c r="DHM605" s="50"/>
      <c r="DHN605" s="50"/>
      <c r="DHO605" s="50"/>
      <c r="DHP605" s="50"/>
      <c r="DHQ605" s="50"/>
      <c r="DHR605" s="50"/>
      <c r="DHS605" s="50"/>
      <c r="DHT605" s="50"/>
      <c r="DHU605" s="50"/>
      <c r="DHV605" s="50"/>
      <c r="DHW605" s="50"/>
      <c r="DHX605" s="50"/>
      <c r="DHY605" s="50"/>
      <c r="DHZ605" s="50"/>
      <c r="DIA605" s="50"/>
      <c r="DIB605" s="50"/>
      <c r="DIC605" s="50"/>
      <c r="DID605" s="50"/>
      <c r="DIE605" s="50"/>
      <c r="DIF605" s="50"/>
      <c r="DIG605" s="50"/>
      <c r="DIH605" s="50"/>
      <c r="DII605" s="50"/>
      <c r="DIJ605" s="50"/>
      <c r="DIK605" s="50"/>
      <c r="DIL605" s="50"/>
      <c r="DIM605" s="50"/>
      <c r="DIN605" s="50"/>
      <c r="DIO605" s="50"/>
      <c r="DIP605" s="50"/>
      <c r="DIQ605" s="50"/>
      <c r="DIR605" s="50"/>
      <c r="DIS605" s="50"/>
      <c r="DIT605" s="50"/>
      <c r="DIU605" s="50"/>
      <c r="DIV605" s="50"/>
      <c r="DIW605" s="50"/>
      <c r="DIX605" s="50"/>
      <c r="DIY605" s="50"/>
      <c r="DIZ605" s="50"/>
      <c r="DJA605" s="50"/>
      <c r="DJB605" s="50"/>
      <c r="DJC605" s="50"/>
      <c r="DJD605" s="50"/>
      <c r="DJE605" s="50"/>
      <c r="DJF605" s="50"/>
      <c r="DJG605" s="50"/>
      <c r="DJH605" s="50"/>
      <c r="DJI605" s="50"/>
      <c r="DJJ605" s="50"/>
      <c r="DJK605" s="50"/>
      <c r="DJL605" s="50"/>
      <c r="DJM605" s="50"/>
      <c r="DJN605" s="50"/>
      <c r="DJO605" s="50"/>
      <c r="DJP605" s="50"/>
      <c r="DJQ605" s="50"/>
      <c r="DJR605" s="50"/>
      <c r="DJS605" s="50"/>
      <c r="DJT605" s="50"/>
      <c r="DJU605" s="50"/>
      <c r="DJV605" s="50"/>
      <c r="DJW605" s="50"/>
      <c r="DJX605" s="50"/>
      <c r="DJY605" s="50"/>
      <c r="DJZ605" s="50"/>
      <c r="DKA605" s="50"/>
      <c r="DKB605" s="50"/>
      <c r="DKC605" s="50"/>
      <c r="DKD605" s="50"/>
      <c r="DKE605" s="50"/>
      <c r="DKF605" s="50"/>
      <c r="DKG605" s="50"/>
      <c r="DKH605" s="50"/>
      <c r="DKI605" s="50"/>
      <c r="DKJ605" s="50"/>
      <c r="DKK605" s="50"/>
      <c r="DKL605" s="50"/>
      <c r="DKM605" s="50"/>
      <c r="DKN605" s="50"/>
      <c r="DKO605" s="50"/>
      <c r="DKP605" s="50"/>
      <c r="DKQ605" s="50"/>
      <c r="DKR605" s="50"/>
      <c r="DKS605" s="50"/>
      <c r="DKT605" s="50"/>
      <c r="DKU605" s="50"/>
      <c r="DKV605" s="50"/>
      <c r="DKW605" s="50"/>
      <c r="DKX605" s="50"/>
      <c r="DKY605" s="50"/>
      <c r="DKZ605" s="50"/>
      <c r="DLA605" s="50"/>
      <c r="DLB605" s="50"/>
      <c r="DLC605" s="50"/>
      <c r="DLD605" s="50"/>
      <c r="DLE605" s="50"/>
      <c r="DLF605" s="50"/>
      <c r="DLG605" s="50"/>
      <c r="DLH605" s="50"/>
      <c r="DLI605" s="50"/>
      <c r="DLJ605" s="50"/>
      <c r="DLK605" s="50"/>
      <c r="DLL605" s="50"/>
      <c r="DLM605" s="50"/>
      <c r="DLN605" s="50"/>
      <c r="DLO605" s="50"/>
      <c r="DLP605" s="50"/>
      <c r="DLQ605" s="50"/>
      <c r="DLR605" s="50"/>
      <c r="DLS605" s="50"/>
      <c r="DLT605" s="50"/>
      <c r="DLU605" s="50"/>
      <c r="DLV605" s="50"/>
      <c r="DLW605" s="50"/>
      <c r="DLX605" s="50"/>
      <c r="DLY605" s="50"/>
      <c r="DLZ605" s="50"/>
      <c r="DMA605" s="50"/>
      <c r="DMB605" s="50"/>
      <c r="DMC605" s="50"/>
      <c r="DMD605" s="50"/>
      <c r="DME605" s="50"/>
      <c r="DMF605" s="50"/>
      <c r="DMG605" s="50"/>
      <c r="DMH605" s="50"/>
      <c r="DMI605" s="50"/>
      <c r="DMJ605" s="50"/>
      <c r="DMK605" s="50"/>
      <c r="DML605" s="50"/>
      <c r="DMM605" s="50"/>
      <c r="DMN605" s="50"/>
      <c r="DMO605" s="50"/>
      <c r="DMP605" s="50"/>
      <c r="DMQ605" s="50"/>
      <c r="DMR605" s="50"/>
      <c r="DMS605" s="50"/>
      <c r="DMT605" s="50"/>
      <c r="DMU605" s="50"/>
      <c r="DMV605" s="50"/>
      <c r="DMW605" s="50"/>
      <c r="DMX605" s="50"/>
      <c r="DMY605" s="50"/>
      <c r="DMZ605" s="50"/>
      <c r="DNA605" s="50"/>
      <c r="DNB605" s="50"/>
      <c r="DNC605" s="50"/>
      <c r="DND605" s="50"/>
      <c r="DNF605" s="50"/>
      <c r="DNH605" s="50"/>
      <c r="DNI605" s="50"/>
      <c r="DNJ605" s="50"/>
      <c r="DNK605" s="50"/>
      <c r="DNL605" s="50"/>
      <c r="DNM605" s="50"/>
      <c r="DNN605" s="50"/>
      <c r="DNO605" s="50"/>
      <c r="DNT605" s="50"/>
      <c r="DNU605" s="50"/>
      <c r="DNV605" s="50"/>
      <c r="DNW605" s="50"/>
      <c r="DNX605" s="50"/>
      <c r="DNY605" s="50"/>
      <c r="DNZ605" s="50"/>
      <c r="DOA605" s="50"/>
      <c r="DOB605" s="50"/>
      <c r="DOC605" s="50"/>
      <c r="DOD605" s="50"/>
      <c r="DOE605" s="50"/>
      <c r="DOF605" s="50"/>
      <c r="DOG605" s="50"/>
      <c r="DOH605" s="50"/>
      <c r="DOI605" s="50"/>
      <c r="DOJ605" s="50"/>
      <c r="DOK605" s="50"/>
      <c r="DOL605" s="50"/>
      <c r="DOM605" s="50"/>
      <c r="DON605" s="50"/>
      <c r="DOO605" s="50"/>
      <c r="DOP605" s="50"/>
      <c r="DOQ605" s="50"/>
      <c r="DOR605" s="50"/>
      <c r="DOS605" s="50"/>
      <c r="DOT605" s="50"/>
      <c r="DOU605" s="50"/>
      <c r="DOV605" s="50"/>
      <c r="DOW605" s="50"/>
      <c r="DOX605" s="50"/>
      <c r="DOY605" s="50"/>
      <c r="DOZ605" s="50"/>
      <c r="DPA605" s="50"/>
      <c r="DPB605" s="50"/>
      <c r="DPC605" s="50"/>
      <c r="DPD605" s="50"/>
      <c r="DPE605" s="50"/>
      <c r="DPF605" s="50"/>
      <c r="DPG605" s="50"/>
      <c r="DPH605" s="50"/>
      <c r="DPI605" s="50"/>
      <c r="DPJ605" s="50"/>
      <c r="DPK605" s="50"/>
      <c r="DPL605" s="50"/>
      <c r="DPM605" s="50"/>
      <c r="DPN605" s="50"/>
      <c r="DPO605" s="50"/>
      <c r="DPP605" s="50"/>
      <c r="DPQ605" s="50"/>
      <c r="DPR605" s="50"/>
      <c r="DPS605" s="50"/>
      <c r="DPT605" s="50"/>
      <c r="DPU605" s="50"/>
      <c r="DPV605" s="50"/>
      <c r="DPW605" s="50"/>
      <c r="DPX605" s="50"/>
      <c r="DPY605" s="50"/>
      <c r="DPZ605" s="50"/>
      <c r="DQA605" s="50"/>
      <c r="DQB605" s="50"/>
      <c r="DQC605" s="50"/>
      <c r="DQD605" s="50"/>
      <c r="DQE605" s="50"/>
      <c r="DQF605" s="50"/>
      <c r="DQG605" s="50"/>
      <c r="DQH605" s="50"/>
      <c r="DQI605" s="50"/>
      <c r="DQJ605" s="50"/>
      <c r="DQK605" s="50"/>
      <c r="DQL605" s="50"/>
      <c r="DQM605" s="50"/>
      <c r="DQN605" s="50"/>
      <c r="DQO605" s="50"/>
      <c r="DQP605" s="50"/>
      <c r="DQQ605" s="50"/>
      <c r="DQR605" s="50"/>
      <c r="DQS605" s="50"/>
      <c r="DQT605" s="50"/>
      <c r="DQU605" s="50"/>
      <c r="DQV605" s="50"/>
      <c r="DQW605" s="50"/>
      <c r="DQX605" s="50"/>
      <c r="DQY605" s="50"/>
      <c r="DQZ605" s="50"/>
      <c r="DRA605" s="50"/>
      <c r="DRB605" s="50"/>
      <c r="DRC605" s="50"/>
      <c r="DRD605" s="50"/>
      <c r="DRE605" s="50"/>
      <c r="DRF605" s="50"/>
      <c r="DRG605" s="50"/>
      <c r="DRH605" s="50"/>
      <c r="DRI605" s="50"/>
      <c r="DRJ605" s="50"/>
      <c r="DRK605" s="50"/>
      <c r="DRL605" s="50"/>
      <c r="DRM605" s="50"/>
      <c r="DRN605" s="50"/>
      <c r="DRO605" s="50"/>
      <c r="DRP605" s="50"/>
      <c r="DRQ605" s="50"/>
      <c r="DRR605" s="50"/>
      <c r="DRS605" s="50"/>
      <c r="DRT605" s="50"/>
      <c r="DRU605" s="50"/>
      <c r="DRV605" s="50"/>
      <c r="DRW605" s="50"/>
      <c r="DRX605" s="50"/>
      <c r="DRY605" s="50"/>
      <c r="DRZ605" s="50"/>
      <c r="DSA605" s="50"/>
      <c r="DSB605" s="50"/>
      <c r="DSC605" s="50"/>
      <c r="DSD605" s="50"/>
      <c r="DSE605" s="50"/>
      <c r="DSF605" s="50"/>
      <c r="DSG605" s="50"/>
      <c r="DSH605" s="50"/>
      <c r="DSI605" s="50"/>
      <c r="DSJ605" s="50"/>
      <c r="DSK605" s="50"/>
      <c r="DSL605" s="50"/>
      <c r="DSM605" s="50"/>
      <c r="DSN605" s="50"/>
      <c r="DSO605" s="50"/>
      <c r="DSP605" s="50"/>
      <c r="DSQ605" s="50"/>
      <c r="DSR605" s="50"/>
      <c r="DSS605" s="50"/>
      <c r="DST605" s="50"/>
      <c r="DSU605" s="50"/>
      <c r="DSV605" s="50"/>
      <c r="DSW605" s="50"/>
      <c r="DSX605" s="50"/>
      <c r="DSY605" s="50"/>
      <c r="DSZ605" s="50"/>
      <c r="DTA605" s="50"/>
      <c r="DTB605" s="50"/>
      <c r="DTC605" s="50"/>
      <c r="DTD605" s="50"/>
      <c r="DTE605" s="50"/>
      <c r="DTF605" s="50"/>
      <c r="DTG605" s="50"/>
      <c r="DTH605" s="50"/>
      <c r="DTI605" s="50"/>
      <c r="DTJ605" s="50"/>
      <c r="DTK605" s="50"/>
      <c r="DTL605" s="50"/>
      <c r="DTM605" s="50"/>
      <c r="DTN605" s="50"/>
      <c r="DTO605" s="50"/>
      <c r="DTP605" s="50"/>
      <c r="DTQ605" s="50"/>
      <c r="DTR605" s="50"/>
      <c r="DTS605" s="50"/>
      <c r="DTT605" s="50"/>
      <c r="DTU605" s="50"/>
      <c r="DTV605" s="50"/>
      <c r="DTW605" s="50"/>
      <c r="DTX605" s="50"/>
      <c r="DTY605" s="50"/>
      <c r="DTZ605" s="50"/>
      <c r="DUA605" s="50"/>
      <c r="DUB605" s="50"/>
      <c r="DUC605" s="50"/>
      <c r="DUD605" s="50"/>
      <c r="DUE605" s="50"/>
      <c r="DUF605" s="50"/>
      <c r="DUG605" s="50"/>
      <c r="DUH605" s="50"/>
      <c r="DUI605" s="50"/>
      <c r="DUJ605" s="50"/>
      <c r="DUK605" s="50"/>
      <c r="DUL605" s="50"/>
      <c r="DUM605" s="50"/>
      <c r="DUN605" s="50"/>
      <c r="DUO605" s="50"/>
      <c r="DUP605" s="50"/>
      <c r="DUQ605" s="50"/>
      <c r="DUR605" s="50"/>
      <c r="DUS605" s="50"/>
      <c r="DUT605" s="50"/>
      <c r="DUU605" s="50"/>
      <c r="DUV605" s="50"/>
      <c r="DUW605" s="50"/>
      <c r="DUX605" s="50"/>
      <c r="DUY605" s="50"/>
      <c r="DUZ605" s="50"/>
      <c r="DVA605" s="50"/>
      <c r="DVB605" s="50"/>
      <c r="DVC605" s="50"/>
      <c r="DVD605" s="50"/>
      <c r="DVE605" s="50"/>
      <c r="DVF605" s="50"/>
      <c r="DVG605" s="50"/>
      <c r="DVH605" s="50"/>
      <c r="DVI605" s="50"/>
      <c r="DVJ605" s="50"/>
      <c r="DVK605" s="50"/>
      <c r="DVL605" s="50"/>
      <c r="DVM605" s="50"/>
      <c r="DVN605" s="50"/>
      <c r="DVO605" s="50"/>
      <c r="DVP605" s="50"/>
      <c r="DVQ605" s="50"/>
      <c r="DVR605" s="50"/>
      <c r="DVS605" s="50"/>
      <c r="DVT605" s="50"/>
      <c r="DVU605" s="50"/>
      <c r="DVV605" s="50"/>
      <c r="DVW605" s="50"/>
      <c r="DVX605" s="50"/>
      <c r="DVY605" s="50"/>
      <c r="DVZ605" s="50"/>
      <c r="DWA605" s="50"/>
      <c r="DWB605" s="50"/>
      <c r="DWC605" s="50"/>
      <c r="DWD605" s="50"/>
      <c r="DWE605" s="50"/>
      <c r="DWF605" s="50"/>
      <c r="DWG605" s="50"/>
      <c r="DWH605" s="50"/>
      <c r="DWI605" s="50"/>
      <c r="DWJ605" s="50"/>
      <c r="DWK605" s="50"/>
      <c r="DWL605" s="50"/>
      <c r="DWM605" s="50"/>
      <c r="DWN605" s="50"/>
      <c r="DWO605" s="50"/>
      <c r="DWP605" s="50"/>
      <c r="DWQ605" s="50"/>
      <c r="DWR605" s="50"/>
      <c r="DWS605" s="50"/>
      <c r="DWT605" s="50"/>
      <c r="DWU605" s="50"/>
      <c r="DWV605" s="50"/>
      <c r="DWW605" s="50"/>
      <c r="DWX605" s="50"/>
      <c r="DWY605" s="50"/>
      <c r="DWZ605" s="50"/>
      <c r="DXB605" s="50"/>
      <c r="DXD605" s="50"/>
      <c r="DXE605" s="50"/>
      <c r="DXF605" s="50"/>
      <c r="DXG605" s="50"/>
      <c r="DXH605" s="50"/>
      <c r="DXI605" s="50"/>
      <c r="DXJ605" s="50"/>
      <c r="DXK605" s="50"/>
      <c r="DXP605" s="50"/>
      <c r="DXQ605" s="50"/>
      <c r="DXR605" s="50"/>
      <c r="DXS605" s="50"/>
      <c r="DXT605" s="50"/>
      <c r="DXU605" s="50"/>
      <c r="DXV605" s="50"/>
      <c r="DXW605" s="50"/>
      <c r="DXX605" s="50"/>
      <c r="DXY605" s="50"/>
      <c r="DXZ605" s="50"/>
      <c r="DYA605" s="50"/>
      <c r="DYB605" s="50"/>
      <c r="DYC605" s="50"/>
      <c r="DYD605" s="50"/>
      <c r="DYE605" s="50"/>
      <c r="DYF605" s="50"/>
      <c r="DYG605" s="50"/>
      <c r="DYH605" s="50"/>
      <c r="DYI605" s="50"/>
      <c r="DYJ605" s="50"/>
      <c r="DYK605" s="50"/>
      <c r="DYL605" s="50"/>
      <c r="DYM605" s="50"/>
      <c r="DYN605" s="50"/>
      <c r="DYO605" s="50"/>
      <c r="DYP605" s="50"/>
      <c r="DYQ605" s="50"/>
      <c r="DYR605" s="50"/>
      <c r="DYS605" s="50"/>
      <c r="DYT605" s="50"/>
      <c r="DYU605" s="50"/>
      <c r="DYV605" s="50"/>
      <c r="DYW605" s="50"/>
      <c r="DYX605" s="50"/>
      <c r="DYY605" s="50"/>
      <c r="DYZ605" s="50"/>
      <c r="DZA605" s="50"/>
      <c r="DZB605" s="50"/>
      <c r="DZC605" s="50"/>
      <c r="DZD605" s="50"/>
      <c r="DZE605" s="50"/>
      <c r="DZF605" s="50"/>
      <c r="DZG605" s="50"/>
      <c r="DZH605" s="50"/>
      <c r="DZI605" s="50"/>
      <c r="DZJ605" s="50"/>
      <c r="DZK605" s="50"/>
      <c r="DZL605" s="50"/>
      <c r="DZM605" s="50"/>
      <c r="DZN605" s="50"/>
      <c r="DZO605" s="50"/>
      <c r="DZP605" s="50"/>
      <c r="DZQ605" s="50"/>
      <c r="DZR605" s="50"/>
      <c r="DZS605" s="50"/>
      <c r="DZT605" s="50"/>
      <c r="DZU605" s="50"/>
      <c r="DZV605" s="50"/>
      <c r="DZW605" s="50"/>
      <c r="DZX605" s="50"/>
      <c r="DZY605" s="50"/>
      <c r="DZZ605" s="50"/>
      <c r="EAA605" s="50"/>
      <c r="EAB605" s="50"/>
      <c r="EAC605" s="50"/>
      <c r="EAD605" s="50"/>
      <c r="EAE605" s="50"/>
      <c r="EAF605" s="50"/>
      <c r="EAG605" s="50"/>
      <c r="EAH605" s="50"/>
      <c r="EAI605" s="50"/>
      <c r="EAJ605" s="50"/>
      <c r="EAK605" s="50"/>
      <c r="EAL605" s="50"/>
      <c r="EAM605" s="50"/>
      <c r="EAN605" s="50"/>
      <c r="EAO605" s="50"/>
      <c r="EAP605" s="50"/>
      <c r="EAQ605" s="50"/>
      <c r="EAR605" s="50"/>
      <c r="EAS605" s="50"/>
      <c r="EAT605" s="50"/>
      <c r="EAU605" s="50"/>
      <c r="EAV605" s="50"/>
      <c r="EAW605" s="50"/>
      <c r="EAX605" s="50"/>
      <c r="EAY605" s="50"/>
      <c r="EAZ605" s="50"/>
      <c r="EBA605" s="50"/>
      <c r="EBB605" s="50"/>
      <c r="EBC605" s="50"/>
      <c r="EBD605" s="50"/>
      <c r="EBE605" s="50"/>
      <c r="EBF605" s="50"/>
      <c r="EBG605" s="50"/>
      <c r="EBH605" s="50"/>
      <c r="EBI605" s="50"/>
      <c r="EBJ605" s="50"/>
      <c r="EBK605" s="50"/>
      <c r="EBL605" s="50"/>
      <c r="EBM605" s="50"/>
      <c r="EBN605" s="50"/>
      <c r="EBO605" s="50"/>
      <c r="EBP605" s="50"/>
      <c r="EBQ605" s="50"/>
      <c r="EBR605" s="50"/>
      <c r="EBS605" s="50"/>
      <c r="EBT605" s="50"/>
      <c r="EBU605" s="50"/>
      <c r="EBV605" s="50"/>
      <c r="EBW605" s="50"/>
      <c r="EBX605" s="50"/>
      <c r="EBY605" s="50"/>
      <c r="EBZ605" s="50"/>
      <c r="ECA605" s="50"/>
      <c r="ECB605" s="50"/>
      <c r="ECC605" s="50"/>
      <c r="ECD605" s="50"/>
      <c r="ECE605" s="50"/>
      <c r="ECF605" s="50"/>
      <c r="ECG605" s="50"/>
      <c r="ECH605" s="50"/>
      <c r="ECI605" s="50"/>
      <c r="ECJ605" s="50"/>
      <c r="ECK605" s="50"/>
      <c r="ECL605" s="50"/>
      <c r="ECM605" s="50"/>
      <c r="ECN605" s="50"/>
      <c r="ECO605" s="50"/>
      <c r="ECP605" s="50"/>
      <c r="ECQ605" s="50"/>
      <c r="ECR605" s="50"/>
      <c r="ECS605" s="50"/>
      <c r="ECT605" s="50"/>
      <c r="ECU605" s="50"/>
      <c r="ECV605" s="50"/>
      <c r="ECW605" s="50"/>
      <c r="ECX605" s="50"/>
      <c r="ECY605" s="50"/>
      <c r="ECZ605" s="50"/>
      <c r="EDA605" s="50"/>
      <c r="EDB605" s="50"/>
      <c r="EDC605" s="50"/>
      <c r="EDD605" s="50"/>
      <c r="EDE605" s="50"/>
      <c r="EDF605" s="50"/>
      <c r="EDG605" s="50"/>
      <c r="EDH605" s="50"/>
      <c r="EDI605" s="50"/>
      <c r="EDJ605" s="50"/>
      <c r="EDK605" s="50"/>
      <c r="EDL605" s="50"/>
      <c r="EDM605" s="50"/>
      <c r="EDN605" s="50"/>
      <c r="EDO605" s="50"/>
      <c r="EDP605" s="50"/>
      <c r="EDQ605" s="50"/>
      <c r="EDR605" s="50"/>
      <c r="EDS605" s="50"/>
      <c r="EDT605" s="50"/>
      <c r="EDU605" s="50"/>
      <c r="EDV605" s="50"/>
      <c r="EDW605" s="50"/>
      <c r="EDX605" s="50"/>
      <c r="EDY605" s="50"/>
      <c r="EDZ605" s="50"/>
      <c r="EEA605" s="50"/>
      <c r="EEB605" s="50"/>
      <c r="EEC605" s="50"/>
      <c r="EED605" s="50"/>
      <c r="EEE605" s="50"/>
      <c r="EEF605" s="50"/>
      <c r="EEG605" s="50"/>
      <c r="EEH605" s="50"/>
      <c r="EEI605" s="50"/>
      <c r="EEJ605" s="50"/>
      <c r="EEK605" s="50"/>
      <c r="EEL605" s="50"/>
      <c r="EEM605" s="50"/>
      <c r="EEN605" s="50"/>
      <c r="EEO605" s="50"/>
      <c r="EEP605" s="50"/>
      <c r="EEQ605" s="50"/>
      <c r="EER605" s="50"/>
      <c r="EES605" s="50"/>
      <c r="EET605" s="50"/>
      <c r="EEU605" s="50"/>
      <c r="EEV605" s="50"/>
      <c r="EEW605" s="50"/>
      <c r="EEX605" s="50"/>
      <c r="EEY605" s="50"/>
      <c r="EEZ605" s="50"/>
      <c r="EFA605" s="50"/>
      <c r="EFB605" s="50"/>
      <c r="EFC605" s="50"/>
      <c r="EFD605" s="50"/>
      <c r="EFE605" s="50"/>
      <c r="EFF605" s="50"/>
      <c r="EFG605" s="50"/>
      <c r="EFH605" s="50"/>
      <c r="EFI605" s="50"/>
      <c r="EFJ605" s="50"/>
      <c r="EFK605" s="50"/>
      <c r="EFL605" s="50"/>
      <c r="EFM605" s="50"/>
      <c r="EFN605" s="50"/>
      <c r="EFO605" s="50"/>
      <c r="EFP605" s="50"/>
      <c r="EFQ605" s="50"/>
      <c r="EFR605" s="50"/>
      <c r="EFS605" s="50"/>
      <c r="EFT605" s="50"/>
      <c r="EFU605" s="50"/>
      <c r="EFV605" s="50"/>
      <c r="EFW605" s="50"/>
      <c r="EFX605" s="50"/>
      <c r="EFY605" s="50"/>
      <c r="EFZ605" s="50"/>
      <c r="EGA605" s="50"/>
      <c r="EGB605" s="50"/>
      <c r="EGC605" s="50"/>
      <c r="EGD605" s="50"/>
      <c r="EGE605" s="50"/>
      <c r="EGF605" s="50"/>
      <c r="EGG605" s="50"/>
      <c r="EGH605" s="50"/>
      <c r="EGI605" s="50"/>
      <c r="EGJ605" s="50"/>
      <c r="EGK605" s="50"/>
      <c r="EGL605" s="50"/>
      <c r="EGM605" s="50"/>
      <c r="EGN605" s="50"/>
      <c r="EGO605" s="50"/>
      <c r="EGP605" s="50"/>
      <c r="EGQ605" s="50"/>
      <c r="EGR605" s="50"/>
      <c r="EGS605" s="50"/>
      <c r="EGT605" s="50"/>
      <c r="EGU605" s="50"/>
      <c r="EGV605" s="50"/>
      <c r="EGX605" s="50"/>
      <c r="EGZ605" s="50"/>
      <c r="EHA605" s="50"/>
      <c r="EHB605" s="50"/>
      <c r="EHC605" s="50"/>
      <c r="EHD605" s="50"/>
      <c r="EHE605" s="50"/>
      <c r="EHF605" s="50"/>
      <c r="EHG605" s="50"/>
      <c r="EHL605" s="50"/>
      <c r="EHM605" s="50"/>
      <c r="EHN605" s="50"/>
      <c r="EHO605" s="50"/>
      <c r="EHP605" s="50"/>
      <c r="EHQ605" s="50"/>
      <c r="EHR605" s="50"/>
      <c r="EHS605" s="50"/>
      <c r="EHT605" s="50"/>
      <c r="EHU605" s="50"/>
      <c r="EHV605" s="50"/>
      <c r="EHW605" s="50"/>
      <c r="EHX605" s="50"/>
      <c r="EHY605" s="50"/>
      <c r="EHZ605" s="50"/>
      <c r="EIA605" s="50"/>
      <c r="EIB605" s="50"/>
      <c r="EIC605" s="50"/>
      <c r="EID605" s="50"/>
      <c r="EIE605" s="50"/>
      <c r="EIF605" s="50"/>
      <c r="EIG605" s="50"/>
      <c r="EIH605" s="50"/>
      <c r="EII605" s="50"/>
      <c r="EIJ605" s="50"/>
      <c r="EIK605" s="50"/>
      <c r="EIL605" s="50"/>
      <c r="EIM605" s="50"/>
      <c r="EIN605" s="50"/>
      <c r="EIO605" s="50"/>
      <c r="EIP605" s="50"/>
      <c r="EIQ605" s="50"/>
      <c r="EIR605" s="50"/>
      <c r="EIS605" s="50"/>
      <c r="EIT605" s="50"/>
      <c r="EIU605" s="50"/>
      <c r="EIV605" s="50"/>
      <c r="EIW605" s="50"/>
      <c r="EIX605" s="50"/>
      <c r="EIY605" s="50"/>
      <c r="EIZ605" s="50"/>
      <c r="EJA605" s="50"/>
      <c r="EJB605" s="50"/>
      <c r="EJC605" s="50"/>
      <c r="EJD605" s="50"/>
      <c r="EJE605" s="50"/>
      <c r="EJF605" s="50"/>
      <c r="EJG605" s="50"/>
      <c r="EJH605" s="50"/>
      <c r="EJI605" s="50"/>
      <c r="EJJ605" s="50"/>
      <c r="EJK605" s="50"/>
      <c r="EJL605" s="50"/>
      <c r="EJM605" s="50"/>
      <c r="EJN605" s="50"/>
      <c r="EJO605" s="50"/>
      <c r="EJP605" s="50"/>
      <c r="EJQ605" s="50"/>
      <c r="EJR605" s="50"/>
      <c r="EJS605" s="50"/>
      <c r="EJT605" s="50"/>
      <c r="EJU605" s="50"/>
      <c r="EJV605" s="50"/>
      <c r="EJW605" s="50"/>
      <c r="EJX605" s="50"/>
      <c r="EJY605" s="50"/>
      <c r="EJZ605" s="50"/>
      <c r="EKA605" s="50"/>
      <c r="EKB605" s="50"/>
      <c r="EKC605" s="50"/>
      <c r="EKD605" s="50"/>
      <c r="EKE605" s="50"/>
      <c r="EKF605" s="50"/>
      <c r="EKG605" s="50"/>
      <c r="EKH605" s="50"/>
      <c r="EKI605" s="50"/>
      <c r="EKJ605" s="50"/>
      <c r="EKK605" s="50"/>
      <c r="EKL605" s="50"/>
      <c r="EKM605" s="50"/>
      <c r="EKN605" s="50"/>
      <c r="EKO605" s="50"/>
      <c r="EKP605" s="50"/>
      <c r="EKQ605" s="50"/>
      <c r="EKR605" s="50"/>
      <c r="EKS605" s="50"/>
      <c r="EKT605" s="50"/>
      <c r="EKU605" s="50"/>
      <c r="EKV605" s="50"/>
      <c r="EKW605" s="50"/>
      <c r="EKX605" s="50"/>
      <c r="EKY605" s="50"/>
      <c r="EKZ605" s="50"/>
      <c r="ELA605" s="50"/>
      <c r="ELB605" s="50"/>
      <c r="ELC605" s="50"/>
      <c r="ELD605" s="50"/>
      <c r="ELE605" s="50"/>
      <c r="ELF605" s="50"/>
      <c r="ELG605" s="50"/>
      <c r="ELH605" s="50"/>
      <c r="ELI605" s="50"/>
      <c r="ELJ605" s="50"/>
      <c r="ELK605" s="50"/>
      <c r="ELL605" s="50"/>
      <c r="ELM605" s="50"/>
      <c r="ELN605" s="50"/>
      <c r="ELO605" s="50"/>
      <c r="ELP605" s="50"/>
      <c r="ELQ605" s="50"/>
      <c r="ELR605" s="50"/>
      <c r="ELS605" s="50"/>
      <c r="ELT605" s="50"/>
      <c r="ELU605" s="50"/>
      <c r="ELV605" s="50"/>
      <c r="ELW605" s="50"/>
      <c r="ELX605" s="50"/>
      <c r="ELY605" s="50"/>
      <c r="ELZ605" s="50"/>
      <c r="EMA605" s="50"/>
      <c r="EMB605" s="50"/>
      <c r="EMC605" s="50"/>
      <c r="EMD605" s="50"/>
      <c r="EME605" s="50"/>
      <c r="EMF605" s="50"/>
      <c r="EMG605" s="50"/>
      <c r="EMH605" s="50"/>
      <c r="EMI605" s="50"/>
      <c r="EMJ605" s="50"/>
      <c r="EMK605" s="50"/>
      <c r="EML605" s="50"/>
      <c r="EMM605" s="50"/>
      <c r="EMN605" s="50"/>
      <c r="EMO605" s="50"/>
      <c r="EMP605" s="50"/>
      <c r="EMQ605" s="50"/>
      <c r="EMR605" s="50"/>
      <c r="EMS605" s="50"/>
      <c r="EMT605" s="50"/>
      <c r="EMU605" s="50"/>
      <c r="EMV605" s="50"/>
      <c r="EMW605" s="50"/>
      <c r="EMX605" s="50"/>
      <c r="EMY605" s="50"/>
      <c r="EMZ605" s="50"/>
      <c r="ENA605" s="50"/>
      <c r="ENB605" s="50"/>
      <c r="ENC605" s="50"/>
      <c r="END605" s="50"/>
      <c r="ENE605" s="50"/>
      <c r="ENF605" s="50"/>
      <c r="ENG605" s="50"/>
      <c r="ENH605" s="50"/>
      <c r="ENI605" s="50"/>
      <c r="ENJ605" s="50"/>
      <c r="ENK605" s="50"/>
      <c r="ENL605" s="50"/>
      <c r="ENM605" s="50"/>
      <c r="ENN605" s="50"/>
      <c r="ENO605" s="50"/>
      <c r="ENP605" s="50"/>
      <c r="ENQ605" s="50"/>
      <c r="ENR605" s="50"/>
      <c r="ENS605" s="50"/>
      <c r="ENT605" s="50"/>
      <c r="ENU605" s="50"/>
      <c r="ENV605" s="50"/>
      <c r="ENW605" s="50"/>
      <c r="ENX605" s="50"/>
      <c r="ENY605" s="50"/>
      <c r="ENZ605" s="50"/>
      <c r="EOA605" s="50"/>
      <c r="EOB605" s="50"/>
      <c r="EOC605" s="50"/>
      <c r="EOD605" s="50"/>
      <c r="EOE605" s="50"/>
      <c r="EOF605" s="50"/>
      <c r="EOG605" s="50"/>
      <c r="EOH605" s="50"/>
      <c r="EOI605" s="50"/>
      <c r="EOJ605" s="50"/>
      <c r="EOK605" s="50"/>
      <c r="EOL605" s="50"/>
      <c r="EOM605" s="50"/>
      <c r="EON605" s="50"/>
      <c r="EOO605" s="50"/>
      <c r="EOP605" s="50"/>
      <c r="EOQ605" s="50"/>
      <c r="EOR605" s="50"/>
      <c r="EOS605" s="50"/>
      <c r="EOT605" s="50"/>
      <c r="EOU605" s="50"/>
      <c r="EOV605" s="50"/>
      <c r="EOW605" s="50"/>
      <c r="EOX605" s="50"/>
      <c r="EOY605" s="50"/>
      <c r="EOZ605" s="50"/>
      <c r="EPA605" s="50"/>
      <c r="EPB605" s="50"/>
      <c r="EPC605" s="50"/>
      <c r="EPD605" s="50"/>
      <c r="EPE605" s="50"/>
      <c r="EPF605" s="50"/>
      <c r="EPG605" s="50"/>
      <c r="EPH605" s="50"/>
      <c r="EPI605" s="50"/>
      <c r="EPJ605" s="50"/>
      <c r="EPK605" s="50"/>
      <c r="EPL605" s="50"/>
      <c r="EPM605" s="50"/>
      <c r="EPN605" s="50"/>
      <c r="EPO605" s="50"/>
      <c r="EPP605" s="50"/>
      <c r="EPQ605" s="50"/>
      <c r="EPR605" s="50"/>
      <c r="EPS605" s="50"/>
      <c r="EPT605" s="50"/>
      <c r="EPU605" s="50"/>
      <c r="EPV605" s="50"/>
      <c r="EPW605" s="50"/>
      <c r="EPX605" s="50"/>
      <c r="EPY605" s="50"/>
      <c r="EPZ605" s="50"/>
      <c r="EQA605" s="50"/>
      <c r="EQB605" s="50"/>
      <c r="EQC605" s="50"/>
      <c r="EQD605" s="50"/>
      <c r="EQE605" s="50"/>
      <c r="EQF605" s="50"/>
      <c r="EQG605" s="50"/>
      <c r="EQH605" s="50"/>
      <c r="EQI605" s="50"/>
      <c r="EQJ605" s="50"/>
      <c r="EQK605" s="50"/>
      <c r="EQL605" s="50"/>
      <c r="EQM605" s="50"/>
      <c r="EQN605" s="50"/>
      <c r="EQO605" s="50"/>
      <c r="EQP605" s="50"/>
      <c r="EQQ605" s="50"/>
      <c r="EQR605" s="50"/>
      <c r="EQT605" s="50"/>
      <c r="EQV605" s="50"/>
      <c r="EQW605" s="50"/>
      <c r="EQX605" s="50"/>
      <c r="EQY605" s="50"/>
      <c r="EQZ605" s="50"/>
      <c r="ERA605" s="50"/>
      <c r="ERB605" s="50"/>
      <c r="ERC605" s="50"/>
      <c r="ERH605" s="50"/>
      <c r="ERI605" s="50"/>
      <c r="ERJ605" s="50"/>
      <c r="ERK605" s="50"/>
      <c r="ERL605" s="50"/>
      <c r="ERM605" s="50"/>
      <c r="ERN605" s="50"/>
      <c r="ERO605" s="50"/>
      <c r="ERP605" s="50"/>
      <c r="ERQ605" s="50"/>
      <c r="ERR605" s="50"/>
      <c r="ERS605" s="50"/>
      <c r="ERT605" s="50"/>
      <c r="ERU605" s="50"/>
      <c r="ERV605" s="50"/>
      <c r="ERW605" s="50"/>
      <c r="ERX605" s="50"/>
      <c r="ERY605" s="50"/>
      <c r="ERZ605" s="50"/>
      <c r="ESA605" s="50"/>
      <c r="ESB605" s="50"/>
      <c r="ESC605" s="50"/>
      <c r="ESD605" s="50"/>
      <c r="ESE605" s="50"/>
      <c r="ESF605" s="50"/>
      <c r="ESG605" s="50"/>
      <c r="ESH605" s="50"/>
      <c r="ESI605" s="50"/>
      <c r="ESJ605" s="50"/>
      <c r="ESK605" s="50"/>
      <c r="ESL605" s="50"/>
      <c r="ESM605" s="50"/>
      <c r="ESN605" s="50"/>
      <c r="ESO605" s="50"/>
      <c r="ESP605" s="50"/>
      <c r="ESQ605" s="50"/>
      <c r="ESR605" s="50"/>
      <c r="ESS605" s="50"/>
      <c r="EST605" s="50"/>
      <c r="ESU605" s="50"/>
      <c r="ESV605" s="50"/>
      <c r="ESW605" s="50"/>
      <c r="ESX605" s="50"/>
      <c r="ESY605" s="50"/>
      <c r="ESZ605" s="50"/>
      <c r="ETA605" s="50"/>
      <c r="ETB605" s="50"/>
      <c r="ETC605" s="50"/>
      <c r="ETD605" s="50"/>
      <c r="ETE605" s="50"/>
      <c r="ETF605" s="50"/>
      <c r="ETG605" s="50"/>
      <c r="ETH605" s="50"/>
      <c r="ETI605" s="50"/>
      <c r="ETJ605" s="50"/>
      <c r="ETK605" s="50"/>
      <c r="ETL605" s="50"/>
      <c r="ETM605" s="50"/>
      <c r="ETN605" s="50"/>
      <c r="ETO605" s="50"/>
      <c r="ETP605" s="50"/>
      <c r="ETQ605" s="50"/>
      <c r="ETR605" s="50"/>
      <c r="ETS605" s="50"/>
      <c r="ETT605" s="50"/>
      <c r="ETU605" s="50"/>
      <c r="ETV605" s="50"/>
      <c r="ETW605" s="50"/>
      <c r="ETX605" s="50"/>
      <c r="ETY605" s="50"/>
      <c r="ETZ605" s="50"/>
      <c r="EUA605" s="50"/>
      <c r="EUB605" s="50"/>
      <c r="EUC605" s="50"/>
      <c r="EUD605" s="50"/>
      <c r="EUE605" s="50"/>
      <c r="EUF605" s="50"/>
      <c r="EUG605" s="50"/>
      <c r="EUH605" s="50"/>
      <c r="EUI605" s="50"/>
      <c r="EUJ605" s="50"/>
      <c r="EUK605" s="50"/>
      <c r="EUL605" s="50"/>
      <c r="EUM605" s="50"/>
      <c r="EUN605" s="50"/>
      <c r="EUO605" s="50"/>
      <c r="EUP605" s="50"/>
      <c r="EUQ605" s="50"/>
      <c r="EUR605" s="50"/>
      <c r="EUS605" s="50"/>
      <c r="EUT605" s="50"/>
      <c r="EUU605" s="50"/>
      <c r="EUV605" s="50"/>
      <c r="EUW605" s="50"/>
      <c r="EUX605" s="50"/>
      <c r="EUY605" s="50"/>
      <c r="EUZ605" s="50"/>
      <c r="EVA605" s="50"/>
      <c r="EVB605" s="50"/>
      <c r="EVC605" s="50"/>
      <c r="EVD605" s="50"/>
      <c r="EVE605" s="50"/>
      <c r="EVF605" s="50"/>
      <c r="EVG605" s="50"/>
      <c r="EVH605" s="50"/>
      <c r="EVI605" s="50"/>
      <c r="EVJ605" s="50"/>
      <c r="EVK605" s="50"/>
      <c r="EVL605" s="50"/>
      <c r="EVM605" s="50"/>
      <c r="EVN605" s="50"/>
      <c r="EVO605" s="50"/>
      <c r="EVP605" s="50"/>
      <c r="EVQ605" s="50"/>
      <c r="EVR605" s="50"/>
      <c r="EVS605" s="50"/>
      <c r="EVT605" s="50"/>
      <c r="EVU605" s="50"/>
      <c r="EVV605" s="50"/>
      <c r="EVW605" s="50"/>
      <c r="EVX605" s="50"/>
      <c r="EVY605" s="50"/>
      <c r="EVZ605" s="50"/>
      <c r="EWA605" s="50"/>
      <c r="EWB605" s="50"/>
      <c r="EWC605" s="50"/>
      <c r="EWD605" s="50"/>
      <c r="EWE605" s="50"/>
      <c r="EWF605" s="50"/>
      <c r="EWG605" s="50"/>
      <c r="EWH605" s="50"/>
      <c r="EWI605" s="50"/>
      <c r="EWJ605" s="50"/>
      <c r="EWK605" s="50"/>
      <c r="EWL605" s="50"/>
      <c r="EWM605" s="50"/>
      <c r="EWN605" s="50"/>
      <c r="EWO605" s="50"/>
      <c r="EWP605" s="50"/>
      <c r="EWQ605" s="50"/>
      <c r="EWR605" s="50"/>
      <c r="EWS605" s="50"/>
      <c r="EWT605" s="50"/>
      <c r="EWU605" s="50"/>
      <c r="EWV605" s="50"/>
      <c r="EWW605" s="50"/>
      <c r="EWX605" s="50"/>
      <c r="EWY605" s="50"/>
      <c r="EWZ605" s="50"/>
      <c r="EXA605" s="50"/>
      <c r="EXB605" s="50"/>
      <c r="EXC605" s="50"/>
      <c r="EXD605" s="50"/>
      <c r="EXE605" s="50"/>
      <c r="EXF605" s="50"/>
      <c r="EXG605" s="50"/>
      <c r="EXH605" s="50"/>
      <c r="EXI605" s="50"/>
      <c r="EXJ605" s="50"/>
      <c r="EXK605" s="50"/>
      <c r="EXL605" s="50"/>
      <c r="EXM605" s="50"/>
      <c r="EXN605" s="50"/>
      <c r="EXO605" s="50"/>
      <c r="EXP605" s="50"/>
      <c r="EXQ605" s="50"/>
      <c r="EXR605" s="50"/>
      <c r="EXS605" s="50"/>
      <c r="EXT605" s="50"/>
      <c r="EXU605" s="50"/>
      <c r="EXV605" s="50"/>
      <c r="EXW605" s="50"/>
      <c r="EXX605" s="50"/>
      <c r="EXY605" s="50"/>
      <c r="EXZ605" s="50"/>
      <c r="EYA605" s="50"/>
      <c r="EYB605" s="50"/>
      <c r="EYC605" s="50"/>
      <c r="EYD605" s="50"/>
      <c r="EYE605" s="50"/>
      <c r="EYF605" s="50"/>
      <c r="EYG605" s="50"/>
      <c r="EYH605" s="50"/>
      <c r="EYI605" s="50"/>
      <c r="EYJ605" s="50"/>
      <c r="EYK605" s="50"/>
      <c r="EYL605" s="50"/>
      <c r="EYM605" s="50"/>
      <c r="EYN605" s="50"/>
      <c r="EYO605" s="50"/>
      <c r="EYP605" s="50"/>
      <c r="EYQ605" s="50"/>
      <c r="EYR605" s="50"/>
      <c r="EYS605" s="50"/>
      <c r="EYT605" s="50"/>
      <c r="EYU605" s="50"/>
      <c r="EYV605" s="50"/>
      <c r="EYW605" s="50"/>
      <c r="EYX605" s="50"/>
      <c r="EYY605" s="50"/>
      <c r="EYZ605" s="50"/>
      <c r="EZA605" s="50"/>
      <c r="EZB605" s="50"/>
      <c r="EZC605" s="50"/>
      <c r="EZD605" s="50"/>
      <c r="EZE605" s="50"/>
      <c r="EZF605" s="50"/>
      <c r="EZG605" s="50"/>
      <c r="EZH605" s="50"/>
      <c r="EZI605" s="50"/>
      <c r="EZJ605" s="50"/>
      <c r="EZK605" s="50"/>
      <c r="EZL605" s="50"/>
      <c r="EZM605" s="50"/>
      <c r="EZN605" s="50"/>
      <c r="EZO605" s="50"/>
      <c r="EZP605" s="50"/>
      <c r="EZQ605" s="50"/>
      <c r="EZR605" s="50"/>
      <c r="EZS605" s="50"/>
      <c r="EZT605" s="50"/>
      <c r="EZU605" s="50"/>
      <c r="EZV605" s="50"/>
      <c r="EZW605" s="50"/>
      <c r="EZX605" s="50"/>
      <c r="EZY605" s="50"/>
      <c r="EZZ605" s="50"/>
      <c r="FAA605" s="50"/>
      <c r="FAB605" s="50"/>
      <c r="FAC605" s="50"/>
      <c r="FAD605" s="50"/>
      <c r="FAE605" s="50"/>
      <c r="FAF605" s="50"/>
      <c r="FAG605" s="50"/>
      <c r="FAH605" s="50"/>
      <c r="FAI605" s="50"/>
      <c r="FAJ605" s="50"/>
      <c r="FAK605" s="50"/>
      <c r="FAL605" s="50"/>
      <c r="FAM605" s="50"/>
      <c r="FAN605" s="50"/>
      <c r="FAP605" s="50"/>
      <c r="FAR605" s="50"/>
      <c r="FAS605" s="50"/>
      <c r="FAT605" s="50"/>
      <c r="FAU605" s="50"/>
      <c r="FAV605" s="50"/>
      <c r="FAW605" s="50"/>
      <c r="FAX605" s="50"/>
      <c r="FAY605" s="50"/>
      <c r="FBD605" s="50"/>
      <c r="FBE605" s="50"/>
      <c r="FBF605" s="50"/>
      <c r="FBG605" s="50"/>
      <c r="FBH605" s="50"/>
      <c r="FBI605" s="50"/>
      <c r="FBJ605" s="50"/>
      <c r="FBK605" s="50"/>
      <c r="FBL605" s="50"/>
      <c r="FBM605" s="50"/>
      <c r="FBN605" s="50"/>
      <c r="FBO605" s="50"/>
      <c r="FBP605" s="50"/>
      <c r="FBQ605" s="50"/>
      <c r="FBR605" s="50"/>
      <c r="FBS605" s="50"/>
      <c r="FBT605" s="50"/>
      <c r="FBU605" s="50"/>
      <c r="FBV605" s="50"/>
      <c r="FBW605" s="50"/>
      <c r="FBX605" s="50"/>
      <c r="FBY605" s="50"/>
      <c r="FBZ605" s="50"/>
      <c r="FCA605" s="50"/>
      <c r="FCB605" s="50"/>
      <c r="FCC605" s="50"/>
      <c r="FCD605" s="50"/>
      <c r="FCE605" s="50"/>
      <c r="FCF605" s="50"/>
      <c r="FCG605" s="50"/>
      <c r="FCH605" s="50"/>
      <c r="FCI605" s="50"/>
      <c r="FCJ605" s="50"/>
      <c r="FCK605" s="50"/>
      <c r="FCL605" s="50"/>
      <c r="FCM605" s="50"/>
      <c r="FCN605" s="50"/>
      <c r="FCO605" s="50"/>
      <c r="FCP605" s="50"/>
      <c r="FCQ605" s="50"/>
      <c r="FCR605" s="50"/>
      <c r="FCS605" s="50"/>
      <c r="FCT605" s="50"/>
      <c r="FCU605" s="50"/>
      <c r="FCV605" s="50"/>
      <c r="FCW605" s="50"/>
      <c r="FCX605" s="50"/>
      <c r="FCY605" s="50"/>
      <c r="FCZ605" s="50"/>
      <c r="FDA605" s="50"/>
      <c r="FDB605" s="50"/>
      <c r="FDC605" s="50"/>
      <c r="FDD605" s="50"/>
      <c r="FDE605" s="50"/>
      <c r="FDF605" s="50"/>
      <c r="FDG605" s="50"/>
      <c r="FDH605" s="50"/>
      <c r="FDI605" s="50"/>
      <c r="FDJ605" s="50"/>
      <c r="FDK605" s="50"/>
      <c r="FDL605" s="50"/>
      <c r="FDM605" s="50"/>
      <c r="FDN605" s="50"/>
      <c r="FDO605" s="50"/>
      <c r="FDP605" s="50"/>
      <c r="FDQ605" s="50"/>
      <c r="FDR605" s="50"/>
      <c r="FDS605" s="50"/>
      <c r="FDT605" s="50"/>
      <c r="FDU605" s="50"/>
      <c r="FDV605" s="50"/>
      <c r="FDW605" s="50"/>
      <c r="FDX605" s="50"/>
      <c r="FDY605" s="50"/>
      <c r="FDZ605" s="50"/>
      <c r="FEA605" s="50"/>
      <c r="FEB605" s="50"/>
      <c r="FEC605" s="50"/>
      <c r="FED605" s="50"/>
      <c r="FEE605" s="50"/>
      <c r="FEF605" s="50"/>
      <c r="FEG605" s="50"/>
      <c r="FEH605" s="50"/>
      <c r="FEI605" s="50"/>
      <c r="FEJ605" s="50"/>
      <c r="FEK605" s="50"/>
      <c r="FEL605" s="50"/>
      <c r="FEM605" s="50"/>
      <c r="FEN605" s="50"/>
      <c r="FEO605" s="50"/>
      <c r="FEP605" s="50"/>
      <c r="FEQ605" s="50"/>
      <c r="FER605" s="50"/>
      <c r="FES605" s="50"/>
      <c r="FET605" s="50"/>
      <c r="FEU605" s="50"/>
      <c r="FEV605" s="50"/>
      <c r="FEW605" s="50"/>
      <c r="FEX605" s="50"/>
      <c r="FEY605" s="50"/>
      <c r="FEZ605" s="50"/>
      <c r="FFA605" s="50"/>
      <c r="FFB605" s="50"/>
      <c r="FFC605" s="50"/>
      <c r="FFD605" s="50"/>
      <c r="FFE605" s="50"/>
      <c r="FFF605" s="50"/>
      <c r="FFG605" s="50"/>
      <c r="FFH605" s="50"/>
      <c r="FFI605" s="50"/>
      <c r="FFJ605" s="50"/>
      <c r="FFK605" s="50"/>
      <c r="FFL605" s="50"/>
      <c r="FFM605" s="50"/>
      <c r="FFN605" s="50"/>
      <c r="FFO605" s="50"/>
      <c r="FFP605" s="50"/>
      <c r="FFQ605" s="50"/>
      <c r="FFR605" s="50"/>
      <c r="FFS605" s="50"/>
      <c r="FFT605" s="50"/>
      <c r="FFU605" s="50"/>
      <c r="FFV605" s="50"/>
      <c r="FFW605" s="50"/>
      <c r="FFX605" s="50"/>
      <c r="FFY605" s="50"/>
      <c r="FFZ605" s="50"/>
      <c r="FGA605" s="50"/>
      <c r="FGB605" s="50"/>
      <c r="FGC605" s="50"/>
      <c r="FGD605" s="50"/>
      <c r="FGE605" s="50"/>
      <c r="FGF605" s="50"/>
      <c r="FGG605" s="50"/>
      <c r="FGH605" s="50"/>
      <c r="FGI605" s="50"/>
      <c r="FGJ605" s="50"/>
      <c r="FGK605" s="50"/>
      <c r="FGL605" s="50"/>
      <c r="FGM605" s="50"/>
      <c r="FGN605" s="50"/>
      <c r="FGO605" s="50"/>
      <c r="FGP605" s="50"/>
      <c r="FGQ605" s="50"/>
      <c r="FGR605" s="50"/>
      <c r="FGS605" s="50"/>
      <c r="FGT605" s="50"/>
      <c r="FGU605" s="50"/>
      <c r="FGV605" s="50"/>
      <c r="FGW605" s="50"/>
      <c r="FGX605" s="50"/>
      <c r="FGY605" s="50"/>
      <c r="FGZ605" s="50"/>
      <c r="FHA605" s="50"/>
      <c r="FHB605" s="50"/>
      <c r="FHC605" s="50"/>
      <c r="FHD605" s="50"/>
      <c r="FHE605" s="50"/>
      <c r="FHF605" s="50"/>
      <c r="FHG605" s="50"/>
      <c r="FHH605" s="50"/>
      <c r="FHI605" s="50"/>
      <c r="FHJ605" s="50"/>
      <c r="FHK605" s="50"/>
      <c r="FHL605" s="50"/>
      <c r="FHM605" s="50"/>
      <c r="FHN605" s="50"/>
      <c r="FHO605" s="50"/>
      <c r="FHP605" s="50"/>
      <c r="FHQ605" s="50"/>
      <c r="FHR605" s="50"/>
      <c r="FHS605" s="50"/>
      <c r="FHT605" s="50"/>
      <c r="FHU605" s="50"/>
      <c r="FHV605" s="50"/>
      <c r="FHW605" s="50"/>
      <c r="FHX605" s="50"/>
      <c r="FHY605" s="50"/>
      <c r="FHZ605" s="50"/>
      <c r="FIA605" s="50"/>
      <c r="FIB605" s="50"/>
      <c r="FIC605" s="50"/>
      <c r="FID605" s="50"/>
      <c r="FIE605" s="50"/>
      <c r="FIF605" s="50"/>
      <c r="FIG605" s="50"/>
      <c r="FIH605" s="50"/>
      <c r="FII605" s="50"/>
      <c r="FIJ605" s="50"/>
      <c r="FIK605" s="50"/>
      <c r="FIL605" s="50"/>
      <c r="FIM605" s="50"/>
      <c r="FIN605" s="50"/>
      <c r="FIO605" s="50"/>
      <c r="FIP605" s="50"/>
      <c r="FIQ605" s="50"/>
      <c r="FIR605" s="50"/>
      <c r="FIS605" s="50"/>
      <c r="FIT605" s="50"/>
      <c r="FIU605" s="50"/>
      <c r="FIV605" s="50"/>
      <c r="FIW605" s="50"/>
      <c r="FIX605" s="50"/>
      <c r="FIY605" s="50"/>
      <c r="FIZ605" s="50"/>
      <c r="FJA605" s="50"/>
      <c r="FJB605" s="50"/>
      <c r="FJC605" s="50"/>
      <c r="FJD605" s="50"/>
      <c r="FJE605" s="50"/>
      <c r="FJF605" s="50"/>
      <c r="FJG605" s="50"/>
      <c r="FJH605" s="50"/>
      <c r="FJI605" s="50"/>
      <c r="FJJ605" s="50"/>
      <c r="FJK605" s="50"/>
      <c r="FJL605" s="50"/>
      <c r="FJM605" s="50"/>
      <c r="FJN605" s="50"/>
      <c r="FJO605" s="50"/>
      <c r="FJP605" s="50"/>
      <c r="FJQ605" s="50"/>
      <c r="FJR605" s="50"/>
      <c r="FJS605" s="50"/>
      <c r="FJT605" s="50"/>
      <c r="FJU605" s="50"/>
      <c r="FJV605" s="50"/>
      <c r="FJW605" s="50"/>
      <c r="FJX605" s="50"/>
      <c r="FJY605" s="50"/>
      <c r="FJZ605" s="50"/>
      <c r="FKA605" s="50"/>
      <c r="FKB605" s="50"/>
      <c r="FKC605" s="50"/>
      <c r="FKD605" s="50"/>
      <c r="FKE605" s="50"/>
      <c r="FKF605" s="50"/>
      <c r="FKG605" s="50"/>
      <c r="FKH605" s="50"/>
      <c r="FKI605" s="50"/>
      <c r="FKJ605" s="50"/>
      <c r="FKL605" s="50"/>
      <c r="FKN605" s="50"/>
      <c r="FKO605" s="50"/>
      <c r="FKP605" s="50"/>
      <c r="FKQ605" s="50"/>
      <c r="FKR605" s="50"/>
      <c r="FKS605" s="50"/>
      <c r="FKT605" s="50"/>
      <c r="FKU605" s="50"/>
      <c r="FKZ605" s="50"/>
      <c r="FLA605" s="50"/>
      <c r="FLB605" s="50"/>
      <c r="FLC605" s="50"/>
      <c r="FLD605" s="50"/>
      <c r="FLE605" s="50"/>
      <c r="FLF605" s="50"/>
      <c r="FLG605" s="50"/>
      <c r="FLH605" s="50"/>
      <c r="FLI605" s="50"/>
      <c r="FLJ605" s="50"/>
      <c r="FLK605" s="50"/>
      <c r="FLL605" s="50"/>
      <c r="FLM605" s="50"/>
      <c r="FLN605" s="50"/>
      <c r="FLO605" s="50"/>
      <c r="FLP605" s="50"/>
      <c r="FLQ605" s="50"/>
      <c r="FLR605" s="50"/>
      <c r="FLS605" s="50"/>
      <c r="FLT605" s="50"/>
      <c r="FLU605" s="50"/>
      <c r="FLV605" s="50"/>
      <c r="FLW605" s="50"/>
      <c r="FLX605" s="50"/>
      <c r="FLY605" s="50"/>
      <c r="FLZ605" s="50"/>
      <c r="FMA605" s="50"/>
      <c r="FMB605" s="50"/>
      <c r="FMC605" s="50"/>
      <c r="FMD605" s="50"/>
      <c r="FME605" s="50"/>
      <c r="FMF605" s="50"/>
      <c r="FMG605" s="50"/>
      <c r="FMH605" s="50"/>
      <c r="FMI605" s="50"/>
      <c r="FMJ605" s="50"/>
      <c r="FMK605" s="50"/>
      <c r="FML605" s="50"/>
      <c r="FMM605" s="50"/>
      <c r="FMN605" s="50"/>
      <c r="FMO605" s="50"/>
      <c r="FMP605" s="50"/>
      <c r="FMQ605" s="50"/>
      <c r="FMR605" s="50"/>
      <c r="FMS605" s="50"/>
      <c r="FMT605" s="50"/>
      <c r="FMU605" s="50"/>
      <c r="FMV605" s="50"/>
      <c r="FMW605" s="50"/>
      <c r="FMX605" s="50"/>
      <c r="FMY605" s="50"/>
      <c r="FMZ605" s="50"/>
      <c r="FNA605" s="50"/>
      <c r="FNB605" s="50"/>
      <c r="FNC605" s="50"/>
      <c r="FND605" s="50"/>
      <c r="FNE605" s="50"/>
      <c r="FNF605" s="50"/>
      <c r="FNG605" s="50"/>
      <c r="FNH605" s="50"/>
      <c r="FNI605" s="50"/>
      <c r="FNJ605" s="50"/>
      <c r="FNK605" s="50"/>
      <c r="FNL605" s="50"/>
      <c r="FNM605" s="50"/>
      <c r="FNN605" s="50"/>
      <c r="FNO605" s="50"/>
      <c r="FNP605" s="50"/>
      <c r="FNQ605" s="50"/>
      <c r="FNR605" s="50"/>
      <c r="FNS605" s="50"/>
      <c r="FNT605" s="50"/>
      <c r="FNU605" s="50"/>
      <c r="FNV605" s="50"/>
      <c r="FNW605" s="50"/>
      <c r="FNX605" s="50"/>
      <c r="FNY605" s="50"/>
      <c r="FNZ605" s="50"/>
      <c r="FOA605" s="50"/>
      <c r="FOB605" s="50"/>
      <c r="FOC605" s="50"/>
      <c r="FOD605" s="50"/>
      <c r="FOE605" s="50"/>
      <c r="FOF605" s="50"/>
      <c r="FOG605" s="50"/>
      <c r="FOH605" s="50"/>
      <c r="FOI605" s="50"/>
      <c r="FOJ605" s="50"/>
      <c r="FOK605" s="50"/>
      <c r="FOL605" s="50"/>
      <c r="FOM605" s="50"/>
      <c r="FON605" s="50"/>
      <c r="FOO605" s="50"/>
      <c r="FOP605" s="50"/>
      <c r="FOQ605" s="50"/>
      <c r="FOR605" s="50"/>
      <c r="FOS605" s="50"/>
      <c r="FOT605" s="50"/>
      <c r="FOU605" s="50"/>
      <c r="FOV605" s="50"/>
      <c r="FOW605" s="50"/>
      <c r="FOX605" s="50"/>
      <c r="FOY605" s="50"/>
      <c r="FOZ605" s="50"/>
      <c r="FPA605" s="50"/>
      <c r="FPB605" s="50"/>
      <c r="FPC605" s="50"/>
      <c r="FPD605" s="50"/>
      <c r="FPE605" s="50"/>
      <c r="FPF605" s="50"/>
      <c r="FPG605" s="50"/>
      <c r="FPH605" s="50"/>
      <c r="FPI605" s="50"/>
      <c r="FPJ605" s="50"/>
      <c r="FPK605" s="50"/>
      <c r="FPL605" s="50"/>
      <c r="FPM605" s="50"/>
      <c r="FPN605" s="50"/>
      <c r="FPO605" s="50"/>
      <c r="FPP605" s="50"/>
      <c r="FPQ605" s="50"/>
      <c r="FPR605" s="50"/>
      <c r="FPS605" s="50"/>
      <c r="FPT605" s="50"/>
      <c r="FPU605" s="50"/>
      <c r="FPV605" s="50"/>
      <c r="FPW605" s="50"/>
      <c r="FPX605" s="50"/>
      <c r="FPY605" s="50"/>
      <c r="FPZ605" s="50"/>
      <c r="FQA605" s="50"/>
      <c r="FQB605" s="50"/>
      <c r="FQC605" s="50"/>
      <c r="FQD605" s="50"/>
      <c r="FQE605" s="50"/>
      <c r="FQF605" s="50"/>
      <c r="FQG605" s="50"/>
      <c r="FQH605" s="50"/>
      <c r="FQI605" s="50"/>
      <c r="FQJ605" s="50"/>
      <c r="FQK605" s="50"/>
      <c r="FQL605" s="50"/>
      <c r="FQM605" s="50"/>
      <c r="FQN605" s="50"/>
      <c r="FQO605" s="50"/>
      <c r="FQP605" s="50"/>
      <c r="FQQ605" s="50"/>
      <c r="FQR605" s="50"/>
      <c r="FQS605" s="50"/>
      <c r="FQT605" s="50"/>
      <c r="FQU605" s="50"/>
      <c r="FQV605" s="50"/>
      <c r="FQW605" s="50"/>
      <c r="FQX605" s="50"/>
      <c r="FQY605" s="50"/>
      <c r="FQZ605" s="50"/>
      <c r="FRA605" s="50"/>
      <c r="FRB605" s="50"/>
      <c r="FRC605" s="50"/>
      <c r="FRD605" s="50"/>
      <c r="FRE605" s="50"/>
      <c r="FRF605" s="50"/>
      <c r="FRG605" s="50"/>
      <c r="FRH605" s="50"/>
      <c r="FRI605" s="50"/>
      <c r="FRJ605" s="50"/>
      <c r="FRK605" s="50"/>
      <c r="FRL605" s="50"/>
      <c r="FRM605" s="50"/>
      <c r="FRN605" s="50"/>
      <c r="FRO605" s="50"/>
      <c r="FRP605" s="50"/>
      <c r="FRQ605" s="50"/>
      <c r="FRR605" s="50"/>
      <c r="FRS605" s="50"/>
      <c r="FRT605" s="50"/>
      <c r="FRU605" s="50"/>
      <c r="FRV605" s="50"/>
      <c r="FRW605" s="50"/>
      <c r="FRX605" s="50"/>
      <c r="FRY605" s="50"/>
      <c r="FRZ605" s="50"/>
      <c r="FSA605" s="50"/>
      <c r="FSB605" s="50"/>
      <c r="FSC605" s="50"/>
      <c r="FSD605" s="50"/>
      <c r="FSE605" s="50"/>
      <c r="FSF605" s="50"/>
      <c r="FSG605" s="50"/>
      <c r="FSH605" s="50"/>
      <c r="FSI605" s="50"/>
      <c r="FSJ605" s="50"/>
      <c r="FSK605" s="50"/>
      <c r="FSL605" s="50"/>
      <c r="FSM605" s="50"/>
      <c r="FSN605" s="50"/>
      <c r="FSO605" s="50"/>
      <c r="FSP605" s="50"/>
      <c r="FSQ605" s="50"/>
      <c r="FSR605" s="50"/>
      <c r="FSS605" s="50"/>
      <c r="FST605" s="50"/>
      <c r="FSU605" s="50"/>
      <c r="FSV605" s="50"/>
      <c r="FSW605" s="50"/>
      <c r="FSX605" s="50"/>
      <c r="FSY605" s="50"/>
      <c r="FSZ605" s="50"/>
      <c r="FTA605" s="50"/>
      <c r="FTB605" s="50"/>
      <c r="FTC605" s="50"/>
      <c r="FTD605" s="50"/>
      <c r="FTE605" s="50"/>
      <c r="FTF605" s="50"/>
      <c r="FTG605" s="50"/>
      <c r="FTH605" s="50"/>
      <c r="FTI605" s="50"/>
      <c r="FTJ605" s="50"/>
      <c r="FTK605" s="50"/>
      <c r="FTL605" s="50"/>
      <c r="FTM605" s="50"/>
      <c r="FTN605" s="50"/>
      <c r="FTO605" s="50"/>
      <c r="FTP605" s="50"/>
      <c r="FTQ605" s="50"/>
      <c r="FTR605" s="50"/>
      <c r="FTS605" s="50"/>
      <c r="FTT605" s="50"/>
      <c r="FTU605" s="50"/>
      <c r="FTV605" s="50"/>
      <c r="FTW605" s="50"/>
      <c r="FTX605" s="50"/>
      <c r="FTY605" s="50"/>
      <c r="FTZ605" s="50"/>
      <c r="FUA605" s="50"/>
      <c r="FUB605" s="50"/>
      <c r="FUC605" s="50"/>
      <c r="FUD605" s="50"/>
      <c r="FUE605" s="50"/>
      <c r="FUF605" s="50"/>
      <c r="FUH605" s="50"/>
      <c r="FUJ605" s="50"/>
      <c r="FUK605" s="50"/>
      <c r="FUL605" s="50"/>
      <c r="FUM605" s="50"/>
      <c r="FUN605" s="50"/>
      <c r="FUO605" s="50"/>
      <c r="FUP605" s="50"/>
      <c r="FUQ605" s="50"/>
      <c r="FUV605" s="50"/>
      <c r="FUW605" s="50"/>
      <c r="FUX605" s="50"/>
      <c r="FUY605" s="50"/>
      <c r="FUZ605" s="50"/>
      <c r="FVA605" s="50"/>
      <c r="FVB605" s="50"/>
      <c r="FVC605" s="50"/>
      <c r="FVD605" s="50"/>
      <c r="FVE605" s="50"/>
      <c r="FVF605" s="50"/>
      <c r="FVG605" s="50"/>
      <c r="FVH605" s="50"/>
      <c r="FVI605" s="50"/>
      <c r="FVJ605" s="50"/>
      <c r="FVK605" s="50"/>
      <c r="FVL605" s="50"/>
      <c r="FVM605" s="50"/>
      <c r="FVN605" s="50"/>
      <c r="FVO605" s="50"/>
      <c r="FVP605" s="50"/>
      <c r="FVQ605" s="50"/>
      <c r="FVR605" s="50"/>
      <c r="FVS605" s="50"/>
      <c r="FVT605" s="50"/>
      <c r="FVU605" s="50"/>
      <c r="FVV605" s="50"/>
      <c r="FVW605" s="50"/>
      <c r="FVX605" s="50"/>
      <c r="FVY605" s="50"/>
      <c r="FVZ605" s="50"/>
      <c r="FWA605" s="50"/>
      <c r="FWB605" s="50"/>
      <c r="FWC605" s="50"/>
      <c r="FWD605" s="50"/>
      <c r="FWE605" s="50"/>
      <c r="FWF605" s="50"/>
      <c r="FWG605" s="50"/>
      <c r="FWH605" s="50"/>
      <c r="FWI605" s="50"/>
      <c r="FWJ605" s="50"/>
      <c r="FWK605" s="50"/>
      <c r="FWL605" s="50"/>
      <c r="FWM605" s="50"/>
      <c r="FWN605" s="50"/>
      <c r="FWO605" s="50"/>
      <c r="FWP605" s="50"/>
      <c r="FWQ605" s="50"/>
      <c r="FWR605" s="50"/>
      <c r="FWS605" s="50"/>
      <c r="FWT605" s="50"/>
      <c r="FWU605" s="50"/>
      <c r="FWV605" s="50"/>
      <c r="FWW605" s="50"/>
      <c r="FWX605" s="50"/>
      <c r="FWY605" s="50"/>
      <c r="FWZ605" s="50"/>
      <c r="FXA605" s="50"/>
      <c r="FXB605" s="50"/>
      <c r="FXC605" s="50"/>
      <c r="FXD605" s="50"/>
      <c r="FXE605" s="50"/>
      <c r="FXF605" s="50"/>
      <c r="FXG605" s="50"/>
      <c r="FXH605" s="50"/>
      <c r="FXI605" s="50"/>
      <c r="FXJ605" s="50"/>
      <c r="FXK605" s="50"/>
      <c r="FXL605" s="50"/>
      <c r="FXM605" s="50"/>
      <c r="FXN605" s="50"/>
      <c r="FXO605" s="50"/>
      <c r="FXP605" s="50"/>
      <c r="FXQ605" s="50"/>
      <c r="FXR605" s="50"/>
      <c r="FXS605" s="50"/>
      <c r="FXT605" s="50"/>
      <c r="FXU605" s="50"/>
      <c r="FXV605" s="50"/>
      <c r="FXW605" s="50"/>
      <c r="FXX605" s="50"/>
      <c r="FXY605" s="50"/>
      <c r="FXZ605" s="50"/>
      <c r="FYA605" s="50"/>
      <c r="FYB605" s="50"/>
      <c r="FYC605" s="50"/>
      <c r="FYD605" s="50"/>
      <c r="FYE605" s="50"/>
      <c r="FYF605" s="50"/>
      <c r="FYG605" s="50"/>
      <c r="FYH605" s="50"/>
      <c r="FYI605" s="50"/>
      <c r="FYJ605" s="50"/>
      <c r="FYK605" s="50"/>
      <c r="FYL605" s="50"/>
      <c r="FYM605" s="50"/>
      <c r="FYN605" s="50"/>
      <c r="FYO605" s="50"/>
      <c r="FYP605" s="50"/>
      <c r="FYQ605" s="50"/>
      <c r="FYR605" s="50"/>
      <c r="FYS605" s="50"/>
      <c r="FYT605" s="50"/>
      <c r="FYU605" s="50"/>
      <c r="FYV605" s="50"/>
      <c r="FYW605" s="50"/>
      <c r="FYX605" s="50"/>
      <c r="FYY605" s="50"/>
      <c r="FYZ605" s="50"/>
      <c r="FZA605" s="50"/>
      <c r="FZB605" s="50"/>
      <c r="FZC605" s="50"/>
      <c r="FZD605" s="50"/>
      <c r="FZE605" s="50"/>
      <c r="FZF605" s="50"/>
      <c r="FZG605" s="50"/>
      <c r="FZH605" s="50"/>
      <c r="FZI605" s="50"/>
      <c r="FZJ605" s="50"/>
      <c r="FZK605" s="50"/>
      <c r="FZL605" s="50"/>
      <c r="FZM605" s="50"/>
      <c r="FZN605" s="50"/>
      <c r="FZO605" s="50"/>
      <c r="FZP605" s="50"/>
      <c r="FZQ605" s="50"/>
      <c r="FZR605" s="50"/>
      <c r="FZS605" s="50"/>
      <c r="FZT605" s="50"/>
      <c r="FZU605" s="50"/>
      <c r="FZV605" s="50"/>
      <c r="FZW605" s="50"/>
      <c r="FZX605" s="50"/>
      <c r="FZY605" s="50"/>
      <c r="FZZ605" s="50"/>
      <c r="GAA605" s="50"/>
      <c r="GAB605" s="50"/>
      <c r="GAC605" s="50"/>
      <c r="GAD605" s="50"/>
      <c r="GAE605" s="50"/>
      <c r="GAF605" s="50"/>
      <c r="GAG605" s="50"/>
      <c r="GAH605" s="50"/>
      <c r="GAI605" s="50"/>
      <c r="GAJ605" s="50"/>
      <c r="GAK605" s="50"/>
      <c r="GAL605" s="50"/>
      <c r="GAM605" s="50"/>
      <c r="GAN605" s="50"/>
      <c r="GAO605" s="50"/>
      <c r="GAP605" s="50"/>
      <c r="GAQ605" s="50"/>
      <c r="GAR605" s="50"/>
      <c r="GAS605" s="50"/>
      <c r="GAT605" s="50"/>
      <c r="GAU605" s="50"/>
      <c r="GAV605" s="50"/>
      <c r="GAW605" s="50"/>
      <c r="GAX605" s="50"/>
      <c r="GAY605" s="50"/>
      <c r="GAZ605" s="50"/>
      <c r="GBA605" s="50"/>
      <c r="GBB605" s="50"/>
      <c r="GBC605" s="50"/>
      <c r="GBD605" s="50"/>
      <c r="GBE605" s="50"/>
      <c r="GBF605" s="50"/>
      <c r="GBG605" s="50"/>
      <c r="GBH605" s="50"/>
      <c r="GBI605" s="50"/>
      <c r="GBJ605" s="50"/>
      <c r="GBK605" s="50"/>
      <c r="GBL605" s="50"/>
      <c r="GBM605" s="50"/>
      <c r="GBN605" s="50"/>
      <c r="GBO605" s="50"/>
      <c r="GBP605" s="50"/>
      <c r="GBQ605" s="50"/>
      <c r="GBR605" s="50"/>
      <c r="GBS605" s="50"/>
      <c r="GBT605" s="50"/>
      <c r="GBU605" s="50"/>
      <c r="GBV605" s="50"/>
      <c r="GBW605" s="50"/>
      <c r="GBX605" s="50"/>
      <c r="GBY605" s="50"/>
      <c r="GBZ605" s="50"/>
      <c r="GCA605" s="50"/>
      <c r="GCB605" s="50"/>
      <c r="GCC605" s="50"/>
      <c r="GCD605" s="50"/>
      <c r="GCE605" s="50"/>
      <c r="GCF605" s="50"/>
      <c r="GCG605" s="50"/>
      <c r="GCH605" s="50"/>
      <c r="GCI605" s="50"/>
      <c r="GCJ605" s="50"/>
      <c r="GCK605" s="50"/>
      <c r="GCL605" s="50"/>
      <c r="GCM605" s="50"/>
      <c r="GCN605" s="50"/>
      <c r="GCO605" s="50"/>
      <c r="GCP605" s="50"/>
      <c r="GCQ605" s="50"/>
      <c r="GCR605" s="50"/>
      <c r="GCS605" s="50"/>
      <c r="GCT605" s="50"/>
      <c r="GCU605" s="50"/>
      <c r="GCV605" s="50"/>
      <c r="GCW605" s="50"/>
      <c r="GCX605" s="50"/>
      <c r="GCY605" s="50"/>
      <c r="GCZ605" s="50"/>
      <c r="GDA605" s="50"/>
      <c r="GDB605" s="50"/>
      <c r="GDC605" s="50"/>
      <c r="GDD605" s="50"/>
      <c r="GDE605" s="50"/>
      <c r="GDF605" s="50"/>
      <c r="GDG605" s="50"/>
      <c r="GDH605" s="50"/>
      <c r="GDI605" s="50"/>
      <c r="GDJ605" s="50"/>
      <c r="GDK605" s="50"/>
      <c r="GDL605" s="50"/>
      <c r="GDM605" s="50"/>
      <c r="GDN605" s="50"/>
      <c r="GDO605" s="50"/>
      <c r="GDP605" s="50"/>
      <c r="GDQ605" s="50"/>
      <c r="GDR605" s="50"/>
      <c r="GDS605" s="50"/>
      <c r="GDT605" s="50"/>
      <c r="GDU605" s="50"/>
      <c r="GDV605" s="50"/>
      <c r="GDW605" s="50"/>
      <c r="GDX605" s="50"/>
      <c r="GDY605" s="50"/>
      <c r="GDZ605" s="50"/>
      <c r="GEA605" s="50"/>
      <c r="GEB605" s="50"/>
      <c r="GED605" s="50"/>
      <c r="GEF605" s="50"/>
      <c r="GEG605" s="50"/>
      <c r="GEH605" s="50"/>
      <c r="GEI605" s="50"/>
      <c r="GEJ605" s="50"/>
      <c r="GEK605" s="50"/>
      <c r="GEL605" s="50"/>
      <c r="GEM605" s="50"/>
      <c r="GER605" s="50"/>
      <c r="GES605" s="50"/>
      <c r="GET605" s="50"/>
      <c r="GEU605" s="50"/>
      <c r="GEV605" s="50"/>
      <c r="GEW605" s="50"/>
      <c r="GEX605" s="50"/>
      <c r="GEY605" s="50"/>
      <c r="GEZ605" s="50"/>
      <c r="GFA605" s="50"/>
      <c r="GFB605" s="50"/>
      <c r="GFC605" s="50"/>
      <c r="GFD605" s="50"/>
      <c r="GFE605" s="50"/>
      <c r="GFF605" s="50"/>
      <c r="GFG605" s="50"/>
      <c r="GFH605" s="50"/>
      <c r="GFI605" s="50"/>
      <c r="GFJ605" s="50"/>
      <c r="GFK605" s="50"/>
      <c r="GFL605" s="50"/>
      <c r="GFM605" s="50"/>
      <c r="GFN605" s="50"/>
      <c r="GFO605" s="50"/>
      <c r="GFP605" s="50"/>
      <c r="GFQ605" s="50"/>
      <c r="GFR605" s="50"/>
      <c r="GFS605" s="50"/>
      <c r="GFT605" s="50"/>
      <c r="GFU605" s="50"/>
      <c r="GFV605" s="50"/>
      <c r="GFW605" s="50"/>
      <c r="GFX605" s="50"/>
      <c r="GFY605" s="50"/>
      <c r="GFZ605" s="50"/>
      <c r="GGA605" s="50"/>
      <c r="GGB605" s="50"/>
      <c r="GGC605" s="50"/>
      <c r="GGD605" s="50"/>
      <c r="GGE605" s="50"/>
      <c r="GGF605" s="50"/>
      <c r="GGG605" s="50"/>
      <c r="GGH605" s="50"/>
      <c r="GGI605" s="50"/>
      <c r="GGJ605" s="50"/>
      <c r="GGK605" s="50"/>
      <c r="GGL605" s="50"/>
      <c r="GGM605" s="50"/>
      <c r="GGN605" s="50"/>
      <c r="GGO605" s="50"/>
      <c r="GGP605" s="50"/>
      <c r="GGQ605" s="50"/>
      <c r="GGR605" s="50"/>
      <c r="GGS605" s="50"/>
      <c r="GGT605" s="50"/>
      <c r="GGU605" s="50"/>
      <c r="GGV605" s="50"/>
      <c r="GGW605" s="50"/>
      <c r="GGX605" s="50"/>
      <c r="GGY605" s="50"/>
      <c r="GGZ605" s="50"/>
      <c r="GHA605" s="50"/>
      <c r="GHB605" s="50"/>
      <c r="GHC605" s="50"/>
      <c r="GHD605" s="50"/>
      <c r="GHE605" s="50"/>
      <c r="GHF605" s="50"/>
      <c r="GHG605" s="50"/>
      <c r="GHH605" s="50"/>
      <c r="GHI605" s="50"/>
      <c r="GHJ605" s="50"/>
      <c r="GHK605" s="50"/>
      <c r="GHL605" s="50"/>
      <c r="GHM605" s="50"/>
      <c r="GHN605" s="50"/>
      <c r="GHO605" s="50"/>
      <c r="GHP605" s="50"/>
      <c r="GHQ605" s="50"/>
      <c r="GHR605" s="50"/>
      <c r="GHS605" s="50"/>
      <c r="GHT605" s="50"/>
      <c r="GHU605" s="50"/>
      <c r="GHV605" s="50"/>
      <c r="GHW605" s="50"/>
      <c r="GHX605" s="50"/>
      <c r="GHY605" s="50"/>
      <c r="GHZ605" s="50"/>
      <c r="GIA605" s="50"/>
      <c r="GIB605" s="50"/>
      <c r="GIC605" s="50"/>
      <c r="GID605" s="50"/>
      <c r="GIE605" s="50"/>
      <c r="GIF605" s="50"/>
      <c r="GIG605" s="50"/>
      <c r="GIH605" s="50"/>
      <c r="GII605" s="50"/>
      <c r="GIJ605" s="50"/>
      <c r="GIK605" s="50"/>
      <c r="GIL605" s="50"/>
      <c r="GIM605" s="50"/>
      <c r="GIN605" s="50"/>
      <c r="GIO605" s="50"/>
      <c r="GIP605" s="50"/>
      <c r="GIQ605" s="50"/>
      <c r="GIR605" s="50"/>
      <c r="GIS605" s="50"/>
      <c r="GIT605" s="50"/>
      <c r="GIU605" s="50"/>
      <c r="GIV605" s="50"/>
      <c r="GIW605" s="50"/>
      <c r="GIX605" s="50"/>
      <c r="GIY605" s="50"/>
      <c r="GIZ605" s="50"/>
      <c r="GJA605" s="50"/>
      <c r="GJB605" s="50"/>
      <c r="GJC605" s="50"/>
      <c r="GJD605" s="50"/>
      <c r="GJE605" s="50"/>
      <c r="GJF605" s="50"/>
      <c r="GJG605" s="50"/>
      <c r="GJH605" s="50"/>
      <c r="GJI605" s="50"/>
      <c r="GJJ605" s="50"/>
      <c r="GJK605" s="50"/>
      <c r="GJL605" s="50"/>
      <c r="GJM605" s="50"/>
      <c r="GJN605" s="50"/>
      <c r="GJO605" s="50"/>
      <c r="GJP605" s="50"/>
      <c r="GJQ605" s="50"/>
      <c r="GJR605" s="50"/>
      <c r="GJS605" s="50"/>
      <c r="GJT605" s="50"/>
      <c r="GJU605" s="50"/>
      <c r="GJV605" s="50"/>
      <c r="GJW605" s="50"/>
      <c r="GJX605" s="50"/>
      <c r="GJY605" s="50"/>
      <c r="GJZ605" s="50"/>
      <c r="GKA605" s="50"/>
      <c r="GKB605" s="50"/>
      <c r="GKC605" s="50"/>
      <c r="GKD605" s="50"/>
      <c r="GKE605" s="50"/>
      <c r="GKF605" s="50"/>
      <c r="GKG605" s="50"/>
      <c r="GKH605" s="50"/>
      <c r="GKI605" s="50"/>
      <c r="GKJ605" s="50"/>
      <c r="GKK605" s="50"/>
      <c r="GKL605" s="50"/>
      <c r="GKM605" s="50"/>
      <c r="GKN605" s="50"/>
      <c r="GKO605" s="50"/>
      <c r="GKP605" s="50"/>
      <c r="GKQ605" s="50"/>
      <c r="GKR605" s="50"/>
      <c r="GKS605" s="50"/>
      <c r="GKT605" s="50"/>
      <c r="GKU605" s="50"/>
      <c r="GKV605" s="50"/>
      <c r="GKW605" s="50"/>
      <c r="GKX605" s="50"/>
      <c r="GKY605" s="50"/>
      <c r="GKZ605" s="50"/>
      <c r="GLA605" s="50"/>
      <c r="GLB605" s="50"/>
      <c r="GLC605" s="50"/>
      <c r="GLD605" s="50"/>
      <c r="GLE605" s="50"/>
      <c r="GLF605" s="50"/>
      <c r="GLG605" s="50"/>
      <c r="GLH605" s="50"/>
      <c r="GLI605" s="50"/>
      <c r="GLJ605" s="50"/>
      <c r="GLK605" s="50"/>
      <c r="GLL605" s="50"/>
      <c r="GLM605" s="50"/>
      <c r="GLN605" s="50"/>
      <c r="GLO605" s="50"/>
      <c r="GLP605" s="50"/>
      <c r="GLQ605" s="50"/>
      <c r="GLR605" s="50"/>
      <c r="GLS605" s="50"/>
      <c r="GLT605" s="50"/>
      <c r="GLU605" s="50"/>
      <c r="GLV605" s="50"/>
      <c r="GLW605" s="50"/>
      <c r="GLX605" s="50"/>
      <c r="GLY605" s="50"/>
      <c r="GLZ605" s="50"/>
      <c r="GMA605" s="50"/>
      <c r="GMB605" s="50"/>
      <c r="GMC605" s="50"/>
      <c r="GMD605" s="50"/>
      <c r="GME605" s="50"/>
      <c r="GMF605" s="50"/>
      <c r="GMG605" s="50"/>
      <c r="GMH605" s="50"/>
      <c r="GMI605" s="50"/>
      <c r="GMJ605" s="50"/>
      <c r="GMK605" s="50"/>
      <c r="GML605" s="50"/>
      <c r="GMM605" s="50"/>
      <c r="GMN605" s="50"/>
      <c r="GMO605" s="50"/>
      <c r="GMP605" s="50"/>
      <c r="GMQ605" s="50"/>
      <c r="GMR605" s="50"/>
      <c r="GMS605" s="50"/>
      <c r="GMT605" s="50"/>
      <c r="GMU605" s="50"/>
      <c r="GMV605" s="50"/>
      <c r="GMW605" s="50"/>
      <c r="GMX605" s="50"/>
      <c r="GMY605" s="50"/>
      <c r="GMZ605" s="50"/>
      <c r="GNA605" s="50"/>
      <c r="GNB605" s="50"/>
      <c r="GNC605" s="50"/>
      <c r="GND605" s="50"/>
      <c r="GNE605" s="50"/>
      <c r="GNF605" s="50"/>
      <c r="GNG605" s="50"/>
      <c r="GNH605" s="50"/>
      <c r="GNI605" s="50"/>
      <c r="GNJ605" s="50"/>
      <c r="GNK605" s="50"/>
      <c r="GNL605" s="50"/>
      <c r="GNM605" s="50"/>
      <c r="GNN605" s="50"/>
      <c r="GNO605" s="50"/>
      <c r="GNP605" s="50"/>
      <c r="GNQ605" s="50"/>
      <c r="GNR605" s="50"/>
      <c r="GNS605" s="50"/>
      <c r="GNT605" s="50"/>
      <c r="GNU605" s="50"/>
      <c r="GNV605" s="50"/>
      <c r="GNW605" s="50"/>
      <c r="GNX605" s="50"/>
      <c r="GNZ605" s="50"/>
      <c r="GOB605" s="50"/>
      <c r="GOC605" s="50"/>
      <c r="GOD605" s="50"/>
      <c r="GOE605" s="50"/>
      <c r="GOF605" s="50"/>
      <c r="GOG605" s="50"/>
      <c r="GOH605" s="50"/>
      <c r="GOI605" s="50"/>
      <c r="GON605" s="50"/>
      <c r="GOO605" s="50"/>
      <c r="GOP605" s="50"/>
      <c r="GOQ605" s="50"/>
      <c r="GOR605" s="50"/>
      <c r="GOS605" s="50"/>
      <c r="GOT605" s="50"/>
      <c r="GOU605" s="50"/>
      <c r="GOV605" s="50"/>
      <c r="GOW605" s="50"/>
      <c r="GOX605" s="50"/>
      <c r="GOY605" s="50"/>
      <c r="GOZ605" s="50"/>
      <c r="GPA605" s="50"/>
      <c r="GPB605" s="50"/>
      <c r="GPC605" s="50"/>
      <c r="GPD605" s="50"/>
      <c r="GPE605" s="50"/>
      <c r="GPF605" s="50"/>
      <c r="GPG605" s="50"/>
      <c r="GPH605" s="50"/>
      <c r="GPI605" s="50"/>
      <c r="GPJ605" s="50"/>
      <c r="GPK605" s="50"/>
      <c r="GPL605" s="50"/>
      <c r="GPM605" s="50"/>
      <c r="GPN605" s="50"/>
      <c r="GPO605" s="50"/>
      <c r="GPP605" s="50"/>
      <c r="GPQ605" s="50"/>
      <c r="GPR605" s="50"/>
      <c r="GPS605" s="50"/>
      <c r="GPT605" s="50"/>
      <c r="GPU605" s="50"/>
      <c r="GPV605" s="50"/>
      <c r="GPW605" s="50"/>
      <c r="GPX605" s="50"/>
      <c r="GPY605" s="50"/>
      <c r="GPZ605" s="50"/>
      <c r="GQA605" s="50"/>
      <c r="GQB605" s="50"/>
      <c r="GQC605" s="50"/>
      <c r="GQD605" s="50"/>
      <c r="GQE605" s="50"/>
      <c r="GQF605" s="50"/>
      <c r="GQG605" s="50"/>
      <c r="GQH605" s="50"/>
      <c r="GQI605" s="50"/>
      <c r="GQJ605" s="50"/>
      <c r="GQK605" s="50"/>
      <c r="GQL605" s="50"/>
      <c r="GQM605" s="50"/>
      <c r="GQN605" s="50"/>
      <c r="GQO605" s="50"/>
      <c r="GQP605" s="50"/>
      <c r="GQQ605" s="50"/>
      <c r="GQR605" s="50"/>
      <c r="GQS605" s="50"/>
      <c r="GQT605" s="50"/>
      <c r="GQU605" s="50"/>
      <c r="GQV605" s="50"/>
      <c r="GQW605" s="50"/>
      <c r="GQX605" s="50"/>
      <c r="GQY605" s="50"/>
      <c r="GQZ605" s="50"/>
      <c r="GRA605" s="50"/>
      <c r="GRB605" s="50"/>
      <c r="GRC605" s="50"/>
      <c r="GRD605" s="50"/>
      <c r="GRE605" s="50"/>
      <c r="GRF605" s="50"/>
      <c r="GRG605" s="50"/>
      <c r="GRH605" s="50"/>
      <c r="GRI605" s="50"/>
      <c r="GRJ605" s="50"/>
      <c r="GRK605" s="50"/>
      <c r="GRL605" s="50"/>
      <c r="GRM605" s="50"/>
      <c r="GRN605" s="50"/>
      <c r="GRO605" s="50"/>
      <c r="GRP605" s="50"/>
      <c r="GRQ605" s="50"/>
      <c r="GRR605" s="50"/>
      <c r="GRS605" s="50"/>
      <c r="GRT605" s="50"/>
      <c r="GRU605" s="50"/>
      <c r="GRV605" s="50"/>
      <c r="GRW605" s="50"/>
      <c r="GRX605" s="50"/>
      <c r="GRY605" s="50"/>
      <c r="GRZ605" s="50"/>
      <c r="GSA605" s="50"/>
      <c r="GSB605" s="50"/>
      <c r="GSC605" s="50"/>
      <c r="GSD605" s="50"/>
      <c r="GSE605" s="50"/>
      <c r="GSF605" s="50"/>
      <c r="GSG605" s="50"/>
      <c r="GSH605" s="50"/>
      <c r="GSI605" s="50"/>
      <c r="GSJ605" s="50"/>
      <c r="GSK605" s="50"/>
      <c r="GSL605" s="50"/>
      <c r="GSM605" s="50"/>
      <c r="GSN605" s="50"/>
      <c r="GSO605" s="50"/>
      <c r="GSP605" s="50"/>
      <c r="GSQ605" s="50"/>
      <c r="GSR605" s="50"/>
      <c r="GSS605" s="50"/>
      <c r="GST605" s="50"/>
      <c r="GSU605" s="50"/>
      <c r="GSV605" s="50"/>
      <c r="GSW605" s="50"/>
      <c r="GSX605" s="50"/>
      <c r="GSY605" s="50"/>
      <c r="GSZ605" s="50"/>
      <c r="GTA605" s="50"/>
      <c r="GTB605" s="50"/>
      <c r="GTC605" s="50"/>
      <c r="GTD605" s="50"/>
      <c r="GTE605" s="50"/>
      <c r="GTF605" s="50"/>
      <c r="GTG605" s="50"/>
      <c r="GTH605" s="50"/>
      <c r="GTI605" s="50"/>
      <c r="GTJ605" s="50"/>
      <c r="GTK605" s="50"/>
      <c r="GTL605" s="50"/>
      <c r="GTM605" s="50"/>
      <c r="GTN605" s="50"/>
      <c r="GTO605" s="50"/>
      <c r="GTP605" s="50"/>
      <c r="GTQ605" s="50"/>
      <c r="GTR605" s="50"/>
      <c r="GTS605" s="50"/>
      <c r="GTT605" s="50"/>
      <c r="GTU605" s="50"/>
      <c r="GTV605" s="50"/>
      <c r="GTW605" s="50"/>
      <c r="GTX605" s="50"/>
      <c r="GTY605" s="50"/>
      <c r="GTZ605" s="50"/>
      <c r="GUA605" s="50"/>
      <c r="GUB605" s="50"/>
      <c r="GUC605" s="50"/>
      <c r="GUD605" s="50"/>
      <c r="GUE605" s="50"/>
      <c r="GUF605" s="50"/>
      <c r="GUG605" s="50"/>
      <c r="GUH605" s="50"/>
      <c r="GUI605" s="50"/>
      <c r="GUJ605" s="50"/>
      <c r="GUK605" s="50"/>
      <c r="GUL605" s="50"/>
      <c r="GUM605" s="50"/>
      <c r="GUN605" s="50"/>
      <c r="GUO605" s="50"/>
      <c r="GUP605" s="50"/>
      <c r="GUQ605" s="50"/>
      <c r="GUR605" s="50"/>
      <c r="GUS605" s="50"/>
      <c r="GUT605" s="50"/>
      <c r="GUU605" s="50"/>
      <c r="GUV605" s="50"/>
      <c r="GUW605" s="50"/>
      <c r="GUX605" s="50"/>
      <c r="GUY605" s="50"/>
      <c r="GUZ605" s="50"/>
      <c r="GVA605" s="50"/>
      <c r="GVB605" s="50"/>
      <c r="GVC605" s="50"/>
      <c r="GVD605" s="50"/>
      <c r="GVE605" s="50"/>
      <c r="GVF605" s="50"/>
      <c r="GVG605" s="50"/>
      <c r="GVH605" s="50"/>
      <c r="GVI605" s="50"/>
      <c r="GVJ605" s="50"/>
      <c r="GVK605" s="50"/>
      <c r="GVL605" s="50"/>
      <c r="GVM605" s="50"/>
      <c r="GVN605" s="50"/>
      <c r="GVO605" s="50"/>
      <c r="GVP605" s="50"/>
      <c r="GVQ605" s="50"/>
      <c r="GVR605" s="50"/>
      <c r="GVS605" s="50"/>
      <c r="GVT605" s="50"/>
      <c r="GVU605" s="50"/>
      <c r="GVV605" s="50"/>
      <c r="GVW605" s="50"/>
      <c r="GVX605" s="50"/>
      <c r="GVY605" s="50"/>
      <c r="GVZ605" s="50"/>
      <c r="GWA605" s="50"/>
      <c r="GWB605" s="50"/>
      <c r="GWC605" s="50"/>
      <c r="GWD605" s="50"/>
      <c r="GWE605" s="50"/>
      <c r="GWF605" s="50"/>
      <c r="GWG605" s="50"/>
      <c r="GWH605" s="50"/>
      <c r="GWI605" s="50"/>
      <c r="GWJ605" s="50"/>
      <c r="GWK605" s="50"/>
      <c r="GWL605" s="50"/>
      <c r="GWM605" s="50"/>
      <c r="GWN605" s="50"/>
      <c r="GWO605" s="50"/>
      <c r="GWP605" s="50"/>
      <c r="GWQ605" s="50"/>
      <c r="GWR605" s="50"/>
      <c r="GWS605" s="50"/>
      <c r="GWT605" s="50"/>
      <c r="GWU605" s="50"/>
      <c r="GWV605" s="50"/>
      <c r="GWW605" s="50"/>
      <c r="GWX605" s="50"/>
      <c r="GWY605" s="50"/>
      <c r="GWZ605" s="50"/>
      <c r="GXA605" s="50"/>
      <c r="GXB605" s="50"/>
      <c r="GXC605" s="50"/>
      <c r="GXD605" s="50"/>
      <c r="GXE605" s="50"/>
      <c r="GXF605" s="50"/>
      <c r="GXG605" s="50"/>
      <c r="GXH605" s="50"/>
      <c r="GXI605" s="50"/>
      <c r="GXJ605" s="50"/>
      <c r="GXK605" s="50"/>
      <c r="GXL605" s="50"/>
      <c r="GXM605" s="50"/>
      <c r="GXN605" s="50"/>
      <c r="GXO605" s="50"/>
      <c r="GXP605" s="50"/>
      <c r="GXQ605" s="50"/>
      <c r="GXR605" s="50"/>
      <c r="GXS605" s="50"/>
      <c r="GXT605" s="50"/>
      <c r="GXV605" s="50"/>
      <c r="GXX605" s="50"/>
      <c r="GXY605" s="50"/>
      <c r="GXZ605" s="50"/>
      <c r="GYA605" s="50"/>
      <c r="GYB605" s="50"/>
      <c r="GYC605" s="50"/>
      <c r="GYD605" s="50"/>
      <c r="GYE605" s="50"/>
      <c r="GYJ605" s="50"/>
      <c r="GYK605" s="50"/>
      <c r="GYL605" s="50"/>
      <c r="GYM605" s="50"/>
      <c r="GYN605" s="50"/>
      <c r="GYO605" s="50"/>
      <c r="GYP605" s="50"/>
      <c r="GYQ605" s="50"/>
      <c r="GYR605" s="50"/>
      <c r="GYS605" s="50"/>
      <c r="GYT605" s="50"/>
      <c r="GYU605" s="50"/>
      <c r="GYV605" s="50"/>
      <c r="GYW605" s="50"/>
      <c r="GYX605" s="50"/>
      <c r="GYY605" s="50"/>
      <c r="GYZ605" s="50"/>
      <c r="GZA605" s="50"/>
      <c r="GZB605" s="50"/>
      <c r="GZC605" s="50"/>
      <c r="GZD605" s="50"/>
      <c r="GZE605" s="50"/>
      <c r="GZF605" s="50"/>
      <c r="GZG605" s="50"/>
      <c r="GZH605" s="50"/>
      <c r="GZI605" s="50"/>
      <c r="GZJ605" s="50"/>
      <c r="GZK605" s="50"/>
      <c r="GZL605" s="50"/>
      <c r="GZM605" s="50"/>
      <c r="GZN605" s="50"/>
      <c r="GZO605" s="50"/>
      <c r="GZP605" s="50"/>
      <c r="GZQ605" s="50"/>
      <c r="GZR605" s="50"/>
      <c r="GZS605" s="50"/>
      <c r="GZT605" s="50"/>
      <c r="GZU605" s="50"/>
      <c r="GZV605" s="50"/>
      <c r="GZW605" s="50"/>
      <c r="GZX605" s="50"/>
      <c r="GZY605" s="50"/>
      <c r="GZZ605" s="50"/>
      <c r="HAA605" s="50"/>
      <c r="HAB605" s="50"/>
      <c r="HAC605" s="50"/>
      <c r="HAD605" s="50"/>
      <c r="HAE605" s="50"/>
      <c r="HAF605" s="50"/>
      <c r="HAG605" s="50"/>
      <c r="HAH605" s="50"/>
      <c r="HAI605" s="50"/>
      <c r="HAJ605" s="50"/>
      <c r="HAK605" s="50"/>
      <c r="HAL605" s="50"/>
      <c r="HAM605" s="50"/>
      <c r="HAN605" s="50"/>
      <c r="HAO605" s="50"/>
      <c r="HAP605" s="50"/>
      <c r="HAQ605" s="50"/>
      <c r="HAR605" s="50"/>
      <c r="HAS605" s="50"/>
      <c r="HAT605" s="50"/>
      <c r="HAU605" s="50"/>
      <c r="HAV605" s="50"/>
      <c r="HAW605" s="50"/>
      <c r="HAX605" s="50"/>
      <c r="HAY605" s="50"/>
      <c r="HAZ605" s="50"/>
      <c r="HBA605" s="50"/>
      <c r="HBB605" s="50"/>
      <c r="HBC605" s="50"/>
      <c r="HBD605" s="50"/>
      <c r="HBE605" s="50"/>
      <c r="HBF605" s="50"/>
      <c r="HBG605" s="50"/>
      <c r="HBH605" s="50"/>
      <c r="HBI605" s="50"/>
      <c r="HBJ605" s="50"/>
      <c r="HBK605" s="50"/>
      <c r="HBL605" s="50"/>
      <c r="HBM605" s="50"/>
      <c r="HBN605" s="50"/>
      <c r="HBO605" s="50"/>
      <c r="HBP605" s="50"/>
      <c r="HBQ605" s="50"/>
      <c r="HBR605" s="50"/>
      <c r="HBS605" s="50"/>
      <c r="HBT605" s="50"/>
      <c r="HBU605" s="50"/>
      <c r="HBV605" s="50"/>
      <c r="HBW605" s="50"/>
      <c r="HBX605" s="50"/>
      <c r="HBY605" s="50"/>
      <c r="HBZ605" s="50"/>
      <c r="HCA605" s="50"/>
      <c r="HCB605" s="50"/>
      <c r="HCC605" s="50"/>
      <c r="HCD605" s="50"/>
      <c r="HCE605" s="50"/>
      <c r="HCF605" s="50"/>
      <c r="HCG605" s="50"/>
      <c r="HCH605" s="50"/>
      <c r="HCI605" s="50"/>
      <c r="HCJ605" s="50"/>
      <c r="HCK605" s="50"/>
      <c r="HCL605" s="50"/>
      <c r="HCM605" s="50"/>
      <c r="HCN605" s="50"/>
      <c r="HCO605" s="50"/>
      <c r="HCP605" s="50"/>
      <c r="HCQ605" s="50"/>
      <c r="HCR605" s="50"/>
      <c r="HCS605" s="50"/>
      <c r="HCT605" s="50"/>
      <c r="HCU605" s="50"/>
      <c r="HCV605" s="50"/>
      <c r="HCW605" s="50"/>
      <c r="HCX605" s="50"/>
      <c r="HCY605" s="50"/>
      <c r="HCZ605" s="50"/>
      <c r="HDA605" s="50"/>
      <c r="HDB605" s="50"/>
      <c r="HDC605" s="50"/>
      <c r="HDD605" s="50"/>
      <c r="HDE605" s="50"/>
      <c r="HDF605" s="50"/>
      <c r="HDG605" s="50"/>
      <c r="HDH605" s="50"/>
      <c r="HDI605" s="50"/>
      <c r="HDJ605" s="50"/>
      <c r="HDK605" s="50"/>
      <c r="HDL605" s="50"/>
      <c r="HDM605" s="50"/>
      <c r="HDN605" s="50"/>
      <c r="HDO605" s="50"/>
      <c r="HDP605" s="50"/>
      <c r="HDQ605" s="50"/>
      <c r="HDR605" s="50"/>
      <c r="HDS605" s="50"/>
      <c r="HDT605" s="50"/>
      <c r="HDU605" s="50"/>
      <c r="HDV605" s="50"/>
      <c r="HDW605" s="50"/>
      <c r="HDX605" s="50"/>
      <c r="HDY605" s="50"/>
      <c r="HDZ605" s="50"/>
      <c r="HEA605" s="50"/>
      <c r="HEB605" s="50"/>
      <c r="HEC605" s="50"/>
      <c r="HED605" s="50"/>
      <c r="HEE605" s="50"/>
      <c r="HEF605" s="50"/>
      <c r="HEG605" s="50"/>
      <c r="HEH605" s="50"/>
      <c r="HEI605" s="50"/>
      <c r="HEJ605" s="50"/>
      <c r="HEK605" s="50"/>
      <c r="HEL605" s="50"/>
      <c r="HEM605" s="50"/>
      <c r="HEN605" s="50"/>
      <c r="HEO605" s="50"/>
      <c r="HEP605" s="50"/>
      <c r="HEQ605" s="50"/>
      <c r="HER605" s="50"/>
      <c r="HES605" s="50"/>
      <c r="HET605" s="50"/>
      <c r="HEU605" s="50"/>
      <c r="HEV605" s="50"/>
      <c r="HEW605" s="50"/>
      <c r="HEX605" s="50"/>
      <c r="HEY605" s="50"/>
      <c r="HEZ605" s="50"/>
      <c r="HFA605" s="50"/>
      <c r="HFB605" s="50"/>
      <c r="HFC605" s="50"/>
      <c r="HFD605" s="50"/>
      <c r="HFE605" s="50"/>
      <c r="HFF605" s="50"/>
      <c r="HFG605" s="50"/>
      <c r="HFH605" s="50"/>
      <c r="HFI605" s="50"/>
      <c r="HFJ605" s="50"/>
      <c r="HFK605" s="50"/>
      <c r="HFL605" s="50"/>
      <c r="HFM605" s="50"/>
      <c r="HFN605" s="50"/>
      <c r="HFO605" s="50"/>
      <c r="HFP605" s="50"/>
      <c r="HFQ605" s="50"/>
      <c r="HFR605" s="50"/>
      <c r="HFS605" s="50"/>
      <c r="HFT605" s="50"/>
      <c r="HFU605" s="50"/>
      <c r="HFV605" s="50"/>
      <c r="HFW605" s="50"/>
      <c r="HFX605" s="50"/>
      <c r="HFY605" s="50"/>
      <c r="HFZ605" s="50"/>
      <c r="HGA605" s="50"/>
      <c r="HGB605" s="50"/>
      <c r="HGC605" s="50"/>
      <c r="HGD605" s="50"/>
      <c r="HGE605" s="50"/>
      <c r="HGF605" s="50"/>
      <c r="HGG605" s="50"/>
      <c r="HGH605" s="50"/>
      <c r="HGI605" s="50"/>
      <c r="HGJ605" s="50"/>
      <c r="HGK605" s="50"/>
      <c r="HGL605" s="50"/>
      <c r="HGM605" s="50"/>
      <c r="HGN605" s="50"/>
      <c r="HGO605" s="50"/>
      <c r="HGP605" s="50"/>
      <c r="HGQ605" s="50"/>
      <c r="HGR605" s="50"/>
      <c r="HGS605" s="50"/>
      <c r="HGT605" s="50"/>
      <c r="HGU605" s="50"/>
      <c r="HGV605" s="50"/>
      <c r="HGW605" s="50"/>
      <c r="HGX605" s="50"/>
      <c r="HGY605" s="50"/>
      <c r="HGZ605" s="50"/>
      <c r="HHA605" s="50"/>
      <c r="HHB605" s="50"/>
      <c r="HHC605" s="50"/>
      <c r="HHD605" s="50"/>
      <c r="HHE605" s="50"/>
      <c r="HHF605" s="50"/>
      <c r="HHG605" s="50"/>
      <c r="HHH605" s="50"/>
      <c r="HHI605" s="50"/>
      <c r="HHJ605" s="50"/>
      <c r="HHK605" s="50"/>
      <c r="HHL605" s="50"/>
      <c r="HHM605" s="50"/>
      <c r="HHN605" s="50"/>
      <c r="HHO605" s="50"/>
      <c r="HHP605" s="50"/>
      <c r="HHR605" s="50"/>
      <c r="HHT605" s="50"/>
      <c r="HHU605" s="50"/>
      <c r="HHV605" s="50"/>
      <c r="HHW605" s="50"/>
      <c r="HHX605" s="50"/>
      <c r="HHY605" s="50"/>
      <c r="HHZ605" s="50"/>
      <c r="HIA605" s="50"/>
      <c r="HIF605" s="50"/>
      <c r="HIG605" s="50"/>
      <c r="HIH605" s="50"/>
      <c r="HII605" s="50"/>
      <c r="HIJ605" s="50"/>
      <c r="HIK605" s="50"/>
      <c r="HIL605" s="50"/>
      <c r="HIM605" s="50"/>
      <c r="HIN605" s="50"/>
      <c r="HIO605" s="50"/>
      <c r="HIP605" s="50"/>
      <c r="HIQ605" s="50"/>
      <c r="HIR605" s="50"/>
      <c r="HIS605" s="50"/>
      <c r="HIT605" s="50"/>
      <c r="HIU605" s="50"/>
      <c r="HIV605" s="50"/>
      <c r="HIW605" s="50"/>
      <c r="HIX605" s="50"/>
      <c r="HIY605" s="50"/>
      <c r="HIZ605" s="50"/>
      <c r="HJA605" s="50"/>
      <c r="HJB605" s="50"/>
      <c r="HJC605" s="50"/>
      <c r="HJD605" s="50"/>
      <c r="HJE605" s="50"/>
      <c r="HJF605" s="50"/>
      <c r="HJG605" s="50"/>
      <c r="HJH605" s="50"/>
      <c r="HJI605" s="50"/>
      <c r="HJJ605" s="50"/>
      <c r="HJK605" s="50"/>
      <c r="HJL605" s="50"/>
      <c r="HJM605" s="50"/>
      <c r="HJN605" s="50"/>
      <c r="HJO605" s="50"/>
      <c r="HJP605" s="50"/>
      <c r="HJQ605" s="50"/>
      <c r="HJR605" s="50"/>
      <c r="HJS605" s="50"/>
      <c r="HJT605" s="50"/>
      <c r="HJU605" s="50"/>
      <c r="HJV605" s="50"/>
      <c r="HJW605" s="50"/>
      <c r="HJX605" s="50"/>
      <c r="HJY605" s="50"/>
      <c r="HJZ605" s="50"/>
      <c r="HKA605" s="50"/>
      <c r="HKB605" s="50"/>
      <c r="HKC605" s="50"/>
      <c r="HKD605" s="50"/>
      <c r="HKE605" s="50"/>
      <c r="HKF605" s="50"/>
      <c r="HKG605" s="50"/>
      <c r="HKH605" s="50"/>
      <c r="HKI605" s="50"/>
      <c r="HKJ605" s="50"/>
      <c r="HKK605" s="50"/>
      <c r="HKL605" s="50"/>
      <c r="HKM605" s="50"/>
      <c r="HKN605" s="50"/>
      <c r="HKO605" s="50"/>
      <c r="HKP605" s="50"/>
      <c r="HKQ605" s="50"/>
      <c r="HKR605" s="50"/>
      <c r="HKS605" s="50"/>
      <c r="HKT605" s="50"/>
      <c r="HKU605" s="50"/>
      <c r="HKV605" s="50"/>
      <c r="HKW605" s="50"/>
      <c r="HKX605" s="50"/>
      <c r="HKY605" s="50"/>
      <c r="HKZ605" s="50"/>
      <c r="HLA605" s="50"/>
      <c r="HLB605" s="50"/>
      <c r="HLC605" s="50"/>
      <c r="HLD605" s="50"/>
      <c r="HLE605" s="50"/>
      <c r="HLF605" s="50"/>
      <c r="HLG605" s="50"/>
      <c r="HLH605" s="50"/>
      <c r="HLI605" s="50"/>
      <c r="HLJ605" s="50"/>
      <c r="HLK605" s="50"/>
      <c r="HLL605" s="50"/>
      <c r="HLM605" s="50"/>
      <c r="HLN605" s="50"/>
      <c r="HLO605" s="50"/>
      <c r="HLP605" s="50"/>
      <c r="HLQ605" s="50"/>
      <c r="HLR605" s="50"/>
      <c r="HLS605" s="50"/>
      <c r="HLT605" s="50"/>
      <c r="HLU605" s="50"/>
      <c r="HLV605" s="50"/>
      <c r="HLW605" s="50"/>
      <c r="HLX605" s="50"/>
      <c r="HLY605" s="50"/>
      <c r="HLZ605" s="50"/>
      <c r="HMA605" s="50"/>
      <c r="HMB605" s="50"/>
      <c r="HMC605" s="50"/>
      <c r="HMD605" s="50"/>
      <c r="HME605" s="50"/>
      <c r="HMF605" s="50"/>
      <c r="HMG605" s="50"/>
      <c r="HMH605" s="50"/>
      <c r="HMI605" s="50"/>
      <c r="HMJ605" s="50"/>
      <c r="HMK605" s="50"/>
      <c r="HML605" s="50"/>
      <c r="HMM605" s="50"/>
      <c r="HMN605" s="50"/>
      <c r="HMO605" s="50"/>
      <c r="HMP605" s="50"/>
      <c r="HMQ605" s="50"/>
      <c r="HMR605" s="50"/>
      <c r="HMS605" s="50"/>
      <c r="HMT605" s="50"/>
      <c r="HMU605" s="50"/>
      <c r="HMV605" s="50"/>
      <c r="HMW605" s="50"/>
      <c r="HMX605" s="50"/>
      <c r="HMY605" s="50"/>
      <c r="HMZ605" s="50"/>
      <c r="HNA605" s="50"/>
      <c r="HNB605" s="50"/>
      <c r="HNC605" s="50"/>
      <c r="HND605" s="50"/>
      <c r="HNE605" s="50"/>
      <c r="HNF605" s="50"/>
      <c r="HNG605" s="50"/>
      <c r="HNH605" s="50"/>
      <c r="HNI605" s="50"/>
      <c r="HNJ605" s="50"/>
      <c r="HNK605" s="50"/>
      <c r="HNL605" s="50"/>
      <c r="HNM605" s="50"/>
      <c r="HNN605" s="50"/>
      <c r="HNO605" s="50"/>
      <c r="HNP605" s="50"/>
      <c r="HNQ605" s="50"/>
      <c r="HNR605" s="50"/>
      <c r="HNS605" s="50"/>
      <c r="HNT605" s="50"/>
      <c r="HNU605" s="50"/>
      <c r="HNV605" s="50"/>
      <c r="HNW605" s="50"/>
      <c r="HNX605" s="50"/>
      <c r="HNY605" s="50"/>
      <c r="HNZ605" s="50"/>
      <c r="HOA605" s="50"/>
      <c r="HOB605" s="50"/>
      <c r="HOC605" s="50"/>
      <c r="HOD605" s="50"/>
      <c r="HOE605" s="50"/>
      <c r="HOF605" s="50"/>
      <c r="HOG605" s="50"/>
      <c r="HOH605" s="50"/>
      <c r="HOI605" s="50"/>
      <c r="HOJ605" s="50"/>
      <c r="HOK605" s="50"/>
      <c r="HOL605" s="50"/>
      <c r="HOM605" s="50"/>
      <c r="HON605" s="50"/>
      <c r="HOO605" s="50"/>
      <c r="HOP605" s="50"/>
      <c r="HOQ605" s="50"/>
      <c r="HOR605" s="50"/>
      <c r="HOS605" s="50"/>
      <c r="HOT605" s="50"/>
      <c r="HOU605" s="50"/>
      <c r="HOV605" s="50"/>
      <c r="HOW605" s="50"/>
      <c r="HOX605" s="50"/>
      <c r="HOY605" s="50"/>
      <c r="HOZ605" s="50"/>
      <c r="HPA605" s="50"/>
      <c r="HPB605" s="50"/>
      <c r="HPC605" s="50"/>
      <c r="HPD605" s="50"/>
      <c r="HPE605" s="50"/>
      <c r="HPF605" s="50"/>
      <c r="HPG605" s="50"/>
      <c r="HPH605" s="50"/>
      <c r="HPI605" s="50"/>
      <c r="HPJ605" s="50"/>
      <c r="HPK605" s="50"/>
      <c r="HPL605" s="50"/>
      <c r="HPM605" s="50"/>
      <c r="HPN605" s="50"/>
      <c r="HPO605" s="50"/>
      <c r="HPP605" s="50"/>
      <c r="HPQ605" s="50"/>
      <c r="HPR605" s="50"/>
      <c r="HPS605" s="50"/>
      <c r="HPT605" s="50"/>
      <c r="HPU605" s="50"/>
      <c r="HPV605" s="50"/>
      <c r="HPW605" s="50"/>
      <c r="HPX605" s="50"/>
      <c r="HPY605" s="50"/>
      <c r="HPZ605" s="50"/>
      <c r="HQA605" s="50"/>
      <c r="HQB605" s="50"/>
      <c r="HQC605" s="50"/>
      <c r="HQD605" s="50"/>
      <c r="HQE605" s="50"/>
      <c r="HQF605" s="50"/>
      <c r="HQG605" s="50"/>
      <c r="HQH605" s="50"/>
      <c r="HQI605" s="50"/>
      <c r="HQJ605" s="50"/>
      <c r="HQK605" s="50"/>
      <c r="HQL605" s="50"/>
      <c r="HQM605" s="50"/>
      <c r="HQN605" s="50"/>
      <c r="HQO605" s="50"/>
      <c r="HQP605" s="50"/>
      <c r="HQQ605" s="50"/>
      <c r="HQR605" s="50"/>
      <c r="HQS605" s="50"/>
      <c r="HQT605" s="50"/>
      <c r="HQU605" s="50"/>
      <c r="HQV605" s="50"/>
      <c r="HQW605" s="50"/>
      <c r="HQX605" s="50"/>
      <c r="HQY605" s="50"/>
      <c r="HQZ605" s="50"/>
      <c r="HRA605" s="50"/>
      <c r="HRB605" s="50"/>
      <c r="HRC605" s="50"/>
      <c r="HRD605" s="50"/>
      <c r="HRE605" s="50"/>
      <c r="HRF605" s="50"/>
      <c r="HRG605" s="50"/>
      <c r="HRH605" s="50"/>
      <c r="HRI605" s="50"/>
      <c r="HRJ605" s="50"/>
      <c r="HRK605" s="50"/>
      <c r="HRL605" s="50"/>
      <c r="HRN605" s="50"/>
      <c r="HRP605" s="50"/>
      <c r="HRQ605" s="50"/>
      <c r="HRR605" s="50"/>
      <c r="HRS605" s="50"/>
      <c r="HRT605" s="50"/>
      <c r="HRU605" s="50"/>
      <c r="HRV605" s="50"/>
      <c r="HRW605" s="50"/>
      <c r="HSB605" s="50"/>
      <c r="HSC605" s="50"/>
      <c r="HSD605" s="50"/>
      <c r="HSE605" s="50"/>
      <c r="HSF605" s="50"/>
      <c r="HSG605" s="50"/>
      <c r="HSH605" s="50"/>
      <c r="HSI605" s="50"/>
      <c r="HSJ605" s="50"/>
      <c r="HSK605" s="50"/>
      <c r="HSL605" s="50"/>
      <c r="HSM605" s="50"/>
      <c r="HSN605" s="50"/>
      <c r="HSO605" s="50"/>
      <c r="HSP605" s="50"/>
      <c r="HSQ605" s="50"/>
      <c r="HSR605" s="50"/>
      <c r="HSS605" s="50"/>
      <c r="HST605" s="50"/>
      <c r="HSU605" s="50"/>
      <c r="HSV605" s="50"/>
      <c r="HSW605" s="50"/>
      <c r="HSX605" s="50"/>
      <c r="HSY605" s="50"/>
      <c r="HSZ605" s="50"/>
      <c r="HTA605" s="50"/>
      <c r="HTB605" s="50"/>
      <c r="HTC605" s="50"/>
      <c r="HTD605" s="50"/>
      <c r="HTE605" s="50"/>
      <c r="HTF605" s="50"/>
      <c r="HTG605" s="50"/>
      <c r="HTH605" s="50"/>
      <c r="HTI605" s="50"/>
      <c r="HTJ605" s="50"/>
      <c r="HTK605" s="50"/>
      <c r="HTL605" s="50"/>
      <c r="HTM605" s="50"/>
      <c r="HTN605" s="50"/>
      <c r="HTO605" s="50"/>
      <c r="HTP605" s="50"/>
      <c r="HTQ605" s="50"/>
      <c r="HTR605" s="50"/>
      <c r="HTS605" s="50"/>
      <c r="HTT605" s="50"/>
      <c r="HTU605" s="50"/>
      <c r="HTV605" s="50"/>
      <c r="HTW605" s="50"/>
      <c r="HTX605" s="50"/>
      <c r="HTY605" s="50"/>
      <c r="HTZ605" s="50"/>
      <c r="HUA605" s="50"/>
      <c r="HUB605" s="50"/>
      <c r="HUC605" s="50"/>
      <c r="HUD605" s="50"/>
      <c r="HUE605" s="50"/>
      <c r="HUF605" s="50"/>
      <c r="HUG605" s="50"/>
      <c r="HUH605" s="50"/>
      <c r="HUI605" s="50"/>
      <c r="HUJ605" s="50"/>
      <c r="HUK605" s="50"/>
      <c r="HUL605" s="50"/>
      <c r="HUM605" s="50"/>
      <c r="HUN605" s="50"/>
      <c r="HUO605" s="50"/>
      <c r="HUP605" s="50"/>
      <c r="HUQ605" s="50"/>
      <c r="HUR605" s="50"/>
      <c r="HUS605" s="50"/>
      <c r="HUT605" s="50"/>
      <c r="HUU605" s="50"/>
      <c r="HUV605" s="50"/>
      <c r="HUW605" s="50"/>
      <c r="HUX605" s="50"/>
      <c r="HUY605" s="50"/>
      <c r="HUZ605" s="50"/>
      <c r="HVA605" s="50"/>
      <c r="HVB605" s="50"/>
      <c r="HVC605" s="50"/>
      <c r="HVD605" s="50"/>
      <c r="HVE605" s="50"/>
      <c r="HVF605" s="50"/>
      <c r="HVG605" s="50"/>
      <c r="HVH605" s="50"/>
      <c r="HVI605" s="50"/>
      <c r="HVJ605" s="50"/>
      <c r="HVK605" s="50"/>
      <c r="HVL605" s="50"/>
      <c r="HVM605" s="50"/>
      <c r="HVN605" s="50"/>
      <c r="HVO605" s="50"/>
      <c r="HVP605" s="50"/>
      <c r="HVQ605" s="50"/>
      <c r="HVR605" s="50"/>
      <c r="HVS605" s="50"/>
      <c r="HVT605" s="50"/>
      <c r="HVU605" s="50"/>
      <c r="HVV605" s="50"/>
      <c r="HVW605" s="50"/>
      <c r="HVX605" s="50"/>
      <c r="HVY605" s="50"/>
      <c r="HVZ605" s="50"/>
      <c r="HWA605" s="50"/>
      <c r="HWB605" s="50"/>
      <c r="HWC605" s="50"/>
      <c r="HWD605" s="50"/>
      <c r="HWE605" s="50"/>
      <c r="HWF605" s="50"/>
      <c r="HWG605" s="50"/>
      <c r="HWH605" s="50"/>
      <c r="HWI605" s="50"/>
      <c r="HWJ605" s="50"/>
      <c r="HWK605" s="50"/>
      <c r="HWL605" s="50"/>
      <c r="HWM605" s="50"/>
      <c r="HWN605" s="50"/>
      <c r="HWO605" s="50"/>
      <c r="HWP605" s="50"/>
      <c r="HWQ605" s="50"/>
      <c r="HWR605" s="50"/>
      <c r="HWS605" s="50"/>
      <c r="HWT605" s="50"/>
      <c r="HWU605" s="50"/>
      <c r="HWV605" s="50"/>
      <c r="HWW605" s="50"/>
      <c r="HWX605" s="50"/>
      <c r="HWY605" s="50"/>
      <c r="HWZ605" s="50"/>
      <c r="HXA605" s="50"/>
      <c r="HXB605" s="50"/>
      <c r="HXC605" s="50"/>
      <c r="HXD605" s="50"/>
      <c r="HXE605" s="50"/>
      <c r="HXF605" s="50"/>
      <c r="HXG605" s="50"/>
      <c r="HXH605" s="50"/>
      <c r="HXI605" s="50"/>
      <c r="HXJ605" s="50"/>
      <c r="HXK605" s="50"/>
      <c r="HXL605" s="50"/>
      <c r="HXM605" s="50"/>
      <c r="HXN605" s="50"/>
      <c r="HXO605" s="50"/>
      <c r="HXP605" s="50"/>
      <c r="HXQ605" s="50"/>
      <c r="HXR605" s="50"/>
      <c r="HXS605" s="50"/>
      <c r="HXT605" s="50"/>
      <c r="HXU605" s="50"/>
      <c r="HXV605" s="50"/>
      <c r="HXW605" s="50"/>
      <c r="HXX605" s="50"/>
      <c r="HXY605" s="50"/>
      <c r="HXZ605" s="50"/>
      <c r="HYA605" s="50"/>
      <c r="HYB605" s="50"/>
      <c r="HYC605" s="50"/>
      <c r="HYD605" s="50"/>
      <c r="HYE605" s="50"/>
      <c r="HYF605" s="50"/>
      <c r="HYG605" s="50"/>
      <c r="HYH605" s="50"/>
      <c r="HYI605" s="50"/>
      <c r="HYJ605" s="50"/>
      <c r="HYK605" s="50"/>
      <c r="HYL605" s="50"/>
      <c r="HYM605" s="50"/>
      <c r="HYN605" s="50"/>
      <c r="HYO605" s="50"/>
      <c r="HYP605" s="50"/>
      <c r="HYQ605" s="50"/>
      <c r="HYR605" s="50"/>
      <c r="HYS605" s="50"/>
      <c r="HYT605" s="50"/>
      <c r="HYU605" s="50"/>
      <c r="HYV605" s="50"/>
      <c r="HYW605" s="50"/>
      <c r="HYX605" s="50"/>
      <c r="HYY605" s="50"/>
      <c r="HYZ605" s="50"/>
      <c r="HZA605" s="50"/>
      <c r="HZB605" s="50"/>
      <c r="HZC605" s="50"/>
      <c r="HZD605" s="50"/>
      <c r="HZE605" s="50"/>
      <c r="HZF605" s="50"/>
      <c r="HZG605" s="50"/>
      <c r="HZH605" s="50"/>
      <c r="HZI605" s="50"/>
      <c r="HZJ605" s="50"/>
      <c r="HZK605" s="50"/>
      <c r="HZL605" s="50"/>
      <c r="HZM605" s="50"/>
      <c r="HZN605" s="50"/>
      <c r="HZO605" s="50"/>
      <c r="HZP605" s="50"/>
      <c r="HZQ605" s="50"/>
      <c r="HZR605" s="50"/>
      <c r="HZS605" s="50"/>
      <c r="HZT605" s="50"/>
      <c r="HZU605" s="50"/>
      <c r="HZV605" s="50"/>
      <c r="HZW605" s="50"/>
      <c r="HZX605" s="50"/>
      <c r="HZY605" s="50"/>
      <c r="HZZ605" s="50"/>
      <c r="IAA605" s="50"/>
      <c r="IAB605" s="50"/>
      <c r="IAC605" s="50"/>
      <c r="IAD605" s="50"/>
      <c r="IAE605" s="50"/>
      <c r="IAF605" s="50"/>
      <c r="IAG605" s="50"/>
      <c r="IAH605" s="50"/>
      <c r="IAI605" s="50"/>
      <c r="IAJ605" s="50"/>
      <c r="IAK605" s="50"/>
      <c r="IAL605" s="50"/>
      <c r="IAM605" s="50"/>
      <c r="IAN605" s="50"/>
      <c r="IAO605" s="50"/>
      <c r="IAP605" s="50"/>
      <c r="IAQ605" s="50"/>
      <c r="IAR605" s="50"/>
      <c r="IAS605" s="50"/>
      <c r="IAT605" s="50"/>
      <c r="IAU605" s="50"/>
      <c r="IAV605" s="50"/>
      <c r="IAW605" s="50"/>
      <c r="IAX605" s="50"/>
      <c r="IAY605" s="50"/>
      <c r="IAZ605" s="50"/>
      <c r="IBA605" s="50"/>
      <c r="IBB605" s="50"/>
      <c r="IBC605" s="50"/>
      <c r="IBD605" s="50"/>
      <c r="IBE605" s="50"/>
      <c r="IBF605" s="50"/>
      <c r="IBG605" s="50"/>
      <c r="IBH605" s="50"/>
      <c r="IBJ605" s="50"/>
      <c r="IBL605" s="50"/>
      <c r="IBM605" s="50"/>
      <c r="IBN605" s="50"/>
      <c r="IBO605" s="50"/>
      <c r="IBP605" s="50"/>
      <c r="IBQ605" s="50"/>
      <c r="IBR605" s="50"/>
      <c r="IBS605" s="50"/>
      <c r="IBX605" s="50"/>
      <c r="IBY605" s="50"/>
      <c r="IBZ605" s="50"/>
      <c r="ICA605" s="50"/>
      <c r="ICB605" s="50"/>
      <c r="ICC605" s="50"/>
      <c r="ICD605" s="50"/>
      <c r="ICE605" s="50"/>
      <c r="ICF605" s="50"/>
      <c r="ICG605" s="50"/>
      <c r="ICH605" s="50"/>
      <c r="ICI605" s="50"/>
      <c r="ICJ605" s="50"/>
      <c r="ICK605" s="50"/>
      <c r="ICL605" s="50"/>
      <c r="ICM605" s="50"/>
      <c r="ICN605" s="50"/>
      <c r="ICO605" s="50"/>
      <c r="ICP605" s="50"/>
      <c r="ICQ605" s="50"/>
      <c r="ICR605" s="50"/>
      <c r="ICS605" s="50"/>
      <c r="ICT605" s="50"/>
      <c r="ICU605" s="50"/>
      <c r="ICV605" s="50"/>
      <c r="ICW605" s="50"/>
      <c r="ICX605" s="50"/>
      <c r="ICY605" s="50"/>
      <c r="ICZ605" s="50"/>
      <c r="IDA605" s="50"/>
      <c r="IDB605" s="50"/>
      <c r="IDC605" s="50"/>
      <c r="IDD605" s="50"/>
      <c r="IDE605" s="50"/>
      <c r="IDF605" s="50"/>
      <c r="IDG605" s="50"/>
      <c r="IDH605" s="50"/>
      <c r="IDI605" s="50"/>
      <c r="IDJ605" s="50"/>
      <c r="IDK605" s="50"/>
      <c r="IDL605" s="50"/>
      <c r="IDM605" s="50"/>
      <c r="IDN605" s="50"/>
      <c r="IDO605" s="50"/>
      <c r="IDP605" s="50"/>
      <c r="IDQ605" s="50"/>
      <c r="IDR605" s="50"/>
      <c r="IDS605" s="50"/>
      <c r="IDT605" s="50"/>
      <c r="IDU605" s="50"/>
      <c r="IDV605" s="50"/>
      <c r="IDW605" s="50"/>
      <c r="IDX605" s="50"/>
      <c r="IDY605" s="50"/>
      <c r="IDZ605" s="50"/>
      <c r="IEA605" s="50"/>
      <c r="IEB605" s="50"/>
      <c r="IEC605" s="50"/>
      <c r="IED605" s="50"/>
      <c r="IEE605" s="50"/>
      <c r="IEF605" s="50"/>
      <c r="IEG605" s="50"/>
      <c r="IEH605" s="50"/>
      <c r="IEI605" s="50"/>
      <c r="IEJ605" s="50"/>
      <c r="IEK605" s="50"/>
      <c r="IEL605" s="50"/>
      <c r="IEM605" s="50"/>
      <c r="IEN605" s="50"/>
      <c r="IEO605" s="50"/>
      <c r="IEP605" s="50"/>
      <c r="IEQ605" s="50"/>
      <c r="IER605" s="50"/>
      <c r="IES605" s="50"/>
      <c r="IET605" s="50"/>
      <c r="IEU605" s="50"/>
      <c r="IEV605" s="50"/>
      <c r="IEW605" s="50"/>
      <c r="IEX605" s="50"/>
      <c r="IEY605" s="50"/>
      <c r="IEZ605" s="50"/>
      <c r="IFA605" s="50"/>
      <c r="IFB605" s="50"/>
      <c r="IFC605" s="50"/>
      <c r="IFD605" s="50"/>
      <c r="IFE605" s="50"/>
      <c r="IFF605" s="50"/>
      <c r="IFG605" s="50"/>
      <c r="IFH605" s="50"/>
      <c r="IFI605" s="50"/>
      <c r="IFJ605" s="50"/>
      <c r="IFK605" s="50"/>
      <c r="IFL605" s="50"/>
      <c r="IFM605" s="50"/>
      <c r="IFN605" s="50"/>
      <c r="IFO605" s="50"/>
      <c r="IFP605" s="50"/>
      <c r="IFQ605" s="50"/>
      <c r="IFR605" s="50"/>
      <c r="IFS605" s="50"/>
      <c r="IFT605" s="50"/>
      <c r="IFU605" s="50"/>
      <c r="IFV605" s="50"/>
      <c r="IFW605" s="50"/>
      <c r="IFX605" s="50"/>
      <c r="IFY605" s="50"/>
      <c r="IFZ605" s="50"/>
      <c r="IGA605" s="50"/>
      <c r="IGB605" s="50"/>
      <c r="IGC605" s="50"/>
      <c r="IGD605" s="50"/>
      <c r="IGE605" s="50"/>
      <c r="IGF605" s="50"/>
      <c r="IGG605" s="50"/>
      <c r="IGH605" s="50"/>
      <c r="IGI605" s="50"/>
      <c r="IGJ605" s="50"/>
      <c r="IGK605" s="50"/>
      <c r="IGL605" s="50"/>
      <c r="IGM605" s="50"/>
      <c r="IGN605" s="50"/>
      <c r="IGO605" s="50"/>
      <c r="IGP605" s="50"/>
      <c r="IGQ605" s="50"/>
      <c r="IGR605" s="50"/>
      <c r="IGS605" s="50"/>
      <c r="IGT605" s="50"/>
      <c r="IGU605" s="50"/>
      <c r="IGV605" s="50"/>
      <c r="IGW605" s="50"/>
      <c r="IGX605" s="50"/>
      <c r="IGY605" s="50"/>
      <c r="IGZ605" s="50"/>
      <c r="IHA605" s="50"/>
      <c r="IHB605" s="50"/>
      <c r="IHC605" s="50"/>
      <c r="IHD605" s="50"/>
      <c r="IHE605" s="50"/>
      <c r="IHF605" s="50"/>
      <c r="IHG605" s="50"/>
      <c r="IHH605" s="50"/>
      <c r="IHI605" s="50"/>
      <c r="IHJ605" s="50"/>
      <c r="IHK605" s="50"/>
      <c r="IHL605" s="50"/>
      <c r="IHM605" s="50"/>
      <c r="IHN605" s="50"/>
      <c r="IHO605" s="50"/>
      <c r="IHP605" s="50"/>
      <c r="IHQ605" s="50"/>
      <c r="IHR605" s="50"/>
      <c r="IHS605" s="50"/>
      <c r="IHT605" s="50"/>
      <c r="IHU605" s="50"/>
      <c r="IHV605" s="50"/>
      <c r="IHW605" s="50"/>
      <c r="IHX605" s="50"/>
      <c r="IHY605" s="50"/>
      <c r="IHZ605" s="50"/>
      <c r="IIA605" s="50"/>
      <c r="IIB605" s="50"/>
      <c r="IIC605" s="50"/>
      <c r="IID605" s="50"/>
      <c r="IIE605" s="50"/>
      <c r="IIF605" s="50"/>
      <c r="IIG605" s="50"/>
      <c r="IIH605" s="50"/>
      <c r="III605" s="50"/>
      <c r="IIJ605" s="50"/>
      <c r="IIK605" s="50"/>
      <c r="IIL605" s="50"/>
      <c r="IIM605" s="50"/>
      <c r="IIN605" s="50"/>
      <c r="IIO605" s="50"/>
      <c r="IIP605" s="50"/>
      <c r="IIQ605" s="50"/>
      <c r="IIR605" s="50"/>
      <c r="IIS605" s="50"/>
      <c r="IIT605" s="50"/>
      <c r="IIU605" s="50"/>
      <c r="IIV605" s="50"/>
      <c r="IIW605" s="50"/>
      <c r="IIX605" s="50"/>
      <c r="IIY605" s="50"/>
      <c r="IIZ605" s="50"/>
      <c r="IJA605" s="50"/>
      <c r="IJB605" s="50"/>
      <c r="IJC605" s="50"/>
      <c r="IJD605" s="50"/>
      <c r="IJE605" s="50"/>
      <c r="IJF605" s="50"/>
      <c r="IJG605" s="50"/>
      <c r="IJH605" s="50"/>
      <c r="IJI605" s="50"/>
      <c r="IJJ605" s="50"/>
      <c r="IJK605" s="50"/>
      <c r="IJL605" s="50"/>
      <c r="IJM605" s="50"/>
      <c r="IJN605" s="50"/>
      <c r="IJO605" s="50"/>
      <c r="IJP605" s="50"/>
      <c r="IJQ605" s="50"/>
      <c r="IJR605" s="50"/>
      <c r="IJS605" s="50"/>
      <c r="IJT605" s="50"/>
      <c r="IJU605" s="50"/>
      <c r="IJV605" s="50"/>
      <c r="IJW605" s="50"/>
      <c r="IJX605" s="50"/>
      <c r="IJY605" s="50"/>
      <c r="IJZ605" s="50"/>
      <c r="IKA605" s="50"/>
      <c r="IKB605" s="50"/>
      <c r="IKC605" s="50"/>
      <c r="IKD605" s="50"/>
      <c r="IKE605" s="50"/>
      <c r="IKF605" s="50"/>
      <c r="IKG605" s="50"/>
      <c r="IKH605" s="50"/>
      <c r="IKI605" s="50"/>
      <c r="IKJ605" s="50"/>
      <c r="IKK605" s="50"/>
      <c r="IKL605" s="50"/>
      <c r="IKM605" s="50"/>
      <c r="IKN605" s="50"/>
      <c r="IKO605" s="50"/>
      <c r="IKP605" s="50"/>
      <c r="IKQ605" s="50"/>
      <c r="IKR605" s="50"/>
      <c r="IKS605" s="50"/>
      <c r="IKT605" s="50"/>
      <c r="IKU605" s="50"/>
      <c r="IKV605" s="50"/>
      <c r="IKW605" s="50"/>
      <c r="IKX605" s="50"/>
      <c r="IKY605" s="50"/>
      <c r="IKZ605" s="50"/>
      <c r="ILA605" s="50"/>
      <c r="ILB605" s="50"/>
      <c r="ILC605" s="50"/>
      <c r="ILD605" s="50"/>
      <c r="ILF605" s="50"/>
      <c r="ILH605" s="50"/>
      <c r="ILI605" s="50"/>
      <c r="ILJ605" s="50"/>
      <c r="ILK605" s="50"/>
      <c r="ILL605" s="50"/>
      <c r="ILM605" s="50"/>
      <c r="ILN605" s="50"/>
      <c r="ILO605" s="50"/>
      <c r="ILT605" s="50"/>
      <c r="ILU605" s="50"/>
      <c r="ILV605" s="50"/>
      <c r="ILW605" s="50"/>
      <c r="ILX605" s="50"/>
      <c r="ILY605" s="50"/>
      <c r="ILZ605" s="50"/>
      <c r="IMA605" s="50"/>
      <c r="IMB605" s="50"/>
      <c r="IMC605" s="50"/>
      <c r="IMD605" s="50"/>
      <c r="IME605" s="50"/>
      <c r="IMF605" s="50"/>
      <c r="IMG605" s="50"/>
      <c r="IMH605" s="50"/>
      <c r="IMI605" s="50"/>
      <c r="IMJ605" s="50"/>
      <c r="IMK605" s="50"/>
      <c r="IML605" s="50"/>
      <c r="IMM605" s="50"/>
      <c r="IMN605" s="50"/>
      <c r="IMO605" s="50"/>
      <c r="IMP605" s="50"/>
      <c r="IMQ605" s="50"/>
      <c r="IMR605" s="50"/>
      <c r="IMS605" s="50"/>
      <c r="IMT605" s="50"/>
      <c r="IMU605" s="50"/>
      <c r="IMV605" s="50"/>
      <c r="IMW605" s="50"/>
      <c r="IMX605" s="50"/>
      <c r="IMY605" s="50"/>
      <c r="IMZ605" s="50"/>
      <c r="INA605" s="50"/>
      <c r="INB605" s="50"/>
      <c r="INC605" s="50"/>
      <c r="IND605" s="50"/>
      <c r="INE605" s="50"/>
      <c r="INF605" s="50"/>
      <c r="ING605" s="50"/>
      <c r="INH605" s="50"/>
      <c r="INI605" s="50"/>
      <c r="INJ605" s="50"/>
      <c r="INK605" s="50"/>
      <c r="INL605" s="50"/>
      <c r="INM605" s="50"/>
      <c r="INN605" s="50"/>
      <c r="INO605" s="50"/>
      <c r="INP605" s="50"/>
      <c r="INQ605" s="50"/>
      <c r="INR605" s="50"/>
      <c r="INS605" s="50"/>
      <c r="INT605" s="50"/>
      <c r="INU605" s="50"/>
      <c r="INV605" s="50"/>
      <c r="INW605" s="50"/>
      <c r="INX605" s="50"/>
      <c r="INY605" s="50"/>
      <c r="INZ605" s="50"/>
      <c r="IOA605" s="50"/>
      <c r="IOB605" s="50"/>
      <c r="IOC605" s="50"/>
      <c r="IOD605" s="50"/>
      <c r="IOE605" s="50"/>
      <c r="IOF605" s="50"/>
      <c r="IOG605" s="50"/>
      <c r="IOH605" s="50"/>
      <c r="IOI605" s="50"/>
      <c r="IOJ605" s="50"/>
      <c r="IOK605" s="50"/>
      <c r="IOL605" s="50"/>
      <c r="IOM605" s="50"/>
      <c r="ION605" s="50"/>
      <c r="IOO605" s="50"/>
      <c r="IOP605" s="50"/>
      <c r="IOQ605" s="50"/>
      <c r="IOR605" s="50"/>
      <c r="IOS605" s="50"/>
      <c r="IOT605" s="50"/>
      <c r="IOU605" s="50"/>
      <c r="IOV605" s="50"/>
      <c r="IOW605" s="50"/>
      <c r="IOX605" s="50"/>
      <c r="IOY605" s="50"/>
      <c r="IOZ605" s="50"/>
      <c r="IPA605" s="50"/>
      <c r="IPB605" s="50"/>
      <c r="IPC605" s="50"/>
      <c r="IPD605" s="50"/>
      <c r="IPE605" s="50"/>
      <c r="IPF605" s="50"/>
      <c r="IPG605" s="50"/>
      <c r="IPH605" s="50"/>
      <c r="IPI605" s="50"/>
      <c r="IPJ605" s="50"/>
      <c r="IPK605" s="50"/>
      <c r="IPL605" s="50"/>
      <c r="IPM605" s="50"/>
      <c r="IPN605" s="50"/>
      <c r="IPO605" s="50"/>
      <c r="IPP605" s="50"/>
      <c r="IPQ605" s="50"/>
      <c r="IPR605" s="50"/>
      <c r="IPS605" s="50"/>
      <c r="IPT605" s="50"/>
      <c r="IPU605" s="50"/>
      <c r="IPV605" s="50"/>
      <c r="IPW605" s="50"/>
      <c r="IPX605" s="50"/>
      <c r="IPY605" s="50"/>
      <c r="IPZ605" s="50"/>
      <c r="IQA605" s="50"/>
      <c r="IQB605" s="50"/>
      <c r="IQC605" s="50"/>
      <c r="IQD605" s="50"/>
      <c r="IQE605" s="50"/>
      <c r="IQF605" s="50"/>
      <c r="IQG605" s="50"/>
      <c r="IQH605" s="50"/>
      <c r="IQI605" s="50"/>
      <c r="IQJ605" s="50"/>
      <c r="IQK605" s="50"/>
      <c r="IQL605" s="50"/>
      <c r="IQM605" s="50"/>
      <c r="IQN605" s="50"/>
      <c r="IQO605" s="50"/>
      <c r="IQP605" s="50"/>
      <c r="IQQ605" s="50"/>
      <c r="IQR605" s="50"/>
      <c r="IQS605" s="50"/>
      <c r="IQT605" s="50"/>
      <c r="IQU605" s="50"/>
      <c r="IQV605" s="50"/>
      <c r="IQW605" s="50"/>
      <c r="IQX605" s="50"/>
      <c r="IQY605" s="50"/>
      <c r="IQZ605" s="50"/>
      <c r="IRA605" s="50"/>
      <c r="IRB605" s="50"/>
      <c r="IRC605" s="50"/>
      <c r="IRD605" s="50"/>
      <c r="IRE605" s="50"/>
      <c r="IRF605" s="50"/>
      <c r="IRG605" s="50"/>
      <c r="IRH605" s="50"/>
      <c r="IRI605" s="50"/>
      <c r="IRJ605" s="50"/>
      <c r="IRK605" s="50"/>
      <c r="IRL605" s="50"/>
      <c r="IRM605" s="50"/>
      <c r="IRN605" s="50"/>
      <c r="IRO605" s="50"/>
      <c r="IRP605" s="50"/>
      <c r="IRQ605" s="50"/>
      <c r="IRR605" s="50"/>
      <c r="IRS605" s="50"/>
      <c r="IRT605" s="50"/>
      <c r="IRU605" s="50"/>
      <c r="IRV605" s="50"/>
      <c r="IRW605" s="50"/>
      <c r="IRX605" s="50"/>
      <c r="IRY605" s="50"/>
      <c r="IRZ605" s="50"/>
      <c r="ISA605" s="50"/>
      <c r="ISB605" s="50"/>
      <c r="ISC605" s="50"/>
      <c r="ISD605" s="50"/>
      <c r="ISE605" s="50"/>
      <c r="ISF605" s="50"/>
      <c r="ISG605" s="50"/>
      <c r="ISH605" s="50"/>
      <c r="ISI605" s="50"/>
      <c r="ISJ605" s="50"/>
      <c r="ISK605" s="50"/>
      <c r="ISL605" s="50"/>
      <c r="ISM605" s="50"/>
      <c r="ISN605" s="50"/>
      <c r="ISO605" s="50"/>
      <c r="ISP605" s="50"/>
      <c r="ISQ605" s="50"/>
      <c r="ISR605" s="50"/>
      <c r="ISS605" s="50"/>
      <c r="IST605" s="50"/>
      <c r="ISU605" s="50"/>
      <c r="ISV605" s="50"/>
      <c r="ISW605" s="50"/>
      <c r="ISX605" s="50"/>
      <c r="ISY605" s="50"/>
      <c r="ISZ605" s="50"/>
      <c r="ITA605" s="50"/>
      <c r="ITB605" s="50"/>
      <c r="ITC605" s="50"/>
      <c r="ITD605" s="50"/>
      <c r="ITE605" s="50"/>
      <c r="ITF605" s="50"/>
      <c r="ITG605" s="50"/>
      <c r="ITH605" s="50"/>
      <c r="ITI605" s="50"/>
      <c r="ITJ605" s="50"/>
      <c r="ITK605" s="50"/>
      <c r="ITL605" s="50"/>
      <c r="ITM605" s="50"/>
      <c r="ITN605" s="50"/>
      <c r="ITO605" s="50"/>
      <c r="ITP605" s="50"/>
      <c r="ITQ605" s="50"/>
      <c r="ITR605" s="50"/>
      <c r="ITS605" s="50"/>
      <c r="ITT605" s="50"/>
      <c r="ITU605" s="50"/>
      <c r="ITV605" s="50"/>
      <c r="ITW605" s="50"/>
      <c r="ITX605" s="50"/>
      <c r="ITY605" s="50"/>
      <c r="ITZ605" s="50"/>
      <c r="IUA605" s="50"/>
      <c r="IUB605" s="50"/>
      <c r="IUC605" s="50"/>
      <c r="IUD605" s="50"/>
      <c r="IUE605" s="50"/>
      <c r="IUF605" s="50"/>
      <c r="IUG605" s="50"/>
      <c r="IUH605" s="50"/>
      <c r="IUI605" s="50"/>
      <c r="IUJ605" s="50"/>
      <c r="IUK605" s="50"/>
      <c r="IUL605" s="50"/>
      <c r="IUM605" s="50"/>
      <c r="IUN605" s="50"/>
      <c r="IUO605" s="50"/>
      <c r="IUP605" s="50"/>
      <c r="IUQ605" s="50"/>
      <c r="IUR605" s="50"/>
      <c r="IUS605" s="50"/>
      <c r="IUT605" s="50"/>
      <c r="IUU605" s="50"/>
      <c r="IUV605" s="50"/>
      <c r="IUW605" s="50"/>
      <c r="IUX605" s="50"/>
      <c r="IUY605" s="50"/>
      <c r="IUZ605" s="50"/>
      <c r="IVB605" s="50"/>
      <c r="IVD605" s="50"/>
      <c r="IVE605" s="50"/>
      <c r="IVF605" s="50"/>
      <c r="IVG605" s="50"/>
      <c r="IVH605" s="50"/>
      <c r="IVI605" s="50"/>
      <c r="IVJ605" s="50"/>
      <c r="IVK605" s="50"/>
      <c r="IVP605" s="50"/>
      <c r="IVQ605" s="50"/>
      <c r="IVR605" s="50"/>
      <c r="IVS605" s="50"/>
      <c r="IVT605" s="50"/>
      <c r="IVU605" s="50"/>
      <c r="IVV605" s="50"/>
      <c r="IVW605" s="50"/>
      <c r="IVX605" s="50"/>
      <c r="IVY605" s="50"/>
      <c r="IVZ605" s="50"/>
      <c r="IWA605" s="50"/>
      <c r="IWB605" s="50"/>
      <c r="IWC605" s="50"/>
      <c r="IWD605" s="50"/>
      <c r="IWE605" s="50"/>
      <c r="IWF605" s="50"/>
      <c r="IWG605" s="50"/>
      <c r="IWH605" s="50"/>
      <c r="IWI605" s="50"/>
      <c r="IWJ605" s="50"/>
      <c r="IWK605" s="50"/>
      <c r="IWL605" s="50"/>
      <c r="IWM605" s="50"/>
      <c r="IWN605" s="50"/>
      <c r="IWO605" s="50"/>
      <c r="IWP605" s="50"/>
      <c r="IWQ605" s="50"/>
      <c r="IWR605" s="50"/>
      <c r="IWS605" s="50"/>
      <c r="IWT605" s="50"/>
      <c r="IWU605" s="50"/>
      <c r="IWV605" s="50"/>
      <c r="IWW605" s="50"/>
      <c r="IWX605" s="50"/>
      <c r="IWY605" s="50"/>
      <c r="IWZ605" s="50"/>
      <c r="IXA605" s="50"/>
      <c r="IXB605" s="50"/>
      <c r="IXC605" s="50"/>
      <c r="IXD605" s="50"/>
      <c r="IXE605" s="50"/>
      <c r="IXF605" s="50"/>
      <c r="IXG605" s="50"/>
      <c r="IXH605" s="50"/>
      <c r="IXI605" s="50"/>
      <c r="IXJ605" s="50"/>
      <c r="IXK605" s="50"/>
      <c r="IXL605" s="50"/>
      <c r="IXM605" s="50"/>
      <c r="IXN605" s="50"/>
      <c r="IXO605" s="50"/>
      <c r="IXP605" s="50"/>
      <c r="IXQ605" s="50"/>
      <c r="IXR605" s="50"/>
      <c r="IXS605" s="50"/>
      <c r="IXT605" s="50"/>
      <c r="IXU605" s="50"/>
      <c r="IXV605" s="50"/>
      <c r="IXW605" s="50"/>
      <c r="IXX605" s="50"/>
      <c r="IXY605" s="50"/>
      <c r="IXZ605" s="50"/>
      <c r="IYA605" s="50"/>
      <c r="IYB605" s="50"/>
      <c r="IYC605" s="50"/>
      <c r="IYD605" s="50"/>
      <c r="IYE605" s="50"/>
      <c r="IYF605" s="50"/>
      <c r="IYG605" s="50"/>
      <c r="IYH605" s="50"/>
      <c r="IYI605" s="50"/>
      <c r="IYJ605" s="50"/>
      <c r="IYK605" s="50"/>
      <c r="IYL605" s="50"/>
      <c r="IYM605" s="50"/>
      <c r="IYN605" s="50"/>
      <c r="IYO605" s="50"/>
      <c r="IYP605" s="50"/>
      <c r="IYQ605" s="50"/>
      <c r="IYR605" s="50"/>
      <c r="IYS605" s="50"/>
      <c r="IYT605" s="50"/>
      <c r="IYU605" s="50"/>
      <c r="IYV605" s="50"/>
      <c r="IYW605" s="50"/>
      <c r="IYX605" s="50"/>
      <c r="IYY605" s="50"/>
      <c r="IYZ605" s="50"/>
      <c r="IZA605" s="50"/>
      <c r="IZB605" s="50"/>
      <c r="IZC605" s="50"/>
      <c r="IZD605" s="50"/>
      <c r="IZE605" s="50"/>
      <c r="IZF605" s="50"/>
      <c r="IZG605" s="50"/>
      <c r="IZH605" s="50"/>
      <c r="IZI605" s="50"/>
      <c r="IZJ605" s="50"/>
      <c r="IZK605" s="50"/>
      <c r="IZL605" s="50"/>
      <c r="IZM605" s="50"/>
      <c r="IZN605" s="50"/>
      <c r="IZO605" s="50"/>
      <c r="IZP605" s="50"/>
      <c r="IZQ605" s="50"/>
      <c r="IZR605" s="50"/>
      <c r="IZS605" s="50"/>
      <c r="IZT605" s="50"/>
      <c r="IZU605" s="50"/>
      <c r="IZV605" s="50"/>
      <c r="IZW605" s="50"/>
      <c r="IZX605" s="50"/>
      <c r="IZY605" s="50"/>
      <c r="IZZ605" s="50"/>
      <c r="JAA605" s="50"/>
      <c r="JAB605" s="50"/>
      <c r="JAC605" s="50"/>
      <c r="JAD605" s="50"/>
      <c r="JAE605" s="50"/>
      <c r="JAF605" s="50"/>
      <c r="JAG605" s="50"/>
      <c r="JAH605" s="50"/>
      <c r="JAI605" s="50"/>
      <c r="JAJ605" s="50"/>
      <c r="JAK605" s="50"/>
      <c r="JAL605" s="50"/>
      <c r="JAM605" s="50"/>
      <c r="JAN605" s="50"/>
      <c r="JAO605" s="50"/>
      <c r="JAP605" s="50"/>
      <c r="JAQ605" s="50"/>
      <c r="JAR605" s="50"/>
      <c r="JAS605" s="50"/>
      <c r="JAT605" s="50"/>
      <c r="JAU605" s="50"/>
      <c r="JAV605" s="50"/>
      <c r="JAW605" s="50"/>
      <c r="JAX605" s="50"/>
      <c r="JAY605" s="50"/>
      <c r="JAZ605" s="50"/>
      <c r="JBA605" s="50"/>
      <c r="JBB605" s="50"/>
      <c r="JBC605" s="50"/>
      <c r="JBD605" s="50"/>
      <c r="JBE605" s="50"/>
      <c r="JBF605" s="50"/>
      <c r="JBG605" s="50"/>
      <c r="JBH605" s="50"/>
      <c r="JBI605" s="50"/>
      <c r="JBJ605" s="50"/>
      <c r="JBK605" s="50"/>
      <c r="JBL605" s="50"/>
      <c r="JBM605" s="50"/>
      <c r="JBN605" s="50"/>
      <c r="JBO605" s="50"/>
      <c r="JBP605" s="50"/>
      <c r="JBQ605" s="50"/>
      <c r="JBR605" s="50"/>
      <c r="JBS605" s="50"/>
      <c r="JBT605" s="50"/>
      <c r="JBU605" s="50"/>
      <c r="JBV605" s="50"/>
      <c r="JBW605" s="50"/>
      <c r="JBX605" s="50"/>
      <c r="JBY605" s="50"/>
      <c r="JBZ605" s="50"/>
      <c r="JCA605" s="50"/>
      <c r="JCB605" s="50"/>
      <c r="JCC605" s="50"/>
      <c r="JCD605" s="50"/>
      <c r="JCE605" s="50"/>
      <c r="JCF605" s="50"/>
      <c r="JCG605" s="50"/>
      <c r="JCH605" s="50"/>
      <c r="JCI605" s="50"/>
      <c r="JCJ605" s="50"/>
      <c r="JCK605" s="50"/>
      <c r="JCL605" s="50"/>
      <c r="JCM605" s="50"/>
      <c r="JCN605" s="50"/>
      <c r="JCO605" s="50"/>
      <c r="JCP605" s="50"/>
      <c r="JCQ605" s="50"/>
      <c r="JCR605" s="50"/>
      <c r="JCS605" s="50"/>
      <c r="JCT605" s="50"/>
      <c r="JCU605" s="50"/>
      <c r="JCV605" s="50"/>
      <c r="JCW605" s="50"/>
      <c r="JCX605" s="50"/>
      <c r="JCY605" s="50"/>
      <c r="JCZ605" s="50"/>
      <c r="JDA605" s="50"/>
      <c r="JDB605" s="50"/>
      <c r="JDC605" s="50"/>
      <c r="JDD605" s="50"/>
      <c r="JDE605" s="50"/>
      <c r="JDF605" s="50"/>
      <c r="JDG605" s="50"/>
      <c r="JDH605" s="50"/>
      <c r="JDI605" s="50"/>
      <c r="JDJ605" s="50"/>
      <c r="JDK605" s="50"/>
      <c r="JDL605" s="50"/>
      <c r="JDM605" s="50"/>
      <c r="JDN605" s="50"/>
      <c r="JDO605" s="50"/>
      <c r="JDP605" s="50"/>
      <c r="JDQ605" s="50"/>
      <c r="JDR605" s="50"/>
      <c r="JDS605" s="50"/>
      <c r="JDT605" s="50"/>
      <c r="JDU605" s="50"/>
      <c r="JDV605" s="50"/>
      <c r="JDW605" s="50"/>
      <c r="JDX605" s="50"/>
      <c r="JDY605" s="50"/>
      <c r="JDZ605" s="50"/>
      <c r="JEA605" s="50"/>
      <c r="JEB605" s="50"/>
      <c r="JEC605" s="50"/>
      <c r="JED605" s="50"/>
      <c r="JEE605" s="50"/>
      <c r="JEF605" s="50"/>
      <c r="JEG605" s="50"/>
      <c r="JEH605" s="50"/>
      <c r="JEI605" s="50"/>
      <c r="JEJ605" s="50"/>
      <c r="JEK605" s="50"/>
      <c r="JEL605" s="50"/>
      <c r="JEM605" s="50"/>
      <c r="JEN605" s="50"/>
      <c r="JEO605" s="50"/>
      <c r="JEP605" s="50"/>
      <c r="JEQ605" s="50"/>
      <c r="JER605" s="50"/>
      <c r="JES605" s="50"/>
      <c r="JET605" s="50"/>
      <c r="JEU605" s="50"/>
      <c r="JEV605" s="50"/>
      <c r="JEX605" s="50"/>
      <c r="JEZ605" s="50"/>
      <c r="JFA605" s="50"/>
      <c r="JFB605" s="50"/>
      <c r="JFC605" s="50"/>
      <c r="JFD605" s="50"/>
      <c r="JFE605" s="50"/>
      <c r="JFF605" s="50"/>
      <c r="JFG605" s="50"/>
      <c r="JFL605" s="50"/>
      <c r="JFM605" s="50"/>
      <c r="JFN605" s="50"/>
      <c r="JFO605" s="50"/>
      <c r="JFP605" s="50"/>
      <c r="JFQ605" s="50"/>
      <c r="JFR605" s="50"/>
      <c r="JFS605" s="50"/>
      <c r="JFT605" s="50"/>
      <c r="JFU605" s="50"/>
      <c r="JFV605" s="50"/>
      <c r="JFW605" s="50"/>
      <c r="JFX605" s="50"/>
      <c r="JFY605" s="50"/>
      <c r="JFZ605" s="50"/>
      <c r="JGA605" s="50"/>
      <c r="JGB605" s="50"/>
      <c r="JGC605" s="50"/>
      <c r="JGD605" s="50"/>
      <c r="JGE605" s="50"/>
      <c r="JGF605" s="50"/>
      <c r="JGG605" s="50"/>
      <c r="JGH605" s="50"/>
      <c r="JGI605" s="50"/>
      <c r="JGJ605" s="50"/>
      <c r="JGK605" s="50"/>
      <c r="JGL605" s="50"/>
      <c r="JGM605" s="50"/>
      <c r="JGN605" s="50"/>
      <c r="JGO605" s="50"/>
      <c r="JGP605" s="50"/>
      <c r="JGQ605" s="50"/>
      <c r="JGR605" s="50"/>
      <c r="JGS605" s="50"/>
      <c r="JGT605" s="50"/>
      <c r="JGU605" s="50"/>
      <c r="JGV605" s="50"/>
      <c r="JGW605" s="50"/>
      <c r="JGX605" s="50"/>
      <c r="JGY605" s="50"/>
      <c r="JGZ605" s="50"/>
      <c r="JHA605" s="50"/>
      <c r="JHB605" s="50"/>
      <c r="JHC605" s="50"/>
      <c r="JHD605" s="50"/>
      <c r="JHE605" s="50"/>
      <c r="JHF605" s="50"/>
      <c r="JHG605" s="50"/>
      <c r="JHH605" s="50"/>
      <c r="JHI605" s="50"/>
      <c r="JHJ605" s="50"/>
      <c r="JHK605" s="50"/>
      <c r="JHL605" s="50"/>
      <c r="JHM605" s="50"/>
      <c r="JHN605" s="50"/>
      <c r="JHO605" s="50"/>
      <c r="JHP605" s="50"/>
      <c r="JHQ605" s="50"/>
      <c r="JHR605" s="50"/>
      <c r="JHS605" s="50"/>
      <c r="JHT605" s="50"/>
      <c r="JHU605" s="50"/>
      <c r="JHV605" s="50"/>
      <c r="JHW605" s="50"/>
      <c r="JHX605" s="50"/>
      <c r="JHY605" s="50"/>
      <c r="JHZ605" s="50"/>
      <c r="JIA605" s="50"/>
      <c r="JIB605" s="50"/>
      <c r="JIC605" s="50"/>
      <c r="JID605" s="50"/>
      <c r="JIE605" s="50"/>
      <c r="JIF605" s="50"/>
      <c r="JIG605" s="50"/>
      <c r="JIH605" s="50"/>
      <c r="JII605" s="50"/>
      <c r="JIJ605" s="50"/>
      <c r="JIK605" s="50"/>
      <c r="JIL605" s="50"/>
      <c r="JIM605" s="50"/>
      <c r="JIN605" s="50"/>
      <c r="JIO605" s="50"/>
      <c r="JIP605" s="50"/>
      <c r="JIQ605" s="50"/>
      <c r="JIR605" s="50"/>
      <c r="JIS605" s="50"/>
      <c r="JIT605" s="50"/>
      <c r="JIU605" s="50"/>
      <c r="JIV605" s="50"/>
      <c r="JIW605" s="50"/>
      <c r="JIX605" s="50"/>
      <c r="JIY605" s="50"/>
      <c r="JIZ605" s="50"/>
      <c r="JJA605" s="50"/>
      <c r="JJB605" s="50"/>
      <c r="JJC605" s="50"/>
      <c r="JJD605" s="50"/>
      <c r="JJE605" s="50"/>
      <c r="JJF605" s="50"/>
      <c r="JJG605" s="50"/>
      <c r="JJH605" s="50"/>
      <c r="JJI605" s="50"/>
      <c r="JJJ605" s="50"/>
      <c r="JJK605" s="50"/>
      <c r="JJL605" s="50"/>
      <c r="JJM605" s="50"/>
      <c r="JJN605" s="50"/>
      <c r="JJO605" s="50"/>
      <c r="JJP605" s="50"/>
      <c r="JJQ605" s="50"/>
      <c r="JJR605" s="50"/>
      <c r="JJS605" s="50"/>
      <c r="JJT605" s="50"/>
      <c r="JJU605" s="50"/>
      <c r="JJV605" s="50"/>
      <c r="JJW605" s="50"/>
      <c r="JJX605" s="50"/>
      <c r="JJY605" s="50"/>
      <c r="JJZ605" s="50"/>
      <c r="JKA605" s="50"/>
      <c r="JKB605" s="50"/>
      <c r="JKC605" s="50"/>
      <c r="JKD605" s="50"/>
      <c r="JKE605" s="50"/>
      <c r="JKF605" s="50"/>
      <c r="JKG605" s="50"/>
      <c r="JKH605" s="50"/>
      <c r="JKI605" s="50"/>
      <c r="JKJ605" s="50"/>
      <c r="JKK605" s="50"/>
      <c r="JKL605" s="50"/>
      <c r="JKM605" s="50"/>
      <c r="JKN605" s="50"/>
      <c r="JKO605" s="50"/>
      <c r="JKP605" s="50"/>
      <c r="JKQ605" s="50"/>
      <c r="JKR605" s="50"/>
      <c r="JKS605" s="50"/>
      <c r="JKT605" s="50"/>
      <c r="JKU605" s="50"/>
      <c r="JKV605" s="50"/>
      <c r="JKW605" s="50"/>
      <c r="JKX605" s="50"/>
      <c r="JKY605" s="50"/>
      <c r="JKZ605" s="50"/>
      <c r="JLA605" s="50"/>
      <c r="JLB605" s="50"/>
      <c r="JLC605" s="50"/>
      <c r="JLD605" s="50"/>
      <c r="JLE605" s="50"/>
      <c r="JLF605" s="50"/>
      <c r="JLG605" s="50"/>
      <c r="JLH605" s="50"/>
      <c r="JLI605" s="50"/>
      <c r="JLJ605" s="50"/>
      <c r="JLK605" s="50"/>
      <c r="JLL605" s="50"/>
      <c r="JLM605" s="50"/>
      <c r="JLN605" s="50"/>
      <c r="JLO605" s="50"/>
      <c r="JLP605" s="50"/>
      <c r="JLQ605" s="50"/>
      <c r="JLR605" s="50"/>
      <c r="JLS605" s="50"/>
      <c r="JLT605" s="50"/>
      <c r="JLU605" s="50"/>
      <c r="JLV605" s="50"/>
      <c r="JLW605" s="50"/>
      <c r="JLX605" s="50"/>
      <c r="JLY605" s="50"/>
      <c r="JLZ605" s="50"/>
      <c r="JMA605" s="50"/>
      <c r="JMB605" s="50"/>
      <c r="JMC605" s="50"/>
      <c r="JMD605" s="50"/>
      <c r="JME605" s="50"/>
      <c r="JMF605" s="50"/>
      <c r="JMG605" s="50"/>
      <c r="JMH605" s="50"/>
      <c r="JMI605" s="50"/>
      <c r="JMJ605" s="50"/>
      <c r="JMK605" s="50"/>
      <c r="JML605" s="50"/>
      <c r="JMM605" s="50"/>
      <c r="JMN605" s="50"/>
      <c r="JMO605" s="50"/>
      <c r="JMP605" s="50"/>
      <c r="JMQ605" s="50"/>
      <c r="JMR605" s="50"/>
      <c r="JMS605" s="50"/>
      <c r="JMT605" s="50"/>
      <c r="JMU605" s="50"/>
      <c r="JMV605" s="50"/>
      <c r="JMW605" s="50"/>
      <c r="JMX605" s="50"/>
      <c r="JMY605" s="50"/>
      <c r="JMZ605" s="50"/>
      <c r="JNA605" s="50"/>
      <c r="JNB605" s="50"/>
      <c r="JNC605" s="50"/>
      <c r="JND605" s="50"/>
      <c r="JNE605" s="50"/>
      <c r="JNF605" s="50"/>
      <c r="JNG605" s="50"/>
      <c r="JNH605" s="50"/>
      <c r="JNI605" s="50"/>
      <c r="JNJ605" s="50"/>
      <c r="JNK605" s="50"/>
      <c r="JNL605" s="50"/>
      <c r="JNM605" s="50"/>
      <c r="JNN605" s="50"/>
      <c r="JNO605" s="50"/>
      <c r="JNP605" s="50"/>
      <c r="JNQ605" s="50"/>
      <c r="JNR605" s="50"/>
      <c r="JNS605" s="50"/>
      <c r="JNT605" s="50"/>
      <c r="JNU605" s="50"/>
      <c r="JNV605" s="50"/>
      <c r="JNW605" s="50"/>
      <c r="JNX605" s="50"/>
      <c r="JNY605" s="50"/>
      <c r="JNZ605" s="50"/>
      <c r="JOA605" s="50"/>
      <c r="JOB605" s="50"/>
      <c r="JOC605" s="50"/>
      <c r="JOD605" s="50"/>
      <c r="JOE605" s="50"/>
      <c r="JOF605" s="50"/>
      <c r="JOG605" s="50"/>
      <c r="JOH605" s="50"/>
      <c r="JOI605" s="50"/>
      <c r="JOJ605" s="50"/>
      <c r="JOK605" s="50"/>
      <c r="JOL605" s="50"/>
      <c r="JOM605" s="50"/>
      <c r="JON605" s="50"/>
      <c r="JOO605" s="50"/>
      <c r="JOP605" s="50"/>
      <c r="JOQ605" s="50"/>
      <c r="JOR605" s="50"/>
      <c r="JOT605" s="50"/>
      <c r="JOV605" s="50"/>
      <c r="JOW605" s="50"/>
      <c r="JOX605" s="50"/>
      <c r="JOY605" s="50"/>
      <c r="JOZ605" s="50"/>
      <c r="JPA605" s="50"/>
      <c r="JPB605" s="50"/>
      <c r="JPC605" s="50"/>
      <c r="JPH605" s="50"/>
      <c r="JPI605" s="50"/>
      <c r="JPJ605" s="50"/>
      <c r="JPK605" s="50"/>
      <c r="JPL605" s="50"/>
      <c r="JPM605" s="50"/>
      <c r="JPN605" s="50"/>
      <c r="JPO605" s="50"/>
      <c r="JPP605" s="50"/>
      <c r="JPQ605" s="50"/>
      <c r="JPR605" s="50"/>
      <c r="JPS605" s="50"/>
      <c r="JPT605" s="50"/>
      <c r="JPU605" s="50"/>
      <c r="JPV605" s="50"/>
      <c r="JPW605" s="50"/>
      <c r="JPX605" s="50"/>
      <c r="JPY605" s="50"/>
      <c r="JPZ605" s="50"/>
      <c r="JQA605" s="50"/>
      <c r="JQB605" s="50"/>
      <c r="JQC605" s="50"/>
      <c r="JQD605" s="50"/>
      <c r="JQE605" s="50"/>
      <c r="JQF605" s="50"/>
      <c r="JQG605" s="50"/>
      <c r="JQH605" s="50"/>
      <c r="JQI605" s="50"/>
      <c r="JQJ605" s="50"/>
      <c r="JQK605" s="50"/>
      <c r="JQL605" s="50"/>
      <c r="JQM605" s="50"/>
      <c r="JQN605" s="50"/>
      <c r="JQO605" s="50"/>
      <c r="JQP605" s="50"/>
      <c r="JQQ605" s="50"/>
      <c r="JQR605" s="50"/>
      <c r="JQS605" s="50"/>
      <c r="JQT605" s="50"/>
      <c r="JQU605" s="50"/>
      <c r="JQV605" s="50"/>
      <c r="JQW605" s="50"/>
      <c r="JQX605" s="50"/>
      <c r="JQY605" s="50"/>
      <c r="JQZ605" s="50"/>
      <c r="JRA605" s="50"/>
      <c r="JRB605" s="50"/>
      <c r="JRC605" s="50"/>
      <c r="JRD605" s="50"/>
      <c r="JRE605" s="50"/>
      <c r="JRF605" s="50"/>
      <c r="JRG605" s="50"/>
      <c r="JRH605" s="50"/>
      <c r="JRI605" s="50"/>
      <c r="JRJ605" s="50"/>
      <c r="JRK605" s="50"/>
      <c r="JRL605" s="50"/>
      <c r="JRM605" s="50"/>
      <c r="JRN605" s="50"/>
      <c r="JRO605" s="50"/>
      <c r="JRP605" s="50"/>
      <c r="JRQ605" s="50"/>
      <c r="JRR605" s="50"/>
      <c r="JRS605" s="50"/>
      <c r="JRT605" s="50"/>
      <c r="JRU605" s="50"/>
      <c r="JRV605" s="50"/>
      <c r="JRW605" s="50"/>
      <c r="JRX605" s="50"/>
      <c r="JRY605" s="50"/>
      <c r="JRZ605" s="50"/>
      <c r="JSA605" s="50"/>
      <c r="JSB605" s="50"/>
      <c r="JSC605" s="50"/>
      <c r="JSD605" s="50"/>
      <c r="JSE605" s="50"/>
      <c r="JSF605" s="50"/>
      <c r="JSG605" s="50"/>
      <c r="JSH605" s="50"/>
      <c r="JSI605" s="50"/>
      <c r="JSJ605" s="50"/>
      <c r="JSK605" s="50"/>
      <c r="JSL605" s="50"/>
      <c r="JSM605" s="50"/>
      <c r="JSN605" s="50"/>
      <c r="JSO605" s="50"/>
      <c r="JSP605" s="50"/>
      <c r="JSQ605" s="50"/>
      <c r="JSR605" s="50"/>
      <c r="JSS605" s="50"/>
      <c r="JST605" s="50"/>
      <c r="JSU605" s="50"/>
      <c r="JSV605" s="50"/>
      <c r="JSW605" s="50"/>
      <c r="JSX605" s="50"/>
      <c r="JSY605" s="50"/>
      <c r="JSZ605" s="50"/>
      <c r="JTA605" s="50"/>
      <c r="JTB605" s="50"/>
      <c r="JTC605" s="50"/>
      <c r="JTD605" s="50"/>
      <c r="JTE605" s="50"/>
      <c r="JTF605" s="50"/>
      <c r="JTG605" s="50"/>
      <c r="JTH605" s="50"/>
      <c r="JTI605" s="50"/>
      <c r="JTJ605" s="50"/>
      <c r="JTK605" s="50"/>
      <c r="JTL605" s="50"/>
      <c r="JTM605" s="50"/>
      <c r="JTN605" s="50"/>
      <c r="JTO605" s="50"/>
      <c r="JTP605" s="50"/>
      <c r="JTQ605" s="50"/>
      <c r="JTR605" s="50"/>
      <c r="JTS605" s="50"/>
      <c r="JTT605" s="50"/>
      <c r="JTU605" s="50"/>
      <c r="JTV605" s="50"/>
      <c r="JTW605" s="50"/>
      <c r="JTX605" s="50"/>
      <c r="JTY605" s="50"/>
      <c r="JTZ605" s="50"/>
      <c r="JUA605" s="50"/>
      <c r="JUB605" s="50"/>
      <c r="JUC605" s="50"/>
      <c r="JUD605" s="50"/>
      <c r="JUE605" s="50"/>
      <c r="JUF605" s="50"/>
      <c r="JUG605" s="50"/>
      <c r="JUH605" s="50"/>
      <c r="JUI605" s="50"/>
      <c r="JUJ605" s="50"/>
      <c r="JUK605" s="50"/>
      <c r="JUL605" s="50"/>
      <c r="JUM605" s="50"/>
      <c r="JUN605" s="50"/>
      <c r="JUO605" s="50"/>
      <c r="JUP605" s="50"/>
      <c r="JUQ605" s="50"/>
      <c r="JUR605" s="50"/>
      <c r="JUS605" s="50"/>
      <c r="JUT605" s="50"/>
      <c r="JUU605" s="50"/>
      <c r="JUV605" s="50"/>
      <c r="JUW605" s="50"/>
      <c r="JUX605" s="50"/>
      <c r="JUY605" s="50"/>
      <c r="JUZ605" s="50"/>
      <c r="JVA605" s="50"/>
      <c r="JVB605" s="50"/>
      <c r="JVC605" s="50"/>
      <c r="JVD605" s="50"/>
      <c r="JVE605" s="50"/>
      <c r="JVF605" s="50"/>
      <c r="JVG605" s="50"/>
      <c r="JVH605" s="50"/>
      <c r="JVI605" s="50"/>
      <c r="JVJ605" s="50"/>
      <c r="JVK605" s="50"/>
      <c r="JVL605" s="50"/>
      <c r="JVM605" s="50"/>
      <c r="JVN605" s="50"/>
      <c r="JVO605" s="50"/>
      <c r="JVP605" s="50"/>
      <c r="JVQ605" s="50"/>
      <c r="JVR605" s="50"/>
      <c r="JVS605" s="50"/>
      <c r="JVT605" s="50"/>
      <c r="JVU605" s="50"/>
      <c r="JVV605" s="50"/>
      <c r="JVW605" s="50"/>
      <c r="JVX605" s="50"/>
      <c r="JVY605" s="50"/>
      <c r="JVZ605" s="50"/>
      <c r="JWA605" s="50"/>
      <c r="JWB605" s="50"/>
      <c r="JWC605" s="50"/>
      <c r="JWD605" s="50"/>
      <c r="JWE605" s="50"/>
      <c r="JWF605" s="50"/>
      <c r="JWG605" s="50"/>
      <c r="JWH605" s="50"/>
      <c r="JWI605" s="50"/>
      <c r="JWJ605" s="50"/>
      <c r="JWK605" s="50"/>
      <c r="JWL605" s="50"/>
      <c r="JWM605" s="50"/>
      <c r="JWN605" s="50"/>
      <c r="JWO605" s="50"/>
      <c r="JWP605" s="50"/>
      <c r="JWQ605" s="50"/>
      <c r="JWR605" s="50"/>
      <c r="JWS605" s="50"/>
      <c r="JWT605" s="50"/>
      <c r="JWU605" s="50"/>
      <c r="JWV605" s="50"/>
      <c r="JWW605" s="50"/>
      <c r="JWX605" s="50"/>
      <c r="JWY605" s="50"/>
      <c r="JWZ605" s="50"/>
      <c r="JXA605" s="50"/>
      <c r="JXB605" s="50"/>
      <c r="JXC605" s="50"/>
      <c r="JXD605" s="50"/>
      <c r="JXE605" s="50"/>
      <c r="JXF605" s="50"/>
      <c r="JXG605" s="50"/>
      <c r="JXH605" s="50"/>
      <c r="JXI605" s="50"/>
      <c r="JXJ605" s="50"/>
      <c r="JXK605" s="50"/>
      <c r="JXL605" s="50"/>
      <c r="JXM605" s="50"/>
      <c r="JXN605" s="50"/>
      <c r="JXO605" s="50"/>
      <c r="JXP605" s="50"/>
      <c r="JXQ605" s="50"/>
      <c r="JXR605" s="50"/>
      <c r="JXS605" s="50"/>
      <c r="JXT605" s="50"/>
      <c r="JXU605" s="50"/>
      <c r="JXV605" s="50"/>
      <c r="JXW605" s="50"/>
      <c r="JXX605" s="50"/>
      <c r="JXY605" s="50"/>
      <c r="JXZ605" s="50"/>
      <c r="JYA605" s="50"/>
      <c r="JYB605" s="50"/>
      <c r="JYC605" s="50"/>
      <c r="JYD605" s="50"/>
      <c r="JYE605" s="50"/>
      <c r="JYF605" s="50"/>
      <c r="JYG605" s="50"/>
      <c r="JYH605" s="50"/>
      <c r="JYI605" s="50"/>
      <c r="JYJ605" s="50"/>
      <c r="JYK605" s="50"/>
      <c r="JYL605" s="50"/>
      <c r="JYM605" s="50"/>
      <c r="JYN605" s="50"/>
      <c r="JYP605" s="50"/>
      <c r="JYR605" s="50"/>
      <c r="JYS605" s="50"/>
      <c r="JYT605" s="50"/>
      <c r="JYU605" s="50"/>
      <c r="JYV605" s="50"/>
      <c r="JYW605" s="50"/>
      <c r="JYX605" s="50"/>
      <c r="JYY605" s="50"/>
      <c r="JZD605" s="50"/>
      <c r="JZE605" s="50"/>
      <c r="JZF605" s="50"/>
      <c r="JZG605" s="50"/>
      <c r="JZH605" s="50"/>
      <c r="JZI605" s="50"/>
      <c r="JZJ605" s="50"/>
      <c r="JZK605" s="50"/>
      <c r="JZL605" s="50"/>
      <c r="JZM605" s="50"/>
      <c r="JZN605" s="50"/>
      <c r="JZO605" s="50"/>
      <c r="JZP605" s="50"/>
      <c r="JZQ605" s="50"/>
      <c r="JZR605" s="50"/>
      <c r="JZS605" s="50"/>
      <c r="JZT605" s="50"/>
      <c r="JZU605" s="50"/>
      <c r="JZV605" s="50"/>
      <c r="JZW605" s="50"/>
      <c r="JZX605" s="50"/>
      <c r="JZY605" s="50"/>
      <c r="JZZ605" s="50"/>
      <c r="KAA605" s="50"/>
      <c r="KAB605" s="50"/>
      <c r="KAC605" s="50"/>
      <c r="KAD605" s="50"/>
      <c r="KAE605" s="50"/>
      <c r="KAF605" s="50"/>
      <c r="KAG605" s="50"/>
      <c r="KAH605" s="50"/>
      <c r="KAI605" s="50"/>
      <c r="KAJ605" s="50"/>
      <c r="KAK605" s="50"/>
      <c r="KAL605" s="50"/>
      <c r="KAM605" s="50"/>
      <c r="KAN605" s="50"/>
      <c r="KAO605" s="50"/>
      <c r="KAP605" s="50"/>
      <c r="KAQ605" s="50"/>
      <c r="KAR605" s="50"/>
      <c r="KAS605" s="50"/>
      <c r="KAT605" s="50"/>
      <c r="KAU605" s="50"/>
      <c r="KAV605" s="50"/>
      <c r="KAW605" s="50"/>
      <c r="KAX605" s="50"/>
      <c r="KAY605" s="50"/>
      <c r="KAZ605" s="50"/>
      <c r="KBA605" s="50"/>
      <c r="KBB605" s="50"/>
      <c r="KBC605" s="50"/>
      <c r="KBD605" s="50"/>
      <c r="KBE605" s="50"/>
      <c r="KBF605" s="50"/>
      <c r="KBG605" s="50"/>
      <c r="KBH605" s="50"/>
      <c r="KBI605" s="50"/>
      <c r="KBJ605" s="50"/>
      <c r="KBK605" s="50"/>
      <c r="KBL605" s="50"/>
      <c r="KBM605" s="50"/>
      <c r="KBN605" s="50"/>
      <c r="KBO605" s="50"/>
      <c r="KBP605" s="50"/>
      <c r="KBQ605" s="50"/>
      <c r="KBR605" s="50"/>
      <c r="KBS605" s="50"/>
      <c r="KBT605" s="50"/>
      <c r="KBU605" s="50"/>
      <c r="KBV605" s="50"/>
      <c r="KBW605" s="50"/>
      <c r="KBX605" s="50"/>
      <c r="KBY605" s="50"/>
      <c r="KBZ605" s="50"/>
      <c r="KCA605" s="50"/>
      <c r="KCB605" s="50"/>
      <c r="KCC605" s="50"/>
      <c r="KCD605" s="50"/>
      <c r="KCE605" s="50"/>
      <c r="KCF605" s="50"/>
      <c r="KCG605" s="50"/>
      <c r="KCH605" s="50"/>
      <c r="KCI605" s="50"/>
      <c r="KCJ605" s="50"/>
      <c r="KCK605" s="50"/>
      <c r="KCL605" s="50"/>
      <c r="KCM605" s="50"/>
      <c r="KCN605" s="50"/>
      <c r="KCO605" s="50"/>
      <c r="KCP605" s="50"/>
      <c r="KCQ605" s="50"/>
      <c r="KCR605" s="50"/>
      <c r="KCS605" s="50"/>
      <c r="KCT605" s="50"/>
      <c r="KCU605" s="50"/>
      <c r="KCV605" s="50"/>
      <c r="KCW605" s="50"/>
      <c r="KCX605" s="50"/>
      <c r="KCY605" s="50"/>
      <c r="KCZ605" s="50"/>
      <c r="KDA605" s="50"/>
      <c r="KDB605" s="50"/>
      <c r="KDC605" s="50"/>
      <c r="KDD605" s="50"/>
      <c r="KDE605" s="50"/>
      <c r="KDF605" s="50"/>
      <c r="KDG605" s="50"/>
      <c r="KDH605" s="50"/>
      <c r="KDI605" s="50"/>
      <c r="KDJ605" s="50"/>
      <c r="KDK605" s="50"/>
      <c r="KDL605" s="50"/>
      <c r="KDM605" s="50"/>
      <c r="KDN605" s="50"/>
      <c r="KDO605" s="50"/>
      <c r="KDP605" s="50"/>
      <c r="KDQ605" s="50"/>
      <c r="KDR605" s="50"/>
      <c r="KDS605" s="50"/>
      <c r="KDT605" s="50"/>
      <c r="KDU605" s="50"/>
      <c r="KDV605" s="50"/>
      <c r="KDW605" s="50"/>
      <c r="KDX605" s="50"/>
      <c r="KDY605" s="50"/>
      <c r="KDZ605" s="50"/>
      <c r="KEA605" s="50"/>
      <c r="KEB605" s="50"/>
      <c r="KEC605" s="50"/>
      <c r="KED605" s="50"/>
      <c r="KEE605" s="50"/>
      <c r="KEF605" s="50"/>
      <c r="KEG605" s="50"/>
      <c r="KEH605" s="50"/>
      <c r="KEI605" s="50"/>
      <c r="KEJ605" s="50"/>
      <c r="KEK605" s="50"/>
      <c r="KEL605" s="50"/>
      <c r="KEM605" s="50"/>
      <c r="KEN605" s="50"/>
      <c r="KEO605" s="50"/>
      <c r="KEP605" s="50"/>
      <c r="KEQ605" s="50"/>
      <c r="KER605" s="50"/>
      <c r="KES605" s="50"/>
      <c r="KET605" s="50"/>
      <c r="KEU605" s="50"/>
      <c r="KEV605" s="50"/>
      <c r="KEW605" s="50"/>
      <c r="KEX605" s="50"/>
      <c r="KEY605" s="50"/>
      <c r="KEZ605" s="50"/>
      <c r="KFA605" s="50"/>
      <c r="KFB605" s="50"/>
      <c r="KFC605" s="50"/>
      <c r="KFD605" s="50"/>
      <c r="KFE605" s="50"/>
      <c r="KFF605" s="50"/>
      <c r="KFG605" s="50"/>
      <c r="KFH605" s="50"/>
      <c r="KFI605" s="50"/>
      <c r="KFJ605" s="50"/>
      <c r="KFK605" s="50"/>
      <c r="KFL605" s="50"/>
      <c r="KFM605" s="50"/>
      <c r="KFN605" s="50"/>
      <c r="KFO605" s="50"/>
      <c r="KFP605" s="50"/>
      <c r="KFQ605" s="50"/>
      <c r="KFR605" s="50"/>
      <c r="KFS605" s="50"/>
      <c r="KFT605" s="50"/>
      <c r="KFU605" s="50"/>
      <c r="KFV605" s="50"/>
      <c r="KFW605" s="50"/>
      <c r="KFX605" s="50"/>
      <c r="KFY605" s="50"/>
      <c r="KFZ605" s="50"/>
      <c r="KGA605" s="50"/>
      <c r="KGB605" s="50"/>
      <c r="KGC605" s="50"/>
      <c r="KGD605" s="50"/>
      <c r="KGE605" s="50"/>
      <c r="KGF605" s="50"/>
      <c r="KGG605" s="50"/>
      <c r="KGH605" s="50"/>
      <c r="KGI605" s="50"/>
      <c r="KGJ605" s="50"/>
      <c r="KGK605" s="50"/>
      <c r="KGL605" s="50"/>
      <c r="KGM605" s="50"/>
      <c r="KGN605" s="50"/>
      <c r="KGO605" s="50"/>
      <c r="KGP605" s="50"/>
      <c r="KGQ605" s="50"/>
      <c r="KGR605" s="50"/>
      <c r="KGS605" s="50"/>
      <c r="KGT605" s="50"/>
      <c r="KGU605" s="50"/>
      <c r="KGV605" s="50"/>
      <c r="KGW605" s="50"/>
      <c r="KGX605" s="50"/>
      <c r="KGY605" s="50"/>
      <c r="KGZ605" s="50"/>
      <c r="KHA605" s="50"/>
      <c r="KHB605" s="50"/>
      <c r="KHC605" s="50"/>
      <c r="KHD605" s="50"/>
      <c r="KHE605" s="50"/>
      <c r="KHF605" s="50"/>
      <c r="KHG605" s="50"/>
      <c r="KHH605" s="50"/>
      <c r="KHI605" s="50"/>
      <c r="KHJ605" s="50"/>
      <c r="KHK605" s="50"/>
      <c r="KHL605" s="50"/>
      <c r="KHM605" s="50"/>
      <c r="KHN605" s="50"/>
      <c r="KHO605" s="50"/>
      <c r="KHP605" s="50"/>
      <c r="KHQ605" s="50"/>
      <c r="KHR605" s="50"/>
      <c r="KHS605" s="50"/>
      <c r="KHT605" s="50"/>
      <c r="KHU605" s="50"/>
      <c r="KHV605" s="50"/>
      <c r="KHW605" s="50"/>
      <c r="KHX605" s="50"/>
      <c r="KHY605" s="50"/>
      <c r="KHZ605" s="50"/>
      <c r="KIA605" s="50"/>
      <c r="KIB605" s="50"/>
      <c r="KIC605" s="50"/>
      <c r="KID605" s="50"/>
      <c r="KIE605" s="50"/>
      <c r="KIF605" s="50"/>
      <c r="KIG605" s="50"/>
      <c r="KIH605" s="50"/>
      <c r="KII605" s="50"/>
      <c r="KIJ605" s="50"/>
      <c r="KIL605" s="50"/>
      <c r="KIN605" s="50"/>
      <c r="KIO605" s="50"/>
      <c r="KIP605" s="50"/>
      <c r="KIQ605" s="50"/>
      <c r="KIR605" s="50"/>
      <c r="KIS605" s="50"/>
      <c r="KIT605" s="50"/>
      <c r="KIU605" s="50"/>
      <c r="KIZ605" s="50"/>
      <c r="KJA605" s="50"/>
      <c r="KJB605" s="50"/>
      <c r="KJC605" s="50"/>
      <c r="KJD605" s="50"/>
      <c r="KJE605" s="50"/>
      <c r="KJF605" s="50"/>
      <c r="KJG605" s="50"/>
      <c r="KJH605" s="50"/>
      <c r="KJI605" s="50"/>
      <c r="KJJ605" s="50"/>
      <c r="KJK605" s="50"/>
      <c r="KJL605" s="50"/>
      <c r="KJM605" s="50"/>
      <c r="KJN605" s="50"/>
      <c r="KJO605" s="50"/>
      <c r="KJP605" s="50"/>
      <c r="KJQ605" s="50"/>
      <c r="KJR605" s="50"/>
      <c r="KJS605" s="50"/>
      <c r="KJT605" s="50"/>
      <c r="KJU605" s="50"/>
      <c r="KJV605" s="50"/>
      <c r="KJW605" s="50"/>
      <c r="KJX605" s="50"/>
      <c r="KJY605" s="50"/>
      <c r="KJZ605" s="50"/>
      <c r="KKA605" s="50"/>
      <c r="KKB605" s="50"/>
      <c r="KKC605" s="50"/>
      <c r="KKD605" s="50"/>
      <c r="KKE605" s="50"/>
      <c r="KKF605" s="50"/>
      <c r="KKG605" s="50"/>
      <c r="KKH605" s="50"/>
      <c r="KKI605" s="50"/>
      <c r="KKJ605" s="50"/>
      <c r="KKK605" s="50"/>
      <c r="KKL605" s="50"/>
      <c r="KKM605" s="50"/>
      <c r="KKN605" s="50"/>
      <c r="KKO605" s="50"/>
      <c r="KKP605" s="50"/>
      <c r="KKQ605" s="50"/>
      <c r="KKR605" s="50"/>
      <c r="KKS605" s="50"/>
      <c r="KKT605" s="50"/>
      <c r="KKU605" s="50"/>
      <c r="KKV605" s="50"/>
      <c r="KKW605" s="50"/>
      <c r="KKX605" s="50"/>
      <c r="KKY605" s="50"/>
      <c r="KKZ605" s="50"/>
      <c r="KLA605" s="50"/>
      <c r="KLB605" s="50"/>
      <c r="KLC605" s="50"/>
      <c r="KLD605" s="50"/>
      <c r="KLE605" s="50"/>
      <c r="KLF605" s="50"/>
      <c r="KLG605" s="50"/>
      <c r="KLH605" s="50"/>
      <c r="KLI605" s="50"/>
      <c r="KLJ605" s="50"/>
      <c r="KLK605" s="50"/>
      <c r="KLL605" s="50"/>
      <c r="KLM605" s="50"/>
      <c r="KLN605" s="50"/>
      <c r="KLO605" s="50"/>
      <c r="KLP605" s="50"/>
      <c r="KLQ605" s="50"/>
      <c r="KLR605" s="50"/>
      <c r="KLS605" s="50"/>
      <c r="KLT605" s="50"/>
      <c r="KLU605" s="50"/>
      <c r="KLV605" s="50"/>
      <c r="KLW605" s="50"/>
      <c r="KLX605" s="50"/>
      <c r="KLY605" s="50"/>
      <c r="KLZ605" s="50"/>
      <c r="KMA605" s="50"/>
      <c r="KMB605" s="50"/>
      <c r="KMC605" s="50"/>
      <c r="KMD605" s="50"/>
      <c r="KME605" s="50"/>
      <c r="KMF605" s="50"/>
      <c r="KMG605" s="50"/>
      <c r="KMH605" s="50"/>
      <c r="KMI605" s="50"/>
      <c r="KMJ605" s="50"/>
      <c r="KMK605" s="50"/>
      <c r="KML605" s="50"/>
      <c r="KMM605" s="50"/>
      <c r="KMN605" s="50"/>
      <c r="KMO605" s="50"/>
      <c r="KMP605" s="50"/>
      <c r="KMQ605" s="50"/>
      <c r="KMR605" s="50"/>
      <c r="KMS605" s="50"/>
      <c r="KMT605" s="50"/>
      <c r="KMU605" s="50"/>
      <c r="KMV605" s="50"/>
      <c r="KMW605" s="50"/>
      <c r="KMX605" s="50"/>
      <c r="KMY605" s="50"/>
      <c r="KMZ605" s="50"/>
      <c r="KNA605" s="50"/>
      <c r="KNB605" s="50"/>
      <c r="KNC605" s="50"/>
      <c r="KND605" s="50"/>
      <c r="KNE605" s="50"/>
      <c r="KNF605" s="50"/>
      <c r="KNG605" s="50"/>
      <c r="KNH605" s="50"/>
      <c r="KNI605" s="50"/>
      <c r="KNJ605" s="50"/>
      <c r="KNK605" s="50"/>
      <c r="KNL605" s="50"/>
      <c r="KNM605" s="50"/>
      <c r="KNN605" s="50"/>
      <c r="KNO605" s="50"/>
      <c r="KNP605" s="50"/>
      <c r="KNQ605" s="50"/>
      <c r="KNR605" s="50"/>
      <c r="KNS605" s="50"/>
      <c r="KNT605" s="50"/>
      <c r="KNU605" s="50"/>
      <c r="KNV605" s="50"/>
      <c r="KNW605" s="50"/>
      <c r="KNX605" s="50"/>
      <c r="KNY605" s="50"/>
      <c r="KNZ605" s="50"/>
      <c r="KOA605" s="50"/>
      <c r="KOB605" s="50"/>
      <c r="KOC605" s="50"/>
      <c r="KOD605" s="50"/>
      <c r="KOE605" s="50"/>
      <c r="KOF605" s="50"/>
      <c r="KOG605" s="50"/>
      <c r="KOH605" s="50"/>
      <c r="KOI605" s="50"/>
      <c r="KOJ605" s="50"/>
      <c r="KOK605" s="50"/>
      <c r="KOL605" s="50"/>
      <c r="KOM605" s="50"/>
      <c r="KON605" s="50"/>
      <c r="KOO605" s="50"/>
      <c r="KOP605" s="50"/>
      <c r="KOQ605" s="50"/>
      <c r="KOR605" s="50"/>
      <c r="KOS605" s="50"/>
      <c r="KOT605" s="50"/>
      <c r="KOU605" s="50"/>
      <c r="KOV605" s="50"/>
      <c r="KOW605" s="50"/>
      <c r="KOX605" s="50"/>
      <c r="KOY605" s="50"/>
      <c r="KOZ605" s="50"/>
      <c r="KPA605" s="50"/>
      <c r="KPB605" s="50"/>
      <c r="KPC605" s="50"/>
      <c r="KPD605" s="50"/>
      <c r="KPE605" s="50"/>
      <c r="KPF605" s="50"/>
      <c r="KPG605" s="50"/>
      <c r="KPH605" s="50"/>
      <c r="KPI605" s="50"/>
      <c r="KPJ605" s="50"/>
      <c r="KPK605" s="50"/>
      <c r="KPL605" s="50"/>
      <c r="KPM605" s="50"/>
      <c r="KPN605" s="50"/>
      <c r="KPO605" s="50"/>
      <c r="KPP605" s="50"/>
      <c r="KPQ605" s="50"/>
      <c r="KPR605" s="50"/>
      <c r="KPS605" s="50"/>
      <c r="KPT605" s="50"/>
      <c r="KPU605" s="50"/>
      <c r="KPV605" s="50"/>
      <c r="KPW605" s="50"/>
      <c r="KPX605" s="50"/>
      <c r="KPY605" s="50"/>
      <c r="KPZ605" s="50"/>
      <c r="KQA605" s="50"/>
      <c r="KQB605" s="50"/>
      <c r="KQC605" s="50"/>
      <c r="KQD605" s="50"/>
      <c r="KQE605" s="50"/>
      <c r="KQF605" s="50"/>
      <c r="KQG605" s="50"/>
      <c r="KQH605" s="50"/>
      <c r="KQI605" s="50"/>
      <c r="KQJ605" s="50"/>
      <c r="KQK605" s="50"/>
      <c r="KQL605" s="50"/>
      <c r="KQM605" s="50"/>
      <c r="KQN605" s="50"/>
      <c r="KQO605" s="50"/>
      <c r="KQP605" s="50"/>
      <c r="KQQ605" s="50"/>
      <c r="KQR605" s="50"/>
      <c r="KQS605" s="50"/>
      <c r="KQT605" s="50"/>
      <c r="KQU605" s="50"/>
      <c r="KQV605" s="50"/>
      <c r="KQW605" s="50"/>
      <c r="KQX605" s="50"/>
      <c r="KQY605" s="50"/>
      <c r="KQZ605" s="50"/>
      <c r="KRA605" s="50"/>
      <c r="KRB605" s="50"/>
      <c r="KRC605" s="50"/>
      <c r="KRD605" s="50"/>
      <c r="KRE605" s="50"/>
      <c r="KRF605" s="50"/>
      <c r="KRG605" s="50"/>
      <c r="KRH605" s="50"/>
      <c r="KRI605" s="50"/>
      <c r="KRJ605" s="50"/>
      <c r="KRK605" s="50"/>
      <c r="KRL605" s="50"/>
      <c r="KRM605" s="50"/>
      <c r="KRN605" s="50"/>
      <c r="KRO605" s="50"/>
      <c r="KRP605" s="50"/>
      <c r="KRQ605" s="50"/>
      <c r="KRR605" s="50"/>
      <c r="KRS605" s="50"/>
      <c r="KRT605" s="50"/>
      <c r="KRU605" s="50"/>
      <c r="KRV605" s="50"/>
      <c r="KRW605" s="50"/>
      <c r="KRX605" s="50"/>
      <c r="KRY605" s="50"/>
      <c r="KRZ605" s="50"/>
      <c r="KSA605" s="50"/>
      <c r="KSB605" s="50"/>
      <c r="KSC605" s="50"/>
      <c r="KSD605" s="50"/>
      <c r="KSE605" s="50"/>
      <c r="KSF605" s="50"/>
      <c r="KSH605" s="50"/>
      <c r="KSJ605" s="50"/>
      <c r="KSK605" s="50"/>
      <c r="KSL605" s="50"/>
      <c r="KSM605" s="50"/>
      <c r="KSN605" s="50"/>
      <c r="KSO605" s="50"/>
      <c r="KSP605" s="50"/>
      <c r="KSQ605" s="50"/>
      <c r="KSV605" s="50"/>
      <c r="KSW605" s="50"/>
      <c r="KSX605" s="50"/>
      <c r="KSY605" s="50"/>
      <c r="KSZ605" s="50"/>
      <c r="KTA605" s="50"/>
      <c r="KTB605" s="50"/>
      <c r="KTC605" s="50"/>
      <c r="KTD605" s="50"/>
      <c r="KTE605" s="50"/>
      <c r="KTF605" s="50"/>
      <c r="KTG605" s="50"/>
      <c r="KTH605" s="50"/>
      <c r="KTI605" s="50"/>
      <c r="KTJ605" s="50"/>
      <c r="KTK605" s="50"/>
      <c r="KTL605" s="50"/>
      <c r="KTM605" s="50"/>
      <c r="KTN605" s="50"/>
      <c r="KTO605" s="50"/>
      <c r="KTP605" s="50"/>
      <c r="KTQ605" s="50"/>
      <c r="KTR605" s="50"/>
      <c r="KTS605" s="50"/>
      <c r="KTT605" s="50"/>
      <c r="KTU605" s="50"/>
      <c r="KTV605" s="50"/>
      <c r="KTW605" s="50"/>
      <c r="KTX605" s="50"/>
      <c r="KTY605" s="50"/>
      <c r="KTZ605" s="50"/>
      <c r="KUA605" s="50"/>
      <c r="KUB605" s="50"/>
      <c r="KUC605" s="50"/>
      <c r="KUD605" s="50"/>
      <c r="KUE605" s="50"/>
      <c r="KUF605" s="50"/>
      <c r="KUG605" s="50"/>
      <c r="KUH605" s="50"/>
      <c r="KUI605" s="50"/>
      <c r="KUJ605" s="50"/>
      <c r="KUK605" s="50"/>
      <c r="KUL605" s="50"/>
      <c r="KUM605" s="50"/>
      <c r="KUN605" s="50"/>
      <c r="KUO605" s="50"/>
      <c r="KUP605" s="50"/>
      <c r="KUQ605" s="50"/>
      <c r="KUR605" s="50"/>
      <c r="KUS605" s="50"/>
      <c r="KUT605" s="50"/>
      <c r="KUU605" s="50"/>
      <c r="KUV605" s="50"/>
      <c r="KUW605" s="50"/>
      <c r="KUX605" s="50"/>
      <c r="KUY605" s="50"/>
      <c r="KUZ605" s="50"/>
      <c r="KVA605" s="50"/>
      <c r="KVB605" s="50"/>
      <c r="KVC605" s="50"/>
      <c r="KVD605" s="50"/>
      <c r="KVE605" s="50"/>
      <c r="KVF605" s="50"/>
      <c r="KVG605" s="50"/>
      <c r="KVH605" s="50"/>
      <c r="KVI605" s="50"/>
      <c r="KVJ605" s="50"/>
      <c r="KVK605" s="50"/>
      <c r="KVL605" s="50"/>
      <c r="KVM605" s="50"/>
      <c r="KVN605" s="50"/>
      <c r="KVO605" s="50"/>
      <c r="KVP605" s="50"/>
      <c r="KVQ605" s="50"/>
      <c r="KVR605" s="50"/>
      <c r="KVS605" s="50"/>
      <c r="KVT605" s="50"/>
      <c r="KVU605" s="50"/>
      <c r="KVV605" s="50"/>
      <c r="KVW605" s="50"/>
      <c r="KVX605" s="50"/>
      <c r="KVY605" s="50"/>
      <c r="KVZ605" s="50"/>
      <c r="KWA605" s="50"/>
      <c r="KWB605" s="50"/>
      <c r="KWC605" s="50"/>
      <c r="KWD605" s="50"/>
      <c r="KWE605" s="50"/>
      <c r="KWF605" s="50"/>
      <c r="KWG605" s="50"/>
      <c r="KWH605" s="50"/>
      <c r="KWI605" s="50"/>
      <c r="KWJ605" s="50"/>
      <c r="KWK605" s="50"/>
      <c r="KWL605" s="50"/>
      <c r="KWM605" s="50"/>
      <c r="KWN605" s="50"/>
      <c r="KWO605" s="50"/>
      <c r="KWP605" s="50"/>
      <c r="KWQ605" s="50"/>
      <c r="KWR605" s="50"/>
      <c r="KWS605" s="50"/>
      <c r="KWT605" s="50"/>
      <c r="KWU605" s="50"/>
      <c r="KWV605" s="50"/>
      <c r="KWW605" s="50"/>
      <c r="KWX605" s="50"/>
      <c r="KWY605" s="50"/>
      <c r="KWZ605" s="50"/>
      <c r="KXA605" s="50"/>
      <c r="KXB605" s="50"/>
      <c r="KXC605" s="50"/>
      <c r="KXD605" s="50"/>
      <c r="KXE605" s="50"/>
      <c r="KXF605" s="50"/>
      <c r="KXG605" s="50"/>
      <c r="KXH605" s="50"/>
      <c r="KXI605" s="50"/>
      <c r="KXJ605" s="50"/>
      <c r="KXK605" s="50"/>
      <c r="KXL605" s="50"/>
      <c r="KXM605" s="50"/>
      <c r="KXN605" s="50"/>
      <c r="KXO605" s="50"/>
      <c r="KXP605" s="50"/>
      <c r="KXQ605" s="50"/>
      <c r="KXR605" s="50"/>
      <c r="KXS605" s="50"/>
      <c r="KXT605" s="50"/>
      <c r="KXU605" s="50"/>
      <c r="KXV605" s="50"/>
      <c r="KXW605" s="50"/>
      <c r="KXX605" s="50"/>
      <c r="KXY605" s="50"/>
      <c r="KXZ605" s="50"/>
      <c r="KYA605" s="50"/>
      <c r="KYB605" s="50"/>
      <c r="KYC605" s="50"/>
      <c r="KYD605" s="50"/>
      <c r="KYE605" s="50"/>
      <c r="KYF605" s="50"/>
      <c r="KYG605" s="50"/>
      <c r="KYH605" s="50"/>
      <c r="KYI605" s="50"/>
      <c r="KYJ605" s="50"/>
      <c r="KYK605" s="50"/>
      <c r="KYL605" s="50"/>
      <c r="KYM605" s="50"/>
      <c r="KYN605" s="50"/>
      <c r="KYO605" s="50"/>
      <c r="KYP605" s="50"/>
      <c r="KYQ605" s="50"/>
      <c r="KYR605" s="50"/>
      <c r="KYS605" s="50"/>
      <c r="KYT605" s="50"/>
      <c r="KYU605" s="50"/>
      <c r="KYV605" s="50"/>
      <c r="KYW605" s="50"/>
      <c r="KYX605" s="50"/>
      <c r="KYY605" s="50"/>
      <c r="KYZ605" s="50"/>
      <c r="KZA605" s="50"/>
      <c r="KZB605" s="50"/>
      <c r="KZC605" s="50"/>
      <c r="KZD605" s="50"/>
      <c r="KZE605" s="50"/>
      <c r="KZF605" s="50"/>
      <c r="KZG605" s="50"/>
      <c r="KZH605" s="50"/>
      <c r="KZI605" s="50"/>
      <c r="KZJ605" s="50"/>
      <c r="KZK605" s="50"/>
      <c r="KZL605" s="50"/>
      <c r="KZM605" s="50"/>
      <c r="KZN605" s="50"/>
      <c r="KZO605" s="50"/>
      <c r="KZP605" s="50"/>
      <c r="KZQ605" s="50"/>
      <c r="KZR605" s="50"/>
      <c r="KZS605" s="50"/>
      <c r="KZT605" s="50"/>
      <c r="KZU605" s="50"/>
      <c r="KZV605" s="50"/>
      <c r="KZW605" s="50"/>
      <c r="KZX605" s="50"/>
      <c r="KZY605" s="50"/>
      <c r="KZZ605" s="50"/>
      <c r="LAA605" s="50"/>
      <c r="LAB605" s="50"/>
      <c r="LAC605" s="50"/>
      <c r="LAD605" s="50"/>
      <c r="LAE605" s="50"/>
      <c r="LAF605" s="50"/>
      <c r="LAG605" s="50"/>
      <c r="LAH605" s="50"/>
      <c r="LAI605" s="50"/>
      <c r="LAJ605" s="50"/>
      <c r="LAK605" s="50"/>
      <c r="LAL605" s="50"/>
      <c r="LAM605" s="50"/>
      <c r="LAN605" s="50"/>
      <c r="LAO605" s="50"/>
      <c r="LAP605" s="50"/>
      <c r="LAQ605" s="50"/>
      <c r="LAR605" s="50"/>
      <c r="LAS605" s="50"/>
      <c r="LAT605" s="50"/>
      <c r="LAU605" s="50"/>
      <c r="LAV605" s="50"/>
      <c r="LAW605" s="50"/>
      <c r="LAX605" s="50"/>
      <c r="LAY605" s="50"/>
      <c r="LAZ605" s="50"/>
      <c r="LBA605" s="50"/>
      <c r="LBB605" s="50"/>
      <c r="LBC605" s="50"/>
      <c r="LBD605" s="50"/>
      <c r="LBE605" s="50"/>
      <c r="LBF605" s="50"/>
      <c r="LBG605" s="50"/>
      <c r="LBH605" s="50"/>
      <c r="LBI605" s="50"/>
      <c r="LBJ605" s="50"/>
      <c r="LBK605" s="50"/>
      <c r="LBL605" s="50"/>
      <c r="LBM605" s="50"/>
      <c r="LBN605" s="50"/>
      <c r="LBO605" s="50"/>
      <c r="LBP605" s="50"/>
      <c r="LBQ605" s="50"/>
      <c r="LBR605" s="50"/>
      <c r="LBS605" s="50"/>
      <c r="LBT605" s="50"/>
      <c r="LBU605" s="50"/>
      <c r="LBV605" s="50"/>
      <c r="LBW605" s="50"/>
      <c r="LBX605" s="50"/>
      <c r="LBY605" s="50"/>
      <c r="LBZ605" s="50"/>
      <c r="LCA605" s="50"/>
      <c r="LCB605" s="50"/>
      <c r="LCD605" s="50"/>
      <c r="LCF605" s="50"/>
      <c r="LCG605" s="50"/>
      <c r="LCH605" s="50"/>
      <c r="LCI605" s="50"/>
      <c r="LCJ605" s="50"/>
      <c r="LCK605" s="50"/>
      <c r="LCL605" s="50"/>
      <c r="LCM605" s="50"/>
      <c r="LCR605" s="50"/>
      <c r="LCS605" s="50"/>
      <c r="LCT605" s="50"/>
      <c r="LCU605" s="50"/>
      <c r="LCV605" s="50"/>
      <c r="LCW605" s="50"/>
      <c r="LCX605" s="50"/>
      <c r="LCY605" s="50"/>
      <c r="LCZ605" s="50"/>
      <c r="LDA605" s="50"/>
      <c r="LDB605" s="50"/>
      <c r="LDC605" s="50"/>
      <c r="LDD605" s="50"/>
      <c r="LDE605" s="50"/>
      <c r="LDF605" s="50"/>
      <c r="LDG605" s="50"/>
      <c r="LDH605" s="50"/>
      <c r="LDI605" s="50"/>
      <c r="LDJ605" s="50"/>
      <c r="LDK605" s="50"/>
      <c r="LDL605" s="50"/>
      <c r="LDM605" s="50"/>
      <c r="LDN605" s="50"/>
      <c r="LDO605" s="50"/>
      <c r="LDP605" s="50"/>
      <c r="LDQ605" s="50"/>
      <c r="LDR605" s="50"/>
      <c r="LDS605" s="50"/>
      <c r="LDT605" s="50"/>
      <c r="LDU605" s="50"/>
      <c r="LDV605" s="50"/>
      <c r="LDW605" s="50"/>
      <c r="LDX605" s="50"/>
      <c r="LDY605" s="50"/>
      <c r="LDZ605" s="50"/>
      <c r="LEA605" s="50"/>
      <c r="LEB605" s="50"/>
      <c r="LEC605" s="50"/>
      <c r="LED605" s="50"/>
      <c r="LEE605" s="50"/>
      <c r="LEF605" s="50"/>
      <c r="LEG605" s="50"/>
      <c r="LEH605" s="50"/>
      <c r="LEI605" s="50"/>
      <c r="LEJ605" s="50"/>
      <c r="LEK605" s="50"/>
      <c r="LEL605" s="50"/>
      <c r="LEM605" s="50"/>
      <c r="LEN605" s="50"/>
      <c r="LEO605" s="50"/>
      <c r="LEP605" s="50"/>
      <c r="LEQ605" s="50"/>
      <c r="LER605" s="50"/>
      <c r="LES605" s="50"/>
      <c r="LET605" s="50"/>
      <c r="LEU605" s="50"/>
      <c r="LEV605" s="50"/>
      <c r="LEW605" s="50"/>
      <c r="LEX605" s="50"/>
      <c r="LEY605" s="50"/>
      <c r="LEZ605" s="50"/>
      <c r="LFA605" s="50"/>
      <c r="LFB605" s="50"/>
      <c r="LFC605" s="50"/>
      <c r="LFD605" s="50"/>
      <c r="LFE605" s="50"/>
      <c r="LFF605" s="50"/>
      <c r="LFG605" s="50"/>
      <c r="LFH605" s="50"/>
      <c r="LFI605" s="50"/>
      <c r="LFJ605" s="50"/>
      <c r="LFK605" s="50"/>
      <c r="LFL605" s="50"/>
      <c r="LFM605" s="50"/>
      <c r="LFN605" s="50"/>
      <c r="LFO605" s="50"/>
      <c r="LFP605" s="50"/>
      <c r="LFQ605" s="50"/>
      <c r="LFR605" s="50"/>
      <c r="LFS605" s="50"/>
      <c r="LFT605" s="50"/>
      <c r="LFU605" s="50"/>
      <c r="LFV605" s="50"/>
      <c r="LFW605" s="50"/>
      <c r="LFX605" s="50"/>
      <c r="LFY605" s="50"/>
      <c r="LFZ605" s="50"/>
      <c r="LGA605" s="50"/>
      <c r="LGB605" s="50"/>
      <c r="LGC605" s="50"/>
      <c r="LGD605" s="50"/>
      <c r="LGE605" s="50"/>
      <c r="LGF605" s="50"/>
      <c r="LGG605" s="50"/>
      <c r="LGH605" s="50"/>
      <c r="LGI605" s="50"/>
      <c r="LGJ605" s="50"/>
      <c r="LGK605" s="50"/>
      <c r="LGL605" s="50"/>
      <c r="LGM605" s="50"/>
      <c r="LGN605" s="50"/>
      <c r="LGO605" s="50"/>
      <c r="LGP605" s="50"/>
      <c r="LGQ605" s="50"/>
      <c r="LGR605" s="50"/>
      <c r="LGS605" s="50"/>
      <c r="LGT605" s="50"/>
      <c r="LGU605" s="50"/>
      <c r="LGV605" s="50"/>
      <c r="LGW605" s="50"/>
      <c r="LGX605" s="50"/>
      <c r="LGY605" s="50"/>
      <c r="LGZ605" s="50"/>
      <c r="LHA605" s="50"/>
      <c r="LHB605" s="50"/>
      <c r="LHC605" s="50"/>
      <c r="LHD605" s="50"/>
      <c r="LHE605" s="50"/>
      <c r="LHF605" s="50"/>
      <c r="LHG605" s="50"/>
      <c r="LHH605" s="50"/>
      <c r="LHI605" s="50"/>
      <c r="LHJ605" s="50"/>
      <c r="LHK605" s="50"/>
      <c r="LHL605" s="50"/>
      <c r="LHM605" s="50"/>
      <c r="LHN605" s="50"/>
      <c r="LHO605" s="50"/>
      <c r="LHP605" s="50"/>
      <c r="LHQ605" s="50"/>
      <c r="LHR605" s="50"/>
      <c r="LHS605" s="50"/>
      <c r="LHT605" s="50"/>
      <c r="LHU605" s="50"/>
      <c r="LHV605" s="50"/>
      <c r="LHW605" s="50"/>
      <c r="LHX605" s="50"/>
      <c r="LHY605" s="50"/>
      <c r="LHZ605" s="50"/>
      <c r="LIA605" s="50"/>
      <c r="LIB605" s="50"/>
      <c r="LIC605" s="50"/>
      <c r="LID605" s="50"/>
      <c r="LIE605" s="50"/>
      <c r="LIF605" s="50"/>
      <c r="LIG605" s="50"/>
      <c r="LIH605" s="50"/>
      <c r="LII605" s="50"/>
      <c r="LIJ605" s="50"/>
      <c r="LIK605" s="50"/>
      <c r="LIL605" s="50"/>
      <c r="LIM605" s="50"/>
      <c r="LIN605" s="50"/>
      <c r="LIO605" s="50"/>
      <c r="LIP605" s="50"/>
      <c r="LIQ605" s="50"/>
      <c r="LIR605" s="50"/>
      <c r="LIS605" s="50"/>
      <c r="LIT605" s="50"/>
      <c r="LIU605" s="50"/>
      <c r="LIV605" s="50"/>
      <c r="LIW605" s="50"/>
      <c r="LIX605" s="50"/>
      <c r="LIY605" s="50"/>
      <c r="LIZ605" s="50"/>
      <c r="LJA605" s="50"/>
      <c r="LJB605" s="50"/>
      <c r="LJC605" s="50"/>
      <c r="LJD605" s="50"/>
      <c r="LJE605" s="50"/>
      <c r="LJF605" s="50"/>
      <c r="LJG605" s="50"/>
      <c r="LJH605" s="50"/>
      <c r="LJI605" s="50"/>
      <c r="LJJ605" s="50"/>
      <c r="LJK605" s="50"/>
      <c r="LJL605" s="50"/>
      <c r="LJM605" s="50"/>
      <c r="LJN605" s="50"/>
      <c r="LJO605" s="50"/>
      <c r="LJP605" s="50"/>
      <c r="LJQ605" s="50"/>
      <c r="LJR605" s="50"/>
      <c r="LJS605" s="50"/>
      <c r="LJT605" s="50"/>
      <c r="LJU605" s="50"/>
      <c r="LJV605" s="50"/>
      <c r="LJW605" s="50"/>
      <c r="LJX605" s="50"/>
      <c r="LJY605" s="50"/>
      <c r="LJZ605" s="50"/>
      <c r="LKA605" s="50"/>
      <c r="LKB605" s="50"/>
      <c r="LKC605" s="50"/>
      <c r="LKD605" s="50"/>
      <c r="LKE605" s="50"/>
      <c r="LKF605" s="50"/>
      <c r="LKG605" s="50"/>
      <c r="LKH605" s="50"/>
      <c r="LKI605" s="50"/>
      <c r="LKJ605" s="50"/>
      <c r="LKK605" s="50"/>
      <c r="LKL605" s="50"/>
      <c r="LKM605" s="50"/>
      <c r="LKN605" s="50"/>
      <c r="LKO605" s="50"/>
      <c r="LKP605" s="50"/>
      <c r="LKQ605" s="50"/>
      <c r="LKR605" s="50"/>
      <c r="LKS605" s="50"/>
      <c r="LKT605" s="50"/>
      <c r="LKU605" s="50"/>
      <c r="LKV605" s="50"/>
      <c r="LKW605" s="50"/>
      <c r="LKX605" s="50"/>
      <c r="LKY605" s="50"/>
      <c r="LKZ605" s="50"/>
      <c r="LLA605" s="50"/>
      <c r="LLB605" s="50"/>
      <c r="LLC605" s="50"/>
      <c r="LLD605" s="50"/>
      <c r="LLE605" s="50"/>
      <c r="LLF605" s="50"/>
      <c r="LLG605" s="50"/>
      <c r="LLH605" s="50"/>
      <c r="LLI605" s="50"/>
      <c r="LLJ605" s="50"/>
      <c r="LLK605" s="50"/>
      <c r="LLL605" s="50"/>
      <c r="LLM605" s="50"/>
      <c r="LLN605" s="50"/>
      <c r="LLO605" s="50"/>
      <c r="LLP605" s="50"/>
      <c r="LLQ605" s="50"/>
      <c r="LLR605" s="50"/>
      <c r="LLS605" s="50"/>
      <c r="LLT605" s="50"/>
      <c r="LLU605" s="50"/>
      <c r="LLV605" s="50"/>
      <c r="LLW605" s="50"/>
      <c r="LLX605" s="50"/>
      <c r="LLZ605" s="50"/>
      <c r="LMB605" s="50"/>
      <c r="LMC605" s="50"/>
      <c r="LMD605" s="50"/>
      <c r="LME605" s="50"/>
      <c r="LMF605" s="50"/>
      <c r="LMG605" s="50"/>
      <c r="LMH605" s="50"/>
      <c r="LMI605" s="50"/>
      <c r="LMN605" s="50"/>
      <c r="LMO605" s="50"/>
      <c r="LMP605" s="50"/>
      <c r="LMQ605" s="50"/>
      <c r="LMR605" s="50"/>
      <c r="LMS605" s="50"/>
      <c r="LMT605" s="50"/>
      <c r="LMU605" s="50"/>
      <c r="LMV605" s="50"/>
      <c r="LMW605" s="50"/>
      <c r="LMX605" s="50"/>
      <c r="LMY605" s="50"/>
      <c r="LMZ605" s="50"/>
      <c r="LNA605" s="50"/>
      <c r="LNB605" s="50"/>
      <c r="LNC605" s="50"/>
      <c r="LND605" s="50"/>
      <c r="LNE605" s="50"/>
      <c r="LNF605" s="50"/>
      <c r="LNG605" s="50"/>
      <c r="LNH605" s="50"/>
      <c r="LNI605" s="50"/>
      <c r="LNJ605" s="50"/>
      <c r="LNK605" s="50"/>
      <c r="LNL605" s="50"/>
      <c r="LNM605" s="50"/>
      <c r="LNN605" s="50"/>
      <c r="LNO605" s="50"/>
      <c r="LNP605" s="50"/>
      <c r="LNQ605" s="50"/>
      <c r="LNR605" s="50"/>
      <c r="LNS605" s="50"/>
      <c r="LNT605" s="50"/>
      <c r="LNU605" s="50"/>
      <c r="LNV605" s="50"/>
      <c r="LNW605" s="50"/>
      <c r="LNX605" s="50"/>
      <c r="LNY605" s="50"/>
      <c r="LNZ605" s="50"/>
      <c r="LOA605" s="50"/>
      <c r="LOB605" s="50"/>
      <c r="LOC605" s="50"/>
      <c r="LOD605" s="50"/>
      <c r="LOE605" s="50"/>
      <c r="LOF605" s="50"/>
      <c r="LOG605" s="50"/>
      <c r="LOH605" s="50"/>
      <c r="LOI605" s="50"/>
      <c r="LOJ605" s="50"/>
      <c r="LOK605" s="50"/>
      <c r="LOL605" s="50"/>
      <c r="LOM605" s="50"/>
      <c r="LON605" s="50"/>
      <c r="LOO605" s="50"/>
      <c r="LOP605" s="50"/>
      <c r="LOQ605" s="50"/>
      <c r="LOR605" s="50"/>
      <c r="LOS605" s="50"/>
      <c r="LOT605" s="50"/>
      <c r="LOU605" s="50"/>
      <c r="LOV605" s="50"/>
      <c r="LOW605" s="50"/>
      <c r="LOX605" s="50"/>
      <c r="LOY605" s="50"/>
      <c r="LOZ605" s="50"/>
      <c r="LPA605" s="50"/>
      <c r="LPB605" s="50"/>
      <c r="LPC605" s="50"/>
      <c r="LPD605" s="50"/>
      <c r="LPE605" s="50"/>
      <c r="LPF605" s="50"/>
      <c r="LPG605" s="50"/>
      <c r="LPH605" s="50"/>
      <c r="LPI605" s="50"/>
      <c r="LPJ605" s="50"/>
      <c r="LPK605" s="50"/>
      <c r="LPL605" s="50"/>
      <c r="LPM605" s="50"/>
      <c r="LPN605" s="50"/>
      <c r="LPO605" s="50"/>
      <c r="LPP605" s="50"/>
      <c r="LPQ605" s="50"/>
      <c r="LPR605" s="50"/>
      <c r="LPS605" s="50"/>
      <c r="LPT605" s="50"/>
      <c r="LPU605" s="50"/>
      <c r="LPV605" s="50"/>
      <c r="LPW605" s="50"/>
      <c r="LPX605" s="50"/>
      <c r="LPY605" s="50"/>
      <c r="LPZ605" s="50"/>
      <c r="LQA605" s="50"/>
      <c r="LQB605" s="50"/>
      <c r="LQC605" s="50"/>
      <c r="LQD605" s="50"/>
      <c r="LQE605" s="50"/>
      <c r="LQF605" s="50"/>
      <c r="LQG605" s="50"/>
      <c r="LQH605" s="50"/>
      <c r="LQI605" s="50"/>
      <c r="LQJ605" s="50"/>
      <c r="LQK605" s="50"/>
      <c r="LQL605" s="50"/>
      <c r="LQM605" s="50"/>
      <c r="LQN605" s="50"/>
      <c r="LQO605" s="50"/>
      <c r="LQP605" s="50"/>
      <c r="LQQ605" s="50"/>
      <c r="LQR605" s="50"/>
      <c r="LQS605" s="50"/>
      <c r="LQT605" s="50"/>
      <c r="LQU605" s="50"/>
      <c r="LQV605" s="50"/>
      <c r="LQW605" s="50"/>
      <c r="LQX605" s="50"/>
      <c r="LQY605" s="50"/>
      <c r="LQZ605" s="50"/>
      <c r="LRA605" s="50"/>
      <c r="LRB605" s="50"/>
      <c r="LRC605" s="50"/>
      <c r="LRD605" s="50"/>
      <c r="LRE605" s="50"/>
      <c r="LRF605" s="50"/>
      <c r="LRG605" s="50"/>
      <c r="LRH605" s="50"/>
      <c r="LRI605" s="50"/>
      <c r="LRJ605" s="50"/>
      <c r="LRK605" s="50"/>
      <c r="LRL605" s="50"/>
      <c r="LRM605" s="50"/>
      <c r="LRN605" s="50"/>
      <c r="LRO605" s="50"/>
      <c r="LRP605" s="50"/>
      <c r="LRQ605" s="50"/>
      <c r="LRR605" s="50"/>
      <c r="LRS605" s="50"/>
      <c r="LRT605" s="50"/>
      <c r="LRU605" s="50"/>
      <c r="LRV605" s="50"/>
      <c r="LRW605" s="50"/>
      <c r="LRX605" s="50"/>
      <c r="LRY605" s="50"/>
      <c r="LRZ605" s="50"/>
      <c r="LSA605" s="50"/>
      <c r="LSB605" s="50"/>
      <c r="LSC605" s="50"/>
      <c r="LSD605" s="50"/>
      <c r="LSE605" s="50"/>
      <c r="LSF605" s="50"/>
      <c r="LSG605" s="50"/>
      <c r="LSH605" s="50"/>
      <c r="LSI605" s="50"/>
      <c r="LSJ605" s="50"/>
      <c r="LSK605" s="50"/>
      <c r="LSL605" s="50"/>
      <c r="LSM605" s="50"/>
      <c r="LSN605" s="50"/>
      <c r="LSO605" s="50"/>
      <c r="LSP605" s="50"/>
      <c r="LSQ605" s="50"/>
      <c r="LSR605" s="50"/>
      <c r="LSS605" s="50"/>
      <c r="LST605" s="50"/>
      <c r="LSU605" s="50"/>
      <c r="LSV605" s="50"/>
      <c r="LSW605" s="50"/>
      <c r="LSX605" s="50"/>
      <c r="LSY605" s="50"/>
      <c r="LSZ605" s="50"/>
      <c r="LTA605" s="50"/>
      <c r="LTB605" s="50"/>
      <c r="LTC605" s="50"/>
      <c r="LTD605" s="50"/>
      <c r="LTE605" s="50"/>
      <c r="LTF605" s="50"/>
      <c r="LTG605" s="50"/>
      <c r="LTH605" s="50"/>
      <c r="LTI605" s="50"/>
      <c r="LTJ605" s="50"/>
      <c r="LTK605" s="50"/>
      <c r="LTL605" s="50"/>
      <c r="LTM605" s="50"/>
      <c r="LTN605" s="50"/>
      <c r="LTO605" s="50"/>
      <c r="LTP605" s="50"/>
      <c r="LTQ605" s="50"/>
      <c r="LTR605" s="50"/>
      <c r="LTS605" s="50"/>
      <c r="LTT605" s="50"/>
      <c r="LTU605" s="50"/>
      <c r="LTV605" s="50"/>
      <c r="LTW605" s="50"/>
      <c r="LTX605" s="50"/>
      <c r="LTY605" s="50"/>
      <c r="LTZ605" s="50"/>
      <c r="LUA605" s="50"/>
      <c r="LUB605" s="50"/>
      <c r="LUC605" s="50"/>
      <c r="LUD605" s="50"/>
      <c r="LUE605" s="50"/>
      <c r="LUF605" s="50"/>
      <c r="LUG605" s="50"/>
      <c r="LUH605" s="50"/>
      <c r="LUI605" s="50"/>
      <c r="LUJ605" s="50"/>
      <c r="LUK605" s="50"/>
      <c r="LUL605" s="50"/>
      <c r="LUM605" s="50"/>
      <c r="LUN605" s="50"/>
      <c r="LUO605" s="50"/>
      <c r="LUP605" s="50"/>
      <c r="LUQ605" s="50"/>
      <c r="LUR605" s="50"/>
      <c r="LUS605" s="50"/>
      <c r="LUT605" s="50"/>
      <c r="LUU605" s="50"/>
      <c r="LUV605" s="50"/>
      <c r="LUW605" s="50"/>
      <c r="LUX605" s="50"/>
      <c r="LUY605" s="50"/>
      <c r="LUZ605" s="50"/>
      <c r="LVA605" s="50"/>
      <c r="LVB605" s="50"/>
      <c r="LVC605" s="50"/>
      <c r="LVD605" s="50"/>
      <c r="LVE605" s="50"/>
      <c r="LVF605" s="50"/>
      <c r="LVG605" s="50"/>
      <c r="LVH605" s="50"/>
      <c r="LVI605" s="50"/>
      <c r="LVJ605" s="50"/>
      <c r="LVK605" s="50"/>
      <c r="LVL605" s="50"/>
      <c r="LVM605" s="50"/>
      <c r="LVN605" s="50"/>
      <c r="LVO605" s="50"/>
      <c r="LVP605" s="50"/>
      <c r="LVQ605" s="50"/>
      <c r="LVR605" s="50"/>
      <c r="LVS605" s="50"/>
      <c r="LVT605" s="50"/>
      <c r="LVV605" s="50"/>
      <c r="LVX605" s="50"/>
      <c r="LVY605" s="50"/>
      <c r="LVZ605" s="50"/>
      <c r="LWA605" s="50"/>
      <c r="LWB605" s="50"/>
      <c r="LWC605" s="50"/>
      <c r="LWD605" s="50"/>
      <c r="LWE605" s="50"/>
      <c r="LWJ605" s="50"/>
      <c r="LWK605" s="50"/>
      <c r="LWL605" s="50"/>
      <c r="LWM605" s="50"/>
      <c r="LWN605" s="50"/>
      <c r="LWO605" s="50"/>
      <c r="LWP605" s="50"/>
      <c r="LWQ605" s="50"/>
      <c r="LWR605" s="50"/>
      <c r="LWS605" s="50"/>
      <c r="LWT605" s="50"/>
      <c r="LWU605" s="50"/>
      <c r="LWV605" s="50"/>
      <c r="LWW605" s="50"/>
      <c r="LWX605" s="50"/>
      <c r="LWY605" s="50"/>
      <c r="LWZ605" s="50"/>
      <c r="LXA605" s="50"/>
      <c r="LXB605" s="50"/>
      <c r="LXC605" s="50"/>
      <c r="LXD605" s="50"/>
      <c r="LXE605" s="50"/>
      <c r="LXF605" s="50"/>
      <c r="LXG605" s="50"/>
      <c r="LXH605" s="50"/>
      <c r="LXI605" s="50"/>
      <c r="LXJ605" s="50"/>
      <c r="LXK605" s="50"/>
      <c r="LXL605" s="50"/>
      <c r="LXM605" s="50"/>
      <c r="LXN605" s="50"/>
      <c r="LXO605" s="50"/>
      <c r="LXP605" s="50"/>
      <c r="LXQ605" s="50"/>
      <c r="LXR605" s="50"/>
      <c r="LXS605" s="50"/>
      <c r="LXT605" s="50"/>
      <c r="LXU605" s="50"/>
      <c r="LXV605" s="50"/>
      <c r="LXW605" s="50"/>
      <c r="LXX605" s="50"/>
      <c r="LXY605" s="50"/>
      <c r="LXZ605" s="50"/>
      <c r="LYA605" s="50"/>
      <c r="LYB605" s="50"/>
      <c r="LYC605" s="50"/>
      <c r="LYD605" s="50"/>
      <c r="LYE605" s="50"/>
      <c r="LYF605" s="50"/>
      <c r="LYG605" s="50"/>
      <c r="LYH605" s="50"/>
      <c r="LYI605" s="50"/>
      <c r="LYJ605" s="50"/>
      <c r="LYK605" s="50"/>
      <c r="LYL605" s="50"/>
      <c r="LYM605" s="50"/>
      <c r="LYN605" s="50"/>
      <c r="LYO605" s="50"/>
      <c r="LYP605" s="50"/>
      <c r="LYQ605" s="50"/>
      <c r="LYR605" s="50"/>
      <c r="LYS605" s="50"/>
      <c r="LYT605" s="50"/>
      <c r="LYU605" s="50"/>
      <c r="LYV605" s="50"/>
      <c r="LYW605" s="50"/>
      <c r="LYX605" s="50"/>
      <c r="LYY605" s="50"/>
      <c r="LYZ605" s="50"/>
      <c r="LZA605" s="50"/>
      <c r="LZB605" s="50"/>
      <c r="LZC605" s="50"/>
      <c r="LZD605" s="50"/>
      <c r="LZE605" s="50"/>
      <c r="LZF605" s="50"/>
      <c r="LZG605" s="50"/>
      <c r="LZH605" s="50"/>
      <c r="LZI605" s="50"/>
      <c r="LZJ605" s="50"/>
      <c r="LZK605" s="50"/>
      <c r="LZL605" s="50"/>
      <c r="LZM605" s="50"/>
      <c r="LZN605" s="50"/>
      <c r="LZO605" s="50"/>
      <c r="LZP605" s="50"/>
      <c r="LZQ605" s="50"/>
      <c r="LZR605" s="50"/>
      <c r="LZS605" s="50"/>
      <c r="LZT605" s="50"/>
      <c r="LZU605" s="50"/>
      <c r="LZV605" s="50"/>
      <c r="LZW605" s="50"/>
      <c r="LZX605" s="50"/>
      <c r="LZY605" s="50"/>
      <c r="LZZ605" s="50"/>
      <c r="MAA605" s="50"/>
      <c r="MAB605" s="50"/>
      <c r="MAC605" s="50"/>
      <c r="MAD605" s="50"/>
      <c r="MAE605" s="50"/>
      <c r="MAF605" s="50"/>
      <c r="MAG605" s="50"/>
      <c r="MAH605" s="50"/>
      <c r="MAI605" s="50"/>
      <c r="MAJ605" s="50"/>
      <c r="MAK605" s="50"/>
      <c r="MAL605" s="50"/>
      <c r="MAM605" s="50"/>
      <c r="MAN605" s="50"/>
      <c r="MAO605" s="50"/>
      <c r="MAP605" s="50"/>
      <c r="MAQ605" s="50"/>
      <c r="MAR605" s="50"/>
      <c r="MAS605" s="50"/>
      <c r="MAT605" s="50"/>
      <c r="MAU605" s="50"/>
      <c r="MAV605" s="50"/>
      <c r="MAW605" s="50"/>
      <c r="MAX605" s="50"/>
      <c r="MAY605" s="50"/>
      <c r="MAZ605" s="50"/>
      <c r="MBA605" s="50"/>
      <c r="MBB605" s="50"/>
      <c r="MBC605" s="50"/>
      <c r="MBD605" s="50"/>
      <c r="MBE605" s="50"/>
      <c r="MBF605" s="50"/>
      <c r="MBG605" s="50"/>
      <c r="MBH605" s="50"/>
      <c r="MBI605" s="50"/>
      <c r="MBJ605" s="50"/>
      <c r="MBK605" s="50"/>
      <c r="MBL605" s="50"/>
      <c r="MBM605" s="50"/>
      <c r="MBN605" s="50"/>
      <c r="MBO605" s="50"/>
      <c r="MBP605" s="50"/>
      <c r="MBQ605" s="50"/>
      <c r="MBR605" s="50"/>
      <c r="MBS605" s="50"/>
      <c r="MBT605" s="50"/>
      <c r="MBU605" s="50"/>
      <c r="MBV605" s="50"/>
      <c r="MBW605" s="50"/>
      <c r="MBX605" s="50"/>
      <c r="MBY605" s="50"/>
      <c r="MBZ605" s="50"/>
      <c r="MCA605" s="50"/>
      <c r="MCB605" s="50"/>
      <c r="MCC605" s="50"/>
      <c r="MCD605" s="50"/>
      <c r="MCE605" s="50"/>
      <c r="MCF605" s="50"/>
      <c r="MCG605" s="50"/>
      <c r="MCH605" s="50"/>
      <c r="MCI605" s="50"/>
      <c r="MCJ605" s="50"/>
      <c r="MCK605" s="50"/>
      <c r="MCL605" s="50"/>
      <c r="MCM605" s="50"/>
      <c r="MCN605" s="50"/>
      <c r="MCO605" s="50"/>
      <c r="MCP605" s="50"/>
      <c r="MCQ605" s="50"/>
      <c r="MCR605" s="50"/>
      <c r="MCS605" s="50"/>
      <c r="MCT605" s="50"/>
      <c r="MCU605" s="50"/>
      <c r="MCV605" s="50"/>
      <c r="MCW605" s="50"/>
      <c r="MCX605" s="50"/>
      <c r="MCY605" s="50"/>
      <c r="MCZ605" s="50"/>
      <c r="MDA605" s="50"/>
      <c r="MDB605" s="50"/>
      <c r="MDC605" s="50"/>
      <c r="MDD605" s="50"/>
      <c r="MDE605" s="50"/>
      <c r="MDF605" s="50"/>
      <c r="MDG605" s="50"/>
      <c r="MDH605" s="50"/>
      <c r="MDI605" s="50"/>
      <c r="MDJ605" s="50"/>
      <c r="MDK605" s="50"/>
      <c r="MDL605" s="50"/>
      <c r="MDM605" s="50"/>
      <c r="MDN605" s="50"/>
      <c r="MDO605" s="50"/>
      <c r="MDP605" s="50"/>
      <c r="MDQ605" s="50"/>
      <c r="MDR605" s="50"/>
      <c r="MDS605" s="50"/>
      <c r="MDT605" s="50"/>
      <c r="MDU605" s="50"/>
      <c r="MDV605" s="50"/>
      <c r="MDW605" s="50"/>
      <c r="MDX605" s="50"/>
      <c r="MDY605" s="50"/>
      <c r="MDZ605" s="50"/>
      <c r="MEA605" s="50"/>
      <c r="MEB605" s="50"/>
      <c r="MEC605" s="50"/>
      <c r="MED605" s="50"/>
      <c r="MEE605" s="50"/>
      <c r="MEF605" s="50"/>
      <c r="MEG605" s="50"/>
      <c r="MEH605" s="50"/>
      <c r="MEI605" s="50"/>
      <c r="MEJ605" s="50"/>
      <c r="MEK605" s="50"/>
      <c r="MEL605" s="50"/>
      <c r="MEM605" s="50"/>
      <c r="MEN605" s="50"/>
      <c r="MEO605" s="50"/>
      <c r="MEP605" s="50"/>
      <c r="MEQ605" s="50"/>
      <c r="MER605" s="50"/>
      <c r="MES605" s="50"/>
      <c r="MET605" s="50"/>
      <c r="MEU605" s="50"/>
      <c r="MEV605" s="50"/>
      <c r="MEW605" s="50"/>
      <c r="MEX605" s="50"/>
      <c r="MEY605" s="50"/>
      <c r="MEZ605" s="50"/>
      <c r="MFA605" s="50"/>
      <c r="MFB605" s="50"/>
      <c r="MFC605" s="50"/>
      <c r="MFD605" s="50"/>
      <c r="MFE605" s="50"/>
      <c r="MFF605" s="50"/>
      <c r="MFG605" s="50"/>
      <c r="MFH605" s="50"/>
      <c r="MFI605" s="50"/>
      <c r="MFJ605" s="50"/>
      <c r="MFK605" s="50"/>
      <c r="MFL605" s="50"/>
      <c r="MFM605" s="50"/>
      <c r="MFN605" s="50"/>
      <c r="MFO605" s="50"/>
      <c r="MFP605" s="50"/>
      <c r="MFR605" s="50"/>
      <c r="MFT605" s="50"/>
      <c r="MFU605" s="50"/>
      <c r="MFV605" s="50"/>
      <c r="MFW605" s="50"/>
      <c r="MFX605" s="50"/>
      <c r="MFY605" s="50"/>
      <c r="MFZ605" s="50"/>
      <c r="MGA605" s="50"/>
      <c r="MGF605" s="50"/>
      <c r="MGG605" s="50"/>
      <c r="MGH605" s="50"/>
      <c r="MGI605" s="50"/>
      <c r="MGJ605" s="50"/>
      <c r="MGK605" s="50"/>
      <c r="MGL605" s="50"/>
      <c r="MGM605" s="50"/>
      <c r="MGN605" s="50"/>
      <c r="MGO605" s="50"/>
      <c r="MGP605" s="50"/>
      <c r="MGQ605" s="50"/>
      <c r="MGR605" s="50"/>
      <c r="MGS605" s="50"/>
      <c r="MGT605" s="50"/>
      <c r="MGU605" s="50"/>
      <c r="MGV605" s="50"/>
      <c r="MGW605" s="50"/>
      <c r="MGX605" s="50"/>
      <c r="MGY605" s="50"/>
      <c r="MGZ605" s="50"/>
      <c r="MHA605" s="50"/>
      <c r="MHB605" s="50"/>
      <c r="MHC605" s="50"/>
      <c r="MHD605" s="50"/>
      <c r="MHE605" s="50"/>
      <c r="MHF605" s="50"/>
      <c r="MHG605" s="50"/>
      <c r="MHH605" s="50"/>
      <c r="MHI605" s="50"/>
      <c r="MHJ605" s="50"/>
      <c r="MHK605" s="50"/>
      <c r="MHL605" s="50"/>
      <c r="MHM605" s="50"/>
      <c r="MHN605" s="50"/>
      <c r="MHO605" s="50"/>
      <c r="MHP605" s="50"/>
      <c r="MHQ605" s="50"/>
      <c r="MHR605" s="50"/>
      <c r="MHS605" s="50"/>
      <c r="MHT605" s="50"/>
      <c r="MHU605" s="50"/>
      <c r="MHV605" s="50"/>
      <c r="MHW605" s="50"/>
      <c r="MHX605" s="50"/>
      <c r="MHY605" s="50"/>
      <c r="MHZ605" s="50"/>
      <c r="MIA605" s="50"/>
      <c r="MIB605" s="50"/>
      <c r="MIC605" s="50"/>
      <c r="MID605" s="50"/>
      <c r="MIE605" s="50"/>
      <c r="MIF605" s="50"/>
      <c r="MIG605" s="50"/>
      <c r="MIH605" s="50"/>
      <c r="MII605" s="50"/>
      <c r="MIJ605" s="50"/>
      <c r="MIK605" s="50"/>
      <c r="MIL605" s="50"/>
      <c r="MIM605" s="50"/>
      <c r="MIN605" s="50"/>
      <c r="MIO605" s="50"/>
      <c r="MIP605" s="50"/>
      <c r="MIQ605" s="50"/>
      <c r="MIR605" s="50"/>
      <c r="MIS605" s="50"/>
      <c r="MIT605" s="50"/>
      <c r="MIU605" s="50"/>
      <c r="MIV605" s="50"/>
      <c r="MIW605" s="50"/>
      <c r="MIX605" s="50"/>
      <c r="MIY605" s="50"/>
      <c r="MIZ605" s="50"/>
      <c r="MJA605" s="50"/>
      <c r="MJB605" s="50"/>
      <c r="MJC605" s="50"/>
      <c r="MJD605" s="50"/>
      <c r="MJE605" s="50"/>
      <c r="MJF605" s="50"/>
      <c r="MJG605" s="50"/>
      <c r="MJH605" s="50"/>
      <c r="MJI605" s="50"/>
      <c r="MJJ605" s="50"/>
      <c r="MJK605" s="50"/>
      <c r="MJL605" s="50"/>
      <c r="MJM605" s="50"/>
      <c r="MJN605" s="50"/>
      <c r="MJO605" s="50"/>
      <c r="MJP605" s="50"/>
      <c r="MJQ605" s="50"/>
      <c r="MJR605" s="50"/>
      <c r="MJS605" s="50"/>
      <c r="MJT605" s="50"/>
      <c r="MJU605" s="50"/>
      <c r="MJV605" s="50"/>
      <c r="MJW605" s="50"/>
      <c r="MJX605" s="50"/>
      <c r="MJY605" s="50"/>
      <c r="MJZ605" s="50"/>
      <c r="MKA605" s="50"/>
      <c r="MKB605" s="50"/>
      <c r="MKC605" s="50"/>
      <c r="MKD605" s="50"/>
      <c r="MKE605" s="50"/>
      <c r="MKF605" s="50"/>
      <c r="MKG605" s="50"/>
      <c r="MKH605" s="50"/>
      <c r="MKI605" s="50"/>
      <c r="MKJ605" s="50"/>
      <c r="MKK605" s="50"/>
      <c r="MKL605" s="50"/>
      <c r="MKM605" s="50"/>
      <c r="MKN605" s="50"/>
      <c r="MKO605" s="50"/>
      <c r="MKP605" s="50"/>
      <c r="MKQ605" s="50"/>
      <c r="MKR605" s="50"/>
      <c r="MKS605" s="50"/>
      <c r="MKT605" s="50"/>
      <c r="MKU605" s="50"/>
      <c r="MKV605" s="50"/>
      <c r="MKW605" s="50"/>
      <c r="MKX605" s="50"/>
      <c r="MKY605" s="50"/>
      <c r="MKZ605" s="50"/>
      <c r="MLA605" s="50"/>
      <c r="MLB605" s="50"/>
      <c r="MLC605" s="50"/>
      <c r="MLD605" s="50"/>
      <c r="MLE605" s="50"/>
      <c r="MLF605" s="50"/>
      <c r="MLG605" s="50"/>
      <c r="MLH605" s="50"/>
      <c r="MLI605" s="50"/>
      <c r="MLJ605" s="50"/>
      <c r="MLK605" s="50"/>
      <c r="MLL605" s="50"/>
      <c r="MLM605" s="50"/>
      <c r="MLN605" s="50"/>
      <c r="MLO605" s="50"/>
      <c r="MLP605" s="50"/>
      <c r="MLQ605" s="50"/>
      <c r="MLR605" s="50"/>
      <c r="MLS605" s="50"/>
      <c r="MLT605" s="50"/>
      <c r="MLU605" s="50"/>
      <c r="MLV605" s="50"/>
      <c r="MLW605" s="50"/>
      <c r="MLX605" s="50"/>
      <c r="MLY605" s="50"/>
      <c r="MLZ605" s="50"/>
      <c r="MMA605" s="50"/>
      <c r="MMB605" s="50"/>
      <c r="MMC605" s="50"/>
      <c r="MMD605" s="50"/>
      <c r="MME605" s="50"/>
      <c r="MMF605" s="50"/>
      <c r="MMG605" s="50"/>
      <c r="MMH605" s="50"/>
      <c r="MMI605" s="50"/>
      <c r="MMJ605" s="50"/>
      <c r="MMK605" s="50"/>
      <c r="MML605" s="50"/>
      <c r="MMM605" s="50"/>
      <c r="MMN605" s="50"/>
      <c r="MMO605" s="50"/>
      <c r="MMP605" s="50"/>
      <c r="MMQ605" s="50"/>
      <c r="MMR605" s="50"/>
      <c r="MMS605" s="50"/>
      <c r="MMT605" s="50"/>
      <c r="MMU605" s="50"/>
      <c r="MMV605" s="50"/>
      <c r="MMW605" s="50"/>
      <c r="MMX605" s="50"/>
      <c r="MMY605" s="50"/>
      <c r="MMZ605" s="50"/>
      <c r="MNA605" s="50"/>
      <c r="MNB605" s="50"/>
      <c r="MNC605" s="50"/>
      <c r="MND605" s="50"/>
      <c r="MNE605" s="50"/>
      <c r="MNF605" s="50"/>
      <c r="MNG605" s="50"/>
      <c r="MNH605" s="50"/>
      <c r="MNI605" s="50"/>
      <c r="MNJ605" s="50"/>
      <c r="MNK605" s="50"/>
      <c r="MNL605" s="50"/>
      <c r="MNM605" s="50"/>
      <c r="MNN605" s="50"/>
      <c r="MNO605" s="50"/>
      <c r="MNP605" s="50"/>
      <c r="MNQ605" s="50"/>
      <c r="MNR605" s="50"/>
      <c r="MNS605" s="50"/>
      <c r="MNT605" s="50"/>
      <c r="MNU605" s="50"/>
      <c r="MNV605" s="50"/>
      <c r="MNW605" s="50"/>
      <c r="MNX605" s="50"/>
      <c r="MNY605" s="50"/>
      <c r="MNZ605" s="50"/>
      <c r="MOA605" s="50"/>
      <c r="MOB605" s="50"/>
      <c r="MOC605" s="50"/>
      <c r="MOD605" s="50"/>
      <c r="MOE605" s="50"/>
      <c r="MOF605" s="50"/>
      <c r="MOG605" s="50"/>
      <c r="MOH605" s="50"/>
      <c r="MOI605" s="50"/>
      <c r="MOJ605" s="50"/>
      <c r="MOK605" s="50"/>
      <c r="MOL605" s="50"/>
      <c r="MOM605" s="50"/>
      <c r="MON605" s="50"/>
      <c r="MOO605" s="50"/>
      <c r="MOP605" s="50"/>
      <c r="MOQ605" s="50"/>
      <c r="MOR605" s="50"/>
      <c r="MOS605" s="50"/>
      <c r="MOT605" s="50"/>
      <c r="MOU605" s="50"/>
      <c r="MOV605" s="50"/>
      <c r="MOW605" s="50"/>
      <c r="MOX605" s="50"/>
      <c r="MOY605" s="50"/>
      <c r="MOZ605" s="50"/>
      <c r="MPA605" s="50"/>
      <c r="MPB605" s="50"/>
      <c r="MPC605" s="50"/>
      <c r="MPD605" s="50"/>
      <c r="MPE605" s="50"/>
      <c r="MPF605" s="50"/>
      <c r="MPG605" s="50"/>
      <c r="MPH605" s="50"/>
      <c r="MPI605" s="50"/>
      <c r="MPJ605" s="50"/>
      <c r="MPK605" s="50"/>
      <c r="MPL605" s="50"/>
      <c r="MPN605" s="50"/>
      <c r="MPP605" s="50"/>
      <c r="MPQ605" s="50"/>
      <c r="MPR605" s="50"/>
      <c r="MPS605" s="50"/>
      <c r="MPT605" s="50"/>
      <c r="MPU605" s="50"/>
      <c r="MPV605" s="50"/>
      <c r="MPW605" s="50"/>
      <c r="MQB605" s="50"/>
      <c r="MQC605" s="50"/>
      <c r="MQD605" s="50"/>
      <c r="MQE605" s="50"/>
      <c r="MQF605" s="50"/>
      <c r="MQG605" s="50"/>
      <c r="MQH605" s="50"/>
      <c r="MQI605" s="50"/>
      <c r="MQJ605" s="50"/>
      <c r="MQK605" s="50"/>
      <c r="MQL605" s="50"/>
      <c r="MQM605" s="50"/>
      <c r="MQN605" s="50"/>
      <c r="MQO605" s="50"/>
      <c r="MQP605" s="50"/>
      <c r="MQQ605" s="50"/>
      <c r="MQR605" s="50"/>
      <c r="MQS605" s="50"/>
      <c r="MQT605" s="50"/>
      <c r="MQU605" s="50"/>
      <c r="MQV605" s="50"/>
      <c r="MQW605" s="50"/>
      <c r="MQX605" s="50"/>
      <c r="MQY605" s="50"/>
      <c r="MQZ605" s="50"/>
      <c r="MRA605" s="50"/>
      <c r="MRB605" s="50"/>
      <c r="MRC605" s="50"/>
      <c r="MRD605" s="50"/>
      <c r="MRE605" s="50"/>
      <c r="MRF605" s="50"/>
      <c r="MRG605" s="50"/>
      <c r="MRH605" s="50"/>
      <c r="MRI605" s="50"/>
      <c r="MRJ605" s="50"/>
      <c r="MRK605" s="50"/>
      <c r="MRL605" s="50"/>
      <c r="MRM605" s="50"/>
      <c r="MRN605" s="50"/>
      <c r="MRO605" s="50"/>
      <c r="MRP605" s="50"/>
      <c r="MRQ605" s="50"/>
      <c r="MRR605" s="50"/>
      <c r="MRS605" s="50"/>
      <c r="MRT605" s="50"/>
      <c r="MRU605" s="50"/>
      <c r="MRV605" s="50"/>
      <c r="MRW605" s="50"/>
      <c r="MRX605" s="50"/>
      <c r="MRY605" s="50"/>
      <c r="MRZ605" s="50"/>
      <c r="MSA605" s="50"/>
      <c r="MSB605" s="50"/>
      <c r="MSC605" s="50"/>
      <c r="MSD605" s="50"/>
      <c r="MSE605" s="50"/>
      <c r="MSF605" s="50"/>
      <c r="MSG605" s="50"/>
      <c r="MSH605" s="50"/>
      <c r="MSI605" s="50"/>
      <c r="MSJ605" s="50"/>
      <c r="MSK605" s="50"/>
      <c r="MSL605" s="50"/>
      <c r="MSM605" s="50"/>
      <c r="MSN605" s="50"/>
      <c r="MSO605" s="50"/>
      <c r="MSP605" s="50"/>
      <c r="MSQ605" s="50"/>
      <c r="MSR605" s="50"/>
      <c r="MSS605" s="50"/>
      <c r="MST605" s="50"/>
      <c r="MSU605" s="50"/>
      <c r="MSV605" s="50"/>
      <c r="MSW605" s="50"/>
      <c r="MSX605" s="50"/>
      <c r="MSY605" s="50"/>
      <c r="MSZ605" s="50"/>
      <c r="MTA605" s="50"/>
      <c r="MTB605" s="50"/>
      <c r="MTC605" s="50"/>
      <c r="MTD605" s="50"/>
      <c r="MTE605" s="50"/>
      <c r="MTF605" s="50"/>
      <c r="MTG605" s="50"/>
      <c r="MTH605" s="50"/>
      <c r="MTI605" s="50"/>
      <c r="MTJ605" s="50"/>
      <c r="MTK605" s="50"/>
      <c r="MTL605" s="50"/>
      <c r="MTM605" s="50"/>
      <c r="MTN605" s="50"/>
      <c r="MTO605" s="50"/>
      <c r="MTP605" s="50"/>
      <c r="MTQ605" s="50"/>
      <c r="MTR605" s="50"/>
      <c r="MTS605" s="50"/>
      <c r="MTT605" s="50"/>
      <c r="MTU605" s="50"/>
      <c r="MTV605" s="50"/>
      <c r="MTW605" s="50"/>
      <c r="MTX605" s="50"/>
      <c r="MTY605" s="50"/>
      <c r="MTZ605" s="50"/>
      <c r="MUA605" s="50"/>
      <c r="MUB605" s="50"/>
      <c r="MUC605" s="50"/>
      <c r="MUD605" s="50"/>
      <c r="MUE605" s="50"/>
      <c r="MUF605" s="50"/>
      <c r="MUG605" s="50"/>
      <c r="MUH605" s="50"/>
      <c r="MUI605" s="50"/>
      <c r="MUJ605" s="50"/>
      <c r="MUK605" s="50"/>
      <c r="MUL605" s="50"/>
      <c r="MUM605" s="50"/>
      <c r="MUN605" s="50"/>
      <c r="MUO605" s="50"/>
      <c r="MUP605" s="50"/>
      <c r="MUQ605" s="50"/>
      <c r="MUR605" s="50"/>
      <c r="MUS605" s="50"/>
      <c r="MUT605" s="50"/>
      <c r="MUU605" s="50"/>
      <c r="MUV605" s="50"/>
      <c r="MUW605" s="50"/>
      <c r="MUX605" s="50"/>
      <c r="MUY605" s="50"/>
      <c r="MUZ605" s="50"/>
      <c r="MVA605" s="50"/>
      <c r="MVB605" s="50"/>
      <c r="MVC605" s="50"/>
      <c r="MVD605" s="50"/>
      <c r="MVE605" s="50"/>
      <c r="MVF605" s="50"/>
      <c r="MVG605" s="50"/>
      <c r="MVH605" s="50"/>
      <c r="MVI605" s="50"/>
      <c r="MVJ605" s="50"/>
      <c r="MVK605" s="50"/>
      <c r="MVL605" s="50"/>
      <c r="MVM605" s="50"/>
      <c r="MVN605" s="50"/>
      <c r="MVO605" s="50"/>
      <c r="MVP605" s="50"/>
      <c r="MVQ605" s="50"/>
      <c r="MVR605" s="50"/>
      <c r="MVS605" s="50"/>
      <c r="MVT605" s="50"/>
      <c r="MVU605" s="50"/>
      <c r="MVV605" s="50"/>
      <c r="MVW605" s="50"/>
      <c r="MVX605" s="50"/>
      <c r="MVY605" s="50"/>
      <c r="MVZ605" s="50"/>
      <c r="MWA605" s="50"/>
      <c r="MWB605" s="50"/>
      <c r="MWC605" s="50"/>
      <c r="MWD605" s="50"/>
      <c r="MWE605" s="50"/>
      <c r="MWF605" s="50"/>
      <c r="MWG605" s="50"/>
      <c r="MWH605" s="50"/>
      <c r="MWI605" s="50"/>
      <c r="MWJ605" s="50"/>
      <c r="MWK605" s="50"/>
      <c r="MWL605" s="50"/>
      <c r="MWM605" s="50"/>
      <c r="MWN605" s="50"/>
      <c r="MWO605" s="50"/>
      <c r="MWP605" s="50"/>
      <c r="MWQ605" s="50"/>
      <c r="MWR605" s="50"/>
      <c r="MWS605" s="50"/>
      <c r="MWT605" s="50"/>
      <c r="MWU605" s="50"/>
      <c r="MWV605" s="50"/>
      <c r="MWW605" s="50"/>
      <c r="MWX605" s="50"/>
      <c r="MWY605" s="50"/>
      <c r="MWZ605" s="50"/>
      <c r="MXA605" s="50"/>
      <c r="MXB605" s="50"/>
      <c r="MXC605" s="50"/>
      <c r="MXD605" s="50"/>
      <c r="MXE605" s="50"/>
      <c r="MXF605" s="50"/>
      <c r="MXG605" s="50"/>
      <c r="MXH605" s="50"/>
      <c r="MXI605" s="50"/>
      <c r="MXJ605" s="50"/>
      <c r="MXK605" s="50"/>
      <c r="MXL605" s="50"/>
      <c r="MXM605" s="50"/>
      <c r="MXN605" s="50"/>
      <c r="MXO605" s="50"/>
      <c r="MXP605" s="50"/>
      <c r="MXQ605" s="50"/>
      <c r="MXR605" s="50"/>
      <c r="MXS605" s="50"/>
      <c r="MXT605" s="50"/>
      <c r="MXU605" s="50"/>
      <c r="MXV605" s="50"/>
      <c r="MXW605" s="50"/>
      <c r="MXX605" s="50"/>
      <c r="MXY605" s="50"/>
      <c r="MXZ605" s="50"/>
      <c r="MYA605" s="50"/>
      <c r="MYB605" s="50"/>
      <c r="MYC605" s="50"/>
      <c r="MYD605" s="50"/>
      <c r="MYE605" s="50"/>
      <c r="MYF605" s="50"/>
      <c r="MYG605" s="50"/>
      <c r="MYH605" s="50"/>
      <c r="MYI605" s="50"/>
      <c r="MYJ605" s="50"/>
      <c r="MYK605" s="50"/>
      <c r="MYL605" s="50"/>
      <c r="MYM605" s="50"/>
      <c r="MYN605" s="50"/>
      <c r="MYO605" s="50"/>
      <c r="MYP605" s="50"/>
      <c r="MYQ605" s="50"/>
      <c r="MYR605" s="50"/>
      <c r="MYS605" s="50"/>
      <c r="MYT605" s="50"/>
      <c r="MYU605" s="50"/>
      <c r="MYV605" s="50"/>
      <c r="MYW605" s="50"/>
      <c r="MYX605" s="50"/>
      <c r="MYY605" s="50"/>
      <c r="MYZ605" s="50"/>
      <c r="MZA605" s="50"/>
      <c r="MZB605" s="50"/>
      <c r="MZC605" s="50"/>
      <c r="MZD605" s="50"/>
      <c r="MZE605" s="50"/>
      <c r="MZF605" s="50"/>
      <c r="MZG605" s="50"/>
      <c r="MZH605" s="50"/>
      <c r="MZJ605" s="50"/>
      <c r="MZL605" s="50"/>
      <c r="MZM605" s="50"/>
      <c r="MZN605" s="50"/>
      <c r="MZO605" s="50"/>
      <c r="MZP605" s="50"/>
      <c r="MZQ605" s="50"/>
      <c r="MZR605" s="50"/>
      <c r="MZS605" s="50"/>
      <c r="MZX605" s="50"/>
      <c r="MZY605" s="50"/>
      <c r="MZZ605" s="50"/>
      <c r="NAA605" s="50"/>
      <c r="NAB605" s="50"/>
      <c r="NAC605" s="50"/>
      <c r="NAD605" s="50"/>
      <c r="NAE605" s="50"/>
      <c r="NAF605" s="50"/>
      <c r="NAG605" s="50"/>
      <c r="NAH605" s="50"/>
      <c r="NAI605" s="50"/>
      <c r="NAJ605" s="50"/>
      <c r="NAK605" s="50"/>
      <c r="NAL605" s="50"/>
      <c r="NAM605" s="50"/>
      <c r="NAN605" s="50"/>
      <c r="NAO605" s="50"/>
      <c r="NAP605" s="50"/>
      <c r="NAQ605" s="50"/>
      <c r="NAR605" s="50"/>
      <c r="NAS605" s="50"/>
      <c r="NAT605" s="50"/>
      <c r="NAU605" s="50"/>
      <c r="NAV605" s="50"/>
      <c r="NAW605" s="50"/>
      <c r="NAX605" s="50"/>
      <c r="NAY605" s="50"/>
      <c r="NAZ605" s="50"/>
      <c r="NBA605" s="50"/>
      <c r="NBB605" s="50"/>
      <c r="NBC605" s="50"/>
      <c r="NBD605" s="50"/>
      <c r="NBE605" s="50"/>
      <c r="NBF605" s="50"/>
      <c r="NBG605" s="50"/>
      <c r="NBH605" s="50"/>
      <c r="NBI605" s="50"/>
      <c r="NBJ605" s="50"/>
      <c r="NBK605" s="50"/>
      <c r="NBL605" s="50"/>
      <c r="NBM605" s="50"/>
      <c r="NBN605" s="50"/>
      <c r="NBO605" s="50"/>
      <c r="NBP605" s="50"/>
      <c r="NBQ605" s="50"/>
      <c r="NBR605" s="50"/>
      <c r="NBS605" s="50"/>
      <c r="NBT605" s="50"/>
      <c r="NBU605" s="50"/>
      <c r="NBV605" s="50"/>
      <c r="NBW605" s="50"/>
      <c r="NBX605" s="50"/>
      <c r="NBY605" s="50"/>
      <c r="NBZ605" s="50"/>
      <c r="NCA605" s="50"/>
      <c r="NCB605" s="50"/>
      <c r="NCC605" s="50"/>
      <c r="NCD605" s="50"/>
      <c r="NCE605" s="50"/>
      <c r="NCF605" s="50"/>
      <c r="NCG605" s="50"/>
      <c r="NCH605" s="50"/>
      <c r="NCI605" s="50"/>
      <c r="NCJ605" s="50"/>
      <c r="NCK605" s="50"/>
      <c r="NCL605" s="50"/>
      <c r="NCM605" s="50"/>
      <c r="NCN605" s="50"/>
      <c r="NCO605" s="50"/>
      <c r="NCP605" s="50"/>
      <c r="NCQ605" s="50"/>
      <c r="NCR605" s="50"/>
      <c r="NCS605" s="50"/>
      <c r="NCT605" s="50"/>
      <c r="NCU605" s="50"/>
      <c r="NCV605" s="50"/>
      <c r="NCW605" s="50"/>
      <c r="NCX605" s="50"/>
      <c r="NCY605" s="50"/>
      <c r="NCZ605" s="50"/>
      <c r="NDA605" s="50"/>
      <c r="NDB605" s="50"/>
      <c r="NDC605" s="50"/>
      <c r="NDD605" s="50"/>
      <c r="NDE605" s="50"/>
      <c r="NDF605" s="50"/>
      <c r="NDG605" s="50"/>
      <c r="NDH605" s="50"/>
      <c r="NDI605" s="50"/>
      <c r="NDJ605" s="50"/>
      <c r="NDK605" s="50"/>
      <c r="NDL605" s="50"/>
      <c r="NDM605" s="50"/>
      <c r="NDN605" s="50"/>
      <c r="NDO605" s="50"/>
      <c r="NDP605" s="50"/>
      <c r="NDQ605" s="50"/>
      <c r="NDR605" s="50"/>
      <c r="NDS605" s="50"/>
      <c r="NDT605" s="50"/>
      <c r="NDU605" s="50"/>
      <c r="NDV605" s="50"/>
      <c r="NDW605" s="50"/>
      <c r="NDX605" s="50"/>
      <c r="NDY605" s="50"/>
      <c r="NDZ605" s="50"/>
      <c r="NEA605" s="50"/>
      <c r="NEB605" s="50"/>
      <c r="NEC605" s="50"/>
      <c r="NED605" s="50"/>
      <c r="NEE605" s="50"/>
      <c r="NEF605" s="50"/>
      <c r="NEG605" s="50"/>
      <c r="NEH605" s="50"/>
      <c r="NEI605" s="50"/>
      <c r="NEJ605" s="50"/>
      <c r="NEK605" s="50"/>
      <c r="NEL605" s="50"/>
      <c r="NEM605" s="50"/>
      <c r="NEN605" s="50"/>
      <c r="NEO605" s="50"/>
      <c r="NEP605" s="50"/>
      <c r="NEQ605" s="50"/>
      <c r="NER605" s="50"/>
      <c r="NES605" s="50"/>
      <c r="NET605" s="50"/>
      <c r="NEU605" s="50"/>
      <c r="NEV605" s="50"/>
      <c r="NEW605" s="50"/>
      <c r="NEX605" s="50"/>
      <c r="NEY605" s="50"/>
      <c r="NEZ605" s="50"/>
      <c r="NFA605" s="50"/>
      <c r="NFB605" s="50"/>
      <c r="NFC605" s="50"/>
      <c r="NFD605" s="50"/>
      <c r="NFE605" s="50"/>
      <c r="NFF605" s="50"/>
      <c r="NFG605" s="50"/>
      <c r="NFH605" s="50"/>
      <c r="NFI605" s="50"/>
      <c r="NFJ605" s="50"/>
      <c r="NFK605" s="50"/>
      <c r="NFL605" s="50"/>
      <c r="NFM605" s="50"/>
      <c r="NFN605" s="50"/>
      <c r="NFO605" s="50"/>
      <c r="NFP605" s="50"/>
      <c r="NFQ605" s="50"/>
      <c r="NFR605" s="50"/>
      <c r="NFS605" s="50"/>
      <c r="NFT605" s="50"/>
      <c r="NFU605" s="50"/>
      <c r="NFV605" s="50"/>
      <c r="NFW605" s="50"/>
      <c r="NFX605" s="50"/>
      <c r="NFY605" s="50"/>
      <c r="NFZ605" s="50"/>
      <c r="NGA605" s="50"/>
      <c r="NGB605" s="50"/>
      <c r="NGC605" s="50"/>
      <c r="NGD605" s="50"/>
      <c r="NGE605" s="50"/>
      <c r="NGF605" s="50"/>
      <c r="NGG605" s="50"/>
      <c r="NGH605" s="50"/>
      <c r="NGI605" s="50"/>
      <c r="NGJ605" s="50"/>
      <c r="NGK605" s="50"/>
      <c r="NGL605" s="50"/>
      <c r="NGM605" s="50"/>
      <c r="NGN605" s="50"/>
      <c r="NGO605" s="50"/>
      <c r="NGP605" s="50"/>
      <c r="NGQ605" s="50"/>
      <c r="NGR605" s="50"/>
      <c r="NGS605" s="50"/>
      <c r="NGT605" s="50"/>
      <c r="NGU605" s="50"/>
      <c r="NGV605" s="50"/>
      <c r="NGW605" s="50"/>
      <c r="NGX605" s="50"/>
      <c r="NGY605" s="50"/>
      <c r="NGZ605" s="50"/>
      <c r="NHA605" s="50"/>
      <c r="NHB605" s="50"/>
      <c r="NHC605" s="50"/>
      <c r="NHD605" s="50"/>
      <c r="NHE605" s="50"/>
      <c r="NHF605" s="50"/>
      <c r="NHG605" s="50"/>
      <c r="NHH605" s="50"/>
      <c r="NHI605" s="50"/>
      <c r="NHJ605" s="50"/>
      <c r="NHK605" s="50"/>
      <c r="NHL605" s="50"/>
      <c r="NHM605" s="50"/>
      <c r="NHN605" s="50"/>
      <c r="NHO605" s="50"/>
      <c r="NHP605" s="50"/>
      <c r="NHQ605" s="50"/>
      <c r="NHR605" s="50"/>
      <c r="NHS605" s="50"/>
      <c r="NHT605" s="50"/>
      <c r="NHU605" s="50"/>
      <c r="NHV605" s="50"/>
      <c r="NHW605" s="50"/>
      <c r="NHX605" s="50"/>
      <c r="NHY605" s="50"/>
      <c r="NHZ605" s="50"/>
      <c r="NIA605" s="50"/>
      <c r="NIB605" s="50"/>
      <c r="NIC605" s="50"/>
      <c r="NID605" s="50"/>
      <c r="NIE605" s="50"/>
      <c r="NIF605" s="50"/>
      <c r="NIG605" s="50"/>
      <c r="NIH605" s="50"/>
      <c r="NII605" s="50"/>
      <c r="NIJ605" s="50"/>
      <c r="NIK605" s="50"/>
      <c r="NIL605" s="50"/>
      <c r="NIM605" s="50"/>
      <c r="NIN605" s="50"/>
      <c r="NIO605" s="50"/>
      <c r="NIP605" s="50"/>
      <c r="NIQ605" s="50"/>
      <c r="NIR605" s="50"/>
      <c r="NIS605" s="50"/>
      <c r="NIT605" s="50"/>
      <c r="NIU605" s="50"/>
      <c r="NIV605" s="50"/>
      <c r="NIW605" s="50"/>
      <c r="NIX605" s="50"/>
      <c r="NIY605" s="50"/>
      <c r="NIZ605" s="50"/>
      <c r="NJA605" s="50"/>
      <c r="NJB605" s="50"/>
      <c r="NJC605" s="50"/>
      <c r="NJD605" s="50"/>
      <c r="NJF605" s="50"/>
      <c r="NJH605" s="50"/>
      <c r="NJI605" s="50"/>
      <c r="NJJ605" s="50"/>
      <c r="NJK605" s="50"/>
      <c r="NJL605" s="50"/>
      <c r="NJM605" s="50"/>
      <c r="NJN605" s="50"/>
      <c r="NJO605" s="50"/>
      <c r="NJT605" s="50"/>
      <c r="NJU605" s="50"/>
      <c r="NJV605" s="50"/>
      <c r="NJW605" s="50"/>
      <c r="NJX605" s="50"/>
      <c r="NJY605" s="50"/>
      <c r="NJZ605" s="50"/>
      <c r="NKA605" s="50"/>
      <c r="NKB605" s="50"/>
      <c r="NKC605" s="50"/>
      <c r="NKD605" s="50"/>
      <c r="NKE605" s="50"/>
      <c r="NKF605" s="50"/>
      <c r="NKG605" s="50"/>
      <c r="NKH605" s="50"/>
      <c r="NKI605" s="50"/>
      <c r="NKJ605" s="50"/>
      <c r="NKK605" s="50"/>
      <c r="NKL605" s="50"/>
      <c r="NKM605" s="50"/>
      <c r="NKN605" s="50"/>
      <c r="NKO605" s="50"/>
      <c r="NKP605" s="50"/>
      <c r="NKQ605" s="50"/>
      <c r="NKR605" s="50"/>
      <c r="NKS605" s="50"/>
      <c r="NKT605" s="50"/>
      <c r="NKU605" s="50"/>
      <c r="NKV605" s="50"/>
      <c r="NKW605" s="50"/>
      <c r="NKX605" s="50"/>
      <c r="NKY605" s="50"/>
      <c r="NKZ605" s="50"/>
      <c r="NLA605" s="50"/>
      <c r="NLB605" s="50"/>
      <c r="NLC605" s="50"/>
      <c r="NLD605" s="50"/>
      <c r="NLE605" s="50"/>
      <c r="NLF605" s="50"/>
      <c r="NLG605" s="50"/>
      <c r="NLH605" s="50"/>
      <c r="NLI605" s="50"/>
      <c r="NLJ605" s="50"/>
      <c r="NLK605" s="50"/>
      <c r="NLL605" s="50"/>
      <c r="NLM605" s="50"/>
      <c r="NLN605" s="50"/>
      <c r="NLO605" s="50"/>
      <c r="NLP605" s="50"/>
      <c r="NLQ605" s="50"/>
      <c r="NLR605" s="50"/>
      <c r="NLS605" s="50"/>
      <c r="NLT605" s="50"/>
      <c r="NLU605" s="50"/>
      <c r="NLV605" s="50"/>
      <c r="NLW605" s="50"/>
      <c r="NLX605" s="50"/>
      <c r="NLY605" s="50"/>
      <c r="NLZ605" s="50"/>
      <c r="NMA605" s="50"/>
      <c r="NMB605" s="50"/>
      <c r="NMC605" s="50"/>
      <c r="NMD605" s="50"/>
      <c r="NME605" s="50"/>
      <c r="NMF605" s="50"/>
      <c r="NMG605" s="50"/>
      <c r="NMH605" s="50"/>
      <c r="NMI605" s="50"/>
      <c r="NMJ605" s="50"/>
      <c r="NMK605" s="50"/>
      <c r="NML605" s="50"/>
      <c r="NMM605" s="50"/>
      <c r="NMN605" s="50"/>
      <c r="NMO605" s="50"/>
      <c r="NMP605" s="50"/>
      <c r="NMQ605" s="50"/>
      <c r="NMR605" s="50"/>
      <c r="NMS605" s="50"/>
      <c r="NMT605" s="50"/>
      <c r="NMU605" s="50"/>
      <c r="NMV605" s="50"/>
      <c r="NMW605" s="50"/>
      <c r="NMX605" s="50"/>
      <c r="NMY605" s="50"/>
      <c r="NMZ605" s="50"/>
      <c r="NNA605" s="50"/>
      <c r="NNB605" s="50"/>
      <c r="NNC605" s="50"/>
      <c r="NND605" s="50"/>
      <c r="NNE605" s="50"/>
      <c r="NNF605" s="50"/>
      <c r="NNG605" s="50"/>
      <c r="NNH605" s="50"/>
      <c r="NNI605" s="50"/>
      <c r="NNJ605" s="50"/>
      <c r="NNK605" s="50"/>
      <c r="NNL605" s="50"/>
      <c r="NNM605" s="50"/>
      <c r="NNN605" s="50"/>
      <c r="NNO605" s="50"/>
      <c r="NNP605" s="50"/>
      <c r="NNQ605" s="50"/>
      <c r="NNR605" s="50"/>
      <c r="NNS605" s="50"/>
      <c r="NNT605" s="50"/>
      <c r="NNU605" s="50"/>
      <c r="NNV605" s="50"/>
      <c r="NNW605" s="50"/>
      <c r="NNX605" s="50"/>
      <c r="NNY605" s="50"/>
      <c r="NNZ605" s="50"/>
      <c r="NOA605" s="50"/>
      <c r="NOB605" s="50"/>
      <c r="NOC605" s="50"/>
      <c r="NOD605" s="50"/>
      <c r="NOE605" s="50"/>
      <c r="NOF605" s="50"/>
      <c r="NOG605" s="50"/>
      <c r="NOH605" s="50"/>
      <c r="NOI605" s="50"/>
      <c r="NOJ605" s="50"/>
      <c r="NOK605" s="50"/>
      <c r="NOL605" s="50"/>
      <c r="NOM605" s="50"/>
      <c r="NON605" s="50"/>
      <c r="NOO605" s="50"/>
      <c r="NOP605" s="50"/>
      <c r="NOQ605" s="50"/>
      <c r="NOR605" s="50"/>
      <c r="NOS605" s="50"/>
      <c r="NOT605" s="50"/>
      <c r="NOU605" s="50"/>
      <c r="NOV605" s="50"/>
      <c r="NOW605" s="50"/>
      <c r="NOX605" s="50"/>
      <c r="NOY605" s="50"/>
      <c r="NOZ605" s="50"/>
      <c r="NPA605" s="50"/>
      <c r="NPB605" s="50"/>
      <c r="NPC605" s="50"/>
      <c r="NPD605" s="50"/>
      <c r="NPE605" s="50"/>
      <c r="NPF605" s="50"/>
      <c r="NPG605" s="50"/>
      <c r="NPH605" s="50"/>
      <c r="NPI605" s="50"/>
      <c r="NPJ605" s="50"/>
      <c r="NPK605" s="50"/>
      <c r="NPL605" s="50"/>
      <c r="NPM605" s="50"/>
      <c r="NPN605" s="50"/>
      <c r="NPO605" s="50"/>
      <c r="NPP605" s="50"/>
      <c r="NPQ605" s="50"/>
      <c r="NPR605" s="50"/>
      <c r="NPS605" s="50"/>
      <c r="NPT605" s="50"/>
      <c r="NPU605" s="50"/>
      <c r="NPV605" s="50"/>
      <c r="NPW605" s="50"/>
      <c r="NPX605" s="50"/>
      <c r="NPY605" s="50"/>
      <c r="NPZ605" s="50"/>
      <c r="NQA605" s="50"/>
      <c r="NQB605" s="50"/>
      <c r="NQC605" s="50"/>
      <c r="NQD605" s="50"/>
      <c r="NQE605" s="50"/>
      <c r="NQF605" s="50"/>
      <c r="NQG605" s="50"/>
      <c r="NQH605" s="50"/>
      <c r="NQI605" s="50"/>
      <c r="NQJ605" s="50"/>
      <c r="NQK605" s="50"/>
      <c r="NQL605" s="50"/>
      <c r="NQM605" s="50"/>
      <c r="NQN605" s="50"/>
      <c r="NQO605" s="50"/>
      <c r="NQP605" s="50"/>
      <c r="NQQ605" s="50"/>
      <c r="NQR605" s="50"/>
      <c r="NQS605" s="50"/>
      <c r="NQT605" s="50"/>
      <c r="NQU605" s="50"/>
      <c r="NQV605" s="50"/>
      <c r="NQW605" s="50"/>
      <c r="NQX605" s="50"/>
      <c r="NQY605" s="50"/>
      <c r="NQZ605" s="50"/>
      <c r="NRA605" s="50"/>
      <c r="NRB605" s="50"/>
      <c r="NRC605" s="50"/>
      <c r="NRD605" s="50"/>
      <c r="NRE605" s="50"/>
      <c r="NRF605" s="50"/>
      <c r="NRG605" s="50"/>
      <c r="NRH605" s="50"/>
      <c r="NRI605" s="50"/>
      <c r="NRJ605" s="50"/>
      <c r="NRK605" s="50"/>
      <c r="NRL605" s="50"/>
      <c r="NRM605" s="50"/>
      <c r="NRN605" s="50"/>
      <c r="NRO605" s="50"/>
      <c r="NRP605" s="50"/>
      <c r="NRQ605" s="50"/>
      <c r="NRR605" s="50"/>
      <c r="NRS605" s="50"/>
      <c r="NRT605" s="50"/>
      <c r="NRU605" s="50"/>
      <c r="NRV605" s="50"/>
      <c r="NRW605" s="50"/>
      <c r="NRX605" s="50"/>
      <c r="NRY605" s="50"/>
      <c r="NRZ605" s="50"/>
      <c r="NSA605" s="50"/>
      <c r="NSB605" s="50"/>
      <c r="NSC605" s="50"/>
      <c r="NSD605" s="50"/>
      <c r="NSE605" s="50"/>
      <c r="NSF605" s="50"/>
      <c r="NSG605" s="50"/>
      <c r="NSH605" s="50"/>
      <c r="NSI605" s="50"/>
      <c r="NSJ605" s="50"/>
      <c r="NSK605" s="50"/>
      <c r="NSL605" s="50"/>
      <c r="NSM605" s="50"/>
      <c r="NSN605" s="50"/>
      <c r="NSO605" s="50"/>
      <c r="NSP605" s="50"/>
      <c r="NSQ605" s="50"/>
      <c r="NSR605" s="50"/>
      <c r="NSS605" s="50"/>
      <c r="NST605" s="50"/>
      <c r="NSU605" s="50"/>
      <c r="NSV605" s="50"/>
      <c r="NSW605" s="50"/>
      <c r="NSX605" s="50"/>
      <c r="NSY605" s="50"/>
      <c r="NSZ605" s="50"/>
      <c r="NTB605" s="50"/>
      <c r="NTD605" s="50"/>
      <c r="NTE605" s="50"/>
      <c r="NTF605" s="50"/>
      <c r="NTG605" s="50"/>
      <c r="NTH605" s="50"/>
      <c r="NTI605" s="50"/>
      <c r="NTJ605" s="50"/>
      <c r="NTK605" s="50"/>
      <c r="NTP605" s="50"/>
      <c r="NTQ605" s="50"/>
      <c r="NTR605" s="50"/>
      <c r="NTS605" s="50"/>
      <c r="NTT605" s="50"/>
      <c r="NTU605" s="50"/>
      <c r="NTV605" s="50"/>
      <c r="NTW605" s="50"/>
      <c r="NTX605" s="50"/>
      <c r="NTY605" s="50"/>
      <c r="NTZ605" s="50"/>
      <c r="NUA605" s="50"/>
      <c r="NUB605" s="50"/>
      <c r="NUC605" s="50"/>
      <c r="NUD605" s="50"/>
      <c r="NUE605" s="50"/>
      <c r="NUF605" s="50"/>
      <c r="NUG605" s="50"/>
      <c r="NUH605" s="50"/>
      <c r="NUI605" s="50"/>
      <c r="NUJ605" s="50"/>
      <c r="NUK605" s="50"/>
      <c r="NUL605" s="50"/>
      <c r="NUM605" s="50"/>
      <c r="NUN605" s="50"/>
      <c r="NUO605" s="50"/>
      <c r="NUP605" s="50"/>
      <c r="NUQ605" s="50"/>
      <c r="NUR605" s="50"/>
      <c r="NUS605" s="50"/>
      <c r="NUT605" s="50"/>
      <c r="NUU605" s="50"/>
      <c r="NUV605" s="50"/>
      <c r="NUW605" s="50"/>
      <c r="NUX605" s="50"/>
      <c r="NUY605" s="50"/>
      <c r="NUZ605" s="50"/>
      <c r="NVA605" s="50"/>
      <c r="NVB605" s="50"/>
      <c r="NVC605" s="50"/>
      <c r="NVD605" s="50"/>
      <c r="NVE605" s="50"/>
      <c r="NVF605" s="50"/>
      <c r="NVG605" s="50"/>
      <c r="NVH605" s="50"/>
      <c r="NVI605" s="50"/>
      <c r="NVJ605" s="50"/>
      <c r="NVK605" s="50"/>
      <c r="NVL605" s="50"/>
      <c r="NVM605" s="50"/>
      <c r="NVN605" s="50"/>
      <c r="NVO605" s="50"/>
      <c r="NVP605" s="50"/>
      <c r="NVQ605" s="50"/>
      <c r="NVR605" s="50"/>
      <c r="NVS605" s="50"/>
      <c r="NVT605" s="50"/>
      <c r="NVU605" s="50"/>
      <c r="NVV605" s="50"/>
      <c r="NVW605" s="50"/>
      <c r="NVX605" s="50"/>
      <c r="NVY605" s="50"/>
      <c r="NVZ605" s="50"/>
      <c r="NWA605" s="50"/>
      <c r="NWB605" s="50"/>
      <c r="NWC605" s="50"/>
      <c r="NWD605" s="50"/>
      <c r="NWE605" s="50"/>
      <c r="NWF605" s="50"/>
      <c r="NWG605" s="50"/>
      <c r="NWH605" s="50"/>
      <c r="NWI605" s="50"/>
      <c r="NWJ605" s="50"/>
      <c r="NWK605" s="50"/>
      <c r="NWL605" s="50"/>
      <c r="NWM605" s="50"/>
      <c r="NWN605" s="50"/>
      <c r="NWO605" s="50"/>
      <c r="NWP605" s="50"/>
      <c r="NWQ605" s="50"/>
      <c r="NWR605" s="50"/>
      <c r="NWS605" s="50"/>
      <c r="NWT605" s="50"/>
      <c r="NWU605" s="50"/>
      <c r="NWV605" s="50"/>
      <c r="NWW605" s="50"/>
      <c r="NWX605" s="50"/>
      <c r="NWY605" s="50"/>
      <c r="NWZ605" s="50"/>
      <c r="NXA605" s="50"/>
      <c r="NXB605" s="50"/>
      <c r="NXC605" s="50"/>
      <c r="NXD605" s="50"/>
      <c r="NXE605" s="50"/>
      <c r="NXF605" s="50"/>
      <c r="NXG605" s="50"/>
      <c r="NXH605" s="50"/>
      <c r="NXI605" s="50"/>
      <c r="NXJ605" s="50"/>
      <c r="NXK605" s="50"/>
      <c r="NXL605" s="50"/>
      <c r="NXM605" s="50"/>
      <c r="NXN605" s="50"/>
      <c r="NXO605" s="50"/>
      <c r="NXP605" s="50"/>
      <c r="NXQ605" s="50"/>
      <c r="NXR605" s="50"/>
      <c r="NXS605" s="50"/>
      <c r="NXT605" s="50"/>
      <c r="NXU605" s="50"/>
      <c r="NXV605" s="50"/>
      <c r="NXW605" s="50"/>
      <c r="NXX605" s="50"/>
      <c r="NXY605" s="50"/>
      <c r="NXZ605" s="50"/>
      <c r="NYA605" s="50"/>
      <c r="NYB605" s="50"/>
      <c r="NYC605" s="50"/>
      <c r="NYD605" s="50"/>
      <c r="NYE605" s="50"/>
      <c r="NYF605" s="50"/>
      <c r="NYG605" s="50"/>
      <c r="NYH605" s="50"/>
      <c r="NYI605" s="50"/>
      <c r="NYJ605" s="50"/>
      <c r="NYK605" s="50"/>
      <c r="NYL605" s="50"/>
      <c r="NYM605" s="50"/>
      <c r="NYN605" s="50"/>
      <c r="NYO605" s="50"/>
      <c r="NYP605" s="50"/>
      <c r="NYQ605" s="50"/>
      <c r="NYR605" s="50"/>
      <c r="NYS605" s="50"/>
      <c r="NYT605" s="50"/>
      <c r="NYU605" s="50"/>
      <c r="NYV605" s="50"/>
      <c r="NYW605" s="50"/>
      <c r="NYX605" s="50"/>
      <c r="NYY605" s="50"/>
      <c r="NYZ605" s="50"/>
      <c r="NZA605" s="50"/>
      <c r="NZB605" s="50"/>
      <c r="NZC605" s="50"/>
      <c r="NZD605" s="50"/>
      <c r="NZE605" s="50"/>
      <c r="NZF605" s="50"/>
      <c r="NZG605" s="50"/>
      <c r="NZH605" s="50"/>
      <c r="NZI605" s="50"/>
      <c r="NZJ605" s="50"/>
      <c r="NZK605" s="50"/>
      <c r="NZL605" s="50"/>
      <c r="NZM605" s="50"/>
      <c r="NZN605" s="50"/>
      <c r="NZO605" s="50"/>
      <c r="NZP605" s="50"/>
      <c r="NZQ605" s="50"/>
      <c r="NZR605" s="50"/>
      <c r="NZS605" s="50"/>
      <c r="NZT605" s="50"/>
      <c r="NZU605" s="50"/>
      <c r="NZV605" s="50"/>
      <c r="NZW605" s="50"/>
      <c r="NZX605" s="50"/>
      <c r="NZY605" s="50"/>
      <c r="NZZ605" s="50"/>
      <c r="OAA605" s="50"/>
      <c r="OAB605" s="50"/>
      <c r="OAC605" s="50"/>
      <c r="OAD605" s="50"/>
      <c r="OAE605" s="50"/>
      <c r="OAF605" s="50"/>
      <c r="OAG605" s="50"/>
      <c r="OAH605" s="50"/>
      <c r="OAI605" s="50"/>
      <c r="OAJ605" s="50"/>
      <c r="OAK605" s="50"/>
      <c r="OAL605" s="50"/>
      <c r="OAM605" s="50"/>
      <c r="OAN605" s="50"/>
      <c r="OAO605" s="50"/>
      <c r="OAP605" s="50"/>
      <c r="OAQ605" s="50"/>
      <c r="OAR605" s="50"/>
      <c r="OAS605" s="50"/>
      <c r="OAT605" s="50"/>
      <c r="OAU605" s="50"/>
      <c r="OAV605" s="50"/>
      <c r="OAW605" s="50"/>
      <c r="OAX605" s="50"/>
      <c r="OAY605" s="50"/>
      <c r="OAZ605" s="50"/>
      <c r="OBA605" s="50"/>
      <c r="OBB605" s="50"/>
      <c r="OBC605" s="50"/>
      <c r="OBD605" s="50"/>
      <c r="OBE605" s="50"/>
      <c r="OBF605" s="50"/>
      <c r="OBG605" s="50"/>
      <c r="OBH605" s="50"/>
      <c r="OBI605" s="50"/>
      <c r="OBJ605" s="50"/>
      <c r="OBK605" s="50"/>
      <c r="OBL605" s="50"/>
      <c r="OBM605" s="50"/>
      <c r="OBN605" s="50"/>
      <c r="OBO605" s="50"/>
      <c r="OBP605" s="50"/>
      <c r="OBQ605" s="50"/>
      <c r="OBR605" s="50"/>
      <c r="OBS605" s="50"/>
      <c r="OBT605" s="50"/>
      <c r="OBU605" s="50"/>
      <c r="OBV605" s="50"/>
      <c r="OBW605" s="50"/>
      <c r="OBX605" s="50"/>
      <c r="OBY605" s="50"/>
      <c r="OBZ605" s="50"/>
      <c r="OCA605" s="50"/>
      <c r="OCB605" s="50"/>
      <c r="OCC605" s="50"/>
      <c r="OCD605" s="50"/>
      <c r="OCE605" s="50"/>
      <c r="OCF605" s="50"/>
      <c r="OCG605" s="50"/>
      <c r="OCH605" s="50"/>
      <c r="OCI605" s="50"/>
      <c r="OCJ605" s="50"/>
      <c r="OCK605" s="50"/>
      <c r="OCL605" s="50"/>
      <c r="OCM605" s="50"/>
      <c r="OCN605" s="50"/>
      <c r="OCO605" s="50"/>
      <c r="OCP605" s="50"/>
      <c r="OCQ605" s="50"/>
      <c r="OCR605" s="50"/>
      <c r="OCS605" s="50"/>
      <c r="OCT605" s="50"/>
      <c r="OCU605" s="50"/>
      <c r="OCV605" s="50"/>
      <c r="OCX605" s="50"/>
      <c r="OCZ605" s="50"/>
      <c r="ODA605" s="50"/>
      <c r="ODB605" s="50"/>
      <c r="ODC605" s="50"/>
      <c r="ODD605" s="50"/>
      <c r="ODE605" s="50"/>
      <c r="ODF605" s="50"/>
      <c r="ODG605" s="50"/>
      <c r="ODL605" s="50"/>
      <c r="ODM605" s="50"/>
      <c r="ODN605" s="50"/>
      <c r="ODO605" s="50"/>
      <c r="ODP605" s="50"/>
      <c r="ODQ605" s="50"/>
      <c r="ODR605" s="50"/>
      <c r="ODS605" s="50"/>
      <c r="ODT605" s="50"/>
      <c r="ODU605" s="50"/>
      <c r="ODV605" s="50"/>
      <c r="ODW605" s="50"/>
      <c r="ODX605" s="50"/>
      <c r="ODY605" s="50"/>
      <c r="ODZ605" s="50"/>
      <c r="OEA605" s="50"/>
      <c r="OEB605" s="50"/>
      <c r="OEC605" s="50"/>
      <c r="OED605" s="50"/>
      <c r="OEE605" s="50"/>
      <c r="OEF605" s="50"/>
      <c r="OEG605" s="50"/>
      <c r="OEH605" s="50"/>
      <c r="OEI605" s="50"/>
      <c r="OEJ605" s="50"/>
      <c r="OEK605" s="50"/>
      <c r="OEL605" s="50"/>
      <c r="OEM605" s="50"/>
      <c r="OEN605" s="50"/>
      <c r="OEO605" s="50"/>
      <c r="OEP605" s="50"/>
      <c r="OEQ605" s="50"/>
      <c r="OER605" s="50"/>
      <c r="OES605" s="50"/>
      <c r="OET605" s="50"/>
      <c r="OEU605" s="50"/>
      <c r="OEV605" s="50"/>
      <c r="OEW605" s="50"/>
      <c r="OEX605" s="50"/>
      <c r="OEY605" s="50"/>
      <c r="OEZ605" s="50"/>
      <c r="OFA605" s="50"/>
      <c r="OFB605" s="50"/>
      <c r="OFC605" s="50"/>
      <c r="OFD605" s="50"/>
      <c r="OFE605" s="50"/>
      <c r="OFF605" s="50"/>
      <c r="OFG605" s="50"/>
      <c r="OFH605" s="50"/>
      <c r="OFI605" s="50"/>
      <c r="OFJ605" s="50"/>
      <c r="OFK605" s="50"/>
      <c r="OFL605" s="50"/>
      <c r="OFM605" s="50"/>
      <c r="OFN605" s="50"/>
      <c r="OFO605" s="50"/>
      <c r="OFP605" s="50"/>
      <c r="OFQ605" s="50"/>
      <c r="OFR605" s="50"/>
      <c r="OFS605" s="50"/>
      <c r="OFT605" s="50"/>
      <c r="OFU605" s="50"/>
      <c r="OFV605" s="50"/>
      <c r="OFW605" s="50"/>
      <c r="OFX605" s="50"/>
      <c r="OFY605" s="50"/>
      <c r="OFZ605" s="50"/>
      <c r="OGA605" s="50"/>
      <c r="OGB605" s="50"/>
      <c r="OGC605" s="50"/>
      <c r="OGD605" s="50"/>
      <c r="OGE605" s="50"/>
      <c r="OGF605" s="50"/>
      <c r="OGG605" s="50"/>
      <c r="OGH605" s="50"/>
      <c r="OGI605" s="50"/>
      <c r="OGJ605" s="50"/>
      <c r="OGK605" s="50"/>
      <c r="OGL605" s="50"/>
      <c r="OGM605" s="50"/>
      <c r="OGN605" s="50"/>
      <c r="OGO605" s="50"/>
      <c r="OGP605" s="50"/>
      <c r="OGQ605" s="50"/>
      <c r="OGR605" s="50"/>
      <c r="OGS605" s="50"/>
      <c r="OGT605" s="50"/>
      <c r="OGU605" s="50"/>
      <c r="OGV605" s="50"/>
      <c r="OGW605" s="50"/>
      <c r="OGX605" s="50"/>
      <c r="OGY605" s="50"/>
      <c r="OGZ605" s="50"/>
      <c r="OHA605" s="50"/>
      <c r="OHB605" s="50"/>
      <c r="OHC605" s="50"/>
      <c r="OHD605" s="50"/>
      <c r="OHE605" s="50"/>
      <c r="OHF605" s="50"/>
      <c r="OHG605" s="50"/>
      <c r="OHH605" s="50"/>
      <c r="OHI605" s="50"/>
      <c r="OHJ605" s="50"/>
      <c r="OHK605" s="50"/>
      <c r="OHL605" s="50"/>
      <c r="OHM605" s="50"/>
      <c r="OHN605" s="50"/>
      <c r="OHO605" s="50"/>
      <c r="OHP605" s="50"/>
      <c r="OHQ605" s="50"/>
      <c r="OHR605" s="50"/>
      <c r="OHS605" s="50"/>
      <c r="OHT605" s="50"/>
      <c r="OHU605" s="50"/>
      <c r="OHV605" s="50"/>
      <c r="OHW605" s="50"/>
      <c r="OHX605" s="50"/>
      <c r="OHY605" s="50"/>
      <c r="OHZ605" s="50"/>
      <c r="OIA605" s="50"/>
      <c r="OIB605" s="50"/>
      <c r="OIC605" s="50"/>
      <c r="OID605" s="50"/>
      <c r="OIE605" s="50"/>
      <c r="OIF605" s="50"/>
      <c r="OIG605" s="50"/>
      <c r="OIH605" s="50"/>
      <c r="OII605" s="50"/>
      <c r="OIJ605" s="50"/>
      <c r="OIK605" s="50"/>
      <c r="OIL605" s="50"/>
      <c r="OIM605" s="50"/>
      <c r="OIN605" s="50"/>
      <c r="OIO605" s="50"/>
      <c r="OIP605" s="50"/>
      <c r="OIQ605" s="50"/>
      <c r="OIR605" s="50"/>
      <c r="OIS605" s="50"/>
      <c r="OIT605" s="50"/>
      <c r="OIU605" s="50"/>
      <c r="OIV605" s="50"/>
      <c r="OIW605" s="50"/>
      <c r="OIX605" s="50"/>
      <c r="OIY605" s="50"/>
      <c r="OIZ605" s="50"/>
      <c r="OJA605" s="50"/>
      <c r="OJB605" s="50"/>
      <c r="OJC605" s="50"/>
      <c r="OJD605" s="50"/>
      <c r="OJE605" s="50"/>
      <c r="OJF605" s="50"/>
      <c r="OJG605" s="50"/>
      <c r="OJH605" s="50"/>
      <c r="OJI605" s="50"/>
      <c r="OJJ605" s="50"/>
      <c r="OJK605" s="50"/>
      <c r="OJL605" s="50"/>
      <c r="OJM605" s="50"/>
      <c r="OJN605" s="50"/>
      <c r="OJO605" s="50"/>
      <c r="OJP605" s="50"/>
      <c r="OJQ605" s="50"/>
      <c r="OJR605" s="50"/>
      <c r="OJS605" s="50"/>
      <c r="OJT605" s="50"/>
      <c r="OJU605" s="50"/>
      <c r="OJV605" s="50"/>
      <c r="OJW605" s="50"/>
      <c r="OJX605" s="50"/>
      <c r="OJY605" s="50"/>
      <c r="OJZ605" s="50"/>
      <c r="OKA605" s="50"/>
      <c r="OKB605" s="50"/>
      <c r="OKC605" s="50"/>
      <c r="OKD605" s="50"/>
      <c r="OKE605" s="50"/>
      <c r="OKF605" s="50"/>
      <c r="OKG605" s="50"/>
      <c r="OKH605" s="50"/>
      <c r="OKI605" s="50"/>
      <c r="OKJ605" s="50"/>
      <c r="OKK605" s="50"/>
      <c r="OKL605" s="50"/>
      <c r="OKM605" s="50"/>
      <c r="OKN605" s="50"/>
      <c r="OKO605" s="50"/>
      <c r="OKP605" s="50"/>
      <c r="OKQ605" s="50"/>
      <c r="OKR605" s="50"/>
      <c r="OKS605" s="50"/>
      <c r="OKT605" s="50"/>
      <c r="OKU605" s="50"/>
      <c r="OKV605" s="50"/>
      <c r="OKW605" s="50"/>
      <c r="OKX605" s="50"/>
      <c r="OKY605" s="50"/>
      <c r="OKZ605" s="50"/>
      <c r="OLA605" s="50"/>
      <c r="OLB605" s="50"/>
      <c r="OLC605" s="50"/>
      <c r="OLD605" s="50"/>
      <c r="OLE605" s="50"/>
      <c r="OLF605" s="50"/>
      <c r="OLG605" s="50"/>
      <c r="OLH605" s="50"/>
      <c r="OLI605" s="50"/>
      <c r="OLJ605" s="50"/>
      <c r="OLK605" s="50"/>
      <c r="OLL605" s="50"/>
      <c r="OLM605" s="50"/>
      <c r="OLN605" s="50"/>
      <c r="OLO605" s="50"/>
      <c r="OLP605" s="50"/>
      <c r="OLQ605" s="50"/>
      <c r="OLR605" s="50"/>
      <c r="OLS605" s="50"/>
      <c r="OLT605" s="50"/>
      <c r="OLU605" s="50"/>
      <c r="OLV605" s="50"/>
      <c r="OLW605" s="50"/>
      <c r="OLX605" s="50"/>
      <c r="OLY605" s="50"/>
      <c r="OLZ605" s="50"/>
      <c r="OMA605" s="50"/>
      <c r="OMB605" s="50"/>
      <c r="OMC605" s="50"/>
      <c r="OMD605" s="50"/>
      <c r="OME605" s="50"/>
      <c r="OMF605" s="50"/>
      <c r="OMG605" s="50"/>
      <c r="OMH605" s="50"/>
      <c r="OMI605" s="50"/>
      <c r="OMJ605" s="50"/>
      <c r="OMK605" s="50"/>
      <c r="OML605" s="50"/>
      <c r="OMM605" s="50"/>
      <c r="OMN605" s="50"/>
      <c r="OMO605" s="50"/>
      <c r="OMP605" s="50"/>
      <c r="OMQ605" s="50"/>
      <c r="OMR605" s="50"/>
      <c r="OMT605" s="50"/>
      <c r="OMV605" s="50"/>
      <c r="OMW605" s="50"/>
      <c r="OMX605" s="50"/>
      <c r="OMY605" s="50"/>
      <c r="OMZ605" s="50"/>
      <c r="ONA605" s="50"/>
      <c r="ONB605" s="50"/>
      <c r="ONC605" s="50"/>
      <c r="ONH605" s="50"/>
      <c r="ONI605" s="50"/>
      <c r="ONJ605" s="50"/>
      <c r="ONK605" s="50"/>
      <c r="ONL605" s="50"/>
      <c r="ONM605" s="50"/>
      <c r="ONN605" s="50"/>
      <c r="ONO605" s="50"/>
      <c r="ONP605" s="50"/>
      <c r="ONQ605" s="50"/>
      <c r="ONR605" s="50"/>
      <c r="ONS605" s="50"/>
      <c r="ONT605" s="50"/>
      <c r="ONU605" s="50"/>
      <c r="ONV605" s="50"/>
      <c r="ONW605" s="50"/>
      <c r="ONX605" s="50"/>
      <c r="ONY605" s="50"/>
      <c r="ONZ605" s="50"/>
      <c r="OOA605" s="50"/>
      <c r="OOB605" s="50"/>
      <c r="OOC605" s="50"/>
      <c r="OOD605" s="50"/>
      <c r="OOE605" s="50"/>
      <c r="OOF605" s="50"/>
      <c r="OOG605" s="50"/>
      <c r="OOH605" s="50"/>
      <c r="OOI605" s="50"/>
      <c r="OOJ605" s="50"/>
      <c r="OOK605" s="50"/>
      <c r="OOL605" s="50"/>
      <c r="OOM605" s="50"/>
      <c r="OON605" s="50"/>
      <c r="OOO605" s="50"/>
      <c r="OOP605" s="50"/>
      <c r="OOQ605" s="50"/>
      <c r="OOR605" s="50"/>
      <c r="OOS605" s="50"/>
      <c r="OOT605" s="50"/>
      <c r="OOU605" s="50"/>
      <c r="OOV605" s="50"/>
      <c r="OOW605" s="50"/>
      <c r="OOX605" s="50"/>
      <c r="OOY605" s="50"/>
      <c r="OOZ605" s="50"/>
      <c r="OPA605" s="50"/>
      <c r="OPB605" s="50"/>
      <c r="OPC605" s="50"/>
      <c r="OPD605" s="50"/>
      <c r="OPE605" s="50"/>
      <c r="OPF605" s="50"/>
      <c r="OPG605" s="50"/>
      <c r="OPH605" s="50"/>
      <c r="OPI605" s="50"/>
      <c r="OPJ605" s="50"/>
      <c r="OPK605" s="50"/>
      <c r="OPL605" s="50"/>
      <c r="OPM605" s="50"/>
      <c r="OPN605" s="50"/>
      <c r="OPO605" s="50"/>
      <c r="OPP605" s="50"/>
      <c r="OPQ605" s="50"/>
      <c r="OPR605" s="50"/>
      <c r="OPS605" s="50"/>
      <c r="OPT605" s="50"/>
      <c r="OPU605" s="50"/>
      <c r="OPV605" s="50"/>
      <c r="OPW605" s="50"/>
      <c r="OPX605" s="50"/>
      <c r="OPY605" s="50"/>
      <c r="OPZ605" s="50"/>
      <c r="OQA605" s="50"/>
      <c r="OQB605" s="50"/>
      <c r="OQC605" s="50"/>
      <c r="OQD605" s="50"/>
      <c r="OQE605" s="50"/>
      <c r="OQF605" s="50"/>
      <c r="OQG605" s="50"/>
      <c r="OQH605" s="50"/>
      <c r="OQI605" s="50"/>
      <c r="OQJ605" s="50"/>
      <c r="OQK605" s="50"/>
      <c r="OQL605" s="50"/>
      <c r="OQM605" s="50"/>
      <c r="OQN605" s="50"/>
      <c r="OQO605" s="50"/>
      <c r="OQP605" s="50"/>
      <c r="OQQ605" s="50"/>
      <c r="OQR605" s="50"/>
      <c r="OQS605" s="50"/>
      <c r="OQT605" s="50"/>
      <c r="OQU605" s="50"/>
      <c r="OQV605" s="50"/>
      <c r="OQW605" s="50"/>
      <c r="OQX605" s="50"/>
      <c r="OQY605" s="50"/>
      <c r="OQZ605" s="50"/>
      <c r="ORA605" s="50"/>
      <c r="ORB605" s="50"/>
      <c r="ORC605" s="50"/>
      <c r="ORD605" s="50"/>
      <c r="ORE605" s="50"/>
      <c r="ORF605" s="50"/>
      <c r="ORG605" s="50"/>
      <c r="ORH605" s="50"/>
      <c r="ORI605" s="50"/>
      <c r="ORJ605" s="50"/>
      <c r="ORK605" s="50"/>
      <c r="ORL605" s="50"/>
      <c r="ORM605" s="50"/>
      <c r="ORN605" s="50"/>
      <c r="ORO605" s="50"/>
      <c r="ORP605" s="50"/>
      <c r="ORQ605" s="50"/>
      <c r="ORR605" s="50"/>
      <c r="ORS605" s="50"/>
      <c r="ORT605" s="50"/>
      <c r="ORU605" s="50"/>
      <c r="ORV605" s="50"/>
      <c r="ORW605" s="50"/>
      <c r="ORX605" s="50"/>
      <c r="ORY605" s="50"/>
      <c r="ORZ605" s="50"/>
      <c r="OSA605" s="50"/>
      <c r="OSB605" s="50"/>
      <c r="OSC605" s="50"/>
      <c r="OSD605" s="50"/>
      <c r="OSE605" s="50"/>
      <c r="OSF605" s="50"/>
      <c r="OSG605" s="50"/>
      <c r="OSH605" s="50"/>
      <c r="OSI605" s="50"/>
      <c r="OSJ605" s="50"/>
      <c r="OSK605" s="50"/>
      <c r="OSL605" s="50"/>
      <c r="OSM605" s="50"/>
      <c r="OSN605" s="50"/>
      <c r="OSO605" s="50"/>
      <c r="OSP605" s="50"/>
      <c r="OSQ605" s="50"/>
      <c r="OSR605" s="50"/>
      <c r="OSS605" s="50"/>
      <c r="OST605" s="50"/>
      <c r="OSU605" s="50"/>
      <c r="OSV605" s="50"/>
      <c r="OSW605" s="50"/>
      <c r="OSX605" s="50"/>
      <c r="OSY605" s="50"/>
      <c r="OSZ605" s="50"/>
      <c r="OTA605" s="50"/>
      <c r="OTB605" s="50"/>
      <c r="OTC605" s="50"/>
      <c r="OTD605" s="50"/>
      <c r="OTE605" s="50"/>
      <c r="OTF605" s="50"/>
      <c r="OTG605" s="50"/>
      <c r="OTH605" s="50"/>
      <c r="OTI605" s="50"/>
      <c r="OTJ605" s="50"/>
      <c r="OTK605" s="50"/>
      <c r="OTL605" s="50"/>
      <c r="OTM605" s="50"/>
      <c r="OTN605" s="50"/>
      <c r="OTO605" s="50"/>
      <c r="OTP605" s="50"/>
      <c r="OTQ605" s="50"/>
      <c r="OTR605" s="50"/>
      <c r="OTS605" s="50"/>
      <c r="OTT605" s="50"/>
      <c r="OTU605" s="50"/>
      <c r="OTV605" s="50"/>
      <c r="OTW605" s="50"/>
      <c r="OTX605" s="50"/>
      <c r="OTY605" s="50"/>
      <c r="OTZ605" s="50"/>
      <c r="OUA605" s="50"/>
      <c r="OUB605" s="50"/>
      <c r="OUC605" s="50"/>
      <c r="OUD605" s="50"/>
      <c r="OUE605" s="50"/>
      <c r="OUF605" s="50"/>
      <c r="OUG605" s="50"/>
      <c r="OUH605" s="50"/>
      <c r="OUI605" s="50"/>
      <c r="OUJ605" s="50"/>
      <c r="OUK605" s="50"/>
      <c r="OUL605" s="50"/>
      <c r="OUM605" s="50"/>
      <c r="OUN605" s="50"/>
      <c r="OUO605" s="50"/>
      <c r="OUP605" s="50"/>
      <c r="OUQ605" s="50"/>
      <c r="OUR605" s="50"/>
      <c r="OUS605" s="50"/>
      <c r="OUT605" s="50"/>
      <c r="OUU605" s="50"/>
      <c r="OUV605" s="50"/>
      <c r="OUW605" s="50"/>
      <c r="OUX605" s="50"/>
      <c r="OUY605" s="50"/>
      <c r="OUZ605" s="50"/>
      <c r="OVA605" s="50"/>
      <c r="OVB605" s="50"/>
      <c r="OVC605" s="50"/>
      <c r="OVD605" s="50"/>
      <c r="OVE605" s="50"/>
      <c r="OVF605" s="50"/>
      <c r="OVG605" s="50"/>
      <c r="OVH605" s="50"/>
      <c r="OVI605" s="50"/>
      <c r="OVJ605" s="50"/>
      <c r="OVK605" s="50"/>
      <c r="OVL605" s="50"/>
      <c r="OVM605" s="50"/>
      <c r="OVN605" s="50"/>
      <c r="OVO605" s="50"/>
      <c r="OVP605" s="50"/>
      <c r="OVQ605" s="50"/>
      <c r="OVR605" s="50"/>
      <c r="OVS605" s="50"/>
      <c r="OVT605" s="50"/>
      <c r="OVU605" s="50"/>
      <c r="OVV605" s="50"/>
      <c r="OVW605" s="50"/>
      <c r="OVX605" s="50"/>
      <c r="OVY605" s="50"/>
      <c r="OVZ605" s="50"/>
      <c r="OWA605" s="50"/>
      <c r="OWB605" s="50"/>
      <c r="OWC605" s="50"/>
      <c r="OWD605" s="50"/>
      <c r="OWE605" s="50"/>
      <c r="OWF605" s="50"/>
      <c r="OWG605" s="50"/>
      <c r="OWH605" s="50"/>
      <c r="OWI605" s="50"/>
      <c r="OWJ605" s="50"/>
      <c r="OWK605" s="50"/>
      <c r="OWL605" s="50"/>
      <c r="OWM605" s="50"/>
      <c r="OWN605" s="50"/>
      <c r="OWP605" s="50"/>
      <c r="OWR605" s="50"/>
      <c r="OWS605" s="50"/>
      <c r="OWT605" s="50"/>
      <c r="OWU605" s="50"/>
      <c r="OWV605" s="50"/>
      <c r="OWW605" s="50"/>
      <c r="OWX605" s="50"/>
      <c r="OWY605" s="50"/>
      <c r="OXD605" s="50"/>
      <c r="OXE605" s="50"/>
      <c r="OXF605" s="50"/>
      <c r="OXG605" s="50"/>
      <c r="OXH605" s="50"/>
      <c r="OXI605" s="50"/>
      <c r="OXJ605" s="50"/>
      <c r="OXK605" s="50"/>
      <c r="OXL605" s="50"/>
      <c r="OXM605" s="50"/>
      <c r="OXN605" s="50"/>
      <c r="OXO605" s="50"/>
      <c r="OXP605" s="50"/>
      <c r="OXQ605" s="50"/>
      <c r="OXR605" s="50"/>
      <c r="OXS605" s="50"/>
      <c r="OXT605" s="50"/>
      <c r="OXU605" s="50"/>
      <c r="OXV605" s="50"/>
      <c r="OXW605" s="50"/>
      <c r="OXX605" s="50"/>
      <c r="OXY605" s="50"/>
      <c r="OXZ605" s="50"/>
      <c r="OYA605" s="50"/>
      <c r="OYB605" s="50"/>
      <c r="OYC605" s="50"/>
      <c r="OYD605" s="50"/>
      <c r="OYE605" s="50"/>
      <c r="OYF605" s="50"/>
      <c r="OYG605" s="50"/>
      <c r="OYH605" s="50"/>
      <c r="OYI605" s="50"/>
      <c r="OYJ605" s="50"/>
      <c r="OYK605" s="50"/>
      <c r="OYL605" s="50"/>
      <c r="OYM605" s="50"/>
      <c r="OYN605" s="50"/>
      <c r="OYO605" s="50"/>
      <c r="OYP605" s="50"/>
      <c r="OYQ605" s="50"/>
      <c r="OYR605" s="50"/>
      <c r="OYS605" s="50"/>
      <c r="OYT605" s="50"/>
      <c r="OYU605" s="50"/>
      <c r="OYV605" s="50"/>
      <c r="OYW605" s="50"/>
      <c r="OYX605" s="50"/>
      <c r="OYY605" s="50"/>
      <c r="OYZ605" s="50"/>
      <c r="OZA605" s="50"/>
      <c r="OZB605" s="50"/>
      <c r="OZC605" s="50"/>
      <c r="OZD605" s="50"/>
      <c r="OZE605" s="50"/>
      <c r="OZF605" s="50"/>
      <c r="OZG605" s="50"/>
      <c r="OZH605" s="50"/>
      <c r="OZI605" s="50"/>
      <c r="OZJ605" s="50"/>
      <c r="OZK605" s="50"/>
      <c r="OZL605" s="50"/>
      <c r="OZM605" s="50"/>
      <c r="OZN605" s="50"/>
      <c r="OZO605" s="50"/>
      <c r="OZP605" s="50"/>
      <c r="OZQ605" s="50"/>
      <c r="OZR605" s="50"/>
      <c r="OZS605" s="50"/>
      <c r="OZT605" s="50"/>
      <c r="OZU605" s="50"/>
      <c r="OZV605" s="50"/>
      <c r="OZW605" s="50"/>
      <c r="OZX605" s="50"/>
      <c r="OZY605" s="50"/>
      <c r="OZZ605" s="50"/>
      <c r="PAA605" s="50"/>
      <c r="PAB605" s="50"/>
      <c r="PAC605" s="50"/>
      <c r="PAD605" s="50"/>
      <c r="PAE605" s="50"/>
      <c r="PAF605" s="50"/>
      <c r="PAG605" s="50"/>
      <c r="PAH605" s="50"/>
      <c r="PAI605" s="50"/>
      <c r="PAJ605" s="50"/>
      <c r="PAK605" s="50"/>
      <c r="PAL605" s="50"/>
      <c r="PAM605" s="50"/>
      <c r="PAN605" s="50"/>
      <c r="PAO605" s="50"/>
      <c r="PAP605" s="50"/>
      <c r="PAQ605" s="50"/>
      <c r="PAR605" s="50"/>
      <c r="PAS605" s="50"/>
      <c r="PAT605" s="50"/>
      <c r="PAU605" s="50"/>
      <c r="PAV605" s="50"/>
      <c r="PAW605" s="50"/>
      <c r="PAX605" s="50"/>
      <c r="PAY605" s="50"/>
      <c r="PAZ605" s="50"/>
      <c r="PBA605" s="50"/>
      <c r="PBB605" s="50"/>
      <c r="PBC605" s="50"/>
      <c r="PBD605" s="50"/>
      <c r="PBE605" s="50"/>
      <c r="PBF605" s="50"/>
      <c r="PBG605" s="50"/>
      <c r="PBH605" s="50"/>
      <c r="PBI605" s="50"/>
      <c r="PBJ605" s="50"/>
      <c r="PBK605" s="50"/>
      <c r="PBL605" s="50"/>
      <c r="PBM605" s="50"/>
      <c r="PBN605" s="50"/>
      <c r="PBO605" s="50"/>
      <c r="PBP605" s="50"/>
      <c r="PBQ605" s="50"/>
      <c r="PBR605" s="50"/>
      <c r="PBS605" s="50"/>
      <c r="PBT605" s="50"/>
      <c r="PBU605" s="50"/>
      <c r="PBV605" s="50"/>
      <c r="PBW605" s="50"/>
      <c r="PBX605" s="50"/>
      <c r="PBY605" s="50"/>
      <c r="PBZ605" s="50"/>
      <c r="PCA605" s="50"/>
      <c r="PCB605" s="50"/>
      <c r="PCC605" s="50"/>
      <c r="PCD605" s="50"/>
      <c r="PCE605" s="50"/>
      <c r="PCF605" s="50"/>
      <c r="PCG605" s="50"/>
      <c r="PCH605" s="50"/>
      <c r="PCI605" s="50"/>
      <c r="PCJ605" s="50"/>
      <c r="PCK605" s="50"/>
      <c r="PCL605" s="50"/>
      <c r="PCM605" s="50"/>
      <c r="PCN605" s="50"/>
      <c r="PCO605" s="50"/>
      <c r="PCP605" s="50"/>
      <c r="PCQ605" s="50"/>
      <c r="PCR605" s="50"/>
      <c r="PCS605" s="50"/>
      <c r="PCT605" s="50"/>
      <c r="PCU605" s="50"/>
      <c r="PCV605" s="50"/>
      <c r="PCW605" s="50"/>
      <c r="PCX605" s="50"/>
      <c r="PCY605" s="50"/>
      <c r="PCZ605" s="50"/>
      <c r="PDA605" s="50"/>
      <c r="PDB605" s="50"/>
      <c r="PDC605" s="50"/>
      <c r="PDD605" s="50"/>
      <c r="PDE605" s="50"/>
      <c r="PDF605" s="50"/>
      <c r="PDG605" s="50"/>
      <c r="PDH605" s="50"/>
      <c r="PDI605" s="50"/>
      <c r="PDJ605" s="50"/>
      <c r="PDK605" s="50"/>
      <c r="PDL605" s="50"/>
      <c r="PDM605" s="50"/>
      <c r="PDN605" s="50"/>
      <c r="PDO605" s="50"/>
      <c r="PDP605" s="50"/>
      <c r="PDQ605" s="50"/>
      <c r="PDR605" s="50"/>
      <c r="PDS605" s="50"/>
      <c r="PDT605" s="50"/>
      <c r="PDU605" s="50"/>
      <c r="PDV605" s="50"/>
      <c r="PDW605" s="50"/>
      <c r="PDX605" s="50"/>
      <c r="PDY605" s="50"/>
      <c r="PDZ605" s="50"/>
      <c r="PEA605" s="50"/>
      <c r="PEB605" s="50"/>
      <c r="PEC605" s="50"/>
      <c r="PED605" s="50"/>
      <c r="PEE605" s="50"/>
      <c r="PEF605" s="50"/>
      <c r="PEG605" s="50"/>
      <c r="PEH605" s="50"/>
      <c r="PEI605" s="50"/>
      <c r="PEJ605" s="50"/>
      <c r="PEK605" s="50"/>
      <c r="PEL605" s="50"/>
      <c r="PEM605" s="50"/>
      <c r="PEN605" s="50"/>
      <c r="PEO605" s="50"/>
      <c r="PEP605" s="50"/>
      <c r="PEQ605" s="50"/>
      <c r="PER605" s="50"/>
      <c r="PES605" s="50"/>
      <c r="PET605" s="50"/>
      <c r="PEU605" s="50"/>
      <c r="PEV605" s="50"/>
      <c r="PEW605" s="50"/>
      <c r="PEX605" s="50"/>
      <c r="PEY605" s="50"/>
      <c r="PEZ605" s="50"/>
      <c r="PFA605" s="50"/>
      <c r="PFB605" s="50"/>
      <c r="PFC605" s="50"/>
      <c r="PFD605" s="50"/>
      <c r="PFE605" s="50"/>
      <c r="PFF605" s="50"/>
      <c r="PFG605" s="50"/>
      <c r="PFH605" s="50"/>
      <c r="PFI605" s="50"/>
      <c r="PFJ605" s="50"/>
      <c r="PFK605" s="50"/>
      <c r="PFL605" s="50"/>
      <c r="PFM605" s="50"/>
      <c r="PFN605" s="50"/>
      <c r="PFO605" s="50"/>
      <c r="PFP605" s="50"/>
      <c r="PFQ605" s="50"/>
      <c r="PFR605" s="50"/>
      <c r="PFS605" s="50"/>
      <c r="PFT605" s="50"/>
      <c r="PFU605" s="50"/>
      <c r="PFV605" s="50"/>
      <c r="PFW605" s="50"/>
      <c r="PFX605" s="50"/>
      <c r="PFY605" s="50"/>
      <c r="PFZ605" s="50"/>
      <c r="PGA605" s="50"/>
      <c r="PGB605" s="50"/>
      <c r="PGC605" s="50"/>
      <c r="PGD605" s="50"/>
      <c r="PGE605" s="50"/>
      <c r="PGF605" s="50"/>
      <c r="PGG605" s="50"/>
      <c r="PGH605" s="50"/>
      <c r="PGI605" s="50"/>
      <c r="PGJ605" s="50"/>
      <c r="PGL605" s="50"/>
      <c r="PGN605" s="50"/>
      <c r="PGO605" s="50"/>
      <c r="PGP605" s="50"/>
      <c r="PGQ605" s="50"/>
      <c r="PGR605" s="50"/>
      <c r="PGS605" s="50"/>
      <c r="PGT605" s="50"/>
      <c r="PGU605" s="50"/>
      <c r="PGZ605" s="50"/>
      <c r="PHA605" s="50"/>
      <c r="PHB605" s="50"/>
      <c r="PHC605" s="50"/>
      <c r="PHD605" s="50"/>
      <c r="PHE605" s="50"/>
      <c r="PHF605" s="50"/>
      <c r="PHG605" s="50"/>
      <c r="PHH605" s="50"/>
      <c r="PHI605" s="50"/>
      <c r="PHJ605" s="50"/>
      <c r="PHK605" s="50"/>
      <c r="PHL605" s="50"/>
      <c r="PHM605" s="50"/>
      <c r="PHN605" s="50"/>
      <c r="PHO605" s="50"/>
      <c r="PHP605" s="50"/>
      <c r="PHQ605" s="50"/>
      <c r="PHR605" s="50"/>
      <c r="PHS605" s="50"/>
      <c r="PHT605" s="50"/>
      <c r="PHU605" s="50"/>
      <c r="PHV605" s="50"/>
      <c r="PHW605" s="50"/>
      <c r="PHX605" s="50"/>
      <c r="PHY605" s="50"/>
      <c r="PHZ605" s="50"/>
      <c r="PIA605" s="50"/>
      <c r="PIB605" s="50"/>
      <c r="PIC605" s="50"/>
      <c r="PID605" s="50"/>
      <c r="PIE605" s="50"/>
      <c r="PIF605" s="50"/>
      <c r="PIG605" s="50"/>
      <c r="PIH605" s="50"/>
      <c r="PII605" s="50"/>
      <c r="PIJ605" s="50"/>
      <c r="PIK605" s="50"/>
      <c r="PIL605" s="50"/>
      <c r="PIM605" s="50"/>
      <c r="PIN605" s="50"/>
      <c r="PIO605" s="50"/>
      <c r="PIP605" s="50"/>
      <c r="PIQ605" s="50"/>
      <c r="PIR605" s="50"/>
      <c r="PIS605" s="50"/>
      <c r="PIT605" s="50"/>
      <c r="PIU605" s="50"/>
      <c r="PIV605" s="50"/>
      <c r="PIW605" s="50"/>
      <c r="PIX605" s="50"/>
      <c r="PIY605" s="50"/>
      <c r="PIZ605" s="50"/>
      <c r="PJA605" s="50"/>
      <c r="PJB605" s="50"/>
      <c r="PJC605" s="50"/>
      <c r="PJD605" s="50"/>
      <c r="PJE605" s="50"/>
      <c r="PJF605" s="50"/>
      <c r="PJG605" s="50"/>
      <c r="PJH605" s="50"/>
      <c r="PJI605" s="50"/>
      <c r="PJJ605" s="50"/>
      <c r="PJK605" s="50"/>
      <c r="PJL605" s="50"/>
      <c r="PJM605" s="50"/>
      <c r="PJN605" s="50"/>
      <c r="PJO605" s="50"/>
      <c r="PJP605" s="50"/>
      <c r="PJQ605" s="50"/>
      <c r="PJR605" s="50"/>
      <c r="PJS605" s="50"/>
      <c r="PJT605" s="50"/>
      <c r="PJU605" s="50"/>
      <c r="PJV605" s="50"/>
      <c r="PJW605" s="50"/>
      <c r="PJX605" s="50"/>
      <c r="PJY605" s="50"/>
      <c r="PJZ605" s="50"/>
      <c r="PKA605" s="50"/>
      <c r="PKB605" s="50"/>
      <c r="PKC605" s="50"/>
      <c r="PKD605" s="50"/>
      <c r="PKE605" s="50"/>
      <c r="PKF605" s="50"/>
      <c r="PKG605" s="50"/>
      <c r="PKH605" s="50"/>
      <c r="PKI605" s="50"/>
      <c r="PKJ605" s="50"/>
      <c r="PKK605" s="50"/>
      <c r="PKL605" s="50"/>
      <c r="PKM605" s="50"/>
      <c r="PKN605" s="50"/>
      <c r="PKO605" s="50"/>
      <c r="PKP605" s="50"/>
      <c r="PKQ605" s="50"/>
      <c r="PKR605" s="50"/>
      <c r="PKS605" s="50"/>
      <c r="PKT605" s="50"/>
      <c r="PKU605" s="50"/>
      <c r="PKV605" s="50"/>
      <c r="PKW605" s="50"/>
      <c r="PKX605" s="50"/>
      <c r="PKY605" s="50"/>
      <c r="PKZ605" s="50"/>
      <c r="PLA605" s="50"/>
      <c r="PLB605" s="50"/>
      <c r="PLC605" s="50"/>
      <c r="PLD605" s="50"/>
      <c r="PLE605" s="50"/>
      <c r="PLF605" s="50"/>
      <c r="PLG605" s="50"/>
      <c r="PLH605" s="50"/>
      <c r="PLI605" s="50"/>
      <c r="PLJ605" s="50"/>
      <c r="PLK605" s="50"/>
      <c r="PLL605" s="50"/>
      <c r="PLM605" s="50"/>
      <c r="PLN605" s="50"/>
      <c r="PLO605" s="50"/>
      <c r="PLP605" s="50"/>
      <c r="PLQ605" s="50"/>
      <c r="PLR605" s="50"/>
      <c r="PLS605" s="50"/>
      <c r="PLT605" s="50"/>
      <c r="PLU605" s="50"/>
      <c r="PLV605" s="50"/>
      <c r="PLW605" s="50"/>
      <c r="PLX605" s="50"/>
      <c r="PLY605" s="50"/>
      <c r="PLZ605" s="50"/>
      <c r="PMA605" s="50"/>
      <c r="PMB605" s="50"/>
      <c r="PMC605" s="50"/>
      <c r="PMD605" s="50"/>
      <c r="PME605" s="50"/>
      <c r="PMF605" s="50"/>
      <c r="PMG605" s="50"/>
      <c r="PMH605" s="50"/>
      <c r="PMI605" s="50"/>
      <c r="PMJ605" s="50"/>
      <c r="PMK605" s="50"/>
      <c r="PML605" s="50"/>
      <c r="PMM605" s="50"/>
      <c r="PMN605" s="50"/>
      <c r="PMO605" s="50"/>
      <c r="PMP605" s="50"/>
      <c r="PMQ605" s="50"/>
      <c r="PMR605" s="50"/>
      <c r="PMS605" s="50"/>
      <c r="PMT605" s="50"/>
      <c r="PMU605" s="50"/>
      <c r="PMV605" s="50"/>
      <c r="PMW605" s="50"/>
      <c r="PMX605" s="50"/>
      <c r="PMY605" s="50"/>
      <c r="PMZ605" s="50"/>
      <c r="PNA605" s="50"/>
      <c r="PNB605" s="50"/>
      <c r="PNC605" s="50"/>
      <c r="PND605" s="50"/>
      <c r="PNE605" s="50"/>
      <c r="PNF605" s="50"/>
      <c r="PNG605" s="50"/>
      <c r="PNH605" s="50"/>
      <c r="PNI605" s="50"/>
      <c r="PNJ605" s="50"/>
      <c r="PNK605" s="50"/>
      <c r="PNL605" s="50"/>
      <c r="PNM605" s="50"/>
      <c r="PNN605" s="50"/>
      <c r="PNO605" s="50"/>
      <c r="PNP605" s="50"/>
      <c r="PNQ605" s="50"/>
      <c r="PNR605" s="50"/>
      <c r="PNS605" s="50"/>
      <c r="PNT605" s="50"/>
      <c r="PNU605" s="50"/>
      <c r="PNV605" s="50"/>
      <c r="PNW605" s="50"/>
      <c r="PNX605" s="50"/>
      <c r="PNY605" s="50"/>
      <c r="PNZ605" s="50"/>
      <c r="POA605" s="50"/>
      <c r="POB605" s="50"/>
      <c r="POC605" s="50"/>
      <c r="POD605" s="50"/>
      <c r="POE605" s="50"/>
      <c r="POF605" s="50"/>
      <c r="POG605" s="50"/>
      <c r="POH605" s="50"/>
      <c r="POI605" s="50"/>
      <c r="POJ605" s="50"/>
      <c r="POK605" s="50"/>
      <c r="POL605" s="50"/>
      <c r="POM605" s="50"/>
      <c r="PON605" s="50"/>
      <c r="POO605" s="50"/>
      <c r="POP605" s="50"/>
      <c r="POQ605" s="50"/>
      <c r="POR605" s="50"/>
      <c r="POS605" s="50"/>
      <c r="POT605" s="50"/>
      <c r="POU605" s="50"/>
      <c r="POV605" s="50"/>
      <c r="POW605" s="50"/>
      <c r="POX605" s="50"/>
      <c r="POY605" s="50"/>
      <c r="POZ605" s="50"/>
      <c r="PPA605" s="50"/>
      <c r="PPB605" s="50"/>
      <c r="PPC605" s="50"/>
      <c r="PPD605" s="50"/>
      <c r="PPE605" s="50"/>
      <c r="PPF605" s="50"/>
      <c r="PPG605" s="50"/>
      <c r="PPH605" s="50"/>
      <c r="PPI605" s="50"/>
      <c r="PPJ605" s="50"/>
      <c r="PPK605" s="50"/>
      <c r="PPL605" s="50"/>
      <c r="PPM605" s="50"/>
      <c r="PPN605" s="50"/>
      <c r="PPO605" s="50"/>
      <c r="PPP605" s="50"/>
      <c r="PPQ605" s="50"/>
      <c r="PPR605" s="50"/>
      <c r="PPS605" s="50"/>
      <c r="PPT605" s="50"/>
      <c r="PPU605" s="50"/>
      <c r="PPV605" s="50"/>
      <c r="PPW605" s="50"/>
      <c r="PPX605" s="50"/>
      <c r="PPY605" s="50"/>
      <c r="PPZ605" s="50"/>
      <c r="PQA605" s="50"/>
      <c r="PQB605" s="50"/>
      <c r="PQC605" s="50"/>
      <c r="PQD605" s="50"/>
      <c r="PQE605" s="50"/>
      <c r="PQF605" s="50"/>
      <c r="PQH605" s="50"/>
      <c r="PQJ605" s="50"/>
      <c r="PQK605" s="50"/>
      <c r="PQL605" s="50"/>
      <c r="PQM605" s="50"/>
      <c r="PQN605" s="50"/>
      <c r="PQO605" s="50"/>
      <c r="PQP605" s="50"/>
      <c r="PQQ605" s="50"/>
      <c r="PQV605" s="50"/>
      <c r="PQW605" s="50"/>
      <c r="PQX605" s="50"/>
      <c r="PQY605" s="50"/>
      <c r="PQZ605" s="50"/>
      <c r="PRA605" s="50"/>
      <c r="PRB605" s="50"/>
      <c r="PRC605" s="50"/>
      <c r="PRD605" s="50"/>
      <c r="PRE605" s="50"/>
      <c r="PRF605" s="50"/>
      <c r="PRG605" s="50"/>
      <c r="PRH605" s="50"/>
      <c r="PRI605" s="50"/>
      <c r="PRJ605" s="50"/>
      <c r="PRK605" s="50"/>
      <c r="PRL605" s="50"/>
      <c r="PRM605" s="50"/>
      <c r="PRN605" s="50"/>
      <c r="PRO605" s="50"/>
      <c r="PRP605" s="50"/>
      <c r="PRQ605" s="50"/>
      <c r="PRR605" s="50"/>
      <c r="PRS605" s="50"/>
      <c r="PRT605" s="50"/>
      <c r="PRU605" s="50"/>
      <c r="PRV605" s="50"/>
      <c r="PRW605" s="50"/>
      <c r="PRX605" s="50"/>
      <c r="PRY605" s="50"/>
      <c r="PRZ605" s="50"/>
      <c r="PSA605" s="50"/>
      <c r="PSB605" s="50"/>
      <c r="PSC605" s="50"/>
      <c r="PSD605" s="50"/>
      <c r="PSE605" s="50"/>
      <c r="PSF605" s="50"/>
      <c r="PSG605" s="50"/>
      <c r="PSH605" s="50"/>
      <c r="PSI605" s="50"/>
      <c r="PSJ605" s="50"/>
      <c r="PSK605" s="50"/>
      <c r="PSL605" s="50"/>
      <c r="PSM605" s="50"/>
      <c r="PSN605" s="50"/>
      <c r="PSO605" s="50"/>
      <c r="PSP605" s="50"/>
      <c r="PSQ605" s="50"/>
      <c r="PSR605" s="50"/>
      <c r="PSS605" s="50"/>
      <c r="PST605" s="50"/>
      <c r="PSU605" s="50"/>
      <c r="PSV605" s="50"/>
      <c r="PSW605" s="50"/>
      <c r="PSX605" s="50"/>
      <c r="PSY605" s="50"/>
      <c r="PSZ605" s="50"/>
      <c r="PTA605" s="50"/>
      <c r="PTB605" s="50"/>
      <c r="PTC605" s="50"/>
      <c r="PTD605" s="50"/>
      <c r="PTE605" s="50"/>
      <c r="PTF605" s="50"/>
      <c r="PTG605" s="50"/>
      <c r="PTH605" s="50"/>
      <c r="PTI605" s="50"/>
      <c r="PTJ605" s="50"/>
      <c r="PTK605" s="50"/>
      <c r="PTL605" s="50"/>
      <c r="PTM605" s="50"/>
      <c r="PTN605" s="50"/>
      <c r="PTO605" s="50"/>
      <c r="PTP605" s="50"/>
      <c r="PTQ605" s="50"/>
      <c r="PTR605" s="50"/>
      <c r="PTS605" s="50"/>
      <c r="PTT605" s="50"/>
      <c r="PTU605" s="50"/>
      <c r="PTV605" s="50"/>
      <c r="PTW605" s="50"/>
      <c r="PTX605" s="50"/>
      <c r="PTY605" s="50"/>
      <c r="PTZ605" s="50"/>
      <c r="PUA605" s="50"/>
      <c r="PUB605" s="50"/>
      <c r="PUC605" s="50"/>
      <c r="PUD605" s="50"/>
      <c r="PUE605" s="50"/>
      <c r="PUF605" s="50"/>
      <c r="PUG605" s="50"/>
      <c r="PUH605" s="50"/>
      <c r="PUI605" s="50"/>
      <c r="PUJ605" s="50"/>
      <c r="PUK605" s="50"/>
      <c r="PUL605" s="50"/>
      <c r="PUM605" s="50"/>
      <c r="PUN605" s="50"/>
      <c r="PUO605" s="50"/>
      <c r="PUP605" s="50"/>
      <c r="PUQ605" s="50"/>
      <c r="PUR605" s="50"/>
      <c r="PUS605" s="50"/>
      <c r="PUT605" s="50"/>
      <c r="PUU605" s="50"/>
      <c r="PUV605" s="50"/>
      <c r="PUW605" s="50"/>
      <c r="PUX605" s="50"/>
      <c r="PUY605" s="50"/>
      <c r="PUZ605" s="50"/>
      <c r="PVA605" s="50"/>
      <c r="PVB605" s="50"/>
      <c r="PVC605" s="50"/>
      <c r="PVD605" s="50"/>
      <c r="PVE605" s="50"/>
      <c r="PVF605" s="50"/>
      <c r="PVG605" s="50"/>
      <c r="PVH605" s="50"/>
      <c r="PVI605" s="50"/>
      <c r="PVJ605" s="50"/>
      <c r="PVK605" s="50"/>
      <c r="PVL605" s="50"/>
      <c r="PVM605" s="50"/>
      <c r="PVN605" s="50"/>
      <c r="PVO605" s="50"/>
      <c r="PVP605" s="50"/>
      <c r="PVQ605" s="50"/>
      <c r="PVR605" s="50"/>
      <c r="PVS605" s="50"/>
      <c r="PVT605" s="50"/>
      <c r="PVU605" s="50"/>
      <c r="PVV605" s="50"/>
      <c r="PVW605" s="50"/>
      <c r="PVX605" s="50"/>
      <c r="PVY605" s="50"/>
      <c r="PVZ605" s="50"/>
      <c r="PWA605" s="50"/>
      <c r="PWB605" s="50"/>
      <c r="PWC605" s="50"/>
      <c r="PWD605" s="50"/>
      <c r="PWE605" s="50"/>
      <c r="PWF605" s="50"/>
      <c r="PWG605" s="50"/>
      <c r="PWH605" s="50"/>
      <c r="PWI605" s="50"/>
      <c r="PWJ605" s="50"/>
      <c r="PWK605" s="50"/>
      <c r="PWL605" s="50"/>
      <c r="PWM605" s="50"/>
      <c r="PWN605" s="50"/>
      <c r="PWO605" s="50"/>
      <c r="PWP605" s="50"/>
      <c r="PWQ605" s="50"/>
      <c r="PWR605" s="50"/>
      <c r="PWS605" s="50"/>
      <c r="PWT605" s="50"/>
      <c r="PWU605" s="50"/>
      <c r="PWV605" s="50"/>
      <c r="PWW605" s="50"/>
      <c r="PWX605" s="50"/>
      <c r="PWY605" s="50"/>
      <c r="PWZ605" s="50"/>
      <c r="PXA605" s="50"/>
      <c r="PXB605" s="50"/>
      <c r="PXC605" s="50"/>
      <c r="PXD605" s="50"/>
      <c r="PXE605" s="50"/>
      <c r="PXF605" s="50"/>
      <c r="PXG605" s="50"/>
      <c r="PXH605" s="50"/>
      <c r="PXI605" s="50"/>
      <c r="PXJ605" s="50"/>
      <c r="PXK605" s="50"/>
      <c r="PXL605" s="50"/>
      <c r="PXM605" s="50"/>
      <c r="PXN605" s="50"/>
      <c r="PXO605" s="50"/>
      <c r="PXP605" s="50"/>
      <c r="PXQ605" s="50"/>
      <c r="PXR605" s="50"/>
      <c r="PXS605" s="50"/>
      <c r="PXT605" s="50"/>
      <c r="PXU605" s="50"/>
      <c r="PXV605" s="50"/>
      <c r="PXW605" s="50"/>
      <c r="PXX605" s="50"/>
      <c r="PXY605" s="50"/>
      <c r="PXZ605" s="50"/>
      <c r="PYA605" s="50"/>
      <c r="PYB605" s="50"/>
      <c r="PYC605" s="50"/>
      <c r="PYD605" s="50"/>
      <c r="PYE605" s="50"/>
      <c r="PYF605" s="50"/>
      <c r="PYG605" s="50"/>
      <c r="PYH605" s="50"/>
      <c r="PYI605" s="50"/>
      <c r="PYJ605" s="50"/>
      <c r="PYK605" s="50"/>
      <c r="PYL605" s="50"/>
      <c r="PYM605" s="50"/>
      <c r="PYN605" s="50"/>
      <c r="PYO605" s="50"/>
      <c r="PYP605" s="50"/>
      <c r="PYQ605" s="50"/>
      <c r="PYR605" s="50"/>
      <c r="PYS605" s="50"/>
      <c r="PYT605" s="50"/>
      <c r="PYU605" s="50"/>
      <c r="PYV605" s="50"/>
      <c r="PYW605" s="50"/>
      <c r="PYX605" s="50"/>
      <c r="PYY605" s="50"/>
      <c r="PYZ605" s="50"/>
      <c r="PZA605" s="50"/>
      <c r="PZB605" s="50"/>
      <c r="PZC605" s="50"/>
      <c r="PZD605" s="50"/>
      <c r="PZE605" s="50"/>
      <c r="PZF605" s="50"/>
      <c r="PZG605" s="50"/>
      <c r="PZH605" s="50"/>
      <c r="PZI605" s="50"/>
      <c r="PZJ605" s="50"/>
      <c r="PZK605" s="50"/>
      <c r="PZL605" s="50"/>
      <c r="PZM605" s="50"/>
      <c r="PZN605" s="50"/>
      <c r="PZO605" s="50"/>
      <c r="PZP605" s="50"/>
      <c r="PZQ605" s="50"/>
      <c r="PZR605" s="50"/>
      <c r="PZS605" s="50"/>
      <c r="PZT605" s="50"/>
      <c r="PZU605" s="50"/>
      <c r="PZV605" s="50"/>
      <c r="PZW605" s="50"/>
      <c r="PZX605" s="50"/>
      <c r="PZY605" s="50"/>
      <c r="PZZ605" s="50"/>
      <c r="QAA605" s="50"/>
      <c r="QAB605" s="50"/>
      <c r="QAD605" s="50"/>
      <c r="QAF605" s="50"/>
      <c r="QAG605" s="50"/>
      <c r="QAH605" s="50"/>
      <c r="QAI605" s="50"/>
      <c r="QAJ605" s="50"/>
      <c r="QAK605" s="50"/>
      <c r="QAL605" s="50"/>
      <c r="QAM605" s="50"/>
      <c r="QAR605" s="50"/>
      <c r="QAS605" s="50"/>
      <c r="QAT605" s="50"/>
      <c r="QAU605" s="50"/>
      <c r="QAV605" s="50"/>
      <c r="QAW605" s="50"/>
      <c r="QAX605" s="50"/>
      <c r="QAY605" s="50"/>
      <c r="QAZ605" s="50"/>
      <c r="QBA605" s="50"/>
      <c r="QBB605" s="50"/>
      <c r="QBC605" s="50"/>
      <c r="QBD605" s="50"/>
      <c r="QBE605" s="50"/>
      <c r="QBF605" s="50"/>
      <c r="QBG605" s="50"/>
      <c r="QBH605" s="50"/>
      <c r="QBI605" s="50"/>
      <c r="QBJ605" s="50"/>
      <c r="QBK605" s="50"/>
      <c r="QBL605" s="50"/>
      <c r="QBM605" s="50"/>
      <c r="QBN605" s="50"/>
      <c r="QBO605" s="50"/>
      <c r="QBP605" s="50"/>
      <c r="QBQ605" s="50"/>
      <c r="QBR605" s="50"/>
      <c r="QBS605" s="50"/>
      <c r="QBT605" s="50"/>
      <c r="QBU605" s="50"/>
      <c r="QBV605" s="50"/>
      <c r="QBW605" s="50"/>
      <c r="QBX605" s="50"/>
      <c r="QBY605" s="50"/>
      <c r="QBZ605" s="50"/>
      <c r="QCA605" s="50"/>
      <c r="QCB605" s="50"/>
      <c r="QCC605" s="50"/>
      <c r="QCD605" s="50"/>
      <c r="QCE605" s="50"/>
      <c r="QCF605" s="50"/>
      <c r="QCG605" s="50"/>
      <c r="QCH605" s="50"/>
      <c r="QCI605" s="50"/>
      <c r="QCJ605" s="50"/>
      <c r="QCK605" s="50"/>
      <c r="QCL605" s="50"/>
      <c r="QCM605" s="50"/>
      <c r="QCN605" s="50"/>
      <c r="QCO605" s="50"/>
      <c r="QCP605" s="50"/>
      <c r="QCQ605" s="50"/>
      <c r="QCR605" s="50"/>
      <c r="QCS605" s="50"/>
      <c r="QCT605" s="50"/>
      <c r="QCU605" s="50"/>
      <c r="QCV605" s="50"/>
      <c r="QCW605" s="50"/>
      <c r="QCX605" s="50"/>
      <c r="QCY605" s="50"/>
      <c r="QCZ605" s="50"/>
      <c r="QDA605" s="50"/>
      <c r="QDB605" s="50"/>
      <c r="QDC605" s="50"/>
      <c r="QDD605" s="50"/>
      <c r="QDE605" s="50"/>
      <c r="QDF605" s="50"/>
      <c r="QDG605" s="50"/>
      <c r="QDH605" s="50"/>
      <c r="QDI605" s="50"/>
      <c r="QDJ605" s="50"/>
      <c r="QDK605" s="50"/>
      <c r="QDL605" s="50"/>
      <c r="QDM605" s="50"/>
      <c r="QDN605" s="50"/>
      <c r="QDO605" s="50"/>
      <c r="QDP605" s="50"/>
      <c r="QDQ605" s="50"/>
      <c r="QDR605" s="50"/>
      <c r="QDS605" s="50"/>
      <c r="QDT605" s="50"/>
      <c r="QDU605" s="50"/>
      <c r="QDV605" s="50"/>
      <c r="QDW605" s="50"/>
      <c r="QDX605" s="50"/>
      <c r="QDY605" s="50"/>
      <c r="QDZ605" s="50"/>
      <c r="QEA605" s="50"/>
      <c r="QEB605" s="50"/>
      <c r="QEC605" s="50"/>
      <c r="QED605" s="50"/>
      <c r="QEE605" s="50"/>
      <c r="QEF605" s="50"/>
      <c r="QEG605" s="50"/>
      <c r="QEH605" s="50"/>
      <c r="QEI605" s="50"/>
      <c r="QEJ605" s="50"/>
      <c r="QEK605" s="50"/>
      <c r="QEL605" s="50"/>
      <c r="QEM605" s="50"/>
      <c r="QEN605" s="50"/>
      <c r="QEO605" s="50"/>
      <c r="QEP605" s="50"/>
      <c r="QEQ605" s="50"/>
      <c r="QER605" s="50"/>
      <c r="QES605" s="50"/>
      <c r="QET605" s="50"/>
      <c r="QEU605" s="50"/>
      <c r="QEV605" s="50"/>
      <c r="QEW605" s="50"/>
      <c r="QEX605" s="50"/>
      <c r="QEY605" s="50"/>
      <c r="QEZ605" s="50"/>
      <c r="QFA605" s="50"/>
      <c r="QFB605" s="50"/>
      <c r="QFC605" s="50"/>
      <c r="QFD605" s="50"/>
      <c r="QFE605" s="50"/>
      <c r="QFF605" s="50"/>
      <c r="QFG605" s="50"/>
      <c r="QFH605" s="50"/>
      <c r="QFI605" s="50"/>
      <c r="QFJ605" s="50"/>
      <c r="QFK605" s="50"/>
      <c r="QFL605" s="50"/>
      <c r="QFM605" s="50"/>
      <c r="QFN605" s="50"/>
      <c r="QFO605" s="50"/>
      <c r="QFP605" s="50"/>
      <c r="QFQ605" s="50"/>
      <c r="QFR605" s="50"/>
      <c r="QFS605" s="50"/>
      <c r="QFT605" s="50"/>
      <c r="QFU605" s="50"/>
      <c r="QFV605" s="50"/>
      <c r="QFW605" s="50"/>
      <c r="QFX605" s="50"/>
      <c r="QFY605" s="50"/>
      <c r="QFZ605" s="50"/>
      <c r="QGA605" s="50"/>
      <c r="QGB605" s="50"/>
      <c r="QGC605" s="50"/>
      <c r="QGD605" s="50"/>
      <c r="QGE605" s="50"/>
      <c r="QGF605" s="50"/>
      <c r="QGG605" s="50"/>
      <c r="QGH605" s="50"/>
      <c r="QGI605" s="50"/>
      <c r="QGJ605" s="50"/>
      <c r="QGK605" s="50"/>
      <c r="QGL605" s="50"/>
      <c r="QGM605" s="50"/>
      <c r="QGN605" s="50"/>
      <c r="QGO605" s="50"/>
      <c r="QGP605" s="50"/>
      <c r="QGQ605" s="50"/>
      <c r="QGR605" s="50"/>
      <c r="QGS605" s="50"/>
      <c r="QGT605" s="50"/>
      <c r="QGU605" s="50"/>
      <c r="QGV605" s="50"/>
      <c r="QGW605" s="50"/>
      <c r="QGX605" s="50"/>
      <c r="QGY605" s="50"/>
      <c r="QGZ605" s="50"/>
      <c r="QHA605" s="50"/>
      <c r="QHB605" s="50"/>
      <c r="QHC605" s="50"/>
      <c r="QHD605" s="50"/>
      <c r="QHE605" s="50"/>
      <c r="QHF605" s="50"/>
      <c r="QHG605" s="50"/>
      <c r="QHH605" s="50"/>
      <c r="QHI605" s="50"/>
      <c r="QHJ605" s="50"/>
      <c r="QHK605" s="50"/>
      <c r="QHL605" s="50"/>
      <c r="QHM605" s="50"/>
      <c r="QHN605" s="50"/>
      <c r="QHO605" s="50"/>
      <c r="QHP605" s="50"/>
      <c r="QHQ605" s="50"/>
      <c r="QHR605" s="50"/>
      <c r="QHS605" s="50"/>
      <c r="QHT605" s="50"/>
      <c r="QHU605" s="50"/>
      <c r="QHV605" s="50"/>
      <c r="QHW605" s="50"/>
      <c r="QHX605" s="50"/>
      <c r="QHY605" s="50"/>
      <c r="QHZ605" s="50"/>
      <c r="QIA605" s="50"/>
      <c r="QIB605" s="50"/>
      <c r="QIC605" s="50"/>
      <c r="QID605" s="50"/>
      <c r="QIE605" s="50"/>
      <c r="QIF605" s="50"/>
      <c r="QIG605" s="50"/>
      <c r="QIH605" s="50"/>
      <c r="QII605" s="50"/>
      <c r="QIJ605" s="50"/>
      <c r="QIK605" s="50"/>
      <c r="QIL605" s="50"/>
      <c r="QIM605" s="50"/>
      <c r="QIN605" s="50"/>
      <c r="QIO605" s="50"/>
      <c r="QIP605" s="50"/>
      <c r="QIQ605" s="50"/>
      <c r="QIR605" s="50"/>
      <c r="QIS605" s="50"/>
      <c r="QIT605" s="50"/>
      <c r="QIU605" s="50"/>
      <c r="QIV605" s="50"/>
      <c r="QIW605" s="50"/>
      <c r="QIX605" s="50"/>
      <c r="QIY605" s="50"/>
      <c r="QIZ605" s="50"/>
      <c r="QJA605" s="50"/>
      <c r="QJB605" s="50"/>
      <c r="QJC605" s="50"/>
      <c r="QJD605" s="50"/>
      <c r="QJE605" s="50"/>
      <c r="QJF605" s="50"/>
      <c r="QJG605" s="50"/>
      <c r="QJH605" s="50"/>
      <c r="QJI605" s="50"/>
      <c r="QJJ605" s="50"/>
      <c r="QJK605" s="50"/>
      <c r="QJL605" s="50"/>
      <c r="QJM605" s="50"/>
      <c r="QJN605" s="50"/>
      <c r="QJO605" s="50"/>
      <c r="QJP605" s="50"/>
      <c r="QJQ605" s="50"/>
      <c r="QJR605" s="50"/>
      <c r="QJS605" s="50"/>
      <c r="QJT605" s="50"/>
      <c r="QJU605" s="50"/>
      <c r="QJV605" s="50"/>
      <c r="QJW605" s="50"/>
      <c r="QJX605" s="50"/>
      <c r="QJZ605" s="50"/>
      <c r="QKB605" s="50"/>
      <c r="QKC605" s="50"/>
      <c r="QKD605" s="50"/>
      <c r="QKE605" s="50"/>
      <c r="QKF605" s="50"/>
      <c r="QKG605" s="50"/>
      <c r="QKH605" s="50"/>
      <c r="QKI605" s="50"/>
      <c r="QKN605" s="50"/>
      <c r="QKO605" s="50"/>
      <c r="QKP605" s="50"/>
      <c r="QKQ605" s="50"/>
      <c r="QKR605" s="50"/>
      <c r="QKS605" s="50"/>
      <c r="QKT605" s="50"/>
      <c r="QKU605" s="50"/>
      <c r="QKV605" s="50"/>
      <c r="QKW605" s="50"/>
      <c r="QKX605" s="50"/>
      <c r="QKY605" s="50"/>
      <c r="QKZ605" s="50"/>
      <c r="QLA605" s="50"/>
      <c r="QLB605" s="50"/>
      <c r="QLC605" s="50"/>
      <c r="QLD605" s="50"/>
      <c r="QLE605" s="50"/>
      <c r="QLF605" s="50"/>
      <c r="QLG605" s="50"/>
      <c r="QLH605" s="50"/>
      <c r="QLI605" s="50"/>
      <c r="QLJ605" s="50"/>
      <c r="QLK605" s="50"/>
      <c r="QLL605" s="50"/>
      <c r="QLM605" s="50"/>
      <c r="QLN605" s="50"/>
      <c r="QLO605" s="50"/>
      <c r="QLP605" s="50"/>
      <c r="QLQ605" s="50"/>
      <c r="QLR605" s="50"/>
      <c r="QLS605" s="50"/>
      <c r="QLT605" s="50"/>
      <c r="QLU605" s="50"/>
      <c r="QLV605" s="50"/>
      <c r="QLW605" s="50"/>
      <c r="QLX605" s="50"/>
      <c r="QLY605" s="50"/>
      <c r="QLZ605" s="50"/>
      <c r="QMA605" s="50"/>
      <c r="QMB605" s="50"/>
      <c r="QMC605" s="50"/>
      <c r="QMD605" s="50"/>
      <c r="QME605" s="50"/>
      <c r="QMF605" s="50"/>
      <c r="QMG605" s="50"/>
      <c r="QMH605" s="50"/>
      <c r="QMI605" s="50"/>
      <c r="QMJ605" s="50"/>
      <c r="QMK605" s="50"/>
      <c r="QML605" s="50"/>
      <c r="QMM605" s="50"/>
      <c r="QMN605" s="50"/>
      <c r="QMO605" s="50"/>
      <c r="QMP605" s="50"/>
      <c r="QMQ605" s="50"/>
      <c r="QMR605" s="50"/>
      <c r="QMS605" s="50"/>
      <c r="QMT605" s="50"/>
      <c r="QMU605" s="50"/>
      <c r="QMV605" s="50"/>
      <c r="QMW605" s="50"/>
      <c r="QMX605" s="50"/>
      <c r="QMY605" s="50"/>
      <c r="QMZ605" s="50"/>
      <c r="QNA605" s="50"/>
      <c r="QNB605" s="50"/>
      <c r="QNC605" s="50"/>
      <c r="QND605" s="50"/>
      <c r="QNE605" s="50"/>
      <c r="QNF605" s="50"/>
      <c r="QNG605" s="50"/>
      <c r="QNH605" s="50"/>
      <c r="QNI605" s="50"/>
      <c r="QNJ605" s="50"/>
      <c r="QNK605" s="50"/>
      <c r="QNL605" s="50"/>
      <c r="QNM605" s="50"/>
      <c r="QNN605" s="50"/>
      <c r="QNO605" s="50"/>
      <c r="QNP605" s="50"/>
      <c r="QNQ605" s="50"/>
      <c r="QNR605" s="50"/>
      <c r="QNS605" s="50"/>
      <c r="QNT605" s="50"/>
      <c r="QNU605" s="50"/>
      <c r="QNV605" s="50"/>
      <c r="QNW605" s="50"/>
      <c r="QNX605" s="50"/>
      <c r="QNY605" s="50"/>
      <c r="QNZ605" s="50"/>
      <c r="QOA605" s="50"/>
      <c r="QOB605" s="50"/>
      <c r="QOC605" s="50"/>
      <c r="QOD605" s="50"/>
      <c r="QOE605" s="50"/>
      <c r="QOF605" s="50"/>
      <c r="QOG605" s="50"/>
      <c r="QOH605" s="50"/>
      <c r="QOI605" s="50"/>
      <c r="QOJ605" s="50"/>
      <c r="QOK605" s="50"/>
      <c r="QOL605" s="50"/>
      <c r="QOM605" s="50"/>
      <c r="QON605" s="50"/>
      <c r="QOO605" s="50"/>
      <c r="QOP605" s="50"/>
      <c r="QOQ605" s="50"/>
      <c r="QOR605" s="50"/>
      <c r="QOS605" s="50"/>
      <c r="QOT605" s="50"/>
      <c r="QOU605" s="50"/>
      <c r="QOV605" s="50"/>
      <c r="QOW605" s="50"/>
      <c r="QOX605" s="50"/>
      <c r="QOY605" s="50"/>
      <c r="QOZ605" s="50"/>
      <c r="QPA605" s="50"/>
      <c r="QPB605" s="50"/>
      <c r="QPC605" s="50"/>
      <c r="QPD605" s="50"/>
      <c r="QPE605" s="50"/>
      <c r="QPF605" s="50"/>
      <c r="QPG605" s="50"/>
      <c r="QPH605" s="50"/>
      <c r="QPI605" s="50"/>
      <c r="QPJ605" s="50"/>
      <c r="QPK605" s="50"/>
      <c r="QPL605" s="50"/>
      <c r="QPM605" s="50"/>
      <c r="QPN605" s="50"/>
      <c r="QPO605" s="50"/>
      <c r="QPP605" s="50"/>
      <c r="QPQ605" s="50"/>
      <c r="QPR605" s="50"/>
      <c r="QPS605" s="50"/>
      <c r="QPT605" s="50"/>
      <c r="QPU605" s="50"/>
      <c r="QPV605" s="50"/>
      <c r="QPW605" s="50"/>
      <c r="QPX605" s="50"/>
      <c r="QPY605" s="50"/>
      <c r="QPZ605" s="50"/>
      <c r="QQA605" s="50"/>
      <c r="QQB605" s="50"/>
      <c r="QQC605" s="50"/>
      <c r="QQD605" s="50"/>
      <c r="QQE605" s="50"/>
      <c r="QQF605" s="50"/>
      <c r="QQG605" s="50"/>
      <c r="QQH605" s="50"/>
      <c r="QQI605" s="50"/>
      <c r="QQJ605" s="50"/>
      <c r="QQK605" s="50"/>
      <c r="QQL605" s="50"/>
      <c r="QQM605" s="50"/>
      <c r="QQN605" s="50"/>
      <c r="QQO605" s="50"/>
      <c r="QQP605" s="50"/>
      <c r="QQQ605" s="50"/>
      <c r="QQR605" s="50"/>
      <c r="QQS605" s="50"/>
      <c r="QQT605" s="50"/>
      <c r="QQU605" s="50"/>
      <c r="QQV605" s="50"/>
      <c r="QQW605" s="50"/>
      <c r="QQX605" s="50"/>
      <c r="QQY605" s="50"/>
      <c r="QQZ605" s="50"/>
      <c r="QRA605" s="50"/>
      <c r="QRB605" s="50"/>
      <c r="QRC605" s="50"/>
      <c r="QRD605" s="50"/>
      <c r="QRE605" s="50"/>
      <c r="QRF605" s="50"/>
      <c r="QRG605" s="50"/>
      <c r="QRH605" s="50"/>
      <c r="QRI605" s="50"/>
      <c r="QRJ605" s="50"/>
      <c r="QRK605" s="50"/>
      <c r="QRL605" s="50"/>
      <c r="QRM605" s="50"/>
      <c r="QRN605" s="50"/>
      <c r="QRO605" s="50"/>
      <c r="QRP605" s="50"/>
      <c r="QRQ605" s="50"/>
      <c r="QRR605" s="50"/>
      <c r="QRS605" s="50"/>
      <c r="QRT605" s="50"/>
      <c r="QRU605" s="50"/>
      <c r="QRV605" s="50"/>
      <c r="QRW605" s="50"/>
      <c r="QRX605" s="50"/>
      <c r="QRY605" s="50"/>
      <c r="QRZ605" s="50"/>
      <c r="QSA605" s="50"/>
      <c r="QSB605" s="50"/>
      <c r="QSC605" s="50"/>
      <c r="QSD605" s="50"/>
      <c r="QSE605" s="50"/>
      <c r="QSF605" s="50"/>
      <c r="QSG605" s="50"/>
      <c r="QSH605" s="50"/>
      <c r="QSI605" s="50"/>
      <c r="QSJ605" s="50"/>
      <c r="QSK605" s="50"/>
      <c r="QSL605" s="50"/>
      <c r="QSM605" s="50"/>
      <c r="QSN605" s="50"/>
      <c r="QSO605" s="50"/>
      <c r="QSP605" s="50"/>
      <c r="QSQ605" s="50"/>
      <c r="QSR605" s="50"/>
      <c r="QSS605" s="50"/>
      <c r="QST605" s="50"/>
      <c r="QSU605" s="50"/>
      <c r="QSV605" s="50"/>
      <c r="QSW605" s="50"/>
      <c r="QSX605" s="50"/>
      <c r="QSY605" s="50"/>
      <c r="QSZ605" s="50"/>
      <c r="QTA605" s="50"/>
      <c r="QTB605" s="50"/>
      <c r="QTC605" s="50"/>
      <c r="QTD605" s="50"/>
      <c r="QTE605" s="50"/>
      <c r="QTF605" s="50"/>
      <c r="QTG605" s="50"/>
      <c r="QTH605" s="50"/>
      <c r="QTI605" s="50"/>
      <c r="QTJ605" s="50"/>
      <c r="QTK605" s="50"/>
      <c r="QTL605" s="50"/>
      <c r="QTM605" s="50"/>
      <c r="QTN605" s="50"/>
      <c r="QTO605" s="50"/>
      <c r="QTP605" s="50"/>
      <c r="QTQ605" s="50"/>
      <c r="QTR605" s="50"/>
      <c r="QTS605" s="50"/>
      <c r="QTT605" s="50"/>
      <c r="QTV605" s="50"/>
      <c r="QTX605" s="50"/>
      <c r="QTY605" s="50"/>
      <c r="QTZ605" s="50"/>
      <c r="QUA605" s="50"/>
      <c r="QUB605" s="50"/>
      <c r="QUC605" s="50"/>
      <c r="QUD605" s="50"/>
      <c r="QUE605" s="50"/>
      <c r="QUJ605" s="50"/>
      <c r="QUK605" s="50"/>
      <c r="QUL605" s="50"/>
      <c r="QUM605" s="50"/>
      <c r="QUN605" s="50"/>
      <c r="QUO605" s="50"/>
      <c r="QUP605" s="50"/>
      <c r="QUQ605" s="50"/>
      <c r="QUR605" s="50"/>
      <c r="QUS605" s="50"/>
      <c r="QUT605" s="50"/>
      <c r="QUU605" s="50"/>
      <c r="QUV605" s="50"/>
      <c r="QUW605" s="50"/>
      <c r="QUX605" s="50"/>
      <c r="QUY605" s="50"/>
      <c r="QUZ605" s="50"/>
      <c r="QVA605" s="50"/>
      <c r="QVB605" s="50"/>
      <c r="QVC605" s="50"/>
      <c r="QVD605" s="50"/>
      <c r="QVE605" s="50"/>
      <c r="QVF605" s="50"/>
      <c r="QVG605" s="50"/>
      <c r="QVH605" s="50"/>
      <c r="QVI605" s="50"/>
      <c r="QVJ605" s="50"/>
      <c r="QVK605" s="50"/>
      <c r="QVL605" s="50"/>
      <c r="QVM605" s="50"/>
      <c r="QVN605" s="50"/>
      <c r="QVO605" s="50"/>
      <c r="QVP605" s="50"/>
      <c r="QVQ605" s="50"/>
      <c r="QVR605" s="50"/>
      <c r="QVS605" s="50"/>
      <c r="QVT605" s="50"/>
      <c r="QVU605" s="50"/>
      <c r="QVV605" s="50"/>
      <c r="QVW605" s="50"/>
      <c r="QVX605" s="50"/>
      <c r="QVY605" s="50"/>
      <c r="QVZ605" s="50"/>
      <c r="QWA605" s="50"/>
      <c r="QWB605" s="50"/>
      <c r="QWC605" s="50"/>
      <c r="QWD605" s="50"/>
      <c r="QWE605" s="50"/>
      <c r="QWF605" s="50"/>
      <c r="QWG605" s="50"/>
      <c r="QWH605" s="50"/>
      <c r="QWI605" s="50"/>
      <c r="QWJ605" s="50"/>
      <c r="QWK605" s="50"/>
      <c r="QWL605" s="50"/>
      <c r="QWM605" s="50"/>
      <c r="QWN605" s="50"/>
      <c r="QWO605" s="50"/>
      <c r="QWP605" s="50"/>
      <c r="QWQ605" s="50"/>
      <c r="QWR605" s="50"/>
      <c r="QWS605" s="50"/>
      <c r="QWT605" s="50"/>
      <c r="QWU605" s="50"/>
      <c r="QWV605" s="50"/>
      <c r="QWW605" s="50"/>
      <c r="QWX605" s="50"/>
      <c r="QWY605" s="50"/>
      <c r="QWZ605" s="50"/>
      <c r="QXA605" s="50"/>
      <c r="QXB605" s="50"/>
      <c r="QXC605" s="50"/>
      <c r="QXD605" s="50"/>
      <c r="QXE605" s="50"/>
      <c r="QXF605" s="50"/>
      <c r="QXG605" s="50"/>
      <c r="QXH605" s="50"/>
      <c r="QXI605" s="50"/>
      <c r="QXJ605" s="50"/>
      <c r="QXK605" s="50"/>
      <c r="QXL605" s="50"/>
      <c r="QXM605" s="50"/>
      <c r="QXN605" s="50"/>
      <c r="QXO605" s="50"/>
      <c r="QXP605" s="50"/>
      <c r="QXQ605" s="50"/>
      <c r="QXR605" s="50"/>
      <c r="QXS605" s="50"/>
      <c r="QXT605" s="50"/>
      <c r="QXU605" s="50"/>
      <c r="QXV605" s="50"/>
      <c r="QXW605" s="50"/>
      <c r="QXX605" s="50"/>
      <c r="QXY605" s="50"/>
      <c r="QXZ605" s="50"/>
      <c r="QYA605" s="50"/>
      <c r="QYB605" s="50"/>
      <c r="QYC605" s="50"/>
      <c r="QYD605" s="50"/>
      <c r="QYE605" s="50"/>
      <c r="QYF605" s="50"/>
      <c r="QYG605" s="50"/>
      <c r="QYH605" s="50"/>
      <c r="QYI605" s="50"/>
      <c r="QYJ605" s="50"/>
      <c r="QYK605" s="50"/>
      <c r="QYL605" s="50"/>
      <c r="QYM605" s="50"/>
      <c r="QYN605" s="50"/>
      <c r="QYO605" s="50"/>
      <c r="QYP605" s="50"/>
      <c r="QYQ605" s="50"/>
      <c r="QYR605" s="50"/>
      <c r="QYS605" s="50"/>
      <c r="QYT605" s="50"/>
      <c r="QYU605" s="50"/>
      <c r="QYV605" s="50"/>
      <c r="QYW605" s="50"/>
      <c r="QYX605" s="50"/>
      <c r="QYY605" s="50"/>
      <c r="QYZ605" s="50"/>
      <c r="QZA605" s="50"/>
      <c r="QZB605" s="50"/>
      <c r="QZC605" s="50"/>
      <c r="QZD605" s="50"/>
      <c r="QZE605" s="50"/>
      <c r="QZF605" s="50"/>
      <c r="QZG605" s="50"/>
      <c r="QZH605" s="50"/>
      <c r="QZI605" s="50"/>
      <c r="QZJ605" s="50"/>
      <c r="QZK605" s="50"/>
      <c r="QZL605" s="50"/>
      <c r="QZM605" s="50"/>
      <c r="QZN605" s="50"/>
      <c r="QZO605" s="50"/>
      <c r="QZP605" s="50"/>
      <c r="QZQ605" s="50"/>
      <c r="QZR605" s="50"/>
      <c r="QZS605" s="50"/>
      <c r="QZT605" s="50"/>
      <c r="QZU605" s="50"/>
      <c r="QZV605" s="50"/>
      <c r="QZW605" s="50"/>
      <c r="QZX605" s="50"/>
      <c r="QZY605" s="50"/>
      <c r="QZZ605" s="50"/>
      <c r="RAA605" s="50"/>
      <c r="RAB605" s="50"/>
      <c r="RAC605" s="50"/>
      <c r="RAD605" s="50"/>
      <c r="RAE605" s="50"/>
      <c r="RAF605" s="50"/>
      <c r="RAG605" s="50"/>
      <c r="RAH605" s="50"/>
      <c r="RAI605" s="50"/>
      <c r="RAJ605" s="50"/>
      <c r="RAK605" s="50"/>
      <c r="RAL605" s="50"/>
      <c r="RAM605" s="50"/>
      <c r="RAN605" s="50"/>
      <c r="RAO605" s="50"/>
      <c r="RAP605" s="50"/>
      <c r="RAQ605" s="50"/>
      <c r="RAR605" s="50"/>
      <c r="RAS605" s="50"/>
      <c r="RAT605" s="50"/>
      <c r="RAU605" s="50"/>
      <c r="RAV605" s="50"/>
      <c r="RAW605" s="50"/>
      <c r="RAX605" s="50"/>
      <c r="RAY605" s="50"/>
      <c r="RAZ605" s="50"/>
      <c r="RBA605" s="50"/>
      <c r="RBB605" s="50"/>
      <c r="RBC605" s="50"/>
      <c r="RBD605" s="50"/>
      <c r="RBE605" s="50"/>
      <c r="RBF605" s="50"/>
      <c r="RBG605" s="50"/>
      <c r="RBH605" s="50"/>
      <c r="RBI605" s="50"/>
      <c r="RBJ605" s="50"/>
      <c r="RBK605" s="50"/>
      <c r="RBL605" s="50"/>
      <c r="RBM605" s="50"/>
      <c r="RBN605" s="50"/>
      <c r="RBO605" s="50"/>
      <c r="RBP605" s="50"/>
      <c r="RBQ605" s="50"/>
      <c r="RBR605" s="50"/>
      <c r="RBS605" s="50"/>
      <c r="RBT605" s="50"/>
      <c r="RBU605" s="50"/>
      <c r="RBV605" s="50"/>
      <c r="RBW605" s="50"/>
      <c r="RBX605" s="50"/>
      <c r="RBY605" s="50"/>
      <c r="RBZ605" s="50"/>
      <c r="RCA605" s="50"/>
      <c r="RCB605" s="50"/>
      <c r="RCC605" s="50"/>
      <c r="RCD605" s="50"/>
      <c r="RCE605" s="50"/>
      <c r="RCF605" s="50"/>
      <c r="RCG605" s="50"/>
      <c r="RCH605" s="50"/>
      <c r="RCI605" s="50"/>
      <c r="RCJ605" s="50"/>
      <c r="RCK605" s="50"/>
      <c r="RCL605" s="50"/>
      <c r="RCM605" s="50"/>
      <c r="RCN605" s="50"/>
      <c r="RCO605" s="50"/>
      <c r="RCP605" s="50"/>
      <c r="RCQ605" s="50"/>
      <c r="RCR605" s="50"/>
      <c r="RCS605" s="50"/>
      <c r="RCT605" s="50"/>
      <c r="RCU605" s="50"/>
      <c r="RCV605" s="50"/>
      <c r="RCW605" s="50"/>
      <c r="RCX605" s="50"/>
      <c r="RCY605" s="50"/>
      <c r="RCZ605" s="50"/>
      <c r="RDA605" s="50"/>
      <c r="RDB605" s="50"/>
      <c r="RDC605" s="50"/>
      <c r="RDD605" s="50"/>
      <c r="RDE605" s="50"/>
      <c r="RDF605" s="50"/>
      <c r="RDG605" s="50"/>
      <c r="RDH605" s="50"/>
      <c r="RDI605" s="50"/>
      <c r="RDJ605" s="50"/>
      <c r="RDK605" s="50"/>
      <c r="RDL605" s="50"/>
      <c r="RDM605" s="50"/>
      <c r="RDN605" s="50"/>
      <c r="RDO605" s="50"/>
      <c r="RDP605" s="50"/>
      <c r="RDR605" s="50"/>
      <c r="RDT605" s="50"/>
      <c r="RDU605" s="50"/>
      <c r="RDV605" s="50"/>
      <c r="RDW605" s="50"/>
      <c r="RDX605" s="50"/>
      <c r="RDY605" s="50"/>
      <c r="RDZ605" s="50"/>
      <c r="REA605" s="50"/>
      <c r="REF605" s="50"/>
      <c r="REG605" s="50"/>
      <c r="REH605" s="50"/>
      <c r="REI605" s="50"/>
      <c r="REJ605" s="50"/>
      <c r="REK605" s="50"/>
      <c r="REL605" s="50"/>
      <c r="REM605" s="50"/>
      <c r="REN605" s="50"/>
      <c r="REO605" s="50"/>
      <c r="REP605" s="50"/>
      <c r="REQ605" s="50"/>
      <c r="RER605" s="50"/>
      <c r="RES605" s="50"/>
      <c r="RET605" s="50"/>
      <c r="REU605" s="50"/>
      <c r="REV605" s="50"/>
      <c r="REW605" s="50"/>
      <c r="REX605" s="50"/>
      <c r="REY605" s="50"/>
      <c r="REZ605" s="50"/>
      <c r="RFA605" s="50"/>
      <c r="RFB605" s="50"/>
      <c r="RFC605" s="50"/>
      <c r="RFD605" s="50"/>
      <c r="RFE605" s="50"/>
      <c r="RFF605" s="50"/>
      <c r="RFG605" s="50"/>
      <c r="RFH605" s="50"/>
      <c r="RFI605" s="50"/>
      <c r="RFJ605" s="50"/>
      <c r="RFK605" s="50"/>
      <c r="RFL605" s="50"/>
      <c r="RFM605" s="50"/>
      <c r="RFN605" s="50"/>
      <c r="RFO605" s="50"/>
      <c r="RFP605" s="50"/>
      <c r="RFQ605" s="50"/>
      <c r="RFR605" s="50"/>
      <c r="RFS605" s="50"/>
      <c r="RFT605" s="50"/>
      <c r="RFU605" s="50"/>
      <c r="RFV605" s="50"/>
      <c r="RFW605" s="50"/>
      <c r="RFX605" s="50"/>
      <c r="RFY605" s="50"/>
      <c r="RFZ605" s="50"/>
      <c r="RGA605" s="50"/>
      <c r="RGB605" s="50"/>
      <c r="RGC605" s="50"/>
      <c r="RGD605" s="50"/>
      <c r="RGE605" s="50"/>
      <c r="RGF605" s="50"/>
      <c r="RGG605" s="50"/>
      <c r="RGH605" s="50"/>
      <c r="RGI605" s="50"/>
      <c r="RGJ605" s="50"/>
      <c r="RGK605" s="50"/>
      <c r="RGL605" s="50"/>
      <c r="RGM605" s="50"/>
      <c r="RGN605" s="50"/>
      <c r="RGO605" s="50"/>
      <c r="RGP605" s="50"/>
      <c r="RGQ605" s="50"/>
      <c r="RGR605" s="50"/>
      <c r="RGS605" s="50"/>
      <c r="RGT605" s="50"/>
      <c r="RGU605" s="50"/>
      <c r="RGV605" s="50"/>
      <c r="RGW605" s="50"/>
      <c r="RGX605" s="50"/>
      <c r="RGY605" s="50"/>
      <c r="RGZ605" s="50"/>
      <c r="RHA605" s="50"/>
      <c r="RHB605" s="50"/>
      <c r="RHC605" s="50"/>
      <c r="RHD605" s="50"/>
      <c r="RHE605" s="50"/>
      <c r="RHF605" s="50"/>
      <c r="RHG605" s="50"/>
      <c r="RHH605" s="50"/>
      <c r="RHI605" s="50"/>
      <c r="RHJ605" s="50"/>
      <c r="RHK605" s="50"/>
      <c r="RHL605" s="50"/>
      <c r="RHM605" s="50"/>
      <c r="RHN605" s="50"/>
      <c r="RHO605" s="50"/>
      <c r="RHP605" s="50"/>
      <c r="RHQ605" s="50"/>
      <c r="RHR605" s="50"/>
      <c r="RHS605" s="50"/>
      <c r="RHT605" s="50"/>
      <c r="RHU605" s="50"/>
      <c r="RHV605" s="50"/>
      <c r="RHW605" s="50"/>
      <c r="RHX605" s="50"/>
      <c r="RHY605" s="50"/>
      <c r="RHZ605" s="50"/>
      <c r="RIA605" s="50"/>
      <c r="RIB605" s="50"/>
      <c r="RIC605" s="50"/>
      <c r="RID605" s="50"/>
      <c r="RIE605" s="50"/>
      <c r="RIF605" s="50"/>
      <c r="RIG605" s="50"/>
      <c r="RIH605" s="50"/>
      <c r="RII605" s="50"/>
      <c r="RIJ605" s="50"/>
      <c r="RIK605" s="50"/>
      <c r="RIL605" s="50"/>
      <c r="RIM605" s="50"/>
      <c r="RIN605" s="50"/>
      <c r="RIO605" s="50"/>
      <c r="RIP605" s="50"/>
      <c r="RIQ605" s="50"/>
      <c r="RIR605" s="50"/>
      <c r="RIS605" s="50"/>
      <c r="RIT605" s="50"/>
      <c r="RIU605" s="50"/>
      <c r="RIV605" s="50"/>
      <c r="RIW605" s="50"/>
      <c r="RIX605" s="50"/>
      <c r="RIY605" s="50"/>
      <c r="RIZ605" s="50"/>
      <c r="RJA605" s="50"/>
      <c r="RJB605" s="50"/>
      <c r="RJC605" s="50"/>
      <c r="RJD605" s="50"/>
      <c r="RJE605" s="50"/>
      <c r="RJF605" s="50"/>
      <c r="RJG605" s="50"/>
      <c r="RJH605" s="50"/>
      <c r="RJI605" s="50"/>
      <c r="RJJ605" s="50"/>
      <c r="RJK605" s="50"/>
      <c r="RJL605" s="50"/>
      <c r="RJM605" s="50"/>
      <c r="RJN605" s="50"/>
      <c r="RJO605" s="50"/>
      <c r="RJP605" s="50"/>
      <c r="RJQ605" s="50"/>
      <c r="RJR605" s="50"/>
      <c r="RJS605" s="50"/>
      <c r="RJT605" s="50"/>
      <c r="RJU605" s="50"/>
      <c r="RJV605" s="50"/>
      <c r="RJW605" s="50"/>
      <c r="RJX605" s="50"/>
      <c r="RJY605" s="50"/>
      <c r="RJZ605" s="50"/>
      <c r="RKA605" s="50"/>
      <c r="RKB605" s="50"/>
      <c r="RKC605" s="50"/>
      <c r="RKD605" s="50"/>
      <c r="RKE605" s="50"/>
      <c r="RKF605" s="50"/>
      <c r="RKG605" s="50"/>
      <c r="RKH605" s="50"/>
      <c r="RKI605" s="50"/>
      <c r="RKJ605" s="50"/>
      <c r="RKK605" s="50"/>
      <c r="RKL605" s="50"/>
      <c r="RKM605" s="50"/>
      <c r="RKN605" s="50"/>
      <c r="RKO605" s="50"/>
      <c r="RKP605" s="50"/>
      <c r="RKQ605" s="50"/>
      <c r="RKR605" s="50"/>
      <c r="RKS605" s="50"/>
      <c r="RKT605" s="50"/>
      <c r="RKU605" s="50"/>
      <c r="RKV605" s="50"/>
      <c r="RKW605" s="50"/>
      <c r="RKX605" s="50"/>
      <c r="RKY605" s="50"/>
      <c r="RKZ605" s="50"/>
      <c r="RLA605" s="50"/>
      <c r="RLB605" s="50"/>
      <c r="RLC605" s="50"/>
      <c r="RLD605" s="50"/>
      <c r="RLE605" s="50"/>
      <c r="RLF605" s="50"/>
      <c r="RLG605" s="50"/>
      <c r="RLH605" s="50"/>
      <c r="RLI605" s="50"/>
      <c r="RLJ605" s="50"/>
      <c r="RLK605" s="50"/>
      <c r="RLL605" s="50"/>
      <c r="RLM605" s="50"/>
      <c r="RLN605" s="50"/>
      <c r="RLO605" s="50"/>
      <c r="RLP605" s="50"/>
      <c r="RLQ605" s="50"/>
      <c r="RLR605" s="50"/>
      <c r="RLS605" s="50"/>
      <c r="RLT605" s="50"/>
      <c r="RLU605" s="50"/>
      <c r="RLV605" s="50"/>
      <c r="RLW605" s="50"/>
      <c r="RLX605" s="50"/>
      <c r="RLY605" s="50"/>
      <c r="RLZ605" s="50"/>
      <c r="RMA605" s="50"/>
      <c r="RMB605" s="50"/>
      <c r="RMC605" s="50"/>
      <c r="RMD605" s="50"/>
      <c r="RME605" s="50"/>
      <c r="RMF605" s="50"/>
      <c r="RMG605" s="50"/>
      <c r="RMH605" s="50"/>
      <c r="RMI605" s="50"/>
      <c r="RMJ605" s="50"/>
      <c r="RMK605" s="50"/>
      <c r="RML605" s="50"/>
      <c r="RMM605" s="50"/>
      <c r="RMN605" s="50"/>
      <c r="RMO605" s="50"/>
      <c r="RMP605" s="50"/>
      <c r="RMQ605" s="50"/>
      <c r="RMR605" s="50"/>
      <c r="RMS605" s="50"/>
      <c r="RMT605" s="50"/>
      <c r="RMU605" s="50"/>
      <c r="RMV605" s="50"/>
      <c r="RMW605" s="50"/>
      <c r="RMX605" s="50"/>
      <c r="RMY605" s="50"/>
      <c r="RMZ605" s="50"/>
      <c r="RNA605" s="50"/>
      <c r="RNB605" s="50"/>
      <c r="RNC605" s="50"/>
      <c r="RND605" s="50"/>
      <c r="RNE605" s="50"/>
      <c r="RNF605" s="50"/>
      <c r="RNG605" s="50"/>
      <c r="RNH605" s="50"/>
      <c r="RNI605" s="50"/>
      <c r="RNJ605" s="50"/>
      <c r="RNK605" s="50"/>
      <c r="RNL605" s="50"/>
      <c r="RNN605" s="50"/>
      <c r="RNP605" s="50"/>
      <c r="RNQ605" s="50"/>
      <c r="RNR605" s="50"/>
      <c r="RNS605" s="50"/>
      <c r="RNT605" s="50"/>
      <c r="RNU605" s="50"/>
      <c r="RNV605" s="50"/>
      <c r="RNW605" s="50"/>
      <c r="ROB605" s="50"/>
      <c r="ROC605" s="50"/>
      <c r="ROD605" s="50"/>
      <c r="ROE605" s="50"/>
      <c r="ROF605" s="50"/>
      <c r="ROG605" s="50"/>
      <c r="ROH605" s="50"/>
      <c r="ROI605" s="50"/>
      <c r="ROJ605" s="50"/>
      <c r="ROK605" s="50"/>
      <c r="ROL605" s="50"/>
      <c r="ROM605" s="50"/>
      <c r="RON605" s="50"/>
      <c r="ROO605" s="50"/>
      <c r="ROP605" s="50"/>
      <c r="ROQ605" s="50"/>
      <c r="ROR605" s="50"/>
      <c r="ROS605" s="50"/>
      <c r="ROT605" s="50"/>
      <c r="ROU605" s="50"/>
      <c r="ROV605" s="50"/>
      <c r="ROW605" s="50"/>
      <c r="ROX605" s="50"/>
      <c r="ROY605" s="50"/>
      <c r="ROZ605" s="50"/>
      <c r="RPA605" s="50"/>
      <c r="RPB605" s="50"/>
      <c r="RPC605" s="50"/>
      <c r="RPD605" s="50"/>
      <c r="RPE605" s="50"/>
      <c r="RPF605" s="50"/>
      <c r="RPG605" s="50"/>
      <c r="RPH605" s="50"/>
      <c r="RPI605" s="50"/>
      <c r="RPJ605" s="50"/>
      <c r="RPK605" s="50"/>
      <c r="RPL605" s="50"/>
      <c r="RPM605" s="50"/>
      <c r="RPN605" s="50"/>
      <c r="RPO605" s="50"/>
      <c r="RPP605" s="50"/>
      <c r="RPQ605" s="50"/>
      <c r="RPR605" s="50"/>
      <c r="RPS605" s="50"/>
      <c r="RPT605" s="50"/>
      <c r="RPU605" s="50"/>
      <c r="RPV605" s="50"/>
      <c r="RPW605" s="50"/>
      <c r="RPX605" s="50"/>
      <c r="RPY605" s="50"/>
      <c r="RPZ605" s="50"/>
      <c r="RQA605" s="50"/>
      <c r="RQB605" s="50"/>
      <c r="RQC605" s="50"/>
      <c r="RQD605" s="50"/>
      <c r="RQE605" s="50"/>
      <c r="RQF605" s="50"/>
      <c r="RQG605" s="50"/>
      <c r="RQH605" s="50"/>
      <c r="RQI605" s="50"/>
      <c r="RQJ605" s="50"/>
      <c r="RQK605" s="50"/>
      <c r="RQL605" s="50"/>
      <c r="RQM605" s="50"/>
      <c r="RQN605" s="50"/>
      <c r="RQO605" s="50"/>
      <c r="RQP605" s="50"/>
      <c r="RQQ605" s="50"/>
      <c r="RQR605" s="50"/>
      <c r="RQS605" s="50"/>
      <c r="RQT605" s="50"/>
      <c r="RQU605" s="50"/>
      <c r="RQV605" s="50"/>
      <c r="RQW605" s="50"/>
      <c r="RQX605" s="50"/>
      <c r="RQY605" s="50"/>
      <c r="RQZ605" s="50"/>
      <c r="RRA605" s="50"/>
      <c r="RRB605" s="50"/>
      <c r="RRC605" s="50"/>
      <c r="RRD605" s="50"/>
      <c r="RRE605" s="50"/>
      <c r="RRF605" s="50"/>
      <c r="RRG605" s="50"/>
      <c r="RRH605" s="50"/>
      <c r="RRI605" s="50"/>
      <c r="RRJ605" s="50"/>
      <c r="RRK605" s="50"/>
      <c r="RRL605" s="50"/>
      <c r="RRM605" s="50"/>
      <c r="RRN605" s="50"/>
      <c r="RRO605" s="50"/>
      <c r="RRP605" s="50"/>
      <c r="RRQ605" s="50"/>
      <c r="RRR605" s="50"/>
      <c r="RRS605" s="50"/>
      <c r="RRT605" s="50"/>
      <c r="RRU605" s="50"/>
      <c r="RRV605" s="50"/>
      <c r="RRW605" s="50"/>
      <c r="RRX605" s="50"/>
      <c r="RRY605" s="50"/>
      <c r="RRZ605" s="50"/>
      <c r="RSA605" s="50"/>
      <c r="RSB605" s="50"/>
      <c r="RSC605" s="50"/>
      <c r="RSD605" s="50"/>
      <c r="RSE605" s="50"/>
      <c r="RSF605" s="50"/>
      <c r="RSG605" s="50"/>
      <c r="RSH605" s="50"/>
      <c r="RSI605" s="50"/>
      <c r="RSJ605" s="50"/>
      <c r="RSK605" s="50"/>
      <c r="RSL605" s="50"/>
      <c r="RSM605" s="50"/>
      <c r="RSN605" s="50"/>
      <c r="RSO605" s="50"/>
      <c r="RSP605" s="50"/>
      <c r="RSQ605" s="50"/>
      <c r="RSR605" s="50"/>
      <c r="RSS605" s="50"/>
      <c r="RST605" s="50"/>
      <c r="RSU605" s="50"/>
      <c r="RSV605" s="50"/>
      <c r="RSW605" s="50"/>
      <c r="RSX605" s="50"/>
      <c r="RSY605" s="50"/>
      <c r="RSZ605" s="50"/>
      <c r="RTA605" s="50"/>
      <c r="RTB605" s="50"/>
      <c r="RTC605" s="50"/>
      <c r="RTD605" s="50"/>
      <c r="RTE605" s="50"/>
      <c r="RTF605" s="50"/>
      <c r="RTG605" s="50"/>
      <c r="RTH605" s="50"/>
      <c r="RTI605" s="50"/>
      <c r="RTJ605" s="50"/>
      <c r="RTK605" s="50"/>
      <c r="RTL605" s="50"/>
      <c r="RTM605" s="50"/>
      <c r="RTN605" s="50"/>
      <c r="RTO605" s="50"/>
      <c r="RTP605" s="50"/>
      <c r="RTQ605" s="50"/>
      <c r="RTR605" s="50"/>
      <c r="RTS605" s="50"/>
      <c r="RTT605" s="50"/>
      <c r="RTU605" s="50"/>
      <c r="RTV605" s="50"/>
      <c r="RTW605" s="50"/>
      <c r="RTX605" s="50"/>
      <c r="RTY605" s="50"/>
      <c r="RTZ605" s="50"/>
      <c r="RUA605" s="50"/>
      <c r="RUB605" s="50"/>
      <c r="RUC605" s="50"/>
      <c r="RUD605" s="50"/>
      <c r="RUE605" s="50"/>
      <c r="RUF605" s="50"/>
      <c r="RUG605" s="50"/>
      <c r="RUH605" s="50"/>
      <c r="RUI605" s="50"/>
      <c r="RUJ605" s="50"/>
      <c r="RUK605" s="50"/>
      <c r="RUL605" s="50"/>
      <c r="RUM605" s="50"/>
      <c r="RUN605" s="50"/>
      <c r="RUO605" s="50"/>
      <c r="RUP605" s="50"/>
      <c r="RUQ605" s="50"/>
      <c r="RUR605" s="50"/>
      <c r="RUS605" s="50"/>
      <c r="RUT605" s="50"/>
      <c r="RUU605" s="50"/>
      <c r="RUV605" s="50"/>
      <c r="RUW605" s="50"/>
      <c r="RUX605" s="50"/>
      <c r="RUY605" s="50"/>
      <c r="RUZ605" s="50"/>
      <c r="RVA605" s="50"/>
      <c r="RVB605" s="50"/>
      <c r="RVC605" s="50"/>
      <c r="RVD605" s="50"/>
      <c r="RVE605" s="50"/>
      <c r="RVF605" s="50"/>
      <c r="RVG605" s="50"/>
      <c r="RVH605" s="50"/>
      <c r="RVI605" s="50"/>
      <c r="RVJ605" s="50"/>
      <c r="RVK605" s="50"/>
      <c r="RVL605" s="50"/>
      <c r="RVM605" s="50"/>
      <c r="RVN605" s="50"/>
      <c r="RVO605" s="50"/>
      <c r="RVP605" s="50"/>
      <c r="RVQ605" s="50"/>
      <c r="RVR605" s="50"/>
      <c r="RVS605" s="50"/>
      <c r="RVT605" s="50"/>
      <c r="RVU605" s="50"/>
      <c r="RVV605" s="50"/>
      <c r="RVW605" s="50"/>
      <c r="RVX605" s="50"/>
      <c r="RVY605" s="50"/>
      <c r="RVZ605" s="50"/>
      <c r="RWA605" s="50"/>
      <c r="RWB605" s="50"/>
      <c r="RWC605" s="50"/>
      <c r="RWD605" s="50"/>
      <c r="RWE605" s="50"/>
      <c r="RWF605" s="50"/>
      <c r="RWG605" s="50"/>
      <c r="RWH605" s="50"/>
      <c r="RWI605" s="50"/>
      <c r="RWJ605" s="50"/>
      <c r="RWK605" s="50"/>
      <c r="RWL605" s="50"/>
      <c r="RWM605" s="50"/>
      <c r="RWN605" s="50"/>
      <c r="RWO605" s="50"/>
      <c r="RWP605" s="50"/>
      <c r="RWQ605" s="50"/>
      <c r="RWR605" s="50"/>
      <c r="RWS605" s="50"/>
      <c r="RWT605" s="50"/>
      <c r="RWU605" s="50"/>
      <c r="RWV605" s="50"/>
      <c r="RWW605" s="50"/>
      <c r="RWX605" s="50"/>
      <c r="RWY605" s="50"/>
      <c r="RWZ605" s="50"/>
      <c r="RXA605" s="50"/>
      <c r="RXB605" s="50"/>
      <c r="RXC605" s="50"/>
      <c r="RXD605" s="50"/>
      <c r="RXE605" s="50"/>
      <c r="RXF605" s="50"/>
      <c r="RXG605" s="50"/>
      <c r="RXH605" s="50"/>
      <c r="RXJ605" s="50"/>
      <c r="RXL605" s="50"/>
      <c r="RXM605" s="50"/>
      <c r="RXN605" s="50"/>
      <c r="RXO605" s="50"/>
      <c r="RXP605" s="50"/>
      <c r="RXQ605" s="50"/>
      <c r="RXR605" s="50"/>
      <c r="RXS605" s="50"/>
      <c r="RXX605" s="50"/>
      <c r="RXY605" s="50"/>
      <c r="RXZ605" s="50"/>
      <c r="RYA605" s="50"/>
      <c r="RYB605" s="50"/>
      <c r="RYC605" s="50"/>
      <c r="RYD605" s="50"/>
      <c r="RYE605" s="50"/>
      <c r="RYF605" s="50"/>
      <c r="RYG605" s="50"/>
      <c r="RYH605" s="50"/>
      <c r="RYI605" s="50"/>
      <c r="RYJ605" s="50"/>
      <c r="RYK605" s="50"/>
      <c r="RYL605" s="50"/>
      <c r="RYM605" s="50"/>
      <c r="RYN605" s="50"/>
      <c r="RYO605" s="50"/>
      <c r="RYP605" s="50"/>
      <c r="RYQ605" s="50"/>
      <c r="RYR605" s="50"/>
      <c r="RYS605" s="50"/>
      <c r="RYT605" s="50"/>
      <c r="RYU605" s="50"/>
      <c r="RYV605" s="50"/>
      <c r="RYW605" s="50"/>
      <c r="RYX605" s="50"/>
      <c r="RYY605" s="50"/>
      <c r="RYZ605" s="50"/>
      <c r="RZA605" s="50"/>
      <c r="RZB605" s="50"/>
      <c r="RZC605" s="50"/>
      <c r="RZD605" s="50"/>
      <c r="RZE605" s="50"/>
      <c r="RZF605" s="50"/>
      <c r="RZG605" s="50"/>
      <c r="RZH605" s="50"/>
      <c r="RZI605" s="50"/>
      <c r="RZJ605" s="50"/>
      <c r="RZK605" s="50"/>
      <c r="RZL605" s="50"/>
      <c r="RZM605" s="50"/>
      <c r="RZN605" s="50"/>
      <c r="RZO605" s="50"/>
      <c r="RZP605" s="50"/>
      <c r="RZQ605" s="50"/>
      <c r="RZR605" s="50"/>
      <c r="RZS605" s="50"/>
      <c r="RZT605" s="50"/>
      <c r="RZU605" s="50"/>
      <c r="RZV605" s="50"/>
      <c r="RZW605" s="50"/>
      <c r="RZX605" s="50"/>
      <c r="RZY605" s="50"/>
      <c r="RZZ605" s="50"/>
      <c r="SAA605" s="50"/>
      <c r="SAB605" s="50"/>
      <c r="SAC605" s="50"/>
      <c r="SAD605" s="50"/>
      <c r="SAE605" s="50"/>
      <c r="SAF605" s="50"/>
      <c r="SAG605" s="50"/>
      <c r="SAH605" s="50"/>
      <c r="SAI605" s="50"/>
      <c r="SAJ605" s="50"/>
      <c r="SAK605" s="50"/>
      <c r="SAL605" s="50"/>
      <c r="SAM605" s="50"/>
      <c r="SAN605" s="50"/>
      <c r="SAO605" s="50"/>
      <c r="SAP605" s="50"/>
      <c r="SAQ605" s="50"/>
      <c r="SAR605" s="50"/>
      <c r="SAS605" s="50"/>
      <c r="SAT605" s="50"/>
      <c r="SAU605" s="50"/>
      <c r="SAV605" s="50"/>
      <c r="SAW605" s="50"/>
      <c r="SAX605" s="50"/>
      <c r="SAY605" s="50"/>
      <c r="SAZ605" s="50"/>
      <c r="SBA605" s="50"/>
      <c r="SBB605" s="50"/>
      <c r="SBC605" s="50"/>
      <c r="SBD605" s="50"/>
      <c r="SBE605" s="50"/>
      <c r="SBF605" s="50"/>
      <c r="SBG605" s="50"/>
      <c r="SBH605" s="50"/>
      <c r="SBI605" s="50"/>
      <c r="SBJ605" s="50"/>
      <c r="SBK605" s="50"/>
      <c r="SBL605" s="50"/>
      <c r="SBM605" s="50"/>
      <c r="SBN605" s="50"/>
      <c r="SBO605" s="50"/>
      <c r="SBP605" s="50"/>
      <c r="SBQ605" s="50"/>
      <c r="SBR605" s="50"/>
      <c r="SBS605" s="50"/>
      <c r="SBT605" s="50"/>
      <c r="SBU605" s="50"/>
      <c r="SBV605" s="50"/>
      <c r="SBW605" s="50"/>
      <c r="SBX605" s="50"/>
      <c r="SBY605" s="50"/>
      <c r="SBZ605" s="50"/>
      <c r="SCA605" s="50"/>
      <c r="SCB605" s="50"/>
      <c r="SCC605" s="50"/>
      <c r="SCD605" s="50"/>
      <c r="SCE605" s="50"/>
      <c r="SCF605" s="50"/>
      <c r="SCG605" s="50"/>
      <c r="SCH605" s="50"/>
      <c r="SCI605" s="50"/>
      <c r="SCJ605" s="50"/>
      <c r="SCK605" s="50"/>
      <c r="SCL605" s="50"/>
      <c r="SCM605" s="50"/>
      <c r="SCN605" s="50"/>
      <c r="SCO605" s="50"/>
      <c r="SCP605" s="50"/>
      <c r="SCQ605" s="50"/>
      <c r="SCR605" s="50"/>
      <c r="SCS605" s="50"/>
      <c r="SCT605" s="50"/>
      <c r="SCU605" s="50"/>
      <c r="SCV605" s="50"/>
      <c r="SCW605" s="50"/>
      <c r="SCX605" s="50"/>
      <c r="SCY605" s="50"/>
      <c r="SCZ605" s="50"/>
      <c r="SDA605" s="50"/>
      <c r="SDB605" s="50"/>
      <c r="SDC605" s="50"/>
      <c r="SDD605" s="50"/>
      <c r="SDE605" s="50"/>
      <c r="SDF605" s="50"/>
      <c r="SDG605" s="50"/>
      <c r="SDH605" s="50"/>
      <c r="SDI605" s="50"/>
      <c r="SDJ605" s="50"/>
      <c r="SDK605" s="50"/>
      <c r="SDL605" s="50"/>
      <c r="SDM605" s="50"/>
      <c r="SDN605" s="50"/>
      <c r="SDO605" s="50"/>
      <c r="SDP605" s="50"/>
      <c r="SDQ605" s="50"/>
      <c r="SDR605" s="50"/>
      <c r="SDS605" s="50"/>
      <c r="SDT605" s="50"/>
      <c r="SDU605" s="50"/>
      <c r="SDV605" s="50"/>
      <c r="SDW605" s="50"/>
      <c r="SDX605" s="50"/>
      <c r="SDY605" s="50"/>
      <c r="SDZ605" s="50"/>
      <c r="SEA605" s="50"/>
      <c r="SEB605" s="50"/>
      <c r="SEC605" s="50"/>
      <c r="SED605" s="50"/>
      <c r="SEE605" s="50"/>
      <c r="SEF605" s="50"/>
      <c r="SEG605" s="50"/>
      <c r="SEH605" s="50"/>
      <c r="SEI605" s="50"/>
      <c r="SEJ605" s="50"/>
      <c r="SEK605" s="50"/>
      <c r="SEL605" s="50"/>
      <c r="SEM605" s="50"/>
      <c r="SEN605" s="50"/>
      <c r="SEO605" s="50"/>
      <c r="SEP605" s="50"/>
      <c r="SEQ605" s="50"/>
      <c r="SER605" s="50"/>
      <c r="SES605" s="50"/>
      <c r="SET605" s="50"/>
      <c r="SEU605" s="50"/>
      <c r="SEV605" s="50"/>
      <c r="SEW605" s="50"/>
      <c r="SEX605" s="50"/>
      <c r="SEY605" s="50"/>
      <c r="SEZ605" s="50"/>
      <c r="SFA605" s="50"/>
      <c r="SFB605" s="50"/>
      <c r="SFC605" s="50"/>
      <c r="SFD605" s="50"/>
      <c r="SFE605" s="50"/>
      <c r="SFF605" s="50"/>
      <c r="SFG605" s="50"/>
      <c r="SFH605" s="50"/>
      <c r="SFI605" s="50"/>
      <c r="SFJ605" s="50"/>
      <c r="SFK605" s="50"/>
      <c r="SFL605" s="50"/>
      <c r="SFM605" s="50"/>
      <c r="SFN605" s="50"/>
      <c r="SFO605" s="50"/>
      <c r="SFP605" s="50"/>
      <c r="SFQ605" s="50"/>
      <c r="SFR605" s="50"/>
      <c r="SFS605" s="50"/>
      <c r="SFT605" s="50"/>
      <c r="SFU605" s="50"/>
      <c r="SFV605" s="50"/>
      <c r="SFW605" s="50"/>
      <c r="SFX605" s="50"/>
      <c r="SFY605" s="50"/>
      <c r="SFZ605" s="50"/>
      <c r="SGA605" s="50"/>
      <c r="SGB605" s="50"/>
      <c r="SGC605" s="50"/>
      <c r="SGD605" s="50"/>
      <c r="SGE605" s="50"/>
      <c r="SGF605" s="50"/>
      <c r="SGG605" s="50"/>
      <c r="SGH605" s="50"/>
      <c r="SGI605" s="50"/>
      <c r="SGJ605" s="50"/>
      <c r="SGK605" s="50"/>
      <c r="SGL605" s="50"/>
      <c r="SGM605" s="50"/>
      <c r="SGN605" s="50"/>
      <c r="SGO605" s="50"/>
      <c r="SGP605" s="50"/>
      <c r="SGQ605" s="50"/>
      <c r="SGR605" s="50"/>
      <c r="SGS605" s="50"/>
      <c r="SGT605" s="50"/>
      <c r="SGU605" s="50"/>
      <c r="SGV605" s="50"/>
      <c r="SGW605" s="50"/>
      <c r="SGX605" s="50"/>
      <c r="SGY605" s="50"/>
      <c r="SGZ605" s="50"/>
      <c r="SHA605" s="50"/>
      <c r="SHB605" s="50"/>
      <c r="SHC605" s="50"/>
      <c r="SHD605" s="50"/>
      <c r="SHF605" s="50"/>
      <c r="SHH605" s="50"/>
      <c r="SHI605" s="50"/>
      <c r="SHJ605" s="50"/>
      <c r="SHK605" s="50"/>
      <c r="SHL605" s="50"/>
      <c r="SHM605" s="50"/>
      <c r="SHN605" s="50"/>
      <c r="SHO605" s="50"/>
      <c r="SHT605" s="50"/>
      <c r="SHU605" s="50"/>
      <c r="SHV605" s="50"/>
      <c r="SHW605" s="50"/>
      <c r="SHX605" s="50"/>
      <c r="SHY605" s="50"/>
      <c r="SHZ605" s="50"/>
      <c r="SIA605" s="50"/>
      <c r="SIB605" s="50"/>
      <c r="SIC605" s="50"/>
      <c r="SID605" s="50"/>
      <c r="SIE605" s="50"/>
      <c r="SIF605" s="50"/>
      <c r="SIG605" s="50"/>
      <c r="SIH605" s="50"/>
      <c r="SII605" s="50"/>
      <c r="SIJ605" s="50"/>
      <c r="SIK605" s="50"/>
      <c r="SIL605" s="50"/>
      <c r="SIM605" s="50"/>
      <c r="SIN605" s="50"/>
      <c r="SIO605" s="50"/>
      <c r="SIP605" s="50"/>
      <c r="SIQ605" s="50"/>
      <c r="SIR605" s="50"/>
      <c r="SIS605" s="50"/>
      <c r="SIT605" s="50"/>
      <c r="SIU605" s="50"/>
      <c r="SIV605" s="50"/>
      <c r="SIW605" s="50"/>
      <c r="SIX605" s="50"/>
      <c r="SIY605" s="50"/>
      <c r="SIZ605" s="50"/>
      <c r="SJA605" s="50"/>
      <c r="SJB605" s="50"/>
      <c r="SJC605" s="50"/>
      <c r="SJD605" s="50"/>
      <c r="SJE605" s="50"/>
      <c r="SJF605" s="50"/>
      <c r="SJG605" s="50"/>
      <c r="SJH605" s="50"/>
      <c r="SJI605" s="50"/>
      <c r="SJJ605" s="50"/>
      <c r="SJK605" s="50"/>
      <c r="SJL605" s="50"/>
      <c r="SJM605" s="50"/>
      <c r="SJN605" s="50"/>
      <c r="SJO605" s="50"/>
      <c r="SJP605" s="50"/>
      <c r="SJQ605" s="50"/>
      <c r="SJR605" s="50"/>
      <c r="SJS605" s="50"/>
      <c r="SJT605" s="50"/>
      <c r="SJU605" s="50"/>
      <c r="SJV605" s="50"/>
      <c r="SJW605" s="50"/>
      <c r="SJX605" s="50"/>
      <c r="SJY605" s="50"/>
      <c r="SJZ605" s="50"/>
      <c r="SKA605" s="50"/>
      <c r="SKB605" s="50"/>
      <c r="SKC605" s="50"/>
      <c r="SKD605" s="50"/>
      <c r="SKE605" s="50"/>
      <c r="SKF605" s="50"/>
      <c r="SKG605" s="50"/>
      <c r="SKH605" s="50"/>
      <c r="SKI605" s="50"/>
      <c r="SKJ605" s="50"/>
      <c r="SKK605" s="50"/>
      <c r="SKL605" s="50"/>
      <c r="SKM605" s="50"/>
      <c r="SKN605" s="50"/>
      <c r="SKO605" s="50"/>
      <c r="SKP605" s="50"/>
      <c r="SKQ605" s="50"/>
      <c r="SKR605" s="50"/>
      <c r="SKS605" s="50"/>
      <c r="SKT605" s="50"/>
      <c r="SKU605" s="50"/>
      <c r="SKV605" s="50"/>
      <c r="SKW605" s="50"/>
      <c r="SKX605" s="50"/>
      <c r="SKY605" s="50"/>
      <c r="SKZ605" s="50"/>
      <c r="SLA605" s="50"/>
      <c r="SLB605" s="50"/>
      <c r="SLC605" s="50"/>
      <c r="SLD605" s="50"/>
      <c r="SLE605" s="50"/>
      <c r="SLF605" s="50"/>
      <c r="SLG605" s="50"/>
      <c r="SLH605" s="50"/>
      <c r="SLI605" s="50"/>
      <c r="SLJ605" s="50"/>
      <c r="SLK605" s="50"/>
      <c r="SLL605" s="50"/>
      <c r="SLM605" s="50"/>
      <c r="SLN605" s="50"/>
      <c r="SLO605" s="50"/>
      <c r="SLP605" s="50"/>
      <c r="SLQ605" s="50"/>
      <c r="SLR605" s="50"/>
      <c r="SLS605" s="50"/>
      <c r="SLT605" s="50"/>
      <c r="SLU605" s="50"/>
      <c r="SLV605" s="50"/>
      <c r="SLW605" s="50"/>
      <c r="SLX605" s="50"/>
      <c r="SLY605" s="50"/>
      <c r="SLZ605" s="50"/>
      <c r="SMA605" s="50"/>
      <c r="SMB605" s="50"/>
      <c r="SMC605" s="50"/>
      <c r="SMD605" s="50"/>
      <c r="SME605" s="50"/>
      <c r="SMF605" s="50"/>
      <c r="SMG605" s="50"/>
      <c r="SMH605" s="50"/>
      <c r="SMI605" s="50"/>
      <c r="SMJ605" s="50"/>
      <c r="SMK605" s="50"/>
      <c r="SML605" s="50"/>
      <c r="SMM605" s="50"/>
      <c r="SMN605" s="50"/>
      <c r="SMO605" s="50"/>
      <c r="SMP605" s="50"/>
      <c r="SMQ605" s="50"/>
      <c r="SMR605" s="50"/>
      <c r="SMS605" s="50"/>
      <c r="SMT605" s="50"/>
      <c r="SMU605" s="50"/>
      <c r="SMV605" s="50"/>
      <c r="SMW605" s="50"/>
      <c r="SMX605" s="50"/>
      <c r="SMY605" s="50"/>
      <c r="SMZ605" s="50"/>
      <c r="SNA605" s="50"/>
      <c r="SNB605" s="50"/>
      <c r="SNC605" s="50"/>
      <c r="SND605" s="50"/>
      <c r="SNE605" s="50"/>
      <c r="SNF605" s="50"/>
      <c r="SNG605" s="50"/>
      <c r="SNH605" s="50"/>
      <c r="SNI605" s="50"/>
      <c r="SNJ605" s="50"/>
      <c r="SNK605" s="50"/>
      <c r="SNL605" s="50"/>
      <c r="SNM605" s="50"/>
      <c r="SNN605" s="50"/>
      <c r="SNO605" s="50"/>
      <c r="SNP605" s="50"/>
      <c r="SNQ605" s="50"/>
      <c r="SNR605" s="50"/>
      <c r="SNS605" s="50"/>
      <c r="SNT605" s="50"/>
      <c r="SNU605" s="50"/>
      <c r="SNV605" s="50"/>
      <c r="SNW605" s="50"/>
      <c r="SNX605" s="50"/>
      <c r="SNY605" s="50"/>
      <c r="SNZ605" s="50"/>
      <c r="SOA605" s="50"/>
      <c r="SOB605" s="50"/>
      <c r="SOC605" s="50"/>
      <c r="SOD605" s="50"/>
      <c r="SOE605" s="50"/>
      <c r="SOF605" s="50"/>
      <c r="SOG605" s="50"/>
      <c r="SOH605" s="50"/>
      <c r="SOI605" s="50"/>
      <c r="SOJ605" s="50"/>
      <c r="SOK605" s="50"/>
      <c r="SOL605" s="50"/>
      <c r="SOM605" s="50"/>
      <c r="SON605" s="50"/>
      <c r="SOO605" s="50"/>
      <c r="SOP605" s="50"/>
      <c r="SOQ605" s="50"/>
      <c r="SOR605" s="50"/>
      <c r="SOS605" s="50"/>
      <c r="SOT605" s="50"/>
      <c r="SOU605" s="50"/>
      <c r="SOV605" s="50"/>
      <c r="SOW605" s="50"/>
      <c r="SOX605" s="50"/>
      <c r="SOY605" s="50"/>
      <c r="SOZ605" s="50"/>
      <c r="SPA605" s="50"/>
      <c r="SPB605" s="50"/>
      <c r="SPC605" s="50"/>
      <c r="SPD605" s="50"/>
      <c r="SPE605" s="50"/>
      <c r="SPF605" s="50"/>
      <c r="SPG605" s="50"/>
      <c r="SPH605" s="50"/>
      <c r="SPI605" s="50"/>
      <c r="SPJ605" s="50"/>
      <c r="SPK605" s="50"/>
      <c r="SPL605" s="50"/>
      <c r="SPM605" s="50"/>
      <c r="SPN605" s="50"/>
      <c r="SPO605" s="50"/>
      <c r="SPP605" s="50"/>
      <c r="SPQ605" s="50"/>
      <c r="SPR605" s="50"/>
      <c r="SPS605" s="50"/>
      <c r="SPT605" s="50"/>
      <c r="SPU605" s="50"/>
      <c r="SPV605" s="50"/>
      <c r="SPW605" s="50"/>
      <c r="SPX605" s="50"/>
      <c r="SPY605" s="50"/>
      <c r="SPZ605" s="50"/>
      <c r="SQA605" s="50"/>
      <c r="SQB605" s="50"/>
      <c r="SQC605" s="50"/>
      <c r="SQD605" s="50"/>
      <c r="SQE605" s="50"/>
      <c r="SQF605" s="50"/>
      <c r="SQG605" s="50"/>
      <c r="SQH605" s="50"/>
      <c r="SQI605" s="50"/>
      <c r="SQJ605" s="50"/>
      <c r="SQK605" s="50"/>
      <c r="SQL605" s="50"/>
      <c r="SQM605" s="50"/>
      <c r="SQN605" s="50"/>
      <c r="SQO605" s="50"/>
      <c r="SQP605" s="50"/>
      <c r="SQQ605" s="50"/>
      <c r="SQR605" s="50"/>
      <c r="SQS605" s="50"/>
      <c r="SQT605" s="50"/>
      <c r="SQU605" s="50"/>
      <c r="SQV605" s="50"/>
      <c r="SQW605" s="50"/>
      <c r="SQX605" s="50"/>
      <c r="SQY605" s="50"/>
      <c r="SQZ605" s="50"/>
      <c r="SRB605" s="50"/>
      <c r="SRD605" s="50"/>
      <c r="SRE605" s="50"/>
      <c r="SRF605" s="50"/>
      <c r="SRG605" s="50"/>
      <c r="SRH605" s="50"/>
      <c r="SRI605" s="50"/>
      <c r="SRJ605" s="50"/>
      <c r="SRK605" s="50"/>
      <c r="SRP605" s="50"/>
      <c r="SRQ605" s="50"/>
      <c r="SRR605" s="50"/>
      <c r="SRS605" s="50"/>
      <c r="SRT605" s="50"/>
      <c r="SRU605" s="50"/>
      <c r="SRV605" s="50"/>
      <c r="SRW605" s="50"/>
      <c r="SRX605" s="50"/>
      <c r="SRY605" s="50"/>
      <c r="SRZ605" s="50"/>
      <c r="SSA605" s="50"/>
      <c r="SSB605" s="50"/>
      <c r="SSC605" s="50"/>
      <c r="SSD605" s="50"/>
      <c r="SSE605" s="50"/>
      <c r="SSF605" s="50"/>
      <c r="SSG605" s="50"/>
      <c r="SSH605" s="50"/>
      <c r="SSI605" s="50"/>
      <c r="SSJ605" s="50"/>
      <c r="SSK605" s="50"/>
      <c r="SSL605" s="50"/>
      <c r="SSM605" s="50"/>
      <c r="SSN605" s="50"/>
      <c r="SSO605" s="50"/>
      <c r="SSP605" s="50"/>
      <c r="SSQ605" s="50"/>
      <c r="SSR605" s="50"/>
      <c r="SSS605" s="50"/>
      <c r="SST605" s="50"/>
      <c r="SSU605" s="50"/>
      <c r="SSV605" s="50"/>
      <c r="SSW605" s="50"/>
      <c r="SSX605" s="50"/>
      <c r="SSY605" s="50"/>
      <c r="SSZ605" s="50"/>
      <c r="STA605" s="50"/>
      <c r="STB605" s="50"/>
      <c r="STC605" s="50"/>
      <c r="STD605" s="50"/>
      <c r="STE605" s="50"/>
      <c r="STF605" s="50"/>
      <c r="STG605" s="50"/>
      <c r="STH605" s="50"/>
      <c r="STI605" s="50"/>
      <c r="STJ605" s="50"/>
      <c r="STK605" s="50"/>
      <c r="STL605" s="50"/>
      <c r="STM605" s="50"/>
      <c r="STN605" s="50"/>
      <c r="STO605" s="50"/>
      <c r="STP605" s="50"/>
      <c r="STQ605" s="50"/>
      <c r="STR605" s="50"/>
      <c r="STS605" s="50"/>
      <c r="STT605" s="50"/>
      <c r="STU605" s="50"/>
      <c r="STV605" s="50"/>
      <c r="STW605" s="50"/>
      <c r="STX605" s="50"/>
      <c r="STY605" s="50"/>
      <c r="STZ605" s="50"/>
      <c r="SUA605" s="50"/>
      <c r="SUB605" s="50"/>
      <c r="SUC605" s="50"/>
      <c r="SUD605" s="50"/>
      <c r="SUE605" s="50"/>
      <c r="SUF605" s="50"/>
      <c r="SUG605" s="50"/>
      <c r="SUH605" s="50"/>
      <c r="SUI605" s="50"/>
      <c r="SUJ605" s="50"/>
      <c r="SUK605" s="50"/>
      <c r="SUL605" s="50"/>
      <c r="SUM605" s="50"/>
      <c r="SUN605" s="50"/>
      <c r="SUO605" s="50"/>
      <c r="SUP605" s="50"/>
      <c r="SUQ605" s="50"/>
      <c r="SUR605" s="50"/>
      <c r="SUS605" s="50"/>
      <c r="SUT605" s="50"/>
      <c r="SUU605" s="50"/>
      <c r="SUV605" s="50"/>
      <c r="SUW605" s="50"/>
      <c r="SUX605" s="50"/>
      <c r="SUY605" s="50"/>
      <c r="SUZ605" s="50"/>
      <c r="SVA605" s="50"/>
      <c r="SVB605" s="50"/>
      <c r="SVC605" s="50"/>
      <c r="SVD605" s="50"/>
      <c r="SVE605" s="50"/>
      <c r="SVF605" s="50"/>
      <c r="SVG605" s="50"/>
      <c r="SVH605" s="50"/>
      <c r="SVI605" s="50"/>
      <c r="SVJ605" s="50"/>
      <c r="SVK605" s="50"/>
      <c r="SVL605" s="50"/>
      <c r="SVM605" s="50"/>
      <c r="SVN605" s="50"/>
      <c r="SVO605" s="50"/>
      <c r="SVP605" s="50"/>
      <c r="SVQ605" s="50"/>
      <c r="SVR605" s="50"/>
      <c r="SVS605" s="50"/>
      <c r="SVT605" s="50"/>
      <c r="SVU605" s="50"/>
      <c r="SVV605" s="50"/>
      <c r="SVW605" s="50"/>
      <c r="SVX605" s="50"/>
      <c r="SVY605" s="50"/>
      <c r="SVZ605" s="50"/>
      <c r="SWA605" s="50"/>
      <c r="SWB605" s="50"/>
      <c r="SWC605" s="50"/>
      <c r="SWD605" s="50"/>
      <c r="SWE605" s="50"/>
      <c r="SWF605" s="50"/>
      <c r="SWG605" s="50"/>
      <c r="SWH605" s="50"/>
      <c r="SWI605" s="50"/>
      <c r="SWJ605" s="50"/>
      <c r="SWK605" s="50"/>
      <c r="SWL605" s="50"/>
      <c r="SWM605" s="50"/>
      <c r="SWN605" s="50"/>
      <c r="SWO605" s="50"/>
      <c r="SWP605" s="50"/>
      <c r="SWQ605" s="50"/>
      <c r="SWR605" s="50"/>
      <c r="SWS605" s="50"/>
      <c r="SWT605" s="50"/>
      <c r="SWU605" s="50"/>
      <c r="SWV605" s="50"/>
      <c r="SWW605" s="50"/>
      <c r="SWX605" s="50"/>
      <c r="SWY605" s="50"/>
      <c r="SWZ605" s="50"/>
      <c r="SXA605" s="50"/>
      <c r="SXB605" s="50"/>
      <c r="SXC605" s="50"/>
      <c r="SXD605" s="50"/>
      <c r="SXE605" s="50"/>
      <c r="SXF605" s="50"/>
      <c r="SXG605" s="50"/>
      <c r="SXH605" s="50"/>
      <c r="SXI605" s="50"/>
      <c r="SXJ605" s="50"/>
      <c r="SXK605" s="50"/>
      <c r="SXL605" s="50"/>
      <c r="SXM605" s="50"/>
      <c r="SXN605" s="50"/>
      <c r="SXO605" s="50"/>
      <c r="SXP605" s="50"/>
      <c r="SXQ605" s="50"/>
      <c r="SXR605" s="50"/>
      <c r="SXS605" s="50"/>
      <c r="SXT605" s="50"/>
      <c r="SXU605" s="50"/>
      <c r="SXV605" s="50"/>
      <c r="SXW605" s="50"/>
      <c r="SXX605" s="50"/>
      <c r="SXY605" s="50"/>
      <c r="SXZ605" s="50"/>
      <c r="SYA605" s="50"/>
      <c r="SYB605" s="50"/>
      <c r="SYC605" s="50"/>
      <c r="SYD605" s="50"/>
      <c r="SYE605" s="50"/>
      <c r="SYF605" s="50"/>
      <c r="SYG605" s="50"/>
      <c r="SYH605" s="50"/>
      <c r="SYI605" s="50"/>
      <c r="SYJ605" s="50"/>
      <c r="SYK605" s="50"/>
      <c r="SYL605" s="50"/>
      <c r="SYM605" s="50"/>
      <c r="SYN605" s="50"/>
      <c r="SYO605" s="50"/>
      <c r="SYP605" s="50"/>
      <c r="SYQ605" s="50"/>
      <c r="SYR605" s="50"/>
      <c r="SYS605" s="50"/>
      <c r="SYT605" s="50"/>
      <c r="SYU605" s="50"/>
      <c r="SYV605" s="50"/>
      <c r="SYW605" s="50"/>
      <c r="SYX605" s="50"/>
      <c r="SYY605" s="50"/>
      <c r="SYZ605" s="50"/>
      <c r="SZA605" s="50"/>
      <c r="SZB605" s="50"/>
      <c r="SZC605" s="50"/>
      <c r="SZD605" s="50"/>
      <c r="SZE605" s="50"/>
      <c r="SZF605" s="50"/>
      <c r="SZG605" s="50"/>
      <c r="SZH605" s="50"/>
      <c r="SZI605" s="50"/>
      <c r="SZJ605" s="50"/>
      <c r="SZK605" s="50"/>
      <c r="SZL605" s="50"/>
      <c r="SZM605" s="50"/>
      <c r="SZN605" s="50"/>
      <c r="SZO605" s="50"/>
      <c r="SZP605" s="50"/>
      <c r="SZQ605" s="50"/>
      <c r="SZR605" s="50"/>
      <c r="SZS605" s="50"/>
      <c r="SZT605" s="50"/>
      <c r="SZU605" s="50"/>
      <c r="SZV605" s="50"/>
      <c r="SZW605" s="50"/>
      <c r="SZX605" s="50"/>
      <c r="SZY605" s="50"/>
      <c r="SZZ605" s="50"/>
      <c r="TAA605" s="50"/>
      <c r="TAB605" s="50"/>
      <c r="TAC605" s="50"/>
      <c r="TAD605" s="50"/>
      <c r="TAE605" s="50"/>
      <c r="TAF605" s="50"/>
      <c r="TAG605" s="50"/>
      <c r="TAH605" s="50"/>
      <c r="TAI605" s="50"/>
      <c r="TAJ605" s="50"/>
      <c r="TAK605" s="50"/>
      <c r="TAL605" s="50"/>
      <c r="TAM605" s="50"/>
      <c r="TAN605" s="50"/>
      <c r="TAO605" s="50"/>
      <c r="TAP605" s="50"/>
      <c r="TAQ605" s="50"/>
      <c r="TAR605" s="50"/>
      <c r="TAS605" s="50"/>
      <c r="TAT605" s="50"/>
      <c r="TAU605" s="50"/>
      <c r="TAV605" s="50"/>
      <c r="TAX605" s="50"/>
      <c r="TAZ605" s="50"/>
      <c r="TBA605" s="50"/>
      <c r="TBB605" s="50"/>
      <c r="TBC605" s="50"/>
      <c r="TBD605" s="50"/>
      <c r="TBE605" s="50"/>
      <c r="TBF605" s="50"/>
      <c r="TBG605" s="50"/>
      <c r="TBL605" s="50"/>
      <c r="TBM605" s="50"/>
      <c r="TBN605" s="50"/>
      <c r="TBO605" s="50"/>
      <c r="TBP605" s="50"/>
      <c r="TBQ605" s="50"/>
      <c r="TBR605" s="50"/>
      <c r="TBS605" s="50"/>
      <c r="TBT605" s="50"/>
      <c r="TBU605" s="50"/>
      <c r="TBV605" s="50"/>
      <c r="TBW605" s="50"/>
      <c r="TBX605" s="50"/>
      <c r="TBY605" s="50"/>
      <c r="TBZ605" s="50"/>
      <c r="TCA605" s="50"/>
      <c r="TCB605" s="50"/>
      <c r="TCC605" s="50"/>
      <c r="TCD605" s="50"/>
      <c r="TCE605" s="50"/>
      <c r="TCF605" s="50"/>
      <c r="TCG605" s="50"/>
      <c r="TCH605" s="50"/>
      <c r="TCI605" s="50"/>
      <c r="TCJ605" s="50"/>
      <c r="TCK605" s="50"/>
      <c r="TCL605" s="50"/>
      <c r="TCM605" s="50"/>
      <c r="TCN605" s="50"/>
      <c r="TCO605" s="50"/>
      <c r="TCP605" s="50"/>
      <c r="TCQ605" s="50"/>
      <c r="TCR605" s="50"/>
      <c r="TCS605" s="50"/>
      <c r="TCT605" s="50"/>
      <c r="TCU605" s="50"/>
      <c r="TCV605" s="50"/>
      <c r="TCW605" s="50"/>
      <c r="TCX605" s="50"/>
      <c r="TCY605" s="50"/>
      <c r="TCZ605" s="50"/>
      <c r="TDA605" s="50"/>
      <c r="TDB605" s="50"/>
      <c r="TDC605" s="50"/>
      <c r="TDD605" s="50"/>
      <c r="TDE605" s="50"/>
      <c r="TDF605" s="50"/>
      <c r="TDG605" s="50"/>
      <c r="TDH605" s="50"/>
      <c r="TDI605" s="50"/>
      <c r="TDJ605" s="50"/>
      <c r="TDK605" s="50"/>
      <c r="TDL605" s="50"/>
      <c r="TDM605" s="50"/>
      <c r="TDN605" s="50"/>
      <c r="TDO605" s="50"/>
      <c r="TDP605" s="50"/>
      <c r="TDQ605" s="50"/>
      <c r="TDR605" s="50"/>
      <c r="TDS605" s="50"/>
      <c r="TDT605" s="50"/>
      <c r="TDU605" s="50"/>
      <c r="TDV605" s="50"/>
      <c r="TDW605" s="50"/>
      <c r="TDX605" s="50"/>
      <c r="TDY605" s="50"/>
      <c r="TDZ605" s="50"/>
      <c r="TEA605" s="50"/>
      <c r="TEB605" s="50"/>
      <c r="TEC605" s="50"/>
      <c r="TED605" s="50"/>
      <c r="TEE605" s="50"/>
      <c r="TEF605" s="50"/>
      <c r="TEG605" s="50"/>
      <c r="TEH605" s="50"/>
      <c r="TEI605" s="50"/>
      <c r="TEJ605" s="50"/>
      <c r="TEK605" s="50"/>
      <c r="TEL605" s="50"/>
      <c r="TEM605" s="50"/>
      <c r="TEN605" s="50"/>
      <c r="TEO605" s="50"/>
      <c r="TEP605" s="50"/>
      <c r="TEQ605" s="50"/>
      <c r="TER605" s="50"/>
      <c r="TES605" s="50"/>
      <c r="TET605" s="50"/>
      <c r="TEU605" s="50"/>
      <c r="TEV605" s="50"/>
      <c r="TEW605" s="50"/>
      <c r="TEX605" s="50"/>
      <c r="TEY605" s="50"/>
      <c r="TEZ605" s="50"/>
      <c r="TFA605" s="50"/>
      <c r="TFB605" s="50"/>
      <c r="TFC605" s="50"/>
      <c r="TFD605" s="50"/>
      <c r="TFE605" s="50"/>
      <c r="TFF605" s="50"/>
      <c r="TFG605" s="50"/>
      <c r="TFH605" s="50"/>
      <c r="TFI605" s="50"/>
      <c r="TFJ605" s="50"/>
      <c r="TFK605" s="50"/>
      <c r="TFL605" s="50"/>
      <c r="TFM605" s="50"/>
      <c r="TFN605" s="50"/>
      <c r="TFO605" s="50"/>
      <c r="TFP605" s="50"/>
      <c r="TFQ605" s="50"/>
      <c r="TFR605" s="50"/>
      <c r="TFS605" s="50"/>
      <c r="TFT605" s="50"/>
      <c r="TFU605" s="50"/>
      <c r="TFV605" s="50"/>
      <c r="TFW605" s="50"/>
      <c r="TFX605" s="50"/>
      <c r="TFY605" s="50"/>
      <c r="TFZ605" s="50"/>
      <c r="TGA605" s="50"/>
      <c r="TGB605" s="50"/>
      <c r="TGC605" s="50"/>
      <c r="TGD605" s="50"/>
      <c r="TGE605" s="50"/>
      <c r="TGF605" s="50"/>
      <c r="TGG605" s="50"/>
      <c r="TGH605" s="50"/>
      <c r="TGI605" s="50"/>
      <c r="TGJ605" s="50"/>
      <c r="TGK605" s="50"/>
      <c r="TGL605" s="50"/>
      <c r="TGM605" s="50"/>
      <c r="TGN605" s="50"/>
      <c r="TGO605" s="50"/>
      <c r="TGP605" s="50"/>
      <c r="TGQ605" s="50"/>
      <c r="TGR605" s="50"/>
      <c r="TGS605" s="50"/>
      <c r="TGT605" s="50"/>
      <c r="TGU605" s="50"/>
      <c r="TGV605" s="50"/>
      <c r="TGW605" s="50"/>
      <c r="TGX605" s="50"/>
      <c r="TGY605" s="50"/>
      <c r="TGZ605" s="50"/>
      <c r="THA605" s="50"/>
      <c r="THB605" s="50"/>
      <c r="THC605" s="50"/>
      <c r="THD605" s="50"/>
      <c r="THE605" s="50"/>
      <c r="THF605" s="50"/>
      <c r="THG605" s="50"/>
      <c r="THH605" s="50"/>
      <c r="THI605" s="50"/>
      <c r="THJ605" s="50"/>
      <c r="THK605" s="50"/>
      <c r="THL605" s="50"/>
      <c r="THM605" s="50"/>
      <c r="THN605" s="50"/>
      <c r="THO605" s="50"/>
      <c r="THP605" s="50"/>
      <c r="THQ605" s="50"/>
      <c r="THR605" s="50"/>
      <c r="THS605" s="50"/>
      <c r="THT605" s="50"/>
      <c r="THU605" s="50"/>
      <c r="THV605" s="50"/>
      <c r="THW605" s="50"/>
      <c r="THX605" s="50"/>
      <c r="THY605" s="50"/>
      <c r="THZ605" s="50"/>
      <c r="TIA605" s="50"/>
      <c r="TIB605" s="50"/>
      <c r="TIC605" s="50"/>
      <c r="TID605" s="50"/>
      <c r="TIE605" s="50"/>
      <c r="TIF605" s="50"/>
      <c r="TIG605" s="50"/>
      <c r="TIH605" s="50"/>
      <c r="TII605" s="50"/>
      <c r="TIJ605" s="50"/>
      <c r="TIK605" s="50"/>
      <c r="TIL605" s="50"/>
      <c r="TIM605" s="50"/>
      <c r="TIN605" s="50"/>
      <c r="TIO605" s="50"/>
      <c r="TIP605" s="50"/>
      <c r="TIQ605" s="50"/>
      <c r="TIR605" s="50"/>
      <c r="TIS605" s="50"/>
      <c r="TIT605" s="50"/>
      <c r="TIU605" s="50"/>
      <c r="TIV605" s="50"/>
      <c r="TIW605" s="50"/>
      <c r="TIX605" s="50"/>
      <c r="TIY605" s="50"/>
      <c r="TIZ605" s="50"/>
      <c r="TJA605" s="50"/>
      <c r="TJB605" s="50"/>
      <c r="TJC605" s="50"/>
      <c r="TJD605" s="50"/>
      <c r="TJE605" s="50"/>
      <c r="TJF605" s="50"/>
      <c r="TJG605" s="50"/>
      <c r="TJH605" s="50"/>
      <c r="TJI605" s="50"/>
      <c r="TJJ605" s="50"/>
      <c r="TJK605" s="50"/>
      <c r="TJL605" s="50"/>
      <c r="TJM605" s="50"/>
      <c r="TJN605" s="50"/>
      <c r="TJO605" s="50"/>
      <c r="TJP605" s="50"/>
      <c r="TJQ605" s="50"/>
      <c r="TJR605" s="50"/>
      <c r="TJS605" s="50"/>
      <c r="TJT605" s="50"/>
      <c r="TJU605" s="50"/>
      <c r="TJV605" s="50"/>
      <c r="TJW605" s="50"/>
      <c r="TJX605" s="50"/>
      <c r="TJY605" s="50"/>
      <c r="TJZ605" s="50"/>
      <c r="TKA605" s="50"/>
      <c r="TKB605" s="50"/>
      <c r="TKC605" s="50"/>
      <c r="TKD605" s="50"/>
      <c r="TKE605" s="50"/>
      <c r="TKF605" s="50"/>
      <c r="TKG605" s="50"/>
      <c r="TKH605" s="50"/>
      <c r="TKI605" s="50"/>
      <c r="TKJ605" s="50"/>
      <c r="TKK605" s="50"/>
      <c r="TKL605" s="50"/>
      <c r="TKM605" s="50"/>
      <c r="TKN605" s="50"/>
      <c r="TKO605" s="50"/>
      <c r="TKP605" s="50"/>
      <c r="TKQ605" s="50"/>
      <c r="TKR605" s="50"/>
      <c r="TKT605" s="50"/>
      <c r="TKV605" s="50"/>
      <c r="TKW605" s="50"/>
      <c r="TKX605" s="50"/>
      <c r="TKY605" s="50"/>
      <c r="TKZ605" s="50"/>
      <c r="TLA605" s="50"/>
      <c r="TLB605" s="50"/>
      <c r="TLC605" s="50"/>
      <c r="TLH605" s="50"/>
      <c r="TLI605" s="50"/>
      <c r="TLJ605" s="50"/>
      <c r="TLK605" s="50"/>
      <c r="TLL605" s="50"/>
      <c r="TLM605" s="50"/>
      <c r="TLN605" s="50"/>
      <c r="TLO605" s="50"/>
      <c r="TLP605" s="50"/>
      <c r="TLQ605" s="50"/>
      <c r="TLR605" s="50"/>
      <c r="TLS605" s="50"/>
      <c r="TLT605" s="50"/>
      <c r="TLU605" s="50"/>
      <c r="TLV605" s="50"/>
      <c r="TLW605" s="50"/>
      <c r="TLX605" s="50"/>
      <c r="TLY605" s="50"/>
      <c r="TLZ605" s="50"/>
      <c r="TMA605" s="50"/>
      <c r="TMB605" s="50"/>
      <c r="TMC605" s="50"/>
      <c r="TMD605" s="50"/>
      <c r="TME605" s="50"/>
      <c r="TMF605" s="50"/>
      <c r="TMG605" s="50"/>
      <c r="TMH605" s="50"/>
      <c r="TMI605" s="50"/>
      <c r="TMJ605" s="50"/>
      <c r="TMK605" s="50"/>
      <c r="TML605" s="50"/>
      <c r="TMM605" s="50"/>
      <c r="TMN605" s="50"/>
      <c r="TMO605" s="50"/>
      <c r="TMP605" s="50"/>
      <c r="TMQ605" s="50"/>
      <c r="TMR605" s="50"/>
      <c r="TMS605" s="50"/>
      <c r="TMT605" s="50"/>
      <c r="TMU605" s="50"/>
      <c r="TMV605" s="50"/>
      <c r="TMW605" s="50"/>
      <c r="TMX605" s="50"/>
      <c r="TMY605" s="50"/>
      <c r="TMZ605" s="50"/>
      <c r="TNA605" s="50"/>
      <c r="TNB605" s="50"/>
      <c r="TNC605" s="50"/>
      <c r="TND605" s="50"/>
      <c r="TNE605" s="50"/>
      <c r="TNF605" s="50"/>
      <c r="TNG605" s="50"/>
      <c r="TNH605" s="50"/>
      <c r="TNI605" s="50"/>
      <c r="TNJ605" s="50"/>
      <c r="TNK605" s="50"/>
      <c r="TNL605" s="50"/>
      <c r="TNM605" s="50"/>
      <c r="TNN605" s="50"/>
      <c r="TNO605" s="50"/>
      <c r="TNP605" s="50"/>
      <c r="TNQ605" s="50"/>
      <c r="TNR605" s="50"/>
      <c r="TNS605" s="50"/>
      <c r="TNT605" s="50"/>
      <c r="TNU605" s="50"/>
      <c r="TNV605" s="50"/>
      <c r="TNW605" s="50"/>
      <c r="TNX605" s="50"/>
      <c r="TNY605" s="50"/>
      <c r="TNZ605" s="50"/>
      <c r="TOA605" s="50"/>
      <c r="TOB605" s="50"/>
      <c r="TOC605" s="50"/>
      <c r="TOD605" s="50"/>
      <c r="TOE605" s="50"/>
      <c r="TOF605" s="50"/>
      <c r="TOG605" s="50"/>
      <c r="TOH605" s="50"/>
      <c r="TOI605" s="50"/>
      <c r="TOJ605" s="50"/>
      <c r="TOK605" s="50"/>
      <c r="TOL605" s="50"/>
      <c r="TOM605" s="50"/>
      <c r="TON605" s="50"/>
      <c r="TOO605" s="50"/>
      <c r="TOP605" s="50"/>
      <c r="TOQ605" s="50"/>
      <c r="TOR605" s="50"/>
      <c r="TOS605" s="50"/>
      <c r="TOT605" s="50"/>
      <c r="TOU605" s="50"/>
      <c r="TOV605" s="50"/>
      <c r="TOW605" s="50"/>
      <c r="TOX605" s="50"/>
      <c r="TOY605" s="50"/>
      <c r="TOZ605" s="50"/>
      <c r="TPA605" s="50"/>
      <c r="TPB605" s="50"/>
      <c r="TPC605" s="50"/>
      <c r="TPD605" s="50"/>
      <c r="TPE605" s="50"/>
      <c r="TPF605" s="50"/>
      <c r="TPG605" s="50"/>
      <c r="TPH605" s="50"/>
      <c r="TPI605" s="50"/>
      <c r="TPJ605" s="50"/>
      <c r="TPK605" s="50"/>
      <c r="TPL605" s="50"/>
      <c r="TPM605" s="50"/>
      <c r="TPN605" s="50"/>
      <c r="TPO605" s="50"/>
      <c r="TPP605" s="50"/>
      <c r="TPQ605" s="50"/>
      <c r="TPR605" s="50"/>
      <c r="TPS605" s="50"/>
      <c r="TPT605" s="50"/>
      <c r="TPU605" s="50"/>
      <c r="TPV605" s="50"/>
      <c r="TPW605" s="50"/>
      <c r="TPX605" s="50"/>
      <c r="TPY605" s="50"/>
      <c r="TPZ605" s="50"/>
      <c r="TQA605" s="50"/>
      <c r="TQB605" s="50"/>
      <c r="TQC605" s="50"/>
      <c r="TQD605" s="50"/>
      <c r="TQE605" s="50"/>
      <c r="TQF605" s="50"/>
      <c r="TQG605" s="50"/>
      <c r="TQH605" s="50"/>
      <c r="TQI605" s="50"/>
      <c r="TQJ605" s="50"/>
      <c r="TQK605" s="50"/>
      <c r="TQL605" s="50"/>
      <c r="TQM605" s="50"/>
      <c r="TQN605" s="50"/>
      <c r="TQO605" s="50"/>
      <c r="TQP605" s="50"/>
      <c r="TQQ605" s="50"/>
      <c r="TQR605" s="50"/>
      <c r="TQS605" s="50"/>
      <c r="TQT605" s="50"/>
      <c r="TQU605" s="50"/>
      <c r="TQV605" s="50"/>
      <c r="TQW605" s="50"/>
      <c r="TQX605" s="50"/>
      <c r="TQY605" s="50"/>
      <c r="TQZ605" s="50"/>
      <c r="TRA605" s="50"/>
      <c r="TRB605" s="50"/>
      <c r="TRC605" s="50"/>
      <c r="TRD605" s="50"/>
      <c r="TRE605" s="50"/>
      <c r="TRF605" s="50"/>
      <c r="TRG605" s="50"/>
      <c r="TRH605" s="50"/>
      <c r="TRI605" s="50"/>
      <c r="TRJ605" s="50"/>
      <c r="TRK605" s="50"/>
      <c r="TRL605" s="50"/>
      <c r="TRM605" s="50"/>
      <c r="TRN605" s="50"/>
      <c r="TRO605" s="50"/>
      <c r="TRP605" s="50"/>
      <c r="TRQ605" s="50"/>
      <c r="TRR605" s="50"/>
      <c r="TRS605" s="50"/>
      <c r="TRT605" s="50"/>
      <c r="TRU605" s="50"/>
      <c r="TRV605" s="50"/>
      <c r="TRW605" s="50"/>
      <c r="TRX605" s="50"/>
      <c r="TRY605" s="50"/>
      <c r="TRZ605" s="50"/>
      <c r="TSA605" s="50"/>
      <c r="TSB605" s="50"/>
      <c r="TSC605" s="50"/>
      <c r="TSD605" s="50"/>
      <c r="TSE605" s="50"/>
      <c r="TSF605" s="50"/>
      <c r="TSG605" s="50"/>
      <c r="TSH605" s="50"/>
      <c r="TSI605" s="50"/>
      <c r="TSJ605" s="50"/>
      <c r="TSK605" s="50"/>
      <c r="TSL605" s="50"/>
      <c r="TSM605" s="50"/>
      <c r="TSN605" s="50"/>
      <c r="TSO605" s="50"/>
      <c r="TSP605" s="50"/>
      <c r="TSQ605" s="50"/>
      <c r="TSR605" s="50"/>
      <c r="TSS605" s="50"/>
      <c r="TST605" s="50"/>
      <c r="TSU605" s="50"/>
      <c r="TSV605" s="50"/>
      <c r="TSW605" s="50"/>
      <c r="TSX605" s="50"/>
      <c r="TSY605" s="50"/>
      <c r="TSZ605" s="50"/>
      <c r="TTA605" s="50"/>
      <c r="TTB605" s="50"/>
      <c r="TTC605" s="50"/>
      <c r="TTD605" s="50"/>
      <c r="TTE605" s="50"/>
      <c r="TTF605" s="50"/>
      <c r="TTG605" s="50"/>
      <c r="TTH605" s="50"/>
      <c r="TTI605" s="50"/>
      <c r="TTJ605" s="50"/>
      <c r="TTK605" s="50"/>
      <c r="TTL605" s="50"/>
      <c r="TTM605" s="50"/>
      <c r="TTN605" s="50"/>
      <c r="TTO605" s="50"/>
      <c r="TTP605" s="50"/>
      <c r="TTQ605" s="50"/>
      <c r="TTR605" s="50"/>
      <c r="TTS605" s="50"/>
      <c r="TTT605" s="50"/>
      <c r="TTU605" s="50"/>
      <c r="TTV605" s="50"/>
      <c r="TTW605" s="50"/>
      <c r="TTX605" s="50"/>
      <c r="TTY605" s="50"/>
      <c r="TTZ605" s="50"/>
      <c r="TUA605" s="50"/>
      <c r="TUB605" s="50"/>
      <c r="TUC605" s="50"/>
      <c r="TUD605" s="50"/>
      <c r="TUE605" s="50"/>
      <c r="TUF605" s="50"/>
      <c r="TUG605" s="50"/>
      <c r="TUH605" s="50"/>
      <c r="TUI605" s="50"/>
      <c r="TUJ605" s="50"/>
      <c r="TUK605" s="50"/>
      <c r="TUL605" s="50"/>
      <c r="TUM605" s="50"/>
      <c r="TUN605" s="50"/>
      <c r="TUP605" s="50"/>
      <c r="TUR605" s="50"/>
      <c r="TUS605" s="50"/>
      <c r="TUT605" s="50"/>
      <c r="TUU605" s="50"/>
      <c r="TUV605" s="50"/>
      <c r="TUW605" s="50"/>
      <c r="TUX605" s="50"/>
      <c r="TUY605" s="50"/>
      <c r="TVD605" s="50"/>
      <c r="TVE605" s="50"/>
      <c r="TVF605" s="50"/>
      <c r="TVG605" s="50"/>
      <c r="TVH605" s="50"/>
      <c r="TVI605" s="50"/>
      <c r="TVJ605" s="50"/>
      <c r="TVK605" s="50"/>
      <c r="TVL605" s="50"/>
      <c r="TVM605" s="50"/>
      <c r="TVN605" s="50"/>
      <c r="TVO605" s="50"/>
      <c r="TVP605" s="50"/>
      <c r="TVQ605" s="50"/>
      <c r="TVR605" s="50"/>
      <c r="TVS605" s="50"/>
      <c r="TVT605" s="50"/>
      <c r="TVU605" s="50"/>
      <c r="TVV605" s="50"/>
      <c r="TVW605" s="50"/>
      <c r="TVX605" s="50"/>
      <c r="TVY605" s="50"/>
      <c r="TVZ605" s="50"/>
      <c r="TWA605" s="50"/>
      <c r="TWB605" s="50"/>
      <c r="TWC605" s="50"/>
      <c r="TWD605" s="50"/>
      <c r="TWE605" s="50"/>
      <c r="TWF605" s="50"/>
      <c r="TWG605" s="50"/>
      <c r="TWH605" s="50"/>
      <c r="TWI605" s="50"/>
      <c r="TWJ605" s="50"/>
      <c r="TWK605" s="50"/>
      <c r="TWL605" s="50"/>
      <c r="TWM605" s="50"/>
      <c r="TWN605" s="50"/>
      <c r="TWO605" s="50"/>
      <c r="TWP605" s="50"/>
      <c r="TWQ605" s="50"/>
      <c r="TWR605" s="50"/>
      <c r="TWS605" s="50"/>
      <c r="TWT605" s="50"/>
      <c r="TWU605" s="50"/>
      <c r="TWV605" s="50"/>
      <c r="TWW605" s="50"/>
      <c r="TWX605" s="50"/>
      <c r="TWY605" s="50"/>
      <c r="TWZ605" s="50"/>
      <c r="TXA605" s="50"/>
      <c r="TXB605" s="50"/>
      <c r="TXC605" s="50"/>
      <c r="TXD605" s="50"/>
      <c r="TXE605" s="50"/>
      <c r="TXF605" s="50"/>
      <c r="TXG605" s="50"/>
      <c r="TXH605" s="50"/>
      <c r="TXI605" s="50"/>
      <c r="TXJ605" s="50"/>
      <c r="TXK605" s="50"/>
      <c r="TXL605" s="50"/>
      <c r="TXM605" s="50"/>
      <c r="TXN605" s="50"/>
      <c r="TXO605" s="50"/>
      <c r="TXP605" s="50"/>
      <c r="TXQ605" s="50"/>
      <c r="TXR605" s="50"/>
      <c r="TXS605" s="50"/>
      <c r="TXT605" s="50"/>
      <c r="TXU605" s="50"/>
      <c r="TXV605" s="50"/>
      <c r="TXW605" s="50"/>
      <c r="TXX605" s="50"/>
      <c r="TXY605" s="50"/>
      <c r="TXZ605" s="50"/>
      <c r="TYA605" s="50"/>
      <c r="TYB605" s="50"/>
      <c r="TYC605" s="50"/>
      <c r="TYD605" s="50"/>
      <c r="TYE605" s="50"/>
      <c r="TYF605" s="50"/>
      <c r="TYG605" s="50"/>
      <c r="TYH605" s="50"/>
      <c r="TYI605" s="50"/>
      <c r="TYJ605" s="50"/>
      <c r="TYK605" s="50"/>
      <c r="TYL605" s="50"/>
      <c r="TYM605" s="50"/>
      <c r="TYN605" s="50"/>
      <c r="TYO605" s="50"/>
      <c r="TYP605" s="50"/>
      <c r="TYQ605" s="50"/>
      <c r="TYR605" s="50"/>
      <c r="TYS605" s="50"/>
      <c r="TYT605" s="50"/>
      <c r="TYU605" s="50"/>
      <c r="TYV605" s="50"/>
      <c r="TYW605" s="50"/>
      <c r="TYX605" s="50"/>
      <c r="TYY605" s="50"/>
      <c r="TYZ605" s="50"/>
      <c r="TZA605" s="50"/>
      <c r="TZB605" s="50"/>
      <c r="TZC605" s="50"/>
      <c r="TZD605" s="50"/>
      <c r="TZE605" s="50"/>
      <c r="TZF605" s="50"/>
      <c r="TZG605" s="50"/>
      <c r="TZH605" s="50"/>
      <c r="TZI605" s="50"/>
      <c r="TZJ605" s="50"/>
      <c r="TZK605" s="50"/>
      <c r="TZL605" s="50"/>
      <c r="TZM605" s="50"/>
      <c r="TZN605" s="50"/>
      <c r="TZO605" s="50"/>
      <c r="TZP605" s="50"/>
      <c r="TZQ605" s="50"/>
      <c r="TZR605" s="50"/>
      <c r="TZS605" s="50"/>
      <c r="TZT605" s="50"/>
      <c r="TZU605" s="50"/>
      <c r="TZV605" s="50"/>
      <c r="TZW605" s="50"/>
      <c r="TZX605" s="50"/>
      <c r="TZY605" s="50"/>
      <c r="TZZ605" s="50"/>
      <c r="UAA605" s="50"/>
      <c r="UAB605" s="50"/>
      <c r="UAC605" s="50"/>
      <c r="UAD605" s="50"/>
      <c r="UAE605" s="50"/>
      <c r="UAF605" s="50"/>
      <c r="UAG605" s="50"/>
      <c r="UAH605" s="50"/>
      <c r="UAI605" s="50"/>
      <c r="UAJ605" s="50"/>
      <c r="UAK605" s="50"/>
      <c r="UAL605" s="50"/>
      <c r="UAM605" s="50"/>
      <c r="UAN605" s="50"/>
      <c r="UAO605" s="50"/>
      <c r="UAP605" s="50"/>
      <c r="UAQ605" s="50"/>
      <c r="UAR605" s="50"/>
      <c r="UAS605" s="50"/>
      <c r="UAT605" s="50"/>
      <c r="UAU605" s="50"/>
      <c r="UAV605" s="50"/>
      <c r="UAW605" s="50"/>
      <c r="UAX605" s="50"/>
      <c r="UAY605" s="50"/>
      <c r="UAZ605" s="50"/>
      <c r="UBA605" s="50"/>
      <c r="UBB605" s="50"/>
      <c r="UBC605" s="50"/>
      <c r="UBD605" s="50"/>
      <c r="UBE605" s="50"/>
      <c r="UBF605" s="50"/>
      <c r="UBG605" s="50"/>
      <c r="UBH605" s="50"/>
      <c r="UBI605" s="50"/>
      <c r="UBJ605" s="50"/>
      <c r="UBK605" s="50"/>
      <c r="UBL605" s="50"/>
      <c r="UBM605" s="50"/>
      <c r="UBN605" s="50"/>
      <c r="UBO605" s="50"/>
      <c r="UBP605" s="50"/>
      <c r="UBQ605" s="50"/>
      <c r="UBR605" s="50"/>
      <c r="UBS605" s="50"/>
      <c r="UBT605" s="50"/>
      <c r="UBU605" s="50"/>
      <c r="UBV605" s="50"/>
      <c r="UBW605" s="50"/>
      <c r="UBX605" s="50"/>
      <c r="UBY605" s="50"/>
      <c r="UBZ605" s="50"/>
      <c r="UCA605" s="50"/>
      <c r="UCB605" s="50"/>
      <c r="UCC605" s="50"/>
      <c r="UCD605" s="50"/>
      <c r="UCE605" s="50"/>
      <c r="UCF605" s="50"/>
      <c r="UCG605" s="50"/>
      <c r="UCH605" s="50"/>
      <c r="UCI605" s="50"/>
      <c r="UCJ605" s="50"/>
      <c r="UCK605" s="50"/>
      <c r="UCL605" s="50"/>
      <c r="UCM605" s="50"/>
      <c r="UCN605" s="50"/>
      <c r="UCO605" s="50"/>
      <c r="UCP605" s="50"/>
      <c r="UCQ605" s="50"/>
      <c r="UCR605" s="50"/>
      <c r="UCS605" s="50"/>
      <c r="UCT605" s="50"/>
      <c r="UCU605" s="50"/>
      <c r="UCV605" s="50"/>
      <c r="UCW605" s="50"/>
      <c r="UCX605" s="50"/>
      <c r="UCY605" s="50"/>
      <c r="UCZ605" s="50"/>
      <c r="UDA605" s="50"/>
      <c r="UDB605" s="50"/>
      <c r="UDC605" s="50"/>
      <c r="UDD605" s="50"/>
      <c r="UDE605" s="50"/>
      <c r="UDF605" s="50"/>
      <c r="UDG605" s="50"/>
      <c r="UDH605" s="50"/>
      <c r="UDI605" s="50"/>
      <c r="UDJ605" s="50"/>
      <c r="UDK605" s="50"/>
      <c r="UDL605" s="50"/>
      <c r="UDM605" s="50"/>
      <c r="UDN605" s="50"/>
      <c r="UDO605" s="50"/>
      <c r="UDP605" s="50"/>
      <c r="UDQ605" s="50"/>
      <c r="UDR605" s="50"/>
      <c r="UDS605" s="50"/>
      <c r="UDT605" s="50"/>
      <c r="UDU605" s="50"/>
      <c r="UDV605" s="50"/>
      <c r="UDW605" s="50"/>
      <c r="UDX605" s="50"/>
      <c r="UDY605" s="50"/>
      <c r="UDZ605" s="50"/>
      <c r="UEA605" s="50"/>
      <c r="UEB605" s="50"/>
      <c r="UEC605" s="50"/>
      <c r="UED605" s="50"/>
      <c r="UEE605" s="50"/>
      <c r="UEF605" s="50"/>
      <c r="UEG605" s="50"/>
      <c r="UEH605" s="50"/>
      <c r="UEI605" s="50"/>
      <c r="UEJ605" s="50"/>
      <c r="UEL605" s="50"/>
      <c r="UEN605" s="50"/>
      <c r="UEO605" s="50"/>
      <c r="UEP605" s="50"/>
      <c r="UEQ605" s="50"/>
      <c r="UER605" s="50"/>
      <c r="UES605" s="50"/>
      <c r="UET605" s="50"/>
      <c r="UEU605" s="50"/>
      <c r="UEZ605" s="50"/>
      <c r="UFA605" s="50"/>
      <c r="UFB605" s="50"/>
      <c r="UFC605" s="50"/>
      <c r="UFD605" s="50"/>
      <c r="UFE605" s="50"/>
      <c r="UFF605" s="50"/>
      <c r="UFG605" s="50"/>
      <c r="UFH605" s="50"/>
      <c r="UFI605" s="50"/>
      <c r="UFJ605" s="50"/>
      <c r="UFK605" s="50"/>
      <c r="UFL605" s="50"/>
      <c r="UFM605" s="50"/>
      <c r="UFN605" s="50"/>
      <c r="UFO605" s="50"/>
      <c r="UFP605" s="50"/>
      <c r="UFQ605" s="50"/>
      <c r="UFR605" s="50"/>
      <c r="UFS605" s="50"/>
      <c r="UFT605" s="50"/>
      <c r="UFU605" s="50"/>
      <c r="UFV605" s="50"/>
      <c r="UFW605" s="50"/>
      <c r="UFX605" s="50"/>
      <c r="UFY605" s="50"/>
      <c r="UFZ605" s="50"/>
      <c r="UGA605" s="50"/>
      <c r="UGB605" s="50"/>
      <c r="UGC605" s="50"/>
      <c r="UGD605" s="50"/>
      <c r="UGE605" s="50"/>
      <c r="UGF605" s="50"/>
      <c r="UGG605" s="50"/>
      <c r="UGH605" s="50"/>
      <c r="UGI605" s="50"/>
      <c r="UGJ605" s="50"/>
      <c r="UGK605" s="50"/>
      <c r="UGL605" s="50"/>
      <c r="UGM605" s="50"/>
      <c r="UGN605" s="50"/>
      <c r="UGO605" s="50"/>
      <c r="UGP605" s="50"/>
      <c r="UGQ605" s="50"/>
      <c r="UGR605" s="50"/>
      <c r="UGS605" s="50"/>
      <c r="UGT605" s="50"/>
      <c r="UGU605" s="50"/>
      <c r="UGV605" s="50"/>
      <c r="UGW605" s="50"/>
      <c r="UGX605" s="50"/>
      <c r="UGY605" s="50"/>
      <c r="UGZ605" s="50"/>
      <c r="UHA605" s="50"/>
      <c r="UHB605" s="50"/>
      <c r="UHC605" s="50"/>
      <c r="UHD605" s="50"/>
      <c r="UHE605" s="50"/>
      <c r="UHF605" s="50"/>
      <c r="UHG605" s="50"/>
      <c r="UHH605" s="50"/>
      <c r="UHI605" s="50"/>
      <c r="UHJ605" s="50"/>
      <c r="UHK605" s="50"/>
      <c r="UHL605" s="50"/>
      <c r="UHM605" s="50"/>
      <c r="UHN605" s="50"/>
      <c r="UHO605" s="50"/>
      <c r="UHP605" s="50"/>
      <c r="UHQ605" s="50"/>
      <c r="UHR605" s="50"/>
      <c r="UHS605" s="50"/>
      <c r="UHT605" s="50"/>
      <c r="UHU605" s="50"/>
      <c r="UHV605" s="50"/>
      <c r="UHW605" s="50"/>
      <c r="UHX605" s="50"/>
      <c r="UHY605" s="50"/>
      <c r="UHZ605" s="50"/>
      <c r="UIA605" s="50"/>
      <c r="UIB605" s="50"/>
      <c r="UIC605" s="50"/>
      <c r="UID605" s="50"/>
      <c r="UIE605" s="50"/>
      <c r="UIF605" s="50"/>
      <c r="UIG605" s="50"/>
      <c r="UIH605" s="50"/>
      <c r="UII605" s="50"/>
      <c r="UIJ605" s="50"/>
      <c r="UIK605" s="50"/>
      <c r="UIL605" s="50"/>
      <c r="UIM605" s="50"/>
      <c r="UIN605" s="50"/>
      <c r="UIO605" s="50"/>
      <c r="UIP605" s="50"/>
      <c r="UIQ605" s="50"/>
      <c r="UIR605" s="50"/>
      <c r="UIS605" s="50"/>
      <c r="UIT605" s="50"/>
      <c r="UIU605" s="50"/>
      <c r="UIV605" s="50"/>
      <c r="UIW605" s="50"/>
      <c r="UIX605" s="50"/>
      <c r="UIY605" s="50"/>
      <c r="UIZ605" s="50"/>
      <c r="UJA605" s="50"/>
      <c r="UJB605" s="50"/>
      <c r="UJC605" s="50"/>
      <c r="UJD605" s="50"/>
      <c r="UJE605" s="50"/>
      <c r="UJF605" s="50"/>
      <c r="UJG605" s="50"/>
      <c r="UJH605" s="50"/>
      <c r="UJI605" s="50"/>
      <c r="UJJ605" s="50"/>
      <c r="UJK605" s="50"/>
      <c r="UJL605" s="50"/>
      <c r="UJM605" s="50"/>
      <c r="UJN605" s="50"/>
      <c r="UJO605" s="50"/>
      <c r="UJP605" s="50"/>
      <c r="UJQ605" s="50"/>
      <c r="UJR605" s="50"/>
      <c r="UJS605" s="50"/>
      <c r="UJT605" s="50"/>
      <c r="UJU605" s="50"/>
      <c r="UJV605" s="50"/>
      <c r="UJW605" s="50"/>
      <c r="UJX605" s="50"/>
      <c r="UJY605" s="50"/>
      <c r="UJZ605" s="50"/>
      <c r="UKA605" s="50"/>
      <c r="UKB605" s="50"/>
      <c r="UKC605" s="50"/>
      <c r="UKD605" s="50"/>
      <c r="UKE605" s="50"/>
      <c r="UKF605" s="50"/>
      <c r="UKG605" s="50"/>
      <c r="UKH605" s="50"/>
      <c r="UKI605" s="50"/>
      <c r="UKJ605" s="50"/>
      <c r="UKK605" s="50"/>
      <c r="UKL605" s="50"/>
      <c r="UKM605" s="50"/>
      <c r="UKN605" s="50"/>
      <c r="UKO605" s="50"/>
      <c r="UKP605" s="50"/>
      <c r="UKQ605" s="50"/>
      <c r="UKR605" s="50"/>
      <c r="UKS605" s="50"/>
      <c r="UKT605" s="50"/>
      <c r="UKU605" s="50"/>
      <c r="UKV605" s="50"/>
      <c r="UKW605" s="50"/>
      <c r="UKX605" s="50"/>
      <c r="UKY605" s="50"/>
      <c r="UKZ605" s="50"/>
      <c r="ULA605" s="50"/>
      <c r="ULB605" s="50"/>
      <c r="ULC605" s="50"/>
      <c r="ULD605" s="50"/>
      <c r="ULE605" s="50"/>
      <c r="ULF605" s="50"/>
      <c r="ULG605" s="50"/>
      <c r="ULH605" s="50"/>
      <c r="ULI605" s="50"/>
      <c r="ULJ605" s="50"/>
      <c r="ULK605" s="50"/>
      <c r="ULL605" s="50"/>
      <c r="ULM605" s="50"/>
      <c r="ULN605" s="50"/>
      <c r="ULO605" s="50"/>
      <c r="ULP605" s="50"/>
      <c r="ULQ605" s="50"/>
      <c r="ULR605" s="50"/>
      <c r="ULS605" s="50"/>
      <c r="ULT605" s="50"/>
      <c r="ULU605" s="50"/>
      <c r="ULV605" s="50"/>
      <c r="ULW605" s="50"/>
      <c r="ULX605" s="50"/>
      <c r="ULY605" s="50"/>
      <c r="ULZ605" s="50"/>
      <c r="UMA605" s="50"/>
      <c r="UMB605" s="50"/>
      <c r="UMC605" s="50"/>
      <c r="UMD605" s="50"/>
      <c r="UME605" s="50"/>
      <c r="UMF605" s="50"/>
      <c r="UMG605" s="50"/>
      <c r="UMH605" s="50"/>
      <c r="UMI605" s="50"/>
      <c r="UMJ605" s="50"/>
      <c r="UMK605" s="50"/>
      <c r="UML605" s="50"/>
      <c r="UMM605" s="50"/>
      <c r="UMN605" s="50"/>
      <c r="UMO605" s="50"/>
      <c r="UMP605" s="50"/>
      <c r="UMQ605" s="50"/>
      <c r="UMR605" s="50"/>
      <c r="UMS605" s="50"/>
      <c r="UMT605" s="50"/>
      <c r="UMU605" s="50"/>
      <c r="UMV605" s="50"/>
      <c r="UMW605" s="50"/>
      <c r="UMX605" s="50"/>
      <c r="UMY605" s="50"/>
      <c r="UMZ605" s="50"/>
      <c r="UNA605" s="50"/>
      <c r="UNB605" s="50"/>
      <c r="UNC605" s="50"/>
      <c r="UND605" s="50"/>
      <c r="UNE605" s="50"/>
      <c r="UNF605" s="50"/>
      <c r="UNG605" s="50"/>
      <c r="UNH605" s="50"/>
      <c r="UNI605" s="50"/>
      <c r="UNJ605" s="50"/>
      <c r="UNK605" s="50"/>
      <c r="UNL605" s="50"/>
      <c r="UNM605" s="50"/>
      <c r="UNN605" s="50"/>
      <c r="UNO605" s="50"/>
      <c r="UNP605" s="50"/>
      <c r="UNQ605" s="50"/>
      <c r="UNR605" s="50"/>
      <c r="UNS605" s="50"/>
      <c r="UNT605" s="50"/>
      <c r="UNU605" s="50"/>
      <c r="UNV605" s="50"/>
      <c r="UNW605" s="50"/>
      <c r="UNX605" s="50"/>
      <c r="UNY605" s="50"/>
      <c r="UNZ605" s="50"/>
      <c r="UOA605" s="50"/>
      <c r="UOB605" s="50"/>
      <c r="UOC605" s="50"/>
      <c r="UOD605" s="50"/>
      <c r="UOE605" s="50"/>
      <c r="UOF605" s="50"/>
      <c r="UOH605" s="50"/>
      <c r="UOJ605" s="50"/>
      <c r="UOK605" s="50"/>
      <c r="UOL605" s="50"/>
      <c r="UOM605" s="50"/>
      <c r="UON605" s="50"/>
      <c r="UOO605" s="50"/>
      <c r="UOP605" s="50"/>
      <c r="UOQ605" s="50"/>
      <c r="UOV605" s="50"/>
      <c r="UOW605" s="50"/>
      <c r="UOX605" s="50"/>
      <c r="UOY605" s="50"/>
      <c r="UOZ605" s="50"/>
      <c r="UPA605" s="50"/>
      <c r="UPB605" s="50"/>
      <c r="UPC605" s="50"/>
      <c r="UPD605" s="50"/>
      <c r="UPE605" s="50"/>
      <c r="UPF605" s="50"/>
      <c r="UPG605" s="50"/>
      <c r="UPH605" s="50"/>
      <c r="UPI605" s="50"/>
      <c r="UPJ605" s="50"/>
      <c r="UPK605" s="50"/>
      <c r="UPL605" s="50"/>
      <c r="UPM605" s="50"/>
      <c r="UPN605" s="50"/>
      <c r="UPO605" s="50"/>
      <c r="UPP605" s="50"/>
      <c r="UPQ605" s="50"/>
      <c r="UPR605" s="50"/>
      <c r="UPS605" s="50"/>
      <c r="UPT605" s="50"/>
      <c r="UPU605" s="50"/>
      <c r="UPV605" s="50"/>
      <c r="UPW605" s="50"/>
      <c r="UPX605" s="50"/>
      <c r="UPY605" s="50"/>
      <c r="UPZ605" s="50"/>
      <c r="UQA605" s="50"/>
      <c r="UQB605" s="50"/>
      <c r="UQC605" s="50"/>
      <c r="UQD605" s="50"/>
      <c r="UQE605" s="50"/>
      <c r="UQF605" s="50"/>
      <c r="UQG605" s="50"/>
      <c r="UQH605" s="50"/>
      <c r="UQI605" s="50"/>
      <c r="UQJ605" s="50"/>
      <c r="UQK605" s="50"/>
      <c r="UQL605" s="50"/>
      <c r="UQM605" s="50"/>
      <c r="UQN605" s="50"/>
      <c r="UQO605" s="50"/>
      <c r="UQP605" s="50"/>
      <c r="UQQ605" s="50"/>
      <c r="UQR605" s="50"/>
      <c r="UQS605" s="50"/>
      <c r="UQT605" s="50"/>
      <c r="UQU605" s="50"/>
      <c r="UQV605" s="50"/>
      <c r="UQW605" s="50"/>
      <c r="UQX605" s="50"/>
      <c r="UQY605" s="50"/>
      <c r="UQZ605" s="50"/>
      <c r="URA605" s="50"/>
      <c r="URB605" s="50"/>
      <c r="URC605" s="50"/>
      <c r="URD605" s="50"/>
      <c r="URE605" s="50"/>
      <c r="URF605" s="50"/>
      <c r="URG605" s="50"/>
      <c r="URH605" s="50"/>
      <c r="URI605" s="50"/>
      <c r="URJ605" s="50"/>
      <c r="URK605" s="50"/>
      <c r="URL605" s="50"/>
      <c r="URM605" s="50"/>
      <c r="URN605" s="50"/>
      <c r="URO605" s="50"/>
      <c r="URP605" s="50"/>
      <c r="URQ605" s="50"/>
      <c r="URR605" s="50"/>
      <c r="URS605" s="50"/>
      <c r="URT605" s="50"/>
      <c r="URU605" s="50"/>
      <c r="URV605" s="50"/>
      <c r="URW605" s="50"/>
      <c r="URX605" s="50"/>
      <c r="URY605" s="50"/>
      <c r="URZ605" s="50"/>
      <c r="USA605" s="50"/>
      <c r="USB605" s="50"/>
      <c r="USC605" s="50"/>
      <c r="USD605" s="50"/>
      <c r="USE605" s="50"/>
      <c r="USF605" s="50"/>
      <c r="USG605" s="50"/>
      <c r="USH605" s="50"/>
      <c r="USI605" s="50"/>
      <c r="USJ605" s="50"/>
      <c r="USK605" s="50"/>
      <c r="USL605" s="50"/>
      <c r="USM605" s="50"/>
      <c r="USN605" s="50"/>
      <c r="USO605" s="50"/>
      <c r="USP605" s="50"/>
      <c r="USQ605" s="50"/>
      <c r="USR605" s="50"/>
      <c r="USS605" s="50"/>
      <c r="UST605" s="50"/>
      <c r="USU605" s="50"/>
      <c r="USV605" s="50"/>
      <c r="USW605" s="50"/>
      <c r="USX605" s="50"/>
      <c r="USY605" s="50"/>
      <c r="USZ605" s="50"/>
      <c r="UTA605" s="50"/>
      <c r="UTB605" s="50"/>
      <c r="UTC605" s="50"/>
      <c r="UTD605" s="50"/>
      <c r="UTE605" s="50"/>
      <c r="UTF605" s="50"/>
      <c r="UTG605" s="50"/>
      <c r="UTH605" s="50"/>
      <c r="UTI605" s="50"/>
      <c r="UTJ605" s="50"/>
      <c r="UTK605" s="50"/>
      <c r="UTL605" s="50"/>
      <c r="UTM605" s="50"/>
      <c r="UTN605" s="50"/>
      <c r="UTO605" s="50"/>
      <c r="UTP605" s="50"/>
      <c r="UTQ605" s="50"/>
      <c r="UTR605" s="50"/>
      <c r="UTS605" s="50"/>
      <c r="UTT605" s="50"/>
      <c r="UTU605" s="50"/>
      <c r="UTV605" s="50"/>
      <c r="UTW605" s="50"/>
      <c r="UTX605" s="50"/>
      <c r="UTY605" s="50"/>
      <c r="UTZ605" s="50"/>
      <c r="UUA605" s="50"/>
      <c r="UUB605" s="50"/>
      <c r="UUC605" s="50"/>
      <c r="UUD605" s="50"/>
      <c r="UUE605" s="50"/>
      <c r="UUF605" s="50"/>
      <c r="UUG605" s="50"/>
      <c r="UUH605" s="50"/>
      <c r="UUI605" s="50"/>
      <c r="UUJ605" s="50"/>
      <c r="UUK605" s="50"/>
      <c r="UUL605" s="50"/>
      <c r="UUM605" s="50"/>
      <c r="UUN605" s="50"/>
      <c r="UUO605" s="50"/>
      <c r="UUP605" s="50"/>
      <c r="UUQ605" s="50"/>
      <c r="UUR605" s="50"/>
      <c r="UUS605" s="50"/>
      <c r="UUT605" s="50"/>
      <c r="UUU605" s="50"/>
      <c r="UUV605" s="50"/>
      <c r="UUW605" s="50"/>
      <c r="UUX605" s="50"/>
      <c r="UUY605" s="50"/>
      <c r="UUZ605" s="50"/>
      <c r="UVA605" s="50"/>
      <c r="UVB605" s="50"/>
      <c r="UVC605" s="50"/>
      <c r="UVD605" s="50"/>
      <c r="UVE605" s="50"/>
      <c r="UVF605" s="50"/>
      <c r="UVG605" s="50"/>
      <c r="UVH605" s="50"/>
      <c r="UVI605" s="50"/>
      <c r="UVJ605" s="50"/>
      <c r="UVK605" s="50"/>
      <c r="UVL605" s="50"/>
      <c r="UVM605" s="50"/>
      <c r="UVN605" s="50"/>
      <c r="UVO605" s="50"/>
      <c r="UVP605" s="50"/>
      <c r="UVQ605" s="50"/>
      <c r="UVR605" s="50"/>
      <c r="UVS605" s="50"/>
      <c r="UVT605" s="50"/>
      <c r="UVU605" s="50"/>
      <c r="UVV605" s="50"/>
      <c r="UVW605" s="50"/>
      <c r="UVX605" s="50"/>
      <c r="UVY605" s="50"/>
      <c r="UVZ605" s="50"/>
      <c r="UWA605" s="50"/>
      <c r="UWB605" s="50"/>
      <c r="UWC605" s="50"/>
      <c r="UWD605" s="50"/>
      <c r="UWE605" s="50"/>
      <c r="UWF605" s="50"/>
      <c r="UWG605" s="50"/>
      <c r="UWH605" s="50"/>
      <c r="UWI605" s="50"/>
      <c r="UWJ605" s="50"/>
      <c r="UWK605" s="50"/>
      <c r="UWL605" s="50"/>
      <c r="UWM605" s="50"/>
      <c r="UWN605" s="50"/>
      <c r="UWO605" s="50"/>
      <c r="UWP605" s="50"/>
      <c r="UWQ605" s="50"/>
      <c r="UWR605" s="50"/>
      <c r="UWS605" s="50"/>
      <c r="UWT605" s="50"/>
      <c r="UWU605" s="50"/>
      <c r="UWV605" s="50"/>
      <c r="UWW605" s="50"/>
      <c r="UWX605" s="50"/>
      <c r="UWY605" s="50"/>
      <c r="UWZ605" s="50"/>
      <c r="UXA605" s="50"/>
      <c r="UXB605" s="50"/>
      <c r="UXC605" s="50"/>
      <c r="UXD605" s="50"/>
      <c r="UXE605" s="50"/>
      <c r="UXF605" s="50"/>
      <c r="UXG605" s="50"/>
      <c r="UXH605" s="50"/>
      <c r="UXI605" s="50"/>
      <c r="UXJ605" s="50"/>
      <c r="UXK605" s="50"/>
      <c r="UXL605" s="50"/>
      <c r="UXM605" s="50"/>
      <c r="UXN605" s="50"/>
      <c r="UXO605" s="50"/>
      <c r="UXP605" s="50"/>
      <c r="UXQ605" s="50"/>
      <c r="UXR605" s="50"/>
      <c r="UXS605" s="50"/>
      <c r="UXT605" s="50"/>
      <c r="UXU605" s="50"/>
      <c r="UXV605" s="50"/>
      <c r="UXW605" s="50"/>
      <c r="UXX605" s="50"/>
      <c r="UXY605" s="50"/>
      <c r="UXZ605" s="50"/>
      <c r="UYA605" s="50"/>
      <c r="UYB605" s="50"/>
      <c r="UYD605" s="50"/>
      <c r="UYF605" s="50"/>
      <c r="UYG605" s="50"/>
      <c r="UYH605" s="50"/>
      <c r="UYI605" s="50"/>
      <c r="UYJ605" s="50"/>
      <c r="UYK605" s="50"/>
      <c r="UYL605" s="50"/>
      <c r="UYM605" s="50"/>
      <c r="UYR605" s="50"/>
      <c r="UYS605" s="50"/>
      <c r="UYT605" s="50"/>
      <c r="UYU605" s="50"/>
      <c r="UYV605" s="50"/>
      <c r="UYW605" s="50"/>
      <c r="UYX605" s="50"/>
      <c r="UYY605" s="50"/>
      <c r="UYZ605" s="50"/>
      <c r="UZA605" s="50"/>
      <c r="UZB605" s="50"/>
      <c r="UZC605" s="50"/>
      <c r="UZD605" s="50"/>
      <c r="UZE605" s="50"/>
      <c r="UZF605" s="50"/>
      <c r="UZG605" s="50"/>
      <c r="UZH605" s="50"/>
      <c r="UZI605" s="50"/>
      <c r="UZJ605" s="50"/>
      <c r="UZK605" s="50"/>
      <c r="UZL605" s="50"/>
      <c r="UZM605" s="50"/>
      <c r="UZN605" s="50"/>
      <c r="UZO605" s="50"/>
      <c r="UZP605" s="50"/>
      <c r="UZQ605" s="50"/>
      <c r="UZR605" s="50"/>
      <c r="UZS605" s="50"/>
      <c r="UZT605" s="50"/>
      <c r="UZU605" s="50"/>
      <c r="UZV605" s="50"/>
      <c r="UZW605" s="50"/>
      <c r="UZX605" s="50"/>
      <c r="UZY605" s="50"/>
      <c r="UZZ605" s="50"/>
      <c r="VAA605" s="50"/>
      <c r="VAB605" s="50"/>
      <c r="VAC605" s="50"/>
      <c r="VAD605" s="50"/>
      <c r="VAE605" s="50"/>
      <c r="VAF605" s="50"/>
      <c r="VAG605" s="50"/>
      <c r="VAH605" s="50"/>
      <c r="VAI605" s="50"/>
      <c r="VAJ605" s="50"/>
      <c r="VAK605" s="50"/>
      <c r="VAL605" s="50"/>
      <c r="VAM605" s="50"/>
      <c r="VAN605" s="50"/>
      <c r="VAO605" s="50"/>
      <c r="VAP605" s="50"/>
      <c r="VAQ605" s="50"/>
      <c r="VAR605" s="50"/>
      <c r="VAS605" s="50"/>
      <c r="VAT605" s="50"/>
      <c r="VAU605" s="50"/>
      <c r="VAV605" s="50"/>
      <c r="VAW605" s="50"/>
      <c r="VAX605" s="50"/>
      <c r="VAY605" s="50"/>
      <c r="VAZ605" s="50"/>
      <c r="VBA605" s="50"/>
      <c r="VBB605" s="50"/>
      <c r="VBC605" s="50"/>
      <c r="VBD605" s="50"/>
      <c r="VBE605" s="50"/>
      <c r="VBF605" s="50"/>
      <c r="VBG605" s="50"/>
      <c r="VBH605" s="50"/>
      <c r="VBI605" s="50"/>
      <c r="VBJ605" s="50"/>
      <c r="VBK605" s="50"/>
      <c r="VBL605" s="50"/>
      <c r="VBM605" s="50"/>
      <c r="VBN605" s="50"/>
      <c r="VBO605" s="50"/>
      <c r="VBP605" s="50"/>
      <c r="VBQ605" s="50"/>
      <c r="VBR605" s="50"/>
      <c r="VBS605" s="50"/>
      <c r="VBT605" s="50"/>
      <c r="VBU605" s="50"/>
      <c r="VBV605" s="50"/>
      <c r="VBW605" s="50"/>
      <c r="VBX605" s="50"/>
      <c r="VBY605" s="50"/>
      <c r="VBZ605" s="50"/>
      <c r="VCA605" s="50"/>
      <c r="VCB605" s="50"/>
      <c r="VCC605" s="50"/>
      <c r="VCD605" s="50"/>
      <c r="VCE605" s="50"/>
      <c r="VCF605" s="50"/>
      <c r="VCG605" s="50"/>
      <c r="VCH605" s="50"/>
      <c r="VCI605" s="50"/>
      <c r="VCJ605" s="50"/>
      <c r="VCK605" s="50"/>
      <c r="VCL605" s="50"/>
      <c r="VCM605" s="50"/>
      <c r="VCN605" s="50"/>
      <c r="VCO605" s="50"/>
      <c r="VCP605" s="50"/>
      <c r="VCQ605" s="50"/>
      <c r="VCR605" s="50"/>
      <c r="VCS605" s="50"/>
      <c r="VCT605" s="50"/>
      <c r="VCU605" s="50"/>
      <c r="VCV605" s="50"/>
      <c r="VCW605" s="50"/>
      <c r="VCX605" s="50"/>
      <c r="VCY605" s="50"/>
      <c r="VCZ605" s="50"/>
      <c r="VDA605" s="50"/>
      <c r="VDB605" s="50"/>
      <c r="VDC605" s="50"/>
      <c r="VDD605" s="50"/>
      <c r="VDE605" s="50"/>
      <c r="VDF605" s="50"/>
      <c r="VDG605" s="50"/>
      <c r="VDH605" s="50"/>
      <c r="VDI605" s="50"/>
      <c r="VDJ605" s="50"/>
      <c r="VDK605" s="50"/>
      <c r="VDL605" s="50"/>
      <c r="VDM605" s="50"/>
      <c r="VDN605" s="50"/>
      <c r="VDO605" s="50"/>
      <c r="VDP605" s="50"/>
      <c r="VDQ605" s="50"/>
      <c r="VDR605" s="50"/>
      <c r="VDS605" s="50"/>
      <c r="VDT605" s="50"/>
      <c r="VDU605" s="50"/>
      <c r="VDV605" s="50"/>
      <c r="VDW605" s="50"/>
      <c r="VDX605" s="50"/>
      <c r="VDY605" s="50"/>
      <c r="VDZ605" s="50"/>
      <c r="VEA605" s="50"/>
      <c r="VEB605" s="50"/>
      <c r="VEC605" s="50"/>
      <c r="VED605" s="50"/>
      <c r="VEE605" s="50"/>
      <c r="VEF605" s="50"/>
      <c r="VEG605" s="50"/>
      <c r="VEH605" s="50"/>
      <c r="VEI605" s="50"/>
      <c r="VEJ605" s="50"/>
      <c r="VEK605" s="50"/>
      <c r="VEL605" s="50"/>
      <c r="VEM605" s="50"/>
      <c r="VEN605" s="50"/>
      <c r="VEO605" s="50"/>
      <c r="VEP605" s="50"/>
      <c r="VEQ605" s="50"/>
      <c r="VER605" s="50"/>
      <c r="VES605" s="50"/>
      <c r="VET605" s="50"/>
      <c r="VEU605" s="50"/>
      <c r="VEV605" s="50"/>
      <c r="VEW605" s="50"/>
      <c r="VEX605" s="50"/>
      <c r="VEY605" s="50"/>
      <c r="VEZ605" s="50"/>
      <c r="VFA605" s="50"/>
      <c r="VFB605" s="50"/>
      <c r="VFC605" s="50"/>
      <c r="VFD605" s="50"/>
      <c r="VFE605" s="50"/>
      <c r="VFF605" s="50"/>
      <c r="VFG605" s="50"/>
      <c r="VFH605" s="50"/>
      <c r="VFI605" s="50"/>
      <c r="VFJ605" s="50"/>
      <c r="VFK605" s="50"/>
      <c r="VFL605" s="50"/>
      <c r="VFM605" s="50"/>
      <c r="VFN605" s="50"/>
      <c r="VFO605" s="50"/>
      <c r="VFP605" s="50"/>
      <c r="VFQ605" s="50"/>
      <c r="VFR605" s="50"/>
      <c r="VFS605" s="50"/>
      <c r="VFT605" s="50"/>
      <c r="VFU605" s="50"/>
      <c r="VFV605" s="50"/>
      <c r="VFW605" s="50"/>
      <c r="VFX605" s="50"/>
      <c r="VFY605" s="50"/>
      <c r="VFZ605" s="50"/>
      <c r="VGA605" s="50"/>
      <c r="VGB605" s="50"/>
      <c r="VGC605" s="50"/>
      <c r="VGD605" s="50"/>
      <c r="VGE605" s="50"/>
      <c r="VGF605" s="50"/>
      <c r="VGG605" s="50"/>
      <c r="VGH605" s="50"/>
      <c r="VGI605" s="50"/>
      <c r="VGJ605" s="50"/>
      <c r="VGK605" s="50"/>
      <c r="VGL605" s="50"/>
      <c r="VGM605" s="50"/>
      <c r="VGN605" s="50"/>
      <c r="VGO605" s="50"/>
      <c r="VGP605" s="50"/>
      <c r="VGQ605" s="50"/>
      <c r="VGR605" s="50"/>
      <c r="VGS605" s="50"/>
      <c r="VGT605" s="50"/>
      <c r="VGU605" s="50"/>
      <c r="VGV605" s="50"/>
      <c r="VGW605" s="50"/>
      <c r="VGX605" s="50"/>
      <c r="VGY605" s="50"/>
      <c r="VGZ605" s="50"/>
      <c r="VHA605" s="50"/>
      <c r="VHB605" s="50"/>
      <c r="VHC605" s="50"/>
      <c r="VHD605" s="50"/>
      <c r="VHE605" s="50"/>
      <c r="VHF605" s="50"/>
      <c r="VHG605" s="50"/>
      <c r="VHH605" s="50"/>
      <c r="VHI605" s="50"/>
      <c r="VHJ605" s="50"/>
      <c r="VHK605" s="50"/>
      <c r="VHL605" s="50"/>
      <c r="VHM605" s="50"/>
      <c r="VHN605" s="50"/>
      <c r="VHO605" s="50"/>
      <c r="VHP605" s="50"/>
      <c r="VHQ605" s="50"/>
      <c r="VHR605" s="50"/>
      <c r="VHS605" s="50"/>
      <c r="VHT605" s="50"/>
      <c r="VHU605" s="50"/>
      <c r="VHV605" s="50"/>
      <c r="VHW605" s="50"/>
      <c r="VHX605" s="50"/>
      <c r="VHZ605" s="50"/>
      <c r="VIB605" s="50"/>
      <c r="VIC605" s="50"/>
      <c r="VID605" s="50"/>
      <c r="VIE605" s="50"/>
      <c r="VIF605" s="50"/>
      <c r="VIG605" s="50"/>
      <c r="VIH605" s="50"/>
      <c r="VII605" s="50"/>
      <c r="VIN605" s="50"/>
      <c r="VIO605" s="50"/>
      <c r="VIP605" s="50"/>
      <c r="VIQ605" s="50"/>
      <c r="VIR605" s="50"/>
      <c r="VIS605" s="50"/>
      <c r="VIT605" s="50"/>
      <c r="VIU605" s="50"/>
      <c r="VIV605" s="50"/>
      <c r="VIW605" s="50"/>
      <c r="VIX605" s="50"/>
      <c r="VIY605" s="50"/>
      <c r="VIZ605" s="50"/>
      <c r="VJA605" s="50"/>
      <c r="VJB605" s="50"/>
      <c r="VJC605" s="50"/>
      <c r="VJD605" s="50"/>
      <c r="VJE605" s="50"/>
      <c r="VJF605" s="50"/>
      <c r="VJG605" s="50"/>
      <c r="VJH605" s="50"/>
      <c r="VJI605" s="50"/>
      <c r="VJJ605" s="50"/>
      <c r="VJK605" s="50"/>
      <c r="VJL605" s="50"/>
      <c r="VJM605" s="50"/>
      <c r="VJN605" s="50"/>
      <c r="VJO605" s="50"/>
      <c r="VJP605" s="50"/>
      <c r="VJQ605" s="50"/>
      <c r="VJR605" s="50"/>
      <c r="VJS605" s="50"/>
      <c r="VJT605" s="50"/>
      <c r="VJU605" s="50"/>
      <c r="VJV605" s="50"/>
      <c r="VJW605" s="50"/>
      <c r="VJX605" s="50"/>
      <c r="VJY605" s="50"/>
      <c r="VJZ605" s="50"/>
      <c r="VKA605" s="50"/>
      <c r="VKB605" s="50"/>
      <c r="VKC605" s="50"/>
      <c r="VKD605" s="50"/>
      <c r="VKE605" s="50"/>
      <c r="VKF605" s="50"/>
      <c r="VKG605" s="50"/>
      <c r="VKH605" s="50"/>
      <c r="VKI605" s="50"/>
      <c r="VKJ605" s="50"/>
      <c r="VKK605" s="50"/>
      <c r="VKL605" s="50"/>
      <c r="VKM605" s="50"/>
      <c r="VKN605" s="50"/>
      <c r="VKO605" s="50"/>
      <c r="VKP605" s="50"/>
      <c r="VKQ605" s="50"/>
      <c r="VKR605" s="50"/>
      <c r="VKS605" s="50"/>
      <c r="VKT605" s="50"/>
      <c r="VKU605" s="50"/>
      <c r="VKV605" s="50"/>
      <c r="VKW605" s="50"/>
      <c r="VKX605" s="50"/>
      <c r="VKY605" s="50"/>
      <c r="VKZ605" s="50"/>
      <c r="VLA605" s="50"/>
      <c r="VLB605" s="50"/>
      <c r="VLC605" s="50"/>
      <c r="VLD605" s="50"/>
      <c r="VLE605" s="50"/>
      <c r="VLF605" s="50"/>
      <c r="VLG605" s="50"/>
      <c r="VLH605" s="50"/>
      <c r="VLI605" s="50"/>
      <c r="VLJ605" s="50"/>
      <c r="VLK605" s="50"/>
      <c r="VLL605" s="50"/>
      <c r="VLM605" s="50"/>
      <c r="VLN605" s="50"/>
      <c r="VLO605" s="50"/>
      <c r="VLP605" s="50"/>
      <c r="VLQ605" s="50"/>
      <c r="VLR605" s="50"/>
      <c r="VLS605" s="50"/>
      <c r="VLT605" s="50"/>
      <c r="VLU605" s="50"/>
      <c r="VLV605" s="50"/>
      <c r="VLW605" s="50"/>
      <c r="VLX605" s="50"/>
      <c r="VLY605" s="50"/>
      <c r="VLZ605" s="50"/>
      <c r="VMA605" s="50"/>
      <c r="VMB605" s="50"/>
      <c r="VMC605" s="50"/>
      <c r="VMD605" s="50"/>
      <c r="VME605" s="50"/>
      <c r="VMF605" s="50"/>
      <c r="VMG605" s="50"/>
      <c r="VMH605" s="50"/>
      <c r="VMI605" s="50"/>
      <c r="VMJ605" s="50"/>
      <c r="VMK605" s="50"/>
      <c r="VML605" s="50"/>
      <c r="VMM605" s="50"/>
      <c r="VMN605" s="50"/>
      <c r="VMO605" s="50"/>
      <c r="VMP605" s="50"/>
      <c r="VMQ605" s="50"/>
      <c r="VMR605" s="50"/>
      <c r="VMS605" s="50"/>
      <c r="VMT605" s="50"/>
      <c r="VMU605" s="50"/>
      <c r="VMV605" s="50"/>
      <c r="VMW605" s="50"/>
      <c r="VMX605" s="50"/>
      <c r="VMY605" s="50"/>
      <c r="VMZ605" s="50"/>
      <c r="VNA605" s="50"/>
      <c r="VNB605" s="50"/>
      <c r="VNC605" s="50"/>
      <c r="VND605" s="50"/>
      <c r="VNE605" s="50"/>
      <c r="VNF605" s="50"/>
      <c r="VNG605" s="50"/>
      <c r="VNH605" s="50"/>
      <c r="VNI605" s="50"/>
      <c r="VNJ605" s="50"/>
      <c r="VNK605" s="50"/>
      <c r="VNL605" s="50"/>
      <c r="VNM605" s="50"/>
      <c r="VNN605" s="50"/>
      <c r="VNO605" s="50"/>
      <c r="VNP605" s="50"/>
      <c r="VNQ605" s="50"/>
      <c r="VNR605" s="50"/>
      <c r="VNS605" s="50"/>
      <c r="VNT605" s="50"/>
      <c r="VNU605" s="50"/>
      <c r="VNV605" s="50"/>
      <c r="VNW605" s="50"/>
      <c r="VNX605" s="50"/>
      <c r="VNY605" s="50"/>
      <c r="VNZ605" s="50"/>
      <c r="VOA605" s="50"/>
      <c r="VOB605" s="50"/>
      <c r="VOC605" s="50"/>
      <c r="VOD605" s="50"/>
      <c r="VOE605" s="50"/>
      <c r="VOF605" s="50"/>
      <c r="VOG605" s="50"/>
      <c r="VOH605" s="50"/>
      <c r="VOI605" s="50"/>
      <c r="VOJ605" s="50"/>
      <c r="VOK605" s="50"/>
      <c r="VOL605" s="50"/>
      <c r="VOM605" s="50"/>
      <c r="VON605" s="50"/>
      <c r="VOO605" s="50"/>
      <c r="VOP605" s="50"/>
      <c r="VOQ605" s="50"/>
      <c r="VOR605" s="50"/>
      <c r="VOS605" s="50"/>
      <c r="VOT605" s="50"/>
      <c r="VOU605" s="50"/>
      <c r="VOV605" s="50"/>
      <c r="VOW605" s="50"/>
      <c r="VOX605" s="50"/>
      <c r="VOY605" s="50"/>
      <c r="VOZ605" s="50"/>
      <c r="VPA605" s="50"/>
      <c r="VPB605" s="50"/>
      <c r="VPC605" s="50"/>
      <c r="VPD605" s="50"/>
      <c r="VPE605" s="50"/>
      <c r="VPF605" s="50"/>
      <c r="VPG605" s="50"/>
      <c r="VPH605" s="50"/>
      <c r="VPI605" s="50"/>
      <c r="VPJ605" s="50"/>
      <c r="VPK605" s="50"/>
      <c r="VPL605" s="50"/>
      <c r="VPM605" s="50"/>
      <c r="VPN605" s="50"/>
      <c r="VPO605" s="50"/>
      <c r="VPP605" s="50"/>
      <c r="VPQ605" s="50"/>
      <c r="VPR605" s="50"/>
      <c r="VPS605" s="50"/>
      <c r="VPT605" s="50"/>
      <c r="VPU605" s="50"/>
      <c r="VPV605" s="50"/>
      <c r="VPW605" s="50"/>
      <c r="VPX605" s="50"/>
      <c r="VPY605" s="50"/>
      <c r="VPZ605" s="50"/>
      <c r="VQA605" s="50"/>
      <c r="VQB605" s="50"/>
      <c r="VQC605" s="50"/>
      <c r="VQD605" s="50"/>
      <c r="VQE605" s="50"/>
      <c r="VQF605" s="50"/>
      <c r="VQG605" s="50"/>
      <c r="VQH605" s="50"/>
      <c r="VQI605" s="50"/>
      <c r="VQJ605" s="50"/>
      <c r="VQK605" s="50"/>
      <c r="VQL605" s="50"/>
      <c r="VQM605" s="50"/>
      <c r="VQN605" s="50"/>
      <c r="VQO605" s="50"/>
      <c r="VQP605" s="50"/>
      <c r="VQQ605" s="50"/>
      <c r="VQR605" s="50"/>
      <c r="VQS605" s="50"/>
      <c r="VQT605" s="50"/>
      <c r="VQU605" s="50"/>
      <c r="VQV605" s="50"/>
      <c r="VQW605" s="50"/>
      <c r="VQX605" s="50"/>
      <c r="VQY605" s="50"/>
      <c r="VQZ605" s="50"/>
      <c r="VRA605" s="50"/>
      <c r="VRB605" s="50"/>
      <c r="VRC605" s="50"/>
      <c r="VRD605" s="50"/>
      <c r="VRE605" s="50"/>
      <c r="VRF605" s="50"/>
      <c r="VRG605" s="50"/>
      <c r="VRH605" s="50"/>
      <c r="VRI605" s="50"/>
      <c r="VRJ605" s="50"/>
      <c r="VRK605" s="50"/>
      <c r="VRL605" s="50"/>
      <c r="VRM605" s="50"/>
      <c r="VRN605" s="50"/>
      <c r="VRO605" s="50"/>
      <c r="VRP605" s="50"/>
      <c r="VRQ605" s="50"/>
      <c r="VRR605" s="50"/>
      <c r="VRS605" s="50"/>
      <c r="VRT605" s="50"/>
      <c r="VRV605" s="50"/>
      <c r="VRX605" s="50"/>
      <c r="VRY605" s="50"/>
      <c r="VRZ605" s="50"/>
      <c r="VSA605" s="50"/>
      <c r="VSB605" s="50"/>
      <c r="VSC605" s="50"/>
      <c r="VSD605" s="50"/>
      <c r="VSE605" s="50"/>
      <c r="VSJ605" s="50"/>
      <c r="VSK605" s="50"/>
      <c r="VSL605" s="50"/>
      <c r="VSM605" s="50"/>
      <c r="VSN605" s="50"/>
      <c r="VSO605" s="50"/>
      <c r="VSP605" s="50"/>
      <c r="VSQ605" s="50"/>
      <c r="VSR605" s="50"/>
      <c r="VSS605" s="50"/>
      <c r="VST605" s="50"/>
      <c r="VSU605" s="50"/>
      <c r="VSV605" s="50"/>
      <c r="VSW605" s="50"/>
      <c r="VSX605" s="50"/>
      <c r="VSY605" s="50"/>
      <c r="VSZ605" s="50"/>
      <c r="VTA605" s="50"/>
      <c r="VTB605" s="50"/>
      <c r="VTC605" s="50"/>
      <c r="VTD605" s="50"/>
      <c r="VTE605" s="50"/>
      <c r="VTF605" s="50"/>
      <c r="VTG605" s="50"/>
      <c r="VTH605" s="50"/>
      <c r="VTI605" s="50"/>
      <c r="VTJ605" s="50"/>
      <c r="VTK605" s="50"/>
      <c r="VTL605" s="50"/>
      <c r="VTM605" s="50"/>
      <c r="VTN605" s="50"/>
      <c r="VTO605" s="50"/>
      <c r="VTP605" s="50"/>
      <c r="VTQ605" s="50"/>
      <c r="VTR605" s="50"/>
      <c r="VTS605" s="50"/>
      <c r="VTT605" s="50"/>
      <c r="VTU605" s="50"/>
      <c r="VTV605" s="50"/>
      <c r="VTW605" s="50"/>
      <c r="VTX605" s="50"/>
      <c r="VTY605" s="50"/>
      <c r="VTZ605" s="50"/>
      <c r="VUA605" s="50"/>
      <c r="VUB605" s="50"/>
      <c r="VUC605" s="50"/>
      <c r="VUD605" s="50"/>
      <c r="VUE605" s="50"/>
      <c r="VUF605" s="50"/>
      <c r="VUG605" s="50"/>
      <c r="VUH605" s="50"/>
      <c r="VUI605" s="50"/>
      <c r="VUJ605" s="50"/>
      <c r="VUK605" s="50"/>
      <c r="VUL605" s="50"/>
      <c r="VUM605" s="50"/>
      <c r="VUN605" s="50"/>
      <c r="VUO605" s="50"/>
      <c r="VUP605" s="50"/>
      <c r="VUQ605" s="50"/>
      <c r="VUR605" s="50"/>
      <c r="VUS605" s="50"/>
      <c r="VUT605" s="50"/>
      <c r="VUU605" s="50"/>
      <c r="VUV605" s="50"/>
      <c r="VUW605" s="50"/>
      <c r="VUX605" s="50"/>
      <c r="VUY605" s="50"/>
      <c r="VUZ605" s="50"/>
      <c r="VVA605" s="50"/>
      <c r="VVB605" s="50"/>
      <c r="VVC605" s="50"/>
      <c r="VVD605" s="50"/>
      <c r="VVE605" s="50"/>
      <c r="VVF605" s="50"/>
      <c r="VVG605" s="50"/>
      <c r="VVH605" s="50"/>
      <c r="VVI605" s="50"/>
      <c r="VVJ605" s="50"/>
      <c r="VVK605" s="50"/>
      <c r="VVL605" s="50"/>
      <c r="VVM605" s="50"/>
      <c r="VVN605" s="50"/>
      <c r="VVO605" s="50"/>
      <c r="VVP605" s="50"/>
      <c r="VVQ605" s="50"/>
      <c r="VVR605" s="50"/>
      <c r="VVS605" s="50"/>
      <c r="VVT605" s="50"/>
      <c r="VVU605" s="50"/>
      <c r="VVV605" s="50"/>
      <c r="VVW605" s="50"/>
      <c r="VVX605" s="50"/>
      <c r="VVY605" s="50"/>
      <c r="VVZ605" s="50"/>
      <c r="VWA605" s="50"/>
      <c r="VWB605" s="50"/>
      <c r="VWC605" s="50"/>
      <c r="VWD605" s="50"/>
      <c r="VWE605" s="50"/>
      <c r="VWF605" s="50"/>
      <c r="VWG605" s="50"/>
      <c r="VWH605" s="50"/>
      <c r="VWI605" s="50"/>
      <c r="VWJ605" s="50"/>
      <c r="VWK605" s="50"/>
      <c r="VWL605" s="50"/>
      <c r="VWM605" s="50"/>
      <c r="VWN605" s="50"/>
      <c r="VWO605" s="50"/>
      <c r="VWP605" s="50"/>
      <c r="VWQ605" s="50"/>
      <c r="VWR605" s="50"/>
      <c r="VWS605" s="50"/>
      <c r="VWT605" s="50"/>
      <c r="VWU605" s="50"/>
      <c r="VWV605" s="50"/>
      <c r="VWW605" s="50"/>
      <c r="VWX605" s="50"/>
      <c r="VWY605" s="50"/>
      <c r="VWZ605" s="50"/>
      <c r="VXA605" s="50"/>
      <c r="VXB605" s="50"/>
      <c r="VXC605" s="50"/>
      <c r="VXD605" s="50"/>
      <c r="VXE605" s="50"/>
      <c r="VXF605" s="50"/>
      <c r="VXG605" s="50"/>
      <c r="VXH605" s="50"/>
      <c r="VXI605" s="50"/>
      <c r="VXJ605" s="50"/>
      <c r="VXK605" s="50"/>
      <c r="VXL605" s="50"/>
      <c r="VXM605" s="50"/>
      <c r="VXN605" s="50"/>
      <c r="VXO605" s="50"/>
      <c r="VXP605" s="50"/>
      <c r="VXQ605" s="50"/>
      <c r="VXR605" s="50"/>
      <c r="VXS605" s="50"/>
      <c r="VXT605" s="50"/>
      <c r="VXU605" s="50"/>
      <c r="VXV605" s="50"/>
      <c r="VXW605" s="50"/>
      <c r="VXX605" s="50"/>
      <c r="VXY605" s="50"/>
      <c r="VXZ605" s="50"/>
      <c r="VYA605" s="50"/>
      <c r="VYB605" s="50"/>
      <c r="VYC605" s="50"/>
      <c r="VYD605" s="50"/>
      <c r="VYE605" s="50"/>
      <c r="VYF605" s="50"/>
      <c r="VYG605" s="50"/>
      <c r="VYH605" s="50"/>
      <c r="VYI605" s="50"/>
      <c r="VYJ605" s="50"/>
      <c r="VYK605" s="50"/>
      <c r="VYL605" s="50"/>
      <c r="VYM605" s="50"/>
      <c r="VYN605" s="50"/>
      <c r="VYO605" s="50"/>
      <c r="VYP605" s="50"/>
      <c r="VYQ605" s="50"/>
      <c r="VYR605" s="50"/>
      <c r="VYS605" s="50"/>
      <c r="VYT605" s="50"/>
      <c r="VYU605" s="50"/>
      <c r="VYV605" s="50"/>
      <c r="VYW605" s="50"/>
      <c r="VYX605" s="50"/>
      <c r="VYY605" s="50"/>
      <c r="VYZ605" s="50"/>
      <c r="VZA605" s="50"/>
      <c r="VZB605" s="50"/>
      <c r="VZC605" s="50"/>
      <c r="VZD605" s="50"/>
      <c r="VZE605" s="50"/>
      <c r="VZF605" s="50"/>
      <c r="VZG605" s="50"/>
      <c r="VZH605" s="50"/>
      <c r="VZI605" s="50"/>
      <c r="VZJ605" s="50"/>
      <c r="VZK605" s="50"/>
      <c r="VZL605" s="50"/>
      <c r="VZM605" s="50"/>
      <c r="VZN605" s="50"/>
      <c r="VZO605" s="50"/>
      <c r="VZP605" s="50"/>
      <c r="VZQ605" s="50"/>
      <c r="VZR605" s="50"/>
      <c r="VZS605" s="50"/>
      <c r="VZT605" s="50"/>
      <c r="VZU605" s="50"/>
      <c r="VZV605" s="50"/>
      <c r="VZW605" s="50"/>
      <c r="VZX605" s="50"/>
      <c r="VZY605" s="50"/>
      <c r="VZZ605" s="50"/>
      <c r="WAA605" s="50"/>
      <c r="WAB605" s="50"/>
      <c r="WAC605" s="50"/>
      <c r="WAD605" s="50"/>
      <c r="WAE605" s="50"/>
      <c r="WAF605" s="50"/>
      <c r="WAG605" s="50"/>
      <c r="WAH605" s="50"/>
      <c r="WAI605" s="50"/>
      <c r="WAJ605" s="50"/>
      <c r="WAK605" s="50"/>
      <c r="WAL605" s="50"/>
      <c r="WAM605" s="50"/>
      <c r="WAN605" s="50"/>
      <c r="WAO605" s="50"/>
      <c r="WAP605" s="50"/>
      <c r="WAQ605" s="50"/>
      <c r="WAR605" s="50"/>
      <c r="WAS605" s="50"/>
      <c r="WAT605" s="50"/>
      <c r="WAU605" s="50"/>
      <c r="WAV605" s="50"/>
      <c r="WAW605" s="50"/>
      <c r="WAX605" s="50"/>
      <c r="WAY605" s="50"/>
      <c r="WAZ605" s="50"/>
      <c r="WBA605" s="50"/>
      <c r="WBB605" s="50"/>
      <c r="WBC605" s="50"/>
      <c r="WBD605" s="50"/>
      <c r="WBE605" s="50"/>
      <c r="WBF605" s="50"/>
      <c r="WBG605" s="50"/>
      <c r="WBH605" s="50"/>
      <c r="WBI605" s="50"/>
      <c r="WBJ605" s="50"/>
      <c r="WBK605" s="50"/>
      <c r="WBL605" s="50"/>
      <c r="WBM605" s="50"/>
      <c r="WBN605" s="50"/>
      <c r="WBO605" s="50"/>
      <c r="WBP605" s="50"/>
      <c r="WBR605" s="50"/>
      <c r="WBT605" s="50"/>
      <c r="WBU605" s="50"/>
      <c r="WBV605" s="50"/>
      <c r="WBW605" s="50"/>
      <c r="WBX605" s="50"/>
      <c r="WBY605" s="50"/>
      <c r="WBZ605" s="50"/>
      <c r="WCA605" s="50"/>
      <c r="WCF605" s="50"/>
      <c r="WCG605" s="50"/>
      <c r="WCH605" s="50"/>
      <c r="WCI605" s="50"/>
      <c r="WCJ605" s="50"/>
      <c r="WCK605" s="50"/>
      <c r="WCL605" s="50"/>
      <c r="WCM605" s="50"/>
      <c r="WCN605" s="50"/>
      <c r="WCO605" s="50"/>
      <c r="WCP605" s="50"/>
      <c r="WCQ605" s="50"/>
      <c r="WCR605" s="50"/>
      <c r="WCS605" s="50"/>
      <c r="WCT605" s="50"/>
      <c r="WCU605" s="50"/>
      <c r="WCV605" s="50"/>
      <c r="WCW605" s="50"/>
      <c r="WCX605" s="50"/>
      <c r="WCY605" s="50"/>
      <c r="WCZ605" s="50"/>
      <c r="WDA605" s="50"/>
      <c r="WDB605" s="50"/>
      <c r="WDC605" s="50"/>
      <c r="WDD605" s="50"/>
      <c r="WDE605" s="50"/>
      <c r="WDF605" s="50"/>
      <c r="WDG605" s="50"/>
      <c r="WDH605" s="50"/>
      <c r="WDI605" s="50"/>
      <c r="WDJ605" s="50"/>
      <c r="WDK605" s="50"/>
      <c r="WDL605" s="50"/>
      <c r="WDM605" s="50"/>
      <c r="WDN605" s="50"/>
      <c r="WDO605" s="50"/>
      <c r="WDP605" s="50"/>
      <c r="WDQ605" s="50"/>
      <c r="WDR605" s="50"/>
      <c r="WDS605" s="50"/>
      <c r="WDT605" s="50"/>
      <c r="WDU605" s="50"/>
      <c r="WDV605" s="50"/>
      <c r="WDW605" s="50"/>
      <c r="WDX605" s="50"/>
      <c r="WDY605" s="50"/>
      <c r="WDZ605" s="50"/>
      <c r="WEA605" s="50"/>
      <c r="WEB605" s="50"/>
      <c r="WEC605" s="50"/>
      <c r="WED605" s="50"/>
      <c r="WEE605" s="50"/>
      <c r="WEF605" s="50"/>
      <c r="WEG605" s="50"/>
      <c r="WEH605" s="50"/>
      <c r="WEI605" s="50"/>
      <c r="WEJ605" s="50"/>
      <c r="WEK605" s="50"/>
      <c r="WEL605" s="50"/>
      <c r="WEM605" s="50"/>
      <c r="WEN605" s="50"/>
      <c r="WEO605" s="50"/>
      <c r="WEP605" s="50"/>
      <c r="WEQ605" s="50"/>
      <c r="WER605" s="50"/>
      <c r="WES605" s="50"/>
      <c r="WET605" s="50"/>
      <c r="WEU605" s="50"/>
      <c r="WEV605" s="50"/>
      <c r="WEW605" s="50"/>
      <c r="WEX605" s="50"/>
      <c r="WEY605" s="50"/>
      <c r="WEZ605" s="50"/>
      <c r="WFA605" s="50"/>
      <c r="WFB605" s="50"/>
      <c r="WFC605" s="50"/>
      <c r="WFD605" s="50"/>
      <c r="WFE605" s="50"/>
      <c r="WFF605" s="50"/>
      <c r="WFG605" s="50"/>
      <c r="WFH605" s="50"/>
      <c r="WFI605" s="50"/>
      <c r="WFJ605" s="50"/>
      <c r="WFK605" s="50"/>
      <c r="WFL605" s="50"/>
      <c r="WFM605" s="50"/>
      <c r="WFN605" s="50"/>
      <c r="WFO605" s="50"/>
      <c r="WFP605" s="50"/>
      <c r="WFQ605" s="50"/>
      <c r="WFR605" s="50"/>
      <c r="WFS605" s="50"/>
      <c r="WFT605" s="50"/>
      <c r="WFU605" s="50"/>
      <c r="WFV605" s="50"/>
      <c r="WFW605" s="50"/>
      <c r="WFX605" s="50"/>
      <c r="WFY605" s="50"/>
      <c r="WFZ605" s="50"/>
      <c r="WGA605" s="50"/>
      <c r="WGB605" s="50"/>
      <c r="WGC605" s="50"/>
      <c r="WGD605" s="50"/>
      <c r="WGE605" s="50"/>
      <c r="WGF605" s="50"/>
      <c r="WGG605" s="50"/>
      <c r="WGH605" s="50"/>
      <c r="WGI605" s="50"/>
      <c r="WGJ605" s="50"/>
      <c r="WGK605" s="50"/>
      <c r="WGL605" s="50"/>
      <c r="WGM605" s="50"/>
      <c r="WGN605" s="50"/>
      <c r="WGO605" s="50"/>
      <c r="WGP605" s="50"/>
      <c r="WGQ605" s="50"/>
      <c r="WGR605" s="50"/>
      <c r="WGS605" s="50"/>
      <c r="WGT605" s="50"/>
      <c r="WGU605" s="50"/>
      <c r="WGV605" s="50"/>
      <c r="WGW605" s="50"/>
      <c r="WGX605" s="50"/>
      <c r="WGY605" s="50"/>
      <c r="WGZ605" s="50"/>
      <c r="WHA605" s="50"/>
      <c r="WHB605" s="50"/>
      <c r="WHC605" s="50"/>
      <c r="WHD605" s="50"/>
      <c r="WHE605" s="50"/>
      <c r="WHF605" s="50"/>
      <c r="WHG605" s="50"/>
      <c r="WHH605" s="50"/>
      <c r="WHI605" s="50"/>
      <c r="WHJ605" s="50"/>
      <c r="WHK605" s="50"/>
      <c r="WHL605" s="50"/>
      <c r="WHM605" s="50"/>
      <c r="WHN605" s="50"/>
      <c r="WHO605" s="50"/>
      <c r="WHP605" s="50"/>
      <c r="WHQ605" s="50"/>
      <c r="WHR605" s="50"/>
      <c r="WHS605" s="50"/>
      <c r="WHT605" s="50"/>
      <c r="WHU605" s="50"/>
      <c r="WHV605" s="50"/>
      <c r="WHW605" s="50"/>
      <c r="WHX605" s="50"/>
      <c r="WHY605" s="50"/>
      <c r="WHZ605" s="50"/>
      <c r="WIA605" s="50"/>
      <c r="WIB605" s="50"/>
      <c r="WIC605" s="50"/>
      <c r="WID605" s="50"/>
      <c r="WIE605" s="50"/>
      <c r="WIF605" s="50"/>
      <c r="WIG605" s="50"/>
      <c r="WIH605" s="50"/>
      <c r="WII605" s="50"/>
      <c r="WIJ605" s="50"/>
      <c r="WIK605" s="50"/>
      <c r="WIL605" s="50"/>
      <c r="WIM605" s="50"/>
      <c r="WIN605" s="50"/>
      <c r="WIO605" s="50"/>
      <c r="WIP605" s="50"/>
      <c r="WIQ605" s="50"/>
      <c r="WIR605" s="50"/>
      <c r="WIS605" s="50"/>
      <c r="WIT605" s="50"/>
      <c r="WIU605" s="50"/>
      <c r="WIV605" s="50"/>
      <c r="WIW605" s="50"/>
      <c r="WIX605" s="50"/>
      <c r="WIY605" s="50"/>
      <c r="WIZ605" s="50"/>
      <c r="WJA605" s="50"/>
      <c r="WJB605" s="50"/>
      <c r="WJC605" s="50"/>
      <c r="WJD605" s="50"/>
      <c r="WJE605" s="50"/>
      <c r="WJF605" s="50"/>
      <c r="WJG605" s="50"/>
      <c r="WJH605" s="50"/>
      <c r="WJI605" s="50"/>
      <c r="WJJ605" s="50"/>
      <c r="WJK605" s="50"/>
      <c r="WJL605" s="50"/>
      <c r="WJM605" s="50"/>
      <c r="WJN605" s="50"/>
      <c r="WJO605" s="50"/>
      <c r="WJP605" s="50"/>
      <c r="WJQ605" s="50"/>
      <c r="WJR605" s="50"/>
      <c r="WJS605" s="50"/>
      <c r="WJT605" s="50"/>
      <c r="WJU605" s="50"/>
      <c r="WJV605" s="50"/>
      <c r="WJW605" s="50"/>
      <c r="WJX605" s="50"/>
      <c r="WJY605" s="50"/>
      <c r="WJZ605" s="50"/>
      <c r="WKA605" s="50"/>
      <c r="WKB605" s="50"/>
      <c r="WKC605" s="50"/>
      <c r="WKD605" s="50"/>
      <c r="WKE605" s="50"/>
      <c r="WKF605" s="50"/>
      <c r="WKG605" s="50"/>
      <c r="WKH605" s="50"/>
      <c r="WKI605" s="50"/>
      <c r="WKJ605" s="50"/>
      <c r="WKK605" s="50"/>
      <c r="WKL605" s="50"/>
      <c r="WKM605" s="50"/>
      <c r="WKN605" s="50"/>
      <c r="WKO605" s="50"/>
      <c r="WKP605" s="50"/>
      <c r="WKQ605" s="50"/>
      <c r="WKR605" s="50"/>
      <c r="WKS605" s="50"/>
      <c r="WKT605" s="50"/>
      <c r="WKU605" s="50"/>
      <c r="WKV605" s="50"/>
      <c r="WKW605" s="50"/>
      <c r="WKX605" s="50"/>
      <c r="WKY605" s="50"/>
      <c r="WKZ605" s="50"/>
      <c r="WLA605" s="50"/>
      <c r="WLB605" s="50"/>
      <c r="WLC605" s="50"/>
      <c r="WLD605" s="50"/>
      <c r="WLE605" s="50"/>
      <c r="WLF605" s="50"/>
      <c r="WLG605" s="50"/>
      <c r="WLH605" s="50"/>
      <c r="WLI605" s="50"/>
      <c r="WLJ605" s="50"/>
      <c r="WLK605" s="50"/>
      <c r="WLL605" s="50"/>
      <c r="WLN605" s="50"/>
      <c r="WLP605" s="50"/>
      <c r="WLQ605" s="50"/>
      <c r="WLR605" s="50"/>
      <c r="WLS605" s="50"/>
      <c r="WLT605" s="50"/>
      <c r="WLU605" s="50"/>
      <c r="WLV605" s="50"/>
      <c r="WLW605" s="50"/>
      <c r="WMB605" s="50"/>
      <c r="WMC605" s="50"/>
      <c r="WMD605" s="50"/>
      <c r="WME605" s="50"/>
      <c r="WMF605" s="50"/>
      <c r="WMG605" s="50"/>
      <c r="WMH605" s="50"/>
      <c r="WMI605" s="50"/>
      <c r="WMJ605" s="50"/>
      <c r="WMK605" s="50"/>
      <c r="WML605" s="50"/>
      <c r="WMM605" s="50"/>
      <c r="WMN605" s="50"/>
      <c r="WMO605" s="50"/>
      <c r="WMP605" s="50"/>
      <c r="WMQ605" s="50"/>
      <c r="WMR605" s="50"/>
      <c r="WMS605" s="50"/>
      <c r="WMT605" s="50"/>
      <c r="WMU605" s="50"/>
      <c r="WMV605" s="50"/>
      <c r="WMW605" s="50"/>
      <c r="WMX605" s="50"/>
      <c r="WMY605" s="50"/>
      <c r="WMZ605" s="50"/>
      <c r="WNA605" s="50"/>
      <c r="WNB605" s="50"/>
      <c r="WNC605" s="50"/>
      <c r="WND605" s="50"/>
      <c r="WNE605" s="50"/>
      <c r="WNF605" s="50"/>
      <c r="WNG605" s="50"/>
      <c r="WNH605" s="50"/>
      <c r="WNI605" s="50"/>
      <c r="WNJ605" s="50"/>
      <c r="WNK605" s="50"/>
      <c r="WNL605" s="50"/>
      <c r="WNM605" s="50"/>
      <c r="WNN605" s="50"/>
      <c r="WNO605" s="50"/>
      <c r="WNP605" s="50"/>
      <c r="WNQ605" s="50"/>
      <c r="WNR605" s="50"/>
      <c r="WNS605" s="50"/>
      <c r="WNT605" s="50"/>
      <c r="WNU605" s="50"/>
      <c r="WNV605" s="50"/>
      <c r="WNW605" s="50"/>
      <c r="WNX605" s="50"/>
      <c r="WNY605" s="50"/>
      <c r="WNZ605" s="50"/>
      <c r="WOA605" s="50"/>
      <c r="WOB605" s="50"/>
      <c r="WOC605" s="50"/>
      <c r="WOD605" s="50"/>
      <c r="WOE605" s="50"/>
      <c r="WOF605" s="50"/>
      <c r="WOG605" s="50"/>
      <c r="WOH605" s="50"/>
      <c r="WOI605" s="50"/>
      <c r="WOJ605" s="50"/>
      <c r="WOK605" s="50"/>
      <c r="WOL605" s="50"/>
      <c r="WOM605" s="50"/>
      <c r="WON605" s="50"/>
      <c r="WOO605" s="50"/>
      <c r="WOP605" s="50"/>
      <c r="WOQ605" s="50"/>
      <c r="WOR605" s="50"/>
      <c r="WOS605" s="50"/>
      <c r="WOT605" s="50"/>
      <c r="WOU605" s="50"/>
      <c r="WOV605" s="50"/>
      <c r="WOW605" s="50"/>
      <c r="WOX605" s="50"/>
      <c r="WOY605" s="50"/>
      <c r="WOZ605" s="50"/>
      <c r="WPA605" s="50"/>
      <c r="WPB605" s="50"/>
      <c r="WPC605" s="50"/>
      <c r="WPD605" s="50"/>
      <c r="WPE605" s="50"/>
      <c r="WPF605" s="50"/>
      <c r="WPG605" s="50"/>
      <c r="WPH605" s="50"/>
      <c r="WPI605" s="50"/>
      <c r="WPJ605" s="50"/>
      <c r="WPK605" s="50"/>
      <c r="WPL605" s="50"/>
      <c r="WPM605" s="50"/>
      <c r="WPN605" s="50"/>
      <c r="WPO605" s="50"/>
      <c r="WPP605" s="50"/>
      <c r="WPQ605" s="50"/>
      <c r="WPR605" s="50"/>
      <c r="WPS605" s="50"/>
      <c r="WPT605" s="50"/>
      <c r="WPU605" s="50"/>
      <c r="WPV605" s="50"/>
      <c r="WPW605" s="50"/>
      <c r="WPX605" s="50"/>
      <c r="WPY605" s="50"/>
      <c r="WPZ605" s="50"/>
      <c r="WQA605" s="50"/>
      <c r="WQB605" s="50"/>
      <c r="WQC605" s="50"/>
      <c r="WQD605" s="50"/>
      <c r="WQE605" s="50"/>
      <c r="WQF605" s="50"/>
      <c r="WQG605" s="50"/>
      <c r="WQH605" s="50"/>
      <c r="WQI605" s="50"/>
      <c r="WQJ605" s="50"/>
      <c r="WQK605" s="50"/>
      <c r="WQL605" s="50"/>
      <c r="WQM605" s="50"/>
      <c r="WQN605" s="50"/>
      <c r="WQO605" s="50"/>
      <c r="WQP605" s="50"/>
      <c r="WQQ605" s="50"/>
      <c r="WQR605" s="50"/>
      <c r="WQS605" s="50"/>
      <c r="WQT605" s="50"/>
      <c r="WQU605" s="50"/>
      <c r="WQV605" s="50"/>
      <c r="WQW605" s="50"/>
      <c r="WQX605" s="50"/>
      <c r="WQY605" s="50"/>
      <c r="WQZ605" s="50"/>
      <c r="WRA605" s="50"/>
      <c r="WRB605" s="50"/>
      <c r="WRC605" s="50"/>
      <c r="WRD605" s="50"/>
      <c r="WRE605" s="50"/>
      <c r="WRF605" s="50"/>
      <c r="WRG605" s="50"/>
      <c r="WRH605" s="50"/>
      <c r="WRI605" s="50"/>
      <c r="WRJ605" s="50"/>
      <c r="WRK605" s="50"/>
      <c r="WRL605" s="50"/>
      <c r="WRM605" s="50"/>
      <c r="WRN605" s="50"/>
      <c r="WRO605" s="50"/>
      <c r="WRP605" s="50"/>
      <c r="WRQ605" s="50"/>
      <c r="WRR605" s="50"/>
      <c r="WRS605" s="50"/>
      <c r="WRT605" s="50"/>
      <c r="WRU605" s="50"/>
      <c r="WRV605" s="50"/>
      <c r="WRW605" s="50"/>
      <c r="WRX605" s="50"/>
      <c r="WRY605" s="50"/>
      <c r="WRZ605" s="50"/>
      <c r="WSA605" s="50"/>
      <c r="WSB605" s="50"/>
      <c r="WSC605" s="50"/>
      <c r="WSD605" s="50"/>
      <c r="WSE605" s="50"/>
      <c r="WSF605" s="50"/>
      <c r="WSG605" s="50"/>
      <c r="WSH605" s="50"/>
      <c r="WSI605" s="50"/>
      <c r="WSJ605" s="50"/>
      <c r="WSK605" s="50"/>
      <c r="WSL605" s="50"/>
      <c r="WSM605" s="50"/>
      <c r="WSN605" s="50"/>
      <c r="WSO605" s="50"/>
      <c r="WSP605" s="50"/>
      <c r="WSQ605" s="50"/>
      <c r="WSR605" s="50"/>
      <c r="WSS605" s="50"/>
      <c r="WST605" s="50"/>
      <c r="WSU605" s="50"/>
      <c r="WSV605" s="50"/>
      <c r="WSW605" s="50"/>
      <c r="WSX605" s="50"/>
      <c r="WSY605" s="50"/>
      <c r="WSZ605" s="50"/>
      <c r="WTA605" s="50"/>
      <c r="WTB605" s="50"/>
      <c r="WTC605" s="50"/>
      <c r="WTD605" s="50"/>
      <c r="WTE605" s="50"/>
      <c r="WTF605" s="50"/>
      <c r="WTG605" s="50"/>
      <c r="WTH605" s="50"/>
      <c r="WTI605" s="50"/>
      <c r="WTJ605" s="50"/>
      <c r="WTK605" s="50"/>
      <c r="WTL605" s="50"/>
      <c r="WTM605" s="50"/>
      <c r="WTN605" s="50"/>
      <c r="WTO605" s="50"/>
      <c r="WTP605" s="50"/>
      <c r="WTQ605" s="50"/>
      <c r="WTR605" s="50"/>
      <c r="WTS605" s="50"/>
      <c r="WTT605" s="50"/>
      <c r="WTU605" s="50"/>
      <c r="WTV605" s="50"/>
      <c r="WTW605" s="50"/>
      <c r="WTX605" s="50"/>
      <c r="WTY605" s="50"/>
      <c r="WTZ605" s="50"/>
      <c r="WUA605" s="50"/>
      <c r="WUB605" s="50"/>
      <c r="WUC605" s="50"/>
      <c r="WUD605" s="50"/>
      <c r="WUE605" s="50"/>
      <c r="WUF605" s="50"/>
      <c r="WUG605" s="50"/>
      <c r="WUH605" s="50"/>
      <c r="WUI605" s="50"/>
      <c r="WUJ605" s="50"/>
      <c r="WUK605" s="50"/>
      <c r="WUL605" s="50"/>
      <c r="WUM605" s="50"/>
      <c r="WUN605" s="50"/>
      <c r="WUO605" s="50"/>
      <c r="WUP605" s="50"/>
      <c r="WUQ605" s="50"/>
      <c r="WUR605" s="50"/>
      <c r="WUS605" s="50"/>
      <c r="WUT605" s="50"/>
      <c r="WUU605" s="50"/>
      <c r="WUV605" s="50"/>
      <c r="WUW605" s="50"/>
      <c r="WUX605" s="50"/>
      <c r="WUY605" s="50"/>
      <c r="WUZ605" s="50"/>
      <c r="WVA605" s="50"/>
      <c r="WVB605" s="50"/>
      <c r="WVC605" s="50"/>
      <c r="WVD605" s="50"/>
      <c r="WVE605" s="50"/>
      <c r="WVF605" s="50"/>
      <c r="WVG605" s="50"/>
      <c r="WVH605" s="50"/>
      <c r="WVJ605" s="50"/>
      <c r="WVL605" s="50"/>
      <c r="WVM605" s="50"/>
      <c r="WVN605" s="50"/>
      <c r="WVO605" s="50"/>
      <c r="WVP605" s="50"/>
      <c r="WVQ605" s="50"/>
      <c r="WVR605" s="50"/>
      <c r="WVS605" s="50"/>
      <c r="WVX605" s="50"/>
      <c r="WVY605" s="50"/>
      <c r="WVZ605" s="50"/>
      <c r="WWA605" s="50"/>
      <c r="WWB605" s="50"/>
      <c r="WWC605" s="50"/>
      <c r="WWD605" s="50"/>
      <c r="WWE605" s="50"/>
      <c r="WWF605" s="50"/>
      <c r="WWG605" s="50"/>
      <c r="WWH605" s="50"/>
      <c r="WWI605" s="50"/>
      <c r="WWJ605" s="50"/>
      <c r="WWK605" s="50"/>
      <c r="WWL605" s="50"/>
      <c r="WWM605" s="50"/>
      <c r="WWN605" s="50"/>
      <c r="WWO605" s="50"/>
      <c r="WWP605" s="50"/>
      <c r="WWQ605" s="50"/>
      <c r="WWR605" s="50"/>
      <c r="WWS605" s="50"/>
      <c r="WWT605" s="50"/>
      <c r="WWU605" s="50"/>
      <c r="WWV605" s="50"/>
      <c r="WWW605" s="50"/>
      <c r="WWX605" s="50"/>
      <c r="WWY605" s="50"/>
      <c r="WWZ605" s="50"/>
      <c r="WXA605" s="50"/>
      <c r="WXB605" s="50"/>
      <c r="WXC605" s="50"/>
      <c r="WXD605" s="50"/>
      <c r="WXE605" s="50"/>
      <c r="WXF605" s="50"/>
      <c r="WXG605" s="50"/>
      <c r="WXH605" s="50"/>
      <c r="WXI605" s="50"/>
      <c r="WXJ605" s="50"/>
      <c r="WXK605" s="50"/>
      <c r="WXL605" s="50"/>
      <c r="WXM605" s="50"/>
      <c r="WXN605" s="50"/>
      <c r="WXO605" s="50"/>
      <c r="WXP605" s="50"/>
      <c r="WXQ605" s="50"/>
      <c r="WXR605" s="50"/>
      <c r="WXS605" s="50"/>
      <c r="WXT605" s="50"/>
      <c r="WXU605" s="50"/>
      <c r="WXV605" s="50"/>
      <c r="WXW605" s="50"/>
      <c r="WXX605" s="50"/>
      <c r="WXY605" s="50"/>
      <c r="WXZ605" s="50"/>
      <c r="WYA605" s="50"/>
      <c r="WYB605" s="50"/>
      <c r="WYC605" s="50"/>
      <c r="WYD605" s="50"/>
      <c r="WYE605" s="50"/>
      <c r="WYF605" s="50"/>
      <c r="WYG605" s="50"/>
      <c r="WYH605" s="50"/>
      <c r="WYI605" s="50"/>
      <c r="WYJ605" s="50"/>
      <c r="WYK605" s="50"/>
      <c r="WYL605" s="50"/>
      <c r="WYM605" s="50"/>
      <c r="WYN605" s="50"/>
      <c r="WYO605" s="50"/>
      <c r="WYP605" s="50"/>
      <c r="WYQ605" s="50"/>
      <c r="WYR605" s="50"/>
      <c r="WYS605" s="50"/>
      <c r="WYT605" s="50"/>
      <c r="WYU605" s="50"/>
      <c r="WYV605" s="50"/>
      <c r="WYW605" s="50"/>
      <c r="WYX605" s="50"/>
      <c r="WYY605" s="50"/>
      <c r="WYZ605" s="50"/>
      <c r="WZA605" s="50"/>
      <c r="WZB605" s="50"/>
      <c r="WZC605" s="50"/>
      <c r="WZD605" s="50"/>
      <c r="WZE605" s="50"/>
      <c r="WZF605" s="50"/>
      <c r="WZG605" s="50"/>
      <c r="WZH605" s="50"/>
      <c r="WZI605" s="50"/>
      <c r="WZJ605" s="50"/>
      <c r="WZK605" s="50"/>
      <c r="WZL605" s="50"/>
      <c r="WZM605" s="50"/>
      <c r="WZN605" s="50"/>
      <c r="WZO605" s="50"/>
      <c r="WZP605" s="50"/>
      <c r="WZQ605" s="50"/>
      <c r="WZR605" s="50"/>
      <c r="WZS605" s="50"/>
      <c r="WZT605" s="50"/>
      <c r="WZU605" s="50"/>
      <c r="WZV605" s="50"/>
      <c r="WZW605" s="50"/>
      <c r="WZX605" s="50"/>
      <c r="WZY605" s="50"/>
      <c r="WZZ605" s="50"/>
      <c r="XAA605" s="50"/>
      <c r="XAB605" s="50"/>
      <c r="XAC605" s="50"/>
      <c r="XAD605" s="50"/>
      <c r="XAE605" s="50"/>
      <c r="XAF605" s="50"/>
      <c r="XAG605" s="50"/>
      <c r="XAH605" s="50"/>
      <c r="XAI605" s="50"/>
      <c r="XAJ605" s="50"/>
      <c r="XAK605" s="50"/>
      <c r="XAL605" s="50"/>
      <c r="XAM605" s="50"/>
      <c r="XAN605" s="50"/>
      <c r="XAO605" s="50"/>
      <c r="XAP605" s="50"/>
      <c r="XAQ605" s="50"/>
      <c r="XAR605" s="50"/>
      <c r="XAS605" s="50"/>
      <c r="XAT605" s="50"/>
      <c r="XAU605" s="50"/>
      <c r="XAV605" s="50"/>
      <c r="XAW605" s="50"/>
      <c r="XAX605" s="50"/>
      <c r="XAY605" s="50"/>
      <c r="XAZ605" s="50"/>
      <c r="XBA605" s="50"/>
      <c r="XBB605" s="50"/>
      <c r="XBC605" s="50"/>
      <c r="XBD605" s="50"/>
      <c r="XBE605" s="50"/>
      <c r="XBF605" s="50"/>
      <c r="XBG605" s="50"/>
      <c r="XBH605" s="50"/>
      <c r="XBI605" s="50"/>
      <c r="XBJ605" s="50"/>
      <c r="XBK605" s="50"/>
      <c r="XBL605" s="50"/>
      <c r="XBM605" s="50"/>
      <c r="XBN605" s="50"/>
      <c r="XBO605" s="50"/>
      <c r="XBP605" s="50"/>
      <c r="XBQ605" s="50"/>
      <c r="XBR605" s="50"/>
      <c r="XBS605" s="50"/>
      <c r="XBT605" s="50"/>
      <c r="XBU605" s="50"/>
      <c r="XBV605" s="50"/>
      <c r="XBW605" s="50"/>
      <c r="XBX605" s="50"/>
      <c r="XBY605" s="50"/>
      <c r="XBZ605" s="50"/>
      <c r="XCA605" s="50"/>
      <c r="XCB605" s="50"/>
      <c r="XCC605" s="50"/>
      <c r="XCD605" s="50"/>
      <c r="XCE605" s="50"/>
      <c r="XCF605" s="50"/>
      <c r="XCG605" s="50"/>
      <c r="XCH605" s="50"/>
      <c r="XCI605" s="50"/>
      <c r="XCJ605" s="50"/>
      <c r="XCK605" s="50"/>
      <c r="XCL605" s="50"/>
      <c r="XCM605" s="50"/>
      <c r="XCN605" s="50"/>
      <c r="XCO605" s="50"/>
      <c r="XCP605" s="50"/>
      <c r="XCQ605" s="50"/>
      <c r="XCR605" s="50"/>
      <c r="XCS605" s="50"/>
      <c r="XCT605" s="50"/>
      <c r="XCU605" s="50"/>
      <c r="XCV605" s="50"/>
      <c r="XCW605" s="50"/>
      <c r="XCX605" s="50"/>
      <c r="XCY605" s="50"/>
      <c r="XCZ605" s="50"/>
      <c r="XDA605" s="50"/>
      <c r="XDB605" s="50"/>
      <c r="XDC605" s="50"/>
      <c r="XDD605" s="50"/>
      <c r="XDE605" s="50"/>
      <c r="XDF605" s="50"/>
      <c r="XDG605" s="50"/>
      <c r="XDH605" s="50"/>
      <c r="XDI605" s="50"/>
      <c r="XDJ605" s="50"/>
      <c r="XDK605" s="50"/>
      <c r="XDL605" s="50"/>
      <c r="XDM605" s="50"/>
      <c r="XDN605" s="50"/>
      <c r="XDO605" s="50"/>
      <c r="XDP605" s="50"/>
      <c r="XDQ605" s="50"/>
      <c r="XDR605" s="50"/>
      <c r="XDS605" s="50"/>
      <c r="XDT605" s="50"/>
      <c r="XDU605" s="50"/>
      <c r="XDV605" s="50"/>
      <c r="XDW605" s="50"/>
      <c r="XDX605" s="50"/>
      <c r="XDY605" s="50"/>
      <c r="XDZ605" s="50"/>
      <c r="XEA605" s="50"/>
      <c r="XEB605" s="50"/>
      <c r="XEC605" s="50"/>
      <c r="XED605" s="50"/>
      <c r="XEE605" s="50"/>
      <c r="XEF605" s="50"/>
      <c r="XEG605" s="50"/>
      <c r="XEH605" s="50"/>
      <c r="XEI605" s="50"/>
      <c r="XEJ605" s="50"/>
      <c r="XEK605" s="50"/>
      <c r="XEL605" s="50"/>
      <c r="XEM605" s="50"/>
      <c r="XEN605" s="50"/>
      <c r="XEO605" s="50"/>
      <c r="XEP605" s="50"/>
      <c r="XEQ605" s="50"/>
      <c r="XER605" s="50"/>
      <c r="XES605" s="50"/>
      <c r="XET605" s="50"/>
      <c r="XEU605" s="50"/>
      <c r="XEV605" s="50"/>
      <c r="XEW605" s="50"/>
      <c r="XEX605" s="50"/>
      <c r="XEY605" s="50"/>
      <c r="XEZ605" s="50"/>
      <c r="XFA605" s="50"/>
      <c r="XFB605" s="50"/>
      <c r="XFC605" s="50"/>
      <c r="XFD605" s="50"/>
    </row>
    <row r="606" ht="16.5" customHeight="1" spans="1:20">
      <c r="A606" s="45" t="s">
        <v>257</v>
      </c>
      <c r="B606" s="46"/>
      <c r="C606" s="46">
        <v>775</v>
      </c>
      <c r="D606" s="46">
        <v>775</v>
      </c>
      <c r="E606" s="47">
        <f t="shared" ref="E606:E607" si="45">D606/C606*100</f>
        <v>100</v>
      </c>
      <c r="F606" s="46">
        <v>240</v>
      </c>
      <c r="G606" s="48">
        <f t="shared" si="43"/>
        <v>535</v>
      </c>
      <c r="H606" s="49">
        <f t="shared" si="42"/>
        <v>222.916666666667</v>
      </c>
      <c r="I606" s="46"/>
      <c r="J606" s="48">
        <f t="shared" si="44"/>
        <v>0</v>
      </c>
      <c r="K606" s="47"/>
      <c r="Q606" s="43"/>
      <c r="R606" s="30">
        <v>737.5</v>
      </c>
      <c r="S606" s="30"/>
      <c r="T606" s="42">
        <f t="shared" si="39"/>
        <v>737.5</v>
      </c>
    </row>
    <row r="607" ht="16.5" customHeight="1" spans="1:20">
      <c r="A607" s="29" t="s">
        <v>258</v>
      </c>
      <c r="B607" s="30">
        <v>479.18</v>
      </c>
      <c r="C607" s="30">
        <v>589</v>
      </c>
      <c r="D607" s="30">
        <v>588</v>
      </c>
      <c r="E607" s="31">
        <f t="shared" si="45"/>
        <v>99.830220713073</v>
      </c>
      <c r="F607" s="30">
        <v>655</v>
      </c>
      <c r="G607" s="27">
        <f t="shared" si="43"/>
        <v>-67</v>
      </c>
      <c r="H607" s="28">
        <f t="shared" si="42"/>
        <v>-10.2290076335878</v>
      </c>
      <c r="I607" s="30">
        <f>SUM(I608:I612)</f>
        <v>538</v>
      </c>
      <c r="J607" s="27">
        <f t="shared" si="44"/>
        <v>58.82</v>
      </c>
      <c r="K607" s="31">
        <f t="shared" ref="K607" si="46">J607/B607*100</f>
        <v>12.2751366918486</v>
      </c>
      <c r="Q607" s="43"/>
      <c r="R607" s="30">
        <f>SUM(R608:R612)</f>
        <v>893.69</v>
      </c>
      <c r="S607" s="30">
        <f>SUM(S608:S612)</f>
        <v>39</v>
      </c>
      <c r="T607" s="42">
        <f t="shared" si="39"/>
        <v>932.69</v>
      </c>
    </row>
    <row r="608" ht="16.5" hidden="1" customHeight="1" spans="1:20">
      <c r="A608" s="29" t="s">
        <v>670</v>
      </c>
      <c r="B608" s="30"/>
      <c r="C608" s="30"/>
      <c r="D608" s="30"/>
      <c r="E608" s="31"/>
      <c r="F608" s="30"/>
      <c r="G608" s="27"/>
      <c r="H608" s="28"/>
      <c r="I608" s="30">
        <v>0</v>
      </c>
      <c r="J608" s="27"/>
      <c r="K608" s="31"/>
      <c r="Q608" s="43"/>
      <c r="R608" s="30">
        <v>509.19</v>
      </c>
      <c r="S608" s="30"/>
      <c r="T608" s="42">
        <f t="shared" si="39"/>
        <v>509.19</v>
      </c>
    </row>
    <row r="609" ht="16.5" customHeight="1" spans="1:20">
      <c r="A609" s="29" t="s">
        <v>671</v>
      </c>
      <c r="B609" s="30"/>
      <c r="C609" s="30"/>
      <c r="D609" s="30"/>
      <c r="E609" s="31"/>
      <c r="F609" s="30"/>
      <c r="G609" s="27"/>
      <c r="H609" s="28"/>
      <c r="I609" s="30">
        <v>538</v>
      </c>
      <c r="J609" s="27"/>
      <c r="K609" s="31"/>
      <c r="Q609" s="43"/>
      <c r="R609" s="30">
        <v>384.5</v>
      </c>
      <c r="S609" s="30"/>
      <c r="T609" s="42">
        <f t="shared" si="39"/>
        <v>384.5</v>
      </c>
    </row>
    <row r="610" ht="16.5" hidden="1" customHeight="1" spans="1:20">
      <c r="A610" s="29" t="s">
        <v>672</v>
      </c>
      <c r="B610" s="30"/>
      <c r="C610" s="30"/>
      <c r="D610" s="30"/>
      <c r="E610" s="31"/>
      <c r="F610" s="30"/>
      <c r="G610" s="27"/>
      <c r="H610" s="28"/>
      <c r="I610" s="30"/>
      <c r="J610" s="27"/>
      <c r="K610" s="31"/>
      <c r="Q610" s="43"/>
      <c r="R610" s="30"/>
      <c r="S610" s="30">
        <v>20</v>
      </c>
      <c r="T610" s="42">
        <f t="shared" si="39"/>
        <v>20</v>
      </c>
    </row>
    <row r="611" ht="16.5" hidden="1" customHeight="1" spans="1:20">
      <c r="A611" s="29" t="s">
        <v>673</v>
      </c>
      <c r="B611" s="30"/>
      <c r="C611" s="30"/>
      <c r="D611" s="30"/>
      <c r="E611" s="31"/>
      <c r="F611" s="30"/>
      <c r="G611" s="27"/>
      <c r="H611" s="28"/>
      <c r="I611" s="30"/>
      <c r="J611" s="27"/>
      <c r="K611" s="31"/>
      <c r="Q611" s="43"/>
      <c r="R611" s="30"/>
      <c r="S611" s="30"/>
      <c r="T611" s="42"/>
    </row>
    <row r="612" ht="16.5" hidden="1" customHeight="1" spans="1:20">
      <c r="A612" s="29" t="s">
        <v>674</v>
      </c>
      <c r="B612" s="30"/>
      <c r="C612" s="30"/>
      <c r="D612" s="30"/>
      <c r="E612" s="31"/>
      <c r="F612" s="30"/>
      <c r="G612" s="27"/>
      <c r="H612" s="28"/>
      <c r="I612" s="30"/>
      <c r="J612" s="27"/>
      <c r="K612" s="31"/>
      <c r="Q612" s="43"/>
      <c r="R612" s="30">
        <v>0</v>
      </c>
      <c r="S612" s="30">
        <v>19</v>
      </c>
      <c r="T612" s="42">
        <f t="shared" si="39"/>
        <v>19</v>
      </c>
    </row>
    <row r="613" ht="16.5" customHeight="1" spans="1:20">
      <c r="A613" s="29" t="s">
        <v>259</v>
      </c>
      <c r="B613" s="30"/>
      <c r="C613" s="30"/>
      <c r="D613" s="30"/>
      <c r="E613" s="31"/>
      <c r="F613" s="30"/>
      <c r="G613" s="27">
        <f t="shared" ref="G613:G618" si="47">D613-F613</f>
        <v>0</v>
      </c>
      <c r="H613" s="28"/>
      <c r="I613" s="30"/>
      <c r="J613" s="27">
        <f t="shared" ref="J613:J618" si="48">I613-B613</f>
        <v>0</v>
      </c>
      <c r="K613" s="31"/>
      <c r="Q613" s="43"/>
      <c r="R613" s="30"/>
      <c r="S613" s="30"/>
      <c r="T613" s="42">
        <f t="shared" si="39"/>
        <v>0</v>
      </c>
    </row>
    <row r="614" ht="16.5" customHeight="1" spans="1:20">
      <c r="A614" s="29" t="s">
        <v>260</v>
      </c>
      <c r="B614" s="30"/>
      <c r="C614" s="30"/>
      <c r="D614" s="30"/>
      <c r="E614" s="31"/>
      <c r="F614" s="30"/>
      <c r="G614" s="27">
        <f t="shared" si="47"/>
        <v>0</v>
      </c>
      <c r="H614" s="28"/>
      <c r="I614" s="30"/>
      <c r="J614" s="27">
        <f t="shared" si="48"/>
        <v>0</v>
      </c>
      <c r="K614" s="31"/>
      <c r="Q614" s="43"/>
      <c r="R614" s="30"/>
      <c r="S614" s="30"/>
      <c r="T614" s="42">
        <f t="shared" si="39"/>
        <v>0</v>
      </c>
    </row>
    <row r="615" ht="16.5" customHeight="1" spans="1:16384">
      <c r="A615" s="45" t="s">
        <v>261</v>
      </c>
      <c r="B615" s="46"/>
      <c r="C615" s="46"/>
      <c r="D615" s="46"/>
      <c r="E615" s="47"/>
      <c r="F615" s="46"/>
      <c r="G615" s="48">
        <f t="shared" si="47"/>
        <v>0</v>
      </c>
      <c r="H615" s="49"/>
      <c r="I615" s="46"/>
      <c r="J615" s="48">
        <f t="shared" si="48"/>
        <v>0</v>
      </c>
      <c r="K615" s="47"/>
      <c r="L615" s="50"/>
      <c r="Q615" s="43"/>
      <c r="R615" s="30"/>
      <c r="S615" s="30"/>
      <c r="T615" s="42">
        <f t="shared" si="39"/>
        <v>0</v>
      </c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AW615" s="50"/>
      <c r="AX615" s="50"/>
      <c r="AY615" s="50"/>
      <c r="AZ615" s="50"/>
      <c r="BA615" s="50"/>
      <c r="BB615" s="50"/>
      <c r="BC615" s="50"/>
      <c r="BD615" s="50"/>
      <c r="BE615" s="50"/>
      <c r="BF615" s="50"/>
      <c r="BG615" s="50"/>
      <c r="BH615" s="50"/>
      <c r="BI615" s="50"/>
      <c r="BJ615" s="50"/>
      <c r="BK615" s="50"/>
      <c r="BL615" s="50"/>
      <c r="BM615" s="50"/>
      <c r="BN615" s="50"/>
      <c r="BO615" s="50"/>
      <c r="BP615" s="50"/>
      <c r="BQ615" s="50"/>
      <c r="BR615" s="50"/>
      <c r="BS615" s="50"/>
      <c r="BT615" s="50"/>
      <c r="BU615" s="50"/>
      <c r="BV615" s="50"/>
      <c r="BW615" s="50"/>
      <c r="BX615" s="50"/>
      <c r="BY615" s="50"/>
      <c r="BZ615" s="50"/>
      <c r="CA615" s="50"/>
      <c r="CB615" s="50"/>
      <c r="CC615" s="50"/>
      <c r="CD615" s="50"/>
      <c r="CE615" s="50"/>
      <c r="CF615" s="50"/>
      <c r="CG615" s="50"/>
      <c r="CH615" s="50"/>
      <c r="CI615" s="50"/>
      <c r="CJ615" s="50"/>
      <c r="CK615" s="50"/>
      <c r="CL615" s="50"/>
      <c r="CM615" s="50"/>
      <c r="CN615" s="50"/>
      <c r="CO615" s="50"/>
      <c r="CP615" s="50"/>
      <c r="CQ615" s="50"/>
      <c r="CR615" s="50"/>
      <c r="CS615" s="50"/>
      <c r="CT615" s="50"/>
      <c r="CU615" s="50"/>
      <c r="CV615" s="50"/>
      <c r="CW615" s="50"/>
      <c r="CX615" s="50"/>
      <c r="CY615" s="50"/>
      <c r="CZ615" s="50"/>
      <c r="DA615" s="50"/>
      <c r="DB615" s="50"/>
      <c r="DC615" s="50"/>
      <c r="DD615" s="50"/>
      <c r="DE615" s="50"/>
      <c r="DF615" s="50"/>
      <c r="DG615" s="50"/>
      <c r="DH615" s="50"/>
      <c r="DI615" s="50"/>
      <c r="DJ615" s="50"/>
      <c r="DK615" s="50"/>
      <c r="DL615" s="50"/>
      <c r="DM615" s="50"/>
      <c r="DN615" s="50"/>
      <c r="DO615" s="50"/>
      <c r="DP615" s="50"/>
      <c r="DQ615" s="50"/>
      <c r="DR615" s="50"/>
      <c r="DS615" s="50"/>
      <c r="DT615" s="50"/>
      <c r="DU615" s="50"/>
      <c r="DV615" s="50"/>
      <c r="DW615" s="50"/>
      <c r="DX615" s="50"/>
      <c r="DY615" s="50"/>
      <c r="DZ615" s="50"/>
      <c r="EA615" s="50"/>
      <c r="EB615" s="50"/>
      <c r="EC615" s="50"/>
      <c r="ED615" s="50"/>
      <c r="EE615" s="50"/>
      <c r="EF615" s="50"/>
      <c r="EG615" s="50"/>
      <c r="EH615" s="50"/>
      <c r="EI615" s="50"/>
      <c r="EJ615" s="50"/>
      <c r="EK615" s="50"/>
      <c r="EL615" s="50"/>
      <c r="EM615" s="50"/>
      <c r="EN615" s="50"/>
      <c r="EO615" s="50"/>
      <c r="EP615" s="50"/>
      <c r="EQ615" s="50"/>
      <c r="ER615" s="50"/>
      <c r="ES615" s="50"/>
      <c r="ET615" s="50"/>
      <c r="EU615" s="50"/>
      <c r="EV615" s="50"/>
      <c r="EW615" s="50"/>
      <c r="EX615" s="50"/>
      <c r="EY615" s="50"/>
      <c r="EZ615" s="50"/>
      <c r="FA615" s="50"/>
      <c r="FB615" s="50"/>
      <c r="FC615" s="50"/>
      <c r="FD615" s="50"/>
      <c r="FE615" s="50"/>
      <c r="FF615" s="50"/>
      <c r="FG615" s="50"/>
      <c r="FH615" s="50"/>
      <c r="FI615" s="50"/>
      <c r="FJ615" s="50"/>
      <c r="FK615" s="50"/>
      <c r="FL615" s="50"/>
      <c r="FM615" s="50"/>
      <c r="FN615" s="50"/>
      <c r="FO615" s="50"/>
      <c r="FP615" s="50"/>
      <c r="FQ615" s="50"/>
      <c r="FR615" s="50"/>
      <c r="FS615" s="50"/>
      <c r="FT615" s="50"/>
      <c r="FU615" s="50"/>
      <c r="FV615" s="50"/>
      <c r="FW615" s="50"/>
      <c r="FX615" s="50"/>
      <c r="FY615" s="50"/>
      <c r="FZ615" s="50"/>
      <c r="GA615" s="50"/>
      <c r="GB615" s="50"/>
      <c r="GC615" s="50"/>
      <c r="GD615" s="50"/>
      <c r="GE615" s="50"/>
      <c r="GF615" s="50"/>
      <c r="GG615" s="50"/>
      <c r="GH615" s="50"/>
      <c r="GI615" s="50"/>
      <c r="GJ615" s="50"/>
      <c r="GK615" s="50"/>
      <c r="GL615" s="50"/>
      <c r="GM615" s="50"/>
      <c r="GN615" s="50"/>
      <c r="GO615" s="50"/>
      <c r="GP615" s="50"/>
      <c r="GQ615" s="50"/>
      <c r="GR615" s="50"/>
      <c r="GS615" s="50"/>
      <c r="GT615" s="50"/>
      <c r="GU615" s="50"/>
      <c r="GV615" s="50"/>
      <c r="GW615" s="50"/>
      <c r="GX615" s="50"/>
      <c r="GY615" s="50"/>
      <c r="GZ615" s="50"/>
      <c r="HA615" s="50"/>
      <c r="HB615" s="50"/>
      <c r="HC615" s="50"/>
      <c r="HD615" s="50"/>
      <c r="HE615" s="50"/>
      <c r="HF615" s="50"/>
      <c r="HG615" s="50"/>
      <c r="HH615" s="50"/>
      <c r="HI615" s="50"/>
      <c r="HJ615" s="50"/>
      <c r="HK615" s="50"/>
      <c r="HL615" s="50"/>
      <c r="HM615" s="50"/>
      <c r="HN615" s="50"/>
      <c r="HO615" s="50"/>
      <c r="HP615" s="50"/>
      <c r="HQ615" s="50"/>
      <c r="HR615" s="50"/>
      <c r="HS615" s="50"/>
      <c r="HT615" s="50"/>
      <c r="HU615" s="50"/>
      <c r="HV615" s="50"/>
      <c r="HW615" s="50"/>
      <c r="HX615" s="50"/>
      <c r="HY615" s="50"/>
      <c r="HZ615" s="50"/>
      <c r="IA615" s="50"/>
      <c r="IB615" s="50"/>
      <c r="IC615" s="50"/>
      <c r="ID615" s="50"/>
      <c r="IE615" s="50"/>
      <c r="IF615" s="50"/>
      <c r="IG615" s="50"/>
      <c r="IH615" s="50"/>
      <c r="II615" s="50"/>
      <c r="IJ615" s="50"/>
      <c r="IK615" s="50"/>
      <c r="IL615" s="50"/>
      <c r="IM615" s="50"/>
      <c r="IN615" s="50"/>
      <c r="IO615" s="50"/>
      <c r="IP615" s="50"/>
      <c r="IQ615" s="50"/>
      <c r="IR615" s="50"/>
      <c r="IS615" s="50"/>
      <c r="IT615" s="50"/>
      <c r="IU615" s="50"/>
      <c r="IV615" s="50"/>
      <c r="IX615" s="50"/>
      <c r="IZ615" s="50"/>
      <c r="JA615" s="50"/>
      <c r="JB615" s="50"/>
      <c r="JC615" s="50"/>
      <c r="JD615" s="50"/>
      <c r="JE615" s="50"/>
      <c r="JF615" s="50"/>
      <c r="JG615" s="50"/>
      <c r="JL615" s="50"/>
      <c r="JM615" s="50"/>
      <c r="JN615" s="50"/>
      <c r="JO615" s="50"/>
      <c r="JP615" s="50"/>
      <c r="JQ615" s="50"/>
      <c r="JR615" s="50"/>
      <c r="JS615" s="50"/>
      <c r="JT615" s="50"/>
      <c r="JU615" s="50"/>
      <c r="JV615" s="50"/>
      <c r="JW615" s="50"/>
      <c r="JX615" s="50"/>
      <c r="JY615" s="50"/>
      <c r="JZ615" s="50"/>
      <c r="KA615" s="50"/>
      <c r="KB615" s="50"/>
      <c r="KC615" s="50"/>
      <c r="KD615" s="50"/>
      <c r="KE615" s="50"/>
      <c r="KF615" s="50"/>
      <c r="KG615" s="50"/>
      <c r="KH615" s="50"/>
      <c r="KI615" s="50"/>
      <c r="KJ615" s="50"/>
      <c r="KK615" s="50"/>
      <c r="KL615" s="50"/>
      <c r="KM615" s="50"/>
      <c r="KN615" s="50"/>
      <c r="KO615" s="50"/>
      <c r="KP615" s="50"/>
      <c r="KQ615" s="50"/>
      <c r="KR615" s="50"/>
      <c r="KS615" s="50"/>
      <c r="KT615" s="50"/>
      <c r="KU615" s="50"/>
      <c r="KV615" s="50"/>
      <c r="KW615" s="50"/>
      <c r="KX615" s="50"/>
      <c r="KY615" s="50"/>
      <c r="KZ615" s="50"/>
      <c r="LA615" s="50"/>
      <c r="LB615" s="50"/>
      <c r="LC615" s="50"/>
      <c r="LD615" s="50"/>
      <c r="LE615" s="50"/>
      <c r="LF615" s="50"/>
      <c r="LG615" s="50"/>
      <c r="LH615" s="50"/>
      <c r="LI615" s="50"/>
      <c r="LJ615" s="50"/>
      <c r="LK615" s="50"/>
      <c r="LL615" s="50"/>
      <c r="LM615" s="50"/>
      <c r="LN615" s="50"/>
      <c r="LO615" s="50"/>
      <c r="LP615" s="50"/>
      <c r="LQ615" s="50"/>
      <c r="LR615" s="50"/>
      <c r="LS615" s="50"/>
      <c r="LT615" s="50"/>
      <c r="LU615" s="50"/>
      <c r="LV615" s="50"/>
      <c r="LW615" s="50"/>
      <c r="LX615" s="50"/>
      <c r="LY615" s="50"/>
      <c r="LZ615" s="50"/>
      <c r="MA615" s="50"/>
      <c r="MB615" s="50"/>
      <c r="MC615" s="50"/>
      <c r="MD615" s="50"/>
      <c r="ME615" s="50"/>
      <c r="MF615" s="50"/>
      <c r="MG615" s="50"/>
      <c r="MH615" s="50"/>
      <c r="MI615" s="50"/>
      <c r="MJ615" s="50"/>
      <c r="MK615" s="50"/>
      <c r="ML615" s="50"/>
      <c r="MM615" s="50"/>
      <c r="MN615" s="50"/>
      <c r="MO615" s="50"/>
      <c r="MP615" s="50"/>
      <c r="MQ615" s="50"/>
      <c r="MR615" s="50"/>
      <c r="MS615" s="50"/>
      <c r="MT615" s="50"/>
      <c r="MU615" s="50"/>
      <c r="MV615" s="50"/>
      <c r="MW615" s="50"/>
      <c r="MX615" s="50"/>
      <c r="MY615" s="50"/>
      <c r="MZ615" s="50"/>
      <c r="NA615" s="50"/>
      <c r="NB615" s="50"/>
      <c r="NC615" s="50"/>
      <c r="ND615" s="50"/>
      <c r="NE615" s="50"/>
      <c r="NF615" s="50"/>
      <c r="NG615" s="50"/>
      <c r="NH615" s="50"/>
      <c r="NI615" s="50"/>
      <c r="NJ615" s="50"/>
      <c r="NK615" s="50"/>
      <c r="NL615" s="50"/>
      <c r="NM615" s="50"/>
      <c r="NN615" s="50"/>
      <c r="NO615" s="50"/>
      <c r="NP615" s="50"/>
      <c r="NQ615" s="50"/>
      <c r="NR615" s="50"/>
      <c r="NS615" s="50"/>
      <c r="NT615" s="50"/>
      <c r="NU615" s="50"/>
      <c r="NV615" s="50"/>
      <c r="NW615" s="50"/>
      <c r="NX615" s="50"/>
      <c r="NY615" s="50"/>
      <c r="NZ615" s="50"/>
      <c r="OA615" s="50"/>
      <c r="OB615" s="50"/>
      <c r="OC615" s="50"/>
      <c r="OD615" s="50"/>
      <c r="OE615" s="50"/>
      <c r="OF615" s="50"/>
      <c r="OG615" s="50"/>
      <c r="OH615" s="50"/>
      <c r="OI615" s="50"/>
      <c r="OJ615" s="50"/>
      <c r="OK615" s="50"/>
      <c r="OL615" s="50"/>
      <c r="OM615" s="50"/>
      <c r="ON615" s="50"/>
      <c r="OO615" s="50"/>
      <c r="OP615" s="50"/>
      <c r="OQ615" s="50"/>
      <c r="OR615" s="50"/>
      <c r="OS615" s="50"/>
      <c r="OT615" s="50"/>
      <c r="OU615" s="50"/>
      <c r="OV615" s="50"/>
      <c r="OW615" s="50"/>
      <c r="OX615" s="50"/>
      <c r="OY615" s="50"/>
      <c r="OZ615" s="50"/>
      <c r="PA615" s="50"/>
      <c r="PB615" s="50"/>
      <c r="PC615" s="50"/>
      <c r="PD615" s="50"/>
      <c r="PE615" s="50"/>
      <c r="PF615" s="50"/>
      <c r="PG615" s="50"/>
      <c r="PH615" s="50"/>
      <c r="PI615" s="50"/>
      <c r="PJ615" s="50"/>
      <c r="PK615" s="50"/>
      <c r="PL615" s="50"/>
      <c r="PM615" s="50"/>
      <c r="PN615" s="50"/>
      <c r="PO615" s="50"/>
      <c r="PP615" s="50"/>
      <c r="PQ615" s="50"/>
      <c r="PR615" s="50"/>
      <c r="PS615" s="50"/>
      <c r="PT615" s="50"/>
      <c r="PU615" s="50"/>
      <c r="PV615" s="50"/>
      <c r="PW615" s="50"/>
      <c r="PX615" s="50"/>
      <c r="PY615" s="50"/>
      <c r="PZ615" s="50"/>
      <c r="QA615" s="50"/>
      <c r="QB615" s="50"/>
      <c r="QC615" s="50"/>
      <c r="QD615" s="50"/>
      <c r="QE615" s="50"/>
      <c r="QF615" s="50"/>
      <c r="QG615" s="50"/>
      <c r="QH615" s="50"/>
      <c r="QI615" s="50"/>
      <c r="QJ615" s="50"/>
      <c r="QK615" s="50"/>
      <c r="QL615" s="50"/>
      <c r="QM615" s="50"/>
      <c r="QN615" s="50"/>
      <c r="QO615" s="50"/>
      <c r="QP615" s="50"/>
      <c r="QQ615" s="50"/>
      <c r="QR615" s="50"/>
      <c r="QS615" s="50"/>
      <c r="QT615" s="50"/>
      <c r="QU615" s="50"/>
      <c r="QV615" s="50"/>
      <c r="QW615" s="50"/>
      <c r="QX615" s="50"/>
      <c r="QY615" s="50"/>
      <c r="QZ615" s="50"/>
      <c r="RA615" s="50"/>
      <c r="RB615" s="50"/>
      <c r="RC615" s="50"/>
      <c r="RD615" s="50"/>
      <c r="RE615" s="50"/>
      <c r="RF615" s="50"/>
      <c r="RG615" s="50"/>
      <c r="RH615" s="50"/>
      <c r="RI615" s="50"/>
      <c r="RJ615" s="50"/>
      <c r="RK615" s="50"/>
      <c r="RL615" s="50"/>
      <c r="RM615" s="50"/>
      <c r="RN615" s="50"/>
      <c r="RO615" s="50"/>
      <c r="RP615" s="50"/>
      <c r="RQ615" s="50"/>
      <c r="RR615" s="50"/>
      <c r="RS615" s="50"/>
      <c r="RT615" s="50"/>
      <c r="RU615" s="50"/>
      <c r="RV615" s="50"/>
      <c r="RW615" s="50"/>
      <c r="RX615" s="50"/>
      <c r="RY615" s="50"/>
      <c r="RZ615" s="50"/>
      <c r="SA615" s="50"/>
      <c r="SB615" s="50"/>
      <c r="SC615" s="50"/>
      <c r="SD615" s="50"/>
      <c r="SE615" s="50"/>
      <c r="SF615" s="50"/>
      <c r="SG615" s="50"/>
      <c r="SH615" s="50"/>
      <c r="SI615" s="50"/>
      <c r="SJ615" s="50"/>
      <c r="SK615" s="50"/>
      <c r="SL615" s="50"/>
      <c r="SM615" s="50"/>
      <c r="SN615" s="50"/>
      <c r="SO615" s="50"/>
      <c r="SP615" s="50"/>
      <c r="SQ615" s="50"/>
      <c r="SR615" s="50"/>
      <c r="ST615" s="50"/>
      <c r="SV615" s="50"/>
      <c r="SW615" s="50"/>
      <c r="SX615" s="50"/>
      <c r="SY615" s="50"/>
      <c r="SZ615" s="50"/>
      <c r="TA615" s="50"/>
      <c r="TB615" s="50"/>
      <c r="TC615" s="50"/>
      <c r="TH615" s="50"/>
      <c r="TI615" s="50"/>
      <c r="TJ615" s="50"/>
      <c r="TK615" s="50"/>
      <c r="TL615" s="50"/>
      <c r="TM615" s="50"/>
      <c r="TN615" s="50"/>
      <c r="TO615" s="50"/>
      <c r="TP615" s="50"/>
      <c r="TQ615" s="50"/>
      <c r="TR615" s="50"/>
      <c r="TS615" s="50"/>
      <c r="TT615" s="50"/>
      <c r="TU615" s="50"/>
      <c r="TV615" s="50"/>
      <c r="TW615" s="50"/>
      <c r="TX615" s="50"/>
      <c r="TY615" s="50"/>
      <c r="TZ615" s="50"/>
      <c r="UA615" s="50"/>
      <c r="UB615" s="50"/>
      <c r="UC615" s="50"/>
      <c r="UD615" s="50"/>
      <c r="UE615" s="50"/>
      <c r="UF615" s="50"/>
      <c r="UG615" s="50"/>
      <c r="UH615" s="50"/>
      <c r="UI615" s="50"/>
      <c r="UJ615" s="50"/>
      <c r="UK615" s="50"/>
      <c r="UL615" s="50"/>
      <c r="UM615" s="50"/>
      <c r="UN615" s="50"/>
      <c r="UO615" s="50"/>
      <c r="UP615" s="50"/>
      <c r="UQ615" s="50"/>
      <c r="UR615" s="50"/>
      <c r="US615" s="50"/>
      <c r="UT615" s="50"/>
      <c r="UU615" s="50"/>
      <c r="UV615" s="50"/>
      <c r="UW615" s="50"/>
      <c r="UX615" s="50"/>
      <c r="UY615" s="50"/>
      <c r="UZ615" s="50"/>
      <c r="VA615" s="50"/>
      <c r="VB615" s="50"/>
      <c r="VC615" s="50"/>
      <c r="VD615" s="50"/>
      <c r="VE615" s="50"/>
      <c r="VF615" s="50"/>
      <c r="VG615" s="50"/>
      <c r="VH615" s="50"/>
      <c r="VI615" s="50"/>
      <c r="VJ615" s="50"/>
      <c r="VK615" s="50"/>
      <c r="VL615" s="50"/>
      <c r="VM615" s="50"/>
      <c r="VN615" s="50"/>
      <c r="VO615" s="50"/>
      <c r="VP615" s="50"/>
      <c r="VQ615" s="50"/>
      <c r="VR615" s="50"/>
      <c r="VS615" s="50"/>
      <c r="VT615" s="50"/>
      <c r="VU615" s="50"/>
      <c r="VV615" s="50"/>
      <c r="VW615" s="50"/>
      <c r="VX615" s="50"/>
      <c r="VY615" s="50"/>
      <c r="VZ615" s="50"/>
      <c r="WA615" s="50"/>
      <c r="WB615" s="50"/>
      <c r="WC615" s="50"/>
      <c r="WD615" s="50"/>
      <c r="WE615" s="50"/>
      <c r="WF615" s="50"/>
      <c r="WG615" s="50"/>
      <c r="WH615" s="50"/>
      <c r="WI615" s="50"/>
      <c r="WJ615" s="50"/>
      <c r="WK615" s="50"/>
      <c r="WL615" s="50"/>
      <c r="WM615" s="50"/>
      <c r="WN615" s="50"/>
      <c r="WO615" s="50"/>
      <c r="WP615" s="50"/>
      <c r="WQ615" s="50"/>
      <c r="WR615" s="50"/>
      <c r="WS615" s="50"/>
      <c r="WT615" s="50"/>
      <c r="WU615" s="50"/>
      <c r="WV615" s="50"/>
      <c r="WW615" s="50"/>
      <c r="WX615" s="50"/>
      <c r="WY615" s="50"/>
      <c r="WZ615" s="50"/>
      <c r="XA615" s="50"/>
      <c r="XB615" s="50"/>
      <c r="XC615" s="50"/>
      <c r="XD615" s="50"/>
      <c r="XE615" s="50"/>
      <c r="XF615" s="50"/>
      <c r="XG615" s="50"/>
      <c r="XH615" s="50"/>
      <c r="XI615" s="50"/>
      <c r="XJ615" s="50"/>
      <c r="XK615" s="50"/>
      <c r="XL615" s="50"/>
      <c r="XM615" s="50"/>
      <c r="XN615" s="50"/>
      <c r="XO615" s="50"/>
      <c r="XP615" s="50"/>
      <c r="XQ615" s="50"/>
      <c r="XR615" s="50"/>
      <c r="XS615" s="50"/>
      <c r="XT615" s="50"/>
      <c r="XU615" s="50"/>
      <c r="XV615" s="50"/>
      <c r="XW615" s="50"/>
      <c r="XX615" s="50"/>
      <c r="XY615" s="50"/>
      <c r="XZ615" s="50"/>
      <c r="YA615" s="50"/>
      <c r="YB615" s="50"/>
      <c r="YC615" s="50"/>
      <c r="YD615" s="50"/>
      <c r="YE615" s="50"/>
      <c r="YF615" s="50"/>
      <c r="YG615" s="50"/>
      <c r="YH615" s="50"/>
      <c r="YI615" s="50"/>
      <c r="YJ615" s="50"/>
      <c r="YK615" s="50"/>
      <c r="YL615" s="50"/>
      <c r="YM615" s="50"/>
      <c r="YN615" s="50"/>
      <c r="YO615" s="50"/>
      <c r="YP615" s="50"/>
      <c r="YQ615" s="50"/>
      <c r="YR615" s="50"/>
      <c r="YS615" s="50"/>
      <c r="YT615" s="50"/>
      <c r="YU615" s="50"/>
      <c r="YV615" s="50"/>
      <c r="YW615" s="50"/>
      <c r="YX615" s="50"/>
      <c r="YY615" s="50"/>
      <c r="YZ615" s="50"/>
      <c r="ZA615" s="50"/>
      <c r="ZB615" s="50"/>
      <c r="ZC615" s="50"/>
      <c r="ZD615" s="50"/>
      <c r="ZE615" s="50"/>
      <c r="ZF615" s="50"/>
      <c r="ZG615" s="50"/>
      <c r="ZH615" s="50"/>
      <c r="ZI615" s="50"/>
      <c r="ZJ615" s="50"/>
      <c r="ZK615" s="50"/>
      <c r="ZL615" s="50"/>
      <c r="ZM615" s="50"/>
      <c r="ZN615" s="50"/>
      <c r="ZO615" s="50"/>
      <c r="ZP615" s="50"/>
      <c r="ZQ615" s="50"/>
      <c r="ZR615" s="50"/>
      <c r="ZS615" s="50"/>
      <c r="ZT615" s="50"/>
      <c r="ZU615" s="50"/>
      <c r="ZV615" s="50"/>
      <c r="ZW615" s="50"/>
      <c r="ZX615" s="50"/>
      <c r="ZY615" s="50"/>
      <c r="ZZ615" s="50"/>
      <c r="AAA615" s="50"/>
      <c r="AAB615" s="50"/>
      <c r="AAC615" s="50"/>
      <c r="AAD615" s="50"/>
      <c r="AAE615" s="50"/>
      <c r="AAF615" s="50"/>
      <c r="AAG615" s="50"/>
      <c r="AAH615" s="50"/>
      <c r="AAI615" s="50"/>
      <c r="AAJ615" s="50"/>
      <c r="AAK615" s="50"/>
      <c r="AAL615" s="50"/>
      <c r="AAM615" s="50"/>
      <c r="AAN615" s="50"/>
      <c r="AAO615" s="50"/>
      <c r="AAP615" s="50"/>
      <c r="AAQ615" s="50"/>
      <c r="AAR615" s="50"/>
      <c r="AAS615" s="50"/>
      <c r="AAT615" s="50"/>
      <c r="AAU615" s="50"/>
      <c r="AAV615" s="50"/>
      <c r="AAW615" s="50"/>
      <c r="AAX615" s="50"/>
      <c r="AAY615" s="50"/>
      <c r="AAZ615" s="50"/>
      <c r="ABA615" s="50"/>
      <c r="ABB615" s="50"/>
      <c r="ABC615" s="50"/>
      <c r="ABD615" s="50"/>
      <c r="ABE615" s="50"/>
      <c r="ABF615" s="50"/>
      <c r="ABG615" s="50"/>
      <c r="ABH615" s="50"/>
      <c r="ABI615" s="50"/>
      <c r="ABJ615" s="50"/>
      <c r="ABK615" s="50"/>
      <c r="ABL615" s="50"/>
      <c r="ABM615" s="50"/>
      <c r="ABN615" s="50"/>
      <c r="ABO615" s="50"/>
      <c r="ABP615" s="50"/>
      <c r="ABQ615" s="50"/>
      <c r="ABR615" s="50"/>
      <c r="ABS615" s="50"/>
      <c r="ABT615" s="50"/>
      <c r="ABU615" s="50"/>
      <c r="ABV615" s="50"/>
      <c r="ABW615" s="50"/>
      <c r="ABX615" s="50"/>
      <c r="ABY615" s="50"/>
      <c r="ABZ615" s="50"/>
      <c r="ACA615" s="50"/>
      <c r="ACB615" s="50"/>
      <c r="ACC615" s="50"/>
      <c r="ACD615" s="50"/>
      <c r="ACE615" s="50"/>
      <c r="ACF615" s="50"/>
      <c r="ACG615" s="50"/>
      <c r="ACH615" s="50"/>
      <c r="ACI615" s="50"/>
      <c r="ACJ615" s="50"/>
      <c r="ACK615" s="50"/>
      <c r="ACL615" s="50"/>
      <c r="ACM615" s="50"/>
      <c r="ACN615" s="50"/>
      <c r="ACP615" s="50"/>
      <c r="ACR615" s="50"/>
      <c r="ACS615" s="50"/>
      <c r="ACT615" s="50"/>
      <c r="ACU615" s="50"/>
      <c r="ACV615" s="50"/>
      <c r="ACW615" s="50"/>
      <c r="ACX615" s="50"/>
      <c r="ACY615" s="50"/>
      <c r="ADD615" s="50"/>
      <c r="ADE615" s="50"/>
      <c r="ADF615" s="50"/>
      <c r="ADG615" s="50"/>
      <c r="ADH615" s="50"/>
      <c r="ADI615" s="50"/>
      <c r="ADJ615" s="50"/>
      <c r="ADK615" s="50"/>
      <c r="ADL615" s="50"/>
      <c r="ADM615" s="50"/>
      <c r="ADN615" s="50"/>
      <c r="ADO615" s="50"/>
      <c r="ADP615" s="50"/>
      <c r="ADQ615" s="50"/>
      <c r="ADR615" s="50"/>
      <c r="ADS615" s="50"/>
      <c r="ADT615" s="50"/>
      <c r="ADU615" s="50"/>
      <c r="ADV615" s="50"/>
      <c r="ADW615" s="50"/>
      <c r="ADX615" s="50"/>
      <c r="ADY615" s="50"/>
      <c r="ADZ615" s="50"/>
      <c r="AEA615" s="50"/>
      <c r="AEB615" s="50"/>
      <c r="AEC615" s="50"/>
      <c r="AED615" s="50"/>
      <c r="AEE615" s="50"/>
      <c r="AEF615" s="50"/>
      <c r="AEG615" s="50"/>
      <c r="AEH615" s="50"/>
      <c r="AEI615" s="50"/>
      <c r="AEJ615" s="50"/>
      <c r="AEK615" s="50"/>
      <c r="AEL615" s="50"/>
      <c r="AEM615" s="50"/>
      <c r="AEN615" s="50"/>
      <c r="AEO615" s="50"/>
      <c r="AEP615" s="50"/>
      <c r="AEQ615" s="50"/>
      <c r="AER615" s="50"/>
      <c r="AES615" s="50"/>
      <c r="AET615" s="50"/>
      <c r="AEU615" s="50"/>
      <c r="AEV615" s="50"/>
      <c r="AEW615" s="50"/>
      <c r="AEX615" s="50"/>
      <c r="AEY615" s="50"/>
      <c r="AEZ615" s="50"/>
      <c r="AFA615" s="50"/>
      <c r="AFB615" s="50"/>
      <c r="AFC615" s="50"/>
      <c r="AFD615" s="50"/>
      <c r="AFE615" s="50"/>
      <c r="AFF615" s="50"/>
      <c r="AFG615" s="50"/>
      <c r="AFH615" s="50"/>
      <c r="AFI615" s="50"/>
      <c r="AFJ615" s="50"/>
      <c r="AFK615" s="50"/>
      <c r="AFL615" s="50"/>
      <c r="AFM615" s="50"/>
      <c r="AFN615" s="50"/>
      <c r="AFO615" s="50"/>
      <c r="AFP615" s="50"/>
      <c r="AFQ615" s="50"/>
      <c r="AFR615" s="50"/>
      <c r="AFS615" s="50"/>
      <c r="AFT615" s="50"/>
      <c r="AFU615" s="50"/>
      <c r="AFV615" s="50"/>
      <c r="AFW615" s="50"/>
      <c r="AFX615" s="50"/>
      <c r="AFY615" s="50"/>
      <c r="AFZ615" s="50"/>
      <c r="AGA615" s="50"/>
      <c r="AGB615" s="50"/>
      <c r="AGC615" s="50"/>
      <c r="AGD615" s="50"/>
      <c r="AGE615" s="50"/>
      <c r="AGF615" s="50"/>
      <c r="AGG615" s="50"/>
      <c r="AGH615" s="50"/>
      <c r="AGI615" s="50"/>
      <c r="AGJ615" s="50"/>
      <c r="AGK615" s="50"/>
      <c r="AGL615" s="50"/>
      <c r="AGM615" s="50"/>
      <c r="AGN615" s="50"/>
      <c r="AGO615" s="50"/>
      <c r="AGP615" s="50"/>
      <c r="AGQ615" s="50"/>
      <c r="AGR615" s="50"/>
      <c r="AGS615" s="50"/>
      <c r="AGT615" s="50"/>
      <c r="AGU615" s="50"/>
      <c r="AGV615" s="50"/>
      <c r="AGW615" s="50"/>
      <c r="AGX615" s="50"/>
      <c r="AGY615" s="50"/>
      <c r="AGZ615" s="50"/>
      <c r="AHA615" s="50"/>
      <c r="AHB615" s="50"/>
      <c r="AHC615" s="50"/>
      <c r="AHD615" s="50"/>
      <c r="AHE615" s="50"/>
      <c r="AHF615" s="50"/>
      <c r="AHG615" s="50"/>
      <c r="AHH615" s="50"/>
      <c r="AHI615" s="50"/>
      <c r="AHJ615" s="50"/>
      <c r="AHK615" s="50"/>
      <c r="AHL615" s="50"/>
      <c r="AHM615" s="50"/>
      <c r="AHN615" s="50"/>
      <c r="AHO615" s="50"/>
      <c r="AHP615" s="50"/>
      <c r="AHQ615" s="50"/>
      <c r="AHR615" s="50"/>
      <c r="AHS615" s="50"/>
      <c r="AHT615" s="50"/>
      <c r="AHU615" s="50"/>
      <c r="AHV615" s="50"/>
      <c r="AHW615" s="50"/>
      <c r="AHX615" s="50"/>
      <c r="AHY615" s="50"/>
      <c r="AHZ615" s="50"/>
      <c r="AIA615" s="50"/>
      <c r="AIB615" s="50"/>
      <c r="AIC615" s="50"/>
      <c r="AID615" s="50"/>
      <c r="AIE615" s="50"/>
      <c r="AIF615" s="50"/>
      <c r="AIG615" s="50"/>
      <c r="AIH615" s="50"/>
      <c r="AII615" s="50"/>
      <c r="AIJ615" s="50"/>
      <c r="AIK615" s="50"/>
      <c r="AIL615" s="50"/>
      <c r="AIM615" s="50"/>
      <c r="AIN615" s="50"/>
      <c r="AIO615" s="50"/>
      <c r="AIP615" s="50"/>
      <c r="AIQ615" s="50"/>
      <c r="AIR615" s="50"/>
      <c r="AIS615" s="50"/>
      <c r="AIT615" s="50"/>
      <c r="AIU615" s="50"/>
      <c r="AIV615" s="50"/>
      <c r="AIW615" s="50"/>
      <c r="AIX615" s="50"/>
      <c r="AIY615" s="50"/>
      <c r="AIZ615" s="50"/>
      <c r="AJA615" s="50"/>
      <c r="AJB615" s="50"/>
      <c r="AJC615" s="50"/>
      <c r="AJD615" s="50"/>
      <c r="AJE615" s="50"/>
      <c r="AJF615" s="50"/>
      <c r="AJG615" s="50"/>
      <c r="AJH615" s="50"/>
      <c r="AJI615" s="50"/>
      <c r="AJJ615" s="50"/>
      <c r="AJK615" s="50"/>
      <c r="AJL615" s="50"/>
      <c r="AJM615" s="50"/>
      <c r="AJN615" s="50"/>
      <c r="AJO615" s="50"/>
      <c r="AJP615" s="50"/>
      <c r="AJQ615" s="50"/>
      <c r="AJR615" s="50"/>
      <c r="AJS615" s="50"/>
      <c r="AJT615" s="50"/>
      <c r="AJU615" s="50"/>
      <c r="AJV615" s="50"/>
      <c r="AJW615" s="50"/>
      <c r="AJX615" s="50"/>
      <c r="AJY615" s="50"/>
      <c r="AJZ615" s="50"/>
      <c r="AKA615" s="50"/>
      <c r="AKB615" s="50"/>
      <c r="AKC615" s="50"/>
      <c r="AKD615" s="50"/>
      <c r="AKE615" s="50"/>
      <c r="AKF615" s="50"/>
      <c r="AKG615" s="50"/>
      <c r="AKH615" s="50"/>
      <c r="AKI615" s="50"/>
      <c r="AKJ615" s="50"/>
      <c r="AKK615" s="50"/>
      <c r="AKL615" s="50"/>
      <c r="AKM615" s="50"/>
      <c r="AKN615" s="50"/>
      <c r="AKO615" s="50"/>
      <c r="AKP615" s="50"/>
      <c r="AKQ615" s="50"/>
      <c r="AKR615" s="50"/>
      <c r="AKS615" s="50"/>
      <c r="AKT615" s="50"/>
      <c r="AKU615" s="50"/>
      <c r="AKV615" s="50"/>
      <c r="AKW615" s="50"/>
      <c r="AKX615" s="50"/>
      <c r="AKY615" s="50"/>
      <c r="AKZ615" s="50"/>
      <c r="ALA615" s="50"/>
      <c r="ALB615" s="50"/>
      <c r="ALC615" s="50"/>
      <c r="ALD615" s="50"/>
      <c r="ALE615" s="50"/>
      <c r="ALF615" s="50"/>
      <c r="ALG615" s="50"/>
      <c r="ALH615" s="50"/>
      <c r="ALI615" s="50"/>
      <c r="ALJ615" s="50"/>
      <c r="ALK615" s="50"/>
      <c r="ALL615" s="50"/>
      <c r="ALM615" s="50"/>
      <c r="ALN615" s="50"/>
      <c r="ALO615" s="50"/>
      <c r="ALP615" s="50"/>
      <c r="ALQ615" s="50"/>
      <c r="ALR615" s="50"/>
      <c r="ALS615" s="50"/>
      <c r="ALT615" s="50"/>
      <c r="ALU615" s="50"/>
      <c r="ALV615" s="50"/>
      <c r="ALW615" s="50"/>
      <c r="ALX615" s="50"/>
      <c r="ALY615" s="50"/>
      <c r="ALZ615" s="50"/>
      <c r="AMA615" s="50"/>
      <c r="AMB615" s="50"/>
      <c r="AMC615" s="50"/>
      <c r="AMD615" s="50"/>
      <c r="AME615" s="50"/>
      <c r="AMF615" s="50"/>
      <c r="AMG615" s="50"/>
      <c r="AMH615" s="50"/>
      <c r="AMI615" s="50"/>
      <c r="AMJ615" s="50"/>
      <c r="AML615" s="50"/>
      <c r="AMN615" s="50"/>
      <c r="AMO615" s="50"/>
      <c r="AMP615" s="50"/>
      <c r="AMQ615" s="50"/>
      <c r="AMR615" s="50"/>
      <c r="AMS615" s="50"/>
      <c r="AMT615" s="50"/>
      <c r="AMU615" s="50"/>
      <c r="AMZ615" s="50"/>
      <c r="ANA615" s="50"/>
      <c r="ANB615" s="50"/>
      <c r="ANC615" s="50"/>
      <c r="AND615" s="50"/>
      <c r="ANE615" s="50"/>
      <c r="ANF615" s="50"/>
      <c r="ANG615" s="50"/>
      <c r="ANH615" s="50"/>
      <c r="ANI615" s="50"/>
      <c r="ANJ615" s="50"/>
      <c r="ANK615" s="50"/>
      <c r="ANL615" s="50"/>
      <c r="ANM615" s="50"/>
      <c r="ANN615" s="50"/>
      <c r="ANO615" s="50"/>
      <c r="ANP615" s="50"/>
      <c r="ANQ615" s="50"/>
      <c r="ANR615" s="50"/>
      <c r="ANS615" s="50"/>
      <c r="ANT615" s="50"/>
      <c r="ANU615" s="50"/>
      <c r="ANV615" s="50"/>
      <c r="ANW615" s="50"/>
      <c r="ANX615" s="50"/>
      <c r="ANY615" s="50"/>
      <c r="ANZ615" s="50"/>
      <c r="AOA615" s="50"/>
      <c r="AOB615" s="50"/>
      <c r="AOC615" s="50"/>
      <c r="AOD615" s="50"/>
      <c r="AOE615" s="50"/>
      <c r="AOF615" s="50"/>
      <c r="AOG615" s="50"/>
      <c r="AOH615" s="50"/>
      <c r="AOI615" s="50"/>
      <c r="AOJ615" s="50"/>
      <c r="AOK615" s="50"/>
      <c r="AOL615" s="50"/>
      <c r="AOM615" s="50"/>
      <c r="AON615" s="50"/>
      <c r="AOO615" s="50"/>
      <c r="AOP615" s="50"/>
      <c r="AOQ615" s="50"/>
      <c r="AOR615" s="50"/>
      <c r="AOS615" s="50"/>
      <c r="AOT615" s="50"/>
      <c r="AOU615" s="50"/>
      <c r="AOV615" s="50"/>
      <c r="AOW615" s="50"/>
      <c r="AOX615" s="50"/>
      <c r="AOY615" s="50"/>
      <c r="AOZ615" s="50"/>
      <c r="APA615" s="50"/>
      <c r="APB615" s="50"/>
      <c r="APC615" s="50"/>
      <c r="APD615" s="50"/>
      <c r="APE615" s="50"/>
      <c r="APF615" s="50"/>
      <c r="APG615" s="50"/>
      <c r="APH615" s="50"/>
      <c r="API615" s="50"/>
      <c r="APJ615" s="50"/>
      <c r="APK615" s="50"/>
      <c r="APL615" s="50"/>
      <c r="APM615" s="50"/>
      <c r="APN615" s="50"/>
      <c r="APO615" s="50"/>
      <c r="APP615" s="50"/>
      <c r="APQ615" s="50"/>
      <c r="APR615" s="50"/>
      <c r="APS615" s="50"/>
      <c r="APT615" s="50"/>
      <c r="APU615" s="50"/>
      <c r="APV615" s="50"/>
      <c r="APW615" s="50"/>
      <c r="APX615" s="50"/>
      <c r="APY615" s="50"/>
      <c r="APZ615" s="50"/>
      <c r="AQA615" s="50"/>
      <c r="AQB615" s="50"/>
      <c r="AQC615" s="50"/>
      <c r="AQD615" s="50"/>
      <c r="AQE615" s="50"/>
      <c r="AQF615" s="50"/>
      <c r="AQG615" s="50"/>
      <c r="AQH615" s="50"/>
      <c r="AQI615" s="50"/>
      <c r="AQJ615" s="50"/>
      <c r="AQK615" s="50"/>
      <c r="AQL615" s="50"/>
      <c r="AQM615" s="50"/>
      <c r="AQN615" s="50"/>
      <c r="AQO615" s="50"/>
      <c r="AQP615" s="50"/>
      <c r="AQQ615" s="50"/>
      <c r="AQR615" s="50"/>
      <c r="AQS615" s="50"/>
      <c r="AQT615" s="50"/>
      <c r="AQU615" s="50"/>
      <c r="AQV615" s="50"/>
      <c r="AQW615" s="50"/>
      <c r="AQX615" s="50"/>
      <c r="AQY615" s="50"/>
      <c r="AQZ615" s="50"/>
      <c r="ARA615" s="50"/>
      <c r="ARB615" s="50"/>
      <c r="ARC615" s="50"/>
      <c r="ARD615" s="50"/>
      <c r="ARE615" s="50"/>
      <c r="ARF615" s="50"/>
      <c r="ARG615" s="50"/>
      <c r="ARH615" s="50"/>
      <c r="ARI615" s="50"/>
      <c r="ARJ615" s="50"/>
      <c r="ARK615" s="50"/>
      <c r="ARL615" s="50"/>
      <c r="ARM615" s="50"/>
      <c r="ARN615" s="50"/>
      <c r="ARO615" s="50"/>
      <c r="ARP615" s="50"/>
      <c r="ARQ615" s="50"/>
      <c r="ARR615" s="50"/>
      <c r="ARS615" s="50"/>
      <c r="ART615" s="50"/>
      <c r="ARU615" s="50"/>
      <c r="ARV615" s="50"/>
      <c r="ARW615" s="50"/>
      <c r="ARX615" s="50"/>
      <c r="ARY615" s="50"/>
      <c r="ARZ615" s="50"/>
      <c r="ASA615" s="50"/>
      <c r="ASB615" s="50"/>
      <c r="ASC615" s="50"/>
      <c r="ASD615" s="50"/>
      <c r="ASE615" s="50"/>
      <c r="ASF615" s="50"/>
      <c r="ASG615" s="50"/>
      <c r="ASH615" s="50"/>
      <c r="ASI615" s="50"/>
      <c r="ASJ615" s="50"/>
      <c r="ASK615" s="50"/>
      <c r="ASL615" s="50"/>
      <c r="ASM615" s="50"/>
      <c r="ASN615" s="50"/>
      <c r="ASO615" s="50"/>
      <c r="ASP615" s="50"/>
      <c r="ASQ615" s="50"/>
      <c r="ASR615" s="50"/>
      <c r="ASS615" s="50"/>
      <c r="AST615" s="50"/>
      <c r="ASU615" s="50"/>
      <c r="ASV615" s="50"/>
      <c r="ASW615" s="50"/>
      <c r="ASX615" s="50"/>
      <c r="ASY615" s="50"/>
      <c r="ASZ615" s="50"/>
      <c r="ATA615" s="50"/>
      <c r="ATB615" s="50"/>
      <c r="ATC615" s="50"/>
      <c r="ATD615" s="50"/>
      <c r="ATE615" s="50"/>
      <c r="ATF615" s="50"/>
      <c r="ATG615" s="50"/>
      <c r="ATH615" s="50"/>
      <c r="ATI615" s="50"/>
      <c r="ATJ615" s="50"/>
      <c r="ATK615" s="50"/>
      <c r="ATL615" s="50"/>
      <c r="ATM615" s="50"/>
      <c r="ATN615" s="50"/>
      <c r="ATO615" s="50"/>
      <c r="ATP615" s="50"/>
      <c r="ATQ615" s="50"/>
      <c r="ATR615" s="50"/>
      <c r="ATS615" s="50"/>
      <c r="ATT615" s="50"/>
      <c r="ATU615" s="50"/>
      <c r="ATV615" s="50"/>
      <c r="ATW615" s="50"/>
      <c r="ATX615" s="50"/>
      <c r="ATY615" s="50"/>
      <c r="ATZ615" s="50"/>
      <c r="AUA615" s="50"/>
      <c r="AUB615" s="50"/>
      <c r="AUC615" s="50"/>
      <c r="AUD615" s="50"/>
      <c r="AUE615" s="50"/>
      <c r="AUF615" s="50"/>
      <c r="AUG615" s="50"/>
      <c r="AUH615" s="50"/>
      <c r="AUI615" s="50"/>
      <c r="AUJ615" s="50"/>
      <c r="AUK615" s="50"/>
      <c r="AUL615" s="50"/>
      <c r="AUM615" s="50"/>
      <c r="AUN615" s="50"/>
      <c r="AUO615" s="50"/>
      <c r="AUP615" s="50"/>
      <c r="AUQ615" s="50"/>
      <c r="AUR615" s="50"/>
      <c r="AUS615" s="50"/>
      <c r="AUT615" s="50"/>
      <c r="AUU615" s="50"/>
      <c r="AUV615" s="50"/>
      <c r="AUW615" s="50"/>
      <c r="AUX615" s="50"/>
      <c r="AUY615" s="50"/>
      <c r="AUZ615" s="50"/>
      <c r="AVA615" s="50"/>
      <c r="AVB615" s="50"/>
      <c r="AVC615" s="50"/>
      <c r="AVD615" s="50"/>
      <c r="AVE615" s="50"/>
      <c r="AVF615" s="50"/>
      <c r="AVG615" s="50"/>
      <c r="AVH615" s="50"/>
      <c r="AVI615" s="50"/>
      <c r="AVJ615" s="50"/>
      <c r="AVK615" s="50"/>
      <c r="AVL615" s="50"/>
      <c r="AVM615" s="50"/>
      <c r="AVN615" s="50"/>
      <c r="AVO615" s="50"/>
      <c r="AVP615" s="50"/>
      <c r="AVQ615" s="50"/>
      <c r="AVR615" s="50"/>
      <c r="AVS615" s="50"/>
      <c r="AVT615" s="50"/>
      <c r="AVU615" s="50"/>
      <c r="AVV615" s="50"/>
      <c r="AVW615" s="50"/>
      <c r="AVX615" s="50"/>
      <c r="AVY615" s="50"/>
      <c r="AVZ615" s="50"/>
      <c r="AWA615" s="50"/>
      <c r="AWB615" s="50"/>
      <c r="AWC615" s="50"/>
      <c r="AWD615" s="50"/>
      <c r="AWE615" s="50"/>
      <c r="AWF615" s="50"/>
      <c r="AWH615" s="50"/>
      <c r="AWJ615" s="50"/>
      <c r="AWK615" s="50"/>
      <c r="AWL615" s="50"/>
      <c r="AWM615" s="50"/>
      <c r="AWN615" s="50"/>
      <c r="AWO615" s="50"/>
      <c r="AWP615" s="50"/>
      <c r="AWQ615" s="50"/>
      <c r="AWV615" s="50"/>
      <c r="AWW615" s="50"/>
      <c r="AWX615" s="50"/>
      <c r="AWY615" s="50"/>
      <c r="AWZ615" s="50"/>
      <c r="AXA615" s="50"/>
      <c r="AXB615" s="50"/>
      <c r="AXC615" s="50"/>
      <c r="AXD615" s="50"/>
      <c r="AXE615" s="50"/>
      <c r="AXF615" s="50"/>
      <c r="AXG615" s="50"/>
      <c r="AXH615" s="50"/>
      <c r="AXI615" s="50"/>
      <c r="AXJ615" s="50"/>
      <c r="AXK615" s="50"/>
      <c r="AXL615" s="50"/>
      <c r="AXM615" s="50"/>
      <c r="AXN615" s="50"/>
      <c r="AXO615" s="50"/>
      <c r="AXP615" s="50"/>
      <c r="AXQ615" s="50"/>
      <c r="AXR615" s="50"/>
      <c r="AXS615" s="50"/>
      <c r="AXT615" s="50"/>
      <c r="AXU615" s="50"/>
      <c r="AXV615" s="50"/>
      <c r="AXW615" s="50"/>
      <c r="AXX615" s="50"/>
      <c r="AXY615" s="50"/>
      <c r="AXZ615" s="50"/>
      <c r="AYA615" s="50"/>
      <c r="AYB615" s="50"/>
      <c r="AYC615" s="50"/>
      <c r="AYD615" s="50"/>
      <c r="AYE615" s="50"/>
      <c r="AYF615" s="50"/>
      <c r="AYG615" s="50"/>
      <c r="AYH615" s="50"/>
      <c r="AYI615" s="50"/>
      <c r="AYJ615" s="50"/>
      <c r="AYK615" s="50"/>
      <c r="AYL615" s="50"/>
      <c r="AYM615" s="50"/>
      <c r="AYN615" s="50"/>
      <c r="AYO615" s="50"/>
      <c r="AYP615" s="50"/>
      <c r="AYQ615" s="50"/>
      <c r="AYR615" s="50"/>
      <c r="AYS615" s="50"/>
      <c r="AYT615" s="50"/>
      <c r="AYU615" s="50"/>
      <c r="AYV615" s="50"/>
      <c r="AYW615" s="50"/>
      <c r="AYX615" s="50"/>
      <c r="AYY615" s="50"/>
      <c r="AYZ615" s="50"/>
      <c r="AZA615" s="50"/>
      <c r="AZB615" s="50"/>
      <c r="AZC615" s="50"/>
      <c r="AZD615" s="50"/>
      <c r="AZE615" s="50"/>
      <c r="AZF615" s="50"/>
      <c r="AZG615" s="50"/>
      <c r="AZH615" s="50"/>
      <c r="AZI615" s="50"/>
      <c r="AZJ615" s="50"/>
      <c r="AZK615" s="50"/>
      <c r="AZL615" s="50"/>
      <c r="AZM615" s="50"/>
      <c r="AZN615" s="50"/>
      <c r="AZO615" s="50"/>
      <c r="AZP615" s="50"/>
      <c r="AZQ615" s="50"/>
      <c r="AZR615" s="50"/>
      <c r="AZS615" s="50"/>
      <c r="AZT615" s="50"/>
      <c r="AZU615" s="50"/>
      <c r="AZV615" s="50"/>
      <c r="AZW615" s="50"/>
      <c r="AZX615" s="50"/>
      <c r="AZY615" s="50"/>
      <c r="AZZ615" s="50"/>
      <c r="BAA615" s="50"/>
      <c r="BAB615" s="50"/>
      <c r="BAC615" s="50"/>
      <c r="BAD615" s="50"/>
      <c r="BAE615" s="50"/>
      <c r="BAF615" s="50"/>
      <c r="BAG615" s="50"/>
      <c r="BAH615" s="50"/>
      <c r="BAI615" s="50"/>
      <c r="BAJ615" s="50"/>
      <c r="BAK615" s="50"/>
      <c r="BAL615" s="50"/>
      <c r="BAM615" s="50"/>
      <c r="BAN615" s="50"/>
      <c r="BAO615" s="50"/>
      <c r="BAP615" s="50"/>
      <c r="BAQ615" s="50"/>
      <c r="BAR615" s="50"/>
      <c r="BAS615" s="50"/>
      <c r="BAT615" s="50"/>
      <c r="BAU615" s="50"/>
      <c r="BAV615" s="50"/>
      <c r="BAW615" s="50"/>
      <c r="BAX615" s="50"/>
      <c r="BAY615" s="50"/>
      <c r="BAZ615" s="50"/>
      <c r="BBA615" s="50"/>
      <c r="BBB615" s="50"/>
      <c r="BBC615" s="50"/>
      <c r="BBD615" s="50"/>
      <c r="BBE615" s="50"/>
      <c r="BBF615" s="50"/>
      <c r="BBG615" s="50"/>
      <c r="BBH615" s="50"/>
      <c r="BBI615" s="50"/>
      <c r="BBJ615" s="50"/>
      <c r="BBK615" s="50"/>
      <c r="BBL615" s="50"/>
      <c r="BBM615" s="50"/>
      <c r="BBN615" s="50"/>
      <c r="BBO615" s="50"/>
      <c r="BBP615" s="50"/>
      <c r="BBQ615" s="50"/>
      <c r="BBR615" s="50"/>
      <c r="BBS615" s="50"/>
      <c r="BBT615" s="50"/>
      <c r="BBU615" s="50"/>
      <c r="BBV615" s="50"/>
      <c r="BBW615" s="50"/>
      <c r="BBX615" s="50"/>
      <c r="BBY615" s="50"/>
      <c r="BBZ615" s="50"/>
      <c r="BCA615" s="50"/>
      <c r="BCB615" s="50"/>
      <c r="BCC615" s="50"/>
      <c r="BCD615" s="50"/>
      <c r="BCE615" s="50"/>
      <c r="BCF615" s="50"/>
      <c r="BCG615" s="50"/>
      <c r="BCH615" s="50"/>
      <c r="BCI615" s="50"/>
      <c r="BCJ615" s="50"/>
      <c r="BCK615" s="50"/>
      <c r="BCL615" s="50"/>
      <c r="BCM615" s="50"/>
      <c r="BCN615" s="50"/>
      <c r="BCO615" s="50"/>
      <c r="BCP615" s="50"/>
      <c r="BCQ615" s="50"/>
      <c r="BCR615" s="50"/>
      <c r="BCS615" s="50"/>
      <c r="BCT615" s="50"/>
      <c r="BCU615" s="50"/>
      <c r="BCV615" s="50"/>
      <c r="BCW615" s="50"/>
      <c r="BCX615" s="50"/>
      <c r="BCY615" s="50"/>
      <c r="BCZ615" s="50"/>
      <c r="BDA615" s="50"/>
      <c r="BDB615" s="50"/>
      <c r="BDC615" s="50"/>
      <c r="BDD615" s="50"/>
      <c r="BDE615" s="50"/>
      <c r="BDF615" s="50"/>
      <c r="BDG615" s="50"/>
      <c r="BDH615" s="50"/>
      <c r="BDI615" s="50"/>
      <c r="BDJ615" s="50"/>
      <c r="BDK615" s="50"/>
      <c r="BDL615" s="50"/>
      <c r="BDM615" s="50"/>
      <c r="BDN615" s="50"/>
      <c r="BDO615" s="50"/>
      <c r="BDP615" s="50"/>
      <c r="BDQ615" s="50"/>
      <c r="BDR615" s="50"/>
      <c r="BDS615" s="50"/>
      <c r="BDT615" s="50"/>
      <c r="BDU615" s="50"/>
      <c r="BDV615" s="50"/>
      <c r="BDW615" s="50"/>
      <c r="BDX615" s="50"/>
      <c r="BDY615" s="50"/>
      <c r="BDZ615" s="50"/>
      <c r="BEA615" s="50"/>
      <c r="BEB615" s="50"/>
      <c r="BEC615" s="50"/>
      <c r="BED615" s="50"/>
      <c r="BEE615" s="50"/>
      <c r="BEF615" s="50"/>
      <c r="BEG615" s="50"/>
      <c r="BEH615" s="50"/>
      <c r="BEI615" s="50"/>
      <c r="BEJ615" s="50"/>
      <c r="BEK615" s="50"/>
      <c r="BEL615" s="50"/>
      <c r="BEM615" s="50"/>
      <c r="BEN615" s="50"/>
      <c r="BEO615" s="50"/>
      <c r="BEP615" s="50"/>
      <c r="BEQ615" s="50"/>
      <c r="BER615" s="50"/>
      <c r="BES615" s="50"/>
      <c r="BET615" s="50"/>
      <c r="BEU615" s="50"/>
      <c r="BEV615" s="50"/>
      <c r="BEW615" s="50"/>
      <c r="BEX615" s="50"/>
      <c r="BEY615" s="50"/>
      <c r="BEZ615" s="50"/>
      <c r="BFA615" s="50"/>
      <c r="BFB615" s="50"/>
      <c r="BFC615" s="50"/>
      <c r="BFD615" s="50"/>
      <c r="BFE615" s="50"/>
      <c r="BFF615" s="50"/>
      <c r="BFG615" s="50"/>
      <c r="BFH615" s="50"/>
      <c r="BFI615" s="50"/>
      <c r="BFJ615" s="50"/>
      <c r="BFK615" s="50"/>
      <c r="BFL615" s="50"/>
      <c r="BFM615" s="50"/>
      <c r="BFN615" s="50"/>
      <c r="BFO615" s="50"/>
      <c r="BFP615" s="50"/>
      <c r="BFQ615" s="50"/>
      <c r="BFR615" s="50"/>
      <c r="BFS615" s="50"/>
      <c r="BFT615" s="50"/>
      <c r="BFU615" s="50"/>
      <c r="BFV615" s="50"/>
      <c r="BFW615" s="50"/>
      <c r="BFX615" s="50"/>
      <c r="BFY615" s="50"/>
      <c r="BFZ615" s="50"/>
      <c r="BGA615" s="50"/>
      <c r="BGB615" s="50"/>
      <c r="BGD615" s="50"/>
      <c r="BGF615" s="50"/>
      <c r="BGG615" s="50"/>
      <c r="BGH615" s="50"/>
      <c r="BGI615" s="50"/>
      <c r="BGJ615" s="50"/>
      <c r="BGK615" s="50"/>
      <c r="BGL615" s="50"/>
      <c r="BGM615" s="50"/>
      <c r="BGR615" s="50"/>
      <c r="BGS615" s="50"/>
      <c r="BGT615" s="50"/>
      <c r="BGU615" s="50"/>
      <c r="BGV615" s="50"/>
      <c r="BGW615" s="50"/>
      <c r="BGX615" s="50"/>
      <c r="BGY615" s="50"/>
      <c r="BGZ615" s="50"/>
      <c r="BHA615" s="50"/>
      <c r="BHB615" s="50"/>
      <c r="BHC615" s="50"/>
      <c r="BHD615" s="50"/>
      <c r="BHE615" s="50"/>
      <c r="BHF615" s="50"/>
      <c r="BHG615" s="50"/>
      <c r="BHH615" s="50"/>
      <c r="BHI615" s="50"/>
      <c r="BHJ615" s="50"/>
      <c r="BHK615" s="50"/>
      <c r="BHL615" s="50"/>
      <c r="BHM615" s="50"/>
      <c r="BHN615" s="50"/>
      <c r="BHO615" s="50"/>
      <c r="BHP615" s="50"/>
      <c r="BHQ615" s="50"/>
      <c r="BHR615" s="50"/>
      <c r="BHS615" s="50"/>
      <c r="BHT615" s="50"/>
      <c r="BHU615" s="50"/>
      <c r="BHV615" s="50"/>
      <c r="BHW615" s="50"/>
      <c r="BHX615" s="50"/>
      <c r="BHY615" s="50"/>
      <c r="BHZ615" s="50"/>
      <c r="BIA615" s="50"/>
      <c r="BIB615" s="50"/>
      <c r="BIC615" s="50"/>
      <c r="BID615" s="50"/>
      <c r="BIE615" s="50"/>
      <c r="BIF615" s="50"/>
      <c r="BIG615" s="50"/>
      <c r="BIH615" s="50"/>
      <c r="BII615" s="50"/>
      <c r="BIJ615" s="50"/>
      <c r="BIK615" s="50"/>
      <c r="BIL615" s="50"/>
      <c r="BIM615" s="50"/>
      <c r="BIN615" s="50"/>
      <c r="BIO615" s="50"/>
      <c r="BIP615" s="50"/>
      <c r="BIQ615" s="50"/>
      <c r="BIR615" s="50"/>
      <c r="BIS615" s="50"/>
      <c r="BIT615" s="50"/>
      <c r="BIU615" s="50"/>
      <c r="BIV615" s="50"/>
      <c r="BIW615" s="50"/>
      <c r="BIX615" s="50"/>
      <c r="BIY615" s="50"/>
      <c r="BIZ615" s="50"/>
      <c r="BJA615" s="50"/>
      <c r="BJB615" s="50"/>
      <c r="BJC615" s="50"/>
      <c r="BJD615" s="50"/>
      <c r="BJE615" s="50"/>
      <c r="BJF615" s="50"/>
      <c r="BJG615" s="50"/>
      <c r="BJH615" s="50"/>
      <c r="BJI615" s="50"/>
      <c r="BJJ615" s="50"/>
      <c r="BJK615" s="50"/>
      <c r="BJL615" s="50"/>
      <c r="BJM615" s="50"/>
      <c r="BJN615" s="50"/>
      <c r="BJO615" s="50"/>
      <c r="BJP615" s="50"/>
      <c r="BJQ615" s="50"/>
      <c r="BJR615" s="50"/>
      <c r="BJS615" s="50"/>
      <c r="BJT615" s="50"/>
      <c r="BJU615" s="50"/>
      <c r="BJV615" s="50"/>
      <c r="BJW615" s="50"/>
      <c r="BJX615" s="50"/>
      <c r="BJY615" s="50"/>
      <c r="BJZ615" s="50"/>
      <c r="BKA615" s="50"/>
      <c r="BKB615" s="50"/>
      <c r="BKC615" s="50"/>
      <c r="BKD615" s="50"/>
      <c r="BKE615" s="50"/>
      <c r="BKF615" s="50"/>
      <c r="BKG615" s="50"/>
      <c r="BKH615" s="50"/>
      <c r="BKI615" s="50"/>
      <c r="BKJ615" s="50"/>
      <c r="BKK615" s="50"/>
      <c r="BKL615" s="50"/>
      <c r="BKM615" s="50"/>
      <c r="BKN615" s="50"/>
      <c r="BKO615" s="50"/>
      <c r="BKP615" s="50"/>
      <c r="BKQ615" s="50"/>
      <c r="BKR615" s="50"/>
      <c r="BKS615" s="50"/>
      <c r="BKT615" s="50"/>
      <c r="BKU615" s="50"/>
      <c r="BKV615" s="50"/>
      <c r="BKW615" s="50"/>
      <c r="BKX615" s="50"/>
      <c r="BKY615" s="50"/>
      <c r="BKZ615" s="50"/>
      <c r="BLA615" s="50"/>
      <c r="BLB615" s="50"/>
      <c r="BLC615" s="50"/>
      <c r="BLD615" s="50"/>
      <c r="BLE615" s="50"/>
      <c r="BLF615" s="50"/>
      <c r="BLG615" s="50"/>
      <c r="BLH615" s="50"/>
      <c r="BLI615" s="50"/>
      <c r="BLJ615" s="50"/>
      <c r="BLK615" s="50"/>
      <c r="BLL615" s="50"/>
      <c r="BLM615" s="50"/>
      <c r="BLN615" s="50"/>
      <c r="BLO615" s="50"/>
      <c r="BLP615" s="50"/>
      <c r="BLQ615" s="50"/>
      <c r="BLR615" s="50"/>
      <c r="BLS615" s="50"/>
      <c r="BLT615" s="50"/>
      <c r="BLU615" s="50"/>
      <c r="BLV615" s="50"/>
      <c r="BLW615" s="50"/>
      <c r="BLX615" s="50"/>
      <c r="BLY615" s="50"/>
      <c r="BLZ615" s="50"/>
      <c r="BMA615" s="50"/>
      <c r="BMB615" s="50"/>
      <c r="BMC615" s="50"/>
      <c r="BMD615" s="50"/>
      <c r="BME615" s="50"/>
      <c r="BMF615" s="50"/>
      <c r="BMG615" s="50"/>
      <c r="BMH615" s="50"/>
      <c r="BMI615" s="50"/>
      <c r="BMJ615" s="50"/>
      <c r="BMK615" s="50"/>
      <c r="BML615" s="50"/>
      <c r="BMM615" s="50"/>
      <c r="BMN615" s="50"/>
      <c r="BMO615" s="50"/>
      <c r="BMP615" s="50"/>
      <c r="BMQ615" s="50"/>
      <c r="BMR615" s="50"/>
      <c r="BMS615" s="50"/>
      <c r="BMT615" s="50"/>
      <c r="BMU615" s="50"/>
      <c r="BMV615" s="50"/>
      <c r="BMW615" s="50"/>
      <c r="BMX615" s="50"/>
      <c r="BMY615" s="50"/>
      <c r="BMZ615" s="50"/>
      <c r="BNA615" s="50"/>
      <c r="BNB615" s="50"/>
      <c r="BNC615" s="50"/>
      <c r="BND615" s="50"/>
      <c r="BNE615" s="50"/>
      <c r="BNF615" s="50"/>
      <c r="BNG615" s="50"/>
      <c r="BNH615" s="50"/>
      <c r="BNI615" s="50"/>
      <c r="BNJ615" s="50"/>
      <c r="BNK615" s="50"/>
      <c r="BNL615" s="50"/>
      <c r="BNM615" s="50"/>
      <c r="BNN615" s="50"/>
      <c r="BNO615" s="50"/>
      <c r="BNP615" s="50"/>
      <c r="BNQ615" s="50"/>
      <c r="BNR615" s="50"/>
      <c r="BNS615" s="50"/>
      <c r="BNT615" s="50"/>
      <c r="BNU615" s="50"/>
      <c r="BNV615" s="50"/>
      <c r="BNW615" s="50"/>
      <c r="BNX615" s="50"/>
      <c r="BNY615" s="50"/>
      <c r="BNZ615" s="50"/>
      <c r="BOA615" s="50"/>
      <c r="BOB615" s="50"/>
      <c r="BOC615" s="50"/>
      <c r="BOD615" s="50"/>
      <c r="BOE615" s="50"/>
      <c r="BOF615" s="50"/>
      <c r="BOG615" s="50"/>
      <c r="BOH615" s="50"/>
      <c r="BOI615" s="50"/>
      <c r="BOJ615" s="50"/>
      <c r="BOK615" s="50"/>
      <c r="BOL615" s="50"/>
      <c r="BOM615" s="50"/>
      <c r="BON615" s="50"/>
      <c r="BOO615" s="50"/>
      <c r="BOP615" s="50"/>
      <c r="BOQ615" s="50"/>
      <c r="BOR615" s="50"/>
      <c r="BOS615" s="50"/>
      <c r="BOT615" s="50"/>
      <c r="BOU615" s="50"/>
      <c r="BOV615" s="50"/>
      <c r="BOW615" s="50"/>
      <c r="BOX615" s="50"/>
      <c r="BOY615" s="50"/>
      <c r="BOZ615" s="50"/>
      <c r="BPA615" s="50"/>
      <c r="BPB615" s="50"/>
      <c r="BPC615" s="50"/>
      <c r="BPD615" s="50"/>
      <c r="BPE615" s="50"/>
      <c r="BPF615" s="50"/>
      <c r="BPG615" s="50"/>
      <c r="BPH615" s="50"/>
      <c r="BPI615" s="50"/>
      <c r="BPJ615" s="50"/>
      <c r="BPK615" s="50"/>
      <c r="BPL615" s="50"/>
      <c r="BPM615" s="50"/>
      <c r="BPN615" s="50"/>
      <c r="BPO615" s="50"/>
      <c r="BPP615" s="50"/>
      <c r="BPQ615" s="50"/>
      <c r="BPR615" s="50"/>
      <c r="BPS615" s="50"/>
      <c r="BPT615" s="50"/>
      <c r="BPU615" s="50"/>
      <c r="BPV615" s="50"/>
      <c r="BPW615" s="50"/>
      <c r="BPX615" s="50"/>
      <c r="BPZ615" s="50"/>
      <c r="BQB615" s="50"/>
      <c r="BQC615" s="50"/>
      <c r="BQD615" s="50"/>
      <c r="BQE615" s="50"/>
      <c r="BQF615" s="50"/>
      <c r="BQG615" s="50"/>
      <c r="BQH615" s="50"/>
      <c r="BQI615" s="50"/>
      <c r="BQN615" s="50"/>
      <c r="BQO615" s="50"/>
      <c r="BQP615" s="50"/>
      <c r="BQQ615" s="50"/>
      <c r="BQR615" s="50"/>
      <c r="BQS615" s="50"/>
      <c r="BQT615" s="50"/>
      <c r="BQU615" s="50"/>
      <c r="BQV615" s="50"/>
      <c r="BQW615" s="50"/>
      <c r="BQX615" s="50"/>
      <c r="BQY615" s="50"/>
      <c r="BQZ615" s="50"/>
      <c r="BRA615" s="50"/>
      <c r="BRB615" s="50"/>
      <c r="BRC615" s="50"/>
      <c r="BRD615" s="50"/>
      <c r="BRE615" s="50"/>
      <c r="BRF615" s="50"/>
      <c r="BRG615" s="50"/>
      <c r="BRH615" s="50"/>
      <c r="BRI615" s="50"/>
      <c r="BRJ615" s="50"/>
      <c r="BRK615" s="50"/>
      <c r="BRL615" s="50"/>
      <c r="BRM615" s="50"/>
      <c r="BRN615" s="50"/>
      <c r="BRO615" s="50"/>
      <c r="BRP615" s="50"/>
      <c r="BRQ615" s="50"/>
      <c r="BRR615" s="50"/>
      <c r="BRS615" s="50"/>
      <c r="BRT615" s="50"/>
      <c r="BRU615" s="50"/>
      <c r="BRV615" s="50"/>
      <c r="BRW615" s="50"/>
      <c r="BRX615" s="50"/>
      <c r="BRY615" s="50"/>
      <c r="BRZ615" s="50"/>
      <c r="BSA615" s="50"/>
      <c r="BSB615" s="50"/>
      <c r="BSC615" s="50"/>
      <c r="BSD615" s="50"/>
      <c r="BSE615" s="50"/>
      <c r="BSF615" s="50"/>
      <c r="BSG615" s="50"/>
      <c r="BSH615" s="50"/>
      <c r="BSI615" s="50"/>
      <c r="BSJ615" s="50"/>
      <c r="BSK615" s="50"/>
      <c r="BSL615" s="50"/>
      <c r="BSM615" s="50"/>
      <c r="BSN615" s="50"/>
      <c r="BSO615" s="50"/>
      <c r="BSP615" s="50"/>
      <c r="BSQ615" s="50"/>
      <c r="BSR615" s="50"/>
      <c r="BSS615" s="50"/>
      <c r="BST615" s="50"/>
      <c r="BSU615" s="50"/>
      <c r="BSV615" s="50"/>
      <c r="BSW615" s="50"/>
      <c r="BSX615" s="50"/>
      <c r="BSY615" s="50"/>
      <c r="BSZ615" s="50"/>
      <c r="BTA615" s="50"/>
      <c r="BTB615" s="50"/>
      <c r="BTC615" s="50"/>
      <c r="BTD615" s="50"/>
      <c r="BTE615" s="50"/>
      <c r="BTF615" s="50"/>
      <c r="BTG615" s="50"/>
      <c r="BTH615" s="50"/>
      <c r="BTI615" s="50"/>
      <c r="BTJ615" s="50"/>
      <c r="BTK615" s="50"/>
      <c r="BTL615" s="50"/>
      <c r="BTM615" s="50"/>
      <c r="BTN615" s="50"/>
      <c r="BTO615" s="50"/>
      <c r="BTP615" s="50"/>
      <c r="BTQ615" s="50"/>
      <c r="BTR615" s="50"/>
      <c r="BTS615" s="50"/>
      <c r="BTT615" s="50"/>
      <c r="BTU615" s="50"/>
      <c r="BTV615" s="50"/>
      <c r="BTW615" s="50"/>
      <c r="BTX615" s="50"/>
      <c r="BTY615" s="50"/>
      <c r="BTZ615" s="50"/>
      <c r="BUA615" s="50"/>
      <c r="BUB615" s="50"/>
      <c r="BUC615" s="50"/>
      <c r="BUD615" s="50"/>
      <c r="BUE615" s="50"/>
      <c r="BUF615" s="50"/>
      <c r="BUG615" s="50"/>
      <c r="BUH615" s="50"/>
      <c r="BUI615" s="50"/>
      <c r="BUJ615" s="50"/>
      <c r="BUK615" s="50"/>
      <c r="BUL615" s="50"/>
      <c r="BUM615" s="50"/>
      <c r="BUN615" s="50"/>
      <c r="BUO615" s="50"/>
      <c r="BUP615" s="50"/>
      <c r="BUQ615" s="50"/>
      <c r="BUR615" s="50"/>
      <c r="BUS615" s="50"/>
      <c r="BUT615" s="50"/>
      <c r="BUU615" s="50"/>
      <c r="BUV615" s="50"/>
      <c r="BUW615" s="50"/>
      <c r="BUX615" s="50"/>
      <c r="BUY615" s="50"/>
      <c r="BUZ615" s="50"/>
      <c r="BVA615" s="50"/>
      <c r="BVB615" s="50"/>
      <c r="BVC615" s="50"/>
      <c r="BVD615" s="50"/>
      <c r="BVE615" s="50"/>
      <c r="BVF615" s="50"/>
      <c r="BVG615" s="50"/>
      <c r="BVH615" s="50"/>
      <c r="BVI615" s="50"/>
      <c r="BVJ615" s="50"/>
      <c r="BVK615" s="50"/>
      <c r="BVL615" s="50"/>
      <c r="BVM615" s="50"/>
      <c r="BVN615" s="50"/>
      <c r="BVO615" s="50"/>
      <c r="BVP615" s="50"/>
      <c r="BVQ615" s="50"/>
      <c r="BVR615" s="50"/>
      <c r="BVS615" s="50"/>
      <c r="BVT615" s="50"/>
      <c r="BVU615" s="50"/>
      <c r="BVV615" s="50"/>
      <c r="BVW615" s="50"/>
      <c r="BVX615" s="50"/>
      <c r="BVY615" s="50"/>
      <c r="BVZ615" s="50"/>
      <c r="BWA615" s="50"/>
      <c r="BWB615" s="50"/>
      <c r="BWC615" s="50"/>
      <c r="BWD615" s="50"/>
      <c r="BWE615" s="50"/>
      <c r="BWF615" s="50"/>
      <c r="BWG615" s="50"/>
      <c r="BWH615" s="50"/>
      <c r="BWI615" s="50"/>
      <c r="BWJ615" s="50"/>
      <c r="BWK615" s="50"/>
      <c r="BWL615" s="50"/>
      <c r="BWM615" s="50"/>
      <c r="BWN615" s="50"/>
      <c r="BWO615" s="50"/>
      <c r="BWP615" s="50"/>
      <c r="BWQ615" s="50"/>
      <c r="BWR615" s="50"/>
      <c r="BWS615" s="50"/>
      <c r="BWT615" s="50"/>
      <c r="BWU615" s="50"/>
      <c r="BWV615" s="50"/>
      <c r="BWW615" s="50"/>
      <c r="BWX615" s="50"/>
      <c r="BWY615" s="50"/>
      <c r="BWZ615" s="50"/>
      <c r="BXA615" s="50"/>
      <c r="BXB615" s="50"/>
      <c r="BXC615" s="50"/>
      <c r="BXD615" s="50"/>
      <c r="BXE615" s="50"/>
      <c r="BXF615" s="50"/>
      <c r="BXG615" s="50"/>
      <c r="BXH615" s="50"/>
      <c r="BXI615" s="50"/>
      <c r="BXJ615" s="50"/>
      <c r="BXK615" s="50"/>
      <c r="BXL615" s="50"/>
      <c r="BXM615" s="50"/>
      <c r="BXN615" s="50"/>
      <c r="BXO615" s="50"/>
      <c r="BXP615" s="50"/>
      <c r="BXQ615" s="50"/>
      <c r="BXR615" s="50"/>
      <c r="BXS615" s="50"/>
      <c r="BXT615" s="50"/>
      <c r="BXU615" s="50"/>
      <c r="BXV615" s="50"/>
      <c r="BXW615" s="50"/>
      <c r="BXX615" s="50"/>
      <c r="BXY615" s="50"/>
      <c r="BXZ615" s="50"/>
      <c r="BYA615" s="50"/>
      <c r="BYB615" s="50"/>
      <c r="BYC615" s="50"/>
      <c r="BYD615" s="50"/>
      <c r="BYE615" s="50"/>
      <c r="BYF615" s="50"/>
      <c r="BYG615" s="50"/>
      <c r="BYH615" s="50"/>
      <c r="BYI615" s="50"/>
      <c r="BYJ615" s="50"/>
      <c r="BYK615" s="50"/>
      <c r="BYL615" s="50"/>
      <c r="BYM615" s="50"/>
      <c r="BYN615" s="50"/>
      <c r="BYO615" s="50"/>
      <c r="BYP615" s="50"/>
      <c r="BYQ615" s="50"/>
      <c r="BYR615" s="50"/>
      <c r="BYS615" s="50"/>
      <c r="BYT615" s="50"/>
      <c r="BYU615" s="50"/>
      <c r="BYV615" s="50"/>
      <c r="BYW615" s="50"/>
      <c r="BYX615" s="50"/>
      <c r="BYY615" s="50"/>
      <c r="BYZ615" s="50"/>
      <c r="BZA615" s="50"/>
      <c r="BZB615" s="50"/>
      <c r="BZC615" s="50"/>
      <c r="BZD615" s="50"/>
      <c r="BZE615" s="50"/>
      <c r="BZF615" s="50"/>
      <c r="BZG615" s="50"/>
      <c r="BZH615" s="50"/>
      <c r="BZI615" s="50"/>
      <c r="BZJ615" s="50"/>
      <c r="BZK615" s="50"/>
      <c r="BZL615" s="50"/>
      <c r="BZM615" s="50"/>
      <c r="BZN615" s="50"/>
      <c r="BZO615" s="50"/>
      <c r="BZP615" s="50"/>
      <c r="BZQ615" s="50"/>
      <c r="BZR615" s="50"/>
      <c r="BZS615" s="50"/>
      <c r="BZT615" s="50"/>
      <c r="BZV615" s="50"/>
      <c r="BZX615" s="50"/>
      <c r="BZY615" s="50"/>
      <c r="BZZ615" s="50"/>
      <c r="CAA615" s="50"/>
      <c r="CAB615" s="50"/>
      <c r="CAC615" s="50"/>
      <c r="CAD615" s="50"/>
      <c r="CAE615" s="50"/>
      <c r="CAJ615" s="50"/>
      <c r="CAK615" s="50"/>
      <c r="CAL615" s="50"/>
      <c r="CAM615" s="50"/>
      <c r="CAN615" s="50"/>
      <c r="CAO615" s="50"/>
      <c r="CAP615" s="50"/>
      <c r="CAQ615" s="50"/>
      <c r="CAR615" s="50"/>
      <c r="CAS615" s="50"/>
      <c r="CAT615" s="50"/>
      <c r="CAU615" s="50"/>
      <c r="CAV615" s="50"/>
      <c r="CAW615" s="50"/>
      <c r="CAX615" s="50"/>
      <c r="CAY615" s="50"/>
      <c r="CAZ615" s="50"/>
      <c r="CBA615" s="50"/>
      <c r="CBB615" s="50"/>
      <c r="CBC615" s="50"/>
      <c r="CBD615" s="50"/>
      <c r="CBE615" s="50"/>
      <c r="CBF615" s="50"/>
      <c r="CBG615" s="50"/>
      <c r="CBH615" s="50"/>
      <c r="CBI615" s="50"/>
      <c r="CBJ615" s="50"/>
      <c r="CBK615" s="50"/>
      <c r="CBL615" s="50"/>
      <c r="CBM615" s="50"/>
      <c r="CBN615" s="50"/>
      <c r="CBO615" s="50"/>
      <c r="CBP615" s="50"/>
      <c r="CBQ615" s="50"/>
      <c r="CBR615" s="50"/>
      <c r="CBS615" s="50"/>
      <c r="CBT615" s="50"/>
      <c r="CBU615" s="50"/>
      <c r="CBV615" s="50"/>
      <c r="CBW615" s="50"/>
      <c r="CBX615" s="50"/>
      <c r="CBY615" s="50"/>
      <c r="CBZ615" s="50"/>
      <c r="CCA615" s="50"/>
      <c r="CCB615" s="50"/>
      <c r="CCC615" s="50"/>
      <c r="CCD615" s="50"/>
      <c r="CCE615" s="50"/>
      <c r="CCF615" s="50"/>
      <c r="CCG615" s="50"/>
      <c r="CCH615" s="50"/>
      <c r="CCI615" s="50"/>
      <c r="CCJ615" s="50"/>
      <c r="CCK615" s="50"/>
      <c r="CCL615" s="50"/>
      <c r="CCM615" s="50"/>
      <c r="CCN615" s="50"/>
      <c r="CCO615" s="50"/>
      <c r="CCP615" s="50"/>
      <c r="CCQ615" s="50"/>
      <c r="CCR615" s="50"/>
      <c r="CCS615" s="50"/>
      <c r="CCT615" s="50"/>
      <c r="CCU615" s="50"/>
      <c r="CCV615" s="50"/>
      <c r="CCW615" s="50"/>
      <c r="CCX615" s="50"/>
      <c r="CCY615" s="50"/>
      <c r="CCZ615" s="50"/>
      <c r="CDA615" s="50"/>
      <c r="CDB615" s="50"/>
      <c r="CDC615" s="50"/>
      <c r="CDD615" s="50"/>
      <c r="CDE615" s="50"/>
      <c r="CDF615" s="50"/>
      <c r="CDG615" s="50"/>
      <c r="CDH615" s="50"/>
      <c r="CDI615" s="50"/>
      <c r="CDJ615" s="50"/>
      <c r="CDK615" s="50"/>
      <c r="CDL615" s="50"/>
      <c r="CDM615" s="50"/>
      <c r="CDN615" s="50"/>
      <c r="CDO615" s="50"/>
      <c r="CDP615" s="50"/>
      <c r="CDQ615" s="50"/>
      <c r="CDR615" s="50"/>
      <c r="CDS615" s="50"/>
      <c r="CDT615" s="50"/>
      <c r="CDU615" s="50"/>
      <c r="CDV615" s="50"/>
      <c r="CDW615" s="50"/>
      <c r="CDX615" s="50"/>
      <c r="CDY615" s="50"/>
      <c r="CDZ615" s="50"/>
      <c r="CEA615" s="50"/>
      <c r="CEB615" s="50"/>
      <c r="CEC615" s="50"/>
      <c r="CED615" s="50"/>
      <c r="CEE615" s="50"/>
      <c r="CEF615" s="50"/>
      <c r="CEG615" s="50"/>
      <c r="CEH615" s="50"/>
      <c r="CEI615" s="50"/>
      <c r="CEJ615" s="50"/>
      <c r="CEK615" s="50"/>
      <c r="CEL615" s="50"/>
      <c r="CEM615" s="50"/>
      <c r="CEN615" s="50"/>
      <c r="CEO615" s="50"/>
      <c r="CEP615" s="50"/>
      <c r="CEQ615" s="50"/>
      <c r="CER615" s="50"/>
      <c r="CES615" s="50"/>
      <c r="CET615" s="50"/>
      <c r="CEU615" s="50"/>
      <c r="CEV615" s="50"/>
      <c r="CEW615" s="50"/>
      <c r="CEX615" s="50"/>
      <c r="CEY615" s="50"/>
      <c r="CEZ615" s="50"/>
      <c r="CFA615" s="50"/>
      <c r="CFB615" s="50"/>
      <c r="CFC615" s="50"/>
      <c r="CFD615" s="50"/>
      <c r="CFE615" s="50"/>
      <c r="CFF615" s="50"/>
      <c r="CFG615" s="50"/>
      <c r="CFH615" s="50"/>
      <c r="CFI615" s="50"/>
      <c r="CFJ615" s="50"/>
      <c r="CFK615" s="50"/>
      <c r="CFL615" s="50"/>
      <c r="CFM615" s="50"/>
      <c r="CFN615" s="50"/>
      <c r="CFO615" s="50"/>
      <c r="CFP615" s="50"/>
      <c r="CFQ615" s="50"/>
      <c r="CFR615" s="50"/>
      <c r="CFS615" s="50"/>
      <c r="CFT615" s="50"/>
      <c r="CFU615" s="50"/>
      <c r="CFV615" s="50"/>
      <c r="CFW615" s="50"/>
      <c r="CFX615" s="50"/>
      <c r="CFY615" s="50"/>
      <c r="CFZ615" s="50"/>
      <c r="CGA615" s="50"/>
      <c r="CGB615" s="50"/>
      <c r="CGC615" s="50"/>
      <c r="CGD615" s="50"/>
      <c r="CGE615" s="50"/>
      <c r="CGF615" s="50"/>
      <c r="CGG615" s="50"/>
      <c r="CGH615" s="50"/>
      <c r="CGI615" s="50"/>
      <c r="CGJ615" s="50"/>
      <c r="CGK615" s="50"/>
      <c r="CGL615" s="50"/>
      <c r="CGM615" s="50"/>
      <c r="CGN615" s="50"/>
      <c r="CGO615" s="50"/>
      <c r="CGP615" s="50"/>
      <c r="CGQ615" s="50"/>
      <c r="CGR615" s="50"/>
      <c r="CGS615" s="50"/>
      <c r="CGT615" s="50"/>
      <c r="CGU615" s="50"/>
      <c r="CGV615" s="50"/>
      <c r="CGW615" s="50"/>
      <c r="CGX615" s="50"/>
      <c r="CGY615" s="50"/>
      <c r="CGZ615" s="50"/>
      <c r="CHA615" s="50"/>
      <c r="CHB615" s="50"/>
      <c r="CHC615" s="50"/>
      <c r="CHD615" s="50"/>
      <c r="CHE615" s="50"/>
      <c r="CHF615" s="50"/>
      <c r="CHG615" s="50"/>
      <c r="CHH615" s="50"/>
      <c r="CHI615" s="50"/>
      <c r="CHJ615" s="50"/>
      <c r="CHK615" s="50"/>
      <c r="CHL615" s="50"/>
      <c r="CHM615" s="50"/>
      <c r="CHN615" s="50"/>
      <c r="CHO615" s="50"/>
      <c r="CHP615" s="50"/>
      <c r="CHQ615" s="50"/>
      <c r="CHR615" s="50"/>
      <c r="CHS615" s="50"/>
      <c r="CHT615" s="50"/>
      <c r="CHU615" s="50"/>
      <c r="CHV615" s="50"/>
      <c r="CHW615" s="50"/>
      <c r="CHX615" s="50"/>
      <c r="CHY615" s="50"/>
      <c r="CHZ615" s="50"/>
      <c r="CIA615" s="50"/>
      <c r="CIB615" s="50"/>
      <c r="CIC615" s="50"/>
      <c r="CID615" s="50"/>
      <c r="CIE615" s="50"/>
      <c r="CIF615" s="50"/>
      <c r="CIG615" s="50"/>
      <c r="CIH615" s="50"/>
      <c r="CII615" s="50"/>
      <c r="CIJ615" s="50"/>
      <c r="CIK615" s="50"/>
      <c r="CIL615" s="50"/>
      <c r="CIM615" s="50"/>
      <c r="CIN615" s="50"/>
      <c r="CIO615" s="50"/>
      <c r="CIP615" s="50"/>
      <c r="CIQ615" s="50"/>
      <c r="CIR615" s="50"/>
      <c r="CIS615" s="50"/>
      <c r="CIT615" s="50"/>
      <c r="CIU615" s="50"/>
      <c r="CIV615" s="50"/>
      <c r="CIW615" s="50"/>
      <c r="CIX615" s="50"/>
      <c r="CIY615" s="50"/>
      <c r="CIZ615" s="50"/>
      <c r="CJA615" s="50"/>
      <c r="CJB615" s="50"/>
      <c r="CJC615" s="50"/>
      <c r="CJD615" s="50"/>
      <c r="CJE615" s="50"/>
      <c r="CJF615" s="50"/>
      <c r="CJG615" s="50"/>
      <c r="CJH615" s="50"/>
      <c r="CJI615" s="50"/>
      <c r="CJJ615" s="50"/>
      <c r="CJK615" s="50"/>
      <c r="CJL615" s="50"/>
      <c r="CJM615" s="50"/>
      <c r="CJN615" s="50"/>
      <c r="CJO615" s="50"/>
      <c r="CJP615" s="50"/>
      <c r="CJR615" s="50"/>
      <c r="CJT615" s="50"/>
      <c r="CJU615" s="50"/>
      <c r="CJV615" s="50"/>
      <c r="CJW615" s="50"/>
      <c r="CJX615" s="50"/>
      <c r="CJY615" s="50"/>
      <c r="CJZ615" s="50"/>
      <c r="CKA615" s="50"/>
      <c r="CKF615" s="50"/>
      <c r="CKG615" s="50"/>
      <c r="CKH615" s="50"/>
      <c r="CKI615" s="50"/>
      <c r="CKJ615" s="50"/>
      <c r="CKK615" s="50"/>
      <c r="CKL615" s="50"/>
      <c r="CKM615" s="50"/>
      <c r="CKN615" s="50"/>
      <c r="CKO615" s="50"/>
      <c r="CKP615" s="50"/>
      <c r="CKQ615" s="50"/>
      <c r="CKR615" s="50"/>
      <c r="CKS615" s="50"/>
      <c r="CKT615" s="50"/>
      <c r="CKU615" s="50"/>
      <c r="CKV615" s="50"/>
      <c r="CKW615" s="50"/>
      <c r="CKX615" s="50"/>
      <c r="CKY615" s="50"/>
      <c r="CKZ615" s="50"/>
      <c r="CLA615" s="50"/>
      <c r="CLB615" s="50"/>
      <c r="CLC615" s="50"/>
      <c r="CLD615" s="50"/>
      <c r="CLE615" s="50"/>
      <c r="CLF615" s="50"/>
      <c r="CLG615" s="50"/>
      <c r="CLH615" s="50"/>
      <c r="CLI615" s="50"/>
      <c r="CLJ615" s="50"/>
      <c r="CLK615" s="50"/>
      <c r="CLL615" s="50"/>
      <c r="CLM615" s="50"/>
      <c r="CLN615" s="50"/>
      <c r="CLO615" s="50"/>
      <c r="CLP615" s="50"/>
      <c r="CLQ615" s="50"/>
      <c r="CLR615" s="50"/>
      <c r="CLS615" s="50"/>
      <c r="CLT615" s="50"/>
      <c r="CLU615" s="50"/>
      <c r="CLV615" s="50"/>
      <c r="CLW615" s="50"/>
      <c r="CLX615" s="50"/>
      <c r="CLY615" s="50"/>
      <c r="CLZ615" s="50"/>
      <c r="CMA615" s="50"/>
      <c r="CMB615" s="50"/>
      <c r="CMC615" s="50"/>
      <c r="CMD615" s="50"/>
      <c r="CME615" s="50"/>
      <c r="CMF615" s="50"/>
      <c r="CMG615" s="50"/>
      <c r="CMH615" s="50"/>
      <c r="CMI615" s="50"/>
      <c r="CMJ615" s="50"/>
      <c r="CMK615" s="50"/>
      <c r="CML615" s="50"/>
      <c r="CMM615" s="50"/>
      <c r="CMN615" s="50"/>
      <c r="CMO615" s="50"/>
      <c r="CMP615" s="50"/>
      <c r="CMQ615" s="50"/>
      <c r="CMR615" s="50"/>
      <c r="CMS615" s="50"/>
      <c r="CMT615" s="50"/>
      <c r="CMU615" s="50"/>
      <c r="CMV615" s="50"/>
      <c r="CMW615" s="50"/>
      <c r="CMX615" s="50"/>
      <c r="CMY615" s="50"/>
      <c r="CMZ615" s="50"/>
      <c r="CNA615" s="50"/>
      <c r="CNB615" s="50"/>
      <c r="CNC615" s="50"/>
      <c r="CND615" s="50"/>
      <c r="CNE615" s="50"/>
      <c r="CNF615" s="50"/>
      <c r="CNG615" s="50"/>
      <c r="CNH615" s="50"/>
      <c r="CNI615" s="50"/>
      <c r="CNJ615" s="50"/>
      <c r="CNK615" s="50"/>
      <c r="CNL615" s="50"/>
      <c r="CNM615" s="50"/>
      <c r="CNN615" s="50"/>
      <c r="CNO615" s="50"/>
      <c r="CNP615" s="50"/>
      <c r="CNQ615" s="50"/>
      <c r="CNR615" s="50"/>
      <c r="CNS615" s="50"/>
      <c r="CNT615" s="50"/>
      <c r="CNU615" s="50"/>
      <c r="CNV615" s="50"/>
      <c r="CNW615" s="50"/>
      <c r="CNX615" s="50"/>
      <c r="CNY615" s="50"/>
      <c r="CNZ615" s="50"/>
      <c r="COA615" s="50"/>
      <c r="COB615" s="50"/>
      <c r="COC615" s="50"/>
      <c r="COD615" s="50"/>
      <c r="COE615" s="50"/>
      <c r="COF615" s="50"/>
      <c r="COG615" s="50"/>
      <c r="COH615" s="50"/>
      <c r="COI615" s="50"/>
      <c r="COJ615" s="50"/>
      <c r="COK615" s="50"/>
      <c r="COL615" s="50"/>
      <c r="COM615" s="50"/>
      <c r="CON615" s="50"/>
      <c r="COO615" s="50"/>
      <c r="COP615" s="50"/>
      <c r="COQ615" s="50"/>
      <c r="COR615" s="50"/>
      <c r="COS615" s="50"/>
      <c r="COT615" s="50"/>
      <c r="COU615" s="50"/>
      <c r="COV615" s="50"/>
      <c r="COW615" s="50"/>
      <c r="COX615" s="50"/>
      <c r="COY615" s="50"/>
      <c r="COZ615" s="50"/>
      <c r="CPA615" s="50"/>
      <c r="CPB615" s="50"/>
      <c r="CPC615" s="50"/>
      <c r="CPD615" s="50"/>
      <c r="CPE615" s="50"/>
      <c r="CPF615" s="50"/>
      <c r="CPG615" s="50"/>
      <c r="CPH615" s="50"/>
      <c r="CPI615" s="50"/>
      <c r="CPJ615" s="50"/>
      <c r="CPK615" s="50"/>
      <c r="CPL615" s="50"/>
      <c r="CPM615" s="50"/>
      <c r="CPN615" s="50"/>
      <c r="CPO615" s="50"/>
      <c r="CPP615" s="50"/>
      <c r="CPQ615" s="50"/>
      <c r="CPR615" s="50"/>
      <c r="CPS615" s="50"/>
      <c r="CPT615" s="50"/>
      <c r="CPU615" s="50"/>
      <c r="CPV615" s="50"/>
      <c r="CPW615" s="50"/>
      <c r="CPX615" s="50"/>
      <c r="CPY615" s="50"/>
      <c r="CPZ615" s="50"/>
      <c r="CQA615" s="50"/>
      <c r="CQB615" s="50"/>
      <c r="CQC615" s="50"/>
      <c r="CQD615" s="50"/>
      <c r="CQE615" s="50"/>
      <c r="CQF615" s="50"/>
      <c r="CQG615" s="50"/>
      <c r="CQH615" s="50"/>
      <c r="CQI615" s="50"/>
      <c r="CQJ615" s="50"/>
      <c r="CQK615" s="50"/>
      <c r="CQL615" s="50"/>
      <c r="CQM615" s="50"/>
      <c r="CQN615" s="50"/>
      <c r="CQO615" s="50"/>
      <c r="CQP615" s="50"/>
      <c r="CQQ615" s="50"/>
      <c r="CQR615" s="50"/>
      <c r="CQS615" s="50"/>
      <c r="CQT615" s="50"/>
      <c r="CQU615" s="50"/>
      <c r="CQV615" s="50"/>
      <c r="CQW615" s="50"/>
      <c r="CQX615" s="50"/>
      <c r="CQY615" s="50"/>
      <c r="CQZ615" s="50"/>
      <c r="CRA615" s="50"/>
      <c r="CRB615" s="50"/>
      <c r="CRC615" s="50"/>
      <c r="CRD615" s="50"/>
      <c r="CRE615" s="50"/>
      <c r="CRF615" s="50"/>
      <c r="CRG615" s="50"/>
      <c r="CRH615" s="50"/>
      <c r="CRI615" s="50"/>
      <c r="CRJ615" s="50"/>
      <c r="CRK615" s="50"/>
      <c r="CRL615" s="50"/>
      <c r="CRM615" s="50"/>
      <c r="CRN615" s="50"/>
      <c r="CRO615" s="50"/>
      <c r="CRP615" s="50"/>
      <c r="CRQ615" s="50"/>
      <c r="CRR615" s="50"/>
      <c r="CRS615" s="50"/>
      <c r="CRT615" s="50"/>
      <c r="CRU615" s="50"/>
      <c r="CRV615" s="50"/>
      <c r="CRW615" s="50"/>
      <c r="CRX615" s="50"/>
      <c r="CRY615" s="50"/>
      <c r="CRZ615" s="50"/>
      <c r="CSA615" s="50"/>
      <c r="CSB615" s="50"/>
      <c r="CSC615" s="50"/>
      <c r="CSD615" s="50"/>
      <c r="CSE615" s="50"/>
      <c r="CSF615" s="50"/>
      <c r="CSG615" s="50"/>
      <c r="CSH615" s="50"/>
      <c r="CSI615" s="50"/>
      <c r="CSJ615" s="50"/>
      <c r="CSK615" s="50"/>
      <c r="CSL615" s="50"/>
      <c r="CSM615" s="50"/>
      <c r="CSN615" s="50"/>
      <c r="CSO615" s="50"/>
      <c r="CSP615" s="50"/>
      <c r="CSQ615" s="50"/>
      <c r="CSR615" s="50"/>
      <c r="CSS615" s="50"/>
      <c r="CST615" s="50"/>
      <c r="CSU615" s="50"/>
      <c r="CSV615" s="50"/>
      <c r="CSW615" s="50"/>
      <c r="CSX615" s="50"/>
      <c r="CSY615" s="50"/>
      <c r="CSZ615" s="50"/>
      <c r="CTA615" s="50"/>
      <c r="CTB615" s="50"/>
      <c r="CTC615" s="50"/>
      <c r="CTD615" s="50"/>
      <c r="CTE615" s="50"/>
      <c r="CTF615" s="50"/>
      <c r="CTG615" s="50"/>
      <c r="CTH615" s="50"/>
      <c r="CTI615" s="50"/>
      <c r="CTJ615" s="50"/>
      <c r="CTK615" s="50"/>
      <c r="CTL615" s="50"/>
      <c r="CTN615" s="50"/>
      <c r="CTP615" s="50"/>
      <c r="CTQ615" s="50"/>
      <c r="CTR615" s="50"/>
      <c r="CTS615" s="50"/>
      <c r="CTT615" s="50"/>
      <c r="CTU615" s="50"/>
      <c r="CTV615" s="50"/>
      <c r="CTW615" s="50"/>
      <c r="CUB615" s="50"/>
      <c r="CUC615" s="50"/>
      <c r="CUD615" s="50"/>
      <c r="CUE615" s="50"/>
      <c r="CUF615" s="50"/>
      <c r="CUG615" s="50"/>
      <c r="CUH615" s="50"/>
      <c r="CUI615" s="50"/>
      <c r="CUJ615" s="50"/>
      <c r="CUK615" s="50"/>
      <c r="CUL615" s="50"/>
      <c r="CUM615" s="50"/>
      <c r="CUN615" s="50"/>
      <c r="CUO615" s="50"/>
      <c r="CUP615" s="50"/>
      <c r="CUQ615" s="50"/>
      <c r="CUR615" s="50"/>
      <c r="CUS615" s="50"/>
      <c r="CUT615" s="50"/>
      <c r="CUU615" s="50"/>
      <c r="CUV615" s="50"/>
      <c r="CUW615" s="50"/>
      <c r="CUX615" s="50"/>
      <c r="CUY615" s="50"/>
      <c r="CUZ615" s="50"/>
      <c r="CVA615" s="50"/>
      <c r="CVB615" s="50"/>
      <c r="CVC615" s="50"/>
      <c r="CVD615" s="50"/>
      <c r="CVE615" s="50"/>
      <c r="CVF615" s="50"/>
      <c r="CVG615" s="50"/>
      <c r="CVH615" s="50"/>
      <c r="CVI615" s="50"/>
      <c r="CVJ615" s="50"/>
      <c r="CVK615" s="50"/>
      <c r="CVL615" s="50"/>
      <c r="CVM615" s="50"/>
      <c r="CVN615" s="50"/>
      <c r="CVO615" s="50"/>
      <c r="CVP615" s="50"/>
      <c r="CVQ615" s="50"/>
      <c r="CVR615" s="50"/>
      <c r="CVS615" s="50"/>
      <c r="CVT615" s="50"/>
      <c r="CVU615" s="50"/>
      <c r="CVV615" s="50"/>
      <c r="CVW615" s="50"/>
      <c r="CVX615" s="50"/>
      <c r="CVY615" s="50"/>
      <c r="CVZ615" s="50"/>
      <c r="CWA615" s="50"/>
      <c r="CWB615" s="50"/>
      <c r="CWC615" s="50"/>
      <c r="CWD615" s="50"/>
      <c r="CWE615" s="50"/>
      <c r="CWF615" s="50"/>
      <c r="CWG615" s="50"/>
      <c r="CWH615" s="50"/>
      <c r="CWI615" s="50"/>
      <c r="CWJ615" s="50"/>
      <c r="CWK615" s="50"/>
      <c r="CWL615" s="50"/>
      <c r="CWM615" s="50"/>
      <c r="CWN615" s="50"/>
      <c r="CWO615" s="50"/>
      <c r="CWP615" s="50"/>
      <c r="CWQ615" s="50"/>
      <c r="CWR615" s="50"/>
      <c r="CWS615" s="50"/>
      <c r="CWT615" s="50"/>
      <c r="CWU615" s="50"/>
      <c r="CWV615" s="50"/>
      <c r="CWW615" s="50"/>
      <c r="CWX615" s="50"/>
      <c r="CWY615" s="50"/>
      <c r="CWZ615" s="50"/>
      <c r="CXA615" s="50"/>
      <c r="CXB615" s="50"/>
      <c r="CXC615" s="50"/>
      <c r="CXD615" s="50"/>
      <c r="CXE615" s="50"/>
      <c r="CXF615" s="50"/>
      <c r="CXG615" s="50"/>
      <c r="CXH615" s="50"/>
      <c r="CXI615" s="50"/>
      <c r="CXJ615" s="50"/>
      <c r="CXK615" s="50"/>
      <c r="CXL615" s="50"/>
      <c r="CXM615" s="50"/>
      <c r="CXN615" s="50"/>
      <c r="CXO615" s="50"/>
      <c r="CXP615" s="50"/>
      <c r="CXQ615" s="50"/>
      <c r="CXR615" s="50"/>
      <c r="CXS615" s="50"/>
      <c r="CXT615" s="50"/>
      <c r="CXU615" s="50"/>
      <c r="CXV615" s="50"/>
      <c r="CXW615" s="50"/>
      <c r="CXX615" s="50"/>
      <c r="CXY615" s="50"/>
      <c r="CXZ615" s="50"/>
      <c r="CYA615" s="50"/>
      <c r="CYB615" s="50"/>
      <c r="CYC615" s="50"/>
      <c r="CYD615" s="50"/>
      <c r="CYE615" s="50"/>
      <c r="CYF615" s="50"/>
      <c r="CYG615" s="50"/>
      <c r="CYH615" s="50"/>
      <c r="CYI615" s="50"/>
      <c r="CYJ615" s="50"/>
      <c r="CYK615" s="50"/>
      <c r="CYL615" s="50"/>
      <c r="CYM615" s="50"/>
      <c r="CYN615" s="50"/>
      <c r="CYO615" s="50"/>
      <c r="CYP615" s="50"/>
      <c r="CYQ615" s="50"/>
      <c r="CYR615" s="50"/>
      <c r="CYS615" s="50"/>
      <c r="CYT615" s="50"/>
      <c r="CYU615" s="50"/>
      <c r="CYV615" s="50"/>
      <c r="CYW615" s="50"/>
      <c r="CYX615" s="50"/>
      <c r="CYY615" s="50"/>
      <c r="CYZ615" s="50"/>
      <c r="CZA615" s="50"/>
      <c r="CZB615" s="50"/>
      <c r="CZC615" s="50"/>
      <c r="CZD615" s="50"/>
      <c r="CZE615" s="50"/>
      <c r="CZF615" s="50"/>
      <c r="CZG615" s="50"/>
      <c r="CZH615" s="50"/>
      <c r="CZI615" s="50"/>
      <c r="CZJ615" s="50"/>
      <c r="CZK615" s="50"/>
      <c r="CZL615" s="50"/>
      <c r="CZM615" s="50"/>
      <c r="CZN615" s="50"/>
      <c r="CZO615" s="50"/>
      <c r="CZP615" s="50"/>
      <c r="CZQ615" s="50"/>
      <c r="CZR615" s="50"/>
      <c r="CZS615" s="50"/>
      <c r="CZT615" s="50"/>
      <c r="CZU615" s="50"/>
      <c r="CZV615" s="50"/>
      <c r="CZW615" s="50"/>
      <c r="CZX615" s="50"/>
      <c r="CZY615" s="50"/>
      <c r="CZZ615" s="50"/>
      <c r="DAA615" s="50"/>
      <c r="DAB615" s="50"/>
      <c r="DAC615" s="50"/>
      <c r="DAD615" s="50"/>
      <c r="DAE615" s="50"/>
      <c r="DAF615" s="50"/>
      <c r="DAG615" s="50"/>
      <c r="DAH615" s="50"/>
      <c r="DAI615" s="50"/>
      <c r="DAJ615" s="50"/>
      <c r="DAK615" s="50"/>
      <c r="DAL615" s="50"/>
      <c r="DAM615" s="50"/>
      <c r="DAN615" s="50"/>
      <c r="DAO615" s="50"/>
      <c r="DAP615" s="50"/>
      <c r="DAQ615" s="50"/>
      <c r="DAR615" s="50"/>
      <c r="DAS615" s="50"/>
      <c r="DAT615" s="50"/>
      <c r="DAU615" s="50"/>
      <c r="DAV615" s="50"/>
      <c r="DAW615" s="50"/>
      <c r="DAX615" s="50"/>
      <c r="DAY615" s="50"/>
      <c r="DAZ615" s="50"/>
      <c r="DBA615" s="50"/>
      <c r="DBB615" s="50"/>
      <c r="DBC615" s="50"/>
      <c r="DBD615" s="50"/>
      <c r="DBE615" s="50"/>
      <c r="DBF615" s="50"/>
      <c r="DBG615" s="50"/>
      <c r="DBH615" s="50"/>
      <c r="DBI615" s="50"/>
      <c r="DBJ615" s="50"/>
      <c r="DBK615" s="50"/>
      <c r="DBL615" s="50"/>
      <c r="DBM615" s="50"/>
      <c r="DBN615" s="50"/>
      <c r="DBO615" s="50"/>
      <c r="DBP615" s="50"/>
      <c r="DBQ615" s="50"/>
      <c r="DBR615" s="50"/>
      <c r="DBS615" s="50"/>
      <c r="DBT615" s="50"/>
      <c r="DBU615" s="50"/>
      <c r="DBV615" s="50"/>
      <c r="DBW615" s="50"/>
      <c r="DBX615" s="50"/>
      <c r="DBY615" s="50"/>
      <c r="DBZ615" s="50"/>
      <c r="DCA615" s="50"/>
      <c r="DCB615" s="50"/>
      <c r="DCC615" s="50"/>
      <c r="DCD615" s="50"/>
      <c r="DCE615" s="50"/>
      <c r="DCF615" s="50"/>
      <c r="DCG615" s="50"/>
      <c r="DCH615" s="50"/>
      <c r="DCI615" s="50"/>
      <c r="DCJ615" s="50"/>
      <c r="DCK615" s="50"/>
      <c r="DCL615" s="50"/>
      <c r="DCM615" s="50"/>
      <c r="DCN615" s="50"/>
      <c r="DCO615" s="50"/>
      <c r="DCP615" s="50"/>
      <c r="DCQ615" s="50"/>
      <c r="DCR615" s="50"/>
      <c r="DCS615" s="50"/>
      <c r="DCT615" s="50"/>
      <c r="DCU615" s="50"/>
      <c r="DCV615" s="50"/>
      <c r="DCW615" s="50"/>
      <c r="DCX615" s="50"/>
      <c r="DCY615" s="50"/>
      <c r="DCZ615" s="50"/>
      <c r="DDA615" s="50"/>
      <c r="DDB615" s="50"/>
      <c r="DDC615" s="50"/>
      <c r="DDD615" s="50"/>
      <c r="DDE615" s="50"/>
      <c r="DDF615" s="50"/>
      <c r="DDG615" s="50"/>
      <c r="DDH615" s="50"/>
      <c r="DDJ615" s="50"/>
      <c r="DDL615" s="50"/>
      <c r="DDM615" s="50"/>
      <c r="DDN615" s="50"/>
      <c r="DDO615" s="50"/>
      <c r="DDP615" s="50"/>
      <c r="DDQ615" s="50"/>
      <c r="DDR615" s="50"/>
      <c r="DDS615" s="50"/>
      <c r="DDX615" s="50"/>
      <c r="DDY615" s="50"/>
      <c r="DDZ615" s="50"/>
      <c r="DEA615" s="50"/>
      <c r="DEB615" s="50"/>
      <c r="DEC615" s="50"/>
      <c r="DED615" s="50"/>
      <c r="DEE615" s="50"/>
      <c r="DEF615" s="50"/>
      <c r="DEG615" s="50"/>
      <c r="DEH615" s="50"/>
      <c r="DEI615" s="50"/>
      <c r="DEJ615" s="50"/>
      <c r="DEK615" s="50"/>
      <c r="DEL615" s="50"/>
      <c r="DEM615" s="50"/>
      <c r="DEN615" s="50"/>
      <c r="DEO615" s="50"/>
      <c r="DEP615" s="50"/>
      <c r="DEQ615" s="50"/>
      <c r="DER615" s="50"/>
      <c r="DES615" s="50"/>
      <c r="DET615" s="50"/>
      <c r="DEU615" s="50"/>
      <c r="DEV615" s="50"/>
      <c r="DEW615" s="50"/>
      <c r="DEX615" s="50"/>
      <c r="DEY615" s="50"/>
      <c r="DEZ615" s="50"/>
      <c r="DFA615" s="50"/>
      <c r="DFB615" s="50"/>
      <c r="DFC615" s="50"/>
      <c r="DFD615" s="50"/>
      <c r="DFE615" s="50"/>
      <c r="DFF615" s="50"/>
      <c r="DFG615" s="50"/>
      <c r="DFH615" s="50"/>
      <c r="DFI615" s="50"/>
      <c r="DFJ615" s="50"/>
      <c r="DFK615" s="50"/>
      <c r="DFL615" s="50"/>
      <c r="DFM615" s="50"/>
      <c r="DFN615" s="50"/>
      <c r="DFO615" s="50"/>
      <c r="DFP615" s="50"/>
      <c r="DFQ615" s="50"/>
      <c r="DFR615" s="50"/>
      <c r="DFS615" s="50"/>
      <c r="DFT615" s="50"/>
      <c r="DFU615" s="50"/>
      <c r="DFV615" s="50"/>
      <c r="DFW615" s="50"/>
      <c r="DFX615" s="50"/>
      <c r="DFY615" s="50"/>
      <c r="DFZ615" s="50"/>
      <c r="DGA615" s="50"/>
      <c r="DGB615" s="50"/>
      <c r="DGC615" s="50"/>
      <c r="DGD615" s="50"/>
      <c r="DGE615" s="50"/>
      <c r="DGF615" s="50"/>
      <c r="DGG615" s="50"/>
      <c r="DGH615" s="50"/>
      <c r="DGI615" s="50"/>
      <c r="DGJ615" s="50"/>
      <c r="DGK615" s="50"/>
      <c r="DGL615" s="50"/>
      <c r="DGM615" s="50"/>
      <c r="DGN615" s="50"/>
      <c r="DGO615" s="50"/>
      <c r="DGP615" s="50"/>
      <c r="DGQ615" s="50"/>
      <c r="DGR615" s="50"/>
      <c r="DGS615" s="50"/>
      <c r="DGT615" s="50"/>
      <c r="DGU615" s="50"/>
      <c r="DGV615" s="50"/>
      <c r="DGW615" s="50"/>
      <c r="DGX615" s="50"/>
      <c r="DGY615" s="50"/>
      <c r="DGZ615" s="50"/>
      <c r="DHA615" s="50"/>
      <c r="DHB615" s="50"/>
      <c r="DHC615" s="50"/>
      <c r="DHD615" s="50"/>
      <c r="DHE615" s="50"/>
      <c r="DHF615" s="50"/>
      <c r="DHG615" s="50"/>
      <c r="DHH615" s="50"/>
      <c r="DHI615" s="50"/>
      <c r="DHJ615" s="50"/>
      <c r="DHK615" s="50"/>
      <c r="DHL615" s="50"/>
      <c r="DHM615" s="50"/>
      <c r="DHN615" s="50"/>
      <c r="DHO615" s="50"/>
      <c r="DHP615" s="50"/>
      <c r="DHQ615" s="50"/>
      <c r="DHR615" s="50"/>
      <c r="DHS615" s="50"/>
      <c r="DHT615" s="50"/>
      <c r="DHU615" s="50"/>
      <c r="DHV615" s="50"/>
      <c r="DHW615" s="50"/>
      <c r="DHX615" s="50"/>
      <c r="DHY615" s="50"/>
      <c r="DHZ615" s="50"/>
      <c r="DIA615" s="50"/>
      <c r="DIB615" s="50"/>
      <c r="DIC615" s="50"/>
      <c r="DID615" s="50"/>
      <c r="DIE615" s="50"/>
      <c r="DIF615" s="50"/>
      <c r="DIG615" s="50"/>
      <c r="DIH615" s="50"/>
      <c r="DII615" s="50"/>
      <c r="DIJ615" s="50"/>
      <c r="DIK615" s="50"/>
      <c r="DIL615" s="50"/>
      <c r="DIM615" s="50"/>
      <c r="DIN615" s="50"/>
      <c r="DIO615" s="50"/>
      <c r="DIP615" s="50"/>
      <c r="DIQ615" s="50"/>
      <c r="DIR615" s="50"/>
      <c r="DIS615" s="50"/>
      <c r="DIT615" s="50"/>
      <c r="DIU615" s="50"/>
      <c r="DIV615" s="50"/>
      <c r="DIW615" s="50"/>
      <c r="DIX615" s="50"/>
      <c r="DIY615" s="50"/>
      <c r="DIZ615" s="50"/>
      <c r="DJA615" s="50"/>
      <c r="DJB615" s="50"/>
      <c r="DJC615" s="50"/>
      <c r="DJD615" s="50"/>
      <c r="DJE615" s="50"/>
      <c r="DJF615" s="50"/>
      <c r="DJG615" s="50"/>
      <c r="DJH615" s="50"/>
      <c r="DJI615" s="50"/>
      <c r="DJJ615" s="50"/>
      <c r="DJK615" s="50"/>
      <c r="DJL615" s="50"/>
      <c r="DJM615" s="50"/>
      <c r="DJN615" s="50"/>
      <c r="DJO615" s="50"/>
      <c r="DJP615" s="50"/>
      <c r="DJQ615" s="50"/>
      <c r="DJR615" s="50"/>
      <c r="DJS615" s="50"/>
      <c r="DJT615" s="50"/>
      <c r="DJU615" s="50"/>
      <c r="DJV615" s="50"/>
      <c r="DJW615" s="50"/>
      <c r="DJX615" s="50"/>
      <c r="DJY615" s="50"/>
      <c r="DJZ615" s="50"/>
      <c r="DKA615" s="50"/>
      <c r="DKB615" s="50"/>
      <c r="DKC615" s="50"/>
      <c r="DKD615" s="50"/>
      <c r="DKE615" s="50"/>
      <c r="DKF615" s="50"/>
      <c r="DKG615" s="50"/>
      <c r="DKH615" s="50"/>
      <c r="DKI615" s="50"/>
      <c r="DKJ615" s="50"/>
      <c r="DKK615" s="50"/>
      <c r="DKL615" s="50"/>
      <c r="DKM615" s="50"/>
      <c r="DKN615" s="50"/>
      <c r="DKO615" s="50"/>
      <c r="DKP615" s="50"/>
      <c r="DKQ615" s="50"/>
      <c r="DKR615" s="50"/>
      <c r="DKS615" s="50"/>
      <c r="DKT615" s="50"/>
      <c r="DKU615" s="50"/>
      <c r="DKV615" s="50"/>
      <c r="DKW615" s="50"/>
      <c r="DKX615" s="50"/>
      <c r="DKY615" s="50"/>
      <c r="DKZ615" s="50"/>
      <c r="DLA615" s="50"/>
      <c r="DLB615" s="50"/>
      <c r="DLC615" s="50"/>
      <c r="DLD615" s="50"/>
      <c r="DLE615" s="50"/>
      <c r="DLF615" s="50"/>
      <c r="DLG615" s="50"/>
      <c r="DLH615" s="50"/>
      <c r="DLI615" s="50"/>
      <c r="DLJ615" s="50"/>
      <c r="DLK615" s="50"/>
      <c r="DLL615" s="50"/>
      <c r="DLM615" s="50"/>
      <c r="DLN615" s="50"/>
      <c r="DLO615" s="50"/>
      <c r="DLP615" s="50"/>
      <c r="DLQ615" s="50"/>
      <c r="DLR615" s="50"/>
      <c r="DLS615" s="50"/>
      <c r="DLT615" s="50"/>
      <c r="DLU615" s="50"/>
      <c r="DLV615" s="50"/>
      <c r="DLW615" s="50"/>
      <c r="DLX615" s="50"/>
      <c r="DLY615" s="50"/>
      <c r="DLZ615" s="50"/>
      <c r="DMA615" s="50"/>
      <c r="DMB615" s="50"/>
      <c r="DMC615" s="50"/>
      <c r="DMD615" s="50"/>
      <c r="DME615" s="50"/>
      <c r="DMF615" s="50"/>
      <c r="DMG615" s="50"/>
      <c r="DMH615" s="50"/>
      <c r="DMI615" s="50"/>
      <c r="DMJ615" s="50"/>
      <c r="DMK615" s="50"/>
      <c r="DML615" s="50"/>
      <c r="DMM615" s="50"/>
      <c r="DMN615" s="50"/>
      <c r="DMO615" s="50"/>
      <c r="DMP615" s="50"/>
      <c r="DMQ615" s="50"/>
      <c r="DMR615" s="50"/>
      <c r="DMS615" s="50"/>
      <c r="DMT615" s="50"/>
      <c r="DMU615" s="50"/>
      <c r="DMV615" s="50"/>
      <c r="DMW615" s="50"/>
      <c r="DMX615" s="50"/>
      <c r="DMY615" s="50"/>
      <c r="DMZ615" s="50"/>
      <c r="DNA615" s="50"/>
      <c r="DNB615" s="50"/>
      <c r="DNC615" s="50"/>
      <c r="DND615" s="50"/>
      <c r="DNF615" s="50"/>
      <c r="DNH615" s="50"/>
      <c r="DNI615" s="50"/>
      <c r="DNJ615" s="50"/>
      <c r="DNK615" s="50"/>
      <c r="DNL615" s="50"/>
      <c r="DNM615" s="50"/>
      <c r="DNN615" s="50"/>
      <c r="DNO615" s="50"/>
      <c r="DNT615" s="50"/>
      <c r="DNU615" s="50"/>
      <c r="DNV615" s="50"/>
      <c r="DNW615" s="50"/>
      <c r="DNX615" s="50"/>
      <c r="DNY615" s="50"/>
      <c r="DNZ615" s="50"/>
      <c r="DOA615" s="50"/>
      <c r="DOB615" s="50"/>
      <c r="DOC615" s="50"/>
      <c r="DOD615" s="50"/>
      <c r="DOE615" s="50"/>
      <c r="DOF615" s="50"/>
      <c r="DOG615" s="50"/>
      <c r="DOH615" s="50"/>
      <c r="DOI615" s="50"/>
      <c r="DOJ615" s="50"/>
      <c r="DOK615" s="50"/>
      <c r="DOL615" s="50"/>
      <c r="DOM615" s="50"/>
      <c r="DON615" s="50"/>
      <c r="DOO615" s="50"/>
      <c r="DOP615" s="50"/>
      <c r="DOQ615" s="50"/>
      <c r="DOR615" s="50"/>
      <c r="DOS615" s="50"/>
      <c r="DOT615" s="50"/>
      <c r="DOU615" s="50"/>
      <c r="DOV615" s="50"/>
      <c r="DOW615" s="50"/>
      <c r="DOX615" s="50"/>
      <c r="DOY615" s="50"/>
      <c r="DOZ615" s="50"/>
      <c r="DPA615" s="50"/>
      <c r="DPB615" s="50"/>
      <c r="DPC615" s="50"/>
      <c r="DPD615" s="50"/>
      <c r="DPE615" s="50"/>
      <c r="DPF615" s="50"/>
      <c r="DPG615" s="50"/>
      <c r="DPH615" s="50"/>
      <c r="DPI615" s="50"/>
      <c r="DPJ615" s="50"/>
      <c r="DPK615" s="50"/>
      <c r="DPL615" s="50"/>
      <c r="DPM615" s="50"/>
      <c r="DPN615" s="50"/>
      <c r="DPO615" s="50"/>
      <c r="DPP615" s="50"/>
      <c r="DPQ615" s="50"/>
      <c r="DPR615" s="50"/>
      <c r="DPS615" s="50"/>
      <c r="DPT615" s="50"/>
      <c r="DPU615" s="50"/>
      <c r="DPV615" s="50"/>
      <c r="DPW615" s="50"/>
      <c r="DPX615" s="50"/>
      <c r="DPY615" s="50"/>
      <c r="DPZ615" s="50"/>
      <c r="DQA615" s="50"/>
      <c r="DQB615" s="50"/>
      <c r="DQC615" s="50"/>
      <c r="DQD615" s="50"/>
      <c r="DQE615" s="50"/>
      <c r="DQF615" s="50"/>
      <c r="DQG615" s="50"/>
      <c r="DQH615" s="50"/>
      <c r="DQI615" s="50"/>
      <c r="DQJ615" s="50"/>
      <c r="DQK615" s="50"/>
      <c r="DQL615" s="50"/>
      <c r="DQM615" s="50"/>
      <c r="DQN615" s="50"/>
      <c r="DQO615" s="50"/>
      <c r="DQP615" s="50"/>
      <c r="DQQ615" s="50"/>
      <c r="DQR615" s="50"/>
      <c r="DQS615" s="50"/>
      <c r="DQT615" s="50"/>
      <c r="DQU615" s="50"/>
      <c r="DQV615" s="50"/>
      <c r="DQW615" s="50"/>
      <c r="DQX615" s="50"/>
      <c r="DQY615" s="50"/>
      <c r="DQZ615" s="50"/>
      <c r="DRA615" s="50"/>
      <c r="DRB615" s="50"/>
      <c r="DRC615" s="50"/>
      <c r="DRD615" s="50"/>
      <c r="DRE615" s="50"/>
      <c r="DRF615" s="50"/>
      <c r="DRG615" s="50"/>
      <c r="DRH615" s="50"/>
      <c r="DRI615" s="50"/>
      <c r="DRJ615" s="50"/>
      <c r="DRK615" s="50"/>
      <c r="DRL615" s="50"/>
      <c r="DRM615" s="50"/>
      <c r="DRN615" s="50"/>
      <c r="DRO615" s="50"/>
      <c r="DRP615" s="50"/>
      <c r="DRQ615" s="50"/>
      <c r="DRR615" s="50"/>
      <c r="DRS615" s="50"/>
      <c r="DRT615" s="50"/>
      <c r="DRU615" s="50"/>
      <c r="DRV615" s="50"/>
      <c r="DRW615" s="50"/>
      <c r="DRX615" s="50"/>
      <c r="DRY615" s="50"/>
      <c r="DRZ615" s="50"/>
      <c r="DSA615" s="50"/>
      <c r="DSB615" s="50"/>
      <c r="DSC615" s="50"/>
      <c r="DSD615" s="50"/>
      <c r="DSE615" s="50"/>
      <c r="DSF615" s="50"/>
      <c r="DSG615" s="50"/>
      <c r="DSH615" s="50"/>
      <c r="DSI615" s="50"/>
      <c r="DSJ615" s="50"/>
      <c r="DSK615" s="50"/>
      <c r="DSL615" s="50"/>
      <c r="DSM615" s="50"/>
      <c r="DSN615" s="50"/>
      <c r="DSO615" s="50"/>
      <c r="DSP615" s="50"/>
      <c r="DSQ615" s="50"/>
      <c r="DSR615" s="50"/>
      <c r="DSS615" s="50"/>
      <c r="DST615" s="50"/>
      <c r="DSU615" s="50"/>
      <c r="DSV615" s="50"/>
      <c r="DSW615" s="50"/>
      <c r="DSX615" s="50"/>
      <c r="DSY615" s="50"/>
      <c r="DSZ615" s="50"/>
      <c r="DTA615" s="50"/>
      <c r="DTB615" s="50"/>
      <c r="DTC615" s="50"/>
      <c r="DTD615" s="50"/>
      <c r="DTE615" s="50"/>
      <c r="DTF615" s="50"/>
      <c r="DTG615" s="50"/>
      <c r="DTH615" s="50"/>
      <c r="DTI615" s="50"/>
      <c r="DTJ615" s="50"/>
      <c r="DTK615" s="50"/>
      <c r="DTL615" s="50"/>
      <c r="DTM615" s="50"/>
      <c r="DTN615" s="50"/>
      <c r="DTO615" s="50"/>
      <c r="DTP615" s="50"/>
      <c r="DTQ615" s="50"/>
      <c r="DTR615" s="50"/>
      <c r="DTS615" s="50"/>
      <c r="DTT615" s="50"/>
      <c r="DTU615" s="50"/>
      <c r="DTV615" s="50"/>
      <c r="DTW615" s="50"/>
      <c r="DTX615" s="50"/>
      <c r="DTY615" s="50"/>
      <c r="DTZ615" s="50"/>
      <c r="DUA615" s="50"/>
      <c r="DUB615" s="50"/>
      <c r="DUC615" s="50"/>
      <c r="DUD615" s="50"/>
      <c r="DUE615" s="50"/>
      <c r="DUF615" s="50"/>
      <c r="DUG615" s="50"/>
      <c r="DUH615" s="50"/>
      <c r="DUI615" s="50"/>
      <c r="DUJ615" s="50"/>
      <c r="DUK615" s="50"/>
      <c r="DUL615" s="50"/>
      <c r="DUM615" s="50"/>
      <c r="DUN615" s="50"/>
      <c r="DUO615" s="50"/>
      <c r="DUP615" s="50"/>
      <c r="DUQ615" s="50"/>
      <c r="DUR615" s="50"/>
      <c r="DUS615" s="50"/>
      <c r="DUT615" s="50"/>
      <c r="DUU615" s="50"/>
      <c r="DUV615" s="50"/>
      <c r="DUW615" s="50"/>
      <c r="DUX615" s="50"/>
      <c r="DUY615" s="50"/>
      <c r="DUZ615" s="50"/>
      <c r="DVA615" s="50"/>
      <c r="DVB615" s="50"/>
      <c r="DVC615" s="50"/>
      <c r="DVD615" s="50"/>
      <c r="DVE615" s="50"/>
      <c r="DVF615" s="50"/>
      <c r="DVG615" s="50"/>
      <c r="DVH615" s="50"/>
      <c r="DVI615" s="50"/>
      <c r="DVJ615" s="50"/>
      <c r="DVK615" s="50"/>
      <c r="DVL615" s="50"/>
      <c r="DVM615" s="50"/>
      <c r="DVN615" s="50"/>
      <c r="DVO615" s="50"/>
      <c r="DVP615" s="50"/>
      <c r="DVQ615" s="50"/>
      <c r="DVR615" s="50"/>
      <c r="DVS615" s="50"/>
      <c r="DVT615" s="50"/>
      <c r="DVU615" s="50"/>
      <c r="DVV615" s="50"/>
      <c r="DVW615" s="50"/>
      <c r="DVX615" s="50"/>
      <c r="DVY615" s="50"/>
      <c r="DVZ615" s="50"/>
      <c r="DWA615" s="50"/>
      <c r="DWB615" s="50"/>
      <c r="DWC615" s="50"/>
      <c r="DWD615" s="50"/>
      <c r="DWE615" s="50"/>
      <c r="DWF615" s="50"/>
      <c r="DWG615" s="50"/>
      <c r="DWH615" s="50"/>
      <c r="DWI615" s="50"/>
      <c r="DWJ615" s="50"/>
      <c r="DWK615" s="50"/>
      <c r="DWL615" s="50"/>
      <c r="DWM615" s="50"/>
      <c r="DWN615" s="50"/>
      <c r="DWO615" s="50"/>
      <c r="DWP615" s="50"/>
      <c r="DWQ615" s="50"/>
      <c r="DWR615" s="50"/>
      <c r="DWS615" s="50"/>
      <c r="DWT615" s="50"/>
      <c r="DWU615" s="50"/>
      <c r="DWV615" s="50"/>
      <c r="DWW615" s="50"/>
      <c r="DWX615" s="50"/>
      <c r="DWY615" s="50"/>
      <c r="DWZ615" s="50"/>
      <c r="DXB615" s="50"/>
      <c r="DXD615" s="50"/>
      <c r="DXE615" s="50"/>
      <c r="DXF615" s="50"/>
      <c r="DXG615" s="50"/>
      <c r="DXH615" s="50"/>
      <c r="DXI615" s="50"/>
      <c r="DXJ615" s="50"/>
      <c r="DXK615" s="50"/>
      <c r="DXP615" s="50"/>
      <c r="DXQ615" s="50"/>
      <c r="DXR615" s="50"/>
      <c r="DXS615" s="50"/>
      <c r="DXT615" s="50"/>
      <c r="DXU615" s="50"/>
      <c r="DXV615" s="50"/>
      <c r="DXW615" s="50"/>
      <c r="DXX615" s="50"/>
      <c r="DXY615" s="50"/>
      <c r="DXZ615" s="50"/>
      <c r="DYA615" s="50"/>
      <c r="DYB615" s="50"/>
      <c r="DYC615" s="50"/>
      <c r="DYD615" s="50"/>
      <c r="DYE615" s="50"/>
      <c r="DYF615" s="50"/>
      <c r="DYG615" s="50"/>
      <c r="DYH615" s="50"/>
      <c r="DYI615" s="50"/>
      <c r="DYJ615" s="50"/>
      <c r="DYK615" s="50"/>
      <c r="DYL615" s="50"/>
      <c r="DYM615" s="50"/>
      <c r="DYN615" s="50"/>
      <c r="DYO615" s="50"/>
      <c r="DYP615" s="50"/>
      <c r="DYQ615" s="50"/>
      <c r="DYR615" s="50"/>
      <c r="DYS615" s="50"/>
      <c r="DYT615" s="50"/>
      <c r="DYU615" s="50"/>
      <c r="DYV615" s="50"/>
      <c r="DYW615" s="50"/>
      <c r="DYX615" s="50"/>
      <c r="DYY615" s="50"/>
      <c r="DYZ615" s="50"/>
      <c r="DZA615" s="50"/>
      <c r="DZB615" s="50"/>
      <c r="DZC615" s="50"/>
      <c r="DZD615" s="50"/>
      <c r="DZE615" s="50"/>
      <c r="DZF615" s="50"/>
      <c r="DZG615" s="50"/>
      <c r="DZH615" s="50"/>
      <c r="DZI615" s="50"/>
      <c r="DZJ615" s="50"/>
      <c r="DZK615" s="50"/>
      <c r="DZL615" s="50"/>
      <c r="DZM615" s="50"/>
      <c r="DZN615" s="50"/>
      <c r="DZO615" s="50"/>
      <c r="DZP615" s="50"/>
      <c r="DZQ615" s="50"/>
      <c r="DZR615" s="50"/>
      <c r="DZS615" s="50"/>
      <c r="DZT615" s="50"/>
      <c r="DZU615" s="50"/>
      <c r="DZV615" s="50"/>
      <c r="DZW615" s="50"/>
      <c r="DZX615" s="50"/>
      <c r="DZY615" s="50"/>
      <c r="DZZ615" s="50"/>
      <c r="EAA615" s="50"/>
      <c r="EAB615" s="50"/>
      <c r="EAC615" s="50"/>
      <c r="EAD615" s="50"/>
      <c r="EAE615" s="50"/>
      <c r="EAF615" s="50"/>
      <c r="EAG615" s="50"/>
      <c r="EAH615" s="50"/>
      <c r="EAI615" s="50"/>
      <c r="EAJ615" s="50"/>
      <c r="EAK615" s="50"/>
      <c r="EAL615" s="50"/>
      <c r="EAM615" s="50"/>
      <c r="EAN615" s="50"/>
      <c r="EAO615" s="50"/>
      <c r="EAP615" s="50"/>
      <c r="EAQ615" s="50"/>
      <c r="EAR615" s="50"/>
      <c r="EAS615" s="50"/>
      <c r="EAT615" s="50"/>
      <c r="EAU615" s="50"/>
      <c r="EAV615" s="50"/>
      <c r="EAW615" s="50"/>
      <c r="EAX615" s="50"/>
      <c r="EAY615" s="50"/>
      <c r="EAZ615" s="50"/>
      <c r="EBA615" s="50"/>
      <c r="EBB615" s="50"/>
      <c r="EBC615" s="50"/>
      <c r="EBD615" s="50"/>
      <c r="EBE615" s="50"/>
      <c r="EBF615" s="50"/>
      <c r="EBG615" s="50"/>
      <c r="EBH615" s="50"/>
      <c r="EBI615" s="50"/>
      <c r="EBJ615" s="50"/>
      <c r="EBK615" s="50"/>
      <c r="EBL615" s="50"/>
      <c r="EBM615" s="50"/>
      <c r="EBN615" s="50"/>
      <c r="EBO615" s="50"/>
      <c r="EBP615" s="50"/>
      <c r="EBQ615" s="50"/>
      <c r="EBR615" s="50"/>
      <c r="EBS615" s="50"/>
      <c r="EBT615" s="50"/>
      <c r="EBU615" s="50"/>
      <c r="EBV615" s="50"/>
      <c r="EBW615" s="50"/>
      <c r="EBX615" s="50"/>
      <c r="EBY615" s="50"/>
      <c r="EBZ615" s="50"/>
      <c r="ECA615" s="50"/>
      <c r="ECB615" s="50"/>
      <c r="ECC615" s="50"/>
      <c r="ECD615" s="50"/>
      <c r="ECE615" s="50"/>
      <c r="ECF615" s="50"/>
      <c r="ECG615" s="50"/>
      <c r="ECH615" s="50"/>
      <c r="ECI615" s="50"/>
      <c r="ECJ615" s="50"/>
      <c r="ECK615" s="50"/>
      <c r="ECL615" s="50"/>
      <c r="ECM615" s="50"/>
      <c r="ECN615" s="50"/>
      <c r="ECO615" s="50"/>
      <c r="ECP615" s="50"/>
      <c r="ECQ615" s="50"/>
      <c r="ECR615" s="50"/>
      <c r="ECS615" s="50"/>
      <c r="ECT615" s="50"/>
      <c r="ECU615" s="50"/>
      <c r="ECV615" s="50"/>
      <c r="ECW615" s="50"/>
      <c r="ECX615" s="50"/>
      <c r="ECY615" s="50"/>
      <c r="ECZ615" s="50"/>
      <c r="EDA615" s="50"/>
      <c r="EDB615" s="50"/>
      <c r="EDC615" s="50"/>
      <c r="EDD615" s="50"/>
      <c r="EDE615" s="50"/>
      <c r="EDF615" s="50"/>
      <c r="EDG615" s="50"/>
      <c r="EDH615" s="50"/>
      <c r="EDI615" s="50"/>
      <c r="EDJ615" s="50"/>
      <c r="EDK615" s="50"/>
      <c r="EDL615" s="50"/>
      <c r="EDM615" s="50"/>
      <c r="EDN615" s="50"/>
      <c r="EDO615" s="50"/>
      <c r="EDP615" s="50"/>
      <c r="EDQ615" s="50"/>
      <c r="EDR615" s="50"/>
      <c r="EDS615" s="50"/>
      <c r="EDT615" s="50"/>
      <c r="EDU615" s="50"/>
      <c r="EDV615" s="50"/>
      <c r="EDW615" s="50"/>
      <c r="EDX615" s="50"/>
      <c r="EDY615" s="50"/>
      <c r="EDZ615" s="50"/>
      <c r="EEA615" s="50"/>
      <c r="EEB615" s="50"/>
      <c r="EEC615" s="50"/>
      <c r="EED615" s="50"/>
      <c r="EEE615" s="50"/>
      <c r="EEF615" s="50"/>
      <c r="EEG615" s="50"/>
      <c r="EEH615" s="50"/>
      <c r="EEI615" s="50"/>
      <c r="EEJ615" s="50"/>
      <c r="EEK615" s="50"/>
      <c r="EEL615" s="50"/>
      <c r="EEM615" s="50"/>
      <c r="EEN615" s="50"/>
      <c r="EEO615" s="50"/>
      <c r="EEP615" s="50"/>
      <c r="EEQ615" s="50"/>
      <c r="EER615" s="50"/>
      <c r="EES615" s="50"/>
      <c r="EET615" s="50"/>
      <c r="EEU615" s="50"/>
      <c r="EEV615" s="50"/>
      <c r="EEW615" s="50"/>
      <c r="EEX615" s="50"/>
      <c r="EEY615" s="50"/>
      <c r="EEZ615" s="50"/>
      <c r="EFA615" s="50"/>
      <c r="EFB615" s="50"/>
      <c r="EFC615" s="50"/>
      <c r="EFD615" s="50"/>
      <c r="EFE615" s="50"/>
      <c r="EFF615" s="50"/>
      <c r="EFG615" s="50"/>
      <c r="EFH615" s="50"/>
      <c r="EFI615" s="50"/>
      <c r="EFJ615" s="50"/>
      <c r="EFK615" s="50"/>
      <c r="EFL615" s="50"/>
      <c r="EFM615" s="50"/>
      <c r="EFN615" s="50"/>
      <c r="EFO615" s="50"/>
      <c r="EFP615" s="50"/>
      <c r="EFQ615" s="50"/>
      <c r="EFR615" s="50"/>
      <c r="EFS615" s="50"/>
      <c r="EFT615" s="50"/>
      <c r="EFU615" s="50"/>
      <c r="EFV615" s="50"/>
      <c r="EFW615" s="50"/>
      <c r="EFX615" s="50"/>
      <c r="EFY615" s="50"/>
      <c r="EFZ615" s="50"/>
      <c r="EGA615" s="50"/>
      <c r="EGB615" s="50"/>
      <c r="EGC615" s="50"/>
      <c r="EGD615" s="50"/>
      <c r="EGE615" s="50"/>
      <c r="EGF615" s="50"/>
      <c r="EGG615" s="50"/>
      <c r="EGH615" s="50"/>
      <c r="EGI615" s="50"/>
      <c r="EGJ615" s="50"/>
      <c r="EGK615" s="50"/>
      <c r="EGL615" s="50"/>
      <c r="EGM615" s="50"/>
      <c r="EGN615" s="50"/>
      <c r="EGO615" s="50"/>
      <c r="EGP615" s="50"/>
      <c r="EGQ615" s="50"/>
      <c r="EGR615" s="50"/>
      <c r="EGS615" s="50"/>
      <c r="EGT615" s="50"/>
      <c r="EGU615" s="50"/>
      <c r="EGV615" s="50"/>
      <c r="EGX615" s="50"/>
      <c r="EGZ615" s="50"/>
      <c r="EHA615" s="50"/>
      <c r="EHB615" s="50"/>
      <c r="EHC615" s="50"/>
      <c r="EHD615" s="50"/>
      <c r="EHE615" s="50"/>
      <c r="EHF615" s="50"/>
      <c r="EHG615" s="50"/>
      <c r="EHL615" s="50"/>
      <c r="EHM615" s="50"/>
      <c r="EHN615" s="50"/>
      <c r="EHO615" s="50"/>
      <c r="EHP615" s="50"/>
      <c r="EHQ615" s="50"/>
      <c r="EHR615" s="50"/>
      <c r="EHS615" s="50"/>
      <c r="EHT615" s="50"/>
      <c r="EHU615" s="50"/>
      <c r="EHV615" s="50"/>
      <c r="EHW615" s="50"/>
      <c r="EHX615" s="50"/>
      <c r="EHY615" s="50"/>
      <c r="EHZ615" s="50"/>
      <c r="EIA615" s="50"/>
      <c r="EIB615" s="50"/>
      <c r="EIC615" s="50"/>
      <c r="EID615" s="50"/>
      <c r="EIE615" s="50"/>
      <c r="EIF615" s="50"/>
      <c r="EIG615" s="50"/>
      <c r="EIH615" s="50"/>
      <c r="EII615" s="50"/>
      <c r="EIJ615" s="50"/>
      <c r="EIK615" s="50"/>
      <c r="EIL615" s="50"/>
      <c r="EIM615" s="50"/>
      <c r="EIN615" s="50"/>
      <c r="EIO615" s="50"/>
      <c r="EIP615" s="50"/>
      <c r="EIQ615" s="50"/>
      <c r="EIR615" s="50"/>
      <c r="EIS615" s="50"/>
      <c r="EIT615" s="50"/>
      <c r="EIU615" s="50"/>
      <c r="EIV615" s="50"/>
      <c r="EIW615" s="50"/>
      <c r="EIX615" s="50"/>
      <c r="EIY615" s="50"/>
      <c r="EIZ615" s="50"/>
      <c r="EJA615" s="50"/>
      <c r="EJB615" s="50"/>
      <c r="EJC615" s="50"/>
      <c r="EJD615" s="50"/>
      <c r="EJE615" s="50"/>
      <c r="EJF615" s="50"/>
      <c r="EJG615" s="50"/>
      <c r="EJH615" s="50"/>
      <c r="EJI615" s="50"/>
      <c r="EJJ615" s="50"/>
      <c r="EJK615" s="50"/>
      <c r="EJL615" s="50"/>
      <c r="EJM615" s="50"/>
      <c r="EJN615" s="50"/>
      <c r="EJO615" s="50"/>
      <c r="EJP615" s="50"/>
      <c r="EJQ615" s="50"/>
      <c r="EJR615" s="50"/>
      <c r="EJS615" s="50"/>
      <c r="EJT615" s="50"/>
      <c r="EJU615" s="50"/>
      <c r="EJV615" s="50"/>
      <c r="EJW615" s="50"/>
      <c r="EJX615" s="50"/>
      <c r="EJY615" s="50"/>
      <c r="EJZ615" s="50"/>
      <c r="EKA615" s="50"/>
      <c r="EKB615" s="50"/>
      <c r="EKC615" s="50"/>
      <c r="EKD615" s="50"/>
      <c r="EKE615" s="50"/>
      <c r="EKF615" s="50"/>
      <c r="EKG615" s="50"/>
      <c r="EKH615" s="50"/>
      <c r="EKI615" s="50"/>
      <c r="EKJ615" s="50"/>
      <c r="EKK615" s="50"/>
      <c r="EKL615" s="50"/>
      <c r="EKM615" s="50"/>
      <c r="EKN615" s="50"/>
      <c r="EKO615" s="50"/>
      <c r="EKP615" s="50"/>
      <c r="EKQ615" s="50"/>
      <c r="EKR615" s="50"/>
      <c r="EKS615" s="50"/>
      <c r="EKT615" s="50"/>
      <c r="EKU615" s="50"/>
      <c r="EKV615" s="50"/>
      <c r="EKW615" s="50"/>
      <c r="EKX615" s="50"/>
      <c r="EKY615" s="50"/>
      <c r="EKZ615" s="50"/>
      <c r="ELA615" s="50"/>
      <c r="ELB615" s="50"/>
      <c r="ELC615" s="50"/>
      <c r="ELD615" s="50"/>
      <c r="ELE615" s="50"/>
      <c r="ELF615" s="50"/>
      <c r="ELG615" s="50"/>
      <c r="ELH615" s="50"/>
      <c r="ELI615" s="50"/>
      <c r="ELJ615" s="50"/>
      <c r="ELK615" s="50"/>
      <c r="ELL615" s="50"/>
      <c r="ELM615" s="50"/>
      <c r="ELN615" s="50"/>
      <c r="ELO615" s="50"/>
      <c r="ELP615" s="50"/>
      <c r="ELQ615" s="50"/>
      <c r="ELR615" s="50"/>
      <c r="ELS615" s="50"/>
      <c r="ELT615" s="50"/>
      <c r="ELU615" s="50"/>
      <c r="ELV615" s="50"/>
      <c r="ELW615" s="50"/>
      <c r="ELX615" s="50"/>
      <c r="ELY615" s="50"/>
      <c r="ELZ615" s="50"/>
      <c r="EMA615" s="50"/>
      <c r="EMB615" s="50"/>
      <c r="EMC615" s="50"/>
      <c r="EMD615" s="50"/>
      <c r="EME615" s="50"/>
      <c r="EMF615" s="50"/>
      <c r="EMG615" s="50"/>
      <c r="EMH615" s="50"/>
      <c r="EMI615" s="50"/>
      <c r="EMJ615" s="50"/>
      <c r="EMK615" s="50"/>
      <c r="EML615" s="50"/>
      <c r="EMM615" s="50"/>
      <c r="EMN615" s="50"/>
      <c r="EMO615" s="50"/>
      <c r="EMP615" s="50"/>
      <c r="EMQ615" s="50"/>
      <c r="EMR615" s="50"/>
      <c r="EMS615" s="50"/>
      <c r="EMT615" s="50"/>
      <c r="EMU615" s="50"/>
      <c r="EMV615" s="50"/>
      <c r="EMW615" s="50"/>
      <c r="EMX615" s="50"/>
      <c r="EMY615" s="50"/>
      <c r="EMZ615" s="50"/>
      <c r="ENA615" s="50"/>
      <c r="ENB615" s="50"/>
      <c r="ENC615" s="50"/>
      <c r="END615" s="50"/>
      <c r="ENE615" s="50"/>
      <c r="ENF615" s="50"/>
      <c r="ENG615" s="50"/>
      <c r="ENH615" s="50"/>
      <c r="ENI615" s="50"/>
      <c r="ENJ615" s="50"/>
      <c r="ENK615" s="50"/>
      <c r="ENL615" s="50"/>
      <c r="ENM615" s="50"/>
      <c r="ENN615" s="50"/>
      <c r="ENO615" s="50"/>
      <c r="ENP615" s="50"/>
      <c r="ENQ615" s="50"/>
      <c r="ENR615" s="50"/>
      <c r="ENS615" s="50"/>
      <c r="ENT615" s="50"/>
      <c r="ENU615" s="50"/>
      <c r="ENV615" s="50"/>
      <c r="ENW615" s="50"/>
      <c r="ENX615" s="50"/>
      <c r="ENY615" s="50"/>
      <c r="ENZ615" s="50"/>
      <c r="EOA615" s="50"/>
      <c r="EOB615" s="50"/>
      <c r="EOC615" s="50"/>
      <c r="EOD615" s="50"/>
      <c r="EOE615" s="50"/>
      <c r="EOF615" s="50"/>
      <c r="EOG615" s="50"/>
      <c r="EOH615" s="50"/>
      <c r="EOI615" s="50"/>
      <c r="EOJ615" s="50"/>
      <c r="EOK615" s="50"/>
      <c r="EOL615" s="50"/>
      <c r="EOM615" s="50"/>
      <c r="EON615" s="50"/>
      <c r="EOO615" s="50"/>
      <c r="EOP615" s="50"/>
      <c r="EOQ615" s="50"/>
      <c r="EOR615" s="50"/>
      <c r="EOS615" s="50"/>
      <c r="EOT615" s="50"/>
      <c r="EOU615" s="50"/>
      <c r="EOV615" s="50"/>
      <c r="EOW615" s="50"/>
      <c r="EOX615" s="50"/>
      <c r="EOY615" s="50"/>
      <c r="EOZ615" s="50"/>
      <c r="EPA615" s="50"/>
      <c r="EPB615" s="50"/>
      <c r="EPC615" s="50"/>
      <c r="EPD615" s="50"/>
      <c r="EPE615" s="50"/>
      <c r="EPF615" s="50"/>
      <c r="EPG615" s="50"/>
      <c r="EPH615" s="50"/>
      <c r="EPI615" s="50"/>
      <c r="EPJ615" s="50"/>
      <c r="EPK615" s="50"/>
      <c r="EPL615" s="50"/>
      <c r="EPM615" s="50"/>
      <c r="EPN615" s="50"/>
      <c r="EPO615" s="50"/>
      <c r="EPP615" s="50"/>
      <c r="EPQ615" s="50"/>
      <c r="EPR615" s="50"/>
      <c r="EPS615" s="50"/>
      <c r="EPT615" s="50"/>
      <c r="EPU615" s="50"/>
      <c r="EPV615" s="50"/>
      <c r="EPW615" s="50"/>
      <c r="EPX615" s="50"/>
      <c r="EPY615" s="50"/>
      <c r="EPZ615" s="50"/>
      <c r="EQA615" s="50"/>
      <c r="EQB615" s="50"/>
      <c r="EQC615" s="50"/>
      <c r="EQD615" s="50"/>
      <c r="EQE615" s="50"/>
      <c r="EQF615" s="50"/>
      <c r="EQG615" s="50"/>
      <c r="EQH615" s="50"/>
      <c r="EQI615" s="50"/>
      <c r="EQJ615" s="50"/>
      <c r="EQK615" s="50"/>
      <c r="EQL615" s="50"/>
      <c r="EQM615" s="50"/>
      <c r="EQN615" s="50"/>
      <c r="EQO615" s="50"/>
      <c r="EQP615" s="50"/>
      <c r="EQQ615" s="50"/>
      <c r="EQR615" s="50"/>
      <c r="EQT615" s="50"/>
      <c r="EQV615" s="50"/>
      <c r="EQW615" s="50"/>
      <c r="EQX615" s="50"/>
      <c r="EQY615" s="50"/>
      <c r="EQZ615" s="50"/>
      <c r="ERA615" s="50"/>
      <c r="ERB615" s="50"/>
      <c r="ERC615" s="50"/>
      <c r="ERH615" s="50"/>
      <c r="ERI615" s="50"/>
      <c r="ERJ615" s="50"/>
      <c r="ERK615" s="50"/>
      <c r="ERL615" s="50"/>
      <c r="ERM615" s="50"/>
      <c r="ERN615" s="50"/>
      <c r="ERO615" s="50"/>
      <c r="ERP615" s="50"/>
      <c r="ERQ615" s="50"/>
      <c r="ERR615" s="50"/>
      <c r="ERS615" s="50"/>
      <c r="ERT615" s="50"/>
      <c r="ERU615" s="50"/>
      <c r="ERV615" s="50"/>
      <c r="ERW615" s="50"/>
      <c r="ERX615" s="50"/>
      <c r="ERY615" s="50"/>
      <c r="ERZ615" s="50"/>
      <c r="ESA615" s="50"/>
      <c r="ESB615" s="50"/>
      <c r="ESC615" s="50"/>
      <c r="ESD615" s="50"/>
      <c r="ESE615" s="50"/>
      <c r="ESF615" s="50"/>
      <c r="ESG615" s="50"/>
      <c r="ESH615" s="50"/>
      <c r="ESI615" s="50"/>
      <c r="ESJ615" s="50"/>
      <c r="ESK615" s="50"/>
      <c r="ESL615" s="50"/>
      <c r="ESM615" s="50"/>
      <c r="ESN615" s="50"/>
      <c r="ESO615" s="50"/>
      <c r="ESP615" s="50"/>
      <c r="ESQ615" s="50"/>
      <c r="ESR615" s="50"/>
      <c r="ESS615" s="50"/>
      <c r="EST615" s="50"/>
      <c r="ESU615" s="50"/>
      <c r="ESV615" s="50"/>
      <c r="ESW615" s="50"/>
      <c r="ESX615" s="50"/>
      <c r="ESY615" s="50"/>
      <c r="ESZ615" s="50"/>
      <c r="ETA615" s="50"/>
      <c r="ETB615" s="50"/>
      <c r="ETC615" s="50"/>
      <c r="ETD615" s="50"/>
      <c r="ETE615" s="50"/>
      <c r="ETF615" s="50"/>
      <c r="ETG615" s="50"/>
      <c r="ETH615" s="50"/>
      <c r="ETI615" s="50"/>
      <c r="ETJ615" s="50"/>
      <c r="ETK615" s="50"/>
      <c r="ETL615" s="50"/>
      <c r="ETM615" s="50"/>
      <c r="ETN615" s="50"/>
      <c r="ETO615" s="50"/>
      <c r="ETP615" s="50"/>
      <c r="ETQ615" s="50"/>
      <c r="ETR615" s="50"/>
      <c r="ETS615" s="50"/>
      <c r="ETT615" s="50"/>
      <c r="ETU615" s="50"/>
      <c r="ETV615" s="50"/>
      <c r="ETW615" s="50"/>
      <c r="ETX615" s="50"/>
      <c r="ETY615" s="50"/>
      <c r="ETZ615" s="50"/>
      <c r="EUA615" s="50"/>
      <c r="EUB615" s="50"/>
      <c r="EUC615" s="50"/>
      <c r="EUD615" s="50"/>
      <c r="EUE615" s="50"/>
      <c r="EUF615" s="50"/>
      <c r="EUG615" s="50"/>
      <c r="EUH615" s="50"/>
      <c r="EUI615" s="50"/>
      <c r="EUJ615" s="50"/>
      <c r="EUK615" s="50"/>
      <c r="EUL615" s="50"/>
      <c r="EUM615" s="50"/>
      <c r="EUN615" s="50"/>
      <c r="EUO615" s="50"/>
      <c r="EUP615" s="50"/>
      <c r="EUQ615" s="50"/>
      <c r="EUR615" s="50"/>
      <c r="EUS615" s="50"/>
      <c r="EUT615" s="50"/>
      <c r="EUU615" s="50"/>
      <c r="EUV615" s="50"/>
      <c r="EUW615" s="50"/>
      <c r="EUX615" s="50"/>
      <c r="EUY615" s="50"/>
      <c r="EUZ615" s="50"/>
      <c r="EVA615" s="50"/>
      <c r="EVB615" s="50"/>
      <c r="EVC615" s="50"/>
      <c r="EVD615" s="50"/>
      <c r="EVE615" s="50"/>
      <c r="EVF615" s="50"/>
      <c r="EVG615" s="50"/>
      <c r="EVH615" s="50"/>
      <c r="EVI615" s="50"/>
      <c r="EVJ615" s="50"/>
      <c r="EVK615" s="50"/>
      <c r="EVL615" s="50"/>
      <c r="EVM615" s="50"/>
      <c r="EVN615" s="50"/>
      <c r="EVO615" s="50"/>
      <c r="EVP615" s="50"/>
      <c r="EVQ615" s="50"/>
      <c r="EVR615" s="50"/>
      <c r="EVS615" s="50"/>
      <c r="EVT615" s="50"/>
      <c r="EVU615" s="50"/>
      <c r="EVV615" s="50"/>
      <c r="EVW615" s="50"/>
      <c r="EVX615" s="50"/>
      <c r="EVY615" s="50"/>
      <c r="EVZ615" s="50"/>
      <c r="EWA615" s="50"/>
      <c r="EWB615" s="50"/>
      <c r="EWC615" s="50"/>
      <c r="EWD615" s="50"/>
      <c r="EWE615" s="50"/>
      <c r="EWF615" s="50"/>
      <c r="EWG615" s="50"/>
      <c r="EWH615" s="50"/>
      <c r="EWI615" s="50"/>
      <c r="EWJ615" s="50"/>
      <c r="EWK615" s="50"/>
      <c r="EWL615" s="50"/>
      <c r="EWM615" s="50"/>
      <c r="EWN615" s="50"/>
      <c r="EWO615" s="50"/>
      <c r="EWP615" s="50"/>
      <c r="EWQ615" s="50"/>
      <c r="EWR615" s="50"/>
      <c r="EWS615" s="50"/>
      <c r="EWT615" s="50"/>
      <c r="EWU615" s="50"/>
      <c r="EWV615" s="50"/>
      <c r="EWW615" s="50"/>
      <c r="EWX615" s="50"/>
      <c r="EWY615" s="50"/>
      <c r="EWZ615" s="50"/>
      <c r="EXA615" s="50"/>
      <c r="EXB615" s="50"/>
      <c r="EXC615" s="50"/>
      <c r="EXD615" s="50"/>
      <c r="EXE615" s="50"/>
      <c r="EXF615" s="50"/>
      <c r="EXG615" s="50"/>
      <c r="EXH615" s="50"/>
      <c r="EXI615" s="50"/>
      <c r="EXJ615" s="50"/>
      <c r="EXK615" s="50"/>
      <c r="EXL615" s="50"/>
      <c r="EXM615" s="50"/>
      <c r="EXN615" s="50"/>
      <c r="EXO615" s="50"/>
      <c r="EXP615" s="50"/>
      <c r="EXQ615" s="50"/>
      <c r="EXR615" s="50"/>
      <c r="EXS615" s="50"/>
      <c r="EXT615" s="50"/>
      <c r="EXU615" s="50"/>
      <c r="EXV615" s="50"/>
      <c r="EXW615" s="50"/>
      <c r="EXX615" s="50"/>
      <c r="EXY615" s="50"/>
      <c r="EXZ615" s="50"/>
      <c r="EYA615" s="50"/>
      <c r="EYB615" s="50"/>
      <c r="EYC615" s="50"/>
      <c r="EYD615" s="50"/>
      <c r="EYE615" s="50"/>
      <c r="EYF615" s="50"/>
      <c r="EYG615" s="50"/>
      <c r="EYH615" s="50"/>
      <c r="EYI615" s="50"/>
      <c r="EYJ615" s="50"/>
      <c r="EYK615" s="50"/>
      <c r="EYL615" s="50"/>
      <c r="EYM615" s="50"/>
      <c r="EYN615" s="50"/>
      <c r="EYO615" s="50"/>
      <c r="EYP615" s="50"/>
      <c r="EYQ615" s="50"/>
      <c r="EYR615" s="50"/>
      <c r="EYS615" s="50"/>
      <c r="EYT615" s="50"/>
      <c r="EYU615" s="50"/>
      <c r="EYV615" s="50"/>
      <c r="EYW615" s="50"/>
      <c r="EYX615" s="50"/>
      <c r="EYY615" s="50"/>
      <c r="EYZ615" s="50"/>
      <c r="EZA615" s="50"/>
      <c r="EZB615" s="50"/>
      <c r="EZC615" s="50"/>
      <c r="EZD615" s="50"/>
      <c r="EZE615" s="50"/>
      <c r="EZF615" s="50"/>
      <c r="EZG615" s="50"/>
      <c r="EZH615" s="50"/>
      <c r="EZI615" s="50"/>
      <c r="EZJ615" s="50"/>
      <c r="EZK615" s="50"/>
      <c r="EZL615" s="50"/>
      <c r="EZM615" s="50"/>
      <c r="EZN615" s="50"/>
      <c r="EZO615" s="50"/>
      <c r="EZP615" s="50"/>
      <c r="EZQ615" s="50"/>
      <c r="EZR615" s="50"/>
      <c r="EZS615" s="50"/>
      <c r="EZT615" s="50"/>
      <c r="EZU615" s="50"/>
      <c r="EZV615" s="50"/>
      <c r="EZW615" s="50"/>
      <c r="EZX615" s="50"/>
      <c r="EZY615" s="50"/>
      <c r="EZZ615" s="50"/>
      <c r="FAA615" s="50"/>
      <c r="FAB615" s="50"/>
      <c r="FAC615" s="50"/>
      <c r="FAD615" s="50"/>
      <c r="FAE615" s="50"/>
      <c r="FAF615" s="50"/>
      <c r="FAG615" s="50"/>
      <c r="FAH615" s="50"/>
      <c r="FAI615" s="50"/>
      <c r="FAJ615" s="50"/>
      <c r="FAK615" s="50"/>
      <c r="FAL615" s="50"/>
      <c r="FAM615" s="50"/>
      <c r="FAN615" s="50"/>
      <c r="FAP615" s="50"/>
      <c r="FAR615" s="50"/>
      <c r="FAS615" s="50"/>
      <c r="FAT615" s="50"/>
      <c r="FAU615" s="50"/>
      <c r="FAV615" s="50"/>
      <c r="FAW615" s="50"/>
      <c r="FAX615" s="50"/>
      <c r="FAY615" s="50"/>
      <c r="FBD615" s="50"/>
      <c r="FBE615" s="50"/>
      <c r="FBF615" s="50"/>
      <c r="FBG615" s="50"/>
      <c r="FBH615" s="50"/>
      <c r="FBI615" s="50"/>
      <c r="FBJ615" s="50"/>
      <c r="FBK615" s="50"/>
      <c r="FBL615" s="50"/>
      <c r="FBM615" s="50"/>
      <c r="FBN615" s="50"/>
      <c r="FBO615" s="50"/>
      <c r="FBP615" s="50"/>
      <c r="FBQ615" s="50"/>
      <c r="FBR615" s="50"/>
      <c r="FBS615" s="50"/>
      <c r="FBT615" s="50"/>
      <c r="FBU615" s="50"/>
      <c r="FBV615" s="50"/>
      <c r="FBW615" s="50"/>
      <c r="FBX615" s="50"/>
      <c r="FBY615" s="50"/>
      <c r="FBZ615" s="50"/>
      <c r="FCA615" s="50"/>
      <c r="FCB615" s="50"/>
      <c r="FCC615" s="50"/>
      <c r="FCD615" s="50"/>
      <c r="FCE615" s="50"/>
      <c r="FCF615" s="50"/>
      <c r="FCG615" s="50"/>
      <c r="FCH615" s="50"/>
      <c r="FCI615" s="50"/>
      <c r="FCJ615" s="50"/>
      <c r="FCK615" s="50"/>
      <c r="FCL615" s="50"/>
      <c r="FCM615" s="50"/>
      <c r="FCN615" s="50"/>
      <c r="FCO615" s="50"/>
      <c r="FCP615" s="50"/>
      <c r="FCQ615" s="50"/>
      <c r="FCR615" s="50"/>
      <c r="FCS615" s="50"/>
      <c r="FCT615" s="50"/>
      <c r="FCU615" s="50"/>
      <c r="FCV615" s="50"/>
      <c r="FCW615" s="50"/>
      <c r="FCX615" s="50"/>
      <c r="FCY615" s="50"/>
      <c r="FCZ615" s="50"/>
      <c r="FDA615" s="50"/>
      <c r="FDB615" s="50"/>
      <c r="FDC615" s="50"/>
      <c r="FDD615" s="50"/>
      <c r="FDE615" s="50"/>
      <c r="FDF615" s="50"/>
      <c r="FDG615" s="50"/>
      <c r="FDH615" s="50"/>
      <c r="FDI615" s="50"/>
      <c r="FDJ615" s="50"/>
      <c r="FDK615" s="50"/>
      <c r="FDL615" s="50"/>
      <c r="FDM615" s="50"/>
      <c r="FDN615" s="50"/>
      <c r="FDO615" s="50"/>
      <c r="FDP615" s="50"/>
      <c r="FDQ615" s="50"/>
      <c r="FDR615" s="50"/>
      <c r="FDS615" s="50"/>
      <c r="FDT615" s="50"/>
      <c r="FDU615" s="50"/>
      <c r="FDV615" s="50"/>
      <c r="FDW615" s="50"/>
      <c r="FDX615" s="50"/>
      <c r="FDY615" s="50"/>
      <c r="FDZ615" s="50"/>
      <c r="FEA615" s="50"/>
      <c r="FEB615" s="50"/>
      <c r="FEC615" s="50"/>
      <c r="FED615" s="50"/>
      <c r="FEE615" s="50"/>
      <c r="FEF615" s="50"/>
      <c r="FEG615" s="50"/>
      <c r="FEH615" s="50"/>
      <c r="FEI615" s="50"/>
      <c r="FEJ615" s="50"/>
      <c r="FEK615" s="50"/>
      <c r="FEL615" s="50"/>
      <c r="FEM615" s="50"/>
      <c r="FEN615" s="50"/>
      <c r="FEO615" s="50"/>
      <c r="FEP615" s="50"/>
      <c r="FEQ615" s="50"/>
      <c r="FER615" s="50"/>
      <c r="FES615" s="50"/>
      <c r="FET615" s="50"/>
      <c r="FEU615" s="50"/>
      <c r="FEV615" s="50"/>
      <c r="FEW615" s="50"/>
      <c r="FEX615" s="50"/>
      <c r="FEY615" s="50"/>
      <c r="FEZ615" s="50"/>
      <c r="FFA615" s="50"/>
      <c r="FFB615" s="50"/>
      <c r="FFC615" s="50"/>
      <c r="FFD615" s="50"/>
      <c r="FFE615" s="50"/>
      <c r="FFF615" s="50"/>
      <c r="FFG615" s="50"/>
      <c r="FFH615" s="50"/>
      <c r="FFI615" s="50"/>
      <c r="FFJ615" s="50"/>
      <c r="FFK615" s="50"/>
      <c r="FFL615" s="50"/>
      <c r="FFM615" s="50"/>
      <c r="FFN615" s="50"/>
      <c r="FFO615" s="50"/>
      <c r="FFP615" s="50"/>
      <c r="FFQ615" s="50"/>
      <c r="FFR615" s="50"/>
      <c r="FFS615" s="50"/>
      <c r="FFT615" s="50"/>
      <c r="FFU615" s="50"/>
      <c r="FFV615" s="50"/>
      <c r="FFW615" s="50"/>
      <c r="FFX615" s="50"/>
      <c r="FFY615" s="50"/>
      <c r="FFZ615" s="50"/>
      <c r="FGA615" s="50"/>
      <c r="FGB615" s="50"/>
      <c r="FGC615" s="50"/>
      <c r="FGD615" s="50"/>
      <c r="FGE615" s="50"/>
      <c r="FGF615" s="50"/>
      <c r="FGG615" s="50"/>
      <c r="FGH615" s="50"/>
      <c r="FGI615" s="50"/>
      <c r="FGJ615" s="50"/>
      <c r="FGK615" s="50"/>
      <c r="FGL615" s="50"/>
      <c r="FGM615" s="50"/>
      <c r="FGN615" s="50"/>
      <c r="FGO615" s="50"/>
      <c r="FGP615" s="50"/>
      <c r="FGQ615" s="50"/>
      <c r="FGR615" s="50"/>
      <c r="FGS615" s="50"/>
      <c r="FGT615" s="50"/>
      <c r="FGU615" s="50"/>
      <c r="FGV615" s="50"/>
      <c r="FGW615" s="50"/>
      <c r="FGX615" s="50"/>
      <c r="FGY615" s="50"/>
      <c r="FGZ615" s="50"/>
      <c r="FHA615" s="50"/>
      <c r="FHB615" s="50"/>
      <c r="FHC615" s="50"/>
      <c r="FHD615" s="50"/>
      <c r="FHE615" s="50"/>
      <c r="FHF615" s="50"/>
      <c r="FHG615" s="50"/>
      <c r="FHH615" s="50"/>
      <c r="FHI615" s="50"/>
      <c r="FHJ615" s="50"/>
      <c r="FHK615" s="50"/>
      <c r="FHL615" s="50"/>
      <c r="FHM615" s="50"/>
      <c r="FHN615" s="50"/>
      <c r="FHO615" s="50"/>
      <c r="FHP615" s="50"/>
      <c r="FHQ615" s="50"/>
      <c r="FHR615" s="50"/>
      <c r="FHS615" s="50"/>
      <c r="FHT615" s="50"/>
      <c r="FHU615" s="50"/>
      <c r="FHV615" s="50"/>
      <c r="FHW615" s="50"/>
      <c r="FHX615" s="50"/>
      <c r="FHY615" s="50"/>
      <c r="FHZ615" s="50"/>
      <c r="FIA615" s="50"/>
      <c r="FIB615" s="50"/>
      <c r="FIC615" s="50"/>
      <c r="FID615" s="50"/>
      <c r="FIE615" s="50"/>
      <c r="FIF615" s="50"/>
      <c r="FIG615" s="50"/>
      <c r="FIH615" s="50"/>
      <c r="FII615" s="50"/>
      <c r="FIJ615" s="50"/>
      <c r="FIK615" s="50"/>
      <c r="FIL615" s="50"/>
      <c r="FIM615" s="50"/>
      <c r="FIN615" s="50"/>
      <c r="FIO615" s="50"/>
      <c r="FIP615" s="50"/>
      <c r="FIQ615" s="50"/>
      <c r="FIR615" s="50"/>
      <c r="FIS615" s="50"/>
      <c r="FIT615" s="50"/>
      <c r="FIU615" s="50"/>
      <c r="FIV615" s="50"/>
      <c r="FIW615" s="50"/>
      <c r="FIX615" s="50"/>
      <c r="FIY615" s="50"/>
      <c r="FIZ615" s="50"/>
      <c r="FJA615" s="50"/>
      <c r="FJB615" s="50"/>
      <c r="FJC615" s="50"/>
      <c r="FJD615" s="50"/>
      <c r="FJE615" s="50"/>
      <c r="FJF615" s="50"/>
      <c r="FJG615" s="50"/>
      <c r="FJH615" s="50"/>
      <c r="FJI615" s="50"/>
      <c r="FJJ615" s="50"/>
      <c r="FJK615" s="50"/>
      <c r="FJL615" s="50"/>
      <c r="FJM615" s="50"/>
      <c r="FJN615" s="50"/>
      <c r="FJO615" s="50"/>
      <c r="FJP615" s="50"/>
      <c r="FJQ615" s="50"/>
      <c r="FJR615" s="50"/>
      <c r="FJS615" s="50"/>
      <c r="FJT615" s="50"/>
      <c r="FJU615" s="50"/>
      <c r="FJV615" s="50"/>
      <c r="FJW615" s="50"/>
      <c r="FJX615" s="50"/>
      <c r="FJY615" s="50"/>
      <c r="FJZ615" s="50"/>
      <c r="FKA615" s="50"/>
      <c r="FKB615" s="50"/>
      <c r="FKC615" s="50"/>
      <c r="FKD615" s="50"/>
      <c r="FKE615" s="50"/>
      <c r="FKF615" s="50"/>
      <c r="FKG615" s="50"/>
      <c r="FKH615" s="50"/>
      <c r="FKI615" s="50"/>
      <c r="FKJ615" s="50"/>
      <c r="FKL615" s="50"/>
      <c r="FKN615" s="50"/>
      <c r="FKO615" s="50"/>
      <c r="FKP615" s="50"/>
      <c r="FKQ615" s="50"/>
      <c r="FKR615" s="50"/>
      <c r="FKS615" s="50"/>
      <c r="FKT615" s="50"/>
      <c r="FKU615" s="50"/>
      <c r="FKZ615" s="50"/>
      <c r="FLA615" s="50"/>
      <c r="FLB615" s="50"/>
      <c r="FLC615" s="50"/>
      <c r="FLD615" s="50"/>
      <c r="FLE615" s="50"/>
      <c r="FLF615" s="50"/>
      <c r="FLG615" s="50"/>
      <c r="FLH615" s="50"/>
      <c r="FLI615" s="50"/>
      <c r="FLJ615" s="50"/>
      <c r="FLK615" s="50"/>
      <c r="FLL615" s="50"/>
      <c r="FLM615" s="50"/>
      <c r="FLN615" s="50"/>
      <c r="FLO615" s="50"/>
      <c r="FLP615" s="50"/>
      <c r="FLQ615" s="50"/>
      <c r="FLR615" s="50"/>
      <c r="FLS615" s="50"/>
      <c r="FLT615" s="50"/>
      <c r="FLU615" s="50"/>
      <c r="FLV615" s="50"/>
      <c r="FLW615" s="50"/>
      <c r="FLX615" s="50"/>
      <c r="FLY615" s="50"/>
      <c r="FLZ615" s="50"/>
      <c r="FMA615" s="50"/>
      <c r="FMB615" s="50"/>
      <c r="FMC615" s="50"/>
      <c r="FMD615" s="50"/>
      <c r="FME615" s="50"/>
      <c r="FMF615" s="50"/>
      <c r="FMG615" s="50"/>
      <c r="FMH615" s="50"/>
      <c r="FMI615" s="50"/>
      <c r="FMJ615" s="50"/>
      <c r="FMK615" s="50"/>
      <c r="FML615" s="50"/>
      <c r="FMM615" s="50"/>
      <c r="FMN615" s="50"/>
      <c r="FMO615" s="50"/>
      <c r="FMP615" s="50"/>
      <c r="FMQ615" s="50"/>
      <c r="FMR615" s="50"/>
      <c r="FMS615" s="50"/>
      <c r="FMT615" s="50"/>
      <c r="FMU615" s="50"/>
      <c r="FMV615" s="50"/>
      <c r="FMW615" s="50"/>
      <c r="FMX615" s="50"/>
      <c r="FMY615" s="50"/>
      <c r="FMZ615" s="50"/>
      <c r="FNA615" s="50"/>
      <c r="FNB615" s="50"/>
      <c r="FNC615" s="50"/>
      <c r="FND615" s="50"/>
      <c r="FNE615" s="50"/>
      <c r="FNF615" s="50"/>
      <c r="FNG615" s="50"/>
      <c r="FNH615" s="50"/>
      <c r="FNI615" s="50"/>
      <c r="FNJ615" s="50"/>
      <c r="FNK615" s="50"/>
      <c r="FNL615" s="50"/>
      <c r="FNM615" s="50"/>
      <c r="FNN615" s="50"/>
      <c r="FNO615" s="50"/>
      <c r="FNP615" s="50"/>
      <c r="FNQ615" s="50"/>
      <c r="FNR615" s="50"/>
      <c r="FNS615" s="50"/>
      <c r="FNT615" s="50"/>
      <c r="FNU615" s="50"/>
      <c r="FNV615" s="50"/>
      <c r="FNW615" s="50"/>
      <c r="FNX615" s="50"/>
      <c r="FNY615" s="50"/>
      <c r="FNZ615" s="50"/>
      <c r="FOA615" s="50"/>
      <c r="FOB615" s="50"/>
      <c r="FOC615" s="50"/>
      <c r="FOD615" s="50"/>
      <c r="FOE615" s="50"/>
      <c r="FOF615" s="50"/>
      <c r="FOG615" s="50"/>
      <c r="FOH615" s="50"/>
      <c r="FOI615" s="50"/>
      <c r="FOJ615" s="50"/>
      <c r="FOK615" s="50"/>
      <c r="FOL615" s="50"/>
      <c r="FOM615" s="50"/>
      <c r="FON615" s="50"/>
      <c r="FOO615" s="50"/>
      <c r="FOP615" s="50"/>
      <c r="FOQ615" s="50"/>
      <c r="FOR615" s="50"/>
      <c r="FOS615" s="50"/>
      <c r="FOT615" s="50"/>
      <c r="FOU615" s="50"/>
      <c r="FOV615" s="50"/>
      <c r="FOW615" s="50"/>
      <c r="FOX615" s="50"/>
      <c r="FOY615" s="50"/>
      <c r="FOZ615" s="50"/>
      <c r="FPA615" s="50"/>
      <c r="FPB615" s="50"/>
      <c r="FPC615" s="50"/>
      <c r="FPD615" s="50"/>
      <c r="FPE615" s="50"/>
      <c r="FPF615" s="50"/>
      <c r="FPG615" s="50"/>
      <c r="FPH615" s="50"/>
      <c r="FPI615" s="50"/>
      <c r="FPJ615" s="50"/>
      <c r="FPK615" s="50"/>
      <c r="FPL615" s="50"/>
      <c r="FPM615" s="50"/>
      <c r="FPN615" s="50"/>
      <c r="FPO615" s="50"/>
      <c r="FPP615" s="50"/>
      <c r="FPQ615" s="50"/>
      <c r="FPR615" s="50"/>
      <c r="FPS615" s="50"/>
      <c r="FPT615" s="50"/>
      <c r="FPU615" s="50"/>
      <c r="FPV615" s="50"/>
      <c r="FPW615" s="50"/>
      <c r="FPX615" s="50"/>
      <c r="FPY615" s="50"/>
      <c r="FPZ615" s="50"/>
      <c r="FQA615" s="50"/>
      <c r="FQB615" s="50"/>
      <c r="FQC615" s="50"/>
      <c r="FQD615" s="50"/>
      <c r="FQE615" s="50"/>
      <c r="FQF615" s="50"/>
      <c r="FQG615" s="50"/>
      <c r="FQH615" s="50"/>
      <c r="FQI615" s="50"/>
      <c r="FQJ615" s="50"/>
      <c r="FQK615" s="50"/>
      <c r="FQL615" s="50"/>
      <c r="FQM615" s="50"/>
      <c r="FQN615" s="50"/>
      <c r="FQO615" s="50"/>
      <c r="FQP615" s="50"/>
      <c r="FQQ615" s="50"/>
      <c r="FQR615" s="50"/>
      <c r="FQS615" s="50"/>
      <c r="FQT615" s="50"/>
      <c r="FQU615" s="50"/>
      <c r="FQV615" s="50"/>
      <c r="FQW615" s="50"/>
      <c r="FQX615" s="50"/>
      <c r="FQY615" s="50"/>
      <c r="FQZ615" s="50"/>
      <c r="FRA615" s="50"/>
      <c r="FRB615" s="50"/>
      <c r="FRC615" s="50"/>
      <c r="FRD615" s="50"/>
      <c r="FRE615" s="50"/>
      <c r="FRF615" s="50"/>
      <c r="FRG615" s="50"/>
      <c r="FRH615" s="50"/>
      <c r="FRI615" s="50"/>
      <c r="FRJ615" s="50"/>
      <c r="FRK615" s="50"/>
      <c r="FRL615" s="50"/>
      <c r="FRM615" s="50"/>
      <c r="FRN615" s="50"/>
      <c r="FRO615" s="50"/>
      <c r="FRP615" s="50"/>
      <c r="FRQ615" s="50"/>
      <c r="FRR615" s="50"/>
      <c r="FRS615" s="50"/>
      <c r="FRT615" s="50"/>
      <c r="FRU615" s="50"/>
      <c r="FRV615" s="50"/>
      <c r="FRW615" s="50"/>
      <c r="FRX615" s="50"/>
      <c r="FRY615" s="50"/>
      <c r="FRZ615" s="50"/>
      <c r="FSA615" s="50"/>
      <c r="FSB615" s="50"/>
      <c r="FSC615" s="50"/>
      <c r="FSD615" s="50"/>
      <c r="FSE615" s="50"/>
      <c r="FSF615" s="50"/>
      <c r="FSG615" s="50"/>
      <c r="FSH615" s="50"/>
      <c r="FSI615" s="50"/>
      <c r="FSJ615" s="50"/>
      <c r="FSK615" s="50"/>
      <c r="FSL615" s="50"/>
      <c r="FSM615" s="50"/>
      <c r="FSN615" s="50"/>
      <c r="FSO615" s="50"/>
      <c r="FSP615" s="50"/>
      <c r="FSQ615" s="50"/>
      <c r="FSR615" s="50"/>
      <c r="FSS615" s="50"/>
      <c r="FST615" s="50"/>
      <c r="FSU615" s="50"/>
      <c r="FSV615" s="50"/>
      <c r="FSW615" s="50"/>
      <c r="FSX615" s="50"/>
      <c r="FSY615" s="50"/>
      <c r="FSZ615" s="50"/>
      <c r="FTA615" s="50"/>
      <c r="FTB615" s="50"/>
      <c r="FTC615" s="50"/>
      <c r="FTD615" s="50"/>
      <c r="FTE615" s="50"/>
      <c r="FTF615" s="50"/>
      <c r="FTG615" s="50"/>
      <c r="FTH615" s="50"/>
      <c r="FTI615" s="50"/>
      <c r="FTJ615" s="50"/>
      <c r="FTK615" s="50"/>
      <c r="FTL615" s="50"/>
      <c r="FTM615" s="50"/>
      <c r="FTN615" s="50"/>
      <c r="FTO615" s="50"/>
      <c r="FTP615" s="50"/>
      <c r="FTQ615" s="50"/>
      <c r="FTR615" s="50"/>
      <c r="FTS615" s="50"/>
      <c r="FTT615" s="50"/>
      <c r="FTU615" s="50"/>
      <c r="FTV615" s="50"/>
      <c r="FTW615" s="50"/>
      <c r="FTX615" s="50"/>
      <c r="FTY615" s="50"/>
      <c r="FTZ615" s="50"/>
      <c r="FUA615" s="50"/>
      <c r="FUB615" s="50"/>
      <c r="FUC615" s="50"/>
      <c r="FUD615" s="50"/>
      <c r="FUE615" s="50"/>
      <c r="FUF615" s="50"/>
      <c r="FUH615" s="50"/>
      <c r="FUJ615" s="50"/>
      <c r="FUK615" s="50"/>
      <c r="FUL615" s="50"/>
      <c r="FUM615" s="50"/>
      <c r="FUN615" s="50"/>
      <c r="FUO615" s="50"/>
      <c r="FUP615" s="50"/>
      <c r="FUQ615" s="50"/>
      <c r="FUV615" s="50"/>
      <c r="FUW615" s="50"/>
      <c r="FUX615" s="50"/>
      <c r="FUY615" s="50"/>
      <c r="FUZ615" s="50"/>
      <c r="FVA615" s="50"/>
      <c r="FVB615" s="50"/>
      <c r="FVC615" s="50"/>
      <c r="FVD615" s="50"/>
      <c r="FVE615" s="50"/>
      <c r="FVF615" s="50"/>
      <c r="FVG615" s="50"/>
      <c r="FVH615" s="50"/>
      <c r="FVI615" s="50"/>
      <c r="FVJ615" s="50"/>
      <c r="FVK615" s="50"/>
      <c r="FVL615" s="50"/>
      <c r="FVM615" s="50"/>
      <c r="FVN615" s="50"/>
      <c r="FVO615" s="50"/>
      <c r="FVP615" s="50"/>
      <c r="FVQ615" s="50"/>
      <c r="FVR615" s="50"/>
      <c r="FVS615" s="50"/>
      <c r="FVT615" s="50"/>
      <c r="FVU615" s="50"/>
      <c r="FVV615" s="50"/>
      <c r="FVW615" s="50"/>
      <c r="FVX615" s="50"/>
      <c r="FVY615" s="50"/>
      <c r="FVZ615" s="50"/>
      <c r="FWA615" s="50"/>
      <c r="FWB615" s="50"/>
      <c r="FWC615" s="50"/>
      <c r="FWD615" s="50"/>
      <c r="FWE615" s="50"/>
      <c r="FWF615" s="50"/>
      <c r="FWG615" s="50"/>
      <c r="FWH615" s="50"/>
      <c r="FWI615" s="50"/>
      <c r="FWJ615" s="50"/>
      <c r="FWK615" s="50"/>
      <c r="FWL615" s="50"/>
      <c r="FWM615" s="50"/>
      <c r="FWN615" s="50"/>
      <c r="FWO615" s="50"/>
      <c r="FWP615" s="50"/>
      <c r="FWQ615" s="50"/>
      <c r="FWR615" s="50"/>
      <c r="FWS615" s="50"/>
      <c r="FWT615" s="50"/>
      <c r="FWU615" s="50"/>
      <c r="FWV615" s="50"/>
      <c r="FWW615" s="50"/>
      <c r="FWX615" s="50"/>
      <c r="FWY615" s="50"/>
      <c r="FWZ615" s="50"/>
      <c r="FXA615" s="50"/>
      <c r="FXB615" s="50"/>
      <c r="FXC615" s="50"/>
      <c r="FXD615" s="50"/>
      <c r="FXE615" s="50"/>
      <c r="FXF615" s="50"/>
      <c r="FXG615" s="50"/>
      <c r="FXH615" s="50"/>
      <c r="FXI615" s="50"/>
      <c r="FXJ615" s="50"/>
      <c r="FXK615" s="50"/>
      <c r="FXL615" s="50"/>
      <c r="FXM615" s="50"/>
      <c r="FXN615" s="50"/>
      <c r="FXO615" s="50"/>
      <c r="FXP615" s="50"/>
      <c r="FXQ615" s="50"/>
      <c r="FXR615" s="50"/>
      <c r="FXS615" s="50"/>
      <c r="FXT615" s="50"/>
      <c r="FXU615" s="50"/>
      <c r="FXV615" s="50"/>
      <c r="FXW615" s="50"/>
      <c r="FXX615" s="50"/>
      <c r="FXY615" s="50"/>
      <c r="FXZ615" s="50"/>
      <c r="FYA615" s="50"/>
      <c r="FYB615" s="50"/>
      <c r="FYC615" s="50"/>
      <c r="FYD615" s="50"/>
      <c r="FYE615" s="50"/>
      <c r="FYF615" s="50"/>
      <c r="FYG615" s="50"/>
      <c r="FYH615" s="50"/>
      <c r="FYI615" s="50"/>
      <c r="FYJ615" s="50"/>
      <c r="FYK615" s="50"/>
      <c r="FYL615" s="50"/>
      <c r="FYM615" s="50"/>
      <c r="FYN615" s="50"/>
      <c r="FYO615" s="50"/>
      <c r="FYP615" s="50"/>
      <c r="FYQ615" s="50"/>
      <c r="FYR615" s="50"/>
      <c r="FYS615" s="50"/>
      <c r="FYT615" s="50"/>
      <c r="FYU615" s="50"/>
      <c r="FYV615" s="50"/>
      <c r="FYW615" s="50"/>
      <c r="FYX615" s="50"/>
      <c r="FYY615" s="50"/>
      <c r="FYZ615" s="50"/>
      <c r="FZA615" s="50"/>
      <c r="FZB615" s="50"/>
      <c r="FZC615" s="50"/>
      <c r="FZD615" s="50"/>
      <c r="FZE615" s="50"/>
      <c r="FZF615" s="50"/>
      <c r="FZG615" s="50"/>
      <c r="FZH615" s="50"/>
      <c r="FZI615" s="50"/>
      <c r="FZJ615" s="50"/>
      <c r="FZK615" s="50"/>
      <c r="FZL615" s="50"/>
      <c r="FZM615" s="50"/>
      <c r="FZN615" s="50"/>
      <c r="FZO615" s="50"/>
      <c r="FZP615" s="50"/>
      <c r="FZQ615" s="50"/>
      <c r="FZR615" s="50"/>
      <c r="FZS615" s="50"/>
      <c r="FZT615" s="50"/>
      <c r="FZU615" s="50"/>
      <c r="FZV615" s="50"/>
      <c r="FZW615" s="50"/>
      <c r="FZX615" s="50"/>
      <c r="FZY615" s="50"/>
      <c r="FZZ615" s="50"/>
      <c r="GAA615" s="50"/>
      <c r="GAB615" s="50"/>
      <c r="GAC615" s="50"/>
      <c r="GAD615" s="50"/>
      <c r="GAE615" s="50"/>
      <c r="GAF615" s="50"/>
      <c r="GAG615" s="50"/>
      <c r="GAH615" s="50"/>
      <c r="GAI615" s="50"/>
      <c r="GAJ615" s="50"/>
      <c r="GAK615" s="50"/>
      <c r="GAL615" s="50"/>
      <c r="GAM615" s="50"/>
      <c r="GAN615" s="50"/>
      <c r="GAO615" s="50"/>
      <c r="GAP615" s="50"/>
      <c r="GAQ615" s="50"/>
      <c r="GAR615" s="50"/>
      <c r="GAS615" s="50"/>
      <c r="GAT615" s="50"/>
      <c r="GAU615" s="50"/>
      <c r="GAV615" s="50"/>
      <c r="GAW615" s="50"/>
      <c r="GAX615" s="50"/>
      <c r="GAY615" s="50"/>
      <c r="GAZ615" s="50"/>
      <c r="GBA615" s="50"/>
      <c r="GBB615" s="50"/>
      <c r="GBC615" s="50"/>
      <c r="GBD615" s="50"/>
      <c r="GBE615" s="50"/>
      <c r="GBF615" s="50"/>
      <c r="GBG615" s="50"/>
      <c r="GBH615" s="50"/>
      <c r="GBI615" s="50"/>
      <c r="GBJ615" s="50"/>
      <c r="GBK615" s="50"/>
      <c r="GBL615" s="50"/>
      <c r="GBM615" s="50"/>
      <c r="GBN615" s="50"/>
      <c r="GBO615" s="50"/>
      <c r="GBP615" s="50"/>
      <c r="GBQ615" s="50"/>
      <c r="GBR615" s="50"/>
      <c r="GBS615" s="50"/>
      <c r="GBT615" s="50"/>
      <c r="GBU615" s="50"/>
      <c r="GBV615" s="50"/>
      <c r="GBW615" s="50"/>
      <c r="GBX615" s="50"/>
      <c r="GBY615" s="50"/>
      <c r="GBZ615" s="50"/>
      <c r="GCA615" s="50"/>
      <c r="GCB615" s="50"/>
      <c r="GCC615" s="50"/>
      <c r="GCD615" s="50"/>
      <c r="GCE615" s="50"/>
      <c r="GCF615" s="50"/>
      <c r="GCG615" s="50"/>
      <c r="GCH615" s="50"/>
      <c r="GCI615" s="50"/>
      <c r="GCJ615" s="50"/>
      <c r="GCK615" s="50"/>
      <c r="GCL615" s="50"/>
      <c r="GCM615" s="50"/>
      <c r="GCN615" s="50"/>
      <c r="GCO615" s="50"/>
      <c r="GCP615" s="50"/>
      <c r="GCQ615" s="50"/>
      <c r="GCR615" s="50"/>
      <c r="GCS615" s="50"/>
      <c r="GCT615" s="50"/>
      <c r="GCU615" s="50"/>
      <c r="GCV615" s="50"/>
      <c r="GCW615" s="50"/>
      <c r="GCX615" s="50"/>
      <c r="GCY615" s="50"/>
      <c r="GCZ615" s="50"/>
      <c r="GDA615" s="50"/>
      <c r="GDB615" s="50"/>
      <c r="GDC615" s="50"/>
      <c r="GDD615" s="50"/>
      <c r="GDE615" s="50"/>
      <c r="GDF615" s="50"/>
      <c r="GDG615" s="50"/>
      <c r="GDH615" s="50"/>
      <c r="GDI615" s="50"/>
      <c r="GDJ615" s="50"/>
      <c r="GDK615" s="50"/>
      <c r="GDL615" s="50"/>
      <c r="GDM615" s="50"/>
      <c r="GDN615" s="50"/>
      <c r="GDO615" s="50"/>
      <c r="GDP615" s="50"/>
      <c r="GDQ615" s="50"/>
      <c r="GDR615" s="50"/>
      <c r="GDS615" s="50"/>
      <c r="GDT615" s="50"/>
      <c r="GDU615" s="50"/>
      <c r="GDV615" s="50"/>
      <c r="GDW615" s="50"/>
      <c r="GDX615" s="50"/>
      <c r="GDY615" s="50"/>
      <c r="GDZ615" s="50"/>
      <c r="GEA615" s="50"/>
      <c r="GEB615" s="50"/>
      <c r="GED615" s="50"/>
      <c r="GEF615" s="50"/>
      <c r="GEG615" s="50"/>
      <c r="GEH615" s="50"/>
      <c r="GEI615" s="50"/>
      <c r="GEJ615" s="50"/>
      <c r="GEK615" s="50"/>
      <c r="GEL615" s="50"/>
      <c r="GEM615" s="50"/>
      <c r="GER615" s="50"/>
      <c r="GES615" s="50"/>
      <c r="GET615" s="50"/>
      <c r="GEU615" s="50"/>
      <c r="GEV615" s="50"/>
      <c r="GEW615" s="50"/>
      <c r="GEX615" s="50"/>
      <c r="GEY615" s="50"/>
      <c r="GEZ615" s="50"/>
      <c r="GFA615" s="50"/>
      <c r="GFB615" s="50"/>
      <c r="GFC615" s="50"/>
      <c r="GFD615" s="50"/>
      <c r="GFE615" s="50"/>
      <c r="GFF615" s="50"/>
      <c r="GFG615" s="50"/>
      <c r="GFH615" s="50"/>
      <c r="GFI615" s="50"/>
      <c r="GFJ615" s="50"/>
      <c r="GFK615" s="50"/>
      <c r="GFL615" s="50"/>
      <c r="GFM615" s="50"/>
      <c r="GFN615" s="50"/>
      <c r="GFO615" s="50"/>
      <c r="GFP615" s="50"/>
      <c r="GFQ615" s="50"/>
      <c r="GFR615" s="50"/>
      <c r="GFS615" s="50"/>
      <c r="GFT615" s="50"/>
      <c r="GFU615" s="50"/>
      <c r="GFV615" s="50"/>
      <c r="GFW615" s="50"/>
      <c r="GFX615" s="50"/>
      <c r="GFY615" s="50"/>
      <c r="GFZ615" s="50"/>
      <c r="GGA615" s="50"/>
      <c r="GGB615" s="50"/>
      <c r="GGC615" s="50"/>
      <c r="GGD615" s="50"/>
      <c r="GGE615" s="50"/>
      <c r="GGF615" s="50"/>
      <c r="GGG615" s="50"/>
      <c r="GGH615" s="50"/>
      <c r="GGI615" s="50"/>
      <c r="GGJ615" s="50"/>
      <c r="GGK615" s="50"/>
      <c r="GGL615" s="50"/>
      <c r="GGM615" s="50"/>
      <c r="GGN615" s="50"/>
      <c r="GGO615" s="50"/>
      <c r="GGP615" s="50"/>
      <c r="GGQ615" s="50"/>
      <c r="GGR615" s="50"/>
      <c r="GGS615" s="50"/>
      <c r="GGT615" s="50"/>
      <c r="GGU615" s="50"/>
      <c r="GGV615" s="50"/>
      <c r="GGW615" s="50"/>
      <c r="GGX615" s="50"/>
      <c r="GGY615" s="50"/>
      <c r="GGZ615" s="50"/>
      <c r="GHA615" s="50"/>
      <c r="GHB615" s="50"/>
      <c r="GHC615" s="50"/>
      <c r="GHD615" s="50"/>
      <c r="GHE615" s="50"/>
      <c r="GHF615" s="50"/>
      <c r="GHG615" s="50"/>
      <c r="GHH615" s="50"/>
      <c r="GHI615" s="50"/>
      <c r="GHJ615" s="50"/>
      <c r="GHK615" s="50"/>
      <c r="GHL615" s="50"/>
      <c r="GHM615" s="50"/>
      <c r="GHN615" s="50"/>
      <c r="GHO615" s="50"/>
      <c r="GHP615" s="50"/>
      <c r="GHQ615" s="50"/>
      <c r="GHR615" s="50"/>
      <c r="GHS615" s="50"/>
      <c r="GHT615" s="50"/>
      <c r="GHU615" s="50"/>
      <c r="GHV615" s="50"/>
      <c r="GHW615" s="50"/>
      <c r="GHX615" s="50"/>
      <c r="GHY615" s="50"/>
      <c r="GHZ615" s="50"/>
      <c r="GIA615" s="50"/>
      <c r="GIB615" s="50"/>
      <c r="GIC615" s="50"/>
      <c r="GID615" s="50"/>
      <c r="GIE615" s="50"/>
      <c r="GIF615" s="50"/>
      <c r="GIG615" s="50"/>
      <c r="GIH615" s="50"/>
      <c r="GII615" s="50"/>
      <c r="GIJ615" s="50"/>
      <c r="GIK615" s="50"/>
      <c r="GIL615" s="50"/>
      <c r="GIM615" s="50"/>
      <c r="GIN615" s="50"/>
      <c r="GIO615" s="50"/>
      <c r="GIP615" s="50"/>
      <c r="GIQ615" s="50"/>
      <c r="GIR615" s="50"/>
      <c r="GIS615" s="50"/>
      <c r="GIT615" s="50"/>
      <c r="GIU615" s="50"/>
      <c r="GIV615" s="50"/>
      <c r="GIW615" s="50"/>
      <c r="GIX615" s="50"/>
      <c r="GIY615" s="50"/>
      <c r="GIZ615" s="50"/>
      <c r="GJA615" s="50"/>
      <c r="GJB615" s="50"/>
      <c r="GJC615" s="50"/>
      <c r="GJD615" s="50"/>
      <c r="GJE615" s="50"/>
      <c r="GJF615" s="50"/>
      <c r="GJG615" s="50"/>
      <c r="GJH615" s="50"/>
      <c r="GJI615" s="50"/>
      <c r="GJJ615" s="50"/>
      <c r="GJK615" s="50"/>
      <c r="GJL615" s="50"/>
      <c r="GJM615" s="50"/>
      <c r="GJN615" s="50"/>
      <c r="GJO615" s="50"/>
      <c r="GJP615" s="50"/>
      <c r="GJQ615" s="50"/>
      <c r="GJR615" s="50"/>
      <c r="GJS615" s="50"/>
      <c r="GJT615" s="50"/>
      <c r="GJU615" s="50"/>
      <c r="GJV615" s="50"/>
      <c r="GJW615" s="50"/>
      <c r="GJX615" s="50"/>
      <c r="GJY615" s="50"/>
      <c r="GJZ615" s="50"/>
      <c r="GKA615" s="50"/>
      <c r="GKB615" s="50"/>
      <c r="GKC615" s="50"/>
      <c r="GKD615" s="50"/>
      <c r="GKE615" s="50"/>
      <c r="GKF615" s="50"/>
      <c r="GKG615" s="50"/>
      <c r="GKH615" s="50"/>
      <c r="GKI615" s="50"/>
      <c r="GKJ615" s="50"/>
      <c r="GKK615" s="50"/>
      <c r="GKL615" s="50"/>
      <c r="GKM615" s="50"/>
      <c r="GKN615" s="50"/>
      <c r="GKO615" s="50"/>
      <c r="GKP615" s="50"/>
      <c r="GKQ615" s="50"/>
      <c r="GKR615" s="50"/>
      <c r="GKS615" s="50"/>
      <c r="GKT615" s="50"/>
      <c r="GKU615" s="50"/>
      <c r="GKV615" s="50"/>
      <c r="GKW615" s="50"/>
      <c r="GKX615" s="50"/>
      <c r="GKY615" s="50"/>
      <c r="GKZ615" s="50"/>
      <c r="GLA615" s="50"/>
      <c r="GLB615" s="50"/>
      <c r="GLC615" s="50"/>
      <c r="GLD615" s="50"/>
      <c r="GLE615" s="50"/>
      <c r="GLF615" s="50"/>
      <c r="GLG615" s="50"/>
      <c r="GLH615" s="50"/>
      <c r="GLI615" s="50"/>
      <c r="GLJ615" s="50"/>
      <c r="GLK615" s="50"/>
      <c r="GLL615" s="50"/>
      <c r="GLM615" s="50"/>
      <c r="GLN615" s="50"/>
      <c r="GLO615" s="50"/>
      <c r="GLP615" s="50"/>
      <c r="GLQ615" s="50"/>
      <c r="GLR615" s="50"/>
      <c r="GLS615" s="50"/>
      <c r="GLT615" s="50"/>
      <c r="GLU615" s="50"/>
      <c r="GLV615" s="50"/>
      <c r="GLW615" s="50"/>
      <c r="GLX615" s="50"/>
      <c r="GLY615" s="50"/>
      <c r="GLZ615" s="50"/>
      <c r="GMA615" s="50"/>
      <c r="GMB615" s="50"/>
      <c r="GMC615" s="50"/>
      <c r="GMD615" s="50"/>
      <c r="GME615" s="50"/>
      <c r="GMF615" s="50"/>
      <c r="GMG615" s="50"/>
      <c r="GMH615" s="50"/>
      <c r="GMI615" s="50"/>
      <c r="GMJ615" s="50"/>
      <c r="GMK615" s="50"/>
      <c r="GML615" s="50"/>
      <c r="GMM615" s="50"/>
      <c r="GMN615" s="50"/>
      <c r="GMO615" s="50"/>
      <c r="GMP615" s="50"/>
      <c r="GMQ615" s="50"/>
      <c r="GMR615" s="50"/>
      <c r="GMS615" s="50"/>
      <c r="GMT615" s="50"/>
      <c r="GMU615" s="50"/>
      <c r="GMV615" s="50"/>
      <c r="GMW615" s="50"/>
      <c r="GMX615" s="50"/>
      <c r="GMY615" s="50"/>
      <c r="GMZ615" s="50"/>
      <c r="GNA615" s="50"/>
      <c r="GNB615" s="50"/>
      <c r="GNC615" s="50"/>
      <c r="GND615" s="50"/>
      <c r="GNE615" s="50"/>
      <c r="GNF615" s="50"/>
      <c r="GNG615" s="50"/>
      <c r="GNH615" s="50"/>
      <c r="GNI615" s="50"/>
      <c r="GNJ615" s="50"/>
      <c r="GNK615" s="50"/>
      <c r="GNL615" s="50"/>
      <c r="GNM615" s="50"/>
      <c r="GNN615" s="50"/>
      <c r="GNO615" s="50"/>
      <c r="GNP615" s="50"/>
      <c r="GNQ615" s="50"/>
      <c r="GNR615" s="50"/>
      <c r="GNS615" s="50"/>
      <c r="GNT615" s="50"/>
      <c r="GNU615" s="50"/>
      <c r="GNV615" s="50"/>
      <c r="GNW615" s="50"/>
      <c r="GNX615" s="50"/>
      <c r="GNZ615" s="50"/>
      <c r="GOB615" s="50"/>
      <c r="GOC615" s="50"/>
      <c r="GOD615" s="50"/>
      <c r="GOE615" s="50"/>
      <c r="GOF615" s="50"/>
      <c r="GOG615" s="50"/>
      <c r="GOH615" s="50"/>
      <c r="GOI615" s="50"/>
      <c r="GON615" s="50"/>
      <c r="GOO615" s="50"/>
      <c r="GOP615" s="50"/>
      <c r="GOQ615" s="50"/>
      <c r="GOR615" s="50"/>
      <c r="GOS615" s="50"/>
      <c r="GOT615" s="50"/>
      <c r="GOU615" s="50"/>
      <c r="GOV615" s="50"/>
      <c r="GOW615" s="50"/>
      <c r="GOX615" s="50"/>
      <c r="GOY615" s="50"/>
      <c r="GOZ615" s="50"/>
      <c r="GPA615" s="50"/>
      <c r="GPB615" s="50"/>
      <c r="GPC615" s="50"/>
      <c r="GPD615" s="50"/>
      <c r="GPE615" s="50"/>
      <c r="GPF615" s="50"/>
      <c r="GPG615" s="50"/>
      <c r="GPH615" s="50"/>
      <c r="GPI615" s="50"/>
      <c r="GPJ615" s="50"/>
      <c r="GPK615" s="50"/>
      <c r="GPL615" s="50"/>
      <c r="GPM615" s="50"/>
      <c r="GPN615" s="50"/>
      <c r="GPO615" s="50"/>
      <c r="GPP615" s="50"/>
      <c r="GPQ615" s="50"/>
      <c r="GPR615" s="50"/>
      <c r="GPS615" s="50"/>
      <c r="GPT615" s="50"/>
      <c r="GPU615" s="50"/>
      <c r="GPV615" s="50"/>
      <c r="GPW615" s="50"/>
      <c r="GPX615" s="50"/>
      <c r="GPY615" s="50"/>
      <c r="GPZ615" s="50"/>
      <c r="GQA615" s="50"/>
      <c r="GQB615" s="50"/>
      <c r="GQC615" s="50"/>
      <c r="GQD615" s="50"/>
      <c r="GQE615" s="50"/>
      <c r="GQF615" s="50"/>
      <c r="GQG615" s="50"/>
      <c r="GQH615" s="50"/>
      <c r="GQI615" s="50"/>
      <c r="GQJ615" s="50"/>
      <c r="GQK615" s="50"/>
      <c r="GQL615" s="50"/>
      <c r="GQM615" s="50"/>
      <c r="GQN615" s="50"/>
      <c r="GQO615" s="50"/>
      <c r="GQP615" s="50"/>
      <c r="GQQ615" s="50"/>
      <c r="GQR615" s="50"/>
      <c r="GQS615" s="50"/>
      <c r="GQT615" s="50"/>
      <c r="GQU615" s="50"/>
      <c r="GQV615" s="50"/>
      <c r="GQW615" s="50"/>
      <c r="GQX615" s="50"/>
      <c r="GQY615" s="50"/>
      <c r="GQZ615" s="50"/>
      <c r="GRA615" s="50"/>
      <c r="GRB615" s="50"/>
      <c r="GRC615" s="50"/>
      <c r="GRD615" s="50"/>
      <c r="GRE615" s="50"/>
      <c r="GRF615" s="50"/>
      <c r="GRG615" s="50"/>
      <c r="GRH615" s="50"/>
      <c r="GRI615" s="50"/>
      <c r="GRJ615" s="50"/>
      <c r="GRK615" s="50"/>
      <c r="GRL615" s="50"/>
      <c r="GRM615" s="50"/>
      <c r="GRN615" s="50"/>
      <c r="GRO615" s="50"/>
      <c r="GRP615" s="50"/>
      <c r="GRQ615" s="50"/>
      <c r="GRR615" s="50"/>
      <c r="GRS615" s="50"/>
      <c r="GRT615" s="50"/>
      <c r="GRU615" s="50"/>
      <c r="GRV615" s="50"/>
      <c r="GRW615" s="50"/>
      <c r="GRX615" s="50"/>
      <c r="GRY615" s="50"/>
      <c r="GRZ615" s="50"/>
      <c r="GSA615" s="50"/>
      <c r="GSB615" s="50"/>
      <c r="GSC615" s="50"/>
      <c r="GSD615" s="50"/>
      <c r="GSE615" s="50"/>
      <c r="GSF615" s="50"/>
      <c r="GSG615" s="50"/>
      <c r="GSH615" s="50"/>
      <c r="GSI615" s="50"/>
      <c r="GSJ615" s="50"/>
      <c r="GSK615" s="50"/>
      <c r="GSL615" s="50"/>
      <c r="GSM615" s="50"/>
      <c r="GSN615" s="50"/>
      <c r="GSO615" s="50"/>
      <c r="GSP615" s="50"/>
      <c r="GSQ615" s="50"/>
      <c r="GSR615" s="50"/>
      <c r="GSS615" s="50"/>
      <c r="GST615" s="50"/>
      <c r="GSU615" s="50"/>
      <c r="GSV615" s="50"/>
      <c r="GSW615" s="50"/>
      <c r="GSX615" s="50"/>
      <c r="GSY615" s="50"/>
      <c r="GSZ615" s="50"/>
      <c r="GTA615" s="50"/>
      <c r="GTB615" s="50"/>
      <c r="GTC615" s="50"/>
      <c r="GTD615" s="50"/>
      <c r="GTE615" s="50"/>
      <c r="GTF615" s="50"/>
      <c r="GTG615" s="50"/>
      <c r="GTH615" s="50"/>
      <c r="GTI615" s="50"/>
      <c r="GTJ615" s="50"/>
      <c r="GTK615" s="50"/>
      <c r="GTL615" s="50"/>
      <c r="GTM615" s="50"/>
      <c r="GTN615" s="50"/>
      <c r="GTO615" s="50"/>
      <c r="GTP615" s="50"/>
      <c r="GTQ615" s="50"/>
      <c r="GTR615" s="50"/>
      <c r="GTS615" s="50"/>
      <c r="GTT615" s="50"/>
      <c r="GTU615" s="50"/>
      <c r="GTV615" s="50"/>
      <c r="GTW615" s="50"/>
      <c r="GTX615" s="50"/>
      <c r="GTY615" s="50"/>
      <c r="GTZ615" s="50"/>
      <c r="GUA615" s="50"/>
      <c r="GUB615" s="50"/>
      <c r="GUC615" s="50"/>
      <c r="GUD615" s="50"/>
      <c r="GUE615" s="50"/>
      <c r="GUF615" s="50"/>
      <c r="GUG615" s="50"/>
      <c r="GUH615" s="50"/>
      <c r="GUI615" s="50"/>
      <c r="GUJ615" s="50"/>
      <c r="GUK615" s="50"/>
      <c r="GUL615" s="50"/>
      <c r="GUM615" s="50"/>
      <c r="GUN615" s="50"/>
      <c r="GUO615" s="50"/>
      <c r="GUP615" s="50"/>
      <c r="GUQ615" s="50"/>
      <c r="GUR615" s="50"/>
      <c r="GUS615" s="50"/>
      <c r="GUT615" s="50"/>
      <c r="GUU615" s="50"/>
      <c r="GUV615" s="50"/>
      <c r="GUW615" s="50"/>
      <c r="GUX615" s="50"/>
      <c r="GUY615" s="50"/>
      <c r="GUZ615" s="50"/>
      <c r="GVA615" s="50"/>
      <c r="GVB615" s="50"/>
      <c r="GVC615" s="50"/>
      <c r="GVD615" s="50"/>
      <c r="GVE615" s="50"/>
      <c r="GVF615" s="50"/>
      <c r="GVG615" s="50"/>
      <c r="GVH615" s="50"/>
      <c r="GVI615" s="50"/>
      <c r="GVJ615" s="50"/>
      <c r="GVK615" s="50"/>
      <c r="GVL615" s="50"/>
      <c r="GVM615" s="50"/>
      <c r="GVN615" s="50"/>
      <c r="GVO615" s="50"/>
      <c r="GVP615" s="50"/>
      <c r="GVQ615" s="50"/>
      <c r="GVR615" s="50"/>
      <c r="GVS615" s="50"/>
      <c r="GVT615" s="50"/>
      <c r="GVU615" s="50"/>
      <c r="GVV615" s="50"/>
      <c r="GVW615" s="50"/>
      <c r="GVX615" s="50"/>
      <c r="GVY615" s="50"/>
      <c r="GVZ615" s="50"/>
      <c r="GWA615" s="50"/>
      <c r="GWB615" s="50"/>
      <c r="GWC615" s="50"/>
      <c r="GWD615" s="50"/>
      <c r="GWE615" s="50"/>
      <c r="GWF615" s="50"/>
      <c r="GWG615" s="50"/>
      <c r="GWH615" s="50"/>
      <c r="GWI615" s="50"/>
      <c r="GWJ615" s="50"/>
      <c r="GWK615" s="50"/>
      <c r="GWL615" s="50"/>
      <c r="GWM615" s="50"/>
      <c r="GWN615" s="50"/>
      <c r="GWO615" s="50"/>
      <c r="GWP615" s="50"/>
      <c r="GWQ615" s="50"/>
      <c r="GWR615" s="50"/>
      <c r="GWS615" s="50"/>
      <c r="GWT615" s="50"/>
      <c r="GWU615" s="50"/>
      <c r="GWV615" s="50"/>
      <c r="GWW615" s="50"/>
      <c r="GWX615" s="50"/>
      <c r="GWY615" s="50"/>
      <c r="GWZ615" s="50"/>
      <c r="GXA615" s="50"/>
      <c r="GXB615" s="50"/>
      <c r="GXC615" s="50"/>
      <c r="GXD615" s="50"/>
      <c r="GXE615" s="50"/>
      <c r="GXF615" s="50"/>
      <c r="GXG615" s="50"/>
      <c r="GXH615" s="50"/>
      <c r="GXI615" s="50"/>
      <c r="GXJ615" s="50"/>
      <c r="GXK615" s="50"/>
      <c r="GXL615" s="50"/>
      <c r="GXM615" s="50"/>
      <c r="GXN615" s="50"/>
      <c r="GXO615" s="50"/>
      <c r="GXP615" s="50"/>
      <c r="GXQ615" s="50"/>
      <c r="GXR615" s="50"/>
      <c r="GXS615" s="50"/>
      <c r="GXT615" s="50"/>
      <c r="GXV615" s="50"/>
      <c r="GXX615" s="50"/>
      <c r="GXY615" s="50"/>
      <c r="GXZ615" s="50"/>
      <c r="GYA615" s="50"/>
      <c r="GYB615" s="50"/>
      <c r="GYC615" s="50"/>
      <c r="GYD615" s="50"/>
      <c r="GYE615" s="50"/>
      <c r="GYJ615" s="50"/>
      <c r="GYK615" s="50"/>
      <c r="GYL615" s="50"/>
      <c r="GYM615" s="50"/>
      <c r="GYN615" s="50"/>
      <c r="GYO615" s="50"/>
      <c r="GYP615" s="50"/>
      <c r="GYQ615" s="50"/>
      <c r="GYR615" s="50"/>
      <c r="GYS615" s="50"/>
      <c r="GYT615" s="50"/>
      <c r="GYU615" s="50"/>
      <c r="GYV615" s="50"/>
      <c r="GYW615" s="50"/>
      <c r="GYX615" s="50"/>
      <c r="GYY615" s="50"/>
      <c r="GYZ615" s="50"/>
      <c r="GZA615" s="50"/>
      <c r="GZB615" s="50"/>
      <c r="GZC615" s="50"/>
      <c r="GZD615" s="50"/>
      <c r="GZE615" s="50"/>
      <c r="GZF615" s="50"/>
      <c r="GZG615" s="50"/>
      <c r="GZH615" s="50"/>
      <c r="GZI615" s="50"/>
      <c r="GZJ615" s="50"/>
      <c r="GZK615" s="50"/>
      <c r="GZL615" s="50"/>
      <c r="GZM615" s="50"/>
      <c r="GZN615" s="50"/>
      <c r="GZO615" s="50"/>
      <c r="GZP615" s="50"/>
      <c r="GZQ615" s="50"/>
      <c r="GZR615" s="50"/>
      <c r="GZS615" s="50"/>
      <c r="GZT615" s="50"/>
      <c r="GZU615" s="50"/>
      <c r="GZV615" s="50"/>
      <c r="GZW615" s="50"/>
      <c r="GZX615" s="50"/>
      <c r="GZY615" s="50"/>
      <c r="GZZ615" s="50"/>
      <c r="HAA615" s="50"/>
      <c r="HAB615" s="50"/>
      <c r="HAC615" s="50"/>
      <c r="HAD615" s="50"/>
      <c r="HAE615" s="50"/>
      <c r="HAF615" s="50"/>
      <c r="HAG615" s="50"/>
      <c r="HAH615" s="50"/>
      <c r="HAI615" s="50"/>
      <c r="HAJ615" s="50"/>
      <c r="HAK615" s="50"/>
      <c r="HAL615" s="50"/>
      <c r="HAM615" s="50"/>
      <c r="HAN615" s="50"/>
      <c r="HAO615" s="50"/>
      <c r="HAP615" s="50"/>
      <c r="HAQ615" s="50"/>
      <c r="HAR615" s="50"/>
      <c r="HAS615" s="50"/>
      <c r="HAT615" s="50"/>
      <c r="HAU615" s="50"/>
      <c r="HAV615" s="50"/>
      <c r="HAW615" s="50"/>
      <c r="HAX615" s="50"/>
      <c r="HAY615" s="50"/>
      <c r="HAZ615" s="50"/>
      <c r="HBA615" s="50"/>
      <c r="HBB615" s="50"/>
      <c r="HBC615" s="50"/>
      <c r="HBD615" s="50"/>
      <c r="HBE615" s="50"/>
      <c r="HBF615" s="50"/>
      <c r="HBG615" s="50"/>
      <c r="HBH615" s="50"/>
      <c r="HBI615" s="50"/>
      <c r="HBJ615" s="50"/>
      <c r="HBK615" s="50"/>
      <c r="HBL615" s="50"/>
      <c r="HBM615" s="50"/>
      <c r="HBN615" s="50"/>
      <c r="HBO615" s="50"/>
      <c r="HBP615" s="50"/>
      <c r="HBQ615" s="50"/>
      <c r="HBR615" s="50"/>
      <c r="HBS615" s="50"/>
      <c r="HBT615" s="50"/>
      <c r="HBU615" s="50"/>
      <c r="HBV615" s="50"/>
      <c r="HBW615" s="50"/>
      <c r="HBX615" s="50"/>
      <c r="HBY615" s="50"/>
      <c r="HBZ615" s="50"/>
      <c r="HCA615" s="50"/>
      <c r="HCB615" s="50"/>
      <c r="HCC615" s="50"/>
      <c r="HCD615" s="50"/>
      <c r="HCE615" s="50"/>
      <c r="HCF615" s="50"/>
      <c r="HCG615" s="50"/>
      <c r="HCH615" s="50"/>
      <c r="HCI615" s="50"/>
      <c r="HCJ615" s="50"/>
      <c r="HCK615" s="50"/>
      <c r="HCL615" s="50"/>
      <c r="HCM615" s="50"/>
      <c r="HCN615" s="50"/>
      <c r="HCO615" s="50"/>
      <c r="HCP615" s="50"/>
      <c r="HCQ615" s="50"/>
      <c r="HCR615" s="50"/>
      <c r="HCS615" s="50"/>
      <c r="HCT615" s="50"/>
      <c r="HCU615" s="50"/>
      <c r="HCV615" s="50"/>
      <c r="HCW615" s="50"/>
      <c r="HCX615" s="50"/>
      <c r="HCY615" s="50"/>
      <c r="HCZ615" s="50"/>
      <c r="HDA615" s="50"/>
      <c r="HDB615" s="50"/>
      <c r="HDC615" s="50"/>
      <c r="HDD615" s="50"/>
      <c r="HDE615" s="50"/>
      <c r="HDF615" s="50"/>
      <c r="HDG615" s="50"/>
      <c r="HDH615" s="50"/>
      <c r="HDI615" s="50"/>
      <c r="HDJ615" s="50"/>
      <c r="HDK615" s="50"/>
      <c r="HDL615" s="50"/>
      <c r="HDM615" s="50"/>
      <c r="HDN615" s="50"/>
      <c r="HDO615" s="50"/>
      <c r="HDP615" s="50"/>
      <c r="HDQ615" s="50"/>
      <c r="HDR615" s="50"/>
      <c r="HDS615" s="50"/>
      <c r="HDT615" s="50"/>
      <c r="HDU615" s="50"/>
      <c r="HDV615" s="50"/>
      <c r="HDW615" s="50"/>
      <c r="HDX615" s="50"/>
      <c r="HDY615" s="50"/>
      <c r="HDZ615" s="50"/>
      <c r="HEA615" s="50"/>
      <c r="HEB615" s="50"/>
      <c r="HEC615" s="50"/>
      <c r="HED615" s="50"/>
      <c r="HEE615" s="50"/>
      <c r="HEF615" s="50"/>
      <c r="HEG615" s="50"/>
      <c r="HEH615" s="50"/>
      <c r="HEI615" s="50"/>
      <c r="HEJ615" s="50"/>
      <c r="HEK615" s="50"/>
      <c r="HEL615" s="50"/>
      <c r="HEM615" s="50"/>
      <c r="HEN615" s="50"/>
      <c r="HEO615" s="50"/>
      <c r="HEP615" s="50"/>
      <c r="HEQ615" s="50"/>
      <c r="HER615" s="50"/>
      <c r="HES615" s="50"/>
      <c r="HET615" s="50"/>
      <c r="HEU615" s="50"/>
      <c r="HEV615" s="50"/>
      <c r="HEW615" s="50"/>
      <c r="HEX615" s="50"/>
      <c r="HEY615" s="50"/>
      <c r="HEZ615" s="50"/>
      <c r="HFA615" s="50"/>
      <c r="HFB615" s="50"/>
      <c r="HFC615" s="50"/>
      <c r="HFD615" s="50"/>
      <c r="HFE615" s="50"/>
      <c r="HFF615" s="50"/>
      <c r="HFG615" s="50"/>
      <c r="HFH615" s="50"/>
      <c r="HFI615" s="50"/>
      <c r="HFJ615" s="50"/>
      <c r="HFK615" s="50"/>
      <c r="HFL615" s="50"/>
      <c r="HFM615" s="50"/>
      <c r="HFN615" s="50"/>
      <c r="HFO615" s="50"/>
      <c r="HFP615" s="50"/>
      <c r="HFQ615" s="50"/>
      <c r="HFR615" s="50"/>
      <c r="HFS615" s="50"/>
      <c r="HFT615" s="50"/>
      <c r="HFU615" s="50"/>
      <c r="HFV615" s="50"/>
      <c r="HFW615" s="50"/>
      <c r="HFX615" s="50"/>
      <c r="HFY615" s="50"/>
      <c r="HFZ615" s="50"/>
      <c r="HGA615" s="50"/>
      <c r="HGB615" s="50"/>
      <c r="HGC615" s="50"/>
      <c r="HGD615" s="50"/>
      <c r="HGE615" s="50"/>
      <c r="HGF615" s="50"/>
      <c r="HGG615" s="50"/>
      <c r="HGH615" s="50"/>
      <c r="HGI615" s="50"/>
      <c r="HGJ615" s="50"/>
      <c r="HGK615" s="50"/>
      <c r="HGL615" s="50"/>
      <c r="HGM615" s="50"/>
      <c r="HGN615" s="50"/>
      <c r="HGO615" s="50"/>
      <c r="HGP615" s="50"/>
      <c r="HGQ615" s="50"/>
      <c r="HGR615" s="50"/>
      <c r="HGS615" s="50"/>
      <c r="HGT615" s="50"/>
      <c r="HGU615" s="50"/>
      <c r="HGV615" s="50"/>
      <c r="HGW615" s="50"/>
      <c r="HGX615" s="50"/>
      <c r="HGY615" s="50"/>
      <c r="HGZ615" s="50"/>
      <c r="HHA615" s="50"/>
      <c r="HHB615" s="50"/>
      <c r="HHC615" s="50"/>
      <c r="HHD615" s="50"/>
      <c r="HHE615" s="50"/>
      <c r="HHF615" s="50"/>
      <c r="HHG615" s="50"/>
      <c r="HHH615" s="50"/>
      <c r="HHI615" s="50"/>
      <c r="HHJ615" s="50"/>
      <c r="HHK615" s="50"/>
      <c r="HHL615" s="50"/>
      <c r="HHM615" s="50"/>
      <c r="HHN615" s="50"/>
      <c r="HHO615" s="50"/>
      <c r="HHP615" s="50"/>
      <c r="HHR615" s="50"/>
      <c r="HHT615" s="50"/>
      <c r="HHU615" s="50"/>
      <c r="HHV615" s="50"/>
      <c r="HHW615" s="50"/>
      <c r="HHX615" s="50"/>
      <c r="HHY615" s="50"/>
      <c r="HHZ615" s="50"/>
      <c r="HIA615" s="50"/>
      <c r="HIF615" s="50"/>
      <c r="HIG615" s="50"/>
      <c r="HIH615" s="50"/>
      <c r="HII615" s="50"/>
      <c r="HIJ615" s="50"/>
      <c r="HIK615" s="50"/>
      <c r="HIL615" s="50"/>
      <c r="HIM615" s="50"/>
      <c r="HIN615" s="50"/>
      <c r="HIO615" s="50"/>
      <c r="HIP615" s="50"/>
      <c r="HIQ615" s="50"/>
      <c r="HIR615" s="50"/>
      <c r="HIS615" s="50"/>
      <c r="HIT615" s="50"/>
      <c r="HIU615" s="50"/>
      <c r="HIV615" s="50"/>
      <c r="HIW615" s="50"/>
      <c r="HIX615" s="50"/>
      <c r="HIY615" s="50"/>
      <c r="HIZ615" s="50"/>
      <c r="HJA615" s="50"/>
      <c r="HJB615" s="50"/>
      <c r="HJC615" s="50"/>
      <c r="HJD615" s="50"/>
      <c r="HJE615" s="50"/>
      <c r="HJF615" s="50"/>
      <c r="HJG615" s="50"/>
      <c r="HJH615" s="50"/>
      <c r="HJI615" s="50"/>
      <c r="HJJ615" s="50"/>
      <c r="HJK615" s="50"/>
      <c r="HJL615" s="50"/>
      <c r="HJM615" s="50"/>
      <c r="HJN615" s="50"/>
      <c r="HJO615" s="50"/>
      <c r="HJP615" s="50"/>
      <c r="HJQ615" s="50"/>
      <c r="HJR615" s="50"/>
      <c r="HJS615" s="50"/>
      <c r="HJT615" s="50"/>
      <c r="HJU615" s="50"/>
      <c r="HJV615" s="50"/>
      <c r="HJW615" s="50"/>
      <c r="HJX615" s="50"/>
      <c r="HJY615" s="50"/>
      <c r="HJZ615" s="50"/>
      <c r="HKA615" s="50"/>
      <c r="HKB615" s="50"/>
      <c r="HKC615" s="50"/>
      <c r="HKD615" s="50"/>
      <c r="HKE615" s="50"/>
      <c r="HKF615" s="50"/>
      <c r="HKG615" s="50"/>
      <c r="HKH615" s="50"/>
      <c r="HKI615" s="50"/>
      <c r="HKJ615" s="50"/>
      <c r="HKK615" s="50"/>
      <c r="HKL615" s="50"/>
      <c r="HKM615" s="50"/>
      <c r="HKN615" s="50"/>
      <c r="HKO615" s="50"/>
      <c r="HKP615" s="50"/>
      <c r="HKQ615" s="50"/>
      <c r="HKR615" s="50"/>
      <c r="HKS615" s="50"/>
      <c r="HKT615" s="50"/>
      <c r="HKU615" s="50"/>
      <c r="HKV615" s="50"/>
      <c r="HKW615" s="50"/>
      <c r="HKX615" s="50"/>
      <c r="HKY615" s="50"/>
      <c r="HKZ615" s="50"/>
      <c r="HLA615" s="50"/>
      <c r="HLB615" s="50"/>
      <c r="HLC615" s="50"/>
      <c r="HLD615" s="50"/>
      <c r="HLE615" s="50"/>
      <c r="HLF615" s="50"/>
      <c r="HLG615" s="50"/>
      <c r="HLH615" s="50"/>
      <c r="HLI615" s="50"/>
      <c r="HLJ615" s="50"/>
      <c r="HLK615" s="50"/>
      <c r="HLL615" s="50"/>
      <c r="HLM615" s="50"/>
      <c r="HLN615" s="50"/>
      <c r="HLO615" s="50"/>
      <c r="HLP615" s="50"/>
      <c r="HLQ615" s="50"/>
      <c r="HLR615" s="50"/>
      <c r="HLS615" s="50"/>
      <c r="HLT615" s="50"/>
      <c r="HLU615" s="50"/>
      <c r="HLV615" s="50"/>
      <c r="HLW615" s="50"/>
      <c r="HLX615" s="50"/>
      <c r="HLY615" s="50"/>
      <c r="HLZ615" s="50"/>
      <c r="HMA615" s="50"/>
      <c r="HMB615" s="50"/>
      <c r="HMC615" s="50"/>
      <c r="HMD615" s="50"/>
      <c r="HME615" s="50"/>
      <c r="HMF615" s="50"/>
      <c r="HMG615" s="50"/>
      <c r="HMH615" s="50"/>
      <c r="HMI615" s="50"/>
      <c r="HMJ615" s="50"/>
      <c r="HMK615" s="50"/>
      <c r="HML615" s="50"/>
      <c r="HMM615" s="50"/>
      <c r="HMN615" s="50"/>
      <c r="HMO615" s="50"/>
      <c r="HMP615" s="50"/>
      <c r="HMQ615" s="50"/>
      <c r="HMR615" s="50"/>
      <c r="HMS615" s="50"/>
      <c r="HMT615" s="50"/>
      <c r="HMU615" s="50"/>
      <c r="HMV615" s="50"/>
      <c r="HMW615" s="50"/>
      <c r="HMX615" s="50"/>
      <c r="HMY615" s="50"/>
      <c r="HMZ615" s="50"/>
      <c r="HNA615" s="50"/>
      <c r="HNB615" s="50"/>
      <c r="HNC615" s="50"/>
      <c r="HND615" s="50"/>
      <c r="HNE615" s="50"/>
      <c r="HNF615" s="50"/>
      <c r="HNG615" s="50"/>
      <c r="HNH615" s="50"/>
      <c r="HNI615" s="50"/>
      <c r="HNJ615" s="50"/>
      <c r="HNK615" s="50"/>
      <c r="HNL615" s="50"/>
      <c r="HNM615" s="50"/>
      <c r="HNN615" s="50"/>
      <c r="HNO615" s="50"/>
      <c r="HNP615" s="50"/>
      <c r="HNQ615" s="50"/>
      <c r="HNR615" s="50"/>
      <c r="HNS615" s="50"/>
      <c r="HNT615" s="50"/>
      <c r="HNU615" s="50"/>
      <c r="HNV615" s="50"/>
      <c r="HNW615" s="50"/>
      <c r="HNX615" s="50"/>
      <c r="HNY615" s="50"/>
      <c r="HNZ615" s="50"/>
      <c r="HOA615" s="50"/>
      <c r="HOB615" s="50"/>
      <c r="HOC615" s="50"/>
      <c r="HOD615" s="50"/>
      <c r="HOE615" s="50"/>
      <c r="HOF615" s="50"/>
      <c r="HOG615" s="50"/>
      <c r="HOH615" s="50"/>
      <c r="HOI615" s="50"/>
      <c r="HOJ615" s="50"/>
      <c r="HOK615" s="50"/>
      <c r="HOL615" s="50"/>
      <c r="HOM615" s="50"/>
      <c r="HON615" s="50"/>
      <c r="HOO615" s="50"/>
      <c r="HOP615" s="50"/>
      <c r="HOQ615" s="50"/>
      <c r="HOR615" s="50"/>
      <c r="HOS615" s="50"/>
      <c r="HOT615" s="50"/>
      <c r="HOU615" s="50"/>
      <c r="HOV615" s="50"/>
      <c r="HOW615" s="50"/>
      <c r="HOX615" s="50"/>
      <c r="HOY615" s="50"/>
      <c r="HOZ615" s="50"/>
      <c r="HPA615" s="50"/>
      <c r="HPB615" s="50"/>
      <c r="HPC615" s="50"/>
      <c r="HPD615" s="50"/>
      <c r="HPE615" s="50"/>
      <c r="HPF615" s="50"/>
      <c r="HPG615" s="50"/>
      <c r="HPH615" s="50"/>
      <c r="HPI615" s="50"/>
      <c r="HPJ615" s="50"/>
      <c r="HPK615" s="50"/>
      <c r="HPL615" s="50"/>
      <c r="HPM615" s="50"/>
      <c r="HPN615" s="50"/>
      <c r="HPO615" s="50"/>
      <c r="HPP615" s="50"/>
      <c r="HPQ615" s="50"/>
      <c r="HPR615" s="50"/>
      <c r="HPS615" s="50"/>
      <c r="HPT615" s="50"/>
      <c r="HPU615" s="50"/>
      <c r="HPV615" s="50"/>
      <c r="HPW615" s="50"/>
      <c r="HPX615" s="50"/>
      <c r="HPY615" s="50"/>
      <c r="HPZ615" s="50"/>
      <c r="HQA615" s="50"/>
      <c r="HQB615" s="50"/>
      <c r="HQC615" s="50"/>
      <c r="HQD615" s="50"/>
      <c r="HQE615" s="50"/>
      <c r="HQF615" s="50"/>
      <c r="HQG615" s="50"/>
      <c r="HQH615" s="50"/>
      <c r="HQI615" s="50"/>
      <c r="HQJ615" s="50"/>
      <c r="HQK615" s="50"/>
      <c r="HQL615" s="50"/>
      <c r="HQM615" s="50"/>
      <c r="HQN615" s="50"/>
      <c r="HQO615" s="50"/>
      <c r="HQP615" s="50"/>
      <c r="HQQ615" s="50"/>
      <c r="HQR615" s="50"/>
      <c r="HQS615" s="50"/>
      <c r="HQT615" s="50"/>
      <c r="HQU615" s="50"/>
      <c r="HQV615" s="50"/>
      <c r="HQW615" s="50"/>
      <c r="HQX615" s="50"/>
      <c r="HQY615" s="50"/>
      <c r="HQZ615" s="50"/>
      <c r="HRA615" s="50"/>
      <c r="HRB615" s="50"/>
      <c r="HRC615" s="50"/>
      <c r="HRD615" s="50"/>
      <c r="HRE615" s="50"/>
      <c r="HRF615" s="50"/>
      <c r="HRG615" s="50"/>
      <c r="HRH615" s="50"/>
      <c r="HRI615" s="50"/>
      <c r="HRJ615" s="50"/>
      <c r="HRK615" s="50"/>
      <c r="HRL615" s="50"/>
      <c r="HRN615" s="50"/>
      <c r="HRP615" s="50"/>
      <c r="HRQ615" s="50"/>
      <c r="HRR615" s="50"/>
      <c r="HRS615" s="50"/>
      <c r="HRT615" s="50"/>
      <c r="HRU615" s="50"/>
      <c r="HRV615" s="50"/>
      <c r="HRW615" s="50"/>
      <c r="HSB615" s="50"/>
      <c r="HSC615" s="50"/>
      <c r="HSD615" s="50"/>
      <c r="HSE615" s="50"/>
      <c r="HSF615" s="50"/>
      <c r="HSG615" s="50"/>
      <c r="HSH615" s="50"/>
      <c r="HSI615" s="50"/>
      <c r="HSJ615" s="50"/>
      <c r="HSK615" s="50"/>
      <c r="HSL615" s="50"/>
      <c r="HSM615" s="50"/>
      <c r="HSN615" s="50"/>
      <c r="HSO615" s="50"/>
      <c r="HSP615" s="50"/>
      <c r="HSQ615" s="50"/>
      <c r="HSR615" s="50"/>
      <c r="HSS615" s="50"/>
      <c r="HST615" s="50"/>
      <c r="HSU615" s="50"/>
      <c r="HSV615" s="50"/>
      <c r="HSW615" s="50"/>
      <c r="HSX615" s="50"/>
      <c r="HSY615" s="50"/>
      <c r="HSZ615" s="50"/>
      <c r="HTA615" s="50"/>
      <c r="HTB615" s="50"/>
      <c r="HTC615" s="50"/>
      <c r="HTD615" s="50"/>
      <c r="HTE615" s="50"/>
      <c r="HTF615" s="50"/>
      <c r="HTG615" s="50"/>
      <c r="HTH615" s="50"/>
      <c r="HTI615" s="50"/>
      <c r="HTJ615" s="50"/>
      <c r="HTK615" s="50"/>
      <c r="HTL615" s="50"/>
      <c r="HTM615" s="50"/>
      <c r="HTN615" s="50"/>
      <c r="HTO615" s="50"/>
      <c r="HTP615" s="50"/>
      <c r="HTQ615" s="50"/>
      <c r="HTR615" s="50"/>
      <c r="HTS615" s="50"/>
      <c r="HTT615" s="50"/>
      <c r="HTU615" s="50"/>
      <c r="HTV615" s="50"/>
      <c r="HTW615" s="50"/>
      <c r="HTX615" s="50"/>
      <c r="HTY615" s="50"/>
      <c r="HTZ615" s="50"/>
      <c r="HUA615" s="50"/>
      <c r="HUB615" s="50"/>
      <c r="HUC615" s="50"/>
      <c r="HUD615" s="50"/>
      <c r="HUE615" s="50"/>
      <c r="HUF615" s="50"/>
      <c r="HUG615" s="50"/>
      <c r="HUH615" s="50"/>
      <c r="HUI615" s="50"/>
      <c r="HUJ615" s="50"/>
      <c r="HUK615" s="50"/>
      <c r="HUL615" s="50"/>
      <c r="HUM615" s="50"/>
      <c r="HUN615" s="50"/>
      <c r="HUO615" s="50"/>
      <c r="HUP615" s="50"/>
      <c r="HUQ615" s="50"/>
      <c r="HUR615" s="50"/>
      <c r="HUS615" s="50"/>
      <c r="HUT615" s="50"/>
      <c r="HUU615" s="50"/>
      <c r="HUV615" s="50"/>
      <c r="HUW615" s="50"/>
      <c r="HUX615" s="50"/>
      <c r="HUY615" s="50"/>
      <c r="HUZ615" s="50"/>
      <c r="HVA615" s="50"/>
      <c r="HVB615" s="50"/>
      <c r="HVC615" s="50"/>
      <c r="HVD615" s="50"/>
      <c r="HVE615" s="50"/>
      <c r="HVF615" s="50"/>
      <c r="HVG615" s="50"/>
      <c r="HVH615" s="50"/>
      <c r="HVI615" s="50"/>
      <c r="HVJ615" s="50"/>
      <c r="HVK615" s="50"/>
      <c r="HVL615" s="50"/>
      <c r="HVM615" s="50"/>
      <c r="HVN615" s="50"/>
      <c r="HVO615" s="50"/>
      <c r="HVP615" s="50"/>
      <c r="HVQ615" s="50"/>
      <c r="HVR615" s="50"/>
      <c r="HVS615" s="50"/>
      <c r="HVT615" s="50"/>
      <c r="HVU615" s="50"/>
      <c r="HVV615" s="50"/>
      <c r="HVW615" s="50"/>
      <c r="HVX615" s="50"/>
      <c r="HVY615" s="50"/>
      <c r="HVZ615" s="50"/>
      <c r="HWA615" s="50"/>
      <c r="HWB615" s="50"/>
      <c r="HWC615" s="50"/>
      <c r="HWD615" s="50"/>
      <c r="HWE615" s="50"/>
      <c r="HWF615" s="50"/>
      <c r="HWG615" s="50"/>
      <c r="HWH615" s="50"/>
      <c r="HWI615" s="50"/>
      <c r="HWJ615" s="50"/>
      <c r="HWK615" s="50"/>
      <c r="HWL615" s="50"/>
      <c r="HWM615" s="50"/>
      <c r="HWN615" s="50"/>
      <c r="HWO615" s="50"/>
      <c r="HWP615" s="50"/>
      <c r="HWQ615" s="50"/>
      <c r="HWR615" s="50"/>
      <c r="HWS615" s="50"/>
      <c r="HWT615" s="50"/>
      <c r="HWU615" s="50"/>
      <c r="HWV615" s="50"/>
      <c r="HWW615" s="50"/>
      <c r="HWX615" s="50"/>
      <c r="HWY615" s="50"/>
      <c r="HWZ615" s="50"/>
      <c r="HXA615" s="50"/>
      <c r="HXB615" s="50"/>
      <c r="HXC615" s="50"/>
      <c r="HXD615" s="50"/>
      <c r="HXE615" s="50"/>
      <c r="HXF615" s="50"/>
      <c r="HXG615" s="50"/>
      <c r="HXH615" s="50"/>
      <c r="HXI615" s="50"/>
      <c r="HXJ615" s="50"/>
      <c r="HXK615" s="50"/>
      <c r="HXL615" s="50"/>
      <c r="HXM615" s="50"/>
      <c r="HXN615" s="50"/>
      <c r="HXO615" s="50"/>
      <c r="HXP615" s="50"/>
      <c r="HXQ615" s="50"/>
      <c r="HXR615" s="50"/>
      <c r="HXS615" s="50"/>
      <c r="HXT615" s="50"/>
      <c r="HXU615" s="50"/>
      <c r="HXV615" s="50"/>
      <c r="HXW615" s="50"/>
      <c r="HXX615" s="50"/>
      <c r="HXY615" s="50"/>
      <c r="HXZ615" s="50"/>
      <c r="HYA615" s="50"/>
      <c r="HYB615" s="50"/>
      <c r="HYC615" s="50"/>
      <c r="HYD615" s="50"/>
      <c r="HYE615" s="50"/>
      <c r="HYF615" s="50"/>
      <c r="HYG615" s="50"/>
      <c r="HYH615" s="50"/>
      <c r="HYI615" s="50"/>
      <c r="HYJ615" s="50"/>
      <c r="HYK615" s="50"/>
      <c r="HYL615" s="50"/>
      <c r="HYM615" s="50"/>
      <c r="HYN615" s="50"/>
      <c r="HYO615" s="50"/>
      <c r="HYP615" s="50"/>
      <c r="HYQ615" s="50"/>
      <c r="HYR615" s="50"/>
      <c r="HYS615" s="50"/>
      <c r="HYT615" s="50"/>
      <c r="HYU615" s="50"/>
      <c r="HYV615" s="50"/>
      <c r="HYW615" s="50"/>
      <c r="HYX615" s="50"/>
      <c r="HYY615" s="50"/>
      <c r="HYZ615" s="50"/>
      <c r="HZA615" s="50"/>
      <c r="HZB615" s="50"/>
      <c r="HZC615" s="50"/>
      <c r="HZD615" s="50"/>
      <c r="HZE615" s="50"/>
      <c r="HZF615" s="50"/>
      <c r="HZG615" s="50"/>
      <c r="HZH615" s="50"/>
      <c r="HZI615" s="50"/>
      <c r="HZJ615" s="50"/>
      <c r="HZK615" s="50"/>
      <c r="HZL615" s="50"/>
      <c r="HZM615" s="50"/>
      <c r="HZN615" s="50"/>
      <c r="HZO615" s="50"/>
      <c r="HZP615" s="50"/>
      <c r="HZQ615" s="50"/>
      <c r="HZR615" s="50"/>
      <c r="HZS615" s="50"/>
      <c r="HZT615" s="50"/>
      <c r="HZU615" s="50"/>
      <c r="HZV615" s="50"/>
      <c r="HZW615" s="50"/>
      <c r="HZX615" s="50"/>
      <c r="HZY615" s="50"/>
      <c r="HZZ615" s="50"/>
      <c r="IAA615" s="50"/>
      <c r="IAB615" s="50"/>
      <c r="IAC615" s="50"/>
      <c r="IAD615" s="50"/>
      <c r="IAE615" s="50"/>
      <c r="IAF615" s="50"/>
      <c r="IAG615" s="50"/>
      <c r="IAH615" s="50"/>
      <c r="IAI615" s="50"/>
      <c r="IAJ615" s="50"/>
      <c r="IAK615" s="50"/>
      <c r="IAL615" s="50"/>
      <c r="IAM615" s="50"/>
      <c r="IAN615" s="50"/>
      <c r="IAO615" s="50"/>
      <c r="IAP615" s="50"/>
      <c r="IAQ615" s="50"/>
      <c r="IAR615" s="50"/>
      <c r="IAS615" s="50"/>
      <c r="IAT615" s="50"/>
      <c r="IAU615" s="50"/>
      <c r="IAV615" s="50"/>
      <c r="IAW615" s="50"/>
      <c r="IAX615" s="50"/>
      <c r="IAY615" s="50"/>
      <c r="IAZ615" s="50"/>
      <c r="IBA615" s="50"/>
      <c r="IBB615" s="50"/>
      <c r="IBC615" s="50"/>
      <c r="IBD615" s="50"/>
      <c r="IBE615" s="50"/>
      <c r="IBF615" s="50"/>
      <c r="IBG615" s="50"/>
      <c r="IBH615" s="50"/>
      <c r="IBJ615" s="50"/>
      <c r="IBL615" s="50"/>
      <c r="IBM615" s="50"/>
      <c r="IBN615" s="50"/>
      <c r="IBO615" s="50"/>
      <c r="IBP615" s="50"/>
      <c r="IBQ615" s="50"/>
      <c r="IBR615" s="50"/>
      <c r="IBS615" s="50"/>
      <c r="IBX615" s="50"/>
      <c r="IBY615" s="50"/>
      <c r="IBZ615" s="50"/>
      <c r="ICA615" s="50"/>
      <c r="ICB615" s="50"/>
      <c r="ICC615" s="50"/>
      <c r="ICD615" s="50"/>
      <c r="ICE615" s="50"/>
      <c r="ICF615" s="50"/>
      <c r="ICG615" s="50"/>
      <c r="ICH615" s="50"/>
      <c r="ICI615" s="50"/>
      <c r="ICJ615" s="50"/>
      <c r="ICK615" s="50"/>
      <c r="ICL615" s="50"/>
      <c r="ICM615" s="50"/>
      <c r="ICN615" s="50"/>
      <c r="ICO615" s="50"/>
      <c r="ICP615" s="50"/>
      <c r="ICQ615" s="50"/>
      <c r="ICR615" s="50"/>
      <c r="ICS615" s="50"/>
      <c r="ICT615" s="50"/>
      <c r="ICU615" s="50"/>
      <c r="ICV615" s="50"/>
      <c r="ICW615" s="50"/>
      <c r="ICX615" s="50"/>
      <c r="ICY615" s="50"/>
      <c r="ICZ615" s="50"/>
      <c r="IDA615" s="50"/>
      <c r="IDB615" s="50"/>
      <c r="IDC615" s="50"/>
      <c r="IDD615" s="50"/>
      <c r="IDE615" s="50"/>
      <c r="IDF615" s="50"/>
      <c r="IDG615" s="50"/>
      <c r="IDH615" s="50"/>
      <c r="IDI615" s="50"/>
      <c r="IDJ615" s="50"/>
      <c r="IDK615" s="50"/>
      <c r="IDL615" s="50"/>
      <c r="IDM615" s="50"/>
      <c r="IDN615" s="50"/>
      <c r="IDO615" s="50"/>
      <c r="IDP615" s="50"/>
      <c r="IDQ615" s="50"/>
      <c r="IDR615" s="50"/>
      <c r="IDS615" s="50"/>
      <c r="IDT615" s="50"/>
      <c r="IDU615" s="50"/>
      <c r="IDV615" s="50"/>
      <c r="IDW615" s="50"/>
      <c r="IDX615" s="50"/>
      <c r="IDY615" s="50"/>
      <c r="IDZ615" s="50"/>
      <c r="IEA615" s="50"/>
      <c r="IEB615" s="50"/>
      <c r="IEC615" s="50"/>
      <c r="IED615" s="50"/>
      <c r="IEE615" s="50"/>
      <c r="IEF615" s="50"/>
      <c r="IEG615" s="50"/>
      <c r="IEH615" s="50"/>
      <c r="IEI615" s="50"/>
      <c r="IEJ615" s="50"/>
      <c r="IEK615" s="50"/>
      <c r="IEL615" s="50"/>
      <c r="IEM615" s="50"/>
      <c r="IEN615" s="50"/>
      <c r="IEO615" s="50"/>
      <c r="IEP615" s="50"/>
      <c r="IEQ615" s="50"/>
      <c r="IER615" s="50"/>
      <c r="IES615" s="50"/>
      <c r="IET615" s="50"/>
      <c r="IEU615" s="50"/>
      <c r="IEV615" s="50"/>
      <c r="IEW615" s="50"/>
      <c r="IEX615" s="50"/>
      <c r="IEY615" s="50"/>
      <c r="IEZ615" s="50"/>
      <c r="IFA615" s="50"/>
      <c r="IFB615" s="50"/>
      <c r="IFC615" s="50"/>
      <c r="IFD615" s="50"/>
      <c r="IFE615" s="50"/>
      <c r="IFF615" s="50"/>
      <c r="IFG615" s="50"/>
      <c r="IFH615" s="50"/>
      <c r="IFI615" s="50"/>
      <c r="IFJ615" s="50"/>
      <c r="IFK615" s="50"/>
      <c r="IFL615" s="50"/>
      <c r="IFM615" s="50"/>
      <c r="IFN615" s="50"/>
      <c r="IFO615" s="50"/>
      <c r="IFP615" s="50"/>
      <c r="IFQ615" s="50"/>
      <c r="IFR615" s="50"/>
      <c r="IFS615" s="50"/>
      <c r="IFT615" s="50"/>
      <c r="IFU615" s="50"/>
      <c r="IFV615" s="50"/>
      <c r="IFW615" s="50"/>
      <c r="IFX615" s="50"/>
      <c r="IFY615" s="50"/>
      <c r="IFZ615" s="50"/>
      <c r="IGA615" s="50"/>
      <c r="IGB615" s="50"/>
      <c r="IGC615" s="50"/>
      <c r="IGD615" s="50"/>
      <c r="IGE615" s="50"/>
      <c r="IGF615" s="50"/>
      <c r="IGG615" s="50"/>
      <c r="IGH615" s="50"/>
      <c r="IGI615" s="50"/>
      <c r="IGJ615" s="50"/>
      <c r="IGK615" s="50"/>
      <c r="IGL615" s="50"/>
      <c r="IGM615" s="50"/>
      <c r="IGN615" s="50"/>
      <c r="IGO615" s="50"/>
      <c r="IGP615" s="50"/>
      <c r="IGQ615" s="50"/>
      <c r="IGR615" s="50"/>
      <c r="IGS615" s="50"/>
      <c r="IGT615" s="50"/>
      <c r="IGU615" s="50"/>
      <c r="IGV615" s="50"/>
      <c r="IGW615" s="50"/>
      <c r="IGX615" s="50"/>
      <c r="IGY615" s="50"/>
      <c r="IGZ615" s="50"/>
      <c r="IHA615" s="50"/>
      <c r="IHB615" s="50"/>
      <c r="IHC615" s="50"/>
      <c r="IHD615" s="50"/>
      <c r="IHE615" s="50"/>
      <c r="IHF615" s="50"/>
      <c r="IHG615" s="50"/>
      <c r="IHH615" s="50"/>
      <c r="IHI615" s="50"/>
      <c r="IHJ615" s="50"/>
      <c r="IHK615" s="50"/>
      <c r="IHL615" s="50"/>
      <c r="IHM615" s="50"/>
      <c r="IHN615" s="50"/>
      <c r="IHO615" s="50"/>
      <c r="IHP615" s="50"/>
      <c r="IHQ615" s="50"/>
      <c r="IHR615" s="50"/>
      <c r="IHS615" s="50"/>
      <c r="IHT615" s="50"/>
      <c r="IHU615" s="50"/>
      <c r="IHV615" s="50"/>
      <c r="IHW615" s="50"/>
      <c r="IHX615" s="50"/>
      <c r="IHY615" s="50"/>
      <c r="IHZ615" s="50"/>
      <c r="IIA615" s="50"/>
      <c r="IIB615" s="50"/>
      <c r="IIC615" s="50"/>
      <c r="IID615" s="50"/>
      <c r="IIE615" s="50"/>
      <c r="IIF615" s="50"/>
      <c r="IIG615" s="50"/>
      <c r="IIH615" s="50"/>
      <c r="III615" s="50"/>
      <c r="IIJ615" s="50"/>
      <c r="IIK615" s="50"/>
      <c r="IIL615" s="50"/>
      <c r="IIM615" s="50"/>
      <c r="IIN615" s="50"/>
      <c r="IIO615" s="50"/>
      <c r="IIP615" s="50"/>
      <c r="IIQ615" s="50"/>
      <c r="IIR615" s="50"/>
      <c r="IIS615" s="50"/>
      <c r="IIT615" s="50"/>
      <c r="IIU615" s="50"/>
      <c r="IIV615" s="50"/>
      <c r="IIW615" s="50"/>
      <c r="IIX615" s="50"/>
      <c r="IIY615" s="50"/>
      <c r="IIZ615" s="50"/>
      <c r="IJA615" s="50"/>
      <c r="IJB615" s="50"/>
      <c r="IJC615" s="50"/>
      <c r="IJD615" s="50"/>
      <c r="IJE615" s="50"/>
      <c r="IJF615" s="50"/>
      <c r="IJG615" s="50"/>
      <c r="IJH615" s="50"/>
      <c r="IJI615" s="50"/>
      <c r="IJJ615" s="50"/>
      <c r="IJK615" s="50"/>
      <c r="IJL615" s="50"/>
      <c r="IJM615" s="50"/>
      <c r="IJN615" s="50"/>
      <c r="IJO615" s="50"/>
      <c r="IJP615" s="50"/>
      <c r="IJQ615" s="50"/>
      <c r="IJR615" s="50"/>
      <c r="IJS615" s="50"/>
      <c r="IJT615" s="50"/>
      <c r="IJU615" s="50"/>
      <c r="IJV615" s="50"/>
      <c r="IJW615" s="50"/>
      <c r="IJX615" s="50"/>
      <c r="IJY615" s="50"/>
      <c r="IJZ615" s="50"/>
      <c r="IKA615" s="50"/>
      <c r="IKB615" s="50"/>
      <c r="IKC615" s="50"/>
      <c r="IKD615" s="50"/>
      <c r="IKE615" s="50"/>
      <c r="IKF615" s="50"/>
      <c r="IKG615" s="50"/>
      <c r="IKH615" s="50"/>
      <c r="IKI615" s="50"/>
      <c r="IKJ615" s="50"/>
      <c r="IKK615" s="50"/>
      <c r="IKL615" s="50"/>
      <c r="IKM615" s="50"/>
      <c r="IKN615" s="50"/>
      <c r="IKO615" s="50"/>
      <c r="IKP615" s="50"/>
      <c r="IKQ615" s="50"/>
      <c r="IKR615" s="50"/>
      <c r="IKS615" s="50"/>
      <c r="IKT615" s="50"/>
      <c r="IKU615" s="50"/>
      <c r="IKV615" s="50"/>
      <c r="IKW615" s="50"/>
      <c r="IKX615" s="50"/>
      <c r="IKY615" s="50"/>
      <c r="IKZ615" s="50"/>
      <c r="ILA615" s="50"/>
      <c r="ILB615" s="50"/>
      <c r="ILC615" s="50"/>
      <c r="ILD615" s="50"/>
      <c r="ILF615" s="50"/>
      <c r="ILH615" s="50"/>
      <c r="ILI615" s="50"/>
      <c r="ILJ615" s="50"/>
      <c r="ILK615" s="50"/>
      <c r="ILL615" s="50"/>
      <c r="ILM615" s="50"/>
      <c r="ILN615" s="50"/>
      <c r="ILO615" s="50"/>
      <c r="ILT615" s="50"/>
      <c r="ILU615" s="50"/>
      <c r="ILV615" s="50"/>
      <c r="ILW615" s="50"/>
      <c r="ILX615" s="50"/>
      <c r="ILY615" s="50"/>
      <c r="ILZ615" s="50"/>
      <c r="IMA615" s="50"/>
      <c r="IMB615" s="50"/>
      <c r="IMC615" s="50"/>
      <c r="IMD615" s="50"/>
      <c r="IME615" s="50"/>
      <c r="IMF615" s="50"/>
      <c r="IMG615" s="50"/>
      <c r="IMH615" s="50"/>
      <c r="IMI615" s="50"/>
      <c r="IMJ615" s="50"/>
      <c r="IMK615" s="50"/>
      <c r="IML615" s="50"/>
      <c r="IMM615" s="50"/>
      <c r="IMN615" s="50"/>
      <c r="IMO615" s="50"/>
      <c r="IMP615" s="50"/>
      <c r="IMQ615" s="50"/>
      <c r="IMR615" s="50"/>
      <c r="IMS615" s="50"/>
      <c r="IMT615" s="50"/>
      <c r="IMU615" s="50"/>
      <c r="IMV615" s="50"/>
      <c r="IMW615" s="50"/>
      <c r="IMX615" s="50"/>
      <c r="IMY615" s="50"/>
      <c r="IMZ615" s="50"/>
      <c r="INA615" s="50"/>
      <c r="INB615" s="50"/>
      <c r="INC615" s="50"/>
      <c r="IND615" s="50"/>
      <c r="INE615" s="50"/>
      <c r="INF615" s="50"/>
      <c r="ING615" s="50"/>
      <c r="INH615" s="50"/>
      <c r="INI615" s="50"/>
      <c r="INJ615" s="50"/>
      <c r="INK615" s="50"/>
      <c r="INL615" s="50"/>
      <c r="INM615" s="50"/>
      <c r="INN615" s="50"/>
      <c r="INO615" s="50"/>
      <c r="INP615" s="50"/>
      <c r="INQ615" s="50"/>
      <c r="INR615" s="50"/>
      <c r="INS615" s="50"/>
      <c r="INT615" s="50"/>
      <c r="INU615" s="50"/>
      <c r="INV615" s="50"/>
      <c r="INW615" s="50"/>
      <c r="INX615" s="50"/>
      <c r="INY615" s="50"/>
      <c r="INZ615" s="50"/>
      <c r="IOA615" s="50"/>
      <c r="IOB615" s="50"/>
      <c r="IOC615" s="50"/>
      <c r="IOD615" s="50"/>
      <c r="IOE615" s="50"/>
      <c r="IOF615" s="50"/>
      <c r="IOG615" s="50"/>
      <c r="IOH615" s="50"/>
      <c r="IOI615" s="50"/>
      <c r="IOJ615" s="50"/>
      <c r="IOK615" s="50"/>
      <c r="IOL615" s="50"/>
      <c r="IOM615" s="50"/>
      <c r="ION615" s="50"/>
      <c r="IOO615" s="50"/>
      <c r="IOP615" s="50"/>
      <c r="IOQ615" s="50"/>
      <c r="IOR615" s="50"/>
      <c r="IOS615" s="50"/>
      <c r="IOT615" s="50"/>
      <c r="IOU615" s="50"/>
      <c r="IOV615" s="50"/>
      <c r="IOW615" s="50"/>
      <c r="IOX615" s="50"/>
      <c r="IOY615" s="50"/>
      <c r="IOZ615" s="50"/>
      <c r="IPA615" s="50"/>
      <c r="IPB615" s="50"/>
      <c r="IPC615" s="50"/>
      <c r="IPD615" s="50"/>
      <c r="IPE615" s="50"/>
      <c r="IPF615" s="50"/>
      <c r="IPG615" s="50"/>
      <c r="IPH615" s="50"/>
      <c r="IPI615" s="50"/>
      <c r="IPJ615" s="50"/>
      <c r="IPK615" s="50"/>
      <c r="IPL615" s="50"/>
      <c r="IPM615" s="50"/>
      <c r="IPN615" s="50"/>
      <c r="IPO615" s="50"/>
      <c r="IPP615" s="50"/>
      <c r="IPQ615" s="50"/>
      <c r="IPR615" s="50"/>
      <c r="IPS615" s="50"/>
      <c r="IPT615" s="50"/>
      <c r="IPU615" s="50"/>
      <c r="IPV615" s="50"/>
      <c r="IPW615" s="50"/>
      <c r="IPX615" s="50"/>
      <c r="IPY615" s="50"/>
      <c r="IPZ615" s="50"/>
      <c r="IQA615" s="50"/>
      <c r="IQB615" s="50"/>
      <c r="IQC615" s="50"/>
      <c r="IQD615" s="50"/>
      <c r="IQE615" s="50"/>
      <c r="IQF615" s="50"/>
      <c r="IQG615" s="50"/>
      <c r="IQH615" s="50"/>
      <c r="IQI615" s="50"/>
      <c r="IQJ615" s="50"/>
      <c r="IQK615" s="50"/>
      <c r="IQL615" s="50"/>
      <c r="IQM615" s="50"/>
      <c r="IQN615" s="50"/>
      <c r="IQO615" s="50"/>
      <c r="IQP615" s="50"/>
      <c r="IQQ615" s="50"/>
      <c r="IQR615" s="50"/>
      <c r="IQS615" s="50"/>
      <c r="IQT615" s="50"/>
      <c r="IQU615" s="50"/>
      <c r="IQV615" s="50"/>
      <c r="IQW615" s="50"/>
      <c r="IQX615" s="50"/>
      <c r="IQY615" s="50"/>
      <c r="IQZ615" s="50"/>
      <c r="IRA615" s="50"/>
      <c r="IRB615" s="50"/>
      <c r="IRC615" s="50"/>
      <c r="IRD615" s="50"/>
      <c r="IRE615" s="50"/>
      <c r="IRF615" s="50"/>
      <c r="IRG615" s="50"/>
      <c r="IRH615" s="50"/>
      <c r="IRI615" s="50"/>
      <c r="IRJ615" s="50"/>
      <c r="IRK615" s="50"/>
      <c r="IRL615" s="50"/>
      <c r="IRM615" s="50"/>
      <c r="IRN615" s="50"/>
      <c r="IRO615" s="50"/>
      <c r="IRP615" s="50"/>
      <c r="IRQ615" s="50"/>
      <c r="IRR615" s="50"/>
      <c r="IRS615" s="50"/>
      <c r="IRT615" s="50"/>
      <c r="IRU615" s="50"/>
      <c r="IRV615" s="50"/>
      <c r="IRW615" s="50"/>
      <c r="IRX615" s="50"/>
      <c r="IRY615" s="50"/>
      <c r="IRZ615" s="50"/>
      <c r="ISA615" s="50"/>
      <c r="ISB615" s="50"/>
      <c r="ISC615" s="50"/>
      <c r="ISD615" s="50"/>
      <c r="ISE615" s="50"/>
      <c r="ISF615" s="50"/>
      <c r="ISG615" s="50"/>
      <c r="ISH615" s="50"/>
      <c r="ISI615" s="50"/>
      <c r="ISJ615" s="50"/>
      <c r="ISK615" s="50"/>
      <c r="ISL615" s="50"/>
      <c r="ISM615" s="50"/>
      <c r="ISN615" s="50"/>
      <c r="ISO615" s="50"/>
      <c r="ISP615" s="50"/>
      <c r="ISQ615" s="50"/>
      <c r="ISR615" s="50"/>
      <c r="ISS615" s="50"/>
      <c r="IST615" s="50"/>
      <c r="ISU615" s="50"/>
      <c r="ISV615" s="50"/>
      <c r="ISW615" s="50"/>
      <c r="ISX615" s="50"/>
      <c r="ISY615" s="50"/>
      <c r="ISZ615" s="50"/>
      <c r="ITA615" s="50"/>
      <c r="ITB615" s="50"/>
      <c r="ITC615" s="50"/>
      <c r="ITD615" s="50"/>
      <c r="ITE615" s="50"/>
      <c r="ITF615" s="50"/>
      <c r="ITG615" s="50"/>
      <c r="ITH615" s="50"/>
      <c r="ITI615" s="50"/>
      <c r="ITJ615" s="50"/>
      <c r="ITK615" s="50"/>
      <c r="ITL615" s="50"/>
      <c r="ITM615" s="50"/>
      <c r="ITN615" s="50"/>
      <c r="ITO615" s="50"/>
      <c r="ITP615" s="50"/>
      <c r="ITQ615" s="50"/>
      <c r="ITR615" s="50"/>
      <c r="ITS615" s="50"/>
      <c r="ITT615" s="50"/>
      <c r="ITU615" s="50"/>
      <c r="ITV615" s="50"/>
      <c r="ITW615" s="50"/>
      <c r="ITX615" s="50"/>
      <c r="ITY615" s="50"/>
      <c r="ITZ615" s="50"/>
      <c r="IUA615" s="50"/>
      <c r="IUB615" s="50"/>
      <c r="IUC615" s="50"/>
      <c r="IUD615" s="50"/>
      <c r="IUE615" s="50"/>
      <c r="IUF615" s="50"/>
      <c r="IUG615" s="50"/>
      <c r="IUH615" s="50"/>
      <c r="IUI615" s="50"/>
      <c r="IUJ615" s="50"/>
      <c r="IUK615" s="50"/>
      <c r="IUL615" s="50"/>
      <c r="IUM615" s="50"/>
      <c r="IUN615" s="50"/>
      <c r="IUO615" s="50"/>
      <c r="IUP615" s="50"/>
      <c r="IUQ615" s="50"/>
      <c r="IUR615" s="50"/>
      <c r="IUS615" s="50"/>
      <c r="IUT615" s="50"/>
      <c r="IUU615" s="50"/>
      <c r="IUV615" s="50"/>
      <c r="IUW615" s="50"/>
      <c r="IUX615" s="50"/>
      <c r="IUY615" s="50"/>
      <c r="IUZ615" s="50"/>
      <c r="IVB615" s="50"/>
      <c r="IVD615" s="50"/>
      <c r="IVE615" s="50"/>
      <c r="IVF615" s="50"/>
      <c r="IVG615" s="50"/>
      <c r="IVH615" s="50"/>
      <c r="IVI615" s="50"/>
      <c r="IVJ615" s="50"/>
      <c r="IVK615" s="50"/>
      <c r="IVP615" s="50"/>
      <c r="IVQ615" s="50"/>
      <c r="IVR615" s="50"/>
      <c r="IVS615" s="50"/>
      <c r="IVT615" s="50"/>
      <c r="IVU615" s="50"/>
      <c r="IVV615" s="50"/>
      <c r="IVW615" s="50"/>
      <c r="IVX615" s="50"/>
      <c r="IVY615" s="50"/>
      <c r="IVZ615" s="50"/>
      <c r="IWA615" s="50"/>
      <c r="IWB615" s="50"/>
      <c r="IWC615" s="50"/>
      <c r="IWD615" s="50"/>
      <c r="IWE615" s="50"/>
      <c r="IWF615" s="50"/>
      <c r="IWG615" s="50"/>
      <c r="IWH615" s="50"/>
      <c r="IWI615" s="50"/>
      <c r="IWJ615" s="50"/>
      <c r="IWK615" s="50"/>
      <c r="IWL615" s="50"/>
      <c r="IWM615" s="50"/>
      <c r="IWN615" s="50"/>
      <c r="IWO615" s="50"/>
      <c r="IWP615" s="50"/>
      <c r="IWQ615" s="50"/>
      <c r="IWR615" s="50"/>
      <c r="IWS615" s="50"/>
      <c r="IWT615" s="50"/>
      <c r="IWU615" s="50"/>
      <c r="IWV615" s="50"/>
      <c r="IWW615" s="50"/>
      <c r="IWX615" s="50"/>
      <c r="IWY615" s="50"/>
      <c r="IWZ615" s="50"/>
      <c r="IXA615" s="50"/>
      <c r="IXB615" s="50"/>
      <c r="IXC615" s="50"/>
      <c r="IXD615" s="50"/>
      <c r="IXE615" s="50"/>
      <c r="IXF615" s="50"/>
      <c r="IXG615" s="50"/>
      <c r="IXH615" s="50"/>
      <c r="IXI615" s="50"/>
      <c r="IXJ615" s="50"/>
      <c r="IXK615" s="50"/>
      <c r="IXL615" s="50"/>
      <c r="IXM615" s="50"/>
      <c r="IXN615" s="50"/>
      <c r="IXO615" s="50"/>
      <c r="IXP615" s="50"/>
      <c r="IXQ615" s="50"/>
      <c r="IXR615" s="50"/>
      <c r="IXS615" s="50"/>
      <c r="IXT615" s="50"/>
      <c r="IXU615" s="50"/>
      <c r="IXV615" s="50"/>
      <c r="IXW615" s="50"/>
      <c r="IXX615" s="50"/>
      <c r="IXY615" s="50"/>
      <c r="IXZ615" s="50"/>
      <c r="IYA615" s="50"/>
      <c r="IYB615" s="50"/>
      <c r="IYC615" s="50"/>
      <c r="IYD615" s="50"/>
      <c r="IYE615" s="50"/>
      <c r="IYF615" s="50"/>
      <c r="IYG615" s="50"/>
      <c r="IYH615" s="50"/>
      <c r="IYI615" s="50"/>
      <c r="IYJ615" s="50"/>
      <c r="IYK615" s="50"/>
      <c r="IYL615" s="50"/>
      <c r="IYM615" s="50"/>
      <c r="IYN615" s="50"/>
      <c r="IYO615" s="50"/>
      <c r="IYP615" s="50"/>
      <c r="IYQ615" s="50"/>
      <c r="IYR615" s="50"/>
      <c r="IYS615" s="50"/>
      <c r="IYT615" s="50"/>
      <c r="IYU615" s="50"/>
      <c r="IYV615" s="50"/>
      <c r="IYW615" s="50"/>
      <c r="IYX615" s="50"/>
      <c r="IYY615" s="50"/>
      <c r="IYZ615" s="50"/>
      <c r="IZA615" s="50"/>
      <c r="IZB615" s="50"/>
      <c r="IZC615" s="50"/>
      <c r="IZD615" s="50"/>
      <c r="IZE615" s="50"/>
      <c r="IZF615" s="50"/>
      <c r="IZG615" s="50"/>
      <c r="IZH615" s="50"/>
      <c r="IZI615" s="50"/>
      <c r="IZJ615" s="50"/>
      <c r="IZK615" s="50"/>
      <c r="IZL615" s="50"/>
      <c r="IZM615" s="50"/>
      <c r="IZN615" s="50"/>
      <c r="IZO615" s="50"/>
      <c r="IZP615" s="50"/>
      <c r="IZQ615" s="50"/>
      <c r="IZR615" s="50"/>
      <c r="IZS615" s="50"/>
      <c r="IZT615" s="50"/>
      <c r="IZU615" s="50"/>
      <c r="IZV615" s="50"/>
      <c r="IZW615" s="50"/>
      <c r="IZX615" s="50"/>
      <c r="IZY615" s="50"/>
      <c r="IZZ615" s="50"/>
      <c r="JAA615" s="50"/>
      <c r="JAB615" s="50"/>
      <c r="JAC615" s="50"/>
      <c r="JAD615" s="50"/>
      <c r="JAE615" s="50"/>
      <c r="JAF615" s="50"/>
      <c r="JAG615" s="50"/>
      <c r="JAH615" s="50"/>
      <c r="JAI615" s="50"/>
      <c r="JAJ615" s="50"/>
      <c r="JAK615" s="50"/>
      <c r="JAL615" s="50"/>
      <c r="JAM615" s="50"/>
      <c r="JAN615" s="50"/>
      <c r="JAO615" s="50"/>
      <c r="JAP615" s="50"/>
      <c r="JAQ615" s="50"/>
      <c r="JAR615" s="50"/>
      <c r="JAS615" s="50"/>
      <c r="JAT615" s="50"/>
      <c r="JAU615" s="50"/>
      <c r="JAV615" s="50"/>
      <c r="JAW615" s="50"/>
      <c r="JAX615" s="50"/>
      <c r="JAY615" s="50"/>
      <c r="JAZ615" s="50"/>
      <c r="JBA615" s="50"/>
      <c r="JBB615" s="50"/>
      <c r="JBC615" s="50"/>
      <c r="JBD615" s="50"/>
      <c r="JBE615" s="50"/>
      <c r="JBF615" s="50"/>
      <c r="JBG615" s="50"/>
      <c r="JBH615" s="50"/>
      <c r="JBI615" s="50"/>
      <c r="JBJ615" s="50"/>
      <c r="JBK615" s="50"/>
      <c r="JBL615" s="50"/>
      <c r="JBM615" s="50"/>
      <c r="JBN615" s="50"/>
      <c r="JBO615" s="50"/>
      <c r="JBP615" s="50"/>
      <c r="JBQ615" s="50"/>
      <c r="JBR615" s="50"/>
      <c r="JBS615" s="50"/>
      <c r="JBT615" s="50"/>
      <c r="JBU615" s="50"/>
      <c r="JBV615" s="50"/>
      <c r="JBW615" s="50"/>
      <c r="JBX615" s="50"/>
      <c r="JBY615" s="50"/>
      <c r="JBZ615" s="50"/>
      <c r="JCA615" s="50"/>
      <c r="JCB615" s="50"/>
      <c r="JCC615" s="50"/>
      <c r="JCD615" s="50"/>
      <c r="JCE615" s="50"/>
      <c r="JCF615" s="50"/>
      <c r="JCG615" s="50"/>
      <c r="JCH615" s="50"/>
      <c r="JCI615" s="50"/>
      <c r="JCJ615" s="50"/>
      <c r="JCK615" s="50"/>
      <c r="JCL615" s="50"/>
      <c r="JCM615" s="50"/>
      <c r="JCN615" s="50"/>
      <c r="JCO615" s="50"/>
      <c r="JCP615" s="50"/>
      <c r="JCQ615" s="50"/>
      <c r="JCR615" s="50"/>
      <c r="JCS615" s="50"/>
      <c r="JCT615" s="50"/>
      <c r="JCU615" s="50"/>
      <c r="JCV615" s="50"/>
      <c r="JCW615" s="50"/>
      <c r="JCX615" s="50"/>
      <c r="JCY615" s="50"/>
      <c r="JCZ615" s="50"/>
      <c r="JDA615" s="50"/>
      <c r="JDB615" s="50"/>
      <c r="JDC615" s="50"/>
      <c r="JDD615" s="50"/>
      <c r="JDE615" s="50"/>
      <c r="JDF615" s="50"/>
      <c r="JDG615" s="50"/>
      <c r="JDH615" s="50"/>
      <c r="JDI615" s="50"/>
      <c r="JDJ615" s="50"/>
      <c r="JDK615" s="50"/>
      <c r="JDL615" s="50"/>
      <c r="JDM615" s="50"/>
      <c r="JDN615" s="50"/>
      <c r="JDO615" s="50"/>
      <c r="JDP615" s="50"/>
      <c r="JDQ615" s="50"/>
      <c r="JDR615" s="50"/>
      <c r="JDS615" s="50"/>
      <c r="JDT615" s="50"/>
      <c r="JDU615" s="50"/>
      <c r="JDV615" s="50"/>
      <c r="JDW615" s="50"/>
      <c r="JDX615" s="50"/>
      <c r="JDY615" s="50"/>
      <c r="JDZ615" s="50"/>
      <c r="JEA615" s="50"/>
      <c r="JEB615" s="50"/>
      <c r="JEC615" s="50"/>
      <c r="JED615" s="50"/>
      <c r="JEE615" s="50"/>
      <c r="JEF615" s="50"/>
      <c r="JEG615" s="50"/>
      <c r="JEH615" s="50"/>
      <c r="JEI615" s="50"/>
      <c r="JEJ615" s="50"/>
      <c r="JEK615" s="50"/>
      <c r="JEL615" s="50"/>
      <c r="JEM615" s="50"/>
      <c r="JEN615" s="50"/>
      <c r="JEO615" s="50"/>
      <c r="JEP615" s="50"/>
      <c r="JEQ615" s="50"/>
      <c r="JER615" s="50"/>
      <c r="JES615" s="50"/>
      <c r="JET615" s="50"/>
      <c r="JEU615" s="50"/>
      <c r="JEV615" s="50"/>
      <c r="JEX615" s="50"/>
      <c r="JEZ615" s="50"/>
      <c r="JFA615" s="50"/>
      <c r="JFB615" s="50"/>
      <c r="JFC615" s="50"/>
      <c r="JFD615" s="50"/>
      <c r="JFE615" s="50"/>
      <c r="JFF615" s="50"/>
      <c r="JFG615" s="50"/>
      <c r="JFL615" s="50"/>
      <c r="JFM615" s="50"/>
      <c r="JFN615" s="50"/>
      <c r="JFO615" s="50"/>
      <c r="JFP615" s="50"/>
      <c r="JFQ615" s="50"/>
      <c r="JFR615" s="50"/>
      <c r="JFS615" s="50"/>
      <c r="JFT615" s="50"/>
      <c r="JFU615" s="50"/>
      <c r="JFV615" s="50"/>
      <c r="JFW615" s="50"/>
      <c r="JFX615" s="50"/>
      <c r="JFY615" s="50"/>
      <c r="JFZ615" s="50"/>
      <c r="JGA615" s="50"/>
      <c r="JGB615" s="50"/>
      <c r="JGC615" s="50"/>
      <c r="JGD615" s="50"/>
      <c r="JGE615" s="50"/>
      <c r="JGF615" s="50"/>
      <c r="JGG615" s="50"/>
      <c r="JGH615" s="50"/>
      <c r="JGI615" s="50"/>
      <c r="JGJ615" s="50"/>
      <c r="JGK615" s="50"/>
      <c r="JGL615" s="50"/>
      <c r="JGM615" s="50"/>
      <c r="JGN615" s="50"/>
      <c r="JGO615" s="50"/>
      <c r="JGP615" s="50"/>
      <c r="JGQ615" s="50"/>
      <c r="JGR615" s="50"/>
      <c r="JGS615" s="50"/>
      <c r="JGT615" s="50"/>
      <c r="JGU615" s="50"/>
      <c r="JGV615" s="50"/>
      <c r="JGW615" s="50"/>
      <c r="JGX615" s="50"/>
      <c r="JGY615" s="50"/>
      <c r="JGZ615" s="50"/>
      <c r="JHA615" s="50"/>
      <c r="JHB615" s="50"/>
      <c r="JHC615" s="50"/>
      <c r="JHD615" s="50"/>
      <c r="JHE615" s="50"/>
      <c r="JHF615" s="50"/>
      <c r="JHG615" s="50"/>
      <c r="JHH615" s="50"/>
      <c r="JHI615" s="50"/>
      <c r="JHJ615" s="50"/>
      <c r="JHK615" s="50"/>
      <c r="JHL615" s="50"/>
      <c r="JHM615" s="50"/>
      <c r="JHN615" s="50"/>
      <c r="JHO615" s="50"/>
      <c r="JHP615" s="50"/>
      <c r="JHQ615" s="50"/>
      <c r="JHR615" s="50"/>
      <c r="JHS615" s="50"/>
      <c r="JHT615" s="50"/>
      <c r="JHU615" s="50"/>
      <c r="JHV615" s="50"/>
      <c r="JHW615" s="50"/>
      <c r="JHX615" s="50"/>
      <c r="JHY615" s="50"/>
      <c r="JHZ615" s="50"/>
      <c r="JIA615" s="50"/>
      <c r="JIB615" s="50"/>
      <c r="JIC615" s="50"/>
      <c r="JID615" s="50"/>
      <c r="JIE615" s="50"/>
      <c r="JIF615" s="50"/>
      <c r="JIG615" s="50"/>
      <c r="JIH615" s="50"/>
      <c r="JII615" s="50"/>
      <c r="JIJ615" s="50"/>
      <c r="JIK615" s="50"/>
      <c r="JIL615" s="50"/>
      <c r="JIM615" s="50"/>
      <c r="JIN615" s="50"/>
      <c r="JIO615" s="50"/>
      <c r="JIP615" s="50"/>
      <c r="JIQ615" s="50"/>
      <c r="JIR615" s="50"/>
      <c r="JIS615" s="50"/>
      <c r="JIT615" s="50"/>
      <c r="JIU615" s="50"/>
      <c r="JIV615" s="50"/>
      <c r="JIW615" s="50"/>
      <c r="JIX615" s="50"/>
      <c r="JIY615" s="50"/>
      <c r="JIZ615" s="50"/>
      <c r="JJA615" s="50"/>
      <c r="JJB615" s="50"/>
      <c r="JJC615" s="50"/>
      <c r="JJD615" s="50"/>
      <c r="JJE615" s="50"/>
      <c r="JJF615" s="50"/>
      <c r="JJG615" s="50"/>
      <c r="JJH615" s="50"/>
      <c r="JJI615" s="50"/>
      <c r="JJJ615" s="50"/>
      <c r="JJK615" s="50"/>
      <c r="JJL615" s="50"/>
      <c r="JJM615" s="50"/>
      <c r="JJN615" s="50"/>
      <c r="JJO615" s="50"/>
      <c r="JJP615" s="50"/>
      <c r="JJQ615" s="50"/>
      <c r="JJR615" s="50"/>
      <c r="JJS615" s="50"/>
      <c r="JJT615" s="50"/>
      <c r="JJU615" s="50"/>
      <c r="JJV615" s="50"/>
      <c r="JJW615" s="50"/>
      <c r="JJX615" s="50"/>
      <c r="JJY615" s="50"/>
      <c r="JJZ615" s="50"/>
      <c r="JKA615" s="50"/>
      <c r="JKB615" s="50"/>
      <c r="JKC615" s="50"/>
      <c r="JKD615" s="50"/>
      <c r="JKE615" s="50"/>
      <c r="JKF615" s="50"/>
      <c r="JKG615" s="50"/>
      <c r="JKH615" s="50"/>
      <c r="JKI615" s="50"/>
      <c r="JKJ615" s="50"/>
      <c r="JKK615" s="50"/>
      <c r="JKL615" s="50"/>
      <c r="JKM615" s="50"/>
      <c r="JKN615" s="50"/>
      <c r="JKO615" s="50"/>
      <c r="JKP615" s="50"/>
      <c r="JKQ615" s="50"/>
      <c r="JKR615" s="50"/>
      <c r="JKS615" s="50"/>
      <c r="JKT615" s="50"/>
      <c r="JKU615" s="50"/>
      <c r="JKV615" s="50"/>
      <c r="JKW615" s="50"/>
      <c r="JKX615" s="50"/>
      <c r="JKY615" s="50"/>
      <c r="JKZ615" s="50"/>
      <c r="JLA615" s="50"/>
      <c r="JLB615" s="50"/>
      <c r="JLC615" s="50"/>
      <c r="JLD615" s="50"/>
      <c r="JLE615" s="50"/>
      <c r="JLF615" s="50"/>
      <c r="JLG615" s="50"/>
      <c r="JLH615" s="50"/>
      <c r="JLI615" s="50"/>
      <c r="JLJ615" s="50"/>
      <c r="JLK615" s="50"/>
      <c r="JLL615" s="50"/>
      <c r="JLM615" s="50"/>
      <c r="JLN615" s="50"/>
      <c r="JLO615" s="50"/>
      <c r="JLP615" s="50"/>
      <c r="JLQ615" s="50"/>
      <c r="JLR615" s="50"/>
      <c r="JLS615" s="50"/>
      <c r="JLT615" s="50"/>
      <c r="JLU615" s="50"/>
      <c r="JLV615" s="50"/>
      <c r="JLW615" s="50"/>
      <c r="JLX615" s="50"/>
      <c r="JLY615" s="50"/>
      <c r="JLZ615" s="50"/>
      <c r="JMA615" s="50"/>
      <c r="JMB615" s="50"/>
      <c r="JMC615" s="50"/>
      <c r="JMD615" s="50"/>
      <c r="JME615" s="50"/>
      <c r="JMF615" s="50"/>
      <c r="JMG615" s="50"/>
      <c r="JMH615" s="50"/>
      <c r="JMI615" s="50"/>
      <c r="JMJ615" s="50"/>
      <c r="JMK615" s="50"/>
      <c r="JML615" s="50"/>
      <c r="JMM615" s="50"/>
      <c r="JMN615" s="50"/>
      <c r="JMO615" s="50"/>
      <c r="JMP615" s="50"/>
      <c r="JMQ615" s="50"/>
      <c r="JMR615" s="50"/>
      <c r="JMS615" s="50"/>
      <c r="JMT615" s="50"/>
      <c r="JMU615" s="50"/>
      <c r="JMV615" s="50"/>
      <c r="JMW615" s="50"/>
      <c r="JMX615" s="50"/>
      <c r="JMY615" s="50"/>
      <c r="JMZ615" s="50"/>
      <c r="JNA615" s="50"/>
      <c r="JNB615" s="50"/>
      <c r="JNC615" s="50"/>
      <c r="JND615" s="50"/>
      <c r="JNE615" s="50"/>
      <c r="JNF615" s="50"/>
      <c r="JNG615" s="50"/>
      <c r="JNH615" s="50"/>
      <c r="JNI615" s="50"/>
      <c r="JNJ615" s="50"/>
      <c r="JNK615" s="50"/>
      <c r="JNL615" s="50"/>
      <c r="JNM615" s="50"/>
      <c r="JNN615" s="50"/>
      <c r="JNO615" s="50"/>
      <c r="JNP615" s="50"/>
      <c r="JNQ615" s="50"/>
      <c r="JNR615" s="50"/>
      <c r="JNS615" s="50"/>
      <c r="JNT615" s="50"/>
      <c r="JNU615" s="50"/>
      <c r="JNV615" s="50"/>
      <c r="JNW615" s="50"/>
      <c r="JNX615" s="50"/>
      <c r="JNY615" s="50"/>
      <c r="JNZ615" s="50"/>
      <c r="JOA615" s="50"/>
      <c r="JOB615" s="50"/>
      <c r="JOC615" s="50"/>
      <c r="JOD615" s="50"/>
      <c r="JOE615" s="50"/>
      <c r="JOF615" s="50"/>
      <c r="JOG615" s="50"/>
      <c r="JOH615" s="50"/>
      <c r="JOI615" s="50"/>
      <c r="JOJ615" s="50"/>
      <c r="JOK615" s="50"/>
      <c r="JOL615" s="50"/>
      <c r="JOM615" s="50"/>
      <c r="JON615" s="50"/>
      <c r="JOO615" s="50"/>
      <c r="JOP615" s="50"/>
      <c r="JOQ615" s="50"/>
      <c r="JOR615" s="50"/>
      <c r="JOT615" s="50"/>
      <c r="JOV615" s="50"/>
      <c r="JOW615" s="50"/>
      <c r="JOX615" s="50"/>
      <c r="JOY615" s="50"/>
      <c r="JOZ615" s="50"/>
      <c r="JPA615" s="50"/>
      <c r="JPB615" s="50"/>
      <c r="JPC615" s="50"/>
      <c r="JPH615" s="50"/>
      <c r="JPI615" s="50"/>
      <c r="JPJ615" s="50"/>
      <c r="JPK615" s="50"/>
      <c r="JPL615" s="50"/>
      <c r="JPM615" s="50"/>
      <c r="JPN615" s="50"/>
      <c r="JPO615" s="50"/>
      <c r="JPP615" s="50"/>
      <c r="JPQ615" s="50"/>
      <c r="JPR615" s="50"/>
      <c r="JPS615" s="50"/>
      <c r="JPT615" s="50"/>
      <c r="JPU615" s="50"/>
      <c r="JPV615" s="50"/>
      <c r="JPW615" s="50"/>
      <c r="JPX615" s="50"/>
      <c r="JPY615" s="50"/>
      <c r="JPZ615" s="50"/>
      <c r="JQA615" s="50"/>
      <c r="JQB615" s="50"/>
      <c r="JQC615" s="50"/>
      <c r="JQD615" s="50"/>
      <c r="JQE615" s="50"/>
      <c r="JQF615" s="50"/>
      <c r="JQG615" s="50"/>
      <c r="JQH615" s="50"/>
      <c r="JQI615" s="50"/>
      <c r="JQJ615" s="50"/>
      <c r="JQK615" s="50"/>
      <c r="JQL615" s="50"/>
      <c r="JQM615" s="50"/>
      <c r="JQN615" s="50"/>
      <c r="JQO615" s="50"/>
      <c r="JQP615" s="50"/>
      <c r="JQQ615" s="50"/>
      <c r="JQR615" s="50"/>
      <c r="JQS615" s="50"/>
      <c r="JQT615" s="50"/>
      <c r="JQU615" s="50"/>
      <c r="JQV615" s="50"/>
      <c r="JQW615" s="50"/>
      <c r="JQX615" s="50"/>
      <c r="JQY615" s="50"/>
      <c r="JQZ615" s="50"/>
      <c r="JRA615" s="50"/>
      <c r="JRB615" s="50"/>
      <c r="JRC615" s="50"/>
      <c r="JRD615" s="50"/>
      <c r="JRE615" s="50"/>
      <c r="JRF615" s="50"/>
      <c r="JRG615" s="50"/>
      <c r="JRH615" s="50"/>
      <c r="JRI615" s="50"/>
      <c r="JRJ615" s="50"/>
      <c r="JRK615" s="50"/>
      <c r="JRL615" s="50"/>
      <c r="JRM615" s="50"/>
      <c r="JRN615" s="50"/>
      <c r="JRO615" s="50"/>
      <c r="JRP615" s="50"/>
      <c r="JRQ615" s="50"/>
      <c r="JRR615" s="50"/>
      <c r="JRS615" s="50"/>
      <c r="JRT615" s="50"/>
      <c r="JRU615" s="50"/>
      <c r="JRV615" s="50"/>
      <c r="JRW615" s="50"/>
      <c r="JRX615" s="50"/>
      <c r="JRY615" s="50"/>
      <c r="JRZ615" s="50"/>
      <c r="JSA615" s="50"/>
      <c r="JSB615" s="50"/>
      <c r="JSC615" s="50"/>
      <c r="JSD615" s="50"/>
      <c r="JSE615" s="50"/>
      <c r="JSF615" s="50"/>
      <c r="JSG615" s="50"/>
      <c r="JSH615" s="50"/>
      <c r="JSI615" s="50"/>
      <c r="JSJ615" s="50"/>
      <c r="JSK615" s="50"/>
      <c r="JSL615" s="50"/>
      <c r="JSM615" s="50"/>
      <c r="JSN615" s="50"/>
      <c r="JSO615" s="50"/>
      <c r="JSP615" s="50"/>
      <c r="JSQ615" s="50"/>
      <c r="JSR615" s="50"/>
      <c r="JSS615" s="50"/>
      <c r="JST615" s="50"/>
      <c r="JSU615" s="50"/>
      <c r="JSV615" s="50"/>
      <c r="JSW615" s="50"/>
      <c r="JSX615" s="50"/>
      <c r="JSY615" s="50"/>
      <c r="JSZ615" s="50"/>
      <c r="JTA615" s="50"/>
      <c r="JTB615" s="50"/>
      <c r="JTC615" s="50"/>
      <c r="JTD615" s="50"/>
      <c r="JTE615" s="50"/>
      <c r="JTF615" s="50"/>
      <c r="JTG615" s="50"/>
      <c r="JTH615" s="50"/>
      <c r="JTI615" s="50"/>
      <c r="JTJ615" s="50"/>
      <c r="JTK615" s="50"/>
      <c r="JTL615" s="50"/>
      <c r="JTM615" s="50"/>
      <c r="JTN615" s="50"/>
      <c r="JTO615" s="50"/>
      <c r="JTP615" s="50"/>
      <c r="JTQ615" s="50"/>
      <c r="JTR615" s="50"/>
      <c r="JTS615" s="50"/>
      <c r="JTT615" s="50"/>
      <c r="JTU615" s="50"/>
      <c r="JTV615" s="50"/>
      <c r="JTW615" s="50"/>
      <c r="JTX615" s="50"/>
      <c r="JTY615" s="50"/>
      <c r="JTZ615" s="50"/>
      <c r="JUA615" s="50"/>
      <c r="JUB615" s="50"/>
      <c r="JUC615" s="50"/>
      <c r="JUD615" s="50"/>
      <c r="JUE615" s="50"/>
      <c r="JUF615" s="50"/>
      <c r="JUG615" s="50"/>
      <c r="JUH615" s="50"/>
      <c r="JUI615" s="50"/>
      <c r="JUJ615" s="50"/>
      <c r="JUK615" s="50"/>
      <c r="JUL615" s="50"/>
      <c r="JUM615" s="50"/>
      <c r="JUN615" s="50"/>
      <c r="JUO615" s="50"/>
      <c r="JUP615" s="50"/>
      <c r="JUQ615" s="50"/>
      <c r="JUR615" s="50"/>
      <c r="JUS615" s="50"/>
      <c r="JUT615" s="50"/>
      <c r="JUU615" s="50"/>
      <c r="JUV615" s="50"/>
      <c r="JUW615" s="50"/>
      <c r="JUX615" s="50"/>
      <c r="JUY615" s="50"/>
      <c r="JUZ615" s="50"/>
      <c r="JVA615" s="50"/>
      <c r="JVB615" s="50"/>
      <c r="JVC615" s="50"/>
      <c r="JVD615" s="50"/>
      <c r="JVE615" s="50"/>
      <c r="JVF615" s="50"/>
      <c r="JVG615" s="50"/>
      <c r="JVH615" s="50"/>
      <c r="JVI615" s="50"/>
      <c r="JVJ615" s="50"/>
      <c r="JVK615" s="50"/>
      <c r="JVL615" s="50"/>
      <c r="JVM615" s="50"/>
      <c r="JVN615" s="50"/>
      <c r="JVO615" s="50"/>
      <c r="JVP615" s="50"/>
      <c r="JVQ615" s="50"/>
      <c r="JVR615" s="50"/>
      <c r="JVS615" s="50"/>
      <c r="JVT615" s="50"/>
      <c r="JVU615" s="50"/>
      <c r="JVV615" s="50"/>
      <c r="JVW615" s="50"/>
      <c r="JVX615" s="50"/>
      <c r="JVY615" s="50"/>
      <c r="JVZ615" s="50"/>
      <c r="JWA615" s="50"/>
      <c r="JWB615" s="50"/>
      <c r="JWC615" s="50"/>
      <c r="JWD615" s="50"/>
      <c r="JWE615" s="50"/>
      <c r="JWF615" s="50"/>
      <c r="JWG615" s="50"/>
      <c r="JWH615" s="50"/>
      <c r="JWI615" s="50"/>
      <c r="JWJ615" s="50"/>
      <c r="JWK615" s="50"/>
      <c r="JWL615" s="50"/>
      <c r="JWM615" s="50"/>
      <c r="JWN615" s="50"/>
      <c r="JWO615" s="50"/>
      <c r="JWP615" s="50"/>
      <c r="JWQ615" s="50"/>
      <c r="JWR615" s="50"/>
      <c r="JWS615" s="50"/>
      <c r="JWT615" s="50"/>
      <c r="JWU615" s="50"/>
      <c r="JWV615" s="50"/>
      <c r="JWW615" s="50"/>
      <c r="JWX615" s="50"/>
      <c r="JWY615" s="50"/>
      <c r="JWZ615" s="50"/>
      <c r="JXA615" s="50"/>
      <c r="JXB615" s="50"/>
      <c r="JXC615" s="50"/>
      <c r="JXD615" s="50"/>
      <c r="JXE615" s="50"/>
      <c r="JXF615" s="50"/>
      <c r="JXG615" s="50"/>
      <c r="JXH615" s="50"/>
      <c r="JXI615" s="50"/>
      <c r="JXJ615" s="50"/>
      <c r="JXK615" s="50"/>
      <c r="JXL615" s="50"/>
      <c r="JXM615" s="50"/>
      <c r="JXN615" s="50"/>
      <c r="JXO615" s="50"/>
      <c r="JXP615" s="50"/>
      <c r="JXQ615" s="50"/>
      <c r="JXR615" s="50"/>
      <c r="JXS615" s="50"/>
      <c r="JXT615" s="50"/>
      <c r="JXU615" s="50"/>
      <c r="JXV615" s="50"/>
      <c r="JXW615" s="50"/>
      <c r="JXX615" s="50"/>
      <c r="JXY615" s="50"/>
      <c r="JXZ615" s="50"/>
      <c r="JYA615" s="50"/>
      <c r="JYB615" s="50"/>
      <c r="JYC615" s="50"/>
      <c r="JYD615" s="50"/>
      <c r="JYE615" s="50"/>
      <c r="JYF615" s="50"/>
      <c r="JYG615" s="50"/>
      <c r="JYH615" s="50"/>
      <c r="JYI615" s="50"/>
      <c r="JYJ615" s="50"/>
      <c r="JYK615" s="50"/>
      <c r="JYL615" s="50"/>
      <c r="JYM615" s="50"/>
      <c r="JYN615" s="50"/>
      <c r="JYP615" s="50"/>
      <c r="JYR615" s="50"/>
      <c r="JYS615" s="50"/>
      <c r="JYT615" s="50"/>
      <c r="JYU615" s="50"/>
      <c r="JYV615" s="50"/>
      <c r="JYW615" s="50"/>
      <c r="JYX615" s="50"/>
      <c r="JYY615" s="50"/>
      <c r="JZD615" s="50"/>
      <c r="JZE615" s="50"/>
      <c r="JZF615" s="50"/>
      <c r="JZG615" s="50"/>
      <c r="JZH615" s="50"/>
      <c r="JZI615" s="50"/>
      <c r="JZJ615" s="50"/>
      <c r="JZK615" s="50"/>
      <c r="JZL615" s="50"/>
      <c r="JZM615" s="50"/>
      <c r="JZN615" s="50"/>
      <c r="JZO615" s="50"/>
      <c r="JZP615" s="50"/>
      <c r="JZQ615" s="50"/>
      <c r="JZR615" s="50"/>
      <c r="JZS615" s="50"/>
      <c r="JZT615" s="50"/>
      <c r="JZU615" s="50"/>
      <c r="JZV615" s="50"/>
      <c r="JZW615" s="50"/>
      <c r="JZX615" s="50"/>
      <c r="JZY615" s="50"/>
      <c r="JZZ615" s="50"/>
      <c r="KAA615" s="50"/>
      <c r="KAB615" s="50"/>
      <c r="KAC615" s="50"/>
      <c r="KAD615" s="50"/>
      <c r="KAE615" s="50"/>
      <c r="KAF615" s="50"/>
      <c r="KAG615" s="50"/>
      <c r="KAH615" s="50"/>
      <c r="KAI615" s="50"/>
      <c r="KAJ615" s="50"/>
      <c r="KAK615" s="50"/>
      <c r="KAL615" s="50"/>
      <c r="KAM615" s="50"/>
      <c r="KAN615" s="50"/>
      <c r="KAO615" s="50"/>
      <c r="KAP615" s="50"/>
      <c r="KAQ615" s="50"/>
      <c r="KAR615" s="50"/>
      <c r="KAS615" s="50"/>
      <c r="KAT615" s="50"/>
      <c r="KAU615" s="50"/>
      <c r="KAV615" s="50"/>
      <c r="KAW615" s="50"/>
      <c r="KAX615" s="50"/>
      <c r="KAY615" s="50"/>
      <c r="KAZ615" s="50"/>
      <c r="KBA615" s="50"/>
      <c r="KBB615" s="50"/>
      <c r="KBC615" s="50"/>
      <c r="KBD615" s="50"/>
      <c r="KBE615" s="50"/>
      <c r="KBF615" s="50"/>
      <c r="KBG615" s="50"/>
      <c r="KBH615" s="50"/>
      <c r="KBI615" s="50"/>
      <c r="KBJ615" s="50"/>
      <c r="KBK615" s="50"/>
      <c r="KBL615" s="50"/>
      <c r="KBM615" s="50"/>
      <c r="KBN615" s="50"/>
      <c r="KBO615" s="50"/>
      <c r="KBP615" s="50"/>
      <c r="KBQ615" s="50"/>
      <c r="KBR615" s="50"/>
      <c r="KBS615" s="50"/>
      <c r="KBT615" s="50"/>
      <c r="KBU615" s="50"/>
      <c r="KBV615" s="50"/>
      <c r="KBW615" s="50"/>
      <c r="KBX615" s="50"/>
      <c r="KBY615" s="50"/>
      <c r="KBZ615" s="50"/>
      <c r="KCA615" s="50"/>
      <c r="KCB615" s="50"/>
      <c r="KCC615" s="50"/>
      <c r="KCD615" s="50"/>
      <c r="KCE615" s="50"/>
      <c r="KCF615" s="50"/>
      <c r="KCG615" s="50"/>
      <c r="KCH615" s="50"/>
      <c r="KCI615" s="50"/>
      <c r="KCJ615" s="50"/>
      <c r="KCK615" s="50"/>
      <c r="KCL615" s="50"/>
      <c r="KCM615" s="50"/>
      <c r="KCN615" s="50"/>
      <c r="KCO615" s="50"/>
      <c r="KCP615" s="50"/>
      <c r="KCQ615" s="50"/>
      <c r="KCR615" s="50"/>
      <c r="KCS615" s="50"/>
      <c r="KCT615" s="50"/>
      <c r="KCU615" s="50"/>
      <c r="KCV615" s="50"/>
      <c r="KCW615" s="50"/>
      <c r="KCX615" s="50"/>
      <c r="KCY615" s="50"/>
      <c r="KCZ615" s="50"/>
      <c r="KDA615" s="50"/>
      <c r="KDB615" s="50"/>
      <c r="KDC615" s="50"/>
      <c r="KDD615" s="50"/>
      <c r="KDE615" s="50"/>
      <c r="KDF615" s="50"/>
      <c r="KDG615" s="50"/>
      <c r="KDH615" s="50"/>
      <c r="KDI615" s="50"/>
      <c r="KDJ615" s="50"/>
      <c r="KDK615" s="50"/>
      <c r="KDL615" s="50"/>
      <c r="KDM615" s="50"/>
      <c r="KDN615" s="50"/>
      <c r="KDO615" s="50"/>
      <c r="KDP615" s="50"/>
      <c r="KDQ615" s="50"/>
      <c r="KDR615" s="50"/>
      <c r="KDS615" s="50"/>
      <c r="KDT615" s="50"/>
      <c r="KDU615" s="50"/>
      <c r="KDV615" s="50"/>
      <c r="KDW615" s="50"/>
      <c r="KDX615" s="50"/>
      <c r="KDY615" s="50"/>
      <c r="KDZ615" s="50"/>
      <c r="KEA615" s="50"/>
      <c r="KEB615" s="50"/>
      <c r="KEC615" s="50"/>
      <c r="KED615" s="50"/>
      <c r="KEE615" s="50"/>
      <c r="KEF615" s="50"/>
      <c r="KEG615" s="50"/>
      <c r="KEH615" s="50"/>
      <c r="KEI615" s="50"/>
      <c r="KEJ615" s="50"/>
      <c r="KEK615" s="50"/>
      <c r="KEL615" s="50"/>
      <c r="KEM615" s="50"/>
      <c r="KEN615" s="50"/>
      <c r="KEO615" s="50"/>
      <c r="KEP615" s="50"/>
      <c r="KEQ615" s="50"/>
      <c r="KER615" s="50"/>
      <c r="KES615" s="50"/>
      <c r="KET615" s="50"/>
      <c r="KEU615" s="50"/>
      <c r="KEV615" s="50"/>
      <c r="KEW615" s="50"/>
      <c r="KEX615" s="50"/>
      <c r="KEY615" s="50"/>
      <c r="KEZ615" s="50"/>
      <c r="KFA615" s="50"/>
      <c r="KFB615" s="50"/>
      <c r="KFC615" s="50"/>
      <c r="KFD615" s="50"/>
      <c r="KFE615" s="50"/>
      <c r="KFF615" s="50"/>
      <c r="KFG615" s="50"/>
      <c r="KFH615" s="50"/>
      <c r="KFI615" s="50"/>
      <c r="KFJ615" s="50"/>
      <c r="KFK615" s="50"/>
      <c r="KFL615" s="50"/>
      <c r="KFM615" s="50"/>
      <c r="KFN615" s="50"/>
      <c r="KFO615" s="50"/>
      <c r="KFP615" s="50"/>
      <c r="KFQ615" s="50"/>
      <c r="KFR615" s="50"/>
      <c r="KFS615" s="50"/>
      <c r="KFT615" s="50"/>
      <c r="KFU615" s="50"/>
      <c r="KFV615" s="50"/>
      <c r="KFW615" s="50"/>
      <c r="KFX615" s="50"/>
      <c r="KFY615" s="50"/>
      <c r="KFZ615" s="50"/>
      <c r="KGA615" s="50"/>
      <c r="KGB615" s="50"/>
      <c r="KGC615" s="50"/>
      <c r="KGD615" s="50"/>
      <c r="KGE615" s="50"/>
      <c r="KGF615" s="50"/>
      <c r="KGG615" s="50"/>
      <c r="KGH615" s="50"/>
      <c r="KGI615" s="50"/>
      <c r="KGJ615" s="50"/>
      <c r="KGK615" s="50"/>
      <c r="KGL615" s="50"/>
      <c r="KGM615" s="50"/>
      <c r="KGN615" s="50"/>
      <c r="KGO615" s="50"/>
      <c r="KGP615" s="50"/>
      <c r="KGQ615" s="50"/>
      <c r="KGR615" s="50"/>
      <c r="KGS615" s="50"/>
      <c r="KGT615" s="50"/>
      <c r="KGU615" s="50"/>
      <c r="KGV615" s="50"/>
      <c r="KGW615" s="50"/>
      <c r="KGX615" s="50"/>
      <c r="KGY615" s="50"/>
      <c r="KGZ615" s="50"/>
      <c r="KHA615" s="50"/>
      <c r="KHB615" s="50"/>
      <c r="KHC615" s="50"/>
      <c r="KHD615" s="50"/>
      <c r="KHE615" s="50"/>
      <c r="KHF615" s="50"/>
      <c r="KHG615" s="50"/>
      <c r="KHH615" s="50"/>
      <c r="KHI615" s="50"/>
      <c r="KHJ615" s="50"/>
      <c r="KHK615" s="50"/>
      <c r="KHL615" s="50"/>
      <c r="KHM615" s="50"/>
      <c r="KHN615" s="50"/>
      <c r="KHO615" s="50"/>
      <c r="KHP615" s="50"/>
      <c r="KHQ615" s="50"/>
      <c r="KHR615" s="50"/>
      <c r="KHS615" s="50"/>
      <c r="KHT615" s="50"/>
      <c r="KHU615" s="50"/>
      <c r="KHV615" s="50"/>
      <c r="KHW615" s="50"/>
      <c r="KHX615" s="50"/>
      <c r="KHY615" s="50"/>
      <c r="KHZ615" s="50"/>
      <c r="KIA615" s="50"/>
      <c r="KIB615" s="50"/>
      <c r="KIC615" s="50"/>
      <c r="KID615" s="50"/>
      <c r="KIE615" s="50"/>
      <c r="KIF615" s="50"/>
      <c r="KIG615" s="50"/>
      <c r="KIH615" s="50"/>
      <c r="KII615" s="50"/>
      <c r="KIJ615" s="50"/>
      <c r="KIL615" s="50"/>
      <c r="KIN615" s="50"/>
      <c r="KIO615" s="50"/>
      <c r="KIP615" s="50"/>
      <c r="KIQ615" s="50"/>
      <c r="KIR615" s="50"/>
      <c r="KIS615" s="50"/>
      <c r="KIT615" s="50"/>
      <c r="KIU615" s="50"/>
      <c r="KIZ615" s="50"/>
      <c r="KJA615" s="50"/>
      <c r="KJB615" s="50"/>
      <c r="KJC615" s="50"/>
      <c r="KJD615" s="50"/>
      <c r="KJE615" s="50"/>
      <c r="KJF615" s="50"/>
      <c r="KJG615" s="50"/>
      <c r="KJH615" s="50"/>
      <c r="KJI615" s="50"/>
      <c r="KJJ615" s="50"/>
      <c r="KJK615" s="50"/>
      <c r="KJL615" s="50"/>
      <c r="KJM615" s="50"/>
      <c r="KJN615" s="50"/>
      <c r="KJO615" s="50"/>
      <c r="KJP615" s="50"/>
      <c r="KJQ615" s="50"/>
      <c r="KJR615" s="50"/>
      <c r="KJS615" s="50"/>
      <c r="KJT615" s="50"/>
      <c r="KJU615" s="50"/>
      <c r="KJV615" s="50"/>
      <c r="KJW615" s="50"/>
      <c r="KJX615" s="50"/>
      <c r="KJY615" s="50"/>
      <c r="KJZ615" s="50"/>
      <c r="KKA615" s="50"/>
      <c r="KKB615" s="50"/>
      <c r="KKC615" s="50"/>
      <c r="KKD615" s="50"/>
      <c r="KKE615" s="50"/>
      <c r="KKF615" s="50"/>
      <c r="KKG615" s="50"/>
      <c r="KKH615" s="50"/>
      <c r="KKI615" s="50"/>
      <c r="KKJ615" s="50"/>
      <c r="KKK615" s="50"/>
      <c r="KKL615" s="50"/>
      <c r="KKM615" s="50"/>
      <c r="KKN615" s="50"/>
      <c r="KKO615" s="50"/>
      <c r="KKP615" s="50"/>
      <c r="KKQ615" s="50"/>
      <c r="KKR615" s="50"/>
      <c r="KKS615" s="50"/>
      <c r="KKT615" s="50"/>
      <c r="KKU615" s="50"/>
      <c r="KKV615" s="50"/>
      <c r="KKW615" s="50"/>
      <c r="KKX615" s="50"/>
      <c r="KKY615" s="50"/>
      <c r="KKZ615" s="50"/>
      <c r="KLA615" s="50"/>
      <c r="KLB615" s="50"/>
      <c r="KLC615" s="50"/>
      <c r="KLD615" s="50"/>
      <c r="KLE615" s="50"/>
      <c r="KLF615" s="50"/>
      <c r="KLG615" s="50"/>
      <c r="KLH615" s="50"/>
      <c r="KLI615" s="50"/>
      <c r="KLJ615" s="50"/>
      <c r="KLK615" s="50"/>
      <c r="KLL615" s="50"/>
      <c r="KLM615" s="50"/>
      <c r="KLN615" s="50"/>
      <c r="KLO615" s="50"/>
      <c r="KLP615" s="50"/>
      <c r="KLQ615" s="50"/>
      <c r="KLR615" s="50"/>
      <c r="KLS615" s="50"/>
      <c r="KLT615" s="50"/>
      <c r="KLU615" s="50"/>
      <c r="KLV615" s="50"/>
      <c r="KLW615" s="50"/>
      <c r="KLX615" s="50"/>
      <c r="KLY615" s="50"/>
      <c r="KLZ615" s="50"/>
      <c r="KMA615" s="50"/>
      <c r="KMB615" s="50"/>
      <c r="KMC615" s="50"/>
      <c r="KMD615" s="50"/>
      <c r="KME615" s="50"/>
      <c r="KMF615" s="50"/>
      <c r="KMG615" s="50"/>
      <c r="KMH615" s="50"/>
      <c r="KMI615" s="50"/>
      <c r="KMJ615" s="50"/>
      <c r="KMK615" s="50"/>
      <c r="KML615" s="50"/>
      <c r="KMM615" s="50"/>
      <c r="KMN615" s="50"/>
      <c r="KMO615" s="50"/>
      <c r="KMP615" s="50"/>
      <c r="KMQ615" s="50"/>
      <c r="KMR615" s="50"/>
      <c r="KMS615" s="50"/>
      <c r="KMT615" s="50"/>
      <c r="KMU615" s="50"/>
      <c r="KMV615" s="50"/>
      <c r="KMW615" s="50"/>
      <c r="KMX615" s="50"/>
      <c r="KMY615" s="50"/>
      <c r="KMZ615" s="50"/>
      <c r="KNA615" s="50"/>
      <c r="KNB615" s="50"/>
      <c r="KNC615" s="50"/>
      <c r="KND615" s="50"/>
      <c r="KNE615" s="50"/>
      <c r="KNF615" s="50"/>
      <c r="KNG615" s="50"/>
      <c r="KNH615" s="50"/>
      <c r="KNI615" s="50"/>
      <c r="KNJ615" s="50"/>
      <c r="KNK615" s="50"/>
      <c r="KNL615" s="50"/>
      <c r="KNM615" s="50"/>
      <c r="KNN615" s="50"/>
      <c r="KNO615" s="50"/>
      <c r="KNP615" s="50"/>
      <c r="KNQ615" s="50"/>
      <c r="KNR615" s="50"/>
      <c r="KNS615" s="50"/>
      <c r="KNT615" s="50"/>
      <c r="KNU615" s="50"/>
      <c r="KNV615" s="50"/>
      <c r="KNW615" s="50"/>
      <c r="KNX615" s="50"/>
      <c r="KNY615" s="50"/>
      <c r="KNZ615" s="50"/>
      <c r="KOA615" s="50"/>
      <c r="KOB615" s="50"/>
      <c r="KOC615" s="50"/>
      <c r="KOD615" s="50"/>
      <c r="KOE615" s="50"/>
      <c r="KOF615" s="50"/>
      <c r="KOG615" s="50"/>
      <c r="KOH615" s="50"/>
      <c r="KOI615" s="50"/>
      <c r="KOJ615" s="50"/>
      <c r="KOK615" s="50"/>
      <c r="KOL615" s="50"/>
      <c r="KOM615" s="50"/>
      <c r="KON615" s="50"/>
      <c r="KOO615" s="50"/>
      <c r="KOP615" s="50"/>
      <c r="KOQ615" s="50"/>
      <c r="KOR615" s="50"/>
      <c r="KOS615" s="50"/>
      <c r="KOT615" s="50"/>
      <c r="KOU615" s="50"/>
      <c r="KOV615" s="50"/>
      <c r="KOW615" s="50"/>
      <c r="KOX615" s="50"/>
      <c r="KOY615" s="50"/>
      <c r="KOZ615" s="50"/>
      <c r="KPA615" s="50"/>
      <c r="KPB615" s="50"/>
      <c r="KPC615" s="50"/>
      <c r="KPD615" s="50"/>
      <c r="KPE615" s="50"/>
      <c r="KPF615" s="50"/>
      <c r="KPG615" s="50"/>
      <c r="KPH615" s="50"/>
      <c r="KPI615" s="50"/>
      <c r="KPJ615" s="50"/>
      <c r="KPK615" s="50"/>
      <c r="KPL615" s="50"/>
      <c r="KPM615" s="50"/>
      <c r="KPN615" s="50"/>
      <c r="KPO615" s="50"/>
      <c r="KPP615" s="50"/>
      <c r="KPQ615" s="50"/>
      <c r="KPR615" s="50"/>
      <c r="KPS615" s="50"/>
      <c r="KPT615" s="50"/>
      <c r="KPU615" s="50"/>
      <c r="KPV615" s="50"/>
      <c r="KPW615" s="50"/>
      <c r="KPX615" s="50"/>
      <c r="KPY615" s="50"/>
      <c r="KPZ615" s="50"/>
      <c r="KQA615" s="50"/>
      <c r="KQB615" s="50"/>
      <c r="KQC615" s="50"/>
      <c r="KQD615" s="50"/>
      <c r="KQE615" s="50"/>
      <c r="KQF615" s="50"/>
      <c r="KQG615" s="50"/>
      <c r="KQH615" s="50"/>
      <c r="KQI615" s="50"/>
      <c r="KQJ615" s="50"/>
      <c r="KQK615" s="50"/>
      <c r="KQL615" s="50"/>
      <c r="KQM615" s="50"/>
      <c r="KQN615" s="50"/>
      <c r="KQO615" s="50"/>
      <c r="KQP615" s="50"/>
      <c r="KQQ615" s="50"/>
      <c r="KQR615" s="50"/>
      <c r="KQS615" s="50"/>
      <c r="KQT615" s="50"/>
      <c r="KQU615" s="50"/>
      <c r="KQV615" s="50"/>
      <c r="KQW615" s="50"/>
      <c r="KQX615" s="50"/>
      <c r="KQY615" s="50"/>
      <c r="KQZ615" s="50"/>
      <c r="KRA615" s="50"/>
      <c r="KRB615" s="50"/>
      <c r="KRC615" s="50"/>
      <c r="KRD615" s="50"/>
      <c r="KRE615" s="50"/>
      <c r="KRF615" s="50"/>
      <c r="KRG615" s="50"/>
      <c r="KRH615" s="50"/>
      <c r="KRI615" s="50"/>
      <c r="KRJ615" s="50"/>
      <c r="KRK615" s="50"/>
      <c r="KRL615" s="50"/>
      <c r="KRM615" s="50"/>
      <c r="KRN615" s="50"/>
      <c r="KRO615" s="50"/>
      <c r="KRP615" s="50"/>
      <c r="KRQ615" s="50"/>
      <c r="KRR615" s="50"/>
      <c r="KRS615" s="50"/>
      <c r="KRT615" s="50"/>
      <c r="KRU615" s="50"/>
      <c r="KRV615" s="50"/>
      <c r="KRW615" s="50"/>
      <c r="KRX615" s="50"/>
      <c r="KRY615" s="50"/>
      <c r="KRZ615" s="50"/>
      <c r="KSA615" s="50"/>
      <c r="KSB615" s="50"/>
      <c r="KSC615" s="50"/>
      <c r="KSD615" s="50"/>
      <c r="KSE615" s="50"/>
      <c r="KSF615" s="50"/>
      <c r="KSH615" s="50"/>
      <c r="KSJ615" s="50"/>
      <c r="KSK615" s="50"/>
      <c r="KSL615" s="50"/>
      <c r="KSM615" s="50"/>
      <c r="KSN615" s="50"/>
      <c r="KSO615" s="50"/>
      <c r="KSP615" s="50"/>
      <c r="KSQ615" s="50"/>
      <c r="KSV615" s="50"/>
      <c r="KSW615" s="50"/>
      <c r="KSX615" s="50"/>
      <c r="KSY615" s="50"/>
      <c r="KSZ615" s="50"/>
      <c r="KTA615" s="50"/>
      <c r="KTB615" s="50"/>
      <c r="KTC615" s="50"/>
      <c r="KTD615" s="50"/>
      <c r="KTE615" s="50"/>
      <c r="KTF615" s="50"/>
      <c r="KTG615" s="50"/>
      <c r="KTH615" s="50"/>
      <c r="KTI615" s="50"/>
      <c r="KTJ615" s="50"/>
      <c r="KTK615" s="50"/>
      <c r="KTL615" s="50"/>
      <c r="KTM615" s="50"/>
      <c r="KTN615" s="50"/>
      <c r="KTO615" s="50"/>
      <c r="KTP615" s="50"/>
      <c r="KTQ615" s="50"/>
      <c r="KTR615" s="50"/>
      <c r="KTS615" s="50"/>
      <c r="KTT615" s="50"/>
      <c r="KTU615" s="50"/>
      <c r="KTV615" s="50"/>
      <c r="KTW615" s="50"/>
      <c r="KTX615" s="50"/>
      <c r="KTY615" s="50"/>
      <c r="KTZ615" s="50"/>
      <c r="KUA615" s="50"/>
      <c r="KUB615" s="50"/>
      <c r="KUC615" s="50"/>
      <c r="KUD615" s="50"/>
      <c r="KUE615" s="50"/>
      <c r="KUF615" s="50"/>
      <c r="KUG615" s="50"/>
      <c r="KUH615" s="50"/>
      <c r="KUI615" s="50"/>
      <c r="KUJ615" s="50"/>
      <c r="KUK615" s="50"/>
      <c r="KUL615" s="50"/>
      <c r="KUM615" s="50"/>
      <c r="KUN615" s="50"/>
      <c r="KUO615" s="50"/>
      <c r="KUP615" s="50"/>
      <c r="KUQ615" s="50"/>
      <c r="KUR615" s="50"/>
      <c r="KUS615" s="50"/>
      <c r="KUT615" s="50"/>
      <c r="KUU615" s="50"/>
      <c r="KUV615" s="50"/>
      <c r="KUW615" s="50"/>
      <c r="KUX615" s="50"/>
      <c r="KUY615" s="50"/>
      <c r="KUZ615" s="50"/>
      <c r="KVA615" s="50"/>
      <c r="KVB615" s="50"/>
      <c r="KVC615" s="50"/>
      <c r="KVD615" s="50"/>
      <c r="KVE615" s="50"/>
      <c r="KVF615" s="50"/>
      <c r="KVG615" s="50"/>
      <c r="KVH615" s="50"/>
      <c r="KVI615" s="50"/>
      <c r="KVJ615" s="50"/>
      <c r="KVK615" s="50"/>
      <c r="KVL615" s="50"/>
      <c r="KVM615" s="50"/>
      <c r="KVN615" s="50"/>
      <c r="KVO615" s="50"/>
      <c r="KVP615" s="50"/>
      <c r="KVQ615" s="50"/>
      <c r="KVR615" s="50"/>
      <c r="KVS615" s="50"/>
      <c r="KVT615" s="50"/>
      <c r="KVU615" s="50"/>
      <c r="KVV615" s="50"/>
      <c r="KVW615" s="50"/>
      <c r="KVX615" s="50"/>
      <c r="KVY615" s="50"/>
      <c r="KVZ615" s="50"/>
      <c r="KWA615" s="50"/>
      <c r="KWB615" s="50"/>
      <c r="KWC615" s="50"/>
      <c r="KWD615" s="50"/>
      <c r="KWE615" s="50"/>
      <c r="KWF615" s="50"/>
      <c r="KWG615" s="50"/>
      <c r="KWH615" s="50"/>
      <c r="KWI615" s="50"/>
      <c r="KWJ615" s="50"/>
      <c r="KWK615" s="50"/>
      <c r="KWL615" s="50"/>
      <c r="KWM615" s="50"/>
      <c r="KWN615" s="50"/>
      <c r="KWO615" s="50"/>
      <c r="KWP615" s="50"/>
      <c r="KWQ615" s="50"/>
      <c r="KWR615" s="50"/>
      <c r="KWS615" s="50"/>
      <c r="KWT615" s="50"/>
      <c r="KWU615" s="50"/>
      <c r="KWV615" s="50"/>
      <c r="KWW615" s="50"/>
      <c r="KWX615" s="50"/>
      <c r="KWY615" s="50"/>
      <c r="KWZ615" s="50"/>
      <c r="KXA615" s="50"/>
      <c r="KXB615" s="50"/>
      <c r="KXC615" s="50"/>
      <c r="KXD615" s="50"/>
      <c r="KXE615" s="50"/>
      <c r="KXF615" s="50"/>
      <c r="KXG615" s="50"/>
      <c r="KXH615" s="50"/>
      <c r="KXI615" s="50"/>
      <c r="KXJ615" s="50"/>
      <c r="KXK615" s="50"/>
      <c r="KXL615" s="50"/>
      <c r="KXM615" s="50"/>
      <c r="KXN615" s="50"/>
      <c r="KXO615" s="50"/>
      <c r="KXP615" s="50"/>
      <c r="KXQ615" s="50"/>
      <c r="KXR615" s="50"/>
      <c r="KXS615" s="50"/>
      <c r="KXT615" s="50"/>
      <c r="KXU615" s="50"/>
      <c r="KXV615" s="50"/>
      <c r="KXW615" s="50"/>
      <c r="KXX615" s="50"/>
      <c r="KXY615" s="50"/>
      <c r="KXZ615" s="50"/>
      <c r="KYA615" s="50"/>
      <c r="KYB615" s="50"/>
      <c r="KYC615" s="50"/>
      <c r="KYD615" s="50"/>
      <c r="KYE615" s="50"/>
      <c r="KYF615" s="50"/>
      <c r="KYG615" s="50"/>
      <c r="KYH615" s="50"/>
      <c r="KYI615" s="50"/>
      <c r="KYJ615" s="50"/>
      <c r="KYK615" s="50"/>
      <c r="KYL615" s="50"/>
      <c r="KYM615" s="50"/>
      <c r="KYN615" s="50"/>
      <c r="KYO615" s="50"/>
      <c r="KYP615" s="50"/>
      <c r="KYQ615" s="50"/>
      <c r="KYR615" s="50"/>
      <c r="KYS615" s="50"/>
      <c r="KYT615" s="50"/>
      <c r="KYU615" s="50"/>
      <c r="KYV615" s="50"/>
      <c r="KYW615" s="50"/>
      <c r="KYX615" s="50"/>
      <c r="KYY615" s="50"/>
      <c r="KYZ615" s="50"/>
      <c r="KZA615" s="50"/>
      <c r="KZB615" s="50"/>
      <c r="KZC615" s="50"/>
      <c r="KZD615" s="50"/>
      <c r="KZE615" s="50"/>
      <c r="KZF615" s="50"/>
      <c r="KZG615" s="50"/>
      <c r="KZH615" s="50"/>
      <c r="KZI615" s="50"/>
      <c r="KZJ615" s="50"/>
      <c r="KZK615" s="50"/>
      <c r="KZL615" s="50"/>
      <c r="KZM615" s="50"/>
      <c r="KZN615" s="50"/>
      <c r="KZO615" s="50"/>
      <c r="KZP615" s="50"/>
      <c r="KZQ615" s="50"/>
      <c r="KZR615" s="50"/>
      <c r="KZS615" s="50"/>
      <c r="KZT615" s="50"/>
      <c r="KZU615" s="50"/>
      <c r="KZV615" s="50"/>
      <c r="KZW615" s="50"/>
      <c r="KZX615" s="50"/>
      <c r="KZY615" s="50"/>
      <c r="KZZ615" s="50"/>
      <c r="LAA615" s="50"/>
      <c r="LAB615" s="50"/>
      <c r="LAC615" s="50"/>
      <c r="LAD615" s="50"/>
      <c r="LAE615" s="50"/>
      <c r="LAF615" s="50"/>
      <c r="LAG615" s="50"/>
      <c r="LAH615" s="50"/>
      <c r="LAI615" s="50"/>
      <c r="LAJ615" s="50"/>
      <c r="LAK615" s="50"/>
      <c r="LAL615" s="50"/>
      <c r="LAM615" s="50"/>
      <c r="LAN615" s="50"/>
      <c r="LAO615" s="50"/>
      <c r="LAP615" s="50"/>
      <c r="LAQ615" s="50"/>
      <c r="LAR615" s="50"/>
      <c r="LAS615" s="50"/>
      <c r="LAT615" s="50"/>
      <c r="LAU615" s="50"/>
      <c r="LAV615" s="50"/>
      <c r="LAW615" s="50"/>
      <c r="LAX615" s="50"/>
      <c r="LAY615" s="50"/>
      <c r="LAZ615" s="50"/>
      <c r="LBA615" s="50"/>
      <c r="LBB615" s="50"/>
      <c r="LBC615" s="50"/>
      <c r="LBD615" s="50"/>
      <c r="LBE615" s="50"/>
      <c r="LBF615" s="50"/>
      <c r="LBG615" s="50"/>
      <c r="LBH615" s="50"/>
      <c r="LBI615" s="50"/>
      <c r="LBJ615" s="50"/>
      <c r="LBK615" s="50"/>
      <c r="LBL615" s="50"/>
      <c r="LBM615" s="50"/>
      <c r="LBN615" s="50"/>
      <c r="LBO615" s="50"/>
      <c r="LBP615" s="50"/>
      <c r="LBQ615" s="50"/>
      <c r="LBR615" s="50"/>
      <c r="LBS615" s="50"/>
      <c r="LBT615" s="50"/>
      <c r="LBU615" s="50"/>
      <c r="LBV615" s="50"/>
      <c r="LBW615" s="50"/>
      <c r="LBX615" s="50"/>
      <c r="LBY615" s="50"/>
      <c r="LBZ615" s="50"/>
      <c r="LCA615" s="50"/>
      <c r="LCB615" s="50"/>
      <c r="LCD615" s="50"/>
      <c r="LCF615" s="50"/>
      <c r="LCG615" s="50"/>
      <c r="LCH615" s="50"/>
      <c r="LCI615" s="50"/>
      <c r="LCJ615" s="50"/>
      <c r="LCK615" s="50"/>
      <c r="LCL615" s="50"/>
      <c r="LCM615" s="50"/>
      <c r="LCR615" s="50"/>
      <c r="LCS615" s="50"/>
      <c r="LCT615" s="50"/>
      <c r="LCU615" s="50"/>
      <c r="LCV615" s="50"/>
      <c r="LCW615" s="50"/>
      <c r="LCX615" s="50"/>
      <c r="LCY615" s="50"/>
      <c r="LCZ615" s="50"/>
      <c r="LDA615" s="50"/>
      <c r="LDB615" s="50"/>
      <c r="LDC615" s="50"/>
      <c r="LDD615" s="50"/>
      <c r="LDE615" s="50"/>
      <c r="LDF615" s="50"/>
      <c r="LDG615" s="50"/>
      <c r="LDH615" s="50"/>
      <c r="LDI615" s="50"/>
      <c r="LDJ615" s="50"/>
      <c r="LDK615" s="50"/>
      <c r="LDL615" s="50"/>
      <c r="LDM615" s="50"/>
      <c r="LDN615" s="50"/>
      <c r="LDO615" s="50"/>
      <c r="LDP615" s="50"/>
      <c r="LDQ615" s="50"/>
      <c r="LDR615" s="50"/>
      <c r="LDS615" s="50"/>
      <c r="LDT615" s="50"/>
      <c r="LDU615" s="50"/>
      <c r="LDV615" s="50"/>
      <c r="LDW615" s="50"/>
      <c r="LDX615" s="50"/>
      <c r="LDY615" s="50"/>
      <c r="LDZ615" s="50"/>
      <c r="LEA615" s="50"/>
      <c r="LEB615" s="50"/>
      <c r="LEC615" s="50"/>
      <c r="LED615" s="50"/>
      <c r="LEE615" s="50"/>
      <c r="LEF615" s="50"/>
      <c r="LEG615" s="50"/>
      <c r="LEH615" s="50"/>
      <c r="LEI615" s="50"/>
      <c r="LEJ615" s="50"/>
      <c r="LEK615" s="50"/>
      <c r="LEL615" s="50"/>
      <c r="LEM615" s="50"/>
      <c r="LEN615" s="50"/>
      <c r="LEO615" s="50"/>
      <c r="LEP615" s="50"/>
      <c r="LEQ615" s="50"/>
      <c r="LER615" s="50"/>
      <c r="LES615" s="50"/>
      <c r="LET615" s="50"/>
      <c r="LEU615" s="50"/>
      <c r="LEV615" s="50"/>
      <c r="LEW615" s="50"/>
      <c r="LEX615" s="50"/>
      <c r="LEY615" s="50"/>
      <c r="LEZ615" s="50"/>
      <c r="LFA615" s="50"/>
      <c r="LFB615" s="50"/>
      <c r="LFC615" s="50"/>
      <c r="LFD615" s="50"/>
      <c r="LFE615" s="50"/>
      <c r="LFF615" s="50"/>
      <c r="LFG615" s="50"/>
      <c r="LFH615" s="50"/>
      <c r="LFI615" s="50"/>
      <c r="LFJ615" s="50"/>
      <c r="LFK615" s="50"/>
      <c r="LFL615" s="50"/>
      <c r="LFM615" s="50"/>
      <c r="LFN615" s="50"/>
      <c r="LFO615" s="50"/>
      <c r="LFP615" s="50"/>
      <c r="LFQ615" s="50"/>
      <c r="LFR615" s="50"/>
      <c r="LFS615" s="50"/>
      <c r="LFT615" s="50"/>
      <c r="LFU615" s="50"/>
      <c r="LFV615" s="50"/>
      <c r="LFW615" s="50"/>
      <c r="LFX615" s="50"/>
      <c r="LFY615" s="50"/>
      <c r="LFZ615" s="50"/>
      <c r="LGA615" s="50"/>
      <c r="LGB615" s="50"/>
      <c r="LGC615" s="50"/>
      <c r="LGD615" s="50"/>
      <c r="LGE615" s="50"/>
      <c r="LGF615" s="50"/>
      <c r="LGG615" s="50"/>
      <c r="LGH615" s="50"/>
      <c r="LGI615" s="50"/>
      <c r="LGJ615" s="50"/>
      <c r="LGK615" s="50"/>
      <c r="LGL615" s="50"/>
      <c r="LGM615" s="50"/>
      <c r="LGN615" s="50"/>
      <c r="LGO615" s="50"/>
      <c r="LGP615" s="50"/>
      <c r="LGQ615" s="50"/>
      <c r="LGR615" s="50"/>
      <c r="LGS615" s="50"/>
      <c r="LGT615" s="50"/>
      <c r="LGU615" s="50"/>
      <c r="LGV615" s="50"/>
      <c r="LGW615" s="50"/>
      <c r="LGX615" s="50"/>
      <c r="LGY615" s="50"/>
      <c r="LGZ615" s="50"/>
      <c r="LHA615" s="50"/>
      <c r="LHB615" s="50"/>
      <c r="LHC615" s="50"/>
      <c r="LHD615" s="50"/>
      <c r="LHE615" s="50"/>
      <c r="LHF615" s="50"/>
      <c r="LHG615" s="50"/>
      <c r="LHH615" s="50"/>
      <c r="LHI615" s="50"/>
      <c r="LHJ615" s="50"/>
      <c r="LHK615" s="50"/>
      <c r="LHL615" s="50"/>
      <c r="LHM615" s="50"/>
      <c r="LHN615" s="50"/>
      <c r="LHO615" s="50"/>
      <c r="LHP615" s="50"/>
      <c r="LHQ615" s="50"/>
      <c r="LHR615" s="50"/>
      <c r="LHS615" s="50"/>
      <c r="LHT615" s="50"/>
      <c r="LHU615" s="50"/>
      <c r="LHV615" s="50"/>
      <c r="LHW615" s="50"/>
      <c r="LHX615" s="50"/>
      <c r="LHY615" s="50"/>
      <c r="LHZ615" s="50"/>
      <c r="LIA615" s="50"/>
      <c r="LIB615" s="50"/>
      <c r="LIC615" s="50"/>
      <c r="LID615" s="50"/>
      <c r="LIE615" s="50"/>
      <c r="LIF615" s="50"/>
      <c r="LIG615" s="50"/>
      <c r="LIH615" s="50"/>
      <c r="LII615" s="50"/>
      <c r="LIJ615" s="50"/>
      <c r="LIK615" s="50"/>
      <c r="LIL615" s="50"/>
      <c r="LIM615" s="50"/>
      <c r="LIN615" s="50"/>
      <c r="LIO615" s="50"/>
      <c r="LIP615" s="50"/>
      <c r="LIQ615" s="50"/>
      <c r="LIR615" s="50"/>
      <c r="LIS615" s="50"/>
      <c r="LIT615" s="50"/>
      <c r="LIU615" s="50"/>
      <c r="LIV615" s="50"/>
      <c r="LIW615" s="50"/>
      <c r="LIX615" s="50"/>
      <c r="LIY615" s="50"/>
      <c r="LIZ615" s="50"/>
      <c r="LJA615" s="50"/>
      <c r="LJB615" s="50"/>
      <c r="LJC615" s="50"/>
      <c r="LJD615" s="50"/>
      <c r="LJE615" s="50"/>
      <c r="LJF615" s="50"/>
      <c r="LJG615" s="50"/>
      <c r="LJH615" s="50"/>
      <c r="LJI615" s="50"/>
      <c r="LJJ615" s="50"/>
      <c r="LJK615" s="50"/>
      <c r="LJL615" s="50"/>
      <c r="LJM615" s="50"/>
      <c r="LJN615" s="50"/>
      <c r="LJO615" s="50"/>
      <c r="LJP615" s="50"/>
      <c r="LJQ615" s="50"/>
      <c r="LJR615" s="50"/>
      <c r="LJS615" s="50"/>
      <c r="LJT615" s="50"/>
      <c r="LJU615" s="50"/>
      <c r="LJV615" s="50"/>
      <c r="LJW615" s="50"/>
      <c r="LJX615" s="50"/>
      <c r="LJY615" s="50"/>
      <c r="LJZ615" s="50"/>
      <c r="LKA615" s="50"/>
      <c r="LKB615" s="50"/>
      <c r="LKC615" s="50"/>
      <c r="LKD615" s="50"/>
      <c r="LKE615" s="50"/>
      <c r="LKF615" s="50"/>
      <c r="LKG615" s="50"/>
      <c r="LKH615" s="50"/>
      <c r="LKI615" s="50"/>
      <c r="LKJ615" s="50"/>
      <c r="LKK615" s="50"/>
      <c r="LKL615" s="50"/>
      <c r="LKM615" s="50"/>
      <c r="LKN615" s="50"/>
      <c r="LKO615" s="50"/>
      <c r="LKP615" s="50"/>
      <c r="LKQ615" s="50"/>
      <c r="LKR615" s="50"/>
      <c r="LKS615" s="50"/>
      <c r="LKT615" s="50"/>
      <c r="LKU615" s="50"/>
      <c r="LKV615" s="50"/>
      <c r="LKW615" s="50"/>
      <c r="LKX615" s="50"/>
      <c r="LKY615" s="50"/>
      <c r="LKZ615" s="50"/>
      <c r="LLA615" s="50"/>
      <c r="LLB615" s="50"/>
      <c r="LLC615" s="50"/>
      <c r="LLD615" s="50"/>
      <c r="LLE615" s="50"/>
      <c r="LLF615" s="50"/>
      <c r="LLG615" s="50"/>
      <c r="LLH615" s="50"/>
      <c r="LLI615" s="50"/>
      <c r="LLJ615" s="50"/>
      <c r="LLK615" s="50"/>
      <c r="LLL615" s="50"/>
      <c r="LLM615" s="50"/>
      <c r="LLN615" s="50"/>
      <c r="LLO615" s="50"/>
      <c r="LLP615" s="50"/>
      <c r="LLQ615" s="50"/>
      <c r="LLR615" s="50"/>
      <c r="LLS615" s="50"/>
      <c r="LLT615" s="50"/>
      <c r="LLU615" s="50"/>
      <c r="LLV615" s="50"/>
      <c r="LLW615" s="50"/>
      <c r="LLX615" s="50"/>
      <c r="LLZ615" s="50"/>
      <c r="LMB615" s="50"/>
      <c r="LMC615" s="50"/>
      <c r="LMD615" s="50"/>
      <c r="LME615" s="50"/>
      <c r="LMF615" s="50"/>
      <c r="LMG615" s="50"/>
      <c r="LMH615" s="50"/>
      <c r="LMI615" s="50"/>
      <c r="LMN615" s="50"/>
      <c r="LMO615" s="50"/>
      <c r="LMP615" s="50"/>
      <c r="LMQ615" s="50"/>
      <c r="LMR615" s="50"/>
      <c r="LMS615" s="50"/>
      <c r="LMT615" s="50"/>
      <c r="LMU615" s="50"/>
      <c r="LMV615" s="50"/>
      <c r="LMW615" s="50"/>
      <c r="LMX615" s="50"/>
      <c r="LMY615" s="50"/>
      <c r="LMZ615" s="50"/>
      <c r="LNA615" s="50"/>
      <c r="LNB615" s="50"/>
      <c r="LNC615" s="50"/>
      <c r="LND615" s="50"/>
      <c r="LNE615" s="50"/>
      <c r="LNF615" s="50"/>
      <c r="LNG615" s="50"/>
      <c r="LNH615" s="50"/>
      <c r="LNI615" s="50"/>
      <c r="LNJ615" s="50"/>
      <c r="LNK615" s="50"/>
      <c r="LNL615" s="50"/>
      <c r="LNM615" s="50"/>
      <c r="LNN615" s="50"/>
      <c r="LNO615" s="50"/>
      <c r="LNP615" s="50"/>
      <c r="LNQ615" s="50"/>
      <c r="LNR615" s="50"/>
      <c r="LNS615" s="50"/>
      <c r="LNT615" s="50"/>
      <c r="LNU615" s="50"/>
      <c r="LNV615" s="50"/>
      <c r="LNW615" s="50"/>
      <c r="LNX615" s="50"/>
      <c r="LNY615" s="50"/>
      <c r="LNZ615" s="50"/>
      <c r="LOA615" s="50"/>
      <c r="LOB615" s="50"/>
      <c r="LOC615" s="50"/>
      <c r="LOD615" s="50"/>
      <c r="LOE615" s="50"/>
      <c r="LOF615" s="50"/>
      <c r="LOG615" s="50"/>
      <c r="LOH615" s="50"/>
      <c r="LOI615" s="50"/>
      <c r="LOJ615" s="50"/>
      <c r="LOK615" s="50"/>
      <c r="LOL615" s="50"/>
      <c r="LOM615" s="50"/>
      <c r="LON615" s="50"/>
      <c r="LOO615" s="50"/>
      <c r="LOP615" s="50"/>
      <c r="LOQ615" s="50"/>
      <c r="LOR615" s="50"/>
      <c r="LOS615" s="50"/>
      <c r="LOT615" s="50"/>
      <c r="LOU615" s="50"/>
      <c r="LOV615" s="50"/>
      <c r="LOW615" s="50"/>
      <c r="LOX615" s="50"/>
      <c r="LOY615" s="50"/>
      <c r="LOZ615" s="50"/>
      <c r="LPA615" s="50"/>
      <c r="LPB615" s="50"/>
      <c r="LPC615" s="50"/>
      <c r="LPD615" s="50"/>
      <c r="LPE615" s="50"/>
      <c r="LPF615" s="50"/>
      <c r="LPG615" s="50"/>
      <c r="LPH615" s="50"/>
      <c r="LPI615" s="50"/>
      <c r="LPJ615" s="50"/>
      <c r="LPK615" s="50"/>
      <c r="LPL615" s="50"/>
      <c r="LPM615" s="50"/>
      <c r="LPN615" s="50"/>
      <c r="LPO615" s="50"/>
      <c r="LPP615" s="50"/>
      <c r="LPQ615" s="50"/>
      <c r="LPR615" s="50"/>
      <c r="LPS615" s="50"/>
      <c r="LPT615" s="50"/>
      <c r="LPU615" s="50"/>
      <c r="LPV615" s="50"/>
      <c r="LPW615" s="50"/>
      <c r="LPX615" s="50"/>
      <c r="LPY615" s="50"/>
      <c r="LPZ615" s="50"/>
      <c r="LQA615" s="50"/>
      <c r="LQB615" s="50"/>
      <c r="LQC615" s="50"/>
      <c r="LQD615" s="50"/>
      <c r="LQE615" s="50"/>
      <c r="LQF615" s="50"/>
      <c r="LQG615" s="50"/>
      <c r="LQH615" s="50"/>
      <c r="LQI615" s="50"/>
      <c r="LQJ615" s="50"/>
      <c r="LQK615" s="50"/>
      <c r="LQL615" s="50"/>
      <c r="LQM615" s="50"/>
      <c r="LQN615" s="50"/>
      <c r="LQO615" s="50"/>
      <c r="LQP615" s="50"/>
      <c r="LQQ615" s="50"/>
      <c r="LQR615" s="50"/>
      <c r="LQS615" s="50"/>
      <c r="LQT615" s="50"/>
      <c r="LQU615" s="50"/>
      <c r="LQV615" s="50"/>
      <c r="LQW615" s="50"/>
      <c r="LQX615" s="50"/>
      <c r="LQY615" s="50"/>
      <c r="LQZ615" s="50"/>
      <c r="LRA615" s="50"/>
      <c r="LRB615" s="50"/>
      <c r="LRC615" s="50"/>
      <c r="LRD615" s="50"/>
      <c r="LRE615" s="50"/>
      <c r="LRF615" s="50"/>
      <c r="LRG615" s="50"/>
      <c r="LRH615" s="50"/>
      <c r="LRI615" s="50"/>
      <c r="LRJ615" s="50"/>
      <c r="LRK615" s="50"/>
      <c r="LRL615" s="50"/>
      <c r="LRM615" s="50"/>
      <c r="LRN615" s="50"/>
      <c r="LRO615" s="50"/>
      <c r="LRP615" s="50"/>
      <c r="LRQ615" s="50"/>
      <c r="LRR615" s="50"/>
      <c r="LRS615" s="50"/>
      <c r="LRT615" s="50"/>
      <c r="LRU615" s="50"/>
      <c r="LRV615" s="50"/>
      <c r="LRW615" s="50"/>
      <c r="LRX615" s="50"/>
      <c r="LRY615" s="50"/>
      <c r="LRZ615" s="50"/>
      <c r="LSA615" s="50"/>
      <c r="LSB615" s="50"/>
      <c r="LSC615" s="50"/>
      <c r="LSD615" s="50"/>
      <c r="LSE615" s="50"/>
      <c r="LSF615" s="50"/>
      <c r="LSG615" s="50"/>
      <c r="LSH615" s="50"/>
      <c r="LSI615" s="50"/>
      <c r="LSJ615" s="50"/>
      <c r="LSK615" s="50"/>
      <c r="LSL615" s="50"/>
      <c r="LSM615" s="50"/>
      <c r="LSN615" s="50"/>
      <c r="LSO615" s="50"/>
      <c r="LSP615" s="50"/>
      <c r="LSQ615" s="50"/>
      <c r="LSR615" s="50"/>
      <c r="LSS615" s="50"/>
      <c r="LST615" s="50"/>
      <c r="LSU615" s="50"/>
      <c r="LSV615" s="50"/>
      <c r="LSW615" s="50"/>
      <c r="LSX615" s="50"/>
      <c r="LSY615" s="50"/>
      <c r="LSZ615" s="50"/>
      <c r="LTA615" s="50"/>
      <c r="LTB615" s="50"/>
      <c r="LTC615" s="50"/>
      <c r="LTD615" s="50"/>
      <c r="LTE615" s="50"/>
      <c r="LTF615" s="50"/>
      <c r="LTG615" s="50"/>
      <c r="LTH615" s="50"/>
      <c r="LTI615" s="50"/>
      <c r="LTJ615" s="50"/>
      <c r="LTK615" s="50"/>
      <c r="LTL615" s="50"/>
      <c r="LTM615" s="50"/>
      <c r="LTN615" s="50"/>
      <c r="LTO615" s="50"/>
      <c r="LTP615" s="50"/>
      <c r="LTQ615" s="50"/>
      <c r="LTR615" s="50"/>
      <c r="LTS615" s="50"/>
      <c r="LTT615" s="50"/>
      <c r="LTU615" s="50"/>
      <c r="LTV615" s="50"/>
      <c r="LTW615" s="50"/>
      <c r="LTX615" s="50"/>
      <c r="LTY615" s="50"/>
      <c r="LTZ615" s="50"/>
      <c r="LUA615" s="50"/>
      <c r="LUB615" s="50"/>
      <c r="LUC615" s="50"/>
      <c r="LUD615" s="50"/>
      <c r="LUE615" s="50"/>
      <c r="LUF615" s="50"/>
      <c r="LUG615" s="50"/>
      <c r="LUH615" s="50"/>
      <c r="LUI615" s="50"/>
      <c r="LUJ615" s="50"/>
      <c r="LUK615" s="50"/>
      <c r="LUL615" s="50"/>
      <c r="LUM615" s="50"/>
      <c r="LUN615" s="50"/>
      <c r="LUO615" s="50"/>
      <c r="LUP615" s="50"/>
      <c r="LUQ615" s="50"/>
      <c r="LUR615" s="50"/>
      <c r="LUS615" s="50"/>
      <c r="LUT615" s="50"/>
      <c r="LUU615" s="50"/>
      <c r="LUV615" s="50"/>
      <c r="LUW615" s="50"/>
      <c r="LUX615" s="50"/>
      <c r="LUY615" s="50"/>
      <c r="LUZ615" s="50"/>
      <c r="LVA615" s="50"/>
      <c r="LVB615" s="50"/>
      <c r="LVC615" s="50"/>
      <c r="LVD615" s="50"/>
      <c r="LVE615" s="50"/>
      <c r="LVF615" s="50"/>
      <c r="LVG615" s="50"/>
      <c r="LVH615" s="50"/>
      <c r="LVI615" s="50"/>
      <c r="LVJ615" s="50"/>
      <c r="LVK615" s="50"/>
      <c r="LVL615" s="50"/>
      <c r="LVM615" s="50"/>
      <c r="LVN615" s="50"/>
      <c r="LVO615" s="50"/>
      <c r="LVP615" s="50"/>
      <c r="LVQ615" s="50"/>
      <c r="LVR615" s="50"/>
      <c r="LVS615" s="50"/>
      <c r="LVT615" s="50"/>
      <c r="LVV615" s="50"/>
      <c r="LVX615" s="50"/>
      <c r="LVY615" s="50"/>
      <c r="LVZ615" s="50"/>
      <c r="LWA615" s="50"/>
      <c r="LWB615" s="50"/>
      <c r="LWC615" s="50"/>
      <c r="LWD615" s="50"/>
      <c r="LWE615" s="50"/>
      <c r="LWJ615" s="50"/>
      <c r="LWK615" s="50"/>
      <c r="LWL615" s="50"/>
      <c r="LWM615" s="50"/>
      <c r="LWN615" s="50"/>
      <c r="LWO615" s="50"/>
      <c r="LWP615" s="50"/>
      <c r="LWQ615" s="50"/>
      <c r="LWR615" s="50"/>
      <c r="LWS615" s="50"/>
      <c r="LWT615" s="50"/>
      <c r="LWU615" s="50"/>
      <c r="LWV615" s="50"/>
      <c r="LWW615" s="50"/>
      <c r="LWX615" s="50"/>
      <c r="LWY615" s="50"/>
      <c r="LWZ615" s="50"/>
      <c r="LXA615" s="50"/>
      <c r="LXB615" s="50"/>
      <c r="LXC615" s="50"/>
      <c r="LXD615" s="50"/>
      <c r="LXE615" s="50"/>
      <c r="LXF615" s="50"/>
      <c r="LXG615" s="50"/>
      <c r="LXH615" s="50"/>
      <c r="LXI615" s="50"/>
      <c r="LXJ615" s="50"/>
      <c r="LXK615" s="50"/>
      <c r="LXL615" s="50"/>
      <c r="LXM615" s="50"/>
      <c r="LXN615" s="50"/>
      <c r="LXO615" s="50"/>
      <c r="LXP615" s="50"/>
      <c r="LXQ615" s="50"/>
      <c r="LXR615" s="50"/>
      <c r="LXS615" s="50"/>
      <c r="LXT615" s="50"/>
      <c r="LXU615" s="50"/>
      <c r="LXV615" s="50"/>
      <c r="LXW615" s="50"/>
      <c r="LXX615" s="50"/>
      <c r="LXY615" s="50"/>
      <c r="LXZ615" s="50"/>
      <c r="LYA615" s="50"/>
      <c r="LYB615" s="50"/>
      <c r="LYC615" s="50"/>
      <c r="LYD615" s="50"/>
      <c r="LYE615" s="50"/>
      <c r="LYF615" s="50"/>
      <c r="LYG615" s="50"/>
      <c r="LYH615" s="50"/>
      <c r="LYI615" s="50"/>
      <c r="LYJ615" s="50"/>
      <c r="LYK615" s="50"/>
      <c r="LYL615" s="50"/>
      <c r="LYM615" s="50"/>
      <c r="LYN615" s="50"/>
      <c r="LYO615" s="50"/>
      <c r="LYP615" s="50"/>
      <c r="LYQ615" s="50"/>
      <c r="LYR615" s="50"/>
      <c r="LYS615" s="50"/>
      <c r="LYT615" s="50"/>
      <c r="LYU615" s="50"/>
      <c r="LYV615" s="50"/>
      <c r="LYW615" s="50"/>
      <c r="LYX615" s="50"/>
      <c r="LYY615" s="50"/>
      <c r="LYZ615" s="50"/>
      <c r="LZA615" s="50"/>
      <c r="LZB615" s="50"/>
      <c r="LZC615" s="50"/>
      <c r="LZD615" s="50"/>
      <c r="LZE615" s="50"/>
      <c r="LZF615" s="50"/>
      <c r="LZG615" s="50"/>
      <c r="LZH615" s="50"/>
      <c r="LZI615" s="50"/>
      <c r="LZJ615" s="50"/>
      <c r="LZK615" s="50"/>
      <c r="LZL615" s="50"/>
      <c r="LZM615" s="50"/>
      <c r="LZN615" s="50"/>
      <c r="LZO615" s="50"/>
      <c r="LZP615" s="50"/>
      <c r="LZQ615" s="50"/>
      <c r="LZR615" s="50"/>
      <c r="LZS615" s="50"/>
      <c r="LZT615" s="50"/>
      <c r="LZU615" s="50"/>
      <c r="LZV615" s="50"/>
      <c r="LZW615" s="50"/>
      <c r="LZX615" s="50"/>
      <c r="LZY615" s="50"/>
      <c r="LZZ615" s="50"/>
      <c r="MAA615" s="50"/>
      <c r="MAB615" s="50"/>
      <c r="MAC615" s="50"/>
      <c r="MAD615" s="50"/>
      <c r="MAE615" s="50"/>
      <c r="MAF615" s="50"/>
      <c r="MAG615" s="50"/>
      <c r="MAH615" s="50"/>
      <c r="MAI615" s="50"/>
      <c r="MAJ615" s="50"/>
      <c r="MAK615" s="50"/>
      <c r="MAL615" s="50"/>
      <c r="MAM615" s="50"/>
      <c r="MAN615" s="50"/>
      <c r="MAO615" s="50"/>
      <c r="MAP615" s="50"/>
      <c r="MAQ615" s="50"/>
      <c r="MAR615" s="50"/>
      <c r="MAS615" s="50"/>
      <c r="MAT615" s="50"/>
      <c r="MAU615" s="50"/>
      <c r="MAV615" s="50"/>
      <c r="MAW615" s="50"/>
      <c r="MAX615" s="50"/>
      <c r="MAY615" s="50"/>
      <c r="MAZ615" s="50"/>
      <c r="MBA615" s="50"/>
      <c r="MBB615" s="50"/>
      <c r="MBC615" s="50"/>
      <c r="MBD615" s="50"/>
      <c r="MBE615" s="50"/>
      <c r="MBF615" s="50"/>
      <c r="MBG615" s="50"/>
      <c r="MBH615" s="50"/>
      <c r="MBI615" s="50"/>
      <c r="MBJ615" s="50"/>
      <c r="MBK615" s="50"/>
      <c r="MBL615" s="50"/>
      <c r="MBM615" s="50"/>
      <c r="MBN615" s="50"/>
      <c r="MBO615" s="50"/>
      <c r="MBP615" s="50"/>
      <c r="MBQ615" s="50"/>
      <c r="MBR615" s="50"/>
      <c r="MBS615" s="50"/>
      <c r="MBT615" s="50"/>
      <c r="MBU615" s="50"/>
      <c r="MBV615" s="50"/>
      <c r="MBW615" s="50"/>
      <c r="MBX615" s="50"/>
      <c r="MBY615" s="50"/>
      <c r="MBZ615" s="50"/>
      <c r="MCA615" s="50"/>
      <c r="MCB615" s="50"/>
      <c r="MCC615" s="50"/>
      <c r="MCD615" s="50"/>
      <c r="MCE615" s="50"/>
      <c r="MCF615" s="50"/>
      <c r="MCG615" s="50"/>
      <c r="MCH615" s="50"/>
      <c r="MCI615" s="50"/>
      <c r="MCJ615" s="50"/>
      <c r="MCK615" s="50"/>
      <c r="MCL615" s="50"/>
      <c r="MCM615" s="50"/>
      <c r="MCN615" s="50"/>
      <c r="MCO615" s="50"/>
      <c r="MCP615" s="50"/>
      <c r="MCQ615" s="50"/>
      <c r="MCR615" s="50"/>
      <c r="MCS615" s="50"/>
      <c r="MCT615" s="50"/>
      <c r="MCU615" s="50"/>
      <c r="MCV615" s="50"/>
      <c r="MCW615" s="50"/>
      <c r="MCX615" s="50"/>
      <c r="MCY615" s="50"/>
      <c r="MCZ615" s="50"/>
      <c r="MDA615" s="50"/>
      <c r="MDB615" s="50"/>
      <c r="MDC615" s="50"/>
      <c r="MDD615" s="50"/>
      <c r="MDE615" s="50"/>
      <c r="MDF615" s="50"/>
      <c r="MDG615" s="50"/>
      <c r="MDH615" s="50"/>
      <c r="MDI615" s="50"/>
      <c r="MDJ615" s="50"/>
      <c r="MDK615" s="50"/>
      <c r="MDL615" s="50"/>
      <c r="MDM615" s="50"/>
      <c r="MDN615" s="50"/>
      <c r="MDO615" s="50"/>
      <c r="MDP615" s="50"/>
      <c r="MDQ615" s="50"/>
      <c r="MDR615" s="50"/>
      <c r="MDS615" s="50"/>
      <c r="MDT615" s="50"/>
      <c r="MDU615" s="50"/>
      <c r="MDV615" s="50"/>
      <c r="MDW615" s="50"/>
      <c r="MDX615" s="50"/>
      <c r="MDY615" s="50"/>
      <c r="MDZ615" s="50"/>
      <c r="MEA615" s="50"/>
      <c r="MEB615" s="50"/>
      <c r="MEC615" s="50"/>
      <c r="MED615" s="50"/>
      <c r="MEE615" s="50"/>
      <c r="MEF615" s="50"/>
      <c r="MEG615" s="50"/>
      <c r="MEH615" s="50"/>
      <c r="MEI615" s="50"/>
      <c r="MEJ615" s="50"/>
      <c r="MEK615" s="50"/>
      <c r="MEL615" s="50"/>
      <c r="MEM615" s="50"/>
      <c r="MEN615" s="50"/>
      <c r="MEO615" s="50"/>
      <c r="MEP615" s="50"/>
      <c r="MEQ615" s="50"/>
      <c r="MER615" s="50"/>
      <c r="MES615" s="50"/>
      <c r="MET615" s="50"/>
      <c r="MEU615" s="50"/>
      <c r="MEV615" s="50"/>
      <c r="MEW615" s="50"/>
      <c r="MEX615" s="50"/>
      <c r="MEY615" s="50"/>
      <c r="MEZ615" s="50"/>
      <c r="MFA615" s="50"/>
      <c r="MFB615" s="50"/>
      <c r="MFC615" s="50"/>
      <c r="MFD615" s="50"/>
      <c r="MFE615" s="50"/>
      <c r="MFF615" s="50"/>
      <c r="MFG615" s="50"/>
      <c r="MFH615" s="50"/>
      <c r="MFI615" s="50"/>
      <c r="MFJ615" s="50"/>
      <c r="MFK615" s="50"/>
      <c r="MFL615" s="50"/>
      <c r="MFM615" s="50"/>
      <c r="MFN615" s="50"/>
      <c r="MFO615" s="50"/>
      <c r="MFP615" s="50"/>
      <c r="MFR615" s="50"/>
      <c r="MFT615" s="50"/>
      <c r="MFU615" s="50"/>
      <c r="MFV615" s="50"/>
      <c r="MFW615" s="50"/>
      <c r="MFX615" s="50"/>
      <c r="MFY615" s="50"/>
      <c r="MFZ615" s="50"/>
      <c r="MGA615" s="50"/>
      <c r="MGF615" s="50"/>
      <c r="MGG615" s="50"/>
      <c r="MGH615" s="50"/>
      <c r="MGI615" s="50"/>
      <c r="MGJ615" s="50"/>
      <c r="MGK615" s="50"/>
      <c r="MGL615" s="50"/>
      <c r="MGM615" s="50"/>
      <c r="MGN615" s="50"/>
      <c r="MGO615" s="50"/>
      <c r="MGP615" s="50"/>
      <c r="MGQ615" s="50"/>
      <c r="MGR615" s="50"/>
      <c r="MGS615" s="50"/>
      <c r="MGT615" s="50"/>
      <c r="MGU615" s="50"/>
      <c r="MGV615" s="50"/>
      <c r="MGW615" s="50"/>
      <c r="MGX615" s="50"/>
      <c r="MGY615" s="50"/>
      <c r="MGZ615" s="50"/>
      <c r="MHA615" s="50"/>
      <c r="MHB615" s="50"/>
      <c r="MHC615" s="50"/>
      <c r="MHD615" s="50"/>
      <c r="MHE615" s="50"/>
      <c r="MHF615" s="50"/>
      <c r="MHG615" s="50"/>
      <c r="MHH615" s="50"/>
      <c r="MHI615" s="50"/>
      <c r="MHJ615" s="50"/>
      <c r="MHK615" s="50"/>
      <c r="MHL615" s="50"/>
      <c r="MHM615" s="50"/>
      <c r="MHN615" s="50"/>
      <c r="MHO615" s="50"/>
      <c r="MHP615" s="50"/>
      <c r="MHQ615" s="50"/>
      <c r="MHR615" s="50"/>
      <c r="MHS615" s="50"/>
      <c r="MHT615" s="50"/>
      <c r="MHU615" s="50"/>
      <c r="MHV615" s="50"/>
      <c r="MHW615" s="50"/>
      <c r="MHX615" s="50"/>
      <c r="MHY615" s="50"/>
      <c r="MHZ615" s="50"/>
      <c r="MIA615" s="50"/>
      <c r="MIB615" s="50"/>
      <c r="MIC615" s="50"/>
      <c r="MID615" s="50"/>
      <c r="MIE615" s="50"/>
      <c r="MIF615" s="50"/>
      <c r="MIG615" s="50"/>
      <c r="MIH615" s="50"/>
      <c r="MII615" s="50"/>
      <c r="MIJ615" s="50"/>
      <c r="MIK615" s="50"/>
      <c r="MIL615" s="50"/>
      <c r="MIM615" s="50"/>
      <c r="MIN615" s="50"/>
      <c r="MIO615" s="50"/>
      <c r="MIP615" s="50"/>
      <c r="MIQ615" s="50"/>
      <c r="MIR615" s="50"/>
      <c r="MIS615" s="50"/>
      <c r="MIT615" s="50"/>
      <c r="MIU615" s="50"/>
      <c r="MIV615" s="50"/>
      <c r="MIW615" s="50"/>
      <c r="MIX615" s="50"/>
      <c r="MIY615" s="50"/>
      <c r="MIZ615" s="50"/>
      <c r="MJA615" s="50"/>
      <c r="MJB615" s="50"/>
      <c r="MJC615" s="50"/>
      <c r="MJD615" s="50"/>
      <c r="MJE615" s="50"/>
      <c r="MJF615" s="50"/>
      <c r="MJG615" s="50"/>
      <c r="MJH615" s="50"/>
      <c r="MJI615" s="50"/>
      <c r="MJJ615" s="50"/>
      <c r="MJK615" s="50"/>
      <c r="MJL615" s="50"/>
      <c r="MJM615" s="50"/>
      <c r="MJN615" s="50"/>
      <c r="MJO615" s="50"/>
      <c r="MJP615" s="50"/>
      <c r="MJQ615" s="50"/>
      <c r="MJR615" s="50"/>
      <c r="MJS615" s="50"/>
      <c r="MJT615" s="50"/>
      <c r="MJU615" s="50"/>
      <c r="MJV615" s="50"/>
      <c r="MJW615" s="50"/>
      <c r="MJX615" s="50"/>
      <c r="MJY615" s="50"/>
      <c r="MJZ615" s="50"/>
      <c r="MKA615" s="50"/>
      <c r="MKB615" s="50"/>
      <c r="MKC615" s="50"/>
      <c r="MKD615" s="50"/>
      <c r="MKE615" s="50"/>
      <c r="MKF615" s="50"/>
      <c r="MKG615" s="50"/>
      <c r="MKH615" s="50"/>
      <c r="MKI615" s="50"/>
      <c r="MKJ615" s="50"/>
      <c r="MKK615" s="50"/>
      <c r="MKL615" s="50"/>
      <c r="MKM615" s="50"/>
      <c r="MKN615" s="50"/>
      <c r="MKO615" s="50"/>
      <c r="MKP615" s="50"/>
      <c r="MKQ615" s="50"/>
      <c r="MKR615" s="50"/>
      <c r="MKS615" s="50"/>
      <c r="MKT615" s="50"/>
      <c r="MKU615" s="50"/>
      <c r="MKV615" s="50"/>
      <c r="MKW615" s="50"/>
      <c r="MKX615" s="50"/>
      <c r="MKY615" s="50"/>
      <c r="MKZ615" s="50"/>
      <c r="MLA615" s="50"/>
      <c r="MLB615" s="50"/>
      <c r="MLC615" s="50"/>
      <c r="MLD615" s="50"/>
      <c r="MLE615" s="50"/>
      <c r="MLF615" s="50"/>
      <c r="MLG615" s="50"/>
      <c r="MLH615" s="50"/>
      <c r="MLI615" s="50"/>
      <c r="MLJ615" s="50"/>
      <c r="MLK615" s="50"/>
      <c r="MLL615" s="50"/>
      <c r="MLM615" s="50"/>
      <c r="MLN615" s="50"/>
      <c r="MLO615" s="50"/>
      <c r="MLP615" s="50"/>
      <c r="MLQ615" s="50"/>
      <c r="MLR615" s="50"/>
      <c r="MLS615" s="50"/>
      <c r="MLT615" s="50"/>
      <c r="MLU615" s="50"/>
      <c r="MLV615" s="50"/>
      <c r="MLW615" s="50"/>
      <c r="MLX615" s="50"/>
      <c r="MLY615" s="50"/>
      <c r="MLZ615" s="50"/>
      <c r="MMA615" s="50"/>
      <c r="MMB615" s="50"/>
      <c r="MMC615" s="50"/>
      <c r="MMD615" s="50"/>
      <c r="MME615" s="50"/>
      <c r="MMF615" s="50"/>
      <c r="MMG615" s="50"/>
      <c r="MMH615" s="50"/>
      <c r="MMI615" s="50"/>
      <c r="MMJ615" s="50"/>
      <c r="MMK615" s="50"/>
      <c r="MML615" s="50"/>
      <c r="MMM615" s="50"/>
      <c r="MMN615" s="50"/>
      <c r="MMO615" s="50"/>
      <c r="MMP615" s="50"/>
      <c r="MMQ615" s="50"/>
      <c r="MMR615" s="50"/>
      <c r="MMS615" s="50"/>
      <c r="MMT615" s="50"/>
      <c r="MMU615" s="50"/>
      <c r="MMV615" s="50"/>
      <c r="MMW615" s="50"/>
      <c r="MMX615" s="50"/>
      <c r="MMY615" s="50"/>
      <c r="MMZ615" s="50"/>
      <c r="MNA615" s="50"/>
      <c r="MNB615" s="50"/>
      <c r="MNC615" s="50"/>
      <c r="MND615" s="50"/>
      <c r="MNE615" s="50"/>
      <c r="MNF615" s="50"/>
      <c r="MNG615" s="50"/>
      <c r="MNH615" s="50"/>
      <c r="MNI615" s="50"/>
      <c r="MNJ615" s="50"/>
      <c r="MNK615" s="50"/>
      <c r="MNL615" s="50"/>
      <c r="MNM615" s="50"/>
      <c r="MNN615" s="50"/>
      <c r="MNO615" s="50"/>
      <c r="MNP615" s="50"/>
      <c r="MNQ615" s="50"/>
      <c r="MNR615" s="50"/>
      <c r="MNS615" s="50"/>
      <c r="MNT615" s="50"/>
      <c r="MNU615" s="50"/>
      <c r="MNV615" s="50"/>
      <c r="MNW615" s="50"/>
      <c r="MNX615" s="50"/>
      <c r="MNY615" s="50"/>
      <c r="MNZ615" s="50"/>
      <c r="MOA615" s="50"/>
      <c r="MOB615" s="50"/>
      <c r="MOC615" s="50"/>
      <c r="MOD615" s="50"/>
      <c r="MOE615" s="50"/>
      <c r="MOF615" s="50"/>
      <c r="MOG615" s="50"/>
      <c r="MOH615" s="50"/>
      <c r="MOI615" s="50"/>
      <c r="MOJ615" s="50"/>
      <c r="MOK615" s="50"/>
      <c r="MOL615" s="50"/>
      <c r="MOM615" s="50"/>
      <c r="MON615" s="50"/>
      <c r="MOO615" s="50"/>
      <c r="MOP615" s="50"/>
      <c r="MOQ615" s="50"/>
      <c r="MOR615" s="50"/>
      <c r="MOS615" s="50"/>
      <c r="MOT615" s="50"/>
      <c r="MOU615" s="50"/>
      <c r="MOV615" s="50"/>
      <c r="MOW615" s="50"/>
      <c r="MOX615" s="50"/>
      <c r="MOY615" s="50"/>
      <c r="MOZ615" s="50"/>
      <c r="MPA615" s="50"/>
      <c r="MPB615" s="50"/>
      <c r="MPC615" s="50"/>
      <c r="MPD615" s="50"/>
      <c r="MPE615" s="50"/>
      <c r="MPF615" s="50"/>
      <c r="MPG615" s="50"/>
      <c r="MPH615" s="50"/>
      <c r="MPI615" s="50"/>
      <c r="MPJ615" s="50"/>
      <c r="MPK615" s="50"/>
      <c r="MPL615" s="50"/>
      <c r="MPN615" s="50"/>
      <c r="MPP615" s="50"/>
      <c r="MPQ615" s="50"/>
      <c r="MPR615" s="50"/>
      <c r="MPS615" s="50"/>
      <c r="MPT615" s="50"/>
      <c r="MPU615" s="50"/>
      <c r="MPV615" s="50"/>
      <c r="MPW615" s="50"/>
      <c r="MQB615" s="50"/>
      <c r="MQC615" s="50"/>
      <c r="MQD615" s="50"/>
      <c r="MQE615" s="50"/>
      <c r="MQF615" s="50"/>
      <c r="MQG615" s="50"/>
      <c r="MQH615" s="50"/>
      <c r="MQI615" s="50"/>
      <c r="MQJ615" s="50"/>
      <c r="MQK615" s="50"/>
      <c r="MQL615" s="50"/>
      <c r="MQM615" s="50"/>
      <c r="MQN615" s="50"/>
      <c r="MQO615" s="50"/>
      <c r="MQP615" s="50"/>
      <c r="MQQ615" s="50"/>
      <c r="MQR615" s="50"/>
      <c r="MQS615" s="50"/>
      <c r="MQT615" s="50"/>
      <c r="MQU615" s="50"/>
      <c r="MQV615" s="50"/>
      <c r="MQW615" s="50"/>
      <c r="MQX615" s="50"/>
      <c r="MQY615" s="50"/>
      <c r="MQZ615" s="50"/>
      <c r="MRA615" s="50"/>
      <c r="MRB615" s="50"/>
      <c r="MRC615" s="50"/>
      <c r="MRD615" s="50"/>
      <c r="MRE615" s="50"/>
      <c r="MRF615" s="50"/>
      <c r="MRG615" s="50"/>
      <c r="MRH615" s="50"/>
      <c r="MRI615" s="50"/>
      <c r="MRJ615" s="50"/>
      <c r="MRK615" s="50"/>
      <c r="MRL615" s="50"/>
      <c r="MRM615" s="50"/>
      <c r="MRN615" s="50"/>
      <c r="MRO615" s="50"/>
      <c r="MRP615" s="50"/>
      <c r="MRQ615" s="50"/>
      <c r="MRR615" s="50"/>
      <c r="MRS615" s="50"/>
      <c r="MRT615" s="50"/>
      <c r="MRU615" s="50"/>
      <c r="MRV615" s="50"/>
      <c r="MRW615" s="50"/>
      <c r="MRX615" s="50"/>
      <c r="MRY615" s="50"/>
      <c r="MRZ615" s="50"/>
      <c r="MSA615" s="50"/>
      <c r="MSB615" s="50"/>
      <c r="MSC615" s="50"/>
      <c r="MSD615" s="50"/>
      <c r="MSE615" s="50"/>
      <c r="MSF615" s="50"/>
      <c r="MSG615" s="50"/>
      <c r="MSH615" s="50"/>
      <c r="MSI615" s="50"/>
      <c r="MSJ615" s="50"/>
      <c r="MSK615" s="50"/>
      <c r="MSL615" s="50"/>
      <c r="MSM615" s="50"/>
      <c r="MSN615" s="50"/>
      <c r="MSO615" s="50"/>
      <c r="MSP615" s="50"/>
      <c r="MSQ615" s="50"/>
      <c r="MSR615" s="50"/>
      <c r="MSS615" s="50"/>
      <c r="MST615" s="50"/>
      <c r="MSU615" s="50"/>
      <c r="MSV615" s="50"/>
      <c r="MSW615" s="50"/>
      <c r="MSX615" s="50"/>
      <c r="MSY615" s="50"/>
      <c r="MSZ615" s="50"/>
      <c r="MTA615" s="50"/>
      <c r="MTB615" s="50"/>
      <c r="MTC615" s="50"/>
      <c r="MTD615" s="50"/>
      <c r="MTE615" s="50"/>
      <c r="MTF615" s="50"/>
      <c r="MTG615" s="50"/>
      <c r="MTH615" s="50"/>
      <c r="MTI615" s="50"/>
      <c r="MTJ615" s="50"/>
      <c r="MTK615" s="50"/>
      <c r="MTL615" s="50"/>
      <c r="MTM615" s="50"/>
      <c r="MTN615" s="50"/>
      <c r="MTO615" s="50"/>
      <c r="MTP615" s="50"/>
      <c r="MTQ615" s="50"/>
      <c r="MTR615" s="50"/>
      <c r="MTS615" s="50"/>
      <c r="MTT615" s="50"/>
      <c r="MTU615" s="50"/>
      <c r="MTV615" s="50"/>
      <c r="MTW615" s="50"/>
      <c r="MTX615" s="50"/>
      <c r="MTY615" s="50"/>
      <c r="MTZ615" s="50"/>
      <c r="MUA615" s="50"/>
      <c r="MUB615" s="50"/>
      <c r="MUC615" s="50"/>
      <c r="MUD615" s="50"/>
      <c r="MUE615" s="50"/>
      <c r="MUF615" s="50"/>
      <c r="MUG615" s="50"/>
      <c r="MUH615" s="50"/>
      <c r="MUI615" s="50"/>
      <c r="MUJ615" s="50"/>
      <c r="MUK615" s="50"/>
      <c r="MUL615" s="50"/>
      <c r="MUM615" s="50"/>
      <c r="MUN615" s="50"/>
      <c r="MUO615" s="50"/>
      <c r="MUP615" s="50"/>
      <c r="MUQ615" s="50"/>
      <c r="MUR615" s="50"/>
      <c r="MUS615" s="50"/>
      <c r="MUT615" s="50"/>
      <c r="MUU615" s="50"/>
      <c r="MUV615" s="50"/>
      <c r="MUW615" s="50"/>
      <c r="MUX615" s="50"/>
      <c r="MUY615" s="50"/>
      <c r="MUZ615" s="50"/>
      <c r="MVA615" s="50"/>
      <c r="MVB615" s="50"/>
      <c r="MVC615" s="50"/>
      <c r="MVD615" s="50"/>
      <c r="MVE615" s="50"/>
      <c r="MVF615" s="50"/>
      <c r="MVG615" s="50"/>
      <c r="MVH615" s="50"/>
      <c r="MVI615" s="50"/>
      <c r="MVJ615" s="50"/>
      <c r="MVK615" s="50"/>
      <c r="MVL615" s="50"/>
      <c r="MVM615" s="50"/>
      <c r="MVN615" s="50"/>
      <c r="MVO615" s="50"/>
      <c r="MVP615" s="50"/>
      <c r="MVQ615" s="50"/>
      <c r="MVR615" s="50"/>
      <c r="MVS615" s="50"/>
      <c r="MVT615" s="50"/>
      <c r="MVU615" s="50"/>
      <c r="MVV615" s="50"/>
      <c r="MVW615" s="50"/>
      <c r="MVX615" s="50"/>
      <c r="MVY615" s="50"/>
      <c r="MVZ615" s="50"/>
      <c r="MWA615" s="50"/>
      <c r="MWB615" s="50"/>
      <c r="MWC615" s="50"/>
      <c r="MWD615" s="50"/>
      <c r="MWE615" s="50"/>
      <c r="MWF615" s="50"/>
      <c r="MWG615" s="50"/>
      <c r="MWH615" s="50"/>
      <c r="MWI615" s="50"/>
      <c r="MWJ615" s="50"/>
      <c r="MWK615" s="50"/>
      <c r="MWL615" s="50"/>
      <c r="MWM615" s="50"/>
      <c r="MWN615" s="50"/>
      <c r="MWO615" s="50"/>
      <c r="MWP615" s="50"/>
      <c r="MWQ615" s="50"/>
      <c r="MWR615" s="50"/>
      <c r="MWS615" s="50"/>
      <c r="MWT615" s="50"/>
      <c r="MWU615" s="50"/>
      <c r="MWV615" s="50"/>
      <c r="MWW615" s="50"/>
      <c r="MWX615" s="50"/>
      <c r="MWY615" s="50"/>
      <c r="MWZ615" s="50"/>
      <c r="MXA615" s="50"/>
      <c r="MXB615" s="50"/>
      <c r="MXC615" s="50"/>
      <c r="MXD615" s="50"/>
      <c r="MXE615" s="50"/>
      <c r="MXF615" s="50"/>
      <c r="MXG615" s="50"/>
      <c r="MXH615" s="50"/>
      <c r="MXI615" s="50"/>
      <c r="MXJ615" s="50"/>
      <c r="MXK615" s="50"/>
      <c r="MXL615" s="50"/>
      <c r="MXM615" s="50"/>
      <c r="MXN615" s="50"/>
      <c r="MXO615" s="50"/>
      <c r="MXP615" s="50"/>
      <c r="MXQ615" s="50"/>
      <c r="MXR615" s="50"/>
      <c r="MXS615" s="50"/>
      <c r="MXT615" s="50"/>
      <c r="MXU615" s="50"/>
      <c r="MXV615" s="50"/>
      <c r="MXW615" s="50"/>
      <c r="MXX615" s="50"/>
      <c r="MXY615" s="50"/>
      <c r="MXZ615" s="50"/>
      <c r="MYA615" s="50"/>
      <c r="MYB615" s="50"/>
      <c r="MYC615" s="50"/>
      <c r="MYD615" s="50"/>
      <c r="MYE615" s="50"/>
      <c r="MYF615" s="50"/>
      <c r="MYG615" s="50"/>
      <c r="MYH615" s="50"/>
      <c r="MYI615" s="50"/>
      <c r="MYJ615" s="50"/>
      <c r="MYK615" s="50"/>
      <c r="MYL615" s="50"/>
      <c r="MYM615" s="50"/>
      <c r="MYN615" s="50"/>
      <c r="MYO615" s="50"/>
      <c r="MYP615" s="50"/>
      <c r="MYQ615" s="50"/>
      <c r="MYR615" s="50"/>
      <c r="MYS615" s="50"/>
      <c r="MYT615" s="50"/>
      <c r="MYU615" s="50"/>
      <c r="MYV615" s="50"/>
      <c r="MYW615" s="50"/>
      <c r="MYX615" s="50"/>
      <c r="MYY615" s="50"/>
      <c r="MYZ615" s="50"/>
      <c r="MZA615" s="50"/>
      <c r="MZB615" s="50"/>
      <c r="MZC615" s="50"/>
      <c r="MZD615" s="50"/>
      <c r="MZE615" s="50"/>
      <c r="MZF615" s="50"/>
      <c r="MZG615" s="50"/>
      <c r="MZH615" s="50"/>
      <c r="MZJ615" s="50"/>
      <c r="MZL615" s="50"/>
      <c r="MZM615" s="50"/>
      <c r="MZN615" s="50"/>
      <c r="MZO615" s="50"/>
      <c r="MZP615" s="50"/>
      <c r="MZQ615" s="50"/>
      <c r="MZR615" s="50"/>
      <c r="MZS615" s="50"/>
      <c r="MZX615" s="50"/>
      <c r="MZY615" s="50"/>
      <c r="MZZ615" s="50"/>
      <c r="NAA615" s="50"/>
      <c r="NAB615" s="50"/>
      <c r="NAC615" s="50"/>
      <c r="NAD615" s="50"/>
      <c r="NAE615" s="50"/>
      <c r="NAF615" s="50"/>
      <c r="NAG615" s="50"/>
      <c r="NAH615" s="50"/>
      <c r="NAI615" s="50"/>
      <c r="NAJ615" s="50"/>
      <c r="NAK615" s="50"/>
      <c r="NAL615" s="50"/>
      <c r="NAM615" s="50"/>
      <c r="NAN615" s="50"/>
      <c r="NAO615" s="50"/>
      <c r="NAP615" s="50"/>
      <c r="NAQ615" s="50"/>
      <c r="NAR615" s="50"/>
      <c r="NAS615" s="50"/>
      <c r="NAT615" s="50"/>
      <c r="NAU615" s="50"/>
      <c r="NAV615" s="50"/>
      <c r="NAW615" s="50"/>
      <c r="NAX615" s="50"/>
      <c r="NAY615" s="50"/>
      <c r="NAZ615" s="50"/>
      <c r="NBA615" s="50"/>
      <c r="NBB615" s="50"/>
      <c r="NBC615" s="50"/>
      <c r="NBD615" s="50"/>
      <c r="NBE615" s="50"/>
      <c r="NBF615" s="50"/>
      <c r="NBG615" s="50"/>
      <c r="NBH615" s="50"/>
      <c r="NBI615" s="50"/>
      <c r="NBJ615" s="50"/>
      <c r="NBK615" s="50"/>
      <c r="NBL615" s="50"/>
      <c r="NBM615" s="50"/>
      <c r="NBN615" s="50"/>
      <c r="NBO615" s="50"/>
      <c r="NBP615" s="50"/>
      <c r="NBQ615" s="50"/>
      <c r="NBR615" s="50"/>
      <c r="NBS615" s="50"/>
      <c r="NBT615" s="50"/>
      <c r="NBU615" s="50"/>
      <c r="NBV615" s="50"/>
      <c r="NBW615" s="50"/>
      <c r="NBX615" s="50"/>
      <c r="NBY615" s="50"/>
      <c r="NBZ615" s="50"/>
      <c r="NCA615" s="50"/>
      <c r="NCB615" s="50"/>
      <c r="NCC615" s="50"/>
      <c r="NCD615" s="50"/>
      <c r="NCE615" s="50"/>
      <c r="NCF615" s="50"/>
      <c r="NCG615" s="50"/>
      <c r="NCH615" s="50"/>
      <c r="NCI615" s="50"/>
      <c r="NCJ615" s="50"/>
      <c r="NCK615" s="50"/>
      <c r="NCL615" s="50"/>
      <c r="NCM615" s="50"/>
      <c r="NCN615" s="50"/>
      <c r="NCO615" s="50"/>
      <c r="NCP615" s="50"/>
      <c r="NCQ615" s="50"/>
      <c r="NCR615" s="50"/>
      <c r="NCS615" s="50"/>
      <c r="NCT615" s="50"/>
      <c r="NCU615" s="50"/>
      <c r="NCV615" s="50"/>
      <c r="NCW615" s="50"/>
      <c r="NCX615" s="50"/>
      <c r="NCY615" s="50"/>
      <c r="NCZ615" s="50"/>
      <c r="NDA615" s="50"/>
      <c r="NDB615" s="50"/>
      <c r="NDC615" s="50"/>
      <c r="NDD615" s="50"/>
      <c r="NDE615" s="50"/>
      <c r="NDF615" s="50"/>
      <c r="NDG615" s="50"/>
      <c r="NDH615" s="50"/>
      <c r="NDI615" s="50"/>
      <c r="NDJ615" s="50"/>
      <c r="NDK615" s="50"/>
      <c r="NDL615" s="50"/>
      <c r="NDM615" s="50"/>
      <c r="NDN615" s="50"/>
      <c r="NDO615" s="50"/>
      <c r="NDP615" s="50"/>
      <c r="NDQ615" s="50"/>
      <c r="NDR615" s="50"/>
      <c r="NDS615" s="50"/>
      <c r="NDT615" s="50"/>
      <c r="NDU615" s="50"/>
      <c r="NDV615" s="50"/>
      <c r="NDW615" s="50"/>
      <c r="NDX615" s="50"/>
      <c r="NDY615" s="50"/>
      <c r="NDZ615" s="50"/>
      <c r="NEA615" s="50"/>
      <c r="NEB615" s="50"/>
      <c r="NEC615" s="50"/>
      <c r="NED615" s="50"/>
      <c r="NEE615" s="50"/>
      <c r="NEF615" s="50"/>
      <c r="NEG615" s="50"/>
      <c r="NEH615" s="50"/>
      <c r="NEI615" s="50"/>
      <c r="NEJ615" s="50"/>
      <c r="NEK615" s="50"/>
      <c r="NEL615" s="50"/>
      <c r="NEM615" s="50"/>
      <c r="NEN615" s="50"/>
      <c r="NEO615" s="50"/>
      <c r="NEP615" s="50"/>
      <c r="NEQ615" s="50"/>
      <c r="NER615" s="50"/>
      <c r="NES615" s="50"/>
      <c r="NET615" s="50"/>
      <c r="NEU615" s="50"/>
      <c r="NEV615" s="50"/>
      <c r="NEW615" s="50"/>
      <c r="NEX615" s="50"/>
      <c r="NEY615" s="50"/>
      <c r="NEZ615" s="50"/>
      <c r="NFA615" s="50"/>
      <c r="NFB615" s="50"/>
      <c r="NFC615" s="50"/>
      <c r="NFD615" s="50"/>
      <c r="NFE615" s="50"/>
      <c r="NFF615" s="50"/>
      <c r="NFG615" s="50"/>
      <c r="NFH615" s="50"/>
      <c r="NFI615" s="50"/>
      <c r="NFJ615" s="50"/>
      <c r="NFK615" s="50"/>
      <c r="NFL615" s="50"/>
      <c r="NFM615" s="50"/>
      <c r="NFN615" s="50"/>
      <c r="NFO615" s="50"/>
      <c r="NFP615" s="50"/>
      <c r="NFQ615" s="50"/>
      <c r="NFR615" s="50"/>
      <c r="NFS615" s="50"/>
      <c r="NFT615" s="50"/>
      <c r="NFU615" s="50"/>
      <c r="NFV615" s="50"/>
      <c r="NFW615" s="50"/>
      <c r="NFX615" s="50"/>
      <c r="NFY615" s="50"/>
      <c r="NFZ615" s="50"/>
      <c r="NGA615" s="50"/>
      <c r="NGB615" s="50"/>
      <c r="NGC615" s="50"/>
      <c r="NGD615" s="50"/>
      <c r="NGE615" s="50"/>
      <c r="NGF615" s="50"/>
      <c r="NGG615" s="50"/>
      <c r="NGH615" s="50"/>
      <c r="NGI615" s="50"/>
      <c r="NGJ615" s="50"/>
      <c r="NGK615" s="50"/>
      <c r="NGL615" s="50"/>
      <c r="NGM615" s="50"/>
      <c r="NGN615" s="50"/>
      <c r="NGO615" s="50"/>
      <c r="NGP615" s="50"/>
      <c r="NGQ615" s="50"/>
      <c r="NGR615" s="50"/>
      <c r="NGS615" s="50"/>
      <c r="NGT615" s="50"/>
      <c r="NGU615" s="50"/>
      <c r="NGV615" s="50"/>
      <c r="NGW615" s="50"/>
      <c r="NGX615" s="50"/>
      <c r="NGY615" s="50"/>
      <c r="NGZ615" s="50"/>
      <c r="NHA615" s="50"/>
      <c r="NHB615" s="50"/>
      <c r="NHC615" s="50"/>
      <c r="NHD615" s="50"/>
      <c r="NHE615" s="50"/>
      <c r="NHF615" s="50"/>
      <c r="NHG615" s="50"/>
      <c r="NHH615" s="50"/>
      <c r="NHI615" s="50"/>
      <c r="NHJ615" s="50"/>
      <c r="NHK615" s="50"/>
      <c r="NHL615" s="50"/>
      <c r="NHM615" s="50"/>
      <c r="NHN615" s="50"/>
      <c r="NHO615" s="50"/>
      <c r="NHP615" s="50"/>
      <c r="NHQ615" s="50"/>
      <c r="NHR615" s="50"/>
      <c r="NHS615" s="50"/>
      <c r="NHT615" s="50"/>
      <c r="NHU615" s="50"/>
      <c r="NHV615" s="50"/>
      <c r="NHW615" s="50"/>
      <c r="NHX615" s="50"/>
      <c r="NHY615" s="50"/>
      <c r="NHZ615" s="50"/>
      <c r="NIA615" s="50"/>
      <c r="NIB615" s="50"/>
      <c r="NIC615" s="50"/>
      <c r="NID615" s="50"/>
      <c r="NIE615" s="50"/>
      <c r="NIF615" s="50"/>
      <c r="NIG615" s="50"/>
      <c r="NIH615" s="50"/>
      <c r="NII615" s="50"/>
      <c r="NIJ615" s="50"/>
      <c r="NIK615" s="50"/>
      <c r="NIL615" s="50"/>
      <c r="NIM615" s="50"/>
      <c r="NIN615" s="50"/>
      <c r="NIO615" s="50"/>
      <c r="NIP615" s="50"/>
      <c r="NIQ615" s="50"/>
      <c r="NIR615" s="50"/>
      <c r="NIS615" s="50"/>
      <c r="NIT615" s="50"/>
      <c r="NIU615" s="50"/>
      <c r="NIV615" s="50"/>
      <c r="NIW615" s="50"/>
      <c r="NIX615" s="50"/>
      <c r="NIY615" s="50"/>
      <c r="NIZ615" s="50"/>
      <c r="NJA615" s="50"/>
      <c r="NJB615" s="50"/>
      <c r="NJC615" s="50"/>
      <c r="NJD615" s="50"/>
      <c r="NJF615" s="50"/>
      <c r="NJH615" s="50"/>
      <c r="NJI615" s="50"/>
      <c r="NJJ615" s="50"/>
      <c r="NJK615" s="50"/>
      <c r="NJL615" s="50"/>
      <c r="NJM615" s="50"/>
      <c r="NJN615" s="50"/>
      <c r="NJO615" s="50"/>
      <c r="NJT615" s="50"/>
      <c r="NJU615" s="50"/>
      <c r="NJV615" s="50"/>
      <c r="NJW615" s="50"/>
      <c r="NJX615" s="50"/>
      <c r="NJY615" s="50"/>
      <c r="NJZ615" s="50"/>
      <c r="NKA615" s="50"/>
      <c r="NKB615" s="50"/>
      <c r="NKC615" s="50"/>
      <c r="NKD615" s="50"/>
      <c r="NKE615" s="50"/>
      <c r="NKF615" s="50"/>
      <c r="NKG615" s="50"/>
      <c r="NKH615" s="50"/>
      <c r="NKI615" s="50"/>
      <c r="NKJ615" s="50"/>
      <c r="NKK615" s="50"/>
      <c r="NKL615" s="50"/>
      <c r="NKM615" s="50"/>
      <c r="NKN615" s="50"/>
      <c r="NKO615" s="50"/>
      <c r="NKP615" s="50"/>
      <c r="NKQ615" s="50"/>
      <c r="NKR615" s="50"/>
      <c r="NKS615" s="50"/>
      <c r="NKT615" s="50"/>
      <c r="NKU615" s="50"/>
      <c r="NKV615" s="50"/>
      <c r="NKW615" s="50"/>
      <c r="NKX615" s="50"/>
      <c r="NKY615" s="50"/>
      <c r="NKZ615" s="50"/>
      <c r="NLA615" s="50"/>
      <c r="NLB615" s="50"/>
      <c r="NLC615" s="50"/>
      <c r="NLD615" s="50"/>
      <c r="NLE615" s="50"/>
      <c r="NLF615" s="50"/>
      <c r="NLG615" s="50"/>
      <c r="NLH615" s="50"/>
      <c r="NLI615" s="50"/>
      <c r="NLJ615" s="50"/>
      <c r="NLK615" s="50"/>
      <c r="NLL615" s="50"/>
      <c r="NLM615" s="50"/>
      <c r="NLN615" s="50"/>
      <c r="NLO615" s="50"/>
      <c r="NLP615" s="50"/>
      <c r="NLQ615" s="50"/>
      <c r="NLR615" s="50"/>
      <c r="NLS615" s="50"/>
      <c r="NLT615" s="50"/>
      <c r="NLU615" s="50"/>
      <c r="NLV615" s="50"/>
      <c r="NLW615" s="50"/>
      <c r="NLX615" s="50"/>
      <c r="NLY615" s="50"/>
      <c r="NLZ615" s="50"/>
      <c r="NMA615" s="50"/>
      <c r="NMB615" s="50"/>
      <c r="NMC615" s="50"/>
      <c r="NMD615" s="50"/>
      <c r="NME615" s="50"/>
      <c r="NMF615" s="50"/>
      <c r="NMG615" s="50"/>
      <c r="NMH615" s="50"/>
      <c r="NMI615" s="50"/>
      <c r="NMJ615" s="50"/>
      <c r="NMK615" s="50"/>
      <c r="NML615" s="50"/>
      <c r="NMM615" s="50"/>
      <c r="NMN615" s="50"/>
      <c r="NMO615" s="50"/>
      <c r="NMP615" s="50"/>
      <c r="NMQ615" s="50"/>
      <c r="NMR615" s="50"/>
      <c r="NMS615" s="50"/>
      <c r="NMT615" s="50"/>
      <c r="NMU615" s="50"/>
      <c r="NMV615" s="50"/>
      <c r="NMW615" s="50"/>
      <c r="NMX615" s="50"/>
      <c r="NMY615" s="50"/>
      <c r="NMZ615" s="50"/>
      <c r="NNA615" s="50"/>
      <c r="NNB615" s="50"/>
      <c r="NNC615" s="50"/>
      <c r="NND615" s="50"/>
      <c r="NNE615" s="50"/>
      <c r="NNF615" s="50"/>
      <c r="NNG615" s="50"/>
      <c r="NNH615" s="50"/>
      <c r="NNI615" s="50"/>
      <c r="NNJ615" s="50"/>
      <c r="NNK615" s="50"/>
      <c r="NNL615" s="50"/>
      <c r="NNM615" s="50"/>
      <c r="NNN615" s="50"/>
      <c r="NNO615" s="50"/>
      <c r="NNP615" s="50"/>
      <c r="NNQ615" s="50"/>
      <c r="NNR615" s="50"/>
      <c r="NNS615" s="50"/>
      <c r="NNT615" s="50"/>
      <c r="NNU615" s="50"/>
      <c r="NNV615" s="50"/>
      <c r="NNW615" s="50"/>
      <c r="NNX615" s="50"/>
      <c r="NNY615" s="50"/>
      <c r="NNZ615" s="50"/>
      <c r="NOA615" s="50"/>
      <c r="NOB615" s="50"/>
      <c r="NOC615" s="50"/>
      <c r="NOD615" s="50"/>
      <c r="NOE615" s="50"/>
      <c r="NOF615" s="50"/>
      <c r="NOG615" s="50"/>
      <c r="NOH615" s="50"/>
      <c r="NOI615" s="50"/>
      <c r="NOJ615" s="50"/>
      <c r="NOK615" s="50"/>
      <c r="NOL615" s="50"/>
      <c r="NOM615" s="50"/>
      <c r="NON615" s="50"/>
      <c r="NOO615" s="50"/>
      <c r="NOP615" s="50"/>
      <c r="NOQ615" s="50"/>
      <c r="NOR615" s="50"/>
      <c r="NOS615" s="50"/>
      <c r="NOT615" s="50"/>
      <c r="NOU615" s="50"/>
      <c r="NOV615" s="50"/>
      <c r="NOW615" s="50"/>
      <c r="NOX615" s="50"/>
      <c r="NOY615" s="50"/>
      <c r="NOZ615" s="50"/>
      <c r="NPA615" s="50"/>
      <c r="NPB615" s="50"/>
      <c r="NPC615" s="50"/>
      <c r="NPD615" s="50"/>
      <c r="NPE615" s="50"/>
      <c r="NPF615" s="50"/>
      <c r="NPG615" s="50"/>
      <c r="NPH615" s="50"/>
      <c r="NPI615" s="50"/>
      <c r="NPJ615" s="50"/>
      <c r="NPK615" s="50"/>
      <c r="NPL615" s="50"/>
      <c r="NPM615" s="50"/>
      <c r="NPN615" s="50"/>
      <c r="NPO615" s="50"/>
      <c r="NPP615" s="50"/>
      <c r="NPQ615" s="50"/>
      <c r="NPR615" s="50"/>
      <c r="NPS615" s="50"/>
      <c r="NPT615" s="50"/>
      <c r="NPU615" s="50"/>
      <c r="NPV615" s="50"/>
      <c r="NPW615" s="50"/>
      <c r="NPX615" s="50"/>
      <c r="NPY615" s="50"/>
      <c r="NPZ615" s="50"/>
      <c r="NQA615" s="50"/>
      <c r="NQB615" s="50"/>
      <c r="NQC615" s="50"/>
      <c r="NQD615" s="50"/>
      <c r="NQE615" s="50"/>
      <c r="NQF615" s="50"/>
      <c r="NQG615" s="50"/>
      <c r="NQH615" s="50"/>
      <c r="NQI615" s="50"/>
      <c r="NQJ615" s="50"/>
      <c r="NQK615" s="50"/>
      <c r="NQL615" s="50"/>
      <c r="NQM615" s="50"/>
      <c r="NQN615" s="50"/>
      <c r="NQO615" s="50"/>
      <c r="NQP615" s="50"/>
      <c r="NQQ615" s="50"/>
      <c r="NQR615" s="50"/>
      <c r="NQS615" s="50"/>
      <c r="NQT615" s="50"/>
      <c r="NQU615" s="50"/>
      <c r="NQV615" s="50"/>
      <c r="NQW615" s="50"/>
      <c r="NQX615" s="50"/>
      <c r="NQY615" s="50"/>
      <c r="NQZ615" s="50"/>
      <c r="NRA615" s="50"/>
      <c r="NRB615" s="50"/>
      <c r="NRC615" s="50"/>
      <c r="NRD615" s="50"/>
      <c r="NRE615" s="50"/>
      <c r="NRF615" s="50"/>
      <c r="NRG615" s="50"/>
      <c r="NRH615" s="50"/>
      <c r="NRI615" s="50"/>
      <c r="NRJ615" s="50"/>
      <c r="NRK615" s="50"/>
      <c r="NRL615" s="50"/>
      <c r="NRM615" s="50"/>
      <c r="NRN615" s="50"/>
      <c r="NRO615" s="50"/>
      <c r="NRP615" s="50"/>
      <c r="NRQ615" s="50"/>
      <c r="NRR615" s="50"/>
      <c r="NRS615" s="50"/>
      <c r="NRT615" s="50"/>
      <c r="NRU615" s="50"/>
      <c r="NRV615" s="50"/>
      <c r="NRW615" s="50"/>
      <c r="NRX615" s="50"/>
      <c r="NRY615" s="50"/>
      <c r="NRZ615" s="50"/>
      <c r="NSA615" s="50"/>
      <c r="NSB615" s="50"/>
      <c r="NSC615" s="50"/>
      <c r="NSD615" s="50"/>
      <c r="NSE615" s="50"/>
      <c r="NSF615" s="50"/>
      <c r="NSG615" s="50"/>
      <c r="NSH615" s="50"/>
      <c r="NSI615" s="50"/>
      <c r="NSJ615" s="50"/>
      <c r="NSK615" s="50"/>
      <c r="NSL615" s="50"/>
      <c r="NSM615" s="50"/>
      <c r="NSN615" s="50"/>
      <c r="NSO615" s="50"/>
      <c r="NSP615" s="50"/>
      <c r="NSQ615" s="50"/>
      <c r="NSR615" s="50"/>
      <c r="NSS615" s="50"/>
      <c r="NST615" s="50"/>
      <c r="NSU615" s="50"/>
      <c r="NSV615" s="50"/>
      <c r="NSW615" s="50"/>
      <c r="NSX615" s="50"/>
      <c r="NSY615" s="50"/>
      <c r="NSZ615" s="50"/>
      <c r="NTB615" s="50"/>
      <c r="NTD615" s="50"/>
      <c r="NTE615" s="50"/>
      <c r="NTF615" s="50"/>
      <c r="NTG615" s="50"/>
      <c r="NTH615" s="50"/>
      <c r="NTI615" s="50"/>
      <c r="NTJ615" s="50"/>
      <c r="NTK615" s="50"/>
      <c r="NTP615" s="50"/>
      <c r="NTQ615" s="50"/>
      <c r="NTR615" s="50"/>
      <c r="NTS615" s="50"/>
      <c r="NTT615" s="50"/>
      <c r="NTU615" s="50"/>
      <c r="NTV615" s="50"/>
      <c r="NTW615" s="50"/>
      <c r="NTX615" s="50"/>
      <c r="NTY615" s="50"/>
      <c r="NTZ615" s="50"/>
      <c r="NUA615" s="50"/>
      <c r="NUB615" s="50"/>
      <c r="NUC615" s="50"/>
      <c r="NUD615" s="50"/>
      <c r="NUE615" s="50"/>
      <c r="NUF615" s="50"/>
      <c r="NUG615" s="50"/>
      <c r="NUH615" s="50"/>
      <c r="NUI615" s="50"/>
      <c r="NUJ615" s="50"/>
      <c r="NUK615" s="50"/>
      <c r="NUL615" s="50"/>
      <c r="NUM615" s="50"/>
      <c r="NUN615" s="50"/>
      <c r="NUO615" s="50"/>
      <c r="NUP615" s="50"/>
      <c r="NUQ615" s="50"/>
      <c r="NUR615" s="50"/>
      <c r="NUS615" s="50"/>
      <c r="NUT615" s="50"/>
      <c r="NUU615" s="50"/>
      <c r="NUV615" s="50"/>
      <c r="NUW615" s="50"/>
      <c r="NUX615" s="50"/>
      <c r="NUY615" s="50"/>
      <c r="NUZ615" s="50"/>
      <c r="NVA615" s="50"/>
      <c r="NVB615" s="50"/>
      <c r="NVC615" s="50"/>
      <c r="NVD615" s="50"/>
      <c r="NVE615" s="50"/>
      <c r="NVF615" s="50"/>
      <c r="NVG615" s="50"/>
      <c r="NVH615" s="50"/>
      <c r="NVI615" s="50"/>
      <c r="NVJ615" s="50"/>
      <c r="NVK615" s="50"/>
      <c r="NVL615" s="50"/>
      <c r="NVM615" s="50"/>
      <c r="NVN615" s="50"/>
      <c r="NVO615" s="50"/>
      <c r="NVP615" s="50"/>
      <c r="NVQ615" s="50"/>
      <c r="NVR615" s="50"/>
      <c r="NVS615" s="50"/>
      <c r="NVT615" s="50"/>
      <c r="NVU615" s="50"/>
      <c r="NVV615" s="50"/>
      <c r="NVW615" s="50"/>
      <c r="NVX615" s="50"/>
      <c r="NVY615" s="50"/>
      <c r="NVZ615" s="50"/>
      <c r="NWA615" s="50"/>
      <c r="NWB615" s="50"/>
      <c r="NWC615" s="50"/>
      <c r="NWD615" s="50"/>
      <c r="NWE615" s="50"/>
      <c r="NWF615" s="50"/>
      <c r="NWG615" s="50"/>
      <c r="NWH615" s="50"/>
      <c r="NWI615" s="50"/>
      <c r="NWJ615" s="50"/>
      <c r="NWK615" s="50"/>
      <c r="NWL615" s="50"/>
      <c r="NWM615" s="50"/>
      <c r="NWN615" s="50"/>
      <c r="NWO615" s="50"/>
      <c r="NWP615" s="50"/>
      <c r="NWQ615" s="50"/>
      <c r="NWR615" s="50"/>
      <c r="NWS615" s="50"/>
      <c r="NWT615" s="50"/>
      <c r="NWU615" s="50"/>
      <c r="NWV615" s="50"/>
      <c r="NWW615" s="50"/>
      <c r="NWX615" s="50"/>
      <c r="NWY615" s="50"/>
      <c r="NWZ615" s="50"/>
      <c r="NXA615" s="50"/>
      <c r="NXB615" s="50"/>
      <c r="NXC615" s="50"/>
      <c r="NXD615" s="50"/>
      <c r="NXE615" s="50"/>
      <c r="NXF615" s="50"/>
      <c r="NXG615" s="50"/>
      <c r="NXH615" s="50"/>
      <c r="NXI615" s="50"/>
      <c r="NXJ615" s="50"/>
      <c r="NXK615" s="50"/>
      <c r="NXL615" s="50"/>
      <c r="NXM615" s="50"/>
      <c r="NXN615" s="50"/>
      <c r="NXO615" s="50"/>
      <c r="NXP615" s="50"/>
      <c r="NXQ615" s="50"/>
      <c r="NXR615" s="50"/>
      <c r="NXS615" s="50"/>
      <c r="NXT615" s="50"/>
      <c r="NXU615" s="50"/>
      <c r="NXV615" s="50"/>
      <c r="NXW615" s="50"/>
      <c r="NXX615" s="50"/>
      <c r="NXY615" s="50"/>
      <c r="NXZ615" s="50"/>
      <c r="NYA615" s="50"/>
      <c r="NYB615" s="50"/>
      <c r="NYC615" s="50"/>
      <c r="NYD615" s="50"/>
      <c r="NYE615" s="50"/>
      <c r="NYF615" s="50"/>
      <c r="NYG615" s="50"/>
      <c r="NYH615" s="50"/>
      <c r="NYI615" s="50"/>
      <c r="NYJ615" s="50"/>
      <c r="NYK615" s="50"/>
      <c r="NYL615" s="50"/>
      <c r="NYM615" s="50"/>
      <c r="NYN615" s="50"/>
      <c r="NYO615" s="50"/>
      <c r="NYP615" s="50"/>
      <c r="NYQ615" s="50"/>
      <c r="NYR615" s="50"/>
      <c r="NYS615" s="50"/>
      <c r="NYT615" s="50"/>
      <c r="NYU615" s="50"/>
      <c r="NYV615" s="50"/>
      <c r="NYW615" s="50"/>
      <c r="NYX615" s="50"/>
      <c r="NYY615" s="50"/>
      <c r="NYZ615" s="50"/>
      <c r="NZA615" s="50"/>
      <c r="NZB615" s="50"/>
      <c r="NZC615" s="50"/>
      <c r="NZD615" s="50"/>
      <c r="NZE615" s="50"/>
      <c r="NZF615" s="50"/>
      <c r="NZG615" s="50"/>
      <c r="NZH615" s="50"/>
      <c r="NZI615" s="50"/>
      <c r="NZJ615" s="50"/>
      <c r="NZK615" s="50"/>
      <c r="NZL615" s="50"/>
      <c r="NZM615" s="50"/>
      <c r="NZN615" s="50"/>
      <c r="NZO615" s="50"/>
      <c r="NZP615" s="50"/>
      <c r="NZQ615" s="50"/>
      <c r="NZR615" s="50"/>
      <c r="NZS615" s="50"/>
      <c r="NZT615" s="50"/>
      <c r="NZU615" s="50"/>
      <c r="NZV615" s="50"/>
      <c r="NZW615" s="50"/>
      <c r="NZX615" s="50"/>
      <c r="NZY615" s="50"/>
      <c r="NZZ615" s="50"/>
      <c r="OAA615" s="50"/>
      <c r="OAB615" s="50"/>
      <c r="OAC615" s="50"/>
      <c r="OAD615" s="50"/>
      <c r="OAE615" s="50"/>
      <c r="OAF615" s="50"/>
      <c r="OAG615" s="50"/>
      <c r="OAH615" s="50"/>
      <c r="OAI615" s="50"/>
      <c r="OAJ615" s="50"/>
      <c r="OAK615" s="50"/>
      <c r="OAL615" s="50"/>
      <c r="OAM615" s="50"/>
      <c r="OAN615" s="50"/>
      <c r="OAO615" s="50"/>
      <c r="OAP615" s="50"/>
      <c r="OAQ615" s="50"/>
      <c r="OAR615" s="50"/>
      <c r="OAS615" s="50"/>
      <c r="OAT615" s="50"/>
      <c r="OAU615" s="50"/>
      <c r="OAV615" s="50"/>
      <c r="OAW615" s="50"/>
      <c r="OAX615" s="50"/>
      <c r="OAY615" s="50"/>
      <c r="OAZ615" s="50"/>
      <c r="OBA615" s="50"/>
      <c r="OBB615" s="50"/>
      <c r="OBC615" s="50"/>
      <c r="OBD615" s="50"/>
      <c r="OBE615" s="50"/>
      <c r="OBF615" s="50"/>
      <c r="OBG615" s="50"/>
      <c r="OBH615" s="50"/>
      <c r="OBI615" s="50"/>
      <c r="OBJ615" s="50"/>
      <c r="OBK615" s="50"/>
      <c r="OBL615" s="50"/>
      <c r="OBM615" s="50"/>
      <c r="OBN615" s="50"/>
      <c r="OBO615" s="50"/>
      <c r="OBP615" s="50"/>
      <c r="OBQ615" s="50"/>
      <c r="OBR615" s="50"/>
      <c r="OBS615" s="50"/>
      <c r="OBT615" s="50"/>
      <c r="OBU615" s="50"/>
      <c r="OBV615" s="50"/>
      <c r="OBW615" s="50"/>
      <c r="OBX615" s="50"/>
      <c r="OBY615" s="50"/>
      <c r="OBZ615" s="50"/>
      <c r="OCA615" s="50"/>
      <c r="OCB615" s="50"/>
      <c r="OCC615" s="50"/>
      <c r="OCD615" s="50"/>
      <c r="OCE615" s="50"/>
      <c r="OCF615" s="50"/>
      <c r="OCG615" s="50"/>
      <c r="OCH615" s="50"/>
      <c r="OCI615" s="50"/>
      <c r="OCJ615" s="50"/>
      <c r="OCK615" s="50"/>
      <c r="OCL615" s="50"/>
      <c r="OCM615" s="50"/>
      <c r="OCN615" s="50"/>
      <c r="OCO615" s="50"/>
      <c r="OCP615" s="50"/>
      <c r="OCQ615" s="50"/>
      <c r="OCR615" s="50"/>
      <c r="OCS615" s="50"/>
      <c r="OCT615" s="50"/>
      <c r="OCU615" s="50"/>
      <c r="OCV615" s="50"/>
      <c r="OCX615" s="50"/>
      <c r="OCZ615" s="50"/>
      <c r="ODA615" s="50"/>
      <c r="ODB615" s="50"/>
      <c r="ODC615" s="50"/>
      <c r="ODD615" s="50"/>
      <c r="ODE615" s="50"/>
      <c r="ODF615" s="50"/>
      <c r="ODG615" s="50"/>
      <c r="ODL615" s="50"/>
      <c r="ODM615" s="50"/>
      <c r="ODN615" s="50"/>
      <c r="ODO615" s="50"/>
      <c r="ODP615" s="50"/>
      <c r="ODQ615" s="50"/>
      <c r="ODR615" s="50"/>
      <c r="ODS615" s="50"/>
      <c r="ODT615" s="50"/>
      <c r="ODU615" s="50"/>
      <c r="ODV615" s="50"/>
      <c r="ODW615" s="50"/>
      <c r="ODX615" s="50"/>
      <c r="ODY615" s="50"/>
      <c r="ODZ615" s="50"/>
      <c r="OEA615" s="50"/>
      <c r="OEB615" s="50"/>
      <c r="OEC615" s="50"/>
      <c r="OED615" s="50"/>
      <c r="OEE615" s="50"/>
      <c r="OEF615" s="50"/>
      <c r="OEG615" s="50"/>
      <c r="OEH615" s="50"/>
      <c r="OEI615" s="50"/>
      <c r="OEJ615" s="50"/>
      <c r="OEK615" s="50"/>
      <c r="OEL615" s="50"/>
      <c r="OEM615" s="50"/>
      <c r="OEN615" s="50"/>
      <c r="OEO615" s="50"/>
      <c r="OEP615" s="50"/>
      <c r="OEQ615" s="50"/>
      <c r="OER615" s="50"/>
      <c r="OES615" s="50"/>
      <c r="OET615" s="50"/>
      <c r="OEU615" s="50"/>
      <c r="OEV615" s="50"/>
      <c r="OEW615" s="50"/>
      <c r="OEX615" s="50"/>
      <c r="OEY615" s="50"/>
      <c r="OEZ615" s="50"/>
      <c r="OFA615" s="50"/>
      <c r="OFB615" s="50"/>
      <c r="OFC615" s="50"/>
      <c r="OFD615" s="50"/>
      <c r="OFE615" s="50"/>
      <c r="OFF615" s="50"/>
      <c r="OFG615" s="50"/>
      <c r="OFH615" s="50"/>
      <c r="OFI615" s="50"/>
      <c r="OFJ615" s="50"/>
      <c r="OFK615" s="50"/>
      <c r="OFL615" s="50"/>
      <c r="OFM615" s="50"/>
      <c r="OFN615" s="50"/>
      <c r="OFO615" s="50"/>
      <c r="OFP615" s="50"/>
      <c r="OFQ615" s="50"/>
      <c r="OFR615" s="50"/>
      <c r="OFS615" s="50"/>
      <c r="OFT615" s="50"/>
      <c r="OFU615" s="50"/>
      <c r="OFV615" s="50"/>
      <c r="OFW615" s="50"/>
      <c r="OFX615" s="50"/>
      <c r="OFY615" s="50"/>
      <c r="OFZ615" s="50"/>
      <c r="OGA615" s="50"/>
      <c r="OGB615" s="50"/>
      <c r="OGC615" s="50"/>
      <c r="OGD615" s="50"/>
      <c r="OGE615" s="50"/>
      <c r="OGF615" s="50"/>
      <c r="OGG615" s="50"/>
      <c r="OGH615" s="50"/>
      <c r="OGI615" s="50"/>
      <c r="OGJ615" s="50"/>
      <c r="OGK615" s="50"/>
      <c r="OGL615" s="50"/>
      <c r="OGM615" s="50"/>
      <c r="OGN615" s="50"/>
      <c r="OGO615" s="50"/>
      <c r="OGP615" s="50"/>
      <c r="OGQ615" s="50"/>
      <c r="OGR615" s="50"/>
      <c r="OGS615" s="50"/>
      <c r="OGT615" s="50"/>
      <c r="OGU615" s="50"/>
      <c r="OGV615" s="50"/>
      <c r="OGW615" s="50"/>
      <c r="OGX615" s="50"/>
      <c r="OGY615" s="50"/>
      <c r="OGZ615" s="50"/>
      <c r="OHA615" s="50"/>
      <c r="OHB615" s="50"/>
      <c r="OHC615" s="50"/>
      <c r="OHD615" s="50"/>
      <c r="OHE615" s="50"/>
      <c r="OHF615" s="50"/>
      <c r="OHG615" s="50"/>
      <c r="OHH615" s="50"/>
      <c r="OHI615" s="50"/>
      <c r="OHJ615" s="50"/>
      <c r="OHK615" s="50"/>
      <c r="OHL615" s="50"/>
      <c r="OHM615" s="50"/>
      <c r="OHN615" s="50"/>
      <c r="OHO615" s="50"/>
      <c r="OHP615" s="50"/>
      <c r="OHQ615" s="50"/>
      <c r="OHR615" s="50"/>
      <c r="OHS615" s="50"/>
      <c r="OHT615" s="50"/>
      <c r="OHU615" s="50"/>
      <c r="OHV615" s="50"/>
      <c r="OHW615" s="50"/>
      <c r="OHX615" s="50"/>
      <c r="OHY615" s="50"/>
      <c r="OHZ615" s="50"/>
      <c r="OIA615" s="50"/>
      <c r="OIB615" s="50"/>
      <c r="OIC615" s="50"/>
      <c r="OID615" s="50"/>
      <c r="OIE615" s="50"/>
      <c r="OIF615" s="50"/>
      <c r="OIG615" s="50"/>
      <c r="OIH615" s="50"/>
      <c r="OII615" s="50"/>
      <c r="OIJ615" s="50"/>
      <c r="OIK615" s="50"/>
      <c r="OIL615" s="50"/>
      <c r="OIM615" s="50"/>
      <c r="OIN615" s="50"/>
      <c r="OIO615" s="50"/>
      <c r="OIP615" s="50"/>
      <c r="OIQ615" s="50"/>
      <c r="OIR615" s="50"/>
      <c r="OIS615" s="50"/>
      <c r="OIT615" s="50"/>
      <c r="OIU615" s="50"/>
      <c r="OIV615" s="50"/>
      <c r="OIW615" s="50"/>
      <c r="OIX615" s="50"/>
      <c r="OIY615" s="50"/>
      <c r="OIZ615" s="50"/>
      <c r="OJA615" s="50"/>
      <c r="OJB615" s="50"/>
      <c r="OJC615" s="50"/>
      <c r="OJD615" s="50"/>
      <c r="OJE615" s="50"/>
      <c r="OJF615" s="50"/>
      <c r="OJG615" s="50"/>
      <c r="OJH615" s="50"/>
      <c r="OJI615" s="50"/>
      <c r="OJJ615" s="50"/>
      <c r="OJK615" s="50"/>
      <c r="OJL615" s="50"/>
      <c r="OJM615" s="50"/>
      <c r="OJN615" s="50"/>
      <c r="OJO615" s="50"/>
      <c r="OJP615" s="50"/>
      <c r="OJQ615" s="50"/>
      <c r="OJR615" s="50"/>
      <c r="OJS615" s="50"/>
      <c r="OJT615" s="50"/>
      <c r="OJU615" s="50"/>
      <c r="OJV615" s="50"/>
      <c r="OJW615" s="50"/>
      <c r="OJX615" s="50"/>
      <c r="OJY615" s="50"/>
      <c r="OJZ615" s="50"/>
      <c r="OKA615" s="50"/>
      <c r="OKB615" s="50"/>
      <c r="OKC615" s="50"/>
      <c r="OKD615" s="50"/>
      <c r="OKE615" s="50"/>
      <c r="OKF615" s="50"/>
      <c r="OKG615" s="50"/>
      <c r="OKH615" s="50"/>
      <c r="OKI615" s="50"/>
      <c r="OKJ615" s="50"/>
      <c r="OKK615" s="50"/>
      <c r="OKL615" s="50"/>
      <c r="OKM615" s="50"/>
      <c r="OKN615" s="50"/>
      <c r="OKO615" s="50"/>
      <c r="OKP615" s="50"/>
      <c r="OKQ615" s="50"/>
      <c r="OKR615" s="50"/>
      <c r="OKS615" s="50"/>
      <c r="OKT615" s="50"/>
      <c r="OKU615" s="50"/>
      <c r="OKV615" s="50"/>
      <c r="OKW615" s="50"/>
      <c r="OKX615" s="50"/>
      <c r="OKY615" s="50"/>
      <c r="OKZ615" s="50"/>
      <c r="OLA615" s="50"/>
      <c r="OLB615" s="50"/>
      <c r="OLC615" s="50"/>
      <c r="OLD615" s="50"/>
      <c r="OLE615" s="50"/>
      <c r="OLF615" s="50"/>
      <c r="OLG615" s="50"/>
      <c r="OLH615" s="50"/>
      <c r="OLI615" s="50"/>
      <c r="OLJ615" s="50"/>
      <c r="OLK615" s="50"/>
      <c r="OLL615" s="50"/>
      <c r="OLM615" s="50"/>
      <c r="OLN615" s="50"/>
      <c r="OLO615" s="50"/>
      <c r="OLP615" s="50"/>
      <c r="OLQ615" s="50"/>
      <c r="OLR615" s="50"/>
      <c r="OLS615" s="50"/>
      <c r="OLT615" s="50"/>
      <c r="OLU615" s="50"/>
      <c r="OLV615" s="50"/>
      <c r="OLW615" s="50"/>
      <c r="OLX615" s="50"/>
      <c r="OLY615" s="50"/>
      <c r="OLZ615" s="50"/>
      <c r="OMA615" s="50"/>
      <c r="OMB615" s="50"/>
      <c r="OMC615" s="50"/>
      <c r="OMD615" s="50"/>
      <c r="OME615" s="50"/>
      <c r="OMF615" s="50"/>
      <c r="OMG615" s="50"/>
      <c r="OMH615" s="50"/>
      <c r="OMI615" s="50"/>
      <c r="OMJ615" s="50"/>
      <c r="OMK615" s="50"/>
      <c r="OML615" s="50"/>
      <c r="OMM615" s="50"/>
      <c r="OMN615" s="50"/>
      <c r="OMO615" s="50"/>
      <c r="OMP615" s="50"/>
      <c r="OMQ615" s="50"/>
      <c r="OMR615" s="50"/>
      <c r="OMT615" s="50"/>
      <c r="OMV615" s="50"/>
      <c r="OMW615" s="50"/>
      <c r="OMX615" s="50"/>
      <c r="OMY615" s="50"/>
      <c r="OMZ615" s="50"/>
      <c r="ONA615" s="50"/>
      <c r="ONB615" s="50"/>
      <c r="ONC615" s="50"/>
      <c r="ONH615" s="50"/>
      <c r="ONI615" s="50"/>
      <c r="ONJ615" s="50"/>
      <c r="ONK615" s="50"/>
      <c r="ONL615" s="50"/>
      <c r="ONM615" s="50"/>
      <c r="ONN615" s="50"/>
      <c r="ONO615" s="50"/>
      <c r="ONP615" s="50"/>
      <c r="ONQ615" s="50"/>
      <c r="ONR615" s="50"/>
      <c r="ONS615" s="50"/>
      <c r="ONT615" s="50"/>
      <c r="ONU615" s="50"/>
      <c r="ONV615" s="50"/>
      <c r="ONW615" s="50"/>
      <c r="ONX615" s="50"/>
      <c r="ONY615" s="50"/>
      <c r="ONZ615" s="50"/>
      <c r="OOA615" s="50"/>
      <c r="OOB615" s="50"/>
      <c r="OOC615" s="50"/>
      <c r="OOD615" s="50"/>
      <c r="OOE615" s="50"/>
      <c r="OOF615" s="50"/>
      <c r="OOG615" s="50"/>
      <c r="OOH615" s="50"/>
      <c r="OOI615" s="50"/>
      <c r="OOJ615" s="50"/>
      <c r="OOK615" s="50"/>
      <c r="OOL615" s="50"/>
      <c r="OOM615" s="50"/>
      <c r="OON615" s="50"/>
      <c r="OOO615" s="50"/>
      <c r="OOP615" s="50"/>
      <c r="OOQ615" s="50"/>
      <c r="OOR615" s="50"/>
      <c r="OOS615" s="50"/>
      <c r="OOT615" s="50"/>
      <c r="OOU615" s="50"/>
      <c r="OOV615" s="50"/>
      <c r="OOW615" s="50"/>
      <c r="OOX615" s="50"/>
      <c r="OOY615" s="50"/>
      <c r="OOZ615" s="50"/>
      <c r="OPA615" s="50"/>
      <c r="OPB615" s="50"/>
      <c r="OPC615" s="50"/>
      <c r="OPD615" s="50"/>
      <c r="OPE615" s="50"/>
      <c r="OPF615" s="50"/>
      <c r="OPG615" s="50"/>
      <c r="OPH615" s="50"/>
      <c r="OPI615" s="50"/>
      <c r="OPJ615" s="50"/>
      <c r="OPK615" s="50"/>
      <c r="OPL615" s="50"/>
      <c r="OPM615" s="50"/>
      <c r="OPN615" s="50"/>
      <c r="OPO615" s="50"/>
      <c r="OPP615" s="50"/>
      <c r="OPQ615" s="50"/>
      <c r="OPR615" s="50"/>
      <c r="OPS615" s="50"/>
      <c r="OPT615" s="50"/>
      <c r="OPU615" s="50"/>
      <c r="OPV615" s="50"/>
      <c r="OPW615" s="50"/>
      <c r="OPX615" s="50"/>
      <c r="OPY615" s="50"/>
      <c r="OPZ615" s="50"/>
      <c r="OQA615" s="50"/>
      <c r="OQB615" s="50"/>
      <c r="OQC615" s="50"/>
      <c r="OQD615" s="50"/>
      <c r="OQE615" s="50"/>
      <c r="OQF615" s="50"/>
      <c r="OQG615" s="50"/>
      <c r="OQH615" s="50"/>
      <c r="OQI615" s="50"/>
      <c r="OQJ615" s="50"/>
      <c r="OQK615" s="50"/>
      <c r="OQL615" s="50"/>
      <c r="OQM615" s="50"/>
      <c r="OQN615" s="50"/>
      <c r="OQO615" s="50"/>
      <c r="OQP615" s="50"/>
      <c r="OQQ615" s="50"/>
      <c r="OQR615" s="50"/>
      <c r="OQS615" s="50"/>
      <c r="OQT615" s="50"/>
      <c r="OQU615" s="50"/>
      <c r="OQV615" s="50"/>
      <c r="OQW615" s="50"/>
      <c r="OQX615" s="50"/>
      <c r="OQY615" s="50"/>
      <c r="OQZ615" s="50"/>
      <c r="ORA615" s="50"/>
      <c r="ORB615" s="50"/>
      <c r="ORC615" s="50"/>
      <c r="ORD615" s="50"/>
      <c r="ORE615" s="50"/>
      <c r="ORF615" s="50"/>
      <c r="ORG615" s="50"/>
      <c r="ORH615" s="50"/>
      <c r="ORI615" s="50"/>
      <c r="ORJ615" s="50"/>
      <c r="ORK615" s="50"/>
      <c r="ORL615" s="50"/>
      <c r="ORM615" s="50"/>
      <c r="ORN615" s="50"/>
      <c r="ORO615" s="50"/>
      <c r="ORP615" s="50"/>
      <c r="ORQ615" s="50"/>
      <c r="ORR615" s="50"/>
      <c r="ORS615" s="50"/>
      <c r="ORT615" s="50"/>
      <c r="ORU615" s="50"/>
      <c r="ORV615" s="50"/>
      <c r="ORW615" s="50"/>
      <c r="ORX615" s="50"/>
      <c r="ORY615" s="50"/>
      <c r="ORZ615" s="50"/>
      <c r="OSA615" s="50"/>
      <c r="OSB615" s="50"/>
      <c r="OSC615" s="50"/>
      <c r="OSD615" s="50"/>
      <c r="OSE615" s="50"/>
      <c r="OSF615" s="50"/>
      <c r="OSG615" s="50"/>
      <c r="OSH615" s="50"/>
      <c r="OSI615" s="50"/>
      <c r="OSJ615" s="50"/>
      <c r="OSK615" s="50"/>
      <c r="OSL615" s="50"/>
      <c r="OSM615" s="50"/>
      <c r="OSN615" s="50"/>
      <c r="OSO615" s="50"/>
      <c r="OSP615" s="50"/>
      <c r="OSQ615" s="50"/>
      <c r="OSR615" s="50"/>
      <c r="OSS615" s="50"/>
      <c r="OST615" s="50"/>
      <c r="OSU615" s="50"/>
      <c r="OSV615" s="50"/>
      <c r="OSW615" s="50"/>
      <c r="OSX615" s="50"/>
      <c r="OSY615" s="50"/>
      <c r="OSZ615" s="50"/>
      <c r="OTA615" s="50"/>
      <c r="OTB615" s="50"/>
      <c r="OTC615" s="50"/>
      <c r="OTD615" s="50"/>
      <c r="OTE615" s="50"/>
      <c r="OTF615" s="50"/>
      <c r="OTG615" s="50"/>
      <c r="OTH615" s="50"/>
      <c r="OTI615" s="50"/>
      <c r="OTJ615" s="50"/>
      <c r="OTK615" s="50"/>
      <c r="OTL615" s="50"/>
      <c r="OTM615" s="50"/>
      <c r="OTN615" s="50"/>
      <c r="OTO615" s="50"/>
      <c r="OTP615" s="50"/>
      <c r="OTQ615" s="50"/>
      <c r="OTR615" s="50"/>
      <c r="OTS615" s="50"/>
      <c r="OTT615" s="50"/>
      <c r="OTU615" s="50"/>
      <c r="OTV615" s="50"/>
      <c r="OTW615" s="50"/>
      <c r="OTX615" s="50"/>
      <c r="OTY615" s="50"/>
      <c r="OTZ615" s="50"/>
      <c r="OUA615" s="50"/>
      <c r="OUB615" s="50"/>
      <c r="OUC615" s="50"/>
      <c r="OUD615" s="50"/>
      <c r="OUE615" s="50"/>
      <c r="OUF615" s="50"/>
      <c r="OUG615" s="50"/>
      <c r="OUH615" s="50"/>
      <c r="OUI615" s="50"/>
      <c r="OUJ615" s="50"/>
      <c r="OUK615" s="50"/>
      <c r="OUL615" s="50"/>
      <c r="OUM615" s="50"/>
      <c r="OUN615" s="50"/>
      <c r="OUO615" s="50"/>
      <c r="OUP615" s="50"/>
      <c r="OUQ615" s="50"/>
      <c r="OUR615" s="50"/>
      <c r="OUS615" s="50"/>
      <c r="OUT615" s="50"/>
      <c r="OUU615" s="50"/>
      <c r="OUV615" s="50"/>
      <c r="OUW615" s="50"/>
      <c r="OUX615" s="50"/>
      <c r="OUY615" s="50"/>
      <c r="OUZ615" s="50"/>
      <c r="OVA615" s="50"/>
      <c r="OVB615" s="50"/>
      <c r="OVC615" s="50"/>
      <c r="OVD615" s="50"/>
      <c r="OVE615" s="50"/>
      <c r="OVF615" s="50"/>
      <c r="OVG615" s="50"/>
      <c r="OVH615" s="50"/>
      <c r="OVI615" s="50"/>
      <c r="OVJ615" s="50"/>
      <c r="OVK615" s="50"/>
      <c r="OVL615" s="50"/>
      <c r="OVM615" s="50"/>
      <c r="OVN615" s="50"/>
      <c r="OVO615" s="50"/>
      <c r="OVP615" s="50"/>
      <c r="OVQ615" s="50"/>
      <c r="OVR615" s="50"/>
      <c r="OVS615" s="50"/>
      <c r="OVT615" s="50"/>
      <c r="OVU615" s="50"/>
      <c r="OVV615" s="50"/>
      <c r="OVW615" s="50"/>
      <c r="OVX615" s="50"/>
      <c r="OVY615" s="50"/>
      <c r="OVZ615" s="50"/>
      <c r="OWA615" s="50"/>
      <c r="OWB615" s="50"/>
      <c r="OWC615" s="50"/>
      <c r="OWD615" s="50"/>
      <c r="OWE615" s="50"/>
      <c r="OWF615" s="50"/>
      <c r="OWG615" s="50"/>
      <c r="OWH615" s="50"/>
      <c r="OWI615" s="50"/>
      <c r="OWJ615" s="50"/>
      <c r="OWK615" s="50"/>
      <c r="OWL615" s="50"/>
      <c r="OWM615" s="50"/>
      <c r="OWN615" s="50"/>
      <c r="OWP615" s="50"/>
      <c r="OWR615" s="50"/>
      <c r="OWS615" s="50"/>
      <c r="OWT615" s="50"/>
      <c r="OWU615" s="50"/>
      <c r="OWV615" s="50"/>
      <c r="OWW615" s="50"/>
      <c r="OWX615" s="50"/>
      <c r="OWY615" s="50"/>
      <c r="OXD615" s="50"/>
      <c r="OXE615" s="50"/>
      <c r="OXF615" s="50"/>
      <c r="OXG615" s="50"/>
      <c r="OXH615" s="50"/>
      <c r="OXI615" s="50"/>
      <c r="OXJ615" s="50"/>
      <c r="OXK615" s="50"/>
      <c r="OXL615" s="50"/>
      <c r="OXM615" s="50"/>
      <c r="OXN615" s="50"/>
      <c r="OXO615" s="50"/>
      <c r="OXP615" s="50"/>
      <c r="OXQ615" s="50"/>
      <c r="OXR615" s="50"/>
      <c r="OXS615" s="50"/>
      <c r="OXT615" s="50"/>
      <c r="OXU615" s="50"/>
      <c r="OXV615" s="50"/>
      <c r="OXW615" s="50"/>
      <c r="OXX615" s="50"/>
      <c r="OXY615" s="50"/>
      <c r="OXZ615" s="50"/>
      <c r="OYA615" s="50"/>
      <c r="OYB615" s="50"/>
      <c r="OYC615" s="50"/>
      <c r="OYD615" s="50"/>
      <c r="OYE615" s="50"/>
      <c r="OYF615" s="50"/>
      <c r="OYG615" s="50"/>
      <c r="OYH615" s="50"/>
      <c r="OYI615" s="50"/>
      <c r="OYJ615" s="50"/>
      <c r="OYK615" s="50"/>
      <c r="OYL615" s="50"/>
      <c r="OYM615" s="50"/>
      <c r="OYN615" s="50"/>
      <c r="OYO615" s="50"/>
      <c r="OYP615" s="50"/>
      <c r="OYQ615" s="50"/>
      <c r="OYR615" s="50"/>
      <c r="OYS615" s="50"/>
      <c r="OYT615" s="50"/>
      <c r="OYU615" s="50"/>
      <c r="OYV615" s="50"/>
      <c r="OYW615" s="50"/>
      <c r="OYX615" s="50"/>
      <c r="OYY615" s="50"/>
      <c r="OYZ615" s="50"/>
      <c r="OZA615" s="50"/>
      <c r="OZB615" s="50"/>
      <c r="OZC615" s="50"/>
      <c r="OZD615" s="50"/>
      <c r="OZE615" s="50"/>
      <c r="OZF615" s="50"/>
      <c r="OZG615" s="50"/>
      <c r="OZH615" s="50"/>
      <c r="OZI615" s="50"/>
      <c r="OZJ615" s="50"/>
      <c r="OZK615" s="50"/>
      <c r="OZL615" s="50"/>
      <c r="OZM615" s="50"/>
      <c r="OZN615" s="50"/>
      <c r="OZO615" s="50"/>
      <c r="OZP615" s="50"/>
      <c r="OZQ615" s="50"/>
      <c r="OZR615" s="50"/>
      <c r="OZS615" s="50"/>
      <c r="OZT615" s="50"/>
      <c r="OZU615" s="50"/>
      <c r="OZV615" s="50"/>
      <c r="OZW615" s="50"/>
      <c r="OZX615" s="50"/>
      <c r="OZY615" s="50"/>
      <c r="OZZ615" s="50"/>
      <c r="PAA615" s="50"/>
      <c r="PAB615" s="50"/>
      <c r="PAC615" s="50"/>
      <c r="PAD615" s="50"/>
      <c r="PAE615" s="50"/>
      <c r="PAF615" s="50"/>
      <c r="PAG615" s="50"/>
      <c r="PAH615" s="50"/>
      <c r="PAI615" s="50"/>
      <c r="PAJ615" s="50"/>
      <c r="PAK615" s="50"/>
      <c r="PAL615" s="50"/>
      <c r="PAM615" s="50"/>
      <c r="PAN615" s="50"/>
      <c r="PAO615" s="50"/>
      <c r="PAP615" s="50"/>
      <c r="PAQ615" s="50"/>
      <c r="PAR615" s="50"/>
      <c r="PAS615" s="50"/>
      <c r="PAT615" s="50"/>
      <c r="PAU615" s="50"/>
      <c r="PAV615" s="50"/>
      <c r="PAW615" s="50"/>
      <c r="PAX615" s="50"/>
      <c r="PAY615" s="50"/>
      <c r="PAZ615" s="50"/>
      <c r="PBA615" s="50"/>
      <c r="PBB615" s="50"/>
      <c r="PBC615" s="50"/>
      <c r="PBD615" s="50"/>
      <c r="PBE615" s="50"/>
      <c r="PBF615" s="50"/>
      <c r="PBG615" s="50"/>
      <c r="PBH615" s="50"/>
      <c r="PBI615" s="50"/>
      <c r="PBJ615" s="50"/>
      <c r="PBK615" s="50"/>
      <c r="PBL615" s="50"/>
      <c r="PBM615" s="50"/>
      <c r="PBN615" s="50"/>
      <c r="PBO615" s="50"/>
      <c r="PBP615" s="50"/>
      <c r="PBQ615" s="50"/>
      <c r="PBR615" s="50"/>
      <c r="PBS615" s="50"/>
      <c r="PBT615" s="50"/>
      <c r="PBU615" s="50"/>
      <c r="PBV615" s="50"/>
      <c r="PBW615" s="50"/>
      <c r="PBX615" s="50"/>
      <c r="PBY615" s="50"/>
      <c r="PBZ615" s="50"/>
      <c r="PCA615" s="50"/>
      <c r="PCB615" s="50"/>
      <c r="PCC615" s="50"/>
      <c r="PCD615" s="50"/>
      <c r="PCE615" s="50"/>
      <c r="PCF615" s="50"/>
      <c r="PCG615" s="50"/>
      <c r="PCH615" s="50"/>
      <c r="PCI615" s="50"/>
      <c r="PCJ615" s="50"/>
      <c r="PCK615" s="50"/>
      <c r="PCL615" s="50"/>
      <c r="PCM615" s="50"/>
      <c r="PCN615" s="50"/>
      <c r="PCO615" s="50"/>
      <c r="PCP615" s="50"/>
      <c r="PCQ615" s="50"/>
      <c r="PCR615" s="50"/>
      <c r="PCS615" s="50"/>
      <c r="PCT615" s="50"/>
      <c r="PCU615" s="50"/>
      <c r="PCV615" s="50"/>
      <c r="PCW615" s="50"/>
      <c r="PCX615" s="50"/>
      <c r="PCY615" s="50"/>
      <c r="PCZ615" s="50"/>
      <c r="PDA615" s="50"/>
      <c r="PDB615" s="50"/>
      <c r="PDC615" s="50"/>
      <c r="PDD615" s="50"/>
      <c r="PDE615" s="50"/>
      <c r="PDF615" s="50"/>
      <c r="PDG615" s="50"/>
      <c r="PDH615" s="50"/>
      <c r="PDI615" s="50"/>
      <c r="PDJ615" s="50"/>
      <c r="PDK615" s="50"/>
      <c r="PDL615" s="50"/>
      <c r="PDM615" s="50"/>
      <c r="PDN615" s="50"/>
      <c r="PDO615" s="50"/>
      <c r="PDP615" s="50"/>
      <c r="PDQ615" s="50"/>
      <c r="PDR615" s="50"/>
      <c r="PDS615" s="50"/>
      <c r="PDT615" s="50"/>
      <c r="PDU615" s="50"/>
      <c r="PDV615" s="50"/>
      <c r="PDW615" s="50"/>
      <c r="PDX615" s="50"/>
      <c r="PDY615" s="50"/>
      <c r="PDZ615" s="50"/>
      <c r="PEA615" s="50"/>
      <c r="PEB615" s="50"/>
      <c r="PEC615" s="50"/>
      <c r="PED615" s="50"/>
      <c r="PEE615" s="50"/>
      <c r="PEF615" s="50"/>
      <c r="PEG615" s="50"/>
      <c r="PEH615" s="50"/>
      <c r="PEI615" s="50"/>
      <c r="PEJ615" s="50"/>
      <c r="PEK615" s="50"/>
      <c r="PEL615" s="50"/>
      <c r="PEM615" s="50"/>
      <c r="PEN615" s="50"/>
      <c r="PEO615" s="50"/>
      <c r="PEP615" s="50"/>
      <c r="PEQ615" s="50"/>
      <c r="PER615" s="50"/>
      <c r="PES615" s="50"/>
      <c r="PET615" s="50"/>
      <c r="PEU615" s="50"/>
      <c r="PEV615" s="50"/>
      <c r="PEW615" s="50"/>
      <c r="PEX615" s="50"/>
      <c r="PEY615" s="50"/>
      <c r="PEZ615" s="50"/>
      <c r="PFA615" s="50"/>
      <c r="PFB615" s="50"/>
      <c r="PFC615" s="50"/>
      <c r="PFD615" s="50"/>
      <c r="PFE615" s="50"/>
      <c r="PFF615" s="50"/>
      <c r="PFG615" s="50"/>
      <c r="PFH615" s="50"/>
      <c r="PFI615" s="50"/>
      <c r="PFJ615" s="50"/>
      <c r="PFK615" s="50"/>
      <c r="PFL615" s="50"/>
      <c r="PFM615" s="50"/>
      <c r="PFN615" s="50"/>
      <c r="PFO615" s="50"/>
      <c r="PFP615" s="50"/>
      <c r="PFQ615" s="50"/>
      <c r="PFR615" s="50"/>
      <c r="PFS615" s="50"/>
      <c r="PFT615" s="50"/>
      <c r="PFU615" s="50"/>
      <c r="PFV615" s="50"/>
      <c r="PFW615" s="50"/>
      <c r="PFX615" s="50"/>
      <c r="PFY615" s="50"/>
      <c r="PFZ615" s="50"/>
      <c r="PGA615" s="50"/>
      <c r="PGB615" s="50"/>
      <c r="PGC615" s="50"/>
      <c r="PGD615" s="50"/>
      <c r="PGE615" s="50"/>
      <c r="PGF615" s="50"/>
      <c r="PGG615" s="50"/>
      <c r="PGH615" s="50"/>
      <c r="PGI615" s="50"/>
      <c r="PGJ615" s="50"/>
      <c r="PGL615" s="50"/>
      <c r="PGN615" s="50"/>
      <c r="PGO615" s="50"/>
      <c r="PGP615" s="50"/>
      <c r="PGQ615" s="50"/>
      <c r="PGR615" s="50"/>
      <c r="PGS615" s="50"/>
      <c r="PGT615" s="50"/>
      <c r="PGU615" s="50"/>
      <c r="PGZ615" s="50"/>
      <c r="PHA615" s="50"/>
      <c r="PHB615" s="50"/>
      <c r="PHC615" s="50"/>
      <c r="PHD615" s="50"/>
      <c r="PHE615" s="50"/>
      <c r="PHF615" s="50"/>
      <c r="PHG615" s="50"/>
      <c r="PHH615" s="50"/>
      <c r="PHI615" s="50"/>
      <c r="PHJ615" s="50"/>
      <c r="PHK615" s="50"/>
      <c r="PHL615" s="50"/>
      <c r="PHM615" s="50"/>
      <c r="PHN615" s="50"/>
      <c r="PHO615" s="50"/>
      <c r="PHP615" s="50"/>
      <c r="PHQ615" s="50"/>
      <c r="PHR615" s="50"/>
      <c r="PHS615" s="50"/>
      <c r="PHT615" s="50"/>
      <c r="PHU615" s="50"/>
      <c r="PHV615" s="50"/>
      <c r="PHW615" s="50"/>
      <c r="PHX615" s="50"/>
      <c r="PHY615" s="50"/>
      <c r="PHZ615" s="50"/>
      <c r="PIA615" s="50"/>
      <c r="PIB615" s="50"/>
      <c r="PIC615" s="50"/>
      <c r="PID615" s="50"/>
      <c r="PIE615" s="50"/>
      <c r="PIF615" s="50"/>
      <c r="PIG615" s="50"/>
      <c r="PIH615" s="50"/>
      <c r="PII615" s="50"/>
      <c r="PIJ615" s="50"/>
      <c r="PIK615" s="50"/>
      <c r="PIL615" s="50"/>
      <c r="PIM615" s="50"/>
      <c r="PIN615" s="50"/>
      <c r="PIO615" s="50"/>
      <c r="PIP615" s="50"/>
      <c r="PIQ615" s="50"/>
      <c r="PIR615" s="50"/>
      <c r="PIS615" s="50"/>
      <c r="PIT615" s="50"/>
      <c r="PIU615" s="50"/>
      <c r="PIV615" s="50"/>
      <c r="PIW615" s="50"/>
      <c r="PIX615" s="50"/>
      <c r="PIY615" s="50"/>
      <c r="PIZ615" s="50"/>
      <c r="PJA615" s="50"/>
      <c r="PJB615" s="50"/>
      <c r="PJC615" s="50"/>
      <c r="PJD615" s="50"/>
      <c r="PJE615" s="50"/>
      <c r="PJF615" s="50"/>
      <c r="PJG615" s="50"/>
      <c r="PJH615" s="50"/>
      <c r="PJI615" s="50"/>
      <c r="PJJ615" s="50"/>
      <c r="PJK615" s="50"/>
      <c r="PJL615" s="50"/>
      <c r="PJM615" s="50"/>
      <c r="PJN615" s="50"/>
      <c r="PJO615" s="50"/>
      <c r="PJP615" s="50"/>
      <c r="PJQ615" s="50"/>
      <c r="PJR615" s="50"/>
      <c r="PJS615" s="50"/>
      <c r="PJT615" s="50"/>
      <c r="PJU615" s="50"/>
      <c r="PJV615" s="50"/>
      <c r="PJW615" s="50"/>
      <c r="PJX615" s="50"/>
      <c r="PJY615" s="50"/>
      <c r="PJZ615" s="50"/>
      <c r="PKA615" s="50"/>
      <c r="PKB615" s="50"/>
      <c r="PKC615" s="50"/>
      <c r="PKD615" s="50"/>
      <c r="PKE615" s="50"/>
      <c r="PKF615" s="50"/>
      <c r="PKG615" s="50"/>
      <c r="PKH615" s="50"/>
      <c r="PKI615" s="50"/>
      <c r="PKJ615" s="50"/>
      <c r="PKK615" s="50"/>
      <c r="PKL615" s="50"/>
      <c r="PKM615" s="50"/>
      <c r="PKN615" s="50"/>
      <c r="PKO615" s="50"/>
      <c r="PKP615" s="50"/>
      <c r="PKQ615" s="50"/>
      <c r="PKR615" s="50"/>
      <c r="PKS615" s="50"/>
      <c r="PKT615" s="50"/>
      <c r="PKU615" s="50"/>
      <c r="PKV615" s="50"/>
      <c r="PKW615" s="50"/>
      <c r="PKX615" s="50"/>
      <c r="PKY615" s="50"/>
      <c r="PKZ615" s="50"/>
      <c r="PLA615" s="50"/>
      <c r="PLB615" s="50"/>
      <c r="PLC615" s="50"/>
      <c r="PLD615" s="50"/>
      <c r="PLE615" s="50"/>
      <c r="PLF615" s="50"/>
      <c r="PLG615" s="50"/>
      <c r="PLH615" s="50"/>
      <c r="PLI615" s="50"/>
      <c r="PLJ615" s="50"/>
      <c r="PLK615" s="50"/>
      <c r="PLL615" s="50"/>
      <c r="PLM615" s="50"/>
      <c r="PLN615" s="50"/>
      <c r="PLO615" s="50"/>
      <c r="PLP615" s="50"/>
      <c r="PLQ615" s="50"/>
      <c r="PLR615" s="50"/>
      <c r="PLS615" s="50"/>
      <c r="PLT615" s="50"/>
      <c r="PLU615" s="50"/>
      <c r="PLV615" s="50"/>
      <c r="PLW615" s="50"/>
      <c r="PLX615" s="50"/>
      <c r="PLY615" s="50"/>
      <c r="PLZ615" s="50"/>
      <c r="PMA615" s="50"/>
      <c r="PMB615" s="50"/>
      <c r="PMC615" s="50"/>
      <c r="PMD615" s="50"/>
      <c r="PME615" s="50"/>
      <c r="PMF615" s="50"/>
      <c r="PMG615" s="50"/>
      <c r="PMH615" s="50"/>
      <c r="PMI615" s="50"/>
      <c r="PMJ615" s="50"/>
      <c r="PMK615" s="50"/>
      <c r="PML615" s="50"/>
      <c r="PMM615" s="50"/>
      <c r="PMN615" s="50"/>
      <c r="PMO615" s="50"/>
      <c r="PMP615" s="50"/>
      <c r="PMQ615" s="50"/>
      <c r="PMR615" s="50"/>
      <c r="PMS615" s="50"/>
      <c r="PMT615" s="50"/>
      <c r="PMU615" s="50"/>
      <c r="PMV615" s="50"/>
      <c r="PMW615" s="50"/>
      <c r="PMX615" s="50"/>
      <c r="PMY615" s="50"/>
      <c r="PMZ615" s="50"/>
      <c r="PNA615" s="50"/>
      <c r="PNB615" s="50"/>
      <c r="PNC615" s="50"/>
      <c r="PND615" s="50"/>
      <c r="PNE615" s="50"/>
      <c r="PNF615" s="50"/>
      <c r="PNG615" s="50"/>
      <c r="PNH615" s="50"/>
      <c r="PNI615" s="50"/>
      <c r="PNJ615" s="50"/>
      <c r="PNK615" s="50"/>
      <c r="PNL615" s="50"/>
      <c r="PNM615" s="50"/>
      <c r="PNN615" s="50"/>
      <c r="PNO615" s="50"/>
      <c r="PNP615" s="50"/>
      <c r="PNQ615" s="50"/>
      <c r="PNR615" s="50"/>
      <c r="PNS615" s="50"/>
      <c r="PNT615" s="50"/>
      <c r="PNU615" s="50"/>
      <c r="PNV615" s="50"/>
      <c r="PNW615" s="50"/>
      <c r="PNX615" s="50"/>
      <c r="PNY615" s="50"/>
      <c r="PNZ615" s="50"/>
      <c r="POA615" s="50"/>
      <c r="POB615" s="50"/>
      <c r="POC615" s="50"/>
      <c r="POD615" s="50"/>
      <c r="POE615" s="50"/>
      <c r="POF615" s="50"/>
      <c r="POG615" s="50"/>
      <c r="POH615" s="50"/>
      <c r="POI615" s="50"/>
      <c r="POJ615" s="50"/>
      <c r="POK615" s="50"/>
      <c r="POL615" s="50"/>
      <c r="POM615" s="50"/>
      <c r="PON615" s="50"/>
      <c r="POO615" s="50"/>
      <c r="POP615" s="50"/>
      <c r="POQ615" s="50"/>
      <c r="POR615" s="50"/>
      <c r="POS615" s="50"/>
      <c r="POT615" s="50"/>
      <c r="POU615" s="50"/>
      <c r="POV615" s="50"/>
      <c r="POW615" s="50"/>
      <c r="POX615" s="50"/>
      <c r="POY615" s="50"/>
      <c r="POZ615" s="50"/>
      <c r="PPA615" s="50"/>
      <c r="PPB615" s="50"/>
      <c r="PPC615" s="50"/>
      <c r="PPD615" s="50"/>
      <c r="PPE615" s="50"/>
      <c r="PPF615" s="50"/>
      <c r="PPG615" s="50"/>
      <c r="PPH615" s="50"/>
      <c r="PPI615" s="50"/>
      <c r="PPJ615" s="50"/>
      <c r="PPK615" s="50"/>
      <c r="PPL615" s="50"/>
      <c r="PPM615" s="50"/>
      <c r="PPN615" s="50"/>
      <c r="PPO615" s="50"/>
      <c r="PPP615" s="50"/>
      <c r="PPQ615" s="50"/>
      <c r="PPR615" s="50"/>
      <c r="PPS615" s="50"/>
      <c r="PPT615" s="50"/>
      <c r="PPU615" s="50"/>
      <c r="PPV615" s="50"/>
      <c r="PPW615" s="50"/>
      <c r="PPX615" s="50"/>
      <c r="PPY615" s="50"/>
      <c r="PPZ615" s="50"/>
      <c r="PQA615" s="50"/>
      <c r="PQB615" s="50"/>
      <c r="PQC615" s="50"/>
      <c r="PQD615" s="50"/>
      <c r="PQE615" s="50"/>
      <c r="PQF615" s="50"/>
      <c r="PQH615" s="50"/>
      <c r="PQJ615" s="50"/>
      <c r="PQK615" s="50"/>
      <c r="PQL615" s="50"/>
      <c r="PQM615" s="50"/>
      <c r="PQN615" s="50"/>
      <c r="PQO615" s="50"/>
      <c r="PQP615" s="50"/>
      <c r="PQQ615" s="50"/>
      <c r="PQV615" s="50"/>
      <c r="PQW615" s="50"/>
      <c r="PQX615" s="50"/>
      <c r="PQY615" s="50"/>
      <c r="PQZ615" s="50"/>
      <c r="PRA615" s="50"/>
      <c r="PRB615" s="50"/>
      <c r="PRC615" s="50"/>
      <c r="PRD615" s="50"/>
      <c r="PRE615" s="50"/>
      <c r="PRF615" s="50"/>
      <c r="PRG615" s="50"/>
      <c r="PRH615" s="50"/>
      <c r="PRI615" s="50"/>
      <c r="PRJ615" s="50"/>
      <c r="PRK615" s="50"/>
      <c r="PRL615" s="50"/>
      <c r="PRM615" s="50"/>
      <c r="PRN615" s="50"/>
      <c r="PRO615" s="50"/>
      <c r="PRP615" s="50"/>
      <c r="PRQ615" s="50"/>
      <c r="PRR615" s="50"/>
      <c r="PRS615" s="50"/>
      <c r="PRT615" s="50"/>
      <c r="PRU615" s="50"/>
      <c r="PRV615" s="50"/>
      <c r="PRW615" s="50"/>
      <c r="PRX615" s="50"/>
      <c r="PRY615" s="50"/>
      <c r="PRZ615" s="50"/>
      <c r="PSA615" s="50"/>
      <c r="PSB615" s="50"/>
      <c r="PSC615" s="50"/>
      <c r="PSD615" s="50"/>
      <c r="PSE615" s="50"/>
      <c r="PSF615" s="50"/>
      <c r="PSG615" s="50"/>
      <c r="PSH615" s="50"/>
      <c r="PSI615" s="50"/>
      <c r="PSJ615" s="50"/>
      <c r="PSK615" s="50"/>
      <c r="PSL615" s="50"/>
      <c r="PSM615" s="50"/>
      <c r="PSN615" s="50"/>
      <c r="PSO615" s="50"/>
      <c r="PSP615" s="50"/>
      <c r="PSQ615" s="50"/>
      <c r="PSR615" s="50"/>
      <c r="PSS615" s="50"/>
      <c r="PST615" s="50"/>
      <c r="PSU615" s="50"/>
      <c r="PSV615" s="50"/>
      <c r="PSW615" s="50"/>
      <c r="PSX615" s="50"/>
      <c r="PSY615" s="50"/>
      <c r="PSZ615" s="50"/>
      <c r="PTA615" s="50"/>
      <c r="PTB615" s="50"/>
      <c r="PTC615" s="50"/>
      <c r="PTD615" s="50"/>
      <c r="PTE615" s="50"/>
      <c r="PTF615" s="50"/>
      <c r="PTG615" s="50"/>
      <c r="PTH615" s="50"/>
      <c r="PTI615" s="50"/>
      <c r="PTJ615" s="50"/>
      <c r="PTK615" s="50"/>
      <c r="PTL615" s="50"/>
      <c r="PTM615" s="50"/>
      <c r="PTN615" s="50"/>
      <c r="PTO615" s="50"/>
      <c r="PTP615" s="50"/>
      <c r="PTQ615" s="50"/>
      <c r="PTR615" s="50"/>
      <c r="PTS615" s="50"/>
      <c r="PTT615" s="50"/>
      <c r="PTU615" s="50"/>
      <c r="PTV615" s="50"/>
      <c r="PTW615" s="50"/>
      <c r="PTX615" s="50"/>
      <c r="PTY615" s="50"/>
      <c r="PTZ615" s="50"/>
      <c r="PUA615" s="50"/>
      <c r="PUB615" s="50"/>
      <c r="PUC615" s="50"/>
      <c r="PUD615" s="50"/>
      <c r="PUE615" s="50"/>
      <c r="PUF615" s="50"/>
      <c r="PUG615" s="50"/>
      <c r="PUH615" s="50"/>
      <c r="PUI615" s="50"/>
      <c r="PUJ615" s="50"/>
      <c r="PUK615" s="50"/>
      <c r="PUL615" s="50"/>
      <c r="PUM615" s="50"/>
      <c r="PUN615" s="50"/>
      <c r="PUO615" s="50"/>
      <c r="PUP615" s="50"/>
      <c r="PUQ615" s="50"/>
      <c r="PUR615" s="50"/>
      <c r="PUS615" s="50"/>
      <c r="PUT615" s="50"/>
      <c r="PUU615" s="50"/>
      <c r="PUV615" s="50"/>
      <c r="PUW615" s="50"/>
      <c r="PUX615" s="50"/>
      <c r="PUY615" s="50"/>
      <c r="PUZ615" s="50"/>
      <c r="PVA615" s="50"/>
      <c r="PVB615" s="50"/>
      <c r="PVC615" s="50"/>
      <c r="PVD615" s="50"/>
      <c r="PVE615" s="50"/>
      <c r="PVF615" s="50"/>
      <c r="PVG615" s="50"/>
      <c r="PVH615" s="50"/>
      <c r="PVI615" s="50"/>
      <c r="PVJ615" s="50"/>
      <c r="PVK615" s="50"/>
      <c r="PVL615" s="50"/>
      <c r="PVM615" s="50"/>
      <c r="PVN615" s="50"/>
      <c r="PVO615" s="50"/>
      <c r="PVP615" s="50"/>
      <c r="PVQ615" s="50"/>
      <c r="PVR615" s="50"/>
      <c r="PVS615" s="50"/>
      <c r="PVT615" s="50"/>
      <c r="PVU615" s="50"/>
      <c r="PVV615" s="50"/>
      <c r="PVW615" s="50"/>
      <c r="PVX615" s="50"/>
      <c r="PVY615" s="50"/>
      <c r="PVZ615" s="50"/>
      <c r="PWA615" s="50"/>
      <c r="PWB615" s="50"/>
      <c r="PWC615" s="50"/>
      <c r="PWD615" s="50"/>
      <c r="PWE615" s="50"/>
      <c r="PWF615" s="50"/>
      <c r="PWG615" s="50"/>
      <c r="PWH615" s="50"/>
      <c r="PWI615" s="50"/>
      <c r="PWJ615" s="50"/>
      <c r="PWK615" s="50"/>
      <c r="PWL615" s="50"/>
      <c r="PWM615" s="50"/>
      <c r="PWN615" s="50"/>
      <c r="PWO615" s="50"/>
      <c r="PWP615" s="50"/>
      <c r="PWQ615" s="50"/>
      <c r="PWR615" s="50"/>
      <c r="PWS615" s="50"/>
      <c r="PWT615" s="50"/>
      <c r="PWU615" s="50"/>
      <c r="PWV615" s="50"/>
      <c r="PWW615" s="50"/>
      <c r="PWX615" s="50"/>
      <c r="PWY615" s="50"/>
      <c r="PWZ615" s="50"/>
      <c r="PXA615" s="50"/>
      <c r="PXB615" s="50"/>
      <c r="PXC615" s="50"/>
      <c r="PXD615" s="50"/>
      <c r="PXE615" s="50"/>
      <c r="PXF615" s="50"/>
      <c r="PXG615" s="50"/>
      <c r="PXH615" s="50"/>
      <c r="PXI615" s="50"/>
      <c r="PXJ615" s="50"/>
      <c r="PXK615" s="50"/>
      <c r="PXL615" s="50"/>
      <c r="PXM615" s="50"/>
      <c r="PXN615" s="50"/>
      <c r="PXO615" s="50"/>
      <c r="PXP615" s="50"/>
      <c r="PXQ615" s="50"/>
      <c r="PXR615" s="50"/>
      <c r="PXS615" s="50"/>
      <c r="PXT615" s="50"/>
      <c r="PXU615" s="50"/>
      <c r="PXV615" s="50"/>
      <c r="PXW615" s="50"/>
      <c r="PXX615" s="50"/>
      <c r="PXY615" s="50"/>
      <c r="PXZ615" s="50"/>
      <c r="PYA615" s="50"/>
      <c r="PYB615" s="50"/>
      <c r="PYC615" s="50"/>
      <c r="PYD615" s="50"/>
      <c r="PYE615" s="50"/>
      <c r="PYF615" s="50"/>
      <c r="PYG615" s="50"/>
      <c r="PYH615" s="50"/>
      <c r="PYI615" s="50"/>
      <c r="PYJ615" s="50"/>
      <c r="PYK615" s="50"/>
      <c r="PYL615" s="50"/>
      <c r="PYM615" s="50"/>
      <c r="PYN615" s="50"/>
      <c r="PYO615" s="50"/>
      <c r="PYP615" s="50"/>
      <c r="PYQ615" s="50"/>
      <c r="PYR615" s="50"/>
      <c r="PYS615" s="50"/>
      <c r="PYT615" s="50"/>
      <c r="PYU615" s="50"/>
      <c r="PYV615" s="50"/>
      <c r="PYW615" s="50"/>
      <c r="PYX615" s="50"/>
      <c r="PYY615" s="50"/>
      <c r="PYZ615" s="50"/>
      <c r="PZA615" s="50"/>
      <c r="PZB615" s="50"/>
      <c r="PZC615" s="50"/>
      <c r="PZD615" s="50"/>
      <c r="PZE615" s="50"/>
      <c r="PZF615" s="50"/>
      <c r="PZG615" s="50"/>
      <c r="PZH615" s="50"/>
      <c r="PZI615" s="50"/>
      <c r="PZJ615" s="50"/>
      <c r="PZK615" s="50"/>
      <c r="PZL615" s="50"/>
      <c r="PZM615" s="50"/>
      <c r="PZN615" s="50"/>
      <c r="PZO615" s="50"/>
      <c r="PZP615" s="50"/>
      <c r="PZQ615" s="50"/>
      <c r="PZR615" s="50"/>
      <c r="PZS615" s="50"/>
      <c r="PZT615" s="50"/>
      <c r="PZU615" s="50"/>
      <c r="PZV615" s="50"/>
      <c r="PZW615" s="50"/>
      <c r="PZX615" s="50"/>
      <c r="PZY615" s="50"/>
      <c r="PZZ615" s="50"/>
      <c r="QAA615" s="50"/>
      <c r="QAB615" s="50"/>
      <c r="QAD615" s="50"/>
      <c r="QAF615" s="50"/>
      <c r="QAG615" s="50"/>
      <c r="QAH615" s="50"/>
      <c r="QAI615" s="50"/>
      <c r="QAJ615" s="50"/>
      <c r="QAK615" s="50"/>
      <c r="QAL615" s="50"/>
      <c r="QAM615" s="50"/>
      <c r="QAR615" s="50"/>
      <c r="QAS615" s="50"/>
      <c r="QAT615" s="50"/>
      <c r="QAU615" s="50"/>
      <c r="QAV615" s="50"/>
      <c r="QAW615" s="50"/>
      <c r="QAX615" s="50"/>
      <c r="QAY615" s="50"/>
      <c r="QAZ615" s="50"/>
      <c r="QBA615" s="50"/>
      <c r="QBB615" s="50"/>
      <c r="QBC615" s="50"/>
      <c r="QBD615" s="50"/>
      <c r="QBE615" s="50"/>
      <c r="QBF615" s="50"/>
      <c r="QBG615" s="50"/>
      <c r="QBH615" s="50"/>
      <c r="QBI615" s="50"/>
      <c r="QBJ615" s="50"/>
      <c r="QBK615" s="50"/>
      <c r="QBL615" s="50"/>
      <c r="QBM615" s="50"/>
      <c r="QBN615" s="50"/>
      <c r="QBO615" s="50"/>
      <c r="QBP615" s="50"/>
      <c r="QBQ615" s="50"/>
      <c r="QBR615" s="50"/>
      <c r="QBS615" s="50"/>
      <c r="QBT615" s="50"/>
      <c r="QBU615" s="50"/>
      <c r="QBV615" s="50"/>
      <c r="QBW615" s="50"/>
      <c r="QBX615" s="50"/>
      <c r="QBY615" s="50"/>
      <c r="QBZ615" s="50"/>
      <c r="QCA615" s="50"/>
      <c r="QCB615" s="50"/>
      <c r="QCC615" s="50"/>
      <c r="QCD615" s="50"/>
      <c r="QCE615" s="50"/>
      <c r="QCF615" s="50"/>
      <c r="QCG615" s="50"/>
      <c r="QCH615" s="50"/>
      <c r="QCI615" s="50"/>
      <c r="QCJ615" s="50"/>
      <c r="QCK615" s="50"/>
      <c r="QCL615" s="50"/>
      <c r="QCM615" s="50"/>
      <c r="QCN615" s="50"/>
      <c r="QCO615" s="50"/>
      <c r="QCP615" s="50"/>
      <c r="QCQ615" s="50"/>
      <c r="QCR615" s="50"/>
      <c r="QCS615" s="50"/>
      <c r="QCT615" s="50"/>
      <c r="QCU615" s="50"/>
      <c r="QCV615" s="50"/>
      <c r="QCW615" s="50"/>
      <c r="QCX615" s="50"/>
      <c r="QCY615" s="50"/>
      <c r="QCZ615" s="50"/>
      <c r="QDA615" s="50"/>
      <c r="QDB615" s="50"/>
      <c r="QDC615" s="50"/>
      <c r="QDD615" s="50"/>
      <c r="QDE615" s="50"/>
      <c r="QDF615" s="50"/>
      <c r="QDG615" s="50"/>
      <c r="QDH615" s="50"/>
      <c r="QDI615" s="50"/>
      <c r="QDJ615" s="50"/>
      <c r="QDK615" s="50"/>
      <c r="QDL615" s="50"/>
      <c r="QDM615" s="50"/>
      <c r="QDN615" s="50"/>
      <c r="QDO615" s="50"/>
      <c r="QDP615" s="50"/>
      <c r="QDQ615" s="50"/>
      <c r="QDR615" s="50"/>
      <c r="QDS615" s="50"/>
      <c r="QDT615" s="50"/>
      <c r="QDU615" s="50"/>
      <c r="QDV615" s="50"/>
      <c r="QDW615" s="50"/>
      <c r="QDX615" s="50"/>
      <c r="QDY615" s="50"/>
      <c r="QDZ615" s="50"/>
      <c r="QEA615" s="50"/>
      <c r="QEB615" s="50"/>
      <c r="QEC615" s="50"/>
      <c r="QED615" s="50"/>
      <c r="QEE615" s="50"/>
      <c r="QEF615" s="50"/>
      <c r="QEG615" s="50"/>
      <c r="QEH615" s="50"/>
      <c r="QEI615" s="50"/>
      <c r="QEJ615" s="50"/>
      <c r="QEK615" s="50"/>
      <c r="QEL615" s="50"/>
      <c r="QEM615" s="50"/>
      <c r="QEN615" s="50"/>
      <c r="QEO615" s="50"/>
      <c r="QEP615" s="50"/>
      <c r="QEQ615" s="50"/>
      <c r="QER615" s="50"/>
      <c r="QES615" s="50"/>
      <c r="QET615" s="50"/>
      <c r="QEU615" s="50"/>
      <c r="QEV615" s="50"/>
      <c r="QEW615" s="50"/>
      <c r="QEX615" s="50"/>
      <c r="QEY615" s="50"/>
      <c r="QEZ615" s="50"/>
      <c r="QFA615" s="50"/>
      <c r="QFB615" s="50"/>
      <c r="QFC615" s="50"/>
      <c r="QFD615" s="50"/>
      <c r="QFE615" s="50"/>
      <c r="QFF615" s="50"/>
      <c r="QFG615" s="50"/>
      <c r="QFH615" s="50"/>
      <c r="QFI615" s="50"/>
      <c r="QFJ615" s="50"/>
      <c r="QFK615" s="50"/>
      <c r="QFL615" s="50"/>
      <c r="QFM615" s="50"/>
      <c r="QFN615" s="50"/>
      <c r="QFO615" s="50"/>
      <c r="QFP615" s="50"/>
      <c r="QFQ615" s="50"/>
      <c r="QFR615" s="50"/>
      <c r="QFS615" s="50"/>
      <c r="QFT615" s="50"/>
      <c r="QFU615" s="50"/>
      <c r="QFV615" s="50"/>
      <c r="QFW615" s="50"/>
      <c r="QFX615" s="50"/>
      <c r="QFY615" s="50"/>
      <c r="QFZ615" s="50"/>
      <c r="QGA615" s="50"/>
      <c r="QGB615" s="50"/>
      <c r="QGC615" s="50"/>
      <c r="QGD615" s="50"/>
      <c r="QGE615" s="50"/>
      <c r="QGF615" s="50"/>
      <c r="QGG615" s="50"/>
      <c r="QGH615" s="50"/>
      <c r="QGI615" s="50"/>
      <c r="QGJ615" s="50"/>
      <c r="QGK615" s="50"/>
      <c r="QGL615" s="50"/>
      <c r="QGM615" s="50"/>
      <c r="QGN615" s="50"/>
      <c r="QGO615" s="50"/>
      <c r="QGP615" s="50"/>
      <c r="QGQ615" s="50"/>
      <c r="QGR615" s="50"/>
      <c r="QGS615" s="50"/>
      <c r="QGT615" s="50"/>
      <c r="QGU615" s="50"/>
      <c r="QGV615" s="50"/>
      <c r="QGW615" s="50"/>
      <c r="QGX615" s="50"/>
      <c r="QGY615" s="50"/>
      <c r="QGZ615" s="50"/>
      <c r="QHA615" s="50"/>
      <c r="QHB615" s="50"/>
      <c r="QHC615" s="50"/>
      <c r="QHD615" s="50"/>
      <c r="QHE615" s="50"/>
      <c r="QHF615" s="50"/>
      <c r="QHG615" s="50"/>
      <c r="QHH615" s="50"/>
      <c r="QHI615" s="50"/>
      <c r="QHJ615" s="50"/>
      <c r="QHK615" s="50"/>
      <c r="QHL615" s="50"/>
      <c r="QHM615" s="50"/>
      <c r="QHN615" s="50"/>
      <c r="QHO615" s="50"/>
      <c r="QHP615" s="50"/>
      <c r="QHQ615" s="50"/>
      <c r="QHR615" s="50"/>
      <c r="QHS615" s="50"/>
      <c r="QHT615" s="50"/>
      <c r="QHU615" s="50"/>
      <c r="QHV615" s="50"/>
      <c r="QHW615" s="50"/>
      <c r="QHX615" s="50"/>
      <c r="QHY615" s="50"/>
      <c r="QHZ615" s="50"/>
      <c r="QIA615" s="50"/>
      <c r="QIB615" s="50"/>
      <c r="QIC615" s="50"/>
      <c r="QID615" s="50"/>
      <c r="QIE615" s="50"/>
      <c r="QIF615" s="50"/>
      <c r="QIG615" s="50"/>
      <c r="QIH615" s="50"/>
      <c r="QII615" s="50"/>
      <c r="QIJ615" s="50"/>
      <c r="QIK615" s="50"/>
      <c r="QIL615" s="50"/>
      <c r="QIM615" s="50"/>
      <c r="QIN615" s="50"/>
      <c r="QIO615" s="50"/>
      <c r="QIP615" s="50"/>
      <c r="QIQ615" s="50"/>
      <c r="QIR615" s="50"/>
      <c r="QIS615" s="50"/>
      <c r="QIT615" s="50"/>
      <c r="QIU615" s="50"/>
      <c r="QIV615" s="50"/>
      <c r="QIW615" s="50"/>
      <c r="QIX615" s="50"/>
      <c r="QIY615" s="50"/>
      <c r="QIZ615" s="50"/>
      <c r="QJA615" s="50"/>
      <c r="QJB615" s="50"/>
      <c r="QJC615" s="50"/>
      <c r="QJD615" s="50"/>
      <c r="QJE615" s="50"/>
      <c r="QJF615" s="50"/>
      <c r="QJG615" s="50"/>
      <c r="QJH615" s="50"/>
      <c r="QJI615" s="50"/>
      <c r="QJJ615" s="50"/>
      <c r="QJK615" s="50"/>
      <c r="QJL615" s="50"/>
      <c r="QJM615" s="50"/>
      <c r="QJN615" s="50"/>
      <c r="QJO615" s="50"/>
      <c r="QJP615" s="50"/>
      <c r="QJQ615" s="50"/>
      <c r="QJR615" s="50"/>
      <c r="QJS615" s="50"/>
      <c r="QJT615" s="50"/>
      <c r="QJU615" s="50"/>
      <c r="QJV615" s="50"/>
      <c r="QJW615" s="50"/>
      <c r="QJX615" s="50"/>
      <c r="QJZ615" s="50"/>
      <c r="QKB615" s="50"/>
      <c r="QKC615" s="50"/>
      <c r="QKD615" s="50"/>
      <c r="QKE615" s="50"/>
      <c r="QKF615" s="50"/>
      <c r="QKG615" s="50"/>
      <c r="QKH615" s="50"/>
      <c r="QKI615" s="50"/>
      <c r="QKN615" s="50"/>
      <c r="QKO615" s="50"/>
      <c r="QKP615" s="50"/>
      <c r="QKQ615" s="50"/>
      <c r="QKR615" s="50"/>
      <c r="QKS615" s="50"/>
      <c r="QKT615" s="50"/>
      <c r="QKU615" s="50"/>
      <c r="QKV615" s="50"/>
      <c r="QKW615" s="50"/>
      <c r="QKX615" s="50"/>
      <c r="QKY615" s="50"/>
      <c r="QKZ615" s="50"/>
      <c r="QLA615" s="50"/>
      <c r="QLB615" s="50"/>
      <c r="QLC615" s="50"/>
      <c r="QLD615" s="50"/>
      <c r="QLE615" s="50"/>
      <c r="QLF615" s="50"/>
      <c r="QLG615" s="50"/>
      <c r="QLH615" s="50"/>
      <c r="QLI615" s="50"/>
      <c r="QLJ615" s="50"/>
      <c r="QLK615" s="50"/>
      <c r="QLL615" s="50"/>
      <c r="QLM615" s="50"/>
      <c r="QLN615" s="50"/>
      <c r="QLO615" s="50"/>
      <c r="QLP615" s="50"/>
      <c r="QLQ615" s="50"/>
      <c r="QLR615" s="50"/>
      <c r="QLS615" s="50"/>
      <c r="QLT615" s="50"/>
      <c r="QLU615" s="50"/>
      <c r="QLV615" s="50"/>
      <c r="QLW615" s="50"/>
      <c r="QLX615" s="50"/>
      <c r="QLY615" s="50"/>
      <c r="QLZ615" s="50"/>
      <c r="QMA615" s="50"/>
      <c r="QMB615" s="50"/>
      <c r="QMC615" s="50"/>
      <c r="QMD615" s="50"/>
      <c r="QME615" s="50"/>
      <c r="QMF615" s="50"/>
      <c r="QMG615" s="50"/>
      <c r="QMH615" s="50"/>
      <c r="QMI615" s="50"/>
      <c r="QMJ615" s="50"/>
      <c r="QMK615" s="50"/>
      <c r="QML615" s="50"/>
      <c r="QMM615" s="50"/>
      <c r="QMN615" s="50"/>
      <c r="QMO615" s="50"/>
      <c r="QMP615" s="50"/>
      <c r="QMQ615" s="50"/>
      <c r="QMR615" s="50"/>
      <c r="QMS615" s="50"/>
      <c r="QMT615" s="50"/>
      <c r="QMU615" s="50"/>
      <c r="QMV615" s="50"/>
      <c r="QMW615" s="50"/>
      <c r="QMX615" s="50"/>
      <c r="QMY615" s="50"/>
      <c r="QMZ615" s="50"/>
      <c r="QNA615" s="50"/>
      <c r="QNB615" s="50"/>
      <c r="QNC615" s="50"/>
      <c r="QND615" s="50"/>
      <c r="QNE615" s="50"/>
      <c r="QNF615" s="50"/>
      <c r="QNG615" s="50"/>
      <c r="QNH615" s="50"/>
      <c r="QNI615" s="50"/>
      <c r="QNJ615" s="50"/>
      <c r="QNK615" s="50"/>
      <c r="QNL615" s="50"/>
      <c r="QNM615" s="50"/>
      <c r="QNN615" s="50"/>
      <c r="QNO615" s="50"/>
      <c r="QNP615" s="50"/>
      <c r="QNQ615" s="50"/>
      <c r="QNR615" s="50"/>
      <c r="QNS615" s="50"/>
      <c r="QNT615" s="50"/>
      <c r="QNU615" s="50"/>
      <c r="QNV615" s="50"/>
      <c r="QNW615" s="50"/>
      <c r="QNX615" s="50"/>
      <c r="QNY615" s="50"/>
      <c r="QNZ615" s="50"/>
      <c r="QOA615" s="50"/>
      <c r="QOB615" s="50"/>
      <c r="QOC615" s="50"/>
      <c r="QOD615" s="50"/>
      <c r="QOE615" s="50"/>
      <c r="QOF615" s="50"/>
      <c r="QOG615" s="50"/>
      <c r="QOH615" s="50"/>
      <c r="QOI615" s="50"/>
      <c r="QOJ615" s="50"/>
      <c r="QOK615" s="50"/>
      <c r="QOL615" s="50"/>
      <c r="QOM615" s="50"/>
      <c r="QON615" s="50"/>
      <c r="QOO615" s="50"/>
      <c r="QOP615" s="50"/>
      <c r="QOQ615" s="50"/>
      <c r="QOR615" s="50"/>
      <c r="QOS615" s="50"/>
      <c r="QOT615" s="50"/>
      <c r="QOU615" s="50"/>
      <c r="QOV615" s="50"/>
      <c r="QOW615" s="50"/>
      <c r="QOX615" s="50"/>
      <c r="QOY615" s="50"/>
      <c r="QOZ615" s="50"/>
      <c r="QPA615" s="50"/>
      <c r="QPB615" s="50"/>
      <c r="QPC615" s="50"/>
      <c r="QPD615" s="50"/>
      <c r="QPE615" s="50"/>
      <c r="QPF615" s="50"/>
      <c r="QPG615" s="50"/>
      <c r="QPH615" s="50"/>
      <c r="QPI615" s="50"/>
      <c r="QPJ615" s="50"/>
      <c r="QPK615" s="50"/>
      <c r="QPL615" s="50"/>
      <c r="QPM615" s="50"/>
      <c r="QPN615" s="50"/>
      <c r="QPO615" s="50"/>
      <c r="QPP615" s="50"/>
      <c r="QPQ615" s="50"/>
      <c r="QPR615" s="50"/>
      <c r="QPS615" s="50"/>
      <c r="QPT615" s="50"/>
      <c r="QPU615" s="50"/>
      <c r="QPV615" s="50"/>
      <c r="QPW615" s="50"/>
      <c r="QPX615" s="50"/>
      <c r="QPY615" s="50"/>
      <c r="QPZ615" s="50"/>
      <c r="QQA615" s="50"/>
      <c r="QQB615" s="50"/>
      <c r="QQC615" s="50"/>
      <c r="QQD615" s="50"/>
      <c r="QQE615" s="50"/>
      <c r="QQF615" s="50"/>
      <c r="QQG615" s="50"/>
      <c r="QQH615" s="50"/>
      <c r="QQI615" s="50"/>
      <c r="QQJ615" s="50"/>
      <c r="QQK615" s="50"/>
      <c r="QQL615" s="50"/>
      <c r="QQM615" s="50"/>
      <c r="QQN615" s="50"/>
      <c r="QQO615" s="50"/>
      <c r="QQP615" s="50"/>
      <c r="QQQ615" s="50"/>
      <c r="QQR615" s="50"/>
      <c r="QQS615" s="50"/>
      <c r="QQT615" s="50"/>
      <c r="QQU615" s="50"/>
      <c r="QQV615" s="50"/>
      <c r="QQW615" s="50"/>
      <c r="QQX615" s="50"/>
      <c r="QQY615" s="50"/>
      <c r="QQZ615" s="50"/>
      <c r="QRA615" s="50"/>
      <c r="QRB615" s="50"/>
      <c r="QRC615" s="50"/>
      <c r="QRD615" s="50"/>
      <c r="QRE615" s="50"/>
      <c r="QRF615" s="50"/>
      <c r="QRG615" s="50"/>
      <c r="QRH615" s="50"/>
      <c r="QRI615" s="50"/>
      <c r="QRJ615" s="50"/>
      <c r="QRK615" s="50"/>
      <c r="QRL615" s="50"/>
      <c r="QRM615" s="50"/>
      <c r="QRN615" s="50"/>
      <c r="QRO615" s="50"/>
      <c r="QRP615" s="50"/>
      <c r="QRQ615" s="50"/>
      <c r="QRR615" s="50"/>
      <c r="QRS615" s="50"/>
      <c r="QRT615" s="50"/>
      <c r="QRU615" s="50"/>
      <c r="QRV615" s="50"/>
      <c r="QRW615" s="50"/>
      <c r="QRX615" s="50"/>
      <c r="QRY615" s="50"/>
      <c r="QRZ615" s="50"/>
      <c r="QSA615" s="50"/>
      <c r="QSB615" s="50"/>
      <c r="QSC615" s="50"/>
      <c r="QSD615" s="50"/>
      <c r="QSE615" s="50"/>
      <c r="QSF615" s="50"/>
      <c r="QSG615" s="50"/>
      <c r="QSH615" s="50"/>
      <c r="QSI615" s="50"/>
      <c r="QSJ615" s="50"/>
      <c r="QSK615" s="50"/>
      <c r="QSL615" s="50"/>
      <c r="QSM615" s="50"/>
      <c r="QSN615" s="50"/>
      <c r="QSO615" s="50"/>
      <c r="QSP615" s="50"/>
      <c r="QSQ615" s="50"/>
      <c r="QSR615" s="50"/>
      <c r="QSS615" s="50"/>
      <c r="QST615" s="50"/>
      <c r="QSU615" s="50"/>
      <c r="QSV615" s="50"/>
      <c r="QSW615" s="50"/>
      <c r="QSX615" s="50"/>
      <c r="QSY615" s="50"/>
      <c r="QSZ615" s="50"/>
      <c r="QTA615" s="50"/>
      <c r="QTB615" s="50"/>
      <c r="QTC615" s="50"/>
      <c r="QTD615" s="50"/>
      <c r="QTE615" s="50"/>
      <c r="QTF615" s="50"/>
      <c r="QTG615" s="50"/>
      <c r="QTH615" s="50"/>
      <c r="QTI615" s="50"/>
      <c r="QTJ615" s="50"/>
      <c r="QTK615" s="50"/>
      <c r="QTL615" s="50"/>
      <c r="QTM615" s="50"/>
      <c r="QTN615" s="50"/>
      <c r="QTO615" s="50"/>
      <c r="QTP615" s="50"/>
      <c r="QTQ615" s="50"/>
      <c r="QTR615" s="50"/>
      <c r="QTS615" s="50"/>
      <c r="QTT615" s="50"/>
      <c r="QTV615" s="50"/>
      <c r="QTX615" s="50"/>
      <c r="QTY615" s="50"/>
      <c r="QTZ615" s="50"/>
      <c r="QUA615" s="50"/>
      <c r="QUB615" s="50"/>
      <c r="QUC615" s="50"/>
      <c r="QUD615" s="50"/>
      <c r="QUE615" s="50"/>
      <c r="QUJ615" s="50"/>
      <c r="QUK615" s="50"/>
      <c r="QUL615" s="50"/>
      <c r="QUM615" s="50"/>
      <c r="QUN615" s="50"/>
      <c r="QUO615" s="50"/>
      <c r="QUP615" s="50"/>
      <c r="QUQ615" s="50"/>
      <c r="QUR615" s="50"/>
      <c r="QUS615" s="50"/>
      <c r="QUT615" s="50"/>
      <c r="QUU615" s="50"/>
      <c r="QUV615" s="50"/>
      <c r="QUW615" s="50"/>
      <c r="QUX615" s="50"/>
      <c r="QUY615" s="50"/>
      <c r="QUZ615" s="50"/>
      <c r="QVA615" s="50"/>
      <c r="QVB615" s="50"/>
      <c r="QVC615" s="50"/>
      <c r="QVD615" s="50"/>
      <c r="QVE615" s="50"/>
      <c r="QVF615" s="50"/>
      <c r="QVG615" s="50"/>
      <c r="QVH615" s="50"/>
      <c r="QVI615" s="50"/>
      <c r="QVJ615" s="50"/>
      <c r="QVK615" s="50"/>
      <c r="QVL615" s="50"/>
      <c r="QVM615" s="50"/>
      <c r="QVN615" s="50"/>
      <c r="QVO615" s="50"/>
      <c r="QVP615" s="50"/>
      <c r="QVQ615" s="50"/>
      <c r="QVR615" s="50"/>
      <c r="QVS615" s="50"/>
      <c r="QVT615" s="50"/>
      <c r="QVU615" s="50"/>
      <c r="QVV615" s="50"/>
      <c r="QVW615" s="50"/>
      <c r="QVX615" s="50"/>
      <c r="QVY615" s="50"/>
      <c r="QVZ615" s="50"/>
      <c r="QWA615" s="50"/>
      <c r="QWB615" s="50"/>
      <c r="QWC615" s="50"/>
      <c r="QWD615" s="50"/>
      <c r="QWE615" s="50"/>
      <c r="QWF615" s="50"/>
      <c r="QWG615" s="50"/>
      <c r="QWH615" s="50"/>
      <c r="QWI615" s="50"/>
      <c r="QWJ615" s="50"/>
      <c r="QWK615" s="50"/>
      <c r="QWL615" s="50"/>
      <c r="QWM615" s="50"/>
      <c r="QWN615" s="50"/>
      <c r="QWO615" s="50"/>
      <c r="QWP615" s="50"/>
      <c r="QWQ615" s="50"/>
      <c r="QWR615" s="50"/>
      <c r="QWS615" s="50"/>
      <c r="QWT615" s="50"/>
      <c r="QWU615" s="50"/>
      <c r="QWV615" s="50"/>
      <c r="QWW615" s="50"/>
      <c r="QWX615" s="50"/>
      <c r="QWY615" s="50"/>
      <c r="QWZ615" s="50"/>
      <c r="QXA615" s="50"/>
      <c r="QXB615" s="50"/>
      <c r="QXC615" s="50"/>
      <c r="QXD615" s="50"/>
      <c r="QXE615" s="50"/>
      <c r="QXF615" s="50"/>
      <c r="QXG615" s="50"/>
      <c r="QXH615" s="50"/>
      <c r="QXI615" s="50"/>
      <c r="QXJ615" s="50"/>
      <c r="QXK615" s="50"/>
      <c r="QXL615" s="50"/>
      <c r="QXM615" s="50"/>
      <c r="QXN615" s="50"/>
      <c r="QXO615" s="50"/>
      <c r="QXP615" s="50"/>
      <c r="QXQ615" s="50"/>
      <c r="QXR615" s="50"/>
      <c r="QXS615" s="50"/>
      <c r="QXT615" s="50"/>
      <c r="QXU615" s="50"/>
      <c r="QXV615" s="50"/>
      <c r="QXW615" s="50"/>
      <c r="QXX615" s="50"/>
      <c r="QXY615" s="50"/>
      <c r="QXZ615" s="50"/>
      <c r="QYA615" s="50"/>
      <c r="QYB615" s="50"/>
      <c r="QYC615" s="50"/>
      <c r="QYD615" s="50"/>
      <c r="QYE615" s="50"/>
      <c r="QYF615" s="50"/>
      <c r="QYG615" s="50"/>
      <c r="QYH615" s="50"/>
      <c r="QYI615" s="50"/>
      <c r="QYJ615" s="50"/>
      <c r="QYK615" s="50"/>
      <c r="QYL615" s="50"/>
      <c r="QYM615" s="50"/>
      <c r="QYN615" s="50"/>
      <c r="QYO615" s="50"/>
      <c r="QYP615" s="50"/>
      <c r="QYQ615" s="50"/>
      <c r="QYR615" s="50"/>
      <c r="QYS615" s="50"/>
      <c r="QYT615" s="50"/>
      <c r="QYU615" s="50"/>
      <c r="QYV615" s="50"/>
      <c r="QYW615" s="50"/>
      <c r="QYX615" s="50"/>
      <c r="QYY615" s="50"/>
      <c r="QYZ615" s="50"/>
      <c r="QZA615" s="50"/>
      <c r="QZB615" s="50"/>
      <c r="QZC615" s="50"/>
      <c r="QZD615" s="50"/>
      <c r="QZE615" s="50"/>
      <c r="QZF615" s="50"/>
      <c r="QZG615" s="50"/>
      <c r="QZH615" s="50"/>
      <c r="QZI615" s="50"/>
      <c r="QZJ615" s="50"/>
      <c r="QZK615" s="50"/>
      <c r="QZL615" s="50"/>
      <c r="QZM615" s="50"/>
      <c r="QZN615" s="50"/>
      <c r="QZO615" s="50"/>
      <c r="QZP615" s="50"/>
      <c r="QZQ615" s="50"/>
      <c r="QZR615" s="50"/>
      <c r="QZS615" s="50"/>
      <c r="QZT615" s="50"/>
      <c r="QZU615" s="50"/>
      <c r="QZV615" s="50"/>
      <c r="QZW615" s="50"/>
      <c r="QZX615" s="50"/>
      <c r="QZY615" s="50"/>
      <c r="QZZ615" s="50"/>
      <c r="RAA615" s="50"/>
      <c r="RAB615" s="50"/>
      <c r="RAC615" s="50"/>
      <c r="RAD615" s="50"/>
      <c r="RAE615" s="50"/>
      <c r="RAF615" s="50"/>
      <c r="RAG615" s="50"/>
      <c r="RAH615" s="50"/>
      <c r="RAI615" s="50"/>
      <c r="RAJ615" s="50"/>
      <c r="RAK615" s="50"/>
      <c r="RAL615" s="50"/>
      <c r="RAM615" s="50"/>
      <c r="RAN615" s="50"/>
      <c r="RAO615" s="50"/>
      <c r="RAP615" s="50"/>
      <c r="RAQ615" s="50"/>
      <c r="RAR615" s="50"/>
      <c r="RAS615" s="50"/>
      <c r="RAT615" s="50"/>
      <c r="RAU615" s="50"/>
      <c r="RAV615" s="50"/>
      <c r="RAW615" s="50"/>
      <c r="RAX615" s="50"/>
      <c r="RAY615" s="50"/>
      <c r="RAZ615" s="50"/>
      <c r="RBA615" s="50"/>
      <c r="RBB615" s="50"/>
      <c r="RBC615" s="50"/>
      <c r="RBD615" s="50"/>
      <c r="RBE615" s="50"/>
      <c r="RBF615" s="50"/>
      <c r="RBG615" s="50"/>
      <c r="RBH615" s="50"/>
      <c r="RBI615" s="50"/>
      <c r="RBJ615" s="50"/>
      <c r="RBK615" s="50"/>
      <c r="RBL615" s="50"/>
      <c r="RBM615" s="50"/>
      <c r="RBN615" s="50"/>
      <c r="RBO615" s="50"/>
      <c r="RBP615" s="50"/>
      <c r="RBQ615" s="50"/>
      <c r="RBR615" s="50"/>
      <c r="RBS615" s="50"/>
      <c r="RBT615" s="50"/>
      <c r="RBU615" s="50"/>
      <c r="RBV615" s="50"/>
      <c r="RBW615" s="50"/>
      <c r="RBX615" s="50"/>
      <c r="RBY615" s="50"/>
      <c r="RBZ615" s="50"/>
      <c r="RCA615" s="50"/>
      <c r="RCB615" s="50"/>
      <c r="RCC615" s="50"/>
      <c r="RCD615" s="50"/>
      <c r="RCE615" s="50"/>
      <c r="RCF615" s="50"/>
      <c r="RCG615" s="50"/>
      <c r="RCH615" s="50"/>
      <c r="RCI615" s="50"/>
      <c r="RCJ615" s="50"/>
      <c r="RCK615" s="50"/>
      <c r="RCL615" s="50"/>
      <c r="RCM615" s="50"/>
      <c r="RCN615" s="50"/>
      <c r="RCO615" s="50"/>
      <c r="RCP615" s="50"/>
      <c r="RCQ615" s="50"/>
      <c r="RCR615" s="50"/>
      <c r="RCS615" s="50"/>
      <c r="RCT615" s="50"/>
      <c r="RCU615" s="50"/>
      <c r="RCV615" s="50"/>
      <c r="RCW615" s="50"/>
      <c r="RCX615" s="50"/>
      <c r="RCY615" s="50"/>
      <c r="RCZ615" s="50"/>
      <c r="RDA615" s="50"/>
      <c r="RDB615" s="50"/>
      <c r="RDC615" s="50"/>
      <c r="RDD615" s="50"/>
      <c r="RDE615" s="50"/>
      <c r="RDF615" s="50"/>
      <c r="RDG615" s="50"/>
      <c r="RDH615" s="50"/>
      <c r="RDI615" s="50"/>
      <c r="RDJ615" s="50"/>
      <c r="RDK615" s="50"/>
      <c r="RDL615" s="50"/>
      <c r="RDM615" s="50"/>
      <c r="RDN615" s="50"/>
      <c r="RDO615" s="50"/>
      <c r="RDP615" s="50"/>
      <c r="RDR615" s="50"/>
      <c r="RDT615" s="50"/>
      <c r="RDU615" s="50"/>
      <c r="RDV615" s="50"/>
      <c r="RDW615" s="50"/>
      <c r="RDX615" s="50"/>
      <c r="RDY615" s="50"/>
      <c r="RDZ615" s="50"/>
      <c r="REA615" s="50"/>
      <c r="REF615" s="50"/>
      <c r="REG615" s="50"/>
      <c r="REH615" s="50"/>
      <c r="REI615" s="50"/>
      <c r="REJ615" s="50"/>
      <c r="REK615" s="50"/>
      <c r="REL615" s="50"/>
      <c r="REM615" s="50"/>
      <c r="REN615" s="50"/>
      <c r="REO615" s="50"/>
      <c r="REP615" s="50"/>
      <c r="REQ615" s="50"/>
      <c r="RER615" s="50"/>
      <c r="RES615" s="50"/>
      <c r="RET615" s="50"/>
      <c r="REU615" s="50"/>
      <c r="REV615" s="50"/>
      <c r="REW615" s="50"/>
      <c r="REX615" s="50"/>
      <c r="REY615" s="50"/>
      <c r="REZ615" s="50"/>
      <c r="RFA615" s="50"/>
      <c r="RFB615" s="50"/>
      <c r="RFC615" s="50"/>
      <c r="RFD615" s="50"/>
      <c r="RFE615" s="50"/>
      <c r="RFF615" s="50"/>
      <c r="RFG615" s="50"/>
      <c r="RFH615" s="50"/>
      <c r="RFI615" s="50"/>
      <c r="RFJ615" s="50"/>
      <c r="RFK615" s="50"/>
      <c r="RFL615" s="50"/>
      <c r="RFM615" s="50"/>
      <c r="RFN615" s="50"/>
      <c r="RFO615" s="50"/>
      <c r="RFP615" s="50"/>
      <c r="RFQ615" s="50"/>
      <c r="RFR615" s="50"/>
      <c r="RFS615" s="50"/>
      <c r="RFT615" s="50"/>
      <c r="RFU615" s="50"/>
      <c r="RFV615" s="50"/>
      <c r="RFW615" s="50"/>
      <c r="RFX615" s="50"/>
      <c r="RFY615" s="50"/>
      <c r="RFZ615" s="50"/>
      <c r="RGA615" s="50"/>
      <c r="RGB615" s="50"/>
      <c r="RGC615" s="50"/>
      <c r="RGD615" s="50"/>
      <c r="RGE615" s="50"/>
      <c r="RGF615" s="50"/>
      <c r="RGG615" s="50"/>
      <c r="RGH615" s="50"/>
      <c r="RGI615" s="50"/>
      <c r="RGJ615" s="50"/>
      <c r="RGK615" s="50"/>
      <c r="RGL615" s="50"/>
      <c r="RGM615" s="50"/>
      <c r="RGN615" s="50"/>
      <c r="RGO615" s="50"/>
      <c r="RGP615" s="50"/>
      <c r="RGQ615" s="50"/>
      <c r="RGR615" s="50"/>
      <c r="RGS615" s="50"/>
      <c r="RGT615" s="50"/>
      <c r="RGU615" s="50"/>
      <c r="RGV615" s="50"/>
      <c r="RGW615" s="50"/>
      <c r="RGX615" s="50"/>
      <c r="RGY615" s="50"/>
      <c r="RGZ615" s="50"/>
      <c r="RHA615" s="50"/>
      <c r="RHB615" s="50"/>
      <c r="RHC615" s="50"/>
      <c r="RHD615" s="50"/>
      <c r="RHE615" s="50"/>
      <c r="RHF615" s="50"/>
      <c r="RHG615" s="50"/>
      <c r="RHH615" s="50"/>
      <c r="RHI615" s="50"/>
      <c r="RHJ615" s="50"/>
      <c r="RHK615" s="50"/>
      <c r="RHL615" s="50"/>
      <c r="RHM615" s="50"/>
      <c r="RHN615" s="50"/>
      <c r="RHO615" s="50"/>
      <c r="RHP615" s="50"/>
      <c r="RHQ615" s="50"/>
      <c r="RHR615" s="50"/>
      <c r="RHS615" s="50"/>
      <c r="RHT615" s="50"/>
      <c r="RHU615" s="50"/>
      <c r="RHV615" s="50"/>
      <c r="RHW615" s="50"/>
      <c r="RHX615" s="50"/>
      <c r="RHY615" s="50"/>
      <c r="RHZ615" s="50"/>
      <c r="RIA615" s="50"/>
      <c r="RIB615" s="50"/>
      <c r="RIC615" s="50"/>
      <c r="RID615" s="50"/>
      <c r="RIE615" s="50"/>
      <c r="RIF615" s="50"/>
      <c r="RIG615" s="50"/>
      <c r="RIH615" s="50"/>
      <c r="RII615" s="50"/>
      <c r="RIJ615" s="50"/>
      <c r="RIK615" s="50"/>
      <c r="RIL615" s="50"/>
      <c r="RIM615" s="50"/>
      <c r="RIN615" s="50"/>
      <c r="RIO615" s="50"/>
      <c r="RIP615" s="50"/>
      <c r="RIQ615" s="50"/>
      <c r="RIR615" s="50"/>
      <c r="RIS615" s="50"/>
      <c r="RIT615" s="50"/>
      <c r="RIU615" s="50"/>
      <c r="RIV615" s="50"/>
      <c r="RIW615" s="50"/>
      <c r="RIX615" s="50"/>
      <c r="RIY615" s="50"/>
      <c r="RIZ615" s="50"/>
      <c r="RJA615" s="50"/>
      <c r="RJB615" s="50"/>
      <c r="RJC615" s="50"/>
      <c r="RJD615" s="50"/>
      <c r="RJE615" s="50"/>
      <c r="RJF615" s="50"/>
      <c r="RJG615" s="50"/>
      <c r="RJH615" s="50"/>
      <c r="RJI615" s="50"/>
      <c r="RJJ615" s="50"/>
      <c r="RJK615" s="50"/>
      <c r="RJL615" s="50"/>
      <c r="RJM615" s="50"/>
      <c r="RJN615" s="50"/>
      <c r="RJO615" s="50"/>
      <c r="RJP615" s="50"/>
      <c r="RJQ615" s="50"/>
      <c r="RJR615" s="50"/>
      <c r="RJS615" s="50"/>
      <c r="RJT615" s="50"/>
      <c r="RJU615" s="50"/>
      <c r="RJV615" s="50"/>
      <c r="RJW615" s="50"/>
      <c r="RJX615" s="50"/>
      <c r="RJY615" s="50"/>
      <c r="RJZ615" s="50"/>
      <c r="RKA615" s="50"/>
      <c r="RKB615" s="50"/>
      <c r="RKC615" s="50"/>
      <c r="RKD615" s="50"/>
      <c r="RKE615" s="50"/>
      <c r="RKF615" s="50"/>
      <c r="RKG615" s="50"/>
      <c r="RKH615" s="50"/>
      <c r="RKI615" s="50"/>
      <c r="RKJ615" s="50"/>
      <c r="RKK615" s="50"/>
      <c r="RKL615" s="50"/>
      <c r="RKM615" s="50"/>
      <c r="RKN615" s="50"/>
      <c r="RKO615" s="50"/>
      <c r="RKP615" s="50"/>
      <c r="RKQ615" s="50"/>
      <c r="RKR615" s="50"/>
      <c r="RKS615" s="50"/>
      <c r="RKT615" s="50"/>
      <c r="RKU615" s="50"/>
      <c r="RKV615" s="50"/>
      <c r="RKW615" s="50"/>
      <c r="RKX615" s="50"/>
      <c r="RKY615" s="50"/>
      <c r="RKZ615" s="50"/>
      <c r="RLA615" s="50"/>
      <c r="RLB615" s="50"/>
      <c r="RLC615" s="50"/>
      <c r="RLD615" s="50"/>
      <c r="RLE615" s="50"/>
      <c r="RLF615" s="50"/>
      <c r="RLG615" s="50"/>
      <c r="RLH615" s="50"/>
      <c r="RLI615" s="50"/>
      <c r="RLJ615" s="50"/>
      <c r="RLK615" s="50"/>
      <c r="RLL615" s="50"/>
      <c r="RLM615" s="50"/>
      <c r="RLN615" s="50"/>
      <c r="RLO615" s="50"/>
      <c r="RLP615" s="50"/>
      <c r="RLQ615" s="50"/>
      <c r="RLR615" s="50"/>
      <c r="RLS615" s="50"/>
      <c r="RLT615" s="50"/>
      <c r="RLU615" s="50"/>
      <c r="RLV615" s="50"/>
      <c r="RLW615" s="50"/>
      <c r="RLX615" s="50"/>
      <c r="RLY615" s="50"/>
      <c r="RLZ615" s="50"/>
      <c r="RMA615" s="50"/>
      <c r="RMB615" s="50"/>
      <c r="RMC615" s="50"/>
      <c r="RMD615" s="50"/>
      <c r="RME615" s="50"/>
      <c r="RMF615" s="50"/>
      <c r="RMG615" s="50"/>
      <c r="RMH615" s="50"/>
      <c r="RMI615" s="50"/>
      <c r="RMJ615" s="50"/>
      <c r="RMK615" s="50"/>
      <c r="RML615" s="50"/>
      <c r="RMM615" s="50"/>
      <c r="RMN615" s="50"/>
      <c r="RMO615" s="50"/>
      <c r="RMP615" s="50"/>
      <c r="RMQ615" s="50"/>
      <c r="RMR615" s="50"/>
      <c r="RMS615" s="50"/>
      <c r="RMT615" s="50"/>
      <c r="RMU615" s="50"/>
      <c r="RMV615" s="50"/>
      <c r="RMW615" s="50"/>
      <c r="RMX615" s="50"/>
      <c r="RMY615" s="50"/>
      <c r="RMZ615" s="50"/>
      <c r="RNA615" s="50"/>
      <c r="RNB615" s="50"/>
      <c r="RNC615" s="50"/>
      <c r="RND615" s="50"/>
      <c r="RNE615" s="50"/>
      <c r="RNF615" s="50"/>
      <c r="RNG615" s="50"/>
      <c r="RNH615" s="50"/>
      <c r="RNI615" s="50"/>
      <c r="RNJ615" s="50"/>
      <c r="RNK615" s="50"/>
      <c r="RNL615" s="50"/>
      <c r="RNN615" s="50"/>
      <c r="RNP615" s="50"/>
      <c r="RNQ615" s="50"/>
      <c r="RNR615" s="50"/>
      <c r="RNS615" s="50"/>
      <c r="RNT615" s="50"/>
      <c r="RNU615" s="50"/>
      <c r="RNV615" s="50"/>
      <c r="RNW615" s="50"/>
      <c r="ROB615" s="50"/>
      <c r="ROC615" s="50"/>
      <c r="ROD615" s="50"/>
      <c r="ROE615" s="50"/>
      <c r="ROF615" s="50"/>
      <c r="ROG615" s="50"/>
      <c r="ROH615" s="50"/>
      <c r="ROI615" s="50"/>
      <c r="ROJ615" s="50"/>
      <c r="ROK615" s="50"/>
      <c r="ROL615" s="50"/>
      <c r="ROM615" s="50"/>
      <c r="RON615" s="50"/>
      <c r="ROO615" s="50"/>
      <c r="ROP615" s="50"/>
      <c r="ROQ615" s="50"/>
      <c r="ROR615" s="50"/>
      <c r="ROS615" s="50"/>
      <c r="ROT615" s="50"/>
      <c r="ROU615" s="50"/>
      <c r="ROV615" s="50"/>
      <c r="ROW615" s="50"/>
      <c r="ROX615" s="50"/>
      <c r="ROY615" s="50"/>
      <c r="ROZ615" s="50"/>
      <c r="RPA615" s="50"/>
      <c r="RPB615" s="50"/>
      <c r="RPC615" s="50"/>
      <c r="RPD615" s="50"/>
      <c r="RPE615" s="50"/>
      <c r="RPF615" s="50"/>
      <c r="RPG615" s="50"/>
      <c r="RPH615" s="50"/>
      <c r="RPI615" s="50"/>
      <c r="RPJ615" s="50"/>
      <c r="RPK615" s="50"/>
      <c r="RPL615" s="50"/>
      <c r="RPM615" s="50"/>
      <c r="RPN615" s="50"/>
      <c r="RPO615" s="50"/>
      <c r="RPP615" s="50"/>
      <c r="RPQ615" s="50"/>
      <c r="RPR615" s="50"/>
      <c r="RPS615" s="50"/>
      <c r="RPT615" s="50"/>
      <c r="RPU615" s="50"/>
      <c r="RPV615" s="50"/>
      <c r="RPW615" s="50"/>
      <c r="RPX615" s="50"/>
      <c r="RPY615" s="50"/>
      <c r="RPZ615" s="50"/>
      <c r="RQA615" s="50"/>
      <c r="RQB615" s="50"/>
      <c r="RQC615" s="50"/>
      <c r="RQD615" s="50"/>
      <c r="RQE615" s="50"/>
      <c r="RQF615" s="50"/>
      <c r="RQG615" s="50"/>
      <c r="RQH615" s="50"/>
      <c r="RQI615" s="50"/>
      <c r="RQJ615" s="50"/>
      <c r="RQK615" s="50"/>
      <c r="RQL615" s="50"/>
      <c r="RQM615" s="50"/>
      <c r="RQN615" s="50"/>
      <c r="RQO615" s="50"/>
      <c r="RQP615" s="50"/>
      <c r="RQQ615" s="50"/>
      <c r="RQR615" s="50"/>
      <c r="RQS615" s="50"/>
      <c r="RQT615" s="50"/>
      <c r="RQU615" s="50"/>
      <c r="RQV615" s="50"/>
      <c r="RQW615" s="50"/>
      <c r="RQX615" s="50"/>
      <c r="RQY615" s="50"/>
      <c r="RQZ615" s="50"/>
      <c r="RRA615" s="50"/>
      <c r="RRB615" s="50"/>
      <c r="RRC615" s="50"/>
      <c r="RRD615" s="50"/>
      <c r="RRE615" s="50"/>
      <c r="RRF615" s="50"/>
      <c r="RRG615" s="50"/>
      <c r="RRH615" s="50"/>
      <c r="RRI615" s="50"/>
      <c r="RRJ615" s="50"/>
      <c r="RRK615" s="50"/>
      <c r="RRL615" s="50"/>
      <c r="RRM615" s="50"/>
      <c r="RRN615" s="50"/>
      <c r="RRO615" s="50"/>
      <c r="RRP615" s="50"/>
      <c r="RRQ615" s="50"/>
      <c r="RRR615" s="50"/>
      <c r="RRS615" s="50"/>
      <c r="RRT615" s="50"/>
      <c r="RRU615" s="50"/>
      <c r="RRV615" s="50"/>
      <c r="RRW615" s="50"/>
      <c r="RRX615" s="50"/>
      <c r="RRY615" s="50"/>
      <c r="RRZ615" s="50"/>
      <c r="RSA615" s="50"/>
      <c r="RSB615" s="50"/>
      <c r="RSC615" s="50"/>
      <c r="RSD615" s="50"/>
      <c r="RSE615" s="50"/>
      <c r="RSF615" s="50"/>
      <c r="RSG615" s="50"/>
      <c r="RSH615" s="50"/>
      <c r="RSI615" s="50"/>
      <c r="RSJ615" s="50"/>
      <c r="RSK615" s="50"/>
      <c r="RSL615" s="50"/>
      <c r="RSM615" s="50"/>
      <c r="RSN615" s="50"/>
      <c r="RSO615" s="50"/>
      <c r="RSP615" s="50"/>
      <c r="RSQ615" s="50"/>
      <c r="RSR615" s="50"/>
      <c r="RSS615" s="50"/>
      <c r="RST615" s="50"/>
      <c r="RSU615" s="50"/>
      <c r="RSV615" s="50"/>
      <c r="RSW615" s="50"/>
      <c r="RSX615" s="50"/>
      <c r="RSY615" s="50"/>
      <c r="RSZ615" s="50"/>
      <c r="RTA615" s="50"/>
      <c r="RTB615" s="50"/>
      <c r="RTC615" s="50"/>
      <c r="RTD615" s="50"/>
      <c r="RTE615" s="50"/>
      <c r="RTF615" s="50"/>
      <c r="RTG615" s="50"/>
      <c r="RTH615" s="50"/>
      <c r="RTI615" s="50"/>
      <c r="RTJ615" s="50"/>
      <c r="RTK615" s="50"/>
      <c r="RTL615" s="50"/>
      <c r="RTM615" s="50"/>
      <c r="RTN615" s="50"/>
      <c r="RTO615" s="50"/>
      <c r="RTP615" s="50"/>
      <c r="RTQ615" s="50"/>
      <c r="RTR615" s="50"/>
      <c r="RTS615" s="50"/>
      <c r="RTT615" s="50"/>
      <c r="RTU615" s="50"/>
      <c r="RTV615" s="50"/>
      <c r="RTW615" s="50"/>
      <c r="RTX615" s="50"/>
      <c r="RTY615" s="50"/>
      <c r="RTZ615" s="50"/>
      <c r="RUA615" s="50"/>
      <c r="RUB615" s="50"/>
      <c r="RUC615" s="50"/>
      <c r="RUD615" s="50"/>
      <c r="RUE615" s="50"/>
      <c r="RUF615" s="50"/>
      <c r="RUG615" s="50"/>
      <c r="RUH615" s="50"/>
      <c r="RUI615" s="50"/>
      <c r="RUJ615" s="50"/>
      <c r="RUK615" s="50"/>
      <c r="RUL615" s="50"/>
      <c r="RUM615" s="50"/>
      <c r="RUN615" s="50"/>
      <c r="RUO615" s="50"/>
      <c r="RUP615" s="50"/>
      <c r="RUQ615" s="50"/>
      <c r="RUR615" s="50"/>
      <c r="RUS615" s="50"/>
      <c r="RUT615" s="50"/>
      <c r="RUU615" s="50"/>
      <c r="RUV615" s="50"/>
      <c r="RUW615" s="50"/>
      <c r="RUX615" s="50"/>
      <c r="RUY615" s="50"/>
      <c r="RUZ615" s="50"/>
      <c r="RVA615" s="50"/>
      <c r="RVB615" s="50"/>
      <c r="RVC615" s="50"/>
      <c r="RVD615" s="50"/>
      <c r="RVE615" s="50"/>
      <c r="RVF615" s="50"/>
      <c r="RVG615" s="50"/>
      <c r="RVH615" s="50"/>
      <c r="RVI615" s="50"/>
      <c r="RVJ615" s="50"/>
      <c r="RVK615" s="50"/>
      <c r="RVL615" s="50"/>
      <c r="RVM615" s="50"/>
      <c r="RVN615" s="50"/>
      <c r="RVO615" s="50"/>
      <c r="RVP615" s="50"/>
      <c r="RVQ615" s="50"/>
      <c r="RVR615" s="50"/>
      <c r="RVS615" s="50"/>
      <c r="RVT615" s="50"/>
      <c r="RVU615" s="50"/>
      <c r="RVV615" s="50"/>
      <c r="RVW615" s="50"/>
      <c r="RVX615" s="50"/>
      <c r="RVY615" s="50"/>
      <c r="RVZ615" s="50"/>
      <c r="RWA615" s="50"/>
      <c r="RWB615" s="50"/>
      <c r="RWC615" s="50"/>
      <c r="RWD615" s="50"/>
      <c r="RWE615" s="50"/>
      <c r="RWF615" s="50"/>
      <c r="RWG615" s="50"/>
      <c r="RWH615" s="50"/>
      <c r="RWI615" s="50"/>
      <c r="RWJ615" s="50"/>
      <c r="RWK615" s="50"/>
      <c r="RWL615" s="50"/>
      <c r="RWM615" s="50"/>
      <c r="RWN615" s="50"/>
      <c r="RWO615" s="50"/>
      <c r="RWP615" s="50"/>
      <c r="RWQ615" s="50"/>
      <c r="RWR615" s="50"/>
      <c r="RWS615" s="50"/>
      <c r="RWT615" s="50"/>
      <c r="RWU615" s="50"/>
      <c r="RWV615" s="50"/>
      <c r="RWW615" s="50"/>
      <c r="RWX615" s="50"/>
      <c r="RWY615" s="50"/>
      <c r="RWZ615" s="50"/>
      <c r="RXA615" s="50"/>
      <c r="RXB615" s="50"/>
      <c r="RXC615" s="50"/>
      <c r="RXD615" s="50"/>
      <c r="RXE615" s="50"/>
      <c r="RXF615" s="50"/>
      <c r="RXG615" s="50"/>
      <c r="RXH615" s="50"/>
      <c r="RXJ615" s="50"/>
      <c r="RXL615" s="50"/>
      <c r="RXM615" s="50"/>
      <c r="RXN615" s="50"/>
      <c r="RXO615" s="50"/>
      <c r="RXP615" s="50"/>
      <c r="RXQ615" s="50"/>
      <c r="RXR615" s="50"/>
      <c r="RXS615" s="50"/>
      <c r="RXX615" s="50"/>
      <c r="RXY615" s="50"/>
      <c r="RXZ615" s="50"/>
      <c r="RYA615" s="50"/>
      <c r="RYB615" s="50"/>
      <c r="RYC615" s="50"/>
      <c r="RYD615" s="50"/>
      <c r="RYE615" s="50"/>
      <c r="RYF615" s="50"/>
      <c r="RYG615" s="50"/>
      <c r="RYH615" s="50"/>
      <c r="RYI615" s="50"/>
      <c r="RYJ615" s="50"/>
      <c r="RYK615" s="50"/>
      <c r="RYL615" s="50"/>
      <c r="RYM615" s="50"/>
      <c r="RYN615" s="50"/>
      <c r="RYO615" s="50"/>
      <c r="RYP615" s="50"/>
      <c r="RYQ615" s="50"/>
      <c r="RYR615" s="50"/>
      <c r="RYS615" s="50"/>
      <c r="RYT615" s="50"/>
      <c r="RYU615" s="50"/>
      <c r="RYV615" s="50"/>
      <c r="RYW615" s="50"/>
      <c r="RYX615" s="50"/>
      <c r="RYY615" s="50"/>
      <c r="RYZ615" s="50"/>
      <c r="RZA615" s="50"/>
      <c r="RZB615" s="50"/>
      <c r="RZC615" s="50"/>
      <c r="RZD615" s="50"/>
      <c r="RZE615" s="50"/>
      <c r="RZF615" s="50"/>
      <c r="RZG615" s="50"/>
      <c r="RZH615" s="50"/>
      <c r="RZI615" s="50"/>
      <c r="RZJ615" s="50"/>
      <c r="RZK615" s="50"/>
      <c r="RZL615" s="50"/>
      <c r="RZM615" s="50"/>
      <c r="RZN615" s="50"/>
      <c r="RZO615" s="50"/>
      <c r="RZP615" s="50"/>
      <c r="RZQ615" s="50"/>
      <c r="RZR615" s="50"/>
      <c r="RZS615" s="50"/>
      <c r="RZT615" s="50"/>
      <c r="RZU615" s="50"/>
      <c r="RZV615" s="50"/>
      <c r="RZW615" s="50"/>
      <c r="RZX615" s="50"/>
      <c r="RZY615" s="50"/>
      <c r="RZZ615" s="50"/>
      <c r="SAA615" s="50"/>
      <c r="SAB615" s="50"/>
      <c r="SAC615" s="50"/>
      <c r="SAD615" s="50"/>
      <c r="SAE615" s="50"/>
      <c r="SAF615" s="50"/>
      <c r="SAG615" s="50"/>
      <c r="SAH615" s="50"/>
      <c r="SAI615" s="50"/>
      <c r="SAJ615" s="50"/>
      <c r="SAK615" s="50"/>
      <c r="SAL615" s="50"/>
      <c r="SAM615" s="50"/>
      <c r="SAN615" s="50"/>
      <c r="SAO615" s="50"/>
      <c r="SAP615" s="50"/>
      <c r="SAQ615" s="50"/>
      <c r="SAR615" s="50"/>
      <c r="SAS615" s="50"/>
      <c r="SAT615" s="50"/>
      <c r="SAU615" s="50"/>
      <c r="SAV615" s="50"/>
      <c r="SAW615" s="50"/>
      <c r="SAX615" s="50"/>
      <c r="SAY615" s="50"/>
      <c r="SAZ615" s="50"/>
      <c r="SBA615" s="50"/>
      <c r="SBB615" s="50"/>
      <c r="SBC615" s="50"/>
      <c r="SBD615" s="50"/>
      <c r="SBE615" s="50"/>
      <c r="SBF615" s="50"/>
      <c r="SBG615" s="50"/>
      <c r="SBH615" s="50"/>
      <c r="SBI615" s="50"/>
      <c r="SBJ615" s="50"/>
      <c r="SBK615" s="50"/>
      <c r="SBL615" s="50"/>
      <c r="SBM615" s="50"/>
      <c r="SBN615" s="50"/>
      <c r="SBO615" s="50"/>
      <c r="SBP615" s="50"/>
      <c r="SBQ615" s="50"/>
      <c r="SBR615" s="50"/>
      <c r="SBS615" s="50"/>
      <c r="SBT615" s="50"/>
      <c r="SBU615" s="50"/>
      <c r="SBV615" s="50"/>
      <c r="SBW615" s="50"/>
      <c r="SBX615" s="50"/>
      <c r="SBY615" s="50"/>
      <c r="SBZ615" s="50"/>
      <c r="SCA615" s="50"/>
      <c r="SCB615" s="50"/>
      <c r="SCC615" s="50"/>
      <c r="SCD615" s="50"/>
      <c r="SCE615" s="50"/>
      <c r="SCF615" s="50"/>
      <c r="SCG615" s="50"/>
      <c r="SCH615" s="50"/>
      <c r="SCI615" s="50"/>
      <c r="SCJ615" s="50"/>
      <c r="SCK615" s="50"/>
      <c r="SCL615" s="50"/>
      <c r="SCM615" s="50"/>
      <c r="SCN615" s="50"/>
      <c r="SCO615" s="50"/>
      <c r="SCP615" s="50"/>
      <c r="SCQ615" s="50"/>
      <c r="SCR615" s="50"/>
      <c r="SCS615" s="50"/>
      <c r="SCT615" s="50"/>
      <c r="SCU615" s="50"/>
      <c r="SCV615" s="50"/>
      <c r="SCW615" s="50"/>
      <c r="SCX615" s="50"/>
      <c r="SCY615" s="50"/>
      <c r="SCZ615" s="50"/>
      <c r="SDA615" s="50"/>
      <c r="SDB615" s="50"/>
      <c r="SDC615" s="50"/>
      <c r="SDD615" s="50"/>
      <c r="SDE615" s="50"/>
      <c r="SDF615" s="50"/>
      <c r="SDG615" s="50"/>
      <c r="SDH615" s="50"/>
      <c r="SDI615" s="50"/>
      <c r="SDJ615" s="50"/>
      <c r="SDK615" s="50"/>
      <c r="SDL615" s="50"/>
      <c r="SDM615" s="50"/>
      <c r="SDN615" s="50"/>
      <c r="SDO615" s="50"/>
      <c r="SDP615" s="50"/>
      <c r="SDQ615" s="50"/>
      <c r="SDR615" s="50"/>
      <c r="SDS615" s="50"/>
      <c r="SDT615" s="50"/>
      <c r="SDU615" s="50"/>
      <c r="SDV615" s="50"/>
      <c r="SDW615" s="50"/>
      <c r="SDX615" s="50"/>
      <c r="SDY615" s="50"/>
      <c r="SDZ615" s="50"/>
      <c r="SEA615" s="50"/>
      <c r="SEB615" s="50"/>
      <c r="SEC615" s="50"/>
      <c r="SED615" s="50"/>
      <c r="SEE615" s="50"/>
      <c r="SEF615" s="50"/>
      <c r="SEG615" s="50"/>
      <c r="SEH615" s="50"/>
      <c r="SEI615" s="50"/>
      <c r="SEJ615" s="50"/>
      <c r="SEK615" s="50"/>
      <c r="SEL615" s="50"/>
      <c r="SEM615" s="50"/>
      <c r="SEN615" s="50"/>
      <c r="SEO615" s="50"/>
      <c r="SEP615" s="50"/>
      <c r="SEQ615" s="50"/>
      <c r="SER615" s="50"/>
      <c r="SES615" s="50"/>
      <c r="SET615" s="50"/>
      <c r="SEU615" s="50"/>
      <c r="SEV615" s="50"/>
      <c r="SEW615" s="50"/>
      <c r="SEX615" s="50"/>
      <c r="SEY615" s="50"/>
      <c r="SEZ615" s="50"/>
      <c r="SFA615" s="50"/>
      <c r="SFB615" s="50"/>
      <c r="SFC615" s="50"/>
      <c r="SFD615" s="50"/>
      <c r="SFE615" s="50"/>
      <c r="SFF615" s="50"/>
      <c r="SFG615" s="50"/>
      <c r="SFH615" s="50"/>
      <c r="SFI615" s="50"/>
      <c r="SFJ615" s="50"/>
      <c r="SFK615" s="50"/>
      <c r="SFL615" s="50"/>
      <c r="SFM615" s="50"/>
      <c r="SFN615" s="50"/>
      <c r="SFO615" s="50"/>
      <c r="SFP615" s="50"/>
      <c r="SFQ615" s="50"/>
      <c r="SFR615" s="50"/>
      <c r="SFS615" s="50"/>
      <c r="SFT615" s="50"/>
      <c r="SFU615" s="50"/>
      <c r="SFV615" s="50"/>
      <c r="SFW615" s="50"/>
      <c r="SFX615" s="50"/>
      <c r="SFY615" s="50"/>
      <c r="SFZ615" s="50"/>
      <c r="SGA615" s="50"/>
      <c r="SGB615" s="50"/>
      <c r="SGC615" s="50"/>
      <c r="SGD615" s="50"/>
      <c r="SGE615" s="50"/>
      <c r="SGF615" s="50"/>
      <c r="SGG615" s="50"/>
      <c r="SGH615" s="50"/>
      <c r="SGI615" s="50"/>
      <c r="SGJ615" s="50"/>
      <c r="SGK615" s="50"/>
      <c r="SGL615" s="50"/>
      <c r="SGM615" s="50"/>
      <c r="SGN615" s="50"/>
      <c r="SGO615" s="50"/>
      <c r="SGP615" s="50"/>
      <c r="SGQ615" s="50"/>
      <c r="SGR615" s="50"/>
      <c r="SGS615" s="50"/>
      <c r="SGT615" s="50"/>
      <c r="SGU615" s="50"/>
      <c r="SGV615" s="50"/>
      <c r="SGW615" s="50"/>
      <c r="SGX615" s="50"/>
      <c r="SGY615" s="50"/>
      <c r="SGZ615" s="50"/>
      <c r="SHA615" s="50"/>
      <c r="SHB615" s="50"/>
      <c r="SHC615" s="50"/>
      <c r="SHD615" s="50"/>
      <c r="SHF615" s="50"/>
      <c r="SHH615" s="50"/>
      <c r="SHI615" s="50"/>
      <c r="SHJ615" s="50"/>
      <c r="SHK615" s="50"/>
      <c r="SHL615" s="50"/>
      <c r="SHM615" s="50"/>
      <c r="SHN615" s="50"/>
      <c r="SHO615" s="50"/>
      <c r="SHT615" s="50"/>
      <c r="SHU615" s="50"/>
      <c r="SHV615" s="50"/>
      <c r="SHW615" s="50"/>
      <c r="SHX615" s="50"/>
      <c r="SHY615" s="50"/>
      <c r="SHZ615" s="50"/>
      <c r="SIA615" s="50"/>
      <c r="SIB615" s="50"/>
      <c r="SIC615" s="50"/>
      <c r="SID615" s="50"/>
      <c r="SIE615" s="50"/>
      <c r="SIF615" s="50"/>
      <c r="SIG615" s="50"/>
      <c r="SIH615" s="50"/>
      <c r="SII615" s="50"/>
      <c r="SIJ615" s="50"/>
      <c r="SIK615" s="50"/>
      <c r="SIL615" s="50"/>
      <c r="SIM615" s="50"/>
      <c r="SIN615" s="50"/>
      <c r="SIO615" s="50"/>
      <c r="SIP615" s="50"/>
      <c r="SIQ615" s="50"/>
      <c r="SIR615" s="50"/>
      <c r="SIS615" s="50"/>
      <c r="SIT615" s="50"/>
      <c r="SIU615" s="50"/>
      <c r="SIV615" s="50"/>
      <c r="SIW615" s="50"/>
      <c r="SIX615" s="50"/>
      <c r="SIY615" s="50"/>
      <c r="SIZ615" s="50"/>
      <c r="SJA615" s="50"/>
      <c r="SJB615" s="50"/>
      <c r="SJC615" s="50"/>
      <c r="SJD615" s="50"/>
      <c r="SJE615" s="50"/>
      <c r="SJF615" s="50"/>
      <c r="SJG615" s="50"/>
      <c r="SJH615" s="50"/>
      <c r="SJI615" s="50"/>
      <c r="SJJ615" s="50"/>
      <c r="SJK615" s="50"/>
      <c r="SJL615" s="50"/>
      <c r="SJM615" s="50"/>
      <c r="SJN615" s="50"/>
      <c r="SJO615" s="50"/>
      <c r="SJP615" s="50"/>
      <c r="SJQ615" s="50"/>
      <c r="SJR615" s="50"/>
      <c r="SJS615" s="50"/>
      <c r="SJT615" s="50"/>
      <c r="SJU615" s="50"/>
      <c r="SJV615" s="50"/>
      <c r="SJW615" s="50"/>
      <c r="SJX615" s="50"/>
      <c r="SJY615" s="50"/>
      <c r="SJZ615" s="50"/>
      <c r="SKA615" s="50"/>
      <c r="SKB615" s="50"/>
      <c r="SKC615" s="50"/>
      <c r="SKD615" s="50"/>
      <c r="SKE615" s="50"/>
      <c r="SKF615" s="50"/>
      <c r="SKG615" s="50"/>
      <c r="SKH615" s="50"/>
      <c r="SKI615" s="50"/>
      <c r="SKJ615" s="50"/>
      <c r="SKK615" s="50"/>
      <c r="SKL615" s="50"/>
      <c r="SKM615" s="50"/>
      <c r="SKN615" s="50"/>
      <c r="SKO615" s="50"/>
      <c r="SKP615" s="50"/>
      <c r="SKQ615" s="50"/>
      <c r="SKR615" s="50"/>
      <c r="SKS615" s="50"/>
      <c r="SKT615" s="50"/>
      <c r="SKU615" s="50"/>
      <c r="SKV615" s="50"/>
      <c r="SKW615" s="50"/>
      <c r="SKX615" s="50"/>
      <c r="SKY615" s="50"/>
      <c r="SKZ615" s="50"/>
      <c r="SLA615" s="50"/>
      <c r="SLB615" s="50"/>
      <c r="SLC615" s="50"/>
      <c r="SLD615" s="50"/>
      <c r="SLE615" s="50"/>
      <c r="SLF615" s="50"/>
      <c r="SLG615" s="50"/>
      <c r="SLH615" s="50"/>
      <c r="SLI615" s="50"/>
      <c r="SLJ615" s="50"/>
      <c r="SLK615" s="50"/>
      <c r="SLL615" s="50"/>
      <c r="SLM615" s="50"/>
      <c r="SLN615" s="50"/>
      <c r="SLO615" s="50"/>
      <c r="SLP615" s="50"/>
      <c r="SLQ615" s="50"/>
      <c r="SLR615" s="50"/>
      <c r="SLS615" s="50"/>
      <c r="SLT615" s="50"/>
      <c r="SLU615" s="50"/>
      <c r="SLV615" s="50"/>
      <c r="SLW615" s="50"/>
      <c r="SLX615" s="50"/>
      <c r="SLY615" s="50"/>
      <c r="SLZ615" s="50"/>
      <c r="SMA615" s="50"/>
      <c r="SMB615" s="50"/>
      <c r="SMC615" s="50"/>
      <c r="SMD615" s="50"/>
      <c r="SME615" s="50"/>
      <c r="SMF615" s="50"/>
      <c r="SMG615" s="50"/>
      <c r="SMH615" s="50"/>
      <c r="SMI615" s="50"/>
      <c r="SMJ615" s="50"/>
      <c r="SMK615" s="50"/>
      <c r="SML615" s="50"/>
      <c r="SMM615" s="50"/>
      <c r="SMN615" s="50"/>
      <c r="SMO615" s="50"/>
      <c r="SMP615" s="50"/>
      <c r="SMQ615" s="50"/>
      <c r="SMR615" s="50"/>
      <c r="SMS615" s="50"/>
      <c r="SMT615" s="50"/>
      <c r="SMU615" s="50"/>
      <c r="SMV615" s="50"/>
      <c r="SMW615" s="50"/>
      <c r="SMX615" s="50"/>
      <c r="SMY615" s="50"/>
      <c r="SMZ615" s="50"/>
      <c r="SNA615" s="50"/>
      <c r="SNB615" s="50"/>
      <c r="SNC615" s="50"/>
      <c r="SND615" s="50"/>
      <c r="SNE615" s="50"/>
      <c r="SNF615" s="50"/>
      <c r="SNG615" s="50"/>
      <c r="SNH615" s="50"/>
      <c r="SNI615" s="50"/>
      <c r="SNJ615" s="50"/>
      <c r="SNK615" s="50"/>
      <c r="SNL615" s="50"/>
      <c r="SNM615" s="50"/>
      <c r="SNN615" s="50"/>
      <c r="SNO615" s="50"/>
      <c r="SNP615" s="50"/>
      <c r="SNQ615" s="50"/>
      <c r="SNR615" s="50"/>
      <c r="SNS615" s="50"/>
      <c r="SNT615" s="50"/>
      <c r="SNU615" s="50"/>
      <c r="SNV615" s="50"/>
      <c r="SNW615" s="50"/>
      <c r="SNX615" s="50"/>
      <c r="SNY615" s="50"/>
      <c r="SNZ615" s="50"/>
      <c r="SOA615" s="50"/>
      <c r="SOB615" s="50"/>
      <c r="SOC615" s="50"/>
      <c r="SOD615" s="50"/>
      <c r="SOE615" s="50"/>
      <c r="SOF615" s="50"/>
      <c r="SOG615" s="50"/>
      <c r="SOH615" s="50"/>
      <c r="SOI615" s="50"/>
      <c r="SOJ615" s="50"/>
      <c r="SOK615" s="50"/>
      <c r="SOL615" s="50"/>
      <c r="SOM615" s="50"/>
      <c r="SON615" s="50"/>
      <c r="SOO615" s="50"/>
      <c r="SOP615" s="50"/>
      <c r="SOQ615" s="50"/>
      <c r="SOR615" s="50"/>
      <c r="SOS615" s="50"/>
      <c r="SOT615" s="50"/>
      <c r="SOU615" s="50"/>
      <c r="SOV615" s="50"/>
      <c r="SOW615" s="50"/>
      <c r="SOX615" s="50"/>
      <c r="SOY615" s="50"/>
      <c r="SOZ615" s="50"/>
      <c r="SPA615" s="50"/>
      <c r="SPB615" s="50"/>
      <c r="SPC615" s="50"/>
      <c r="SPD615" s="50"/>
      <c r="SPE615" s="50"/>
      <c r="SPF615" s="50"/>
      <c r="SPG615" s="50"/>
      <c r="SPH615" s="50"/>
      <c r="SPI615" s="50"/>
      <c r="SPJ615" s="50"/>
      <c r="SPK615" s="50"/>
      <c r="SPL615" s="50"/>
      <c r="SPM615" s="50"/>
      <c r="SPN615" s="50"/>
      <c r="SPO615" s="50"/>
      <c r="SPP615" s="50"/>
      <c r="SPQ615" s="50"/>
      <c r="SPR615" s="50"/>
      <c r="SPS615" s="50"/>
      <c r="SPT615" s="50"/>
      <c r="SPU615" s="50"/>
      <c r="SPV615" s="50"/>
      <c r="SPW615" s="50"/>
      <c r="SPX615" s="50"/>
      <c r="SPY615" s="50"/>
      <c r="SPZ615" s="50"/>
      <c r="SQA615" s="50"/>
      <c r="SQB615" s="50"/>
      <c r="SQC615" s="50"/>
      <c r="SQD615" s="50"/>
      <c r="SQE615" s="50"/>
      <c r="SQF615" s="50"/>
      <c r="SQG615" s="50"/>
      <c r="SQH615" s="50"/>
      <c r="SQI615" s="50"/>
      <c r="SQJ615" s="50"/>
      <c r="SQK615" s="50"/>
      <c r="SQL615" s="50"/>
      <c r="SQM615" s="50"/>
      <c r="SQN615" s="50"/>
      <c r="SQO615" s="50"/>
      <c r="SQP615" s="50"/>
      <c r="SQQ615" s="50"/>
      <c r="SQR615" s="50"/>
      <c r="SQS615" s="50"/>
      <c r="SQT615" s="50"/>
      <c r="SQU615" s="50"/>
      <c r="SQV615" s="50"/>
      <c r="SQW615" s="50"/>
      <c r="SQX615" s="50"/>
      <c r="SQY615" s="50"/>
      <c r="SQZ615" s="50"/>
      <c r="SRB615" s="50"/>
      <c r="SRD615" s="50"/>
      <c r="SRE615" s="50"/>
      <c r="SRF615" s="50"/>
      <c r="SRG615" s="50"/>
      <c r="SRH615" s="50"/>
      <c r="SRI615" s="50"/>
      <c r="SRJ615" s="50"/>
      <c r="SRK615" s="50"/>
      <c r="SRP615" s="50"/>
      <c r="SRQ615" s="50"/>
      <c r="SRR615" s="50"/>
      <c r="SRS615" s="50"/>
      <c r="SRT615" s="50"/>
      <c r="SRU615" s="50"/>
      <c r="SRV615" s="50"/>
      <c r="SRW615" s="50"/>
      <c r="SRX615" s="50"/>
      <c r="SRY615" s="50"/>
      <c r="SRZ615" s="50"/>
      <c r="SSA615" s="50"/>
      <c r="SSB615" s="50"/>
      <c r="SSC615" s="50"/>
      <c r="SSD615" s="50"/>
      <c r="SSE615" s="50"/>
      <c r="SSF615" s="50"/>
      <c r="SSG615" s="50"/>
      <c r="SSH615" s="50"/>
      <c r="SSI615" s="50"/>
      <c r="SSJ615" s="50"/>
      <c r="SSK615" s="50"/>
      <c r="SSL615" s="50"/>
      <c r="SSM615" s="50"/>
      <c r="SSN615" s="50"/>
      <c r="SSO615" s="50"/>
      <c r="SSP615" s="50"/>
      <c r="SSQ615" s="50"/>
      <c r="SSR615" s="50"/>
      <c r="SSS615" s="50"/>
      <c r="SST615" s="50"/>
      <c r="SSU615" s="50"/>
      <c r="SSV615" s="50"/>
      <c r="SSW615" s="50"/>
      <c r="SSX615" s="50"/>
      <c r="SSY615" s="50"/>
      <c r="SSZ615" s="50"/>
      <c r="STA615" s="50"/>
      <c r="STB615" s="50"/>
      <c r="STC615" s="50"/>
      <c r="STD615" s="50"/>
      <c r="STE615" s="50"/>
      <c r="STF615" s="50"/>
      <c r="STG615" s="50"/>
      <c r="STH615" s="50"/>
      <c r="STI615" s="50"/>
      <c r="STJ615" s="50"/>
      <c r="STK615" s="50"/>
      <c r="STL615" s="50"/>
      <c r="STM615" s="50"/>
      <c r="STN615" s="50"/>
      <c r="STO615" s="50"/>
      <c r="STP615" s="50"/>
      <c r="STQ615" s="50"/>
      <c r="STR615" s="50"/>
      <c r="STS615" s="50"/>
      <c r="STT615" s="50"/>
      <c r="STU615" s="50"/>
      <c r="STV615" s="50"/>
      <c r="STW615" s="50"/>
      <c r="STX615" s="50"/>
      <c r="STY615" s="50"/>
      <c r="STZ615" s="50"/>
      <c r="SUA615" s="50"/>
      <c r="SUB615" s="50"/>
      <c r="SUC615" s="50"/>
      <c r="SUD615" s="50"/>
      <c r="SUE615" s="50"/>
      <c r="SUF615" s="50"/>
      <c r="SUG615" s="50"/>
      <c r="SUH615" s="50"/>
      <c r="SUI615" s="50"/>
      <c r="SUJ615" s="50"/>
      <c r="SUK615" s="50"/>
      <c r="SUL615" s="50"/>
      <c r="SUM615" s="50"/>
      <c r="SUN615" s="50"/>
      <c r="SUO615" s="50"/>
      <c r="SUP615" s="50"/>
      <c r="SUQ615" s="50"/>
      <c r="SUR615" s="50"/>
      <c r="SUS615" s="50"/>
      <c r="SUT615" s="50"/>
      <c r="SUU615" s="50"/>
      <c r="SUV615" s="50"/>
      <c r="SUW615" s="50"/>
      <c r="SUX615" s="50"/>
      <c r="SUY615" s="50"/>
      <c r="SUZ615" s="50"/>
      <c r="SVA615" s="50"/>
      <c r="SVB615" s="50"/>
      <c r="SVC615" s="50"/>
      <c r="SVD615" s="50"/>
      <c r="SVE615" s="50"/>
      <c r="SVF615" s="50"/>
      <c r="SVG615" s="50"/>
      <c r="SVH615" s="50"/>
      <c r="SVI615" s="50"/>
      <c r="SVJ615" s="50"/>
      <c r="SVK615" s="50"/>
      <c r="SVL615" s="50"/>
      <c r="SVM615" s="50"/>
      <c r="SVN615" s="50"/>
      <c r="SVO615" s="50"/>
      <c r="SVP615" s="50"/>
      <c r="SVQ615" s="50"/>
      <c r="SVR615" s="50"/>
      <c r="SVS615" s="50"/>
      <c r="SVT615" s="50"/>
      <c r="SVU615" s="50"/>
      <c r="SVV615" s="50"/>
      <c r="SVW615" s="50"/>
      <c r="SVX615" s="50"/>
      <c r="SVY615" s="50"/>
      <c r="SVZ615" s="50"/>
      <c r="SWA615" s="50"/>
      <c r="SWB615" s="50"/>
      <c r="SWC615" s="50"/>
      <c r="SWD615" s="50"/>
      <c r="SWE615" s="50"/>
      <c r="SWF615" s="50"/>
      <c r="SWG615" s="50"/>
      <c r="SWH615" s="50"/>
      <c r="SWI615" s="50"/>
      <c r="SWJ615" s="50"/>
      <c r="SWK615" s="50"/>
      <c r="SWL615" s="50"/>
      <c r="SWM615" s="50"/>
      <c r="SWN615" s="50"/>
      <c r="SWO615" s="50"/>
      <c r="SWP615" s="50"/>
      <c r="SWQ615" s="50"/>
      <c r="SWR615" s="50"/>
      <c r="SWS615" s="50"/>
      <c r="SWT615" s="50"/>
      <c r="SWU615" s="50"/>
      <c r="SWV615" s="50"/>
      <c r="SWW615" s="50"/>
      <c r="SWX615" s="50"/>
      <c r="SWY615" s="50"/>
      <c r="SWZ615" s="50"/>
      <c r="SXA615" s="50"/>
      <c r="SXB615" s="50"/>
      <c r="SXC615" s="50"/>
      <c r="SXD615" s="50"/>
      <c r="SXE615" s="50"/>
      <c r="SXF615" s="50"/>
      <c r="SXG615" s="50"/>
      <c r="SXH615" s="50"/>
      <c r="SXI615" s="50"/>
      <c r="SXJ615" s="50"/>
      <c r="SXK615" s="50"/>
      <c r="SXL615" s="50"/>
      <c r="SXM615" s="50"/>
      <c r="SXN615" s="50"/>
      <c r="SXO615" s="50"/>
      <c r="SXP615" s="50"/>
      <c r="SXQ615" s="50"/>
      <c r="SXR615" s="50"/>
      <c r="SXS615" s="50"/>
      <c r="SXT615" s="50"/>
      <c r="SXU615" s="50"/>
      <c r="SXV615" s="50"/>
      <c r="SXW615" s="50"/>
      <c r="SXX615" s="50"/>
      <c r="SXY615" s="50"/>
      <c r="SXZ615" s="50"/>
      <c r="SYA615" s="50"/>
      <c r="SYB615" s="50"/>
      <c r="SYC615" s="50"/>
      <c r="SYD615" s="50"/>
      <c r="SYE615" s="50"/>
      <c r="SYF615" s="50"/>
      <c r="SYG615" s="50"/>
      <c r="SYH615" s="50"/>
      <c r="SYI615" s="50"/>
      <c r="SYJ615" s="50"/>
      <c r="SYK615" s="50"/>
      <c r="SYL615" s="50"/>
      <c r="SYM615" s="50"/>
      <c r="SYN615" s="50"/>
      <c r="SYO615" s="50"/>
      <c r="SYP615" s="50"/>
      <c r="SYQ615" s="50"/>
      <c r="SYR615" s="50"/>
      <c r="SYS615" s="50"/>
      <c r="SYT615" s="50"/>
      <c r="SYU615" s="50"/>
      <c r="SYV615" s="50"/>
      <c r="SYW615" s="50"/>
      <c r="SYX615" s="50"/>
      <c r="SYY615" s="50"/>
      <c r="SYZ615" s="50"/>
      <c r="SZA615" s="50"/>
      <c r="SZB615" s="50"/>
      <c r="SZC615" s="50"/>
      <c r="SZD615" s="50"/>
      <c r="SZE615" s="50"/>
      <c r="SZF615" s="50"/>
      <c r="SZG615" s="50"/>
      <c r="SZH615" s="50"/>
      <c r="SZI615" s="50"/>
      <c r="SZJ615" s="50"/>
      <c r="SZK615" s="50"/>
      <c r="SZL615" s="50"/>
      <c r="SZM615" s="50"/>
      <c r="SZN615" s="50"/>
      <c r="SZO615" s="50"/>
      <c r="SZP615" s="50"/>
      <c r="SZQ615" s="50"/>
      <c r="SZR615" s="50"/>
      <c r="SZS615" s="50"/>
      <c r="SZT615" s="50"/>
      <c r="SZU615" s="50"/>
      <c r="SZV615" s="50"/>
      <c r="SZW615" s="50"/>
      <c r="SZX615" s="50"/>
      <c r="SZY615" s="50"/>
      <c r="SZZ615" s="50"/>
      <c r="TAA615" s="50"/>
      <c r="TAB615" s="50"/>
      <c r="TAC615" s="50"/>
      <c r="TAD615" s="50"/>
      <c r="TAE615" s="50"/>
      <c r="TAF615" s="50"/>
      <c r="TAG615" s="50"/>
      <c r="TAH615" s="50"/>
      <c r="TAI615" s="50"/>
      <c r="TAJ615" s="50"/>
      <c r="TAK615" s="50"/>
      <c r="TAL615" s="50"/>
      <c r="TAM615" s="50"/>
      <c r="TAN615" s="50"/>
      <c r="TAO615" s="50"/>
      <c r="TAP615" s="50"/>
      <c r="TAQ615" s="50"/>
      <c r="TAR615" s="50"/>
      <c r="TAS615" s="50"/>
      <c r="TAT615" s="50"/>
      <c r="TAU615" s="50"/>
      <c r="TAV615" s="50"/>
      <c r="TAX615" s="50"/>
      <c r="TAZ615" s="50"/>
      <c r="TBA615" s="50"/>
      <c r="TBB615" s="50"/>
      <c r="TBC615" s="50"/>
      <c r="TBD615" s="50"/>
      <c r="TBE615" s="50"/>
      <c r="TBF615" s="50"/>
      <c r="TBG615" s="50"/>
      <c r="TBL615" s="50"/>
      <c r="TBM615" s="50"/>
      <c r="TBN615" s="50"/>
      <c r="TBO615" s="50"/>
      <c r="TBP615" s="50"/>
      <c r="TBQ615" s="50"/>
      <c r="TBR615" s="50"/>
      <c r="TBS615" s="50"/>
      <c r="TBT615" s="50"/>
      <c r="TBU615" s="50"/>
      <c r="TBV615" s="50"/>
      <c r="TBW615" s="50"/>
      <c r="TBX615" s="50"/>
      <c r="TBY615" s="50"/>
      <c r="TBZ615" s="50"/>
      <c r="TCA615" s="50"/>
      <c r="TCB615" s="50"/>
      <c r="TCC615" s="50"/>
      <c r="TCD615" s="50"/>
      <c r="TCE615" s="50"/>
      <c r="TCF615" s="50"/>
      <c r="TCG615" s="50"/>
      <c r="TCH615" s="50"/>
      <c r="TCI615" s="50"/>
      <c r="TCJ615" s="50"/>
      <c r="TCK615" s="50"/>
      <c r="TCL615" s="50"/>
      <c r="TCM615" s="50"/>
      <c r="TCN615" s="50"/>
      <c r="TCO615" s="50"/>
      <c r="TCP615" s="50"/>
      <c r="TCQ615" s="50"/>
      <c r="TCR615" s="50"/>
      <c r="TCS615" s="50"/>
      <c r="TCT615" s="50"/>
      <c r="TCU615" s="50"/>
      <c r="TCV615" s="50"/>
      <c r="TCW615" s="50"/>
      <c r="TCX615" s="50"/>
      <c r="TCY615" s="50"/>
      <c r="TCZ615" s="50"/>
      <c r="TDA615" s="50"/>
      <c r="TDB615" s="50"/>
      <c r="TDC615" s="50"/>
      <c r="TDD615" s="50"/>
      <c r="TDE615" s="50"/>
      <c r="TDF615" s="50"/>
      <c r="TDG615" s="50"/>
      <c r="TDH615" s="50"/>
      <c r="TDI615" s="50"/>
      <c r="TDJ615" s="50"/>
      <c r="TDK615" s="50"/>
      <c r="TDL615" s="50"/>
      <c r="TDM615" s="50"/>
      <c r="TDN615" s="50"/>
      <c r="TDO615" s="50"/>
      <c r="TDP615" s="50"/>
      <c r="TDQ615" s="50"/>
      <c r="TDR615" s="50"/>
      <c r="TDS615" s="50"/>
      <c r="TDT615" s="50"/>
      <c r="TDU615" s="50"/>
      <c r="TDV615" s="50"/>
      <c r="TDW615" s="50"/>
      <c r="TDX615" s="50"/>
      <c r="TDY615" s="50"/>
      <c r="TDZ615" s="50"/>
      <c r="TEA615" s="50"/>
      <c r="TEB615" s="50"/>
      <c r="TEC615" s="50"/>
      <c r="TED615" s="50"/>
      <c r="TEE615" s="50"/>
      <c r="TEF615" s="50"/>
      <c r="TEG615" s="50"/>
      <c r="TEH615" s="50"/>
      <c r="TEI615" s="50"/>
      <c r="TEJ615" s="50"/>
      <c r="TEK615" s="50"/>
      <c r="TEL615" s="50"/>
      <c r="TEM615" s="50"/>
      <c r="TEN615" s="50"/>
      <c r="TEO615" s="50"/>
      <c r="TEP615" s="50"/>
      <c r="TEQ615" s="50"/>
      <c r="TER615" s="50"/>
      <c r="TES615" s="50"/>
      <c r="TET615" s="50"/>
      <c r="TEU615" s="50"/>
      <c r="TEV615" s="50"/>
      <c r="TEW615" s="50"/>
      <c r="TEX615" s="50"/>
      <c r="TEY615" s="50"/>
      <c r="TEZ615" s="50"/>
      <c r="TFA615" s="50"/>
      <c r="TFB615" s="50"/>
      <c r="TFC615" s="50"/>
      <c r="TFD615" s="50"/>
      <c r="TFE615" s="50"/>
      <c r="TFF615" s="50"/>
      <c r="TFG615" s="50"/>
      <c r="TFH615" s="50"/>
      <c r="TFI615" s="50"/>
      <c r="TFJ615" s="50"/>
      <c r="TFK615" s="50"/>
      <c r="TFL615" s="50"/>
      <c r="TFM615" s="50"/>
      <c r="TFN615" s="50"/>
      <c r="TFO615" s="50"/>
      <c r="TFP615" s="50"/>
      <c r="TFQ615" s="50"/>
      <c r="TFR615" s="50"/>
      <c r="TFS615" s="50"/>
      <c r="TFT615" s="50"/>
      <c r="TFU615" s="50"/>
      <c r="TFV615" s="50"/>
      <c r="TFW615" s="50"/>
      <c r="TFX615" s="50"/>
      <c r="TFY615" s="50"/>
      <c r="TFZ615" s="50"/>
      <c r="TGA615" s="50"/>
      <c r="TGB615" s="50"/>
      <c r="TGC615" s="50"/>
      <c r="TGD615" s="50"/>
      <c r="TGE615" s="50"/>
      <c r="TGF615" s="50"/>
      <c r="TGG615" s="50"/>
      <c r="TGH615" s="50"/>
      <c r="TGI615" s="50"/>
      <c r="TGJ615" s="50"/>
      <c r="TGK615" s="50"/>
      <c r="TGL615" s="50"/>
      <c r="TGM615" s="50"/>
      <c r="TGN615" s="50"/>
      <c r="TGO615" s="50"/>
      <c r="TGP615" s="50"/>
      <c r="TGQ615" s="50"/>
      <c r="TGR615" s="50"/>
      <c r="TGS615" s="50"/>
      <c r="TGT615" s="50"/>
      <c r="TGU615" s="50"/>
      <c r="TGV615" s="50"/>
      <c r="TGW615" s="50"/>
      <c r="TGX615" s="50"/>
      <c r="TGY615" s="50"/>
      <c r="TGZ615" s="50"/>
      <c r="THA615" s="50"/>
      <c r="THB615" s="50"/>
      <c r="THC615" s="50"/>
      <c r="THD615" s="50"/>
      <c r="THE615" s="50"/>
      <c r="THF615" s="50"/>
      <c r="THG615" s="50"/>
      <c r="THH615" s="50"/>
      <c r="THI615" s="50"/>
      <c r="THJ615" s="50"/>
      <c r="THK615" s="50"/>
      <c r="THL615" s="50"/>
      <c r="THM615" s="50"/>
      <c r="THN615" s="50"/>
      <c r="THO615" s="50"/>
      <c r="THP615" s="50"/>
      <c r="THQ615" s="50"/>
      <c r="THR615" s="50"/>
      <c r="THS615" s="50"/>
      <c r="THT615" s="50"/>
      <c r="THU615" s="50"/>
      <c r="THV615" s="50"/>
      <c r="THW615" s="50"/>
      <c r="THX615" s="50"/>
      <c r="THY615" s="50"/>
      <c r="THZ615" s="50"/>
      <c r="TIA615" s="50"/>
      <c r="TIB615" s="50"/>
      <c r="TIC615" s="50"/>
      <c r="TID615" s="50"/>
      <c r="TIE615" s="50"/>
      <c r="TIF615" s="50"/>
      <c r="TIG615" s="50"/>
      <c r="TIH615" s="50"/>
      <c r="TII615" s="50"/>
      <c r="TIJ615" s="50"/>
      <c r="TIK615" s="50"/>
      <c r="TIL615" s="50"/>
      <c r="TIM615" s="50"/>
      <c r="TIN615" s="50"/>
      <c r="TIO615" s="50"/>
      <c r="TIP615" s="50"/>
      <c r="TIQ615" s="50"/>
      <c r="TIR615" s="50"/>
      <c r="TIS615" s="50"/>
      <c r="TIT615" s="50"/>
      <c r="TIU615" s="50"/>
      <c r="TIV615" s="50"/>
      <c r="TIW615" s="50"/>
      <c r="TIX615" s="50"/>
      <c r="TIY615" s="50"/>
      <c r="TIZ615" s="50"/>
      <c r="TJA615" s="50"/>
      <c r="TJB615" s="50"/>
      <c r="TJC615" s="50"/>
      <c r="TJD615" s="50"/>
      <c r="TJE615" s="50"/>
      <c r="TJF615" s="50"/>
      <c r="TJG615" s="50"/>
      <c r="TJH615" s="50"/>
      <c r="TJI615" s="50"/>
      <c r="TJJ615" s="50"/>
      <c r="TJK615" s="50"/>
      <c r="TJL615" s="50"/>
      <c r="TJM615" s="50"/>
      <c r="TJN615" s="50"/>
      <c r="TJO615" s="50"/>
      <c r="TJP615" s="50"/>
      <c r="TJQ615" s="50"/>
      <c r="TJR615" s="50"/>
      <c r="TJS615" s="50"/>
      <c r="TJT615" s="50"/>
      <c r="TJU615" s="50"/>
      <c r="TJV615" s="50"/>
      <c r="TJW615" s="50"/>
      <c r="TJX615" s="50"/>
      <c r="TJY615" s="50"/>
      <c r="TJZ615" s="50"/>
      <c r="TKA615" s="50"/>
      <c r="TKB615" s="50"/>
      <c r="TKC615" s="50"/>
      <c r="TKD615" s="50"/>
      <c r="TKE615" s="50"/>
      <c r="TKF615" s="50"/>
      <c r="TKG615" s="50"/>
      <c r="TKH615" s="50"/>
      <c r="TKI615" s="50"/>
      <c r="TKJ615" s="50"/>
      <c r="TKK615" s="50"/>
      <c r="TKL615" s="50"/>
      <c r="TKM615" s="50"/>
      <c r="TKN615" s="50"/>
      <c r="TKO615" s="50"/>
      <c r="TKP615" s="50"/>
      <c r="TKQ615" s="50"/>
      <c r="TKR615" s="50"/>
      <c r="TKT615" s="50"/>
      <c r="TKV615" s="50"/>
      <c r="TKW615" s="50"/>
      <c r="TKX615" s="50"/>
      <c r="TKY615" s="50"/>
      <c r="TKZ615" s="50"/>
      <c r="TLA615" s="50"/>
      <c r="TLB615" s="50"/>
      <c r="TLC615" s="50"/>
      <c r="TLH615" s="50"/>
      <c r="TLI615" s="50"/>
      <c r="TLJ615" s="50"/>
      <c r="TLK615" s="50"/>
      <c r="TLL615" s="50"/>
      <c r="TLM615" s="50"/>
      <c r="TLN615" s="50"/>
      <c r="TLO615" s="50"/>
      <c r="TLP615" s="50"/>
      <c r="TLQ615" s="50"/>
      <c r="TLR615" s="50"/>
      <c r="TLS615" s="50"/>
      <c r="TLT615" s="50"/>
      <c r="TLU615" s="50"/>
      <c r="TLV615" s="50"/>
      <c r="TLW615" s="50"/>
      <c r="TLX615" s="50"/>
      <c r="TLY615" s="50"/>
      <c r="TLZ615" s="50"/>
      <c r="TMA615" s="50"/>
      <c r="TMB615" s="50"/>
      <c r="TMC615" s="50"/>
      <c r="TMD615" s="50"/>
      <c r="TME615" s="50"/>
      <c r="TMF615" s="50"/>
      <c r="TMG615" s="50"/>
      <c r="TMH615" s="50"/>
      <c r="TMI615" s="50"/>
      <c r="TMJ615" s="50"/>
      <c r="TMK615" s="50"/>
      <c r="TML615" s="50"/>
      <c r="TMM615" s="50"/>
      <c r="TMN615" s="50"/>
      <c r="TMO615" s="50"/>
      <c r="TMP615" s="50"/>
      <c r="TMQ615" s="50"/>
      <c r="TMR615" s="50"/>
      <c r="TMS615" s="50"/>
      <c r="TMT615" s="50"/>
      <c r="TMU615" s="50"/>
      <c r="TMV615" s="50"/>
      <c r="TMW615" s="50"/>
      <c r="TMX615" s="50"/>
      <c r="TMY615" s="50"/>
      <c r="TMZ615" s="50"/>
      <c r="TNA615" s="50"/>
      <c r="TNB615" s="50"/>
      <c r="TNC615" s="50"/>
      <c r="TND615" s="50"/>
      <c r="TNE615" s="50"/>
      <c r="TNF615" s="50"/>
      <c r="TNG615" s="50"/>
      <c r="TNH615" s="50"/>
      <c r="TNI615" s="50"/>
      <c r="TNJ615" s="50"/>
      <c r="TNK615" s="50"/>
      <c r="TNL615" s="50"/>
      <c r="TNM615" s="50"/>
      <c r="TNN615" s="50"/>
      <c r="TNO615" s="50"/>
      <c r="TNP615" s="50"/>
      <c r="TNQ615" s="50"/>
      <c r="TNR615" s="50"/>
      <c r="TNS615" s="50"/>
      <c r="TNT615" s="50"/>
      <c r="TNU615" s="50"/>
      <c r="TNV615" s="50"/>
      <c r="TNW615" s="50"/>
      <c r="TNX615" s="50"/>
      <c r="TNY615" s="50"/>
      <c r="TNZ615" s="50"/>
      <c r="TOA615" s="50"/>
      <c r="TOB615" s="50"/>
      <c r="TOC615" s="50"/>
      <c r="TOD615" s="50"/>
      <c r="TOE615" s="50"/>
      <c r="TOF615" s="50"/>
      <c r="TOG615" s="50"/>
      <c r="TOH615" s="50"/>
      <c r="TOI615" s="50"/>
      <c r="TOJ615" s="50"/>
      <c r="TOK615" s="50"/>
      <c r="TOL615" s="50"/>
      <c r="TOM615" s="50"/>
      <c r="TON615" s="50"/>
      <c r="TOO615" s="50"/>
      <c r="TOP615" s="50"/>
      <c r="TOQ615" s="50"/>
      <c r="TOR615" s="50"/>
      <c r="TOS615" s="50"/>
      <c r="TOT615" s="50"/>
      <c r="TOU615" s="50"/>
      <c r="TOV615" s="50"/>
      <c r="TOW615" s="50"/>
      <c r="TOX615" s="50"/>
      <c r="TOY615" s="50"/>
      <c r="TOZ615" s="50"/>
      <c r="TPA615" s="50"/>
      <c r="TPB615" s="50"/>
      <c r="TPC615" s="50"/>
      <c r="TPD615" s="50"/>
      <c r="TPE615" s="50"/>
      <c r="TPF615" s="50"/>
      <c r="TPG615" s="50"/>
      <c r="TPH615" s="50"/>
      <c r="TPI615" s="50"/>
      <c r="TPJ615" s="50"/>
      <c r="TPK615" s="50"/>
      <c r="TPL615" s="50"/>
      <c r="TPM615" s="50"/>
      <c r="TPN615" s="50"/>
      <c r="TPO615" s="50"/>
      <c r="TPP615" s="50"/>
      <c r="TPQ615" s="50"/>
      <c r="TPR615" s="50"/>
      <c r="TPS615" s="50"/>
      <c r="TPT615" s="50"/>
      <c r="TPU615" s="50"/>
      <c r="TPV615" s="50"/>
      <c r="TPW615" s="50"/>
      <c r="TPX615" s="50"/>
      <c r="TPY615" s="50"/>
      <c r="TPZ615" s="50"/>
      <c r="TQA615" s="50"/>
      <c r="TQB615" s="50"/>
      <c r="TQC615" s="50"/>
      <c r="TQD615" s="50"/>
      <c r="TQE615" s="50"/>
      <c r="TQF615" s="50"/>
      <c r="TQG615" s="50"/>
      <c r="TQH615" s="50"/>
      <c r="TQI615" s="50"/>
      <c r="TQJ615" s="50"/>
      <c r="TQK615" s="50"/>
      <c r="TQL615" s="50"/>
      <c r="TQM615" s="50"/>
      <c r="TQN615" s="50"/>
      <c r="TQO615" s="50"/>
      <c r="TQP615" s="50"/>
      <c r="TQQ615" s="50"/>
      <c r="TQR615" s="50"/>
      <c r="TQS615" s="50"/>
      <c r="TQT615" s="50"/>
      <c r="TQU615" s="50"/>
      <c r="TQV615" s="50"/>
      <c r="TQW615" s="50"/>
      <c r="TQX615" s="50"/>
      <c r="TQY615" s="50"/>
      <c r="TQZ615" s="50"/>
      <c r="TRA615" s="50"/>
      <c r="TRB615" s="50"/>
      <c r="TRC615" s="50"/>
      <c r="TRD615" s="50"/>
      <c r="TRE615" s="50"/>
      <c r="TRF615" s="50"/>
      <c r="TRG615" s="50"/>
      <c r="TRH615" s="50"/>
      <c r="TRI615" s="50"/>
      <c r="TRJ615" s="50"/>
      <c r="TRK615" s="50"/>
      <c r="TRL615" s="50"/>
      <c r="TRM615" s="50"/>
      <c r="TRN615" s="50"/>
      <c r="TRO615" s="50"/>
      <c r="TRP615" s="50"/>
      <c r="TRQ615" s="50"/>
      <c r="TRR615" s="50"/>
      <c r="TRS615" s="50"/>
      <c r="TRT615" s="50"/>
      <c r="TRU615" s="50"/>
      <c r="TRV615" s="50"/>
      <c r="TRW615" s="50"/>
      <c r="TRX615" s="50"/>
      <c r="TRY615" s="50"/>
      <c r="TRZ615" s="50"/>
      <c r="TSA615" s="50"/>
      <c r="TSB615" s="50"/>
      <c r="TSC615" s="50"/>
      <c r="TSD615" s="50"/>
      <c r="TSE615" s="50"/>
      <c r="TSF615" s="50"/>
      <c r="TSG615" s="50"/>
      <c r="TSH615" s="50"/>
      <c r="TSI615" s="50"/>
      <c r="TSJ615" s="50"/>
      <c r="TSK615" s="50"/>
      <c r="TSL615" s="50"/>
      <c r="TSM615" s="50"/>
      <c r="TSN615" s="50"/>
      <c r="TSO615" s="50"/>
      <c r="TSP615" s="50"/>
      <c r="TSQ615" s="50"/>
      <c r="TSR615" s="50"/>
      <c r="TSS615" s="50"/>
      <c r="TST615" s="50"/>
      <c r="TSU615" s="50"/>
      <c r="TSV615" s="50"/>
      <c r="TSW615" s="50"/>
      <c r="TSX615" s="50"/>
      <c r="TSY615" s="50"/>
      <c r="TSZ615" s="50"/>
      <c r="TTA615" s="50"/>
      <c r="TTB615" s="50"/>
      <c r="TTC615" s="50"/>
      <c r="TTD615" s="50"/>
      <c r="TTE615" s="50"/>
      <c r="TTF615" s="50"/>
      <c r="TTG615" s="50"/>
      <c r="TTH615" s="50"/>
      <c r="TTI615" s="50"/>
      <c r="TTJ615" s="50"/>
      <c r="TTK615" s="50"/>
      <c r="TTL615" s="50"/>
      <c r="TTM615" s="50"/>
      <c r="TTN615" s="50"/>
      <c r="TTO615" s="50"/>
      <c r="TTP615" s="50"/>
      <c r="TTQ615" s="50"/>
      <c r="TTR615" s="50"/>
      <c r="TTS615" s="50"/>
      <c r="TTT615" s="50"/>
      <c r="TTU615" s="50"/>
      <c r="TTV615" s="50"/>
      <c r="TTW615" s="50"/>
      <c r="TTX615" s="50"/>
      <c r="TTY615" s="50"/>
      <c r="TTZ615" s="50"/>
      <c r="TUA615" s="50"/>
      <c r="TUB615" s="50"/>
      <c r="TUC615" s="50"/>
      <c r="TUD615" s="50"/>
      <c r="TUE615" s="50"/>
      <c r="TUF615" s="50"/>
      <c r="TUG615" s="50"/>
      <c r="TUH615" s="50"/>
      <c r="TUI615" s="50"/>
      <c r="TUJ615" s="50"/>
      <c r="TUK615" s="50"/>
      <c r="TUL615" s="50"/>
      <c r="TUM615" s="50"/>
      <c r="TUN615" s="50"/>
      <c r="TUP615" s="50"/>
      <c r="TUR615" s="50"/>
      <c r="TUS615" s="50"/>
      <c r="TUT615" s="50"/>
      <c r="TUU615" s="50"/>
      <c r="TUV615" s="50"/>
      <c r="TUW615" s="50"/>
      <c r="TUX615" s="50"/>
      <c r="TUY615" s="50"/>
      <c r="TVD615" s="50"/>
      <c r="TVE615" s="50"/>
      <c r="TVF615" s="50"/>
      <c r="TVG615" s="50"/>
      <c r="TVH615" s="50"/>
      <c r="TVI615" s="50"/>
      <c r="TVJ615" s="50"/>
      <c r="TVK615" s="50"/>
      <c r="TVL615" s="50"/>
      <c r="TVM615" s="50"/>
      <c r="TVN615" s="50"/>
      <c r="TVO615" s="50"/>
      <c r="TVP615" s="50"/>
      <c r="TVQ615" s="50"/>
      <c r="TVR615" s="50"/>
      <c r="TVS615" s="50"/>
      <c r="TVT615" s="50"/>
      <c r="TVU615" s="50"/>
      <c r="TVV615" s="50"/>
      <c r="TVW615" s="50"/>
      <c r="TVX615" s="50"/>
      <c r="TVY615" s="50"/>
      <c r="TVZ615" s="50"/>
      <c r="TWA615" s="50"/>
      <c r="TWB615" s="50"/>
      <c r="TWC615" s="50"/>
      <c r="TWD615" s="50"/>
      <c r="TWE615" s="50"/>
      <c r="TWF615" s="50"/>
      <c r="TWG615" s="50"/>
      <c r="TWH615" s="50"/>
      <c r="TWI615" s="50"/>
      <c r="TWJ615" s="50"/>
      <c r="TWK615" s="50"/>
      <c r="TWL615" s="50"/>
      <c r="TWM615" s="50"/>
      <c r="TWN615" s="50"/>
      <c r="TWO615" s="50"/>
      <c r="TWP615" s="50"/>
      <c r="TWQ615" s="50"/>
      <c r="TWR615" s="50"/>
      <c r="TWS615" s="50"/>
      <c r="TWT615" s="50"/>
      <c r="TWU615" s="50"/>
      <c r="TWV615" s="50"/>
      <c r="TWW615" s="50"/>
      <c r="TWX615" s="50"/>
      <c r="TWY615" s="50"/>
      <c r="TWZ615" s="50"/>
      <c r="TXA615" s="50"/>
      <c r="TXB615" s="50"/>
      <c r="TXC615" s="50"/>
      <c r="TXD615" s="50"/>
      <c r="TXE615" s="50"/>
      <c r="TXF615" s="50"/>
      <c r="TXG615" s="50"/>
      <c r="TXH615" s="50"/>
      <c r="TXI615" s="50"/>
      <c r="TXJ615" s="50"/>
      <c r="TXK615" s="50"/>
      <c r="TXL615" s="50"/>
      <c r="TXM615" s="50"/>
      <c r="TXN615" s="50"/>
      <c r="TXO615" s="50"/>
      <c r="TXP615" s="50"/>
      <c r="TXQ615" s="50"/>
      <c r="TXR615" s="50"/>
      <c r="TXS615" s="50"/>
      <c r="TXT615" s="50"/>
      <c r="TXU615" s="50"/>
      <c r="TXV615" s="50"/>
      <c r="TXW615" s="50"/>
      <c r="TXX615" s="50"/>
      <c r="TXY615" s="50"/>
      <c r="TXZ615" s="50"/>
      <c r="TYA615" s="50"/>
      <c r="TYB615" s="50"/>
      <c r="TYC615" s="50"/>
      <c r="TYD615" s="50"/>
      <c r="TYE615" s="50"/>
      <c r="TYF615" s="50"/>
      <c r="TYG615" s="50"/>
      <c r="TYH615" s="50"/>
      <c r="TYI615" s="50"/>
      <c r="TYJ615" s="50"/>
      <c r="TYK615" s="50"/>
      <c r="TYL615" s="50"/>
      <c r="TYM615" s="50"/>
      <c r="TYN615" s="50"/>
      <c r="TYO615" s="50"/>
      <c r="TYP615" s="50"/>
      <c r="TYQ615" s="50"/>
      <c r="TYR615" s="50"/>
      <c r="TYS615" s="50"/>
      <c r="TYT615" s="50"/>
      <c r="TYU615" s="50"/>
      <c r="TYV615" s="50"/>
      <c r="TYW615" s="50"/>
      <c r="TYX615" s="50"/>
      <c r="TYY615" s="50"/>
      <c r="TYZ615" s="50"/>
      <c r="TZA615" s="50"/>
      <c r="TZB615" s="50"/>
      <c r="TZC615" s="50"/>
      <c r="TZD615" s="50"/>
      <c r="TZE615" s="50"/>
      <c r="TZF615" s="50"/>
      <c r="TZG615" s="50"/>
      <c r="TZH615" s="50"/>
      <c r="TZI615" s="50"/>
      <c r="TZJ615" s="50"/>
      <c r="TZK615" s="50"/>
      <c r="TZL615" s="50"/>
      <c r="TZM615" s="50"/>
      <c r="TZN615" s="50"/>
      <c r="TZO615" s="50"/>
      <c r="TZP615" s="50"/>
      <c r="TZQ615" s="50"/>
      <c r="TZR615" s="50"/>
      <c r="TZS615" s="50"/>
      <c r="TZT615" s="50"/>
      <c r="TZU615" s="50"/>
      <c r="TZV615" s="50"/>
      <c r="TZW615" s="50"/>
      <c r="TZX615" s="50"/>
      <c r="TZY615" s="50"/>
      <c r="TZZ615" s="50"/>
      <c r="UAA615" s="50"/>
      <c r="UAB615" s="50"/>
      <c r="UAC615" s="50"/>
      <c r="UAD615" s="50"/>
      <c r="UAE615" s="50"/>
      <c r="UAF615" s="50"/>
      <c r="UAG615" s="50"/>
      <c r="UAH615" s="50"/>
      <c r="UAI615" s="50"/>
      <c r="UAJ615" s="50"/>
      <c r="UAK615" s="50"/>
      <c r="UAL615" s="50"/>
      <c r="UAM615" s="50"/>
      <c r="UAN615" s="50"/>
      <c r="UAO615" s="50"/>
      <c r="UAP615" s="50"/>
      <c r="UAQ615" s="50"/>
      <c r="UAR615" s="50"/>
      <c r="UAS615" s="50"/>
      <c r="UAT615" s="50"/>
      <c r="UAU615" s="50"/>
      <c r="UAV615" s="50"/>
      <c r="UAW615" s="50"/>
      <c r="UAX615" s="50"/>
      <c r="UAY615" s="50"/>
      <c r="UAZ615" s="50"/>
      <c r="UBA615" s="50"/>
      <c r="UBB615" s="50"/>
      <c r="UBC615" s="50"/>
      <c r="UBD615" s="50"/>
      <c r="UBE615" s="50"/>
      <c r="UBF615" s="50"/>
      <c r="UBG615" s="50"/>
      <c r="UBH615" s="50"/>
      <c r="UBI615" s="50"/>
      <c r="UBJ615" s="50"/>
      <c r="UBK615" s="50"/>
      <c r="UBL615" s="50"/>
      <c r="UBM615" s="50"/>
      <c r="UBN615" s="50"/>
      <c r="UBO615" s="50"/>
      <c r="UBP615" s="50"/>
      <c r="UBQ615" s="50"/>
      <c r="UBR615" s="50"/>
      <c r="UBS615" s="50"/>
      <c r="UBT615" s="50"/>
      <c r="UBU615" s="50"/>
      <c r="UBV615" s="50"/>
      <c r="UBW615" s="50"/>
      <c r="UBX615" s="50"/>
      <c r="UBY615" s="50"/>
      <c r="UBZ615" s="50"/>
      <c r="UCA615" s="50"/>
      <c r="UCB615" s="50"/>
      <c r="UCC615" s="50"/>
      <c r="UCD615" s="50"/>
      <c r="UCE615" s="50"/>
      <c r="UCF615" s="50"/>
      <c r="UCG615" s="50"/>
      <c r="UCH615" s="50"/>
      <c r="UCI615" s="50"/>
      <c r="UCJ615" s="50"/>
      <c r="UCK615" s="50"/>
      <c r="UCL615" s="50"/>
      <c r="UCM615" s="50"/>
      <c r="UCN615" s="50"/>
      <c r="UCO615" s="50"/>
      <c r="UCP615" s="50"/>
      <c r="UCQ615" s="50"/>
      <c r="UCR615" s="50"/>
      <c r="UCS615" s="50"/>
      <c r="UCT615" s="50"/>
      <c r="UCU615" s="50"/>
      <c r="UCV615" s="50"/>
      <c r="UCW615" s="50"/>
      <c r="UCX615" s="50"/>
      <c r="UCY615" s="50"/>
      <c r="UCZ615" s="50"/>
      <c r="UDA615" s="50"/>
      <c r="UDB615" s="50"/>
      <c r="UDC615" s="50"/>
      <c r="UDD615" s="50"/>
      <c r="UDE615" s="50"/>
      <c r="UDF615" s="50"/>
      <c r="UDG615" s="50"/>
      <c r="UDH615" s="50"/>
      <c r="UDI615" s="50"/>
      <c r="UDJ615" s="50"/>
      <c r="UDK615" s="50"/>
      <c r="UDL615" s="50"/>
      <c r="UDM615" s="50"/>
      <c r="UDN615" s="50"/>
      <c r="UDO615" s="50"/>
      <c r="UDP615" s="50"/>
      <c r="UDQ615" s="50"/>
      <c r="UDR615" s="50"/>
      <c r="UDS615" s="50"/>
      <c r="UDT615" s="50"/>
      <c r="UDU615" s="50"/>
      <c r="UDV615" s="50"/>
      <c r="UDW615" s="50"/>
      <c r="UDX615" s="50"/>
      <c r="UDY615" s="50"/>
      <c r="UDZ615" s="50"/>
      <c r="UEA615" s="50"/>
      <c r="UEB615" s="50"/>
      <c r="UEC615" s="50"/>
      <c r="UED615" s="50"/>
      <c r="UEE615" s="50"/>
      <c r="UEF615" s="50"/>
      <c r="UEG615" s="50"/>
      <c r="UEH615" s="50"/>
      <c r="UEI615" s="50"/>
      <c r="UEJ615" s="50"/>
      <c r="UEL615" s="50"/>
      <c r="UEN615" s="50"/>
      <c r="UEO615" s="50"/>
      <c r="UEP615" s="50"/>
      <c r="UEQ615" s="50"/>
      <c r="UER615" s="50"/>
      <c r="UES615" s="50"/>
      <c r="UET615" s="50"/>
      <c r="UEU615" s="50"/>
      <c r="UEZ615" s="50"/>
      <c r="UFA615" s="50"/>
      <c r="UFB615" s="50"/>
      <c r="UFC615" s="50"/>
      <c r="UFD615" s="50"/>
      <c r="UFE615" s="50"/>
      <c r="UFF615" s="50"/>
      <c r="UFG615" s="50"/>
      <c r="UFH615" s="50"/>
      <c r="UFI615" s="50"/>
      <c r="UFJ615" s="50"/>
      <c r="UFK615" s="50"/>
      <c r="UFL615" s="50"/>
      <c r="UFM615" s="50"/>
      <c r="UFN615" s="50"/>
      <c r="UFO615" s="50"/>
      <c r="UFP615" s="50"/>
      <c r="UFQ615" s="50"/>
      <c r="UFR615" s="50"/>
      <c r="UFS615" s="50"/>
      <c r="UFT615" s="50"/>
      <c r="UFU615" s="50"/>
      <c r="UFV615" s="50"/>
      <c r="UFW615" s="50"/>
      <c r="UFX615" s="50"/>
      <c r="UFY615" s="50"/>
      <c r="UFZ615" s="50"/>
      <c r="UGA615" s="50"/>
      <c r="UGB615" s="50"/>
      <c r="UGC615" s="50"/>
      <c r="UGD615" s="50"/>
      <c r="UGE615" s="50"/>
      <c r="UGF615" s="50"/>
      <c r="UGG615" s="50"/>
      <c r="UGH615" s="50"/>
      <c r="UGI615" s="50"/>
      <c r="UGJ615" s="50"/>
      <c r="UGK615" s="50"/>
      <c r="UGL615" s="50"/>
      <c r="UGM615" s="50"/>
      <c r="UGN615" s="50"/>
      <c r="UGO615" s="50"/>
      <c r="UGP615" s="50"/>
      <c r="UGQ615" s="50"/>
      <c r="UGR615" s="50"/>
      <c r="UGS615" s="50"/>
      <c r="UGT615" s="50"/>
      <c r="UGU615" s="50"/>
      <c r="UGV615" s="50"/>
      <c r="UGW615" s="50"/>
      <c r="UGX615" s="50"/>
      <c r="UGY615" s="50"/>
      <c r="UGZ615" s="50"/>
      <c r="UHA615" s="50"/>
      <c r="UHB615" s="50"/>
      <c r="UHC615" s="50"/>
      <c r="UHD615" s="50"/>
      <c r="UHE615" s="50"/>
      <c r="UHF615" s="50"/>
      <c r="UHG615" s="50"/>
      <c r="UHH615" s="50"/>
      <c r="UHI615" s="50"/>
      <c r="UHJ615" s="50"/>
      <c r="UHK615" s="50"/>
      <c r="UHL615" s="50"/>
      <c r="UHM615" s="50"/>
      <c r="UHN615" s="50"/>
      <c r="UHO615" s="50"/>
      <c r="UHP615" s="50"/>
      <c r="UHQ615" s="50"/>
      <c r="UHR615" s="50"/>
      <c r="UHS615" s="50"/>
      <c r="UHT615" s="50"/>
      <c r="UHU615" s="50"/>
      <c r="UHV615" s="50"/>
      <c r="UHW615" s="50"/>
      <c r="UHX615" s="50"/>
      <c r="UHY615" s="50"/>
      <c r="UHZ615" s="50"/>
      <c r="UIA615" s="50"/>
      <c r="UIB615" s="50"/>
      <c r="UIC615" s="50"/>
      <c r="UID615" s="50"/>
      <c r="UIE615" s="50"/>
      <c r="UIF615" s="50"/>
      <c r="UIG615" s="50"/>
      <c r="UIH615" s="50"/>
      <c r="UII615" s="50"/>
      <c r="UIJ615" s="50"/>
      <c r="UIK615" s="50"/>
      <c r="UIL615" s="50"/>
      <c r="UIM615" s="50"/>
      <c r="UIN615" s="50"/>
      <c r="UIO615" s="50"/>
      <c r="UIP615" s="50"/>
      <c r="UIQ615" s="50"/>
      <c r="UIR615" s="50"/>
      <c r="UIS615" s="50"/>
      <c r="UIT615" s="50"/>
      <c r="UIU615" s="50"/>
      <c r="UIV615" s="50"/>
      <c r="UIW615" s="50"/>
      <c r="UIX615" s="50"/>
      <c r="UIY615" s="50"/>
      <c r="UIZ615" s="50"/>
      <c r="UJA615" s="50"/>
      <c r="UJB615" s="50"/>
      <c r="UJC615" s="50"/>
      <c r="UJD615" s="50"/>
      <c r="UJE615" s="50"/>
      <c r="UJF615" s="50"/>
      <c r="UJG615" s="50"/>
      <c r="UJH615" s="50"/>
      <c r="UJI615" s="50"/>
      <c r="UJJ615" s="50"/>
      <c r="UJK615" s="50"/>
      <c r="UJL615" s="50"/>
      <c r="UJM615" s="50"/>
      <c r="UJN615" s="50"/>
      <c r="UJO615" s="50"/>
      <c r="UJP615" s="50"/>
      <c r="UJQ615" s="50"/>
      <c r="UJR615" s="50"/>
      <c r="UJS615" s="50"/>
      <c r="UJT615" s="50"/>
      <c r="UJU615" s="50"/>
      <c r="UJV615" s="50"/>
      <c r="UJW615" s="50"/>
      <c r="UJX615" s="50"/>
      <c r="UJY615" s="50"/>
      <c r="UJZ615" s="50"/>
      <c r="UKA615" s="50"/>
      <c r="UKB615" s="50"/>
      <c r="UKC615" s="50"/>
      <c r="UKD615" s="50"/>
      <c r="UKE615" s="50"/>
      <c r="UKF615" s="50"/>
      <c r="UKG615" s="50"/>
      <c r="UKH615" s="50"/>
      <c r="UKI615" s="50"/>
      <c r="UKJ615" s="50"/>
      <c r="UKK615" s="50"/>
      <c r="UKL615" s="50"/>
      <c r="UKM615" s="50"/>
      <c r="UKN615" s="50"/>
      <c r="UKO615" s="50"/>
      <c r="UKP615" s="50"/>
      <c r="UKQ615" s="50"/>
      <c r="UKR615" s="50"/>
      <c r="UKS615" s="50"/>
      <c r="UKT615" s="50"/>
      <c r="UKU615" s="50"/>
      <c r="UKV615" s="50"/>
      <c r="UKW615" s="50"/>
      <c r="UKX615" s="50"/>
      <c r="UKY615" s="50"/>
      <c r="UKZ615" s="50"/>
      <c r="ULA615" s="50"/>
      <c r="ULB615" s="50"/>
      <c r="ULC615" s="50"/>
      <c r="ULD615" s="50"/>
      <c r="ULE615" s="50"/>
      <c r="ULF615" s="50"/>
      <c r="ULG615" s="50"/>
      <c r="ULH615" s="50"/>
      <c r="ULI615" s="50"/>
      <c r="ULJ615" s="50"/>
      <c r="ULK615" s="50"/>
      <c r="ULL615" s="50"/>
      <c r="ULM615" s="50"/>
      <c r="ULN615" s="50"/>
      <c r="ULO615" s="50"/>
      <c r="ULP615" s="50"/>
      <c r="ULQ615" s="50"/>
      <c r="ULR615" s="50"/>
      <c r="ULS615" s="50"/>
      <c r="ULT615" s="50"/>
      <c r="ULU615" s="50"/>
      <c r="ULV615" s="50"/>
      <c r="ULW615" s="50"/>
      <c r="ULX615" s="50"/>
      <c r="ULY615" s="50"/>
      <c r="ULZ615" s="50"/>
      <c r="UMA615" s="50"/>
      <c r="UMB615" s="50"/>
      <c r="UMC615" s="50"/>
      <c r="UMD615" s="50"/>
      <c r="UME615" s="50"/>
      <c r="UMF615" s="50"/>
      <c r="UMG615" s="50"/>
      <c r="UMH615" s="50"/>
      <c r="UMI615" s="50"/>
      <c r="UMJ615" s="50"/>
      <c r="UMK615" s="50"/>
      <c r="UML615" s="50"/>
      <c r="UMM615" s="50"/>
      <c r="UMN615" s="50"/>
      <c r="UMO615" s="50"/>
      <c r="UMP615" s="50"/>
      <c r="UMQ615" s="50"/>
      <c r="UMR615" s="50"/>
      <c r="UMS615" s="50"/>
      <c r="UMT615" s="50"/>
      <c r="UMU615" s="50"/>
      <c r="UMV615" s="50"/>
      <c r="UMW615" s="50"/>
      <c r="UMX615" s="50"/>
      <c r="UMY615" s="50"/>
      <c r="UMZ615" s="50"/>
      <c r="UNA615" s="50"/>
      <c r="UNB615" s="50"/>
      <c r="UNC615" s="50"/>
      <c r="UND615" s="50"/>
      <c r="UNE615" s="50"/>
      <c r="UNF615" s="50"/>
      <c r="UNG615" s="50"/>
      <c r="UNH615" s="50"/>
      <c r="UNI615" s="50"/>
      <c r="UNJ615" s="50"/>
      <c r="UNK615" s="50"/>
      <c r="UNL615" s="50"/>
      <c r="UNM615" s="50"/>
      <c r="UNN615" s="50"/>
      <c r="UNO615" s="50"/>
      <c r="UNP615" s="50"/>
      <c r="UNQ615" s="50"/>
      <c r="UNR615" s="50"/>
      <c r="UNS615" s="50"/>
      <c r="UNT615" s="50"/>
      <c r="UNU615" s="50"/>
      <c r="UNV615" s="50"/>
      <c r="UNW615" s="50"/>
      <c r="UNX615" s="50"/>
      <c r="UNY615" s="50"/>
      <c r="UNZ615" s="50"/>
      <c r="UOA615" s="50"/>
      <c r="UOB615" s="50"/>
      <c r="UOC615" s="50"/>
      <c r="UOD615" s="50"/>
      <c r="UOE615" s="50"/>
      <c r="UOF615" s="50"/>
      <c r="UOH615" s="50"/>
      <c r="UOJ615" s="50"/>
      <c r="UOK615" s="50"/>
      <c r="UOL615" s="50"/>
      <c r="UOM615" s="50"/>
      <c r="UON615" s="50"/>
      <c r="UOO615" s="50"/>
      <c r="UOP615" s="50"/>
      <c r="UOQ615" s="50"/>
      <c r="UOV615" s="50"/>
      <c r="UOW615" s="50"/>
      <c r="UOX615" s="50"/>
      <c r="UOY615" s="50"/>
      <c r="UOZ615" s="50"/>
      <c r="UPA615" s="50"/>
      <c r="UPB615" s="50"/>
      <c r="UPC615" s="50"/>
      <c r="UPD615" s="50"/>
      <c r="UPE615" s="50"/>
      <c r="UPF615" s="50"/>
      <c r="UPG615" s="50"/>
      <c r="UPH615" s="50"/>
      <c r="UPI615" s="50"/>
      <c r="UPJ615" s="50"/>
      <c r="UPK615" s="50"/>
      <c r="UPL615" s="50"/>
      <c r="UPM615" s="50"/>
      <c r="UPN615" s="50"/>
      <c r="UPO615" s="50"/>
      <c r="UPP615" s="50"/>
      <c r="UPQ615" s="50"/>
      <c r="UPR615" s="50"/>
      <c r="UPS615" s="50"/>
      <c r="UPT615" s="50"/>
      <c r="UPU615" s="50"/>
      <c r="UPV615" s="50"/>
      <c r="UPW615" s="50"/>
      <c r="UPX615" s="50"/>
      <c r="UPY615" s="50"/>
      <c r="UPZ615" s="50"/>
      <c r="UQA615" s="50"/>
      <c r="UQB615" s="50"/>
      <c r="UQC615" s="50"/>
      <c r="UQD615" s="50"/>
      <c r="UQE615" s="50"/>
      <c r="UQF615" s="50"/>
      <c r="UQG615" s="50"/>
      <c r="UQH615" s="50"/>
      <c r="UQI615" s="50"/>
      <c r="UQJ615" s="50"/>
      <c r="UQK615" s="50"/>
      <c r="UQL615" s="50"/>
      <c r="UQM615" s="50"/>
      <c r="UQN615" s="50"/>
      <c r="UQO615" s="50"/>
      <c r="UQP615" s="50"/>
      <c r="UQQ615" s="50"/>
      <c r="UQR615" s="50"/>
      <c r="UQS615" s="50"/>
      <c r="UQT615" s="50"/>
      <c r="UQU615" s="50"/>
      <c r="UQV615" s="50"/>
      <c r="UQW615" s="50"/>
      <c r="UQX615" s="50"/>
      <c r="UQY615" s="50"/>
      <c r="UQZ615" s="50"/>
      <c r="URA615" s="50"/>
      <c r="URB615" s="50"/>
      <c r="URC615" s="50"/>
      <c r="URD615" s="50"/>
      <c r="URE615" s="50"/>
      <c r="URF615" s="50"/>
      <c r="URG615" s="50"/>
      <c r="URH615" s="50"/>
      <c r="URI615" s="50"/>
      <c r="URJ615" s="50"/>
      <c r="URK615" s="50"/>
      <c r="URL615" s="50"/>
      <c r="URM615" s="50"/>
      <c r="URN615" s="50"/>
      <c r="URO615" s="50"/>
      <c r="URP615" s="50"/>
      <c r="URQ615" s="50"/>
      <c r="URR615" s="50"/>
      <c r="URS615" s="50"/>
      <c r="URT615" s="50"/>
      <c r="URU615" s="50"/>
      <c r="URV615" s="50"/>
      <c r="URW615" s="50"/>
      <c r="URX615" s="50"/>
      <c r="URY615" s="50"/>
      <c r="URZ615" s="50"/>
      <c r="USA615" s="50"/>
      <c r="USB615" s="50"/>
      <c r="USC615" s="50"/>
      <c r="USD615" s="50"/>
      <c r="USE615" s="50"/>
      <c r="USF615" s="50"/>
      <c r="USG615" s="50"/>
      <c r="USH615" s="50"/>
      <c r="USI615" s="50"/>
      <c r="USJ615" s="50"/>
      <c r="USK615" s="50"/>
      <c r="USL615" s="50"/>
      <c r="USM615" s="50"/>
      <c r="USN615" s="50"/>
      <c r="USO615" s="50"/>
      <c r="USP615" s="50"/>
      <c r="USQ615" s="50"/>
      <c r="USR615" s="50"/>
      <c r="USS615" s="50"/>
      <c r="UST615" s="50"/>
      <c r="USU615" s="50"/>
      <c r="USV615" s="50"/>
      <c r="USW615" s="50"/>
      <c r="USX615" s="50"/>
      <c r="USY615" s="50"/>
      <c r="USZ615" s="50"/>
      <c r="UTA615" s="50"/>
      <c r="UTB615" s="50"/>
      <c r="UTC615" s="50"/>
      <c r="UTD615" s="50"/>
      <c r="UTE615" s="50"/>
      <c r="UTF615" s="50"/>
      <c r="UTG615" s="50"/>
      <c r="UTH615" s="50"/>
      <c r="UTI615" s="50"/>
      <c r="UTJ615" s="50"/>
      <c r="UTK615" s="50"/>
      <c r="UTL615" s="50"/>
      <c r="UTM615" s="50"/>
      <c r="UTN615" s="50"/>
      <c r="UTO615" s="50"/>
      <c r="UTP615" s="50"/>
      <c r="UTQ615" s="50"/>
      <c r="UTR615" s="50"/>
      <c r="UTS615" s="50"/>
      <c r="UTT615" s="50"/>
      <c r="UTU615" s="50"/>
      <c r="UTV615" s="50"/>
      <c r="UTW615" s="50"/>
      <c r="UTX615" s="50"/>
      <c r="UTY615" s="50"/>
      <c r="UTZ615" s="50"/>
      <c r="UUA615" s="50"/>
      <c r="UUB615" s="50"/>
      <c r="UUC615" s="50"/>
      <c r="UUD615" s="50"/>
      <c r="UUE615" s="50"/>
      <c r="UUF615" s="50"/>
      <c r="UUG615" s="50"/>
      <c r="UUH615" s="50"/>
      <c r="UUI615" s="50"/>
      <c r="UUJ615" s="50"/>
      <c r="UUK615" s="50"/>
      <c r="UUL615" s="50"/>
      <c r="UUM615" s="50"/>
      <c r="UUN615" s="50"/>
      <c r="UUO615" s="50"/>
      <c r="UUP615" s="50"/>
      <c r="UUQ615" s="50"/>
      <c r="UUR615" s="50"/>
      <c r="UUS615" s="50"/>
      <c r="UUT615" s="50"/>
      <c r="UUU615" s="50"/>
      <c r="UUV615" s="50"/>
      <c r="UUW615" s="50"/>
      <c r="UUX615" s="50"/>
      <c r="UUY615" s="50"/>
      <c r="UUZ615" s="50"/>
      <c r="UVA615" s="50"/>
      <c r="UVB615" s="50"/>
      <c r="UVC615" s="50"/>
      <c r="UVD615" s="50"/>
      <c r="UVE615" s="50"/>
      <c r="UVF615" s="50"/>
      <c r="UVG615" s="50"/>
      <c r="UVH615" s="50"/>
      <c r="UVI615" s="50"/>
      <c r="UVJ615" s="50"/>
      <c r="UVK615" s="50"/>
      <c r="UVL615" s="50"/>
      <c r="UVM615" s="50"/>
      <c r="UVN615" s="50"/>
      <c r="UVO615" s="50"/>
      <c r="UVP615" s="50"/>
      <c r="UVQ615" s="50"/>
      <c r="UVR615" s="50"/>
      <c r="UVS615" s="50"/>
      <c r="UVT615" s="50"/>
      <c r="UVU615" s="50"/>
      <c r="UVV615" s="50"/>
      <c r="UVW615" s="50"/>
      <c r="UVX615" s="50"/>
      <c r="UVY615" s="50"/>
      <c r="UVZ615" s="50"/>
      <c r="UWA615" s="50"/>
      <c r="UWB615" s="50"/>
      <c r="UWC615" s="50"/>
      <c r="UWD615" s="50"/>
      <c r="UWE615" s="50"/>
      <c r="UWF615" s="50"/>
      <c r="UWG615" s="50"/>
      <c r="UWH615" s="50"/>
      <c r="UWI615" s="50"/>
      <c r="UWJ615" s="50"/>
      <c r="UWK615" s="50"/>
      <c r="UWL615" s="50"/>
      <c r="UWM615" s="50"/>
      <c r="UWN615" s="50"/>
      <c r="UWO615" s="50"/>
      <c r="UWP615" s="50"/>
      <c r="UWQ615" s="50"/>
      <c r="UWR615" s="50"/>
      <c r="UWS615" s="50"/>
      <c r="UWT615" s="50"/>
      <c r="UWU615" s="50"/>
      <c r="UWV615" s="50"/>
      <c r="UWW615" s="50"/>
      <c r="UWX615" s="50"/>
      <c r="UWY615" s="50"/>
      <c r="UWZ615" s="50"/>
      <c r="UXA615" s="50"/>
      <c r="UXB615" s="50"/>
      <c r="UXC615" s="50"/>
      <c r="UXD615" s="50"/>
      <c r="UXE615" s="50"/>
      <c r="UXF615" s="50"/>
      <c r="UXG615" s="50"/>
      <c r="UXH615" s="50"/>
      <c r="UXI615" s="50"/>
      <c r="UXJ615" s="50"/>
      <c r="UXK615" s="50"/>
      <c r="UXL615" s="50"/>
      <c r="UXM615" s="50"/>
      <c r="UXN615" s="50"/>
      <c r="UXO615" s="50"/>
      <c r="UXP615" s="50"/>
      <c r="UXQ615" s="50"/>
      <c r="UXR615" s="50"/>
      <c r="UXS615" s="50"/>
      <c r="UXT615" s="50"/>
      <c r="UXU615" s="50"/>
      <c r="UXV615" s="50"/>
      <c r="UXW615" s="50"/>
      <c r="UXX615" s="50"/>
      <c r="UXY615" s="50"/>
      <c r="UXZ615" s="50"/>
      <c r="UYA615" s="50"/>
      <c r="UYB615" s="50"/>
      <c r="UYD615" s="50"/>
      <c r="UYF615" s="50"/>
      <c r="UYG615" s="50"/>
      <c r="UYH615" s="50"/>
      <c r="UYI615" s="50"/>
      <c r="UYJ615" s="50"/>
      <c r="UYK615" s="50"/>
      <c r="UYL615" s="50"/>
      <c r="UYM615" s="50"/>
      <c r="UYR615" s="50"/>
      <c r="UYS615" s="50"/>
      <c r="UYT615" s="50"/>
      <c r="UYU615" s="50"/>
      <c r="UYV615" s="50"/>
      <c r="UYW615" s="50"/>
      <c r="UYX615" s="50"/>
      <c r="UYY615" s="50"/>
      <c r="UYZ615" s="50"/>
      <c r="UZA615" s="50"/>
      <c r="UZB615" s="50"/>
      <c r="UZC615" s="50"/>
      <c r="UZD615" s="50"/>
      <c r="UZE615" s="50"/>
      <c r="UZF615" s="50"/>
      <c r="UZG615" s="50"/>
      <c r="UZH615" s="50"/>
      <c r="UZI615" s="50"/>
      <c r="UZJ615" s="50"/>
      <c r="UZK615" s="50"/>
      <c r="UZL615" s="50"/>
      <c r="UZM615" s="50"/>
      <c r="UZN615" s="50"/>
      <c r="UZO615" s="50"/>
      <c r="UZP615" s="50"/>
      <c r="UZQ615" s="50"/>
      <c r="UZR615" s="50"/>
      <c r="UZS615" s="50"/>
      <c r="UZT615" s="50"/>
      <c r="UZU615" s="50"/>
      <c r="UZV615" s="50"/>
      <c r="UZW615" s="50"/>
      <c r="UZX615" s="50"/>
      <c r="UZY615" s="50"/>
      <c r="UZZ615" s="50"/>
      <c r="VAA615" s="50"/>
      <c r="VAB615" s="50"/>
      <c r="VAC615" s="50"/>
      <c r="VAD615" s="50"/>
      <c r="VAE615" s="50"/>
      <c r="VAF615" s="50"/>
      <c r="VAG615" s="50"/>
      <c r="VAH615" s="50"/>
      <c r="VAI615" s="50"/>
      <c r="VAJ615" s="50"/>
      <c r="VAK615" s="50"/>
      <c r="VAL615" s="50"/>
      <c r="VAM615" s="50"/>
      <c r="VAN615" s="50"/>
      <c r="VAO615" s="50"/>
      <c r="VAP615" s="50"/>
      <c r="VAQ615" s="50"/>
      <c r="VAR615" s="50"/>
      <c r="VAS615" s="50"/>
      <c r="VAT615" s="50"/>
      <c r="VAU615" s="50"/>
      <c r="VAV615" s="50"/>
      <c r="VAW615" s="50"/>
      <c r="VAX615" s="50"/>
      <c r="VAY615" s="50"/>
      <c r="VAZ615" s="50"/>
      <c r="VBA615" s="50"/>
      <c r="VBB615" s="50"/>
      <c r="VBC615" s="50"/>
      <c r="VBD615" s="50"/>
      <c r="VBE615" s="50"/>
      <c r="VBF615" s="50"/>
      <c r="VBG615" s="50"/>
      <c r="VBH615" s="50"/>
      <c r="VBI615" s="50"/>
      <c r="VBJ615" s="50"/>
      <c r="VBK615" s="50"/>
      <c r="VBL615" s="50"/>
      <c r="VBM615" s="50"/>
      <c r="VBN615" s="50"/>
      <c r="VBO615" s="50"/>
      <c r="VBP615" s="50"/>
      <c r="VBQ615" s="50"/>
      <c r="VBR615" s="50"/>
      <c r="VBS615" s="50"/>
      <c r="VBT615" s="50"/>
      <c r="VBU615" s="50"/>
      <c r="VBV615" s="50"/>
      <c r="VBW615" s="50"/>
      <c r="VBX615" s="50"/>
      <c r="VBY615" s="50"/>
      <c r="VBZ615" s="50"/>
      <c r="VCA615" s="50"/>
      <c r="VCB615" s="50"/>
      <c r="VCC615" s="50"/>
      <c r="VCD615" s="50"/>
      <c r="VCE615" s="50"/>
      <c r="VCF615" s="50"/>
      <c r="VCG615" s="50"/>
      <c r="VCH615" s="50"/>
      <c r="VCI615" s="50"/>
      <c r="VCJ615" s="50"/>
      <c r="VCK615" s="50"/>
      <c r="VCL615" s="50"/>
      <c r="VCM615" s="50"/>
      <c r="VCN615" s="50"/>
      <c r="VCO615" s="50"/>
      <c r="VCP615" s="50"/>
      <c r="VCQ615" s="50"/>
      <c r="VCR615" s="50"/>
      <c r="VCS615" s="50"/>
      <c r="VCT615" s="50"/>
      <c r="VCU615" s="50"/>
      <c r="VCV615" s="50"/>
      <c r="VCW615" s="50"/>
      <c r="VCX615" s="50"/>
      <c r="VCY615" s="50"/>
      <c r="VCZ615" s="50"/>
      <c r="VDA615" s="50"/>
      <c r="VDB615" s="50"/>
      <c r="VDC615" s="50"/>
      <c r="VDD615" s="50"/>
      <c r="VDE615" s="50"/>
      <c r="VDF615" s="50"/>
      <c r="VDG615" s="50"/>
      <c r="VDH615" s="50"/>
      <c r="VDI615" s="50"/>
      <c r="VDJ615" s="50"/>
      <c r="VDK615" s="50"/>
      <c r="VDL615" s="50"/>
      <c r="VDM615" s="50"/>
      <c r="VDN615" s="50"/>
      <c r="VDO615" s="50"/>
      <c r="VDP615" s="50"/>
      <c r="VDQ615" s="50"/>
      <c r="VDR615" s="50"/>
      <c r="VDS615" s="50"/>
      <c r="VDT615" s="50"/>
      <c r="VDU615" s="50"/>
      <c r="VDV615" s="50"/>
      <c r="VDW615" s="50"/>
      <c r="VDX615" s="50"/>
      <c r="VDY615" s="50"/>
      <c r="VDZ615" s="50"/>
      <c r="VEA615" s="50"/>
      <c r="VEB615" s="50"/>
      <c r="VEC615" s="50"/>
      <c r="VED615" s="50"/>
      <c r="VEE615" s="50"/>
      <c r="VEF615" s="50"/>
      <c r="VEG615" s="50"/>
      <c r="VEH615" s="50"/>
      <c r="VEI615" s="50"/>
      <c r="VEJ615" s="50"/>
      <c r="VEK615" s="50"/>
      <c r="VEL615" s="50"/>
      <c r="VEM615" s="50"/>
      <c r="VEN615" s="50"/>
      <c r="VEO615" s="50"/>
      <c r="VEP615" s="50"/>
      <c r="VEQ615" s="50"/>
      <c r="VER615" s="50"/>
      <c r="VES615" s="50"/>
      <c r="VET615" s="50"/>
      <c r="VEU615" s="50"/>
      <c r="VEV615" s="50"/>
      <c r="VEW615" s="50"/>
      <c r="VEX615" s="50"/>
      <c r="VEY615" s="50"/>
      <c r="VEZ615" s="50"/>
      <c r="VFA615" s="50"/>
      <c r="VFB615" s="50"/>
      <c r="VFC615" s="50"/>
      <c r="VFD615" s="50"/>
      <c r="VFE615" s="50"/>
      <c r="VFF615" s="50"/>
      <c r="VFG615" s="50"/>
      <c r="VFH615" s="50"/>
      <c r="VFI615" s="50"/>
      <c r="VFJ615" s="50"/>
      <c r="VFK615" s="50"/>
      <c r="VFL615" s="50"/>
      <c r="VFM615" s="50"/>
      <c r="VFN615" s="50"/>
      <c r="VFO615" s="50"/>
      <c r="VFP615" s="50"/>
      <c r="VFQ615" s="50"/>
      <c r="VFR615" s="50"/>
      <c r="VFS615" s="50"/>
      <c r="VFT615" s="50"/>
      <c r="VFU615" s="50"/>
      <c r="VFV615" s="50"/>
      <c r="VFW615" s="50"/>
      <c r="VFX615" s="50"/>
      <c r="VFY615" s="50"/>
      <c r="VFZ615" s="50"/>
      <c r="VGA615" s="50"/>
      <c r="VGB615" s="50"/>
      <c r="VGC615" s="50"/>
      <c r="VGD615" s="50"/>
      <c r="VGE615" s="50"/>
      <c r="VGF615" s="50"/>
      <c r="VGG615" s="50"/>
      <c r="VGH615" s="50"/>
      <c r="VGI615" s="50"/>
      <c r="VGJ615" s="50"/>
      <c r="VGK615" s="50"/>
      <c r="VGL615" s="50"/>
      <c r="VGM615" s="50"/>
      <c r="VGN615" s="50"/>
      <c r="VGO615" s="50"/>
      <c r="VGP615" s="50"/>
      <c r="VGQ615" s="50"/>
      <c r="VGR615" s="50"/>
      <c r="VGS615" s="50"/>
      <c r="VGT615" s="50"/>
      <c r="VGU615" s="50"/>
      <c r="VGV615" s="50"/>
      <c r="VGW615" s="50"/>
      <c r="VGX615" s="50"/>
      <c r="VGY615" s="50"/>
      <c r="VGZ615" s="50"/>
      <c r="VHA615" s="50"/>
      <c r="VHB615" s="50"/>
      <c r="VHC615" s="50"/>
      <c r="VHD615" s="50"/>
      <c r="VHE615" s="50"/>
      <c r="VHF615" s="50"/>
      <c r="VHG615" s="50"/>
      <c r="VHH615" s="50"/>
      <c r="VHI615" s="50"/>
      <c r="VHJ615" s="50"/>
      <c r="VHK615" s="50"/>
      <c r="VHL615" s="50"/>
      <c r="VHM615" s="50"/>
      <c r="VHN615" s="50"/>
      <c r="VHO615" s="50"/>
      <c r="VHP615" s="50"/>
      <c r="VHQ615" s="50"/>
      <c r="VHR615" s="50"/>
      <c r="VHS615" s="50"/>
      <c r="VHT615" s="50"/>
      <c r="VHU615" s="50"/>
      <c r="VHV615" s="50"/>
      <c r="VHW615" s="50"/>
      <c r="VHX615" s="50"/>
      <c r="VHZ615" s="50"/>
      <c r="VIB615" s="50"/>
      <c r="VIC615" s="50"/>
      <c r="VID615" s="50"/>
      <c r="VIE615" s="50"/>
      <c r="VIF615" s="50"/>
      <c r="VIG615" s="50"/>
      <c r="VIH615" s="50"/>
      <c r="VII615" s="50"/>
      <c r="VIN615" s="50"/>
      <c r="VIO615" s="50"/>
      <c r="VIP615" s="50"/>
      <c r="VIQ615" s="50"/>
      <c r="VIR615" s="50"/>
      <c r="VIS615" s="50"/>
      <c r="VIT615" s="50"/>
      <c r="VIU615" s="50"/>
      <c r="VIV615" s="50"/>
      <c r="VIW615" s="50"/>
      <c r="VIX615" s="50"/>
      <c r="VIY615" s="50"/>
      <c r="VIZ615" s="50"/>
      <c r="VJA615" s="50"/>
      <c r="VJB615" s="50"/>
      <c r="VJC615" s="50"/>
      <c r="VJD615" s="50"/>
      <c r="VJE615" s="50"/>
      <c r="VJF615" s="50"/>
      <c r="VJG615" s="50"/>
      <c r="VJH615" s="50"/>
      <c r="VJI615" s="50"/>
      <c r="VJJ615" s="50"/>
      <c r="VJK615" s="50"/>
      <c r="VJL615" s="50"/>
      <c r="VJM615" s="50"/>
      <c r="VJN615" s="50"/>
      <c r="VJO615" s="50"/>
      <c r="VJP615" s="50"/>
      <c r="VJQ615" s="50"/>
      <c r="VJR615" s="50"/>
      <c r="VJS615" s="50"/>
      <c r="VJT615" s="50"/>
      <c r="VJU615" s="50"/>
      <c r="VJV615" s="50"/>
      <c r="VJW615" s="50"/>
      <c r="VJX615" s="50"/>
      <c r="VJY615" s="50"/>
      <c r="VJZ615" s="50"/>
      <c r="VKA615" s="50"/>
      <c r="VKB615" s="50"/>
      <c r="VKC615" s="50"/>
      <c r="VKD615" s="50"/>
      <c r="VKE615" s="50"/>
      <c r="VKF615" s="50"/>
      <c r="VKG615" s="50"/>
      <c r="VKH615" s="50"/>
      <c r="VKI615" s="50"/>
      <c r="VKJ615" s="50"/>
      <c r="VKK615" s="50"/>
      <c r="VKL615" s="50"/>
      <c r="VKM615" s="50"/>
      <c r="VKN615" s="50"/>
      <c r="VKO615" s="50"/>
      <c r="VKP615" s="50"/>
      <c r="VKQ615" s="50"/>
      <c r="VKR615" s="50"/>
      <c r="VKS615" s="50"/>
      <c r="VKT615" s="50"/>
      <c r="VKU615" s="50"/>
      <c r="VKV615" s="50"/>
      <c r="VKW615" s="50"/>
      <c r="VKX615" s="50"/>
      <c r="VKY615" s="50"/>
      <c r="VKZ615" s="50"/>
      <c r="VLA615" s="50"/>
      <c r="VLB615" s="50"/>
      <c r="VLC615" s="50"/>
      <c r="VLD615" s="50"/>
      <c r="VLE615" s="50"/>
      <c r="VLF615" s="50"/>
      <c r="VLG615" s="50"/>
      <c r="VLH615" s="50"/>
      <c r="VLI615" s="50"/>
      <c r="VLJ615" s="50"/>
      <c r="VLK615" s="50"/>
      <c r="VLL615" s="50"/>
      <c r="VLM615" s="50"/>
      <c r="VLN615" s="50"/>
      <c r="VLO615" s="50"/>
      <c r="VLP615" s="50"/>
      <c r="VLQ615" s="50"/>
      <c r="VLR615" s="50"/>
      <c r="VLS615" s="50"/>
      <c r="VLT615" s="50"/>
      <c r="VLU615" s="50"/>
      <c r="VLV615" s="50"/>
      <c r="VLW615" s="50"/>
      <c r="VLX615" s="50"/>
      <c r="VLY615" s="50"/>
      <c r="VLZ615" s="50"/>
      <c r="VMA615" s="50"/>
      <c r="VMB615" s="50"/>
      <c r="VMC615" s="50"/>
      <c r="VMD615" s="50"/>
      <c r="VME615" s="50"/>
      <c r="VMF615" s="50"/>
      <c r="VMG615" s="50"/>
      <c r="VMH615" s="50"/>
      <c r="VMI615" s="50"/>
      <c r="VMJ615" s="50"/>
      <c r="VMK615" s="50"/>
      <c r="VML615" s="50"/>
      <c r="VMM615" s="50"/>
      <c r="VMN615" s="50"/>
      <c r="VMO615" s="50"/>
      <c r="VMP615" s="50"/>
      <c r="VMQ615" s="50"/>
      <c r="VMR615" s="50"/>
      <c r="VMS615" s="50"/>
      <c r="VMT615" s="50"/>
      <c r="VMU615" s="50"/>
      <c r="VMV615" s="50"/>
      <c r="VMW615" s="50"/>
      <c r="VMX615" s="50"/>
      <c r="VMY615" s="50"/>
      <c r="VMZ615" s="50"/>
      <c r="VNA615" s="50"/>
      <c r="VNB615" s="50"/>
      <c r="VNC615" s="50"/>
      <c r="VND615" s="50"/>
      <c r="VNE615" s="50"/>
      <c r="VNF615" s="50"/>
      <c r="VNG615" s="50"/>
      <c r="VNH615" s="50"/>
      <c r="VNI615" s="50"/>
      <c r="VNJ615" s="50"/>
      <c r="VNK615" s="50"/>
      <c r="VNL615" s="50"/>
      <c r="VNM615" s="50"/>
      <c r="VNN615" s="50"/>
      <c r="VNO615" s="50"/>
      <c r="VNP615" s="50"/>
      <c r="VNQ615" s="50"/>
      <c r="VNR615" s="50"/>
      <c r="VNS615" s="50"/>
      <c r="VNT615" s="50"/>
      <c r="VNU615" s="50"/>
      <c r="VNV615" s="50"/>
      <c r="VNW615" s="50"/>
      <c r="VNX615" s="50"/>
      <c r="VNY615" s="50"/>
      <c r="VNZ615" s="50"/>
      <c r="VOA615" s="50"/>
      <c r="VOB615" s="50"/>
      <c r="VOC615" s="50"/>
      <c r="VOD615" s="50"/>
      <c r="VOE615" s="50"/>
      <c r="VOF615" s="50"/>
      <c r="VOG615" s="50"/>
      <c r="VOH615" s="50"/>
      <c r="VOI615" s="50"/>
      <c r="VOJ615" s="50"/>
      <c r="VOK615" s="50"/>
      <c r="VOL615" s="50"/>
      <c r="VOM615" s="50"/>
      <c r="VON615" s="50"/>
      <c r="VOO615" s="50"/>
      <c r="VOP615" s="50"/>
      <c r="VOQ615" s="50"/>
      <c r="VOR615" s="50"/>
      <c r="VOS615" s="50"/>
      <c r="VOT615" s="50"/>
      <c r="VOU615" s="50"/>
      <c r="VOV615" s="50"/>
      <c r="VOW615" s="50"/>
      <c r="VOX615" s="50"/>
      <c r="VOY615" s="50"/>
      <c r="VOZ615" s="50"/>
      <c r="VPA615" s="50"/>
      <c r="VPB615" s="50"/>
      <c r="VPC615" s="50"/>
      <c r="VPD615" s="50"/>
      <c r="VPE615" s="50"/>
      <c r="VPF615" s="50"/>
      <c r="VPG615" s="50"/>
      <c r="VPH615" s="50"/>
      <c r="VPI615" s="50"/>
      <c r="VPJ615" s="50"/>
      <c r="VPK615" s="50"/>
      <c r="VPL615" s="50"/>
      <c r="VPM615" s="50"/>
      <c r="VPN615" s="50"/>
      <c r="VPO615" s="50"/>
      <c r="VPP615" s="50"/>
      <c r="VPQ615" s="50"/>
      <c r="VPR615" s="50"/>
      <c r="VPS615" s="50"/>
      <c r="VPT615" s="50"/>
      <c r="VPU615" s="50"/>
      <c r="VPV615" s="50"/>
      <c r="VPW615" s="50"/>
      <c r="VPX615" s="50"/>
      <c r="VPY615" s="50"/>
      <c r="VPZ615" s="50"/>
      <c r="VQA615" s="50"/>
      <c r="VQB615" s="50"/>
      <c r="VQC615" s="50"/>
      <c r="VQD615" s="50"/>
      <c r="VQE615" s="50"/>
      <c r="VQF615" s="50"/>
      <c r="VQG615" s="50"/>
      <c r="VQH615" s="50"/>
      <c r="VQI615" s="50"/>
      <c r="VQJ615" s="50"/>
      <c r="VQK615" s="50"/>
      <c r="VQL615" s="50"/>
      <c r="VQM615" s="50"/>
      <c r="VQN615" s="50"/>
      <c r="VQO615" s="50"/>
      <c r="VQP615" s="50"/>
      <c r="VQQ615" s="50"/>
      <c r="VQR615" s="50"/>
      <c r="VQS615" s="50"/>
      <c r="VQT615" s="50"/>
      <c r="VQU615" s="50"/>
      <c r="VQV615" s="50"/>
      <c r="VQW615" s="50"/>
      <c r="VQX615" s="50"/>
      <c r="VQY615" s="50"/>
      <c r="VQZ615" s="50"/>
      <c r="VRA615" s="50"/>
      <c r="VRB615" s="50"/>
      <c r="VRC615" s="50"/>
      <c r="VRD615" s="50"/>
      <c r="VRE615" s="50"/>
      <c r="VRF615" s="50"/>
      <c r="VRG615" s="50"/>
      <c r="VRH615" s="50"/>
      <c r="VRI615" s="50"/>
      <c r="VRJ615" s="50"/>
      <c r="VRK615" s="50"/>
      <c r="VRL615" s="50"/>
      <c r="VRM615" s="50"/>
      <c r="VRN615" s="50"/>
      <c r="VRO615" s="50"/>
      <c r="VRP615" s="50"/>
      <c r="VRQ615" s="50"/>
      <c r="VRR615" s="50"/>
      <c r="VRS615" s="50"/>
      <c r="VRT615" s="50"/>
      <c r="VRV615" s="50"/>
      <c r="VRX615" s="50"/>
      <c r="VRY615" s="50"/>
      <c r="VRZ615" s="50"/>
      <c r="VSA615" s="50"/>
      <c r="VSB615" s="50"/>
      <c r="VSC615" s="50"/>
      <c r="VSD615" s="50"/>
      <c r="VSE615" s="50"/>
      <c r="VSJ615" s="50"/>
      <c r="VSK615" s="50"/>
      <c r="VSL615" s="50"/>
      <c r="VSM615" s="50"/>
      <c r="VSN615" s="50"/>
      <c r="VSO615" s="50"/>
      <c r="VSP615" s="50"/>
      <c r="VSQ615" s="50"/>
      <c r="VSR615" s="50"/>
      <c r="VSS615" s="50"/>
      <c r="VST615" s="50"/>
      <c r="VSU615" s="50"/>
      <c r="VSV615" s="50"/>
      <c r="VSW615" s="50"/>
      <c r="VSX615" s="50"/>
      <c r="VSY615" s="50"/>
      <c r="VSZ615" s="50"/>
      <c r="VTA615" s="50"/>
      <c r="VTB615" s="50"/>
      <c r="VTC615" s="50"/>
      <c r="VTD615" s="50"/>
      <c r="VTE615" s="50"/>
      <c r="VTF615" s="50"/>
      <c r="VTG615" s="50"/>
      <c r="VTH615" s="50"/>
      <c r="VTI615" s="50"/>
      <c r="VTJ615" s="50"/>
      <c r="VTK615" s="50"/>
      <c r="VTL615" s="50"/>
      <c r="VTM615" s="50"/>
      <c r="VTN615" s="50"/>
      <c r="VTO615" s="50"/>
      <c r="VTP615" s="50"/>
      <c r="VTQ615" s="50"/>
      <c r="VTR615" s="50"/>
      <c r="VTS615" s="50"/>
      <c r="VTT615" s="50"/>
      <c r="VTU615" s="50"/>
      <c r="VTV615" s="50"/>
      <c r="VTW615" s="50"/>
      <c r="VTX615" s="50"/>
      <c r="VTY615" s="50"/>
      <c r="VTZ615" s="50"/>
      <c r="VUA615" s="50"/>
      <c r="VUB615" s="50"/>
      <c r="VUC615" s="50"/>
      <c r="VUD615" s="50"/>
      <c r="VUE615" s="50"/>
      <c r="VUF615" s="50"/>
      <c r="VUG615" s="50"/>
      <c r="VUH615" s="50"/>
      <c r="VUI615" s="50"/>
      <c r="VUJ615" s="50"/>
      <c r="VUK615" s="50"/>
      <c r="VUL615" s="50"/>
      <c r="VUM615" s="50"/>
      <c r="VUN615" s="50"/>
      <c r="VUO615" s="50"/>
      <c r="VUP615" s="50"/>
      <c r="VUQ615" s="50"/>
      <c r="VUR615" s="50"/>
      <c r="VUS615" s="50"/>
      <c r="VUT615" s="50"/>
      <c r="VUU615" s="50"/>
      <c r="VUV615" s="50"/>
      <c r="VUW615" s="50"/>
      <c r="VUX615" s="50"/>
      <c r="VUY615" s="50"/>
      <c r="VUZ615" s="50"/>
      <c r="VVA615" s="50"/>
      <c r="VVB615" s="50"/>
      <c r="VVC615" s="50"/>
      <c r="VVD615" s="50"/>
      <c r="VVE615" s="50"/>
      <c r="VVF615" s="50"/>
      <c r="VVG615" s="50"/>
      <c r="VVH615" s="50"/>
      <c r="VVI615" s="50"/>
      <c r="VVJ615" s="50"/>
      <c r="VVK615" s="50"/>
      <c r="VVL615" s="50"/>
      <c r="VVM615" s="50"/>
      <c r="VVN615" s="50"/>
      <c r="VVO615" s="50"/>
      <c r="VVP615" s="50"/>
      <c r="VVQ615" s="50"/>
      <c r="VVR615" s="50"/>
      <c r="VVS615" s="50"/>
      <c r="VVT615" s="50"/>
      <c r="VVU615" s="50"/>
      <c r="VVV615" s="50"/>
      <c r="VVW615" s="50"/>
      <c r="VVX615" s="50"/>
      <c r="VVY615" s="50"/>
      <c r="VVZ615" s="50"/>
      <c r="VWA615" s="50"/>
      <c r="VWB615" s="50"/>
      <c r="VWC615" s="50"/>
      <c r="VWD615" s="50"/>
      <c r="VWE615" s="50"/>
      <c r="VWF615" s="50"/>
      <c r="VWG615" s="50"/>
      <c r="VWH615" s="50"/>
      <c r="VWI615" s="50"/>
      <c r="VWJ615" s="50"/>
      <c r="VWK615" s="50"/>
      <c r="VWL615" s="50"/>
      <c r="VWM615" s="50"/>
      <c r="VWN615" s="50"/>
      <c r="VWO615" s="50"/>
      <c r="VWP615" s="50"/>
      <c r="VWQ615" s="50"/>
      <c r="VWR615" s="50"/>
      <c r="VWS615" s="50"/>
      <c r="VWT615" s="50"/>
      <c r="VWU615" s="50"/>
      <c r="VWV615" s="50"/>
      <c r="VWW615" s="50"/>
      <c r="VWX615" s="50"/>
      <c r="VWY615" s="50"/>
      <c r="VWZ615" s="50"/>
      <c r="VXA615" s="50"/>
      <c r="VXB615" s="50"/>
      <c r="VXC615" s="50"/>
      <c r="VXD615" s="50"/>
      <c r="VXE615" s="50"/>
      <c r="VXF615" s="50"/>
      <c r="VXG615" s="50"/>
      <c r="VXH615" s="50"/>
      <c r="VXI615" s="50"/>
      <c r="VXJ615" s="50"/>
      <c r="VXK615" s="50"/>
      <c r="VXL615" s="50"/>
      <c r="VXM615" s="50"/>
      <c r="VXN615" s="50"/>
      <c r="VXO615" s="50"/>
      <c r="VXP615" s="50"/>
      <c r="VXQ615" s="50"/>
      <c r="VXR615" s="50"/>
      <c r="VXS615" s="50"/>
      <c r="VXT615" s="50"/>
      <c r="VXU615" s="50"/>
      <c r="VXV615" s="50"/>
      <c r="VXW615" s="50"/>
      <c r="VXX615" s="50"/>
      <c r="VXY615" s="50"/>
      <c r="VXZ615" s="50"/>
      <c r="VYA615" s="50"/>
      <c r="VYB615" s="50"/>
      <c r="VYC615" s="50"/>
      <c r="VYD615" s="50"/>
      <c r="VYE615" s="50"/>
      <c r="VYF615" s="50"/>
      <c r="VYG615" s="50"/>
      <c r="VYH615" s="50"/>
      <c r="VYI615" s="50"/>
      <c r="VYJ615" s="50"/>
      <c r="VYK615" s="50"/>
      <c r="VYL615" s="50"/>
      <c r="VYM615" s="50"/>
      <c r="VYN615" s="50"/>
      <c r="VYO615" s="50"/>
      <c r="VYP615" s="50"/>
      <c r="VYQ615" s="50"/>
      <c r="VYR615" s="50"/>
      <c r="VYS615" s="50"/>
      <c r="VYT615" s="50"/>
      <c r="VYU615" s="50"/>
      <c r="VYV615" s="50"/>
      <c r="VYW615" s="50"/>
      <c r="VYX615" s="50"/>
      <c r="VYY615" s="50"/>
      <c r="VYZ615" s="50"/>
      <c r="VZA615" s="50"/>
      <c r="VZB615" s="50"/>
      <c r="VZC615" s="50"/>
      <c r="VZD615" s="50"/>
      <c r="VZE615" s="50"/>
      <c r="VZF615" s="50"/>
      <c r="VZG615" s="50"/>
      <c r="VZH615" s="50"/>
      <c r="VZI615" s="50"/>
      <c r="VZJ615" s="50"/>
      <c r="VZK615" s="50"/>
      <c r="VZL615" s="50"/>
      <c r="VZM615" s="50"/>
      <c r="VZN615" s="50"/>
      <c r="VZO615" s="50"/>
      <c r="VZP615" s="50"/>
      <c r="VZQ615" s="50"/>
      <c r="VZR615" s="50"/>
      <c r="VZS615" s="50"/>
      <c r="VZT615" s="50"/>
      <c r="VZU615" s="50"/>
      <c r="VZV615" s="50"/>
      <c r="VZW615" s="50"/>
      <c r="VZX615" s="50"/>
      <c r="VZY615" s="50"/>
      <c r="VZZ615" s="50"/>
      <c r="WAA615" s="50"/>
      <c r="WAB615" s="50"/>
      <c r="WAC615" s="50"/>
      <c r="WAD615" s="50"/>
      <c r="WAE615" s="50"/>
      <c r="WAF615" s="50"/>
      <c r="WAG615" s="50"/>
      <c r="WAH615" s="50"/>
      <c r="WAI615" s="50"/>
      <c r="WAJ615" s="50"/>
      <c r="WAK615" s="50"/>
      <c r="WAL615" s="50"/>
      <c r="WAM615" s="50"/>
      <c r="WAN615" s="50"/>
      <c r="WAO615" s="50"/>
      <c r="WAP615" s="50"/>
      <c r="WAQ615" s="50"/>
      <c r="WAR615" s="50"/>
      <c r="WAS615" s="50"/>
      <c r="WAT615" s="50"/>
      <c r="WAU615" s="50"/>
      <c r="WAV615" s="50"/>
      <c r="WAW615" s="50"/>
      <c r="WAX615" s="50"/>
      <c r="WAY615" s="50"/>
      <c r="WAZ615" s="50"/>
      <c r="WBA615" s="50"/>
      <c r="WBB615" s="50"/>
      <c r="WBC615" s="50"/>
      <c r="WBD615" s="50"/>
      <c r="WBE615" s="50"/>
      <c r="WBF615" s="50"/>
      <c r="WBG615" s="50"/>
      <c r="WBH615" s="50"/>
      <c r="WBI615" s="50"/>
      <c r="WBJ615" s="50"/>
      <c r="WBK615" s="50"/>
      <c r="WBL615" s="50"/>
      <c r="WBM615" s="50"/>
      <c r="WBN615" s="50"/>
      <c r="WBO615" s="50"/>
      <c r="WBP615" s="50"/>
      <c r="WBR615" s="50"/>
      <c r="WBT615" s="50"/>
      <c r="WBU615" s="50"/>
      <c r="WBV615" s="50"/>
      <c r="WBW615" s="50"/>
      <c r="WBX615" s="50"/>
      <c r="WBY615" s="50"/>
      <c r="WBZ615" s="50"/>
      <c r="WCA615" s="50"/>
      <c r="WCF615" s="50"/>
      <c r="WCG615" s="50"/>
      <c r="WCH615" s="50"/>
      <c r="WCI615" s="50"/>
      <c r="WCJ615" s="50"/>
      <c r="WCK615" s="50"/>
      <c r="WCL615" s="50"/>
      <c r="WCM615" s="50"/>
      <c r="WCN615" s="50"/>
      <c r="WCO615" s="50"/>
      <c r="WCP615" s="50"/>
      <c r="WCQ615" s="50"/>
      <c r="WCR615" s="50"/>
      <c r="WCS615" s="50"/>
      <c r="WCT615" s="50"/>
      <c r="WCU615" s="50"/>
      <c r="WCV615" s="50"/>
      <c r="WCW615" s="50"/>
      <c r="WCX615" s="50"/>
      <c r="WCY615" s="50"/>
      <c r="WCZ615" s="50"/>
      <c r="WDA615" s="50"/>
      <c r="WDB615" s="50"/>
      <c r="WDC615" s="50"/>
      <c r="WDD615" s="50"/>
      <c r="WDE615" s="50"/>
      <c r="WDF615" s="50"/>
      <c r="WDG615" s="50"/>
      <c r="WDH615" s="50"/>
      <c r="WDI615" s="50"/>
      <c r="WDJ615" s="50"/>
      <c r="WDK615" s="50"/>
      <c r="WDL615" s="50"/>
      <c r="WDM615" s="50"/>
      <c r="WDN615" s="50"/>
      <c r="WDO615" s="50"/>
      <c r="WDP615" s="50"/>
      <c r="WDQ615" s="50"/>
      <c r="WDR615" s="50"/>
      <c r="WDS615" s="50"/>
      <c r="WDT615" s="50"/>
      <c r="WDU615" s="50"/>
      <c r="WDV615" s="50"/>
      <c r="WDW615" s="50"/>
      <c r="WDX615" s="50"/>
      <c r="WDY615" s="50"/>
      <c r="WDZ615" s="50"/>
      <c r="WEA615" s="50"/>
      <c r="WEB615" s="50"/>
      <c r="WEC615" s="50"/>
      <c r="WED615" s="50"/>
      <c r="WEE615" s="50"/>
      <c r="WEF615" s="50"/>
      <c r="WEG615" s="50"/>
      <c r="WEH615" s="50"/>
      <c r="WEI615" s="50"/>
      <c r="WEJ615" s="50"/>
      <c r="WEK615" s="50"/>
      <c r="WEL615" s="50"/>
      <c r="WEM615" s="50"/>
      <c r="WEN615" s="50"/>
      <c r="WEO615" s="50"/>
      <c r="WEP615" s="50"/>
      <c r="WEQ615" s="50"/>
      <c r="WER615" s="50"/>
      <c r="WES615" s="50"/>
      <c r="WET615" s="50"/>
      <c r="WEU615" s="50"/>
      <c r="WEV615" s="50"/>
      <c r="WEW615" s="50"/>
      <c r="WEX615" s="50"/>
      <c r="WEY615" s="50"/>
      <c r="WEZ615" s="50"/>
      <c r="WFA615" s="50"/>
      <c r="WFB615" s="50"/>
      <c r="WFC615" s="50"/>
      <c r="WFD615" s="50"/>
      <c r="WFE615" s="50"/>
      <c r="WFF615" s="50"/>
      <c r="WFG615" s="50"/>
      <c r="WFH615" s="50"/>
      <c r="WFI615" s="50"/>
      <c r="WFJ615" s="50"/>
      <c r="WFK615" s="50"/>
      <c r="WFL615" s="50"/>
      <c r="WFM615" s="50"/>
      <c r="WFN615" s="50"/>
      <c r="WFO615" s="50"/>
      <c r="WFP615" s="50"/>
      <c r="WFQ615" s="50"/>
      <c r="WFR615" s="50"/>
      <c r="WFS615" s="50"/>
      <c r="WFT615" s="50"/>
      <c r="WFU615" s="50"/>
      <c r="WFV615" s="50"/>
      <c r="WFW615" s="50"/>
      <c r="WFX615" s="50"/>
      <c r="WFY615" s="50"/>
      <c r="WFZ615" s="50"/>
      <c r="WGA615" s="50"/>
      <c r="WGB615" s="50"/>
      <c r="WGC615" s="50"/>
      <c r="WGD615" s="50"/>
      <c r="WGE615" s="50"/>
      <c r="WGF615" s="50"/>
      <c r="WGG615" s="50"/>
      <c r="WGH615" s="50"/>
      <c r="WGI615" s="50"/>
      <c r="WGJ615" s="50"/>
      <c r="WGK615" s="50"/>
      <c r="WGL615" s="50"/>
      <c r="WGM615" s="50"/>
      <c r="WGN615" s="50"/>
      <c r="WGO615" s="50"/>
      <c r="WGP615" s="50"/>
      <c r="WGQ615" s="50"/>
      <c r="WGR615" s="50"/>
      <c r="WGS615" s="50"/>
      <c r="WGT615" s="50"/>
      <c r="WGU615" s="50"/>
      <c r="WGV615" s="50"/>
      <c r="WGW615" s="50"/>
      <c r="WGX615" s="50"/>
      <c r="WGY615" s="50"/>
      <c r="WGZ615" s="50"/>
      <c r="WHA615" s="50"/>
      <c r="WHB615" s="50"/>
      <c r="WHC615" s="50"/>
      <c r="WHD615" s="50"/>
      <c r="WHE615" s="50"/>
      <c r="WHF615" s="50"/>
      <c r="WHG615" s="50"/>
      <c r="WHH615" s="50"/>
      <c r="WHI615" s="50"/>
      <c r="WHJ615" s="50"/>
      <c r="WHK615" s="50"/>
      <c r="WHL615" s="50"/>
      <c r="WHM615" s="50"/>
      <c r="WHN615" s="50"/>
      <c r="WHO615" s="50"/>
      <c r="WHP615" s="50"/>
      <c r="WHQ615" s="50"/>
      <c r="WHR615" s="50"/>
      <c r="WHS615" s="50"/>
      <c r="WHT615" s="50"/>
      <c r="WHU615" s="50"/>
      <c r="WHV615" s="50"/>
      <c r="WHW615" s="50"/>
      <c r="WHX615" s="50"/>
      <c r="WHY615" s="50"/>
      <c r="WHZ615" s="50"/>
      <c r="WIA615" s="50"/>
      <c r="WIB615" s="50"/>
      <c r="WIC615" s="50"/>
      <c r="WID615" s="50"/>
      <c r="WIE615" s="50"/>
      <c r="WIF615" s="50"/>
      <c r="WIG615" s="50"/>
      <c r="WIH615" s="50"/>
      <c r="WII615" s="50"/>
      <c r="WIJ615" s="50"/>
      <c r="WIK615" s="50"/>
      <c r="WIL615" s="50"/>
      <c r="WIM615" s="50"/>
      <c r="WIN615" s="50"/>
      <c r="WIO615" s="50"/>
      <c r="WIP615" s="50"/>
      <c r="WIQ615" s="50"/>
      <c r="WIR615" s="50"/>
      <c r="WIS615" s="50"/>
      <c r="WIT615" s="50"/>
      <c r="WIU615" s="50"/>
      <c r="WIV615" s="50"/>
      <c r="WIW615" s="50"/>
      <c r="WIX615" s="50"/>
      <c r="WIY615" s="50"/>
      <c r="WIZ615" s="50"/>
      <c r="WJA615" s="50"/>
      <c r="WJB615" s="50"/>
      <c r="WJC615" s="50"/>
      <c r="WJD615" s="50"/>
      <c r="WJE615" s="50"/>
      <c r="WJF615" s="50"/>
      <c r="WJG615" s="50"/>
      <c r="WJH615" s="50"/>
      <c r="WJI615" s="50"/>
      <c r="WJJ615" s="50"/>
      <c r="WJK615" s="50"/>
      <c r="WJL615" s="50"/>
      <c r="WJM615" s="50"/>
      <c r="WJN615" s="50"/>
      <c r="WJO615" s="50"/>
      <c r="WJP615" s="50"/>
      <c r="WJQ615" s="50"/>
      <c r="WJR615" s="50"/>
      <c r="WJS615" s="50"/>
      <c r="WJT615" s="50"/>
      <c r="WJU615" s="50"/>
      <c r="WJV615" s="50"/>
      <c r="WJW615" s="50"/>
      <c r="WJX615" s="50"/>
      <c r="WJY615" s="50"/>
      <c r="WJZ615" s="50"/>
      <c r="WKA615" s="50"/>
      <c r="WKB615" s="50"/>
      <c r="WKC615" s="50"/>
      <c r="WKD615" s="50"/>
      <c r="WKE615" s="50"/>
      <c r="WKF615" s="50"/>
      <c r="WKG615" s="50"/>
      <c r="WKH615" s="50"/>
      <c r="WKI615" s="50"/>
      <c r="WKJ615" s="50"/>
      <c r="WKK615" s="50"/>
      <c r="WKL615" s="50"/>
      <c r="WKM615" s="50"/>
      <c r="WKN615" s="50"/>
      <c r="WKO615" s="50"/>
      <c r="WKP615" s="50"/>
      <c r="WKQ615" s="50"/>
      <c r="WKR615" s="50"/>
      <c r="WKS615" s="50"/>
      <c r="WKT615" s="50"/>
      <c r="WKU615" s="50"/>
      <c r="WKV615" s="50"/>
      <c r="WKW615" s="50"/>
      <c r="WKX615" s="50"/>
      <c r="WKY615" s="50"/>
      <c r="WKZ615" s="50"/>
      <c r="WLA615" s="50"/>
      <c r="WLB615" s="50"/>
      <c r="WLC615" s="50"/>
      <c r="WLD615" s="50"/>
      <c r="WLE615" s="50"/>
      <c r="WLF615" s="50"/>
      <c r="WLG615" s="50"/>
      <c r="WLH615" s="50"/>
      <c r="WLI615" s="50"/>
      <c r="WLJ615" s="50"/>
      <c r="WLK615" s="50"/>
      <c r="WLL615" s="50"/>
      <c r="WLN615" s="50"/>
      <c r="WLP615" s="50"/>
      <c r="WLQ615" s="50"/>
      <c r="WLR615" s="50"/>
      <c r="WLS615" s="50"/>
      <c r="WLT615" s="50"/>
      <c r="WLU615" s="50"/>
      <c r="WLV615" s="50"/>
      <c r="WLW615" s="50"/>
      <c r="WMB615" s="50"/>
      <c r="WMC615" s="50"/>
      <c r="WMD615" s="50"/>
      <c r="WME615" s="50"/>
      <c r="WMF615" s="50"/>
      <c r="WMG615" s="50"/>
      <c r="WMH615" s="50"/>
      <c r="WMI615" s="50"/>
      <c r="WMJ615" s="50"/>
      <c r="WMK615" s="50"/>
      <c r="WML615" s="50"/>
      <c r="WMM615" s="50"/>
      <c r="WMN615" s="50"/>
      <c r="WMO615" s="50"/>
      <c r="WMP615" s="50"/>
      <c r="WMQ615" s="50"/>
      <c r="WMR615" s="50"/>
      <c r="WMS615" s="50"/>
      <c r="WMT615" s="50"/>
      <c r="WMU615" s="50"/>
      <c r="WMV615" s="50"/>
      <c r="WMW615" s="50"/>
      <c r="WMX615" s="50"/>
      <c r="WMY615" s="50"/>
      <c r="WMZ615" s="50"/>
      <c r="WNA615" s="50"/>
      <c r="WNB615" s="50"/>
      <c r="WNC615" s="50"/>
      <c r="WND615" s="50"/>
      <c r="WNE615" s="50"/>
      <c r="WNF615" s="50"/>
      <c r="WNG615" s="50"/>
      <c r="WNH615" s="50"/>
      <c r="WNI615" s="50"/>
      <c r="WNJ615" s="50"/>
      <c r="WNK615" s="50"/>
      <c r="WNL615" s="50"/>
      <c r="WNM615" s="50"/>
      <c r="WNN615" s="50"/>
      <c r="WNO615" s="50"/>
      <c r="WNP615" s="50"/>
      <c r="WNQ615" s="50"/>
      <c r="WNR615" s="50"/>
      <c r="WNS615" s="50"/>
      <c r="WNT615" s="50"/>
      <c r="WNU615" s="50"/>
      <c r="WNV615" s="50"/>
      <c r="WNW615" s="50"/>
      <c r="WNX615" s="50"/>
      <c r="WNY615" s="50"/>
      <c r="WNZ615" s="50"/>
      <c r="WOA615" s="50"/>
      <c r="WOB615" s="50"/>
      <c r="WOC615" s="50"/>
      <c r="WOD615" s="50"/>
      <c r="WOE615" s="50"/>
      <c r="WOF615" s="50"/>
      <c r="WOG615" s="50"/>
      <c r="WOH615" s="50"/>
      <c r="WOI615" s="50"/>
      <c r="WOJ615" s="50"/>
      <c r="WOK615" s="50"/>
      <c r="WOL615" s="50"/>
      <c r="WOM615" s="50"/>
      <c r="WON615" s="50"/>
      <c r="WOO615" s="50"/>
      <c r="WOP615" s="50"/>
      <c r="WOQ615" s="50"/>
      <c r="WOR615" s="50"/>
      <c r="WOS615" s="50"/>
      <c r="WOT615" s="50"/>
      <c r="WOU615" s="50"/>
      <c r="WOV615" s="50"/>
      <c r="WOW615" s="50"/>
      <c r="WOX615" s="50"/>
      <c r="WOY615" s="50"/>
      <c r="WOZ615" s="50"/>
      <c r="WPA615" s="50"/>
      <c r="WPB615" s="50"/>
      <c r="WPC615" s="50"/>
      <c r="WPD615" s="50"/>
      <c r="WPE615" s="50"/>
      <c r="WPF615" s="50"/>
      <c r="WPG615" s="50"/>
      <c r="WPH615" s="50"/>
      <c r="WPI615" s="50"/>
      <c r="WPJ615" s="50"/>
      <c r="WPK615" s="50"/>
      <c r="WPL615" s="50"/>
      <c r="WPM615" s="50"/>
      <c r="WPN615" s="50"/>
      <c r="WPO615" s="50"/>
      <c r="WPP615" s="50"/>
      <c r="WPQ615" s="50"/>
      <c r="WPR615" s="50"/>
      <c r="WPS615" s="50"/>
      <c r="WPT615" s="50"/>
      <c r="WPU615" s="50"/>
      <c r="WPV615" s="50"/>
      <c r="WPW615" s="50"/>
      <c r="WPX615" s="50"/>
      <c r="WPY615" s="50"/>
      <c r="WPZ615" s="50"/>
      <c r="WQA615" s="50"/>
      <c r="WQB615" s="50"/>
      <c r="WQC615" s="50"/>
      <c r="WQD615" s="50"/>
      <c r="WQE615" s="50"/>
      <c r="WQF615" s="50"/>
      <c r="WQG615" s="50"/>
      <c r="WQH615" s="50"/>
      <c r="WQI615" s="50"/>
      <c r="WQJ615" s="50"/>
      <c r="WQK615" s="50"/>
      <c r="WQL615" s="50"/>
      <c r="WQM615" s="50"/>
      <c r="WQN615" s="50"/>
      <c r="WQO615" s="50"/>
      <c r="WQP615" s="50"/>
      <c r="WQQ615" s="50"/>
      <c r="WQR615" s="50"/>
      <c r="WQS615" s="50"/>
      <c r="WQT615" s="50"/>
      <c r="WQU615" s="50"/>
      <c r="WQV615" s="50"/>
      <c r="WQW615" s="50"/>
      <c r="WQX615" s="50"/>
      <c r="WQY615" s="50"/>
      <c r="WQZ615" s="50"/>
      <c r="WRA615" s="50"/>
      <c r="WRB615" s="50"/>
      <c r="WRC615" s="50"/>
      <c r="WRD615" s="50"/>
      <c r="WRE615" s="50"/>
      <c r="WRF615" s="50"/>
      <c r="WRG615" s="50"/>
      <c r="WRH615" s="50"/>
      <c r="WRI615" s="50"/>
      <c r="WRJ615" s="50"/>
      <c r="WRK615" s="50"/>
      <c r="WRL615" s="50"/>
      <c r="WRM615" s="50"/>
      <c r="WRN615" s="50"/>
      <c r="WRO615" s="50"/>
      <c r="WRP615" s="50"/>
      <c r="WRQ615" s="50"/>
      <c r="WRR615" s="50"/>
      <c r="WRS615" s="50"/>
      <c r="WRT615" s="50"/>
      <c r="WRU615" s="50"/>
      <c r="WRV615" s="50"/>
      <c r="WRW615" s="50"/>
      <c r="WRX615" s="50"/>
      <c r="WRY615" s="50"/>
      <c r="WRZ615" s="50"/>
      <c r="WSA615" s="50"/>
      <c r="WSB615" s="50"/>
      <c r="WSC615" s="50"/>
      <c r="WSD615" s="50"/>
      <c r="WSE615" s="50"/>
      <c r="WSF615" s="50"/>
      <c r="WSG615" s="50"/>
      <c r="WSH615" s="50"/>
      <c r="WSI615" s="50"/>
      <c r="WSJ615" s="50"/>
      <c r="WSK615" s="50"/>
      <c r="WSL615" s="50"/>
      <c r="WSM615" s="50"/>
      <c r="WSN615" s="50"/>
      <c r="WSO615" s="50"/>
      <c r="WSP615" s="50"/>
      <c r="WSQ615" s="50"/>
      <c r="WSR615" s="50"/>
      <c r="WSS615" s="50"/>
      <c r="WST615" s="50"/>
      <c r="WSU615" s="50"/>
      <c r="WSV615" s="50"/>
      <c r="WSW615" s="50"/>
      <c r="WSX615" s="50"/>
      <c r="WSY615" s="50"/>
      <c r="WSZ615" s="50"/>
      <c r="WTA615" s="50"/>
      <c r="WTB615" s="50"/>
      <c r="WTC615" s="50"/>
      <c r="WTD615" s="50"/>
      <c r="WTE615" s="50"/>
      <c r="WTF615" s="50"/>
      <c r="WTG615" s="50"/>
      <c r="WTH615" s="50"/>
      <c r="WTI615" s="50"/>
      <c r="WTJ615" s="50"/>
      <c r="WTK615" s="50"/>
      <c r="WTL615" s="50"/>
      <c r="WTM615" s="50"/>
      <c r="WTN615" s="50"/>
      <c r="WTO615" s="50"/>
      <c r="WTP615" s="50"/>
      <c r="WTQ615" s="50"/>
      <c r="WTR615" s="50"/>
      <c r="WTS615" s="50"/>
      <c r="WTT615" s="50"/>
      <c r="WTU615" s="50"/>
      <c r="WTV615" s="50"/>
      <c r="WTW615" s="50"/>
      <c r="WTX615" s="50"/>
      <c r="WTY615" s="50"/>
      <c r="WTZ615" s="50"/>
      <c r="WUA615" s="50"/>
      <c r="WUB615" s="50"/>
      <c r="WUC615" s="50"/>
      <c r="WUD615" s="50"/>
      <c r="WUE615" s="50"/>
      <c r="WUF615" s="50"/>
      <c r="WUG615" s="50"/>
      <c r="WUH615" s="50"/>
      <c r="WUI615" s="50"/>
      <c r="WUJ615" s="50"/>
      <c r="WUK615" s="50"/>
      <c r="WUL615" s="50"/>
      <c r="WUM615" s="50"/>
      <c r="WUN615" s="50"/>
      <c r="WUO615" s="50"/>
      <c r="WUP615" s="50"/>
      <c r="WUQ615" s="50"/>
      <c r="WUR615" s="50"/>
      <c r="WUS615" s="50"/>
      <c r="WUT615" s="50"/>
      <c r="WUU615" s="50"/>
      <c r="WUV615" s="50"/>
      <c r="WUW615" s="50"/>
      <c r="WUX615" s="50"/>
      <c r="WUY615" s="50"/>
      <c r="WUZ615" s="50"/>
      <c r="WVA615" s="50"/>
      <c r="WVB615" s="50"/>
      <c r="WVC615" s="50"/>
      <c r="WVD615" s="50"/>
      <c r="WVE615" s="50"/>
      <c r="WVF615" s="50"/>
      <c r="WVG615" s="50"/>
      <c r="WVH615" s="50"/>
      <c r="WVJ615" s="50"/>
      <c r="WVL615" s="50"/>
      <c r="WVM615" s="50"/>
      <c r="WVN615" s="50"/>
      <c r="WVO615" s="50"/>
      <c r="WVP615" s="50"/>
      <c r="WVQ615" s="50"/>
      <c r="WVR615" s="50"/>
      <c r="WVS615" s="50"/>
      <c r="WVX615" s="50"/>
      <c r="WVY615" s="50"/>
      <c r="WVZ615" s="50"/>
      <c r="WWA615" s="50"/>
      <c r="WWB615" s="50"/>
      <c r="WWC615" s="50"/>
      <c r="WWD615" s="50"/>
      <c r="WWE615" s="50"/>
      <c r="WWF615" s="50"/>
      <c r="WWG615" s="50"/>
      <c r="WWH615" s="50"/>
      <c r="WWI615" s="50"/>
      <c r="WWJ615" s="50"/>
      <c r="WWK615" s="50"/>
      <c r="WWL615" s="50"/>
      <c r="WWM615" s="50"/>
      <c r="WWN615" s="50"/>
      <c r="WWO615" s="50"/>
      <c r="WWP615" s="50"/>
      <c r="WWQ615" s="50"/>
      <c r="WWR615" s="50"/>
      <c r="WWS615" s="50"/>
      <c r="WWT615" s="50"/>
      <c r="WWU615" s="50"/>
      <c r="WWV615" s="50"/>
      <c r="WWW615" s="50"/>
      <c r="WWX615" s="50"/>
      <c r="WWY615" s="50"/>
      <c r="WWZ615" s="50"/>
      <c r="WXA615" s="50"/>
      <c r="WXB615" s="50"/>
      <c r="WXC615" s="50"/>
      <c r="WXD615" s="50"/>
      <c r="WXE615" s="50"/>
      <c r="WXF615" s="50"/>
      <c r="WXG615" s="50"/>
      <c r="WXH615" s="50"/>
      <c r="WXI615" s="50"/>
      <c r="WXJ615" s="50"/>
      <c r="WXK615" s="50"/>
      <c r="WXL615" s="50"/>
      <c r="WXM615" s="50"/>
      <c r="WXN615" s="50"/>
      <c r="WXO615" s="50"/>
      <c r="WXP615" s="50"/>
      <c r="WXQ615" s="50"/>
      <c r="WXR615" s="50"/>
      <c r="WXS615" s="50"/>
      <c r="WXT615" s="50"/>
      <c r="WXU615" s="50"/>
      <c r="WXV615" s="50"/>
      <c r="WXW615" s="50"/>
      <c r="WXX615" s="50"/>
      <c r="WXY615" s="50"/>
      <c r="WXZ615" s="50"/>
      <c r="WYA615" s="50"/>
      <c r="WYB615" s="50"/>
      <c r="WYC615" s="50"/>
      <c r="WYD615" s="50"/>
      <c r="WYE615" s="50"/>
      <c r="WYF615" s="50"/>
      <c r="WYG615" s="50"/>
      <c r="WYH615" s="50"/>
      <c r="WYI615" s="50"/>
      <c r="WYJ615" s="50"/>
      <c r="WYK615" s="50"/>
      <c r="WYL615" s="50"/>
      <c r="WYM615" s="50"/>
      <c r="WYN615" s="50"/>
      <c r="WYO615" s="50"/>
      <c r="WYP615" s="50"/>
      <c r="WYQ615" s="50"/>
      <c r="WYR615" s="50"/>
      <c r="WYS615" s="50"/>
      <c r="WYT615" s="50"/>
      <c r="WYU615" s="50"/>
      <c r="WYV615" s="50"/>
      <c r="WYW615" s="50"/>
      <c r="WYX615" s="50"/>
      <c r="WYY615" s="50"/>
      <c r="WYZ615" s="50"/>
      <c r="WZA615" s="50"/>
      <c r="WZB615" s="50"/>
      <c r="WZC615" s="50"/>
      <c r="WZD615" s="50"/>
      <c r="WZE615" s="50"/>
      <c r="WZF615" s="50"/>
      <c r="WZG615" s="50"/>
      <c r="WZH615" s="50"/>
      <c r="WZI615" s="50"/>
      <c r="WZJ615" s="50"/>
      <c r="WZK615" s="50"/>
      <c r="WZL615" s="50"/>
      <c r="WZM615" s="50"/>
      <c r="WZN615" s="50"/>
      <c r="WZO615" s="50"/>
      <c r="WZP615" s="50"/>
      <c r="WZQ615" s="50"/>
      <c r="WZR615" s="50"/>
      <c r="WZS615" s="50"/>
      <c r="WZT615" s="50"/>
      <c r="WZU615" s="50"/>
      <c r="WZV615" s="50"/>
      <c r="WZW615" s="50"/>
      <c r="WZX615" s="50"/>
      <c r="WZY615" s="50"/>
      <c r="WZZ615" s="50"/>
      <c r="XAA615" s="50"/>
      <c r="XAB615" s="50"/>
      <c r="XAC615" s="50"/>
      <c r="XAD615" s="50"/>
      <c r="XAE615" s="50"/>
      <c r="XAF615" s="50"/>
      <c r="XAG615" s="50"/>
      <c r="XAH615" s="50"/>
      <c r="XAI615" s="50"/>
      <c r="XAJ615" s="50"/>
      <c r="XAK615" s="50"/>
      <c r="XAL615" s="50"/>
      <c r="XAM615" s="50"/>
      <c r="XAN615" s="50"/>
      <c r="XAO615" s="50"/>
      <c r="XAP615" s="50"/>
      <c r="XAQ615" s="50"/>
      <c r="XAR615" s="50"/>
      <c r="XAS615" s="50"/>
      <c r="XAT615" s="50"/>
      <c r="XAU615" s="50"/>
      <c r="XAV615" s="50"/>
      <c r="XAW615" s="50"/>
      <c r="XAX615" s="50"/>
      <c r="XAY615" s="50"/>
      <c r="XAZ615" s="50"/>
      <c r="XBA615" s="50"/>
      <c r="XBB615" s="50"/>
      <c r="XBC615" s="50"/>
      <c r="XBD615" s="50"/>
      <c r="XBE615" s="50"/>
      <c r="XBF615" s="50"/>
      <c r="XBG615" s="50"/>
      <c r="XBH615" s="50"/>
      <c r="XBI615" s="50"/>
      <c r="XBJ615" s="50"/>
      <c r="XBK615" s="50"/>
      <c r="XBL615" s="50"/>
      <c r="XBM615" s="50"/>
      <c r="XBN615" s="50"/>
      <c r="XBO615" s="50"/>
      <c r="XBP615" s="50"/>
      <c r="XBQ615" s="50"/>
      <c r="XBR615" s="50"/>
      <c r="XBS615" s="50"/>
      <c r="XBT615" s="50"/>
      <c r="XBU615" s="50"/>
      <c r="XBV615" s="50"/>
      <c r="XBW615" s="50"/>
      <c r="XBX615" s="50"/>
      <c r="XBY615" s="50"/>
      <c r="XBZ615" s="50"/>
      <c r="XCA615" s="50"/>
      <c r="XCB615" s="50"/>
      <c r="XCC615" s="50"/>
      <c r="XCD615" s="50"/>
      <c r="XCE615" s="50"/>
      <c r="XCF615" s="50"/>
      <c r="XCG615" s="50"/>
      <c r="XCH615" s="50"/>
      <c r="XCI615" s="50"/>
      <c r="XCJ615" s="50"/>
      <c r="XCK615" s="50"/>
      <c r="XCL615" s="50"/>
      <c r="XCM615" s="50"/>
      <c r="XCN615" s="50"/>
      <c r="XCO615" s="50"/>
      <c r="XCP615" s="50"/>
      <c r="XCQ615" s="50"/>
      <c r="XCR615" s="50"/>
      <c r="XCS615" s="50"/>
      <c r="XCT615" s="50"/>
      <c r="XCU615" s="50"/>
      <c r="XCV615" s="50"/>
      <c r="XCW615" s="50"/>
      <c r="XCX615" s="50"/>
      <c r="XCY615" s="50"/>
      <c r="XCZ615" s="50"/>
      <c r="XDA615" s="50"/>
      <c r="XDB615" s="50"/>
      <c r="XDC615" s="50"/>
      <c r="XDD615" s="50"/>
      <c r="XDE615" s="50"/>
      <c r="XDF615" s="50"/>
      <c r="XDG615" s="50"/>
      <c r="XDH615" s="50"/>
      <c r="XDI615" s="50"/>
      <c r="XDJ615" s="50"/>
      <c r="XDK615" s="50"/>
      <c r="XDL615" s="50"/>
      <c r="XDM615" s="50"/>
      <c r="XDN615" s="50"/>
      <c r="XDO615" s="50"/>
      <c r="XDP615" s="50"/>
      <c r="XDQ615" s="50"/>
      <c r="XDR615" s="50"/>
      <c r="XDS615" s="50"/>
      <c r="XDT615" s="50"/>
      <c r="XDU615" s="50"/>
      <c r="XDV615" s="50"/>
      <c r="XDW615" s="50"/>
      <c r="XDX615" s="50"/>
      <c r="XDY615" s="50"/>
      <c r="XDZ615" s="50"/>
      <c r="XEA615" s="50"/>
      <c r="XEB615" s="50"/>
      <c r="XEC615" s="50"/>
      <c r="XED615" s="50"/>
      <c r="XEE615" s="50"/>
      <c r="XEF615" s="50"/>
      <c r="XEG615" s="50"/>
      <c r="XEH615" s="50"/>
      <c r="XEI615" s="50"/>
      <c r="XEJ615" s="50"/>
      <c r="XEK615" s="50"/>
      <c r="XEL615" s="50"/>
      <c r="XEM615" s="50"/>
      <c r="XEN615" s="50"/>
      <c r="XEO615" s="50"/>
      <c r="XEP615" s="50"/>
      <c r="XEQ615" s="50"/>
      <c r="XER615" s="50"/>
      <c r="XES615" s="50"/>
      <c r="XET615" s="50"/>
      <c r="XEU615" s="50"/>
      <c r="XEV615" s="50"/>
      <c r="XEW615" s="50"/>
      <c r="XEX615" s="50"/>
      <c r="XEY615" s="50"/>
      <c r="XEZ615" s="50"/>
      <c r="XFA615" s="50"/>
      <c r="XFB615" s="50"/>
      <c r="XFC615" s="50"/>
      <c r="XFD615" s="50"/>
    </row>
    <row r="616" ht="16.5" customHeight="1" spans="1:20">
      <c r="A616" s="29" t="s">
        <v>262</v>
      </c>
      <c r="B616" s="30">
        <v>4463</v>
      </c>
      <c r="C616" s="30">
        <v>50</v>
      </c>
      <c r="D616" s="30">
        <v>38</v>
      </c>
      <c r="E616" s="31">
        <f t="shared" ref="E616:E618" si="49">D616/C616*100</f>
        <v>76</v>
      </c>
      <c r="F616" s="30">
        <v>435</v>
      </c>
      <c r="G616" s="27">
        <f t="shared" si="47"/>
        <v>-397</v>
      </c>
      <c r="H616" s="28">
        <f t="shared" si="42"/>
        <v>-91.2643678160919</v>
      </c>
      <c r="I616" s="30"/>
      <c r="J616" s="27">
        <f t="shared" si="48"/>
        <v>-4463</v>
      </c>
      <c r="K616" s="31">
        <f t="shared" ref="K616:K618" si="50">J616/B616*100</f>
        <v>-100</v>
      </c>
      <c r="Q616" s="43"/>
      <c r="R616" s="30">
        <v>1327.5</v>
      </c>
      <c r="S616" s="30"/>
      <c r="T616" s="42">
        <f t="shared" si="39"/>
        <v>1327.5</v>
      </c>
    </row>
    <row r="617" s="2" customFormat="1" ht="16.5" customHeight="1" spans="1:20">
      <c r="A617" s="26" t="s">
        <v>263</v>
      </c>
      <c r="B617" s="27">
        <f>B618+B629+B630+B633+B634+B635</f>
        <v>39486.28</v>
      </c>
      <c r="C617" s="27">
        <f>C618+C629+C630+C633+C634+C635</f>
        <v>33052.64</v>
      </c>
      <c r="D617" s="27">
        <f>D618+D629+D630+D633+D634+D635</f>
        <v>32895</v>
      </c>
      <c r="E617" s="31">
        <f t="shared" si="49"/>
        <v>99.5230638157799</v>
      </c>
      <c r="F617" s="27">
        <f>F618+F629+F630+F633+F634+F635</f>
        <v>61073</v>
      </c>
      <c r="G617" s="27">
        <f t="shared" si="47"/>
        <v>-28178</v>
      </c>
      <c r="H617" s="28">
        <f t="shared" si="42"/>
        <v>-46.1382280222029</v>
      </c>
      <c r="I617" s="27">
        <f>I618+I629+I630+I633+I634+I635</f>
        <v>30654</v>
      </c>
      <c r="J617" s="27">
        <f t="shared" si="48"/>
        <v>-8832.28</v>
      </c>
      <c r="K617" s="31">
        <f t="shared" si="50"/>
        <v>-22.3679718626318</v>
      </c>
      <c r="Q617" s="43"/>
      <c r="R617" s="27">
        <f>R618+R629+R630+R633+R634+R635</f>
        <v>20936.13</v>
      </c>
      <c r="S617" s="27">
        <f>S618+S629+S630+S633+S634+S635</f>
        <v>14201</v>
      </c>
      <c r="T617" s="42">
        <f t="shared" si="39"/>
        <v>35137.13</v>
      </c>
    </row>
    <row r="618" ht="16.5" customHeight="1" spans="1:20">
      <c r="A618" s="29" t="s">
        <v>264</v>
      </c>
      <c r="B618" s="30">
        <v>10610.93</v>
      </c>
      <c r="C618" s="30">
        <f>10611-400</f>
        <v>10211</v>
      </c>
      <c r="D618" s="30">
        <v>10162</v>
      </c>
      <c r="E618" s="31">
        <f t="shared" si="49"/>
        <v>99.5201253550093</v>
      </c>
      <c r="F618" s="30">
        <v>12436</v>
      </c>
      <c r="G618" s="27">
        <f t="shared" si="47"/>
        <v>-2274</v>
      </c>
      <c r="H618" s="28">
        <f t="shared" si="42"/>
        <v>-18.2856223866195</v>
      </c>
      <c r="I618" s="30">
        <f>SUM(I619:I628)</f>
        <v>8312</v>
      </c>
      <c r="J618" s="27">
        <f t="shared" si="48"/>
        <v>-2298.93</v>
      </c>
      <c r="K618" s="31">
        <f t="shared" si="50"/>
        <v>-21.6656786916887</v>
      </c>
      <c r="Q618" s="43"/>
      <c r="R618" s="30">
        <f>SUM(R619:R628)</f>
        <v>5589.86</v>
      </c>
      <c r="S618" s="30">
        <f>SUM(S619:S628)</f>
        <v>1759</v>
      </c>
      <c r="T618" s="42">
        <f t="shared" si="39"/>
        <v>7348.86</v>
      </c>
    </row>
    <row r="619" ht="16.5" customHeight="1" spans="1:20">
      <c r="A619" s="29" t="s">
        <v>352</v>
      </c>
      <c r="B619" s="30"/>
      <c r="C619" s="30"/>
      <c r="D619" s="30"/>
      <c r="E619" s="31"/>
      <c r="F619" s="30"/>
      <c r="G619" s="27"/>
      <c r="H619" s="28"/>
      <c r="I619" s="30">
        <v>4923</v>
      </c>
      <c r="J619" s="27"/>
      <c r="K619" s="31"/>
      <c r="Q619" s="43"/>
      <c r="R619" s="30">
        <v>5059.03</v>
      </c>
      <c r="S619" s="30">
        <v>1002</v>
      </c>
      <c r="T619" s="42">
        <f t="shared" si="39"/>
        <v>6061.03</v>
      </c>
    </row>
    <row r="620" ht="16.5" customHeight="1" spans="1:20">
      <c r="A620" s="29" t="s">
        <v>353</v>
      </c>
      <c r="B620" s="30"/>
      <c r="C620" s="30"/>
      <c r="D620" s="30"/>
      <c r="E620" s="31"/>
      <c r="F620" s="30"/>
      <c r="G620" s="27"/>
      <c r="H620" s="28"/>
      <c r="I620" s="30">
        <v>353</v>
      </c>
      <c r="J620" s="27"/>
      <c r="K620" s="31"/>
      <c r="Q620" s="43"/>
      <c r="R620" s="30">
        <v>230</v>
      </c>
      <c r="S620" s="30">
        <v>6</v>
      </c>
      <c r="T620" s="42">
        <f t="shared" si="39"/>
        <v>236</v>
      </c>
    </row>
    <row r="621" ht="16.5" hidden="1" customHeight="1" spans="1:20">
      <c r="A621" s="29" t="s">
        <v>354</v>
      </c>
      <c r="B621" s="30"/>
      <c r="C621" s="30"/>
      <c r="D621" s="30"/>
      <c r="E621" s="31"/>
      <c r="F621" s="30"/>
      <c r="G621" s="27"/>
      <c r="H621" s="28"/>
      <c r="I621" s="30"/>
      <c r="J621" s="27"/>
      <c r="K621" s="31"/>
      <c r="Q621" s="43"/>
      <c r="R621" s="30"/>
      <c r="S621" s="30"/>
      <c r="T621" s="42"/>
    </row>
    <row r="622" ht="16.5" customHeight="1" spans="1:20">
      <c r="A622" s="29" t="s">
        <v>675</v>
      </c>
      <c r="B622" s="30"/>
      <c r="C622" s="30"/>
      <c r="D622" s="30"/>
      <c r="E622" s="31"/>
      <c r="F622" s="30"/>
      <c r="G622" s="27"/>
      <c r="H622" s="28"/>
      <c r="I622" s="30">
        <v>2195</v>
      </c>
      <c r="J622" s="27"/>
      <c r="K622" s="31"/>
      <c r="Q622" s="43"/>
      <c r="R622" s="30"/>
      <c r="S622" s="30"/>
      <c r="T622" s="42"/>
    </row>
    <row r="623" ht="16.5" hidden="1" customHeight="1" spans="1:20">
      <c r="A623" s="29" t="s">
        <v>676</v>
      </c>
      <c r="B623" s="30"/>
      <c r="C623" s="30"/>
      <c r="D623" s="30"/>
      <c r="E623" s="31"/>
      <c r="F623" s="30"/>
      <c r="G623" s="27"/>
      <c r="H623" s="28"/>
      <c r="I623" s="30"/>
      <c r="J623" s="27"/>
      <c r="K623" s="31"/>
      <c r="Q623" s="43"/>
      <c r="R623" s="30"/>
      <c r="S623" s="30"/>
      <c r="T623" s="42"/>
    </row>
    <row r="624" ht="16.5" hidden="1" customHeight="1" spans="1:20">
      <c r="A624" s="29" t="s">
        <v>677</v>
      </c>
      <c r="B624" s="30"/>
      <c r="C624" s="30"/>
      <c r="D624" s="30"/>
      <c r="E624" s="31"/>
      <c r="F624" s="30"/>
      <c r="G624" s="27"/>
      <c r="H624" s="28"/>
      <c r="I624" s="30"/>
      <c r="J624" s="27"/>
      <c r="K624" s="31"/>
      <c r="Q624" s="43"/>
      <c r="R624" s="30"/>
      <c r="S624" s="30"/>
      <c r="T624" s="42"/>
    </row>
    <row r="625" ht="16.5" customHeight="1" spans="1:20">
      <c r="A625" s="29" t="s">
        <v>678</v>
      </c>
      <c r="B625" s="30"/>
      <c r="C625" s="30"/>
      <c r="D625" s="30"/>
      <c r="E625" s="31"/>
      <c r="F625" s="30"/>
      <c r="G625" s="27"/>
      <c r="H625" s="28"/>
      <c r="I625" s="30">
        <v>58</v>
      </c>
      <c r="J625" s="27"/>
      <c r="K625" s="31"/>
      <c r="Q625" s="43"/>
      <c r="R625" s="30"/>
      <c r="S625" s="30"/>
      <c r="T625" s="42"/>
    </row>
    <row r="626" ht="16.5" hidden="1" customHeight="1" spans="1:20">
      <c r="A626" s="29" t="s">
        <v>679</v>
      </c>
      <c r="B626" s="30"/>
      <c r="C626" s="30"/>
      <c r="D626" s="30"/>
      <c r="E626" s="31"/>
      <c r="F626" s="30"/>
      <c r="G626" s="27"/>
      <c r="H626" s="28"/>
      <c r="I626" s="30"/>
      <c r="J626" s="27"/>
      <c r="K626" s="31"/>
      <c r="Q626" s="43"/>
      <c r="R626" s="30"/>
      <c r="S626" s="30"/>
      <c r="T626" s="42"/>
    </row>
    <row r="627" ht="16.5" hidden="1" customHeight="1" spans="1:20">
      <c r="A627" s="29" t="s">
        <v>680</v>
      </c>
      <c r="B627" s="30"/>
      <c r="C627" s="30"/>
      <c r="D627" s="30"/>
      <c r="E627" s="31"/>
      <c r="F627" s="30"/>
      <c r="G627" s="27"/>
      <c r="H627" s="28"/>
      <c r="I627" s="30"/>
      <c r="J627" s="27"/>
      <c r="K627" s="31"/>
      <c r="Q627" s="43"/>
      <c r="R627" s="30"/>
      <c r="S627" s="30"/>
      <c r="T627" s="42"/>
    </row>
    <row r="628" ht="16.5" customHeight="1" spans="1:20">
      <c r="A628" s="29" t="s">
        <v>681</v>
      </c>
      <c r="B628" s="30"/>
      <c r="C628" s="30"/>
      <c r="D628" s="30"/>
      <c r="E628" s="31"/>
      <c r="F628" s="30"/>
      <c r="G628" s="27"/>
      <c r="H628" s="28"/>
      <c r="I628" s="30">
        <v>783</v>
      </c>
      <c r="J628" s="27"/>
      <c r="K628" s="31"/>
      <c r="Q628" s="43"/>
      <c r="R628" s="30">
        <v>300.83</v>
      </c>
      <c r="S628" s="30">
        <v>751</v>
      </c>
      <c r="T628" s="42">
        <f t="shared" si="39"/>
        <v>1051.83</v>
      </c>
    </row>
    <row r="629" ht="16.5" customHeight="1" spans="1:20">
      <c r="A629" s="29" t="s">
        <v>265</v>
      </c>
      <c r="B629" s="30"/>
      <c r="C629" s="30"/>
      <c r="D629" s="30">
        <v>0</v>
      </c>
      <c r="E629" s="31"/>
      <c r="F629" s="30"/>
      <c r="G629" s="27">
        <f>D629-F629</f>
        <v>0</v>
      </c>
      <c r="H629" s="28"/>
      <c r="I629" s="30">
        <v>710</v>
      </c>
      <c r="J629" s="27">
        <f>I629-B629</f>
        <v>710</v>
      </c>
      <c r="K629" s="31"/>
      <c r="Q629" s="43"/>
      <c r="R629" s="30"/>
      <c r="S629" s="30"/>
      <c r="T629" s="42">
        <f t="shared" si="39"/>
        <v>0</v>
      </c>
    </row>
    <row r="630" ht="16.5" customHeight="1" spans="1:20">
      <c r="A630" s="29" t="s">
        <v>266</v>
      </c>
      <c r="B630" s="30">
        <v>2431.71</v>
      </c>
      <c r="C630" s="30">
        <f>8432-400</f>
        <v>8032</v>
      </c>
      <c r="D630" s="30">
        <v>7986</v>
      </c>
      <c r="E630" s="31">
        <f>D630/C630*100</f>
        <v>99.4272908366534</v>
      </c>
      <c r="F630" s="30">
        <v>12914</v>
      </c>
      <c r="G630" s="27">
        <f>D630-F630</f>
        <v>-4928</v>
      </c>
      <c r="H630" s="28">
        <f t="shared" si="42"/>
        <v>-38.160136286201</v>
      </c>
      <c r="I630" s="30">
        <f>SUM(I631:I632)</f>
        <v>2899</v>
      </c>
      <c r="J630" s="27">
        <f>I630-B630</f>
        <v>467.29</v>
      </c>
      <c r="K630" s="31">
        <f>J630/B630*100</f>
        <v>19.216518417081</v>
      </c>
      <c r="Q630" s="43"/>
      <c r="R630" s="30">
        <f>SUM(R631:R631)</f>
        <v>1178.09</v>
      </c>
      <c r="S630" s="30">
        <f>SUM(S631:S631)</f>
        <v>0</v>
      </c>
      <c r="T630" s="42">
        <f t="shared" si="39"/>
        <v>1178.09</v>
      </c>
    </row>
    <row r="631" ht="16.5" hidden="1" customHeight="1" spans="1:20">
      <c r="A631" s="29" t="s">
        <v>682</v>
      </c>
      <c r="B631" s="30"/>
      <c r="C631" s="30"/>
      <c r="D631" s="30"/>
      <c r="E631" s="31"/>
      <c r="F631" s="30"/>
      <c r="G631" s="27"/>
      <c r="H631" s="28"/>
      <c r="I631" s="30"/>
      <c r="J631" s="27"/>
      <c r="K631" s="31"/>
      <c r="Q631" s="43"/>
      <c r="R631" s="30">
        <v>1178.09</v>
      </c>
      <c r="S631" s="30"/>
      <c r="T631" s="42">
        <f t="shared" si="39"/>
        <v>1178.09</v>
      </c>
    </row>
    <row r="632" ht="16.5" customHeight="1" spans="1:20">
      <c r="A632" s="29" t="s">
        <v>683</v>
      </c>
      <c r="B632" s="30"/>
      <c r="C632" s="30"/>
      <c r="D632" s="30"/>
      <c r="E632" s="31"/>
      <c r="F632" s="30"/>
      <c r="G632" s="27"/>
      <c r="H632" s="28"/>
      <c r="I632" s="30">
        <v>2899</v>
      </c>
      <c r="J632" s="27"/>
      <c r="K632" s="31"/>
      <c r="Q632" s="43"/>
      <c r="R632" s="30"/>
      <c r="S632" s="30"/>
      <c r="T632" s="42"/>
    </row>
    <row r="633" ht="16.5" customHeight="1" spans="1:20">
      <c r="A633" s="29" t="s">
        <v>267</v>
      </c>
      <c r="B633" s="30">
        <v>15358.64</v>
      </c>
      <c r="C633" s="30">
        <f>10358.64-700</f>
        <v>9658.64</v>
      </c>
      <c r="D633" s="30">
        <v>9609</v>
      </c>
      <c r="E633" s="31">
        <f t="shared" ref="E633:E683" si="51">D633/C633*100</f>
        <v>99.4860560078852</v>
      </c>
      <c r="F633" s="30">
        <v>14046</v>
      </c>
      <c r="G633" s="27">
        <f>D633-F633</f>
        <v>-4437</v>
      </c>
      <c r="H633" s="28">
        <f t="shared" ref="H633:H683" si="52">G633/F633*100</f>
        <v>-31.5890645023494</v>
      </c>
      <c r="I633" s="30">
        <v>10875</v>
      </c>
      <c r="J633" s="27">
        <f>I633-B633</f>
        <v>-4483.64</v>
      </c>
      <c r="K633" s="31">
        <f>J633/B633*100</f>
        <v>-29.192949375726</v>
      </c>
      <c r="Q633" s="43"/>
      <c r="R633" s="30">
        <v>13352.18</v>
      </c>
      <c r="S633" s="30"/>
      <c r="T633" s="42">
        <f t="shared" si="39"/>
        <v>13352.18</v>
      </c>
    </row>
    <row r="634" ht="16.5" customHeight="1" spans="1:20">
      <c r="A634" s="29" t="s">
        <v>268</v>
      </c>
      <c r="B634" s="30">
        <v>0</v>
      </c>
      <c r="C634" s="30">
        <v>0</v>
      </c>
      <c r="D634" s="30"/>
      <c r="E634" s="31"/>
      <c r="F634" s="30"/>
      <c r="G634" s="27">
        <f>D634-F634</f>
        <v>0</v>
      </c>
      <c r="H634" s="28"/>
      <c r="I634" s="30"/>
      <c r="J634" s="27">
        <f>I634-B634</f>
        <v>0</v>
      </c>
      <c r="K634" s="31"/>
      <c r="Q634" s="43"/>
      <c r="R634" s="30"/>
      <c r="S634" s="30"/>
      <c r="T634" s="42">
        <f t="shared" ref="T634:T691" si="53">R634+S634</f>
        <v>0</v>
      </c>
    </row>
    <row r="635" ht="16.5" customHeight="1" spans="1:20">
      <c r="A635" s="29" t="s">
        <v>269</v>
      </c>
      <c r="B635" s="30">
        <v>11085</v>
      </c>
      <c r="C635" s="30">
        <f>11085-2434-3500</f>
        <v>5151</v>
      </c>
      <c r="D635" s="30">
        <v>5138</v>
      </c>
      <c r="E635" s="31">
        <f t="shared" si="51"/>
        <v>99.7476218210056</v>
      </c>
      <c r="F635" s="30">
        <v>21677</v>
      </c>
      <c r="G635" s="27">
        <f>D635-F635</f>
        <v>-16539</v>
      </c>
      <c r="H635" s="28">
        <f t="shared" si="52"/>
        <v>-76.2974581353508</v>
      </c>
      <c r="I635" s="30">
        <v>7858</v>
      </c>
      <c r="J635" s="27">
        <f>I635-B635</f>
        <v>-3227</v>
      </c>
      <c r="K635" s="31">
        <f>J635/B635*100</f>
        <v>-29.1114118177718</v>
      </c>
      <c r="Q635" s="43"/>
      <c r="R635" s="30">
        <v>816</v>
      </c>
      <c r="S635" s="30">
        <v>12442</v>
      </c>
      <c r="T635" s="42">
        <f t="shared" si="53"/>
        <v>13258</v>
      </c>
    </row>
    <row r="636" s="2" customFormat="1" ht="16.5" customHeight="1" spans="1:20">
      <c r="A636" s="26" t="s">
        <v>270</v>
      </c>
      <c r="B636" s="27">
        <f>B637+B663+B683+B708+B718+B724+B725+B726</f>
        <v>48371.8</v>
      </c>
      <c r="C636" s="27">
        <f>C637+C663+C683+C708+C718+C724+C725+C726</f>
        <v>24114.88</v>
      </c>
      <c r="D636" s="27">
        <f>D637+D663+D683+D708+D718+D724+D725+D726</f>
        <v>21717</v>
      </c>
      <c r="E636" s="31">
        <f t="shared" si="51"/>
        <v>90.0564298889316</v>
      </c>
      <c r="F636" s="27">
        <f>F637+F663+F683+F708+F718+F724+F725+F726</f>
        <v>29833</v>
      </c>
      <c r="G636" s="27">
        <f>D636-F636</f>
        <v>-8116</v>
      </c>
      <c r="H636" s="28">
        <f t="shared" si="52"/>
        <v>-27.2047732376898</v>
      </c>
      <c r="I636" s="27">
        <f>I637+I663+I683+I708+I718+I724+I725+I726</f>
        <v>29821.5</v>
      </c>
      <c r="J636" s="27">
        <f>I636-B636</f>
        <v>-18550.3</v>
      </c>
      <c r="K636" s="31">
        <f>J636/B636*100</f>
        <v>-38.3494101935425</v>
      </c>
      <c r="Q636" s="43"/>
      <c r="R636" s="27" t="e">
        <f>R637+R663+R683+#REF!+R708+R718+R724+R725+R726</f>
        <v>#REF!</v>
      </c>
      <c r="S636" s="27" t="e">
        <f>S637+S663+S683+#REF!+S708+S718+S724+S725+S726</f>
        <v>#REF!</v>
      </c>
      <c r="T636" s="42" t="e">
        <f t="shared" si="53"/>
        <v>#REF!</v>
      </c>
    </row>
    <row r="637" ht="16.5" customHeight="1" spans="1:20">
      <c r="A637" s="29" t="s">
        <v>271</v>
      </c>
      <c r="B637" s="30">
        <v>13283.26</v>
      </c>
      <c r="C637" s="30">
        <f>9283.26-100</f>
        <v>9183.26</v>
      </c>
      <c r="D637" s="30">
        <v>9134</v>
      </c>
      <c r="E637" s="31">
        <f t="shared" si="51"/>
        <v>99.4635891829263</v>
      </c>
      <c r="F637" s="30">
        <v>9478</v>
      </c>
      <c r="G637" s="27">
        <f>D637-F637</f>
        <v>-344</v>
      </c>
      <c r="H637" s="28">
        <f t="shared" si="52"/>
        <v>-3.6294576914961</v>
      </c>
      <c r="I637" s="30">
        <f>SUM(I638:I662)</f>
        <v>10602.5</v>
      </c>
      <c r="J637" s="27">
        <f>I637-B637</f>
        <v>-2680.76</v>
      </c>
      <c r="K637" s="31">
        <f>J637/B637*100</f>
        <v>-20.1814915916725</v>
      </c>
      <c r="Q637" s="43"/>
      <c r="R637" s="30">
        <f>SUM(R638:R662)</f>
        <v>10736.22</v>
      </c>
      <c r="S637" s="30">
        <f>SUM(S638:S662)</f>
        <v>2254</v>
      </c>
      <c r="T637" s="42">
        <f t="shared" si="53"/>
        <v>12990.22</v>
      </c>
    </row>
    <row r="638" ht="16.5" customHeight="1" spans="1:20">
      <c r="A638" s="29" t="s">
        <v>352</v>
      </c>
      <c r="B638" s="30"/>
      <c r="C638" s="30"/>
      <c r="D638" s="30"/>
      <c r="E638" s="31"/>
      <c r="F638" s="30"/>
      <c r="G638" s="27"/>
      <c r="H638" s="28"/>
      <c r="I638" s="30">
        <v>2252</v>
      </c>
      <c r="J638" s="27"/>
      <c r="K638" s="31"/>
      <c r="Q638" s="43"/>
      <c r="R638" s="30">
        <v>1047.59</v>
      </c>
      <c r="S638" s="30">
        <v>151</v>
      </c>
      <c r="T638" s="42">
        <f t="shared" si="53"/>
        <v>1198.59</v>
      </c>
    </row>
    <row r="639" ht="16.5" hidden="1" customHeight="1" spans="1:20">
      <c r="A639" s="29" t="s">
        <v>353</v>
      </c>
      <c r="B639" s="30"/>
      <c r="C639" s="30"/>
      <c r="D639" s="30"/>
      <c r="E639" s="31"/>
      <c r="F639" s="30"/>
      <c r="G639" s="27"/>
      <c r="H639" s="28"/>
      <c r="I639" s="30"/>
      <c r="J639" s="27"/>
      <c r="K639" s="31"/>
      <c r="Q639" s="43"/>
      <c r="R639" s="30">
        <v>2.5</v>
      </c>
      <c r="S639" s="30"/>
      <c r="T639" s="42">
        <f t="shared" si="53"/>
        <v>2.5</v>
      </c>
    </row>
    <row r="640" ht="16.5" hidden="1" customHeight="1" spans="1:20">
      <c r="A640" s="29" t="s">
        <v>354</v>
      </c>
      <c r="B640" s="30"/>
      <c r="C640" s="30"/>
      <c r="D640" s="30"/>
      <c r="E640" s="31"/>
      <c r="F640" s="30"/>
      <c r="G640" s="27"/>
      <c r="H640" s="28"/>
      <c r="I640" s="30"/>
      <c r="J640" s="27"/>
      <c r="K640" s="31"/>
      <c r="Q640" s="43"/>
      <c r="R640" s="30"/>
      <c r="S640" s="30"/>
      <c r="T640" s="42"/>
    </row>
    <row r="641" ht="16.5" customHeight="1" spans="1:20">
      <c r="A641" s="29" t="s">
        <v>361</v>
      </c>
      <c r="B641" s="30"/>
      <c r="C641" s="30"/>
      <c r="D641" s="30"/>
      <c r="E641" s="31"/>
      <c r="F641" s="30"/>
      <c r="G641" s="27"/>
      <c r="H641" s="28"/>
      <c r="I641" s="30">
        <v>4612</v>
      </c>
      <c r="J641" s="27"/>
      <c r="K641" s="31"/>
      <c r="Q641" s="43"/>
      <c r="R641" s="30">
        <v>3795.11</v>
      </c>
      <c r="S641" s="30">
        <v>1119</v>
      </c>
      <c r="T641" s="42">
        <f t="shared" si="53"/>
        <v>4914.11</v>
      </c>
    </row>
    <row r="642" ht="16.5" hidden="1" customHeight="1" spans="1:20">
      <c r="A642" s="29" t="s">
        <v>684</v>
      </c>
      <c r="B642" s="30"/>
      <c r="C642" s="30"/>
      <c r="D642" s="30"/>
      <c r="E642" s="31"/>
      <c r="F642" s="30"/>
      <c r="G642" s="27"/>
      <c r="H642" s="28"/>
      <c r="I642" s="30"/>
      <c r="J642" s="27"/>
      <c r="K642" s="31"/>
      <c r="Q642" s="43"/>
      <c r="R642" s="30"/>
      <c r="S642" s="30"/>
      <c r="T642" s="42"/>
    </row>
    <row r="643" ht="16.5" customHeight="1" spans="1:20">
      <c r="A643" s="29" t="s">
        <v>685</v>
      </c>
      <c r="B643" s="30"/>
      <c r="C643" s="30"/>
      <c r="D643" s="30"/>
      <c r="E643" s="31"/>
      <c r="F643" s="30"/>
      <c r="G643" s="27"/>
      <c r="H643" s="28"/>
      <c r="I643" s="30">
        <v>206</v>
      </c>
      <c r="J643" s="27"/>
      <c r="K643" s="31"/>
      <c r="Q643" s="43"/>
      <c r="R643" s="30">
        <v>855.1</v>
      </c>
      <c r="S643" s="30"/>
      <c r="T643" s="42">
        <f t="shared" si="53"/>
        <v>855.1</v>
      </c>
    </row>
    <row r="644" ht="16.5" customHeight="1" spans="1:20">
      <c r="A644" s="29" t="s">
        <v>686</v>
      </c>
      <c r="B644" s="30"/>
      <c r="C644" s="30"/>
      <c r="D644" s="30"/>
      <c r="E644" s="31"/>
      <c r="F644" s="30"/>
      <c r="G644" s="27"/>
      <c r="H644" s="28"/>
      <c r="I644" s="30">
        <v>67</v>
      </c>
      <c r="J644" s="27"/>
      <c r="K644" s="31"/>
      <c r="Q644" s="43"/>
      <c r="R644" s="30">
        <v>73</v>
      </c>
      <c r="S644" s="30"/>
      <c r="T644" s="42">
        <f t="shared" si="53"/>
        <v>73</v>
      </c>
    </row>
    <row r="645" ht="16.5" customHeight="1" spans="1:20">
      <c r="A645" s="29" t="s">
        <v>687</v>
      </c>
      <c r="B645" s="30"/>
      <c r="C645" s="30"/>
      <c r="D645" s="30"/>
      <c r="E645" s="31"/>
      <c r="F645" s="30"/>
      <c r="G645" s="27"/>
      <c r="H645" s="28"/>
      <c r="I645" s="30">
        <v>201.5</v>
      </c>
      <c r="J645" s="27"/>
      <c r="K645" s="31"/>
      <c r="Q645" s="43"/>
      <c r="R645" s="30">
        <v>18.5</v>
      </c>
      <c r="S645" s="30"/>
      <c r="T645" s="42">
        <f t="shared" si="53"/>
        <v>18.5</v>
      </c>
    </row>
    <row r="646" ht="16.5" customHeight="1" spans="1:20">
      <c r="A646" s="29" t="s">
        <v>688</v>
      </c>
      <c r="B646" s="30"/>
      <c r="C646" s="30"/>
      <c r="D646" s="30"/>
      <c r="E646" s="31"/>
      <c r="F646" s="30"/>
      <c r="G646" s="27"/>
      <c r="H646" s="28"/>
      <c r="I646" s="30">
        <v>95</v>
      </c>
      <c r="J646" s="27"/>
      <c r="K646" s="31"/>
      <c r="Q646" s="43"/>
      <c r="R646" s="30">
        <v>31</v>
      </c>
      <c r="S646" s="30"/>
      <c r="T646" s="42">
        <f t="shared" si="53"/>
        <v>31</v>
      </c>
    </row>
    <row r="647" ht="16.5" customHeight="1" spans="1:20">
      <c r="A647" s="29" t="s">
        <v>689</v>
      </c>
      <c r="B647" s="30"/>
      <c r="C647" s="30"/>
      <c r="D647" s="30"/>
      <c r="E647" s="31"/>
      <c r="F647" s="30"/>
      <c r="G647" s="27"/>
      <c r="H647" s="28"/>
      <c r="I647" s="30">
        <v>7</v>
      </c>
      <c r="J647" s="27"/>
      <c r="K647" s="31"/>
      <c r="Q647" s="43"/>
      <c r="R647" s="30"/>
      <c r="S647" s="30"/>
      <c r="T647" s="42"/>
    </row>
    <row r="648" ht="16.5" customHeight="1" spans="1:20">
      <c r="A648" s="29" t="s">
        <v>690</v>
      </c>
      <c r="B648" s="30"/>
      <c r="C648" s="30"/>
      <c r="D648" s="30"/>
      <c r="E648" s="31"/>
      <c r="F648" s="30"/>
      <c r="G648" s="27"/>
      <c r="H648" s="28"/>
      <c r="I648" s="30">
        <v>40</v>
      </c>
      <c r="J648" s="27"/>
      <c r="K648" s="31"/>
      <c r="Q648" s="43"/>
      <c r="R648" s="30">
        <v>61.6</v>
      </c>
      <c r="S648" s="30"/>
      <c r="T648" s="42">
        <f>R648+S648</f>
        <v>61.6</v>
      </c>
    </row>
    <row r="649" ht="16.5" hidden="1" customHeight="1" spans="1:20">
      <c r="A649" s="29" t="s">
        <v>691</v>
      </c>
      <c r="B649" s="30"/>
      <c r="C649" s="30"/>
      <c r="D649" s="30"/>
      <c r="E649" s="31"/>
      <c r="F649" s="30"/>
      <c r="G649" s="27"/>
      <c r="H649" s="28"/>
      <c r="I649" s="30"/>
      <c r="J649" s="27"/>
      <c r="K649" s="31"/>
      <c r="Q649" s="43"/>
      <c r="R649" s="30"/>
      <c r="S649" s="30"/>
      <c r="T649" s="42"/>
    </row>
    <row r="650" ht="16.5" hidden="1" customHeight="1" spans="1:20">
      <c r="A650" s="29" t="s">
        <v>692</v>
      </c>
      <c r="B650" s="30"/>
      <c r="C650" s="30"/>
      <c r="D650" s="30"/>
      <c r="E650" s="31"/>
      <c r="F650" s="30"/>
      <c r="G650" s="27"/>
      <c r="H650" s="28"/>
      <c r="I650" s="30"/>
      <c r="J650" s="27"/>
      <c r="K650" s="31"/>
      <c r="Q650" s="43"/>
      <c r="R650" s="30"/>
      <c r="S650" s="30"/>
      <c r="T650" s="42"/>
    </row>
    <row r="651" ht="16.5" hidden="1" customHeight="1" spans="1:20">
      <c r="A651" s="29" t="s">
        <v>693</v>
      </c>
      <c r="B651" s="30"/>
      <c r="C651" s="30"/>
      <c r="D651" s="30"/>
      <c r="E651" s="31"/>
      <c r="F651" s="30"/>
      <c r="G651" s="27"/>
      <c r="H651" s="28"/>
      <c r="I651" s="30"/>
      <c r="J651" s="27"/>
      <c r="K651" s="31"/>
      <c r="Q651" s="43"/>
      <c r="R651" s="30"/>
      <c r="S651" s="30"/>
      <c r="T651" s="42"/>
    </row>
    <row r="652" ht="16.5" hidden="1" customHeight="1" spans="1:20">
      <c r="A652" s="29" t="s">
        <v>694</v>
      </c>
      <c r="B652" s="30"/>
      <c r="C652" s="30"/>
      <c r="D652" s="30"/>
      <c r="E652" s="31"/>
      <c r="F652" s="30"/>
      <c r="G652" s="27"/>
      <c r="H652" s="28"/>
      <c r="I652" s="30"/>
      <c r="J652" s="27"/>
      <c r="K652" s="31"/>
      <c r="Q652" s="43"/>
      <c r="R652" s="30"/>
      <c r="S652" s="30"/>
      <c r="T652" s="42"/>
    </row>
    <row r="653" ht="16.5" customHeight="1" spans="1:20">
      <c r="A653" s="29" t="s">
        <v>695</v>
      </c>
      <c r="B653" s="30"/>
      <c r="C653" s="30"/>
      <c r="D653" s="30"/>
      <c r="E653" s="31"/>
      <c r="F653" s="30"/>
      <c r="G653" s="27"/>
      <c r="H653" s="28"/>
      <c r="I653" s="30">
        <v>30</v>
      </c>
      <c r="J653" s="27"/>
      <c r="K653" s="31"/>
      <c r="Q653" s="43"/>
      <c r="R653" s="30"/>
      <c r="S653" s="30"/>
      <c r="T653" s="42"/>
    </row>
    <row r="654" ht="16.5" hidden="1" customHeight="1" spans="1:20">
      <c r="A654" s="29" t="s">
        <v>696</v>
      </c>
      <c r="B654" s="30"/>
      <c r="C654" s="30"/>
      <c r="D654" s="30"/>
      <c r="E654" s="31"/>
      <c r="F654" s="30"/>
      <c r="G654" s="27"/>
      <c r="H654" s="28"/>
      <c r="I654" s="30"/>
      <c r="J654" s="27"/>
      <c r="K654" s="31"/>
      <c r="Q654" s="43"/>
      <c r="R654" s="30"/>
      <c r="S654" s="30"/>
      <c r="T654" s="42"/>
    </row>
    <row r="655" ht="16.5" hidden="1" customHeight="1" spans="1:20">
      <c r="A655" s="29" t="s">
        <v>697</v>
      </c>
      <c r="B655" s="30"/>
      <c r="C655" s="30"/>
      <c r="D655" s="30"/>
      <c r="E655" s="31"/>
      <c r="F655" s="30"/>
      <c r="G655" s="27"/>
      <c r="H655" s="28"/>
      <c r="I655" s="30">
        <v>0</v>
      </c>
      <c r="J655" s="27"/>
      <c r="K655" s="31"/>
      <c r="Q655" s="43"/>
      <c r="R655" s="30"/>
      <c r="S655" s="30"/>
      <c r="T655" s="42"/>
    </row>
    <row r="656" ht="16.5" hidden="1" customHeight="1" spans="1:20">
      <c r="A656" s="29" t="s">
        <v>698</v>
      </c>
      <c r="B656" s="30"/>
      <c r="C656" s="30"/>
      <c r="D656" s="30"/>
      <c r="E656" s="31"/>
      <c r="F656" s="30"/>
      <c r="G656" s="27"/>
      <c r="H656" s="28"/>
      <c r="I656" s="30"/>
      <c r="J656" s="27"/>
      <c r="K656" s="31"/>
      <c r="Q656" s="43"/>
      <c r="R656" s="30"/>
      <c r="S656" s="30"/>
      <c r="T656" s="42"/>
    </row>
    <row r="657" ht="16.5" customHeight="1" spans="1:20">
      <c r="A657" s="29" t="s">
        <v>699</v>
      </c>
      <c r="B657" s="30"/>
      <c r="C657" s="30"/>
      <c r="D657" s="30"/>
      <c r="E657" s="31"/>
      <c r="F657" s="30"/>
      <c r="G657" s="27"/>
      <c r="H657" s="28"/>
      <c r="I657" s="30">
        <v>46</v>
      </c>
      <c r="J657" s="27"/>
      <c r="K657" s="31"/>
      <c r="Q657" s="43"/>
      <c r="R657" s="30"/>
      <c r="S657" s="30"/>
      <c r="T657" s="42"/>
    </row>
    <row r="658" ht="16.5" hidden="1" customHeight="1" spans="1:20">
      <c r="A658" s="29" t="s">
        <v>700</v>
      </c>
      <c r="B658" s="30"/>
      <c r="C658" s="30"/>
      <c r="D658" s="30"/>
      <c r="E658" s="31"/>
      <c r="F658" s="30"/>
      <c r="G658" s="27"/>
      <c r="H658" s="28"/>
      <c r="I658" s="30"/>
      <c r="J658" s="27"/>
      <c r="K658" s="31"/>
      <c r="Q658" s="43"/>
      <c r="R658" s="30"/>
      <c r="S658" s="30"/>
      <c r="T658" s="42"/>
    </row>
    <row r="659" ht="16.5" hidden="1" customHeight="1" spans="1:20">
      <c r="A659" s="29" t="s">
        <v>701</v>
      </c>
      <c r="B659" s="30"/>
      <c r="C659" s="30"/>
      <c r="D659" s="30"/>
      <c r="E659" s="31"/>
      <c r="F659" s="30"/>
      <c r="G659" s="27"/>
      <c r="H659" s="28"/>
      <c r="I659" s="30"/>
      <c r="J659" s="27"/>
      <c r="K659" s="31"/>
      <c r="Q659" s="43"/>
      <c r="R659" s="30"/>
      <c r="S659" s="30"/>
      <c r="T659" s="42"/>
    </row>
    <row r="660" ht="16.5" hidden="1" customHeight="1" spans="1:20">
      <c r="A660" s="29" t="s">
        <v>702</v>
      </c>
      <c r="B660" s="30"/>
      <c r="C660" s="30"/>
      <c r="D660" s="30"/>
      <c r="E660" s="31"/>
      <c r="F660" s="30"/>
      <c r="G660" s="27"/>
      <c r="H660" s="28"/>
      <c r="I660" s="30"/>
      <c r="J660" s="27"/>
      <c r="K660" s="31"/>
      <c r="Q660" s="43"/>
      <c r="R660" s="30"/>
      <c r="S660" s="30"/>
      <c r="T660" s="42"/>
    </row>
    <row r="661" ht="16.5" hidden="1" customHeight="1" spans="1:20">
      <c r="A661" s="29" t="s">
        <v>703</v>
      </c>
      <c r="B661" s="30"/>
      <c r="C661" s="30"/>
      <c r="D661" s="30"/>
      <c r="E661" s="31"/>
      <c r="F661" s="30"/>
      <c r="G661" s="27"/>
      <c r="H661" s="28"/>
      <c r="I661" s="30"/>
      <c r="J661" s="27"/>
      <c r="K661" s="31"/>
      <c r="Q661" s="43"/>
      <c r="R661" s="30">
        <v>371.82</v>
      </c>
      <c r="S661" s="30"/>
      <c r="T661" s="42">
        <f t="shared" si="53"/>
        <v>371.82</v>
      </c>
    </row>
    <row r="662" ht="16.5" customHeight="1" spans="1:20">
      <c r="A662" s="29" t="s">
        <v>704</v>
      </c>
      <c r="B662" s="30"/>
      <c r="C662" s="30"/>
      <c r="D662" s="30"/>
      <c r="E662" s="31"/>
      <c r="F662" s="30"/>
      <c r="G662" s="27"/>
      <c r="H662" s="28"/>
      <c r="I662" s="30">
        <v>3046</v>
      </c>
      <c r="J662" s="27"/>
      <c r="K662" s="31"/>
      <c r="Q662" s="43"/>
      <c r="R662" s="30">
        <v>4480</v>
      </c>
      <c r="S662" s="30">
        <v>984</v>
      </c>
      <c r="T662" s="42">
        <f t="shared" si="53"/>
        <v>5464</v>
      </c>
    </row>
    <row r="663" ht="16.5" customHeight="1" spans="1:20">
      <c r="A663" s="29" t="s">
        <v>272</v>
      </c>
      <c r="B663" s="30">
        <v>5053.09</v>
      </c>
      <c r="C663" s="30">
        <v>3853</v>
      </c>
      <c r="D663" s="30">
        <v>3809</v>
      </c>
      <c r="E663" s="31">
        <f t="shared" si="51"/>
        <v>98.8580327017908</v>
      </c>
      <c r="F663" s="30">
        <v>5761</v>
      </c>
      <c r="G663" s="27">
        <f>D663-F663</f>
        <v>-1952</v>
      </c>
      <c r="H663" s="28">
        <f t="shared" si="52"/>
        <v>-33.8830064224961</v>
      </c>
      <c r="I663" s="30">
        <f>SUM(I664:I682)</f>
        <v>7360</v>
      </c>
      <c r="J663" s="27">
        <f>I663-B663</f>
        <v>2306.91</v>
      </c>
      <c r="K663" s="31">
        <f>J663/B663*100</f>
        <v>45.6534516503763</v>
      </c>
      <c r="Q663" s="43"/>
      <c r="R663" s="30">
        <f>SUM(R664:R682)</f>
        <v>4547.54</v>
      </c>
      <c r="S663" s="30">
        <f>SUM(S664:S682)</f>
        <v>33</v>
      </c>
      <c r="T663" s="42">
        <f t="shared" si="53"/>
        <v>4580.54</v>
      </c>
    </row>
    <row r="664" ht="16.5" customHeight="1" spans="1:20">
      <c r="A664" s="44" t="s">
        <v>352</v>
      </c>
      <c r="B664" s="30"/>
      <c r="C664" s="30"/>
      <c r="D664" s="30"/>
      <c r="E664" s="31"/>
      <c r="F664" s="30"/>
      <c r="G664" s="27"/>
      <c r="H664" s="28"/>
      <c r="I664" s="30">
        <v>232</v>
      </c>
      <c r="J664" s="27"/>
      <c r="K664" s="31"/>
      <c r="Q664" s="43"/>
      <c r="R664" s="30">
        <v>296.54</v>
      </c>
      <c r="S664" s="30"/>
      <c r="T664" s="42">
        <f t="shared" si="53"/>
        <v>296.54</v>
      </c>
    </row>
    <row r="665" ht="16.5" hidden="1" customHeight="1" spans="1:20">
      <c r="A665" s="44" t="s">
        <v>353</v>
      </c>
      <c r="B665" s="30"/>
      <c r="C665" s="30"/>
      <c r="D665" s="30"/>
      <c r="E665" s="31"/>
      <c r="F665" s="30"/>
      <c r="G665" s="27"/>
      <c r="H665" s="28"/>
      <c r="I665" s="30"/>
      <c r="J665" s="27"/>
      <c r="K665" s="31"/>
      <c r="Q665" s="43"/>
      <c r="R665" s="30"/>
      <c r="S665" s="30"/>
      <c r="T665" s="42"/>
    </row>
    <row r="666" ht="16.5" hidden="1" customHeight="1" spans="1:20">
      <c r="A666" s="44" t="s">
        <v>354</v>
      </c>
      <c r="B666" s="30"/>
      <c r="C666" s="30"/>
      <c r="D666" s="30"/>
      <c r="E666" s="31"/>
      <c r="F666" s="30"/>
      <c r="G666" s="27"/>
      <c r="H666" s="28"/>
      <c r="I666" s="30"/>
      <c r="J666" s="27"/>
      <c r="K666" s="31"/>
      <c r="Q666" s="43"/>
      <c r="R666" s="30"/>
      <c r="S666" s="30"/>
      <c r="T666" s="42"/>
    </row>
    <row r="667" ht="16.5" customHeight="1" spans="1:20">
      <c r="A667" s="44" t="s">
        <v>705</v>
      </c>
      <c r="B667" s="30"/>
      <c r="C667" s="30"/>
      <c r="D667" s="30"/>
      <c r="E667" s="31"/>
      <c r="F667" s="30"/>
      <c r="G667" s="27"/>
      <c r="H667" s="28"/>
      <c r="I667" s="30">
        <v>2634</v>
      </c>
      <c r="J667" s="27"/>
      <c r="K667" s="31"/>
      <c r="Q667" s="43"/>
      <c r="R667" s="30">
        <v>2997.31</v>
      </c>
      <c r="S667" s="30">
        <v>11</v>
      </c>
      <c r="T667" s="42">
        <f t="shared" si="53"/>
        <v>3008.31</v>
      </c>
    </row>
    <row r="668" ht="16.5" customHeight="1" spans="1:20">
      <c r="A668" s="44" t="s">
        <v>706</v>
      </c>
      <c r="B668" s="30"/>
      <c r="C668" s="30"/>
      <c r="D668" s="30"/>
      <c r="E668" s="31"/>
      <c r="F668" s="30"/>
      <c r="G668" s="27"/>
      <c r="H668" s="28"/>
      <c r="I668" s="30">
        <v>408</v>
      </c>
      <c r="J668" s="27"/>
      <c r="K668" s="31"/>
      <c r="Q668" s="43"/>
      <c r="R668" s="30">
        <v>970.64</v>
      </c>
      <c r="S668" s="30"/>
      <c r="T668" s="42">
        <f t="shared" si="53"/>
        <v>970.64</v>
      </c>
    </row>
    <row r="669" ht="16.5" customHeight="1" spans="1:20">
      <c r="A669" s="44" t="s">
        <v>707</v>
      </c>
      <c r="B669" s="30"/>
      <c r="C669" s="30"/>
      <c r="D669" s="30"/>
      <c r="E669" s="31"/>
      <c r="F669" s="30"/>
      <c r="G669" s="27"/>
      <c r="H669" s="28"/>
      <c r="I669" s="30">
        <v>32</v>
      </c>
      <c r="J669" s="27"/>
      <c r="K669" s="31"/>
      <c r="Q669" s="43"/>
      <c r="R669" s="30">
        <v>10</v>
      </c>
      <c r="S669" s="30"/>
      <c r="T669" s="42">
        <f t="shared" si="53"/>
        <v>10</v>
      </c>
    </row>
    <row r="670" ht="16.5" customHeight="1" spans="1:20">
      <c r="A670" s="44" t="s">
        <v>708</v>
      </c>
      <c r="B670" s="30"/>
      <c r="C670" s="30"/>
      <c r="D670" s="30"/>
      <c r="E670" s="31"/>
      <c r="F670" s="30"/>
      <c r="G670" s="27"/>
      <c r="H670" s="28"/>
      <c r="I670" s="30">
        <v>445</v>
      </c>
      <c r="J670" s="27"/>
      <c r="K670" s="31"/>
      <c r="Q670" s="43"/>
      <c r="R670" s="30">
        <v>150</v>
      </c>
      <c r="S670" s="30"/>
      <c r="T670" s="42">
        <f t="shared" si="53"/>
        <v>150</v>
      </c>
    </row>
    <row r="671" ht="16.5" customHeight="1" spans="1:20">
      <c r="A671" s="44" t="s">
        <v>709</v>
      </c>
      <c r="B671" s="30"/>
      <c r="C671" s="30"/>
      <c r="D671" s="30"/>
      <c r="E671" s="31"/>
      <c r="F671" s="30"/>
      <c r="G671" s="27"/>
      <c r="H671" s="28"/>
      <c r="I671" s="30">
        <v>66</v>
      </c>
      <c r="J671" s="27"/>
      <c r="K671" s="31"/>
      <c r="Q671" s="43"/>
      <c r="R671" s="30"/>
      <c r="S671" s="30"/>
      <c r="T671" s="42"/>
    </row>
    <row r="672" ht="16.5" customHeight="1" spans="1:20">
      <c r="A672" s="44" t="s">
        <v>710</v>
      </c>
      <c r="B672" s="30"/>
      <c r="C672" s="30"/>
      <c r="D672" s="30"/>
      <c r="E672" s="31"/>
      <c r="F672" s="30"/>
      <c r="G672" s="27"/>
      <c r="H672" s="28"/>
      <c r="I672" s="30">
        <v>22</v>
      </c>
      <c r="J672" s="27"/>
      <c r="K672" s="31"/>
      <c r="Q672" s="43"/>
      <c r="R672" s="30"/>
      <c r="S672" s="30"/>
      <c r="T672" s="42"/>
    </row>
    <row r="673" ht="16.5" hidden="1" customHeight="1" spans="1:20">
      <c r="A673" s="44" t="s">
        <v>711</v>
      </c>
      <c r="B673" s="30"/>
      <c r="C673" s="30"/>
      <c r="D673" s="30"/>
      <c r="E673" s="31"/>
      <c r="F673" s="30"/>
      <c r="G673" s="27"/>
      <c r="H673" s="28"/>
      <c r="I673" s="30"/>
      <c r="J673" s="27"/>
      <c r="K673" s="31"/>
      <c r="Q673" s="43"/>
      <c r="R673" s="30"/>
      <c r="S673" s="30"/>
      <c r="T673" s="42"/>
    </row>
    <row r="674" ht="16.5" customHeight="1" spans="1:20">
      <c r="A674" s="44" t="s">
        <v>712</v>
      </c>
      <c r="B674" s="30"/>
      <c r="C674" s="30"/>
      <c r="D674" s="30"/>
      <c r="E674" s="31"/>
      <c r="F674" s="30"/>
      <c r="G674" s="27"/>
      <c r="H674" s="28"/>
      <c r="I674" s="30">
        <v>8</v>
      </c>
      <c r="J674" s="27"/>
      <c r="K674" s="31"/>
      <c r="Q674" s="43"/>
      <c r="R674" s="30"/>
      <c r="S674" s="30"/>
      <c r="T674" s="42"/>
    </row>
    <row r="675" ht="16.5" hidden="1" customHeight="1" spans="1:20">
      <c r="A675" s="44" t="s">
        <v>713</v>
      </c>
      <c r="B675" s="30"/>
      <c r="C675" s="30"/>
      <c r="D675" s="30"/>
      <c r="E675" s="31"/>
      <c r="F675" s="30"/>
      <c r="G675" s="27"/>
      <c r="H675" s="28"/>
      <c r="I675" s="30"/>
      <c r="J675" s="27"/>
      <c r="K675" s="31"/>
      <c r="Q675" s="43"/>
      <c r="R675" s="30"/>
      <c r="S675" s="30"/>
      <c r="T675" s="42"/>
    </row>
    <row r="676" ht="16.5" hidden="1" customHeight="1" spans="1:20">
      <c r="A676" s="44" t="s">
        <v>714</v>
      </c>
      <c r="B676" s="30"/>
      <c r="C676" s="30"/>
      <c r="D676" s="30"/>
      <c r="E676" s="31"/>
      <c r="F676" s="30"/>
      <c r="G676" s="27"/>
      <c r="H676" s="28"/>
      <c r="I676" s="30"/>
      <c r="J676" s="27"/>
      <c r="K676" s="31"/>
      <c r="Q676" s="43"/>
      <c r="R676" s="30"/>
      <c r="S676" s="30"/>
      <c r="T676" s="42"/>
    </row>
    <row r="677" ht="16.5" hidden="1" customHeight="1" spans="1:20">
      <c r="A677" s="44" t="s">
        <v>715</v>
      </c>
      <c r="B677" s="30"/>
      <c r="C677" s="30"/>
      <c r="D677" s="30"/>
      <c r="E677" s="31"/>
      <c r="F677" s="30"/>
      <c r="G677" s="27"/>
      <c r="H677" s="28"/>
      <c r="I677" s="30"/>
      <c r="J677" s="27"/>
      <c r="K677" s="31"/>
      <c r="Q677" s="43"/>
      <c r="R677" s="30"/>
      <c r="S677" s="30"/>
      <c r="T677" s="42"/>
    </row>
    <row r="678" ht="16.5" hidden="1" customHeight="1" spans="1:20">
      <c r="A678" s="44" t="s">
        <v>716</v>
      </c>
      <c r="B678" s="30"/>
      <c r="C678" s="30"/>
      <c r="D678" s="30"/>
      <c r="E678" s="31"/>
      <c r="F678" s="30"/>
      <c r="G678" s="27"/>
      <c r="H678" s="28"/>
      <c r="I678" s="30"/>
      <c r="J678" s="27"/>
      <c r="K678" s="31"/>
      <c r="Q678" s="43"/>
      <c r="R678" s="30"/>
      <c r="S678" s="30"/>
      <c r="T678" s="42"/>
    </row>
    <row r="679" ht="16.5" customHeight="1" spans="1:20">
      <c r="A679" s="44" t="s">
        <v>717</v>
      </c>
      <c r="B679" s="30"/>
      <c r="C679" s="30"/>
      <c r="D679" s="30"/>
      <c r="E679" s="31"/>
      <c r="F679" s="30"/>
      <c r="G679" s="27"/>
      <c r="H679" s="28"/>
      <c r="I679" s="30">
        <v>139</v>
      </c>
      <c r="J679" s="27"/>
      <c r="K679" s="31"/>
      <c r="Q679" s="43"/>
      <c r="R679" s="30">
        <v>93.39</v>
      </c>
      <c r="S679" s="30"/>
      <c r="T679" s="42">
        <f t="shared" si="53"/>
        <v>93.39</v>
      </c>
    </row>
    <row r="680" ht="16.5" hidden="1" customHeight="1" spans="1:20">
      <c r="A680" s="44" t="s">
        <v>718</v>
      </c>
      <c r="B680" s="30"/>
      <c r="C680" s="30"/>
      <c r="D680" s="30"/>
      <c r="E680" s="31"/>
      <c r="F680" s="30"/>
      <c r="G680" s="27"/>
      <c r="H680" s="28"/>
      <c r="I680" s="30"/>
      <c r="J680" s="27"/>
      <c r="K680" s="31"/>
      <c r="Q680" s="43"/>
      <c r="R680" s="30"/>
      <c r="S680" s="30"/>
      <c r="T680" s="42"/>
    </row>
    <row r="681" ht="16.5" hidden="1" customHeight="1" spans="1:20">
      <c r="A681" s="44" t="s">
        <v>690</v>
      </c>
      <c r="B681" s="30"/>
      <c r="C681" s="30"/>
      <c r="D681" s="30"/>
      <c r="E681" s="31"/>
      <c r="F681" s="30"/>
      <c r="G681" s="27"/>
      <c r="H681" s="28"/>
      <c r="I681" s="30"/>
      <c r="J681" s="27"/>
      <c r="K681" s="31"/>
      <c r="Q681" s="43"/>
      <c r="R681" s="30">
        <v>28</v>
      </c>
      <c r="S681" s="30"/>
      <c r="T681" s="42">
        <f t="shared" si="53"/>
        <v>28</v>
      </c>
    </row>
    <row r="682" ht="16.5" customHeight="1" spans="1:20">
      <c r="A682" s="44" t="s">
        <v>719</v>
      </c>
      <c r="B682" s="30"/>
      <c r="C682" s="30"/>
      <c r="D682" s="30"/>
      <c r="E682" s="31"/>
      <c r="F682" s="30"/>
      <c r="G682" s="27"/>
      <c r="H682" s="28"/>
      <c r="I682" s="30">
        <v>3374</v>
      </c>
      <c r="J682" s="27"/>
      <c r="K682" s="31"/>
      <c r="Q682" s="43"/>
      <c r="R682" s="30">
        <v>1.66</v>
      </c>
      <c r="S682" s="30">
        <v>22</v>
      </c>
      <c r="T682" s="42">
        <f t="shared" si="53"/>
        <v>23.66</v>
      </c>
    </row>
    <row r="683" ht="16.5" customHeight="1" spans="1:20">
      <c r="A683" s="29" t="s">
        <v>273</v>
      </c>
      <c r="B683" s="30">
        <v>5455.04</v>
      </c>
      <c r="C683" s="30">
        <f>10455-200-60</f>
        <v>10195</v>
      </c>
      <c r="D683" s="30">
        <v>10177</v>
      </c>
      <c r="E683" s="31">
        <f t="shared" si="51"/>
        <v>99.8234428641491</v>
      </c>
      <c r="F683" s="30">
        <v>3703</v>
      </c>
      <c r="G683" s="27">
        <f>D683-F683</f>
        <v>6474</v>
      </c>
      <c r="H683" s="28">
        <f t="shared" si="52"/>
        <v>174.831217931407</v>
      </c>
      <c r="I683" s="30">
        <f>SUM(I684:I707)</f>
        <v>3711</v>
      </c>
      <c r="J683" s="27">
        <f>I683-B683</f>
        <v>-1744.04</v>
      </c>
      <c r="K683" s="31">
        <f>J683/B683*100</f>
        <v>-31.9711679474394</v>
      </c>
      <c r="Q683" s="43"/>
      <c r="R683" s="30">
        <f>SUM(R684:R707)</f>
        <v>3479.78</v>
      </c>
      <c r="S683" s="30">
        <f>SUM(S684:S707)</f>
        <v>1006</v>
      </c>
      <c r="T683" s="42">
        <f t="shared" si="53"/>
        <v>4485.78</v>
      </c>
    </row>
    <row r="684" ht="16.5" customHeight="1" spans="1:20">
      <c r="A684" s="29" t="s">
        <v>352</v>
      </c>
      <c r="B684" s="30"/>
      <c r="C684" s="30"/>
      <c r="D684" s="30"/>
      <c r="E684" s="31"/>
      <c r="F684" s="30"/>
      <c r="G684" s="27"/>
      <c r="H684" s="28"/>
      <c r="I684" s="30">
        <v>511</v>
      </c>
      <c r="J684" s="27"/>
      <c r="K684" s="31"/>
      <c r="Q684" s="43"/>
      <c r="R684" s="30">
        <v>449.82</v>
      </c>
      <c r="S684" s="30"/>
      <c r="T684" s="42">
        <f t="shared" si="53"/>
        <v>449.82</v>
      </c>
    </row>
    <row r="685" ht="16.5" customHeight="1" spans="1:20">
      <c r="A685" s="29" t="s">
        <v>353</v>
      </c>
      <c r="B685" s="30"/>
      <c r="C685" s="30"/>
      <c r="D685" s="30"/>
      <c r="E685" s="31"/>
      <c r="F685" s="30"/>
      <c r="G685" s="27"/>
      <c r="H685" s="28"/>
      <c r="I685" s="30">
        <v>19</v>
      </c>
      <c r="J685" s="27"/>
      <c r="K685" s="31"/>
      <c r="Q685" s="43"/>
      <c r="R685" s="30">
        <v>79.41</v>
      </c>
      <c r="S685" s="30"/>
      <c r="T685" s="42">
        <f t="shared" si="53"/>
        <v>79.41</v>
      </c>
    </row>
    <row r="686" ht="16.5" hidden="1" customHeight="1" spans="1:20">
      <c r="A686" s="44" t="s">
        <v>354</v>
      </c>
      <c r="B686" s="30"/>
      <c r="C686" s="30"/>
      <c r="D686" s="30"/>
      <c r="E686" s="31"/>
      <c r="F686" s="30"/>
      <c r="G686" s="27"/>
      <c r="H686" s="28"/>
      <c r="I686" s="30"/>
      <c r="J686" s="27"/>
      <c r="K686" s="31"/>
      <c r="Q686" s="43"/>
      <c r="R686" s="30"/>
      <c r="S686" s="30"/>
      <c r="T686" s="42"/>
    </row>
    <row r="687" ht="16.5" customHeight="1" spans="1:20">
      <c r="A687" s="29" t="s">
        <v>720</v>
      </c>
      <c r="B687" s="30"/>
      <c r="C687" s="30"/>
      <c r="D687" s="30"/>
      <c r="E687" s="31"/>
      <c r="F687" s="30"/>
      <c r="G687" s="27"/>
      <c r="H687" s="28"/>
      <c r="I687" s="30">
        <v>1635</v>
      </c>
      <c r="J687" s="27"/>
      <c r="K687" s="31"/>
      <c r="Q687" s="43"/>
      <c r="R687" s="30">
        <v>2283.81</v>
      </c>
      <c r="S687" s="30"/>
      <c r="T687" s="42">
        <f t="shared" si="53"/>
        <v>2283.81</v>
      </c>
    </row>
    <row r="688" ht="16.5" customHeight="1" spans="1:20">
      <c r="A688" s="29" t="s">
        <v>721</v>
      </c>
      <c r="B688" s="30"/>
      <c r="C688" s="30"/>
      <c r="D688" s="30"/>
      <c r="E688" s="31"/>
      <c r="F688" s="30"/>
      <c r="G688" s="27"/>
      <c r="H688" s="28"/>
      <c r="I688" s="30">
        <v>469</v>
      </c>
      <c r="J688" s="27"/>
      <c r="K688" s="31"/>
      <c r="Q688" s="43"/>
      <c r="R688" s="30">
        <v>10.53</v>
      </c>
      <c r="S688" s="30">
        <v>5</v>
      </c>
      <c r="T688" s="42">
        <f t="shared" si="53"/>
        <v>15.53</v>
      </c>
    </row>
    <row r="689" ht="16.5" customHeight="1" spans="1:20">
      <c r="A689" s="29" t="s">
        <v>722</v>
      </c>
      <c r="B689" s="30"/>
      <c r="C689" s="30"/>
      <c r="D689" s="30"/>
      <c r="E689" s="31"/>
      <c r="F689" s="30"/>
      <c r="G689" s="27"/>
      <c r="H689" s="28"/>
      <c r="I689" s="30">
        <v>76</v>
      </c>
      <c r="J689" s="27"/>
      <c r="K689" s="31"/>
      <c r="Q689" s="43"/>
      <c r="R689" s="30">
        <v>209.75</v>
      </c>
      <c r="S689" s="30">
        <v>30</v>
      </c>
      <c r="T689" s="42">
        <f t="shared" si="53"/>
        <v>239.75</v>
      </c>
    </row>
    <row r="690" ht="16.5" hidden="1" customHeight="1" spans="1:20">
      <c r="A690" s="29" t="s">
        <v>723</v>
      </c>
      <c r="B690" s="30"/>
      <c r="C690" s="30"/>
      <c r="D690" s="30"/>
      <c r="E690" s="31"/>
      <c r="F690" s="30"/>
      <c r="G690" s="27"/>
      <c r="H690" s="28"/>
      <c r="I690" s="30"/>
      <c r="J690" s="27"/>
      <c r="K690" s="31"/>
      <c r="Q690" s="43"/>
      <c r="R690" s="30">
        <v>80</v>
      </c>
      <c r="S690" s="30"/>
      <c r="T690" s="42">
        <f t="shared" si="53"/>
        <v>80</v>
      </c>
    </row>
    <row r="691" ht="16.5" customHeight="1" spans="1:20">
      <c r="A691" s="29" t="s">
        <v>724</v>
      </c>
      <c r="B691" s="30"/>
      <c r="C691" s="30"/>
      <c r="D691" s="30"/>
      <c r="E691" s="31"/>
      <c r="F691" s="30"/>
      <c r="G691" s="27"/>
      <c r="H691" s="28"/>
      <c r="I691" s="30">
        <v>17</v>
      </c>
      <c r="J691" s="27"/>
      <c r="K691" s="31"/>
      <c r="Q691" s="43"/>
      <c r="R691" s="30">
        <v>20</v>
      </c>
      <c r="S691" s="30"/>
      <c r="T691" s="42">
        <f t="shared" si="53"/>
        <v>20</v>
      </c>
    </row>
    <row r="692" ht="16.5" hidden="1" customHeight="1" spans="1:20">
      <c r="A692" s="29" t="s">
        <v>725</v>
      </c>
      <c r="B692" s="30"/>
      <c r="C692" s="30"/>
      <c r="D692" s="30"/>
      <c r="E692" s="31"/>
      <c r="F692" s="30"/>
      <c r="G692" s="27"/>
      <c r="H692" s="28"/>
      <c r="I692" s="30"/>
      <c r="J692" s="27"/>
      <c r="K692" s="31"/>
      <c r="Q692" s="43"/>
      <c r="R692" s="30"/>
      <c r="S692" s="30"/>
      <c r="T692" s="42"/>
    </row>
    <row r="693" ht="16.5" customHeight="1" spans="1:20">
      <c r="A693" s="29" t="s">
        <v>726</v>
      </c>
      <c r="B693" s="30"/>
      <c r="C693" s="30"/>
      <c r="D693" s="30"/>
      <c r="E693" s="31"/>
      <c r="F693" s="30"/>
      <c r="G693" s="27"/>
      <c r="H693" s="28"/>
      <c r="I693" s="30">
        <v>8</v>
      </c>
      <c r="J693" s="27"/>
      <c r="K693" s="31"/>
      <c r="Q693" s="43"/>
      <c r="R693" s="30"/>
      <c r="S693" s="30"/>
      <c r="T693" s="42"/>
    </row>
    <row r="694" ht="16.5" customHeight="1" spans="1:20">
      <c r="A694" s="29" t="s">
        <v>727</v>
      </c>
      <c r="B694" s="30"/>
      <c r="C694" s="30"/>
      <c r="D694" s="30"/>
      <c r="E694" s="31"/>
      <c r="F694" s="30"/>
      <c r="G694" s="27"/>
      <c r="H694" s="28"/>
      <c r="I694" s="30">
        <v>10</v>
      </c>
      <c r="J694" s="27"/>
      <c r="K694" s="31"/>
      <c r="Q694" s="43"/>
      <c r="R694" s="30"/>
      <c r="S694" s="30"/>
      <c r="T694" s="42"/>
    </row>
    <row r="695" ht="16.5" hidden="1" customHeight="1" spans="1:20">
      <c r="A695" s="29" t="s">
        <v>728</v>
      </c>
      <c r="B695" s="30"/>
      <c r="C695" s="30"/>
      <c r="D695" s="30"/>
      <c r="E695" s="31"/>
      <c r="F695" s="30"/>
      <c r="G695" s="27"/>
      <c r="H695" s="28"/>
      <c r="I695" s="30"/>
      <c r="J695" s="27"/>
      <c r="K695" s="31"/>
      <c r="Q695" s="43"/>
      <c r="R695" s="30"/>
      <c r="S695" s="30"/>
      <c r="T695" s="42"/>
    </row>
    <row r="696" ht="16.5" customHeight="1" spans="1:20">
      <c r="A696" s="29" t="s">
        <v>729</v>
      </c>
      <c r="B696" s="30"/>
      <c r="C696" s="30"/>
      <c r="D696" s="30"/>
      <c r="E696" s="31"/>
      <c r="F696" s="30"/>
      <c r="G696" s="27"/>
      <c r="H696" s="28"/>
      <c r="I696" s="30">
        <v>101</v>
      </c>
      <c r="J696" s="27"/>
      <c r="K696" s="31"/>
      <c r="Q696" s="43"/>
      <c r="R696" s="30">
        <v>20</v>
      </c>
      <c r="S696" s="30">
        <v>30</v>
      </c>
      <c r="T696" s="42">
        <f t="shared" ref="T696:T759" si="54">R696+S696</f>
        <v>50</v>
      </c>
    </row>
    <row r="697" ht="16.5" customHeight="1" spans="1:20">
      <c r="A697" s="29" t="s">
        <v>730</v>
      </c>
      <c r="B697" s="30"/>
      <c r="C697" s="30"/>
      <c r="D697" s="30"/>
      <c r="E697" s="31"/>
      <c r="F697" s="30"/>
      <c r="G697" s="27"/>
      <c r="H697" s="28"/>
      <c r="I697" s="30">
        <v>60</v>
      </c>
      <c r="J697" s="27"/>
      <c r="K697" s="31"/>
      <c r="Q697" s="43"/>
      <c r="R697" s="30"/>
      <c r="S697" s="30">
        <v>10</v>
      </c>
      <c r="T697" s="42">
        <f t="shared" si="54"/>
        <v>10</v>
      </c>
    </row>
    <row r="698" ht="16.5" customHeight="1" spans="1:20">
      <c r="A698" s="29" t="s">
        <v>731</v>
      </c>
      <c r="B698" s="30"/>
      <c r="C698" s="30"/>
      <c r="D698" s="30"/>
      <c r="E698" s="31"/>
      <c r="F698" s="30"/>
      <c r="G698" s="27"/>
      <c r="H698" s="28"/>
      <c r="I698" s="30">
        <v>10</v>
      </c>
      <c r="J698" s="27"/>
      <c r="K698" s="31"/>
      <c r="Q698" s="43"/>
      <c r="R698" s="30">
        <v>10</v>
      </c>
      <c r="S698" s="30"/>
      <c r="T698" s="42">
        <f t="shared" si="54"/>
        <v>10</v>
      </c>
    </row>
    <row r="699" ht="16.5" hidden="1" customHeight="1" spans="1:20">
      <c r="A699" s="29" t="s">
        <v>732</v>
      </c>
      <c r="B699" s="30"/>
      <c r="C699" s="30"/>
      <c r="D699" s="30"/>
      <c r="E699" s="31"/>
      <c r="F699" s="30"/>
      <c r="G699" s="27"/>
      <c r="H699" s="28"/>
      <c r="I699" s="30"/>
      <c r="J699" s="27"/>
      <c r="K699" s="31"/>
      <c r="Q699" s="43"/>
      <c r="R699" s="30"/>
      <c r="S699" s="30"/>
      <c r="T699" s="42"/>
    </row>
    <row r="700" ht="16.5" hidden="1" customHeight="1" spans="1:20">
      <c r="A700" s="29" t="s">
        <v>733</v>
      </c>
      <c r="B700" s="30"/>
      <c r="C700" s="30"/>
      <c r="D700" s="30"/>
      <c r="E700" s="31"/>
      <c r="F700" s="30"/>
      <c r="G700" s="27"/>
      <c r="H700" s="28"/>
      <c r="I700" s="30"/>
      <c r="J700" s="27"/>
      <c r="K700" s="31"/>
      <c r="Q700" s="43"/>
      <c r="R700" s="30"/>
      <c r="S700" s="30"/>
      <c r="T700" s="42"/>
    </row>
    <row r="701" ht="16.5" customHeight="1" spans="1:20">
      <c r="A701" s="29" t="s">
        <v>734</v>
      </c>
      <c r="B701" s="30"/>
      <c r="C701" s="30"/>
      <c r="D701" s="30"/>
      <c r="E701" s="31"/>
      <c r="F701" s="30"/>
      <c r="G701" s="27"/>
      <c r="H701" s="28"/>
      <c r="I701" s="30">
        <v>80</v>
      </c>
      <c r="J701" s="27"/>
      <c r="K701" s="31"/>
      <c r="Q701" s="43"/>
      <c r="R701" s="30"/>
      <c r="S701" s="30">
        <v>190</v>
      </c>
      <c r="T701" s="42">
        <f t="shared" si="54"/>
        <v>190</v>
      </c>
    </row>
    <row r="702" ht="16.5" hidden="1" customHeight="1" spans="1:20">
      <c r="A702" s="29" t="s">
        <v>735</v>
      </c>
      <c r="B702" s="30"/>
      <c r="C702" s="30"/>
      <c r="D702" s="30"/>
      <c r="E702" s="31"/>
      <c r="F702" s="30"/>
      <c r="G702" s="27"/>
      <c r="H702" s="28"/>
      <c r="I702" s="30"/>
      <c r="J702" s="27"/>
      <c r="K702" s="31"/>
      <c r="Q702" s="43"/>
      <c r="R702" s="30"/>
      <c r="S702" s="30"/>
      <c r="T702" s="42"/>
    </row>
    <row r="703" ht="16.5" customHeight="1" spans="1:20">
      <c r="A703" s="29" t="s">
        <v>736</v>
      </c>
      <c r="B703" s="30"/>
      <c r="C703" s="30"/>
      <c r="D703" s="30"/>
      <c r="E703" s="31"/>
      <c r="F703" s="30"/>
      <c r="G703" s="27"/>
      <c r="H703" s="28"/>
      <c r="I703" s="30">
        <v>10</v>
      </c>
      <c r="J703" s="27"/>
      <c r="K703" s="31"/>
      <c r="Q703" s="43"/>
      <c r="R703" s="30">
        <v>4.5</v>
      </c>
      <c r="S703" s="30"/>
      <c r="T703" s="42">
        <f t="shared" si="54"/>
        <v>4.5</v>
      </c>
    </row>
    <row r="704" ht="16.5" hidden="1" customHeight="1" spans="1:20">
      <c r="A704" s="29" t="s">
        <v>716</v>
      </c>
      <c r="B704" s="30"/>
      <c r="C704" s="30"/>
      <c r="D704" s="30"/>
      <c r="E704" s="31"/>
      <c r="F704" s="30"/>
      <c r="G704" s="27"/>
      <c r="H704" s="28"/>
      <c r="I704" s="30"/>
      <c r="J704" s="27"/>
      <c r="K704" s="31"/>
      <c r="Q704" s="43"/>
      <c r="R704" s="30"/>
      <c r="S704" s="30"/>
      <c r="T704" s="42"/>
    </row>
    <row r="705" ht="16.5" hidden="1" customHeight="1" spans="1:20">
      <c r="A705" s="29" t="s">
        <v>737</v>
      </c>
      <c r="B705" s="30"/>
      <c r="C705" s="30"/>
      <c r="D705" s="30"/>
      <c r="E705" s="31"/>
      <c r="F705" s="30"/>
      <c r="G705" s="27"/>
      <c r="H705" s="28"/>
      <c r="I705" s="30"/>
      <c r="J705" s="27"/>
      <c r="K705" s="31"/>
      <c r="Q705" s="43"/>
      <c r="R705" s="30"/>
      <c r="S705" s="30"/>
      <c r="T705" s="42"/>
    </row>
    <row r="706" ht="16.5" customHeight="1" spans="1:20">
      <c r="A706" s="29" t="s">
        <v>738</v>
      </c>
      <c r="B706" s="30"/>
      <c r="C706" s="30"/>
      <c r="D706" s="30"/>
      <c r="E706" s="31"/>
      <c r="F706" s="30"/>
      <c r="G706" s="27"/>
      <c r="H706" s="28"/>
      <c r="I706" s="30">
        <v>60</v>
      </c>
      <c r="J706" s="27"/>
      <c r="K706" s="31"/>
      <c r="Q706" s="43"/>
      <c r="R706" s="30">
        <v>0</v>
      </c>
      <c r="S706" s="30">
        <v>130</v>
      </c>
      <c r="T706" s="42">
        <f t="shared" si="54"/>
        <v>130</v>
      </c>
    </row>
    <row r="707" ht="16.5" customHeight="1" spans="1:20">
      <c r="A707" s="29" t="s">
        <v>739</v>
      </c>
      <c r="B707" s="30"/>
      <c r="C707" s="30"/>
      <c r="D707" s="30"/>
      <c r="E707" s="31"/>
      <c r="F707" s="30"/>
      <c r="G707" s="27"/>
      <c r="H707" s="28"/>
      <c r="I707" s="30">
        <v>645</v>
      </c>
      <c r="J707" s="27"/>
      <c r="K707" s="31"/>
      <c r="Q707" s="43"/>
      <c r="R707" s="30">
        <v>311.96</v>
      </c>
      <c r="S707" s="30">
        <v>611</v>
      </c>
      <c r="T707" s="42">
        <f t="shared" si="54"/>
        <v>922.96</v>
      </c>
    </row>
    <row r="708" ht="16.5" customHeight="1" spans="1:20">
      <c r="A708" s="45" t="s">
        <v>274</v>
      </c>
      <c r="B708" s="46">
        <v>8683.62</v>
      </c>
      <c r="C708" s="46">
        <f>8683.62-8100</f>
        <v>583.620000000001</v>
      </c>
      <c r="D708" s="46">
        <v>455</v>
      </c>
      <c r="E708" s="47">
        <f t="shared" ref="E708:E762" si="55">D708/C708*100</f>
        <v>77.9616873993351</v>
      </c>
      <c r="F708" s="46">
        <v>1408</v>
      </c>
      <c r="G708" s="48">
        <f>D708-F708</f>
        <v>-953</v>
      </c>
      <c r="H708" s="49">
        <f t="shared" ref="H708:H762" si="56">G708/F708*100</f>
        <v>-67.6846590909091</v>
      </c>
      <c r="I708" s="46">
        <f>SUM(I709:I717)</f>
        <v>4390</v>
      </c>
      <c r="J708" s="48">
        <f>I708-B708</f>
        <v>-4293.62</v>
      </c>
      <c r="K708" s="47">
        <f>J708/B708*100</f>
        <v>-49.4450471116885</v>
      </c>
      <c r="L708" s="69"/>
      <c r="Q708" s="43"/>
      <c r="R708" s="30">
        <f>SUM(R709:R717)</f>
        <v>7958.49</v>
      </c>
      <c r="S708" s="30">
        <f>SUM(S709:S717)</f>
        <v>666</v>
      </c>
      <c r="T708" s="42">
        <f t="shared" si="54"/>
        <v>8624.49</v>
      </c>
    </row>
    <row r="709" ht="16.5" customHeight="1" spans="1:20">
      <c r="A709" s="29" t="s">
        <v>352</v>
      </c>
      <c r="B709" s="30"/>
      <c r="C709" s="30"/>
      <c r="D709" s="30"/>
      <c r="E709" s="31"/>
      <c r="F709" s="30"/>
      <c r="G709" s="27"/>
      <c r="H709" s="28"/>
      <c r="I709" s="30">
        <v>131</v>
      </c>
      <c r="J709" s="27"/>
      <c r="K709" s="31"/>
      <c r="Q709" s="43"/>
      <c r="R709" s="30">
        <v>91.21</v>
      </c>
      <c r="S709" s="30"/>
      <c r="T709" s="42">
        <f t="shared" si="54"/>
        <v>91.21</v>
      </c>
    </row>
    <row r="710" ht="16.5" customHeight="1" spans="1:20">
      <c r="A710" s="29" t="s">
        <v>353</v>
      </c>
      <c r="B710" s="30"/>
      <c r="C710" s="30"/>
      <c r="D710" s="30"/>
      <c r="E710" s="31"/>
      <c r="F710" s="30"/>
      <c r="G710" s="27"/>
      <c r="H710" s="28"/>
      <c r="I710" s="30">
        <v>131</v>
      </c>
      <c r="J710" s="27"/>
      <c r="K710" s="31"/>
      <c r="Q710" s="43"/>
      <c r="R710" s="30">
        <v>99.44</v>
      </c>
      <c r="S710" s="30"/>
      <c r="T710" s="42">
        <f t="shared" si="54"/>
        <v>99.44</v>
      </c>
    </row>
    <row r="711" ht="16.5" hidden="1" customHeight="1" spans="1:20">
      <c r="A711" s="44" t="s">
        <v>354</v>
      </c>
      <c r="B711" s="30"/>
      <c r="C711" s="30"/>
      <c r="D711" s="30"/>
      <c r="E711" s="31"/>
      <c r="F711" s="30"/>
      <c r="G711" s="27"/>
      <c r="H711" s="28"/>
      <c r="I711" s="30"/>
      <c r="J711" s="27"/>
      <c r="K711" s="31"/>
      <c r="Q711" s="43"/>
      <c r="R711" s="30"/>
      <c r="S711" s="30"/>
      <c r="T711" s="42"/>
    </row>
    <row r="712" ht="16.5" hidden="1" customHeight="1" spans="1:20">
      <c r="A712" s="29" t="s">
        <v>740</v>
      </c>
      <c r="B712" s="30"/>
      <c r="C712" s="30"/>
      <c r="D712" s="30"/>
      <c r="E712" s="31"/>
      <c r="F712" s="30"/>
      <c r="G712" s="27"/>
      <c r="H712" s="28"/>
      <c r="I712" s="30"/>
      <c r="J712" s="27"/>
      <c r="K712" s="31"/>
      <c r="Q712" s="43"/>
      <c r="R712" s="30"/>
      <c r="S712" s="30"/>
      <c r="T712" s="42"/>
    </row>
    <row r="713" ht="16.5" hidden="1" customHeight="1" spans="1:20">
      <c r="A713" s="29" t="s">
        <v>741</v>
      </c>
      <c r="B713" s="30"/>
      <c r="C713" s="30"/>
      <c r="D713" s="30"/>
      <c r="E713" s="31"/>
      <c r="F713" s="30"/>
      <c r="G713" s="27"/>
      <c r="H713" s="28"/>
      <c r="I713" s="30">
        <v>0</v>
      </c>
      <c r="J713" s="27"/>
      <c r="K713" s="31"/>
      <c r="Q713" s="43"/>
      <c r="R713" s="30"/>
      <c r="S713" s="30"/>
      <c r="T713" s="42"/>
    </row>
    <row r="714" ht="16.5" hidden="1" customHeight="1" spans="1:20">
      <c r="A714" s="29" t="s">
        <v>742</v>
      </c>
      <c r="B714" s="30"/>
      <c r="C714" s="30"/>
      <c r="D714" s="30"/>
      <c r="E714" s="31"/>
      <c r="F714" s="30"/>
      <c r="G714" s="27"/>
      <c r="H714" s="28"/>
      <c r="I714" s="30"/>
      <c r="J714" s="27"/>
      <c r="K714" s="31"/>
      <c r="Q714" s="43"/>
      <c r="R714" s="30"/>
      <c r="S714" s="30"/>
      <c r="T714" s="42"/>
    </row>
    <row r="715" ht="16.5" hidden="1" customHeight="1" spans="1:20">
      <c r="A715" s="29" t="s">
        <v>743</v>
      </c>
      <c r="B715" s="30"/>
      <c r="C715" s="30"/>
      <c r="D715" s="30"/>
      <c r="E715" s="31"/>
      <c r="F715" s="30"/>
      <c r="G715" s="27"/>
      <c r="H715" s="28"/>
      <c r="I715" s="30"/>
      <c r="J715" s="27"/>
      <c r="K715" s="31"/>
      <c r="Q715" s="43"/>
      <c r="R715" s="30"/>
      <c r="S715" s="30"/>
      <c r="T715" s="42"/>
    </row>
    <row r="716" ht="16.5" hidden="1" customHeight="1" spans="1:20">
      <c r="A716" s="29" t="s">
        <v>361</v>
      </c>
      <c r="B716" s="30"/>
      <c r="C716" s="30"/>
      <c r="D716" s="30"/>
      <c r="E716" s="31"/>
      <c r="F716" s="30"/>
      <c r="G716" s="27"/>
      <c r="H716" s="28"/>
      <c r="I716" s="30"/>
      <c r="J716" s="27"/>
      <c r="K716" s="31"/>
      <c r="Q716" s="43"/>
      <c r="R716" s="30">
        <v>17.59</v>
      </c>
      <c r="S716" s="30"/>
      <c r="T716" s="42">
        <f t="shared" si="54"/>
        <v>17.59</v>
      </c>
    </row>
    <row r="717" ht="16.5" customHeight="1" spans="1:20">
      <c r="A717" s="29" t="s">
        <v>744</v>
      </c>
      <c r="B717" s="30"/>
      <c r="C717" s="30"/>
      <c r="D717" s="30"/>
      <c r="E717" s="31"/>
      <c r="F717" s="30"/>
      <c r="G717" s="27"/>
      <c r="H717" s="28"/>
      <c r="I717" s="30">
        <v>4128</v>
      </c>
      <c r="J717" s="27"/>
      <c r="K717" s="31"/>
      <c r="Q717" s="43"/>
      <c r="R717" s="30">
        <v>7750.25</v>
      </c>
      <c r="S717" s="30">
        <v>666</v>
      </c>
      <c r="T717" s="42">
        <f t="shared" si="54"/>
        <v>8416.25</v>
      </c>
    </row>
    <row r="718" ht="16.5" customHeight="1" spans="1:20">
      <c r="A718" s="29" t="s">
        <v>275</v>
      </c>
      <c r="B718" s="30">
        <v>61</v>
      </c>
      <c r="C718" s="30">
        <v>261</v>
      </c>
      <c r="D718" s="30">
        <v>239</v>
      </c>
      <c r="E718" s="31">
        <f t="shared" si="55"/>
        <v>91.5708812260536</v>
      </c>
      <c r="F718" s="30">
        <v>1590</v>
      </c>
      <c r="G718" s="27">
        <f>D718-F718</f>
        <v>-1351</v>
      </c>
      <c r="H718" s="28">
        <f t="shared" si="56"/>
        <v>-84.9685534591195</v>
      </c>
      <c r="I718" s="30">
        <f>SUM(I719:I723)</f>
        <v>33</v>
      </c>
      <c r="J718" s="27">
        <f>I718-B718</f>
        <v>-28</v>
      </c>
      <c r="K718" s="31">
        <f>J718/B718*100</f>
        <v>-45.9016393442623</v>
      </c>
      <c r="Q718" s="43"/>
      <c r="R718" s="30">
        <f>R723</f>
        <v>16</v>
      </c>
      <c r="S718" s="30">
        <f>S723</f>
        <v>56</v>
      </c>
      <c r="T718" s="42">
        <f t="shared" si="54"/>
        <v>72</v>
      </c>
    </row>
    <row r="719" ht="16.5" customHeight="1" spans="1:20">
      <c r="A719" s="29" t="s">
        <v>745</v>
      </c>
      <c r="B719" s="30"/>
      <c r="C719" s="30"/>
      <c r="D719" s="30"/>
      <c r="E719" s="31"/>
      <c r="F719" s="30"/>
      <c r="G719" s="27"/>
      <c r="H719" s="28"/>
      <c r="I719" s="30">
        <v>13</v>
      </c>
      <c r="J719" s="27"/>
      <c r="K719" s="31"/>
      <c r="Q719" s="43"/>
      <c r="R719" s="30"/>
      <c r="S719" s="30"/>
      <c r="T719" s="42"/>
    </row>
    <row r="720" ht="16.5" hidden="1" customHeight="1" spans="1:20">
      <c r="A720" s="29" t="s">
        <v>746</v>
      </c>
      <c r="B720" s="30"/>
      <c r="C720" s="30"/>
      <c r="D720" s="30"/>
      <c r="E720" s="31"/>
      <c r="F720" s="30"/>
      <c r="G720" s="27"/>
      <c r="H720" s="28"/>
      <c r="I720" s="30"/>
      <c r="J720" s="27"/>
      <c r="K720" s="31"/>
      <c r="Q720" s="43"/>
      <c r="R720" s="30"/>
      <c r="S720" s="30"/>
      <c r="T720" s="42"/>
    </row>
    <row r="721" ht="16.5" hidden="1" customHeight="1" spans="1:20">
      <c r="A721" s="29" t="s">
        <v>747</v>
      </c>
      <c r="B721" s="30"/>
      <c r="C721" s="30"/>
      <c r="D721" s="30"/>
      <c r="E721" s="31"/>
      <c r="F721" s="30"/>
      <c r="G721" s="27"/>
      <c r="H721" s="28"/>
      <c r="I721" s="30"/>
      <c r="J721" s="27"/>
      <c r="K721" s="31"/>
      <c r="Q721" s="43"/>
      <c r="R721" s="30"/>
      <c r="S721" s="30"/>
      <c r="T721" s="42"/>
    </row>
    <row r="722" ht="16.5" hidden="1" customHeight="1" spans="1:20">
      <c r="A722" s="29" t="s">
        <v>748</v>
      </c>
      <c r="B722" s="30"/>
      <c r="C722" s="30"/>
      <c r="D722" s="30"/>
      <c r="E722" s="31"/>
      <c r="F722" s="30"/>
      <c r="G722" s="27"/>
      <c r="H722" s="28"/>
      <c r="I722" s="30"/>
      <c r="J722" s="27"/>
      <c r="K722" s="31"/>
      <c r="Q722" s="43"/>
      <c r="R722" s="30"/>
      <c r="S722" s="30"/>
      <c r="T722" s="42"/>
    </row>
    <row r="723" ht="16.5" customHeight="1" spans="1:20">
      <c r="A723" s="29" t="s">
        <v>749</v>
      </c>
      <c r="B723" s="30"/>
      <c r="C723" s="30"/>
      <c r="D723" s="30"/>
      <c r="E723" s="31"/>
      <c r="F723" s="30"/>
      <c r="G723" s="27"/>
      <c r="H723" s="28"/>
      <c r="I723" s="30">
        <v>20</v>
      </c>
      <c r="J723" s="27"/>
      <c r="K723" s="31"/>
      <c r="Q723" s="43"/>
      <c r="R723" s="30">
        <v>16</v>
      </c>
      <c r="S723" s="30">
        <v>56</v>
      </c>
      <c r="T723" s="42">
        <f t="shared" si="54"/>
        <v>72</v>
      </c>
    </row>
    <row r="724" ht="16.5" customHeight="1" spans="1:20">
      <c r="A724" s="45" t="s">
        <v>276</v>
      </c>
      <c r="B724" s="46">
        <v>2987.79</v>
      </c>
      <c r="C724" s="46">
        <v>0</v>
      </c>
      <c r="D724" s="46">
        <v>-2136</v>
      </c>
      <c r="E724" s="47"/>
      <c r="F724" s="46">
        <v>7884</v>
      </c>
      <c r="G724" s="48">
        <f>D724-F724</f>
        <v>-10020</v>
      </c>
      <c r="H724" s="49">
        <f t="shared" si="56"/>
        <v>-127.092846270928</v>
      </c>
      <c r="I724" s="46">
        <v>423</v>
      </c>
      <c r="J724" s="48">
        <f>I724-B724</f>
        <v>-2564.79</v>
      </c>
      <c r="K724" s="47">
        <f>J724/B724*100</f>
        <v>-85.8423784804153</v>
      </c>
      <c r="Q724" s="43"/>
      <c r="R724" s="30">
        <v>8412.38</v>
      </c>
      <c r="S724" s="30"/>
      <c r="T724" s="42">
        <f t="shared" si="54"/>
        <v>8412.38</v>
      </c>
    </row>
    <row r="725" ht="16.5" customHeight="1" spans="1:16384">
      <c r="A725" s="45" t="s">
        <v>277</v>
      </c>
      <c r="B725" s="46">
        <v>0</v>
      </c>
      <c r="C725" s="46">
        <v>39</v>
      </c>
      <c r="D725" s="46">
        <v>39</v>
      </c>
      <c r="E725" s="47">
        <f t="shared" si="55"/>
        <v>100</v>
      </c>
      <c r="F725" s="46">
        <v>4</v>
      </c>
      <c r="G725" s="48"/>
      <c r="H725" s="49">
        <f t="shared" si="56"/>
        <v>0</v>
      </c>
      <c r="I725" s="46">
        <v>2</v>
      </c>
      <c r="J725" s="48"/>
      <c r="K725" s="47"/>
      <c r="L725" s="50"/>
      <c r="Q725" s="43"/>
      <c r="R725" s="30">
        <v>0</v>
      </c>
      <c r="S725" s="30">
        <v>0</v>
      </c>
      <c r="T725" s="42">
        <f t="shared" si="54"/>
        <v>0</v>
      </c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0"/>
      <c r="BD725" s="50"/>
      <c r="BE725" s="50"/>
      <c r="BF725" s="50"/>
      <c r="BG725" s="50"/>
      <c r="BH725" s="50"/>
      <c r="BI725" s="50"/>
      <c r="BJ725" s="50"/>
      <c r="BK725" s="50"/>
      <c r="BL725" s="50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50"/>
      <c r="BX725" s="50"/>
      <c r="BY725" s="50"/>
      <c r="BZ725" s="50"/>
      <c r="CA725" s="50"/>
      <c r="CB725" s="50"/>
      <c r="CC725" s="50"/>
      <c r="CD725" s="50"/>
      <c r="CE725" s="50"/>
      <c r="CF725" s="50"/>
      <c r="CG725" s="50"/>
      <c r="CH725" s="50"/>
      <c r="CI725" s="50"/>
      <c r="CJ725" s="50"/>
      <c r="CK725" s="50"/>
      <c r="CL725" s="50"/>
      <c r="CM725" s="50"/>
      <c r="CN725" s="50"/>
      <c r="CO725" s="50"/>
      <c r="CP725" s="50"/>
      <c r="CQ725" s="50"/>
      <c r="CR725" s="50"/>
      <c r="CS725" s="50"/>
      <c r="CT725" s="50"/>
      <c r="CU725" s="50"/>
      <c r="CV725" s="50"/>
      <c r="CW725" s="50"/>
      <c r="CX725" s="50"/>
      <c r="CY725" s="50"/>
      <c r="CZ725" s="50"/>
      <c r="DA725" s="50"/>
      <c r="DB725" s="50"/>
      <c r="DC725" s="50"/>
      <c r="DD725" s="50"/>
      <c r="DE725" s="50"/>
      <c r="DF725" s="50"/>
      <c r="DG725" s="50"/>
      <c r="DH725" s="50"/>
      <c r="DI725" s="50"/>
      <c r="DJ725" s="50"/>
      <c r="DK725" s="50"/>
      <c r="DL725" s="50"/>
      <c r="DM725" s="50"/>
      <c r="DN725" s="50"/>
      <c r="DO725" s="50"/>
      <c r="DP725" s="50"/>
      <c r="DQ725" s="50"/>
      <c r="DR725" s="50"/>
      <c r="DS725" s="50"/>
      <c r="DT725" s="50"/>
      <c r="DU725" s="50"/>
      <c r="DV725" s="50"/>
      <c r="DW725" s="50"/>
      <c r="DX725" s="50"/>
      <c r="DY725" s="50"/>
      <c r="DZ725" s="50"/>
      <c r="EA725" s="50"/>
      <c r="EB725" s="50"/>
      <c r="EC725" s="50"/>
      <c r="ED725" s="50"/>
      <c r="EE725" s="50"/>
      <c r="EF725" s="50"/>
      <c r="EG725" s="50"/>
      <c r="EH725" s="50"/>
      <c r="EI725" s="50"/>
      <c r="EJ725" s="50"/>
      <c r="EK725" s="50"/>
      <c r="EL725" s="50"/>
      <c r="EM725" s="50"/>
      <c r="EN725" s="50"/>
      <c r="EO725" s="50"/>
      <c r="EP725" s="50"/>
      <c r="EQ725" s="50"/>
      <c r="ER725" s="50"/>
      <c r="ES725" s="50"/>
      <c r="ET725" s="50"/>
      <c r="EU725" s="50"/>
      <c r="EV725" s="50"/>
      <c r="EW725" s="50"/>
      <c r="EX725" s="50"/>
      <c r="EY725" s="50"/>
      <c r="EZ725" s="50"/>
      <c r="FA725" s="50"/>
      <c r="FB725" s="50"/>
      <c r="FC725" s="50"/>
      <c r="FD725" s="50"/>
      <c r="FE725" s="50"/>
      <c r="FF725" s="50"/>
      <c r="FG725" s="50"/>
      <c r="FH725" s="50"/>
      <c r="FI725" s="50"/>
      <c r="FJ725" s="50"/>
      <c r="FK725" s="50"/>
      <c r="FL725" s="50"/>
      <c r="FM725" s="50"/>
      <c r="FN725" s="50"/>
      <c r="FO725" s="50"/>
      <c r="FP725" s="50"/>
      <c r="FQ725" s="50"/>
      <c r="FR725" s="50"/>
      <c r="FS725" s="50"/>
      <c r="FT725" s="50"/>
      <c r="FU725" s="50"/>
      <c r="FV725" s="50"/>
      <c r="FW725" s="50"/>
      <c r="FX725" s="50"/>
      <c r="FY725" s="50"/>
      <c r="FZ725" s="50"/>
      <c r="GA725" s="50"/>
      <c r="GB725" s="50"/>
      <c r="GC725" s="50"/>
      <c r="GD725" s="50"/>
      <c r="GE725" s="50"/>
      <c r="GF725" s="50"/>
      <c r="GG725" s="50"/>
      <c r="GH725" s="50"/>
      <c r="GI725" s="50"/>
      <c r="GJ725" s="50"/>
      <c r="GK725" s="50"/>
      <c r="GL725" s="50"/>
      <c r="GM725" s="50"/>
      <c r="GN725" s="50"/>
      <c r="GO725" s="50"/>
      <c r="GP725" s="50"/>
      <c r="GQ725" s="50"/>
      <c r="GR725" s="50"/>
      <c r="GS725" s="50"/>
      <c r="GT725" s="50"/>
      <c r="GU725" s="50"/>
      <c r="GV725" s="50"/>
      <c r="GW725" s="50"/>
      <c r="GX725" s="50"/>
      <c r="GY725" s="50"/>
      <c r="GZ725" s="50"/>
      <c r="HA725" s="50"/>
      <c r="HB725" s="50"/>
      <c r="HC725" s="50"/>
      <c r="HD725" s="50"/>
      <c r="HE725" s="50"/>
      <c r="HF725" s="50"/>
      <c r="HG725" s="50"/>
      <c r="HH725" s="50"/>
      <c r="HI725" s="50"/>
      <c r="HJ725" s="50"/>
      <c r="HK725" s="50"/>
      <c r="HL725" s="50"/>
      <c r="HM725" s="50"/>
      <c r="HN725" s="50"/>
      <c r="HO725" s="50"/>
      <c r="HP725" s="50"/>
      <c r="HQ725" s="50"/>
      <c r="HR725" s="50"/>
      <c r="HS725" s="50"/>
      <c r="HT725" s="50"/>
      <c r="HU725" s="50"/>
      <c r="HV725" s="50"/>
      <c r="HW725" s="50"/>
      <c r="HX725" s="50"/>
      <c r="HY725" s="50"/>
      <c r="HZ725" s="50"/>
      <c r="IA725" s="50"/>
      <c r="IB725" s="50"/>
      <c r="IC725" s="50"/>
      <c r="ID725" s="50"/>
      <c r="IE725" s="50"/>
      <c r="IF725" s="50"/>
      <c r="IG725" s="50"/>
      <c r="IH725" s="50"/>
      <c r="II725" s="50"/>
      <c r="IJ725" s="50"/>
      <c r="IK725" s="50"/>
      <c r="IL725" s="50"/>
      <c r="IM725" s="50"/>
      <c r="IN725" s="50"/>
      <c r="IO725" s="50"/>
      <c r="IP725" s="50"/>
      <c r="IQ725" s="50"/>
      <c r="IR725" s="50"/>
      <c r="IS725" s="50"/>
      <c r="IT725" s="50"/>
      <c r="IU725" s="50"/>
      <c r="IV725" s="50"/>
      <c r="IX725" s="50"/>
      <c r="IZ725" s="50"/>
      <c r="JA725" s="50"/>
      <c r="JB725" s="50"/>
      <c r="JC725" s="50"/>
      <c r="JD725" s="50"/>
      <c r="JE725" s="50"/>
      <c r="JF725" s="50"/>
      <c r="JG725" s="50"/>
      <c r="JL725" s="50"/>
      <c r="JM725" s="50"/>
      <c r="JN725" s="50"/>
      <c r="JO725" s="50"/>
      <c r="JP725" s="50"/>
      <c r="JQ725" s="50"/>
      <c r="JR725" s="50"/>
      <c r="JS725" s="50"/>
      <c r="JT725" s="50"/>
      <c r="JU725" s="50"/>
      <c r="JV725" s="50"/>
      <c r="JW725" s="50"/>
      <c r="JX725" s="50"/>
      <c r="JY725" s="50"/>
      <c r="JZ725" s="50"/>
      <c r="KA725" s="50"/>
      <c r="KB725" s="50"/>
      <c r="KC725" s="50"/>
      <c r="KD725" s="50"/>
      <c r="KE725" s="50"/>
      <c r="KF725" s="50"/>
      <c r="KG725" s="50"/>
      <c r="KH725" s="50"/>
      <c r="KI725" s="50"/>
      <c r="KJ725" s="50"/>
      <c r="KK725" s="50"/>
      <c r="KL725" s="50"/>
      <c r="KM725" s="50"/>
      <c r="KN725" s="50"/>
      <c r="KO725" s="50"/>
      <c r="KP725" s="50"/>
      <c r="KQ725" s="50"/>
      <c r="KR725" s="50"/>
      <c r="KS725" s="50"/>
      <c r="KT725" s="50"/>
      <c r="KU725" s="50"/>
      <c r="KV725" s="50"/>
      <c r="KW725" s="50"/>
      <c r="KX725" s="50"/>
      <c r="KY725" s="50"/>
      <c r="KZ725" s="50"/>
      <c r="LA725" s="50"/>
      <c r="LB725" s="50"/>
      <c r="LC725" s="50"/>
      <c r="LD725" s="50"/>
      <c r="LE725" s="50"/>
      <c r="LF725" s="50"/>
      <c r="LG725" s="50"/>
      <c r="LH725" s="50"/>
      <c r="LI725" s="50"/>
      <c r="LJ725" s="50"/>
      <c r="LK725" s="50"/>
      <c r="LL725" s="50"/>
      <c r="LM725" s="50"/>
      <c r="LN725" s="50"/>
      <c r="LO725" s="50"/>
      <c r="LP725" s="50"/>
      <c r="LQ725" s="50"/>
      <c r="LR725" s="50"/>
      <c r="LS725" s="50"/>
      <c r="LT725" s="50"/>
      <c r="LU725" s="50"/>
      <c r="LV725" s="50"/>
      <c r="LW725" s="50"/>
      <c r="LX725" s="50"/>
      <c r="LY725" s="50"/>
      <c r="LZ725" s="50"/>
      <c r="MA725" s="50"/>
      <c r="MB725" s="50"/>
      <c r="MC725" s="50"/>
      <c r="MD725" s="50"/>
      <c r="ME725" s="50"/>
      <c r="MF725" s="50"/>
      <c r="MG725" s="50"/>
      <c r="MH725" s="50"/>
      <c r="MI725" s="50"/>
      <c r="MJ725" s="50"/>
      <c r="MK725" s="50"/>
      <c r="ML725" s="50"/>
      <c r="MM725" s="50"/>
      <c r="MN725" s="50"/>
      <c r="MO725" s="50"/>
      <c r="MP725" s="50"/>
      <c r="MQ725" s="50"/>
      <c r="MR725" s="50"/>
      <c r="MS725" s="50"/>
      <c r="MT725" s="50"/>
      <c r="MU725" s="50"/>
      <c r="MV725" s="50"/>
      <c r="MW725" s="50"/>
      <c r="MX725" s="50"/>
      <c r="MY725" s="50"/>
      <c r="MZ725" s="50"/>
      <c r="NA725" s="50"/>
      <c r="NB725" s="50"/>
      <c r="NC725" s="50"/>
      <c r="ND725" s="50"/>
      <c r="NE725" s="50"/>
      <c r="NF725" s="50"/>
      <c r="NG725" s="50"/>
      <c r="NH725" s="50"/>
      <c r="NI725" s="50"/>
      <c r="NJ725" s="50"/>
      <c r="NK725" s="50"/>
      <c r="NL725" s="50"/>
      <c r="NM725" s="50"/>
      <c r="NN725" s="50"/>
      <c r="NO725" s="50"/>
      <c r="NP725" s="50"/>
      <c r="NQ725" s="50"/>
      <c r="NR725" s="50"/>
      <c r="NS725" s="50"/>
      <c r="NT725" s="50"/>
      <c r="NU725" s="50"/>
      <c r="NV725" s="50"/>
      <c r="NW725" s="50"/>
      <c r="NX725" s="50"/>
      <c r="NY725" s="50"/>
      <c r="NZ725" s="50"/>
      <c r="OA725" s="50"/>
      <c r="OB725" s="50"/>
      <c r="OC725" s="50"/>
      <c r="OD725" s="50"/>
      <c r="OE725" s="50"/>
      <c r="OF725" s="50"/>
      <c r="OG725" s="50"/>
      <c r="OH725" s="50"/>
      <c r="OI725" s="50"/>
      <c r="OJ725" s="50"/>
      <c r="OK725" s="50"/>
      <c r="OL725" s="50"/>
      <c r="OM725" s="50"/>
      <c r="ON725" s="50"/>
      <c r="OO725" s="50"/>
      <c r="OP725" s="50"/>
      <c r="OQ725" s="50"/>
      <c r="OR725" s="50"/>
      <c r="OS725" s="50"/>
      <c r="OT725" s="50"/>
      <c r="OU725" s="50"/>
      <c r="OV725" s="50"/>
      <c r="OW725" s="50"/>
      <c r="OX725" s="50"/>
      <c r="OY725" s="50"/>
      <c r="OZ725" s="50"/>
      <c r="PA725" s="50"/>
      <c r="PB725" s="50"/>
      <c r="PC725" s="50"/>
      <c r="PD725" s="50"/>
      <c r="PE725" s="50"/>
      <c r="PF725" s="50"/>
      <c r="PG725" s="50"/>
      <c r="PH725" s="50"/>
      <c r="PI725" s="50"/>
      <c r="PJ725" s="50"/>
      <c r="PK725" s="50"/>
      <c r="PL725" s="50"/>
      <c r="PM725" s="50"/>
      <c r="PN725" s="50"/>
      <c r="PO725" s="50"/>
      <c r="PP725" s="50"/>
      <c r="PQ725" s="50"/>
      <c r="PR725" s="50"/>
      <c r="PS725" s="50"/>
      <c r="PT725" s="50"/>
      <c r="PU725" s="50"/>
      <c r="PV725" s="50"/>
      <c r="PW725" s="50"/>
      <c r="PX725" s="50"/>
      <c r="PY725" s="50"/>
      <c r="PZ725" s="50"/>
      <c r="QA725" s="50"/>
      <c r="QB725" s="50"/>
      <c r="QC725" s="50"/>
      <c r="QD725" s="50"/>
      <c r="QE725" s="50"/>
      <c r="QF725" s="50"/>
      <c r="QG725" s="50"/>
      <c r="QH725" s="50"/>
      <c r="QI725" s="50"/>
      <c r="QJ725" s="50"/>
      <c r="QK725" s="50"/>
      <c r="QL725" s="50"/>
      <c r="QM725" s="50"/>
      <c r="QN725" s="50"/>
      <c r="QO725" s="50"/>
      <c r="QP725" s="50"/>
      <c r="QQ725" s="50"/>
      <c r="QR725" s="50"/>
      <c r="QS725" s="50"/>
      <c r="QT725" s="50"/>
      <c r="QU725" s="50"/>
      <c r="QV725" s="50"/>
      <c r="QW725" s="50"/>
      <c r="QX725" s="50"/>
      <c r="QY725" s="50"/>
      <c r="QZ725" s="50"/>
      <c r="RA725" s="50"/>
      <c r="RB725" s="50"/>
      <c r="RC725" s="50"/>
      <c r="RD725" s="50"/>
      <c r="RE725" s="50"/>
      <c r="RF725" s="50"/>
      <c r="RG725" s="50"/>
      <c r="RH725" s="50"/>
      <c r="RI725" s="50"/>
      <c r="RJ725" s="50"/>
      <c r="RK725" s="50"/>
      <c r="RL725" s="50"/>
      <c r="RM725" s="50"/>
      <c r="RN725" s="50"/>
      <c r="RO725" s="50"/>
      <c r="RP725" s="50"/>
      <c r="RQ725" s="50"/>
      <c r="RR725" s="50"/>
      <c r="RS725" s="50"/>
      <c r="RT725" s="50"/>
      <c r="RU725" s="50"/>
      <c r="RV725" s="50"/>
      <c r="RW725" s="50"/>
      <c r="RX725" s="50"/>
      <c r="RY725" s="50"/>
      <c r="RZ725" s="50"/>
      <c r="SA725" s="50"/>
      <c r="SB725" s="50"/>
      <c r="SC725" s="50"/>
      <c r="SD725" s="50"/>
      <c r="SE725" s="50"/>
      <c r="SF725" s="50"/>
      <c r="SG725" s="50"/>
      <c r="SH725" s="50"/>
      <c r="SI725" s="50"/>
      <c r="SJ725" s="50"/>
      <c r="SK725" s="50"/>
      <c r="SL725" s="50"/>
      <c r="SM725" s="50"/>
      <c r="SN725" s="50"/>
      <c r="SO725" s="50"/>
      <c r="SP725" s="50"/>
      <c r="SQ725" s="50"/>
      <c r="SR725" s="50"/>
      <c r="ST725" s="50"/>
      <c r="SV725" s="50"/>
      <c r="SW725" s="50"/>
      <c r="SX725" s="50"/>
      <c r="SY725" s="50"/>
      <c r="SZ725" s="50"/>
      <c r="TA725" s="50"/>
      <c r="TB725" s="50"/>
      <c r="TC725" s="50"/>
      <c r="TH725" s="50"/>
      <c r="TI725" s="50"/>
      <c r="TJ725" s="50"/>
      <c r="TK725" s="50"/>
      <c r="TL725" s="50"/>
      <c r="TM725" s="50"/>
      <c r="TN725" s="50"/>
      <c r="TO725" s="50"/>
      <c r="TP725" s="50"/>
      <c r="TQ725" s="50"/>
      <c r="TR725" s="50"/>
      <c r="TS725" s="50"/>
      <c r="TT725" s="50"/>
      <c r="TU725" s="50"/>
      <c r="TV725" s="50"/>
      <c r="TW725" s="50"/>
      <c r="TX725" s="50"/>
      <c r="TY725" s="50"/>
      <c r="TZ725" s="50"/>
      <c r="UA725" s="50"/>
      <c r="UB725" s="50"/>
      <c r="UC725" s="50"/>
      <c r="UD725" s="50"/>
      <c r="UE725" s="50"/>
      <c r="UF725" s="50"/>
      <c r="UG725" s="50"/>
      <c r="UH725" s="50"/>
      <c r="UI725" s="50"/>
      <c r="UJ725" s="50"/>
      <c r="UK725" s="50"/>
      <c r="UL725" s="50"/>
      <c r="UM725" s="50"/>
      <c r="UN725" s="50"/>
      <c r="UO725" s="50"/>
      <c r="UP725" s="50"/>
      <c r="UQ725" s="50"/>
      <c r="UR725" s="50"/>
      <c r="US725" s="50"/>
      <c r="UT725" s="50"/>
      <c r="UU725" s="50"/>
      <c r="UV725" s="50"/>
      <c r="UW725" s="50"/>
      <c r="UX725" s="50"/>
      <c r="UY725" s="50"/>
      <c r="UZ725" s="50"/>
      <c r="VA725" s="50"/>
      <c r="VB725" s="50"/>
      <c r="VC725" s="50"/>
      <c r="VD725" s="50"/>
      <c r="VE725" s="50"/>
      <c r="VF725" s="50"/>
      <c r="VG725" s="50"/>
      <c r="VH725" s="50"/>
      <c r="VI725" s="50"/>
      <c r="VJ725" s="50"/>
      <c r="VK725" s="50"/>
      <c r="VL725" s="50"/>
      <c r="VM725" s="50"/>
      <c r="VN725" s="50"/>
      <c r="VO725" s="50"/>
      <c r="VP725" s="50"/>
      <c r="VQ725" s="50"/>
      <c r="VR725" s="50"/>
      <c r="VS725" s="50"/>
      <c r="VT725" s="50"/>
      <c r="VU725" s="50"/>
      <c r="VV725" s="50"/>
      <c r="VW725" s="50"/>
      <c r="VX725" s="50"/>
      <c r="VY725" s="50"/>
      <c r="VZ725" s="50"/>
      <c r="WA725" s="50"/>
      <c r="WB725" s="50"/>
      <c r="WC725" s="50"/>
      <c r="WD725" s="50"/>
      <c r="WE725" s="50"/>
      <c r="WF725" s="50"/>
      <c r="WG725" s="50"/>
      <c r="WH725" s="50"/>
      <c r="WI725" s="50"/>
      <c r="WJ725" s="50"/>
      <c r="WK725" s="50"/>
      <c r="WL725" s="50"/>
      <c r="WM725" s="50"/>
      <c r="WN725" s="50"/>
      <c r="WO725" s="50"/>
      <c r="WP725" s="50"/>
      <c r="WQ725" s="50"/>
      <c r="WR725" s="50"/>
      <c r="WS725" s="50"/>
      <c r="WT725" s="50"/>
      <c r="WU725" s="50"/>
      <c r="WV725" s="50"/>
      <c r="WW725" s="50"/>
      <c r="WX725" s="50"/>
      <c r="WY725" s="50"/>
      <c r="WZ725" s="50"/>
      <c r="XA725" s="50"/>
      <c r="XB725" s="50"/>
      <c r="XC725" s="50"/>
      <c r="XD725" s="50"/>
      <c r="XE725" s="50"/>
      <c r="XF725" s="50"/>
      <c r="XG725" s="50"/>
      <c r="XH725" s="50"/>
      <c r="XI725" s="50"/>
      <c r="XJ725" s="50"/>
      <c r="XK725" s="50"/>
      <c r="XL725" s="50"/>
      <c r="XM725" s="50"/>
      <c r="XN725" s="50"/>
      <c r="XO725" s="50"/>
      <c r="XP725" s="50"/>
      <c r="XQ725" s="50"/>
      <c r="XR725" s="50"/>
      <c r="XS725" s="50"/>
      <c r="XT725" s="50"/>
      <c r="XU725" s="50"/>
      <c r="XV725" s="50"/>
      <c r="XW725" s="50"/>
      <c r="XX725" s="50"/>
      <c r="XY725" s="50"/>
      <c r="XZ725" s="50"/>
      <c r="YA725" s="50"/>
      <c r="YB725" s="50"/>
      <c r="YC725" s="50"/>
      <c r="YD725" s="50"/>
      <c r="YE725" s="50"/>
      <c r="YF725" s="50"/>
      <c r="YG725" s="50"/>
      <c r="YH725" s="50"/>
      <c r="YI725" s="50"/>
      <c r="YJ725" s="50"/>
      <c r="YK725" s="50"/>
      <c r="YL725" s="50"/>
      <c r="YM725" s="50"/>
      <c r="YN725" s="50"/>
      <c r="YO725" s="50"/>
      <c r="YP725" s="50"/>
      <c r="YQ725" s="50"/>
      <c r="YR725" s="50"/>
      <c r="YS725" s="50"/>
      <c r="YT725" s="50"/>
      <c r="YU725" s="50"/>
      <c r="YV725" s="50"/>
      <c r="YW725" s="50"/>
      <c r="YX725" s="50"/>
      <c r="YY725" s="50"/>
      <c r="YZ725" s="50"/>
      <c r="ZA725" s="50"/>
      <c r="ZB725" s="50"/>
      <c r="ZC725" s="50"/>
      <c r="ZD725" s="50"/>
      <c r="ZE725" s="50"/>
      <c r="ZF725" s="50"/>
      <c r="ZG725" s="50"/>
      <c r="ZH725" s="50"/>
      <c r="ZI725" s="50"/>
      <c r="ZJ725" s="50"/>
      <c r="ZK725" s="50"/>
      <c r="ZL725" s="50"/>
      <c r="ZM725" s="50"/>
      <c r="ZN725" s="50"/>
      <c r="ZO725" s="50"/>
      <c r="ZP725" s="50"/>
      <c r="ZQ725" s="50"/>
      <c r="ZR725" s="50"/>
      <c r="ZS725" s="50"/>
      <c r="ZT725" s="50"/>
      <c r="ZU725" s="50"/>
      <c r="ZV725" s="50"/>
      <c r="ZW725" s="50"/>
      <c r="ZX725" s="50"/>
      <c r="ZY725" s="50"/>
      <c r="ZZ725" s="50"/>
      <c r="AAA725" s="50"/>
      <c r="AAB725" s="50"/>
      <c r="AAC725" s="50"/>
      <c r="AAD725" s="50"/>
      <c r="AAE725" s="50"/>
      <c r="AAF725" s="50"/>
      <c r="AAG725" s="50"/>
      <c r="AAH725" s="50"/>
      <c r="AAI725" s="50"/>
      <c r="AAJ725" s="50"/>
      <c r="AAK725" s="50"/>
      <c r="AAL725" s="50"/>
      <c r="AAM725" s="50"/>
      <c r="AAN725" s="50"/>
      <c r="AAO725" s="50"/>
      <c r="AAP725" s="50"/>
      <c r="AAQ725" s="50"/>
      <c r="AAR725" s="50"/>
      <c r="AAS725" s="50"/>
      <c r="AAT725" s="50"/>
      <c r="AAU725" s="50"/>
      <c r="AAV725" s="50"/>
      <c r="AAW725" s="50"/>
      <c r="AAX725" s="50"/>
      <c r="AAY725" s="50"/>
      <c r="AAZ725" s="50"/>
      <c r="ABA725" s="50"/>
      <c r="ABB725" s="50"/>
      <c r="ABC725" s="50"/>
      <c r="ABD725" s="50"/>
      <c r="ABE725" s="50"/>
      <c r="ABF725" s="50"/>
      <c r="ABG725" s="50"/>
      <c r="ABH725" s="50"/>
      <c r="ABI725" s="50"/>
      <c r="ABJ725" s="50"/>
      <c r="ABK725" s="50"/>
      <c r="ABL725" s="50"/>
      <c r="ABM725" s="50"/>
      <c r="ABN725" s="50"/>
      <c r="ABO725" s="50"/>
      <c r="ABP725" s="50"/>
      <c r="ABQ725" s="50"/>
      <c r="ABR725" s="50"/>
      <c r="ABS725" s="50"/>
      <c r="ABT725" s="50"/>
      <c r="ABU725" s="50"/>
      <c r="ABV725" s="50"/>
      <c r="ABW725" s="50"/>
      <c r="ABX725" s="50"/>
      <c r="ABY725" s="50"/>
      <c r="ABZ725" s="50"/>
      <c r="ACA725" s="50"/>
      <c r="ACB725" s="50"/>
      <c r="ACC725" s="50"/>
      <c r="ACD725" s="50"/>
      <c r="ACE725" s="50"/>
      <c r="ACF725" s="50"/>
      <c r="ACG725" s="50"/>
      <c r="ACH725" s="50"/>
      <c r="ACI725" s="50"/>
      <c r="ACJ725" s="50"/>
      <c r="ACK725" s="50"/>
      <c r="ACL725" s="50"/>
      <c r="ACM725" s="50"/>
      <c r="ACN725" s="50"/>
      <c r="ACP725" s="50"/>
      <c r="ACR725" s="50"/>
      <c r="ACS725" s="50"/>
      <c r="ACT725" s="50"/>
      <c r="ACU725" s="50"/>
      <c r="ACV725" s="50"/>
      <c r="ACW725" s="50"/>
      <c r="ACX725" s="50"/>
      <c r="ACY725" s="50"/>
      <c r="ADD725" s="50"/>
      <c r="ADE725" s="50"/>
      <c r="ADF725" s="50"/>
      <c r="ADG725" s="50"/>
      <c r="ADH725" s="50"/>
      <c r="ADI725" s="50"/>
      <c r="ADJ725" s="50"/>
      <c r="ADK725" s="50"/>
      <c r="ADL725" s="50"/>
      <c r="ADM725" s="50"/>
      <c r="ADN725" s="50"/>
      <c r="ADO725" s="50"/>
      <c r="ADP725" s="50"/>
      <c r="ADQ725" s="50"/>
      <c r="ADR725" s="50"/>
      <c r="ADS725" s="50"/>
      <c r="ADT725" s="50"/>
      <c r="ADU725" s="50"/>
      <c r="ADV725" s="50"/>
      <c r="ADW725" s="50"/>
      <c r="ADX725" s="50"/>
      <c r="ADY725" s="50"/>
      <c r="ADZ725" s="50"/>
      <c r="AEA725" s="50"/>
      <c r="AEB725" s="50"/>
      <c r="AEC725" s="50"/>
      <c r="AED725" s="50"/>
      <c r="AEE725" s="50"/>
      <c r="AEF725" s="50"/>
      <c r="AEG725" s="50"/>
      <c r="AEH725" s="50"/>
      <c r="AEI725" s="50"/>
      <c r="AEJ725" s="50"/>
      <c r="AEK725" s="50"/>
      <c r="AEL725" s="50"/>
      <c r="AEM725" s="50"/>
      <c r="AEN725" s="50"/>
      <c r="AEO725" s="50"/>
      <c r="AEP725" s="50"/>
      <c r="AEQ725" s="50"/>
      <c r="AER725" s="50"/>
      <c r="AES725" s="50"/>
      <c r="AET725" s="50"/>
      <c r="AEU725" s="50"/>
      <c r="AEV725" s="50"/>
      <c r="AEW725" s="50"/>
      <c r="AEX725" s="50"/>
      <c r="AEY725" s="50"/>
      <c r="AEZ725" s="50"/>
      <c r="AFA725" s="50"/>
      <c r="AFB725" s="50"/>
      <c r="AFC725" s="50"/>
      <c r="AFD725" s="50"/>
      <c r="AFE725" s="50"/>
      <c r="AFF725" s="50"/>
      <c r="AFG725" s="50"/>
      <c r="AFH725" s="50"/>
      <c r="AFI725" s="50"/>
      <c r="AFJ725" s="50"/>
      <c r="AFK725" s="50"/>
      <c r="AFL725" s="50"/>
      <c r="AFM725" s="50"/>
      <c r="AFN725" s="50"/>
      <c r="AFO725" s="50"/>
      <c r="AFP725" s="50"/>
      <c r="AFQ725" s="50"/>
      <c r="AFR725" s="50"/>
      <c r="AFS725" s="50"/>
      <c r="AFT725" s="50"/>
      <c r="AFU725" s="50"/>
      <c r="AFV725" s="50"/>
      <c r="AFW725" s="50"/>
      <c r="AFX725" s="50"/>
      <c r="AFY725" s="50"/>
      <c r="AFZ725" s="50"/>
      <c r="AGA725" s="50"/>
      <c r="AGB725" s="50"/>
      <c r="AGC725" s="50"/>
      <c r="AGD725" s="50"/>
      <c r="AGE725" s="50"/>
      <c r="AGF725" s="50"/>
      <c r="AGG725" s="50"/>
      <c r="AGH725" s="50"/>
      <c r="AGI725" s="50"/>
      <c r="AGJ725" s="50"/>
      <c r="AGK725" s="50"/>
      <c r="AGL725" s="50"/>
      <c r="AGM725" s="50"/>
      <c r="AGN725" s="50"/>
      <c r="AGO725" s="50"/>
      <c r="AGP725" s="50"/>
      <c r="AGQ725" s="50"/>
      <c r="AGR725" s="50"/>
      <c r="AGS725" s="50"/>
      <c r="AGT725" s="50"/>
      <c r="AGU725" s="50"/>
      <c r="AGV725" s="50"/>
      <c r="AGW725" s="50"/>
      <c r="AGX725" s="50"/>
      <c r="AGY725" s="50"/>
      <c r="AGZ725" s="50"/>
      <c r="AHA725" s="50"/>
      <c r="AHB725" s="50"/>
      <c r="AHC725" s="50"/>
      <c r="AHD725" s="50"/>
      <c r="AHE725" s="50"/>
      <c r="AHF725" s="50"/>
      <c r="AHG725" s="50"/>
      <c r="AHH725" s="50"/>
      <c r="AHI725" s="50"/>
      <c r="AHJ725" s="50"/>
      <c r="AHK725" s="50"/>
      <c r="AHL725" s="50"/>
      <c r="AHM725" s="50"/>
      <c r="AHN725" s="50"/>
      <c r="AHO725" s="50"/>
      <c r="AHP725" s="50"/>
      <c r="AHQ725" s="50"/>
      <c r="AHR725" s="50"/>
      <c r="AHS725" s="50"/>
      <c r="AHT725" s="50"/>
      <c r="AHU725" s="50"/>
      <c r="AHV725" s="50"/>
      <c r="AHW725" s="50"/>
      <c r="AHX725" s="50"/>
      <c r="AHY725" s="50"/>
      <c r="AHZ725" s="50"/>
      <c r="AIA725" s="50"/>
      <c r="AIB725" s="50"/>
      <c r="AIC725" s="50"/>
      <c r="AID725" s="50"/>
      <c r="AIE725" s="50"/>
      <c r="AIF725" s="50"/>
      <c r="AIG725" s="50"/>
      <c r="AIH725" s="50"/>
      <c r="AII725" s="50"/>
      <c r="AIJ725" s="50"/>
      <c r="AIK725" s="50"/>
      <c r="AIL725" s="50"/>
      <c r="AIM725" s="50"/>
      <c r="AIN725" s="50"/>
      <c r="AIO725" s="50"/>
      <c r="AIP725" s="50"/>
      <c r="AIQ725" s="50"/>
      <c r="AIR725" s="50"/>
      <c r="AIS725" s="50"/>
      <c r="AIT725" s="50"/>
      <c r="AIU725" s="50"/>
      <c r="AIV725" s="50"/>
      <c r="AIW725" s="50"/>
      <c r="AIX725" s="50"/>
      <c r="AIY725" s="50"/>
      <c r="AIZ725" s="50"/>
      <c r="AJA725" s="50"/>
      <c r="AJB725" s="50"/>
      <c r="AJC725" s="50"/>
      <c r="AJD725" s="50"/>
      <c r="AJE725" s="50"/>
      <c r="AJF725" s="50"/>
      <c r="AJG725" s="50"/>
      <c r="AJH725" s="50"/>
      <c r="AJI725" s="50"/>
      <c r="AJJ725" s="50"/>
      <c r="AJK725" s="50"/>
      <c r="AJL725" s="50"/>
      <c r="AJM725" s="50"/>
      <c r="AJN725" s="50"/>
      <c r="AJO725" s="50"/>
      <c r="AJP725" s="50"/>
      <c r="AJQ725" s="50"/>
      <c r="AJR725" s="50"/>
      <c r="AJS725" s="50"/>
      <c r="AJT725" s="50"/>
      <c r="AJU725" s="50"/>
      <c r="AJV725" s="50"/>
      <c r="AJW725" s="50"/>
      <c r="AJX725" s="50"/>
      <c r="AJY725" s="50"/>
      <c r="AJZ725" s="50"/>
      <c r="AKA725" s="50"/>
      <c r="AKB725" s="50"/>
      <c r="AKC725" s="50"/>
      <c r="AKD725" s="50"/>
      <c r="AKE725" s="50"/>
      <c r="AKF725" s="50"/>
      <c r="AKG725" s="50"/>
      <c r="AKH725" s="50"/>
      <c r="AKI725" s="50"/>
      <c r="AKJ725" s="50"/>
      <c r="AKK725" s="50"/>
      <c r="AKL725" s="50"/>
      <c r="AKM725" s="50"/>
      <c r="AKN725" s="50"/>
      <c r="AKO725" s="50"/>
      <c r="AKP725" s="50"/>
      <c r="AKQ725" s="50"/>
      <c r="AKR725" s="50"/>
      <c r="AKS725" s="50"/>
      <c r="AKT725" s="50"/>
      <c r="AKU725" s="50"/>
      <c r="AKV725" s="50"/>
      <c r="AKW725" s="50"/>
      <c r="AKX725" s="50"/>
      <c r="AKY725" s="50"/>
      <c r="AKZ725" s="50"/>
      <c r="ALA725" s="50"/>
      <c r="ALB725" s="50"/>
      <c r="ALC725" s="50"/>
      <c r="ALD725" s="50"/>
      <c r="ALE725" s="50"/>
      <c r="ALF725" s="50"/>
      <c r="ALG725" s="50"/>
      <c r="ALH725" s="50"/>
      <c r="ALI725" s="50"/>
      <c r="ALJ725" s="50"/>
      <c r="ALK725" s="50"/>
      <c r="ALL725" s="50"/>
      <c r="ALM725" s="50"/>
      <c r="ALN725" s="50"/>
      <c r="ALO725" s="50"/>
      <c r="ALP725" s="50"/>
      <c r="ALQ725" s="50"/>
      <c r="ALR725" s="50"/>
      <c r="ALS725" s="50"/>
      <c r="ALT725" s="50"/>
      <c r="ALU725" s="50"/>
      <c r="ALV725" s="50"/>
      <c r="ALW725" s="50"/>
      <c r="ALX725" s="50"/>
      <c r="ALY725" s="50"/>
      <c r="ALZ725" s="50"/>
      <c r="AMA725" s="50"/>
      <c r="AMB725" s="50"/>
      <c r="AMC725" s="50"/>
      <c r="AMD725" s="50"/>
      <c r="AME725" s="50"/>
      <c r="AMF725" s="50"/>
      <c r="AMG725" s="50"/>
      <c r="AMH725" s="50"/>
      <c r="AMI725" s="50"/>
      <c r="AMJ725" s="50"/>
      <c r="AML725" s="50"/>
      <c r="AMN725" s="50"/>
      <c r="AMO725" s="50"/>
      <c r="AMP725" s="50"/>
      <c r="AMQ725" s="50"/>
      <c r="AMR725" s="50"/>
      <c r="AMS725" s="50"/>
      <c r="AMT725" s="50"/>
      <c r="AMU725" s="50"/>
      <c r="AMZ725" s="50"/>
      <c r="ANA725" s="50"/>
      <c r="ANB725" s="50"/>
      <c r="ANC725" s="50"/>
      <c r="AND725" s="50"/>
      <c r="ANE725" s="50"/>
      <c r="ANF725" s="50"/>
      <c r="ANG725" s="50"/>
      <c r="ANH725" s="50"/>
      <c r="ANI725" s="50"/>
      <c r="ANJ725" s="50"/>
      <c r="ANK725" s="50"/>
      <c r="ANL725" s="50"/>
      <c r="ANM725" s="50"/>
      <c r="ANN725" s="50"/>
      <c r="ANO725" s="50"/>
      <c r="ANP725" s="50"/>
      <c r="ANQ725" s="50"/>
      <c r="ANR725" s="50"/>
      <c r="ANS725" s="50"/>
      <c r="ANT725" s="50"/>
      <c r="ANU725" s="50"/>
      <c r="ANV725" s="50"/>
      <c r="ANW725" s="50"/>
      <c r="ANX725" s="50"/>
      <c r="ANY725" s="50"/>
      <c r="ANZ725" s="50"/>
      <c r="AOA725" s="50"/>
      <c r="AOB725" s="50"/>
      <c r="AOC725" s="50"/>
      <c r="AOD725" s="50"/>
      <c r="AOE725" s="50"/>
      <c r="AOF725" s="50"/>
      <c r="AOG725" s="50"/>
      <c r="AOH725" s="50"/>
      <c r="AOI725" s="50"/>
      <c r="AOJ725" s="50"/>
      <c r="AOK725" s="50"/>
      <c r="AOL725" s="50"/>
      <c r="AOM725" s="50"/>
      <c r="AON725" s="50"/>
      <c r="AOO725" s="50"/>
      <c r="AOP725" s="50"/>
      <c r="AOQ725" s="50"/>
      <c r="AOR725" s="50"/>
      <c r="AOS725" s="50"/>
      <c r="AOT725" s="50"/>
      <c r="AOU725" s="50"/>
      <c r="AOV725" s="50"/>
      <c r="AOW725" s="50"/>
      <c r="AOX725" s="50"/>
      <c r="AOY725" s="50"/>
      <c r="AOZ725" s="50"/>
      <c r="APA725" s="50"/>
      <c r="APB725" s="50"/>
      <c r="APC725" s="50"/>
      <c r="APD725" s="50"/>
      <c r="APE725" s="50"/>
      <c r="APF725" s="50"/>
      <c r="APG725" s="50"/>
      <c r="APH725" s="50"/>
      <c r="API725" s="50"/>
      <c r="APJ725" s="50"/>
      <c r="APK725" s="50"/>
      <c r="APL725" s="50"/>
      <c r="APM725" s="50"/>
      <c r="APN725" s="50"/>
      <c r="APO725" s="50"/>
      <c r="APP725" s="50"/>
      <c r="APQ725" s="50"/>
      <c r="APR725" s="50"/>
      <c r="APS725" s="50"/>
      <c r="APT725" s="50"/>
      <c r="APU725" s="50"/>
      <c r="APV725" s="50"/>
      <c r="APW725" s="50"/>
      <c r="APX725" s="50"/>
      <c r="APY725" s="50"/>
      <c r="APZ725" s="50"/>
      <c r="AQA725" s="50"/>
      <c r="AQB725" s="50"/>
      <c r="AQC725" s="50"/>
      <c r="AQD725" s="50"/>
      <c r="AQE725" s="50"/>
      <c r="AQF725" s="50"/>
      <c r="AQG725" s="50"/>
      <c r="AQH725" s="50"/>
      <c r="AQI725" s="50"/>
      <c r="AQJ725" s="50"/>
      <c r="AQK725" s="50"/>
      <c r="AQL725" s="50"/>
      <c r="AQM725" s="50"/>
      <c r="AQN725" s="50"/>
      <c r="AQO725" s="50"/>
      <c r="AQP725" s="50"/>
      <c r="AQQ725" s="50"/>
      <c r="AQR725" s="50"/>
      <c r="AQS725" s="50"/>
      <c r="AQT725" s="50"/>
      <c r="AQU725" s="50"/>
      <c r="AQV725" s="50"/>
      <c r="AQW725" s="50"/>
      <c r="AQX725" s="50"/>
      <c r="AQY725" s="50"/>
      <c r="AQZ725" s="50"/>
      <c r="ARA725" s="50"/>
      <c r="ARB725" s="50"/>
      <c r="ARC725" s="50"/>
      <c r="ARD725" s="50"/>
      <c r="ARE725" s="50"/>
      <c r="ARF725" s="50"/>
      <c r="ARG725" s="50"/>
      <c r="ARH725" s="50"/>
      <c r="ARI725" s="50"/>
      <c r="ARJ725" s="50"/>
      <c r="ARK725" s="50"/>
      <c r="ARL725" s="50"/>
      <c r="ARM725" s="50"/>
      <c r="ARN725" s="50"/>
      <c r="ARO725" s="50"/>
      <c r="ARP725" s="50"/>
      <c r="ARQ725" s="50"/>
      <c r="ARR725" s="50"/>
      <c r="ARS725" s="50"/>
      <c r="ART725" s="50"/>
      <c r="ARU725" s="50"/>
      <c r="ARV725" s="50"/>
      <c r="ARW725" s="50"/>
      <c r="ARX725" s="50"/>
      <c r="ARY725" s="50"/>
      <c r="ARZ725" s="50"/>
      <c r="ASA725" s="50"/>
      <c r="ASB725" s="50"/>
      <c r="ASC725" s="50"/>
      <c r="ASD725" s="50"/>
      <c r="ASE725" s="50"/>
      <c r="ASF725" s="50"/>
      <c r="ASG725" s="50"/>
      <c r="ASH725" s="50"/>
      <c r="ASI725" s="50"/>
      <c r="ASJ725" s="50"/>
      <c r="ASK725" s="50"/>
      <c r="ASL725" s="50"/>
      <c r="ASM725" s="50"/>
      <c r="ASN725" s="50"/>
      <c r="ASO725" s="50"/>
      <c r="ASP725" s="50"/>
      <c r="ASQ725" s="50"/>
      <c r="ASR725" s="50"/>
      <c r="ASS725" s="50"/>
      <c r="AST725" s="50"/>
      <c r="ASU725" s="50"/>
      <c r="ASV725" s="50"/>
      <c r="ASW725" s="50"/>
      <c r="ASX725" s="50"/>
      <c r="ASY725" s="50"/>
      <c r="ASZ725" s="50"/>
      <c r="ATA725" s="50"/>
      <c r="ATB725" s="50"/>
      <c r="ATC725" s="50"/>
      <c r="ATD725" s="50"/>
      <c r="ATE725" s="50"/>
      <c r="ATF725" s="50"/>
      <c r="ATG725" s="50"/>
      <c r="ATH725" s="50"/>
      <c r="ATI725" s="50"/>
      <c r="ATJ725" s="50"/>
      <c r="ATK725" s="50"/>
      <c r="ATL725" s="50"/>
      <c r="ATM725" s="50"/>
      <c r="ATN725" s="50"/>
      <c r="ATO725" s="50"/>
      <c r="ATP725" s="50"/>
      <c r="ATQ725" s="50"/>
      <c r="ATR725" s="50"/>
      <c r="ATS725" s="50"/>
      <c r="ATT725" s="50"/>
      <c r="ATU725" s="50"/>
      <c r="ATV725" s="50"/>
      <c r="ATW725" s="50"/>
      <c r="ATX725" s="50"/>
      <c r="ATY725" s="50"/>
      <c r="ATZ725" s="50"/>
      <c r="AUA725" s="50"/>
      <c r="AUB725" s="50"/>
      <c r="AUC725" s="50"/>
      <c r="AUD725" s="50"/>
      <c r="AUE725" s="50"/>
      <c r="AUF725" s="50"/>
      <c r="AUG725" s="50"/>
      <c r="AUH725" s="50"/>
      <c r="AUI725" s="50"/>
      <c r="AUJ725" s="50"/>
      <c r="AUK725" s="50"/>
      <c r="AUL725" s="50"/>
      <c r="AUM725" s="50"/>
      <c r="AUN725" s="50"/>
      <c r="AUO725" s="50"/>
      <c r="AUP725" s="50"/>
      <c r="AUQ725" s="50"/>
      <c r="AUR725" s="50"/>
      <c r="AUS725" s="50"/>
      <c r="AUT725" s="50"/>
      <c r="AUU725" s="50"/>
      <c r="AUV725" s="50"/>
      <c r="AUW725" s="50"/>
      <c r="AUX725" s="50"/>
      <c r="AUY725" s="50"/>
      <c r="AUZ725" s="50"/>
      <c r="AVA725" s="50"/>
      <c r="AVB725" s="50"/>
      <c r="AVC725" s="50"/>
      <c r="AVD725" s="50"/>
      <c r="AVE725" s="50"/>
      <c r="AVF725" s="50"/>
      <c r="AVG725" s="50"/>
      <c r="AVH725" s="50"/>
      <c r="AVI725" s="50"/>
      <c r="AVJ725" s="50"/>
      <c r="AVK725" s="50"/>
      <c r="AVL725" s="50"/>
      <c r="AVM725" s="50"/>
      <c r="AVN725" s="50"/>
      <c r="AVO725" s="50"/>
      <c r="AVP725" s="50"/>
      <c r="AVQ725" s="50"/>
      <c r="AVR725" s="50"/>
      <c r="AVS725" s="50"/>
      <c r="AVT725" s="50"/>
      <c r="AVU725" s="50"/>
      <c r="AVV725" s="50"/>
      <c r="AVW725" s="50"/>
      <c r="AVX725" s="50"/>
      <c r="AVY725" s="50"/>
      <c r="AVZ725" s="50"/>
      <c r="AWA725" s="50"/>
      <c r="AWB725" s="50"/>
      <c r="AWC725" s="50"/>
      <c r="AWD725" s="50"/>
      <c r="AWE725" s="50"/>
      <c r="AWF725" s="50"/>
      <c r="AWH725" s="50"/>
      <c r="AWJ725" s="50"/>
      <c r="AWK725" s="50"/>
      <c r="AWL725" s="50"/>
      <c r="AWM725" s="50"/>
      <c r="AWN725" s="50"/>
      <c r="AWO725" s="50"/>
      <c r="AWP725" s="50"/>
      <c r="AWQ725" s="50"/>
      <c r="AWV725" s="50"/>
      <c r="AWW725" s="50"/>
      <c r="AWX725" s="50"/>
      <c r="AWY725" s="50"/>
      <c r="AWZ725" s="50"/>
      <c r="AXA725" s="50"/>
      <c r="AXB725" s="50"/>
      <c r="AXC725" s="50"/>
      <c r="AXD725" s="50"/>
      <c r="AXE725" s="50"/>
      <c r="AXF725" s="50"/>
      <c r="AXG725" s="50"/>
      <c r="AXH725" s="50"/>
      <c r="AXI725" s="50"/>
      <c r="AXJ725" s="50"/>
      <c r="AXK725" s="50"/>
      <c r="AXL725" s="50"/>
      <c r="AXM725" s="50"/>
      <c r="AXN725" s="50"/>
      <c r="AXO725" s="50"/>
      <c r="AXP725" s="50"/>
      <c r="AXQ725" s="50"/>
      <c r="AXR725" s="50"/>
      <c r="AXS725" s="50"/>
      <c r="AXT725" s="50"/>
      <c r="AXU725" s="50"/>
      <c r="AXV725" s="50"/>
      <c r="AXW725" s="50"/>
      <c r="AXX725" s="50"/>
      <c r="AXY725" s="50"/>
      <c r="AXZ725" s="50"/>
      <c r="AYA725" s="50"/>
      <c r="AYB725" s="50"/>
      <c r="AYC725" s="50"/>
      <c r="AYD725" s="50"/>
      <c r="AYE725" s="50"/>
      <c r="AYF725" s="50"/>
      <c r="AYG725" s="50"/>
      <c r="AYH725" s="50"/>
      <c r="AYI725" s="50"/>
      <c r="AYJ725" s="50"/>
      <c r="AYK725" s="50"/>
      <c r="AYL725" s="50"/>
      <c r="AYM725" s="50"/>
      <c r="AYN725" s="50"/>
      <c r="AYO725" s="50"/>
      <c r="AYP725" s="50"/>
      <c r="AYQ725" s="50"/>
      <c r="AYR725" s="50"/>
      <c r="AYS725" s="50"/>
      <c r="AYT725" s="50"/>
      <c r="AYU725" s="50"/>
      <c r="AYV725" s="50"/>
      <c r="AYW725" s="50"/>
      <c r="AYX725" s="50"/>
      <c r="AYY725" s="50"/>
      <c r="AYZ725" s="50"/>
      <c r="AZA725" s="50"/>
      <c r="AZB725" s="50"/>
      <c r="AZC725" s="50"/>
      <c r="AZD725" s="50"/>
      <c r="AZE725" s="50"/>
      <c r="AZF725" s="50"/>
      <c r="AZG725" s="50"/>
      <c r="AZH725" s="50"/>
      <c r="AZI725" s="50"/>
      <c r="AZJ725" s="50"/>
      <c r="AZK725" s="50"/>
      <c r="AZL725" s="50"/>
      <c r="AZM725" s="50"/>
      <c r="AZN725" s="50"/>
      <c r="AZO725" s="50"/>
      <c r="AZP725" s="50"/>
      <c r="AZQ725" s="50"/>
      <c r="AZR725" s="50"/>
      <c r="AZS725" s="50"/>
      <c r="AZT725" s="50"/>
      <c r="AZU725" s="50"/>
      <c r="AZV725" s="50"/>
      <c r="AZW725" s="50"/>
      <c r="AZX725" s="50"/>
      <c r="AZY725" s="50"/>
      <c r="AZZ725" s="50"/>
      <c r="BAA725" s="50"/>
      <c r="BAB725" s="50"/>
      <c r="BAC725" s="50"/>
      <c r="BAD725" s="50"/>
      <c r="BAE725" s="50"/>
      <c r="BAF725" s="50"/>
      <c r="BAG725" s="50"/>
      <c r="BAH725" s="50"/>
      <c r="BAI725" s="50"/>
      <c r="BAJ725" s="50"/>
      <c r="BAK725" s="50"/>
      <c r="BAL725" s="50"/>
      <c r="BAM725" s="50"/>
      <c r="BAN725" s="50"/>
      <c r="BAO725" s="50"/>
      <c r="BAP725" s="50"/>
      <c r="BAQ725" s="50"/>
      <c r="BAR725" s="50"/>
      <c r="BAS725" s="50"/>
      <c r="BAT725" s="50"/>
      <c r="BAU725" s="50"/>
      <c r="BAV725" s="50"/>
      <c r="BAW725" s="50"/>
      <c r="BAX725" s="50"/>
      <c r="BAY725" s="50"/>
      <c r="BAZ725" s="50"/>
      <c r="BBA725" s="50"/>
      <c r="BBB725" s="50"/>
      <c r="BBC725" s="50"/>
      <c r="BBD725" s="50"/>
      <c r="BBE725" s="50"/>
      <c r="BBF725" s="50"/>
      <c r="BBG725" s="50"/>
      <c r="BBH725" s="50"/>
      <c r="BBI725" s="50"/>
      <c r="BBJ725" s="50"/>
      <c r="BBK725" s="50"/>
      <c r="BBL725" s="50"/>
      <c r="BBM725" s="50"/>
      <c r="BBN725" s="50"/>
      <c r="BBO725" s="50"/>
      <c r="BBP725" s="50"/>
      <c r="BBQ725" s="50"/>
      <c r="BBR725" s="50"/>
      <c r="BBS725" s="50"/>
      <c r="BBT725" s="50"/>
      <c r="BBU725" s="50"/>
      <c r="BBV725" s="50"/>
      <c r="BBW725" s="50"/>
      <c r="BBX725" s="50"/>
      <c r="BBY725" s="50"/>
      <c r="BBZ725" s="50"/>
      <c r="BCA725" s="50"/>
      <c r="BCB725" s="50"/>
      <c r="BCC725" s="50"/>
      <c r="BCD725" s="50"/>
      <c r="BCE725" s="50"/>
      <c r="BCF725" s="50"/>
      <c r="BCG725" s="50"/>
      <c r="BCH725" s="50"/>
      <c r="BCI725" s="50"/>
      <c r="BCJ725" s="50"/>
      <c r="BCK725" s="50"/>
      <c r="BCL725" s="50"/>
      <c r="BCM725" s="50"/>
      <c r="BCN725" s="50"/>
      <c r="BCO725" s="50"/>
      <c r="BCP725" s="50"/>
      <c r="BCQ725" s="50"/>
      <c r="BCR725" s="50"/>
      <c r="BCS725" s="50"/>
      <c r="BCT725" s="50"/>
      <c r="BCU725" s="50"/>
      <c r="BCV725" s="50"/>
      <c r="BCW725" s="50"/>
      <c r="BCX725" s="50"/>
      <c r="BCY725" s="50"/>
      <c r="BCZ725" s="50"/>
      <c r="BDA725" s="50"/>
      <c r="BDB725" s="50"/>
      <c r="BDC725" s="50"/>
      <c r="BDD725" s="50"/>
      <c r="BDE725" s="50"/>
      <c r="BDF725" s="50"/>
      <c r="BDG725" s="50"/>
      <c r="BDH725" s="50"/>
      <c r="BDI725" s="50"/>
      <c r="BDJ725" s="50"/>
      <c r="BDK725" s="50"/>
      <c r="BDL725" s="50"/>
      <c r="BDM725" s="50"/>
      <c r="BDN725" s="50"/>
      <c r="BDO725" s="50"/>
      <c r="BDP725" s="50"/>
      <c r="BDQ725" s="50"/>
      <c r="BDR725" s="50"/>
      <c r="BDS725" s="50"/>
      <c r="BDT725" s="50"/>
      <c r="BDU725" s="50"/>
      <c r="BDV725" s="50"/>
      <c r="BDW725" s="50"/>
      <c r="BDX725" s="50"/>
      <c r="BDY725" s="50"/>
      <c r="BDZ725" s="50"/>
      <c r="BEA725" s="50"/>
      <c r="BEB725" s="50"/>
      <c r="BEC725" s="50"/>
      <c r="BED725" s="50"/>
      <c r="BEE725" s="50"/>
      <c r="BEF725" s="50"/>
      <c r="BEG725" s="50"/>
      <c r="BEH725" s="50"/>
      <c r="BEI725" s="50"/>
      <c r="BEJ725" s="50"/>
      <c r="BEK725" s="50"/>
      <c r="BEL725" s="50"/>
      <c r="BEM725" s="50"/>
      <c r="BEN725" s="50"/>
      <c r="BEO725" s="50"/>
      <c r="BEP725" s="50"/>
      <c r="BEQ725" s="50"/>
      <c r="BER725" s="50"/>
      <c r="BES725" s="50"/>
      <c r="BET725" s="50"/>
      <c r="BEU725" s="50"/>
      <c r="BEV725" s="50"/>
      <c r="BEW725" s="50"/>
      <c r="BEX725" s="50"/>
      <c r="BEY725" s="50"/>
      <c r="BEZ725" s="50"/>
      <c r="BFA725" s="50"/>
      <c r="BFB725" s="50"/>
      <c r="BFC725" s="50"/>
      <c r="BFD725" s="50"/>
      <c r="BFE725" s="50"/>
      <c r="BFF725" s="50"/>
      <c r="BFG725" s="50"/>
      <c r="BFH725" s="50"/>
      <c r="BFI725" s="50"/>
      <c r="BFJ725" s="50"/>
      <c r="BFK725" s="50"/>
      <c r="BFL725" s="50"/>
      <c r="BFM725" s="50"/>
      <c r="BFN725" s="50"/>
      <c r="BFO725" s="50"/>
      <c r="BFP725" s="50"/>
      <c r="BFQ725" s="50"/>
      <c r="BFR725" s="50"/>
      <c r="BFS725" s="50"/>
      <c r="BFT725" s="50"/>
      <c r="BFU725" s="50"/>
      <c r="BFV725" s="50"/>
      <c r="BFW725" s="50"/>
      <c r="BFX725" s="50"/>
      <c r="BFY725" s="50"/>
      <c r="BFZ725" s="50"/>
      <c r="BGA725" s="50"/>
      <c r="BGB725" s="50"/>
      <c r="BGD725" s="50"/>
      <c r="BGF725" s="50"/>
      <c r="BGG725" s="50"/>
      <c r="BGH725" s="50"/>
      <c r="BGI725" s="50"/>
      <c r="BGJ725" s="50"/>
      <c r="BGK725" s="50"/>
      <c r="BGL725" s="50"/>
      <c r="BGM725" s="50"/>
      <c r="BGR725" s="50"/>
      <c r="BGS725" s="50"/>
      <c r="BGT725" s="50"/>
      <c r="BGU725" s="50"/>
      <c r="BGV725" s="50"/>
      <c r="BGW725" s="50"/>
      <c r="BGX725" s="50"/>
      <c r="BGY725" s="50"/>
      <c r="BGZ725" s="50"/>
      <c r="BHA725" s="50"/>
      <c r="BHB725" s="50"/>
      <c r="BHC725" s="50"/>
      <c r="BHD725" s="50"/>
      <c r="BHE725" s="50"/>
      <c r="BHF725" s="50"/>
      <c r="BHG725" s="50"/>
      <c r="BHH725" s="50"/>
      <c r="BHI725" s="50"/>
      <c r="BHJ725" s="50"/>
      <c r="BHK725" s="50"/>
      <c r="BHL725" s="50"/>
      <c r="BHM725" s="50"/>
      <c r="BHN725" s="50"/>
      <c r="BHO725" s="50"/>
      <c r="BHP725" s="50"/>
      <c r="BHQ725" s="50"/>
      <c r="BHR725" s="50"/>
      <c r="BHS725" s="50"/>
      <c r="BHT725" s="50"/>
      <c r="BHU725" s="50"/>
      <c r="BHV725" s="50"/>
      <c r="BHW725" s="50"/>
      <c r="BHX725" s="50"/>
      <c r="BHY725" s="50"/>
      <c r="BHZ725" s="50"/>
      <c r="BIA725" s="50"/>
      <c r="BIB725" s="50"/>
      <c r="BIC725" s="50"/>
      <c r="BID725" s="50"/>
      <c r="BIE725" s="50"/>
      <c r="BIF725" s="50"/>
      <c r="BIG725" s="50"/>
      <c r="BIH725" s="50"/>
      <c r="BII725" s="50"/>
      <c r="BIJ725" s="50"/>
      <c r="BIK725" s="50"/>
      <c r="BIL725" s="50"/>
      <c r="BIM725" s="50"/>
      <c r="BIN725" s="50"/>
      <c r="BIO725" s="50"/>
      <c r="BIP725" s="50"/>
      <c r="BIQ725" s="50"/>
      <c r="BIR725" s="50"/>
      <c r="BIS725" s="50"/>
      <c r="BIT725" s="50"/>
      <c r="BIU725" s="50"/>
      <c r="BIV725" s="50"/>
      <c r="BIW725" s="50"/>
      <c r="BIX725" s="50"/>
      <c r="BIY725" s="50"/>
      <c r="BIZ725" s="50"/>
      <c r="BJA725" s="50"/>
      <c r="BJB725" s="50"/>
      <c r="BJC725" s="50"/>
      <c r="BJD725" s="50"/>
      <c r="BJE725" s="50"/>
      <c r="BJF725" s="50"/>
      <c r="BJG725" s="50"/>
      <c r="BJH725" s="50"/>
      <c r="BJI725" s="50"/>
      <c r="BJJ725" s="50"/>
      <c r="BJK725" s="50"/>
      <c r="BJL725" s="50"/>
      <c r="BJM725" s="50"/>
      <c r="BJN725" s="50"/>
      <c r="BJO725" s="50"/>
      <c r="BJP725" s="50"/>
      <c r="BJQ725" s="50"/>
      <c r="BJR725" s="50"/>
      <c r="BJS725" s="50"/>
      <c r="BJT725" s="50"/>
      <c r="BJU725" s="50"/>
      <c r="BJV725" s="50"/>
      <c r="BJW725" s="50"/>
      <c r="BJX725" s="50"/>
      <c r="BJY725" s="50"/>
      <c r="BJZ725" s="50"/>
      <c r="BKA725" s="50"/>
      <c r="BKB725" s="50"/>
      <c r="BKC725" s="50"/>
      <c r="BKD725" s="50"/>
      <c r="BKE725" s="50"/>
      <c r="BKF725" s="50"/>
      <c r="BKG725" s="50"/>
      <c r="BKH725" s="50"/>
      <c r="BKI725" s="50"/>
      <c r="BKJ725" s="50"/>
      <c r="BKK725" s="50"/>
      <c r="BKL725" s="50"/>
      <c r="BKM725" s="50"/>
      <c r="BKN725" s="50"/>
      <c r="BKO725" s="50"/>
      <c r="BKP725" s="50"/>
      <c r="BKQ725" s="50"/>
      <c r="BKR725" s="50"/>
      <c r="BKS725" s="50"/>
      <c r="BKT725" s="50"/>
      <c r="BKU725" s="50"/>
      <c r="BKV725" s="50"/>
      <c r="BKW725" s="50"/>
      <c r="BKX725" s="50"/>
      <c r="BKY725" s="50"/>
      <c r="BKZ725" s="50"/>
      <c r="BLA725" s="50"/>
      <c r="BLB725" s="50"/>
      <c r="BLC725" s="50"/>
      <c r="BLD725" s="50"/>
      <c r="BLE725" s="50"/>
      <c r="BLF725" s="50"/>
      <c r="BLG725" s="50"/>
      <c r="BLH725" s="50"/>
      <c r="BLI725" s="50"/>
      <c r="BLJ725" s="50"/>
      <c r="BLK725" s="50"/>
      <c r="BLL725" s="50"/>
      <c r="BLM725" s="50"/>
      <c r="BLN725" s="50"/>
      <c r="BLO725" s="50"/>
      <c r="BLP725" s="50"/>
      <c r="BLQ725" s="50"/>
      <c r="BLR725" s="50"/>
      <c r="BLS725" s="50"/>
      <c r="BLT725" s="50"/>
      <c r="BLU725" s="50"/>
      <c r="BLV725" s="50"/>
      <c r="BLW725" s="50"/>
      <c r="BLX725" s="50"/>
      <c r="BLY725" s="50"/>
      <c r="BLZ725" s="50"/>
      <c r="BMA725" s="50"/>
      <c r="BMB725" s="50"/>
      <c r="BMC725" s="50"/>
      <c r="BMD725" s="50"/>
      <c r="BME725" s="50"/>
      <c r="BMF725" s="50"/>
      <c r="BMG725" s="50"/>
      <c r="BMH725" s="50"/>
      <c r="BMI725" s="50"/>
      <c r="BMJ725" s="50"/>
      <c r="BMK725" s="50"/>
      <c r="BML725" s="50"/>
      <c r="BMM725" s="50"/>
      <c r="BMN725" s="50"/>
      <c r="BMO725" s="50"/>
      <c r="BMP725" s="50"/>
      <c r="BMQ725" s="50"/>
      <c r="BMR725" s="50"/>
      <c r="BMS725" s="50"/>
      <c r="BMT725" s="50"/>
      <c r="BMU725" s="50"/>
      <c r="BMV725" s="50"/>
      <c r="BMW725" s="50"/>
      <c r="BMX725" s="50"/>
      <c r="BMY725" s="50"/>
      <c r="BMZ725" s="50"/>
      <c r="BNA725" s="50"/>
      <c r="BNB725" s="50"/>
      <c r="BNC725" s="50"/>
      <c r="BND725" s="50"/>
      <c r="BNE725" s="50"/>
      <c r="BNF725" s="50"/>
      <c r="BNG725" s="50"/>
      <c r="BNH725" s="50"/>
      <c r="BNI725" s="50"/>
      <c r="BNJ725" s="50"/>
      <c r="BNK725" s="50"/>
      <c r="BNL725" s="50"/>
      <c r="BNM725" s="50"/>
      <c r="BNN725" s="50"/>
      <c r="BNO725" s="50"/>
      <c r="BNP725" s="50"/>
      <c r="BNQ725" s="50"/>
      <c r="BNR725" s="50"/>
      <c r="BNS725" s="50"/>
      <c r="BNT725" s="50"/>
      <c r="BNU725" s="50"/>
      <c r="BNV725" s="50"/>
      <c r="BNW725" s="50"/>
      <c r="BNX725" s="50"/>
      <c r="BNY725" s="50"/>
      <c r="BNZ725" s="50"/>
      <c r="BOA725" s="50"/>
      <c r="BOB725" s="50"/>
      <c r="BOC725" s="50"/>
      <c r="BOD725" s="50"/>
      <c r="BOE725" s="50"/>
      <c r="BOF725" s="50"/>
      <c r="BOG725" s="50"/>
      <c r="BOH725" s="50"/>
      <c r="BOI725" s="50"/>
      <c r="BOJ725" s="50"/>
      <c r="BOK725" s="50"/>
      <c r="BOL725" s="50"/>
      <c r="BOM725" s="50"/>
      <c r="BON725" s="50"/>
      <c r="BOO725" s="50"/>
      <c r="BOP725" s="50"/>
      <c r="BOQ725" s="50"/>
      <c r="BOR725" s="50"/>
      <c r="BOS725" s="50"/>
      <c r="BOT725" s="50"/>
      <c r="BOU725" s="50"/>
      <c r="BOV725" s="50"/>
      <c r="BOW725" s="50"/>
      <c r="BOX725" s="50"/>
      <c r="BOY725" s="50"/>
      <c r="BOZ725" s="50"/>
      <c r="BPA725" s="50"/>
      <c r="BPB725" s="50"/>
      <c r="BPC725" s="50"/>
      <c r="BPD725" s="50"/>
      <c r="BPE725" s="50"/>
      <c r="BPF725" s="50"/>
      <c r="BPG725" s="50"/>
      <c r="BPH725" s="50"/>
      <c r="BPI725" s="50"/>
      <c r="BPJ725" s="50"/>
      <c r="BPK725" s="50"/>
      <c r="BPL725" s="50"/>
      <c r="BPM725" s="50"/>
      <c r="BPN725" s="50"/>
      <c r="BPO725" s="50"/>
      <c r="BPP725" s="50"/>
      <c r="BPQ725" s="50"/>
      <c r="BPR725" s="50"/>
      <c r="BPS725" s="50"/>
      <c r="BPT725" s="50"/>
      <c r="BPU725" s="50"/>
      <c r="BPV725" s="50"/>
      <c r="BPW725" s="50"/>
      <c r="BPX725" s="50"/>
      <c r="BPZ725" s="50"/>
      <c r="BQB725" s="50"/>
      <c r="BQC725" s="50"/>
      <c r="BQD725" s="50"/>
      <c r="BQE725" s="50"/>
      <c r="BQF725" s="50"/>
      <c r="BQG725" s="50"/>
      <c r="BQH725" s="50"/>
      <c r="BQI725" s="50"/>
      <c r="BQN725" s="50"/>
      <c r="BQO725" s="50"/>
      <c r="BQP725" s="50"/>
      <c r="BQQ725" s="50"/>
      <c r="BQR725" s="50"/>
      <c r="BQS725" s="50"/>
      <c r="BQT725" s="50"/>
      <c r="BQU725" s="50"/>
      <c r="BQV725" s="50"/>
      <c r="BQW725" s="50"/>
      <c r="BQX725" s="50"/>
      <c r="BQY725" s="50"/>
      <c r="BQZ725" s="50"/>
      <c r="BRA725" s="50"/>
      <c r="BRB725" s="50"/>
      <c r="BRC725" s="50"/>
      <c r="BRD725" s="50"/>
      <c r="BRE725" s="50"/>
      <c r="BRF725" s="50"/>
      <c r="BRG725" s="50"/>
      <c r="BRH725" s="50"/>
      <c r="BRI725" s="50"/>
      <c r="BRJ725" s="50"/>
      <c r="BRK725" s="50"/>
      <c r="BRL725" s="50"/>
      <c r="BRM725" s="50"/>
      <c r="BRN725" s="50"/>
      <c r="BRO725" s="50"/>
      <c r="BRP725" s="50"/>
      <c r="BRQ725" s="50"/>
      <c r="BRR725" s="50"/>
      <c r="BRS725" s="50"/>
      <c r="BRT725" s="50"/>
      <c r="BRU725" s="50"/>
      <c r="BRV725" s="50"/>
      <c r="BRW725" s="50"/>
      <c r="BRX725" s="50"/>
      <c r="BRY725" s="50"/>
      <c r="BRZ725" s="50"/>
      <c r="BSA725" s="50"/>
      <c r="BSB725" s="50"/>
      <c r="BSC725" s="50"/>
      <c r="BSD725" s="50"/>
      <c r="BSE725" s="50"/>
      <c r="BSF725" s="50"/>
      <c r="BSG725" s="50"/>
      <c r="BSH725" s="50"/>
      <c r="BSI725" s="50"/>
      <c r="BSJ725" s="50"/>
      <c r="BSK725" s="50"/>
      <c r="BSL725" s="50"/>
      <c r="BSM725" s="50"/>
      <c r="BSN725" s="50"/>
      <c r="BSO725" s="50"/>
      <c r="BSP725" s="50"/>
      <c r="BSQ725" s="50"/>
      <c r="BSR725" s="50"/>
      <c r="BSS725" s="50"/>
      <c r="BST725" s="50"/>
      <c r="BSU725" s="50"/>
      <c r="BSV725" s="50"/>
      <c r="BSW725" s="50"/>
      <c r="BSX725" s="50"/>
      <c r="BSY725" s="50"/>
      <c r="BSZ725" s="50"/>
      <c r="BTA725" s="50"/>
      <c r="BTB725" s="50"/>
      <c r="BTC725" s="50"/>
      <c r="BTD725" s="50"/>
      <c r="BTE725" s="50"/>
      <c r="BTF725" s="50"/>
      <c r="BTG725" s="50"/>
      <c r="BTH725" s="50"/>
      <c r="BTI725" s="50"/>
      <c r="BTJ725" s="50"/>
      <c r="BTK725" s="50"/>
      <c r="BTL725" s="50"/>
      <c r="BTM725" s="50"/>
      <c r="BTN725" s="50"/>
      <c r="BTO725" s="50"/>
      <c r="BTP725" s="50"/>
      <c r="BTQ725" s="50"/>
      <c r="BTR725" s="50"/>
      <c r="BTS725" s="50"/>
      <c r="BTT725" s="50"/>
      <c r="BTU725" s="50"/>
      <c r="BTV725" s="50"/>
      <c r="BTW725" s="50"/>
      <c r="BTX725" s="50"/>
      <c r="BTY725" s="50"/>
      <c r="BTZ725" s="50"/>
      <c r="BUA725" s="50"/>
      <c r="BUB725" s="50"/>
      <c r="BUC725" s="50"/>
      <c r="BUD725" s="50"/>
      <c r="BUE725" s="50"/>
      <c r="BUF725" s="50"/>
      <c r="BUG725" s="50"/>
      <c r="BUH725" s="50"/>
      <c r="BUI725" s="50"/>
      <c r="BUJ725" s="50"/>
      <c r="BUK725" s="50"/>
      <c r="BUL725" s="50"/>
      <c r="BUM725" s="50"/>
      <c r="BUN725" s="50"/>
      <c r="BUO725" s="50"/>
      <c r="BUP725" s="50"/>
      <c r="BUQ725" s="50"/>
      <c r="BUR725" s="50"/>
      <c r="BUS725" s="50"/>
      <c r="BUT725" s="50"/>
      <c r="BUU725" s="50"/>
      <c r="BUV725" s="50"/>
      <c r="BUW725" s="50"/>
      <c r="BUX725" s="50"/>
      <c r="BUY725" s="50"/>
      <c r="BUZ725" s="50"/>
      <c r="BVA725" s="50"/>
      <c r="BVB725" s="50"/>
      <c r="BVC725" s="50"/>
      <c r="BVD725" s="50"/>
      <c r="BVE725" s="50"/>
      <c r="BVF725" s="50"/>
      <c r="BVG725" s="50"/>
      <c r="BVH725" s="50"/>
      <c r="BVI725" s="50"/>
      <c r="BVJ725" s="50"/>
      <c r="BVK725" s="50"/>
      <c r="BVL725" s="50"/>
      <c r="BVM725" s="50"/>
      <c r="BVN725" s="50"/>
      <c r="BVO725" s="50"/>
      <c r="BVP725" s="50"/>
      <c r="BVQ725" s="50"/>
      <c r="BVR725" s="50"/>
      <c r="BVS725" s="50"/>
      <c r="BVT725" s="50"/>
      <c r="BVU725" s="50"/>
      <c r="BVV725" s="50"/>
      <c r="BVW725" s="50"/>
      <c r="BVX725" s="50"/>
      <c r="BVY725" s="50"/>
      <c r="BVZ725" s="50"/>
      <c r="BWA725" s="50"/>
      <c r="BWB725" s="50"/>
      <c r="BWC725" s="50"/>
      <c r="BWD725" s="50"/>
      <c r="BWE725" s="50"/>
      <c r="BWF725" s="50"/>
      <c r="BWG725" s="50"/>
      <c r="BWH725" s="50"/>
      <c r="BWI725" s="50"/>
      <c r="BWJ725" s="50"/>
      <c r="BWK725" s="50"/>
      <c r="BWL725" s="50"/>
      <c r="BWM725" s="50"/>
      <c r="BWN725" s="50"/>
      <c r="BWO725" s="50"/>
      <c r="BWP725" s="50"/>
      <c r="BWQ725" s="50"/>
      <c r="BWR725" s="50"/>
      <c r="BWS725" s="50"/>
      <c r="BWT725" s="50"/>
      <c r="BWU725" s="50"/>
      <c r="BWV725" s="50"/>
      <c r="BWW725" s="50"/>
      <c r="BWX725" s="50"/>
      <c r="BWY725" s="50"/>
      <c r="BWZ725" s="50"/>
      <c r="BXA725" s="50"/>
      <c r="BXB725" s="50"/>
      <c r="BXC725" s="50"/>
      <c r="BXD725" s="50"/>
      <c r="BXE725" s="50"/>
      <c r="BXF725" s="50"/>
      <c r="BXG725" s="50"/>
      <c r="BXH725" s="50"/>
      <c r="BXI725" s="50"/>
      <c r="BXJ725" s="50"/>
      <c r="BXK725" s="50"/>
      <c r="BXL725" s="50"/>
      <c r="BXM725" s="50"/>
      <c r="BXN725" s="50"/>
      <c r="BXO725" s="50"/>
      <c r="BXP725" s="50"/>
      <c r="BXQ725" s="50"/>
      <c r="BXR725" s="50"/>
      <c r="BXS725" s="50"/>
      <c r="BXT725" s="50"/>
      <c r="BXU725" s="50"/>
      <c r="BXV725" s="50"/>
      <c r="BXW725" s="50"/>
      <c r="BXX725" s="50"/>
      <c r="BXY725" s="50"/>
      <c r="BXZ725" s="50"/>
      <c r="BYA725" s="50"/>
      <c r="BYB725" s="50"/>
      <c r="BYC725" s="50"/>
      <c r="BYD725" s="50"/>
      <c r="BYE725" s="50"/>
      <c r="BYF725" s="50"/>
      <c r="BYG725" s="50"/>
      <c r="BYH725" s="50"/>
      <c r="BYI725" s="50"/>
      <c r="BYJ725" s="50"/>
      <c r="BYK725" s="50"/>
      <c r="BYL725" s="50"/>
      <c r="BYM725" s="50"/>
      <c r="BYN725" s="50"/>
      <c r="BYO725" s="50"/>
      <c r="BYP725" s="50"/>
      <c r="BYQ725" s="50"/>
      <c r="BYR725" s="50"/>
      <c r="BYS725" s="50"/>
      <c r="BYT725" s="50"/>
      <c r="BYU725" s="50"/>
      <c r="BYV725" s="50"/>
      <c r="BYW725" s="50"/>
      <c r="BYX725" s="50"/>
      <c r="BYY725" s="50"/>
      <c r="BYZ725" s="50"/>
      <c r="BZA725" s="50"/>
      <c r="BZB725" s="50"/>
      <c r="BZC725" s="50"/>
      <c r="BZD725" s="50"/>
      <c r="BZE725" s="50"/>
      <c r="BZF725" s="50"/>
      <c r="BZG725" s="50"/>
      <c r="BZH725" s="50"/>
      <c r="BZI725" s="50"/>
      <c r="BZJ725" s="50"/>
      <c r="BZK725" s="50"/>
      <c r="BZL725" s="50"/>
      <c r="BZM725" s="50"/>
      <c r="BZN725" s="50"/>
      <c r="BZO725" s="50"/>
      <c r="BZP725" s="50"/>
      <c r="BZQ725" s="50"/>
      <c r="BZR725" s="50"/>
      <c r="BZS725" s="50"/>
      <c r="BZT725" s="50"/>
      <c r="BZV725" s="50"/>
      <c r="BZX725" s="50"/>
      <c r="BZY725" s="50"/>
      <c r="BZZ725" s="50"/>
      <c r="CAA725" s="50"/>
      <c r="CAB725" s="50"/>
      <c r="CAC725" s="50"/>
      <c r="CAD725" s="50"/>
      <c r="CAE725" s="50"/>
      <c r="CAJ725" s="50"/>
      <c r="CAK725" s="50"/>
      <c r="CAL725" s="50"/>
      <c r="CAM725" s="50"/>
      <c r="CAN725" s="50"/>
      <c r="CAO725" s="50"/>
      <c r="CAP725" s="50"/>
      <c r="CAQ725" s="50"/>
      <c r="CAR725" s="50"/>
      <c r="CAS725" s="50"/>
      <c r="CAT725" s="50"/>
      <c r="CAU725" s="50"/>
      <c r="CAV725" s="50"/>
      <c r="CAW725" s="50"/>
      <c r="CAX725" s="50"/>
      <c r="CAY725" s="50"/>
      <c r="CAZ725" s="50"/>
      <c r="CBA725" s="50"/>
      <c r="CBB725" s="50"/>
      <c r="CBC725" s="50"/>
      <c r="CBD725" s="50"/>
      <c r="CBE725" s="50"/>
      <c r="CBF725" s="50"/>
      <c r="CBG725" s="50"/>
      <c r="CBH725" s="50"/>
      <c r="CBI725" s="50"/>
      <c r="CBJ725" s="50"/>
      <c r="CBK725" s="50"/>
      <c r="CBL725" s="50"/>
      <c r="CBM725" s="50"/>
      <c r="CBN725" s="50"/>
      <c r="CBO725" s="50"/>
      <c r="CBP725" s="50"/>
      <c r="CBQ725" s="50"/>
      <c r="CBR725" s="50"/>
      <c r="CBS725" s="50"/>
      <c r="CBT725" s="50"/>
      <c r="CBU725" s="50"/>
      <c r="CBV725" s="50"/>
      <c r="CBW725" s="50"/>
      <c r="CBX725" s="50"/>
      <c r="CBY725" s="50"/>
      <c r="CBZ725" s="50"/>
      <c r="CCA725" s="50"/>
      <c r="CCB725" s="50"/>
      <c r="CCC725" s="50"/>
      <c r="CCD725" s="50"/>
      <c r="CCE725" s="50"/>
      <c r="CCF725" s="50"/>
      <c r="CCG725" s="50"/>
      <c r="CCH725" s="50"/>
      <c r="CCI725" s="50"/>
      <c r="CCJ725" s="50"/>
      <c r="CCK725" s="50"/>
      <c r="CCL725" s="50"/>
      <c r="CCM725" s="50"/>
      <c r="CCN725" s="50"/>
      <c r="CCO725" s="50"/>
      <c r="CCP725" s="50"/>
      <c r="CCQ725" s="50"/>
      <c r="CCR725" s="50"/>
      <c r="CCS725" s="50"/>
      <c r="CCT725" s="50"/>
      <c r="CCU725" s="50"/>
      <c r="CCV725" s="50"/>
      <c r="CCW725" s="50"/>
      <c r="CCX725" s="50"/>
      <c r="CCY725" s="50"/>
      <c r="CCZ725" s="50"/>
      <c r="CDA725" s="50"/>
      <c r="CDB725" s="50"/>
      <c r="CDC725" s="50"/>
      <c r="CDD725" s="50"/>
      <c r="CDE725" s="50"/>
      <c r="CDF725" s="50"/>
      <c r="CDG725" s="50"/>
      <c r="CDH725" s="50"/>
      <c r="CDI725" s="50"/>
      <c r="CDJ725" s="50"/>
      <c r="CDK725" s="50"/>
      <c r="CDL725" s="50"/>
      <c r="CDM725" s="50"/>
      <c r="CDN725" s="50"/>
      <c r="CDO725" s="50"/>
      <c r="CDP725" s="50"/>
      <c r="CDQ725" s="50"/>
      <c r="CDR725" s="50"/>
      <c r="CDS725" s="50"/>
      <c r="CDT725" s="50"/>
      <c r="CDU725" s="50"/>
      <c r="CDV725" s="50"/>
      <c r="CDW725" s="50"/>
      <c r="CDX725" s="50"/>
      <c r="CDY725" s="50"/>
      <c r="CDZ725" s="50"/>
      <c r="CEA725" s="50"/>
      <c r="CEB725" s="50"/>
      <c r="CEC725" s="50"/>
      <c r="CED725" s="50"/>
      <c r="CEE725" s="50"/>
      <c r="CEF725" s="50"/>
      <c r="CEG725" s="50"/>
      <c r="CEH725" s="50"/>
      <c r="CEI725" s="50"/>
      <c r="CEJ725" s="50"/>
      <c r="CEK725" s="50"/>
      <c r="CEL725" s="50"/>
      <c r="CEM725" s="50"/>
      <c r="CEN725" s="50"/>
      <c r="CEO725" s="50"/>
      <c r="CEP725" s="50"/>
      <c r="CEQ725" s="50"/>
      <c r="CER725" s="50"/>
      <c r="CES725" s="50"/>
      <c r="CET725" s="50"/>
      <c r="CEU725" s="50"/>
      <c r="CEV725" s="50"/>
      <c r="CEW725" s="50"/>
      <c r="CEX725" s="50"/>
      <c r="CEY725" s="50"/>
      <c r="CEZ725" s="50"/>
      <c r="CFA725" s="50"/>
      <c r="CFB725" s="50"/>
      <c r="CFC725" s="50"/>
      <c r="CFD725" s="50"/>
      <c r="CFE725" s="50"/>
      <c r="CFF725" s="50"/>
      <c r="CFG725" s="50"/>
      <c r="CFH725" s="50"/>
      <c r="CFI725" s="50"/>
      <c r="CFJ725" s="50"/>
      <c r="CFK725" s="50"/>
      <c r="CFL725" s="50"/>
      <c r="CFM725" s="50"/>
      <c r="CFN725" s="50"/>
      <c r="CFO725" s="50"/>
      <c r="CFP725" s="50"/>
      <c r="CFQ725" s="50"/>
      <c r="CFR725" s="50"/>
      <c r="CFS725" s="50"/>
      <c r="CFT725" s="50"/>
      <c r="CFU725" s="50"/>
      <c r="CFV725" s="50"/>
      <c r="CFW725" s="50"/>
      <c r="CFX725" s="50"/>
      <c r="CFY725" s="50"/>
      <c r="CFZ725" s="50"/>
      <c r="CGA725" s="50"/>
      <c r="CGB725" s="50"/>
      <c r="CGC725" s="50"/>
      <c r="CGD725" s="50"/>
      <c r="CGE725" s="50"/>
      <c r="CGF725" s="50"/>
      <c r="CGG725" s="50"/>
      <c r="CGH725" s="50"/>
      <c r="CGI725" s="50"/>
      <c r="CGJ725" s="50"/>
      <c r="CGK725" s="50"/>
      <c r="CGL725" s="50"/>
      <c r="CGM725" s="50"/>
      <c r="CGN725" s="50"/>
      <c r="CGO725" s="50"/>
      <c r="CGP725" s="50"/>
      <c r="CGQ725" s="50"/>
      <c r="CGR725" s="50"/>
      <c r="CGS725" s="50"/>
      <c r="CGT725" s="50"/>
      <c r="CGU725" s="50"/>
      <c r="CGV725" s="50"/>
      <c r="CGW725" s="50"/>
      <c r="CGX725" s="50"/>
      <c r="CGY725" s="50"/>
      <c r="CGZ725" s="50"/>
      <c r="CHA725" s="50"/>
      <c r="CHB725" s="50"/>
      <c r="CHC725" s="50"/>
      <c r="CHD725" s="50"/>
      <c r="CHE725" s="50"/>
      <c r="CHF725" s="50"/>
      <c r="CHG725" s="50"/>
      <c r="CHH725" s="50"/>
      <c r="CHI725" s="50"/>
      <c r="CHJ725" s="50"/>
      <c r="CHK725" s="50"/>
      <c r="CHL725" s="50"/>
      <c r="CHM725" s="50"/>
      <c r="CHN725" s="50"/>
      <c r="CHO725" s="50"/>
      <c r="CHP725" s="50"/>
      <c r="CHQ725" s="50"/>
      <c r="CHR725" s="50"/>
      <c r="CHS725" s="50"/>
      <c r="CHT725" s="50"/>
      <c r="CHU725" s="50"/>
      <c r="CHV725" s="50"/>
      <c r="CHW725" s="50"/>
      <c r="CHX725" s="50"/>
      <c r="CHY725" s="50"/>
      <c r="CHZ725" s="50"/>
      <c r="CIA725" s="50"/>
      <c r="CIB725" s="50"/>
      <c r="CIC725" s="50"/>
      <c r="CID725" s="50"/>
      <c r="CIE725" s="50"/>
      <c r="CIF725" s="50"/>
      <c r="CIG725" s="50"/>
      <c r="CIH725" s="50"/>
      <c r="CII725" s="50"/>
      <c r="CIJ725" s="50"/>
      <c r="CIK725" s="50"/>
      <c r="CIL725" s="50"/>
      <c r="CIM725" s="50"/>
      <c r="CIN725" s="50"/>
      <c r="CIO725" s="50"/>
      <c r="CIP725" s="50"/>
      <c r="CIQ725" s="50"/>
      <c r="CIR725" s="50"/>
      <c r="CIS725" s="50"/>
      <c r="CIT725" s="50"/>
      <c r="CIU725" s="50"/>
      <c r="CIV725" s="50"/>
      <c r="CIW725" s="50"/>
      <c r="CIX725" s="50"/>
      <c r="CIY725" s="50"/>
      <c r="CIZ725" s="50"/>
      <c r="CJA725" s="50"/>
      <c r="CJB725" s="50"/>
      <c r="CJC725" s="50"/>
      <c r="CJD725" s="50"/>
      <c r="CJE725" s="50"/>
      <c r="CJF725" s="50"/>
      <c r="CJG725" s="50"/>
      <c r="CJH725" s="50"/>
      <c r="CJI725" s="50"/>
      <c r="CJJ725" s="50"/>
      <c r="CJK725" s="50"/>
      <c r="CJL725" s="50"/>
      <c r="CJM725" s="50"/>
      <c r="CJN725" s="50"/>
      <c r="CJO725" s="50"/>
      <c r="CJP725" s="50"/>
      <c r="CJR725" s="50"/>
      <c r="CJT725" s="50"/>
      <c r="CJU725" s="50"/>
      <c r="CJV725" s="50"/>
      <c r="CJW725" s="50"/>
      <c r="CJX725" s="50"/>
      <c r="CJY725" s="50"/>
      <c r="CJZ725" s="50"/>
      <c r="CKA725" s="50"/>
      <c r="CKF725" s="50"/>
      <c r="CKG725" s="50"/>
      <c r="CKH725" s="50"/>
      <c r="CKI725" s="50"/>
      <c r="CKJ725" s="50"/>
      <c r="CKK725" s="50"/>
      <c r="CKL725" s="50"/>
      <c r="CKM725" s="50"/>
      <c r="CKN725" s="50"/>
      <c r="CKO725" s="50"/>
      <c r="CKP725" s="50"/>
      <c r="CKQ725" s="50"/>
      <c r="CKR725" s="50"/>
      <c r="CKS725" s="50"/>
      <c r="CKT725" s="50"/>
      <c r="CKU725" s="50"/>
      <c r="CKV725" s="50"/>
      <c r="CKW725" s="50"/>
      <c r="CKX725" s="50"/>
      <c r="CKY725" s="50"/>
      <c r="CKZ725" s="50"/>
      <c r="CLA725" s="50"/>
      <c r="CLB725" s="50"/>
      <c r="CLC725" s="50"/>
      <c r="CLD725" s="50"/>
      <c r="CLE725" s="50"/>
      <c r="CLF725" s="50"/>
      <c r="CLG725" s="50"/>
      <c r="CLH725" s="50"/>
      <c r="CLI725" s="50"/>
      <c r="CLJ725" s="50"/>
      <c r="CLK725" s="50"/>
      <c r="CLL725" s="50"/>
      <c r="CLM725" s="50"/>
      <c r="CLN725" s="50"/>
      <c r="CLO725" s="50"/>
      <c r="CLP725" s="50"/>
      <c r="CLQ725" s="50"/>
      <c r="CLR725" s="50"/>
      <c r="CLS725" s="50"/>
      <c r="CLT725" s="50"/>
      <c r="CLU725" s="50"/>
      <c r="CLV725" s="50"/>
      <c r="CLW725" s="50"/>
      <c r="CLX725" s="50"/>
      <c r="CLY725" s="50"/>
      <c r="CLZ725" s="50"/>
      <c r="CMA725" s="50"/>
      <c r="CMB725" s="50"/>
      <c r="CMC725" s="50"/>
      <c r="CMD725" s="50"/>
      <c r="CME725" s="50"/>
      <c r="CMF725" s="50"/>
      <c r="CMG725" s="50"/>
      <c r="CMH725" s="50"/>
      <c r="CMI725" s="50"/>
      <c r="CMJ725" s="50"/>
      <c r="CMK725" s="50"/>
      <c r="CML725" s="50"/>
      <c r="CMM725" s="50"/>
      <c r="CMN725" s="50"/>
      <c r="CMO725" s="50"/>
      <c r="CMP725" s="50"/>
      <c r="CMQ725" s="50"/>
      <c r="CMR725" s="50"/>
      <c r="CMS725" s="50"/>
      <c r="CMT725" s="50"/>
      <c r="CMU725" s="50"/>
      <c r="CMV725" s="50"/>
      <c r="CMW725" s="50"/>
      <c r="CMX725" s="50"/>
      <c r="CMY725" s="50"/>
      <c r="CMZ725" s="50"/>
      <c r="CNA725" s="50"/>
      <c r="CNB725" s="50"/>
      <c r="CNC725" s="50"/>
      <c r="CND725" s="50"/>
      <c r="CNE725" s="50"/>
      <c r="CNF725" s="50"/>
      <c r="CNG725" s="50"/>
      <c r="CNH725" s="50"/>
      <c r="CNI725" s="50"/>
      <c r="CNJ725" s="50"/>
      <c r="CNK725" s="50"/>
      <c r="CNL725" s="50"/>
      <c r="CNM725" s="50"/>
      <c r="CNN725" s="50"/>
      <c r="CNO725" s="50"/>
      <c r="CNP725" s="50"/>
      <c r="CNQ725" s="50"/>
      <c r="CNR725" s="50"/>
      <c r="CNS725" s="50"/>
      <c r="CNT725" s="50"/>
      <c r="CNU725" s="50"/>
      <c r="CNV725" s="50"/>
      <c r="CNW725" s="50"/>
      <c r="CNX725" s="50"/>
      <c r="CNY725" s="50"/>
      <c r="CNZ725" s="50"/>
      <c r="COA725" s="50"/>
      <c r="COB725" s="50"/>
      <c r="COC725" s="50"/>
      <c r="COD725" s="50"/>
      <c r="COE725" s="50"/>
      <c r="COF725" s="50"/>
      <c r="COG725" s="50"/>
      <c r="COH725" s="50"/>
      <c r="COI725" s="50"/>
      <c r="COJ725" s="50"/>
      <c r="COK725" s="50"/>
      <c r="COL725" s="50"/>
      <c r="COM725" s="50"/>
      <c r="CON725" s="50"/>
      <c r="COO725" s="50"/>
      <c r="COP725" s="50"/>
      <c r="COQ725" s="50"/>
      <c r="COR725" s="50"/>
      <c r="COS725" s="50"/>
      <c r="COT725" s="50"/>
      <c r="COU725" s="50"/>
      <c r="COV725" s="50"/>
      <c r="COW725" s="50"/>
      <c r="COX725" s="50"/>
      <c r="COY725" s="50"/>
      <c r="COZ725" s="50"/>
      <c r="CPA725" s="50"/>
      <c r="CPB725" s="50"/>
      <c r="CPC725" s="50"/>
      <c r="CPD725" s="50"/>
      <c r="CPE725" s="50"/>
      <c r="CPF725" s="50"/>
      <c r="CPG725" s="50"/>
      <c r="CPH725" s="50"/>
      <c r="CPI725" s="50"/>
      <c r="CPJ725" s="50"/>
      <c r="CPK725" s="50"/>
      <c r="CPL725" s="50"/>
      <c r="CPM725" s="50"/>
      <c r="CPN725" s="50"/>
      <c r="CPO725" s="50"/>
      <c r="CPP725" s="50"/>
      <c r="CPQ725" s="50"/>
      <c r="CPR725" s="50"/>
      <c r="CPS725" s="50"/>
      <c r="CPT725" s="50"/>
      <c r="CPU725" s="50"/>
      <c r="CPV725" s="50"/>
      <c r="CPW725" s="50"/>
      <c r="CPX725" s="50"/>
      <c r="CPY725" s="50"/>
      <c r="CPZ725" s="50"/>
      <c r="CQA725" s="50"/>
      <c r="CQB725" s="50"/>
      <c r="CQC725" s="50"/>
      <c r="CQD725" s="50"/>
      <c r="CQE725" s="50"/>
      <c r="CQF725" s="50"/>
      <c r="CQG725" s="50"/>
      <c r="CQH725" s="50"/>
      <c r="CQI725" s="50"/>
      <c r="CQJ725" s="50"/>
      <c r="CQK725" s="50"/>
      <c r="CQL725" s="50"/>
      <c r="CQM725" s="50"/>
      <c r="CQN725" s="50"/>
      <c r="CQO725" s="50"/>
      <c r="CQP725" s="50"/>
      <c r="CQQ725" s="50"/>
      <c r="CQR725" s="50"/>
      <c r="CQS725" s="50"/>
      <c r="CQT725" s="50"/>
      <c r="CQU725" s="50"/>
      <c r="CQV725" s="50"/>
      <c r="CQW725" s="50"/>
      <c r="CQX725" s="50"/>
      <c r="CQY725" s="50"/>
      <c r="CQZ725" s="50"/>
      <c r="CRA725" s="50"/>
      <c r="CRB725" s="50"/>
      <c r="CRC725" s="50"/>
      <c r="CRD725" s="50"/>
      <c r="CRE725" s="50"/>
      <c r="CRF725" s="50"/>
      <c r="CRG725" s="50"/>
      <c r="CRH725" s="50"/>
      <c r="CRI725" s="50"/>
      <c r="CRJ725" s="50"/>
      <c r="CRK725" s="50"/>
      <c r="CRL725" s="50"/>
      <c r="CRM725" s="50"/>
      <c r="CRN725" s="50"/>
      <c r="CRO725" s="50"/>
      <c r="CRP725" s="50"/>
      <c r="CRQ725" s="50"/>
      <c r="CRR725" s="50"/>
      <c r="CRS725" s="50"/>
      <c r="CRT725" s="50"/>
      <c r="CRU725" s="50"/>
      <c r="CRV725" s="50"/>
      <c r="CRW725" s="50"/>
      <c r="CRX725" s="50"/>
      <c r="CRY725" s="50"/>
      <c r="CRZ725" s="50"/>
      <c r="CSA725" s="50"/>
      <c r="CSB725" s="50"/>
      <c r="CSC725" s="50"/>
      <c r="CSD725" s="50"/>
      <c r="CSE725" s="50"/>
      <c r="CSF725" s="50"/>
      <c r="CSG725" s="50"/>
      <c r="CSH725" s="50"/>
      <c r="CSI725" s="50"/>
      <c r="CSJ725" s="50"/>
      <c r="CSK725" s="50"/>
      <c r="CSL725" s="50"/>
      <c r="CSM725" s="50"/>
      <c r="CSN725" s="50"/>
      <c r="CSO725" s="50"/>
      <c r="CSP725" s="50"/>
      <c r="CSQ725" s="50"/>
      <c r="CSR725" s="50"/>
      <c r="CSS725" s="50"/>
      <c r="CST725" s="50"/>
      <c r="CSU725" s="50"/>
      <c r="CSV725" s="50"/>
      <c r="CSW725" s="50"/>
      <c r="CSX725" s="50"/>
      <c r="CSY725" s="50"/>
      <c r="CSZ725" s="50"/>
      <c r="CTA725" s="50"/>
      <c r="CTB725" s="50"/>
      <c r="CTC725" s="50"/>
      <c r="CTD725" s="50"/>
      <c r="CTE725" s="50"/>
      <c r="CTF725" s="50"/>
      <c r="CTG725" s="50"/>
      <c r="CTH725" s="50"/>
      <c r="CTI725" s="50"/>
      <c r="CTJ725" s="50"/>
      <c r="CTK725" s="50"/>
      <c r="CTL725" s="50"/>
      <c r="CTN725" s="50"/>
      <c r="CTP725" s="50"/>
      <c r="CTQ725" s="50"/>
      <c r="CTR725" s="50"/>
      <c r="CTS725" s="50"/>
      <c r="CTT725" s="50"/>
      <c r="CTU725" s="50"/>
      <c r="CTV725" s="50"/>
      <c r="CTW725" s="50"/>
      <c r="CUB725" s="50"/>
      <c r="CUC725" s="50"/>
      <c r="CUD725" s="50"/>
      <c r="CUE725" s="50"/>
      <c r="CUF725" s="50"/>
      <c r="CUG725" s="50"/>
      <c r="CUH725" s="50"/>
      <c r="CUI725" s="50"/>
      <c r="CUJ725" s="50"/>
      <c r="CUK725" s="50"/>
      <c r="CUL725" s="50"/>
      <c r="CUM725" s="50"/>
      <c r="CUN725" s="50"/>
      <c r="CUO725" s="50"/>
      <c r="CUP725" s="50"/>
      <c r="CUQ725" s="50"/>
      <c r="CUR725" s="50"/>
      <c r="CUS725" s="50"/>
      <c r="CUT725" s="50"/>
      <c r="CUU725" s="50"/>
      <c r="CUV725" s="50"/>
      <c r="CUW725" s="50"/>
      <c r="CUX725" s="50"/>
      <c r="CUY725" s="50"/>
      <c r="CUZ725" s="50"/>
      <c r="CVA725" s="50"/>
      <c r="CVB725" s="50"/>
      <c r="CVC725" s="50"/>
      <c r="CVD725" s="50"/>
      <c r="CVE725" s="50"/>
      <c r="CVF725" s="50"/>
      <c r="CVG725" s="50"/>
      <c r="CVH725" s="50"/>
      <c r="CVI725" s="50"/>
      <c r="CVJ725" s="50"/>
      <c r="CVK725" s="50"/>
      <c r="CVL725" s="50"/>
      <c r="CVM725" s="50"/>
      <c r="CVN725" s="50"/>
      <c r="CVO725" s="50"/>
      <c r="CVP725" s="50"/>
      <c r="CVQ725" s="50"/>
      <c r="CVR725" s="50"/>
      <c r="CVS725" s="50"/>
      <c r="CVT725" s="50"/>
      <c r="CVU725" s="50"/>
      <c r="CVV725" s="50"/>
      <c r="CVW725" s="50"/>
      <c r="CVX725" s="50"/>
      <c r="CVY725" s="50"/>
      <c r="CVZ725" s="50"/>
      <c r="CWA725" s="50"/>
      <c r="CWB725" s="50"/>
      <c r="CWC725" s="50"/>
      <c r="CWD725" s="50"/>
      <c r="CWE725" s="50"/>
      <c r="CWF725" s="50"/>
      <c r="CWG725" s="50"/>
      <c r="CWH725" s="50"/>
      <c r="CWI725" s="50"/>
      <c r="CWJ725" s="50"/>
      <c r="CWK725" s="50"/>
      <c r="CWL725" s="50"/>
      <c r="CWM725" s="50"/>
      <c r="CWN725" s="50"/>
      <c r="CWO725" s="50"/>
      <c r="CWP725" s="50"/>
      <c r="CWQ725" s="50"/>
      <c r="CWR725" s="50"/>
      <c r="CWS725" s="50"/>
      <c r="CWT725" s="50"/>
      <c r="CWU725" s="50"/>
      <c r="CWV725" s="50"/>
      <c r="CWW725" s="50"/>
      <c r="CWX725" s="50"/>
      <c r="CWY725" s="50"/>
      <c r="CWZ725" s="50"/>
      <c r="CXA725" s="50"/>
      <c r="CXB725" s="50"/>
      <c r="CXC725" s="50"/>
      <c r="CXD725" s="50"/>
      <c r="CXE725" s="50"/>
      <c r="CXF725" s="50"/>
      <c r="CXG725" s="50"/>
      <c r="CXH725" s="50"/>
      <c r="CXI725" s="50"/>
      <c r="CXJ725" s="50"/>
      <c r="CXK725" s="50"/>
      <c r="CXL725" s="50"/>
      <c r="CXM725" s="50"/>
      <c r="CXN725" s="50"/>
      <c r="CXO725" s="50"/>
      <c r="CXP725" s="50"/>
      <c r="CXQ725" s="50"/>
      <c r="CXR725" s="50"/>
      <c r="CXS725" s="50"/>
      <c r="CXT725" s="50"/>
      <c r="CXU725" s="50"/>
      <c r="CXV725" s="50"/>
      <c r="CXW725" s="50"/>
      <c r="CXX725" s="50"/>
      <c r="CXY725" s="50"/>
      <c r="CXZ725" s="50"/>
      <c r="CYA725" s="50"/>
      <c r="CYB725" s="50"/>
      <c r="CYC725" s="50"/>
      <c r="CYD725" s="50"/>
      <c r="CYE725" s="50"/>
      <c r="CYF725" s="50"/>
      <c r="CYG725" s="50"/>
      <c r="CYH725" s="50"/>
      <c r="CYI725" s="50"/>
      <c r="CYJ725" s="50"/>
      <c r="CYK725" s="50"/>
      <c r="CYL725" s="50"/>
      <c r="CYM725" s="50"/>
      <c r="CYN725" s="50"/>
      <c r="CYO725" s="50"/>
      <c r="CYP725" s="50"/>
      <c r="CYQ725" s="50"/>
      <c r="CYR725" s="50"/>
      <c r="CYS725" s="50"/>
      <c r="CYT725" s="50"/>
      <c r="CYU725" s="50"/>
      <c r="CYV725" s="50"/>
      <c r="CYW725" s="50"/>
      <c r="CYX725" s="50"/>
      <c r="CYY725" s="50"/>
      <c r="CYZ725" s="50"/>
      <c r="CZA725" s="50"/>
      <c r="CZB725" s="50"/>
      <c r="CZC725" s="50"/>
      <c r="CZD725" s="50"/>
      <c r="CZE725" s="50"/>
      <c r="CZF725" s="50"/>
      <c r="CZG725" s="50"/>
      <c r="CZH725" s="50"/>
      <c r="CZI725" s="50"/>
      <c r="CZJ725" s="50"/>
      <c r="CZK725" s="50"/>
      <c r="CZL725" s="50"/>
      <c r="CZM725" s="50"/>
      <c r="CZN725" s="50"/>
      <c r="CZO725" s="50"/>
      <c r="CZP725" s="50"/>
      <c r="CZQ725" s="50"/>
      <c r="CZR725" s="50"/>
      <c r="CZS725" s="50"/>
      <c r="CZT725" s="50"/>
      <c r="CZU725" s="50"/>
      <c r="CZV725" s="50"/>
      <c r="CZW725" s="50"/>
      <c r="CZX725" s="50"/>
      <c r="CZY725" s="50"/>
      <c r="CZZ725" s="50"/>
      <c r="DAA725" s="50"/>
      <c r="DAB725" s="50"/>
      <c r="DAC725" s="50"/>
      <c r="DAD725" s="50"/>
      <c r="DAE725" s="50"/>
      <c r="DAF725" s="50"/>
      <c r="DAG725" s="50"/>
      <c r="DAH725" s="50"/>
      <c r="DAI725" s="50"/>
      <c r="DAJ725" s="50"/>
      <c r="DAK725" s="50"/>
      <c r="DAL725" s="50"/>
      <c r="DAM725" s="50"/>
      <c r="DAN725" s="50"/>
      <c r="DAO725" s="50"/>
      <c r="DAP725" s="50"/>
      <c r="DAQ725" s="50"/>
      <c r="DAR725" s="50"/>
      <c r="DAS725" s="50"/>
      <c r="DAT725" s="50"/>
      <c r="DAU725" s="50"/>
      <c r="DAV725" s="50"/>
      <c r="DAW725" s="50"/>
      <c r="DAX725" s="50"/>
      <c r="DAY725" s="50"/>
      <c r="DAZ725" s="50"/>
      <c r="DBA725" s="50"/>
      <c r="DBB725" s="50"/>
      <c r="DBC725" s="50"/>
      <c r="DBD725" s="50"/>
      <c r="DBE725" s="50"/>
      <c r="DBF725" s="50"/>
      <c r="DBG725" s="50"/>
      <c r="DBH725" s="50"/>
      <c r="DBI725" s="50"/>
      <c r="DBJ725" s="50"/>
      <c r="DBK725" s="50"/>
      <c r="DBL725" s="50"/>
      <c r="DBM725" s="50"/>
      <c r="DBN725" s="50"/>
      <c r="DBO725" s="50"/>
      <c r="DBP725" s="50"/>
      <c r="DBQ725" s="50"/>
      <c r="DBR725" s="50"/>
      <c r="DBS725" s="50"/>
      <c r="DBT725" s="50"/>
      <c r="DBU725" s="50"/>
      <c r="DBV725" s="50"/>
      <c r="DBW725" s="50"/>
      <c r="DBX725" s="50"/>
      <c r="DBY725" s="50"/>
      <c r="DBZ725" s="50"/>
      <c r="DCA725" s="50"/>
      <c r="DCB725" s="50"/>
      <c r="DCC725" s="50"/>
      <c r="DCD725" s="50"/>
      <c r="DCE725" s="50"/>
      <c r="DCF725" s="50"/>
      <c r="DCG725" s="50"/>
      <c r="DCH725" s="50"/>
      <c r="DCI725" s="50"/>
      <c r="DCJ725" s="50"/>
      <c r="DCK725" s="50"/>
      <c r="DCL725" s="50"/>
      <c r="DCM725" s="50"/>
      <c r="DCN725" s="50"/>
      <c r="DCO725" s="50"/>
      <c r="DCP725" s="50"/>
      <c r="DCQ725" s="50"/>
      <c r="DCR725" s="50"/>
      <c r="DCS725" s="50"/>
      <c r="DCT725" s="50"/>
      <c r="DCU725" s="50"/>
      <c r="DCV725" s="50"/>
      <c r="DCW725" s="50"/>
      <c r="DCX725" s="50"/>
      <c r="DCY725" s="50"/>
      <c r="DCZ725" s="50"/>
      <c r="DDA725" s="50"/>
      <c r="DDB725" s="50"/>
      <c r="DDC725" s="50"/>
      <c r="DDD725" s="50"/>
      <c r="DDE725" s="50"/>
      <c r="DDF725" s="50"/>
      <c r="DDG725" s="50"/>
      <c r="DDH725" s="50"/>
      <c r="DDJ725" s="50"/>
      <c r="DDL725" s="50"/>
      <c r="DDM725" s="50"/>
      <c r="DDN725" s="50"/>
      <c r="DDO725" s="50"/>
      <c r="DDP725" s="50"/>
      <c r="DDQ725" s="50"/>
      <c r="DDR725" s="50"/>
      <c r="DDS725" s="50"/>
      <c r="DDX725" s="50"/>
      <c r="DDY725" s="50"/>
      <c r="DDZ725" s="50"/>
      <c r="DEA725" s="50"/>
      <c r="DEB725" s="50"/>
      <c r="DEC725" s="50"/>
      <c r="DED725" s="50"/>
      <c r="DEE725" s="50"/>
      <c r="DEF725" s="50"/>
      <c r="DEG725" s="50"/>
      <c r="DEH725" s="50"/>
      <c r="DEI725" s="50"/>
      <c r="DEJ725" s="50"/>
      <c r="DEK725" s="50"/>
      <c r="DEL725" s="50"/>
      <c r="DEM725" s="50"/>
      <c r="DEN725" s="50"/>
      <c r="DEO725" s="50"/>
      <c r="DEP725" s="50"/>
      <c r="DEQ725" s="50"/>
      <c r="DER725" s="50"/>
      <c r="DES725" s="50"/>
      <c r="DET725" s="50"/>
      <c r="DEU725" s="50"/>
      <c r="DEV725" s="50"/>
      <c r="DEW725" s="50"/>
      <c r="DEX725" s="50"/>
      <c r="DEY725" s="50"/>
      <c r="DEZ725" s="50"/>
      <c r="DFA725" s="50"/>
      <c r="DFB725" s="50"/>
      <c r="DFC725" s="50"/>
      <c r="DFD725" s="50"/>
      <c r="DFE725" s="50"/>
      <c r="DFF725" s="50"/>
      <c r="DFG725" s="50"/>
      <c r="DFH725" s="50"/>
      <c r="DFI725" s="50"/>
      <c r="DFJ725" s="50"/>
      <c r="DFK725" s="50"/>
      <c r="DFL725" s="50"/>
      <c r="DFM725" s="50"/>
      <c r="DFN725" s="50"/>
      <c r="DFO725" s="50"/>
      <c r="DFP725" s="50"/>
      <c r="DFQ725" s="50"/>
      <c r="DFR725" s="50"/>
      <c r="DFS725" s="50"/>
      <c r="DFT725" s="50"/>
      <c r="DFU725" s="50"/>
      <c r="DFV725" s="50"/>
      <c r="DFW725" s="50"/>
      <c r="DFX725" s="50"/>
      <c r="DFY725" s="50"/>
      <c r="DFZ725" s="50"/>
      <c r="DGA725" s="50"/>
      <c r="DGB725" s="50"/>
      <c r="DGC725" s="50"/>
      <c r="DGD725" s="50"/>
      <c r="DGE725" s="50"/>
      <c r="DGF725" s="50"/>
      <c r="DGG725" s="50"/>
      <c r="DGH725" s="50"/>
      <c r="DGI725" s="50"/>
      <c r="DGJ725" s="50"/>
      <c r="DGK725" s="50"/>
      <c r="DGL725" s="50"/>
      <c r="DGM725" s="50"/>
      <c r="DGN725" s="50"/>
      <c r="DGO725" s="50"/>
      <c r="DGP725" s="50"/>
      <c r="DGQ725" s="50"/>
      <c r="DGR725" s="50"/>
      <c r="DGS725" s="50"/>
      <c r="DGT725" s="50"/>
      <c r="DGU725" s="50"/>
      <c r="DGV725" s="50"/>
      <c r="DGW725" s="50"/>
      <c r="DGX725" s="50"/>
      <c r="DGY725" s="50"/>
      <c r="DGZ725" s="50"/>
      <c r="DHA725" s="50"/>
      <c r="DHB725" s="50"/>
      <c r="DHC725" s="50"/>
      <c r="DHD725" s="50"/>
      <c r="DHE725" s="50"/>
      <c r="DHF725" s="50"/>
      <c r="DHG725" s="50"/>
      <c r="DHH725" s="50"/>
      <c r="DHI725" s="50"/>
      <c r="DHJ725" s="50"/>
      <c r="DHK725" s="50"/>
      <c r="DHL725" s="50"/>
      <c r="DHM725" s="50"/>
      <c r="DHN725" s="50"/>
      <c r="DHO725" s="50"/>
      <c r="DHP725" s="50"/>
      <c r="DHQ725" s="50"/>
      <c r="DHR725" s="50"/>
      <c r="DHS725" s="50"/>
      <c r="DHT725" s="50"/>
      <c r="DHU725" s="50"/>
      <c r="DHV725" s="50"/>
      <c r="DHW725" s="50"/>
      <c r="DHX725" s="50"/>
      <c r="DHY725" s="50"/>
      <c r="DHZ725" s="50"/>
      <c r="DIA725" s="50"/>
      <c r="DIB725" s="50"/>
      <c r="DIC725" s="50"/>
      <c r="DID725" s="50"/>
      <c r="DIE725" s="50"/>
      <c r="DIF725" s="50"/>
      <c r="DIG725" s="50"/>
      <c r="DIH725" s="50"/>
      <c r="DII725" s="50"/>
      <c r="DIJ725" s="50"/>
      <c r="DIK725" s="50"/>
      <c r="DIL725" s="50"/>
      <c r="DIM725" s="50"/>
      <c r="DIN725" s="50"/>
      <c r="DIO725" s="50"/>
      <c r="DIP725" s="50"/>
      <c r="DIQ725" s="50"/>
      <c r="DIR725" s="50"/>
      <c r="DIS725" s="50"/>
      <c r="DIT725" s="50"/>
      <c r="DIU725" s="50"/>
      <c r="DIV725" s="50"/>
      <c r="DIW725" s="50"/>
      <c r="DIX725" s="50"/>
      <c r="DIY725" s="50"/>
      <c r="DIZ725" s="50"/>
      <c r="DJA725" s="50"/>
      <c r="DJB725" s="50"/>
      <c r="DJC725" s="50"/>
      <c r="DJD725" s="50"/>
      <c r="DJE725" s="50"/>
      <c r="DJF725" s="50"/>
      <c r="DJG725" s="50"/>
      <c r="DJH725" s="50"/>
      <c r="DJI725" s="50"/>
      <c r="DJJ725" s="50"/>
      <c r="DJK725" s="50"/>
      <c r="DJL725" s="50"/>
      <c r="DJM725" s="50"/>
      <c r="DJN725" s="50"/>
      <c r="DJO725" s="50"/>
      <c r="DJP725" s="50"/>
      <c r="DJQ725" s="50"/>
      <c r="DJR725" s="50"/>
      <c r="DJS725" s="50"/>
      <c r="DJT725" s="50"/>
      <c r="DJU725" s="50"/>
      <c r="DJV725" s="50"/>
      <c r="DJW725" s="50"/>
      <c r="DJX725" s="50"/>
      <c r="DJY725" s="50"/>
      <c r="DJZ725" s="50"/>
      <c r="DKA725" s="50"/>
      <c r="DKB725" s="50"/>
      <c r="DKC725" s="50"/>
      <c r="DKD725" s="50"/>
      <c r="DKE725" s="50"/>
      <c r="DKF725" s="50"/>
      <c r="DKG725" s="50"/>
      <c r="DKH725" s="50"/>
      <c r="DKI725" s="50"/>
      <c r="DKJ725" s="50"/>
      <c r="DKK725" s="50"/>
      <c r="DKL725" s="50"/>
      <c r="DKM725" s="50"/>
      <c r="DKN725" s="50"/>
      <c r="DKO725" s="50"/>
      <c r="DKP725" s="50"/>
      <c r="DKQ725" s="50"/>
      <c r="DKR725" s="50"/>
      <c r="DKS725" s="50"/>
      <c r="DKT725" s="50"/>
      <c r="DKU725" s="50"/>
      <c r="DKV725" s="50"/>
      <c r="DKW725" s="50"/>
      <c r="DKX725" s="50"/>
      <c r="DKY725" s="50"/>
      <c r="DKZ725" s="50"/>
      <c r="DLA725" s="50"/>
      <c r="DLB725" s="50"/>
      <c r="DLC725" s="50"/>
      <c r="DLD725" s="50"/>
      <c r="DLE725" s="50"/>
      <c r="DLF725" s="50"/>
      <c r="DLG725" s="50"/>
      <c r="DLH725" s="50"/>
      <c r="DLI725" s="50"/>
      <c r="DLJ725" s="50"/>
      <c r="DLK725" s="50"/>
      <c r="DLL725" s="50"/>
      <c r="DLM725" s="50"/>
      <c r="DLN725" s="50"/>
      <c r="DLO725" s="50"/>
      <c r="DLP725" s="50"/>
      <c r="DLQ725" s="50"/>
      <c r="DLR725" s="50"/>
      <c r="DLS725" s="50"/>
      <c r="DLT725" s="50"/>
      <c r="DLU725" s="50"/>
      <c r="DLV725" s="50"/>
      <c r="DLW725" s="50"/>
      <c r="DLX725" s="50"/>
      <c r="DLY725" s="50"/>
      <c r="DLZ725" s="50"/>
      <c r="DMA725" s="50"/>
      <c r="DMB725" s="50"/>
      <c r="DMC725" s="50"/>
      <c r="DMD725" s="50"/>
      <c r="DME725" s="50"/>
      <c r="DMF725" s="50"/>
      <c r="DMG725" s="50"/>
      <c r="DMH725" s="50"/>
      <c r="DMI725" s="50"/>
      <c r="DMJ725" s="50"/>
      <c r="DMK725" s="50"/>
      <c r="DML725" s="50"/>
      <c r="DMM725" s="50"/>
      <c r="DMN725" s="50"/>
      <c r="DMO725" s="50"/>
      <c r="DMP725" s="50"/>
      <c r="DMQ725" s="50"/>
      <c r="DMR725" s="50"/>
      <c r="DMS725" s="50"/>
      <c r="DMT725" s="50"/>
      <c r="DMU725" s="50"/>
      <c r="DMV725" s="50"/>
      <c r="DMW725" s="50"/>
      <c r="DMX725" s="50"/>
      <c r="DMY725" s="50"/>
      <c r="DMZ725" s="50"/>
      <c r="DNA725" s="50"/>
      <c r="DNB725" s="50"/>
      <c r="DNC725" s="50"/>
      <c r="DND725" s="50"/>
      <c r="DNF725" s="50"/>
      <c r="DNH725" s="50"/>
      <c r="DNI725" s="50"/>
      <c r="DNJ725" s="50"/>
      <c r="DNK725" s="50"/>
      <c r="DNL725" s="50"/>
      <c r="DNM725" s="50"/>
      <c r="DNN725" s="50"/>
      <c r="DNO725" s="50"/>
      <c r="DNT725" s="50"/>
      <c r="DNU725" s="50"/>
      <c r="DNV725" s="50"/>
      <c r="DNW725" s="50"/>
      <c r="DNX725" s="50"/>
      <c r="DNY725" s="50"/>
      <c r="DNZ725" s="50"/>
      <c r="DOA725" s="50"/>
      <c r="DOB725" s="50"/>
      <c r="DOC725" s="50"/>
      <c r="DOD725" s="50"/>
      <c r="DOE725" s="50"/>
      <c r="DOF725" s="50"/>
      <c r="DOG725" s="50"/>
      <c r="DOH725" s="50"/>
      <c r="DOI725" s="50"/>
      <c r="DOJ725" s="50"/>
      <c r="DOK725" s="50"/>
      <c r="DOL725" s="50"/>
      <c r="DOM725" s="50"/>
      <c r="DON725" s="50"/>
      <c r="DOO725" s="50"/>
      <c r="DOP725" s="50"/>
      <c r="DOQ725" s="50"/>
      <c r="DOR725" s="50"/>
      <c r="DOS725" s="50"/>
      <c r="DOT725" s="50"/>
      <c r="DOU725" s="50"/>
      <c r="DOV725" s="50"/>
      <c r="DOW725" s="50"/>
      <c r="DOX725" s="50"/>
      <c r="DOY725" s="50"/>
      <c r="DOZ725" s="50"/>
      <c r="DPA725" s="50"/>
      <c r="DPB725" s="50"/>
      <c r="DPC725" s="50"/>
      <c r="DPD725" s="50"/>
      <c r="DPE725" s="50"/>
      <c r="DPF725" s="50"/>
      <c r="DPG725" s="50"/>
      <c r="DPH725" s="50"/>
      <c r="DPI725" s="50"/>
      <c r="DPJ725" s="50"/>
      <c r="DPK725" s="50"/>
      <c r="DPL725" s="50"/>
      <c r="DPM725" s="50"/>
      <c r="DPN725" s="50"/>
      <c r="DPO725" s="50"/>
      <c r="DPP725" s="50"/>
      <c r="DPQ725" s="50"/>
      <c r="DPR725" s="50"/>
      <c r="DPS725" s="50"/>
      <c r="DPT725" s="50"/>
      <c r="DPU725" s="50"/>
      <c r="DPV725" s="50"/>
      <c r="DPW725" s="50"/>
      <c r="DPX725" s="50"/>
      <c r="DPY725" s="50"/>
      <c r="DPZ725" s="50"/>
      <c r="DQA725" s="50"/>
      <c r="DQB725" s="50"/>
      <c r="DQC725" s="50"/>
      <c r="DQD725" s="50"/>
      <c r="DQE725" s="50"/>
      <c r="DQF725" s="50"/>
      <c r="DQG725" s="50"/>
      <c r="DQH725" s="50"/>
      <c r="DQI725" s="50"/>
      <c r="DQJ725" s="50"/>
      <c r="DQK725" s="50"/>
      <c r="DQL725" s="50"/>
      <c r="DQM725" s="50"/>
      <c r="DQN725" s="50"/>
      <c r="DQO725" s="50"/>
      <c r="DQP725" s="50"/>
      <c r="DQQ725" s="50"/>
      <c r="DQR725" s="50"/>
      <c r="DQS725" s="50"/>
      <c r="DQT725" s="50"/>
      <c r="DQU725" s="50"/>
      <c r="DQV725" s="50"/>
      <c r="DQW725" s="50"/>
      <c r="DQX725" s="50"/>
      <c r="DQY725" s="50"/>
      <c r="DQZ725" s="50"/>
      <c r="DRA725" s="50"/>
      <c r="DRB725" s="50"/>
      <c r="DRC725" s="50"/>
      <c r="DRD725" s="50"/>
      <c r="DRE725" s="50"/>
      <c r="DRF725" s="50"/>
      <c r="DRG725" s="50"/>
      <c r="DRH725" s="50"/>
      <c r="DRI725" s="50"/>
      <c r="DRJ725" s="50"/>
      <c r="DRK725" s="50"/>
      <c r="DRL725" s="50"/>
      <c r="DRM725" s="50"/>
      <c r="DRN725" s="50"/>
      <c r="DRO725" s="50"/>
      <c r="DRP725" s="50"/>
      <c r="DRQ725" s="50"/>
      <c r="DRR725" s="50"/>
      <c r="DRS725" s="50"/>
      <c r="DRT725" s="50"/>
      <c r="DRU725" s="50"/>
      <c r="DRV725" s="50"/>
      <c r="DRW725" s="50"/>
      <c r="DRX725" s="50"/>
      <c r="DRY725" s="50"/>
      <c r="DRZ725" s="50"/>
      <c r="DSA725" s="50"/>
      <c r="DSB725" s="50"/>
      <c r="DSC725" s="50"/>
      <c r="DSD725" s="50"/>
      <c r="DSE725" s="50"/>
      <c r="DSF725" s="50"/>
      <c r="DSG725" s="50"/>
      <c r="DSH725" s="50"/>
      <c r="DSI725" s="50"/>
      <c r="DSJ725" s="50"/>
      <c r="DSK725" s="50"/>
      <c r="DSL725" s="50"/>
      <c r="DSM725" s="50"/>
      <c r="DSN725" s="50"/>
      <c r="DSO725" s="50"/>
      <c r="DSP725" s="50"/>
      <c r="DSQ725" s="50"/>
      <c r="DSR725" s="50"/>
      <c r="DSS725" s="50"/>
      <c r="DST725" s="50"/>
      <c r="DSU725" s="50"/>
      <c r="DSV725" s="50"/>
      <c r="DSW725" s="50"/>
      <c r="DSX725" s="50"/>
      <c r="DSY725" s="50"/>
      <c r="DSZ725" s="50"/>
      <c r="DTA725" s="50"/>
      <c r="DTB725" s="50"/>
      <c r="DTC725" s="50"/>
      <c r="DTD725" s="50"/>
      <c r="DTE725" s="50"/>
      <c r="DTF725" s="50"/>
      <c r="DTG725" s="50"/>
      <c r="DTH725" s="50"/>
      <c r="DTI725" s="50"/>
      <c r="DTJ725" s="50"/>
      <c r="DTK725" s="50"/>
      <c r="DTL725" s="50"/>
      <c r="DTM725" s="50"/>
      <c r="DTN725" s="50"/>
      <c r="DTO725" s="50"/>
      <c r="DTP725" s="50"/>
      <c r="DTQ725" s="50"/>
      <c r="DTR725" s="50"/>
      <c r="DTS725" s="50"/>
      <c r="DTT725" s="50"/>
      <c r="DTU725" s="50"/>
      <c r="DTV725" s="50"/>
      <c r="DTW725" s="50"/>
      <c r="DTX725" s="50"/>
      <c r="DTY725" s="50"/>
      <c r="DTZ725" s="50"/>
      <c r="DUA725" s="50"/>
      <c r="DUB725" s="50"/>
      <c r="DUC725" s="50"/>
      <c r="DUD725" s="50"/>
      <c r="DUE725" s="50"/>
      <c r="DUF725" s="50"/>
      <c r="DUG725" s="50"/>
      <c r="DUH725" s="50"/>
      <c r="DUI725" s="50"/>
      <c r="DUJ725" s="50"/>
      <c r="DUK725" s="50"/>
      <c r="DUL725" s="50"/>
      <c r="DUM725" s="50"/>
      <c r="DUN725" s="50"/>
      <c r="DUO725" s="50"/>
      <c r="DUP725" s="50"/>
      <c r="DUQ725" s="50"/>
      <c r="DUR725" s="50"/>
      <c r="DUS725" s="50"/>
      <c r="DUT725" s="50"/>
      <c r="DUU725" s="50"/>
      <c r="DUV725" s="50"/>
      <c r="DUW725" s="50"/>
      <c r="DUX725" s="50"/>
      <c r="DUY725" s="50"/>
      <c r="DUZ725" s="50"/>
      <c r="DVA725" s="50"/>
      <c r="DVB725" s="50"/>
      <c r="DVC725" s="50"/>
      <c r="DVD725" s="50"/>
      <c r="DVE725" s="50"/>
      <c r="DVF725" s="50"/>
      <c r="DVG725" s="50"/>
      <c r="DVH725" s="50"/>
      <c r="DVI725" s="50"/>
      <c r="DVJ725" s="50"/>
      <c r="DVK725" s="50"/>
      <c r="DVL725" s="50"/>
      <c r="DVM725" s="50"/>
      <c r="DVN725" s="50"/>
      <c r="DVO725" s="50"/>
      <c r="DVP725" s="50"/>
      <c r="DVQ725" s="50"/>
      <c r="DVR725" s="50"/>
      <c r="DVS725" s="50"/>
      <c r="DVT725" s="50"/>
      <c r="DVU725" s="50"/>
      <c r="DVV725" s="50"/>
      <c r="DVW725" s="50"/>
      <c r="DVX725" s="50"/>
      <c r="DVY725" s="50"/>
      <c r="DVZ725" s="50"/>
      <c r="DWA725" s="50"/>
      <c r="DWB725" s="50"/>
      <c r="DWC725" s="50"/>
      <c r="DWD725" s="50"/>
      <c r="DWE725" s="50"/>
      <c r="DWF725" s="50"/>
      <c r="DWG725" s="50"/>
      <c r="DWH725" s="50"/>
      <c r="DWI725" s="50"/>
      <c r="DWJ725" s="50"/>
      <c r="DWK725" s="50"/>
      <c r="DWL725" s="50"/>
      <c r="DWM725" s="50"/>
      <c r="DWN725" s="50"/>
      <c r="DWO725" s="50"/>
      <c r="DWP725" s="50"/>
      <c r="DWQ725" s="50"/>
      <c r="DWR725" s="50"/>
      <c r="DWS725" s="50"/>
      <c r="DWT725" s="50"/>
      <c r="DWU725" s="50"/>
      <c r="DWV725" s="50"/>
      <c r="DWW725" s="50"/>
      <c r="DWX725" s="50"/>
      <c r="DWY725" s="50"/>
      <c r="DWZ725" s="50"/>
      <c r="DXB725" s="50"/>
      <c r="DXD725" s="50"/>
      <c r="DXE725" s="50"/>
      <c r="DXF725" s="50"/>
      <c r="DXG725" s="50"/>
      <c r="DXH725" s="50"/>
      <c r="DXI725" s="50"/>
      <c r="DXJ725" s="50"/>
      <c r="DXK725" s="50"/>
      <c r="DXP725" s="50"/>
      <c r="DXQ725" s="50"/>
      <c r="DXR725" s="50"/>
      <c r="DXS725" s="50"/>
      <c r="DXT725" s="50"/>
      <c r="DXU725" s="50"/>
      <c r="DXV725" s="50"/>
      <c r="DXW725" s="50"/>
      <c r="DXX725" s="50"/>
      <c r="DXY725" s="50"/>
      <c r="DXZ725" s="50"/>
      <c r="DYA725" s="50"/>
      <c r="DYB725" s="50"/>
      <c r="DYC725" s="50"/>
      <c r="DYD725" s="50"/>
      <c r="DYE725" s="50"/>
      <c r="DYF725" s="50"/>
      <c r="DYG725" s="50"/>
      <c r="DYH725" s="50"/>
      <c r="DYI725" s="50"/>
      <c r="DYJ725" s="50"/>
      <c r="DYK725" s="50"/>
      <c r="DYL725" s="50"/>
      <c r="DYM725" s="50"/>
      <c r="DYN725" s="50"/>
      <c r="DYO725" s="50"/>
      <c r="DYP725" s="50"/>
      <c r="DYQ725" s="50"/>
      <c r="DYR725" s="50"/>
      <c r="DYS725" s="50"/>
      <c r="DYT725" s="50"/>
      <c r="DYU725" s="50"/>
      <c r="DYV725" s="50"/>
      <c r="DYW725" s="50"/>
      <c r="DYX725" s="50"/>
      <c r="DYY725" s="50"/>
      <c r="DYZ725" s="50"/>
      <c r="DZA725" s="50"/>
      <c r="DZB725" s="50"/>
      <c r="DZC725" s="50"/>
      <c r="DZD725" s="50"/>
      <c r="DZE725" s="50"/>
      <c r="DZF725" s="50"/>
      <c r="DZG725" s="50"/>
      <c r="DZH725" s="50"/>
      <c r="DZI725" s="50"/>
      <c r="DZJ725" s="50"/>
      <c r="DZK725" s="50"/>
      <c r="DZL725" s="50"/>
      <c r="DZM725" s="50"/>
      <c r="DZN725" s="50"/>
      <c r="DZO725" s="50"/>
      <c r="DZP725" s="50"/>
      <c r="DZQ725" s="50"/>
      <c r="DZR725" s="50"/>
      <c r="DZS725" s="50"/>
      <c r="DZT725" s="50"/>
      <c r="DZU725" s="50"/>
      <c r="DZV725" s="50"/>
      <c r="DZW725" s="50"/>
      <c r="DZX725" s="50"/>
      <c r="DZY725" s="50"/>
      <c r="DZZ725" s="50"/>
      <c r="EAA725" s="50"/>
      <c r="EAB725" s="50"/>
      <c r="EAC725" s="50"/>
      <c r="EAD725" s="50"/>
      <c r="EAE725" s="50"/>
      <c r="EAF725" s="50"/>
      <c r="EAG725" s="50"/>
      <c r="EAH725" s="50"/>
      <c r="EAI725" s="50"/>
      <c r="EAJ725" s="50"/>
      <c r="EAK725" s="50"/>
      <c r="EAL725" s="50"/>
      <c r="EAM725" s="50"/>
      <c r="EAN725" s="50"/>
      <c r="EAO725" s="50"/>
      <c r="EAP725" s="50"/>
      <c r="EAQ725" s="50"/>
      <c r="EAR725" s="50"/>
      <c r="EAS725" s="50"/>
      <c r="EAT725" s="50"/>
      <c r="EAU725" s="50"/>
      <c r="EAV725" s="50"/>
      <c r="EAW725" s="50"/>
      <c r="EAX725" s="50"/>
      <c r="EAY725" s="50"/>
      <c r="EAZ725" s="50"/>
      <c r="EBA725" s="50"/>
      <c r="EBB725" s="50"/>
      <c r="EBC725" s="50"/>
      <c r="EBD725" s="50"/>
      <c r="EBE725" s="50"/>
      <c r="EBF725" s="50"/>
      <c r="EBG725" s="50"/>
      <c r="EBH725" s="50"/>
      <c r="EBI725" s="50"/>
      <c r="EBJ725" s="50"/>
      <c r="EBK725" s="50"/>
      <c r="EBL725" s="50"/>
      <c r="EBM725" s="50"/>
      <c r="EBN725" s="50"/>
      <c r="EBO725" s="50"/>
      <c r="EBP725" s="50"/>
      <c r="EBQ725" s="50"/>
      <c r="EBR725" s="50"/>
      <c r="EBS725" s="50"/>
      <c r="EBT725" s="50"/>
      <c r="EBU725" s="50"/>
      <c r="EBV725" s="50"/>
      <c r="EBW725" s="50"/>
      <c r="EBX725" s="50"/>
      <c r="EBY725" s="50"/>
      <c r="EBZ725" s="50"/>
      <c r="ECA725" s="50"/>
      <c r="ECB725" s="50"/>
      <c r="ECC725" s="50"/>
      <c r="ECD725" s="50"/>
      <c r="ECE725" s="50"/>
      <c r="ECF725" s="50"/>
      <c r="ECG725" s="50"/>
      <c r="ECH725" s="50"/>
      <c r="ECI725" s="50"/>
      <c r="ECJ725" s="50"/>
      <c r="ECK725" s="50"/>
      <c r="ECL725" s="50"/>
      <c r="ECM725" s="50"/>
      <c r="ECN725" s="50"/>
      <c r="ECO725" s="50"/>
      <c r="ECP725" s="50"/>
      <c r="ECQ725" s="50"/>
      <c r="ECR725" s="50"/>
      <c r="ECS725" s="50"/>
      <c r="ECT725" s="50"/>
      <c r="ECU725" s="50"/>
      <c r="ECV725" s="50"/>
      <c r="ECW725" s="50"/>
      <c r="ECX725" s="50"/>
      <c r="ECY725" s="50"/>
      <c r="ECZ725" s="50"/>
      <c r="EDA725" s="50"/>
      <c r="EDB725" s="50"/>
      <c r="EDC725" s="50"/>
      <c r="EDD725" s="50"/>
      <c r="EDE725" s="50"/>
      <c r="EDF725" s="50"/>
      <c r="EDG725" s="50"/>
      <c r="EDH725" s="50"/>
      <c r="EDI725" s="50"/>
      <c r="EDJ725" s="50"/>
      <c r="EDK725" s="50"/>
      <c r="EDL725" s="50"/>
      <c r="EDM725" s="50"/>
      <c r="EDN725" s="50"/>
      <c r="EDO725" s="50"/>
      <c r="EDP725" s="50"/>
      <c r="EDQ725" s="50"/>
      <c r="EDR725" s="50"/>
      <c r="EDS725" s="50"/>
      <c r="EDT725" s="50"/>
      <c r="EDU725" s="50"/>
      <c r="EDV725" s="50"/>
      <c r="EDW725" s="50"/>
      <c r="EDX725" s="50"/>
      <c r="EDY725" s="50"/>
      <c r="EDZ725" s="50"/>
      <c r="EEA725" s="50"/>
      <c r="EEB725" s="50"/>
      <c r="EEC725" s="50"/>
      <c r="EED725" s="50"/>
      <c r="EEE725" s="50"/>
      <c r="EEF725" s="50"/>
      <c r="EEG725" s="50"/>
      <c r="EEH725" s="50"/>
      <c r="EEI725" s="50"/>
      <c r="EEJ725" s="50"/>
      <c r="EEK725" s="50"/>
      <c r="EEL725" s="50"/>
      <c r="EEM725" s="50"/>
      <c r="EEN725" s="50"/>
      <c r="EEO725" s="50"/>
      <c r="EEP725" s="50"/>
      <c r="EEQ725" s="50"/>
      <c r="EER725" s="50"/>
      <c r="EES725" s="50"/>
      <c r="EET725" s="50"/>
      <c r="EEU725" s="50"/>
      <c r="EEV725" s="50"/>
      <c r="EEW725" s="50"/>
      <c r="EEX725" s="50"/>
      <c r="EEY725" s="50"/>
      <c r="EEZ725" s="50"/>
      <c r="EFA725" s="50"/>
      <c r="EFB725" s="50"/>
      <c r="EFC725" s="50"/>
      <c r="EFD725" s="50"/>
      <c r="EFE725" s="50"/>
      <c r="EFF725" s="50"/>
      <c r="EFG725" s="50"/>
      <c r="EFH725" s="50"/>
      <c r="EFI725" s="50"/>
      <c r="EFJ725" s="50"/>
      <c r="EFK725" s="50"/>
      <c r="EFL725" s="50"/>
      <c r="EFM725" s="50"/>
      <c r="EFN725" s="50"/>
      <c r="EFO725" s="50"/>
      <c r="EFP725" s="50"/>
      <c r="EFQ725" s="50"/>
      <c r="EFR725" s="50"/>
      <c r="EFS725" s="50"/>
      <c r="EFT725" s="50"/>
      <c r="EFU725" s="50"/>
      <c r="EFV725" s="50"/>
      <c r="EFW725" s="50"/>
      <c r="EFX725" s="50"/>
      <c r="EFY725" s="50"/>
      <c r="EFZ725" s="50"/>
      <c r="EGA725" s="50"/>
      <c r="EGB725" s="50"/>
      <c r="EGC725" s="50"/>
      <c r="EGD725" s="50"/>
      <c r="EGE725" s="50"/>
      <c r="EGF725" s="50"/>
      <c r="EGG725" s="50"/>
      <c r="EGH725" s="50"/>
      <c r="EGI725" s="50"/>
      <c r="EGJ725" s="50"/>
      <c r="EGK725" s="50"/>
      <c r="EGL725" s="50"/>
      <c r="EGM725" s="50"/>
      <c r="EGN725" s="50"/>
      <c r="EGO725" s="50"/>
      <c r="EGP725" s="50"/>
      <c r="EGQ725" s="50"/>
      <c r="EGR725" s="50"/>
      <c r="EGS725" s="50"/>
      <c r="EGT725" s="50"/>
      <c r="EGU725" s="50"/>
      <c r="EGV725" s="50"/>
      <c r="EGX725" s="50"/>
      <c r="EGZ725" s="50"/>
      <c r="EHA725" s="50"/>
      <c r="EHB725" s="50"/>
      <c r="EHC725" s="50"/>
      <c r="EHD725" s="50"/>
      <c r="EHE725" s="50"/>
      <c r="EHF725" s="50"/>
      <c r="EHG725" s="50"/>
      <c r="EHL725" s="50"/>
      <c r="EHM725" s="50"/>
      <c r="EHN725" s="50"/>
      <c r="EHO725" s="50"/>
      <c r="EHP725" s="50"/>
      <c r="EHQ725" s="50"/>
      <c r="EHR725" s="50"/>
      <c r="EHS725" s="50"/>
      <c r="EHT725" s="50"/>
      <c r="EHU725" s="50"/>
      <c r="EHV725" s="50"/>
      <c r="EHW725" s="50"/>
      <c r="EHX725" s="50"/>
      <c r="EHY725" s="50"/>
      <c r="EHZ725" s="50"/>
      <c r="EIA725" s="50"/>
      <c r="EIB725" s="50"/>
      <c r="EIC725" s="50"/>
      <c r="EID725" s="50"/>
      <c r="EIE725" s="50"/>
      <c r="EIF725" s="50"/>
      <c r="EIG725" s="50"/>
      <c r="EIH725" s="50"/>
      <c r="EII725" s="50"/>
      <c r="EIJ725" s="50"/>
      <c r="EIK725" s="50"/>
      <c r="EIL725" s="50"/>
      <c r="EIM725" s="50"/>
      <c r="EIN725" s="50"/>
      <c r="EIO725" s="50"/>
      <c r="EIP725" s="50"/>
      <c r="EIQ725" s="50"/>
      <c r="EIR725" s="50"/>
      <c r="EIS725" s="50"/>
      <c r="EIT725" s="50"/>
      <c r="EIU725" s="50"/>
      <c r="EIV725" s="50"/>
      <c r="EIW725" s="50"/>
      <c r="EIX725" s="50"/>
      <c r="EIY725" s="50"/>
      <c r="EIZ725" s="50"/>
      <c r="EJA725" s="50"/>
      <c r="EJB725" s="50"/>
      <c r="EJC725" s="50"/>
      <c r="EJD725" s="50"/>
      <c r="EJE725" s="50"/>
      <c r="EJF725" s="50"/>
      <c r="EJG725" s="50"/>
      <c r="EJH725" s="50"/>
      <c r="EJI725" s="50"/>
      <c r="EJJ725" s="50"/>
      <c r="EJK725" s="50"/>
      <c r="EJL725" s="50"/>
      <c r="EJM725" s="50"/>
      <c r="EJN725" s="50"/>
      <c r="EJO725" s="50"/>
      <c r="EJP725" s="50"/>
      <c r="EJQ725" s="50"/>
      <c r="EJR725" s="50"/>
      <c r="EJS725" s="50"/>
      <c r="EJT725" s="50"/>
      <c r="EJU725" s="50"/>
      <c r="EJV725" s="50"/>
      <c r="EJW725" s="50"/>
      <c r="EJX725" s="50"/>
      <c r="EJY725" s="50"/>
      <c r="EJZ725" s="50"/>
      <c r="EKA725" s="50"/>
      <c r="EKB725" s="50"/>
      <c r="EKC725" s="50"/>
      <c r="EKD725" s="50"/>
      <c r="EKE725" s="50"/>
      <c r="EKF725" s="50"/>
      <c r="EKG725" s="50"/>
      <c r="EKH725" s="50"/>
      <c r="EKI725" s="50"/>
      <c r="EKJ725" s="50"/>
      <c r="EKK725" s="50"/>
      <c r="EKL725" s="50"/>
      <c r="EKM725" s="50"/>
      <c r="EKN725" s="50"/>
      <c r="EKO725" s="50"/>
      <c r="EKP725" s="50"/>
      <c r="EKQ725" s="50"/>
      <c r="EKR725" s="50"/>
      <c r="EKS725" s="50"/>
      <c r="EKT725" s="50"/>
      <c r="EKU725" s="50"/>
      <c r="EKV725" s="50"/>
      <c r="EKW725" s="50"/>
      <c r="EKX725" s="50"/>
      <c r="EKY725" s="50"/>
      <c r="EKZ725" s="50"/>
      <c r="ELA725" s="50"/>
      <c r="ELB725" s="50"/>
      <c r="ELC725" s="50"/>
      <c r="ELD725" s="50"/>
      <c r="ELE725" s="50"/>
      <c r="ELF725" s="50"/>
      <c r="ELG725" s="50"/>
      <c r="ELH725" s="50"/>
      <c r="ELI725" s="50"/>
      <c r="ELJ725" s="50"/>
      <c r="ELK725" s="50"/>
      <c r="ELL725" s="50"/>
      <c r="ELM725" s="50"/>
      <c r="ELN725" s="50"/>
      <c r="ELO725" s="50"/>
      <c r="ELP725" s="50"/>
      <c r="ELQ725" s="50"/>
      <c r="ELR725" s="50"/>
      <c r="ELS725" s="50"/>
      <c r="ELT725" s="50"/>
      <c r="ELU725" s="50"/>
      <c r="ELV725" s="50"/>
      <c r="ELW725" s="50"/>
      <c r="ELX725" s="50"/>
      <c r="ELY725" s="50"/>
      <c r="ELZ725" s="50"/>
      <c r="EMA725" s="50"/>
      <c r="EMB725" s="50"/>
      <c r="EMC725" s="50"/>
      <c r="EMD725" s="50"/>
      <c r="EME725" s="50"/>
      <c r="EMF725" s="50"/>
      <c r="EMG725" s="50"/>
      <c r="EMH725" s="50"/>
      <c r="EMI725" s="50"/>
      <c r="EMJ725" s="50"/>
      <c r="EMK725" s="50"/>
      <c r="EML725" s="50"/>
      <c r="EMM725" s="50"/>
      <c r="EMN725" s="50"/>
      <c r="EMO725" s="50"/>
      <c r="EMP725" s="50"/>
      <c r="EMQ725" s="50"/>
      <c r="EMR725" s="50"/>
      <c r="EMS725" s="50"/>
      <c r="EMT725" s="50"/>
      <c r="EMU725" s="50"/>
      <c r="EMV725" s="50"/>
      <c r="EMW725" s="50"/>
      <c r="EMX725" s="50"/>
      <c r="EMY725" s="50"/>
      <c r="EMZ725" s="50"/>
      <c r="ENA725" s="50"/>
      <c r="ENB725" s="50"/>
      <c r="ENC725" s="50"/>
      <c r="END725" s="50"/>
      <c r="ENE725" s="50"/>
      <c r="ENF725" s="50"/>
      <c r="ENG725" s="50"/>
      <c r="ENH725" s="50"/>
      <c r="ENI725" s="50"/>
      <c r="ENJ725" s="50"/>
      <c r="ENK725" s="50"/>
      <c r="ENL725" s="50"/>
      <c r="ENM725" s="50"/>
      <c r="ENN725" s="50"/>
      <c r="ENO725" s="50"/>
      <c r="ENP725" s="50"/>
      <c r="ENQ725" s="50"/>
      <c r="ENR725" s="50"/>
      <c r="ENS725" s="50"/>
      <c r="ENT725" s="50"/>
      <c r="ENU725" s="50"/>
      <c r="ENV725" s="50"/>
      <c r="ENW725" s="50"/>
      <c r="ENX725" s="50"/>
      <c r="ENY725" s="50"/>
      <c r="ENZ725" s="50"/>
      <c r="EOA725" s="50"/>
      <c r="EOB725" s="50"/>
      <c r="EOC725" s="50"/>
      <c r="EOD725" s="50"/>
      <c r="EOE725" s="50"/>
      <c r="EOF725" s="50"/>
      <c r="EOG725" s="50"/>
      <c r="EOH725" s="50"/>
      <c r="EOI725" s="50"/>
      <c r="EOJ725" s="50"/>
      <c r="EOK725" s="50"/>
      <c r="EOL725" s="50"/>
      <c r="EOM725" s="50"/>
      <c r="EON725" s="50"/>
      <c r="EOO725" s="50"/>
      <c r="EOP725" s="50"/>
      <c r="EOQ725" s="50"/>
      <c r="EOR725" s="50"/>
      <c r="EOS725" s="50"/>
      <c r="EOT725" s="50"/>
      <c r="EOU725" s="50"/>
      <c r="EOV725" s="50"/>
      <c r="EOW725" s="50"/>
      <c r="EOX725" s="50"/>
      <c r="EOY725" s="50"/>
      <c r="EOZ725" s="50"/>
      <c r="EPA725" s="50"/>
      <c r="EPB725" s="50"/>
      <c r="EPC725" s="50"/>
      <c r="EPD725" s="50"/>
      <c r="EPE725" s="50"/>
      <c r="EPF725" s="50"/>
      <c r="EPG725" s="50"/>
      <c r="EPH725" s="50"/>
      <c r="EPI725" s="50"/>
      <c r="EPJ725" s="50"/>
      <c r="EPK725" s="50"/>
      <c r="EPL725" s="50"/>
      <c r="EPM725" s="50"/>
      <c r="EPN725" s="50"/>
      <c r="EPO725" s="50"/>
      <c r="EPP725" s="50"/>
      <c r="EPQ725" s="50"/>
      <c r="EPR725" s="50"/>
      <c r="EPS725" s="50"/>
      <c r="EPT725" s="50"/>
      <c r="EPU725" s="50"/>
      <c r="EPV725" s="50"/>
      <c r="EPW725" s="50"/>
      <c r="EPX725" s="50"/>
      <c r="EPY725" s="50"/>
      <c r="EPZ725" s="50"/>
      <c r="EQA725" s="50"/>
      <c r="EQB725" s="50"/>
      <c r="EQC725" s="50"/>
      <c r="EQD725" s="50"/>
      <c r="EQE725" s="50"/>
      <c r="EQF725" s="50"/>
      <c r="EQG725" s="50"/>
      <c r="EQH725" s="50"/>
      <c r="EQI725" s="50"/>
      <c r="EQJ725" s="50"/>
      <c r="EQK725" s="50"/>
      <c r="EQL725" s="50"/>
      <c r="EQM725" s="50"/>
      <c r="EQN725" s="50"/>
      <c r="EQO725" s="50"/>
      <c r="EQP725" s="50"/>
      <c r="EQQ725" s="50"/>
      <c r="EQR725" s="50"/>
      <c r="EQT725" s="50"/>
      <c r="EQV725" s="50"/>
      <c r="EQW725" s="50"/>
      <c r="EQX725" s="50"/>
      <c r="EQY725" s="50"/>
      <c r="EQZ725" s="50"/>
      <c r="ERA725" s="50"/>
      <c r="ERB725" s="50"/>
      <c r="ERC725" s="50"/>
      <c r="ERH725" s="50"/>
      <c r="ERI725" s="50"/>
      <c r="ERJ725" s="50"/>
      <c r="ERK725" s="50"/>
      <c r="ERL725" s="50"/>
      <c r="ERM725" s="50"/>
      <c r="ERN725" s="50"/>
      <c r="ERO725" s="50"/>
      <c r="ERP725" s="50"/>
      <c r="ERQ725" s="50"/>
      <c r="ERR725" s="50"/>
      <c r="ERS725" s="50"/>
      <c r="ERT725" s="50"/>
      <c r="ERU725" s="50"/>
      <c r="ERV725" s="50"/>
      <c r="ERW725" s="50"/>
      <c r="ERX725" s="50"/>
      <c r="ERY725" s="50"/>
      <c r="ERZ725" s="50"/>
      <c r="ESA725" s="50"/>
      <c r="ESB725" s="50"/>
      <c r="ESC725" s="50"/>
      <c r="ESD725" s="50"/>
      <c r="ESE725" s="50"/>
      <c r="ESF725" s="50"/>
      <c r="ESG725" s="50"/>
      <c r="ESH725" s="50"/>
      <c r="ESI725" s="50"/>
      <c r="ESJ725" s="50"/>
      <c r="ESK725" s="50"/>
      <c r="ESL725" s="50"/>
      <c r="ESM725" s="50"/>
      <c r="ESN725" s="50"/>
      <c r="ESO725" s="50"/>
      <c r="ESP725" s="50"/>
      <c r="ESQ725" s="50"/>
      <c r="ESR725" s="50"/>
      <c r="ESS725" s="50"/>
      <c r="EST725" s="50"/>
      <c r="ESU725" s="50"/>
      <c r="ESV725" s="50"/>
      <c r="ESW725" s="50"/>
      <c r="ESX725" s="50"/>
      <c r="ESY725" s="50"/>
      <c r="ESZ725" s="50"/>
      <c r="ETA725" s="50"/>
      <c r="ETB725" s="50"/>
      <c r="ETC725" s="50"/>
      <c r="ETD725" s="50"/>
      <c r="ETE725" s="50"/>
      <c r="ETF725" s="50"/>
      <c r="ETG725" s="50"/>
      <c r="ETH725" s="50"/>
      <c r="ETI725" s="50"/>
      <c r="ETJ725" s="50"/>
      <c r="ETK725" s="50"/>
      <c r="ETL725" s="50"/>
      <c r="ETM725" s="50"/>
      <c r="ETN725" s="50"/>
      <c r="ETO725" s="50"/>
      <c r="ETP725" s="50"/>
      <c r="ETQ725" s="50"/>
      <c r="ETR725" s="50"/>
      <c r="ETS725" s="50"/>
      <c r="ETT725" s="50"/>
      <c r="ETU725" s="50"/>
      <c r="ETV725" s="50"/>
      <c r="ETW725" s="50"/>
      <c r="ETX725" s="50"/>
      <c r="ETY725" s="50"/>
      <c r="ETZ725" s="50"/>
      <c r="EUA725" s="50"/>
      <c r="EUB725" s="50"/>
      <c r="EUC725" s="50"/>
      <c r="EUD725" s="50"/>
      <c r="EUE725" s="50"/>
      <c r="EUF725" s="50"/>
      <c r="EUG725" s="50"/>
      <c r="EUH725" s="50"/>
      <c r="EUI725" s="50"/>
      <c r="EUJ725" s="50"/>
      <c r="EUK725" s="50"/>
      <c r="EUL725" s="50"/>
      <c r="EUM725" s="50"/>
      <c r="EUN725" s="50"/>
      <c r="EUO725" s="50"/>
      <c r="EUP725" s="50"/>
      <c r="EUQ725" s="50"/>
      <c r="EUR725" s="50"/>
      <c r="EUS725" s="50"/>
      <c r="EUT725" s="50"/>
      <c r="EUU725" s="50"/>
      <c r="EUV725" s="50"/>
      <c r="EUW725" s="50"/>
      <c r="EUX725" s="50"/>
      <c r="EUY725" s="50"/>
      <c r="EUZ725" s="50"/>
      <c r="EVA725" s="50"/>
      <c r="EVB725" s="50"/>
      <c r="EVC725" s="50"/>
      <c r="EVD725" s="50"/>
      <c r="EVE725" s="50"/>
      <c r="EVF725" s="50"/>
      <c r="EVG725" s="50"/>
      <c r="EVH725" s="50"/>
      <c r="EVI725" s="50"/>
      <c r="EVJ725" s="50"/>
      <c r="EVK725" s="50"/>
      <c r="EVL725" s="50"/>
      <c r="EVM725" s="50"/>
      <c r="EVN725" s="50"/>
      <c r="EVO725" s="50"/>
      <c r="EVP725" s="50"/>
      <c r="EVQ725" s="50"/>
      <c r="EVR725" s="50"/>
      <c r="EVS725" s="50"/>
      <c r="EVT725" s="50"/>
      <c r="EVU725" s="50"/>
      <c r="EVV725" s="50"/>
      <c r="EVW725" s="50"/>
      <c r="EVX725" s="50"/>
      <c r="EVY725" s="50"/>
      <c r="EVZ725" s="50"/>
      <c r="EWA725" s="50"/>
      <c r="EWB725" s="50"/>
      <c r="EWC725" s="50"/>
      <c r="EWD725" s="50"/>
      <c r="EWE725" s="50"/>
      <c r="EWF725" s="50"/>
      <c r="EWG725" s="50"/>
      <c r="EWH725" s="50"/>
      <c r="EWI725" s="50"/>
      <c r="EWJ725" s="50"/>
      <c r="EWK725" s="50"/>
      <c r="EWL725" s="50"/>
      <c r="EWM725" s="50"/>
      <c r="EWN725" s="50"/>
      <c r="EWO725" s="50"/>
      <c r="EWP725" s="50"/>
      <c r="EWQ725" s="50"/>
      <c r="EWR725" s="50"/>
      <c r="EWS725" s="50"/>
      <c r="EWT725" s="50"/>
      <c r="EWU725" s="50"/>
      <c r="EWV725" s="50"/>
      <c r="EWW725" s="50"/>
      <c r="EWX725" s="50"/>
      <c r="EWY725" s="50"/>
      <c r="EWZ725" s="50"/>
      <c r="EXA725" s="50"/>
      <c r="EXB725" s="50"/>
      <c r="EXC725" s="50"/>
      <c r="EXD725" s="50"/>
      <c r="EXE725" s="50"/>
      <c r="EXF725" s="50"/>
      <c r="EXG725" s="50"/>
      <c r="EXH725" s="50"/>
      <c r="EXI725" s="50"/>
      <c r="EXJ725" s="50"/>
      <c r="EXK725" s="50"/>
      <c r="EXL725" s="50"/>
      <c r="EXM725" s="50"/>
      <c r="EXN725" s="50"/>
      <c r="EXO725" s="50"/>
      <c r="EXP725" s="50"/>
      <c r="EXQ725" s="50"/>
      <c r="EXR725" s="50"/>
      <c r="EXS725" s="50"/>
      <c r="EXT725" s="50"/>
      <c r="EXU725" s="50"/>
      <c r="EXV725" s="50"/>
      <c r="EXW725" s="50"/>
      <c r="EXX725" s="50"/>
      <c r="EXY725" s="50"/>
      <c r="EXZ725" s="50"/>
      <c r="EYA725" s="50"/>
      <c r="EYB725" s="50"/>
      <c r="EYC725" s="50"/>
      <c r="EYD725" s="50"/>
      <c r="EYE725" s="50"/>
      <c r="EYF725" s="50"/>
      <c r="EYG725" s="50"/>
      <c r="EYH725" s="50"/>
      <c r="EYI725" s="50"/>
      <c r="EYJ725" s="50"/>
      <c r="EYK725" s="50"/>
      <c r="EYL725" s="50"/>
      <c r="EYM725" s="50"/>
      <c r="EYN725" s="50"/>
      <c r="EYO725" s="50"/>
      <c r="EYP725" s="50"/>
      <c r="EYQ725" s="50"/>
      <c r="EYR725" s="50"/>
      <c r="EYS725" s="50"/>
      <c r="EYT725" s="50"/>
      <c r="EYU725" s="50"/>
      <c r="EYV725" s="50"/>
      <c r="EYW725" s="50"/>
      <c r="EYX725" s="50"/>
      <c r="EYY725" s="50"/>
      <c r="EYZ725" s="50"/>
      <c r="EZA725" s="50"/>
      <c r="EZB725" s="50"/>
      <c r="EZC725" s="50"/>
      <c r="EZD725" s="50"/>
      <c r="EZE725" s="50"/>
      <c r="EZF725" s="50"/>
      <c r="EZG725" s="50"/>
      <c r="EZH725" s="50"/>
      <c r="EZI725" s="50"/>
      <c r="EZJ725" s="50"/>
      <c r="EZK725" s="50"/>
      <c r="EZL725" s="50"/>
      <c r="EZM725" s="50"/>
      <c r="EZN725" s="50"/>
      <c r="EZO725" s="50"/>
      <c r="EZP725" s="50"/>
      <c r="EZQ725" s="50"/>
      <c r="EZR725" s="50"/>
      <c r="EZS725" s="50"/>
      <c r="EZT725" s="50"/>
      <c r="EZU725" s="50"/>
      <c r="EZV725" s="50"/>
      <c r="EZW725" s="50"/>
      <c r="EZX725" s="50"/>
      <c r="EZY725" s="50"/>
      <c r="EZZ725" s="50"/>
      <c r="FAA725" s="50"/>
      <c r="FAB725" s="50"/>
      <c r="FAC725" s="50"/>
      <c r="FAD725" s="50"/>
      <c r="FAE725" s="50"/>
      <c r="FAF725" s="50"/>
      <c r="FAG725" s="50"/>
      <c r="FAH725" s="50"/>
      <c r="FAI725" s="50"/>
      <c r="FAJ725" s="50"/>
      <c r="FAK725" s="50"/>
      <c r="FAL725" s="50"/>
      <c r="FAM725" s="50"/>
      <c r="FAN725" s="50"/>
      <c r="FAP725" s="50"/>
      <c r="FAR725" s="50"/>
      <c r="FAS725" s="50"/>
      <c r="FAT725" s="50"/>
      <c r="FAU725" s="50"/>
      <c r="FAV725" s="50"/>
      <c r="FAW725" s="50"/>
      <c r="FAX725" s="50"/>
      <c r="FAY725" s="50"/>
      <c r="FBD725" s="50"/>
      <c r="FBE725" s="50"/>
      <c r="FBF725" s="50"/>
      <c r="FBG725" s="50"/>
      <c r="FBH725" s="50"/>
      <c r="FBI725" s="50"/>
      <c r="FBJ725" s="50"/>
      <c r="FBK725" s="50"/>
      <c r="FBL725" s="50"/>
      <c r="FBM725" s="50"/>
      <c r="FBN725" s="50"/>
      <c r="FBO725" s="50"/>
      <c r="FBP725" s="50"/>
      <c r="FBQ725" s="50"/>
      <c r="FBR725" s="50"/>
      <c r="FBS725" s="50"/>
      <c r="FBT725" s="50"/>
      <c r="FBU725" s="50"/>
      <c r="FBV725" s="50"/>
      <c r="FBW725" s="50"/>
      <c r="FBX725" s="50"/>
      <c r="FBY725" s="50"/>
      <c r="FBZ725" s="50"/>
      <c r="FCA725" s="50"/>
      <c r="FCB725" s="50"/>
      <c r="FCC725" s="50"/>
      <c r="FCD725" s="50"/>
      <c r="FCE725" s="50"/>
      <c r="FCF725" s="50"/>
      <c r="FCG725" s="50"/>
      <c r="FCH725" s="50"/>
      <c r="FCI725" s="50"/>
      <c r="FCJ725" s="50"/>
      <c r="FCK725" s="50"/>
      <c r="FCL725" s="50"/>
      <c r="FCM725" s="50"/>
      <c r="FCN725" s="50"/>
      <c r="FCO725" s="50"/>
      <c r="FCP725" s="50"/>
      <c r="FCQ725" s="50"/>
      <c r="FCR725" s="50"/>
      <c r="FCS725" s="50"/>
      <c r="FCT725" s="50"/>
      <c r="FCU725" s="50"/>
      <c r="FCV725" s="50"/>
      <c r="FCW725" s="50"/>
      <c r="FCX725" s="50"/>
      <c r="FCY725" s="50"/>
      <c r="FCZ725" s="50"/>
      <c r="FDA725" s="50"/>
      <c r="FDB725" s="50"/>
      <c r="FDC725" s="50"/>
      <c r="FDD725" s="50"/>
      <c r="FDE725" s="50"/>
      <c r="FDF725" s="50"/>
      <c r="FDG725" s="50"/>
      <c r="FDH725" s="50"/>
      <c r="FDI725" s="50"/>
      <c r="FDJ725" s="50"/>
      <c r="FDK725" s="50"/>
      <c r="FDL725" s="50"/>
      <c r="FDM725" s="50"/>
      <c r="FDN725" s="50"/>
      <c r="FDO725" s="50"/>
      <c r="FDP725" s="50"/>
      <c r="FDQ725" s="50"/>
      <c r="FDR725" s="50"/>
      <c r="FDS725" s="50"/>
      <c r="FDT725" s="50"/>
      <c r="FDU725" s="50"/>
      <c r="FDV725" s="50"/>
      <c r="FDW725" s="50"/>
      <c r="FDX725" s="50"/>
      <c r="FDY725" s="50"/>
      <c r="FDZ725" s="50"/>
      <c r="FEA725" s="50"/>
      <c r="FEB725" s="50"/>
      <c r="FEC725" s="50"/>
      <c r="FED725" s="50"/>
      <c r="FEE725" s="50"/>
      <c r="FEF725" s="50"/>
      <c r="FEG725" s="50"/>
      <c r="FEH725" s="50"/>
      <c r="FEI725" s="50"/>
      <c r="FEJ725" s="50"/>
      <c r="FEK725" s="50"/>
      <c r="FEL725" s="50"/>
      <c r="FEM725" s="50"/>
      <c r="FEN725" s="50"/>
      <c r="FEO725" s="50"/>
      <c r="FEP725" s="50"/>
      <c r="FEQ725" s="50"/>
      <c r="FER725" s="50"/>
      <c r="FES725" s="50"/>
      <c r="FET725" s="50"/>
      <c r="FEU725" s="50"/>
      <c r="FEV725" s="50"/>
      <c r="FEW725" s="50"/>
      <c r="FEX725" s="50"/>
      <c r="FEY725" s="50"/>
      <c r="FEZ725" s="50"/>
      <c r="FFA725" s="50"/>
      <c r="FFB725" s="50"/>
      <c r="FFC725" s="50"/>
      <c r="FFD725" s="50"/>
      <c r="FFE725" s="50"/>
      <c r="FFF725" s="50"/>
      <c r="FFG725" s="50"/>
      <c r="FFH725" s="50"/>
      <c r="FFI725" s="50"/>
      <c r="FFJ725" s="50"/>
      <c r="FFK725" s="50"/>
      <c r="FFL725" s="50"/>
      <c r="FFM725" s="50"/>
      <c r="FFN725" s="50"/>
      <c r="FFO725" s="50"/>
      <c r="FFP725" s="50"/>
      <c r="FFQ725" s="50"/>
      <c r="FFR725" s="50"/>
      <c r="FFS725" s="50"/>
      <c r="FFT725" s="50"/>
      <c r="FFU725" s="50"/>
      <c r="FFV725" s="50"/>
      <c r="FFW725" s="50"/>
      <c r="FFX725" s="50"/>
      <c r="FFY725" s="50"/>
      <c r="FFZ725" s="50"/>
      <c r="FGA725" s="50"/>
      <c r="FGB725" s="50"/>
      <c r="FGC725" s="50"/>
      <c r="FGD725" s="50"/>
      <c r="FGE725" s="50"/>
      <c r="FGF725" s="50"/>
      <c r="FGG725" s="50"/>
      <c r="FGH725" s="50"/>
      <c r="FGI725" s="50"/>
      <c r="FGJ725" s="50"/>
      <c r="FGK725" s="50"/>
      <c r="FGL725" s="50"/>
      <c r="FGM725" s="50"/>
      <c r="FGN725" s="50"/>
      <c r="FGO725" s="50"/>
      <c r="FGP725" s="50"/>
      <c r="FGQ725" s="50"/>
      <c r="FGR725" s="50"/>
      <c r="FGS725" s="50"/>
      <c r="FGT725" s="50"/>
      <c r="FGU725" s="50"/>
      <c r="FGV725" s="50"/>
      <c r="FGW725" s="50"/>
      <c r="FGX725" s="50"/>
      <c r="FGY725" s="50"/>
      <c r="FGZ725" s="50"/>
      <c r="FHA725" s="50"/>
      <c r="FHB725" s="50"/>
      <c r="FHC725" s="50"/>
      <c r="FHD725" s="50"/>
      <c r="FHE725" s="50"/>
      <c r="FHF725" s="50"/>
      <c r="FHG725" s="50"/>
      <c r="FHH725" s="50"/>
      <c r="FHI725" s="50"/>
      <c r="FHJ725" s="50"/>
      <c r="FHK725" s="50"/>
      <c r="FHL725" s="50"/>
      <c r="FHM725" s="50"/>
      <c r="FHN725" s="50"/>
      <c r="FHO725" s="50"/>
      <c r="FHP725" s="50"/>
      <c r="FHQ725" s="50"/>
      <c r="FHR725" s="50"/>
      <c r="FHS725" s="50"/>
      <c r="FHT725" s="50"/>
      <c r="FHU725" s="50"/>
      <c r="FHV725" s="50"/>
      <c r="FHW725" s="50"/>
      <c r="FHX725" s="50"/>
      <c r="FHY725" s="50"/>
      <c r="FHZ725" s="50"/>
      <c r="FIA725" s="50"/>
      <c r="FIB725" s="50"/>
      <c r="FIC725" s="50"/>
      <c r="FID725" s="50"/>
      <c r="FIE725" s="50"/>
      <c r="FIF725" s="50"/>
      <c r="FIG725" s="50"/>
      <c r="FIH725" s="50"/>
      <c r="FII725" s="50"/>
      <c r="FIJ725" s="50"/>
      <c r="FIK725" s="50"/>
      <c r="FIL725" s="50"/>
      <c r="FIM725" s="50"/>
      <c r="FIN725" s="50"/>
      <c r="FIO725" s="50"/>
      <c r="FIP725" s="50"/>
      <c r="FIQ725" s="50"/>
      <c r="FIR725" s="50"/>
      <c r="FIS725" s="50"/>
      <c r="FIT725" s="50"/>
      <c r="FIU725" s="50"/>
      <c r="FIV725" s="50"/>
      <c r="FIW725" s="50"/>
      <c r="FIX725" s="50"/>
      <c r="FIY725" s="50"/>
      <c r="FIZ725" s="50"/>
      <c r="FJA725" s="50"/>
      <c r="FJB725" s="50"/>
      <c r="FJC725" s="50"/>
      <c r="FJD725" s="50"/>
      <c r="FJE725" s="50"/>
      <c r="FJF725" s="50"/>
      <c r="FJG725" s="50"/>
      <c r="FJH725" s="50"/>
      <c r="FJI725" s="50"/>
      <c r="FJJ725" s="50"/>
      <c r="FJK725" s="50"/>
      <c r="FJL725" s="50"/>
      <c r="FJM725" s="50"/>
      <c r="FJN725" s="50"/>
      <c r="FJO725" s="50"/>
      <c r="FJP725" s="50"/>
      <c r="FJQ725" s="50"/>
      <c r="FJR725" s="50"/>
      <c r="FJS725" s="50"/>
      <c r="FJT725" s="50"/>
      <c r="FJU725" s="50"/>
      <c r="FJV725" s="50"/>
      <c r="FJW725" s="50"/>
      <c r="FJX725" s="50"/>
      <c r="FJY725" s="50"/>
      <c r="FJZ725" s="50"/>
      <c r="FKA725" s="50"/>
      <c r="FKB725" s="50"/>
      <c r="FKC725" s="50"/>
      <c r="FKD725" s="50"/>
      <c r="FKE725" s="50"/>
      <c r="FKF725" s="50"/>
      <c r="FKG725" s="50"/>
      <c r="FKH725" s="50"/>
      <c r="FKI725" s="50"/>
      <c r="FKJ725" s="50"/>
      <c r="FKL725" s="50"/>
      <c r="FKN725" s="50"/>
      <c r="FKO725" s="50"/>
      <c r="FKP725" s="50"/>
      <c r="FKQ725" s="50"/>
      <c r="FKR725" s="50"/>
      <c r="FKS725" s="50"/>
      <c r="FKT725" s="50"/>
      <c r="FKU725" s="50"/>
      <c r="FKZ725" s="50"/>
      <c r="FLA725" s="50"/>
      <c r="FLB725" s="50"/>
      <c r="FLC725" s="50"/>
      <c r="FLD725" s="50"/>
      <c r="FLE725" s="50"/>
      <c r="FLF725" s="50"/>
      <c r="FLG725" s="50"/>
      <c r="FLH725" s="50"/>
      <c r="FLI725" s="50"/>
      <c r="FLJ725" s="50"/>
      <c r="FLK725" s="50"/>
      <c r="FLL725" s="50"/>
      <c r="FLM725" s="50"/>
      <c r="FLN725" s="50"/>
      <c r="FLO725" s="50"/>
      <c r="FLP725" s="50"/>
      <c r="FLQ725" s="50"/>
      <c r="FLR725" s="50"/>
      <c r="FLS725" s="50"/>
      <c r="FLT725" s="50"/>
      <c r="FLU725" s="50"/>
      <c r="FLV725" s="50"/>
      <c r="FLW725" s="50"/>
      <c r="FLX725" s="50"/>
      <c r="FLY725" s="50"/>
      <c r="FLZ725" s="50"/>
      <c r="FMA725" s="50"/>
      <c r="FMB725" s="50"/>
      <c r="FMC725" s="50"/>
      <c r="FMD725" s="50"/>
      <c r="FME725" s="50"/>
      <c r="FMF725" s="50"/>
      <c r="FMG725" s="50"/>
      <c r="FMH725" s="50"/>
      <c r="FMI725" s="50"/>
      <c r="FMJ725" s="50"/>
      <c r="FMK725" s="50"/>
      <c r="FML725" s="50"/>
      <c r="FMM725" s="50"/>
      <c r="FMN725" s="50"/>
      <c r="FMO725" s="50"/>
      <c r="FMP725" s="50"/>
      <c r="FMQ725" s="50"/>
      <c r="FMR725" s="50"/>
      <c r="FMS725" s="50"/>
      <c r="FMT725" s="50"/>
      <c r="FMU725" s="50"/>
      <c r="FMV725" s="50"/>
      <c r="FMW725" s="50"/>
      <c r="FMX725" s="50"/>
      <c r="FMY725" s="50"/>
      <c r="FMZ725" s="50"/>
      <c r="FNA725" s="50"/>
      <c r="FNB725" s="50"/>
      <c r="FNC725" s="50"/>
      <c r="FND725" s="50"/>
      <c r="FNE725" s="50"/>
      <c r="FNF725" s="50"/>
      <c r="FNG725" s="50"/>
      <c r="FNH725" s="50"/>
      <c r="FNI725" s="50"/>
      <c r="FNJ725" s="50"/>
      <c r="FNK725" s="50"/>
      <c r="FNL725" s="50"/>
      <c r="FNM725" s="50"/>
      <c r="FNN725" s="50"/>
      <c r="FNO725" s="50"/>
      <c r="FNP725" s="50"/>
      <c r="FNQ725" s="50"/>
      <c r="FNR725" s="50"/>
      <c r="FNS725" s="50"/>
      <c r="FNT725" s="50"/>
      <c r="FNU725" s="50"/>
      <c r="FNV725" s="50"/>
      <c r="FNW725" s="50"/>
      <c r="FNX725" s="50"/>
      <c r="FNY725" s="50"/>
      <c r="FNZ725" s="50"/>
      <c r="FOA725" s="50"/>
      <c r="FOB725" s="50"/>
      <c r="FOC725" s="50"/>
      <c r="FOD725" s="50"/>
      <c r="FOE725" s="50"/>
      <c r="FOF725" s="50"/>
      <c r="FOG725" s="50"/>
      <c r="FOH725" s="50"/>
      <c r="FOI725" s="50"/>
      <c r="FOJ725" s="50"/>
      <c r="FOK725" s="50"/>
      <c r="FOL725" s="50"/>
      <c r="FOM725" s="50"/>
      <c r="FON725" s="50"/>
      <c r="FOO725" s="50"/>
      <c r="FOP725" s="50"/>
      <c r="FOQ725" s="50"/>
      <c r="FOR725" s="50"/>
      <c r="FOS725" s="50"/>
      <c r="FOT725" s="50"/>
      <c r="FOU725" s="50"/>
      <c r="FOV725" s="50"/>
      <c r="FOW725" s="50"/>
      <c r="FOX725" s="50"/>
      <c r="FOY725" s="50"/>
      <c r="FOZ725" s="50"/>
      <c r="FPA725" s="50"/>
      <c r="FPB725" s="50"/>
      <c r="FPC725" s="50"/>
      <c r="FPD725" s="50"/>
      <c r="FPE725" s="50"/>
      <c r="FPF725" s="50"/>
      <c r="FPG725" s="50"/>
      <c r="FPH725" s="50"/>
      <c r="FPI725" s="50"/>
      <c r="FPJ725" s="50"/>
      <c r="FPK725" s="50"/>
      <c r="FPL725" s="50"/>
      <c r="FPM725" s="50"/>
      <c r="FPN725" s="50"/>
      <c r="FPO725" s="50"/>
      <c r="FPP725" s="50"/>
      <c r="FPQ725" s="50"/>
      <c r="FPR725" s="50"/>
      <c r="FPS725" s="50"/>
      <c r="FPT725" s="50"/>
      <c r="FPU725" s="50"/>
      <c r="FPV725" s="50"/>
      <c r="FPW725" s="50"/>
      <c r="FPX725" s="50"/>
      <c r="FPY725" s="50"/>
      <c r="FPZ725" s="50"/>
      <c r="FQA725" s="50"/>
      <c r="FQB725" s="50"/>
      <c r="FQC725" s="50"/>
      <c r="FQD725" s="50"/>
      <c r="FQE725" s="50"/>
      <c r="FQF725" s="50"/>
      <c r="FQG725" s="50"/>
      <c r="FQH725" s="50"/>
      <c r="FQI725" s="50"/>
      <c r="FQJ725" s="50"/>
      <c r="FQK725" s="50"/>
      <c r="FQL725" s="50"/>
      <c r="FQM725" s="50"/>
      <c r="FQN725" s="50"/>
      <c r="FQO725" s="50"/>
      <c r="FQP725" s="50"/>
      <c r="FQQ725" s="50"/>
      <c r="FQR725" s="50"/>
      <c r="FQS725" s="50"/>
      <c r="FQT725" s="50"/>
      <c r="FQU725" s="50"/>
      <c r="FQV725" s="50"/>
      <c r="FQW725" s="50"/>
      <c r="FQX725" s="50"/>
      <c r="FQY725" s="50"/>
      <c r="FQZ725" s="50"/>
      <c r="FRA725" s="50"/>
      <c r="FRB725" s="50"/>
      <c r="FRC725" s="50"/>
      <c r="FRD725" s="50"/>
      <c r="FRE725" s="50"/>
      <c r="FRF725" s="50"/>
      <c r="FRG725" s="50"/>
      <c r="FRH725" s="50"/>
      <c r="FRI725" s="50"/>
      <c r="FRJ725" s="50"/>
      <c r="FRK725" s="50"/>
      <c r="FRL725" s="50"/>
      <c r="FRM725" s="50"/>
      <c r="FRN725" s="50"/>
      <c r="FRO725" s="50"/>
      <c r="FRP725" s="50"/>
      <c r="FRQ725" s="50"/>
      <c r="FRR725" s="50"/>
      <c r="FRS725" s="50"/>
      <c r="FRT725" s="50"/>
      <c r="FRU725" s="50"/>
      <c r="FRV725" s="50"/>
      <c r="FRW725" s="50"/>
      <c r="FRX725" s="50"/>
      <c r="FRY725" s="50"/>
      <c r="FRZ725" s="50"/>
      <c r="FSA725" s="50"/>
      <c r="FSB725" s="50"/>
      <c r="FSC725" s="50"/>
      <c r="FSD725" s="50"/>
      <c r="FSE725" s="50"/>
      <c r="FSF725" s="50"/>
      <c r="FSG725" s="50"/>
      <c r="FSH725" s="50"/>
      <c r="FSI725" s="50"/>
      <c r="FSJ725" s="50"/>
      <c r="FSK725" s="50"/>
      <c r="FSL725" s="50"/>
      <c r="FSM725" s="50"/>
      <c r="FSN725" s="50"/>
      <c r="FSO725" s="50"/>
      <c r="FSP725" s="50"/>
      <c r="FSQ725" s="50"/>
      <c r="FSR725" s="50"/>
      <c r="FSS725" s="50"/>
      <c r="FST725" s="50"/>
      <c r="FSU725" s="50"/>
      <c r="FSV725" s="50"/>
      <c r="FSW725" s="50"/>
      <c r="FSX725" s="50"/>
      <c r="FSY725" s="50"/>
      <c r="FSZ725" s="50"/>
      <c r="FTA725" s="50"/>
      <c r="FTB725" s="50"/>
      <c r="FTC725" s="50"/>
      <c r="FTD725" s="50"/>
      <c r="FTE725" s="50"/>
      <c r="FTF725" s="50"/>
      <c r="FTG725" s="50"/>
      <c r="FTH725" s="50"/>
      <c r="FTI725" s="50"/>
      <c r="FTJ725" s="50"/>
      <c r="FTK725" s="50"/>
      <c r="FTL725" s="50"/>
      <c r="FTM725" s="50"/>
      <c r="FTN725" s="50"/>
      <c r="FTO725" s="50"/>
      <c r="FTP725" s="50"/>
      <c r="FTQ725" s="50"/>
      <c r="FTR725" s="50"/>
      <c r="FTS725" s="50"/>
      <c r="FTT725" s="50"/>
      <c r="FTU725" s="50"/>
      <c r="FTV725" s="50"/>
      <c r="FTW725" s="50"/>
      <c r="FTX725" s="50"/>
      <c r="FTY725" s="50"/>
      <c r="FTZ725" s="50"/>
      <c r="FUA725" s="50"/>
      <c r="FUB725" s="50"/>
      <c r="FUC725" s="50"/>
      <c r="FUD725" s="50"/>
      <c r="FUE725" s="50"/>
      <c r="FUF725" s="50"/>
      <c r="FUH725" s="50"/>
      <c r="FUJ725" s="50"/>
      <c r="FUK725" s="50"/>
      <c r="FUL725" s="50"/>
      <c r="FUM725" s="50"/>
      <c r="FUN725" s="50"/>
      <c r="FUO725" s="50"/>
      <c r="FUP725" s="50"/>
      <c r="FUQ725" s="50"/>
      <c r="FUV725" s="50"/>
      <c r="FUW725" s="50"/>
      <c r="FUX725" s="50"/>
      <c r="FUY725" s="50"/>
      <c r="FUZ725" s="50"/>
      <c r="FVA725" s="50"/>
      <c r="FVB725" s="50"/>
      <c r="FVC725" s="50"/>
      <c r="FVD725" s="50"/>
      <c r="FVE725" s="50"/>
      <c r="FVF725" s="50"/>
      <c r="FVG725" s="50"/>
      <c r="FVH725" s="50"/>
      <c r="FVI725" s="50"/>
      <c r="FVJ725" s="50"/>
      <c r="FVK725" s="50"/>
      <c r="FVL725" s="50"/>
      <c r="FVM725" s="50"/>
      <c r="FVN725" s="50"/>
      <c r="FVO725" s="50"/>
      <c r="FVP725" s="50"/>
      <c r="FVQ725" s="50"/>
      <c r="FVR725" s="50"/>
      <c r="FVS725" s="50"/>
      <c r="FVT725" s="50"/>
      <c r="FVU725" s="50"/>
      <c r="FVV725" s="50"/>
      <c r="FVW725" s="50"/>
      <c r="FVX725" s="50"/>
      <c r="FVY725" s="50"/>
      <c r="FVZ725" s="50"/>
      <c r="FWA725" s="50"/>
      <c r="FWB725" s="50"/>
      <c r="FWC725" s="50"/>
      <c r="FWD725" s="50"/>
      <c r="FWE725" s="50"/>
      <c r="FWF725" s="50"/>
      <c r="FWG725" s="50"/>
      <c r="FWH725" s="50"/>
      <c r="FWI725" s="50"/>
      <c r="FWJ725" s="50"/>
      <c r="FWK725" s="50"/>
      <c r="FWL725" s="50"/>
      <c r="FWM725" s="50"/>
      <c r="FWN725" s="50"/>
      <c r="FWO725" s="50"/>
      <c r="FWP725" s="50"/>
      <c r="FWQ725" s="50"/>
      <c r="FWR725" s="50"/>
      <c r="FWS725" s="50"/>
      <c r="FWT725" s="50"/>
      <c r="FWU725" s="50"/>
      <c r="FWV725" s="50"/>
      <c r="FWW725" s="50"/>
      <c r="FWX725" s="50"/>
      <c r="FWY725" s="50"/>
      <c r="FWZ725" s="50"/>
      <c r="FXA725" s="50"/>
      <c r="FXB725" s="50"/>
      <c r="FXC725" s="50"/>
      <c r="FXD725" s="50"/>
      <c r="FXE725" s="50"/>
      <c r="FXF725" s="50"/>
      <c r="FXG725" s="50"/>
      <c r="FXH725" s="50"/>
      <c r="FXI725" s="50"/>
      <c r="FXJ725" s="50"/>
      <c r="FXK725" s="50"/>
      <c r="FXL725" s="50"/>
      <c r="FXM725" s="50"/>
      <c r="FXN725" s="50"/>
      <c r="FXO725" s="50"/>
      <c r="FXP725" s="50"/>
      <c r="FXQ725" s="50"/>
      <c r="FXR725" s="50"/>
      <c r="FXS725" s="50"/>
      <c r="FXT725" s="50"/>
      <c r="FXU725" s="50"/>
      <c r="FXV725" s="50"/>
      <c r="FXW725" s="50"/>
      <c r="FXX725" s="50"/>
      <c r="FXY725" s="50"/>
      <c r="FXZ725" s="50"/>
      <c r="FYA725" s="50"/>
      <c r="FYB725" s="50"/>
      <c r="FYC725" s="50"/>
      <c r="FYD725" s="50"/>
      <c r="FYE725" s="50"/>
      <c r="FYF725" s="50"/>
      <c r="FYG725" s="50"/>
      <c r="FYH725" s="50"/>
      <c r="FYI725" s="50"/>
      <c r="FYJ725" s="50"/>
      <c r="FYK725" s="50"/>
      <c r="FYL725" s="50"/>
      <c r="FYM725" s="50"/>
      <c r="FYN725" s="50"/>
      <c r="FYO725" s="50"/>
      <c r="FYP725" s="50"/>
      <c r="FYQ725" s="50"/>
      <c r="FYR725" s="50"/>
      <c r="FYS725" s="50"/>
      <c r="FYT725" s="50"/>
      <c r="FYU725" s="50"/>
      <c r="FYV725" s="50"/>
      <c r="FYW725" s="50"/>
      <c r="FYX725" s="50"/>
      <c r="FYY725" s="50"/>
      <c r="FYZ725" s="50"/>
      <c r="FZA725" s="50"/>
      <c r="FZB725" s="50"/>
      <c r="FZC725" s="50"/>
      <c r="FZD725" s="50"/>
      <c r="FZE725" s="50"/>
      <c r="FZF725" s="50"/>
      <c r="FZG725" s="50"/>
      <c r="FZH725" s="50"/>
      <c r="FZI725" s="50"/>
      <c r="FZJ725" s="50"/>
      <c r="FZK725" s="50"/>
      <c r="FZL725" s="50"/>
      <c r="FZM725" s="50"/>
      <c r="FZN725" s="50"/>
      <c r="FZO725" s="50"/>
      <c r="FZP725" s="50"/>
      <c r="FZQ725" s="50"/>
      <c r="FZR725" s="50"/>
      <c r="FZS725" s="50"/>
      <c r="FZT725" s="50"/>
      <c r="FZU725" s="50"/>
      <c r="FZV725" s="50"/>
      <c r="FZW725" s="50"/>
      <c r="FZX725" s="50"/>
      <c r="FZY725" s="50"/>
      <c r="FZZ725" s="50"/>
      <c r="GAA725" s="50"/>
      <c r="GAB725" s="50"/>
      <c r="GAC725" s="50"/>
      <c r="GAD725" s="50"/>
      <c r="GAE725" s="50"/>
      <c r="GAF725" s="50"/>
      <c r="GAG725" s="50"/>
      <c r="GAH725" s="50"/>
      <c r="GAI725" s="50"/>
      <c r="GAJ725" s="50"/>
      <c r="GAK725" s="50"/>
      <c r="GAL725" s="50"/>
      <c r="GAM725" s="50"/>
      <c r="GAN725" s="50"/>
      <c r="GAO725" s="50"/>
      <c r="GAP725" s="50"/>
      <c r="GAQ725" s="50"/>
      <c r="GAR725" s="50"/>
      <c r="GAS725" s="50"/>
      <c r="GAT725" s="50"/>
      <c r="GAU725" s="50"/>
      <c r="GAV725" s="50"/>
      <c r="GAW725" s="50"/>
      <c r="GAX725" s="50"/>
      <c r="GAY725" s="50"/>
      <c r="GAZ725" s="50"/>
      <c r="GBA725" s="50"/>
      <c r="GBB725" s="50"/>
      <c r="GBC725" s="50"/>
      <c r="GBD725" s="50"/>
      <c r="GBE725" s="50"/>
      <c r="GBF725" s="50"/>
      <c r="GBG725" s="50"/>
      <c r="GBH725" s="50"/>
      <c r="GBI725" s="50"/>
      <c r="GBJ725" s="50"/>
      <c r="GBK725" s="50"/>
      <c r="GBL725" s="50"/>
      <c r="GBM725" s="50"/>
      <c r="GBN725" s="50"/>
      <c r="GBO725" s="50"/>
      <c r="GBP725" s="50"/>
      <c r="GBQ725" s="50"/>
      <c r="GBR725" s="50"/>
      <c r="GBS725" s="50"/>
      <c r="GBT725" s="50"/>
      <c r="GBU725" s="50"/>
      <c r="GBV725" s="50"/>
      <c r="GBW725" s="50"/>
      <c r="GBX725" s="50"/>
      <c r="GBY725" s="50"/>
      <c r="GBZ725" s="50"/>
      <c r="GCA725" s="50"/>
      <c r="GCB725" s="50"/>
      <c r="GCC725" s="50"/>
      <c r="GCD725" s="50"/>
      <c r="GCE725" s="50"/>
      <c r="GCF725" s="50"/>
      <c r="GCG725" s="50"/>
      <c r="GCH725" s="50"/>
      <c r="GCI725" s="50"/>
      <c r="GCJ725" s="50"/>
      <c r="GCK725" s="50"/>
      <c r="GCL725" s="50"/>
      <c r="GCM725" s="50"/>
      <c r="GCN725" s="50"/>
      <c r="GCO725" s="50"/>
      <c r="GCP725" s="50"/>
      <c r="GCQ725" s="50"/>
      <c r="GCR725" s="50"/>
      <c r="GCS725" s="50"/>
      <c r="GCT725" s="50"/>
      <c r="GCU725" s="50"/>
      <c r="GCV725" s="50"/>
      <c r="GCW725" s="50"/>
      <c r="GCX725" s="50"/>
      <c r="GCY725" s="50"/>
      <c r="GCZ725" s="50"/>
      <c r="GDA725" s="50"/>
      <c r="GDB725" s="50"/>
      <c r="GDC725" s="50"/>
      <c r="GDD725" s="50"/>
      <c r="GDE725" s="50"/>
      <c r="GDF725" s="50"/>
      <c r="GDG725" s="50"/>
      <c r="GDH725" s="50"/>
      <c r="GDI725" s="50"/>
      <c r="GDJ725" s="50"/>
      <c r="GDK725" s="50"/>
      <c r="GDL725" s="50"/>
      <c r="GDM725" s="50"/>
      <c r="GDN725" s="50"/>
      <c r="GDO725" s="50"/>
      <c r="GDP725" s="50"/>
      <c r="GDQ725" s="50"/>
      <c r="GDR725" s="50"/>
      <c r="GDS725" s="50"/>
      <c r="GDT725" s="50"/>
      <c r="GDU725" s="50"/>
      <c r="GDV725" s="50"/>
      <c r="GDW725" s="50"/>
      <c r="GDX725" s="50"/>
      <c r="GDY725" s="50"/>
      <c r="GDZ725" s="50"/>
      <c r="GEA725" s="50"/>
      <c r="GEB725" s="50"/>
      <c r="GED725" s="50"/>
      <c r="GEF725" s="50"/>
      <c r="GEG725" s="50"/>
      <c r="GEH725" s="50"/>
      <c r="GEI725" s="50"/>
      <c r="GEJ725" s="50"/>
      <c r="GEK725" s="50"/>
      <c r="GEL725" s="50"/>
      <c r="GEM725" s="50"/>
      <c r="GER725" s="50"/>
      <c r="GES725" s="50"/>
      <c r="GET725" s="50"/>
      <c r="GEU725" s="50"/>
      <c r="GEV725" s="50"/>
      <c r="GEW725" s="50"/>
      <c r="GEX725" s="50"/>
      <c r="GEY725" s="50"/>
      <c r="GEZ725" s="50"/>
      <c r="GFA725" s="50"/>
      <c r="GFB725" s="50"/>
      <c r="GFC725" s="50"/>
      <c r="GFD725" s="50"/>
      <c r="GFE725" s="50"/>
      <c r="GFF725" s="50"/>
      <c r="GFG725" s="50"/>
      <c r="GFH725" s="50"/>
      <c r="GFI725" s="50"/>
      <c r="GFJ725" s="50"/>
      <c r="GFK725" s="50"/>
      <c r="GFL725" s="50"/>
      <c r="GFM725" s="50"/>
      <c r="GFN725" s="50"/>
      <c r="GFO725" s="50"/>
      <c r="GFP725" s="50"/>
      <c r="GFQ725" s="50"/>
      <c r="GFR725" s="50"/>
      <c r="GFS725" s="50"/>
      <c r="GFT725" s="50"/>
      <c r="GFU725" s="50"/>
      <c r="GFV725" s="50"/>
      <c r="GFW725" s="50"/>
      <c r="GFX725" s="50"/>
      <c r="GFY725" s="50"/>
      <c r="GFZ725" s="50"/>
      <c r="GGA725" s="50"/>
      <c r="GGB725" s="50"/>
      <c r="GGC725" s="50"/>
      <c r="GGD725" s="50"/>
      <c r="GGE725" s="50"/>
      <c r="GGF725" s="50"/>
      <c r="GGG725" s="50"/>
      <c r="GGH725" s="50"/>
      <c r="GGI725" s="50"/>
      <c r="GGJ725" s="50"/>
      <c r="GGK725" s="50"/>
      <c r="GGL725" s="50"/>
      <c r="GGM725" s="50"/>
      <c r="GGN725" s="50"/>
      <c r="GGO725" s="50"/>
      <c r="GGP725" s="50"/>
      <c r="GGQ725" s="50"/>
      <c r="GGR725" s="50"/>
      <c r="GGS725" s="50"/>
      <c r="GGT725" s="50"/>
      <c r="GGU725" s="50"/>
      <c r="GGV725" s="50"/>
      <c r="GGW725" s="50"/>
      <c r="GGX725" s="50"/>
      <c r="GGY725" s="50"/>
      <c r="GGZ725" s="50"/>
      <c r="GHA725" s="50"/>
      <c r="GHB725" s="50"/>
      <c r="GHC725" s="50"/>
      <c r="GHD725" s="50"/>
      <c r="GHE725" s="50"/>
      <c r="GHF725" s="50"/>
      <c r="GHG725" s="50"/>
      <c r="GHH725" s="50"/>
      <c r="GHI725" s="50"/>
      <c r="GHJ725" s="50"/>
      <c r="GHK725" s="50"/>
      <c r="GHL725" s="50"/>
      <c r="GHM725" s="50"/>
      <c r="GHN725" s="50"/>
      <c r="GHO725" s="50"/>
      <c r="GHP725" s="50"/>
      <c r="GHQ725" s="50"/>
      <c r="GHR725" s="50"/>
      <c r="GHS725" s="50"/>
      <c r="GHT725" s="50"/>
      <c r="GHU725" s="50"/>
      <c r="GHV725" s="50"/>
      <c r="GHW725" s="50"/>
      <c r="GHX725" s="50"/>
      <c r="GHY725" s="50"/>
      <c r="GHZ725" s="50"/>
      <c r="GIA725" s="50"/>
      <c r="GIB725" s="50"/>
      <c r="GIC725" s="50"/>
      <c r="GID725" s="50"/>
      <c r="GIE725" s="50"/>
      <c r="GIF725" s="50"/>
      <c r="GIG725" s="50"/>
      <c r="GIH725" s="50"/>
      <c r="GII725" s="50"/>
      <c r="GIJ725" s="50"/>
      <c r="GIK725" s="50"/>
      <c r="GIL725" s="50"/>
      <c r="GIM725" s="50"/>
      <c r="GIN725" s="50"/>
      <c r="GIO725" s="50"/>
      <c r="GIP725" s="50"/>
      <c r="GIQ725" s="50"/>
      <c r="GIR725" s="50"/>
      <c r="GIS725" s="50"/>
      <c r="GIT725" s="50"/>
      <c r="GIU725" s="50"/>
      <c r="GIV725" s="50"/>
      <c r="GIW725" s="50"/>
      <c r="GIX725" s="50"/>
      <c r="GIY725" s="50"/>
      <c r="GIZ725" s="50"/>
      <c r="GJA725" s="50"/>
      <c r="GJB725" s="50"/>
      <c r="GJC725" s="50"/>
      <c r="GJD725" s="50"/>
      <c r="GJE725" s="50"/>
      <c r="GJF725" s="50"/>
      <c r="GJG725" s="50"/>
      <c r="GJH725" s="50"/>
      <c r="GJI725" s="50"/>
      <c r="GJJ725" s="50"/>
      <c r="GJK725" s="50"/>
      <c r="GJL725" s="50"/>
      <c r="GJM725" s="50"/>
      <c r="GJN725" s="50"/>
      <c r="GJO725" s="50"/>
      <c r="GJP725" s="50"/>
      <c r="GJQ725" s="50"/>
      <c r="GJR725" s="50"/>
      <c r="GJS725" s="50"/>
      <c r="GJT725" s="50"/>
      <c r="GJU725" s="50"/>
      <c r="GJV725" s="50"/>
      <c r="GJW725" s="50"/>
      <c r="GJX725" s="50"/>
      <c r="GJY725" s="50"/>
      <c r="GJZ725" s="50"/>
      <c r="GKA725" s="50"/>
      <c r="GKB725" s="50"/>
      <c r="GKC725" s="50"/>
      <c r="GKD725" s="50"/>
      <c r="GKE725" s="50"/>
      <c r="GKF725" s="50"/>
      <c r="GKG725" s="50"/>
      <c r="GKH725" s="50"/>
      <c r="GKI725" s="50"/>
      <c r="GKJ725" s="50"/>
      <c r="GKK725" s="50"/>
      <c r="GKL725" s="50"/>
      <c r="GKM725" s="50"/>
      <c r="GKN725" s="50"/>
      <c r="GKO725" s="50"/>
      <c r="GKP725" s="50"/>
      <c r="GKQ725" s="50"/>
      <c r="GKR725" s="50"/>
      <c r="GKS725" s="50"/>
      <c r="GKT725" s="50"/>
      <c r="GKU725" s="50"/>
      <c r="GKV725" s="50"/>
      <c r="GKW725" s="50"/>
      <c r="GKX725" s="50"/>
      <c r="GKY725" s="50"/>
      <c r="GKZ725" s="50"/>
      <c r="GLA725" s="50"/>
      <c r="GLB725" s="50"/>
      <c r="GLC725" s="50"/>
      <c r="GLD725" s="50"/>
      <c r="GLE725" s="50"/>
      <c r="GLF725" s="50"/>
      <c r="GLG725" s="50"/>
      <c r="GLH725" s="50"/>
      <c r="GLI725" s="50"/>
      <c r="GLJ725" s="50"/>
      <c r="GLK725" s="50"/>
      <c r="GLL725" s="50"/>
      <c r="GLM725" s="50"/>
      <c r="GLN725" s="50"/>
      <c r="GLO725" s="50"/>
      <c r="GLP725" s="50"/>
      <c r="GLQ725" s="50"/>
      <c r="GLR725" s="50"/>
      <c r="GLS725" s="50"/>
      <c r="GLT725" s="50"/>
      <c r="GLU725" s="50"/>
      <c r="GLV725" s="50"/>
      <c r="GLW725" s="50"/>
      <c r="GLX725" s="50"/>
      <c r="GLY725" s="50"/>
      <c r="GLZ725" s="50"/>
      <c r="GMA725" s="50"/>
      <c r="GMB725" s="50"/>
      <c r="GMC725" s="50"/>
      <c r="GMD725" s="50"/>
      <c r="GME725" s="50"/>
      <c r="GMF725" s="50"/>
      <c r="GMG725" s="50"/>
      <c r="GMH725" s="50"/>
      <c r="GMI725" s="50"/>
      <c r="GMJ725" s="50"/>
      <c r="GMK725" s="50"/>
      <c r="GML725" s="50"/>
      <c r="GMM725" s="50"/>
      <c r="GMN725" s="50"/>
      <c r="GMO725" s="50"/>
      <c r="GMP725" s="50"/>
      <c r="GMQ725" s="50"/>
      <c r="GMR725" s="50"/>
      <c r="GMS725" s="50"/>
      <c r="GMT725" s="50"/>
      <c r="GMU725" s="50"/>
      <c r="GMV725" s="50"/>
      <c r="GMW725" s="50"/>
      <c r="GMX725" s="50"/>
      <c r="GMY725" s="50"/>
      <c r="GMZ725" s="50"/>
      <c r="GNA725" s="50"/>
      <c r="GNB725" s="50"/>
      <c r="GNC725" s="50"/>
      <c r="GND725" s="50"/>
      <c r="GNE725" s="50"/>
      <c r="GNF725" s="50"/>
      <c r="GNG725" s="50"/>
      <c r="GNH725" s="50"/>
      <c r="GNI725" s="50"/>
      <c r="GNJ725" s="50"/>
      <c r="GNK725" s="50"/>
      <c r="GNL725" s="50"/>
      <c r="GNM725" s="50"/>
      <c r="GNN725" s="50"/>
      <c r="GNO725" s="50"/>
      <c r="GNP725" s="50"/>
      <c r="GNQ725" s="50"/>
      <c r="GNR725" s="50"/>
      <c r="GNS725" s="50"/>
      <c r="GNT725" s="50"/>
      <c r="GNU725" s="50"/>
      <c r="GNV725" s="50"/>
      <c r="GNW725" s="50"/>
      <c r="GNX725" s="50"/>
      <c r="GNZ725" s="50"/>
      <c r="GOB725" s="50"/>
      <c r="GOC725" s="50"/>
      <c r="GOD725" s="50"/>
      <c r="GOE725" s="50"/>
      <c r="GOF725" s="50"/>
      <c r="GOG725" s="50"/>
      <c r="GOH725" s="50"/>
      <c r="GOI725" s="50"/>
      <c r="GON725" s="50"/>
      <c r="GOO725" s="50"/>
      <c r="GOP725" s="50"/>
      <c r="GOQ725" s="50"/>
      <c r="GOR725" s="50"/>
      <c r="GOS725" s="50"/>
      <c r="GOT725" s="50"/>
      <c r="GOU725" s="50"/>
      <c r="GOV725" s="50"/>
      <c r="GOW725" s="50"/>
      <c r="GOX725" s="50"/>
      <c r="GOY725" s="50"/>
      <c r="GOZ725" s="50"/>
      <c r="GPA725" s="50"/>
      <c r="GPB725" s="50"/>
      <c r="GPC725" s="50"/>
      <c r="GPD725" s="50"/>
      <c r="GPE725" s="50"/>
      <c r="GPF725" s="50"/>
      <c r="GPG725" s="50"/>
      <c r="GPH725" s="50"/>
      <c r="GPI725" s="50"/>
      <c r="GPJ725" s="50"/>
      <c r="GPK725" s="50"/>
      <c r="GPL725" s="50"/>
      <c r="GPM725" s="50"/>
      <c r="GPN725" s="50"/>
      <c r="GPO725" s="50"/>
      <c r="GPP725" s="50"/>
      <c r="GPQ725" s="50"/>
      <c r="GPR725" s="50"/>
      <c r="GPS725" s="50"/>
      <c r="GPT725" s="50"/>
      <c r="GPU725" s="50"/>
      <c r="GPV725" s="50"/>
      <c r="GPW725" s="50"/>
      <c r="GPX725" s="50"/>
      <c r="GPY725" s="50"/>
      <c r="GPZ725" s="50"/>
      <c r="GQA725" s="50"/>
      <c r="GQB725" s="50"/>
      <c r="GQC725" s="50"/>
      <c r="GQD725" s="50"/>
      <c r="GQE725" s="50"/>
      <c r="GQF725" s="50"/>
      <c r="GQG725" s="50"/>
      <c r="GQH725" s="50"/>
      <c r="GQI725" s="50"/>
      <c r="GQJ725" s="50"/>
      <c r="GQK725" s="50"/>
      <c r="GQL725" s="50"/>
      <c r="GQM725" s="50"/>
      <c r="GQN725" s="50"/>
      <c r="GQO725" s="50"/>
      <c r="GQP725" s="50"/>
      <c r="GQQ725" s="50"/>
      <c r="GQR725" s="50"/>
      <c r="GQS725" s="50"/>
      <c r="GQT725" s="50"/>
      <c r="GQU725" s="50"/>
      <c r="GQV725" s="50"/>
      <c r="GQW725" s="50"/>
      <c r="GQX725" s="50"/>
      <c r="GQY725" s="50"/>
      <c r="GQZ725" s="50"/>
      <c r="GRA725" s="50"/>
      <c r="GRB725" s="50"/>
      <c r="GRC725" s="50"/>
      <c r="GRD725" s="50"/>
      <c r="GRE725" s="50"/>
      <c r="GRF725" s="50"/>
      <c r="GRG725" s="50"/>
      <c r="GRH725" s="50"/>
      <c r="GRI725" s="50"/>
      <c r="GRJ725" s="50"/>
      <c r="GRK725" s="50"/>
      <c r="GRL725" s="50"/>
      <c r="GRM725" s="50"/>
      <c r="GRN725" s="50"/>
      <c r="GRO725" s="50"/>
      <c r="GRP725" s="50"/>
      <c r="GRQ725" s="50"/>
      <c r="GRR725" s="50"/>
      <c r="GRS725" s="50"/>
      <c r="GRT725" s="50"/>
      <c r="GRU725" s="50"/>
      <c r="GRV725" s="50"/>
      <c r="GRW725" s="50"/>
      <c r="GRX725" s="50"/>
      <c r="GRY725" s="50"/>
      <c r="GRZ725" s="50"/>
      <c r="GSA725" s="50"/>
      <c r="GSB725" s="50"/>
      <c r="GSC725" s="50"/>
      <c r="GSD725" s="50"/>
      <c r="GSE725" s="50"/>
      <c r="GSF725" s="50"/>
      <c r="GSG725" s="50"/>
      <c r="GSH725" s="50"/>
      <c r="GSI725" s="50"/>
      <c r="GSJ725" s="50"/>
      <c r="GSK725" s="50"/>
      <c r="GSL725" s="50"/>
      <c r="GSM725" s="50"/>
      <c r="GSN725" s="50"/>
      <c r="GSO725" s="50"/>
      <c r="GSP725" s="50"/>
      <c r="GSQ725" s="50"/>
      <c r="GSR725" s="50"/>
      <c r="GSS725" s="50"/>
      <c r="GST725" s="50"/>
      <c r="GSU725" s="50"/>
      <c r="GSV725" s="50"/>
      <c r="GSW725" s="50"/>
      <c r="GSX725" s="50"/>
      <c r="GSY725" s="50"/>
      <c r="GSZ725" s="50"/>
      <c r="GTA725" s="50"/>
      <c r="GTB725" s="50"/>
      <c r="GTC725" s="50"/>
      <c r="GTD725" s="50"/>
      <c r="GTE725" s="50"/>
      <c r="GTF725" s="50"/>
      <c r="GTG725" s="50"/>
      <c r="GTH725" s="50"/>
      <c r="GTI725" s="50"/>
      <c r="GTJ725" s="50"/>
      <c r="GTK725" s="50"/>
      <c r="GTL725" s="50"/>
      <c r="GTM725" s="50"/>
      <c r="GTN725" s="50"/>
      <c r="GTO725" s="50"/>
      <c r="GTP725" s="50"/>
      <c r="GTQ725" s="50"/>
      <c r="GTR725" s="50"/>
      <c r="GTS725" s="50"/>
      <c r="GTT725" s="50"/>
      <c r="GTU725" s="50"/>
      <c r="GTV725" s="50"/>
      <c r="GTW725" s="50"/>
      <c r="GTX725" s="50"/>
      <c r="GTY725" s="50"/>
      <c r="GTZ725" s="50"/>
      <c r="GUA725" s="50"/>
      <c r="GUB725" s="50"/>
      <c r="GUC725" s="50"/>
      <c r="GUD725" s="50"/>
      <c r="GUE725" s="50"/>
      <c r="GUF725" s="50"/>
      <c r="GUG725" s="50"/>
      <c r="GUH725" s="50"/>
      <c r="GUI725" s="50"/>
      <c r="GUJ725" s="50"/>
      <c r="GUK725" s="50"/>
      <c r="GUL725" s="50"/>
      <c r="GUM725" s="50"/>
      <c r="GUN725" s="50"/>
      <c r="GUO725" s="50"/>
      <c r="GUP725" s="50"/>
      <c r="GUQ725" s="50"/>
      <c r="GUR725" s="50"/>
      <c r="GUS725" s="50"/>
      <c r="GUT725" s="50"/>
      <c r="GUU725" s="50"/>
      <c r="GUV725" s="50"/>
      <c r="GUW725" s="50"/>
      <c r="GUX725" s="50"/>
      <c r="GUY725" s="50"/>
      <c r="GUZ725" s="50"/>
      <c r="GVA725" s="50"/>
      <c r="GVB725" s="50"/>
      <c r="GVC725" s="50"/>
      <c r="GVD725" s="50"/>
      <c r="GVE725" s="50"/>
      <c r="GVF725" s="50"/>
      <c r="GVG725" s="50"/>
      <c r="GVH725" s="50"/>
      <c r="GVI725" s="50"/>
      <c r="GVJ725" s="50"/>
      <c r="GVK725" s="50"/>
      <c r="GVL725" s="50"/>
      <c r="GVM725" s="50"/>
      <c r="GVN725" s="50"/>
      <c r="GVO725" s="50"/>
      <c r="GVP725" s="50"/>
      <c r="GVQ725" s="50"/>
      <c r="GVR725" s="50"/>
      <c r="GVS725" s="50"/>
      <c r="GVT725" s="50"/>
      <c r="GVU725" s="50"/>
      <c r="GVV725" s="50"/>
      <c r="GVW725" s="50"/>
      <c r="GVX725" s="50"/>
      <c r="GVY725" s="50"/>
      <c r="GVZ725" s="50"/>
      <c r="GWA725" s="50"/>
      <c r="GWB725" s="50"/>
      <c r="GWC725" s="50"/>
      <c r="GWD725" s="50"/>
      <c r="GWE725" s="50"/>
      <c r="GWF725" s="50"/>
      <c r="GWG725" s="50"/>
      <c r="GWH725" s="50"/>
      <c r="GWI725" s="50"/>
      <c r="GWJ725" s="50"/>
      <c r="GWK725" s="50"/>
      <c r="GWL725" s="50"/>
      <c r="GWM725" s="50"/>
      <c r="GWN725" s="50"/>
      <c r="GWO725" s="50"/>
      <c r="GWP725" s="50"/>
      <c r="GWQ725" s="50"/>
      <c r="GWR725" s="50"/>
      <c r="GWS725" s="50"/>
      <c r="GWT725" s="50"/>
      <c r="GWU725" s="50"/>
      <c r="GWV725" s="50"/>
      <c r="GWW725" s="50"/>
      <c r="GWX725" s="50"/>
      <c r="GWY725" s="50"/>
      <c r="GWZ725" s="50"/>
      <c r="GXA725" s="50"/>
      <c r="GXB725" s="50"/>
      <c r="GXC725" s="50"/>
      <c r="GXD725" s="50"/>
      <c r="GXE725" s="50"/>
      <c r="GXF725" s="50"/>
      <c r="GXG725" s="50"/>
      <c r="GXH725" s="50"/>
      <c r="GXI725" s="50"/>
      <c r="GXJ725" s="50"/>
      <c r="GXK725" s="50"/>
      <c r="GXL725" s="50"/>
      <c r="GXM725" s="50"/>
      <c r="GXN725" s="50"/>
      <c r="GXO725" s="50"/>
      <c r="GXP725" s="50"/>
      <c r="GXQ725" s="50"/>
      <c r="GXR725" s="50"/>
      <c r="GXS725" s="50"/>
      <c r="GXT725" s="50"/>
      <c r="GXV725" s="50"/>
      <c r="GXX725" s="50"/>
      <c r="GXY725" s="50"/>
      <c r="GXZ725" s="50"/>
      <c r="GYA725" s="50"/>
      <c r="GYB725" s="50"/>
      <c r="GYC725" s="50"/>
      <c r="GYD725" s="50"/>
      <c r="GYE725" s="50"/>
      <c r="GYJ725" s="50"/>
      <c r="GYK725" s="50"/>
      <c r="GYL725" s="50"/>
      <c r="GYM725" s="50"/>
      <c r="GYN725" s="50"/>
      <c r="GYO725" s="50"/>
      <c r="GYP725" s="50"/>
      <c r="GYQ725" s="50"/>
      <c r="GYR725" s="50"/>
      <c r="GYS725" s="50"/>
      <c r="GYT725" s="50"/>
      <c r="GYU725" s="50"/>
      <c r="GYV725" s="50"/>
      <c r="GYW725" s="50"/>
      <c r="GYX725" s="50"/>
      <c r="GYY725" s="50"/>
      <c r="GYZ725" s="50"/>
      <c r="GZA725" s="50"/>
      <c r="GZB725" s="50"/>
      <c r="GZC725" s="50"/>
      <c r="GZD725" s="50"/>
      <c r="GZE725" s="50"/>
      <c r="GZF725" s="50"/>
      <c r="GZG725" s="50"/>
      <c r="GZH725" s="50"/>
      <c r="GZI725" s="50"/>
      <c r="GZJ725" s="50"/>
      <c r="GZK725" s="50"/>
      <c r="GZL725" s="50"/>
      <c r="GZM725" s="50"/>
      <c r="GZN725" s="50"/>
      <c r="GZO725" s="50"/>
      <c r="GZP725" s="50"/>
      <c r="GZQ725" s="50"/>
      <c r="GZR725" s="50"/>
      <c r="GZS725" s="50"/>
      <c r="GZT725" s="50"/>
      <c r="GZU725" s="50"/>
      <c r="GZV725" s="50"/>
      <c r="GZW725" s="50"/>
      <c r="GZX725" s="50"/>
      <c r="GZY725" s="50"/>
      <c r="GZZ725" s="50"/>
      <c r="HAA725" s="50"/>
      <c r="HAB725" s="50"/>
      <c r="HAC725" s="50"/>
      <c r="HAD725" s="50"/>
      <c r="HAE725" s="50"/>
      <c r="HAF725" s="50"/>
      <c r="HAG725" s="50"/>
      <c r="HAH725" s="50"/>
      <c r="HAI725" s="50"/>
      <c r="HAJ725" s="50"/>
      <c r="HAK725" s="50"/>
      <c r="HAL725" s="50"/>
      <c r="HAM725" s="50"/>
      <c r="HAN725" s="50"/>
      <c r="HAO725" s="50"/>
      <c r="HAP725" s="50"/>
      <c r="HAQ725" s="50"/>
      <c r="HAR725" s="50"/>
      <c r="HAS725" s="50"/>
      <c r="HAT725" s="50"/>
      <c r="HAU725" s="50"/>
      <c r="HAV725" s="50"/>
      <c r="HAW725" s="50"/>
      <c r="HAX725" s="50"/>
      <c r="HAY725" s="50"/>
      <c r="HAZ725" s="50"/>
      <c r="HBA725" s="50"/>
      <c r="HBB725" s="50"/>
      <c r="HBC725" s="50"/>
      <c r="HBD725" s="50"/>
      <c r="HBE725" s="50"/>
      <c r="HBF725" s="50"/>
      <c r="HBG725" s="50"/>
      <c r="HBH725" s="50"/>
      <c r="HBI725" s="50"/>
      <c r="HBJ725" s="50"/>
      <c r="HBK725" s="50"/>
      <c r="HBL725" s="50"/>
      <c r="HBM725" s="50"/>
      <c r="HBN725" s="50"/>
      <c r="HBO725" s="50"/>
      <c r="HBP725" s="50"/>
      <c r="HBQ725" s="50"/>
      <c r="HBR725" s="50"/>
      <c r="HBS725" s="50"/>
      <c r="HBT725" s="50"/>
      <c r="HBU725" s="50"/>
      <c r="HBV725" s="50"/>
      <c r="HBW725" s="50"/>
      <c r="HBX725" s="50"/>
      <c r="HBY725" s="50"/>
      <c r="HBZ725" s="50"/>
      <c r="HCA725" s="50"/>
      <c r="HCB725" s="50"/>
      <c r="HCC725" s="50"/>
      <c r="HCD725" s="50"/>
      <c r="HCE725" s="50"/>
      <c r="HCF725" s="50"/>
      <c r="HCG725" s="50"/>
      <c r="HCH725" s="50"/>
      <c r="HCI725" s="50"/>
      <c r="HCJ725" s="50"/>
      <c r="HCK725" s="50"/>
      <c r="HCL725" s="50"/>
      <c r="HCM725" s="50"/>
      <c r="HCN725" s="50"/>
      <c r="HCO725" s="50"/>
      <c r="HCP725" s="50"/>
      <c r="HCQ725" s="50"/>
      <c r="HCR725" s="50"/>
      <c r="HCS725" s="50"/>
      <c r="HCT725" s="50"/>
      <c r="HCU725" s="50"/>
      <c r="HCV725" s="50"/>
      <c r="HCW725" s="50"/>
      <c r="HCX725" s="50"/>
      <c r="HCY725" s="50"/>
      <c r="HCZ725" s="50"/>
      <c r="HDA725" s="50"/>
      <c r="HDB725" s="50"/>
      <c r="HDC725" s="50"/>
      <c r="HDD725" s="50"/>
      <c r="HDE725" s="50"/>
      <c r="HDF725" s="50"/>
      <c r="HDG725" s="50"/>
      <c r="HDH725" s="50"/>
      <c r="HDI725" s="50"/>
      <c r="HDJ725" s="50"/>
      <c r="HDK725" s="50"/>
      <c r="HDL725" s="50"/>
      <c r="HDM725" s="50"/>
      <c r="HDN725" s="50"/>
      <c r="HDO725" s="50"/>
      <c r="HDP725" s="50"/>
      <c r="HDQ725" s="50"/>
      <c r="HDR725" s="50"/>
      <c r="HDS725" s="50"/>
      <c r="HDT725" s="50"/>
      <c r="HDU725" s="50"/>
      <c r="HDV725" s="50"/>
      <c r="HDW725" s="50"/>
      <c r="HDX725" s="50"/>
      <c r="HDY725" s="50"/>
      <c r="HDZ725" s="50"/>
      <c r="HEA725" s="50"/>
      <c r="HEB725" s="50"/>
      <c r="HEC725" s="50"/>
      <c r="HED725" s="50"/>
      <c r="HEE725" s="50"/>
      <c r="HEF725" s="50"/>
      <c r="HEG725" s="50"/>
      <c r="HEH725" s="50"/>
      <c r="HEI725" s="50"/>
      <c r="HEJ725" s="50"/>
      <c r="HEK725" s="50"/>
      <c r="HEL725" s="50"/>
      <c r="HEM725" s="50"/>
      <c r="HEN725" s="50"/>
      <c r="HEO725" s="50"/>
      <c r="HEP725" s="50"/>
      <c r="HEQ725" s="50"/>
      <c r="HER725" s="50"/>
      <c r="HES725" s="50"/>
      <c r="HET725" s="50"/>
      <c r="HEU725" s="50"/>
      <c r="HEV725" s="50"/>
      <c r="HEW725" s="50"/>
      <c r="HEX725" s="50"/>
      <c r="HEY725" s="50"/>
      <c r="HEZ725" s="50"/>
      <c r="HFA725" s="50"/>
      <c r="HFB725" s="50"/>
      <c r="HFC725" s="50"/>
      <c r="HFD725" s="50"/>
      <c r="HFE725" s="50"/>
      <c r="HFF725" s="50"/>
      <c r="HFG725" s="50"/>
      <c r="HFH725" s="50"/>
      <c r="HFI725" s="50"/>
      <c r="HFJ725" s="50"/>
      <c r="HFK725" s="50"/>
      <c r="HFL725" s="50"/>
      <c r="HFM725" s="50"/>
      <c r="HFN725" s="50"/>
      <c r="HFO725" s="50"/>
      <c r="HFP725" s="50"/>
      <c r="HFQ725" s="50"/>
      <c r="HFR725" s="50"/>
      <c r="HFS725" s="50"/>
      <c r="HFT725" s="50"/>
      <c r="HFU725" s="50"/>
      <c r="HFV725" s="50"/>
      <c r="HFW725" s="50"/>
      <c r="HFX725" s="50"/>
      <c r="HFY725" s="50"/>
      <c r="HFZ725" s="50"/>
      <c r="HGA725" s="50"/>
      <c r="HGB725" s="50"/>
      <c r="HGC725" s="50"/>
      <c r="HGD725" s="50"/>
      <c r="HGE725" s="50"/>
      <c r="HGF725" s="50"/>
      <c r="HGG725" s="50"/>
      <c r="HGH725" s="50"/>
      <c r="HGI725" s="50"/>
      <c r="HGJ725" s="50"/>
      <c r="HGK725" s="50"/>
      <c r="HGL725" s="50"/>
      <c r="HGM725" s="50"/>
      <c r="HGN725" s="50"/>
      <c r="HGO725" s="50"/>
      <c r="HGP725" s="50"/>
      <c r="HGQ725" s="50"/>
      <c r="HGR725" s="50"/>
      <c r="HGS725" s="50"/>
      <c r="HGT725" s="50"/>
      <c r="HGU725" s="50"/>
      <c r="HGV725" s="50"/>
      <c r="HGW725" s="50"/>
      <c r="HGX725" s="50"/>
      <c r="HGY725" s="50"/>
      <c r="HGZ725" s="50"/>
      <c r="HHA725" s="50"/>
      <c r="HHB725" s="50"/>
      <c r="HHC725" s="50"/>
      <c r="HHD725" s="50"/>
      <c r="HHE725" s="50"/>
      <c r="HHF725" s="50"/>
      <c r="HHG725" s="50"/>
      <c r="HHH725" s="50"/>
      <c r="HHI725" s="50"/>
      <c r="HHJ725" s="50"/>
      <c r="HHK725" s="50"/>
      <c r="HHL725" s="50"/>
      <c r="HHM725" s="50"/>
      <c r="HHN725" s="50"/>
      <c r="HHO725" s="50"/>
      <c r="HHP725" s="50"/>
      <c r="HHR725" s="50"/>
      <c r="HHT725" s="50"/>
      <c r="HHU725" s="50"/>
      <c r="HHV725" s="50"/>
      <c r="HHW725" s="50"/>
      <c r="HHX725" s="50"/>
      <c r="HHY725" s="50"/>
      <c r="HHZ725" s="50"/>
      <c r="HIA725" s="50"/>
      <c r="HIF725" s="50"/>
      <c r="HIG725" s="50"/>
      <c r="HIH725" s="50"/>
      <c r="HII725" s="50"/>
      <c r="HIJ725" s="50"/>
      <c r="HIK725" s="50"/>
      <c r="HIL725" s="50"/>
      <c r="HIM725" s="50"/>
      <c r="HIN725" s="50"/>
      <c r="HIO725" s="50"/>
      <c r="HIP725" s="50"/>
      <c r="HIQ725" s="50"/>
      <c r="HIR725" s="50"/>
      <c r="HIS725" s="50"/>
      <c r="HIT725" s="50"/>
      <c r="HIU725" s="50"/>
      <c r="HIV725" s="50"/>
      <c r="HIW725" s="50"/>
      <c r="HIX725" s="50"/>
      <c r="HIY725" s="50"/>
      <c r="HIZ725" s="50"/>
      <c r="HJA725" s="50"/>
      <c r="HJB725" s="50"/>
      <c r="HJC725" s="50"/>
      <c r="HJD725" s="50"/>
      <c r="HJE725" s="50"/>
      <c r="HJF725" s="50"/>
      <c r="HJG725" s="50"/>
      <c r="HJH725" s="50"/>
      <c r="HJI725" s="50"/>
      <c r="HJJ725" s="50"/>
      <c r="HJK725" s="50"/>
      <c r="HJL725" s="50"/>
      <c r="HJM725" s="50"/>
      <c r="HJN725" s="50"/>
      <c r="HJO725" s="50"/>
      <c r="HJP725" s="50"/>
      <c r="HJQ725" s="50"/>
      <c r="HJR725" s="50"/>
      <c r="HJS725" s="50"/>
      <c r="HJT725" s="50"/>
      <c r="HJU725" s="50"/>
      <c r="HJV725" s="50"/>
      <c r="HJW725" s="50"/>
      <c r="HJX725" s="50"/>
      <c r="HJY725" s="50"/>
      <c r="HJZ725" s="50"/>
      <c r="HKA725" s="50"/>
      <c r="HKB725" s="50"/>
      <c r="HKC725" s="50"/>
      <c r="HKD725" s="50"/>
      <c r="HKE725" s="50"/>
      <c r="HKF725" s="50"/>
      <c r="HKG725" s="50"/>
      <c r="HKH725" s="50"/>
      <c r="HKI725" s="50"/>
      <c r="HKJ725" s="50"/>
      <c r="HKK725" s="50"/>
      <c r="HKL725" s="50"/>
      <c r="HKM725" s="50"/>
      <c r="HKN725" s="50"/>
      <c r="HKO725" s="50"/>
      <c r="HKP725" s="50"/>
      <c r="HKQ725" s="50"/>
      <c r="HKR725" s="50"/>
      <c r="HKS725" s="50"/>
      <c r="HKT725" s="50"/>
      <c r="HKU725" s="50"/>
      <c r="HKV725" s="50"/>
      <c r="HKW725" s="50"/>
      <c r="HKX725" s="50"/>
      <c r="HKY725" s="50"/>
      <c r="HKZ725" s="50"/>
      <c r="HLA725" s="50"/>
      <c r="HLB725" s="50"/>
      <c r="HLC725" s="50"/>
      <c r="HLD725" s="50"/>
      <c r="HLE725" s="50"/>
      <c r="HLF725" s="50"/>
      <c r="HLG725" s="50"/>
      <c r="HLH725" s="50"/>
      <c r="HLI725" s="50"/>
      <c r="HLJ725" s="50"/>
      <c r="HLK725" s="50"/>
      <c r="HLL725" s="50"/>
      <c r="HLM725" s="50"/>
      <c r="HLN725" s="50"/>
      <c r="HLO725" s="50"/>
      <c r="HLP725" s="50"/>
      <c r="HLQ725" s="50"/>
      <c r="HLR725" s="50"/>
      <c r="HLS725" s="50"/>
      <c r="HLT725" s="50"/>
      <c r="HLU725" s="50"/>
      <c r="HLV725" s="50"/>
      <c r="HLW725" s="50"/>
      <c r="HLX725" s="50"/>
      <c r="HLY725" s="50"/>
      <c r="HLZ725" s="50"/>
      <c r="HMA725" s="50"/>
      <c r="HMB725" s="50"/>
      <c r="HMC725" s="50"/>
      <c r="HMD725" s="50"/>
      <c r="HME725" s="50"/>
      <c r="HMF725" s="50"/>
      <c r="HMG725" s="50"/>
      <c r="HMH725" s="50"/>
      <c r="HMI725" s="50"/>
      <c r="HMJ725" s="50"/>
      <c r="HMK725" s="50"/>
      <c r="HML725" s="50"/>
      <c r="HMM725" s="50"/>
      <c r="HMN725" s="50"/>
      <c r="HMO725" s="50"/>
      <c r="HMP725" s="50"/>
      <c r="HMQ725" s="50"/>
      <c r="HMR725" s="50"/>
      <c r="HMS725" s="50"/>
      <c r="HMT725" s="50"/>
      <c r="HMU725" s="50"/>
      <c r="HMV725" s="50"/>
      <c r="HMW725" s="50"/>
      <c r="HMX725" s="50"/>
      <c r="HMY725" s="50"/>
      <c r="HMZ725" s="50"/>
      <c r="HNA725" s="50"/>
      <c r="HNB725" s="50"/>
      <c r="HNC725" s="50"/>
      <c r="HND725" s="50"/>
      <c r="HNE725" s="50"/>
      <c r="HNF725" s="50"/>
      <c r="HNG725" s="50"/>
      <c r="HNH725" s="50"/>
      <c r="HNI725" s="50"/>
      <c r="HNJ725" s="50"/>
      <c r="HNK725" s="50"/>
      <c r="HNL725" s="50"/>
      <c r="HNM725" s="50"/>
      <c r="HNN725" s="50"/>
      <c r="HNO725" s="50"/>
      <c r="HNP725" s="50"/>
      <c r="HNQ725" s="50"/>
      <c r="HNR725" s="50"/>
      <c r="HNS725" s="50"/>
      <c r="HNT725" s="50"/>
      <c r="HNU725" s="50"/>
      <c r="HNV725" s="50"/>
      <c r="HNW725" s="50"/>
      <c r="HNX725" s="50"/>
      <c r="HNY725" s="50"/>
      <c r="HNZ725" s="50"/>
      <c r="HOA725" s="50"/>
      <c r="HOB725" s="50"/>
      <c r="HOC725" s="50"/>
      <c r="HOD725" s="50"/>
      <c r="HOE725" s="50"/>
      <c r="HOF725" s="50"/>
      <c r="HOG725" s="50"/>
      <c r="HOH725" s="50"/>
      <c r="HOI725" s="50"/>
      <c r="HOJ725" s="50"/>
      <c r="HOK725" s="50"/>
      <c r="HOL725" s="50"/>
      <c r="HOM725" s="50"/>
      <c r="HON725" s="50"/>
      <c r="HOO725" s="50"/>
      <c r="HOP725" s="50"/>
      <c r="HOQ725" s="50"/>
      <c r="HOR725" s="50"/>
      <c r="HOS725" s="50"/>
      <c r="HOT725" s="50"/>
      <c r="HOU725" s="50"/>
      <c r="HOV725" s="50"/>
      <c r="HOW725" s="50"/>
      <c r="HOX725" s="50"/>
      <c r="HOY725" s="50"/>
      <c r="HOZ725" s="50"/>
      <c r="HPA725" s="50"/>
      <c r="HPB725" s="50"/>
      <c r="HPC725" s="50"/>
      <c r="HPD725" s="50"/>
      <c r="HPE725" s="50"/>
      <c r="HPF725" s="50"/>
      <c r="HPG725" s="50"/>
      <c r="HPH725" s="50"/>
      <c r="HPI725" s="50"/>
      <c r="HPJ725" s="50"/>
      <c r="HPK725" s="50"/>
      <c r="HPL725" s="50"/>
      <c r="HPM725" s="50"/>
      <c r="HPN725" s="50"/>
      <c r="HPO725" s="50"/>
      <c r="HPP725" s="50"/>
      <c r="HPQ725" s="50"/>
      <c r="HPR725" s="50"/>
      <c r="HPS725" s="50"/>
      <c r="HPT725" s="50"/>
      <c r="HPU725" s="50"/>
      <c r="HPV725" s="50"/>
      <c r="HPW725" s="50"/>
      <c r="HPX725" s="50"/>
      <c r="HPY725" s="50"/>
      <c r="HPZ725" s="50"/>
      <c r="HQA725" s="50"/>
      <c r="HQB725" s="50"/>
      <c r="HQC725" s="50"/>
      <c r="HQD725" s="50"/>
      <c r="HQE725" s="50"/>
      <c r="HQF725" s="50"/>
      <c r="HQG725" s="50"/>
      <c r="HQH725" s="50"/>
      <c r="HQI725" s="50"/>
      <c r="HQJ725" s="50"/>
      <c r="HQK725" s="50"/>
      <c r="HQL725" s="50"/>
      <c r="HQM725" s="50"/>
      <c r="HQN725" s="50"/>
      <c r="HQO725" s="50"/>
      <c r="HQP725" s="50"/>
      <c r="HQQ725" s="50"/>
      <c r="HQR725" s="50"/>
      <c r="HQS725" s="50"/>
      <c r="HQT725" s="50"/>
      <c r="HQU725" s="50"/>
      <c r="HQV725" s="50"/>
      <c r="HQW725" s="50"/>
      <c r="HQX725" s="50"/>
      <c r="HQY725" s="50"/>
      <c r="HQZ725" s="50"/>
      <c r="HRA725" s="50"/>
      <c r="HRB725" s="50"/>
      <c r="HRC725" s="50"/>
      <c r="HRD725" s="50"/>
      <c r="HRE725" s="50"/>
      <c r="HRF725" s="50"/>
      <c r="HRG725" s="50"/>
      <c r="HRH725" s="50"/>
      <c r="HRI725" s="50"/>
      <c r="HRJ725" s="50"/>
      <c r="HRK725" s="50"/>
      <c r="HRL725" s="50"/>
      <c r="HRN725" s="50"/>
      <c r="HRP725" s="50"/>
      <c r="HRQ725" s="50"/>
      <c r="HRR725" s="50"/>
      <c r="HRS725" s="50"/>
      <c r="HRT725" s="50"/>
      <c r="HRU725" s="50"/>
      <c r="HRV725" s="50"/>
      <c r="HRW725" s="50"/>
      <c r="HSB725" s="50"/>
      <c r="HSC725" s="50"/>
      <c r="HSD725" s="50"/>
      <c r="HSE725" s="50"/>
      <c r="HSF725" s="50"/>
      <c r="HSG725" s="50"/>
      <c r="HSH725" s="50"/>
      <c r="HSI725" s="50"/>
      <c r="HSJ725" s="50"/>
      <c r="HSK725" s="50"/>
      <c r="HSL725" s="50"/>
      <c r="HSM725" s="50"/>
      <c r="HSN725" s="50"/>
      <c r="HSO725" s="50"/>
      <c r="HSP725" s="50"/>
      <c r="HSQ725" s="50"/>
      <c r="HSR725" s="50"/>
      <c r="HSS725" s="50"/>
      <c r="HST725" s="50"/>
      <c r="HSU725" s="50"/>
      <c r="HSV725" s="50"/>
      <c r="HSW725" s="50"/>
      <c r="HSX725" s="50"/>
      <c r="HSY725" s="50"/>
      <c r="HSZ725" s="50"/>
      <c r="HTA725" s="50"/>
      <c r="HTB725" s="50"/>
      <c r="HTC725" s="50"/>
      <c r="HTD725" s="50"/>
      <c r="HTE725" s="50"/>
      <c r="HTF725" s="50"/>
      <c r="HTG725" s="50"/>
      <c r="HTH725" s="50"/>
      <c r="HTI725" s="50"/>
      <c r="HTJ725" s="50"/>
      <c r="HTK725" s="50"/>
      <c r="HTL725" s="50"/>
      <c r="HTM725" s="50"/>
      <c r="HTN725" s="50"/>
      <c r="HTO725" s="50"/>
      <c r="HTP725" s="50"/>
      <c r="HTQ725" s="50"/>
      <c r="HTR725" s="50"/>
      <c r="HTS725" s="50"/>
      <c r="HTT725" s="50"/>
      <c r="HTU725" s="50"/>
      <c r="HTV725" s="50"/>
      <c r="HTW725" s="50"/>
      <c r="HTX725" s="50"/>
      <c r="HTY725" s="50"/>
      <c r="HTZ725" s="50"/>
      <c r="HUA725" s="50"/>
      <c r="HUB725" s="50"/>
      <c r="HUC725" s="50"/>
      <c r="HUD725" s="50"/>
      <c r="HUE725" s="50"/>
      <c r="HUF725" s="50"/>
      <c r="HUG725" s="50"/>
      <c r="HUH725" s="50"/>
      <c r="HUI725" s="50"/>
      <c r="HUJ725" s="50"/>
      <c r="HUK725" s="50"/>
      <c r="HUL725" s="50"/>
      <c r="HUM725" s="50"/>
      <c r="HUN725" s="50"/>
      <c r="HUO725" s="50"/>
      <c r="HUP725" s="50"/>
      <c r="HUQ725" s="50"/>
      <c r="HUR725" s="50"/>
      <c r="HUS725" s="50"/>
      <c r="HUT725" s="50"/>
      <c r="HUU725" s="50"/>
      <c r="HUV725" s="50"/>
      <c r="HUW725" s="50"/>
      <c r="HUX725" s="50"/>
      <c r="HUY725" s="50"/>
      <c r="HUZ725" s="50"/>
      <c r="HVA725" s="50"/>
      <c r="HVB725" s="50"/>
      <c r="HVC725" s="50"/>
      <c r="HVD725" s="50"/>
      <c r="HVE725" s="50"/>
      <c r="HVF725" s="50"/>
      <c r="HVG725" s="50"/>
      <c r="HVH725" s="50"/>
      <c r="HVI725" s="50"/>
      <c r="HVJ725" s="50"/>
      <c r="HVK725" s="50"/>
      <c r="HVL725" s="50"/>
      <c r="HVM725" s="50"/>
      <c r="HVN725" s="50"/>
      <c r="HVO725" s="50"/>
      <c r="HVP725" s="50"/>
      <c r="HVQ725" s="50"/>
      <c r="HVR725" s="50"/>
      <c r="HVS725" s="50"/>
      <c r="HVT725" s="50"/>
      <c r="HVU725" s="50"/>
      <c r="HVV725" s="50"/>
      <c r="HVW725" s="50"/>
      <c r="HVX725" s="50"/>
      <c r="HVY725" s="50"/>
      <c r="HVZ725" s="50"/>
      <c r="HWA725" s="50"/>
      <c r="HWB725" s="50"/>
      <c r="HWC725" s="50"/>
      <c r="HWD725" s="50"/>
      <c r="HWE725" s="50"/>
      <c r="HWF725" s="50"/>
      <c r="HWG725" s="50"/>
      <c r="HWH725" s="50"/>
      <c r="HWI725" s="50"/>
      <c r="HWJ725" s="50"/>
      <c r="HWK725" s="50"/>
      <c r="HWL725" s="50"/>
      <c r="HWM725" s="50"/>
      <c r="HWN725" s="50"/>
      <c r="HWO725" s="50"/>
      <c r="HWP725" s="50"/>
      <c r="HWQ725" s="50"/>
      <c r="HWR725" s="50"/>
      <c r="HWS725" s="50"/>
      <c r="HWT725" s="50"/>
      <c r="HWU725" s="50"/>
      <c r="HWV725" s="50"/>
      <c r="HWW725" s="50"/>
      <c r="HWX725" s="50"/>
      <c r="HWY725" s="50"/>
      <c r="HWZ725" s="50"/>
      <c r="HXA725" s="50"/>
      <c r="HXB725" s="50"/>
      <c r="HXC725" s="50"/>
      <c r="HXD725" s="50"/>
      <c r="HXE725" s="50"/>
      <c r="HXF725" s="50"/>
      <c r="HXG725" s="50"/>
      <c r="HXH725" s="50"/>
      <c r="HXI725" s="50"/>
      <c r="HXJ725" s="50"/>
      <c r="HXK725" s="50"/>
      <c r="HXL725" s="50"/>
      <c r="HXM725" s="50"/>
      <c r="HXN725" s="50"/>
      <c r="HXO725" s="50"/>
      <c r="HXP725" s="50"/>
      <c r="HXQ725" s="50"/>
      <c r="HXR725" s="50"/>
      <c r="HXS725" s="50"/>
      <c r="HXT725" s="50"/>
      <c r="HXU725" s="50"/>
      <c r="HXV725" s="50"/>
      <c r="HXW725" s="50"/>
      <c r="HXX725" s="50"/>
      <c r="HXY725" s="50"/>
      <c r="HXZ725" s="50"/>
      <c r="HYA725" s="50"/>
      <c r="HYB725" s="50"/>
      <c r="HYC725" s="50"/>
      <c r="HYD725" s="50"/>
      <c r="HYE725" s="50"/>
      <c r="HYF725" s="50"/>
      <c r="HYG725" s="50"/>
      <c r="HYH725" s="50"/>
      <c r="HYI725" s="50"/>
      <c r="HYJ725" s="50"/>
      <c r="HYK725" s="50"/>
      <c r="HYL725" s="50"/>
      <c r="HYM725" s="50"/>
      <c r="HYN725" s="50"/>
      <c r="HYO725" s="50"/>
      <c r="HYP725" s="50"/>
      <c r="HYQ725" s="50"/>
      <c r="HYR725" s="50"/>
      <c r="HYS725" s="50"/>
      <c r="HYT725" s="50"/>
      <c r="HYU725" s="50"/>
      <c r="HYV725" s="50"/>
      <c r="HYW725" s="50"/>
      <c r="HYX725" s="50"/>
      <c r="HYY725" s="50"/>
      <c r="HYZ725" s="50"/>
      <c r="HZA725" s="50"/>
      <c r="HZB725" s="50"/>
      <c r="HZC725" s="50"/>
      <c r="HZD725" s="50"/>
      <c r="HZE725" s="50"/>
      <c r="HZF725" s="50"/>
      <c r="HZG725" s="50"/>
      <c r="HZH725" s="50"/>
      <c r="HZI725" s="50"/>
      <c r="HZJ725" s="50"/>
      <c r="HZK725" s="50"/>
      <c r="HZL725" s="50"/>
      <c r="HZM725" s="50"/>
      <c r="HZN725" s="50"/>
      <c r="HZO725" s="50"/>
      <c r="HZP725" s="50"/>
      <c r="HZQ725" s="50"/>
      <c r="HZR725" s="50"/>
      <c r="HZS725" s="50"/>
      <c r="HZT725" s="50"/>
      <c r="HZU725" s="50"/>
      <c r="HZV725" s="50"/>
      <c r="HZW725" s="50"/>
      <c r="HZX725" s="50"/>
      <c r="HZY725" s="50"/>
      <c r="HZZ725" s="50"/>
      <c r="IAA725" s="50"/>
      <c r="IAB725" s="50"/>
      <c r="IAC725" s="50"/>
      <c r="IAD725" s="50"/>
      <c r="IAE725" s="50"/>
      <c r="IAF725" s="50"/>
      <c r="IAG725" s="50"/>
      <c r="IAH725" s="50"/>
      <c r="IAI725" s="50"/>
      <c r="IAJ725" s="50"/>
      <c r="IAK725" s="50"/>
      <c r="IAL725" s="50"/>
      <c r="IAM725" s="50"/>
      <c r="IAN725" s="50"/>
      <c r="IAO725" s="50"/>
      <c r="IAP725" s="50"/>
      <c r="IAQ725" s="50"/>
      <c r="IAR725" s="50"/>
      <c r="IAS725" s="50"/>
      <c r="IAT725" s="50"/>
      <c r="IAU725" s="50"/>
      <c r="IAV725" s="50"/>
      <c r="IAW725" s="50"/>
      <c r="IAX725" s="50"/>
      <c r="IAY725" s="50"/>
      <c r="IAZ725" s="50"/>
      <c r="IBA725" s="50"/>
      <c r="IBB725" s="50"/>
      <c r="IBC725" s="50"/>
      <c r="IBD725" s="50"/>
      <c r="IBE725" s="50"/>
      <c r="IBF725" s="50"/>
      <c r="IBG725" s="50"/>
      <c r="IBH725" s="50"/>
      <c r="IBJ725" s="50"/>
      <c r="IBL725" s="50"/>
      <c r="IBM725" s="50"/>
      <c r="IBN725" s="50"/>
      <c r="IBO725" s="50"/>
      <c r="IBP725" s="50"/>
      <c r="IBQ725" s="50"/>
      <c r="IBR725" s="50"/>
      <c r="IBS725" s="50"/>
      <c r="IBX725" s="50"/>
      <c r="IBY725" s="50"/>
      <c r="IBZ725" s="50"/>
      <c r="ICA725" s="50"/>
      <c r="ICB725" s="50"/>
      <c r="ICC725" s="50"/>
      <c r="ICD725" s="50"/>
      <c r="ICE725" s="50"/>
      <c r="ICF725" s="50"/>
      <c r="ICG725" s="50"/>
      <c r="ICH725" s="50"/>
      <c r="ICI725" s="50"/>
      <c r="ICJ725" s="50"/>
      <c r="ICK725" s="50"/>
      <c r="ICL725" s="50"/>
      <c r="ICM725" s="50"/>
      <c r="ICN725" s="50"/>
      <c r="ICO725" s="50"/>
      <c r="ICP725" s="50"/>
      <c r="ICQ725" s="50"/>
      <c r="ICR725" s="50"/>
      <c r="ICS725" s="50"/>
      <c r="ICT725" s="50"/>
      <c r="ICU725" s="50"/>
      <c r="ICV725" s="50"/>
      <c r="ICW725" s="50"/>
      <c r="ICX725" s="50"/>
      <c r="ICY725" s="50"/>
      <c r="ICZ725" s="50"/>
      <c r="IDA725" s="50"/>
      <c r="IDB725" s="50"/>
      <c r="IDC725" s="50"/>
      <c r="IDD725" s="50"/>
      <c r="IDE725" s="50"/>
      <c r="IDF725" s="50"/>
      <c r="IDG725" s="50"/>
      <c r="IDH725" s="50"/>
      <c r="IDI725" s="50"/>
      <c r="IDJ725" s="50"/>
      <c r="IDK725" s="50"/>
      <c r="IDL725" s="50"/>
      <c r="IDM725" s="50"/>
      <c r="IDN725" s="50"/>
      <c r="IDO725" s="50"/>
      <c r="IDP725" s="50"/>
      <c r="IDQ725" s="50"/>
      <c r="IDR725" s="50"/>
      <c r="IDS725" s="50"/>
      <c r="IDT725" s="50"/>
      <c r="IDU725" s="50"/>
      <c r="IDV725" s="50"/>
      <c r="IDW725" s="50"/>
      <c r="IDX725" s="50"/>
      <c r="IDY725" s="50"/>
      <c r="IDZ725" s="50"/>
      <c r="IEA725" s="50"/>
      <c r="IEB725" s="50"/>
      <c r="IEC725" s="50"/>
      <c r="IED725" s="50"/>
      <c r="IEE725" s="50"/>
      <c r="IEF725" s="50"/>
      <c r="IEG725" s="50"/>
      <c r="IEH725" s="50"/>
      <c r="IEI725" s="50"/>
      <c r="IEJ725" s="50"/>
      <c r="IEK725" s="50"/>
      <c r="IEL725" s="50"/>
      <c r="IEM725" s="50"/>
      <c r="IEN725" s="50"/>
      <c r="IEO725" s="50"/>
      <c r="IEP725" s="50"/>
      <c r="IEQ725" s="50"/>
      <c r="IER725" s="50"/>
      <c r="IES725" s="50"/>
      <c r="IET725" s="50"/>
      <c r="IEU725" s="50"/>
      <c r="IEV725" s="50"/>
      <c r="IEW725" s="50"/>
      <c r="IEX725" s="50"/>
      <c r="IEY725" s="50"/>
      <c r="IEZ725" s="50"/>
      <c r="IFA725" s="50"/>
      <c r="IFB725" s="50"/>
      <c r="IFC725" s="50"/>
      <c r="IFD725" s="50"/>
      <c r="IFE725" s="50"/>
      <c r="IFF725" s="50"/>
      <c r="IFG725" s="50"/>
      <c r="IFH725" s="50"/>
      <c r="IFI725" s="50"/>
      <c r="IFJ725" s="50"/>
      <c r="IFK725" s="50"/>
      <c r="IFL725" s="50"/>
      <c r="IFM725" s="50"/>
      <c r="IFN725" s="50"/>
      <c r="IFO725" s="50"/>
      <c r="IFP725" s="50"/>
      <c r="IFQ725" s="50"/>
      <c r="IFR725" s="50"/>
      <c r="IFS725" s="50"/>
      <c r="IFT725" s="50"/>
      <c r="IFU725" s="50"/>
      <c r="IFV725" s="50"/>
      <c r="IFW725" s="50"/>
      <c r="IFX725" s="50"/>
      <c r="IFY725" s="50"/>
      <c r="IFZ725" s="50"/>
      <c r="IGA725" s="50"/>
      <c r="IGB725" s="50"/>
      <c r="IGC725" s="50"/>
      <c r="IGD725" s="50"/>
      <c r="IGE725" s="50"/>
      <c r="IGF725" s="50"/>
      <c r="IGG725" s="50"/>
      <c r="IGH725" s="50"/>
      <c r="IGI725" s="50"/>
      <c r="IGJ725" s="50"/>
      <c r="IGK725" s="50"/>
      <c r="IGL725" s="50"/>
      <c r="IGM725" s="50"/>
      <c r="IGN725" s="50"/>
      <c r="IGO725" s="50"/>
      <c r="IGP725" s="50"/>
      <c r="IGQ725" s="50"/>
      <c r="IGR725" s="50"/>
      <c r="IGS725" s="50"/>
      <c r="IGT725" s="50"/>
      <c r="IGU725" s="50"/>
      <c r="IGV725" s="50"/>
      <c r="IGW725" s="50"/>
      <c r="IGX725" s="50"/>
      <c r="IGY725" s="50"/>
      <c r="IGZ725" s="50"/>
      <c r="IHA725" s="50"/>
      <c r="IHB725" s="50"/>
      <c r="IHC725" s="50"/>
      <c r="IHD725" s="50"/>
      <c r="IHE725" s="50"/>
      <c r="IHF725" s="50"/>
      <c r="IHG725" s="50"/>
      <c r="IHH725" s="50"/>
      <c r="IHI725" s="50"/>
      <c r="IHJ725" s="50"/>
      <c r="IHK725" s="50"/>
      <c r="IHL725" s="50"/>
      <c r="IHM725" s="50"/>
      <c r="IHN725" s="50"/>
      <c r="IHO725" s="50"/>
      <c r="IHP725" s="50"/>
      <c r="IHQ725" s="50"/>
      <c r="IHR725" s="50"/>
      <c r="IHS725" s="50"/>
      <c r="IHT725" s="50"/>
      <c r="IHU725" s="50"/>
      <c r="IHV725" s="50"/>
      <c r="IHW725" s="50"/>
      <c r="IHX725" s="50"/>
      <c r="IHY725" s="50"/>
      <c r="IHZ725" s="50"/>
      <c r="IIA725" s="50"/>
      <c r="IIB725" s="50"/>
      <c r="IIC725" s="50"/>
      <c r="IID725" s="50"/>
      <c r="IIE725" s="50"/>
      <c r="IIF725" s="50"/>
      <c r="IIG725" s="50"/>
      <c r="IIH725" s="50"/>
      <c r="III725" s="50"/>
      <c r="IIJ725" s="50"/>
      <c r="IIK725" s="50"/>
      <c r="IIL725" s="50"/>
      <c r="IIM725" s="50"/>
      <c r="IIN725" s="50"/>
      <c r="IIO725" s="50"/>
      <c r="IIP725" s="50"/>
      <c r="IIQ725" s="50"/>
      <c r="IIR725" s="50"/>
      <c r="IIS725" s="50"/>
      <c r="IIT725" s="50"/>
      <c r="IIU725" s="50"/>
      <c r="IIV725" s="50"/>
      <c r="IIW725" s="50"/>
      <c r="IIX725" s="50"/>
      <c r="IIY725" s="50"/>
      <c r="IIZ725" s="50"/>
      <c r="IJA725" s="50"/>
      <c r="IJB725" s="50"/>
      <c r="IJC725" s="50"/>
      <c r="IJD725" s="50"/>
      <c r="IJE725" s="50"/>
      <c r="IJF725" s="50"/>
      <c r="IJG725" s="50"/>
      <c r="IJH725" s="50"/>
      <c r="IJI725" s="50"/>
      <c r="IJJ725" s="50"/>
      <c r="IJK725" s="50"/>
      <c r="IJL725" s="50"/>
      <c r="IJM725" s="50"/>
      <c r="IJN725" s="50"/>
      <c r="IJO725" s="50"/>
      <c r="IJP725" s="50"/>
      <c r="IJQ725" s="50"/>
      <c r="IJR725" s="50"/>
      <c r="IJS725" s="50"/>
      <c r="IJT725" s="50"/>
      <c r="IJU725" s="50"/>
      <c r="IJV725" s="50"/>
      <c r="IJW725" s="50"/>
      <c r="IJX725" s="50"/>
      <c r="IJY725" s="50"/>
      <c r="IJZ725" s="50"/>
      <c r="IKA725" s="50"/>
      <c r="IKB725" s="50"/>
      <c r="IKC725" s="50"/>
      <c r="IKD725" s="50"/>
      <c r="IKE725" s="50"/>
      <c r="IKF725" s="50"/>
      <c r="IKG725" s="50"/>
      <c r="IKH725" s="50"/>
      <c r="IKI725" s="50"/>
      <c r="IKJ725" s="50"/>
      <c r="IKK725" s="50"/>
      <c r="IKL725" s="50"/>
      <c r="IKM725" s="50"/>
      <c r="IKN725" s="50"/>
      <c r="IKO725" s="50"/>
      <c r="IKP725" s="50"/>
      <c r="IKQ725" s="50"/>
      <c r="IKR725" s="50"/>
      <c r="IKS725" s="50"/>
      <c r="IKT725" s="50"/>
      <c r="IKU725" s="50"/>
      <c r="IKV725" s="50"/>
      <c r="IKW725" s="50"/>
      <c r="IKX725" s="50"/>
      <c r="IKY725" s="50"/>
      <c r="IKZ725" s="50"/>
      <c r="ILA725" s="50"/>
      <c r="ILB725" s="50"/>
      <c r="ILC725" s="50"/>
      <c r="ILD725" s="50"/>
      <c r="ILF725" s="50"/>
      <c r="ILH725" s="50"/>
      <c r="ILI725" s="50"/>
      <c r="ILJ725" s="50"/>
      <c r="ILK725" s="50"/>
      <c r="ILL725" s="50"/>
      <c r="ILM725" s="50"/>
      <c r="ILN725" s="50"/>
      <c r="ILO725" s="50"/>
      <c r="ILT725" s="50"/>
      <c r="ILU725" s="50"/>
      <c r="ILV725" s="50"/>
      <c r="ILW725" s="50"/>
      <c r="ILX725" s="50"/>
      <c r="ILY725" s="50"/>
      <c r="ILZ725" s="50"/>
      <c r="IMA725" s="50"/>
      <c r="IMB725" s="50"/>
      <c r="IMC725" s="50"/>
      <c r="IMD725" s="50"/>
      <c r="IME725" s="50"/>
      <c r="IMF725" s="50"/>
      <c r="IMG725" s="50"/>
      <c r="IMH725" s="50"/>
      <c r="IMI725" s="50"/>
      <c r="IMJ725" s="50"/>
      <c r="IMK725" s="50"/>
      <c r="IML725" s="50"/>
      <c r="IMM725" s="50"/>
      <c r="IMN725" s="50"/>
      <c r="IMO725" s="50"/>
      <c r="IMP725" s="50"/>
      <c r="IMQ725" s="50"/>
      <c r="IMR725" s="50"/>
      <c r="IMS725" s="50"/>
      <c r="IMT725" s="50"/>
      <c r="IMU725" s="50"/>
      <c r="IMV725" s="50"/>
      <c r="IMW725" s="50"/>
      <c r="IMX725" s="50"/>
      <c r="IMY725" s="50"/>
      <c r="IMZ725" s="50"/>
      <c r="INA725" s="50"/>
      <c r="INB725" s="50"/>
      <c r="INC725" s="50"/>
      <c r="IND725" s="50"/>
      <c r="INE725" s="50"/>
      <c r="INF725" s="50"/>
      <c r="ING725" s="50"/>
      <c r="INH725" s="50"/>
      <c r="INI725" s="50"/>
      <c r="INJ725" s="50"/>
      <c r="INK725" s="50"/>
      <c r="INL725" s="50"/>
      <c r="INM725" s="50"/>
      <c r="INN725" s="50"/>
      <c r="INO725" s="50"/>
      <c r="INP725" s="50"/>
      <c r="INQ725" s="50"/>
      <c r="INR725" s="50"/>
      <c r="INS725" s="50"/>
      <c r="INT725" s="50"/>
      <c r="INU725" s="50"/>
      <c r="INV725" s="50"/>
      <c r="INW725" s="50"/>
      <c r="INX725" s="50"/>
      <c r="INY725" s="50"/>
      <c r="INZ725" s="50"/>
      <c r="IOA725" s="50"/>
      <c r="IOB725" s="50"/>
      <c r="IOC725" s="50"/>
      <c r="IOD725" s="50"/>
      <c r="IOE725" s="50"/>
      <c r="IOF725" s="50"/>
      <c r="IOG725" s="50"/>
      <c r="IOH725" s="50"/>
      <c r="IOI725" s="50"/>
      <c r="IOJ725" s="50"/>
      <c r="IOK725" s="50"/>
      <c r="IOL725" s="50"/>
      <c r="IOM725" s="50"/>
      <c r="ION725" s="50"/>
      <c r="IOO725" s="50"/>
      <c r="IOP725" s="50"/>
      <c r="IOQ725" s="50"/>
      <c r="IOR725" s="50"/>
      <c r="IOS725" s="50"/>
      <c r="IOT725" s="50"/>
      <c r="IOU725" s="50"/>
      <c r="IOV725" s="50"/>
      <c r="IOW725" s="50"/>
      <c r="IOX725" s="50"/>
      <c r="IOY725" s="50"/>
      <c r="IOZ725" s="50"/>
      <c r="IPA725" s="50"/>
      <c r="IPB725" s="50"/>
      <c r="IPC725" s="50"/>
      <c r="IPD725" s="50"/>
      <c r="IPE725" s="50"/>
      <c r="IPF725" s="50"/>
      <c r="IPG725" s="50"/>
      <c r="IPH725" s="50"/>
      <c r="IPI725" s="50"/>
      <c r="IPJ725" s="50"/>
      <c r="IPK725" s="50"/>
      <c r="IPL725" s="50"/>
      <c r="IPM725" s="50"/>
      <c r="IPN725" s="50"/>
      <c r="IPO725" s="50"/>
      <c r="IPP725" s="50"/>
      <c r="IPQ725" s="50"/>
      <c r="IPR725" s="50"/>
      <c r="IPS725" s="50"/>
      <c r="IPT725" s="50"/>
      <c r="IPU725" s="50"/>
      <c r="IPV725" s="50"/>
      <c r="IPW725" s="50"/>
      <c r="IPX725" s="50"/>
      <c r="IPY725" s="50"/>
      <c r="IPZ725" s="50"/>
      <c r="IQA725" s="50"/>
      <c r="IQB725" s="50"/>
      <c r="IQC725" s="50"/>
      <c r="IQD725" s="50"/>
      <c r="IQE725" s="50"/>
      <c r="IQF725" s="50"/>
      <c r="IQG725" s="50"/>
      <c r="IQH725" s="50"/>
      <c r="IQI725" s="50"/>
      <c r="IQJ725" s="50"/>
      <c r="IQK725" s="50"/>
      <c r="IQL725" s="50"/>
      <c r="IQM725" s="50"/>
      <c r="IQN725" s="50"/>
      <c r="IQO725" s="50"/>
      <c r="IQP725" s="50"/>
      <c r="IQQ725" s="50"/>
      <c r="IQR725" s="50"/>
      <c r="IQS725" s="50"/>
      <c r="IQT725" s="50"/>
      <c r="IQU725" s="50"/>
      <c r="IQV725" s="50"/>
      <c r="IQW725" s="50"/>
      <c r="IQX725" s="50"/>
      <c r="IQY725" s="50"/>
      <c r="IQZ725" s="50"/>
      <c r="IRA725" s="50"/>
      <c r="IRB725" s="50"/>
      <c r="IRC725" s="50"/>
      <c r="IRD725" s="50"/>
      <c r="IRE725" s="50"/>
      <c r="IRF725" s="50"/>
      <c r="IRG725" s="50"/>
      <c r="IRH725" s="50"/>
      <c r="IRI725" s="50"/>
      <c r="IRJ725" s="50"/>
      <c r="IRK725" s="50"/>
      <c r="IRL725" s="50"/>
      <c r="IRM725" s="50"/>
      <c r="IRN725" s="50"/>
      <c r="IRO725" s="50"/>
      <c r="IRP725" s="50"/>
      <c r="IRQ725" s="50"/>
      <c r="IRR725" s="50"/>
      <c r="IRS725" s="50"/>
      <c r="IRT725" s="50"/>
      <c r="IRU725" s="50"/>
      <c r="IRV725" s="50"/>
      <c r="IRW725" s="50"/>
      <c r="IRX725" s="50"/>
      <c r="IRY725" s="50"/>
      <c r="IRZ725" s="50"/>
      <c r="ISA725" s="50"/>
      <c r="ISB725" s="50"/>
      <c r="ISC725" s="50"/>
      <c r="ISD725" s="50"/>
      <c r="ISE725" s="50"/>
      <c r="ISF725" s="50"/>
      <c r="ISG725" s="50"/>
      <c r="ISH725" s="50"/>
      <c r="ISI725" s="50"/>
      <c r="ISJ725" s="50"/>
      <c r="ISK725" s="50"/>
      <c r="ISL725" s="50"/>
      <c r="ISM725" s="50"/>
      <c r="ISN725" s="50"/>
      <c r="ISO725" s="50"/>
      <c r="ISP725" s="50"/>
      <c r="ISQ725" s="50"/>
      <c r="ISR725" s="50"/>
      <c r="ISS725" s="50"/>
      <c r="IST725" s="50"/>
      <c r="ISU725" s="50"/>
      <c r="ISV725" s="50"/>
      <c r="ISW725" s="50"/>
      <c r="ISX725" s="50"/>
      <c r="ISY725" s="50"/>
      <c r="ISZ725" s="50"/>
      <c r="ITA725" s="50"/>
      <c r="ITB725" s="50"/>
      <c r="ITC725" s="50"/>
      <c r="ITD725" s="50"/>
      <c r="ITE725" s="50"/>
      <c r="ITF725" s="50"/>
      <c r="ITG725" s="50"/>
      <c r="ITH725" s="50"/>
      <c r="ITI725" s="50"/>
      <c r="ITJ725" s="50"/>
      <c r="ITK725" s="50"/>
      <c r="ITL725" s="50"/>
      <c r="ITM725" s="50"/>
      <c r="ITN725" s="50"/>
      <c r="ITO725" s="50"/>
      <c r="ITP725" s="50"/>
      <c r="ITQ725" s="50"/>
      <c r="ITR725" s="50"/>
      <c r="ITS725" s="50"/>
      <c r="ITT725" s="50"/>
      <c r="ITU725" s="50"/>
      <c r="ITV725" s="50"/>
      <c r="ITW725" s="50"/>
      <c r="ITX725" s="50"/>
      <c r="ITY725" s="50"/>
      <c r="ITZ725" s="50"/>
      <c r="IUA725" s="50"/>
      <c r="IUB725" s="50"/>
      <c r="IUC725" s="50"/>
      <c r="IUD725" s="50"/>
      <c r="IUE725" s="50"/>
      <c r="IUF725" s="50"/>
      <c r="IUG725" s="50"/>
      <c r="IUH725" s="50"/>
      <c r="IUI725" s="50"/>
      <c r="IUJ725" s="50"/>
      <c r="IUK725" s="50"/>
      <c r="IUL725" s="50"/>
      <c r="IUM725" s="50"/>
      <c r="IUN725" s="50"/>
      <c r="IUO725" s="50"/>
      <c r="IUP725" s="50"/>
      <c r="IUQ725" s="50"/>
      <c r="IUR725" s="50"/>
      <c r="IUS725" s="50"/>
      <c r="IUT725" s="50"/>
      <c r="IUU725" s="50"/>
      <c r="IUV725" s="50"/>
      <c r="IUW725" s="50"/>
      <c r="IUX725" s="50"/>
      <c r="IUY725" s="50"/>
      <c r="IUZ725" s="50"/>
      <c r="IVB725" s="50"/>
      <c r="IVD725" s="50"/>
      <c r="IVE725" s="50"/>
      <c r="IVF725" s="50"/>
      <c r="IVG725" s="50"/>
      <c r="IVH725" s="50"/>
      <c r="IVI725" s="50"/>
      <c r="IVJ725" s="50"/>
      <c r="IVK725" s="50"/>
      <c r="IVP725" s="50"/>
      <c r="IVQ725" s="50"/>
      <c r="IVR725" s="50"/>
      <c r="IVS725" s="50"/>
      <c r="IVT725" s="50"/>
      <c r="IVU725" s="50"/>
      <c r="IVV725" s="50"/>
      <c r="IVW725" s="50"/>
      <c r="IVX725" s="50"/>
      <c r="IVY725" s="50"/>
      <c r="IVZ725" s="50"/>
      <c r="IWA725" s="50"/>
      <c r="IWB725" s="50"/>
      <c r="IWC725" s="50"/>
      <c r="IWD725" s="50"/>
      <c r="IWE725" s="50"/>
      <c r="IWF725" s="50"/>
      <c r="IWG725" s="50"/>
      <c r="IWH725" s="50"/>
      <c r="IWI725" s="50"/>
      <c r="IWJ725" s="50"/>
      <c r="IWK725" s="50"/>
      <c r="IWL725" s="50"/>
      <c r="IWM725" s="50"/>
      <c r="IWN725" s="50"/>
      <c r="IWO725" s="50"/>
      <c r="IWP725" s="50"/>
      <c r="IWQ725" s="50"/>
      <c r="IWR725" s="50"/>
      <c r="IWS725" s="50"/>
      <c r="IWT725" s="50"/>
      <c r="IWU725" s="50"/>
      <c r="IWV725" s="50"/>
      <c r="IWW725" s="50"/>
      <c r="IWX725" s="50"/>
      <c r="IWY725" s="50"/>
      <c r="IWZ725" s="50"/>
      <c r="IXA725" s="50"/>
      <c r="IXB725" s="50"/>
      <c r="IXC725" s="50"/>
      <c r="IXD725" s="50"/>
      <c r="IXE725" s="50"/>
      <c r="IXF725" s="50"/>
      <c r="IXG725" s="50"/>
      <c r="IXH725" s="50"/>
      <c r="IXI725" s="50"/>
      <c r="IXJ725" s="50"/>
      <c r="IXK725" s="50"/>
      <c r="IXL725" s="50"/>
      <c r="IXM725" s="50"/>
      <c r="IXN725" s="50"/>
      <c r="IXO725" s="50"/>
      <c r="IXP725" s="50"/>
      <c r="IXQ725" s="50"/>
      <c r="IXR725" s="50"/>
      <c r="IXS725" s="50"/>
      <c r="IXT725" s="50"/>
      <c r="IXU725" s="50"/>
      <c r="IXV725" s="50"/>
      <c r="IXW725" s="50"/>
      <c r="IXX725" s="50"/>
      <c r="IXY725" s="50"/>
      <c r="IXZ725" s="50"/>
      <c r="IYA725" s="50"/>
      <c r="IYB725" s="50"/>
      <c r="IYC725" s="50"/>
      <c r="IYD725" s="50"/>
      <c r="IYE725" s="50"/>
      <c r="IYF725" s="50"/>
      <c r="IYG725" s="50"/>
      <c r="IYH725" s="50"/>
      <c r="IYI725" s="50"/>
      <c r="IYJ725" s="50"/>
      <c r="IYK725" s="50"/>
      <c r="IYL725" s="50"/>
      <c r="IYM725" s="50"/>
      <c r="IYN725" s="50"/>
      <c r="IYO725" s="50"/>
      <c r="IYP725" s="50"/>
      <c r="IYQ725" s="50"/>
      <c r="IYR725" s="50"/>
      <c r="IYS725" s="50"/>
      <c r="IYT725" s="50"/>
      <c r="IYU725" s="50"/>
      <c r="IYV725" s="50"/>
      <c r="IYW725" s="50"/>
      <c r="IYX725" s="50"/>
      <c r="IYY725" s="50"/>
      <c r="IYZ725" s="50"/>
      <c r="IZA725" s="50"/>
      <c r="IZB725" s="50"/>
      <c r="IZC725" s="50"/>
      <c r="IZD725" s="50"/>
      <c r="IZE725" s="50"/>
      <c r="IZF725" s="50"/>
      <c r="IZG725" s="50"/>
      <c r="IZH725" s="50"/>
      <c r="IZI725" s="50"/>
      <c r="IZJ725" s="50"/>
      <c r="IZK725" s="50"/>
      <c r="IZL725" s="50"/>
      <c r="IZM725" s="50"/>
      <c r="IZN725" s="50"/>
      <c r="IZO725" s="50"/>
      <c r="IZP725" s="50"/>
      <c r="IZQ725" s="50"/>
      <c r="IZR725" s="50"/>
      <c r="IZS725" s="50"/>
      <c r="IZT725" s="50"/>
      <c r="IZU725" s="50"/>
      <c r="IZV725" s="50"/>
      <c r="IZW725" s="50"/>
      <c r="IZX725" s="50"/>
      <c r="IZY725" s="50"/>
      <c r="IZZ725" s="50"/>
      <c r="JAA725" s="50"/>
      <c r="JAB725" s="50"/>
      <c r="JAC725" s="50"/>
      <c r="JAD725" s="50"/>
      <c r="JAE725" s="50"/>
      <c r="JAF725" s="50"/>
      <c r="JAG725" s="50"/>
      <c r="JAH725" s="50"/>
      <c r="JAI725" s="50"/>
      <c r="JAJ725" s="50"/>
      <c r="JAK725" s="50"/>
      <c r="JAL725" s="50"/>
      <c r="JAM725" s="50"/>
      <c r="JAN725" s="50"/>
      <c r="JAO725" s="50"/>
      <c r="JAP725" s="50"/>
      <c r="JAQ725" s="50"/>
      <c r="JAR725" s="50"/>
      <c r="JAS725" s="50"/>
      <c r="JAT725" s="50"/>
      <c r="JAU725" s="50"/>
      <c r="JAV725" s="50"/>
      <c r="JAW725" s="50"/>
      <c r="JAX725" s="50"/>
      <c r="JAY725" s="50"/>
      <c r="JAZ725" s="50"/>
      <c r="JBA725" s="50"/>
      <c r="JBB725" s="50"/>
      <c r="JBC725" s="50"/>
      <c r="JBD725" s="50"/>
      <c r="JBE725" s="50"/>
      <c r="JBF725" s="50"/>
      <c r="JBG725" s="50"/>
      <c r="JBH725" s="50"/>
      <c r="JBI725" s="50"/>
      <c r="JBJ725" s="50"/>
      <c r="JBK725" s="50"/>
      <c r="JBL725" s="50"/>
      <c r="JBM725" s="50"/>
      <c r="JBN725" s="50"/>
      <c r="JBO725" s="50"/>
      <c r="JBP725" s="50"/>
      <c r="JBQ725" s="50"/>
      <c r="JBR725" s="50"/>
      <c r="JBS725" s="50"/>
      <c r="JBT725" s="50"/>
      <c r="JBU725" s="50"/>
      <c r="JBV725" s="50"/>
      <c r="JBW725" s="50"/>
      <c r="JBX725" s="50"/>
      <c r="JBY725" s="50"/>
      <c r="JBZ725" s="50"/>
      <c r="JCA725" s="50"/>
      <c r="JCB725" s="50"/>
      <c r="JCC725" s="50"/>
      <c r="JCD725" s="50"/>
      <c r="JCE725" s="50"/>
      <c r="JCF725" s="50"/>
      <c r="JCG725" s="50"/>
      <c r="JCH725" s="50"/>
      <c r="JCI725" s="50"/>
      <c r="JCJ725" s="50"/>
      <c r="JCK725" s="50"/>
      <c r="JCL725" s="50"/>
      <c r="JCM725" s="50"/>
      <c r="JCN725" s="50"/>
      <c r="JCO725" s="50"/>
      <c r="JCP725" s="50"/>
      <c r="JCQ725" s="50"/>
      <c r="JCR725" s="50"/>
      <c r="JCS725" s="50"/>
      <c r="JCT725" s="50"/>
      <c r="JCU725" s="50"/>
      <c r="JCV725" s="50"/>
      <c r="JCW725" s="50"/>
      <c r="JCX725" s="50"/>
      <c r="JCY725" s="50"/>
      <c r="JCZ725" s="50"/>
      <c r="JDA725" s="50"/>
      <c r="JDB725" s="50"/>
      <c r="JDC725" s="50"/>
      <c r="JDD725" s="50"/>
      <c r="JDE725" s="50"/>
      <c r="JDF725" s="50"/>
      <c r="JDG725" s="50"/>
      <c r="JDH725" s="50"/>
      <c r="JDI725" s="50"/>
      <c r="JDJ725" s="50"/>
      <c r="JDK725" s="50"/>
      <c r="JDL725" s="50"/>
      <c r="JDM725" s="50"/>
      <c r="JDN725" s="50"/>
      <c r="JDO725" s="50"/>
      <c r="JDP725" s="50"/>
      <c r="JDQ725" s="50"/>
      <c r="JDR725" s="50"/>
      <c r="JDS725" s="50"/>
      <c r="JDT725" s="50"/>
      <c r="JDU725" s="50"/>
      <c r="JDV725" s="50"/>
      <c r="JDW725" s="50"/>
      <c r="JDX725" s="50"/>
      <c r="JDY725" s="50"/>
      <c r="JDZ725" s="50"/>
      <c r="JEA725" s="50"/>
      <c r="JEB725" s="50"/>
      <c r="JEC725" s="50"/>
      <c r="JED725" s="50"/>
      <c r="JEE725" s="50"/>
      <c r="JEF725" s="50"/>
      <c r="JEG725" s="50"/>
      <c r="JEH725" s="50"/>
      <c r="JEI725" s="50"/>
      <c r="JEJ725" s="50"/>
      <c r="JEK725" s="50"/>
      <c r="JEL725" s="50"/>
      <c r="JEM725" s="50"/>
      <c r="JEN725" s="50"/>
      <c r="JEO725" s="50"/>
      <c r="JEP725" s="50"/>
      <c r="JEQ725" s="50"/>
      <c r="JER725" s="50"/>
      <c r="JES725" s="50"/>
      <c r="JET725" s="50"/>
      <c r="JEU725" s="50"/>
      <c r="JEV725" s="50"/>
      <c r="JEX725" s="50"/>
      <c r="JEZ725" s="50"/>
      <c r="JFA725" s="50"/>
      <c r="JFB725" s="50"/>
      <c r="JFC725" s="50"/>
      <c r="JFD725" s="50"/>
      <c r="JFE725" s="50"/>
      <c r="JFF725" s="50"/>
      <c r="JFG725" s="50"/>
      <c r="JFL725" s="50"/>
      <c r="JFM725" s="50"/>
      <c r="JFN725" s="50"/>
      <c r="JFO725" s="50"/>
      <c r="JFP725" s="50"/>
      <c r="JFQ725" s="50"/>
      <c r="JFR725" s="50"/>
      <c r="JFS725" s="50"/>
      <c r="JFT725" s="50"/>
      <c r="JFU725" s="50"/>
      <c r="JFV725" s="50"/>
      <c r="JFW725" s="50"/>
      <c r="JFX725" s="50"/>
      <c r="JFY725" s="50"/>
      <c r="JFZ725" s="50"/>
      <c r="JGA725" s="50"/>
      <c r="JGB725" s="50"/>
      <c r="JGC725" s="50"/>
      <c r="JGD725" s="50"/>
      <c r="JGE725" s="50"/>
      <c r="JGF725" s="50"/>
      <c r="JGG725" s="50"/>
      <c r="JGH725" s="50"/>
      <c r="JGI725" s="50"/>
      <c r="JGJ725" s="50"/>
      <c r="JGK725" s="50"/>
      <c r="JGL725" s="50"/>
      <c r="JGM725" s="50"/>
      <c r="JGN725" s="50"/>
      <c r="JGO725" s="50"/>
      <c r="JGP725" s="50"/>
      <c r="JGQ725" s="50"/>
      <c r="JGR725" s="50"/>
      <c r="JGS725" s="50"/>
      <c r="JGT725" s="50"/>
      <c r="JGU725" s="50"/>
      <c r="JGV725" s="50"/>
      <c r="JGW725" s="50"/>
      <c r="JGX725" s="50"/>
      <c r="JGY725" s="50"/>
      <c r="JGZ725" s="50"/>
      <c r="JHA725" s="50"/>
      <c r="JHB725" s="50"/>
      <c r="JHC725" s="50"/>
      <c r="JHD725" s="50"/>
      <c r="JHE725" s="50"/>
      <c r="JHF725" s="50"/>
      <c r="JHG725" s="50"/>
      <c r="JHH725" s="50"/>
      <c r="JHI725" s="50"/>
      <c r="JHJ725" s="50"/>
      <c r="JHK725" s="50"/>
      <c r="JHL725" s="50"/>
      <c r="JHM725" s="50"/>
      <c r="JHN725" s="50"/>
      <c r="JHO725" s="50"/>
      <c r="JHP725" s="50"/>
      <c r="JHQ725" s="50"/>
      <c r="JHR725" s="50"/>
      <c r="JHS725" s="50"/>
      <c r="JHT725" s="50"/>
      <c r="JHU725" s="50"/>
      <c r="JHV725" s="50"/>
      <c r="JHW725" s="50"/>
      <c r="JHX725" s="50"/>
      <c r="JHY725" s="50"/>
      <c r="JHZ725" s="50"/>
      <c r="JIA725" s="50"/>
      <c r="JIB725" s="50"/>
      <c r="JIC725" s="50"/>
      <c r="JID725" s="50"/>
      <c r="JIE725" s="50"/>
      <c r="JIF725" s="50"/>
      <c r="JIG725" s="50"/>
      <c r="JIH725" s="50"/>
      <c r="JII725" s="50"/>
      <c r="JIJ725" s="50"/>
      <c r="JIK725" s="50"/>
      <c r="JIL725" s="50"/>
      <c r="JIM725" s="50"/>
      <c r="JIN725" s="50"/>
      <c r="JIO725" s="50"/>
      <c r="JIP725" s="50"/>
      <c r="JIQ725" s="50"/>
      <c r="JIR725" s="50"/>
      <c r="JIS725" s="50"/>
      <c r="JIT725" s="50"/>
      <c r="JIU725" s="50"/>
      <c r="JIV725" s="50"/>
      <c r="JIW725" s="50"/>
      <c r="JIX725" s="50"/>
      <c r="JIY725" s="50"/>
      <c r="JIZ725" s="50"/>
      <c r="JJA725" s="50"/>
      <c r="JJB725" s="50"/>
      <c r="JJC725" s="50"/>
      <c r="JJD725" s="50"/>
      <c r="JJE725" s="50"/>
      <c r="JJF725" s="50"/>
      <c r="JJG725" s="50"/>
      <c r="JJH725" s="50"/>
      <c r="JJI725" s="50"/>
      <c r="JJJ725" s="50"/>
      <c r="JJK725" s="50"/>
      <c r="JJL725" s="50"/>
      <c r="JJM725" s="50"/>
      <c r="JJN725" s="50"/>
      <c r="JJO725" s="50"/>
      <c r="JJP725" s="50"/>
      <c r="JJQ725" s="50"/>
      <c r="JJR725" s="50"/>
      <c r="JJS725" s="50"/>
      <c r="JJT725" s="50"/>
      <c r="JJU725" s="50"/>
      <c r="JJV725" s="50"/>
      <c r="JJW725" s="50"/>
      <c r="JJX725" s="50"/>
      <c r="JJY725" s="50"/>
      <c r="JJZ725" s="50"/>
      <c r="JKA725" s="50"/>
      <c r="JKB725" s="50"/>
      <c r="JKC725" s="50"/>
      <c r="JKD725" s="50"/>
      <c r="JKE725" s="50"/>
      <c r="JKF725" s="50"/>
      <c r="JKG725" s="50"/>
      <c r="JKH725" s="50"/>
      <c r="JKI725" s="50"/>
      <c r="JKJ725" s="50"/>
      <c r="JKK725" s="50"/>
      <c r="JKL725" s="50"/>
      <c r="JKM725" s="50"/>
      <c r="JKN725" s="50"/>
      <c r="JKO725" s="50"/>
      <c r="JKP725" s="50"/>
      <c r="JKQ725" s="50"/>
      <c r="JKR725" s="50"/>
      <c r="JKS725" s="50"/>
      <c r="JKT725" s="50"/>
      <c r="JKU725" s="50"/>
      <c r="JKV725" s="50"/>
      <c r="JKW725" s="50"/>
      <c r="JKX725" s="50"/>
      <c r="JKY725" s="50"/>
      <c r="JKZ725" s="50"/>
      <c r="JLA725" s="50"/>
      <c r="JLB725" s="50"/>
      <c r="JLC725" s="50"/>
      <c r="JLD725" s="50"/>
      <c r="JLE725" s="50"/>
      <c r="JLF725" s="50"/>
      <c r="JLG725" s="50"/>
      <c r="JLH725" s="50"/>
      <c r="JLI725" s="50"/>
      <c r="JLJ725" s="50"/>
      <c r="JLK725" s="50"/>
      <c r="JLL725" s="50"/>
      <c r="JLM725" s="50"/>
      <c r="JLN725" s="50"/>
      <c r="JLO725" s="50"/>
      <c r="JLP725" s="50"/>
      <c r="JLQ725" s="50"/>
      <c r="JLR725" s="50"/>
      <c r="JLS725" s="50"/>
      <c r="JLT725" s="50"/>
      <c r="JLU725" s="50"/>
      <c r="JLV725" s="50"/>
      <c r="JLW725" s="50"/>
      <c r="JLX725" s="50"/>
      <c r="JLY725" s="50"/>
      <c r="JLZ725" s="50"/>
      <c r="JMA725" s="50"/>
      <c r="JMB725" s="50"/>
      <c r="JMC725" s="50"/>
      <c r="JMD725" s="50"/>
      <c r="JME725" s="50"/>
      <c r="JMF725" s="50"/>
      <c r="JMG725" s="50"/>
      <c r="JMH725" s="50"/>
      <c r="JMI725" s="50"/>
      <c r="JMJ725" s="50"/>
      <c r="JMK725" s="50"/>
      <c r="JML725" s="50"/>
      <c r="JMM725" s="50"/>
      <c r="JMN725" s="50"/>
      <c r="JMO725" s="50"/>
      <c r="JMP725" s="50"/>
      <c r="JMQ725" s="50"/>
      <c r="JMR725" s="50"/>
      <c r="JMS725" s="50"/>
      <c r="JMT725" s="50"/>
      <c r="JMU725" s="50"/>
      <c r="JMV725" s="50"/>
      <c r="JMW725" s="50"/>
      <c r="JMX725" s="50"/>
      <c r="JMY725" s="50"/>
      <c r="JMZ725" s="50"/>
      <c r="JNA725" s="50"/>
      <c r="JNB725" s="50"/>
      <c r="JNC725" s="50"/>
      <c r="JND725" s="50"/>
      <c r="JNE725" s="50"/>
      <c r="JNF725" s="50"/>
      <c r="JNG725" s="50"/>
      <c r="JNH725" s="50"/>
      <c r="JNI725" s="50"/>
      <c r="JNJ725" s="50"/>
      <c r="JNK725" s="50"/>
      <c r="JNL725" s="50"/>
      <c r="JNM725" s="50"/>
      <c r="JNN725" s="50"/>
      <c r="JNO725" s="50"/>
      <c r="JNP725" s="50"/>
      <c r="JNQ725" s="50"/>
      <c r="JNR725" s="50"/>
      <c r="JNS725" s="50"/>
      <c r="JNT725" s="50"/>
      <c r="JNU725" s="50"/>
      <c r="JNV725" s="50"/>
      <c r="JNW725" s="50"/>
      <c r="JNX725" s="50"/>
      <c r="JNY725" s="50"/>
      <c r="JNZ725" s="50"/>
      <c r="JOA725" s="50"/>
      <c r="JOB725" s="50"/>
      <c r="JOC725" s="50"/>
      <c r="JOD725" s="50"/>
      <c r="JOE725" s="50"/>
      <c r="JOF725" s="50"/>
      <c r="JOG725" s="50"/>
      <c r="JOH725" s="50"/>
      <c r="JOI725" s="50"/>
      <c r="JOJ725" s="50"/>
      <c r="JOK725" s="50"/>
      <c r="JOL725" s="50"/>
      <c r="JOM725" s="50"/>
      <c r="JON725" s="50"/>
      <c r="JOO725" s="50"/>
      <c r="JOP725" s="50"/>
      <c r="JOQ725" s="50"/>
      <c r="JOR725" s="50"/>
      <c r="JOT725" s="50"/>
      <c r="JOV725" s="50"/>
      <c r="JOW725" s="50"/>
      <c r="JOX725" s="50"/>
      <c r="JOY725" s="50"/>
      <c r="JOZ725" s="50"/>
      <c r="JPA725" s="50"/>
      <c r="JPB725" s="50"/>
      <c r="JPC725" s="50"/>
      <c r="JPH725" s="50"/>
      <c r="JPI725" s="50"/>
      <c r="JPJ725" s="50"/>
      <c r="JPK725" s="50"/>
      <c r="JPL725" s="50"/>
      <c r="JPM725" s="50"/>
      <c r="JPN725" s="50"/>
      <c r="JPO725" s="50"/>
      <c r="JPP725" s="50"/>
      <c r="JPQ725" s="50"/>
      <c r="JPR725" s="50"/>
      <c r="JPS725" s="50"/>
      <c r="JPT725" s="50"/>
      <c r="JPU725" s="50"/>
      <c r="JPV725" s="50"/>
      <c r="JPW725" s="50"/>
      <c r="JPX725" s="50"/>
      <c r="JPY725" s="50"/>
      <c r="JPZ725" s="50"/>
      <c r="JQA725" s="50"/>
      <c r="JQB725" s="50"/>
      <c r="JQC725" s="50"/>
      <c r="JQD725" s="50"/>
      <c r="JQE725" s="50"/>
      <c r="JQF725" s="50"/>
      <c r="JQG725" s="50"/>
      <c r="JQH725" s="50"/>
      <c r="JQI725" s="50"/>
      <c r="JQJ725" s="50"/>
      <c r="JQK725" s="50"/>
      <c r="JQL725" s="50"/>
      <c r="JQM725" s="50"/>
      <c r="JQN725" s="50"/>
      <c r="JQO725" s="50"/>
      <c r="JQP725" s="50"/>
      <c r="JQQ725" s="50"/>
      <c r="JQR725" s="50"/>
      <c r="JQS725" s="50"/>
      <c r="JQT725" s="50"/>
      <c r="JQU725" s="50"/>
      <c r="JQV725" s="50"/>
      <c r="JQW725" s="50"/>
      <c r="JQX725" s="50"/>
      <c r="JQY725" s="50"/>
      <c r="JQZ725" s="50"/>
      <c r="JRA725" s="50"/>
      <c r="JRB725" s="50"/>
      <c r="JRC725" s="50"/>
      <c r="JRD725" s="50"/>
      <c r="JRE725" s="50"/>
      <c r="JRF725" s="50"/>
      <c r="JRG725" s="50"/>
      <c r="JRH725" s="50"/>
      <c r="JRI725" s="50"/>
      <c r="JRJ725" s="50"/>
      <c r="JRK725" s="50"/>
      <c r="JRL725" s="50"/>
      <c r="JRM725" s="50"/>
      <c r="JRN725" s="50"/>
      <c r="JRO725" s="50"/>
      <c r="JRP725" s="50"/>
      <c r="JRQ725" s="50"/>
      <c r="JRR725" s="50"/>
      <c r="JRS725" s="50"/>
      <c r="JRT725" s="50"/>
      <c r="JRU725" s="50"/>
      <c r="JRV725" s="50"/>
      <c r="JRW725" s="50"/>
      <c r="JRX725" s="50"/>
      <c r="JRY725" s="50"/>
      <c r="JRZ725" s="50"/>
      <c r="JSA725" s="50"/>
      <c r="JSB725" s="50"/>
      <c r="JSC725" s="50"/>
      <c r="JSD725" s="50"/>
      <c r="JSE725" s="50"/>
      <c r="JSF725" s="50"/>
      <c r="JSG725" s="50"/>
      <c r="JSH725" s="50"/>
      <c r="JSI725" s="50"/>
      <c r="JSJ725" s="50"/>
      <c r="JSK725" s="50"/>
      <c r="JSL725" s="50"/>
      <c r="JSM725" s="50"/>
      <c r="JSN725" s="50"/>
      <c r="JSO725" s="50"/>
      <c r="JSP725" s="50"/>
      <c r="JSQ725" s="50"/>
      <c r="JSR725" s="50"/>
      <c r="JSS725" s="50"/>
      <c r="JST725" s="50"/>
      <c r="JSU725" s="50"/>
      <c r="JSV725" s="50"/>
      <c r="JSW725" s="50"/>
      <c r="JSX725" s="50"/>
      <c r="JSY725" s="50"/>
      <c r="JSZ725" s="50"/>
      <c r="JTA725" s="50"/>
      <c r="JTB725" s="50"/>
      <c r="JTC725" s="50"/>
      <c r="JTD725" s="50"/>
      <c r="JTE725" s="50"/>
      <c r="JTF725" s="50"/>
      <c r="JTG725" s="50"/>
      <c r="JTH725" s="50"/>
      <c r="JTI725" s="50"/>
      <c r="JTJ725" s="50"/>
      <c r="JTK725" s="50"/>
      <c r="JTL725" s="50"/>
      <c r="JTM725" s="50"/>
      <c r="JTN725" s="50"/>
      <c r="JTO725" s="50"/>
      <c r="JTP725" s="50"/>
      <c r="JTQ725" s="50"/>
      <c r="JTR725" s="50"/>
      <c r="JTS725" s="50"/>
      <c r="JTT725" s="50"/>
      <c r="JTU725" s="50"/>
      <c r="JTV725" s="50"/>
      <c r="JTW725" s="50"/>
      <c r="JTX725" s="50"/>
      <c r="JTY725" s="50"/>
      <c r="JTZ725" s="50"/>
      <c r="JUA725" s="50"/>
      <c r="JUB725" s="50"/>
      <c r="JUC725" s="50"/>
      <c r="JUD725" s="50"/>
      <c r="JUE725" s="50"/>
      <c r="JUF725" s="50"/>
      <c r="JUG725" s="50"/>
      <c r="JUH725" s="50"/>
      <c r="JUI725" s="50"/>
      <c r="JUJ725" s="50"/>
      <c r="JUK725" s="50"/>
      <c r="JUL725" s="50"/>
      <c r="JUM725" s="50"/>
      <c r="JUN725" s="50"/>
      <c r="JUO725" s="50"/>
      <c r="JUP725" s="50"/>
      <c r="JUQ725" s="50"/>
      <c r="JUR725" s="50"/>
      <c r="JUS725" s="50"/>
      <c r="JUT725" s="50"/>
      <c r="JUU725" s="50"/>
      <c r="JUV725" s="50"/>
      <c r="JUW725" s="50"/>
      <c r="JUX725" s="50"/>
      <c r="JUY725" s="50"/>
      <c r="JUZ725" s="50"/>
      <c r="JVA725" s="50"/>
      <c r="JVB725" s="50"/>
      <c r="JVC725" s="50"/>
      <c r="JVD725" s="50"/>
      <c r="JVE725" s="50"/>
      <c r="JVF725" s="50"/>
      <c r="JVG725" s="50"/>
      <c r="JVH725" s="50"/>
      <c r="JVI725" s="50"/>
      <c r="JVJ725" s="50"/>
      <c r="JVK725" s="50"/>
      <c r="JVL725" s="50"/>
      <c r="JVM725" s="50"/>
      <c r="JVN725" s="50"/>
      <c r="JVO725" s="50"/>
      <c r="JVP725" s="50"/>
      <c r="JVQ725" s="50"/>
      <c r="JVR725" s="50"/>
      <c r="JVS725" s="50"/>
      <c r="JVT725" s="50"/>
      <c r="JVU725" s="50"/>
      <c r="JVV725" s="50"/>
      <c r="JVW725" s="50"/>
      <c r="JVX725" s="50"/>
      <c r="JVY725" s="50"/>
      <c r="JVZ725" s="50"/>
      <c r="JWA725" s="50"/>
      <c r="JWB725" s="50"/>
      <c r="JWC725" s="50"/>
      <c r="JWD725" s="50"/>
      <c r="JWE725" s="50"/>
      <c r="JWF725" s="50"/>
      <c r="JWG725" s="50"/>
      <c r="JWH725" s="50"/>
      <c r="JWI725" s="50"/>
      <c r="JWJ725" s="50"/>
      <c r="JWK725" s="50"/>
      <c r="JWL725" s="50"/>
      <c r="JWM725" s="50"/>
      <c r="JWN725" s="50"/>
      <c r="JWO725" s="50"/>
      <c r="JWP725" s="50"/>
      <c r="JWQ725" s="50"/>
      <c r="JWR725" s="50"/>
      <c r="JWS725" s="50"/>
      <c r="JWT725" s="50"/>
      <c r="JWU725" s="50"/>
      <c r="JWV725" s="50"/>
      <c r="JWW725" s="50"/>
      <c r="JWX725" s="50"/>
      <c r="JWY725" s="50"/>
      <c r="JWZ725" s="50"/>
      <c r="JXA725" s="50"/>
      <c r="JXB725" s="50"/>
      <c r="JXC725" s="50"/>
      <c r="JXD725" s="50"/>
      <c r="JXE725" s="50"/>
      <c r="JXF725" s="50"/>
      <c r="JXG725" s="50"/>
      <c r="JXH725" s="50"/>
      <c r="JXI725" s="50"/>
      <c r="JXJ725" s="50"/>
      <c r="JXK725" s="50"/>
      <c r="JXL725" s="50"/>
      <c r="JXM725" s="50"/>
      <c r="JXN725" s="50"/>
      <c r="JXO725" s="50"/>
      <c r="JXP725" s="50"/>
      <c r="JXQ725" s="50"/>
      <c r="JXR725" s="50"/>
      <c r="JXS725" s="50"/>
      <c r="JXT725" s="50"/>
      <c r="JXU725" s="50"/>
      <c r="JXV725" s="50"/>
      <c r="JXW725" s="50"/>
      <c r="JXX725" s="50"/>
      <c r="JXY725" s="50"/>
      <c r="JXZ725" s="50"/>
      <c r="JYA725" s="50"/>
      <c r="JYB725" s="50"/>
      <c r="JYC725" s="50"/>
      <c r="JYD725" s="50"/>
      <c r="JYE725" s="50"/>
      <c r="JYF725" s="50"/>
      <c r="JYG725" s="50"/>
      <c r="JYH725" s="50"/>
      <c r="JYI725" s="50"/>
      <c r="JYJ725" s="50"/>
      <c r="JYK725" s="50"/>
      <c r="JYL725" s="50"/>
      <c r="JYM725" s="50"/>
      <c r="JYN725" s="50"/>
      <c r="JYP725" s="50"/>
      <c r="JYR725" s="50"/>
      <c r="JYS725" s="50"/>
      <c r="JYT725" s="50"/>
      <c r="JYU725" s="50"/>
      <c r="JYV725" s="50"/>
      <c r="JYW725" s="50"/>
      <c r="JYX725" s="50"/>
      <c r="JYY725" s="50"/>
      <c r="JZD725" s="50"/>
      <c r="JZE725" s="50"/>
      <c r="JZF725" s="50"/>
      <c r="JZG725" s="50"/>
      <c r="JZH725" s="50"/>
      <c r="JZI725" s="50"/>
      <c r="JZJ725" s="50"/>
      <c r="JZK725" s="50"/>
      <c r="JZL725" s="50"/>
      <c r="JZM725" s="50"/>
      <c r="JZN725" s="50"/>
      <c r="JZO725" s="50"/>
      <c r="JZP725" s="50"/>
      <c r="JZQ725" s="50"/>
      <c r="JZR725" s="50"/>
      <c r="JZS725" s="50"/>
      <c r="JZT725" s="50"/>
      <c r="JZU725" s="50"/>
      <c r="JZV725" s="50"/>
      <c r="JZW725" s="50"/>
      <c r="JZX725" s="50"/>
      <c r="JZY725" s="50"/>
      <c r="JZZ725" s="50"/>
      <c r="KAA725" s="50"/>
      <c r="KAB725" s="50"/>
      <c r="KAC725" s="50"/>
      <c r="KAD725" s="50"/>
      <c r="KAE725" s="50"/>
      <c r="KAF725" s="50"/>
      <c r="KAG725" s="50"/>
      <c r="KAH725" s="50"/>
      <c r="KAI725" s="50"/>
      <c r="KAJ725" s="50"/>
      <c r="KAK725" s="50"/>
      <c r="KAL725" s="50"/>
      <c r="KAM725" s="50"/>
      <c r="KAN725" s="50"/>
      <c r="KAO725" s="50"/>
      <c r="KAP725" s="50"/>
      <c r="KAQ725" s="50"/>
      <c r="KAR725" s="50"/>
      <c r="KAS725" s="50"/>
      <c r="KAT725" s="50"/>
      <c r="KAU725" s="50"/>
      <c r="KAV725" s="50"/>
      <c r="KAW725" s="50"/>
      <c r="KAX725" s="50"/>
      <c r="KAY725" s="50"/>
      <c r="KAZ725" s="50"/>
      <c r="KBA725" s="50"/>
      <c r="KBB725" s="50"/>
      <c r="KBC725" s="50"/>
      <c r="KBD725" s="50"/>
      <c r="KBE725" s="50"/>
      <c r="KBF725" s="50"/>
      <c r="KBG725" s="50"/>
      <c r="KBH725" s="50"/>
      <c r="KBI725" s="50"/>
      <c r="KBJ725" s="50"/>
      <c r="KBK725" s="50"/>
      <c r="KBL725" s="50"/>
      <c r="KBM725" s="50"/>
      <c r="KBN725" s="50"/>
      <c r="KBO725" s="50"/>
      <c r="KBP725" s="50"/>
      <c r="KBQ725" s="50"/>
      <c r="KBR725" s="50"/>
      <c r="KBS725" s="50"/>
      <c r="KBT725" s="50"/>
      <c r="KBU725" s="50"/>
      <c r="KBV725" s="50"/>
      <c r="KBW725" s="50"/>
      <c r="KBX725" s="50"/>
      <c r="KBY725" s="50"/>
      <c r="KBZ725" s="50"/>
      <c r="KCA725" s="50"/>
      <c r="KCB725" s="50"/>
      <c r="KCC725" s="50"/>
      <c r="KCD725" s="50"/>
      <c r="KCE725" s="50"/>
      <c r="KCF725" s="50"/>
      <c r="KCG725" s="50"/>
      <c r="KCH725" s="50"/>
      <c r="KCI725" s="50"/>
      <c r="KCJ725" s="50"/>
      <c r="KCK725" s="50"/>
      <c r="KCL725" s="50"/>
      <c r="KCM725" s="50"/>
      <c r="KCN725" s="50"/>
      <c r="KCO725" s="50"/>
      <c r="KCP725" s="50"/>
      <c r="KCQ725" s="50"/>
      <c r="KCR725" s="50"/>
      <c r="KCS725" s="50"/>
      <c r="KCT725" s="50"/>
      <c r="KCU725" s="50"/>
      <c r="KCV725" s="50"/>
      <c r="KCW725" s="50"/>
      <c r="KCX725" s="50"/>
      <c r="KCY725" s="50"/>
      <c r="KCZ725" s="50"/>
      <c r="KDA725" s="50"/>
      <c r="KDB725" s="50"/>
      <c r="KDC725" s="50"/>
      <c r="KDD725" s="50"/>
      <c r="KDE725" s="50"/>
      <c r="KDF725" s="50"/>
      <c r="KDG725" s="50"/>
      <c r="KDH725" s="50"/>
      <c r="KDI725" s="50"/>
      <c r="KDJ725" s="50"/>
      <c r="KDK725" s="50"/>
      <c r="KDL725" s="50"/>
      <c r="KDM725" s="50"/>
      <c r="KDN725" s="50"/>
      <c r="KDO725" s="50"/>
      <c r="KDP725" s="50"/>
      <c r="KDQ725" s="50"/>
      <c r="KDR725" s="50"/>
      <c r="KDS725" s="50"/>
      <c r="KDT725" s="50"/>
      <c r="KDU725" s="50"/>
      <c r="KDV725" s="50"/>
      <c r="KDW725" s="50"/>
      <c r="KDX725" s="50"/>
      <c r="KDY725" s="50"/>
      <c r="KDZ725" s="50"/>
      <c r="KEA725" s="50"/>
      <c r="KEB725" s="50"/>
      <c r="KEC725" s="50"/>
      <c r="KED725" s="50"/>
      <c r="KEE725" s="50"/>
      <c r="KEF725" s="50"/>
      <c r="KEG725" s="50"/>
      <c r="KEH725" s="50"/>
      <c r="KEI725" s="50"/>
      <c r="KEJ725" s="50"/>
      <c r="KEK725" s="50"/>
      <c r="KEL725" s="50"/>
      <c r="KEM725" s="50"/>
      <c r="KEN725" s="50"/>
      <c r="KEO725" s="50"/>
      <c r="KEP725" s="50"/>
      <c r="KEQ725" s="50"/>
      <c r="KER725" s="50"/>
      <c r="KES725" s="50"/>
      <c r="KET725" s="50"/>
      <c r="KEU725" s="50"/>
      <c r="KEV725" s="50"/>
      <c r="KEW725" s="50"/>
      <c r="KEX725" s="50"/>
      <c r="KEY725" s="50"/>
      <c r="KEZ725" s="50"/>
      <c r="KFA725" s="50"/>
      <c r="KFB725" s="50"/>
      <c r="KFC725" s="50"/>
      <c r="KFD725" s="50"/>
      <c r="KFE725" s="50"/>
      <c r="KFF725" s="50"/>
      <c r="KFG725" s="50"/>
      <c r="KFH725" s="50"/>
      <c r="KFI725" s="50"/>
      <c r="KFJ725" s="50"/>
      <c r="KFK725" s="50"/>
      <c r="KFL725" s="50"/>
      <c r="KFM725" s="50"/>
      <c r="KFN725" s="50"/>
      <c r="KFO725" s="50"/>
      <c r="KFP725" s="50"/>
      <c r="KFQ725" s="50"/>
      <c r="KFR725" s="50"/>
      <c r="KFS725" s="50"/>
      <c r="KFT725" s="50"/>
      <c r="KFU725" s="50"/>
      <c r="KFV725" s="50"/>
      <c r="KFW725" s="50"/>
      <c r="KFX725" s="50"/>
      <c r="KFY725" s="50"/>
      <c r="KFZ725" s="50"/>
      <c r="KGA725" s="50"/>
      <c r="KGB725" s="50"/>
      <c r="KGC725" s="50"/>
      <c r="KGD725" s="50"/>
      <c r="KGE725" s="50"/>
      <c r="KGF725" s="50"/>
      <c r="KGG725" s="50"/>
      <c r="KGH725" s="50"/>
      <c r="KGI725" s="50"/>
      <c r="KGJ725" s="50"/>
      <c r="KGK725" s="50"/>
      <c r="KGL725" s="50"/>
      <c r="KGM725" s="50"/>
      <c r="KGN725" s="50"/>
      <c r="KGO725" s="50"/>
      <c r="KGP725" s="50"/>
      <c r="KGQ725" s="50"/>
      <c r="KGR725" s="50"/>
      <c r="KGS725" s="50"/>
      <c r="KGT725" s="50"/>
      <c r="KGU725" s="50"/>
      <c r="KGV725" s="50"/>
      <c r="KGW725" s="50"/>
      <c r="KGX725" s="50"/>
      <c r="KGY725" s="50"/>
      <c r="KGZ725" s="50"/>
      <c r="KHA725" s="50"/>
      <c r="KHB725" s="50"/>
      <c r="KHC725" s="50"/>
      <c r="KHD725" s="50"/>
      <c r="KHE725" s="50"/>
      <c r="KHF725" s="50"/>
      <c r="KHG725" s="50"/>
      <c r="KHH725" s="50"/>
      <c r="KHI725" s="50"/>
      <c r="KHJ725" s="50"/>
      <c r="KHK725" s="50"/>
      <c r="KHL725" s="50"/>
      <c r="KHM725" s="50"/>
      <c r="KHN725" s="50"/>
      <c r="KHO725" s="50"/>
      <c r="KHP725" s="50"/>
      <c r="KHQ725" s="50"/>
      <c r="KHR725" s="50"/>
      <c r="KHS725" s="50"/>
      <c r="KHT725" s="50"/>
      <c r="KHU725" s="50"/>
      <c r="KHV725" s="50"/>
      <c r="KHW725" s="50"/>
      <c r="KHX725" s="50"/>
      <c r="KHY725" s="50"/>
      <c r="KHZ725" s="50"/>
      <c r="KIA725" s="50"/>
      <c r="KIB725" s="50"/>
      <c r="KIC725" s="50"/>
      <c r="KID725" s="50"/>
      <c r="KIE725" s="50"/>
      <c r="KIF725" s="50"/>
      <c r="KIG725" s="50"/>
      <c r="KIH725" s="50"/>
      <c r="KII725" s="50"/>
      <c r="KIJ725" s="50"/>
      <c r="KIL725" s="50"/>
      <c r="KIN725" s="50"/>
      <c r="KIO725" s="50"/>
      <c r="KIP725" s="50"/>
      <c r="KIQ725" s="50"/>
      <c r="KIR725" s="50"/>
      <c r="KIS725" s="50"/>
      <c r="KIT725" s="50"/>
      <c r="KIU725" s="50"/>
      <c r="KIZ725" s="50"/>
      <c r="KJA725" s="50"/>
      <c r="KJB725" s="50"/>
      <c r="KJC725" s="50"/>
      <c r="KJD725" s="50"/>
      <c r="KJE725" s="50"/>
      <c r="KJF725" s="50"/>
      <c r="KJG725" s="50"/>
      <c r="KJH725" s="50"/>
      <c r="KJI725" s="50"/>
      <c r="KJJ725" s="50"/>
      <c r="KJK725" s="50"/>
      <c r="KJL725" s="50"/>
      <c r="KJM725" s="50"/>
      <c r="KJN725" s="50"/>
      <c r="KJO725" s="50"/>
      <c r="KJP725" s="50"/>
      <c r="KJQ725" s="50"/>
      <c r="KJR725" s="50"/>
      <c r="KJS725" s="50"/>
      <c r="KJT725" s="50"/>
      <c r="KJU725" s="50"/>
      <c r="KJV725" s="50"/>
      <c r="KJW725" s="50"/>
      <c r="KJX725" s="50"/>
      <c r="KJY725" s="50"/>
      <c r="KJZ725" s="50"/>
      <c r="KKA725" s="50"/>
      <c r="KKB725" s="50"/>
      <c r="KKC725" s="50"/>
      <c r="KKD725" s="50"/>
      <c r="KKE725" s="50"/>
      <c r="KKF725" s="50"/>
      <c r="KKG725" s="50"/>
      <c r="KKH725" s="50"/>
      <c r="KKI725" s="50"/>
      <c r="KKJ725" s="50"/>
      <c r="KKK725" s="50"/>
      <c r="KKL725" s="50"/>
      <c r="KKM725" s="50"/>
      <c r="KKN725" s="50"/>
      <c r="KKO725" s="50"/>
      <c r="KKP725" s="50"/>
      <c r="KKQ725" s="50"/>
      <c r="KKR725" s="50"/>
      <c r="KKS725" s="50"/>
      <c r="KKT725" s="50"/>
      <c r="KKU725" s="50"/>
      <c r="KKV725" s="50"/>
      <c r="KKW725" s="50"/>
      <c r="KKX725" s="50"/>
      <c r="KKY725" s="50"/>
      <c r="KKZ725" s="50"/>
      <c r="KLA725" s="50"/>
      <c r="KLB725" s="50"/>
      <c r="KLC725" s="50"/>
      <c r="KLD725" s="50"/>
      <c r="KLE725" s="50"/>
      <c r="KLF725" s="50"/>
      <c r="KLG725" s="50"/>
      <c r="KLH725" s="50"/>
      <c r="KLI725" s="50"/>
      <c r="KLJ725" s="50"/>
      <c r="KLK725" s="50"/>
      <c r="KLL725" s="50"/>
      <c r="KLM725" s="50"/>
      <c r="KLN725" s="50"/>
      <c r="KLO725" s="50"/>
      <c r="KLP725" s="50"/>
      <c r="KLQ725" s="50"/>
      <c r="KLR725" s="50"/>
      <c r="KLS725" s="50"/>
      <c r="KLT725" s="50"/>
      <c r="KLU725" s="50"/>
      <c r="KLV725" s="50"/>
      <c r="KLW725" s="50"/>
      <c r="KLX725" s="50"/>
      <c r="KLY725" s="50"/>
      <c r="KLZ725" s="50"/>
      <c r="KMA725" s="50"/>
      <c r="KMB725" s="50"/>
      <c r="KMC725" s="50"/>
      <c r="KMD725" s="50"/>
      <c r="KME725" s="50"/>
      <c r="KMF725" s="50"/>
      <c r="KMG725" s="50"/>
      <c r="KMH725" s="50"/>
      <c r="KMI725" s="50"/>
      <c r="KMJ725" s="50"/>
      <c r="KMK725" s="50"/>
      <c r="KML725" s="50"/>
      <c r="KMM725" s="50"/>
      <c r="KMN725" s="50"/>
      <c r="KMO725" s="50"/>
      <c r="KMP725" s="50"/>
      <c r="KMQ725" s="50"/>
      <c r="KMR725" s="50"/>
      <c r="KMS725" s="50"/>
      <c r="KMT725" s="50"/>
      <c r="KMU725" s="50"/>
      <c r="KMV725" s="50"/>
      <c r="KMW725" s="50"/>
      <c r="KMX725" s="50"/>
      <c r="KMY725" s="50"/>
      <c r="KMZ725" s="50"/>
      <c r="KNA725" s="50"/>
      <c r="KNB725" s="50"/>
      <c r="KNC725" s="50"/>
      <c r="KND725" s="50"/>
      <c r="KNE725" s="50"/>
      <c r="KNF725" s="50"/>
      <c r="KNG725" s="50"/>
      <c r="KNH725" s="50"/>
      <c r="KNI725" s="50"/>
      <c r="KNJ725" s="50"/>
      <c r="KNK725" s="50"/>
      <c r="KNL725" s="50"/>
      <c r="KNM725" s="50"/>
      <c r="KNN725" s="50"/>
      <c r="KNO725" s="50"/>
      <c r="KNP725" s="50"/>
      <c r="KNQ725" s="50"/>
      <c r="KNR725" s="50"/>
      <c r="KNS725" s="50"/>
      <c r="KNT725" s="50"/>
      <c r="KNU725" s="50"/>
      <c r="KNV725" s="50"/>
      <c r="KNW725" s="50"/>
      <c r="KNX725" s="50"/>
      <c r="KNY725" s="50"/>
      <c r="KNZ725" s="50"/>
      <c r="KOA725" s="50"/>
      <c r="KOB725" s="50"/>
      <c r="KOC725" s="50"/>
      <c r="KOD725" s="50"/>
      <c r="KOE725" s="50"/>
      <c r="KOF725" s="50"/>
      <c r="KOG725" s="50"/>
      <c r="KOH725" s="50"/>
      <c r="KOI725" s="50"/>
      <c r="KOJ725" s="50"/>
      <c r="KOK725" s="50"/>
      <c r="KOL725" s="50"/>
      <c r="KOM725" s="50"/>
      <c r="KON725" s="50"/>
      <c r="KOO725" s="50"/>
      <c r="KOP725" s="50"/>
      <c r="KOQ725" s="50"/>
      <c r="KOR725" s="50"/>
      <c r="KOS725" s="50"/>
      <c r="KOT725" s="50"/>
      <c r="KOU725" s="50"/>
      <c r="KOV725" s="50"/>
      <c r="KOW725" s="50"/>
      <c r="KOX725" s="50"/>
      <c r="KOY725" s="50"/>
      <c r="KOZ725" s="50"/>
      <c r="KPA725" s="50"/>
      <c r="KPB725" s="50"/>
      <c r="KPC725" s="50"/>
      <c r="KPD725" s="50"/>
      <c r="KPE725" s="50"/>
      <c r="KPF725" s="50"/>
      <c r="KPG725" s="50"/>
      <c r="KPH725" s="50"/>
      <c r="KPI725" s="50"/>
      <c r="KPJ725" s="50"/>
      <c r="KPK725" s="50"/>
      <c r="KPL725" s="50"/>
      <c r="KPM725" s="50"/>
      <c r="KPN725" s="50"/>
      <c r="KPO725" s="50"/>
      <c r="KPP725" s="50"/>
      <c r="KPQ725" s="50"/>
      <c r="KPR725" s="50"/>
      <c r="KPS725" s="50"/>
      <c r="KPT725" s="50"/>
      <c r="KPU725" s="50"/>
      <c r="KPV725" s="50"/>
      <c r="KPW725" s="50"/>
      <c r="KPX725" s="50"/>
      <c r="KPY725" s="50"/>
      <c r="KPZ725" s="50"/>
      <c r="KQA725" s="50"/>
      <c r="KQB725" s="50"/>
      <c r="KQC725" s="50"/>
      <c r="KQD725" s="50"/>
      <c r="KQE725" s="50"/>
      <c r="KQF725" s="50"/>
      <c r="KQG725" s="50"/>
      <c r="KQH725" s="50"/>
      <c r="KQI725" s="50"/>
      <c r="KQJ725" s="50"/>
      <c r="KQK725" s="50"/>
      <c r="KQL725" s="50"/>
      <c r="KQM725" s="50"/>
      <c r="KQN725" s="50"/>
      <c r="KQO725" s="50"/>
      <c r="KQP725" s="50"/>
      <c r="KQQ725" s="50"/>
      <c r="KQR725" s="50"/>
      <c r="KQS725" s="50"/>
      <c r="KQT725" s="50"/>
      <c r="KQU725" s="50"/>
      <c r="KQV725" s="50"/>
      <c r="KQW725" s="50"/>
      <c r="KQX725" s="50"/>
      <c r="KQY725" s="50"/>
      <c r="KQZ725" s="50"/>
      <c r="KRA725" s="50"/>
      <c r="KRB725" s="50"/>
      <c r="KRC725" s="50"/>
      <c r="KRD725" s="50"/>
      <c r="KRE725" s="50"/>
      <c r="KRF725" s="50"/>
      <c r="KRG725" s="50"/>
      <c r="KRH725" s="50"/>
      <c r="KRI725" s="50"/>
      <c r="KRJ725" s="50"/>
      <c r="KRK725" s="50"/>
      <c r="KRL725" s="50"/>
      <c r="KRM725" s="50"/>
      <c r="KRN725" s="50"/>
      <c r="KRO725" s="50"/>
      <c r="KRP725" s="50"/>
      <c r="KRQ725" s="50"/>
      <c r="KRR725" s="50"/>
      <c r="KRS725" s="50"/>
      <c r="KRT725" s="50"/>
      <c r="KRU725" s="50"/>
      <c r="KRV725" s="50"/>
      <c r="KRW725" s="50"/>
      <c r="KRX725" s="50"/>
      <c r="KRY725" s="50"/>
      <c r="KRZ725" s="50"/>
      <c r="KSA725" s="50"/>
      <c r="KSB725" s="50"/>
      <c r="KSC725" s="50"/>
      <c r="KSD725" s="50"/>
      <c r="KSE725" s="50"/>
      <c r="KSF725" s="50"/>
      <c r="KSH725" s="50"/>
      <c r="KSJ725" s="50"/>
      <c r="KSK725" s="50"/>
      <c r="KSL725" s="50"/>
      <c r="KSM725" s="50"/>
      <c r="KSN725" s="50"/>
      <c r="KSO725" s="50"/>
      <c r="KSP725" s="50"/>
      <c r="KSQ725" s="50"/>
      <c r="KSV725" s="50"/>
      <c r="KSW725" s="50"/>
      <c r="KSX725" s="50"/>
      <c r="KSY725" s="50"/>
      <c r="KSZ725" s="50"/>
      <c r="KTA725" s="50"/>
      <c r="KTB725" s="50"/>
      <c r="KTC725" s="50"/>
      <c r="KTD725" s="50"/>
      <c r="KTE725" s="50"/>
      <c r="KTF725" s="50"/>
      <c r="KTG725" s="50"/>
      <c r="KTH725" s="50"/>
      <c r="KTI725" s="50"/>
      <c r="KTJ725" s="50"/>
      <c r="KTK725" s="50"/>
      <c r="KTL725" s="50"/>
      <c r="KTM725" s="50"/>
      <c r="KTN725" s="50"/>
      <c r="KTO725" s="50"/>
      <c r="KTP725" s="50"/>
      <c r="KTQ725" s="50"/>
      <c r="KTR725" s="50"/>
      <c r="KTS725" s="50"/>
      <c r="KTT725" s="50"/>
      <c r="KTU725" s="50"/>
      <c r="KTV725" s="50"/>
      <c r="KTW725" s="50"/>
      <c r="KTX725" s="50"/>
      <c r="KTY725" s="50"/>
      <c r="KTZ725" s="50"/>
      <c r="KUA725" s="50"/>
      <c r="KUB725" s="50"/>
      <c r="KUC725" s="50"/>
      <c r="KUD725" s="50"/>
      <c r="KUE725" s="50"/>
      <c r="KUF725" s="50"/>
      <c r="KUG725" s="50"/>
      <c r="KUH725" s="50"/>
      <c r="KUI725" s="50"/>
      <c r="KUJ725" s="50"/>
      <c r="KUK725" s="50"/>
      <c r="KUL725" s="50"/>
      <c r="KUM725" s="50"/>
      <c r="KUN725" s="50"/>
      <c r="KUO725" s="50"/>
      <c r="KUP725" s="50"/>
      <c r="KUQ725" s="50"/>
      <c r="KUR725" s="50"/>
      <c r="KUS725" s="50"/>
      <c r="KUT725" s="50"/>
      <c r="KUU725" s="50"/>
      <c r="KUV725" s="50"/>
      <c r="KUW725" s="50"/>
      <c r="KUX725" s="50"/>
      <c r="KUY725" s="50"/>
      <c r="KUZ725" s="50"/>
      <c r="KVA725" s="50"/>
      <c r="KVB725" s="50"/>
      <c r="KVC725" s="50"/>
      <c r="KVD725" s="50"/>
      <c r="KVE725" s="50"/>
      <c r="KVF725" s="50"/>
      <c r="KVG725" s="50"/>
      <c r="KVH725" s="50"/>
      <c r="KVI725" s="50"/>
      <c r="KVJ725" s="50"/>
      <c r="KVK725" s="50"/>
      <c r="KVL725" s="50"/>
      <c r="KVM725" s="50"/>
      <c r="KVN725" s="50"/>
      <c r="KVO725" s="50"/>
      <c r="KVP725" s="50"/>
      <c r="KVQ725" s="50"/>
      <c r="KVR725" s="50"/>
      <c r="KVS725" s="50"/>
      <c r="KVT725" s="50"/>
      <c r="KVU725" s="50"/>
      <c r="KVV725" s="50"/>
      <c r="KVW725" s="50"/>
      <c r="KVX725" s="50"/>
      <c r="KVY725" s="50"/>
      <c r="KVZ725" s="50"/>
      <c r="KWA725" s="50"/>
      <c r="KWB725" s="50"/>
      <c r="KWC725" s="50"/>
      <c r="KWD725" s="50"/>
      <c r="KWE725" s="50"/>
      <c r="KWF725" s="50"/>
      <c r="KWG725" s="50"/>
      <c r="KWH725" s="50"/>
      <c r="KWI725" s="50"/>
      <c r="KWJ725" s="50"/>
      <c r="KWK725" s="50"/>
      <c r="KWL725" s="50"/>
      <c r="KWM725" s="50"/>
      <c r="KWN725" s="50"/>
      <c r="KWO725" s="50"/>
      <c r="KWP725" s="50"/>
      <c r="KWQ725" s="50"/>
      <c r="KWR725" s="50"/>
      <c r="KWS725" s="50"/>
      <c r="KWT725" s="50"/>
      <c r="KWU725" s="50"/>
      <c r="KWV725" s="50"/>
      <c r="KWW725" s="50"/>
      <c r="KWX725" s="50"/>
      <c r="KWY725" s="50"/>
      <c r="KWZ725" s="50"/>
      <c r="KXA725" s="50"/>
      <c r="KXB725" s="50"/>
      <c r="KXC725" s="50"/>
      <c r="KXD725" s="50"/>
      <c r="KXE725" s="50"/>
      <c r="KXF725" s="50"/>
      <c r="KXG725" s="50"/>
      <c r="KXH725" s="50"/>
      <c r="KXI725" s="50"/>
      <c r="KXJ725" s="50"/>
      <c r="KXK725" s="50"/>
      <c r="KXL725" s="50"/>
      <c r="KXM725" s="50"/>
      <c r="KXN725" s="50"/>
      <c r="KXO725" s="50"/>
      <c r="KXP725" s="50"/>
      <c r="KXQ725" s="50"/>
      <c r="KXR725" s="50"/>
      <c r="KXS725" s="50"/>
      <c r="KXT725" s="50"/>
      <c r="KXU725" s="50"/>
      <c r="KXV725" s="50"/>
      <c r="KXW725" s="50"/>
      <c r="KXX725" s="50"/>
      <c r="KXY725" s="50"/>
      <c r="KXZ725" s="50"/>
      <c r="KYA725" s="50"/>
      <c r="KYB725" s="50"/>
      <c r="KYC725" s="50"/>
      <c r="KYD725" s="50"/>
      <c r="KYE725" s="50"/>
      <c r="KYF725" s="50"/>
      <c r="KYG725" s="50"/>
      <c r="KYH725" s="50"/>
      <c r="KYI725" s="50"/>
      <c r="KYJ725" s="50"/>
      <c r="KYK725" s="50"/>
      <c r="KYL725" s="50"/>
      <c r="KYM725" s="50"/>
      <c r="KYN725" s="50"/>
      <c r="KYO725" s="50"/>
      <c r="KYP725" s="50"/>
      <c r="KYQ725" s="50"/>
      <c r="KYR725" s="50"/>
      <c r="KYS725" s="50"/>
      <c r="KYT725" s="50"/>
      <c r="KYU725" s="50"/>
      <c r="KYV725" s="50"/>
      <c r="KYW725" s="50"/>
      <c r="KYX725" s="50"/>
      <c r="KYY725" s="50"/>
      <c r="KYZ725" s="50"/>
      <c r="KZA725" s="50"/>
      <c r="KZB725" s="50"/>
      <c r="KZC725" s="50"/>
      <c r="KZD725" s="50"/>
      <c r="KZE725" s="50"/>
      <c r="KZF725" s="50"/>
      <c r="KZG725" s="50"/>
      <c r="KZH725" s="50"/>
      <c r="KZI725" s="50"/>
      <c r="KZJ725" s="50"/>
      <c r="KZK725" s="50"/>
      <c r="KZL725" s="50"/>
      <c r="KZM725" s="50"/>
      <c r="KZN725" s="50"/>
      <c r="KZO725" s="50"/>
      <c r="KZP725" s="50"/>
      <c r="KZQ725" s="50"/>
      <c r="KZR725" s="50"/>
      <c r="KZS725" s="50"/>
      <c r="KZT725" s="50"/>
      <c r="KZU725" s="50"/>
      <c r="KZV725" s="50"/>
      <c r="KZW725" s="50"/>
      <c r="KZX725" s="50"/>
      <c r="KZY725" s="50"/>
      <c r="KZZ725" s="50"/>
      <c r="LAA725" s="50"/>
      <c r="LAB725" s="50"/>
      <c r="LAC725" s="50"/>
      <c r="LAD725" s="50"/>
      <c r="LAE725" s="50"/>
      <c r="LAF725" s="50"/>
      <c r="LAG725" s="50"/>
      <c r="LAH725" s="50"/>
      <c r="LAI725" s="50"/>
      <c r="LAJ725" s="50"/>
      <c r="LAK725" s="50"/>
      <c r="LAL725" s="50"/>
      <c r="LAM725" s="50"/>
      <c r="LAN725" s="50"/>
      <c r="LAO725" s="50"/>
      <c r="LAP725" s="50"/>
      <c r="LAQ725" s="50"/>
      <c r="LAR725" s="50"/>
      <c r="LAS725" s="50"/>
      <c r="LAT725" s="50"/>
      <c r="LAU725" s="50"/>
      <c r="LAV725" s="50"/>
      <c r="LAW725" s="50"/>
      <c r="LAX725" s="50"/>
      <c r="LAY725" s="50"/>
      <c r="LAZ725" s="50"/>
      <c r="LBA725" s="50"/>
      <c r="LBB725" s="50"/>
      <c r="LBC725" s="50"/>
      <c r="LBD725" s="50"/>
      <c r="LBE725" s="50"/>
      <c r="LBF725" s="50"/>
      <c r="LBG725" s="50"/>
      <c r="LBH725" s="50"/>
      <c r="LBI725" s="50"/>
      <c r="LBJ725" s="50"/>
      <c r="LBK725" s="50"/>
      <c r="LBL725" s="50"/>
      <c r="LBM725" s="50"/>
      <c r="LBN725" s="50"/>
      <c r="LBO725" s="50"/>
      <c r="LBP725" s="50"/>
      <c r="LBQ725" s="50"/>
      <c r="LBR725" s="50"/>
      <c r="LBS725" s="50"/>
      <c r="LBT725" s="50"/>
      <c r="LBU725" s="50"/>
      <c r="LBV725" s="50"/>
      <c r="LBW725" s="50"/>
      <c r="LBX725" s="50"/>
      <c r="LBY725" s="50"/>
      <c r="LBZ725" s="50"/>
      <c r="LCA725" s="50"/>
      <c r="LCB725" s="50"/>
      <c r="LCD725" s="50"/>
      <c r="LCF725" s="50"/>
      <c r="LCG725" s="50"/>
      <c r="LCH725" s="50"/>
      <c r="LCI725" s="50"/>
      <c r="LCJ725" s="50"/>
      <c r="LCK725" s="50"/>
      <c r="LCL725" s="50"/>
      <c r="LCM725" s="50"/>
      <c r="LCR725" s="50"/>
      <c r="LCS725" s="50"/>
      <c r="LCT725" s="50"/>
      <c r="LCU725" s="50"/>
      <c r="LCV725" s="50"/>
      <c r="LCW725" s="50"/>
      <c r="LCX725" s="50"/>
      <c r="LCY725" s="50"/>
      <c r="LCZ725" s="50"/>
      <c r="LDA725" s="50"/>
      <c r="LDB725" s="50"/>
      <c r="LDC725" s="50"/>
      <c r="LDD725" s="50"/>
      <c r="LDE725" s="50"/>
      <c r="LDF725" s="50"/>
      <c r="LDG725" s="50"/>
      <c r="LDH725" s="50"/>
      <c r="LDI725" s="50"/>
      <c r="LDJ725" s="50"/>
      <c r="LDK725" s="50"/>
      <c r="LDL725" s="50"/>
      <c r="LDM725" s="50"/>
      <c r="LDN725" s="50"/>
      <c r="LDO725" s="50"/>
      <c r="LDP725" s="50"/>
      <c r="LDQ725" s="50"/>
      <c r="LDR725" s="50"/>
      <c r="LDS725" s="50"/>
      <c r="LDT725" s="50"/>
      <c r="LDU725" s="50"/>
      <c r="LDV725" s="50"/>
      <c r="LDW725" s="50"/>
      <c r="LDX725" s="50"/>
      <c r="LDY725" s="50"/>
      <c r="LDZ725" s="50"/>
      <c r="LEA725" s="50"/>
      <c r="LEB725" s="50"/>
      <c r="LEC725" s="50"/>
      <c r="LED725" s="50"/>
      <c r="LEE725" s="50"/>
      <c r="LEF725" s="50"/>
      <c r="LEG725" s="50"/>
      <c r="LEH725" s="50"/>
      <c r="LEI725" s="50"/>
      <c r="LEJ725" s="50"/>
      <c r="LEK725" s="50"/>
      <c r="LEL725" s="50"/>
      <c r="LEM725" s="50"/>
      <c r="LEN725" s="50"/>
      <c r="LEO725" s="50"/>
      <c r="LEP725" s="50"/>
      <c r="LEQ725" s="50"/>
      <c r="LER725" s="50"/>
      <c r="LES725" s="50"/>
      <c r="LET725" s="50"/>
      <c r="LEU725" s="50"/>
      <c r="LEV725" s="50"/>
      <c r="LEW725" s="50"/>
      <c r="LEX725" s="50"/>
      <c r="LEY725" s="50"/>
      <c r="LEZ725" s="50"/>
      <c r="LFA725" s="50"/>
      <c r="LFB725" s="50"/>
      <c r="LFC725" s="50"/>
      <c r="LFD725" s="50"/>
      <c r="LFE725" s="50"/>
      <c r="LFF725" s="50"/>
      <c r="LFG725" s="50"/>
      <c r="LFH725" s="50"/>
      <c r="LFI725" s="50"/>
      <c r="LFJ725" s="50"/>
      <c r="LFK725" s="50"/>
      <c r="LFL725" s="50"/>
      <c r="LFM725" s="50"/>
      <c r="LFN725" s="50"/>
      <c r="LFO725" s="50"/>
      <c r="LFP725" s="50"/>
      <c r="LFQ725" s="50"/>
      <c r="LFR725" s="50"/>
      <c r="LFS725" s="50"/>
      <c r="LFT725" s="50"/>
      <c r="LFU725" s="50"/>
      <c r="LFV725" s="50"/>
      <c r="LFW725" s="50"/>
      <c r="LFX725" s="50"/>
      <c r="LFY725" s="50"/>
      <c r="LFZ725" s="50"/>
      <c r="LGA725" s="50"/>
      <c r="LGB725" s="50"/>
      <c r="LGC725" s="50"/>
      <c r="LGD725" s="50"/>
      <c r="LGE725" s="50"/>
      <c r="LGF725" s="50"/>
      <c r="LGG725" s="50"/>
      <c r="LGH725" s="50"/>
      <c r="LGI725" s="50"/>
      <c r="LGJ725" s="50"/>
      <c r="LGK725" s="50"/>
      <c r="LGL725" s="50"/>
      <c r="LGM725" s="50"/>
      <c r="LGN725" s="50"/>
      <c r="LGO725" s="50"/>
      <c r="LGP725" s="50"/>
      <c r="LGQ725" s="50"/>
      <c r="LGR725" s="50"/>
      <c r="LGS725" s="50"/>
      <c r="LGT725" s="50"/>
      <c r="LGU725" s="50"/>
      <c r="LGV725" s="50"/>
      <c r="LGW725" s="50"/>
      <c r="LGX725" s="50"/>
      <c r="LGY725" s="50"/>
      <c r="LGZ725" s="50"/>
      <c r="LHA725" s="50"/>
      <c r="LHB725" s="50"/>
      <c r="LHC725" s="50"/>
      <c r="LHD725" s="50"/>
      <c r="LHE725" s="50"/>
      <c r="LHF725" s="50"/>
      <c r="LHG725" s="50"/>
      <c r="LHH725" s="50"/>
      <c r="LHI725" s="50"/>
      <c r="LHJ725" s="50"/>
      <c r="LHK725" s="50"/>
      <c r="LHL725" s="50"/>
      <c r="LHM725" s="50"/>
      <c r="LHN725" s="50"/>
      <c r="LHO725" s="50"/>
      <c r="LHP725" s="50"/>
      <c r="LHQ725" s="50"/>
      <c r="LHR725" s="50"/>
      <c r="LHS725" s="50"/>
      <c r="LHT725" s="50"/>
      <c r="LHU725" s="50"/>
      <c r="LHV725" s="50"/>
      <c r="LHW725" s="50"/>
      <c r="LHX725" s="50"/>
      <c r="LHY725" s="50"/>
      <c r="LHZ725" s="50"/>
      <c r="LIA725" s="50"/>
      <c r="LIB725" s="50"/>
      <c r="LIC725" s="50"/>
      <c r="LID725" s="50"/>
      <c r="LIE725" s="50"/>
      <c r="LIF725" s="50"/>
      <c r="LIG725" s="50"/>
      <c r="LIH725" s="50"/>
      <c r="LII725" s="50"/>
      <c r="LIJ725" s="50"/>
      <c r="LIK725" s="50"/>
      <c r="LIL725" s="50"/>
      <c r="LIM725" s="50"/>
      <c r="LIN725" s="50"/>
      <c r="LIO725" s="50"/>
      <c r="LIP725" s="50"/>
      <c r="LIQ725" s="50"/>
      <c r="LIR725" s="50"/>
      <c r="LIS725" s="50"/>
      <c r="LIT725" s="50"/>
      <c r="LIU725" s="50"/>
      <c r="LIV725" s="50"/>
      <c r="LIW725" s="50"/>
      <c r="LIX725" s="50"/>
      <c r="LIY725" s="50"/>
      <c r="LIZ725" s="50"/>
      <c r="LJA725" s="50"/>
      <c r="LJB725" s="50"/>
      <c r="LJC725" s="50"/>
      <c r="LJD725" s="50"/>
      <c r="LJE725" s="50"/>
      <c r="LJF725" s="50"/>
      <c r="LJG725" s="50"/>
      <c r="LJH725" s="50"/>
      <c r="LJI725" s="50"/>
      <c r="LJJ725" s="50"/>
      <c r="LJK725" s="50"/>
      <c r="LJL725" s="50"/>
      <c r="LJM725" s="50"/>
      <c r="LJN725" s="50"/>
      <c r="LJO725" s="50"/>
      <c r="LJP725" s="50"/>
      <c r="LJQ725" s="50"/>
      <c r="LJR725" s="50"/>
      <c r="LJS725" s="50"/>
      <c r="LJT725" s="50"/>
      <c r="LJU725" s="50"/>
      <c r="LJV725" s="50"/>
      <c r="LJW725" s="50"/>
      <c r="LJX725" s="50"/>
      <c r="LJY725" s="50"/>
      <c r="LJZ725" s="50"/>
      <c r="LKA725" s="50"/>
      <c r="LKB725" s="50"/>
      <c r="LKC725" s="50"/>
      <c r="LKD725" s="50"/>
      <c r="LKE725" s="50"/>
      <c r="LKF725" s="50"/>
      <c r="LKG725" s="50"/>
      <c r="LKH725" s="50"/>
      <c r="LKI725" s="50"/>
      <c r="LKJ725" s="50"/>
      <c r="LKK725" s="50"/>
      <c r="LKL725" s="50"/>
      <c r="LKM725" s="50"/>
      <c r="LKN725" s="50"/>
      <c r="LKO725" s="50"/>
      <c r="LKP725" s="50"/>
      <c r="LKQ725" s="50"/>
      <c r="LKR725" s="50"/>
      <c r="LKS725" s="50"/>
      <c r="LKT725" s="50"/>
      <c r="LKU725" s="50"/>
      <c r="LKV725" s="50"/>
      <c r="LKW725" s="50"/>
      <c r="LKX725" s="50"/>
      <c r="LKY725" s="50"/>
      <c r="LKZ725" s="50"/>
      <c r="LLA725" s="50"/>
      <c r="LLB725" s="50"/>
      <c r="LLC725" s="50"/>
      <c r="LLD725" s="50"/>
      <c r="LLE725" s="50"/>
      <c r="LLF725" s="50"/>
      <c r="LLG725" s="50"/>
      <c r="LLH725" s="50"/>
      <c r="LLI725" s="50"/>
      <c r="LLJ725" s="50"/>
      <c r="LLK725" s="50"/>
      <c r="LLL725" s="50"/>
      <c r="LLM725" s="50"/>
      <c r="LLN725" s="50"/>
      <c r="LLO725" s="50"/>
      <c r="LLP725" s="50"/>
      <c r="LLQ725" s="50"/>
      <c r="LLR725" s="50"/>
      <c r="LLS725" s="50"/>
      <c r="LLT725" s="50"/>
      <c r="LLU725" s="50"/>
      <c r="LLV725" s="50"/>
      <c r="LLW725" s="50"/>
      <c r="LLX725" s="50"/>
      <c r="LLZ725" s="50"/>
      <c r="LMB725" s="50"/>
      <c r="LMC725" s="50"/>
      <c r="LMD725" s="50"/>
      <c r="LME725" s="50"/>
      <c r="LMF725" s="50"/>
      <c r="LMG725" s="50"/>
      <c r="LMH725" s="50"/>
      <c r="LMI725" s="50"/>
      <c r="LMN725" s="50"/>
      <c r="LMO725" s="50"/>
      <c r="LMP725" s="50"/>
      <c r="LMQ725" s="50"/>
      <c r="LMR725" s="50"/>
      <c r="LMS725" s="50"/>
      <c r="LMT725" s="50"/>
      <c r="LMU725" s="50"/>
      <c r="LMV725" s="50"/>
      <c r="LMW725" s="50"/>
      <c r="LMX725" s="50"/>
      <c r="LMY725" s="50"/>
      <c r="LMZ725" s="50"/>
      <c r="LNA725" s="50"/>
      <c r="LNB725" s="50"/>
      <c r="LNC725" s="50"/>
      <c r="LND725" s="50"/>
      <c r="LNE725" s="50"/>
      <c r="LNF725" s="50"/>
      <c r="LNG725" s="50"/>
      <c r="LNH725" s="50"/>
      <c r="LNI725" s="50"/>
      <c r="LNJ725" s="50"/>
      <c r="LNK725" s="50"/>
      <c r="LNL725" s="50"/>
      <c r="LNM725" s="50"/>
      <c r="LNN725" s="50"/>
      <c r="LNO725" s="50"/>
      <c r="LNP725" s="50"/>
      <c r="LNQ725" s="50"/>
      <c r="LNR725" s="50"/>
      <c r="LNS725" s="50"/>
      <c r="LNT725" s="50"/>
      <c r="LNU725" s="50"/>
      <c r="LNV725" s="50"/>
      <c r="LNW725" s="50"/>
      <c r="LNX725" s="50"/>
      <c r="LNY725" s="50"/>
      <c r="LNZ725" s="50"/>
      <c r="LOA725" s="50"/>
      <c r="LOB725" s="50"/>
      <c r="LOC725" s="50"/>
      <c r="LOD725" s="50"/>
      <c r="LOE725" s="50"/>
      <c r="LOF725" s="50"/>
      <c r="LOG725" s="50"/>
      <c r="LOH725" s="50"/>
      <c r="LOI725" s="50"/>
      <c r="LOJ725" s="50"/>
      <c r="LOK725" s="50"/>
      <c r="LOL725" s="50"/>
      <c r="LOM725" s="50"/>
      <c r="LON725" s="50"/>
      <c r="LOO725" s="50"/>
      <c r="LOP725" s="50"/>
      <c r="LOQ725" s="50"/>
      <c r="LOR725" s="50"/>
      <c r="LOS725" s="50"/>
      <c r="LOT725" s="50"/>
      <c r="LOU725" s="50"/>
      <c r="LOV725" s="50"/>
      <c r="LOW725" s="50"/>
      <c r="LOX725" s="50"/>
      <c r="LOY725" s="50"/>
      <c r="LOZ725" s="50"/>
      <c r="LPA725" s="50"/>
      <c r="LPB725" s="50"/>
      <c r="LPC725" s="50"/>
      <c r="LPD725" s="50"/>
      <c r="LPE725" s="50"/>
      <c r="LPF725" s="50"/>
      <c r="LPG725" s="50"/>
      <c r="LPH725" s="50"/>
      <c r="LPI725" s="50"/>
      <c r="LPJ725" s="50"/>
      <c r="LPK725" s="50"/>
      <c r="LPL725" s="50"/>
      <c r="LPM725" s="50"/>
      <c r="LPN725" s="50"/>
      <c r="LPO725" s="50"/>
      <c r="LPP725" s="50"/>
      <c r="LPQ725" s="50"/>
      <c r="LPR725" s="50"/>
      <c r="LPS725" s="50"/>
      <c r="LPT725" s="50"/>
      <c r="LPU725" s="50"/>
      <c r="LPV725" s="50"/>
      <c r="LPW725" s="50"/>
      <c r="LPX725" s="50"/>
      <c r="LPY725" s="50"/>
      <c r="LPZ725" s="50"/>
      <c r="LQA725" s="50"/>
      <c r="LQB725" s="50"/>
      <c r="LQC725" s="50"/>
      <c r="LQD725" s="50"/>
      <c r="LQE725" s="50"/>
      <c r="LQF725" s="50"/>
      <c r="LQG725" s="50"/>
      <c r="LQH725" s="50"/>
      <c r="LQI725" s="50"/>
      <c r="LQJ725" s="50"/>
      <c r="LQK725" s="50"/>
      <c r="LQL725" s="50"/>
      <c r="LQM725" s="50"/>
      <c r="LQN725" s="50"/>
      <c r="LQO725" s="50"/>
      <c r="LQP725" s="50"/>
      <c r="LQQ725" s="50"/>
      <c r="LQR725" s="50"/>
      <c r="LQS725" s="50"/>
      <c r="LQT725" s="50"/>
      <c r="LQU725" s="50"/>
      <c r="LQV725" s="50"/>
      <c r="LQW725" s="50"/>
      <c r="LQX725" s="50"/>
      <c r="LQY725" s="50"/>
      <c r="LQZ725" s="50"/>
      <c r="LRA725" s="50"/>
      <c r="LRB725" s="50"/>
      <c r="LRC725" s="50"/>
      <c r="LRD725" s="50"/>
      <c r="LRE725" s="50"/>
      <c r="LRF725" s="50"/>
      <c r="LRG725" s="50"/>
      <c r="LRH725" s="50"/>
      <c r="LRI725" s="50"/>
      <c r="LRJ725" s="50"/>
      <c r="LRK725" s="50"/>
      <c r="LRL725" s="50"/>
      <c r="LRM725" s="50"/>
      <c r="LRN725" s="50"/>
      <c r="LRO725" s="50"/>
      <c r="LRP725" s="50"/>
      <c r="LRQ725" s="50"/>
      <c r="LRR725" s="50"/>
      <c r="LRS725" s="50"/>
      <c r="LRT725" s="50"/>
      <c r="LRU725" s="50"/>
      <c r="LRV725" s="50"/>
      <c r="LRW725" s="50"/>
      <c r="LRX725" s="50"/>
      <c r="LRY725" s="50"/>
      <c r="LRZ725" s="50"/>
      <c r="LSA725" s="50"/>
      <c r="LSB725" s="50"/>
      <c r="LSC725" s="50"/>
      <c r="LSD725" s="50"/>
      <c r="LSE725" s="50"/>
      <c r="LSF725" s="50"/>
      <c r="LSG725" s="50"/>
      <c r="LSH725" s="50"/>
      <c r="LSI725" s="50"/>
      <c r="LSJ725" s="50"/>
      <c r="LSK725" s="50"/>
      <c r="LSL725" s="50"/>
      <c r="LSM725" s="50"/>
      <c r="LSN725" s="50"/>
      <c r="LSO725" s="50"/>
      <c r="LSP725" s="50"/>
      <c r="LSQ725" s="50"/>
      <c r="LSR725" s="50"/>
      <c r="LSS725" s="50"/>
      <c r="LST725" s="50"/>
      <c r="LSU725" s="50"/>
      <c r="LSV725" s="50"/>
      <c r="LSW725" s="50"/>
      <c r="LSX725" s="50"/>
      <c r="LSY725" s="50"/>
      <c r="LSZ725" s="50"/>
      <c r="LTA725" s="50"/>
      <c r="LTB725" s="50"/>
      <c r="LTC725" s="50"/>
      <c r="LTD725" s="50"/>
      <c r="LTE725" s="50"/>
      <c r="LTF725" s="50"/>
      <c r="LTG725" s="50"/>
      <c r="LTH725" s="50"/>
      <c r="LTI725" s="50"/>
      <c r="LTJ725" s="50"/>
      <c r="LTK725" s="50"/>
      <c r="LTL725" s="50"/>
      <c r="LTM725" s="50"/>
      <c r="LTN725" s="50"/>
      <c r="LTO725" s="50"/>
      <c r="LTP725" s="50"/>
      <c r="LTQ725" s="50"/>
      <c r="LTR725" s="50"/>
      <c r="LTS725" s="50"/>
      <c r="LTT725" s="50"/>
      <c r="LTU725" s="50"/>
      <c r="LTV725" s="50"/>
      <c r="LTW725" s="50"/>
      <c r="LTX725" s="50"/>
      <c r="LTY725" s="50"/>
      <c r="LTZ725" s="50"/>
      <c r="LUA725" s="50"/>
      <c r="LUB725" s="50"/>
      <c r="LUC725" s="50"/>
      <c r="LUD725" s="50"/>
      <c r="LUE725" s="50"/>
      <c r="LUF725" s="50"/>
      <c r="LUG725" s="50"/>
      <c r="LUH725" s="50"/>
      <c r="LUI725" s="50"/>
      <c r="LUJ725" s="50"/>
      <c r="LUK725" s="50"/>
      <c r="LUL725" s="50"/>
      <c r="LUM725" s="50"/>
      <c r="LUN725" s="50"/>
      <c r="LUO725" s="50"/>
      <c r="LUP725" s="50"/>
      <c r="LUQ725" s="50"/>
      <c r="LUR725" s="50"/>
      <c r="LUS725" s="50"/>
      <c r="LUT725" s="50"/>
      <c r="LUU725" s="50"/>
      <c r="LUV725" s="50"/>
      <c r="LUW725" s="50"/>
      <c r="LUX725" s="50"/>
      <c r="LUY725" s="50"/>
      <c r="LUZ725" s="50"/>
      <c r="LVA725" s="50"/>
      <c r="LVB725" s="50"/>
      <c r="LVC725" s="50"/>
      <c r="LVD725" s="50"/>
      <c r="LVE725" s="50"/>
      <c r="LVF725" s="50"/>
      <c r="LVG725" s="50"/>
      <c r="LVH725" s="50"/>
      <c r="LVI725" s="50"/>
      <c r="LVJ725" s="50"/>
      <c r="LVK725" s="50"/>
      <c r="LVL725" s="50"/>
      <c r="LVM725" s="50"/>
      <c r="LVN725" s="50"/>
      <c r="LVO725" s="50"/>
      <c r="LVP725" s="50"/>
      <c r="LVQ725" s="50"/>
      <c r="LVR725" s="50"/>
      <c r="LVS725" s="50"/>
      <c r="LVT725" s="50"/>
      <c r="LVV725" s="50"/>
      <c r="LVX725" s="50"/>
      <c r="LVY725" s="50"/>
      <c r="LVZ725" s="50"/>
      <c r="LWA725" s="50"/>
      <c r="LWB725" s="50"/>
      <c r="LWC725" s="50"/>
      <c r="LWD725" s="50"/>
      <c r="LWE725" s="50"/>
      <c r="LWJ725" s="50"/>
      <c r="LWK725" s="50"/>
      <c r="LWL725" s="50"/>
      <c r="LWM725" s="50"/>
      <c r="LWN725" s="50"/>
      <c r="LWO725" s="50"/>
      <c r="LWP725" s="50"/>
      <c r="LWQ725" s="50"/>
      <c r="LWR725" s="50"/>
      <c r="LWS725" s="50"/>
      <c r="LWT725" s="50"/>
      <c r="LWU725" s="50"/>
      <c r="LWV725" s="50"/>
      <c r="LWW725" s="50"/>
      <c r="LWX725" s="50"/>
      <c r="LWY725" s="50"/>
      <c r="LWZ725" s="50"/>
      <c r="LXA725" s="50"/>
      <c r="LXB725" s="50"/>
      <c r="LXC725" s="50"/>
      <c r="LXD725" s="50"/>
      <c r="LXE725" s="50"/>
      <c r="LXF725" s="50"/>
      <c r="LXG725" s="50"/>
      <c r="LXH725" s="50"/>
      <c r="LXI725" s="50"/>
      <c r="LXJ725" s="50"/>
      <c r="LXK725" s="50"/>
      <c r="LXL725" s="50"/>
      <c r="LXM725" s="50"/>
      <c r="LXN725" s="50"/>
      <c r="LXO725" s="50"/>
      <c r="LXP725" s="50"/>
      <c r="LXQ725" s="50"/>
      <c r="LXR725" s="50"/>
      <c r="LXS725" s="50"/>
      <c r="LXT725" s="50"/>
      <c r="LXU725" s="50"/>
      <c r="LXV725" s="50"/>
      <c r="LXW725" s="50"/>
      <c r="LXX725" s="50"/>
      <c r="LXY725" s="50"/>
      <c r="LXZ725" s="50"/>
      <c r="LYA725" s="50"/>
      <c r="LYB725" s="50"/>
      <c r="LYC725" s="50"/>
      <c r="LYD725" s="50"/>
      <c r="LYE725" s="50"/>
      <c r="LYF725" s="50"/>
      <c r="LYG725" s="50"/>
      <c r="LYH725" s="50"/>
      <c r="LYI725" s="50"/>
      <c r="LYJ725" s="50"/>
      <c r="LYK725" s="50"/>
      <c r="LYL725" s="50"/>
      <c r="LYM725" s="50"/>
      <c r="LYN725" s="50"/>
      <c r="LYO725" s="50"/>
      <c r="LYP725" s="50"/>
      <c r="LYQ725" s="50"/>
      <c r="LYR725" s="50"/>
      <c r="LYS725" s="50"/>
      <c r="LYT725" s="50"/>
      <c r="LYU725" s="50"/>
      <c r="LYV725" s="50"/>
      <c r="LYW725" s="50"/>
      <c r="LYX725" s="50"/>
      <c r="LYY725" s="50"/>
      <c r="LYZ725" s="50"/>
      <c r="LZA725" s="50"/>
      <c r="LZB725" s="50"/>
      <c r="LZC725" s="50"/>
      <c r="LZD725" s="50"/>
      <c r="LZE725" s="50"/>
      <c r="LZF725" s="50"/>
      <c r="LZG725" s="50"/>
      <c r="LZH725" s="50"/>
      <c r="LZI725" s="50"/>
      <c r="LZJ725" s="50"/>
      <c r="LZK725" s="50"/>
      <c r="LZL725" s="50"/>
      <c r="LZM725" s="50"/>
      <c r="LZN725" s="50"/>
      <c r="LZO725" s="50"/>
      <c r="LZP725" s="50"/>
      <c r="LZQ725" s="50"/>
      <c r="LZR725" s="50"/>
      <c r="LZS725" s="50"/>
      <c r="LZT725" s="50"/>
      <c r="LZU725" s="50"/>
      <c r="LZV725" s="50"/>
      <c r="LZW725" s="50"/>
      <c r="LZX725" s="50"/>
      <c r="LZY725" s="50"/>
      <c r="LZZ725" s="50"/>
      <c r="MAA725" s="50"/>
      <c r="MAB725" s="50"/>
      <c r="MAC725" s="50"/>
      <c r="MAD725" s="50"/>
      <c r="MAE725" s="50"/>
      <c r="MAF725" s="50"/>
      <c r="MAG725" s="50"/>
      <c r="MAH725" s="50"/>
      <c r="MAI725" s="50"/>
      <c r="MAJ725" s="50"/>
      <c r="MAK725" s="50"/>
      <c r="MAL725" s="50"/>
      <c r="MAM725" s="50"/>
      <c r="MAN725" s="50"/>
      <c r="MAO725" s="50"/>
      <c r="MAP725" s="50"/>
      <c r="MAQ725" s="50"/>
      <c r="MAR725" s="50"/>
      <c r="MAS725" s="50"/>
      <c r="MAT725" s="50"/>
      <c r="MAU725" s="50"/>
      <c r="MAV725" s="50"/>
      <c r="MAW725" s="50"/>
      <c r="MAX725" s="50"/>
      <c r="MAY725" s="50"/>
      <c r="MAZ725" s="50"/>
      <c r="MBA725" s="50"/>
      <c r="MBB725" s="50"/>
      <c r="MBC725" s="50"/>
      <c r="MBD725" s="50"/>
      <c r="MBE725" s="50"/>
      <c r="MBF725" s="50"/>
      <c r="MBG725" s="50"/>
      <c r="MBH725" s="50"/>
      <c r="MBI725" s="50"/>
      <c r="MBJ725" s="50"/>
      <c r="MBK725" s="50"/>
      <c r="MBL725" s="50"/>
      <c r="MBM725" s="50"/>
      <c r="MBN725" s="50"/>
      <c r="MBO725" s="50"/>
      <c r="MBP725" s="50"/>
      <c r="MBQ725" s="50"/>
      <c r="MBR725" s="50"/>
      <c r="MBS725" s="50"/>
      <c r="MBT725" s="50"/>
      <c r="MBU725" s="50"/>
      <c r="MBV725" s="50"/>
      <c r="MBW725" s="50"/>
      <c r="MBX725" s="50"/>
      <c r="MBY725" s="50"/>
      <c r="MBZ725" s="50"/>
      <c r="MCA725" s="50"/>
      <c r="MCB725" s="50"/>
      <c r="MCC725" s="50"/>
      <c r="MCD725" s="50"/>
      <c r="MCE725" s="50"/>
      <c r="MCF725" s="50"/>
      <c r="MCG725" s="50"/>
      <c r="MCH725" s="50"/>
      <c r="MCI725" s="50"/>
      <c r="MCJ725" s="50"/>
      <c r="MCK725" s="50"/>
      <c r="MCL725" s="50"/>
      <c r="MCM725" s="50"/>
      <c r="MCN725" s="50"/>
      <c r="MCO725" s="50"/>
      <c r="MCP725" s="50"/>
      <c r="MCQ725" s="50"/>
      <c r="MCR725" s="50"/>
      <c r="MCS725" s="50"/>
      <c r="MCT725" s="50"/>
      <c r="MCU725" s="50"/>
      <c r="MCV725" s="50"/>
      <c r="MCW725" s="50"/>
      <c r="MCX725" s="50"/>
      <c r="MCY725" s="50"/>
      <c r="MCZ725" s="50"/>
      <c r="MDA725" s="50"/>
      <c r="MDB725" s="50"/>
      <c r="MDC725" s="50"/>
      <c r="MDD725" s="50"/>
      <c r="MDE725" s="50"/>
      <c r="MDF725" s="50"/>
      <c r="MDG725" s="50"/>
      <c r="MDH725" s="50"/>
      <c r="MDI725" s="50"/>
      <c r="MDJ725" s="50"/>
      <c r="MDK725" s="50"/>
      <c r="MDL725" s="50"/>
      <c r="MDM725" s="50"/>
      <c r="MDN725" s="50"/>
      <c r="MDO725" s="50"/>
      <c r="MDP725" s="50"/>
      <c r="MDQ725" s="50"/>
      <c r="MDR725" s="50"/>
      <c r="MDS725" s="50"/>
      <c r="MDT725" s="50"/>
      <c r="MDU725" s="50"/>
      <c r="MDV725" s="50"/>
      <c r="MDW725" s="50"/>
      <c r="MDX725" s="50"/>
      <c r="MDY725" s="50"/>
      <c r="MDZ725" s="50"/>
      <c r="MEA725" s="50"/>
      <c r="MEB725" s="50"/>
      <c r="MEC725" s="50"/>
      <c r="MED725" s="50"/>
      <c r="MEE725" s="50"/>
      <c r="MEF725" s="50"/>
      <c r="MEG725" s="50"/>
      <c r="MEH725" s="50"/>
      <c r="MEI725" s="50"/>
      <c r="MEJ725" s="50"/>
      <c r="MEK725" s="50"/>
      <c r="MEL725" s="50"/>
      <c r="MEM725" s="50"/>
      <c r="MEN725" s="50"/>
      <c r="MEO725" s="50"/>
      <c r="MEP725" s="50"/>
      <c r="MEQ725" s="50"/>
      <c r="MER725" s="50"/>
      <c r="MES725" s="50"/>
      <c r="MET725" s="50"/>
      <c r="MEU725" s="50"/>
      <c r="MEV725" s="50"/>
      <c r="MEW725" s="50"/>
      <c r="MEX725" s="50"/>
      <c r="MEY725" s="50"/>
      <c r="MEZ725" s="50"/>
      <c r="MFA725" s="50"/>
      <c r="MFB725" s="50"/>
      <c r="MFC725" s="50"/>
      <c r="MFD725" s="50"/>
      <c r="MFE725" s="50"/>
      <c r="MFF725" s="50"/>
      <c r="MFG725" s="50"/>
      <c r="MFH725" s="50"/>
      <c r="MFI725" s="50"/>
      <c r="MFJ725" s="50"/>
      <c r="MFK725" s="50"/>
      <c r="MFL725" s="50"/>
      <c r="MFM725" s="50"/>
      <c r="MFN725" s="50"/>
      <c r="MFO725" s="50"/>
      <c r="MFP725" s="50"/>
      <c r="MFR725" s="50"/>
      <c r="MFT725" s="50"/>
      <c r="MFU725" s="50"/>
      <c r="MFV725" s="50"/>
      <c r="MFW725" s="50"/>
      <c r="MFX725" s="50"/>
      <c r="MFY725" s="50"/>
      <c r="MFZ725" s="50"/>
      <c r="MGA725" s="50"/>
      <c r="MGF725" s="50"/>
      <c r="MGG725" s="50"/>
      <c r="MGH725" s="50"/>
      <c r="MGI725" s="50"/>
      <c r="MGJ725" s="50"/>
      <c r="MGK725" s="50"/>
      <c r="MGL725" s="50"/>
      <c r="MGM725" s="50"/>
      <c r="MGN725" s="50"/>
      <c r="MGO725" s="50"/>
      <c r="MGP725" s="50"/>
      <c r="MGQ725" s="50"/>
      <c r="MGR725" s="50"/>
      <c r="MGS725" s="50"/>
      <c r="MGT725" s="50"/>
      <c r="MGU725" s="50"/>
      <c r="MGV725" s="50"/>
      <c r="MGW725" s="50"/>
      <c r="MGX725" s="50"/>
      <c r="MGY725" s="50"/>
      <c r="MGZ725" s="50"/>
      <c r="MHA725" s="50"/>
      <c r="MHB725" s="50"/>
      <c r="MHC725" s="50"/>
      <c r="MHD725" s="50"/>
      <c r="MHE725" s="50"/>
      <c r="MHF725" s="50"/>
      <c r="MHG725" s="50"/>
      <c r="MHH725" s="50"/>
      <c r="MHI725" s="50"/>
      <c r="MHJ725" s="50"/>
      <c r="MHK725" s="50"/>
      <c r="MHL725" s="50"/>
      <c r="MHM725" s="50"/>
      <c r="MHN725" s="50"/>
      <c r="MHO725" s="50"/>
      <c r="MHP725" s="50"/>
      <c r="MHQ725" s="50"/>
      <c r="MHR725" s="50"/>
      <c r="MHS725" s="50"/>
      <c r="MHT725" s="50"/>
      <c r="MHU725" s="50"/>
      <c r="MHV725" s="50"/>
      <c r="MHW725" s="50"/>
      <c r="MHX725" s="50"/>
      <c r="MHY725" s="50"/>
      <c r="MHZ725" s="50"/>
      <c r="MIA725" s="50"/>
      <c r="MIB725" s="50"/>
      <c r="MIC725" s="50"/>
      <c r="MID725" s="50"/>
      <c r="MIE725" s="50"/>
      <c r="MIF725" s="50"/>
      <c r="MIG725" s="50"/>
      <c r="MIH725" s="50"/>
      <c r="MII725" s="50"/>
      <c r="MIJ725" s="50"/>
      <c r="MIK725" s="50"/>
      <c r="MIL725" s="50"/>
      <c r="MIM725" s="50"/>
      <c r="MIN725" s="50"/>
      <c r="MIO725" s="50"/>
      <c r="MIP725" s="50"/>
      <c r="MIQ725" s="50"/>
      <c r="MIR725" s="50"/>
      <c r="MIS725" s="50"/>
      <c r="MIT725" s="50"/>
      <c r="MIU725" s="50"/>
      <c r="MIV725" s="50"/>
      <c r="MIW725" s="50"/>
      <c r="MIX725" s="50"/>
      <c r="MIY725" s="50"/>
      <c r="MIZ725" s="50"/>
      <c r="MJA725" s="50"/>
      <c r="MJB725" s="50"/>
      <c r="MJC725" s="50"/>
      <c r="MJD725" s="50"/>
      <c r="MJE725" s="50"/>
      <c r="MJF725" s="50"/>
      <c r="MJG725" s="50"/>
      <c r="MJH725" s="50"/>
      <c r="MJI725" s="50"/>
      <c r="MJJ725" s="50"/>
      <c r="MJK725" s="50"/>
      <c r="MJL725" s="50"/>
      <c r="MJM725" s="50"/>
      <c r="MJN725" s="50"/>
      <c r="MJO725" s="50"/>
      <c r="MJP725" s="50"/>
      <c r="MJQ725" s="50"/>
      <c r="MJR725" s="50"/>
      <c r="MJS725" s="50"/>
      <c r="MJT725" s="50"/>
      <c r="MJU725" s="50"/>
      <c r="MJV725" s="50"/>
      <c r="MJW725" s="50"/>
      <c r="MJX725" s="50"/>
      <c r="MJY725" s="50"/>
      <c r="MJZ725" s="50"/>
      <c r="MKA725" s="50"/>
      <c r="MKB725" s="50"/>
      <c r="MKC725" s="50"/>
      <c r="MKD725" s="50"/>
      <c r="MKE725" s="50"/>
      <c r="MKF725" s="50"/>
      <c r="MKG725" s="50"/>
      <c r="MKH725" s="50"/>
      <c r="MKI725" s="50"/>
      <c r="MKJ725" s="50"/>
      <c r="MKK725" s="50"/>
      <c r="MKL725" s="50"/>
      <c r="MKM725" s="50"/>
      <c r="MKN725" s="50"/>
      <c r="MKO725" s="50"/>
      <c r="MKP725" s="50"/>
      <c r="MKQ725" s="50"/>
      <c r="MKR725" s="50"/>
      <c r="MKS725" s="50"/>
      <c r="MKT725" s="50"/>
      <c r="MKU725" s="50"/>
      <c r="MKV725" s="50"/>
      <c r="MKW725" s="50"/>
      <c r="MKX725" s="50"/>
      <c r="MKY725" s="50"/>
      <c r="MKZ725" s="50"/>
      <c r="MLA725" s="50"/>
      <c r="MLB725" s="50"/>
      <c r="MLC725" s="50"/>
      <c r="MLD725" s="50"/>
      <c r="MLE725" s="50"/>
      <c r="MLF725" s="50"/>
      <c r="MLG725" s="50"/>
      <c r="MLH725" s="50"/>
      <c r="MLI725" s="50"/>
      <c r="MLJ725" s="50"/>
      <c r="MLK725" s="50"/>
      <c r="MLL725" s="50"/>
      <c r="MLM725" s="50"/>
      <c r="MLN725" s="50"/>
      <c r="MLO725" s="50"/>
      <c r="MLP725" s="50"/>
      <c r="MLQ725" s="50"/>
      <c r="MLR725" s="50"/>
      <c r="MLS725" s="50"/>
      <c r="MLT725" s="50"/>
      <c r="MLU725" s="50"/>
      <c r="MLV725" s="50"/>
      <c r="MLW725" s="50"/>
      <c r="MLX725" s="50"/>
      <c r="MLY725" s="50"/>
      <c r="MLZ725" s="50"/>
      <c r="MMA725" s="50"/>
      <c r="MMB725" s="50"/>
      <c r="MMC725" s="50"/>
      <c r="MMD725" s="50"/>
      <c r="MME725" s="50"/>
      <c r="MMF725" s="50"/>
      <c r="MMG725" s="50"/>
      <c r="MMH725" s="50"/>
      <c r="MMI725" s="50"/>
      <c r="MMJ725" s="50"/>
      <c r="MMK725" s="50"/>
      <c r="MML725" s="50"/>
      <c r="MMM725" s="50"/>
      <c r="MMN725" s="50"/>
      <c r="MMO725" s="50"/>
      <c r="MMP725" s="50"/>
      <c r="MMQ725" s="50"/>
      <c r="MMR725" s="50"/>
      <c r="MMS725" s="50"/>
      <c r="MMT725" s="50"/>
      <c r="MMU725" s="50"/>
      <c r="MMV725" s="50"/>
      <c r="MMW725" s="50"/>
      <c r="MMX725" s="50"/>
      <c r="MMY725" s="50"/>
      <c r="MMZ725" s="50"/>
      <c r="MNA725" s="50"/>
      <c r="MNB725" s="50"/>
      <c r="MNC725" s="50"/>
      <c r="MND725" s="50"/>
      <c r="MNE725" s="50"/>
      <c r="MNF725" s="50"/>
      <c r="MNG725" s="50"/>
      <c r="MNH725" s="50"/>
      <c r="MNI725" s="50"/>
      <c r="MNJ725" s="50"/>
      <c r="MNK725" s="50"/>
      <c r="MNL725" s="50"/>
      <c r="MNM725" s="50"/>
      <c r="MNN725" s="50"/>
      <c r="MNO725" s="50"/>
      <c r="MNP725" s="50"/>
      <c r="MNQ725" s="50"/>
      <c r="MNR725" s="50"/>
      <c r="MNS725" s="50"/>
      <c r="MNT725" s="50"/>
      <c r="MNU725" s="50"/>
      <c r="MNV725" s="50"/>
      <c r="MNW725" s="50"/>
      <c r="MNX725" s="50"/>
      <c r="MNY725" s="50"/>
      <c r="MNZ725" s="50"/>
      <c r="MOA725" s="50"/>
      <c r="MOB725" s="50"/>
      <c r="MOC725" s="50"/>
      <c r="MOD725" s="50"/>
      <c r="MOE725" s="50"/>
      <c r="MOF725" s="50"/>
      <c r="MOG725" s="50"/>
      <c r="MOH725" s="50"/>
      <c r="MOI725" s="50"/>
      <c r="MOJ725" s="50"/>
      <c r="MOK725" s="50"/>
      <c r="MOL725" s="50"/>
      <c r="MOM725" s="50"/>
      <c r="MON725" s="50"/>
      <c r="MOO725" s="50"/>
      <c r="MOP725" s="50"/>
      <c r="MOQ725" s="50"/>
      <c r="MOR725" s="50"/>
      <c r="MOS725" s="50"/>
      <c r="MOT725" s="50"/>
      <c r="MOU725" s="50"/>
      <c r="MOV725" s="50"/>
      <c r="MOW725" s="50"/>
      <c r="MOX725" s="50"/>
      <c r="MOY725" s="50"/>
      <c r="MOZ725" s="50"/>
      <c r="MPA725" s="50"/>
      <c r="MPB725" s="50"/>
      <c r="MPC725" s="50"/>
      <c r="MPD725" s="50"/>
      <c r="MPE725" s="50"/>
      <c r="MPF725" s="50"/>
      <c r="MPG725" s="50"/>
      <c r="MPH725" s="50"/>
      <c r="MPI725" s="50"/>
      <c r="MPJ725" s="50"/>
      <c r="MPK725" s="50"/>
      <c r="MPL725" s="50"/>
      <c r="MPN725" s="50"/>
      <c r="MPP725" s="50"/>
      <c r="MPQ725" s="50"/>
      <c r="MPR725" s="50"/>
      <c r="MPS725" s="50"/>
      <c r="MPT725" s="50"/>
      <c r="MPU725" s="50"/>
      <c r="MPV725" s="50"/>
      <c r="MPW725" s="50"/>
      <c r="MQB725" s="50"/>
      <c r="MQC725" s="50"/>
      <c r="MQD725" s="50"/>
      <c r="MQE725" s="50"/>
      <c r="MQF725" s="50"/>
      <c r="MQG725" s="50"/>
      <c r="MQH725" s="50"/>
      <c r="MQI725" s="50"/>
      <c r="MQJ725" s="50"/>
      <c r="MQK725" s="50"/>
      <c r="MQL725" s="50"/>
      <c r="MQM725" s="50"/>
      <c r="MQN725" s="50"/>
      <c r="MQO725" s="50"/>
      <c r="MQP725" s="50"/>
      <c r="MQQ725" s="50"/>
      <c r="MQR725" s="50"/>
      <c r="MQS725" s="50"/>
      <c r="MQT725" s="50"/>
      <c r="MQU725" s="50"/>
      <c r="MQV725" s="50"/>
      <c r="MQW725" s="50"/>
      <c r="MQX725" s="50"/>
      <c r="MQY725" s="50"/>
      <c r="MQZ725" s="50"/>
      <c r="MRA725" s="50"/>
      <c r="MRB725" s="50"/>
      <c r="MRC725" s="50"/>
      <c r="MRD725" s="50"/>
      <c r="MRE725" s="50"/>
      <c r="MRF725" s="50"/>
      <c r="MRG725" s="50"/>
      <c r="MRH725" s="50"/>
      <c r="MRI725" s="50"/>
      <c r="MRJ725" s="50"/>
      <c r="MRK725" s="50"/>
      <c r="MRL725" s="50"/>
      <c r="MRM725" s="50"/>
      <c r="MRN725" s="50"/>
      <c r="MRO725" s="50"/>
      <c r="MRP725" s="50"/>
      <c r="MRQ725" s="50"/>
      <c r="MRR725" s="50"/>
      <c r="MRS725" s="50"/>
      <c r="MRT725" s="50"/>
      <c r="MRU725" s="50"/>
      <c r="MRV725" s="50"/>
      <c r="MRW725" s="50"/>
      <c r="MRX725" s="50"/>
      <c r="MRY725" s="50"/>
      <c r="MRZ725" s="50"/>
      <c r="MSA725" s="50"/>
      <c r="MSB725" s="50"/>
      <c r="MSC725" s="50"/>
      <c r="MSD725" s="50"/>
      <c r="MSE725" s="50"/>
      <c r="MSF725" s="50"/>
      <c r="MSG725" s="50"/>
      <c r="MSH725" s="50"/>
      <c r="MSI725" s="50"/>
      <c r="MSJ725" s="50"/>
      <c r="MSK725" s="50"/>
      <c r="MSL725" s="50"/>
      <c r="MSM725" s="50"/>
      <c r="MSN725" s="50"/>
      <c r="MSO725" s="50"/>
      <c r="MSP725" s="50"/>
      <c r="MSQ725" s="50"/>
      <c r="MSR725" s="50"/>
      <c r="MSS725" s="50"/>
      <c r="MST725" s="50"/>
      <c r="MSU725" s="50"/>
      <c r="MSV725" s="50"/>
      <c r="MSW725" s="50"/>
      <c r="MSX725" s="50"/>
      <c r="MSY725" s="50"/>
      <c r="MSZ725" s="50"/>
      <c r="MTA725" s="50"/>
      <c r="MTB725" s="50"/>
      <c r="MTC725" s="50"/>
      <c r="MTD725" s="50"/>
      <c r="MTE725" s="50"/>
      <c r="MTF725" s="50"/>
      <c r="MTG725" s="50"/>
      <c r="MTH725" s="50"/>
      <c r="MTI725" s="50"/>
      <c r="MTJ725" s="50"/>
      <c r="MTK725" s="50"/>
      <c r="MTL725" s="50"/>
      <c r="MTM725" s="50"/>
      <c r="MTN725" s="50"/>
      <c r="MTO725" s="50"/>
      <c r="MTP725" s="50"/>
      <c r="MTQ725" s="50"/>
      <c r="MTR725" s="50"/>
      <c r="MTS725" s="50"/>
      <c r="MTT725" s="50"/>
      <c r="MTU725" s="50"/>
      <c r="MTV725" s="50"/>
      <c r="MTW725" s="50"/>
      <c r="MTX725" s="50"/>
      <c r="MTY725" s="50"/>
      <c r="MTZ725" s="50"/>
      <c r="MUA725" s="50"/>
      <c r="MUB725" s="50"/>
      <c r="MUC725" s="50"/>
      <c r="MUD725" s="50"/>
      <c r="MUE725" s="50"/>
      <c r="MUF725" s="50"/>
      <c r="MUG725" s="50"/>
      <c r="MUH725" s="50"/>
      <c r="MUI725" s="50"/>
      <c r="MUJ725" s="50"/>
      <c r="MUK725" s="50"/>
      <c r="MUL725" s="50"/>
      <c r="MUM725" s="50"/>
      <c r="MUN725" s="50"/>
      <c r="MUO725" s="50"/>
      <c r="MUP725" s="50"/>
      <c r="MUQ725" s="50"/>
      <c r="MUR725" s="50"/>
      <c r="MUS725" s="50"/>
      <c r="MUT725" s="50"/>
      <c r="MUU725" s="50"/>
      <c r="MUV725" s="50"/>
      <c r="MUW725" s="50"/>
      <c r="MUX725" s="50"/>
      <c r="MUY725" s="50"/>
      <c r="MUZ725" s="50"/>
      <c r="MVA725" s="50"/>
      <c r="MVB725" s="50"/>
      <c r="MVC725" s="50"/>
      <c r="MVD725" s="50"/>
      <c r="MVE725" s="50"/>
      <c r="MVF725" s="50"/>
      <c r="MVG725" s="50"/>
      <c r="MVH725" s="50"/>
      <c r="MVI725" s="50"/>
      <c r="MVJ725" s="50"/>
      <c r="MVK725" s="50"/>
      <c r="MVL725" s="50"/>
      <c r="MVM725" s="50"/>
      <c r="MVN725" s="50"/>
      <c r="MVO725" s="50"/>
      <c r="MVP725" s="50"/>
      <c r="MVQ725" s="50"/>
      <c r="MVR725" s="50"/>
      <c r="MVS725" s="50"/>
      <c r="MVT725" s="50"/>
      <c r="MVU725" s="50"/>
      <c r="MVV725" s="50"/>
      <c r="MVW725" s="50"/>
      <c r="MVX725" s="50"/>
      <c r="MVY725" s="50"/>
      <c r="MVZ725" s="50"/>
      <c r="MWA725" s="50"/>
      <c r="MWB725" s="50"/>
      <c r="MWC725" s="50"/>
      <c r="MWD725" s="50"/>
      <c r="MWE725" s="50"/>
      <c r="MWF725" s="50"/>
      <c r="MWG725" s="50"/>
      <c r="MWH725" s="50"/>
      <c r="MWI725" s="50"/>
      <c r="MWJ725" s="50"/>
      <c r="MWK725" s="50"/>
      <c r="MWL725" s="50"/>
      <c r="MWM725" s="50"/>
      <c r="MWN725" s="50"/>
      <c r="MWO725" s="50"/>
      <c r="MWP725" s="50"/>
      <c r="MWQ725" s="50"/>
      <c r="MWR725" s="50"/>
      <c r="MWS725" s="50"/>
      <c r="MWT725" s="50"/>
      <c r="MWU725" s="50"/>
      <c r="MWV725" s="50"/>
      <c r="MWW725" s="50"/>
      <c r="MWX725" s="50"/>
      <c r="MWY725" s="50"/>
      <c r="MWZ725" s="50"/>
      <c r="MXA725" s="50"/>
      <c r="MXB725" s="50"/>
      <c r="MXC725" s="50"/>
      <c r="MXD725" s="50"/>
      <c r="MXE725" s="50"/>
      <c r="MXF725" s="50"/>
      <c r="MXG725" s="50"/>
      <c r="MXH725" s="50"/>
      <c r="MXI725" s="50"/>
      <c r="MXJ725" s="50"/>
      <c r="MXK725" s="50"/>
      <c r="MXL725" s="50"/>
      <c r="MXM725" s="50"/>
      <c r="MXN725" s="50"/>
      <c r="MXO725" s="50"/>
      <c r="MXP725" s="50"/>
      <c r="MXQ725" s="50"/>
      <c r="MXR725" s="50"/>
      <c r="MXS725" s="50"/>
      <c r="MXT725" s="50"/>
      <c r="MXU725" s="50"/>
      <c r="MXV725" s="50"/>
      <c r="MXW725" s="50"/>
      <c r="MXX725" s="50"/>
      <c r="MXY725" s="50"/>
      <c r="MXZ725" s="50"/>
      <c r="MYA725" s="50"/>
      <c r="MYB725" s="50"/>
      <c r="MYC725" s="50"/>
      <c r="MYD725" s="50"/>
      <c r="MYE725" s="50"/>
      <c r="MYF725" s="50"/>
      <c r="MYG725" s="50"/>
      <c r="MYH725" s="50"/>
      <c r="MYI725" s="50"/>
      <c r="MYJ725" s="50"/>
      <c r="MYK725" s="50"/>
      <c r="MYL725" s="50"/>
      <c r="MYM725" s="50"/>
      <c r="MYN725" s="50"/>
      <c r="MYO725" s="50"/>
      <c r="MYP725" s="50"/>
      <c r="MYQ725" s="50"/>
      <c r="MYR725" s="50"/>
      <c r="MYS725" s="50"/>
      <c r="MYT725" s="50"/>
      <c r="MYU725" s="50"/>
      <c r="MYV725" s="50"/>
      <c r="MYW725" s="50"/>
      <c r="MYX725" s="50"/>
      <c r="MYY725" s="50"/>
      <c r="MYZ725" s="50"/>
      <c r="MZA725" s="50"/>
      <c r="MZB725" s="50"/>
      <c r="MZC725" s="50"/>
      <c r="MZD725" s="50"/>
      <c r="MZE725" s="50"/>
      <c r="MZF725" s="50"/>
      <c r="MZG725" s="50"/>
      <c r="MZH725" s="50"/>
      <c r="MZJ725" s="50"/>
      <c r="MZL725" s="50"/>
      <c r="MZM725" s="50"/>
      <c r="MZN725" s="50"/>
      <c r="MZO725" s="50"/>
      <c r="MZP725" s="50"/>
      <c r="MZQ725" s="50"/>
      <c r="MZR725" s="50"/>
      <c r="MZS725" s="50"/>
      <c r="MZX725" s="50"/>
      <c r="MZY725" s="50"/>
      <c r="MZZ725" s="50"/>
      <c r="NAA725" s="50"/>
      <c r="NAB725" s="50"/>
      <c r="NAC725" s="50"/>
      <c r="NAD725" s="50"/>
      <c r="NAE725" s="50"/>
      <c r="NAF725" s="50"/>
      <c r="NAG725" s="50"/>
      <c r="NAH725" s="50"/>
      <c r="NAI725" s="50"/>
      <c r="NAJ725" s="50"/>
      <c r="NAK725" s="50"/>
      <c r="NAL725" s="50"/>
      <c r="NAM725" s="50"/>
      <c r="NAN725" s="50"/>
      <c r="NAO725" s="50"/>
      <c r="NAP725" s="50"/>
      <c r="NAQ725" s="50"/>
      <c r="NAR725" s="50"/>
      <c r="NAS725" s="50"/>
      <c r="NAT725" s="50"/>
      <c r="NAU725" s="50"/>
      <c r="NAV725" s="50"/>
      <c r="NAW725" s="50"/>
      <c r="NAX725" s="50"/>
      <c r="NAY725" s="50"/>
      <c r="NAZ725" s="50"/>
      <c r="NBA725" s="50"/>
      <c r="NBB725" s="50"/>
      <c r="NBC725" s="50"/>
      <c r="NBD725" s="50"/>
      <c r="NBE725" s="50"/>
      <c r="NBF725" s="50"/>
      <c r="NBG725" s="50"/>
      <c r="NBH725" s="50"/>
      <c r="NBI725" s="50"/>
      <c r="NBJ725" s="50"/>
      <c r="NBK725" s="50"/>
      <c r="NBL725" s="50"/>
      <c r="NBM725" s="50"/>
      <c r="NBN725" s="50"/>
      <c r="NBO725" s="50"/>
      <c r="NBP725" s="50"/>
      <c r="NBQ725" s="50"/>
      <c r="NBR725" s="50"/>
      <c r="NBS725" s="50"/>
      <c r="NBT725" s="50"/>
      <c r="NBU725" s="50"/>
      <c r="NBV725" s="50"/>
      <c r="NBW725" s="50"/>
      <c r="NBX725" s="50"/>
      <c r="NBY725" s="50"/>
      <c r="NBZ725" s="50"/>
      <c r="NCA725" s="50"/>
      <c r="NCB725" s="50"/>
      <c r="NCC725" s="50"/>
      <c r="NCD725" s="50"/>
      <c r="NCE725" s="50"/>
      <c r="NCF725" s="50"/>
      <c r="NCG725" s="50"/>
      <c r="NCH725" s="50"/>
      <c r="NCI725" s="50"/>
      <c r="NCJ725" s="50"/>
      <c r="NCK725" s="50"/>
      <c r="NCL725" s="50"/>
      <c r="NCM725" s="50"/>
      <c r="NCN725" s="50"/>
      <c r="NCO725" s="50"/>
      <c r="NCP725" s="50"/>
      <c r="NCQ725" s="50"/>
      <c r="NCR725" s="50"/>
      <c r="NCS725" s="50"/>
      <c r="NCT725" s="50"/>
      <c r="NCU725" s="50"/>
      <c r="NCV725" s="50"/>
      <c r="NCW725" s="50"/>
      <c r="NCX725" s="50"/>
      <c r="NCY725" s="50"/>
      <c r="NCZ725" s="50"/>
      <c r="NDA725" s="50"/>
      <c r="NDB725" s="50"/>
      <c r="NDC725" s="50"/>
      <c r="NDD725" s="50"/>
      <c r="NDE725" s="50"/>
      <c r="NDF725" s="50"/>
      <c r="NDG725" s="50"/>
      <c r="NDH725" s="50"/>
      <c r="NDI725" s="50"/>
      <c r="NDJ725" s="50"/>
      <c r="NDK725" s="50"/>
      <c r="NDL725" s="50"/>
      <c r="NDM725" s="50"/>
      <c r="NDN725" s="50"/>
      <c r="NDO725" s="50"/>
      <c r="NDP725" s="50"/>
      <c r="NDQ725" s="50"/>
      <c r="NDR725" s="50"/>
      <c r="NDS725" s="50"/>
      <c r="NDT725" s="50"/>
      <c r="NDU725" s="50"/>
      <c r="NDV725" s="50"/>
      <c r="NDW725" s="50"/>
      <c r="NDX725" s="50"/>
      <c r="NDY725" s="50"/>
      <c r="NDZ725" s="50"/>
      <c r="NEA725" s="50"/>
      <c r="NEB725" s="50"/>
      <c r="NEC725" s="50"/>
      <c r="NED725" s="50"/>
      <c r="NEE725" s="50"/>
      <c r="NEF725" s="50"/>
      <c r="NEG725" s="50"/>
      <c r="NEH725" s="50"/>
      <c r="NEI725" s="50"/>
      <c r="NEJ725" s="50"/>
      <c r="NEK725" s="50"/>
      <c r="NEL725" s="50"/>
      <c r="NEM725" s="50"/>
      <c r="NEN725" s="50"/>
      <c r="NEO725" s="50"/>
      <c r="NEP725" s="50"/>
      <c r="NEQ725" s="50"/>
      <c r="NER725" s="50"/>
      <c r="NES725" s="50"/>
      <c r="NET725" s="50"/>
      <c r="NEU725" s="50"/>
      <c r="NEV725" s="50"/>
      <c r="NEW725" s="50"/>
      <c r="NEX725" s="50"/>
      <c r="NEY725" s="50"/>
      <c r="NEZ725" s="50"/>
      <c r="NFA725" s="50"/>
      <c r="NFB725" s="50"/>
      <c r="NFC725" s="50"/>
      <c r="NFD725" s="50"/>
      <c r="NFE725" s="50"/>
      <c r="NFF725" s="50"/>
      <c r="NFG725" s="50"/>
      <c r="NFH725" s="50"/>
      <c r="NFI725" s="50"/>
      <c r="NFJ725" s="50"/>
      <c r="NFK725" s="50"/>
      <c r="NFL725" s="50"/>
      <c r="NFM725" s="50"/>
      <c r="NFN725" s="50"/>
      <c r="NFO725" s="50"/>
      <c r="NFP725" s="50"/>
      <c r="NFQ725" s="50"/>
      <c r="NFR725" s="50"/>
      <c r="NFS725" s="50"/>
      <c r="NFT725" s="50"/>
      <c r="NFU725" s="50"/>
      <c r="NFV725" s="50"/>
      <c r="NFW725" s="50"/>
      <c r="NFX725" s="50"/>
      <c r="NFY725" s="50"/>
      <c r="NFZ725" s="50"/>
      <c r="NGA725" s="50"/>
      <c r="NGB725" s="50"/>
      <c r="NGC725" s="50"/>
      <c r="NGD725" s="50"/>
      <c r="NGE725" s="50"/>
      <c r="NGF725" s="50"/>
      <c r="NGG725" s="50"/>
      <c r="NGH725" s="50"/>
      <c r="NGI725" s="50"/>
      <c r="NGJ725" s="50"/>
      <c r="NGK725" s="50"/>
      <c r="NGL725" s="50"/>
      <c r="NGM725" s="50"/>
      <c r="NGN725" s="50"/>
      <c r="NGO725" s="50"/>
      <c r="NGP725" s="50"/>
      <c r="NGQ725" s="50"/>
      <c r="NGR725" s="50"/>
      <c r="NGS725" s="50"/>
      <c r="NGT725" s="50"/>
      <c r="NGU725" s="50"/>
      <c r="NGV725" s="50"/>
      <c r="NGW725" s="50"/>
      <c r="NGX725" s="50"/>
      <c r="NGY725" s="50"/>
      <c r="NGZ725" s="50"/>
      <c r="NHA725" s="50"/>
      <c r="NHB725" s="50"/>
      <c r="NHC725" s="50"/>
      <c r="NHD725" s="50"/>
      <c r="NHE725" s="50"/>
      <c r="NHF725" s="50"/>
      <c r="NHG725" s="50"/>
      <c r="NHH725" s="50"/>
      <c r="NHI725" s="50"/>
      <c r="NHJ725" s="50"/>
      <c r="NHK725" s="50"/>
      <c r="NHL725" s="50"/>
      <c r="NHM725" s="50"/>
      <c r="NHN725" s="50"/>
      <c r="NHO725" s="50"/>
      <c r="NHP725" s="50"/>
      <c r="NHQ725" s="50"/>
      <c r="NHR725" s="50"/>
      <c r="NHS725" s="50"/>
      <c r="NHT725" s="50"/>
      <c r="NHU725" s="50"/>
      <c r="NHV725" s="50"/>
      <c r="NHW725" s="50"/>
      <c r="NHX725" s="50"/>
      <c r="NHY725" s="50"/>
      <c r="NHZ725" s="50"/>
      <c r="NIA725" s="50"/>
      <c r="NIB725" s="50"/>
      <c r="NIC725" s="50"/>
      <c r="NID725" s="50"/>
      <c r="NIE725" s="50"/>
      <c r="NIF725" s="50"/>
      <c r="NIG725" s="50"/>
      <c r="NIH725" s="50"/>
      <c r="NII725" s="50"/>
      <c r="NIJ725" s="50"/>
      <c r="NIK725" s="50"/>
      <c r="NIL725" s="50"/>
      <c r="NIM725" s="50"/>
      <c r="NIN725" s="50"/>
      <c r="NIO725" s="50"/>
      <c r="NIP725" s="50"/>
      <c r="NIQ725" s="50"/>
      <c r="NIR725" s="50"/>
      <c r="NIS725" s="50"/>
      <c r="NIT725" s="50"/>
      <c r="NIU725" s="50"/>
      <c r="NIV725" s="50"/>
      <c r="NIW725" s="50"/>
      <c r="NIX725" s="50"/>
      <c r="NIY725" s="50"/>
      <c r="NIZ725" s="50"/>
      <c r="NJA725" s="50"/>
      <c r="NJB725" s="50"/>
      <c r="NJC725" s="50"/>
      <c r="NJD725" s="50"/>
      <c r="NJF725" s="50"/>
      <c r="NJH725" s="50"/>
      <c r="NJI725" s="50"/>
      <c r="NJJ725" s="50"/>
      <c r="NJK725" s="50"/>
      <c r="NJL725" s="50"/>
      <c r="NJM725" s="50"/>
      <c r="NJN725" s="50"/>
      <c r="NJO725" s="50"/>
      <c r="NJT725" s="50"/>
      <c r="NJU725" s="50"/>
      <c r="NJV725" s="50"/>
      <c r="NJW725" s="50"/>
      <c r="NJX725" s="50"/>
      <c r="NJY725" s="50"/>
      <c r="NJZ725" s="50"/>
      <c r="NKA725" s="50"/>
      <c r="NKB725" s="50"/>
      <c r="NKC725" s="50"/>
      <c r="NKD725" s="50"/>
      <c r="NKE725" s="50"/>
      <c r="NKF725" s="50"/>
      <c r="NKG725" s="50"/>
      <c r="NKH725" s="50"/>
      <c r="NKI725" s="50"/>
      <c r="NKJ725" s="50"/>
      <c r="NKK725" s="50"/>
      <c r="NKL725" s="50"/>
      <c r="NKM725" s="50"/>
      <c r="NKN725" s="50"/>
      <c r="NKO725" s="50"/>
      <c r="NKP725" s="50"/>
      <c r="NKQ725" s="50"/>
      <c r="NKR725" s="50"/>
      <c r="NKS725" s="50"/>
      <c r="NKT725" s="50"/>
      <c r="NKU725" s="50"/>
      <c r="NKV725" s="50"/>
      <c r="NKW725" s="50"/>
      <c r="NKX725" s="50"/>
      <c r="NKY725" s="50"/>
      <c r="NKZ725" s="50"/>
      <c r="NLA725" s="50"/>
      <c r="NLB725" s="50"/>
      <c r="NLC725" s="50"/>
      <c r="NLD725" s="50"/>
      <c r="NLE725" s="50"/>
      <c r="NLF725" s="50"/>
      <c r="NLG725" s="50"/>
      <c r="NLH725" s="50"/>
      <c r="NLI725" s="50"/>
      <c r="NLJ725" s="50"/>
      <c r="NLK725" s="50"/>
      <c r="NLL725" s="50"/>
      <c r="NLM725" s="50"/>
      <c r="NLN725" s="50"/>
      <c r="NLO725" s="50"/>
      <c r="NLP725" s="50"/>
      <c r="NLQ725" s="50"/>
      <c r="NLR725" s="50"/>
      <c r="NLS725" s="50"/>
      <c r="NLT725" s="50"/>
      <c r="NLU725" s="50"/>
      <c r="NLV725" s="50"/>
      <c r="NLW725" s="50"/>
      <c r="NLX725" s="50"/>
      <c r="NLY725" s="50"/>
      <c r="NLZ725" s="50"/>
      <c r="NMA725" s="50"/>
      <c r="NMB725" s="50"/>
      <c r="NMC725" s="50"/>
      <c r="NMD725" s="50"/>
      <c r="NME725" s="50"/>
      <c r="NMF725" s="50"/>
      <c r="NMG725" s="50"/>
      <c r="NMH725" s="50"/>
      <c r="NMI725" s="50"/>
      <c r="NMJ725" s="50"/>
      <c r="NMK725" s="50"/>
      <c r="NML725" s="50"/>
      <c r="NMM725" s="50"/>
      <c r="NMN725" s="50"/>
      <c r="NMO725" s="50"/>
      <c r="NMP725" s="50"/>
      <c r="NMQ725" s="50"/>
      <c r="NMR725" s="50"/>
      <c r="NMS725" s="50"/>
      <c r="NMT725" s="50"/>
      <c r="NMU725" s="50"/>
      <c r="NMV725" s="50"/>
      <c r="NMW725" s="50"/>
      <c r="NMX725" s="50"/>
      <c r="NMY725" s="50"/>
      <c r="NMZ725" s="50"/>
      <c r="NNA725" s="50"/>
      <c r="NNB725" s="50"/>
      <c r="NNC725" s="50"/>
      <c r="NND725" s="50"/>
      <c r="NNE725" s="50"/>
      <c r="NNF725" s="50"/>
      <c r="NNG725" s="50"/>
      <c r="NNH725" s="50"/>
      <c r="NNI725" s="50"/>
      <c r="NNJ725" s="50"/>
      <c r="NNK725" s="50"/>
      <c r="NNL725" s="50"/>
      <c r="NNM725" s="50"/>
      <c r="NNN725" s="50"/>
      <c r="NNO725" s="50"/>
      <c r="NNP725" s="50"/>
      <c r="NNQ725" s="50"/>
      <c r="NNR725" s="50"/>
      <c r="NNS725" s="50"/>
      <c r="NNT725" s="50"/>
      <c r="NNU725" s="50"/>
      <c r="NNV725" s="50"/>
      <c r="NNW725" s="50"/>
      <c r="NNX725" s="50"/>
      <c r="NNY725" s="50"/>
      <c r="NNZ725" s="50"/>
      <c r="NOA725" s="50"/>
      <c r="NOB725" s="50"/>
      <c r="NOC725" s="50"/>
      <c r="NOD725" s="50"/>
      <c r="NOE725" s="50"/>
      <c r="NOF725" s="50"/>
      <c r="NOG725" s="50"/>
      <c r="NOH725" s="50"/>
      <c r="NOI725" s="50"/>
      <c r="NOJ725" s="50"/>
      <c r="NOK725" s="50"/>
      <c r="NOL725" s="50"/>
      <c r="NOM725" s="50"/>
      <c r="NON725" s="50"/>
      <c r="NOO725" s="50"/>
      <c r="NOP725" s="50"/>
      <c r="NOQ725" s="50"/>
      <c r="NOR725" s="50"/>
      <c r="NOS725" s="50"/>
      <c r="NOT725" s="50"/>
      <c r="NOU725" s="50"/>
      <c r="NOV725" s="50"/>
      <c r="NOW725" s="50"/>
      <c r="NOX725" s="50"/>
      <c r="NOY725" s="50"/>
      <c r="NOZ725" s="50"/>
      <c r="NPA725" s="50"/>
      <c r="NPB725" s="50"/>
      <c r="NPC725" s="50"/>
      <c r="NPD725" s="50"/>
      <c r="NPE725" s="50"/>
      <c r="NPF725" s="50"/>
      <c r="NPG725" s="50"/>
      <c r="NPH725" s="50"/>
      <c r="NPI725" s="50"/>
      <c r="NPJ725" s="50"/>
      <c r="NPK725" s="50"/>
      <c r="NPL725" s="50"/>
      <c r="NPM725" s="50"/>
      <c r="NPN725" s="50"/>
      <c r="NPO725" s="50"/>
      <c r="NPP725" s="50"/>
      <c r="NPQ725" s="50"/>
      <c r="NPR725" s="50"/>
      <c r="NPS725" s="50"/>
      <c r="NPT725" s="50"/>
      <c r="NPU725" s="50"/>
      <c r="NPV725" s="50"/>
      <c r="NPW725" s="50"/>
      <c r="NPX725" s="50"/>
      <c r="NPY725" s="50"/>
      <c r="NPZ725" s="50"/>
      <c r="NQA725" s="50"/>
      <c r="NQB725" s="50"/>
      <c r="NQC725" s="50"/>
      <c r="NQD725" s="50"/>
      <c r="NQE725" s="50"/>
      <c r="NQF725" s="50"/>
      <c r="NQG725" s="50"/>
      <c r="NQH725" s="50"/>
      <c r="NQI725" s="50"/>
      <c r="NQJ725" s="50"/>
      <c r="NQK725" s="50"/>
      <c r="NQL725" s="50"/>
      <c r="NQM725" s="50"/>
      <c r="NQN725" s="50"/>
      <c r="NQO725" s="50"/>
      <c r="NQP725" s="50"/>
      <c r="NQQ725" s="50"/>
      <c r="NQR725" s="50"/>
      <c r="NQS725" s="50"/>
      <c r="NQT725" s="50"/>
      <c r="NQU725" s="50"/>
      <c r="NQV725" s="50"/>
      <c r="NQW725" s="50"/>
      <c r="NQX725" s="50"/>
      <c r="NQY725" s="50"/>
      <c r="NQZ725" s="50"/>
      <c r="NRA725" s="50"/>
      <c r="NRB725" s="50"/>
      <c r="NRC725" s="50"/>
      <c r="NRD725" s="50"/>
      <c r="NRE725" s="50"/>
      <c r="NRF725" s="50"/>
      <c r="NRG725" s="50"/>
      <c r="NRH725" s="50"/>
      <c r="NRI725" s="50"/>
      <c r="NRJ725" s="50"/>
      <c r="NRK725" s="50"/>
      <c r="NRL725" s="50"/>
      <c r="NRM725" s="50"/>
      <c r="NRN725" s="50"/>
      <c r="NRO725" s="50"/>
      <c r="NRP725" s="50"/>
      <c r="NRQ725" s="50"/>
      <c r="NRR725" s="50"/>
      <c r="NRS725" s="50"/>
      <c r="NRT725" s="50"/>
      <c r="NRU725" s="50"/>
      <c r="NRV725" s="50"/>
      <c r="NRW725" s="50"/>
      <c r="NRX725" s="50"/>
      <c r="NRY725" s="50"/>
      <c r="NRZ725" s="50"/>
      <c r="NSA725" s="50"/>
      <c r="NSB725" s="50"/>
      <c r="NSC725" s="50"/>
      <c r="NSD725" s="50"/>
      <c r="NSE725" s="50"/>
      <c r="NSF725" s="50"/>
      <c r="NSG725" s="50"/>
      <c r="NSH725" s="50"/>
      <c r="NSI725" s="50"/>
      <c r="NSJ725" s="50"/>
      <c r="NSK725" s="50"/>
      <c r="NSL725" s="50"/>
      <c r="NSM725" s="50"/>
      <c r="NSN725" s="50"/>
      <c r="NSO725" s="50"/>
      <c r="NSP725" s="50"/>
      <c r="NSQ725" s="50"/>
      <c r="NSR725" s="50"/>
      <c r="NSS725" s="50"/>
      <c r="NST725" s="50"/>
      <c r="NSU725" s="50"/>
      <c r="NSV725" s="50"/>
      <c r="NSW725" s="50"/>
      <c r="NSX725" s="50"/>
      <c r="NSY725" s="50"/>
      <c r="NSZ725" s="50"/>
      <c r="NTB725" s="50"/>
      <c r="NTD725" s="50"/>
      <c r="NTE725" s="50"/>
      <c r="NTF725" s="50"/>
      <c r="NTG725" s="50"/>
      <c r="NTH725" s="50"/>
      <c r="NTI725" s="50"/>
      <c r="NTJ725" s="50"/>
      <c r="NTK725" s="50"/>
      <c r="NTP725" s="50"/>
      <c r="NTQ725" s="50"/>
      <c r="NTR725" s="50"/>
      <c r="NTS725" s="50"/>
      <c r="NTT725" s="50"/>
      <c r="NTU725" s="50"/>
      <c r="NTV725" s="50"/>
      <c r="NTW725" s="50"/>
      <c r="NTX725" s="50"/>
      <c r="NTY725" s="50"/>
      <c r="NTZ725" s="50"/>
      <c r="NUA725" s="50"/>
      <c r="NUB725" s="50"/>
      <c r="NUC725" s="50"/>
      <c r="NUD725" s="50"/>
      <c r="NUE725" s="50"/>
      <c r="NUF725" s="50"/>
      <c r="NUG725" s="50"/>
      <c r="NUH725" s="50"/>
      <c r="NUI725" s="50"/>
      <c r="NUJ725" s="50"/>
      <c r="NUK725" s="50"/>
      <c r="NUL725" s="50"/>
      <c r="NUM725" s="50"/>
      <c r="NUN725" s="50"/>
      <c r="NUO725" s="50"/>
      <c r="NUP725" s="50"/>
      <c r="NUQ725" s="50"/>
      <c r="NUR725" s="50"/>
      <c r="NUS725" s="50"/>
      <c r="NUT725" s="50"/>
      <c r="NUU725" s="50"/>
      <c r="NUV725" s="50"/>
      <c r="NUW725" s="50"/>
      <c r="NUX725" s="50"/>
      <c r="NUY725" s="50"/>
      <c r="NUZ725" s="50"/>
      <c r="NVA725" s="50"/>
      <c r="NVB725" s="50"/>
      <c r="NVC725" s="50"/>
      <c r="NVD725" s="50"/>
      <c r="NVE725" s="50"/>
      <c r="NVF725" s="50"/>
      <c r="NVG725" s="50"/>
      <c r="NVH725" s="50"/>
      <c r="NVI725" s="50"/>
      <c r="NVJ725" s="50"/>
      <c r="NVK725" s="50"/>
      <c r="NVL725" s="50"/>
      <c r="NVM725" s="50"/>
      <c r="NVN725" s="50"/>
      <c r="NVO725" s="50"/>
      <c r="NVP725" s="50"/>
      <c r="NVQ725" s="50"/>
      <c r="NVR725" s="50"/>
      <c r="NVS725" s="50"/>
      <c r="NVT725" s="50"/>
      <c r="NVU725" s="50"/>
      <c r="NVV725" s="50"/>
      <c r="NVW725" s="50"/>
      <c r="NVX725" s="50"/>
      <c r="NVY725" s="50"/>
      <c r="NVZ725" s="50"/>
      <c r="NWA725" s="50"/>
      <c r="NWB725" s="50"/>
      <c r="NWC725" s="50"/>
      <c r="NWD725" s="50"/>
      <c r="NWE725" s="50"/>
      <c r="NWF725" s="50"/>
      <c r="NWG725" s="50"/>
      <c r="NWH725" s="50"/>
      <c r="NWI725" s="50"/>
      <c r="NWJ725" s="50"/>
      <c r="NWK725" s="50"/>
      <c r="NWL725" s="50"/>
      <c r="NWM725" s="50"/>
      <c r="NWN725" s="50"/>
      <c r="NWO725" s="50"/>
      <c r="NWP725" s="50"/>
      <c r="NWQ725" s="50"/>
      <c r="NWR725" s="50"/>
      <c r="NWS725" s="50"/>
      <c r="NWT725" s="50"/>
      <c r="NWU725" s="50"/>
      <c r="NWV725" s="50"/>
      <c r="NWW725" s="50"/>
      <c r="NWX725" s="50"/>
      <c r="NWY725" s="50"/>
      <c r="NWZ725" s="50"/>
      <c r="NXA725" s="50"/>
      <c r="NXB725" s="50"/>
      <c r="NXC725" s="50"/>
      <c r="NXD725" s="50"/>
      <c r="NXE725" s="50"/>
      <c r="NXF725" s="50"/>
      <c r="NXG725" s="50"/>
      <c r="NXH725" s="50"/>
      <c r="NXI725" s="50"/>
      <c r="NXJ725" s="50"/>
      <c r="NXK725" s="50"/>
      <c r="NXL725" s="50"/>
      <c r="NXM725" s="50"/>
      <c r="NXN725" s="50"/>
      <c r="NXO725" s="50"/>
      <c r="NXP725" s="50"/>
      <c r="NXQ725" s="50"/>
      <c r="NXR725" s="50"/>
      <c r="NXS725" s="50"/>
      <c r="NXT725" s="50"/>
      <c r="NXU725" s="50"/>
      <c r="NXV725" s="50"/>
      <c r="NXW725" s="50"/>
      <c r="NXX725" s="50"/>
      <c r="NXY725" s="50"/>
      <c r="NXZ725" s="50"/>
      <c r="NYA725" s="50"/>
      <c r="NYB725" s="50"/>
      <c r="NYC725" s="50"/>
      <c r="NYD725" s="50"/>
      <c r="NYE725" s="50"/>
      <c r="NYF725" s="50"/>
      <c r="NYG725" s="50"/>
      <c r="NYH725" s="50"/>
      <c r="NYI725" s="50"/>
      <c r="NYJ725" s="50"/>
      <c r="NYK725" s="50"/>
      <c r="NYL725" s="50"/>
      <c r="NYM725" s="50"/>
      <c r="NYN725" s="50"/>
      <c r="NYO725" s="50"/>
      <c r="NYP725" s="50"/>
      <c r="NYQ725" s="50"/>
      <c r="NYR725" s="50"/>
      <c r="NYS725" s="50"/>
      <c r="NYT725" s="50"/>
      <c r="NYU725" s="50"/>
      <c r="NYV725" s="50"/>
      <c r="NYW725" s="50"/>
      <c r="NYX725" s="50"/>
      <c r="NYY725" s="50"/>
      <c r="NYZ725" s="50"/>
      <c r="NZA725" s="50"/>
      <c r="NZB725" s="50"/>
      <c r="NZC725" s="50"/>
      <c r="NZD725" s="50"/>
      <c r="NZE725" s="50"/>
      <c r="NZF725" s="50"/>
      <c r="NZG725" s="50"/>
      <c r="NZH725" s="50"/>
      <c r="NZI725" s="50"/>
      <c r="NZJ725" s="50"/>
      <c r="NZK725" s="50"/>
      <c r="NZL725" s="50"/>
      <c r="NZM725" s="50"/>
      <c r="NZN725" s="50"/>
      <c r="NZO725" s="50"/>
      <c r="NZP725" s="50"/>
      <c r="NZQ725" s="50"/>
      <c r="NZR725" s="50"/>
      <c r="NZS725" s="50"/>
      <c r="NZT725" s="50"/>
      <c r="NZU725" s="50"/>
      <c r="NZV725" s="50"/>
      <c r="NZW725" s="50"/>
      <c r="NZX725" s="50"/>
      <c r="NZY725" s="50"/>
      <c r="NZZ725" s="50"/>
      <c r="OAA725" s="50"/>
      <c r="OAB725" s="50"/>
      <c r="OAC725" s="50"/>
      <c r="OAD725" s="50"/>
      <c r="OAE725" s="50"/>
      <c r="OAF725" s="50"/>
      <c r="OAG725" s="50"/>
      <c r="OAH725" s="50"/>
      <c r="OAI725" s="50"/>
      <c r="OAJ725" s="50"/>
      <c r="OAK725" s="50"/>
      <c r="OAL725" s="50"/>
      <c r="OAM725" s="50"/>
      <c r="OAN725" s="50"/>
      <c r="OAO725" s="50"/>
      <c r="OAP725" s="50"/>
      <c r="OAQ725" s="50"/>
      <c r="OAR725" s="50"/>
      <c r="OAS725" s="50"/>
      <c r="OAT725" s="50"/>
      <c r="OAU725" s="50"/>
      <c r="OAV725" s="50"/>
      <c r="OAW725" s="50"/>
      <c r="OAX725" s="50"/>
      <c r="OAY725" s="50"/>
      <c r="OAZ725" s="50"/>
      <c r="OBA725" s="50"/>
      <c r="OBB725" s="50"/>
      <c r="OBC725" s="50"/>
      <c r="OBD725" s="50"/>
      <c r="OBE725" s="50"/>
      <c r="OBF725" s="50"/>
      <c r="OBG725" s="50"/>
      <c r="OBH725" s="50"/>
      <c r="OBI725" s="50"/>
      <c r="OBJ725" s="50"/>
      <c r="OBK725" s="50"/>
      <c r="OBL725" s="50"/>
      <c r="OBM725" s="50"/>
      <c r="OBN725" s="50"/>
      <c r="OBO725" s="50"/>
      <c r="OBP725" s="50"/>
      <c r="OBQ725" s="50"/>
      <c r="OBR725" s="50"/>
      <c r="OBS725" s="50"/>
      <c r="OBT725" s="50"/>
      <c r="OBU725" s="50"/>
      <c r="OBV725" s="50"/>
      <c r="OBW725" s="50"/>
      <c r="OBX725" s="50"/>
      <c r="OBY725" s="50"/>
      <c r="OBZ725" s="50"/>
      <c r="OCA725" s="50"/>
      <c r="OCB725" s="50"/>
      <c r="OCC725" s="50"/>
      <c r="OCD725" s="50"/>
      <c r="OCE725" s="50"/>
      <c r="OCF725" s="50"/>
      <c r="OCG725" s="50"/>
      <c r="OCH725" s="50"/>
      <c r="OCI725" s="50"/>
      <c r="OCJ725" s="50"/>
      <c r="OCK725" s="50"/>
      <c r="OCL725" s="50"/>
      <c r="OCM725" s="50"/>
      <c r="OCN725" s="50"/>
      <c r="OCO725" s="50"/>
      <c r="OCP725" s="50"/>
      <c r="OCQ725" s="50"/>
      <c r="OCR725" s="50"/>
      <c r="OCS725" s="50"/>
      <c r="OCT725" s="50"/>
      <c r="OCU725" s="50"/>
      <c r="OCV725" s="50"/>
      <c r="OCX725" s="50"/>
      <c r="OCZ725" s="50"/>
      <c r="ODA725" s="50"/>
      <c r="ODB725" s="50"/>
      <c r="ODC725" s="50"/>
      <c r="ODD725" s="50"/>
      <c r="ODE725" s="50"/>
      <c r="ODF725" s="50"/>
      <c r="ODG725" s="50"/>
      <c r="ODL725" s="50"/>
      <c r="ODM725" s="50"/>
      <c r="ODN725" s="50"/>
      <c r="ODO725" s="50"/>
      <c r="ODP725" s="50"/>
      <c r="ODQ725" s="50"/>
      <c r="ODR725" s="50"/>
      <c r="ODS725" s="50"/>
      <c r="ODT725" s="50"/>
      <c r="ODU725" s="50"/>
      <c r="ODV725" s="50"/>
      <c r="ODW725" s="50"/>
      <c r="ODX725" s="50"/>
      <c r="ODY725" s="50"/>
      <c r="ODZ725" s="50"/>
      <c r="OEA725" s="50"/>
      <c r="OEB725" s="50"/>
      <c r="OEC725" s="50"/>
      <c r="OED725" s="50"/>
      <c r="OEE725" s="50"/>
      <c r="OEF725" s="50"/>
      <c r="OEG725" s="50"/>
      <c r="OEH725" s="50"/>
      <c r="OEI725" s="50"/>
      <c r="OEJ725" s="50"/>
      <c r="OEK725" s="50"/>
      <c r="OEL725" s="50"/>
      <c r="OEM725" s="50"/>
      <c r="OEN725" s="50"/>
      <c r="OEO725" s="50"/>
      <c r="OEP725" s="50"/>
      <c r="OEQ725" s="50"/>
      <c r="OER725" s="50"/>
      <c r="OES725" s="50"/>
      <c r="OET725" s="50"/>
      <c r="OEU725" s="50"/>
      <c r="OEV725" s="50"/>
      <c r="OEW725" s="50"/>
      <c r="OEX725" s="50"/>
      <c r="OEY725" s="50"/>
      <c r="OEZ725" s="50"/>
      <c r="OFA725" s="50"/>
      <c r="OFB725" s="50"/>
      <c r="OFC725" s="50"/>
      <c r="OFD725" s="50"/>
      <c r="OFE725" s="50"/>
      <c r="OFF725" s="50"/>
      <c r="OFG725" s="50"/>
      <c r="OFH725" s="50"/>
      <c r="OFI725" s="50"/>
      <c r="OFJ725" s="50"/>
      <c r="OFK725" s="50"/>
      <c r="OFL725" s="50"/>
      <c r="OFM725" s="50"/>
      <c r="OFN725" s="50"/>
      <c r="OFO725" s="50"/>
      <c r="OFP725" s="50"/>
      <c r="OFQ725" s="50"/>
      <c r="OFR725" s="50"/>
      <c r="OFS725" s="50"/>
      <c r="OFT725" s="50"/>
      <c r="OFU725" s="50"/>
      <c r="OFV725" s="50"/>
      <c r="OFW725" s="50"/>
      <c r="OFX725" s="50"/>
      <c r="OFY725" s="50"/>
      <c r="OFZ725" s="50"/>
      <c r="OGA725" s="50"/>
      <c r="OGB725" s="50"/>
      <c r="OGC725" s="50"/>
      <c r="OGD725" s="50"/>
      <c r="OGE725" s="50"/>
      <c r="OGF725" s="50"/>
      <c r="OGG725" s="50"/>
      <c r="OGH725" s="50"/>
      <c r="OGI725" s="50"/>
      <c r="OGJ725" s="50"/>
      <c r="OGK725" s="50"/>
      <c r="OGL725" s="50"/>
      <c r="OGM725" s="50"/>
      <c r="OGN725" s="50"/>
      <c r="OGO725" s="50"/>
      <c r="OGP725" s="50"/>
      <c r="OGQ725" s="50"/>
      <c r="OGR725" s="50"/>
      <c r="OGS725" s="50"/>
      <c r="OGT725" s="50"/>
      <c r="OGU725" s="50"/>
      <c r="OGV725" s="50"/>
      <c r="OGW725" s="50"/>
      <c r="OGX725" s="50"/>
      <c r="OGY725" s="50"/>
      <c r="OGZ725" s="50"/>
      <c r="OHA725" s="50"/>
      <c r="OHB725" s="50"/>
      <c r="OHC725" s="50"/>
      <c r="OHD725" s="50"/>
      <c r="OHE725" s="50"/>
      <c r="OHF725" s="50"/>
      <c r="OHG725" s="50"/>
      <c r="OHH725" s="50"/>
      <c r="OHI725" s="50"/>
      <c r="OHJ725" s="50"/>
      <c r="OHK725" s="50"/>
      <c r="OHL725" s="50"/>
      <c r="OHM725" s="50"/>
      <c r="OHN725" s="50"/>
      <c r="OHO725" s="50"/>
      <c r="OHP725" s="50"/>
      <c r="OHQ725" s="50"/>
      <c r="OHR725" s="50"/>
      <c r="OHS725" s="50"/>
      <c r="OHT725" s="50"/>
      <c r="OHU725" s="50"/>
      <c r="OHV725" s="50"/>
      <c r="OHW725" s="50"/>
      <c r="OHX725" s="50"/>
      <c r="OHY725" s="50"/>
      <c r="OHZ725" s="50"/>
      <c r="OIA725" s="50"/>
      <c r="OIB725" s="50"/>
      <c r="OIC725" s="50"/>
      <c r="OID725" s="50"/>
      <c r="OIE725" s="50"/>
      <c r="OIF725" s="50"/>
      <c r="OIG725" s="50"/>
      <c r="OIH725" s="50"/>
      <c r="OII725" s="50"/>
      <c r="OIJ725" s="50"/>
      <c r="OIK725" s="50"/>
      <c r="OIL725" s="50"/>
      <c r="OIM725" s="50"/>
      <c r="OIN725" s="50"/>
      <c r="OIO725" s="50"/>
      <c r="OIP725" s="50"/>
      <c r="OIQ725" s="50"/>
      <c r="OIR725" s="50"/>
      <c r="OIS725" s="50"/>
      <c r="OIT725" s="50"/>
      <c r="OIU725" s="50"/>
      <c r="OIV725" s="50"/>
      <c r="OIW725" s="50"/>
      <c r="OIX725" s="50"/>
      <c r="OIY725" s="50"/>
      <c r="OIZ725" s="50"/>
      <c r="OJA725" s="50"/>
      <c r="OJB725" s="50"/>
      <c r="OJC725" s="50"/>
      <c r="OJD725" s="50"/>
      <c r="OJE725" s="50"/>
      <c r="OJF725" s="50"/>
      <c r="OJG725" s="50"/>
      <c r="OJH725" s="50"/>
      <c r="OJI725" s="50"/>
      <c r="OJJ725" s="50"/>
      <c r="OJK725" s="50"/>
      <c r="OJL725" s="50"/>
      <c r="OJM725" s="50"/>
      <c r="OJN725" s="50"/>
      <c r="OJO725" s="50"/>
      <c r="OJP725" s="50"/>
      <c r="OJQ725" s="50"/>
      <c r="OJR725" s="50"/>
      <c r="OJS725" s="50"/>
      <c r="OJT725" s="50"/>
      <c r="OJU725" s="50"/>
      <c r="OJV725" s="50"/>
      <c r="OJW725" s="50"/>
      <c r="OJX725" s="50"/>
      <c r="OJY725" s="50"/>
      <c r="OJZ725" s="50"/>
      <c r="OKA725" s="50"/>
      <c r="OKB725" s="50"/>
      <c r="OKC725" s="50"/>
      <c r="OKD725" s="50"/>
      <c r="OKE725" s="50"/>
      <c r="OKF725" s="50"/>
      <c r="OKG725" s="50"/>
      <c r="OKH725" s="50"/>
      <c r="OKI725" s="50"/>
      <c r="OKJ725" s="50"/>
      <c r="OKK725" s="50"/>
      <c r="OKL725" s="50"/>
      <c r="OKM725" s="50"/>
      <c r="OKN725" s="50"/>
      <c r="OKO725" s="50"/>
      <c r="OKP725" s="50"/>
      <c r="OKQ725" s="50"/>
      <c r="OKR725" s="50"/>
      <c r="OKS725" s="50"/>
      <c r="OKT725" s="50"/>
      <c r="OKU725" s="50"/>
      <c r="OKV725" s="50"/>
      <c r="OKW725" s="50"/>
      <c r="OKX725" s="50"/>
      <c r="OKY725" s="50"/>
      <c r="OKZ725" s="50"/>
      <c r="OLA725" s="50"/>
      <c r="OLB725" s="50"/>
      <c r="OLC725" s="50"/>
      <c r="OLD725" s="50"/>
      <c r="OLE725" s="50"/>
      <c r="OLF725" s="50"/>
      <c r="OLG725" s="50"/>
      <c r="OLH725" s="50"/>
      <c r="OLI725" s="50"/>
      <c r="OLJ725" s="50"/>
      <c r="OLK725" s="50"/>
      <c r="OLL725" s="50"/>
      <c r="OLM725" s="50"/>
      <c r="OLN725" s="50"/>
      <c r="OLO725" s="50"/>
      <c r="OLP725" s="50"/>
      <c r="OLQ725" s="50"/>
      <c r="OLR725" s="50"/>
      <c r="OLS725" s="50"/>
      <c r="OLT725" s="50"/>
      <c r="OLU725" s="50"/>
      <c r="OLV725" s="50"/>
      <c r="OLW725" s="50"/>
      <c r="OLX725" s="50"/>
      <c r="OLY725" s="50"/>
      <c r="OLZ725" s="50"/>
      <c r="OMA725" s="50"/>
      <c r="OMB725" s="50"/>
      <c r="OMC725" s="50"/>
      <c r="OMD725" s="50"/>
      <c r="OME725" s="50"/>
      <c r="OMF725" s="50"/>
      <c r="OMG725" s="50"/>
      <c r="OMH725" s="50"/>
      <c r="OMI725" s="50"/>
      <c r="OMJ725" s="50"/>
      <c r="OMK725" s="50"/>
      <c r="OML725" s="50"/>
      <c r="OMM725" s="50"/>
      <c r="OMN725" s="50"/>
      <c r="OMO725" s="50"/>
      <c r="OMP725" s="50"/>
      <c r="OMQ725" s="50"/>
      <c r="OMR725" s="50"/>
      <c r="OMT725" s="50"/>
      <c r="OMV725" s="50"/>
      <c r="OMW725" s="50"/>
      <c r="OMX725" s="50"/>
      <c r="OMY725" s="50"/>
      <c r="OMZ725" s="50"/>
      <c r="ONA725" s="50"/>
      <c r="ONB725" s="50"/>
      <c r="ONC725" s="50"/>
      <c r="ONH725" s="50"/>
      <c r="ONI725" s="50"/>
      <c r="ONJ725" s="50"/>
      <c r="ONK725" s="50"/>
      <c r="ONL725" s="50"/>
      <c r="ONM725" s="50"/>
      <c r="ONN725" s="50"/>
      <c r="ONO725" s="50"/>
      <c r="ONP725" s="50"/>
      <c r="ONQ725" s="50"/>
      <c r="ONR725" s="50"/>
      <c r="ONS725" s="50"/>
      <c r="ONT725" s="50"/>
      <c r="ONU725" s="50"/>
      <c r="ONV725" s="50"/>
      <c r="ONW725" s="50"/>
      <c r="ONX725" s="50"/>
      <c r="ONY725" s="50"/>
      <c r="ONZ725" s="50"/>
      <c r="OOA725" s="50"/>
      <c r="OOB725" s="50"/>
      <c r="OOC725" s="50"/>
      <c r="OOD725" s="50"/>
      <c r="OOE725" s="50"/>
      <c r="OOF725" s="50"/>
      <c r="OOG725" s="50"/>
      <c r="OOH725" s="50"/>
      <c r="OOI725" s="50"/>
      <c r="OOJ725" s="50"/>
      <c r="OOK725" s="50"/>
      <c r="OOL725" s="50"/>
      <c r="OOM725" s="50"/>
      <c r="OON725" s="50"/>
      <c r="OOO725" s="50"/>
      <c r="OOP725" s="50"/>
      <c r="OOQ725" s="50"/>
      <c r="OOR725" s="50"/>
      <c r="OOS725" s="50"/>
      <c r="OOT725" s="50"/>
      <c r="OOU725" s="50"/>
      <c r="OOV725" s="50"/>
      <c r="OOW725" s="50"/>
      <c r="OOX725" s="50"/>
      <c r="OOY725" s="50"/>
      <c r="OOZ725" s="50"/>
      <c r="OPA725" s="50"/>
      <c r="OPB725" s="50"/>
      <c r="OPC725" s="50"/>
      <c r="OPD725" s="50"/>
      <c r="OPE725" s="50"/>
      <c r="OPF725" s="50"/>
      <c r="OPG725" s="50"/>
      <c r="OPH725" s="50"/>
      <c r="OPI725" s="50"/>
      <c r="OPJ725" s="50"/>
      <c r="OPK725" s="50"/>
      <c r="OPL725" s="50"/>
      <c r="OPM725" s="50"/>
      <c r="OPN725" s="50"/>
      <c r="OPO725" s="50"/>
      <c r="OPP725" s="50"/>
      <c r="OPQ725" s="50"/>
      <c r="OPR725" s="50"/>
      <c r="OPS725" s="50"/>
      <c r="OPT725" s="50"/>
      <c r="OPU725" s="50"/>
      <c r="OPV725" s="50"/>
      <c r="OPW725" s="50"/>
      <c r="OPX725" s="50"/>
      <c r="OPY725" s="50"/>
      <c r="OPZ725" s="50"/>
      <c r="OQA725" s="50"/>
      <c r="OQB725" s="50"/>
      <c r="OQC725" s="50"/>
      <c r="OQD725" s="50"/>
      <c r="OQE725" s="50"/>
      <c r="OQF725" s="50"/>
      <c r="OQG725" s="50"/>
      <c r="OQH725" s="50"/>
      <c r="OQI725" s="50"/>
      <c r="OQJ725" s="50"/>
      <c r="OQK725" s="50"/>
      <c r="OQL725" s="50"/>
      <c r="OQM725" s="50"/>
      <c r="OQN725" s="50"/>
      <c r="OQO725" s="50"/>
      <c r="OQP725" s="50"/>
      <c r="OQQ725" s="50"/>
      <c r="OQR725" s="50"/>
      <c r="OQS725" s="50"/>
      <c r="OQT725" s="50"/>
      <c r="OQU725" s="50"/>
      <c r="OQV725" s="50"/>
      <c r="OQW725" s="50"/>
      <c r="OQX725" s="50"/>
      <c r="OQY725" s="50"/>
      <c r="OQZ725" s="50"/>
      <c r="ORA725" s="50"/>
      <c r="ORB725" s="50"/>
      <c r="ORC725" s="50"/>
      <c r="ORD725" s="50"/>
      <c r="ORE725" s="50"/>
      <c r="ORF725" s="50"/>
      <c r="ORG725" s="50"/>
      <c r="ORH725" s="50"/>
      <c r="ORI725" s="50"/>
      <c r="ORJ725" s="50"/>
      <c r="ORK725" s="50"/>
      <c r="ORL725" s="50"/>
      <c r="ORM725" s="50"/>
      <c r="ORN725" s="50"/>
      <c r="ORO725" s="50"/>
      <c r="ORP725" s="50"/>
      <c r="ORQ725" s="50"/>
      <c r="ORR725" s="50"/>
      <c r="ORS725" s="50"/>
      <c r="ORT725" s="50"/>
      <c r="ORU725" s="50"/>
      <c r="ORV725" s="50"/>
      <c r="ORW725" s="50"/>
      <c r="ORX725" s="50"/>
      <c r="ORY725" s="50"/>
      <c r="ORZ725" s="50"/>
      <c r="OSA725" s="50"/>
      <c r="OSB725" s="50"/>
      <c r="OSC725" s="50"/>
      <c r="OSD725" s="50"/>
      <c r="OSE725" s="50"/>
      <c r="OSF725" s="50"/>
      <c r="OSG725" s="50"/>
      <c r="OSH725" s="50"/>
      <c r="OSI725" s="50"/>
      <c r="OSJ725" s="50"/>
      <c r="OSK725" s="50"/>
      <c r="OSL725" s="50"/>
      <c r="OSM725" s="50"/>
      <c r="OSN725" s="50"/>
      <c r="OSO725" s="50"/>
      <c r="OSP725" s="50"/>
      <c r="OSQ725" s="50"/>
      <c r="OSR725" s="50"/>
      <c r="OSS725" s="50"/>
      <c r="OST725" s="50"/>
      <c r="OSU725" s="50"/>
      <c r="OSV725" s="50"/>
      <c r="OSW725" s="50"/>
      <c r="OSX725" s="50"/>
      <c r="OSY725" s="50"/>
      <c r="OSZ725" s="50"/>
      <c r="OTA725" s="50"/>
      <c r="OTB725" s="50"/>
      <c r="OTC725" s="50"/>
      <c r="OTD725" s="50"/>
      <c r="OTE725" s="50"/>
      <c r="OTF725" s="50"/>
      <c r="OTG725" s="50"/>
      <c r="OTH725" s="50"/>
      <c r="OTI725" s="50"/>
      <c r="OTJ725" s="50"/>
      <c r="OTK725" s="50"/>
      <c r="OTL725" s="50"/>
      <c r="OTM725" s="50"/>
      <c r="OTN725" s="50"/>
      <c r="OTO725" s="50"/>
      <c r="OTP725" s="50"/>
      <c r="OTQ725" s="50"/>
      <c r="OTR725" s="50"/>
      <c r="OTS725" s="50"/>
      <c r="OTT725" s="50"/>
      <c r="OTU725" s="50"/>
      <c r="OTV725" s="50"/>
      <c r="OTW725" s="50"/>
      <c r="OTX725" s="50"/>
      <c r="OTY725" s="50"/>
      <c r="OTZ725" s="50"/>
      <c r="OUA725" s="50"/>
      <c r="OUB725" s="50"/>
      <c r="OUC725" s="50"/>
      <c r="OUD725" s="50"/>
      <c r="OUE725" s="50"/>
      <c r="OUF725" s="50"/>
      <c r="OUG725" s="50"/>
      <c r="OUH725" s="50"/>
      <c r="OUI725" s="50"/>
      <c r="OUJ725" s="50"/>
      <c r="OUK725" s="50"/>
      <c r="OUL725" s="50"/>
      <c r="OUM725" s="50"/>
      <c r="OUN725" s="50"/>
      <c r="OUO725" s="50"/>
      <c r="OUP725" s="50"/>
      <c r="OUQ725" s="50"/>
      <c r="OUR725" s="50"/>
      <c r="OUS725" s="50"/>
      <c r="OUT725" s="50"/>
      <c r="OUU725" s="50"/>
      <c r="OUV725" s="50"/>
      <c r="OUW725" s="50"/>
      <c r="OUX725" s="50"/>
      <c r="OUY725" s="50"/>
      <c r="OUZ725" s="50"/>
      <c r="OVA725" s="50"/>
      <c r="OVB725" s="50"/>
      <c r="OVC725" s="50"/>
      <c r="OVD725" s="50"/>
      <c r="OVE725" s="50"/>
      <c r="OVF725" s="50"/>
      <c r="OVG725" s="50"/>
      <c r="OVH725" s="50"/>
      <c r="OVI725" s="50"/>
      <c r="OVJ725" s="50"/>
      <c r="OVK725" s="50"/>
      <c r="OVL725" s="50"/>
      <c r="OVM725" s="50"/>
      <c r="OVN725" s="50"/>
      <c r="OVO725" s="50"/>
      <c r="OVP725" s="50"/>
      <c r="OVQ725" s="50"/>
      <c r="OVR725" s="50"/>
      <c r="OVS725" s="50"/>
      <c r="OVT725" s="50"/>
      <c r="OVU725" s="50"/>
      <c r="OVV725" s="50"/>
      <c r="OVW725" s="50"/>
      <c r="OVX725" s="50"/>
      <c r="OVY725" s="50"/>
      <c r="OVZ725" s="50"/>
      <c r="OWA725" s="50"/>
      <c r="OWB725" s="50"/>
      <c r="OWC725" s="50"/>
      <c r="OWD725" s="50"/>
      <c r="OWE725" s="50"/>
      <c r="OWF725" s="50"/>
      <c r="OWG725" s="50"/>
      <c r="OWH725" s="50"/>
      <c r="OWI725" s="50"/>
      <c r="OWJ725" s="50"/>
      <c r="OWK725" s="50"/>
      <c r="OWL725" s="50"/>
      <c r="OWM725" s="50"/>
      <c r="OWN725" s="50"/>
      <c r="OWP725" s="50"/>
      <c r="OWR725" s="50"/>
      <c r="OWS725" s="50"/>
      <c r="OWT725" s="50"/>
      <c r="OWU725" s="50"/>
      <c r="OWV725" s="50"/>
      <c r="OWW725" s="50"/>
      <c r="OWX725" s="50"/>
      <c r="OWY725" s="50"/>
      <c r="OXD725" s="50"/>
      <c r="OXE725" s="50"/>
      <c r="OXF725" s="50"/>
      <c r="OXG725" s="50"/>
      <c r="OXH725" s="50"/>
      <c r="OXI725" s="50"/>
      <c r="OXJ725" s="50"/>
      <c r="OXK725" s="50"/>
      <c r="OXL725" s="50"/>
      <c r="OXM725" s="50"/>
      <c r="OXN725" s="50"/>
      <c r="OXO725" s="50"/>
      <c r="OXP725" s="50"/>
      <c r="OXQ725" s="50"/>
      <c r="OXR725" s="50"/>
      <c r="OXS725" s="50"/>
      <c r="OXT725" s="50"/>
      <c r="OXU725" s="50"/>
      <c r="OXV725" s="50"/>
      <c r="OXW725" s="50"/>
      <c r="OXX725" s="50"/>
      <c r="OXY725" s="50"/>
      <c r="OXZ725" s="50"/>
      <c r="OYA725" s="50"/>
      <c r="OYB725" s="50"/>
      <c r="OYC725" s="50"/>
      <c r="OYD725" s="50"/>
      <c r="OYE725" s="50"/>
      <c r="OYF725" s="50"/>
      <c r="OYG725" s="50"/>
      <c r="OYH725" s="50"/>
      <c r="OYI725" s="50"/>
      <c r="OYJ725" s="50"/>
      <c r="OYK725" s="50"/>
      <c r="OYL725" s="50"/>
      <c r="OYM725" s="50"/>
      <c r="OYN725" s="50"/>
      <c r="OYO725" s="50"/>
      <c r="OYP725" s="50"/>
      <c r="OYQ725" s="50"/>
      <c r="OYR725" s="50"/>
      <c r="OYS725" s="50"/>
      <c r="OYT725" s="50"/>
      <c r="OYU725" s="50"/>
      <c r="OYV725" s="50"/>
      <c r="OYW725" s="50"/>
      <c r="OYX725" s="50"/>
      <c r="OYY725" s="50"/>
      <c r="OYZ725" s="50"/>
      <c r="OZA725" s="50"/>
      <c r="OZB725" s="50"/>
      <c r="OZC725" s="50"/>
      <c r="OZD725" s="50"/>
      <c r="OZE725" s="50"/>
      <c r="OZF725" s="50"/>
      <c r="OZG725" s="50"/>
      <c r="OZH725" s="50"/>
      <c r="OZI725" s="50"/>
      <c r="OZJ725" s="50"/>
      <c r="OZK725" s="50"/>
      <c r="OZL725" s="50"/>
      <c r="OZM725" s="50"/>
      <c r="OZN725" s="50"/>
      <c r="OZO725" s="50"/>
      <c r="OZP725" s="50"/>
      <c r="OZQ725" s="50"/>
      <c r="OZR725" s="50"/>
      <c r="OZS725" s="50"/>
      <c r="OZT725" s="50"/>
      <c r="OZU725" s="50"/>
      <c r="OZV725" s="50"/>
      <c r="OZW725" s="50"/>
      <c r="OZX725" s="50"/>
      <c r="OZY725" s="50"/>
      <c r="OZZ725" s="50"/>
      <c r="PAA725" s="50"/>
      <c r="PAB725" s="50"/>
      <c r="PAC725" s="50"/>
      <c r="PAD725" s="50"/>
      <c r="PAE725" s="50"/>
      <c r="PAF725" s="50"/>
      <c r="PAG725" s="50"/>
      <c r="PAH725" s="50"/>
      <c r="PAI725" s="50"/>
      <c r="PAJ725" s="50"/>
      <c r="PAK725" s="50"/>
      <c r="PAL725" s="50"/>
      <c r="PAM725" s="50"/>
      <c r="PAN725" s="50"/>
      <c r="PAO725" s="50"/>
      <c r="PAP725" s="50"/>
      <c r="PAQ725" s="50"/>
      <c r="PAR725" s="50"/>
      <c r="PAS725" s="50"/>
      <c r="PAT725" s="50"/>
      <c r="PAU725" s="50"/>
      <c r="PAV725" s="50"/>
      <c r="PAW725" s="50"/>
      <c r="PAX725" s="50"/>
      <c r="PAY725" s="50"/>
      <c r="PAZ725" s="50"/>
      <c r="PBA725" s="50"/>
      <c r="PBB725" s="50"/>
      <c r="PBC725" s="50"/>
      <c r="PBD725" s="50"/>
      <c r="PBE725" s="50"/>
      <c r="PBF725" s="50"/>
      <c r="PBG725" s="50"/>
      <c r="PBH725" s="50"/>
      <c r="PBI725" s="50"/>
      <c r="PBJ725" s="50"/>
      <c r="PBK725" s="50"/>
      <c r="PBL725" s="50"/>
      <c r="PBM725" s="50"/>
      <c r="PBN725" s="50"/>
      <c r="PBO725" s="50"/>
      <c r="PBP725" s="50"/>
      <c r="PBQ725" s="50"/>
      <c r="PBR725" s="50"/>
      <c r="PBS725" s="50"/>
      <c r="PBT725" s="50"/>
      <c r="PBU725" s="50"/>
      <c r="PBV725" s="50"/>
      <c r="PBW725" s="50"/>
      <c r="PBX725" s="50"/>
      <c r="PBY725" s="50"/>
      <c r="PBZ725" s="50"/>
      <c r="PCA725" s="50"/>
      <c r="PCB725" s="50"/>
      <c r="PCC725" s="50"/>
      <c r="PCD725" s="50"/>
      <c r="PCE725" s="50"/>
      <c r="PCF725" s="50"/>
      <c r="PCG725" s="50"/>
      <c r="PCH725" s="50"/>
      <c r="PCI725" s="50"/>
      <c r="PCJ725" s="50"/>
      <c r="PCK725" s="50"/>
      <c r="PCL725" s="50"/>
      <c r="PCM725" s="50"/>
      <c r="PCN725" s="50"/>
      <c r="PCO725" s="50"/>
      <c r="PCP725" s="50"/>
      <c r="PCQ725" s="50"/>
      <c r="PCR725" s="50"/>
      <c r="PCS725" s="50"/>
      <c r="PCT725" s="50"/>
      <c r="PCU725" s="50"/>
      <c r="PCV725" s="50"/>
      <c r="PCW725" s="50"/>
      <c r="PCX725" s="50"/>
      <c r="PCY725" s="50"/>
      <c r="PCZ725" s="50"/>
      <c r="PDA725" s="50"/>
      <c r="PDB725" s="50"/>
      <c r="PDC725" s="50"/>
      <c r="PDD725" s="50"/>
      <c r="PDE725" s="50"/>
      <c r="PDF725" s="50"/>
      <c r="PDG725" s="50"/>
      <c r="PDH725" s="50"/>
      <c r="PDI725" s="50"/>
      <c r="PDJ725" s="50"/>
      <c r="PDK725" s="50"/>
      <c r="PDL725" s="50"/>
      <c r="PDM725" s="50"/>
      <c r="PDN725" s="50"/>
      <c r="PDO725" s="50"/>
      <c r="PDP725" s="50"/>
      <c r="PDQ725" s="50"/>
      <c r="PDR725" s="50"/>
      <c r="PDS725" s="50"/>
      <c r="PDT725" s="50"/>
      <c r="PDU725" s="50"/>
      <c r="PDV725" s="50"/>
      <c r="PDW725" s="50"/>
      <c r="PDX725" s="50"/>
      <c r="PDY725" s="50"/>
      <c r="PDZ725" s="50"/>
      <c r="PEA725" s="50"/>
      <c r="PEB725" s="50"/>
      <c r="PEC725" s="50"/>
      <c r="PED725" s="50"/>
      <c r="PEE725" s="50"/>
      <c r="PEF725" s="50"/>
      <c r="PEG725" s="50"/>
      <c r="PEH725" s="50"/>
      <c r="PEI725" s="50"/>
      <c r="PEJ725" s="50"/>
      <c r="PEK725" s="50"/>
      <c r="PEL725" s="50"/>
      <c r="PEM725" s="50"/>
      <c r="PEN725" s="50"/>
      <c r="PEO725" s="50"/>
      <c r="PEP725" s="50"/>
      <c r="PEQ725" s="50"/>
      <c r="PER725" s="50"/>
      <c r="PES725" s="50"/>
      <c r="PET725" s="50"/>
      <c r="PEU725" s="50"/>
      <c r="PEV725" s="50"/>
      <c r="PEW725" s="50"/>
      <c r="PEX725" s="50"/>
      <c r="PEY725" s="50"/>
      <c r="PEZ725" s="50"/>
      <c r="PFA725" s="50"/>
      <c r="PFB725" s="50"/>
      <c r="PFC725" s="50"/>
      <c r="PFD725" s="50"/>
      <c r="PFE725" s="50"/>
      <c r="PFF725" s="50"/>
      <c r="PFG725" s="50"/>
      <c r="PFH725" s="50"/>
      <c r="PFI725" s="50"/>
      <c r="PFJ725" s="50"/>
      <c r="PFK725" s="50"/>
      <c r="PFL725" s="50"/>
      <c r="PFM725" s="50"/>
      <c r="PFN725" s="50"/>
      <c r="PFO725" s="50"/>
      <c r="PFP725" s="50"/>
      <c r="PFQ725" s="50"/>
      <c r="PFR725" s="50"/>
      <c r="PFS725" s="50"/>
      <c r="PFT725" s="50"/>
      <c r="PFU725" s="50"/>
      <c r="PFV725" s="50"/>
      <c r="PFW725" s="50"/>
      <c r="PFX725" s="50"/>
      <c r="PFY725" s="50"/>
      <c r="PFZ725" s="50"/>
      <c r="PGA725" s="50"/>
      <c r="PGB725" s="50"/>
      <c r="PGC725" s="50"/>
      <c r="PGD725" s="50"/>
      <c r="PGE725" s="50"/>
      <c r="PGF725" s="50"/>
      <c r="PGG725" s="50"/>
      <c r="PGH725" s="50"/>
      <c r="PGI725" s="50"/>
      <c r="PGJ725" s="50"/>
      <c r="PGL725" s="50"/>
      <c r="PGN725" s="50"/>
      <c r="PGO725" s="50"/>
      <c r="PGP725" s="50"/>
      <c r="PGQ725" s="50"/>
      <c r="PGR725" s="50"/>
      <c r="PGS725" s="50"/>
      <c r="PGT725" s="50"/>
      <c r="PGU725" s="50"/>
      <c r="PGZ725" s="50"/>
      <c r="PHA725" s="50"/>
      <c r="PHB725" s="50"/>
      <c r="PHC725" s="50"/>
      <c r="PHD725" s="50"/>
      <c r="PHE725" s="50"/>
      <c r="PHF725" s="50"/>
      <c r="PHG725" s="50"/>
      <c r="PHH725" s="50"/>
      <c r="PHI725" s="50"/>
      <c r="PHJ725" s="50"/>
      <c r="PHK725" s="50"/>
      <c r="PHL725" s="50"/>
      <c r="PHM725" s="50"/>
      <c r="PHN725" s="50"/>
      <c r="PHO725" s="50"/>
      <c r="PHP725" s="50"/>
      <c r="PHQ725" s="50"/>
      <c r="PHR725" s="50"/>
      <c r="PHS725" s="50"/>
      <c r="PHT725" s="50"/>
      <c r="PHU725" s="50"/>
      <c r="PHV725" s="50"/>
      <c r="PHW725" s="50"/>
      <c r="PHX725" s="50"/>
      <c r="PHY725" s="50"/>
      <c r="PHZ725" s="50"/>
      <c r="PIA725" s="50"/>
      <c r="PIB725" s="50"/>
      <c r="PIC725" s="50"/>
      <c r="PID725" s="50"/>
      <c r="PIE725" s="50"/>
      <c r="PIF725" s="50"/>
      <c r="PIG725" s="50"/>
      <c r="PIH725" s="50"/>
      <c r="PII725" s="50"/>
      <c r="PIJ725" s="50"/>
      <c r="PIK725" s="50"/>
      <c r="PIL725" s="50"/>
      <c r="PIM725" s="50"/>
      <c r="PIN725" s="50"/>
      <c r="PIO725" s="50"/>
      <c r="PIP725" s="50"/>
      <c r="PIQ725" s="50"/>
      <c r="PIR725" s="50"/>
      <c r="PIS725" s="50"/>
      <c r="PIT725" s="50"/>
      <c r="PIU725" s="50"/>
      <c r="PIV725" s="50"/>
      <c r="PIW725" s="50"/>
      <c r="PIX725" s="50"/>
      <c r="PIY725" s="50"/>
      <c r="PIZ725" s="50"/>
      <c r="PJA725" s="50"/>
      <c r="PJB725" s="50"/>
      <c r="PJC725" s="50"/>
      <c r="PJD725" s="50"/>
      <c r="PJE725" s="50"/>
      <c r="PJF725" s="50"/>
      <c r="PJG725" s="50"/>
      <c r="PJH725" s="50"/>
      <c r="PJI725" s="50"/>
      <c r="PJJ725" s="50"/>
      <c r="PJK725" s="50"/>
      <c r="PJL725" s="50"/>
      <c r="PJM725" s="50"/>
      <c r="PJN725" s="50"/>
      <c r="PJO725" s="50"/>
      <c r="PJP725" s="50"/>
      <c r="PJQ725" s="50"/>
      <c r="PJR725" s="50"/>
      <c r="PJS725" s="50"/>
      <c r="PJT725" s="50"/>
      <c r="PJU725" s="50"/>
      <c r="PJV725" s="50"/>
      <c r="PJW725" s="50"/>
      <c r="PJX725" s="50"/>
      <c r="PJY725" s="50"/>
      <c r="PJZ725" s="50"/>
      <c r="PKA725" s="50"/>
      <c r="PKB725" s="50"/>
      <c r="PKC725" s="50"/>
      <c r="PKD725" s="50"/>
      <c r="PKE725" s="50"/>
      <c r="PKF725" s="50"/>
      <c r="PKG725" s="50"/>
      <c r="PKH725" s="50"/>
      <c r="PKI725" s="50"/>
      <c r="PKJ725" s="50"/>
      <c r="PKK725" s="50"/>
      <c r="PKL725" s="50"/>
      <c r="PKM725" s="50"/>
      <c r="PKN725" s="50"/>
      <c r="PKO725" s="50"/>
      <c r="PKP725" s="50"/>
      <c r="PKQ725" s="50"/>
      <c r="PKR725" s="50"/>
      <c r="PKS725" s="50"/>
      <c r="PKT725" s="50"/>
      <c r="PKU725" s="50"/>
      <c r="PKV725" s="50"/>
      <c r="PKW725" s="50"/>
      <c r="PKX725" s="50"/>
      <c r="PKY725" s="50"/>
      <c r="PKZ725" s="50"/>
      <c r="PLA725" s="50"/>
      <c r="PLB725" s="50"/>
      <c r="PLC725" s="50"/>
      <c r="PLD725" s="50"/>
      <c r="PLE725" s="50"/>
      <c r="PLF725" s="50"/>
      <c r="PLG725" s="50"/>
      <c r="PLH725" s="50"/>
      <c r="PLI725" s="50"/>
      <c r="PLJ725" s="50"/>
      <c r="PLK725" s="50"/>
      <c r="PLL725" s="50"/>
      <c r="PLM725" s="50"/>
      <c r="PLN725" s="50"/>
      <c r="PLO725" s="50"/>
      <c r="PLP725" s="50"/>
      <c r="PLQ725" s="50"/>
      <c r="PLR725" s="50"/>
      <c r="PLS725" s="50"/>
      <c r="PLT725" s="50"/>
      <c r="PLU725" s="50"/>
      <c r="PLV725" s="50"/>
      <c r="PLW725" s="50"/>
      <c r="PLX725" s="50"/>
      <c r="PLY725" s="50"/>
      <c r="PLZ725" s="50"/>
      <c r="PMA725" s="50"/>
      <c r="PMB725" s="50"/>
      <c r="PMC725" s="50"/>
      <c r="PMD725" s="50"/>
      <c r="PME725" s="50"/>
      <c r="PMF725" s="50"/>
      <c r="PMG725" s="50"/>
      <c r="PMH725" s="50"/>
      <c r="PMI725" s="50"/>
      <c r="PMJ725" s="50"/>
      <c r="PMK725" s="50"/>
      <c r="PML725" s="50"/>
      <c r="PMM725" s="50"/>
      <c r="PMN725" s="50"/>
      <c r="PMO725" s="50"/>
      <c r="PMP725" s="50"/>
      <c r="PMQ725" s="50"/>
      <c r="PMR725" s="50"/>
      <c r="PMS725" s="50"/>
      <c r="PMT725" s="50"/>
      <c r="PMU725" s="50"/>
      <c r="PMV725" s="50"/>
      <c r="PMW725" s="50"/>
      <c r="PMX725" s="50"/>
      <c r="PMY725" s="50"/>
      <c r="PMZ725" s="50"/>
      <c r="PNA725" s="50"/>
      <c r="PNB725" s="50"/>
      <c r="PNC725" s="50"/>
      <c r="PND725" s="50"/>
      <c r="PNE725" s="50"/>
      <c r="PNF725" s="50"/>
      <c r="PNG725" s="50"/>
      <c r="PNH725" s="50"/>
      <c r="PNI725" s="50"/>
      <c r="PNJ725" s="50"/>
      <c r="PNK725" s="50"/>
      <c r="PNL725" s="50"/>
      <c r="PNM725" s="50"/>
      <c r="PNN725" s="50"/>
      <c r="PNO725" s="50"/>
      <c r="PNP725" s="50"/>
      <c r="PNQ725" s="50"/>
      <c r="PNR725" s="50"/>
      <c r="PNS725" s="50"/>
      <c r="PNT725" s="50"/>
      <c r="PNU725" s="50"/>
      <c r="PNV725" s="50"/>
      <c r="PNW725" s="50"/>
      <c r="PNX725" s="50"/>
      <c r="PNY725" s="50"/>
      <c r="PNZ725" s="50"/>
      <c r="POA725" s="50"/>
      <c r="POB725" s="50"/>
      <c r="POC725" s="50"/>
      <c r="POD725" s="50"/>
      <c r="POE725" s="50"/>
      <c r="POF725" s="50"/>
      <c r="POG725" s="50"/>
      <c r="POH725" s="50"/>
      <c r="POI725" s="50"/>
      <c r="POJ725" s="50"/>
      <c r="POK725" s="50"/>
      <c r="POL725" s="50"/>
      <c r="POM725" s="50"/>
      <c r="PON725" s="50"/>
      <c r="POO725" s="50"/>
      <c r="POP725" s="50"/>
      <c r="POQ725" s="50"/>
      <c r="POR725" s="50"/>
      <c r="POS725" s="50"/>
      <c r="POT725" s="50"/>
      <c r="POU725" s="50"/>
      <c r="POV725" s="50"/>
      <c r="POW725" s="50"/>
      <c r="POX725" s="50"/>
      <c r="POY725" s="50"/>
      <c r="POZ725" s="50"/>
      <c r="PPA725" s="50"/>
      <c r="PPB725" s="50"/>
      <c r="PPC725" s="50"/>
      <c r="PPD725" s="50"/>
      <c r="PPE725" s="50"/>
      <c r="PPF725" s="50"/>
      <c r="PPG725" s="50"/>
      <c r="PPH725" s="50"/>
      <c r="PPI725" s="50"/>
      <c r="PPJ725" s="50"/>
      <c r="PPK725" s="50"/>
      <c r="PPL725" s="50"/>
      <c r="PPM725" s="50"/>
      <c r="PPN725" s="50"/>
      <c r="PPO725" s="50"/>
      <c r="PPP725" s="50"/>
      <c r="PPQ725" s="50"/>
      <c r="PPR725" s="50"/>
      <c r="PPS725" s="50"/>
      <c r="PPT725" s="50"/>
      <c r="PPU725" s="50"/>
      <c r="PPV725" s="50"/>
      <c r="PPW725" s="50"/>
      <c r="PPX725" s="50"/>
      <c r="PPY725" s="50"/>
      <c r="PPZ725" s="50"/>
      <c r="PQA725" s="50"/>
      <c r="PQB725" s="50"/>
      <c r="PQC725" s="50"/>
      <c r="PQD725" s="50"/>
      <c r="PQE725" s="50"/>
      <c r="PQF725" s="50"/>
      <c r="PQH725" s="50"/>
      <c r="PQJ725" s="50"/>
      <c r="PQK725" s="50"/>
      <c r="PQL725" s="50"/>
      <c r="PQM725" s="50"/>
      <c r="PQN725" s="50"/>
      <c r="PQO725" s="50"/>
      <c r="PQP725" s="50"/>
      <c r="PQQ725" s="50"/>
      <c r="PQV725" s="50"/>
      <c r="PQW725" s="50"/>
      <c r="PQX725" s="50"/>
      <c r="PQY725" s="50"/>
      <c r="PQZ725" s="50"/>
      <c r="PRA725" s="50"/>
      <c r="PRB725" s="50"/>
      <c r="PRC725" s="50"/>
      <c r="PRD725" s="50"/>
      <c r="PRE725" s="50"/>
      <c r="PRF725" s="50"/>
      <c r="PRG725" s="50"/>
      <c r="PRH725" s="50"/>
      <c r="PRI725" s="50"/>
      <c r="PRJ725" s="50"/>
      <c r="PRK725" s="50"/>
      <c r="PRL725" s="50"/>
      <c r="PRM725" s="50"/>
      <c r="PRN725" s="50"/>
      <c r="PRO725" s="50"/>
      <c r="PRP725" s="50"/>
      <c r="PRQ725" s="50"/>
      <c r="PRR725" s="50"/>
      <c r="PRS725" s="50"/>
      <c r="PRT725" s="50"/>
      <c r="PRU725" s="50"/>
      <c r="PRV725" s="50"/>
      <c r="PRW725" s="50"/>
      <c r="PRX725" s="50"/>
      <c r="PRY725" s="50"/>
      <c r="PRZ725" s="50"/>
      <c r="PSA725" s="50"/>
      <c r="PSB725" s="50"/>
      <c r="PSC725" s="50"/>
      <c r="PSD725" s="50"/>
      <c r="PSE725" s="50"/>
      <c r="PSF725" s="50"/>
      <c r="PSG725" s="50"/>
      <c r="PSH725" s="50"/>
      <c r="PSI725" s="50"/>
      <c r="PSJ725" s="50"/>
      <c r="PSK725" s="50"/>
      <c r="PSL725" s="50"/>
      <c r="PSM725" s="50"/>
      <c r="PSN725" s="50"/>
      <c r="PSO725" s="50"/>
      <c r="PSP725" s="50"/>
      <c r="PSQ725" s="50"/>
      <c r="PSR725" s="50"/>
      <c r="PSS725" s="50"/>
      <c r="PST725" s="50"/>
      <c r="PSU725" s="50"/>
      <c r="PSV725" s="50"/>
      <c r="PSW725" s="50"/>
      <c r="PSX725" s="50"/>
      <c r="PSY725" s="50"/>
      <c r="PSZ725" s="50"/>
      <c r="PTA725" s="50"/>
      <c r="PTB725" s="50"/>
      <c r="PTC725" s="50"/>
      <c r="PTD725" s="50"/>
      <c r="PTE725" s="50"/>
      <c r="PTF725" s="50"/>
      <c r="PTG725" s="50"/>
      <c r="PTH725" s="50"/>
      <c r="PTI725" s="50"/>
      <c r="PTJ725" s="50"/>
      <c r="PTK725" s="50"/>
      <c r="PTL725" s="50"/>
      <c r="PTM725" s="50"/>
      <c r="PTN725" s="50"/>
      <c r="PTO725" s="50"/>
      <c r="PTP725" s="50"/>
      <c r="PTQ725" s="50"/>
      <c r="PTR725" s="50"/>
      <c r="PTS725" s="50"/>
      <c r="PTT725" s="50"/>
      <c r="PTU725" s="50"/>
      <c r="PTV725" s="50"/>
      <c r="PTW725" s="50"/>
      <c r="PTX725" s="50"/>
      <c r="PTY725" s="50"/>
      <c r="PTZ725" s="50"/>
      <c r="PUA725" s="50"/>
      <c r="PUB725" s="50"/>
      <c r="PUC725" s="50"/>
      <c r="PUD725" s="50"/>
      <c r="PUE725" s="50"/>
      <c r="PUF725" s="50"/>
      <c r="PUG725" s="50"/>
      <c r="PUH725" s="50"/>
      <c r="PUI725" s="50"/>
      <c r="PUJ725" s="50"/>
      <c r="PUK725" s="50"/>
      <c r="PUL725" s="50"/>
      <c r="PUM725" s="50"/>
      <c r="PUN725" s="50"/>
      <c r="PUO725" s="50"/>
      <c r="PUP725" s="50"/>
      <c r="PUQ725" s="50"/>
      <c r="PUR725" s="50"/>
      <c r="PUS725" s="50"/>
      <c r="PUT725" s="50"/>
      <c r="PUU725" s="50"/>
      <c r="PUV725" s="50"/>
      <c r="PUW725" s="50"/>
      <c r="PUX725" s="50"/>
      <c r="PUY725" s="50"/>
      <c r="PUZ725" s="50"/>
      <c r="PVA725" s="50"/>
      <c r="PVB725" s="50"/>
      <c r="PVC725" s="50"/>
      <c r="PVD725" s="50"/>
      <c r="PVE725" s="50"/>
      <c r="PVF725" s="50"/>
      <c r="PVG725" s="50"/>
      <c r="PVH725" s="50"/>
      <c r="PVI725" s="50"/>
      <c r="PVJ725" s="50"/>
      <c r="PVK725" s="50"/>
      <c r="PVL725" s="50"/>
      <c r="PVM725" s="50"/>
      <c r="PVN725" s="50"/>
      <c r="PVO725" s="50"/>
      <c r="PVP725" s="50"/>
      <c r="PVQ725" s="50"/>
      <c r="PVR725" s="50"/>
      <c r="PVS725" s="50"/>
      <c r="PVT725" s="50"/>
      <c r="PVU725" s="50"/>
      <c r="PVV725" s="50"/>
      <c r="PVW725" s="50"/>
      <c r="PVX725" s="50"/>
      <c r="PVY725" s="50"/>
      <c r="PVZ725" s="50"/>
      <c r="PWA725" s="50"/>
      <c r="PWB725" s="50"/>
      <c r="PWC725" s="50"/>
      <c r="PWD725" s="50"/>
      <c r="PWE725" s="50"/>
      <c r="PWF725" s="50"/>
      <c r="PWG725" s="50"/>
      <c r="PWH725" s="50"/>
      <c r="PWI725" s="50"/>
      <c r="PWJ725" s="50"/>
      <c r="PWK725" s="50"/>
      <c r="PWL725" s="50"/>
      <c r="PWM725" s="50"/>
      <c r="PWN725" s="50"/>
      <c r="PWO725" s="50"/>
      <c r="PWP725" s="50"/>
      <c r="PWQ725" s="50"/>
      <c r="PWR725" s="50"/>
      <c r="PWS725" s="50"/>
      <c r="PWT725" s="50"/>
      <c r="PWU725" s="50"/>
      <c r="PWV725" s="50"/>
      <c r="PWW725" s="50"/>
      <c r="PWX725" s="50"/>
      <c r="PWY725" s="50"/>
      <c r="PWZ725" s="50"/>
      <c r="PXA725" s="50"/>
      <c r="PXB725" s="50"/>
      <c r="PXC725" s="50"/>
      <c r="PXD725" s="50"/>
      <c r="PXE725" s="50"/>
      <c r="PXF725" s="50"/>
      <c r="PXG725" s="50"/>
      <c r="PXH725" s="50"/>
      <c r="PXI725" s="50"/>
      <c r="PXJ725" s="50"/>
      <c r="PXK725" s="50"/>
      <c r="PXL725" s="50"/>
      <c r="PXM725" s="50"/>
      <c r="PXN725" s="50"/>
      <c r="PXO725" s="50"/>
      <c r="PXP725" s="50"/>
      <c r="PXQ725" s="50"/>
      <c r="PXR725" s="50"/>
      <c r="PXS725" s="50"/>
      <c r="PXT725" s="50"/>
      <c r="PXU725" s="50"/>
      <c r="PXV725" s="50"/>
      <c r="PXW725" s="50"/>
      <c r="PXX725" s="50"/>
      <c r="PXY725" s="50"/>
      <c r="PXZ725" s="50"/>
      <c r="PYA725" s="50"/>
      <c r="PYB725" s="50"/>
      <c r="PYC725" s="50"/>
      <c r="PYD725" s="50"/>
      <c r="PYE725" s="50"/>
      <c r="PYF725" s="50"/>
      <c r="PYG725" s="50"/>
      <c r="PYH725" s="50"/>
      <c r="PYI725" s="50"/>
      <c r="PYJ725" s="50"/>
      <c r="PYK725" s="50"/>
      <c r="PYL725" s="50"/>
      <c r="PYM725" s="50"/>
      <c r="PYN725" s="50"/>
      <c r="PYO725" s="50"/>
      <c r="PYP725" s="50"/>
      <c r="PYQ725" s="50"/>
      <c r="PYR725" s="50"/>
      <c r="PYS725" s="50"/>
      <c r="PYT725" s="50"/>
      <c r="PYU725" s="50"/>
      <c r="PYV725" s="50"/>
      <c r="PYW725" s="50"/>
      <c r="PYX725" s="50"/>
      <c r="PYY725" s="50"/>
      <c r="PYZ725" s="50"/>
      <c r="PZA725" s="50"/>
      <c r="PZB725" s="50"/>
      <c r="PZC725" s="50"/>
      <c r="PZD725" s="50"/>
      <c r="PZE725" s="50"/>
      <c r="PZF725" s="50"/>
      <c r="PZG725" s="50"/>
      <c r="PZH725" s="50"/>
      <c r="PZI725" s="50"/>
      <c r="PZJ725" s="50"/>
      <c r="PZK725" s="50"/>
      <c r="PZL725" s="50"/>
      <c r="PZM725" s="50"/>
      <c r="PZN725" s="50"/>
      <c r="PZO725" s="50"/>
      <c r="PZP725" s="50"/>
      <c r="PZQ725" s="50"/>
      <c r="PZR725" s="50"/>
      <c r="PZS725" s="50"/>
      <c r="PZT725" s="50"/>
      <c r="PZU725" s="50"/>
      <c r="PZV725" s="50"/>
      <c r="PZW725" s="50"/>
      <c r="PZX725" s="50"/>
      <c r="PZY725" s="50"/>
      <c r="PZZ725" s="50"/>
      <c r="QAA725" s="50"/>
      <c r="QAB725" s="50"/>
      <c r="QAD725" s="50"/>
      <c r="QAF725" s="50"/>
      <c r="QAG725" s="50"/>
      <c r="QAH725" s="50"/>
      <c r="QAI725" s="50"/>
      <c r="QAJ725" s="50"/>
      <c r="QAK725" s="50"/>
      <c r="QAL725" s="50"/>
      <c r="QAM725" s="50"/>
      <c r="QAR725" s="50"/>
      <c r="QAS725" s="50"/>
      <c r="QAT725" s="50"/>
      <c r="QAU725" s="50"/>
      <c r="QAV725" s="50"/>
      <c r="QAW725" s="50"/>
      <c r="QAX725" s="50"/>
      <c r="QAY725" s="50"/>
      <c r="QAZ725" s="50"/>
      <c r="QBA725" s="50"/>
      <c r="QBB725" s="50"/>
      <c r="QBC725" s="50"/>
      <c r="QBD725" s="50"/>
      <c r="QBE725" s="50"/>
      <c r="QBF725" s="50"/>
      <c r="QBG725" s="50"/>
      <c r="QBH725" s="50"/>
      <c r="QBI725" s="50"/>
      <c r="QBJ725" s="50"/>
      <c r="QBK725" s="50"/>
      <c r="QBL725" s="50"/>
      <c r="QBM725" s="50"/>
      <c r="QBN725" s="50"/>
      <c r="QBO725" s="50"/>
      <c r="QBP725" s="50"/>
      <c r="QBQ725" s="50"/>
      <c r="QBR725" s="50"/>
      <c r="QBS725" s="50"/>
      <c r="QBT725" s="50"/>
      <c r="QBU725" s="50"/>
      <c r="QBV725" s="50"/>
      <c r="QBW725" s="50"/>
      <c r="QBX725" s="50"/>
      <c r="QBY725" s="50"/>
      <c r="QBZ725" s="50"/>
      <c r="QCA725" s="50"/>
      <c r="QCB725" s="50"/>
      <c r="QCC725" s="50"/>
      <c r="QCD725" s="50"/>
      <c r="QCE725" s="50"/>
      <c r="QCF725" s="50"/>
      <c r="QCG725" s="50"/>
      <c r="QCH725" s="50"/>
      <c r="QCI725" s="50"/>
      <c r="QCJ725" s="50"/>
      <c r="QCK725" s="50"/>
      <c r="QCL725" s="50"/>
      <c r="QCM725" s="50"/>
      <c r="QCN725" s="50"/>
      <c r="QCO725" s="50"/>
      <c r="QCP725" s="50"/>
      <c r="QCQ725" s="50"/>
      <c r="QCR725" s="50"/>
      <c r="QCS725" s="50"/>
      <c r="QCT725" s="50"/>
      <c r="QCU725" s="50"/>
      <c r="QCV725" s="50"/>
      <c r="QCW725" s="50"/>
      <c r="QCX725" s="50"/>
      <c r="QCY725" s="50"/>
      <c r="QCZ725" s="50"/>
      <c r="QDA725" s="50"/>
      <c r="QDB725" s="50"/>
      <c r="QDC725" s="50"/>
      <c r="QDD725" s="50"/>
      <c r="QDE725" s="50"/>
      <c r="QDF725" s="50"/>
      <c r="QDG725" s="50"/>
      <c r="QDH725" s="50"/>
      <c r="QDI725" s="50"/>
      <c r="QDJ725" s="50"/>
      <c r="QDK725" s="50"/>
      <c r="QDL725" s="50"/>
      <c r="QDM725" s="50"/>
      <c r="QDN725" s="50"/>
      <c r="QDO725" s="50"/>
      <c r="QDP725" s="50"/>
      <c r="QDQ725" s="50"/>
      <c r="QDR725" s="50"/>
      <c r="QDS725" s="50"/>
      <c r="QDT725" s="50"/>
      <c r="QDU725" s="50"/>
      <c r="QDV725" s="50"/>
      <c r="QDW725" s="50"/>
      <c r="QDX725" s="50"/>
      <c r="QDY725" s="50"/>
      <c r="QDZ725" s="50"/>
      <c r="QEA725" s="50"/>
      <c r="QEB725" s="50"/>
      <c r="QEC725" s="50"/>
      <c r="QED725" s="50"/>
      <c r="QEE725" s="50"/>
      <c r="QEF725" s="50"/>
      <c r="QEG725" s="50"/>
      <c r="QEH725" s="50"/>
      <c r="QEI725" s="50"/>
      <c r="QEJ725" s="50"/>
      <c r="QEK725" s="50"/>
      <c r="QEL725" s="50"/>
      <c r="QEM725" s="50"/>
      <c r="QEN725" s="50"/>
      <c r="QEO725" s="50"/>
      <c r="QEP725" s="50"/>
      <c r="QEQ725" s="50"/>
      <c r="QER725" s="50"/>
      <c r="QES725" s="50"/>
      <c r="QET725" s="50"/>
      <c r="QEU725" s="50"/>
      <c r="QEV725" s="50"/>
      <c r="QEW725" s="50"/>
      <c r="QEX725" s="50"/>
      <c r="QEY725" s="50"/>
      <c r="QEZ725" s="50"/>
      <c r="QFA725" s="50"/>
      <c r="QFB725" s="50"/>
      <c r="QFC725" s="50"/>
      <c r="QFD725" s="50"/>
      <c r="QFE725" s="50"/>
      <c r="QFF725" s="50"/>
      <c r="QFG725" s="50"/>
      <c r="QFH725" s="50"/>
      <c r="QFI725" s="50"/>
      <c r="QFJ725" s="50"/>
      <c r="QFK725" s="50"/>
      <c r="QFL725" s="50"/>
      <c r="QFM725" s="50"/>
      <c r="QFN725" s="50"/>
      <c r="QFO725" s="50"/>
      <c r="QFP725" s="50"/>
      <c r="QFQ725" s="50"/>
      <c r="QFR725" s="50"/>
      <c r="QFS725" s="50"/>
      <c r="QFT725" s="50"/>
      <c r="QFU725" s="50"/>
      <c r="QFV725" s="50"/>
      <c r="QFW725" s="50"/>
      <c r="QFX725" s="50"/>
      <c r="QFY725" s="50"/>
      <c r="QFZ725" s="50"/>
      <c r="QGA725" s="50"/>
      <c r="QGB725" s="50"/>
      <c r="QGC725" s="50"/>
      <c r="QGD725" s="50"/>
      <c r="QGE725" s="50"/>
      <c r="QGF725" s="50"/>
      <c r="QGG725" s="50"/>
      <c r="QGH725" s="50"/>
      <c r="QGI725" s="50"/>
      <c r="QGJ725" s="50"/>
      <c r="QGK725" s="50"/>
      <c r="QGL725" s="50"/>
      <c r="QGM725" s="50"/>
      <c r="QGN725" s="50"/>
      <c r="QGO725" s="50"/>
      <c r="QGP725" s="50"/>
      <c r="QGQ725" s="50"/>
      <c r="QGR725" s="50"/>
      <c r="QGS725" s="50"/>
      <c r="QGT725" s="50"/>
      <c r="QGU725" s="50"/>
      <c r="QGV725" s="50"/>
      <c r="QGW725" s="50"/>
      <c r="QGX725" s="50"/>
      <c r="QGY725" s="50"/>
      <c r="QGZ725" s="50"/>
      <c r="QHA725" s="50"/>
      <c r="QHB725" s="50"/>
      <c r="QHC725" s="50"/>
      <c r="QHD725" s="50"/>
      <c r="QHE725" s="50"/>
      <c r="QHF725" s="50"/>
      <c r="QHG725" s="50"/>
      <c r="QHH725" s="50"/>
      <c r="QHI725" s="50"/>
      <c r="QHJ725" s="50"/>
      <c r="QHK725" s="50"/>
      <c r="QHL725" s="50"/>
      <c r="QHM725" s="50"/>
      <c r="QHN725" s="50"/>
      <c r="QHO725" s="50"/>
      <c r="QHP725" s="50"/>
      <c r="QHQ725" s="50"/>
      <c r="QHR725" s="50"/>
      <c r="QHS725" s="50"/>
      <c r="QHT725" s="50"/>
      <c r="QHU725" s="50"/>
      <c r="QHV725" s="50"/>
      <c r="QHW725" s="50"/>
      <c r="QHX725" s="50"/>
      <c r="QHY725" s="50"/>
      <c r="QHZ725" s="50"/>
      <c r="QIA725" s="50"/>
      <c r="QIB725" s="50"/>
      <c r="QIC725" s="50"/>
      <c r="QID725" s="50"/>
      <c r="QIE725" s="50"/>
      <c r="QIF725" s="50"/>
      <c r="QIG725" s="50"/>
      <c r="QIH725" s="50"/>
      <c r="QII725" s="50"/>
      <c r="QIJ725" s="50"/>
      <c r="QIK725" s="50"/>
      <c r="QIL725" s="50"/>
      <c r="QIM725" s="50"/>
      <c r="QIN725" s="50"/>
      <c r="QIO725" s="50"/>
      <c r="QIP725" s="50"/>
      <c r="QIQ725" s="50"/>
      <c r="QIR725" s="50"/>
      <c r="QIS725" s="50"/>
      <c r="QIT725" s="50"/>
      <c r="QIU725" s="50"/>
      <c r="QIV725" s="50"/>
      <c r="QIW725" s="50"/>
      <c r="QIX725" s="50"/>
      <c r="QIY725" s="50"/>
      <c r="QIZ725" s="50"/>
      <c r="QJA725" s="50"/>
      <c r="QJB725" s="50"/>
      <c r="QJC725" s="50"/>
      <c r="QJD725" s="50"/>
      <c r="QJE725" s="50"/>
      <c r="QJF725" s="50"/>
      <c r="QJG725" s="50"/>
      <c r="QJH725" s="50"/>
      <c r="QJI725" s="50"/>
      <c r="QJJ725" s="50"/>
      <c r="QJK725" s="50"/>
      <c r="QJL725" s="50"/>
      <c r="QJM725" s="50"/>
      <c r="QJN725" s="50"/>
      <c r="QJO725" s="50"/>
      <c r="QJP725" s="50"/>
      <c r="QJQ725" s="50"/>
      <c r="QJR725" s="50"/>
      <c r="QJS725" s="50"/>
      <c r="QJT725" s="50"/>
      <c r="QJU725" s="50"/>
      <c r="QJV725" s="50"/>
      <c r="QJW725" s="50"/>
      <c r="QJX725" s="50"/>
      <c r="QJZ725" s="50"/>
      <c r="QKB725" s="50"/>
      <c r="QKC725" s="50"/>
      <c r="QKD725" s="50"/>
      <c r="QKE725" s="50"/>
      <c r="QKF725" s="50"/>
      <c r="QKG725" s="50"/>
      <c r="QKH725" s="50"/>
      <c r="QKI725" s="50"/>
      <c r="QKN725" s="50"/>
      <c r="QKO725" s="50"/>
      <c r="QKP725" s="50"/>
      <c r="QKQ725" s="50"/>
      <c r="QKR725" s="50"/>
      <c r="QKS725" s="50"/>
      <c r="QKT725" s="50"/>
      <c r="QKU725" s="50"/>
      <c r="QKV725" s="50"/>
      <c r="QKW725" s="50"/>
      <c r="QKX725" s="50"/>
      <c r="QKY725" s="50"/>
      <c r="QKZ725" s="50"/>
      <c r="QLA725" s="50"/>
      <c r="QLB725" s="50"/>
      <c r="QLC725" s="50"/>
      <c r="QLD725" s="50"/>
      <c r="QLE725" s="50"/>
      <c r="QLF725" s="50"/>
      <c r="QLG725" s="50"/>
      <c r="QLH725" s="50"/>
      <c r="QLI725" s="50"/>
      <c r="QLJ725" s="50"/>
      <c r="QLK725" s="50"/>
      <c r="QLL725" s="50"/>
      <c r="QLM725" s="50"/>
      <c r="QLN725" s="50"/>
      <c r="QLO725" s="50"/>
      <c r="QLP725" s="50"/>
      <c r="QLQ725" s="50"/>
      <c r="QLR725" s="50"/>
      <c r="QLS725" s="50"/>
      <c r="QLT725" s="50"/>
      <c r="QLU725" s="50"/>
      <c r="QLV725" s="50"/>
      <c r="QLW725" s="50"/>
      <c r="QLX725" s="50"/>
      <c r="QLY725" s="50"/>
      <c r="QLZ725" s="50"/>
      <c r="QMA725" s="50"/>
      <c r="QMB725" s="50"/>
      <c r="QMC725" s="50"/>
      <c r="QMD725" s="50"/>
      <c r="QME725" s="50"/>
      <c r="QMF725" s="50"/>
      <c r="QMG725" s="50"/>
      <c r="QMH725" s="50"/>
      <c r="QMI725" s="50"/>
      <c r="QMJ725" s="50"/>
      <c r="QMK725" s="50"/>
      <c r="QML725" s="50"/>
      <c r="QMM725" s="50"/>
      <c r="QMN725" s="50"/>
      <c r="QMO725" s="50"/>
      <c r="QMP725" s="50"/>
      <c r="QMQ725" s="50"/>
      <c r="QMR725" s="50"/>
      <c r="QMS725" s="50"/>
      <c r="QMT725" s="50"/>
      <c r="QMU725" s="50"/>
      <c r="QMV725" s="50"/>
      <c r="QMW725" s="50"/>
      <c r="QMX725" s="50"/>
      <c r="QMY725" s="50"/>
      <c r="QMZ725" s="50"/>
      <c r="QNA725" s="50"/>
      <c r="QNB725" s="50"/>
      <c r="QNC725" s="50"/>
      <c r="QND725" s="50"/>
      <c r="QNE725" s="50"/>
      <c r="QNF725" s="50"/>
      <c r="QNG725" s="50"/>
      <c r="QNH725" s="50"/>
      <c r="QNI725" s="50"/>
      <c r="QNJ725" s="50"/>
      <c r="QNK725" s="50"/>
      <c r="QNL725" s="50"/>
      <c r="QNM725" s="50"/>
      <c r="QNN725" s="50"/>
      <c r="QNO725" s="50"/>
      <c r="QNP725" s="50"/>
      <c r="QNQ725" s="50"/>
      <c r="QNR725" s="50"/>
      <c r="QNS725" s="50"/>
      <c r="QNT725" s="50"/>
      <c r="QNU725" s="50"/>
      <c r="QNV725" s="50"/>
      <c r="QNW725" s="50"/>
      <c r="QNX725" s="50"/>
      <c r="QNY725" s="50"/>
      <c r="QNZ725" s="50"/>
      <c r="QOA725" s="50"/>
      <c r="QOB725" s="50"/>
      <c r="QOC725" s="50"/>
      <c r="QOD725" s="50"/>
      <c r="QOE725" s="50"/>
      <c r="QOF725" s="50"/>
      <c r="QOG725" s="50"/>
      <c r="QOH725" s="50"/>
      <c r="QOI725" s="50"/>
      <c r="QOJ725" s="50"/>
      <c r="QOK725" s="50"/>
      <c r="QOL725" s="50"/>
      <c r="QOM725" s="50"/>
      <c r="QON725" s="50"/>
      <c r="QOO725" s="50"/>
      <c r="QOP725" s="50"/>
      <c r="QOQ725" s="50"/>
      <c r="QOR725" s="50"/>
      <c r="QOS725" s="50"/>
      <c r="QOT725" s="50"/>
      <c r="QOU725" s="50"/>
      <c r="QOV725" s="50"/>
      <c r="QOW725" s="50"/>
      <c r="QOX725" s="50"/>
      <c r="QOY725" s="50"/>
      <c r="QOZ725" s="50"/>
      <c r="QPA725" s="50"/>
      <c r="QPB725" s="50"/>
      <c r="QPC725" s="50"/>
      <c r="QPD725" s="50"/>
      <c r="QPE725" s="50"/>
      <c r="QPF725" s="50"/>
      <c r="QPG725" s="50"/>
      <c r="QPH725" s="50"/>
      <c r="QPI725" s="50"/>
      <c r="QPJ725" s="50"/>
      <c r="QPK725" s="50"/>
      <c r="QPL725" s="50"/>
      <c r="QPM725" s="50"/>
      <c r="QPN725" s="50"/>
      <c r="QPO725" s="50"/>
      <c r="QPP725" s="50"/>
      <c r="QPQ725" s="50"/>
      <c r="QPR725" s="50"/>
      <c r="QPS725" s="50"/>
      <c r="QPT725" s="50"/>
      <c r="QPU725" s="50"/>
      <c r="QPV725" s="50"/>
      <c r="QPW725" s="50"/>
      <c r="QPX725" s="50"/>
      <c r="QPY725" s="50"/>
      <c r="QPZ725" s="50"/>
      <c r="QQA725" s="50"/>
      <c r="QQB725" s="50"/>
      <c r="QQC725" s="50"/>
      <c r="QQD725" s="50"/>
      <c r="QQE725" s="50"/>
      <c r="QQF725" s="50"/>
      <c r="QQG725" s="50"/>
      <c r="QQH725" s="50"/>
      <c r="QQI725" s="50"/>
      <c r="QQJ725" s="50"/>
      <c r="QQK725" s="50"/>
      <c r="QQL725" s="50"/>
      <c r="QQM725" s="50"/>
      <c r="QQN725" s="50"/>
      <c r="QQO725" s="50"/>
      <c r="QQP725" s="50"/>
      <c r="QQQ725" s="50"/>
      <c r="QQR725" s="50"/>
      <c r="QQS725" s="50"/>
      <c r="QQT725" s="50"/>
      <c r="QQU725" s="50"/>
      <c r="QQV725" s="50"/>
      <c r="QQW725" s="50"/>
      <c r="QQX725" s="50"/>
      <c r="QQY725" s="50"/>
      <c r="QQZ725" s="50"/>
      <c r="QRA725" s="50"/>
      <c r="QRB725" s="50"/>
      <c r="QRC725" s="50"/>
      <c r="QRD725" s="50"/>
      <c r="QRE725" s="50"/>
      <c r="QRF725" s="50"/>
      <c r="QRG725" s="50"/>
      <c r="QRH725" s="50"/>
      <c r="QRI725" s="50"/>
      <c r="QRJ725" s="50"/>
      <c r="QRK725" s="50"/>
      <c r="QRL725" s="50"/>
      <c r="QRM725" s="50"/>
      <c r="QRN725" s="50"/>
      <c r="QRO725" s="50"/>
      <c r="QRP725" s="50"/>
      <c r="QRQ725" s="50"/>
      <c r="QRR725" s="50"/>
      <c r="QRS725" s="50"/>
      <c r="QRT725" s="50"/>
      <c r="QRU725" s="50"/>
      <c r="QRV725" s="50"/>
      <c r="QRW725" s="50"/>
      <c r="QRX725" s="50"/>
      <c r="QRY725" s="50"/>
      <c r="QRZ725" s="50"/>
      <c r="QSA725" s="50"/>
      <c r="QSB725" s="50"/>
      <c r="QSC725" s="50"/>
      <c r="QSD725" s="50"/>
      <c r="QSE725" s="50"/>
      <c r="QSF725" s="50"/>
      <c r="QSG725" s="50"/>
      <c r="QSH725" s="50"/>
      <c r="QSI725" s="50"/>
      <c r="QSJ725" s="50"/>
      <c r="QSK725" s="50"/>
      <c r="QSL725" s="50"/>
      <c r="QSM725" s="50"/>
      <c r="QSN725" s="50"/>
      <c r="QSO725" s="50"/>
      <c r="QSP725" s="50"/>
      <c r="QSQ725" s="50"/>
      <c r="QSR725" s="50"/>
      <c r="QSS725" s="50"/>
      <c r="QST725" s="50"/>
      <c r="QSU725" s="50"/>
      <c r="QSV725" s="50"/>
      <c r="QSW725" s="50"/>
      <c r="QSX725" s="50"/>
      <c r="QSY725" s="50"/>
      <c r="QSZ725" s="50"/>
      <c r="QTA725" s="50"/>
      <c r="QTB725" s="50"/>
      <c r="QTC725" s="50"/>
      <c r="QTD725" s="50"/>
      <c r="QTE725" s="50"/>
      <c r="QTF725" s="50"/>
      <c r="QTG725" s="50"/>
      <c r="QTH725" s="50"/>
      <c r="QTI725" s="50"/>
      <c r="QTJ725" s="50"/>
      <c r="QTK725" s="50"/>
      <c r="QTL725" s="50"/>
      <c r="QTM725" s="50"/>
      <c r="QTN725" s="50"/>
      <c r="QTO725" s="50"/>
      <c r="QTP725" s="50"/>
      <c r="QTQ725" s="50"/>
      <c r="QTR725" s="50"/>
      <c r="QTS725" s="50"/>
      <c r="QTT725" s="50"/>
      <c r="QTV725" s="50"/>
      <c r="QTX725" s="50"/>
      <c r="QTY725" s="50"/>
      <c r="QTZ725" s="50"/>
      <c r="QUA725" s="50"/>
      <c r="QUB725" s="50"/>
      <c r="QUC725" s="50"/>
      <c r="QUD725" s="50"/>
      <c r="QUE725" s="50"/>
      <c r="QUJ725" s="50"/>
      <c r="QUK725" s="50"/>
      <c r="QUL725" s="50"/>
      <c r="QUM725" s="50"/>
      <c r="QUN725" s="50"/>
      <c r="QUO725" s="50"/>
      <c r="QUP725" s="50"/>
      <c r="QUQ725" s="50"/>
      <c r="QUR725" s="50"/>
      <c r="QUS725" s="50"/>
      <c r="QUT725" s="50"/>
      <c r="QUU725" s="50"/>
      <c r="QUV725" s="50"/>
      <c r="QUW725" s="50"/>
      <c r="QUX725" s="50"/>
      <c r="QUY725" s="50"/>
      <c r="QUZ725" s="50"/>
      <c r="QVA725" s="50"/>
      <c r="QVB725" s="50"/>
      <c r="QVC725" s="50"/>
      <c r="QVD725" s="50"/>
      <c r="QVE725" s="50"/>
      <c r="QVF725" s="50"/>
      <c r="QVG725" s="50"/>
      <c r="QVH725" s="50"/>
      <c r="QVI725" s="50"/>
      <c r="QVJ725" s="50"/>
      <c r="QVK725" s="50"/>
      <c r="QVL725" s="50"/>
      <c r="QVM725" s="50"/>
      <c r="QVN725" s="50"/>
      <c r="QVO725" s="50"/>
      <c r="QVP725" s="50"/>
      <c r="QVQ725" s="50"/>
      <c r="QVR725" s="50"/>
      <c r="QVS725" s="50"/>
      <c r="QVT725" s="50"/>
      <c r="QVU725" s="50"/>
      <c r="QVV725" s="50"/>
      <c r="QVW725" s="50"/>
      <c r="QVX725" s="50"/>
      <c r="QVY725" s="50"/>
      <c r="QVZ725" s="50"/>
      <c r="QWA725" s="50"/>
      <c r="QWB725" s="50"/>
      <c r="QWC725" s="50"/>
      <c r="QWD725" s="50"/>
      <c r="QWE725" s="50"/>
      <c r="QWF725" s="50"/>
      <c r="QWG725" s="50"/>
      <c r="QWH725" s="50"/>
      <c r="QWI725" s="50"/>
      <c r="QWJ725" s="50"/>
      <c r="QWK725" s="50"/>
      <c r="QWL725" s="50"/>
      <c r="QWM725" s="50"/>
      <c r="QWN725" s="50"/>
      <c r="QWO725" s="50"/>
      <c r="QWP725" s="50"/>
      <c r="QWQ725" s="50"/>
      <c r="QWR725" s="50"/>
      <c r="QWS725" s="50"/>
      <c r="QWT725" s="50"/>
      <c r="QWU725" s="50"/>
      <c r="QWV725" s="50"/>
      <c r="QWW725" s="50"/>
      <c r="QWX725" s="50"/>
      <c r="QWY725" s="50"/>
      <c r="QWZ725" s="50"/>
      <c r="QXA725" s="50"/>
      <c r="QXB725" s="50"/>
      <c r="QXC725" s="50"/>
      <c r="QXD725" s="50"/>
      <c r="QXE725" s="50"/>
      <c r="QXF725" s="50"/>
      <c r="QXG725" s="50"/>
      <c r="QXH725" s="50"/>
      <c r="QXI725" s="50"/>
      <c r="QXJ725" s="50"/>
      <c r="QXK725" s="50"/>
      <c r="QXL725" s="50"/>
      <c r="QXM725" s="50"/>
      <c r="QXN725" s="50"/>
      <c r="QXO725" s="50"/>
      <c r="QXP725" s="50"/>
      <c r="QXQ725" s="50"/>
      <c r="QXR725" s="50"/>
      <c r="QXS725" s="50"/>
      <c r="QXT725" s="50"/>
      <c r="QXU725" s="50"/>
      <c r="QXV725" s="50"/>
      <c r="QXW725" s="50"/>
      <c r="QXX725" s="50"/>
      <c r="QXY725" s="50"/>
      <c r="QXZ725" s="50"/>
      <c r="QYA725" s="50"/>
      <c r="QYB725" s="50"/>
      <c r="QYC725" s="50"/>
      <c r="QYD725" s="50"/>
      <c r="QYE725" s="50"/>
      <c r="QYF725" s="50"/>
      <c r="QYG725" s="50"/>
      <c r="QYH725" s="50"/>
      <c r="QYI725" s="50"/>
      <c r="QYJ725" s="50"/>
      <c r="QYK725" s="50"/>
      <c r="QYL725" s="50"/>
      <c r="QYM725" s="50"/>
      <c r="QYN725" s="50"/>
      <c r="QYO725" s="50"/>
      <c r="QYP725" s="50"/>
      <c r="QYQ725" s="50"/>
      <c r="QYR725" s="50"/>
      <c r="QYS725" s="50"/>
      <c r="QYT725" s="50"/>
      <c r="QYU725" s="50"/>
      <c r="QYV725" s="50"/>
      <c r="QYW725" s="50"/>
      <c r="QYX725" s="50"/>
      <c r="QYY725" s="50"/>
      <c r="QYZ725" s="50"/>
      <c r="QZA725" s="50"/>
      <c r="QZB725" s="50"/>
      <c r="QZC725" s="50"/>
      <c r="QZD725" s="50"/>
      <c r="QZE725" s="50"/>
      <c r="QZF725" s="50"/>
      <c r="QZG725" s="50"/>
      <c r="QZH725" s="50"/>
      <c r="QZI725" s="50"/>
      <c r="QZJ725" s="50"/>
      <c r="QZK725" s="50"/>
      <c r="QZL725" s="50"/>
      <c r="QZM725" s="50"/>
      <c r="QZN725" s="50"/>
      <c r="QZO725" s="50"/>
      <c r="QZP725" s="50"/>
      <c r="QZQ725" s="50"/>
      <c r="QZR725" s="50"/>
      <c r="QZS725" s="50"/>
      <c r="QZT725" s="50"/>
      <c r="QZU725" s="50"/>
      <c r="QZV725" s="50"/>
      <c r="QZW725" s="50"/>
      <c r="QZX725" s="50"/>
      <c r="QZY725" s="50"/>
      <c r="QZZ725" s="50"/>
      <c r="RAA725" s="50"/>
      <c r="RAB725" s="50"/>
      <c r="RAC725" s="50"/>
      <c r="RAD725" s="50"/>
      <c r="RAE725" s="50"/>
      <c r="RAF725" s="50"/>
      <c r="RAG725" s="50"/>
      <c r="RAH725" s="50"/>
      <c r="RAI725" s="50"/>
      <c r="RAJ725" s="50"/>
      <c r="RAK725" s="50"/>
      <c r="RAL725" s="50"/>
      <c r="RAM725" s="50"/>
      <c r="RAN725" s="50"/>
      <c r="RAO725" s="50"/>
      <c r="RAP725" s="50"/>
      <c r="RAQ725" s="50"/>
      <c r="RAR725" s="50"/>
      <c r="RAS725" s="50"/>
      <c r="RAT725" s="50"/>
      <c r="RAU725" s="50"/>
      <c r="RAV725" s="50"/>
      <c r="RAW725" s="50"/>
      <c r="RAX725" s="50"/>
      <c r="RAY725" s="50"/>
      <c r="RAZ725" s="50"/>
      <c r="RBA725" s="50"/>
      <c r="RBB725" s="50"/>
      <c r="RBC725" s="50"/>
      <c r="RBD725" s="50"/>
      <c r="RBE725" s="50"/>
      <c r="RBF725" s="50"/>
      <c r="RBG725" s="50"/>
      <c r="RBH725" s="50"/>
      <c r="RBI725" s="50"/>
      <c r="RBJ725" s="50"/>
      <c r="RBK725" s="50"/>
      <c r="RBL725" s="50"/>
      <c r="RBM725" s="50"/>
      <c r="RBN725" s="50"/>
      <c r="RBO725" s="50"/>
      <c r="RBP725" s="50"/>
      <c r="RBQ725" s="50"/>
      <c r="RBR725" s="50"/>
      <c r="RBS725" s="50"/>
      <c r="RBT725" s="50"/>
      <c r="RBU725" s="50"/>
      <c r="RBV725" s="50"/>
      <c r="RBW725" s="50"/>
      <c r="RBX725" s="50"/>
      <c r="RBY725" s="50"/>
      <c r="RBZ725" s="50"/>
      <c r="RCA725" s="50"/>
      <c r="RCB725" s="50"/>
      <c r="RCC725" s="50"/>
      <c r="RCD725" s="50"/>
      <c r="RCE725" s="50"/>
      <c r="RCF725" s="50"/>
      <c r="RCG725" s="50"/>
      <c r="RCH725" s="50"/>
      <c r="RCI725" s="50"/>
      <c r="RCJ725" s="50"/>
      <c r="RCK725" s="50"/>
      <c r="RCL725" s="50"/>
      <c r="RCM725" s="50"/>
      <c r="RCN725" s="50"/>
      <c r="RCO725" s="50"/>
      <c r="RCP725" s="50"/>
      <c r="RCQ725" s="50"/>
      <c r="RCR725" s="50"/>
      <c r="RCS725" s="50"/>
      <c r="RCT725" s="50"/>
      <c r="RCU725" s="50"/>
      <c r="RCV725" s="50"/>
      <c r="RCW725" s="50"/>
      <c r="RCX725" s="50"/>
      <c r="RCY725" s="50"/>
      <c r="RCZ725" s="50"/>
      <c r="RDA725" s="50"/>
      <c r="RDB725" s="50"/>
      <c r="RDC725" s="50"/>
      <c r="RDD725" s="50"/>
      <c r="RDE725" s="50"/>
      <c r="RDF725" s="50"/>
      <c r="RDG725" s="50"/>
      <c r="RDH725" s="50"/>
      <c r="RDI725" s="50"/>
      <c r="RDJ725" s="50"/>
      <c r="RDK725" s="50"/>
      <c r="RDL725" s="50"/>
      <c r="RDM725" s="50"/>
      <c r="RDN725" s="50"/>
      <c r="RDO725" s="50"/>
      <c r="RDP725" s="50"/>
      <c r="RDR725" s="50"/>
      <c r="RDT725" s="50"/>
      <c r="RDU725" s="50"/>
      <c r="RDV725" s="50"/>
      <c r="RDW725" s="50"/>
      <c r="RDX725" s="50"/>
      <c r="RDY725" s="50"/>
      <c r="RDZ725" s="50"/>
      <c r="REA725" s="50"/>
      <c r="REF725" s="50"/>
      <c r="REG725" s="50"/>
      <c r="REH725" s="50"/>
      <c r="REI725" s="50"/>
      <c r="REJ725" s="50"/>
      <c r="REK725" s="50"/>
      <c r="REL725" s="50"/>
      <c r="REM725" s="50"/>
      <c r="REN725" s="50"/>
      <c r="REO725" s="50"/>
      <c r="REP725" s="50"/>
      <c r="REQ725" s="50"/>
      <c r="RER725" s="50"/>
      <c r="RES725" s="50"/>
      <c r="RET725" s="50"/>
      <c r="REU725" s="50"/>
      <c r="REV725" s="50"/>
      <c r="REW725" s="50"/>
      <c r="REX725" s="50"/>
      <c r="REY725" s="50"/>
      <c r="REZ725" s="50"/>
      <c r="RFA725" s="50"/>
      <c r="RFB725" s="50"/>
      <c r="RFC725" s="50"/>
      <c r="RFD725" s="50"/>
      <c r="RFE725" s="50"/>
      <c r="RFF725" s="50"/>
      <c r="RFG725" s="50"/>
      <c r="RFH725" s="50"/>
      <c r="RFI725" s="50"/>
      <c r="RFJ725" s="50"/>
      <c r="RFK725" s="50"/>
      <c r="RFL725" s="50"/>
      <c r="RFM725" s="50"/>
      <c r="RFN725" s="50"/>
      <c r="RFO725" s="50"/>
      <c r="RFP725" s="50"/>
      <c r="RFQ725" s="50"/>
      <c r="RFR725" s="50"/>
      <c r="RFS725" s="50"/>
      <c r="RFT725" s="50"/>
      <c r="RFU725" s="50"/>
      <c r="RFV725" s="50"/>
      <c r="RFW725" s="50"/>
      <c r="RFX725" s="50"/>
      <c r="RFY725" s="50"/>
      <c r="RFZ725" s="50"/>
      <c r="RGA725" s="50"/>
      <c r="RGB725" s="50"/>
      <c r="RGC725" s="50"/>
      <c r="RGD725" s="50"/>
      <c r="RGE725" s="50"/>
      <c r="RGF725" s="50"/>
      <c r="RGG725" s="50"/>
      <c r="RGH725" s="50"/>
      <c r="RGI725" s="50"/>
      <c r="RGJ725" s="50"/>
      <c r="RGK725" s="50"/>
      <c r="RGL725" s="50"/>
      <c r="RGM725" s="50"/>
      <c r="RGN725" s="50"/>
      <c r="RGO725" s="50"/>
      <c r="RGP725" s="50"/>
      <c r="RGQ725" s="50"/>
      <c r="RGR725" s="50"/>
      <c r="RGS725" s="50"/>
      <c r="RGT725" s="50"/>
      <c r="RGU725" s="50"/>
      <c r="RGV725" s="50"/>
      <c r="RGW725" s="50"/>
      <c r="RGX725" s="50"/>
      <c r="RGY725" s="50"/>
      <c r="RGZ725" s="50"/>
      <c r="RHA725" s="50"/>
      <c r="RHB725" s="50"/>
      <c r="RHC725" s="50"/>
      <c r="RHD725" s="50"/>
      <c r="RHE725" s="50"/>
      <c r="RHF725" s="50"/>
      <c r="RHG725" s="50"/>
      <c r="RHH725" s="50"/>
      <c r="RHI725" s="50"/>
      <c r="RHJ725" s="50"/>
      <c r="RHK725" s="50"/>
      <c r="RHL725" s="50"/>
      <c r="RHM725" s="50"/>
      <c r="RHN725" s="50"/>
      <c r="RHO725" s="50"/>
      <c r="RHP725" s="50"/>
      <c r="RHQ725" s="50"/>
      <c r="RHR725" s="50"/>
      <c r="RHS725" s="50"/>
      <c r="RHT725" s="50"/>
      <c r="RHU725" s="50"/>
      <c r="RHV725" s="50"/>
      <c r="RHW725" s="50"/>
      <c r="RHX725" s="50"/>
      <c r="RHY725" s="50"/>
      <c r="RHZ725" s="50"/>
      <c r="RIA725" s="50"/>
      <c r="RIB725" s="50"/>
      <c r="RIC725" s="50"/>
      <c r="RID725" s="50"/>
      <c r="RIE725" s="50"/>
      <c r="RIF725" s="50"/>
      <c r="RIG725" s="50"/>
      <c r="RIH725" s="50"/>
      <c r="RII725" s="50"/>
      <c r="RIJ725" s="50"/>
      <c r="RIK725" s="50"/>
      <c r="RIL725" s="50"/>
      <c r="RIM725" s="50"/>
      <c r="RIN725" s="50"/>
      <c r="RIO725" s="50"/>
      <c r="RIP725" s="50"/>
      <c r="RIQ725" s="50"/>
      <c r="RIR725" s="50"/>
      <c r="RIS725" s="50"/>
      <c r="RIT725" s="50"/>
      <c r="RIU725" s="50"/>
      <c r="RIV725" s="50"/>
      <c r="RIW725" s="50"/>
      <c r="RIX725" s="50"/>
      <c r="RIY725" s="50"/>
      <c r="RIZ725" s="50"/>
      <c r="RJA725" s="50"/>
      <c r="RJB725" s="50"/>
      <c r="RJC725" s="50"/>
      <c r="RJD725" s="50"/>
      <c r="RJE725" s="50"/>
      <c r="RJF725" s="50"/>
      <c r="RJG725" s="50"/>
      <c r="RJH725" s="50"/>
      <c r="RJI725" s="50"/>
      <c r="RJJ725" s="50"/>
      <c r="RJK725" s="50"/>
      <c r="RJL725" s="50"/>
      <c r="RJM725" s="50"/>
      <c r="RJN725" s="50"/>
      <c r="RJO725" s="50"/>
      <c r="RJP725" s="50"/>
      <c r="RJQ725" s="50"/>
      <c r="RJR725" s="50"/>
      <c r="RJS725" s="50"/>
      <c r="RJT725" s="50"/>
      <c r="RJU725" s="50"/>
      <c r="RJV725" s="50"/>
      <c r="RJW725" s="50"/>
      <c r="RJX725" s="50"/>
      <c r="RJY725" s="50"/>
      <c r="RJZ725" s="50"/>
      <c r="RKA725" s="50"/>
      <c r="RKB725" s="50"/>
      <c r="RKC725" s="50"/>
      <c r="RKD725" s="50"/>
      <c r="RKE725" s="50"/>
      <c r="RKF725" s="50"/>
      <c r="RKG725" s="50"/>
      <c r="RKH725" s="50"/>
      <c r="RKI725" s="50"/>
      <c r="RKJ725" s="50"/>
      <c r="RKK725" s="50"/>
      <c r="RKL725" s="50"/>
      <c r="RKM725" s="50"/>
      <c r="RKN725" s="50"/>
      <c r="RKO725" s="50"/>
      <c r="RKP725" s="50"/>
      <c r="RKQ725" s="50"/>
      <c r="RKR725" s="50"/>
      <c r="RKS725" s="50"/>
      <c r="RKT725" s="50"/>
      <c r="RKU725" s="50"/>
      <c r="RKV725" s="50"/>
      <c r="RKW725" s="50"/>
      <c r="RKX725" s="50"/>
      <c r="RKY725" s="50"/>
      <c r="RKZ725" s="50"/>
      <c r="RLA725" s="50"/>
      <c r="RLB725" s="50"/>
      <c r="RLC725" s="50"/>
      <c r="RLD725" s="50"/>
      <c r="RLE725" s="50"/>
      <c r="RLF725" s="50"/>
      <c r="RLG725" s="50"/>
      <c r="RLH725" s="50"/>
      <c r="RLI725" s="50"/>
      <c r="RLJ725" s="50"/>
      <c r="RLK725" s="50"/>
      <c r="RLL725" s="50"/>
      <c r="RLM725" s="50"/>
      <c r="RLN725" s="50"/>
      <c r="RLO725" s="50"/>
      <c r="RLP725" s="50"/>
      <c r="RLQ725" s="50"/>
      <c r="RLR725" s="50"/>
      <c r="RLS725" s="50"/>
      <c r="RLT725" s="50"/>
      <c r="RLU725" s="50"/>
      <c r="RLV725" s="50"/>
      <c r="RLW725" s="50"/>
      <c r="RLX725" s="50"/>
      <c r="RLY725" s="50"/>
      <c r="RLZ725" s="50"/>
      <c r="RMA725" s="50"/>
      <c r="RMB725" s="50"/>
      <c r="RMC725" s="50"/>
      <c r="RMD725" s="50"/>
      <c r="RME725" s="50"/>
      <c r="RMF725" s="50"/>
      <c r="RMG725" s="50"/>
      <c r="RMH725" s="50"/>
      <c r="RMI725" s="50"/>
      <c r="RMJ725" s="50"/>
      <c r="RMK725" s="50"/>
      <c r="RML725" s="50"/>
      <c r="RMM725" s="50"/>
      <c r="RMN725" s="50"/>
      <c r="RMO725" s="50"/>
      <c r="RMP725" s="50"/>
      <c r="RMQ725" s="50"/>
      <c r="RMR725" s="50"/>
      <c r="RMS725" s="50"/>
      <c r="RMT725" s="50"/>
      <c r="RMU725" s="50"/>
      <c r="RMV725" s="50"/>
      <c r="RMW725" s="50"/>
      <c r="RMX725" s="50"/>
      <c r="RMY725" s="50"/>
      <c r="RMZ725" s="50"/>
      <c r="RNA725" s="50"/>
      <c r="RNB725" s="50"/>
      <c r="RNC725" s="50"/>
      <c r="RND725" s="50"/>
      <c r="RNE725" s="50"/>
      <c r="RNF725" s="50"/>
      <c r="RNG725" s="50"/>
      <c r="RNH725" s="50"/>
      <c r="RNI725" s="50"/>
      <c r="RNJ725" s="50"/>
      <c r="RNK725" s="50"/>
      <c r="RNL725" s="50"/>
      <c r="RNN725" s="50"/>
      <c r="RNP725" s="50"/>
      <c r="RNQ725" s="50"/>
      <c r="RNR725" s="50"/>
      <c r="RNS725" s="50"/>
      <c r="RNT725" s="50"/>
      <c r="RNU725" s="50"/>
      <c r="RNV725" s="50"/>
      <c r="RNW725" s="50"/>
      <c r="ROB725" s="50"/>
      <c r="ROC725" s="50"/>
      <c r="ROD725" s="50"/>
      <c r="ROE725" s="50"/>
      <c r="ROF725" s="50"/>
      <c r="ROG725" s="50"/>
      <c r="ROH725" s="50"/>
      <c r="ROI725" s="50"/>
      <c r="ROJ725" s="50"/>
      <c r="ROK725" s="50"/>
      <c r="ROL725" s="50"/>
      <c r="ROM725" s="50"/>
      <c r="RON725" s="50"/>
      <c r="ROO725" s="50"/>
      <c r="ROP725" s="50"/>
      <c r="ROQ725" s="50"/>
      <c r="ROR725" s="50"/>
      <c r="ROS725" s="50"/>
      <c r="ROT725" s="50"/>
      <c r="ROU725" s="50"/>
      <c r="ROV725" s="50"/>
      <c r="ROW725" s="50"/>
      <c r="ROX725" s="50"/>
      <c r="ROY725" s="50"/>
      <c r="ROZ725" s="50"/>
      <c r="RPA725" s="50"/>
      <c r="RPB725" s="50"/>
      <c r="RPC725" s="50"/>
      <c r="RPD725" s="50"/>
      <c r="RPE725" s="50"/>
      <c r="RPF725" s="50"/>
      <c r="RPG725" s="50"/>
      <c r="RPH725" s="50"/>
      <c r="RPI725" s="50"/>
      <c r="RPJ725" s="50"/>
      <c r="RPK725" s="50"/>
      <c r="RPL725" s="50"/>
      <c r="RPM725" s="50"/>
      <c r="RPN725" s="50"/>
      <c r="RPO725" s="50"/>
      <c r="RPP725" s="50"/>
      <c r="RPQ725" s="50"/>
      <c r="RPR725" s="50"/>
      <c r="RPS725" s="50"/>
      <c r="RPT725" s="50"/>
      <c r="RPU725" s="50"/>
      <c r="RPV725" s="50"/>
      <c r="RPW725" s="50"/>
      <c r="RPX725" s="50"/>
      <c r="RPY725" s="50"/>
      <c r="RPZ725" s="50"/>
      <c r="RQA725" s="50"/>
      <c r="RQB725" s="50"/>
      <c r="RQC725" s="50"/>
      <c r="RQD725" s="50"/>
      <c r="RQE725" s="50"/>
      <c r="RQF725" s="50"/>
      <c r="RQG725" s="50"/>
      <c r="RQH725" s="50"/>
      <c r="RQI725" s="50"/>
      <c r="RQJ725" s="50"/>
      <c r="RQK725" s="50"/>
      <c r="RQL725" s="50"/>
      <c r="RQM725" s="50"/>
      <c r="RQN725" s="50"/>
      <c r="RQO725" s="50"/>
      <c r="RQP725" s="50"/>
      <c r="RQQ725" s="50"/>
      <c r="RQR725" s="50"/>
      <c r="RQS725" s="50"/>
      <c r="RQT725" s="50"/>
      <c r="RQU725" s="50"/>
      <c r="RQV725" s="50"/>
      <c r="RQW725" s="50"/>
      <c r="RQX725" s="50"/>
      <c r="RQY725" s="50"/>
      <c r="RQZ725" s="50"/>
      <c r="RRA725" s="50"/>
      <c r="RRB725" s="50"/>
      <c r="RRC725" s="50"/>
      <c r="RRD725" s="50"/>
      <c r="RRE725" s="50"/>
      <c r="RRF725" s="50"/>
      <c r="RRG725" s="50"/>
      <c r="RRH725" s="50"/>
      <c r="RRI725" s="50"/>
      <c r="RRJ725" s="50"/>
      <c r="RRK725" s="50"/>
      <c r="RRL725" s="50"/>
      <c r="RRM725" s="50"/>
      <c r="RRN725" s="50"/>
      <c r="RRO725" s="50"/>
      <c r="RRP725" s="50"/>
      <c r="RRQ725" s="50"/>
      <c r="RRR725" s="50"/>
      <c r="RRS725" s="50"/>
      <c r="RRT725" s="50"/>
      <c r="RRU725" s="50"/>
      <c r="RRV725" s="50"/>
      <c r="RRW725" s="50"/>
      <c r="RRX725" s="50"/>
      <c r="RRY725" s="50"/>
      <c r="RRZ725" s="50"/>
      <c r="RSA725" s="50"/>
      <c r="RSB725" s="50"/>
      <c r="RSC725" s="50"/>
      <c r="RSD725" s="50"/>
      <c r="RSE725" s="50"/>
      <c r="RSF725" s="50"/>
      <c r="RSG725" s="50"/>
      <c r="RSH725" s="50"/>
      <c r="RSI725" s="50"/>
      <c r="RSJ725" s="50"/>
      <c r="RSK725" s="50"/>
      <c r="RSL725" s="50"/>
      <c r="RSM725" s="50"/>
      <c r="RSN725" s="50"/>
      <c r="RSO725" s="50"/>
      <c r="RSP725" s="50"/>
      <c r="RSQ725" s="50"/>
      <c r="RSR725" s="50"/>
      <c r="RSS725" s="50"/>
      <c r="RST725" s="50"/>
      <c r="RSU725" s="50"/>
      <c r="RSV725" s="50"/>
      <c r="RSW725" s="50"/>
      <c r="RSX725" s="50"/>
      <c r="RSY725" s="50"/>
      <c r="RSZ725" s="50"/>
      <c r="RTA725" s="50"/>
      <c r="RTB725" s="50"/>
      <c r="RTC725" s="50"/>
      <c r="RTD725" s="50"/>
      <c r="RTE725" s="50"/>
      <c r="RTF725" s="50"/>
      <c r="RTG725" s="50"/>
      <c r="RTH725" s="50"/>
      <c r="RTI725" s="50"/>
      <c r="RTJ725" s="50"/>
      <c r="RTK725" s="50"/>
      <c r="RTL725" s="50"/>
      <c r="RTM725" s="50"/>
      <c r="RTN725" s="50"/>
      <c r="RTO725" s="50"/>
      <c r="RTP725" s="50"/>
      <c r="RTQ725" s="50"/>
      <c r="RTR725" s="50"/>
      <c r="RTS725" s="50"/>
      <c r="RTT725" s="50"/>
      <c r="RTU725" s="50"/>
      <c r="RTV725" s="50"/>
      <c r="RTW725" s="50"/>
      <c r="RTX725" s="50"/>
      <c r="RTY725" s="50"/>
      <c r="RTZ725" s="50"/>
      <c r="RUA725" s="50"/>
      <c r="RUB725" s="50"/>
      <c r="RUC725" s="50"/>
      <c r="RUD725" s="50"/>
      <c r="RUE725" s="50"/>
      <c r="RUF725" s="50"/>
      <c r="RUG725" s="50"/>
      <c r="RUH725" s="50"/>
      <c r="RUI725" s="50"/>
      <c r="RUJ725" s="50"/>
      <c r="RUK725" s="50"/>
      <c r="RUL725" s="50"/>
      <c r="RUM725" s="50"/>
      <c r="RUN725" s="50"/>
      <c r="RUO725" s="50"/>
      <c r="RUP725" s="50"/>
      <c r="RUQ725" s="50"/>
      <c r="RUR725" s="50"/>
      <c r="RUS725" s="50"/>
      <c r="RUT725" s="50"/>
      <c r="RUU725" s="50"/>
      <c r="RUV725" s="50"/>
      <c r="RUW725" s="50"/>
      <c r="RUX725" s="50"/>
      <c r="RUY725" s="50"/>
      <c r="RUZ725" s="50"/>
      <c r="RVA725" s="50"/>
      <c r="RVB725" s="50"/>
      <c r="RVC725" s="50"/>
      <c r="RVD725" s="50"/>
      <c r="RVE725" s="50"/>
      <c r="RVF725" s="50"/>
      <c r="RVG725" s="50"/>
      <c r="RVH725" s="50"/>
      <c r="RVI725" s="50"/>
      <c r="RVJ725" s="50"/>
      <c r="RVK725" s="50"/>
      <c r="RVL725" s="50"/>
      <c r="RVM725" s="50"/>
      <c r="RVN725" s="50"/>
      <c r="RVO725" s="50"/>
      <c r="RVP725" s="50"/>
      <c r="RVQ725" s="50"/>
      <c r="RVR725" s="50"/>
      <c r="RVS725" s="50"/>
      <c r="RVT725" s="50"/>
      <c r="RVU725" s="50"/>
      <c r="RVV725" s="50"/>
      <c r="RVW725" s="50"/>
      <c r="RVX725" s="50"/>
      <c r="RVY725" s="50"/>
      <c r="RVZ725" s="50"/>
      <c r="RWA725" s="50"/>
      <c r="RWB725" s="50"/>
      <c r="RWC725" s="50"/>
      <c r="RWD725" s="50"/>
      <c r="RWE725" s="50"/>
      <c r="RWF725" s="50"/>
      <c r="RWG725" s="50"/>
      <c r="RWH725" s="50"/>
      <c r="RWI725" s="50"/>
      <c r="RWJ725" s="50"/>
      <c r="RWK725" s="50"/>
      <c r="RWL725" s="50"/>
      <c r="RWM725" s="50"/>
      <c r="RWN725" s="50"/>
      <c r="RWO725" s="50"/>
      <c r="RWP725" s="50"/>
      <c r="RWQ725" s="50"/>
      <c r="RWR725" s="50"/>
      <c r="RWS725" s="50"/>
      <c r="RWT725" s="50"/>
      <c r="RWU725" s="50"/>
      <c r="RWV725" s="50"/>
      <c r="RWW725" s="50"/>
      <c r="RWX725" s="50"/>
      <c r="RWY725" s="50"/>
      <c r="RWZ725" s="50"/>
      <c r="RXA725" s="50"/>
      <c r="RXB725" s="50"/>
      <c r="RXC725" s="50"/>
      <c r="RXD725" s="50"/>
      <c r="RXE725" s="50"/>
      <c r="RXF725" s="50"/>
      <c r="RXG725" s="50"/>
      <c r="RXH725" s="50"/>
      <c r="RXJ725" s="50"/>
      <c r="RXL725" s="50"/>
      <c r="RXM725" s="50"/>
      <c r="RXN725" s="50"/>
      <c r="RXO725" s="50"/>
      <c r="RXP725" s="50"/>
      <c r="RXQ725" s="50"/>
      <c r="RXR725" s="50"/>
      <c r="RXS725" s="50"/>
      <c r="RXX725" s="50"/>
      <c r="RXY725" s="50"/>
      <c r="RXZ725" s="50"/>
      <c r="RYA725" s="50"/>
      <c r="RYB725" s="50"/>
      <c r="RYC725" s="50"/>
      <c r="RYD725" s="50"/>
      <c r="RYE725" s="50"/>
      <c r="RYF725" s="50"/>
      <c r="RYG725" s="50"/>
      <c r="RYH725" s="50"/>
      <c r="RYI725" s="50"/>
      <c r="RYJ725" s="50"/>
      <c r="RYK725" s="50"/>
      <c r="RYL725" s="50"/>
      <c r="RYM725" s="50"/>
      <c r="RYN725" s="50"/>
      <c r="RYO725" s="50"/>
      <c r="RYP725" s="50"/>
      <c r="RYQ725" s="50"/>
      <c r="RYR725" s="50"/>
      <c r="RYS725" s="50"/>
      <c r="RYT725" s="50"/>
      <c r="RYU725" s="50"/>
      <c r="RYV725" s="50"/>
      <c r="RYW725" s="50"/>
      <c r="RYX725" s="50"/>
      <c r="RYY725" s="50"/>
      <c r="RYZ725" s="50"/>
      <c r="RZA725" s="50"/>
      <c r="RZB725" s="50"/>
      <c r="RZC725" s="50"/>
      <c r="RZD725" s="50"/>
      <c r="RZE725" s="50"/>
      <c r="RZF725" s="50"/>
      <c r="RZG725" s="50"/>
      <c r="RZH725" s="50"/>
      <c r="RZI725" s="50"/>
      <c r="RZJ725" s="50"/>
      <c r="RZK725" s="50"/>
      <c r="RZL725" s="50"/>
      <c r="RZM725" s="50"/>
      <c r="RZN725" s="50"/>
      <c r="RZO725" s="50"/>
      <c r="RZP725" s="50"/>
      <c r="RZQ725" s="50"/>
      <c r="RZR725" s="50"/>
      <c r="RZS725" s="50"/>
      <c r="RZT725" s="50"/>
      <c r="RZU725" s="50"/>
      <c r="RZV725" s="50"/>
      <c r="RZW725" s="50"/>
      <c r="RZX725" s="50"/>
      <c r="RZY725" s="50"/>
      <c r="RZZ725" s="50"/>
      <c r="SAA725" s="50"/>
      <c r="SAB725" s="50"/>
      <c r="SAC725" s="50"/>
      <c r="SAD725" s="50"/>
      <c r="SAE725" s="50"/>
      <c r="SAF725" s="50"/>
      <c r="SAG725" s="50"/>
      <c r="SAH725" s="50"/>
      <c r="SAI725" s="50"/>
      <c r="SAJ725" s="50"/>
      <c r="SAK725" s="50"/>
      <c r="SAL725" s="50"/>
      <c r="SAM725" s="50"/>
      <c r="SAN725" s="50"/>
      <c r="SAO725" s="50"/>
      <c r="SAP725" s="50"/>
      <c r="SAQ725" s="50"/>
      <c r="SAR725" s="50"/>
      <c r="SAS725" s="50"/>
      <c r="SAT725" s="50"/>
      <c r="SAU725" s="50"/>
      <c r="SAV725" s="50"/>
      <c r="SAW725" s="50"/>
      <c r="SAX725" s="50"/>
      <c r="SAY725" s="50"/>
      <c r="SAZ725" s="50"/>
      <c r="SBA725" s="50"/>
      <c r="SBB725" s="50"/>
      <c r="SBC725" s="50"/>
      <c r="SBD725" s="50"/>
      <c r="SBE725" s="50"/>
      <c r="SBF725" s="50"/>
      <c r="SBG725" s="50"/>
      <c r="SBH725" s="50"/>
      <c r="SBI725" s="50"/>
      <c r="SBJ725" s="50"/>
      <c r="SBK725" s="50"/>
      <c r="SBL725" s="50"/>
      <c r="SBM725" s="50"/>
      <c r="SBN725" s="50"/>
      <c r="SBO725" s="50"/>
      <c r="SBP725" s="50"/>
      <c r="SBQ725" s="50"/>
      <c r="SBR725" s="50"/>
      <c r="SBS725" s="50"/>
      <c r="SBT725" s="50"/>
      <c r="SBU725" s="50"/>
      <c r="SBV725" s="50"/>
      <c r="SBW725" s="50"/>
      <c r="SBX725" s="50"/>
      <c r="SBY725" s="50"/>
      <c r="SBZ725" s="50"/>
      <c r="SCA725" s="50"/>
      <c r="SCB725" s="50"/>
      <c r="SCC725" s="50"/>
      <c r="SCD725" s="50"/>
      <c r="SCE725" s="50"/>
      <c r="SCF725" s="50"/>
      <c r="SCG725" s="50"/>
      <c r="SCH725" s="50"/>
      <c r="SCI725" s="50"/>
      <c r="SCJ725" s="50"/>
      <c r="SCK725" s="50"/>
      <c r="SCL725" s="50"/>
      <c r="SCM725" s="50"/>
      <c r="SCN725" s="50"/>
      <c r="SCO725" s="50"/>
      <c r="SCP725" s="50"/>
      <c r="SCQ725" s="50"/>
      <c r="SCR725" s="50"/>
      <c r="SCS725" s="50"/>
      <c r="SCT725" s="50"/>
      <c r="SCU725" s="50"/>
      <c r="SCV725" s="50"/>
      <c r="SCW725" s="50"/>
      <c r="SCX725" s="50"/>
      <c r="SCY725" s="50"/>
      <c r="SCZ725" s="50"/>
      <c r="SDA725" s="50"/>
      <c r="SDB725" s="50"/>
      <c r="SDC725" s="50"/>
      <c r="SDD725" s="50"/>
      <c r="SDE725" s="50"/>
      <c r="SDF725" s="50"/>
      <c r="SDG725" s="50"/>
      <c r="SDH725" s="50"/>
      <c r="SDI725" s="50"/>
      <c r="SDJ725" s="50"/>
      <c r="SDK725" s="50"/>
      <c r="SDL725" s="50"/>
      <c r="SDM725" s="50"/>
      <c r="SDN725" s="50"/>
      <c r="SDO725" s="50"/>
      <c r="SDP725" s="50"/>
      <c r="SDQ725" s="50"/>
      <c r="SDR725" s="50"/>
      <c r="SDS725" s="50"/>
      <c r="SDT725" s="50"/>
      <c r="SDU725" s="50"/>
      <c r="SDV725" s="50"/>
      <c r="SDW725" s="50"/>
      <c r="SDX725" s="50"/>
      <c r="SDY725" s="50"/>
      <c r="SDZ725" s="50"/>
      <c r="SEA725" s="50"/>
      <c r="SEB725" s="50"/>
      <c r="SEC725" s="50"/>
      <c r="SED725" s="50"/>
      <c r="SEE725" s="50"/>
      <c r="SEF725" s="50"/>
      <c r="SEG725" s="50"/>
      <c r="SEH725" s="50"/>
      <c r="SEI725" s="50"/>
      <c r="SEJ725" s="50"/>
      <c r="SEK725" s="50"/>
      <c r="SEL725" s="50"/>
      <c r="SEM725" s="50"/>
      <c r="SEN725" s="50"/>
      <c r="SEO725" s="50"/>
      <c r="SEP725" s="50"/>
      <c r="SEQ725" s="50"/>
      <c r="SER725" s="50"/>
      <c r="SES725" s="50"/>
      <c r="SET725" s="50"/>
      <c r="SEU725" s="50"/>
      <c r="SEV725" s="50"/>
      <c r="SEW725" s="50"/>
      <c r="SEX725" s="50"/>
      <c r="SEY725" s="50"/>
      <c r="SEZ725" s="50"/>
      <c r="SFA725" s="50"/>
      <c r="SFB725" s="50"/>
      <c r="SFC725" s="50"/>
      <c r="SFD725" s="50"/>
      <c r="SFE725" s="50"/>
      <c r="SFF725" s="50"/>
      <c r="SFG725" s="50"/>
      <c r="SFH725" s="50"/>
      <c r="SFI725" s="50"/>
      <c r="SFJ725" s="50"/>
      <c r="SFK725" s="50"/>
      <c r="SFL725" s="50"/>
      <c r="SFM725" s="50"/>
      <c r="SFN725" s="50"/>
      <c r="SFO725" s="50"/>
      <c r="SFP725" s="50"/>
      <c r="SFQ725" s="50"/>
      <c r="SFR725" s="50"/>
      <c r="SFS725" s="50"/>
      <c r="SFT725" s="50"/>
      <c r="SFU725" s="50"/>
      <c r="SFV725" s="50"/>
      <c r="SFW725" s="50"/>
      <c r="SFX725" s="50"/>
      <c r="SFY725" s="50"/>
      <c r="SFZ725" s="50"/>
      <c r="SGA725" s="50"/>
      <c r="SGB725" s="50"/>
      <c r="SGC725" s="50"/>
      <c r="SGD725" s="50"/>
      <c r="SGE725" s="50"/>
      <c r="SGF725" s="50"/>
      <c r="SGG725" s="50"/>
      <c r="SGH725" s="50"/>
      <c r="SGI725" s="50"/>
      <c r="SGJ725" s="50"/>
      <c r="SGK725" s="50"/>
      <c r="SGL725" s="50"/>
      <c r="SGM725" s="50"/>
      <c r="SGN725" s="50"/>
      <c r="SGO725" s="50"/>
      <c r="SGP725" s="50"/>
      <c r="SGQ725" s="50"/>
      <c r="SGR725" s="50"/>
      <c r="SGS725" s="50"/>
      <c r="SGT725" s="50"/>
      <c r="SGU725" s="50"/>
      <c r="SGV725" s="50"/>
      <c r="SGW725" s="50"/>
      <c r="SGX725" s="50"/>
      <c r="SGY725" s="50"/>
      <c r="SGZ725" s="50"/>
      <c r="SHA725" s="50"/>
      <c r="SHB725" s="50"/>
      <c r="SHC725" s="50"/>
      <c r="SHD725" s="50"/>
      <c r="SHF725" s="50"/>
      <c r="SHH725" s="50"/>
      <c r="SHI725" s="50"/>
      <c r="SHJ725" s="50"/>
      <c r="SHK725" s="50"/>
      <c r="SHL725" s="50"/>
      <c r="SHM725" s="50"/>
      <c r="SHN725" s="50"/>
      <c r="SHO725" s="50"/>
      <c r="SHT725" s="50"/>
      <c r="SHU725" s="50"/>
      <c r="SHV725" s="50"/>
      <c r="SHW725" s="50"/>
      <c r="SHX725" s="50"/>
      <c r="SHY725" s="50"/>
      <c r="SHZ725" s="50"/>
      <c r="SIA725" s="50"/>
      <c r="SIB725" s="50"/>
      <c r="SIC725" s="50"/>
      <c r="SID725" s="50"/>
      <c r="SIE725" s="50"/>
      <c r="SIF725" s="50"/>
      <c r="SIG725" s="50"/>
      <c r="SIH725" s="50"/>
      <c r="SII725" s="50"/>
      <c r="SIJ725" s="50"/>
      <c r="SIK725" s="50"/>
      <c r="SIL725" s="50"/>
      <c r="SIM725" s="50"/>
      <c r="SIN725" s="50"/>
      <c r="SIO725" s="50"/>
      <c r="SIP725" s="50"/>
      <c r="SIQ725" s="50"/>
      <c r="SIR725" s="50"/>
      <c r="SIS725" s="50"/>
      <c r="SIT725" s="50"/>
      <c r="SIU725" s="50"/>
      <c r="SIV725" s="50"/>
      <c r="SIW725" s="50"/>
      <c r="SIX725" s="50"/>
      <c r="SIY725" s="50"/>
      <c r="SIZ725" s="50"/>
      <c r="SJA725" s="50"/>
      <c r="SJB725" s="50"/>
      <c r="SJC725" s="50"/>
      <c r="SJD725" s="50"/>
      <c r="SJE725" s="50"/>
      <c r="SJF725" s="50"/>
      <c r="SJG725" s="50"/>
      <c r="SJH725" s="50"/>
      <c r="SJI725" s="50"/>
      <c r="SJJ725" s="50"/>
      <c r="SJK725" s="50"/>
      <c r="SJL725" s="50"/>
      <c r="SJM725" s="50"/>
      <c r="SJN725" s="50"/>
      <c r="SJO725" s="50"/>
      <c r="SJP725" s="50"/>
      <c r="SJQ725" s="50"/>
      <c r="SJR725" s="50"/>
      <c r="SJS725" s="50"/>
      <c r="SJT725" s="50"/>
      <c r="SJU725" s="50"/>
      <c r="SJV725" s="50"/>
      <c r="SJW725" s="50"/>
      <c r="SJX725" s="50"/>
      <c r="SJY725" s="50"/>
      <c r="SJZ725" s="50"/>
      <c r="SKA725" s="50"/>
      <c r="SKB725" s="50"/>
      <c r="SKC725" s="50"/>
      <c r="SKD725" s="50"/>
      <c r="SKE725" s="50"/>
      <c r="SKF725" s="50"/>
      <c r="SKG725" s="50"/>
      <c r="SKH725" s="50"/>
      <c r="SKI725" s="50"/>
      <c r="SKJ725" s="50"/>
      <c r="SKK725" s="50"/>
      <c r="SKL725" s="50"/>
      <c r="SKM725" s="50"/>
      <c r="SKN725" s="50"/>
      <c r="SKO725" s="50"/>
      <c r="SKP725" s="50"/>
      <c r="SKQ725" s="50"/>
      <c r="SKR725" s="50"/>
      <c r="SKS725" s="50"/>
      <c r="SKT725" s="50"/>
      <c r="SKU725" s="50"/>
      <c r="SKV725" s="50"/>
      <c r="SKW725" s="50"/>
      <c r="SKX725" s="50"/>
      <c r="SKY725" s="50"/>
      <c r="SKZ725" s="50"/>
      <c r="SLA725" s="50"/>
      <c r="SLB725" s="50"/>
      <c r="SLC725" s="50"/>
      <c r="SLD725" s="50"/>
      <c r="SLE725" s="50"/>
      <c r="SLF725" s="50"/>
      <c r="SLG725" s="50"/>
      <c r="SLH725" s="50"/>
      <c r="SLI725" s="50"/>
      <c r="SLJ725" s="50"/>
      <c r="SLK725" s="50"/>
      <c r="SLL725" s="50"/>
      <c r="SLM725" s="50"/>
      <c r="SLN725" s="50"/>
      <c r="SLO725" s="50"/>
      <c r="SLP725" s="50"/>
      <c r="SLQ725" s="50"/>
      <c r="SLR725" s="50"/>
      <c r="SLS725" s="50"/>
      <c r="SLT725" s="50"/>
      <c r="SLU725" s="50"/>
      <c r="SLV725" s="50"/>
      <c r="SLW725" s="50"/>
      <c r="SLX725" s="50"/>
      <c r="SLY725" s="50"/>
      <c r="SLZ725" s="50"/>
      <c r="SMA725" s="50"/>
      <c r="SMB725" s="50"/>
      <c r="SMC725" s="50"/>
      <c r="SMD725" s="50"/>
      <c r="SME725" s="50"/>
      <c r="SMF725" s="50"/>
      <c r="SMG725" s="50"/>
      <c r="SMH725" s="50"/>
      <c r="SMI725" s="50"/>
      <c r="SMJ725" s="50"/>
      <c r="SMK725" s="50"/>
      <c r="SML725" s="50"/>
      <c r="SMM725" s="50"/>
      <c r="SMN725" s="50"/>
      <c r="SMO725" s="50"/>
      <c r="SMP725" s="50"/>
      <c r="SMQ725" s="50"/>
      <c r="SMR725" s="50"/>
      <c r="SMS725" s="50"/>
      <c r="SMT725" s="50"/>
      <c r="SMU725" s="50"/>
      <c r="SMV725" s="50"/>
      <c r="SMW725" s="50"/>
      <c r="SMX725" s="50"/>
      <c r="SMY725" s="50"/>
      <c r="SMZ725" s="50"/>
      <c r="SNA725" s="50"/>
      <c r="SNB725" s="50"/>
      <c r="SNC725" s="50"/>
      <c r="SND725" s="50"/>
      <c r="SNE725" s="50"/>
      <c r="SNF725" s="50"/>
      <c r="SNG725" s="50"/>
      <c r="SNH725" s="50"/>
      <c r="SNI725" s="50"/>
      <c r="SNJ725" s="50"/>
      <c r="SNK725" s="50"/>
      <c r="SNL725" s="50"/>
      <c r="SNM725" s="50"/>
      <c r="SNN725" s="50"/>
      <c r="SNO725" s="50"/>
      <c r="SNP725" s="50"/>
      <c r="SNQ725" s="50"/>
      <c r="SNR725" s="50"/>
      <c r="SNS725" s="50"/>
      <c r="SNT725" s="50"/>
      <c r="SNU725" s="50"/>
      <c r="SNV725" s="50"/>
      <c r="SNW725" s="50"/>
      <c r="SNX725" s="50"/>
      <c r="SNY725" s="50"/>
      <c r="SNZ725" s="50"/>
      <c r="SOA725" s="50"/>
      <c r="SOB725" s="50"/>
      <c r="SOC725" s="50"/>
      <c r="SOD725" s="50"/>
      <c r="SOE725" s="50"/>
      <c r="SOF725" s="50"/>
      <c r="SOG725" s="50"/>
      <c r="SOH725" s="50"/>
      <c r="SOI725" s="50"/>
      <c r="SOJ725" s="50"/>
      <c r="SOK725" s="50"/>
      <c r="SOL725" s="50"/>
      <c r="SOM725" s="50"/>
      <c r="SON725" s="50"/>
      <c r="SOO725" s="50"/>
      <c r="SOP725" s="50"/>
      <c r="SOQ725" s="50"/>
      <c r="SOR725" s="50"/>
      <c r="SOS725" s="50"/>
      <c r="SOT725" s="50"/>
      <c r="SOU725" s="50"/>
      <c r="SOV725" s="50"/>
      <c r="SOW725" s="50"/>
      <c r="SOX725" s="50"/>
      <c r="SOY725" s="50"/>
      <c r="SOZ725" s="50"/>
      <c r="SPA725" s="50"/>
      <c r="SPB725" s="50"/>
      <c r="SPC725" s="50"/>
      <c r="SPD725" s="50"/>
      <c r="SPE725" s="50"/>
      <c r="SPF725" s="50"/>
      <c r="SPG725" s="50"/>
      <c r="SPH725" s="50"/>
      <c r="SPI725" s="50"/>
      <c r="SPJ725" s="50"/>
      <c r="SPK725" s="50"/>
      <c r="SPL725" s="50"/>
      <c r="SPM725" s="50"/>
      <c r="SPN725" s="50"/>
      <c r="SPO725" s="50"/>
      <c r="SPP725" s="50"/>
      <c r="SPQ725" s="50"/>
      <c r="SPR725" s="50"/>
      <c r="SPS725" s="50"/>
      <c r="SPT725" s="50"/>
      <c r="SPU725" s="50"/>
      <c r="SPV725" s="50"/>
      <c r="SPW725" s="50"/>
      <c r="SPX725" s="50"/>
      <c r="SPY725" s="50"/>
      <c r="SPZ725" s="50"/>
      <c r="SQA725" s="50"/>
      <c r="SQB725" s="50"/>
      <c r="SQC725" s="50"/>
      <c r="SQD725" s="50"/>
      <c r="SQE725" s="50"/>
      <c r="SQF725" s="50"/>
      <c r="SQG725" s="50"/>
      <c r="SQH725" s="50"/>
      <c r="SQI725" s="50"/>
      <c r="SQJ725" s="50"/>
      <c r="SQK725" s="50"/>
      <c r="SQL725" s="50"/>
      <c r="SQM725" s="50"/>
      <c r="SQN725" s="50"/>
      <c r="SQO725" s="50"/>
      <c r="SQP725" s="50"/>
      <c r="SQQ725" s="50"/>
      <c r="SQR725" s="50"/>
      <c r="SQS725" s="50"/>
      <c r="SQT725" s="50"/>
      <c r="SQU725" s="50"/>
      <c r="SQV725" s="50"/>
      <c r="SQW725" s="50"/>
      <c r="SQX725" s="50"/>
      <c r="SQY725" s="50"/>
      <c r="SQZ725" s="50"/>
      <c r="SRB725" s="50"/>
      <c r="SRD725" s="50"/>
      <c r="SRE725" s="50"/>
      <c r="SRF725" s="50"/>
      <c r="SRG725" s="50"/>
      <c r="SRH725" s="50"/>
      <c r="SRI725" s="50"/>
      <c r="SRJ725" s="50"/>
      <c r="SRK725" s="50"/>
      <c r="SRP725" s="50"/>
      <c r="SRQ725" s="50"/>
      <c r="SRR725" s="50"/>
      <c r="SRS725" s="50"/>
      <c r="SRT725" s="50"/>
      <c r="SRU725" s="50"/>
      <c r="SRV725" s="50"/>
      <c r="SRW725" s="50"/>
      <c r="SRX725" s="50"/>
      <c r="SRY725" s="50"/>
      <c r="SRZ725" s="50"/>
      <c r="SSA725" s="50"/>
      <c r="SSB725" s="50"/>
      <c r="SSC725" s="50"/>
      <c r="SSD725" s="50"/>
      <c r="SSE725" s="50"/>
      <c r="SSF725" s="50"/>
      <c r="SSG725" s="50"/>
      <c r="SSH725" s="50"/>
      <c r="SSI725" s="50"/>
      <c r="SSJ725" s="50"/>
      <c r="SSK725" s="50"/>
      <c r="SSL725" s="50"/>
      <c r="SSM725" s="50"/>
      <c r="SSN725" s="50"/>
      <c r="SSO725" s="50"/>
      <c r="SSP725" s="50"/>
      <c r="SSQ725" s="50"/>
      <c r="SSR725" s="50"/>
      <c r="SSS725" s="50"/>
      <c r="SST725" s="50"/>
      <c r="SSU725" s="50"/>
      <c r="SSV725" s="50"/>
      <c r="SSW725" s="50"/>
      <c r="SSX725" s="50"/>
      <c r="SSY725" s="50"/>
      <c r="SSZ725" s="50"/>
      <c r="STA725" s="50"/>
      <c r="STB725" s="50"/>
      <c r="STC725" s="50"/>
      <c r="STD725" s="50"/>
      <c r="STE725" s="50"/>
      <c r="STF725" s="50"/>
      <c r="STG725" s="50"/>
      <c r="STH725" s="50"/>
      <c r="STI725" s="50"/>
      <c r="STJ725" s="50"/>
      <c r="STK725" s="50"/>
      <c r="STL725" s="50"/>
      <c r="STM725" s="50"/>
      <c r="STN725" s="50"/>
      <c r="STO725" s="50"/>
      <c r="STP725" s="50"/>
      <c r="STQ725" s="50"/>
      <c r="STR725" s="50"/>
      <c r="STS725" s="50"/>
      <c r="STT725" s="50"/>
      <c r="STU725" s="50"/>
      <c r="STV725" s="50"/>
      <c r="STW725" s="50"/>
      <c r="STX725" s="50"/>
      <c r="STY725" s="50"/>
      <c r="STZ725" s="50"/>
      <c r="SUA725" s="50"/>
      <c r="SUB725" s="50"/>
      <c r="SUC725" s="50"/>
      <c r="SUD725" s="50"/>
      <c r="SUE725" s="50"/>
      <c r="SUF725" s="50"/>
      <c r="SUG725" s="50"/>
      <c r="SUH725" s="50"/>
      <c r="SUI725" s="50"/>
      <c r="SUJ725" s="50"/>
      <c r="SUK725" s="50"/>
      <c r="SUL725" s="50"/>
      <c r="SUM725" s="50"/>
      <c r="SUN725" s="50"/>
      <c r="SUO725" s="50"/>
      <c r="SUP725" s="50"/>
      <c r="SUQ725" s="50"/>
      <c r="SUR725" s="50"/>
      <c r="SUS725" s="50"/>
      <c r="SUT725" s="50"/>
      <c r="SUU725" s="50"/>
      <c r="SUV725" s="50"/>
      <c r="SUW725" s="50"/>
      <c r="SUX725" s="50"/>
      <c r="SUY725" s="50"/>
      <c r="SUZ725" s="50"/>
      <c r="SVA725" s="50"/>
      <c r="SVB725" s="50"/>
      <c r="SVC725" s="50"/>
      <c r="SVD725" s="50"/>
      <c r="SVE725" s="50"/>
      <c r="SVF725" s="50"/>
      <c r="SVG725" s="50"/>
      <c r="SVH725" s="50"/>
      <c r="SVI725" s="50"/>
      <c r="SVJ725" s="50"/>
      <c r="SVK725" s="50"/>
      <c r="SVL725" s="50"/>
      <c r="SVM725" s="50"/>
      <c r="SVN725" s="50"/>
      <c r="SVO725" s="50"/>
      <c r="SVP725" s="50"/>
      <c r="SVQ725" s="50"/>
      <c r="SVR725" s="50"/>
      <c r="SVS725" s="50"/>
      <c r="SVT725" s="50"/>
      <c r="SVU725" s="50"/>
      <c r="SVV725" s="50"/>
      <c r="SVW725" s="50"/>
      <c r="SVX725" s="50"/>
      <c r="SVY725" s="50"/>
      <c r="SVZ725" s="50"/>
      <c r="SWA725" s="50"/>
      <c r="SWB725" s="50"/>
      <c r="SWC725" s="50"/>
      <c r="SWD725" s="50"/>
      <c r="SWE725" s="50"/>
      <c r="SWF725" s="50"/>
      <c r="SWG725" s="50"/>
      <c r="SWH725" s="50"/>
      <c r="SWI725" s="50"/>
      <c r="SWJ725" s="50"/>
      <c r="SWK725" s="50"/>
      <c r="SWL725" s="50"/>
      <c r="SWM725" s="50"/>
      <c r="SWN725" s="50"/>
      <c r="SWO725" s="50"/>
      <c r="SWP725" s="50"/>
      <c r="SWQ725" s="50"/>
      <c r="SWR725" s="50"/>
      <c r="SWS725" s="50"/>
      <c r="SWT725" s="50"/>
      <c r="SWU725" s="50"/>
      <c r="SWV725" s="50"/>
      <c r="SWW725" s="50"/>
      <c r="SWX725" s="50"/>
      <c r="SWY725" s="50"/>
      <c r="SWZ725" s="50"/>
      <c r="SXA725" s="50"/>
      <c r="SXB725" s="50"/>
      <c r="SXC725" s="50"/>
      <c r="SXD725" s="50"/>
      <c r="SXE725" s="50"/>
      <c r="SXF725" s="50"/>
      <c r="SXG725" s="50"/>
      <c r="SXH725" s="50"/>
      <c r="SXI725" s="50"/>
      <c r="SXJ725" s="50"/>
      <c r="SXK725" s="50"/>
      <c r="SXL725" s="50"/>
      <c r="SXM725" s="50"/>
      <c r="SXN725" s="50"/>
      <c r="SXO725" s="50"/>
      <c r="SXP725" s="50"/>
      <c r="SXQ725" s="50"/>
      <c r="SXR725" s="50"/>
      <c r="SXS725" s="50"/>
      <c r="SXT725" s="50"/>
      <c r="SXU725" s="50"/>
      <c r="SXV725" s="50"/>
      <c r="SXW725" s="50"/>
      <c r="SXX725" s="50"/>
      <c r="SXY725" s="50"/>
      <c r="SXZ725" s="50"/>
      <c r="SYA725" s="50"/>
      <c r="SYB725" s="50"/>
      <c r="SYC725" s="50"/>
      <c r="SYD725" s="50"/>
      <c r="SYE725" s="50"/>
      <c r="SYF725" s="50"/>
      <c r="SYG725" s="50"/>
      <c r="SYH725" s="50"/>
      <c r="SYI725" s="50"/>
      <c r="SYJ725" s="50"/>
      <c r="SYK725" s="50"/>
      <c r="SYL725" s="50"/>
      <c r="SYM725" s="50"/>
      <c r="SYN725" s="50"/>
      <c r="SYO725" s="50"/>
      <c r="SYP725" s="50"/>
      <c r="SYQ725" s="50"/>
      <c r="SYR725" s="50"/>
      <c r="SYS725" s="50"/>
      <c r="SYT725" s="50"/>
      <c r="SYU725" s="50"/>
      <c r="SYV725" s="50"/>
      <c r="SYW725" s="50"/>
      <c r="SYX725" s="50"/>
      <c r="SYY725" s="50"/>
      <c r="SYZ725" s="50"/>
      <c r="SZA725" s="50"/>
      <c r="SZB725" s="50"/>
      <c r="SZC725" s="50"/>
      <c r="SZD725" s="50"/>
      <c r="SZE725" s="50"/>
      <c r="SZF725" s="50"/>
      <c r="SZG725" s="50"/>
      <c r="SZH725" s="50"/>
      <c r="SZI725" s="50"/>
      <c r="SZJ725" s="50"/>
      <c r="SZK725" s="50"/>
      <c r="SZL725" s="50"/>
      <c r="SZM725" s="50"/>
      <c r="SZN725" s="50"/>
      <c r="SZO725" s="50"/>
      <c r="SZP725" s="50"/>
      <c r="SZQ725" s="50"/>
      <c r="SZR725" s="50"/>
      <c r="SZS725" s="50"/>
      <c r="SZT725" s="50"/>
      <c r="SZU725" s="50"/>
      <c r="SZV725" s="50"/>
      <c r="SZW725" s="50"/>
      <c r="SZX725" s="50"/>
      <c r="SZY725" s="50"/>
      <c r="SZZ725" s="50"/>
      <c r="TAA725" s="50"/>
      <c r="TAB725" s="50"/>
      <c r="TAC725" s="50"/>
      <c r="TAD725" s="50"/>
      <c r="TAE725" s="50"/>
      <c r="TAF725" s="50"/>
      <c r="TAG725" s="50"/>
      <c r="TAH725" s="50"/>
      <c r="TAI725" s="50"/>
      <c r="TAJ725" s="50"/>
      <c r="TAK725" s="50"/>
      <c r="TAL725" s="50"/>
      <c r="TAM725" s="50"/>
      <c r="TAN725" s="50"/>
      <c r="TAO725" s="50"/>
      <c r="TAP725" s="50"/>
      <c r="TAQ725" s="50"/>
      <c r="TAR725" s="50"/>
      <c r="TAS725" s="50"/>
      <c r="TAT725" s="50"/>
      <c r="TAU725" s="50"/>
      <c r="TAV725" s="50"/>
      <c r="TAX725" s="50"/>
      <c r="TAZ725" s="50"/>
      <c r="TBA725" s="50"/>
      <c r="TBB725" s="50"/>
      <c r="TBC725" s="50"/>
      <c r="TBD725" s="50"/>
      <c r="TBE725" s="50"/>
      <c r="TBF725" s="50"/>
      <c r="TBG725" s="50"/>
      <c r="TBL725" s="50"/>
      <c r="TBM725" s="50"/>
      <c r="TBN725" s="50"/>
      <c r="TBO725" s="50"/>
      <c r="TBP725" s="50"/>
      <c r="TBQ725" s="50"/>
      <c r="TBR725" s="50"/>
      <c r="TBS725" s="50"/>
      <c r="TBT725" s="50"/>
      <c r="TBU725" s="50"/>
      <c r="TBV725" s="50"/>
      <c r="TBW725" s="50"/>
      <c r="TBX725" s="50"/>
      <c r="TBY725" s="50"/>
      <c r="TBZ725" s="50"/>
      <c r="TCA725" s="50"/>
      <c r="TCB725" s="50"/>
      <c r="TCC725" s="50"/>
      <c r="TCD725" s="50"/>
      <c r="TCE725" s="50"/>
      <c r="TCF725" s="50"/>
      <c r="TCG725" s="50"/>
      <c r="TCH725" s="50"/>
      <c r="TCI725" s="50"/>
      <c r="TCJ725" s="50"/>
      <c r="TCK725" s="50"/>
      <c r="TCL725" s="50"/>
      <c r="TCM725" s="50"/>
      <c r="TCN725" s="50"/>
      <c r="TCO725" s="50"/>
      <c r="TCP725" s="50"/>
      <c r="TCQ725" s="50"/>
      <c r="TCR725" s="50"/>
      <c r="TCS725" s="50"/>
      <c r="TCT725" s="50"/>
      <c r="TCU725" s="50"/>
      <c r="TCV725" s="50"/>
      <c r="TCW725" s="50"/>
      <c r="TCX725" s="50"/>
      <c r="TCY725" s="50"/>
      <c r="TCZ725" s="50"/>
      <c r="TDA725" s="50"/>
      <c r="TDB725" s="50"/>
      <c r="TDC725" s="50"/>
      <c r="TDD725" s="50"/>
      <c r="TDE725" s="50"/>
      <c r="TDF725" s="50"/>
      <c r="TDG725" s="50"/>
      <c r="TDH725" s="50"/>
      <c r="TDI725" s="50"/>
      <c r="TDJ725" s="50"/>
      <c r="TDK725" s="50"/>
      <c r="TDL725" s="50"/>
      <c r="TDM725" s="50"/>
      <c r="TDN725" s="50"/>
      <c r="TDO725" s="50"/>
      <c r="TDP725" s="50"/>
      <c r="TDQ725" s="50"/>
      <c r="TDR725" s="50"/>
      <c r="TDS725" s="50"/>
      <c r="TDT725" s="50"/>
      <c r="TDU725" s="50"/>
      <c r="TDV725" s="50"/>
      <c r="TDW725" s="50"/>
      <c r="TDX725" s="50"/>
      <c r="TDY725" s="50"/>
      <c r="TDZ725" s="50"/>
      <c r="TEA725" s="50"/>
      <c r="TEB725" s="50"/>
      <c r="TEC725" s="50"/>
      <c r="TED725" s="50"/>
      <c r="TEE725" s="50"/>
      <c r="TEF725" s="50"/>
      <c r="TEG725" s="50"/>
      <c r="TEH725" s="50"/>
      <c r="TEI725" s="50"/>
      <c r="TEJ725" s="50"/>
      <c r="TEK725" s="50"/>
      <c r="TEL725" s="50"/>
      <c r="TEM725" s="50"/>
      <c r="TEN725" s="50"/>
      <c r="TEO725" s="50"/>
      <c r="TEP725" s="50"/>
      <c r="TEQ725" s="50"/>
      <c r="TER725" s="50"/>
      <c r="TES725" s="50"/>
      <c r="TET725" s="50"/>
      <c r="TEU725" s="50"/>
      <c r="TEV725" s="50"/>
      <c r="TEW725" s="50"/>
      <c r="TEX725" s="50"/>
      <c r="TEY725" s="50"/>
      <c r="TEZ725" s="50"/>
      <c r="TFA725" s="50"/>
      <c r="TFB725" s="50"/>
      <c r="TFC725" s="50"/>
      <c r="TFD725" s="50"/>
      <c r="TFE725" s="50"/>
      <c r="TFF725" s="50"/>
      <c r="TFG725" s="50"/>
      <c r="TFH725" s="50"/>
      <c r="TFI725" s="50"/>
      <c r="TFJ725" s="50"/>
      <c r="TFK725" s="50"/>
      <c r="TFL725" s="50"/>
      <c r="TFM725" s="50"/>
      <c r="TFN725" s="50"/>
      <c r="TFO725" s="50"/>
      <c r="TFP725" s="50"/>
      <c r="TFQ725" s="50"/>
      <c r="TFR725" s="50"/>
      <c r="TFS725" s="50"/>
      <c r="TFT725" s="50"/>
      <c r="TFU725" s="50"/>
      <c r="TFV725" s="50"/>
      <c r="TFW725" s="50"/>
      <c r="TFX725" s="50"/>
      <c r="TFY725" s="50"/>
      <c r="TFZ725" s="50"/>
      <c r="TGA725" s="50"/>
      <c r="TGB725" s="50"/>
      <c r="TGC725" s="50"/>
      <c r="TGD725" s="50"/>
      <c r="TGE725" s="50"/>
      <c r="TGF725" s="50"/>
      <c r="TGG725" s="50"/>
      <c r="TGH725" s="50"/>
      <c r="TGI725" s="50"/>
      <c r="TGJ725" s="50"/>
      <c r="TGK725" s="50"/>
      <c r="TGL725" s="50"/>
      <c r="TGM725" s="50"/>
      <c r="TGN725" s="50"/>
      <c r="TGO725" s="50"/>
      <c r="TGP725" s="50"/>
      <c r="TGQ725" s="50"/>
      <c r="TGR725" s="50"/>
      <c r="TGS725" s="50"/>
      <c r="TGT725" s="50"/>
      <c r="TGU725" s="50"/>
      <c r="TGV725" s="50"/>
      <c r="TGW725" s="50"/>
      <c r="TGX725" s="50"/>
      <c r="TGY725" s="50"/>
      <c r="TGZ725" s="50"/>
      <c r="THA725" s="50"/>
      <c r="THB725" s="50"/>
      <c r="THC725" s="50"/>
      <c r="THD725" s="50"/>
      <c r="THE725" s="50"/>
      <c r="THF725" s="50"/>
      <c r="THG725" s="50"/>
      <c r="THH725" s="50"/>
      <c r="THI725" s="50"/>
      <c r="THJ725" s="50"/>
      <c r="THK725" s="50"/>
      <c r="THL725" s="50"/>
      <c r="THM725" s="50"/>
      <c r="THN725" s="50"/>
      <c r="THO725" s="50"/>
      <c r="THP725" s="50"/>
      <c r="THQ725" s="50"/>
      <c r="THR725" s="50"/>
      <c r="THS725" s="50"/>
      <c r="THT725" s="50"/>
      <c r="THU725" s="50"/>
      <c r="THV725" s="50"/>
      <c r="THW725" s="50"/>
      <c r="THX725" s="50"/>
      <c r="THY725" s="50"/>
      <c r="THZ725" s="50"/>
      <c r="TIA725" s="50"/>
      <c r="TIB725" s="50"/>
      <c r="TIC725" s="50"/>
      <c r="TID725" s="50"/>
      <c r="TIE725" s="50"/>
      <c r="TIF725" s="50"/>
      <c r="TIG725" s="50"/>
      <c r="TIH725" s="50"/>
      <c r="TII725" s="50"/>
      <c r="TIJ725" s="50"/>
      <c r="TIK725" s="50"/>
      <c r="TIL725" s="50"/>
      <c r="TIM725" s="50"/>
      <c r="TIN725" s="50"/>
      <c r="TIO725" s="50"/>
      <c r="TIP725" s="50"/>
      <c r="TIQ725" s="50"/>
      <c r="TIR725" s="50"/>
      <c r="TIS725" s="50"/>
      <c r="TIT725" s="50"/>
      <c r="TIU725" s="50"/>
      <c r="TIV725" s="50"/>
      <c r="TIW725" s="50"/>
      <c r="TIX725" s="50"/>
      <c r="TIY725" s="50"/>
      <c r="TIZ725" s="50"/>
      <c r="TJA725" s="50"/>
      <c r="TJB725" s="50"/>
      <c r="TJC725" s="50"/>
      <c r="TJD725" s="50"/>
      <c r="TJE725" s="50"/>
      <c r="TJF725" s="50"/>
      <c r="TJG725" s="50"/>
      <c r="TJH725" s="50"/>
      <c r="TJI725" s="50"/>
      <c r="TJJ725" s="50"/>
      <c r="TJK725" s="50"/>
      <c r="TJL725" s="50"/>
      <c r="TJM725" s="50"/>
      <c r="TJN725" s="50"/>
      <c r="TJO725" s="50"/>
      <c r="TJP725" s="50"/>
      <c r="TJQ725" s="50"/>
      <c r="TJR725" s="50"/>
      <c r="TJS725" s="50"/>
      <c r="TJT725" s="50"/>
      <c r="TJU725" s="50"/>
      <c r="TJV725" s="50"/>
      <c r="TJW725" s="50"/>
      <c r="TJX725" s="50"/>
      <c r="TJY725" s="50"/>
      <c r="TJZ725" s="50"/>
      <c r="TKA725" s="50"/>
      <c r="TKB725" s="50"/>
      <c r="TKC725" s="50"/>
      <c r="TKD725" s="50"/>
      <c r="TKE725" s="50"/>
      <c r="TKF725" s="50"/>
      <c r="TKG725" s="50"/>
      <c r="TKH725" s="50"/>
      <c r="TKI725" s="50"/>
      <c r="TKJ725" s="50"/>
      <c r="TKK725" s="50"/>
      <c r="TKL725" s="50"/>
      <c r="TKM725" s="50"/>
      <c r="TKN725" s="50"/>
      <c r="TKO725" s="50"/>
      <c r="TKP725" s="50"/>
      <c r="TKQ725" s="50"/>
      <c r="TKR725" s="50"/>
      <c r="TKT725" s="50"/>
      <c r="TKV725" s="50"/>
      <c r="TKW725" s="50"/>
      <c r="TKX725" s="50"/>
      <c r="TKY725" s="50"/>
      <c r="TKZ725" s="50"/>
      <c r="TLA725" s="50"/>
      <c r="TLB725" s="50"/>
      <c r="TLC725" s="50"/>
      <c r="TLH725" s="50"/>
      <c r="TLI725" s="50"/>
      <c r="TLJ725" s="50"/>
      <c r="TLK725" s="50"/>
      <c r="TLL725" s="50"/>
      <c r="TLM725" s="50"/>
      <c r="TLN725" s="50"/>
      <c r="TLO725" s="50"/>
      <c r="TLP725" s="50"/>
      <c r="TLQ725" s="50"/>
      <c r="TLR725" s="50"/>
      <c r="TLS725" s="50"/>
      <c r="TLT725" s="50"/>
      <c r="TLU725" s="50"/>
      <c r="TLV725" s="50"/>
      <c r="TLW725" s="50"/>
      <c r="TLX725" s="50"/>
      <c r="TLY725" s="50"/>
      <c r="TLZ725" s="50"/>
      <c r="TMA725" s="50"/>
      <c r="TMB725" s="50"/>
      <c r="TMC725" s="50"/>
      <c r="TMD725" s="50"/>
      <c r="TME725" s="50"/>
      <c r="TMF725" s="50"/>
      <c r="TMG725" s="50"/>
      <c r="TMH725" s="50"/>
      <c r="TMI725" s="50"/>
      <c r="TMJ725" s="50"/>
      <c r="TMK725" s="50"/>
      <c r="TML725" s="50"/>
      <c r="TMM725" s="50"/>
      <c r="TMN725" s="50"/>
      <c r="TMO725" s="50"/>
      <c r="TMP725" s="50"/>
      <c r="TMQ725" s="50"/>
      <c r="TMR725" s="50"/>
      <c r="TMS725" s="50"/>
      <c r="TMT725" s="50"/>
      <c r="TMU725" s="50"/>
      <c r="TMV725" s="50"/>
      <c r="TMW725" s="50"/>
      <c r="TMX725" s="50"/>
      <c r="TMY725" s="50"/>
      <c r="TMZ725" s="50"/>
      <c r="TNA725" s="50"/>
      <c r="TNB725" s="50"/>
      <c r="TNC725" s="50"/>
      <c r="TND725" s="50"/>
      <c r="TNE725" s="50"/>
      <c r="TNF725" s="50"/>
      <c r="TNG725" s="50"/>
      <c r="TNH725" s="50"/>
      <c r="TNI725" s="50"/>
      <c r="TNJ725" s="50"/>
      <c r="TNK725" s="50"/>
      <c r="TNL725" s="50"/>
      <c r="TNM725" s="50"/>
      <c r="TNN725" s="50"/>
      <c r="TNO725" s="50"/>
      <c r="TNP725" s="50"/>
      <c r="TNQ725" s="50"/>
      <c r="TNR725" s="50"/>
      <c r="TNS725" s="50"/>
      <c r="TNT725" s="50"/>
      <c r="TNU725" s="50"/>
      <c r="TNV725" s="50"/>
      <c r="TNW725" s="50"/>
      <c r="TNX725" s="50"/>
      <c r="TNY725" s="50"/>
      <c r="TNZ725" s="50"/>
      <c r="TOA725" s="50"/>
      <c r="TOB725" s="50"/>
      <c r="TOC725" s="50"/>
      <c r="TOD725" s="50"/>
      <c r="TOE725" s="50"/>
      <c r="TOF725" s="50"/>
      <c r="TOG725" s="50"/>
      <c r="TOH725" s="50"/>
      <c r="TOI725" s="50"/>
      <c r="TOJ725" s="50"/>
      <c r="TOK725" s="50"/>
      <c r="TOL725" s="50"/>
      <c r="TOM725" s="50"/>
      <c r="TON725" s="50"/>
      <c r="TOO725" s="50"/>
      <c r="TOP725" s="50"/>
      <c r="TOQ725" s="50"/>
      <c r="TOR725" s="50"/>
      <c r="TOS725" s="50"/>
      <c r="TOT725" s="50"/>
      <c r="TOU725" s="50"/>
      <c r="TOV725" s="50"/>
      <c r="TOW725" s="50"/>
      <c r="TOX725" s="50"/>
      <c r="TOY725" s="50"/>
      <c r="TOZ725" s="50"/>
      <c r="TPA725" s="50"/>
      <c r="TPB725" s="50"/>
      <c r="TPC725" s="50"/>
      <c r="TPD725" s="50"/>
      <c r="TPE725" s="50"/>
      <c r="TPF725" s="50"/>
      <c r="TPG725" s="50"/>
      <c r="TPH725" s="50"/>
      <c r="TPI725" s="50"/>
      <c r="TPJ725" s="50"/>
      <c r="TPK725" s="50"/>
      <c r="TPL725" s="50"/>
      <c r="TPM725" s="50"/>
      <c r="TPN725" s="50"/>
      <c r="TPO725" s="50"/>
      <c r="TPP725" s="50"/>
      <c r="TPQ725" s="50"/>
      <c r="TPR725" s="50"/>
      <c r="TPS725" s="50"/>
      <c r="TPT725" s="50"/>
      <c r="TPU725" s="50"/>
      <c r="TPV725" s="50"/>
      <c r="TPW725" s="50"/>
      <c r="TPX725" s="50"/>
      <c r="TPY725" s="50"/>
      <c r="TPZ725" s="50"/>
      <c r="TQA725" s="50"/>
      <c r="TQB725" s="50"/>
      <c r="TQC725" s="50"/>
      <c r="TQD725" s="50"/>
      <c r="TQE725" s="50"/>
      <c r="TQF725" s="50"/>
      <c r="TQG725" s="50"/>
      <c r="TQH725" s="50"/>
      <c r="TQI725" s="50"/>
      <c r="TQJ725" s="50"/>
      <c r="TQK725" s="50"/>
      <c r="TQL725" s="50"/>
      <c r="TQM725" s="50"/>
      <c r="TQN725" s="50"/>
      <c r="TQO725" s="50"/>
      <c r="TQP725" s="50"/>
      <c r="TQQ725" s="50"/>
      <c r="TQR725" s="50"/>
      <c r="TQS725" s="50"/>
      <c r="TQT725" s="50"/>
      <c r="TQU725" s="50"/>
      <c r="TQV725" s="50"/>
      <c r="TQW725" s="50"/>
      <c r="TQX725" s="50"/>
      <c r="TQY725" s="50"/>
      <c r="TQZ725" s="50"/>
      <c r="TRA725" s="50"/>
      <c r="TRB725" s="50"/>
      <c r="TRC725" s="50"/>
      <c r="TRD725" s="50"/>
      <c r="TRE725" s="50"/>
      <c r="TRF725" s="50"/>
      <c r="TRG725" s="50"/>
      <c r="TRH725" s="50"/>
      <c r="TRI725" s="50"/>
      <c r="TRJ725" s="50"/>
      <c r="TRK725" s="50"/>
      <c r="TRL725" s="50"/>
      <c r="TRM725" s="50"/>
      <c r="TRN725" s="50"/>
      <c r="TRO725" s="50"/>
      <c r="TRP725" s="50"/>
      <c r="TRQ725" s="50"/>
      <c r="TRR725" s="50"/>
      <c r="TRS725" s="50"/>
      <c r="TRT725" s="50"/>
      <c r="TRU725" s="50"/>
      <c r="TRV725" s="50"/>
      <c r="TRW725" s="50"/>
      <c r="TRX725" s="50"/>
      <c r="TRY725" s="50"/>
      <c r="TRZ725" s="50"/>
      <c r="TSA725" s="50"/>
      <c r="TSB725" s="50"/>
      <c r="TSC725" s="50"/>
      <c r="TSD725" s="50"/>
      <c r="TSE725" s="50"/>
      <c r="TSF725" s="50"/>
      <c r="TSG725" s="50"/>
      <c r="TSH725" s="50"/>
      <c r="TSI725" s="50"/>
      <c r="TSJ725" s="50"/>
      <c r="TSK725" s="50"/>
      <c r="TSL725" s="50"/>
      <c r="TSM725" s="50"/>
      <c r="TSN725" s="50"/>
      <c r="TSO725" s="50"/>
      <c r="TSP725" s="50"/>
      <c r="TSQ725" s="50"/>
      <c r="TSR725" s="50"/>
      <c r="TSS725" s="50"/>
      <c r="TST725" s="50"/>
      <c r="TSU725" s="50"/>
      <c r="TSV725" s="50"/>
      <c r="TSW725" s="50"/>
      <c r="TSX725" s="50"/>
      <c r="TSY725" s="50"/>
      <c r="TSZ725" s="50"/>
      <c r="TTA725" s="50"/>
      <c r="TTB725" s="50"/>
      <c r="TTC725" s="50"/>
      <c r="TTD725" s="50"/>
      <c r="TTE725" s="50"/>
      <c r="TTF725" s="50"/>
      <c r="TTG725" s="50"/>
      <c r="TTH725" s="50"/>
      <c r="TTI725" s="50"/>
      <c r="TTJ725" s="50"/>
      <c r="TTK725" s="50"/>
      <c r="TTL725" s="50"/>
      <c r="TTM725" s="50"/>
      <c r="TTN725" s="50"/>
      <c r="TTO725" s="50"/>
      <c r="TTP725" s="50"/>
      <c r="TTQ725" s="50"/>
      <c r="TTR725" s="50"/>
      <c r="TTS725" s="50"/>
      <c r="TTT725" s="50"/>
      <c r="TTU725" s="50"/>
      <c r="TTV725" s="50"/>
      <c r="TTW725" s="50"/>
      <c r="TTX725" s="50"/>
      <c r="TTY725" s="50"/>
      <c r="TTZ725" s="50"/>
      <c r="TUA725" s="50"/>
      <c r="TUB725" s="50"/>
      <c r="TUC725" s="50"/>
      <c r="TUD725" s="50"/>
      <c r="TUE725" s="50"/>
      <c r="TUF725" s="50"/>
      <c r="TUG725" s="50"/>
      <c r="TUH725" s="50"/>
      <c r="TUI725" s="50"/>
      <c r="TUJ725" s="50"/>
      <c r="TUK725" s="50"/>
      <c r="TUL725" s="50"/>
      <c r="TUM725" s="50"/>
      <c r="TUN725" s="50"/>
      <c r="TUP725" s="50"/>
      <c r="TUR725" s="50"/>
      <c r="TUS725" s="50"/>
      <c r="TUT725" s="50"/>
      <c r="TUU725" s="50"/>
      <c r="TUV725" s="50"/>
      <c r="TUW725" s="50"/>
      <c r="TUX725" s="50"/>
      <c r="TUY725" s="50"/>
      <c r="TVD725" s="50"/>
      <c r="TVE725" s="50"/>
      <c r="TVF725" s="50"/>
      <c r="TVG725" s="50"/>
      <c r="TVH725" s="50"/>
      <c r="TVI725" s="50"/>
      <c r="TVJ725" s="50"/>
      <c r="TVK725" s="50"/>
      <c r="TVL725" s="50"/>
      <c r="TVM725" s="50"/>
      <c r="TVN725" s="50"/>
      <c r="TVO725" s="50"/>
      <c r="TVP725" s="50"/>
      <c r="TVQ725" s="50"/>
      <c r="TVR725" s="50"/>
      <c r="TVS725" s="50"/>
      <c r="TVT725" s="50"/>
      <c r="TVU725" s="50"/>
      <c r="TVV725" s="50"/>
      <c r="TVW725" s="50"/>
      <c r="TVX725" s="50"/>
      <c r="TVY725" s="50"/>
      <c r="TVZ725" s="50"/>
      <c r="TWA725" s="50"/>
      <c r="TWB725" s="50"/>
      <c r="TWC725" s="50"/>
      <c r="TWD725" s="50"/>
      <c r="TWE725" s="50"/>
      <c r="TWF725" s="50"/>
      <c r="TWG725" s="50"/>
      <c r="TWH725" s="50"/>
      <c r="TWI725" s="50"/>
      <c r="TWJ725" s="50"/>
      <c r="TWK725" s="50"/>
      <c r="TWL725" s="50"/>
      <c r="TWM725" s="50"/>
      <c r="TWN725" s="50"/>
      <c r="TWO725" s="50"/>
      <c r="TWP725" s="50"/>
      <c r="TWQ725" s="50"/>
      <c r="TWR725" s="50"/>
      <c r="TWS725" s="50"/>
      <c r="TWT725" s="50"/>
      <c r="TWU725" s="50"/>
      <c r="TWV725" s="50"/>
      <c r="TWW725" s="50"/>
      <c r="TWX725" s="50"/>
      <c r="TWY725" s="50"/>
      <c r="TWZ725" s="50"/>
      <c r="TXA725" s="50"/>
      <c r="TXB725" s="50"/>
      <c r="TXC725" s="50"/>
      <c r="TXD725" s="50"/>
      <c r="TXE725" s="50"/>
      <c r="TXF725" s="50"/>
      <c r="TXG725" s="50"/>
      <c r="TXH725" s="50"/>
      <c r="TXI725" s="50"/>
      <c r="TXJ725" s="50"/>
      <c r="TXK725" s="50"/>
      <c r="TXL725" s="50"/>
      <c r="TXM725" s="50"/>
      <c r="TXN725" s="50"/>
      <c r="TXO725" s="50"/>
      <c r="TXP725" s="50"/>
      <c r="TXQ725" s="50"/>
      <c r="TXR725" s="50"/>
      <c r="TXS725" s="50"/>
      <c r="TXT725" s="50"/>
      <c r="TXU725" s="50"/>
      <c r="TXV725" s="50"/>
      <c r="TXW725" s="50"/>
      <c r="TXX725" s="50"/>
      <c r="TXY725" s="50"/>
      <c r="TXZ725" s="50"/>
      <c r="TYA725" s="50"/>
      <c r="TYB725" s="50"/>
      <c r="TYC725" s="50"/>
      <c r="TYD725" s="50"/>
      <c r="TYE725" s="50"/>
      <c r="TYF725" s="50"/>
      <c r="TYG725" s="50"/>
      <c r="TYH725" s="50"/>
      <c r="TYI725" s="50"/>
      <c r="TYJ725" s="50"/>
      <c r="TYK725" s="50"/>
      <c r="TYL725" s="50"/>
      <c r="TYM725" s="50"/>
      <c r="TYN725" s="50"/>
      <c r="TYO725" s="50"/>
      <c r="TYP725" s="50"/>
      <c r="TYQ725" s="50"/>
      <c r="TYR725" s="50"/>
      <c r="TYS725" s="50"/>
      <c r="TYT725" s="50"/>
      <c r="TYU725" s="50"/>
      <c r="TYV725" s="50"/>
      <c r="TYW725" s="50"/>
      <c r="TYX725" s="50"/>
      <c r="TYY725" s="50"/>
      <c r="TYZ725" s="50"/>
      <c r="TZA725" s="50"/>
      <c r="TZB725" s="50"/>
      <c r="TZC725" s="50"/>
      <c r="TZD725" s="50"/>
      <c r="TZE725" s="50"/>
      <c r="TZF725" s="50"/>
      <c r="TZG725" s="50"/>
      <c r="TZH725" s="50"/>
      <c r="TZI725" s="50"/>
      <c r="TZJ725" s="50"/>
      <c r="TZK725" s="50"/>
      <c r="TZL725" s="50"/>
      <c r="TZM725" s="50"/>
      <c r="TZN725" s="50"/>
      <c r="TZO725" s="50"/>
      <c r="TZP725" s="50"/>
      <c r="TZQ725" s="50"/>
      <c r="TZR725" s="50"/>
      <c r="TZS725" s="50"/>
      <c r="TZT725" s="50"/>
      <c r="TZU725" s="50"/>
      <c r="TZV725" s="50"/>
      <c r="TZW725" s="50"/>
      <c r="TZX725" s="50"/>
      <c r="TZY725" s="50"/>
      <c r="TZZ725" s="50"/>
      <c r="UAA725" s="50"/>
      <c r="UAB725" s="50"/>
      <c r="UAC725" s="50"/>
      <c r="UAD725" s="50"/>
      <c r="UAE725" s="50"/>
      <c r="UAF725" s="50"/>
      <c r="UAG725" s="50"/>
      <c r="UAH725" s="50"/>
      <c r="UAI725" s="50"/>
      <c r="UAJ725" s="50"/>
      <c r="UAK725" s="50"/>
      <c r="UAL725" s="50"/>
      <c r="UAM725" s="50"/>
      <c r="UAN725" s="50"/>
      <c r="UAO725" s="50"/>
      <c r="UAP725" s="50"/>
      <c r="UAQ725" s="50"/>
      <c r="UAR725" s="50"/>
      <c r="UAS725" s="50"/>
      <c r="UAT725" s="50"/>
      <c r="UAU725" s="50"/>
      <c r="UAV725" s="50"/>
      <c r="UAW725" s="50"/>
      <c r="UAX725" s="50"/>
      <c r="UAY725" s="50"/>
      <c r="UAZ725" s="50"/>
      <c r="UBA725" s="50"/>
      <c r="UBB725" s="50"/>
      <c r="UBC725" s="50"/>
      <c r="UBD725" s="50"/>
      <c r="UBE725" s="50"/>
      <c r="UBF725" s="50"/>
      <c r="UBG725" s="50"/>
      <c r="UBH725" s="50"/>
      <c r="UBI725" s="50"/>
      <c r="UBJ725" s="50"/>
      <c r="UBK725" s="50"/>
      <c r="UBL725" s="50"/>
      <c r="UBM725" s="50"/>
      <c r="UBN725" s="50"/>
      <c r="UBO725" s="50"/>
      <c r="UBP725" s="50"/>
      <c r="UBQ725" s="50"/>
      <c r="UBR725" s="50"/>
      <c r="UBS725" s="50"/>
      <c r="UBT725" s="50"/>
      <c r="UBU725" s="50"/>
      <c r="UBV725" s="50"/>
      <c r="UBW725" s="50"/>
      <c r="UBX725" s="50"/>
      <c r="UBY725" s="50"/>
      <c r="UBZ725" s="50"/>
      <c r="UCA725" s="50"/>
      <c r="UCB725" s="50"/>
      <c r="UCC725" s="50"/>
      <c r="UCD725" s="50"/>
      <c r="UCE725" s="50"/>
      <c r="UCF725" s="50"/>
      <c r="UCG725" s="50"/>
      <c r="UCH725" s="50"/>
      <c r="UCI725" s="50"/>
      <c r="UCJ725" s="50"/>
      <c r="UCK725" s="50"/>
      <c r="UCL725" s="50"/>
      <c r="UCM725" s="50"/>
      <c r="UCN725" s="50"/>
      <c r="UCO725" s="50"/>
      <c r="UCP725" s="50"/>
      <c r="UCQ725" s="50"/>
      <c r="UCR725" s="50"/>
      <c r="UCS725" s="50"/>
      <c r="UCT725" s="50"/>
      <c r="UCU725" s="50"/>
      <c r="UCV725" s="50"/>
      <c r="UCW725" s="50"/>
      <c r="UCX725" s="50"/>
      <c r="UCY725" s="50"/>
      <c r="UCZ725" s="50"/>
      <c r="UDA725" s="50"/>
      <c r="UDB725" s="50"/>
      <c r="UDC725" s="50"/>
      <c r="UDD725" s="50"/>
      <c r="UDE725" s="50"/>
      <c r="UDF725" s="50"/>
      <c r="UDG725" s="50"/>
      <c r="UDH725" s="50"/>
      <c r="UDI725" s="50"/>
      <c r="UDJ725" s="50"/>
      <c r="UDK725" s="50"/>
      <c r="UDL725" s="50"/>
      <c r="UDM725" s="50"/>
      <c r="UDN725" s="50"/>
      <c r="UDO725" s="50"/>
      <c r="UDP725" s="50"/>
      <c r="UDQ725" s="50"/>
      <c r="UDR725" s="50"/>
      <c r="UDS725" s="50"/>
      <c r="UDT725" s="50"/>
      <c r="UDU725" s="50"/>
      <c r="UDV725" s="50"/>
      <c r="UDW725" s="50"/>
      <c r="UDX725" s="50"/>
      <c r="UDY725" s="50"/>
      <c r="UDZ725" s="50"/>
      <c r="UEA725" s="50"/>
      <c r="UEB725" s="50"/>
      <c r="UEC725" s="50"/>
      <c r="UED725" s="50"/>
      <c r="UEE725" s="50"/>
      <c r="UEF725" s="50"/>
      <c r="UEG725" s="50"/>
      <c r="UEH725" s="50"/>
      <c r="UEI725" s="50"/>
      <c r="UEJ725" s="50"/>
      <c r="UEL725" s="50"/>
      <c r="UEN725" s="50"/>
      <c r="UEO725" s="50"/>
      <c r="UEP725" s="50"/>
      <c r="UEQ725" s="50"/>
      <c r="UER725" s="50"/>
      <c r="UES725" s="50"/>
      <c r="UET725" s="50"/>
      <c r="UEU725" s="50"/>
      <c r="UEZ725" s="50"/>
      <c r="UFA725" s="50"/>
      <c r="UFB725" s="50"/>
      <c r="UFC725" s="50"/>
      <c r="UFD725" s="50"/>
      <c r="UFE725" s="50"/>
      <c r="UFF725" s="50"/>
      <c r="UFG725" s="50"/>
      <c r="UFH725" s="50"/>
      <c r="UFI725" s="50"/>
      <c r="UFJ725" s="50"/>
      <c r="UFK725" s="50"/>
      <c r="UFL725" s="50"/>
      <c r="UFM725" s="50"/>
      <c r="UFN725" s="50"/>
      <c r="UFO725" s="50"/>
      <c r="UFP725" s="50"/>
      <c r="UFQ725" s="50"/>
      <c r="UFR725" s="50"/>
      <c r="UFS725" s="50"/>
      <c r="UFT725" s="50"/>
      <c r="UFU725" s="50"/>
      <c r="UFV725" s="50"/>
      <c r="UFW725" s="50"/>
      <c r="UFX725" s="50"/>
      <c r="UFY725" s="50"/>
      <c r="UFZ725" s="50"/>
      <c r="UGA725" s="50"/>
      <c r="UGB725" s="50"/>
      <c r="UGC725" s="50"/>
      <c r="UGD725" s="50"/>
      <c r="UGE725" s="50"/>
      <c r="UGF725" s="50"/>
      <c r="UGG725" s="50"/>
      <c r="UGH725" s="50"/>
      <c r="UGI725" s="50"/>
      <c r="UGJ725" s="50"/>
      <c r="UGK725" s="50"/>
      <c r="UGL725" s="50"/>
      <c r="UGM725" s="50"/>
      <c r="UGN725" s="50"/>
      <c r="UGO725" s="50"/>
      <c r="UGP725" s="50"/>
      <c r="UGQ725" s="50"/>
      <c r="UGR725" s="50"/>
      <c r="UGS725" s="50"/>
      <c r="UGT725" s="50"/>
      <c r="UGU725" s="50"/>
      <c r="UGV725" s="50"/>
      <c r="UGW725" s="50"/>
      <c r="UGX725" s="50"/>
      <c r="UGY725" s="50"/>
      <c r="UGZ725" s="50"/>
      <c r="UHA725" s="50"/>
      <c r="UHB725" s="50"/>
      <c r="UHC725" s="50"/>
      <c r="UHD725" s="50"/>
      <c r="UHE725" s="50"/>
      <c r="UHF725" s="50"/>
      <c r="UHG725" s="50"/>
      <c r="UHH725" s="50"/>
      <c r="UHI725" s="50"/>
      <c r="UHJ725" s="50"/>
      <c r="UHK725" s="50"/>
      <c r="UHL725" s="50"/>
      <c r="UHM725" s="50"/>
      <c r="UHN725" s="50"/>
      <c r="UHO725" s="50"/>
      <c r="UHP725" s="50"/>
      <c r="UHQ725" s="50"/>
      <c r="UHR725" s="50"/>
      <c r="UHS725" s="50"/>
      <c r="UHT725" s="50"/>
      <c r="UHU725" s="50"/>
      <c r="UHV725" s="50"/>
      <c r="UHW725" s="50"/>
      <c r="UHX725" s="50"/>
      <c r="UHY725" s="50"/>
      <c r="UHZ725" s="50"/>
      <c r="UIA725" s="50"/>
      <c r="UIB725" s="50"/>
      <c r="UIC725" s="50"/>
      <c r="UID725" s="50"/>
      <c r="UIE725" s="50"/>
      <c r="UIF725" s="50"/>
      <c r="UIG725" s="50"/>
      <c r="UIH725" s="50"/>
      <c r="UII725" s="50"/>
      <c r="UIJ725" s="50"/>
      <c r="UIK725" s="50"/>
      <c r="UIL725" s="50"/>
      <c r="UIM725" s="50"/>
      <c r="UIN725" s="50"/>
      <c r="UIO725" s="50"/>
      <c r="UIP725" s="50"/>
      <c r="UIQ725" s="50"/>
      <c r="UIR725" s="50"/>
      <c r="UIS725" s="50"/>
      <c r="UIT725" s="50"/>
      <c r="UIU725" s="50"/>
      <c r="UIV725" s="50"/>
      <c r="UIW725" s="50"/>
      <c r="UIX725" s="50"/>
      <c r="UIY725" s="50"/>
      <c r="UIZ725" s="50"/>
      <c r="UJA725" s="50"/>
      <c r="UJB725" s="50"/>
      <c r="UJC725" s="50"/>
      <c r="UJD725" s="50"/>
      <c r="UJE725" s="50"/>
      <c r="UJF725" s="50"/>
      <c r="UJG725" s="50"/>
      <c r="UJH725" s="50"/>
      <c r="UJI725" s="50"/>
      <c r="UJJ725" s="50"/>
      <c r="UJK725" s="50"/>
      <c r="UJL725" s="50"/>
      <c r="UJM725" s="50"/>
      <c r="UJN725" s="50"/>
      <c r="UJO725" s="50"/>
      <c r="UJP725" s="50"/>
      <c r="UJQ725" s="50"/>
      <c r="UJR725" s="50"/>
      <c r="UJS725" s="50"/>
      <c r="UJT725" s="50"/>
      <c r="UJU725" s="50"/>
      <c r="UJV725" s="50"/>
      <c r="UJW725" s="50"/>
      <c r="UJX725" s="50"/>
      <c r="UJY725" s="50"/>
      <c r="UJZ725" s="50"/>
      <c r="UKA725" s="50"/>
      <c r="UKB725" s="50"/>
      <c r="UKC725" s="50"/>
      <c r="UKD725" s="50"/>
      <c r="UKE725" s="50"/>
      <c r="UKF725" s="50"/>
      <c r="UKG725" s="50"/>
      <c r="UKH725" s="50"/>
      <c r="UKI725" s="50"/>
      <c r="UKJ725" s="50"/>
      <c r="UKK725" s="50"/>
      <c r="UKL725" s="50"/>
      <c r="UKM725" s="50"/>
      <c r="UKN725" s="50"/>
      <c r="UKO725" s="50"/>
      <c r="UKP725" s="50"/>
      <c r="UKQ725" s="50"/>
      <c r="UKR725" s="50"/>
      <c r="UKS725" s="50"/>
      <c r="UKT725" s="50"/>
      <c r="UKU725" s="50"/>
      <c r="UKV725" s="50"/>
      <c r="UKW725" s="50"/>
      <c r="UKX725" s="50"/>
      <c r="UKY725" s="50"/>
      <c r="UKZ725" s="50"/>
      <c r="ULA725" s="50"/>
      <c r="ULB725" s="50"/>
      <c r="ULC725" s="50"/>
      <c r="ULD725" s="50"/>
      <c r="ULE725" s="50"/>
      <c r="ULF725" s="50"/>
      <c r="ULG725" s="50"/>
      <c r="ULH725" s="50"/>
      <c r="ULI725" s="50"/>
      <c r="ULJ725" s="50"/>
      <c r="ULK725" s="50"/>
      <c r="ULL725" s="50"/>
      <c r="ULM725" s="50"/>
      <c r="ULN725" s="50"/>
      <c r="ULO725" s="50"/>
      <c r="ULP725" s="50"/>
      <c r="ULQ725" s="50"/>
      <c r="ULR725" s="50"/>
      <c r="ULS725" s="50"/>
      <c r="ULT725" s="50"/>
      <c r="ULU725" s="50"/>
      <c r="ULV725" s="50"/>
      <c r="ULW725" s="50"/>
      <c r="ULX725" s="50"/>
      <c r="ULY725" s="50"/>
      <c r="ULZ725" s="50"/>
      <c r="UMA725" s="50"/>
      <c r="UMB725" s="50"/>
      <c r="UMC725" s="50"/>
      <c r="UMD725" s="50"/>
      <c r="UME725" s="50"/>
      <c r="UMF725" s="50"/>
      <c r="UMG725" s="50"/>
      <c r="UMH725" s="50"/>
      <c r="UMI725" s="50"/>
      <c r="UMJ725" s="50"/>
      <c r="UMK725" s="50"/>
      <c r="UML725" s="50"/>
      <c r="UMM725" s="50"/>
      <c r="UMN725" s="50"/>
      <c r="UMO725" s="50"/>
      <c r="UMP725" s="50"/>
      <c r="UMQ725" s="50"/>
      <c r="UMR725" s="50"/>
      <c r="UMS725" s="50"/>
      <c r="UMT725" s="50"/>
      <c r="UMU725" s="50"/>
      <c r="UMV725" s="50"/>
      <c r="UMW725" s="50"/>
      <c r="UMX725" s="50"/>
      <c r="UMY725" s="50"/>
      <c r="UMZ725" s="50"/>
      <c r="UNA725" s="50"/>
      <c r="UNB725" s="50"/>
      <c r="UNC725" s="50"/>
      <c r="UND725" s="50"/>
      <c r="UNE725" s="50"/>
      <c r="UNF725" s="50"/>
      <c r="UNG725" s="50"/>
      <c r="UNH725" s="50"/>
      <c r="UNI725" s="50"/>
      <c r="UNJ725" s="50"/>
      <c r="UNK725" s="50"/>
      <c r="UNL725" s="50"/>
      <c r="UNM725" s="50"/>
      <c r="UNN725" s="50"/>
      <c r="UNO725" s="50"/>
      <c r="UNP725" s="50"/>
      <c r="UNQ725" s="50"/>
      <c r="UNR725" s="50"/>
      <c r="UNS725" s="50"/>
      <c r="UNT725" s="50"/>
      <c r="UNU725" s="50"/>
      <c r="UNV725" s="50"/>
      <c r="UNW725" s="50"/>
      <c r="UNX725" s="50"/>
      <c r="UNY725" s="50"/>
      <c r="UNZ725" s="50"/>
      <c r="UOA725" s="50"/>
      <c r="UOB725" s="50"/>
      <c r="UOC725" s="50"/>
      <c r="UOD725" s="50"/>
      <c r="UOE725" s="50"/>
      <c r="UOF725" s="50"/>
      <c r="UOH725" s="50"/>
      <c r="UOJ725" s="50"/>
      <c r="UOK725" s="50"/>
      <c r="UOL725" s="50"/>
      <c r="UOM725" s="50"/>
      <c r="UON725" s="50"/>
      <c r="UOO725" s="50"/>
      <c r="UOP725" s="50"/>
      <c r="UOQ725" s="50"/>
      <c r="UOV725" s="50"/>
      <c r="UOW725" s="50"/>
      <c r="UOX725" s="50"/>
      <c r="UOY725" s="50"/>
      <c r="UOZ725" s="50"/>
      <c r="UPA725" s="50"/>
      <c r="UPB725" s="50"/>
      <c r="UPC725" s="50"/>
      <c r="UPD725" s="50"/>
      <c r="UPE725" s="50"/>
      <c r="UPF725" s="50"/>
      <c r="UPG725" s="50"/>
      <c r="UPH725" s="50"/>
      <c r="UPI725" s="50"/>
      <c r="UPJ725" s="50"/>
      <c r="UPK725" s="50"/>
      <c r="UPL725" s="50"/>
      <c r="UPM725" s="50"/>
      <c r="UPN725" s="50"/>
      <c r="UPO725" s="50"/>
      <c r="UPP725" s="50"/>
      <c r="UPQ725" s="50"/>
      <c r="UPR725" s="50"/>
      <c r="UPS725" s="50"/>
      <c r="UPT725" s="50"/>
      <c r="UPU725" s="50"/>
      <c r="UPV725" s="50"/>
      <c r="UPW725" s="50"/>
      <c r="UPX725" s="50"/>
      <c r="UPY725" s="50"/>
      <c r="UPZ725" s="50"/>
      <c r="UQA725" s="50"/>
      <c r="UQB725" s="50"/>
      <c r="UQC725" s="50"/>
      <c r="UQD725" s="50"/>
      <c r="UQE725" s="50"/>
      <c r="UQF725" s="50"/>
      <c r="UQG725" s="50"/>
      <c r="UQH725" s="50"/>
      <c r="UQI725" s="50"/>
      <c r="UQJ725" s="50"/>
      <c r="UQK725" s="50"/>
      <c r="UQL725" s="50"/>
      <c r="UQM725" s="50"/>
      <c r="UQN725" s="50"/>
      <c r="UQO725" s="50"/>
      <c r="UQP725" s="50"/>
      <c r="UQQ725" s="50"/>
      <c r="UQR725" s="50"/>
      <c r="UQS725" s="50"/>
      <c r="UQT725" s="50"/>
      <c r="UQU725" s="50"/>
      <c r="UQV725" s="50"/>
      <c r="UQW725" s="50"/>
      <c r="UQX725" s="50"/>
      <c r="UQY725" s="50"/>
      <c r="UQZ725" s="50"/>
      <c r="URA725" s="50"/>
      <c r="URB725" s="50"/>
      <c r="URC725" s="50"/>
      <c r="URD725" s="50"/>
      <c r="URE725" s="50"/>
      <c r="URF725" s="50"/>
      <c r="URG725" s="50"/>
      <c r="URH725" s="50"/>
      <c r="URI725" s="50"/>
      <c r="URJ725" s="50"/>
      <c r="URK725" s="50"/>
      <c r="URL725" s="50"/>
      <c r="URM725" s="50"/>
      <c r="URN725" s="50"/>
      <c r="URO725" s="50"/>
      <c r="URP725" s="50"/>
      <c r="URQ725" s="50"/>
      <c r="URR725" s="50"/>
      <c r="URS725" s="50"/>
      <c r="URT725" s="50"/>
      <c r="URU725" s="50"/>
      <c r="URV725" s="50"/>
      <c r="URW725" s="50"/>
      <c r="URX725" s="50"/>
      <c r="URY725" s="50"/>
      <c r="URZ725" s="50"/>
      <c r="USA725" s="50"/>
      <c r="USB725" s="50"/>
      <c r="USC725" s="50"/>
      <c r="USD725" s="50"/>
      <c r="USE725" s="50"/>
      <c r="USF725" s="50"/>
      <c r="USG725" s="50"/>
      <c r="USH725" s="50"/>
      <c r="USI725" s="50"/>
      <c r="USJ725" s="50"/>
      <c r="USK725" s="50"/>
      <c r="USL725" s="50"/>
      <c r="USM725" s="50"/>
      <c r="USN725" s="50"/>
      <c r="USO725" s="50"/>
      <c r="USP725" s="50"/>
      <c r="USQ725" s="50"/>
      <c r="USR725" s="50"/>
      <c r="USS725" s="50"/>
      <c r="UST725" s="50"/>
      <c r="USU725" s="50"/>
      <c r="USV725" s="50"/>
      <c r="USW725" s="50"/>
      <c r="USX725" s="50"/>
      <c r="USY725" s="50"/>
      <c r="USZ725" s="50"/>
      <c r="UTA725" s="50"/>
      <c r="UTB725" s="50"/>
      <c r="UTC725" s="50"/>
      <c r="UTD725" s="50"/>
      <c r="UTE725" s="50"/>
      <c r="UTF725" s="50"/>
      <c r="UTG725" s="50"/>
      <c r="UTH725" s="50"/>
      <c r="UTI725" s="50"/>
      <c r="UTJ725" s="50"/>
      <c r="UTK725" s="50"/>
      <c r="UTL725" s="50"/>
      <c r="UTM725" s="50"/>
      <c r="UTN725" s="50"/>
      <c r="UTO725" s="50"/>
      <c r="UTP725" s="50"/>
      <c r="UTQ725" s="50"/>
      <c r="UTR725" s="50"/>
      <c r="UTS725" s="50"/>
      <c r="UTT725" s="50"/>
      <c r="UTU725" s="50"/>
      <c r="UTV725" s="50"/>
      <c r="UTW725" s="50"/>
      <c r="UTX725" s="50"/>
      <c r="UTY725" s="50"/>
      <c r="UTZ725" s="50"/>
      <c r="UUA725" s="50"/>
      <c r="UUB725" s="50"/>
      <c r="UUC725" s="50"/>
      <c r="UUD725" s="50"/>
      <c r="UUE725" s="50"/>
      <c r="UUF725" s="50"/>
      <c r="UUG725" s="50"/>
      <c r="UUH725" s="50"/>
      <c r="UUI725" s="50"/>
      <c r="UUJ725" s="50"/>
      <c r="UUK725" s="50"/>
      <c r="UUL725" s="50"/>
      <c r="UUM725" s="50"/>
      <c r="UUN725" s="50"/>
      <c r="UUO725" s="50"/>
      <c r="UUP725" s="50"/>
      <c r="UUQ725" s="50"/>
      <c r="UUR725" s="50"/>
      <c r="UUS725" s="50"/>
      <c r="UUT725" s="50"/>
      <c r="UUU725" s="50"/>
      <c r="UUV725" s="50"/>
      <c r="UUW725" s="50"/>
      <c r="UUX725" s="50"/>
      <c r="UUY725" s="50"/>
      <c r="UUZ725" s="50"/>
      <c r="UVA725" s="50"/>
      <c r="UVB725" s="50"/>
      <c r="UVC725" s="50"/>
      <c r="UVD725" s="50"/>
      <c r="UVE725" s="50"/>
      <c r="UVF725" s="50"/>
      <c r="UVG725" s="50"/>
      <c r="UVH725" s="50"/>
      <c r="UVI725" s="50"/>
      <c r="UVJ725" s="50"/>
      <c r="UVK725" s="50"/>
      <c r="UVL725" s="50"/>
      <c r="UVM725" s="50"/>
      <c r="UVN725" s="50"/>
      <c r="UVO725" s="50"/>
      <c r="UVP725" s="50"/>
      <c r="UVQ725" s="50"/>
      <c r="UVR725" s="50"/>
      <c r="UVS725" s="50"/>
      <c r="UVT725" s="50"/>
      <c r="UVU725" s="50"/>
      <c r="UVV725" s="50"/>
      <c r="UVW725" s="50"/>
      <c r="UVX725" s="50"/>
      <c r="UVY725" s="50"/>
      <c r="UVZ725" s="50"/>
      <c r="UWA725" s="50"/>
      <c r="UWB725" s="50"/>
      <c r="UWC725" s="50"/>
      <c r="UWD725" s="50"/>
      <c r="UWE725" s="50"/>
      <c r="UWF725" s="50"/>
      <c r="UWG725" s="50"/>
      <c r="UWH725" s="50"/>
      <c r="UWI725" s="50"/>
      <c r="UWJ725" s="50"/>
      <c r="UWK725" s="50"/>
      <c r="UWL725" s="50"/>
      <c r="UWM725" s="50"/>
      <c r="UWN725" s="50"/>
      <c r="UWO725" s="50"/>
      <c r="UWP725" s="50"/>
      <c r="UWQ725" s="50"/>
      <c r="UWR725" s="50"/>
      <c r="UWS725" s="50"/>
      <c r="UWT725" s="50"/>
      <c r="UWU725" s="50"/>
      <c r="UWV725" s="50"/>
      <c r="UWW725" s="50"/>
      <c r="UWX725" s="50"/>
      <c r="UWY725" s="50"/>
      <c r="UWZ725" s="50"/>
      <c r="UXA725" s="50"/>
      <c r="UXB725" s="50"/>
      <c r="UXC725" s="50"/>
      <c r="UXD725" s="50"/>
      <c r="UXE725" s="50"/>
      <c r="UXF725" s="50"/>
      <c r="UXG725" s="50"/>
      <c r="UXH725" s="50"/>
      <c r="UXI725" s="50"/>
      <c r="UXJ725" s="50"/>
      <c r="UXK725" s="50"/>
      <c r="UXL725" s="50"/>
      <c r="UXM725" s="50"/>
      <c r="UXN725" s="50"/>
      <c r="UXO725" s="50"/>
      <c r="UXP725" s="50"/>
      <c r="UXQ725" s="50"/>
      <c r="UXR725" s="50"/>
      <c r="UXS725" s="50"/>
      <c r="UXT725" s="50"/>
      <c r="UXU725" s="50"/>
      <c r="UXV725" s="50"/>
      <c r="UXW725" s="50"/>
      <c r="UXX725" s="50"/>
      <c r="UXY725" s="50"/>
      <c r="UXZ725" s="50"/>
      <c r="UYA725" s="50"/>
      <c r="UYB725" s="50"/>
      <c r="UYD725" s="50"/>
      <c r="UYF725" s="50"/>
      <c r="UYG725" s="50"/>
      <c r="UYH725" s="50"/>
      <c r="UYI725" s="50"/>
      <c r="UYJ725" s="50"/>
      <c r="UYK725" s="50"/>
      <c r="UYL725" s="50"/>
      <c r="UYM725" s="50"/>
      <c r="UYR725" s="50"/>
      <c r="UYS725" s="50"/>
      <c r="UYT725" s="50"/>
      <c r="UYU725" s="50"/>
      <c r="UYV725" s="50"/>
      <c r="UYW725" s="50"/>
      <c r="UYX725" s="50"/>
      <c r="UYY725" s="50"/>
      <c r="UYZ725" s="50"/>
      <c r="UZA725" s="50"/>
      <c r="UZB725" s="50"/>
      <c r="UZC725" s="50"/>
      <c r="UZD725" s="50"/>
      <c r="UZE725" s="50"/>
      <c r="UZF725" s="50"/>
      <c r="UZG725" s="50"/>
      <c r="UZH725" s="50"/>
      <c r="UZI725" s="50"/>
      <c r="UZJ725" s="50"/>
      <c r="UZK725" s="50"/>
      <c r="UZL725" s="50"/>
      <c r="UZM725" s="50"/>
      <c r="UZN725" s="50"/>
      <c r="UZO725" s="50"/>
      <c r="UZP725" s="50"/>
      <c r="UZQ725" s="50"/>
      <c r="UZR725" s="50"/>
      <c r="UZS725" s="50"/>
      <c r="UZT725" s="50"/>
      <c r="UZU725" s="50"/>
      <c r="UZV725" s="50"/>
      <c r="UZW725" s="50"/>
      <c r="UZX725" s="50"/>
      <c r="UZY725" s="50"/>
      <c r="UZZ725" s="50"/>
      <c r="VAA725" s="50"/>
      <c r="VAB725" s="50"/>
      <c r="VAC725" s="50"/>
      <c r="VAD725" s="50"/>
      <c r="VAE725" s="50"/>
      <c r="VAF725" s="50"/>
      <c r="VAG725" s="50"/>
      <c r="VAH725" s="50"/>
      <c r="VAI725" s="50"/>
      <c r="VAJ725" s="50"/>
      <c r="VAK725" s="50"/>
      <c r="VAL725" s="50"/>
      <c r="VAM725" s="50"/>
      <c r="VAN725" s="50"/>
      <c r="VAO725" s="50"/>
      <c r="VAP725" s="50"/>
      <c r="VAQ725" s="50"/>
      <c r="VAR725" s="50"/>
      <c r="VAS725" s="50"/>
      <c r="VAT725" s="50"/>
      <c r="VAU725" s="50"/>
      <c r="VAV725" s="50"/>
      <c r="VAW725" s="50"/>
      <c r="VAX725" s="50"/>
      <c r="VAY725" s="50"/>
      <c r="VAZ725" s="50"/>
      <c r="VBA725" s="50"/>
      <c r="VBB725" s="50"/>
      <c r="VBC725" s="50"/>
      <c r="VBD725" s="50"/>
      <c r="VBE725" s="50"/>
      <c r="VBF725" s="50"/>
      <c r="VBG725" s="50"/>
      <c r="VBH725" s="50"/>
      <c r="VBI725" s="50"/>
      <c r="VBJ725" s="50"/>
      <c r="VBK725" s="50"/>
      <c r="VBL725" s="50"/>
      <c r="VBM725" s="50"/>
      <c r="VBN725" s="50"/>
      <c r="VBO725" s="50"/>
      <c r="VBP725" s="50"/>
      <c r="VBQ725" s="50"/>
      <c r="VBR725" s="50"/>
      <c r="VBS725" s="50"/>
      <c r="VBT725" s="50"/>
      <c r="VBU725" s="50"/>
      <c r="VBV725" s="50"/>
      <c r="VBW725" s="50"/>
      <c r="VBX725" s="50"/>
      <c r="VBY725" s="50"/>
      <c r="VBZ725" s="50"/>
      <c r="VCA725" s="50"/>
      <c r="VCB725" s="50"/>
      <c r="VCC725" s="50"/>
      <c r="VCD725" s="50"/>
      <c r="VCE725" s="50"/>
      <c r="VCF725" s="50"/>
      <c r="VCG725" s="50"/>
      <c r="VCH725" s="50"/>
      <c r="VCI725" s="50"/>
      <c r="VCJ725" s="50"/>
      <c r="VCK725" s="50"/>
      <c r="VCL725" s="50"/>
      <c r="VCM725" s="50"/>
      <c r="VCN725" s="50"/>
      <c r="VCO725" s="50"/>
      <c r="VCP725" s="50"/>
      <c r="VCQ725" s="50"/>
      <c r="VCR725" s="50"/>
      <c r="VCS725" s="50"/>
      <c r="VCT725" s="50"/>
      <c r="VCU725" s="50"/>
      <c r="VCV725" s="50"/>
      <c r="VCW725" s="50"/>
      <c r="VCX725" s="50"/>
      <c r="VCY725" s="50"/>
      <c r="VCZ725" s="50"/>
      <c r="VDA725" s="50"/>
      <c r="VDB725" s="50"/>
      <c r="VDC725" s="50"/>
      <c r="VDD725" s="50"/>
      <c r="VDE725" s="50"/>
      <c r="VDF725" s="50"/>
      <c r="VDG725" s="50"/>
      <c r="VDH725" s="50"/>
      <c r="VDI725" s="50"/>
      <c r="VDJ725" s="50"/>
      <c r="VDK725" s="50"/>
      <c r="VDL725" s="50"/>
      <c r="VDM725" s="50"/>
      <c r="VDN725" s="50"/>
      <c r="VDO725" s="50"/>
      <c r="VDP725" s="50"/>
      <c r="VDQ725" s="50"/>
      <c r="VDR725" s="50"/>
      <c r="VDS725" s="50"/>
      <c r="VDT725" s="50"/>
      <c r="VDU725" s="50"/>
      <c r="VDV725" s="50"/>
      <c r="VDW725" s="50"/>
      <c r="VDX725" s="50"/>
      <c r="VDY725" s="50"/>
      <c r="VDZ725" s="50"/>
      <c r="VEA725" s="50"/>
      <c r="VEB725" s="50"/>
      <c r="VEC725" s="50"/>
      <c r="VED725" s="50"/>
      <c r="VEE725" s="50"/>
      <c r="VEF725" s="50"/>
      <c r="VEG725" s="50"/>
      <c r="VEH725" s="50"/>
      <c r="VEI725" s="50"/>
      <c r="VEJ725" s="50"/>
      <c r="VEK725" s="50"/>
      <c r="VEL725" s="50"/>
      <c r="VEM725" s="50"/>
      <c r="VEN725" s="50"/>
      <c r="VEO725" s="50"/>
      <c r="VEP725" s="50"/>
      <c r="VEQ725" s="50"/>
      <c r="VER725" s="50"/>
      <c r="VES725" s="50"/>
      <c r="VET725" s="50"/>
      <c r="VEU725" s="50"/>
      <c r="VEV725" s="50"/>
      <c r="VEW725" s="50"/>
      <c r="VEX725" s="50"/>
      <c r="VEY725" s="50"/>
      <c r="VEZ725" s="50"/>
      <c r="VFA725" s="50"/>
      <c r="VFB725" s="50"/>
      <c r="VFC725" s="50"/>
      <c r="VFD725" s="50"/>
      <c r="VFE725" s="50"/>
      <c r="VFF725" s="50"/>
      <c r="VFG725" s="50"/>
      <c r="VFH725" s="50"/>
      <c r="VFI725" s="50"/>
      <c r="VFJ725" s="50"/>
      <c r="VFK725" s="50"/>
      <c r="VFL725" s="50"/>
      <c r="VFM725" s="50"/>
      <c r="VFN725" s="50"/>
      <c r="VFO725" s="50"/>
      <c r="VFP725" s="50"/>
      <c r="VFQ725" s="50"/>
      <c r="VFR725" s="50"/>
      <c r="VFS725" s="50"/>
      <c r="VFT725" s="50"/>
      <c r="VFU725" s="50"/>
      <c r="VFV725" s="50"/>
      <c r="VFW725" s="50"/>
      <c r="VFX725" s="50"/>
      <c r="VFY725" s="50"/>
      <c r="VFZ725" s="50"/>
      <c r="VGA725" s="50"/>
      <c r="VGB725" s="50"/>
      <c r="VGC725" s="50"/>
      <c r="VGD725" s="50"/>
      <c r="VGE725" s="50"/>
      <c r="VGF725" s="50"/>
      <c r="VGG725" s="50"/>
      <c r="VGH725" s="50"/>
      <c r="VGI725" s="50"/>
      <c r="VGJ725" s="50"/>
      <c r="VGK725" s="50"/>
      <c r="VGL725" s="50"/>
      <c r="VGM725" s="50"/>
      <c r="VGN725" s="50"/>
      <c r="VGO725" s="50"/>
      <c r="VGP725" s="50"/>
      <c r="VGQ725" s="50"/>
      <c r="VGR725" s="50"/>
      <c r="VGS725" s="50"/>
      <c r="VGT725" s="50"/>
      <c r="VGU725" s="50"/>
      <c r="VGV725" s="50"/>
      <c r="VGW725" s="50"/>
      <c r="VGX725" s="50"/>
      <c r="VGY725" s="50"/>
      <c r="VGZ725" s="50"/>
      <c r="VHA725" s="50"/>
      <c r="VHB725" s="50"/>
      <c r="VHC725" s="50"/>
      <c r="VHD725" s="50"/>
      <c r="VHE725" s="50"/>
      <c r="VHF725" s="50"/>
      <c r="VHG725" s="50"/>
      <c r="VHH725" s="50"/>
      <c r="VHI725" s="50"/>
      <c r="VHJ725" s="50"/>
      <c r="VHK725" s="50"/>
      <c r="VHL725" s="50"/>
      <c r="VHM725" s="50"/>
      <c r="VHN725" s="50"/>
      <c r="VHO725" s="50"/>
      <c r="VHP725" s="50"/>
      <c r="VHQ725" s="50"/>
      <c r="VHR725" s="50"/>
      <c r="VHS725" s="50"/>
      <c r="VHT725" s="50"/>
      <c r="VHU725" s="50"/>
      <c r="VHV725" s="50"/>
      <c r="VHW725" s="50"/>
      <c r="VHX725" s="50"/>
      <c r="VHZ725" s="50"/>
      <c r="VIB725" s="50"/>
      <c r="VIC725" s="50"/>
      <c r="VID725" s="50"/>
      <c r="VIE725" s="50"/>
      <c r="VIF725" s="50"/>
      <c r="VIG725" s="50"/>
      <c r="VIH725" s="50"/>
      <c r="VII725" s="50"/>
      <c r="VIN725" s="50"/>
      <c r="VIO725" s="50"/>
      <c r="VIP725" s="50"/>
      <c r="VIQ725" s="50"/>
      <c r="VIR725" s="50"/>
      <c r="VIS725" s="50"/>
      <c r="VIT725" s="50"/>
      <c r="VIU725" s="50"/>
      <c r="VIV725" s="50"/>
      <c r="VIW725" s="50"/>
      <c r="VIX725" s="50"/>
      <c r="VIY725" s="50"/>
      <c r="VIZ725" s="50"/>
      <c r="VJA725" s="50"/>
      <c r="VJB725" s="50"/>
      <c r="VJC725" s="50"/>
      <c r="VJD725" s="50"/>
      <c r="VJE725" s="50"/>
      <c r="VJF725" s="50"/>
      <c r="VJG725" s="50"/>
      <c r="VJH725" s="50"/>
      <c r="VJI725" s="50"/>
      <c r="VJJ725" s="50"/>
      <c r="VJK725" s="50"/>
      <c r="VJL725" s="50"/>
      <c r="VJM725" s="50"/>
      <c r="VJN725" s="50"/>
      <c r="VJO725" s="50"/>
      <c r="VJP725" s="50"/>
      <c r="VJQ725" s="50"/>
      <c r="VJR725" s="50"/>
      <c r="VJS725" s="50"/>
      <c r="VJT725" s="50"/>
      <c r="VJU725" s="50"/>
      <c r="VJV725" s="50"/>
      <c r="VJW725" s="50"/>
      <c r="VJX725" s="50"/>
      <c r="VJY725" s="50"/>
      <c r="VJZ725" s="50"/>
      <c r="VKA725" s="50"/>
      <c r="VKB725" s="50"/>
      <c r="VKC725" s="50"/>
      <c r="VKD725" s="50"/>
      <c r="VKE725" s="50"/>
      <c r="VKF725" s="50"/>
      <c r="VKG725" s="50"/>
      <c r="VKH725" s="50"/>
      <c r="VKI725" s="50"/>
      <c r="VKJ725" s="50"/>
      <c r="VKK725" s="50"/>
      <c r="VKL725" s="50"/>
      <c r="VKM725" s="50"/>
      <c r="VKN725" s="50"/>
      <c r="VKO725" s="50"/>
      <c r="VKP725" s="50"/>
      <c r="VKQ725" s="50"/>
      <c r="VKR725" s="50"/>
      <c r="VKS725" s="50"/>
      <c r="VKT725" s="50"/>
      <c r="VKU725" s="50"/>
      <c r="VKV725" s="50"/>
      <c r="VKW725" s="50"/>
      <c r="VKX725" s="50"/>
      <c r="VKY725" s="50"/>
      <c r="VKZ725" s="50"/>
      <c r="VLA725" s="50"/>
      <c r="VLB725" s="50"/>
      <c r="VLC725" s="50"/>
      <c r="VLD725" s="50"/>
      <c r="VLE725" s="50"/>
      <c r="VLF725" s="50"/>
      <c r="VLG725" s="50"/>
      <c r="VLH725" s="50"/>
      <c r="VLI725" s="50"/>
      <c r="VLJ725" s="50"/>
      <c r="VLK725" s="50"/>
      <c r="VLL725" s="50"/>
      <c r="VLM725" s="50"/>
      <c r="VLN725" s="50"/>
      <c r="VLO725" s="50"/>
      <c r="VLP725" s="50"/>
      <c r="VLQ725" s="50"/>
      <c r="VLR725" s="50"/>
      <c r="VLS725" s="50"/>
      <c r="VLT725" s="50"/>
      <c r="VLU725" s="50"/>
      <c r="VLV725" s="50"/>
      <c r="VLW725" s="50"/>
      <c r="VLX725" s="50"/>
      <c r="VLY725" s="50"/>
      <c r="VLZ725" s="50"/>
      <c r="VMA725" s="50"/>
      <c r="VMB725" s="50"/>
      <c r="VMC725" s="50"/>
      <c r="VMD725" s="50"/>
      <c r="VME725" s="50"/>
      <c r="VMF725" s="50"/>
      <c r="VMG725" s="50"/>
      <c r="VMH725" s="50"/>
      <c r="VMI725" s="50"/>
      <c r="VMJ725" s="50"/>
      <c r="VMK725" s="50"/>
      <c r="VML725" s="50"/>
      <c r="VMM725" s="50"/>
      <c r="VMN725" s="50"/>
      <c r="VMO725" s="50"/>
      <c r="VMP725" s="50"/>
      <c r="VMQ725" s="50"/>
      <c r="VMR725" s="50"/>
      <c r="VMS725" s="50"/>
      <c r="VMT725" s="50"/>
      <c r="VMU725" s="50"/>
      <c r="VMV725" s="50"/>
      <c r="VMW725" s="50"/>
      <c r="VMX725" s="50"/>
      <c r="VMY725" s="50"/>
      <c r="VMZ725" s="50"/>
      <c r="VNA725" s="50"/>
      <c r="VNB725" s="50"/>
      <c r="VNC725" s="50"/>
      <c r="VND725" s="50"/>
      <c r="VNE725" s="50"/>
      <c r="VNF725" s="50"/>
      <c r="VNG725" s="50"/>
      <c r="VNH725" s="50"/>
      <c r="VNI725" s="50"/>
      <c r="VNJ725" s="50"/>
      <c r="VNK725" s="50"/>
      <c r="VNL725" s="50"/>
      <c r="VNM725" s="50"/>
      <c r="VNN725" s="50"/>
      <c r="VNO725" s="50"/>
      <c r="VNP725" s="50"/>
      <c r="VNQ725" s="50"/>
      <c r="VNR725" s="50"/>
      <c r="VNS725" s="50"/>
      <c r="VNT725" s="50"/>
      <c r="VNU725" s="50"/>
      <c r="VNV725" s="50"/>
      <c r="VNW725" s="50"/>
      <c r="VNX725" s="50"/>
      <c r="VNY725" s="50"/>
      <c r="VNZ725" s="50"/>
      <c r="VOA725" s="50"/>
      <c r="VOB725" s="50"/>
      <c r="VOC725" s="50"/>
      <c r="VOD725" s="50"/>
      <c r="VOE725" s="50"/>
      <c r="VOF725" s="50"/>
      <c r="VOG725" s="50"/>
      <c r="VOH725" s="50"/>
      <c r="VOI725" s="50"/>
      <c r="VOJ725" s="50"/>
      <c r="VOK725" s="50"/>
      <c r="VOL725" s="50"/>
      <c r="VOM725" s="50"/>
      <c r="VON725" s="50"/>
      <c r="VOO725" s="50"/>
      <c r="VOP725" s="50"/>
      <c r="VOQ725" s="50"/>
      <c r="VOR725" s="50"/>
      <c r="VOS725" s="50"/>
      <c r="VOT725" s="50"/>
      <c r="VOU725" s="50"/>
      <c r="VOV725" s="50"/>
      <c r="VOW725" s="50"/>
      <c r="VOX725" s="50"/>
      <c r="VOY725" s="50"/>
      <c r="VOZ725" s="50"/>
      <c r="VPA725" s="50"/>
      <c r="VPB725" s="50"/>
      <c r="VPC725" s="50"/>
      <c r="VPD725" s="50"/>
      <c r="VPE725" s="50"/>
      <c r="VPF725" s="50"/>
      <c r="VPG725" s="50"/>
      <c r="VPH725" s="50"/>
      <c r="VPI725" s="50"/>
      <c r="VPJ725" s="50"/>
      <c r="VPK725" s="50"/>
      <c r="VPL725" s="50"/>
      <c r="VPM725" s="50"/>
      <c r="VPN725" s="50"/>
      <c r="VPO725" s="50"/>
      <c r="VPP725" s="50"/>
      <c r="VPQ725" s="50"/>
      <c r="VPR725" s="50"/>
      <c r="VPS725" s="50"/>
      <c r="VPT725" s="50"/>
      <c r="VPU725" s="50"/>
      <c r="VPV725" s="50"/>
      <c r="VPW725" s="50"/>
      <c r="VPX725" s="50"/>
      <c r="VPY725" s="50"/>
      <c r="VPZ725" s="50"/>
      <c r="VQA725" s="50"/>
      <c r="VQB725" s="50"/>
      <c r="VQC725" s="50"/>
      <c r="VQD725" s="50"/>
      <c r="VQE725" s="50"/>
      <c r="VQF725" s="50"/>
      <c r="VQG725" s="50"/>
      <c r="VQH725" s="50"/>
      <c r="VQI725" s="50"/>
      <c r="VQJ725" s="50"/>
      <c r="VQK725" s="50"/>
      <c r="VQL725" s="50"/>
      <c r="VQM725" s="50"/>
      <c r="VQN725" s="50"/>
      <c r="VQO725" s="50"/>
      <c r="VQP725" s="50"/>
      <c r="VQQ725" s="50"/>
      <c r="VQR725" s="50"/>
      <c r="VQS725" s="50"/>
      <c r="VQT725" s="50"/>
      <c r="VQU725" s="50"/>
      <c r="VQV725" s="50"/>
      <c r="VQW725" s="50"/>
      <c r="VQX725" s="50"/>
      <c r="VQY725" s="50"/>
      <c r="VQZ725" s="50"/>
      <c r="VRA725" s="50"/>
      <c r="VRB725" s="50"/>
      <c r="VRC725" s="50"/>
      <c r="VRD725" s="50"/>
      <c r="VRE725" s="50"/>
      <c r="VRF725" s="50"/>
      <c r="VRG725" s="50"/>
      <c r="VRH725" s="50"/>
      <c r="VRI725" s="50"/>
      <c r="VRJ725" s="50"/>
      <c r="VRK725" s="50"/>
      <c r="VRL725" s="50"/>
      <c r="VRM725" s="50"/>
      <c r="VRN725" s="50"/>
      <c r="VRO725" s="50"/>
      <c r="VRP725" s="50"/>
      <c r="VRQ725" s="50"/>
      <c r="VRR725" s="50"/>
      <c r="VRS725" s="50"/>
      <c r="VRT725" s="50"/>
      <c r="VRV725" s="50"/>
      <c r="VRX725" s="50"/>
      <c r="VRY725" s="50"/>
      <c r="VRZ725" s="50"/>
      <c r="VSA725" s="50"/>
      <c r="VSB725" s="50"/>
      <c r="VSC725" s="50"/>
      <c r="VSD725" s="50"/>
      <c r="VSE725" s="50"/>
      <c r="VSJ725" s="50"/>
      <c r="VSK725" s="50"/>
      <c r="VSL725" s="50"/>
      <c r="VSM725" s="50"/>
      <c r="VSN725" s="50"/>
      <c r="VSO725" s="50"/>
      <c r="VSP725" s="50"/>
      <c r="VSQ725" s="50"/>
      <c r="VSR725" s="50"/>
      <c r="VSS725" s="50"/>
      <c r="VST725" s="50"/>
      <c r="VSU725" s="50"/>
      <c r="VSV725" s="50"/>
      <c r="VSW725" s="50"/>
      <c r="VSX725" s="50"/>
      <c r="VSY725" s="50"/>
      <c r="VSZ725" s="50"/>
      <c r="VTA725" s="50"/>
      <c r="VTB725" s="50"/>
      <c r="VTC725" s="50"/>
      <c r="VTD725" s="50"/>
      <c r="VTE725" s="50"/>
      <c r="VTF725" s="50"/>
      <c r="VTG725" s="50"/>
      <c r="VTH725" s="50"/>
      <c r="VTI725" s="50"/>
      <c r="VTJ725" s="50"/>
      <c r="VTK725" s="50"/>
      <c r="VTL725" s="50"/>
      <c r="VTM725" s="50"/>
      <c r="VTN725" s="50"/>
      <c r="VTO725" s="50"/>
      <c r="VTP725" s="50"/>
      <c r="VTQ725" s="50"/>
      <c r="VTR725" s="50"/>
      <c r="VTS725" s="50"/>
      <c r="VTT725" s="50"/>
      <c r="VTU725" s="50"/>
      <c r="VTV725" s="50"/>
      <c r="VTW725" s="50"/>
      <c r="VTX725" s="50"/>
      <c r="VTY725" s="50"/>
      <c r="VTZ725" s="50"/>
      <c r="VUA725" s="50"/>
      <c r="VUB725" s="50"/>
      <c r="VUC725" s="50"/>
      <c r="VUD725" s="50"/>
      <c r="VUE725" s="50"/>
      <c r="VUF725" s="50"/>
      <c r="VUG725" s="50"/>
      <c r="VUH725" s="50"/>
      <c r="VUI725" s="50"/>
      <c r="VUJ725" s="50"/>
      <c r="VUK725" s="50"/>
      <c r="VUL725" s="50"/>
      <c r="VUM725" s="50"/>
      <c r="VUN725" s="50"/>
      <c r="VUO725" s="50"/>
      <c r="VUP725" s="50"/>
      <c r="VUQ725" s="50"/>
      <c r="VUR725" s="50"/>
      <c r="VUS725" s="50"/>
      <c r="VUT725" s="50"/>
      <c r="VUU725" s="50"/>
      <c r="VUV725" s="50"/>
      <c r="VUW725" s="50"/>
      <c r="VUX725" s="50"/>
      <c r="VUY725" s="50"/>
      <c r="VUZ725" s="50"/>
      <c r="VVA725" s="50"/>
      <c r="VVB725" s="50"/>
      <c r="VVC725" s="50"/>
      <c r="VVD725" s="50"/>
      <c r="VVE725" s="50"/>
      <c r="VVF725" s="50"/>
      <c r="VVG725" s="50"/>
      <c r="VVH725" s="50"/>
      <c r="VVI725" s="50"/>
      <c r="VVJ725" s="50"/>
      <c r="VVK725" s="50"/>
      <c r="VVL725" s="50"/>
      <c r="VVM725" s="50"/>
      <c r="VVN725" s="50"/>
      <c r="VVO725" s="50"/>
      <c r="VVP725" s="50"/>
      <c r="VVQ725" s="50"/>
      <c r="VVR725" s="50"/>
      <c r="VVS725" s="50"/>
      <c r="VVT725" s="50"/>
      <c r="VVU725" s="50"/>
      <c r="VVV725" s="50"/>
      <c r="VVW725" s="50"/>
      <c r="VVX725" s="50"/>
      <c r="VVY725" s="50"/>
      <c r="VVZ725" s="50"/>
      <c r="VWA725" s="50"/>
      <c r="VWB725" s="50"/>
      <c r="VWC725" s="50"/>
      <c r="VWD725" s="50"/>
      <c r="VWE725" s="50"/>
      <c r="VWF725" s="50"/>
      <c r="VWG725" s="50"/>
      <c r="VWH725" s="50"/>
      <c r="VWI725" s="50"/>
      <c r="VWJ725" s="50"/>
      <c r="VWK725" s="50"/>
      <c r="VWL725" s="50"/>
      <c r="VWM725" s="50"/>
      <c r="VWN725" s="50"/>
      <c r="VWO725" s="50"/>
      <c r="VWP725" s="50"/>
      <c r="VWQ725" s="50"/>
      <c r="VWR725" s="50"/>
      <c r="VWS725" s="50"/>
      <c r="VWT725" s="50"/>
      <c r="VWU725" s="50"/>
      <c r="VWV725" s="50"/>
      <c r="VWW725" s="50"/>
      <c r="VWX725" s="50"/>
      <c r="VWY725" s="50"/>
      <c r="VWZ725" s="50"/>
      <c r="VXA725" s="50"/>
      <c r="VXB725" s="50"/>
      <c r="VXC725" s="50"/>
      <c r="VXD725" s="50"/>
      <c r="VXE725" s="50"/>
      <c r="VXF725" s="50"/>
      <c r="VXG725" s="50"/>
      <c r="VXH725" s="50"/>
      <c r="VXI725" s="50"/>
      <c r="VXJ725" s="50"/>
      <c r="VXK725" s="50"/>
      <c r="VXL725" s="50"/>
      <c r="VXM725" s="50"/>
      <c r="VXN725" s="50"/>
      <c r="VXO725" s="50"/>
      <c r="VXP725" s="50"/>
      <c r="VXQ725" s="50"/>
      <c r="VXR725" s="50"/>
      <c r="VXS725" s="50"/>
      <c r="VXT725" s="50"/>
      <c r="VXU725" s="50"/>
      <c r="VXV725" s="50"/>
      <c r="VXW725" s="50"/>
      <c r="VXX725" s="50"/>
      <c r="VXY725" s="50"/>
      <c r="VXZ725" s="50"/>
      <c r="VYA725" s="50"/>
      <c r="VYB725" s="50"/>
      <c r="VYC725" s="50"/>
      <c r="VYD725" s="50"/>
      <c r="VYE725" s="50"/>
      <c r="VYF725" s="50"/>
      <c r="VYG725" s="50"/>
      <c r="VYH725" s="50"/>
      <c r="VYI725" s="50"/>
      <c r="VYJ725" s="50"/>
      <c r="VYK725" s="50"/>
      <c r="VYL725" s="50"/>
      <c r="VYM725" s="50"/>
      <c r="VYN725" s="50"/>
      <c r="VYO725" s="50"/>
      <c r="VYP725" s="50"/>
      <c r="VYQ725" s="50"/>
      <c r="VYR725" s="50"/>
      <c r="VYS725" s="50"/>
      <c r="VYT725" s="50"/>
      <c r="VYU725" s="50"/>
      <c r="VYV725" s="50"/>
      <c r="VYW725" s="50"/>
      <c r="VYX725" s="50"/>
      <c r="VYY725" s="50"/>
      <c r="VYZ725" s="50"/>
      <c r="VZA725" s="50"/>
      <c r="VZB725" s="50"/>
      <c r="VZC725" s="50"/>
      <c r="VZD725" s="50"/>
      <c r="VZE725" s="50"/>
      <c r="VZF725" s="50"/>
      <c r="VZG725" s="50"/>
      <c r="VZH725" s="50"/>
      <c r="VZI725" s="50"/>
      <c r="VZJ725" s="50"/>
      <c r="VZK725" s="50"/>
      <c r="VZL725" s="50"/>
      <c r="VZM725" s="50"/>
      <c r="VZN725" s="50"/>
      <c r="VZO725" s="50"/>
      <c r="VZP725" s="50"/>
      <c r="VZQ725" s="50"/>
      <c r="VZR725" s="50"/>
      <c r="VZS725" s="50"/>
      <c r="VZT725" s="50"/>
      <c r="VZU725" s="50"/>
      <c r="VZV725" s="50"/>
      <c r="VZW725" s="50"/>
      <c r="VZX725" s="50"/>
      <c r="VZY725" s="50"/>
      <c r="VZZ725" s="50"/>
      <c r="WAA725" s="50"/>
      <c r="WAB725" s="50"/>
      <c r="WAC725" s="50"/>
      <c r="WAD725" s="50"/>
      <c r="WAE725" s="50"/>
      <c r="WAF725" s="50"/>
      <c r="WAG725" s="50"/>
      <c r="WAH725" s="50"/>
      <c r="WAI725" s="50"/>
      <c r="WAJ725" s="50"/>
      <c r="WAK725" s="50"/>
      <c r="WAL725" s="50"/>
      <c r="WAM725" s="50"/>
      <c r="WAN725" s="50"/>
      <c r="WAO725" s="50"/>
      <c r="WAP725" s="50"/>
      <c r="WAQ725" s="50"/>
      <c r="WAR725" s="50"/>
      <c r="WAS725" s="50"/>
      <c r="WAT725" s="50"/>
      <c r="WAU725" s="50"/>
      <c r="WAV725" s="50"/>
      <c r="WAW725" s="50"/>
      <c r="WAX725" s="50"/>
      <c r="WAY725" s="50"/>
      <c r="WAZ725" s="50"/>
      <c r="WBA725" s="50"/>
      <c r="WBB725" s="50"/>
      <c r="WBC725" s="50"/>
      <c r="WBD725" s="50"/>
      <c r="WBE725" s="50"/>
      <c r="WBF725" s="50"/>
      <c r="WBG725" s="50"/>
      <c r="WBH725" s="50"/>
      <c r="WBI725" s="50"/>
      <c r="WBJ725" s="50"/>
      <c r="WBK725" s="50"/>
      <c r="WBL725" s="50"/>
      <c r="WBM725" s="50"/>
      <c r="WBN725" s="50"/>
      <c r="WBO725" s="50"/>
      <c r="WBP725" s="50"/>
      <c r="WBR725" s="50"/>
      <c r="WBT725" s="50"/>
      <c r="WBU725" s="50"/>
      <c r="WBV725" s="50"/>
      <c r="WBW725" s="50"/>
      <c r="WBX725" s="50"/>
      <c r="WBY725" s="50"/>
      <c r="WBZ725" s="50"/>
      <c r="WCA725" s="50"/>
      <c r="WCF725" s="50"/>
      <c r="WCG725" s="50"/>
      <c r="WCH725" s="50"/>
      <c r="WCI725" s="50"/>
      <c r="WCJ725" s="50"/>
      <c r="WCK725" s="50"/>
      <c r="WCL725" s="50"/>
      <c r="WCM725" s="50"/>
      <c r="WCN725" s="50"/>
      <c r="WCO725" s="50"/>
      <c r="WCP725" s="50"/>
      <c r="WCQ725" s="50"/>
      <c r="WCR725" s="50"/>
      <c r="WCS725" s="50"/>
      <c r="WCT725" s="50"/>
      <c r="WCU725" s="50"/>
      <c r="WCV725" s="50"/>
      <c r="WCW725" s="50"/>
      <c r="WCX725" s="50"/>
      <c r="WCY725" s="50"/>
      <c r="WCZ725" s="50"/>
      <c r="WDA725" s="50"/>
      <c r="WDB725" s="50"/>
      <c r="WDC725" s="50"/>
      <c r="WDD725" s="50"/>
      <c r="WDE725" s="50"/>
      <c r="WDF725" s="50"/>
      <c r="WDG725" s="50"/>
      <c r="WDH725" s="50"/>
      <c r="WDI725" s="50"/>
      <c r="WDJ725" s="50"/>
      <c r="WDK725" s="50"/>
      <c r="WDL725" s="50"/>
      <c r="WDM725" s="50"/>
      <c r="WDN725" s="50"/>
      <c r="WDO725" s="50"/>
      <c r="WDP725" s="50"/>
      <c r="WDQ725" s="50"/>
      <c r="WDR725" s="50"/>
      <c r="WDS725" s="50"/>
      <c r="WDT725" s="50"/>
      <c r="WDU725" s="50"/>
      <c r="WDV725" s="50"/>
      <c r="WDW725" s="50"/>
      <c r="WDX725" s="50"/>
      <c r="WDY725" s="50"/>
      <c r="WDZ725" s="50"/>
      <c r="WEA725" s="50"/>
      <c r="WEB725" s="50"/>
      <c r="WEC725" s="50"/>
      <c r="WED725" s="50"/>
      <c r="WEE725" s="50"/>
      <c r="WEF725" s="50"/>
      <c r="WEG725" s="50"/>
      <c r="WEH725" s="50"/>
      <c r="WEI725" s="50"/>
      <c r="WEJ725" s="50"/>
      <c r="WEK725" s="50"/>
      <c r="WEL725" s="50"/>
      <c r="WEM725" s="50"/>
      <c r="WEN725" s="50"/>
      <c r="WEO725" s="50"/>
      <c r="WEP725" s="50"/>
      <c r="WEQ725" s="50"/>
      <c r="WER725" s="50"/>
      <c r="WES725" s="50"/>
      <c r="WET725" s="50"/>
      <c r="WEU725" s="50"/>
      <c r="WEV725" s="50"/>
      <c r="WEW725" s="50"/>
      <c r="WEX725" s="50"/>
      <c r="WEY725" s="50"/>
      <c r="WEZ725" s="50"/>
      <c r="WFA725" s="50"/>
      <c r="WFB725" s="50"/>
      <c r="WFC725" s="50"/>
      <c r="WFD725" s="50"/>
      <c r="WFE725" s="50"/>
      <c r="WFF725" s="50"/>
      <c r="WFG725" s="50"/>
      <c r="WFH725" s="50"/>
      <c r="WFI725" s="50"/>
      <c r="WFJ725" s="50"/>
      <c r="WFK725" s="50"/>
      <c r="WFL725" s="50"/>
      <c r="WFM725" s="50"/>
      <c r="WFN725" s="50"/>
      <c r="WFO725" s="50"/>
      <c r="WFP725" s="50"/>
      <c r="WFQ725" s="50"/>
      <c r="WFR725" s="50"/>
      <c r="WFS725" s="50"/>
      <c r="WFT725" s="50"/>
      <c r="WFU725" s="50"/>
      <c r="WFV725" s="50"/>
      <c r="WFW725" s="50"/>
      <c r="WFX725" s="50"/>
      <c r="WFY725" s="50"/>
      <c r="WFZ725" s="50"/>
      <c r="WGA725" s="50"/>
      <c r="WGB725" s="50"/>
      <c r="WGC725" s="50"/>
      <c r="WGD725" s="50"/>
      <c r="WGE725" s="50"/>
      <c r="WGF725" s="50"/>
      <c r="WGG725" s="50"/>
      <c r="WGH725" s="50"/>
      <c r="WGI725" s="50"/>
      <c r="WGJ725" s="50"/>
      <c r="WGK725" s="50"/>
      <c r="WGL725" s="50"/>
      <c r="WGM725" s="50"/>
      <c r="WGN725" s="50"/>
      <c r="WGO725" s="50"/>
      <c r="WGP725" s="50"/>
      <c r="WGQ725" s="50"/>
      <c r="WGR725" s="50"/>
      <c r="WGS725" s="50"/>
      <c r="WGT725" s="50"/>
      <c r="WGU725" s="50"/>
      <c r="WGV725" s="50"/>
      <c r="WGW725" s="50"/>
      <c r="WGX725" s="50"/>
      <c r="WGY725" s="50"/>
      <c r="WGZ725" s="50"/>
      <c r="WHA725" s="50"/>
      <c r="WHB725" s="50"/>
      <c r="WHC725" s="50"/>
      <c r="WHD725" s="50"/>
      <c r="WHE725" s="50"/>
      <c r="WHF725" s="50"/>
      <c r="WHG725" s="50"/>
      <c r="WHH725" s="50"/>
      <c r="WHI725" s="50"/>
      <c r="WHJ725" s="50"/>
      <c r="WHK725" s="50"/>
      <c r="WHL725" s="50"/>
      <c r="WHM725" s="50"/>
      <c r="WHN725" s="50"/>
      <c r="WHO725" s="50"/>
      <c r="WHP725" s="50"/>
      <c r="WHQ725" s="50"/>
      <c r="WHR725" s="50"/>
      <c r="WHS725" s="50"/>
      <c r="WHT725" s="50"/>
      <c r="WHU725" s="50"/>
      <c r="WHV725" s="50"/>
      <c r="WHW725" s="50"/>
      <c r="WHX725" s="50"/>
      <c r="WHY725" s="50"/>
      <c r="WHZ725" s="50"/>
      <c r="WIA725" s="50"/>
      <c r="WIB725" s="50"/>
      <c r="WIC725" s="50"/>
      <c r="WID725" s="50"/>
      <c r="WIE725" s="50"/>
      <c r="WIF725" s="50"/>
      <c r="WIG725" s="50"/>
      <c r="WIH725" s="50"/>
      <c r="WII725" s="50"/>
      <c r="WIJ725" s="50"/>
      <c r="WIK725" s="50"/>
      <c r="WIL725" s="50"/>
      <c r="WIM725" s="50"/>
      <c r="WIN725" s="50"/>
      <c r="WIO725" s="50"/>
      <c r="WIP725" s="50"/>
      <c r="WIQ725" s="50"/>
      <c r="WIR725" s="50"/>
      <c r="WIS725" s="50"/>
      <c r="WIT725" s="50"/>
      <c r="WIU725" s="50"/>
      <c r="WIV725" s="50"/>
      <c r="WIW725" s="50"/>
      <c r="WIX725" s="50"/>
      <c r="WIY725" s="50"/>
      <c r="WIZ725" s="50"/>
      <c r="WJA725" s="50"/>
      <c r="WJB725" s="50"/>
      <c r="WJC725" s="50"/>
      <c r="WJD725" s="50"/>
      <c r="WJE725" s="50"/>
      <c r="WJF725" s="50"/>
      <c r="WJG725" s="50"/>
      <c r="WJH725" s="50"/>
      <c r="WJI725" s="50"/>
      <c r="WJJ725" s="50"/>
      <c r="WJK725" s="50"/>
      <c r="WJL725" s="50"/>
      <c r="WJM725" s="50"/>
      <c r="WJN725" s="50"/>
      <c r="WJO725" s="50"/>
      <c r="WJP725" s="50"/>
      <c r="WJQ725" s="50"/>
      <c r="WJR725" s="50"/>
      <c r="WJS725" s="50"/>
      <c r="WJT725" s="50"/>
      <c r="WJU725" s="50"/>
      <c r="WJV725" s="50"/>
      <c r="WJW725" s="50"/>
      <c r="WJX725" s="50"/>
      <c r="WJY725" s="50"/>
      <c r="WJZ725" s="50"/>
      <c r="WKA725" s="50"/>
      <c r="WKB725" s="50"/>
      <c r="WKC725" s="50"/>
      <c r="WKD725" s="50"/>
      <c r="WKE725" s="50"/>
      <c r="WKF725" s="50"/>
      <c r="WKG725" s="50"/>
      <c r="WKH725" s="50"/>
      <c r="WKI725" s="50"/>
      <c r="WKJ725" s="50"/>
      <c r="WKK725" s="50"/>
      <c r="WKL725" s="50"/>
      <c r="WKM725" s="50"/>
      <c r="WKN725" s="50"/>
      <c r="WKO725" s="50"/>
      <c r="WKP725" s="50"/>
      <c r="WKQ725" s="50"/>
      <c r="WKR725" s="50"/>
      <c r="WKS725" s="50"/>
      <c r="WKT725" s="50"/>
      <c r="WKU725" s="50"/>
      <c r="WKV725" s="50"/>
      <c r="WKW725" s="50"/>
      <c r="WKX725" s="50"/>
      <c r="WKY725" s="50"/>
      <c r="WKZ725" s="50"/>
      <c r="WLA725" s="50"/>
      <c r="WLB725" s="50"/>
      <c r="WLC725" s="50"/>
      <c r="WLD725" s="50"/>
      <c r="WLE725" s="50"/>
      <c r="WLF725" s="50"/>
      <c r="WLG725" s="50"/>
      <c r="WLH725" s="50"/>
      <c r="WLI725" s="50"/>
      <c r="WLJ725" s="50"/>
      <c r="WLK725" s="50"/>
      <c r="WLL725" s="50"/>
      <c r="WLN725" s="50"/>
      <c r="WLP725" s="50"/>
      <c r="WLQ725" s="50"/>
      <c r="WLR725" s="50"/>
      <c r="WLS725" s="50"/>
      <c r="WLT725" s="50"/>
      <c r="WLU725" s="50"/>
      <c r="WLV725" s="50"/>
      <c r="WLW725" s="50"/>
      <c r="WMB725" s="50"/>
      <c r="WMC725" s="50"/>
      <c r="WMD725" s="50"/>
      <c r="WME725" s="50"/>
      <c r="WMF725" s="50"/>
      <c r="WMG725" s="50"/>
      <c r="WMH725" s="50"/>
      <c r="WMI725" s="50"/>
      <c r="WMJ725" s="50"/>
      <c r="WMK725" s="50"/>
      <c r="WML725" s="50"/>
      <c r="WMM725" s="50"/>
      <c r="WMN725" s="50"/>
      <c r="WMO725" s="50"/>
      <c r="WMP725" s="50"/>
      <c r="WMQ725" s="50"/>
      <c r="WMR725" s="50"/>
      <c r="WMS725" s="50"/>
      <c r="WMT725" s="50"/>
      <c r="WMU725" s="50"/>
      <c r="WMV725" s="50"/>
      <c r="WMW725" s="50"/>
      <c r="WMX725" s="50"/>
      <c r="WMY725" s="50"/>
      <c r="WMZ725" s="50"/>
      <c r="WNA725" s="50"/>
      <c r="WNB725" s="50"/>
      <c r="WNC725" s="50"/>
      <c r="WND725" s="50"/>
      <c r="WNE725" s="50"/>
      <c r="WNF725" s="50"/>
      <c r="WNG725" s="50"/>
      <c r="WNH725" s="50"/>
      <c r="WNI725" s="50"/>
      <c r="WNJ725" s="50"/>
      <c r="WNK725" s="50"/>
      <c r="WNL725" s="50"/>
      <c r="WNM725" s="50"/>
      <c r="WNN725" s="50"/>
      <c r="WNO725" s="50"/>
      <c r="WNP725" s="50"/>
      <c r="WNQ725" s="50"/>
      <c r="WNR725" s="50"/>
      <c r="WNS725" s="50"/>
      <c r="WNT725" s="50"/>
      <c r="WNU725" s="50"/>
      <c r="WNV725" s="50"/>
      <c r="WNW725" s="50"/>
      <c r="WNX725" s="50"/>
      <c r="WNY725" s="50"/>
      <c r="WNZ725" s="50"/>
      <c r="WOA725" s="50"/>
      <c r="WOB725" s="50"/>
      <c r="WOC725" s="50"/>
      <c r="WOD725" s="50"/>
      <c r="WOE725" s="50"/>
      <c r="WOF725" s="50"/>
      <c r="WOG725" s="50"/>
      <c r="WOH725" s="50"/>
      <c r="WOI725" s="50"/>
      <c r="WOJ725" s="50"/>
      <c r="WOK725" s="50"/>
      <c r="WOL725" s="50"/>
      <c r="WOM725" s="50"/>
      <c r="WON725" s="50"/>
      <c r="WOO725" s="50"/>
      <c r="WOP725" s="50"/>
      <c r="WOQ725" s="50"/>
      <c r="WOR725" s="50"/>
      <c r="WOS725" s="50"/>
      <c r="WOT725" s="50"/>
      <c r="WOU725" s="50"/>
      <c r="WOV725" s="50"/>
      <c r="WOW725" s="50"/>
      <c r="WOX725" s="50"/>
      <c r="WOY725" s="50"/>
      <c r="WOZ725" s="50"/>
      <c r="WPA725" s="50"/>
      <c r="WPB725" s="50"/>
      <c r="WPC725" s="50"/>
      <c r="WPD725" s="50"/>
      <c r="WPE725" s="50"/>
      <c r="WPF725" s="50"/>
      <c r="WPG725" s="50"/>
      <c r="WPH725" s="50"/>
      <c r="WPI725" s="50"/>
      <c r="WPJ725" s="50"/>
      <c r="WPK725" s="50"/>
      <c r="WPL725" s="50"/>
      <c r="WPM725" s="50"/>
      <c r="WPN725" s="50"/>
      <c r="WPO725" s="50"/>
      <c r="WPP725" s="50"/>
      <c r="WPQ725" s="50"/>
      <c r="WPR725" s="50"/>
      <c r="WPS725" s="50"/>
      <c r="WPT725" s="50"/>
      <c r="WPU725" s="50"/>
      <c r="WPV725" s="50"/>
      <c r="WPW725" s="50"/>
      <c r="WPX725" s="50"/>
      <c r="WPY725" s="50"/>
      <c r="WPZ725" s="50"/>
      <c r="WQA725" s="50"/>
      <c r="WQB725" s="50"/>
      <c r="WQC725" s="50"/>
      <c r="WQD725" s="50"/>
      <c r="WQE725" s="50"/>
      <c r="WQF725" s="50"/>
      <c r="WQG725" s="50"/>
      <c r="WQH725" s="50"/>
      <c r="WQI725" s="50"/>
      <c r="WQJ725" s="50"/>
      <c r="WQK725" s="50"/>
      <c r="WQL725" s="50"/>
      <c r="WQM725" s="50"/>
      <c r="WQN725" s="50"/>
      <c r="WQO725" s="50"/>
      <c r="WQP725" s="50"/>
      <c r="WQQ725" s="50"/>
      <c r="WQR725" s="50"/>
      <c r="WQS725" s="50"/>
      <c r="WQT725" s="50"/>
      <c r="WQU725" s="50"/>
      <c r="WQV725" s="50"/>
      <c r="WQW725" s="50"/>
      <c r="WQX725" s="50"/>
      <c r="WQY725" s="50"/>
      <c r="WQZ725" s="50"/>
      <c r="WRA725" s="50"/>
      <c r="WRB725" s="50"/>
      <c r="WRC725" s="50"/>
      <c r="WRD725" s="50"/>
      <c r="WRE725" s="50"/>
      <c r="WRF725" s="50"/>
      <c r="WRG725" s="50"/>
      <c r="WRH725" s="50"/>
      <c r="WRI725" s="50"/>
      <c r="WRJ725" s="50"/>
      <c r="WRK725" s="50"/>
      <c r="WRL725" s="50"/>
      <c r="WRM725" s="50"/>
      <c r="WRN725" s="50"/>
      <c r="WRO725" s="50"/>
      <c r="WRP725" s="50"/>
      <c r="WRQ725" s="50"/>
      <c r="WRR725" s="50"/>
      <c r="WRS725" s="50"/>
      <c r="WRT725" s="50"/>
      <c r="WRU725" s="50"/>
      <c r="WRV725" s="50"/>
      <c r="WRW725" s="50"/>
      <c r="WRX725" s="50"/>
      <c r="WRY725" s="50"/>
      <c r="WRZ725" s="50"/>
      <c r="WSA725" s="50"/>
      <c r="WSB725" s="50"/>
      <c r="WSC725" s="50"/>
      <c r="WSD725" s="50"/>
      <c r="WSE725" s="50"/>
      <c r="WSF725" s="50"/>
      <c r="WSG725" s="50"/>
      <c r="WSH725" s="50"/>
      <c r="WSI725" s="50"/>
      <c r="WSJ725" s="50"/>
      <c r="WSK725" s="50"/>
      <c r="WSL725" s="50"/>
      <c r="WSM725" s="50"/>
      <c r="WSN725" s="50"/>
      <c r="WSO725" s="50"/>
      <c r="WSP725" s="50"/>
      <c r="WSQ725" s="50"/>
      <c r="WSR725" s="50"/>
      <c r="WSS725" s="50"/>
      <c r="WST725" s="50"/>
      <c r="WSU725" s="50"/>
      <c r="WSV725" s="50"/>
      <c r="WSW725" s="50"/>
      <c r="WSX725" s="50"/>
      <c r="WSY725" s="50"/>
      <c r="WSZ725" s="50"/>
      <c r="WTA725" s="50"/>
      <c r="WTB725" s="50"/>
      <c r="WTC725" s="50"/>
      <c r="WTD725" s="50"/>
      <c r="WTE725" s="50"/>
      <c r="WTF725" s="50"/>
      <c r="WTG725" s="50"/>
      <c r="WTH725" s="50"/>
      <c r="WTI725" s="50"/>
      <c r="WTJ725" s="50"/>
      <c r="WTK725" s="50"/>
      <c r="WTL725" s="50"/>
      <c r="WTM725" s="50"/>
      <c r="WTN725" s="50"/>
      <c r="WTO725" s="50"/>
      <c r="WTP725" s="50"/>
      <c r="WTQ725" s="50"/>
      <c r="WTR725" s="50"/>
      <c r="WTS725" s="50"/>
      <c r="WTT725" s="50"/>
      <c r="WTU725" s="50"/>
      <c r="WTV725" s="50"/>
      <c r="WTW725" s="50"/>
      <c r="WTX725" s="50"/>
      <c r="WTY725" s="50"/>
      <c r="WTZ725" s="50"/>
      <c r="WUA725" s="50"/>
      <c r="WUB725" s="50"/>
      <c r="WUC725" s="50"/>
      <c r="WUD725" s="50"/>
      <c r="WUE725" s="50"/>
      <c r="WUF725" s="50"/>
      <c r="WUG725" s="50"/>
      <c r="WUH725" s="50"/>
      <c r="WUI725" s="50"/>
      <c r="WUJ725" s="50"/>
      <c r="WUK725" s="50"/>
      <c r="WUL725" s="50"/>
      <c r="WUM725" s="50"/>
      <c r="WUN725" s="50"/>
      <c r="WUO725" s="50"/>
      <c r="WUP725" s="50"/>
      <c r="WUQ725" s="50"/>
      <c r="WUR725" s="50"/>
      <c r="WUS725" s="50"/>
      <c r="WUT725" s="50"/>
      <c r="WUU725" s="50"/>
      <c r="WUV725" s="50"/>
      <c r="WUW725" s="50"/>
      <c r="WUX725" s="50"/>
      <c r="WUY725" s="50"/>
      <c r="WUZ725" s="50"/>
      <c r="WVA725" s="50"/>
      <c r="WVB725" s="50"/>
      <c r="WVC725" s="50"/>
      <c r="WVD725" s="50"/>
      <c r="WVE725" s="50"/>
      <c r="WVF725" s="50"/>
      <c r="WVG725" s="50"/>
      <c r="WVH725" s="50"/>
      <c r="WVJ725" s="50"/>
      <c r="WVL725" s="50"/>
      <c r="WVM725" s="50"/>
      <c r="WVN725" s="50"/>
      <c r="WVO725" s="50"/>
      <c r="WVP725" s="50"/>
      <c r="WVQ725" s="50"/>
      <c r="WVR725" s="50"/>
      <c r="WVS725" s="50"/>
      <c r="WVX725" s="50"/>
      <c r="WVY725" s="50"/>
      <c r="WVZ725" s="50"/>
      <c r="WWA725" s="50"/>
      <c r="WWB725" s="50"/>
      <c r="WWC725" s="50"/>
      <c r="WWD725" s="50"/>
      <c r="WWE725" s="50"/>
      <c r="WWF725" s="50"/>
      <c r="WWG725" s="50"/>
      <c r="WWH725" s="50"/>
      <c r="WWI725" s="50"/>
      <c r="WWJ725" s="50"/>
      <c r="WWK725" s="50"/>
      <c r="WWL725" s="50"/>
      <c r="WWM725" s="50"/>
      <c r="WWN725" s="50"/>
      <c r="WWO725" s="50"/>
      <c r="WWP725" s="50"/>
      <c r="WWQ725" s="50"/>
      <c r="WWR725" s="50"/>
      <c r="WWS725" s="50"/>
      <c r="WWT725" s="50"/>
      <c r="WWU725" s="50"/>
      <c r="WWV725" s="50"/>
      <c r="WWW725" s="50"/>
      <c r="WWX725" s="50"/>
      <c r="WWY725" s="50"/>
      <c r="WWZ725" s="50"/>
      <c r="WXA725" s="50"/>
      <c r="WXB725" s="50"/>
      <c r="WXC725" s="50"/>
      <c r="WXD725" s="50"/>
      <c r="WXE725" s="50"/>
      <c r="WXF725" s="50"/>
      <c r="WXG725" s="50"/>
      <c r="WXH725" s="50"/>
      <c r="WXI725" s="50"/>
      <c r="WXJ725" s="50"/>
      <c r="WXK725" s="50"/>
      <c r="WXL725" s="50"/>
      <c r="WXM725" s="50"/>
      <c r="WXN725" s="50"/>
      <c r="WXO725" s="50"/>
      <c r="WXP725" s="50"/>
      <c r="WXQ725" s="50"/>
      <c r="WXR725" s="50"/>
      <c r="WXS725" s="50"/>
      <c r="WXT725" s="50"/>
      <c r="WXU725" s="50"/>
      <c r="WXV725" s="50"/>
      <c r="WXW725" s="50"/>
      <c r="WXX725" s="50"/>
      <c r="WXY725" s="50"/>
      <c r="WXZ725" s="50"/>
      <c r="WYA725" s="50"/>
      <c r="WYB725" s="50"/>
      <c r="WYC725" s="50"/>
      <c r="WYD725" s="50"/>
      <c r="WYE725" s="50"/>
      <c r="WYF725" s="50"/>
      <c r="WYG725" s="50"/>
      <c r="WYH725" s="50"/>
      <c r="WYI725" s="50"/>
      <c r="WYJ725" s="50"/>
      <c r="WYK725" s="50"/>
      <c r="WYL725" s="50"/>
      <c r="WYM725" s="50"/>
      <c r="WYN725" s="50"/>
      <c r="WYO725" s="50"/>
      <c r="WYP725" s="50"/>
      <c r="WYQ725" s="50"/>
      <c r="WYR725" s="50"/>
      <c r="WYS725" s="50"/>
      <c r="WYT725" s="50"/>
      <c r="WYU725" s="50"/>
      <c r="WYV725" s="50"/>
      <c r="WYW725" s="50"/>
      <c r="WYX725" s="50"/>
      <c r="WYY725" s="50"/>
      <c r="WYZ725" s="50"/>
      <c r="WZA725" s="50"/>
      <c r="WZB725" s="50"/>
      <c r="WZC725" s="50"/>
      <c r="WZD725" s="50"/>
      <c r="WZE725" s="50"/>
      <c r="WZF725" s="50"/>
      <c r="WZG725" s="50"/>
      <c r="WZH725" s="50"/>
      <c r="WZI725" s="50"/>
      <c r="WZJ725" s="50"/>
      <c r="WZK725" s="50"/>
      <c r="WZL725" s="50"/>
      <c r="WZM725" s="50"/>
      <c r="WZN725" s="50"/>
      <c r="WZO725" s="50"/>
      <c r="WZP725" s="50"/>
      <c r="WZQ725" s="50"/>
      <c r="WZR725" s="50"/>
      <c r="WZS725" s="50"/>
      <c r="WZT725" s="50"/>
      <c r="WZU725" s="50"/>
      <c r="WZV725" s="50"/>
      <c r="WZW725" s="50"/>
      <c r="WZX725" s="50"/>
      <c r="WZY725" s="50"/>
      <c r="WZZ725" s="50"/>
      <c r="XAA725" s="50"/>
      <c r="XAB725" s="50"/>
      <c r="XAC725" s="50"/>
      <c r="XAD725" s="50"/>
      <c r="XAE725" s="50"/>
      <c r="XAF725" s="50"/>
      <c r="XAG725" s="50"/>
      <c r="XAH725" s="50"/>
      <c r="XAI725" s="50"/>
      <c r="XAJ725" s="50"/>
      <c r="XAK725" s="50"/>
      <c r="XAL725" s="50"/>
      <c r="XAM725" s="50"/>
      <c r="XAN725" s="50"/>
      <c r="XAO725" s="50"/>
      <c r="XAP725" s="50"/>
      <c r="XAQ725" s="50"/>
      <c r="XAR725" s="50"/>
      <c r="XAS725" s="50"/>
      <c r="XAT725" s="50"/>
      <c r="XAU725" s="50"/>
      <c r="XAV725" s="50"/>
      <c r="XAW725" s="50"/>
      <c r="XAX725" s="50"/>
      <c r="XAY725" s="50"/>
      <c r="XAZ725" s="50"/>
      <c r="XBA725" s="50"/>
      <c r="XBB725" s="50"/>
      <c r="XBC725" s="50"/>
      <c r="XBD725" s="50"/>
      <c r="XBE725" s="50"/>
      <c r="XBF725" s="50"/>
      <c r="XBG725" s="50"/>
      <c r="XBH725" s="50"/>
      <c r="XBI725" s="50"/>
      <c r="XBJ725" s="50"/>
      <c r="XBK725" s="50"/>
      <c r="XBL725" s="50"/>
      <c r="XBM725" s="50"/>
      <c r="XBN725" s="50"/>
      <c r="XBO725" s="50"/>
      <c r="XBP725" s="50"/>
      <c r="XBQ725" s="50"/>
      <c r="XBR725" s="50"/>
      <c r="XBS725" s="50"/>
      <c r="XBT725" s="50"/>
      <c r="XBU725" s="50"/>
      <c r="XBV725" s="50"/>
      <c r="XBW725" s="50"/>
      <c r="XBX725" s="50"/>
      <c r="XBY725" s="50"/>
      <c r="XBZ725" s="50"/>
      <c r="XCA725" s="50"/>
      <c r="XCB725" s="50"/>
      <c r="XCC725" s="50"/>
      <c r="XCD725" s="50"/>
      <c r="XCE725" s="50"/>
      <c r="XCF725" s="50"/>
      <c r="XCG725" s="50"/>
      <c r="XCH725" s="50"/>
      <c r="XCI725" s="50"/>
      <c r="XCJ725" s="50"/>
      <c r="XCK725" s="50"/>
      <c r="XCL725" s="50"/>
      <c r="XCM725" s="50"/>
      <c r="XCN725" s="50"/>
      <c r="XCO725" s="50"/>
      <c r="XCP725" s="50"/>
      <c r="XCQ725" s="50"/>
      <c r="XCR725" s="50"/>
      <c r="XCS725" s="50"/>
      <c r="XCT725" s="50"/>
      <c r="XCU725" s="50"/>
      <c r="XCV725" s="50"/>
      <c r="XCW725" s="50"/>
      <c r="XCX725" s="50"/>
      <c r="XCY725" s="50"/>
      <c r="XCZ725" s="50"/>
      <c r="XDA725" s="50"/>
      <c r="XDB725" s="50"/>
      <c r="XDC725" s="50"/>
      <c r="XDD725" s="50"/>
      <c r="XDE725" s="50"/>
      <c r="XDF725" s="50"/>
      <c r="XDG725" s="50"/>
      <c r="XDH725" s="50"/>
      <c r="XDI725" s="50"/>
      <c r="XDJ725" s="50"/>
      <c r="XDK725" s="50"/>
      <c r="XDL725" s="50"/>
      <c r="XDM725" s="50"/>
      <c r="XDN725" s="50"/>
      <c r="XDO725" s="50"/>
      <c r="XDP725" s="50"/>
      <c r="XDQ725" s="50"/>
      <c r="XDR725" s="50"/>
      <c r="XDS725" s="50"/>
      <c r="XDT725" s="50"/>
      <c r="XDU725" s="50"/>
      <c r="XDV725" s="50"/>
      <c r="XDW725" s="50"/>
      <c r="XDX725" s="50"/>
      <c r="XDY725" s="50"/>
      <c r="XDZ725" s="50"/>
      <c r="XEA725" s="50"/>
      <c r="XEB725" s="50"/>
      <c r="XEC725" s="50"/>
      <c r="XED725" s="50"/>
      <c r="XEE725" s="50"/>
      <c r="XEF725" s="50"/>
      <c r="XEG725" s="50"/>
      <c r="XEH725" s="50"/>
      <c r="XEI725" s="50"/>
      <c r="XEJ725" s="50"/>
      <c r="XEK725" s="50"/>
      <c r="XEL725" s="50"/>
      <c r="XEM725" s="50"/>
      <c r="XEN725" s="50"/>
      <c r="XEO725" s="50"/>
      <c r="XEP725" s="50"/>
      <c r="XEQ725" s="50"/>
      <c r="XER725" s="50"/>
      <c r="XES725" s="50"/>
      <c r="XET725" s="50"/>
      <c r="XEU725" s="50"/>
      <c r="XEV725" s="50"/>
      <c r="XEW725" s="50"/>
      <c r="XEX725" s="50"/>
      <c r="XEY725" s="50"/>
      <c r="XEZ725" s="50"/>
      <c r="XFA725" s="50"/>
      <c r="XFB725" s="50"/>
      <c r="XFC725" s="50"/>
      <c r="XFD725" s="50"/>
    </row>
    <row r="726" ht="16.5" customHeight="1" spans="1:20">
      <c r="A726" s="45" t="s">
        <v>278</v>
      </c>
      <c r="B726" s="46">
        <v>12848</v>
      </c>
      <c r="C726" s="46"/>
      <c r="D726" s="46">
        <v>0</v>
      </c>
      <c r="E726" s="47"/>
      <c r="F726" s="46">
        <v>5</v>
      </c>
      <c r="G726" s="48">
        <f>D726-F726</f>
        <v>-5</v>
      </c>
      <c r="H726" s="49">
        <f t="shared" si="56"/>
        <v>-100</v>
      </c>
      <c r="I726" s="46">
        <v>3300</v>
      </c>
      <c r="J726" s="48">
        <f>I726-B726</f>
        <v>-9548</v>
      </c>
      <c r="K726" s="47">
        <f t="shared" ref="K726:K728" si="57">J726/B726*100</f>
        <v>-74.3150684931507</v>
      </c>
      <c r="Q726" s="43"/>
      <c r="R726" s="30">
        <v>2683.31</v>
      </c>
      <c r="S726" s="30"/>
      <c r="T726" s="42">
        <f t="shared" si="54"/>
        <v>2683.31</v>
      </c>
    </row>
    <row r="727" s="2" customFormat="1" ht="16.5" customHeight="1" spans="1:20">
      <c r="A727" s="26" t="s">
        <v>279</v>
      </c>
      <c r="B727" s="27">
        <f>B728+B750+B751+B757+B758+B760</f>
        <v>54949.1106</v>
      </c>
      <c r="C727" s="27">
        <f t="shared" ref="C727:D727" si="58">C728+C750+C751+C757+C758+C760</f>
        <v>46543</v>
      </c>
      <c r="D727" s="27">
        <f t="shared" si="58"/>
        <v>46483</v>
      </c>
      <c r="E727" s="31">
        <f t="shared" si="55"/>
        <v>99.871086951851</v>
      </c>
      <c r="F727" s="27">
        <f>F728+F750+F751+F757+F758+F760</f>
        <v>66400</v>
      </c>
      <c r="G727" s="27">
        <f>D727-F727</f>
        <v>-19917</v>
      </c>
      <c r="H727" s="28">
        <f t="shared" si="56"/>
        <v>-29.9954819277108</v>
      </c>
      <c r="I727" s="27">
        <f>I728+I750+I751+I757+I758+I760</f>
        <v>12935</v>
      </c>
      <c r="J727" s="27">
        <f>I727-B727</f>
        <v>-42014.1106</v>
      </c>
      <c r="K727" s="31">
        <f t="shared" si="57"/>
        <v>-76.4600375533649</v>
      </c>
      <c r="Q727" s="43"/>
      <c r="R727" s="27" t="e">
        <f>R728+R750+R751+#REF!+R757+R758+R760</f>
        <v>#REF!</v>
      </c>
      <c r="S727" s="27" t="e">
        <f>S728+S750+S751+#REF!+S757+S758+S760</f>
        <v>#REF!</v>
      </c>
      <c r="T727" s="42" t="e">
        <f t="shared" si="54"/>
        <v>#REF!</v>
      </c>
    </row>
    <row r="728" ht="16.5" customHeight="1" spans="1:20">
      <c r="A728" s="29" t="s">
        <v>280</v>
      </c>
      <c r="B728" s="30">
        <v>12221.1106</v>
      </c>
      <c r="C728" s="30">
        <v>39698</v>
      </c>
      <c r="D728" s="30">
        <v>39678</v>
      </c>
      <c r="E728" s="31">
        <f t="shared" si="55"/>
        <v>99.9496196281928</v>
      </c>
      <c r="F728" s="30">
        <v>44626</v>
      </c>
      <c r="G728" s="27">
        <f>D728-F728</f>
        <v>-4948</v>
      </c>
      <c r="H728" s="28">
        <f t="shared" si="56"/>
        <v>-11.0877067180567</v>
      </c>
      <c r="I728" s="30">
        <f>SUM(I729:I749)</f>
        <v>12198</v>
      </c>
      <c r="J728" s="27">
        <f>I728-B728</f>
        <v>-23.1106</v>
      </c>
      <c r="K728" s="31">
        <f t="shared" si="57"/>
        <v>-0.18910392644675</v>
      </c>
      <c r="Q728" s="43"/>
      <c r="R728" s="30">
        <f>SUM(R729:R749)</f>
        <v>5926.78</v>
      </c>
      <c r="S728" s="30">
        <f>SUM(S729:S749)</f>
        <v>0</v>
      </c>
      <c r="T728" s="42">
        <f t="shared" si="54"/>
        <v>5926.78</v>
      </c>
    </row>
    <row r="729" ht="16.5" customHeight="1" spans="1:20">
      <c r="A729" s="44" t="s">
        <v>352</v>
      </c>
      <c r="B729" s="30"/>
      <c r="C729" s="30"/>
      <c r="D729" s="30"/>
      <c r="E729" s="31"/>
      <c r="F729" s="30"/>
      <c r="G729" s="27"/>
      <c r="H729" s="28"/>
      <c r="I729" s="30">
        <v>318</v>
      </c>
      <c r="J729" s="27"/>
      <c r="K729" s="31"/>
      <c r="Q729" s="43"/>
      <c r="R729" s="30">
        <v>258.75</v>
      </c>
      <c r="S729" s="30"/>
      <c r="T729" s="42">
        <f t="shared" si="54"/>
        <v>258.75</v>
      </c>
    </row>
    <row r="730" ht="16.5" hidden="1" customHeight="1" spans="1:20">
      <c r="A730" s="29" t="s">
        <v>353</v>
      </c>
      <c r="B730" s="30"/>
      <c r="C730" s="30"/>
      <c r="D730" s="30"/>
      <c r="E730" s="31"/>
      <c r="F730" s="30"/>
      <c r="G730" s="27"/>
      <c r="H730" s="28"/>
      <c r="I730" s="30">
        <v>0</v>
      </c>
      <c r="J730" s="27"/>
      <c r="K730" s="31"/>
      <c r="Q730" s="43"/>
      <c r="R730" s="30"/>
      <c r="S730" s="30"/>
      <c r="T730" s="42"/>
    </row>
    <row r="731" ht="16.5" hidden="1" customHeight="1" spans="1:20">
      <c r="A731" s="44" t="s">
        <v>354</v>
      </c>
      <c r="B731" s="30"/>
      <c r="C731" s="30"/>
      <c r="D731" s="30"/>
      <c r="E731" s="31"/>
      <c r="F731" s="30"/>
      <c r="G731" s="27"/>
      <c r="H731" s="28"/>
      <c r="I731" s="30"/>
      <c r="J731" s="27"/>
      <c r="K731" s="31"/>
      <c r="Q731" s="43"/>
      <c r="R731" s="30"/>
      <c r="S731" s="30"/>
      <c r="T731" s="42"/>
    </row>
    <row r="732" ht="16.5" customHeight="1" spans="1:20">
      <c r="A732" s="44" t="s">
        <v>750</v>
      </c>
      <c r="B732" s="30"/>
      <c r="C732" s="30"/>
      <c r="D732" s="30"/>
      <c r="E732" s="31"/>
      <c r="F732" s="30"/>
      <c r="G732" s="27"/>
      <c r="H732" s="28"/>
      <c r="I732" s="30">
        <v>1500</v>
      </c>
      <c r="J732" s="27"/>
      <c r="K732" s="31"/>
      <c r="Q732" s="43"/>
      <c r="R732" s="30"/>
      <c r="S732" s="30"/>
      <c r="T732" s="42"/>
    </row>
    <row r="733" ht="16.5" customHeight="1" spans="1:20">
      <c r="A733" s="44" t="s">
        <v>751</v>
      </c>
      <c r="B733" s="30"/>
      <c r="C733" s="30"/>
      <c r="D733" s="30"/>
      <c r="E733" s="31"/>
      <c r="F733" s="30"/>
      <c r="G733" s="27"/>
      <c r="H733" s="28"/>
      <c r="I733" s="30">
        <v>4630</v>
      </c>
      <c r="J733" s="27"/>
      <c r="K733" s="31"/>
      <c r="Q733" s="43"/>
      <c r="R733" s="30"/>
      <c r="S733" s="30"/>
      <c r="T733" s="42"/>
    </row>
    <row r="734" ht="16.5" hidden="1" customHeight="1" spans="1:20">
      <c r="A734" s="44" t="s">
        <v>752</v>
      </c>
      <c r="B734" s="30"/>
      <c r="C734" s="30"/>
      <c r="D734" s="30"/>
      <c r="E734" s="31"/>
      <c r="F734" s="30"/>
      <c r="G734" s="27"/>
      <c r="H734" s="28"/>
      <c r="I734" s="30"/>
      <c r="J734" s="27"/>
      <c r="K734" s="31"/>
      <c r="Q734" s="43"/>
      <c r="R734" s="30"/>
      <c r="S734" s="30"/>
      <c r="T734" s="42"/>
    </row>
    <row r="735" ht="16.5" hidden="1" customHeight="1" spans="1:20">
      <c r="A735" s="44" t="s">
        <v>753</v>
      </c>
      <c r="B735" s="30"/>
      <c r="C735" s="30"/>
      <c r="D735" s="30"/>
      <c r="E735" s="31"/>
      <c r="F735" s="30"/>
      <c r="G735" s="27"/>
      <c r="H735" s="28"/>
      <c r="I735" s="30">
        <v>0</v>
      </c>
      <c r="J735" s="27"/>
      <c r="K735" s="31"/>
      <c r="Q735" s="43"/>
      <c r="R735" s="30"/>
      <c r="S735" s="30"/>
      <c r="T735" s="42"/>
    </row>
    <row r="736" ht="16.5" hidden="1" customHeight="1" spans="1:20">
      <c r="A736" s="44" t="s">
        <v>754</v>
      </c>
      <c r="B736" s="30"/>
      <c r="C736" s="30"/>
      <c r="D736" s="30"/>
      <c r="E736" s="31"/>
      <c r="F736" s="30"/>
      <c r="G736" s="27"/>
      <c r="H736" s="28"/>
      <c r="I736" s="30"/>
      <c r="J736" s="27"/>
      <c r="K736" s="31"/>
      <c r="Q736" s="43"/>
      <c r="R736" s="30"/>
      <c r="S736" s="30"/>
      <c r="T736" s="42"/>
    </row>
    <row r="737" ht="16.5" customHeight="1" spans="1:20">
      <c r="A737" s="44" t="s">
        <v>755</v>
      </c>
      <c r="B737" s="30"/>
      <c r="C737" s="30"/>
      <c r="D737" s="30"/>
      <c r="E737" s="31"/>
      <c r="F737" s="30"/>
      <c r="G737" s="27"/>
      <c r="H737" s="28"/>
      <c r="I737" s="30">
        <v>1064</v>
      </c>
      <c r="J737" s="27"/>
      <c r="K737" s="31"/>
      <c r="Q737" s="43"/>
      <c r="R737" s="30"/>
      <c r="S737" s="30"/>
      <c r="T737" s="42"/>
    </row>
    <row r="738" ht="16.5" hidden="1" customHeight="1" spans="1:20">
      <c r="A738" s="44" t="s">
        <v>756</v>
      </c>
      <c r="B738" s="30"/>
      <c r="C738" s="30"/>
      <c r="D738" s="30"/>
      <c r="E738" s="31"/>
      <c r="F738" s="30"/>
      <c r="G738" s="27"/>
      <c r="H738" s="28"/>
      <c r="I738" s="30"/>
      <c r="J738" s="27"/>
      <c r="K738" s="31"/>
      <c r="Q738" s="43"/>
      <c r="R738" s="30"/>
      <c r="S738" s="30"/>
      <c r="T738" s="42"/>
    </row>
    <row r="739" ht="16.5" hidden="1" customHeight="1" spans="1:20">
      <c r="A739" s="44" t="s">
        <v>757</v>
      </c>
      <c r="B739" s="30"/>
      <c r="C739" s="30"/>
      <c r="D739" s="30"/>
      <c r="E739" s="31"/>
      <c r="F739" s="30"/>
      <c r="G739" s="27"/>
      <c r="H739" s="28"/>
      <c r="I739" s="30"/>
      <c r="J739" s="27"/>
      <c r="K739" s="31"/>
      <c r="Q739" s="43"/>
      <c r="R739" s="30"/>
      <c r="S739" s="30"/>
      <c r="T739" s="42"/>
    </row>
    <row r="740" ht="16.5" hidden="1" customHeight="1" spans="1:20">
      <c r="A740" s="44" t="s">
        <v>758</v>
      </c>
      <c r="B740" s="30"/>
      <c r="C740" s="30"/>
      <c r="D740" s="30"/>
      <c r="E740" s="31"/>
      <c r="F740" s="30"/>
      <c r="G740" s="27"/>
      <c r="H740" s="28"/>
      <c r="I740" s="30"/>
      <c r="J740" s="27"/>
      <c r="K740" s="31"/>
      <c r="Q740" s="43"/>
      <c r="R740" s="30"/>
      <c r="S740" s="30"/>
      <c r="T740" s="42"/>
    </row>
    <row r="741" ht="16.5" hidden="1" customHeight="1" spans="1:20">
      <c r="A741" s="44" t="s">
        <v>759</v>
      </c>
      <c r="B741" s="30"/>
      <c r="C741" s="30"/>
      <c r="D741" s="30"/>
      <c r="E741" s="31"/>
      <c r="F741" s="30"/>
      <c r="G741" s="27"/>
      <c r="H741" s="28"/>
      <c r="I741" s="30"/>
      <c r="J741" s="27"/>
      <c r="K741" s="31"/>
      <c r="Q741" s="43"/>
      <c r="R741" s="30"/>
      <c r="S741" s="30"/>
      <c r="T741" s="42"/>
    </row>
    <row r="742" ht="16.5" customHeight="1" spans="1:20">
      <c r="A742" s="44" t="s">
        <v>760</v>
      </c>
      <c r="B742" s="30"/>
      <c r="C742" s="30"/>
      <c r="D742" s="30"/>
      <c r="E742" s="31"/>
      <c r="F742" s="30"/>
      <c r="G742" s="27"/>
      <c r="H742" s="28"/>
      <c r="I742" s="30">
        <v>14.5</v>
      </c>
      <c r="J742" s="27"/>
      <c r="K742" s="31"/>
      <c r="Q742" s="43"/>
      <c r="R742" s="30"/>
      <c r="S742" s="30"/>
      <c r="T742" s="42"/>
    </row>
    <row r="743" ht="16.5" hidden="1" customHeight="1" spans="1:20">
      <c r="A743" s="44" t="s">
        <v>761</v>
      </c>
      <c r="B743" s="30"/>
      <c r="C743" s="30"/>
      <c r="D743" s="30"/>
      <c r="E743" s="31"/>
      <c r="F743" s="30"/>
      <c r="G743" s="27"/>
      <c r="H743" s="28"/>
      <c r="I743" s="30"/>
      <c r="J743" s="27"/>
      <c r="K743" s="31"/>
      <c r="Q743" s="43"/>
      <c r="R743" s="30"/>
      <c r="S743" s="30"/>
      <c r="T743" s="42"/>
    </row>
    <row r="744" ht="16.5" hidden="1" customHeight="1" spans="1:20">
      <c r="A744" s="44" t="s">
        <v>762</v>
      </c>
      <c r="B744" s="30"/>
      <c r="C744" s="30"/>
      <c r="D744" s="30"/>
      <c r="E744" s="31"/>
      <c r="F744" s="30"/>
      <c r="G744" s="27"/>
      <c r="H744" s="28"/>
      <c r="I744" s="30"/>
      <c r="J744" s="27"/>
      <c r="K744" s="31"/>
      <c r="Q744" s="43"/>
      <c r="R744" s="30"/>
      <c r="S744" s="30"/>
      <c r="T744" s="42"/>
    </row>
    <row r="745" ht="16.5" hidden="1" customHeight="1" spans="1:20">
      <c r="A745" s="44" t="s">
        <v>763</v>
      </c>
      <c r="B745" s="30"/>
      <c r="C745" s="30"/>
      <c r="D745" s="30"/>
      <c r="E745" s="31"/>
      <c r="F745" s="30"/>
      <c r="G745" s="27"/>
      <c r="H745" s="28"/>
      <c r="I745" s="30"/>
      <c r="J745" s="27"/>
      <c r="K745" s="31"/>
      <c r="Q745" s="43"/>
      <c r="R745" s="30"/>
      <c r="S745" s="30"/>
      <c r="T745" s="42"/>
    </row>
    <row r="746" ht="16.5" hidden="1" customHeight="1" spans="1:20">
      <c r="A746" s="44" t="s">
        <v>764</v>
      </c>
      <c r="B746" s="30"/>
      <c r="C746" s="30"/>
      <c r="D746" s="30"/>
      <c r="E746" s="31"/>
      <c r="F746" s="30"/>
      <c r="G746" s="27"/>
      <c r="H746" s="28"/>
      <c r="I746" s="30"/>
      <c r="J746" s="27"/>
      <c r="K746" s="31"/>
      <c r="Q746" s="43"/>
      <c r="R746" s="30"/>
      <c r="S746" s="30"/>
      <c r="T746" s="42"/>
    </row>
    <row r="747" ht="16.5" hidden="1" customHeight="1" spans="1:20">
      <c r="A747" s="29" t="s">
        <v>765</v>
      </c>
      <c r="B747" s="30"/>
      <c r="C747" s="30"/>
      <c r="D747" s="30"/>
      <c r="E747" s="31"/>
      <c r="F747" s="30"/>
      <c r="G747" s="27"/>
      <c r="H747" s="28"/>
      <c r="I747" s="30"/>
      <c r="J747" s="27"/>
      <c r="K747" s="31"/>
      <c r="Q747" s="43"/>
      <c r="R747" s="30">
        <v>278.4</v>
      </c>
      <c r="S747" s="30"/>
      <c r="T747" s="42">
        <f t="shared" si="54"/>
        <v>278.4</v>
      </c>
    </row>
    <row r="748" ht="16.5" hidden="1" customHeight="1" spans="1:20">
      <c r="A748" s="29" t="s">
        <v>766</v>
      </c>
      <c r="B748" s="30"/>
      <c r="C748" s="30"/>
      <c r="D748" s="30"/>
      <c r="E748" s="31"/>
      <c r="F748" s="30"/>
      <c r="G748" s="27"/>
      <c r="H748" s="28"/>
      <c r="I748" s="30"/>
      <c r="J748" s="27"/>
      <c r="K748" s="31"/>
      <c r="Q748" s="43"/>
      <c r="R748" s="30"/>
      <c r="S748" s="30"/>
      <c r="T748" s="42"/>
    </row>
    <row r="749" ht="16.5" customHeight="1" spans="1:20">
      <c r="A749" s="29" t="s">
        <v>767</v>
      </c>
      <c r="B749" s="30"/>
      <c r="C749" s="30"/>
      <c r="D749" s="30"/>
      <c r="E749" s="31"/>
      <c r="F749" s="30"/>
      <c r="G749" s="27"/>
      <c r="H749" s="28"/>
      <c r="I749" s="30">
        <v>4671.5</v>
      </c>
      <c r="J749" s="27"/>
      <c r="K749" s="31"/>
      <c r="Q749" s="43"/>
      <c r="R749" s="30">
        <v>5389.63</v>
      </c>
      <c r="S749" s="30"/>
      <c r="T749" s="42">
        <f t="shared" si="54"/>
        <v>5389.63</v>
      </c>
    </row>
    <row r="750" ht="16.5" customHeight="1" spans="1:20">
      <c r="A750" s="29" t="s">
        <v>281</v>
      </c>
      <c r="B750" s="30">
        <v>0</v>
      </c>
      <c r="C750" s="30">
        <v>0</v>
      </c>
      <c r="D750" s="30"/>
      <c r="E750" s="31"/>
      <c r="F750" s="30">
        <v>800</v>
      </c>
      <c r="G750" s="27">
        <f>D750-F750</f>
        <v>-800</v>
      </c>
      <c r="H750" s="28">
        <f t="shared" si="56"/>
        <v>-100</v>
      </c>
      <c r="I750" s="30">
        <v>0</v>
      </c>
      <c r="J750" s="27">
        <f>I750-B750</f>
        <v>0</v>
      </c>
      <c r="K750" s="31"/>
      <c r="Q750" s="43"/>
      <c r="R750" s="30">
        <v>0</v>
      </c>
      <c r="S750" s="30">
        <v>0</v>
      </c>
      <c r="T750" s="42">
        <f t="shared" si="54"/>
        <v>0</v>
      </c>
    </row>
    <row r="751" ht="16.5" customHeight="1" spans="1:20">
      <c r="A751" s="29" t="s">
        <v>282</v>
      </c>
      <c r="B751" s="30">
        <v>850</v>
      </c>
      <c r="C751" s="30">
        <f>850-550</f>
        <v>300</v>
      </c>
      <c r="D751" s="30">
        <v>300</v>
      </c>
      <c r="E751" s="31">
        <f t="shared" si="55"/>
        <v>100</v>
      </c>
      <c r="F751" s="30">
        <v>13026</v>
      </c>
      <c r="G751" s="27">
        <f>D751-F751</f>
        <v>-12726</v>
      </c>
      <c r="H751" s="28">
        <f t="shared" si="56"/>
        <v>-97.6969138645785</v>
      </c>
      <c r="I751" s="30">
        <f>SUM(I752:I756)</f>
        <v>500</v>
      </c>
      <c r="J751" s="27">
        <f>I751-B751</f>
        <v>-350</v>
      </c>
      <c r="K751" s="31">
        <f>J751/B751*100</f>
        <v>-41.1764705882353</v>
      </c>
      <c r="Q751" s="43"/>
      <c r="R751" s="30">
        <f>SUM(R752:R752)</f>
        <v>1725.93</v>
      </c>
      <c r="S751" s="30">
        <f>SUM(S752:S752)</f>
        <v>0</v>
      </c>
      <c r="T751" s="42">
        <f t="shared" si="54"/>
        <v>1725.93</v>
      </c>
    </row>
    <row r="752" ht="16.5" hidden="1" customHeight="1" spans="1:20">
      <c r="A752" s="29" t="s">
        <v>768</v>
      </c>
      <c r="B752" s="30"/>
      <c r="C752" s="30"/>
      <c r="D752" s="30"/>
      <c r="E752" s="31"/>
      <c r="F752" s="30"/>
      <c r="G752" s="27"/>
      <c r="H752" s="28"/>
      <c r="I752" s="30"/>
      <c r="J752" s="27"/>
      <c r="K752" s="31"/>
      <c r="Q752" s="43"/>
      <c r="R752" s="30">
        <v>1725.93</v>
      </c>
      <c r="S752" s="30"/>
      <c r="T752" s="42">
        <f t="shared" si="54"/>
        <v>1725.93</v>
      </c>
    </row>
    <row r="753" ht="16.5" hidden="1" customHeight="1" spans="1:20">
      <c r="A753" s="29" t="s">
        <v>769</v>
      </c>
      <c r="B753" s="30"/>
      <c r="C753" s="30"/>
      <c r="D753" s="30"/>
      <c r="E753" s="31"/>
      <c r="F753" s="30"/>
      <c r="G753" s="27"/>
      <c r="H753" s="28"/>
      <c r="I753" s="30"/>
      <c r="J753" s="27"/>
      <c r="K753" s="31"/>
      <c r="Q753" s="43"/>
      <c r="R753" s="30"/>
      <c r="S753" s="30"/>
      <c r="T753" s="42"/>
    </row>
    <row r="754" ht="16.5" hidden="1" customHeight="1" spans="1:20">
      <c r="A754" s="29" t="s">
        <v>770</v>
      </c>
      <c r="B754" s="30"/>
      <c r="C754" s="30"/>
      <c r="D754" s="30"/>
      <c r="E754" s="31"/>
      <c r="F754" s="30"/>
      <c r="G754" s="27"/>
      <c r="H754" s="28"/>
      <c r="I754" s="30"/>
      <c r="J754" s="27"/>
      <c r="K754" s="31"/>
      <c r="Q754" s="43"/>
      <c r="R754" s="30"/>
      <c r="S754" s="30"/>
      <c r="T754" s="42"/>
    </row>
    <row r="755" ht="16.5" hidden="1" customHeight="1" spans="1:20">
      <c r="A755" s="29" t="s">
        <v>771</v>
      </c>
      <c r="B755" s="30"/>
      <c r="C755" s="30"/>
      <c r="D755" s="30"/>
      <c r="E755" s="31"/>
      <c r="F755" s="30"/>
      <c r="G755" s="27"/>
      <c r="H755" s="28"/>
      <c r="I755" s="30"/>
      <c r="J755" s="27"/>
      <c r="K755" s="31"/>
      <c r="Q755" s="43"/>
      <c r="R755" s="30"/>
      <c r="S755" s="30"/>
      <c r="T755" s="42"/>
    </row>
    <row r="756" ht="16.5" customHeight="1" spans="1:20">
      <c r="A756" s="29" t="s">
        <v>772</v>
      </c>
      <c r="B756" s="30"/>
      <c r="C756" s="30"/>
      <c r="D756" s="30"/>
      <c r="E756" s="31"/>
      <c r="F756" s="30"/>
      <c r="G756" s="27"/>
      <c r="H756" s="28"/>
      <c r="I756" s="30">
        <v>500</v>
      </c>
      <c r="J756" s="27"/>
      <c r="K756" s="31"/>
      <c r="Q756" s="43"/>
      <c r="R756" s="30"/>
      <c r="S756" s="30"/>
      <c r="T756" s="42"/>
    </row>
    <row r="757" ht="16.5" customHeight="1" spans="1:16384">
      <c r="A757" s="45" t="s">
        <v>283</v>
      </c>
      <c r="B757" s="46"/>
      <c r="C757" s="46"/>
      <c r="D757" s="46"/>
      <c r="E757" s="47"/>
      <c r="F757" s="46"/>
      <c r="G757" s="48">
        <f>D757-F757</f>
        <v>0</v>
      </c>
      <c r="H757" s="49"/>
      <c r="I757" s="46">
        <v>30</v>
      </c>
      <c r="J757" s="48">
        <f>I757-B757</f>
        <v>30</v>
      </c>
      <c r="K757" s="47"/>
      <c r="L757" s="50"/>
      <c r="Q757" s="43"/>
      <c r="R757" s="30"/>
      <c r="S757" s="30"/>
      <c r="T757" s="42">
        <f t="shared" si="54"/>
        <v>0</v>
      </c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  <c r="CL757" s="50"/>
      <c r="CM757" s="50"/>
      <c r="CN757" s="50"/>
      <c r="CO757" s="50"/>
      <c r="CP757" s="50"/>
      <c r="CQ757" s="50"/>
      <c r="CR757" s="50"/>
      <c r="CS757" s="50"/>
      <c r="CT757" s="50"/>
      <c r="CU757" s="50"/>
      <c r="CV757" s="50"/>
      <c r="CW757" s="50"/>
      <c r="CX757" s="50"/>
      <c r="CY757" s="50"/>
      <c r="CZ757" s="50"/>
      <c r="DA757" s="50"/>
      <c r="DB757" s="50"/>
      <c r="DC757" s="50"/>
      <c r="DD757" s="50"/>
      <c r="DE757" s="50"/>
      <c r="DF757" s="50"/>
      <c r="DG757" s="50"/>
      <c r="DH757" s="50"/>
      <c r="DI757" s="50"/>
      <c r="DJ757" s="50"/>
      <c r="DK757" s="50"/>
      <c r="DL757" s="50"/>
      <c r="DM757" s="50"/>
      <c r="DN757" s="50"/>
      <c r="DO757" s="50"/>
      <c r="DP757" s="50"/>
      <c r="DQ757" s="50"/>
      <c r="DR757" s="50"/>
      <c r="DS757" s="50"/>
      <c r="DT757" s="50"/>
      <c r="DU757" s="50"/>
      <c r="DV757" s="50"/>
      <c r="DW757" s="50"/>
      <c r="DX757" s="50"/>
      <c r="DY757" s="50"/>
      <c r="DZ757" s="50"/>
      <c r="EA757" s="50"/>
      <c r="EB757" s="50"/>
      <c r="EC757" s="50"/>
      <c r="ED757" s="50"/>
      <c r="EE757" s="50"/>
      <c r="EF757" s="50"/>
      <c r="EG757" s="50"/>
      <c r="EH757" s="50"/>
      <c r="EI757" s="50"/>
      <c r="EJ757" s="50"/>
      <c r="EK757" s="50"/>
      <c r="EL757" s="50"/>
      <c r="EM757" s="50"/>
      <c r="EN757" s="50"/>
      <c r="EO757" s="50"/>
      <c r="EP757" s="50"/>
      <c r="EQ757" s="50"/>
      <c r="ER757" s="50"/>
      <c r="ES757" s="50"/>
      <c r="ET757" s="50"/>
      <c r="EU757" s="50"/>
      <c r="EV757" s="50"/>
      <c r="EW757" s="50"/>
      <c r="EX757" s="50"/>
      <c r="EY757" s="50"/>
      <c r="EZ757" s="50"/>
      <c r="FA757" s="50"/>
      <c r="FB757" s="50"/>
      <c r="FC757" s="50"/>
      <c r="FD757" s="50"/>
      <c r="FE757" s="50"/>
      <c r="FF757" s="50"/>
      <c r="FG757" s="50"/>
      <c r="FH757" s="50"/>
      <c r="FI757" s="50"/>
      <c r="FJ757" s="50"/>
      <c r="FK757" s="50"/>
      <c r="FL757" s="50"/>
      <c r="FM757" s="50"/>
      <c r="FN757" s="50"/>
      <c r="FO757" s="50"/>
      <c r="FP757" s="50"/>
      <c r="FQ757" s="50"/>
      <c r="FR757" s="50"/>
      <c r="FS757" s="50"/>
      <c r="FT757" s="50"/>
      <c r="FU757" s="50"/>
      <c r="FV757" s="50"/>
      <c r="FW757" s="50"/>
      <c r="FX757" s="50"/>
      <c r="FY757" s="50"/>
      <c r="FZ757" s="50"/>
      <c r="GA757" s="50"/>
      <c r="GB757" s="50"/>
      <c r="GC757" s="50"/>
      <c r="GD757" s="50"/>
      <c r="GE757" s="50"/>
      <c r="GF757" s="50"/>
      <c r="GG757" s="50"/>
      <c r="GH757" s="50"/>
      <c r="GI757" s="50"/>
      <c r="GJ757" s="50"/>
      <c r="GK757" s="50"/>
      <c r="GL757" s="50"/>
      <c r="GM757" s="50"/>
      <c r="GN757" s="50"/>
      <c r="GO757" s="50"/>
      <c r="GP757" s="50"/>
      <c r="GQ757" s="50"/>
      <c r="GR757" s="50"/>
      <c r="GS757" s="50"/>
      <c r="GT757" s="50"/>
      <c r="GU757" s="50"/>
      <c r="GV757" s="50"/>
      <c r="GW757" s="50"/>
      <c r="GX757" s="50"/>
      <c r="GY757" s="50"/>
      <c r="GZ757" s="50"/>
      <c r="HA757" s="50"/>
      <c r="HB757" s="50"/>
      <c r="HC757" s="50"/>
      <c r="HD757" s="50"/>
      <c r="HE757" s="50"/>
      <c r="HF757" s="50"/>
      <c r="HG757" s="50"/>
      <c r="HH757" s="50"/>
      <c r="HI757" s="50"/>
      <c r="HJ757" s="50"/>
      <c r="HK757" s="50"/>
      <c r="HL757" s="50"/>
      <c r="HM757" s="50"/>
      <c r="HN757" s="50"/>
      <c r="HO757" s="50"/>
      <c r="HP757" s="50"/>
      <c r="HQ757" s="50"/>
      <c r="HR757" s="50"/>
      <c r="HS757" s="50"/>
      <c r="HT757" s="50"/>
      <c r="HU757" s="50"/>
      <c r="HV757" s="50"/>
      <c r="HW757" s="50"/>
      <c r="HX757" s="50"/>
      <c r="HY757" s="50"/>
      <c r="HZ757" s="50"/>
      <c r="IA757" s="50"/>
      <c r="IB757" s="50"/>
      <c r="IC757" s="50"/>
      <c r="ID757" s="50"/>
      <c r="IE757" s="50"/>
      <c r="IF757" s="50"/>
      <c r="IG757" s="50"/>
      <c r="IH757" s="50"/>
      <c r="II757" s="50"/>
      <c r="IJ757" s="50"/>
      <c r="IK757" s="50"/>
      <c r="IL757" s="50"/>
      <c r="IM757" s="50"/>
      <c r="IN757" s="50"/>
      <c r="IO757" s="50"/>
      <c r="IP757" s="50"/>
      <c r="IQ757" s="50"/>
      <c r="IR757" s="50"/>
      <c r="IS757" s="50"/>
      <c r="IT757" s="50"/>
      <c r="IU757" s="50"/>
      <c r="IV757" s="50"/>
      <c r="IX757" s="50"/>
      <c r="IZ757" s="50"/>
      <c r="JA757" s="50"/>
      <c r="JB757" s="50"/>
      <c r="JC757" s="50"/>
      <c r="JD757" s="50"/>
      <c r="JE757" s="50"/>
      <c r="JF757" s="50"/>
      <c r="JG757" s="50"/>
      <c r="JL757" s="50"/>
      <c r="JM757" s="50"/>
      <c r="JN757" s="50"/>
      <c r="JO757" s="50"/>
      <c r="JP757" s="50"/>
      <c r="JQ757" s="50"/>
      <c r="JR757" s="50"/>
      <c r="JS757" s="50"/>
      <c r="JT757" s="50"/>
      <c r="JU757" s="50"/>
      <c r="JV757" s="50"/>
      <c r="JW757" s="50"/>
      <c r="JX757" s="50"/>
      <c r="JY757" s="50"/>
      <c r="JZ757" s="50"/>
      <c r="KA757" s="50"/>
      <c r="KB757" s="50"/>
      <c r="KC757" s="50"/>
      <c r="KD757" s="50"/>
      <c r="KE757" s="50"/>
      <c r="KF757" s="50"/>
      <c r="KG757" s="50"/>
      <c r="KH757" s="50"/>
      <c r="KI757" s="50"/>
      <c r="KJ757" s="50"/>
      <c r="KK757" s="50"/>
      <c r="KL757" s="50"/>
      <c r="KM757" s="50"/>
      <c r="KN757" s="50"/>
      <c r="KO757" s="50"/>
      <c r="KP757" s="50"/>
      <c r="KQ757" s="50"/>
      <c r="KR757" s="50"/>
      <c r="KS757" s="50"/>
      <c r="KT757" s="50"/>
      <c r="KU757" s="50"/>
      <c r="KV757" s="50"/>
      <c r="KW757" s="50"/>
      <c r="KX757" s="50"/>
      <c r="KY757" s="50"/>
      <c r="KZ757" s="50"/>
      <c r="LA757" s="50"/>
      <c r="LB757" s="50"/>
      <c r="LC757" s="50"/>
      <c r="LD757" s="50"/>
      <c r="LE757" s="50"/>
      <c r="LF757" s="50"/>
      <c r="LG757" s="50"/>
      <c r="LH757" s="50"/>
      <c r="LI757" s="50"/>
      <c r="LJ757" s="50"/>
      <c r="LK757" s="50"/>
      <c r="LL757" s="50"/>
      <c r="LM757" s="50"/>
      <c r="LN757" s="50"/>
      <c r="LO757" s="50"/>
      <c r="LP757" s="50"/>
      <c r="LQ757" s="50"/>
      <c r="LR757" s="50"/>
      <c r="LS757" s="50"/>
      <c r="LT757" s="50"/>
      <c r="LU757" s="50"/>
      <c r="LV757" s="50"/>
      <c r="LW757" s="50"/>
      <c r="LX757" s="50"/>
      <c r="LY757" s="50"/>
      <c r="LZ757" s="50"/>
      <c r="MA757" s="50"/>
      <c r="MB757" s="50"/>
      <c r="MC757" s="50"/>
      <c r="MD757" s="50"/>
      <c r="ME757" s="50"/>
      <c r="MF757" s="50"/>
      <c r="MG757" s="50"/>
      <c r="MH757" s="50"/>
      <c r="MI757" s="50"/>
      <c r="MJ757" s="50"/>
      <c r="MK757" s="50"/>
      <c r="ML757" s="50"/>
      <c r="MM757" s="50"/>
      <c r="MN757" s="50"/>
      <c r="MO757" s="50"/>
      <c r="MP757" s="50"/>
      <c r="MQ757" s="50"/>
      <c r="MR757" s="50"/>
      <c r="MS757" s="50"/>
      <c r="MT757" s="50"/>
      <c r="MU757" s="50"/>
      <c r="MV757" s="50"/>
      <c r="MW757" s="50"/>
      <c r="MX757" s="50"/>
      <c r="MY757" s="50"/>
      <c r="MZ757" s="50"/>
      <c r="NA757" s="50"/>
      <c r="NB757" s="50"/>
      <c r="NC757" s="50"/>
      <c r="ND757" s="50"/>
      <c r="NE757" s="50"/>
      <c r="NF757" s="50"/>
      <c r="NG757" s="50"/>
      <c r="NH757" s="50"/>
      <c r="NI757" s="50"/>
      <c r="NJ757" s="50"/>
      <c r="NK757" s="50"/>
      <c r="NL757" s="50"/>
      <c r="NM757" s="50"/>
      <c r="NN757" s="50"/>
      <c r="NO757" s="50"/>
      <c r="NP757" s="50"/>
      <c r="NQ757" s="50"/>
      <c r="NR757" s="50"/>
      <c r="NS757" s="50"/>
      <c r="NT757" s="50"/>
      <c r="NU757" s="50"/>
      <c r="NV757" s="50"/>
      <c r="NW757" s="50"/>
      <c r="NX757" s="50"/>
      <c r="NY757" s="50"/>
      <c r="NZ757" s="50"/>
      <c r="OA757" s="50"/>
      <c r="OB757" s="50"/>
      <c r="OC757" s="50"/>
      <c r="OD757" s="50"/>
      <c r="OE757" s="50"/>
      <c r="OF757" s="50"/>
      <c r="OG757" s="50"/>
      <c r="OH757" s="50"/>
      <c r="OI757" s="50"/>
      <c r="OJ757" s="50"/>
      <c r="OK757" s="50"/>
      <c r="OL757" s="50"/>
      <c r="OM757" s="50"/>
      <c r="ON757" s="50"/>
      <c r="OO757" s="50"/>
      <c r="OP757" s="50"/>
      <c r="OQ757" s="50"/>
      <c r="OR757" s="50"/>
      <c r="OS757" s="50"/>
      <c r="OT757" s="50"/>
      <c r="OU757" s="50"/>
      <c r="OV757" s="50"/>
      <c r="OW757" s="50"/>
      <c r="OX757" s="50"/>
      <c r="OY757" s="50"/>
      <c r="OZ757" s="50"/>
      <c r="PA757" s="50"/>
      <c r="PB757" s="50"/>
      <c r="PC757" s="50"/>
      <c r="PD757" s="50"/>
      <c r="PE757" s="50"/>
      <c r="PF757" s="50"/>
      <c r="PG757" s="50"/>
      <c r="PH757" s="50"/>
      <c r="PI757" s="50"/>
      <c r="PJ757" s="50"/>
      <c r="PK757" s="50"/>
      <c r="PL757" s="50"/>
      <c r="PM757" s="50"/>
      <c r="PN757" s="50"/>
      <c r="PO757" s="50"/>
      <c r="PP757" s="50"/>
      <c r="PQ757" s="50"/>
      <c r="PR757" s="50"/>
      <c r="PS757" s="50"/>
      <c r="PT757" s="50"/>
      <c r="PU757" s="50"/>
      <c r="PV757" s="50"/>
      <c r="PW757" s="50"/>
      <c r="PX757" s="50"/>
      <c r="PY757" s="50"/>
      <c r="PZ757" s="50"/>
      <c r="QA757" s="50"/>
      <c r="QB757" s="50"/>
      <c r="QC757" s="50"/>
      <c r="QD757" s="50"/>
      <c r="QE757" s="50"/>
      <c r="QF757" s="50"/>
      <c r="QG757" s="50"/>
      <c r="QH757" s="50"/>
      <c r="QI757" s="50"/>
      <c r="QJ757" s="50"/>
      <c r="QK757" s="50"/>
      <c r="QL757" s="50"/>
      <c r="QM757" s="50"/>
      <c r="QN757" s="50"/>
      <c r="QO757" s="50"/>
      <c r="QP757" s="50"/>
      <c r="QQ757" s="50"/>
      <c r="QR757" s="50"/>
      <c r="QS757" s="50"/>
      <c r="QT757" s="50"/>
      <c r="QU757" s="50"/>
      <c r="QV757" s="50"/>
      <c r="QW757" s="50"/>
      <c r="QX757" s="50"/>
      <c r="QY757" s="50"/>
      <c r="QZ757" s="50"/>
      <c r="RA757" s="50"/>
      <c r="RB757" s="50"/>
      <c r="RC757" s="50"/>
      <c r="RD757" s="50"/>
      <c r="RE757" s="50"/>
      <c r="RF757" s="50"/>
      <c r="RG757" s="50"/>
      <c r="RH757" s="50"/>
      <c r="RI757" s="50"/>
      <c r="RJ757" s="50"/>
      <c r="RK757" s="50"/>
      <c r="RL757" s="50"/>
      <c r="RM757" s="50"/>
      <c r="RN757" s="50"/>
      <c r="RO757" s="50"/>
      <c r="RP757" s="50"/>
      <c r="RQ757" s="50"/>
      <c r="RR757" s="50"/>
      <c r="RS757" s="50"/>
      <c r="RT757" s="50"/>
      <c r="RU757" s="50"/>
      <c r="RV757" s="50"/>
      <c r="RW757" s="50"/>
      <c r="RX757" s="50"/>
      <c r="RY757" s="50"/>
      <c r="RZ757" s="50"/>
      <c r="SA757" s="50"/>
      <c r="SB757" s="50"/>
      <c r="SC757" s="50"/>
      <c r="SD757" s="50"/>
      <c r="SE757" s="50"/>
      <c r="SF757" s="50"/>
      <c r="SG757" s="50"/>
      <c r="SH757" s="50"/>
      <c r="SI757" s="50"/>
      <c r="SJ757" s="50"/>
      <c r="SK757" s="50"/>
      <c r="SL757" s="50"/>
      <c r="SM757" s="50"/>
      <c r="SN757" s="50"/>
      <c r="SO757" s="50"/>
      <c r="SP757" s="50"/>
      <c r="SQ757" s="50"/>
      <c r="SR757" s="50"/>
      <c r="ST757" s="50"/>
      <c r="SV757" s="50"/>
      <c r="SW757" s="50"/>
      <c r="SX757" s="50"/>
      <c r="SY757" s="50"/>
      <c r="SZ757" s="50"/>
      <c r="TA757" s="50"/>
      <c r="TB757" s="50"/>
      <c r="TC757" s="50"/>
      <c r="TH757" s="50"/>
      <c r="TI757" s="50"/>
      <c r="TJ757" s="50"/>
      <c r="TK757" s="50"/>
      <c r="TL757" s="50"/>
      <c r="TM757" s="50"/>
      <c r="TN757" s="50"/>
      <c r="TO757" s="50"/>
      <c r="TP757" s="50"/>
      <c r="TQ757" s="50"/>
      <c r="TR757" s="50"/>
      <c r="TS757" s="50"/>
      <c r="TT757" s="50"/>
      <c r="TU757" s="50"/>
      <c r="TV757" s="50"/>
      <c r="TW757" s="50"/>
      <c r="TX757" s="50"/>
      <c r="TY757" s="50"/>
      <c r="TZ757" s="50"/>
      <c r="UA757" s="50"/>
      <c r="UB757" s="50"/>
      <c r="UC757" s="50"/>
      <c r="UD757" s="50"/>
      <c r="UE757" s="50"/>
      <c r="UF757" s="50"/>
      <c r="UG757" s="50"/>
      <c r="UH757" s="50"/>
      <c r="UI757" s="50"/>
      <c r="UJ757" s="50"/>
      <c r="UK757" s="50"/>
      <c r="UL757" s="50"/>
      <c r="UM757" s="50"/>
      <c r="UN757" s="50"/>
      <c r="UO757" s="50"/>
      <c r="UP757" s="50"/>
      <c r="UQ757" s="50"/>
      <c r="UR757" s="50"/>
      <c r="US757" s="50"/>
      <c r="UT757" s="50"/>
      <c r="UU757" s="50"/>
      <c r="UV757" s="50"/>
      <c r="UW757" s="50"/>
      <c r="UX757" s="50"/>
      <c r="UY757" s="50"/>
      <c r="UZ757" s="50"/>
      <c r="VA757" s="50"/>
      <c r="VB757" s="50"/>
      <c r="VC757" s="50"/>
      <c r="VD757" s="50"/>
      <c r="VE757" s="50"/>
      <c r="VF757" s="50"/>
      <c r="VG757" s="50"/>
      <c r="VH757" s="50"/>
      <c r="VI757" s="50"/>
      <c r="VJ757" s="50"/>
      <c r="VK757" s="50"/>
      <c r="VL757" s="50"/>
      <c r="VM757" s="50"/>
      <c r="VN757" s="50"/>
      <c r="VO757" s="50"/>
      <c r="VP757" s="50"/>
      <c r="VQ757" s="50"/>
      <c r="VR757" s="50"/>
      <c r="VS757" s="50"/>
      <c r="VT757" s="50"/>
      <c r="VU757" s="50"/>
      <c r="VV757" s="50"/>
      <c r="VW757" s="50"/>
      <c r="VX757" s="50"/>
      <c r="VY757" s="50"/>
      <c r="VZ757" s="50"/>
      <c r="WA757" s="50"/>
      <c r="WB757" s="50"/>
      <c r="WC757" s="50"/>
      <c r="WD757" s="50"/>
      <c r="WE757" s="50"/>
      <c r="WF757" s="50"/>
      <c r="WG757" s="50"/>
      <c r="WH757" s="50"/>
      <c r="WI757" s="50"/>
      <c r="WJ757" s="50"/>
      <c r="WK757" s="50"/>
      <c r="WL757" s="50"/>
      <c r="WM757" s="50"/>
      <c r="WN757" s="50"/>
      <c r="WO757" s="50"/>
      <c r="WP757" s="50"/>
      <c r="WQ757" s="50"/>
      <c r="WR757" s="50"/>
      <c r="WS757" s="50"/>
      <c r="WT757" s="50"/>
      <c r="WU757" s="50"/>
      <c r="WV757" s="50"/>
      <c r="WW757" s="50"/>
      <c r="WX757" s="50"/>
      <c r="WY757" s="50"/>
      <c r="WZ757" s="50"/>
      <c r="XA757" s="50"/>
      <c r="XB757" s="50"/>
      <c r="XC757" s="50"/>
      <c r="XD757" s="50"/>
      <c r="XE757" s="50"/>
      <c r="XF757" s="50"/>
      <c r="XG757" s="50"/>
      <c r="XH757" s="50"/>
      <c r="XI757" s="50"/>
      <c r="XJ757" s="50"/>
      <c r="XK757" s="50"/>
      <c r="XL757" s="50"/>
      <c r="XM757" s="50"/>
      <c r="XN757" s="50"/>
      <c r="XO757" s="50"/>
      <c r="XP757" s="50"/>
      <c r="XQ757" s="50"/>
      <c r="XR757" s="50"/>
      <c r="XS757" s="50"/>
      <c r="XT757" s="50"/>
      <c r="XU757" s="50"/>
      <c r="XV757" s="50"/>
      <c r="XW757" s="50"/>
      <c r="XX757" s="50"/>
      <c r="XY757" s="50"/>
      <c r="XZ757" s="50"/>
      <c r="YA757" s="50"/>
      <c r="YB757" s="50"/>
      <c r="YC757" s="50"/>
      <c r="YD757" s="50"/>
      <c r="YE757" s="50"/>
      <c r="YF757" s="50"/>
      <c r="YG757" s="50"/>
      <c r="YH757" s="50"/>
      <c r="YI757" s="50"/>
      <c r="YJ757" s="50"/>
      <c r="YK757" s="50"/>
      <c r="YL757" s="50"/>
      <c r="YM757" s="50"/>
      <c r="YN757" s="50"/>
      <c r="YO757" s="50"/>
      <c r="YP757" s="50"/>
      <c r="YQ757" s="50"/>
      <c r="YR757" s="50"/>
      <c r="YS757" s="50"/>
      <c r="YT757" s="50"/>
      <c r="YU757" s="50"/>
      <c r="YV757" s="50"/>
      <c r="YW757" s="50"/>
      <c r="YX757" s="50"/>
      <c r="YY757" s="50"/>
      <c r="YZ757" s="50"/>
      <c r="ZA757" s="50"/>
      <c r="ZB757" s="50"/>
      <c r="ZC757" s="50"/>
      <c r="ZD757" s="50"/>
      <c r="ZE757" s="50"/>
      <c r="ZF757" s="50"/>
      <c r="ZG757" s="50"/>
      <c r="ZH757" s="50"/>
      <c r="ZI757" s="50"/>
      <c r="ZJ757" s="50"/>
      <c r="ZK757" s="50"/>
      <c r="ZL757" s="50"/>
      <c r="ZM757" s="50"/>
      <c r="ZN757" s="50"/>
      <c r="ZO757" s="50"/>
      <c r="ZP757" s="50"/>
      <c r="ZQ757" s="50"/>
      <c r="ZR757" s="50"/>
      <c r="ZS757" s="50"/>
      <c r="ZT757" s="50"/>
      <c r="ZU757" s="50"/>
      <c r="ZV757" s="50"/>
      <c r="ZW757" s="50"/>
      <c r="ZX757" s="50"/>
      <c r="ZY757" s="50"/>
      <c r="ZZ757" s="50"/>
      <c r="AAA757" s="50"/>
      <c r="AAB757" s="50"/>
      <c r="AAC757" s="50"/>
      <c r="AAD757" s="50"/>
      <c r="AAE757" s="50"/>
      <c r="AAF757" s="50"/>
      <c r="AAG757" s="50"/>
      <c r="AAH757" s="50"/>
      <c r="AAI757" s="50"/>
      <c r="AAJ757" s="50"/>
      <c r="AAK757" s="50"/>
      <c r="AAL757" s="50"/>
      <c r="AAM757" s="50"/>
      <c r="AAN757" s="50"/>
      <c r="AAO757" s="50"/>
      <c r="AAP757" s="50"/>
      <c r="AAQ757" s="50"/>
      <c r="AAR757" s="50"/>
      <c r="AAS757" s="50"/>
      <c r="AAT757" s="50"/>
      <c r="AAU757" s="50"/>
      <c r="AAV757" s="50"/>
      <c r="AAW757" s="50"/>
      <c r="AAX757" s="50"/>
      <c r="AAY757" s="50"/>
      <c r="AAZ757" s="50"/>
      <c r="ABA757" s="50"/>
      <c r="ABB757" s="50"/>
      <c r="ABC757" s="50"/>
      <c r="ABD757" s="50"/>
      <c r="ABE757" s="50"/>
      <c r="ABF757" s="50"/>
      <c r="ABG757" s="50"/>
      <c r="ABH757" s="50"/>
      <c r="ABI757" s="50"/>
      <c r="ABJ757" s="50"/>
      <c r="ABK757" s="50"/>
      <c r="ABL757" s="50"/>
      <c r="ABM757" s="50"/>
      <c r="ABN757" s="50"/>
      <c r="ABO757" s="50"/>
      <c r="ABP757" s="50"/>
      <c r="ABQ757" s="50"/>
      <c r="ABR757" s="50"/>
      <c r="ABS757" s="50"/>
      <c r="ABT757" s="50"/>
      <c r="ABU757" s="50"/>
      <c r="ABV757" s="50"/>
      <c r="ABW757" s="50"/>
      <c r="ABX757" s="50"/>
      <c r="ABY757" s="50"/>
      <c r="ABZ757" s="50"/>
      <c r="ACA757" s="50"/>
      <c r="ACB757" s="50"/>
      <c r="ACC757" s="50"/>
      <c r="ACD757" s="50"/>
      <c r="ACE757" s="50"/>
      <c r="ACF757" s="50"/>
      <c r="ACG757" s="50"/>
      <c r="ACH757" s="50"/>
      <c r="ACI757" s="50"/>
      <c r="ACJ757" s="50"/>
      <c r="ACK757" s="50"/>
      <c r="ACL757" s="50"/>
      <c r="ACM757" s="50"/>
      <c r="ACN757" s="50"/>
      <c r="ACP757" s="50"/>
      <c r="ACR757" s="50"/>
      <c r="ACS757" s="50"/>
      <c r="ACT757" s="50"/>
      <c r="ACU757" s="50"/>
      <c r="ACV757" s="50"/>
      <c r="ACW757" s="50"/>
      <c r="ACX757" s="50"/>
      <c r="ACY757" s="50"/>
      <c r="ADD757" s="50"/>
      <c r="ADE757" s="50"/>
      <c r="ADF757" s="50"/>
      <c r="ADG757" s="50"/>
      <c r="ADH757" s="50"/>
      <c r="ADI757" s="50"/>
      <c r="ADJ757" s="50"/>
      <c r="ADK757" s="50"/>
      <c r="ADL757" s="50"/>
      <c r="ADM757" s="50"/>
      <c r="ADN757" s="50"/>
      <c r="ADO757" s="50"/>
      <c r="ADP757" s="50"/>
      <c r="ADQ757" s="50"/>
      <c r="ADR757" s="50"/>
      <c r="ADS757" s="50"/>
      <c r="ADT757" s="50"/>
      <c r="ADU757" s="50"/>
      <c r="ADV757" s="50"/>
      <c r="ADW757" s="50"/>
      <c r="ADX757" s="50"/>
      <c r="ADY757" s="50"/>
      <c r="ADZ757" s="50"/>
      <c r="AEA757" s="50"/>
      <c r="AEB757" s="50"/>
      <c r="AEC757" s="50"/>
      <c r="AED757" s="50"/>
      <c r="AEE757" s="50"/>
      <c r="AEF757" s="50"/>
      <c r="AEG757" s="50"/>
      <c r="AEH757" s="50"/>
      <c r="AEI757" s="50"/>
      <c r="AEJ757" s="50"/>
      <c r="AEK757" s="50"/>
      <c r="AEL757" s="50"/>
      <c r="AEM757" s="50"/>
      <c r="AEN757" s="50"/>
      <c r="AEO757" s="50"/>
      <c r="AEP757" s="50"/>
      <c r="AEQ757" s="50"/>
      <c r="AER757" s="50"/>
      <c r="AES757" s="50"/>
      <c r="AET757" s="50"/>
      <c r="AEU757" s="50"/>
      <c r="AEV757" s="50"/>
      <c r="AEW757" s="50"/>
      <c r="AEX757" s="50"/>
      <c r="AEY757" s="50"/>
      <c r="AEZ757" s="50"/>
      <c r="AFA757" s="50"/>
      <c r="AFB757" s="50"/>
      <c r="AFC757" s="50"/>
      <c r="AFD757" s="50"/>
      <c r="AFE757" s="50"/>
      <c r="AFF757" s="50"/>
      <c r="AFG757" s="50"/>
      <c r="AFH757" s="50"/>
      <c r="AFI757" s="50"/>
      <c r="AFJ757" s="50"/>
      <c r="AFK757" s="50"/>
      <c r="AFL757" s="50"/>
      <c r="AFM757" s="50"/>
      <c r="AFN757" s="50"/>
      <c r="AFO757" s="50"/>
      <c r="AFP757" s="50"/>
      <c r="AFQ757" s="50"/>
      <c r="AFR757" s="50"/>
      <c r="AFS757" s="50"/>
      <c r="AFT757" s="50"/>
      <c r="AFU757" s="50"/>
      <c r="AFV757" s="50"/>
      <c r="AFW757" s="50"/>
      <c r="AFX757" s="50"/>
      <c r="AFY757" s="50"/>
      <c r="AFZ757" s="50"/>
      <c r="AGA757" s="50"/>
      <c r="AGB757" s="50"/>
      <c r="AGC757" s="50"/>
      <c r="AGD757" s="50"/>
      <c r="AGE757" s="50"/>
      <c r="AGF757" s="50"/>
      <c r="AGG757" s="50"/>
      <c r="AGH757" s="50"/>
      <c r="AGI757" s="50"/>
      <c r="AGJ757" s="50"/>
      <c r="AGK757" s="50"/>
      <c r="AGL757" s="50"/>
      <c r="AGM757" s="50"/>
      <c r="AGN757" s="50"/>
      <c r="AGO757" s="50"/>
      <c r="AGP757" s="50"/>
      <c r="AGQ757" s="50"/>
      <c r="AGR757" s="50"/>
      <c r="AGS757" s="50"/>
      <c r="AGT757" s="50"/>
      <c r="AGU757" s="50"/>
      <c r="AGV757" s="50"/>
      <c r="AGW757" s="50"/>
      <c r="AGX757" s="50"/>
      <c r="AGY757" s="50"/>
      <c r="AGZ757" s="50"/>
      <c r="AHA757" s="50"/>
      <c r="AHB757" s="50"/>
      <c r="AHC757" s="50"/>
      <c r="AHD757" s="50"/>
      <c r="AHE757" s="50"/>
      <c r="AHF757" s="50"/>
      <c r="AHG757" s="50"/>
      <c r="AHH757" s="50"/>
      <c r="AHI757" s="50"/>
      <c r="AHJ757" s="50"/>
      <c r="AHK757" s="50"/>
      <c r="AHL757" s="50"/>
      <c r="AHM757" s="50"/>
      <c r="AHN757" s="50"/>
      <c r="AHO757" s="50"/>
      <c r="AHP757" s="50"/>
      <c r="AHQ757" s="50"/>
      <c r="AHR757" s="50"/>
      <c r="AHS757" s="50"/>
      <c r="AHT757" s="50"/>
      <c r="AHU757" s="50"/>
      <c r="AHV757" s="50"/>
      <c r="AHW757" s="50"/>
      <c r="AHX757" s="50"/>
      <c r="AHY757" s="50"/>
      <c r="AHZ757" s="50"/>
      <c r="AIA757" s="50"/>
      <c r="AIB757" s="50"/>
      <c r="AIC757" s="50"/>
      <c r="AID757" s="50"/>
      <c r="AIE757" s="50"/>
      <c r="AIF757" s="50"/>
      <c r="AIG757" s="50"/>
      <c r="AIH757" s="50"/>
      <c r="AII757" s="50"/>
      <c r="AIJ757" s="50"/>
      <c r="AIK757" s="50"/>
      <c r="AIL757" s="50"/>
      <c r="AIM757" s="50"/>
      <c r="AIN757" s="50"/>
      <c r="AIO757" s="50"/>
      <c r="AIP757" s="50"/>
      <c r="AIQ757" s="50"/>
      <c r="AIR757" s="50"/>
      <c r="AIS757" s="50"/>
      <c r="AIT757" s="50"/>
      <c r="AIU757" s="50"/>
      <c r="AIV757" s="50"/>
      <c r="AIW757" s="50"/>
      <c r="AIX757" s="50"/>
      <c r="AIY757" s="50"/>
      <c r="AIZ757" s="50"/>
      <c r="AJA757" s="50"/>
      <c r="AJB757" s="50"/>
      <c r="AJC757" s="50"/>
      <c r="AJD757" s="50"/>
      <c r="AJE757" s="50"/>
      <c r="AJF757" s="50"/>
      <c r="AJG757" s="50"/>
      <c r="AJH757" s="50"/>
      <c r="AJI757" s="50"/>
      <c r="AJJ757" s="50"/>
      <c r="AJK757" s="50"/>
      <c r="AJL757" s="50"/>
      <c r="AJM757" s="50"/>
      <c r="AJN757" s="50"/>
      <c r="AJO757" s="50"/>
      <c r="AJP757" s="50"/>
      <c r="AJQ757" s="50"/>
      <c r="AJR757" s="50"/>
      <c r="AJS757" s="50"/>
      <c r="AJT757" s="50"/>
      <c r="AJU757" s="50"/>
      <c r="AJV757" s="50"/>
      <c r="AJW757" s="50"/>
      <c r="AJX757" s="50"/>
      <c r="AJY757" s="50"/>
      <c r="AJZ757" s="50"/>
      <c r="AKA757" s="50"/>
      <c r="AKB757" s="50"/>
      <c r="AKC757" s="50"/>
      <c r="AKD757" s="50"/>
      <c r="AKE757" s="50"/>
      <c r="AKF757" s="50"/>
      <c r="AKG757" s="50"/>
      <c r="AKH757" s="50"/>
      <c r="AKI757" s="50"/>
      <c r="AKJ757" s="50"/>
      <c r="AKK757" s="50"/>
      <c r="AKL757" s="50"/>
      <c r="AKM757" s="50"/>
      <c r="AKN757" s="50"/>
      <c r="AKO757" s="50"/>
      <c r="AKP757" s="50"/>
      <c r="AKQ757" s="50"/>
      <c r="AKR757" s="50"/>
      <c r="AKS757" s="50"/>
      <c r="AKT757" s="50"/>
      <c r="AKU757" s="50"/>
      <c r="AKV757" s="50"/>
      <c r="AKW757" s="50"/>
      <c r="AKX757" s="50"/>
      <c r="AKY757" s="50"/>
      <c r="AKZ757" s="50"/>
      <c r="ALA757" s="50"/>
      <c r="ALB757" s="50"/>
      <c r="ALC757" s="50"/>
      <c r="ALD757" s="50"/>
      <c r="ALE757" s="50"/>
      <c r="ALF757" s="50"/>
      <c r="ALG757" s="50"/>
      <c r="ALH757" s="50"/>
      <c r="ALI757" s="50"/>
      <c r="ALJ757" s="50"/>
      <c r="ALK757" s="50"/>
      <c r="ALL757" s="50"/>
      <c r="ALM757" s="50"/>
      <c r="ALN757" s="50"/>
      <c r="ALO757" s="50"/>
      <c r="ALP757" s="50"/>
      <c r="ALQ757" s="50"/>
      <c r="ALR757" s="50"/>
      <c r="ALS757" s="50"/>
      <c r="ALT757" s="50"/>
      <c r="ALU757" s="50"/>
      <c r="ALV757" s="50"/>
      <c r="ALW757" s="50"/>
      <c r="ALX757" s="50"/>
      <c r="ALY757" s="50"/>
      <c r="ALZ757" s="50"/>
      <c r="AMA757" s="50"/>
      <c r="AMB757" s="50"/>
      <c r="AMC757" s="50"/>
      <c r="AMD757" s="50"/>
      <c r="AME757" s="50"/>
      <c r="AMF757" s="50"/>
      <c r="AMG757" s="50"/>
      <c r="AMH757" s="50"/>
      <c r="AMI757" s="50"/>
      <c r="AMJ757" s="50"/>
      <c r="AML757" s="50"/>
      <c r="AMN757" s="50"/>
      <c r="AMO757" s="50"/>
      <c r="AMP757" s="50"/>
      <c r="AMQ757" s="50"/>
      <c r="AMR757" s="50"/>
      <c r="AMS757" s="50"/>
      <c r="AMT757" s="50"/>
      <c r="AMU757" s="50"/>
      <c r="AMZ757" s="50"/>
      <c r="ANA757" s="50"/>
      <c r="ANB757" s="50"/>
      <c r="ANC757" s="50"/>
      <c r="AND757" s="50"/>
      <c r="ANE757" s="50"/>
      <c r="ANF757" s="50"/>
      <c r="ANG757" s="50"/>
      <c r="ANH757" s="50"/>
      <c r="ANI757" s="50"/>
      <c r="ANJ757" s="50"/>
      <c r="ANK757" s="50"/>
      <c r="ANL757" s="50"/>
      <c r="ANM757" s="50"/>
      <c r="ANN757" s="50"/>
      <c r="ANO757" s="50"/>
      <c r="ANP757" s="50"/>
      <c r="ANQ757" s="50"/>
      <c r="ANR757" s="50"/>
      <c r="ANS757" s="50"/>
      <c r="ANT757" s="50"/>
      <c r="ANU757" s="50"/>
      <c r="ANV757" s="50"/>
      <c r="ANW757" s="50"/>
      <c r="ANX757" s="50"/>
      <c r="ANY757" s="50"/>
      <c r="ANZ757" s="50"/>
      <c r="AOA757" s="50"/>
      <c r="AOB757" s="50"/>
      <c r="AOC757" s="50"/>
      <c r="AOD757" s="50"/>
      <c r="AOE757" s="50"/>
      <c r="AOF757" s="50"/>
      <c r="AOG757" s="50"/>
      <c r="AOH757" s="50"/>
      <c r="AOI757" s="50"/>
      <c r="AOJ757" s="50"/>
      <c r="AOK757" s="50"/>
      <c r="AOL757" s="50"/>
      <c r="AOM757" s="50"/>
      <c r="AON757" s="50"/>
      <c r="AOO757" s="50"/>
      <c r="AOP757" s="50"/>
      <c r="AOQ757" s="50"/>
      <c r="AOR757" s="50"/>
      <c r="AOS757" s="50"/>
      <c r="AOT757" s="50"/>
      <c r="AOU757" s="50"/>
      <c r="AOV757" s="50"/>
      <c r="AOW757" s="50"/>
      <c r="AOX757" s="50"/>
      <c r="AOY757" s="50"/>
      <c r="AOZ757" s="50"/>
      <c r="APA757" s="50"/>
      <c r="APB757" s="50"/>
      <c r="APC757" s="50"/>
      <c r="APD757" s="50"/>
      <c r="APE757" s="50"/>
      <c r="APF757" s="50"/>
      <c r="APG757" s="50"/>
      <c r="APH757" s="50"/>
      <c r="API757" s="50"/>
      <c r="APJ757" s="50"/>
      <c r="APK757" s="50"/>
      <c r="APL757" s="50"/>
      <c r="APM757" s="50"/>
      <c r="APN757" s="50"/>
      <c r="APO757" s="50"/>
      <c r="APP757" s="50"/>
      <c r="APQ757" s="50"/>
      <c r="APR757" s="50"/>
      <c r="APS757" s="50"/>
      <c r="APT757" s="50"/>
      <c r="APU757" s="50"/>
      <c r="APV757" s="50"/>
      <c r="APW757" s="50"/>
      <c r="APX757" s="50"/>
      <c r="APY757" s="50"/>
      <c r="APZ757" s="50"/>
      <c r="AQA757" s="50"/>
      <c r="AQB757" s="50"/>
      <c r="AQC757" s="50"/>
      <c r="AQD757" s="50"/>
      <c r="AQE757" s="50"/>
      <c r="AQF757" s="50"/>
      <c r="AQG757" s="50"/>
      <c r="AQH757" s="50"/>
      <c r="AQI757" s="50"/>
      <c r="AQJ757" s="50"/>
      <c r="AQK757" s="50"/>
      <c r="AQL757" s="50"/>
      <c r="AQM757" s="50"/>
      <c r="AQN757" s="50"/>
      <c r="AQO757" s="50"/>
      <c r="AQP757" s="50"/>
      <c r="AQQ757" s="50"/>
      <c r="AQR757" s="50"/>
      <c r="AQS757" s="50"/>
      <c r="AQT757" s="50"/>
      <c r="AQU757" s="50"/>
      <c r="AQV757" s="50"/>
      <c r="AQW757" s="50"/>
      <c r="AQX757" s="50"/>
      <c r="AQY757" s="50"/>
      <c r="AQZ757" s="50"/>
      <c r="ARA757" s="50"/>
      <c r="ARB757" s="50"/>
      <c r="ARC757" s="50"/>
      <c r="ARD757" s="50"/>
      <c r="ARE757" s="50"/>
      <c r="ARF757" s="50"/>
      <c r="ARG757" s="50"/>
      <c r="ARH757" s="50"/>
      <c r="ARI757" s="50"/>
      <c r="ARJ757" s="50"/>
      <c r="ARK757" s="50"/>
      <c r="ARL757" s="50"/>
      <c r="ARM757" s="50"/>
      <c r="ARN757" s="50"/>
      <c r="ARO757" s="50"/>
      <c r="ARP757" s="50"/>
      <c r="ARQ757" s="50"/>
      <c r="ARR757" s="50"/>
      <c r="ARS757" s="50"/>
      <c r="ART757" s="50"/>
      <c r="ARU757" s="50"/>
      <c r="ARV757" s="50"/>
      <c r="ARW757" s="50"/>
      <c r="ARX757" s="50"/>
      <c r="ARY757" s="50"/>
      <c r="ARZ757" s="50"/>
      <c r="ASA757" s="50"/>
      <c r="ASB757" s="50"/>
      <c r="ASC757" s="50"/>
      <c r="ASD757" s="50"/>
      <c r="ASE757" s="50"/>
      <c r="ASF757" s="50"/>
      <c r="ASG757" s="50"/>
      <c r="ASH757" s="50"/>
      <c r="ASI757" s="50"/>
      <c r="ASJ757" s="50"/>
      <c r="ASK757" s="50"/>
      <c r="ASL757" s="50"/>
      <c r="ASM757" s="50"/>
      <c r="ASN757" s="50"/>
      <c r="ASO757" s="50"/>
      <c r="ASP757" s="50"/>
      <c r="ASQ757" s="50"/>
      <c r="ASR757" s="50"/>
      <c r="ASS757" s="50"/>
      <c r="AST757" s="50"/>
      <c r="ASU757" s="50"/>
      <c r="ASV757" s="50"/>
      <c r="ASW757" s="50"/>
      <c r="ASX757" s="50"/>
      <c r="ASY757" s="50"/>
      <c r="ASZ757" s="50"/>
      <c r="ATA757" s="50"/>
      <c r="ATB757" s="50"/>
      <c r="ATC757" s="50"/>
      <c r="ATD757" s="50"/>
      <c r="ATE757" s="50"/>
      <c r="ATF757" s="50"/>
      <c r="ATG757" s="50"/>
      <c r="ATH757" s="50"/>
      <c r="ATI757" s="50"/>
      <c r="ATJ757" s="50"/>
      <c r="ATK757" s="50"/>
      <c r="ATL757" s="50"/>
      <c r="ATM757" s="50"/>
      <c r="ATN757" s="50"/>
      <c r="ATO757" s="50"/>
      <c r="ATP757" s="50"/>
      <c r="ATQ757" s="50"/>
      <c r="ATR757" s="50"/>
      <c r="ATS757" s="50"/>
      <c r="ATT757" s="50"/>
      <c r="ATU757" s="50"/>
      <c r="ATV757" s="50"/>
      <c r="ATW757" s="50"/>
      <c r="ATX757" s="50"/>
      <c r="ATY757" s="50"/>
      <c r="ATZ757" s="50"/>
      <c r="AUA757" s="50"/>
      <c r="AUB757" s="50"/>
      <c r="AUC757" s="50"/>
      <c r="AUD757" s="50"/>
      <c r="AUE757" s="50"/>
      <c r="AUF757" s="50"/>
      <c r="AUG757" s="50"/>
      <c r="AUH757" s="50"/>
      <c r="AUI757" s="50"/>
      <c r="AUJ757" s="50"/>
      <c r="AUK757" s="50"/>
      <c r="AUL757" s="50"/>
      <c r="AUM757" s="50"/>
      <c r="AUN757" s="50"/>
      <c r="AUO757" s="50"/>
      <c r="AUP757" s="50"/>
      <c r="AUQ757" s="50"/>
      <c r="AUR757" s="50"/>
      <c r="AUS757" s="50"/>
      <c r="AUT757" s="50"/>
      <c r="AUU757" s="50"/>
      <c r="AUV757" s="50"/>
      <c r="AUW757" s="50"/>
      <c r="AUX757" s="50"/>
      <c r="AUY757" s="50"/>
      <c r="AUZ757" s="50"/>
      <c r="AVA757" s="50"/>
      <c r="AVB757" s="50"/>
      <c r="AVC757" s="50"/>
      <c r="AVD757" s="50"/>
      <c r="AVE757" s="50"/>
      <c r="AVF757" s="50"/>
      <c r="AVG757" s="50"/>
      <c r="AVH757" s="50"/>
      <c r="AVI757" s="50"/>
      <c r="AVJ757" s="50"/>
      <c r="AVK757" s="50"/>
      <c r="AVL757" s="50"/>
      <c r="AVM757" s="50"/>
      <c r="AVN757" s="50"/>
      <c r="AVO757" s="50"/>
      <c r="AVP757" s="50"/>
      <c r="AVQ757" s="50"/>
      <c r="AVR757" s="50"/>
      <c r="AVS757" s="50"/>
      <c r="AVT757" s="50"/>
      <c r="AVU757" s="50"/>
      <c r="AVV757" s="50"/>
      <c r="AVW757" s="50"/>
      <c r="AVX757" s="50"/>
      <c r="AVY757" s="50"/>
      <c r="AVZ757" s="50"/>
      <c r="AWA757" s="50"/>
      <c r="AWB757" s="50"/>
      <c r="AWC757" s="50"/>
      <c r="AWD757" s="50"/>
      <c r="AWE757" s="50"/>
      <c r="AWF757" s="50"/>
      <c r="AWH757" s="50"/>
      <c r="AWJ757" s="50"/>
      <c r="AWK757" s="50"/>
      <c r="AWL757" s="50"/>
      <c r="AWM757" s="50"/>
      <c r="AWN757" s="50"/>
      <c r="AWO757" s="50"/>
      <c r="AWP757" s="50"/>
      <c r="AWQ757" s="50"/>
      <c r="AWV757" s="50"/>
      <c r="AWW757" s="50"/>
      <c r="AWX757" s="50"/>
      <c r="AWY757" s="50"/>
      <c r="AWZ757" s="50"/>
      <c r="AXA757" s="50"/>
      <c r="AXB757" s="50"/>
      <c r="AXC757" s="50"/>
      <c r="AXD757" s="50"/>
      <c r="AXE757" s="50"/>
      <c r="AXF757" s="50"/>
      <c r="AXG757" s="50"/>
      <c r="AXH757" s="50"/>
      <c r="AXI757" s="50"/>
      <c r="AXJ757" s="50"/>
      <c r="AXK757" s="50"/>
      <c r="AXL757" s="50"/>
      <c r="AXM757" s="50"/>
      <c r="AXN757" s="50"/>
      <c r="AXO757" s="50"/>
      <c r="AXP757" s="50"/>
      <c r="AXQ757" s="50"/>
      <c r="AXR757" s="50"/>
      <c r="AXS757" s="50"/>
      <c r="AXT757" s="50"/>
      <c r="AXU757" s="50"/>
      <c r="AXV757" s="50"/>
      <c r="AXW757" s="50"/>
      <c r="AXX757" s="50"/>
      <c r="AXY757" s="50"/>
      <c r="AXZ757" s="50"/>
      <c r="AYA757" s="50"/>
      <c r="AYB757" s="50"/>
      <c r="AYC757" s="50"/>
      <c r="AYD757" s="50"/>
      <c r="AYE757" s="50"/>
      <c r="AYF757" s="50"/>
      <c r="AYG757" s="50"/>
      <c r="AYH757" s="50"/>
      <c r="AYI757" s="50"/>
      <c r="AYJ757" s="50"/>
      <c r="AYK757" s="50"/>
      <c r="AYL757" s="50"/>
      <c r="AYM757" s="50"/>
      <c r="AYN757" s="50"/>
      <c r="AYO757" s="50"/>
      <c r="AYP757" s="50"/>
      <c r="AYQ757" s="50"/>
      <c r="AYR757" s="50"/>
      <c r="AYS757" s="50"/>
      <c r="AYT757" s="50"/>
      <c r="AYU757" s="50"/>
      <c r="AYV757" s="50"/>
      <c r="AYW757" s="50"/>
      <c r="AYX757" s="50"/>
      <c r="AYY757" s="50"/>
      <c r="AYZ757" s="50"/>
      <c r="AZA757" s="50"/>
      <c r="AZB757" s="50"/>
      <c r="AZC757" s="50"/>
      <c r="AZD757" s="50"/>
      <c r="AZE757" s="50"/>
      <c r="AZF757" s="50"/>
      <c r="AZG757" s="50"/>
      <c r="AZH757" s="50"/>
      <c r="AZI757" s="50"/>
      <c r="AZJ757" s="50"/>
      <c r="AZK757" s="50"/>
      <c r="AZL757" s="50"/>
      <c r="AZM757" s="50"/>
      <c r="AZN757" s="50"/>
      <c r="AZO757" s="50"/>
      <c r="AZP757" s="50"/>
      <c r="AZQ757" s="50"/>
      <c r="AZR757" s="50"/>
      <c r="AZS757" s="50"/>
      <c r="AZT757" s="50"/>
      <c r="AZU757" s="50"/>
      <c r="AZV757" s="50"/>
      <c r="AZW757" s="50"/>
      <c r="AZX757" s="50"/>
      <c r="AZY757" s="50"/>
      <c r="AZZ757" s="50"/>
      <c r="BAA757" s="50"/>
      <c r="BAB757" s="50"/>
      <c r="BAC757" s="50"/>
      <c r="BAD757" s="50"/>
      <c r="BAE757" s="50"/>
      <c r="BAF757" s="50"/>
      <c r="BAG757" s="50"/>
      <c r="BAH757" s="50"/>
      <c r="BAI757" s="50"/>
      <c r="BAJ757" s="50"/>
      <c r="BAK757" s="50"/>
      <c r="BAL757" s="50"/>
      <c r="BAM757" s="50"/>
      <c r="BAN757" s="50"/>
      <c r="BAO757" s="50"/>
      <c r="BAP757" s="50"/>
      <c r="BAQ757" s="50"/>
      <c r="BAR757" s="50"/>
      <c r="BAS757" s="50"/>
      <c r="BAT757" s="50"/>
      <c r="BAU757" s="50"/>
      <c r="BAV757" s="50"/>
      <c r="BAW757" s="50"/>
      <c r="BAX757" s="50"/>
      <c r="BAY757" s="50"/>
      <c r="BAZ757" s="50"/>
      <c r="BBA757" s="50"/>
      <c r="BBB757" s="50"/>
      <c r="BBC757" s="50"/>
      <c r="BBD757" s="50"/>
      <c r="BBE757" s="50"/>
      <c r="BBF757" s="50"/>
      <c r="BBG757" s="50"/>
      <c r="BBH757" s="50"/>
      <c r="BBI757" s="50"/>
      <c r="BBJ757" s="50"/>
      <c r="BBK757" s="50"/>
      <c r="BBL757" s="50"/>
      <c r="BBM757" s="50"/>
      <c r="BBN757" s="50"/>
      <c r="BBO757" s="50"/>
      <c r="BBP757" s="50"/>
      <c r="BBQ757" s="50"/>
      <c r="BBR757" s="50"/>
      <c r="BBS757" s="50"/>
      <c r="BBT757" s="50"/>
      <c r="BBU757" s="50"/>
      <c r="BBV757" s="50"/>
      <c r="BBW757" s="50"/>
      <c r="BBX757" s="50"/>
      <c r="BBY757" s="50"/>
      <c r="BBZ757" s="50"/>
      <c r="BCA757" s="50"/>
      <c r="BCB757" s="50"/>
      <c r="BCC757" s="50"/>
      <c r="BCD757" s="50"/>
      <c r="BCE757" s="50"/>
      <c r="BCF757" s="50"/>
      <c r="BCG757" s="50"/>
      <c r="BCH757" s="50"/>
      <c r="BCI757" s="50"/>
      <c r="BCJ757" s="50"/>
      <c r="BCK757" s="50"/>
      <c r="BCL757" s="50"/>
      <c r="BCM757" s="50"/>
      <c r="BCN757" s="50"/>
      <c r="BCO757" s="50"/>
      <c r="BCP757" s="50"/>
      <c r="BCQ757" s="50"/>
      <c r="BCR757" s="50"/>
      <c r="BCS757" s="50"/>
      <c r="BCT757" s="50"/>
      <c r="BCU757" s="50"/>
      <c r="BCV757" s="50"/>
      <c r="BCW757" s="50"/>
      <c r="BCX757" s="50"/>
      <c r="BCY757" s="50"/>
      <c r="BCZ757" s="50"/>
      <c r="BDA757" s="50"/>
      <c r="BDB757" s="50"/>
      <c r="BDC757" s="50"/>
      <c r="BDD757" s="50"/>
      <c r="BDE757" s="50"/>
      <c r="BDF757" s="50"/>
      <c r="BDG757" s="50"/>
      <c r="BDH757" s="50"/>
      <c r="BDI757" s="50"/>
      <c r="BDJ757" s="50"/>
      <c r="BDK757" s="50"/>
      <c r="BDL757" s="50"/>
      <c r="BDM757" s="50"/>
      <c r="BDN757" s="50"/>
      <c r="BDO757" s="50"/>
      <c r="BDP757" s="50"/>
      <c r="BDQ757" s="50"/>
      <c r="BDR757" s="50"/>
      <c r="BDS757" s="50"/>
      <c r="BDT757" s="50"/>
      <c r="BDU757" s="50"/>
      <c r="BDV757" s="50"/>
      <c r="BDW757" s="50"/>
      <c r="BDX757" s="50"/>
      <c r="BDY757" s="50"/>
      <c r="BDZ757" s="50"/>
      <c r="BEA757" s="50"/>
      <c r="BEB757" s="50"/>
      <c r="BEC757" s="50"/>
      <c r="BED757" s="50"/>
      <c r="BEE757" s="50"/>
      <c r="BEF757" s="50"/>
      <c r="BEG757" s="50"/>
      <c r="BEH757" s="50"/>
      <c r="BEI757" s="50"/>
      <c r="BEJ757" s="50"/>
      <c r="BEK757" s="50"/>
      <c r="BEL757" s="50"/>
      <c r="BEM757" s="50"/>
      <c r="BEN757" s="50"/>
      <c r="BEO757" s="50"/>
      <c r="BEP757" s="50"/>
      <c r="BEQ757" s="50"/>
      <c r="BER757" s="50"/>
      <c r="BES757" s="50"/>
      <c r="BET757" s="50"/>
      <c r="BEU757" s="50"/>
      <c r="BEV757" s="50"/>
      <c r="BEW757" s="50"/>
      <c r="BEX757" s="50"/>
      <c r="BEY757" s="50"/>
      <c r="BEZ757" s="50"/>
      <c r="BFA757" s="50"/>
      <c r="BFB757" s="50"/>
      <c r="BFC757" s="50"/>
      <c r="BFD757" s="50"/>
      <c r="BFE757" s="50"/>
      <c r="BFF757" s="50"/>
      <c r="BFG757" s="50"/>
      <c r="BFH757" s="50"/>
      <c r="BFI757" s="50"/>
      <c r="BFJ757" s="50"/>
      <c r="BFK757" s="50"/>
      <c r="BFL757" s="50"/>
      <c r="BFM757" s="50"/>
      <c r="BFN757" s="50"/>
      <c r="BFO757" s="50"/>
      <c r="BFP757" s="50"/>
      <c r="BFQ757" s="50"/>
      <c r="BFR757" s="50"/>
      <c r="BFS757" s="50"/>
      <c r="BFT757" s="50"/>
      <c r="BFU757" s="50"/>
      <c r="BFV757" s="50"/>
      <c r="BFW757" s="50"/>
      <c r="BFX757" s="50"/>
      <c r="BFY757" s="50"/>
      <c r="BFZ757" s="50"/>
      <c r="BGA757" s="50"/>
      <c r="BGB757" s="50"/>
      <c r="BGD757" s="50"/>
      <c r="BGF757" s="50"/>
      <c r="BGG757" s="50"/>
      <c r="BGH757" s="50"/>
      <c r="BGI757" s="50"/>
      <c r="BGJ757" s="50"/>
      <c r="BGK757" s="50"/>
      <c r="BGL757" s="50"/>
      <c r="BGM757" s="50"/>
      <c r="BGR757" s="50"/>
      <c r="BGS757" s="50"/>
      <c r="BGT757" s="50"/>
      <c r="BGU757" s="50"/>
      <c r="BGV757" s="50"/>
      <c r="BGW757" s="50"/>
      <c r="BGX757" s="50"/>
      <c r="BGY757" s="50"/>
      <c r="BGZ757" s="50"/>
      <c r="BHA757" s="50"/>
      <c r="BHB757" s="50"/>
      <c r="BHC757" s="50"/>
      <c r="BHD757" s="50"/>
      <c r="BHE757" s="50"/>
      <c r="BHF757" s="50"/>
      <c r="BHG757" s="50"/>
      <c r="BHH757" s="50"/>
      <c r="BHI757" s="50"/>
      <c r="BHJ757" s="50"/>
      <c r="BHK757" s="50"/>
      <c r="BHL757" s="50"/>
      <c r="BHM757" s="50"/>
      <c r="BHN757" s="50"/>
      <c r="BHO757" s="50"/>
      <c r="BHP757" s="50"/>
      <c r="BHQ757" s="50"/>
      <c r="BHR757" s="50"/>
      <c r="BHS757" s="50"/>
      <c r="BHT757" s="50"/>
      <c r="BHU757" s="50"/>
      <c r="BHV757" s="50"/>
      <c r="BHW757" s="50"/>
      <c r="BHX757" s="50"/>
      <c r="BHY757" s="50"/>
      <c r="BHZ757" s="50"/>
      <c r="BIA757" s="50"/>
      <c r="BIB757" s="50"/>
      <c r="BIC757" s="50"/>
      <c r="BID757" s="50"/>
      <c r="BIE757" s="50"/>
      <c r="BIF757" s="50"/>
      <c r="BIG757" s="50"/>
      <c r="BIH757" s="50"/>
      <c r="BII757" s="50"/>
      <c r="BIJ757" s="50"/>
      <c r="BIK757" s="50"/>
      <c r="BIL757" s="50"/>
      <c r="BIM757" s="50"/>
      <c r="BIN757" s="50"/>
      <c r="BIO757" s="50"/>
      <c r="BIP757" s="50"/>
      <c r="BIQ757" s="50"/>
      <c r="BIR757" s="50"/>
      <c r="BIS757" s="50"/>
      <c r="BIT757" s="50"/>
      <c r="BIU757" s="50"/>
      <c r="BIV757" s="50"/>
      <c r="BIW757" s="50"/>
      <c r="BIX757" s="50"/>
      <c r="BIY757" s="50"/>
      <c r="BIZ757" s="50"/>
      <c r="BJA757" s="50"/>
      <c r="BJB757" s="50"/>
      <c r="BJC757" s="50"/>
      <c r="BJD757" s="50"/>
      <c r="BJE757" s="50"/>
      <c r="BJF757" s="50"/>
      <c r="BJG757" s="50"/>
      <c r="BJH757" s="50"/>
      <c r="BJI757" s="50"/>
      <c r="BJJ757" s="50"/>
      <c r="BJK757" s="50"/>
      <c r="BJL757" s="50"/>
      <c r="BJM757" s="50"/>
      <c r="BJN757" s="50"/>
      <c r="BJO757" s="50"/>
      <c r="BJP757" s="50"/>
      <c r="BJQ757" s="50"/>
      <c r="BJR757" s="50"/>
      <c r="BJS757" s="50"/>
      <c r="BJT757" s="50"/>
      <c r="BJU757" s="50"/>
      <c r="BJV757" s="50"/>
      <c r="BJW757" s="50"/>
      <c r="BJX757" s="50"/>
      <c r="BJY757" s="50"/>
      <c r="BJZ757" s="50"/>
      <c r="BKA757" s="50"/>
      <c r="BKB757" s="50"/>
      <c r="BKC757" s="50"/>
      <c r="BKD757" s="50"/>
      <c r="BKE757" s="50"/>
      <c r="BKF757" s="50"/>
      <c r="BKG757" s="50"/>
      <c r="BKH757" s="50"/>
      <c r="BKI757" s="50"/>
      <c r="BKJ757" s="50"/>
      <c r="BKK757" s="50"/>
      <c r="BKL757" s="50"/>
      <c r="BKM757" s="50"/>
      <c r="BKN757" s="50"/>
      <c r="BKO757" s="50"/>
      <c r="BKP757" s="50"/>
      <c r="BKQ757" s="50"/>
      <c r="BKR757" s="50"/>
      <c r="BKS757" s="50"/>
      <c r="BKT757" s="50"/>
      <c r="BKU757" s="50"/>
      <c r="BKV757" s="50"/>
      <c r="BKW757" s="50"/>
      <c r="BKX757" s="50"/>
      <c r="BKY757" s="50"/>
      <c r="BKZ757" s="50"/>
      <c r="BLA757" s="50"/>
      <c r="BLB757" s="50"/>
      <c r="BLC757" s="50"/>
      <c r="BLD757" s="50"/>
      <c r="BLE757" s="50"/>
      <c r="BLF757" s="50"/>
      <c r="BLG757" s="50"/>
      <c r="BLH757" s="50"/>
      <c r="BLI757" s="50"/>
      <c r="BLJ757" s="50"/>
      <c r="BLK757" s="50"/>
      <c r="BLL757" s="50"/>
      <c r="BLM757" s="50"/>
      <c r="BLN757" s="50"/>
      <c r="BLO757" s="50"/>
      <c r="BLP757" s="50"/>
      <c r="BLQ757" s="50"/>
      <c r="BLR757" s="50"/>
      <c r="BLS757" s="50"/>
      <c r="BLT757" s="50"/>
      <c r="BLU757" s="50"/>
      <c r="BLV757" s="50"/>
      <c r="BLW757" s="50"/>
      <c r="BLX757" s="50"/>
      <c r="BLY757" s="50"/>
      <c r="BLZ757" s="50"/>
      <c r="BMA757" s="50"/>
      <c r="BMB757" s="50"/>
      <c r="BMC757" s="50"/>
      <c r="BMD757" s="50"/>
      <c r="BME757" s="50"/>
      <c r="BMF757" s="50"/>
      <c r="BMG757" s="50"/>
      <c r="BMH757" s="50"/>
      <c r="BMI757" s="50"/>
      <c r="BMJ757" s="50"/>
      <c r="BMK757" s="50"/>
      <c r="BML757" s="50"/>
      <c r="BMM757" s="50"/>
      <c r="BMN757" s="50"/>
      <c r="BMO757" s="50"/>
      <c r="BMP757" s="50"/>
      <c r="BMQ757" s="50"/>
      <c r="BMR757" s="50"/>
      <c r="BMS757" s="50"/>
      <c r="BMT757" s="50"/>
      <c r="BMU757" s="50"/>
      <c r="BMV757" s="50"/>
      <c r="BMW757" s="50"/>
      <c r="BMX757" s="50"/>
      <c r="BMY757" s="50"/>
      <c r="BMZ757" s="50"/>
      <c r="BNA757" s="50"/>
      <c r="BNB757" s="50"/>
      <c r="BNC757" s="50"/>
      <c r="BND757" s="50"/>
      <c r="BNE757" s="50"/>
      <c r="BNF757" s="50"/>
      <c r="BNG757" s="50"/>
      <c r="BNH757" s="50"/>
      <c r="BNI757" s="50"/>
      <c r="BNJ757" s="50"/>
      <c r="BNK757" s="50"/>
      <c r="BNL757" s="50"/>
      <c r="BNM757" s="50"/>
      <c r="BNN757" s="50"/>
      <c r="BNO757" s="50"/>
      <c r="BNP757" s="50"/>
      <c r="BNQ757" s="50"/>
      <c r="BNR757" s="50"/>
      <c r="BNS757" s="50"/>
      <c r="BNT757" s="50"/>
      <c r="BNU757" s="50"/>
      <c r="BNV757" s="50"/>
      <c r="BNW757" s="50"/>
      <c r="BNX757" s="50"/>
      <c r="BNY757" s="50"/>
      <c r="BNZ757" s="50"/>
      <c r="BOA757" s="50"/>
      <c r="BOB757" s="50"/>
      <c r="BOC757" s="50"/>
      <c r="BOD757" s="50"/>
      <c r="BOE757" s="50"/>
      <c r="BOF757" s="50"/>
      <c r="BOG757" s="50"/>
      <c r="BOH757" s="50"/>
      <c r="BOI757" s="50"/>
      <c r="BOJ757" s="50"/>
      <c r="BOK757" s="50"/>
      <c r="BOL757" s="50"/>
      <c r="BOM757" s="50"/>
      <c r="BON757" s="50"/>
      <c r="BOO757" s="50"/>
      <c r="BOP757" s="50"/>
      <c r="BOQ757" s="50"/>
      <c r="BOR757" s="50"/>
      <c r="BOS757" s="50"/>
      <c r="BOT757" s="50"/>
      <c r="BOU757" s="50"/>
      <c r="BOV757" s="50"/>
      <c r="BOW757" s="50"/>
      <c r="BOX757" s="50"/>
      <c r="BOY757" s="50"/>
      <c r="BOZ757" s="50"/>
      <c r="BPA757" s="50"/>
      <c r="BPB757" s="50"/>
      <c r="BPC757" s="50"/>
      <c r="BPD757" s="50"/>
      <c r="BPE757" s="50"/>
      <c r="BPF757" s="50"/>
      <c r="BPG757" s="50"/>
      <c r="BPH757" s="50"/>
      <c r="BPI757" s="50"/>
      <c r="BPJ757" s="50"/>
      <c r="BPK757" s="50"/>
      <c r="BPL757" s="50"/>
      <c r="BPM757" s="50"/>
      <c r="BPN757" s="50"/>
      <c r="BPO757" s="50"/>
      <c r="BPP757" s="50"/>
      <c r="BPQ757" s="50"/>
      <c r="BPR757" s="50"/>
      <c r="BPS757" s="50"/>
      <c r="BPT757" s="50"/>
      <c r="BPU757" s="50"/>
      <c r="BPV757" s="50"/>
      <c r="BPW757" s="50"/>
      <c r="BPX757" s="50"/>
      <c r="BPZ757" s="50"/>
      <c r="BQB757" s="50"/>
      <c r="BQC757" s="50"/>
      <c r="BQD757" s="50"/>
      <c r="BQE757" s="50"/>
      <c r="BQF757" s="50"/>
      <c r="BQG757" s="50"/>
      <c r="BQH757" s="50"/>
      <c r="BQI757" s="50"/>
      <c r="BQN757" s="50"/>
      <c r="BQO757" s="50"/>
      <c r="BQP757" s="50"/>
      <c r="BQQ757" s="50"/>
      <c r="BQR757" s="50"/>
      <c r="BQS757" s="50"/>
      <c r="BQT757" s="50"/>
      <c r="BQU757" s="50"/>
      <c r="BQV757" s="50"/>
      <c r="BQW757" s="50"/>
      <c r="BQX757" s="50"/>
      <c r="BQY757" s="50"/>
      <c r="BQZ757" s="50"/>
      <c r="BRA757" s="50"/>
      <c r="BRB757" s="50"/>
      <c r="BRC757" s="50"/>
      <c r="BRD757" s="50"/>
      <c r="BRE757" s="50"/>
      <c r="BRF757" s="50"/>
      <c r="BRG757" s="50"/>
      <c r="BRH757" s="50"/>
      <c r="BRI757" s="50"/>
      <c r="BRJ757" s="50"/>
      <c r="BRK757" s="50"/>
      <c r="BRL757" s="50"/>
      <c r="BRM757" s="50"/>
      <c r="BRN757" s="50"/>
      <c r="BRO757" s="50"/>
      <c r="BRP757" s="50"/>
      <c r="BRQ757" s="50"/>
      <c r="BRR757" s="50"/>
      <c r="BRS757" s="50"/>
      <c r="BRT757" s="50"/>
      <c r="BRU757" s="50"/>
      <c r="BRV757" s="50"/>
      <c r="BRW757" s="50"/>
      <c r="BRX757" s="50"/>
      <c r="BRY757" s="50"/>
      <c r="BRZ757" s="50"/>
      <c r="BSA757" s="50"/>
      <c r="BSB757" s="50"/>
      <c r="BSC757" s="50"/>
      <c r="BSD757" s="50"/>
      <c r="BSE757" s="50"/>
      <c r="BSF757" s="50"/>
      <c r="BSG757" s="50"/>
      <c r="BSH757" s="50"/>
      <c r="BSI757" s="50"/>
      <c r="BSJ757" s="50"/>
      <c r="BSK757" s="50"/>
      <c r="BSL757" s="50"/>
      <c r="BSM757" s="50"/>
      <c r="BSN757" s="50"/>
      <c r="BSO757" s="50"/>
      <c r="BSP757" s="50"/>
      <c r="BSQ757" s="50"/>
      <c r="BSR757" s="50"/>
      <c r="BSS757" s="50"/>
      <c r="BST757" s="50"/>
      <c r="BSU757" s="50"/>
      <c r="BSV757" s="50"/>
      <c r="BSW757" s="50"/>
      <c r="BSX757" s="50"/>
      <c r="BSY757" s="50"/>
      <c r="BSZ757" s="50"/>
      <c r="BTA757" s="50"/>
      <c r="BTB757" s="50"/>
      <c r="BTC757" s="50"/>
      <c r="BTD757" s="50"/>
      <c r="BTE757" s="50"/>
      <c r="BTF757" s="50"/>
      <c r="BTG757" s="50"/>
      <c r="BTH757" s="50"/>
      <c r="BTI757" s="50"/>
      <c r="BTJ757" s="50"/>
      <c r="BTK757" s="50"/>
      <c r="BTL757" s="50"/>
      <c r="BTM757" s="50"/>
      <c r="BTN757" s="50"/>
      <c r="BTO757" s="50"/>
      <c r="BTP757" s="50"/>
      <c r="BTQ757" s="50"/>
      <c r="BTR757" s="50"/>
      <c r="BTS757" s="50"/>
      <c r="BTT757" s="50"/>
      <c r="BTU757" s="50"/>
      <c r="BTV757" s="50"/>
      <c r="BTW757" s="50"/>
      <c r="BTX757" s="50"/>
      <c r="BTY757" s="50"/>
      <c r="BTZ757" s="50"/>
      <c r="BUA757" s="50"/>
      <c r="BUB757" s="50"/>
      <c r="BUC757" s="50"/>
      <c r="BUD757" s="50"/>
      <c r="BUE757" s="50"/>
      <c r="BUF757" s="50"/>
      <c r="BUG757" s="50"/>
      <c r="BUH757" s="50"/>
      <c r="BUI757" s="50"/>
      <c r="BUJ757" s="50"/>
      <c r="BUK757" s="50"/>
      <c r="BUL757" s="50"/>
      <c r="BUM757" s="50"/>
      <c r="BUN757" s="50"/>
      <c r="BUO757" s="50"/>
      <c r="BUP757" s="50"/>
      <c r="BUQ757" s="50"/>
      <c r="BUR757" s="50"/>
      <c r="BUS757" s="50"/>
      <c r="BUT757" s="50"/>
      <c r="BUU757" s="50"/>
      <c r="BUV757" s="50"/>
      <c r="BUW757" s="50"/>
      <c r="BUX757" s="50"/>
      <c r="BUY757" s="50"/>
      <c r="BUZ757" s="50"/>
      <c r="BVA757" s="50"/>
      <c r="BVB757" s="50"/>
      <c r="BVC757" s="50"/>
      <c r="BVD757" s="50"/>
      <c r="BVE757" s="50"/>
      <c r="BVF757" s="50"/>
      <c r="BVG757" s="50"/>
      <c r="BVH757" s="50"/>
      <c r="BVI757" s="50"/>
      <c r="BVJ757" s="50"/>
      <c r="BVK757" s="50"/>
      <c r="BVL757" s="50"/>
      <c r="BVM757" s="50"/>
      <c r="BVN757" s="50"/>
      <c r="BVO757" s="50"/>
      <c r="BVP757" s="50"/>
      <c r="BVQ757" s="50"/>
      <c r="BVR757" s="50"/>
      <c r="BVS757" s="50"/>
      <c r="BVT757" s="50"/>
      <c r="BVU757" s="50"/>
      <c r="BVV757" s="50"/>
      <c r="BVW757" s="50"/>
      <c r="BVX757" s="50"/>
      <c r="BVY757" s="50"/>
      <c r="BVZ757" s="50"/>
      <c r="BWA757" s="50"/>
      <c r="BWB757" s="50"/>
      <c r="BWC757" s="50"/>
      <c r="BWD757" s="50"/>
      <c r="BWE757" s="50"/>
      <c r="BWF757" s="50"/>
      <c r="BWG757" s="50"/>
      <c r="BWH757" s="50"/>
      <c r="BWI757" s="50"/>
      <c r="BWJ757" s="50"/>
      <c r="BWK757" s="50"/>
      <c r="BWL757" s="50"/>
      <c r="BWM757" s="50"/>
      <c r="BWN757" s="50"/>
      <c r="BWO757" s="50"/>
      <c r="BWP757" s="50"/>
      <c r="BWQ757" s="50"/>
      <c r="BWR757" s="50"/>
      <c r="BWS757" s="50"/>
      <c r="BWT757" s="50"/>
      <c r="BWU757" s="50"/>
      <c r="BWV757" s="50"/>
      <c r="BWW757" s="50"/>
      <c r="BWX757" s="50"/>
      <c r="BWY757" s="50"/>
      <c r="BWZ757" s="50"/>
      <c r="BXA757" s="50"/>
      <c r="BXB757" s="50"/>
      <c r="BXC757" s="50"/>
      <c r="BXD757" s="50"/>
      <c r="BXE757" s="50"/>
      <c r="BXF757" s="50"/>
      <c r="BXG757" s="50"/>
      <c r="BXH757" s="50"/>
      <c r="BXI757" s="50"/>
      <c r="BXJ757" s="50"/>
      <c r="BXK757" s="50"/>
      <c r="BXL757" s="50"/>
      <c r="BXM757" s="50"/>
      <c r="BXN757" s="50"/>
      <c r="BXO757" s="50"/>
      <c r="BXP757" s="50"/>
      <c r="BXQ757" s="50"/>
      <c r="BXR757" s="50"/>
      <c r="BXS757" s="50"/>
      <c r="BXT757" s="50"/>
      <c r="BXU757" s="50"/>
      <c r="BXV757" s="50"/>
      <c r="BXW757" s="50"/>
      <c r="BXX757" s="50"/>
      <c r="BXY757" s="50"/>
      <c r="BXZ757" s="50"/>
      <c r="BYA757" s="50"/>
      <c r="BYB757" s="50"/>
      <c r="BYC757" s="50"/>
      <c r="BYD757" s="50"/>
      <c r="BYE757" s="50"/>
      <c r="BYF757" s="50"/>
      <c r="BYG757" s="50"/>
      <c r="BYH757" s="50"/>
      <c r="BYI757" s="50"/>
      <c r="BYJ757" s="50"/>
      <c r="BYK757" s="50"/>
      <c r="BYL757" s="50"/>
      <c r="BYM757" s="50"/>
      <c r="BYN757" s="50"/>
      <c r="BYO757" s="50"/>
      <c r="BYP757" s="50"/>
      <c r="BYQ757" s="50"/>
      <c r="BYR757" s="50"/>
      <c r="BYS757" s="50"/>
      <c r="BYT757" s="50"/>
      <c r="BYU757" s="50"/>
      <c r="BYV757" s="50"/>
      <c r="BYW757" s="50"/>
      <c r="BYX757" s="50"/>
      <c r="BYY757" s="50"/>
      <c r="BYZ757" s="50"/>
      <c r="BZA757" s="50"/>
      <c r="BZB757" s="50"/>
      <c r="BZC757" s="50"/>
      <c r="BZD757" s="50"/>
      <c r="BZE757" s="50"/>
      <c r="BZF757" s="50"/>
      <c r="BZG757" s="50"/>
      <c r="BZH757" s="50"/>
      <c r="BZI757" s="50"/>
      <c r="BZJ757" s="50"/>
      <c r="BZK757" s="50"/>
      <c r="BZL757" s="50"/>
      <c r="BZM757" s="50"/>
      <c r="BZN757" s="50"/>
      <c r="BZO757" s="50"/>
      <c r="BZP757" s="50"/>
      <c r="BZQ757" s="50"/>
      <c r="BZR757" s="50"/>
      <c r="BZS757" s="50"/>
      <c r="BZT757" s="50"/>
      <c r="BZV757" s="50"/>
      <c r="BZX757" s="50"/>
      <c r="BZY757" s="50"/>
      <c r="BZZ757" s="50"/>
      <c r="CAA757" s="50"/>
      <c r="CAB757" s="50"/>
      <c r="CAC757" s="50"/>
      <c r="CAD757" s="50"/>
      <c r="CAE757" s="50"/>
      <c r="CAJ757" s="50"/>
      <c r="CAK757" s="50"/>
      <c r="CAL757" s="50"/>
      <c r="CAM757" s="50"/>
      <c r="CAN757" s="50"/>
      <c r="CAO757" s="50"/>
      <c r="CAP757" s="50"/>
      <c r="CAQ757" s="50"/>
      <c r="CAR757" s="50"/>
      <c r="CAS757" s="50"/>
      <c r="CAT757" s="50"/>
      <c r="CAU757" s="50"/>
      <c r="CAV757" s="50"/>
      <c r="CAW757" s="50"/>
      <c r="CAX757" s="50"/>
      <c r="CAY757" s="50"/>
      <c r="CAZ757" s="50"/>
      <c r="CBA757" s="50"/>
      <c r="CBB757" s="50"/>
      <c r="CBC757" s="50"/>
      <c r="CBD757" s="50"/>
      <c r="CBE757" s="50"/>
      <c r="CBF757" s="50"/>
      <c r="CBG757" s="50"/>
      <c r="CBH757" s="50"/>
      <c r="CBI757" s="50"/>
      <c r="CBJ757" s="50"/>
      <c r="CBK757" s="50"/>
      <c r="CBL757" s="50"/>
      <c r="CBM757" s="50"/>
      <c r="CBN757" s="50"/>
      <c r="CBO757" s="50"/>
      <c r="CBP757" s="50"/>
      <c r="CBQ757" s="50"/>
      <c r="CBR757" s="50"/>
      <c r="CBS757" s="50"/>
      <c r="CBT757" s="50"/>
      <c r="CBU757" s="50"/>
      <c r="CBV757" s="50"/>
      <c r="CBW757" s="50"/>
      <c r="CBX757" s="50"/>
      <c r="CBY757" s="50"/>
      <c r="CBZ757" s="50"/>
      <c r="CCA757" s="50"/>
      <c r="CCB757" s="50"/>
      <c r="CCC757" s="50"/>
      <c r="CCD757" s="50"/>
      <c r="CCE757" s="50"/>
      <c r="CCF757" s="50"/>
      <c r="CCG757" s="50"/>
      <c r="CCH757" s="50"/>
      <c r="CCI757" s="50"/>
      <c r="CCJ757" s="50"/>
      <c r="CCK757" s="50"/>
      <c r="CCL757" s="50"/>
      <c r="CCM757" s="50"/>
      <c r="CCN757" s="50"/>
      <c r="CCO757" s="50"/>
      <c r="CCP757" s="50"/>
      <c r="CCQ757" s="50"/>
      <c r="CCR757" s="50"/>
      <c r="CCS757" s="50"/>
      <c r="CCT757" s="50"/>
      <c r="CCU757" s="50"/>
      <c r="CCV757" s="50"/>
      <c r="CCW757" s="50"/>
      <c r="CCX757" s="50"/>
      <c r="CCY757" s="50"/>
      <c r="CCZ757" s="50"/>
      <c r="CDA757" s="50"/>
      <c r="CDB757" s="50"/>
      <c r="CDC757" s="50"/>
      <c r="CDD757" s="50"/>
      <c r="CDE757" s="50"/>
      <c r="CDF757" s="50"/>
      <c r="CDG757" s="50"/>
      <c r="CDH757" s="50"/>
      <c r="CDI757" s="50"/>
      <c r="CDJ757" s="50"/>
      <c r="CDK757" s="50"/>
      <c r="CDL757" s="50"/>
      <c r="CDM757" s="50"/>
      <c r="CDN757" s="50"/>
      <c r="CDO757" s="50"/>
      <c r="CDP757" s="50"/>
      <c r="CDQ757" s="50"/>
      <c r="CDR757" s="50"/>
      <c r="CDS757" s="50"/>
      <c r="CDT757" s="50"/>
      <c r="CDU757" s="50"/>
      <c r="CDV757" s="50"/>
      <c r="CDW757" s="50"/>
      <c r="CDX757" s="50"/>
      <c r="CDY757" s="50"/>
      <c r="CDZ757" s="50"/>
      <c r="CEA757" s="50"/>
      <c r="CEB757" s="50"/>
      <c r="CEC757" s="50"/>
      <c r="CED757" s="50"/>
      <c r="CEE757" s="50"/>
      <c r="CEF757" s="50"/>
      <c r="CEG757" s="50"/>
      <c r="CEH757" s="50"/>
      <c r="CEI757" s="50"/>
      <c r="CEJ757" s="50"/>
      <c r="CEK757" s="50"/>
      <c r="CEL757" s="50"/>
      <c r="CEM757" s="50"/>
      <c r="CEN757" s="50"/>
      <c r="CEO757" s="50"/>
      <c r="CEP757" s="50"/>
      <c r="CEQ757" s="50"/>
      <c r="CER757" s="50"/>
      <c r="CES757" s="50"/>
      <c r="CET757" s="50"/>
      <c r="CEU757" s="50"/>
      <c r="CEV757" s="50"/>
      <c r="CEW757" s="50"/>
      <c r="CEX757" s="50"/>
      <c r="CEY757" s="50"/>
      <c r="CEZ757" s="50"/>
      <c r="CFA757" s="50"/>
      <c r="CFB757" s="50"/>
      <c r="CFC757" s="50"/>
      <c r="CFD757" s="50"/>
      <c r="CFE757" s="50"/>
      <c r="CFF757" s="50"/>
      <c r="CFG757" s="50"/>
      <c r="CFH757" s="50"/>
      <c r="CFI757" s="50"/>
      <c r="CFJ757" s="50"/>
      <c r="CFK757" s="50"/>
      <c r="CFL757" s="50"/>
      <c r="CFM757" s="50"/>
      <c r="CFN757" s="50"/>
      <c r="CFO757" s="50"/>
      <c r="CFP757" s="50"/>
      <c r="CFQ757" s="50"/>
      <c r="CFR757" s="50"/>
      <c r="CFS757" s="50"/>
      <c r="CFT757" s="50"/>
      <c r="CFU757" s="50"/>
      <c r="CFV757" s="50"/>
      <c r="CFW757" s="50"/>
      <c r="CFX757" s="50"/>
      <c r="CFY757" s="50"/>
      <c r="CFZ757" s="50"/>
      <c r="CGA757" s="50"/>
      <c r="CGB757" s="50"/>
      <c r="CGC757" s="50"/>
      <c r="CGD757" s="50"/>
      <c r="CGE757" s="50"/>
      <c r="CGF757" s="50"/>
      <c r="CGG757" s="50"/>
      <c r="CGH757" s="50"/>
      <c r="CGI757" s="50"/>
      <c r="CGJ757" s="50"/>
      <c r="CGK757" s="50"/>
      <c r="CGL757" s="50"/>
      <c r="CGM757" s="50"/>
      <c r="CGN757" s="50"/>
      <c r="CGO757" s="50"/>
      <c r="CGP757" s="50"/>
      <c r="CGQ757" s="50"/>
      <c r="CGR757" s="50"/>
      <c r="CGS757" s="50"/>
      <c r="CGT757" s="50"/>
      <c r="CGU757" s="50"/>
      <c r="CGV757" s="50"/>
      <c r="CGW757" s="50"/>
      <c r="CGX757" s="50"/>
      <c r="CGY757" s="50"/>
      <c r="CGZ757" s="50"/>
      <c r="CHA757" s="50"/>
      <c r="CHB757" s="50"/>
      <c r="CHC757" s="50"/>
      <c r="CHD757" s="50"/>
      <c r="CHE757" s="50"/>
      <c r="CHF757" s="50"/>
      <c r="CHG757" s="50"/>
      <c r="CHH757" s="50"/>
      <c r="CHI757" s="50"/>
      <c r="CHJ757" s="50"/>
      <c r="CHK757" s="50"/>
      <c r="CHL757" s="50"/>
      <c r="CHM757" s="50"/>
      <c r="CHN757" s="50"/>
      <c r="CHO757" s="50"/>
      <c r="CHP757" s="50"/>
      <c r="CHQ757" s="50"/>
      <c r="CHR757" s="50"/>
      <c r="CHS757" s="50"/>
      <c r="CHT757" s="50"/>
      <c r="CHU757" s="50"/>
      <c r="CHV757" s="50"/>
      <c r="CHW757" s="50"/>
      <c r="CHX757" s="50"/>
      <c r="CHY757" s="50"/>
      <c r="CHZ757" s="50"/>
      <c r="CIA757" s="50"/>
      <c r="CIB757" s="50"/>
      <c r="CIC757" s="50"/>
      <c r="CID757" s="50"/>
      <c r="CIE757" s="50"/>
      <c r="CIF757" s="50"/>
      <c r="CIG757" s="50"/>
      <c r="CIH757" s="50"/>
      <c r="CII757" s="50"/>
      <c r="CIJ757" s="50"/>
      <c r="CIK757" s="50"/>
      <c r="CIL757" s="50"/>
      <c r="CIM757" s="50"/>
      <c r="CIN757" s="50"/>
      <c r="CIO757" s="50"/>
      <c r="CIP757" s="50"/>
      <c r="CIQ757" s="50"/>
      <c r="CIR757" s="50"/>
      <c r="CIS757" s="50"/>
      <c r="CIT757" s="50"/>
      <c r="CIU757" s="50"/>
      <c r="CIV757" s="50"/>
      <c r="CIW757" s="50"/>
      <c r="CIX757" s="50"/>
      <c r="CIY757" s="50"/>
      <c r="CIZ757" s="50"/>
      <c r="CJA757" s="50"/>
      <c r="CJB757" s="50"/>
      <c r="CJC757" s="50"/>
      <c r="CJD757" s="50"/>
      <c r="CJE757" s="50"/>
      <c r="CJF757" s="50"/>
      <c r="CJG757" s="50"/>
      <c r="CJH757" s="50"/>
      <c r="CJI757" s="50"/>
      <c r="CJJ757" s="50"/>
      <c r="CJK757" s="50"/>
      <c r="CJL757" s="50"/>
      <c r="CJM757" s="50"/>
      <c r="CJN757" s="50"/>
      <c r="CJO757" s="50"/>
      <c r="CJP757" s="50"/>
      <c r="CJR757" s="50"/>
      <c r="CJT757" s="50"/>
      <c r="CJU757" s="50"/>
      <c r="CJV757" s="50"/>
      <c r="CJW757" s="50"/>
      <c r="CJX757" s="50"/>
      <c r="CJY757" s="50"/>
      <c r="CJZ757" s="50"/>
      <c r="CKA757" s="50"/>
      <c r="CKF757" s="50"/>
      <c r="CKG757" s="50"/>
      <c r="CKH757" s="50"/>
      <c r="CKI757" s="50"/>
      <c r="CKJ757" s="50"/>
      <c r="CKK757" s="50"/>
      <c r="CKL757" s="50"/>
      <c r="CKM757" s="50"/>
      <c r="CKN757" s="50"/>
      <c r="CKO757" s="50"/>
      <c r="CKP757" s="50"/>
      <c r="CKQ757" s="50"/>
      <c r="CKR757" s="50"/>
      <c r="CKS757" s="50"/>
      <c r="CKT757" s="50"/>
      <c r="CKU757" s="50"/>
      <c r="CKV757" s="50"/>
      <c r="CKW757" s="50"/>
      <c r="CKX757" s="50"/>
      <c r="CKY757" s="50"/>
      <c r="CKZ757" s="50"/>
      <c r="CLA757" s="50"/>
      <c r="CLB757" s="50"/>
      <c r="CLC757" s="50"/>
      <c r="CLD757" s="50"/>
      <c r="CLE757" s="50"/>
      <c r="CLF757" s="50"/>
      <c r="CLG757" s="50"/>
      <c r="CLH757" s="50"/>
      <c r="CLI757" s="50"/>
      <c r="CLJ757" s="50"/>
      <c r="CLK757" s="50"/>
      <c r="CLL757" s="50"/>
      <c r="CLM757" s="50"/>
      <c r="CLN757" s="50"/>
      <c r="CLO757" s="50"/>
      <c r="CLP757" s="50"/>
      <c r="CLQ757" s="50"/>
      <c r="CLR757" s="50"/>
      <c r="CLS757" s="50"/>
      <c r="CLT757" s="50"/>
      <c r="CLU757" s="50"/>
      <c r="CLV757" s="50"/>
      <c r="CLW757" s="50"/>
      <c r="CLX757" s="50"/>
      <c r="CLY757" s="50"/>
      <c r="CLZ757" s="50"/>
      <c r="CMA757" s="50"/>
      <c r="CMB757" s="50"/>
      <c r="CMC757" s="50"/>
      <c r="CMD757" s="50"/>
      <c r="CME757" s="50"/>
      <c r="CMF757" s="50"/>
      <c r="CMG757" s="50"/>
      <c r="CMH757" s="50"/>
      <c r="CMI757" s="50"/>
      <c r="CMJ757" s="50"/>
      <c r="CMK757" s="50"/>
      <c r="CML757" s="50"/>
      <c r="CMM757" s="50"/>
      <c r="CMN757" s="50"/>
      <c r="CMO757" s="50"/>
      <c r="CMP757" s="50"/>
      <c r="CMQ757" s="50"/>
      <c r="CMR757" s="50"/>
      <c r="CMS757" s="50"/>
      <c r="CMT757" s="50"/>
      <c r="CMU757" s="50"/>
      <c r="CMV757" s="50"/>
      <c r="CMW757" s="50"/>
      <c r="CMX757" s="50"/>
      <c r="CMY757" s="50"/>
      <c r="CMZ757" s="50"/>
      <c r="CNA757" s="50"/>
      <c r="CNB757" s="50"/>
      <c r="CNC757" s="50"/>
      <c r="CND757" s="50"/>
      <c r="CNE757" s="50"/>
      <c r="CNF757" s="50"/>
      <c r="CNG757" s="50"/>
      <c r="CNH757" s="50"/>
      <c r="CNI757" s="50"/>
      <c r="CNJ757" s="50"/>
      <c r="CNK757" s="50"/>
      <c r="CNL757" s="50"/>
      <c r="CNM757" s="50"/>
      <c r="CNN757" s="50"/>
      <c r="CNO757" s="50"/>
      <c r="CNP757" s="50"/>
      <c r="CNQ757" s="50"/>
      <c r="CNR757" s="50"/>
      <c r="CNS757" s="50"/>
      <c r="CNT757" s="50"/>
      <c r="CNU757" s="50"/>
      <c r="CNV757" s="50"/>
      <c r="CNW757" s="50"/>
      <c r="CNX757" s="50"/>
      <c r="CNY757" s="50"/>
      <c r="CNZ757" s="50"/>
      <c r="COA757" s="50"/>
      <c r="COB757" s="50"/>
      <c r="COC757" s="50"/>
      <c r="COD757" s="50"/>
      <c r="COE757" s="50"/>
      <c r="COF757" s="50"/>
      <c r="COG757" s="50"/>
      <c r="COH757" s="50"/>
      <c r="COI757" s="50"/>
      <c r="COJ757" s="50"/>
      <c r="COK757" s="50"/>
      <c r="COL757" s="50"/>
      <c r="COM757" s="50"/>
      <c r="CON757" s="50"/>
      <c r="COO757" s="50"/>
      <c r="COP757" s="50"/>
      <c r="COQ757" s="50"/>
      <c r="COR757" s="50"/>
      <c r="COS757" s="50"/>
      <c r="COT757" s="50"/>
      <c r="COU757" s="50"/>
      <c r="COV757" s="50"/>
      <c r="COW757" s="50"/>
      <c r="COX757" s="50"/>
      <c r="COY757" s="50"/>
      <c r="COZ757" s="50"/>
      <c r="CPA757" s="50"/>
      <c r="CPB757" s="50"/>
      <c r="CPC757" s="50"/>
      <c r="CPD757" s="50"/>
      <c r="CPE757" s="50"/>
      <c r="CPF757" s="50"/>
      <c r="CPG757" s="50"/>
      <c r="CPH757" s="50"/>
      <c r="CPI757" s="50"/>
      <c r="CPJ757" s="50"/>
      <c r="CPK757" s="50"/>
      <c r="CPL757" s="50"/>
      <c r="CPM757" s="50"/>
      <c r="CPN757" s="50"/>
      <c r="CPO757" s="50"/>
      <c r="CPP757" s="50"/>
      <c r="CPQ757" s="50"/>
      <c r="CPR757" s="50"/>
      <c r="CPS757" s="50"/>
      <c r="CPT757" s="50"/>
      <c r="CPU757" s="50"/>
      <c r="CPV757" s="50"/>
      <c r="CPW757" s="50"/>
      <c r="CPX757" s="50"/>
      <c r="CPY757" s="50"/>
      <c r="CPZ757" s="50"/>
      <c r="CQA757" s="50"/>
      <c r="CQB757" s="50"/>
      <c r="CQC757" s="50"/>
      <c r="CQD757" s="50"/>
      <c r="CQE757" s="50"/>
      <c r="CQF757" s="50"/>
      <c r="CQG757" s="50"/>
      <c r="CQH757" s="50"/>
      <c r="CQI757" s="50"/>
      <c r="CQJ757" s="50"/>
      <c r="CQK757" s="50"/>
      <c r="CQL757" s="50"/>
      <c r="CQM757" s="50"/>
      <c r="CQN757" s="50"/>
      <c r="CQO757" s="50"/>
      <c r="CQP757" s="50"/>
      <c r="CQQ757" s="50"/>
      <c r="CQR757" s="50"/>
      <c r="CQS757" s="50"/>
      <c r="CQT757" s="50"/>
      <c r="CQU757" s="50"/>
      <c r="CQV757" s="50"/>
      <c r="CQW757" s="50"/>
      <c r="CQX757" s="50"/>
      <c r="CQY757" s="50"/>
      <c r="CQZ757" s="50"/>
      <c r="CRA757" s="50"/>
      <c r="CRB757" s="50"/>
      <c r="CRC757" s="50"/>
      <c r="CRD757" s="50"/>
      <c r="CRE757" s="50"/>
      <c r="CRF757" s="50"/>
      <c r="CRG757" s="50"/>
      <c r="CRH757" s="50"/>
      <c r="CRI757" s="50"/>
      <c r="CRJ757" s="50"/>
      <c r="CRK757" s="50"/>
      <c r="CRL757" s="50"/>
      <c r="CRM757" s="50"/>
      <c r="CRN757" s="50"/>
      <c r="CRO757" s="50"/>
      <c r="CRP757" s="50"/>
      <c r="CRQ757" s="50"/>
      <c r="CRR757" s="50"/>
      <c r="CRS757" s="50"/>
      <c r="CRT757" s="50"/>
      <c r="CRU757" s="50"/>
      <c r="CRV757" s="50"/>
      <c r="CRW757" s="50"/>
      <c r="CRX757" s="50"/>
      <c r="CRY757" s="50"/>
      <c r="CRZ757" s="50"/>
      <c r="CSA757" s="50"/>
      <c r="CSB757" s="50"/>
      <c r="CSC757" s="50"/>
      <c r="CSD757" s="50"/>
      <c r="CSE757" s="50"/>
      <c r="CSF757" s="50"/>
      <c r="CSG757" s="50"/>
      <c r="CSH757" s="50"/>
      <c r="CSI757" s="50"/>
      <c r="CSJ757" s="50"/>
      <c r="CSK757" s="50"/>
      <c r="CSL757" s="50"/>
      <c r="CSM757" s="50"/>
      <c r="CSN757" s="50"/>
      <c r="CSO757" s="50"/>
      <c r="CSP757" s="50"/>
      <c r="CSQ757" s="50"/>
      <c r="CSR757" s="50"/>
      <c r="CSS757" s="50"/>
      <c r="CST757" s="50"/>
      <c r="CSU757" s="50"/>
      <c r="CSV757" s="50"/>
      <c r="CSW757" s="50"/>
      <c r="CSX757" s="50"/>
      <c r="CSY757" s="50"/>
      <c r="CSZ757" s="50"/>
      <c r="CTA757" s="50"/>
      <c r="CTB757" s="50"/>
      <c r="CTC757" s="50"/>
      <c r="CTD757" s="50"/>
      <c r="CTE757" s="50"/>
      <c r="CTF757" s="50"/>
      <c r="CTG757" s="50"/>
      <c r="CTH757" s="50"/>
      <c r="CTI757" s="50"/>
      <c r="CTJ757" s="50"/>
      <c r="CTK757" s="50"/>
      <c r="CTL757" s="50"/>
      <c r="CTN757" s="50"/>
      <c r="CTP757" s="50"/>
      <c r="CTQ757" s="50"/>
      <c r="CTR757" s="50"/>
      <c r="CTS757" s="50"/>
      <c r="CTT757" s="50"/>
      <c r="CTU757" s="50"/>
      <c r="CTV757" s="50"/>
      <c r="CTW757" s="50"/>
      <c r="CUB757" s="50"/>
      <c r="CUC757" s="50"/>
      <c r="CUD757" s="50"/>
      <c r="CUE757" s="50"/>
      <c r="CUF757" s="50"/>
      <c r="CUG757" s="50"/>
      <c r="CUH757" s="50"/>
      <c r="CUI757" s="50"/>
      <c r="CUJ757" s="50"/>
      <c r="CUK757" s="50"/>
      <c r="CUL757" s="50"/>
      <c r="CUM757" s="50"/>
      <c r="CUN757" s="50"/>
      <c r="CUO757" s="50"/>
      <c r="CUP757" s="50"/>
      <c r="CUQ757" s="50"/>
      <c r="CUR757" s="50"/>
      <c r="CUS757" s="50"/>
      <c r="CUT757" s="50"/>
      <c r="CUU757" s="50"/>
      <c r="CUV757" s="50"/>
      <c r="CUW757" s="50"/>
      <c r="CUX757" s="50"/>
      <c r="CUY757" s="50"/>
      <c r="CUZ757" s="50"/>
      <c r="CVA757" s="50"/>
      <c r="CVB757" s="50"/>
      <c r="CVC757" s="50"/>
      <c r="CVD757" s="50"/>
      <c r="CVE757" s="50"/>
      <c r="CVF757" s="50"/>
      <c r="CVG757" s="50"/>
      <c r="CVH757" s="50"/>
      <c r="CVI757" s="50"/>
      <c r="CVJ757" s="50"/>
      <c r="CVK757" s="50"/>
      <c r="CVL757" s="50"/>
      <c r="CVM757" s="50"/>
      <c r="CVN757" s="50"/>
      <c r="CVO757" s="50"/>
      <c r="CVP757" s="50"/>
      <c r="CVQ757" s="50"/>
      <c r="CVR757" s="50"/>
      <c r="CVS757" s="50"/>
      <c r="CVT757" s="50"/>
      <c r="CVU757" s="50"/>
      <c r="CVV757" s="50"/>
      <c r="CVW757" s="50"/>
      <c r="CVX757" s="50"/>
      <c r="CVY757" s="50"/>
      <c r="CVZ757" s="50"/>
      <c r="CWA757" s="50"/>
      <c r="CWB757" s="50"/>
      <c r="CWC757" s="50"/>
      <c r="CWD757" s="50"/>
      <c r="CWE757" s="50"/>
      <c r="CWF757" s="50"/>
      <c r="CWG757" s="50"/>
      <c r="CWH757" s="50"/>
      <c r="CWI757" s="50"/>
      <c r="CWJ757" s="50"/>
      <c r="CWK757" s="50"/>
      <c r="CWL757" s="50"/>
      <c r="CWM757" s="50"/>
      <c r="CWN757" s="50"/>
      <c r="CWO757" s="50"/>
      <c r="CWP757" s="50"/>
      <c r="CWQ757" s="50"/>
      <c r="CWR757" s="50"/>
      <c r="CWS757" s="50"/>
      <c r="CWT757" s="50"/>
      <c r="CWU757" s="50"/>
      <c r="CWV757" s="50"/>
      <c r="CWW757" s="50"/>
      <c r="CWX757" s="50"/>
      <c r="CWY757" s="50"/>
      <c r="CWZ757" s="50"/>
      <c r="CXA757" s="50"/>
      <c r="CXB757" s="50"/>
      <c r="CXC757" s="50"/>
      <c r="CXD757" s="50"/>
      <c r="CXE757" s="50"/>
      <c r="CXF757" s="50"/>
      <c r="CXG757" s="50"/>
      <c r="CXH757" s="50"/>
      <c r="CXI757" s="50"/>
      <c r="CXJ757" s="50"/>
      <c r="CXK757" s="50"/>
      <c r="CXL757" s="50"/>
      <c r="CXM757" s="50"/>
      <c r="CXN757" s="50"/>
      <c r="CXO757" s="50"/>
      <c r="CXP757" s="50"/>
      <c r="CXQ757" s="50"/>
      <c r="CXR757" s="50"/>
      <c r="CXS757" s="50"/>
      <c r="CXT757" s="50"/>
      <c r="CXU757" s="50"/>
      <c r="CXV757" s="50"/>
      <c r="CXW757" s="50"/>
      <c r="CXX757" s="50"/>
      <c r="CXY757" s="50"/>
      <c r="CXZ757" s="50"/>
      <c r="CYA757" s="50"/>
      <c r="CYB757" s="50"/>
      <c r="CYC757" s="50"/>
      <c r="CYD757" s="50"/>
      <c r="CYE757" s="50"/>
      <c r="CYF757" s="50"/>
      <c r="CYG757" s="50"/>
      <c r="CYH757" s="50"/>
      <c r="CYI757" s="50"/>
      <c r="CYJ757" s="50"/>
      <c r="CYK757" s="50"/>
      <c r="CYL757" s="50"/>
      <c r="CYM757" s="50"/>
      <c r="CYN757" s="50"/>
      <c r="CYO757" s="50"/>
      <c r="CYP757" s="50"/>
      <c r="CYQ757" s="50"/>
      <c r="CYR757" s="50"/>
      <c r="CYS757" s="50"/>
      <c r="CYT757" s="50"/>
      <c r="CYU757" s="50"/>
      <c r="CYV757" s="50"/>
      <c r="CYW757" s="50"/>
      <c r="CYX757" s="50"/>
      <c r="CYY757" s="50"/>
      <c r="CYZ757" s="50"/>
      <c r="CZA757" s="50"/>
      <c r="CZB757" s="50"/>
      <c r="CZC757" s="50"/>
      <c r="CZD757" s="50"/>
      <c r="CZE757" s="50"/>
      <c r="CZF757" s="50"/>
      <c r="CZG757" s="50"/>
      <c r="CZH757" s="50"/>
      <c r="CZI757" s="50"/>
      <c r="CZJ757" s="50"/>
      <c r="CZK757" s="50"/>
      <c r="CZL757" s="50"/>
      <c r="CZM757" s="50"/>
      <c r="CZN757" s="50"/>
      <c r="CZO757" s="50"/>
      <c r="CZP757" s="50"/>
      <c r="CZQ757" s="50"/>
      <c r="CZR757" s="50"/>
      <c r="CZS757" s="50"/>
      <c r="CZT757" s="50"/>
      <c r="CZU757" s="50"/>
      <c r="CZV757" s="50"/>
      <c r="CZW757" s="50"/>
      <c r="CZX757" s="50"/>
      <c r="CZY757" s="50"/>
      <c r="CZZ757" s="50"/>
      <c r="DAA757" s="50"/>
      <c r="DAB757" s="50"/>
      <c r="DAC757" s="50"/>
      <c r="DAD757" s="50"/>
      <c r="DAE757" s="50"/>
      <c r="DAF757" s="50"/>
      <c r="DAG757" s="50"/>
      <c r="DAH757" s="50"/>
      <c r="DAI757" s="50"/>
      <c r="DAJ757" s="50"/>
      <c r="DAK757" s="50"/>
      <c r="DAL757" s="50"/>
      <c r="DAM757" s="50"/>
      <c r="DAN757" s="50"/>
      <c r="DAO757" s="50"/>
      <c r="DAP757" s="50"/>
      <c r="DAQ757" s="50"/>
      <c r="DAR757" s="50"/>
      <c r="DAS757" s="50"/>
      <c r="DAT757" s="50"/>
      <c r="DAU757" s="50"/>
      <c r="DAV757" s="50"/>
      <c r="DAW757" s="50"/>
      <c r="DAX757" s="50"/>
      <c r="DAY757" s="50"/>
      <c r="DAZ757" s="50"/>
      <c r="DBA757" s="50"/>
      <c r="DBB757" s="50"/>
      <c r="DBC757" s="50"/>
      <c r="DBD757" s="50"/>
      <c r="DBE757" s="50"/>
      <c r="DBF757" s="50"/>
      <c r="DBG757" s="50"/>
      <c r="DBH757" s="50"/>
      <c r="DBI757" s="50"/>
      <c r="DBJ757" s="50"/>
      <c r="DBK757" s="50"/>
      <c r="DBL757" s="50"/>
      <c r="DBM757" s="50"/>
      <c r="DBN757" s="50"/>
      <c r="DBO757" s="50"/>
      <c r="DBP757" s="50"/>
      <c r="DBQ757" s="50"/>
      <c r="DBR757" s="50"/>
      <c r="DBS757" s="50"/>
      <c r="DBT757" s="50"/>
      <c r="DBU757" s="50"/>
      <c r="DBV757" s="50"/>
      <c r="DBW757" s="50"/>
      <c r="DBX757" s="50"/>
      <c r="DBY757" s="50"/>
      <c r="DBZ757" s="50"/>
      <c r="DCA757" s="50"/>
      <c r="DCB757" s="50"/>
      <c r="DCC757" s="50"/>
      <c r="DCD757" s="50"/>
      <c r="DCE757" s="50"/>
      <c r="DCF757" s="50"/>
      <c r="DCG757" s="50"/>
      <c r="DCH757" s="50"/>
      <c r="DCI757" s="50"/>
      <c r="DCJ757" s="50"/>
      <c r="DCK757" s="50"/>
      <c r="DCL757" s="50"/>
      <c r="DCM757" s="50"/>
      <c r="DCN757" s="50"/>
      <c r="DCO757" s="50"/>
      <c r="DCP757" s="50"/>
      <c r="DCQ757" s="50"/>
      <c r="DCR757" s="50"/>
      <c r="DCS757" s="50"/>
      <c r="DCT757" s="50"/>
      <c r="DCU757" s="50"/>
      <c r="DCV757" s="50"/>
      <c r="DCW757" s="50"/>
      <c r="DCX757" s="50"/>
      <c r="DCY757" s="50"/>
      <c r="DCZ757" s="50"/>
      <c r="DDA757" s="50"/>
      <c r="DDB757" s="50"/>
      <c r="DDC757" s="50"/>
      <c r="DDD757" s="50"/>
      <c r="DDE757" s="50"/>
      <c r="DDF757" s="50"/>
      <c r="DDG757" s="50"/>
      <c r="DDH757" s="50"/>
      <c r="DDJ757" s="50"/>
      <c r="DDL757" s="50"/>
      <c r="DDM757" s="50"/>
      <c r="DDN757" s="50"/>
      <c r="DDO757" s="50"/>
      <c r="DDP757" s="50"/>
      <c r="DDQ757" s="50"/>
      <c r="DDR757" s="50"/>
      <c r="DDS757" s="50"/>
      <c r="DDX757" s="50"/>
      <c r="DDY757" s="50"/>
      <c r="DDZ757" s="50"/>
      <c r="DEA757" s="50"/>
      <c r="DEB757" s="50"/>
      <c r="DEC757" s="50"/>
      <c r="DED757" s="50"/>
      <c r="DEE757" s="50"/>
      <c r="DEF757" s="50"/>
      <c r="DEG757" s="50"/>
      <c r="DEH757" s="50"/>
      <c r="DEI757" s="50"/>
      <c r="DEJ757" s="50"/>
      <c r="DEK757" s="50"/>
      <c r="DEL757" s="50"/>
      <c r="DEM757" s="50"/>
      <c r="DEN757" s="50"/>
      <c r="DEO757" s="50"/>
      <c r="DEP757" s="50"/>
      <c r="DEQ757" s="50"/>
      <c r="DER757" s="50"/>
      <c r="DES757" s="50"/>
      <c r="DET757" s="50"/>
      <c r="DEU757" s="50"/>
      <c r="DEV757" s="50"/>
      <c r="DEW757" s="50"/>
      <c r="DEX757" s="50"/>
      <c r="DEY757" s="50"/>
      <c r="DEZ757" s="50"/>
      <c r="DFA757" s="50"/>
      <c r="DFB757" s="50"/>
      <c r="DFC757" s="50"/>
      <c r="DFD757" s="50"/>
      <c r="DFE757" s="50"/>
      <c r="DFF757" s="50"/>
      <c r="DFG757" s="50"/>
      <c r="DFH757" s="50"/>
      <c r="DFI757" s="50"/>
      <c r="DFJ757" s="50"/>
      <c r="DFK757" s="50"/>
      <c r="DFL757" s="50"/>
      <c r="DFM757" s="50"/>
      <c r="DFN757" s="50"/>
      <c r="DFO757" s="50"/>
      <c r="DFP757" s="50"/>
      <c r="DFQ757" s="50"/>
      <c r="DFR757" s="50"/>
      <c r="DFS757" s="50"/>
      <c r="DFT757" s="50"/>
      <c r="DFU757" s="50"/>
      <c r="DFV757" s="50"/>
      <c r="DFW757" s="50"/>
      <c r="DFX757" s="50"/>
      <c r="DFY757" s="50"/>
      <c r="DFZ757" s="50"/>
      <c r="DGA757" s="50"/>
      <c r="DGB757" s="50"/>
      <c r="DGC757" s="50"/>
      <c r="DGD757" s="50"/>
      <c r="DGE757" s="50"/>
      <c r="DGF757" s="50"/>
      <c r="DGG757" s="50"/>
      <c r="DGH757" s="50"/>
      <c r="DGI757" s="50"/>
      <c r="DGJ757" s="50"/>
      <c r="DGK757" s="50"/>
      <c r="DGL757" s="50"/>
      <c r="DGM757" s="50"/>
      <c r="DGN757" s="50"/>
      <c r="DGO757" s="50"/>
      <c r="DGP757" s="50"/>
      <c r="DGQ757" s="50"/>
      <c r="DGR757" s="50"/>
      <c r="DGS757" s="50"/>
      <c r="DGT757" s="50"/>
      <c r="DGU757" s="50"/>
      <c r="DGV757" s="50"/>
      <c r="DGW757" s="50"/>
      <c r="DGX757" s="50"/>
      <c r="DGY757" s="50"/>
      <c r="DGZ757" s="50"/>
      <c r="DHA757" s="50"/>
      <c r="DHB757" s="50"/>
      <c r="DHC757" s="50"/>
      <c r="DHD757" s="50"/>
      <c r="DHE757" s="50"/>
      <c r="DHF757" s="50"/>
      <c r="DHG757" s="50"/>
      <c r="DHH757" s="50"/>
      <c r="DHI757" s="50"/>
      <c r="DHJ757" s="50"/>
      <c r="DHK757" s="50"/>
      <c r="DHL757" s="50"/>
      <c r="DHM757" s="50"/>
      <c r="DHN757" s="50"/>
      <c r="DHO757" s="50"/>
      <c r="DHP757" s="50"/>
      <c r="DHQ757" s="50"/>
      <c r="DHR757" s="50"/>
      <c r="DHS757" s="50"/>
      <c r="DHT757" s="50"/>
      <c r="DHU757" s="50"/>
      <c r="DHV757" s="50"/>
      <c r="DHW757" s="50"/>
      <c r="DHX757" s="50"/>
      <c r="DHY757" s="50"/>
      <c r="DHZ757" s="50"/>
      <c r="DIA757" s="50"/>
      <c r="DIB757" s="50"/>
      <c r="DIC757" s="50"/>
      <c r="DID757" s="50"/>
      <c r="DIE757" s="50"/>
      <c r="DIF757" s="50"/>
      <c r="DIG757" s="50"/>
      <c r="DIH757" s="50"/>
      <c r="DII757" s="50"/>
      <c r="DIJ757" s="50"/>
      <c r="DIK757" s="50"/>
      <c r="DIL757" s="50"/>
      <c r="DIM757" s="50"/>
      <c r="DIN757" s="50"/>
      <c r="DIO757" s="50"/>
      <c r="DIP757" s="50"/>
      <c r="DIQ757" s="50"/>
      <c r="DIR757" s="50"/>
      <c r="DIS757" s="50"/>
      <c r="DIT757" s="50"/>
      <c r="DIU757" s="50"/>
      <c r="DIV757" s="50"/>
      <c r="DIW757" s="50"/>
      <c r="DIX757" s="50"/>
      <c r="DIY757" s="50"/>
      <c r="DIZ757" s="50"/>
      <c r="DJA757" s="50"/>
      <c r="DJB757" s="50"/>
      <c r="DJC757" s="50"/>
      <c r="DJD757" s="50"/>
      <c r="DJE757" s="50"/>
      <c r="DJF757" s="50"/>
      <c r="DJG757" s="50"/>
      <c r="DJH757" s="50"/>
      <c r="DJI757" s="50"/>
      <c r="DJJ757" s="50"/>
      <c r="DJK757" s="50"/>
      <c r="DJL757" s="50"/>
      <c r="DJM757" s="50"/>
      <c r="DJN757" s="50"/>
      <c r="DJO757" s="50"/>
      <c r="DJP757" s="50"/>
      <c r="DJQ757" s="50"/>
      <c r="DJR757" s="50"/>
      <c r="DJS757" s="50"/>
      <c r="DJT757" s="50"/>
      <c r="DJU757" s="50"/>
      <c r="DJV757" s="50"/>
      <c r="DJW757" s="50"/>
      <c r="DJX757" s="50"/>
      <c r="DJY757" s="50"/>
      <c r="DJZ757" s="50"/>
      <c r="DKA757" s="50"/>
      <c r="DKB757" s="50"/>
      <c r="DKC757" s="50"/>
      <c r="DKD757" s="50"/>
      <c r="DKE757" s="50"/>
      <c r="DKF757" s="50"/>
      <c r="DKG757" s="50"/>
      <c r="DKH757" s="50"/>
      <c r="DKI757" s="50"/>
      <c r="DKJ757" s="50"/>
      <c r="DKK757" s="50"/>
      <c r="DKL757" s="50"/>
      <c r="DKM757" s="50"/>
      <c r="DKN757" s="50"/>
      <c r="DKO757" s="50"/>
      <c r="DKP757" s="50"/>
      <c r="DKQ757" s="50"/>
      <c r="DKR757" s="50"/>
      <c r="DKS757" s="50"/>
      <c r="DKT757" s="50"/>
      <c r="DKU757" s="50"/>
      <c r="DKV757" s="50"/>
      <c r="DKW757" s="50"/>
      <c r="DKX757" s="50"/>
      <c r="DKY757" s="50"/>
      <c r="DKZ757" s="50"/>
      <c r="DLA757" s="50"/>
      <c r="DLB757" s="50"/>
      <c r="DLC757" s="50"/>
      <c r="DLD757" s="50"/>
      <c r="DLE757" s="50"/>
      <c r="DLF757" s="50"/>
      <c r="DLG757" s="50"/>
      <c r="DLH757" s="50"/>
      <c r="DLI757" s="50"/>
      <c r="DLJ757" s="50"/>
      <c r="DLK757" s="50"/>
      <c r="DLL757" s="50"/>
      <c r="DLM757" s="50"/>
      <c r="DLN757" s="50"/>
      <c r="DLO757" s="50"/>
      <c r="DLP757" s="50"/>
      <c r="DLQ757" s="50"/>
      <c r="DLR757" s="50"/>
      <c r="DLS757" s="50"/>
      <c r="DLT757" s="50"/>
      <c r="DLU757" s="50"/>
      <c r="DLV757" s="50"/>
      <c r="DLW757" s="50"/>
      <c r="DLX757" s="50"/>
      <c r="DLY757" s="50"/>
      <c r="DLZ757" s="50"/>
      <c r="DMA757" s="50"/>
      <c r="DMB757" s="50"/>
      <c r="DMC757" s="50"/>
      <c r="DMD757" s="50"/>
      <c r="DME757" s="50"/>
      <c r="DMF757" s="50"/>
      <c r="DMG757" s="50"/>
      <c r="DMH757" s="50"/>
      <c r="DMI757" s="50"/>
      <c r="DMJ757" s="50"/>
      <c r="DMK757" s="50"/>
      <c r="DML757" s="50"/>
      <c r="DMM757" s="50"/>
      <c r="DMN757" s="50"/>
      <c r="DMO757" s="50"/>
      <c r="DMP757" s="50"/>
      <c r="DMQ757" s="50"/>
      <c r="DMR757" s="50"/>
      <c r="DMS757" s="50"/>
      <c r="DMT757" s="50"/>
      <c r="DMU757" s="50"/>
      <c r="DMV757" s="50"/>
      <c r="DMW757" s="50"/>
      <c r="DMX757" s="50"/>
      <c r="DMY757" s="50"/>
      <c r="DMZ757" s="50"/>
      <c r="DNA757" s="50"/>
      <c r="DNB757" s="50"/>
      <c r="DNC757" s="50"/>
      <c r="DND757" s="50"/>
      <c r="DNF757" s="50"/>
      <c r="DNH757" s="50"/>
      <c r="DNI757" s="50"/>
      <c r="DNJ757" s="50"/>
      <c r="DNK757" s="50"/>
      <c r="DNL757" s="50"/>
      <c r="DNM757" s="50"/>
      <c r="DNN757" s="50"/>
      <c r="DNO757" s="50"/>
      <c r="DNT757" s="50"/>
      <c r="DNU757" s="50"/>
      <c r="DNV757" s="50"/>
      <c r="DNW757" s="50"/>
      <c r="DNX757" s="50"/>
      <c r="DNY757" s="50"/>
      <c r="DNZ757" s="50"/>
      <c r="DOA757" s="50"/>
      <c r="DOB757" s="50"/>
      <c r="DOC757" s="50"/>
      <c r="DOD757" s="50"/>
      <c r="DOE757" s="50"/>
      <c r="DOF757" s="50"/>
      <c r="DOG757" s="50"/>
      <c r="DOH757" s="50"/>
      <c r="DOI757" s="50"/>
      <c r="DOJ757" s="50"/>
      <c r="DOK757" s="50"/>
      <c r="DOL757" s="50"/>
      <c r="DOM757" s="50"/>
      <c r="DON757" s="50"/>
      <c r="DOO757" s="50"/>
      <c r="DOP757" s="50"/>
      <c r="DOQ757" s="50"/>
      <c r="DOR757" s="50"/>
      <c r="DOS757" s="50"/>
      <c r="DOT757" s="50"/>
      <c r="DOU757" s="50"/>
      <c r="DOV757" s="50"/>
      <c r="DOW757" s="50"/>
      <c r="DOX757" s="50"/>
      <c r="DOY757" s="50"/>
      <c r="DOZ757" s="50"/>
      <c r="DPA757" s="50"/>
      <c r="DPB757" s="50"/>
      <c r="DPC757" s="50"/>
      <c r="DPD757" s="50"/>
      <c r="DPE757" s="50"/>
      <c r="DPF757" s="50"/>
      <c r="DPG757" s="50"/>
      <c r="DPH757" s="50"/>
      <c r="DPI757" s="50"/>
      <c r="DPJ757" s="50"/>
      <c r="DPK757" s="50"/>
      <c r="DPL757" s="50"/>
      <c r="DPM757" s="50"/>
      <c r="DPN757" s="50"/>
      <c r="DPO757" s="50"/>
      <c r="DPP757" s="50"/>
      <c r="DPQ757" s="50"/>
      <c r="DPR757" s="50"/>
      <c r="DPS757" s="50"/>
      <c r="DPT757" s="50"/>
      <c r="DPU757" s="50"/>
      <c r="DPV757" s="50"/>
      <c r="DPW757" s="50"/>
      <c r="DPX757" s="50"/>
      <c r="DPY757" s="50"/>
      <c r="DPZ757" s="50"/>
      <c r="DQA757" s="50"/>
      <c r="DQB757" s="50"/>
      <c r="DQC757" s="50"/>
      <c r="DQD757" s="50"/>
      <c r="DQE757" s="50"/>
      <c r="DQF757" s="50"/>
      <c r="DQG757" s="50"/>
      <c r="DQH757" s="50"/>
      <c r="DQI757" s="50"/>
      <c r="DQJ757" s="50"/>
      <c r="DQK757" s="50"/>
      <c r="DQL757" s="50"/>
      <c r="DQM757" s="50"/>
      <c r="DQN757" s="50"/>
      <c r="DQO757" s="50"/>
      <c r="DQP757" s="50"/>
      <c r="DQQ757" s="50"/>
      <c r="DQR757" s="50"/>
      <c r="DQS757" s="50"/>
      <c r="DQT757" s="50"/>
      <c r="DQU757" s="50"/>
      <c r="DQV757" s="50"/>
      <c r="DQW757" s="50"/>
      <c r="DQX757" s="50"/>
      <c r="DQY757" s="50"/>
      <c r="DQZ757" s="50"/>
      <c r="DRA757" s="50"/>
      <c r="DRB757" s="50"/>
      <c r="DRC757" s="50"/>
      <c r="DRD757" s="50"/>
      <c r="DRE757" s="50"/>
      <c r="DRF757" s="50"/>
      <c r="DRG757" s="50"/>
      <c r="DRH757" s="50"/>
      <c r="DRI757" s="50"/>
      <c r="DRJ757" s="50"/>
      <c r="DRK757" s="50"/>
      <c r="DRL757" s="50"/>
      <c r="DRM757" s="50"/>
      <c r="DRN757" s="50"/>
      <c r="DRO757" s="50"/>
      <c r="DRP757" s="50"/>
      <c r="DRQ757" s="50"/>
      <c r="DRR757" s="50"/>
      <c r="DRS757" s="50"/>
      <c r="DRT757" s="50"/>
      <c r="DRU757" s="50"/>
      <c r="DRV757" s="50"/>
      <c r="DRW757" s="50"/>
      <c r="DRX757" s="50"/>
      <c r="DRY757" s="50"/>
      <c r="DRZ757" s="50"/>
      <c r="DSA757" s="50"/>
      <c r="DSB757" s="50"/>
      <c r="DSC757" s="50"/>
      <c r="DSD757" s="50"/>
      <c r="DSE757" s="50"/>
      <c r="DSF757" s="50"/>
      <c r="DSG757" s="50"/>
      <c r="DSH757" s="50"/>
      <c r="DSI757" s="50"/>
      <c r="DSJ757" s="50"/>
      <c r="DSK757" s="50"/>
      <c r="DSL757" s="50"/>
      <c r="DSM757" s="50"/>
      <c r="DSN757" s="50"/>
      <c r="DSO757" s="50"/>
      <c r="DSP757" s="50"/>
      <c r="DSQ757" s="50"/>
      <c r="DSR757" s="50"/>
      <c r="DSS757" s="50"/>
      <c r="DST757" s="50"/>
      <c r="DSU757" s="50"/>
      <c r="DSV757" s="50"/>
      <c r="DSW757" s="50"/>
      <c r="DSX757" s="50"/>
      <c r="DSY757" s="50"/>
      <c r="DSZ757" s="50"/>
      <c r="DTA757" s="50"/>
      <c r="DTB757" s="50"/>
      <c r="DTC757" s="50"/>
      <c r="DTD757" s="50"/>
      <c r="DTE757" s="50"/>
      <c r="DTF757" s="50"/>
      <c r="DTG757" s="50"/>
      <c r="DTH757" s="50"/>
      <c r="DTI757" s="50"/>
      <c r="DTJ757" s="50"/>
      <c r="DTK757" s="50"/>
      <c r="DTL757" s="50"/>
      <c r="DTM757" s="50"/>
      <c r="DTN757" s="50"/>
      <c r="DTO757" s="50"/>
      <c r="DTP757" s="50"/>
      <c r="DTQ757" s="50"/>
      <c r="DTR757" s="50"/>
      <c r="DTS757" s="50"/>
      <c r="DTT757" s="50"/>
      <c r="DTU757" s="50"/>
      <c r="DTV757" s="50"/>
      <c r="DTW757" s="50"/>
      <c r="DTX757" s="50"/>
      <c r="DTY757" s="50"/>
      <c r="DTZ757" s="50"/>
      <c r="DUA757" s="50"/>
      <c r="DUB757" s="50"/>
      <c r="DUC757" s="50"/>
      <c r="DUD757" s="50"/>
      <c r="DUE757" s="50"/>
      <c r="DUF757" s="50"/>
      <c r="DUG757" s="50"/>
      <c r="DUH757" s="50"/>
      <c r="DUI757" s="50"/>
      <c r="DUJ757" s="50"/>
      <c r="DUK757" s="50"/>
      <c r="DUL757" s="50"/>
      <c r="DUM757" s="50"/>
      <c r="DUN757" s="50"/>
      <c r="DUO757" s="50"/>
      <c r="DUP757" s="50"/>
      <c r="DUQ757" s="50"/>
      <c r="DUR757" s="50"/>
      <c r="DUS757" s="50"/>
      <c r="DUT757" s="50"/>
      <c r="DUU757" s="50"/>
      <c r="DUV757" s="50"/>
      <c r="DUW757" s="50"/>
      <c r="DUX757" s="50"/>
      <c r="DUY757" s="50"/>
      <c r="DUZ757" s="50"/>
      <c r="DVA757" s="50"/>
      <c r="DVB757" s="50"/>
      <c r="DVC757" s="50"/>
      <c r="DVD757" s="50"/>
      <c r="DVE757" s="50"/>
      <c r="DVF757" s="50"/>
      <c r="DVG757" s="50"/>
      <c r="DVH757" s="50"/>
      <c r="DVI757" s="50"/>
      <c r="DVJ757" s="50"/>
      <c r="DVK757" s="50"/>
      <c r="DVL757" s="50"/>
      <c r="DVM757" s="50"/>
      <c r="DVN757" s="50"/>
      <c r="DVO757" s="50"/>
      <c r="DVP757" s="50"/>
      <c r="DVQ757" s="50"/>
      <c r="DVR757" s="50"/>
      <c r="DVS757" s="50"/>
      <c r="DVT757" s="50"/>
      <c r="DVU757" s="50"/>
      <c r="DVV757" s="50"/>
      <c r="DVW757" s="50"/>
      <c r="DVX757" s="50"/>
      <c r="DVY757" s="50"/>
      <c r="DVZ757" s="50"/>
      <c r="DWA757" s="50"/>
      <c r="DWB757" s="50"/>
      <c r="DWC757" s="50"/>
      <c r="DWD757" s="50"/>
      <c r="DWE757" s="50"/>
      <c r="DWF757" s="50"/>
      <c r="DWG757" s="50"/>
      <c r="DWH757" s="50"/>
      <c r="DWI757" s="50"/>
      <c r="DWJ757" s="50"/>
      <c r="DWK757" s="50"/>
      <c r="DWL757" s="50"/>
      <c r="DWM757" s="50"/>
      <c r="DWN757" s="50"/>
      <c r="DWO757" s="50"/>
      <c r="DWP757" s="50"/>
      <c r="DWQ757" s="50"/>
      <c r="DWR757" s="50"/>
      <c r="DWS757" s="50"/>
      <c r="DWT757" s="50"/>
      <c r="DWU757" s="50"/>
      <c r="DWV757" s="50"/>
      <c r="DWW757" s="50"/>
      <c r="DWX757" s="50"/>
      <c r="DWY757" s="50"/>
      <c r="DWZ757" s="50"/>
      <c r="DXB757" s="50"/>
      <c r="DXD757" s="50"/>
      <c r="DXE757" s="50"/>
      <c r="DXF757" s="50"/>
      <c r="DXG757" s="50"/>
      <c r="DXH757" s="50"/>
      <c r="DXI757" s="50"/>
      <c r="DXJ757" s="50"/>
      <c r="DXK757" s="50"/>
      <c r="DXP757" s="50"/>
      <c r="DXQ757" s="50"/>
      <c r="DXR757" s="50"/>
      <c r="DXS757" s="50"/>
      <c r="DXT757" s="50"/>
      <c r="DXU757" s="50"/>
      <c r="DXV757" s="50"/>
      <c r="DXW757" s="50"/>
      <c r="DXX757" s="50"/>
      <c r="DXY757" s="50"/>
      <c r="DXZ757" s="50"/>
      <c r="DYA757" s="50"/>
      <c r="DYB757" s="50"/>
      <c r="DYC757" s="50"/>
      <c r="DYD757" s="50"/>
      <c r="DYE757" s="50"/>
      <c r="DYF757" s="50"/>
      <c r="DYG757" s="50"/>
      <c r="DYH757" s="50"/>
      <c r="DYI757" s="50"/>
      <c r="DYJ757" s="50"/>
      <c r="DYK757" s="50"/>
      <c r="DYL757" s="50"/>
      <c r="DYM757" s="50"/>
      <c r="DYN757" s="50"/>
      <c r="DYO757" s="50"/>
      <c r="DYP757" s="50"/>
      <c r="DYQ757" s="50"/>
      <c r="DYR757" s="50"/>
      <c r="DYS757" s="50"/>
      <c r="DYT757" s="50"/>
      <c r="DYU757" s="50"/>
      <c r="DYV757" s="50"/>
      <c r="DYW757" s="50"/>
      <c r="DYX757" s="50"/>
      <c r="DYY757" s="50"/>
      <c r="DYZ757" s="50"/>
      <c r="DZA757" s="50"/>
      <c r="DZB757" s="50"/>
      <c r="DZC757" s="50"/>
      <c r="DZD757" s="50"/>
      <c r="DZE757" s="50"/>
      <c r="DZF757" s="50"/>
      <c r="DZG757" s="50"/>
      <c r="DZH757" s="50"/>
      <c r="DZI757" s="50"/>
      <c r="DZJ757" s="50"/>
      <c r="DZK757" s="50"/>
      <c r="DZL757" s="50"/>
      <c r="DZM757" s="50"/>
      <c r="DZN757" s="50"/>
      <c r="DZO757" s="50"/>
      <c r="DZP757" s="50"/>
      <c r="DZQ757" s="50"/>
      <c r="DZR757" s="50"/>
      <c r="DZS757" s="50"/>
      <c r="DZT757" s="50"/>
      <c r="DZU757" s="50"/>
      <c r="DZV757" s="50"/>
      <c r="DZW757" s="50"/>
      <c r="DZX757" s="50"/>
      <c r="DZY757" s="50"/>
      <c r="DZZ757" s="50"/>
      <c r="EAA757" s="50"/>
      <c r="EAB757" s="50"/>
      <c r="EAC757" s="50"/>
      <c r="EAD757" s="50"/>
      <c r="EAE757" s="50"/>
      <c r="EAF757" s="50"/>
      <c r="EAG757" s="50"/>
      <c r="EAH757" s="50"/>
      <c r="EAI757" s="50"/>
      <c r="EAJ757" s="50"/>
      <c r="EAK757" s="50"/>
      <c r="EAL757" s="50"/>
      <c r="EAM757" s="50"/>
      <c r="EAN757" s="50"/>
      <c r="EAO757" s="50"/>
      <c r="EAP757" s="50"/>
      <c r="EAQ757" s="50"/>
      <c r="EAR757" s="50"/>
      <c r="EAS757" s="50"/>
      <c r="EAT757" s="50"/>
      <c r="EAU757" s="50"/>
      <c r="EAV757" s="50"/>
      <c r="EAW757" s="50"/>
      <c r="EAX757" s="50"/>
      <c r="EAY757" s="50"/>
      <c r="EAZ757" s="50"/>
      <c r="EBA757" s="50"/>
      <c r="EBB757" s="50"/>
      <c r="EBC757" s="50"/>
      <c r="EBD757" s="50"/>
      <c r="EBE757" s="50"/>
      <c r="EBF757" s="50"/>
      <c r="EBG757" s="50"/>
      <c r="EBH757" s="50"/>
      <c r="EBI757" s="50"/>
      <c r="EBJ757" s="50"/>
      <c r="EBK757" s="50"/>
      <c r="EBL757" s="50"/>
      <c r="EBM757" s="50"/>
      <c r="EBN757" s="50"/>
      <c r="EBO757" s="50"/>
      <c r="EBP757" s="50"/>
      <c r="EBQ757" s="50"/>
      <c r="EBR757" s="50"/>
      <c r="EBS757" s="50"/>
      <c r="EBT757" s="50"/>
      <c r="EBU757" s="50"/>
      <c r="EBV757" s="50"/>
      <c r="EBW757" s="50"/>
      <c r="EBX757" s="50"/>
      <c r="EBY757" s="50"/>
      <c r="EBZ757" s="50"/>
      <c r="ECA757" s="50"/>
      <c r="ECB757" s="50"/>
      <c r="ECC757" s="50"/>
      <c r="ECD757" s="50"/>
      <c r="ECE757" s="50"/>
      <c r="ECF757" s="50"/>
      <c r="ECG757" s="50"/>
      <c r="ECH757" s="50"/>
      <c r="ECI757" s="50"/>
      <c r="ECJ757" s="50"/>
      <c r="ECK757" s="50"/>
      <c r="ECL757" s="50"/>
      <c r="ECM757" s="50"/>
      <c r="ECN757" s="50"/>
      <c r="ECO757" s="50"/>
      <c r="ECP757" s="50"/>
      <c r="ECQ757" s="50"/>
      <c r="ECR757" s="50"/>
      <c r="ECS757" s="50"/>
      <c r="ECT757" s="50"/>
      <c r="ECU757" s="50"/>
      <c r="ECV757" s="50"/>
      <c r="ECW757" s="50"/>
      <c r="ECX757" s="50"/>
      <c r="ECY757" s="50"/>
      <c r="ECZ757" s="50"/>
      <c r="EDA757" s="50"/>
      <c r="EDB757" s="50"/>
      <c r="EDC757" s="50"/>
      <c r="EDD757" s="50"/>
      <c r="EDE757" s="50"/>
      <c r="EDF757" s="50"/>
      <c r="EDG757" s="50"/>
      <c r="EDH757" s="50"/>
      <c r="EDI757" s="50"/>
      <c r="EDJ757" s="50"/>
      <c r="EDK757" s="50"/>
      <c r="EDL757" s="50"/>
      <c r="EDM757" s="50"/>
      <c r="EDN757" s="50"/>
      <c r="EDO757" s="50"/>
      <c r="EDP757" s="50"/>
      <c r="EDQ757" s="50"/>
      <c r="EDR757" s="50"/>
      <c r="EDS757" s="50"/>
      <c r="EDT757" s="50"/>
      <c r="EDU757" s="50"/>
      <c r="EDV757" s="50"/>
      <c r="EDW757" s="50"/>
      <c r="EDX757" s="50"/>
      <c r="EDY757" s="50"/>
      <c r="EDZ757" s="50"/>
      <c r="EEA757" s="50"/>
      <c r="EEB757" s="50"/>
      <c r="EEC757" s="50"/>
      <c r="EED757" s="50"/>
      <c r="EEE757" s="50"/>
      <c r="EEF757" s="50"/>
      <c r="EEG757" s="50"/>
      <c r="EEH757" s="50"/>
      <c r="EEI757" s="50"/>
      <c r="EEJ757" s="50"/>
      <c r="EEK757" s="50"/>
      <c r="EEL757" s="50"/>
      <c r="EEM757" s="50"/>
      <c r="EEN757" s="50"/>
      <c r="EEO757" s="50"/>
      <c r="EEP757" s="50"/>
      <c r="EEQ757" s="50"/>
      <c r="EER757" s="50"/>
      <c r="EES757" s="50"/>
      <c r="EET757" s="50"/>
      <c r="EEU757" s="50"/>
      <c r="EEV757" s="50"/>
      <c r="EEW757" s="50"/>
      <c r="EEX757" s="50"/>
      <c r="EEY757" s="50"/>
      <c r="EEZ757" s="50"/>
      <c r="EFA757" s="50"/>
      <c r="EFB757" s="50"/>
      <c r="EFC757" s="50"/>
      <c r="EFD757" s="50"/>
      <c r="EFE757" s="50"/>
      <c r="EFF757" s="50"/>
      <c r="EFG757" s="50"/>
      <c r="EFH757" s="50"/>
      <c r="EFI757" s="50"/>
      <c r="EFJ757" s="50"/>
      <c r="EFK757" s="50"/>
      <c r="EFL757" s="50"/>
      <c r="EFM757" s="50"/>
      <c r="EFN757" s="50"/>
      <c r="EFO757" s="50"/>
      <c r="EFP757" s="50"/>
      <c r="EFQ757" s="50"/>
      <c r="EFR757" s="50"/>
      <c r="EFS757" s="50"/>
      <c r="EFT757" s="50"/>
      <c r="EFU757" s="50"/>
      <c r="EFV757" s="50"/>
      <c r="EFW757" s="50"/>
      <c r="EFX757" s="50"/>
      <c r="EFY757" s="50"/>
      <c r="EFZ757" s="50"/>
      <c r="EGA757" s="50"/>
      <c r="EGB757" s="50"/>
      <c r="EGC757" s="50"/>
      <c r="EGD757" s="50"/>
      <c r="EGE757" s="50"/>
      <c r="EGF757" s="50"/>
      <c r="EGG757" s="50"/>
      <c r="EGH757" s="50"/>
      <c r="EGI757" s="50"/>
      <c r="EGJ757" s="50"/>
      <c r="EGK757" s="50"/>
      <c r="EGL757" s="50"/>
      <c r="EGM757" s="50"/>
      <c r="EGN757" s="50"/>
      <c r="EGO757" s="50"/>
      <c r="EGP757" s="50"/>
      <c r="EGQ757" s="50"/>
      <c r="EGR757" s="50"/>
      <c r="EGS757" s="50"/>
      <c r="EGT757" s="50"/>
      <c r="EGU757" s="50"/>
      <c r="EGV757" s="50"/>
      <c r="EGX757" s="50"/>
      <c r="EGZ757" s="50"/>
      <c r="EHA757" s="50"/>
      <c r="EHB757" s="50"/>
      <c r="EHC757" s="50"/>
      <c r="EHD757" s="50"/>
      <c r="EHE757" s="50"/>
      <c r="EHF757" s="50"/>
      <c r="EHG757" s="50"/>
      <c r="EHL757" s="50"/>
      <c r="EHM757" s="50"/>
      <c r="EHN757" s="50"/>
      <c r="EHO757" s="50"/>
      <c r="EHP757" s="50"/>
      <c r="EHQ757" s="50"/>
      <c r="EHR757" s="50"/>
      <c r="EHS757" s="50"/>
      <c r="EHT757" s="50"/>
      <c r="EHU757" s="50"/>
      <c r="EHV757" s="50"/>
      <c r="EHW757" s="50"/>
      <c r="EHX757" s="50"/>
      <c r="EHY757" s="50"/>
      <c r="EHZ757" s="50"/>
      <c r="EIA757" s="50"/>
      <c r="EIB757" s="50"/>
      <c r="EIC757" s="50"/>
      <c r="EID757" s="50"/>
      <c r="EIE757" s="50"/>
      <c r="EIF757" s="50"/>
      <c r="EIG757" s="50"/>
      <c r="EIH757" s="50"/>
      <c r="EII757" s="50"/>
      <c r="EIJ757" s="50"/>
      <c r="EIK757" s="50"/>
      <c r="EIL757" s="50"/>
      <c r="EIM757" s="50"/>
      <c r="EIN757" s="50"/>
      <c r="EIO757" s="50"/>
      <c r="EIP757" s="50"/>
      <c r="EIQ757" s="50"/>
      <c r="EIR757" s="50"/>
      <c r="EIS757" s="50"/>
      <c r="EIT757" s="50"/>
      <c r="EIU757" s="50"/>
      <c r="EIV757" s="50"/>
      <c r="EIW757" s="50"/>
      <c r="EIX757" s="50"/>
      <c r="EIY757" s="50"/>
      <c r="EIZ757" s="50"/>
      <c r="EJA757" s="50"/>
      <c r="EJB757" s="50"/>
      <c r="EJC757" s="50"/>
      <c r="EJD757" s="50"/>
      <c r="EJE757" s="50"/>
      <c r="EJF757" s="50"/>
      <c r="EJG757" s="50"/>
      <c r="EJH757" s="50"/>
      <c r="EJI757" s="50"/>
      <c r="EJJ757" s="50"/>
      <c r="EJK757" s="50"/>
      <c r="EJL757" s="50"/>
      <c r="EJM757" s="50"/>
      <c r="EJN757" s="50"/>
      <c r="EJO757" s="50"/>
      <c r="EJP757" s="50"/>
      <c r="EJQ757" s="50"/>
      <c r="EJR757" s="50"/>
      <c r="EJS757" s="50"/>
      <c r="EJT757" s="50"/>
      <c r="EJU757" s="50"/>
      <c r="EJV757" s="50"/>
      <c r="EJW757" s="50"/>
      <c r="EJX757" s="50"/>
      <c r="EJY757" s="50"/>
      <c r="EJZ757" s="50"/>
      <c r="EKA757" s="50"/>
      <c r="EKB757" s="50"/>
      <c r="EKC757" s="50"/>
      <c r="EKD757" s="50"/>
      <c r="EKE757" s="50"/>
      <c r="EKF757" s="50"/>
      <c r="EKG757" s="50"/>
      <c r="EKH757" s="50"/>
      <c r="EKI757" s="50"/>
      <c r="EKJ757" s="50"/>
      <c r="EKK757" s="50"/>
      <c r="EKL757" s="50"/>
      <c r="EKM757" s="50"/>
      <c r="EKN757" s="50"/>
      <c r="EKO757" s="50"/>
      <c r="EKP757" s="50"/>
      <c r="EKQ757" s="50"/>
      <c r="EKR757" s="50"/>
      <c r="EKS757" s="50"/>
      <c r="EKT757" s="50"/>
      <c r="EKU757" s="50"/>
      <c r="EKV757" s="50"/>
      <c r="EKW757" s="50"/>
      <c r="EKX757" s="50"/>
      <c r="EKY757" s="50"/>
      <c r="EKZ757" s="50"/>
      <c r="ELA757" s="50"/>
      <c r="ELB757" s="50"/>
      <c r="ELC757" s="50"/>
      <c r="ELD757" s="50"/>
      <c r="ELE757" s="50"/>
      <c r="ELF757" s="50"/>
      <c r="ELG757" s="50"/>
      <c r="ELH757" s="50"/>
      <c r="ELI757" s="50"/>
      <c r="ELJ757" s="50"/>
      <c r="ELK757" s="50"/>
      <c r="ELL757" s="50"/>
      <c r="ELM757" s="50"/>
      <c r="ELN757" s="50"/>
      <c r="ELO757" s="50"/>
      <c r="ELP757" s="50"/>
      <c r="ELQ757" s="50"/>
      <c r="ELR757" s="50"/>
      <c r="ELS757" s="50"/>
      <c r="ELT757" s="50"/>
      <c r="ELU757" s="50"/>
      <c r="ELV757" s="50"/>
      <c r="ELW757" s="50"/>
      <c r="ELX757" s="50"/>
      <c r="ELY757" s="50"/>
      <c r="ELZ757" s="50"/>
      <c r="EMA757" s="50"/>
      <c r="EMB757" s="50"/>
      <c r="EMC757" s="50"/>
      <c r="EMD757" s="50"/>
      <c r="EME757" s="50"/>
      <c r="EMF757" s="50"/>
      <c r="EMG757" s="50"/>
      <c r="EMH757" s="50"/>
      <c r="EMI757" s="50"/>
      <c r="EMJ757" s="50"/>
      <c r="EMK757" s="50"/>
      <c r="EML757" s="50"/>
      <c r="EMM757" s="50"/>
      <c r="EMN757" s="50"/>
      <c r="EMO757" s="50"/>
      <c r="EMP757" s="50"/>
      <c r="EMQ757" s="50"/>
      <c r="EMR757" s="50"/>
      <c r="EMS757" s="50"/>
      <c r="EMT757" s="50"/>
      <c r="EMU757" s="50"/>
      <c r="EMV757" s="50"/>
      <c r="EMW757" s="50"/>
      <c r="EMX757" s="50"/>
      <c r="EMY757" s="50"/>
      <c r="EMZ757" s="50"/>
      <c r="ENA757" s="50"/>
      <c r="ENB757" s="50"/>
      <c r="ENC757" s="50"/>
      <c r="END757" s="50"/>
      <c r="ENE757" s="50"/>
      <c r="ENF757" s="50"/>
      <c r="ENG757" s="50"/>
      <c r="ENH757" s="50"/>
      <c r="ENI757" s="50"/>
      <c r="ENJ757" s="50"/>
      <c r="ENK757" s="50"/>
      <c r="ENL757" s="50"/>
      <c r="ENM757" s="50"/>
      <c r="ENN757" s="50"/>
      <c r="ENO757" s="50"/>
      <c r="ENP757" s="50"/>
      <c r="ENQ757" s="50"/>
      <c r="ENR757" s="50"/>
      <c r="ENS757" s="50"/>
      <c r="ENT757" s="50"/>
      <c r="ENU757" s="50"/>
      <c r="ENV757" s="50"/>
      <c r="ENW757" s="50"/>
      <c r="ENX757" s="50"/>
      <c r="ENY757" s="50"/>
      <c r="ENZ757" s="50"/>
      <c r="EOA757" s="50"/>
      <c r="EOB757" s="50"/>
      <c r="EOC757" s="50"/>
      <c r="EOD757" s="50"/>
      <c r="EOE757" s="50"/>
      <c r="EOF757" s="50"/>
      <c r="EOG757" s="50"/>
      <c r="EOH757" s="50"/>
      <c r="EOI757" s="50"/>
      <c r="EOJ757" s="50"/>
      <c r="EOK757" s="50"/>
      <c r="EOL757" s="50"/>
      <c r="EOM757" s="50"/>
      <c r="EON757" s="50"/>
      <c r="EOO757" s="50"/>
      <c r="EOP757" s="50"/>
      <c r="EOQ757" s="50"/>
      <c r="EOR757" s="50"/>
      <c r="EOS757" s="50"/>
      <c r="EOT757" s="50"/>
      <c r="EOU757" s="50"/>
      <c r="EOV757" s="50"/>
      <c r="EOW757" s="50"/>
      <c r="EOX757" s="50"/>
      <c r="EOY757" s="50"/>
      <c r="EOZ757" s="50"/>
      <c r="EPA757" s="50"/>
      <c r="EPB757" s="50"/>
      <c r="EPC757" s="50"/>
      <c r="EPD757" s="50"/>
      <c r="EPE757" s="50"/>
      <c r="EPF757" s="50"/>
      <c r="EPG757" s="50"/>
      <c r="EPH757" s="50"/>
      <c r="EPI757" s="50"/>
      <c r="EPJ757" s="50"/>
      <c r="EPK757" s="50"/>
      <c r="EPL757" s="50"/>
      <c r="EPM757" s="50"/>
      <c r="EPN757" s="50"/>
      <c r="EPO757" s="50"/>
      <c r="EPP757" s="50"/>
      <c r="EPQ757" s="50"/>
      <c r="EPR757" s="50"/>
      <c r="EPS757" s="50"/>
      <c r="EPT757" s="50"/>
      <c r="EPU757" s="50"/>
      <c r="EPV757" s="50"/>
      <c r="EPW757" s="50"/>
      <c r="EPX757" s="50"/>
      <c r="EPY757" s="50"/>
      <c r="EPZ757" s="50"/>
      <c r="EQA757" s="50"/>
      <c r="EQB757" s="50"/>
      <c r="EQC757" s="50"/>
      <c r="EQD757" s="50"/>
      <c r="EQE757" s="50"/>
      <c r="EQF757" s="50"/>
      <c r="EQG757" s="50"/>
      <c r="EQH757" s="50"/>
      <c r="EQI757" s="50"/>
      <c r="EQJ757" s="50"/>
      <c r="EQK757" s="50"/>
      <c r="EQL757" s="50"/>
      <c r="EQM757" s="50"/>
      <c r="EQN757" s="50"/>
      <c r="EQO757" s="50"/>
      <c r="EQP757" s="50"/>
      <c r="EQQ757" s="50"/>
      <c r="EQR757" s="50"/>
      <c r="EQT757" s="50"/>
      <c r="EQV757" s="50"/>
      <c r="EQW757" s="50"/>
      <c r="EQX757" s="50"/>
      <c r="EQY757" s="50"/>
      <c r="EQZ757" s="50"/>
      <c r="ERA757" s="50"/>
      <c r="ERB757" s="50"/>
      <c r="ERC757" s="50"/>
      <c r="ERH757" s="50"/>
      <c r="ERI757" s="50"/>
      <c r="ERJ757" s="50"/>
      <c r="ERK757" s="50"/>
      <c r="ERL757" s="50"/>
      <c r="ERM757" s="50"/>
      <c r="ERN757" s="50"/>
      <c r="ERO757" s="50"/>
      <c r="ERP757" s="50"/>
      <c r="ERQ757" s="50"/>
      <c r="ERR757" s="50"/>
      <c r="ERS757" s="50"/>
      <c r="ERT757" s="50"/>
      <c r="ERU757" s="50"/>
      <c r="ERV757" s="50"/>
      <c r="ERW757" s="50"/>
      <c r="ERX757" s="50"/>
      <c r="ERY757" s="50"/>
      <c r="ERZ757" s="50"/>
      <c r="ESA757" s="50"/>
      <c r="ESB757" s="50"/>
      <c r="ESC757" s="50"/>
      <c r="ESD757" s="50"/>
      <c r="ESE757" s="50"/>
      <c r="ESF757" s="50"/>
      <c r="ESG757" s="50"/>
      <c r="ESH757" s="50"/>
      <c r="ESI757" s="50"/>
      <c r="ESJ757" s="50"/>
      <c r="ESK757" s="50"/>
      <c r="ESL757" s="50"/>
      <c r="ESM757" s="50"/>
      <c r="ESN757" s="50"/>
      <c r="ESO757" s="50"/>
      <c r="ESP757" s="50"/>
      <c r="ESQ757" s="50"/>
      <c r="ESR757" s="50"/>
      <c r="ESS757" s="50"/>
      <c r="EST757" s="50"/>
      <c r="ESU757" s="50"/>
      <c r="ESV757" s="50"/>
      <c r="ESW757" s="50"/>
      <c r="ESX757" s="50"/>
      <c r="ESY757" s="50"/>
      <c r="ESZ757" s="50"/>
      <c r="ETA757" s="50"/>
      <c r="ETB757" s="50"/>
      <c r="ETC757" s="50"/>
      <c r="ETD757" s="50"/>
      <c r="ETE757" s="50"/>
      <c r="ETF757" s="50"/>
      <c r="ETG757" s="50"/>
      <c r="ETH757" s="50"/>
      <c r="ETI757" s="50"/>
      <c r="ETJ757" s="50"/>
      <c r="ETK757" s="50"/>
      <c r="ETL757" s="50"/>
      <c r="ETM757" s="50"/>
      <c r="ETN757" s="50"/>
      <c r="ETO757" s="50"/>
      <c r="ETP757" s="50"/>
      <c r="ETQ757" s="50"/>
      <c r="ETR757" s="50"/>
      <c r="ETS757" s="50"/>
      <c r="ETT757" s="50"/>
      <c r="ETU757" s="50"/>
      <c r="ETV757" s="50"/>
      <c r="ETW757" s="50"/>
      <c r="ETX757" s="50"/>
      <c r="ETY757" s="50"/>
      <c r="ETZ757" s="50"/>
      <c r="EUA757" s="50"/>
      <c r="EUB757" s="50"/>
      <c r="EUC757" s="50"/>
      <c r="EUD757" s="50"/>
      <c r="EUE757" s="50"/>
      <c r="EUF757" s="50"/>
      <c r="EUG757" s="50"/>
      <c r="EUH757" s="50"/>
      <c r="EUI757" s="50"/>
      <c r="EUJ757" s="50"/>
      <c r="EUK757" s="50"/>
      <c r="EUL757" s="50"/>
      <c r="EUM757" s="50"/>
      <c r="EUN757" s="50"/>
      <c r="EUO757" s="50"/>
      <c r="EUP757" s="50"/>
      <c r="EUQ757" s="50"/>
      <c r="EUR757" s="50"/>
      <c r="EUS757" s="50"/>
      <c r="EUT757" s="50"/>
      <c r="EUU757" s="50"/>
      <c r="EUV757" s="50"/>
      <c r="EUW757" s="50"/>
      <c r="EUX757" s="50"/>
      <c r="EUY757" s="50"/>
      <c r="EUZ757" s="50"/>
      <c r="EVA757" s="50"/>
      <c r="EVB757" s="50"/>
      <c r="EVC757" s="50"/>
      <c r="EVD757" s="50"/>
      <c r="EVE757" s="50"/>
      <c r="EVF757" s="50"/>
      <c r="EVG757" s="50"/>
      <c r="EVH757" s="50"/>
      <c r="EVI757" s="50"/>
      <c r="EVJ757" s="50"/>
      <c r="EVK757" s="50"/>
      <c r="EVL757" s="50"/>
      <c r="EVM757" s="50"/>
      <c r="EVN757" s="50"/>
      <c r="EVO757" s="50"/>
      <c r="EVP757" s="50"/>
      <c r="EVQ757" s="50"/>
      <c r="EVR757" s="50"/>
      <c r="EVS757" s="50"/>
      <c r="EVT757" s="50"/>
      <c r="EVU757" s="50"/>
      <c r="EVV757" s="50"/>
      <c r="EVW757" s="50"/>
      <c r="EVX757" s="50"/>
      <c r="EVY757" s="50"/>
      <c r="EVZ757" s="50"/>
      <c r="EWA757" s="50"/>
      <c r="EWB757" s="50"/>
      <c r="EWC757" s="50"/>
      <c r="EWD757" s="50"/>
      <c r="EWE757" s="50"/>
      <c r="EWF757" s="50"/>
      <c r="EWG757" s="50"/>
      <c r="EWH757" s="50"/>
      <c r="EWI757" s="50"/>
      <c r="EWJ757" s="50"/>
      <c r="EWK757" s="50"/>
      <c r="EWL757" s="50"/>
      <c r="EWM757" s="50"/>
      <c r="EWN757" s="50"/>
      <c r="EWO757" s="50"/>
      <c r="EWP757" s="50"/>
      <c r="EWQ757" s="50"/>
      <c r="EWR757" s="50"/>
      <c r="EWS757" s="50"/>
      <c r="EWT757" s="50"/>
      <c r="EWU757" s="50"/>
      <c r="EWV757" s="50"/>
      <c r="EWW757" s="50"/>
      <c r="EWX757" s="50"/>
      <c r="EWY757" s="50"/>
      <c r="EWZ757" s="50"/>
      <c r="EXA757" s="50"/>
      <c r="EXB757" s="50"/>
      <c r="EXC757" s="50"/>
      <c r="EXD757" s="50"/>
      <c r="EXE757" s="50"/>
      <c r="EXF757" s="50"/>
      <c r="EXG757" s="50"/>
      <c r="EXH757" s="50"/>
      <c r="EXI757" s="50"/>
      <c r="EXJ757" s="50"/>
      <c r="EXK757" s="50"/>
      <c r="EXL757" s="50"/>
      <c r="EXM757" s="50"/>
      <c r="EXN757" s="50"/>
      <c r="EXO757" s="50"/>
      <c r="EXP757" s="50"/>
      <c r="EXQ757" s="50"/>
      <c r="EXR757" s="50"/>
      <c r="EXS757" s="50"/>
      <c r="EXT757" s="50"/>
      <c r="EXU757" s="50"/>
      <c r="EXV757" s="50"/>
      <c r="EXW757" s="50"/>
      <c r="EXX757" s="50"/>
      <c r="EXY757" s="50"/>
      <c r="EXZ757" s="50"/>
      <c r="EYA757" s="50"/>
      <c r="EYB757" s="50"/>
      <c r="EYC757" s="50"/>
      <c r="EYD757" s="50"/>
      <c r="EYE757" s="50"/>
      <c r="EYF757" s="50"/>
      <c r="EYG757" s="50"/>
      <c r="EYH757" s="50"/>
      <c r="EYI757" s="50"/>
      <c r="EYJ757" s="50"/>
      <c r="EYK757" s="50"/>
      <c r="EYL757" s="50"/>
      <c r="EYM757" s="50"/>
      <c r="EYN757" s="50"/>
      <c r="EYO757" s="50"/>
      <c r="EYP757" s="50"/>
      <c r="EYQ757" s="50"/>
      <c r="EYR757" s="50"/>
      <c r="EYS757" s="50"/>
      <c r="EYT757" s="50"/>
      <c r="EYU757" s="50"/>
      <c r="EYV757" s="50"/>
      <c r="EYW757" s="50"/>
      <c r="EYX757" s="50"/>
      <c r="EYY757" s="50"/>
      <c r="EYZ757" s="50"/>
      <c r="EZA757" s="50"/>
      <c r="EZB757" s="50"/>
      <c r="EZC757" s="50"/>
      <c r="EZD757" s="50"/>
      <c r="EZE757" s="50"/>
      <c r="EZF757" s="50"/>
      <c r="EZG757" s="50"/>
      <c r="EZH757" s="50"/>
      <c r="EZI757" s="50"/>
      <c r="EZJ757" s="50"/>
      <c r="EZK757" s="50"/>
      <c r="EZL757" s="50"/>
      <c r="EZM757" s="50"/>
      <c r="EZN757" s="50"/>
      <c r="EZO757" s="50"/>
      <c r="EZP757" s="50"/>
      <c r="EZQ757" s="50"/>
      <c r="EZR757" s="50"/>
      <c r="EZS757" s="50"/>
      <c r="EZT757" s="50"/>
      <c r="EZU757" s="50"/>
      <c r="EZV757" s="50"/>
      <c r="EZW757" s="50"/>
      <c r="EZX757" s="50"/>
      <c r="EZY757" s="50"/>
      <c r="EZZ757" s="50"/>
      <c r="FAA757" s="50"/>
      <c r="FAB757" s="50"/>
      <c r="FAC757" s="50"/>
      <c r="FAD757" s="50"/>
      <c r="FAE757" s="50"/>
      <c r="FAF757" s="50"/>
      <c r="FAG757" s="50"/>
      <c r="FAH757" s="50"/>
      <c r="FAI757" s="50"/>
      <c r="FAJ757" s="50"/>
      <c r="FAK757" s="50"/>
      <c r="FAL757" s="50"/>
      <c r="FAM757" s="50"/>
      <c r="FAN757" s="50"/>
      <c r="FAP757" s="50"/>
      <c r="FAR757" s="50"/>
      <c r="FAS757" s="50"/>
      <c r="FAT757" s="50"/>
      <c r="FAU757" s="50"/>
      <c r="FAV757" s="50"/>
      <c r="FAW757" s="50"/>
      <c r="FAX757" s="50"/>
      <c r="FAY757" s="50"/>
      <c r="FBD757" s="50"/>
      <c r="FBE757" s="50"/>
      <c r="FBF757" s="50"/>
      <c r="FBG757" s="50"/>
      <c r="FBH757" s="50"/>
      <c r="FBI757" s="50"/>
      <c r="FBJ757" s="50"/>
      <c r="FBK757" s="50"/>
      <c r="FBL757" s="50"/>
      <c r="FBM757" s="50"/>
      <c r="FBN757" s="50"/>
      <c r="FBO757" s="50"/>
      <c r="FBP757" s="50"/>
      <c r="FBQ757" s="50"/>
      <c r="FBR757" s="50"/>
      <c r="FBS757" s="50"/>
      <c r="FBT757" s="50"/>
      <c r="FBU757" s="50"/>
      <c r="FBV757" s="50"/>
      <c r="FBW757" s="50"/>
      <c r="FBX757" s="50"/>
      <c r="FBY757" s="50"/>
      <c r="FBZ757" s="50"/>
      <c r="FCA757" s="50"/>
      <c r="FCB757" s="50"/>
      <c r="FCC757" s="50"/>
      <c r="FCD757" s="50"/>
      <c r="FCE757" s="50"/>
      <c r="FCF757" s="50"/>
      <c r="FCG757" s="50"/>
      <c r="FCH757" s="50"/>
      <c r="FCI757" s="50"/>
      <c r="FCJ757" s="50"/>
      <c r="FCK757" s="50"/>
      <c r="FCL757" s="50"/>
      <c r="FCM757" s="50"/>
      <c r="FCN757" s="50"/>
      <c r="FCO757" s="50"/>
      <c r="FCP757" s="50"/>
      <c r="FCQ757" s="50"/>
      <c r="FCR757" s="50"/>
      <c r="FCS757" s="50"/>
      <c r="FCT757" s="50"/>
      <c r="FCU757" s="50"/>
      <c r="FCV757" s="50"/>
      <c r="FCW757" s="50"/>
      <c r="FCX757" s="50"/>
      <c r="FCY757" s="50"/>
      <c r="FCZ757" s="50"/>
      <c r="FDA757" s="50"/>
      <c r="FDB757" s="50"/>
      <c r="FDC757" s="50"/>
      <c r="FDD757" s="50"/>
      <c r="FDE757" s="50"/>
      <c r="FDF757" s="50"/>
      <c r="FDG757" s="50"/>
      <c r="FDH757" s="50"/>
      <c r="FDI757" s="50"/>
      <c r="FDJ757" s="50"/>
      <c r="FDK757" s="50"/>
      <c r="FDL757" s="50"/>
      <c r="FDM757" s="50"/>
      <c r="FDN757" s="50"/>
      <c r="FDO757" s="50"/>
      <c r="FDP757" s="50"/>
      <c r="FDQ757" s="50"/>
      <c r="FDR757" s="50"/>
      <c r="FDS757" s="50"/>
      <c r="FDT757" s="50"/>
      <c r="FDU757" s="50"/>
      <c r="FDV757" s="50"/>
      <c r="FDW757" s="50"/>
      <c r="FDX757" s="50"/>
      <c r="FDY757" s="50"/>
      <c r="FDZ757" s="50"/>
      <c r="FEA757" s="50"/>
      <c r="FEB757" s="50"/>
      <c r="FEC757" s="50"/>
      <c r="FED757" s="50"/>
      <c r="FEE757" s="50"/>
      <c r="FEF757" s="50"/>
      <c r="FEG757" s="50"/>
      <c r="FEH757" s="50"/>
      <c r="FEI757" s="50"/>
      <c r="FEJ757" s="50"/>
      <c r="FEK757" s="50"/>
      <c r="FEL757" s="50"/>
      <c r="FEM757" s="50"/>
      <c r="FEN757" s="50"/>
      <c r="FEO757" s="50"/>
      <c r="FEP757" s="50"/>
      <c r="FEQ757" s="50"/>
      <c r="FER757" s="50"/>
      <c r="FES757" s="50"/>
      <c r="FET757" s="50"/>
      <c r="FEU757" s="50"/>
      <c r="FEV757" s="50"/>
      <c r="FEW757" s="50"/>
      <c r="FEX757" s="50"/>
      <c r="FEY757" s="50"/>
      <c r="FEZ757" s="50"/>
      <c r="FFA757" s="50"/>
      <c r="FFB757" s="50"/>
      <c r="FFC757" s="50"/>
      <c r="FFD757" s="50"/>
      <c r="FFE757" s="50"/>
      <c r="FFF757" s="50"/>
      <c r="FFG757" s="50"/>
      <c r="FFH757" s="50"/>
      <c r="FFI757" s="50"/>
      <c r="FFJ757" s="50"/>
      <c r="FFK757" s="50"/>
      <c r="FFL757" s="50"/>
      <c r="FFM757" s="50"/>
      <c r="FFN757" s="50"/>
      <c r="FFO757" s="50"/>
      <c r="FFP757" s="50"/>
      <c r="FFQ757" s="50"/>
      <c r="FFR757" s="50"/>
      <c r="FFS757" s="50"/>
      <c r="FFT757" s="50"/>
      <c r="FFU757" s="50"/>
      <c r="FFV757" s="50"/>
      <c r="FFW757" s="50"/>
      <c r="FFX757" s="50"/>
      <c r="FFY757" s="50"/>
      <c r="FFZ757" s="50"/>
      <c r="FGA757" s="50"/>
      <c r="FGB757" s="50"/>
      <c r="FGC757" s="50"/>
      <c r="FGD757" s="50"/>
      <c r="FGE757" s="50"/>
      <c r="FGF757" s="50"/>
      <c r="FGG757" s="50"/>
      <c r="FGH757" s="50"/>
      <c r="FGI757" s="50"/>
      <c r="FGJ757" s="50"/>
      <c r="FGK757" s="50"/>
      <c r="FGL757" s="50"/>
      <c r="FGM757" s="50"/>
      <c r="FGN757" s="50"/>
      <c r="FGO757" s="50"/>
      <c r="FGP757" s="50"/>
      <c r="FGQ757" s="50"/>
      <c r="FGR757" s="50"/>
      <c r="FGS757" s="50"/>
      <c r="FGT757" s="50"/>
      <c r="FGU757" s="50"/>
      <c r="FGV757" s="50"/>
      <c r="FGW757" s="50"/>
      <c r="FGX757" s="50"/>
      <c r="FGY757" s="50"/>
      <c r="FGZ757" s="50"/>
      <c r="FHA757" s="50"/>
      <c r="FHB757" s="50"/>
      <c r="FHC757" s="50"/>
      <c r="FHD757" s="50"/>
      <c r="FHE757" s="50"/>
      <c r="FHF757" s="50"/>
      <c r="FHG757" s="50"/>
      <c r="FHH757" s="50"/>
      <c r="FHI757" s="50"/>
      <c r="FHJ757" s="50"/>
      <c r="FHK757" s="50"/>
      <c r="FHL757" s="50"/>
      <c r="FHM757" s="50"/>
      <c r="FHN757" s="50"/>
      <c r="FHO757" s="50"/>
      <c r="FHP757" s="50"/>
      <c r="FHQ757" s="50"/>
      <c r="FHR757" s="50"/>
      <c r="FHS757" s="50"/>
      <c r="FHT757" s="50"/>
      <c r="FHU757" s="50"/>
      <c r="FHV757" s="50"/>
      <c r="FHW757" s="50"/>
      <c r="FHX757" s="50"/>
      <c r="FHY757" s="50"/>
      <c r="FHZ757" s="50"/>
      <c r="FIA757" s="50"/>
      <c r="FIB757" s="50"/>
      <c r="FIC757" s="50"/>
      <c r="FID757" s="50"/>
      <c r="FIE757" s="50"/>
      <c r="FIF757" s="50"/>
      <c r="FIG757" s="50"/>
      <c r="FIH757" s="50"/>
      <c r="FII757" s="50"/>
      <c r="FIJ757" s="50"/>
      <c r="FIK757" s="50"/>
      <c r="FIL757" s="50"/>
      <c r="FIM757" s="50"/>
      <c r="FIN757" s="50"/>
      <c r="FIO757" s="50"/>
      <c r="FIP757" s="50"/>
      <c r="FIQ757" s="50"/>
      <c r="FIR757" s="50"/>
      <c r="FIS757" s="50"/>
      <c r="FIT757" s="50"/>
      <c r="FIU757" s="50"/>
      <c r="FIV757" s="50"/>
      <c r="FIW757" s="50"/>
      <c r="FIX757" s="50"/>
      <c r="FIY757" s="50"/>
      <c r="FIZ757" s="50"/>
      <c r="FJA757" s="50"/>
      <c r="FJB757" s="50"/>
      <c r="FJC757" s="50"/>
      <c r="FJD757" s="50"/>
      <c r="FJE757" s="50"/>
      <c r="FJF757" s="50"/>
      <c r="FJG757" s="50"/>
      <c r="FJH757" s="50"/>
      <c r="FJI757" s="50"/>
      <c r="FJJ757" s="50"/>
      <c r="FJK757" s="50"/>
      <c r="FJL757" s="50"/>
      <c r="FJM757" s="50"/>
      <c r="FJN757" s="50"/>
      <c r="FJO757" s="50"/>
      <c r="FJP757" s="50"/>
      <c r="FJQ757" s="50"/>
      <c r="FJR757" s="50"/>
      <c r="FJS757" s="50"/>
      <c r="FJT757" s="50"/>
      <c r="FJU757" s="50"/>
      <c r="FJV757" s="50"/>
      <c r="FJW757" s="50"/>
      <c r="FJX757" s="50"/>
      <c r="FJY757" s="50"/>
      <c r="FJZ757" s="50"/>
      <c r="FKA757" s="50"/>
      <c r="FKB757" s="50"/>
      <c r="FKC757" s="50"/>
      <c r="FKD757" s="50"/>
      <c r="FKE757" s="50"/>
      <c r="FKF757" s="50"/>
      <c r="FKG757" s="50"/>
      <c r="FKH757" s="50"/>
      <c r="FKI757" s="50"/>
      <c r="FKJ757" s="50"/>
      <c r="FKL757" s="50"/>
      <c r="FKN757" s="50"/>
      <c r="FKO757" s="50"/>
      <c r="FKP757" s="50"/>
      <c r="FKQ757" s="50"/>
      <c r="FKR757" s="50"/>
      <c r="FKS757" s="50"/>
      <c r="FKT757" s="50"/>
      <c r="FKU757" s="50"/>
      <c r="FKZ757" s="50"/>
      <c r="FLA757" s="50"/>
      <c r="FLB757" s="50"/>
      <c r="FLC757" s="50"/>
      <c r="FLD757" s="50"/>
      <c r="FLE757" s="50"/>
      <c r="FLF757" s="50"/>
      <c r="FLG757" s="50"/>
      <c r="FLH757" s="50"/>
      <c r="FLI757" s="50"/>
      <c r="FLJ757" s="50"/>
      <c r="FLK757" s="50"/>
      <c r="FLL757" s="50"/>
      <c r="FLM757" s="50"/>
      <c r="FLN757" s="50"/>
      <c r="FLO757" s="50"/>
      <c r="FLP757" s="50"/>
      <c r="FLQ757" s="50"/>
      <c r="FLR757" s="50"/>
      <c r="FLS757" s="50"/>
      <c r="FLT757" s="50"/>
      <c r="FLU757" s="50"/>
      <c r="FLV757" s="50"/>
      <c r="FLW757" s="50"/>
      <c r="FLX757" s="50"/>
      <c r="FLY757" s="50"/>
      <c r="FLZ757" s="50"/>
      <c r="FMA757" s="50"/>
      <c r="FMB757" s="50"/>
      <c r="FMC757" s="50"/>
      <c r="FMD757" s="50"/>
      <c r="FME757" s="50"/>
      <c r="FMF757" s="50"/>
      <c r="FMG757" s="50"/>
      <c r="FMH757" s="50"/>
      <c r="FMI757" s="50"/>
      <c r="FMJ757" s="50"/>
      <c r="FMK757" s="50"/>
      <c r="FML757" s="50"/>
      <c r="FMM757" s="50"/>
      <c r="FMN757" s="50"/>
      <c r="FMO757" s="50"/>
      <c r="FMP757" s="50"/>
      <c r="FMQ757" s="50"/>
      <c r="FMR757" s="50"/>
      <c r="FMS757" s="50"/>
      <c r="FMT757" s="50"/>
      <c r="FMU757" s="50"/>
      <c r="FMV757" s="50"/>
      <c r="FMW757" s="50"/>
      <c r="FMX757" s="50"/>
      <c r="FMY757" s="50"/>
      <c r="FMZ757" s="50"/>
      <c r="FNA757" s="50"/>
      <c r="FNB757" s="50"/>
      <c r="FNC757" s="50"/>
      <c r="FND757" s="50"/>
      <c r="FNE757" s="50"/>
      <c r="FNF757" s="50"/>
      <c r="FNG757" s="50"/>
      <c r="FNH757" s="50"/>
      <c r="FNI757" s="50"/>
      <c r="FNJ757" s="50"/>
      <c r="FNK757" s="50"/>
      <c r="FNL757" s="50"/>
      <c r="FNM757" s="50"/>
      <c r="FNN757" s="50"/>
      <c r="FNO757" s="50"/>
      <c r="FNP757" s="50"/>
      <c r="FNQ757" s="50"/>
      <c r="FNR757" s="50"/>
      <c r="FNS757" s="50"/>
      <c r="FNT757" s="50"/>
      <c r="FNU757" s="50"/>
      <c r="FNV757" s="50"/>
      <c r="FNW757" s="50"/>
      <c r="FNX757" s="50"/>
      <c r="FNY757" s="50"/>
      <c r="FNZ757" s="50"/>
      <c r="FOA757" s="50"/>
      <c r="FOB757" s="50"/>
      <c r="FOC757" s="50"/>
      <c r="FOD757" s="50"/>
      <c r="FOE757" s="50"/>
      <c r="FOF757" s="50"/>
      <c r="FOG757" s="50"/>
      <c r="FOH757" s="50"/>
      <c r="FOI757" s="50"/>
      <c r="FOJ757" s="50"/>
      <c r="FOK757" s="50"/>
      <c r="FOL757" s="50"/>
      <c r="FOM757" s="50"/>
      <c r="FON757" s="50"/>
      <c r="FOO757" s="50"/>
      <c r="FOP757" s="50"/>
      <c r="FOQ757" s="50"/>
      <c r="FOR757" s="50"/>
      <c r="FOS757" s="50"/>
      <c r="FOT757" s="50"/>
      <c r="FOU757" s="50"/>
      <c r="FOV757" s="50"/>
      <c r="FOW757" s="50"/>
      <c r="FOX757" s="50"/>
      <c r="FOY757" s="50"/>
      <c r="FOZ757" s="50"/>
      <c r="FPA757" s="50"/>
      <c r="FPB757" s="50"/>
      <c r="FPC757" s="50"/>
      <c r="FPD757" s="50"/>
      <c r="FPE757" s="50"/>
      <c r="FPF757" s="50"/>
      <c r="FPG757" s="50"/>
      <c r="FPH757" s="50"/>
      <c r="FPI757" s="50"/>
      <c r="FPJ757" s="50"/>
      <c r="FPK757" s="50"/>
      <c r="FPL757" s="50"/>
      <c r="FPM757" s="50"/>
      <c r="FPN757" s="50"/>
      <c r="FPO757" s="50"/>
      <c r="FPP757" s="50"/>
      <c r="FPQ757" s="50"/>
      <c r="FPR757" s="50"/>
      <c r="FPS757" s="50"/>
      <c r="FPT757" s="50"/>
      <c r="FPU757" s="50"/>
      <c r="FPV757" s="50"/>
      <c r="FPW757" s="50"/>
      <c r="FPX757" s="50"/>
      <c r="FPY757" s="50"/>
      <c r="FPZ757" s="50"/>
      <c r="FQA757" s="50"/>
      <c r="FQB757" s="50"/>
      <c r="FQC757" s="50"/>
      <c r="FQD757" s="50"/>
      <c r="FQE757" s="50"/>
      <c r="FQF757" s="50"/>
      <c r="FQG757" s="50"/>
      <c r="FQH757" s="50"/>
      <c r="FQI757" s="50"/>
      <c r="FQJ757" s="50"/>
      <c r="FQK757" s="50"/>
      <c r="FQL757" s="50"/>
      <c r="FQM757" s="50"/>
      <c r="FQN757" s="50"/>
      <c r="FQO757" s="50"/>
      <c r="FQP757" s="50"/>
      <c r="FQQ757" s="50"/>
      <c r="FQR757" s="50"/>
      <c r="FQS757" s="50"/>
      <c r="FQT757" s="50"/>
      <c r="FQU757" s="50"/>
      <c r="FQV757" s="50"/>
      <c r="FQW757" s="50"/>
      <c r="FQX757" s="50"/>
      <c r="FQY757" s="50"/>
      <c r="FQZ757" s="50"/>
      <c r="FRA757" s="50"/>
      <c r="FRB757" s="50"/>
      <c r="FRC757" s="50"/>
      <c r="FRD757" s="50"/>
      <c r="FRE757" s="50"/>
      <c r="FRF757" s="50"/>
      <c r="FRG757" s="50"/>
      <c r="FRH757" s="50"/>
      <c r="FRI757" s="50"/>
      <c r="FRJ757" s="50"/>
      <c r="FRK757" s="50"/>
      <c r="FRL757" s="50"/>
      <c r="FRM757" s="50"/>
      <c r="FRN757" s="50"/>
      <c r="FRO757" s="50"/>
      <c r="FRP757" s="50"/>
      <c r="FRQ757" s="50"/>
      <c r="FRR757" s="50"/>
      <c r="FRS757" s="50"/>
      <c r="FRT757" s="50"/>
      <c r="FRU757" s="50"/>
      <c r="FRV757" s="50"/>
      <c r="FRW757" s="50"/>
      <c r="FRX757" s="50"/>
      <c r="FRY757" s="50"/>
      <c r="FRZ757" s="50"/>
      <c r="FSA757" s="50"/>
      <c r="FSB757" s="50"/>
      <c r="FSC757" s="50"/>
      <c r="FSD757" s="50"/>
      <c r="FSE757" s="50"/>
      <c r="FSF757" s="50"/>
      <c r="FSG757" s="50"/>
      <c r="FSH757" s="50"/>
      <c r="FSI757" s="50"/>
      <c r="FSJ757" s="50"/>
      <c r="FSK757" s="50"/>
      <c r="FSL757" s="50"/>
      <c r="FSM757" s="50"/>
      <c r="FSN757" s="50"/>
      <c r="FSO757" s="50"/>
      <c r="FSP757" s="50"/>
      <c r="FSQ757" s="50"/>
      <c r="FSR757" s="50"/>
      <c r="FSS757" s="50"/>
      <c r="FST757" s="50"/>
      <c r="FSU757" s="50"/>
      <c r="FSV757" s="50"/>
      <c r="FSW757" s="50"/>
      <c r="FSX757" s="50"/>
      <c r="FSY757" s="50"/>
      <c r="FSZ757" s="50"/>
      <c r="FTA757" s="50"/>
      <c r="FTB757" s="50"/>
      <c r="FTC757" s="50"/>
      <c r="FTD757" s="50"/>
      <c r="FTE757" s="50"/>
      <c r="FTF757" s="50"/>
      <c r="FTG757" s="50"/>
      <c r="FTH757" s="50"/>
      <c r="FTI757" s="50"/>
      <c r="FTJ757" s="50"/>
      <c r="FTK757" s="50"/>
      <c r="FTL757" s="50"/>
      <c r="FTM757" s="50"/>
      <c r="FTN757" s="50"/>
      <c r="FTO757" s="50"/>
      <c r="FTP757" s="50"/>
      <c r="FTQ757" s="50"/>
      <c r="FTR757" s="50"/>
      <c r="FTS757" s="50"/>
      <c r="FTT757" s="50"/>
      <c r="FTU757" s="50"/>
      <c r="FTV757" s="50"/>
      <c r="FTW757" s="50"/>
      <c r="FTX757" s="50"/>
      <c r="FTY757" s="50"/>
      <c r="FTZ757" s="50"/>
      <c r="FUA757" s="50"/>
      <c r="FUB757" s="50"/>
      <c r="FUC757" s="50"/>
      <c r="FUD757" s="50"/>
      <c r="FUE757" s="50"/>
      <c r="FUF757" s="50"/>
      <c r="FUH757" s="50"/>
      <c r="FUJ757" s="50"/>
      <c r="FUK757" s="50"/>
      <c r="FUL757" s="50"/>
      <c r="FUM757" s="50"/>
      <c r="FUN757" s="50"/>
      <c r="FUO757" s="50"/>
      <c r="FUP757" s="50"/>
      <c r="FUQ757" s="50"/>
      <c r="FUV757" s="50"/>
      <c r="FUW757" s="50"/>
      <c r="FUX757" s="50"/>
      <c r="FUY757" s="50"/>
      <c r="FUZ757" s="50"/>
      <c r="FVA757" s="50"/>
      <c r="FVB757" s="50"/>
      <c r="FVC757" s="50"/>
      <c r="FVD757" s="50"/>
      <c r="FVE757" s="50"/>
      <c r="FVF757" s="50"/>
      <c r="FVG757" s="50"/>
      <c r="FVH757" s="50"/>
      <c r="FVI757" s="50"/>
      <c r="FVJ757" s="50"/>
      <c r="FVK757" s="50"/>
      <c r="FVL757" s="50"/>
      <c r="FVM757" s="50"/>
      <c r="FVN757" s="50"/>
      <c r="FVO757" s="50"/>
      <c r="FVP757" s="50"/>
      <c r="FVQ757" s="50"/>
      <c r="FVR757" s="50"/>
      <c r="FVS757" s="50"/>
      <c r="FVT757" s="50"/>
      <c r="FVU757" s="50"/>
      <c r="FVV757" s="50"/>
      <c r="FVW757" s="50"/>
      <c r="FVX757" s="50"/>
      <c r="FVY757" s="50"/>
      <c r="FVZ757" s="50"/>
      <c r="FWA757" s="50"/>
      <c r="FWB757" s="50"/>
      <c r="FWC757" s="50"/>
      <c r="FWD757" s="50"/>
      <c r="FWE757" s="50"/>
      <c r="FWF757" s="50"/>
      <c r="FWG757" s="50"/>
      <c r="FWH757" s="50"/>
      <c r="FWI757" s="50"/>
      <c r="FWJ757" s="50"/>
      <c r="FWK757" s="50"/>
      <c r="FWL757" s="50"/>
      <c r="FWM757" s="50"/>
      <c r="FWN757" s="50"/>
      <c r="FWO757" s="50"/>
      <c r="FWP757" s="50"/>
      <c r="FWQ757" s="50"/>
      <c r="FWR757" s="50"/>
      <c r="FWS757" s="50"/>
      <c r="FWT757" s="50"/>
      <c r="FWU757" s="50"/>
      <c r="FWV757" s="50"/>
      <c r="FWW757" s="50"/>
      <c r="FWX757" s="50"/>
      <c r="FWY757" s="50"/>
      <c r="FWZ757" s="50"/>
      <c r="FXA757" s="50"/>
      <c r="FXB757" s="50"/>
      <c r="FXC757" s="50"/>
      <c r="FXD757" s="50"/>
      <c r="FXE757" s="50"/>
      <c r="FXF757" s="50"/>
      <c r="FXG757" s="50"/>
      <c r="FXH757" s="50"/>
      <c r="FXI757" s="50"/>
      <c r="FXJ757" s="50"/>
      <c r="FXK757" s="50"/>
      <c r="FXL757" s="50"/>
      <c r="FXM757" s="50"/>
      <c r="FXN757" s="50"/>
      <c r="FXO757" s="50"/>
      <c r="FXP757" s="50"/>
      <c r="FXQ757" s="50"/>
      <c r="FXR757" s="50"/>
      <c r="FXS757" s="50"/>
      <c r="FXT757" s="50"/>
      <c r="FXU757" s="50"/>
      <c r="FXV757" s="50"/>
      <c r="FXW757" s="50"/>
      <c r="FXX757" s="50"/>
      <c r="FXY757" s="50"/>
      <c r="FXZ757" s="50"/>
      <c r="FYA757" s="50"/>
      <c r="FYB757" s="50"/>
      <c r="FYC757" s="50"/>
      <c r="FYD757" s="50"/>
      <c r="FYE757" s="50"/>
      <c r="FYF757" s="50"/>
      <c r="FYG757" s="50"/>
      <c r="FYH757" s="50"/>
      <c r="FYI757" s="50"/>
      <c r="FYJ757" s="50"/>
      <c r="FYK757" s="50"/>
      <c r="FYL757" s="50"/>
      <c r="FYM757" s="50"/>
      <c r="FYN757" s="50"/>
      <c r="FYO757" s="50"/>
      <c r="FYP757" s="50"/>
      <c r="FYQ757" s="50"/>
      <c r="FYR757" s="50"/>
      <c r="FYS757" s="50"/>
      <c r="FYT757" s="50"/>
      <c r="FYU757" s="50"/>
      <c r="FYV757" s="50"/>
      <c r="FYW757" s="50"/>
      <c r="FYX757" s="50"/>
      <c r="FYY757" s="50"/>
      <c r="FYZ757" s="50"/>
      <c r="FZA757" s="50"/>
      <c r="FZB757" s="50"/>
      <c r="FZC757" s="50"/>
      <c r="FZD757" s="50"/>
      <c r="FZE757" s="50"/>
      <c r="FZF757" s="50"/>
      <c r="FZG757" s="50"/>
      <c r="FZH757" s="50"/>
      <c r="FZI757" s="50"/>
      <c r="FZJ757" s="50"/>
      <c r="FZK757" s="50"/>
      <c r="FZL757" s="50"/>
      <c r="FZM757" s="50"/>
      <c r="FZN757" s="50"/>
      <c r="FZO757" s="50"/>
      <c r="FZP757" s="50"/>
      <c r="FZQ757" s="50"/>
      <c r="FZR757" s="50"/>
      <c r="FZS757" s="50"/>
      <c r="FZT757" s="50"/>
      <c r="FZU757" s="50"/>
      <c r="FZV757" s="50"/>
      <c r="FZW757" s="50"/>
      <c r="FZX757" s="50"/>
      <c r="FZY757" s="50"/>
      <c r="FZZ757" s="50"/>
      <c r="GAA757" s="50"/>
      <c r="GAB757" s="50"/>
      <c r="GAC757" s="50"/>
      <c r="GAD757" s="50"/>
      <c r="GAE757" s="50"/>
      <c r="GAF757" s="50"/>
      <c r="GAG757" s="50"/>
      <c r="GAH757" s="50"/>
      <c r="GAI757" s="50"/>
      <c r="GAJ757" s="50"/>
      <c r="GAK757" s="50"/>
      <c r="GAL757" s="50"/>
      <c r="GAM757" s="50"/>
      <c r="GAN757" s="50"/>
      <c r="GAO757" s="50"/>
      <c r="GAP757" s="50"/>
      <c r="GAQ757" s="50"/>
      <c r="GAR757" s="50"/>
      <c r="GAS757" s="50"/>
      <c r="GAT757" s="50"/>
      <c r="GAU757" s="50"/>
      <c r="GAV757" s="50"/>
      <c r="GAW757" s="50"/>
      <c r="GAX757" s="50"/>
      <c r="GAY757" s="50"/>
      <c r="GAZ757" s="50"/>
      <c r="GBA757" s="50"/>
      <c r="GBB757" s="50"/>
      <c r="GBC757" s="50"/>
      <c r="GBD757" s="50"/>
      <c r="GBE757" s="50"/>
      <c r="GBF757" s="50"/>
      <c r="GBG757" s="50"/>
      <c r="GBH757" s="50"/>
      <c r="GBI757" s="50"/>
      <c r="GBJ757" s="50"/>
      <c r="GBK757" s="50"/>
      <c r="GBL757" s="50"/>
      <c r="GBM757" s="50"/>
      <c r="GBN757" s="50"/>
      <c r="GBO757" s="50"/>
      <c r="GBP757" s="50"/>
      <c r="GBQ757" s="50"/>
      <c r="GBR757" s="50"/>
      <c r="GBS757" s="50"/>
      <c r="GBT757" s="50"/>
      <c r="GBU757" s="50"/>
      <c r="GBV757" s="50"/>
      <c r="GBW757" s="50"/>
      <c r="GBX757" s="50"/>
      <c r="GBY757" s="50"/>
      <c r="GBZ757" s="50"/>
      <c r="GCA757" s="50"/>
      <c r="GCB757" s="50"/>
      <c r="GCC757" s="50"/>
      <c r="GCD757" s="50"/>
      <c r="GCE757" s="50"/>
      <c r="GCF757" s="50"/>
      <c r="GCG757" s="50"/>
      <c r="GCH757" s="50"/>
      <c r="GCI757" s="50"/>
      <c r="GCJ757" s="50"/>
      <c r="GCK757" s="50"/>
      <c r="GCL757" s="50"/>
      <c r="GCM757" s="50"/>
      <c r="GCN757" s="50"/>
      <c r="GCO757" s="50"/>
      <c r="GCP757" s="50"/>
      <c r="GCQ757" s="50"/>
      <c r="GCR757" s="50"/>
      <c r="GCS757" s="50"/>
      <c r="GCT757" s="50"/>
      <c r="GCU757" s="50"/>
      <c r="GCV757" s="50"/>
      <c r="GCW757" s="50"/>
      <c r="GCX757" s="50"/>
      <c r="GCY757" s="50"/>
      <c r="GCZ757" s="50"/>
      <c r="GDA757" s="50"/>
      <c r="GDB757" s="50"/>
      <c r="GDC757" s="50"/>
      <c r="GDD757" s="50"/>
      <c r="GDE757" s="50"/>
      <c r="GDF757" s="50"/>
      <c r="GDG757" s="50"/>
      <c r="GDH757" s="50"/>
      <c r="GDI757" s="50"/>
      <c r="GDJ757" s="50"/>
      <c r="GDK757" s="50"/>
      <c r="GDL757" s="50"/>
      <c r="GDM757" s="50"/>
      <c r="GDN757" s="50"/>
      <c r="GDO757" s="50"/>
      <c r="GDP757" s="50"/>
      <c r="GDQ757" s="50"/>
      <c r="GDR757" s="50"/>
      <c r="GDS757" s="50"/>
      <c r="GDT757" s="50"/>
      <c r="GDU757" s="50"/>
      <c r="GDV757" s="50"/>
      <c r="GDW757" s="50"/>
      <c r="GDX757" s="50"/>
      <c r="GDY757" s="50"/>
      <c r="GDZ757" s="50"/>
      <c r="GEA757" s="50"/>
      <c r="GEB757" s="50"/>
      <c r="GED757" s="50"/>
      <c r="GEF757" s="50"/>
      <c r="GEG757" s="50"/>
      <c r="GEH757" s="50"/>
      <c r="GEI757" s="50"/>
      <c r="GEJ757" s="50"/>
      <c r="GEK757" s="50"/>
      <c r="GEL757" s="50"/>
      <c r="GEM757" s="50"/>
      <c r="GER757" s="50"/>
      <c r="GES757" s="50"/>
      <c r="GET757" s="50"/>
      <c r="GEU757" s="50"/>
      <c r="GEV757" s="50"/>
      <c r="GEW757" s="50"/>
      <c r="GEX757" s="50"/>
      <c r="GEY757" s="50"/>
      <c r="GEZ757" s="50"/>
      <c r="GFA757" s="50"/>
      <c r="GFB757" s="50"/>
      <c r="GFC757" s="50"/>
      <c r="GFD757" s="50"/>
      <c r="GFE757" s="50"/>
      <c r="GFF757" s="50"/>
      <c r="GFG757" s="50"/>
      <c r="GFH757" s="50"/>
      <c r="GFI757" s="50"/>
      <c r="GFJ757" s="50"/>
      <c r="GFK757" s="50"/>
      <c r="GFL757" s="50"/>
      <c r="GFM757" s="50"/>
      <c r="GFN757" s="50"/>
      <c r="GFO757" s="50"/>
      <c r="GFP757" s="50"/>
      <c r="GFQ757" s="50"/>
      <c r="GFR757" s="50"/>
      <c r="GFS757" s="50"/>
      <c r="GFT757" s="50"/>
      <c r="GFU757" s="50"/>
      <c r="GFV757" s="50"/>
      <c r="GFW757" s="50"/>
      <c r="GFX757" s="50"/>
      <c r="GFY757" s="50"/>
      <c r="GFZ757" s="50"/>
      <c r="GGA757" s="50"/>
      <c r="GGB757" s="50"/>
      <c r="GGC757" s="50"/>
      <c r="GGD757" s="50"/>
      <c r="GGE757" s="50"/>
      <c r="GGF757" s="50"/>
      <c r="GGG757" s="50"/>
      <c r="GGH757" s="50"/>
      <c r="GGI757" s="50"/>
      <c r="GGJ757" s="50"/>
      <c r="GGK757" s="50"/>
      <c r="GGL757" s="50"/>
      <c r="GGM757" s="50"/>
      <c r="GGN757" s="50"/>
      <c r="GGO757" s="50"/>
      <c r="GGP757" s="50"/>
      <c r="GGQ757" s="50"/>
      <c r="GGR757" s="50"/>
      <c r="GGS757" s="50"/>
      <c r="GGT757" s="50"/>
      <c r="GGU757" s="50"/>
      <c r="GGV757" s="50"/>
      <c r="GGW757" s="50"/>
      <c r="GGX757" s="50"/>
      <c r="GGY757" s="50"/>
      <c r="GGZ757" s="50"/>
      <c r="GHA757" s="50"/>
      <c r="GHB757" s="50"/>
      <c r="GHC757" s="50"/>
      <c r="GHD757" s="50"/>
      <c r="GHE757" s="50"/>
      <c r="GHF757" s="50"/>
      <c r="GHG757" s="50"/>
      <c r="GHH757" s="50"/>
      <c r="GHI757" s="50"/>
      <c r="GHJ757" s="50"/>
      <c r="GHK757" s="50"/>
      <c r="GHL757" s="50"/>
      <c r="GHM757" s="50"/>
      <c r="GHN757" s="50"/>
      <c r="GHO757" s="50"/>
      <c r="GHP757" s="50"/>
      <c r="GHQ757" s="50"/>
      <c r="GHR757" s="50"/>
      <c r="GHS757" s="50"/>
      <c r="GHT757" s="50"/>
      <c r="GHU757" s="50"/>
      <c r="GHV757" s="50"/>
      <c r="GHW757" s="50"/>
      <c r="GHX757" s="50"/>
      <c r="GHY757" s="50"/>
      <c r="GHZ757" s="50"/>
      <c r="GIA757" s="50"/>
      <c r="GIB757" s="50"/>
      <c r="GIC757" s="50"/>
      <c r="GID757" s="50"/>
      <c r="GIE757" s="50"/>
      <c r="GIF757" s="50"/>
      <c r="GIG757" s="50"/>
      <c r="GIH757" s="50"/>
      <c r="GII757" s="50"/>
      <c r="GIJ757" s="50"/>
      <c r="GIK757" s="50"/>
      <c r="GIL757" s="50"/>
      <c r="GIM757" s="50"/>
      <c r="GIN757" s="50"/>
      <c r="GIO757" s="50"/>
      <c r="GIP757" s="50"/>
      <c r="GIQ757" s="50"/>
      <c r="GIR757" s="50"/>
      <c r="GIS757" s="50"/>
      <c r="GIT757" s="50"/>
      <c r="GIU757" s="50"/>
      <c r="GIV757" s="50"/>
      <c r="GIW757" s="50"/>
      <c r="GIX757" s="50"/>
      <c r="GIY757" s="50"/>
      <c r="GIZ757" s="50"/>
      <c r="GJA757" s="50"/>
      <c r="GJB757" s="50"/>
      <c r="GJC757" s="50"/>
      <c r="GJD757" s="50"/>
      <c r="GJE757" s="50"/>
      <c r="GJF757" s="50"/>
      <c r="GJG757" s="50"/>
      <c r="GJH757" s="50"/>
      <c r="GJI757" s="50"/>
      <c r="GJJ757" s="50"/>
      <c r="GJK757" s="50"/>
      <c r="GJL757" s="50"/>
      <c r="GJM757" s="50"/>
      <c r="GJN757" s="50"/>
      <c r="GJO757" s="50"/>
      <c r="GJP757" s="50"/>
      <c r="GJQ757" s="50"/>
      <c r="GJR757" s="50"/>
      <c r="GJS757" s="50"/>
      <c r="GJT757" s="50"/>
      <c r="GJU757" s="50"/>
      <c r="GJV757" s="50"/>
      <c r="GJW757" s="50"/>
      <c r="GJX757" s="50"/>
      <c r="GJY757" s="50"/>
      <c r="GJZ757" s="50"/>
      <c r="GKA757" s="50"/>
      <c r="GKB757" s="50"/>
      <c r="GKC757" s="50"/>
      <c r="GKD757" s="50"/>
      <c r="GKE757" s="50"/>
      <c r="GKF757" s="50"/>
      <c r="GKG757" s="50"/>
      <c r="GKH757" s="50"/>
      <c r="GKI757" s="50"/>
      <c r="GKJ757" s="50"/>
      <c r="GKK757" s="50"/>
      <c r="GKL757" s="50"/>
      <c r="GKM757" s="50"/>
      <c r="GKN757" s="50"/>
      <c r="GKO757" s="50"/>
      <c r="GKP757" s="50"/>
      <c r="GKQ757" s="50"/>
      <c r="GKR757" s="50"/>
      <c r="GKS757" s="50"/>
      <c r="GKT757" s="50"/>
      <c r="GKU757" s="50"/>
      <c r="GKV757" s="50"/>
      <c r="GKW757" s="50"/>
      <c r="GKX757" s="50"/>
      <c r="GKY757" s="50"/>
      <c r="GKZ757" s="50"/>
      <c r="GLA757" s="50"/>
      <c r="GLB757" s="50"/>
      <c r="GLC757" s="50"/>
      <c r="GLD757" s="50"/>
      <c r="GLE757" s="50"/>
      <c r="GLF757" s="50"/>
      <c r="GLG757" s="50"/>
      <c r="GLH757" s="50"/>
      <c r="GLI757" s="50"/>
      <c r="GLJ757" s="50"/>
      <c r="GLK757" s="50"/>
      <c r="GLL757" s="50"/>
      <c r="GLM757" s="50"/>
      <c r="GLN757" s="50"/>
      <c r="GLO757" s="50"/>
      <c r="GLP757" s="50"/>
      <c r="GLQ757" s="50"/>
      <c r="GLR757" s="50"/>
      <c r="GLS757" s="50"/>
      <c r="GLT757" s="50"/>
      <c r="GLU757" s="50"/>
      <c r="GLV757" s="50"/>
      <c r="GLW757" s="50"/>
      <c r="GLX757" s="50"/>
      <c r="GLY757" s="50"/>
      <c r="GLZ757" s="50"/>
      <c r="GMA757" s="50"/>
      <c r="GMB757" s="50"/>
      <c r="GMC757" s="50"/>
      <c r="GMD757" s="50"/>
      <c r="GME757" s="50"/>
      <c r="GMF757" s="50"/>
      <c r="GMG757" s="50"/>
      <c r="GMH757" s="50"/>
      <c r="GMI757" s="50"/>
      <c r="GMJ757" s="50"/>
      <c r="GMK757" s="50"/>
      <c r="GML757" s="50"/>
      <c r="GMM757" s="50"/>
      <c r="GMN757" s="50"/>
      <c r="GMO757" s="50"/>
      <c r="GMP757" s="50"/>
      <c r="GMQ757" s="50"/>
      <c r="GMR757" s="50"/>
      <c r="GMS757" s="50"/>
      <c r="GMT757" s="50"/>
      <c r="GMU757" s="50"/>
      <c r="GMV757" s="50"/>
      <c r="GMW757" s="50"/>
      <c r="GMX757" s="50"/>
      <c r="GMY757" s="50"/>
      <c r="GMZ757" s="50"/>
      <c r="GNA757" s="50"/>
      <c r="GNB757" s="50"/>
      <c r="GNC757" s="50"/>
      <c r="GND757" s="50"/>
      <c r="GNE757" s="50"/>
      <c r="GNF757" s="50"/>
      <c r="GNG757" s="50"/>
      <c r="GNH757" s="50"/>
      <c r="GNI757" s="50"/>
      <c r="GNJ757" s="50"/>
      <c r="GNK757" s="50"/>
      <c r="GNL757" s="50"/>
      <c r="GNM757" s="50"/>
      <c r="GNN757" s="50"/>
      <c r="GNO757" s="50"/>
      <c r="GNP757" s="50"/>
      <c r="GNQ757" s="50"/>
      <c r="GNR757" s="50"/>
      <c r="GNS757" s="50"/>
      <c r="GNT757" s="50"/>
      <c r="GNU757" s="50"/>
      <c r="GNV757" s="50"/>
      <c r="GNW757" s="50"/>
      <c r="GNX757" s="50"/>
      <c r="GNZ757" s="50"/>
      <c r="GOB757" s="50"/>
      <c r="GOC757" s="50"/>
      <c r="GOD757" s="50"/>
      <c r="GOE757" s="50"/>
      <c r="GOF757" s="50"/>
      <c r="GOG757" s="50"/>
      <c r="GOH757" s="50"/>
      <c r="GOI757" s="50"/>
      <c r="GON757" s="50"/>
      <c r="GOO757" s="50"/>
      <c r="GOP757" s="50"/>
      <c r="GOQ757" s="50"/>
      <c r="GOR757" s="50"/>
      <c r="GOS757" s="50"/>
      <c r="GOT757" s="50"/>
      <c r="GOU757" s="50"/>
      <c r="GOV757" s="50"/>
      <c r="GOW757" s="50"/>
      <c r="GOX757" s="50"/>
      <c r="GOY757" s="50"/>
      <c r="GOZ757" s="50"/>
      <c r="GPA757" s="50"/>
      <c r="GPB757" s="50"/>
      <c r="GPC757" s="50"/>
      <c r="GPD757" s="50"/>
      <c r="GPE757" s="50"/>
      <c r="GPF757" s="50"/>
      <c r="GPG757" s="50"/>
      <c r="GPH757" s="50"/>
      <c r="GPI757" s="50"/>
      <c r="GPJ757" s="50"/>
      <c r="GPK757" s="50"/>
      <c r="GPL757" s="50"/>
      <c r="GPM757" s="50"/>
      <c r="GPN757" s="50"/>
      <c r="GPO757" s="50"/>
      <c r="GPP757" s="50"/>
      <c r="GPQ757" s="50"/>
      <c r="GPR757" s="50"/>
      <c r="GPS757" s="50"/>
      <c r="GPT757" s="50"/>
      <c r="GPU757" s="50"/>
      <c r="GPV757" s="50"/>
      <c r="GPW757" s="50"/>
      <c r="GPX757" s="50"/>
      <c r="GPY757" s="50"/>
      <c r="GPZ757" s="50"/>
      <c r="GQA757" s="50"/>
      <c r="GQB757" s="50"/>
      <c r="GQC757" s="50"/>
      <c r="GQD757" s="50"/>
      <c r="GQE757" s="50"/>
      <c r="GQF757" s="50"/>
      <c r="GQG757" s="50"/>
      <c r="GQH757" s="50"/>
      <c r="GQI757" s="50"/>
      <c r="GQJ757" s="50"/>
      <c r="GQK757" s="50"/>
      <c r="GQL757" s="50"/>
      <c r="GQM757" s="50"/>
      <c r="GQN757" s="50"/>
      <c r="GQO757" s="50"/>
      <c r="GQP757" s="50"/>
      <c r="GQQ757" s="50"/>
      <c r="GQR757" s="50"/>
      <c r="GQS757" s="50"/>
      <c r="GQT757" s="50"/>
      <c r="GQU757" s="50"/>
      <c r="GQV757" s="50"/>
      <c r="GQW757" s="50"/>
      <c r="GQX757" s="50"/>
      <c r="GQY757" s="50"/>
      <c r="GQZ757" s="50"/>
      <c r="GRA757" s="50"/>
      <c r="GRB757" s="50"/>
      <c r="GRC757" s="50"/>
      <c r="GRD757" s="50"/>
      <c r="GRE757" s="50"/>
      <c r="GRF757" s="50"/>
      <c r="GRG757" s="50"/>
      <c r="GRH757" s="50"/>
      <c r="GRI757" s="50"/>
      <c r="GRJ757" s="50"/>
      <c r="GRK757" s="50"/>
      <c r="GRL757" s="50"/>
      <c r="GRM757" s="50"/>
      <c r="GRN757" s="50"/>
      <c r="GRO757" s="50"/>
      <c r="GRP757" s="50"/>
      <c r="GRQ757" s="50"/>
      <c r="GRR757" s="50"/>
      <c r="GRS757" s="50"/>
      <c r="GRT757" s="50"/>
      <c r="GRU757" s="50"/>
      <c r="GRV757" s="50"/>
      <c r="GRW757" s="50"/>
      <c r="GRX757" s="50"/>
      <c r="GRY757" s="50"/>
      <c r="GRZ757" s="50"/>
      <c r="GSA757" s="50"/>
      <c r="GSB757" s="50"/>
      <c r="GSC757" s="50"/>
      <c r="GSD757" s="50"/>
      <c r="GSE757" s="50"/>
      <c r="GSF757" s="50"/>
      <c r="GSG757" s="50"/>
      <c r="GSH757" s="50"/>
      <c r="GSI757" s="50"/>
      <c r="GSJ757" s="50"/>
      <c r="GSK757" s="50"/>
      <c r="GSL757" s="50"/>
      <c r="GSM757" s="50"/>
      <c r="GSN757" s="50"/>
      <c r="GSO757" s="50"/>
      <c r="GSP757" s="50"/>
      <c r="GSQ757" s="50"/>
      <c r="GSR757" s="50"/>
      <c r="GSS757" s="50"/>
      <c r="GST757" s="50"/>
      <c r="GSU757" s="50"/>
      <c r="GSV757" s="50"/>
      <c r="GSW757" s="50"/>
      <c r="GSX757" s="50"/>
      <c r="GSY757" s="50"/>
      <c r="GSZ757" s="50"/>
      <c r="GTA757" s="50"/>
      <c r="GTB757" s="50"/>
      <c r="GTC757" s="50"/>
      <c r="GTD757" s="50"/>
      <c r="GTE757" s="50"/>
      <c r="GTF757" s="50"/>
      <c r="GTG757" s="50"/>
      <c r="GTH757" s="50"/>
      <c r="GTI757" s="50"/>
      <c r="GTJ757" s="50"/>
      <c r="GTK757" s="50"/>
      <c r="GTL757" s="50"/>
      <c r="GTM757" s="50"/>
      <c r="GTN757" s="50"/>
      <c r="GTO757" s="50"/>
      <c r="GTP757" s="50"/>
      <c r="GTQ757" s="50"/>
      <c r="GTR757" s="50"/>
      <c r="GTS757" s="50"/>
      <c r="GTT757" s="50"/>
      <c r="GTU757" s="50"/>
      <c r="GTV757" s="50"/>
      <c r="GTW757" s="50"/>
      <c r="GTX757" s="50"/>
      <c r="GTY757" s="50"/>
      <c r="GTZ757" s="50"/>
      <c r="GUA757" s="50"/>
      <c r="GUB757" s="50"/>
      <c r="GUC757" s="50"/>
      <c r="GUD757" s="50"/>
      <c r="GUE757" s="50"/>
      <c r="GUF757" s="50"/>
      <c r="GUG757" s="50"/>
      <c r="GUH757" s="50"/>
      <c r="GUI757" s="50"/>
      <c r="GUJ757" s="50"/>
      <c r="GUK757" s="50"/>
      <c r="GUL757" s="50"/>
      <c r="GUM757" s="50"/>
      <c r="GUN757" s="50"/>
      <c r="GUO757" s="50"/>
      <c r="GUP757" s="50"/>
      <c r="GUQ757" s="50"/>
      <c r="GUR757" s="50"/>
      <c r="GUS757" s="50"/>
      <c r="GUT757" s="50"/>
      <c r="GUU757" s="50"/>
      <c r="GUV757" s="50"/>
      <c r="GUW757" s="50"/>
      <c r="GUX757" s="50"/>
      <c r="GUY757" s="50"/>
      <c r="GUZ757" s="50"/>
      <c r="GVA757" s="50"/>
      <c r="GVB757" s="50"/>
      <c r="GVC757" s="50"/>
      <c r="GVD757" s="50"/>
      <c r="GVE757" s="50"/>
      <c r="GVF757" s="50"/>
      <c r="GVG757" s="50"/>
      <c r="GVH757" s="50"/>
      <c r="GVI757" s="50"/>
      <c r="GVJ757" s="50"/>
      <c r="GVK757" s="50"/>
      <c r="GVL757" s="50"/>
      <c r="GVM757" s="50"/>
      <c r="GVN757" s="50"/>
      <c r="GVO757" s="50"/>
      <c r="GVP757" s="50"/>
      <c r="GVQ757" s="50"/>
      <c r="GVR757" s="50"/>
      <c r="GVS757" s="50"/>
      <c r="GVT757" s="50"/>
      <c r="GVU757" s="50"/>
      <c r="GVV757" s="50"/>
      <c r="GVW757" s="50"/>
      <c r="GVX757" s="50"/>
      <c r="GVY757" s="50"/>
      <c r="GVZ757" s="50"/>
      <c r="GWA757" s="50"/>
      <c r="GWB757" s="50"/>
      <c r="GWC757" s="50"/>
      <c r="GWD757" s="50"/>
      <c r="GWE757" s="50"/>
      <c r="GWF757" s="50"/>
      <c r="GWG757" s="50"/>
      <c r="GWH757" s="50"/>
      <c r="GWI757" s="50"/>
      <c r="GWJ757" s="50"/>
      <c r="GWK757" s="50"/>
      <c r="GWL757" s="50"/>
      <c r="GWM757" s="50"/>
      <c r="GWN757" s="50"/>
      <c r="GWO757" s="50"/>
      <c r="GWP757" s="50"/>
      <c r="GWQ757" s="50"/>
      <c r="GWR757" s="50"/>
      <c r="GWS757" s="50"/>
      <c r="GWT757" s="50"/>
      <c r="GWU757" s="50"/>
      <c r="GWV757" s="50"/>
      <c r="GWW757" s="50"/>
      <c r="GWX757" s="50"/>
      <c r="GWY757" s="50"/>
      <c r="GWZ757" s="50"/>
      <c r="GXA757" s="50"/>
      <c r="GXB757" s="50"/>
      <c r="GXC757" s="50"/>
      <c r="GXD757" s="50"/>
      <c r="GXE757" s="50"/>
      <c r="GXF757" s="50"/>
      <c r="GXG757" s="50"/>
      <c r="GXH757" s="50"/>
      <c r="GXI757" s="50"/>
      <c r="GXJ757" s="50"/>
      <c r="GXK757" s="50"/>
      <c r="GXL757" s="50"/>
      <c r="GXM757" s="50"/>
      <c r="GXN757" s="50"/>
      <c r="GXO757" s="50"/>
      <c r="GXP757" s="50"/>
      <c r="GXQ757" s="50"/>
      <c r="GXR757" s="50"/>
      <c r="GXS757" s="50"/>
      <c r="GXT757" s="50"/>
      <c r="GXV757" s="50"/>
      <c r="GXX757" s="50"/>
      <c r="GXY757" s="50"/>
      <c r="GXZ757" s="50"/>
      <c r="GYA757" s="50"/>
      <c r="GYB757" s="50"/>
      <c r="GYC757" s="50"/>
      <c r="GYD757" s="50"/>
      <c r="GYE757" s="50"/>
      <c r="GYJ757" s="50"/>
      <c r="GYK757" s="50"/>
      <c r="GYL757" s="50"/>
      <c r="GYM757" s="50"/>
      <c r="GYN757" s="50"/>
      <c r="GYO757" s="50"/>
      <c r="GYP757" s="50"/>
      <c r="GYQ757" s="50"/>
      <c r="GYR757" s="50"/>
      <c r="GYS757" s="50"/>
      <c r="GYT757" s="50"/>
      <c r="GYU757" s="50"/>
      <c r="GYV757" s="50"/>
      <c r="GYW757" s="50"/>
      <c r="GYX757" s="50"/>
      <c r="GYY757" s="50"/>
      <c r="GYZ757" s="50"/>
      <c r="GZA757" s="50"/>
      <c r="GZB757" s="50"/>
      <c r="GZC757" s="50"/>
      <c r="GZD757" s="50"/>
      <c r="GZE757" s="50"/>
      <c r="GZF757" s="50"/>
      <c r="GZG757" s="50"/>
      <c r="GZH757" s="50"/>
      <c r="GZI757" s="50"/>
      <c r="GZJ757" s="50"/>
      <c r="GZK757" s="50"/>
      <c r="GZL757" s="50"/>
      <c r="GZM757" s="50"/>
      <c r="GZN757" s="50"/>
      <c r="GZO757" s="50"/>
      <c r="GZP757" s="50"/>
      <c r="GZQ757" s="50"/>
      <c r="GZR757" s="50"/>
      <c r="GZS757" s="50"/>
      <c r="GZT757" s="50"/>
      <c r="GZU757" s="50"/>
      <c r="GZV757" s="50"/>
      <c r="GZW757" s="50"/>
      <c r="GZX757" s="50"/>
      <c r="GZY757" s="50"/>
      <c r="GZZ757" s="50"/>
      <c r="HAA757" s="50"/>
      <c r="HAB757" s="50"/>
      <c r="HAC757" s="50"/>
      <c r="HAD757" s="50"/>
      <c r="HAE757" s="50"/>
      <c r="HAF757" s="50"/>
      <c r="HAG757" s="50"/>
      <c r="HAH757" s="50"/>
      <c r="HAI757" s="50"/>
      <c r="HAJ757" s="50"/>
      <c r="HAK757" s="50"/>
      <c r="HAL757" s="50"/>
      <c r="HAM757" s="50"/>
      <c r="HAN757" s="50"/>
      <c r="HAO757" s="50"/>
      <c r="HAP757" s="50"/>
      <c r="HAQ757" s="50"/>
      <c r="HAR757" s="50"/>
      <c r="HAS757" s="50"/>
      <c r="HAT757" s="50"/>
      <c r="HAU757" s="50"/>
      <c r="HAV757" s="50"/>
      <c r="HAW757" s="50"/>
      <c r="HAX757" s="50"/>
      <c r="HAY757" s="50"/>
      <c r="HAZ757" s="50"/>
      <c r="HBA757" s="50"/>
      <c r="HBB757" s="50"/>
      <c r="HBC757" s="50"/>
      <c r="HBD757" s="50"/>
      <c r="HBE757" s="50"/>
      <c r="HBF757" s="50"/>
      <c r="HBG757" s="50"/>
      <c r="HBH757" s="50"/>
      <c r="HBI757" s="50"/>
      <c r="HBJ757" s="50"/>
      <c r="HBK757" s="50"/>
      <c r="HBL757" s="50"/>
      <c r="HBM757" s="50"/>
      <c r="HBN757" s="50"/>
      <c r="HBO757" s="50"/>
      <c r="HBP757" s="50"/>
      <c r="HBQ757" s="50"/>
      <c r="HBR757" s="50"/>
      <c r="HBS757" s="50"/>
      <c r="HBT757" s="50"/>
      <c r="HBU757" s="50"/>
      <c r="HBV757" s="50"/>
      <c r="HBW757" s="50"/>
      <c r="HBX757" s="50"/>
      <c r="HBY757" s="50"/>
      <c r="HBZ757" s="50"/>
      <c r="HCA757" s="50"/>
      <c r="HCB757" s="50"/>
      <c r="HCC757" s="50"/>
      <c r="HCD757" s="50"/>
      <c r="HCE757" s="50"/>
      <c r="HCF757" s="50"/>
      <c r="HCG757" s="50"/>
      <c r="HCH757" s="50"/>
      <c r="HCI757" s="50"/>
      <c r="HCJ757" s="50"/>
      <c r="HCK757" s="50"/>
      <c r="HCL757" s="50"/>
      <c r="HCM757" s="50"/>
      <c r="HCN757" s="50"/>
      <c r="HCO757" s="50"/>
      <c r="HCP757" s="50"/>
      <c r="HCQ757" s="50"/>
      <c r="HCR757" s="50"/>
      <c r="HCS757" s="50"/>
      <c r="HCT757" s="50"/>
      <c r="HCU757" s="50"/>
      <c r="HCV757" s="50"/>
      <c r="HCW757" s="50"/>
      <c r="HCX757" s="50"/>
      <c r="HCY757" s="50"/>
      <c r="HCZ757" s="50"/>
      <c r="HDA757" s="50"/>
      <c r="HDB757" s="50"/>
      <c r="HDC757" s="50"/>
      <c r="HDD757" s="50"/>
      <c r="HDE757" s="50"/>
      <c r="HDF757" s="50"/>
      <c r="HDG757" s="50"/>
      <c r="HDH757" s="50"/>
      <c r="HDI757" s="50"/>
      <c r="HDJ757" s="50"/>
      <c r="HDK757" s="50"/>
      <c r="HDL757" s="50"/>
      <c r="HDM757" s="50"/>
      <c r="HDN757" s="50"/>
      <c r="HDO757" s="50"/>
      <c r="HDP757" s="50"/>
      <c r="HDQ757" s="50"/>
      <c r="HDR757" s="50"/>
      <c r="HDS757" s="50"/>
      <c r="HDT757" s="50"/>
      <c r="HDU757" s="50"/>
      <c r="HDV757" s="50"/>
      <c r="HDW757" s="50"/>
      <c r="HDX757" s="50"/>
      <c r="HDY757" s="50"/>
      <c r="HDZ757" s="50"/>
      <c r="HEA757" s="50"/>
      <c r="HEB757" s="50"/>
      <c r="HEC757" s="50"/>
      <c r="HED757" s="50"/>
      <c r="HEE757" s="50"/>
      <c r="HEF757" s="50"/>
      <c r="HEG757" s="50"/>
      <c r="HEH757" s="50"/>
      <c r="HEI757" s="50"/>
      <c r="HEJ757" s="50"/>
      <c r="HEK757" s="50"/>
      <c r="HEL757" s="50"/>
      <c r="HEM757" s="50"/>
      <c r="HEN757" s="50"/>
      <c r="HEO757" s="50"/>
      <c r="HEP757" s="50"/>
      <c r="HEQ757" s="50"/>
      <c r="HER757" s="50"/>
      <c r="HES757" s="50"/>
      <c r="HET757" s="50"/>
      <c r="HEU757" s="50"/>
      <c r="HEV757" s="50"/>
      <c r="HEW757" s="50"/>
      <c r="HEX757" s="50"/>
      <c r="HEY757" s="50"/>
      <c r="HEZ757" s="50"/>
      <c r="HFA757" s="50"/>
      <c r="HFB757" s="50"/>
      <c r="HFC757" s="50"/>
      <c r="HFD757" s="50"/>
      <c r="HFE757" s="50"/>
      <c r="HFF757" s="50"/>
      <c r="HFG757" s="50"/>
      <c r="HFH757" s="50"/>
      <c r="HFI757" s="50"/>
      <c r="HFJ757" s="50"/>
      <c r="HFK757" s="50"/>
      <c r="HFL757" s="50"/>
      <c r="HFM757" s="50"/>
      <c r="HFN757" s="50"/>
      <c r="HFO757" s="50"/>
      <c r="HFP757" s="50"/>
      <c r="HFQ757" s="50"/>
      <c r="HFR757" s="50"/>
      <c r="HFS757" s="50"/>
      <c r="HFT757" s="50"/>
      <c r="HFU757" s="50"/>
      <c r="HFV757" s="50"/>
      <c r="HFW757" s="50"/>
      <c r="HFX757" s="50"/>
      <c r="HFY757" s="50"/>
      <c r="HFZ757" s="50"/>
      <c r="HGA757" s="50"/>
      <c r="HGB757" s="50"/>
      <c r="HGC757" s="50"/>
      <c r="HGD757" s="50"/>
      <c r="HGE757" s="50"/>
      <c r="HGF757" s="50"/>
      <c r="HGG757" s="50"/>
      <c r="HGH757" s="50"/>
      <c r="HGI757" s="50"/>
      <c r="HGJ757" s="50"/>
      <c r="HGK757" s="50"/>
      <c r="HGL757" s="50"/>
      <c r="HGM757" s="50"/>
      <c r="HGN757" s="50"/>
      <c r="HGO757" s="50"/>
      <c r="HGP757" s="50"/>
      <c r="HGQ757" s="50"/>
      <c r="HGR757" s="50"/>
      <c r="HGS757" s="50"/>
      <c r="HGT757" s="50"/>
      <c r="HGU757" s="50"/>
      <c r="HGV757" s="50"/>
      <c r="HGW757" s="50"/>
      <c r="HGX757" s="50"/>
      <c r="HGY757" s="50"/>
      <c r="HGZ757" s="50"/>
      <c r="HHA757" s="50"/>
      <c r="HHB757" s="50"/>
      <c r="HHC757" s="50"/>
      <c r="HHD757" s="50"/>
      <c r="HHE757" s="50"/>
      <c r="HHF757" s="50"/>
      <c r="HHG757" s="50"/>
      <c r="HHH757" s="50"/>
      <c r="HHI757" s="50"/>
      <c r="HHJ757" s="50"/>
      <c r="HHK757" s="50"/>
      <c r="HHL757" s="50"/>
      <c r="HHM757" s="50"/>
      <c r="HHN757" s="50"/>
      <c r="HHO757" s="50"/>
      <c r="HHP757" s="50"/>
      <c r="HHR757" s="50"/>
      <c r="HHT757" s="50"/>
      <c r="HHU757" s="50"/>
      <c r="HHV757" s="50"/>
      <c r="HHW757" s="50"/>
      <c r="HHX757" s="50"/>
      <c r="HHY757" s="50"/>
      <c r="HHZ757" s="50"/>
      <c r="HIA757" s="50"/>
      <c r="HIF757" s="50"/>
      <c r="HIG757" s="50"/>
      <c r="HIH757" s="50"/>
      <c r="HII757" s="50"/>
      <c r="HIJ757" s="50"/>
      <c r="HIK757" s="50"/>
      <c r="HIL757" s="50"/>
      <c r="HIM757" s="50"/>
      <c r="HIN757" s="50"/>
      <c r="HIO757" s="50"/>
      <c r="HIP757" s="50"/>
      <c r="HIQ757" s="50"/>
      <c r="HIR757" s="50"/>
      <c r="HIS757" s="50"/>
      <c r="HIT757" s="50"/>
      <c r="HIU757" s="50"/>
      <c r="HIV757" s="50"/>
      <c r="HIW757" s="50"/>
      <c r="HIX757" s="50"/>
      <c r="HIY757" s="50"/>
      <c r="HIZ757" s="50"/>
      <c r="HJA757" s="50"/>
      <c r="HJB757" s="50"/>
      <c r="HJC757" s="50"/>
      <c r="HJD757" s="50"/>
      <c r="HJE757" s="50"/>
      <c r="HJF757" s="50"/>
      <c r="HJG757" s="50"/>
      <c r="HJH757" s="50"/>
      <c r="HJI757" s="50"/>
      <c r="HJJ757" s="50"/>
      <c r="HJK757" s="50"/>
      <c r="HJL757" s="50"/>
      <c r="HJM757" s="50"/>
      <c r="HJN757" s="50"/>
      <c r="HJO757" s="50"/>
      <c r="HJP757" s="50"/>
      <c r="HJQ757" s="50"/>
      <c r="HJR757" s="50"/>
      <c r="HJS757" s="50"/>
      <c r="HJT757" s="50"/>
      <c r="HJU757" s="50"/>
      <c r="HJV757" s="50"/>
      <c r="HJW757" s="50"/>
      <c r="HJX757" s="50"/>
      <c r="HJY757" s="50"/>
      <c r="HJZ757" s="50"/>
      <c r="HKA757" s="50"/>
      <c r="HKB757" s="50"/>
      <c r="HKC757" s="50"/>
      <c r="HKD757" s="50"/>
      <c r="HKE757" s="50"/>
      <c r="HKF757" s="50"/>
      <c r="HKG757" s="50"/>
      <c r="HKH757" s="50"/>
      <c r="HKI757" s="50"/>
      <c r="HKJ757" s="50"/>
      <c r="HKK757" s="50"/>
      <c r="HKL757" s="50"/>
      <c r="HKM757" s="50"/>
      <c r="HKN757" s="50"/>
      <c r="HKO757" s="50"/>
      <c r="HKP757" s="50"/>
      <c r="HKQ757" s="50"/>
      <c r="HKR757" s="50"/>
      <c r="HKS757" s="50"/>
      <c r="HKT757" s="50"/>
      <c r="HKU757" s="50"/>
      <c r="HKV757" s="50"/>
      <c r="HKW757" s="50"/>
      <c r="HKX757" s="50"/>
      <c r="HKY757" s="50"/>
      <c r="HKZ757" s="50"/>
      <c r="HLA757" s="50"/>
      <c r="HLB757" s="50"/>
      <c r="HLC757" s="50"/>
      <c r="HLD757" s="50"/>
      <c r="HLE757" s="50"/>
      <c r="HLF757" s="50"/>
      <c r="HLG757" s="50"/>
      <c r="HLH757" s="50"/>
      <c r="HLI757" s="50"/>
      <c r="HLJ757" s="50"/>
      <c r="HLK757" s="50"/>
      <c r="HLL757" s="50"/>
      <c r="HLM757" s="50"/>
      <c r="HLN757" s="50"/>
      <c r="HLO757" s="50"/>
      <c r="HLP757" s="50"/>
      <c r="HLQ757" s="50"/>
      <c r="HLR757" s="50"/>
      <c r="HLS757" s="50"/>
      <c r="HLT757" s="50"/>
      <c r="HLU757" s="50"/>
      <c r="HLV757" s="50"/>
      <c r="HLW757" s="50"/>
      <c r="HLX757" s="50"/>
      <c r="HLY757" s="50"/>
      <c r="HLZ757" s="50"/>
      <c r="HMA757" s="50"/>
      <c r="HMB757" s="50"/>
      <c r="HMC757" s="50"/>
      <c r="HMD757" s="50"/>
      <c r="HME757" s="50"/>
      <c r="HMF757" s="50"/>
      <c r="HMG757" s="50"/>
      <c r="HMH757" s="50"/>
      <c r="HMI757" s="50"/>
      <c r="HMJ757" s="50"/>
      <c r="HMK757" s="50"/>
      <c r="HML757" s="50"/>
      <c r="HMM757" s="50"/>
      <c r="HMN757" s="50"/>
      <c r="HMO757" s="50"/>
      <c r="HMP757" s="50"/>
      <c r="HMQ757" s="50"/>
      <c r="HMR757" s="50"/>
      <c r="HMS757" s="50"/>
      <c r="HMT757" s="50"/>
      <c r="HMU757" s="50"/>
      <c r="HMV757" s="50"/>
      <c r="HMW757" s="50"/>
      <c r="HMX757" s="50"/>
      <c r="HMY757" s="50"/>
      <c r="HMZ757" s="50"/>
      <c r="HNA757" s="50"/>
      <c r="HNB757" s="50"/>
      <c r="HNC757" s="50"/>
      <c r="HND757" s="50"/>
      <c r="HNE757" s="50"/>
      <c r="HNF757" s="50"/>
      <c r="HNG757" s="50"/>
      <c r="HNH757" s="50"/>
      <c r="HNI757" s="50"/>
      <c r="HNJ757" s="50"/>
      <c r="HNK757" s="50"/>
      <c r="HNL757" s="50"/>
      <c r="HNM757" s="50"/>
      <c r="HNN757" s="50"/>
      <c r="HNO757" s="50"/>
      <c r="HNP757" s="50"/>
      <c r="HNQ757" s="50"/>
      <c r="HNR757" s="50"/>
      <c r="HNS757" s="50"/>
      <c r="HNT757" s="50"/>
      <c r="HNU757" s="50"/>
      <c r="HNV757" s="50"/>
      <c r="HNW757" s="50"/>
      <c r="HNX757" s="50"/>
      <c r="HNY757" s="50"/>
      <c r="HNZ757" s="50"/>
      <c r="HOA757" s="50"/>
      <c r="HOB757" s="50"/>
      <c r="HOC757" s="50"/>
      <c r="HOD757" s="50"/>
      <c r="HOE757" s="50"/>
      <c r="HOF757" s="50"/>
      <c r="HOG757" s="50"/>
      <c r="HOH757" s="50"/>
      <c r="HOI757" s="50"/>
      <c r="HOJ757" s="50"/>
      <c r="HOK757" s="50"/>
      <c r="HOL757" s="50"/>
      <c r="HOM757" s="50"/>
      <c r="HON757" s="50"/>
      <c r="HOO757" s="50"/>
      <c r="HOP757" s="50"/>
      <c r="HOQ757" s="50"/>
      <c r="HOR757" s="50"/>
      <c r="HOS757" s="50"/>
      <c r="HOT757" s="50"/>
      <c r="HOU757" s="50"/>
      <c r="HOV757" s="50"/>
      <c r="HOW757" s="50"/>
      <c r="HOX757" s="50"/>
      <c r="HOY757" s="50"/>
      <c r="HOZ757" s="50"/>
      <c r="HPA757" s="50"/>
      <c r="HPB757" s="50"/>
      <c r="HPC757" s="50"/>
      <c r="HPD757" s="50"/>
      <c r="HPE757" s="50"/>
      <c r="HPF757" s="50"/>
      <c r="HPG757" s="50"/>
      <c r="HPH757" s="50"/>
      <c r="HPI757" s="50"/>
      <c r="HPJ757" s="50"/>
      <c r="HPK757" s="50"/>
      <c r="HPL757" s="50"/>
      <c r="HPM757" s="50"/>
      <c r="HPN757" s="50"/>
      <c r="HPO757" s="50"/>
      <c r="HPP757" s="50"/>
      <c r="HPQ757" s="50"/>
      <c r="HPR757" s="50"/>
      <c r="HPS757" s="50"/>
      <c r="HPT757" s="50"/>
      <c r="HPU757" s="50"/>
      <c r="HPV757" s="50"/>
      <c r="HPW757" s="50"/>
      <c r="HPX757" s="50"/>
      <c r="HPY757" s="50"/>
      <c r="HPZ757" s="50"/>
      <c r="HQA757" s="50"/>
      <c r="HQB757" s="50"/>
      <c r="HQC757" s="50"/>
      <c r="HQD757" s="50"/>
      <c r="HQE757" s="50"/>
      <c r="HQF757" s="50"/>
      <c r="HQG757" s="50"/>
      <c r="HQH757" s="50"/>
      <c r="HQI757" s="50"/>
      <c r="HQJ757" s="50"/>
      <c r="HQK757" s="50"/>
      <c r="HQL757" s="50"/>
      <c r="HQM757" s="50"/>
      <c r="HQN757" s="50"/>
      <c r="HQO757" s="50"/>
      <c r="HQP757" s="50"/>
      <c r="HQQ757" s="50"/>
      <c r="HQR757" s="50"/>
      <c r="HQS757" s="50"/>
      <c r="HQT757" s="50"/>
      <c r="HQU757" s="50"/>
      <c r="HQV757" s="50"/>
      <c r="HQW757" s="50"/>
      <c r="HQX757" s="50"/>
      <c r="HQY757" s="50"/>
      <c r="HQZ757" s="50"/>
      <c r="HRA757" s="50"/>
      <c r="HRB757" s="50"/>
      <c r="HRC757" s="50"/>
      <c r="HRD757" s="50"/>
      <c r="HRE757" s="50"/>
      <c r="HRF757" s="50"/>
      <c r="HRG757" s="50"/>
      <c r="HRH757" s="50"/>
      <c r="HRI757" s="50"/>
      <c r="HRJ757" s="50"/>
      <c r="HRK757" s="50"/>
      <c r="HRL757" s="50"/>
      <c r="HRN757" s="50"/>
      <c r="HRP757" s="50"/>
      <c r="HRQ757" s="50"/>
      <c r="HRR757" s="50"/>
      <c r="HRS757" s="50"/>
      <c r="HRT757" s="50"/>
      <c r="HRU757" s="50"/>
      <c r="HRV757" s="50"/>
      <c r="HRW757" s="50"/>
      <c r="HSB757" s="50"/>
      <c r="HSC757" s="50"/>
      <c r="HSD757" s="50"/>
      <c r="HSE757" s="50"/>
      <c r="HSF757" s="50"/>
      <c r="HSG757" s="50"/>
      <c r="HSH757" s="50"/>
      <c r="HSI757" s="50"/>
      <c r="HSJ757" s="50"/>
      <c r="HSK757" s="50"/>
      <c r="HSL757" s="50"/>
      <c r="HSM757" s="50"/>
      <c r="HSN757" s="50"/>
      <c r="HSO757" s="50"/>
      <c r="HSP757" s="50"/>
      <c r="HSQ757" s="50"/>
      <c r="HSR757" s="50"/>
      <c r="HSS757" s="50"/>
      <c r="HST757" s="50"/>
      <c r="HSU757" s="50"/>
      <c r="HSV757" s="50"/>
      <c r="HSW757" s="50"/>
      <c r="HSX757" s="50"/>
      <c r="HSY757" s="50"/>
      <c r="HSZ757" s="50"/>
      <c r="HTA757" s="50"/>
      <c r="HTB757" s="50"/>
      <c r="HTC757" s="50"/>
      <c r="HTD757" s="50"/>
      <c r="HTE757" s="50"/>
      <c r="HTF757" s="50"/>
      <c r="HTG757" s="50"/>
      <c r="HTH757" s="50"/>
      <c r="HTI757" s="50"/>
      <c r="HTJ757" s="50"/>
      <c r="HTK757" s="50"/>
      <c r="HTL757" s="50"/>
      <c r="HTM757" s="50"/>
      <c r="HTN757" s="50"/>
      <c r="HTO757" s="50"/>
      <c r="HTP757" s="50"/>
      <c r="HTQ757" s="50"/>
      <c r="HTR757" s="50"/>
      <c r="HTS757" s="50"/>
      <c r="HTT757" s="50"/>
      <c r="HTU757" s="50"/>
      <c r="HTV757" s="50"/>
      <c r="HTW757" s="50"/>
      <c r="HTX757" s="50"/>
      <c r="HTY757" s="50"/>
      <c r="HTZ757" s="50"/>
      <c r="HUA757" s="50"/>
      <c r="HUB757" s="50"/>
      <c r="HUC757" s="50"/>
      <c r="HUD757" s="50"/>
      <c r="HUE757" s="50"/>
      <c r="HUF757" s="50"/>
      <c r="HUG757" s="50"/>
      <c r="HUH757" s="50"/>
      <c r="HUI757" s="50"/>
      <c r="HUJ757" s="50"/>
      <c r="HUK757" s="50"/>
      <c r="HUL757" s="50"/>
      <c r="HUM757" s="50"/>
      <c r="HUN757" s="50"/>
      <c r="HUO757" s="50"/>
      <c r="HUP757" s="50"/>
      <c r="HUQ757" s="50"/>
      <c r="HUR757" s="50"/>
      <c r="HUS757" s="50"/>
      <c r="HUT757" s="50"/>
      <c r="HUU757" s="50"/>
      <c r="HUV757" s="50"/>
      <c r="HUW757" s="50"/>
      <c r="HUX757" s="50"/>
      <c r="HUY757" s="50"/>
      <c r="HUZ757" s="50"/>
      <c r="HVA757" s="50"/>
      <c r="HVB757" s="50"/>
      <c r="HVC757" s="50"/>
      <c r="HVD757" s="50"/>
      <c r="HVE757" s="50"/>
      <c r="HVF757" s="50"/>
      <c r="HVG757" s="50"/>
      <c r="HVH757" s="50"/>
      <c r="HVI757" s="50"/>
      <c r="HVJ757" s="50"/>
      <c r="HVK757" s="50"/>
      <c r="HVL757" s="50"/>
      <c r="HVM757" s="50"/>
      <c r="HVN757" s="50"/>
      <c r="HVO757" s="50"/>
      <c r="HVP757" s="50"/>
      <c r="HVQ757" s="50"/>
      <c r="HVR757" s="50"/>
      <c r="HVS757" s="50"/>
      <c r="HVT757" s="50"/>
      <c r="HVU757" s="50"/>
      <c r="HVV757" s="50"/>
      <c r="HVW757" s="50"/>
      <c r="HVX757" s="50"/>
      <c r="HVY757" s="50"/>
      <c r="HVZ757" s="50"/>
      <c r="HWA757" s="50"/>
      <c r="HWB757" s="50"/>
      <c r="HWC757" s="50"/>
      <c r="HWD757" s="50"/>
      <c r="HWE757" s="50"/>
      <c r="HWF757" s="50"/>
      <c r="HWG757" s="50"/>
      <c r="HWH757" s="50"/>
      <c r="HWI757" s="50"/>
      <c r="HWJ757" s="50"/>
      <c r="HWK757" s="50"/>
      <c r="HWL757" s="50"/>
      <c r="HWM757" s="50"/>
      <c r="HWN757" s="50"/>
      <c r="HWO757" s="50"/>
      <c r="HWP757" s="50"/>
      <c r="HWQ757" s="50"/>
      <c r="HWR757" s="50"/>
      <c r="HWS757" s="50"/>
      <c r="HWT757" s="50"/>
      <c r="HWU757" s="50"/>
      <c r="HWV757" s="50"/>
      <c r="HWW757" s="50"/>
      <c r="HWX757" s="50"/>
      <c r="HWY757" s="50"/>
      <c r="HWZ757" s="50"/>
      <c r="HXA757" s="50"/>
      <c r="HXB757" s="50"/>
      <c r="HXC757" s="50"/>
      <c r="HXD757" s="50"/>
      <c r="HXE757" s="50"/>
      <c r="HXF757" s="50"/>
      <c r="HXG757" s="50"/>
      <c r="HXH757" s="50"/>
      <c r="HXI757" s="50"/>
      <c r="HXJ757" s="50"/>
      <c r="HXK757" s="50"/>
      <c r="HXL757" s="50"/>
      <c r="HXM757" s="50"/>
      <c r="HXN757" s="50"/>
      <c r="HXO757" s="50"/>
      <c r="HXP757" s="50"/>
      <c r="HXQ757" s="50"/>
      <c r="HXR757" s="50"/>
      <c r="HXS757" s="50"/>
      <c r="HXT757" s="50"/>
      <c r="HXU757" s="50"/>
      <c r="HXV757" s="50"/>
      <c r="HXW757" s="50"/>
      <c r="HXX757" s="50"/>
      <c r="HXY757" s="50"/>
      <c r="HXZ757" s="50"/>
      <c r="HYA757" s="50"/>
      <c r="HYB757" s="50"/>
      <c r="HYC757" s="50"/>
      <c r="HYD757" s="50"/>
      <c r="HYE757" s="50"/>
      <c r="HYF757" s="50"/>
      <c r="HYG757" s="50"/>
      <c r="HYH757" s="50"/>
      <c r="HYI757" s="50"/>
      <c r="HYJ757" s="50"/>
      <c r="HYK757" s="50"/>
      <c r="HYL757" s="50"/>
      <c r="HYM757" s="50"/>
      <c r="HYN757" s="50"/>
      <c r="HYO757" s="50"/>
      <c r="HYP757" s="50"/>
      <c r="HYQ757" s="50"/>
      <c r="HYR757" s="50"/>
      <c r="HYS757" s="50"/>
      <c r="HYT757" s="50"/>
      <c r="HYU757" s="50"/>
      <c r="HYV757" s="50"/>
      <c r="HYW757" s="50"/>
      <c r="HYX757" s="50"/>
      <c r="HYY757" s="50"/>
      <c r="HYZ757" s="50"/>
      <c r="HZA757" s="50"/>
      <c r="HZB757" s="50"/>
      <c r="HZC757" s="50"/>
      <c r="HZD757" s="50"/>
      <c r="HZE757" s="50"/>
      <c r="HZF757" s="50"/>
      <c r="HZG757" s="50"/>
      <c r="HZH757" s="50"/>
      <c r="HZI757" s="50"/>
      <c r="HZJ757" s="50"/>
      <c r="HZK757" s="50"/>
      <c r="HZL757" s="50"/>
      <c r="HZM757" s="50"/>
      <c r="HZN757" s="50"/>
      <c r="HZO757" s="50"/>
      <c r="HZP757" s="50"/>
      <c r="HZQ757" s="50"/>
      <c r="HZR757" s="50"/>
      <c r="HZS757" s="50"/>
      <c r="HZT757" s="50"/>
      <c r="HZU757" s="50"/>
      <c r="HZV757" s="50"/>
      <c r="HZW757" s="50"/>
      <c r="HZX757" s="50"/>
      <c r="HZY757" s="50"/>
      <c r="HZZ757" s="50"/>
      <c r="IAA757" s="50"/>
      <c r="IAB757" s="50"/>
      <c r="IAC757" s="50"/>
      <c r="IAD757" s="50"/>
      <c r="IAE757" s="50"/>
      <c r="IAF757" s="50"/>
      <c r="IAG757" s="50"/>
      <c r="IAH757" s="50"/>
      <c r="IAI757" s="50"/>
      <c r="IAJ757" s="50"/>
      <c r="IAK757" s="50"/>
      <c r="IAL757" s="50"/>
      <c r="IAM757" s="50"/>
      <c r="IAN757" s="50"/>
      <c r="IAO757" s="50"/>
      <c r="IAP757" s="50"/>
      <c r="IAQ757" s="50"/>
      <c r="IAR757" s="50"/>
      <c r="IAS757" s="50"/>
      <c r="IAT757" s="50"/>
      <c r="IAU757" s="50"/>
      <c r="IAV757" s="50"/>
      <c r="IAW757" s="50"/>
      <c r="IAX757" s="50"/>
      <c r="IAY757" s="50"/>
      <c r="IAZ757" s="50"/>
      <c r="IBA757" s="50"/>
      <c r="IBB757" s="50"/>
      <c r="IBC757" s="50"/>
      <c r="IBD757" s="50"/>
      <c r="IBE757" s="50"/>
      <c r="IBF757" s="50"/>
      <c r="IBG757" s="50"/>
      <c r="IBH757" s="50"/>
      <c r="IBJ757" s="50"/>
      <c r="IBL757" s="50"/>
      <c r="IBM757" s="50"/>
      <c r="IBN757" s="50"/>
      <c r="IBO757" s="50"/>
      <c r="IBP757" s="50"/>
      <c r="IBQ757" s="50"/>
      <c r="IBR757" s="50"/>
      <c r="IBS757" s="50"/>
      <c r="IBX757" s="50"/>
      <c r="IBY757" s="50"/>
      <c r="IBZ757" s="50"/>
      <c r="ICA757" s="50"/>
      <c r="ICB757" s="50"/>
      <c r="ICC757" s="50"/>
      <c r="ICD757" s="50"/>
      <c r="ICE757" s="50"/>
      <c r="ICF757" s="50"/>
      <c r="ICG757" s="50"/>
      <c r="ICH757" s="50"/>
      <c r="ICI757" s="50"/>
      <c r="ICJ757" s="50"/>
      <c r="ICK757" s="50"/>
      <c r="ICL757" s="50"/>
      <c r="ICM757" s="50"/>
      <c r="ICN757" s="50"/>
      <c r="ICO757" s="50"/>
      <c r="ICP757" s="50"/>
      <c r="ICQ757" s="50"/>
      <c r="ICR757" s="50"/>
      <c r="ICS757" s="50"/>
      <c r="ICT757" s="50"/>
      <c r="ICU757" s="50"/>
      <c r="ICV757" s="50"/>
      <c r="ICW757" s="50"/>
      <c r="ICX757" s="50"/>
      <c r="ICY757" s="50"/>
      <c r="ICZ757" s="50"/>
      <c r="IDA757" s="50"/>
      <c r="IDB757" s="50"/>
      <c r="IDC757" s="50"/>
      <c r="IDD757" s="50"/>
      <c r="IDE757" s="50"/>
      <c r="IDF757" s="50"/>
      <c r="IDG757" s="50"/>
      <c r="IDH757" s="50"/>
      <c r="IDI757" s="50"/>
      <c r="IDJ757" s="50"/>
      <c r="IDK757" s="50"/>
      <c r="IDL757" s="50"/>
      <c r="IDM757" s="50"/>
      <c r="IDN757" s="50"/>
      <c r="IDO757" s="50"/>
      <c r="IDP757" s="50"/>
      <c r="IDQ757" s="50"/>
      <c r="IDR757" s="50"/>
      <c r="IDS757" s="50"/>
      <c r="IDT757" s="50"/>
      <c r="IDU757" s="50"/>
      <c r="IDV757" s="50"/>
      <c r="IDW757" s="50"/>
      <c r="IDX757" s="50"/>
      <c r="IDY757" s="50"/>
      <c r="IDZ757" s="50"/>
      <c r="IEA757" s="50"/>
      <c r="IEB757" s="50"/>
      <c r="IEC757" s="50"/>
      <c r="IED757" s="50"/>
      <c r="IEE757" s="50"/>
      <c r="IEF757" s="50"/>
      <c r="IEG757" s="50"/>
      <c r="IEH757" s="50"/>
      <c r="IEI757" s="50"/>
      <c r="IEJ757" s="50"/>
      <c r="IEK757" s="50"/>
      <c r="IEL757" s="50"/>
      <c r="IEM757" s="50"/>
      <c r="IEN757" s="50"/>
      <c r="IEO757" s="50"/>
      <c r="IEP757" s="50"/>
      <c r="IEQ757" s="50"/>
      <c r="IER757" s="50"/>
      <c r="IES757" s="50"/>
      <c r="IET757" s="50"/>
      <c r="IEU757" s="50"/>
      <c r="IEV757" s="50"/>
      <c r="IEW757" s="50"/>
      <c r="IEX757" s="50"/>
      <c r="IEY757" s="50"/>
      <c r="IEZ757" s="50"/>
      <c r="IFA757" s="50"/>
      <c r="IFB757" s="50"/>
      <c r="IFC757" s="50"/>
      <c r="IFD757" s="50"/>
      <c r="IFE757" s="50"/>
      <c r="IFF757" s="50"/>
      <c r="IFG757" s="50"/>
      <c r="IFH757" s="50"/>
      <c r="IFI757" s="50"/>
      <c r="IFJ757" s="50"/>
      <c r="IFK757" s="50"/>
      <c r="IFL757" s="50"/>
      <c r="IFM757" s="50"/>
      <c r="IFN757" s="50"/>
      <c r="IFO757" s="50"/>
      <c r="IFP757" s="50"/>
      <c r="IFQ757" s="50"/>
      <c r="IFR757" s="50"/>
      <c r="IFS757" s="50"/>
      <c r="IFT757" s="50"/>
      <c r="IFU757" s="50"/>
      <c r="IFV757" s="50"/>
      <c r="IFW757" s="50"/>
      <c r="IFX757" s="50"/>
      <c r="IFY757" s="50"/>
      <c r="IFZ757" s="50"/>
      <c r="IGA757" s="50"/>
      <c r="IGB757" s="50"/>
      <c r="IGC757" s="50"/>
      <c r="IGD757" s="50"/>
      <c r="IGE757" s="50"/>
      <c r="IGF757" s="50"/>
      <c r="IGG757" s="50"/>
      <c r="IGH757" s="50"/>
      <c r="IGI757" s="50"/>
      <c r="IGJ757" s="50"/>
      <c r="IGK757" s="50"/>
      <c r="IGL757" s="50"/>
      <c r="IGM757" s="50"/>
      <c r="IGN757" s="50"/>
      <c r="IGO757" s="50"/>
      <c r="IGP757" s="50"/>
      <c r="IGQ757" s="50"/>
      <c r="IGR757" s="50"/>
      <c r="IGS757" s="50"/>
      <c r="IGT757" s="50"/>
      <c r="IGU757" s="50"/>
      <c r="IGV757" s="50"/>
      <c r="IGW757" s="50"/>
      <c r="IGX757" s="50"/>
      <c r="IGY757" s="50"/>
      <c r="IGZ757" s="50"/>
      <c r="IHA757" s="50"/>
      <c r="IHB757" s="50"/>
      <c r="IHC757" s="50"/>
      <c r="IHD757" s="50"/>
      <c r="IHE757" s="50"/>
      <c r="IHF757" s="50"/>
      <c r="IHG757" s="50"/>
      <c r="IHH757" s="50"/>
      <c r="IHI757" s="50"/>
      <c r="IHJ757" s="50"/>
      <c r="IHK757" s="50"/>
      <c r="IHL757" s="50"/>
      <c r="IHM757" s="50"/>
      <c r="IHN757" s="50"/>
      <c r="IHO757" s="50"/>
      <c r="IHP757" s="50"/>
      <c r="IHQ757" s="50"/>
      <c r="IHR757" s="50"/>
      <c r="IHS757" s="50"/>
      <c r="IHT757" s="50"/>
      <c r="IHU757" s="50"/>
      <c r="IHV757" s="50"/>
      <c r="IHW757" s="50"/>
      <c r="IHX757" s="50"/>
      <c r="IHY757" s="50"/>
      <c r="IHZ757" s="50"/>
      <c r="IIA757" s="50"/>
      <c r="IIB757" s="50"/>
      <c r="IIC757" s="50"/>
      <c r="IID757" s="50"/>
      <c r="IIE757" s="50"/>
      <c r="IIF757" s="50"/>
      <c r="IIG757" s="50"/>
      <c r="IIH757" s="50"/>
      <c r="III757" s="50"/>
      <c r="IIJ757" s="50"/>
      <c r="IIK757" s="50"/>
      <c r="IIL757" s="50"/>
      <c r="IIM757" s="50"/>
      <c r="IIN757" s="50"/>
      <c r="IIO757" s="50"/>
      <c r="IIP757" s="50"/>
      <c r="IIQ757" s="50"/>
      <c r="IIR757" s="50"/>
      <c r="IIS757" s="50"/>
      <c r="IIT757" s="50"/>
      <c r="IIU757" s="50"/>
      <c r="IIV757" s="50"/>
      <c r="IIW757" s="50"/>
      <c r="IIX757" s="50"/>
      <c r="IIY757" s="50"/>
      <c r="IIZ757" s="50"/>
      <c r="IJA757" s="50"/>
      <c r="IJB757" s="50"/>
      <c r="IJC757" s="50"/>
      <c r="IJD757" s="50"/>
      <c r="IJE757" s="50"/>
      <c r="IJF757" s="50"/>
      <c r="IJG757" s="50"/>
      <c r="IJH757" s="50"/>
      <c r="IJI757" s="50"/>
      <c r="IJJ757" s="50"/>
      <c r="IJK757" s="50"/>
      <c r="IJL757" s="50"/>
      <c r="IJM757" s="50"/>
      <c r="IJN757" s="50"/>
      <c r="IJO757" s="50"/>
      <c r="IJP757" s="50"/>
      <c r="IJQ757" s="50"/>
      <c r="IJR757" s="50"/>
      <c r="IJS757" s="50"/>
      <c r="IJT757" s="50"/>
      <c r="IJU757" s="50"/>
      <c r="IJV757" s="50"/>
      <c r="IJW757" s="50"/>
      <c r="IJX757" s="50"/>
      <c r="IJY757" s="50"/>
      <c r="IJZ757" s="50"/>
      <c r="IKA757" s="50"/>
      <c r="IKB757" s="50"/>
      <c r="IKC757" s="50"/>
      <c r="IKD757" s="50"/>
      <c r="IKE757" s="50"/>
      <c r="IKF757" s="50"/>
      <c r="IKG757" s="50"/>
      <c r="IKH757" s="50"/>
      <c r="IKI757" s="50"/>
      <c r="IKJ757" s="50"/>
      <c r="IKK757" s="50"/>
      <c r="IKL757" s="50"/>
      <c r="IKM757" s="50"/>
      <c r="IKN757" s="50"/>
      <c r="IKO757" s="50"/>
      <c r="IKP757" s="50"/>
      <c r="IKQ757" s="50"/>
      <c r="IKR757" s="50"/>
      <c r="IKS757" s="50"/>
      <c r="IKT757" s="50"/>
      <c r="IKU757" s="50"/>
      <c r="IKV757" s="50"/>
      <c r="IKW757" s="50"/>
      <c r="IKX757" s="50"/>
      <c r="IKY757" s="50"/>
      <c r="IKZ757" s="50"/>
      <c r="ILA757" s="50"/>
      <c r="ILB757" s="50"/>
      <c r="ILC757" s="50"/>
      <c r="ILD757" s="50"/>
      <c r="ILF757" s="50"/>
      <c r="ILH757" s="50"/>
      <c r="ILI757" s="50"/>
      <c r="ILJ757" s="50"/>
      <c r="ILK757" s="50"/>
      <c r="ILL757" s="50"/>
      <c r="ILM757" s="50"/>
      <c r="ILN757" s="50"/>
      <c r="ILO757" s="50"/>
      <c r="ILT757" s="50"/>
      <c r="ILU757" s="50"/>
      <c r="ILV757" s="50"/>
      <c r="ILW757" s="50"/>
      <c r="ILX757" s="50"/>
      <c r="ILY757" s="50"/>
      <c r="ILZ757" s="50"/>
      <c r="IMA757" s="50"/>
      <c r="IMB757" s="50"/>
      <c r="IMC757" s="50"/>
      <c r="IMD757" s="50"/>
      <c r="IME757" s="50"/>
      <c r="IMF757" s="50"/>
      <c r="IMG757" s="50"/>
      <c r="IMH757" s="50"/>
      <c r="IMI757" s="50"/>
      <c r="IMJ757" s="50"/>
      <c r="IMK757" s="50"/>
      <c r="IML757" s="50"/>
      <c r="IMM757" s="50"/>
      <c r="IMN757" s="50"/>
      <c r="IMO757" s="50"/>
      <c r="IMP757" s="50"/>
      <c r="IMQ757" s="50"/>
      <c r="IMR757" s="50"/>
      <c r="IMS757" s="50"/>
      <c r="IMT757" s="50"/>
      <c r="IMU757" s="50"/>
      <c r="IMV757" s="50"/>
      <c r="IMW757" s="50"/>
      <c r="IMX757" s="50"/>
      <c r="IMY757" s="50"/>
      <c r="IMZ757" s="50"/>
      <c r="INA757" s="50"/>
      <c r="INB757" s="50"/>
      <c r="INC757" s="50"/>
      <c r="IND757" s="50"/>
      <c r="INE757" s="50"/>
      <c r="INF757" s="50"/>
      <c r="ING757" s="50"/>
      <c r="INH757" s="50"/>
      <c r="INI757" s="50"/>
      <c r="INJ757" s="50"/>
      <c r="INK757" s="50"/>
      <c r="INL757" s="50"/>
      <c r="INM757" s="50"/>
      <c r="INN757" s="50"/>
      <c r="INO757" s="50"/>
      <c r="INP757" s="50"/>
      <c r="INQ757" s="50"/>
      <c r="INR757" s="50"/>
      <c r="INS757" s="50"/>
      <c r="INT757" s="50"/>
      <c r="INU757" s="50"/>
      <c r="INV757" s="50"/>
      <c r="INW757" s="50"/>
      <c r="INX757" s="50"/>
      <c r="INY757" s="50"/>
      <c r="INZ757" s="50"/>
      <c r="IOA757" s="50"/>
      <c r="IOB757" s="50"/>
      <c r="IOC757" s="50"/>
      <c r="IOD757" s="50"/>
      <c r="IOE757" s="50"/>
      <c r="IOF757" s="50"/>
      <c r="IOG757" s="50"/>
      <c r="IOH757" s="50"/>
      <c r="IOI757" s="50"/>
      <c r="IOJ757" s="50"/>
      <c r="IOK757" s="50"/>
      <c r="IOL757" s="50"/>
      <c r="IOM757" s="50"/>
      <c r="ION757" s="50"/>
      <c r="IOO757" s="50"/>
      <c r="IOP757" s="50"/>
      <c r="IOQ757" s="50"/>
      <c r="IOR757" s="50"/>
      <c r="IOS757" s="50"/>
      <c r="IOT757" s="50"/>
      <c r="IOU757" s="50"/>
      <c r="IOV757" s="50"/>
      <c r="IOW757" s="50"/>
      <c r="IOX757" s="50"/>
      <c r="IOY757" s="50"/>
      <c r="IOZ757" s="50"/>
      <c r="IPA757" s="50"/>
      <c r="IPB757" s="50"/>
      <c r="IPC757" s="50"/>
      <c r="IPD757" s="50"/>
      <c r="IPE757" s="50"/>
      <c r="IPF757" s="50"/>
      <c r="IPG757" s="50"/>
      <c r="IPH757" s="50"/>
      <c r="IPI757" s="50"/>
      <c r="IPJ757" s="50"/>
      <c r="IPK757" s="50"/>
      <c r="IPL757" s="50"/>
      <c r="IPM757" s="50"/>
      <c r="IPN757" s="50"/>
      <c r="IPO757" s="50"/>
      <c r="IPP757" s="50"/>
      <c r="IPQ757" s="50"/>
      <c r="IPR757" s="50"/>
      <c r="IPS757" s="50"/>
      <c r="IPT757" s="50"/>
      <c r="IPU757" s="50"/>
      <c r="IPV757" s="50"/>
      <c r="IPW757" s="50"/>
      <c r="IPX757" s="50"/>
      <c r="IPY757" s="50"/>
      <c r="IPZ757" s="50"/>
      <c r="IQA757" s="50"/>
      <c r="IQB757" s="50"/>
      <c r="IQC757" s="50"/>
      <c r="IQD757" s="50"/>
      <c r="IQE757" s="50"/>
      <c r="IQF757" s="50"/>
      <c r="IQG757" s="50"/>
      <c r="IQH757" s="50"/>
      <c r="IQI757" s="50"/>
      <c r="IQJ757" s="50"/>
      <c r="IQK757" s="50"/>
      <c r="IQL757" s="50"/>
      <c r="IQM757" s="50"/>
      <c r="IQN757" s="50"/>
      <c r="IQO757" s="50"/>
      <c r="IQP757" s="50"/>
      <c r="IQQ757" s="50"/>
      <c r="IQR757" s="50"/>
      <c r="IQS757" s="50"/>
      <c r="IQT757" s="50"/>
      <c r="IQU757" s="50"/>
      <c r="IQV757" s="50"/>
      <c r="IQW757" s="50"/>
      <c r="IQX757" s="50"/>
      <c r="IQY757" s="50"/>
      <c r="IQZ757" s="50"/>
      <c r="IRA757" s="50"/>
      <c r="IRB757" s="50"/>
      <c r="IRC757" s="50"/>
      <c r="IRD757" s="50"/>
      <c r="IRE757" s="50"/>
      <c r="IRF757" s="50"/>
      <c r="IRG757" s="50"/>
      <c r="IRH757" s="50"/>
      <c r="IRI757" s="50"/>
      <c r="IRJ757" s="50"/>
      <c r="IRK757" s="50"/>
      <c r="IRL757" s="50"/>
      <c r="IRM757" s="50"/>
      <c r="IRN757" s="50"/>
      <c r="IRO757" s="50"/>
      <c r="IRP757" s="50"/>
      <c r="IRQ757" s="50"/>
      <c r="IRR757" s="50"/>
      <c r="IRS757" s="50"/>
      <c r="IRT757" s="50"/>
      <c r="IRU757" s="50"/>
      <c r="IRV757" s="50"/>
      <c r="IRW757" s="50"/>
      <c r="IRX757" s="50"/>
      <c r="IRY757" s="50"/>
      <c r="IRZ757" s="50"/>
      <c r="ISA757" s="50"/>
      <c r="ISB757" s="50"/>
      <c r="ISC757" s="50"/>
      <c r="ISD757" s="50"/>
      <c r="ISE757" s="50"/>
      <c r="ISF757" s="50"/>
      <c r="ISG757" s="50"/>
      <c r="ISH757" s="50"/>
      <c r="ISI757" s="50"/>
      <c r="ISJ757" s="50"/>
      <c r="ISK757" s="50"/>
      <c r="ISL757" s="50"/>
      <c r="ISM757" s="50"/>
      <c r="ISN757" s="50"/>
      <c r="ISO757" s="50"/>
      <c r="ISP757" s="50"/>
      <c r="ISQ757" s="50"/>
      <c r="ISR757" s="50"/>
      <c r="ISS757" s="50"/>
      <c r="IST757" s="50"/>
      <c r="ISU757" s="50"/>
      <c r="ISV757" s="50"/>
      <c r="ISW757" s="50"/>
      <c r="ISX757" s="50"/>
      <c r="ISY757" s="50"/>
      <c r="ISZ757" s="50"/>
      <c r="ITA757" s="50"/>
      <c r="ITB757" s="50"/>
      <c r="ITC757" s="50"/>
      <c r="ITD757" s="50"/>
      <c r="ITE757" s="50"/>
      <c r="ITF757" s="50"/>
      <c r="ITG757" s="50"/>
      <c r="ITH757" s="50"/>
      <c r="ITI757" s="50"/>
      <c r="ITJ757" s="50"/>
      <c r="ITK757" s="50"/>
      <c r="ITL757" s="50"/>
      <c r="ITM757" s="50"/>
      <c r="ITN757" s="50"/>
      <c r="ITO757" s="50"/>
      <c r="ITP757" s="50"/>
      <c r="ITQ757" s="50"/>
      <c r="ITR757" s="50"/>
      <c r="ITS757" s="50"/>
      <c r="ITT757" s="50"/>
      <c r="ITU757" s="50"/>
      <c r="ITV757" s="50"/>
      <c r="ITW757" s="50"/>
      <c r="ITX757" s="50"/>
      <c r="ITY757" s="50"/>
      <c r="ITZ757" s="50"/>
      <c r="IUA757" s="50"/>
      <c r="IUB757" s="50"/>
      <c r="IUC757" s="50"/>
      <c r="IUD757" s="50"/>
      <c r="IUE757" s="50"/>
      <c r="IUF757" s="50"/>
      <c r="IUG757" s="50"/>
      <c r="IUH757" s="50"/>
      <c r="IUI757" s="50"/>
      <c r="IUJ757" s="50"/>
      <c r="IUK757" s="50"/>
      <c r="IUL757" s="50"/>
      <c r="IUM757" s="50"/>
      <c r="IUN757" s="50"/>
      <c r="IUO757" s="50"/>
      <c r="IUP757" s="50"/>
      <c r="IUQ757" s="50"/>
      <c r="IUR757" s="50"/>
      <c r="IUS757" s="50"/>
      <c r="IUT757" s="50"/>
      <c r="IUU757" s="50"/>
      <c r="IUV757" s="50"/>
      <c r="IUW757" s="50"/>
      <c r="IUX757" s="50"/>
      <c r="IUY757" s="50"/>
      <c r="IUZ757" s="50"/>
      <c r="IVB757" s="50"/>
      <c r="IVD757" s="50"/>
      <c r="IVE757" s="50"/>
      <c r="IVF757" s="50"/>
      <c r="IVG757" s="50"/>
      <c r="IVH757" s="50"/>
      <c r="IVI757" s="50"/>
      <c r="IVJ757" s="50"/>
      <c r="IVK757" s="50"/>
      <c r="IVP757" s="50"/>
      <c r="IVQ757" s="50"/>
      <c r="IVR757" s="50"/>
      <c r="IVS757" s="50"/>
      <c r="IVT757" s="50"/>
      <c r="IVU757" s="50"/>
      <c r="IVV757" s="50"/>
      <c r="IVW757" s="50"/>
      <c r="IVX757" s="50"/>
      <c r="IVY757" s="50"/>
      <c r="IVZ757" s="50"/>
      <c r="IWA757" s="50"/>
      <c r="IWB757" s="50"/>
      <c r="IWC757" s="50"/>
      <c r="IWD757" s="50"/>
      <c r="IWE757" s="50"/>
      <c r="IWF757" s="50"/>
      <c r="IWG757" s="50"/>
      <c r="IWH757" s="50"/>
      <c r="IWI757" s="50"/>
      <c r="IWJ757" s="50"/>
      <c r="IWK757" s="50"/>
      <c r="IWL757" s="50"/>
      <c r="IWM757" s="50"/>
      <c r="IWN757" s="50"/>
      <c r="IWO757" s="50"/>
      <c r="IWP757" s="50"/>
      <c r="IWQ757" s="50"/>
      <c r="IWR757" s="50"/>
      <c r="IWS757" s="50"/>
      <c r="IWT757" s="50"/>
      <c r="IWU757" s="50"/>
      <c r="IWV757" s="50"/>
      <c r="IWW757" s="50"/>
      <c r="IWX757" s="50"/>
      <c r="IWY757" s="50"/>
      <c r="IWZ757" s="50"/>
      <c r="IXA757" s="50"/>
      <c r="IXB757" s="50"/>
      <c r="IXC757" s="50"/>
      <c r="IXD757" s="50"/>
      <c r="IXE757" s="50"/>
      <c r="IXF757" s="50"/>
      <c r="IXG757" s="50"/>
      <c r="IXH757" s="50"/>
      <c r="IXI757" s="50"/>
      <c r="IXJ757" s="50"/>
      <c r="IXK757" s="50"/>
      <c r="IXL757" s="50"/>
      <c r="IXM757" s="50"/>
      <c r="IXN757" s="50"/>
      <c r="IXO757" s="50"/>
      <c r="IXP757" s="50"/>
      <c r="IXQ757" s="50"/>
      <c r="IXR757" s="50"/>
      <c r="IXS757" s="50"/>
      <c r="IXT757" s="50"/>
      <c r="IXU757" s="50"/>
      <c r="IXV757" s="50"/>
      <c r="IXW757" s="50"/>
      <c r="IXX757" s="50"/>
      <c r="IXY757" s="50"/>
      <c r="IXZ757" s="50"/>
      <c r="IYA757" s="50"/>
      <c r="IYB757" s="50"/>
      <c r="IYC757" s="50"/>
      <c r="IYD757" s="50"/>
      <c r="IYE757" s="50"/>
      <c r="IYF757" s="50"/>
      <c r="IYG757" s="50"/>
      <c r="IYH757" s="50"/>
      <c r="IYI757" s="50"/>
      <c r="IYJ757" s="50"/>
      <c r="IYK757" s="50"/>
      <c r="IYL757" s="50"/>
      <c r="IYM757" s="50"/>
      <c r="IYN757" s="50"/>
      <c r="IYO757" s="50"/>
      <c r="IYP757" s="50"/>
      <c r="IYQ757" s="50"/>
      <c r="IYR757" s="50"/>
      <c r="IYS757" s="50"/>
      <c r="IYT757" s="50"/>
      <c r="IYU757" s="50"/>
      <c r="IYV757" s="50"/>
      <c r="IYW757" s="50"/>
      <c r="IYX757" s="50"/>
      <c r="IYY757" s="50"/>
      <c r="IYZ757" s="50"/>
      <c r="IZA757" s="50"/>
      <c r="IZB757" s="50"/>
      <c r="IZC757" s="50"/>
      <c r="IZD757" s="50"/>
      <c r="IZE757" s="50"/>
      <c r="IZF757" s="50"/>
      <c r="IZG757" s="50"/>
      <c r="IZH757" s="50"/>
      <c r="IZI757" s="50"/>
      <c r="IZJ757" s="50"/>
      <c r="IZK757" s="50"/>
      <c r="IZL757" s="50"/>
      <c r="IZM757" s="50"/>
      <c r="IZN757" s="50"/>
      <c r="IZO757" s="50"/>
      <c r="IZP757" s="50"/>
      <c r="IZQ757" s="50"/>
      <c r="IZR757" s="50"/>
      <c r="IZS757" s="50"/>
      <c r="IZT757" s="50"/>
      <c r="IZU757" s="50"/>
      <c r="IZV757" s="50"/>
      <c r="IZW757" s="50"/>
      <c r="IZX757" s="50"/>
      <c r="IZY757" s="50"/>
      <c r="IZZ757" s="50"/>
      <c r="JAA757" s="50"/>
      <c r="JAB757" s="50"/>
      <c r="JAC757" s="50"/>
      <c r="JAD757" s="50"/>
      <c r="JAE757" s="50"/>
      <c r="JAF757" s="50"/>
      <c r="JAG757" s="50"/>
      <c r="JAH757" s="50"/>
      <c r="JAI757" s="50"/>
      <c r="JAJ757" s="50"/>
      <c r="JAK757" s="50"/>
      <c r="JAL757" s="50"/>
      <c r="JAM757" s="50"/>
      <c r="JAN757" s="50"/>
      <c r="JAO757" s="50"/>
      <c r="JAP757" s="50"/>
      <c r="JAQ757" s="50"/>
      <c r="JAR757" s="50"/>
      <c r="JAS757" s="50"/>
      <c r="JAT757" s="50"/>
      <c r="JAU757" s="50"/>
      <c r="JAV757" s="50"/>
      <c r="JAW757" s="50"/>
      <c r="JAX757" s="50"/>
      <c r="JAY757" s="50"/>
      <c r="JAZ757" s="50"/>
      <c r="JBA757" s="50"/>
      <c r="JBB757" s="50"/>
      <c r="JBC757" s="50"/>
      <c r="JBD757" s="50"/>
      <c r="JBE757" s="50"/>
      <c r="JBF757" s="50"/>
      <c r="JBG757" s="50"/>
      <c r="JBH757" s="50"/>
      <c r="JBI757" s="50"/>
      <c r="JBJ757" s="50"/>
      <c r="JBK757" s="50"/>
      <c r="JBL757" s="50"/>
      <c r="JBM757" s="50"/>
      <c r="JBN757" s="50"/>
      <c r="JBO757" s="50"/>
      <c r="JBP757" s="50"/>
      <c r="JBQ757" s="50"/>
      <c r="JBR757" s="50"/>
      <c r="JBS757" s="50"/>
      <c r="JBT757" s="50"/>
      <c r="JBU757" s="50"/>
      <c r="JBV757" s="50"/>
      <c r="JBW757" s="50"/>
      <c r="JBX757" s="50"/>
      <c r="JBY757" s="50"/>
      <c r="JBZ757" s="50"/>
      <c r="JCA757" s="50"/>
      <c r="JCB757" s="50"/>
      <c r="JCC757" s="50"/>
      <c r="JCD757" s="50"/>
      <c r="JCE757" s="50"/>
      <c r="JCF757" s="50"/>
      <c r="JCG757" s="50"/>
      <c r="JCH757" s="50"/>
      <c r="JCI757" s="50"/>
      <c r="JCJ757" s="50"/>
      <c r="JCK757" s="50"/>
      <c r="JCL757" s="50"/>
      <c r="JCM757" s="50"/>
      <c r="JCN757" s="50"/>
      <c r="JCO757" s="50"/>
      <c r="JCP757" s="50"/>
      <c r="JCQ757" s="50"/>
      <c r="JCR757" s="50"/>
      <c r="JCS757" s="50"/>
      <c r="JCT757" s="50"/>
      <c r="JCU757" s="50"/>
      <c r="JCV757" s="50"/>
      <c r="JCW757" s="50"/>
      <c r="JCX757" s="50"/>
      <c r="JCY757" s="50"/>
      <c r="JCZ757" s="50"/>
      <c r="JDA757" s="50"/>
      <c r="JDB757" s="50"/>
      <c r="JDC757" s="50"/>
      <c r="JDD757" s="50"/>
      <c r="JDE757" s="50"/>
      <c r="JDF757" s="50"/>
      <c r="JDG757" s="50"/>
      <c r="JDH757" s="50"/>
      <c r="JDI757" s="50"/>
      <c r="JDJ757" s="50"/>
      <c r="JDK757" s="50"/>
      <c r="JDL757" s="50"/>
      <c r="JDM757" s="50"/>
      <c r="JDN757" s="50"/>
      <c r="JDO757" s="50"/>
      <c r="JDP757" s="50"/>
      <c r="JDQ757" s="50"/>
      <c r="JDR757" s="50"/>
      <c r="JDS757" s="50"/>
      <c r="JDT757" s="50"/>
      <c r="JDU757" s="50"/>
      <c r="JDV757" s="50"/>
      <c r="JDW757" s="50"/>
      <c r="JDX757" s="50"/>
      <c r="JDY757" s="50"/>
      <c r="JDZ757" s="50"/>
      <c r="JEA757" s="50"/>
      <c r="JEB757" s="50"/>
      <c r="JEC757" s="50"/>
      <c r="JED757" s="50"/>
      <c r="JEE757" s="50"/>
      <c r="JEF757" s="50"/>
      <c r="JEG757" s="50"/>
      <c r="JEH757" s="50"/>
      <c r="JEI757" s="50"/>
      <c r="JEJ757" s="50"/>
      <c r="JEK757" s="50"/>
      <c r="JEL757" s="50"/>
      <c r="JEM757" s="50"/>
      <c r="JEN757" s="50"/>
      <c r="JEO757" s="50"/>
      <c r="JEP757" s="50"/>
      <c r="JEQ757" s="50"/>
      <c r="JER757" s="50"/>
      <c r="JES757" s="50"/>
      <c r="JET757" s="50"/>
      <c r="JEU757" s="50"/>
      <c r="JEV757" s="50"/>
      <c r="JEX757" s="50"/>
      <c r="JEZ757" s="50"/>
      <c r="JFA757" s="50"/>
      <c r="JFB757" s="50"/>
      <c r="JFC757" s="50"/>
      <c r="JFD757" s="50"/>
      <c r="JFE757" s="50"/>
      <c r="JFF757" s="50"/>
      <c r="JFG757" s="50"/>
      <c r="JFL757" s="50"/>
      <c r="JFM757" s="50"/>
      <c r="JFN757" s="50"/>
      <c r="JFO757" s="50"/>
      <c r="JFP757" s="50"/>
      <c r="JFQ757" s="50"/>
      <c r="JFR757" s="50"/>
      <c r="JFS757" s="50"/>
      <c r="JFT757" s="50"/>
      <c r="JFU757" s="50"/>
      <c r="JFV757" s="50"/>
      <c r="JFW757" s="50"/>
      <c r="JFX757" s="50"/>
      <c r="JFY757" s="50"/>
      <c r="JFZ757" s="50"/>
      <c r="JGA757" s="50"/>
      <c r="JGB757" s="50"/>
      <c r="JGC757" s="50"/>
      <c r="JGD757" s="50"/>
      <c r="JGE757" s="50"/>
      <c r="JGF757" s="50"/>
      <c r="JGG757" s="50"/>
      <c r="JGH757" s="50"/>
      <c r="JGI757" s="50"/>
      <c r="JGJ757" s="50"/>
      <c r="JGK757" s="50"/>
      <c r="JGL757" s="50"/>
      <c r="JGM757" s="50"/>
      <c r="JGN757" s="50"/>
      <c r="JGO757" s="50"/>
      <c r="JGP757" s="50"/>
      <c r="JGQ757" s="50"/>
      <c r="JGR757" s="50"/>
      <c r="JGS757" s="50"/>
      <c r="JGT757" s="50"/>
      <c r="JGU757" s="50"/>
      <c r="JGV757" s="50"/>
      <c r="JGW757" s="50"/>
      <c r="JGX757" s="50"/>
      <c r="JGY757" s="50"/>
      <c r="JGZ757" s="50"/>
      <c r="JHA757" s="50"/>
      <c r="JHB757" s="50"/>
      <c r="JHC757" s="50"/>
      <c r="JHD757" s="50"/>
      <c r="JHE757" s="50"/>
      <c r="JHF757" s="50"/>
      <c r="JHG757" s="50"/>
      <c r="JHH757" s="50"/>
      <c r="JHI757" s="50"/>
      <c r="JHJ757" s="50"/>
      <c r="JHK757" s="50"/>
      <c r="JHL757" s="50"/>
      <c r="JHM757" s="50"/>
      <c r="JHN757" s="50"/>
      <c r="JHO757" s="50"/>
      <c r="JHP757" s="50"/>
      <c r="JHQ757" s="50"/>
      <c r="JHR757" s="50"/>
      <c r="JHS757" s="50"/>
      <c r="JHT757" s="50"/>
      <c r="JHU757" s="50"/>
      <c r="JHV757" s="50"/>
      <c r="JHW757" s="50"/>
      <c r="JHX757" s="50"/>
      <c r="JHY757" s="50"/>
      <c r="JHZ757" s="50"/>
      <c r="JIA757" s="50"/>
      <c r="JIB757" s="50"/>
      <c r="JIC757" s="50"/>
      <c r="JID757" s="50"/>
      <c r="JIE757" s="50"/>
      <c r="JIF757" s="50"/>
      <c r="JIG757" s="50"/>
      <c r="JIH757" s="50"/>
      <c r="JII757" s="50"/>
      <c r="JIJ757" s="50"/>
      <c r="JIK757" s="50"/>
      <c r="JIL757" s="50"/>
      <c r="JIM757" s="50"/>
      <c r="JIN757" s="50"/>
      <c r="JIO757" s="50"/>
      <c r="JIP757" s="50"/>
      <c r="JIQ757" s="50"/>
      <c r="JIR757" s="50"/>
      <c r="JIS757" s="50"/>
      <c r="JIT757" s="50"/>
      <c r="JIU757" s="50"/>
      <c r="JIV757" s="50"/>
      <c r="JIW757" s="50"/>
      <c r="JIX757" s="50"/>
      <c r="JIY757" s="50"/>
      <c r="JIZ757" s="50"/>
      <c r="JJA757" s="50"/>
      <c r="JJB757" s="50"/>
      <c r="JJC757" s="50"/>
      <c r="JJD757" s="50"/>
      <c r="JJE757" s="50"/>
      <c r="JJF757" s="50"/>
      <c r="JJG757" s="50"/>
      <c r="JJH757" s="50"/>
      <c r="JJI757" s="50"/>
      <c r="JJJ757" s="50"/>
      <c r="JJK757" s="50"/>
      <c r="JJL757" s="50"/>
      <c r="JJM757" s="50"/>
      <c r="JJN757" s="50"/>
      <c r="JJO757" s="50"/>
      <c r="JJP757" s="50"/>
      <c r="JJQ757" s="50"/>
      <c r="JJR757" s="50"/>
      <c r="JJS757" s="50"/>
      <c r="JJT757" s="50"/>
      <c r="JJU757" s="50"/>
      <c r="JJV757" s="50"/>
      <c r="JJW757" s="50"/>
      <c r="JJX757" s="50"/>
      <c r="JJY757" s="50"/>
      <c r="JJZ757" s="50"/>
      <c r="JKA757" s="50"/>
      <c r="JKB757" s="50"/>
      <c r="JKC757" s="50"/>
      <c r="JKD757" s="50"/>
      <c r="JKE757" s="50"/>
      <c r="JKF757" s="50"/>
      <c r="JKG757" s="50"/>
      <c r="JKH757" s="50"/>
      <c r="JKI757" s="50"/>
      <c r="JKJ757" s="50"/>
      <c r="JKK757" s="50"/>
      <c r="JKL757" s="50"/>
      <c r="JKM757" s="50"/>
      <c r="JKN757" s="50"/>
      <c r="JKO757" s="50"/>
      <c r="JKP757" s="50"/>
      <c r="JKQ757" s="50"/>
      <c r="JKR757" s="50"/>
      <c r="JKS757" s="50"/>
      <c r="JKT757" s="50"/>
      <c r="JKU757" s="50"/>
      <c r="JKV757" s="50"/>
      <c r="JKW757" s="50"/>
      <c r="JKX757" s="50"/>
      <c r="JKY757" s="50"/>
      <c r="JKZ757" s="50"/>
      <c r="JLA757" s="50"/>
      <c r="JLB757" s="50"/>
      <c r="JLC757" s="50"/>
      <c r="JLD757" s="50"/>
      <c r="JLE757" s="50"/>
      <c r="JLF757" s="50"/>
      <c r="JLG757" s="50"/>
      <c r="JLH757" s="50"/>
      <c r="JLI757" s="50"/>
      <c r="JLJ757" s="50"/>
      <c r="JLK757" s="50"/>
      <c r="JLL757" s="50"/>
      <c r="JLM757" s="50"/>
      <c r="JLN757" s="50"/>
      <c r="JLO757" s="50"/>
      <c r="JLP757" s="50"/>
      <c r="JLQ757" s="50"/>
      <c r="JLR757" s="50"/>
      <c r="JLS757" s="50"/>
      <c r="JLT757" s="50"/>
      <c r="JLU757" s="50"/>
      <c r="JLV757" s="50"/>
      <c r="JLW757" s="50"/>
      <c r="JLX757" s="50"/>
      <c r="JLY757" s="50"/>
      <c r="JLZ757" s="50"/>
      <c r="JMA757" s="50"/>
      <c r="JMB757" s="50"/>
      <c r="JMC757" s="50"/>
      <c r="JMD757" s="50"/>
      <c r="JME757" s="50"/>
      <c r="JMF757" s="50"/>
      <c r="JMG757" s="50"/>
      <c r="JMH757" s="50"/>
      <c r="JMI757" s="50"/>
      <c r="JMJ757" s="50"/>
      <c r="JMK757" s="50"/>
      <c r="JML757" s="50"/>
      <c r="JMM757" s="50"/>
      <c r="JMN757" s="50"/>
      <c r="JMO757" s="50"/>
      <c r="JMP757" s="50"/>
      <c r="JMQ757" s="50"/>
      <c r="JMR757" s="50"/>
      <c r="JMS757" s="50"/>
      <c r="JMT757" s="50"/>
      <c r="JMU757" s="50"/>
      <c r="JMV757" s="50"/>
      <c r="JMW757" s="50"/>
      <c r="JMX757" s="50"/>
      <c r="JMY757" s="50"/>
      <c r="JMZ757" s="50"/>
      <c r="JNA757" s="50"/>
      <c r="JNB757" s="50"/>
      <c r="JNC757" s="50"/>
      <c r="JND757" s="50"/>
      <c r="JNE757" s="50"/>
      <c r="JNF757" s="50"/>
      <c r="JNG757" s="50"/>
      <c r="JNH757" s="50"/>
      <c r="JNI757" s="50"/>
      <c r="JNJ757" s="50"/>
      <c r="JNK757" s="50"/>
      <c r="JNL757" s="50"/>
      <c r="JNM757" s="50"/>
      <c r="JNN757" s="50"/>
      <c r="JNO757" s="50"/>
      <c r="JNP757" s="50"/>
      <c r="JNQ757" s="50"/>
      <c r="JNR757" s="50"/>
      <c r="JNS757" s="50"/>
      <c r="JNT757" s="50"/>
      <c r="JNU757" s="50"/>
      <c r="JNV757" s="50"/>
      <c r="JNW757" s="50"/>
      <c r="JNX757" s="50"/>
      <c r="JNY757" s="50"/>
      <c r="JNZ757" s="50"/>
      <c r="JOA757" s="50"/>
      <c r="JOB757" s="50"/>
      <c r="JOC757" s="50"/>
      <c r="JOD757" s="50"/>
      <c r="JOE757" s="50"/>
      <c r="JOF757" s="50"/>
      <c r="JOG757" s="50"/>
      <c r="JOH757" s="50"/>
      <c r="JOI757" s="50"/>
      <c r="JOJ757" s="50"/>
      <c r="JOK757" s="50"/>
      <c r="JOL757" s="50"/>
      <c r="JOM757" s="50"/>
      <c r="JON757" s="50"/>
      <c r="JOO757" s="50"/>
      <c r="JOP757" s="50"/>
      <c r="JOQ757" s="50"/>
      <c r="JOR757" s="50"/>
      <c r="JOT757" s="50"/>
      <c r="JOV757" s="50"/>
      <c r="JOW757" s="50"/>
      <c r="JOX757" s="50"/>
      <c r="JOY757" s="50"/>
      <c r="JOZ757" s="50"/>
      <c r="JPA757" s="50"/>
      <c r="JPB757" s="50"/>
      <c r="JPC757" s="50"/>
      <c r="JPH757" s="50"/>
      <c r="JPI757" s="50"/>
      <c r="JPJ757" s="50"/>
      <c r="JPK757" s="50"/>
      <c r="JPL757" s="50"/>
      <c r="JPM757" s="50"/>
      <c r="JPN757" s="50"/>
      <c r="JPO757" s="50"/>
      <c r="JPP757" s="50"/>
      <c r="JPQ757" s="50"/>
      <c r="JPR757" s="50"/>
      <c r="JPS757" s="50"/>
      <c r="JPT757" s="50"/>
      <c r="JPU757" s="50"/>
      <c r="JPV757" s="50"/>
      <c r="JPW757" s="50"/>
      <c r="JPX757" s="50"/>
      <c r="JPY757" s="50"/>
      <c r="JPZ757" s="50"/>
      <c r="JQA757" s="50"/>
      <c r="JQB757" s="50"/>
      <c r="JQC757" s="50"/>
      <c r="JQD757" s="50"/>
      <c r="JQE757" s="50"/>
      <c r="JQF757" s="50"/>
      <c r="JQG757" s="50"/>
      <c r="JQH757" s="50"/>
      <c r="JQI757" s="50"/>
      <c r="JQJ757" s="50"/>
      <c r="JQK757" s="50"/>
      <c r="JQL757" s="50"/>
      <c r="JQM757" s="50"/>
      <c r="JQN757" s="50"/>
      <c r="JQO757" s="50"/>
      <c r="JQP757" s="50"/>
      <c r="JQQ757" s="50"/>
      <c r="JQR757" s="50"/>
      <c r="JQS757" s="50"/>
      <c r="JQT757" s="50"/>
      <c r="JQU757" s="50"/>
      <c r="JQV757" s="50"/>
      <c r="JQW757" s="50"/>
      <c r="JQX757" s="50"/>
      <c r="JQY757" s="50"/>
      <c r="JQZ757" s="50"/>
      <c r="JRA757" s="50"/>
      <c r="JRB757" s="50"/>
      <c r="JRC757" s="50"/>
      <c r="JRD757" s="50"/>
      <c r="JRE757" s="50"/>
      <c r="JRF757" s="50"/>
      <c r="JRG757" s="50"/>
      <c r="JRH757" s="50"/>
      <c r="JRI757" s="50"/>
      <c r="JRJ757" s="50"/>
      <c r="JRK757" s="50"/>
      <c r="JRL757" s="50"/>
      <c r="JRM757" s="50"/>
      <c r="JRN757" s="50"/>
      <c r="JRO757" s="50"/>
      <c r="JRP757" s="50"/>
      <c r="JRQ757" s="50"/>
      <c r="JRR757" s="50"/>
      <c r="JRS757" s="50"/>
      <c r="JRT757" s="50"/>
      <c r="JRU757" s="50"/>
      <c r="JRV757" s="50"/>
      <c r="JRW757" s="50"/>
      <c r="JRX757" s="50"/>
      <c r="JRY757" s="50"/>
      <c r="JRZ757" s="50"/>
      <c r="JSA757" s="50"/>
      <c r="JSB757" s="50"/>
      <c r="JSC757" s="50"/>
      <c r="JSD757" s="50"/>
      <c r="JSE757" s="50"/>
      <c r="JSF757" s="50"/>
      <c r="JSG757" s="50"/>
      <c r="JSH757" s="50"/>
      <c r="JSI757" s="50"/>
      <c r="JSJ757" s="50"/>
      <c r="JSK757" s="50"/>
      <c r="JSL757" s="50"/>
      <c r="JSM757" s="50"/>
      <c r="JSN757" s="50"/>
      <c r="JSO757" s="50"/>
      <c r="JSP757" s="50"/>
      <c r="JSQ757" s="50"/>
      <c r="JSR757" s="50"/>
      <c r="JSS757" s="50"/>
      <c r="JST757" s="50"/>
      <c r="JSU757" s="50"/>
      <c r="JSV757" s="50"/>
      <c r="JSW757" s="50"/>
      <c r="JSX757" s="50"/>
      <c r="JSY757" s="50"/>
      <c r="JSZ757" s="50"/>
      <c r="JTA757" s="50"/>
      <c r="JTB757" s="50"/>
      <c r="JTC757" s="50"/>
      <c r="JTD757" s="50"/>
      <c r="JTE757" s="50"/>
      <c r="JTF757" s="50"/>
      <c r="JTG757" s="50"/>
      <c r="JTH757" s="50"/>
      <c r="JTI757" s="50"/>
      <c r="JTJ757" s="50"/>
      <c r="JTK757" s="50"/>
      <c r="JTL757" s="50"/>
      <c r="JTM757" s="50"/>
      <c r="JTN757" s="50"/>
      <c r="JTO757" s="50"/>
      <c r="JTP757" s="50"/>
      <c r="JTQ757" s="50"/>
      <c r="JTR757" s="50"/>
      <c r="JTS757" s="50"/>
      <c r="JTT757" s="50"/>
      <c r="JTU757" s="50"/>
      <c r="JTV757" s="50"/>
      <c r="JTW757" s="50"/>
      <c r="JTX757" s="50"/>
      <c r="JTY757" s="50"/>
      <c r="JTZ757" s="50"/>
      <c r="JUA757" s="50"/>
      <c r="JUB757" s="50"/>
      <c r="JUC757" s="50"/>
      <c r="JUD757" s="50"/>
      <c r="JUE757" s="50"/>
      <c r="JUF757" s="50"/>
      <c r="JUG757" s="50"/>
      <c r="JUH757" s="50"/>
      <c r="JUI757" s="50"/>
      <c r="JUJ757" s="50"/>
      <c r="JUK757" s="50"/>
      <c r="JUL757" s="50"/>
      <c r="JUM757" s="50"/>
      <c r="JUN757" s="50"/>
      <c r="JUO757" s="50"/>
      <c r="JUP757" s="50"/>
      <c r="JUQ757" s="50"/>
      <c r="JUR757" s="50"/>
      <c r="JUS757" s="50"/>
      <c r="JUT757" s="50"/>
      <c r="JUU757" s="50"/>
      <c r="JUV757" s="50"/>
      <c r="JUW757" s="50"/>
      <c r="JUX757" s="50"/>
      <c r="JUY757" s="50"/>
      <c r="JUZ757" s="50"/>
      <c r="JVA757" s="50"/>
      <c r="JVB757" s="50"/>
      <c r="JVC757" s="50"/>
      <c r="JVD757" s="50"/>
      <c r="JVE757" s="50"/>
      <c r="JVF757" s="50"/>
      <c r="JVG757" s="50"/>
      <c r="JVH757" s="50"/>
      <c r="JVI757" s="50"/>
      <c r="JVJ757" s="50"/>
      <c r="JVK757" s="50"/>
      <c r="JVL757" s="50"/>
      <c r="JVM757" s="50"/>
      <c r="JVN757" s="50"/>
      <c r="JVO757" s="50"/>
      <c r="JVP757" s="50"/>
      <c r="JVQ757" s="50"/>
      <c r="JVR757" s="50"/>
      <c r="JVS757" s="50"/>
      <c r="JVT757" s="50"/>
      <c r="JVU757" s="50"/>
      <c r="JVV757" s="50"/>
      <c r="JVW757" s="50"/>
      <c r="JVX757" s="50"/>
      <c r="JVY757" s="50"/>
      <c r="JVZ757" s="50"/>
      <c r="JWA757" s="50"/>
      <c r="JWB757" s="50"/>
      <c r="JWC757" s="50"/>
      <c r="JWD757" s="50"/>
      <c r="JWE757" s="50"/>
      <c r="JWF757" s="50"/>
      <c r="JWG757" s="50"/>
      <c r="JWH757" s="50"/>
      <c r="JWI757" s="50"/>
      <c r="JWJ757" s="50"/>
      <c r="JWK757" s="50"/>
      <c r="JWL757" s="50"/>
      <c r="JWM757" s="50"/>
      <c r="JWN757" s="50"/>
      <c r="JWO757" s="50"/>
      <c r="JWP757" s="50"/>
      <c r="JWQ757" s="50"/>
      <c r="JWR757" s="50"/>
      <c r="JWS757" s="50"/>
      <c r="JWT757" s="50"/>
      <c r="JWU757" s="50"/>
      <c r="JWV757" s="50"/>
      <c r="JWW757" s="50"/>
      <c r="JWX757" s="50"/>
      <c r="JWY757" s="50"/>
      <c r="JWZ757" s="50"/>
      <c r="JXA757" s="50"/>
      <c r="JXB757" s="50"/>
      <c r="JXC757" s="50"/>
      <c r="JXD757" s="50"/>
      <c r="JXE757" s="50"/>
      <c r="JXF757" s="50"/>
      <c r="JXG757" s="50"/>
      <c r="JXH757" s="50"/>
      <c r="JXI757" s="50"/>
      <c r="JXJ757" s="50"/>
      <c r="JXK757" s="50"/>
      <c r="JXL757" s="50"/>
      <c r="JXM757" s="50"/>
      <c r="JXN757" s="50"/>
      <c r="JXO757" s="50"/>
      <c r="JXP757" s="50"/>
      <c r="JXQ757" s="50"/>
      <c r="JXR757" s="50"/>
      <c r="JXS757" s="50"/>
      <c r="JXT757" s="50"/>
      <c r="JXU757" s="50"/>
      <c r="JXV757" s="50"/>
      <c r="JXW757" s="50"/>
      <c r="JXX757" s="50"/>
      <c r="JXY757" s="50"/>
      <c r="JXZ757" s="50"/>
      <c r="JYA757" s="50"/>
      <c r="JYB757" s="50"/>
      <c r="JYC757" s="50"/>
      <c r="JYD757" s="50"/>
      <c r="JYE757" s="50"/>
      <c r="JYF757" s="50"/>
      <c r="JYG757" s="50"/>
      <c r="JYH757" s="50"/>
      <c r="JYI757" s="50"/>
      <c r="JYJ757" s="50"/>
      <c r="JYK757" s="50"/>
      <c r="JYL757" s="50"/>
      <c r="JYM757" s="50"/>
      <c r="JYN757" s="50"/>
      <c r="JYP757" s="50"/>
      <c r="JYR757" s="50"/>
      <c r="JYS757" s="50"/>
      <c r="JYT757" s="50"/>
      <c r="JYU757" s="50"/>
      <c r="JYV757" s="50"/>
      <c r="JYW757" s="50"/>
      <c r="JYX757" s="50"/>
      <c r="JYY757" s="50"/>
      <c r="JZD757" s="50"/>
      <c r="JZE757" s="50"/>
      <c r="JZF757" s="50"/>
      <c r="JZG757" s="50"/>
      <c r="JZH757" s="50"/>
      <c r="JZI757" s="50"/>
      <c r="JZJ757" s="50"/>
      <c r="JZK757" s="50"/>
      <c r="JZL757" s="50"/>
      <c r="JZM757" s="50"/>
      <c r="JZN757" s="50"/>
      <c r="JZO757" s="50"/>
      <c r="JZP757" s="50"/>
      <c r="JZQ757" s="50"/>
      <c r="JZR757" s="50"/>
      <c r="JZS757" s="50"/>
      <c r="JZT757" s="50"/>
      <c r="JZU757" s="50"/>
      <c r="JZV757" s="50"/>
      <c r="JZW757" s="50"/>
      <c r="JZX757" s="50"/>
      <c r="JZY757" s="50"/>
      <c r="JZZ757" s="50"/>
      <c r="KAA757" s="50"/>
      <c r="KAB757" s="50"/>
      <c r="KAC757" s="50"/>
      <c r="KAD757" s="50"/>
      <c r="KAE757" s="50"/>
      <c r="KAF757" s="50"/>
      <c r="KAG757" s="50"/>
      <c r="KAH757" s="50"/>
      <c r="KAI757" s="50"/>
      <c r="KAJ757" s="50"/>
      <c r="KAK757" s="50"/>
      <c r="KAL757" s="50"/>
      <c r="KAM757" s="50"/>
      <c r="KAN757" s="50"/>
      <c r="KAO757" s="50"/>
      <c r="KAP757" s="50"/>
      <c r="KAQ757" s="50"/>
      <c r="KAR757" s="50"/>
      <c r="KAS757" s="50"/>
      <c r="KAT757" s="50"/>
      <c r="KAU757" s="50"/>
      <c r="KAV757" s="50"/>
      <c r="KAW757" s="50"/>
      <c r="KAX757" s="50"/>
      <c r="KAY757" s="50"/>
      <c r="KAZ757" s="50"/>
      <c r="KBA757" s="50"/>
      <c r="KBB757" s="50"/>
      <c r="KBC757" s="50"/>
      <c r="KBD757" s="50"/>
      <c r="KBE757" s="50"/>
      <c r="KBF757" s="50"/>
      <c r="KBG757" s="50"/>
      <c r="KBH757" s="50"/>
      <c r="KBI757" s="50"/>
      <c r="KBJ757" s="50"/>
      <c r="KBK757" s="50"/>
      <c r="KBL757" s="50"/>
      <c r="KBM757" s="50"/>
      <c r="KBN757" s="50"/>
      <c r="KBO757" s="50"/>
      <c r="KBP757" s="50"/>
      <c r="KBQ757" s="50"/>
      <c r="KBR757" s="50"/>
      <c r="KBS757" s="50"/>
      <c r="KBT757" s="50"/>
      <c r="KBU757" s="50"/>
      <c r="KBV757" s="50"/>
      <c r="KBW757" s="50"/>
      <c r="KBX757" s="50"/>
      <c r="KBY757" s="50"/>
      <c r="KBZ757" s="50"/>
      <c r="KCA757" s="50"/>
      <c r="KCB757" s="50"/>
      <c r="KCC757" s="50"/>
      <c r="KCD757" s="50"/>
      <c r="KCE757" s="50"/>
      <c r="KCF757" s="50"/>
      <c r="KCG757" s="50"/>
      <c r="KCH757" s="50"/>
      <c r="KCI757" s="50"/>
      <c r="KCJ757" s="50"/>
      <c r="KCK757" s="50"/>
      <c r="KCL757" s="50"/>
      <c r="KCM757" s="50"/>
      <c r="KCN757" s="50"/>
      <c r="KCO757" s="50"/>
      <c r="KCP757" s="50"/>
      <c r="KCQ757" s="50"/>
      <c r="KCR757" s="50"/>
      <c r="KCS757" s="50"/>
      <c r="KCT757" s="50"/>
      <c r="KCU757" s="50"/>
      <c r="KCV757" s="50"/>
      <c r="KCW757" s="50"/>
      <c r="KCX757" s="50"/>
      <c r="KCY757" s="50"/>
      <c r="KCZ757" s="50"/>
      <c r="KDA757" s="50"/>
      <c r="KDB757" s="50"/>
      <c r="KDC757" s="50"/>
      <c r="KDD757" s="50"/>
      <c r="KDE757" s="50"/>
      <c r="KDF757" s="50"/>
      <c r="KDG757" s="50"/>
      <c r="KDH757" s="50"/>
      <c r="KDI757" s="50"/>
      <c r="KDJ757" s="50"/>
      <c r="KDK757" s="50"/>
      <c r="KDL757" s="50"/>
      <c r="KDM757" s="50"/>
      <c r="KDN757" s="50"/>
      <c r="KDO757" s="50"/>
      <c r="KDP757" s="50"/>
      <c r="KDQ757" s="50"/>
      <c r="KDR757" s="50"/>
      <c r="KDS757" s="50"/>
      <c r="KDT757" s="50"/>
      <c r="KDU757" s="50"/>
      <c r="KDV757" s="50"/>
      <c r="KDW757" s="50"/>
      <c r="KDX757" s="50"/>
      <c r="KDY757" s="50"/>
      <c r="KDZ757" s="50"/>
      <c r="KEA757" s="50"/>
      <c r="KEB757" s="50"/>
      <c r="KEC757" s="50"/>
      <c r="KED757" s="50"/>
      <c r="KEE757" s="50"/>
      <c r="KEF757" s="50"/>
      <c r="KEG757" s="50"/>
      <c r="KEH757" s="50"/>
      <c r="KEI757" s="50"/>
      <c r="KEJ757" s="50"/>
      <c r="KEK757" s="50"/>
      <c r="KEL757" s="50"/>
      <c r="KEM757" s="50"/>
      <c r="KEN757" s="50"/>
      <c r="KEO757" s="50"/>
      <c r="KEP757" s="50"/>
      <c r="KEQ757" s="50"/>
      <c r="KER757" s="50"/>
      <c r="KES757" s="50"/>
      <c r="KET757" s="50"/>
      <c r="KEU757" s="50"/>
      <c r="KEV757" s="50"/>
      <c r="KEW757" s="50"/>
      <c r="KEX757" s="50"/>
      <c r="KEY757" s="50"/>
      <c r="KEZ757" s="50"/>
      <c r="KFA757" s="50"/>
      <c r="KFB757" s="50"/>
      <c r="KFC757" s="50"/>
      <c r="KFD757" s="50"/>
      <c r="KFE757" s="50"/>
      <c r="KFF757" s="50"/>
      <c r="KFG757" s="50"/>
      <c r="KFH757" s="50"/>
      <c r="KFI757" s="50"/>
      <c r="KFJ757" s="50"/>
      <c r="KFK757" s="50"/>
      <c r="KFL757" s="50"/>
      <c r="KFM757" s="50"/>
      <c r="KFN757" s="50"/>
      <c r="KFO757" s="50"/>
      <c r="KFP757" s="50"/>
      <c r="KFQ757" s="50"/>
      <c r="KFR757" s="50"/>
      <c r="KFS757" s="50"/>
      <c r="KFT757" s="50"/>
      <c r="KFU757" s="50"/>
      <c r="KFV757" s="50"/>
      <c r="KFW757" s="50"/>
      <c r="KFX757" s="50"/>
      <c r="KFY757" s="50"/>
      <c r="KFZ757" s="50"/>
      <c r="KGA757" s="50"/>
      <c r="KGB757" s="50"/>
      <c r="KGC757" s="50"/>
      <c r="KGD757" s="50"/>
      <c r="KGE757" s="50"/>
      <c r="KGF757" s="50"/>
      <c r="KGG757" s="50"/>
      <c r="KGH757" s="50"/>
      <c r="KGI757" s="50"/>
      <c r="KGJ757" s="50"/>
      <c r="KGK757" s="50"/>
      <c r="KGL757" s="50"/>
      <c r="KGM757" s="50"/>
      <c r="KGN757" s="50"/>
      <c r="KGO757" s="50"/>
      <c r="KGP757" s="50"/>
      <c r="KGQ757" s="50"/>
      <c r="KGR757" s="50"/>
      <c r="KGS757" s="50"/>
      <c r="KGT757" s="50"/>
      <c r="KGU757" s="50"/>
      <c r="KGV757" s="50"/>
      <c r="KGW757" s="50"/>
      <c r="KGX757" s="50"/>
      <c r="KGY757" s="50"/>
      <c r="KGZ757" s="50"/>
      <c r="KHA757" s="50"/>
      <c r="KHB757" s="50"/>
      <c r="KHC757" s="50"/>
      <c r="KHD757" s="50"/>
      <c r="KHE757" s="50"/>
      <c r="KHF757" s="50"/>
      <c r="KHG757" s="50"/>
      <c r="KHH757" s="50"/>
      <c r="KHI757" s="50"/>
      <c r="KHJ757" s="50"/>
      <c r="KHK757" s="50"/>
      <c r="KHL757" s="50"/>
      <c r="KHM757" s="50"/>
      <c r="KHN757" s="50"/>
      <c r="KHO757" s="50"/>
      <c r="KHP757" s="50"/>
      <c r="KHQ757" s="50"/>
      <c r="KHR757" s="50"/>
      <c r="KHS757" s="50"/>
      <c r="KHT757" s="50"/>
      <c r="KHU757" s="50"/>
      <c r="KHV757" s="50"/>
      <c r="KHW757" s="50"/>
      <c r="KHX757" s="50"/>
      <c r="KHY757" s="50"/>
      <c r="KHZ757" s="50"/>
      <c r="KIA757" s="50"/>
      <c r="KIB757" s="50"/>
      <c r="KIC757" s="50"/>
      <c r="KID757" s="50"/>
      <c r="KIE757" s="50"/>
      <c r="KIF757" s="50"/>
      <c r="KIG757" s="50"/>
      <c r="KIH757" s="50"/>
      <c r="KII757" s="50"/>
      <c r="KIJ757" s="50"/>
      <c r="KIL757" s="50"/>
      <c r="KIN757" s="50"/>
      <c r="KIO757" s="50"/>
      <c r="KIP757" s="50"/>
      <c r="KIQ757" s="50"/>
      <c r="KIR757" s="50"/>
      <c r="KIS757" s="50"/>
      <c r="KIT757" s="50"/>
      <c r="KIU757" s="50"/>
      <c r="KIZ757" s="50"/>
      <c r="KJA757" s="50"/>
      <c r="KJB757" s="50"/>
      <c r="KJC757" s="50"/>
      <c r="KJD757" s="50"/>
      <c r="KJE757" s="50"/>
      <c r="KJF757" s="50"/>
      <c r="KJG757" s="50"/>
      <c r="KJH757" s="50"/>
      <c r="KJI757" s="50"/>
      <c r="KJJ757" s="50"/>
      <c r="KJK757" s="50"/>
      <c r="KJL757" s="50"/>
      <c r="KJM757" s="50"/>
      <c r="KJN757" s="50"/>
      <c r="KJO757" s="50"/>
      <c r="KJP757" s="50"/>
      <c r="KJQ757" s="50"/>
      <c r="KJR757" s="50"/>
      <c r="KJS757" s="50"/>
      <c r="KJT757" s="50"/>
      <c r="KJU757" s="50"/>
      <c r="KJV757" s="50"/>
      <c r="KJW757" s="50"/>
      <c r="KJX757" s="50"/>
      <c r="KJY757" s="50"/>
      <c r="KJZ757" s="50"/>
      <c r="KKA757" s="50"/>
      <c r="KKB757" s="50"/>
      <c r="KKC757" s="50"/>
      <c r="KKD757" s="50"/>
      <c r="KKE757" s="50"/>
      <c r="KKF757" s="50"/>
      <c r="KKG757" s="50"/>
      <c r="KKH757" s="50"/>
      <c r="KKI757" s="50"/>
      <c r="KKJ757" s="50"/>
      <c r="KKK757" s="50"/>
      <c r="KKL757" s="50"/>
      <c r="KKM757" s="50"/>
      <c r="KKN757" s="50"/>
      <c r="KKO757" s="50"/>
      <c r="KKP757" s="50"/>
      <c r="KKQ757" s="50"/>
      <c r="KKR757" s="50"/>
      <c r="KKS757" s="50"/>
      <c r="KKT757" s="50"/>
      <c r="KKU757" s="50"/>
      <c r="KKV757" s="50"/>
      <c r="KKW757" s="50"/>
      <c r="KKX757" s="50"/>
      <c r="KKY757" s="50"/>
      <c r="KKZ757" s="50"/>
      <c r="KLA757" s="50"/>
      <c r="KLB757" s="50"/>
      <c r="KLC757" s="50"/>
      <c r="KLD757" s="50"/>
      <c r="KLE757" s="50"/>
      <c r="KLF757" s="50"/>
      <c r="KLG757" s="50"/>
      <c r="KLH757" s="50"/>
      <c r="KLI757" s="50"/>
      <c r="KLJ757" s="50"/>
      <c r="KLK757" s="50"/>
      <c r="KLL757" s="50"/>
      <c r="KLM757" s="50"/>
      <c r="KLN757" s="50"/>
      <c r="KLO757" s="50"/>
      <c r="KLP757" s="50"/>
      <c r="KLQ757" s="50"/>
      <c r="KLR757" s="50"/>
      <c r="KLS757" s="50"/>
      <c r="KLT757" s="50"/>
      <c r="KLU757" s="50"/>
      <c r="KLV757" s="50"/>
      <c r="KLW757" s="50"/>
      <c r="KLX757" s="50"/>
      <c r="KLY757" s="50"/>
      <c r="KLZ757" s="50"/>
      <c r="KMA757" s="50"/>
      <c r="KMB757" s="50"/>
      <c r="KMC757" s="50"/>
      <c r="KMD757" s="50"/>
      <c r="KME757" s="50"/>
      <c r="KMF757" s="50"/>
      <c r="KMG757" s="50"/>
      <c r="KMH757" s="50"/>
      <c r="KMI757" s="50"/>
      <c r="KMJ757" s="50"/>
      <c r="KMK757" s="50"/>
      <c r="KML757" s="50"/>
      <c r="KMM757" s="50"/>
      <c r="KMN757" s="50"/>
      <c r="KMO757" s="50"/>
      <c r="KMP757" s="50"/>
      <c r="KMQ757" s="50"/>
      <c r="KMR757" s="50"/>
      <c r="KMS757" s="50"/>
      <c r="KMT757" s="50"/>
      <c r="KMU757" s="50"/>
      <c r="KMV757" s="50"/>
      <c r="KMW757" s="50"/>
      <c r="KMX757" s="50"/>
      <c r="KMY757" s="50"/>
      <c r="KMZ757" s="50"/>
      <c r="KNA757" s="50"/>
      <c r="KNB757" s="50"/>
      <c r="KNC757" s="50"/>
      <c r="KND757" s="50"/>
      <c r="KNE757" s="50"/>
      <c r="KNF757" s="50"/>
      <c r="KNG757" s="50"/>
      <c r="KNH757" s="50"/>
      <c r="KNI757" s="50"/>
      <c r="KNJ757" s="50"/>
      <c r="KNK757" s="50"/>
      <c r="KNL757" s="50"/>
      <c r="KNM757" s="50"/>
      <c r="KNN757" s="50"/>
      <c r="KNO757" s="50"/>
      <c r="KNP757" s="50"/>
      <c r="KNQ757" s="50"/>
      <c r="KNR757" s="50"/>
      <c r="KNS757" s="50"/>
      <c r="KNT757" s="50"/>
      <c r="KNU757" s="50"/>
      <c r="KNV757" s="50"/>
      <c r="KNW757" s="50"/>
      <c r="KNX757" s="50"/>
      <c r="KNY757" s="50"/>
      <c r="KNZ757" s="50"/>
      <c r="KOA757" s="50"/>
      <c r="KOB757" s="50"/>
      <c r="KOC757" s="50"/>
      <c r="KOD757" s="50"/>
      <c r="KOE757" s="50"/>
      <c r="KOF757" s="50"/>
      <c r="KOG757" s="50"/>
      <c r="KOH757" s="50"/>
      <c r="KOI757" s="50"/>
      <c r="KOJ757" s="50"/>
      <c r="KOK757" s="50"/>
      <c r="KOL757" s="50"/>
      <c r="KOM757" s="50"/>
      <c r="KON757" s="50"/>
      <c r="KOO757" s="50"/>
      <c r="KOP757" s="50"/>
      <c r="KOQ757" s="50"/>
      <c r="KOR757" s="50"/>
      <c r="KOS757" s="50"/>
      <c r="KOT757" s="50"/>
      <c r="KOU757" s="50"/>
      <c r="KOV757" s="50"/>
      <c r="KOW757" s="50"/>
      <c r="KOX757" s="50"/>
      <c r="KOY757" s="50"/>
      <c r="KOZ757" s="50"/>
      <c r="KPA757" s="50"/>
      <c r="KPB757" s="50"/>
      <c r="KPC757" s="50"/>
      <c r="KPD757" s="50"/>
      <c r="KPE757" s="50"/>
      <c r="KPF757" s="50"/>
      <c r="KPG757" s="50"/>
      <c r="KPH757" s="50"/>
      <c r="KPI757" s="50"/>
      <c r="KPJ757" s="50"/>
      <c r="KPK757" s="50"/>
      <c r="KPL757" s="50"/>
      <c r="KPM757" s="50"/>
      <c r="KPN757" s="50"/>
      <c r="KPO757" s="50"/>
      <c r="KPP757" s="50"/>
      <c r="KPQ757" s="50"/>
      <c r="KPR757" s="50"/>
      <c r="KPS757" s="50"/>
      <c r="KPT757" s="50"/>
      <c r="KPU757" s="50"/>
      <c r="KPV757" s="50"/>
      <c r="KPW757" s="50"/>
      <c r="KPX757" s="50"/>
      <c r="KPY757" s="50"/>
      <c r="KPZ757" s="50"/>
      <c r="KQA757" s="50"/>
      <c r="KQB757" s="50"/>
      <c r="KQC757" s="50"/>
      <c r="KQD757" s="50"/>
      <c r="KQE757" s="50"/>
      <c r="KQF757" s="50"/>
      <c r="KQG757" s="50"/>
      <c r="KQH757" s="50"/>
      <c r="KQI757" s="50"/>
      <c r="KQJ757" s="50"/>
      <c r="KQK757" s="50"/>
      <c r="KQL757" s="50"/>
      <c r="KQM757" s="50"/>
      <c r="KQN757" s="50"/>
      <c r="KQO757" s="50"/>
      <c r="KQP757" s="50"/>
      <c r="KQQ757" s="50"/>
      <c r="KQR757" s="50"/>
      <c r="KQS757" s="50"/>
      <c r="KQT757" s="50"/>
      <c r="KQU757" s="50"/>
      <c r="KQV757" s="50"/>
      <c r="KQW757" s="50"/>
      <c r="KQX757" s="50"/>
      <c r="KQY757" s="50"/>
      <c r="KQZ757" s="50"/>
      <c r="KRA757" s="50"/>
      <c r="KRB757" s="50"/>
      <c r="KRC757" s="50"/>
      <c r="KRD757" s="50"/>
      <c r="KRE757" s="50"/>
      <c r="KRF757" s="50"/>
      <c r="KRG757" s="50"/>
      <c r="KRH757" s="50"/>
      <c r="KRI757" s="50"/>
      <c r="KRJ757" s="50"/>
      <c r="KRK757" s="50"/>
      <c r="KRL757" s="50"/>
      <c r="KRM757" s="50"/>
      <c r="KRN757" s="50"/>
      <c r="KRO757" s="50"/>
      <c r="KRP757" s="50"/>
      <c r="KRQ757" s="50"/>
      <c r="KRR757" s="50"/>
      <c r="KRS757" s="50"/>
      <c r="KRT757" s="50"/>
      <c r="KRU757" s="50"/>
      <c r="KRV757" s="50"/>
      <c r="KRW757" s="50"/>
      <c r="KRX757" s="50"/>
      <c r="KRY757" s="50"/>
      <c r="KRZ757" s="50"/>
      <c r="KSA757" s="50"/>
      <c r="KSB757" s="50"/>
      <c r="KSC757" s="50"/>
      <c r="KSD757" s="50"/>
      <c r="KSE757" s="50"/>
      <c r="KSF757" s="50"/>
      <c r="KSH757" s="50"/>
      <c r="KSJ757" s="50"/>
      <c r="KSK757" s="50"/>
      <c r="KSL757" s="50"/>
      <c r="KSM757" s="50"/>
      <c r="KSN757" s="50"/>
      <c r="KSO757" s="50"/>
      <c r="KSP757" s="50"/>
      <c r="KSQ757" s="50"/>
      <c r="KSV757" s="50"/>
      <c r="KSW757" s="50"/>
      <c r="KSX757" s="50"/>
      <c r="KSY757" s="50"/>
      <c r="KSZ757" s="50"/>
      <c r="KTA757" s="50"/>
      <c r="KTB757" s="50"/>
      <c r="KTC757" s="50"/>
      <c r="KTD757" s="50"/>
      <c r="KTE757" s="50"/>
      <c r="KTF757" s="50"/>
      <c r="KTG757" s="50"/>
      <c r="KTH757" s="50"/>
      <c r="KTI757" s="50"/>
      <c r="KTJ757" s="50"/>
      <c r="KTK757" s="50"/>
      <c r="KTL757" s="50"/>
      <c r="KTM757" s="50"/>
      <c r="KTN757" s="50"/>
      <c r="KTO757" s="50"/>
      <c r="KTP757" s="50"/>
      <c r="KTQ757" s="50"/>
      <c r="KTR757" s="50"/>
      <c r="KTS757" s="50"/>
      <c r="KTT757" s="50"/>
      <c r="KTU757" s="50"/>
      <c r="KTV757" s="50"/>
      <c r="KTW757" s="50"/>
      <c r="KTX757" s="50"/>
      <c r="KTY757" s="50"/>
      <c r="KTZ757" s="50"/>
      <c r="KUA757" s="50"/>
      <c r="KUB757" s="50"/>
      <c r="KUC757" s="50"/>
      <c r="KUD757" s="50"/>
      <c r="KUE757" s="50"/>
      <c r="KUF757" s="50"/>
      <c r="KUG757" s="50"/>
      <c r="KUH757" s="50"/>
      <c r="KUI757" s="50"/>
      <c r="KUJ757" s="50"/>
      <c r="KUK757" s="50"/>
      <c r="KUL757" s="50"/>
      <c r="KUM757" s="50"/>
      <c r="KUN757" s="50"/>
      <c r="KUO757" s="50"/>
      <c r="KUP757" s="50"/>
      <c r="KUQ757" s="50"/>
      <c r="KUR757" s="50"/>
      <c r="KUS757" s="50"/>
      <c r="KUT757" s="50"/>
      <c r="KUU757" s="50"/>
      <c r="KUV757" s="50"/>
      <c r="KUW757" s="50"/>
      <c r="KUX757" s="50"/>
      <c r="KUY757" s="50"/>
      <c r="KUZ757" s="50"/>
      <c r="KVA757" s="50"/>
      <c r="KVB757" s="50"/>
      <c r="KVC757" s="50"/>
      <c r="KVD757" s="50"/>
      <c r="KVE757" s="50"/>
      <c r="KVF757" s="50"/>
      <c r="KVG757" s="50"/>
      <c r="KVH757" s="50"/>
      <c r="KVI757" s="50"/>
      <c r="KVJ757" s="50"/>
      <c r="KVK757" s="50"/>
      <c r="KVL757" s="50"/>
      <c r="KVM757" s="50"/>
      <c r="KVN757" s="50"/>
      <c r="KVO757" s="50"/>
      <c r="KVP757" s="50"/>
      <c r="KVQ757" s="50"/>
      <c r="KVR757" s="50"/>
      <c r="KVS757" s="50"/>
      <c r="KVT757" s="50"/>
      <c r="KVU757" s="50"/>
      <c r="KVV757" s="50"/>
      <c r="KVW757" s="50"/>
      <c r="KVX757" s="50"/>
      <c r="KVY757" s="50"/>
      <c r="KVZ757" s="50"/>
      <c r="KWA757" s="50"/>
      <c r="KWB757" s="50"/>
      <c r="KWC757" s="50"/>
      <c r="KWD757" s="50"/>
      <c r="KWE757" s="50"/>
      <c r="KWF757" s="50"/>
      <c r="KWG757" s="50"/>
      <c r="KWH757" s="50"/>
      <c r="KWI757" s="50"/>
      <c r="KWJ757" s="50"/>
      <c r="KWK757" s="50"/>
      <c r="KWL757" s="50"/>
      <c r="KWM757" s="50"/>
      <c r="KWN757" s="50"/>
      <c r="KWO757" s="50"/>
      <c r="KWP757" s="50"/>
      <c r="KWQ757" s="50"/>
      <c r="KWR757" s="50"/>
      <c r="KWS757" s="50"/>
      <c r="KWT757" s="50"/>
      <c r="KWU757" s="50"/>
      <c r="KWV757" s="50"/>
      <c r="KWW757" s="50"/>
      <c r="KWX757" s="50"/>
      <c r="KWY757" s="50"/>
      <c r="KWZ757" s="50"/>
      <c r="KXA757" s="50"/>
      <c r="KXB757" s="50"/>
      <c r="KXC757" s="50"/>
      <c r="KXD757" s="50"/>
      <c r="KXE757" s="50"/>
      <c r="KXF757" s="50"/>
      <c r="KXG757" s="50"/>
      <c r="KXH757" s="50"/>
      <c r="KXI757" s="50"/>
      <c r="KXJ757" s="50"/>
      <c r="KXK757" s="50"/>
      <c r="KXL757" s="50"/>
      <c r="KXM757" s="50"/>
      <c r="KXN757" s="50"/>
      <c r="KXO757" s="50"/>
      <c r="KXP757" s="50"/>
      <c r="KXQ757" s="50"/>
      <c r="KXR757" s="50"/>
      <c r="KXS757" s="50"/>
      <c r="KXT757" s="50"/>
      <c r="KXU757" s="50"/>
      <c r="KXV757" s="50"/>
      <c r="KXW757" s="50"/>
      <c r="KXX757" s="50"/>
      <c r="KXY757" s="50"/>
      <c r="KXZ757" s="50"/>
      <c r="KYA757" s="50"/>
      <c r="KYB757" s="50"/>
      <c r="KYC757" s="50"/>
      <c r="KYD757" s="50"/>
      <c r="KYE757" s="50"/>
      <c r="KYF757" s="50"/>
      <c r="KYG757" s="50"/>
      <c r="KYH757" s="50"/>
      <c r="KYI757" s="50"/>
      <c r="KYJ757" s="50"/>
      <c r="KYK757" s="50"/>
      <c r="KYL757" s="50"/>
      <c r="KYM757" s="50"/>
      <c r="KYN757" s="50"/>
      <c r="KYO757" s="50"/>
      <c r="KYP757" s="50"/>
      <c r="KYQ757" s="50"/>
      <c r="KYR757" s="50"/>
      <c r="KYS757" s="50"/>
      <c r="KYT757" s="50"/>
      <c r="KYU757" s="50"/>
      <c r="KYV757" s="50"/>
      <c r="KYW757" s="50"/>
      <c r="KYX757" s="50"/>
      <c r="KYY757" s="50"/>
      <c r="KYZ757" s="50"/>
      <c r="KZA757" s="50"/>
      <c r="KZB757" s="50"/>
      <c r="KZC757" s="50"/>
      <c r="KZD757" s="50"/>
      <c r="KZE757" s="50"/>
      <c r="KZF757" s="50"/>
      <c r="KZG757" s="50"/>
      <c r="KZH757" s="50"/>
      <c r="KZI757" s="50"/>
      <c r="KZJ757" s="50"/>
      <c r="KZK757" s="50"/>
      <c r="KZL757" s="50"/>
      <c r="KZM757" s="50"/>
      <c r="KZN757" s="50"/>
      <c r="KZO757" s="50"/>
      <c r="KZP757" s="50"/>
      <c r="KZQ757" s="50"/>
      <c r="KZR757" s="50"/>
      <c r="KZS757" s="50"/>
      <c r="KZT757" s="50"/>
      <c r="KZU757" s="50"/>
      <c r="KZV757" s="50"/>
      <c r="KZW757" s="50"/>
      <c r="KZX757" s="50"/>
      <c r="KZY757" s="50"/>
      <c r="KZZ757" s="50"/>
      <c r="LAA757" s="50"/>
      <c r="LAB757" s="50"/>
      <c r="LAC757" s="50"/>
      <c r="LAD757" s="50"/>
      <c r="LAE757" s="50"/>
      <c r="LAF757" s="50"/>
      <c r="LAG757" s="50"/>
      <c r="LAH757" s="50"/>
      <c r="LAI757" s="50"/>
      <c r="LAJ757" s="50"/>
      <c r="LAK757" s="50"/>
      <c r="LAL757" s="50"/>
      <c r="LAM757" s="50"/>
      <c r="LAN757" s="50"/>
      <c r="LAO757" s="50"/>
      <c r="LAP757" s="50"/>
      <c r="LAQ757" s="50"/>
      <c r="LAR757" s="50"/>
      <c r="LAS757" s="50"/>
      <c r="LAT757" s="50"/>
      <c r="LAU757" s="50"/>
      <c r="LAV757" s="50"/>
      <c r="LAW757" s="50"/>
      <c r="LAX757" s="50"/>
      <c r="LAY757" s="50"/>
      <c r="LAZ757" s="50"/>
      <c r="LBA757" s="50"/>
      <c r="LBB757" s="50"/>
      <c r="LBC757" s="50"/>
      <c r="LBD757" s="50"/>
      <c r="LBE757" s="50"/>
      <c r="LBF757" s="50"/>
      <c r="LBG757" s="50"/>
      <c r="LBH757" s="50"/>
      <c r="LBI757" s="50"/>
      <c r="LBJ757" s="50"/>
      <c r="LBK757" s="50"/>
      <c r="LBL757" s="50"/>
      <c r="LBM757" s="50"/>
      <c r="LBN757" s="50"/>
      <c r="LBO757" s="50"/>
      <c r="LBP757" s="50"/>
      <c r="LBQ757" s="50"/>
      <c r="LBR757" s="50"/>
      <c r="LBS757" s="50"/>
      <c r="LBT757" s="50"/>
      <c r="LBU757" s="50"/>
      <c r="LBV757" s="50"/>
      <c r="LBW757" s="50"/>
      <c r="LBX757" s="50"/>
      <c r="LBY757" s="50"/>
      <c r="LBZ757" s="50"/>
      <c r="LCA757" s="50"/>
      <c r="LCB757" s="50"/>
      <c r="LCD757" s="50"/>
      <c r="LCF757" s="50"/>
      <c r="LCG757" s="50"/>
      <c r="LCH757" s="50"/>
      <c r="LCI757" s="50"/>
      <c r="LCJ757" s="50"/>
      <c r="LCK757" s="50"/>
      <c r="LCL757" s="50"/>
      <c r="LCM757" s="50"/>
      <c r="LCR757" s="50"/>
      <c r="LCS757" s="50"/>
      <c r="LCT757" s="50"/>
      <c r="LCU757" s="50"/>
      <c r="LCV757" s="50"/>
      <c r="LCW757" s="50"/>
      <c r="LCX757" s="50"/>
      <c r="LCY757" s="50"/>
      <c r="LCZ757" s="50"/>
      <c r="LDA757" s="50"/>
      <c r="LDB757" s="50"/>
      <c r="LDC757" s="50"/>
      <c r="LDD757" s="50"/>
      <c r="LDE757" s="50"/>
      <c r="LDF757" s="50"/>
      <c r="LDG757" s="50"/>
      <c r="LDH757" s="50"/>
      <c r="LDI757" s="50"/>
      <c r="LDJ757" s="50"/>
      <c r="LDK757" s="50"/>
      <c r="LDL757" s="50"/>
      <c r="LDM757" s="50"/>
      <c r="LDN757" s="50"/>
      <c r="LDO757" s="50"/>
      <c r="LDP757" s="50"/>
      <c r="LDQ757" s="50"/>
      <c r="LDR757" s="50"/>
      <c r="LDS757" s="50"/>
      <c r="LDT757" s="50"/>
      <c r="LDU757" s="50"/>
      <c r="LDV757" s="50"/>
      <c r="LDW757" s="50"/>
      <c r="LDX757" s="50"/>
      <c r="LDY757" s="50"/>
      <c r="LDZ757" s="50"/>
      <c r="LEA757" s="50"/>
      <c r="LEB757" s="50"/>
      <c r="LEC757" s="50"/>
      <c r="LED757" s="50"/>
      <c r="LEE757" s="50"/>
      <c r="LEF757" s="50"/>
      <c r="LEG757" s="50"/>
      <c r="LEH757" s="50"/>
      <c r="LEI757" s="50"/>
      <c r="LEJ757" s="50"/>
      <c r="LEK757" s="50"/>
      <c r="LEL757" s="50"/>
      <c r="LEM757" s="50"/>
      <c r="LEN757" s="50"/>
      <c r="LEO757" s="50"/>
      <c r="LEP757" s="50"/>
      <c r="LEQ757" s="50"/>
      <c r="LER757" s="50"/>
      <c r="LES757" s="50"/>
      <c r="LET757" s="50"/>
      <c r="LEU757" s="50"/>
      <c r="LEV757" s="50"/>
      <c r="LEW757" s="50"/>
      <c r="LEX757" s="50"/>
      <c r="LEY757" s="50"/>
      <c r="LEZ757" s="50"/>
      <c r="LFA757" s="50"/>
      <c r="LFB757" s="50"/>
      <c r="LFC757" s="50"/>
      <c r="LFD757" s="50"/>
      <c r="LFE757" s="50"/>
      <c r="LFF757" s="50"/>
      <c r="LFG757" s="50"/>
      <c r="LFH757" s="50"/>
      <c r="LFI757" s="50"/>
      <c r="LFJ757" s="50"/>
      <c r="LFK757" s="50"/>
      <c r="LFL757" s="50"/>
      <c r="LFM757" s="50"/>
      <c r="LFN757" s="50"/>
      <c r="LFO757" s="50"/>
      <c r="LFP757" s="50"/>
      <c r="LFQ757" s="50"/>
      <c r="LFR757" s="50"/>
      <c r="LFS757" s="50"/>
      <c r="LFT757" s="50"/>
      <c r="LFU757" s="50"/>
      <c r="LFV757" s="50"/>
      <c r="LFW757" s="50"/>
      <c r="LFX757" s="50"/>
      <c r="LFY757" s="50"/>
      <c r="LFZ757" s="50"/>
      <c r="LGA757" s="50"/>
      <c r="LGB757" s="50"/>
      <c r="LGC757" s="50"/>
      <c r="LGD757" s="50"/>
      <c r="LGE757" s="50"/>
      <c r="LGF757" s="50"/>
      <c r="LGG757" s="50"/>
      <c r="LGH757" s="50"/>
      <c r="LGI757" s="50"/>
      <c r="LGJ757" s="50"/>
      <c r="LGK757" s="50"/>
      <c r="LGL757" s="50"/>
      <c r="LGM757" s="50"/>
      <c r="LGN757" s="50"/>
      <c r="LGO757" s="50"/>
      <c r="LGP757" s="50"/>
      <c r="LGQ757" s="50"/>
      <c r="LGR757" s="50"/>
      <c r="LGS757" s="50"/>
      <c r="LGT757" s="50"/>
      <c r="LGU757" s="50"/>
      <c r="LGV757" s="50"/>
      <c r="LGW757" s="50"/>
      <c r="LGX757" s="50"/>
      <c r="LGY757" s="50"/>
      <c r="LGZ757" s="50"/>
      <c r="LHA757" s="50"/>
      <c r="LHB757" s="50"/>
      <c r="LHC757" s="50"/>
      <c r="LHD757" s="50"/>
      <c r="LHE757" s="50"/>
      <c r="LHF757" s="50"/>
      <c r="LHG757" s="50"/>
      <c r="LHH757" s="50"/>
      <c r="LHI757" s="50"/>
      <c r="LHJ757" s="50"/>
      <c r="LHK757" s="50"/>
      <c r="LHL757" s="50"/>
      <c r="LHM757" s="50"/>
      <c r="LHN757" s="50"/>
      <c r="LHO757" s="50"/>
      <c r="LHP757" s="50"/>
      <c r="LHQ757" s="50"/>
      <c r="LHR757" s="50"/>
      <c r="LHS757" s="50"/>
      <c r="LHT757" s="50"/>
      <c r="LHU757" s="50"/>
      <c r="LHV757" s="50"/>
      <c r="LHW757" s="50"/>
      <c r="LHX757" s="50"/>
      <c r="LHY757" s="50"/>
      <c r="LHZ757" s="50"/>
      <c r="LIA757" s="50"/>
      <c r="LIB757" s="50"/>
      <c r="LIC757" s="50"/>
      <c r="LID757" s="50"/>
      <c r="LIE757" s="50"/>
      <c r="LIF757" s="50"/>
      <c r="LIG757" s="50"/>
      <c r="LIH757" s="50"/>
      <c r="LII757" s="50"/>
      <c r="LIJ757" s="50"/>
      <c r="LIK757" s="50"/>
      <c r="LIL757" s="50"/>
      <c r="LIM757" s="50"/>
      <c r="LIN757" s="50"/>
      <c r="LIO757" s="50"/>
      <c r="LIP757" s="50"/>
      <c r="LIQ757" s="50"/>
      <c r="LIR757" s="50"/>
      <c r="LIS757" s="50"/>
      <c r="LIT757" s="50"/>
      <c r="LIU757" s="50"/>
      <c r="LIV757" s="50"/>
      <c r="LIW757" s="50"/>
      <c r="LIX757" s="50"/>
      <c r="LIY757" s="50"/>
      <c r="LIZ757" s="50"/>
      <c r="LJA757" s="50"/>
      <c r="LJB757" s="50"/>
      <c r="LJC757" s="50"/>
      <c r="LJD757" s="50"/>
      <c r="LJE757" s="50"/>
      <c r="LJF757" s="50"/>
      <c r="LJG757" s="50"/>
      <c r="LJH757" s="50"/>
      <c r="LJI757" s="50"/>
      <c r="LJJ757" s="50"/>
      <c r="LJK757" s="50"/>
      <c r="LJL757" s="50"/>
      <c r="LJM757" s="50"/>
      <c r="LJN757" s="50"/>
      <c r="LJO757" s="50"/>
      <c r="LJP757" s="50"/>
      <c r="LJQ757" s="50"/>
      <c r="LJR757" s="50"/>
      <c r="LJS757" s="50"/>
      <c r="LJT757" s="50"/>
      <c r="LJU757" s="50"/>
      <c r="LJV757" s="50"/>
      <c r="LJW757" s="50"/>
      <c r="LJX757" s="50"/>
      <c r="LJY757" s="50"/>
      <c r="LJZ757" s="50"/>
      <c r="LKA757" s="50"/>
      <c r="LKB757" s="50"/>
      <c r="LKC757" s="50"/>
      <c r="LKD757" s="50"/>
      <c r="LKE757" s="50"/>
      <c r="LKF757" s="50"/>
      <c r="LKG757" s="50"/>
      <c r="LKH757" s="50"/>
      <c r="LKI757" s="50"/>
      <c r="LKJ757" s="50"/>
      <c r="LKK757" s="50"/>
      <c r="LKL757" s="50"/>
      <c r="LKM757" s="50"/>
      <c r="LKN757" s="50"/>
      <c r="LKO757" s="50"/>
      <c r="LKP757" s="50"/>
      <c r="LKQ757" s="50"/>
      <c r="LKR757" s="50"/>
      <c r="LKS757" s="50"/>
      <c r="LKT757" s="50"/>
      <c r="LKU757" s="50"/>
      <c r="LKV757" s="50"/>
      <c r="LKW757" s="50"/>
      <c r="LKX757" s="50"/>
      <c r="LKY757" s="50"/>
      <c r="LKZ757" s="50"/>
      <c r="LLA757" s="50"/>
      <c r="LLB757" s="50"/>
      <c r="LLC757" s="50"/>
      <c r="LLD757" s="50"/>
      <c r="LLE757" s="50"/>
      <c r="LLF757" s="50"/>
      <c r="LLG757" s="50"/>
      <c r="LLH757" s="50"/>
      <c r="LLI757" s="50"/>
      <c r="LLJ757" s="50"/>
      <c r="LLK757" s="50"/>
      <c r="LLL757" s="50"/>
      <c r="LLM757" s="50"/>
      <c r="LLN757" s="50"/>
      <c r="LLO757" s="50"/>
      <c r="LLP757" s="50"/>
      <c r="LLQ757" s="50"/>
      <c r="LLR757" s="50"/>
      <c r="LLS757" s="50"/>
      <c r="LLT757" s="50"/>
      <c r="LLU757" s="50"/>
      <c r="LLV757" s="50"/>
      <c r="LLW757" s="50"/>
      <c r="LLX757" s="50"/>
      <c r="LLZ757" s="50"/>
      <c r="LMB757" s="50"/>
      <c r="LMC757" s="50"/>
      <c r="LMD757" s="50"/>
      <c r="LME757" s="50"/>
      <c r="LMF757" s="50"/>
      <c r="LMG757" s="50"/>
      <c r="LMH757" s="50"/>
      <c r="LMI757" s="50"/>
      <c r="LMN757" s="50"/>
      <c r="LMO757" s="50"/>
      <c r="LMP757" s="50"/>
      <c r="LMQ757" s="50"/>
      <c r="LMR757" s="50"/>
      <c r="LMS757" s="50"/>
      <c r="LMT757" s="50"/>
      <c r="LMU757" s="50"/>
      <c r="LMV757" s="50"/>
      <c r="LMW757" s="50"/>
      <c r="LMX757" s="50"/>
      <c r="LMY757" s="50"/>
      <c r="LMZ757" s="50"/>
      <c r="LNA757" s="50"/>
      <c r="LNB757" s="50"/>
      <c r="LNC757" s="50"/>
      <c r="LND757" s="50"/>
      <c r="LNE757" s="50"/>
      <c r="LNF757" s="50"/>
      <c r="LNG757" s="50"/>
      <c r="LNH757" s="50"/>
      <c r="LNI757" s="50"/>
      <c r="LNJ757" s="50"/>
      <c r="LNK757" s="50"/>
      <c r="LNL757" s="50"/>
      <c r="LNM757" s="50"/>
      <c r="LNN757" s="50"/>
      <c r="LNO757" s="50"/>
      <c r="LNP757" s="50"/>
      <c r="LNQ757" s="50"/>
      <c r="LNR757" s="50"/>
      <c r="LNS757" s="50"/>
      <c r="LNT757" s="50"/>
      <c r="LNU757" s="50"/>
      <c r="LNV757" s="50"/>
      <c r="LNW757" s="50"/>
      <c r="LNX757" s="50"/>
      <c r="LNY757" s="50"/>
      <c r="LNZ757" s="50"/>
      <c r="LOA757" s="50"/>
      <c r="LOB757" s="50"/>
      <c r="LOC757" s="50"/>
      <c r="LOD757" s="50"/>
      <c r="LOE757" s="50"/>
      <c r="LOF757" s="50"/>
      <c r="LOG757" s="50"/>
      <c r="LOH757" s="50"/>
      <c r="LOI757" s="50"/>
      <c r="LOJ757" s="50"/>
      <c r="LOK757" s="50"/>
      <c r="LOL757" s="50"/>
      <c r="LOM757" s="50"/>
      <c r="LON757" s="50"/>
      <c r="LOO757" s="50"/>
      <c r="LOP757" s="50"/>
      <c r="LOQ757" s="50"/>
      <c r="LOR757" s="50"/>
      <c r="LOS757" s="50"/>
      <c r="LOT757" s="50"/>
      <c r="LOU757" s="50"/>
      <c r="LOV757" s="50"/>
      <c r="LOW757" s="50"/>
      <c r="LOX757" s="50"/>
      <c r="LOY757" s="50"/>
      <c r="LOZ757" s="50"/>
      <c r="LPA757" s="50"/>
      <c r="LPB757" s="50"/>
      <c r="LPC757" s="50"/>
      <c r="LPD757" s="50"/>
      <c r="LPE757" s="50"/>
      <c r="LPF757" s="50"/>
      <c r="LPG757" s="50"/>
      <c r="LPH757" s="50"/>
      <c r="LPI757" s="50"/>
      <c r="LPJ757" s="50"/>
      <c r="LPK757" s="50"/>
      <c r="LPL757" s="50"/>
      <c r="LPM757" s="50"/>
      <c r="LPN757" s="50"/>
      <c r="LPO757" s="50"/>
      <c r="LPP757" s="50"/>
      <c r="LPQ757" s="50"/>
      <c r="LPR757" s="50"/>
      <c r="LPS757" s="50"/>
      <c r="LPT757" s="50"/>
      <c r="LPU757" s="50"/>
      <c r="LPV757" s="50"/>
      <c r="LPW757" s="50"/>
      <c r="LPX757" s="50"/>
      <c r="LPY757" s="50"/>
      <c r="LPZ757" s="50"/>
      <c r="LQA757" s="50"/>
      <c r="LQB757" s="50"/>
      <c r="LQC757" s="50"/>
      <c r="LQD757" s="50"/>
      <c r="LQE757" s="50"/>
      <c r="LQF757" s="50"/>
      <c r="LQG757" s="50"/>
      <c r="LQH757" s="50"/>
      <c r="LQI757" s="50"/>
      <c r="LQJ757" s="50"/>
      <c r="LQK757" s="50"/>
      <c r="LQL757" s="50"/>
      <c r="LQM757" s="50"/>
      <c r="LQN757" s="50"/>
      <c r="LQO757" s="50"/>
      <c r="LQP757" s="50"/>
      <c r="LQQ757" s="50"/>
      <c r="LQR757" s="50"/>
      <c r="LQS757" s="50"/>
      <c r="LQT757" s="50"/>
      <c r="LQU757" s="50"/>
      <c r="LQV757" s="50"/>
      <c r="LQW757" s="50"/>
      <c r="LQX757" s="50"/>
      <c r="LQY757" s="50"/>
      <c r="LQZ757" s="50"/>
      <c r="LRA757" s="50"/>
      <c r="LRB757" s="50"/>
      <c r="LRC757" s="50"/>
      <c r="LRD757" s="50"/>
      <c r="LRE757" s="50"/>
      <c r="LRF757" s="50"/>
      <c r="LRG757" s="50"/>
      <c r="LRH757" s="50"/>
      <c r="LRI757" s="50"/>
      <c r="LRJ757" s="50"/>
      <c r="LRK757" s="50"/>
      <c r="LRL757" s="50"/>
      <c r="LRM757" s="50"/>
      <c r="LRN757" s="50"/>
      <c r="LRO757" s="50"/>
      <c r="LRP757" s="50"/>
      <c r="LRQ757" s="50"/>
      <c r="LRR757" s="50"/>
      <c r="LRS757" s="50"/>
      <c r="LRT757" s="50"/>
      <c r="LRU757" s="50"/>
      <c r="LRV757" s="50"/>
      <c r="LRW757" s="50"/>
      <c r="LRX757" s="50"/>
      <c r="LRY757" s="50"/>
      <c r="LRZ757" s="50"/>
      <c r="LSA757" s="50"/>
      <c r="LSB757" s="50"/>
      <c r="LSC757" s="50"/>
      <c r="LSD757" s="50"/>
      <c r="LSE757" s="50"/>
      <c r="LSF757" s="50"/>
      <c r="LSG757" s="50"/>
      <c r="LSH757" s="50"/>
      <c r="LSI757" s="50"/>
      <c r="LSJ757" s="50"/>
      <c r="LSK757" s="50"/>
      <c r="LSL757" s="50"/>
      <c r="LSM757" s="50"/>
      <c r="LSN757" s="50"/>
      <c r="LSO757" s="50"/>
      <c r="LSP757" s="50"/>
      <c r="LSQ757" s="50"/>
      <c r="LSR757" s="50"/>
      <c r="LSS757" s="50"/>
      <c r="LST757" s="50"/>
      <c r="LSU757" s="50"/>
      <c r="LSV757" s="50"/>
      <c r="LSW757" s="50"/>
      <c r="LSX757" s="50"/>
      <c r="LSY757" s="50"/>
      <c r="LSZ757" s="50"/>
      <c r="LTA757" s="50"/>
      <c r="LTB757" s="50"/>
      <c r="LTC757" s="50"/>
      <c r="LTD757" s="50"/>
      <c r="LTE757" s="50"/>
      <c r="LTF757" s="50"/>
      <c r="LTG757" s="50"/>
      <c r="LTH757" s="50"/>
      <c r="LTI757" s="50"/>
      <c r="LTJ757" s="50"/>
      <c r="LTK757" s="50"/>
      <c r="LTL757" s="50"/>
      <c r="LTM757" s="50"/>
      <c r="LTN757" s="50"/>
      <c r="LTO757" s="50"/>
      <c r="LTP757" s="50"/>
      <c r="LTQ757" s="50"/>
      <c r="LTR757" s="50"/>
      <c r="LTS757" s="50"/>
      <c r="LTT757" s="50"/>
      <c r="LTU757" s="50"/>
      <c r="LTV757" s="50"/>
      <c r="LTW757" s="50"/>
      <c r="LTX757" s="50"/>
      <c r="LTY757" s="50"/>
      <c r="LTZ757" s="50"/>
      <c r="LUA757" s="50"/>
      <c r="LUB757" s="50"/>
      <c r="LUC757" s="50"/>
      <c r="LUD757" s="50"/>
      <c r="LUE757" s="50"/>
      <c r="LUF757" s="50"/>
      <c r="LUG757" s="50"/>
      <c r="LUH757" s="50"/>
      <c r="LUI757" s="50"/>
      <c r="LUJ757" s="50"/>
      <c r="LUK757" s="50"/>
      <c r="LUL757" s="50"/>
      <c r="LUM757" s="50"/>
      <c r="LUN757" s="50"/>
      <c r="LUO757" s="50"/>
      <c r="LUP757" s="50"/>
      <c r="LUQ757" s="50"/>
      <c r="LUR757" s="50"/>
      <c r="LUS757" s="50"/>
      <c r="LUT757" s="50"/>
      <c r="LUU757" s="50"/>
      <c r="LUV757" s="50"/>
      <c r="LUW757" s="50"/>
      <c r="LUX757" s="50"/>
      <c r="LUY757" s="50"/>
      <c r="LUZ757" s="50"/>
      <c r="LVA757" s="50"/>
      <c r="LVB757" s="50"/>
      <c r="LVC757" s="50"/>
      <c r="LVD757" s="50"/>
      <c r="LVE757" s="50"/>
      <c r="LVF757" s="50"/>
      <c r="LVG757" s="50"/>
      <c r="LVH757" s="50"/>
      <c r="LVI757" s="50"/>
      <c r="LVJ757" s="50"/>
      <c r="LVK757" s="50"/>
      <c r="LVL757" s="50"/>
      <c r="LVM757" s="50"/>
      <c r="LVN757" s="50"/>
      <c r="LVO757" s="50"/>
      <c r="LVP757" s="50"/>
      <c r="LVQ757" s="50"/>
      <c r="LVR757" s="50"/>
      <c r="LVS757" s="50"/>
      <c r="LVT757" s="50"/>
      <c r="LVV757" s="50"/>
      <c r="LVX757" s="50"/>
      <c r="LVY757" s="50"/>
      <c r="LVZ757" s="50"/>
      <c r="LWA757" s="50"/>
      <c r="LWB757" s="50"/>
      <c r="LWC757" s="50"/>
      <c r="LWD757" s="50"/>
      <c r="LWE757" s="50"/>
      <c r="LWJ757" s="50"/>
      <c r="LWK757" s="50"/>
      <c r="LWL757" s="50"/>
      <c r="LWM757" s="50"/>
      <c r="LWN757" s="50"/>
      <c r="LWO757" s="50"/>
      <c r="LWP757" s="50"/>
      <c r="LWQ757" s="50"/>
      <c r="LWR757" s="50"/>
      <c r="LWS757" s="50"/>
      <c r="LWT757" s="50"/>
      <c r="LWU757" s="50"/>
      <c r="LWV757" s="50"/>
      <c r="LWW757" s="50"/>
      <c r="LWX757" s="50"/>
      <c r="LWY757" s="50"/>
      <c r="LWZ757" s="50"/>
      <c r="LXA757" s="50"/>
      <c r="LXB757" s="50"/>
      <c r="LXC757" s="50"/>
      <c r="LXD757" s="50"/>
      <c r="LXE757" s="50"/>
      <c r="LXF757" s="50"/>
      <c r="LXG757" s="50"/>
      <c r="LXH757" s="50"/>
      <c r="LXI757" s="50"/>
      <c r="LXJ757" s="50"/>
      <c r="LXK757" s="50"/>
      <c r="LXL757" s="50"/>
      <c r="LXM757" s="50"/>
      <c r="LXN757" s="50"/>
      <c r="LXO757" s="50"/>
      <c r="LXP757" s="50"/>
      <c r="LXQ757" s="50"/>
      <c r="LXR757" s="50"/>
      <c r="LXS757" s="50"/>
      <c r="LXT757" s="50"/>
      <c r="LXU757" s="50"/>
      <c r="LXV757" s="50"/>
      <c r="LXW757" s="50"/>
      <c r="LXX757" s="50"/>
      <c r="LXY757" s="50"/>
      <c r="LXZ757" s="50"/>
      <c r="LYA757" s="50"/>
      <c r="LYB757" s="50"/>
      <c r="LYC757" s="50"/>
      <c r="LYD757" s="50"/>
      <c r="LYE757" s="50"/>
      <c r="LYF757" s="50"/>
      <c r="LYG757" s="50"/>
      <c r="LYH757" s="50"/>
      <c r="LYI757" s="50"/>
      <c r="LYJ757" s="50"/>
      <c r="LYK757" s="50"/>
      <c r="LYL757" s="50"/>
      <c r="LYM757" s="50"/>
      <c r="LYN757" s="50"/>
      <c r="LYO757" s="50"/>
      <c r="LYP757" s="50"/>
      <c r="LYQ757" s="50"/>
      <c r="LYR757" s="50"/>
      <c r="LYS757" s="50"/>
      <c r="LYT757" s="50"/>
      <c r="LYU757" s="50"/>
      <c r="LYV757" s="50"/>
      <c r="LYW757" s="50"/>
      <c r="LYX757" s="50"/>
      <c r="LYY757" s="50"/>
      <c r="LYZ757" s="50"/>
      <c r="LZA757" s="50"/>
      <c r="LZB757" s="50"/>
      <c r="LZC757" s="50"/>
      <c r="LZD757" s="50"/>
      <c r="LZE757" s="50"/>
      <c r="LZF757" s="50"/>
      <c r="LZG757" s="50"/>
      <c r="LZH757" s="50"/>
      <c r="LZI757" s="50"/>
      <c r="LZJ757" s="50"/>
      <c r="LZK757" s="50"/>
      <c r="LZL757" s="50"/>
      <c r="LZM757" s="50"/>
      <c r="LZN757" s="50"/>
      <c r="LZO757" s="50"/>
      <c r="LZP757" s="50"/>
      <c r="LZQ757" s="50"/>
      <c r="LZR757" s="50"/>
      <c r="LZS757" s="50"/>
      <c r="LZT757" s="50"/>
      <c r="LZU757" s="50"/>
      <c r="LZV757" s="50"/>
      <c r="LZW757" s="50"/>
      <c r="LZX757" s="50"/>
      <c r="LZY757" s="50"/>
      <c r="LZZ757" s="50"/>
      <c r="MAA757" s="50"/>
      <c r="MAB757" s="50"/>
      <c r="MAC757" s="50"/>
      <c r="MAD757" s="50"/>
      <c r="MAE757" s="50"/>
      <c r="MAF757" s="50"/>
      <c r="MAG757" s="50"/>
      <c r="MAH757" s="50"/>
      <c r="MAI757" s="50"/>
      <c r="MAJ757" s="50"/>
      <c r="MAK757" s="50"/>
      <c r="MAL757" s="50"/>
      <c r="MAM757" s="50"/>
      <c r="MAN757" s="50"/>
      <c r="MAO757" s="50"/>
      <c r="MAP757" s="50"/>
      <c r="MAQ757" s="50"/>
      <c r="MAR757" s="50"/>
      <c r="MAS757" s="50"/>
      <c r="MAT757" s="50"/>
      <c r="MAU757" s="50"/>
      <c r="MAV757" s="50"/>
      <c r="MAW757" s="50"/>
      <c r="MAX757" s="50"/>
      <c r="MAY757" s="50"/>
      <c r="MAZ757" s="50"/>
      <c r="MBA757" s="50"/>
      <c r="MBB757" s="50"/>
      <c r="MBC757" s="50"/>
      <c r="MBD757" s="50"/>
      <c r="MBE757" s="50"/>
      <c r="MBF757" s="50"/>
      <c r="MBG757" s="50"/>
      <c r="MBH757" s="50"/>
      <c r="MBI757" s="50"/>
      <c r="MBJ757" s="50"/>
      <c r="MBK757" s="50"/>
      <c r="MBL757" s="50"/>
      <c r="MBM757" s="50"/>
      <c r="MBN757" s="50"/>
      <c r="MBO757" s="50"/>
      <c r="MBP757" s="50"/>
      <c r="MBQ757" s="50"/>
      <c r="MBR757" s="50"/>
      <c r="MBS757" s="50"/>
      <c r="MBT757" s="50"/>
      <c r="MBU757" s="50"/>
      <c r="MBV757" s="50"/>
      <c r="MBW757" s="50"/>
      <c r="MBX757" s="50"/>
      <c r="MBY757" s="50"/>
      <c r="MBZ757" s="50"/>
      <c r="MCA757" s="50"/>
      <c r="MCB757" s="50"/>
      <c r="MCC757" s="50"/>
      <c r="MCD757" s="50"/>
      <c r="MCE757" s="50"/>
      <c r="MCF757" s="50"/>
      <c r="MCG757" s="50"/>
      <c r="MCH757" s="50"/>
      <c r="MCI757" s="50"/>
      <c r="MCJ757" s="50"/>
      <c r="MCK757" s="50"/>
      <c r="MCL757" s="50"/>
      <c r="MCM757" s="50"/>
      <c r="MCN757" s="50"/>
      <c r="MCO757" s="50"/>
      <c r="MCP757" s="50"/>
      <c r="MCQ757" s="50"/>
      <c r="MCR757" s="50"/>
      <c r="MCS757" s="50"/>
      <c r="MCT757" s="50"/>
      <c r="MCU757" s="50"/>
      <c r="MCV757" s="50"/>
      <c r="MCW757" s="50"/>
      <c r="MCX757" s="50"/>
      <c r="MCY757" s="50"/>
      <c r="MCZ757" s="50"/>
      <c r="MDA757" s="50"/>
      <c r="MDB757" s="50"/>
      <c r="MDC757" s="50"/>
      <c r="MDD757" s="50"/>
      <c r="MDE757" s="50"/>
      <c r="MDF757" s="50"/>
      <c r="MDG757" s="50"/>
      <c r="MDH757" s="50"/>
      <c r="MDI757" s="50"/>
      <c r="MDJ757" s="50"/>
      <c r="MDK757" s="50"/>
      <c r="MDL757" s="50"/>
      <c r="MDM757" s="50"/>
      <c r="MDN757" s="50"/>
      <c r="MDO757" s="50"/>
      <c r="MDP757" s="50"/>
      <c r="MDQ757" s="50"/>
      <c r="MDR757" s="50"/>
      <c r="MDS757" s="50"/>
      <c r="MDT757" s="50"/>
      <c r="MDU757" s="50"/>
      <c r="MDV757" s="50"/>
      <c r="MDW757" s="50"/>
      <c r="MDX757" s="50"/>
      <c r="MDY757" s="50"/>
      <c r="MDZ757" s="50"/>
      <c r="MEA757" s="50"/>
      <c r="MEB757" s="50"/>
      <c r="MEC757" s="50"/>
      <c r="MED757" s="50"/>
      <c r="MEE757" s="50"/>
      <c r="MEF757" s="50"/>
      <c r="MEG757" s="50"/>
      <c r="MEH757" s="50"/>
      <c r="MEI757" s="50"/>
      <c r="MEJ757" s="50"/>
      <c r="MEK757" s="50"/>
      <c r="MEL757" s="50"/>
      <c r="MEM757" s="50"/>
      <c r="MEN757" s="50"/>
      <c r="MEO757" s="50"/>
      <c r="MEP757" s="50"/>
      <c r="MEQ757" s="50"/>
      <c r="MER757" s="50"/>
      <c r="MES757" s="50"/>
      <c r="MET757" s="50"/>
      <c r="MEU757" s="50"/>
      <c r="MEV757" s="50"/>
      <c r="MEW757" s="50"/>
      <c r="MEX757" s="50"/>
      <c r="MEY757" s="50"/>
      <c r="MEZ757" s="50"/>
      <c r="MFA757" s="50"/>
      <c r="MFB757" s="50"/>
      <c r="MFC757" s="50"/>
      <c r="MFD757" s="50"/>
      <c r="MFE757" s="50"/>
      <c r="MFF757" s="50"/>
      <c r="MFG757" s="50"/>
      <c r="MFH757" s="50"/>
      <c r="MFI757" s="50"/>
      <c r="MFJ757" s="50"/>
      <c r="MFK757" s="50"/>
      <c r="MFL757" s="50"/>
      <c r="MFM757" s="50"/>
      <c r="MFN757" s="50"/>
      <c r="MFO757" s="50"/>
      <c r="MFP757" s="50"/>
      <c r="MFR757" s="50"/>
      <c r="MFT757" s="50"/>
      <c r="MFU757" s="50"/>
      <c r="MFV757" s="50"/>
      <c r="MFW757" s="50"/>
      <c r="MFX757" s="50"/>
      <c r="MFY757" s="50"/>
      <c r="MFZ757" s="50"/>
      <c r="MGA757" s="50"/>
      <c r="MGF757" s="50"/>
      <c r="MGG757" s="50"/>
      <c r="MGH757" s="50"/>
      <c r="MGI757" s="50"/>
      <c r="MGJ757" s="50"/>
      <c r="MGK757" s="50"/>
      <c r="MGL757" s="50"/>
      <c r="MGM757" s="50"/>
      <c r="MGN757" s="50"/>
      <c r="MGO757" s="50"/>
      <c r="MGP757" s="50"/>
      <c r="MGQ757" s="50"/>
      <c r="MGR757" s="50"/>
      <c r="MGS757" s="50"/>
      <c r="MGT757" s="50"/>
      <c r="MGU757" s="50"/>
      <c r="MGV757" s="50"/>
      <c r="MGW757" s="50"/>
      <c r="MGX757" s="50"/>
      <c r="MGY757" s="50"/>
      <c r="MGZ757" s="50"/>
      <c r="MHA757" s="50"/>
      <c r="MHB757" s="50"/>
      <c r="MHC757" s="50"/>
      <c r="MHD757" s="50"/>
      <c r="MHE757" s="50"/>
      <c r="MHF757" s="50"/>
      <c r="MHG757" s="50"/>
      <c r="MHH757" s="50"/>
      <c r="MHI757" s="50"/>
      <c r="MHJ757" s="50"/>
      <c r="MHK757" s="50"/>
      <c r="MHL757" s="50"/>
      <c r="MHM757" s="50"/>
      <c r="MHN757" s="50"/>
      <c r="MHO757" s="50"/>
      <c r="MHP757" s="50"/>
      <c r="MHQ757" s="50"/>
      <c r="MHR757" s="50"/>
      <c r="MHS757" s="50"/>
      <c r="MHT757" s="50"/>
      <c r="MHU757" s="50"/>
      <c r="MHV757" s="50"/>
      <c r="MHW757" s="50"/>
      <c r="MHX757" s="50"/>
      <c r="MHY757" s="50"/>
      <c r="MHZ757" s="50"/>
      <c r="MIA757" s="50"/>
      <c r="MIB757" s="50"/>
      <c r="MIC757" s="50"/>
      <c r="MID757" s="50"/>
      <c r="MIE757" s="50"/>
      <c r="MIF757" s="50"/>
      <c r="MIG757" s="50"/>
      <c r="MIH757" s="50"/>
      <c r="MII757" s="50"/>
      <c r="MIJ757" s="50"/>
      <c r="MIK757" s="50"/>
      <c r="MIL757" s="50"/>
      <c r="MIM757" s="50"/>
      <c r="MIN757" s="50"/>
      <c r="MIO757" s="50"/>
      <c r="MIP757" s="50"/>
      <c r="MIQ757" s="50"/>
      <c r="MIR757" s="50"/>
      <c r="MIS757" s="50"/>
      <c r="MIT757" s="50"/>
      <c r="MIU757" s="50"/>
      <c r="MIV757" s="50"/>
      <c r="MIW757" s="50"/>
      <c r="MIX757" s="50"/>
      <c r="MIY757" s="50"/>
      <c r="MIZ757" s="50"/>
      <c r="MJA757" s="50"/>
      <c r="MJB757" s="50"/>
      <c r="MJC757" s="50"/>
      <c r="MJD757" s="50"/>
      <c r="MJE757" s="50"/>
      <c r="MJF757" s="50"/>
      <c r="MJG757" s="50"/>
      <c r="MJH757" s="50"/>
      <c r="MJI757" s="50"/>
      <c r="MJJ757" s="50"/>
      <c r="MJK757" s="50"/>
      <c r="MJL757" s="50"/>
      <c r="MJM757" s="50"/>
      <c r="MJN757" s="50"/>
      <c r="MJO757" s="50"/>
      <c r="MJP757" s="50"/>
      <c r="MJQ757" s="50"/>
      <c r="MJR757" s="50"/>
      <c r="MJS757" s="50"/>
      <c r="MJT757" s="50"/>
      <c r="MJU757" s="50"/>
      <c r="MJV757" s="50"/>
      <c r="MJW757" s="50"/>
      <c r="MJX757" s="50"/>
      <c r="MJY757" s="50"/>
      <c r="MJZ757" s="50"/>
      <c r="MKA757" s="50"/>
      <c r="MKB757" s="50"/>
      <c r="MKC757" s="50"/>
      <c r="MKD757" s="50"/>
      <c r="MKE757" s="50"/>
      <c r="MKF757" s="50"/>
      <c r="MKG757" s="50"/>
      <c r="MKH757" s="50"/>
      <c r="MKI757" s="50"/>
      <c r="MKJ757" s="50"/>
      <c r="MKK757" s="50"/>
      <c r="MKL757" s="50"/>
      <c r="MKM757" s="50"/>
      <c r="MKN757" s="50"/>
      <c r="MKO757" s="50"/>
      <c r="MKP757" s="50"/>
      <c r="MKQ757" s="50"/>
      <c r="MKR757" s="50"/>
      <c r="MKS757" s="50"/>
      <c r="MKT757" s="50"/>
      <c r="MKU757" s="50"/>
      <c r="MKV757" s="50"/>
      <c r="MKW757" s="50"/>
      <c r="MKX757" s="50"/>
      <c r="MKY757" s="50"/>
      <c r="MKZ757" s="50"/>
      <c r="MLA757" s="50"/>
      <c r="MLB757" s="50"/>
      <c r="MLC757" s="50"/>
      <c r="MLD757" s="50"/>
      <c r="MLE757" s="50"/>
      <c r="MLF757" s="50"/>
      <c r="MLG757" s="50"/>
      <c r="MLH757" s="50"/>
      <c r="MLI757" s="50"/>
      <c r="MLJ757" s="50"/>
      <c r="MLK757" s="50"/>
      <c r="MLL757" s="50"/>
      <c r="MLM757" s="50"/>
      <c r="MLN757" s="50"/>
      <c r="MLO757" s="50"/>
      <c r="MLP757" s="50"/>
      <c r="MLQ757" s="50"/>
      <c r="MLR757" s="50"/>
      <c r="MLS757" s="50"/>
      <c r="MLT757" s="50"/>
      <c r="MLU757" s="50"/>
      <c r="MLV757" s="50"/>
      <c r="MLW757" s="50"/>
      <c r="MLX757" s="50"/>
      <c r="MLY757" s="50"/>
      <c r="MLZ757" s="50"/>
      <c r="MMA757" s="50"/>
      <c r="MMB757" s="50"/>
      <c r="MMC757" s="50"/>
      <c r="MMD757" s="50"/>
      <c r="MME757" s="50"/>
      <c r="MMF757" s="50"/>
      <c r="MMG757" s="50"/>
      <c r="MMH757" s="50"/>
      <c r="MMI757" s="50"/>
      <c r="MMJ757" s="50"/>
      <c r="MMK757" s="50"/>
      <c r="MML757" s="50"/>
      <c r="MMM757" s="50"/>
      <c r="MMN757" s="50"/>
      <c r="MMO757" s="50"/>
      <c r="MMP757" s="50"/>
      <c r="MMQ757" s="50"/>
      <c r="MMR757" s="50"/>
      <c r="MMS757" s="50"/>
      <c r="MMT757" s="50"/>
      <c r="MMU757" s="50"/>
      <c r="MMV757" s="50"/>
      <c r="MMW757" s="50"/>
      <c r="MMX757" s="50"/>
      <c r="MMY757" s="50"/>
      <c r="MMZ757" s="50"/>
      <c r="MNA757" s="50"/>
      <c r="MNB757" s="50"/>
      <c r="MNC757" s="50"/>
      <c r="MND757" s="50"/>
      <c r="MNE757" s="50"/>
      <c r="MNF757" s="50"/>
      <c r="MNG757" s="50"/>
      <c r="MNH757" s="50"/>
      <c r="MNI757" s="50"/>
      <c r="MNJ757" s="50"/>
      <c r="MNK757" s="50"/>
      <c r="MNL757" s="50"/>
      <c r="MNM757" s="50"/>
      <c r="MNN757" s="50"/>
      <c r="MNO757" s="50"/>
      <c r="MNP757" s="50"/>
      <c r="MNQ757" s="50"/>
      <c r="MNR757" s="50"/>
      <c r="MNS757" s="50"/>
      <c r="MNT757" s="50"/>
      <c r="MNU757" s="50"/>
      <c r="MNV757" s="50"/>
      <c r="MNW757" s="50"/>
      <c r="MNX757" s="50"/>
      <c r="MNY757" s="50"/>
      <c r="MNZ757" s="50"/>
      <c r="MOA757" s="50"/>
      <c r="MOB757" s="50"/>
      <c r="MOC757" s="50"/>
      <c r="MOD757" s="50"/>
      <c r="MOE757" s="50"/>
      <c r="MOF757" s="50"/>
      <c r="MOG757" s="50"/>
      <c r="MOH757" s="50"/>
      <c r="MOI757" s="50"/>
      <c r="MOJ757" s="50"/>
      <c r="MOK757" s="50"/>
      <c r="MOL757" s="50"/>
      <c r="MOM757" s="50"/>
      <c r="MON757" s="50"/>
      <c r="MOO757" s="50"/>
      <c r="MOP757" s="50"/>
      <c r="MOQ757" s="50"/>
      <c r="MOR757" s="50"/>
      <c r="MOS757" s="50"/>
      <c r="MOT757" s="50"/>
      <c r="MOU757" s="50"/>
      <c r="MOV757" s="50"/>
      <c r="MOW757" s="50"/>
      <c r="MOX757" s="50"/>
      <c r="MOY757" s="50"/>
      <c r="MOZ757" s="50"/>
      <c r="MPA757" s="50"/>
      <c r="MPB757" s="50"/>
      <c r="MPC757" s="50"/>
      <c r="MPD757" s="50"/>
      <c r="MPE757" s="50"/>
      <c r="MPF757" s="50"/>
      <c r="MPG757" s="50"/>
      <c r="MPH757" s="50"/>
      <c r="MPI757" s="50"/>
      <c r="MPJ757" s="50"/>
      <c r="MPK757" s="50"/>
      <c r="MPL757" s="50"/>
      <c r="MPN757" s="50"/>
      <c r="MPP757" s="50"/>
      <c r="MPQ757" s="50"/>
      <c r="MPR757" s="50"/>
      <c r="MPS757" s="50"/>
      <c r="MPT757" s="50"/>
      <c r="MPU757" s="50"/>
      <c r="MPV757" s="50"/>
      <c r="MPW757" s="50"/>
      <c r="MQB757" s="50"/>
      <c r="MQC757" s="50"/>
      <c r="MQD757" s="50"/>
      <c r="MQE757" s="50"/>
      <c r="MQF757" s="50"/>
      <c r="MQG757" s="50"/>
      <c r="MQH757" s="50"/>
      <c r="MQI757" s="50"/>
      <c r="MQJ757" s="50"/>
      <c r="MQK757" s="50"/>
      <c r="MQL757" s="50"/>
      <c r="MQM757" s="50"/>
      <c r="MQN757" s="50"/>
      <c r="MQO757" s="50"/>
      <c r="MQP757" s="50"/>
      <c r="MQQ757" s="50"/>
      <c r="MQR757" s="50"/>
      <c r="MQS757" s="50"/>
      <c r="MQT757" s="50"/>
      <c r="MQU757" s="50"/>
      <c r="MQV757" s="50"/>
      <c r="MQW757" s="50"/>
      <c r="MQX757" s="50"/>
      <c r="MQY757" s="50"/>
      <c r="MQZ757" s="50"/>
      <c r="MRA757" s="50"/>
      <c r="MRB757" s="50"/>
      <c r="MRC757" s="50"/>
      <c r="MRD757" s="50"/>
      <c r="MRE757" s="50"/>
      <c r="MRF757" s="50"/>
      <c r="MRG757" s="50"/>
      <c r="MRH757" s="50"/>
      <c r="MRI757" s="50"/>
      <c r="MRJ757" s="50"/>
      <c r="MRK757" s="50"/>
      <c r="MRL757" s="50"/>
      <c r="MRM757" s="50"/>
      <c r="MRN757" s="50"/>
      <c r="MRO757" s="50"/>
      <c r="MRP757" s="50"/>
      <c r="MRQ757" s="50"/>
      <c r="MRR757" s="50"/>
      <c r="MRS757" s="50"/>
      <c r="MRT757" s="50"/>
      <c r="MRU757" s="50"/>
      <c r="MRV757" s="50"/>
      <c r="MRW757" s="50"/>
      <c r="MRX757" s="50"/>
      <c r="MRY757" s="50"/>
      <c r="MRZ757" s="50"/>
      <c r="MSA757" s="50"/>
      <c r="MSB757" s="50"/>
      <c r="MSC757" s="50"/>
      <c r="MSD757" s="50"/>
      <c r="MSE757" s="50"/>
      <c r="MSF757" s="50"/>
      <c r="MSG757" s="50"/>
      <c r="MSH757" s="50"/>
      <c r="MSI757" s="50"/>
      <c r="MSJ757" s="50"/>
      <c r="MSK757" s="50"/>
      <c r="MSL757" s="50"/>
      <c r="MSM757" s="50"/>
      <c r="MSN757" s="50"/>
      <c r="MSO757" s="50"/>
      <c r="MSP757" s="50"/>
      <c r="MSQ757" s="50"/>
      <c r="MSR757" s="50"/>
      <c r="MSS757" s="50"/>
      <c r="MST757" s="50"/>
      <c r="MSU757" s="50"/>
      <c r="MSV757" s="50"/>
      <c r="MSW757" s="50"/>
      <c r="MSX757" s="50"/>
      <c r="MSY757" s="50"/>
      <c r="MSZ757" s="50"/>
      <c r="MTA757" s="50"/>
      <c r="MTB757" s="50"/>
      <c r="MTC757" s="50"/>
      <c r="MTD757" s="50"/>
      <c r="MTE757" s="50"/>
      <c r="MTF757" s="50"/>
      <c r="MTG757" s="50"/>
      <c r="MTH757" s="50"/>
      <c r="MTI757" s="50"/>
      <c r="MTJ757" s="50"/>
      <c r="MTK757" s="50"/>
      <c r="MTL757" s="50"/>
      <c r="MTM757" s="50"/>
      <c r="MTN757" s="50"/>
      <c r="MTO757" s="50"/>
      <c r="MTP757" s="50"/>
      <c r="MTQ757" s="50"/>
      <c r="MTR757" s="50"/>
      <c r="MTS757" s="50"/>
      <c r="MTT757" s="50"/>
      <c r="MTU757" s="50"/>
      <c r="MTV757" s="50"/>
      <c r="MTW757" s="50"/>
      <c r="MTX757" s="50"/>
      <c r="MTY757" s="50"/>
      <c r="MTZ757" s="50"/>
      <c r="MUA757" s="50"/>
      <c r="MUB757" s="50"/>
      <c r="MUC757" s="50"/>
      <c r="MUD757" s="50"/>
      <c r="MUE757" s="50"/>
      <c r="MUF757" s="50"/>
      <c r="MUG757" s="50"/>
      <c r="MUH757" s="50"/>
      <c r="MUI757" s="50"/>
      <c r="MUJ757" s="50"/>
      <c r="MUK757" s="50"/>
      <c r="MUL757" s="50"/>
      <c r="MUM757" s="50"/>
      <c r="MUN757" s="50"/>
      <c r="MUO757" s="50"/>
      <c r="MUP757" s="50"/>
      <c r="MUQ757" s="50"/>
      <c r="MUR757" s="50"/>
      <c r="MUS757" s="50"/>
      <c r="MUT757" s="50"/>
      <c r="MUU757" s="50"/>
      <c r="MUV757" s="50"/>
      <c r="MUW757" s="50"/>
      <c r="MUX757" s="50"/>
      <c r="MUY757" s="50"/>
      <c r="MUZ757" s="50"/>
      <c r="MVA757" s="50"/>
      <c r="MVB757" s="50"/>
      <c r="MVC757" s="50"/>
      <c r="MVD757" s="50"/>
      <c r="MVE757" s="50"/>
      <c r="MVF757" s="50"/>
      <c r="MVG757" s="50"/>
      <c r="MVH757" s="50"/>
      <c r="MVI757" s="50"/>
      <c r="MVJ757" s="50"/>
      <c r="MVK757" s="50"/>
      <c r="MVL757" s="50"/>
      <c r="MVM757" s="50"/>
      <c r="MVN757" s="50"/>
      <c r="MVO757" s="50"/>
      <c r="MVP757" s="50"/>
      <c r="MVQ757" s="50"/>
      <c r="MVR757" s="50"/>
      <c r="MVS757" s="50"/>
      <c r="MVT757" s="50"/>
      <c r="MVU757" s="50"/>
      <c r="MVV757" s="50"/>
      <c r="MVW757" s="50"/>
      <c r="MVX757" s="50"/>
      <c r="MVY757" s="50"/>
      <c r="MVZ757" s="50"/>
      <c r="MWA757" s="50"/>
      <c r="MWB757" s="50"/>
      <c r="MWC757" s="50"/>
      <c r="MWD757" s="50"/>
      <c r="MWE757" s="50"/>
      <c r="MWF757" s="50"/>
      <c r="MWG757" s="50"/>
      <c r="MWH757" s="50"/>
      <c r="MWI757" s="50"/>
      <c r="MWJ757" s="50"/>
      <c r="MWK757" s="50"/>
      <c r="MWL757" s="50"/>
      <c r="MWM757" s="50"/>
      <c r="MWN757" s="50"/>
      <c r="MWO757" s="50"/>
      <c r="MWP757" s="50"/>
      <c r="MWQ757" s="50"/>
      <c r="MWR757" s="50"/>
      <c r="MWS757" s="50"/>
      <c r="MWT757" s="50"/>
      <c r="MWU757" s="50"/>
      <c r="MWV757" s="50"/>
      <c r="MWW757" s="50"/>
      <c r="MWX757" s="50"/>
      <c r="MWY757" s="50"/>
      <c r="MWZ757" s="50"/>
      <c r="MXA757" s="50"/>
      <c r="MXB757" s="50"/>
      <c r="MXC757" s="50"/>
      <c r="MXD757" s="50"/>
      <c r="MXE757" s="50"/>
      <c r="MXF757" s="50"/>
      <c r="MXG757" s="50"/>
      <c r="MXH757" s="50"/>
      <c r="MXI757" s="50"/>
      <c r="MXJ757" s="50"/>
      <c r="MXK757" s="50"/>
      <c r="MXL757" s="50"/>
      <c r="MXM757" s="50"/>
      <c r="MXN757" s="50"/>
      <c r="MXO757" s="50"/>
      <c r="MXP757" s="50"/>
      <c r="MXQ757" s="50"/>
      <c r="MXR757" s="50"/>
      <c r="MXS757" s="50"/>
      <c r="MXT757" s="50"/>
      <c r="MXU757" s="50"/>
      <c r="MXV757" s="50"/>
      <c r="MXW757" s="50"/>
      <c r="MXX757" s="50"/>
      <c r="MXY757" s="50"/>
      <c r="MXZ757" s="50"/>
      <c r="MYA757" s="50"/>
      <c r="MYB757" s="50"/>
      <c r="MYC757" s="50"/>
      <c r="MYD757" s="50"/>
      <c r="MYE757" s="50"/>
      <c r="MYF757" s="50"/>
      <c r="MYG757" s="50"/>
      <c r="MYH757" s="50"/>
      <c r="MYI757" s="50"/>
      <c r="MYJ757" s="50"/>
      <c r="MYK757" s="50"/>
      <c r="MYL757" s="50"/>
      <c r="MYM757" s="50"/>
      <c r="MYN757" s="50"/>
      <c r="MYO757" s="50"/>
      <c r="MYP757" s="50"/>
      <c r="MYQ757" s="50"/>
      <c r="MYR757" s="50"/>
      <c r="MYS757" s="50"/>
      <c r="MYT757" s="50"/>
      <c r="MYU757" s="50"/>
      <c r="MYV757" s="50"/>
      <c r="MYW757" s="50"/>
      <c r="MYX757" s="50"/>
      <c r="MYY757" s="50"/>
      <c r="MYZ757" s="50"/>
      <c r="MZA757" s="50"/>
      <c r="MZB757" s="50"/>
      <c r="MZC757" s="50"/>
      <c r="MZD757" s="50"/>
      <c r="MZE757" s="50"/>
      <c r="MZF757" s="50"/>
      <c r="MZG757" s="50"/>
      <c r="MZH757" s="50"/>
      <c r="MZJ757" s="50"/>
      <c r="MZL757" s="50"/>
      <c r="MZM757" s="50"/>
      <c r="MZN757" s="50"/>
      <c r="MZO757" s="50"/>
      <c r="MZP757" s="50"/>
      <c r="MZQ757" s="50"/>
      <c r="MZR757" s="50"/>
      <c r="MZS757" s="50"/>
      <c r="MZX757" s="50"/>
      <c r="MZY757" s="50"/>
      <c r="MZZ757" s="50"/>
      <c r="NAA757" s="50"/>
      <c r="NAB757" s="50"/>
      <c r="NAC757" s="50"/>
      <c r="NAD757" s="50"/>
      <c r="NAE757" s="50"/>
      <c r="NAF757" s="50"/>
      <c r="NAG757" s="50"/>
      <c r="NAH757" s="50"/>
      <c r="NAI757" s="50"/>
      <c r="NAJ757" s="50"/>
      <c r="NAK757" s="50"/>
      <c r="NAL757" s="50"/>
      <c r="NAM757" s="50"/>
      <c r="NAN757" s="50"/>
      <c r="NAO757" s="50"/>
      <c r="NAP757" s="50"/>
      <c r="NAQ757" s="50"/>
      <c r="NAR757" s="50"/>
      <c r="NAS757" s="50"/>
      <c r="NAT757" s="50"/>
      <c r="NAU757" s="50"/>
      <c r="NAV757" s="50"/>
      <c r="NAW757" s="50"/>
      <c r="NAX757" s="50"/>
      <c r="NAY757" s="50"/>
      <c r="NAZ757" s="50"/>
      <c r="NBA757" s="50"/>
      <c r="NBB757" s="50"/>
      <c r="NBC757" s="50"/>
      <c r="NBD757" s="50"/>
      <c r="NBE757" s="50"/>
      <c r="NBF757" s="50"/>
      <c r="NBG757" s="50"/>
      <c r="NBH757" s="50"/>
      <c r="NBI757" s="50"/>
      <c r="NBJ757" s="50"/>
      <c r="NBK757" s="50"/>
      <c r="NBL757" s="50"/>
      <c r="NBM757" s="50"/>
      <c r="NBN757" s="50"/>
      <c r="NBO757" s="50"/>
      <c r="NBP757" s="50"/>
      <c r="NBQ757" s="50"/>
      <c r="NBR757" s="50"/>
      <c r="NBS757" s="50"/>
      <c r="NBT757" s="50"/>
      <c r="NBU757" s="50"/>
      <c r="NBV757" s="50"/>
      <c r="NBW757" s="50"/>
      <c r="NBX757" s="50"/>
      <c r="NBY757" s="50"/>
      <c r="NBZ757" s="50"/>
      <c r="NCA757" s="50"/>
      <c r="NCB757" s="50"/>
      <c r="NCC757" s="50"/>
      <c r="NCD757" s="50"/>
      <c r="NCE757" s="50"/>
      <c r="NCF757" s="50"/>
      <c r="NCG757" s="50"/>
      <c r="NCH757" s="50"/>
      <c r="NCI757" s="50"/>
      <c r="NCJ757" s="50"/>
      <c r="NCK757" s="50"/>
      <c r="NCL757" s="50"/>
      <c r="NCM757" s="50"/>
      <c r="NCN757" s="50"/>
      <c r="NCO757" s="50"/>
      <c r="NCP757" s="50"/>
      <c r="NCQ757" s="50"/>
      <c r="NCR757" s="50"/>
      <c r="NCS757" s="50"/>
      <c r="NCT757" s="50"/>
      <c r="NCU757" s="50"/>
      <c r="NCV757" s="50"/>
      <c r="NCW757" s="50"/>
      <c r="NCX757" s="50"/>
      <c r="NCY757" s="50"/>
      <c r="NCZ757" s="50"/>
      <c r="NDA757" s="50"/>
      <c r="NDB757" s="50"/>
      <c r="NDC757" s="50"/>
      <c r="NDD757" s="50"/>
      <c r="NDE757" s="50"/>
      <c r="NDF757" s="50"/>
      <c r="NDG757" s="50"/>
      <c r="NDH757" s="50"/>
      <c r="NDI757" s="50"/>
      <c r="NDJ757" s="50"/>
      <c r="NDK757" s="50"/>
      <c r="NDL757" s="50"/>
      <c r="NDM757" s="50"/>
      <c r="NDN757" s="50"/>
      <c r="NDO757" s="50"/>
      <c r="NDP757" s="50"/>
      <c r="NDQ757" s="50"/>
      <c r="NDR757" s="50"/>
      <c r="NDS757" s="50"/>
      <c r="NDT757" s="50"/>
      <c r="NDU757" s="50"/>
      <c r="NDV757" s="50"/>
      <c r="NDW757" s="50"/>
      <c r="NDX757" s="50"/>
      <c r="NDY757" s="50"/>
      <c r="NDZ757" s="50"/>
      <c r="NEA757" s="50"/>
      <c r="NEB757" s="50"/>
      <c r="NEC757" s="50"/>
      <c r="NED757" s="50"/>
      <c r="NEE757" s="50"/>
      <c r="NEF757" s="50"/>
      <c r="NEG757" s="50"/>
      <c r="NEH757" s="50"/>
      <c r="NEI757" s="50"/>
      <c r="NEJ757" s="50"/>
      <c r="NEK757" s="50"/>
      <c r="NEL757" s="50"/>
      <c r="NEM757" s="50"/>
      <c r="NEN757" s="50"/>
      <c r="NEO757" s="50"/>
      <c r="NEP757" s="50"/>
      <c r="NEQ757" s="50"/>
      <c r="NER757" s="50"/>
      <c r="NES757" s="50"/>
      <c r="NET757" s="50"/>
      <c r="NEU757" s="50"/>
      <c r="NEV757" s="50"/>
      <c r="NEW757" s="50"/>
      <c r="NEX757" s="50"/>
      <c r="NEY757" s="50"/>
      <c r="NEZ757" s="50"/>
      <c r="NFA757" s="50"/>
      <c r="NFB757" s="50"/>
      <c r="NFC757" s="50"/>
      <c r="NFD757" s="50"/>
      <c r="NFE757" s="50"/>
      <c r="NFF757" s="50"/>
      <c r="NFG757" s="50"/>
      <c r="NFH757" s="50"/>
      <c r="NFI757" s="50"/>
      <c r="NFJ757" s="50"/>
      <c r="NFK757" s="50"/>
      <c r="NFL757" s="50"/>
      <c r="NFM757" s="50"/>
      <c r="NFN757" s="50"/>
      <c r="NFO757" s="50"/>
      <c r="NFP757" s="50"/>
      <c r="NFQ757" s="50"/>
      <c r="NFR757" s="50"/>
      <c r="NFS757" s="50"/>
      <c r="NFT757" s="50"/>
      <c r="NFU757" s="50"/>
      <c r="NFV757" s="50"/>
      <c r="NFW757" s="50"/>
      <c r="NFX757" s="50"/>
      <c r="NFY757" s="50"/>
      <c r="NFZ757" s="50"/>
      <c r="NGA757" s="50"/>
      <c r="NGB757" s="50"/>
      <c r="NGC757" s="50"/>
      <c r="NGD757" s="50"/>
      <c r="NGE757" s="50"/>
      <c r="NGF757" s="50"/>
      <c r="NGG757" s="50"/>
      <c r="NGH757" s="50"/>
      <c r="NGI757" s="50"/>
      <c r="NGJ757" s="50"/>
      <c r="NGK757" s="50"/>
      <c r="NGL757" s="50"/>
      <c r="NGM757" s="50"/>
      <c r="NGN757" s="50"/>
      <c r="NGO757" s="50"/>
      <c r="NGP757" s="50"/>
      <c r="NGQ757" s="50"/>
      <c r="NGR757" s="50"/>
      <c r="NGS757" s="50"/>
      <c r="NGT757" s="50"/>
      <c r="NGU757" s="50"/>
      <c r="NGV757" s="50"/>
      <c r="NGW757" s="50"/>
      <c r="NGX757" s="50"/>
      <c r="NGY757" s="50"/>
      <c r="NGZ757" s="50"/>
      <c r="NHA757" s="50"/>
      <c r="NHB757" s="50"/>
      <c r="NHC757" s="50"/>
      <c r="NHD757" s="50"/>
      <c r="NHE757" s="50"/>
      <c r="NHF757" s="50"/>
      <c r="NHG757" s="50"/>
      <c r="NHH757" s="50"/>
      <c r="NHI757" s="50"/>
      <c r="NHJ757" s="50"/>
      <c r="NHK757" s="50"/>
      <c r="NHL757" s="50"/>
      <c r="NHM757" s="50"/>
      <c r="NHN757" s="50"/>
      <c r="NHO757" s="50"/>
      <c r="NHP757" s="50"/>
      <c r="NHQ757" s="50"/>
      <c r="NHR757" s="50"/>
      <c r="NHS757" s="50"/>
      <c r="NHT757" s="50"/>
      <c r="NHU757" s="50"/>
      <c r="NHV757" s="50"/>
      <c r="NHW757" s="50"/>
      <c r="NHX757" s="50"/>
      <c r="NHY757" s="50"/>
      <c r="NHZ757" s="50"/>
      <c r="NIA757" s="50"/>
      <c r="NIB757" s="50"/>
      <c r="NIC757" s="50"/>
      <c r="NID757" s="50"/>
      <c r="NIE757" s="50"/>
      <c r="NIF757" s="50"/>
      <c r="NIG757" s="50"/>
      <c r="NIH757" s="50"/>
      <c r="NII757" s="50"/>
      <c r="NIJ757" s="50"/>
      <c r="NIK757" s="50"/>
      <c r="NIL757" s="50"/>
      <c r="NIM757" s="50"/>
      <c r="NIN757" s="50"/>
      <c r="NIO757" s="50"/>
      <c r="NIP757" s="50"/>
      <c r="NIQ757" s="50"/>
      <c r="NIR757" s="50"/>
      <c r="NIS757" s="50"/>
      <c r="NIT757" s="50"/>
      <c r="NIU757" s="50"/>
      <c r="NIV757" s="50"/>
      <c r="NIW757" s="50"/>
      <c r="NIX757" s="50"/>
      <c r="NIY757" s="50"/>
      <c r="NIZ757" s="50"/>
      <c r="NJA757" s="50"/>
      <c r="NJB757" s="50"/>
      <c r="NJC757" s="50"/>
      <c r="NJD757" s="50"/>
      <c r="NJF757" s="50"/>
      <c r="NJH757" s="50"/>
      <c r="NJI757" s="50"/>
      <c r="NJJ757" s="50"/>
      <c r="NJK757" s="50"/>
      <c r="NJL757" s="50"/>
      <c r="NJM757" s="50"/>
      <c r="NJN757" s="50"/>
      <c r="NJO757" s="50"/>
      <c r="NJT757" s="50"/>
      <c r="NJU757" s="50"/>
      <c r="NJV757" s="50"/>
      <c r="NJW757" s="50"/>
      <c r="NJX757" s="50"/>
      <c r="NJY757" s="50"/>
      <c r="NJZ757" s="50"/>
      <c r="NKA757" s="50"/>
      <c r="NKB757" s="50"/>
      <c r="NKC757" s="50"/>
      <c r="NKD757" s="50"/>
      <c r="NKE757" s="50"/>
      <c r="NKF757" s="50"/>
      <c r="NKG757" s="50"/>
      <c r="NKH757" s="50"/>
      <c r="NKI757" s="50"/>
      <c r="NKJ757" s="50"/>
      <c r="NKK757" s="50"/>
      <c r="NKL757" s="50"/>
      <c r="NKM757" s="50"/>
      <c r="NKN757" s="50"/>
      <c r="NKO757" s="50"/>
      <c r="NKP757" s="50"/>
      <c r="NKQ757" s="50"/>
      <c r="NKR757" s="50"/>
      <c r="NKS757" s="50"/>
      <c r="NKT757" s="50"/>
      <c r="NKU757" s="50"/>
      <c r="NKV757" s="50"/>
      <c r="NKW757" s="50"/>
      <c r="NKX757" s="50"/>
      <c r="NKY757" s="50"/>
      <c r="NKZ757" s="50"/>
      <c r="NLA757" s="50"/>
      <c r="NLB757" s="50"/>
      <c r="NLC757" s="50"/>
      <c r="NLD757" s="50"/>
      <c r="NLE757" s="50"/>
      <c r="NLF757" s="50"/>
      <c r="NLG757" s="50"/>
      <c r="NLH757" s="50"/>
      <c r="NLI757" s="50"/>
      <c r="NLJ757" s="50"/>
      <c r="NLK757" s="50"/>
      <c r="NLL757" s="50"/>
      <c r="NLM757" s="50"/>
      <c r="NLN757" s="50"/>
      <c r="NLO757" s="50"/>
      <c r="NLP757" s="50"/>
      <c r="NLQ757" s="50"/>
      <c r="NLR757" s="50"/>
      <c r="NLS757" s="50"/>
      <c r="NLT757" s="50"/>
      <c r="NLU757" s="50"/>
      <c r="NLV757" s="50"/>
      <c r="NLW757" s="50"/>
      <c r="NLX757" s="50"/>
      <c r="NLY757" s="50"/>
      <c r="NLZ757" s="50"/>
      <c r="NMA757" s="50"/>
      <c r="NMB757" s="50"/>
      <c r="NMC757" s="50"/>
      <c r="NMD757" s="50"/>
      <c r="NME757" s="50"/>
      <c r="NMF757" s="50"/>
      <c r="NMG757" s="50"/>
      <c r="NMH757" s="50"/>
      <c r="NMI757" s="50"/>
      <c r="NMJ757" s="50"/>
      <c r="NMK757" s="50"/>
      <c r="NML757" s="50"/>
      <c r="NMM757" s="50"/>
      <c r="NMN757" s="50"/>
      <c r="NMO757" s="50"/>
      <c r="NMP757" s="50"/>
      <c r="NMQ757" s="50"/>
      <c r="NMR757" s="50"/>
      <c r="NMS757" s="50"/>
      <c r="NMT757" s="50"/>
      <c r="NMU757" s="50"/>
      <c r="NMV757" s="50"/>
      <c r="NMW757" s="50"/>
      <c r="NMX757" s="50"/>
      <c r="NMY757" s="50"/>
      <c r="NMZ757" s="50"/>
      <c r="NNA757" s="50"/>
      <c r="NNB757" s="50"/>
      <c r="NNC757" s="50"/>
      <c r="NND757" s="50"/>
      <c r="NNE757" s="50"/>
      <c r="NNF757" s="50"/>
      <c r="NNG757" s="50"/>
      <c r="NNH757" s="50"/>
      <c r="NNI757" s="50"/>
      <c r="NNJ757" s="50"/>
      <c r="NNK757" s="50"/>
      <c r="NNL757" s="50"/>
      <c r="NNM757" s="50"/>
      <c r="NNN757" s="50"/>
      <c r="NNO757" s="50"/>
      <c r="NNP757" s="50"/>
      <c r="NNQ757" s="50"/>
      <c r="NNR757" s="50"/>
      <c r="NNS757" s="50"/>
      <c r="NNT757" s="50"/>
      <c r="NNU757" s="50"/>
      <c r="NNV757" s="50"/>
      <c r="NNW757" s="50"/>
      <c r="NNX757" s="50"/>
      <c r="NNY757" s="50"/>
      <c r="NNZ757" s="50"/>
      <c r="NOA757" s="50"/>
      <c r="NOB757" s="50"/>
      <c r="NOC757" s="50"/>
      <c r="NOD757" s="50"/>
      <c r="NOE757" s="50"/>
      <c r="NOF757" s="50"/>
      <c r="NOG757" s="50"/>
      <c r="NOH757" s="50"/>
      <c r="NOI757" s="50"/>
      <c r="NOJ757" s="50"/>
      <c r="NOK757" s="50"/>
      <c r="NOL757" s="50"/>
      <c r="NOM757" s="50"/>
      <c r="NON757" s="50"/>
      <c r="NOO757" s="50"/>
      <c r="NOP757" s="50"/>
      <c r="NOQ757" s="50"/>
      <c r="NOR757" s="50"/>
      <c r="NOS757" s="50"/>
      <c r="NOT757" s="50"/>
      <c r="NOU757" s="50"/>
      <c r="NOV757" s="50"/>
      <c r="NOW757" s="50"/>
      <c r="NOX757" s="50"/>
      <c r="NOY757" s="50"/>
      <c r="NOZ757" s="50"/>
      <c r="NPA757" s="50"/>
      <c r="NPB757" s="50"/>
      <c r="NPC757" s="50"/>
      <c r="NPD757" s="50"/>
      <c r="NPE757" s="50"/>
      <c r="NPF757" s="50"/>
      <c r="NPG757" s="50"/>
      <c r="NPH757" s="50"/>
      <c r="NPI757" s="50"/>
      <c r="NPJ757" s="50"/>
      <c r="NPK757" s="50"/>
      <c r="NPL757" s="50"/>
      <c r="NPM757" s="50"/>
      <c r="NPN757" s="50"/>
      <c r="NPO757" s="50"/>
      <c r="NPP757" s="50"/>
      <c r="NPQ757" s="50"/>
      <c r="NPR757" s="50"/>
      <c r="NPS757" s="50"/>
      <c r="NPT757" s="50"/>
      <c r="NPU757" s="50"/>
      <c r="NPV757" s="50"/>
      <c r="NPW757" s="50"/>
      <c r="NPX757" s="50"/>
      <c r="NPY757" s="50"/>
      <c r="NPZ757" s="50"/>
      <c r="NQA757" s="50"/>
      <c r="NQB757" s="50"/>
      <c r="NQC757" s="50"/>
      <c r="NQD757" s="50"/>
      <c r="NQE757" s="50"/>
      <c r="NQF757" s="50"/>
      <c r="NQG757" s="50"/>
      <c r="NQH757" s="50"/>
      <c r="NQI757" s="50"/>
      <c r="NQJ757" s="50"/>
      <c r="NQK757" s="50"/>
      <c r="NQL757" s="50"/>
      <c r="NQM757" s="50"/>
      <c r="NQN757" s="50"/>
      <c r="NQO757" s="50"/>
      <c r="NQP757" s="50"/>
      <c r="NQQ757" s="50"/>
      <c r="NQR757" s="50"/>
      <c r="NQS757" s="50"/>
      <c r="NQT757" s="50"/>
      <c r="NQU757" s="50"/>
      <c r="NQV757" s="50"/>
      <c r="NQW757" s="50"/>
      <c r="NQX757" s="50"/>
      <c r="NQY757" s="50"/>
      <c r="NQZ757" s="50"/>
      <c r="NRA757" s="50"/>
      <c r="NRB757" s="50"/>
      <c r="NRC757" s="50"/>
      <c r="NRD757" s="50"/>
      <c r="NRE757" s="50"/>
      <c r="NRF757" s="50"/>
      <c r="NRG757" s="50"/>
      <c r="NRH757" s="50"/>
      <c r="NRI757" s="50"/>
      <c r="NRJ757" s="50"/>
      <c r="NRK757" s="50"/>
      <c r="NRL757" s="50"/>
      <c r="NRM757" s="50"/>
      <c r="NRN757" s="50"/>
      <c r="NRO757" s="50"/>
      <c r="NRP757" s="50"/>
      <c r="NRQ757" s="50"/>
      <c r="NRR757" s="50"/>
      <c r="NRS757" s="50"/>
      <c r="NRT757" s="50"/>
      <c r="NRU757" s="50"/>
      <c r="NRV757" s="50"/>
      <c r="NRW757" s="50"/>
      <c r="NRX757" s="50"/>
      <c r="NRY757" s="50"/>
      <c r="NRZ757" s="50"/>
      <c r="NSA757" s="50"/>
      <c r="NSB757" s="50"/>
      <c r="NSC757" s="50"/>
      <c r="NSD757" s="50"/>
      <c r="NSE757" s="50"/>
      <c r="NSF757" s="50"/>
      <c r="NSG757" s="50"/>
      <c r="NSH757" s="50"/>
      <c r="NSI757" s="50"/>
      <c r="NSJ757" s="50"/>
      <c r="NSK757" s="50"/>
      <c r="NSL757" s="50"/>
      <c r="NSM757" s="50"/>
      <c r="NSN757" s="50"/>
      <c r="NSO757" s="50"/>
      <c r="NSP757" s="50"/>
      <c r="NSQ757" s="50"/>
      <c r="NSR757" s="50"/>
      <c r="NSS757" s="50"/>
      <c r="NST757" s="50"/>
      <c r="NSU757" s="50"/>
      <c r="NSV757" s="50"/>
      <c r="NSW757" s="50"/>
      <c r="NSX757" s="50"/>
      <c r="NSY757" s="50"/>
      <c r="NSZ757" s="50"/>
      <c r="NTB757" s="50"/>
      <c r="NTD757" s="50"/>
      <c r="NTE757" s="50"/>
      <c r="NTF757" s="50"/>
      <c r="NTG757" s="50"/>
      <c r="NTH757" s="50"/>
      <c r="NTI757" s="50"/>
      <c r="NTJ757" s="50"/>
      <c r="NTK757" s="50"/>
      <c r="NTP757" s="50"/>
      <c r="NTQ757" s="50"/>
      <c r="NTR757" s="50"/>
      <c r="NTS757" s="50"/>
      <c r="NTT757" s="50"/>
      <c r="NTU757" s="50"/>
      <c r="NTV757" s="50"/>
      <c r="NTW757" s="50"/>
      <c r="NTX757" s="50"/>
      <c r="NTY757" s="50"/>
      <c r="NTZ757" s="50"/>
      <c r="NUA757" s="50"/>
      <c r="NUB757" s="50"/>
      <c r="NUC757" s="50"/>
      <c r="NUD757" s="50"/>
      <c r="NUE757" s="50"/>
      <c r="NUF757" s="50"/>
      <c r="NUG757" s="50"/>
      <c r="NUH757" s="50"/>
      <c r="NUI757" s="50"/>
      <c r="NUJ757" s="50"/>
      <c r="NUK757" s="50"/>
      <c r="NUL757" s="50"/>
      <c r="NUM757" s="50"/>
      <c r="NUN757" s="50"/>
      <c r="NUO757" s="50"/>
      <c r="NUP757" s="50"/>
      <c r="NUQ757" s="50"/>
      <c r="NUR757" s="50"/>
      <c r="NUS757" s="50"/>
      <c r="NUT757" s="50"/>
      <c r="NUU757" s="50"/>
      <c r="NUV757" s="50"/>
      <c r="NUW757" s="50"/>
      <c r="NUX757" s="50"/>
      <c r="NUY757" s="50"/>
      <c r="NUZ757" s="50"/>
      <c r="NVA757" s="50"/>
      <c r="NVB757" s="50"/>
      <c r="NVC757" s="50"/>
      <c r="NVD757" s="50"/>
      <c r="NVE757" s="50"/>
      <c r="NVF757" s="50"/>
      <c r="NVG757" s="50"/>
      <c r="NVH757" s="50"/>
      <c r="NVI757" s="50"/>
      <c r="NVJ757" s="50"/>
      <c r="NVK757" s="50"/>
      <c r="NVL757" s="50"/>
      <c r="NVM757" s="50"/>
      <c r="NVN757" s="50"/>
      <c r="NVO757" s="50"/>
      <c r="NVP757" s="50"/>
      <c r="NVQ757" s="50"/>
      <c r="NVR757" s="50"/>
      <c r="NVS757" s="50"/>
      <c r="NVT757" s="50"/>
      <c r="NVU757" s="50"/>
      <c r="NVV757" s="50"/>
      <c r="NVW757" s="50"/>
      <c r="NVX757" s="50"/>
      <c r="NVY757" s="50"/>
      <c r="NVZ757" s="50"/>
      <c r="NWA757" s="50"/>
      <c r="NWB757" s="50"/>
      <c r="NWC757" s="50"/>
      <c r="NWD757" s="50"/>
      <c r="NWE757" s="50"/>
      <c r="NWF757" s="50"/>
      <c r="NWG757" s="50"/>
      <c r="NWH757" s="50"/>
      <c r="NWI757" s="50"/>
      <c r="NWJ757" s="50"/>
      <c r="NWK757" s="50"/>
      <c r="NWL757" s="50"/>
      <c r="NWM757" s="50"/>
      <c r="NWN757" s="50"/>
      <c r="NWO757" s="50"/>
      <c r="NWP757" s="50"/>
      <c r="NWQ757" s="50"/>
      <c r="NWR757" s="50"/>
      <c r="NWS757" s="50"/>
      <c r="NWT757" s="50"/>
      <c r="NWU757" s="50"/>
      <c r="NWV757" s="50"/>
      <c r="NWW757" s="50"/>
      <c r="NWX757" s="50"/>
      <c r="NWY757" s="50"/>
      <c r="NWZ757" s="50"/>
      <c r="NXA757" s="50"/>
      <c r="NXB757" s="50"/>
      <c r="NXC757" s="50"/>
      <c r="NXD757" s="50"/>
      <c r="NXE757" s="50"/>
      <c r="NXF757" s="50"/>
      <c r="NXG757" s="50"/>
      <c r="NXH757" s="50"/>
      <c r="NXI757" s="50"/>
      <c r="NXJ757" s="50"/>
      <c r="NXK757" s="50"/>
      <c r="NXL757" s="50"/>
      <c r="NXM757" s="50"/>
      <c r="NXN757" s="50"/>
      <c r="NXO757" s="50"/>
      <c r="NXP757" s="50"/>
      <c r="NXQ757" s="50"/>
      <c r="NXR757" s="50"/>
      <c r="NXS757" s="50"/>
      <c r="NXT757" s="50"/>
      <c r="NXU757" s="50"/>
      <c r="NXV757" s="50"/>
      <c r="NXW757" s="50"/>
      <c r="NXX757" s="50"/>
      <c r="NXY757" s="50"/>
      <c r="NXZ757" s="50"/>
      <c r="NYA757" s="50"/>
      <c r="NYB757" s="50"/>
      <c r="NYC757" s="50"/>
      <c r="NYD757" s="50"/>
      <c r="NYE757" s="50"/>
      <c r="NYF757" s="50"/>
      <c r="NYG757" s="50"/>
      <c r="NYH757" s="50"/>
      <c r="NYI757" s="50"/>
      <c r="NYJ757" s="50"/>
      <c r="NYK757" s="50"/>
      <c r="NYL757" s="50"/>
      <c r="NYM757" s="50"/>
      <c r="NYN757" s="50"/>
      <c r="NYO757" s="50"/>
      <c r="NYP757" s="50"/>
      <c r="NYQ757" s="50"/>
      <c r="NYR757" s="50"/>
      <c r="NYS757" s="50"/>
      <c r="NYT757" s="50"/>
      <c r="NYU757" s="50"/>
      <c r="NYV757" s="50"/>
      <c r="NYW757" s="50"/>
      <c r="NYX757" s="50"/>
      <c r="NYY757" s="50"/>
      <c r="NYZ757" s="50"/>
      <c r="NZA757" s="50"/>
      <c r="NZB757" s="50"/>
      <c r="NZC757" s="50"/>
      <c r="NZD757" s="50"/>
      <c r="NZE757" s="50"/>
      <c r="NZF757" s="50"/>
      <c r="NZG757" s="50"/>
      <c r="NZH757" s="50"/>
      <c r="NZI757" s="50"/>
      <c r="NZJ757" s="50"/>
      <c r="NZK757" s="50"/>
      <c r="NZL757" s="50"/>
      <c r="NZM757" s="50"/>
      <c r="NZN757" s="50"/>
      <c r="NZO757" s="50"/>
      <c r="NZP757" s="50"/>
      <c r="NZQ757" s="50"/>
      <c r="NZR757" s="50"/>
      <c r="NZS757" s="50"/>
      <c r="NZT757" s="50"/>
      <c r="NZU757" s="50"/>
      <c r="NZV757" s="50"/>
      <c r="NZW757" s="50"/>
      <c r="NZX757" s="50"/>
      <c r="NZY757" s="50"/>
      <c r="NZZ757" s="50"/>
      <c r="OAA757" s="50"/>
      <c r="OAB757" s="50"/>
      <c r="OAC757" s="50"/>
      <c r="OAD757" s="50"/>
      <c r="OAE757" s="50"/>
      <c r="OAF757" s="50"/>
      <c r="OAG757" s="50"/>
      <c r="OAH757" s="50"/>
      <c r="OAI757" s="50"/>
      <c r="OAJ757" s="50"/>
      <c r="OAK757" s="50"/>
      <c r="OAL757" s="50"/>
      <c r="OAM757" s="50"/>
      <c r="OAN757" s="50"/>
      <c r="OAO757" s="50"/>
      <c r="OAP757" s="50"/>
      <c r="OAQ757" s="50"/>
      <c r="OAR757" s="50"/>
      <c r="OAS757" s="50"/>
      <c r="OAT757" s="50"/>
      <c r="OAU757" s="50"/>
      <c r="OAV757" s="50"/>
      <c r="OAW757" s="50"/>
      <c r="OAX757" s="50"/>
      <c r="OAY757" s="50"/>
      <c r="OAZ757" s="50"/>
      <c r="OBA757" s="50"/>
      <c r="OBB757" s="50"/>
      <c r="OBC757" s="50"/>
      <c r="OBD757" s="50"/>
      <c r="OBE757" s="50"/>
      <c r="OBF757" s="50"/>
      <c r="OBG757" s="50"/>
      <c r="OBH757" s="50"/>
      <c r="OBI757" s="50"/>
      <c r="OBJ757" s="50"/>
      <c r="OBK757" s="50"/>
      <c r="OBL757" s="50"/>
      <c r="OBM757" s="50"/>
      <c r="OBN757" s="50"/>
      <c r="OBO757" s="50"/>
      <c r="OBP757" s="50"/>
      <c r="OBQ757" s="50"/>
      <c r="OBR757" s="50"/>
      <c r="OBS757" s="50"/>
      <c r="OBT757" s="50"/>
      <c r="OBU757" s="50"/>
      <c r="OBV757" s="50"/>
      <c r="OBW757" s="50"/>
      <c r="OBX757" s="50"/>
      <c r="OBY757" s="50"/>
      <c r="OBZ757" s="50"/>
      <c r="OCA757" s="50"/>
      <c r="OCB757" s="50"/>
      <c r="OCC757" s="50"/>
      <c r="OCD757" s="50"/>
      <c r="OCE757" s="50"/>
      <c r="OCF757" s="50"/>
      <c r="OCG757" s="50"/>
      <c r="OCH757" s="50"/>
      <c r="OCI757" s="50"/>
      <c r="OCJ757" s="50"/>
      <c r="OCK757" s="50"/>
      <c r="OCL757" s="50"/>
      <c r="OCM757" s="50"/>
      <c r="OCN757" s="50"/>
      <c r="OCO757" s="50"/>
      <c r="OCP757" s="50"/>
      <c r="OCQ757" s="50"/>
      <c r="OCR757" s="50"/>
      <c r="OCS757" s="50"/>
      <c r="OCT757" s="50"/>
      <c r="OCU757" s="50"/>
      <c r="OCV757" s="50"/>
      <c r="OCX757" s="50"/>
      <c r="OCZ757" s="50"/>
      <c r="ODA757" s="50"/>
      <c r="ODB757" s="50"/>
      <c r="ODC757" s="50"/>
      <c r="ODD757" s="50"/>
      <c r="ODE757" s="50"/>
      <c r="ODF757" s="50"/>
      <c r="ODG757" s="50"/>
      <c r="ODL757" s="50"/>
      <c r="ODM757" s="50"/>
      <c r="ODN757" s="50"/>
      <c r="ODO757" s="50"/>
      <c r="ODP757" s="50"/>
      <c r="ODQ757" s="50"/>
      <c r="ODR757" s="50"/>
      <c r="ODS757" s="50"/>
      <c r="ODT757" s="50"/>
      <c r="ODU757" s="50"/>
      <c r="ODV757" s="50"/>
      <c r="ODW757" s="50"/>
      <c r="ODX757" s="50"/>
      <c r="ODY757" s="50"/>
      <c r="ODZ757" s="50"/>
      <c r="OEA757" s="50"/>
      <c r="OEB757" s="50"/>
      <c r="OEC757" s="50"/>
      <c r="OED757" s="50"/>
      <c r="OEE757" s="50"/>
      <c r="OEF757" s="50"/>
      <c r="OEG757" s="50"/>
      <c r="OEH757" s="50"/>
      <c r="OEI757" s="50"/>
      <c r="OEJ757" s="50"/>
      <c r="OEK757" s="50"/>
      <c r="OEL757" s="50"/>
      <c r="OEM757" s="50"/>
      <c r="OEN757" s="50"/>
      <c r="OEO757" s="50"/>
      <c r="OEP757" s="50"/>
      <c r="OEQ757" s="50"/>
      <c r="OER757" s="50"/>
      <c r="OES757" s="50"/>
      <c r="OET757" s="50"/>
      <c r="OEU757" s="50"/>
      <c r="OEV757" s="50"/>
      <c r="OEW757" s="50"/>
      <c r="OEX757" s="50"/>
      <c r="OEY757" s="50"/>
      <c r="OEZ757" s="50"/>
      <c r="OFA757" s="50"/>
      <c r="OFB757" s="50"/>
      <c r="OFC757" s="50"/>
      <c r="OFD757" s="50"/>
      <c r="OFE757" s="50"/>
      <c r="OFF757" s="50"/>
      <c r="OFG757" s="50"/>
      <c r="OFH757" s="50"/>
      <c r="OFI757" s="50"/>
      <c r="OFJ757" s="50"/>
      <c r="OFK757" s="50"/>
      <c r="OFL757" s="50"/>
      <c r="OFM757" s="50"/>
      <c r="OFN757" s="50"/>
      <c r="OFO757" s="50"/>
      <c r="OFP757" s="50"/>
      <c r="OFQ757" s="50"/>
      <c r="OFR757" s="50"/>
      <c r="OFS757" s="50"/>
      <c r="OFT757" s="50"/>
      <c r="OFU757" s="50"/>
      <c r="OFV757" s="50"/>
      <c r="OFW757" s="50"/>
      <c r="OFX757" s="50"/>
      <c r="OFY757" s="50"/>
      <c r="OFZ757" s="50"/>
      <c r="OGA757" s="50"/>
      <c r="OGB757" s="50"/>
      <c r="OGC757" s="50"/>
      <c r="OGD757" s="50"/>
      <c r="OGE757" s="50"/>
      <c r="OGF757" s="50"/>
      <c r="OGG757" s="50"/>
      <c r="OGH757" s="50"/>
      <c r="OGI757" s="50"/>
      <c r="OGJ757" s="50"/>
      <c r="OGK757" s="50"/>
      <c r="OGL757" s="50"/>
      <c r="OGM757" s="50"/>
      <c r="OGN757" s="50"/>
      <c r="OGO757" s="50"/>
      <c r="OGP757" s="50"/>
      <c r="OGQ757" s="50"/>
      <c r="OGR757" s="50"/>
      <c r="OGS757" s="50"/>
      <c r="OGT757" s="50"/>
      <c r="OGU757" s="50"/>
      <c r="OGV757" s="50"/>
      <c r="OGW757" s="50"/>
      <c r="OGX757" s="50"/>
      <c r="OGY757" s="50"/>
      <c r="OGZ757" s="50"/>
      <c r="OHA757" s="50"/>
      <c r="OHB757" s="50"/>
      <c r="OHC757" s="50"/>
      <c r="OHD757" s="50"/>
      <c r="OHE757" s="50"/>
      <c r="OHF757" s="50"/>
      <c r="OHG757" s="50"/>
      <c r="OHH757" s="50"/>
      <c r="OHI757" s="50"/>
      <c r="OHJ757" s="50"/>
      <c r="OHK757" s="50"/>
      <c r="OHL757" s="50"/>
      <c r="OHM757" s="50"/>
      <c r="OHN757" s="50"/>
      <c r="OHO757" s="50"/>
      <c r="OHP757" s="50"/>
      <c r="OHQ757" s="50"/>
      <c r="OHR757" s="50"/>
      <c r="OHS757" s="50"/>
      <c r="OHT757" s="50"/>
      <c r="OHU757" s="50"/>
      <c r="OHV757" s="50"/>
      <c r="OHW757" s="50"/>
      <c r="OHX757" s="50"/>
      <c r="OHY757" s="50"/>
      <c r="OHZ757" s="50"/>
      <c r="OIA757" s="50"/>
      <c r="OIB757" s="50"/>
      <c r="OIC757" s="50"/>
      <c r="OID757" s="50"/>
      <c r="OIE757" s="50"/>
      <c r="OIF757" s="50"/>
      <c r="OIG757" s="50"/>
      <c r="OIH757" s="50"/>
      <c r="OII757" s="50"/>
      <c r="OIJ757" s="50"/>
      <c r="OIK757" s="50"/>
      <c r="OIL757" s="50"/>
      <c r="OIM757" s="50"/>
      <c r="OIN757" s="50"/>
      <c r="OIO757" s="50"/>
      <c r="OIP757" s="50"/>
      <c r="OIQ757" s="50"/>
      <c r="OIR757" s="50"/>
      <c r="OIS757" s="50"/>
      <c r="OIT757" s="50"/>
      <c r="OIU757" s="50"/>
      <c r="OIV757" s="50"/>
      <c r="OIW757" s="50"/>
      <c r="OIX757" s="50"/>
      <c r="OIY757" s="50"/>
      <c r="OIZ757" s="50"/>
      <c r="OJA757" s="50"/>
      <c r="OJB757" s="50"/>
      <c r="OJC757" s="50"/>
      <c r="OJD757" s="50"/>
      <c r="OJE757" s="50"/>
      <c r="OJF757" s="50"/>
      <c r="OJG757" s="50"/>
      <c r="OJH757" s="50"/>
      <c r="OJI757" s="50"/>
      <c r="OJJ757" s="50"/>
      <c r="OJK757" s="50"/>
      <c r="OJL757" s="50"/>
      <c r="OJM757" s="50"/>
      <c r="OJN757" s="50"/>
      <c r="OJO757" s="50"/>
      <c r="OJP757" s="50"/>
      <c r="OJQ757" s="50"/>
      <c r="OJR757" s="50"/>
      <c r="OJS757" s="50"/>
      <c r="OJT757" s="50"/>
      <c r="OJU757" s="50"/>
      <c r="OJV757" s="50"/>
      <c r="OJW757" s="50"/>
      <c r="OJX757" s="50"/>
      <c r="OJY757" s="50"/>
      <c r="OJZ757" s="50"/>
      <c r="OKA757" s="50"/>
      <c r="OKB757" s="50"/>
      <c r="OKC757" s="50"/>
      <c r="OKD757" s="50"/>
      <c r="OKE757" s="50"/>
      <c r="OKF757" s="50"/>
      <c r="OKG757" s="50"/>
      <c r="OKH757" s="50"/>
      <c r="OKI757" s="50"/>
      <c r="OKJ757" s="50"/>
      <c r="OKK757" s="50"/>
      <c r="OKL757" s="50"/>
      <c r="OKM757" s="50"/>
      <c r="OKN757" s="50"/>
      <c r="OKO757" s="50"/>
      <c r="OKP757" s="50"/>
      <c r="OKQ757" s="50"/>
      <c r="OKR757" s="50"/>
      <c r="OKS757" s="50"/>
      <c r="OKT757" s="50"/>
      <c r="OKU757" s="50"/>
      <c r="OKV757" s="50"/>
      <c r="OKW757" s="50"/>
      <c r="OKX757" s="50"/>
      <c r="OKY757" s="50"/>
      <c r="OKZ757" s="50"/>
      <c r="OLA757" s="50"/>
      <c r="OLB757" s="50"/>
      <c r="OLC757" s="50"/>
      <c r="OLD757" s="50"/>
      <c r="OLE757" s="50"/>
      <c r="OLF757" s="50"/>
      <c r="OLG757" s="50"/>
      <c r="OLH757" s="50"/>
      <c r="OLI757" s="50"/>
      <c r="OLJ757" s="50"/>
      <c r="OLK757" s="50"/>
      <c r="OLL757" s="50"/>
      <c r="OLM757" s="50"/>
      <c r="OLN757" s="50"/>
      <c r="OLO757" s="50"/>
      <c r="OLP757" s="50"/>
      <c r="OLQ757" s="50"/>
      <c r="OLR757" s="50"/>
      <c r="OLS757" s="50"/>
      <c r="OLT757" s="50"/>
      <c r="OLU757" s="50"/>
      <c r="OLV757" s="50"/>
      <c r="OLW757" s="50"/>
      <c r="OLX757" s="50"/>
      <c r="OLY757" s="50"/>
      <c r="OLZ757" s="50"/>
      <c r="OMA757" s="50"/>
      <c r="OMB757" s="50"/>
      <c r="OMC757" s="50"/>
      <c r="OMD757" s="50"/>
      <c r="OME757" s="50"/>
      <c r="OMF757" s="50"/>
      <c r="OMG757" s="50"/>
      <c r="OMH757" s="50"/>
      <c r="OMI757" s="50"/>
      <c r="OMJ757" s="50"/>
      <c r="OMK757" s="50"/>
      <c r="OML757" s="50"/>
      <c r="OMM757" s="50"/>
      <c r="OMN757" s="50"/>
      <c r="OMO757" s="50"/>
      <c r="OMP757" s="50"/>
      <c r="OMQ757" s="50"/>
      <c r="OMR757" s="50"/>
      <c r="OMT757" s="50"/>
      <c r="OMV757" s="50"/>
      <c r="OMW757" s="50"/>
      <c r="OMX757" s="50"/>
      <c r="OMY757" s="50"/>
      <c r="OMZ757" s="50"/>
      <c r="ONA757" s="50"/>
      <c r="ONB757" s="50"/>
      <c r="ONC757" s="50"/>
      <c r="ONH757" s="50"/>
      <c r="ONI757" s="50"/>
      <c r="ONJ757" s="50"/>
      <c r="ONK757" s="50"/>
      <c r="ONL757" s="50"/>
      <c r="ONM757" s="50"/>
      <c r="ONN757" s="50"/>
      <c r="ONO757" s="50"/>
      <c r="ONP757" s="50"/>
      <c r="ONQ757" s="50"/>
      <c r="ONR757" s="50"/>
      <c r="ONS757" s="50"/>
      <c r="ONT757" s="50"/>
      <c r="ONU757" s="50"/>
      <c r="ONV757" s="50"/>
      <c r="ONW757" s="50"/>
      <c r="ONX757" s="50"/>
      <c r="ONY757" s="50"/>
      <c r="ONZ757" s="50"/>
      <c r="OOA757" s="50"/>
      <c r="OOB757" s="50"/>
      <c r="OOC757" s="50"/>
      <c r="OOD757" s="50"/>
      <c r="OOE757" s="50"/>
      <c r="OOF757" s="50"/>
      <c r="OOG757" s="50"/>
      <c r="OOH757" s="50"/>
      <c r="OOI757" s="50"/>
      <c r="OOJ757" s="50"/>
      <c r="OOK757" s="50"/>
      <c r="OOL757" s="50"/>
      <c r="OOM757" s="50"/>
      <c r="OON757" s="50"/>
      <c r="OOO757" s="50"/>
      <c r="OOP757" s="50"/>
      <c r="OOQ757" s="50"/>
      <c r="OOR757" s="50"/>
      <c r="OOS757" s="50"/>
      <c r="OOT757" s="50"/>
      <c r="OOU757" s="50"/>
      <c r="OOV757" s="50"/>
      <c r="OOW757" s="50"/>
      <c r="OOX757" s="50"/>
      <c r="OOY757" s="50"/>
      <c r="OOZ757" s="50"/>
      <c r="OPA757" s="50"/>
      <c r="OPB757" s="50"/>
      <c r="OPC757" s="50"/>
      <c r="OPD757" s="50"/>
      <c r="OPE757" s="50"/>
      <c r="OPF757" s="50"/>
      <c r="OPG757" s="50"/>
      <c r="OPH757" s="50"/>
      <c r="OPI757" s="50"/>
      <c r="OPJ757" s="50"/>
      <c r="OPK757" s="50"/>
      <c r="OPL757" s="50"/>
      <c r="OPM757" s="50"/>
      <c r="OPN757" s="50"/>
      <c r="OPO757" s="50"/>
      <c r="OPP757" s="50"/>
      <c r="OPQ757" s="50"/>
      <c r="OPR757" s="50"/>
      <c r="OPS757" s="50"/>
      <c r="OPT757" s="50"/>
      <c r="OPU757" s="50"/>
      <c r="OPV757" s="50"/>
      <c r="OPW757" s="50"/>
      <c r="OPX757" s="50"/>
      <c r="OPY757" s="50"/>
      <c r="OPZ757" s="50"/>
      <c r="OQA757" s="50"/>
      <c r="OQB757" s="50"/>
      <c r="OQC757" s="50"/>
      <c r="OQD757" s="50"/>
      <c r="OQE757" s="50"/>
      <c r="OQF757" s="50"/>
      <c r="OQG757" s="50"/>
      <c r="OQH757" s="50"/>
      <c r="OQI757" s="50"/>
      <c r="OQJ757" s="50"/>
      <c r="OQK757" s="50"/>
      <c r="OQL757" s="50"/>
      <c r="OQM757" s="50"/>
      <c r="OQN757" s="50"/>
      <c r="OQO757" s="50"/>
      <c r="OQP757" s="50"/>
      <c r="OQQ757" s="50"/>
      <c r="OQR757" s="50"/>
      <c r="OQS757" s="50"/>
      <c r="OQT757" s="50"/>
      <c r="OQU757" s="50"/>
      <c r="OQV757" s="50"/>
      <c r="OQW757" s="50"/>
      <c r="OQX757" s="50"/>
      <c r="OQY757" s="50"/>
      <c r="OQZ757" s="50"/>
      <c r="ORA757" s="50"/>
      <c r="ORB757" s="50"/>
      <c r="ORC757" s="50"/>
      <c r="ORD757" s="50"/>
      <c r="ORE757" s="50"/>
      <c r="ORF757" s="50"/>
      <c r="ORG757" s="50"/>
      <c r="ORH757" s="50"/>
      <c r="ORI757" s="50"/>
      <c r="ORJ757" s="50"/>
      <c r="ORK757" s="50"/>
      <c r="ORL757" s="50"/>
      <c r="ORM757" s="50"/>
      <c r="ORN757" s="50"/>
      <c r="ORO757" s="50"/>
      <c r="ORP757" s="50"/>
      <c r="ORQ757" s="50"/>
      <c r="ORR757" s="50"/>
      <c r="ORS757" s="50"/>
      <c r="ORT757" s="50"/>
      <c r="ORU757" s="50"/>
      <c r="ORV757" s="50"/>
      <c r="ORW757" s="50"/>
      <c r="ORX757" s="50"/>
      <c r="ORY757" s="50"/>
      <c r="ORZ757" s="50"/>
      <c r="OSA757" s="50"/>
      <c r="OSB757" s="50"/>
      <c r="OSC757" s="50"/>
      <c r="OSD757" s="50"/>
      <c r="OSE757" s="50"/>
      <c r="OSF757" s="50"/>
      <c r="OSG757" s="50"/>
      <c r="OSH757" s="50"/>
      <c r="OSI757" s="50"/>
      <c r="OSJ757" s="50"/>
      <c r="OSK757" s="50"/>
      <c r="OSL757" s="50"/>
      <c r="OSM757" s="50"/>
      <c r="OSN757" s="50"/>
      <c r="OSO757" s="50"/>
      <c r="OSP757" s="50"/>
      <c r="OSQ757" s="50"/>
      <c r="OSR757" s="50"/>
      <c r="OSS757" s="50"/>
      <c r="OST757" s="50"/>
      <c r="OSU757" s="50"/>
      <c r="OSV757" s="50"/>
      <c r="OSW757" s="50"/>
      <c r="OSX757" s="50"/>
      <c r="OSY757" s="50"/>
      <c r="OSZ757" s="50"/>
      <c r="OTA757" s="50"/>
      <c r="OTB757" s="50"/>
      <c r="OTC757" s="50"/>
      <c r="OTD757" s="50"/>
      <c r="OTE757" s="50"/>
      <c r="OTF757" s="50"/>
      <c r="OTG757" s="50"/>
      <c r="OTH757" s="50"/>
      <c r="OTI757" s="50"/>
      <c r="OTJ757" s="50"/>
      <c r="OTK757" s="50"/>
      <c r="OTL757" s="50"/>
      <c r="OTM757" s="50"/>
      <c r="OTN757" s="50"/>
      <c r="OTO757" s="50"/>
      <c r="OTP757" s="50"/>
      <c r="OTQ757" s="50"/>
      <c r="OTR757" s="50"/>
      <c r="OTS757" s="50"/>
      <c r="OTT757" s="50"/>
      <c r="OTU757" s="50"/>
      <c r="OTV757" s="50"/>
      <c r="OTW757" s="50"/>
      <c r="OTX757" s="50"/>
      <c r="OTY757" s="50"/>
      <c r="OTZ757" s="50"/>
      <c r="OUA757" s="50"/>
      <c r="OUB757" s="50"/>
      <c r="OUC757" s="50"/>
      <c r="OUD757" s="50"/>
      <c r="OUE757" s="50"/>
      <c r="OUF757" s="50"/>
      <c r="OUG757" s="50"/>
      <c r="OUH757" s="50"/>
      <c r="OUI757" s="50"/>
      <c r="OUJ757" s="50"/>
      <c r="OUK757" s="50"/>
      <c r="OUL757" s="50"/>
      <c r="OUM757" s="50"/>
      <c r="OUN757" s="50"/>
      <c r="OUO757" s="50"/>
      <c r="OUP757" s="50"/>
      <c r="OUQ757" s="50"/>
      <c r="OUR757" s="50"/>
      <c r="OUS757" s="50"/>
      <c r="OUT757" s="50"/>
      <c r="OUU757" s="50"/>
      <c r="OUV757" s="50"/>
      <c r="OUW757" s="50"/>
      <c r="OUX757" s="50"/>
      <c r="OUY757" s="50"/>
      <c r="OUZ757" s="50"/>
      <c r="OVA757" s="50"/>
      <c r="OVB757" s="50"/>
      <c r="OVC757" s="50"/>
      <c r="OVD757" s="50"/>
      <c r="OVE757" s="50"/>
      <c r="OVF757" s="50"/>
      <c r="OVG757" s="50"/>
      <c r="OVH757" s="50"/>
      <c r="OVI757" s="50"/>
      <c r="OVJ757" s="50"/>
      <c r="OVK757" s="50"/>
      <c r="OVL757" s="50"/>
      <c r="OVM757" s="50"/>
      <c r="OVN757" s="50"/>
      <c r="OVO757" s="50"/>
      <c r="OVP757" s="50"/>
      <c r="OVQ757" s="50"/>
      <c r="OVR757" s="50"/>
      <c r="OVS757" s="50"/>
      <c r="OVT757" s="50"/>
      <c r="OVU757" s="50"/>
      <c r="OVV757" s="50"/>
      <c r="OVW757" s="50"/>
      <c r="OVX757" s="50"/>
      <c r="OVY757" s="50"/>
      <c r="OVZ757" s="50"/>
      <c r="OWA757" s="50"/>
      <c r="OWB757" s="50"/>
      <c r="OWC757" s="50"/>
      <c r="OWD757" s="50"/>
      <c r="OWE757" s="50"/>
      <c r="OWF757" s="50"/>
      <c r="OWG757" s="50"/>
      <c r="OWH757" s="50"/>
      <c r="OWI757" s="50"/>
      <c r="OWJ757" s="50"/>
      <c r="OWK757" s="50"/>
      <c r="OWL757" s="50"/>
      <c r="OWM757" s="50"/>
      <c r="OWN757" s="50"/>
      <c r="OWP757" s="50"/>
      <c r="OWR757" s="50"/>
      <c r="OWS757" s="50"/>
      <c r="OWT757" s="50"/>
      <c r="OWU757" s="50"/>
      <c r="OWV757" s="50"/>
      <c r="OWW757" s="50"/>
      <c r="OWX757" s="50"/>
      <c r="OWY757" s="50"/>
      <c r="OXD757" s="50"/>
      <c r="OXE757" s="50"/>
      <c r="OXF757" s="50"/>
      <c r="OXG757" s="50"/>
      <c r="OXH757" s="50"/>
      <c r="OXI757" s="50"/>
      <c r="OXJ757" s="50"/>
      <c r="OXK757" s="50"/>
      <c r="OXL757" s="50"/>
      <c r="OXM757" s="50"/>
      <c r="OXN757" s="50"/>
      <c r="OXO757" s="50"/>
      <c r="OXP757" s="50"/>
      <c r="OXQ757" s="50"/>
      <c r="OXR757" s="50"/>
      <c r="OXS757" s="50"/>
      <c r="OXT757" s="50"/>
      <c r="OXU757" s="50"/>
      <c r="OXV757" s="50"/>
      <c r="OXW757" s="50"/>
      <c r="OXX757" s="50"/>
      <c r="OXY757" s="50"/>
      <c r="OXZ757" s="50"/>
      <c r="OYA757" s="50"/>
      <c r="OYB757" s="50"/>
      <c r="OYC757" s="50"/>
      <c r="OYD757" s="50"/>
      <c r="OYE757" s="50"/>
      <c r="OYF757" s="50"/>
      <c r="OYG757" s="50"/>
      <c r="OYH757" s="50"/>
      <c r="OYI757" s="50"/>
      <c r="OYJ757" s="50"/>
      <c r="OYK757" s="50"/>
      <c r="OYL757" s="50"/>
      <c r="OYM757" s="50"/>
      <c r="OYN757" s="50"/>
      <c r="OYO757" s="50"/>
      <c r="OYP757" s="50"/>
      <c r="OYQ757" s="50"/>
      <c r="OYR757" s="50"/>
      <c r="OYS757" s="50"/>
      <c r="OYT757" s="50"/>
      <c r="OYU757" s="50"/>
      <c r="OYV757" s="50"/>
      <c r="OYW757" s="50"/>
      <c r="OYX757" s="50"/>
      <c r="OYY757" s="50"/>
      <c r="OYZ757" s="50"/>
      <c r="OZA757" s="50"/>
      <c r="OZB757" s="50"/>
      <c r="OZC757" s="50"/>
      <c r="OZD757" s="50"/>
      <c r="OZE757" s="50"/>
      <c r="OZF757" s="50"/>
      <c r="OZG757" s="50"/>
      <c r="OZH757" s="50"/>
      <c r="OZI757" s="50"/>
      <c r="OZJ757" s="50"/>
      <c r="OZK757" s="50"/>
      <c r="OZL757" s="50"/>
      <c r="OZM757" s="50"/>
      <c r="OZN757" s="50"/>
      <c r="OZO757" s="50"/>
      <c r="OZP757" s="50"/>
      <c r="OZQ757" s="50"/>
      <c r="OZR757" s="50"/>
      <c r="OZS757" s="50"/>
      <c r="OZT757" s="50"/>
      <c r="OZU757" s="50"/>
      <c r="OZV757" s="50"/>
      <c r="OZW757" s="50"/>
      <c r="OZX757" s="50"/>
      <c r="OZY757" s="50"/>
      <c r="OZZ757" s="50"/>
      <c r="PAA757" s="50"/>
      <c r="PAB757" s="50"/>
      <c r="PAC757" s="50"/>
      <c r="PAD757" s="50"/>
      <c r="PAE757" s="50"/>
      <c r="PAF757" s="50"/>
      <c r="PAG757" s="50"/>
      <c r="PAH757" s="50"/>
      <c r="PAI757" s="50"/>
      <c r="PAJ757" s="50"/>
      <c r="PAK757" s="50"/>
      <c r="PAL757" s="50"/>
      <c r="PAM757" s="50"/>
      <c r="PAN757" s="50"/>
      <c r="PAO757" s="50"/>
      <c r="PAP757" s="50"/>
      <c r="PAQ757" s="50"/>
      <c r="PAR757" s="50"/>
      <c r="PAS757" s="50"/>
      <c r="PAT757" s="50"/>
      <c r="PAU757" s="50"/>
      <c r="PAV757" s="50"/>
      <c r="PAW757" s="50"/>
      <c r="PAX757" s="50"/>
      <c r="PAY757" s="50"/>
      <c r="PAZ757" s="50"/>
      <c r="PBA757" s="50"/>
      <c r="PBB757" s="50"/>
      <c r="PBC757" s="50"/>
      <c r="PBD757" s="50"/>
      <c r="PBE757" s="50"/>
      <c r="PBF757" s="50"/>
      <c r="PBG757" s="50"/>
      <c r="PBH757" s="50"/>
      <c r="PBI757" s="50"/>
      <c r="PBJ757" s="50"/>
      <c r="PBK757" s="50"/>
      <c r="PBL757" s="50"/>
      <c r="PBM757" s="50"/>
      <c r="PBN757" s="50"/>
      <c r="PBO757" s="50"/>
      <c r="PBP757" s="50"/>
      <c r="PBQ757" s="50"/>
      <c r="PBR757" s="50"/>
      <c r="PBS757" s="50"/>
      <c r="PBT757" s="50"/>
      <c r="PBU757" s="50"/>
      <c r="PBV757" s="50"/>
      <c r="PBW757" s="50"/>
      <c r="PBX757" s="50"/>
      <c r="PBY757" s="50"/>
      <c r="PBZ757" s="50"/>
      <c r="PCA757" s="50"/>
      <c r="PCB757" s="50"/>
      <c r="PCC757" s="50"/>
      <c r="PCD757" s="50"/>
      <c r="PCE757" s="50"/>
      <c r="PCF757" s="50"/>
      <c r="PCG757" s="50"/>
      <c r="PCH757" s="50"/>
      <c r="PCI757" s="50"/>
      <c r="PCJ757" s="50"/>
      <c r="PCK757" s="50"/>
      <c r="PCL757" s="50"/>
      <c r="PCM757" s="50"/>
      <c r="PCN757" s="50"/>
      <c r="PCO757" s="50"/>
      <c r="PCP757" s="50"/>
      <c r="PCQ757" s="50"/>
      <c r="PCR757" s="50"/>
      <c r="PCS757" s="50"/>
      <c r="PCT757" s="50"/>
      <c r="PCU757" s="50"/>
      <c r="PCV757" s="50"/>
      <c r="PCW757" s="50"/>
      <c r="PCX757" s="50"/>
      <c r="PCY757" s="50"/>
      <c r="PCZ757" s="50"/>
      <c r="PDA757" s="50"/>
      <c r="PDB757" s="50"/>
      <c r="PDC757" s="50"/>
      <c r="PDD757" s="50"/>
      <c r="PDE757" s="50"/>
      <c r="PDF757" s="50"/>
      <c r="PDG757" s="50"/>
      <c r="PDH757" s="50"/>
      <c r="PDI757" s="50"/>
      <c r="PDJ757" s="50"/>
      <c r="PDK757" s="50"/>
      <c r="PDL757" s="50"/>
      <c r="PDM757" s="50"/>
      <c r="PDN757" s="50"/>
      <c r="PDO757" s="50"/>
      <c r="PDP757" s="50"/>
      <c r="PDQ757" s="50"/>
      <c r="PDR757" s="50"/>
      <c r="PDS757" s="50"/>
      <c r="PDT757" s="50"/>
      <c r="PDU757" s="50"/>
      <c r="PDV757" s="50"/>
      <c r="PDW757" s="50"/>
      <c r="PDX757" s="50"/>
      <c r="PDY757" s="50"/>
      <c r="PDZ757" s="50"/>
      <c r="PEA757" s="50"/>
      <c r="PEB757" s="50"/>
      <c r="PEC757" s="50"/>
      <c r="PED757" s="50"/>
      <c r="PEE757" s="50"/>
      <c r="PEF757" s="50"/>
      <c r="PEG757" s="50"/>
      <c r="PEH757" s="50"/>
      <c r="PEI757" s="50"/>
      <c r="PEJ757" s="50"/>
      <c r="PEK757" s="50"/>
      <c r="PEL757" s="50"/>
      <c r="PEM757" s="50"/>
      <c r="PEN757" s="50"/>
      <c r="PEO757" s="50"/>
      <c r="PEP757" s="50"/>
      <c r="PEQ757" s="50"/>
      <c r="PER757" s="50"/>
      <c r="PES757" s="50"/>
      <c r="PET757" s="50"/>
      <c r="PEU757" s="50"/>
      <c r="PEV757" s="50"/>
      <c r="PEW757" s="50"/>
      <c r="PEX757" s="50"/>
      <c r="PEY757" s="50"/>
      <c r="PEZ757" s="50"/>
      <c r="PFA757" s="50"/>
      <c r="PFB757" s="50"/>
      <c r="PFC757" s="50"/>
      <c r="PFD757" s="50"/>
      <c r="PFE757" s="50"/>
      <c r="PFF757" s="50"/>
      <c r="PFG757" s="50"/>
      <c r="PFH757" s="50"/>
      <c r="PFI757" s="50"/>
      <c r="PFJ757" s="50"/>
      <c r="PFK757" s="50"/>
      <c r="PFL757" s="50"/>
      <c r="PFM757" s="50"/>
      <c r="PFN757" s="50"/>
      <c r="PFO757" s="50"/>
      <c r="PFP757" s="50"/>
      <c r="PFQ757" s="50"/>
      <c r="PFR757" s="50"/>
      <c r="PFS757" s="50"/>
      <c r="PFT757" s="50"/>
      <c r="PFU757" s="50"/>
      <c r="PFV757" s="50"/>
      <c r="PFW757" s="50"/>
      <c r="PFX757" s="50"/>
      <c r="PFY757" s="50"/>
      <c r="PFZ757" s="50"/>
      <c r="PGA757" s="50"/>
      <c r="PGB757" s="50"/>
      <c r="PGC757" s="50"/>
      <c r="PGD757" s="50"/>
      <c r="PGE757" s="50"/>
      <c r="PGF757" s="50"/>
      <c r="PGG757" s="50"/>
      <c r="PGH757" s="50"/>
      <c r="PGI757" s="50"/>
      <c r="PGJ757" s="50"/>
      <c r="PGL757" s="50"/>
      <c r="PGN757" s="50"/>
      <c r="PGO757" s="50"/>
      <c r="PGP757" s="50"/>
      <c r="PGQ757" s="50"/>
      <c r="PGR757" s="50"/>
      <c r="PGS757" s="50"/>
      <c r="PGT757" s="50"/>
      <c r="PGU757" s="50"/>
      <c r="PGZ757" s="50"/>
      <c r="PHA757" s="50"/>
      <c r="PHB757" s="50"/>
      <c r="PHC757" s="50"/>
      <c r="PHD757" s="50"/>
      <c r="PHE757" s="50"/>
      <c r="PHF757" s="50"/>
      <c r="PHG757" s="50"/>
      <c r="PHH757" s="50"/>
      <c r="PHI757" s="50"/>
      <c r="PHJ757" s="50"/>
      <c r="PHK757" s="50"/>
      <c r="PHL757" s="50"/>
      <c r="PHM757" s="50"/>
      <c r="PHN757" s="50"/>
      <c r="PHO757" s="50"/>
      <c r="PHP757" s="50"/>
      <c r="PHQ757" s="50"/>
      <c r="PHR757" s="50"/>
      <c r="PHS757" s="50"/>
      <c r="PHT757" s="50"/>
      <c r="PHU757" s="50"/>
      <c r="PHV757" s="50"/>
      <c r="PHW757" s="50"/>
      <c r="PHX757" s="50"/>
      <c r="PHY757" s="50"/>
      <c r="PHZ757" s="50"/>
      <c r="PIA757" s="50"/>
      <c r="PIB757" s="50"/>
      <c r="PIC757" s="50"/>
      <c r="PID757" s="50"/>
      <c r="PIE757" s="50"/>
      <c r="PIF757" s="50"/>
      <c r="PIG757" s="50"/>
      <c r="PIH757" s="50"/>
      <c r="PII757" s="50"/>
      <c r="PIJ757" s="50"/>
      <c r="PIK757" s="50"/>
      <c r="PIL757" s="50"/>
      <c r="PIM757" s="50"/>
      <c r="PIN757" s="50"/>
      <c r="PIO757" s="50"/>
      <c r="PIP757" s="50"/>
      <c r="PIQ757" s="50"/>
      <c r="PIR757" s="50"/>
      <c r="PIS757" s="50"/>
      <c r="PIT757" s="50"/>
      <c r="PIU757" s="50"/>
      <c r="PIV757" s="50"/>
      <c r="PIW757" s="50"/>
      <c r="PIX757" s="50"/>
      <c r="PIY757" s="50"/>
      <c r="PIZ757" s="50"/>
      <c r="PJA757" s="50"/>
      <c r="PJB757" s="50"/>
      <c r="PJC757" s="50"/>
      <c r="PJD757" s="50"/>
      <c r="PJE757" s="50"/>
      <c r="PJF757" s="50"/>
      <c r="PJG757" s="50"/>
      <c r="PJH757" s="50"/>
      <c r="PJI757" s="50"/>
      <c r="PJJ757" s="50"/>
      <c r="PJK757" s="50"/>
      <c r="PJL757" s="50"/>
      <c r="PJM757" s="50"/>
      <c r="PJN757" s="50"/>
      <c r="PJO757" s="50"/>
      <c r="PJP757" s="50"/>
      <c r="PJQ757" s="50"/>
      <c r="PJR757" s="50"/>
      <c r="PJS757" s="50"/>
      <c r="PJT757" s="50"/>
      <c r="PJU757" s="50"/>
      <c r="PJV757" s="50"/>
      <c r="PJW757" s="50"/>
      <c r="PJX757" s="50"/>
      <c r="PJY757" s="50"/>
      <c r="PJZ757" s="50"/>
      <c r="PKA757" s="50"/>
      <c r="PKB757" s="50"/>
      <c r="PKC757" s="50"/>
      <c r="PKD757" s="50"/>
      <c r="PKE757" s="50"/>
      <c r="PKF757" s="50"/>
      <c r="PKG757" s="50"/>
      <c r="PKH757" s="50"/>
      <c r="PKI757" s="50"/>
      <c r="PKJ757" s="50"/>
      <c r="PKK757" s="50"/>
      <c r="PKL757" s="50"/>
      <c r="PKM757" s="50"/>
      <c r="PKN757" s="50"/>
      <c r="PKO757" s="50"/>
      <c r="PKP757" s="50"/>
      <c r="PKQ757" s="50"/>
      <c r="PKR757" s="50"/>
      <c r="PKS757" s="50"/>
      <c r="PKT757" s="50"/>
      <c r="PKU757" s="50"/>
      <c r="PKV757" s="50"/>
      <c r="PKW757" s="50"/>
      <c r="PKX757" s="50"/>
      <c r="PKY757" s="50"/>
      <c r="PKZ757" s="50"/>
      <c r="PLA757" s="50"/>
      <c r="PLB757" s="50"/>
      <c r="PLC757" s="50"/>
      <c r="PLD757" s="50"/>
      <c r="PLE757" s="50"/>
      <c r="PLF757" s="50"/>
      <c r="PLG757" s="50"/>
      <c r="PLH757" s="50"/>
      <c r="PLI757" s="50"/>
      <c r="PLJ757" s="50"/>
      <c r="PLK757" s="50"/>
      <c r="PLL757" s="50"/>
      <c r="PLM757" s="50"/>
      <c r="PLN757" s="50"/>
      <c r="PLO757" s="50"/>
      <c r="PLP757" s="50"/>
      <c r="PLQ757" s="50"/>
      <c r="PLR757" s="50"/>
      <c r="PLS757" s="50"/>
      <c r="PLT757" s="50"/>
      <c r="PLU757" s="50"/>
      <c r="PLV757" s="50"/>
      <c r="PLW757" s="50"/>
      <c r="PLX757" s="50"/>
      <c r="PLY757" s="50"/>
      <c r="PLZ757" s="50"/>
      <c r="PMA757" s="50"/>
      <c r="PMB757" s="50"/>
      <c r="PMC757" s="50"/>
      <c r="PMD757" s="50"/>
      <c r="PME757" s="50"/>
      <c r="PMF757" s="50"/>
      <c r="PMG757" s="50"/>
      <c r="PMH757" s="50"/>
      <c r="PMI757" s="50"/>
      <c r="PMJ757" s="50"/>
      <c r="PMK757" s="50"/>
      <c r="PML757" s="50"/>
      <c r="PMM757" s="50"/>
      <c r="PMN757" s="50"/>
      <c r="PMO757" s="50"/>
      <c r="PMP757" s="50"/>
      <c r="PMQ757" s="50"/>
      <c r="PMR757" s="50"/>
      <c r="PMS757" s="50"/>
      <c r="PMT757" s="50"/>
      <c r="PMU757" s="50"/>
      <c r="PMV757" s="50"/>
      <c r="PMW757" s="50"/>
      <c r="PMX757" s="50"/>
      <c r="PMY757" s="50"/>
      <c r="PMZ757" s="50"/>
      <c r="PNA757" s="50"/>
      <c r="PNB757" s="50"/>
      <c r="PNC757" s="50"/>
      <c r="PND757" s="50"/>
      <c r="PNE757" s="50"/>
      <c r="PNF757" s="50"/>
      <c r="PNG757" s="50"/>
      <c r="PNH757" s="50"/>
      <c r="PNI757" s="50"/>
      <c r="PNJ757" s="50"/>
      <c r="PNK757" s="50"/>
      <c r="PNL757" s="50"/>
      <c r="PNM757" s="50"/>
      <c r="PNN757" s="50"/>
      <c r="PNO757" s="50"/>
      <c r="PNP757" s="50"/>
      <c r="PNQ757" s="50"/>
      <c r="PNR757" s="50"/>
      <c r="PNS757" s="50"/>
      <c r="PNT757" s="50"/>
      <c r="PNU757" s="50"/>
      <c r="PNV757" s="50"/>
      <c r="PNW757" s="50"/>
      <c r="PNX757" s="50"/>
      <c r="PNY757" s="50"/>
      <c r="PNZ757" s="50"/>
      <c r="POA757" s="50"/>
      <c r="POB757" s="50"/>
      <c r="POC757" s="50"/>
      <c r="POD757" s="50"/>
      <c r="POE757" s="50"/>
      <c r="POF757" s="50"/>
      <c r="POG757" s="50"/>
      <c r="POH757" s="50"/>
      <c r="POI757" s="50"/>
      <c r="POJ757" s="50"/>
      <c r="POK757" s="50"/>
      <c r="POL757" s="50"/>
      <c r="POM757" s="50"/>
      <c r="PON757" s="50"/>
      <c r="POO757" s="50"/>
      <c r="POP757" s="50"/>
      <c r="POQ757" s="50"/>
      <c r="POR757" s="50"/>
      <c r="POS757" s="50"/>
      <c r="POT757" s="50"/>
      <c r="POU757" s="50"/>
      <c r="POV757" s="50"/>
      <c r="POW757" s="50"/>
      <c r="POX757" s="50"/>
      <c r="POY757" s="50"/>
      <c r="POZ757" s="50"/>
      <c r="PPA757" s="50"/>
      <c r="PPB757" s="50"/>
      <c r="PPC757" s="50"/>
      <c r="PPD757" s="50"/>
      <c r="PPE757" s="50"/>
      <c r="PPF757" s="50"/>
      <c r="PPG757" s="50"/>
      <c r="PPH757" s="50"/>
      <c r="PPI757" s="50"/>
      <c r="PPJ757" s="50"/>
      <c r="PPK757" s="50"/>
      <c r="PPL757" s="50"/>
      <c r="PPM757" s="50"/>
      <c r="PPN757" s="50"/>
      <c r="PPO757" s="50"/>
      <c r="PPP757" s="50"/>
      <c r="PPQ757" s="50"/>
      <c r="PPR757" s="50"/>
      <c r="PPS757" s="50"/>
      <c r="PPT757" s="50"/>
      <c r="PPU757" s="50"/>
      <c r="PPV757" s="50"/>
      <c r="PPW757" s="50"/>
      <c r="PPX757" s="50"/>
      <c r="PPY757" s="50"/>
      <c r="PPZ757" s="50"/>
      <c r="PQA757" s="50"/>
      <c r="PQB757" s="50"/>
      <c r="PQC757" s="50"/>
      <c r="PQD757" s="50"/>
      <c r="PQE757" s="50"/>
      <c r="PQF757" s="50"/>
      <c r="PQH757" s="50"/>
      <c r="PQJ757" s="50"/>
      <c r="PQK757" s="50"/>
      <c r="PQL757" s="50"/>
      <c r="PQM757" s="50"/>
      <c r="PQN757" s="50"/>
      <c r="PQO757" s="50"/>
      <c r="PQP757" s="50"/>
      <c r="PQQ757" s="50"/>
      <c r="PQV757" s="50"/>
      <c r="PQW757" s="50"/>
      <c r="PQX757" s="50"/>
      <c r="PQY757" s="50"/>
      <c r="PQZ757" s="50"/>
      <c r="PRA757" s="50"/>
      <c r="PRB757" s="50"/>
      <c r="PRC757" s="50"/>
      <c r="PRD757" s="50"/>
      <c r="PRE757" s="50"/>
      <c r="PRF757" s="50"/>
      <c r="PRG757" s="50"/>
      <c r="PRH757" s="50"/>
      <c r="PRI757" s="50"/>
      <c r="PRJ757" s="50"/>
      <c r="PRK757" s="50"/>
      <c r="PRL757" s="50"/>
      <c r="PRM757" s="50"/>
      <c r="PRN757" s="50"/>
      <c r="PRO757" s="50"/>
      <c r="PRP757" s="50"/>
      <c r="PRQ757" s="50"/>
      <c r="PRR757" s="50"/>
      <c r="PRS757" s="50"/>
      <c r="PRT757" s="50"/>
      <c r="PRU757" s="50"/>
      <c r="PRV757" s="50"/>
      <c r="PRW757" s="50"/>
      <c r="PRX757" s="50"/>
      <c r="PRY757" s="50"/>
      <c r="PRZ757" s="50"/>
      <c r="PSA757" s="50"/>
      <c r="PSB757" s="50"/>
      <c r="PSC757" s="50"/>
      <c r="PSD757" s="50"/>
      <c r="PSE757" s="50"/>
      <c r="PSF757" s="50"/>
      <c r="PSG757" s="50"/>
      <c r="PSH757" s="50"/>
      <c r="PSI757" s="50"/>
      <c r="PSJ757" s="50"/>
      <c r="PSK757" s="50"/>
      <c r="PSL757" s="50"/>
      <c r="PSM757" s="50"/>
      <c r="PSN757" s="50"/>
      <c r="PSO757" s="50"/>
      <c r="PSP757" s="50"/>
      <c r="PSQ757" s="50"/>
      <c r="PSR757" s="50"/>
      <c r="PSS757" s="50"/>
      <c r="PST757" s="50"/>
      <c r="PSU757" s="50"/>
      <c r="PSV757" s="50"/>
      <c r="PSW757" s="50"/>
      <c r="PSX757" s="50"/>
      <c r="PSY757" s="50"/>
      <c r="PSZ757" s="50"/>
      <c r="PTA757" s="50"/>
      <c r="PTB757" s="50"/>
      <c r="PTC757" s="50"/>
      <c r="PTD757" s="50"/>
      <c r="PTE757" s="50"/>
      <c r="PTF757" s="50"/>
      <c r="PTG757" s="50"/>
      <c r="PTH757" s="50"/>
      <c r="PTI757" s="50"/>
      <c r="PTJ757" s="50"/>
      <c r="PTK757" s="50"/>
      <c r="PTL757" s="50"/>
      <c r="PTM757" s="50"/>
      <c r="PTN757" s="50"/>
      <c r="PTO757" s="50"/>
      <c r="PTP757" s="50"/>
      <c r="PTQ757" s="50"/>
      <c r="PTR757" s="50"/>
      <c r="PTS757" s="50"/>
      <c r="PTT757" s="50"/>
      <c r="PTU757" s="50"/>
      <c r="PTV757" s="50"/>
      <c r="PTW757" s="50"/>
      <c r="PTX757" s="50"/>
      <c r="PTY757" s="50"/>
      <c r="PTZ757" s="50"/>
      <c r="PUA757" s="50"/>
      <c r="PUB757" s="50"/>
      <c r="PUC757" s="50"/>
      <c r="PUD757" s="50"/>
      <c r="PUE757" s="50"/>
      <c r="PUF757" s="50"/>
      <c r="PUG757" s="50"/>
      <c r="PUH757" s="50"/>
      <c r="PUI757" s="50"/>
      <c r="PUJ757" s="50"/>
      <c r="PUK757" s="50"/>
      <c r="PUL757" s="50"/>
      <c r="PUM757" s="50"/>
      <c r="PUN757" s="50"/>
      <c r="PUO757" s="50"/>
      <c r="PUP757" s="50"/>
      <c r="PUQ757" s="50"/>
      <c r="PUR757" s="50"/>
      <c r="PUS757" s="50"/>
      <c r="PUT757" s="50"/>
      <c r="PUU757" s="50"/>
      <c r="PUV757" s="50"/>
      <c r="PUW757" s="50"/>
      <c r="PUX757" s="50"/>
      <c r="PUY757" s="50"/>
      <c r="PUZ757" s="50"/>
      <c r="PVA757" s="50"/>
      <c r="PVB757" s="50"/>
      <c r="PVC757" s="50"/>
      <c r="PVD757" s="50"/>
      <c r="PVE757" s="50"/>
      <c r="PVF757" s="50"/>
      <c r="PVG757" s="50"/>
      <c r="PVH757" s="50"/>
      <c r="PVI757" s="50"/>
      <c r="PVJ757" s="50"/>
      <c r="PVK757" s="50"/>
      <c r="PVL757" s="50"/>
      <c r="PVM757" s="50"/>
      <c r="PVN757" s="50"/>
      <c r="PVO757" s="50"/>
      <c r="PVP757" s="50"/>
      <c r="PVQ757" s="50"/>
      <c r="PVR757" s="50"/>
      <c r="PVS757" s="50"/>
      <c r="PVT757" s="50"/>
      <c r="PVU757" s="50"/>
      <c r="PVV757" s="50"/>
      <c r="PVW757" s="50"/>
      <c r="PVX757" s="50"/>
      <c r="PVY757" s="50"/>
      <c r="PVZ757" s="50"/>
      <c r="PWA757" s="50"/>
      <c r="PWB757" s="50"/>
      <c r="PWC757" s="50"/>
      <c r="PWD757" s="50"/>
      <c r="PWE757" s="50"/>
      <c r="PWF757" s="50"/>
      <c r="PWG757" s="50"/>
      <c r="PWH757" s="50"/>
      <c r="PWI757" s="50"/>
      <c r="PWJ757" s="50"/>
      <c r="PWK757" s="50"/>
      <c r="PWL757" s="50"/>
      <c r="PWM757" s="50"/>
      <c r="PWN757" s="50"/>
      <c r="PWO757" s="50"/>
      <c r="PWP757" s="50"/>
      <c r="PWQ757" s="50"/>
      <c r="PWR757" s="50"/>
      <c r="PWS757" s="50"/>
      <c r="PWT757" s="50"/>
      <c r="PWU757" s="50"/>
      <c r="PWV757" s="50"/>
      <c r="PWW757" s="50"/>
      <c r="PWX757" s="50"/>
      <c r="PWY757" s="50"/>
      <c r="PWZ757" s="50"/>
      <c r="PXA757" s="50"/>
      <c r="PXB757" s="50"/>
      <c r="PXC757" s="50"/>
      <c r="PXD757" s="50"/>
      <c r="PXE757" s="50"/>
      <c r="PXF757" s="50"/>
      <c r="PXG757" s="50"/>
      <c r="PXH757" s="50"/>
      <c r="PXI757" s="50"/>
      <c r="PXJ757" s="50"/>
      <c r="PXK757" s="50"/>
      <c r="PXL757" s="50"/>
      <c r="PXM757" s="50"/>
      <c r="PXN757" s="50"/>
      <c r="PXO757" s="50"/>
      <c r="PXP757" s="50"/>
      <c r="PXQ757" s="50"/>
      <c r="PXR757" s="50"/>
      <c r="PXS757" s="50"/>
      <c r="PXT757" s="50"/>
      <c r="PXU757" s="50"/>
      <c r="PXV757" s="50"/>
      <c r="PXW757" s="50"/>
      <c r="PXX757" s="50"/>
      <c r="PXY757" s="50"/>
      <c r="PXZ757" s="50"/>
      <c r="PYA757" s="50"/>
      <c r="PYB757" s="50"/>
      <c r="PYC757" s="50"/>
      <c r="PYD757" s="50"/>
      <c r="PYE757" s="50"/>
      <c r="PYF757" s="50"/>
      <c r="PYG757" s="50"/>
      <c r="PYH757" s="50"/>
      <c r="PYI757" s="50"/>
      <c r="PYJ757" s="50"/>
      <c r="PYK757" s="50"/>
      <c r="PYL757" s="50"/>
      <c r="PYM757" s="50"/>
      <c r="PYN757" s="50"/>
      <c r="PYO757" s="50"/>
      <c r="PYP757" s="50"/>
      <c r="PYQ757" s="50"/>
      <c r="PYR757" s="50"/>
      <c r="PYS757" s="50"/>
      <c r="PYT757" s="50"/>
      <c r="PYU757" s="50"/>
      <c r="PYV757" s="50"/>
      <c r="PYW757" s="50"/>
      <c r="PYX757" s="50"/>
      <c r="PYY757" s="50"/>
      <c r="PYZ757" s="50"/>
      <c r="PZA757" s="50"/>
      <c r="PZB757" s="50"/>
      <c r="PZC757" s="50"/>
      <c r="PZD757" s="50"/>
      <c r="PZE757" s="50"/>
      <c r="PZF757" s="50"/>
      <c r="PZG757" s="50"/>
      <c r="PZH757" s="50"/>
      <c r="PZI757" s="50"/>
      <c r="PZJ757" s="50"/>
      <c r="PZK757" s="50"/>
      <c r="PZL757" s="50"/>
      <c r="PZM757" s="50"/>
      <c r="PZN757" s="50"/>
      <c r="PZO757" s="50"/>
      <c r="PZP757" s="50"/>
      <c r="PZQ757" s="50"/>
      <c r="PZR757" s="50"/>
      <c r="PZS757" s="50"/>
      <c r="PZT757" s="50"/>
      <c r="PZU757" s="50"/>
      <c r="PZV757" s="50"/>
      <c r="PZW757" s="50"/>
      <c r="PZX757" s="50"/>
      <c r="PZY757" s="50"/>
      <c r="PZZ757" s="50"/>
      <c r="QAA757" s="50"/>
      <c r="QAB757" s="50"/>
      <c r="QAD757" s="50"/>
      <c r="QAF757" s="50"/>
      <c r="QAG757" s="50"/>
      <c r="QAH757" s="50"/>
      <c r="QAI757" s="50"/>
      <c r="QAJ757" s="50"/>
      <c r="QAK757" s="50"/>
      <c r="QAL757" s="50"/>
      <c r="QAM757" s="50"/>
      <c r="QAR757" s="50"/>
      <c r="QAS757" s="50"/>
      <c r="QAT757" s="50"/>
      <c r="QAU757" s="50"/>
      <c r="QAV757" s="50"/>
      <c r="QAW757" s="50"/>
      <c r="QAX757" s="50"/>
      <c r="QAY757" s="50"/>
      <c r="QAZ757" s="50"/>
      <c r="QBA757" s="50"/>
      <c r="QBB757" s="50"/>
      <c r="QBC757" s="50"/>
      <c r="QBD757" s="50"/>
      <c r="QBE757" s="50"/>
      <c r="QBF757" s="50"/>
      <c r="QBG757" s="50"/>
      <c r="QBH757" s="50"/>
      <c r="QBI757" s="50"/>
      <c r="QBJ757" s="50"/>
      <c r="QBK757" s="50"/>
      <c r="QBL757" s="50"/>
      <c r="QBM757" s="50"/>
      <c r="QBN757" s="50"/>
      <c r="QBO757" s="50"/>
      <c r="QBP757" s="50"/>
      <c r="QBQ757" s="50"/>
      <c r="QBR757" s="50"/>
      <c r="QBS757" s="50"/>
      <c r="QBT757" s="50"/>
      <c r="QBU757" s="50"/>
      <c r="QBV757" s="50"/>
      <c r="QBW757" s="50"/>
      <c r="QBX757" s="50"/>
      <c r="QBY757" s="50"/>
      <c r="QBZ757" s="50"/>
      <c r="QCA757" s="50"/>
      <c r="QCB757" s="50"/>
      <c r="QCC757" s="50"/>
      <c r="QCD757" s="50"/>
      <c r="QCE757" s="50"/>
      <c r="QCF757" s="50"/>
      <c r="QCG757" s="50"/>
      <c r="QCH757" s="50"/>
      <c r="QCI757" s="50"/>
      <c r="QCJ757" s="50"/>
      <c r="QCK757" s="50"/>
      <c r="QCL757" s="50"/>
      <c r="QCM757" s="50"/>
      <c r="QCN757" s="50"/>
      <c r="QCO757" s="50"/>
      <c r="QCP757" s="50"/>
      <c r="QCQ757" s="50"/>
      <c r="QCR757" s="50"/>
      <c r="QCS757" s="50"/>
      <c r="QCT757" s="50"/>
      <c r="QCU757" s="50"/>
      <c r="QCV757" s="50"/>
      <c r="QCW757" s="50"/>
      <c r="QCX757" s="50"/>
      <c r="QCY757" s="50"/>
      <c r="QCZ757" s="50"/>
      <c r="QDA757" s="50"/>
      <c r="QDB757" s="50"/>
      <c r="QDC757" s="50"/>
      <c r="QDD757" s="50"/>
      <c r="QDE757" s="50"/>
      <c r="QDF757" s="50"/>
      <c r="QDG757" s="50"/>
      <c r="QDH757" s="50"/>
      <c r="QDI757" s="50"/>
      <c r="QDJ757" s="50"/>
      <c r="QDK757" s="50"/>
      <c r="QDL757" s="50"/>
      <c r="QDM757" s="50"/>
      <c r="QDN757" s="50"/>
      <c r="QDO757" s="50"/>
      <c r="QDP757" s="50"/>
      <c r="QDQ757" s="50"/>
      <c r="QDR757" s="50"/>
      <c r="QDS757" s="50"/>
      <c r="QDT757" s="50"/>
      <c r="QDU757" s="50"/>
      <c r="QDV757" s="50"/>
      <c r="QDW757" s="50"/>
      <c r="QDX757" s="50"/>
      <c r="QDY757" s="50"/>
      <c r="QDZ757" s="50"/>
      <c r="QEA757" s="50"/>
      <c r="QEB757" s="50"/>
      <c r="QEC757" s="50"/>
      <c r="QED757" s="50"/>
      <c r="QEE757" s="50"/>
      <c r="QEF757" s="50"/>
      <c r="QEG757" s="50"/>
      <c r="QEH757" s="50"/>
      <c r="QEI757" s="50"/>
      <c r="QEJ757" s="50"/>
      <c r="QEK757" s="50"/>
      <c r="QEL757" s="50"/>
      <c r="QEM757" s="50"/>
      <c r="QEN757" s="50"/>
      <c r="QEO757" s="50"/>
      <c r="QEP757" s="50"/>
      <c r="QEQ757" s="50"/>
      <c r="QER757" s="50"/>
      <c r="QES757" s="50"/>
      <c r="QET757" s="50"/>
      <c r="QEU757" s="50"/>
      <c r="QEV757" s="50"/>
      <c r="QEW757" s="50"/>
      <c r="QEX757" s="50"/>
      <c r="QEY757" s="50"/>
      <c r="QEZ757" s="50"/>
      <c r="QFA757" s="50"/>
      <c r="QFB757" s="50"/>
      <c r="QFC757" s="50"/>
      <c r="QFD757" s="50"/>
      <c r="QFE757" s="50"/>
      <c r="QFF757" s="50"/>
      <c r="QFG757" s="50"/>
      <c r="QFH757" s="50"/>
      <c r="QFI757" s="50"/>
      <c r="QFJ757" s="50"/>
      <c r="QFK757" s="50"/>
      <c r="QFL757" s="50"/>
      <c r="QFM757" s="50"/>
      <c r="QFN757" s="50"/>
      <c r="QFO757" s="50"/>
      <c r="QFP757" s="50"/>
      <c r="QFQ757" s="50"/>
      <c r="QFR757" s="50"/>
      <c r="QFS757" s="50"/>
      <c r="QFT757" s="50"/>
      <c r="QFU757" s="50"/>
      <c r="QFV757" s="50"/>
      <c r="QFW757" s="50"/>
      <c r="QFX757" s="50"/>
      <c r="QFY757" s="50"/>
      <c r="QFZ757" s="50"/>
      <c r="QGA757" s="50"/>
      <c r="QGB757" s="50"/>
      <c r="QGC757" s="50"/>
      <c r="QGD757" s="50"/>
      <c r="QGE757" s="50"/>
      <c r="QGF757" s="50"/>
      <c r="QGG757" s="50"/>
      <c r="QGH757" s="50"/>
      <c r="QGI757" s="50"/>
      <c r="QGJ757" s="50"/>
      <c r="QGK757" s="50"/>
      <c r="QGL757" s="50"/>
      <c r="QGM757" s="50"/>
      <c r="QGN757" s="50"/>
      <c r="QGO757" s="50"/>
      <c r="QGP757" s="50"/>
      <c r="QGQ757" s="50"/>
      <c r="QGR757" s="50"/>
      <c r="QGS757" s="50"/>
      <c r="QGT757" s="50"/>
      <c r="QGU757" s="50"/>
      <c r="QGV757" s="50"/>
      <c r="QGW757" s="50"/>
      <c r="QGX757" s="50"/>
      <c r="QGY757" s="50"/>
      <c r="QGZ757" s="50"/>
      <c r="QHA757" s="50"/>
      <c r="QHB757" s="50"/>
      <c r="QHC757" s="50"/>
      <c r="QHD757" s="50"/>
      <c r="QHE757" s="50"/>
      <c r="QHF757" s="50"/>
      <c r="QHG757" s="50"/>
      <c r="QHH757" s="50"/>
      <c r="QHI757" s="50"/>
      <c r="QHJ757" s="50"/>
      <c r="QHK757" s="50"/>
      <c r="QHL757" s="50"/>
      <c r="QHM757" s="50"/>
      <c r="QHN757" s="50"/>
      <c r="QHO757" s="50"/>
      <c r="QHP757" s="50"/>
      <c r="QHQ757" s="50"/>
      <c r="QHR757" s="50"/>
      <c r="QHS757" s="50"/>
      <c r="QHT757" s="50"/>
      <c r="QHU757" s="50"/>
      <c r="QHV757" s="50"/>
      <c r="QHW757" s="50"/>
      <c r="QHX757" s="50"/>
      <c r="QHY757" s="50"/>
      <c r="QHZ757" s="50"/>
      <c r="QIA757" s="50"/>
      <c r="QIB757" s="50"/>
      <c r="QIC757" s="50"/>
      <c r="QID757" s="50"/>
      <c r="QIE757" s="50"/>
      <c r="QIF757" s="50"/>
      <c r="QIG757" s="50"/>
      <c r="QIH757" s="50"/>
      <c r="QII757" s="50"/>
      <c r="QIJ757" s="50"/>
      <c r="QIK757" s="50"/>
      <c r="QIL757" s="50"/>
      <c r="QIM757" s="50"/>
      <c r="QIN757" s="50"/>
      <c r="QIO757" s="50"/>
      <c r="QIP757" s="50"/>
      <c r="QIQ757" s="50"/>
      <c r="QIR757" s="50"/>
      <c r="QIS757" s="50"/>
      <c r="QIT757" s="50"/>
      <c r="QIU757" s="50"/>
      <c r="QIV757" s="50"/>
      <c r="QIW757" s="50"/>
      <c r="QIX757" s="50"/>
      <c r="QIY757" s="50"/>
      <c r="QIZ757" s="50"/>
      <c r="QJA757" s="50"/>
      <c r="QJB757" s="50"/>
      <c r="QJC757" s="50"/>
      <c r="QJD757" s="50"/>
      <c r="QJE757" s="50"/>
      <c r="QJF757" s="50"/>
      <c r="QJG757" s="50"/>
      <c r="QJH757" s="50"/>
      <c r="QJI757" s="50"/>
      <c r="QJJ757" s="50"/>
      <c r="QJK757" s="50"/>
      <c r="QJL757" s="50"/>
      <c r="QJM757" s="50"/>
      <c r="QJN757" s="50"/>
      <c r="QJO757" s="50"/>
      <c r="QJP757" s="50"/>
      <c r="QJQ757" s="50"/>
      <c r="QJR757" s="50"/>
      <c r="QJS757" s="50"/>
      <c r="QJT757" s="50"/>
      <c r="QJU757" s="50"/>
      <c r="QJV757" s="50"/>
      <c r="QJW757" s="50"/>
      <c r="QJX757" s="50"/>
      <c r="QJZ757" s="50"/>
      <c r="QKB757" s="50"/>
      <c r="QKC757" s="50"/>
      <c r="QKD757" s="50"/>
      <c r="QKE757" s="50"/>
      <c r="QKF757" s="50"/>
      <c r="QKG757" s="50"/>
      <c r="QKH757" s="50"/>
      <c r="QKI757" s="50"/>
      <c r="QKN757" s="50"/>
      <c r="QKO757" s="50"/>
      <c r="QKP757" s="50"/>
      <c r="QKQ757" s="50"/>
      <c r="QKR757" s="50"/>
      <c r="QKS757" s="50"/>
      <c r="QKT757" s="50"/>
      <c r="QKU757" s="50"/>
      <c r="QKV757" s="50"/>
      <c r="QKW757" s="50"/>
      <c r="QKX757" s="50"/>
      <c r="QKY757" s="50"/>
      <c r="QKZ757" s="50"/>
      <c r="QLA757" s="50"/>
      <c r="QLB757" s="50"/>
      <c r="QLC757" s="50"/>
      <c r="QLD757" s="50"/>
      <c r="QLE757" s="50"/>
      <c r="QLF757" s="50"/>
      <c r="QLG757" s="50"/>
      <c r="QLH757" s="50"/>
      <c r="QLI757" s="50"/>
      <c r="QLJ757" s="50"/>
      <c r="QLK757" s="50"/>
      <c r="QLL757" s="50"/>
      <c r="QLM757" s="50"/>
      <c r="QLN757" s="50"/>
      <c r="QLO757" s="50"/>
      <c r="QLP757" s="50"/>
      <c r="QLQ757" s="50"/>
      <c r="QLR757" s="50"/>
      <c r="QLS757" s="50"/>
      <c r="QLT757" s="50"/>
      <c r="QLU757" s="50"/>
      <c r="QLV757" s="50"/>
      <c r="QLW757" s="50"/>
      <c r="QLX757" s="50"/>
      <c r="QLY757" s="50"/>
      <c r="QLZ757" s="50"/>
      <c r="QMA757" s="50"/>
      <c r="QMB757" s="50"/>
      <c r="QMC757" s="50"/>
      <c r="QMD757" s="50"/>
      <c r="QME757" s="50"/>
      <c r="QMF757" s="50"/>
      <c r="QMG757" s="50"/>
      <c r="QMH757" s="50"/>
      <c r="QMI757" s="50"/>
      <c r="QMJ757" s="50"/>
      <c r="QMK757" s="50"/>
      <c r="QML757" s="50"/>
      <c r="QMM757" s="50"/>
      <c r="QMN757" s="50"/>
      <c r="QMO757" s="50"/>
      <c r="QMP757" s="50"/>
      <c r="QMQ757" s="50"/>
      <c r="QMR757" s="50"/>
      <c r="QMS757" s="50"/>
      <c r="QMT757" s="50"/>
      <c r="QMU757" s="50"/>
      <c r="QMV757" s="50"/>
      <c r="QMW757" s="50"/>
      <c r="QMX757" s="50"/>
      <c r="QMY757" s="50"/>
      <c r="QMZ757" s="50"/>
      <c r="QNA757" s="50"/>
      <c r="QNB757" s="50"/>
      <c r="QNC757" s="50"/>
      <c r="QND757" s="50"/>
      <c r="QNE757" s="50"/>
      <c r="QNF757" s="50"/>
      <c r="QNG757" s="50"/>
      <c r="QNH757" s="50"/>
      <c r="QNI757" s="50"/>
      <c r="QNJ757" s="50"/>
      <c r="QNK757" s="50"/>
      <c r="QNL757" s="50"/>
      <c r="QNM757" s="50"/>
      <c r="QNN757" s="50"/>
      <c r="QNO757" s="50"/>
      <c r="QNP757" s="50"/>
      <c r="QNQ757" s="50"/>
      <c r="QNR757" s="50"/>
      <c r="QNS757" s="50"/>
      <c r="QNT757" s="50"/>
      <c r="QNU757" s="50"/>
      <c r="QNV757" s="50"/>
      <c r="QNW757" s="50"/>
      <c r="QNX757" s="50"/>
      <c r="QNY757" s="50"/>
      <c r="QNZ757" s="50"/>
      <c r="QOA757" s="50"/>
      <c r="QOB757" s="50"/>
      <c r="QOC757" s="50"/>
      <c r="QOD757" s="50"/>
      <c r="QOE757" s="50"/>
      <c r="QOF757" s="50"/>
      <c r="QOG757" s="50"/>
      <c r="QOH757" s="50"/>
      <c r="QOI757" s="50"/>
      <c r="QOJ757" s="50"/>
      <c r="QOK757" s="50"/>
      <c r="QOL757" s="50"/>
      <c r="QOM757" s="50"/>
      <c r="QON757" s="50"/>
      <c r="QOO757" s="50"/>
      <c r="QOP757" s="50"/>
      <c r="QOQ757" s="50"/>
      <c r="QOR757" s="50"/>
      <c r="QOS757" s="50"/>
      <c r="QOT757" s="50"/>
      <c r="QOU757" s="50"/>
      <c r="QOV757" s="50"/>
      <c r="QOW757" s="50"/>
      <c r="QOX757" s="50"/>
      <c r="QOY757" s="50"/>
      <c r="QOZ757" s="50"/>
      <c r="QPA757" s="50"/>
      <c r="QPB757" s="50"/>
      <c r="QPC757" s="50"/>
      <c r="QPD757" s="50"/>
      <c r="QPE757" s="50"/>
      <c r="QPF757" s="50"/>
      <c r="QPG757" s="50"/>
      <c r="QPH757" s="50"/>
      <c r="QPI757" s="50"/>
      <c r="QPJ757" s="50"/>
      <c r="QPK757" s="50"/>
      <c r="QPL757" s="50"/>
      <c r="QPM757" s="50"/>
      <c r="QPN757" s="50"/>
      <c r="QPO757" s="50"/>
      <c r="QPP757" s="50"/>
      <c r="QPQ757" s="50"/>
      <c r="QPR757" s="50"/>
      <c r="QPS757" s="50"/>
      <c r="QPT757" s="50"/>
      <c r="QPU757" s="50"/>
      <c r="QPV757" s="50"/>
      <c r="QPW757" s="50"/>
      <c r="QPX757" s="50"/>
      <c r="QPY757" s="50"/>
      <c r="QPZ757" s="50"/>
      <c r="QQA757" s="50"/>
      <c r="QQB757" s="50"/>
      <c r="QQC757" s="50"/>
      <c r="QQD757" s="50"/>
      <c r="QQE757" s="50"/>
      <c r="QQF757" s="50"/>
      <c r="QQG757" s="50"/>
      <c r="QQH757" s="50"/>
      <c r="QQI757" s="50"/>
      <c r="QQJ757" s="50"/>
      <c r="QQK757" s="50"/>
      <c r="QQL757" s="50"/>
      <c r="QQM757" s="50"/>
      <c r="QQN757" s="50"/>
      <c r="QQO757" s="50"/>
      <c r="QQP757" s="50"/>
      <c r="QQQ757" s="50"/>
      <c r="QQR757" s="50"/>
      <c r="QQS757" s="50"/>
      <c r="QQT757" s="50"/>
      <c r="QQU757" s="50"/>
      <c r="QQV757" s="50"/>
      <c r="QQW757" s="50"/>
      <c r="QQX757" s="50"/>
      <c r="QQY757" s="50"/>
      <c r="QQZ757" s="50"/>
      <c r="QRA757" s="50"/>
      <c r="QRB757" s="50"/>
      <c r="QRC757" s="50"/>
      <c r="QRD757" s="50"/>
      <c r="QRE757" s="50"/>
      <c r="QRF757" s="50"/>
      <c r="QRG757" s="50"/>
      <c r="QRH757" s="50"/>
      <c r="QRI757" s="50"/>
      <c r="QRJ757" s="50"/>
      <c r="QRK757" s="50"/>
      <c r="QRL757" s="50"/>
      <c r="QRM757" s="50"/>
      <c r="QRN757" s="50"/>
      <c r="QRO757" s="50"/>
      <c r="QRP757" s="50"/>
      <c r="QRQ757" s="50"/>
      <c r="QRR757" s="50"/>
      <c r="QRS757" s="50"/>
      <c r="QRT757" s="50"/>
      <c r="QRU757" s="50"/>
      <c r="QRV757" s="50"/>
      <c r="QRW757" s="50"/>
      <c r="QRX757" s="50"/>
      <c r="QRY757" s="50"/>
      <c r="QRZ757" s="50"/>
      <c r="QSA757" s="50"/>
      <c r="QSB757" s="50"/>
      <c r="QSC757" s="50"/>
      <c r="QSD757" s="50"/>
      <c r="QSE757" s="50"/>
      <c r="QSF757" s="50"/>
      <c r="QSG757" s="50"/>
      <c r="QSH757" s="50"/>
      <c r="QSI757" s="50"/>
      <c r="QSJ757" s="50"/>
      <c r="QSK757" s="50"/>
      <c r="QSL757" s="50"/>
      <c r="QSM757" s="50"/>
      <c r="QSN757" s="50"/>
      <c r="QSO757" s="50"/>
      <c r="QSP757" s="50"/>
      <c r="QSQ757" s="50"/>
      <c r="QSR757" s="50"/>
      <c r="QSS757" s="50"/>
      <c r="QST757" s="50"/>
      <c r="QSU757" s="50"/>
      <c r="QSV757" s="50"/>
      <c r="QSW757" s="50"/>
      <c r="QSX757" s="50"/>
      <c r="QSY757" s="50"/>
      <c r="QSZ757" s="50"/>
      <c r="QTA757" s="50"/>
      <c r="QTB757" s="50"/>
      <c r="QTC757" s="50"/>
      <c r="QTD757" s="50"/>
      <c r="QTE757" s="50"/>
      <c r="QTF757" s="50"/>
      <c r="QTG757" s="50"/>
      <c r="QTH757" s="50"/>
      <c r="QTI757" s="50"/>
      <c r="QTJ757" s="50"/>
      <c r="QTK757" s="50"/>
      <c r="QTL757" s="50"/>
      <c r="QTM757" s="50"/>
      <c r="QTN757" s="50"/>
      <c r="QTO757" s="50"/>
      <c r="QTP757" s="50"/>
      <c r="QTQ757" s="50"/>
      <c r="QTR757" s="50"/>
      <c r="QTS757" s="50"/>
      <c r="QTT757" s="50"/>
      <c r="QTV757" s="50"/>
      <c r="QTX757" s="50"/>
      <c r="QTY757" s="50"/>
      <c r="QTZ757" s="50"/>
      <c r="QUA757" s="50"/>
      <c r="QUB757" s="50"/>
      <c r="QUC757" s="50"/>
      <c r="QUD757" s="50"/>
      <c r="QUE757" s="50"/>
      <c r="QUJ757" s="50"/>
      <c r="QUK757" s="50"/>
      <c r="QUL757" s="50"/>
      <c r="QUM757" s="50"/>
      <c r="QUN757" s="50"/>
      <c r="QUO757" s="50"/>
      <c r="QUP757" s="50"/>
      <c r="QUQ757" s="50"/>
      <c r="QUR757" s="50"/>
      <c r="QUS757" s="50"/>
      <c r="QUT757" s="50"/>
      <c r="QUU757" s="50"/>
      <c r="QUV757" s="50"/>
      <c r="QUW757" s="50"/>
      <c r="QUX757" s="50"/>
      <c r="QUY757" s="50"/>
      <c r="QUZ757" s="50"/>
      <c r="QVA757" s="50"/>
      <c r="QVB757" s="50"/>
      <c r="QVC757" s="50"/>
      <c r="QVD757" s="50"/>
      <c r="QVE757" s="50"/>
      <c r="QVF757" s="50"/>
      <c r="QVG757" s="50"/>
      <c r="QVH757" s="50"/>
      <c r="QVI757" s="50"/>
      <c r="QVJ757" s="50"/>
      <c r="QVK757" s="50"/>
      <c r="QVL757" s="50"/>
      <c r="QVM757" s="50"/>
      <c r="QVN757" s="50"/>
      <c r="QVO757" s="50"/>
      <c r="QVP757" s="50"/>
      <c r="QVQ757" s="50"/>
      <c r="QVR757" s="50"/>
      <c r="QVS757" s="50"/>
      <c r="QVT757" s="50"/>
      <c r="QVU757" s="50"/>
      <c r="QVV757" s="50"/>
      <c r="QVW757" s="50"/>
      <c r="QVX757" s="50"/>
      <c r="QVY757" s="50"/>
      <c r="QVZ757" s="50"/>
      <c r="QWA757" s="50"/>
      <c r="QWB757" s="50"/>
      <c r="QWC757" s="50"/>
      <c r="QWD757" s="50"/>
      <c r="QWE757" s="50"/>
      <c r="QWF757" s="50"/>
      <c r="QWG757" s="50"/>
      <c r="QWH757" s="50"/>
      <c r="QWI757" s="50"/>
      <c r="QWJ757" s="50"/>
      <c r="QWK757" s="50"/>
      <c r="QWL757" s="50"/>
      <c r="QWM757" s="50"/>
      <c r="QWN757" s="50"/>
      <c r="QWO757" s="50"/>
      <c r="QWP757" s="50"/>
      <c r="QWQ757" s="50"/>
      <c r="QWR757" s="50"/>
      <c r="QWS757" s="50"/>
      <c r="QWT757" s="50"/>
      <c r="QWU757" s="50"/>
      <c r="QWV757" s="50"/>
      <c r="QWW757" s="50"/>
      <c r="QWX757" s="50"/>
      <c r="QWY757" s="50"/>
      <c r="QWZ757" s="50"/>
      <c r="QXA757" s="50"/>
      <c r="QXB757" s="50"/>
      <c r="QXC757" s="50"/>
      <c r="QXD757" s="50"/>
      <c r="QXE757" s="50"/>
      <c r="QXF757" s="50"/>
      <c r="QXG757" s="50"/>
      <c r="QXH757" s="50"/>
      <c r="QXI757" s="50"/>
      <c r="QXJ757" s="50"/>
      <c r="QXK757" s="50"/>
      <c r="QXL757" s="50"/>
      <c r="QXM757" s="50"/>
      <c r="QXN757" s="50"/>
      <c r="QXO757" s="50"/>
      <c r="QXP757" s="50"/>
      <c r="QXQ757" s="50"/>
      <c r="QXR757" s="50"/>
      <c r="QXS757" s="50"/>
      <c r="QXT757" s="50"/>
      <c r="QXU757" s="50"/>
      <c r="QXV757" s="50"/>
      <c r="QXW757" s="50"/>
      <c r="QXX757" s="50"/>
      <c r="QXY757" s="50"/>
      <c r="QXZ757" s="50"/>
      <c r="QYA757" s="50"/>
      <c r="QYB757" s="50"/>
      <c r="QYC757" s="50"/>
      <c r="QYD757" s="50"/>
      <c r="QYE757" s="50"/>
      <c r="QYF757" s="50"/>
      <c r="QYG757" s="50"/>
      <c r="QYH757" s="50"/>
      <c r="QYI757" s="50"/>
      <c r="QYJ757" s="50"/>
      <c r="QYK757" s="50"/>
      <c r="QYL757" s="50"/>
      <c r="QYM757" s="50"/>
      <c r="QYN757" s="50"/>
      <c r="QYO757" s="50"/>
      <c r="QYP757" s="50"/>
      <c r="QYQ757" s="50"/>
      <c r="QYR757" s="50"/>
      <c r="QYS757" s="50"/>
      <c r="QYT757" s="50"/>
      <c r="QYU757" s="50"/>
      <c r="QYV757" s="50"/>
      <c r="QYW757" s="50"/>
      <c r="QYX757" s="50"/>
      <c r="QYY757" s="50"/>
      <c r="QYZ757" s="50"/>
      <c r="QZA757" s="50"/>
      <c r="QZB757" s="50"/>
      <c r="QZC757" s="50"/>
      <c r="QZD757" s="50"/>
      <c r="QZE757" s="50"/>
      <c r="QZF757" s="50"/>
      <c r="QZG757" s="50"/>
      <c r="QZH757" s="50"/>
      <c r="QZI757" s="50"/>
      <c r="QZJ757" s="50"/>
      <c r="QZK757" s="50"/>
      <c r="QZL757" s="50"/>
      <c r="QZM757" s="50"/>
      <c r="QZN757" s="50"/>
      <c r="QZO757" s="50"/>
      <c r="QZP757" s="50"/>
      <c r="QZQ757" s="50"/>
      <c r="QZR757" s="50"/>
      <c r="QZS757" s="50"/>
      <c r="QZT757" s="50"/>
      <c r="QZU757" s="50"/>
      <c r="QZV757" s="50"/>
      <c r="QZW757" s="50"/>
      <c r="QZX757" s="50"/>
      <c r="QZY757" s="50"/>
      <c r="QZZ757" s="50"/>
      <c r="RAA757" s="50"/>
      <c r="RAB757" s="50"/>
      <c r="RAC757" s="50"/>
      <c r="RAD757" s="50"/>
      <c r="RAE757" s="50"/>
      <c r="RAF757" s="50"/>
      <c r="RAG757" s="50"/>
      <c r="RAH757" s="50"/>
      <c r="RAI757" s="50"/>
      <c r="RAJ757" s="50"/>
      <c r="RAK757" s="50"/>
      <c r="RAL757" s="50"/>
      <c r="RAM757" s="50"/>
      <c r="RAN757" s="50"/>
      <c r="RAO757" s="50"/>
      <c r="RAP757" s="50"/>
      <c r="RAQ757" s="50"/>
      <c r="RAR757" s="50"/>
      <c r="RAS757" s="50"/>
      <c r="RAT757" s="50"/>
      <c r="RAU757" s="50"/>
      <c r="RAV757" s="50"/>
      <c r="RAW757" s="50"/>
      <c r="RAX757" s="50"/>
      <c r="RAY757" s="50"/>
      <c r="RAZ757" s="50"/>
      <c r="RBA757" s="50"/>
      <c r="RBB757" s="50"/>
      <c r="RBC757" s="50"/>
      <c r="RBD757" s="50"/>
      <c r="RBE757" s="50"/>
      <c r="RBF757" s="50"/>
      <c r="RBG757" s="50"/>
      <c r="RBH757" s="50"/>
      <c r="RBI757" s="50"/>
      <c r="RBJ757" s="50"/>
      <c r="RBK757" s="50"/>
      <c r="RBL757" s="50"/>
      <c r="RBM757" s="50"/>
      <c r="RBN757" s="50"/>
      <c r="RBO757" s="50"/>
      <c r="RBP757" s="50"/>
      <c r="RBQ757" s="50"/>
      <c r="RBR757" s="50"/>
      <c r="RBS757" s="50"/>
      <c r="RBT757" s="50"/>
      <c r="RBU757" s="50"/>
      <c r="RBV757" s="50"/>
      <c r="RBW757" s="50"/>
      <c r="RBX757" s="50"/>
      <c r="RBY757" s="50"/>
      <c r="RBZ757" s="50"/>
      <c r="RCA757" s="50"/>
      <c r="RCB757" s="50"/>
      <c r="RCC757" s="50"/>
      <c r="RCD757" s="50"/>
      <c r="RCE757" s="50"/>
      <c r="RCF757" s="50"/>
      <c r="RCG757" s="50"/>
      <c r="RCH757" s="50"/>
      <c r="RCI757" s="50"/>
      <c r="RCJ757" s="50"/>
      <c r="RCK757" s="50"/>
      <c r="RCL757" s="50"/>
      <c r="RCM757" s="50"/>
      <c r="RCN757" s="50"/>
      <c r="RCO757" s="50"/>
      <c r="RCP757" s="50"/>
      <c r="RCQ757" s="50"/>
      <c r="RCR757" s="50"/>
      <c r="RCS757" s="50"/>
      <c r="RCT757" s="50"/>
      <c r="RCU757" s="50"/>
      <c r="RCV757" s="50"/>
      <c r="RCW757" s="50"/>
      <c r="RCX757" s="50"/>
      <c r="RCY757" s="50"/>
      <c r="RCZ757" s="50"/>
      <c r="RDA757" s="50"/>
      <c r="RDB757" s="50"/>
      <c r="RDC757" s="50"/>
      <c r="RDD757" s="50"/>
      <c r="RDE757" s="50"/>
      <c r="RDF757" s="50"/>
      <c r="RDG757" s="50"/>
      <c r="RDH757" s="50"/>
      <c r="RDI757" s="50"/>
      <c r="RDJ757" s="50"/>
      <c r="RDK757" s="50"/>
      <c r="RDL757" s="50"/>
      <c r="RDM757" s="50"/>
      <c r="RDN757" s="50"/>
      <c r="RDO757" s="50"/>
      <c r="RDP757" s="50"/>
      <c r="RDR757" s="50"/>
      <c r="RDT757" s="50"/>
      <c r="RDU757" s="50"/>
      <c r="RDV757" s="50"/>
      <c r="RDW757" s="50"/>
      <c r="RDX757" s="50"/>
      <c r="RDY757" s="50"/>
      <c r="RDZ757" s="50"/>
      <c r="REA757" s="50"/>
      <c r="REF757" s="50"/>
      <c r="REG757" s="50"/>
      <c r="REH757" s="50"/>
      <c r="REI757" s="50"/>
      <c r="REJ757" s="50"/>
      <c r="REK757" s="50"/>
      <c r="REL757" s="50"/>
      <c r="REM757" s="50"/>
      <c r="REN757" s="50"/>
      <c r="REO757" s="50"/>
      <c r="REP757" s="50"/>
      <c r="REQ757" s="50"/>
      <c r="RER757" s="50"/>
      <c r="RES757" s="50"/>
      <c r="RET757" s="50"/>
      <c r="REU757" s="50"/>
      <c r="REV757" s="50"/>
      <c r="REW757" s="50"/>
      <c r="REX757" s="50"/>
      <c r="REY757" s="50"/>
      <c r="REZ757" s="50"/>
      <c r="RFA757" s="50"/>
      <c r="RFB757" s="50"/>
      <c r="RFC757" s="50"/>
      <c r="RFD757" s="50"/>
      <c r="RFE757" s="50"/>
      <c r="RFF757" s="50"/>
      <c r="RFG757" s="50"/>
      <c r="RFH757" s="50"/>
      <c r="RFI757" s="50"/>
      <c r="RFJ757" s="50"/>
      <c r="RFK757" s="50"/>
      <c r="RFL757" s="50"/>
      <c r="RFM757" s="50"/>
      <c r="RFN757" s="50"/>
      <c r="RFO757" s="50"/>
      <c r="RFP757" s="50"/>
      <c r="RFQ757" s="50"/>
      <c r="RFR757" s="50"/>
      <c r="RFS757" s="50"/>
      <c r="RFT757" s="50"/>
      <c r="RFU757" s="50"/>
      <c r="RFV757" s="50"/>
      <c r="RFW757" s="50"/>
      <c r="RFX757" s="50"/>
      <c r="RFY757" s="50"/>
      <c r="RFZ757" s="50"/>
      <c r="RGA757" s="50"/>
      <c r="RGB757" s="50"/>
      <c r="RGC757" s="50"/>
      <c r="RGD757" s="50"/>
      <c r="RGE757" s="50"/>
      <c r="RGF757" s="50"/>
      <c r="RGG757" s="50"/>
      <c r="RGH757" s="50"/>
      <c r="RGI757" s="50"/>
      <c r="RGJ757" s="50"/>
      <c r="RGK757" s="50"/>
      <c r="RGL757" s="50"/>
      <c r="RGM757" s="50"/>
      <c r="RGN757" s="50"/>
      <c r="RGO757" s="50"/>
      <c r="RGP757" s="50"/>
      <c r="RGQ757" s="50"/>
      <c r="RGR757" s="50"/>
      <c r="RGS757" s="50"/>
      <c r="RGT757" s="50"/>
      <c r="RGU757" s="50"/>
      <c r="RGV757" s="50"/>
      <c r="RGW757" s="50"/>
      <c r="RGX757" s="50"/>
      <c r="RGY757" s="50"/>
      <c r="RGZ757" s="50"/>
      <c r="RHA757" s="50"/>
      <c r="RHB757" s="50"/>
      <c r="RHC757" s="50"/>
      <c r="RHD757" s="50"/>
      <c r="RHE757" s="50"/>
      <c r="RHF757" s="50"/>
      <c r="RHG757" s="50"/>
      <c r="RHH757" s="50"/>
      <c r="RHI757" s="50"/>
      <c r="RHJ757" s="50"/>
      <c r="RHK757" s="50"/>
      <c r="RHL757" s="50"/>
      <c r="RHM757" s="50"/>
      <c r="RHN757" s="50"/>
      <c r="RHO757" s="50"/>
      <c r="RHP757" s="50"/>
      <c r="RHQ757" s="50"/>
      <c r="RHR757" s="50"/>
      <c r="RHS757" s="50"/>
      <c r="RHT757" s="50"/>
      <c r="RHU757" s="50"/>
      <c r="RHV757" s="50"/>
      <c r="RHW757" s="50"/>
      <c r="RHX757" s="50"/>
      <c r="RHY757" s="50"/>
      <c r="RHZ757" s="50"/>
      <c r="RIA757" s="50"/>
      <c r="RIB757" s="50"/>
      <c r="RIC757" s="50"/>
      <c r="RID757" s="50"/>
      <c r="RIE757" s="50"/>
      <c r="RIF757" s="50"/>
      <c r="RIG757" s="50"/>
      <c r="RIH757" s="50"/>
      <c r="RII757" s="50"/>
      <c r="RIJ757" s="50"/>
      <c r="RIK757" s="50"/>
      <c r="RIL757" s="50"/>
      <c r="RIM757" s="50"/>
      <c r="RIN757" s="50"/>
      <c r="RIO757" s="50"/>
      <c r="RIP757" s="50"/>
      <c r="RIQ757" s="50"/>
      <c r="RIR757" s="50"/>
      <c r="RIS757" s="50"/>
      <c r="RIT757" s="50"/>
      <c r="RIU757" s="50"/>
      <c r="RIV757" s="50"/>
      <c r="RIW757" s="50"/>
      <c r="RIX757" s="50"/>
      <c r="RIY757" s="50"/>
      <c r="RIZ757" s="50"/>
      <c r="RJA757" s="50"/>
      <c r="RJB757" s="50"/>
      <c r="RJC757" s="50"/>
      <c r="RJD757" s="50"/>
      <c r="RJE757" s="50"/>
      <c r="RJF757" s="50"/>
      <c r="RJG757" s="50"/>
      <c r="RJH757" s="50"/>
      <c r="RJI757" s="50"/>
      <c r="RJJ757" s="50"/>
      <c r="RJK757" s="50"/>
      <c r="RJL757" s="50"/>
      <c r="RJM757" s="50"/>
      <c r="RJN757" s="50"/>
      <c r="RJO757" s="50"/>
      <c r="RJP757" s="50"/>
      <c r="RJQ757" s="50"/>
      <c r="RJR757" s="50"/>
      <c r="RJS757" s="50"/>
      <c r="RJT757" s="50"/>
      <c r="RJU757" s="50"/>
      <c r="RJV757" s="50"/>
      <c r="RJW757" s="50"/>
      <c r="RJX757" s="50"/>
      <c r="RJY757" s="50"/>
      <c r="RJZ757" s="50"/>
      <c r="RKA757" s="50"/>
      <c r="RKB757" s="50"/>
      <c r="RKC757" s="50"/>
      <c r="RKD757" s="50"/>
      <c r="RKE757" s="50"/>
      <c r="RKF757" s="50"/>
      <c r="RKG757" s="50"/>
      <c r="RKH757" s="50"/>
      <c r="RKI757" s="50"/>
      <c r="RKJ757" s="50"/>
      <c r="RKK757" s="50"/>
      <c r="RKL757" s="50"/>
      <c r="RKM757" s="50"/>
      <c r="RKN757" s="50"/>
      <c r="RKO757" s="50"/>
      <c r="RKP757" s="50"/>
      <c r="RKQ757" s="50"/>
      <c r="RKR757" s="50"/>
      <c r="RKS757" s="50"/>
      <c r="RKT757" s="50"/>
      <c r="RKU757" s="50"/>
      <c r="RKV757" s="50"/>
      <c r="RKW757" s="50"/>
      <c r="RKX757" s="50"/>
      <c r="RKY757" s="50"/>
      <c r="RKZ757" s="50"/>
      <c r="RLA757" s="50"/>
      <c r="RLB757" s="50"/>
      <c r="RLC757" s="50"/>
      <c r="RLD757" s="50"/>
      <c r="RLE757" s="50"/>
      <c r="RLF757" s="50"/>
      <c r="RLG757" s="50"/>
      <c r="RLH757" s="50"/>
      <c r="RLI757" s="50"/>
      <c r="RLJ757" s="50"/>
      <c r="RLK757" s="50"/>
      <c r="RLL757" s="50"/>
      <c r="RLM757" s="50"/>
      <c r="RLN757" s="50"/>
      <c r="RLO757" s="50"/>
      <c r="RLP757" s="50"/>
      <c r="RLQ757" s="50"/>
      <c r="RLR757" s="50"/>
      <c r="RLS757" s="50"/>
      <c r="RLT757" s="50"/>
      <c r="RLU757" s="50"/>
      <c r="RLV757" s="50"/>
      <c r="RLW757" s="50"/>
      <c r="RLX757" s="50"/>
      <c r="RLY757" s="50"/>
      <c r="RLZ757" s="50"/>
      <c r="RMA757" s="50"/>
      <c r="RMB757" s="50"/>
      <c r="RMC757" s="50"/>
      <c r="RMD757" s="50"/>
      <c r="RME757" s="50"/>
      <c r="RMF757" s="50"/>
      <c r="RMG757" s="50"/>
      <c r="RMH757" s="50"/>
      <c r="RMI757" s="50"/>
      <c r="RMJ757" s="50"/>
      <c r="RMK757" s="50"/>
      <c r="RML757" s="50"/>
      <c r="RMM757" s="50"/>
      <c r="RMN757" s="50"/>
      <c r="RMO757" s="50"/>
      <c r="RMP757" s="50"/>
      <c r="RMQ757" s="50"/>
      <c r="RMR757" s="50"/>
      <c r="RMS757" s="50"/>
      <c r="RMT757" s="50"/>
      <c r="RMU757" s="50"/>
      <c r="RMV757" s="50"/>
      <c r="RMW757" s="50"/>
      <c r="RMX757" s="50"/>
      <c r="RMY757" s="50"/>
      <c r="RMZ757" s="50"/>
      <c r="RNA757" s="50"/>
      <c r="RNB757" s="50"/>
      <c r="RNC757" s="50"/>
      <c r="RND757" s="50"/>
      <c r="RNE757" s="50"/>
      <c r="RNF757" s="50"/>
      <c r="RNG757" s="50"/>
      <c r="RNH757" s="50"/>
      <c r="RNI757" s="50"/>
      <c r="RNJ757" s="50"/>
      <c r="RNK757" s="50"/>
      <c r="RNL757" s="50"/>
      <c r="RNN757" s="50"/>
      <c r="RNP757" s="50"/>
      <c r="RNQ757" s="50"/>
      <c r="RNR757" s="50"/>
      <c r="RNS757" s="50"/>
      <c r="RNT757" s="50"/>
      <c r="RNU757" s="50"/>
      <c r="RNV757" s="50"/>
      <c r="RNW757" s="50"/>
      <c r="ROB757" s="50"/>
      <c r="ROC757" s="50"/>
      <c r="ROD757" s="50"/>
      <c r="ROE757" s="50"/>
      <c r="ROF757" s="50"/>
      <c r="ROG757" s="50"/>
      <c r="ROH757" s="50"/>
      <c r="ROI757" s="50"/>
      <c r="ROJ757" s="50"/>
      <c r="ROK757" s="50"/>
      <c r="ROL757" s="50"/>
      <c r="ROM757" s="50"/>
      <c r="RON757" s="50"/>
      <c r="ROO757" s="50"/>
      <c r="ROP757" s="50"/>
      <c r="ROQ757" s="50"/>
      <c r="ROR757" s="50"/>
      <c r="ROS757" s="50"/>
      <c r="ROT757" s="50"/>
      <c r="ROU757" s="50"/>
      <c r="ROV757" s="50"/>
      <c r="ROW757" s="50"/>
      <c r="ROX757" s="50"/>
      <c r="ROY757" s="50"/>
      <c r="ROZ757" s="50"/>
      <c r="RPA757" s="50"/>
      <c r="RPB757" s="50"/>
      <c r="RPC757" s="50"/>
      <c r="RPD757" s="50"/>
      <c r="RPE757" s="50"/>
      <c r="RPF757" s="50"/>
      <c r="RPG757" s="50"/>
      <c r="RPH757" s="50"/>
      <c r="RPI757" s="50"/>
      <c r="RPJ757" s="50"/>
      <c r="RPK757" s="50"/>
      <c r="RPL757" s="50"/>
      <c r="RPM757" s="50"/>
      <c r="RPN757" s="50"/>
      <c r="RPO757" s="50"/>
      <c r="RPP757" s="50"/>
      <c r="RPQ757" s="50"/>
      <c r="RPR757" s="50"/>
      <c r="RPS757" s="50"/>
      <c r="RPT757" s="50"/>
      <c r="RPU757" s="50"/>
      <c r="RPV757" s="50"/>
      <c r="RPW757" s="50"/>
      <c r="RPX757" s="50"/>
      <c r="RPY757" s="50"/>
      <c r="RPZ757" s="50"/>
      <c r="RQA757" s="50"/>
      <c r="RQB757" s="50"/>
      <c r="RQC757" s="50"/>
      <c r="RQD757" s="50"/>
      <c r="RQE757" s="50"/>
      <c r="RQF757" s="50"/>
      <c r="RQG757" s="50"/>
      <c r="RQH757" s="50"/>
      <c r="RQI757" s="50"/>
      <c r="RQJ757" s="50"/>
      <c r="RQK757" s="50"/>
      <c r="RQL757" s="50"/>
      <c r="RQM757" s="50"/>
      <c r="RQN757" s="50"/>
      <c r="RQO757" s="50"/>
      <c r="RQP757" s="50"/>
      <c r="RQQ757" s="50"/>
      <c r="RQR757" s="50"/>
      <c r="RQS757" s="50"/>
      <c r="RQT757" s="50"/>
      <c r="RQU757" s="50"/>
      <c r="RQV757" s="50"/>
      <c r="RQW757" s="50"/>
      <c r="RQX757" s="50"/>
      <c r="RQY757" s="50"/>
      <c r="RQZ757" s="50"/>
      <c r="RRA757" s="50"/>
      <c r="RRB757" s="50"/>
      <c r="RRC757" s="50"/>
      <c r="RRD757" s="50"/>
      <c r="RRE757" s="50"/>
      <c r="RRF757" s="50"/>
      <c r="RRG757" s="50"/>
      <c r="RRH757" s="50"/>
      <c r="RRI757" s="50"/>
      <c r="RRJ757" s="50"/>
      <c r="RRK757" s="50"/>
      <c r="RRL757" s="50"/>
      <c r="RRM757" s="50"/>
      <c r="RRN757" s="50"/>
      <c r="RRO757" s="50"/>
      <c r="RRP757" s="50"/>
      <c r="RRQ757" s="50"/>
      <c r="RRR757" s="50"/>
      <c r="RRS757" s="50"/>
      <c r="RRT757" s="50"/>
      <c r="RRU757" s="50"/>
      <c r="RRV757" s="50"/>
      <c r="RRW757" s="50"/>
      <c r="RRX757" s="50"/>
      <c r="RRY757" s="50"/>
      <c r="RRZ757" s="50"/>
      <c r="RSA757" s="50"/>
      <c r="RSB757" s="50"/>
      <c r="RSC757" s="50"/>
      <c r="RSD757" s="50"/>
      <c r="RSE757" s="50"/>
      <c r="RSF757" s="50"/>
      <c r="RSG757" s="50"/>
      <c r="RSH757" s="50"/>
      <c r="RSI757" s="50"/>
      <c r="RSJ757" s="50"/>
      <c r="RSK757" s="50"/>
      <c r="RSL757" s="50"/>
      <c r="RSM757" s="50"/>
      <c r="RSN757" s="50"/>
      <c r="RSO757" s="50"/>
      <c r="RSP757" s="50"/>
      <c r="RSQ757" s="50"/>
      <c r="RSR757" s="50"/>
      <c r="RSS757" s="50"/>
      <c r="RST757" s="50"/>
      <c r="RSU757" s="50"/>
      <c r="RSV757" s="50"/>
      <c r="RSW757" s="50"/>
      <c r="RSX757" s="50"/>
      <c r="RSY757" s="50"/>
      <c r="RSZ757" s="50"/>
      <c r="RTA757" s="50"/>
      <c r="RTB757" s="50"/>
      <c r="RTC757" s="50"/>
      <c r="RTD757" s="50"/>
      <c r="RTE757" s="50"/>
      <c r="RTF757" s="50"/>
      <c r="RTG757" s="50"/>
      <c r="RTH757" s="50"/>
      <c r="RTI757" s="50"/>
      <c r="RTJ757" s="50"/>
      <c r="RTK757" s="50"/>
      <c r="RTL757" s="50"/>
      <c r="RTM757" s="50"/>
      <c r="RTN757" s="50"/>
      <c r="RTO757" s="50"/>
      <c r="RTP757" s="50"/>
      <c r="RTQ757" s="50"/>
      <c r="RTR757" s="50"/>
      <c r="RTS757" s="50"/>
      <c r="RTT757" s="50"/>
      <c r="RTU757" s="50"/>
      <c r="RTV757" s="50"/>
      <c r="RTW757" s="50"/>
      <c r="RTX757" s="50"/>
      <c r="RTY757" s="50"/>
      <c r="RTZ757" s="50"/>
      <c r="RUA757" s="50"/>
      <c r="RUB757" s="50"/>
      <c r="RUC757" s="50"/>
      <c r="RUD757" s="50"/>
      <c r="RUE757" s="50"/>
      <c r="RUF757" s="50"/>
      <c r="RUG757" s="50"/>
      <c r="RUH757" s="50"/>
      <c r="RUI757" s="50"/>
      <c r="RUJ757" s="50"/>
      <c r="RUK757" s="50"/>
      <c r="RUL757" s="50"/>
      <c r="RUM757" s="50"/>
      <c r="RUN757" s="50"/>
      <c r="RUO757" s="50"/>
      <c r="RUP757" s="50"/>
      <c r="RUQ757" s="50"/>
      <c r="RUR757" s="50"/>
      <c r="RUS757" s="50"/>
      <c r="RUT757" s="50"/>
      <c r="RUU757" s="50"/>
      <c r="RUV757" s="50"/>
      <c r="RUW757" s="50"/>
      <c r="RUX757" s="50"/>
      <c r="RUY757" s="50"/>
      <c r="RUZ757" s="50"/>
      <c r="RVA757" s="50"/>
      <c r="RVB757" s="50"/>
      <c r="RVC757" s="50"/>
      <c r="RVD757" s="50"/>
      <c r="RVE757" s="50"/>
      <c r="RVF757" s="50"/>
      <c r="RVG757" s="50"/>
      <c r="RVH757" s="50"/>
      <c r="RVI757" s="50"/>
      <c r="RVJ757" s="50"/>
      <c r="RVK757" s="50"/>
      <c r="RVL757" s="50"/>
      <c r="RVM757" s="50"/>
      <c r="RVN757" s="50"/>
      <c r="RVO757" s="50"/>
      <c r="RVP757" s="50"/>
      <c r="RVQ757" s="50"/>
      <c r="RVR757" s="50"/>
      <c r="RVS757" s="50"/>
      <c r="RVT757" s="50"/>
      <c r="RVU757" s="50"/>
      <c r="RVV757" s="50"/>
      <c r="RVW757" s="50"/>
      <c r="RVX757" s="50"/>
      <c r="RVY757" s="50"/>
      <c r="RVZ757" s="50"/>
      <c r="RWA757" s="50"/>
      <c r="RWB757" s="50"/>
      <c r="RWC757" s="50"/>
      <c r="RWD757" s="50"/>
      <c r="RWE757" s="50"/>
      <c r="RWF757" s="50"/>
      <c r="RWG757" s="50"/>
      <c r="RWH757" s="50"/>
      <c r="RWI757" s="50"/>
      <c r="RWJ757" s="50"/>
      <c r="RWK757" s="50"/>
      <c r="RWL757" s="50"/>
      <c r="RWM757" s="50"/>
      <c r="RWN757" s="50"/>
      <c r="RWO757" s="50"/>
      <c r="RWP757" s="50"/>
      <c r="RWQ757" s="50"/>
      <c r="RWR757" s="50"/>
      <c r="RWS757" s="50"/>
      <c r="RWT757" s="50"/>
      <c r="RWU757" s="50"/>
      <c r="RWV757" s="50"/>
      <c r="RWW757" s="50"/>
      <c r="RWX757" s="50"/>
      <c r="RWY757" s="50"/>
      <c r="RWZ757" s="50"/>
      <c r="RXA757" s="50"/>
      <c r="RXB757" s="50"/>
      <c r="RXC757" s="50"/>
      <c r="RXD757" s="50"/>
      <c r="RXE757" s="50"/>
      <c r="RXF757" s="50"/>
      <c r="RXG757" s="50"/>
      <c r="RXH757" s="50"/>
      <c r="RXJ757" s="50"/>
      <c r="RXL757" s="50"/>
      <c r="RXM757" s="50"/>
      <c r="RXN757" s="50"/>
      <c r="RXO757" s="50"/>
      <c r="RXP757" s="50"/>
      <c r="RXQ757" s="50"/>
      <c r="RXR757" s="50"/>
      <c r="RXS757" s="50"/>
      <c r="RXX757" s="50"/>
      <c r="RXY757" s="50"/>
      <c r="RXZ757" s="50"/>
      <c r="RYA757" s="50"/>
      <c r="RYB757" s="50"/>
      <c r="RYC757" s="50"/>
      <c r="RYD757" s="50"/>
      <c r="RYE757" s="50"/>
      <c r="RYF757" s="50"/>
      <c r="RYG757" s="50"/>
      <c r="RYH757" s="50"/>
      <c r="RYI757" s="50"/>
      <c r="RYJ757" s="50"/>
      <c r="RYK757" s="50"/>
      <c r="RYL757" s="50"/>
      <c r="RYM757" s="50"/>
      <c r="RYN757" s="50"/>
      <c r="RYO757" s="50"/>
      <c r="RYP757" s="50"/>
      <c r="RYQ757" s="50"/>
      <c r="RYR757" s="50"/>
      <c r="RYS757" s="50"/>
      <c r="RYT757" s="50"/>
      <c r="RYU757" s="50"/>
      <c r="RYV757" s="50"/>
      <c r="RYW757" s="50"/>
      <c r="RYX757" s="50"/>
      <c r="RYY757" s="50"/>
      <c r="RYZ757" s="50"/>
      <c r="RZA757" s="50"/>
      <c r="RZB757" s="50"/>
      <c r="RZC757" s="50"/>
      <c r="RZD757" s="50"/>
      <c r="RZE757" s="50"/>
      <c r="RZF757" s="50"/>
      <c r="RZG757" s="50"/>
      <c r="RZH757" s="50"/>
      <c r="RZI757" s="50"/>
      <c r="RZJ757" s="50"/>
      <c r="RZK757" s="50"/>
      <c r="RZL757" s="50"/>
      <c r="RZM757" s="50"/>
      <c r="RZN757" s="50"/>
      <c r="RZO757" s="50"/>
      <c r="RZP757" s="50"/>
      <c r="RZQ757" s="50"/>
      <c r="RZR757" s="50"/>
      <c r="RZS757" s="50"/>
      <c r="RZT757" s="50"/>
      <c r="RZU757" s="50"/>
      <c r="RZV757" s="50"/>
      <c r="RZW757" s="50"/>
      <c r="RZX757" s="50"/>
      <c r="RZY757" s="50"/>
      <c r="RZZ757" s="50"/>
      <c r="SAA757" s="50"/>
      <c r="SAB757" s="50"/>
      <c r="SAC757" s="50"/>
      <c r="SAD757" s="50"/>
      <c r="SAE757" s="50"/>
      <c r="SAF757" s="50"/>
      <c r="SAG757" s="50"/>
      <c r="SAH757" s="50"/>
      <c r="SAI757" s="50"/>
      <c r="SAJ757" s="50"/>
      <c r="SAK757" s="50"/>
      <c r="SAL757" s="50"/>
      <c r="SAM757" s="50"/>
      <c r="SAN757" s="50"/>
      <c r="SAO757" s="50"/>
      <c r="SAP757" s="50"/>
      <c r="SAQ757" s="50"/>
      <c r="SAR757" s="50"/>
      <c r="SAS757" s="50"/>
      <c r="SAT757" s="50"/>
      <c r="SAU757" s="50"/>
      <c r="SAV757" s="50"/>
      <c r="SAW757" s="50"/>
      <c r="SAX757" s="50"/>
      <c r="SAY757" s="50"/>
      <c r="SAZ757" s="50"/>
      <c r="SBA757" s="50"/>
      <c r="SBB757" s="50"/>
      <c r="SBC757" s="50"/>
      <c r="SBD757" s="50"/>
      <c r="SBE757" s="50"/>
      <c r="SBF757" s="50"/>
      <c r="SBG757" s="50"/>
      <c r="SBH757" s="50"/>
      <c r="SBI757" s="50"/>
      <c r="SBJ757" s="50"/>
      <c r="SBK757" s="50"/>
      <c r="SBL757" s="50"/>
      <c r="SBM757" s="50"/>
      <c r="SBN757" s="50"/>
      <c r="SBO757" s="50"/>
      <c r="SBP757" s="50"/>
      <c r="SBQ757" s="50"/>
      <c r="SBR757" s="50"/>
      <c r="SBS757" s="50"/>
      <c r="SBT757" s="50"/>
      <c r="SBU757" s="50"/>
      <c r="SBV757" s="50"/>
      <c r="SBW757" s="50"/>
      <c r="SBX757" s="50"/>
      <c r="SBY757" s="50"/>
      <c r="SBZ757" s="50"/>
      <c r="SCA757" s="50"/>
      <c r="SCB757" s="50"/>
      <c r="SCC757" s="50"/>
      <c r="SCD757" s="50"/>
      <c r="SCE757" s="50"/>
      <c r="SCF757" s="50"/>
      <c r="SCG757" s="50"/>
      <c r="SCH757" s="50"/>
      <c r="SCI757" s="50"/>
      <c r="SCJ757" s="50"/>
      <c r="SCK757" s="50"/>
      <c r="SCL757" s="50"/>
      <c r="SCM757" s="50"/>
      <c r="SCN757" s="50"/>
      <c r="SCO757" s="50"/>
      <c r="SCP757" s="50"/>
      <c r="SCQ757" s="50"/>
      <c r="SCR757" s="50"/>
      <c r="SCS757" s="50"/>
      <c r="SCT757" s="50"/>
      <c r="SCU757" s="50"/>
      <c r="SCV757" s="50"/>
      <c r="SCW757" s="50"/>
      <c r="SCX757" s="50"/>
      <c r="SCY757" s="50"/>
      <c r="SCZ757" s="50"/>
      <c r="SDA757" s="50"/>
      <c r="SDB757" s="50"/>
      <c r="SDC757" s="50"/>
      <c r="SDD757" s="50"/>
      <c r="SDE757" s="50"/>
      <c r="SDF757" s="50"/>
      <c r="SDG757" s="50"/>
      <c r="SDH757" s="50"/>
      <c r="SDI757" s="50"/>
      <c r="SDJ757" s="50"/>
      <c r="SDK757" s="50"/>
      <c r="SDL757" s="50"/>
      <c r="SDM757" s="50"/>
      <c r="SDN757" s="50"/>
      <c r="SDO757" s="50"/>
      <c r="SDP757" s="50"/>
      <c r="SDQ757" s="50"/>
      <c r="SDR757" s="50"/>
      <c r="SDS757" s="50"/>
      <c r="SDT757" s="50"/>
      <c r="SDU757" s="50"/>
      <c r="SDV757" s="50"/>
      <c r="SDW757" s="50"/>
      <c r="SDX757" s="50"/>
      <c r="SDY757" s="50"/>
      <c r="SDZ757" s="50"/>
      <c r="SEA757" s="50"/>
      <c r="SEB757" s="50"/>
      <c r="SEC757" s="50"/>
      <c r="SED757" s="50"/>
      <c r="SEE757" s="50"/>
      <c r="SEF757" s="50"/>
      <c r="SEG757" s="50"/>
      <c r="SEH757" s="50"/>
      <c r="SEI757" s="50"/>
      <c r="SEJ757" s="50"/>
      <c r="SEK757" s="50"/>
      <c r="SEL757" s="50"/>
      <c r="SEM757" s="50"/>
      <c r="SEN757" s="50"/>
      <c r="SEO757" s="50"/>
      <c r="SEP757" s="50"/>
      <c r="SEQ757" s="50"/>
      <c r="SER757" s="50"/>
      <c r="SES757" s="50"/>
      <c r="SET757" s="50"/>
      <c r="SEU757" s="50"/>
      <c r="SEV757" s="50"/>
      <c r="SEW757" s="50"/>
      <c r="SEX757" s="50"/>
      <c r="SEY757" s="50"/>
      <c r="SEZ757" s="50"/>
      <c r="SFA757" s="50"/>
      <c r="SFB757" s="50"/>
      <c r="SFC757" s="50"/>
      <c r="SFD757" s="50"/>
      <c r="SFE757" s="50"/>
      <c r="SFF757" s="50"/>
      <c r="SFG757" s="50"/>
      <c r="SFH757" s="50"/>
      <c r="SFI757" s="50"/>
      <c r="SFJ757" s="50"/>
      <c r="SFK757" s="50"/>
      <c r="SFL757" s="50"/>
      <c r="SFM757" s="50"/>
      <c r="SFN757" s="50"/>
      <c r="SFO757" s="50"/>
      <c r="SFP757" s="50"/>
      <c r="SFQ757" s="50"/>
      <c r="SFR757" s="50"/>
      <c r="SFS757" s="50"/>
      <c r="SFT757" s="50"/>
      <c r="SFU757" s="50"/>
      <c r="SFV757" s="50"/>
      <c r="SFW757" s="50"/>
      <c r="SFX757" s="50"/>
      <c r="SFY757" s="50"/>
      <c r="SFZ757" s="50"/>
      <c r="SGA757" s="50"/>
      <c r="SGB757" s="50"/>
      <c r="SGC757" s="50"/>
      <c r="SGD757" s="50"/>
      <c r="SGE757" s="50"/>
      <c r="SGF757" s="50"/>
      <c r="SGG757" s="50"/>
      <c r="SGH757" s="50"/>
      <c r="SGI757" s="50"/>
      <c r="SGJ757" s="50"/>
      <c r="SGK757" s="50"/>
      <c r="SGL757" s="50"/>
      <c r="SGM757" s="50"/>
      <c r="SGN757" s="50"/>
      <c r="SGO757" s="50"/>
      <c r="SGP757" s="50"/>
      <c r="SGQ757" s="50"/>
      <c r="SGR757" s="50"/>
      <c r="SGS757" s="50"/>
      <c r="SGT757" s="50"/>
      <c r="SGU757" s="50"/>
      <c r="SGV757" s="50"/>
      <c r="SGW757" s="50"/>
      <c r="SGX757" s="50"/>
      <c r="SGY757" s="50"/>
      <c r="SGZ757" s="50"/>
      <c r="SHA757" s="50"/>
      <c r="SHB757" s="50"/>
      <c r="SHC757" s="50"/>
      <c r="SHD757" s="50"/>
      <c r="SHF757" s="50"/>
      <c r="SHH757" s="50"/>
      <c r="SHI757" s="50"/>
      <c r="SHJ757" s="50"/>
      <c r="SHK757" s="50"/>
      <c r="SHL757" s="50"/>
      <c r="SHM757" s="50"/>
      <c r="SHN757" s="50"/>
      <c r="SHO757" s="50"/>
      <c r="SHT757" s="50"/>
      <c r="SHU757" s="50"/>
      <c r="SHV757" s="50"/>
      <c r="SHW757" s="50"/>
      <c r="SHX757" s="50"/>
      <c r="SHY757" s="50"/>
      <c r="SHZ757" s="50"/>
      <c r="SIA757" s="50"/>
      <c r="SIB757" s="50"/>
      <c r="SIC757" s="50"/>
      <c r="SID757" s="50"/>
      <c r="SIE757" s="50"/>
      <c r="SIF757" s="50"/>
      <c r="SIG757" s="50"/>
      <c r="SIH757" s="50"/>
      <c r="SII757" s="50"/>
      <c r="SIJ757" s="50"/>
      <c r="SIK757" s="50"/>
      <c r="SIL757" s="50"/>
      <c r="SIM757" s="50"/>
      <c r="SIN757" s="50"/>
      <c r="SIO757" s="50"/>
      <c r="SIP757" s="50"/>
      <c r="SIQ757" s="50"/>
      <c r="SIR757" s="50"/>
      <c r="SIS757" s="50"/>
      <c r="SIT757" s="50"/>
      <c r="SIU757" s="50"/>
      <c r="SIV757" s="50"/>
      <c r="SIW757" s="50"/>
      <c r="SIX757" s="50"/>
      <c r="SIY757" s="50"/>
      <c r="SIZ757" s="50"/>
      <c r="SJA757" s="50"/>
      <c r="SJB757" s="50"/>
      <c r="SJC757" s="50"/>
      <c r="SJD757" s="50"/>
      <c r="SJE757" s="50"/>
      <c r="SJF757" s="50"/>
      <c r="SJG757" s="50"/>
      <c r="SJH757" s="50"/>
      <c r="SJI757" s="50"/>
      <c r="SJJ757" s="50"/>
      <c r="SJK757" s="50"/>
      <c r="SJL757" s="50"/>
      <c r="SJM757" s="50"/>
      <c r="SJN757" s="50"/>
      <c r="SJO757" s="50"/>
      <c r="SJP757" s="50"/>
      <c r="SJQ757" s="50"/>
      <c r="SJR757" s="50"/>
      <c r="SJS757" s="50"/>
      <c r="SJT757" s="50"/>
      <c r="SJU757" s="50"/>
      <c r="SJV757" s="50"/>
      <c r="SJW757" s="50"/>
      <c r="SJX757" s="50"/>
      <c r="SJY757" s="50"/>
      <c r="SJZ757" s="50"/>
      <c r="SKA757" s="50"/>
      <c r="SKB757" s="50"/>
      <c r="SKC757" s="50"/>
      <c r="SKD757" s="50"/>
      <c r="SKE757" s="50"/>
      <c r="SKF757" s="50"/>
      <c r="SKG757" s="50"/>
      <c r="SKH757" s="50"/>
      <c r="SKI757" s="50"/>
      <c r="SKJ757" s="50"/>
      <c r="SKK757" s="50"/>
      <c r="SKL757" s="50"/>
      <c r="SKM757" s="50"/>
      <c r="SKN757" s="50"/>
      <c r="SKO757" s="50"/>
      <c r="SKP757" s="50"/>
      <c r="SKQ757" s="50"/>
      <c r="SKR757" s="50"/>
      <c r="SKS757" s="50"/>
      <c r="SKT757" s="50"/>
      <c r="SKU757" s="50"/>
      <c r="SKV757" s="50"/>
      <c r="SKW757" s="50"/>
      <c r="SKX757" s="50"/>
      <c r="SKY757" s="50"/>
      <c r="SKZ757" s="50"/>
      <c r="SLA757" s="50"/>
      <c r="SLB757" s="50"/>
      <c r="SLC757" s="50"/>
      <c r="SLD757" s="50"/>
      <c r="SLE757" s="50"/>
      <c r="SLF757" s="50"/>
      <c r="SLG757" s="50"/>
      <c r="SLH757" s="50"/>
      <c r="SLI757" s="50"/>
      <c r="SLJ757" s="50"/>
      <c r="SLK757" s="50"/>
      <c r="SLL757" s="50"/>
      <c r="SLM757" s="50"/>
      <c r="SLN757" s="50"/>
      <c r="SLO757" s="50"/>
      <c r="SLP757" s="50"/>
      <c r="SLQ757" s="50"/>
      <c r="SLR757" s="50"/>
      <c r="SLS757" s="50"/>
      <c r="SLT757" s="50"/>
      <c r="SLU757" s="50"/>
      <c r="SLV757" s="50"/>
      <c r="SLW757" s="50"/>
      <c r="SLX757" s="50"/>
      <c r="SLY757" s="50"/>
      <c r="SLZ757" s="50"/>
      <c r="SMA757" s="50"/>
      <c r="SMB757" s="50"/>
      <c r="SMC757" s="50"/>
      <c r="SMD757" s="50"/>
      <c r="SME757" s="50"/>
      <c r="SMF757" s="50"/>
      <c r="SMG757" s="50"/>
      <c r="SMH757" s="50"/>
      <c r="SMI757" s="50"/>
      <c r="SMJ757" s="50"/>
      <c r="SMK757" s="50"/>
      <c r="SML757" s="50"/>
      <c r="SMM757" s="50"/>
      <c r="SMN757" s="50"/>
      <c r="SMO757" s="50"/>
      <c r="SMP757" s="50"/>
      <c r="SMQ757" s="50"/>
      <c r="SMR757" s="50"/>
      <c r="SMS757" s="50"/>
      <c r="SMT757" s="50"/>
      <c r="SMU757" s="50"/>
      <c r="SMV757" s="50"/>
      <c r="SMW757" s="50"/>
      <c r="SMX757" s="50"/>
      <c r="SMY757" s="50"/>
      <c r="SMZ757" s="50"/>
      <c r="SNA757" s="50"/>
      <c r="SNB757" s="50"/>
      <c r="SNC757" s="50"/>
      <c r="SND757" s="50"/>
      <c r="SNE757" s="50"/>
      <c r="SNF757" s="50"/>
      <c r="SNG757" s="50"/>
      <c r="SNH757" s="50"/>
      <c r="SNI757" s="50"/>
      <c r="SNJ757" s="50"/>
      <c r="SNK757" s="50"/>
      <c r="SNL757" s="50"/>
      <c r="SNM757" s="50"/>
      <c r="SNN757" s="50"/>
      <c r="SNO757" s="50"/>
      <c r="SNP757" s="50"/>
      <c r="SNQ757" s="50"/>
      <c r="SNR757" s="50"/>
      <c r="SNS757" s="50"/>
      <c r="SNT757" s="50"/>
      <c r="SNU757" s="50"/>
      <c r="SNV757" s="50"/>
      <c r="SNW757" s="50"/>
      <c r="SNX757" s="50"/>
      <c r="SNY757" s="50"/>
      <c r="SNZ757" s="50"/>
      <c r="SOA757" s="50"/>
      <c r="SOB757" s="50"/>
      <c r="SOC757" s="50"/>
      <c r="SOD757" s="50"/>
      <c r="SOE757" s="50"/>
      <c r="SOF757" s="50"/>
      <c r="SOG757" s="50"/>
      <c r="SOH757" s="50"/>
      <c r="SOI757" s="50"/>
      <c r="SOJ757" s="50"/>
      <c r="SOK757" s="50"/>
      <c r="SOL757" s="50"/>
      <c r="SOM757" s="50"/>
      <c r="SON757" s="50"/>
      <c r="SOO757" s="50"/>
      <c r="SOP757" s="50"/>
      <c r="SOQ757" s="50"/>
      <c r="SOR757" s="50"/>
      <c r="SOS757" s="50"/>
      <c r="SOT757" s="50"/>
      <c r="SOU757" s="50"/>
      <c r="SOV757" s="50"/>
      <c r="SOW757" s="50"/>
      <c r="SOX757" s="50"/>
      <c r="SOY757" s="50"/>
      <c r="SOZ757" s="50"/>
      <c r="SPA757" s="50"/>
      <c r="SPB757" s="50"/>
      <c r="SPC757" s="50"/>
      <c r="SPD757" s="50"/>
      <c r="SPE757" s="50"/>
      <c r="SPF757" s="50"/>
      <c r="SPG757" s="50"/>
      <c r="SPH757" s="50"/>
      <c r="SPI757" s="50"/>
      <c r="SPJ757" s="50"/>
      <c r="SPK757" s="50"/>
      <c r="SPL757" s="50"/>
      <c r="SPM757" s="50"/>
      <c r="SPN757" s="50"/>
      <c r="SPO757" s="50"/>
      <c r="SPP757" s="50"/>
      <c r="SPQ757" s="50"/>
      <c r="SPR757" s="50"/>
      <c r="SPS757" s="50"/>
      <c r="SPT757" s="50"/>
      <c r="SPU757" s="50"/>
      <c r="SPV757" s="50"/>
      <c r="SPW757" s="50"/>
      <c r="SPX757" s="50"/>
      <c r="SPY757" s="50"/>
      <c r="SPZ757" s="50"/>
      <c r="SQA757" s="50"/>
      <c r="SQB757" s="50"/>
      <c r="SQC757" s="50"/>
      <c r="SQD757" s="50"/>
      <c r="SQE757" s="50"/>
      <c r="SQF757" s="50"/>
      <c r="SQG757" s="50"/>
      <c r="SQH757" s="50"/>
      <c r="SQI757" s="50"/>
      <c r="SQJ757" s="50"/>
      <c r="SQK757" s="50"/>
      <c r="SQL757" s="50"/>
      <c r="SQM757" s="50"/>
      <c r="SQN757" s="50"/>
      <c r="SQO757" s="50"/>
      <c r="SQP757" s="50"/>
      <c r="SQQ757" s="50"/>
      <c r="SQR757" s="50"/>
      <c r="SQS757" s="50"/>
      <c r="SQT757" s="50"/>
      <c r="SQU757" s="50"/>
      <c r="SQV757" s="50"/>
      <c r="SQW757" s="50"/>
      <c r="SQX757" s="50"/>
      <c r="SQY757" s="50"/>
      <c r="SQZ757" s="50"/>
      <c r="SRB757" s="50"/>
      <c r="SRD757" s="50"/>
      <c r="SRE757" s="50"/>
      <c r="SRF757" s="50"/>
      <c r="SRG757" s="50"/>
      <c r="SRH757" s="50"/>
      <c r="SRI757" s="50"/>
      <c r="SRJ757" s="50"/>
      <c r="SRK757" s="50"/>
      <c r="SRP757" s="50"/>
      <c r="SRQ757" s="50"/>
      <c r="SRR757" s="50"/>
      <c r="SRS757" s="50"/>
      <c r="SRT757" s="50"/>
      <c r="SRU757" s="50"/>
      <c r="SRV757" s="50"/>
      <c r="SRW757" s="50"/>
      <c r="SRX757" s="50"/>
      <c r="SRY757" s="50"/>
      <c r="SRZ757" s="50"/>
      <c r="SSA757" s="50"/>
      <c r="SSB757" s="50"/>
      <c r="SSC757" s="50"/>
      <c r="SSD757" s="50"/>
      <c r="SSE757" s="50"/>
      <c r="SSF757" s="50"/>
      <c r="SSG757" s="50"/>
      <c r="SSH757" s="50"/>
      <c r="SSI757" s="50"/>
      <c r="SSJ757" s="50"/>
      <c r="SSK757" s="50"/>
      <c r="SSL757" s="50"/>
      <c r="SSM757" s="50"/>
      <c r="SSN757" s="50"/>
      <c r="SSO757" s="50"/>
      <c r="SSP757" s="50"/>
      <c r="SSQ757" s="50"/>
      <c r="SSR757" s="50"/>
      <c r="SSS757" s="50"/>
      <c r="SST757" s="50"/>
      <c r="SSU757" s="50"/>
      <c r="SSV757" s="50"/>
      <c r="SSW757" s="50"/>
      <c r="SSX757" s="50"/>
      <c r="SSY757" s="50"/>
      <c r="SSZ757" s="50"/>
      <c r="STA757" s="50"/>
      <c r="STB757" s="50"/>
      <c r="STC757" s="50"/>
      <c r="STD757" s="50"/>
      <c r="STE757" s="50"/>
      <c r="STF757" s="50"/>
      <c r="STG757" s="50"/>
      <c r="STH757" s="50"/>
      <c r="STI757" s="50"/>
      <c r="STJ757" s="50"/>
      <c r="STK757" s="50"/>
      <c r="STL757" s="50"/>
      <c r="STM757" s="50"/>
      <c r="STN757" s="50"/>
      <c r="STO757" s="50"/>
      <c r="STP757" s="50"/>
      <c r="STQ757" s="50"/>
      <c r="STR757" s="50"/>
      <c r="STS757" s="50"/>
      <c r="STT757" s="50"/>
      <c r="STU757" s="50"/>
      <c r="STV757" s="50"/>
      <c r="STW757" s="50"/>
      <c r="STX757" s="50"/>
      <c r="STY757" s="50"/>
      <c r="STZ757" s="50"/>
      <c r="SUA757" s="50"/>
      <c r="SUB757" s="50"/>
      <c r="SUC757" s="50"/>
      <c r="SUD757" s="50"/>
      <c r="SUE757" s="50"/>
      <c r="SUF757" s="50"/>
      <c r="SUG757" s="50"/>
      <c r="SUH757" s="50"/>
      <c r="SUI757" s="50"/>
      <c r="SUJ757" s="50"/>
      <c r="SUK757" s="50"/>
      <c r="SUL757" s="50"/>
      <c r="SUM757" s="50"/>
      <c r="SUN757" s="50"/>
      <c r="SUO757" s="50"/>
      <c r="SUP757" s="50"/>
      <c r="SUQ757" s="50"/>
      <c r="SUR757" s="50"/>
      <c r="SUS757" s="50"/>
      <c r="SUT757" s="50"/>
      <c r="SUU757" s="50"/>
      <c r="SUV757" s="50"/>
      <c r="SUW757" s="50"/>
      <c r="SUX757" s="50"/>
      <c r="SUY757" s="50"/>
      <c r="SUZ757" s="50"/>
      <c r="SVA757" s="50"/>
      <c r="SVB757" s="50"/>
      <c r="SVC757" s="50"/>
      <c r="SVD757" s="50"/>
      <c r="SVE757" s="50"/>
      <c r="SVF757" s="50"/>
      <c r="SVG757" s="50"/>
      <c r="SVH757" s="50"/>
      <c r="SVI757" s="50"/>
      <c r="SVJ757" s="50"/>
      <c r="SVK757" s="50"/>
      <c r="SVL757" s="50"/>
      <c r="SVM757" s="50"/>
      <c r="SVN757" s="50"/>
      <c r="SVO757" s="50"/>
      <c r="SVP757" s="50"/>
      <c r="SVQ757" s="50"/>
      <c r="SVR757" s="50"/>
      <c r="SVS757" s="50"/>
      <c r="SVT757" s="50"/>
      <c r="SVU757" s="50"/>
      <c r="SVV757" s="50"/>
      <c r="SVW757" s="50"/>
      <c r="SVX757" s="50"/>
      <c r="SVY757" s="50"/>
      <c r="SVZ757" s="50"/>
      <c r="SWA757" s="50"/>
      <c r="SWB757" s="50"/>
      <c r="SWC757" s="50"/>
      <c r="SWD757" s="50"/>
      <c r="SWE757" s="50"/>
      <c r="SWF757" s="50"/>
      <c r="SWG757" s="50"/>
      <c r="SWH757" s="50"/>
      <c r="SWI757" s="50"/>
      <c r="SWJ757" s="50"/>
      <c r="SWK757" s="50"/>
      <c r="SWL757" s="50"/>
      <c r="SWM757" s="50"/>
      <c r="SWN757" s="50"/>
      <c r="SWO757" s="50"/>
      <c r="SWP757" s="50"/>
      <c r="SWQ757" s="50"/>
      <c r="SWR757" s="50"/>
      <c r="SWS757" s="50"/>
      <c r="SWT757" s="50"/>
      <c r="SWU757" s="50"/>
      <c r="SWV757" s="50"/>
      <c r="SWW757" s="50"/>
      <c r="SWX757" s="50"/>
      <c r="SWY757" s="50"/>
      <c r="SWZ757" s="50"/>
      <c r="SXA757" s="50"/>
      <c r="SXB757" s="50"/>
      <c r="SXC757" s="50"/>
      <c r="SXD757" s="50"/>
      <c r="SXE757" s="50"/>
      <c r="SXF757" s="50"/>
      <c r="SXG757" s="50"/>
      <c r="SXH757" s="50"/>
      <c r="SXI757" s="50"/>
      <c r="SXJ757" s="50"/>
      <c r="SXK757" s="50"/>
      <c r="SXL757" s="50"/>
      <c r="SXM757" s="50"/>
      <c r="SXN757" s="50"/>
      <c r="SXO757" s="50"/>
      <c r="SXP757" s="50"/>
      <c r="SXQ757" s="50"/>
      <c r="SXR757" s="50"/>
      <c r="SXS757" s="50"/>
      <c r="SXT757" s="50"/>
      <c r="SXU757" s="50"/>
      <c r="SXV757" s="50"/>
      <c r="SXW757" s="50"/>
      <c r="SXX757" s="50"/>
      <c r="SXY757" s="50"/>
      <c r="SXZ757" s="50"/>
      <c r="SYA757" s="50"/>
      <c r="SYB757" s="50"/>
      <c r="SYC757" s="50"/>
      <c r="SYD757" s="50"/>
      <c r="SYE757" s="50"/>
      <c r="SYF757" s="50"/>
      <c r="SYG757" s="50"/>
      <c r="SYH757" s="50"/>
      <c r="SYI757" s="50"/>
      <c r="SYJ757" s="50"/>
      <c r="SYK757" s="50"/>
      <c r="SYL757" s="50"/>
      <c r="SYM757" s="50"/>
      <c r="SYN757" s="50"/>
      <c r="SYO757" s="50"/>
      <c r="SYP757" s="50"/>
      <c r="SYQ757" s="50"/>
      <c r="SYR757" s="50"/>
      <c r="SYS757" s="50"/>
      <c r="SYT757" s="50"/>
      <c r="SYU757" s="50"/>
      <c r="SYV757" s="50"/>
      <c r="SYW757" s="50"/>
      <c r="SYX757" s="50"/>
      <c r="SYY757" s="50"/>
      <c r="SYZ757" s="50"/>
      <c r="SZA757" s="50"/>
      <c r="SZB757" s="50"/>
      <c r="SZC757" s="50"/>
      <c r="SZD757" s="50"/>
      <c r="SZE757" s="50"/>
      <c r="SZF757" s="50"/>
      <c r="SZG757" s="50"/>
      <c r="SZH757" s="50"/>
      <c r="SZI757" s="50"/>
      <c r="SZJ757" s="50"/>
      <c r="SZK757" s="50"/>
      <c r="SZL757" s="50"/>
      <c r="SZM757" s="50"/>
      <c r="SZN757" s="50"/>
      <c r="SZO757" s="50"/>
      <c r="SZP757" s="50"/>
      <c r="SZQ757" s="50"/>
      <c r="SZR757" s="50"/>
      <c r="SZS757" s="50"/>
      <c r="SZT757" s="50"/>
      <c r="SZU757" s="50"/>
      <c r="SZV757" s="50"/>
      <c r="SZW757" s="50"/>
      <c r="SZX757" s="50"/>
      <c r="SZY757" s="50"/>
      <c r="SZZ757" s="50"/>
      <c r="TAA757" s="50"/>
      <c r="TAB757" s="50"/>
      <c r="TAC757" s="50"/>
      <c r="TAD757" s="50"/>
      <c r="TAE757" s="50"/>
      <c r="TAF757" s="50"/>
      <c r="TAG757" s="50"/>
      <c r="TAH757" s="50"/>
      <c r="TAI757" s="50"/>
      <c r="TAJ757" s="50"/>
      <c r="TAK757" s="50"/>
      <c r="TAL757" s="50"/>
      <c r="TAM757" s="50"/>
      <c r="TAN757" s="50"/>
      <c r="TAO757" s="50"/>
      <c r="TAP757" s="50"/>
      <c r="TAQ757" s="50"/>
      <c r="TAR757" s="50"/>
      <c r="TAS757" s="50"/>
      <c r="TAT757" s="50"/>
      <c r="TAU757" s="50"/>
      <c r="TAV757" s="50"/>
      <c r="TAX757" s="50"/>
      <c r="TAZ757" s="50"/>
      <c r="TBA757" s="50"/>
      <c r="TBB757" s="50"/>
      <c r="TBC757" s="50"/>
      <c r="TBD757" s="50"/>
      <c r="TBE757" s="50"/>
      <c r="TBF757" s="50"/>
      <c r="TBG757" s="50"/>
      <c r="TBL757" s="50"/>
      <c r="TBM757" s="50"/>
      <c r="TBN757" s="50"/>
      <c r="TBO757" s="50"/>
      <c r="TBP757" s="50"/>
      <c r="TBQ757" s="50"/>
      <c r="TBR757" s="50"/>
      <c r="TBS757" s="50"/>
      <c r="TBT757" s="50"/>
      <c r="TBU757" s="50"/>
      <c r="TBV757" s="50"/>
      <c r="TBW757" s="50"/>
      <c r="TBX757" s="50"/>
      <c r="TBY757" s="50"/>
      <c r="TBZ757" s="50"/>
      <c r="TCA757" s="50"/>
      <c r="TCB757" s="50"/>
      <c r="TCC757" s="50"/>
      <c r="TCD757" s="50"/>
      <c r="TCE757" s="50"/>
      <c r="TCF757" s="50"/>
      <c r="TCG757" s="50"/>
      <c r="TCH757" s="50"/>
      <c r="TCI757" s="50"/>
      <c r="TCJ757" s="50"/>
      <c r="TCK757" s="50"/>
      <c r="TCL757" s="50"/>
      <c r="TCM757" s="50"/>
      <c r="TCN757" s="50"/>
      <c r="TCO757" s="50"/>
      <c r="TCP757" s="50"/>
      <c r="TCQ757" s="50"/>
      <c r="TCR757" s="50"/>
      <c r="TCS757" s="50"/>
      <c r="TCT757" s="50"/>
      <c r="TCU757" s="50"/>
      <c r="TCV757" s="50"/>
      <c r="TCW757" s="50"/>
      <c r="TCX757" s="50"/>
      <c r="TCY757" s="50"/>
      <c r="TCZ757" s="50"/>
      <c r="TDA757" s="50"/>
      <c r="TDB757" s="50"/>
      <c r="TDC757" s="50"/>
      <c r="TDD757" s="50"/>
      <c r="TDE757" s="50"/>
      <c r="TDF757" s="50"/>
      <c r="TDG757" s="50"/>
      <c r="TDH757" s="50"/>
      <c r="TDI757" s="50"/>
      <c r="TDJ757" s="50"/>
      <c r="TDK757" s="50"/>
      <c r="TDL757" s="50"/>
      <c r="TDM757" s="50"/>
      <c r="TDN757" s="50"/>
      <c r="TDO757" s="50"/>
      <c r="TDP757" s="50"/>
      <c r="TDQ757" s="50"/>
      <c r="TDR757" s="50"/>
      <c r="TDS757" s="50"/>
      <c r="TDT757" s="50"/>
      <c r="TDU757" s="50"/>
      <c r="TDV757" s="50"/>
      <c r="TDW757" s="50"/>
      <c r="TDX757" s="50"/>
      <c r="TDY757" s="50"/>
      <c r="TDZ757" s="50"/>
      <c r="TEA757" s="50"/>
      <c r="TEB757" s="50"/>
      <c r="TEC757" s="50"/>
      <c r="TED757" s="50"/>
      <c r="TEE757" s="50"/>
      <c r="TEF757" s="50"/>
      <c r="TEG757" s="50"/>
      <c r="TEH757" s="50"/>
      <c r="TEI757" s="50"/>
      <c r="TEJ757" s="50"/>
      <c r="TEK757" s="50"/>
      <c r="TEL757" s="50"/>
      <c r="TEM757" s="50"/>
      <c r="TEN757" s="50"/>
      <c r="TEO757" s="50"/>
      <c r="TEP757" s="50"/>
      <c r="TEQ757" s="50"/>
      <c r="TER757" s="50"/>
      <c r="TES757" s="50"/>
      <c r="TET757" s="50"/>
      <c r="TEU757" s="50"/>
      <c r="TEV757" s="50"/>
      <c r="TEW757" s="50"/>
      <c r="TEX757" s="50"/>
      <c r="TEY757" s="50"/>
      <c r="TEZ757" s="50"/>
      <c r="TFA757" s="50"/>
      <c r="TFB757" s="50"/>
      <c r="TFC757" s="50"/>
      <c r="TFD757" s="50"/>
      <c r="TFE757" s="50"/>
      <c r="TFF757" s="50"/>
      <c r="TFG757" s="50"/>
      <c r="TFH757" s="50"/>
      <c r="TFI757" s="50"/>
      <c r="TFJ757" s="50"/>
      <c r="TFK757" s="50"/>
      <c r="TFL757" s="50"/>
      <c r="TFM757" s="50"/>
      <c r="TFN757" s="50"/>
      <c r="TFO757" s="50"/>
      <c r="TFP757" s="50"/>
      <c r="TFQ757" s="50"/>
      <c r="TFR757" s="50"/>
      <c r="TFS757" s="50"/>
      <c r="TFT757" s="50"/>
      <c r="TFU757" s="50"/>
      <c r="TFV757" s="50"/>
      <c r="TFW757" s="50"/>
      <c r="TFX757" s="50"/>
      <c r="TFY757" s="50"/>
      <c r="TFZ757" s="50"/>
      <c r="TGA757" s="50"/>
      <c r="TGB757" s="50"/>
      <c r="TGC757" s="50"/>
      <c r="TGD757" s="50"/>
      <c r="TGE757" s="50"/>
      <c r="TGF757" s="50"/>
      <c r="TGG757" s="50"/>
      <c r="TGH757" s="50"/>
      <c r="TGI757" s="50"/>
      <c r="TGJ757" s="50"/>
      <c r="TGK757" s="50"/>
      <c r="TGL757" s="50"/>
      <c r="TGM757" s="50"/>
      <c r="TGN757" s="50"/>
      <c r="TGO757" s="50"/>
      <c r="TGP757" s="50"/>
      <c r="TGQ757" s="50"/>
      <c r="TGR757" s="50"/>
      <c r="TGS757" s="50"/>
      <c r="TGT757" s="50"/>
      <c r="TGU757" s="50"/>
      <c r="TGV757" s="50"/>
      <c r="TGW757" s="50"/>
      <c r="TGX757" s="50"/>
      <c r="TGY757" s="50"/>
      <c r="TGZ757" s="50"/>
      <c r="THA757" s="50"/>
      <c r="THB757" s="50"/>
      <c r="THC757" s="50"/>
      <c r="THD757" s="50"/>
      <c r="THE757" s="50"/>
      <c r="THF757" s="50"/>
      <c r="THG757" s="50"/>
      <c r="THH757" s="50"/>
      <c r="THI757" s="50"/>
      <c r="THJ757" s="50"/>
      <c r="THK757" s="50"/>
      <c r="THL757" s="50"/>
      <c r="THM757" s="50"/>
      <c r="THN757" s="50"/>
      <c r="THO757" s="50"/>
      <c r="THP757" s="50"/>
      <c r="THQ757" s="50"/>
      <c r="THR757" s="50"/>
      <c r="THS757" s="50"/>
      <c r="THT757" s="50"/>
      <c r="THU757" s="50"/>
      <c r="THV757" s="50"/>
      <c r="THW757" s="50"/>
      <c r="THX757" s="50"/>
      <c r="THY757" s="50"/>
      <c r="THZ757" s="50"/>
      <c r="TIA757" s="50"/>
      <c r="TIB757" s="50"/>
      <c r="TIC757" s="50"/>
      <c r="TID757" s="50"/>
      <c r="TIE757" s="50"/>
      <c r="TIF757" s="50"/>
      <c r="TIG757" s="50"/>
      <c r="TIH757" s="50"/>
      <c r="TII757" s="50"/>
      <c r="TIJ757" s="50"/>
      <c r="TIK757" s="50"/>
      <c r="TIL757" s="50"/>
      <c r="TIM757" s="50"/>
      <c r="TIN757" s="50"/>
      <c r="TIO757" s="50"/>
      <c r="TIP757" s="50"/>
      <c r="TIQ757" s="50"/>
      <c r="TIR757" s="50"/>
      <c r="TIS757" s="50"/>
      <c r="TIT757" s="50"/>
      <c r="TIU757" s="50"/>
      <c r="TIV757" s="50"/>
      <c r="TIW757" s="50"/>
      <c r="TIX757" s="50"/>
      <c r="TIY757" s="50"/>
      <c r="TIZ757" s="50"/>
      <c r="TJA757" s="50"/>
      <c r="TJB757" s="50"/>
      <c r="TJC757" s="50"/>
      <c r="TJD757" s="50"/>
      <c r="TJE757" s="50"/>
      <c r="TJF757" s="50"/>
      <c r="TJG757" s="50"/>
      <c r="TJH757" s="50"/>
      <c r="TJI757" s="50"/>
      <c r="TJJ757" s="50"/>
      <c r="TJK757" s="50"/>
      <c r="TJL757" s="50"/>
      <c r="TJM757" s="50"/>
      <c r="TJN757" s="50"/>
      <c r="TJO757" s="50"/>
      <c r="TJP757" s="50"/>
      <c r="TJQ757" s="50"/>
      <c r="TJR757" s="50"/>
      <c r="TJS757" s="50"/>
      <c r="TJT757" s="50"/>
      <c r="TJU757" s="50"/>
      <c r="TJV757" s="50"/>
      <c r="TJW757" s="50"/>
      <c r="TJX757" s="50"/>
      <c r="TJY757" s="50"/>
      <c r="TJZ757" s="50"/>
      <c r="TKA757" s="50"/>
      <c r="TKB757" s="50"/>
      <c r="TKC757" s="50"/>
      <c r="TKD757" s="50"/>
      <c r="TKE757" s="50"/>
      <c r="TKF757" s="50"/>
      <c r="TKG757" s="50"/>
      <c r="TKH757" s="50"/>
      <c r="TKI757" s="50"/>
      <c r="TKJ757" s="50"/>
      <c r="TKK757" s="50"/>
      <c r="TKL757" s="50"/>
      <c r="TKM757" s="50"/>
      <c r="TKN757" s="50"/>
      <c r="TKO757" s="50"/>
      <c r="TKP757" s="50"/>
      <c r="TKQ757" s="50"/>
      <c r="TKR757" s="50"/>
      <c r="TKT757" s="50"/>
      <c r="TKV757" s="50"/>
      <c r="TKW757" s="50"/>
      <c r="TKX757" s="50"/>
      <c r="TKY757" s="50"/>
      <c r="TKZ757" s="50"/>
      <c r="TLA757" s="50"/>
      <c r="TLB757" s="50"/>
      <c r="TLC757" s="50"/>
      <c r="TLH757" s="50"/>
      <c r="TLI757" s="50"/>
      <c r="TLJ757" s="50"/>
      <c r="TLK757" s="50"/>
      <c r="TLL757" s="50"/>
      <c r="TLM757" s="50"/>
      <c r="TLN757" s="50"/>
      <c r="TLO757" s="50"/>
      <c r="TLP757" s="50"/>
      <c r="TLQ757" s="50"/>
      <c r="TLR757" s="50"/>
      <c r="TLS757" s="50"/>
      <c r="TLT757" s="50"/>
      <c r="TLU757" s="50"/>
      <c r="TLV757" s="50"/>
      <c r="TLW757" s="50"/>
      <c r="TLX757" s="50"/>
      <c r="TLY757" s="50"/>
      <c r="TLZ757" s="50"/>
      <c r="TMA757" s="50"/>
      <c r="TMB757" s="50"/>
      <c r="TMC757" s="50"/>
      <c r="TMD757" s="50"/>
      <c r="TME757" s="50"/>
      <c r="TMF757" s="50"/>
      <c r="TMG757" s="50"/>
      <c r="TMH757" s="50"/>
      <c r="TMI757" s="50"/>
      <c r="TMJ757" s="50"/>
      <c r="TMK757" s="50"/>
      <c r="TML757" s="50"/>
      <c r="TMM757" s="50"/>
      <c r="TMN757" s="50"/>
      <c r="TMO757" s="50"/>
      <c r="TMP757" s="50"/>
      <c r="TMQ757" s="50"/>
      <c r="TMR757" s="50"/>
      <c r="TMS757" s="50"/>
      <c r="TMT757" s="50"/>
      <c r="TMU757" s="50"/>
      <c r="TMV757" s="50"/>
      <c r="TMW757" s="50"/>
      <c r="TMX757" s="50"/>
      <c r="TMY757" s="50"/>
      <c r="TMZ757" s="50"/>
      <c r="TNA757" s="50"/>
      <c r="TNB757" s="50"/>
      <c r="TNC757" s="50"/>
      <c r="TND757" s="50"/>
      <c r="TNE757" s="50"/>
      <c r="TNF757" s="50"/>
      <c r="TNG757" s="50"/>
      <c r="TNH757" s="50"/>
      <c r="TNI757" s="50"/>
      <c r="TNJ757" s="50"/>
      <c r="TNK757" s="50"/>
      <c r="TNL757" s="50"/>
      <c r="TNM757" s="50"/>
      <c r="TNN757" s="50"/>
      <c r="TNO757" s="50"/>
      <c r="TNP757" s="50"/>
      <c r="TNQ757" s="50"/>
      <c r="TNR757" s="50"/>
      <c r="TNS757" s="50"/>
      <c r="TNT757" s="50"/>
      <c r="TNU757" s="50"/>
      <c r="TNV757" s="50"/>
      <c r="TNW757" s="50"/>
      <c r="TNX757" s="50"/>
      <c r="TNY757" s="50"/>
      <c r="TNZ757" s="50"/>
      <c r="TOA757" s="50"/>
      <c r="TOB757" s="50"/>
      <c r="TOC757" s="50"/>
      <c r="TOD757" s="50"/>
      <c r="TOE757" s="50"/>
      <c r="TOF757" s="50"/>
      <c r="TOG757" s="50"/>
      <c r="TOH757" s="50"/>
      <c r="TOI757" s="50"/>
      <c r="TOJ757" s="50"/>
      <c r="TOK757" s="50"/>
      <c r="TOL757" s="50"/>
      <c r="TOM757" s="50"/>
      <c r="TON757" s="50"/>
      <c r="TOO757" s="50"/>
      <c r="TOP757" s="50"/>
      <c r="TOQ757" s="50"/>
      <c r="TOR757" s="50"/>
      <c r="TOS757" s="50"/>
      <c r="TOT757" s="50"/>
      <c r="TOU757" s="50"/>
      <c r="TOV757" s="50"/>
      <c r="TOW757" s="50"/>
      <c r="TOX757" s="50"/>
      <c r="TOY757" s="50"/>
      <c r="TOZ757" s="50"/>
      <c r="TPA757" s="50"/>
      <c r="TPB757" s="50"/>
      <c r="TPC757" s="50"/>
      <c r="TPD757" s="50"/>
      <c r="TPE757" s="50"/>
      <c r="TPF757" s="50"/>
      <c r="TPG757" s="50"/>
      <c r="TPH757" s="50"/>
      <c r="TPI757" s="50"/>
      <c r="TPJ757" s="50"/>
      <c r="TPK757" s="50"/>
      <c r="TPL757" s="50"/>
      <c r="TPM757" s="50"/>
      <c r="TPN757" s="50"/>
      <c r="TPO757" s="50"/>
      <c r="TPP757" s="50"/>
      <c r="TPQ757" s="50"/>
      <c r="TPR757" s="50"/>
      <c r="TPS757" s="50"/>
      <c r="TPT757" s="50"/>
      <c r="TPU757" s="50"/>
      <c r="TPV757" s="50"/>
      <c r="TPW757" s="50"/>
      <c r="TPX757" s="50"/>
      <c r="TPY757" s="50"/>
      <c r="TPZ757" s="50"/>
      <c r="TQA757" s="50"/>
      <c r="TQB757" s="50"/>
      <c r="TQC757" s="50"/>
      <c r="TQD757" s="50"/>
      <c r="TQE757" s="50"/>
      <c r="TQF757" s="50"/>
      <c r="TQG757" s="50"/>
      <c r="TQH757" s="50"/>
      <c r="TQI757" s="50"/>
      <c r="TQJ757" s="50"/>
      <c r="TQK757" s="50"/>
      <c r="TQL757" s="50"/>
      <c r="TQM757" s="50"/>
      <c r="TQN757" s="50"/>
      <c r="TQO757" s="50"/>
      <c r="TQP757" s="50"/>
      <c r="TQQ757" s="50"/>
      <c r="TQR757" s="50"/>
      <c r="TQS757" s="50"/>
      <c r="TQT757" s="50"/>
      <c r="TQU757" s="50"/>
      <c r="TQV757" s="50"/>
      <c r="TQW757" s="50"/>
      <c r="TQX757" s="50"/>
      <c r="TQY757" s="50"/>
      <c r="TQZ757" s="50"/>
      <c r="TRA757" s="50"/>
      <c r="TRB757" s="50"/>
      <c r="TRC757" s="50"/>
      <c r="TRD757" s="50"/>
      <c r="TRE757" s="50"/>
      <c r="TRF757" s="50"/>
      <c r="TRG757" s="50"/>
      <c r="TRH757" s="50"/>
      <c r="TRI757" s="50"/>
      <c r="TRJ757" s="50"/>
      <c r="TRK757" s="50"/>
      <c r="TRL757" s="50"/>
      <c r="TRM757" s="50"/>
      <c r="TRN757" s="50"/>
      <c r="TRO757" s="50"/>
      <c r="TRP757" s="50"/>
      <c r="TRQ757" s="50"/>
      <c r="TRR757" s="50"/>
      <c r="TRS757" s="50"/>
      <c r="TRT757" s="50"/>
      <c r="TRU757" s="50"/>
      <c r="TRV757" s="50"/>
      <c r="TRW757" s="50"/>
      <c r="TRX757" s="50"/>
      <c r="TRY757" s="50"/>
      <c r="TRZ757" s="50"/>
      <c r="TSA757" s="50"/>
      <c r="TSB757" s="50"/>
      <c r="TSC757" s="50"/>
      <c r="TSD757" s="50"/>
      <c r="TSE757" s="50"/>
      <c r="TSF757" s="50"/>
      <c r="TSG757" s="50"/>
      <c r="TSH757" s="50"/>
      <c r="TSI757" s="50"/>
      <c r="TSJ757" s="50"/>
      <c r="TSK757" s="50"/>
      <c r="TSL757" s="50"/>
      <c r="TSM757" s="50"/>
      <c r="TSN757" s="50"/>
      <c r="TSO757" s="50"/>
      <c r="TSP757" s="50"/>
      <c r="TSQ757" s="50"/>
      <c r="TSR757" s="50"/>
      <c r="TSS757" s="50"/>
      <c r="TST757" s="50"/>
      <c r="TSU757" s="50"/>
      <c r="TSV757" s="50"/>
      <c r="TSW757" s="50"/>
      <c r="TSX757" s="50"/>
      <c r="TSY757" s="50"/>
      <c r="TSZ757" s="50"/>
      <c r="TTA757" s="50"/>
      <c r="TTB757" s="50"/>
      <c r="TTC757" s="50"/>
      <c r="TTD757" s="50"/>
      <c r="TTE757" s="50"/>
      <c r="TTF757" s="50"/>
      <c r="TTG757" s="50"/>
      <c r="TTH757" s="50"/>
      <c r="TTI757" s="50"/>
      <c r="TTJ757" s="50"/>
      <c r="TTK757" s="50"/>
      <c r="TTL757" s="50"/>
      <c r="TTM757" s="50"/>
      <c r="TTN757" s="50"/>
      <c r="TTO757" s="50"/>
      <c r="TTP757" s="50"/>
      <c r="TTQ757" s="50"/>
      <c r="TTR757" s="50"/>
      <c r="TTS757" s="50"/>
      <c r="TTT757" s="50"/>
      <c r="TTU757" s="50"/>
      <c r="TTV757" s="50"/>
      <c r="TTW757" s="50"/>
      <c r="TTX757" s="50"/>
      <c r="TTY757" s="50"/>
      <c r="TTZ757" s="50"/>
      <c r="TUA757" s="50"/>
      <c r="TUB757" s="50"/>
      <c r="TUC757" s="50"/>
      <c r="TUD757" s="50"/>
      <c r="TUE757" s="50"/>
      <c r="TUF757" s="50"/>
      <c r="TUG757" s="50"/>
      <c r="TUH757" s="50"/>
      <c r="TUI757" s="50"/>
      <c r="TUJ757" s="50"/>
      <c r="TUK757" s="50"/>
      <c r="TUL757" s="50"/>
      <c r="TUM757" s="50"/>
      <c r="TUN757" s="50"/>
      <c r="TUP757" s="50"/>
      <c r="TUR757" s="50"/>
      <c r="TUS757" s="50"/>
      <c r="TUT757" s="50"/>
      <c r="TUU757" s="50"/>
      <c r="TUV757" s="50"/>
      <c r="TUW757" s="50"/>
      <c r="TUX757" s="50"/>
      <c r="TUY757" s="50"/>
      <c r="TVD757" s="50"/>
      <c r="TVE757" s="50"/>
      <c r="TVF757" s="50"/>
      <c r="TVG757" s="50"/>
      <c r="TVH757" s="50"/>
      <c r="TVI757" s="50"/>
      <c r="TVJ757" s="50"/>
      <c r="TVK757" s="50"/>
      <c r="TVL757" s="50"/>
      <c r="TVM757" s="50"/>
      <c r="TVN757" s="50"/>
      <c r="TVO757" s="50"/>
      <c r="TVP757" s="50"/>
      <c r="TVQ757" s="50"/>
      <c r="TVR757" s="50"/>
      <c r="TVS757" s="50"/>
      <c r="TVT757" s="50"/>
      <c r="TVU757" s="50"/>
      <c r="TVV757" s="50"/>
      <c r="TVW757" s="50"/>
      <c r="TVX757" s="50"/>
      <c r="TVY757" s="50"/>
      <c r="TVZ757" s="50"/>
      <c r="TWA757" s="50"/>
      <c r="TWB757" s="50"/>
      <c r="TWC757" s="50"/>
      <c r="TWD757" s="50"/>
      <c r="TWE757" s="50"/>
      <c r="TWF757" s="50"/>
      <c r="TWG757" s="50"/>
      <c r="TWH757" s="50"/>
      <c r="TWI757" s="50"/>
      <c r="TWJ757" s="50"/>
      <c r="TWK757" s="50"/>
      <c r="TWL757" s="50"/>
      <c r="TWM757" s="50"/>
      <c r="TWN757" s="50"/>
      <c r="TWO757" s="50"/>
      <c r="TWP757" s="50"/>
      <c r="TWQ757" s="50"/>
      <c r="TWR757" s="50"/>
      <c r="TWS757" s="50"/>
      <c r="TWT757" s="50"/>
      <c r="TWU757" s="50"/>
      <c r="TWV757" s="50"/>
      <c r="TWW757" s="50"/>
      <c r="TWX757" s="50"/>
      <c r="TWY757" s="50"/>
      <c r="TWZ757" s="50"/>
      <c r="TXA757" s="50"/>
      <c r="TXB757" s="50"/>
      <c r="TXC757" s="50"/>
      <c r="TXD757" s="50"/>
      <c r="TXE757" s="50"/>
      <c r="TXF757" s="50"/>
      <c r="TXG757" s="50"/>
      <c r="TXH757" s="50"/>
      <c r="TXI757" s="50"/>
      <c r="TXJ757" s="50"/>
      <c r="TXK757" s="50"/>
      <c r="TXL757" s="50"/>
      <c r="TXM757" s="50"/>
      <c r="TXN757" s="50"/>
      <c r="TXO757" s="50"/>
      <c r="TXP757" s="50"/>
      <c r="TXQ757" s="50"/>
      <c r="TXR757" s="50"/>
      <c r="TXS757" s="50"/>
      <c r="TXT757" s="50"/>
      <c r="TXU757" s="50"/>
      <c r="TXV757" s="50"/>
      <c r="TXW757" s="50"/>
      <c r="TXX757" s="50"/>
      <c r="TXY757" s="50"/>
      <c r="TXZ757" s="50"/>
      <c r="TYA757" s="50"/>
      <c r="TYB757" s="50"/>
      <c r="TYC757" s="50"/>
      <c r="TYD757" s="50"/>
      <c r="TYE757" s="50"/>
      <c r="TYF757" s="50"/>
      <c r="TYG757" s="50"/>
      <c r="TYH757" s="50"/>
      <c r="TYI757" s="50"/>
      <c r="TYJ757" s="50"/>
      <c r="TYK757" s="50"/>
      <c r="TYL757" s="50"/>
      <c r="TYM757" s="50"/>
      <c r="TYN757" s="50"/>
      <c r="TYO757" s="50"/>
      <c r="TYP757" s="50"/>
      <c r="TYQ757" s="50"/>
      <c r="TYR757" s="50"/>
      <c r="TYS757" s="50"/>
      <c r="TYT757" s="50"/>
      <c r="TYU757" s="50"/>
      <c r="TYV757" s="50"/>
      <c r="TYW757" s="50"/>
      <c r="TYX757" s="50"/>
      <c r="TYY757" s="50"/>
      <c r="TYZ757" s="50"/>
      <c r="TZA757" s="50"/>
      <c r="TZB757" s="50"/>
      <c r="TZC757" s="50"/>
      <c r="TZD757" s="50"/>
      <c r="TZE757" s="50"/>
      <c r="TZF757" s="50"/>
      <c r="TZG757" s="50"/>
      <c r="TZH757" s="50"/>
      <c r="TZI757" s="50"/>
      <c r="TZJ757" s="50"/>
      <c r="TZK757" s="50"/>
      <c r="TZL757" s="50"/>
      <c r="TZM757" s="50"/>
      <c r="TZN757" s="50"/>
      <c r="TZO757" s="50"/>
      <c r="TZP757" s="50"/>
      <c r="TZQ757" s="50"/>
      <c r="TZR757" s="50"/>
      <c r="TZS757" s="50"/>
      <c r="TZT757" s="50"/>
      <c r="TZU757" s="50"/>
      <c r="TZV757" s="50"/>
      <c r="TZW757" s="50"/>
      <c r="TZX757" s="50"/>
      <c r="TZY757" s="50"/>
      <c r="TZZ757" s="50"/>
      <c r="UAA757" s="50"/>
      <c r="UAB757" s="50"/>
      <c r="UAC757" s="50"/>
      <c r="UAD757" s="50"/>
      <c r="UAE757" s="50"/>
      <c r="UAF757" s="50"/>
      <c r="UAG757" s="50"/>
      <c r="UAH757" s="50"/>
      <c r="UAI757" s="50"/>
      <c r="UAJ757" s="50"/>
      <c r="UAK757" s="50"/>
      <c r="UAL757" s="50"/>
      <c r="UAM757" s="50"/>
      <c r="UAN757" s="50"/>
      <c r="UAO757" s="50"/>
      <c r="UAP757" s="50"/>
      <c r="UAQ757" s="50"/>
      <c r="UAR757" s="50"/>
      <c r="UAS757" s="50"/>
      <c r="UAT757" s="50"/>
      <c r="UAU757" s="50"/>
      <c r="UAV757" s="50"/>
      <c r="UAW757" s="50"/>
      <c r="UAX757" s="50"/>
      <c r="UAY757" s="50"/>
      <c r="UAZ757" s="50"/>
      <c r="UBA757" s="50"/>
      <c r="UBB757" s="50"/>
      <c r="UBC757" s="50"/>
      <c r="UBD757" s="50"/>
      <c r="UBE757" s="50"/>
      <c r="UBF757" s="50"/>
      <c r="UBG757" s="50"/>
      <c r="UBH757" s="50"/>
      <c r="UBI757" s="50"/>
      <c r="UBJ757" s="50"/>
      <c r="UBK757" s="50"/>
      <c r="UBL757" s="50"/>
      <c r="UBM757" s="50"/>
      <c r="UBN757" s="50"/>
      <c r="UBO757" s="50"/>
      <c r="UBP757" s="50"/>
      <c r="UBQ757" s="50"/>
      <c r="UBR757" s="50"/>
      <c r="UBS757" s="50"/>
      <c r="UBT757" s="50"/>
      <c r="UBU757" s="50"/>
      <c r="UBV757" s="50"/>
      <c r="UBW757" s="50"/>
      <c r="UBX757" s="50"/>
      <c r="UBY757" s="50"/>
      <c r="UBZ757" s="50"/>
      <c r="UCA757" s="50"/>
      <c r="UCB757" s="50"/>
      <c r="UCC757" s="50"/>
      <c r="UCD757" s="50"/>
      <c r="UCE757" s="50"/>
      <c r="UCF757" s="50"/>
      <c r="UCG757" s="50"/>
      <c r="UCH757" s="50"/>
      <c r="UCI757" s="50"/>
      <c r="UCJ757" s="50"/>
      <c r="UCK757" s="50"/>
      <c r="UCL757" s="50"/>
      <c r="UCM757" s="50"/>
      <c r="UCN757" s="50"/>
      <c r="UCO757" s="50"/>
      <c r="UCP757" s="50"/>
      <c r="UCQ757" s="50"/>
      <c r="UCR757" s="50"/>
      <c r="UCS757" s="50"/>
      <c r="UCT757" s="50"/>
      <c r="UCU757" s="50"/>
      <c r="UCV757" s="50"/>
      <c r="UCW757" s="50"/>
      <c r="UCX757" s="50"/>
      <c r="UCY757" s="50"/>
      <c r="UCZ757" s="50"/>
      <c r="UDA757" s="50"/>
      <c r="UDB757" s="50"/>
      <c r="UDC757" s="50"/>
      <c r="UDD757" s="50"/>
      <c r="UDE757" s="50"/>
      <c r="UDF757" s="50"/>
      <c r="UDG757" s="50"/>
      <c r="UDH757" s="50"/>
      <c r="UDI757" s="50"/>
      <c r="UDJ757" s="50"/>
      <c r="UDK757" s="50"/>
      <c r="UDL757" s="50"/>
      <c r="UDM757" s="50"/>
      <c r="UDN757" s="50"/>
      <c r="UDO757" s="50"/>
      <c r="UDP757" s="50"/>
      <c r="UDQ757" s="50"/>
      <c r="UDR757" s="50"/>
      <c r="UDS757" s="50"/>
      <c r="UDT757" s="50"/>
      <c r="UDU757" s="50"/>
      <c r="UDV757" s="50"/>
      <c r="UDW757" s="50"/>
      <c r="UDX757" s="50"/>
      <c r="UDY757" s="50"/>
      <c r="UDZ757" s="50"/>
      <c r="UEA757" s="50"/>
      <c r="UEB757" s="50"/>
      <c r="UEC757" s="50"/>
      <c r="UED757" s="50"/>
      <c r="UEE757" s="50"/>
      <c r="UEF757" s="50"/>
      <c r="UEG757" s="50"/>
      <c r="UEH757" s="50"/>
      <c r="UEI757" s="50"/>
      <c r="UEJ757" s="50"/>
      <c r="UEL757" s="50"/>
      <c r="UEN757" s="50"/>
      <c r="UEO757" s="50"/>
      <c r="UEP757" s="50"/>
      <c r="UEQ757" s="50"/>
      <c r="UER757" s="50"/>
      <c r="UES757" s="50"/>
      <c r="UET757" s="50"/>
      <c r="UEU757" s="50"/>
      <c r="UEZ757" s="50"/>
      <c r="UFA757" s="50"/>
      <c r="UFB757" s="50"/>
      <c r="UFC757" s="50"/>
      <c r="UFD757" s="50"/>
      <c r="UFE757" s="50"/>
      <c r="UFF757" s="50"/>
      <c r="UFG757" s="50"/>
      <c r="UFH757" s="50"/>
      <c r="UFI757" s="50"/>
      <c r="UFJ757" s="50"/>
      <c r="UFK757" s="50"/>
      <c r="UFL757" s="50"/>
      <c r="UFM757" s="50"/>
      <c r="UFN757" s="50"/>
      <c r="UFO757" s="50"/>
      <c r="UFP757" s="50"/>
      <c r="UFQ757" s="50"/>
      <c r="UFR757" s="50"/>
      <c r="UFS757" s="50"/>
      <c r="UFT757" s="50"/>
      <c r="UFU757" s="50"/>
      <c r="UFV757" s="50"/>
      <c r="UFW757" s="50"/>
      <c r="UFX757" s="50"/>
      <c r="UFY757" s="50"/>
      <c r="UFZ757" s="50"/>
      <c r="UGA757" s="50"/>
      <c r="UGB757" s="50"/>
      <c r="UGC757" s="50"/>
      <c r="UGD757" s="50"/>
      <c r="UGE757" s="50"/>
      <c r="UGF757" s="50"/>
      <c r="UGG757" s="50"/>
      <c r="UGH757" s="50"/>
      <c r="UGI757" s="50"/>
      <c r="UGJ757" s="50"/>
      <c r="UGK757" s="50"/>
      <c r="UGL757" s="50"/>
      <c r="UGM757" s="50"/>
      <c r="UGN757" s="50"/>
      <c r="UGO757" s="50"/>
      <c r="UGP757" s="50"/>
      <c r="UGQ757" s="50"/>
      <c r="UGR757" s="50"/>
      <c r="UGS757" s="50"/>
      <c r="UGT757" s="50"/>
      <c r="UGU757" s="50"/>
      <c r="UGV757" s="50"/>
      <c r="UGW757" s="50"/>
      <c r="UGX757" s="50"/>
      <c r="UGY757" s="50"/>
      <c r="UGZ757" s="50"/>
      <c r="UHA757" s="50"/>
      <c r="UHB757" s="50"/>
      <c r="UHC757" s="50"/>
      <c r="UHD757" s="50"/>
      <c r="UHE757" s="50"/>
      <c r="UHF757" s="50"/>
      <c r="UHG757" s="50"/>
      <c r="UHH757" s="50"/>
      <c r="UHI757" s="50"/>
      <c r="UHJ757" s="50"/>
      <c r="UHK757" s="50"/>
      <c r="UHL757" s="50"/>
      <c r="UHM757" s="50"/>
      <c r="UHN757" s="50"/>
      <c r="UHO757" s="50"/>
      <c r="UHP757" s="50"/>
      <c r="UHQ757" s="50"/>
      <c r="UHR757" s="50"/>
      <c r="UHS757" s="50"/>
      <c r="UHT757" s="50"/>
      <c r="UHU757" s="50"/>
      <c r="UHV757" s="50"/>
      <c r="UHW757" s="50"/>
      <c r="UHX757" s="50"/>
      <c r="UHY757" s="50"/>
      <c r="UHZ757" s="50"/>
      <c r="UIA757" s="50"/>
      <c r="UIB757" s="50"/>
      <c r="UIC757" s="50"/>
      <c r="UID757" s="50"/>
      <c r="UIE757" s="50"/>
      <c r="UIF757" s="50"/>
      <c r="UIG757" s="50"/>
      <c r="UIH757" s="50"/>
      <c r="UII757" s="50"/>
      <c r="UIJ757" s="50"/>
      <c r="UIK757" s="50"/>
      <c r="UIL757" s="50"/>
      <c r="UIM757" s="50"/>
      <c r="UIN757" s="50"/>
      <c r="UIO757" s="50"/>
      <c r="UIP757" s="50"/>
      <c r="UIQ757" s="50"/>
      <c r="UIR757" s="50"/>
      <c r="UIS757" s="50"/>
      <c r="UIT757" s="50"/>
      <c r="UIU757" s="50"/>
      <c r="UIV757" s="50"/>
      <c r="UIW757" s="50"/>
      <c r="UIX757" s="50"/>
      <c r="UIY757" s="50"/>
      <c r="UIZ757" s="50"/>
      <c r="UJA757" s="50"/>
      <c r="UJB757" s="50"/>
      <c r="UJC757" s="50"/>
      <c r="UJD757" s="50"/>
      <c r="UJE757" s="50"/>
      <c r="UJF757" s="50"/>
      <c r="UJG757" s="50"/>
      <c r="UJH757" s="50"/>
      <c r="UJI757" s="50"/>
      <c r="UJJ757" s="50"/>
      <c r="UJK757" s="50"/>
      <c r="UJL757" s="50"/>
      <c r="UJM757" s="50"/>
      <c r="UJN757" s="50"/>
      <c r="UJO757" s="50"/>
      <c r="UJP757" s="50"/>
      <c r="UJQ757" s="50"/>
      <c r="UJR757" s="50"/>
      <c r="UJS757" s="50"/>
      <c r="UJT757" s="50"/>
      <c r="UJU757" s="50"/>
      <c r="UJV757" s="50"/>
      <c r="UJW757" s="50"/>
      <c r="UJX757" s="50"/>
      <c r="UJY757" s="50"/>
      <c r="UJZ757" s="50"/>
      <c r="UKA757" s="50"/>
      <c r="UKB757" s="50"/>
      <c r="UKC757" s="50"/>
      <c r="UKD757" s="50"/>
      <c r="UKE757" s="50"/>
      <c r="UKF757" s="50"/>
      <c r="UKG757" s="50"/>
      <c r="UKH757" s="50"/>
      <c r="UKI757" s="50"/>
      <c r="UKJ757" s="50"/>
      <c r="UKK757" s="50"/>
      <c r="UKL757" s="50"/>
      <c r="UKM757" s="50"/>
      <c r="UKN757" s="50"/>
      <c r="UKO757" s="50"/>
      <c r="UKP757" s="50"/>
      <c r="UKQ757" s="50"/>
      <c r="UKR757" s="50"/>
      <c r="UKS757" s="50"/>
      <c r="UKT757" s="50"/>
      <c r="UKU757" s="50"/>
      <c r="UKV757" s="50"/>
      <c r="UKW757" s="50"/>
      <c r="UKX757" s="50"/>
      <c r="UKY757" s="50"/>
      <c r="UKZ757" s="50"/>
      <c r="ULA757" s="50"/>
      <c r="ULB757" s="50"/>
      <c r="ULC757" s="50"/>
      <c r="ULD757" s="50"/>
      <c r="ULE757" s="50"/>
      <c r="ULF757" s="50"/>
      <c r="ULG757" s="50"/>
      <c r="ULH757" s="50"/>
      <c r="ULI757" s="50"/>
      <c r="ULJ757" s="50"/>
      <c r="ULK757" s="50"/>
      <c r="ULL757" s="50"/>
      <c r="ULM757" s="50"/>
      <c r="ULN757" s="50"/>
      <c r="ULO757" s="50"/>
      <c r="ULP757" s="50"/>
      <c r="ULQ757" s="50"/>
      <c r="ULR757" s="50"/>
      <c r="ULS757" s="50"/>
      <c r="ULT757" s="50"/>
      <c r="ULU757" s="50"/>
      <c r="ULV757" s="50"/>
      <c r="ULW757" s="50"/>
      <c r="ULX757" s="50"/>
      <c r="ULY757" s="50"/>
      <c r="ULZ757" s="50"/>
      <c r="UMA757" s="50"/>
      <c r="UMB757" s="50"/>
      <c r="UMC757" s="50"/>
      <c r="UMD757" s="50"/>
      <c r="UME757" s="50"/>
      <c r="UMF757" s="50"/>
      <c r="UMG757" s="50"/>
      <c r="UMH757" s="50"/>
      <c r="UMI757" s="50"/>
      <c r="UMJ757" s="50"/>
      <c r="UMK757" s="50"/>
      <c r="UML757" s="50"/>
      <c r="UMM757" s="50"/>
      <c r="UMN757" s="50"/>
      <c r="UMO757" s="50"/>
      <c r="UMP757" s="50"/>
      <c r="UMQ757" s="50"/>
      <c r="UMR757" s="50"/>
      <c r="UMS757" s="50"/>
      <c r="UMT757" s="50"/>
      <c r="UMU757" s="50"/>
      <c r="UMV757" s="50"/>
      <c r="UMW757" s="50"/>
      <c r="UMX757" s="50"/>
      <c r="UMY757" s="50"/>
      <c r="UMZ757" s="50"/>
      <c r="UNA757" s="50"/>
      <c r="UNB757" s="50"/>
      <c r="UNC757" s="50"/>
      <c r="UND757" s="50"/>
      <c r="UNE757" s="50"/>
      <c r="UNF757" s="50"/>
      <c r="UNG757" s="50"/>
      <c r="UNH757" s="50"/>
      <c r="UNI757" s="50"/>
      <c r="UNJ757" s="50"/>
      <c r="UNK757" s="50"/>
      <c r="UNL757" s="50"/>
      <c r="UNM757" s="50"/>
      <c r="UNN757" s="50"/>
      <c r="UNO757" s="50"/>
      <c r="UNP757" s="50"/>
      <c r="UNQ757" s="50"/>
      <c r="UNR757" s="50"/>
      <c r="UNS757" s="50"/>
      <c r="UNT757" s="50"/>
      <c r="UNU757" s="50"/>
      <c r="UNV757" s="50"/>
      <c r="UNW757" s="50"/>
      <c r="UNX757" s="50"/>
      <c r="UNY757" s="50"/>
      <c r="UNZ757" s="50"/>
      <c r="UOA757" s="50"/>
      <c r="UOB757" s="50"/>
      <c r="UOC757" s="50"/>
      <c r="UOD757" s="50"/>
      <c r="UOE757" s="50"/>
      <c r="UOF757" s="50"/>
      <c r="UOH757" s="50"/>
      <c r="UOJ757" s="50"/>
      <c r="UOK757" s="50"/>
      <c r="UOL757" s="50"/>
      <c r="UOM757" s="50"/>
      <c r="UON757" s="50"/>
      <c r="UOO757" s="50"/>
      <c r="UOP757" s="50"/>
      <c r="UOQ757" s="50"/>
      <c r="UOV757" s="50"/>
      <c r="UOW757" s="50"/>
      <c r="UOX757" s="50"/>
      <c r="UOY757" s="50"/>
      <c r="UOZ757" s="50"/>
      <c r="UPA757" s="50"/>
      <c r="UPB757" s="50"/>
      <c r="UPC757" s="50"/>
      <c r="UPD757" s="50"/>
      <c r="UPE757" s="50"/>
      <c r="UPF757" s="50"/>
      <c r="UPG757" s="50"/>
      <c r="UPH757" s="50"/>
      <c r="UPI757" s="50"/>
      <c r="UPJ757" s="50"/>
      <c r="UPK757" s="50"/>
      <c r="UPL757" s="50"/>
      <c r="UPM757" s="50"/>
      <c r="UPN757" s="50"/>
      <c r="UPO757" s="50"/>
      <c r="UPP757" s="50"/>
      <c r="UPQ757" s="50"/>
      <c r="UPR757" s="50"/>
      <c r="UPS757" s="50"/>
      <c r="UPT757" s="50"/>
      <c r="UPU757" s="50"/>
      <c r="UPV757" s="50"/>
      <c r="UPW757" s="50"/>
      <c r="UPX757" s="50"/>
      <c r="UPY757" s="50"/>
      <c r="UPZ757" s="50"/>
      <c r="UQA757" s="50"/>
      <c r="UQB757" s="50"/>
      <c r="UQC757" s="50"/>
      <c r="UQD757" s="50"/>
      <c r="UQE757" s="50"/>
      <c r="UQF757" s="50"/>
      <c r="UQG757" s="50"/>
      <c r="UQH757" s="50"/>
      <c r="UQI757" s="50"/>
      <c r="UQJ757" s="50"/>
      <c r="UQK757" s="50"/>
      <c r="UQL757" s="50"/>
      <c r="UQM757" s="50"/>
      <c r="UQN757" s="50"/>
      <c r="UQO757" s="50"/>
      <c r="UQP757" s="50"/>
      <c r="UQQ757" s="50"/>
      <c r="UQR757" s="50"/>
      <c r="UQS757" s="50"/>
      <c r="UQT757" s="50"/>
      <c r="UQU757" s="50"/>
      <c r="UQV757" s="50"/>
      <c r="UQW757" s="50"/>
      <c r="UQX757" s="50"/>
      <c r="UQY757" s="50"/>
      <c r="UQZ757" s="50"/>
      <c r="URA757" s="50"/>
      <c r="URB757" s="50"/>
      <c r="URC757" s="50"/>
      <c r="URD757" s="50"/>
      <c r="URE757" s="50"/>
      <c r="URF757" s="50"/>
      <c r="URG757" s="50"/>
      <c r="URH757" s="50"/>
      <c r="URI757" s="50"/>
      <c r="URJ757" s="50"/>
      <c r="URK757" s="50"/>
      <c r="URL757" s="50"/>
      <c r="URM757" s="50"/>
      <c r="URN757" s="50"/>
      <c r="URO757" s="50"/>
      <c r="URP757" s="50"/>
      <c r="URQ757" s="50"/>
      <c r="URR757" s="50"/>
      <c r="URS757" s="50"/>
      <c r="URT757" s="50"/>
      <c r="URU757" s="50"/>
      <c r="URV757" s="50"/>
      <c r="URW757" s="50"/>
      <c r="URX757" s="50"/>
      <c r="URY757" s="50"/>
      <c r="URZ757" s="50"/>
      <c r="USA757" s="50"/>
      <c r="USB757" s="50"/>
      <c r="USC757" s="50"/>
      <c r="USD757" s="50"/>
      <c r="USE757" s="50"/>
      <c r="USF757" s="50"/>
      <c r="USG757" s="50"/>
      <c r="USH757" s="50"/>
      <c r="USI757" s="50"/>
      <c r="USJ757" s="50"/>
      <c r="USK757" s="50"/>
      <c r="USL757" s="50"/>
      <c r="USM757" s="50"/>
      <c r="USN757" s="50"/>
      <c r="USO757" s="50"/>
      <c r="USP757" s="50"/>
      <c r="USQ757" s="50"/>
      <c r="USR757" s="50"/>
      <c r="USS757" s="50"/>
      <c r="UST757" s="50"/>
      <c r="USU757" s="50"/>
      <c r="USV757" s="50"/>
      <c r="USW757" s="50"/>
      <c r="USX757" s="50"/>
      <c r="USY757" s="50"/>
      <c r="USZ757" s="50"/>
      <c r="UTA757" s="50"/>
      <c r="UTB757" s="50"/>
      <c r="UTC757" s="50"/>
      <c r="UTD757" s="50"/>
      <c r="UTE757" s="50"/>
      <c r="UTF757" s="50"/>
      <c r="UTG757" s="50"/>
      <c r="UTH757" s="50"/>
      <c r="UTI757" s="50"/>
      <c r="UTJ757" s="50"/>
      <c r="UTK757" s="50"/>
      <c r="UTL757" s="50"/>
      <c r="UTM757" s="50"/>
      <c r="UTN757" s="50"/>
      <c r="UTO757" s="50"/>
      <c r="UTP757" s="50"/>
      <c r="UTQ757" s="50"/>
      <c r="UTR757" s="50"/>
      <c r="UTS757" s="50"/>
      <c r="UTT757" s="50"/>
      <c r="UTU757" s="50"/>
      <c r="UTV757" s="50"/>
      <c r="UTW757" s="50"/>
      <c r="UTX757" s="50"/>
      <c r="UTY757" s="50"/>
      <c r="UTZ757" s="50"/>
      <c r="UUA757" s="50"/>
      <c r="UUB757" s="50"/>
      <c r="UUC757" s="50"/>
      <c r="UUD757" s="50"/>
      <c r="UUE757" s="50"/>
      <c r="UUF757" s="50"/>
      <c r="UUG757" s="50"/>
      <c r="UUH757" s="50"/>
      <c r="UUI757" s="50"/>
      <c r="UUJ757" s="50"/>
      <c r="UUK757" s="50"/>
      <c r="UUL757" s="50"/>
      <c r="UUM757" s="50"/>
      <c r="UUN757" s="50"/>
      <c r="UUO757" s="50"/>
      <c r="UUP757" s="50"/>
      <c r="UUQ757" s="50"/>
      <c r="UUR757" s="50"/>
      <c r="UUS757" s="50"/>
      <c r="UUT757" s="50"/>
      <c r="UUU757" s="50"/>
      <c r="UUV757" s="50"/>
      <c r="UUW757" s="50"/>
      <c r="UUX757" s="50"/>
      <c r="UUY757" s="50"/>
      <c r="UUZ757" s="50"/>
      <c r="UVA757" s="50"/>
      <c r="UVB757" s="50"/>
      <c r="UVC757" s="50"/>
      <c r="UVD757" s="50"/>
      <c r="UVE757" s="50"/>
      <c r="UVF757" s="50"/>
      <c r="UVG757" s="50"/>
      <c r="UVH757" s="50"/>
      <c r="UVI757" s="50"/>
      <c r="UVJ757" s="50"/>
      <c r="UVK757" s="50"/>
      <c r="UVL757" s="50"/>
      <c r="UVM757" s="50"/>
      <c r="UVN757" s="50"/>
      <c r="UVO757" s="50"/>
      <c r="UVP757" s="50"/>
      <c r="UVQ757" s="50"/>
      <c r="UVR757" s="50"/>
      <c r="UVS757" s="50"/>
      <c r="UVT757" s="50"/>
      <c r="UVU757" s="50"/>
      <c r="UVV757" s="50"/>
      <c r="UVW757" s="50"/>
      <c r="UVX757" s="50"/>
      <c r="UVY757" s="50"/>
      <c r="UVZ757" s="50"/>
      <c r="UWA757" s="50"/>
      <c r="UWB757" s="50"/>
      <c r="UWC757" s="50"/>
      <c r="UWD757" s="50"/>
      <c r="UWE757" s="50"/>
      <c r="UWF757" s="50"/>
      <c r="UWG757" s="50"/>
      <c r="UWH757" s="50"/>
      <c r="UWI757" s="50"/>
      <c r="UWJ757" s="50"/>
      <c r="UWK757" s="50"/>
      <c r="UWL757" s="50"/>
      <c r="UWM757" s="50"/>
      <c r="UWN757" s="50"/>
      <c r="UWO757" s="50"/>
      <c r="UWP757" s="50"/>
      <c r="UWQ757" s="50"/>
      <c r="UWR757" s="50"/>
      <c r="UWS757" s="50"/>
      <c r="UWT757" s="50"/>
      <c r="UWU757" s="50"/>
      <c r="UWV757" s="50"/>
      <c r="UWW757" s="50"/>
      <c r="UWX757" s="50"/>
      <c r="UWY757" s="50"/>
      <c r="UWZ757" s="50"/>
      <c r="UXA757" s="50"/>
      <c r="UXB757" s="50"/>
      <c r="UXC757" s="50"/>
      <c r="UXD757" s="50"/>
      <c r="UXE757" s="50"/>
      <c r="UXF757" s="50"/>
      <c r="UXG757" s="50"/>
      <c r="UXH757" s="50"/>
      <c r="UXI757" s="50"/>
      <c r="UXJ757" s="50"/>
      <c r="UXK757" s="50"/>
      <c r="UXL757" s="50"/>
      <c r="UXM757" s="50"/>
      <c r="UXN757" s="50"/>
      <c r="UXO757" s="50"/>
      <c r="UXP757" s="50"/>
      <c r="UXQ757" s="50"/>
      <c r="UXR757" s="50"/>
      <c r="UXS757" s="50"/>
      <c r="UXT757" s="50"/>
      <c r="UXU757" s="50"/>
      <c r="UXV757" s="50"/>
      <c r="UXW757" s="50"/>
      <c r="UXX757" s="50"/>
      <c r="UXY757" s="50"/>
      <c r="UXZ757" s="50"/>
      <c r="UYA757" s="50"/>
      <c r="UYB757" s="50"/>
      <c r="UYD757" s="50"/>
      <c r="UYF757" s="50"/>
      <c r="UYG757" s="50"/>
      <c r="UYH757" s="50"/>
      <c r="UYI757" s="50"/>
      <c r="UYJ757" s="50"/>
      <c r="UYK757" s="50"/>
      <c r="UYL757" s="50"/>
      <c r="UYM757" s="50"/>
      <c r="UYR757" s="50"/>
      <c r="UYS757" s="50"/>
      <c r="UYT757" s="50"/>
      <c r="UYU757" s="50"/>
      <c r="UYV757" s="50"/>
      <c r="UYW757" s="50"/>
      <c r="UYX757" s="50"/>
      <c r="UYY757" s="50"/>
      <c r="UYZ757" s="50"/>
      <c r="UZA757" s="50"/>
      <c r="UZB757" s="50"/>
      <c r="UZC757" s="50"/>
      <c r="UZD757" s="50"/>
      <c r="UZE757" s="50"/>
      <c r="UZF757" s="50"/>
      <c r="UZG757" s="50"/>
      <c r="UZH757" s="50"/>
      <c r="UZI757" s="50"/>
      <c r="UZJ757" s="50"/>
      <c r="UZK757" s="50"/>
      <c r="UZL757" s="50"/>
      <c r="UZM757" s="50"/>
      <c r="UZN757" s="50"/>
      <c r="UZO757" s="50"/>
      <c r="UZP757" s="50"/>
      <c r="UZQ757" s="50"/>
      <c r="UZR757" s="50"/>
      <c r="UZS757" s="50"/>
      <c r="UZT757" s="50"/>
      <c r="UZU757" s="50"/>
      <c r="UZV757" s="50"/>
      <c r="UZW757" s="50"/>
      <c r="UZX757" s="50"/>
      <c r="UZY757" s="50"/>
      <c r="UZZ757" s="50"/>
      <c r="VAA757" s="50"/>
      <c r="VAB757" s="50"/>
      <c r="VAC757" s="50"/>
      <c r="VAD757" s="50"/>
      <c r="VAE757" s="50"/>
      <c r="VAF757" s="50"/>
      <c r="VAG757" s="50"/>
      <c r="VAH757" s="50"/>
      <c r="VAI757" s="50"/>
      <c r="VAJ757" s="50"/>
      <c r="VAK757" s="50"/>
      <c r="VAL757" s="50"/>
      <c r="VAM757" s="50"/>
      <c r="VAN757" s="50"/>
      <c r="VAO757" s="50"/>
      <c r="VAP757" s="50"/>
      <c r="VAQ757" s="50"/>
      <c r="VAR757" s="50"/>
      <c r="VAS757" s="50"/>
      <c r="VAT757" s="50"/>
      <c r="VAU757" s="50"/>
      <c r="VAV757" s="50"/>
      <c r="VAW757" s="50"/>
      <c r="VAX757" s="50"/>
      <c r="VAY757" s="50"/>
      <c r="VAZ757" s="50"/>
      <c r="VBA757" s="50"/>
      <c r="VBB757" s="50"/>
      <c r="VBC757" s="50"/>
      <c r="VBD757" s="50"/>
      <c r="VBE757" s="50"/>
      <c r="VBF757" s="50"/>
      <c r="VBG757" s="50"/>
      <c r="VBH757" s="50"/>
      <c r="VBI757" s="50"/>
      <c r="VBJ757" s="50"/>
      <c r="VBK757" s="50"/>
      <c r="VBL757" s="50"/>
      <c r="VBM757" s="50"/>
      <c r="VBN757" s="50"/>
      <c r="VBO757" s="50"/>
      <c r="VBP757" s="50"/>
      <c r="VBQ757" s="50"/>
      <c r="VBR757" s="50"/>
      <c r="VBS757" s="50"/>
      <c r="VBT757" s="50"/>
      <c r="VBU757" s="50"/>
      <c r="VBV757" s="50"/>
      <c r="VBW757" s="50"/>
      <c r="VBX757" s="50"/>
      <c r="VBY757" s="50"/>
      <c r="VBZ757" s="50"/>
      <c r="VCA757" s="50"/>
      <c r="VCB757" s="50"/>
      <c r="VCC757" s="50"/>
      <c r="VCD757" s="50"/>
      <c r="VCE757" s="50"/>
      <c r="VCF757" s="50"/>
      <c r="VCG757" s="50"/>
      <c r="VCH757" s="50"/>
      <c r="VCI757" s="50"/>
      <c r="VCJ757" s="50"/>
      <c r="VCK757" s="50"/>
      <c r="VCL757" s="50"/>
      <c r="VCM757" s="50"/>
      <c r="VCN757" s="50"/>
      <c r="VCO757" s="50"/>
      <c r="VCP757" s="50"/>
      <c r="VCQ757" s="50"/>
      <c r="VCR757" s="50"/>
      <c r="VCS757" s="50"/>
      <c r="VCT757" s="50"/>
      <c r="VCU757" s="50"/>
      <c r="VCV757" s="50"/>
      <c r="VCW757" s="50"/>
      <c r="VCX757" s="50"/>
      <c r="VCY757" s="50"/>
      <c r="VCZ757" s="50"/>
      <c r="VDA757" s="50"/>
      <c r="VDB757" s="50"/>
      <c r="VDC757" s="50"/>
      <c r="VDD757" s="50"/>
      <c r="VDE757" s="50"/>
      <c r="VDF757" s="50"/>
      <c r="VDG757" s="50"/>
      <c r="VDH757" s="50"/>
      <c r="VDI757" s="50"/>
      <c r="VDJ757" s="50"/>
      <c r="VDK757" s="50"/>
      <c r="VDL757" s="50"/>
      <c r="VDM757" s="50"/>
      <c r="VDN757" s="50"/>
      <c r="VDO757" s="50"/>
      <c r="VDP757" s="50"/>
      <c r="VDQ757" s="50"/>
      <c r="VDR757" s="50"/>
      <c r="VDS757" s="50"/>
      <c r="VDT757" s="50"/>
      <c r="VDU757" s="50"/>
      <c r="VDV757" s="50"/>
      <c r="VDW757" s="50"/>
      <c r="VDX757" s="50"/>
      <c r="VDY757" s="50"/>
      <c r="VDZ757" s="50"/>
      <c r="VEA757" s="50"/>
      <c r="VEB757" s="50"/>
      <c r="VEC757" s="50"/>
      <c r="VED757" s="50"/>
      <c r="VEE757" s="50"/>
      <c r="VEF757" s="50"/>
      <c r="VEG757" s="50"/>
      <c r="VEH757" s="50"/>
      <c r="VEI757" s="50"/>
      <c r="VEJ757" s="50"/>
      <c r="VEK757" s="50"/>
      <c r="VEL757" s="50"/>
      <c r="VEM757" s="50"/>
      <c r="VEN757" s="50"/>
      <c r="VEO757" s="50"/>
      <c r="VEP757" s="50"/>
      <c r="VEQ757" s="50"/>
      <c r="VER757" s="50"/>
      <c r="VES757" s="50"/>
      <c r="VET757" s="50"/>
      <c r="VEU757" s="50"/>
      <c r="VEV757" s="50"/>
      <c r="VEW757" s="50"/>
      <c r="VEX757" s="50"/>
      <c r="VEY757" s="50"/>
      <c r="VEZ757" s="50"/>
      <c r="VFA757" s="50"/>
      <c r="VFB757" s="50"/>
      <c r="VFC757" s="50"/>
      <c r="VFD757" s="50"/>
      <c r="VFE757" s="50"/>
      <c r="VFF757" s="50"/>
      <c r="VFG757" s="50"/>
      <c r="VFH757" s="50"/>
      <c r="VFI757" s="50"/>
      <c r="VFJ757" s="50"/>
      <c r="VFK757" s="50"/>
      <c r="VFL757" s="50"/>
      <c r="VFM757" s="50"/>
      <c r="VFN757" s="50"/>
      <c r="VFO757" s="50"/>
      <c r="VFP757" s="50"/>
      <c r="VFQ757" s="50"/>
      <c r="VFR757" s="50"/>
      <c r="VFS757" s="50"/>
      <c r="VFT757" s="50"/>
      <c r="VFU757" s="50"/>
      <c r="VFV757" s="50"/>
      <c r="VFW757" s="50"/>
      <c r="VFX757" s="50"/>
      <c r="VFY757" s="50"/>
      <c r="VFZ757" s="50"/>
      <c r="VGA757" s="50"/>
      <c r="VGB757" s="50"/>
      <c r="VGC757" s="50"/>
      <c r="VGD757" s="50"/>
      <c r="VGE757" s="50"/>
      <c r="VGF757" s="50"/>
      <c r="VGG757" s="50"/>
      <c r="VGH757" s="50"/>
      <c r="VGI757" s="50"/>
      <c r="VGJ757" s="50"/>
      <c r="VGK757" s="50"/>
      <c r="VGL757" s="50"/>
      <c r="VGM757" s="50"/>
      <c r="VGN757" s="50"/>
      <c r="VGO757" s="50"/>
      <c r="VGP757" s="50"/>
      <c r="VGQ757" s="50"/>
      <c r="VGR757" s="50"/>
      <c r="VGS757" s="50"/>
      <c r="VGT757" s="50"/>
      <c r="VGU757" s="50"/>
      <c r="VGV757" s="50"/>
      <c r="VGW757" s="50"/>
      <c r="VGX757" s="50"/>
      <c r="VGY757" s="50"/>
      <c r="VGZ757" s="50"/>
      <c r="VHA757" s="50"/>
      <c r="VHB757" s="50"/>
      <c r="VHC757" s="50"/>
      <c r="VHD757" s="50"/>
      <c r="VHE757" s="50"/>
      <c r="VHF757" s="50"/>
      <c r="VHG757" s="50"/>
      <c r="VHH757" s="50"/>
      <c r="VHI757" s="50"/>
      <c r="VHJ757" s="50"/>
      <c r="VHK757" s="50"/>
      <c r="VHL757" s="50"/>
      <c r="VHM757" s="50"/>
      <c r="VHN757" s="50"/>
      <c r="VHO757" s="50"/>
      <c r="VHP757" s="50"/>
      <c r="VHQ757" s="50"/>
      <c r="VHR757" s="50"/>
      <c r="VHS757" s="50"/>
      <c r="VHT757" s="50"/>
      <c r="VHU757" s="50"/>
      <c r="VHV757" s="50"/>
      <c r="VHW757" s="50"/>
      <c r="VHX757" s="50"/>
      <c r="VHZ757" s="50"/>
      <c r="VIB757" s="50"/>
      <c r="VIC757" s="50"/>
      <c r="VID757" s="50"/>
      <c r="VIE757" s="50"/>
      <c r="VIF757" s="50"/>
      <c r="VIG757" s="50"/>
      <c r="VIH757" s="50"/>
      <c r="VII757" s="50"/>
      <c r="VIN757" s="50"/>
      <c r="VIO757" s="50"/>
      <c r="VIP757" s="50"/>
      <c r="VIQ757" s="50"/>
      <c r="VIR757" s="50"/>
      <c r="VIS757" s="50"/>
      <c r="VIT757" s="50"/>
      <c r="VIU757" s="50"/>
      <c r="VIV757" s="50"/>
      <c r="VIW757" s="50"/>
      <c r="VIX757" s="50"/>
      <c r="VIY757" s="50"/>
      <c r="VIZ757" s="50"/>
      <c r="VJA757" s="50"/>
      <c r="VJB757" s="50"/>
      <c r="VJC757" s="50"/>
      <c r="VJD757" s="50"/>
      <c r="VJE757" s="50"/>
      <c r="VJF757" s="50"/>
      <c r="VJG757" s="50"/>
      <c r="VJH757" s="50"/>
      <c r="VJI757" s="50"/>
      <c r="VJJ757" s="50"/>
      <c r="VJK757" s="50"/>
      <c r="VJL757" s="50"/>
      <c r="VJM757" s="50"/>
      <c r="VJN757" s="50"/>
      <c r="VJO757" s="50"/>
      <c r="VJP757" s="50"/>
      <c r="VJQ757" s="50"/>
      <c r="VJR757" s="50"/>
      <c r="VJS757" s="50"/>
      <c r="VJT757" s="50"/>
      <c r="VJU757" s="50"/>
      <c r="VJV757" s="50"/>
      <c r="VJW757" s="50"/>
      <c r="VJX757" s="50"/>
      <c r="VJY757" s="50"/>
      <c r="VJZ757" s="50"/>
      <c r="VKA757" s="50"/>
      <c r="VKB757" s="50"/>
      <c r="VKC757" s="50"/>
      <c r="VKD757" s="50"/>
      <c r="VKE757" s="50"/>
      <c r="VKF757" s="50"/>
      <c r="VKG757" s="50"/>
      <c r="VKH757" s="50"/>
      <c r="VKI757" s="50"/>
      <c r="VKJ757" s="50"/>
      <c r="VKK757" s="50"/>
      <c r="VKL757" s="50"/>
      <c r="VKM757" s="50"/>
      <c r="VKN757" s="50"/>
      <c r="VKO757" s="50"/>
      <c r="VKP757" s="50"/>
      <c r="VKQ757" s="50"/>
      <c r="VKR757" s="50"/>
      <c r="VKS757" s="50"/>
      <c r="VKT757" s="50"/>
      <c r="VKU757" s="50"/>
      <c r="VKV757" s="50"/>
      <c r="VKW757" s="50"/>
      <c r="VKX757" s="50"/>
      <c r="VKY757" s="50"/>
      <c r="VKZ757" s="50"/>
      <c r="VLA757" s="50"/>
      <c r="VLB757" s="50"/>
      <c r="VLC757" s="50"/>
      <c r="VLD757" s="50"/>
      <c r="VLE757" s="50"/>
      <c r="VLF757" s="50"/>
      <c r="VLG757" s="50"/>
      <c r="VLH757" s="50"/>
      <c r="VLI757" s="50"/>
      <c r="VLJ757" s="50"/>
      <c r="VLK757" s="50"/>
      <c r="VLL757" s="50"/>
      <c r="VLM757" s="50"/>
      <c r="VLN757" s="50"/>
      <c r="VLO757" s="50"/>
      <c r="VLP757" s="50"/>
      <c r="VLQ757" s="50"/>
      <c r="VLR757" s="50"/>
      <c r="VLS757" s="50"/>
      <c r="VLT757" s="50"/>
      <c r="VLU757" s="50"/>
      <c r="VLV757" s="50"/>
      <c r="VLW757" s="50"/>
      <c r="VLX757" s="50"/>
      <c r="VLY757" s="50"/>
      <c r="VLZ757" s="50"/>
      <c r="VMA757" s="50"/>
      <c r="VMB757" s="50"/>
      <c r="VMC757" s="50"/>
      <c r="VMD757" s="50"/>
      <c r="VME757" s="50"/>
      <c r="VMF757" s="50"/>
      <c r="VMG757" s="50"/>
      <c r="VMH757" s="50"/>
      <c r="VMI757" s="50"/>
      <c r="VMJ757" s="50"/>
      <c r="VMK757" s="50"/>
      <c r="VML757" s="50"/>
      <c r="VMM757" s="50"/>
      <c r="VMN757" s="50"/>
      <c r="VMO757" s="50"/>
      <c r="VMP757" s="50"/>
      <c r="VMQ757" s="50"/>
      <c r="VMR757" s="50"/>
      <c r="VMS757" s="50"/>
      <c r="VMT757" s="50"/>
      <c r="VMU757" s="50"/>
      <c r="VMV757" s="50"/>
      <c r="VMW757" s="50"/>
      <c r="VMX757" s="50"/>
      <c r="VMY757" s="50"/>
      <c r="VMZ757" s="50"/>
      <c r="VNA757" s="50"/>
      <c r="VNB757" s="50"/>
      <c r="VNC757" s="50"/>
      <c r="VND757" s="50"/>
      <c r="VNE757" s="50"/>
      <c r="VNF757" s="50"/>
      <c r="VNG757" s="50"/>
      <c r="VNH757" s="50"/>
      <c r="VNI757" s="50"/>
      <c r="VNJ757" s="50"/>
      <c r="VNK757" s="50"/>
      <c r="VNL757" s="50"/>
      <c r="VNM757" s="50"/>
      <c r="VNN757" s="50"/>
      <c r="VNO757" s="50"/>
      <c r="VNP757" s="50"/>
      <c r="VNQ757" s="50"/>
      <c r="VNR757" s="50"/>
      <c r="VNS757" s="50"/>
      <c r="VNT757" s="50"/>
      <c r="VNU757" s="50"/>
      <c r="VNV757" s="50"/>
      <c r="VNW757" s="50"/>
      <c r="VNX757" s="50"/>
      <c r="VNY757" s="50"/>
      <c r="VNZ757" s="50"/>
      <c r="VOA757" s="50"/>
      <c r="VOB757" s="50"/>
      <c r="VOC757" s="50"/>
      <c r="VOD757" s="50"/>
      <c r="VOE757" s="50"/>
      <c r="VOF757" s="50"/>
      <c r="VOG757" s="50"/>
      <c r="VOH757" s="50"/>
      <c r="VOI757" s="50"/>
      <c r="VOJ757" s="50"/>
      <c r="VOK757" s="50"/>
      <c r="VOL757" s="50"/>
      <c r="VOM757" s="50"/>
      <c r="VON757" s="50"/>
      <c r="VOO757" s="50"/>
      <c r="VOP757" s="50"/>
      <c r="VOQ757" s="50"/>
      <c r="VOR757" s="50"/>
      <c r="VOS757" s="50"/>
      <c r="VOT757" s="50"/>
      <c r="VOU757" s="50"/>
      <c r="VOV757" s="50"/>
      <c r="VOW757" s="50"/>
      <c r="VOX757" s="50"/>
      <c r="VOY757" s="50"/>
      <c r="VOZ757" s="50"/>
      <c r="VPA757" s="50"/>
      <c r="VPB757" s="50"/>
      <c r="VPC757" s="50"/>
      <c r="VPD757" s="50"/>
      <c r="VPE757" s="50"/>
      <c r="VPF757" s="50"/>
      <c r="VPG757" s="50"/>
      <c r="VPH757" s="50"/>
      <c r="VPI757" s="50"/>
      <c r="VPJ757" s="50"/>
      <c r="VPK757" s="50"/>
      <c r="VPL757" s="50"/>
      <c r="VPM757" s="50"/>
      <c r="VPN757" s="50"/>
      <c r="VPO757" s="50"/>
      <c r="VPP757" s="50"/>
      <c r="VPQ757" s="50"/>
      <c r="VPR757" s="50"/>
      <c r="VPS757" s="50"/>
      <c r="VPT757" s="50"/>
      <c r="VPU757" s="50"/>
      <c r="VPV757" s="50"/>
      <c r="VPW757" s="50"/>
      <c r="VPX757" s="50"/>
      <c r="VPY757" s="50"/>
      <c r="VPZ757" s="50"/>
      <c r="VQA757" s="50"/>
      <c r="VQB757" s="50"/>
      <c r="VQC757" s="50"/>
      <c r="VQD757" s="50"/>
      <c r="VQE757" s="50"/>
      <c r="VQF757" s="50"/>
      <c r="VQG757" s="50"/>
      <c r="VQH757" s="50"/>
      <c r="VQI757" s="50"/>
      <c r="VQJ757" s="50"/>
      <c r="VQK757" s="50"/>
      <c r="VQL757" s="50"/>
      <c r="VQM757" s="50"/>
      <c r="VQN757" s="50"/>
      <c r="VQO757" s="50"/>
      <c r="VQP757" s="50"/>
      <c r="VQQ757" s="50"/>
      <c r="VQR757" s="50"/>
      <c r="VQS757" s="50"/>
      <c r="VQT757" s="50"/>
      <c r="VQU757" s="50"/>
      <c r="VQV757" s="50"/>
      <c r="VQW757" s="50"/>
      <c r="VQX757" s="50"/>
      <c r="VQY757" s="50"/>
      <c r="VQZ757" s="50"/>
      <c r="VRA757" s="50"/>
      <c r="VRB757" s="50"/>
      <c r="VRC757" s="50"/>
      <c r="VRD757" s="50"/>
      <c r="VRE757" s="50"/>
      <c r="VRF757" s="50"/>
      <c r="VRG757" s="50"/>
      <c r="VRH757" s="50"/>
      <c r="VRI757" s="50"/>
      <c r="VRJ757" s="50"/>
      <c r="VRK757" s="50"/>
      <c r="VRL757" s="50"/>
      <c r="VRM757" s="50"/>
      <c r="VRN757" s="50"/>
      <c r="VRO757" s="50"/>
      <c r="VRP757" s="50"/>
      <c r="VRQ757" s="50"/>
      <c r="VRR757" s="50"/>
      <c r="VRS757" s="50"/>
      <c r="VRT757" s="50"/>
      <c r="VRV757" s="50"/>
      <c r="VRX757" s="50"/>
      <c r="VRY757" s="50"/>
      <c r="VRZ757" s="50"/>
      <c r="VSA757" s="50"/>
      <c r="VSB757" s="50"/>
      <c r="VSC757" s="50"/>
      <c r="VSD757" s="50"/>
      <c r="VSE757" s="50"/>
      <c r="VSJ757" s="50"/>
      <c r="VSK757" s="50"/>
      <c r="VSL757" s="50"/>
      <c r="VSM757" s="50"/>
      <c r="VSN757" s="50"/>
      <c r="VSO757" s="50"/>
      <c r="VSP757" s="50"/>
      <c r="VSQ757" s="50"/>
      <c r="VSR757" s="50"/>
      <c r="VSS757" s="50"/>
      <c r="VST757" s="50"/>
      <c r="VSU757" s="50"/>
      <c r="VSV757" s="50"/>
      <c r="VSW757" s="50"/>
      <c r="VSX757" s="50"/>
      <c r="VSY757" s="50"/>
      <c r="VSZ757" s="50"/>
      <c r="VTA757" s="50"/>
      <c r="VTB757" s="50"/>
      <c r="VTC757" s="50"/>
      <c r="VTD757" s="50"/>
      <c r="VTE757" s="50"/>
      <c r="VTF757" s="50"/>
      <c r="VTG757" s="50"/>
      <c r="VTH757" s="50"/>
      <c r="VTI757" s="50"/>
      <c r="VTJ757" s="50"/>
      <c r="VTK757" s="50"/>
      <c r="VTL757" s="50"/>
      <c r="VTM757" s="50"/>
      <c r="VTN757" s="50"/>
      <c r="VTO757" s="50"/>
      <c r="VTP757" s="50"/>
      <c r="VTQ757" s="50"/>
      <c r="VTR757" s="50"/>
      <c r="VTS757" s="50"/>
      <c r="VTT757" s="50"/>
      <c r="VTU757" s="50"/>
      <c r="VTV757" s="50"/>
      <c r="VTW757" s="50"/>
      <c r="VTX757" s="50"/>
      <c r="VTY757" s="50"/>
      <c r="VTZ757" s="50"/>
      <c r="VUA757" s="50"/>
      <c r="VUB757" s="50"/>
      <c r="VUC757" s="50"/>
      <c r="VUD757" s="50"/>
      <c r="VUE757" s="50"/>
      <c r="VUF757" s="50"/>
      <c r="VUG757" s="50"/>
      <c r="VUH757" s="50"/>
      <c r="VUI757" s="50"/>
      <c r="VUJ757" s="50"/>
      <c r="VUK757" s="50"/>
      <c r="VUL757" s="50"/>
      <c r="VUM757" s="50"/>
      <c r="VUN757" s="50"/>
      <c r="VUO757" s="50"/>
      <c r="VUP757" s="50"/>
      <c r="VUQ757" s="50"/>
      <c r="VUR757" s="50"/>
      <c r="VUS757" s="50"/>
      <c r="VUT757" s="50"/>
      <c r="VUU757" s="50"/>
      <c r="VUV757" s="50"/>
      <c r="VUW757" s="50"/>
      <c r="VUX757" s="50"/>
      <c r="VUY757" s="50"/>
      <c r="VUZ757" s="50"/>
      <c r="VVA757" s="50"/>
      <c r="VVB757" s="50"/>
      <c r="VVC757" s="50"/>
      <c r="VVD757" s="50"/>
      <c r="VVE757" s="50"/>
      <c r="VVF757" s="50"/>
      <c r="VVG757" s="50"/>
      <c r="VVH757" s="50"/>
      <c r="VVI757" s="50"/>
      <c r="VVJ757" s="50"/>
      <c r="VVK757" s="50"/>
      <c r="VVL757" s="50"/>
      <c r="VVM757" s="50"/>
      <c r="VVN757" s="50"/>
      <c r="VVO757" s="50"/>
      <c r="VVP757" s="50"/>
      <c r="VVQ757" s="50"/>
      <c r="VVR757" s="50"/>
      <c r="VVS757" s="50"/>
      <c r="VVT757" s="50"/>
      <c r="VVU757" s="50"/>
      <c r="VVV757" s="50"/>
      <c r="VVW757" s="50"/>
      <c r="VVX757" s="50"/>
      <c r="VVY757" s="50"/>
      <c r="VVZ757" s="50"/>
      <c r="VWA757" s="50"/>
      <c r="VWB757" s="50"/>
      <c r="VWC757" s="50"/>
      <c r="VWD757" s="50"/>
      <c r="VWE757" s="50"/>
      <c r="VWF757" s="50"/>
      <c r="VWG757" s="50"/>
      <c r="VWH757" s="50"/>
      <c r="VWI757" s="50"/>
      <c r="VWJ757" s="50"/>
      <c r="VWK757" s="50"/>
      <c r="VWL757" s="50"/>
      <c r="VWM757" s="50"/>
      <c r="VWN757" s="50"/>
      <c r="VWO757" s="50"/>
      <c r="VWP757" s="50"/>
      <c r="VWQ757" s="50"/>
      <c r="VWR757" s="50"/>
      <c r="VWS757" s="50"/>
      <c r="VWT757" s="50"/>
      <c r="VWU757" s="50"/>
      <c r="VWV757" s="50"/>
      <c r="VWW757" s="50"/>
      <c r="VWX757" s="50"/>
      <c r="VWY757" s="50"/>
      <c r="VWZ757" s="50"/>
      <c r="VXA757" s="50"/>
      <c r="VXB757" s="50"/>
      <c r="VXC757" s="50"/>
      <c r="VXD757" s="50"/>
      <c r="VXE757" s="50"/>
      <c r="VXF757" s="50"/>
      <c r="VXG757" s="50"/>
      <c r="VXH757" s="50"/>
      <c r="VXI757" s="50"/>
      <c r="VXJ757" s="50"/>
      <c r="VXK757" s="50"/>
      <c r="VXL757" s="50"/>
      <c r="VXM757" s="50"/>
      <c r="VXN757" s="50"/>
      <c r="VXO757" s="50"/>
      <c r="VXP757" s="50"/>
      <c r="VXQ757" s="50"/>
      <c r="VXR757" s="50"/>
      <c r="VXS757" s="50"/>
      <c r="VXT757" s="50"/>
      <c r="VXU757" s="50"/>
      <c r="VXV757" s="50"/>
      <c r="VXW757" s="50"/>
      <c r="VXX757" s="50"/>
      <c r="VXY757" s="50"/>
      <c r="VXZ757" s="50"/>
      <c r="VYA757" s="50"/>
      <c r="VYB757" s="50"/>
      <c r="VYC757" s="50"/>
      <c r="VYD757" s="50"/>
      <c r="VYE757" s="50"/>
      <c r="VYF757" s="50"/>
      <c r="VYG757" s="50"/>
      <c r="VYH757" s="50"/>
      <c r="VYI757" s="50"/>
      <c r="VYJ757" s="50"/>
      <c r="VYK757" s="50"/>
      <c r="VYL757" s="50"/>
      <c r="VYM757" s="50"/>
      <c r="VYN757" s="50"/>
      <c r="VYO757" s="50"/>
      <c r="VYP757" s="50"/>
      <c r="VYQ757" s="50"/>
      <c r="VYR757" s="50"/>
      <c r="VYS757" s="50"/>
      <c r="VYT757" s="50"/>
      <c r="VYU757" s="50"/>
      <c r="VYV757" s="50"/>
      <c r="VYW757" s="50"/>
      <c r="VYX757" s="50"/>
      <c r="VYY757" s="50"/>
      <c r="VYZ757" s="50"/>
      <c r="VZA757" s="50"/>
      <c r="VZB757" s="50"/>
      <c r="VZC757" s="50"/>
      <c r="VZD757" s="50"/>
      <c r="VZE757" s="50"/>
      <c r="VZF757" s="50"/>
      <c r="VZG757" s="50"/>
      <c r="VZH757" s="50"/>
      <c r="VZI757" s="50"/>
      <c r="VZJ757" s="50"/>
      <c r="VZK757" s="50"/>
      <c r="VZL757" s="50"/>
      <c r="VZM757" s="50"/>
      <c r="VZN757" s="50"/>
      <c r="VZO757" s="50"/>
      <c r="VZP757" s="50"/>
      <c r="VZQ757" s="50"/>
      <c r="VZR757" s="50"/>
      <c r="VZS757" s="50"/>
      <c r="VZT757" s="50"/>
      <c r="VZU757" s="50"/>
      <c r="VZV757" s="50"/>
      <c r="VZW757" s="50"/>
      <c r="VZX757" s="50"/>
      <c r="VZY757" s="50"/>
      <c r="VZZ757" s="50"/>
      <c r="WAA757" s="50"/>
      <c r="WAB757" s="50"/>
      <c r="WAC757" s="50"/>
      <c r="WAD757" s="50"/>
      <c r="WAE757" s="50"/>
      <c r="WAF757" s="50"/>
      <c r="WAG757" s="50"/>
      <c r="WAH757" s="50"/>
      <c r="WAI757" s="50"/>
      <c r="WAJ757" s="50"/>
      <c r="WAK757" s="50"/>
      <c r="WAL757" s="50"/>
      <c r="WAM757" s="50"/>
      <c r="WAN757" s="50"/>
      <c r="WAO757" s="50"/>
      <c r="WAP757" s="50"/>
      <c r="WAQ757" s="50"/>
      <c r="WAR757" s="50"/>
      <c r="WAS757" s="50"/>
      <c r="WAT757" s="50"/>
      <c r="WAU757" s="50"/>
      <c r="WAV757" s="50"/>
      <c r="WAW757" s="50"/>
      <c r="WAX757" s="50"/>
      <c r="WAY757" s="50"/>
      <c r="WAZ757" s="50"/>
      <c r="WBA757" s="50"/>
      <c r="WBB757" s="50"/>
      <c r="WBC757" s="50"/>
      <c r="WBD757" s="50"/>
      <c r="WBE757" s="50"/>
      <c r="WBF757" s="50"/>
      <c r="WBG757" s="50"/>
      <c r="WBH757" s="50"/>
      <c r="WBI757" s="50"/>
      <c r="WBJ757" s="50"/>
      <c r="WBK757" s="50"/>
      <c r="WBL757" s="50"/>
      <c r="WBM757" s="50"/>
      <c r="WBN757" s="50"/>
      <c r="WBO757" s="50"/>
      <c r="WBP757" s="50"/>
      <c r="WBR757" s="50"/>
      <c r="WBT757" s="50"/>
      <c r="WBU757" s="50"/>
      <c r="WBV757" s="50"/>
      <c r="WBW757" s="50"/>
      <c r="WBX757" s="50"/>
      <c r="WBY757" s="50"/>
      <c r="WBZ757" s="50"/>
      <c r="WCA757" s="50"/>
      <c r="WCF757" s="50"/>
      <c r="WCG757" s="50"/>
      <c r="WCH757" s="50"/>
      <c r="WCI757" s="50"/>
      <c r="WCJ757" s="50"/>
      <c r="WCK757" s="50"/>
      <c r="WCL757" s="50"/>
      <c r="WCM757" s="50"/>
      <c r="WCN757" s="50"/>
      <c r="WCO757" s="50"/>
      <c r="WCP757" s="50"/>
      <c r="WCQ757" s="50"/>
      <c r="WCR757" s="50"/>
      <c r="WCS757" s="50"/>
      <c r="WCT757" s="50"/>
      <c r="WCU757" s="50"/>
      <c r="WCV757" s="50"/>
      <c r="WCW757" s="50"/>
      <c r="WCX757" s="50"/>
      <c r="WCY757" s="50"/>
      <c r="WCZ757" s="50"/>
      <c r="WDA757" s="50"/>
      <c r="WDB757" s="50"/>
      <c r="WDC757" s="50"/>
      <c r="WDD757" s="50"/>
      <c r="WDE757" s="50"/>
      <c r="WDF757" s="50"/>
      <c r="WDG757" s="50"/>
      <c r="WDH757" s="50"/>
      <c r="WDI757" s="50"/>
      <c r="WDJ757" s="50"/>
      <c r="WDK757" s="50"/>
      <c r="WDL757" s="50"/>
      <c r="WDM757" s="50"/>
      <c r="WDN757" s="50"/>
      <c r="WDO757" s="50"/>
      <c r="WDP757" s="50"/>
      <c r="WDQ757" s="50"/>
      <c r="WDR757" s="50"/>
      <c r="WDS757" s="50"/>
      <c r="WDT757" s="50"/>
      <c r="WDU757" s="50"/>
      <c r="WDV757" s="50"/>
      <c r="WDW757" s="50"/>
      <c r="WDX757" s="50"/>
      <c r="WDY757" s="50"/>
      <c r="WDZ757" s="50"/>
      <c r="WEA757" s="50"/>
      <c r="WEB757" s="50"/>
      <c r="WEC757" s="50"/>
      <c r="WED757" s="50"/>
      <c r="WEE757" s="50"/>
      <c r="WEF757" s="50"/>
      <c r="WEG757" s="50"/>
      <c r="WEH757" s="50"/>
      <c r="WEI757" s="50"/>
      <c r="WEJ757" s="50"/>
      <c r="WEK757" s="50"/>
      <c r="WEL757" s="50"/>
      <c r="WEM757" s="50"/>
      <c r="WEN757" s="50"/>
      <c r="WEO757" s="50"/>
      <c r="WEP757" s="50"/>
      <c r="WEQ757" s="50"/>
      <c r="WER757" s="50"/>
      <c r="WES757" s="50"/>
      <c r="WET757" s="50"/>
      <c r="WEU757" s="50"/>
      <c r="WEV757" s="50"/>
      <c r="WEW757" s="50"/>
      <c r="WEX757" s="50"/>
      <c r="WEY757" s="50"/>
      <c r="WEZ757" s="50"/>
      <c r="WFA757" s="50"/>
      <c r="WFB757" s="50"/>
      <c r="WFC757" s="50"/>
      <c r="WFD757" s="50"/>
      <c r="WFE757" s="50"/>
      <c r="WFF757" s="50"/>
      <c r="WFG757" s="50"/>
      <c r="WFH757" s="50"/>
      <c r="WFI757" s="50"/>
      <c r="WFJ757" s="50"/>
      <c r="WFK757" s="50"/>
      <c r="WFL757" s="50"/>
      <c r="WFM757" s="50"/>
      <c r="WFN757" s="50"/>
      <c r="WFO757" s="50"/>
      <c r="WFP757" s="50"/>
      <c r="WFQ757" s="50"/>
      <c r="WFR757" s="50"/>
      <c r="WFS757" s="50"/>
      <c r="WFT757" s="50"/>
      <c r="WFU757" s="50"/>
      <c r="WFV757" s="50"/>
      <c r="WFW757" s="50"/>
      <c r="WFX757" s="50"/>
      <c r="WFY757" s="50"/>
      <c r="WFZ757" s="50"/>
      <c r="WGA757" s="50"/>
      <c r="WGB757" s="50"/>
      <c r="WGC757" s="50"/>
      <c r="WGD757" s="50"/>
      <c r="WGE757" s="50"/>
      <c r="WGF757" s="50"/>
      <c r="WGG757" s="50"/>
      <c r="WGH757" s="50"/>
      <c r="WGI757" s="50"/>
      <c r="WGJ757" s="50"/>
      <c r="WGK757" s="50"/>
      <c r="WGL757" s="50"/>
      <c r="WGM757" s="50"/>
      <c r="WGN757" s="50"/>
      <c r="WGO757" s="50"/>
      <c r="WGP757" s="50"/>
      <c r="WGQ757" s="50"/>
      <c r="WGR757" s="50"/>
      <c r="WGS757" s="50"/>
      <c r="WGT757" s="50"/>
      <c r="WGU757" s="50"/>
      <c r="WGV757" s="50"/>
      <c r="WGW757" s="50"/>
      <c r="WGX757" s="50"/>
      <c r="WGY757" s="50"/>
      <c r="WGZ757" s="50"/>
      <c r="WHA757" s="50"/>
      <c r="WHB757" s="50"/>
      <c r="WHC757" s="50"/>
      <c r="WHD757" s="50"/>
      <c r="WHE757" s="50"/>
      <c r="WHF757" s="50"/>
      <c r="WHG757" s="50"/>
      <c r="WHH757" s="50"/>
      <c r="WHI757" s="50"/>
      <c r="WHJ757" s="50"/>
      <c r="WHK757" s="50"/>
      <c r="WHL757" s="50"/>
      <c r="WHM757" s="50"/>
      <c r="WHN757" s="50"/>
      <c r="WHO757" s="50"/>
      <c r="WHP757" s="50"/>
      <c r="WHQ757" s="50"/>
      <c r="WHR757" s="50"/>
      <c r="WHS757" s="50"/>
      <c r="WHT757" s="50"/>
      <c r="WHU757" s="50"/>
      <c r="WHV757" s="50"/>
      <c r="WHW757" s="50"/>
      <c r="WHX757" s="50"/>
      <c r="WHY757" s="50"/>
      <c r="WHZ757" s="50"/>
      <c r="WIA757" s="50"/>
      <c r="WIB757" s="50"/>
      <c r="WIC757" s="50"/>
      <c r="WID757" s="50"/>
      <c r="WIE757" s="50"/>
      <c r="WIF757" s="50"/>
      <c r="WIG757" s="50"/>
      <c r="WIH757" s="50"/>
      <c r="WII757" s="50"/>
      <c r="WIJ757" s="50"/>
      <c r="WIK757" s="50"/>
      <c r="WIL757" s="50"/>
      <c r="WIM757" s="50"/>
      <c r="WIN757" s="50"/>
      <c r="WIO757" s="50"/>
      <c r="WIP757" s="50"/>
      <c r="WIQ757" s="50"/>
      <c r="WIR757" s="50"/>
      <c r="WIS757" s="50"/>
      <c r="WIT757" s="50"/>
      <c r="WIU757" s="50"/>
      <c r="WIV757" s="50"/>
      <c r="WIW757" s="50"/>
      <c r="WIX757" s="50"/>
      <c r="WIY757" s="50"/>
      <c r="WIZ757" s="50"/>
      <c r="WJA757" s="50"/>
      <c r="WJB757" s="50"/>
      <c r="WJC757" s="50"/>
      <c r="WJD757" s="50"/>
      <c r="WJE757" s="50"/>
      <c r="WJF757" s="50"/>
      <c r="WJG757" s="50"/>
      <c r="WJH757" s="50"/>
      <c r="WJI757" s="50"/>
      <c r="WJJ757" s="50"/>
      <c r="WJK757" s="50"/>
      <c r="WJL757" s="50"/>
      <c r="WJM757" s="50"/>
      <c r="WJN757" s="50"/>
      <c r="WJO757" s="50"/>
      <c r="WJP757" s="50"/>
      <c r="WJQ757" s="50"/>
      <c r="WJR757" s="50"/>
      <c r="WJS757" s="50"/>
      <c r="WJT757" s="50"/>
      <c r="WJU757" s="50"/>
      <c r="WJV757" s="50"/>
      <c r="WJW757" s="50"/>
      <c r="WJX757" s="50"/>
      <c r="WJY757" s="50"/>
      <c r="WJZ757" s="50"/>
      <c r="WKA757" s="50"/>
      <c r="WKB757" s="50"/>
      <c r="WKC757" s="50"/>
      <c r="WKD757" s="50"/>
      <c r="WKE757" s="50"/>
      <c r="WKF757" s="50"/>
      <c r="WKG757" s="50"/>
      <c r="WKH757" s="50"/>
      <c r="WKI757" s="50"/>
      <c r="WKJ757" s="50"/>
      <c r="WKK757" s="50"/>
      <c r="WKL757" s="50"/>
      <c r="WKM757" s="50"/>
      <c r="WKN757" s="50"/>
      <c r="WKO757" s="50"/>
      <c r="WKP757" s="50"/>
      <c r="WKQ757" s="50"/>
      <c r="WKR757" s="50"/>
      <c r="WKS757" s="50"/>
      <c r="WKT757" s="50"/>
      <c r="WKU757" s="50"/>
      <c r="WKV757" s="50"/>
      <c r="WKW757" s="50"/>
      <c r="WKX757" s="50"/>
      <c r="WKY757" s="50"/>
      <c r="WKZ757" s="50"/>
      <c r="WLA757" s="50"/>
      <c r="WLB757" s="50"/>
      <c r="WLC757" s="50"/>
      <c r="WLD757" s="50"/>
      <c r="WLE757" s="50"/>
      <c r="WLF757" s="50"/>
      <c r="WLG757" s="50"/>
      <c r="WLH757" s="50"/>
      <c r="WLI757" s="50"/>
      <c r="WLJ757" s="50"/>
      <c r="WLK757" s="50"/>
      <c r="WLL757" s="50"/>
      <c r="WLN757" s="50"/>
      <c r="WLP757" s="50"/>
      <c r="WLQ757" s="50"/>
      <c r="WLR757" s="50"/>
      <c r="WLS757" s="50"/>
      <c r="WLT757" s="50"/>
      <c r="WLU757" s="50"/>
      <c r="WLV757" s="50"/>
      <c r="WLW757" s="50"/>
      <c r="WMB757" s="50"/>
      <c r="WMC757" s="50"/>
      <c r="WMD757" s="50"/>
      <c r="WME757" s="50"/>
      <c r="WMF757" s="50"/>
      <c r="WMG757" s="50"/>
      <c r="WMH757" s="50"/>
      <c r="WMI757" s="50"/>
      <c r="WMJ757" s="50"/>
      <c r="WMK757" s="50"/>
      <c r="WML757" s="50"/>
      <c r="WMM757" s="50"/>
      <c r="WMN757" s="50"/>
      <c r="WMO757" s="50"/>
      <c r="WMP757" s="50"/>
      <c r="WMQ757" s="50"/>
      <c r="WMR757" s="50"/>
      <c r="WMS757" s="50"/>
      <c r="WMT757" s="50"/>
      <c r="WMU757" s="50"/>
      <c r="WMV757" s="50"/>
      <c r="WMW757" s="50"/>
      <c r="WMX757" s="50"/>
      <c r="WMY757" s="50"/>
      <c r="WMZ757" s="50"/>
      <c r="WNA757" s="50"/>
      <c r="WNB757" s="50"/>
      <c r="WNC757" s="50"/>
      <c r="WND757" s="50"/>
      <c r="WNE757" s="50"/>
      <c r="WNF757" s="50"/>
      <c r="WNG757" s="50"/>
      <c r="WNH757" s="50"/>
      <c r="WNI757" s="50"/>
      <c r="WNJ757" s="50"/>
      <c r="WNK757" s="50"/>
      <c r="WNL757" s="50"/>
      <c r="WNM757" s="50"/>
      <c r="WNN757" s="50"/>
      <c r="WNO757" s="50"/>
      <c r="WNP757" s="50"/>
      <c r="WNQ757" s="50"/>
      <c r="WNR757" s="50"/>
      <c r="WNS757" s="50"/>
      <c r="WNT757" s="50"/>
      <c r="WNU757" s="50"/>
      <c r="WNV757" s="50"/>
      <c r="WNW757" s="50"/>
      <c r="WNX757" s="50"/>
      <c r="WNY757" s="50"/>
      <c r="WNZ757" s="50"/>
      <c r="WOA757" s="50"/>
      <c r="WOB757" s="50"/>
      <c r="WOC757" s="50"/>
      <c r="WOD757" s="50"/>
      <c r="WOE757" s="50"/>
      <c r="WOF757" s="50"/>
      <c r="WOG757" s="50"/>
      <c r="WOH757" s="50"/>
      <c r="WOI757" s="50"/>
      <c r="WOJ757" s="50"/>
      <c r="WOK757" s="50"/>
      <c r="WOL757" s="50"/>
      <c r="WOM757" s="50"/>
      <c r="WON757" s="50"/>
      <c r="WOO757" s="50"/>
      <c r="WOP757" s="50"/>
      <c r="WOQ757" s="50"/>
      <c r="WOR757" s="50"/>
      <c r="WOS757" s="50"/>
      <c r="WOT757" s="50"/>
      <c r="WOU757" s="50"/>
      <c r="WOV757" s="50"/>
      <c r="WOW757" s="50"/>
      <c r="WOX757" s="50"/>
      <c r="WOY757" s="50"/>
      <c r="WOZ757" s="50"/>
      <c r="WPA757" s="50"/>
      <c r="WPB757" s="50"/>
      <c r="WPC757" s="50"/>
      <c r="WPD757" s="50"/>
      <c r="WPE757" s="50"/>
      <c r="WPF757" s="50"/>
      <c r="WPG757" s="50"/>
      <c r="WPH757" s="50"/>
      <c r="WPI757" s="50"/>
      <c r="WPJ757" s="50"/>
      <c r="WPK757" s="50"/>
      <c r="WPL757" s="50"/>
      <c r="WPM757" s="50"/>
      <c r="WPN757" s="50"/>
      <c r="WPO757" s="50"/>
      <c r="WPP757" s="50"/>
      <c r="WPQ757" s="50"/>
      <c r="WPR757" s="50"/>
      <c r="WPS757" s="50"/>
      <c r="WPT757" s="50"/>
      <c r="WPU757" s="50"/>
      <c r="WPV757" s="50"/>
      <c r="WPW757" s="50"/>
      <c r="WPX757" s="50"/>
      <c r="WPY757" s="50"/>
      <c r="WPZ757" s="50"/>
      <c r="WQA757" s="50"/>
      <c r="WQB757" s="50"/>
      <c r="WQC757" s="50"/>
      <c r="WQD757" s="50"/>
      <c r="WQE757" s="50"/>
      <c r="WQF757" s="50"/>
      <c r="WQG757" s="50"/>
      <c r="WQH757" s="50"/>
      <c r="WQI757" s="50"/>
      <c r="WQJ757" s="50"/>
      <c r="WQK757" s="50"/>
      <c r="WQL757" s="50"/>
      <c r="WQM757" s="50"/>
      <c r="WQN757" s="50"/>
      <c r="WQO757" s="50"/>
      <c r="WQP757" s="50"/>
      <c r="WQQ757" s="50"/>
      <c r="WQR757" s="50"/>
      <c r="WQS757" s="50"/>
      <c r="WQT757" s="50"/>
      <c r="WQU757" s="50"/>
      <c r="WQV757" s="50"/>
      <c r="WQW757" s="50"/>
      <c r="WQX757" s="50"/>
      <c r="WQY757" s="50"/>
      <c r="WQZ757" s="50"/>
      <c r="WRA757" s="50"/>
      <c r="WRB757" s="50"/>
      <c r="WRC757" s="50"/>
      <c r="WRD757" s="50"/>
      <c r="WRE757" s="50"/>
      <c r="WRF757" s="50"/>
      <c r="WRG757" s="50"/>
      <c r="WRH757" s="50"/>
      <c r="WRI757" s="50"/>
      <c r="WRJ757" s="50"/>
      <c r="WRK757" s="50"/>
      <c r="WRL757" s="50"/>
      <c r="WRM757" s="50"/>
      <c r="WRN757" s="50"/>
      <c r="WRO757" s="50"/>
      <c r="WRP757" s="50"/>
      <c r="WRQ757" s="50"/>
      <c r="WRR757" s="50"/>
      <c r="WRS757" s="50"/>
      <c r="WRT757" s="50"/>
      <c r="WRU757" s="50"/>
      <c r="WRV757" s="50"/>
      <c r="WRW757" s="50"/>
      <c r="WRX757" s="50"/>
      <c r="WRY757" s="50"/>
      <c r="WRZ757" s="50"/>
      <c r="WSA757" s="50"/>
      <c r="WSB757" s="50"/>
      <c r="WSC757" s="50"/>
      <c r="WSD757" s="50"/>
      <c r="WSE757" s="50"/>
      <c r="WSF757" s="50"/>
      <c r="WSG757" s="50"/>
      <c r="WSH757" s="50"/>
      <c r="WSI757" s="50"/>
      <c r="WSJ757" s="50"/>
      <c r="WSK757" s="50"/>
      <c r="WSL757" s="50"/>
      <c r="WSM757" s="50"/>
      <c r="WSN757" s="50"/>
      <c r="WSO757" s="50"/>
      <c r="WSP757" s="50"/>
      <c r="WSQ757" s="50"/>
      <c r="WSR757" s="50"/>
      <c r="WSS757" s="50"/>
      <c r="WST757" s="50"/>
      <c r="WSU757" s="50"/>
      <c r="WSV757" s="50"/>
      <c r="WSW757" s="50"/>
      <c r="WSX757" s="50"/>
      <c r="WSY757" s="50"/>
      <c r="WSZ757" s="50"/>
      <c r="WTA757" s="50"/>
      <c r="WTB757" s="50"/>
      <c r="WTC757" s="50"/>
      <c r="WTD757" s="50"/>
      <c r="WTE757" s="50"/>
      <c r="WTF757" s="50"/>
      <c r="WTG757" s="50"/>
      <c r="WTH757" s="50"/>
      <c r="WTI757" s="50"/>
      <c r="WTJ757" s="50"/>
      <c r="WTK757" s="50"/>
      <c r="WTL757" s="50"/>
      <c r="WTM757" s="50"/>
      <c r="WTN757" s="50"/>
      <c r="WTO757" s="50"/>
      <c r="WTP757" s="50"/>
      <c r="WTQ757" s="50"/>
      <c r="WTR757" s="50"/>
      <c r="WTS757" s="50"/>
      <c r="WTT757" s="50"/>
      <c r="WTU757" s="50"/>
      <c r="WTV757" s="50"/>
      <c r="WTW757" s="50"/>
      <c r="WTX757" s="50"/>
      <c r="WTY757" s="50"/>
      <c r="WTZ757" s="50"/>
      <c r="WUA757" s="50"/>
      <c r="WUB757" s="50"/>
      <c r="WUC757" s="50"/>
      <c r="WUD757" s="50"/>
      <c r="WUE757" s="50"/>
      <c r="WUF757" s="50"/>
      <c r="WUG757" s="50"/>
      <c r="WUH757" s="50"/>
      <c r="WUI757" s="50"/>
      <c r="WUJ757" s="50"/>
      <c r="WUK757" s="50"/>
      <c r="WUL757" s="50"/>
      <c r="WUM757" s="50"/>
      <c r="WUN757" s="50"/>
      <c r="WUO757" s="50"/>
      <c r="WUP757" s="50"/>
      <c r="WUQ757" s="50"/>
      <c r="WUR757" s="50"/>
      <c r="WUS757" s="50"/>
      <c r="WUT757" s="50"/>
      <c r="WUU757" s="50"/>
      <c r="WUV757" s="50"/>
      <c r="WUW757" s="50"/>
      <c r="WUX757" s="50"/>
      <c r="WUY757" s="50"/>
      <c r="WUZ757" s="50"/>
      <c r="WVA757" s="50"/>
      <c r="WVB757" s="50"/>
      <c r="WVC757" s="50"/>
      <c r="WVD757" s="50"/>
      <c r="WVE757" s="50"/>
      <c r="WVF757" s="50"/>
      <c r="WVG757" s="50"/>
      <c r="WVH757" s="50"/>
      <c r="WVJ757" s="50"/>
      <c r="WVL757" s="50"/>
      <c r="WVM757" s="50"/>
      <c r="WVN757" s="50"/>
      <c r="WVO757" s="50"/>
      <c r="WVP757" s="50"/>
      <c r="WVQ757" s="50"/>
      <c r="WVR757" s="50"/>
      <c r="WVS757" s="50"/>
      <c r="WVX757" s="50"/>
      <c r="WVY757" s="50"/>
      <c r="WVZ757" s="50"/>
      <c r="WWA757" s="50"/>
      <c r="WWB757" s="50"/>
      <c r="WWC757" s="50"/>
      <c r="WWD757" s="50"/>
      <c r="WWE757" s="50"/>
      <c r="WWF757" s="50"/>
      <c r="WWG757" s="50"/>
      <c r="WWH757" s="50"/>
      <c r="WWI757" s="50"/>
      <c r="WWJ757" s="50"/>
      <c r="WWK757" s="50"/>
      <c r="WWL757" s="50"/>
      <c r="WWM757" s="50"/>
      <c r="WWN757" s="50"/>
      <c r="WWO757" s="50"/>
      <c r="WWP757" s="50"/>
      <c r="WWQ757" s="50"/>
      <c r="WWR757" s="50"/>
      <c r="WWS757" s="50"/>
      <c r="WWT757" s="50"/>
      <c r="WWU757" s="50"/>
      <c r="WWV757" s="50"/>
      <c r="WWW757" s="50"/>
      <c r="WWX757" s="50"/>
      <c r="WWY757" s="50"/>
      <c r="WWZ757" s="50"/>
      <c r="WXA757" s="50"/>
      <c r="WXB757" s="50"/>
      <c r="WXC757" s="50"/>
      <c r="WXD757" s="50"/>
      <c r="WXE757" s="50"/>
      <c r="WXF757" s="50"/>
      <c r="WXG757" s="50"/>
      <c r="WXH757" s="50"/>
      <c r="WXI757" s="50"/>
      <c r="WXJ757" s="50"/>
      <c r="WXK757" s="50"/>
      <c r="WXL757" s="50"/>
      <c r="WXM757" s="50"/>
      <c r="WXN757" s="50"/>
      <c r="WXO757" s="50"/>
      <c r="WXP757" s="50"/>
      <c r="WXQ757" s="50"/>
      <c r="WXR757" s="50"/>
      <c r="WXS757" s="50"/>
      <c r="WXT757" s="50"/>
      <c r="WXU757" s="50"/>
      <c r="WXV757" s="50"/>
      <c r="WXW757" s="50"/>
      <c r="WXX757" s="50"/>
      <c r="WXY757" s="50"/>
      <c r="WXZ757" s="50"/>
      <c r="WYA757" s="50"/>
      <c r="WYB757" s="50"/>
      <c r="WYC757" s="50"/>
      <c r="WYD757" s="50"/>
      <c r="WYE757" s="50"/>
      <c r="WYF757" s="50"/>
      <c r="WYG757" s="50"/>
      <c r="WYH757" s="50"/>
      <c r="WYI757" s="50"/>
      <c r="WYJ757" s="50"/>
      <c r="WYK757" s="50"/>
      <c r="WYL757" s="50"/>
      <c r="WYM757" s="50"/>
      <c r="WYN757" s="50"/>
      <c r="WYO757" s="50"/>
      <c r="WYP757" s="50"/>
      <c r="WYQ757" s="50"/>
      <c r="WYR757" s="50"/>
      <c r="WYS757" s="50"/>
      <c r="WYT757" s="50"/>
      <c r="WYU757" s="50"/>
      <c r="WYV757" s="50"/>
      <c r="WYW757" s="50"/>
      <c r="WYX757" s="50"/>
      <c r="WYY757" s="50"/>
      <c r="WYZ757" s="50"/>
      <c r="WZA757" s="50"/>
      <c r="WZB757" s="50"/>
      <c r="WZC757" s="50"/>
      <c r="WZD757" s="50"/>
      <c r="WZE757" s="50"/>
      <c r="WZF757" s="50"/>
      <c r="WZG757" s="50"/>
      <c r="WZH757" s="50"/>
      <c r="WZI757" s="50"/>
      <c r="WZJ757" s="50"/>
      <c r="WZK757" s="50"/>
      <c r="WZL757" s="50"/>
      <c r="WZM757" s="50"/>
      <c r="WZN757" s="50"/>
      <c r="WZO757" s="50"/>
      <c r="WZP757" s="50"/>
      <c r="WZQ757" s="50"/>
      <c r="WZR757" s="50"/>
      <c r="WZS757" s="50"/>
      <c r="WZT757" s="50"/>
      <c r="WZU757" s="50"/>
      <c r="WZV757" s="50"/>
      <c r="WZW757" s="50"/>
      <c r="WZX757" s="50"/>
      <c r="WZY757" s="50"/>
      <c r="WZZ757" s="50"/>
      <c r="XAA757" s="50"/>
      <c r="XAB757" s="50"/>
      <c r="XAC757" s="50"/>
      <c r="XAD757" s="50"/>
      <c r="XAE757" s="50"/>
      <c r="XAF757" s="50"/>
      <c r="XAG757" s="50"/>
      <c r="XAH757" s="50"/>
      <c r="XAI757" s="50"/>
      <c r="XAJ757" s="50"/>
      <c r="XAK757" s="50"/>
      <c r="XAL757" s="50"/>
      <c r="XAM757" s="50"/>
      <c r="XAN757" s="50"/>
      <c r="XAO757" s="50"/>
      <c r="XAP757" s="50"/>
      <c r="XAQ757" s="50"/>
      <c r="XAR757" s="50"/>
      <c r="XAS757" s="50"/>
      <c r="XAT757" s="50"/>
      <c r="XAU757" s="50"/>
      <c r="XAV757" s="50"/>
      <c r="XAW757" s="50"/>
      <c r="XAX757" s="50"/>
      <c r="XAY757" s="50"/>
      <c r="XAZ757" s="50"/>
      <c r="XBA757" s="50"/>
      <c r="XBB757" s="50"/>
      <c r="XBC757" s="50"/>
      <c r="XBD757" s="50"/>
      <c r="XBE757" s="50"/>
      <c r="XBF757" s="50"/>
      <c r="XBG757" s="50"/>
      <c r="XBH757" s="50"/>
      <c r="XBI757" s="50"/>
      <c r="XBJ757" s="50"/>
      <c r="XBK757" s="50"/>
      <c r="XBL757" s="50"/>
      <c r="XBM757" s="50"/>
      <c r="XBN757" s="50"/>
      <c r="XBO757" s="50"/>
      <c r="XBP757" s="50"/>
      <c r="XBQ757" s="50"/>
      <c r="XBR757" s="50"/>
      <c r="XBS757" s="50"/>
      <c r="XBT757" s="50"/>
      <c r="XBU757" s="50"/>
      <c r="XBV757" s="50"/>
      <c r="XBW757" s="50"/>
      <c r="XBX757" s="50"/>
      <c r="XBY757" s="50"/>
      <c r="XBZ757" s="50"/>
      <c r="XCA757" s="50"/>
      <c r="XCB757" s="50"/>
      <c r="XCC757" s="50"/>
      <c r="XCD757" s="50"/>
      <c r="XCE757" s="50"/>
      <c r="XCF757" s="50"/>
      <c r="XCG757" s="50"/>
      <c r="XCH757" s="50"/>
      <c r="XCI757" s="50"/>
      <c r="XCJ757" s="50"/>
      <c r="XCK757" s="50"/>
      <c r="XCL757" s="50"/>
      <c r="XCM757" s="50"/>
      <c r="XCN757" s="50"/>
      <c r="XCO757" s="50"/>
      <c r="XCP757" s="50"/>
      <c r="XCQ757" s="50"/>
      <c r="XCR757" s="50"/>
      <c r="XCS757" s="50"/>
      <c r="XCT757" s="50"/>
      <c r="XCU757" s="50"/>
      <c r="XCV757" s="50"/>
      <c r="XCW757" s="50"/>
      <c r="XCX757" s="50"/>
      <c r="XCY757" s="50"/>
      <c r="XCZ757" s="50"/>
      <c r="XDA757" s="50"/>
      <c r="XDB757" s="50"/>
      <c r="XDC757" s="50"/>
      <c r="XDD757" s="50"/>
      <c r="XDE757" s="50"/>
      <c r="XDF757" s="50"/>
      <c r="XDG757" s="50"/>
      <c r="XDH757" s="50"/>
      <c r="XDI757" s="50"/>
      <c r="XDJ757" s="50"/>
      <c r="XDK757" s="50"/>
      <c r="XDL757" s="50"/>
      <c r="XDM757" s="50"/>
      <c r="XDN757" s="50"/>
      <c r="XDO757" s="50"/>
      <c r="XDP757" s="50"/>
      <c r="XDQ757" s="50"/>
      <c r="XDR757" s="50"/>
      <c r="XDS757" s="50"/>
      <c r="XDT757" s="50"/>
      <c r="XDU757" s="50"/>
      <c r="XDV757" s="50"/>
      <c r="XDW757" s="50"/>
      <c r="XDX757" s="50"/>
      <c r="XDY757" s="50"/>
      <c r="XDZ757" s="50"/>
      <c r="XEA757" s="50"/>
      <c r="XEB757" s="50"/>
      <c r="XEC757" s="50"/>
      <c r="XED757" s="50"/>
      <c r="XEE757" s="50"/>
      <c r="XEF757" s="50"/>
      <c r="XEG757" s="50"/>
      <c r="XEH757" s="50"/>
      <c r="XEI757" s="50"/>
      <c r="XEJ757" s="50"/>
      <c r="XEK757" s="50"/>
      <c r="XEL757" s="50"/>
      <c r="XEM757" s="50"/>
      <c r="XEN757" s="50"/>
      <c r="XEO757" s="50"/>
      <c r="XEP757" s="50"/>
      <c r="XEQ757" s="50"/>
      <c r="XER757" s="50"/>
      <c r="XES757" s="50"/>
      <c r="XET757" s="50"/>
      <c r="XEU757" s="50"/>
      <c r="XEV757" s="50"/>
      <c r="XEW757" s="50"/>
      <c r="XEX757" s="50"/>
      <c r="XEY757" s="50"/>
      <c r="XEZ757" s="50"/>
      <c r="XFA757" s="50"/>
      <c r="XFB757" s="50"/>
      <c r="XFC757" s="50"/>
      <c r="XFD757" s="50"/>
    </row>
    <row r="758" ht="16.5" customHeight="1" spans="1:20">
      <c r="A758" s="29" t="s">
        <v>284</v>
      </c>
      <c r="B758" s="30"/>
      <c r="C758" s="30">
        <v>6067</v>
      </c>
      <c r="D758" s="30">
        <v>6067</v>
      </c>
      <c r="E758" s="31">
        <f t="shared" si="55"/>
        <v>100</v>
      </c>
      <c r="F758" s="30">
        <v>133</v>
      </c>
      <c r="G758" s="27">
        <f>D758-F758</f>
        <v>5934</v>
      </c>
      <c r="H758" s="28">
        <f t="shared" si="56"/>
        <v>4461.65413533835</v>
      </c>
      <c r="I758" s="30">
        <v>0</v>
      </c>
      <c r="J758" s="27">
        <f>I758-B758</f>
        <v>0</v>
      </c>
      <c r="K758" s="31"/>
      <c r="Q758" s="43"/>
      <c r="R758" s="30">
        <f>SUM(R759:R759)</f>
        <v>0</v>
      </c>
      <c r="S758" s="30">
        <f>SUM(S759:S759)</f>
        <v>165</v>
      </c>
      <c r="T758" s="42">
        <f t="shared" si="54"/>
        <v>165</v>
      </c>
    </row>
    <row r="759" ht="16.5" hidden="1" customHeight="1" spans="1:20">
      <c r="A759" s="29" t="s">
        <v>773</v>
      </c>
      <c r="B759" s="30"/>
      <c r="C759" s="30"/>
      <c r="D759" s="30"/>
      <c r="E759" s="31"/>
      <c r="F759" s="30"/>
      <c r="G759" s="27"/>
      <c r="H759" s="28"/>
      <c r="I759" s="30"/>
      <c r="J759" s="27"/>
      <c r="K759" s="31"/>
      <c r="Q759" s="43"/>
      <c r="R759" s="30"/>
      <c r="S759" s="30">
        <v>165</v>
      </c>
      <c r="T759" s="42">
        <f t="shared" si="54"/>
        <v>165</v>
      </c>
    </row>
    <row r="760" ht="16.5" customHeight="1" spans="1:20">
      <c r="A760" s="29" t="s">
        <v>285</v>
      </c>
      <c r="B760" s="30">
        <v>41878</v>
      </c>
      <c r="C760" s="30">
        <f>878-400</f>
        <v>478</v>
      </c>
      <c r="D760" s="30">
        <f>61+377</f>
        <v>438</v>
      </c>
      <c r="E760" s="31">
        <f t="shared" si="55"/>
        <v>91.6317991631799</v>
      </c>
      <c r="F760" s="30">
        <f>6330+1485</f>
        <v>7815</v>
      </c>
      <c r="G760" s="27">
        <f>D760-F760</f>
        <v>-7377</v>
      </c>
      <c r="H760" s="28">
        <f t="shared" si="56"/>
        <v>-94.3953934740883</v>
      </c>
      <c r="I760" s="30">
        <v>207</v>
      </c>
      <c r="J760" s="27">
        <f>I760-B760</f>
        <v>-41671</v>
      </c>
      <c r="K760" s="31">
        <f>J760/B760*100</f>
        <v>-99.505707053823</v>
      </c>
      <c r="L760" s="67"/>
      <c r="Q760" s="43"/>
      <c r="R760" s="30">
        <v>40811</v>
      </c>
      <c r="S760" s="30"/>
      <c r="T760" s="42">
        <f t="shared" ref="T760:T806" si="59">R760+S760</f>
        <v>40811</v>
      </c>
    </row>
    <row r="761" s="2" customFormat="1" ht="16.5" customHeight="1" spans="1:20">
      <c r="A761" s="26" t="s">
        <v>286</v>
      </c>
      <c r="B761" s="27">
        <f>B762+B772+B788+B793+B804+B810+B818</f>
        <v>117939.9641</v>
      </c>
      <c r="C761" s="27">
        <f>C762+C772+C788+C793+C804+C810+C818</f>
        <v>30181.0541</v>
      </c>
      <c r="D761" s="27">
        <f>D762+D772+D788+D793+D804+D810+D818</f>
        <v>30034</v>
      </c>
      <c r="E761" s="31">
        <f t="shared" si="55"/>
        <v>99.5127602252964</v>
      </c>
      <c r="F761" s="27">
        <f>F762+F772+F788+F793+F804+F810+F818</f>
        <v>112588</v>
      </c>
      <c r="G761" s="27">
        <f>D761-F761</f>
        <v>-82554</v>
      </c>
      <c r="H761" s="28">
        <f t="shared" si="56"/>
        <v>-73.3239776885636</v>
      </c>
      <c r="I761" s="27">
        <f>I762+I772+I788+I793+I804+I810+I818</f>
        <v>31635.5</v>
      </c>
      <c r="J761" s="27">
        <f>I761-B761</f>
        <v>-86304.4641</v>
      </c>
      <c r="K761" s="31">
        <f>J761/B761*100</f>
        <v>-73.1766070632541</v>
      </c>
      <c r="Q761" s="43"/>
      <c r="R761" s="27">
        <f>R762+R772+R788+R793+R804+R810+R818</f>
        <v>14569.38</v>
      </c>
      <c r="S761" s="27">
        <f>S762+S772+S788+S793+S804+S810+S818</f>
        <v>3432</v>
      </c>
      <c r="T761" s="42">
        <f t="shared" si="59"/>
        <v>18001.38</v>
      </c>
    </row>
    <row r="762" ht="16.5" customHeight="1" spans="1:20">
      <c r="A762" s="29" t="s">
        <v>287</v>
      </c>
      <c r="B762" s="30">
        <v>4696.82</v>
      </c>
      <c r="C762" s="30">
        <f>697-368</f>
        <v>329</v>
      </c>
      <c r="D762" s="30">
        <v>329</v>
      </c>
      <c r="E762" s="31">
        <f t="shared" si="55"/>
        <v>100</v>
      </c>
      <c r="F762" s="30">
        <v>17561</v>
      </c>
      <c r="G762" s="27">
        <f>D762-F762</f>
        <v>-17232</v>
      </c>
      <c r="H762" s="28">
        <f t="shared" si="56"/>
        <v>-98.1265303798189</v>
      </c>
      <c r="I762" s="30">
        <f>SUM(I763:I771)</f>
        <v>171.5</v>
      </c>
      <c r="J762" s="27">
        <f>I762-B762</f>
        <v>-4525.32</v>
      </c>
      <c r="K762" s="31">
        <f>J762/B762*100</f>
        <v>-96.3485933035543</v>
      </c>
      <c r="Q762" s="43"/>
      <c r="R762" s="30">
        <f>SUM(R763:R771)</f>
        <v>7751.97</v>
      </c>
      <c r="S762" s="30">
        <f>SUM(S763:S771)</f>
        <v>0</v>
      </c>
      <c r="T762" s="42">
        <f t="shared" si="59"/>
        <v>7751.97</v>
      </c>
    </row>
    <row r="763" ht="16.5" hidden="1" customHeight="1" spans="1:20">
      <c r="A763" s="29" t="s">
        <v>352</v>
      </c>
      <c r="B763" s="30"/>
      <c r="C763" s="30"/>
      <c r="D763" s="30"/>
      <c r="E763" s="31"/>
      <c r="F763" s="30"/>
      <c r="G763" s="27"/>
      <c r="H763" s="28"/>
      <c r="I763" s="30"/>
      <c r="J763" s="27"/>
      <c r="K763" s="31"/>
      <c r="Q763" s="43"/>
      <c r="R763" s="30">
        <v>251.97</v>
      </c>
      <c r="S763" s="30"/>
      <c r="T763" s="42">
        <f t="shared" si="59"/>
        <v>251.97</v>
      </c>
    </row>
    <row r="764" ht="16.5" hidden="1" customHeight="1" spans="1:20">
      <c r="A764" s="29" t="s">
        <v>353</v>
      </c>
      <c r="B764" s="30"/>
      <c r="C764" s="30"/>
      <c r="D764" s="30"/>
      <c r="E764" s="31"/>
      <c r="F764" s="30"/>
      <c r="G764" s="27"/>
      <c r="H764" s="28"/>
      <c r="I764" s="30"/>
      <c r="J764" s="27"/>
      <c r="K764" s="31"/>
      <c r="Q764" s="43"/>
      <c r="R764" s="30"/>
      <c r="S764" s="30"/>
      <c r="T764" s="42"/>
    </row>
    <row r="765" ht="16.5" hidden="1" customHeight="1" spans="1:20">
      <c r="A765" s="44" t="s">
        <v>354</v>
      </c>
      <c r="B765" s="30"/>
      <c r="C765" s="30"/>
      <c r="D765" s="30"/>
      <c r="E765" s="31"/>
      <c r="F765" s="30"/>
      <c r="G765" s="27"/>
      <c r="H765" s="28"/>
      <c r="I765" s="30"/>
      <c r="J765" s="27"/>
      <c r="K765" s="31"/>
      <c r="Q765" s="43"/>
      <c r="R765" s="30"/>
      <c r="S765" s="30"/>
      <c r="T765" s="42"/>
    </row>
    <row r="766" ht="16.5" hidden="1" customHeight="1" spans="1:20">
      <c r="A766" s="29" t="s">
        <v>774</v>
      </c>
      <c r="B766" s="30"/>
      <c r="C766" s="30"/>
      <c r="D766" s="30"/>
      <c r="E766" s="31"/>
      <c r="F766" s="30"/>
      <c r="G766" s="27"/>
      <c r="H766" s="28"/>
      <c r="I766" s="30"/>
      <c r="J766" s="27"/>
      <c r="K766" s="31"/>
      <c r="Q766" s="43"/>
      <c r="R766" s="30"/>
      <c r="S766" s="30"/>
      <c r="T766" s="42"/>
    </row>
    <row r="767" ht="16.5" hidden="1" customHeight="1" spans="1:20">
      <c r="A767" s="29" t="s">
        <v>775</v>
      </c>
      <c r="B767" s="30"/>
      <c r="C767" s="30"/>
      <c r="D767" s="30"/>
      <c r="E767" s="31"/>
      <c r="F767" s="30"/>
      <c r="G767" s="27"/>
      <c r="H767" s="28"/>
      <c r="I767" s="30"/>
      <c r="J767" s="27"/>
      <c r="K767" s="31"/>
      <c r="Q767" s="43"/>
      <c r="R767" s="30"/>
      <c r="S767" s="30"/>
      <c r="T767" s="42"/>
    </row>
    <row r="768" ht="16.5" hidden="1" customHeight="1" spans="1:20">
      <c r="A768" s="29" t="s">
        <v>776</v>
      </c>
      <c r="B768" s="30"/>
      <c r="C768" s="30"/>
      <c r="D768" s="30"/>
      <c r="E768" s="31"/>
      <c r="F768" s="30"/>
      <c r="G768" s="27"/>
      <c r="H768" s="28"/>
      <c r="I768" s="30"/>
      <c r="J768" s="27"/>
      <c r="K768" s="31"/>
      <c r="Q768" s="43"/>
      <c r="R768" s="30"/>
      <c r="S768" s="30"/>
      <c r="T768" s="42"/>
    </row>
    <row r="769" ht="16.5" hidden="1" customHeight="1" spans="1:20">
      <c r="A769" s="29" t="s">
        <v>777</v>
      </c>
      <c r="B769" s="30"/>
      <c r="C769" s="30"/>
      <c r="D769" s="30"/>
      <c r="E769" s="31"/>
      <c r="F769" s="30"/>
      <c r="G769" s="27"/>
      <c r="H769" s="28"/>
      <c r="I769" s="30"/>
      <c r="J769" s="27"/>
      <c r="K769" s="31"/>
      <c r="Q769" s="43"/>
      <c r="R769" s="30"/>
      <c r="S769" s="30"/>
      <c r="T769" s="42"/>
    </row>
    <row r="770" ht="16.5" hidden="1" customHeight="1" spans="1:20">
      <c r="A770" s="29" t="s">
        <v>778</v>
      </c>
      <c r="B770" s="30"/>
      <c r="C770" s="30"/>
      <c r="D770" s="30"/>
      <c r="E770" s="31"/>
      <c r="F770" s="30"/>
      <c r="G770" s="27"/>
      <c r="H770" s="28"/>
      <c r="I770" s="30"/>
      <c r="J770" s="27"/>
      <c r="K770" s="31"/>
      <c r="Q770" s="43"/>
      <c r="R770" s="30"/>
      <c r="S770" s="30"/>
      <c r="T770" s="42"/>
    </row>
    <row r="771" ht="16.5" customHeight="1" spans="1:20">
      <c r="A771" s="29" t="s">
        <v>779</v>
      </c>
      <c r="B771" s="30"/>
      <c r="C771" s="30"/>
      <c r="D771" s="30"/>
      <c r="E771" s="31"/>
      <c r="F771" s="30"/>
      <c r="G771" s="27"/>
      <c r="H771" s="28"/>
      <c r="I771" s="30">
        <v>171.5</v>
      </c>
      <c r="J771" s="27"/>
      <c r="K771" s="31"/>
      <c r="Q771" s="43"/>
      <c r="R771" s="30">
        <v>7500</v>
      </c>
      <c r="S771" s="30">
        <v>0</v>
      </c>
      <c r="T771" s="42">
        <f t="shared" si="59"/>
        <v>7500</v>
      </c>
    </row>
    <row r="772" ht="16.5" customHeight="1" spans="1:20">
      <c r="A772" s="29" t="s">
        <v>288</v>
      </c>
      <c r="B772" s="30">
        <v>21754.54</v>
      </c>
      <c r="C772" s="30">
        <f>2755-200</f>
        <v>2555</v>
      </c>
      <c r="D772" s="30">
        <v>2467</v>
      </c>
      <c r="E772" s="31">
        <f t="shared" ref="E772:E804" si="60">D772/C772*100</f>
        <v>96.5557729941292</v>
      </c>
      <c r="F772" s="30">
        <v>3227</v>
      </c>
      <c r="G772" s="27">
        <f>D772-F772</f>
        <v>-760</v>
      </c>
      <c r="H772" s="28">
        <f t="shared" ref="H772:H804" si="61">G772/F772*100</f>
        <v>-23.5512860241711</v>
      </c>
      <c r="I772" s="30">
        <f>SUM(I773:I787)</f>
        <v>1678</v>
      </c>
      <c r="J772" s="27">
        <f>I772-B772</f>
        <v>-20076.54</v>
      </c>
      <c r="K772" s="31">
        <f>J772/B772*100</f>
        <v>-92.2866675185961</v>
      </c>
      <c r="Q772" s="43"/>
      <c r="R772" s="30">
        <f>SUM(R773:R787)</f>
        <v>1086.09</v>
      </c>
      <c r="S772" s="30">
        <f>SUM(S773:S787)</f>
        <v>0</v>
      </c>
      <c r="T772" s="42">
        <f t="shared" si="59"/>
        <v>1086.09</v>
      </c>
    </row>
    <row r="773" ht="16.5" customHeight="1" spans="1:20">
      <c r="A773" s="29" t="s">
        <v>352</v>
      </c>
      <c r="B773" s="30"/>
      <c r="C773" s="30"/>
      <c r="D773" s="30"/>
      <c r="E773" s="31"/>
      <c r="F773" s="30"/>
      <c r="G773" s="27"/>
      <c r="H773" s="28"/>
      <c r="I773" s="30">
        <v>1085</v>
      </c>
      <c r="J773" s="27"/>
      <c r="K773" s="31"/>
      <c r="Q773" s="43"/>
      <c r="R773" s="30">
        <v>1079.57</v>
      </c>
      <c r="S773" s="30"/>
      <c r="T773" s="42">
        <f t="shared" si="59"/>
        <v>1079.57</v>
      </c>
    </row>
    <row r="774" ht="16.5" customHeight="1" spans="1:20">
      <c r="A774" s="29" t="s">
        <v>353</v>
      </c>
      <c r="B774" s="30"/>
      <c r="C774" s="30"/>
      <c r="D774" s="30"/>
      <c r="E774" s="31"/>
      <c r="F774" s="30"/>
      <c r="G774" s="27"/>
      <c r="H774" s="28"/>
      <c r="I774" s="30">
        <v>440.5</v>
      </c>
      <c r="J774" s="27"/>
      <c r="K774" s="31"/>
      <c r="Q774" s="43"/>
      <c r="R774" s="30"/>
      <c r="S774" s="30"/>
      <c r="T774" s="42"/>
    </row>
    <row r="775" ht="16.5" hidden="1" customHeight="1" spans="1:20">
      <c r="A775" s="44" t="s">
        <v>354</v>
      </c>
      <c r="B775" s="30"/>
      <c r="C775" s="30"/>
      <c r="D775" s="30"/>
      <c r="E775" s="31"/>
      <c r="F775" s="30"/>
      <c r="G775" s="27"/>
      <c r="H775" s="28"/>
      <c r="I775" s="30"/>
      <c r="J775" s="27"/>
      <c r="K775" s="31"/>
      <c r="Q775" s="43"/>
      <c r="R775" s="30"/>
      <c r="S775" s="30"/>
      <c r="T775" s="42"/>
    </row>
    <row r="776" ht="16.5" hidden="1" customHeight="1" spans="1:20">
      <c r="A776" s="29" t="s">
        <v>780</v>
      </c>
      <c r="B776" s="30"/>
      <c r="C776" s="30"/>
      <c r="D776" s="30"/>
      <c r="E776" s="31"/>
      <c r="F776" s="30"/>
      <c r="G776" s="27"/>
      <c r="H776" s="28"/>
      <c r="I776" s="30"/>
      <c r="J776" s="27"/>
      <c r="K776" s="31"/>
      <c r="Q776" s="43"/>
      <c r="R776" s="30"/>
      <c r="S776" s="30"/>
      <c r="T776" s="42"/>
    </row>
    <row r="777" ht="16.5" hidden="1" customHeight="1" spans="1:20">
      <c r="A777" s="29" t="s">
        <v>781</v>
      </c>
      <c r="B777" s="30"/>
      <c r="C777" s="30"/>
      <c r="D777" s="30"/>
      <c r="E777" s="31"/>
      <c r="F777" s="30"/>
      <c r="G777" s="27"/>
      <c r="H777" s="28"/>
      <c r="I777" s="30"/>
      <c r="J777" s="27"/>
      <c r="K777" s="31"/>
      <c r="Q777" s="43"/>
      <c r="R777" s="30"/>
      <c r="S777" s="30"/>
      <c r="T777" s="42"/>
    </row>
    <row r="778" ht="16.5" hidden="1" customHeight="1" spans="1:20">
      <c r="A778" s="29" t="s">
        <v>782</v>
      </c>
      <c r="B778" s="30"/>
      <c r="C778" s="30"/>
      <c r="D778" s="30"/>
      <c r="E778" s="31"/>
      <c r="F778" s="30"/>
      <c r="G778" s="27"/>
      <c r="H778" s="28"/>
      <c r="I778" s="30"/>
      <c r="J778" s="27"/>
      <c r="K778" s="31"/>
      <c r="Q778" s="43"/>
      <c r="R778" s="30"/>
      <c r="S778" s="30"/>
      <c r="T778" s="42"/>
    </row>
    <row r="779" ht="16.5" hidden="1" customHeight="1" spans="1:20">
      <c r="A779" s="29" t="s">
        <v>783</v>
      </c>
      <c r="B779" s="30"/>
      <c r="C779" s="30"/>
      <c r="D779" s="30"/>
      <c r="E779" s="31"/>
      <c r="F779" s="30"/>
      <c r="G779" s="27"/>
      <c r="H779" s="28"/>
      <c r="I779" s="30"/>
      <c r="J779" s="27"/>
      <c r="K779" s="31"/>
      <c r="Q779" s="43"/>
      <c r="R779" s="30"/>
      <c r="S779" s="30"/>
      <c r="T779" s="42"/>
    </row>
    <row r="780" ht="16.5" hidden="1" customHeight="1" spans="1:20">
      <c r="A780" s="29" t="s">
        <v>784</v>
      </c>
      <c r="B780" s="30"/>
      <c r="C780" s="30"/>
      <c r="D780" s="30"/>
      <c r="E780" s="31"/>
      <c r="F780" s="30"/>
      <c r="G780" s="27"/>
      <c r="H780" s="28"/>
      <c r="I780" s="30"/>
      <c r="J780" s="27"/>
      <c r="K780" s="31"/>
      <c r="Q780" s="43"/>
      <c r="R780" s="30"/>
      <c r="S780" s="30"/>
      <c r="T780" s="42"/>
    </row>
    <row r="781" ht="16.5" hidden="1" customHeight="1" spans="1:20">
      <c r="A781" s="29" t="s">
        <v>785</v>
      </c>
      <c r="B781" s="30"/>
      <c r="C781" s="30"/>
      <c r="D781" s="30"/>
      <c r="E781" s="31"/>
      <c r="F781" s="30"/>
      <c r="G781" s="27"/>
      <c r="H781" s="28"/>
      <c r="I781" s="30"/>
      <c r="J781" s="27"/>
      <c r="K781" s="31"/>
      <c r="Q781" s="43"/>
      <c r="R781" s="30"/>
      <c r="S781" s="30"/>
      <c r="T781" s="42"/>
    </row>
    <row r="782" ht="16.5" hidden="1" customHeight="1" spans="1:20">
      <c r="A782" s="29" t="s">
        <v>786</v>
      </c>
      <c r="B782" s="30"/>
      <c r="C782" s="30"/>
      <c r="D782" s="30"/>
      <c r="E782" s="31"/>
      <c r="F782" s="30"/>
      <c r="G782" s="27"/>
      <c r="H782" s="28"/>
      <c r="I782" s="30"/>
      <c r="J782" s="27"/>
      <c r="K782" s="31"/>
      <c r="Q782" s="43"/>
      <c r="R782" s="30"/>
      <c r="S782" s="30"/>
      <c r="T782" s="42"/>
    </row>
    <row r="783" ht="16.5" hidden="1" customHeight="1" spans="1:20">
      <c r="A783" s="29" t="s">
        <v>787</v>
      </c>
      <c r="B783" s="30"/>
      <c r="C783" s="30"/>
      <c r="D783" s="30"/>
      <c r="E783" s="31"/>
      <c r="F783" s="30"/>
      <c r="G783" s="27"/>
      <c r="H783" s="28"/>
      <c r="I783" s="30"/>
      <c r="J783" s="27"/>
      <c r="K783" s="31"/>
      <c r="Q783" s="43"/>
      <c r="R783" s="30"/>
      <c r="S783" s="30"/>
      <c r="T783" s="42"/>
    </row>
    <row r="784" ht="16.5" hidden="1" customHeight="1" spans="1:20">
      <c r="A784" s="29" t="s">
        <v>788</v>
      </c>
      <c r="B784" s="30"/>
      <c r="C784" s="30"/>
      <c r="D784" s="30"/>
      <c r="E784" s="31"/>
      <c r="F784" s="30"/>
      <c r="G784" s="27"/>
      <c r="H784" s="28"/>
      <c r="I784" s="30"/>
      <c r="J784" s="27"/>
      <c r="K784" s="31"/>
      <c r="Q784" s="43"/>
      <c r="R784" s="30"/>
      <c r="S784" s="30"/>
      <c r="T784" s="42"/>
    </row>
    <row r="785" ht="16.5" hidden="1" customHeight="1" spans="1:20">
      <c r="A785" s="29" t="s">
        <v>789</v>
      </c>
      <c r="B785" s="30"/>
      <c r="C785" s="30"/>
      <c r="D785" s="30"/>
      <c r="E785" s="31"/>
      <c r="F785" s="30"/>
      <c r="G785" s="27"/>
      <c r="H785" s="28"/>
      <c r="I785" s="30"/>
      <c r="J785" s="27"/>
      <c r="K785" s="31"/>
      <c r="Q785" s="43"/>
      <c r="R785" s="30"/>
      <c r="S785" s="30"/>
      <c r="T785" s="42"/>
    </row>
    <row r="786" ht="16.5" hidden="1" customHeight="1" spans="1:20">
      <c r="A786" s="29" t="s">
        <v>790</v>
      </c>
      <c r="B786" s="30"/>
      <c r="C786" s="30"/>
      <c r="D786" s="30"/>
      <c r="E786" s="31"/>
      <c r="F786" s="30"/>
      <c r="G786" s="27"/>
      <c r="H786" s="28"/>
      <c r="I786" s="30"/>
      <c r="J786" s="27"/>
      <c r="K786" s="31"/>
      <c r="Q786" s="43"/>
      <c r="R786" s="30"/>
      <c r="S786" s="30"/>
      <c r="T786" s="42"/>
    </row>
    <row r="787" ht="16.5" customHeight="1" spans="1:20">
      <c r="A787" s="29" t="s">
        <v>791</v>
      </c>
      <c r="B787" s="30"/>
      <c r="C787" s="30"/>
      <c r="D787" s="30"/>
      <c r="E787" s="31"/>
      <c r="F787" s="30"/>
      <c r="G787" s="27"/>
      <c r="H787" s="28"/>
      <c r="I787" s="30">
        <v>152.5</v>
      </c>
      <c r="J787" s="27"/>
      <c r="K787" s="31"/>
      <c r="Q787" s="43"/>
      <c r="R787" s="30">
        <v>6.52</v>
      </c>
      <c r="S787" s="30"/>
      <c r="T787" s="42">
        <f t="shared" si="59"/>
        <v>6.52</v>
      </c>
    </row>
    <row r="788" ht="16.5" customHeight="1" spans="1:20">
      <c r="A788" s="29" t="s">
        <v>289</v>
      </c>
      <c r="B788" s="30">
        <v>59.0541</v>
      </c>
      <c r="C788" s="30">
        <v>59.0541</v>
      </c>
      <c r="D788" s="30">
        <v>54</v>
      </c>
      <c r="E788" s="31">
        <f t="shared" si="60"/>
        <v>91.4415764527781</v>
      </c>
      <c r="F788" s="30">
        <v>73</v>
      </c>
      <c r="G788" s="27">
        <f>D788-F788</f>
        <v>-19</v>
      </c>
      <c r="H788" s="28">
        <f t="shared" si="61"/>
        <v>-26.027397260274</v>
      </c>
      <c r="I788" s="30">
        <f>SUM(I789:I792)</f>
        <v>55.5</v>
      </c>
      <c r="J788" s="27">
        <f>I788-B788</f>
        <v>-3.5541</v>
      </c>
      <c r="K788" s="31">
        <f>J788/B788*100</f>
        <v>-6.01837975686701</v>
      </c>
      <c r="Q788" s="43"/>
      <c r="R788" s="30">
        <f>SUM(R789:R789)</f>
        <v>56.24</v>
      </c>
      <c r="S788" s="30">
        <f>SUM(S789:S789)</f>
        <v>0</v>
      </c>
      <c r="T788" s="42">
        <f t="shared" si="59"/>
        <v>56.24</v>
      </c>
    </row>
    <row r="789" ht="16.5" hidden="1" customHeight="1" spans="1:20">
      <c r="A789" s="29" t="s">
        <v>352</v>
      </c>
      <c r="B789" s="30"/>
      <c r="C789" s="30"/>
      <c r="D789" s="30"/>
      <c r="E789" s="31"/>
      <c r="F789" s="30"/>
      <c r="G789" s="27"/>
      <c r="H789" s="28"/>
      <c r="I789" s="30"/>
      <c r="J789" s="27"/>
      <c r="K789" s="31"/>
      <c r="Q789" s="43"/>
      <c r="R789" s="30">
        <v>56.24</v>
      </c>
      <c r="S789" s="30"/>
      <c r="T789" s="42">
        <f t="shared" si="59"/>
        <v>56.24</v>
      </c>
    </row>
    <row r="790" ht="16.5" hidden="1" customHeight="1" spans="1:20">
      <c r="A790" s="29" t="s">
        <v>353</v>
      </c>
      <c r="B790" s="30"/>
      <c r="C790" s="30"/>
      <c r="D790" s="30"/>
      <c r="E790" s="31"/>
      <c r="F790" s="30"/>
      <c r="G790" s="27"/>
      <c r="H790" s="28"/>
      <c r="I790" s="30"/>
      <c r="J790" s="27"/>
      <c r="K790" s="31"/>
      <c r="Q790" s="43"/>
      <c r="R790" s="30"/>
      <c r="S790" s="30"/>
      <c r="T790" s="42"/>
    </row>
    <row r="791" ht="16.5" hidden="1" customHeight="1" spans="1:20">
      <c r="A791" s="44" t="s">
        <v>354</v>
      </c>
      <c r="B791" s="30"/>
      <c r="C791" s="30"/>
      <c r="D791" s="30"/>
      <c r="E791" s="31"/>
      <c r="F791" s="30"/>
      <c r="G791" s="27"/>
      <c r="H791" s="28"/>
      <c r="I791" s="30"/>
      <c r="J791" s="27"/>
      <c r="K791" s="31"/>
      <c r="Q791" s="43"/>
      <c r="R791" s="30"/>
      <c r="S791" s="30"/>
      <c r="T791" s="42"/>
    </row>
    <row r="792" ht="16.5" customHeight="1" spans="1:20">
      <c r="A792" s="29" t="s">
        <v>792</v>
      </c>
      <c r="B792" s="30"/>
      <c r="C792" s="30"/>
      <c r="D792" s="30"/>
      <c r="E792" s="31"/>
      <c r="F792" s="30"/>
      <c r="G792" s="27"/>
      <c r="H792" s="28"/>
      <c r="I792" s="30">
        <v>55.5</v>
      </c>
      <c r="J792" s="27"/>
      <c r="K792" s="31"/>
      <c r="Q792" s="43"/>
      <c r="R792" s="30"/>
      <c r="S792" s="30"/>
      <c r="T792" s="42"/>
    </row>
    <row r="793" ht="16.5" customHeight="1" spans="1:20">
      <c r="A793" s="29" t="s">
        <v>290</v>
      </c>
      <c r="B793" s="30">
        <v>1739.42</v>
      </c>
      <c r="C793" s="30">
        <v>2239</v>
      </c>
      <c r="D793" s="30">
        <v>2195</v>
      </c>
      <c r="E793" s="31">
        <f t="shared" si="60"/>
        <v>98.034836980795</v>
      </c>
      <c r="F793" s="30">
        <v>4106</v>
      </c>
      <c r="G793" s="27">
        <f>D793-F793</f>
        <v>-1911</v>
      </c>
      <c r="H793" s="28">
        <f t="shared" si="61"/>
        <v>-46.5416463711642</v>
      </c>
      <c r="I793" s="30">
        <f>SUM(I794:I803)</f>
        <v>2007.5</v>
      </c>
      <c r="J793" s="27">
        <f>I793-B793</f>
        <v>268.08</v>
      </c>
      <c r="K793" s="31">
        <f>J793/B793*100</f>
        <v>15.4120338963563</v>
      </c>
      <c r="Q793" s="43"/>
      <c r="R793" s="30">
        <f>SUM(R794:R803)</f>
        <v>2366.03</v>
      </c>
      <c r="S793" s="30">
        <f>SUM(S794:S803)</f>
        <v>241</v>
      </c>
      <c r="T793" s="42">
        <f t="shared" si="59"/>
        <v>2607.03</v>
      </c>
    </row>
    <row r="794" ht="16.5" customHeight="1" spans="1:20">
      <c r="A794" s="29" t="s">
        <v>793</v>
      </c>
      <c r="B794" s="30"/>
      <c r="C794" s="30"/>
      <c r="D794" s="30"/>
      <c r="E794" s="31"/>
      <c r="F794" s="30"/>
      <c r="G794" s="27"/>
      <c r="H794" s="28"/>
      <c r="I794" s="30">
        <v>1308</v>
      </c>
      <c r="J794" s="27"/>
      <c r="K794" s="31"/>
      <c r="Q794" s="43"/>
      <c r="R794" s="30">
        <v>848.64</v>
      </c>
      <c r="S794" s="30">
        <v>206</v>
      </c>
      <c r="T794" s="42">
        <f t="shared" si="59"/>
        <v>1054.64</v>
      </c>
    </row>
    <row r="795" ht="16.5" customHeight="1" spans="1:20">
      <c r="A795" s="29" t="s">
        <v>353</v>
      </c>
      <c r="B795" s="30"/>
      <c r="C795" s="30"/>
      <c r="D795" s="30"/>
      <c r="E795" s="31"/>
      <c r="F795" s="30"/>
      <c r="G795" s="27"/>
      <c r="H795" s="28"/>
      <c r="I795" s="30">
        <v>366</v>
      </c>
      <c r="J795" s="27"/>
      <c r="K795" s="31"/>
      <c r="Q795" s="43"/>
      <c r="R795" s="30">
        <v>1123</v>
      </c>
      <c r="S795" s="30"/>
      <c r="T795" s="42">
        <f t="shared" si="59"/>
        <v>1123</v>
      </c>
    </row>
    <row r="796" ht="16.5" hidden="1" customHeight="1" spans="1:20">
      <c r="A796" s="44" t="s">
        <v>354</v>
      </c>
      <c r="B796" s="30"/>
      <c r="C796" s="30"/>
      <c r="D796" s="30"/>
      <c r="E796" s="31"/>
      <c r="F796" s="30"/>
      <c r="G796" s="27"/>
      <c r="H796" s="28"/>
      <c r="I796" s="30"/>
      <c r="J796" s="27"/>
      <c r="K796" s="31"/>
      <c r="Q796" s="43"/>
      <c r="R796" s="30"/>
      <c r="S796" s="30"/>
      <c r="T796" s="42"/>
    </row>
    <row r="797" ht="16.5" hidden="1" customHeight="1" spans="1:20">
      <c r="A797" s="44" t="s">
        <v>794</v>
      </c>
      <c r="B797" s="30"/>
      <c r="C797" s="30"/>
      <c r="D797" s="30"/>
      <c r="E797" s="31"/>
      <c r="F797" s="30"/>
      <c r="G797" s="27"/>
      <c r="H797" s="28"/>
      <c r="I797" s="30"/>
      <c r="J797" s="27"/>
      <c r="K797" s="31"/>
      <c r="Q797" s="43"/>
      <c r="R797" s="30"/>
      <c r="S797" s="30"/>
      <c r="T797" s="42"/>
    </row>
    <row r="798" ht="16.5" hidden="1" customHeight="1" spans="1:20">
      <c r="A798" s="29" t="s">
        <v>795</v>
      </c>
      <c r="B798" s="30"/>
      <c r="C798" s="30"/>
      <c r="D798" s="30"/>
      <c r="E798" s="31"/>
      <c r="F798" s="30"/>
      <c r="G798" s="27"/>
      <c r="H798" s="28"/>
      <c r="I798" s="30"/>
      <c r="J798" s="27"/>
      <c r="K798" s="31"/>
      <c r="Q798" s="43"/>
      <c r="R798" s="30">
        <v>16</v>
      </c>
      <c r="S798" s="30"/>
      <c r="T798" s="42">
        <f t="shared" si="59"/>
        <v>16</v>
      </c>
    </row>
    <row r="799" ht="16.5" hidden="1" customHeight="1" spans="1:20">
      <c r="A799" s="29" t="s">
        <v>796</v>
      </c>
      <c r="B799" s="30"/>
      <c r="C799" s="30"/>
      <c r="D799" s="30"/>
      <c r="E799" s="31"/>
      <c r="F799" s="30"/>
      <c r="G799" s="27"/>
      <c r="H799" s="28"/>
      <c r="I799" s="30"/>
      <c r="J799" s="27"/>
      <c r="K799" s="31"/>
      <c r="Q799" s="43"/>
      <c r="R799" s="30"/>
      <c r="S799" s="30"/>
      <c r="T799" s="42"/>
    </row>
    <row r="800" ht="16.5" hidden="1" customHeight="1" spans="1:20">
      <c r="A800" s="29" t="s">
        <v>797</v>
      </c>
      <c r="B800" s="30"/>
      <c r="C800" s="30"/>
      <c r="D800" s="30"/>
      <c r="E800" s="31"/>
      <c r="F800" s="30"/>
      <c r="G800" s="27"/>
      <c r="H800" s="28"/>
      <c r="I800" s="30"/>
      <c r="J800" s="27"/>
      <c r="K800" s="31"/>
      <c r="Q800" s="43"/>
      <c r="R800" s="30"/>
      <c r="S800" s="30"/>
      <c r="T800" s="42"/>
    </row>
    <row r="801" ht="16.5" hidden="1" customHeight="1" spans="1:20">
      <c r="A801" s="29" t="s">
        <v>798</v>
      </c>
      <c r="B801" s="30"/>
      <c r="C801" s="30"/>
      <c r="D801" s="30"/>
      <c r="E801" s="31"/>
      <c r="F801" s="30"/>
      <c r="G801" s="27"/>
      <c r="H801" s="28"/>
      <c r="I801" s="30"/>
      <c r="J801" s="27"/>
      <c r="K801" s="31"/>
      <c r="Q801" s="43"/>
      <c r="R801" s="30">
        <v>101</v>
      </c>
      <c r="S801" s="30"/>
      <c r="T801" s="42">
        <f t="shared" si="59"/>
        <v>101</v>
      </c>
    </row>
    <row r="802" ht="16.5" customHeight="1" spans="1:20">
      <c r="A802" s="29" t="s">
        <v>361</v>
      </c>
      <c r="B802" s="30"/>
      <c r="C802" s="30"/>
      <c r="D802" s="30"/>
      <c r="E802" s="31"/>
      <c r="F802" s="30"/>
      <c r="G802" s="27"/>
      <c r="H802" s="28"/>
      <c r="I802" s="30">
        <v>160.5</v>
      </c>
      <c r="J802" s="27"/>
      <c r="K802" s="31"/>
      <c r="Q802" s="43"/>
      <c r="R802" s="30"/>
      <c r="S802" s="30"/>
      <c r="T802" s="42"/>
    </row>
    <row r="803" ht="16.5" customHeight="1" spans="1:20">
      <c r="A803" s="29" t="s">
        <v>799</v>
      </c>
      <c r="B803" s="30"/>
      <c r="C803" s="30"/>
      <c r="D803" s="30"/>
      <c r="E803" s="31"/>
      <c r="F803" s="30"/>
      <c r="G803" s="27"/>
      <c r="H803" s="28"/>
      <c r="I803" s="30">
        <v>173</v>
      </c>
      <c r="J803" s="27"/>
      <c r="K803" s="31"/>
      <c r="Q803" s="43"/>
      <c r="R803" s="30">
        <v>277.39</v>
      </c>
      <c r="S803" s="30">
        <v>35</v>
      </c>
      <c r="T803" s="42">
        <f t="shared" si="59"/>
        <v>312.39</v>
      </c>
    </row>
    <row r="804" ht="16.5" customHeight="1" spans="1:20">
      <c r="A804" s="29" t="s">
        <v>291</v>
      </c>
      <c r="B804" s="30">
        <v>33438.13</v>
      </c>
      <c r="C804" s="30">
        <f>1346-150</f>
        <v>1196</v>
      </c>
      <c r="D804" s="30">
        <v>1193</v>
      </c>
      <c r="E804" s="31">
        <f t="shared" si="60"/>
        <v>99.7491638795987</v>
      </c>
      <c r="F804" s="30">
        <v>57167</v>
      </c>
      <c r="G804" s="27">
        <f>D804-F804</f>
        <v>-55974</v>
      </c>
      <c r="H804" s="28">
        <f t="shared" si="61"/>
        <v>-97.913131701856</v>
      </c>
      <c r="I804" s="30">
        <f>SUM(I805:I809)</f>
        <v>1431</v>
      </c>
      <c r="J804" s="27">
        <f>I804-B804</f>
        <v>-32007.13</v>
      </c>
      <c r="K804" s="31">
        <f>J804/B804*100</f>
        <v>-95.7204544632131</v>
      </c>
      <c r="Q804" s="43"/>
      <c r="R804" s="30">
        <f>SUM(R805:R806)</f>
        <v>349.05</v>
      </c>
      <c r="S804" s="30">
        <f>SUM(S805:S806)</f>
        <v>31</v>
      </c>
      <c r="T804" s="42">
        <f t="shared" si="59"/>
        <v>380.05</v>
      </c>
    </row>
    <row r="805" ht="16.5" customHeight="1" spans="1:20">
      <c r="A805" s="44" t="s">
        <v>352</v>
      </c>
      <c r="B805" s="30"/>
      <c r="C805" s="30"/>
      <c r="D805" s="30"/>
      <c r="E805" s="31"/>
      <c r="F805" s="30"/>
      <c r="G805" s="27"/>
      <c r="H805" s="28"/>
      <c r="I805" s="30">
        <v>296</v>
      </c>
      <c r="J805" s="27"/>
      <c r="K805" s="31"/>
      <c r="Q805" s="43"/>
      <c r="R805" s="30">
        <v>300.65</v>
      </c>
      <c r="S805" s="30">
        <v>31</v>
      </c>
      <c r="T805" s="42">
        <f t="shared" si="59"/>
        <v>331.65</v>
      </c>
    </row>
    <row r="806" ht="16.5" customHeight="1" spans="1:20">
      <c r="A806" s="44" t="s">
        <v>353</v>
      </c>
      <c r="B806" s="30"/>
      <c r="C806" s="30"/>
      <c r="D806" s="30"/>
      <c r="E806" s="31"/>
      <c r="F806" s="30"/>
      <c r="G806" s="27"/>
      <c r="H806" s="28"/>
      <c r="I806" s="30">
        <v>31</v>
      </c>
      <c r="J806" s="27"/>
      <c r="K806" s="31"/>
      <c r="Q806" s="43"/>
      <c r="R806" s="30">
        <v>48.4</v>
      </c>
      <c r="S806" s="30"/>
      <c r="T806" s="42">
        <f t="shared" si="59"/>
        <v>48.4</v>
      </c>
    </row>
    <row r="807" ht="16.5" hidden="1" customHeight="1" spans="1:20">
      <c r="A807" s="44" t="s">
        <v>354</v>
      </c>
      <c r="B807" s="30"/>
      <c r="C807" s="30"/>
      <c r="D807" s="30"/>
      <c r="E807" s="31"/>
      <c r="F807" s="30"/>
      <c r="G807" s="27"/>
      <c r="H807" s="28"/>
      <c r="I807" s="30"/>
      <c r="J807" s="27"/>
      <c r="K807" s="31"/>
      <c r="Q807" s="43"/>
      <c r="R807" s="30"/>
      <c r="S807" s="30"/>
      <c r="T807" s="42"/>
    </row>
    <row r="808" ht="16.5" hidden="1" customHeight="1" spans="1:20">
      <c r="A808" s="44" t="s">
        <v>800</v>
      </c>
      <c r="B808" s="30"/>
      <c r="C808" s="30"/>
      <c r="D808" s="30"/>
      <c r="E808" s="31"/>
      <c r="F808" s="30"/>
      <c r="G808" s="27"/>
      <c r="H808" s="28"/>
      <c r="I808" s="30"/>
      <c r="J808" s="27"/>
      <c r="K808" s="31"/>
      <c r="Q808" s="43"/>
      <c r="R808" s="30"/>
      <c r="S808" s="30"/>
      <c r="T808" s="42"/>
    </row>
    <row r="809" ht="16.5" customHeight="1" spans="1:20">
      <c r="A809" s="44" t="s">
        <v>801</v>
      </c>
      <c r="B809" s="30"/>
      <c r="C809" s="30"/>
      <c r="D809" s="30"/>
      <c r="E809" s="31"/>
      <c r="F809" s="30"/>
      <c r="G809" s="27"/>
      <c r="H809" s="28"/>
      <c r="I809" s="30">
        <v>1104</v>
      </c>
      <c r="J809" s="27"/>
      <c r="K809" s="31"/>
      <c r="Q809" s="43"/>
      <c r="R809" s="30"/>
      <c r="S809" s="30"/>
      <c r="T809" s="42"/>
    </row>
    <row r="810" ht="16.5" customHeight="1" spans="1:20">
      <c r="A810" s="29" t="s">
        <v>292</v>
      </c>
      <c r="B810" s="30">
        <v>35612</v>
      </c>
      <c r="C810" s="30">
        <v>20650</v>
      </c>
      <c r="D810" s="30">
        <v>20646</v>
      </c>
      <c r="E810" s="31">
        <f t="shared" ref="E810:E842" si="62">D810/C810*100</f>
        <v>99.9806295399516</v>
      </c>
      <c r="F810" s="30">
        <v>5439</v>
      </c>
      <c r="G810" s="27">
        <f>D810-F810</f>
        <v>15207</v>
      </c>
      <c r="H810" s="27">
        <f t="shared" ref="H810:H842" si="63">G810/F810*100</f>
        <v>279.591836734694</v>
      </c>
      <c r="I810" s="30">
        <f>SUM(I811:I817)</f>
        <v>4676</v>
      </c>
      <c r="J810" s="27">
        <f>I810-B810</f>
        <v>-30936</v>
      </c>
      <c r="K810" s="31">
        <f>J810/B810*100</f>
        <v>-86.8695945187016</v>
      </c>
      <c r="Q810" s="43"/>
      <c r="R810" s="30">
        <f>SUM(R811:R817)</f>
        <v>0</v>
      </c>
      <c r="S810" s="30">
        <f>SUM(S811:S817)</f>
        <v>3160</v>
      </c>
      <c r="T810" s="42">
        <f t="shared" ref="T810:T873" si="64">R810+S810</f>
        <v>3160</v>
      </c>
    </row>
    <row r="811" ht="16.5" hidden="1" customHeight="1" spans="1:20">
      <c r="A811" s="44" t="s">
        <v>352</v>
      </c>
      <c r="B811" s="30"/>
      <c r="C811" s="30"/>
      <c r="D811" s="30"/>
      <c r="E811" s="31"/>
      <c r="F811" s="30"/>
      <c r="G811" s="27"/>
      <c r="H811" s="28"/>
      <c r="I811" s="30"/>
      <c r="J811" s="27"/>
      <c r="K811" s="31"/>
      <c r="Q811" s="43"/>
      <c r="R811" s="30"/>
      <c r="S811" s="30">
        <v>3000</v>
      </c>
      <c r="T811" s="42">
        <f t="shared" si="64"/>
        <v>3000</v>
      </c>
    </row>
    <row r="812" ht="16.5" hidden="1" customHeight="1" spans="1:20">
      <c r="A812" s="44" t="s">
        <v>353</v>
      </c>
      <c r="B812" s="30"/>
      <c r="C812" s="30"/>
      <c r="D812" s="30"/>
      <c r="E812" s="31"/>
      <c r="F812" s="30"/>
      <c r="G812" s="27"/>
      <c r="H812" s="28"/>
      <c r="I812" s="30"/>
      <c r="J812" s="27"/>
      <c r="K812" s="31"/>
      <c r="Q812" s="43"/>
      <c r="R812" s="30"/>
      <c r="S812" s="30"/>
      <c r="T812" s="42"/>
    </row>
    <row r="813" ht="16.5" hidden="1" customHeight="1" spans="1:20">
      <c r="A813" s="44" t="s">
        <v>354</v>
      </c>
      <c r="B813" s="30"/>
      <c r="C813" s="30"/>
      <c r="D813" s="30"/>
      <c r="E813" s="31"/>
      <c r="F813" s="30"/>
      <c r="G813" s="27"/>
      <c r="H813" s="28"/>
      <c r="I813" s="30"/>
      <c r="J813" s="27"/>
      <c r="K813" s="31"/>
      <c r="Q813" s="43"/>
      <c r="R813" s="30"/>
      <c r="S813" s="30"/>
      <c r="T813" s="42"/>
    </row>
    <row r="814" ht="16.5" hidden="1" customHeight="1" spans="1:20">
      <c r="A814" s="44" t="s">
        <v>802</v>
      </c>
      <c r="B814" s="30"/>
      <c r="C814" s="30"/>
      <c r="D814" s="30"/>
      <c r="E814" s="31"/>
      <c r="F814" s="30"/>
      <c r="G814" s="27"/>
      <c r="H814" s="28"/>
      <c r="I814" s="30"/>
      <c r="J814" s="27"/>
      <c r="K814" s="31"/>
      <c r="Q814" s="43"/>
      <c r="R814" s="30"/>
      <c r="S814" s="30"/>
      <c r="T814" s="42"/>
    </row>
    <row r="815" ht="16.5" customHeight="1" spans="1:20">
      <c r="A815" s="29" t="s">
        <v>803</v>
      </c>
      <c r="B815" s="30"/>
      <c r="C815" s="30"/>
      <c r="D815" s="30"/>
      <c r="E815" s="31"/>
      <c r="F815" s="30"/>
      <c r="G815" s="27"/>
      <c r="H815" s="28"/>
      <c r="I815" s="30">
        <v>3135</v>
      </c>
      <c r="J815" s="27"/>
      <c r="K815" s="31"/>
      <c r="Q815" s="43"/>
      <c r="R815" s="30"/>
      <c r="S815" s="30"/>
      <c r="T815" s="42"/>
    </row>
    <row r="816" ht="16.5" hidden="1" customHeight="1" spans="1:20">
      <c r="A816" s="29" t="s">
        <v>804</v>
      </c>
      <c r="B816" s="30"/>
      <c r="C816" s="30"/>
      <c r="D816" s="30"/>
      <c r="E816" s="31"/>
      <c r="F816" s="30"/>
      <c r="G816" s="27"/>
      <c r="H816" s="28"/>
      <c r="I816" s="30"/>
      <c r="J816" s="27"/>
      <c r="K816" s="31"/>
      <c r="Q816" s="43"/>
      <c r="R816" s="30"/>
      <c r="S816" s="30"/>
      <c r="T816" s="42"/>
    </row>
    <row r="817" ht="16.5" customHeight="1" spans="1:20">
      <c r="A817" s="29" t="s">
        <v>805</v>
      </c>
      <c r="B817" s="30"/>
      <c r="C817" s="30"/>
      <c r="D817" s="30"/>
      <c r="E817" s="31"/>
      <c r="F817" s="30"/>
      <c r="G817" s="27"/>
      <c r="H817" s="28"/>
      <c r="I817" s="30">
        <v>1541</v>
      </c>
      <c r="J817" s="27"/>
      <c r="K817" s="31"/>
      <c r="Q817" s="43"/>
      <c r="R817" s="30"/>
      <c r="S817" s="30">
        <v>160</v>
      </c>
      <c r="T817" s="42">
        <f t="shared" si="64"/>
        <v>160</v>
      </c>
    </row>
    <row r="818" ht="16.5" customHeight="1" spans="1:20">
      <c r="A818" s="29" t="s">
        <v>806</v>
      </c>
      <c r="B818" s="30">
        <v>20640</v>
      </c>
      <c r="C818" s="30">
        <f>4253-1000-100</f>
        <v>3153</v>
      </c>
      <c r="D818" s="30">
        <v>3150</v>
      </c>
      <c r="E818" s="31">
        <f t="shared" si="62"/>
        <v>99.9048525214082</v>
      </c>
      <c r="F818" s="30">
        <v>25015</v>
      </c>
      <c r="G818" s="27">
        <f>D818-F818</f>
        <v>-21865</v>
      </c>
      <c r="H818" s="28">
        <f t="shared" si="63"/>
        <v>-87.40755546672</v>
      </c>
      <c r="I818" s="30">
        <v>21616</v>
      </c>
      <c r="J818" s="27">
        <f>I818-B818</f>
        <v>976</v>
      </c>
      <c r="K818" s="31">
        <f>J818/B818*100</f>
        <v>4.72868217054264</v>
      </c>
      <c r="Q818" s="43"/>
      <c r="R818" s="30">
        <v>2960</v>
      </c>
      <c r="S818" s="30"/>
      <c r="T818" s="42">
        <f t="shared" si="64"/>
        <v>2960</v>
      </c>
    </row>
    <row r="819" s="2" customFormat="1" ht="16.5" customHeight="1" spans="1:20">
      <c r="A819" s="26" t="s">
        <v>294</v>
      </c>
      <c r="B819" s="27">
        <f>B820+B830+B831</f>
        <v>2830.4358</v>
      </c>
      <c r="C819" s="27">
        <f>C820+C830+C831</f>
        <v>1378</v>
      </c>
      <c r="D819" s="27">
        <f>D820+D830+D831</f>
        <v>1321</v>
      </c>
      <c r="E819" s="31">
        <f t="shared" si="62"/>
        <v>95.8635703918723</v>
      </c>
      <c r="F819" s="27">
        <f>F820+F830+F831</f>
        <v>1694</v>
      </c>
      <c r="G819" s="27">
        <f>D819-F819</f>
        <v>-373</v>
      </c>
      <c r="H819" s="28">
        <f t="shared" si="63"/>
        <v>-22.0188902007084</v>
      </c>
      <c r="I819" s="27">
        <f>I820+I830+I831</f>
        <v>2305</v>
      </c>
      <c r="J819" s="27">
        <f>I819-B819</f>
        <v>-525.4358</v>
      </c>
      <c r="K819" s="31">
        <f>J819/B819*100</f>
        <v>-18.5637773518834</v>
      </c>
      <c r="Q819" s="43"/>
      <c r="R819" s="27">
        <f>R820+R830+R831</f>
        <v>2512.08</v>
      </c>
      <c r="S819" s="27">
        <f>S820+S830+S831</f>
        <v>5</v>
      </c>
      <c r="T819" s="42">
        <f t="shared" si="64"/>
        <v>2517.08</v>
      </c>
    </row>
    <row r="820" s="2" customFormat="1" ht="16.5" customHeight="1" spans="1:20">
      <c r="A820" s="44" t="s">
        <v>295</v>
      </c>
      <c r="B820" s="30">
        <v>1034.4358</v>
      </c>
      <c r="C820" s="30">
        <v>1035</v>
      </c>
      <c r="D820" s="30">
        <v>1035</v>
      </c>
      <c r="E820" s="31">
        <f t="shared" si="62"/>
        <v>100</v>
      </c>
      <c r="F820" s="30">
        <v>1138</v>
      </c>
      <c r="G820" s="27">
        <f>D820-F820</f>
        <v>-103</v>
      </c>
      <c r="H820" s="28">
        <f t="shared" si="63"/>
        <v>-9.05096660808436</v>
      </c>
      <c r="I820" s="30">
        <f>SUM(I821:I829)</f>
        <v>1804</v>
      </c>
      <c r="J820" s="27">
        <f>I820-B820</f>
        <v>769.5642</v>
      </c>
      <c r="K820" s="31">
        <f>J820/B820*100</f>
        <v>74.3945830181051</v>
      </c>
      <c r="Q820" s="43"/>
      <c r="R820" s="30">
        <f>SUM(R821:R829)</f>
        <v>1046.08</v>
      </c>
      <c r="S820" s="30">
        <f>SUM(S821:S829)</f>
        <v>5</v>
      </c>
      <c r="T820" s="42">
        <f t="shared" si="64"/>
        <v>1051.08</v>
      </c>
    </row>
    <row r="821" s="2" customFormat="1" ht="16.5" customHeight="1" spans="1:20">
      <c r="A821" s="44" t="s">
        <v>352</v>
      </c>
      <c r="B821" s="30"/>
      <c r="C821" s="30"/>
      <c r="D821" s="30"/>
      <c r="E821" s="31"/>
      <c r="F821" s="30"/>
      <c r="G821" s="27"/>
      <c r="H821" s="28"/>
      <c r="I821" s="30">
        <v>229</v>
      </c>
      <c r="J821" s="27"/>
      <c r="K821" s="31"/>
      <c r="Q821" s="43"/>
      <c r="R821" s="30">
        <v>236.95</v>
      </c>
      <c r="S821" s="30"/>
      <c r="T821" s="42">
        <f t="shared" si="64"/>
        <v>236.95</v>
      </c>
    </row>
    <row r="822" s="2" customFormat="1" ht="16.5" customHeight="1" spans="1:20">
      <c r="A822" s="44" t="s">
        <v>353</v>
      </c>
      <c r="B822" s="30"/>
      <c r="C822" s="30"/>
      <c r="D822" s="30"/>
      <c r="E822" s="31"/>
      <c r="F822" s="30"/>
      <c r="G822" s="27"/>
      <c r="H822" s="28"/>
      <c r="I822" s="30">
        <v>21</v>
      </c>
      <c r="J822" s="27"/>
      <c r="K822" s="31"/>
      <c r="Q822" s="43"/>
      <c r="R822" s="30">
        <v>25.83</v>
      </c>
      <c r="S822" s="30">
        <v>5</v>
      </c>
      <c r="T822" s="42">
        <f t="shared" si="64"/>
        <v>30.83</v>
      </c>
    </row>
    <row r="823" s="2" customFormat="1" ht="16.5" hidden="1" customHeight="1" spans="1:20">
      <c r="A823" s="44" t="s">
        <v>354</v>
      </c>
      <c r="B823" s="30"/>
      <c r="C823" s="30"/>
      <c r="D823" s="30"/>
      <c r="E823" s="31"/>
      <c r="F823" s="30"/>
      <c r="G823" s="27"/>
      <c r="H823" s="28"/>
      <c r="I823" s="30"/>
      <c r="J823" s="27"/>
      <c r="K823" s="31"/>
      <c r="Q823" s="43"/>
      <c r="R823" s="30"/>
      <c r="S823" s="30"/>
      <c r="T823" s="42"/>
    </row>
    <row r="824" s="2" customFormat="1" ht="16.5" hidden="1" customHeight="1" spans="1:20">
      <c r="A824" s="44" t="s">
        <v>807</v>
      </c>
      <c r="B824" s="30"/>
      <c r="C824" s="30"/>
      <c r="D824" s="30"/>
      <c r="E824" s="31"/>
      <c r="F824" s="30"/>
      <c r="G824" s="27"/>
      <c r="H824" s="28"/>
      <c r="I824" s="30"/>
      <c r="J824" s="27"/>
      <c r="K824" s="31"/>
      <c r="Q824" s="43"/>
      <c r="R824" s="30"/>
      <c r="S824" s="30"/>
      <c r="T824" s="42"/>
    </row>
    <row r="825" s="2" customFormat="1" ht="16.5" hidden="1" customHeight="1" spans="1:20">
      <c r="A825" s="44" t="s">
        <v>808</v>
      </c>
      <c r="B825" s="30"/>
      <c r="C825" s="30"/>
      <c r="D825" s="30"/>
      <c r="E825" s="31"/>
      <c r="F825" s="30"/>
      <c r="G825" s="27"/>
      <c r="H825" s="28"/>
      <c r="I825" s="30"/>
      <c r="J825" s="27"/>
      <c r="K825" s="31"/>
      <c r="Q825" s="43"/>
      <c r="R825" s="30"/>
      <c r="S825" s="30"/>
      <c r="T825" s="42"/>
    </row>
    <row r="826" s="2" customFormat="1" ht="16.5" customHeight="1" spans="1:20">
      <c r="A826" s="44" t="s">
        <v>809</v>
      </c>
      <c r="B826" s="30"/>
      <c r="C826" s="30"/>
      <c r="D826" s="30"/>
      <c r="E826" s="31"/>
      <c r="F826" s="30"/>
      <c r="G826" s="27"/>
      <c r="H826" s="28"/>
      <c r="I826" s="30">
        <v>360</v>
      </c>
      <c r="J826" s="27"/>
      <c r="K826" s="31"/>
      <c r="Q826" s="43"/>
      <c r="R826" s="30"/>
      <c r="S826" s="30"/>
      <c r="T826" s="42"/>
    </row>
    <row r="827" s="2" customFormat="1" ht="16.5" hidden="1" customHeight="1" spans="1:20">
      <c r="A827" s="44" t="s">
        <v>810</v>
      </c>
      <c r="B827" s="30"/>
      <c r="C827" s="30"/>
      <c r="D827" s="30"/>
      <c r="E827" s="31"/>
      <c r="F827" s="30"/>
      <c r="G827" s="27"/>
      <c r="H827" s="28"/>
      <c r="I827" s="30"/>
      <c r="J827" s="27"/>
      <c r="K827" s="31"/>
      <c r="Q827" s="43"/>
      <c r="R827" s="30"/>
      <c r="S827" s="30"/>
      <c r="T827" s="42"/>
    </row>
    <row r="828" s="2" customFormat="1" ht="16.5" hidden="1" customHeight="1" spans="1:20">
      <c r="A828" s="44" t="s">
        <v>361</v>
      </c>
      <c r="B828" s="30"/>
      <c r="C828" s="30"/>
      <c r="D828" s="30"/>
      <c r="E828" s="31"/>
      <c r="F828" s="30"/>
      <c r="G828" s="27"/>
      <c r="H828" s="28"/>
      <c r="I828" s="30"/>
      <c r="J828" s="27"/>
      <c r="K828" s="31"/>
      <c r="Q828" s="43"/>
      <c r="R828" s="30"/>
      <c r="S828" s="30"/>
      <c r="T828" s="42"/>
    </row>
    <row r="829" s="2" customFormat="1" ht="16.5" customHeight="1" spans="1:20">
      <c r="A829" s="44" t="s">
        <v>811</v>
      </c>
      <c r="B829" s="30"/>
      <c r="C829" s="30"/>
      <c r="D829" s="30"/>
      <c r="E829" s="31"/>
      <c r="F829" s="30"/>
      <c r="G829" s="27"/>
      <c r="H829" s="28"/>
      <c r="I829" s="30">
        <v>1194</v>
      </c>
      <c r="J829" s="27"/>
      <c r="K829" s="31"/>
      <c r="Q829" s="43"/>
      <c r="R829" s="30">
        <v>783.3</v>
      </c>
      <c r="S829" s="30">
        <v>0</v>
      </c>
      <c r="T829" s="42">
        <f t="shared" si="64"/>
        <v>783.3</v>
      </c>
    </row>
    <row r="830" s="2" customFormat="1" ht="16.5" customHeight="1" spans="1:20">
      <c r="A830" s="44" t="s">
        <v>296</v>
      </c>
      <c r="B830" s="30">
        <v>343</v>
      </c>
      <c r="C830" s="30">
        <v>343</v>
      </c>
      <c r="D830" s="30">
        <v>286</v>
      </c>
      <c r="E830" s="31">
        <f t="shared" si="62"/>
        <v>83.3819241982507</v>
      </c>
      <c r="F830" s="30">
        <v>556</v>
      </c>
      <c r="G830" s="27">
        <f>D830-F830</f>
        <v>-270</v>
      </c>
      <c r="H830" s="28">
        <f t="shared" si="63"/>
        <v>-48.5611510791367</v>
      </c>
      <c r="I830" s="30">
        <v>501</v>
      </c>
      <c r="J830" s="27">
        <f>I830-B830</f>
        <v>158</v>
      </c>
      <c r="K830" s="31">
        <f>J830/B830*100</f>
        <v>46.064139941691</v>
      </c>
      <c r="Q830" s="43"/>
      <c r="R830" s="30"/>
      <c r="S830" s="30"/>
      <c r="T830" s="42">
        <f t="shared" si="64"/>
        <v>0</v>
      </c>
    </row>
    <row r="831" s="2" customFormat="1" ht="16.5" customHeight="1" spans="1:20">
      <c r="A831" s="44" t="s">
        <v>297</v>
      </c>
      <c r="B831" s="30">
        <v>1453</v>
      </c>
      <c r="C831" s="30"/>
      <c r="D831" s="30">
        <v>0</v>
      </c>
      <c r="E831" s="31"/>
      <c r="F831" s="30"/>
      <c r="G831" s="27">
        <f>D831-F831</f>
        <v>0</v>
      </c>
      <c r="H831" s="28"/>
      <c r="I831" s="30">
        <v>0</v>
      </c>
      <c r="J831" s="27">
        <f>I831-B831</f>
        <v>-1453</v>
      </c>
      <c r="K831" s="31">
        <f>J831/B831*100</f>
        <v>-100</v>
      </c>
      <c r="Q831" s="43"/>
      <c r="R831" s="30">
        <v>1466</v>
      </c>
      <c r="S831" s="30"/>
      <c r="T831" s="42">
        <f t="shared" si="64"/>
        <v>1466</v>
      </c>
    </row>
    <row r="832" s="2" customFormat="1" ht="16.5" customHeight="1" spans="1:20">
      <c r="A832" s="26" t="s">
        <v>298</v>
      </c>
      <c r="B832" s="27">
        <f>B833+B834+B837+B839+B840</f>
        <v>10759.26</v>
      </c>
      <c r="C832" s="27">
        <f>C833+C834+C837+C839+C840</f>
        <v>8868</v>
      </c>
      <c r="D832" s="27">
        <f>D833+D834+D837+D839+D840</f>
        <v>8864</v>
      </c>
      <c r="E832" s="31">
        <f t="shared" si="62"/>
        <v>99.9548940009021</v>
      </c>
      <c r="F832" s="27">
        <f>F833+F834+F837+F839+F840</f>
        <v>2005</v>
      </c>
      <c r="G832" s="27">
        <f>D832-F832</f>
        <v>6859</v>
      </c>
      <c r="H832" s="28">
        <f t="shared" si="63"/>
        <v>342.094763092269</v>
      </c>
      <c r="I832" s="27">
        <f>I833+I834+I837+I839+I840</f>
        <v>13230</v>
      </c>
      <c r="J832" s="27">
        <f>I832-B832</f>
        <v>2470.74</v>
      </c>
      <c r="K832" s="31">
        <f>J832/B832*100</f>
        <v>22.9638469560174</v>
      </c>
      <c r="Q832" s="43"/>
      <c r="R832" s="27">
        <f>R833+R834+R837+R839+R840</f>
        <v>195</v>
      </c>
      <c r="S832" s="27">
        <f>S833+S834+S837+S839+S840</f>
        <v>12</v>
      </c>
      <c r="T832" s="42">
        <f t="shared" si="64"/>
        <v>207</v>
      </c>
    </row>
    <row r="833" s="2" customFormat="1" ht="16.5" customHeight="1" spans="1:20">
      <c r="A833" s="29" t="s">
        <v>299</v>
      </c>
      <c r="B833" s="30"/>
      <c r="C833" s="30">
        <v>100</v>
      </c>
      <c r="D833" s="30">
        <v>100</v>
      </c>
      <c r="E833" s="31">
        <f t="shared" si="62"/>
        <v>100</v>
      </c>
      <c r="F833" s="30">
        <v>218</v>
      </c>
      <c r="G833" s="27">
        <f>D833-F833</f>
        <v>-118</v>
      </c>
      <c r="H833" s="28">
        <f t="shared" si="63"/>
        <v>-54.1284403669725</v>
      </c>
      <c r="I833" s="30"/>
      <c r="J833" s="27">
        <f>I833-B833</f>
        <v>0</v>
      </c>
      <c r="K833" s="31"/>
      <c r="Q833" s="43"/>
      <c r="R833" s="30"/>
      <c r="S833" s="30"/>
      <c r="T833" s="42">
        <f t="shared" si="64"/>
        <v>0</v>
      </c>
    </row>
    <row r="834" s="2" customFormat="1" ht="16.5" customHeight="1" spans="1:20">
      <c r="A834" s="29" t="s">
        <v>300</v>
      </c>
      <c r="B834" s="30"/>
      <c r="C834" s="30"/>
      <c r="D834" s="30"/>
      <c r="E834" s="31"/>
      <c r="F834" s="30"/>
      <c r="G834" s="27"/>
      <c r="H834" s="28"/>
      <c r="I834" s="30">
        <f>SUM(I835:I836)</f>
        <v>0</v>
      </c>
      <c r="J834" s="27">
        <f>I834-B834</f>
        <v>0</v>
      </c>
      <c r="K834" s="31"/>
      <c r="Q834" s="43"/>
      <c r="R834" s="30">
        <f>SUM(R835:R836)</f>
        <v>0</v>
      </c>
      <c r="S834" s="30">
        <f>SUM(S835:S836)</f>
        <v>7</v>
      </c>
      <c r="T834" s="42">
        <f t="shared" si="64"/>
        <v>7</v>
      </c>
    </row>
    <row r="835" s="2" customFormat="1" ht="16.5" hidden="1" customHeight="1" spans="1:20">
      <c r="A835" s="29" t="s">
        <v>812</v>
      </c>
      <c r="B835" s="30"/>
      <c r="C835" s="30"/>
      <c r="D835" s="30"/>
      <c r="E835" s="31"/>
      <c r="F835" s="30"/>
      <c r="G835" s="27"/>
      <c r="H835" s="28"/>
      <c r="I835" s="30"/>
      <c r="J835" s="27"/>
      <c r="K835" s="31"/>
      <c r="Q835" s="43"/>
      <c r="R835" s="30"/>
      <c r="S835" s="30">
        <v>5</v>
      </c>
      <c r="T835" s="42">
        <f t="shared" si="64"/>
        <v>5</v>
      </c>
    </row>
    <row r="836" s="2" customFormat="1" ht="16.5" hidden="1" customHeight="1" spans="1:20">
      <c r="A836" s="29" t="s">
        <v>813</v>
      </c>
      <c r="B836" s="30"/>
      <c r="C836" s="30"/>
      <c r="D836" s="30"/>
      <c r="E836" s="31"/>
      <c r="F836" s="30"/>
      <c r="G836" s="27"/>
      <c r="H836" s="28"/>
      <c r="I836" s="30"/>
      <c r="J836" s="27"/>
      <c r="K836" s="31"/>
      <c r="Q836" s="43"/>
      <c r="R836" s="30"/>
      <c r="S836" s="30">
        <v>2</v>
      </c>
      <c r="T836" s="42">
        <f t="shared" si="64"/>
        <v>2</v>
      </c>
    </row>
    <row r="837" s="2" customFormat="1" ht="16.5" customHeight="1" spans="1:20">
      <c r="A837" s="29" t="s">
        <v>301</v>
      </c>
      <c r="B837" s="30">
        <v>10079.26</v>
      </c>
      <c r="C837" s="30">
        <v>8768</v>
      </c>
      <c r="D837" s="30">
        <v>8764</v>
      </c>
      <c r="E837" s="31">
        <f t="shared" si="62"/>
        <v>99.9543795620438</v>
      </c>
      <c r="F837" s="30">
        <v>1114</v>
      </c>
      <c r="G837" s="27">
        <f>D837-F837</f>
        <v>7650</v>
      </c>
      <c r="H837" s="28">
        <f t="shared" si="63"/>
        <v>686.714542190305</v>
      </c>
      <c r="I837" s="30">
        <f>I838</f>
        <v>12230</v>
      </c>
      <c r="J837" s="27">
        <f>I837-B837</f>
        <v>2150.74</v>
      </c>
      <c r="K837" s="31">
        <f t="shared" ref="K837" si="65">J837/B837*100</f>
        <v>21.3382728493957</v>
      </c>
      <c r="Q837" s="43"/>
      <c r="R837" s="30">
        <f>R838</f>
        <v>20</v>
      </c>
      <c r="S837" s="30">
        <f>S838</f>
        <v>5</v>
      </c>
      <c r="T837" s="42">
        <f t="shared" si="64"/>
        <v>25</v>
      </c>
    </row>
    <row r="838" s="2" customFormat="1" ht="16.5" hidden="1" customHeight="1" spans="1:20">
      <c r="A838" s="29" t="s">
        <v>814</v>
      </c>
      <c r="B838" s="30"/>
      <c r="C838" s="30"/>
      <c r="D838" s="30"/>
      <c r="E838" s="31"/>
      <c r="F838" s="30"/>
      <c r="G838" s="27"/>
      <c r="H838" s="28"/>
      <c r="I838" s="30">
        <v>12230</v>
      </c>
      <c r="J838" s="27"/>
      <c r="K838" s="31"/>
      <c r="Q838" s="43"/>
      <c r="R838" s="30">
        <v>20</v>
      </c>
      <c r="S838" s="30">
        <v>5</v>
      </c>
      <c r="T838" s="42">
        <f t="shared" si="64"/>
        <v>25</v>
      </c>
    </row>
    <row r="839" s="2" customFormat="1" ht="16.5" customHeight="1" spans="1:16384">
      <c r="A839" s="45" t="s">
        <v>302</v>
      </c>
      <c r="B839" s="46"/>
      <c r="C839" s="46"/>
      <c r="D839" s="46"/>
      <c r="E839" s="47"/>
      <c r="F839" s="46"/>
      <c r="G839" s="48"/>
      <c r="H839" s="49"/>
      <c r="I839" s="46"/>
      <c r="J839" s="48"/>
      <c r="K839" s="47"/>
      <c r="L839" s="64"/>
      <c r="Q839" s="43"/>
      <c r="R839" s="30"/>
      <c r="S839" s="30"/>
      <c r="T839" s="42">
        <f t="shared" si="64"/>
        <v>0</v>
      </c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  <c r="FN839" s="64"/>
      <c r="FO839" s="64"/>
      <c r="FP839" s="64"/>
      <c r="FQ839" s="64"/>
      <c r="FR839" s="64"/>
      <c r="FS839" s="64"/>
      <c r="FT839" s="64"/>
      <c r="FU839" s="64"/>
      <c r="FV839" s="64"/>
      <c r="FW839" s="64"/>
      <c r="FX839" s="64"/>
      <c r="FY839" s="64"/>
      <c r="FZ839" s="64"/>
      <c r="GA839" s="64"/>
      <c r="GB839" s="64"/>
      <c r="GC839" s="64"/>
      <c r="GD839" s="64"/>
      <c r="GE839" s="64"/>
      <c r="GF839" s="64"/>
      <c r="GG839" s="64"/>
      <c r="GH839" s="64"/>
      <c r="GI839" s="64"/>
      <c r="GJ839" s="64"/>
      <c r="GK839" s="64"/>
      <c r="GL839" s="64"/>
      <c r="GM839" s="64"/>
      <c r="GN839" s="64"/>
      <c r="GO839" s="64"/>
      <c r="GP839" s="64"/>
      <c r="GQ839" s="64"/>
      <c r="GR839" s="64"/>
      <c r="GS839" s="64"/>
      <c r="GT839" s="64"/>
      <c r="GU839" s="64"/>
      <c r="GV839" s="64"/>
      <c r="GW839" s="64"/>
      <c r="GX839" s="64"/>
      <c r="GY839" s="64"/>
      <c r="GZ839" s="64"/>
      <c r="HA839" s="64"/>
      <c r="HB839" s="64"/>
      <c r="HC839" s="64"/>
      <c r="HD839" s="64"/>
      <c r="HE839" s="64"/>
      <c r="HF839" s="64"/>
      <c r="HG839" s="64"/>
      <c r="HH839" s="64"/>
      <c r="HI839" s="64"/>
      <c r="HJ839" s="64"/>
      <c r="HK839" s="64"/>
      <c r="HL839" s="64"/>
      <c r="HM839" s="64"/>
      <c r="HN839" s="64"/>
      <c r="HO839" s="64"/>
      <c r="HP839" s="64"/>
      <c r="HQ839" s="64"/>
      <c r="HR839" s="64"/>
      <c r="HS839" s="64"/>
      <c r="HT839" s="64"/>
      <c r="HU839" s="64"/>
      <c r="HV839" s="64"/>
      <c r="HW839" s="64"/>
      <c r="HX839" s="64"/>
      <c r="HY839" s="64"/>
      <c r="HZ839" s="64"/>
      <c r="IA839" s="64"/>
      <c r="IB839" s="64"/>
      <c r="IC839" s="64"/>
      <c r="ID839" s="64"/>
      <c r="IE839" s="64"/>
      <c r="IF839" s="64"/>
      <c r="IG839" s="64"/>
      <c r="IH839" s="64"/>
      <c r="II839" s="64"/>
      <c r="IJ839" s="64"/>
      <c r="IK839" s="64"/>
      <c r="IL839" s="64"/>
      <c r="IM839" s="64"/>
      <c r="IN839" s="64"/>
      <c r="IO839" s="64"/>
      <c r="IP839" s="64"/>
      <c r="IQ839" s="64"/>
      <c r="IR839" s="64"/>
      <c r="IS839" s="64"/>
      <c r="IT839" s="64"/>
      <c r="IU839" s="64"/>
      <c r="IV839" s="64"/>
      <c r="IX839" s="64"/>
      <c r="IZ839" s="64"/>
      <c r="JA839" s="64"/>
      <c r="JB839" s="64"/>
      <c r="JC839" s="64"/>
      <c r="JD839" s="64"/>
      <c r="JE839" s="64"/>
      <c r="JF839" s="64"/>
      <c r="JG839" s="64"/>
      <c r="JL839" s="64"/>
      <c r="JM839" s="64"/>
      <c r="JN839" s="64"/>
      <c r="JO839" s="64"/>
      <c r="JP839" s="64"/>
      <c r="JQ839" s="64"/>
      <c r="JR839" s="64"/>
      <c r="JS839" s="64"/>
      <c r="JT839" s="64"/>
      <c r="JU839" s="64"/>
      <c r="JV839" s="64"/>
      <c r="JW839" s="64"/>
      <c r="JX839" s="64"/>
      <c r="JY839" s="64"/>
      <c r="JZ839" s="64"/>
      <c r="KA839" s="64"/>
      <c r="KB839" s="64"/>
      <c r="KC839" s="64"/>
      <c r="KD839" s="64"/>
      <c r="KE839" s="64"/>
      <c r="KF839" s="64"/>
      <c r="KG839" s="64"/>
      <c r="KH839" s="64"/>
      <c r="KI839" s="64"/>
      <c r="KJ839" s="64"/>
      <c r="KK839" s="64"/>
      <c r="KL839" s="64"/>
      <c r="KM839" s="64"/>
      <c r="KN839" s="64"/>
      <c r="KO839" s="64"/>
      <c r="KP839" s="64"/>
      <c r="KQ839" s="64"/>
      <c r="KR839" s="64"/>
      <c r="KS839" s="64"/>
      <c r="KT839" s="64"/>
      <c r="KU839" s="64"/>
      <c r="KV839" s="64"/>
      <c r="KW839" s="64"/>
      <c r="KX839" s="64"/>
      <c r="KY839" s="64"/>
      <c r="KZ839" s="64"/>
      <c r="LA839" s="64"/>
      <c r="LB839" s="64"/>
      <c r="LC839" s="64"/>
      <c r="LD839" s="64"/>
      <c r="LE839" s="64"/>
      <c r="LF839" s="64"/>
      <c r="LG839" s="64"/>
      <c r="LH839" s="64"/>
      <c r="LI839" s="64"/>
      <c r="LJ839" s="64"/>
      <c r="LK839" s="64"/>
      <c r="LL839" s="64"/>
      <c r="LM839" s="64"/>
      <c r="LN839" s="64"/>
      <c r="LO839" s="64"/>
      <c r="LP839" s="64"/>
      <c r="LQ839" s="64"/>
      <c r="LR839" s="64"/>
      <c r="LS839" s="64"/>
      <c r="LT839" s="64"/>
      <c r="LU839" s="64"/>
      <c r="LV839" s="64"/>
      <c r="LW839" s="64"/>
      <c r="LX839" s="64"/>
      <c r="LY839" s="64"/>
      <c r="LZ839" s="64"/>
      <c r="MA839" s="64"/>
      <c r="MB839" s="64"/>
      <c r="MC839" s="64"/>
      <c r="MD839" s="64"/>
      <c r="ME839" s="64"/>
      <c r="MF839" s="64"/>
      <c r="MG839" s="64"/>
      <c r="MH839" s="64"/>
      <c r="MI839" s="64"/>
      <c r="MJ839" s="64"/>
      <c r="MK839" s="64"/>
      <c r="ML839" s="64"/>
      <c r="MM839" s="64"/>
      <c r="MN839" s="64"/>
      <c r="MO839" s="64"/>
      <c r="MP839" s="64"/>
      <c r="MQ839" s="64"/>
      <c r="MR839" s="64"/>
      <c r="MS839" s="64"/>
      <c r="MT839" s="64"/>
      <c r="MU839" s="64"/>
      <c r="MV839" s="64"/>
      <c r="MW839" s="64"/>
      <c r="MX839" s="64"/>
      <c r="MY839" s="64"/>
      <c r="MZ839" s="64"/>
      <c r="NA839" s="64"/>
      <c r="NB839" s="64"/>
      <c r="NC839" s="64"/>
      <c r="ND839" s="64"/>
      <c r="NE839" s="64"/>
      <c r="NF839" s="64"/>
      <c r="NG839" s="64"/>
      <c r="NH839" s="64"/>
      <c r="NI839" s="64"/>
      <c r="NJ839" s="64"/>
      <c r="NK839" s="64"/>
      <c r="NL839" s="64"/>
      <c r="NM839" s="64"/>
      <c r="NN839" s="64"/>
      <c r="NO839" s="64"/>
      <c r="NP839" s="64"/>
      <c r="NQ839" s="64"/>
      <c r="NR839" s="64"/>
      <c r="NS839" s="64"/>
      <c r="NT839" s="64"/>
      <c r="NU839" s="64"/>
      <c r="NV839" s="64"/>
      <c r="NW839" s="64"/>
      <c r="NX839" s="64"/>
      <c r="NY839" s="64"/>
      <c r="NZ839" s="64"/>
      <c r="OA839" s="64"/>
      <c r="OB839" s="64"/>
      <c r="OC839" s="64"/>
      <c r="OD839" s="64"/>
      <c r="OE839" s="64"/>
      <c r="OF839" s="64"/>
      <c r="OG839" s="64"/>
      <c r="OH839" s="64"/>
      <c r="OI839" s="64"/>
      <c r="OJ839" s="64"/>
      <c r="OK839" s="64"/>
      <c r="OL839" s="64"/>
      <c r="OM839" s="64"/>
      <c r="ON839" s="64"/>
      <c r="OO839" s="64"/>
      <c r="OP839" s="64"/>
      <c r="OQ839" s="64"/>
      <c r="OR839" s="64"/>
      <c r="OS839" s="64"/>
      <c r="OT839" s="64"/>
      <c r="OU839" s="64"/>
      <c r="OV839" s="64"/>
      <c r="OW839" s="64"/>
      <c r="OX839" s="64"/>
      <c r="OY839" s="64"/>
      <c r="OZ839" s="64"/>
      <c r="PA839" s="64"/>
      <c r="PB839" s="64"/>
      <c r="PC839" s="64"/>
      <c r="PD839" s="64"/>
      <c r="PE839" s="64"/>
      <c r="PF839" s="64"/>
      <c r="PG839" s="64"/>
      <c r="PH839" s="64"/>
      <c r="PI839" s="64"/>
      <c r="PJ839" s="64"/>
      <c r="PK839" s="64"/>
      <c r="PL839" s="64"/>
      <c r="PM839" s="64"/>
      <c r="PN839" s="64"/>
      <c r="PO839" s="64"/>
      <c r="PP839" s="64"/>
      <c r="PQ839" s="64"/>
      <c r="PR839" s="64"/>
      <c r="PS839" s="64"/>
      <c r="PT839" s="64"/>
      <c r="PU839" s="64"/>
      <c r="PV839" s="64"/>
      <c r="PW839" s="64"/>
      <c r="PX839" s="64"/>
      <c r="PY839" s="64"/>
      <c r="PZ839" s="64"/>
      <c r="QA839" s="64"/>
      <c r="QB839" s="64"/>
      <c r="QC839" s="64"/>
      <c r="QD839" s="64"/>
      <c r="QE839" s="64"/>
      <c r="QF839" s="64"/>
      <c r="QG839" s="64"/>
      <c r="QH839" s="64"/>
      <c r="QI839" s="64"/>
      <c r="QJ839" s="64"/>
      <c r="QK839" s="64"/>
      <c r="QL839" s="64"/>
      <c r="QM839" s="64"/>
      <c r="QN839" s="64"/>
      <c r="QO839" s="64"/>
      <c r="QP839" s="64"/>
      <c r="QQ839" s="64"/>
      <c r="QR839" s="64"/>
      <c r="QS839" s="64"/>
      <c r="QT839" s="64"/>
      <c r="QU839" s="64"/>
      <c r="QV839" s="64"/>
      <c r="QW839" s="64"/>
      <c r="QX839" s="64"/>
      <c r="QY839" s="64"/>
      <c r="QZ839" s="64"/>
      <c r="RA839" s="64"/>
      <c r="RB839" s="64"/>
      <c r="RC839" s="64"/>
      <c r="RD839" s="64"/>
      <c r="RE839" s="64"/>
      <c r="RF839" s="64"/>
      <c r="RG839" s="64"/>
      <c r="RH839" s="64"/>
      <c r="RI839" s="64"/>
      <c r="RJ839" s="64"/>
      <c r="RK839" s="64"/>
      <c r="RL839" s="64"/>
      <c r="RM839" s="64"/>
      <c r="RN839" s="64"/>
      <c r="RO839" s="64"/>
      <c r="RP839" s="64"/>
      <c r="RQ839" s="64"/>
      <c r="RR839" s="64"/>
      <c r="RS839" s="64"/>
      <c r="RT839" s="64"/>
      <c r="RU839" s="64"/>
      <c r="RV839" s="64"/>
      <c r="RW839" s="64"/>
      <c r="RX839" s="64"/>
      <c r="RY839" s="64"/>
      <c r="RZ839" s="64"/>
      <c r="SA839" s="64"/>
      <c r="SB839" s="64"/>
      <c r="SC839" s="64"/>
      <c r="SD839" s="64"/>
      <c r="SE839" s="64"/>
      <c r="SF839" s="64"/>
      <c r="SG839" s="64"/>
      <c r="SH839" s="64"/>
      <c r="SI839" s="64"/>
      <c r="SJ839" s="64"/>
      <c r="SK839" s="64"/>
      <c r="SL839" s="64"/>
      <c r="SM839" s="64"/>
      <c r="SN839" s="64"/>
      <c r="SO839" s="64"/>
      <c r="SP839" s="64"/>
      <c r="SQ839" s="64"/>
      <c r="SR839" s="64"/>
      <c r="ST839" s="64"/>
      <c r="SV839" s="64"/>
      <c r="SW839" s="64"/>
      <c r="SX839" s="64"/>
      <c r="SY839" s="64"/>
      <c r="SZ839" s="64"/>
      <c r="TA839" s="64"/>
      <c r="TB839" s="64"/>
      <c r="TC839" s="64"/>
      <c r="TH839" s="64"/>
      <c r="TI839" s="64"/>
      <c r="TJ839" s="64"/>
      <c r="TK839" s="64"/>
      <c r="TL839" s="64"/>
      <c r="TM839" s="64"/>
      <c r="TN839" s="64"/>
      <c r="TO839" s="64"/>
      <c r="TP839" s="64"/>
      <c r="TQ839" s="64"/>
      <c r="TR839" s="64"/>
      <c r="TS839" s="64"/>
      <c r="TT839" s="64"/>
      <c r="TU839" s="64"/>
      <c r="TV839" s="64"/>
      <c r="TW839" s="64"/>
      <c r="TX839" s="64"/>
      <c r="TY839" s="64"/>
      <c r="TZ839" s="64"/>
      <c r="UA839" s="64"/>
      <c r="UB839" s="64"/>
      <c r="UC839" s="64"/>
      <c r="UD839" s="64"/>
      <c r="UE839" s="64"/>
      <c r="UF839" s="64"/>
      <c r="UG839" s="64"/>
      <c r="UH839" s="64"/>
      <c r="UI839" s="64"/>
      <c r="UJ839" s="64"/>
      <c r="UK839" s="64"/>
      <c r="UL839" s="64"/>
      <c r="UM839" s="64"/>
      <c r="UN839" s="64"/>
      <c r="UO839" s="64"/>
      <c r="UP839" s="64"/>
      <c r="UQ839" s="64"/>
      <c r="UR839" s="64"/>
      <c r="US839" s="64"/>
      <c r="UT839" s="64"/>
      <c r="UU839" s="64"/>
      <c r="UV839" s="64"/>
      <c r="UW839" s="64"/>
      <c r="UX839" s="64"/>
      <c r="UY839" s="64"/>
      <c r="UZ839" s="64"/>
      <c r="VA839" s="64"/>
      <c r="VB839" s="64"/>
      <c r="VC839" s="64"/>
      <c r="VD839" s="64"/>
      <c r="VE839" s="64"/>
      <c r="VF839" s="64"/>
      <c r="VG839" s="64"/>
      <c r="VH839" s="64"/>
      <c r="VI839" s="64"/>
      <c r="VJ839" s="64"/>
      <c r="VK839" s="64"/>
      <c r="VL839" s="64"/>
      <c r="VM839" s="64"/>
      <c r="VN839" s="64"/>
      <c r="VO839" s="64"/>
      <c r="VP839" s="64"/>
      <c r="VQ839" s="64"/>
      <c r="VR839" s="64"/>
      <c r="VS839" s="64"/>
      <c r="VT839" s="64"/>
      <c r="VU839" s="64"/>
      <c r="VV839" s="64"/>
      <c r="VW839" s="64"/>
      <c r="VX839" s="64"/>
      <c r="VY839" s="64"/>
      <c r="VZ839" s="64"/>
      <c r="WA839" s="64"/>
      <c r="WB839" s="64"/>
      <c r="WC839" s="64"/>
      <c r="WD839" s="64"/>
      <c r="WE839" s="64"/>
      <c r="WF839" s="64"/>
      <c r="WG839" s="64"/>
      <c r="WH839" s="64"/>
      <c r="WI839" s="64"/>
      <c r="WJ839" s="64"/>
      <c r="WK839" s="64"/>
      <c r="WL839" s="64"/>
      <c r="WM839" s="64"/>
      <c r="WN839" s="64"/>
      <c r="WO839" s="64"/>
      <c r="WP839" s="64"/>
      <c r="WQ839" s="64"/>
      <c r="WR839" s="64"/>
      <c r="WS839" s="64"/>
      <c r="WT839" s="64"/>
      <c r="WU839" s="64"/>
      <c r="WV839" s="64"/>
      <c r="WW839" s="64"/>
      <c r="WX839" s="64"/>
      <c r="WY839" s="64"/>
      <c r="WZ839" s="64"/>
      <c r="XA839" s="64"/>
      <c r="XB839" s="64"/>
      <c r="XC839" s="64"/>
      <c r="XD839" s="64"/>
      <c r="XE839" s="64"/>
      <c r="XF839" s="64"/>
      <c r="XG839" s="64"/>
      <c r="XH839" s="64"/>
      <c r="XI839" s="64"/>
      <c r="XJ839" s="64"/>
      <c r="XK839" s="64"/>
      <c r="XL839" s="64"/>
      <c r="XM839" s="64"/>
      <c r="XN839" s="64"/>
      <c r="XO839" s="64"/>
      <c r="XP839" s="64"/>
      <c r="XQ839" s="64"/>
      <c r="XR839" s="64"/>
      <c r="XS839" s="64"/>
      <c r="XT839" s="64"/>
      <c r="XU839" s="64"/>
      <c r="XV839" s="64"/>
      <c r="XW839" s="64"/>
      <c r="XX839" s="64"/>
      <c r="XY839" s="64"/>
      <c r="XZ839" s="64"/>
      <c r="YA839" s="64"/>
      <c r="YB839" s="64"/>
      <c r="YC839" s="64"/>
      <c r="YD839" s="64"/>
      <c r="YE839" s="64"/>
      <c r="YF839" s="64"/>
      <c r="YG839" s="64"/>
      <c r="YH839" s="64"/>
      <c r="YI839" s="64"/>
      <c r="YJ839" s="64"/>
      <c r="YK839" s="64"/>
      <c r="YL839" s="64"/>
      <c r="YM839" s="64"/>
      <c r="YN839" s="64"/>
      <c r="YO839" s="64"/>
      <c r="YP839" s="64"/>
      <c r="YQ839" s="64"/>
      <c r="YR839" s="64"/>
      <c r="YS839" s="64"/>
      <c r="YT839" s="64"/>
      <c r="YU839" s="64"/>
      <c r="YV839" s="64"/>
      <c r="YW839" s="64"/>
      <c r="YX839" s="64"/>
      <c r="YY839" s="64"/>
      <c r="YZ839" s="64"/>
      <c r="ZA839" s="64"/>
      <c r="ZB839" s="64"/>
      <c r="ZC839" s="64"/>
      <c r="ZD839" s="64"/>
      <c r="ZE839" s="64"/>
      <c r="ZF839" s="64"/>
      <c r="ZG839" s="64"/>
      <c r="ZH839" s="64"/>
      <c r="ZI839" s="64"/>
      <c r="ZJ839" s="64"/>
      <c r="ZK839" s="64"/>
      <c r="ZL839" s="64"/>
      <c r="ZM839" s="64"/>
      <c r="ZN839" s="64"/>
      <c r="ZO839" s="64"/>
      <c r="ZP839" s="64"/>
      <c r="ZQ839" s="64"/>
      <c r="ZR839" s="64"/>
      <c r="ZS839" s="64"/>
      <c r="ZT839" s="64"/>
      <c r="ZU839" s="64"/>
      <c r="ZV839" s="64"/>
      <c r="ZW839" s="64"/>
      <c r="ZX839" s="64"/>
      <c r="ZY839" s="64"/>
      <c r="ZZ839" s="64"/>
      <c r="AAA839" s="64"/>
      <c r="AAB839" s="64"/>
      <c r="AAC839" s="64"/>
      <c r="AAD839" s="64"/>
      <c r="AAE839" s="64"/>
      <c r="AAF839" s="64"/>
      <c r="AAG839" s="64"/>
      <c r="AAH839" s="64"/>
      <c r="AAI839" s="64"/>
      <c r="AAJ839" s="64"/>
      <c r="AAK839" s="64"/>
      <c r="AAL839" s="64"/>
      <c r="AAM839" s="64"/>
      <c r="AAN839" s="64"/>
      <c r="AAO839" s="64"/>
      <c r="AAP839" s="64"/>
      <c r="AAQ839" s="64"/>
      <c r="AAR839" s="64"/>
      <c r="AAS839" s="64"/>
      <c r="AAT839" s="64"/>
      <c r="AAU839" s="64"/>
      <c r="AAV839" s="64"/>
      <c r="AAW839" s="64"/>
      <c r="AAX839" s="64"/>
      <c r="AAY839" s="64"/>
      <c r="AAZ839" s="64"/>
      <c r="ABA839" s="64"/>
      <c r="ABB839" s="64"/>
      <c r="ABC839" s="64"/>
      <c r="ABD839" s="64"/>
      <c r="ABE839" s="64"/>
      <c r="ABF839" s="64"/>
      <c r="ABG839" s="64"/>
      <c r="ABH839" s="64"/>
      <c r="ABI839" s="64"/>
      <c r="ABJ839" s="64"/>
      <c r="ABK839" s="64"/>
      <c r="ABL839" s="64"/>
      <c r="ABM839" s="64"/>
      <c r="ABN839" s="64"/>
      <c r="ABO839" s="64"/>
      <c r="ABP839" s="64"/>
      <c r="ABQ839" s="64"/>
      <c r="ABR839" s="64"/>
      <c r="ABS839" s="64"/>
      <c r="ABT839" s="64"/>
      <c r="ABU839" s="64"/>
      <c r="ABV839" s="64"/>
      <c r="ABW839" s="64"/>
      <c r="ABX839" s="64"/>
      <c r="ABY839" s="64"/>
      <c r="ABZ839" s="64"/>
      <c r="ACA839" s="64"/>
      <c r="ACB839" s="64"/>
      <c r="ACC839" s="64"/>
      <c r="ACD839" s="64"/>
      <c r="ACE839" s="64"/>
      <c r="ACF839" s="64"/>
      <c r="ACG839" s="64"/>
      <c r="ACH839" s="64"/>
      <c r="ACI839" s="64"/>
      <c r="ACJ839" s="64"/>
      <c r="ACK839" s="64"/>
      <c r="ACL839" s="64"/>
      <c r="ACM839" s="64"/>
      <c r="ACN839" s="64"/>
      <c r="ACP839" s="64"/>
      <c r="ACR839" s="64"/>
      <c r="ACS839" s="64"/>
      <c r="ACT839" s="64"/>
      <c r="ACU839" s="64"/>
      <c r="ACV839" s="64"/>
      <c r="ACW839" s="64"/>
      <c r="ACX839" s="64"/>
      <c r="ACY839" s="64"/>
      <c r="ADD839" s="64"/>
      <c r="ADE839" s="64"/>
      <c r="ADF839" s="64"/>
      <c r="ADG839" s="64"/>
      <c r="ADH839" s="64"/>
      <c r="ADI839" s="64"/>
      <c r="ADJ839" s="64"/>
      <c r="ADK839" s="64"/>
      <c r="ADL839" s="64"/>
      <c r="ADM839" s="64"/>
      <c r="ADN839" s="64"/>
      <c r="ADO839" s="64"/>
      <c r="ADP839" s="64"/>
      <c r="ADQ839" s="64"/>
      <c r="ADR839" s="64"/>
      <c r="ADS839" s="64"/>
      <c r="ADT839" s="64"/>
      <c r="ADU839" s="64"/>
      <c r="ADV839" s="64"/>
      <c r="ADW839" s="64"/>
      <c r="ADX839" s="64"/>
      <c r="ADY839" s="64"/>
      <c r="ADZ839" s="64"/>
      <c r="AEA839" s="64"/>
      <c r="AEB839" s="64"/>
      <c r="AEC839" s="64"/>
      <c r="AED839" s="64"/>
      <c r="AEE839" s="64"/>
      <c r="AEF839" s="64"/>
      <c r="AEG839" s="64"/>
      <c r="AEH839" s="64"/>
      <c r="AEI839" s="64"/>
      <c r="AEJ839" s="64"/>
      <c r="AEK839" s="64"/>
      <c r="AEL839" s="64"/>
      <c r="AEM839" s="64"/>
      <c r="AEN839" s="64"/>
      <c r="AEO839" s="64"/>
      <c r="AEP839" s="64"/>
      <c r="AEQ839" s="64"/>
      <c r="AER839" s="64"/>
      <c r="AES839" s="64"/>
      <c r="AET839" s="64"/>
      <c r="AEU839" s="64"/>
      <c r="AEV839" s="64"/>
      <c r="AEW839" s="64"/>
      <c r="AEX839" s="64"/>
      <c r="AEY839" s="64"/>
      <c r="AEZ839" s="64"/>
      <c r="AFA839" s="64"/>
      <c r="AFB839" s="64"/>
      <c r="AFC839" s="64"/>
      <c r="AFD839" s="64"/>
      <c r="AFE839" s="64"/>
      <c r="AFF839" s="64"/>
      <c r="AFG839" s="64"/>
      <c r="AFH839" s="64"/>
      <c r="AFI839" s="64"/>
      <c r="AFJ839" s="64"/>
      <c r="AFK839" s="64"/>
      <c r="AFL839" s="64"/>
      <c r="AFM839" s="64"/>
      <c r="AFN839" s="64"/>
      <c r="AFO839" s="64"/>
      <c r="AFP839" s="64"/>
      <c r="AFQ839" s="64"/>
      <c r="AFR839" s="64"/>
      <c r="AFS839" s="64"/>
      <c r="AFT839" s="64"/>
      <c r="AFU839" s="64"/>
      <c r="AFV839" s="64"/>
      <c r="AFW839" s="64"/>
      <c r="AFX839" s="64"/>
      <c r="AFY839" s="64"/>
      <c r="AFZ839" s="64"/>
      <c r="AGA839" s="64"/>
      <c r="AGB839" s="64"/>
      <c r="AGC839" s="64"/>
      <c r="AGD839" s="64"/>
      <c r="AGE839" s="64"/>
      <c r="AGF839" s="64"/>
      <c r="AGG839" s="64"/>
      <c r="AGH839" s="64"/>
      <c r="AGI839" s="64"/>
      <c r="AGJ839" s="64"/>
      <c r="AGK839" s="64"/>
      <c r="AGL839" s="64"/>
      <c r="AGM839" s="64"/>
      <c r="AGN839" s="64"/>
      <c r="AGO839" s="64"/>
      <c r="AGP839" s="64"/>
      <c r="AGQ839" s="64"/>
      <c r="AGR839" s="64"/>
      <c r="AGS839" s="64"/>
      <c r="AGT839" s="64"/>
      <c r="AGU839" s="64"/>
      <c r="AGV839" s="64"/>
      <c r="AGW839" s="64"/>
      <c r="AGX839" s="64"/>
      <c r="AGY839" s="64"/>
      <c r="AGZ839" s="64"/>
      <c r="AHA839" s="64"/>
      <c r="AHB839" s="64"/>
      <c r="AHC839" s="64"/>
      <c r="AHD839" s="64"/>
      <c r="AHE839" s="64"/>
      <c r="AHF839" s="64"/>
      <c r="AHG839" s="64"/>
      <c r="AHH839" s="64"/>
      <c r="AHI839" s="64"/>
      <c r="AHJ839" s="64"/>
      <c r="AHK839" s="64"/>
      <c r="AHL839" s="64"/>
      <c r="AHM839" s="64"/>
      <c r="AHN839" s="64"/>
      <c r="AHO839" s="64"/>
      <c r="AHP839" s="64"/>
      <c r="AHQ839" s="64"/>
      <c r="AHR839" s="64"/>
      <c r="AHS839" s="64"/>
      <c r="AHT839" s="64"/>
      <c r="AHU839" s="64"/>
      <c r="AHV839" s="64"/>
      <c r="AHW839" s="64"/>
      <c r="AHX839" s="64"/>
      <c r="AHY839" s="64"/>
      <c r="AHZ839" s="64"/>
      <c r="AIA839" s="64"/>
      <c r="AIB839" s="64"/>
      <c r="AIC839" s="64"/>
      <c r="AID839" s="64"/>
      <c r="AIE839" s="64"/>
      <c r="AIF839" s="64"/>
      <c r="AIG839" s="64"/>
      <c r="AIH839" s="64"/>
      <c r="AII839" s="64"/>
      <c r="AIJ839" s="64"/>
      <c r="AIK839" s="64"/>
      <c r="AIL839" s="64"/>
      <c r="AIM839" s="64"/>
      <c r="AIN839" s="64"/>
      <c r="AIO839" s="64"/>
      <c r="AIP839" s="64"/>
      <c r="AIQ839" s="64"/>
      <c r="AIR839" s="64"/>
      <c r="AIS839" s="64"/>
      <c r="AIT839" s="64"/>
      <c r="AIU839" s="64"/>
      <c r="AIV839" s="64"/>
      <c r="AIW839" s="64"/>
      <c r="AIX839" s="64"/>
      <c r="AIY839" s="64"/>
      <c r="AIZ839" s="64"/>
      <c r="AJA839" s="64"/>
      <c r="AJB839" s="64"/>
      <c r="AJC839" s="64"/>
      <c r="AJD839" s="64"/>
      <c r="AJE839" s="64"/>
      <c r="AJF839" s="64"/>
      <c r="AJG839" s="64"/>
      <c r="AJH839" s="64"/>
      <c r="AJI839" s="64"/>
      <c r="AJJ839" s="64"/>
      <c r="AJK839" s="64"/>
      <c r="AJL839" s="64"/>
      <c r="AJM839" s="64"/>
      <c r="AJN839" s="64"/>
      <c r="AJO839" s="64"/>
      <c r="AJP839" s="64"/>
      <c r="AJQ839" s="64"/>
      <c r="AJR839" s="64"/>
      <c r="AJS839" s="64"/>
      <c r="AJT839" s="64"/>
      <c r="AJU839" s="64"/>
      <c r="AJV839" s="64"/>
      <c r="AJW839" s="64"/>
      <c r="AJX839" s="64"/>
      <c r="AJY839" s="64"/>
      <c r="AJZ839" s="64"/>
      <c r="AKA839" s="64"/>
      <c r="AKB839" s="64"/>
      <c r="AKC839" s="64"/>
      <c r="AKD839" s="64"/>
      <c r="AKE839" s="64"/>
      <c r="AKF839" s="64"/>
      <c r="AKG839" s="64"/>
      <c r="AKH839" s="64"/>
      <c r="AKI839" s="64"/>
      <c r="AKJ839" s="64"/>
      <c r="AKK839" s="64"/>
      <c r="AKL839" s="64"/>
      <c r="AKM839" s="64"/>
      <c r="AKN839" s="64"/>
      <c r="AKO839" s="64"/>
      <c r="AKP839" s="64"/>
      <c r="AKQ839" s="64"/>
      <c r="AKR839" s="64"/>
      <c r="AKS839" s="64"/>
      <c r="AKT839" s="64"/>
      <c r="AKU839" s="64"/>
      <c r="AKV839" s="64"/>
      <c r="AKW839" s="64"/>
      <c r="AKX839" s="64"/>
      <c r="AKY839" s="64"/>
      <c r="AKZ839" s="64"/>
      <c r="ALA839" s="64"/>
      <c r="ALB839" s="64"/>
      <c r="ALC839" s="64"/>
      <c r="ALD839" s="64"/>
      <c r="ALE839" s="64"/>
      <c r="ALF839" s="64"/>
      <c r="ALG839" s="64"/>
      <c r="ALH839" s="64"/>
      <c r="ALI839" s="64"/>
      <c r="ALJ839" s="64"/>
      <c r="ALK839" s="64"/>
      <c r="ALL839" s="64"/>
      <c r="ALM839" s="64"/>
      <c r="ALN839" s="64"/>
      <c r="ALO839" s="64"/>
      <c r="ALP839" s="64"/>
      <c r="ALQ839" s="64"/>
      <c r="ALR839" s="64"/>
      <c r="ALS839" s="64"/>
      <c r="ALT839" s="64"/>
      <c r="ALU839" s="64"/>
      <c r="ALV839" s="64"/>
      <c r="ALW839" s="64"/>
      <c r="ALX839" s="64"/>
      <c r="ALY839" s="64"/>
      <c r="ALZ839" s="64"/>
      <c r="AMA839" s="64"/>
      <c r="AMB839" s="64"/>
      <c r="AMC839" s="64"/>
      <c r="AMD839" s="64"/>
      <c r="AME839" s="64"/>
      <c r="AMF839" s="64"/>
      <c r="AMG839" s="64"/>
      <c r="AMH839" s="64"/>
      <c r="AMI839" s="64"/>
      <c r="AMJ839" s="64"/>
      <c r="AML839" s="64"/>
      <c r="AMN839" s="64"/>
      <c r="AMO839" s="64"/>
      <c r="AMP839" s="64"/>
      <c r="AMQ839" s="64"/>
      <c r="AMR839" s="64"/>
      <c r="AMS839" s="64"/>
      <c r="AMT839" s="64"/>
      <c r="AMU839" s="64"/>
      <c r="AMZ839" s="64"/>
      <c r="ANA839" s="64"/>
      <c r="ANB839" s="64"/>
      <c r="ANC839" s="64"/>
      <c r="AND839" s="64"/>
      <c r="ANE839" s="64"/>
      <c r="ANF839" s="64"/>
      <c r="ANG839" s="64"/>
      <c r="ANH839" s="64"/>
      <c r="ANI839" s="64"/>
      <c r="ANJ839" s="64"/>
      <c r="ANK839" s="64"/>
      <c r="ANL839" s="64"/>
      <c r="ANM839" s="64"/>
      <c r="ANN839" s="64"/>
      <c r="ANO839" s="64"/>
      <c r="ANP839" s="64"/>
      <c r="ANQ839" s="64"/>
      <c r="ANR839" s="64"/>
      <c r="ANS839" s="64"/>
      <c r="ANT839" s="64"/>
      <c r="ANU839" s="64"/>
      <c r="ANV839" s="64"/>
      <c r="ANW839" s="64"/>
      <c r="ANX839" s="64"/>
      <c r="ANY839" s="64"/>
      <c r="ANZ839" s="64"/>
      <c r="AOA839" s="64"/>
      <c r="AOB839" s="64"/>
      <c r="AOC839" s="64"/>
      <c r="AOD839" s="64"/>
      <c r="AOE839" s="64"/>
      <c r="AOF839" s="64"/>
      <c r="AOG839" s="64"/>
      <c r="AOH839" s="64"/>
      <c r="AOI839" s="64"/>
      <c r="AOJ839" s="64"/>
      <c r="AOK839" s="64"/>
      <c r="AOL839" s="64"/>
      <c r="AOM839" s="64"/>
      <c r="AON839" s="64"/>
      <c r="AOO839" s="64"/>
      <c r="AOP839" s="64"/>
      <c r="AOQ839" s="64"/>
      <c r="AOR839" s="64"/>
      <c r="AOS839" s="64"/>
      <c r="AOT839" s="64"/>
      <c r="AOU839" s="64"/>
      <c r="AOV839" s="64"/>
      <c r="AOW839" s="64"/>
      <c r="AOX839" s="64"/>
      <c r="AOY839" s="64"/>
      <c r="AOZ839" s="64"/>
      <c r="APA839" s="64"/>
      <c r="APB839" s="64"/>
      <c r="APC839" s="64"/>
      <c r="APD839" s="64"/>
      <c r="APE839" s="64"/>
      <c r="APF839" s="64"/>
      <c r="APG839" s="64"/>
      <c r="APH839" s="64"/>
      <c r="API839" s="64"/>
      <c r="APJ839" s="64"/>
      <c r="APK839" s="64"/>
      <c r="APL839" s="64"/>
      <c r="APM839" s="64"/>
      <c r="APN839" s="64"/>
      <c r="APO839" s="64"/>
      <c r="APP839" s="64"/>
      <c r="APQ839" s="64"/>
      <c r="APR839" s="64"/>
      <c r="APS839" s="64"/>
      <c r="APT839" s="64"/>
      <c r="APU839" s="64"/>
      <c r="APV839" s="64"/>
      <c r="APW839" s="64"/>
      <c r="APX839" s="64"/>
      <c r="APY839" s="64"/>
      <c r="APZ839" s="64"/>
      <c r="AQA839" s="64"/>
      <c r="AQB839" s="64"/>
      <c r="AQC839" s="64"/>
      <c r="AQD839" s="64"/>
      <c r="AQE839" s="64"/>
      <c r="AQF839" s="64"/>
      <c r="AQG839" s="64"/>
      <c r="AQH839" s="64"/>
      <c r="AQI839" s="64"/>
      <c r="AQJ839" s="64"/>
      <c r="AQK839" s="64"/>
      <c r="AQL839" s="64"/>
      <c r="AQM839" s="64"/>
      <c r="AQN839" s="64"/>
      <c r="AQO839" s="64"/>
      <c r="AQP839" s="64"/>
      <c r="AQQ839" s="64"/>
      <c r="AQR839" s="64"/>
      <c r="AQS839" s="64"/>
      <c r="AQT839" s="64"/>
      <c r="AQU839" s="64"/>
      <c r="AQV839" s="64"/>
      <c r="AQW839" s="64"/>
      <c r="AQX839" s="64"/>
      <c r="AQY839" s="64"/>
      <c r="AQZ839" s="64"/>
      <c r="ARA839" s="64"/>
      <c r="ARB839" s="64"/>
      <c r="ARC839" s="64"/>
      <c r="ARD839" s="64"/>
      <c r="ARE839" s="64"/>
      <c r="ARF839" s="64"/>
      <c r="ARG839" s="64"/>
      <c r="ARH839" s="64"/>
      <c r="ARI839" s="64"/>
      <c r="ARJ839" s="64"/>
      <c r="ARK839" s="64"/>
      <c r="ARL839" s="64"/>
      <c r="ARM839" s="64"/>
      <c r="ARN839" s="64"/>
      <c r="ARO839" s="64"/>
      <c r="ARP839" s="64"/>
      <c r="ARQ839" s="64"/>
      <c r="ARR839" s="64"/>
      <c r="ARS839" s="64"/>
      <c r="ART839" s="64"/>
      <c r="ARU839" s="64"/>
      <c r="ARV839" s="64"/>
      <c r="ARW839" s="64"/>
      <c r="ARX839" s="64"/>
      <c r="ARY839" s="64"/>
      <c r="ARZ839" s="64"/>
      <c r="ASA839" s="64"/>
      <c r="ASB839" s="64"/>
      <c r="ASC839" s="64"/>
      <c r="ASD839" s="64"/>
      <c r="ASE839" s="64"/>
      <c r="ASF839" s="64"/>
      <c r="ASG839" s="64"/>
      <c r="ASH839" s="64"/>
      <c r="ASI839" s="64"/>
      <c r="ASJ839" s="64"/>
      <c r="ASK839" s="64"/>
      <c r="ASL839" s="64"/>
      <c r="ASM839" s="64"/>
      <c r="ASN839" s="64"/>
      <c r="ASO839" s="64"/>
      <c r="ASP839" s="64"/>
      <c r="ASQ839" s="64"/>
      <c r="ASR839" s="64"/>
      <c r="ASS839" s="64"/>
      <c r="AST839" s="64"/>
      <c r="ASU839" s="64"/>
      <c r="ASV839" s="64"/>
      <c r="ASW839" s="64"/>
      <c r="ASX839" s="64"/>
      <c r="ASY839" s="64"/>
      <c r="ASZ839" s="64"/>
      <c r="ATA839" s="64"/>
      <c r="ATB839" s="64"/>
      <c r="ATC839" s="64"/>
      <c r="ATD839" s="64"/>
      <c r="ATE839" s="64"/>
      <c r="ATF839" s="64"/>
      <c r="ATG839" s="64"/>
      <c r="ATH839" s="64"/>
      <c r="ATI839" s="64"/>
      <c r="ATJ839" s="64"/>
      <c r="ATK839" s="64"/>
      <c r="ATL839" s="64"/>
      <c r="ATM839" s="64"/>
      <c r="ATN839" s="64"/>
      <c r="ATO839" s="64"/>
      <c r="ATP839" s="64"/>
      <c r="ATQ839" s="64"/>
      <c r="ATR839" s="64"/>
      <c r="ATS839" s="64"/>
      <c r="ATT839" s="64"/>
      <c r="ATU839" s="64"/>
      <c r="ATV839" s="64"/>
      <c r="ATW839" s="64"/>
      <c r="ATX839" s="64"/>
      <c r="ATY839" s="64"/>
      <c r="ATZ839" s="64"/>
      <c r="AUA839" s="64"/>
      <c r="AUB839" s="64"/>
      <c r="AUC839" s="64"/>
      <c r="AUD839" s="64"/>
      <c r="AUE839" s="64"/>
      <c r="AUF839" s="64"/>
      <c r="AUG839" s="64"/>
      <c r="AUH839" s="64"/>
      <c r="AUI839" s="64"/>
      <c r="AUJ839" s="64"/>
      <c r="AUK839" s="64"/>
      <c r="AUL839" s="64"/>
      <c r="AUM839" s="64"/>
      <c r="AUN839" s="64"/>
      <c r="AUO839" s="64"/>
      <c r="AUP839" s="64"/>
      <c r="AUQ839" s="64"/>
      <c r="AUR839" s="64"/>
      <c r="AUS839" s="64"/>
      <c r="AUT839" s="64"/>
      <c r="AUU839" s="64"/>
      <c r="AUV839" s="64"/>
      <c r="AUW839" s="64"/>
      <c r="AUX839" s="64"/>
      <c r="AUY839" s="64"/>
      <c r="AUZ839" s="64"/>
      <c r="AVA839" s="64"/>
      <c r="AVB839" s="64"/>
      <c r="AVC839" s="64"/>
      <c r="AVD839" s="64"/>
      <c r="AVE839" s="64"/>
      <c r="AVF839" s="64"/>
      <c r="AVG839" s="64"/>
      <c r="AVH839" s="64"/>
      <c r="AVI839" s="64"/>
      <c r="AVJ839" s="64"/>
      <c r="AVK839" s="64"/>
      <c r="AVL839" s="64"/>
      <c r="AVM839" s="64"/>
      <c r="AVN839" s="64"/>
      <c r="AVO839" s="64"/>
      <c r="AVP839" s="64"/>
      <c r="AVQ839" s="64"/>
      <c r="AVR839" s="64"/>
      <c r="AVS839" s="64"/>
      <c r="AVT839" s="64"/>
      <c r="AVU839" s="64"/>
      <c r="AVV839" s="64"/>
      <c r="AVW839" s="64"/>
      <c r="AVX839" s="64"/>
      <c r="AVY839" s="64"/>
      <c r="AVZ839" s="64"/>
      <c r="AWA839" s="64"/>
      <c r="AWB839" s="64"/>
      <c r="AWC839" s="64"/>
      <c r="AWD839" s="64"/>
      <c r="AWE839" s="64"/>
      <c r="AWF839" s="64"/>
      <c r="AWH839" s="64"/>
      <c r="AWJ839" s="64"/>
      <c r="AWK839" s="64"/>
      <c r="AWL839" s="64"/>
      <c r="AWM839" s="64"/>
      <c r="AWN839" s="64"/>
      <c r="AWO839" s="64"/>
      <c r="AWP839" s="64"/>
      <c r="AWQ839" s="64"/>
      <c r="AWV839" s="64"/>
      <c r="AWW839" s="64"/>
      <c r="AWX839" s="64"/>
      <c r="AWY839" s="64"/>
      <c r="AWZ839" s="64"/>
      <c r="AXA839" s="64"/>
      <c r="AXB839" s="64"/>
      <c r="AXC839" s="64"/>
      <c r="AXD839" s="64"/>
      <c r="AXE839" s="64"/>
      <c r="AXF839" s="64"/>
      <c r="AXG839" s="64"/>
      <c r="AXH839" s="64"/>
      <c r="AXI839" s="64"/>
      <c r="AXJ839" s="64"/>
      <c r="AXK839" s="64"/>
      <c r="AXL839" s="64"/>
      <c r="AXM839" s="64"/>
      <c r="AXN839" s="64"/>
      <c r="AXO839" s="64"/>
      <c r="AXP839" s="64"/>
      <c r="AXQ839" s="64"/>
      <c r="AXR839" s="64"/>
      <c r="AXS839" s="64"/>
      <c r="AXT839" s="64"/>
      <c r="AXU839" s="64"/>
      <c r="AXV839" s="64"/>
      <c r="AXW839" s="64"/>
      <c r="AXX839" s="64"/>
      <c r="AXY839" s="64"/>
      <c r="AXZ839" s="64"/>
      <c r="AYA839" s="64"/>
      <c r="AYB839" s="64"/>
      <c r="AYC839" s="64"/>
      <c r="AYD839" s="64"/>
      <c r="AYE839" s="64"/>
      <c r="AYF839" s="64"/>
      <c r="AYG839" s="64"/>
      <c r="AYH839" s="64"/>
      <c r="AYI839" s="64"/>
      <c r="AYJ839" s="64"/>
      <c r="AYK839" s="64"/>
      <c r="AYL839" s="64"/>
      <c r="AYM839" s="64"/>
      <c r="AYN839" s="64"/>
      <c r="AYO839" s="64"/>
      <c r="AYP839" s="64"/>
      <c r="AYQ839" s="64"/>
      <c r="AYR839" s="64"/>
      <c r="AYS839" s="64"/>
      <c r="AYT839" s="64"/>
      <c r="AYU839" s="64"/>
      <c r="AYV839" s="64"/>
      <c r="AYW839" s="64"/>
      <c r="AYX839" s="64"/>
      <c r="AYY839" s="64"/>
      <c r="AYZ839" s="64"/>
      <c r="AZA839" s="64"/>
      <c r="AZB839" s="64"/>
      <c r="AZC839" s="64"/>
      <c r="AZD839" s="64"/>
      <c r="AZE839" s="64"/>
      <c r="AZF839" s="64"/>
      <c r="AZG839" s="64"/>
      <c r="AZH839" s="64"/>
      <c r="AZI839" s="64"/>
      <c r="AZJ839" s="64"/>
      <c r="AZK839" s="64"/>
      <c r="AZL839" s="64"/>
      <c r="AZM839" s="64"/>
      <c r="AZN839" s="64"/>
      <c r="AZO839" s="64"/>
      <c r="AZP839" s="64"/>
      <c r="AZQ839" s="64"/>
      <c r="AZR839" s="64"/>
      <c r="AZS839" s="64"/>
      <c r="AZT839" s="64"/>
      <c r="AZU839" s="64"/>
      <c r="AZV839" s="64"/>
      <c r="AZW839" s="64"/>
      <c r="AZX839" s="64"/>
      <c r="AZY839" s="64"/>
      <c r="AZZ839" s="64"/>
      <c r="BAA839" s="64"/>
      <c r="BAB839" s="64"/>
      <c r="BAC839" s="64"/>
      <c r="BAD839" s="64"/>
      <c r="BAE839" s="64"/>
      <c r="BAF839" s="64"/>
      <c r="BAG839" s="64"/>
      <c r="BAH839" s="64"/>
      <c r="BAI839" s="64"/>
      <c r="BAJ839" s="64"/>
      <c r="BAK839" s="64"/>
      <c r="BAL839" s="64"/>
      <c r="BAM839" s="64"/>
      <c r="BAN839" s="64"/>
      <c r="BAO839" s="64"/>
      <c r="BAP839" s="64"/>
      <c r="BAQ839" s="64"/>
      <c r="BAR839" s="64"/>
      <c r="BAS839" s="64"/>
      <c r="BAT839" s="64"/>
      <c r="BAU839" s="64"/>
      <c r="BAV839" s="64"/>
      <c r="BAW839" s="64"/>
      <c r="BAX839" s="64"/>
      <c r="BAY839" s="64"/>
      <c r="BAZ839" s="64"/>
      <c r="BBA839" s="64"/>
      <c r="BBB839" s="64"/>
      <c r="BBC839" s="64"/>
      <c r="BBD839" s="64"/>
      <c r="BBE839" s="64"/>
      <c r="BBF839" s="64"/>
      <c r="BBG839" s="64"/>
      <c r="BBH839" s="64"/>
      <c r="BBI839" s="64"/>
      <c r="BBJ839" s="64"/>
      <c r="BBK839" s="64"/>
      <c r="BBL839" s="64"/>
      <c r="BBM839" s="64"/>
      <c r="BBN839" s="64"/>
      <c r="BBO839" s="64"/>
      <c r="BBP839" s="64"/>
      <c r="BBQ839" s="64"/>
      <c r="BBR839" s="64"/>
      <c r="BBS839" s="64"/>
      <c r="BBT839" s="64"/>
      <c r="BBU839" s="64"/>
      <c r="BBV839" s="64"/>
      <c r="BBW839" s="64"/>
      <c r="BBX839" s="64"/>
      <c r="BBY839" s="64"/>
      <c r="BBZ839" s="64"/>
      <c r="BCA839" s="64"/>
      <c r="BCB839" s="64"/>
      <c r="BCC839" s="64"/>
      <c r="BCD839" s="64"/>
      <c r="BCE839" s="64"/>
      <c r="BCF839" s="64"/>
      <c r="BCG839" s="64"/>
      <c r="BCH839" s="64"/>
      <c r="BCI839" s="64"/>
      <c r="BCJ839" s="64"/>
      <c r="BCK839" s="64"/>
      <c r="BCL839" s="64"/>
      <c r="BCM839" s="64"/>
      <c r="BCN839" s="64"/>
      <c r="BCO839" s="64"/>
      <c r="BCP839" s="64"/>
      <c r="BCQ839" s="64"/>
      <c r="BCR839" s="64"/>
      <c r="BCS839" s="64"/>
      <c r="BCT839" s="64"/>
      <c r="BCU839" s="64"/>
      <c r="BCV839" s="64"/>
      <c r="BCW839" s="64"/>
      <c r="BCX839" s="64"/>
      <c r="BCY839" s="64"/>
      <c r="BCZ839" s="64"/>
      <c r="BDA839" s="64"/>
      <c r="BDB839" s="64"/>
      <c r="BDC839" s="64"/>
      <c r="BDD839" s="64"/>
      <c r="BDE839" s="64"/>
      <c r="BDF839" s="64"/>
      <c r="BDG839" s="64"/>
      <c r="BDH839" s="64"/>
      <c r="BDI839" s="64"/>
      <c r="BDJ839" s="64"/>
      <c r="BDK839" s="64"/>
      <c r="BDL839" s="64"/>
      <c r="BDM839" s="64"/>
      <c r="BDN839" s="64"/>
      <c r="BDO839" s="64"/>
      <c r="BDP839" s="64"/>
      <c r="BDQ839" s="64"/>
      <c r="BDR839" s="64"/>
      <c r="BDS839" s="64"/>
      <c r="BDT839" s="64"/>
      <c r="BDU839" s="64"/>
      <c r="BDV839" s="64"/>
      <c r="BDW839" s="64"/>
      <c r="BDX839" s="64"/>
      <c r="BDY839" s="64"/>
      <c r="BDZ839" s="64"/>
      <c r="BEA839" s="64"/>
      <c r="BEB839" s="64"/>
      <c r="BEC839" s="64"/>
      <c r="BED839" s="64"/>
      <c r="BEE839" s="64"/>
      <c r="BEF839" s="64"/>
      <c r="BEG839" s="64"/>
      <c r="BEH839" s="64"/>
      <c r="BEI839" s="64"/>
      <c r="BEJ839" s="64"/>
      <c r="BEK839" s="64"/>
      <c r="BEL839" s="64"/>
      <c r="BEM839" s="64"/>
      <c r="BEN839" s="64"/>
      <c r="BEO839" s="64"/>
      <c r="BEP839" s="64"/>
      <c r="BEQ839" s="64"/>
      <c r="BER839" s="64"/>
      <c r="BES839" s="64"/>
      <c r="BET839" s="64"/>
      <c r="BEU839" s="64"/>
      <c r="BEV839" s="64"/>
      <c r="BEW839" s="64"/>
      <c r="BEX839" s="64"/>
      <c r="BEY839" s="64"/>
      <c r="BEZ839" s="64"/>
      <c r="BFA839" s="64"/>
      <c r="BFB839" s="64"/>
      <c r="BFC839" s="64"/>
      <c r="BFD839" s="64"/>
      <c r="BFE839" s="64"/>
      <c r="BFF839" s="64"/>
      <c r="BFG839" s="64"/>
      <c r="BFH839" s="64"/>
      <c r="BFI839" s="64"/>
      <c r="BFJ839" s="64"/>
      <c r="BFK839" s="64"/>
      <c r="BFL839" s="64"/>
      <c r="BFM839" s="64"/>
      <c r="BFN839" s="64"/>
      <c r="BFO839" s="64"/>
      <c r="BFP839" s="64"/>
      <c r="BFQ839" s="64"/>
      <c r="BFR839" s="64"/>
      <c r="BFS839" s="64"/>
      <c r="BFT839" s="64"/>
      <c r="BFU839" s="64"/>
      <c r="BFV839" s="64"/>
      <c r="BFW839" s="64"/>
      <c r="BFX839" s="64"/>
      <c r="BFY839" s="64"/>
      <c r="BFZ839" s="64"/>
      <c r="BGA839" s="64"/>
      <c r="BGB839" s="64"/>
      <c r="BGD839" s="64"/>
      <c r="BGF839" s="64"/>
      <c r="BGG839" s="64"/>
      <c r="BGH839" s="64"/>
      <c r="BGI839" s="64"/>
      <c r="BGJ839" s="64"/>
      <c r="BGK839" s="64"/>
      <c r="BGL839" s="64"/>
      <c r="BGM839" s="64"/>
      <c r="BGR839" s="64"/>
      <c r="BGS839" s="64"/>
      <c r="BGT839" s="64"/>
      <c r="BGU839" s="64"/>
      <c r="BGV839" s="64"/>
      <c r="BGW839" s="64"/>
      <c r="BGX839" s="64"/>
      <c r="BGY839" s="64"/>
      <c r="BGZ839" s="64"/>
      <c r="BHA839" s="64"/>
      <c r="BHB839" s="64"/>
      <c r="BHC839" s="64"/>
      <c r="BHD839" s="64"/>
      <c r="BHE839" s="64"/>
      <c r="BHF839" s="64"/>
      <c r="BHG839" s="64"/>
      <c r="BHH839" s="64"/>
      <c r="BHI839" s="64"/>
      <c r="BHJ839" s="64"/>
      <c r="BHK839" s="64"/>
      <c r="BHL839" s="64"/>
      <c r="BHM839" s="64"/>
      <c r="BHN839" s="64"/>
      <c r="BHO839" s="64"/>
      <c r="BHP839" s="64"/>
      <c r="BHQ839" s="64"/>
      <c r="BHR839" s="64"/>
      <c r="BHS839" s="64"/>
      <c r="BHT839" s="64"/>
      <c r="BHU839" s="64"/>
      <c r="BHV839" s="64"/>
      <c r="BHW839" s="64"/>
      <c r="BHX839" s="64"/>
      <c r="BHY839" s="64"/>
      <c r="BHZ839" s="64"/>
      <c r="BIA839" s="64"/>
      <c r="BIB839" s="64"/>
      <c r="BIC839" s="64"/>
      <c r="BID839" s="64"/>
      <c r="BIE839" s="64"/>
      <c r="BIF839" s="64"/>
      <c r="BIG839" s="64"/>
      <c r="BIH839" s="64"/>
      <c r="BII839" s="64"/>
      <c r="BIJ839" s="64"/>
      <c r="BIK839" s="64"/>
      <c r="BIL839" s="64"/>
      <c r="BIM839" s="64"/>
      <c r="BIN839" s="64"/>
      <c r="BIO839" s="64"/>
      <c r="BIP839" s="64"/>
      <c r="BIQ839" s="64"/>
      <c r="BIR839" s="64"/>
      <c r="BIS839" s="64"/>
      <c r="BIT839" s="64"/>
      <c r="BIU839" s="64"/>
      <c r="BIV839" s="64"/>
      <c r="BIW839" s="64"/>
      <c r="BIX839" s="64"/>
      <c r="BIY839" s="64"/>
      <c r="BIZ839" s="64"/>
      <c r="BJA839" s="64"/>
      <c r="BJB839" s="64"/>
      <c r="BJC839" s="64"/>
      <c r="BJD839" s="64"/>
      <c r="BJE839" s="64"/>
      <c r="BJF839" s="64"/>
      <c r="BJG839" s="64"/>
      <c r="BJH839" s="64"/>
      <c r="BJI839" s="64"/>
      <c r="BJJ839" s="64"/>
      <c r="BJK839" s="64"/>
      <c r="BJL839" s="64"/>
      <c r="BJM839" s="64"/>
      <c r="BJN839" s="64"/>
      <c r="BJO839" s="64"/>
      <c r="BJP839" s="64"/>
      <c r="BJQ839" s="64"/>
      <c r="BJR839" s="64"/>
      <c r="BJS839" s="64"/>
      <c r="BJT839" s="64"/>
      <c r="BJU839" s="64"/>
      <c r="BJV839" s="64"/>
      <c r="BJW839" s="64"/>
      <c r="BJX839" s="64"/>
      <c r="BJY839" s="64"/>
      <c r="BJZ839" s="64"/>
      <c r="BKA839" s="64"/>
      <c r="BKB839" s="64"/>
      <c r="BKC839" s="64"/>
      <c r="BKD839" s="64"/>
      <c r="BKE839" s="64"/>
      <c r="BKF839" s="64"/>
      <c r="BKG839" s="64"/>
      <c r="BKH839" s="64"/>
      <c r="BKI839" s="64"/>
      <c r="BKJ839" s="64"/>
      <c r="BKK839" s="64"/>
      <c r="BKL839" s="64"/>
      <c r="BKM839" s="64"/>
      <c r="BKN839" s="64"/>
      <c r="BKO839" s="64"/>
      <c r="BKP839" s="64"/>
      <c r="BKQ839" s="64"/>
      <c r="BKR839" s="64"/>
      <c r="BKS839" s="64"/>
      <c r="BKT839" s="64"/>
      <c r="BKU839" s="64"/>
      <c r="BKV839" s="64"/>
      <c r="BKW839" s="64"/>
      <c r="BKX839" s="64"/>
      <c r="BKY839" s="64"/>
      <c r="BKZ839" s="64"/>
      <c r="BLA839" s="64"/>
      <c r="BLB839" s="64"/>
      <c r="BLC839" s="64"/>
      <c r="BLD839" s="64"/>
      <c r="BLE839" s="64"/>
      <c r="BLF839" s="64"/>
      <c r="BLG839" s="64"/>
      <c r="BLH839" s="64"/>
      <c r="BLI839" s="64"/>
      <c r="BLJ839" s="64"/>
      <c r="BLK839" s="64"/>
      <c r="BLL839" s="64"/>
      <c r="BLM839" s="64"/>
      <c r="BLN839" s="64"/>
      <c r="BLO839" s="64"/>
      <c r="BLP839" s="64"/>
      <c r="BLQ839" s="64"/>
      <c r="BLR839" s="64"/>
      <c r="BLS839" s="64"/>
      <c r="BLT839" s="64"/>
      <c r="BLU839" s="64"/>
      <c r="BLV839" s="64"/>
      <c r="BLW839" s="64"/>
      <c r="BLX839" s="64"/>
      <c r="BLY839" s="64"/>
      <c r="BLZ839" s="64"/>
      <c r="BMA839" s="64"/>
      <c r="BMB839" s="64"/>
      <c r="BMC839" s="64"/>
      <c r="BMD839" s="64"/>
      <c r="BME839" s="64"/>
      <c r="BMF839" s="64"/>
      <c r="BMG839" s="64"/>
      <c r="BMH839" s="64"/>
      <c r="BMI839" s="64"/>
      <c r="BMJ839" s="64"/>
      <c r="BMK839" s="64"/>
      <c r="BML839" s="64"/>
      <c r="BMM839" s="64"/>
      <c r="BMN839" s="64"/>
      <c r="BMO839" s="64"/>
      <c r="BMP839" s="64"/>
      <c r="BMQ839" s="64"/>
      <c r="BMR839" s="64"/>
      <c r="BMS839" s="64"/>
      <c r="BMT839" s="64"/>
      <c r="BMU839" s="64"/>
      <c r="BMV839" s="64"/>
      <c r="BMW839" s="64"/>
      <c r="BMX839" s="64"/>
      <c r="BMY839" s="64"/>
      <c r="BMZ839" s="64"/>
      <c r="BNA839" s="64"/>
      <c r="BNB839" s="64"/>
      <c r="BNC839" s="64"/>
      <c r="BND839" s="64"/>
      <c r="BNE839" s="64"/>
      <c r="BNF839" s="64"/>
      <c r="BNG839" s="64"/>
      <c r="BNH839" s="64"/>
      <c r="BNI839" s="64"/>
      <c r="BNJ839" s="64"/>
      <c r="BNK839" s="64"/>
      <c r="BNL839" s="64"/>
      <c r="BNM839" s="64"/>
      <c r="BNN839" s="64"/>
      <c r="BNO839" s="64"/>
      <c r="BNP839" s="64"/>
      <c r="BNQ839" s="64"/>
      <c r="BNR839" s="64"/>
      <c r="BNS839" s="64"/>
      <c r="BNT839" s="64"/>
      <c r="BNU839" s="64"/>
      <c r="BNV839" s="64"/>
      <c r="BNW839" s="64"/>
      <c r="BNX839" s="64"/>
      <c r="BNY839" s="64"/>
      <c r="BNZ839" s="64"/>
      <c r="BOA839" s="64"/>
      <c r="BOB839" s="64"/>
      <c r="BOC839" s="64"/>
      <c r="BOD839" s="64"/>
      <c r="BOE839" s="64"/>
      <c r="BOF839" s="64"/>
      <c r="BOG839" s="64"/>
      <c r="BOH839" s="64"/>
      <c r="BOI839" s="64"/>
      <c r="BOJ839" s="64"/>
      <c r="BOK839" s="64"/>
      <c r="BOL839" s="64"/>
      <c r="BOM839" s="64"/>
      <c r="BON839" s="64"/>
      <c r="BOO839" s="64"/>
      <c r="BOP839" s="64"/>
      <c r="BOQ839" s="64"/>
      <c r="BOR839" s="64"/>
      <c r="BOS839" s="64"/>
      <c r="BOT839" s="64"/>
      <c r="BOU839" s="64"/>
      <c r="BOV839" s="64"/>
      <c r="BOW839" s="64"/>
      <c r="BOX839" s="64"/>
      <c r="BOY839" s="64"/>
      <c r="BOZ839" s="64"/>
      <c r="BPA839" s="64"/>
      <c r="BPB839" s="64"/>
      <c r="BPC839" s="64"/>
      <c r="BPD839" s="64"/>
      <c r="BPE839" s="64"/>
      <c r="BPF839" s="64"/>
      <c r="BPG839" s="64"/>
      <c r="BPH839" s="64"/>
      <c r="BPI839" s="64"/>
      <c r="BPJ839" s="64"/>
      <c r="BPK839" s="64"/>
      <c r="BPL839" s="64"/>
      <c r="BPM839" s="64"/>
      <c r="BPN839" s="64"/>
      <c r="BPO839" s="64"/>
      <c r="BPP839" s="64"/>
      <c r="BPQ839" s="64"/>
      <c r="BPR839" s="64"/>
      <c r="BPS839" s="64"/>
      <c r="BPT839" s="64"/>
      <c r="BPU839" s="64"/>
      <c r="BPV839" s="64"/>
      <c r="BPW839" s="64"/>
      <c r="BPX839" s="64"/>
      <c r="BPZ839" s="64"/>
      <c r="BQB839" s="64"/>
      <c r="BQC839" s="64"/>
      <c r="BQD839" s="64"/>
      <c r="BQE839" s="64"/>
      <c r="BQF839" s="64"/>
      <c r="BQG839" s="64"/>
      <c r="BQH839" s="64"/>
      <c r="BQI839" s="64"/>
      <c r="BQN839" s="64"/>
      <c r="BQO839" s="64"/>
      <c r="BQP839" s="64"/>
      <c r="BQQ839" s="64"/>
      <c r="BQR839" s="64"/>
      <c r="BQS839" s="64"/>
      <c r="BQT839" s="64"/>
      <c r="BQU839" s="64"/>
      <c r="BQV839" s="64"/>
      <c r="BQW839" s="64"/>
      <c r="BQX839" s="64"/>
      <c r="BQY839" s="64"/>
      <c r="BQZ839" s="64"/>
      <c r="BRA839" s="64"/>
      <c r="BRB839" s="64"/>
      <c r="BRC839" s="64"/>
      <c r="BRD839" s="64"/>
      <c r="BRE839" s="64"/>
      <c r="BRF839" s="64"/>
      <c r="BRG839" s="64"/>
      <c r="BRH839" s="64"/>
      <c r="BRI839" s="64"/>
      <c r="BRJ839" s="64"/>
      <c r="BRK839" s="64"/>
      <c r="BRL839" s="64"/>
      <c r="BRM839" s="64"/>
      <c r="BRN839" s="64"/>
      <c r="BRO839" s="64"/>
      <c r="BRP839" s="64"/>
      <c r="BRQ839" s="64"/>
      <c r="BRR839" s="64"/>
      <c r="BRS839" s="64"/>
      <c r="BRT839" s="64"/>
      <c r="BRU839" s="64"/>
      <c r="BRV839" s="64"/>
      <c r="BRW839" s="64"/>
      <c r="BRX839" s="64"/>
      <c r="BRY839" s="64"/>
      <c r="BRZ839" s="64"/>
      <c r="BSA839" s="64"/>
      <c r="BSB839" s="64"/>
      <c r="BSC839" s="64"/>
      <c r="BSD839" s="64"/>
      <c r="BSE839" s="64"/>
      <c r="BSF839" s="64"/>
      <c r="BSG839" s="64"/>
      <c r="BSH839" s="64"/>
      <c r="BSI839" s="64"/>
      <c r="BSJ839" s="64"/>
      <c r="BSK839" s="64"/>
      <c r="BSL839" s="64"/>
      <c r="BSM839" s="64"/>
      <c r="BSN839" s="64"/>
      <c r="BSO839" s="64"/>
      <c r="BSP839" s="64"/>
      <c r="BSQ839" s="64"/>
      <c r="BSR839" s="64"/>
      <c r="BSS839" s="64"/>
      <c r="BST839" s="64"/>
      <c r="BSU839" s="64"/>
      <c r="BSV839" s="64"/>
      <c r="BSW839" s="64"/>
      <c r="BSX839" s="64"/>
      <c r="BSY839" s="64"/>
      <c r="BSZ839" s="64"/>
      <c r="BTA839" s="64"/>
      <c r="BTB839" s="64"/>
      <c r="BTC839" s="64"/>
      <c r="BTD839" s="64"/>
      <c r="BTE839" s="64"/>
      <c r="BTF839" s="64"/>
      <c r="BTG839" s="64"/>
      <c r="BTH839" s="64"/>
      <c r="BTI839" s="64"/>
      <c r="BTJ839" s="64"/>
      <c r="BTK839" s="64"/>
      <c r="BTL839" s="64"/>
      <c r="BTM839" s="64"/>
      <c r="BTN839" s="64"/>
      <c r="BTO839" s="64"/>
      <c r="BTP839" s="64"/>
      <c r="BTQ839" s="64"/>
      <c r="BTR839" s="64"/>
      <c r="BTS839" s="64"/>
      <c r="BTT839" s="64"/>
      <c r="BTU839" s="64"/>
      <c r="BTV839" s="64"/>
      <c r="BTW839" s="64"/>
      <c r="BTX839" s="64"/>
      <c r="BTY839" s="64"/>
      <c r="BTZ839" s="64"/>
      <c r="BUA839" s="64"/>
      <c r="BUB839" s="64"/>
      <c r="BUC839" s="64"/>
      <c r="BUD839" s="64"/>
      <c r="BUE839" s="64"/>
      <c r="BUF839" s="64"/>
      <c r="BUG839" s="64"/>
      <c r="BUH839" s="64"/>
      <c r="BUI839" s="64"/>
      <c r="BUJ839" s="64"/>
      <c r="BUK839" s="64"/>
      <c r="BUL839" s="64"/>
      <c r="BUM839" s="64"/>
      <c r="BUN839" s="64"/>
      <c r="BUO839" s="64"/>
      <c r="BUP839" s="64"/>
      <c r="BUQ839" s="64"/>
      <c r="BUR839" s="64"/>
      <c r="BUS839" s="64"/>
      <c r="BUT839" s="64"/>
      <c r="BUU839" s="64"/>
      <c r="BUV839" s="64"/>
      <c r="BUW839" s="64"/>
      <c r="BUX839" s="64"/>
      <c r="BUY839" s="64"/>
      <c r="BUZ839" s="64"/>
      <c r="BVA839" s="64"/>
      <c r="BVB839" s="64"/>
      <c r="BVC839" s="64"/>
      <c r="BVD839" s="64"/>
      <c r="BVE839" s="64"/>
      <c r="BVF839" s="64"/>
      <c r="BVG839" s="64"/>
      <c r="BVH839" s="64"/>
      <c r="BVI839" s="64"/>
      <c r="BVJ839" s="64"/>
      <c r="BVK839" s="64"/>
      <c r="BVL839" s="64"/>
      <c r="BVM839" s="64"/>
      <c r="BVN839" s="64"/>
      <c r="BVO839" s="64"/>
      <c r="BVP839" s="64"/>
      <c r="BVQ839" s="64"/>
      <c r="BVR839" s="64"/>
      <c r="BVS839" s="64"/>
      <c r="BVT839" s="64"/>
      <c r="BVU839" s="64"/>
      <c r="BVV839" s="64"/>
      <c r="BVW839" s="64"/>
      <c r="BVX839" s="64"/>
      <c r="BVY839" s="64"/>
      <c r="BVZ839" s="64"/>
      <c r="BWA839" s="64"/>
      <c r="BWB839" s="64"/>
      <c r="BWC839" s="64"/>
      <c r="BWD839" s="64"/>
      <c r="BWE839" s="64"/>
      <c r="BWF839" s="64"/>
      <c r="BWG839" s="64"/>
      <c r="BWH839" s="64"/>
      <c r="BWI839" s="64"/>
      <c r="BWJ839" s="64"/>
      <c r="BWK839" s="64"/>
      <c r="BWL839" s="64"/>
      <c r="BWM839" s="64"/>
      <c r="BWN839" s="64"/>
      <c r="BWO839" s="64"/>
      <c r="BWP839" s="64"/>
      <c r="BWQ839" s="64"/>
      <c r="BWR839" s="64"/>
      <c r="BWS839" s="64"/>
      <c r="BWT839" s="64"/>
      <c r="BWU839" s="64"/>
      <c r="BWV839" s="64"/>
      <c r="BWW839" s="64"/>
      <c r="BWX839" s="64"/>
      <c r="BWY839" s="64"/>
      <c r="BWZ839" s="64"/>
      <c r="BXA839" s="64"/>
      <c r="BXB839" s="64"/>
      <c r="BXC839" s="64"/>
      <c r="BXD839" s="64"/>
      <c r="BXE839" s="64"/>
      <c r="BXF839" s="64"/>
      <c r="BXG839" s="64"/>
      <c r="BXH839" s="64"/>
      <c r="BXI839" s="64"/>
      <c r="BXJ839" s="64"/>
      <c r="BXK839" s="64"/>
      <c r="BXL839" s="64"/>
      <c r="BXM839" s="64"/>
      <c r="BXN839" s="64"/>
      <c r="BXO839" s="64"/>
      <c r="BXP839" s="64"/>
      <c r="BXQ839" s="64"/>
      <c r="BXR839" s="64"/>
      <c r="BXS839" s="64"/>
      <c r="BXT839" s="64"/>
      <c r="BXU839" s="64"/>
      <c r="BXV839" s="64"/>
      <c r="BXW839" s="64"/>
      <c r="BXX839" s="64"/>
      <c r="BXY839" s="64"/>
      <c r="BXZ839" s="64"/>
      <c r="BYA839" s="64"/>
      <c r="BYB839" s="64"/>
      <c r="BYC839" s="64"/>
      <c r="BYD839" s="64"/>
      <c r="BYE839" s="64"/>
      <c r="BYF839" s="64"/>
      <c r="BYG839" s="64"/>
      <c r="BYH839" s="64"/>
      <c r="BYI839" s="64"/>
      <c r="BYJ839" s="64"/>
      <c r="BYK839" s="64"/>
      <c r="BYL839" s="64"/>
      <c r="BYM839" s="64"/>
      <c r="BYN839" s="64"/>
      <c r="BYO839" s="64"/>
      <c r="BYP839" s="64"/>
      <c r="BYQ839" s="64"/>
      <c r="BYR839" s="64"/>
      <c r="BYS839" s="64"/>
      <c r="BYT839" s="64"/>
      <c r="BYU839" s="64"/>
      <c r="BYV839" s="64"/>
      <c r="BYW839" s="64"/>
      <c r="BYX839" s="64"/>
      <c r="BYY839" s="64"/>
      <c r="BYZ839" s="64"/>
      <c r="BZA839" s="64"/>
      <c r="BZB839" s="64"/>
      <c r="BZC839" s="64"/>
      <c r="BZD839" s="64"/>
      <c r="BZE839" s="64"/>
      <c r="BZF839" s="64"/>
      <c r="BZG839" s="64"/>
      <c r="BZH839" s="64"/>
      <c r="BZI839" s="64"/>
      <c r="BZJ839" s="64"/>
      <c r="BZK839" s="64"/>
      <c r="BZL839" s="64"/>
      <c r="BZM839" s="64"/>
      <c r="BZN839" s="64"/>
      <c r="BZO839" s="64"/>
      <c r="BZP839" s="64"/>
      <c r="BZQ839" s="64"/>
      <c r="BZR839" s="64"/>
      <c r="BZS839" s="64"/>
      <c r="BZT839" s="64"/>
      <c r="BZV839" s="64"/>
      <c r="BZX839" s="64"/>
      <c r="BZY839" s="64"/>
      <c r="BZZ839" s="64"/>
      <c r="CAA839" s="64"/>
      <c r="CAB839" s="64"/>
      <c r="CAC839" s="64"/>
      <c r="CAD839" s="64"/>
      <c r="CAE839" s="64"/>
      <c r="CAJ839" s="64"/>
      <c r="CAK839" s="64"/>
      <c r="CAL839" s="64"/>
      <c r="CAM839" s="64"/>
      <c r="CAN839" s="64"/>
      <c r="CAO839" s="64"/>
      <c r="CAP839" s="64"/>
      <c r="CAQ839" s="64"/>
      <c r="CAR839" s="64"/>
      <c r="CAS839" s="64"/>
      <c r="CAT839" s="64"/>
      <c r="CAU839" s="64"/>
      <c r="CAV839" s="64"/>
      <c r="CAW839" s="64"/>
      <c r="CAX839" s="64"/>
      <c r="CAY839" s="64"/>
      <c r="CAZ839" s="64"/>
      <c r="CBA839" s="64"/>
      <c r="CBB839" s="64"/>
      <c r="CBC839" s="64"/>
      <c r="CBD839" s="64"/>
      <c r="CBE839" s="64"/>
      <c r="CBF839" s="64"/>
      <c r="CBG839" s="64"/>
      <c r="CBH839" s="64"/>
      <c r="CBI839" s="64"/>
      <c r="CBJ839" s="64"/>
      <c r="CBK839" s="64"/>
      <c r="CBL839" s="64"/>
      <c r="CBM839" s="64"/>
      <c r="CBN839" s="64"/>
      <c r="CBO839" s="64"/>
      <c r="CBP839" s="64"/>
      <c r="CBQ839" s="64"/>
      <c r="CBR839" s="64"/>
      <c r="CBS839" s="64"/>
      <c r="CBT839" s="64"/>
      <c r="CBU839" s="64"/>
      <c r="CBV839" s="64"/>
      <c r="CBW839" s="64"/>
      <c r="CBX839" s="64"/>
      <c r="CBY839" s="64"/>
      <c r="CBZ839" s="64"/>
      <c r="CCA839" s="64"/>
      <c r="CCB839" s="64"/>
      <c r="CCC839" s="64"/>
      <c r="CCD839" s="64"/>
      <c r="CCE839" s="64"/>
      <c r="CCF839" s="64"/>
      <c r="CCG839" s="64"/>
      <c r="CCH839" s="64"/>
      <c r="CCI839" s="64"/>
      <c r="CCJ839" s="64"/>
      <c r="CCK839" s="64"/>
      <c r="CCL839" s="64"/>
      <c r="CCM839" s="64"/>
      <c r="CCN839" s="64"/>
      <c r="CCO839" s="64"/>
      <c r="CCP839" s="64"/>
      <c r="CCQ839" s="64"/>
      <c r="CCR839" s="64"/>
      <c r="CCS839" s="64"/>
      <c r="CCT839" s="64"/>
      <c r="CCU839" s="64"/>
      <c r="CCV839" s="64"/>
      <c r="CCW839" s="64"/>
      <c r="CCX839" s="64"/>
      <c r="CCY839" s="64"/>
      <c r="CCZ839" s="64"/>
      <c r="CDA839" s="64"/>
      <c r="CDB839" s="64"/>
      <c r="CDC839" s="64"/>
      <c r="CDD839" s="64"/>
      <c r="CDE839" s="64"/>
      <c r="CDF839" s="64"/>
      <c r="CDG839" s="64"/>
      <c r="CDH839" s="64"/>
      <c r="CDI839" s="64"/>
      <c r="CDJ839" s="64"/>
      <c r="CDK839" s="64"/>
      <c r="CDL839" s="64"/>
      <c r="CDM839" s="64"/>
      <c r="CDN839" s="64"/>
      <c r="CDO839" s="64"/>
      <c r="CDP839" s="64"/>
      <c r="CDQ839" s="64"/>
      <c r="CDR839" s="64"/>
      <c r="CDS839" s="64"/>
      <c r="CDT839" s="64"/>
      <c r="CDU839" s="64"/>
      <c r="CDV839" s="64"/>
      <c r="CDW839" s="64"/>
      <c r="CDX839" s="64"/>
      <c r="CDY839" s="64"/>
      <c r="CDZ839" s="64"/>
      <c r="CEA839" s="64"/>
      <c r="CEB839" s="64"/>
      <c r="CEC839" s="64"/>
      <c r="CED839" s="64"/>
      <c r="CEE839" s="64"/>
      <c r="CEF839" s="64"/>
      <c r="CEG839" s="64"/>
      <c r="CEH839" s="64"/>
      <c r="CEI839" s="64"/>
      <c r="CEJ839" s="64"/>
      <c r="CEK839" s="64"/>
      <c r="CEL839" s="64"/>
      <c r="CEM839" s="64"/>
      <c r="CEN839" s="64"/>
      <c r="CEO839" s="64"/>
      <c r="CEP839" s="64"/>
      <c r="CEQ839" s="64"/>
      <c r="CER839" s="64"/>
      <c r="CES839" s="64"/>
      <c r="CET839" s="64"/>
      <c r="CEU839" s="64"/>
      <c r="CEV839" s="64"/>
      <c r="CEW839" s="64"/>
      <c r="CEX839" s="64"/>
      <c r="CEY839" s="64"/>
      <c r="CEZ839" s="64"/>
      <c r="CFA839" s="64"/>
      <c r="CFB839" s="64"/>
      <c r="CFC839" s="64"/>
      <c r="CFD839" s="64"/>
      <c r="CFE839" s="64"/>
      <c r="CFF839" s="64"/>
      <c r="CFG839" s="64"/>
      <c r="CFH839" s="64"/>
      <c r="CFI839" s="64"/>
      <c r="CFJ839" s="64"/>
      <c r="CFK839" s="64"/>
      <c r="CFL839" s="64"/>
      <c r="CFM839" s="64"/>
      <c r="CFN839" s="64"/>
      <c r="CFO839" s="64"/>
      <c r="CFP839" s="64"/>
      <c r="CFQ839" s="64"/>
      <c r="CFR839" s="64"/>
      <c r="CFS839" s="64"/>
      <c r="CFT839" s="64"/>
      <c r="CFU839" s="64"/>
      <c r="CFV839" s="64"/>
      <c r="CFW839" s="64"/>
      <c r="CFX839" s="64"/>
      <c r="CFY839" s="64"/>
      <c r="CFZ839" s="64"/>
      <c r="CGA839" s="64"/>
      <c r="CGB839" s="64"/>
      <c r="CGC839" s="64"/>
      <c r="CGD839" s="64"/>
      <c r="CGE839" s="64"/>
      <c r="CGF839" s="64"/>
      <c r="CGG839" s="64"/>
      <c r="CGH839" s="64"/>
      <c r="CGI839" s="64"/>
      <c r="CGJ839" s="64"/>
      <c r="CGK839" s="64"/>
      <c r="CGL839" s="64"/>
      <c r="CGM839" s="64"/>
      <c r="CGN839" s="64"/>
      <c r="CGO839" s="64"/>
      <c r="CGP839" s="64"/>
      <c r="CGQ839" s="64"/>
      <c r="CGR839" s="64"/>
      <c r="CGS839" s="64"/>
      <c r="CGT839" s="64"/>
      <c r="CGU839" s="64"/>
      <c r="CGV839" s="64"/>
      <c r="CGW839" s="64"/>
      <c r="CGX839" s="64"/>
      <c r="CGY839" s="64"/>
      <c r="CGZ839" s="64"/>
      <c r="CHA839" s="64"/>
      <c r="CHB839" s="64"/>
      <c r="CHC839" s="64"/>
      <c r="CHD839" s="64"/>
      <c r="CHE839" s="64"/>
      <c r="CHF839" s="64"/>
      <c r="CHG839" s="64"/>
      <c r="CHH839" s="64"/>
      <c r="CHI839" s="64"/>
      <c r="CHJ839" s="64"/>
      <c r="CHK839" s="64"/>
      <c r="CHL839" s="64"/>
      <c r="CHM839" s="64"/>
      <c r="CHN839" s="64"/>
      <c r="CHO839" s="64"/>
      <c r="CHP839" s="64"/>
      <c r="CHQ839" s="64"/>
      <c r="CHR839" s="64"/>
      <c r="CHS839" s="64"/>
      <c r="CHT839" s="64"/>
      <c r="CHU839" s="64"/>
      <c r="CHV839" s="64"/>
      <c r="CHW839" s="64"/>
      <c r="CHX839" s="64"/>
      <c r="CHY839" s="64"/>
      <c r="CHZ839" s="64"/>
      <c r="CIA839" s="64"/>
      <c r="CIB839" s="64"/>
      <c r="CIC839" s="64"/>
      <c r="CID839" s="64"/>
      <c r="CIE839" s="64"/>
      <c r="CIF839" s="64"/>
      <c r="CIG839" s="64"/>
      <c r="CIH839" s="64"/>
      <c r="CII839" s="64"/>
      <c r="CIJ839" s="64"/>
      <c r="CIK839" s="64"/>
      <c r="CIL839" s="64"/>
      <c r="CIM839" s="64"/>
      <c r="CIN839" s="64"/>
      <c r="CIO839" s="64"/>
      <c r="CIP839" s="64"/>
      <c r="CIQ839" s="64"/>
      <c r="CIR839" s="64"/>
      <c r="CIS839" s="64"/>
      <c r="CIT839" s="64"/>
      <c r="CIU839" s="64"/>
      <c r="CIV839" s="64"/>
      <c r="CIW839" s="64"/>
      <c r="CIX839" s="64"/>
      <c r="CIY839" s="64"/>
      <c r="CIZ839" s="64"/>
      <c r="CJA839" s="64"/>
      <c r="CJB839" s="64"/>
      <c r="CJC839" s="64"/>
      <c r="CJD839" s="64"/>
      <c r="CJE839" s="64"/>
      <c r="CJF839" s="64"/>
      <c r="CJG839" s="64"/>
      <c r="CJH839" s="64"/>
      <c r="CJI839" s="64"/>
      <c r="CJJ839" s="64"/>
      <c r="CJK839" s="64"/>
      <c r="CJL839" s="64"/>
      <c r="CJM839" s="64"/>
      <c r="CJN839" s="64"/>
      <c r="CJO839" s="64"/>
      <c r="CJP839" s="64"/>
      <c r="CJR839" s="64"/>
      <c r="CJT839" s="64"/>
      <c r="CJU839" s="64"/>
      <c r="CJV839" s="64"/>
      <c r="CJW839" s="64"/>
      <c r="CJX839" s="64"/>
      <c r="CJY839" s="64"/>
      <c r="CJZ839" s="64"/>
      <c r="CKA839" s="64"/>
      <c r="CKF839" s="64"/>
      <c r="CKG839" s="64"/>
      <c r="CKH839" s="64"/>
      <c r="CKI839" s="64"/>
      <c r="CKJ839" s="64"/>
      <c r="CKK839" s="64"/>
      <c r="CKL839" s="64"/>
      <c r="CKM839" s="64"/>
      <c r="CKN839" s="64"/>
      <c r="CKO839" s="64"/>
      <c r="CKP839" s="64"/>
      <c r="CKQ839" s="64"/>
      <c r="CKR839" s="64"/>
      <c r="CKS839" s="64"/>
      <c r="CKT839" s="64"/>
      <c r="CKU839" s="64"/>
      <c r="CKV839" s="64"/>
      <c r="CKW839" s="64"/>
      <c r="CKX839" s="64"/>
      <c r="CKY839" s="64"/>
      <c r="CKZ839" s="64"/>
      <c r="CLA839" s="64"/>
      <c r="CLB839" s="64"/>
      <c r="CLC839" s="64"/>
      <c r="CLD839" s="64"/>
      <c r="CLE839" s="64"/>
      <c r="CLF839" s="64"/>
      <c r="CLG839" s="64"/>
      <c r="CLH839" s="64"/>
      <c r="CLI839" s="64"/>
      <c r="CLJ839" s="64"/>
      <c r="CLK839" s="64"/>
      <c r="CLL839" s="64"/>
      <c r="CLM839" s="64"/>
      <c r="CLN839" s="64"/>
      <c r="CLO839" s="64"/>
      <c r="CLP839" s="64"/>
      <c r="CLQ839" s="64"/>
      <c r="CLR839" s="64"/>
      <c r="CLS839" s="64"/>
      <c r="CLT839" s="64"/>
      <c r="CLU839" s="64"/>
      <c r="CLV839" s="64"/>
      <c r="CLW839" s="64"/>
      <c r="CLX839" s="64"/>
      <c r="CLY839" s="64"/>
      <c r="CLZ839" s="64"/>
      <c r="CMA839" s="64"/>
      <c r="CMB839" s="64"/>
      <c r="CMC839" s="64"/>
      <c r="CMD839" s="64"/>
      <c r="CME839" s="64"/>
      <c r="CMF839" s="64"/>
      <c r="CMG839" s="64"/>
      <c r="CMH839" s="64"/>
      <c r="CMI839" s="64"/>
      <c r="CMJ839" s="64"/>
      <c r="CMK839" s="64"/>
      <c r="CML839" s="64"/>
      <c r="CMM839" s="64"/>
      <c r="CMN839" s="64"/>
      <c r="CMO839" s="64"/>
      <c r="CMP839" s="64"/>
      <c r="CMQ839" s="64"/>
      <c r="CMR839" s="64"/>
      <c r="CMS839" s="64"/>
      <c r="CMT839" s="64"/>
      <c r="CMU839" s="64"/>
      <c r="CMV839" s="64"/>
      <c r="CMW839" s="64"/>
      <c r="CMX839" s="64"/>
      <c r="CMY839" s="64"/>
      <c r="CMZ839" s="64"/>
      <c r="CNA839" s="64"/>
      <c r="CNB839" s="64"/>
      <c r="CNC839" s="64"/>
      <c r="CND839" s="64"/>
      <c r="CNE839" s="64"/>
      <c r="CNF839" s="64"/>
      <c r="CNG839" s="64"/>
      <c r="CNH839" s="64"/>
      <c r="CNI839" s="64"/>
      <c r="CNJ839" s="64"/>
      <c r="CNK839" s="64"/>
      <c r="CNL839" s="64"/>
      <c r="CNM839" s="64"/>
      <c r="CNN839" s="64"/>
      <c r="CNO839" s="64"/>
      <c r="CNP839" s="64"/>
      <c r="CNQ839" s="64"/>
      <c r="CNR839" s="64"/>
      <c r="CNS839" s="64"/>
      <c r="CNT839" s="64"/>
      <c r="CNU839" s="64"/>
      <c r="CNV839" s="64"/>
      <c r="CNW839" s="64"/>
      <c r="CNX839" s="64"/>
      <c r="CNY839" s="64"/>
      <c r="CNZ839" s="64"/>
      <c r="COA839" s="64"/>
      <c r="COB839" s="64"/>
      <c r="COC839" s="64"/>
      <c r="COD839" s="64"/>
      <c r="COE839" s="64"/>
      <c r="COF839" s="64"/>
      <c r="COG839" s="64"/>
      <c r="COH839" s="64"/>
      <c r="COI839" s="64"/>
      <c r="COJ839" s="64"/>
      <c r="COK839" s="64"/>
      <c r="COL839" s="64"/>
      <c r="COM839" s="64"/>
      <c r="CON839" s="64"/>
      <c r="COO839" s="64"/>
      <c r="COP839" s="64"/>
      <c r="COQ839" s="64"/>
      <c r="COR839" s="64"/>
      <c r="COS839" s="64"/>
      <c r="COT839" s="64"/>
      <c r="COU839" s="64"/>
      <c r="COV839" s="64"/>
      <c r="COW839" s="64"/>
      <c r="COX839" s="64"/>
      <c r="COY839" s="64"/>
      <c r="COZ839" s="64"/>
      <c r="CPA839" s="64"/>
      <c r="CPB839" s="64"/>
      <c r="CPC839" s="64"/>
      <c r="CPD839" s="64"/>
      <c r="CPE839" s="64"/>
      <c r="CPF839" s="64"/>
      <c r="CPG839" s="64"/>
      <c r="CPH839" s="64"/>
      <c r="CPI839" s="64"/>
      <c r="CPJ839" s="64"/>
      <c r="CPK839" s="64"/>
      <c r="CPL839" s="64"/>
      <c r="CPM839" s="64"/>
      <c r="CPN839" s="64"/>
      <c r="CPO839" s="64"/>
      <c r="CPP839" s="64"/>
      <c r="CPQ839" s="64"/>
      <c r="CPR839" s="64"/>
      <c r="CPS839" s="64"/>
      <c r="CPT839" s="64"/>
      <c r="CPU839" s="64"/>
      <c r="CPV839" s="64"/>
      <c r="CPW839" s="64"/>
      <c r="CPX839" s="64"/>
      <c r="CPY839" s="64"/>
      <c r="CPZ839" s="64"/>
      <c r="CQA839" s="64"/>
      <c r="CQB839" s="64"/>
      <c r="CQC839" s="64"/>
      <c r="CQD839" s="64"/>
      <c r="CQE839" s="64"/>
      <c r="CQF839" s="64"/>
      <c r="CQG839" s="64"/>
      <c r="CQH839" s="64"/>
      <c r="CQI839" s="64"/>
      <c r="CQJ839" s="64"/>
      <c r="CQK839" s="64"/>
      <c r="CQL839" s="64"/>
      <c r="CQM839" s="64"/>
      <c r="CQN839" s="64"/>
      <c r="CQO839" s="64"/>
      <c r="CQP839" s="64"/>
      <c r="CQQ839" s="64"/>
      <c r="CQR839" s="64"/>
      <c r="CQS839" s="64"/>
      <c r="CQT839" s="64"/>
      <c r="CQU839" s="64"/>
      <c r="CQV839" s="64"/>
      <c r="CQW839" s="64"/>
      <c r="CQX839" s="64"/>
      <c r="CQY839" s="64"/>
      <c r="CQZ839" s="64"/>
      <c r="CRA839" s="64"/>
      <c r="CRB839" s="64"/>
      <c r="CRC839" s="64"/>
      <c r="CRD839" s="64"/>
      <c r="CRE839" s="64"/>
      <c r="CRF839" s="64"/>
      <c r="CRG839" s="64"/>
      <c r="CRH839" s="64"/>
      <c r="CRI839" s="64"/>
      <c r="CRJ839" s="64"/>
      <c r="CRK839" s="64"/>
      <c r="CRL839" s="64"/>
      <c r="CRM839" s="64"/>
      <c r="CRN839" s="64"/>
      <c r="CRO839" s="64"/>
      <c r="CRP839" s="64"/>
      <c r="CRQ839" s="64"/>
      <c r="CRR839" s="64"/>
      <c r="CRS839" s="64"/>
      <c r="CRT839" s="64"/>
      <c r="CRU839" s="64"/>
      <c r="CRV839" s="64"/>
      <c r="CRW839" s="64"/>
      <c r="CRX839" s="64"/>
      <c r="CRY839" s="64"/>
      <c r="CRZ839" s="64"/>
      <c r="CSA839" s="64"/>
      <c r="CSB839" s="64"/>
      <c r="CSC839" s="64"/>
      <c r="CSD839" s="64"/>
      <c r="CSE839" s="64"/>
      <c r="CSF839" s="64"/>
      <c r="CSG839" s="64"/>
      <c r="CSH839" s="64"/>
      <c r="CSI839" s="64"/>
      <c r="CSJ839" s="64"/>
      <c r="CSK839" s="64"/>
      <c r="CSL839" s="64"/>
      <c r="CSM839" s="64"/>
      <c r="CSN839" s="64"/>
      <c r="CSO839" s="64"/>
      <c r="CSP839" s="64"/>
      <c r="CSQ839" s="64"/>
      <c r="CSR839" s="64"/>
      <c r="CSS839" s="64"/>
      <c r="CST839" s="64"/>
      <c r="CSU839" s="64"/>
      <c r="CSV839" s="64"/>
      <c r="CSW839" s="64"/>
      <c r="CSX839" s="64"/>
      <c r="CSY839" s="64"/>
      <c r="CSZ839" s="64"/>
      <c r="CTA839" s="64"/>
      <c r="CTB839" s="64"/>
      <c r="CTC839" s="64"/>
      <c r="CTD839" s="64"/>
      <c r="CTE839" s="64"/>
      <c r="CTF839" s="64"/>
      <c r="CTG839" s="64"/>
      <c r="CTH839" s="64"/>
      <c r="CTI839" s="64"/>
      <c r="CTJ839" s="64"/>
      <c r="CTK839" s="64"/>
      <c r="CTL839" s="64"/>
      <c r="CTN839" s="64"/>
      <c r="CTP839" s="64"/>
      <c r="CTQ839" s="64"/>
      <c r="CTR839" s="64"/>
      <c r="CTS839" s="64"/>
      <c r="CTT839" s="64"/>
      <c r="CTU839" s="64"/>
      <c r="CTV839" s="64"/>
      <c r="CTW839" s="64"/>
      <c r="CUB839" s="64"/>
      <c r="CUC839" s="64"/>
      <c r="CUD839" s="64"/>
      <c r="CUE839" s="64"/>
      <c r="CUF839" s="64"/>
      <c r="CUG839" s="64"/>
      <c r="CUH839" s="64"/>
      <c r="CUI839" s="64"/>
      <c r="CUJ839" s="64"/>
      <c r="CUK839" s="64"/>
      <c r="CUL839" s="64"/>
      <c r="CUM839" s="64"/>
      <c r="CUN839" s="64"/>
      <c r="CUO839" s="64"/>
      <c r="CUP839" s="64"/>
      <c r="CUQ839" s="64"/>
      <c r="CUR839" s="64"/>
      <c r="CUS839" s="64"/>
      <c r="CUT839" s="64"/>
      <c r="CUU839" s="64"/>
      <c r="CUV839" s="64"/>
      <c r="CUW839" s="64"/>
      <c r="CUX839" s="64"/>
      <c r="CUY839" s="64"/>
      <c r="CUZ839" s="64"/>
      <c r="CVA839" s="64"/>
      <c r="CVB839" s="64"/>
      <c r="CVC839" s="64"/>
      <c r="CVD839" s="64"/>
      <c r="CVE839" s="64"/>
      <c r="CVF839" s="64"/>
      <c r="CVG839" s="64"/>
      <c r="CVH839" s="64"/>
      <c r="CVI839" s="64"/>
      <c r="CVJ839" s="64"/>
      <c r="CVK839" s="64"/>
      <c r="CVL839" s="64"/>
      <c r="CVM839" s="64"/>
      <c r="CVN839" s="64"/>
      <c r="CVO839" s="64"/>
      <c r="CVP839" s="64"/>
      <c r="CVQ839" s="64"/>
      <c r="CVR839" s="64"/>
      <c r="CVS839" s="64"/>
      <c r="CVT839" s="64"/>
      <c r="CVU839" s="64"/>
      <c r="CVV839" s="64"/>
      <c r="CVW839" s="64"/>
      <c r="CVX839" s="64"/>
      <c r="CVY839" s="64"/>
      <c r="CVZ839" s="64"/>
      <c r="CWA839" s="64"/>
      <c r="CWB839" s="64"/>
      <c r="CWC839" s="64"/>
      <c r="CWD839" s="64"/>
      <c r="CWE839" s="64"/>
      <c r="CWF839" s="64"/>
      <c r="CWG839" s="64"/>
      <c r="CWH839" s="64"/>
      <c r="CWI839" s="64"/>
      <c r="CWJ839" s="64"/>
      <c r="CWK839" s="64"/>
      <c r="CWL839" s="64"/>
      <c r="CWM839" s="64"/>
      <c r="CWN839" s="64"/>
      <c r="CWO839" s="64"/>
      <c r="CWP839" s="64"/>
      <c r="CWQ839" s="64"/>
      <c r="CWR839" s="64"/>
      <c r="CWS839" s="64"/>
      <c r="CWT839" s="64"/>
      <c r="CWU839" s="64"/>
      <c r="CWV839" s="64"/>
      <c r="CWW839" s="64"/>
      <c r="CWX839" s="64"/>
      <c r="CWY839" s="64"/>
      <c r="CWZ839" s="64"/>
      <c r="CXA839" s="64"/>
      <c r="CXB839" s="64"/>
      <c r="CXC839" s="64"/>
      <c r="CXD839" s="64"/>
      <c r="CXE839" s="64"/>
      <c r="CXF839" s="64"/>
      <c r="CXG839" s="64"/>
      <c r="CXH839" s="64"/>
      <c r="CXI839" s="64"/>
      <c r="CXJ839" s="64"/>
      <c r="CXK839" s="64"/>
      <c r="CXL839" s="64"/>
      <c r="CXM839" s="64"/>
      <c r="CXN839" s="64"/>
      <c r="CXO839" s="64"/>
      <c r="CXP839" s="64"/>
      <c r="CXQ839" s="64"/>
      <c r="CXR839" s="64"/>
      <c r="CXS839" s="64"/>
      <c r="CXT839" s="64"/>
      <c r="CXU839" s="64"/>
      <c r="CXV839" s="64"/>
      <c r="CXW839" s="64"/>
      <c r="CXX839" s="64"/>
      <c r="CXY839" s="64"/>
      <c r="CXZ839" s="64"/>
      <c r="CYA839" s="64"/>
      <c r="CYB839" s="64"/>
      <c r="CYC839" s="64"/>
      <c r="CYD839" s="64"/>
      <c r="CYE839" s="64"/>
      <c r="CYF839" s="64"/>
      <c r="CYG839" s="64"/>
      <c r="CYH839" s="64"/>
      <c r="CYI839" s="64"/>
      <c r="CYJ839" s="64"/>
      <c r="CYK839" s="64"/>
      <c r="CYL839" s="64"/>
      <c r="CYM839" s="64"/>
      <c r="CYN839" s="64"/>
      <c r="CYO839" s="64"/>
      <c r="CYP839" s="64"/>
      <c r="CYQ839" s="64"/>
      <c r="CYR839" s="64"/>
      <c r="CYS839" s="64"/>
      <c r="CYT839" s="64"/>
      <c r="CYU839" s="64"/>
      <c r="CYV839" s="64"/>
      <c r="CYW839" s="64"/>
      <c r="CYX839" s="64"/>
      <c r="CYY839" s="64"/>
      <c r="CYZ839" s="64"/>
      <c r="CZA839" s="64"/>
      <c r="CZB839" s="64"/>
      <c r="CZC839" s="64"/>
      <c r="CZD839" s="64"/>
      <c r="CZE839" s="64"/>
      <c r="CZF839" s="64"/>
      <c r="CZG839" s="64"/>
      <c r="CZH839" s="64"/>
      <c r="CZI839" s="64"/>
      <c r="CZJ839" s="64"/>
      <c r="CZK839" s="64"/>
      <c r="CZL839" s="64"/>
      <c r="CZM839" s="64"/>
      <c r="CZN839" s="64"/>
      <c r="CZO839" s="64"/>
      <c r="CZP839" s="64"/>
      <c r="CZQ839" s="64"/>
      <c r="CZR839" s="64"/>
      <c r="CZS839" s="64"/>
      <c r="CZT839" s="64"/>
      <c r="CZU839" s="64"/>
      <c r="CZV839" s="64"/>
      <c r="CZW839" s="64"/>
      <c r="CZX839" s="64"/>
      <c r="CZY839" s="64"/>
      <c r="CZZ839" s="64"/>
      <c r="DAA839" s="64"/>
      <c r="DAB839" s="64"/>
      <c r="DAC839" s="64"/>
      <c r="DAD839" s="64"/>
      <c r="DAE839" s="64"/>
      <c r="DAF839" s="64"/>
      <c r="DAG839" s="64"/>
      <c r="DAH839" s="64"/>
      <c r="DAI839" s="64"/>
      <c r="DAJ839" s="64"/>
      <c r="DAK839" s="64"/>
      <c r="DAL839" s="64"/>
      <c r="DAM839" s="64"/>
      <c r="DAN839" s="64"/>
      <c r="DAO839" s="64"/>
      <c r="DAP839" s="64"/>
      <c r="DAQ839" s="64"/>
      <c r="DAR839" s="64"/>
      <c r="DAS839" s="64"/>
      <c r="DAT839" s="64"/>
      <c r="DAU839" s="64"/>
      <c r="DAV839" s="64"/>
      <c r="DAW839" s="64"/>
      <c r="DAX839" s="64"/>
      <c r="DAY839" s="64"/>
      <c r="DAZ839" s="64"/>
      <c r="DBA839" s="64"/>
      <c r="DBB839" s="64"/>
      <c r="DBC839" s="64"/>
      <c r="DBD839" s="64"/>
      <c r="DBE839" s="64"/>
      <c r="DBF839" s="64"/>
      <c r="DBG839" s="64"/>
      <c r="DBH839" s="64"/>
      <c r="DBI839" s="64"/>
      <c r="DBJ839" s="64"/>
      <c r="DBK839" s="64"/>
      <c r="DBL839" s="64"/>
      <c r="DBM839" s="64"/>
      <c r="DBN839" s="64"/>
      <c r="DBO839" s="64"/>
      <c r="DBP839" s="64"/>
      <c r="DBQ839" s="64"/>
      <c r="DBR839" s="64"/>
      <c r="DBS839" s="64"/>
      <c r="DBT839" s="64"/>
      <c r="DBU839" s="64"/>
      <c r="DBV839" s="64"/>
      <c r="DBW839" s="64"/>
      <c r="DBX839" s="64"/>
      <c r="DBY839" s="64"/>
      <c r="DBZ839" s="64"/>
      <c r="DCA839" s="64"/>
      <c r="DCB839" s="64"/>
      <c r="DCC839" s="64"/>
      <c r="DCD839" s="64"/>
      <c r="DCE839" s="64"/>
      <c r="DCF839" s="64"/>
      <c r="DCG839" s="64"/>
      <c r="DCH839" s="64"/>
      <c r="DCI839" s="64"/>
      <c r="DCJ839" s="64"/>
      <c r="DCK839" s="64"/>
      <c r="DCL839" s="64"/>
      <c r="DCM839" s="64"/>
      <c r="DCN839" s="64"/>
      <c r="DCO839" s="64"/>
      <c r="DCP839" s="64"/>
      <c r="DCQ839" s="64"/>
      <c r="DCR839" s="64"/>
      <c r="DCS839" s="64"/>
      <c r="DCT839" s="64"/>
      <c r="DCU839" s="64"/>
      <c r="DCV839" s="64"/>
      <c r="DCW839" s="64"/>
      <c r="DCX839" s="64"/>
      <c r="DCY839" s="64"/>
      <c r="DCZ839" s="64"/>
      <c r="DDA839" s="64"/>
      <c r="DDB839" s="64"/>
      <c r="DDC839" s="64"/>
      <c r="DDD839" s="64"/>
      <c r="DDE839" s="64"/>
      <c r="DDF839" s="64"/>
      <c r="DDG839" s="64"/>
      <c r="DDH839" s="64"/>
      <c r="DDJ839" s="64"/>
      <c r="DDL839" s="64"/>
      <c r="DDM839" s="64"/>
      <c r="DDN839" s="64"/>
      <c r="DDO839" s="64"/>
      <c r="DDP839" s="64"/>
      <c r="DDQ839" s="64"/>
      <c r="DDR839" s="64"/>
      <c r="DDS839" s="64"/>
      <c r="DDX839" s="64"/>
      <c r="DDY839" s="64"/>
      <c r="DDZ839" s="64"/>
      <c r="DEA839" s="64"/>
      <c r="DEB839" s="64"/>
      <c r="DEC839" s="64"/>
      <c r="DED839" s="64"/>
      <c r="DEE839" s="64"/>
      <c r="DEF839" s="64"/>
      <c r="DEG839" s="64"/>
      <c r="DEH839" s="64"/>
      <c r="DEI839" s="64"/>
      <c r="DEJ839" s="64"/>
      <c r="DEK839" s="64"/>
      <c r="DEL839" s="64"/>
      <c r="DEM839" s="64"/>
      <c r="DEN839" s="64"/>
      <c r="DEO839" s="64"/>
      <c r="DEP839" s="64"/>
      <c r="DEQ839" s="64"/>
      <c r="DER839" s="64"/>
      <c r="DES839" s="64"/>
      <c r="DET839" s="64"/>
      <c r="DEU839" s="64"/>
      <c r="DEV839" s="64"/>
      <c r="DEW839" s="64"/>
      <c r="DEX839" s="64"/>
      <c r="DEY839" s="64"/>
      <c r="DEZ839" s="64"/>
      <c r="DFA839" s="64"/>
      <c r="DFB839" s="64"/>
      <c r="DFC839" s="64"/>
      <c r="DFD839" s="64"/>
      <c r="DFE839" s="64"/>
      <c r="DFF839" s="64"/>
      <c r="DFG839" s="64"/>
      <c r="DFH839" s="64"/>
      <c r="DFI839" s="64"/>
      <c r="DFJ839" s="64"/>
      <c r="DFK839" s="64"/>
      <c r="DFL839" s="64"/>
      <c r="DFM839" s="64"/>
      <c r="DFN839" s="64"/>
      <c r="DFO839" s="64"/>
      <c r="DFP839" s="64"/>
      <c r="DFQ839" s="64"/>
      <c r="DFR839" s="64"/>
      <c r="DFS839" s="64"/>
      <c r="DFT839" s="64"/>
      <c r="DFU839" s="64"/>
      <c r="DFV839" s="64"/>
      <c r="DFW839" s="64"/>
      <c r="DFX839" s="64"/>
      <c r="DFY839" s="64"/>
      <c r="DFZ839" s="64"/>
      <c r="DGA839" s="64"/>
      <c r="DGB839" s="64"/>
      <c r="DGC839" s="64"/>
      <c r="DGD839" s="64"/>
      <c r="DGE839" s="64"/>
      <c r="DGF839" s="64"/>
      <c r="DGG839" s="64"/>
      <c r="DGH839" s="64"/>
      <c r="DGI839" s="64"/>
      <c r="DGJ839" s="64"/>
      <c r="DGK839" s="64"/>
      <c r="DGL839" s="64"/>
      <c r="DGM839" s="64"/>
      <c r="DGN839" s="64"/>
      <c r="DGO839" s="64"/>
      <c r="DGP839" s="64"/>
      <c r="DGQ839" s="64"/>
      <c r="DGR839" s="64"/>
      <c r="DGS839" s="64"/>
      <c r="DGT839" s="64"/>
      <c r="DGU839" s="64"/>
      <c r="DGV839" s="64"/>
      <c r="DGW839" s="64"/>
      <c r="DGX839" s="64"/>
      <c r="DGY839" s="64"/>
      <c r="DGZ839" s="64"/>
      <c r="DHA839" s="64"/>
      <c r="DHB839" s="64"/>
      <c r="DHC839" s="64"/>
      <c r="DHD839" s="64"/>
      <c r="DHE839" s="64"/>
      <c r="DHF839" s="64"/>
      <c r="DHG839" s="64"/>
      <c r="DHH839" s="64"/>
      <c r="DHI839" s="64"/>
      <c r="DHJ839" s="64"/>
      <c r="DHK839" s="64"/>
      <c r="DHL839" s="64"/>
      <c r="DHM839" s="64"/>
      <c r="DHN839" s="64"/>
      <c r="DHO839" s="64"/>
      <c r="DHP839" s="64"/>
      <c r="DHQ839" s="64"/>
      <c r="DHR839" s="64"/>
      <c r="DHS839" s="64"/>
      <c r="DHT839" s="64"/>
      <c r="DHU839" s="64"/>
      <c r="DHV839" s="64"/>
      <c r="DHW839" s="64"/>
      <c r="DHX839" s="64"/>
      <c r="DHY839" s="64"/>
      <c r="DHZ839" s="64"/>
      <c r="DIA839" s="64"/>
      <c r="DIB839" s="64"/>
      <c r="DIC839" s="64"/>
      <c r="DID839" s="64"/>
      <c r="DIE839" s="64"/>
      <c r="DIF839" s="64"/>
      <c r="DIG839" s="64"/>
      <c r="DIH839" s="64"/>
      <c r="DII839" s="64"/>
      <c r="DIJ839" s="64"/>
      <c r="DIK839" s="64"/>
      <c r="DIL839" s="64"/>
      <c r="DIM839" s="64"/>
      <c r="DIN839" s="64"/>
      <c r="DIO839" s="64"/>
      <c r="DIP839" s="64"/>
      <c r="DIQ839" s="64"/>
      <c r="DIR839" s="64"/>
      <c r="DIS839" s="64"/>
      <c r="DIT839" s="64"/>
      <c r="DIU839" s="64"/>
      <c r="DIV839" s="64"/>
      <c r="DIW839" s="64"/>
      <c r="DIX839" s="64"/>
      <c r="DIY839" s="64"/>
      <c r="DIZ839" s="64"/>
      <c r="DJA839" s="64"/>
      <c r="DJB839" s="64"/>
      <c r="DJC839" s="64"/>
      <c r="DJD839" s="64"/>
      <c r="DJE839" s="64"/>
      <c r="DJF839" s="64"/>
      <c r="DJG839" s="64"/>
      <c r="DJH839" s="64"/>
      <c r="DJI839" s="64"/>
      <c r="DJJ839" s="64"/>
      <c r="DJK839" s="64"/>
      <c r="DJL839" s="64"/>
      <c r="DJM839" s="64"/>
      <c r="DJN839" s="64"/>
      <c r="DJO839" s="64"/>
      <c r="DJP839" s="64"/>
      <c r="DJQ839" s="64"/>
      <c r="DJR839" s="64"/>
      <c r="DJS839" s="64"/>
      <c r="DJT839" s="64"/>
      <c r="DJU839" s="64"/>
      <c r="DJV839" s="64"/>
      <c r="DJW839" s="64"/>
      <c r="DJX839" s="64"/>
      <c r="DJY839" s="64"/>
      <c r="DJZ839" s="64"/>
      <c r="DKA839" s="64"/>
      <c r="DKB839" s="64"/>
      <c r="DKC839" s="64"/>
      <c r="DKD839" s="64"/>
      <c r="DKE839" s="64"/>
      <c r="DKF839" s="64"/>
      <c r="DKG839" s="64"/>
      <c r="DKH839" s="64"/>
      <c r="DKI839" s="64"/>
      <c r="DKJ839" s="64"/>
      <c r="DKK839" s="64"/>
      <c r="DKL839" s="64"/>
      <c r="DKM839" s="64"/>
      <c r="DKN839" s="64"/>
      <c r="DKO839" s="64"/>
      <c r="DKP839" s="64"/>
      <c r="DKQ839" s="64"/>
      <c r="DKR839" s="64"/>
      <c r="DKS839" s="64"/>
      <c r="DKT839" s="64"/>
      <c r="DKU839" s="64"/>
      <c r="DKV839" s="64"/>
      <c r="DKW839" s="64"/>
      <c r="DKX839" s="64"/>
      <c r="DKY839" s="64"/>
      <c r="DKZ839" s="64"/>
      <c r="DLA839" s="64"/>
      <c r="DLB839" s="64"/>
      <c r="DLC839" s="64"/>
      <c r="DLD839" s="64"/>
      <c r="DLE839" s="64"/>
      <c r="DLF839" s="64"/>
      <c r="DLG839" s="64"/>
      <c r="DLH839" s="64"/>
      <c r="DLI839" s="64"/>
      <c r="DLJ839" s="64"/>
      <c r="DLK839" s="64"/>
      <c r="DLL839" s="64"/>
      <c r="DLM839" s="64"/>
      <c r="DLN839" s="64"/>
      <c r="DLO839" s="64"/>
      <c r="DLP839" s="64"/>
      <c r="DLQ839" s="64"/>
      <c r="DLR839" s="64"/>
      <c r="DLS839" s="64"/>
      <c r="DLT839" s="64"/>
      <c r="DLU839" s="64"/>
      <c r="DLV839" s="64"/>
      <c r="DLW839" s="64"/>
      <c r="DLX839" s="64"/>
      <c r="DLY839" s="64"/>
      <c r="DLZ839" s="64"/>
      <c r="DMA839" s="64"/>
      <c r="DMB839" s="64"/>
      <c r="DMC839" s="64"/>
      <c r="DMD839" s="64"/>
      <c r="DME839" s="64"/>
      <c r="DMF839" s="64"/>
      <c r="DMG839" s="64"/>
      <c r="DMH839" s="64"/>
      <c r="DMI839" s="64"/>
      <c r="DMJ839" s="64"/>
      <c r="DMK839" s="64"/>
      <c r="DML839" s="64"/>
      <c r="DMM839" s="64"/>
      <c r="DMN839" s="64"/>
      <c r="DMO839" s="64"/>
      <c r="DMP839" s="64"/>
      <c r="DMQ839" s="64"/>
      <c r="DMR839" s="64"/>
      <c r="DMS839" s="64"/>
      <c r="DMT839" s="64"/>
      <c r="DMU839" s="64"/>
      <c r="DMV839" s="64"/>
      <c r="DMW839" s="64"/>
      <c r="DMX839" s="64"/>
      <c r="DMY839" s="64"/>
      <c r="DMZ839" s="64"/>
      <c r="DNA839" s="64"/>
      <c r="DNB839" s="64"/>
      <c r="DNC839" s="64"/>
      <c r="DND839" s="64"/>
      <c r="DNF839" s="64"/>
      <c r="DNH839" s="64"/>
      <c r="DNI839" s="64"/>
      <c r="DNJ839" s="64"/>
      <c r="DNK839" s="64"/>
      <c r="DNL839" s="64"/>
      <c r="DNM839" s="64"/>
      <c r="DNN839" s="64"/>
      <c r="DNO839" s="64"/>
      <c r="DNT839" s="64"/>
      <c r="DNU839" s="64"/>
      <c r="DNV839" s="64"/>
      <c r="DNW839" s="64"/>
      <c r="DNX839" s="64"/>
      <c r="DNY839" s="64"/>
      <c r="DNZ839" s="64"/>
      <c r="DOA839" s="64"/>
      <c r="DOB839" s="64"/>
      <c r="DOC839" s="64"/>
      <c r="DOD839" s="64"/>
      <c r="DOE839" s="64"/>
      <c r="DOF839" s="64"/>
      <c r="DOG839" s="64"/>
      <c r="DOH839" s="64"/>
      <c r="DOI839" s="64"/>
      <c r="DOJ839" s="64"/>
      <c r="DOK839" s="64"/>
      <c r="DOL839" s="64"/>
      <c r="DOM839" s="64"/>
      <c r="DON839" s="64"/>
      <c r="DOO839" s="64"/>
      <c r="DOP839" s="64"/>
      <c r="DOQ839" s="64"/>
      <c r="DOR839" s="64"/>
      <c r="DOS839" s="64"/>
      <c r="DOT839" s="64"/>
      <c r="DOU839" s="64"/>
      <c r="DOV839" s="64"/>
      <c r="DOW839" s="64"/>
      <c r="DOX839" s="64"/>
      <c r="DOY839" s="64"/>
      <c r="DOZ839" s="64"/>
      <c r="DPA839" s="64"/>
      <c r="DPB839" s="64"/>
      <c r="DPC839" s="64"/>
      <c r="DPD839" s="64"/>
      <c r="DPE839" s="64"/>
      <c r="DPF839" s="64"/>
      <c r="DPG839" s="64"/>
      <c r="DPH839" s="64"/>
      <c r="DPI839" s="64"/>
      <c r="DPJ839" s="64"/>
      <c r="DPK839" s="64"/>
      <c r="DPL839" s="64"/>
      <c r="DPM839" s="64"/>
      <c r="DPN839" s="64"/>
      <c r="DPO839" s="64"/>
      <c r="DPP839" s="64"/>
      <c r="DPQ839" s="64"/>
      <c r="DPR839" s="64"/>
      <c r="DPS839" s="64"/>
      <c r="DPT839" s="64"/>
      <c r="DPU839" s="64"/>
      <c r="DPV839" s="64"/>
      <c r="DPW839" s="64"/>
      <c r="DPX839" s="64"/>
      <c r="DPY839" s="64"/>
      <c r="DPZ839" s="64"/>
      <c r="DQA839" s="64"/>
      <c r="DQB839" s="64"/>
      <c r="DQC839" s="64"/>
      <c r="DQD839" s="64"/>
      <c r="DQE839" s="64"/>
      <c r="DQF839" s="64"/>
      <c r="DQG839" s="64"/>
      <c r="DQH839" s="64"/>
      <c r="DQI839" s="64"/>
      <c r="DQJ839" s="64"/>
      <c r="DQK839" s="64"/>
      <c r="DQL839" s="64"/>
      <c r="DQM839" s="64"/>
      <c r="DQN839" s="64"/>
      <c r="DQO839" s="64"/>
      <c r="DQP839" s="64"/>
      <c r="DQQ839" s="64"/>
      <c r="DQR839" s="64"/>
      <c r="DQS839" s="64"/>
      <c r="DQT839" s="64"/>
      <c r="DQU839" s="64"/>
      <c r="DQV839" s="64"/>
      <c r="DQW839" s="64"/>
      <c r="DQX839" s="64"/>
      <c r="DQY839" s="64"/>
      <c r="DQZ839" s="64"/>
      <c r="DRA839" s="64"/>
      <c r="DRB839" s="64"/>
      <c r="DRC839" s="64"/>
      <c r="DRD839" s="64"/>
      <c r="DRE839" s="64"/>
      <c r="DRF839" s="64"/>
      <c r="DRG839" s="64"/>
      <c r="DRH839" s="64"/>
      <c r="DRI839" s="64"/>
      <c r="DRJ839" s="64"/>
      <c r="DRK839" s="64"/>
      <c r="DRL839" s="64"/>
      <c r="DRM839" s="64"/>
      <c r="DRN839" s="64"/>
      <c r="DRO839" s="64"/>
      <c r="DRP839" s="64"/>
      <c r="DRQ839" s="64"/>
      <c r="DRR839" s="64"/>
      <c r="DRS839" s="64"/>
      <c r="DRT839" s="64"/>
      <c r="DRU839" s="64"/>
      <c r="DRV839" s="64"/>
      <c r="DRW839" s="64"/>
      <c r="DRX839" s="64"/>
      <c r="DRY839" s="64"/>
      <c r="DRZ839" s="64"/>
      <c r="DSA839" s="64"/>
      <c r="DSB839" s="64"/>
      <c r="DSC839" s="64"/>
      <c r="DSD839" s="64"/>
      <c r="DSE839" s="64"/>
      <c r="DSF839" s="64"/>
      <c r="DSG839" s="64"/>
      <c r="DSH839" s="64"/>
      <c r="DSI839" s="64"/>
      <c r="DSJ839" s="64"/>
      <c r="DSK839" s="64"/>
      <c r="DSL839" s="64"/>
      <c r="DSM839" s="64"/>
      <c r="DSN839" s="64"/>
      <c r="DSO839" s="64"/>
      <c r="DSP839" s="64"/>
      <c r="DSQ839" s="64"/>
      <c r="DSR839" s="64"/>
      <c r="DSS839" s="64"/>
      <c r="DST839" s="64"/>
      <c r="DSU839" s="64"/>
      <c r="DSV839" s="64"/>
      <c r="DSW839" s="64"/>
      <c r="DSX839" s="64"/>
      <c r="DSY839" s="64"/>
      <c r="DSZ839" s="64"/>
      <c r="DTA839" s="64"/>
      <c r="DTB839" s="64"/>
      <c r="DTC839" s="64"/>
      <c r="DTD839" s="64"/>
      <c r="DTE839" s="64"/>
      <c r="DTF839" s="64"/>
      <c r="DTG839" s="64"/>
      <c r="DTH839" s="64"/>
      <c r="DTI839" s="64"/>
      <c r="DTJ839" s="64"/>
      <c r="DTK839" s="64"/>
      <c r="DTL839" s="64"/>
      <c r="DTM839" s="64"/>
      <c r="DTN839" s="64"/>
      <c r="DTO839" s="64"/>
      <c r="DTP839" s="64"/>
      <c r="DTQ839" s="64"/>
      <c r="DTR839" s="64"/>
      <c r="DTS839" s="64"/>
      <c r="DTT839" s="64"/>
      <c r="DTU839" s="64"/>
      <c r="DTV839" s="64"/>
      <c r="DTW839" s="64"/>
      <c r="DTX839" s="64"/>
      <c r="DTY839" s="64"/>
      <c r="DTZ839" s="64"/>
      <c r="DUA839" s="64"/>
      <c r="DUB839" s="64"/>
      <c r="DUC839" s="64"/>
      <c r="DUD839" s="64"/>
      <c r="DUE839" s="64"/>
      <c r="DUF839" s="64"/>
      <c r="DUG839" s="64"/>
      <c r="DUH839" s="64"/>
      <c r="DUI839" s="64"/>
      <c r="DUJ839" s="64"/>
      <c r="DUK839" s="64"/>
      <c r="DUL839" s="64"/>
      <c r="DUM839" s="64"/>
      <c r="DUN839" s="64"/>
      <c r="DUO839" s="64"/>
      <c r="DUP839" s="64"/>
      <c r="DUQ839" s="64"/>
      <c r="DUR839" s="64"/>
      <c r="DUS839" s="64"/>
      <c r="DUT839" s="64"/>
      <c r="DUU839" s="64"/>
      <c r="DUV839" s="64"/>
      <c r="DUW839" s="64"/>
      <c r="DUX839" s="64"/>
      <c r="DUY839" s="64"/>
      <c r="DUZ839" s="64"/>
      <c r="DVA839" s="64"/>
      <c r="DVB839" s="64"/>
      <c r="DVC839" s="64"/>
      <c r="DVD839" s="64"/>
      <c r="DVE839" s="64"/>
      <c r="DVF839" s="64"/>
      <c r="DVG839" s="64"/>
      <c r="DVH839" s="64"/>
      <c r="DVI839" s="64"/>
      <c r="DVJ839" s="64"/>
      <c r="DVK839" s="64"/>
      <c r="DVL839" s="64"/>
      <c r="DVM839" s="64"/>
      <c r="DVN839" s="64"/>
      <c r="DVO839" s="64"/>
      <c r="DVP839" s="64"/>
      <c r="DVQ839" s="64"/>
      <c r="DVR839" s="64"/>
      <c r="DVS839" s="64"/>
      <c r="DVT839" s="64"/>
      <c r="DVU839" s="64"/>
      <c r="DVV839" s="64"/>
      <c r="DVW839" s="64"/>
      <c r="DVX839" s="64"/>
      <c r="DVY839" s="64"/>
      <c r="DVZ839" s="64"/>
      <c r="DWA839" s="64"/>
      <c r="DWB839" s="64"/>
      <c r="DWC839" s="64"/>
      <c r="DWD839" s="64"/>
      <c r="DWE839" s="64"/>
      <c r="DWF839" s="64"/>
      <c r="DWG839" s="64"/>
      <c r="DWH839" s="64"/>
      <c r="DWI839" s="64"/>
      <c r="DWJ839" s="64"/>
      <c r="DWK839" s="64"/>
      <c r="DWL839" s="64"/>
      <c r="DWM839" s="64"/>
      <c r="DWN839" s="64"/>
      <c r="DWO839" s="64"/>
      <c r="DWP839" s="64"/>
      <c r="DWQ839" s="64"/>
      <c r="DWR839" s="64"/>
      <c r="DWS839" s="64"/>
      <c r="DWT839" s="64"/>
      <c r="DWU839" s="64"/>
      <c r="DWV839" s="64"/>
      <c r="DWW839" s="64"/>
      <c r="DWX839" s="64"/>
      <c r="DWY839" s="64"/>
      <c r="DWZ839" s="64"/>
      <c r="DXB839" s="64"/>
      <c r="DXD839" s="64"/>
      <c r="DXE839" s="64"/>
      <c r="DXF839" s="64"/>
      <c r="DXG839" s="64"/>
      <c r="DXH839" s="64"/>
      <c r="DXI839" s="64"/>
      <c r="DXJ839" s="64"/>
      <c r="DXK839" s="64"/>
      <c r="DXP839" s="64"/>
      <c r="DXQ839" s="64"/>
      <c r="DXR839" s="64"/>
      <c r="DXS839" s="64"/>
      <c r="DXT839" s="64"/>
      <c r="DXU839" s="64"/>
      <c r="DXV839" s="64"/>
      <c r="DXW839" s="64"/>
      <c r="DXX839" s="64"/>
      <c r="DXY839" s="64"/>
      <c r="DXZ839" s="64"/>
      <c r="DYA839" s="64"/>
      <c r="DYB839" s="64"/>
      <c r="DYC839" s="64"/>
      <c r="DYD839" s="64"/>
      <c r="DYE839" s="64"/>
      <c r="DYF839" s="64"/>
      <c r="DYG839" s="64"/>
      <c r="DYH839" s="64"/>
      <c r="DYI839" s="64"/>
      <c r="DYJ839" s="64"/>
      <c r="DYK839" s="64"/>
      <c r="DYL839" s="64"/>
      <c r="DYM839" s="64"/>
      <c r="DYN839" s="64"/>
      <c r="DYO839" s="64"/>
      <c r="DYP839" s="64"/>
      <c r="DYQ839" s="64"/>
      <c r="DYR839" s="64"/>
      <c r="DYS839" s="64"/>
      <c r="DYT839" s="64"/>
      <c r="DYU839" s="64"/>
      <c r="DYV839" s="64"/>
      <c r="DYW839" s="64"/>
      <c r="DYX839" s="64"/>
      <c r="DYY839" s="64"/>
      <c r="DYZ839" s="64"/>
      <c r="DZA839" s="64"/>
      <c r="DZB839" s="64"/>
      <c r="DZC839" s="64"/>
      <c r="DZD839" s="64"/>
      <c r="DZE839" s="64"/>
      <c r="DZF839" s="64"/>
      <c r="DZG839" s="64"/>
      <c r="DZH839" s="64"/>
      <c r="DZI839" s="64"/>
      <c r="DZJ839" s="64"/>
      <c r="DZK839" s="64"/>
      <c r="DZL839" s="64"/>
      <c r="DZM839" s="64"/>
      <c r="DZN839" s="64"/>
      <c r="DZO839" s="64"/>
      <c r="DZP839" s="64"/>
      <c r="DZQ839" s="64"/>
      <c r="DZR839" s="64"/>
      <c r="DZS839" s="64"/>
      <c r="DZT839" s="64"/>
      <c r="DZU839" s="64"/>
      <c r="DZV839" s="64"/>
      <c r="DZW839" s="64"/>
      <c r="DZX839" s="64"/>
      <c r="DZY839" s="64"/>
      <c r="DZZ839" s="64"/>
      <c r="EAA839" s="64"/>
      <c r="EAB839" s="64"/>
      <c r="EAC839" s="64"/>
      <c r="EAD839" s="64"/>
      <c r="EAE839" s="64"/>
      <c r="EAF839" s="64"/>
      <c r="EAG839" s="64"/>
      <c r="EAH839" s="64"/>
      <c r="EAI839" s="64"/>
      <c r="EAJ839" s="64"/>
      <c r="EAK839" s="64"/>
      <c r="EAL839" s="64"/>
      <c r="EAM839" s="64"/>
      <c r="EAN839" s="64"/>
      <c r="EAO839" s="64"/>
      <c r="EAP839" s="64"/>
      <c r="EAQ839" s="64"/>
      <c r="EAR839" s="64"/>
      <c r="EAS839" s="64"/>
      <c r="EAT839" s="64"/>
      <c r="EAU839" s="64"/>
      <c r="EAV839" s="64"/>
      <c r="EAW839" s="64"/>
      <c r="EAX839" s="64"/>
      <c r="EAY839" s="64"/>
      <c r="EAZ839" s="64"/>
      <c r="EBA839" s="64"/>
      <c r="EBB839" s="64"/>
      <c r="EBC839" s="64"/>
      <c r="EBD839" s="64"/>
      <c r="EBE839" s="64"/>
      <c r="EBF839" s="64"/>
      <c r="EBG839" s="64"/>
      <c r="EBH839" s="64"/>
      <c r="EBI839" s="64"/>
      <c r="EBJ839" s="64"/>
      <c r="EBK839" s="64"/>
      <c r="EBL839" s="64"/>
      <c r="EBM839" s="64"/>
      <c r="EBN839" s="64"/>
      <c r="EBO839" s="64"/>
      <c r="EBP839" s="64"/>
      <c r="EBQ839" s="64"/>
      <c r="EBR839" s="64"/>
      <c r="EBS839" s="64"/>
      <c r="EBT839" s="64"/>
      <c r="EBU839" s="64"/>
      <c r="EBV839" s="64"/>
      <c r="EBW839" s="64"/>
      <c r="EBX839" s="64"/>
      <c r="EBY839" s="64"/>
      <c r="EBZ839" s="64"/>
      <c r="ECA839" s="64"/>
      <c r="ECB839" s="64"/>
      <c r="ECC839" s="64"/>
      <c r="ECD839" s="64"/>
      <c r="ECE839" s="64"/>
      <c r="ECF839" s="64"/>
      <c r="ECG839" s="64"/>
      <c r="ECH839" s="64"/>
      <c r="ECI839" s="64"/>
      <c r="ECJ839" s="64"/>
      <c r="ECK839" s="64"/>
      <c r="ECL839" s="64"/>
      <c r="ECM839" s="64"/>
      <c r="ECN839" s="64"/>
      <c r="ECO839" s="64"/>
      <c r="ECP839" s="64"/>
      <c r="ECQ839" s="64"/>
      <c r="ECR839" s="64"/>
      <c r="ECS839" s="64"/>
      <c r="ECT839" s="64"/>
      <c r="ECU839" s="64"/>
      <c r="ECV839" s="64"/>
      <c r="ECW839" s="64"/>
      <c r="ECX839" s="64"/>
      <c r="ECY839" s="64"/>
      <c r="ECZ839" s="64"/>
      <c r="EDA839" s="64"/>
      <c r="EDB839" s="64"/>
      <c r="EDC839" s="64"/>
      <c r="EDD839" s="64"/>
      <c r="EDE839" s="64"/>
      <c r="EDF839" s="64"/>
      <c r="EDG839" s="64"/>
      <c r="EDH839" s="64"/>
      <c r="EDI839" s="64"/>
      <c r="EDJ839" s="64"/>
      <c r="EDK839" s="64"/>
      <c r="EDL839" s="64"/>
      <c r="EDM839" s="64"/>
      <c r="EDN839" s="64"/>
      <c r="EDO839" s="64"/>
      <c r="EDP839" s="64"/>
      <c r="EDQ839" s="64"/>
      <c r="EDR839" s="64"/>
      <c r="EDS839" s="64"/>
      <c r="EDT839" s="64"/>
      <c r="EDU839" s="64"/>
      <c r="EDV839" s="64"/>
      <c r="EDW839" s="64"/>
      <c r="EDX839" s="64"/>
      <c r="EDY839" s="64"/>
      <c r="EDZ839" s="64"/>
      <c r="EEA839" s="64"/>
      <c r="EEB839" s="64"/>
      <c r="EEC839" s="64"/>
      <c r="EED839" s="64"/>
      <c r="EEE839" s="64"/>
      <c r="EEF839" s="64"/>
      <c r="EEG839" s="64"/>
      <c r="EEH839" s="64"/>
      <c r="EEI839" s="64"/>
      <c r="EEJ839" s="64"/>
      <c r="EEK839" s="64"/>
      <c r="EEL839" s="64"/>
      <c r="EEM839" s="64"/>
      <c r="EEN839" s="64"/>
      <c r="EEO839" s="64"/>
      <c r="EEP839" s="64"/>
      <c r="EEQ839" s="64"/>
      <c r="EER839" s="64"/>
      <c r="EES839" s="64"/>
      <c r="EET839" s="64"/>
      <c r="EEU839" s="64"/>
      <c r="EEV839" s="64"/>
      <c r="EEW839" s="64"/>
      <c r="EEX839" s="64"/>
      <c r="EEY839" s="64"/>
      <c r="EEZ839" s="64"/>
      <c r="EFA839" s="64"/>
      <c r="EFB839" s="64"/>
      <c r="EFC839" s="64"/>
      <c r="EFD839" s="64"/>
      <c r="EFE839" s="64"/>
      <c r="EFF839" s="64"/>
      <c r="EFG839" s="64"/>
      <c r="EFH839" s="64"/>
      <c r="EFI839" s="64"/>
      <c r="EFJ839" s="64"/>
      <c r="EFK839" s="64"/>
      <c r="EFL839" s="64"/>
      <c r="EFM839" s="64"/>
      <c r="EFN839" s="64"/>
      <c r="EFO839" s="64"/>
      <c r="EFP839" s="64"/>
      <c r="EFQ839" s="64"/>
      <c r="EFR839" s="64"/>
      <c r="EFS839" s="64"/>
      <c r="EFT839" s="64"/>
      <c r="EFU839" s="64"/>
      <c r="EFV839" s="64"/>
      <c r="EFW839" s="64"/>
      <c r="EFX839" s="64"/>
      <c r="EFY839" s="64"/>
      <c r="EFZ839" s="64"/>
      <c r="EGA839" s="64"/>
      <c r="EGB839" s="64"/>
      <c r="EGC839" s="64"/>
      <c r="EGD839" s="64"/>
      <c r="EGE839" s="64"/>
      <c r="EGF839" s="64"/>
      <c r="EGG839" s="64"/>
      <c r="EGH839" s="64"/>
      <c r="EGI839" s="64"/>
      <c r="EGJ839" s="64"/>
      <c r="EGK839" s="64"/>
      <c r="EGL839" s="64"/>
      <c r="EGM839" s="64"/>
      <c r="EGN839" s="64"/>
      <c r="EGO839" s="64"/>
      <c r="EGP839" s="64"/>
      <c r="EGQ839" s="64"/>
      <c r="EGR839" s="64"/>
      <c r="EGS839" s="64"/>
      <c r="EGT839" s="64"/>
      <c r="EGU839" s="64"/>
      <c r="EGV839" s="64"/>
      <c r="EGX839" s="64"/>
      <c r="EGZ839" s="64"/>
      <c r="EHA839" s="64"/>
      <c r="EHB839" s="64"/>
      <c r="EHC839" s="64"/>
      <c r="EHD839" s="64"/>
      <c r="EHE839" s="64"/>
      <c r="EHF839" s="64"/>
      <c r="EHG839" s="64"/>
      <c r="EHL839" s="64"/>
      <c r="EHM839" s="64"/>
      <c r="EHN839" s="64"/>
      <c r="EHO839" s="64"/>
      <c r="EHP839" s="64"/>
      <c r="EHQ839" s="64"/>
      <c r="EHR839" s="64"/>
      <c r="EHS839" s="64"/>
      <c r="EHT839" s="64"/>
      <c r="EHU839" s="64"/>
      <c r="EHV839" s="64"/>
      <c r="EHW839" s="64"/>
      <c r="EHX839" s="64"/>
      <c r="EHY839" s="64"/>
      <c r="EHZ839" s="64"/>
      <c r="EIA839" s="64"/>
      <c r="EIB839" s="64"/>
      <c r="EIC839" s="64"/>
      <c r="EID839" s="64"/>
      <c r="EIE839" s="64"/>
      <c r="EIF839" s="64"/>
      <c r="EIG839" s="64"/>
      <c r="EIH839" s="64"/>
      <c r="EII839" s="64"/>
      <c r="EIJ839" s="64"/>
      <c r="EIK839" s="64"/>
      <c r="EIL839" s="64"/>
      <c r="EIM839" s="64"/>
      <c r="EIN839" s="64"/>
      <c r="EIO839" s="64"/>
      <c r="EIP839" s="64"/>
      <c r="EIQ839" s="64"/>
      <c r="EIR839" s="64"/>
      <c r="EIS839" s="64"/>
      <c r="EIT839" s="64"/>
      <c r="EIU839" s="64"/>
      <c r="EIV839" s="64"/>
      <c r="EIW839" s="64"/>
      <c r="EIX839" s="64"/>
      <c r="EIY839" s="64"/>
      <c r="EIZ839" s="64"/>
      <c r="EJA839" s="64"/>
      <c r="EJB839" s="64"/>
      <c r="EJC839" s="64"/>
      <c r="EJD839" s="64"/>
      <c r="EJE839" s="64"/>
      <c r="EJF839" s="64"/>
      <c r="EJG839" s="64"/>
      <c r="EJH839" s="64"/>
      <c r="EJI839" s="64"/>
      <c r="EJJ839" s="64"/>
      <c r="EJK839" s="64"/>
      <c r="EJL839" s="64"/>
      <c r="EJM839" s="64"/>
      <c r="EJN839" s="64"/>
      <c r="EJO839" s="64"/>
      <c r="EJP839" s="64"/>
      <c r="EJQ839" s="64"/>
      <c r="EJR839" s="64"/>
      <c r="EJS839" s="64"/>
      <c r="EJT839" s="64"/>
      <c r="EJU839" s="64"/>
      <c r="EJV839" s="64"/>
      <c r="EJW839" s="64"/>
      <c r="EJX839" s="64"/>
      <c r="EJY839" s="64"/>
      <c r="EJZ839" s="64"/>
      <c r="EKA839" s="64"/>
      <c r="EKB839" s="64"/>
      <c r="EKC839" s="64"/>
      <c r="EKD839" s="64"/>
      <c r="EKE839" s="64"/>
      <c r="EKF839" s="64"/>
      <c r="EKG839" s="64"/>
      <c r="EKH839" s="64"/>
      <c r="EKI839" s="64"/>
      <c r="EKJ839" s="64"/>
      <c r="EKK839" s="64"/>
      <c r="EKL839" s="64"/>
      <c r="EKM839" s="64"/>
      <c r="EKN839" s="64"/>
      <c r="EKO839" s="64"/>
      <c r="EKP839" s="64"/>
      <c r="EKQ839" s="64"/>
      <c r="EKR839" s="64"/>
      <c r="EKS839" s="64"/>
      <c r="EKT839" s="64"/>
      <c r="EKU839" s="64"/>
      <c r="EKV839" s="64"/>
      <c r="EKW839" s="64"/>
      <c r="EKX839" s="64"/>
      <c r="EKY839" s="64"/>
      <c r="EKZ839" s="64"/>
      <c r="ELA839" s="64"/>
      <c r="ELB839" s="64"/>
      <c r="ELC839" s="64"/>
      <c r="ELD839" s="64"/>
      <c r="ELE839" s="64"/>
      <c r="ELF839" s="64"/>
      <c r="ELG839" s="64"/>
      <c r="ELH839" s="64"/>
      <c r="ELI839" s="64"/>
      <c r="ELJ839" s="64"/>
      <c r="ELK839" s="64"/>
      <c r="ELL839" s="64"/>
      <c r="ELM839" s="64"/>
      <c r="ELN839" s="64"/>
      <c r="ELO839" s="64"/>
      <c r="ELP839" s="64"/>
      <c r="ELQ839" s="64"/>
      <c r="ELR839" s="64"/>
      <c r="ELS839" s="64"/>
      <c r="ELT839" s="64"/>
      <c r="ELU839" s="64"/>
      <c r="ELV839" s="64"/>
      <c r="ELW839" s="64"/>
      <c r="ELX839" s="64"/>
      <c r="ELY839" s="64"/>
      <c r="ELZ839" s="64"/>
      <c r="EMA839" s="64"/>
      <c r="EMB839" s="64"/>
      <c r="EMC839" s="64"/>
      <c r="EMD839" s="64"/>
      <c r="EME839" s="64"/>
      <c r="EMF839" s="64"/>
      <c r="EMG839" s="64"/>
      <c r="EMH839" s="64"/>
      <c r="EMI839" s="64"/>
      <c r="EMJ839" s="64"/>
      <c r="EMK839" s="64"/>
      <c r="EML839" s="64"/>
      <c r="EMM839" s="64"/>
      <c r="EMN839" s="64"/>
      <c r="EMO839" s="64"/>
      <c r="EMP839" s="64"/>
      <c r="EMQ839" s="64"/>
      <c r="EMR839" s="64"/>
      <c r="EMS839" s="64"/>
      <c r="EMT839" s="64"/>
      <c r="EMU839" s="64"/>
      <c r="EMV839" s="64"/>
      <c r="EMW839" s="64"/>
      <c r="EMX839" s="64"/>
      <c r="EMY839" s="64"/>
      <c r="EMZ839" s="64"/>
      <c r="ENA839" s="64"/>
      <c r="ENB839" s="64"/>
      <c r="ENC839" s="64"/>
      <c r="END839" s="64"/>
      <c r="ENE839" s="64"/>
      <c r="ENF839" s="64"/>
      <c r="ENG839" s="64"/>
      <c r="ENH839" s="64"/>
      <c r="ENI839" s="64"/>
      <c r="ENJ839" s="64"/>
      <c r="ENK839" s="64"/>
      <c r="ENL839" s="64"/>
      <c r="ENM839" s="64"/>
      <c r="ENN839" s="64"/>
      <c r="ENO839" s="64"/>
      <c r="ENP839" s="64"/>
      <c r="ENQ839" s="64"/>
      <c r="ENR839" s="64"/>
      <c r="ENS839" s="64"/>
      <c r="ENT839" s="64"/>
      <c r="ENU839" s="64"/>
      <c r="ENV839" s="64"/>
      <c r="ENW839" s="64"/>
      <c r="ENX839" s="64"/>
      <c r="ENY839" s="64"/>
      <c r="ENZ839" s="64"/>
      <c r="EOA839" s="64"/>
      <c r="EOB839" s="64"/>
      <c r="EOC839" s="64"/>
      <c r="EOD839" s="64"/>
      <c r="EOE839" s="64"/>
      <c r="EOF839" s="64"/>
      <c r="EOG839" s="64"/>
      <c r="EOH839" s="64"/>
      <c r="EOI839" s="64"/>
      <c r="EOJ839" s="64"/>
      <c r="EOK839" s="64"/>
      <c r="EOL839" s="64"/>
      <c r="EOM839" s="64"/>
      <c r="EON839" s="64"/>
      <c r="EOO839" s="64"/>
      <c r="EOP839" s="64"/>
      <c r="EOQ839" s="64"/>
      <c r="EOR839" s="64"/>
      <c r="EOS839" s="64"/>
      <c r="EOT839" s="64"/>
      <c r="EOU839" s="64"/>
      <c r="EOV839" s="64"/>
      <c r="EOW839" s="64"/>
      <c r="EOX839" s="64"/>
      <c r="EOY839" s="64"/>
      <c r="EOZ839" s="64"/>
      <c r="EPA839" s="64"/>
      <c r="EPB839" s="64"/>
      <c r="EPC839" s="64"/>
      <c r="EPD839" s="64"/>
      <c r="EPE839" s="64"/>
      <c r="EPF839" s="64"/>
      <c r="EPG839" s="64"/>
      <c r="EPH839" s="64"/>
      <c r="EPI839" s="64"/>
      <c r="EPJ839" s="64"/>
      <c r="EPK839" s="64"/>
      <c r="EPL839" s="64"/>
      <c r="EPM839" s="64"/>
      <c r="EPN839" s="64"/>
      <c r="EPO839" s="64"/>
      <c r="EPP839" s="64"/>
      <c r="EPQ839" s="64"/>
      <c r="EPR839" s="64"/>
      <c r="EPS839" s="64"/>
      <c r="EPT839" s="64"/>
      <c r="EPU839" s="64"/>
      <c r="EPV839" s="64"/>
      <c r="EPW839" s="64"/>
      <c r="EPX839" s="64"/>
      <c r="EPY839" s="64"/>
      <c r="EPZ839" s="64"/>
      <c r="EQA839" s="64"/>
      <c r="EQB839" s="64"/>
      <c r="EQC839" s="64"/>
      <c r="EQD839" s="64"/>
      <c r="EQE839" s="64"/>
      <c r="EQF839" s="64"/>
      <c r="EQG839" s="64"/>
      <c r="EQH839" s="64"/>
      <c r="EQI839" s="64"/>
      <c r="EQJ839" s="64"/>
      <c r="EQK839" s="64"/>
      <c r="EQL839" s="64"/>
      <c r="EQM839" s="64"/>
      <c r="EQN839" s="64"/>
      <c r="EQO839" s="64"/>
      <c r="EQP839" s="64"/>
      <c r="EQQ839" s="64"/>
      <c r="EQR839" s="64"/>
      <c r="EQT839" s="64"/>
      <c r="EQV839" s="64"/>
      <c r="EQW839" s="64"/>
      <c r="EQX839" s="64"/>
      <c r="EQY839" s="64"/>
      <c r="EQZ839" s="64"/>
      <c r="ERA839" s="64"/>
      <c r="ERB839" s="64"/>
      <c r="ERC839" s="64"/>
      <c r="ERH839" s="64"/>
      <c r="ERI839" s="64"/>
      <c r="ERJ839" s="64"/>
      <c r="ERK839" s="64"/>
      <c r="ERL839" s="64"/>
      <c r="ERM839" s="64"/>
      <c r="ERN839" s="64"/>
      <c r="ERO839" s="64"/>
      <c r="ERP839" s="64"/>
      <c r="ERQ839" s="64"/>
      <c r="ERR839" s="64"/>
      <c r="ERS839" s="64"/>
      <c r="ERT839" s="64"/>
      <c r="ERU839" s="64"/>
      <c r="ERV839" s="64"/>
      <c r="ERW839" s="64"/>
      <c r="ERX839" s="64"/>
      <c r="ERY839" s="64"/>
      <c r="ERZ839" s="64"/>
      <c r="ESA839" s="64"/>
      <c r="ESB839" s="64"/>
      <c r="ESC839" s="64"/>
      <c r="ESD839" s="64"/>
      <c r="ESE839" s="64"/>
      <c r="ESF839" s="64"/>
      <c r="ESG839" s="64"/>
      <c r="ESH839" s="64"/>
      <c r="ESI839" s="64"/>
      <c r="ESJ839" s="64"/>
      <c r="ESK839" s="64"/>
      <c r="ESL839" s="64"/>
      <c r="ESM839" s="64"/>
      <c r="ESN839" s="64"/>
      <c r="ESO839" s="64"/>
      <c r="ESP839" s="64"/>
      <c r="ESQ839" s="64"/>
      <c r="ESR839" s="64"/>
      <c r="ESS839" s="64"/>
      <c r="EST839" s="64"/>
      <c r="ESU839" s="64"/>
      <c r="ESV839" s="64"/>
      <c r="ESW839" s="64"/>
      <c r="ESX839" s="64"/>
      <c r="ESY839" s="64"/>
      <c r="ESZ839" s="64"/>
      <c r="ETA839" s="64"/>
      <c r="ETB839" s="64"/>
      <c r="ETC839" s="64"/>
      <c r="ETD839" s="64"/>
      <c r="ETE839" s="64"/>
      <c r="ETF839" s="64"/>
      <c r="ETG839" s="64"/>
      <c r="ETH839" s="64"/>
      <c r="ETI839" s="64"/>
      <c r="ETJ839" s="64"/>
      <c r="ETK839" s="64"/>
      <c r="ETL839" s="64"/>
      <c r="ETM839" s="64"/>
      <c r="ETN839" s="64"/>
      <c r="ETO839" s="64"/>
      <c r="ETP839" s="64"/>
      <c r="ETQ839" s="64"/>
      <c r="ETR839" s="64"/>
      <c r="ETS839" s="64"/>
      <c r="ETT839" s="64"/>
      <c r="ETU839" s="64"/>
      <c r="ETV839" s="64"/>
      <c r="ETW839" s="64"/>
      <c r="ETX839" s="64"/>
      <c r="ETY839" s="64"/>
      <c r="ETZ839" s="64"/>
      <c r="EUA839" s="64"/>
      <c r="EUB839" s="64"/>
      <c r="EUC839" s="64"/>
      <c r="EUD839" s="64"/>
      <c r="EUE839" s="64"/>
      <c r="EUF839" s="64"/>
      <c r="EUG839" s="64"/>
      <c r="EUH839" s="64"/>
      <c r="EUI839" s="64"/>
      <c r="EUJ839" s="64"/>
      <c r="EUK839" s="64"/>
      <c r="EUL839" s="64"/>
      <c r="EUM839" s="64"/>
      <c r="EUN839" s="64"/>
      <c r="EUO839" s="64"/>
      <c r="EUP839" s="64"/>
      <c r="EUQ839" s="64"/>
      <c r="EUR839" s="64"/>
      <c r="EUS839" s="64"/>
      <c r="EUT839" s="64"/>
      <c r="EUU839" s="64"/>
      <c r="EUV839" s="64"/>
      <c r="EUW839" s="64"/>
      <c r="EUX839" s="64"/>
      <c r="EUY839" s="64"/>
      <c r="EUZ839" s="64"/>
      <c r="EVA839" s="64"/>
      <c r="EVB839" s="64"/>
      <c r="EVC839" s="64"/>
      <c r="EVD839" s="64"/>
      <c r="EVE839" s="64"/>
      <c r="EVF839" s="64"/>
      <c r="EVG839" s="64"/>
      <c r="EVH839" s="64"/>
      <c r="EVI839" s="64"/>
      <c r="EVJ839" s="64"/>
      <c r="EVK839" s="64"/>
      <c r="EVL839" s="64"/>
      <c r="EVM839" s="64"/>
      <c r="EVN839" s="64"/>
      <c r="EVO839" s="64"/>
      <c r="EVP839" s="64"/>
      <c r="EVQ839" s="64"/>
      <c r="EVR839" s="64"/>
      <c r="EVS839" s="64"/>
      <c r="EVT839" s="64"/>
      <c r="EVU839" s="64"/>
      <c r="EVV839" s="64"/>
      <c r="EVW839" s="64"/>
      <c r="EVX839" s="64"/>
      <c r="EVY839" s="64"/>
      <c r="EVZ839" s="64"/>
      <c r="EWA839" s="64"/>
      <c r="EWB839" s="64"/>
      <c r="EWC839" s="64"/>
      <c r="EWD839" s="64"/>
      <c r="EWE839" s="64"/>
      <c r="EWF839" s="64"/>
      <c r="EWG839" s="64"/>
      <c r="EWH839" s="64"/>
      <c r="EWI839" s="64"/>
      <c r="EWJ839" s="64"/>
      <c r="EWK839" s="64"/>
      <c r="EWL839" s="64"/>
      <c r="EWM839" s="64"/>
      <c r="EWN839" s="64"/>
      <c r="EWO839" s="64"/>
      <c r="EWP839" s="64"/>
      <c r="EWQ839" s="64"/>
      <c r="EWR839" s="64"/>
      <c r="EWS839" s="64"/>
      <c r="EWT839" s="64"/>
      <c r="EWU839" s="64"/>
      <c r="EWV839" s="64"/>
      <c r="EWW839" s="64"/>
      <c r="EWX839" s="64"/>
      <c r="EWY839" s="64"/>
      <c r="EWZ839" s="64"/>
      <c r="EXA839" s="64"/>
      <c r="EXB839" s="64"/>
      <c r="EXC839" s="64"/>
      <c r="EXD839" s="64"/>
      <c r="EXE839" s="64"/>
      <c r="EXF839" s="64"/>
      <c r="EXG839" s="64"/>
      <c r="EXH839" s="64"/>
      <c r="EXI839" s="64"/>
      <c r="EXJ839" s="64"/>
      <c r="EXK839" s="64"/>
      <c r="EXL839" s="64"/>
      <c r="EXM839" s="64"/>
      <c r="EXN839" s="64"/>
      <c r="EXO839" s="64"/>
      <c r="EXP839" s="64"/>
      <c r="EXQ839" s="64"/>
      <c r="EXR839" s="64"/>
      <c r="EXS839" s="64"/>
      <c r="EXT839" s="64"/>
      <c r="EXU839" s="64"/>
      <c r="EXV839" s="64"/>
      <c r="EXW839" s="64"/>
      <c r="EXX839" s="64"/>
      <c r="EXY839" s="64"/>
      <c r="EXZ839" s="64"/>
      <c r="EYA839" s="64"/>
      <c r="EYB839" s="64"/>
      <c r="EYC839" s="64"/>
      <c r="EYD839" s="64"/>
      <c r="EYE839" s="64"/>
      <c r="EYF839" s="64"/>
      <c r="EYG839" s="64"/>
      <c r="EYH839" s="64"/>
      <c r="EYI839" s="64"/>
      <c r="EYJ839" s="64"/>
      <c r="EYK839" s="64"/>
      <c r="EYL839" s="64"/>
      <c r="EYM839" s="64"/>
      <c r="EYN839" s="64"/>
      <c r="EYO839" s="64"/>
      <c r="EYP839" s="64"/>
      <c r="EYQ839" s="64"/>
      <c r="EYR839" s="64"/>
      <c r="EYS839" s="64"/>
      <c r="EYT839" s="64"/>
      <c r="EYU839" s="64"/>
      <c r="EYV839" s="64"/>
      <c r="EYW839" s="64"/>
      <c r="EYX839" s="64"/>
      <c r="EYY839" s="64"/>
      <c r="EYZ839" s="64"/>
      <c r="EZA839" s="64"/>
      <c r="EZB839" s="64"/>
      <c r="EZC839" s="64"/>
      <c r="EZD839" s="64"/>
      <c r="EZE839" s="64"/>
      <c r="EZF839" s="64"/>
      <c r="EZG839" s="64"/>
      <c r="EZH839" s="64"/>
      <c r="EZI839" s="64"/>
      <c r="EZJ839" s="64"/>
      <c r="EZK839" s="64"/>
      <c r="EZL839" s="64"/>
      <c r="EZM839" s="64"/>
      <c r="EZN839" s="64"/>
      <c r="EZO839" s="64"/>
      <c r="EZP839" s="64"/>
      <c r="EZQ839" s="64"/>
      <c r="EZR839" s="64"/>
      <c r="EZS839" s="64"/>
      <c r="EZT839" s="64"/>
      <c r="EZU839" s="64"/>
      <c r="EZV839" s="64"/>
      <c r="EZW839" s="64"/>
      <c r="EZX839" s="64"/>
      <c r="EZY839" s="64"/>
      <c r="EZZ839" s="64"/>
      <c r="FAA839" s="64"/>
      <c r="FAB839" s="64"/>
      <c r="FAC839" s="64"/>
      <c r="FAD839" s="64"/>
      <c r="FAE839" s="64"/>
      <c r="FAF839" s="64"/>
      <c r="FAG839" s="64"/>
      <c r="FAH839" s="64"/>
      <c r="FAI839" s="64"/>
      <c r="FAJ839" s="64"/>
      <c r="FAK839" s="64"/>
      <c r="FAL839" s="64"/>
      <c r="FAM839" s="64"/>
      <c r="FAN839" s="64"/>
      <c r="FAP839" s="64"/>
      <c r="FAR839" s="64"/>
      <c r="FAS839" s="64"/>
      <c r="FAT839" s="64"/>
      <c r="FAU839" s="64"/>
      <c r="FAV839" s="64"/>
      <c r="FAW839" s="64"/>
      <c r="FAX839" s="64"/>
      <c r="FAY839" s="64"/>
      <c r="FBD839" s="64"/>
      <c r="FBE839" s="64"/>
      <c r="FBF839" s="64"/>
      <c r="FBG839" s="64"/>
      <c r="FBH839" s="64"/>
      <c r="FBI839" s="64"/>
      <c r="FBJ839" s="64"/>
      <c r="FBK839" s="64"/>
      <c r="FBL839" s="64"/>
      <c r="FBM839" s="64"/>
      <c r="FBN839" s="64"/>
      <c r="FBO839" s="64"/>
      <c r="FBP839" s="64"/>
      <c r="FBQ839" s="64"/>
      <c r="FBR839" s="64"/>
      <c r="FBS839" s="64"/>
      <c r="FBT839" s="64"/>
      <c r="FBU839" s="64"/>
      <c r="FBV839" s="64"/>
      <c r="FBW839" s="64"/>
      <c r="FBX839" s="64"/>
      <c r="FBY839" s="64"/>
      <c r="FBZ839" s="64"/>
      <c r="FCA839" s="64"/>
      <c r="FCB839" s="64"/>
      <c r="FCC839" s="64"/>
      <c r="FCD839" s="64"/>
      <c r="FCE839" s="64"/>
      <c r="FCF839" s="64"/>
      <c r="FCG839" s="64"/>
      <c r="FCH839" s="64"/>
      <c r="FCI839" s="64"/>
      <c r="FCJ839" s="64"/>
      <c r="FCK839" s="64"/>
      <c r="FCL839" s="64"/>
      <c r="FCM839" s="64"/>
      <c r="FCN839" s="64"/>
      <c r="FCO839" s="64"/>
      <c r="FCP839" s="64"/>
      <c r="FCQ839" s="64"/>
      <c r="FCR839" s="64"/>
      <c r="FCS839" s="64"/>
      <c r="FCT839" s="64"/>
      <c r="FCU839" s="64"/>
      <c r="FCV839" s="64"/>
      <c r="FCW839" s="64"/>
      <c r="FCX839" s="64"/>
      <c r="FCY839" s="64"/>
      <c r="FCZ839" s="64"/>
      <c r="FDA839" s="64"/>
      <c r="FDB839" s="64"/>
      <c r="FDC839" s="64"/>
      <c r="FDD839" s="64"/>
      <c r="FDE839" s="64"/>
      <c r="FDF839" s="64"/>
      <c r="FDG839" s="64"/>
      <c r="FDH839" s="64"/>
      <c r="FDI839" s="64"/>
      <c r="FDJ839" s="64"/>
      <c r="FDK839" s="64"/>
      <c r="FDL839" s="64"/>
      <c r="FDM839" s="64"/>
      <c r="FDN839" s="64"/>
      <c r="FDO839" s="64"/>
      <c r="FDP839" s="64"/>
      <c r="FDQ839" s="64"/>
      <c r="FDR839" s="64"/>
      <c r="FDS839" s="64"/>
      <c r="FDT839" s="64"/>
      <c r="FDU839" s="64"/>
      <c r="FDV839" s="64"/>
      <c r="FDW839" s="64"/>
      <c r="FDX839" s="64"/>
      <c r="FDY839" s="64"/>
      <c r="FDZ839" s="64"/>
      <c r="FEA839" s="64"/>
      <c r="FEB839" s="64"/>
      <c r="FEC839" s="64"/>
      <c r="FED839" s="64"/>
      <c r="FEE839" s="64"/>
      <c r="FEF839" s="64"/>
      <c r="FEG839" s="64"/>
      <c r="FEH839" s="64"/>
      <c r="FEI839" s="64"/>
      <c r="FEJ839" s="64"/>
      <c r="FEK839" s="64"/>
      <c r="FEL839" s="64"/>
      <c r="FEM839" s="64"/>
      <c r="FEN839" s="64"/>
      <c r="FEO839" s="64"/>
      <c r="FEP839" s="64"/>
      <c r="FEQ839" s="64"/>
      <c r="FER839" s="64"/>
      <c r="FES839" s="64"/>
      <c r="FET839" s="64"/>
      <c r="FEU839" s="64"/>
      <c r="FEV839" s="64"/>
      <c r="FEW839" s="64"/>
      <c r="FEX839" s="64"/>
      <c r="FEY839" s="64"/>
      <c r="FEZ839" s="64"/>
      <c r="FFA839" s="64"/>
      <c r="FFB839" s="64"/>
      <c r="FFC839" s="64"/>
      <c r="FFD839" s="64"/>
      <c r="FFE839" s="64"/>
      <c r="FFF839" s="64"/>
      <c r="FFG839" s="64"/>
      <c r="FFH839" s="64"/>
      <c r="FFI839" s="64"/>
      <c r="FFJ839" s="64"/>
      <c r="FFK839" s="64"/>
      <c r="FFL839" s="64"/>
      <c r="FFM839" s="64"/>
      <c r="FFN839" s="64"/>
      <c r="FFO839" s="64"/>
      <c r="FFP839" s="64"/>
      <c r="FFQ839" s="64"/>
      <c r="FFR839" s="64"/>
      <c r="FFS839" s="64"/>
      <c r="FFT839" s="64"/>
      <c r="FFU839" s="64"/>
      <c r="FFV839" s="64"/>
      <c r="FFW839" s="64"/>
      <c r="FFX839" s="64"/>
      <c r="FFY839" s="64"/>
      <c r="FFZ839" s="64"/>
      <c r="FGA839" s="64"/>
      <c r="FGB839" s="64"/>
      <c r="FGC839" s="64"/>
      <c r="FGD839" s="64"/>
      <c r="FGE839" s="64"/>
      <c r="FGF839" s="64"/>
      <c r="FGG839" s="64"/>
      <c r="FGH839" s="64"/>
      <c r="FGI839" s="64"/>
      <c r="FGJ839" s="64"/>
      <c r="FGK839" s="64"/>
      <c r="FGL839" s="64"/>
      <c r="FGM839" s="64"/>
      <c r="FGN839" s="64"/>
      <c r="FGO839" s="64"/>
      <c r="FGP839" s="64"/>
      <c r="FGQ839" s="64"/>
      <c r="FGR839" s="64"/>
      <c r="FGS839" s="64"/>
      <c r="FGT839" s="64"/>
      <c r="FGU839" s="64"/>
      <c r="FGV839" s="64"/>
      <c r="FGW839" s="64"/>
      <c r="FGX839" s="64"/>
      <c r="FGY839" s="64"/>
      <c r="FGZ839" s="64"/>
      <c r="FHA839" s="64"/>
      <c r="FHB839" s="64"/>
      <c r="FHC839" s="64"/>
      <c r="FHD839" s="64"/>
      <c r="FHE839" s="64"/>
      <c r="FHF839" s="64"/>
      <c r="FHG839" s="64"/>
      <c r="FHH839" s="64"/>
      <c r="FHI839" s="64"/>
      <c r="FHJ839" s="64"/>
      <c r="FHK839" s="64"/>
      <c r="FHL839" s="64"/>
      <c r="FHM839" s="64"/>
      <c r="FHN839" s="64"/>
      <c r="FHO839" s="64"/>
      <c r="FHP839" s="64"/>
      <c r="FHQ839" s="64"/>
      <c r="FHR839" s="64"/>
      <c r="FHS839" s="64"/>
      <c r="FHT839" s="64"/>
      <c r="FHU839" s="64"/>
      <c r="FHV839" s="64"/>
      <c r="FHW839" s="64"/>
      <c r="FHX839" s="64"/>
      <c r="FHY839" s="64"/>
      <c r="FHZ839" s="64"/>
      <c r="FIA839" s="64"/>
      <c r="FIB839" s="64"/>
      <c r="FIC839" s="64"/>
      <c r="FID839" s="64"/>
      <c r="FIE839" s="64"/>
      <c r="FIF839" s="64"/>
      <c r="FIG839" s="64"/>
      <c r="FIH839" s="64"/>
      <c r="FII839" s="64"/>
      <c r="FIJ839" s="64"/>
      <c r="FIK839" s="64"/>
      <c r="FIL839" s="64"/>
      <c r="FIM839" s="64"/>
      <c r="FIN839" s="64"/>
      <c r="FIO839" s="64"/>
      <c r="FIP839" s="64"/>
      <c r="FIQ839" s="64"/>
      <c r="FIR839" s="64"/>
      <c r="FIS839" s="64"/>
      <c r="FIT839" s="64"/>
      <c r="FIU839" s="64"/>
      <c r="FIV839" s="64"/>
      <c r="FIW839" s="64"/>
      <c r="FIX839" s="64"/>
      <c r="FIY839" s="64"/>
      <c r="FIZ839" s="64"/>
      <c r="FJA839" s="64"/>
      <c r="FJB839" s="64"/>
      <c r="FJC839" s="64"/>
      <c r="FJD839" s="64"/>
      <c r="FJE839" s="64"/>
      <c r="FJF839" s="64"/>
      <c r="FJG839" s="64"/>
      <c r="FJH839" s="64"/>
      <c r="FJI839" s="64"/>
      <c r="FJJ839" s="64"/>
      <c r="FJK839" s="64"/>
      <c r="FJL839" s="64"/>
      <c r="FJM839" s="64"/>
      <c r="FJN839" s="64"/>
      <c r="FJO839" s="64"/>
      <c r="FJP839" s="64"/>
      <c r="FJQ839" s="64"/>
      <c r="FJR839" s="64"/>
      <c r="FJS839" s="64"/>
      <c r="FJT839" s="64"/>
      <c r="FJU839" s="64"/>
      <c r="FJV839" s="64"/>
      <c r="FJW839" s="64"/>
      <c r="FJX839" s="64"/>
      <c r="FJY839" s="64"/>
      <c r="FJZ839" s="64"/>
      <c r="FKA839" s="64"/>
      <c r="FKB839" s="64"/>
      <c r="FKC839" s="64"/>
      <c r="FKD839" s="64"/>
      <c r="FKE839" s="64"/>
      <c r="FKF839" s="64"/>
      <c r="FKG839" s="64"/>
      <c r="FKH839" s="64"/>
      <c r="FKI839" s="64"/>
      <c r="FKJ839" s="64"/>
      <c r="FKL839" s="64"/>
      <c r="FKN839" s="64"/>
      <c r="FKO839" s="64"/>
      <c r="FKP839" s="64"/>
      <c r="FKQ839" s="64"/>
      <c r="FKR839" s="64"/>
      <c r="FKS839" s="64"/>
      <c r="FKT839" s="64"/>
      <c r="FKU839" s="64"/>
      <c r="FKZ839" s="64"/>
      <c r="FLA839" s="64"/>
      <c r="FLB839" s="64"/>
      <c r="FLC839" s="64"/>
      <c r="FLD839" s="64"/>
      <c r="FLE839" s="64"/>
      <c r="FLF839" s="64"/>
      <c r="FLG839" s="64"/>
      <c r="FLH839" s="64"/>
      <c r="FLI839" s="64"/>
      <c r="FLJ839" s="64"/>
      <c r="FLK839" s="64"/>
      <c r="FLL839" s="64"/>
      <c r="FLM839" s="64"/>
      <c r="FLN839" s="64"/>
      <c r="FLO839" s="64"/>
      <c r="FLP839" s="64"/>
      <c r="FLQ839" s="64"/>
      <c r="FLR839" s="64"/>
      <c r="FLS839" s="64"/>
      <c r="FLT839" s="64"/>
      <c r="FLU839" s="64"/>
      <c r="FLV839" s="64"/>
      <c r="FLW839" s="64"/>
      <c r="FLX839" s="64"/>
      <c r="FLY839" s="64"/>
      <c r="FLZ839" s="64"/>
      <c r="FMA839" s="64"/>
      <c r="FMB839" s="64"/>
      <c r="FMC839" s="64"/>
      <c r="FMD839" s="64"/>
      <c r="FME839" s="64"/>
      <c r="FMF839" s="64"/>
      <c r="FMG839" s="64"/>
      <c r="FMH839" s="64"/>
      <c r="FMI839" s="64"/>
      <c r="FMJ839" s="64"/>
      <c r="FMK839" s="64"/>
      <c r="FML839" s="64"/>
      <c r="FMM839" s="64"/>
      <c r="FMN839" s="64"/>
      <c r="FMO839" s="64"/>
      <c r="FMP839" s="64"/>
      <c r="FMQ839" s="64"/>
      <c r="FMR839" s="64"/>
      <c r="FMS839" s="64"/>
      <c r="FMT839" s="64"/>
      <c r="FMU839" s="64"/>
      <c r="FMV839" s="64"/>
      <c r="FMW839" s="64"/>
      <c r="FMX839" s="64"/>
      <c r="FMY839" s="64"/>
      <c r="FMZ839" s="64"/>
      <c r="FNA839" s="64"/>
      <c r="FNB839" s="64"/>
      <c r="FNC839" s="64"/>
      <c r="FND839" s="64"/>
      <c r="FNE839" s="64"/>
      <c r="FNF839" s="64"/>
      <c r="FNG839" s="64"/>
      <c r="FNH839" s="64"/>
      <c r="FNI839" s="64"/>
      <c r="FNJ839" s="64"/>
      <c r="FNK839" s="64"/>
      <c r="FNL839" s="64"/>
      <c r="FNM839" s="64"/>
      <c r="FNN839" s="64"/>
      <c r="FNO839" s="64"/>
      <c r="FNP839" s="64"/>
      <c r="FNQ839" s="64"/>
      <c r="FNR839" s="64"/>
      <c r="FNS839" s="64"/>
      <c r="FNT839" s="64"/>
      <c r="FNU839" s="64"/>
      <c r="FNV839" s="64"/>
      <c r="FNW839" s="64"/>
      <c r="FNX839" s="64"/>
      <c r="FNY839" s="64"/>
      <c r="FNZ839" s="64"/>
      <c r="FOA839" s="64"/>
      <c r="FOB839" s="64"/>
      <c r="FOC839" s="64"/>
      <c r="FOD839" s="64"/>
      <c r="FOE839" s="64"/>
      <c r="FOF839" s="64"/>
      <c r="FOG839" s="64"/>
      <c r="FOH839" s="64"/>
      <c r="FOI839" s="64"/>
      <c r="FOJ839" s="64"/>
      <c r="FOK839" s="64"/>
      <c r="FOL839" s="64"/>
      <c r="FOM839" s="64"/>
      <c r="FON839" s="64"/>
      <c r="FOO839" s="64"/>
      <c r="FOP839" s="64"/>
      <c r="FOQ839" s="64"/>
      <c r="FOR839" s="64"/>
      <c r="FOS839" s="64"/>
      <c r="FOT839" s="64"/>
      <c r="FOU839" s="64"/>
      <c r="FOV839" s="64"/>
      <c r="FOW839" s="64"/>
      <c r="FOX839" s="64"/>
      <c r="FOY839" s="64"/>
      <c r="FOZ839" s="64"/>
      <c r="FPA839" s="64"/>
      <c r="FPB839" s="64"/>
      <c r="FPC839" s="64"/>
      <c r="FPD839" s="64"/>
      <c r="FPE839" s="64"/>
      <c r="FPF839" s="64"/>
      <c r="FPG839" s="64"/>
      <c r="FPH839" s="64"/>
      <c r="FPI839" s="64"/>
      <c r="FPJ839" s="64"/>
      <c r="FPK839" s="64"/>
      <c r="FPL839" s="64"/>
      <c r="FPM839" s="64"/>
      <c r="FPN839" s="64"/>
      <c r="FPO839" s="64"/>
      <c r="FPP839" s="64"/>
      <c r="FPQ839" s="64"/>
      <c r="FPR839" s="64"/>
      <c r="FPS839" s="64"/>
      <c r="FPT839" s="64"/>
      <c r="FPU839" s="64"/>
      <c r="FPV839" s="64"/>
      <c r="FPW839" s="64"/>
      <c r="FPX839" s="64"/>
      <c r="FPY839" s="64"/>
      <c r="FPZ839" s="64"/>
      <c r="FQA839" s="64"/>
      <c r="FQB839" s="64"/>
      <c r="FQC839" s="64"/>
      <c r="FQD839" s="64"/>
      <c r="FQE839" s="64"/>
      <c r="FQF839" s="64"/>
      <c r="FQG839" s="64"/>
      <c r="FQH839" s="64"/>
      <c r="FQI839" s="64"/>
      <c r="FQJ839" s="64"/>
      <c r="FQK839" s="64"/>
      <c r="FQL839" s="64"/>
      <c r="FQM839" s="64"/>
      <c r="FQN839" s="64"/>
      <c r="FQO839" s="64"/>
      <c r="FQP839" s="64"/>
      <c r="FQQ839" s="64"/>
      <c r="FQR839" s="64"/>
      <c r="FQS839" s="64"/>
      <c r="FQT839" s="64"/>
      <c r="FQU839" s="64"/>
      <c r="FQV839" s="64"/>
      <c r="FQW839" s="64"/>
      <c r="FQX839" s="64"/>
      <c r="FQY839" s="64"/>
      <c r="FQZ839" s="64"/>
      <c r="FRA839" s="64"/>
      <c r="FRB839" s="64"/>
      <c r="FRC839" s="64"/>
      <c r="FRD839" s="64"/>
      <c r="FRE839" s="64"/>
      <c r="FRF839" s="64"/>
      <c r="FRG839" s="64"/>
      <c r="FRH839" s="64"/>
      <c r="FRI839" s="64"/>
      <c r="FRJ839" s="64"/>
      <c r="FRK839" s="64"/>
      <c r="FRL839" s="64"/>
      <c r="FRM839" s="64"/>
      <c r="FRN839" s="64"/>
      <c r="FRO839" s="64"/>
      <c r="FRP839" s="64"/>
      <c r="FRQ839" s="64"/>
      <c r="FRR839" s="64"/>
      <c r="FRS839" s="64"/>
      <c r="FRT839" s="64"/>
      <c r="FRU839" s="64"/>
      <c r="FRV839" s="64"/>
      <c r="FRW839" s="64"/>
      <c r="FRX839" s="64"/>
      <c r="FRY839" s="64"/>
      <c r="FRZ839" s="64"/>
      <c r="FSA839" s="64"/>
      <c r="FSB839" s="64"/>
      <c r="FSC839" s="64"/>
      <c r="FSD839" s="64"/>
      <c r="FSE839" s="64"/>
      <c r="FSF839" s="64"/>
      <c r="FSG839" s="64"/>
      <c r="FSH839" s="64"/>
      <c r="FSI839" s="64"/>
      <c r="FSJ839" s="64"/>
      <c r="FSK839" s="64"/>
      <c r="FSL839" s="64"/>
      <c r="FSM839" s="64"/>
      <c r="FSN839" s="64"/>
      <c r="FSO839" s="64"/>
      <c r="FSP839" s="64"/>
      <c r="FSQ839" s="64"/>
      <c r="FSR839" s="64"/>
      <c r="FSS839" s="64"/>
      <c r="FST839" s="64"/>
      <c r="FSU839" s="64"/>
      <c r="FSV839" s="64"/>
      <c r="FSW839" s="64"/>
      <c r="FSX839" s="64"/>
      <c r="FSY839" s="64"/>
      <c r="FSZ839" s="64"/>
      <c r="FTA839" s="64"/>
      <c r="FTB839" s="64"/>
      <c r="FTC839" s="64"/>
      <c r="FTD839" s="64"/>
      <c r="FTE839" s="64"/>
      <c r="FTF839" s="64"/>
      <c r="FTG839" s="64"/>
      <c r="FTH839" s="64"/>
      <c r="FTI839" s="64"/>
      <c r="FTJ839" s="64"/>
      <c r="FTK839" s="64"/>
      <c r="FTL839" s="64"/>
      <c r="FTM839" s="64"/>
      <c r="FTN839" s="64"/>
      <c r="FTO839" s="64"/>
      <c r="FTP839" s="64"/>
      <c r="FTQ839" s="64"/>
      <c r="FTR839" s="64"/>
      <c r="FTS839" s="64"/>
      <c r="FTT839" s="64"/>
      <c r="FTU839" s="64"/>
      <c r="FTV839" s="64"/>
      <c r="FTW839" s="64"/>
      <c r="FTX839" s="64"/>
      <c r="FTY839" s="64"/>
      <c r="FTZ839" s="64"/>
      <c r="FUA839" s="64"/>
      <c r="FUB839" s="64"/>
      <c r="FUC839" s="64"/>
      <c r="FUD839" s="64"/>
      <c r="FUE839" s="64"/>
      <c r="FUF839" s="64"/>
      <c r="FUH839" s="64"/>
      <c r="FUJ839" s="64"/>
      <c r="FUK839" s="64"/>
      <c r="FUL839" s="64"/>
      <c r="FUM839" s="64"/>
      <c r="FUN839" s="64"/>
      <c r="FUO839" s="64"/>
      <c r="FUP839" s="64"/>
      <c r="FUQ839" s="64"/>
      <c r="FUV839" s="64"/>
      <c r="FUW839" s="64"/>
      <c r="FUX839" s="64"/>
      <c r="FUY839" s="64"/>
      <c r="FUZ839" s="64"/>
      <c r="FVA839" s="64"/>
      <c r="FVB839" s="64"/>
      <c r="FVC839" s="64"/>
      <c r="FVD839" s="64"/>
      <c r="FVE839" s="64"/>
      <c r="FVF839" s="64"/>
      <c r="FVG839" s="64"/>
      <c r="FVH839" s="64"/>
      <c r="FVI839" s="64"/>
      <c r="FVJ839" s="64"/>
      <c r="FVK839" s="64"/>
      <c r="FVL839" s="64"/>
      <c r="FVM839" s="64"/>
      <c r="FVN839" s="64"/>
      <c r="FVO839" s="64"/>
      <c r="FVP839" s="64"/>
      <c r="FVQ839" s="64"/>
      <c r="FVR839" s="64"/>
      <c r="FVS839" s="64"/>
      <c r="FVT839" s="64"/>
      <c r="FVU839" s="64"/>
      <c r="FVV839" s="64"/>
      <c r="FVW839" s="64"/>
      <c r="FVX839" s="64"/>
      <c r="FVY839" s="64"/>
      <c r="FVZ839" s="64"/>
      <c r="FWA839" s="64"/>
      <c r="FWB839" s="64"/>
      <c r="FWC839" s="64"/>
      <c r="FWD839" s="64"/>
      <c r="FWE839" s="64"/>
      <c r="FWF839" s="64"/>
      <c r="FWG839" s="64"/>
      <c r="FWH839" s="64"/>
      <c r="FWI839" s="64"/>
      <c r="FWJ839" s="64"/>
      <c r="FWK839" s="64"/>
      <c r="FWL839" s="64"/>
      <c r="FWM839" s="64"/>
      <c r="FWN839" s="64"/>
      <c r="FWO839" s="64"/>
      <c r="FWP839" s="64"/>
      <c r="FWQ839" s="64"/>
      <c r="FWR839" s="64"/>
      <c r="FWS839" s="64"/>
      <c r="FWT839" s="64"/>
      <c r="FWU839" s="64"/>
      <c r="FWV839" s="64"/>
      <c r="FWW839" s="64"/>
      <c r="FWX839" s="64"/>
      <c r="FWY839" s="64"/>
      <c r="FWZ839" s="64"/>
      <c r="FXA839" s="64"/>
      <c r="FXB839" s="64"/>
      <c r="FXC839" s="64"/>
      <c r="FXD839" s="64"/>
      <c r="FXE839" s="64"/>
      <c r="FXF839" s="64"/>
      <c r="FXG839" s="64"/>
      <c r="FXH839" s="64"/>
      <c r="FXI839" s="64"/>
      <c r="FXJ839" s="64"/>
      <c r="FXK839" s="64"/>
      <c r="FXL839" s="64"/>
      <c r="FXM839" s="64"/>
      <c r="FXN839" s="64"/>
      <c r="FXO839" s="64"/>
      <c r="FXP839" s="64"/>
      <c r="FXQ839" s="64"/>
      <c r="FXR839" s="64"/>
      <c r="FXS839" s="64"/>
      <c r="FXT839" s="64"/>
      <c r="FXU839" s="64"/>
      <c r="FXV839" s="64"/>
      <c r="FXW839" s="64"/>
      <c r="FXX839" s="64"/>
      <c r="FXY839" s="64"/>
      <c r="FXZ839" s="64"/>
      <c r="FYA839" s="64"/>
      <c r="FYB839" s="64"/>
      <c r="FYC839" s="64"/>
      <c r="FYD839" s="64"/>
      <c r="FYE839" s="64"/>
      <c r="FYF839" s="64"/>
      <c r="FYG839" s="64"/>
      <c r="FYH839" s="64"/>
      <c r="FYI839" s="64"/>
      <c r="FYJ839" s="64"/>
      <c r="FYK839" s="64"/>
      <c r="FYL839" s="64"/>
      <c r="FYM839" s="64"/>
      <c r="FYN839" s="64"/>
      <c r="FYO839" s="64"/>
      <c r="FYP839" s="64"/>
      <c r="FYQ839" s="64"/>
      <c r="FYR839" s="64"/>
      <c r="FYS839" s="64"/>
      <c r="FYT839" s="64"/>
      <c r="FYU839" s="64"/>
      <c r="FYV839" s="64"/>
      <c r="FYW839" s="64"/>
      <c r="FYX839" s="64"/>
      <c r="FYY839" s="64"/>
      <c r="FYZ839" s="64"/>
      <c r="FZA839" s="64"/>
      <c r="FZB839" s="64"/>
      <c r="FZC839" s="64"/>
      <c r="FZD839" s="64"/>
      <c r="FZE839" s="64"/>
      <c r="FZF839" s="64"/>
      <c r="FZG839" s="64"/>
      <c r="FZH839" s="64"/>
      <c r="FZI839" s="64"/>
      <c r="FZJ839" s="64"/>
      <c r="FZK839" s="64"/>
      <c r="FZL839" s="64"/>
      <c r="FZM839" s="64"/>
      <c r="FZN839" s="64"/>
      <c r="FZO839" s="64"/>
      <c r="FZP839" s="64"/>
      <c r="FZQ839" s="64"/>
      <c r="FZR839" s="64"/>
      <c r="FZS839" s="64"/>
      <c r="FZT839" s="64"/>
      <c r="FZU839" s="64"/>
      <c r="FZV839" s="64"/>
      <c r="FZW839" s="64"/>
      <c r="FZX839" s="64"/>
      <c r="FZY839" s="64"/>
      <c r="FZZ839" s="64"/>
      <c r="GAA839" s="64"/>
      <c r="GAB839" s="64"/>
      <c r="GAC839" s="64"/>
      <c r="GAD839" s="64"/>
      <c r="GAE839" s="64"/>
      <c r="GAF839" s="64"/>
      <c r="GAG839" s="64"/>
      <c r="GAH839" s="64"/>
      <c r="GAI839" s="64"/>
      <c r="GAJ839" s="64"/>
      <c r="GAK839" s="64"/>
      <c r="GAL839" s="64"/>
      <c r="GAM839" s="64"/>
      <c r="GAN839" s="64"/>
      <c r="GAO839" s="64"/>
      <c r="GAP839" s="64"/>
      <c r="GAQ839" s="64"/>
      <c r="GAR839" s="64"/>
      <c r="GAS839" s="64"/>
      <c r="GAT839" s="64"/>
      <c r="GAU839" s="64"/>
      <c r="GAV839" s="64"/>
      <c r="GAW839" s="64"/>
      <c r="GAX839" s="64"/>
      <c r="GAY839" s="64"/>
      <c r="GAZ839" s="64"/>
      <c r="GBA839" s="64"/>
      <c r="GBB839" s="64"/>
      <c r="GBC839" s="64"/>
      <c r="GBD839" s="64"/>
      <c r="GBE839" s="64"/>
      <c r="GBF839" s="64"/>
      <c r="GBG839" s="64"/>
      <c r="GBH839" s="64"/>
      <c r="GBI839" s="64"/>
      <c r="GBJ839" s="64"/>
      <c r="GBK839" s="64"/>
      <c r="GBL839" s="64"/>
      <c r="GBM839" s="64"/>
      <c r="GBN839" s="64"/>
      <c r="GBO839" s="64"/>
      <c r="GBP839" s="64"/>
      <c r="GBQ839" s="64"/>
      <c r="GBR839" s="64"/>
      <c r="GBS839" s="64"/>
      <c r="GBT839" s="64"/>
      <c r="GBU839" s="64"/>
      <c r="GBV839" s="64"/>
      <c r="GBW839" s="64"/>
      <c r="GBX839" s="64"/>
      <c r="GBY839" s="64"/>
      <c r="GBZ839" s="64"/>
      <c r="GCA839" s="64"/>
      <c r="GCB839" s="64"/>
      <c r="GCC839" s="64"/>
      <c r="GCD839" s="64"/>
      <c r="GCE839" s="64"/>
      <c r="GCF839" s="64"/>
      <c r="GCG839" s="64"/>
      <c r="GCH839" s="64"/>
      <c r="GCI839" s="64"/>
      <c r="GCJ839" s="64"/>
      <c r="GCK839" s="64"/>
      <c r="GCL839" s="64"/>
      <c r="GCM839" s="64"/>
      <c r="GCN839" s="64"/>
      <c r="GCO839" s="64"/>
      <c r="GCP839" s="64"/>
      <c r="GCQ839" s="64"/>
      <c r="GCR839" s="64"/>
      <c r="GCS839" s="64"/>
      <c r="GCT839" s="64"/>
      <c r="GCU839" s="64"/>
      <c r="GCV839" s="64"/>
      <c r="GCW839" s="64"/>
      <c r="GCX839" s="64"/>
      <c r="GCY839" s="64"/>
      <c r="GCZ839" s="64"/>
      <c r="GDA839" s="64"/>
      <c r="GDB839" s="64"/>
      <c r="GDC839" s="64"/>
      <c r="GDD839" s="64"/>
      <c r="GDE839" s="64"/>
      <c r="GDF839" s="64"/>
      <c r="GDG839" s="64"/>
      <c r="GDH839" s="64"/>
      <c r="GDI839" s="64"/>
      <c r="GDJ839" s="64"/>
      <c r="GDK839" s="64"/>
      <c r="GDL839" s="64"/>
      <c r="GDM839" s="64"/>
      <c r="GDN839" s="64"/>
      <c r="GDO839" s="64"/>
      <c r="GDP839" s="64"/>
      <c r="GDQ839" s="64"/>
      <c r="GDR839" s="64"/>
      <c r="GDS839" s="64"/>
      <c r="GDT839" s="64"/>
      <c r="GDU839" s="64"/>
      <c r="GDV839" s="64"/>
      <c r="GDW839" s="64"/>
      <c r="GDX839" s="64"/>
      <c r="GDY839" s="64"/>
      <c r="GDZ839" s="64"/>
      <c r="GEA839" s="64"/>
      <c r="GEB839" s="64"/>
      <c r="GED839" s="64"/>
      <c r="GEF839" s="64"/>
      <c r="GEG839" s="64"/>
      <c r="GEH839" s="64"/>
      <c r="GEI839" s="64"/>
      <c r="GEJ839" s="64"/>
      <c r="GEK839" s="64"/>
      <c r="GEL839" s="64"/>
      <c r="GEM839" s="64"/>
      <c r="GER839" s="64"/>
      <c r="GES839" s="64"/>
      <c r="GET839" s="64"/>
      <c r="GEU839" s="64"/>
      <c r="GEV839" s="64"/>
      <c r="GEW839" s="64"/>
      <c r="GEX839" s="64"/>
      <c r="GEY839" s="64"/>
      <c r="GEZ839" s="64"/>
      <c r="GFA839" s="64"/>
      <c r="GFB839" s="64"/>
      <c r="GFC839" s="64"/>
      <c r="GFD839" s="64"/>
      <c r="GFE839" s="64"/>
      <c r="GFF839" s="64"/>
      <c r="GFG839" s="64"/>
      <c r="GFH839" s="64"/>
      <c r="GFI839" s="64"/>
      <c r="GFJ839" s="64"/>
      <c r="GFK839" s="64"/>
      <c r="GFL839" s="64"/>
      <c r="GFM839" s="64"/>
      <c r="GFN839" s="64"/>
      <c r="GFO839" s="64"/>
      <c r="GFP839" s="64"/>
      <c r="GFQ839" s="64"/>
      <c r="GFR839" s="64"/>
      <c r="GFS839" s="64"/>
      <c r="GFT839" s="64"/>
      <c r="GFU839" s="64"/>
      <c r="GFV839" s="64"/>
      <c r="GFW839" s="64"/>
      <c r="GFX839" s="64"/>
      <c r="GFY839" s="64"/>
      <c r="GFZ839" s="64"/>
      <c r="GGA839" s="64"/>
      <c r="GGB839" s="64"/>
      <c r="GGC839" s="64"/>
      <c r="GGD839" s="64"/>
      <c r="GGE839" s="64"/>
      <c r="GGF839" s="64"/>
      <c r="GGG839" s="64"/>
      <c r="GGH839" s="64"/>
      <c r="GGI839" s="64"/>
      <c r="GGJ839" s="64"/>
      <c r="GGK839" s="64"/>
      <c r="GGL839" s="64"/>
      <c r="GGM839" s="64"/>
      <c r="GGN839" s="64"/>
      <c r="GGO839" s="64"/>
      <c r="GGP839" s="64"/>
      <c r="GGQ839" s="64"/>
      <c r="GGR839" s="64"/>
      <c r="GGS839" s="64"/>
      <c r="GGT839" s="64"/>
      <c r="GGU839" s="64"/>
      <c r="GGV839" s="64"/>
      <c r="GGW839" s="64"/>
      <c r="GGX839" s="64"/>
      <c r="GGY839" s="64"/>
      <c r="GGZ839" s="64"/>
      <c r="GHA839" s="64"/>
      <c r="GHB839" s="64"/>
      <c r="GHC839" s="64"/>
      <c r="GHD839" s="64"/>
      <c r="GHE839" s="64"/>
      <c r="GHF839" s="64"/>
      <c r="GHG839" s="64"/>
      <c r="GHH839" s="64"/>
      <c r="GHI839" s="64"/>
      <c r="GHJ839" s="64"/>
      <c r="GHK839" s="64"/>
      <c r="GHL839" s="64"/>
      <c r="GHM839" s="64"/>
      <c r="GHN839" s="64"/>
      <c r="GHO839" s="64"/>
      <c r="GHP839" s="64"/>
      <c r="GHQ839" s="64"/>
      <c r="GHR839" s="64"/>
      <c r="GHS839" s="64"/>
      <c r="GHT839" s="64"/>
      <c r="GHU839" s="64"/>
      <c r="GHV839" s="64"/>
      <c r="GHW839" s="64"/>
      <c r="GHX839" s="64"/>
      <c r="GHY839" s="64"/>
      <c r="GHZ839" s="64"/>
      <c r="GIA839" s="64"/>
      <c r="GIB839" s="64"/>
      <c r="GIC839" s="64"/>
      <c r="GID839" s="64"/>
      <c r="GIE839" s="64"/>
      <c r="GIF839" s="64"/>
      <c r="GIG839" s="64"/>
      <c r="GIH839" s="64"/>
      <c r="GII839" s="64"/>
      <c r="GIJ839" s="64"/>
      <c r="GIK839" s="64"/>
      <c r="GIL839" s="64"/>
      <c r="GIM839" s="64"/>
      <c r="GIN839" s="64"/>
      <c r="GIO839" s="64"/>
      <c r="GIP839" s="64"/>
      <c r="GIQ839" s="64"/>
      <c r="GIR839" s="64"/>
      <c r="GIS839" s="64"/>
      <c r="GIT839" s="64"/>
      <c r="GIU839" s="64"/>
      <c r="GIV839" s="64"/>
      <c r="GIW839" s="64"/>
      <c r="GIX839" s="64"/>
      <c r="GIY839" s="64"/>
      <c r="GIZ839" s="64"/>
      <c r="GJA839" s="64"/>
      <c r="GJB839" s="64"/>
      <c r="GJC839" s="64"/>
      <c r="GJD839" s="64"/>
      <c r="GJE839" s="64"/>
      <c r="GJF839" s="64"/>
      <c r="GJG839" s="64"/>
      <c r="GJH839" s="64"/>
      <c r="GJI839" s="64"/>
      <c r="GJJ839" s="64"/>
      <c r="GJK839" s="64"/>
      <c r="GJL839" s="64"/>
      <c r="GJM839" s="64"/>
      <c r="GJN839" s="64"/>
      <c r="GJO839" s="64"/>
      <c r="GJP839" s="64"/>
      <c r="GJQ839" s="64"/>
      <c r="GJR839" s="64"/>
      <c r="GJS839" s="64"/>
      <c r="GJT839" s="64"/>
      <c r="GJU839" s="64"/>
      <c r="GJV839" s="64"/>
      <c r="GJW839" s="64"/>
      <c r="GJX839" s="64"/>
      <c r="GJY839" s="64"/>
      <c r="GJZ839" s="64"/>
      <c r="GKA839" s="64"/>
      <c r="GKB839" s="64"/>
      <c r="GKC839" s="64"/>
      <c r="GKD839" s="64"/>
      <c r="GKE839" s="64"/>
      <c r="GKF839" s="64"/>
      <c r="GKG839" s="64"/>
      <c r="GKH839" s="64"/>
      <c r="GKI839" s="64"/>
      <c r="GKJ839" s="64"/>
      <c r="GKK839" s="64"/>
      <c r="GKL839" s="64"/>
      <c r="GKM839" s="64"/>
      <c r="GKN839" s="64"/>
      <c r="GKO839" s="64"/>
      <c r="GKP839" s="64"/>
      <c r="GKQ839" s="64"/>
      <c r="GKR839" s="64"/>
      <c r="GKS839" s="64"/>
      <c r="GKT839" s="64"/>
      <c r="GKU839" s="64"/>
      <c r="GKV839" s="64"/>
      <c r="GKW839" s="64"/>
      <c r="GKX839" s="64"/>
      <c r="GKY839" s="64"/>
      <c r="GKZ839" s="64"/>
      <c r="GLA839" s="64"/>
      <c r="GLB839" s="64"/>
      <c r="GLC839" s="64"/>
      <c r="GLD839" s="64"/>
      <c r="GLE839" s="64"/>
      <c r="GLF839" s="64"/>
      <c r="GLG839" s="64"/>
      <c r="GLH839" s="64"/>
      <c r="GLI839" s="64"/>
      <c r="GLJ839" s="64"/>
      <c r="GLK839" s="64"/>
      <c r="GLL839" s="64"/>
      <c r="GLM839" s="64"/>
      <c r="GLN839" s="64"/>
      <c r="GLO839" s="64"/>
      <c r="GLP839" s="64"/>
      <c r="GLQ839" s="64"/>
      <c r="GLR839" s="64"/>
      <c r="GLS839" s="64"/>
      <c r="GLT839" s="64"/>
      <c r="GLU839" s="64"/>
      <c r="GLV839" s="64"/>
      <c r="GLW839" s="64"/>
      <c r="GLX839" s="64"/>
      <c r="GLY839" s="64"/>
      <c r="GLZ839" s="64"/>
      <c r="GMA839" s="64"/>
      <c r="GMB839" s="64"/>
      <c r="GMC839" s="64"/>
      <c r="GMD839" s="64"/>
      <c r="GME839" s="64"/>
      <c r="GMF839" s="64"/>
      <c r="GMG839" s="64"/>
      <c r="GMH839" s="64"/>
      <c r="GMI839" s="64"/>
      <c r="GMJ839" s="64"/>
      <c r="GMK839" s="64"/>
      <c r="GML839" s="64"/>
      <c r="GMM839" s="64"/>
      <c r="GMN839" s="64"/>
      <c r="GMO839" s="64"/>
      <c r="GMP839" s="64"/>
      <c r="GMQ839" s="64"/>
      <c r="GMR839" s="64"/>
      <c r="GMS839" s="64"/>
      <c r="GMT839" s="64"/>
      <c r="GMU839" s="64"/>
      <c r="GMV839" s="64"/>
      <c r="GMW839" s="64"/>
      <c r="GMX839" s="64"/>
      <c r="GMY839" s="64"/>
      <c r="GMZ839" s="64"/>
      <c r="GNA839" s="64"/>
      <c r="GNB839" s="64"/>
      <c r="GNC839" s="64"/>
      <c r="GND839" s="64"/>
      <c r="GNE839" s="64"/>
      <c r="GNF839" s="64"/>
      <c r="GNG839" s="64"/>
      <c r="GNH839" s="64"/>
      <c r="GNI839" s="64"/>
      <c r="GNJ839" s="64"/>
      <c r="GNK839" s="64"/>
      <c r="GNL839" s="64"/>
      <c r="GNM839" s="64"/>
      <c r="GNN839" s="64"/>
      <c r="GNO839" s="64"/>
      <c r="GNP839" s="64"/>
      <c r="GNQ839" s="64"/>
      <c r="GNR839" s="64"/>
      <c r="GNS839" s="64"/>
      <c r="GNT839" s="64"/>
      <c r="GNU839" s="64"/>
      <c r="GNV839" s="64"/>
      <c r="GNW839" s="64"/>
      <c r="GNX839" s="64"/>
      <c r="GNZ839" s="64"/>
      <c r="GOB839" s="64"/>
      <c r="GOC839" s="64"/>
      <c r="GOD839" s="64"/>
      <c r="GOE839" s="64"/>
      <c r="GOF839" s="64"/>
      <c r="GOG839" s="64"/>
      <c r="GOH839" s="64"/>
      <c r="GOI839" s="64"/>
      <c r="GON839" s="64"/>
      <c r="GOO839" s="64"/>
      <c r="GOP839" s="64"/>
      <c r="GOQ839" s="64"/>
      <c r="GOR839" s="64"/>
      <c r="GOS839" s="64"/>
      <c r="GOT839" s="64"/>
      <c r="GOU839" s="64"/>
      <c r="GOV839" s="64"/>
      <c r="GOW839" s="64"/>
      <c r="GOX839" s="64"/>
      <c r="GOY839" s="64"/>
      <c r="GOZ839" s="64"/>
      <c r="GPA839" s="64"/>
      <c r="GPB839" s="64"/>
      <c r="GPC839" s="64"/>
      <c r="GPD839" s="64"/>
      <c r="GPE839" s="64"/>
      <c r="GPF839" s="64"/>
      <c r="GPG839" s="64"/>
      <c r="GPH839" s="64"/>
      <c r="GPI839" s="64"/>
      <c r="GPJ839" s="64"/>
      <c r="GPK839" s="64"/>
      <c r="GPL839" s="64"/>
      <c r="GPM839" s="64"/>
      <c r="GPN839" s="64"/>
      <c r="GPO839" s="64"/>
      <c r="GPP839" s="64"/>
      <c r="GPQ839" s="64"/>
      <c r="GPR839" s="64"/>
      <c r="GPS839" s="64"/>
      <c r="GPT839" s="64"/>
      <c r="GPU839" s="64"/>
      <c r="GPV839" s="64"/>
      <c r="GPW839" s="64"/>
      <c r="GPX839" s="64"/>
      <c r="GPY839" s="64"/>
      <c r="GPZ839" s="64"/>
      <c r="GQA839" s="64"/>
      <c r="GQB839" s="64"/>
      <c r="GQC839" s="64"/>
      <c r="GQD839" s="64"/>
      <c r="GQE839" s="64"/>
      <c r="GQF839" s="64"/>
      <c r="GQG839" s="64"/>
      <c r="GQH839" s="64"/>
      <c r="GQI839" s="64"/>
      <c r="GQJ839" s="64"/>
      <c r="GQK839" s="64"/>
      <c r="GQL839" s="64"/>
      <c r="GQM839" s="64"/>
      <c r="GQN839" s="64"/>
      <c r="GQO839" s="64"/>
      <c r="GQP839" s="64"/>
      <c r="GQQ839" s="64"/>
      <c r="GQR839" s="64"/>
      <c r="GQS839" s="64"/>
      <c r="GQT839" s="64"/>
      <c r="GQU839" s="64"/>
      <c r="GQV839" s="64"/>
      <c r="GQW839" s="64"/>
      <c r="GQX839" s="64"/>
      <c r="GQY839" s="64"/>
      <c r="GQZ839" s="64"/>
      <c r="GRA839" s="64"/>
      <c r="GRB839" s="64"/>
      <c r="GRC839" s="64"/>
      <c r="GRD839" s="64"/>
      <c r="GRE839" s="64"/>
      <c r="GRF839" s="64"/>
      <c r="GRG839" s="64"/>
      <c r="GRH839" s="64"/>
      <c r="GRI839" s="64"/>
      <c r="GRJ839" s="64"/>
      <c r="GRK839" s="64"/>
      <c r="GRL839" s="64"/>
      <c r="GRM839" s="64"/>
      <c r="GRN839" s="64"/>
      <c r="GRO839" s="64"/>
      <c r="GRP839" s="64"/>
      <c r="GRQ839" s="64"/>
      <c r="GRR839" s="64"/>
      <c r="GRS839" s="64"/>
      <c r="GRT839" s="64"/>
      <c r="GRU839" s="64"/>
      <c r="GRV839" s="64"/>
      <c r="GRW839" s="64"/>
      <c r="GRX839" s="64"/>
      <c r="GRY839" s="64"/>
      <c r="GRZ839" s="64"/>
      <c r="GSA839" s="64"/>
      <c r="GSB839" s="64"/>
      <c r="GSC839" s="64"/>
      <c r="GSD839" s="64"/>
      <c r="GSE839" s="64"/>
      <c r="GSF839" s="64"/>
      <c r="GSG839" s="64"/>
      <c r="GSH839" s="64"/>
      <c r="GSI839" s="64"/>
      <c r="GSJ839" s="64"/>
      <c r="GSK839" s="64"/>
      <c r="GSL839" s="64"/>
      <c r="GSM839" s="64"/>
      <c r="GSN839" s="64"/>
      <c r="GSO839" s="64"/>
      <c r="GSP839" s="64"/>
      <c r="GSQ839" s="64"/>
      <c r="GSR839" s="64"/>
      <c r="GSS839" s="64"/>
      <c r="GST839" s="64"/>
      <c r="GSU839" s="64"/>
      <c r="GSV839" s="64"/>
      <c r="GSW839" s="64"/>
      <c r="GSX839" s="64"/>
      <c r="GSY839" s="64"/>
      <c r="GSZ839" s="64"/>
      <c r="GTA839" s="64"/>
      <c r="GTB839" s="64"/>
      <c r="GTC839" s="64"/>
      <c r="GTD839" s="64"/>
      <c r="GTE839" s="64"/>
      <c r="GTF839" s="64"/>
      <c r="GTG839" s="64"/>
      <c r="GTH839" s="64"/>
      <c r="GTI839" s="64"/>
      <c r="GTJ839" s="64"/>
      <c r="GTK839" s="64"/>
      <c r="GTL839" s="64"/>
      <c r="GTM839" s="64"/>
      <c r="GTN839" s="64"/>
      <c r="GTO839" s="64"/>
      <c r="GTP839" s="64"/>
      <c r="GTQ839" s="64"/>
      <c r="GTR839" s="64"/>
      <c r="GTS839" s="64"/>
      <c r="GTT839" s="64"/>
      <c r="GTU839" s="64"/>
      <c r="GTV839" s="64"/>
      <c r="GTW839" s="64"/>
      <c r="GTX839" s="64"/>
      <c r="GTY839" s="64"/>
      <c r="GTZ839" s="64"/>
      <c r="GUA839" s="64"/>
      <c r="GUB839" s="64"/>
      <c r="GUC839" s="64"/>
      <c r="GUD839" s="64"/>
      <c r="GUE839" s="64"/>
      <c r="GUF839" s="64"/>
      <c r="GUG839" s="64"/>
      <c r="GUH839" s="64"/>
      <c r="GUI839" s="64"/>
      <c r="GUJ839" s="64"/>
      <c r="GUK839" s="64"/>
      <c r="GUL839" s="64"/>
      <c r="GUM839" s="64"/>
      <c r="GUN839" s="64"/>
      <c r="GUO839" s="64"/>
      <c r="GUP839" s="64"/>
      <c r="GUQ839" s="64"/>
      <c r="GUR839" s="64"/>
      <c r="GUS839" s="64"/>
      <c r="GUT839" s="64"/>
      <c r="GUU839" s="64"/>
      <c r="GUV839" s="64"/>
      <c r="GUW839" s="64"/>
      <c r="GUX839" s="64"/>
      <c r="GUY839" s="64"/>
      <c r="GUZ839" s="64"/>
      <c r="GVA839" s="64"/>
      <c r="GVB839" s="64"/>
      <c r="GVC839" s="64"/>
      <c r="GVD839" s="64"/>
      <c r="GVE839" s="64"/>
      <c r="GVF839" s="64"/>
      <c r="GVG839" s="64"/>
      <c r="GVH839" s="64"/>
      <c r="GVI839" s="64"/>
      <c r="GVJ839" s="64"/>
      <c r="GVK839" s="64"/>
      <c r="GVL839" s="64"/>
      <c r="GVM839" s="64"/>
      <c r="GVN839" s="64"/>
      <c r="GVO839" s="64"/>
      <c r="GVP839" s="64"/>
      <c r="GVQ839" s="64"/>
      <c r="GVR839" s="64"/>
      <c r="GVS839" s="64"/>
      <c r="GVT839" s="64"/>
      <c r="GVU839" s="64"/>
      <c r="GVV839" s="64"/>
      <c r="GVW839" s="64"/>
      <c r="GVX839" s="64"/>
      <c r="GVY839" s="64"/>
      <c r="GVZ839" s="64"/>
      <c r="GWA839" s="64"/>
      <c r="GWB839" s="64"/>
      <c r="GWC839" s="64"/>
      <c r="GWD839" s="64"/>
      <c r="GWE839" s="64"/>
      <c r="GWF839" s="64"/>
      <c r="GWG839" s="64"/>
      <c r="GWH839" s="64"/>
      <c r="GWI839" s="64"/>
      <c r="GWJ839" s="64"/>
      <c r="GWK839" s="64"/>
      <c r="GWL839" s="64"/>
      <c r="GWM839" s="64"/>
      <c r="GWN839" s="64"/>
      <c r="GWO839" s="64"/>
      <c r="GWP839" s="64"/>
      <c r="GWQ839" s="64"/>
      <c r="GWR839" s="64"/>
      <c r="GWS839" s="64"/>
      <c r="GWT839" s="64"/>
      <c r="GWU839" s="64"/>
      <c r="GWV839" s="64"/>
      <c r="GWW839" s="64"/>
      <c r="GWX839" s="64"/>
      <c r="GWY839" s="64"/>
      <c r="GWZ839" s="64"/>
      <c r="GXA839" s="64"/>
      <c r="GXB839" s="64"/>
      <c r="GXC839" s="64"/>
      <c r="GXD839" s="64"/>
      <c r="GXE839" s="64"/>
      <c r="GXF839" s="64"/>
      <c r="GXG839" s="64"/>
      <c r="GXH839" s="64"/>
      <c r="GXI839" s="64"/>
      <c r="GXJ839" s="64"/>
      <c r="GXK839" s="64"/>
      <c r="GXL839" s="64"/>
      <c r="GXM839" s="64"/>
      <c r="GXN839" s="64"/>
      <c r="GXO839" s="64"/>
      <c r="GXP839" s="64"/>
      <c r="GXQ839" s="64"/>
      <c r="GXR839" s="64"/>
      <c r="GXS839" s="64"/>
      <c r="GXT839" s="64"/>
      <c r="GXV839" s="64"/>
      <c r="GXX839" s="64"/>
      <c r="GXY839" s="64"/>
      <c r="GXZ839" s="64"/>
      <c r="GYA839" s="64"/>
      <c r="GYB839" s="64"/>
      <c r="GYC839" s="64"/>
      <c r="GYD839" s="64"/>
      <c r="GYE839" s="64"/>
      <c r="GYJ839" s="64"/>
      <c r="GYK839" s="64"/>
      <c r="GYL839" s="64"/>
      <c r="GYM839" s="64"/>
      <c r="GYN839" s="64"/>
      <c r="GYO839" s="64"/>
      <c r="GYP839" s="64"/>
      <c r="GYQ839" s="64"/>
      <c r="GYR839" s="64"/>
      <c r="GYS839" s="64"/>
      <c r="GYT839" s="64"/>
      <c r="GYU839" s="64"/>
      <c r="GYV839" s="64"/>
      <c r="GYW839" s="64"/>
      <c r="GYX839" s="64"/>
      <c r="GYY839" s="64"/>
      <c r="GYZ839" s="64"/>
      <c r="GZA839" s="64"/>
      <c r="GZB839" s="64"/>
      <c r="GZC839" s="64"/>
      <c r="GZD839" s="64"/>
      <c r="GZE839" s="64"/>
      <c r="GZF839" s="64"/>
      <c r="GZG839" s="64"/>
      <c r="GZH839" s="64"/>
      <c r="GZI839" s="64"/>
      <c r="GZJ839" s="64"/>
      <c r="GZK839" s="64"/>
      <c r="GZL839" s="64"/>
      <c r="GZM839" s="64"/>
      <c r="GZN839" s="64"/>
      <c r="GZO839" s="64"/>
      <c r="GZP839" s="64"/>
      <c r="GZQ839" s="64"/>
      <c r="GZR839" s="64"/>
      <c r="GZS839" s="64"/>
      <c r="GZT839" s="64"/>
      <c r="GZU839" s="64"/>
      <c r="GZV839" s="64"/>
      <c r="GZW839" s="64"/>
      <c r="GZX839" s="64"/>
      <c r="GZY839" s="64"/>
      <c r="GZZ839" s="64"/>
      <c r="HAA839" s="64"/>
      <c r="HAB839" s="64"/>
      <c r="HAC839" s="64"/>
      <c r="HAD839" s="64"/>
      <c r="HAE839" s="64"/>
      <c r="HAF839" s="64"/>
      <c r="HAG839" s="64"/>
      <c r="HAH839" s="64"/>
      <c r="HAI839" s="64"/>
      <c r="HAJ839" s="64"/>
      <c r="HAK839" s="64"/>
      <c r="HAL839" s="64"/>
      <c r="HAM839" s="64"/>
      <c r="HAN839" s="64"/>
      <c r="HAO839" s="64"/>
      <c r="HAP839" s="64"/>
      <c r="HAQ839" s="64"/>
      <c r="HAR839" s="64"/>
      <c r="HAS839" s="64"/>
      <c r="HAT839" s="64"/>
      <c r="HAU839" s="64"/>
      <c r="HAV839" s="64"/>
      <c r="HAW839" s="64"/>
      <c r="HAX839" s="64"/>
      <c r="HAY839" s="64"/>
      <c r="HAZ839" s="64"/>
      <c r="HBA839" s="64"/>
      <c r="HBB839" s="64"/>
      <c r="HBC839" s="64"/>
      <c r="HBD839" s="64"/>
      <c r="HBE839" s="64"/>
      <c r="HBF839" s="64"/>
      <c r="HBG839" s="64"/>
      <c r="HBH839" s="64"/>
      <c r="HBI839" s="64"/>
      <c r="HBJ839" s="64"/>
      <c r="HBK839" s="64"/>
      <c r="HBL839" s="64"/>
      <c r="HBM839" s="64"/>
      <c r="HBN839" s="64"/>
      <c r="HBO839" s="64"/>
      <c r="HBP839" s="64"/>
      <c r="HBQ839" s="64"/>
      <c r="HBR839" s="64"/>
      <c r="HBS839" s="64"/>
      <c r="HBT839" s="64"/>
      <c r="HBU839" s="64"/>
      <c r="HBV839" s="64"/>
      <c r="HBW839" s="64"/>
      <c r="HBX839" s="64"/>
      <c r="HBY839" s="64"/>
      <c r="HBZ839" s="64"/>
      <c r="HCA839" s="64"/>
      <c r="HCB839" s="64"/>
      <c r="HCC839" s="64"/>
      <c r="HCD839" s="64"/>
      <c r="HCE839" s="64"/>
      <c r="HCF839" s="64"/>
      <c r="HCG839" s="64"/>
      <c r="HCH839" s="64"/>
      <c r="HCI839" s="64"/>
      <c r="HCJ839" s="64"/>
      <c r="HCK839" s="64"/>
      <c r="HCL839" s="64"/>
      <c r="HCM839" s="64"/>
      <c r="HCN839" s="64"/>
      <c r="HCO839" s="64"/>
      <c r="HCP839" s="64"/>
      <c r="HCQ839" s="64"/>
      <c r="HCR839" s="64"/>
      <c r="HCS839" s="64"/>
      <c r="HCT839" s="64"/>
      <c r="HCU839" s="64"/>
      <c r="HCV839" s="64"/>
      <c r="HCW839" s="64"/>
      <c r="HCX839" s="64"/>
      <c r="HCY839" s="64"/>
      <c r="HCZ839" s="64"/>
      <c r="HDA839" s="64"/>
      <c r="HDB839" s="64"/>
      <c r="HDC839" s="64"/>
      <c r="HDD839" s="64"/>
      <c r="HDE839" s="64"/>
      <c r="HDF839" s="64"/>
      <c r="HDG839" s="64"/>
      <c r="HDH839" s="64"/>
      <c r="HDI839" s="64"/>
      <c r="HDJ839" s="64"/>
      <c r="HDK839" s="64"/>
      <c r="HDL839" s="64"/>
      <c r="HDM839" s="64"/>
      <c r="HDN839" s="64"/>
      <c r="HDO839" s="64"/>
      <c r="HDP839" s="64"/>
      <c r="HDQ839" s="64"/>
      <c r="HDR839" s="64"/>
      <c r="HDS839" s="64"/>
      <c r="HDT839" s="64"/>
      <c r="HDU839" s="64"/>
      <c r="HDV839" s="64"/>
      <c r="HDW839" s="64"/>
      <c r="HDX839" s="64"/>
      <c r="HDY839" s="64"/>
      <c r="HDZ839" s="64"/>
      <c r="HEA839" s="64"/>
      <c r="HEB839" s="64"/>
      <c r="HEC839" s="64"/>
      <c r="HED839" s="64"/>
      <c r="HEE839" s="64"/>
      <c r="HEF839" s="64"/>
      <c r="HEG839" s="64"/>
      <c r="HEH839" s="64"/>
      <c r="HEI839" s="64"/>
      <c r="HEJ839" s="64"/>
      <c r="HEK839" s="64"/>
      <c r="HEL839" s="64"/>
      <c r="HEM839" s="64"/>
      <c r="HEN839" s="64"/>
      <c r="HEO839" s="64"/>
      <c r="HEP839" s="64"/>
      <c r="HEQ839" s="64"/>
      <c r="HER839" s="64"/>
      <c r="HES839" s="64"/>
      <c r="HET839" s="64"/>
      <c r="HEU839" s="64"/>
      <c r="HEV839" s="64"/>
      <c r="HEW839" s="64"/>
      <c r="HEX839" s="64"/>
      <c r="HEY839" s="64"/>
      <c r="HEZ839" s="64"/>
      <c r="HFA839" s="64"/>
      <c r="HFB839" s="64"/>
      <c r="HFC839" s="64"/>
      <c r="HFD839" s="64"/>
      <c r="HFE839" s="64"/>
      <c r="HFF839" s="64"/>
      <c r="HFG839" s="64"/>
      <c r="HFH839" s="64"/>
      <c r="HFI839" s="64"/>
      <c r="HFJ839" s="64"/>
      <c r="HFK839" s="64"/>
      <c r="HFL839" s="64"/>
      <c r="HFM839" s="64"/>
      <c r="HFN839" s="64"/>
      <c r="HFO839" s="64"/>
      <c r="HFP839" s="64"/>
      <c r="HFQ839" s="64"/>
      <c r="HFR839" s="64"/>
      <c r="HFS839" s="64"/>
      <c r="HFT839" s="64"/>
      <c r="HFU839" s="64"/>
      <c r="HFV839" s="64"/>
      <c r="HFW839" s="64"/>
      <c r="HFX839" s="64"/>
      <c r="HFY839" s="64"/>
      <c r="HFZ839" s="64"/>
      <c r="HGA839" s="64"/>
      <c r="HGB839" s="64"/>
      <c r="HGC839" s="64"/>
      <c r="HGD839" s="64"/>
      <c r="HGE839" s="64"/>
      <c r="HGF839" s="64"/>
      <c r="HGG839" s="64"/>
      <c r="HGH839" s="64"/>
      <c r="HGI839" s="64"/>
      <c r="HGJ839" s="64"/>
      <c r="HGK839" s="64"/>
      <c r="HGL839" s="64"/>
      <c r="HGM839" s="64"/>
      <c r="HGN839" s="64"/>
      <c r="HGO839" s="64"/>
      <c r="HGP839" s="64"/>
      <c r="HGQ839" s="64"/>
      <c r="HGR839" s="64"/>
      <c r="HGS839" s="64"/>
      <c r="HGT839" s="64"/>
      <c r="HGU839" s="64"/>
      <c r="HGV839" s="64"/>
      <c r="HGW839" s="64"/>
      <c r="HGX839" s="64"/>
      <c r="HGY839" s="64"/>
      <c r="HGZ839" s="64"/>
      <c r="HHA839" s="64"/>
      <c r="HHB839" s="64"/>
      <c r="HHC839" s="64"/>
      <c r="HHD839" s="64"/>
      <c r="HHE839" s="64"/>
      <c r="HHF839" s="64"/>
      <c r="HHG839" s="64"/>
      <c r="HHH839" s="64"/>
      <c r="HHI839" s="64"/>
      <c r="HHJ839" s="64"/>
      <c r="HHK839" s="64"/>
      <c r="HHL839" s="64"/>
      <c r="HHM839" s="64"/>
      <c r="HHN839" s="64"/>
      <c r="HHO839" s="64"/>
      <c r="HHP839" s="64"/>
      <c r="HHR839" s="64"/>
      <c r="HHT839" s="64"/>
      <c r="HHU839" s="64"/>
      <c r="HHV839" s="64"/>
      <c r="HHW839" s="64"/>
      <c r="HHX839" s="64"/>
      <c r="HHY839" s="64"/>
      <c r="HHZ839" s="64"/>
      <c r="HIA839" s="64"/>
      <c r="HIF839" s="64"/>
      <c r="HIG839" s="64"/>
      <c r="HIH839" s="64"/>
      <c r="HII839" s="64"/>
      <c r="HIJ839" s="64"/>
      <c r="HIK839" s="64"/>
      <c r="HIL839" s="64"/>
      <c r="HIM839" s="64"/>
      <c r="HIN839" s="64"/>
      <c r="HIO839" s="64"/>
      <c r="HIP839" s="64"/>
      <c r="HIQ839" s="64"/>
      <c r="HIR839" s="64"/>
      <c r="HIS839" s="64"/>
      <c r="HIT839" s="64"/>
      <c r="HIU839" s="64"/>
      <c r="HIV839" s="64"/>
      <c r="HIW839" s="64"/>
      <c r="HIX839" s="64"/>
      <c r="HIY839" s="64"/>
      <c r="HIZ839" s="64"/>
      <c r="HJA839" s="64"/>
      <c r="HJB839" s="64"/>
      <c r="HJC839" s="64"/>
      <c r="HJD839" s="64"/>
      <c r="HJE839" s="64"/>
      <c r="HJF839" s="64"/>
      <c r="HJG839" s="64"/>
      <c r="HJH839" s="64"/>
      <c r="HJI839" s="64"/>
      <c r="HJJ839" s="64"/>
      <c r="HJK839" s="64"/>
      <c r="HJL839" s="64"/>
      <c r="HJM839" s="64"/>
      <c r="HJN839" s="64"/>
      <c r="HJO839" s="64"/>
      <c r="HJP839" s="64"/>
      <c r="HJQ839" s="64"/>
      <c r="HJR839" s="64"/>
      <c r="HJS839" s="64"/>
      <c r="HJT839" s="64"/>
      <c r="HJU839" s="64"/>
      <c r="HJV839" s="64"/>
      <c r="HJW839" s="64"/>
      <c r="HJX839" s="64"/>
      <c r="HJY839" s="64"/>
      <c r="HJZ839" s="64"/>
      <c r="HKA839" s="64"/>
      <c r="HKB839" s="64"/>
      <c r="HKC839" s="64"/>
      <c r="HKD839" s="64"/>
      <c r="HKE839" s="64"/>
      <c r="HKF839" s="64"/>
      <c r="HKG839" s="64"/>
      <c r="HKH839" s="64"/>
      <c r="HKI839" s="64"/>
      <c r="HKJ839" s="64"/>
      <c r="HKK839" s="64"/>
      <c r="HKL839" s="64"/>
      <c r="HKM839" s="64"/>
      <c r="HKN839" s="64"/>
      <c r="HKO839" s="64"/>
      <c r="HKP839" s="64"/>
      <c r="HKQ839" s="64"/>
      <c r="HKR839" s="64"/>
      <c r="HKS839" s="64"/>
      <c r="HKT839" s="64"/>
      <c r="HKU839" s="64"/>
      <c r="HKV839" s="64"/>
      <c r="HKW839" s="64"/>
      <c r="HKX839" s="64"/>
      <c r="HKY839" s="64"/>
      <c r="HKZ839" s="64"/>
      <c r="HLA839" s="64"/>
      <c r="HLB839" s="64"/>
      <c r="HLC839" s="64"/>
      <c r="HLD839" s="64"/>
      <c r="HLE839" s="64"/>
      <c r="HLF839" s="64"/>
      <c r="HLG839" s="64"/>
      <c r="HLH839" s="64"/>
      <c r="HLI839" s="64"/>
      <c r="HLJ839" s="64"/>
      <c r="HLK839" s="64"/>
      <c r="HLL839" s="64"/>
      <c r="HLM839" s="64"/>
      <c r="HLN839" s="64"/>
      <c r="HLO839" s="64"/>
      <c r="HLP839" s="64"/>
      <c r="HLQ839" s="64"/>
      <c r="HLR839" s="64"/>
      <c r="HLS839" s="64"/>
      <c r="HLT839" s="64"/>
      <c r="HLU839" s="64"/>
      <c r="HLV839" s="64"/>
      <c r="HLW839" s="64"/>
      <c r="HLX839" s="64"/>
      <c r="HLY839" s="64"/>
      <c r="HLZ839" s="64"/>
      <c r="HMA839" s="64"/>
      <c r="HMB839" s="64"/>
      <c r="HMC839" s="64"/>
      <c r="HMD839" s="64"/>
      <c r="HME839" s="64"/>
      <c r="HMF839" s="64"/>
      <c r="HMG839" s="64"/>
      <c r="HMH839" s="64"/>
      <c r="HMI839" s="64"/>
      <c r="HMJ839" s="64"/>
      <c r="HMK839" s="64"/>
      <c r="HML839" s="64"/>
      <c r="HMM839" s="64"/>
      <c r="HMN839" s="64"/>
      <c r="HMO839" s="64"/>
      <c r="HMP839" s="64"/>
      <c r="HMQ839" s="64"/>
      <c r="HMR839" s="64"/>
      <c r="HMS839" s="64"/>
      <c r="HMT839" s="64"/>
      <c r="HMU839" s="64"/>
      <c r="HMV839" s="64"/>
      <c r="HMW839" s="64"/>
      <c r="HMX839" s="64"/>
      <c r="HMY839" s="64"/>
      <c r="HMZ839" s="64"/>
      <c r="HNA839" s="64"/>
      <c r="HNB839" s="64"/>
      <c r="HNC839" s="64"/>
      <c r="HND839" s="64"/>
      <c r="HNE839" s="64"/>
      <c r="HNF839" s="64"/>
      <c r="HNG839" s="64"/>
      <c r="HNH839" s="64"/>
      <c r="HNI839" s="64"/>
      <c r="HNJ839" s="64"/>
      <c r="HNK839" s="64"/>
      <c r="HNL839" s="64"/>
      <c r="HNM839" s="64"/>
      <c r="HNN839" s="64"/>
      <c r="HNO839" s="64"/>
      <c r="HNP839" s="64"/>
      <c r="HNQ839" s="64"/>
      <c r="HNR839" s="64"/>
      <c r="HNS839" s="64"/>
      <c r="HNT839" s="64"/>
      <c r="HNU839" s="64"/>
      <c r="HNV839" s="64"/>
      <c r="HNW839" s="64"/>
      <c r="HNX839" s="64"/>
      <c r="HNY839" s="64"/>
      <c r="HNZ839" s="64"/>
      <c r="HOA839" s="64"/>
      <c r="HOB839" s="64"/>
      <c r="HOC839" s="64"/>
      <c r="HOD839" s="64"/>
      <c r="HOE839" s="64"/>
      <c r="HOF839" s="64"/>
      <c r="HOG839" s="64"/>
      <c r="HOH839" s="64"/>
      <c r="HOI839" s="64"/>
      <c r="HOJ839" s="64"/>
      <c r="HOK839" s="64"/>
      <c r="HOL839" s="64"/>
      <c r="HOM839" s="64"/>
      <c r="HON839" s="64"/>
      <c r="HOO839" s="64"/>
      <c r="HOP839" s="64"/>
      <c r="HOQ839" s="64"/>
      <c r="HOR839" s="64"/>
      <c r="HOS839" s="64"/>
      <c r="HOT839" s="64"/>
      <c r="HOU839" s="64"/>
      <c r="HOV839" s="64"/>
      <c r="HOW839" s="64"/>
      <c r="HOX839" s="64"/>
      <c r="HOY839" s="64"/>
      <c r="HOZ839" s="64"/>
      <c r="HPA839" s="64"/>
      <c r="HPB839" s="64"/>
      <c r="HPC839" s="64"/>
      <c r="HPD839" s="64"/>
      <c r="HPE839" s="64"/>
      <c r="HPF839" s="64"/>
      <c r="HPG839" s="64"/>
      <c r="HPH839" s="64"/>
      <c r="HPI839" s="64"/>
      <c r="HPJ839" s="64"/>
      <c r="HPK839" s="64"/>
      <c r="HPL839" s="64"/>
      <c r="HPM839" s="64"/>
      <c r="HPN839" s="64"/>
      <c r="HPO839" s="64"/>
      <c r="HPP839" s="64"/>
      <c r="HPQ839" s="64"/>
      <c r="HPR839" s="64"/>
      <c r="HPS839" s="64"/>
      <c r="HPT839" s="64"/>
      <c r="HPU839" s="64"/>
      <c r="HPV839" s="64"/>
      <c r="HPW839" s="64"/>
      <c r="HPX839" s="64"/>
      <c r="HPY839" s="64"/>
      <c r="HPZ839" s="64"/>
      <c r="HQA839" s="64"/>
      <c r="HQB839" s="64"/>
      <c r="HQC839" s="64"/>
      <c r="HQD839" s="64"/>
      <c r="HQE839" s="64"/>
      <c r="HQF839" s="64"/>
      <c r="HQG839" s="64"/>
      <c r="HQH839" s="64"/>
      <c r="HQI839" s="64"/>
      <c r="HQJ839" s="64"/>
      <c r="HQK839" s="64"/>
      <c r="HQL839" s="64"/>
      <c r="HQM839" s="64"/>
      <c r="HQN839" s="64"/>
      <c r="HQO839" s="64"/>
      <c r="HQP839" s="64"/>
      <c r="HQQ839" s="64"/>
      <c r="HQR839" s="64"/>
      <c r="HQS839" s="64"/>
      <c r="HQT839" s="64"/>
      <c r="HQU839" s="64"/>
      <c r="HQV839" s="64"/>
      <c r="HQW839" s="64"/>
      <c r="HQX839" s="64"/>
      <c r="HQY839" s="64"/>
      <c r="HQZ839" s="64"/>
      <c r="HRA839" s="64"/>
      <c r="HRB839" s="64"/>
      <c r="HRC839" s="64"/>
      <c r="HRD839" s="64"/>
      <c r="HRE839" s="64"/>
      <c r="HRF839" s="64"/>
      <c r="HRG839" s="64"/>
      <c r="HRH839" s="64"/>
      <c r="HRI839" s="64"/>
      <c r="HRJ839" s="64"/>
      <c r="HRK839" s="64"/>
      <c r="HRL839" s="64"/>
      <c r="HRN839" s="64"/>
      <c r="HRP839" s="64"/>
      <c r="HRQ839" s="64"/>
      <c r="HRR839" s="64"/>
      <c r="HRS839" s="64"/>
      <c r="HRT839" s="64"/>
      <c r="HRU839" s="64"/>
      <c r="HRV839" s="64"/>
      <c r="HRW839" s="64"/>
      <c r="HSB839" s="64"/>
      <c r="HSC839" s="64"/>
      <c r="HSD839" s="64"/>
      <c r="HSE839" s="64"/>
      <c r="HSF839" s="64"/>
      <c r="HSG839" s="64"/>
      <c r="HSH839" s="64"/>
      <c r="HSI839" s="64"/>
      <c r="HSJ839" s="64"/>
      <c r="HSK839" s="64"/>
      <c r="HSL839" s="64"/>
      <c r="HSM839" s="64"/>
      <c r="HSN839" s="64"/>
      <c r="HSO839" s="64"/>
      <c r="HSP839" s="64"/>
      <c r="HSQ839" s="64"/>
      <c r="HSR839" s="64"/>
      <c r="HSS839" s="64"/>
      <c r="HST839" s="64"/>
      <c r="HSU839" s="64"/>
      <c r="HSV839" s="64"/>
      <c r="HSW839" s="64"/>
      <c r="HSX839" s="64"/>
      <c r="HSY839" s="64"/>
      <c r="HSZ839" s="64"/>
      <c r="HTA839" s="64"/>
      <c r="HTB839" s="64"/>
      <c r="HTC839" s="64"/>
      <c r="HTD839" s="64"/>
      <c r="HTE839" s="64"/>
      <c r="HTF839" s="64"/>
      <c r="HTG839" s="64"/>
      <c r="HTH839" s="64"/>
      <c r="HTI839" s="64"/>
      <c r="HTJ839" s="64"/>
      <c r="HTK839" s="64"/>
      <c r="HTL839" s="64"/>
      <c r="HTM839" s="64"/>
      <c r="HTN839" s="64"/>
      <c r="HTO839" s="64"/>
      <c r="HTP839" s="64"/>
      <c r="HTQ839" s="64"/>
      <c r="HTR839" s="64"/>
      <c r="HTS839" s="64"/>
      <c r="HTT839" s="64"/>
      <c r="HTU839" s="64"/>
      <c r="HTV839" s="64"/>
      <c r="HTW839" s="64"/>
      <c r="HTX839" s="64"/>
      <c r="HTY839" s="64"/>
      <c r="HTZ839" s="64"/>
      <c r="HUA839" s="64"/>
      <c r="HUB839" s="64"/>
      <c r="HUC839" s="64"/>
      <c r="HUD839" s="64"/>
      <c r="HUE839" s="64"/>
      <c r="HUF839" s="64"/>
      <c r="HUG839" s="64"/>
      <c r="HUH839" s="64"/>
      <c r="HUI839" s="64"/>
      <c r="HUJ839" s="64"/>
      <c r="HUK839" s="64"/>
      <c r="HUL839" s="64"/>
      <c r="HUM839" s="64"/>
      <c r="HUN839" s="64"/>
      <c r="HUO839" s="64"/>
      <c r="HUP839" s="64"/>
      <c r="HUQ839" s="64"/>
      <c r="HUR839" s="64"/>
      <c r="HUS839" s="64"/>
      <c r="HUT839" s="64"/>
      <c r="HUU839" s="64"/>
      <c r="HUV839" s="64"/>
      <c r="HUW839" s="64"/>
      <c r="HUX839" s="64"/>
      <c r="HUY839" s="64"/>
      <c r="HUZ839" s="64"/>
      <c r="HVA839" s="64"/>
      <c r="HVB839" s="64"/>
      <c r="HVC839" s="64"/>
      <c r="HVD839" s="64"/>
      <c r="HVE839" s="64"/>
      <c r="HVF839" s="64"/>
      <c r="HVG839" s="64"/>
      <c r="HVH839" s="64"/>
      <c r="HVI839" s="64"/>
      <c r="HVJ839" s="64"/>
      <c r="HVK839" s="64"/>
      <c r="HVL839" s="64"/>
      <c r="HVM839" s="64"/>
      <c r="HVN839" s="64"/>
      <c r="HVO839" s="64"/>
      <c r="HVP839" s="64"/>
      <c r="HVQ839" s="64"/>
      <c r="HVR839" s="64"/>
      <c r="HVS839" s="64"/>
      <c r="HVT839" s="64"/>
      <c r="HVU839" s="64"/>
      <c r="HVV839" s="64"/>
      <c r="HVW839" s="64"/>
      <c r="HVX839" s="64"/>
      <c r="HVY839" s="64"/>
      <c r="HVZ839" s="64"/>
      <c r="HWA839" s="64"/>
      <c r="HWB839" s="64"/>
      <c r="HWC839" s="64"/>
      <c r="HWD839" s="64"/>
      <c r="HWE839" s="64"/>
      <c r="HWF839" s="64"/>
      <c r="HWG839" s="64"/>
      <c r="HWH839" s="64"/>
      <c r="HWI839" s="64"/>
      <c r="HWJ839" s="64"/>
      <c r="HWK839" s="64"/>
      <c r="HWL839" s="64"/>
      <c r="HWM839" s="64"/>
      <c r="HWN839" s="64"/>
      <c r="HWO839" s="64"/>
      <c r="HWP839" s="64"/>
      <c r="HWQ839" s="64"/>
      <c r="HWR839" s="64"/>
      <c r="HWS839" s="64"/>
      <c r="HWT839" s="64"/>
      <c r="HWU839" s="64"/>
      <c r="HWV839" s="64"/>
      <c r="HWW839" s="64"/>
      <c r="HWX839" s="64"/>
      <c r="HWY839" s="64"/>
      <c r="HWZ839" s="64"/>
      <c r="HXA839" s="64"/>
      <c r="HXB839" s="64"/>
      <c r="HXC839" s="64"/>
      <c r="HXD839" s="64"/>
      <c r="HXE839" s="64"/>
      <c r="HXF839" s="64"/>
      <c r="HXG839" s="64"/>
      <c r="HXH839" s="64"/>
      <c r="HXI839" s="64"/>
      <c r="HXJ839" s="64"/>
      <c r="HXK839" s="64"/>
      <c r="HXL839" s="64"/>
      <c r="HXM839" s="64"/>
      <c r="HXN839" s="64"/>
      <c r="HXO839" s="64"/>
      <c r="HXP839" s="64"/>
      <c r="HXQ839" s="64"/>
      <c r="HXR839" s="64"/>
      <c r="HXS839" s="64"/>
      <c r="HXT839" s="64"/>
      <c r="HXU839" s="64"/>
      <c r="HXV839" s="64"/>
      <c r="HXW839" s="64"/>
      <c r="HXX839" s="64"/>
      <c r="HXY839" s="64"/>
      <c r="HXZ839" s="64"/>
      <c r="HYA839" s="64"/>
      <c r="HYB839" s="64"/>
      <c r="HYC839" s="64"/>
      <c r="HYD839" s="64"/>
      <c r="HYE839" s="64"/>
      <c r="HYF839" s="64"/>
      <c r="HYG839" s="64"/>
      <c r="HYH839" s="64"/>
      <c r="HYI839" s="64"/>
      <c r="HYJ839" s="64"/>
      <c r="HYK839" s="64"/>
      <c r="HYL839" s="64"/>
      <c r="HYM839" s="64"/>
      <c r="HYN839" s="64"/>
      <c r="HYO839" s="64"/>
      <c r="HYP839" s="64"/>
      <c r="HYQ839" s="64"/>
      <c r="HYR839" s="64"/>
      <c r="HYS839" s="64"/>
      <c r="HYT839" s="64"/>
      <c r="HYU839" s="64"/>
      <c r="HYV839" s="64"/>
      <c r="HYW839" s="64"/>
      <c r="HYX839" s="64"/>
      <c r="HYY839" s="64"/>
      <c r="HYZ839" s="64"/>
      <c r="HZA839" s="64"/>
      <c r="HZB839" s="64"/>
      <c r="HZC839" s="64"/>
      <c r="HZD839" s="64"/>
      <c r="HZE839" s="64"/>
      <c r="HZF839" s="64"/>
      <c r="HZG839" s="64"/>
      <c r="HZH839" s="64"/>
      <c r="HZI839" s="64"/>
      <c r="HZJ839" s="64"/>
      <c r="HZK839" s="64"/>
      <c r="HZL839" s="64"/>
      <c r="HZM839" s="64"/>
      <c r="HZN839" s="64"/>
      <c r="HZO839" s="64"/>
      <c r="HZP839" s="64"/>
      <c r="HZQ839" s="64"/>
      <c r="HZR839" s="64"/>
      <c r="HZS839" s="64"/>
      <c r="HZT839" s="64"/>
      <c r="HZU839" s="64"/>
      <c r="HZV839" s="64"/>
      <c r="HZW839" s="64"/>
      <c r="HZX839" s="64"/>
      <c r="HZY839" s="64"/>
      <c r="HZZ839" s="64"/>
      <c r="IAA839" s="64"/>
      <c r="IAB839" s="64"/>
      <c r="IAC839" s="64"/>
      <c r="IAD839" s="64"/>
      <c r="IAE839" s="64"/>
      <c r="IAF839" s="64"/>
      <c r="IAG839" s="64"/>
      <c r="IAH839" s="64"/>
      <c r="IAI839" s="64"/>
      <c r="IAJ839" s="64"/>
      <c r="IAK839" s="64"/>
      <c r="IAL839" s="64"/>
      <c r="IAM839" s="64"/>
      <c r="IAN839" s="64"/>
      <c r="IAO839" s="64"/>
      <c r="IAP839" s="64"/>
      <c r="IAQ839" s="64"/>
      <c r="IAR839" s="64"/>
      <c r="IAS839" s="64"/>
      <c r="IAT839" s="64"/>
      <c r="IAU839" s="64"/>
      <c r="IAV839" s="64"/>
      <c r="IAW839" s="64"/>
      <c r="IAX839" s="64"/>
      <c r="IAY839" s="64"/>
      <c r="IAZ839" s="64"/>
      <c r="IBA839" s="64"/>
      <c r="IBB839" s="64"/>
      <c r="IBC839" s="64"/>
      <c r="IBD839" s="64"/>
      <c r="IBE839" s="64"/>
      <c r="IBF839" s="64"/>
      <c r="IBG839" s="64"/>
      <c r="IBH839" s="64"/>
      <c r="IBJ839" s="64"/>
      <c r="IBL839" s="64"/>
      <c r="IBM839" s="64"/>
      <c r="IBN839" s="64"/>
      <c r="IBO839" s="64"/>
      <c r="IBP839" s="64"/>
      <c r="IBQ839" s="64"/>
      <c r="IBR839" s="64"/>
      <c r="IBS839" s="64"/>
      <c r="IBX839" s="64"/>
      <c r="IBY839" s="64"/>
      <c r="IBZ839" s="64"/>
      <c r="ICA839" s="64"/>
      <c r="ICB839" s="64"/>
      <c r="ICC839" s="64"/>
      <c r="ICD839" s="64"/>
      <c r="ICE839" s="64"/>
      <c r="ICF839" s="64"/>
      <c r="ICG839" s="64"/>
      <c r="ICH839" s="64"/>
      <c r="ICI839" s="64"/>
      <c r="ICJ839" s="64"/>
      <c r="ICK839" s="64"/>
      <c r="ICL839" s="64"/>
      <c r="ICM839" s="64"/>
      <c r="ICN839" s="64"/>
      <c r="ICO839" s="64"/>
      <c r="ICP839" s="64"/>
      <c r="ICQ839" s="64"/>
      <c r="ICR839" s="64"/>
      <c r="ICS839" s="64"/>
      <c r="ICT839" s="64"/>
      <c r="ICU839" s="64"/>
      <c r="ICV839" s="64"/>
      <c r="ICW839" s="64"/>
      <c r="ICX839" s="64"/>
      <c r="ICY839" s="64"/>
      <c r="ICZ839" s="64"/>
      <c r="IDA839" s="64"/>
      <c r="IDB839" s="64"/>
      <c r="IDC839" s="64"/>
      <c r="IDD839" s="64"/>
      <c r="IDE839" s="64"/>
      <c r="IDF839" s="64"/>
      <c r="IDG839" s="64"/>
      <c r="IDH839" s="64"/>
      <c r="IDI839" s="64"/>
      <c r="IDJ839" s="64"/>
      <c r="IDK839" s="64"/>
      <c r="IDL839" s="64"/>
      <c r="IDM839" s="64"/>
      <c r="IDN839" s="64"/>
      <c r="IDO839" s="64"/>
      <c r="IDP839" s="64"/>
      <c r="IDQ839" s="64"/>
      <c r="IDR839" s="64"/>
      <c r="IDS839" s="64"/>
      <c r="IDT839" s="64"/>
      <c r="IDU839" s="64"/>
      <c r="IDV839" s="64"/>
      <c r="IDW839" s="64"/>
      <c r="IDX839" s="64"/>
      <c r="IDY839" s="64"/>
      <c r="IDZ839" s="64"/>
      <c r="IEA839" s="64"/>
      <c r="IEB839" s="64"/>
      <c r="IEC839" s="64"/>
      <c r="IED839" s="64"/>
      <c r="IEE839" s="64"/>
      <c r="IEF839" s="64"/>
      <c r="IEG839" s="64"/>
      <c r="IEH839" s="64"/>
      <c r="IEI839" s="64"/>
      <c r="IEJ839" s="64"/>
      <c r="IEK839" s="64"/>
      <c r="IEL839" s="64"/>
      <c r="IEM839" s="64"/>
      <c r="IEN839" s="64"/>
      <c r="IEO839" s="64"/>
      <c r="IEP839" s="64"/>
      <c r="IEQ839" s="64"/>
      <c r="IER839" s="64"/>
      <c r="IES839" s="64"/>
      <c r="IET839" s="64"/>
      <c r="IEU839" s="64"/>
      <c r="IEV839" s="64"/>
      <c r="IEW839" s="64"/>
      <c r="IEX839" s="64"/>
      <c r="IEY839" s="64"/>
      <c r="IEZ839" s="64"/>
      <c r="IFA839" s="64"/>
      <c r="IFB839" s="64"/>
      <c r="IFC839" s="64"/>
      <c r="IFD839" s="64"/>
      <c r="IFE839" s="64"/>
      <c r="IFF839" s="64"/>
      <c r="IFG839" s="64"/>
      <c r="IFH839" s="64"/>
      <c r="IFI839" s="64"/>
      <c r="IFJ839" s="64"/>
      <c r="IFK839" s="64"/>
      <c r="IFL839" s="64"/>
      <c r="IFM839" s="64"/>
      <c r="IFN839" s="64"/>
      <c r="IFO839" s="64"/>
      <c r="IFP839" s="64"/>
      <c r="IFQ839" s="64"/>
      <c r="IFR839" s="64"/>
      <c r="IFS839" s="64"/>
      <c r="IFT839" s="64"/>
      <c r="IFU839" s="64"/>
      <c r="IFV839" s="64"/>
      <c r="IFW839" s="64"/>
      <c r="IFX839" s="64"/>
      <c r="IFY839" s="64"/>
      <c r="IFZ839" s="64"/>
      <c r="IGA839" s="64"/>
      <c r="IGB839" s="64"/>
      <c r="IGC839" s="64"/>
      <c r="IGD839" s="64"/>
      <c r="IGE839" s="64"/>
      <c r="IGF839" s="64"/>
      <c r="IGG839" s="64"/>
      <c r="IGH839" s="64"/>
      <c r="IGI839" s="64"/>
      <c r="IGJ839" s="64"/>
      <c r="IGK839" s="64"/>
      <c r="IGL839" s="64"/>
      <c r="IGM839" s="64"/>
      <c r="IGN839" s="64"/>
      <c r="IGO839" s="64"/>
      <c r="IGP839" s="64"/>
      <c r="IGQ839" s="64"/>
      <c r="IGR839" s="64"/>
      <c r="IGS839" s="64"/>
      <c r="IGT839" s="64"/>
      <c r="IGU839" s="64"/>
      <c r="IGV839" s="64"/>
      <c r="IGW839" s="64"/>
      <c r="IGX839" s="64"/>
      <c r="IGY839" s="64"/>
      <c r="IGZ839" s="64"/>
      <c r="IHA839" s="64"/>
      <c r="IHB839" s="64"/>
      <c r="IHC839" s="64"/>
      <c r="IHD839" s="64"/>
      <c r="IHE839" s="64"/>
      <c r="IHF839" s="64"/>
      <c r="IHG839" s="64"/>
      <c r="IHH839" s="64"/>
      <c r="IHI839" s="64"/>
      <c r="IHJ839" s="64"/>
      <c r="IHK839" s="64"/>
      <c r="IHL839" s="64"/>
      <c r="IHM839" s="64"/>
      <c r="IHN839" s="64"/>
      <c r="IHO839" s="64"/>
      <c r="IHP839" s="64"/>
      <c r="IHQ839" s="64"/>
      <c r="IHR839" s="64"/>
      <c r="IHS839" s="64"/>
      <c r="IHT839" s="64"/>
      <c r="IHU839" s="64"/>
      <c r="IHV839" s="64"/>
      <c r="IHW839" s="64"/>
      <c r="IHX839" s="64"/>
      <c r="IHY839" s="64"/>
      <c r="IHZ839" s="64"/>
      <c r="IIA839" s="64"/>
      <c r="IIB839" s="64"/>
      <c r="IIC839" s="64"/>
      <c r="IID839" s="64"/>
      <c r="IIE839" s="64"/>
      <c r="IIF839" s="64"/>
      <c r="IIG839" s="64"/>
      <c r="IIH839" s="64"/>
      <c r="III839" s="64"/>
      <c r="IIJ839" s="64"/>
      <c r="IIK839" s="64"/>
      <c r="IIL839" s="64"/>
      <c r="IIM839" s="64"/>
      <c r="IIN839" s="64"/>
      <c r="IIO839" s="64"/>
      <c r="IIP839" s="64"/>
      <c r="IIQ839" s="64"/>
      <c r="IIR839" s="64"/>
      <c r="IIS839" s="64"/>
      <c r="IIT839" s="64"/>
      <c r="IIU839" s="64"/>
      <c r="IIV839" s="64"/>
      <c r="IIW839" s="64"/>
      <c r="IIX839" s="64"/>
      <c r="IIY839" s="64"/>
      <c r="IIZ839" s="64"/>
      <c r="IJA839" s="64"/>
      <c r="IJB839" s="64"/>
      <c r="IJC839" s="64"/>
      <c r="IJD839" s="64"/>
      <c r="IJE839" s="64"/>
      <c r="IJF839" s="64"/>
      <c r="IJG839" s="64"/>
      <c r="IJH839" s="64"/>
      <c r="IJI839" s="64"/>
      <c r="IJJ839" s="64"/>
      <c r="IJK839" s="64"/>
      <c r="IJL839" s="64"/>
      <c r="IJM839" s="64"/>
      <c r="IJN839" s="64"/>
      <c r="IJO839" s="64"/>
      <c r="IJP839" s="64"/>
      <c r="IJQ839" s="64"/>
      <c r="IJR839" s="64"/>
      <c r="IJS839" s="64"/>
      <c r="IJT839" s="64"/>
      <c r="IJU839" s="64"/>
      <c r="IJV839" s="64"/>
      <c r="IJW839" s="64"/>
      <c r="IJX839" s="64"/>
      <c r="IJY839" s="64"/>
      <c r="IJZ839" s="64"/>
      <c r="IKA839" s="64"/>
      <c r="IKB839" s="64"/>
      <c r="IKC839" s="64"/>
      <c r="IKD839" s="64"/>
      <c r="IKE839" s="64"/>
      <c r="IKF839" s="64"/>
      <c r="IKG839" s="64"/>
      <c r="IKH839" s="64"/>
      <c r="IKI839" s="64"/>
      <c r="IKJ839" s="64"/>
      <c r="IKK839" s="64"/>
      <c r="IKL839" s="64"/>
      <c r="IKM839" s="64"/>
      <c r="IKN839" s="64"/>
      <c r="IKO839" s="64"/>
      <c r="IKP839" s="64"/>
      <c r="IKQ839" s="64"/>
      <c r="IKR839" s="64"/>
      <c r="IKS839" s="64"/>
      <c r="IKT839" s="64"/>
      <c r="IKU839" s="64"/>
      <c r="IKV839" s="64"/>
      <c r="IKW839" s="64"/>
      <c r="IKX839" s="64"/>
      <c r="IKY839" s="64"/>
      <c r="IKZ839" s="64"/>
      <c r="ILA839" s="64"/>
      <c r="ILB839" s="64"/>
      <c r="ILC839" s="64"/>
      <c r="ILD839" s="64"/>
      <c r="ILF839" s="64"/>
      <c r="ILH839" s="64"/>
      <c r="ILI839" s="64"/>
      <c r="ILJ839" s="64"/>
      <c r="ILK839" s="64"/>
      <c r="ILL839" s="64"/>
      <c r="ILM839" s="64"/>
      <c r="ILN839" s="64"/>
      <c r="ILO839" s="64"/>
      <c r="ILT839" s="64"/>
      <c r="ILU839" s="64"/>
      <c r="ILV839" s="64"/>
      <c r="ILW839" s="64"/>
      <c r="ILX839" s="64"/>
      <c r="ILY839" s="64"/>
      <c r="ILZ839" s="64"/>
      <c r="IMA839" s="64"/>
      <c r="IMB839" s="64"/>
      <c r="IMC839" s="64"/>
      <c r="IMD839" s="64"/>
      <c r="IME839" s="64"/>
      <c r="IMF839" s="64"/>
      <c r="IMG839" s="64"/>
      <c r="IMH839" s="64"/>
      <c r="IMI839" s="64"/>
      <c r="IMJ839" s="64"/>
      <c r="IMK839" s="64"/>
      <c r="IML839" s="64"/>
      <c r="IMM839" s="64"/>
      <c r="IMN839" s="64"/>
      <c r="IMO839" s="64"/>
      <c r="IMP839" s="64"/>
      <c r="IMQ839" s="64"/>
      <c r="IMR839" s="64"/>
      <c r="IMS839" s="64"/>
      <c r="IMT839" s="64"/>
      <c r="IMU839" s="64"/>
      <c r="IMV839" s="64"/>
      <c r="IMW839" s="64"/>
      <c r="IMX839" s="64"/>
      <c r="IMY839" s="64"/>
      <c r="IMZ839" s="64"/>
      <c r="INA839" s="64"/>
      <c r="INB839" s="64"/>
      <c r="INC839" s="64"/>
      <c r="IND839" s="64"/>
      <c r="INE839" s="64"/>
      <c r="INF839" s="64"/>
      <c r="ING839" s="64"/>
      <c r="INH839" s="64"/>
      <c r="INI839" s="64"/>
      <c r="INJ839" s="64"/>
      <c r="INK839" s="64"/>
      <c r="INL839" s="64"/>
      <c r="INM839" s="64"/>
      <c r="INN839" s="64"/>
      <c r="INO839" s="64"/>
      <c r="INP839" s="64"/>
      <c r="INQ839" s="64"/>
      <c r="INR839" s="64"/>
      <c r="INS839" s="64"/>
      <c r="INT839" s="64"/>
      <c r="INU839" s="64"/>
      <c r="INV839" s="64"/>
      <c r="INW839" s="64"/>
      <c r="INX839" s="64"/>
      <c r="INY839" s="64"/>
      <c r="INZ839" s="64"/>
      <c r="IOA839" s="64"/>
      <c r="IOB839" s="64"/>
      <c r="IOC839" s="64"/>
      <c r="IOD839" s="64"/>
      <c r="IOE839" s="64"/>
      <c r="IOF839" s="64"/>
      <c r="IOG839" s="64"/>
      <c r="IOH839" s="64"/>
      <c r="IOI839" s="64"/>
      <c r="IOJ839" s="64"/>
      <c r="IOK839" s="64"/>
      <c r="IOL839" s="64"/>
      <c r="IOM839" s="64"/>
      <c r="ION839" s="64"/>
      <c r="IOO839" s="64"/>
      <c r="IOP839" s="64"/>
      <c r="IOQ839" s="64"/>
      <c r="IOR839" s="64"/>
      <c r="IOS839" s="64"/>
      <c r="IOT839" s="64"/>
      <c r="IOU839" s="64"/>
      <c r="IOV839" s="64"/>
      <c r="IOW839" s="64"/>
      <c r="IOX839" s="64"/>
      <c r="IOY839" s="64"/>
      <c r="IOZ839" s="64"/>
      <c r="IPA839" s="64"/>
      <c r="IPB839" s="64"/>
      <c r="IPC839" s="64"/>
      <c r="IPD839" s="64"/>
      <c r="IPE839" s="64"/>
      <c r="IPF839" s="64"/>
      <c r="IPG839" s="64"/>
      <c r="IPH839" s="64"/>
      <c r="IPI839" s="64"/>
      <c r="IPJ839" s="64"/>
      <c r="IPK839" s="64"/>
      <c r="IPL839" s="64"/>
      <c r="IPM839" s="64"/>
      <c r="IPN839" s="64"/>
      <c r="IPO839" s="64"/>
      <c r="IPP839" s="64"/>
      <c r="IPQ839" s="64"/>
      <c r="IPR839" s="64"/>
      <c r="IPS839" s="64"/>
      <c r="IPT839" s="64"/>
      <c r="IPU839" s="64"/>
      <c r="IPV839" s="64"/>
      <c r="IPW839" s="64"/>
      <c r="IPX839" s="64"/>
      <c r="IPY839" s="64"/>
      <c r="IPZ839" s="64"/>
      <c r="IQA839" s="64"/>
      <c r="IQB839" s="64"/>
      <c r="IQC839" s="64"/>
      <c r="IQD839" s="64"/>
      <c r="IQE839" s="64"/>
      <c r="IQF839" s="64"/>
      <c r="IQG839" s="64"/>
      <c r="IQH839" s="64"/>
      <c r="IQI839" s="64"/>
      <c r="IQJ839" s="64"/>
      <c r="IQK839" s="64"/>
      <c r="IQL839" s="64"/>
      <c r="IQM839" s="64"/>
      <c r="IQN839" s="64"/>
      <c r="IQO839" s="64"/>
      <c r="IQP839" s="64"/>
      <c r="IQQ839" s="64"/>
      <c r="IQR839" s="64"/>
      <c r="IQS839" s="64"/>
      <c r="IQT839" s="64"/>
      <c r="IQU839" s="64"/>
      <c r="IQV839" s="64"/>
      <c r="IQW839" s="64"/>
      <c r="IQX839" s="64"/>
      <c r="IQY839" s="64"/>
      <c r="IQZ839" s="64"/>
      <c r="IRA839" s="64"/>
      <c r="IRB839" s="64"/>
      <c r="IRC839" s="64"/>
      <c r="IRD839" s="64"/>
      <c r="IRE839" s="64"/>
      <c r="IRF839" s="64"/>
      <c r="IRG839" s="64"/>
      <c r="IRH839" s="64"/>
      <c r="IRI839" s="64"/>
      <c r="IRJ839" s="64"/>
      <c r="IRK839" s="64"/>
      <c r="IRL839" s="64"/>
      <c r="IRM839" s="64"/>
      <c r="IRN839" s="64"/>
      <c r="IRO839" s="64"/>
      <c r="IRP839" s="64"/>
      <c r="IRQ839" s="64"/>
      <c r="IRR839" s="64"/>
      <c r="IRS839" s="64"/>
      <c r="IRT839" s="64"/>
      <c r="IRU839" s="64"/>
      <c r="IRV839" s="64"/>
      <c r="IRW839" s="64"/>
      <c r="IRX839" s="64"/>
      <c r="IRY839" s="64"/>
      <c r="IRZ839" s="64"/>
      <c r="ISA839" s="64"/>
      <c r="ISB839" s="64"/>
      <c r="ISC839" s="64"/>
      <c r="ISD839" s="64"/>
      <c r="ISE839" s="64"/>
      <c r="ISF839" s="64"/>
      <c r="ISG839" s="64"/>
      <c r="ISH839" s="64"/>
      <c r="ISI839" s="64"/>
      <c r="ISJ839" s="64"/>
      <c r="ISK839" s="64"/>
      <c r="ISL839" s="64"/>
      <c r="ISM839" s="64"/>
      <c r="ISN839" s="64"/>
      <c r="ISO839" s="64"/>
      <c r="ISP839" s="64"/>
      <c r="ISQ839" s="64"/>
      <c r="ISR839" s="64"/>
      <c r="ISS839" s="64"/>
      <c r="IST839" s="64"/>
      <c r="ISU839" s="64"/>
      <c r="ISV839" s="64"/>
      <c r="ISW839" s="64"/>
      <c r="ISX839" s="64"/>
      <c r="ISY839" s="64"/>
      <c r="ISZ839" s="64"/>
      <c r="ITA839" s="64"/>
      <c r="ITB839" s="64"/>
      <c r="ITC839" s="64"/>
      <c r="ITD839" s="64"/>
      <c r="ITE839" s="64"/>
      <c r="ITF839" s="64"/>
      <c r="ITG839" s="64"/>
      <c r="ITH839" s="64"/>
      <c r="ITI839" s="64"/>
      <c r="ITJ839" s="64"/>
      <c r="ITK839" s="64"/>
      <c r="ITL839" s="64"/>
      <c r="ITM839" s="64"/>
      <c r="ITN839" s="64"/>
      <c r="ITO839" s="64"/>
      <c r="ITP839" s="64"/>
      <c r="ITQ839" s="64"/>
      <c r="ITR839" s="64"/>
      <c r="ITS839" s="64"/>
      <c r="ITT839" s="64"/>
      <c r="ITU839" s="64"/>
      <c r="ITV839" s="64"/>
      <c r="ITW839" s="64"/>
      <c r="ITX839" s="64"/>
      <c r="ITY839" s="64"/>
      <c r="ITZ839" s="64"/>
      <c r="IUA839" s="64"/>
      <c r="IUB839" s="64"/>
      <c r="IUC839" s="64"/>
      <c r="IUD839" s="64"/>
      <c r="IUE839" s="64"/>
      <c r="IUF839" s="64"/>
      <c r="IUG839" s="64"/>
      <c r="IUH839" s="64"/>
      <c r="IUI839" s="64"/>
      <c r="IUJ839" s="64"/>
      <c r="IUK839" s="64"/>
      <c r="IUL839" s="64"/>
      <c r="IUM839" s="64"/>
      <c r="IUN839" s="64"/>
      <c r="IUO839" s="64"/>
      <c r="IUP839" s="64"/>
      <c r="IUQ839" s="64"/>
      <c r="IUR839" s="64"/>
      <c r="IUS839" s="64"/>
      <c r="IUT839" s="64"/>
      <c r="IUU839" s="64"/>
      <c r="IUV839" s="64"/>
      <c r="IUW839" s="64"/>
      <c r="IUX839" s="64"/>
      <c r="IUY839" s="64"/>
      <c r="IUZ839" s="64"/>
      <c r="IVB839" s="64"/>
      <c r="IVD839" s="64"/>
      <c r="IVE839" s="64"/>
      <c r="IVF839" s="64"/>
      <c r="IVG839" s="64"/>
      <c r="IVH839" s="64"/>
      <c r="IVI839" s="64"/>
      <c r="IVJ839" s="64"/>
      <c r="IVK839" s="64"/>
      <c r="IVP839" s="64"/>
      <c r="IVQ839" s="64"/>
      <c r="IVR839" s="64"/>
      <c r="IVS839" s="64"/>
      <c r="IVT839" s="64"/>
      <c r="IVU839" s="64"/>
      <c r="IVV839" s="64"/>
      <c r="IVW839" s="64"/>
      <c r="IVX839" s="64"/>
      <c r="IVY839" s="64"/>
      <c r="IVZ839" s="64"/>
      <c r="IWA839" s="64"/>
      <c r="IWB839" s="64"/>
      <c r="IWC839" s="64"/>
      <c r="IWD839" s="64"/>
      <c r="IWE839" s="64"/>
      <c r="IWF839" s="64"/>
      <c r="IWG839" s="64"/>
      <c r="IWH839" s="64"/>
      <c r="IWI839" s="64"/>
      <c r="IWJ839" s="64"/>
      <c r="IWK839" s="64"/>
      <c r="IWL839" s="64"/>
      <c r="IWM839" s="64"/>
      <c r="IWN839" s="64"/>
      <c r="IWO839" s="64"/>
      <c r="IWP839" s="64"/>
      <c r="IWQ839" s="64"/>
      <c r="IWR839" s="64"/>
      <c r="IWS839" s="64"/>
      <c r="IWT839" s="64"/>
      <c r="IWU839" s="64"/>
      <c r="IWV839" s="64"/>
      <c r="IWW839" s="64"/>
      <c r="IWX839" s="64"/>
      <c r="IWY839" s="64"/>
      <c r="IWZ839" s="64"/>
      <c r="IXA839" s="64"/>
      <c r="IXB839" s="64"/>
      <c r="IXC839" s="64"/>
      <c r="IXD839" s="64"/>
      <c r="IXE839" s="64"/>
      <c r="IXF839" s="64"/>
      <c r="IXG839" s="64"/>
      <c r="IXH839" s="64"/>
      <c r="IXI839" s="64"/>
      <c r="IXJ839" s="64"/>
      <c r="IXK839" s="64"/>
      <c r="IXL839" s="64"/>
      <c r="IXM839" s="64"/>
      <c r="IXN839" s="64"/>
      <c r="IXO839" s="64"/>
      <c r="IXP839" s="64"/>
      <c r="IXQ839" s="64"/>
      <c r="IXR839" s="64"/>
      <c r="IXS839" s="64"/>
      <c r="IXT839" s="64"/>
      <c r="IXU839" s="64"/>
      <c r="IXV839" s="64"/>
      <c r="IXW839" s="64"/>
      <c r="IXX839" s="64"/>
      <c r="IXY839" s="64"/>
      <c r="IXZ839" s="64"/>
      <c r="IYA839" s="64"/>
      <c r="IYB839" s="64"/>
      <c r="IYC839" s="64"/>
      <c r="IYD839" s="64"/>
      <c r="IYE839" s="64"/>
      <c r="IYF839" s="64"/>
      <c r="IYG839" s="64"/>
      <c r="IYH839" s="64"/>
      <c r="IYI839" s="64"/>
      <c r="IYJ839" s="64"/>
      <c r="IYK839" s="64"/>
      <c r="IYL839" s="64"/>
      <c r="IYM839" s="64"/>
      <c r="IYN839" s="64"/>
      <c r="IYO839" s="64"/>
      <c r="IYP839" s="64"/>
      <c r="IYQ839" s="64"/>
      <c r="IYR839" s="64"/>
      <c r="IYS839" s="64"/>
      <c r="IYT839" s="64"/>
      <c r="IYU839" s="64"/>
      <c r="IYV839" s="64"/>
      <c r="IYW839" s="64"/>
      <c r="IYX839" s="64"/>
      <c r="IYY839" s="64"/>
      <c r="IYZ839" s="64"/>
      <c r="IZA839" s="64"/>
      <c r="IZB839" s="64"/>
      <c r="IZC839" s="64"/>
      <c r="IZD839" s="64"/>
      <c r="IZE839" s="64"/>
      <c r="IZF839" s="64"/>
      <c r="IZG839" s="64"/>
      <c r="IZH839" s="64"/>
      <c r="IZI839" s="64"/>
      <c r="IZJ839" s="64"/>
      <c r="IZK839" s="64"/>
      <c r="IZL839" s="64"/>
      <c r="IZM839" s="64"/>
      <c r="IZN839" s="64"/>
      <c r="IZO839" s="64"/>
      <c r="IZP839" s="64"/>
      <c r="IZQ839" s="64"/>
      <c r="IZR839" s="64"/>
      <c r="IZS839" s="64"/>
      <c r="IZT839" s="64"/>
      <c r="IZU839" s="64"/>
      <c r="IZV839" s="64"/>
      <c r="IZW839" s="64"/>
      <c r="IZX839" s="64"/>
      <c r="IZY839" s="64"/>
      <c r="IZZ839" s="64"/>
      <c r="JAA839" s="64"/>
      <c r="JAB839" s="64"/>
      <c r="JAC839" s="64"/>
      <c r="JAD839" s="64"/>
      <c r="JAE839" s="64"/>
      <c r="JAF839" s="64"/>
      <c r="JAG839" s="64"/>
      <c r="JAH839" s="64"/>
      <c r="JAI839" s="64"/>
      <c r="JAJ839" s="64"/>
      <c r="JAK839" s="64"/>
      <c r="JAL839" s="64"/>
      <c r="JAM839" s="64"/>
      <c r="JAN839" s="64"/>
      <c r="JAO839" s="64"/>
      <c r="JAP839" s="64"/>
      <c r="JAQ839" s="64"/>
      <c r="JAR839" s="64"/>
      <c r="JAS839" s="64"/>
      <c r="JAT839" s="64"/>
      <c r="JAU839" s="64"/>
      <c r="JAV839" s="64"/>
      <c r="JAW839" s="64"/>
      <c r="JAX839" s="64"/>
      <c r="JAY839" s="64"/>
      <c r="JAZ839" s="64"/>
      <c r="JBA839" s="64"/>
      <c r="JBB839" s="64"/>
      <c r="JBC839" s="64"/>
      <c r="JBD839" s="64"/>
      <c r="JBE839" s="64"/>
      <c r="JBF839" s="64"/>
      <c r="JBG839" s="64"/>
      <c r="JBH839" s="64"/>
      <c r="JBI839" s="64"/>
      <c r="JBJ839" s="64"/>
      <c r="JBK839" s="64"/>
      <c r="JBL839" s="64"/>
      <c r="JBM839" s="64"/>
      <c r="JBN839" s="64"/>
      <c r="JBO839" s="64"/>
      <c r="JBP839" s="64"/>
      <c r="JBQ839" s="64"/>
      <c r="JBR839" s="64"/>
      <c r="JBS839" s="64"/>
      <c r="JBT839" s="64"/>
      <c r="JBU839" s="64"/>
      <c r="JBV839" s="64"/>
      <c r="JBW839" s="64"/>
      <c r="JBX839" s="64"/>
      <c r="JBY839" s="64"/>
      <c r="JBZ839" s="64"/>
      <c r="JCA839" s="64"/>
      <c r="JCB839" s="64"/>
      <c r="JCC839" s="64"/>
      <c r="JCD839" s="64"/>
      <c r="JCE839" s="64"/>
      <c r="JCF839" s="64"/>
      <c r="JCG839" s="64"/>
      <c r="JCH839" s="64"/>
      <c r="JCI839" s="64"/>
      <c r="JCJ839" s="64"/>
      <c r="JCK839" s="64"/>
      <c r="JCL839" s="64"/>
      <c r="JCM839" s="64"/>
      <c r="JCN839" s="64"/>
      <c r="JCO839" s="64"/>
      <c r="JCP839" s="64"/>
      <c r="JCQ839" s="64"/>
      <c r="JCR839" s="64"/>
      <c r="JCS839" s="64"/>
      <c r="JCT839" s="64"/>
      <c r="JCU839" s="64"/>
      <c r="JCV839" s="64"/>
      <c r="JCW839" s="64"/>
      <c r="JCX839" s="64"/>
      <c r="JCY839" s="64"/>
      <c r="JCZ839" s="64"/>
      <c r="JDA839" s="64"/>
      <c r="JDB839" s="64"/>
      <c r="JDC839" s="64"/>
      <c r="JDD839" s="64"/>
      <c r="JDE839" s="64"/>
      <c r="JDF839" s="64"/>
      <c r="JDG839" s="64"/>
      <c r="JDH839" s="64"/>
      <c r="JDI839" s="64"/>
      <c r="JDJ839" s="64"/>
      <c r="JDK839" s="64"/>
      <c r="JDL839" s="64"/>
      <c r="JDM839" s="64"/>
      <c r="JDN839" s="64"/>
      <c r="JDO839" s="64"/>
      <c r="JDP839" s="64"/>
      <c r="JDQ839" s="64"/>
      <c r="JDR839" s="64"/>
      <c r="JDS839" s="64"/>
      <c r="JDT839" s="64"/>
      <c r="JDU839" s="64"/>
      <c r="JDV839" s="64"/>
      <c r="JDW839" s="64"/>
      <c r="JDX839" s="64"/>
      <c r="JDY839" s="64"/>
      <c r="JDZ839" s="64"/>
      <c r="JEA839" s="64"/>
      <c r="JEB839" s="64"/>
      <c r="JEC839" s="64"/>
      <c r="JED839" s="64"/>
      <c r="JEE839" s="64"/>
      <c r="JEF839" s="64"/>
      <c r="JEG839" s="64"/>
      <c r="JEH839" s="64"/>
      <c r="JEI839" s="64"/>
      <c r="JEJ839" s="64"/>
      <c r="JEK839" s="64"/>
      <c r="JEL839" s="64"/>
      <c r="JEM839" s="64"/>
      <c r="JEN839" s="64"/>
      <c r="JEO839" s="64"/>
      <c r="JEP839" s="64"/>
      <c r="JEQ839" s="64"/>
      <c r="JER839" s="64"/>
      <c r="JES839" s="64"/>
      <c r="JET839" s="64"/>
      <c r="JEU839" s="64"/>
      <c r="JEV839" s="64"/>
      <c r="JEX839" s="64"/>
      <c r="JEZ839" s="64"/>
      <c r="JFA839" s="64"/>
      <c r="JFB839" s="64"/>
      <c r="JFC839" s="64"/>
      <c r="JFD839" s="64"/>
      <c r="JFE839" s="64"/>
      <c r="JFF839" s="64"/>
      <c r="JFG839" s="64"/>
      <c r="JFL839" s="64"/>
      <c r="JFM839" s="64"/>
      <c r="JFN839" s="64"/>
      <c r="JFO839" s="64"/>
      <c r="JFP839" s="64"/>
      <c r="JFQ839" s="64"/>
      <c r="JFR839" s="64"/>
      <c r="JFS839" s="64"/>
      <c r="JFT839" s="64"/>
      <c r="JFU839" s="64"/>
      <c r="JFV839" s="64"/>
      <c r="JFW839" s="64"/>
      <c r="JFX839" s="64"/>
      <c r="JFY839" s="64"/>
      <c r="JFZ839" s="64"/>
      <c r="JGA839" s="64"/>
      <c r="JGB839" s="64"/>
      <c r="JGC839" s="64"/>
      <c r="JGD839" s="64"/>
      <c r="JGE839" s="64"/>
      <c r="JGF839" s="64"/>
      <c r="JGG839" s="64"/>
      <c r="JGH839" s="64"/>
      <c r="JGI839" s="64"/>
      <c r="JGJ839" s="64"/>
      <c r="JGK839" s="64"/>
      <c r="JGL839" s="64"/>
      <c r="JGM839" s="64"/>
      <c r="JGN839" s="64"/>
      <c r="JGO839" s="64"/>
      <c r="JGP839" s="64"/>
      <c r="JGQ839" s="64"/>
      <c r="JGR839" s="64"/>
      <c r="JGS839" s="64"/>
      <c r="JGT839" s="64"/>
      <c r="JGU839" s="64"/>
      <c r="JGV839" s="64"/>
      <c r="JGW839" s="64"/>
      <c r="JGX839" s="64"/>
      <c r="JGY839" s="64"/>
      <c r="JGZ839" s="64"/>
      <c r="JHA839" s="64"/>
      <c r="JHB839" s="64"/>
      <c r="JHC839" s="64"/>
      <c r="JHD839" s="64"/>
      <c r="JHE839" s="64"/>
      <c r="JHF839" s="64"/>
      <c r="JHG839" s="64"/>
      <c r="JHH839" s="64"/>
      <c r="JHI839" s="64"/>
      <c r="JHJ839" s="64"/>
      <c r="JHK839" s="64"/>
      <c r="JHL839" s="64"/>
      <c r="JHM839" s="64"/>
      <c r="JHN839" s="64"/>
      <c r="JHO839" s="64"/>
      <c r="JHP839" s="64"/>
      <c r="JHQ839" s="64"/>
      <c r="JHR839" s="64"/>
      <c r="JHS839" s="64"/>
      <c r="JHT839" s="64"/>
      <c r="JHU839" s="64"/>
      <c r="JHV839" s="64"/>
      <c r="JHW839" s="64"/>
      <c r="JHX839" s="64"/>
      <c r="JHY839" s="64"/>
      <c r="JHZ839" s="64"/>
      <c r="JIA839" s="64"/>
      <c r="JIB839" s="64"/>
      <c r="JIC839" s="64"/>
      <c r="JID839" s="64"/>
      <c r="JIE839" s="64"/>
      <c r="JIF839" s="64"/>
      <c r="JIG839" s="64"/>
      <c r="JIH839" s="64"/>
      <c r="JII839" s="64"/>
      <c r="JIJ839" s="64"/>
      <c r="JIK839" s="64"/>
      <c r="JIL839" s="64"/>
      <c r="JIM839" s="64"/>
      <c r="JIN839" s="64"/>
      <c r="JIO839" s="64"/>
      <c r="JIP839" s="64"/>
      <c r="JIQ839" s="64"/>
      <c r="JIR839" s="64"/>
      <c r="JIS839" s="64"/>
      <c r="JIT839" s="64"/>
      <c r="JIU839" s="64"/>
      <c r="JIV839" s="64"/>
      <c r="JIW839" s="64"/>
      <c r="JIX839" s="64"/>
      <c r="JIY839" s="64"/>
      <c r="JIZ839" s="64"/>
      <c r="JJA839" s="64"/>
      <c r="JJB839" s="64"/>
      <c r="JJC839" s="64"/>
      <c r="JJD839" s="64"/>
      <c r="JJE839" s="64"/>
      <c r="JJF839" s="64"/>
      <c r="JJG839" s="64"/>
      <c r="JJH839" s="64"/>
      <c r="JJI839" s="64"/>
      <c r="JJJ839" s="64"/>
      <c r="JJK839" s="64"/>
      <c r="JJL839" s="64"/>
      <c r="JJM839" s="64"/>
      <c r="JJN839" s="64"/>
      <c r="JJO839" s="64"/>
      <c r="JJP839" s="64"/>
      <c r="JJQ839" s="64"/>
      <c r="JJR839" s="64"/>
      <c r="JJS839" s="64"/>
      <c r="JJT839" s="64"/>
      <c r="JJU839" s="64"/>
      <c r="JJV839" s="64"/>
      <c r="JJW839" s="64"/>
      <c r="JJX839" s="64"/>
      <c r="JJY839" s="64"/>
      <c r="JJZ839" s="64"/>
      <c r="JKA839" s="64"/>
      <c r="JKB839" s="64"/>
      <c r="JKC839" s="64"/>
      <c r="JKD839" s="64"/>
      <c r="JKE839" s="64"/>
      <c r="JKF839" s="64"/>
      <c r="JKG839" s="64"/>
      <c r="JKH839" s="64"/>
      <c r="JKI839" s="64"/>
      <c r="JKJ839" s="64"/>
      <c r="JKK839" s="64"/>
      <c r="JKL839" s="64"/>
      <c r="JKM839" s="64"/>
      <c r="JKN839" s="64"/>
      <c r="JKO839" s="64"/>
      <c r="JKP839" s="64"/>
      <c r="JKQ839" s="64"/>
      <c r="JKR839" s="64"/>
      <c r="JKS839" s="64"/>
      <c r="JKT839" s="64"/>
      <c r="JKU839" s="64"/>
      <c r="JKV839" s="64"/>
      <c r="JKW839" s="64"/>
      <c r="JKX839" s="64"/>
      <c r="JKY839" s="64"/>
      <c r="JKZ839" s="64"/>
      <c r="JLA839" s="64"/>
      <c r="JLB839" s="64"/>
      <c r="JLC839" s="64"/>
      <c r="JLD839" s="64"/>
      <c r="JLE839" s="64"/>
      <c r="JLF839" s="64"/>
      <c r="JLG839" s="64"/>
      <c r="JLH839" s="64"/>
      <c r="JLI839" s="64"/>
      <c r="JLJ839" s="64"/>
      <c r="JLK839" s="64"/>
      <c r="JLL839" s="64"/>
      <c r="JLM839" s="64"/>
      <c r="JLN839" s="64"/>
      <c r="JLO839" s="64"/>
      <c r="JLP839" s="64"/>
      <c r="JLQ839" s="64"/>
      <c r="JLR839" s="64"/>
      <c r="JLS839" s="64"/>
      <c r="JLT839" s="64"/>
      <c r="JLU839" s="64"/>
      <c r="JLV839" s="64"/>
      <c r="JLW839" s="64"/>
      <c r="JLX839" s="64"/>
      <c r="JLY839" s="64"/>
      <c r="JLZ839" s="64"/>
      <c r="JMA839" s="64"/>
      <c r="JMB839" s="64"/>
      <c r="JMC839" s="64"/>
      <c r="JMD839" s="64"/>
      <c r="JME839" s="64"/>
      <c r="JMF839" s="64"/>
      <c r="JMG839" s="64"/>
      <c r="JMH839" s="64"/>
      <c r="JMI839" s="64"/>
      <c r="JMJ839" s="64"/>
      <c r="JMK839" s="64"/>
      <c r="JML839" s="64"/>
      <c r="JMM839" s="64"/>
      <c r="JMN839" s="64"/>
      <c r="JMO839" s="64"/>
      <c r="JMP839" s="64"/>
      <c r="JMQ839" s="64"/>
      <c r="JMR839" s="64"/>
      <c r="JMS839" s="64"/>
      <c r="JMT839" s="64"/>
      <c r="JMU839" s="64"/>
      <c r="JMV839" s="64"/>
      <c r="JMW839" s="64"/>
      <c r="JMX839" s="64"/>
      <c r="JMY839" s="64"/>
      <c r="JMZ839" s="64"/>
      <c r="JNA839" s="64"/>
      <c r="JNB839" s="64"/>
      <c r="JNC839" s="64"/>
      <c r="JND839" s="64"/>
      <c r="JNE839" s="64"/>
      <c r="JNF839" s="64"/>
      <c r="JNG839" s="64"/>
      <c r="JNH839" s="64"/>
      <c r="JNI839" s="64"/>
      <c r="JNJ839" s="64"/>
      <c r="JNK839" s="64"/>
      <c r="JNL839" s="64"/>
      <c r="JNM839" s="64"/>
      <c r="JNN839" s="64"/>
      <c r="JNO839" s="64"/>
      <c r="JNP839" s="64"/>
      <c r="JNQ839" s="64"/>
      <c r="JNR839" s="64"/>
      <c r="JNS839" s="64"/>
      <c r="JNT839" s="64"/>
      <c r="JNU839" s="64"/>
      <c r="JNV839" s="64"/>
      <c r="JNW839" s="64"/>
      <c r="JNX839" s="64"/>
      <c r="JNY839" s="64"/>
      <c r="JNZ839" s="64"/>
      <c r="JOA839" s="64"/>
      <c r="JOB839" s="64"/>
      <c r="JOC839" s="64"/>
      <c r="JOD839" s="64"/>
      <c r="JOE839" s="64"/>
      <c r="JOF839" s="64"/>
      <c r="JOG839" s="64"/>
      <c r="JOH839" s="64"/>
      <c r="JOI839" s="64"/>
      <c r="JOJ839" s="64"/>
      <c r="JOK839" s="64"/>
      <c r="JOL839" s="64"/>
      <c r="JOM839" s="64"/>
      <c r="JON839" s="64"/>
      <c r="JOO839" s="64"/>
      <c r="JOP839" s="64"/>
      <c r="JOQ839" s="64"/>
      <c r="JOR839" s="64"/>
      <c r="JOT839" s="64"/>
      <c r="JOV839" s="64"/>
      <c r="JOW839" s="64"/>
      <c r="JOX839" s="64"/>
      <c r="JOY839" s="64"/>
      <c r="JOZ839" s="64"/>
      <c r="JPA839" s="64"/>
      <c r="JPB839" s="64"/>
      <c r="JPC839" s="64"/>
      <c r="JPH839" s="64"/>
      <c r="JPI839" s="64"/>
      <c r="JPJ839" s="64"/>
      <c r="JPK839" s="64"/>
      <c r="JPL839" s="64"/>
      <c r="JPM839" s="64"/>
      <c r="JPN839" s="64"/>
      <c r="JPO839" s="64"/>
      <c r="JPP839" s="64"/>
      <c r="JPQ839" s="64"/>
      <c r="JPR839" s="64"/>
      <c r="JPS839" s="64"/>
      <c r="JPT839" s="64"/>
      <c r="JPU839" s="64"/>
      <c r="JPV839" s="64"/>
      <c r="JPW839" s="64"/>
      <c r="JPX839" s="64"/>
      <c r="JPY839" s="64"/>
      <c r="JPZ839" s="64"/>
      <c r="JQA839" s="64"/>
      <c r="JQB839" s="64"/>
      <c r="JQC839" s="64"/>
      <c r="JQD839" s="64"/>
      <c r="JQE839" s="64"/>
      <c r="JQF839" s="64"/>
      <c r="JQG839" s="64"/>
      <c r="JQH839" s="64"/>
      <c r="JQI839" s="64"/>
      <c r="JQJ839" s="64"/>
      <c r="JQK839" s="64"/>
      <c r="JQL839" s="64"/>
      <c r="JQM839" s="64"/>
      <c r="JQN839" s="64"/>
      <c r="JQO839" s="64"/>
      <c r="JQP839" s="64"/>
      <c r="JQQ839" s="64"/>
      <c r="JQR839" s="64"/>
      <c r="JQS839" s="64"/>
      <c r="JQT839" s="64"/>
      <c r="JQU839" s="64"/>
      <c r="JQV839" s="64"/>
      <c r="JQW839" s="64"/>
      <c r="JQX839" s="64"/>
      <c r="JQY839" s="64"/>
      <c r="JQZ839" s="64"/>
      <c r="JRA839" s="64"/>
      <c r="JRB839" s="64"/>
      <c r="JRC839" s="64"/>
      <c r="JRD839" s="64"/>
      <c r="JRE839" s="64"/>
      <c r="JRF839" s="64"/>
      <c r="JRG839" s="64"/>
      <c r="JRH839" s="64"/>
      <c r="JRI839" s="64"/>
      <c r="JRJ839" s="64"/>
      <c r="JRK839" s="64"/>
      <c r="JRL839" s="64"/>
      <c r="JRM839" s="64"/>
      <c r="JRN839" s="64"/>
      <c r="JRO839" s="64"/>
      <c r="JRP839" s="64"/>
      <c r="JRQ839" s="64"/>
      <c r="JRR839" s="64"/>
      <c r="JRS839" s="64"/>
      <c r="JRT839" s="64"/>
      <c r="JRU839" s="64"/>
      <c r="JRV839" s="64"/>
      <c r="JRW839" s="64"/>
      <c r="JRX839" s="64"/>
      <c r="JRY839" s="64"/>
      <c r="JRZ839" s="64"/>
      <c r="JSA839" s="64"/>
      <c r="JSB839" s="64"/>
      <c r="JSC839" s="64"/>
      <c r="JSD839" s="64"/>
      <c r="JSE839" s="64"/>
      <c r="JSF839" s="64"/>
      <c r="JSG839" s="64"/>
      <c r="JSH839" s="64"/>
      <c r="JSI839" s="64"/>
      <c r="JSJ839" s="64"/>
      <c r="JSK839" s="64"/>
      <c r="JSL839" s="64"/>
      <c r="JSM839" s="64"/>
      <c r="JSN839" s="64"/>
      <c r="JSO839" s="64"/>
      <c r="JSP839" s="64"/>
      <c r="JSQ839" s="64"/>
      <c r="JSR839" s="64"/>
      <c r="JSS839" s="64"/>
      <c r="JST839" s="64"/>
      <c r="JSU839" s="64"/>
      <c r="JSV839" s="64"/>
      <c r="JSW839" s="64"/>
      <c r="JSX839" s="64"/>
      <c r="JSY839" s="64"/>
      <c r="JSZ839" s="64"/>
      <c r="JTA839" s="64"/>
      <c r="JTB839" s="64"/>
      <c r="JTC839" s="64"/>
      <c r="JTD839" s="64"/>
      <c r="JTE839" s="64"/>
      <c r="JTF839" s="64"/>
      <c r="JTG839" s="64"/>
      <c r="JTH839" s="64"/>
      <c r="JTI839" s="64"/>
      <c r="JTJ839" s="64"/>
      <c r="JTK839" s="64"/>
      <c r="JTL839" s="64"/>
      <c r="JTM839" s="64"/>
      <c r="JTN839" s="64"/>
      <c r="JTO839" s="64"/>
      <c r="JTP839" s="64"/>
      <c r="JTQ839" s="64"/>
      <c r="JTR839" s="64"/>
      <c r="JTS839" s="64"/>
      <c r="JTT839" s="64"/>
      <c r="JTU839" s="64"/>
      <c r="JTV839" s="64"/>
      <c r="JTW839" s="64"/>
      <c r="JTX839" s="64"/>
      <c r="JTY839" s="64"/>
      <c r="JTZ839" s="64"/>
      <c r="JUA839" s="64"/>
      <c r="JUB839" s="64"/>
      <c r="JUC839" s="64"/>
      <c r="JUD839" s="64"/>
      <c r="JUE839" s="64"/>
      <c r="JUF839" s="64"/>
      <c r="JUG839" s="64"/>
      <c r="JUH839" s="64"/>
      <c r="JUI839" s="64"/>
      <c r="JUJ839" s="64"/>
      <c r="JUK839" s="64"/>
      <c r="JUL839" s="64"/>
      <c r="JUM839" s="64"/>
      <c r="JUN839" s="64"/>
      <c r="JUO839" s="64"/>
      <c r="JUP839" s="64"/>
      <c r="JUQ839" s="64"/>
      <c r="JUR839" s="64"/>
      <c r="JUS839" s="64"/>
      <c r="JUT839" s="64"/>
      <c r="JUU839" s="64"/>
      <c r="JUV839" s="64"/>
      <c r="JUW839" s="64"/>
      <c r="JUX839" s="64"/>
      <c r="JUY839" s="64"/>
      <c r="JUZ839" s="64"/>
      <c r="JVA839" s="64"/>
      <c r="JVB839" s="64"/>
      <c r="JVC839" s="64"/>
      <c r="JVD839" s="64"/>
      <c r="JVE839" s="64"/>
      <c r="JVF839" s="64"/>
      <c r="JVG839" s="64"/>
      <c r="JVH839" s="64"/>
      <c r="JVI839" s="64"/>
      <c r="JVJ839" s="64"/>
      <c r="JVK839" s="64"/>
      <c r="JVL839" s="64"/>
      <c r="JVM839" s="64"/>
      <c r="JVN839" s="64"/>
      <c r="JVO839" s="64"/>
      <c r="JVP839" s="64"/>
      <c r="JVQ839" s="64"/>
      <c r="JVR839" s="64"/>
      <c r="JVS839" s="64"/>
      <c r="JVT839" s="64"/>
      <c r="JVU839" s="64"/>
      <c r="JVV839" s="64"/>
      <c r="JVW839" s="64"/>
      <c r="JVX839" s="64"/>
      <c r="JVY839" s="64"/>
      <c r="JVZ839" s="64"/>
      <c r="JWA839" s="64"/>
      <c r="JWB839" s="64"/>
      <c r="JWC839" s="64"/>
      <c r="JWD839" s="64"/>
      <c r="JWE839" s="64"/>
      <c r="JWF839" s="64"/>
      <c r="JWG839" s="64"/>
      <c r="JWH839" s="64"/>
      <c r="JWI839" s="64"/>
      <c r="JWJ839" s="64"/>
      <c r="JWK839" s="64"/>
      <c r="JWL839" s="64"/>
      <c r="JWM839" s="64"/>
      <c r="JWN839" s="64"/>
      <c r="JWO839" s="64"/>
      <c r="JWP839" s="64"/>
      <c r="JWQ839" s="64"/>
      <c r="JWR839" s="64"/>
      <c r="JWS839" s="64"/>
      <c r="JWT839" s="64"/>
      <c r="JWU839" s="64"/>
      <c r="JWV839" s="64"/>
      <c r="JWW839" s="64"/>
      <c r="JWX839" s="64"/>
      <c r="JWY839" s="64"/>
      <c r="JWZ839" s="64"/>
      <c r="JXA839" s="64"/>
      <c r="JXB839" s="64"/>
      <c r="JXC839" s="64"/>
      <c r="JXD839" s="64"/>
      <c r="JXE839" s="64"/>
      <c r="JXF839" s="64"/>
      <c r="JXG839" s="64"/>
      <c r="JXH839" s="64"/>
      <c r="JXI839" s="64"/>
      <c r="JXJ839" s="64"/>
      <c r="JXK839" s="64"/>
      <c r="JXL839" s="64"/>
      <c r="JXM839" s="64"/>
      <c r="JXN839" s="64"/>
      <c r="JXO839" s="64"/>
      <c r="JXP839" s="64"/>
      <c r="JXQ839" s="64"/>
      <c r="JXR839" s="64"/>
      <c r="JXS839" s="64"/>
      <c r="JXT839" s="64"/>
      <c r="JXU839" s="64"/>
      <c r="JXV839" s="64"/>
      <c r="JXW839" s="64"/>
      <c r="JXX839" s="64"/>
      <c r="JXY839" s="64"/>
      <c r="JXZ839" s="64"/>
      <c r="JYA839" s="64"/>
      <c r="JYB839" s="64"/>
      <c r="JYC839" s="64"/>
      <c r="JYD839" s="64"/>
      <c r="JYE839" s="64"/>
      <c r="JYF839" s="64"/>
      <c r="JYG839" s="64"/>
      <c r="JYH839" s="64"/>
      <c r="JYI839" s="64"/>
      <c r="JYJ839" s="64"/>
      <c r="JYK839" s="64"/>
      <c r="JYL839" s="64"/>
      <c r="JYM839" s="64"/>
      <c r="JYN839" s="64"/>
      <c r="JYP839" s="64"/>
      <c r="JYR839" s="64"/>
      <c r="JYS839" s="64"/>
      <c r="JYT839" s="64"/>
      <c r="JYU839" s="64"/>
      <c r="JYV839" s="64"/>
      <c r="JYW839" s="64"/>
      <c r="JYX839" s="64"/>
      <c r="JYY839" s="64"/>
      <c r="JZD839" s="64"/>
      <c r="JZE839" s="64"/>
      <c r="JZF839" s="64"/>
      <c r="JZG839" s="64"/>
      <c r="JZH839" s="64"/>
      <c r="JZI839" s="64"/>
      <c r="JZJ839" s="64"/>
      <c r="JZK839" s="64"/>
      <c r="JZL839" s="64"/>
      <c r="JZM839" s="64"/>
      <c r="JZN839" s="64"/>
      <c r="JZO839" s="64"/>
      <c r="JZP839" s="64"/>
      <c r="JZQ839" s="64"/>
      <c r="JZR839" s="64"/>
      <c r="JZS839" s="64"/>
      <c r="JZT839" s="64"/>
      <c r="JZU839" s="64"/>
      <c r="JZV839" s="64"/>
      <c r="JZW839" s="64"/>
      <c r="JZX839" s="64"/>
      <c r="JZY839" s="64"/>
      <c r="JZZ839" s="64"/>
      <c r="KAA839" s="64"/>
      <c r="KAB839" s="64"/>
      <c r="KAC839" s="64"/>
      <c r="KAD839" s="64"/>
      <c r="KAE839" s="64"/>
      <c r="KAF839" s="64"/>
      <c r="KAG839" s="64"/>
      <c r="KAH839" s="64"/>
      <c r="KAI839" s="64"/>
      <c r="KAJ839" s="64"/>
      <c r="KAK839" s="64"/>
      <c r="KAL839" s="64"/>
      <c r="KAM839" s="64"/>
      <c r="KAN839" s="64"/>
      <c r="KAO839" s="64"/>
      <c r="KAP839" s="64"/>
      <c r="KAQ839" s="64"/>
      <c r="KAR839" s="64"/>
      <c r="KAS839" s="64"/>
      <c r="KAT839" s="64"/>
      <c r="KAU839" s="64"/>
      <c r="KAV839" s="64"/>
      <c r="KAW839" s="64"/>
      <c r="KAX839" s="64"/>
      <c r="KAY839" s="64"/>
      <c r="KAZ839" s="64"/>
      <c r="KBA839" s="64"/>
      <c r="KBB839" s="64"/>
      <c r="KBC839" s="64"/>
      <c r="KBD839" s="64"/>
      <c r="KBE839" s="64"/>
      <c r="KBF839" s="64"/>
      <c r="KBG839" s="64"/>
      <c r="KBH839" s="64"/>
      <c r="KBI839" s="64"/>
      <c r="KBJ839" s="64"/>
      <c r="KBK839" s="64"/>
      <c r="KBL839" s="64"/>
      <c r="KBM839" s="64"/>
      <c r="KBN839" s="64"/>
      <c r="KBO839" s="64"/>
      <c r="KBP839" s="64"/>
      <c r="KBQ839" s="64"/>
      <c r="KBR839" s="64"/>
      <c r="KBS839" s="64"/>
      <c r="KBT839" s="64"/>
      <c r="KBU839" s="64"/>
      <c r="KBV839" s="64"/>
      <c r="KBW839" s="64"/>
      <c r="KBX839" s="64"/>
      <c r="KBY839" s="64"/>
      <c r="KBZ839" s="64"/>
      <c r="KCA839" s="64"/>
      <c r="KCB839" s="64"/>
      <c r="KCC839" s="64"/>
      <c r="KCD839" s="64"/>
      <c r="KCE839" s="64"/>
      <c r="KCF839" s="64"/>
      <c r="KCG839" s="64"/>
      <c r="KCH839" s="64"/>
      <c r="KCI839" s="64"/>
      <c r="KCJ839" s="64"/>
      <c r="KCK839" s="64"/>
      <c r="KCL839" s="64"/>
      <c r="KCM839" s="64"/>
      <c r="KCN839" s="64"/>
      <c r="KCO839" s="64"/>
      <c r="KCP839" s="64"/>
      <c r="KCQ839" s="64"/>
      <c r="KCR839" s="64"/>
      <c r="KCS839" s="64"/>
      <c r="KCT839" s="64"/>
      <c r="KCU839" s="64"/>
      <c r="KCV839" s="64"/>
      <c r="KCW839" s="64"/>
      <c r="KCX839" s="64"/>
      <c r="KCY839" s="64"/>
      <c r="KCZ839" s="64"/>
      <c r="KDA839" s="64"/>
      <c r="KDB839" s="64"/>
      <c r="KDC839" s="64"/>
      <c r="KDD839" s="64"/>
      <c r="KDE839" s="64"/>
      <c r="KDF839" s="64"/>
      <c r="KDG839" s="64"/>
      <c r="KDH839" s="64"/>
      <c r="KDI839" s="64"/>
      <c r="KDJ839" s="64"/>
      <c r="KDK839" s="64"/>
      <c r="KDL839" s="64"/>
      <c r="KDM839" s="64"/>
      <c r="KDN839" s="64"/>
      <c r="KDO839" s="64"/>
      <c r="KDP839" s="64"/>
      <c r="KDQ839" s="64"/>
      <c r="KDR839" s="64"/>
      <c r="KDS839" s="64"/>
      <c r="KDT839" s="64"/>
      <c r="KDU839" s="64"/>
      <c r="KDV839" s="64"/>
      <c r="KDW839" s="64"/>
      <c r="KDX839" s="64"/>
      <c r="KDY839" s="64"/>
      <c r="KDZ839" s="64"/>
      <c r="KEA839" s="64"/>
      <c r="KEB839" s="64"/>
      <c r="KEC839" s="64"/>
      <c r="KED839" s="64"/>
      <c r="KEE839" s="64"/>
      <c r="KEF839" s="64"/>
      <c r="KEG839" s="64"/>
      <c r="KEH839" s="64"/>
      <c r="KEI839" s="64"/>
      <c r="KEJ839" s="64"/>
      <c r="KEK839" s="64"/>
      <c r="KEL839" s="64"/>
      <c r="KEM839" s="64"/>
      <c r="KEN839" s="64"/>
      <c r="KEO839" s="64"/>
      <c r="KEP839" s="64"/>
      <c r="KEQ839" s="64"/>
      <c r="KER839" s="64"/>
      <c r="KES839" s="64"/>
      <c r="KET839" s="64"/>
      <c r="KEU839" s="64"/>
      <c r="KEV839" s="64"/>
      <c r="KEW839" s="64"/>
      <c r="KEX839" s="64"/>
      <c r="KEY839" s="64"/>
      <c r="KEZ839" s="64"/>
      <c r="KFA839" s="64"/>
      <c r="KFB839" s="64"/>
      <c r="KFC839" s="64"/>
      <c r="KFD839" s="64"/>
      <c r="KFE839" s="64"/>
      <c r="KFF839" s="64"/>
      <c r="KFG839" s="64"/>
      <c r="KFH839" s="64"/>
      <c r="KFI839" s="64"/>
      <c r="KFJ839" s="64"/>
      <c r="KFK839" s="64"/>
      <c r="KFL839" s="64"/>
      <c r="KFM839" s="64"/>
      <c r="KFN839" s="64"/>
      <c r="KFO839" s="64"/>
      <c r="KFP839" s="64"/>
      <c r="KFQ839" s="64"/>
      <c r="KFR839" s="64"/>
      <c r="KFS839" s="64"/>
      <c r="KFT839" s="64"/>
      <c r="KFU839" s="64"/>
      <c r="KFV839" s="64"/>
      <c r="KFW839" s="64"/>
      <c r="KFX839" s="64"/>
      <c r="KFY839" s="64"/>
      <c r="KFZ839" s="64"/>
      <c r="KGA839" s="64"/>
      <c r="KGB839" s="64"/>
      <c r="KGC839" s="64"/>
      <c r="KGD839" s="64"/>
      <c r="KGE839" s="64"/>
      <c r="KGF839" s="64"/>
      <c r="KGG839" s="64"/>
      <c r="KGH839" s="64"/>
      <c r="KGI839" s="64"/>
      <c r="KGJ839" s="64"/>
      <c r="KGK839" s="64"/>
      <c r="KGL839" s="64"/>
      <c r="KGM839" s="64"/>
      <c r="KGN839" s="64"/>
      <c r="KGO839" s="64"/>
      <c r="KGP839" s="64"/>
      <c r="KGQ839" s="64"/>
      <c r="KGR839" s="64"/>
      <c r="KGS839" s="64"/>
      <c r="KGT839" s="64"/>
      <c r="KGU839" s="64"/>
      <c r="KGV839" s="64"/>
      <c r="KGW839" s="64"/>
      <c r="KGX839" s="64"/>
      <c r="KGY839" s="64"/>
      <c r="KGZ839" s="64"/>
      <c r="KHA839" s="64"/>
      <c r="KHB839" s="64"/>
      <c r="KHC839" s="64"/>
      <c r="KHD839" s="64"/>
      <c r="KHE839" s="64"/>
      <c r="KHF839" s="64"/>
      <c r="KHG839" s="64"/>
      <c r="KHH839" s="64"/>
      <c r="KHI839" s="64"/>
      <c r="KHJ839" s="64"/>
      <c r="KHK839" s="64"/>
      <c r="KHL839" s="64"/>
      <c r="KHM839" s="64"/>
      <c r="KHN839" s="64"/>
      <c r="KHO839" s="64"/>
      <c r="KHP839" s="64"/>
      <c r="KHQ839" s="64"/>
      <c r="KHR839" s="64"/>
      <c r="KHS839" s="64"/>
      <c r="KHT839" s="64"/>
      <c r="KHU839" s="64"/>
      <c r="KHV839" s="64"/>
      <c r="KHW839" s="64"/>
      <c r="KHX839" s="64"/>
      <c r="KHY839" s="64"/>
      <c r="KHZ839" s="64"/>
      <c r="KIA839" s="64"/>
      <c r="KIB839" s="64"/>
      <c r="KIC839" s="64"/>
      <c r="KID839" s="64"/>
      <c r="KIE839" s="64"/>
      <c r="KIF839" s="64"/>
      <c r="KIG839" s="64"/>
      <c r="KIH839" s="64"/>
      <c r="KII839" s="64"/>
      <c r="KIJ839" s="64"/>
      <c r="KIL839" s="64"/>
      <c r="KIN839" s="64"/>
      <c r="KIO839" s="64"/>
      <c r="KIP839" s="64"/>
      <c r="KIQ839" s="64"/>
      <c r="KIR839" s="64"/>
      <c r="KIS839" s="64"/>
      <c r="KIT839" s="64"/>
      <c r="KIU839" s="64"/>
      <c r="KIZ839" s="64"/>
      <c r="KJA839" s="64"/>
      <c r="KJB839" s="64"/>
      <c r="KJC839" s="64"/>
      <c r="KJD839" s="64"/>
      <c r="KJE839" s="64"/>
      <c r="KJF839" s="64"/>
      <c r="KJG839" s="64"/>
      <c r="KJH839" s="64"/>
      <c r="KJI839" s="64"/>
      <c r="KJJ839" s="64"/>
      <c r="KJK839" s="64"/>
      <c r="KJL839" s="64"/>
      <c r="KJM839" s="64"/>
      <c r="KJN839" s="64"/>
      <c r="KJO839" s="64"/>
      <c r="KJP839" s="64"/>
      <c r="KJQ839" s="64"/>
      <c r="KJR839" s="64"/>
      <c r="KJS839" s="64"/>
      <c r="KJT839" s="64"/>
      <c r="KJU839" s="64"/>
      <c r="KJV839" s="64"/>
      <c r="KJW839" s="64"/>
      <c r="KJX839" s="64"/>
      <c r="KJY839" s="64"/>
      <c r="KJZ839" s="64"/>
      <c r="KKA839" s="64"/>
      <c r="KKB839" s="64"/>
      <c r="KKC839" s="64"/>
      <c r="KKD839" s="64"/>
      <c r="KKE839" s="64"/>
      <c r="KKF839" s="64"/>
      <c r="KKG839" s="64"/>
      <c r="KKH839" s="64"/>
      <c r="KKI839" s="64"/>
      <c r="KKJ839" s="64"/>
      <c r="KKK839" s="64"/>
      <c r="KKL839" s="64"/>
      <c r="KKM839" s="64"/>
      <c r="KKN839" s="64"/>
      <c r="KKO839" s="64"/>
      <c r="KKP839" s="64"/>
      <c r="KKQ839" s="64"/>
      <c r="KKR839" s="64"/>
      <c r="KKS839" s="64"/>
      <c r="KKT839" s="64"/>
      <c r="KKU839" s="64"/>
      <c r="KKV839" s="64"/>
      <c r="KKW839" s="64"/>
      <c r="KKX839" s="64"/>
      <c r="KKY839" s="64"/>
      <c r="KKZ839" s="64"/>
      <c r="KLA839" s="64"/>
      <c r="KLB839" s="64"/>
      <c r="KLC839" s="64"/>
      <c r="KLD839" s="64"/>
      <c r="KLE839" s="64"/>
      <c r="KLF839" s="64"/>
      <c r="KLG839" s="64"/>
      <c r="KLH839" s="64"/>
      <c r="KLI839" s="64"/>
      <c r="KLJ839" s="64"/>
      <c r="KLK839" s="64"/>
      <c r="KLL839" s="64"/>
      <c r="KLM839" s="64"/>
      <c r="KLN839" s="64"/>
      <c r="KLO839" s="64"/>
      <c r="KLP839" s="64"/>
      <c r="KLQ839" s="64"/>
      <c r="KLR839" s="64"/>
      <c r="KLS839" s="64"/>
      <c r="KLT839" s="64"/>
      <c r="KLU839" s="64"/>
      <c r="KLV839" s="64"/>
      <c r="KLW839" s="64"/>
      <c r="KLX839" s="64"/>
      <c r="KLY839" s="64"/>
      <c r="KLZ839" s="64"/>
      <c r="KMA839" s="64"/>
      <c r="KMB839" s="64"/>
      <c r="KMC839" s="64"/>
      <c r="KMD839" s="64"/>
      <c r="KME839" s="64"/>
      <c r="KMF839" s="64"/>
      <c r="KMG839" s="64"/>
      <c r="KMH839" s="64"/>
      <c r="KMI839" s="64"/>
      <c r="KMJ839" s="64"/>
      <c r="KMK839" s="64"/>
      <c r="KML839" s="64"/>
      <c r="KMM839" s="64"/>
      <c r="KMN839" s="64"/>
      <c r="KMO839" s="64"/>
      <c r="KMP839" s="64"/>
      <c r="KMQ839" s="64"/>
      <c r="KMR839" s="64"/>
      <c r="KMS839" s="64"/>
      <c r="KMT839" s="64"/>
      <c r="KMU839" s="64"/>
      <c r="KMV839" s="64"/>
      <c r="KMW839" s="64"/>
      <c r="KMX839" s="64"/>
      <c r="KMY839" s="64"/>
      <c r="KMZ839" s="64"/>
      <c r="KNA839" s="64"/>
      <c r="KNB839" s="64"/>
      <c r="KNC839" s="64"/>
      <c r="KND839" s="64"/>
      <c r="KNE839" s="64"/>
      <c r="KNF839" s="64"/>
      <c r="KNG839" s="64"/>
      <c r="KNH839" s="64"/>
      <c r="KNI839" s="64"/>
      <c r="KNJ839" s="64"/>
      <c r="KNK839" s="64"/>
      <c r="KNL839" s="64"/>
      <c r="KNM839" s="64"/>
      <c r="KNN839" s="64"/>
      <c r="KNO839" s="64"/>
      <c r="KNP839" s="64"/>
      <c r="KNQ839" s="64"/>
      <c r="KNR839" s="64"/>
      <c r="KNS839" s="64"/>
      <c r="KNT839" s="64"/>
      <c r="KNU839" s="64"/>
      <c r="KNV839" s="64"/>
      <c r="KNW839" s="64"/>
      <c r="KNX839" s="64"/>
      <c r="KNY839" s="64"/>
      <c r="KNZ839" s="64"/>
      <c r="KOA839" s="64"/>
      <c r="KOB839" s="64"/>
      <c r="KOC839" s="64"/>
      <c r="KOD839" s="64"/>
      <c r="KOE839" s="64"/>
      <c r="KOF839" s="64"/>
      <c r="KOG839" s="64"/>
      <c r="KOH839" s="64"/>
      <c r="KOI839" s="64"/>
      <c r="KOJ839" s="64"/>
      <c r="KOK839" s="64"/>
      <c r="KOL839" s="64"/>
      <c r="KOM839" s="64"/>
      <c r="KON839" s="64"/>
      <c r="KOO839" s="64"/>
      <c r="KOP839" s="64"/>
      <c r="KOQ839" s="64"/>
      <c r="KOR839" s="64"/>
      <c r="KOS839" s="64"/>
      <c r="KOT839" s="64"/>
      <c r="KOU839" s="64"/>
      <c r="KOV839" s="64"/>
      <c r="KOW839" s="64"/>
      <c r="KOX839" s="64"/>
      <c r="KOY839" s="64"/>
      <c r="KOZ839" s="64"/>
      <c r="KPA839" s="64"/>
      <c r="KPB839" s="64"/>
      <c r="KPC839" s="64"/>
      <c r="KPD839" s="64"/>
      <c r="KPE839" s="64"/>
      <c r="KPF839" s="64"/>
      <c r="KPG839" s="64"/>
      <c r="KPH839" s="64"/>
      <c r="KPI839" s="64"/>
      <c r="KPJ839" s="64"/>
      <c r="KPK839" s="64"/>
      <c r="KPL839" s="64"/>
      <c r="KPM839" s="64"/>
      <c r="KPN839" s="64"/>
      <c r="KPO839" s="64"/>
      <c r="KPP839" s="64"/>
      <c r="KPQ839" s="64"/>
      <c r="KPR839" s="64"/>
      <c r="KPS839" s="64"/>
      <c r="KPT839" s="64"/>
      <c r="KPU839" s="64"/>
      <c r="KPV839" s="64"/>
      <c r="KPW839" s="64"/>
      <c r="KPX839" s="64"/>
      <c r="KPY839" s="64"/>
      <c r="KPZ839" s="64"/>
      <c r="KQA839" s="64"/>
      <c r="KQB839" s="64"/>
      <c r="KQC839" s="64"/>
      <c r="KQD839" s="64"/>
      <c r="KQE839" s="64"/>
      <c r="KQF839" s="64"/>
      <c r="KQG839" s="64"/>
      <c r="KQH839" s="64"/>
      <c r="KQI839" s="64"/>
      <c r="KQJ839" s="64"/>
      <c r="KQK839" s="64"/>
      <c r="KQL839" s="64"/>
      <c r="KQM839" s="64"/>
      <c r="KQN839" s="64"/>
      <c r="KQO839" s="64"/>
      <c r="KQP839" s="64"/>
      <c r="KQQ839" s="64"/>
      <c r="KQR839" s="64"/>
      <c r="KQS839" s="64"/>
      <c r="KQT839" s="64"/>
      <c r="KQU839" s="64"/>
      <c r="KQV839" s="64"/>
      <c r="KQW839" s="64"/>
      <c r="KQX839" s="64"/>
      <c r="KQY839" s="64"/>
      <c r="KQZ839" s="64"/>
      <c r="KRA839" s="64"/>
      <c r="KRB839" s="64"/>
      <c r="KRC839" s="64"/>
      <c r="KRD839" s="64"/>
      <c r="KRE839" s="64"/>
      <c r="KRF839" s="64"/>
      <c r="KRG839" s="64"/>
      <c r="KRH839" s="64"/>
      <c r="KRI839" s="64"/>
      <c r="KRJ839" s="64"/>
      <c r="KRK839" s="64"/>
      <c r="KRL839" s="64"/>
      <c r="KRM839" s="64"/>
      <c r="KRN839" s="64"/>
      <c r="KRO839" s="64"/>
      <c r="KRP839" s="64"/>
      <c r="KRQ839" s="64"/>
      <c r="KRR839" s="64"/>
      <c r="KRS839" s="64"/>
      <c r="KRT839" s="64"/>
      <c r="KRU839" s="64"/>
      <c r="KRV839" s="64"/>
      <c r="KRW839" s="64"/>
      <c r="KRX839" s="64"/>
      <c r="KRY839" s="64"/>
      <c r="KRZ839" s="64"/>
      <c r="KSA839" s="64"/>
      <c r="KSB839" s="64"/>
      <c r="KSC839" s="64"/>
      <c r="KSD839" s="64"/>
      <c r="KSE839" s="64"/>
      <c r="KSF839" s="64"/>
      <c r="KSH839" s="64"/>
      <c r="KSJ839" s="64"/>
      <c r="KSK839" s="64"/>
      <c r="KSL839" s="64"/>
      <c r="KSM839" s="64"/>
      <c r="KSN839" s="64"/>
      <c r="KSO839" s="64"/>
      <c r="KSP839" s="64"/>
      <c r="KSQ839" s="64"/>
      <c r="KSV839" s="64"/>
      <c r="KSW839" s="64"/>
      <c r="KSX839" s="64"/>
      <c r="KSY839" s="64"/>
      <c r="KSZ839" s="64"/>
      <c r="KTA839" s="64"/>
      <c r="KTB839" s="64"/>
      <c r="KTC839" s="64"/>
      <c r="KTD839" s="64"/>
      <c r="KTE839" s="64"/>
      <c r="KTF839" s="64"/>
      <c r="KTG839" s="64"/>
      <c r="KTH839" s="64"/>
      <c r="KTI839" s="64"/>
      <c r="KTJ839" s="64"/>
      <c r="KTK839" s="64"/>
      <c r="KTL839" s="64"/>
      <c r="KTM839" s="64"/>
      <c r="KTN839" s="64"/>
      <c r="KTO839" s="64"/>
      <c r="KTP839" s="64"/>
      <c r="KTQ839" s="64"/>
      <c r="KTR839" s="64"/>
      <c r="KTS839" s="64"/>
      <c r="KTT839" s="64"/>
      <c r="KTU839" s="64"/>
      <c r="KTV839" s="64"/>
      <c r="KTW839" s="64"/>
      <c r="KTX839" s="64"/>
      <c r="KTY839" s="64"/>
      <c r="KTZ839" s="64"/>
      <c r="KUA839" s="64"/>
      <c r="KUB839" s="64"/>
      <c r="KUC839" s="64"/>
      <c r="KUD839" s="64"/>
      <c r="KUE839" s="64"/>
      <c r="KUF839" s="64"/>
      <c r="KUG839" s="64"/>
      <c r="KUH839" s="64"/>
      <c r="KUI839" s="64"/>
      <c r="KUJ839" s="64"/>
      <c r="KUK839" s="64"/>
      <c r="KUL839" s="64"/>
      <c r="KUM839" s="64"/>
      <c r="KUN839" s="64"/>
      <c r="KUO839" s="64"/>
      <c r="KUP839" s="64"/>
      <c r="KUQ839" s="64"/>
      <c r="KUR839" s="64"/>
      <c r="KUS839" s="64"/>
      <c r="KUT839" s="64"/>
      <c r="KUU839" s="64"/>
      <c r="KUV839" s="64"/>
      <c r="KUW839" s="64"/>
      <c r="KUX839" s="64"/>
      <c r="KUY839" s="64"/>
      <c r="KUZ839" s="64"/>
      <c r="KVA839" s="64"/>
      <c r="KVB839" s="64"/>
      <c r="KVC839" s="64"/>
      <c r="KVD839" s="64"/>
      <c r="KVE839" s="64"/>
      <c r="KVF839" s="64"/>
      <c r="KVG839" s="64"/>
      <c r="KVH839" s="64"/>
      <c r="KVI839" s="64"/>
      <c r="KVJ839" s="64"/>
      <c r="KVK839" s="64"/>
      <c r="KVL839" s="64"/>
      <c r="KVM839" s="64"/>
      <c r="KVN839" s="64"/>
      <c r="KVO839" s="64"/>
      <c r="KVP839" s="64"/>
      <c r="KVQ839" s="64"/>
      <c r="KVR839" s="64"/>
      <c r="KVS839" s="64"/>
      <c r="KVT839" s="64"/>
      <c r="KVU839" s="64"/>
      <c r="KVV839" s="64"/>
      <c r="KVW839" s="64"/>
      <c r="KVX839" s="64"/>
      <c r="KVY839" s="64"/>
      <c r="KVZ839" s="64"/>
      <c r="KWA839" s="64"/>
      <c r="KWB839" s="64"/>
      <c r="KWC839" s="64"/>
      <c r="KWD839" s="64"/>
      <c r="KWE839" s="64"/>
      <c r="KWF839" s="64"/>
      <c r="KWG839" s="64"/>
      <c r="KWH839" s="64"/>
      <c r="KWI839" s="64"/>
      <c r="KWJ839" s="64"/>
      <c r="KWK839" s="64"/>
      <c r="KWL839" s="64"/>
      <c r="KWM839" s="64"/>
      <c r="KWN839" s="64"/>
      <c r="KWO839" s="64"/>
      <c r="KWP839" s="64"/>
      <c r="KWQ839" s="64"/>
      <c r="KWR839" s="64"/>
      <c r="KWS839" s="64"/>
      <c r="KWT839" s="64"/>
      <c r="KWU839" s="64"/>
      <c r="KWV839" s="64"/>
      <c r="KWW839" s="64"/>
      <c r="KWX839" s="64"/>
      <c r="KWY839" s="64"/>
      <c r="KWZ839" s="64"/>
      <c r="KXA839" s="64"/>
      <c r="KXB839" s="64"/>
      <c r="KXC839" s="64"/>
      <c r="KXD839" s="64"/>
      <c r="KXE839" s="64"/>
      <c r="KXF839" s="64"/>
      <c r="KXG839" s="64"/>
      <c r="KXH839" s="64"/>
      <c r="KXI839" s="64"/>
      <c r="KXJ839" s="64"/>
      <c r="KXK839" s="64"/>
      <c r="KXL839" s="64"/>
      <c r="KXM839" s="64"/>
      <c r="KXN839" s="64"/>
      <c r="KXO839" s="64"/>
      <c r="KXP839" s="64"/>
      <c r="KXQ839" s="64"/>
      <c r="KXR839" s="64"/>
      <c r="KXS839" s="64"/>
      <c r="KXT839" s="64"/>
      <c r="KXU839" s="64"/>
      <c r="KXV839" s="64"/>
      <c r="KXW839" s="64"/>
      <c r="KXX839" s="64"/>
      <c r="KXY839" s="64"/>
      <c r="KXZ839" s="64"/>
      <c r="KYA839" s="64"/>
      <c r="KYB839" s="64"/>
      <c r="KYC839" s="64"/>
      <c r="KYD839" s="64"/>
      <c r="KYE839" s="64"/>
      <c r="KYF839" s="64"/>
      <c r="KYG839" s="64"/>
      <c r="KYH839" s="64"/>
      <c r="KYI839" s="64"/>
      <c r="KYJ839" s="64"/>
      <c r="KYK839" s="64"/>
      <c r="KYL839" s="64"/>
      <c r="KYM839" s="64"/>
      <c r="KYN839" s="64"/>
      <c r="KYO839" s="64"/>
      <c r="KYP839" s="64"/>
      <c r="KYQ839" s="64"/>
      <c r="KYR839" s="64"/>
      <c r="KYS839" s="64"/>
      <c r="KYT839" s="64"/>
      <c r="KYU839" s="64"/>
      <c r="KYV839" s="64"/>
      <c r="KYW839" s="64"/>
      <c r="KYX839" s="64"/>
      <c r="KYY839" s="64"/>
      <c r="KYZ839" s="64"/>
      <c r="KZA839" s="64"/>
      <c r="KZB839" s="64"/>
      <c r="KZC839" s="64"/>
      <c r="KZD839" s="64"/>
      <c r="KZE839" s="64"/>
      <c r="KZF839" s="64"/>
      <c r="KZG839" s="64"/>
      <c r="KZH839" s="64"/>
      <c r="KZI839" s="64"/>
      <c r="KZJ839" s="64"/>
      <c r="KZK839" s="64"/>
      <c r="KZL839" s="64"/>
      <c r="KZM839" s="64"/>
      <c r="KZN839" s="64"/>
      <c r="KZO839" s="64"/>
      <c r="KZP839" s="64"/>
      <c r="KZQ839" s="64"/>
      <c r="KZR839" s="64"/>
      <c r="KZS839" s="64"/>
      <c r="KZT839" s="64"/>
      <c r="KZU839" s="64"/>
      <c r="KZV839" s="64"/>
      <c r="KZW839" s="64"/>
      <c r="KZX839" s="64"/>
      <c r="KZY839" s="64"/>
      <c r="KZZ839" s="64"/>
      <c r="LAA839" s="64"/>
      <c r="LAB839" s="64"/>
      <c r="LAC839" s="64"/>
      <c r="LAD839" s="64"/>
      <c r="LAE839" s="64"/>
      <c r="LAF839" s="64"/>
      <c r="LAG839" s="64"/>
      <c r="LAH839" s="64"/>
      <c r="LAI839" s="64"/>
      <c r="LAJ839" s="64"/>
      <c r="LAK839" s="64"/>
      <c r="LAL839" s="64"/>
      <c r="LAM839" s="64"/>
      <c r="LAN839" s="64"/>
      <c r="LAO839" s="64"/>
      <c r="LAP839" s="64"/>
      <c r="LAQ839" s="64"/>
      <c r="LAR839" s="64"/>
      <c r="LAS839" s="64"/>
      <c r="LAT839" s="64"/>
      <c r="LAU839" s="64"/>
      <c r="LAV839" s="64"/>
      <c r="LAW839" s="64"/>
      <c r="LAX839" s="64"/>
      <c r="LAY839" s="64"/>
      <c r="LAZ839" s="64"/>
      <c r="LBA839" s="64"/>
      <c r="LBB839" s="64"/>
      <c r="LBC839" s="64"/>
      <c r="LBD839" s="64"/>
      <c r="LBE839" s="64"/>
      <c r="LBF839" s="64"/>
      <c r="LBG839" s="64"/>
      <c r="LBH839" s="64"/>
      <c r="LBI839" s="64"/>
      <c r="LBJ839" s="64"/>
      <c r="LBK839" s="64"/>
      <c r="LBL839" s="64"/>
      <c r="LBM839" s="64"/>
      <c r="LBN839" s="64"/>
      <c r="LBO839" s="64"/>
      <c r="LBP839" s="64"/>
      <c r="LBQ839" s="64"/>
      <c r="LBR839" s="64"/>
      <c r="LBS839" s="64"/>
      <c r="LBT839" s="64"/>
      <c r="LBU839" s="64"/>
      <c r="LBV839" s="64"/>
      <c r="LBW839" s="64"/>
      <c r="LBX839" s="64"/>
      <c r="LBY839" s="64"/>
      <c r="LBZ839" s="64"/>
      <c r="LCA839" s="64"/>
      <c r="LCB839" s="64"/>
      <c r="LCD839" s="64"/>
      <c r="LCF839" s="64"/>
      <c r="LCG839" s="64"/>
      <c r="LCH839" s="64"/>
      <c r="LCI839" s="64"/>
      <c r="LCJ839" s="64"/>
      <c r="LCK839" s="64"/>
      <c r="LCL839" s="64"/>
      <c r="LCM839" s="64"/>
      <c r="LCR839" s="64"/>
      <c r="LCS839" s="64"/>
      <c r="LCT839" s="64"/>
      <c r="LCU839" s="64"/>
      <c r="LCV839" s="64"/>
      <c r="LCW839" s="64"/>
      <c r="LCX839" s="64"/>
      <c r="LCY839" s="64"/>
      <c r="LCZ839" s="64"/>
      <c r="LDA839" s="64"/>
      <c r="LDB839" s="64"/>
      <c r="LDC839" s="64"/>
      <c r="LDD839" s="64"/>
      <c r="LDE839" s="64"/>
      <c r="LDF839" s="64"/>
      <c r="LDG839" s="64"/>
      <c r="LDH839" s="64"/>
      <c r="LDI839" s="64"/>
      <c r="LDJ839" s="64"/>
      <c r="LDK839" s="64"/>
      <c r="LDL839" s="64"/>
      <c r="LDM839" s="64"/>
      <c r="LDN839" s="64"/>
      <c r="LDO839" s="64"/>
      <c r="LDP839" s="64"/>
      <c r="LDQ839" s="64"/>
      <c r="LDR839" s="64"/>
      <c r="LDS839" s="64"/>
      <c r="LDT839" s="64"/>
      <c r="LDU839" s="64"/>
      <c r="LDV839" s="64"/>
      <c r="LDW839" s="64"/>
      <c r="LDX839" s="64"/>
      <c r="LDY839" s="64"/>
      <c r="LDZ839" s="64"/>
      <c r="LEA839" s="64"/>
      <c r="LEB839" s="64"/>
      <c r="LEC839" s="64"/>
      <c r="LED839" s="64"/>
      <c r="LEE839" s="64"/>
      <c r="LEF839" s="64"/>
      <c r="LEG839" s="64"/>
      <c r="LEH839" s="64"/>
      <c r="LEI839" s="64"/>
      <c r="LEJ839" s="64"/>
      <c r="LEK839" s="64"/>
      <c r="LEL839" s="64"/>
      <c r="LEM839" s="64"/>
      <c r="LEN839" s="64"/>
      <c r="LEO839" s="64"/>
      <c r="LEP839" s="64"/>
      <c r="LEQ839" s="64"/>
      <c r="LER839" s="64"/>
      <c r="LES839" s="64"/>
      <c r="LET839" s="64"/>
      <c r="LEU839" s="64"/>
      <c r="LEV839" s="64"/>
      <c r="LEW839" s="64"/>
      <c r="LEX839" s="64"/>
      <c r="LEY839" s="64"/>
      <c r="LEZ839" s="64"/>
      <c r="LFA839" s="64"/>
      <c r="LFB839" s="64"/>
      <c r="LFC839" s="64"/>
      <c r="LFD839" s="64"/>
      <c r="LFE839" s="64"/>
      <c r="LFF839" s="64"/>
      <c r="LFG839" s="64"/>
      <c r="LFH839" s="64"/>
      <c r="LFI839" s="64"/>
      <c r="LFJ839" s="64"/>
      <c r="LFK839" s="64"/>
      <c r="LFL839" s="64"/>
      <c r="LFM839" s="64"/>
      <c r="LFN839" s="64"/>
      <c r="LFO839" s="64"/>
      <c r="LFP839" s="64"/>
      <c r="LFQ839" s="64"/>
      <c r="LFR839" s="64"/>
      <c r="LFS839" s="64"/>
      <c r="LFT839" s="64"/>
      <c r="LFU839" s="64"/>
      <c r="LFV839" s="64"/>
      <c r="LFW839" s="64"/>
      <c r="LFX839" s="64"/>
      <c r="LFY839" s="64"/>
      <c r="LFZ839" s="64"/>
      <c r="LGA839" s="64"/>
      <c r="LGB839" s="64"/>
      <c r="LGC839" s="64"/>
      <c r="LGD839" s="64"/>
      <c r="LGE839" s="64"/>
      <c r="LGF839" s="64"/>
      <c r="LGG839" s="64"/>
      <c r="LGH839" s="64"/>
      <c r="LGI839" s="64"/>
      <c r="LGJ839" s="64"/>
      <c r="LGK839" s="64"/>
      <c r="LGL839" s="64"/>
      <c r="LGM839" s="64"/>
      <c r="LGN839" s="64"/>
      <c r="LGO839" s="64"/>
      <c r="LGP839" s="64"/>
      <c r="LGQ839" s="64"/>
      <c r="LGR839" s="64"/>
      <c r="LGS839" s="64"/>
      <c r="LGT839" s="64"/>
      <c r="LGU839" s="64"/>
      <c r="LGV839" s="64"/>
      <c r="LGW839" s="64"/>
      <c r="LGX839" s="64"/>
      <c r="LGY839" s="64"/>
      <c r="LGZ839" s="64"/>
      <c r="LHA839" s="64"/>
      <c r="LHB839" s="64"/>
      <c r="LHC839" s="64"/>
      <c r="LHD839" s="64"/>
      <c r="LHE839" s="64"/>
      <c r="LHF839" s="64"/>
      <c r="LHG839" s="64"/>
      <c r="LHH839" s="64"/>
      <c r="LHI839" s="64"/>
      <c r="LHJ839" s="64"/>
      <c r="LHK839" s="64"/>
      <c r="LHL839" s="64"/>
      <c r="LHM839" s="64"/>
      <c r="LHN839" s="64"/>
      <c r="LHO839" s="64"/>
      <c r="LHP839" s="64"/>
      <c r="LHQ839" s="64"/>
      <c r="LHR839" s="64"/>
      <c r="LHS839" s="64"/>
      <c r="LHT839" s="64"/>
      <c r="LHU839" s="64"/>
      <c r="LHV839" s="64"/>
      <c r="LHW839" s="64"/>
      <c r="LHX839" s="64"/>
      <c r="LHY839" s="64"/>
      <c r="LHZ839" s="64"/>
      <c r="LIA839" s="64"/>
      <c r="LIB839" s="64"/>
      <c r="LIC839" s="64"/>
      <c r="LID839" s="64"/>
      <c r="LIE839" s="64"/>
      <c r="LIF839" s="64"/>
      <c r="LIG839" s="64"/>
      <c r="LIH839" s="64"/>
      <c r="LII839" s="64"/>
      <c r="LIJ839" s="64"/>
      <c r="LIK839" s="64"/>
      <c r="LIL839" s="64"/>
      <c r="LIM839" s="64"/>
      <c r="LIN839" s="64"/>
      <c r="LIO839" s="64"/>
      <c r="LIP839" s="64"/>
      <c r="LIQ839" s="64"/>
      <c r="LIR839" s="64"/>
      <c r="LIS839" s="64"/>
      <c r="LIT839" s="64"/>
      <c r="LIU839" s="64"/>
      <c r="LIV839" s="64"/>
      <c r="LIW839" s="64"/>
      <c r="LIX839" s="64"/>
      <c r="LIY839" s="64"/>
      <c r="LIZ839" s="64"/>
      <c r="LJA839" s="64"/>
      <c r="LJB839" s="64"/>
      <c r="LJC839" s="64"/>
      <c r="LJD839" s="64"/>
      <c r="LJE839" s="64"/>
      <c r="LJF839" s="64"/>
      <c r="LJG839" s="64"/>
      <c r="LJH839" s="64"/>
      <c r="LJI839" s="64"/>
      <c r="LJJ839" s="64"/>
      <c r="LJK839" s="64"/>
      <c r="LJL839" s="64"/>
      <c r="LJM839" s="64"/>
      <c r="LJN839" s="64"/>
      <c r="LJO839" s="64"/>
      <c r="LJP839" s="64"/>
      <c r="LJQ839" s="64"/>
      <c r="LJR839" s="64"/>
      <c r="LJS839" s="64"/>
      <c r="LJT839" s="64"/>
      <c r="LJU839" s="64"/>
      <c r="LJV839" s="64"/>
      <c r="LJW839" s="64"/>
      <c r="LJX839" s="64"/>
      <c r="LJY839" s="64"/>
      <c r="LJZ839" s="64"/>
      <c r="LKA839" s="64"/>
      <c r="LKB839" s="64"/>
      <c r="LKC839" s="64"/>
      <c r="LKD839" s="64"/>
      <c r="LKE839" s="64"/>
      <c r="LKF839" s="64"/>
      <c r="LKG839" s="64"/>
      <c r="LKH839" s="64"/>
      <c r="LKI839" s="64"/>
      <c r="LKJ839" s="64"/>
      <c r="LKK839" s="64"/>
      <c r="LKL839" s="64"/>
      <c r="LKM839" s="64"/>
      <c r="LKN839" s="64"/>
      <c r="LKO839" s="64"/>
      <c r="LKP839" s="64"/>
      <c r="LKQ839" s="64"/>
      <c r="LKR839" s="64"/>
      <c r="LKS839" s="64"/>
      <c r="LKT839" s="64"/>
      <c r="LKU839" s="64"/>
      <c r="LKV839" s="64"/>
      <c r="LKW839" s="64"/>
      <c r="LKX839" s="64"/>
      <c r="LKY839" s="64"/>
      <c r="LKZ839" s="64"/>
      <c r="LLA839" s="64"/>
      <c r="LLB839" s="64"/>
      <c r="LLC839" s="64"/>
      <c r="LLD839" s="64"/>
      <c r="LLE839" s="64"/>
      <c r="LLF839" s="64"/>
      <c r="LLG839" s="64"/>
      <c r="LLH839" s="64"/>
      <c r="LLI839" s="64"/>
      <c r="LLJ839" s="64"/>
      <c r="LLK839" s="64"/>
      <c r="LLL839" s="64"/>
      <c r="LLM839" s="64"/>
      <c r="LLN839" s="64"/>
      <c r="LLO839" s="64"/>
      <c r="LLP839" s="64"/>
      <c r="LLQ839" s="64"/>
      <c r="LLR839" s="64"/>
      <c r="LLS839" s="64"/>
      <c r="LLT839" s="64"/>
      <c r="LLU839" s="64"/>
      <c r="LLV839" s="64"/>
      <c r="LLW839" s="64"/>
      <c r="LLX839" s="64"/>
      <c r="LLZ839" s="64"/>
      <c r="LMB839" s="64"/>
      <c r="LMC839" s="64"/>
      <c r="LMD839" s="64"/>
      <c r="LME839" s="64"/>
      <c r="LMF839" s="64"/>
      <c r="LMG839" s="64"/>
      <c r="LMH839" s="64"/>
      <c r="LMI839" s="64"/>
      <c r="LMN839" s="64"/>
      <c r="LMO839" s="64"/>
      <c r="LMP839" s="64"/>
      <c r="LMQ839" s="64"/>
      <c r="LMR839" s="64"/>
      <c r="LMS839" s="64"/>
      <c r="LMT839" s="64"/>
      <c r="LMU839" s="64"/>
      <c r="LMV839" s="64"/>
      <c r="LMW839" s="64"/>
      <c r="LMX839" s="64"/>
      <c r="LMY839" s="64"/>
      <c r="LMZ839" s="64"/>
      <c r="LNA839" s="64"/>
      <c r="LNB839" s="64"/>
      <c r="LNC839" s="64"/>
      <c r="LND839" s="64"/>
      <c r="LNE839" s="64"/>
      <c r="LNF839" s="64"/>
      <c r="LNG839" s="64"/>
      <c r="LNH839" s="64"/>
      <c r="LNI839" s="64"/>
      <c r="LNJ839" s="64"/>
      <c r="LNK839" s="64"/>
      <c r="LNL839" s="64"/>
      <c r="LNM839" s="64"/>
      <c r="LNN839" s="64"/>
      <c r="LNO839" s="64"/>
      <c r="LNP839" s="64"/>
      <c r="LNQ839" s="64"/>
      <c r="LNR839" s="64"/>
      <c r="LNS839" s="64"/>
      <c r="LNT839" s="64"/>
      <c r="LNU839" s="64"/>
      <c r="LNV839" s="64"/>
      <c r="LNW839" s="64"/>
      <c r="LNX839" s="64"/>
      <c r="LNY839" s="64"/>
      <c r="LNZ839" s="64"/>
      <c r="LOA839" s="64"/>
      <c r="LOB839" s="64"/>
      <c r="LOC839" s="64"/>
      <c r="LOD839" s="64"/>
      <c r="LOE839" s="64"/>
      <c r="LOF839" s="64"/>
      <c r="LOG839" s="64"/>
      <c r="LOH839" s="64"/>
      <c r="LOI839" s="64"/>
      <c r="LOJ839" s="64"/>
      <c r="LOK839" s="64"/>
      <c r="LOL839" s="64"/>
      <c r="LOM839" s="64"/>
      <c r="LON839" s="64"/>
      <c r="LOO839" s="64"/>
      <c r="LOP839" s="64"/>
      <c r="LOQ839" s="64"/>
      <c r="LOR839" s="64"/>
      <c r="LOS839" s="64"/>
      <c r="LOT839" s="64"/>
      <c r="LOU839" s="64"/>
      <c r="LOV839" s="64"/>
      <c r="LOW839" s="64"/>
      <c r="LOX839" s="64"/>
      <c r="LOY839" s="64"/>
      <c r="LOZ839" s="64"/>
      <c r="LPA839" s="64"/>
      <c r="LPB839" s="64"/>
      <c r="LPC839" s="64"/>
      <c r="LPD839" s="64"/>
      <c r="LPE839" s="64"/>
      <c r="LPF839" s="64"/>
      <c r="LPG839" s="64"/>
      <c r="LPH839" s="64"/>
      <c r="LPI839" s="64"/>
      <c r="LPJ839" s="64"/>
      <c r="LPK839" s="64"/>
      <c r="LPL839" s="64"/>
      <c r="LPM839" s="64"/>
      <c r="LPN839" s="64"/>
      <c r="LPO839" s="64"/>
      <c r="LPP839" s="64"/>
      <c r="LPQ839" s="64"/>
      <c r="LPR839" s="64"/>
      <c r="LPS839" s="64"/>
      <c r="LPT839" s="64"/>
      <c r="LPU839" s="64"/>
      <c r="LPV839" s="64"/>
      <c r="LPW839" s="64"/>
      <c r="LPX839" s="64"/>
      <c r="LPY839" s="64"/>
      <c r="LPZ839" s="64"/>
      <c r="LQA839" s="64"/>
      <c r="LQB839" s="64"/>
      <c r="LQC839" s="64"/>
      <c r="LQD839" s="64"/>
      <c r="LQE839" s="64"/>
      <c r="LQF839" s="64"/>
      <c r="LQG839" s="64"/>
      <c r="LQH839" s="64"/>
      <c r="LQI839" s="64"/>
      <c r="LQJ839" s="64"/>
      <c r="LQK839" s="64"/>
      <c r="LQL839" s="64"/>
      <c r="LQM839" s="64"/>
      <c r="LQN839" s="64"/>
      <c r="LQO839" s="64"/>
      <c r="LQP839" s="64"/>
      <c r="LQQ839" s="64"/>
      <c r="LQR839" s="64"/>
      <c r="LQS839" s="64"/>
      <c r="LQT839" s="64"/>
      <c r="LQU839" s="64"/>
      <c r="LQV839" s="64"/>
      <c r="LQW839" s="64"/>
      <c r="LQX839" s="64"/>
      <c r="LQY839" s="64"/>
      <c r="LQZ839" s="64"/>
      <c r="LRA839" s="64"/>
      <c r="LRB839" s="64"/>
      <c r="LRC839" s="64"/>
      <c r="LRD839" s="64"/>
      <c r="LRE839" s="64"/>
      <c r="LRF839" s="64"/>
      <c r="LRG839" s="64"/>
      <c r="LRH839" s="64"/>
      <c r="LRI839" s="64"/>
      <c r="LRJ839" s="64"/>
      <c r="LRK839" s="64"/>
      <c r="LRL839" s="64"/>
      <c r="LRM839" s="64"/>
      <c r="LRN839" s="64"/>
      <c r="LRO839" s="64"/>
      <c r="LRP839" s="64"/>
      <c r="LRQ839" s="64"/>
      <c r="LRR839" s="64"/>
      <c r="LRS839" s="64"/>
      <c r="LRT839" s="64"/>
      <c r="LRU839" s="64"/>
      <c r="LRV839" s="64"/>
      <c r="LRW839" s="64"/>
      <c r="LRX839" s="64"/>
      <c r="LRY839" s="64"/>
      <c r="LRZ839" s="64"/>
      <c r="LSA839" s="64"/>
      <c r="LSB839" s="64"/>
      <c r="LSC839" s="64"/>
      <c r="LSD839" s="64"/>
      <c r="LSE839" s="64"/>
      <c r="LSF839" s="64"/>
      <c r="LSG839" s="64"/>
      <c r="LSH839" s="64"/>
      <c r="LSI839" s="64"/>
      <c r="LSJ839" s="64"/>
      <c r="LSK839" s="64"/>
      <c r="LSL839" s="64"/>
      <c r="LSM839" s="64"/>
      <c r="LSN839" s="64"/>
      <c r="LSO839" s="64"/>
      <c r="LSP839" s="64"/>
      <c r="LSQ839" s="64"/>
      <c r="LSR839" s="64"/>
      <c r="LSS839" s="64"/>
      <c r="LST839" s="64"/>
      <c r="LSU839" s="64"/>
      <c r="LSV839" s="64"/>
      <c r="LSW839" s="64"/>
      <c r="LSX839" s="64"/>
      <c r="LSY839" s="64"/>
      <c r="LSZ839" s="64"/>
      <c r="LTA839" s="64"/>
      <c r="LTB839" s="64"/>
      <c r="LTC839" s="64"/>
      <c r="LTD839" s="64"/>
      <c r="LTE839" s="64"/>
      <c r="LTF839" s="64"/>
      <c r="LTG839" s="64"/>
      <c r="LTH839" s="64"/>
      <c r="LTI839" s="64"/>
      <c r="LTJ839" s="64"/>
      <c r="LTK839" s="64"/>
      <c r="LTL839" s="64"/>
      <c r="LTM839" s="64"/>
      <c r="LTN839" s="64"/>
      <c r="LTO839" s="64"/>
      <c r="LTP839" s="64"/>
      <c r="LTQ839" s="64"/>
      <c r="LTR839" s="64"/>
      <c r="LTS839" s="64"/>
      <c r="LTT839" s="64"/>
      <c r="LTU839" s="64"/>
      <c r="LTV839" s="64"/>
      <c r="LTW839" s="64"/>
      <c r="LTX839" s="64"/>
      <c r="LTY839" s="64"/>
      <c r="LTZ839" s="64"/>
      <c r="LUA839" s="64"/>
      <c r="LUB839" s="64"/>
      <c r="LUC839" s="64"/>
      <c r="LUD839" s="64"/>
      <c r="LUE839" s="64"/>
      <c r="LUF839" s="64"/>
      <c r="LUG839" s="64"/>
      <c r="LUH839" s="64"/>
      <c r="LUI839" s="64"/>
      <c r="LUJ839" s="64"/>
      <c r="LUK839" s="64"/>
      <c r="LUL839" s="64"/>
      <c r="LUM839" s="64"/>
      <c r="LUN839" s="64"/>
      <c r="LUO839" s="64"/>
      <c r="LUP839" s="64"/>
      <c r="LUQ839" s="64"/>
      <c r="LUR839" s="64"/>
      <c r="LUS839" s="64"/>
      <c r="LUT839" s="64"/>
      <c r="LUU839" s="64"/>
      <c r="LUV839" s="64"/>
      <c r="LUW839" s="64"/>
      <c r="LUX839" s="64"/>
      <c r="LUY839" s="64"/>
      <c r="LUZ839" s="64"/>
      <c r="LVA839" s="64"/>
      <c r="LVB839" s="64"/>
      <c r="LVC839" s="64"/>
      <c r="LVD839" s="64"/>
      <c r="LVE839" s="64"/>
      <c r="LVF839" s="64"/>
      <c r="LVG839" s="64"/>
      <c r="LVH839" s="64"/>
      <c r="LVI839" s="64"/>
      <c r="LVJ839" s="64"/>
      <c r="LVK839" s="64"/>
      <c r="LVL839" s="64"/>
      <c r="LVM839" s="64"/>
      <c r="LVN839" s="64"/>
      <c r="LVO839" s="64"/>
      <c r="LVP839" s="64"/>
      <c r="LVQ839" s="64"/>
      <c r="LVR839" s="64"/>
      <c r="LVS839" s="64"/>
      <c r="LVT839" s="64"/>
      <c r="LVV839" s="64"/>
      <c r="LVX839" s="64"/>
      <c r="LVY839" s="64"/>
      <c r="LVZ839" s="64"/>
      <c r="LWA839" s="64"/>
      <c r="LWB839" s="64"/>
      <c r="LWC839" s="64"/>
      <c r="LWD839" s="64"/>
      <c r="LWE839" s="64"/>
      <c r="LWJ839" s="64"/>
      <c r="LWK839" s="64"/>
      <c r="LWL839" s="64"/>
      <c r="LWM839" s="64"/>
      <c r="LWN839" s="64"/>
      <c r="LWO839" s="64"/>
      <c r="LWP839" s="64"/>
      <c r="LWQ839" s="64"/>
      <c r="LWR839" s="64"/>
      <c r="LWS839" s="64"/>
      <c r="LWT839" s="64"/>
      <c r="LWU839" s="64"/>
      <c r="LWV839" s="64"/>
      <c r="LWW839" s="64"/>
      <c r="LWX839" s="64"/>
      <c r="LWY839" s="64"/>
      <c r="LWZ839" s="64"/>
      <c r="LXA839" s="64"/>
      <c r="LXB839" s="64"/>
      <c r="LXC839" s="64"/>
      <c r="LXD839" s="64"/>
      <c r="LXE839" s="64"/>
      <c r="LXF839" s="64"/>
      <c r="LXG839" s="64"/>
      <c r="LXH839" s="64"/>
      <c r="LXI839" s="64"/>
      <c r="LXJ839" s="64"/>
      <c r="LXK839" s="64"/>
      <c r="LXL839" s="64"/>
      <c r="LXM839" s="64"/>
      <c r="LXN839" s="64"/>
      <c r="LXO839" s="64"/>
      <c r="LXP839" s="64"/>
      <c r="LXQ839" s="64"/>
      <c r="LXR839" s="64"/>
      <c r="LXS839" s="64"/>
      <c r="LXT839" s="64"/>
      <c r="LXU839" s="64"/>
      <c r="LXV839" s="64"/>
      <c r="LXW839" s="64"/>
      <c r="LXX839" s="64"/>
      <c r="LXY839" s="64"/>
      <c r="LXZ839" s="64"/>
      <c r="LYA839" s="64"/>
      <c r="LYB839" s="64"/>
      <c r="LYC839" s="64"/>
      <c r="LYD839" s="64"/>
      <c r="LYE839" s="64"/>
      <c r="LYF839" s="64"/>
      <c r="LYG839" s="64"/>
      <c r="LYH839" s="64"/>
      <c r="LYI839" s="64"/>
      <c r="LYJ839" s="64"/>
      <c r="LYK839" s="64"/>
      <c r="LYL839" s="64"/>
      <c r="LYM839" s="64"/>
      <c r="LYN839" s="64"/>
      <c r="LYO839" s="64"/>
      <c r="LYP839" s="64"/>
      <c r="LYQ839" s="64"/>
      <c r="LYR839" s="64"/>
      <c r="LYS839" s="64"/>
      <c r="LYT839" s="64"/>
      <c r="LYU839" s="64"/>
      <c r="LYV839" s="64"/>
      <c r="LYW839" s="64"/>
      <c r="LYX839" s="64"/>
      <c r="LYY839" s="64"/>
      <c r="LYZ839" s="64"/>
      <c r="LZA839" s="64"/>
      <c r="LZB839" s="64"/>
      <c r="LZC839" s="64"/>
      <c r="LZD839" s="64"/>
      <c r="LZE839" s="64"/>
      <c r="LZF839" s="64"/>
      <c r="LZG839" s="64"/>
      <c r="LZH839" s="64"/>
      <c r="LZI839" s="64"/>
      <c r="LZJ839" s="64"/>
      <c r="LZK839" s="64"/>
      <c r="LZL839" s="64"/>
      <c r="LZM839" s="64"/>
      <c r="LZN839" s="64"/>
      <c r="LZO839" s="64"/>
      <c r="LZP839" s="64"/>
      <c r="LZQ839" s="64"/>
      <c r="LZR839" s="64"/>
      <c r="LZS839" s="64"/>
      <c r="LZT839" s="64"/>
      <c r="LZU839" s="64"/>
      <c r="LZV839" s="64"/>
      <c r="LZW839" s="64"/>
      <c r="LZX839" s="64"/>
      <c r="LZY839" s="64"/>
      <c r="LZZ839" s="64"/>
      <c r="MAA839" s="64"/>
      <c r="MAB839" s="64"/>
      <c r="MAC839" s="64"/>
      <c r="MAD839" s="64"/>
      <c r="MAE839" s="64"/>
      <c r="MAF839" s="64"/>
      <c r="MAG839" s="64"/>
      <c r="MAH839" s="64"/>
      <c r="MAI839" s="64"/>
      <c r="MAJ839" s="64"/>
      <c r="MAK839" s="64"/>
      <c r="MAL839" s="64"/>
      <c r="MAM839" s="64"/>
      <c r="MAN839" s="64"/>
      <c r="MAO839" s="64"/>
      <c r="MAP839" s="64"/>
      <c r="MAQ839" s="64"/>
      <c r="MAR839" s="64"/>
      <c r="MAS839" s="64"/>
      <c r="MAT839" s="64"/>
      <c r="MAU839" s="64"/>
      <c r="MAV839" s="64"/>
      <c r="MAW839" s="64"/>
      <c r="MAX839" s="64"/>
      <c r="MAY839" s="64"/>
      <c r="MAZ839" s="64"/>
      <c r="MBA839" s="64"/>
      <c r="MBB839" s="64"/>
      <c r="MBC839" s="64"/>
      <c r="MBD839" s="64"/>
      <c r="MBE839" s="64"/>
      <c r="MBF839" s="64"/>
      <c r="MBG839" s="64"/>
      <c r="MBH839" s="64"/>
      <c r="MBI839" s="64"/>
      <c r="MBJ839" s="64"/>
      <c r="MBK839" s="64"/>
      <c r="MBL839" s="64"/>
      <c r="MBM839" s="64"/>
      <c r="MBN839" s="64"/>
      <c r="MBO839" s="64"/>
      <c r="MBP839" s="64"/>
      <c r="MBQ839" s="64"/>
      <c r="MBR839" s="64"/>
      <c r="MBS839" s="64"/>
      <c r="MBT839" s="64"/>
      <c r="MBU839" s="64"/>
      <c r="MBV839" s="64"/>
      <c r="MBW839" s="64"/>
      <c r="MBX839" s="64"/>
      <c r="MBY839" s="64"/>
      <c r="MBZ839" s="64"/>
      <c r="MCA839" s="64"/>
      <c r="MCB839" s="64"/>
      <c r="MCC839" s="64"/>
      <c r="MCD839" s="64"/>
      <c r="MCE839" s="64"/>
      <c r="MCF839" s="64"/>
      <c r="MCG839" s="64"/>
      <c r="MCH839" s="64"/>
      <c r="MCI839" s="64"/>
      <c r="MCJ839" s="64"/>
      <c r="MCK839" s="64"/>
      <c r="MCL839" s="64"/>
      <c r="MCM839" s="64"/>
      <c r="MCN839" s="64"/>
      <c r="MCO839" s="64"/>
      <c r="MCP839" s="64"/>
      <c r="MCQ839" s="64"/>
      <c r="MCR839" s="64"/>
      <c r="MCS839" s="64"/>
      <c r="MCT839" s="64"/>
      <c r="MCU839" s="64"/>
      <c r="MCV839" s="64"/>
      <c r="MCW839" s="64"/>
      <c r="MCX839" s="64"/>
      <c r="MCY839" s="64"/>
      <c r="MCZ839" s="64"/>
      <c r="MDA839" s="64"/>
      <c r="MDB839" s="64"/>
      <c r="MDC839" s="64"/>
      <c r="MDD839" s="64"/>
      <c r="MDE839" s="64"/>
      <c r="MDF839" s="64"/>
      <c r="MDG839" s="64"/>
      <c r="MDH839" s="64"/>
      <c r="MDI839" s="64"/>
      <c r="MDJ839" s="64"/>
      <c r="MDK839" s="64"/>
      <c r="MDL839" s="64"/>
      <c r="MDM839" s="64"/>
      <c r="MDN839" s="64"/>
      <c r="MDO839" s="64"/>
      <c r="MDP839" s="64"/>
      <c r="MDQ839" s="64"/>
      <c r="MDR839" s="64"/>
      <c r="MDS839" s="64"/>
      <c r="MDT839" s="64"/>
      <c r="MDU839" s="64"/>
      <c r="MDV839" s="64"/>
      <c r="MDW839" s="64"/>
      <c r="MDX839" s="64"/>
      <c r="MDY839" s="64"/>
      <c r="MDZ839" s="64"/>
      <c r="MEA839" s="64"/>
      <c r="MEB839" s="64"/>
      <c r="MEC839" s="64"/>
      <c r="MED839" s="64"/>
      <c r="MEE839" s="64"/>
      <c r="MEF839" s="64"/>
      <c r="MEG839" s="64"/>
      <c r="MEH839" s="64"/>
      <c r="MEI839" s="64"/>
      <c r="MEJ839" s="64"/>
      <c r="MEK839" s="64"/>
      <c r="MEL839" s="64"/>
      <c r="MEM839" s="64"/>
      <c r="MEN839" s="64"/>
      <c r="MEO839" s="64"/>
      <c r="MEP839" s="64"/>
      <c r="MEQ839" s="64"/>
      <c r="MER839" s="64"/>
      <c r="MES839" s="64"/>
      <c r="MET839" s="64"/>
      <c r="MEU839" s="64"/>
      <c r="MEV839" s="64"/>
      <c r="MEW839" s="64"/>
      <c r="MEX839" s="64"/>
      <c r="MEY839" s="64"/>
      <c r="MEZ839" s="64"/>
      <c r="MFA839" s="64"/>
      <c r="MFB839" s="64"/>
      <c r="MFC839" s="64"/>
      <c r="MFD839" s="64"/>
      <c r="MFE839" s="64"/>
      <c r="MFF839" s="64"/>
      <c r="MFG839" s="64"/>
      <c r="MFH839" s="64"/>
      <c r="MFI839" s="64"/>
      <c r="MFJ839" s="64"/>
      <c r="MFK839" s="64"/>
      <c r="MFL839" s="64"/>
      <c r="MFM839" s="64"/>
      <c r="MFN839" s="64"/>
      <c r="MFO839" s="64"/>
      <c r="MFP839" s="64"/>
      <c r="MFR839" s="64"/>
      <c r="MFT839" s="64"/>
      <c r="MFU839" s="64"/>
      <c r="MFV839" s="64"/>
      <c r="MFW839" s="64"/>
      <c r="MFX839" s="64"/>
      <c r="MFY839" s="64"/>
      <c r="MFZ839" s="64"/>
      <c r="MGA839" s="64"/>
      <c r="MGF839" s="64"/>
      <c r="MGG839" s="64"/>
      <c r="MGH839" s="64"/>
      <c r="MGI839" s="64"/>
      <c r="MGJ839" s="64"/>
      <c r="MGK839" s="64"/>
      <c r="MGL839" s="64"/>
      <c r="MGM839" s="64"/>
      <c r="MGN839" s="64"/>
      <c r="MGO839" s="64"/>
      <c r="MGP839" s="64"/>
      <c r="MGQ839" s="64"/>
      <c r="MGR839" s="64"/>
      <c r="MGS839" s="64"/>
      <c r="MGT839" s="64"/>
      <c r="MGU839" s="64"/>
      <c r="MGV839" s="64"/>
      <c r="MGW839" s="64"/>
      <c r="MGX839" s="64"/>
      <c r="MGY839" s="64"/>
      <c r="MGZ839" s="64"/>
      <c r="MHA839" s="64"/>
      <c r="MHB839" s="64"/>
      <c r="MHC839" s="64"/>
      <c r="MHD839" s="64"/>
      <c r="MHE839" s="64"/>
      <c r="MHF839" s="64"/>
      <c r="MHG839" s="64"/>
      <c r="MHH839" s="64"/>
      <c r="MHI839" s="64"/>
      <c r="MHJ839" s="64"/>
      <c r="MHK839" s="64"/>
      <c r="MHL839" s="64"/>
      <c r="MHM839" s="64"/>
      <c r="MHN839" s="64"/>
      <c r="MHO839" s="64"/>
      <c r="MHP839" s="64"/>
      <c r="MHQ839" s="64"/>
      <c r="MHR839" s="64"/>
      <c r="MHS839" s="64"/>
      <c r="MHT839" s="64"/>
      <c r="MHU839" s="64"/>
      <c r="MHV839" s="64"/>
      <c r="MHW839" s="64"/>
      <c r="MHX839" s="64"/>
      <c r="MHY839" s="64"/>
      <c r="MHZ839" s="64"/>
      <c r="MIA839" s="64"/>
      <c r="MIB839" s="64"/>
      <c r="MIC839" s="64"/>
      <c r="MID839" s="64"/>
      <c r="MIE839" s="64"/>
      <c r="MIF839" s="64"/>
      <c r="MIG839" s="64"/>
      <c r="MIH839" s="64"/>
      <c r="MII839" s="64"/>
      <c r="MIJ839" s="64"/>
      <c r="MIK839" s="64"/>
      <c r="MIL839" s="64"/>
      <c r="MIM839" s="64"/>
      <c r="MIN839" s="64"/>
      <c r="MIO839" s="64"/>
      <c r="MIP839" s="64"/>
      <c r="MIQ839" s="64"/>
      <c r="MIR839" s="64"/>
      <c r="MIS839" s="64"/>
      <c r="MIT839" s="64"/>
      <c r="MIU839" s="64"/>
      <c r="MIV839" s="64"/>
      <c r="MIW839" s="64"/>
      <c r="MIX839" s="64"/>
      <c r="MIY839" s="64"/>
      <c r="MIZ839" s="64"/>
      <c r="MJA839" s="64"/>
      <c r="MJB839" s="64"/>
      <c r="MJC839" s="64"/>
      <c r="MJD839" s="64"/>
      <c r="MJE839" s="64"/>
      <c r="MJF839" s="64"/>
      <c r="MJG839" s="64"/>
      <c r="MJH839" s="64"/>
      <c r="MJI839" s="64"/>
      <c r="MJJ839" s="64"/>
      <c r="MJK839" s="64"/>
      <c r="MJL839" s="64"/>
      <c r="MJM839" s="64"/>
      <c r="MJN839" s="64"/>
      <c r="MJO839" s="64"/>
      <c r="MJP839" s="64"/>
      <c r="MJQ839" s="64"/>
      <c r="MJR839" s="64"/>
      <c r="MJS839" s="64"/>
      <c r="MJT839" s="64"/>
      <c r="MJU839" s="64"/>
      <c r="MJV839" s="64"/>
      <c r="MJW839" s="64"/>
      <c r="MJX839" s="64"/>
      <c r="MJY839" s="64"/>
      <c r="MJZ839" s="64"/>
      <c r="MKA839" s="64"/>
      <c r="MKB839" s="64"/>
      <c r="MKC839" s="64"/>
      <c r="MKD839" s="64"/>
      <c r="MKE839" s="64"/>
      <c r="MKF839" s="64"/>
      <c r="MKG839" s="64"/>
      <c r="MKH839" s="64"/>
      <c r="MKI839" s="64"/>
      <c r="MKJ839" s="64"/>
      <c r="MKK839" s="64"/>
      <c r="MKL839" s="64"/>
      <c r="MKM839" s="64"/>
      <c r="MKN839" s="64"/>
      <c r="MKO839" s="64"/>
      <c r="MKP839" s="64"/>
      <c r="MKQ839" s="64"/>
      <c r="MKR839" s="64"/>
      <c r="MKS839" s="64"/>
      <c r="MKT839" s="64"/>
      <c r="MKU839" s="64"/>
      <c r="MKV839" s="64"/>
      <c r="MKW839" s="64"/>
      <c r="MKX839" s="64"/>
      <c r="MKY839" s="64"/>
      <c r="MKZ839" s="64"/>
      <c r="MLA839" s="64"/>
      <c r="MLB839" s="64"/>
      <c r="MLC839" s="64"/>
      <c r="MLD839" s="64"/>
      <c r="MLE839" s="64"/>
      <c r="MLF839" s="64"/>
      <c r="MLG839" s="64"/>
      <c r="MLH839" s="64"/>
      <c r="MLI839" s="64"/>
      <c r="MLJ839" s="64"/>
      <c r="MLK839" s="64"/>
      <c r="MLL839" s="64"/>
      <c r="MLM839" s="64"/>
      <c r="MLN839" s="64"/>
      <c r="MLO839" s="64"/>
      <c r="MLP839" s="64"/>
      <c r="MLQ839" s="64"/>
      <c r="MLR839" s="64"/>
      <c r="MLS839" s="64"/>
      <c r="MLT839" s="64"/>
      <c r="MLU839" s="64"/>
      <c r="MLV839" s="64"/>
      <c r="MLW839" s="64"/>
      <c r="MLX839" s="64"/>
      <c r="MLY839" s="64"/>
      <c r="MLZ839" s="64"/>
      <c r="MMA839" s="64"/>
      <c r="MMB839" s="64"/>
      <c r="MMC839" s="64"/>
      <c r="MMD839" s="64"/>
      <c r="MME839" s="64"/>
      <c r="MMF839" s="64"/>
      <c r="MMG839" s="64"/>
      <c r="MMH839" s="64"/>
      <c r="MMI839" s="64"/>
      <c r="MMJ839" s="64"/>
      <c r="MMK839" s="64"/>
      <c r="MML839" s="64"/>
      <c r="MMM839" s="64"/>
      <c r="MMN839" s="64"/>
      <c r="MMO839" s="64"/>
      <c r="MMP839" s="64"/>
      <c r="MMQ839" s="64"/>
      <c r="MMR839" s="64"/>
      <c r="MMS839" s="64"/>
      <c r="MMT839" s="64"/>
      <c r="MMU839" s="64"/>
      <c r="MMV839" s="64"/>
      <c r="MMW839" s="64"/>
      <c r="MMX839" s="64"/>
      <c r="MMY839" s="64"/>
      <c r="MMZ839" s="64"/>
      <c r="MNA839" s="64"/>
      <c r="MNB839" s="64"/>
      <c r="MNC839" s="64"/>
      <c r="MND839" s="64"/>
      <c r="MNE839" s="64"/>
      <c r="MNF839" s="64"/>
      <c r="MNG839" s="64"/>
      <c r="MNH839" s="64"/>
      <c r="MNI839" s="64"/>
      <c r="MNJ839" s="64"/>
      <c r="MNK839" s="64"/>
      <c r="MNL839" s="64"/>
      <c r="MNM839" s="64"/>
      <c r="MNN839" s="64"/>
      <c r="MNO839" s="64"/>
      <c r="MNP839" s="64"/>
      <c r="MNQ839" s="64"/>
      <c r="MNR839" s="64"/>
      <c r="MNS839" s="64"/>
      <c r="MNT839" s="64"/>
      <c r="MNU839" s="64"/>
      <c r="MNV839" s="64"/>
      <c r="MNW839" s="64"/>
      <c r="MNX839" s="64"/>
      <c r="MNY839" s="64"/>
      <c r="MNZ839" s="64"/>
      <c r="MOA839" s="64"/>
      <c r="MOB839" s="64"/>
      <c r="MOC839" s="64"/>
      <c r="MOD839" s="64"/>
      <c r="MOE839" s="64"/>
      <c r="MOF839" s="64"/>
      <c r="MOG839" s="64"/>
      <c r="MOH839" s="64"/>
      <c r="MOI839" s="64"/>
      <c r="MOJ839" s="64"/>
      <c r="MOK839" s="64"/>
      <c r="MOL839" s="64"/>
      <c r="MOM839" s="64"/>
      <c r="MON839" s="64"/>
      <c r="MOO839" s="64"/>
      <c r="MOP839" s="64"/>
      <c r="MOQ839" s="64"/>
      <c r="MOR839" s="64"/>
      <c r="MOS839" s="64"/>
      <c r="MOT839" s="64"/>
      <c r="MOU839" s="64"/>
      <c r="MOV839" s="64"/>
      <c r="MOW839" s="64"/>
      <c r="MOX839" s="64"/>
      <c r="MOY839" s="64"/>
      <c r="MOZ839" s="64"/>
      <c r="MPA839" s="64"/>
      <c r="MPB839" s="64"/>
      <c r="MPC839" s="64"/>
      <c r="MPD839" s="64"/>
      <c r="MPE839" s="64"/>
      <c r="MPF839" s="64"/>
      <c r="MPG839" s="64"/>
      <c r="MPH839" s="64"/>
      <c r="MPI839" s="64"/>
      <c r="MPJ839" s="64"/>
      <c r="MPK839" s="64"/>
      <c r="MPL839" s="64"/>
      <c r="MPN839" s="64"/>
      <c r="MPP839" s="64"/>
      <c r="MPQ839" s="64"/>
      <c r="MPR839" s="64"/>
      <c r="MPS839" s="64"/>
      <c r="MPT839" s="64"/>
      <c r="MPU839" s="64"/>
      <c r="MPV839" s="64"/>
      <c r="MPW839" s="64"/>
      <c r="MQB839" s="64"/>
      <c r="MQC839" s="64"/>
      <c r="MQD839" s="64"/>
      <c r="MQE839" s="64"/>
      <c r="MQF839" s="64"/>
      <c r="MQG839" s="64"/>
      <c r="MQH839" s="64"/>
      <c r="MQI839" s="64"/>
      <c r="MQJ839" s="64"/>
      <c r="MQK839" s="64"/>
      <c r="MQL839" s="64"/>
      <c r="MQM839" s="64"/>
      <c r="MQN839" s="64"/>
      <c r="MQO839" s="64"/>
      <c r="MQP839" s="64"/>
      <c r="MQQ839" s="64"/>
      <c r="MQR839" s="64"/>
      <c r="MQS839" s="64"/>
      <c r="MQT839" s="64"/>
      <c r="MQU839" s="64"/>
      <c r="MQV839" s="64"/>
      <c r="MQW839" s="64"/>
      <c r="MQX839" s="64"/>
      <c r="MQY839" s="64"/>
      <c r="MQZ839" s="64"/>
      <c r="MRA839" s="64"/>
      <c r="MRB839" s="64"/>
      <c r="MRC839" s="64"/>
      <c r="MRD839" s="64"/>
      <c r="MRE839" s="64"/>
      <c r="MRF839" s="64"/>
      <c r="MRG839" s="64"/>
      <c r="MRH839" s="64"/>
      <c r="MRI839" s="64"/>
      <c r="MRJ839" s="64"/>
      <c r="MRK839" s="64"/>
      <c r="MRL839" s="64"/>
      <c r="MRM839" s="64"/>
      <c r="MRN839" s="64"/>
      <c r="MRO839" s="64"/>
      <c r="MRP839" s="64"/>
      <c r="MRQ839" s="64"/>
      <c r="MRR839" s="64"/>
      <c r="MRS839" s="64"/>
      <c r="MRT839" s="64"/>
      <c r="MRU839" s="64"/>
      <c r="MRV839" s="64"/>
      <c r="MRW839" s="64"/>
      <c r="MRX839" s="64"/>
      <c r="MRY839" s="64"/>
      <c r="MRZ839" s="64"/>
      <c r="MSA839" s="64"/>
      <c r="MSB839" s="64"/>
      <c r="MSC839" s="64"/>
      <c r="MSD839" s="64"/>
      <c r="MSE839" s="64"/>
      <c r="MSF839" s="64"/>
      <c r="MSG839" s="64"/>
      <c r="MSH839" s="64"/>
      <c r="MSI839" s="64"/>
      <c r="MSJ839" s="64"/>
      <c r="MSK839" s="64"/>
      <c r="MSL839" s="64"/>
      <c r="MSM839" s="64"/>
      <c r="MSN839" s="64"/>
      <c r="MSO839" s="64"/>
      <c r="MSP839" s="64"/>
      <c r="MSQ839" s="64"/>
      <c r="MSR839" s="64"/>
      <c r="MSS839" s="64"/>
      <c r="MST839" s="64"/>
      <c r="MSU839" s="64"/>
      <c r="MSV839" s="64"/>
      <c r="MSW839" s="64"/>
      <c r="MSX839" s="64"/>
      <c r="MSY839" s="64"/>
      <c r="MSZ839" s="64"/>
      <c r="MTA839" s="64"/>
      <c r="MTB839" s="64"/>
      <c r="MTC839" s="64"/>
      <c r="MTD839" s="64"/>
      <c r="MTE839" s="64"/>
      <c r="MTF839" s="64"/>
      <c r="MTG839" s="64"/>
      <c r="MTH839" s="64"/>
      <c r="MTI839" s="64"/>
      <c r="MTJ839" s="64"/>
      <c r="MTK839" s="64"/>
      <c r="MTL839" s="64"/>
      <c r="MTM839" s="64"/>
      <c r="MTN839" s="64"/>
      <c r="MTO839" s="64"/>
      <c r="MTP839" s="64"/>
      <c r="MTQ839" s="64"/>
      <c r="MTR839" s="64"/>
      <c r="MTS839" s="64"/>
      <c r="MTT839" s="64"/>
      <c r="MTU839" s="64"/>
      <c r="MTV839" s="64"/>
      <c r="MTW839" s="64"/>
      <c r="MTX839" s="64"/>
      <c r="MTY839" s="64"/>
      <c r="MTZ839" s="64"/>
      <c r="MUA839" s="64"/>
      <c r="MUB839" s="64"/>
      <c r="MUC839" s="64"/>
      <c r="MUD839" s="64"/>
      <c r="MUE839" s="64"/>
      <c r="MUF839" s="64"/>
      <c r="MUG839" s="64"/>
      <c r="MUH839" s="64"/>
      <c r="MUI839" s="64"/>
      <c r="MUJ839" s="64"/>
      <c r="MUK839" s="64"/>
      <c r="MUL839" s="64"/>
      <c r="MUM839" s="64"/>
      <c r="MUN839" s="64"/>
      <c r="MUO839" s="64"/>
      <c r="MUP839" s="64"/>
      <c r="MUQ839" s="64"/>
      <c r="MUR839" s="64"/>
      <c r="MUS839" s="64"/>
      <c r="MUT839" s="64"/>
      <c r="MUU839" s="64"/>
      <c r="MUV839" s="64"/>
      <c r="MUW839" s="64"/>
      <c r="MUX839" s="64"/>
      <c r="MUY839" s="64"/>
      <c r="MUZ839" s="64"/>
      <c r="MVA839" s="64"/>
      <c r="MVB839" s="64"/>
      <c r="MVC839" s="64"/>
      <c r="MVD839" s="64"/>
      <c r="MVE839" s="64"/>
      <c r="MVF839" s="64"/>
      <c r="MVG839" s="64"/>
      <c r="MVH839" s="64"/>
      <c r="MVI839" s="64"/>
      <c r="MVJ839" s="64"/>
      <c r="MVK839" s="64"/>
      <c r="MVL839" s="64"/>
      <c r="MVM839" s="64"/>
      <c r="MVN839" s="64"/>
      <c r="MVO839" s="64"/>
      <c r="MVP839" s="64"/>
      <c r="MVQ839" s="64"/>
      <c r="MVR839" s="64"/>
      <c r="MVS839" s="64"/>
      <c r="MVT839" s="64"/>
      <c r="MVU839" s="64"/>
      <c r="MVV839" s="64"/>
      <c r="MVW839" s="64"/>
      <c r="MVX839" s="64"/>
      <c r="MVY839" s="64"/>
      <c r="MVZ839" s="64"/>
      <c r="MWA839" s="64"/>
      <c r="MWB839" s="64"/>
      <c r="MWC839" s="64"/>
      <c r="MWD839" s="64"/>
      <c r="MWE839" s="64"/>
      <c r="MWF839" s="64"/>
      <c r="MWG839" s="64"/>
      <c r="MWH839" s="64"/>
      <c r="MWI839" s="64"/>
      <c r="MWJ839" s="64"/>
      <c r="MWK839" s="64"/>
      <c r="MWL839" s="64"/>
      <c r="MWM839" s="64"/>
      <c r="MWN839" s="64"/>
      <c r="MWO839" s="64"/>
      <c r="MWP839" s="64"/>
      <c r="MWQ839" s="64"/>
      <c r="MWR839" s="64"/>
      <c r="MWS839" s="64"/>
      <c r="MWT839" s="64"/>
      <c r="MWU839" s="64"/>
      <c r="MWV839" s="64"/>
      <c r="MWW839" s="64"/>
      <c r="MWX839" s="64"/>
      <c r="MWY839" s="64"/>
      <c r="MWZ839" s="64"/>
      <c r="MXA839" s="64"/>
      <c r="MXB839" s="64"/>
      <c r="MXC839" s="64"/>
      <c r="MXD839" s="64"/>
      <c r="MXE839" s="64"/>
      <c r="MXF839" s="64"/>
      <c r="MXG839" s="64"/>
      <c r="MXH839" s="64"/>
      <c r="MXI839" s="64"/>
      <c r="MXJ839" s="64"/>
      <c r="MXK839" s="64"/>
      <c r="MXL839" s="64"/>
      <c r="MXM839" s="64"/>
      <c r="MXN839" s="64"/>
      <c r="MXO839" s="64"/>
      <c r="MXP839" s="64"/>
      <c r="MXQ839" s="64"/>
      <c r="MXR839" s="64"/>
      <c r="MXS839" s="64"/>
      <c r="MXT839" s="64"/>
      <c r="MXU839" s="64"/>
      <c r="MXV839" s="64"/>
      <c r="MXW839" s="64"/>
      <c r="MXX839" s="64"/>
      <c r="MXY839" s="64"/>
      <c r="MXZ839" s="64"/>
      <c r="MYA839" s="64"/>
      <c r="MYB839" s="64"/>
      <c r="MYC839" s="64"/>
      <c r="MYD839" s="64"/>
      <c r="MYE839" s="64"/>
      <c r="MYF839" s="64"/>
      <c r="MYG839" s="64"/>
      <c r="MYH839" s="64"/>
      <c r="MYI839" s="64"/>
      <c r="MYJ839" s="64"/>
      <c r="MYK839" s="64"/>
      <c r="MYL839" s="64"/>
      <c r="MYM839" s="64"/>
      <c r="MYN839" s="64"/>
      <c r="MYO839" s="64"/>
      <c r="MYP839" s="64"/>
      <c r="MYQ839" s="64"/>
      <c r="MYR839" s="64"/>
      <c r="MYS839" s="64"/>
      <c r="MYT839" s="64"/>
      <c r="MYU839" s="64"/>
      <c r="MYV839" s="64"/>
      <c r="MYW839" s="64"/>
      <c r="MYX839" s="64"/>
      <c r="MYY839" s="64"/>
      <c r="MYZ839" s="64"/>
      <c r="MZA839" s="64"/>
      <c r="MZB839" s="64"/>
      <c r="MZC839" s="64"/>
      <c r="MZD839" s="64"/>
      <c r="MZE839" s="64"/>
      <c r="MZF839" s="64"/>
      <c r="MZG839" s="64"/>
      <c r="MZH839" s="64"/>
      <c r="MZJ839" s="64"/>
      <c r="MZL839" s="64"/>
      <c r="MZM839" s="64"/>
      <c r="MZN839" s="64"/>
      <c r="MZO839" s="64"/>
      <c r="MZP839" s="64"/>
      <c r="MZQ839" s="64"/>
      <c r="MZR839" s="64"/>
      <c r="MZS839" s="64"/>
      <c r="MZX839" s="64"/>
      <c r="MZY839" s="64"/>
      <c r="MZZ839" s="64"/>
      <c r="NAA839" s="64"/>
      <c r="NAB839" s="64"/>
      <c r="NAC839" s="64"/>
      <c r="NAD839" s="64"/>
      <c r="NAE839" s="64"/>
      <c r="NAF839" s="64"/>
      <c r="NAG839" s="64"/>
      <c r="NAH839" s="64"/>
      <c r="NAI839" s="64"/>
      <c r="NAJ839" s="64"/>
      <c r="NAK839" s="64"/>
      <c r="NAL839" s="64"/>
      <c r="NAM839" s="64"/>
      <c r="NAN839" s="64"/>
      <c r="NAO839" s="64"/>
      <c r="NAP839" s="64"/>
      <c r="NAQ839" s="64"/>
      <c r="NAR839" s="64"/>
      <c r="NAS839" s="64"/>
      <c r="NAT839" s="64"/>
      <c r="NAU839" s="64"/>
      <c r="NAV839" s="64"/>
      <c r="NAW839" s="64"/>
      <c r="NAX839" s="64"/>
      <c r="NAY839" s="64"/>
      <c r="NAZ839" s="64"/>
      <c r="NBA839" s="64"/>
      <c r="NBB839" s="64"/>
      <c r="NBC839" s="64"/>
      <c r="NBD839" s="64"/>
      <c r="NBE839" s="64"/>
      <c r="NBF839" s="64"/>
      <c r="NBG839" s="64"/>
      <c r="NBH839" s="64"/>
      <c r="NBI839" s="64"/>
      <c r="NBJ839" s="64"/>
      <c r="NBK839" s="64"/>
      <c r="NBL839" s="64"/>
      <c r="NBM839" s="64"/>
      <c r="NBN839" s="64"/>
      <c r="NBO839" s="64"/>
      <c r="NBP839" s="64"/>
      <c r="NBQ839" s="64"/>
      <c r="NBR839" s="64"/>
      <c r="NBS839" s="64"/>
      <c r="NBT839" s="64"/>
      <c r="NBU839" s="64"/>
      <c r="NBV839" s="64"/>
      <c r="NBW839" s="64"/>
      <c r="NBX839" s="64"/>
      <c r="NBY839" s="64"/>
      <c r="NBZ839" s="64"/>
      <c r="NCA839" s="64"/>
      <c r="NCB839" s="64"/>
      <c r="NCC839" s="64"/>
      <c r="NCD839" s="64"/>
      <c r="NCE839" s="64"/>
      <c r="NCF839" s="64"/>
      <c r="NCG839" s="64"/>
      <c r="NCH839" s="64"/>
      <c r="NCI839" s="64"/>
      <c r="NCJ839" s="64"/>
      <c r="NCK839" s="64"/>
      <c r="NCL839" s="64"/>
      <c r="NCM839" s="64"/>
      <c r="NCN839" s="64"/>
      <c r="NCO839" s="64"/>
      <c r="NCP839" s="64"/>
      <c r="NCQ839" s="64"/>
      <c r="NCR839" s="64"/>
      <c r="NCS839" s="64"/>
      <c r="NCT839" s="64"/>
      <c r="NCU839" s="64"/>
      <c r="NCV839" s="64"/>
      <c r="NCW839" s="64"/>
      <c r="NCX839" s="64"/>
      <c r="NCY839" s="64"/>
      <c r="NCZ839" s="64"/>
      <c r="NDA839" s="64"/>
      <c r="NDB839" s="64"/>
      <c r="NDC839" s="64"/>
      <c r="NDD839" s="64"/>
      <c r="NDE839" s="64"/>
      <c r="NDF839" s="64"/>
      <c r="NDG839" s="64"/>
      <c r="NDH839" s="64"/>
      <c r="NDI839" s="64"/>
      <c r="NDJ839" s="64"/>
      <c r="NDK839" s="64"/>
      <c r="NDL839" s="64"/>
      <c r="NDM839" s="64"/>
      <c r="NDN839" s="64"/>
      <c r="NDO839" s="64"/>
      <c r="NDP839" s="64"/>
      <c r="NDQ839" s="64"/>
      <c r="NDR839" s="64"/>
      <c r="NDS839" s="64"/>
      <c r="NDT839" s="64"/>
      <c r="NDU839" s="64"/>
      <c r="NDV839" s="64"/>
      <c r="NDW839" s="64"/>
      <c r="NDX839" s="64"/>
      <c r="NDY839" s="64"/>
      <c r="NDZ839" s="64"/>
      <c r="NEA839" s="64"/>
      <c r="NEB839" s="64"/>
      <c r="NEC839" s="64"/>
      <c r="NED839" s="64"/>
      <c r="NEE839" s="64"/>
      <c r="NEF839" s="64"/>
      <c r="NEG839" s="64"/>
      <c r="NEH839" s="64"/>
      <c r="NEI839" s="64"/>
      <c r="NEJ839" s="64"/>
      <c r="NEK839" s="64"/>
      <c r="NEL839" s="64"/>
      <c r="NEM839" s="64"/>
      <c r="NEN839" s="64"/>
      <c r="NEO839" s="64"/>
      <c r="NEP839" s="64"/>
      <c r="NEQ839" s="64"/>
      <c r="NER839" s="64"/>
      <c r="NES839" s="64"/>
      <c r="NET839" s="64"/>
      <c r="NEU839" s="64"/>
      <c r="NEV839" s="64"/>
      <c r="NEW839" s="64"/>
      <c r="NEX839" s="64"/>
      <c r="NEY839" s="64"/>
      <c r="NEZ839" s="64"/>
      <c r="NFA839" s="64"/>
      <c r="NFB839" s="64"/>
      <c r="NFC839" s="64"/>
      <c r="NFD839" s="64"/>
      <c r="NFE839" s="64"/>
      <c r="NFF839" s="64"/>
      <c r="NFG839" s="64"/>
      <c r="NFH839" s="64"/>
      <c r="NFI839" s="64"/>
      <c r="NFJ839" s="64"/>
      <c r="NFK839" s="64"/>
      <c r="NFL839" s="64"/>
      <c r="NFM839" s="64"/>
      <c r="NFN839" s="64"/>
      <c r="NFO839" s="64"/>
      <c r="NFP839" s="64"/>
      <c r="NFQ839" s="64"/>
      <c r="NFR839" s="64"/>
      <c r="NFS839" s="64"/>
      <c r="NFT839" s="64"/>
      <c r="NFU839" s="64"/>
      <c r="NFV839" s="64"/>
      <c r="NFW839" s="64"/>
      <c r="NFX839" s="64"/>
      <c r="NFY839" s="64"/>
      <c r="NFZ839" s="64"/>
      <c r="NGA839" s="64"/>
      <c r="NGB839" s="64"/>
      <c r="NGC839" s="64"/>
      <c r="NGD839" s="64"/>
      <c r="NGE839" s="64"/>
      <c r="NGF839" s="64"/>
      <c r="NGG839" s="64"/>
      <c r="NGH839" s="64"/>
      <c r="NGI839" s="64"/>
      <c r="NGJ839" s="64"/>
      <c r="NGK839" s="64"/>
      <c r="NGL839" s="64"/>
      <c r="NGM839" s="64"/>
      <c r="NGN839" s="64"/>
      <c r="NGO839" s="64"/>
      <c r="NGP839" s="64"/>
      <c r="NGQ839" s="64"/>
      <c r="NGR839" s="64"/>
      <c r="NGS839" s="64"/>
      <c r="NGT839" s="64"/>
      <c r="NGU839" s="64"/>
      <c r="NGV839" s="64"/>
      <c r="NGW839" s="64"/>
      <c r="NGX839" s="64"/>
      <c r="NGY839" s="64"/>
      <c r="NGZ839" s="64"/>
      <c r="NHA839" s="64"/>
      <c r="NHB839" s="64"/>
      <c r="NHC839" s="64"/>
      <c r="NHD839" s="64"/>
      <c r="NHE839" s="64"/>
      <c r="NHF839" s="64"/>
      <c r="NHG839" s="64"/>
      <c r="NHH839" s="64"/>
      <c r="NHI839" s="64"/>
      <c r="NHJ839" s="64"/>
      <c r="NHK839" s="64"/>
      <c r="NHL839" s="64"/>
      <c r="NHM839" s="64"/>
      <c r="NHN839" s="64"/>
      <c r="NHO839" s="64"/>
      <c r="NHP839" s="64"/>
      <c r="NHQ839" s="64"/>
      <c r="NHR839" s="64"/>
      <c r="NHS839" s="64"/>
      <c r="NHT839" s="64"/>
      <c r="NHU839" s="64"/>
      <c r="NHV839" s="64"/>
      <c r="NHW839" s="64"/>
      <c r="NHX839" s="64"/>
      <c r="NHY839" s="64"/>
      <c r="NHZ839" s="64"/>
      <c r="NIA839" s="64"/>
      <c r="NIB839" s="64"/>
      <c r="NIC839" s="64"/>
      <c r="NID839" s="64"/>
      <c r="NIE839" s="64"/>
      <c r="NIF839" s="64"/>
      <c r="NIG839" s="64"/>
      <c r="NIH839" s="64"/>
      <c r="NII839" s="64"/>
      <c r="NIJ839" s="64"/>
      <c r="NIK839" s="64"/>
      <c r="NIL839" s="64"/>
      <c r="NIM839" s="64"/>
      <c r="NIN839" s="64"/>
      <c r="NIO839" s="64"/>
      <c r="NIP839" s="64"/>
      <c r="NIQ839" s="64"/>
      <c r="NIR839" s="64"/>
      <c r="NIS839" s="64"/>
      <c r="NIT839" s="64"/>
      <c r="NIU839" s="64"/>
      <c r="NIV839" s="64"/>
      <c r="NIW839" s="64"/>
      <c r="NIX839" s="64"/>
      <c r="NIY839" s="64"/>
      <c r="NIZ839" s="64"/>
      <c r="NJA839" s="64"/>
      <c r="NJB839" s="64"/>
      <c r="NJC839" s="64"/>
      <c r="NJD839" s="64"/>
      <c r="NJF839" s="64"/>
      <c r="NJH839" s="64"/>
      <c r="NJI839" s="64"/>
      <c r="NJJ839" s="64"/>
      <c r="NJK839" s="64"/>
      <c r="NJL839" s="64"/>
      <c r="NJM839" s="64"/>
      <c r="NJN839" s="64"/>
      <c r="NJO839" s="64"/>
      <c r="NJT839" s="64"/>
      <c r="NJU839" s="64"/>
      <c r="NJV839" s="64"/>
      <c r="NJW839" s="64"/>
      <c r="NJX839" s="64"/>
      <c r="NJY839" s="64"/>
      <c r="NJZ839" s="64"/>
      <c r="NKA839" s="64"/>
      <c r="NKB839" s="64"/>
      <c r="NKC839" s="64"/>
      <c r="NKD839" s="64"/>
      <c r="NKE839" s="64"/>
      <c r="NKF839" s="64"/>
      <c r="NKG839" s="64"/>
      <c r="NKH839" s="64"/>
      <c r="NKI839" s="64"/>
      <c r="NKJ839" s="64"/>
      <c r="NKK839" s="64"/>
      <c r="NKL839" s="64"/>
      <c r="NKM839" s="64"/>
      <c r="NKN839" s="64"/>
      <c r="NKO839" s="64"/>
      <c r="NKP839" s="64"/>
      <c r="NKQ839" s="64"/>
      <c r="NKR839" s="64"/>
      <c r="NKS839" s="64"/>
      <c r="NKT839" s="64"/>
      <c r="NKU839" s="64"/>
      <c r="NKV839" s="64"/>
      <c r="NKW839" s="64"/>
      <c r="NKX839" s="64"/>
      <c r="NKY839" s="64"/>
      <c r="NKZ839" s="64"/>
      <c r="NLA839" s="64"/>
      <c r="NLB839" s="64"/>
      <c r="NLC839" s="64"/>
      <c r="NLD839" s="64"/>
      <c r="NLE839" s="64"/>
      <c r="NLF839" s="64"/>
      <c r="NLG839" s="64"/>
      <c r="NLH839" s="64"/>
      <c r="NLI839" s="64"/>
      <c r="NLJ839" s="64"/>
      <c r="NLK839" s="64"/>
      <c r="NLL839" s="64"/>
      <c r="NLM839" s="64"/>
      <c r="NLN839" s="64"/>
      <c r="NLO839" s="64"/>
      <c r="NLP839" s="64"/>
      <c r="NLQ839" s="64"/>
      <c r="NLR839" s="64"/>
      <c r="NLS839" s="64"/>
      <c r="NLT839" s="64"/>
      <c r="NLU839" s="64"/>
      <c r="NLV839" s="64"/>
      <c r="NLW839" s="64"/>
      <c r="NLX839" s="64"/>
      <c r="NLY839" s="64"/>
      <c r="NLZ839" s="64"/>
      <c r="NMA839" s="64"/>
      <c r="NMB839" s="64"/>
      <c r="NMC839" s="64"/>
      <c r="NMD839" s="64"/>
      <c r="NME839" s="64"/>
      <c r="NMF839" s="64"/>
      <c r="NMG839" s="64"/>
      <c r="NMH839" s="64"/>
      <c r="NMI839" s="64"/>
      <c r="NMJ839" s="64"/>
      <c r="NMK839" s="64"/>
      <c r="NML839" s="64"/>
      <c r="NMM839" s="64"/>
      <c r="NMN839" s="64"/>
      <c r="NMO839" s="64"/>
      <c r="NMP839" s="64"/>
      <c r="NMQ839" s="64"/>
      <c r="NMR839" s="64"/>
      <c r="NMS839" s="64"/>
      <c r="NMT839" s="64"/>
      <c r="NMU839" s="64"/>
      <c r="NMV839" s="64"/>
      <c r="NMW839" s="64"/>
      <c r="NMX839" s="64"/>
      <c r="NMY839" s="64"/>
      <c r="NMZ839" s="64"/>
      <c r="NNA839" s="64"/>
      <c r="NNB839" s="64"/>
      <c r="NNC839" s="64"/>
      <c r="NND839" s="64"/>
      <c r="NNE839" s="64"/>
      <c r="NNF839" s="64"/>
      <c r="NNG839" s="64"/>
      <c r="NNH839" s="64"/>
      <c r="NNI839" s="64"/>
      <c r="NNJ839" s="64"/>
      <c r="NNK839" s="64"/>
      <c r="NNL839" s="64"/>
      <c r="NNM839" s="64"/>
      <c r="NNN839" s="64"/>
      <c r="NNO839" s="64"/>
      <c r="NNP839" s="64"/>
      <c r="NNQ839" s="64"/>
      <c r="NNR839" s="64"/>
      <c r="NNS839" s="64"/>
      <c r="NNT839" s="64"/>
      <c r="NNU839" s="64"/>
      <c r="NNV839" s="64"/>
      <c r="NNW839" s="64"/>
      <c r="NNX839" s="64"/>
      <c r="NNY839" s="64"/>
      <c r="NNZ839" s="64"/>
      <c r="NOA839" s="64"/>
      <c r="NOB839" s="64"/>
      <c r="NOC839" s="64"/>
      <c r="NOD839" s="64"/>
      <c r="NOE839" s="64"/>
      <c r="NOF839" s="64"/>
      <c r="NOG839" s="64"/>
      <c r="NOH839" s="64"/>
      <c r="NOI839" s="64"/>
      <c r="NOJ839" s="64"/>
      <c r="NOK839" s="64"/>
      <c r="NOL839" s="64"/>
      <c r="NOM839" s="64"/>
      <c r="NON839" s="64"/>
      <c r="NOO839" s="64"/>
      <c r="NOP839" s="64"/>
      <c r="NOQ839" s="64"/>
      <c r="NOR839" s="64"/>
      <c r="NOS839" s="64"/>
      <c r="NOT839" s="64"/>
      <c r="NOU839" s="64"/>
      <c r="NOV839" s="64"/>
      <c r="NOW839" s="64"/>
      <c r="NOX839" s="64"/>
      <c r="NOY839" s="64"/>
      <c r="NOZ839" s="64"/>
      <c r="NPA839" s="64"/>
      <c r="NPB839" s="64"/>
      <c r="NPC839" s="64"/>
      <c r="NPD839" s="64"/>
      <c r="NPE839" s="64"/>
      <c r="NPF839" s="64"/>
      <c r="NPG839" s="64"/>
      <c r="NPH839" s="64"/>
      <c r="NPI839" s="64"/>
      <c r="NPJ839" s="64"/>
      <c r="NPK839" s="64"/>
      <c r="NPL839" s="64"/>
      <c r="NPM839" s="64"/>
      <c r="NPN839" s="64"/>
      <c r="NPO839" s="64"/>
      <c r="NPP839" s="64"/>
      <c r="NPQ839" s="64"/>
      <c r="NPR839" s="64"/>
      <c r="NPS839" s="64"/>
      <c r="NPT839" s="64"/>
      <c r="NPU839" s="64"/>
      <c r="NPV839" s="64"/>
      <c r="NPW839" s="64"/>
      <c r="NPX839" s="64"/>
      <c r="NPY839" s="64"/>
      <c r="NPZ839" s="64"/>
      <c r="NQA839" s="64"/>
      <c r="NQB839" s="64"/>
      <c r="NQC839" s="64"/>
      <c r="NQD839" s="64"/>
      <c r="NQE839" s="64"/>
      <c r="NQF839" s="64"/>
      <c r="NQG839" s="64"/>
      <c r="NQH839" s="64"/>
      <c r="NQI839" s="64"/>
      <c r="NQJ839" s="64"/>
      <c r="NQK839" s="64"/>
      <c r="NQL839" s="64"/>
      <c r="NQM839" s="64"/>
      <c r="NQN839" s="64"/>
      <c r="NQO839" s="64"/>
      <c r="NQP839" s="64"/>
      <c r="NQQ839" s="64"/>
      <c r="NQR839" s="64"/>
      <c r="NQS839" s="64"/>
      <c r="NQT839" s="64"/>
      <c r="NQU839" s="64"/>
      <c r="NQV839" s="64"/>
      <c r="NQW839" s="64"/>
      <c r="NQX839" s="64"/>
      <c r="NQY839" s="64"/>
      <c r="NQZ839" s="64"/>
      <c r="NRA839" s="64"/>
      <c r="NRB839" s="64"/>
      <c r="NRC839" s="64"/>
      <c r="NRD839" s="64"/>
      <c r="NRE839" s="64"/>
      <c r="NRF839" s="64"/>
      <c r="NRG839" s="64"/>
      <c r="NRH839" s="64"/>
      <c r="NRI839" s="64"/>
      <c r="NRJ839" s="64"/>
      <c r="NRK839" s="64"/>
      <c r="NRL839" s="64"/>
      <c r="NRM839" s="64"/>
      <c r="NRN839" s="64"/>
      <c r="NRO839" s="64"/>
      <c r="NRP839" s="64"/>
      <c r="NRQ839" s="64"/>
      <c r="NRR839" s="64"/>
      <c r="NRS839" s="64"/>
      <c r="NRT839" s="64"/>
      <c r="NRU839" s="64"/>
      <c r="NRV839" s="64"/>
      <c r="NRW839" s="64"/>
      <c r="NRX839" s="64"/>
      <c r="NRY839" s="64"/>
      <c r="NRZ839" s="64"/>
      <c r="NSA839" s="64"/>
      <c r="NSB839" s="64"/>
      <c r="NSC839" s="64"/>
      <c r="NSD839" s="64"/>
      <c r="NSE839" s="64"/>
      <c r="NSF839" s="64"/>
      <c r="NSG839" s="64"/>
      <c r="NSH839" s="64"/>
      <c r="NSI839" s="64"/>
      <c r="NSJ839" s="64"/>
      <c r="NSK839" s="64"/>
      <c r="NSL839" s="64"/>
      <c r="NSM839" s="64"/>
      <c r="NSN839" s="64"/>
      <c r="NSO839" s="64"/>
      <c r="NSP839" s="64"/>
      <c r="NSQ839" s="64"/>
      <c r="NSR839" s="64"/>
      <c r="NSS839" s="64"/>
      <c r="NST839" s="64"/>
      <c r="NSU839" s="64"/>
      <c r="NSV839" s="64"/>
      <c r="NSW839" s="64"/>
      <c r="NSX839" s="64"/>
      <c r="NSY839" s="64"/>
      <c r="NSZ839" s="64"/>
      <c r="NTB839" s="64"/>
      <c r="NTD839" s="64"/>
      <c r="NTE839" s="64"/>
      <c r="NTF839" s="64"/>
      <c r="NTG839" s="64"/>
      <c r="NTH839" s="64"/>
      <c r="NTI839" s="64"/>
      <c r="NTJ839" s="64"/>
      <c r="NTK839" s="64"/>
      <c r="NTP839" s="64"/>
      <c r="NTQ839" s="64"/>
      <c r="NTR839" s="64"/>
      <c r="NTS839" s="64"/>
      <c r="NTT839" s="64"/>
      <c r="NTU839" s="64"/>
      <c r="NTV839" s="64"/>
      <c r="NTW839" s="64"/>
      <c r="NTX839" s="64"/>
      <c r="NTY839" s="64"/>
      <c r="NTZ839" s="64"/>
      <c r="NUA839" s="64"/>
      <c r="NUB839" s="64"/>
      <c r="NUC839" s="64"/>
      <c r="NUD839" s="64"/>
      <c r="NUE839" s="64"/>
      <c r="NUF839" s="64"/>
      <c r="NUG839" s="64"/>
      <c r="NUH839" s="64"/>
      <c r="NUI839" s="64"/>
      <c r="NUJ839" s="64"/>
      <c r="NUK839" s="64"/>
      <c r="NUL839" s="64"/>
      <c r="NUM839" s="64"/>
      <c r="NUN839" s="64"/>
      <c r="NUO839" s="64"/>
      <c r="NUP839" s="64"/>
      <c r="NUQ839" s="64"/>
      <c r="NUR839" s="64"/>
      <c r="NUS839" s="64"/>
      <c r="NUT839" s="64"/>
      <c r="NUU839" s="64"/>
      <c r="NUV839" s="64"/>
      <c r="NUW839" s="64"/>
      <c r="NUX839" s="64"/>
      <c r="NUY839" s="64"/>
      <c r="NUZ839" s="64"/>
      <c r="NVA839" s="64"/>
      <c r="NVB839" s="64"/>
      <c r="NVC839" s="64"/>
      <c r="NVD839" s="64"/>
      <c r="NVE839" s="64"/>
      <c r="NVF839" s="64"/>
      <c r="NVG839" s="64"/>
      <c r="NVH839" s="64"/>
      <c r="NVI839" s="64"/>
      <c r="NVJ839" s="64"/>
      <c r="NVK839" s="64"/>
      <c r="NVL839" s="64"/>
      <c r="NVM839" s="64"/>
      <c r="NVN839" s="64"/>
      <c r="NVO839" s="64"/>
      <c r="NVP839" s="64"/>
      <c r="NVQ839" s="64"/>
      <c r="NVR839" s="64"/>
      <c r="NVS839" s="64"/>
      <c r="NVT839" s="64"/>
      <c r="NVU839" s="64"/>
      <c r="NVV839" s="64"/>
      <c r="NVW839" s="64"/>
      <c r="NVX839" s="64"/>
      <c r="NVY839" s="64"/>
      <c r="NVZ839" s="64"/>
      <c r="NWA839" s="64"/>
      <c r="NWB839" s="64"/>
      <c r="NWC839" s="64"/>
      <c r="NWD839" s="64"/>
      <c r="NWE839" s="64"/>
      <c r="NWF839" s="64"/>
      <c r="NWG839" s="64"/>
      <c r="NWH839" s="64"/>
      <c r="NWI839" s="64"/>
      <c r="NWJ839" s="64"/>
      <c r="NWK839" s="64"/>
      <c r="NWL839" s="64"/>
      <c r="NWM839" s="64"/>
      <c r="NWN839" s="64"/>
      <c r="NWO839" s="64"/>
      <c r="NWP839" s="64"/>
      <c r="NWQ839" s="64"/>
      <c r="NWR839" s="64"/>
      <c r="NWS839" s="64"/>
      <c r="NWT839" s="64"/>
      <c r="NWU839" s="64"/>
      <c r="NWV839" s="64"/>
      <c r="NWW839" s="64"/>
      <c r="NWX839" s="64"/>
      <c r="NWY839" s="64"/>
      <c r="NWZ839" s="64"/>
      <c r="NXA839" s="64"/>
      <c r="NXB839" s="64"/>
      <c r="NXC839" s="64"/>
      <c r="NXD839" s="64"/>
      <c r="NXE839" s="64"/>
      <c r="NXF839" s="64"/>
      <c r="NXG839" s="64"/>
      <c r="NXH839" s="64"/>
      <c r="NXI839" s="64"/>
      <c r="NXJ839" s="64"/>
      <c r="NXK839" s="64"/>
      <c r="NXL839" s="64"/>
      <c r="NXM839" s="64"/>
      <c r="NXN839" s="64"/>
      <c r="NXO839" s="64"/>
      <c r="NXP839" s="64"/>
      <c r="NXQ839" s="64"/>
      <c r="NXR839" s="64"/>
      <c r="NXS839" s="64"/>
      <c r="NXT839" s="64"/>
      <c r="NXU839" s="64"/>
      <c r="NXV839" s="64"/>
      <c r="NXW839" s="64"/>
      <c r="NXX839" s="64"/>
      <c r="NXY839" s="64"/>
      <c r="NXZ839" s="64"/>
      <c r="NYA839" s="64"/>
      <c r="NYB839" s="64"/>
      <c r="NYC839" s="64"/>
      <c r="NYD839" s="64"/>
      <c r="NYE839" s="64"/>
      <c r="NYF839" s="64"/>
      <c r="NYG839" s="64"/>
      <c r="NYH839" s="64"/>
      <c r="NYI839" s="64"/>
      <c r="NYJ839" s="64"/>
      <c r="NYK839" s="64"/>
      <c r="NYL839" s="64"/>
      <c r="NYM839" s="64"/>
      <c r="NYN839" s="64"/>
      <c r="NYO839" s="64"/>
      <c r="NYP839" s="64"/>
      <c r="NYQ839" s="64"/>
      <c r="NYR839" s="64"/>
      <c r="NYS839" s="64"/>
      <c r="NYT839" s="64"/>
      <c r="NYU839" s="64"/>
      <c r="NYV839" s="64"/>
      <c r="NYW839" s="64"/>
      <c r="NYX839" s="64"/>
      <c r="NYY839" s="64"/>
      <c r="NYZ839" s="64"/>
      <c r="NZA839" s="64"/>
      <c r="NZB839" s="64"/>
      <c r="NZC839" s="64"/>
      <c r="NZD839" s="64"/>
      <c r="NZE839" s="64"/>
      <c r="NZF839" s="64"/>
      <c r="NZG839" s="64"/>
      <c r="NZH839" s="64"/>
      <c r="NZI839" s="64"/>
      <c r="NZJ839" s="64"/>
      <c r="NZK839" s="64"/>
      <c r="NZL839" s="64"/>
      <c r="NZM839" s="64"/>
      <c r="NZN839" s="64"/>
      <c r="NZO839" s="64"/>
      <c r="NZP839" s="64"/>
      <c r="NZQ839" s="64"/>
      <c r="NZR839" s="64"/>
      <c r="NZS839" s="64"/>
      <c r="NZT839" s="64"/>
      <c r="NZU839" s="64"/>
      <c r="NZV839" s="64"/>
      <c r="NZW839" s="64"/>
      <c r="NZX839" s="64"/>
      <c r="NZY839" s="64"/>
      <c r="NZZ839" s="64"/>
      <c r="OAA839" s="64"/>
      <c r="OAB839" s="64"/>
      <c r="OAC839" s="64"/>
      <c r="OAD839" s="64"/>
      <c r="OAE839" s="64"/>
      <c r="OAF839" s="64"/>
      <c r="OAG839" s="64"/>
      <c r="OAH839" s="64"/>
      <c r="OAI839" s="64"/>
      <c r="OAJ839" s="64"/>
      <c r="OAK839" s="64"/>
      <c r="OAL839" s="64"/>
      <c r="OAM839" s="64"/>
      <c r="OAN839" s="64"/>
      <c r="OAO839" s="64"/>
      <c r="OAP839" s="64"/>
      <c r="OAQ839" s="64"/>
      <c r="OAR839" s="64"/>
      <c r="OAS839" s="64"/>
      <c r="OAT839" s="64"/>
      <c r="OAU839" s="64"/>
      <c r="OAV839" s="64"/>
      <c r="OAW839" s="64"/>
      <c r="OAX839" s="64"/>
      <c r="OAY839" s="64"/>
      <c r="OAZ839" s="64"/>
      <c r="OBA839" s="64"/>
      <c r="OBB839" s="64"/>
      <c r="OBC839" s="64"/>
      <c r="OBD839" s="64"/>
      <c r="OBE839" s="64"/>
      <c r="OBF839" s="64"/>
      <c r="OBG839" s="64"/>
      <c r="OBH839" s="64"/>
      <c r="OBI839" s="64"/>
      <c r="OBJ839" s="64"/>
      <c r="OBK839" s="64"/>
      <c r="OBL839" s="64"/>
      <c r="OBM839" s="64"/>
      <c r="OBN839" s="64"/>
      <c r="OBO839" s="64"/>
      <c r="OBP839" s="64"/>
      <c r="OBQ839" s="64"/>
      <c r="OBR839" s="64"/>
      <c r="OBS839" s="64"/>
      <c r="OBT839" s="64"/>
      <c r="OBU839" s="64"/>
      <c r="OBV839" s="64"/>
      <c r="OBW839" s="64"/>
      <c r="OBX839" s="64"/>
      <c r="OBY839" s="64"/>
      <c r="OBZ839" s="64"/>
      <c r="OCA839" s="64"/>
      <c r="OCB839" s="64"/>
      <c r="OCC839" s="64"/>
      <c r="OCD839" s="64"/>
      <c r="OCE839" s="64"/>
      <c r="OCF839" s="64"/>
      <c r="OCG839" s="64"/>
      <c r="OCH839" s="64"/>
      <c r="OCI839" s="64"/>
      <c r="OCJ839" s="64"/>
      <c r="OCK839" s="64"/>
      <c r="OCL839" s="64"/>
      <c r="OCM839" s="64"/>
      <c r="OCN839" s="64"/>
      <c r="OCO839" s="64"/>
      <c r="OCP839" s="64"/>
      <c r="OCQ839" s="64"/>
      <c r="OCR839" s="64"/>
      <c r="OCS839" s="64"/>
      <c r="OCT839" s="64"/>
      <c r="OCU839" s="64"/>
      <c r="OCV839" s="64"/>
      <c r="OCX839" s="64"/>
      <c r="OCZ839" s="64"/>
      <c r="ODA839" s="64"/>
      <c r="ODB839" s="64"/>
      <c r="ODC839" s="64"/>
      <c r="ODD839" s="64"/>
      <c r="ODE839" s="64"/>
      <c r="ODF839" s="64"/>
      <c r="ODG839" s="64"/>
      <c r="ODL839" s="64"/>
      <c r="ODM839" s="64"/>
      <c r="ODN839" s="64"/>
      <c r="ODO839" s="64"/>
      <c r="ODP839" s="64"/>
      <c r="ODQ839" s="64"/>
      <c r="ODR839" s="64"/>
      <c r="ODS839" s="64"/>
      <c r="ODT839" s="64"/>
      <c r="ODU839" s="64"/>
      <c r="ODV839" s="64"/>
      <c r="ODW839" s="64"/>
      <c r="ODX839" s="64"/>
      <c r="ODY839" s="64"/>
      <c r="ODZ839" s="64"/>
      <c r="OEA839" s="64"/>
      <c r="OEB839" s="64"/>
      <c r="OEC839" s="64"/>
      <c r="OED839" s="64"/>
      <c r="OEE839" s="64"/>
      <c r="OEF839" s="64"/>
      <c r="OEG839" s="64"/>
      <c r="OEH839" s="64"/>
      <c r="OEI839" s="64"/>
      <c r="OEJ839" s="64"/>
      <c r="OEK839" s="64"/>
      <c r="OEL839" s="64"/>
      <c r="OEM839" s="64"/>
      <c r="OEN839" s="64"/>
      <c r="OEO839" s="64"/>
      <c r="OEP839" s="64"/>
      <c r="OEQ839" s="64"/>
      <c r="OER839" s="64"/>
      <c r="OES839" s="64"/>
      <c r="OET839" s="64"/>
      <c r="OEU839" s="64"/>
      <c r="OEV839" s="64"/>
      <c r="OEW839" s="64"/>
      <c r="OEX839" s="64"/>
      <c r="OEY839" s="64"/>
      <c r="OEZ839" s="64"/>
      <c r="OFA839" s="64"/>
      <c r="OFB839" s="64"/>
      <c r="OFC839" s="64"/>
      <c r="OFD839" s="64"/>
      <c r="OFE839" s="64"/>
      <c r="OFF839" s="64"/>
      <c r="OFG839" s="64"/>
      <c r="OFH839" s="64"/>
      <c r="OFI839" s="64"/>
      <c r="OFJ839" s="64"/>
      <c r="OFK839" s="64"/>
      <c r="OFL839" s="64"/>
      <c r="OFM839" s="64"/>
      <c r="OFN839" s="64"/>
      <c r="OFO839" s="64"/>
      <c r="OFP839" s="64"/>
      <c r="OFQ839" s="64"/>
      <c r="OFR839" s="64"/>
      <c r="OFS839" s="64"/>
      <c r="OFT839" s="64"/>
      <c r="OFU839" s="64"/>
      <c r="OFV839" s="64"/>
      <c r="OFW839" s="64"/>
      <c r="OFX839" s="64"/>
      <c r="OFY839" s="64"/>
      <c r="OFZ839" s="64"/>
      <c r="OGA839" s="64"/>
      <c r="OGB839" s="64"/>
      <c r="OGC839" s="64"/>
      <c r="OGD839" s="64"/>
      <c r="OGE839" s="64"/>
      <c r="OGF839" s="64"/>
      <c r="OGG839" s="64"/>
      <c r="OGH839" s="64"/>
      <c r="OGI839" s="64"/>
      <c r="OGJ839" s="64"/>
      <c r="OGK839" s="64"/>
      <c r="OGL839" s="64"/>
      <c r="OGM839" s="64"/>
      <c r="OGN839" s="64"/>
      <c r="OGO839" s="64"/>
      <c r="OGP839" s="64"/>
      <c r="OGQ839" s="64"/>
      <c r="OGR839" s="64"/>
      <c r="OGS839" s="64"/>
      <c r="OGT839" s="64"/>
      <c r="OGU839" s="64"/>
      <c r="OGV839" s="64"/>
      <c r="OGW839" s="64"/>
      <c r="OGX839" s="64"/>
      <c r="OGY839" s="64"/>
      <c r="OGZ839" s="64"/>
      <c r="OHA839" s="64"/>
      <c r="OHB839" s="64"/>
      <c r="OHC839" s="64"/>
      <c r="OHD839" s="64"/>
      <c r="OHE839" s="64"/>
      <c r="OHF839" s="64"/>
      <c r="OHG839" s="64"/>
      <c r="OHH839" s="64"/>
      <c r="OHI839" s="64"/>
      <c r="OHJ839" s="64"/>
      <c r="OHK839" s="64"/>
      <c r="OHL839" s="64"/>
      <c r="OHM839" s="64"/>
      <c r="OHN839" s="64"/>
      <c r="OHO839" s="64"/>
      <c r="OHP839" s="64"/>
      <c r="OHQ839" s="64"/>
      <c r="OHR839" s="64"/>
      <c r="OHS839" s="64"/>
      <c r="OHT839" s="64"/>
      <c r="OHU839" s="64"/>
      <c r="OHV839" s="64"/>
      <c r="OHW839" s="64"/>
      <c r="OHX839" s="64"/>
      <c r="OHY839" s="64"/>
      <c r="OHZ839" s="64"/>
      <c r="OIA839" s="64"/>
      <c r="OIB839" s="64"/>
      <c r="OIC839" s="64"/>
      <c r="OID839" s="64"/>
      <c r="OIE839" s="64"/>
      <c r="OIF839" s="64"/>
      <c r="OIG839" s="64"/>
      <c r="OIH839" s="64"/>
      <c r="OII839" s="64"/>
      <c r="OIJ839" s="64"/>
      <c r="OIK839" s="64"/>
      <c r="OIL839" s="64"/>
      <c r="OIM839" s="64"/>
      <c r="OIN839" s="64"/>
      <c r="OIO839" s="64"/>
      <c r="OIP839" s="64"/>
      <c r="OIQ839" s="64"/>
      <c r="OIR839" s="64"/>
      <c r="OIS839" s="64"/>
      <c r="OIT839" s="64"/>
      <c r="OIU839" s="64"/>
      <c r="OIV839" s="64"/>
      <c r="OIW839" s="64"/>
      <c r="OIX839" s="64"/>
      <c r="OIY839" s="64"/>
      <c r="OIZ839" s="64"/>
      <c r="OJA839" s="64"/>
      <c r="OJB839" s="64"/>
      <c r="OJC839" s="64"/>
      <c r="OJD839" s="64"/>
      <c r="OJE839" s="64"/>
      <c r="OJF839" s="64"/>
      <c r="OJG839" s="64"/>
      <c r="OJH839" s="64"/>
      <c r="OJI839" s="64"/>
      <c r="OJJ839" s="64"/>
      <c r="OJK839" s="64"/>
      <c r="OJL839" s="64"/>
      <c r="OJM839" s="64"/>
      <c r="OJN839" s="64"/>
      <c r="OJO839" s="64"/>
      <c r="OJP839" s="64"/>
      <c r="OJQ839" s="64"/>
      <c r="OJR839" s="64"/>
      <c r="OJS839" s="64"/>
      <c r="OJT839" s="64"/>
      <c r="OJU839" s="64"/>
      <c r="OJV839" s="64"/>
      <c r="OJW839" s="64"/>
      <c r="OJX839" s="64"/>
      <c r="OJY839" s="64"/>
      <c r="OJZ839" s="64"/>
      <c r="OKA839" s="64"/>
      <c r="OKB839" s="64"/>
      <c r="OKC839" s="64"/>
      <c r="OKD839" s="64"/>
      <c r="OKE839" s="64"/>
      <c r="OKF839" s="64"/>
      <c r="OKG839" s="64"/>
      <c r="OKH839" s="64"/>
      <c r="OKI839" s="64"/>
      <c r="OKJ839" s="64"/>
      <c r="OKK839" s="64"/>
      <c r="OKL839" s="64"/>
      <c r="OKM839" s="64"/>
      <c r="OKN839" s="64"/>
      <c r="OKO839" s="64"/>
      <c r="OKP839" s="64"/>
      <c r="OKQ839" s="64"/>
      <c r="OKR839" s="64"/>
      <c r="OKS839" s="64"/>
      <c r="OKT839" s="64"/>
      <c r="OKU839" s="64"/>
      <c r="OKV839" s="64"/>
      <c r="OKW839" s="64"/>
      <c r="OKX839" s="64"/>
      <c r="OKY839" s="64"/>
      <c r="OKZ839" s="64"/>
      <c r="OLA839" s="64"/>
      <c r="OLB839" s="64"/>
      <c r="OLC839" s="64"/>
      <c r="OLD839" s="64"/>
      <c r="OLE839" s="64"/>
      <c r="OLF839" s="64"/>
      <c r="OLG839" s="64"/>
      <c r="OLH839" s="64"/>
      <c r="OLI839" s="64"/>
      <c r="OLJ839" s="64"/>
      <c r="OLK839" s="64"/>
      <c r="OLL839" s="64"/>
      <c r="OLM839" s="64"/>
      <c r="OLN839" s="64"/>
      <c r="OLO839" s="64"/>
      <c r="OLP839" s="64"/>
      <c r="OLQ839" s="64"/>
      <c r="OLR839" s="64"/>
      <c r="OLS839" s="64"/>
      <c r="OLT839" s="64"/>
      <c r="OLU839" s="64"/>
      <c r="OLV839" s="64"/>
      <c r="OLW839" s="64"/>
      <c r="OLX839" s="64"/>
      <c r="OLY839" s="64"/>
      <c r="OLZ839" s="64"/>
      <c r="OMA839" s="64"/>
      <c r="OMB839" s="64"/>
      <c r="OMC839" s="64"/>
      <c r="OMD839" s="64"/>
      <c r="OME839" s="64"/>
      <c r="OMF839" s="64"/>
      <c r="OMG839" s="64"/>
      <c r="OMH839" s="64"/>
      <c r="OMI839" s="64"/>
      <c r="OMJ839" s="64"/>
      <c r="OMK839" s="64"/>
      <c r="OML839" s="64"/>
      <c r="OMM839" s="64"/>
      <c r="OMN839" s="64"/>
      <c r="OMO839" s="64"/>
      <c r="OMP839" s="64"/>
      <c r="OMQ839" s="64"/>
      <c r="OMR839" s="64"/>
      <c r="OMT839" s="64"/>
      <c r="OMV839" s="64"/>
      <c r="OMW839" s="64"/>
      <c r="OMX839" s="64"/>
      <c r="OMY839" s="64"/>
      <c r="OMZ839" s="64"/>
      <c r="ONA839" s="64"/>
      <c r="ONB839" s="64"/>
      <c r="ONC839" s="64"/>
      <c r="ONH839" s="64"/>
      <c r="ONI839" s="64"/>
      <c r="ONJ839" s="64"/>
      <c r="ONK839" s="64"/>
      <c r="ONL839" s="64"/>
      <c r="ONM839" s="64"/>
      <c r="ONN839" s="64"/>
      <c r="ONO839" s="64"/>
      <c r="ONP839" s="64"/>
      <c r="ONQ839" s="64"/>
      <c r="ONR839" s="64"/>
      <c r="ONS839" s="64"/>
      <c r="ONT839" s="64"/>
      <c r="ONU839" s="64"/>
      <c r="ONV839" s="64"/>
      <c r="ONW839" s="64"/>
      <c r="ONX839" s="64"/>
      <c r="ONY839" s="64"/>
      <c r="ONZ839" s="64"/>
      <c r="OOA839" s="64"/>
      <c r="OOB839" s="64"/>
      <c r="OOC839" s="64"/>
      <c r="OOD839" s="64"/>
      <c r="OOE839" s="64"/>
      <c r="OOF839" s="64"/>
      <c r="OOG839" s="64"/>
      <c r="OOH839" s="64"/>
      <c r="OOI839" s="64"/>
      <c r="OOJ839" s="64"/>
      <c r="OOK839" s="64"/>
      <c r="OOL839" s="64"/>
      <c r="OOM839" s="64"/>
      <c r="OON839" s="64"/>
      <c r="OOO839" s="64"/>
      <c r="OOP839" s="64"/>
      <c r="OOQ839" s="64"/>
      <c r="OOR839" s="64"/>
      <c r="OOS839" s="64"/>
      <c r="OOT839" s="64"/>
      <c r="OOU839" s="64"/>
      <c r="OOV839" s="64"/>
      <c r="OOW839" s="64"/>
      <c r="OOX839" s="64"/>
      <c r="OOY839" s="64"/>
      <c r="OOZ839" s="64"/>
      <c r="OPA839" s="64"/>
      <c r="OPB839" s="64"/>
      <c r="OPC839" s="64"/>
      <c r="OPD839" s="64"/>
      <c r="OPE839" s="64"/>
      <c r="OPF839" s="64"/>
      <c r="OPG839" s="64"/>
      <c r="OPH839" s="64"/>
      <c r="OPI839" s="64"/>
      <c r="OPJ839" s="64"/>
      <c r="OPK839" s="64"/>
      <c r="OPL839" s="64"/>
      <c r="OPM839" s="64"/>
      <c r="OPN839" s="64"/>
      <c r="OPO839" s="64"/>
      <c r="OPP839" s="64"/>
      <c r="OPQ839" s="64"/>
      <c r="OPR839" s="64"/>
      <c r="OPS839" s="64"/>
      <c r="OPT839" s="64"/>
      <c r="OPU839" s="64"/>
      <c r="OPV839" s="64"/>
      <c r="OPW839" s="64"/>
      <c r="OPX839" s="64"/>
      <c r="OPY839" s="64"/>
      <c r="OPZ839" s="64"/>
      <c r="OQA839" s="64"/>
      <c r="OQB839" s="64"/>
      <c r="OQC839" s="64"/>
      <c r="OQD839" s="64"/>
      <c r="OQE839" s="64"/>
      <c r="OQF839" s="64"/>
      <c r="OQG839" s="64"/>
      <c r="OQH839" s="64"/>
      <c r="OQI839" s="64"/>
      <c r="OQJ839" s="64"/>
      <c r="OQK839" s="64"/>
      <c r="OQL839" s="64"/>
      <c r="OQM839" s="64"/>
      <c r="OQN839" s="64"/>
      <c r="OQO839" s="64"/>
      <c r="OQP839" s="64"/>
      <c r="OQQ839" s="64"/>
      <c r="OQR839" s="64"/>
      <c r="OQS839" s="64"/>
      <c r="OQT839" s="64"/>
      <c r="OQU839" s="64"/>
      <c r="OQV839" s="64"/>
      <c r="OQW839" s="64"/>
      <c r="OQX839" s="64"/>
      <c r="OQY839" s="64"/>
      <c r="OQZ839" s="64"/>
      <c r="ORA839" s="64"/>
      <c r="ORB839" s="64"/>
      <c r="ORC839" s="64"/>
      <c r="ORD839" s="64"/>
      <c r="ORE839" s="64"/>
      <c r="ORF839" s="64"/>
      <c r="ORG839" s="64"/>
      <c r="ORH839" s="64"/>
      <c r="ORI839" s="64"/>
      <c r="ORJ839" s="64"/>
      <c r="ORK839" s="64"/>
      <c r="ORL839" s="64"/>
      <c r="ORM839" s="64"/>
      <c r="ORN839" s="64"/>
      <c r="ORO839" s="64"/>
      <c r="ORP839" s="64"/>
      <c r="ORQ839" s="64"/>
      <c r="ORR839" s="64"/>
      <c r="ORS839" s="64"/>
      <c r="ORT839" s="64"/>
      <c r="ORU839" s="64"/>
      <c r="ORV839" s="64"/>
      <c r="ORW839" s="64"/>
      <c r="ORX839" s="64"/>
      <c r="ORY839" s="64"/>
      <c r="ORZ839" s="64"/>
      <c r="OSA839" s="64"/>
      <c r="OSB839" s="64"/>
      <c r="OSC839" s="64"/>
      <c r="OSD839" s="64"/>
      <c r="OSE839" s="64"/>
      <c r="OSF839" s="64"/>
      <c r="OSG839" s="64"/>
      <c r="OSH839" s="64"/>
      <c r="OSI839" s="64"/>
      <c r="OSJ839" s="64"/>
      <c r="OSK839" s="64"/>
      <c r="OSL839" s="64"/>
      <c r="OSM839" s="64"/>
      <c r="OSN839" s="64"/>
      <c r="OSO839" s="64"/>
      <c r="OSP839" s="64"/>
      <c r="OSQ839" s="64"/>
      <c r="OSR839" s="64"/>
      <c r="OSS839" s="64"/>
      <c r="OST839" s="64"/>
      <c r="OSU839" s="64"/>
      <c r="OSV839" s="64"/>
      <c r="OSW839" s="64"/>
      <c r="OSX839" s="64"/>
      <c r="OSY839" s="64"/>
      <c r="OSZ839" s="64"/>
      <c r="OTA839" s="64"/>
      <c r="OTB839" s="64"/>
      <c r="OTC839" s="64"/>
      <c r="OTD839" s="64"/>
      <c r="OTE839" s="64"/>
      <c r="OTF839" s="64"/>
      <c r="OTG839" s="64"/>
      <c r="OTH839" s="64"/>
      <c r="OTI839" s="64"/>
      <c r="OTJ839" s="64"/>
      <c r="OTK839" s="64"/>
      <c r="OTL839" s="64"/>
      <c r="OTM839" s="64"/>
      <c r="OTN839" s="64"/>
      <c r="OTO839" s="64"/>
      <c r="OTP839" s="64"/>
      <c r="OTQ839" s="64"/>
      <c r="OTR839" s="64"/>
      <c r="OTS839" s="64"/>
      <c r="OTT839" s="64"/>
      <c r="OTU839" s="64"/>
      <c r="OTV839" s="64"/>
      <c r="OTW839" s="64"/>
      <c r="OTX839" s="64"/>
      <c r="OTY839" s="64"/>
      <c r="OTZ839" s="64"/>
      <c r="OUA839" s="64"/>
      <c r="OUB839" s="64"/>
      <c r="OUC839" s="64"/>
      <c r="OUD839" s="64"/>
      <c r="OUE839" s="64"/>
      <c r="OUF839" s="64"/>
      <c r="OUG839" s="64"/>
      <c r="OUH839" s="64"/>
      <c r="OUI839" s="64"/>
      <c r="OUJ839" s="64"/>
      <c r="OUK839" s="64"/>
      <c r="OUL839" s="64"/>
      <c r="OUM839" s="64"/>
      <c r="OUN839" s="64"/>
      <c r="OUO839" s="64"/>
      <c r="OUP839" s="64"/>
      <c r="OUQ839" s="64"/>
      <c r="OUR839" s="64"/>
      <c r="OUS839" s="64"/>
      <c r="OUT839" s="64"/>
      <c r="OUU839" s="64"/>
      <c r="OUV839" s="64"/>
      <c r="OUW839" s="64"/>
      <c r="OUX839" s="64"/>
      <c r="OUY839" s="64"/>
      <c r="OUZ839" s="64"/>
      <c r="OVA839" s="64"/>
      <c r="OVB839" s="64"/>
      <c r="OVC839" s="64"/>
      <c r="OVD839" s="64"/>
      <c r="OVE839" s="64"/>
      <c r="OVF839" s="64"/>
      <c r="OVG839" s="64"/>
      <c r="OVH839" s="64"/>
      <c r="OVI839" s="64"/>
      <c r="OVJ839" s="64"/>
      <c r="OVK839" s="64"/>
      <c r="OVL839" s="64"/>
      <c r="OVM839" s="64"/>
      <c r="OVN839" s="64"/>
      <c r="OVO839" s="64"/>
      <c r="OVP839" s="64"/>
      <c r="OVQ839" s="64"/>
      <c r="OVR839" s="64"/>
      <c r="OVS839" s="64"/>
      <c r="OVT839" s="64"/>
      <c r="OVU839" s="64"/>
      <c r="OVV839" s="64"/>
      <c r="OVW839" s="64"/>
      <c r="OVX839" s="64"/>
      <c r="OVY839" s="64"/>
      <c r="OVZ839" s="64"/>
      <c r="OWA839" s="64"/>
      <c r="OWB839" s="64"/>
      <c r="OWC839" s="64"/>
      <c r="OWD839" s="64"/>
      <c r="OWE839" s="64"/>
      <c r="OWF839" s="64"/>
      <c r="OWG839" s="64"/>
      <c r="OWH839" s="64"/>
      <c r="OWI839" s="64"/>
      <c r="OWJ839" s="64"/>
      <c r="OWK839" s="64"/>
      <c r="OWL839" s="64"/>
      <c r="OWM839" s="64"/>
      <c r="OWN839" s="64"/>
      <c r="OWP839" s="64"/>
      <c r="OWR839" s="64"/>
      <c r="OWS839" s="64"/>
      <c r="OWT839" s="64"/>
      <c r="OWU839" s="64"/>
      <c r="OWV839" s="64"/>
      <c r="OWW839" s="64"/>
      <c r="OWX839" s="64"/>
      <c r="OWY839" s="64"/>
      <c r="OXD839" s="64"/>
      <c r="OXE839" s="64"/>
      <c r="OXF839" s="64"/>
      <c r="OXG839" s="64"/>
      <c r="OXH839" s="64"/>
      <c r="OXI839" s="64"/>
      <c r="OXJ839" s="64"/>
      <c r="OXK839" s="64"/>
      <c r="OXL839" s="64"/>
      <c r="OXM839" s="64"/>
      <c r="OXN839" s="64"/>
      <c r="OXO839" s="64"/>
      <c r="OXP839" s="64"/>
      <c r="OXQ839" s="64"/>
      <c r="OXR839" s="64"/>
      <c r="OXS839" s="64"/>
      <c r="OXT839" s="64"/>
      <c r="OXU839" s="64"/>
      <c r="OXV839" s="64"/>
      <c r="OXW839" s="64"/>
      <c r="OXX839" s="64"/>
      <c r="OXY839" s="64"/>
      <c r="OXZ839" s="64"/>
      <c r="OYA839" s="64"/>
      <c r="OYB839" s="64"/>
      <c r="OYC839" s="64"/>
      <c r="OYD839" s="64"/>
      <c r="OYE839" s="64"/>
      <c r="OYF839" s="64"/>
      <c r="OYG839" s="64"/>
      <c r="OYH839" s="64"/>
      <c r="OYI839" s="64"/>
      <c r="OYJ839" s="64"/>
      <c r="OYK839" s="64"/>
      <c r="OYL839" s="64"/>
      <c r="OYM839" s="64"/>
      <c r="OYN839" s="64"/>
      <c r="OYO839" s="64"/>
      <c r="OYP839" s="64"/>
      <c r="OYQ839" s="64"/>
      <c r="OYR839" s="64"/>
      <c r="OYS839" s="64"/>
      <c r="OYT839" s="64"/>
      <c r="OYU839" s="64"/>
      <c r="OYV839" s="64"/>
      <c r="OYW839" s="64"/>
      <c r="OYX839" s="64"/>
      <c r="OYY839" s="64"/>
      <c r="OYZ839" s="64"/>
      <c r="OZA839" s="64"/>
      <c r="OZB839" s="64"/>
      <c r="OZC839" s="64"/>
      <c r="OZD839" s="64"/>
      <c r="OZE839" s="64"/>
      <c r="OZF839" s="64"/>
      <c r="OZG839" s="64"/>
      <c r="OZH839" s="64"/>
      <c r="OZI839" s="64"/>
      <c r="OZJ839" s="64"/>
      <c r="OZK839" s="64"/>
      <c r="OZL839" s="64"/>
      <c r="OZM839" s="64"/>
      <c r="OZN839" s="64"/>
      <c r="OZO839" s="64"/>
      <c r="OZP839" s="64"/>
      <c r="OZQ839" s="64"/>
      <c r="OZR839" s="64"/>
      <c r="OZS839" s="64"/>
      <c r="OZT839" s="64"/>
      <c r="OZU839" s="64"/>
      <c r="OZV839" s="64"/>
      <c r="OZW839" s="64"/>
      <c r="OZX839" s="64"/>
      <c r="OZY839" s="64"/>
      <c r="OZZ839" s="64"/>
      <c r="PAA839" s="64"/>
      <c r="PAB839" s="64"/>
      <c r="PAC839" s="64"/>
      <c r="PAD839" s="64"/>
      <c r="PAE839" s="64"/>
      <c r="PAF839" s="64"/>
      <c r="PAG839" s="64"/>
      <c r="PAH839" s="64"/>
      <c r="PAI839" s="64"/>
      <c r="PAJ839" s="64"/>
      <c r="PAK839" s="64"/>
      <c r="PAL839" s="64"/>
      <c r="PAM839" s="64"/>
      <c r="PAN839" s="64"/>
      <c r="PAO839" s="64"/>
      <c r="PAP839" s="64"/>
      <c r="PAQ839" s="64"/>
      <c r="PAR839" s="64"/>
      <c r="PAS839" s="64"/>
      <c r="PAT839" s="64"/>
      <c r="PAU839" s="64"/>
      <c r="PAV839" s="64"/>
      <c r="PAW839" s="64"/>
      <c r="PAX839" s="64"/>
      <c r="PAY839" s="64"/>
      <c r="PAZ839" s="64"/>
      <c r="PBA839" s="64"/>
      <c r="PBB839" s="64"/>
      <c r="PBC839" s="64"/>
      <c r="PBD839" s="64"/>
      <c r="PBE839" s="64"/>
      <c r="PBF839" s="64"/>
      <c r="PBG839" s="64"/>
      <c r="PBH839" s="64"/>
      <c r="PBI839" s="64"/>
      <c r="PBJ839" s="64"/>
      <c r="PBK839" s="64"/>
      <c r="PBL839" s="64"/>
      <c r="PBM839" s="64"/>
      <c r="PBN839" s="64"/>
      <c r="PBO839" s="64"/>
      <c r="PBP839" s="64"/>
      <c r="PBQ839" s="64"/>
      <c r="PBR839" s="64"/>
      <c r="PBS839" s="64"/>
      <c r="PBT839" s="64"/>
      <c r="PBU839" s="64"/>
      <c r="PBV839" s="64"/>
      <c r="PBW839" s="64"/>
      <c r="PBX839" s="64"/>
      <c r="PBY839" s="64"/>
      <c r="PBZ839" s="64"/>
      <c r="PCA839" s="64"/>
      <c r="PCB839" s="64"/>
      <c r="PCC839" s="64"/>
      <c r="PCD839" s="64"/>
      <c r="PCE839" s="64"/>
      <c r="PCF839" s="64"/>
      <c r="PCG839" s="64"/>
      <c r="PCH839" s="64"/>
      <c r="PCI839" s="64"/>
      <c r="PCJ839" s="64"/>
      <c r="PCK839" s="64"/>
      <c r="PCL839" s="64"/>
      <c r="PCM839" s="64"/>
      <c r="PCN839" s="64"/>
      <c r="PCO839" s="64"/>
      <c r="PCP839" s="64"/>
      <c r="PCQ839" s="64"/>
      <c r="PCR839" s="64"/>
      <c r="PCS839" s="64"/>
      <c r="PCT839" s="64"/>
      <c r="PCU839" s="64"/>
      <c r="PCV839" s="64"/>
      <c r="PCW839" s="64"/>
      <c r="PCX839" s="64"/>
      <c r="PCY839" s="64"/>
      <c r="PCZ839" s="64"/>
      <c r="PDA839" s="64"/>
      <c r="PDB839" s="64"/>
      <c r="PDC839" s="64"/>
      <c r="PDD839" s="64"/>
      <c r="PDE839" s="64"/>
      <c r="PDF839" s="64"/>
      <c r="PDG839" s="64"/>
      <c r="PDH839" s="64"/>
      <c r="PDI839" s="64"/>
      <c r="PDJ839" s="64"/>
      <c r="PDK839" s="64"/>
      <c r="PDL839" s="64"/>
      <c r="PDM839" s="64"/>
      <c r="PDN839" s="64"/>
      <c r="PDO839" s="64"/>
      <c r="PDP839" s="64"/>
      <c r="PDQ839" s="64"/>
      <c r="PDR839" s="64"/>
      <c r="PDS839" s="64"/>
      <c r="PDT839" s="64"/>
      <c r="PDU839" s="64"/>
      <c r="PDV839" s="64"/>
      <c r="PDW839" s="64"/>
      <c r="PDX839" s="64"/>
      <c r="PDY839" s="64"/>
      <c r="PDZ839" s="64"/>
      <c r="PEA839" s="64"/>
      <c r="PEB839" s="64"/>
      <c r="PEC839" s="64"/>
      <c r="PED839" s="64"/>
      <c r="PEE839" s="64"/>
      <c r="PEF839" s="64"/>
      <c r="PEG839" s="64"/>
      <c r="PEH839" s="64"/>
      <c r="PEI839" s="64"/>
      <c r="PEJ839" s="64"/>
      <c r="PEK839" s="64"/>
      <c r="PEL839" s="64"/>
      <c r="PEM839" s="64"/>
      <c r="PEN839" s="64"/>
      <c r="PEO839" s="64"/>
      <c r="PEP839" s="64"/>
      <c r="PEQ839" s="64"/>
      <c r="PER839" s="64"/>
      <c r="PES839" s="64"/>
      <c r="PET839" s="64"/>
      <c r="PEU839" s="64"/>
      <c r="PEV839" s="64"/>
      <c r="PEW839" s="64"/>
      <c r="PEX839" s="64"/>
      <c r="PEY839" s="64"/>
      <c r="PEZ839" s="64"/>
      <c r="PFA839" s="64"/>
      <c r="PFB839" s="64"/>
      <c r="PFC839" s="64"/>
      <c r="PFD839" s="64"/>
      <c r="PFE839" s="64"/>
      <c r="PFF839" s="64"/>
      <c r="PFG839" s="64"/>
      <c r="PFH839" s="64"/>
      <c r="PFI839" s="64"/>
      <c r="PFJ839" s="64"/>
      <c r="PFK839" s="64"/>
      <c r="PFL839" s="64"/>
      <c r="PFM839" s="64"/>
      <c r="PFN839" s="64"/>
      <c r="PFO839" s="64"/>
      <c r="PFP839" s="64"/>
      <c r="PFQ839" s="64"/>
      <c r="PFR839" s="64"/>
      <c r="PFS839" s="64"/>
      <c r="PFT839" s="64"/>
      <c r="PFU839" s="64"/>
      <c r="PFV839" s="64"/>
      <c r="PFW839" s="64"/>
      <c r="PFX839" s="64"/>
      <c r="PFY839" s="64"/>
      <c r="PFZ839" s="64"/>
      <c r="PGA839" s="64"/>
      <c r="PGB839" s="64"/>
      <c r="PGC839" s="64"/>
      <c r="PGD839" s="64"/>
      <c r="PGE839" s="64"/>
      <c r="PGF839" s="64"/>
      <c r="PGG839" s="64"/>
      <c r="PGH839" s="64"/>
      <c r="PGI839" s="64"/>
      <c r="PGJ839" s="64"/>
      <c r="PGL839" s="64"/>
      <c r="PGN839" s="64"/>
      <c r="PGO839" s="64"/>
      <c r="PGP839" s="64"/>
      <c r="PGQ839" s="64"/>
      <c r="PGR839" s="64"/>
      <c r="PGS839" s="64"/>
      <c r="PGT839" s="64"/>
      <c r="PGU839" s="64"/>
      <c r="PGZ839" s="64"/>
      <c r="PHA839" s="64"/>
      <c r="PHB839" s="64"/>
      <c r="PHC839" s="64"/>
      <c r="PHD839" s="64"/>
      <c r="PHE839" s="64"/>
      <c r="PHF839" s="64"/>
      <c r="PHG839" s="64"/>
      <c r="PHH839" s="64"/>
      <c r="PHI839" s="64"/>
      <c r="PHJ839" s="64"/>
      <c r="PHK839" s="64"/>
      <c r="PHL839" s="64"/>
      <c r="PHM839" s="64"/>
      <c r="PHN839" s="64"/>
      <c r="PHO839" s="64"/>
      <c r="PHP839" s="64"/>
      <c r="PHQ839" s="64"/>
      <c r="PHR839" s="64"/>
      <c r="PHS839" s="64"/>
      <c r="PHT839" s="64"/>
      <c r="PHU839" s="64"/>
      <c r="PHV839" s="64"/>
      <c r="PHW839" s="64"/>
      <c r="PHX839" s="64"/>
      <c r="PHY839" s="64"/>
      <c r="PHZ839" s="64"/>
      <c r="PIA839" s="64"/>
      <c r="PIB839" s="64"/>
      <c r="PIC839" s="64"/>
      <c r="PID839" s="64"/>
      <c r="PIE839" s="64"/>
      <c r="PIF839" s="64"/>
      <c r="PIG839" s="64"/>
      <c r="PIH839" s="64"/>
      <c r="PII839" s="64"/>
      <c r="PIJ839" s="64"/>
      <c r="PIK839" s="64"/>
      <c r="PIL839" s="64"/>
      <c r="PIM839" s="64"/>
      <c r="PIN839" s="64"/>
      <c r="PIO839" s="64"/>
      <c r="PIP839" s="64"/>
      <c r="PIQ839" s="64"/>
      <c r="PIR839" s="64"/>
      <c r="PIS839" s="64"/>
      <c r="PIT839" s="64"/>
      <c r="PIU839" s="64"/>
      <c r="PIV839" s="64"/>
      <c r="PIW839" s="64"/>
      <c r="PIX839" s="64"/>
      <c r="PIY839" s="64"/>
      <c r="PIZ839" s="64"/>
      <c r="PJA839" s="64"/>
      <c r="PJB839" s="64"/>
      <c r="PJC839" s="64"/>
      <c r="PJD839" s="64"/>
      <c r="PJE839" s="64"/>
      <c r="PJF839" s="64"/>
      <c r="PJG839" s="64"/>
      <c r="PJH839" s="64"/>
      <c r="PJI839" s="64"/>
      <c r="PJJ839" s="64"/>
      <c r="PJK839" s="64"/>
      <c r="PJL839" s="64"/>
      <c r="PJM839" s="64"/>
      <c r="PJN839" s="64"/>
      <c r="PJO839" s="64"/>
      <c r="PJP839" s="64"/>
      <c r="PJQ839" s="64"/>
      <c r="PJR839" s="64"/>
      <c r="PJS839" s="64"/>
      <c r="PJT839" s="64"/>
      <c r="PJU839" s="64"/>
      <c r="PJV839" s="64"/>
      <c r="PJW839" s="64"/>
      <c r="PJX839" s="64"/>
      <c r="PJY839" s="64"/>
      <c r="PJZ839" s="64"/>
      <c r="PKA839" s="64"/>
      <c r="PKB839" s="64"/>
      <c r="PKC839" s="64"/>
      <c r="PKD839" s="64"/>
      <c r="PKE839" s="64"/>
      <c r="PKF839" s="64"/>
      <c r="PKG839" s="64"/>
      <c r="PKH839" s="64"/>
      <c r="PKI839" s="64"/>
      <c r="PKJ839" s="64"/>
      <c r="PKK839" s="64"/>
      <c r="PKL839" s="64"/>
      <c r="PKM839" s="64"/>
      <c r="PKN839" s="64"/>
      <c r="PKO839" s="64"/>
      <c r="PKP839" s="64"/>
      <c r="PKQ839" s="64"/>
      <c r="PKR839" s="64"/>
      <c r="PKS839" s="64"/>
      <c r="PKT839" s="64"/>
      <c r="PKU839" s="64"/>
      <c r="PKV839" s="64"/>
      <c r="PKW839" s="64"/>
      <c r="PKX839" s="64"/>
      <c r="PKY839" s="64"/>
      <c r="PKZ839" s="64"/>
      <c r="PLA839" s="64"/>
      <c r="PLB839" s="64"/>
      <c r="PLC839" s="64"/>
      <c r="PLD839" s="64"/>
      <c r="PLE839" s="64"/>
      <c r="PLF839" s="64"/>
      <c r="PLG839" s="64"/>
      <c r="PLH839" s="64"/>
      <c r="PLI839" s="64"/>
      <c r="PLJ839" s="64"/>
      <c r="PLK839" s="64"/>
      <c r="PLL839" s="64"/>
      <c r="PLM839" s="64"/>
      <c r="PLN839" s="64"/>
      <c r="PLO839" s="64"/>
      <c r="PLP839" s="64"/>
      <c r="PLQ839" s="64"/>
      <c r="PLR839" s="64"/>
      <c r="PLS839" s="64"/>
      <c r="PLT839" s="64"/>
      <c r="PLU839" s="64"/>
      <c r="PLV839" s="64"/>
      <c r="PLW839" s="64"/>
      <c r="PLX839" s="64"/>
      <c r="PLY839" s="64"/>
      <c r="PLZ839" s="64"/>
      <c r="PMA839" s="64"/>
      <c r="PMB839" s="64"/>
      <c r="PMC839" s="64"/>
      <c r="PMD839" s="64"/>
      <c r="PME839" s="64"/>
      <c r="PMF839" s="64"/>
      <c r="PMG839" s="64"/>
      <c r="PMH839" s="64"/>
      <c r="PMI839" s="64"/>
      <c r="PMJ839" s="64"/>
      <c r="PMK839" s="64"/>
      <c r="PML839" s="64"/>
      <c r="PMM839" s="64"/>
      <c r="PMN839" s="64"/>
      <c r="PMO839" s="64"/>
      <c r="PMP839" s="64"/>
      <c r="PMQ839" s="64"/>
      <c r="PMR839" s="64"/>
      <c r="PMS839" s="64"/>
      <c r="PMT839" s="64"/>
      <c r="PMU839" s="64"/>
      <c r="PMV839" s="64"/>
      <c r="PMW839" s="64"/>
      <c r="PMX839" s="64"/>
      <c r="PMY839" s="64"/>
      <c r="PMZ839" s="64"/>
      <c r="PNA839" s="64"/>
      <c r="PNB839" s="64"/>
      <c r="PNC839" s="64"/>
      <c r="PND839" s="64"/>
      <c r="PNE839" s="64"/>
      <c r="PNF839" s="64"/>
      <c r="PNG839" s="64"/>
      <c r="PNH839" s="64"/>
      <c r="PNI839" s="64"/>
      <c r="PNJ839" s="64"/>
      <c r="PNK839" s="64"/>
      <c r="PNL839" s="64"/>
      <c r="PNM839" s="64"/>
      <c r="PNN839" s="64"/>
      <c r="PNO839" s="64"/>
      <c r="PNP839" s="64"/>
      <c r="PNQ839" s="64"/>
      <c r="PNR839" s="64"/>
      <c r="PNS839" s="64"/>
      <c r="PNT839" s="64"/>
      <c r="PNU839" s="64"/>
      <c r="PNV839" s="64"/>
      <c r="PNW839" s="64"/>
      <c r="PNX839" s="64"/>
      <c r="PNY839" s="64"/>
      <c r="PNZ839" s="64"/>
      <c r="POA839" s="64"/>
      <c r="POB839" s="64"/>
      <c r="POC839" s="64"/>
      <c r="POD839" s="64"/>
      <c r="POE839" s="64"/>
      <c r="POF839" s="64"/>
      <c r="POG839" s="64"/>
      <c r="POH839" s="64"/>
      <c r="POI839" s="64"/>
      <c r="POJ839" s="64"/>
      <c r="POK839" s="64"/>
      <c r="POL839" s="64"/>
      <c r="POM839" s="64"/>
      <c r="PON839" s="64"/>
      <c r="POO839" s="64"/>
      <c r="POP839" s="64"/>
      <c r="POQ839" s="64"/>
      <c r="POR839" s="64"/>
      <c r="POS839" s="64"/>
      <c r="POT839" s="64"/>
      <c r="POU839" s="64"/>
      <c r="POV839" s="64"/>
      <c r="POW839" s="64"/>
      <c r="POX839" s="64"/>
      <c r="POY839" s="64"/>
      <c r="POZ839" s="64"/>
      <c r="PPA839" s="64"/>
      <c r="PPB839" s="64"/>
      <c r="PPC839" s="64"/>
      <c r="PPD839" s="64"/>
      <c r="PPE839" s="64"/>
      <c r="PPF839" s="64"/>
      <c r="PPG839" s="64"/>
      <c r="PPH839" s="64"/>
      <c r="PPI839" s="64"/>
      <c r="PPJ839" s="64"/>
      <c r="PPK839" s="64"/>
      <c r="PPL839" s="64"/>
      <c r="PPM839" s="64"/>
      <c r="PPN839" s="64"/>
      <c r="PPO839" s="64"/>
      <c r="PPP839" s="64"/>
      <c r="PPQ839" s="64"/>
      <c r="PPR839" s="64"/>
      <c r="PPS839" s="64"/>
      <c r="PPT839" s="64"/>
      <c r="PPU839" s="64"/>
      <c r="PPV839" s="64"/>
      <c r="PPW839" s="64"/>
      <c r="PPX839" s="64"/>
      <c r="PPY839" s="64"/>
      <c r="PPZ839" s="64"/>
      <c r="PQA839" s="64"/>
      <c r="PQB839" s="64"/>
      <c r="PQC839" s="64"/>
      <c r="PQD839" s="64"/>
      <c r="PQE839" s="64"/>
      <c r="PQF839" s="64"/>
      <c r="PQH839" s="64"/>
      <c r="PQJ839" s="64"/>
      <c r="PQK839" s="64"/>
      <c r="PQL839" s="64"/>
      <c r="PQM839" s="64"/>
      <c r="PQN839" s="64"/>
      <c r="PQO839" s="64"/>
      <c r="PQP839" s="64"/>
      <c r="PQQ839" s="64"/>
      <c r="PQV839" s="64"/>
      <c r="PQW839" s="64"/>
      <c r="PQX839" s="64"/>
      <c r="PQY839" s="64"/>
      <c r="PQZ839" s="64"/>
      <c r="PRA839" s="64"/>
      <c r="PRB839" s="64"/>
      <c r="PRC839" s="64"/>
      <c r="PRD839" s="64"/>
      <c r="PRE839" s="64"/>
      <c r="PRF839" s="64"/>
      <c r="PRG839" s="64"/>
      <c r="PRH839" s="64"/>
      <c r="PRI839" s="64"/>
      <c r="PRJ839" s="64"/>
      <c r="PRK839" s="64"/>
      <c r="PRL839" s="64"/>
      <c r="PRM839" s="64"/>
      <c r="PRN839" s="64"/>
      <c r="PRO839" s="64"/>
      <c r="PRP839" s="64"/>
      <c r="PRQ839" s="64"/>
      <c r="PRR839" s="64"/>
      <c r="PRS839" s="64"/>
      <c r="PRT839" s="64"/>
      <c r="PRU839" s="64"/>
      <c r="PRV839" s="64"/>
      <c r="PRW839" s="64"/>
      <c r="PRX839" s="64"/>
      <c r="PRY839" s="64"/>
      <c r="PRZ839" s="64"/>
      <c r="PSA839" s="64"/>
      <c r="PSB839" s="64"/>
      <c r="PSC839" s="64"/>
      <c r="PSD839" s="64"/>
      <c r="PSE839" s="64"/>
      <c r="PSF839" s="64"/>
      <c r="PSG839" s="64"/>
      <c r="PSH839" s="64"/>
      <c r="PSI839" s="64"/>
      <c r="PSJ839" s="64"/>
      <c r="PSK839" s="64"/>
      <c r="PSL839" s="64"/>
      <c r="PSM839" s="64"/>
      <c r="PSN839" s="64"/>
      <c r="PSO839" s="64"/>
      <c r="PSP839" s="64"/>
      <c r="PSQ839" s="64"/>
      <c r="PSR839" s="64"/>
      <c r="PSS839" s="64"/>
      <c r="PST839" s="64"/>
      <c r="PSU839" s="64"/>
      <c r="PSV839" s="64"/>
      <c r="PSW839" s="64"/>
      <c r="PSX839" s="64"/>
      <c r="PSY839" s="64"/>
      <c r="PSZ839" s="64"/>
      <c r="PTA839" s="64"/>
      <c r="PTB839" s="64"/>
      <c r="PTC839" s="64"/>
      <c r="PTD839" s="64"/>
      <c r="PTE839" s="64"/>
      <c r="PTF839" s="64"/>
      <c r="PTG839" s="64"/>
      <c r="PTH839" s="64"/>
      <c r="PTI839" s="64"/>
      <c r="PTJ839" s="64"/>
      <c r="PTK839" s="64"/>
      <c r="PTL839" s="64"/>
      <c r="PTM839" s="64"/>
      <c r="PTN839" s="64"/>
      <c r="PTO839" s="64"/>
      <c r="PTP839" s="64"/>
      <c r="PTQ839" s="64"/>
      <c r="PTR839" s="64"/>
      <c r="PTS839" s="64"/>
      <c r="PTT839" s="64"/>
      <c r="PTU839" s="64"/>
      <c r="PTV839" s="64"/>
      <c r="PTW839" s="64"/>
      <c r="PTX839" s="64"/>
      <c r="PTY839" s="64"/>
      <c r="PTZ839" s="64"/>
      <c r="PUA839" s="64"/>
      <c r="PUB839" s="64"/>
      <c r="PUC839" s="64"/>
      <c r="PUD839" s="64"/>
      <c r="PUE839" s="64"/>
      <c r="PUF839" s="64"/>
      <c r="PUG839" s="64"/>
      <c r="PUH839" s="64"/>
      <c r="PUI839" s="64"/>
      <c r="PUJ839" s="64"/>
      <c r="PUK839" s="64"/>
      <c r="PUL839" s="64"/>
      <c r="PUM839" s="64"/>
      <c r="PUN839" s="64"/>
      <c r="PUO839" s="64"/>
      <c r="PUP839" s="64"/>
      <c r="PUQ839" s="64"/>
      <c r="PUR839" s="64"/>
      <c r="PUS839" s="64"/>
      <c r="PUT839" s="64"/>
      <c r="PUU839" s="64"/>
      <c r="PUV839" s="64"/>
      <c r="PUW839" s="64"/>
      <c r="PUX839" s="64"/>
      <c r="PUY839" s="64"/>
      <c r="PUZ839" s="64"/>
      <c r="PVA839" s="64"/>
      <c r="PVB839" s="64"/>
      <c r="PVC839" s="64"/>
      <c r="PVD839" s="64"/>
      <c r="PVE839" s="64"/>
      <c r="PVF839" s="64"/>
      <c r="PVG839" s="64"/>
      <c r="PVH839" s="64"/>
      <c r="PVI839" s="64"/>
      <c r="PVJ839" s="64"/>
      <c r="PVK839" s="64"/>
      <c r="PVL839" s="64"/>
      <c r="PVM839" s="64"/>
      <c r="PVN839" s="64"/>
      <c r="PVO839" s="64"/>
      <c r="PVP839" s="64"/>
      <c r="PVQ839" s="64"/>
      <c r="PVR839" s="64"/>
      <c r="PVS839" s="64"/>
      <c r="PVT839" s="64"/>
      <c r="PVU839" s="64"/>
      <c r="PVV839" s="64"/>
      <c r="PVW839" s="64"/>
      <c r="PVX839" s="64"/>
      <c r="PVY839" s="64"/>
      <c r="PVZ839" s="64"/>
      <c r="PWA839" s="64"/>
      <c r="PWB839" s="64"/>
      <c r="PWC839" s="64"/>
      <c r="PWD839" s="64"/>
      <c r="PWE839" s="64"/>
      <c r="PWF839" s="64"/>
      <c r="PWG839" s="64"/>
      <c r="PWH839" s="64"/>
      <c r="PWI839" s="64"/>
      <c r="PWJ839" s="64"/>
      <c r="PWK839" s="64"/>
      <c r="PWL839" s="64"/>
      <c r="PWM839" s="64"/>
      <c r="PWN839" s="64"/>
      <c r="PWO839" s="64"/>
      <c r="PWP839" s="64"/>
      <c r="PWQ839" s="64"/>
      <c r="PWR839" s="64"/>
      <c r="PWS839" s="64"/>
      <c r="PWT839" s="64"/>
      <c r="PWU839" s="64"/>
      <c r="PWV839" s="64"/>
      <c r="PWW839" s="64"/>
      <c r="PWX839" s="64"/>
      <c r="PWY839" s="64"/>
      <c r="PWZ839" s="64"/>
      <c r="PXA839" s="64"/>
      <c r="PXB839" s="64"/>
      <c r="PXC839" s="64"/>
      <c r="PXD839" s="64"/>
      <c r="PXE839" s="64"/>
      <c r="PXF839" s="64"/>
      <c r="PXG839" s="64"/>
      <c r="PXH839" s="64"/>
      <c r="PXI839" s="64"/>
      <c r="PXJ839" s="64"/>
      <c r="PXK839" s="64"/>
      <c r="PXL839" s="64"/>
      <c r="PXM839" s="64"/>
      <c r="PXN839" s="64"/>
      <c r="PXO839" s="64"/>
      <c r="PXP839" s="64"/>
      <c r="PXQ839" s="64"/>
      <c r="PXR839" s="64"/>
      <c r="PXS839" s="64"/>
      <c r="PXT839" s="64"/>
      <c r="PXU839" s="64"/>
      <c r="PXV839" s="64"/>
      <c r="PXW839" s="64"/>
      <c r="PXX839" s="64"/>
      <c r="PXY839" s="64"/>
      <c r="PXZ839" s="64"/>
      <c r="PYA839" s="64"/>
      <c r="PYB839" s="64"/>
      <c r="PYC839" s="64"/>
      <c r="PYD839" s="64"/>
      <c r="PYE839" s="64"/>
      <c r="PYF839" s="64"/>
      <c r="PYG839" s="64"/>
      <c r="PYH839" s="64"/>
      <c r="PYI839" s="64"/>
      <c r="PYJ839" s="64"/>
      <c r="PYK839" s="64"/>
      <c r="PYL839" s="64"/>
      <c r="PYM839" s="64"/>
      <c r="PYN839" s="64"/>
      <c r="PYO839" s="64"/>
      <c r="PYP839" s="64"/>
      <c r="PYQ839" s="64"/>
      <c r="PYR839" s="64"/>
      <c r="PYS839" s="64"/>
      <c r="PYT839" s="64"/>
      <c r="PYU839" s="64"/>
      <c r="PYV839" s="64"/>
      <c r="PYW839" s="64"/>
      <c r="PYX839" s="64"/>
      <c r="PYY839" s="64"/>
      <c r="PYZ839" s="64"/>
      <c r="PZA839" s="64"/>
      <c r="PZB839" s="64"/>
      <c r="PZC839" s="64"/>
      <c r="PZD839" s="64"/>
      <c r="PZE839" s="64"/>
      <c r="PZF839" s="64"/>
      <c r="PZG839" s="64"/>
      <c r="PZH839" s="64"/>
      <c r="PZI839" s="64"/>
      <c r="PZJ839" s="64"/>
      <c r="PZK839" s="64"/>
      <c r="PZL839" s="64"/>
      <c r="PZM839" s="64"/>
      <c r="PZN839" s="64"/>
      <c r="PZO839" s="64"/>
      <c r="PZP839" s="64"/>
      <c r="PZQ839" s="64"/>
      <c r="PZR839" s="64"/>
      <c r="PZS839" s="64"/>
      <c r="PZT839" s="64"/>
      <c r="PZU839" s="64"/>
      <c r="PZV839" s="64"/>
      <c r="PZW839" s="64"/>
      <c r="PZX839" s="64"/>
      <c r="PZY839" s="64"/>
      <c r="PZZ839" s="64"/>
      <c r="QAA839" s="64"/>
      <c r="QAB839" s="64"/>
      <c r="QAD839" s="64"/>
      <c r="QAF839" s="64"/>
      <c r="QAG839" s="64"/>
      <c r="QAH839" s="64"/>
      <c r="QAI839" s="64"/>
      <c r="QAJ839" s="64"/>
      <c r="QAK839" s="64"/>
      <c r="QAL839" s="64"/>
      <c r="QAM839" s="64"/>
      <c r="QAR839" s="64"/>
      <c r="QAS839" s="64"/>
      <c r="QAT839" s="64"/>
      <c r="QAU839" s="64"/>
      <c r="QAV839" s="64"/>
      <c r="QAW839" s="64"/>
      <c r="QAX839" s="64"/>
      <c r="QAY839" s="64"/>
      <c r="QAZ839" s="64"/>
      <c r="QBA839" s="64"/>
      <c r="QBB839" s="64"/>
      <c r="QBC839" s="64"/>
      <c r="QBD839" s="64"/>
      <c r="QBE839" s="64"/>
      <c r="QBF839" s="64"/>
      <c r="QBG839" s="64"/>
      <c r="QBH839" s="64"/>
      <c r="QBI839" s="64"/>
      <c r="QBJ839" s="64"/>
      <c r="QBK839" s="64"/>
      <c r="QBL839" s="64"/>
      <c r="QBM839" s="64"/>
      <c r="QBN839" s="64"/>
      <c r="QBO839" s="64"/>
      <c r="QBP839" s="64"/>
      <c r="QBQ839" s="64"/>
      <c r="QBR839" s="64"/>
      <c r="QBS839" s="64"/>
      <c r="QBT839" s="64"/>
      <c r="QBU839" s="64"/>
      <c r="QBV839" s="64"/>
      <c r="QBW839" s="64"/>
      <c r="QBX839" s="64"/>
      <c r="QBY839" s="64"/>
      <c r="QBZ839" s="64"/>
      <c r="QCA839" s="64"/>
      <c r="QCB839" s="64"/>
      <c r="QCC839" s="64"/>
      <c r="QCD839" s="64"/>
      <c r="QCE839" s="64"/>
      <c r="QCF839" s="64"/>
      <c r="QCG839" s="64"/>
      <c r="QCH839" s="64"/>
      <c r="QCI839" s="64"/>
      <c r="QCJ839" s="64"/>
      <c r="QCK839" s="64"/>
      <c r="QCL839" s="64"/>
      <c r="QCM839" s="64"/>
      <c r="QCN839" s="64"/>
      <c r="QCO839" s="64"/>
      <c r="QCP839" s="64"/>
      <c r="QCQ839" s="64"/>
      <c r="QCR839" s="64"/>
      <c r="QCS839" s="64"/>
      <c r="QCT839" s="64"/>
      <c r="QCU839" s="64"/>
      <c r="QCV839" s="64"/>
      <c r="QCW839" s="64"/>
      <c r="QCX839" s="64"/>
      <c r="QCY839" s="64"/>
      <c r="QCZ839" s="64"/>
      <c r="QDA839" s="64"/>
      <c r="QDB839" s="64"/>
      <c r="QDC839" s="64"/>
      <c r="QDD839" s="64"/>
      <c r="QDE839" s="64"/>
      <c r="QDF839" s="64"/>
      <c r="QDG839" s="64"/>
      <c r="QDH839" s="64"/>
      <c r="QDI839" s="64"/>
      <c r="QDJ839" s="64"/>
      <c r="QDK839" s="64"/>
      <c r="QDL839" s="64"/>
      <c r="QDM839" s="64"/>
      <c r="QDN839" s="64"/>
      <c r="QDO839" s="64"/>
      <c r="QDP839" s="64"/>
      <c r="QDQ839" s="64"/>
      <c r="QDR839" s="64"/>
      <c r="QDS839" s="64"/>
      <c r="QDT839" s="64"/>
      <c r="QDU839" s="64"/>
      <c r="QDV839" s="64"/>
      <c r="QDW839" s="64"/>
      <c r="QDX839" s="64"/>
      <c r="QDY839" s="64"/>
      <c r="QDZ839" s="64"/>
      <c r="QEA839" s="64"/>
      <c r="QEB839" s="64"/>
      <c r="QEC839" s="64"/>
      <c r="QED839" s="64"/>
      <c r="QEE839" s="64"/>
      <c r="QEF839" s="64"/>
      <c r="QEG839" s="64"/>
      <c r="QEH839" s="64"/>
      <c r="QEI839" s="64"/>
      <c r="QEJ839" s="64"/>
      <c r="QEK839" s="64"/>
      <c r="QEL839" s="64"/>
      <c r="QEM839" s="64"/>
      <c r="QEN839" s="64"/>
      <c r="QEO839" s="64"/>
      <c r="QEP839" s="64"/>
      <c r="QEQ839" s="64"/>
      <c r="QER839" s="64"/>
      <c r="QES839" s="64"/>
      <c r="QET839" s="64"/>
      <c r="QEU839" s="64"/>
      <c r="QEV839" s="64"/>
      <c r="QEW839" s="64"/>
      <c r="QEX839" s="64"/>
      <c r="QEY839" s="64"/>
      <c r="QEZ839" s="64"/>
      <c r="QFA839" s="64"/>
      <c r="QFB839" s="64"/>
      <c r="QFC839" s="64"/>
      <c r="QFD839" s="64"/>
      <c r="QFE839" s="64"/>
      <c r="QFF839" s="64"/>
      <c r="QFG839" s="64"/>
      <c r="QFH839" s="64"/>
      <c r="QFI839" s="64"/>
      <c r="QFJ839" s="64"/>
      <c r="QFK839" s="64"/>
      <c r="QFL839" s="64"/>
      <c r="QFM839" s="64"/>
      <c r="QFN839" s="64"/>
      <c r="QFO839" s="64"/>
      <c r="QFP839" s="64"/>
      <c r="QFQ839" s="64"/>
      <c r="QFR839" s="64"/>
      <c r="QFS839" s="64"/>
      <c r="QFT839" s="64"/>
      <c r="QFU839" s="64"/>
      <c r="QFV839" s="64"/>
      <c r="QFW839" s="64"/>
      <c r="QFX839" s="64"/>
      <c r="QFY839" s="64"/>
      <c r="QFZ839" s="64"/>
      <c r="QGA839" s="64"/>
      <c r="QGB839" s="64"/>
      <c r="QGC839" s="64"/>
      <c r="QGD839" s="64"/>
      <c r="QGE839" s="64"/>
      <c r="QGF839" s="64"/>
      <c r="QGG839" s="64"/>
      <c r="QGH839" s="64"/>
      <c r="QGI839" s="64"/>
      <c r="QGJ839" s="64"/>
      <c r="QGK839" s="64"/>
      <c r="QGL839" s="64"/>
      <c r="QGM839" s="64"/>
      <c r="QGN839" s="64"/>
      <c r="QGO839" s="64"/>
      <c r="QGP839" s="64"/>
      <c r="QGQ839" s="64"/>
      <c r="QGR839" s="64"/>
      <c r="QGS839" s="64"/>
      <c r="QGT839" s="64"/>
      <c r="QGU839" s="64"/>
      <c r="QGV839" s="64"/>
      <c r="QGW839" s="64"/>
      <c r="QGX839" s="64"/>
      <c r="QGY839" s="64"/>
      <c r="QGZ839" s="64"/>
      <c r="QHA839" s="64"/>
      <c r="QHB839" s="64"/>
      <c r="QHC839" s="64"/>
      <c r="QHD839" s="64"/>
      <c r="QHE839" s="64"/>
      <c r="QHF839" s="64"/>
      <c r="QHG839" s="64"/>
      <c r="QHH839" s="64"/>
      <c r="QHI839" s="64"/>
      <c r="QHJ839" s="64"/>
      <c r="QHK839" s="64"/>
      <c r="QHL839" s="64"/>
      <c r="QHM839" s="64"/>
      <c r="QHN839" s="64"/>
      <c r="QHO839" s="64"/>
      <c r="QHP839" s="64"/>
      <c r="QHQ839" s="64"/>
      <c r="QHR839" s="64"/>
      <c r="QHS839" s="64"/>
      <c r="QHT839" s="64"/>
      <c r="QHU839" s="64"/>
      <c r="QHV839" s="64"/>
      <c r="QHW839" s="64"/>
      <c r="QHX839" s="64"/>
      <c r="QHY839" s="64"/>
      <c r="QHZ839" s="64"/>
      <c r="QIA839" s="64"/>
      <c r="QIB839" s="64"/>
      <c r="QIC839" s="64"/>
      <c r="QID839" s="64"/>
      <c r="QIE839" s="64"/>
      <c r="QIF839" s="64"/>
      <c r="QIG839" s="64"/>
      <c r="QIH839" s="64"/>
      <c r="QII839" s="64"/>
      <c r="QIJ839" s="64"/>
      <c r="QIK839" s="64"/>
      <c r="QIL839" s="64"/>
      <c r="QIM839" s="64"/>
      <c r="QIN839" s="64"/>
      <c r="QIO839" s="64"/>
      <c r="QIP839" s="64"/>
      <c r="QIQ839" s="64"/>
      <c r="QIR839" s="64"/>
      <c r="QIS839" s="64"/>
      <c r="QIT839" s="64"/>
      <c r="QIU839" s="64"/>
      <c r="QIV839" s="64"/>
      <c r="QIW839" s="64"/>
      <c r="QIX839" s="64"/>
      <c r="QIY839" s="64"/>
      <c r="QIZ839" s="64"/>
      <c r="QJA839" s="64"/>
      <c r="QJB839" s="64"/>
      <c r="QJC839" s="64"/>
      <c r="QJD839" s="64"/>
      <c r="QJE839" s="64"/>
      <c r="QJF839" s="64"/>
      <c r="QJG839" s="64"/>
      <c r="QJH839" s="64"/>
      <c r="QJI839" s="64"/>
      <c r="QJJ839" s="64"/>
      <c r="QJK839" s="64"/>
      <c r="QJL839" s="64"/>
      <c r="QJM839" s="64"/>
      <c r="QJN839" s="64"/>
      <c r="QJO839" s="64"/>
      <c r="QJP839" s="64"/>
      <c r="QJQ839" s="64"/>
      <c r="QJR839" s="64"/>
      <c r="QJS839" s="64"/>
      <c r="QJT839" s="64"/>
      <c r="QJU839" s="64"/>
      <c r="QJV839" s="64"/>
      <c r="QJW839" s="64"/>
      <c r="QJX839" s="64"/>
      <c r="QJZ839" s="64"/>
      <c r="QKB839" s="64"/>
      <c r="QKC839" s="64"/>
      <c r="QKD839" s="64"/>
      <c r="QKE839" s="64"/>
      <c r="QKF839" s="64"/>
      <c r="QKG839" s="64"/>
      <c r="QKH839" s="64"/>
      <c r="QKI839" s="64"/>
      <c r="QKN839" s="64"/>
      <c r="QKO839" s="64"/>
      <c r="QKP839" s="64"/>
      <c r="QKQ839" s="64"/>
      <c r="QKR839" s="64"/>
      <c r="QKS839" s="64"/>
      <c r="QKT839" s="64"/>
      <c r="QKU839" s="64"/>
      <c r="QKV839" s="64"/>
      <c r="QKW839" s="64"/>
      <c r="QKX839" s="64"/>
      <c r="QKY839" s="64"/>
      <c r="QKZ839" s="64"/>
      <c r="QLA839" s="64"/>
      <c r="QLB839" s="64"/>
      <c r="QLC839" s="64"/>
      <c r="QLD839" s="64"/>
      <c r="QLE839" s="64"/>
      <c r="QLF839" s="64"/>
      <c r="QLG839" s="64"/>
      <c r="QLH839" s="64"/>
      <c r="QLI839" s="64"/>
      <c r="QLJ839" s="64"/>
      <c r="QLK839" s="64"/>
      <c r="QLL839" s="64"/>
      <c r="QLM839" s="64"/>
      <c r="QLN839" s="64"/>
      <c r="QLO839" s="64"/>
      <c r="QLP839" s="64"/>
      <c r="QLQ839" s="64"/>
      <c r="QLR839" s="64"/>
      <c r="QLS839" s="64"/>
      <c r="QLT839" s="64"/>
      <c r="QLU839" s="64"/>
      <c r="QLV839" s="64"/>
      <c r="QLW839" s="64"/>
      <c r="QLX839" s="64"/>
      <c r="QLY839" s="64"/>
      <c r="QLZ839" s="64"/>
      <c r="QMA839" s="64"/>
      <c r="QMB839" s="64"/>
      <c r="QMC839" s="64"/>
      <c r="QMD839" s="64"/>
      <c r="QME839" s="64"/>
      <c r="QMF839" s="64"/>
      <c r="QMG839" s="64"/>
      <c r="QMH839" s="64"/>
      <c r="QMI839" s="64"/>
      <c r="QMJ839" s="64"/>
      <c r="QMK839" s="64"/>
      <c r="QML839" s="64"/>
      <c r="QMM839" s="64"/>
      <c r="QMN839" s="64"/>
      <c r="QMO839" s="64"/>
      <c r="QMP839" s="64"/>
      <c r="QMQ839" s="64"/>
      <c r="QMR839" s="64"/>
      <c r="QMS839" s="64"/>
      <c r="QMT839" s="64"/>
      <c r="QMU839" s="64"/>
      <c r="QMV839" s="64"/>
      <c r="QMW839" s="64"/>
      <c r="QMX839" s="64"/>
      <c r="QMY839" s="64"/>
      <c r="QMZ839" s="64"/>
      <c r="QNA839" s="64"/>
      <c r="QNB839" s="64"/>
      <c r="QNC839" s="64"/>
      <c r="QND839" s="64"/>
      <c r="QNE839" s="64"/>
      <c r="QNF839" s="64"/>
      <c r="QNG839" s="64"/>
      <c r="QNH839" s="64"/>
      <c r="QNI839" s="64"/>
      <c r="QNJ839" s="64"/>
      <c r="QNK839" s="64"/>
      <c r="QNL839" s="64"/>
      <c r="QNM839" s="64"/>
      <c r="QNN839" s="64"/>
      <c r="QNO839" s="64"/>
      <c r="QNP839" s="64"/>
      <c r="QNQ839" s="64"/>
      <c r="QNR839" s="64"/>
      <c r="QNS839" s="64"/>
      <c r="QNT839" s="64"/>
      <c r="QNU839" s="64"/>
      <c r="QNV839" s="64"/>
      <c r="QNW839" s="64"/>
      <c r="QNX839" s="64"/>
      <c r="QNY839" s="64"/>
      <c r="QNZ839" s="64"/>
      <c r="QOA839" s="64"/>
      <c r="QOB839" s="64"/>
      <c r="QOC839" s="64"/>
      <c r="QOD839" s="64"/>
      <c r="QOE839" s="64"/>
      <c r="QOF839" s="64"/>
      <c r="QOG839" s="64"/>
      <c r="QOH839" s="64"/>
      <c r="QOI839" s="64"/>
      <c r="QOJ839" s="64"/>
      <c r="QOK839" s="64"/>
      <c r="QOL839" s="64"/>
      <c r="QOM839" s="64"/>
      <c r="QON839" s="64"/>
      <c r="QOO839" s="64"/>
      <c r="QOP839" s="64"/>
      <c r="QOQ839" s="64"/>
      <c r="QOR839" s="64"/>
      <c r="QOS839" s="64"/>
      <c r="QOT839" s="64"/>
      <c r="QOU839" s="64"/>
      <c r="QOV839" s="64"/>
      <c r="QOW839" s="64"/>
      <c r="QOX839" s="64"/>
      <c r="QOY839" s="64"/>
      <c r="QOZ839" s="64"/>
      <c r="QPA839" s="64"/>
      <c r="QPB839" s="64"/>
      <c r="QPC839" s="64"/>
      <c r="QPD839" s="64"/>
      <c r="QPE839" s="64"/>
      <c r="QPF839" s="64"/>
      <c r="QPG839" s="64"/>
      <c r="QPH839" s="64"/>
      <c r="QPI839" s="64"/>
      <c r="QPJ839" s="64"/>
      <c r="QPK839" s="64"/>
      <c r="QPL839" s="64"/>
      <c r="QPM839" s="64"/>
      <c r="QPN839" s="64"/>
      <c r="QPO839" s="64"/>
      <c r="QPP839" s="64"/>
      <c r="QPQ839" s="64"/>
      <c r="QPR839" s="64"/>
      <c r="QPS839" s="64"/>
      <c r="QPT839" s="64"/>
      <c r="QPU839" s="64"/>
      <c r="QPV839" s="64"/>
      <c r="QPW839" s="64"/>
      <c r="QPX839" s="64"/>
      <c r="QPY839" s="64"/>
      <c r="QPZ839" s="64"/>
      <c r="QQA839" s="64"/>
      <c r="QQB839" s="64"/>
      <c r="QQC839" s="64"/>
      <c r="QQD839" s="64"/>
      <c r="QQE839" s="64"/>
      <c r="QQF839" s="64"/>
      <c r="QQG839" s="64"/>
      <c r="QQH839" s="64"/>
      <c r="QQI839" s="64"/>
      <c r="QQJ839" s="64"/>
      <c r="QQK839" s="64"/>
      <c r="QQL839" s="64"/>
      <c r="QQM839" s="64"/>
      <c r="QQN839" s="64"/>
      <c r="QQO839" s="64"/>
      <c r="QQP839" s="64"/>
      <c r="QQQ839" s="64"/>
      <c r="QQR839" s="64"/>
      <c r="QQS839" s="64"/>
      <c r="QQT839" s="64"/>
      <c r="QQU839" s="64"/>
      <c r="QQV839" s="64"/>
      <c r="QQW839" s="64"/>
      <c r="QQX839" s="64"/>
      <c r="QQY839" s="64"/>
      <c r="QQZ839" s="64"/>
      <c r="QRA839" s="64"/>
      <c r="QRB839" s="64"/>
      <c r="QRC839" s="64"/>
      <c r="QRD839" s="64"/>
      <c r="QRE839" s="64"/>
      <c r="QRF839" s="64"/>
      <c r="QRG839" s="64"/>
      <c r="QRH839" s="64"/>
      <c r="QRI839" s="64"/>
      <c r="QRJ839" s="64"/>
      <c r="QRK839" s="64"/>
      <c r="QRL839" s="64"/>
      <c r="QRM839" s="64"/>
      <c r="QRN839" s="64"/>
      <c r="QRO839" s="64"/>
      <c r="QRP839" s="64"/>
      <c r="QRQ839" s="64"/>
      <c r="QRR839" s="64"/>
      <c r="QRS839" s="64"/>
      <c r="QRT839" s="64"/>
      <c r="QRU839" s="64"/>
      <c r="QRV839" s="64"/>
      <c r="QRW839" s="64"/>
      <c r="QRX839" s="64"/>
      <c r="QRY839" s="64"/>
      <c r="QRZ839" s="64"/>
      <c r="QSA839" s="64"/>
      <c r="QSB839" s="64"/>
      <c r="QSC839" s="64"/>
      <c r="QSD839" s="64"/>
      <c r="QSE839" s="64"/>
      <c r="QSF839" s="64"/>
      <c r="QSG839" s="64"/>
      <c r="QSH839" s="64"/>
      <c r="QSI839" s="64"/>
      <c r="QSJ839" s="64"/>
      <c r="QSK839" s="64"/>
      <c r="QSL839" s="64"/>
      <c r="QSM839" s="64"/>
      <c r="QSN839" s="64"/>
      <c r="QSO839" s="64"/>
      <c r="QSP839" s="64"/>
      <c r="QSQ839" s="64"/>
      <c r="QSR839" s="64"/>
      <c r="QSS839" s="64"/>
      <c r="QST839" s="64"/>
      <c r="QSU839" s="64"/>
      <c r="QSV839" s="64"/>
      <c r="QSW839" s="64"/>
      <c r="QSX839" s="64"/>
      <c r="QSY839" s="64"/>
      <c r="QSZ839" s="64"/>
      <c r="QTA839" s="64"/>
      <c r="QTB839" s="64"/>
      <c r="QTC839" s="64"/>
      <c r="QTD839" s="64"/>
      <c r="QTE839" s="64"/>
      <c r="QTF839" s="64"/>
      <c r="QTG839" s="64"/>
      <c r="QTH839" s="64"/>
      <c r="QTI839" s="64"/>
      <c r="QTJ839" s="64"/>
      <c r="QTK839" s="64"/>
      <c r="QTL839" s="64"/>
      <c r="QTM839" s="64"/>
      <c r="QTN839" s="64"/>
      <c r="QTO839" s="64"/>
      <c r="QTP839" s="64"/>
      <c r="QTQ839" s="64"/>
      <c r="QTR839" s="64"/>
      <c r="QTS839" s="64"/>
      <c r="QTT839" s="64"/>
      <c r="QTV839" s="64"/>
      <c r="QTX839" s="64"/>
      <c r="QTY839" s="64"/>
      <c r="QTZ839" s="64"/>
      <c r="QUA839" s="64"/>
      <c r="QUB839" s="64"/>
      <c r="QUC839" s="64"/>
      <c r="QUD839" s="64"/>
      <c r="QUE839" s="64"/>
      <c r="QUJ839" s="64"/>
      <c r="QUK839" s="64"/>
      <c r="QUL839" s="64"/>
      <c r="QUM839" s="64"/>
      <c r="QUN839" s="64"/>
      <c r="QUO839" s="64"/>
      <c r="QUP839" s="64"/>
      <c r="QUQ839" s="64"/>
      <c r="QUR839" s="64"/>
      <c r="QUS839" s="64"/>
      <c r="QUT839" s="64"/>
      <c r="QUU839" s="64"/>
      <c r="QUV839" s="64"/>
      <c r="QUW839" s="64"/>
      <c r="QUX839" s="64"/>
      <c r="QUY839" s="64"/>
      <c r="QUZ839" s="64"/>
      <c r="QVA839" s="64"/>
      <c r="QVB839" s="64"/>
      <c r="QVC839" s="64"/>
      <c r="QVD839" s="64"/>
      <c r="QVE839" s="64"/>
      <c r="QVF839" s="64"/>
      <c r="QVG839" s="64"/>
      <c r="QVH839" s="64"/>
      <c r="QVI839" s="64"/>
      <c r="QVJ839" s="64"/>
      <c r="QVK839" s="64"/>
      <c r="QVL839" s="64"/>
      <c r="QVM839" s="64"/>
      <c r="QVN839" s="64"/>
      <c r="QVO839" s="64"/>
      <c r="QVP839" s="64"/>
      <c r="QVQ839" s="64"/>
      <c r="QVR839" s="64"/>
      <c r="QVS839" s="64"/>
      <c r="QVT839" s="64"/>
      <c r="QVU839" s="64"/>
      <c r="QVV839" s="64"/>
      <c r="QVW839" s="64"/>
      <c r="QVX839" s="64"/>
      <c r="QVY839" s="64"/>
      <c r="QVZ839" s="64"/>
      <c r="QWA839" s="64"/>
      <c r="QWB839" s="64"/>
      <c r="QWC839" s="64"/>
      <c r="QWD839" s="64"/>
      <c r="QWE839" s="64"/>
      <c r="QWF839" s="64"/>
      <c r="QWG839" s="64"/>
      <c r="QWH839" s="64"/>
      <c r="QWI839" s="64"/>
      <c r="QWJ839" s="64"/>
      <c r="QWK839" s="64"/>
      <c r="QWL839" s="64"/>
      <c r="QWM839" s="64"/>
      <c r="QWN839" s="64"/>
      <c r="QWO839" s="64"/>
      <c r="QWP839" s="64"/>
      <c r="QWQ839" s="64"/>
      <c r="QWR839" s="64"/>
      <c r="QWS839" s="64"/>
      <c r="QWT839" s="64"/>
      <c r="QWU839" s="64"/>
      <c r="QWV839" s="64"/>
      <c r="QWW839" s="64"/>
      <c r="QWX839" s="64"/>
      <c r="QWY839" s="64"/>
      <c r="QWZ839" s="64"/>
      <c r="QXA839" s="64"/>
      <c r="QXB839" s="64"/>
      <c r="QXC839" s="64"/>
      <c r="QXD839" s="64"/>
      <c r="QXE839" s="64"/>
      <c r="QXF839" s="64"/>
      <c r="QXG839" s="64"/>
      <c r="QXH839" s="64"/>
      <c r="QXI839" s="64"/>
      <c r="QXJ839" s="64"/>
      <c r="QXK839" s="64"/>
      <c r="QXL839" s="64"/>
      <c r="QXM839" s="64"/>
      <c r="QXN839" s="64"/>
      <c r="QXO839" s="64"/>
      <c r="QXP839" s="64"/>
      <c r="QXQ839" s="64"/>
      <c r="QXR839" s="64"/>
      <c r="QXS839" s="64"/>
      <c r="QXT839" s="64"/>
      <c r="QXU839" s="64"/>
      <c r="QXV839" s="64"/>
      <c r="QXW839" s="64"/>
      <c r="QXX839" s="64"/>
      <c r="QXY839" s="64"/>
      <c r="QXZ839" s="64"/>
      <c r="QYA839" s="64"/>
      <c r="QYB839" s="64"/>
      <c r="QYC839" s="64"/>
      <c r="QYD839" s="64"/>
      <c r="QYE839" s="64"/>
      <c r="QYF839" s="64"/>
      <c r="QYG839" s="64"/>
      <c r="QYH839" s="64"/>
      <c r="QYI839" s="64"/>
      <c r="QYJ839" s="64"/>
      <c r="QYK839" s="64"/>
      <c r="QYL839" s="64"/>
      <c r="QYM839" s="64"/>
      <c r="QYN839" s="64"/>
      <c r="QYO839" s="64"/>
      <c r="QYP839" s="64"/>
      <c r="QYQ839" s="64"/>
      <c r="QYR839" s="64"/>
      <c r="QYS839" s="64"/>
      <c r="QYT839" s="64"/>
      <c r="QYU839" s="64"/>
      <c r="QYV839" s="64"/>
      <c r="QYW839" s="64"/>
      <c r="QYX839" s="64"/>
      <c r="QYY839" s="64"/>
      <c r="QYZ839" s="64"/>
      <c r="QZA839" s="64"/>
      <c r="QZB839" s="64"/>
      <c r="QZC839" s="64"/>
      <c r="QZD839" s="64"/>
      <c r="QZE839" s="64"/>
      <c r="QZF839" s="64"/>
      <c r="QZG839" s="64"/>
      <c r="QZH839" s="64"/>
      <c r="QZI839" s="64"/>
      <c r="QZJ839" s="64"/>
      <c r="QZK839" s="64"/>
      <c r="QZL839" s="64"/>
      <c r="QZM839" s="64"/>
      <c r="QZN839" s="64"/>
      <c r="QZO839" s="64"/>
      <c r="QZP839" s="64"/>
      <c r="QZQ839" s="64"/>
      <c r="QZR839" s="64"/>
      <c r="QZS839" s="64"/>
      <c r="QZT839" s="64"/>
      <c r="QZU839" s="64"/>
      <c r="QZV839" s="64"/>
      <c r="QZW839" s="64"/>
      <c r="QZX839" s="64"/>
      <c r="QZY839" s="64"/>
      <c r="QZZ839" s="64"/>
      <c r="RAA839" s="64"/>
      <c r="RAB839" s="64"/>
      <c r="RAC839" s="64"/>
      <c r="RAD839" s="64"/>
      <c r="RAE839" s="64"/>
      <c r="RAF839" s="64"/>
      <c r="RAG839" s="64"/>
      <c r="RAH839" s="64"/>
      <c r="RAI839" s="64"/>
      <c r="RAJ839" s="64"/>
      <c r="RAK839" s="64"/>
      <c r="RAL839" s="64"/>
      <c r="RAM839" s="64"/>
      <c r="RAN839" s="64"/>
      <c r="RAO839" s="64"/>
      <c r="RAP839" s="64"/>
      <c r="RAQ839" s="64"/>
      <c r="RAR839" s="64"/>
      <c r="RAS839" s="64"/>
      <c r="RAT839" s="64"/>
      <c r="RAU839" s="64"/>
      <c r="RAV839" s="64"/>
      <c r="RAW839" s="64"/>
      <c r="RAX839" s="64"/>
      <c r="RAY839" s="64"/>
      <c r="RAZ839" s="64"/>
      <c r="RBA839" s="64"/>
      <c r="RBB839" s="64"/>
      <c r="RBC839" s="64"/>
      <c r="RBD839" s="64"/>
      <c r="RBE839" s="64"/>
      <c r="RBF839" s="64"/>
      <c r="RBG839" s="64"/>
      <c r="RBH839" s="64"/>
      <c r="RBI839" s="64"/>
      <c r="RBJ839" s="64"/>
      <c r="RBK839" s="64"/>
      <c r="RBL839" s="64"/>
      <c r="RBM839" s="64"/>
      <c r="RBN839" s="64"/>
      <c r="RBO839" s="64"/>
      <c r="RBP839" s="64"/>
      <c r="RBQ839" s="64"/>
      <c r="RBR839" s="64"/>
      <c r="RBS839" s="64"/>
      <c r="RBT839" s="64"/>
      <c r="RBU839" s="64"/>
      <c r="RBV839" s="64"/>
      <c r="RBW839" s="64"/>
      <c r="RBX839" s="64"/>
      <c r="RBY839" s="64"/>
      <c r="RBZ839" s="64"/>
      <c r="RCA839" s="64"/>
      <c r="RCB839" s="64"/>
      <c r="RCC839" s="64"/>
      <c r="RCD839" s="64"/>
      <c r="RCE839" s="64"/>
      <c r="RCF839" s="64"/>
      <c r="RCG839" s="64"/>
      <c r="RCH839" s="64"/>
      <c r="RCI839" s="64"/>
      <c r="RCJ839" s="64"/>
      <c r="RCK839" s="64"/>
      <c r="RCL839" s="64"/>
      <c r="RCM839" s="64"/>
      <c r="RCN839" s="64"/>
      <c r="RCO839" s="64"/>
      <c r="RCP839" s="64"/>
      <c r="RCQ839" s="64"/>
      <c r="RCR839" s="64"/>
      <c r="RCS839" s="64"/>
      <c r="RCT839" s="64"/>
      <c r="RCU839" s="64"/>
      <c r="RCV839" s="64"/>
      <c r="RCW839" s="64"/>
      <c r="RCX839" s="64"/>
      <c r="RCY839" s="64"/>
      <c r="RCZ839" s="64"/>
      <c r="RDA839" s="64"/>
      <c r="RDB839" s="64"/>
      <c r="RDC839" s="64"/>
      <c r="RDD839" s="64"/>
      <c r="RDE839" s="64"/>
      <c r="RDF839" s="64"/>
      <c r="RDG839" s="64"/>
      <c r="RDH839" s="64"/>
      <c r="RDI839" s="64"/>
      <c r="RDJ839" s="64"/>
      <c r="RDK839" s="64"/>
      <c r="RDL839" s="64"/>
      <c r="RDM839" s="64"/>
      <c r="RDN839" s="64"/>
      <c r="RDO839" s="64"/>
      <c r="RDP839" s="64"/>
      <c r="RDR839" s="64"/>
      <c r="RDT839" s="64"/>
      <c r="RDU839" s="64"/>
      <c r="RDV839" s="64"/>
      <c r="RDW839" s="64"/>
      <c r="RDX839" s="64"/>
      <c r="RDY839" s="64"/>
      <c r="RDZ839" s="64"/>
      <c r="REA839" s="64"/>
      <c r="REF839" s="64"/>
      <c r="REG839" s="64"/>
      <c r="REH839" s="64"/>
      <c r="REI839" s="64"/>
      <c r="REJ839" s="64"/>
      <c r="REK839" s="64"/>
      <c r="REL839" s="64"/>
      <c r="REM839" s="64"/>
      <c r="REN839" s="64"/>
      <c r="REO839" s="64"/>
      <c r="REP839" s="64"/>
      <c r="REQ839" s="64"/>
      <c r="RER839" s="64"/>
      <c r="RES839" s="64"/>
      <c r="RET839" s="64"/>
      <c r="REU839" s="64"/>
      <c r="REV839" s="64"/>
      <c r="REW839" s="64"/>
      <c r="REX839" s="64"/>
      <c r="REY839" s="64"/>
      <c r="REZ839" s="64"/>
      <c r="RFA839" s="64"/>
      <c r="RFB839" s="64"/>
      <c r="RFC839" s="64"/>
      <c r="RFD839" s="64"/>
      <c r="RFE839" s="64"/>
      <c r="RFF839" s="64"/>
      <c r="RFG839" s="64"/>
      <c r="RFH839" s="64"/>
      <c r="RFI839" s="64"/>
      <c r="RFJ839" s="64"/>
      <c r="RFK839" s="64"/>
      <c r="RFL839" s="64"/>
      <c r="RFM839" s="64"/>
      <c r="RFN839" s="64"/>
      <c r="RFO839" s="64"/>
      <c r="RFP839" s="64"/>
      <c r="RFQ839" s="64"/>
      <c r="RFR839" s="64"/>
      <c r="RFS839" s="64"/>
      <c r="RFT839" s="64"/>
      <c r="RFU839" s="64"/>
      <c r="RFV839" s="64"/>
      <c r="RFW839" s="64"/>
      <c r="RFX839" s="64"/>
      <c r="RFY839" s="64"/>
      <c r="RFZ839" s="64"/>
      <c r="RGA839" s="64"/>
      <c r="RGB839" s="64"/>
      <c r="RGC839" s="64"/>
      <c r="RGD839" s="64"/>
      <c r="RGE839" s="64"/>
      <c r="RGF839" s="64"/>
      <c r="RGG839" s="64"/>
      <c r="RGH839" s="64"/>
      <c r="RGI839" s="64"/>
      <c r="RGJ839" s="64"/>
      <c r="RGK839" s="64"/>
      <c r="RGL839" s="64"/>
      <c r="RGM839" s="64"/>
      <c r="RGN839" s="64"/>
      <c r="RGO839" s="64"/>
      <c r="RGP839" s="64"/>
      <c r="RGQ839" s="64"/>
      <c r="RGR839" s="64"/>
      <c r="RGS839" s="64"/>
      <c r="RGT839" s="64"/>
      <c r="RGU839" s="64"/>
      <c r="RGV839" s="64"/>
      <c r="RGW839" s="64"/>
      <c r="RGX839" s="64"/>
      <c r="RGY839" s="64"/>
      <c r="RGZ839" s="64"/>
      <c r="RHA839" s="64"/>
      <c r="RHB839" s="64"/>
      <c r="RHC839" s="64"/>
      <c r="RHD839" s="64"/>
      <c r="RHE839" s="64"/>
      <c r="RHF839" s="64"/>
      <c r="RHG839" s="64"/>
      <c r="RHH839" s="64"/>
      <c r="RHI839" s="64"/>
      <c r="RHJ839" s="64"/>
      <c r="RHK839" s="64"/>
      <c r="RHL839" s="64"/>
      <c r="RHM839" s="64"/>
      <c r="RHN839" s="64"/>
      <c r="RHO839" s="64"/>
      <c r="RHP839" s="64"/>
      <c r="RHQ839" s="64"/>
      <c r="RHR839" s="64"/>
      <c r="RHS839" s="64"/>
      <c r="RHT839" s="64"/>
      <c r="RHU839" s="64"/>
      <c r="RHV839" s="64"/>
      <c r="RHW839" s="64"/>
      <c r="RHX839" s="64"/>
      <c r="RHY839" s="64"/>
      <c r="RHZ839" s="64"/>
      <c r="RIA839" s="64"/>
      <c r="RIB839" s="64"/>
      <c r="RIC839" s="64"/>
      <c r="RID839" s="64"/>
      <c r="RIE839" s="64"/>
      <c r="RIF839" s="64"/>
      <c r="RIG839" s="64"/>
      <c r="RIH839" s="64"/>
      <c r="RII839" s="64"/>
      <c r="RIJ839" s="64"/>
      <c r="RIK839" s="64"/>
      <c r="RIL839" s="64"/>
      <c r="RIM839" s="64"/>
      <c r="RIN839" s="64"/>
      <c r="RIO839" s="64"/>
      <c r="RIP839" s="64"/>
      <c r="RIQ839" s="64"/>
      <c r="RIR839" s="64"/>
      <c r="RIS839" s="64"/>
      <c r="RIT839" s="64"/>
      <c r="RIU839" s="64"/>
      <c r="RIV839" s="64"/>
      <c r="RIW839" s="64"/>
      <c r="RIX839" s="64"/>
      <c r="RIY839" s="64"/>
      <c r="RIZ839" s="64"/>
      <c r="RJA839" s="64"/>
      <c r="RJB839" s="64"/>
      <c r="RJC839" s="64"/>
      <c r="RJD839" s="64"/>
      <c r="RJE839" s="64"/>
      <c r="RJF839" s="64"/>
      <c r="RJG839" s="64"/>
      <c r="RJH839" s="64"/>
      <c r="RJI839" s="64"/>
      <c r="RJJ839" s="64"/>
      <c r="RJK839" s="64"/>
      <c r="RJL839" s="64"/>
      <c r="RJM839" s="64"/>
      <c r="RJN839" s="64"/>
      <c r="RJO839" s="64"/>
      <c r="RJP839" s="64"/>
      <c r="RJQ839" s="64"/>
      <c r="RJR839" s="64"/>
      <c r="RJS839" s="64"/>
      <c r="RJT839" s="64"/>
      <c r="RJU839" s="64"/>
      <c r="RJV839" s="64"/>
      <c r="RJW839" s="64"/>
      <c r="RJX839" s="64"/>
      <c r="RJY839" s="64"/>
      <c r="RJZ839" s="64"/>
      <c r="RKA839" s="64"/>
      <c r="RKB839" s="64"/>
      <c r="RKC839" s="64"/>
      <c r="RKD839" s="64"/>
      <c r="RKE839" s="64"/>
      <c r="RKF839" s="64"/>
      <c r="RKG839" s="64"/>
      <c r="RKH839" s="64"/>
      <c r="RKI839" s="64"/>
      <c r="RKJ839" s="64"/>
      <c r="RKK839" s="64"/>
      <c r="RKL839" s="64"/>
      <c r="RKM839" s="64"/>
      <c r="RKN839" s="64"/>
      <c r="RKO839" s="64"/>
      <c r="RKP839" s="64"/>
      <c r="RKQ839" s="64"/>
      <c r="RKR839" s="64"/>
      <c r="RKS839" s="64"/>
      <c r="RKT839" s="64"/>
      <c r="RKU839" s="64"/>
      <c r="RKV839" s="64"/>
      <c r="RKW839" s="64"/>
      <c r="RKX839" s="64"/>
      <c r="RKY839" s="64"/>
      <c r="RKZ839" s="64"/>
      <c r="RLA839" s="64"/>
      <c r="RLB839" s="64"/>
      <c r="RLC839" s="64"/>
      <c r="RLD839" s="64"/>
      <c r="RLE839" s="64"/>
      <c r="RLF839" s="64"/>
      <c r="RLG839" s="64"/>
      <c r="RLH839" s="64"/>
      <c r="RLI839" s="64"/>
      <c r="RLJ839" s="64"/>
      <c r="RLK839" s="64"/>
      <c r="RLL839" s="64"/>
      <c r="RLM839" s="64"/>
      <c r="RLN839" s="64"/>
      <c r="RLO839" s="64"/>
      <c r="RLP839" s="64"/>
      <c r="RLQ839" s="64"/>
      <c r="RLR839" s="64"/>
      <c r="RLS839" s="64"/>
      <c r="RLT839" s="64"/>
      <c r="RLU839" s="64"/>
      <c r="RLV839" s="64"/>
      <c r="RLW839" s="64"/>
      <c r="RLX839" s="64"/>
      <c r="RLY839" s="64"/>
      <c r="RLZ839" s="64"/>
      <c r="RMA839" s="64"/>
      <c r="RMB839" s="64"/>
      <c r="RMC839" s="64"/>
      <c r="RMD839" s="64"/>
      <c r="RME839" s="64"/>
      <c r="RMF839" s="64"/>
      <c r="RMG839" s="64"/>
      <c r="RMH839" s="64"/>
      <c r="RMI839" s="64"/>
      <c r="RMJ839" s="64"/>
      <c r="RMK839" s="64"/>
      <c r="RML839" s="64"/>
      <c r="RMM839" s="64"/>
      <c r="RMN839" s="64"/>
      <c r="RMO839" s="64"/>
      <c r="RMP839" s="64"/>
      <c r="RMQ839" s="64"/>
      <c r="RMR839" s="64"/>
      <c r="RMS839" s="64"/>
      <c r="RMT839" s="64"/>
      <c r="RMU839" s="64"/>
      <c r="RMV839" s="64"/>
      <c r="RMW839" s="64"/>
      <c r="RMX839" s="64"/>
      <c r="RMY839" s="64"/>
      <c r="RMZ839" s="64"/>
      <c r="RNA839" s="64"/>
      <c r="RNB839" s="64"/>
      <c r="RNC839" s="64"/>
      <c r="RND839" s="64"/>
      <c r="RNE839" s="64"/>
      <c r="RNF839" s="64"/>
      <c r="RNG839" s="64"/>
      <c r="RNH839" s="64"/>
      <c r="RNI839" s="64"/>
      <c r="RNJ839" s="64"/>
      <c r="RNK839" s="64"/>
      <c r="RNL839" s="64"/>
      <c r="RNN839" s="64"/>
      <c r="RNP839" s="64"/>
      <c r="RNQ839" s="64"/>
      <c r="RNR839" s="64"/>
      <c r="RNS839" s="64"/>
      <c r="RNT839" s="64"/>
      <c r="RNU839" s="64"/>
      <c r="RNV839" s="64"/>
      <c r="RNW839" s="64"/>
      <c r="ROB839" s="64"/>
      <c r="ROC839" s="64"/>
      <c r="ROD839" s="64"/>
      <c r="ROE839" s="64"/>
      <c r="ROF839" s="64"/>
      <c r="ROG839" s="64"/>
      <c r="ROH839" s="64"/>
      <c r="ROI839" s="64"/>
      <c r="ROJ839" s="64"/>
      <c r="ROK839" s="64"/>
      <c r="ROL839" s="64"/>
      <c r="ROM839" s="64"/>
      <c r="RON839" s="64"/>
      <c r="ROO839" s="64"/>
      <c r="ROP839" s="64"/>
      <c r="ROQ839" s="64"/>
      <c r="ROR839" s="64"/>
      <c r="ROS839" s="64"/>
      <c r="ROT839" s="64"/>
      <c r="ROU839" s="64"/>
      <c r="ROV839" s="64"/>
      <c r="ROW839" s="64"/>
      <c r="ROX839" s="64"/>
      <c r="ROY839" s="64"/>
      <c r="ROZ839" s="64"/>
      <c r="RPA839" s="64"/>
      <c r="RPB839" s="64"/>
      <c r="RPC839" s="64"/>
      <c r="RPD839" s="64"/>
      <c r="RPE839" s="64"/>
      <c r="RPF839" s="64"/>
      <c r="RPG839" s="64"/>
      <c r="RPH839" s="64"/>
      <c r="RPI839" s="64"/>
      <c r="RPJ839" s="64"/>
      <c r="RPK839" s="64"/>
      <c r="RPL839" s="64"/>
      <c r="RPM839" s="64"/>
      <c r="RPN839" s="64"/>
      <c r="RPO839" s="64"/>
      <c r="RPP839" s="64"/>
      <c r="RPQ839" s="64"/>
      <c r="RPR839" s="64"/>
      <c r="RPS839" s="64"/>
      <c r="RPT839" s="64"/>
      <c r="RPU839" s="64"/>
      <c r="RPV839" s="64"/>
      <c r="RPW839" s="64"/>
      <c r="RPX839" s="64"/>
      <c r="RPY839" s="64"/>
      <c r="RPZ839" s="64"/>
      <c r="RQA839" s="64"/>
      <c r="RQB839" s="64"/>
      <c r="RQC839" s="64"/>
      <c r="RQD839" s="64"/>
      <c r="RQE839" s="64"/>
      <c r="RQF839" s="64"/>
      <c r="RQG839" s="64"/>
      <c r="RQH839" s="64"/>
      <c r="RQI839" s="64"/>
      <c r="RQJ839" s="64"/>
      <c r="RQK839" s="64"/>
      <c r="RQL839" s="64"/>
      <c r="RQM839" s="64"/>
      <c r="RQN839" s="64"/>
      <c r="RQO839" s="64"/>
      <c r="RQP839" s="64"/>
      <c r="RQQ839" s="64"/>
      <c r="RQR839" s="64"/>
      <c r="RQS839" s="64"/>
      <c r="RQT839" s="64"/>
      <c r="RQU839" s="64"/>
      <c r="RQV839" s="64"/>
      <c r="RQW839" s="64"/>
      <c r="RQX839" s="64"/>
      <c r="RQY839" s="64"/>
      <c r="RQZ839" s="64"/>
      <c r="RRA839" s="64"/>
      <c r="RRB839" s="64"/>
      <c r="RRC839" s="64"/>
      <c r="RRD839" s="64"/>
      <c r="RRE839" s="64"/>
      <c r="RRF839" s="64"/>
      <c r="RRG839" s="64"/>
      <c r="RRH839" s="64"/>
      <c r="RRI839" s="64"/>
      <c r="RRJ839" s="64"/>
      <c r="RRK839" s="64"/>
      <c r="RRL839" s="64"/>
      <c r="RRM839" s="64"/>
      <c r="RRN839" s="64"/>
      <c r="RRO839" s="64"/>
      <c r="RRP839" s="64"/>
      <c r="RRQ839" s="64"/>
      <c r="RRR839" s="64"/>
      <c r="RRS839" s="64"/>
      <c r="RRT839" s="64"/>
      <c r="RRU839" s="64"/>
      <c r="RRV839" s="64"/>
      <c r="RRW839" s="64"/>
      <c r="RRX839" s="64"/>
      <c r="RRY839" s="64"/>
      <c r="RRZ839" s="64"/>
      <c r="RSA839" s="64"/>
      <c r="RSB839" s="64"/>
      <c r="RSC839" s="64"/>
      <c r="RSD839" s="64"/>
      <c r="RSE839" s="64"/>
      <c r="RSF839" s="64"/>
      <c r="RSG839" s="64"/>
      <c r="RSH839" s="64"/>
      <c r="RSI839" s="64"/>
      <c r="RSJ839" s="64"/>
      <c r="RSK839" s="64"/>
      <c r="RSL839" s="64"/>
      <c r="RSM839" s="64"/>
      <c r="RSN839" s="64"/>
      <c r="RSO839" s="64"/>
      <c r="RSP839" s="64"/>
      <c r="RSQ839" s="64"/>
      <c r="RSR839" s="64"/>
      <c r="RSS839" s="64"/>
      <c r="RST839" s="64"/>
      <c r="RSU839" s="64"/>
      <c r="RSV839" s="64"/>
      <c r="RSW839" s="64"/>
      <c r="RSX839" s="64"/>
      <c r="RSY839" s="64"/>
      <c r="RSZ839" s="64"/>
      <c r="RTA839" s="64"/>
      <c r="RTB839" s="64"/>
      <c r="RTC839" s="64"/>
      <c r="RTD839" s="64"/>
      <c r="RTE839" s="64"/>
      <c r="RTF839" s="64"/>
      <c r="RTG839" s="64"/>
      <c r="RTH839" s="64"/>
      <c r="RTI839" s="64"/>
      <c r="RTJ839" s="64"/>
      <c r="RTK839" s="64"/>
      <c r="RTL839" s="64"/>
      <c r="RTM839" s="64"/>
      <c r="RTN839" s="64"/>
      <c r="RTO839" s="64"/>
      <c r="RTP839" s="64"/>
      <c r="RTQ839" s="64"/>
      <c r="RTR839" s="64"/>
      <c r="RTS839" s="64"/>
      <c r="RTT839" s="64"/>
      <c r="RTU839" s="64"/>
      <c r="RTV839" s="64"/>
      <c r="RTW839" s="64"/>
      <c r="RTX839" s="64"/>
      <c r="RTY839" s="64"/>
      <c r="RTZ839" s="64"/>
      <c r="RUA839" s="64"/>
      <c r="RUB839" s="64"/>
      <c r="RUC839" s="64"/>
      <c r="RUD839" s="64"/>
      <c r="RUE839" s="64"/>
      <c r="RUF839" s="64"/>
      <c r="RUG839" s="64"/>
      <c r="RUH839" s="64"/>
      <c r="RUI839" s="64"/>
      <c r="RUJ839" s="64"/>
      <c r="RUK839" s="64"/>
      <c r="RUL839" s="64"/>
      <c r="RUM839" s="64"/>
      <c r="RUN839" s="64"/>
      <c r="RUO839" s="64"/>
      <c r="RUP839" s="64"/>
      <c r="RUQ839" s="64"/>
      <c r="RUR839" s="64"/>
      <c r="RUS839" s="64"/>
      <c r="RUT839" s="64"/>
      <c r="RUU839" s="64"/>
      <c r="RUV839" s="64"/>
      <c r="RUW839" s="64"/>
      <c r="RUX839" s="64"/>
      <c r="RUY839" s="64"/>
      <c r="RUZ839" s="64"/>
      <c r="RVA839" s="64"/>
      <c r="RVB839" s="64"/>
      <c r="RVC839" s="64"/>
      <c r="RVD839" s="64"/>
      <c r="RVE839" s="64"/>
      <c r="RVF839" s="64"/>
      <c r="RVG839" s="64"/>
      <c r="RVH839" s="64"/>
      <c r="RVI839" s="64"/>
      <c r="RVJ839" s="64"/>
      <c r="RVK839" s="64"/>
      <c r="RVL839" s="64"/>
      <c r="RVM839" s="64"/>
      <c r="RVN839" s="64"/>
      <c r="RVO839" s="64"/>
      <c r="RVP839" s="64"/>
      <c r="RVQ839" s="64"/>
      <c r="RVR839" s="64"/>
      <c r="RVS839" s="64"/>
      <c r="RVT839" s="64"/>
      <c r="RVU839" s="64"/>
      <c r="RVV839" s="64"/>
      <c r="RVW839" s="64"/>
      <c r="RVX839" s="64"/>
      <c r="RVY839" s="64"/>
      <c r="RVZ839" s="64"/>
      <c r="RWA839" s="64"/>
      <c r="RWB839" s="64"/>
      <c r="RWC839" s="64"/>
      <c r="RWD839" s="64"/>
      <c r="RWE839" s="64"/>
      <c r="RWF839" s="64"/>
      <c r="RWG839" s="64"/>
      <c r="RWH839" s="64"/>
      <c r="RWI839" s="64"/>
      <c r="RWJ839" s="64"/>
      <c r="RWK839" s="64"/>
      <c r="RWL839" s="64"/>
      <c r="RWM839" s="64"/>
      <c r="RWN839" s="64"/>
      <c r="RWO839" s="64"/>
      <c r="RWP839" s="64"/>
      <c r="RWQ839" s="64"/>
      <c r="RWR839" s="64"/>
      <c r="RWS839" s="64"/>
      <c r="RWT839" s="64"/>
      <c r="RWU839" s="64"/>
      <c r="RWV839" s="64"/>
      <c r="RWW839" s="64"/>
      <c r="RWX839" s="64"/>
      <c r="RWY839" s="64"/>
      <c r="RWZ839" s="64"/>
      <c r="RXA839" s="64"/>
      <c r="RXB839" s="64"/>
      <c r="RXC839" s="64"/>
      <c r="RXD839" s="64"/>
      <c r="RXE839" s="64"/>
      <c r="RXF839" s="64"/>
      <c r="RXG839" s="64"/>
      <c r="RXH839" s="64"/>
      <c r="RXJ839" s="64"/>
      <c r="RXL839" s="64"/>
      <c r="RXM839" s="64"/>
      <c r="RXN839" s="64"/>
      <c r="RXO839" s="64"/>
      <c r="RXP839" s="64"/>
      <c r="RXQ839" s="64"/>
      <c r="RXR839" s="64"/>
      <c r="RXS839" s="64"/>
      <c r="RXX839" s="64"/>
      <c r="RXY839" s="64"/>
      <c r="RXZ839" s="64"/>
      <c r="RYA839" s="64"/>
      <c r="RYB839" s="64"/>
      <c r="RYC839" s="64"/>
      <c r="RYD839" s="64"/>
      <c r="RYE839" s="64"/>
      <c r="RYF839" s="64"/>
      <c r="RYG839" s="64"/>
      <c r="RYH839" s="64"/>
      <c r="RYI839" s="64"/>
      <c r="RYJ839" s="64"/>
      <c r="RYK839" s="64"/>
      <c r="RYL839" s="64"/>
      <c r="RYM839" s="64"/>
      <c r="RYN839" s="64"/>
      <c r="RYO839" s="64"/>
      <c r="RYP839" s="64"/>
      <c r="RYQ839" s="64"/>
      <c r="RYR839" s="64"/>
      <c r="RYS839" s="64"/>
      <c r="RYT839" s="64"/>
      <c r="RYU839" s="64"/>
      <c r="RYV839" s="64"/>
      <c r="RYW839" s="64"/>
      <c r="RYX839" s="64"/>
      <c r="RYY839" s="64"/>
      <c r="RYZ839" s="64"/>
      <c r="RZA839" s="64"/>
      <c r="RZB839" s="64"/>
      <c r="RZC839" s="64"/>
      <c r="RZD839" s="64"/>
      <c r="RZE839" s="64"/>
      <c r="RZF839" s="64"/>
      <c r="RZG839" s="64"/>
      <c r="RZH839" s="64"/>
      <c r="RZI839" s="64"/>
      <c r="RZJ839" s="64"/>
      <c r="RZK839" s="64"/>
      <c r="RZL839" s="64"/>
      <c r="RZM839" s="64"/>
      <c r="RZN839" s="64"/>
      <c r="RZO839" s="64"/>
      <c r="RZP839" s="64"/>
      <c r="RZQ839" s="64"/>
      <c r="RZR839" s="64"/>
      <c r="RZS839" s="64"/>
      <c r="RZT839" s="64"/>
      <c r="RZU839" s="64"/>
      <c r="RZV839" s="64"/>
      <c r="RZW839" s="64"/>
      <c r="RZX839" s="64"/>
      <c r="RZY839" s="64"/>
      <c r="RZZ839" s="64"/>
      <c r="SAA839" s="64"/>
      <c r="SAB839" s="64"/>
      <c r="SAC839" s="64"/>
      <c r="SAD839" s="64"/>
      <c r="SAE839" s="64"/>
      <c r="SAF839" s="64"/>
      <c r="SAG839" s="64"/>
      <c r="SAH839" s="64"/>
      <c r="SAI839" s="64"/>
      <c r="SAJ839" s="64"/>
      <c r="SAK839" s="64"/>
      <c r="SAL839" s="64"/>
      <c r="SAM839" s="64"/>
      <c r="SAN839" s="64"/>
      <c r="SAO839" s="64"/>
      <c r="SAP839" s="64"/>
      <c r="SAQ839" s="64"/>
      <c r="SAR839" s="64"/>
      <c r="SAS839" s="64"/>
      <c r="SAT839" s="64"/>
      <c r="SAU839" s="64"/>
      <c r="SAV839" s="64"/>
      <c r="SAW839" s="64"/>
      <c r="SAX839" s="64"/>
      <c r="SAY839" s="64"/>
      <c r="SAZ839" s="64"/>
      <c r="SBA839" s="64"/>
      <c r="SBB839" s="64"/>
      <c r="SBC839" s="64"/>
      <c r="SBD839" s="64"/>
      <c r="SBE839" s="64"/>
      <c r="SBF839" s="64"/>
      <c r="SBG839" s="64"/>
      <c r="SBH839" s="64"/>
      <c r="SBI839" s="64"/>
      <c r="SBJ839" s="64"/>
      <c r="SBK839" s="64"/>
      <c r="SBL839" s="64"/>
      <c r="SBM839" s="64"/>
      <c r="SBN839" s="64"/>
      <c r="SBO839" s="64"/>
      <c r="SBP839" s="64"/>
      <c r="SBQ839" s="64"/>
      <c r="SBR839" s="64"/>
      <c r="SBS839" s="64"/>
      <c r="SBT839" s="64"/>
      <c r="SBU839" s="64"/>
      <c r="SBV839" s="64"/>
      <c r="SBW839" s="64"/>
      <c r="SBX839" s="64"/>
      <c r="SBY839" s="64"/>
      <c r="SBZ839" s="64"/>
      <c r="SCA839" s="64"/>
      <c r="SCB839" s="64"/>
      <c r="SCC839" s="64"/>
      <c r="SCD839" s="64"/>
      <c r="SCE839" s="64"/>
      <c r="SCF839" s="64"/>
      <c r="SCG839" s="64"/>
      <c r="SCH839" s="64"/>
      <c r="SCI839" s="64"/>
      <c r="SCJ839" s="64"/>
      <c r="SCK839" s="64"/>
      <c r="SCL839" s="64"/>
      <c r="SCM839" s="64"/>
      <c r="SCN839" s="64"/>
      <c r="SCO839" s="64"/>
      <c r="SCP839" s="64"/>
      <c r="SCQ839" s="64"/>
      <c r="SCR839" s="64"/>
      <c r="SCS839" s="64"/>
      <c r="SCT839" s="64"/>
      <c r="SCU839" s="64"/>
      <c r="SCV839" s="64"/>
      <c r="SCW839" s="64"/>
      <c r="SCX839" s="64"/>
      <c r="SCY839" s="64"/>
      <c r="SCZ839" s="64"/>
      <c r="SDA839" s="64"/>
      <c r="SDB839" s="64"/>
      <c r="SDC839" s="64"/>
      <c r="SDD839" s="64"/>
      <c r="SDE839" s="64"/>
      <c r="SDF839" s="64"/>
      <c r="SDG839" s="64"/>
      <c r="SDH839" s="64"/>
      <c r="SDI839" s="64"/>
      <c r="SDJ839" s="64"/>
      <c r="SDK839" s="64"/>
      <c r="SDL839" s="64"/>
      <c r="SDM839" s="64"/>
      <c r="SDN839" s="64"/>
      <c r="SDO839" s="64"/>
      <c r="SDP839" s="64"/>
      <c r="SDQ839" s="64"/>
      <c r="SDR839" s="64"/>
      <c r="SDS839" s="64"/>
      <c r="SDT839" s="64"/>
      <c r="SDU839" s="64"/>
      <c r="SDV839" s="64"/>
      <c r="SDW839" s="64"/>
      <c r="SDX839" s="64"/>
      <c r="SDY839" s="64"/>
      <c r="SDZ839" s="64"/>
      <c r="SEA839" s="64"/>
      <c r="SEB839" s="64"/>
      <c r="SEC839" s="64"/>
      <c r="SED839" s="64"/>
      <c r="SEE839" s="64"/>
      <c r="SEF839" s="64"/>
      <c r="SEG839" s="64"/>
      <c r="SEH839" s="64"/>
      <c r="SEI839" s="64"/>
      <c r="SEJ839" s="64"/>
      <c r="SEK839" s="64"/>
      <c r="SEL839" s="64"/>
      <c r="SEM839" s="64"/>
      <c r="SEN839" s="64"/>
      <c r="SEO839" s="64"/>
      <c r="SEP839" s="64"/>
      <c r="SEQ839" s="64"/>
      <c r="SER839" s="64"/>
      <c r="SES839" s="64"/>
      <c r="SET839" s="64"/>
      <c r="SEU839" s="64"/>
      <c r="SEV839" s="64"/>
      <c r="SEW839" s="64"/>
      <c r="SEX839" s="64"/>
      <c r="SEY839" s="64"/>
      <c r="SEZ839" s="64"/>
      <c r="SFA839" s="64"/>
      <c r="SFB839" s="64"/>
      <c r="SFC839" s="64"/>
      <c r="SFD839" s="64"/>
      <c r="SFE839" s="64"/>
      <c r="SFF839" s="64"/>
      <c r="SFG839" s="64"/>
      <c r="SFH839" s="64"/>
      <c r="SFI839" s="64"/>
      <c r="SFJ839" s="64"/>
      <c r="SFK839" s="64"/>
      <c r="SFL839" s="64"/>
      <c r="SFM839" s="64"/>
      <c r="SFN839" s="64"/>
      <c r="SFO839" s="64"/>
      <c r="SFP839" s="64"/>
      <c r="SFQ839" s="64"/>
      <c r="SFR839" s="64"/>
      <c r="SFS839" s="64"/>
      <c r="SFT839" s="64"/>
      <c r="SFU839" s="64"/>
      <c r="SFV839" s="64"/>
      <c r="SFW839" s="64"/>
      <c r="SFX839" s="64"/>
      <c r="SFY839" s="64"/>
      <c r="SFZ839" s="64"/>
      <c r="SGA839" s="64"/>
      <c r="SGB839" s="64"/>
      <c r="SGC839" s="64"/>
      <c r="SGD839" s="64"/>
      <c r="SGE839" s="64"/>
      <c r="SGF839" s="64"/>
      <c r="SGG839" s="64"/>
      <c r="SGH839" s="64"/>
      <c r="SGI839" s="64"/>
      <c r="SGJ839" s="64"/>
      <c r="SGK839" s="64"/>
      <c r="SGL839" s="64"/>
      <c r="SGM839" s="64"/>
      <c r="SGN839" s="64"/>
      <c r="SGO839" s="64"/>
      <c r="SGP839" s="64"/>
      <c r="SGQ839" s="64"/>
      <c r="SGR839" s="64"/>
      <c r="SGS839" s="64"/>
      <c r="SGT839" s="64"/>
      <c r="SGU839" s="64"/>
      <c r="SGV839" s="64"/>
      <c r="SGW839" s="64"/>
      <c r="SGX839" s="64"/>
      <c r="SGY839" s="64"/>
      <c r="SGZ839" s="64"/>
      <c r="SHA839" s="64"/>
      <c r="SHB839" s="64"/>
      <c r="SHC839" s="64"/>
      <c r="SHD839" s="64"/>
      <c r="SHF839" s="64"/>
      <c r="SHH839" s="64"/>
      <c r="SHI839" s="64"/>
      <c r="SHJ839" s="64"/>
      <c r="SHK839" s="64"/>
      <c r="SHL839" s="64"/>
      <c r="SHM839" s="64"/>
      <c r="SHN839" s="64"/>
      <c r="SHO839" s="64"/>
      <c r="SHT839" s="64"/>
      <c r="SHU839" s="64"/>
      <c r="SHV839" s="64"/>
      <c r="SHW839" s="64"/>
      <c r="SHX839" s="64"/>
      <c r="SHY839" s="64"/>
      <c r="SHZ839" s="64"/>
      <c r="SIA839" s="64"/>
      <c r="SIB839" s="64"/>
      <c r="SIC839" s="64"/>
      <c r="SID839" s="64"/>
      <c r="SIE839" s="64"/>
      <c r="SIF839" s="64"/>
      <c r="SIG839" s="64"/>
      <c r="SIH839" s="64"/>
      <c r="SII839" s="64"/>
      <c r="SIJ839" s="64"/>
      <c r="SIK839" s="64"/>
      <c r="SIL839" s="64"/>
      <c r="SIM839" s="64"/>
      <c r="SIN839" s="64"/>
      <c r="SIO839" s="64"/>
      <c r="SIP839" s="64"/>
      <c r="SIQ839" s="64"/>
      <c r="SIR839" s="64"/>
      <c r="SIS839" s="64"/>
      <c r="SIT839" s="64"/>
      <c r="SIU839" s="64"/>
      <c r="SIV839" s="64"/>
      <c r="SIW839" s="64"/>
      <c r="SIX839" s="64"/>
      <c r="SIY839" s="64"/>
      <c r="SIZ839" s="64"/>
      <c r="SJA839" s="64"/>
      <c r="SJB839" s="64"/>
      <c r="SJC839" s="64"/>
      <c r="SJD839" s="64"/>
      <c r="SJE839" s="64"/>
      <c r="SJF839" s="64"/>
      <c r="SJG839" s="64"/>
      <c r="SJH839" s="64"/>
      <c r="SJI839" s="64"/>
      <c r="SJJ839" s="64"/>
      <c r="SJK839" s="64"/>
      <c r="SJL839" s="64"/>
      <c r="SJM839" s="64"/>
      <c r="SJN839" s="64"/>
      <c r="SJO839" s="64"/>
      <c r="SJP839" s="64"/>
      <c r="SJQ839" s="64"/>
      <c r="SJR839" s="64"/>
      <c r="SJS839" s="64"/>
      <c r="SJT839" s="64"/>
      <c r="SJU839" s="64"/>
      <c r="SJV839" s="64"/>
      <c r="SJW839" s="64"/>
      <c r="SJX839" s="64"/>
      <c r="SJY839" s="64"/>
      <c r="SJZ839" s="64"/>
      <c r="SKA839" s="64"/>
      <c r="SKB839" s="64"/>
      <c r="SKC839" s="64"/>
      <c r="SKD839" s="64"/>
      <c r="SKE839" s="64"/>
      <c r="SKF839" s="64"/>
      <c r="SKG839" s="64"/>
      <c r="SKH839" s="64"/>
      <c r="SKI839" s="64"/>
      <c r="SKJ839" s="64"/>
      <c r="SKK839" s="64"/>
      <c r="SKL839" s="64"/>
      <c r="SKM839" s="64"/>
      <c r="SKN839" s="64"/>
      <c r="SKO839" s="64"/>
      <c r="SKP839" s="64"/>
      <c r="SKQ839" s="64"/>
      <c r="SKR839" s="64"/>
      <c r="SKS839" s="64"/>
      <c r="SKT839" s="64"/>
      <c r="SKU839" s="64"/>
      <c r="SKV839" s="64"/>
      <c r="SKW839" s="64"/>
      <c r="SKX839" s="64"/>
      <c r="SKY839" s="64"/>
      <c r="SKZ839" s="64"/>
      <c r="SLA839" s="64"/>
      <c r="SLB839" s="64"/>
      <c r="SLC839" s="64"/>
      <c r="SLD839" s="64"/>
      <c r="SLE839" s="64"/>
      <c r="SLF839" s="64"/>
      <c r="SLG839" s="64"/>
      <c r="SLH839" s="64"/>
      <c r="SLI839" s="64"/>
      <c r="SLJ839" s="64"/>
      <c r="SLK839" s="64"/>
      <c r="SLL839" s="64"/>
      <c r="SLM839" s="64"/>
      <c r="SLN839" s="64"/>
      <c r="SLO839" s="64"/>
      <c r="SLP839" s="64"/>
      <c r="SLQ839" s="64"/>
      <c r="SLR839" s="64"/>
      <c r="SLS839" s="64"/>
      <c r="SLT839" s="64"/>
      <c r="SLU839" s="64"/>
      <c r="SLV839" s="64"/>
      <c r="SLW839" s="64"/>
      <c r="SLX839" s="64"/>
      <c r="SLY839" s="64"/>
      <c r="SLZ839" s="64"/>
      <c r="SMA839" s="64"/>
      <c r="SMB839" s="64"/>
      <c r="SMC839" s="64"/>
      <c r="SMD839" s="64"/>
      <c r="SME839" s="64"/>
      <c r="SMF839" s="64"/>
      <c r="SMG839" s="64"/>
      <c r="SMH839" s="64"/>
      <c r="SMI839" s="64"/>
      <c r="SMJ839" s="64"/>
      <c r="SMK839" s="64"/>
      <c r="SML839" s="64"/>
      <c r="SMM839" s="64"/>
      <c r="SMN839" s="64"/>
      <c r="SMO839" s="64"/>
      <c r="SMP839" s="64"/>
      <c r="SMQ839" s="64"/>
      <c r="SMR839" s="64"/>
      <c r="SMS839" s="64"/>
      <c r="SMT839" s="64"/>
      <c r="SMU839" s="64"/>
      <c r="SMV839" s="64"/>
      <c r="SMW839" s="64"/>
      <c r="SMX839" s="64"/>
      <c r="SMY839" s="64"/>
      <c r="SMZ839" s="64"/>
      <c r="SNA839" s="64"/>
      <c r="SNB839" s="64"/>
      <c r="SNC839" s="64"/>
      <c r="SND839" s="64"/>
      <c r="SNE839" s="64"/>
      <c r="SNF839" s="64"/>
      <c r="SNG839" s="64"/>
      <c r="SNH839" s="64"/>
      <c r="SNI839" s="64"/>
      <c r="SNJ839" s="64"/>
      <c r="SNK839" s="64"/>
      <c r="SNL839" s="64"/>
      <c r="SNM839" s="64"/>
      <c r="SNN839" s="64"/>
      <c r="SNO839" s="64"/>
      <c r="SNP839" s="64"/>
      <c r="SNQ839" s="64"/>
      <c r="SNR839" s="64"/>
      <c r="SNS839" s="64"/>
      <c r="SNT839" s="64"/>
      <c r="SNU839" s="64"/>
      <c r="SNV839" s="64"/>
      <c r="SNW839" s="64"/>
      <c r="SNX839" s="64"/>
      <c r="SNY839" s="64"/>
      <c r="SNZ839" s="64"/>
      <c r="SOA839" s="64"/>
      <c r="SOB839" s="64"/>
      <c r="SOC839" s="64"/>
      <c r="SOD839" s="64"/>
      <c r="SOE839" s="64"/>
      <c r="SOF839" s="64"/>
      <c r="SOG839" s="64"/>
      <c r="SOH839" s="64"/>
      <c r="SOI839" s="64"/>
      <c r="SOJ839" s="64"/>
      <c r="SOK839" s="64"/>
      <c r="SOL839" s="64"/>
      <c r="SOM839" s="64"/>
      <c r="SON839" s="64"/>
      <c r="SOO839" s="64"/>
      <c r="SOP839" s="64"/>
      <c r="SOQ839" s="64"/>
      <c r="SOR839" s="64"/>
      <c r="SOS839" s="64"/>
      <c r="SOT839" s="64"/>
      <c r="SOU839" s="64"/>
      <c r="SOV839" s="64"/>
      <c r="SOW839" s="64"/>
      <c r="SOX839" s="64"/>
      <c r="SOY839" s="64"/>
      <c r="SOZ839" s="64"/>
      <c r="SPA839" s="64"/>
      <c r="SPB839" s="64"/>
      <c r="SPC839" s="64"/>
      <c r="SPD839" s="64"/>
      <c r="SPE839" s="64"/>
      <c r="SPF839" s="64"/>
      <c r="SPG839" s="64"/>
      <c r="SPH839" s="64"/>
      <c r="SPI839" s="64"/>
      <c r="SPJ839" s="64"/>
      <c r="SPK839" s="64"/>
      <c r="SPL839" s="64"/>
      <c r="SPM839" s="64"/>
      <c r="SPN839" s="64"/>
      <c r="SPO839" s="64"/>
      <c r="SPP839" s="64"/>
      <c r="SPQ839" s="64"/>
      <c r="SPR839" s="64"/>
      <c r="SPS839" s="64"/>
      <c r="SPT839" s="64"/>
      <c r="SPU839" s="64"/>
      <c r="SPV839" s="64"/>
      <c r="SPW839" s="64"/>
      <c r="SPX839" s="64"/>
      <c r="SPY839" s="64"/>
      <c r="SPZ839" s="64"/>
      <c r="SQA839" s="64"/>
      <c r="SQB839" s="64"/>
      <c r="SQC839" s="64"/>
      <c r="SQD839" s="64"/>
      <c r="SQE839" s="64"/>
      <c r="SQF839" s="64"/>
      <c r="SQG839" s="64"/>
      <c r="SQH839" s="64"/>
      <c r="SQI839" s="64"/>
      <c r="SQJ839" s="64"/>
      <c r="SQK839" s="64"/>
      <c r="SQL839" s="64"/>
      <c r="SQM839" s="64"/>
      <c r="SQN839" s="64"/>
      <c r="SQO839" s="64"/>
      <c r="SQP839" s="64"/>
      <c r="SQQ839" s="64"/>
      <c r="SQR839" s="64"/>
      <c r="SQS839" s="64"/>
      <c r="SQT839" s="64"/>
      <c r="SQU839" s="64"/>
      <c r="SQV839" s="64"/>
      <c r="SQW839" s="64"/>
      <c r="SQX839" s="64"/>
      <c r="SQY839" s="64"/>
      <c r="SQZ839" s="64"/>
      <c r="SRB839" s="64"/>
      <c r="SRD839" s="64"/>
      <c r="SRE839" s="64"/>
      <c r="SRF839" s="64"/>
      <c r="SRG839" s="64"/>
      <c r="SRH839" s="64"/>
      <c r="SRI839" s="64"/>
      <c r="SRJ839" s="64"/>
      <c r="SRK839" s="64"/>
      <c r="SRP839" s="64"/>
      <c r="SRQ839" s="64"/>
      <c r="SRR839" s="64"/>
      <c r="SRS839" s="64"/>
      <c r="SRT839" s="64"/>
      <c r="SRU839" s="64"/>
      <c r="SRV839" s="64"/>
      <c r="SRW839" s="64"/>
      <c r="SRX839" s="64"/>
      <c r="SRY839" s="64"/>
      <c r="SRZ839" s="64"/>
      <c r="SSA839" s="64"/>
      <c r="SSB839" s="64"/>
      <c r="SSC839" s="64"/>
      <c r="SSD839" s="64"/>
      <c r="SSE839" s="64"/>
      <c r="SSF839" s="64"/>
      <c r="SSG839" s="64"/>
      <c r="SSH839" s="64"/>
      <c r="SSI839" s="64"/>
      <c r="SSJ839" s="64"/>
      <c r="SSK839" s="64"/>
      <c r="SSL839" s="64"/>
      <c r="SSM839" s="64"/>
      <c r="SSN839" s="64"/>
      <c r="SSO839" s="64"/>
      <c r="SSP839" s="64"/>
      <c r="SSQ839" s="64"/>
      <c r="SSR839" s="64"/>
      <c r="SSS839" s="64"/>
      <c r="SST839" s="64"/>
      <c r="SSU839" s="64"/>
      <c r="SSV839" s="64"/>
      <c r="SSW839" s="64"/>
      <c r="SSX839" s="64"/>
      <c r="SSY839" s="64"/>
      <c r="SSZ839" s="64"/>
      <c r="STA839" s="64"/>
      <c r="STB839" s="64"/>
      <c r="STC839" s="64"/>
      <c r="STD839" s="64"/>
      <c r="STE839" s="64"/>
      <c r="STF839" s="64"/>
      <c r="STG839" s="64"/>
      <c r="STH839" s="64"/>
      <c r="STI839" s="64"/>
      <c r="STJ839" s="64"/>
      <c r="STK839" s="64"/>
      <c r="STL839" s="64"/>
      <c r="STM839" s="64"/>
      <c r="STN839" s="64"/>
      <c r="STO839" s="64"/>
      <c r="STP839" s="64"/>
      <c r="STQ839" s="64"/>
      <c r="STR839" s="64"/>
      <c r="STS839" s="64"/>
      <c r="STT839" s="64"/>
      <c r="STU839" s="64"/>
      <c r="STV839" s="64"/>
      <c r="STW839" s="64"/>
      <c r="STX839" s="64"/>
      <c r="STY839" s="64"/>
      <c r="STZ839" s="64"/>
      <c r="SUA839" s="64"/>
      <c r="SUB839" s="64"/>
      <c r="SUC839" s="64"/>
      <c r="SUD839" s="64"/>
      <c r="SUE839" s="64"/>
      <c r="SUF839" s="64"/>
      <c r="SUG839" s="64"/>
      <c r="SUH839" s="64"/>
      <c r="SUI839" s="64"/>
      <c r="SUJ839" s="64"/>
      <c r="SUK839" s="64"/>
      <c r="SUL839" s="64"/>
      <c r="SUM839" s="64"/>
      <c r="SUN839" s="64"/>
      <c r="SUO839" s="64"/>
      <c r="SUP839" s="64"/>
      <c r="SUQ839" s="64"/>
      <c r="SUR839" s="64"/>
      <c r="SUS839" s="64"/>
      <c r="SUT839" s="64"/>
      <c r="SUU839" s="64"/>
      <c r="SUV839" s="64"/>
      <c r="SUW839" s="64"/>
      <c r="SUX839" s="64"/>
      <c r="SUY839" s="64"/>
      <c r="SUZ839" s="64"/>
      <c r="SVA839" s="64"/>
      <c r="SVB839" s="64"/>
      <c r="SVC839" s="64"/>
      <c r="SVD839" s="64"/>
      <c r="SVE839" s="64"/>
      <c r="SVF839" s="64"/>
      <c r="SVG839" s="64"/>
      <c r="SVH839" s="64"/>
      <c r="SVI839" s="64"/>
      <c r="SVJ839" s="64"/>
      <c r="SVK839" s="64"/>
      <c r="SVL839" s="64"/>
      <c r="SVM839" s="64"/>
      <c r="SVN839" s="64"/>
      <c r="SVO839" s="64"/>
      <c r="SVP839" s="64"/>
      <c r="SVQ839" s="64"/>
      <c r="SVR839" s="64"/>
      <c r="SVS839" s="64"/>
      <c r="SVT839" s="64"/>
      <c r="SVU839" s="64"/>
      <c r="SVV839" s="64"/>
      <c r="SVW839" s="64"/>
      <c r="SVX839" s="64"/>
      <c r="SVY839" s="64"/>
      <c r="SVZ839" s="64"/>
      <c r="SWA839" s="64"/>
      <c r="SWB839" s="64"/>
      <c r="SWC839" s="64"/>
      <c r="SWD839" s="64"/>
      <c r="SWE839" s="64"/>
      <c r="SWF839" s="64"/>
      <c r="SWG839" s="64"/>
      <c r="SWH839" s="64"/>
      <c r="SWI839" s="64"/>
      <c r="SWJ839" s="64"/>
      <c r="SWK839" s="64"/>
      <c r="SWL839" s="64"/>
      <c r="SWM839" s="64"/>
      <c r="SWN839" s="64"/>
      <c r="SWO839" s="64"/>
      <c r="SWP839" s="64"/>
      <c r="SWQ839" s="64"/>
      <c r="SWR839" s="64"/>
      <c r="SWS839" s="64"/>
      <c r="SWT839" s="64"/>
      <c r="SWU839" s="64"/>
      <c r="SWV839" s="64"/>
      <c r="SWW839" s="64"/>
      <c r="SWX839" s="64"/>
      <c r="SWY839" s="64"/>
      <c r="SWZ839" s="64"/>
      <c r="SXA839" s="64"/>
      <c r="SXB839" s="64"/>
      <c r="SXC839" s="64"/>
      <c r="SXD839" s="64"/>
      <c r="SXE839" s="64"/>
      <c r="SXF839" s="64"/>
      <c r="SXG839" s="64"/>
      <c r="SXH839" s="64"/>
      <c r="SXI839" s="64"/>
      <c r="SXJ839" s="64"/>
      <c r="SXK839" s="64"/>
      <c r="SXL839" s="64"/>
      <c r="SXM839" s="64"/>
      <c r="SXN839" s="64"/>
      <c r="SXO839" s="64"/>
      <c r="SXP839" s="64"/>
      <c r="SXQ839" s="64"/>
      <c r="SXR839" s="64"/>
      <c r="SXS839" s="64"/>
      <c r="SXT839" s="64"/>
      <c r="SXU839" s="64"/>
      <c r="SXV839" s="64"/>
      <c r="SXW839" s="64"/>
      <c r="SXX839" s="64"/>
      <c r="SXY839" s="64"/>
      <c r="SXZ839" s="64"/>
      <c r="SYA839" s="64"/>
      <c r="SYB839" s="64"/>
      <c r="SYC839" s="64"/>
      <c r="SYD839" s="64"/>
      <c r="SYE839" s="64"/>
      <c r="SYF839" s="64"/>
      <c r="SYG839" s="64"/>
      <c r="SYH839" s="64"/>
      <c r="SYI839" s="64"/>
      <c r="SYJ839" s="64"/>
      <c r="SYK839" s="64"/>
      <c r="SYL839" s="64"/>
      <c r="SYM839" s="64"/>
      <c r="SYN839" s="64"/>
      <c r="SYO839" s="64"/>
      <c r="SYP839" s="64"/>
      <c r="SYQ839" s="64"/>
      <c r="SYR839" s="64"/>
      <c r="SYS839" s="64"/>
      <c r="SYT839" s="64"/>
      <c r="SYU839" s="64"/>
      <c r="SYV839" s="64"/>
      <c r="SYW839" s="64"/>
      <c r="SYX839" s="64"/>
      <c r="SYY839" s="64"/>
      <c r="SYZ839" s="64"/>
      <c r="SZA839" s="64"/>
      <c r="SZB839" s="64"/>
      <c r="SZC839" s="64"/>
      <c r="SZD839" s="64"/>
      <c r="SZE839" s="64"/>
      <c r="SZF839" s="64"/>
      <c r="SZG839" s="64"/>
      <c r="SZH839" s="64"/>
      <c r="SZI839" s="64"/>
      <c r="SZJ839" s="64"/>
      <c r="SZK839" s="64"/>
      <c r="SZL839" s="64"/>
      <c r="SZM839" s="64"/>
      <c r="SZN839" s="64"/>
      <c r="SZO839" s="64"/>
      <c r="SZP839" s="64"/>
      <c r="SZQ839" s="64"/>
      <c r="SZR839" s="64"/>
      <c r="SZS839" s="64"/>
      <c r="SZT839" s="64"/>
      <c r="SZU839" s="64"/>
      <c r="SZV839" s="64"/>
      <c r="SZW839" s="64"/>
      <c r="SZX839" s="64"/>
      <c r="SZY839" s="64"/>
      <c r="SZZ839" s="64"/>
      <c r="TAA839" s="64"/>
      <c r="TAB839" s="64"/>
      <c r="TAC839" s="64"/>
      <c r="TAD839" s="64"/>
      <c r="TAE839" s="64"/>
      <c r="TAF839" s="64"/>
      <c r="TAG839" s="64"/>
      <c r="TAH839" s="64"/>
      <c r="TAI839" s="64"/>
      <c r="TAJ839" s="64"/>
      <c r="TAK839" s="64"/>
      <c r="TAL839" s="64"/>
      <c r="TAM839" s="64"/>
      <c r="TAN839" s="64"/>
      <c r="TAO839" s="64"/>
      <c r="TAP839" s="64"/>
      <c r="TAQ839" s="64"/>
      <c r="TAR839" s="64"/>
      <c r="TAS839" s="64"/>
      <c r="TAT839" s="64"/>
      <c r="TAU839" s="64"/>
      <c r="TAV839" s="64"/>
      <c r="TAX839" s="64"/>
      <c r="TAZ839" s="64"/>
      <c r="TBA839" s="64"/>
      <c r="TBB839" s="64"/>
      <c r="TBC839" s="64"/>
      <c r="TBD839" s="64"/>
      <c r="TBE839" s="64"/>
      <c r="TBF839" s="64"/>
      <c r="TBG839" s="64"/>
      <c r="TBL839" s="64"/>
      <c r="TBM839" s="64"/>
      <c r="TBN839" s="64"/>
      <c r="TBO839" s="64"/>
      <c r="TBP839" s="64"/>
      <c r="TBQ839" s="64"/>
      <c r="TBR839" s="64"/>
      <c r="TBS839" s="64"/>
      <c r="TBT839" s="64"/>
      <c r="TBU839" s="64"/>
      <c r="TBV839" s="64"/>
      <c r="TBW839" s="64"/>
      <c r="TBX839" s="64"/>
      <c r="TBY839" s="64"/>
      <c r="TBZ839" s="64"/>
      <c r="TCA839" s="64"/>
      <c r="TCB839" s="64"/>
      <c r="TCC839" s="64"/>
      <c r="TCD839" s="64"/>
      <c r="TCE839" s="64"/>
      <c r="TCF839" s="64"/>
      <c r="TCG839" s="64"/>
      <c r="TCH839" s="64"/>
      <c r="TCI839" s="64"/>
      <c r="TCJ839" s="64"/>
      <c r="TCK839" s="64"/>
      <c r="TCL839" s="64"/>
      <c r="TCM839" s="64"/>
      <c r="TCN839" s="64"/>
      <c r="TCO839" s="64"/>
      <c r="TCP839" s="64"/>
      <c r="TCQ839" s="64"/>
      <c r="TCR839" s="64"/>
      <c r="TCS839" s="64"/>
      <c r="TCT839" s="64"/>
      <c r="TCU839" s="64"/>
      <c r="TCV839" s="64"/>
      <c r="TCW839" s="64"/>
      <c r="TCX839" s="64"/>
      <c r="TCY839" s="64"/>
      <c r="TCZ839" s="64"/>
      <c r="TDA839" s="64"/>
      <c r="TDB839" s="64"/>
      <c r="TDC839" s="64"/>
      <c r="TDD839" s="64"/>
      <c r="TDE839" s="64"/>
      <c r="TDF839" s="64"/>
      <c r="TDG839" s="64"/>
      <c r="TDH839" s="64"/>
      <c r="TDI839" s="64"/>
      <c r="TDJ839" s="64"/>
      <c r="TDK839" s="64"/>
      <c r="TDL839" s="64"/>
      <c r="TDM839" s="64"/>
      <c r="TDN839" s="64"/>
      <c r="TDO839" s="64"/>
      <c r="TDP839" s="64"/>
      <c r="TDQ839" s="64"/>
      <c r="TDR839" s="64"/>
      <c r="TDS839" s="64"/>
      <c r="TDT839" s="64"/>
      <c r="TDU839" s="64"/>
      <c r="TDV839" s="64"/>
      <c r="TDW839" s="64"/>
      <c r="TDX839" s="64"/>
      <c r="TDY839" s="64"/>
      <c r="TDZ839" s="64"/>
      <c r="TEA839" s="64"/>
      <c r="TEB839" s="64"/>
      <c r="TEC839" s="64"/>
      <c r="TED839" s="64"/>
      <c r="TEE839" s="64"/>
      <c r="TEF839" s="64"/>
      <c r="TEG839" s="64"/>
      <c r="TEH839" s="64"/>
      <c r="TEI839" s="64"/>
      <c r="TEJ839" s="64"/>
      <c r="TEK839" s="64"/>
      <c r="TEL839" s="64"/>
      <c r="TEM839" s="64"/>
      <c r="TEN839" s="64"/>
      <c r="TEO839" s="64"/>
      <c r="TEP839" s="64"/>
      <c r="TEQ839" s="64"/>
      <c r="TER839" s="64"/>
      <c r="TES839" s="64"/>
      <c r="TET839" s="64"/>
      <c r="TEU839" s="64"/>
      <c r="TEV839" s="64"/>
      <c r="TEW839" s="64"/>
      <c r="TEX839" s="64"/>
      <c r="TEY839" s="64"/>
      <c r="TEZ839" s="64"/>
      <c r="TFA839" s="64"/>
      <c r="TFB839" s="64"/>
      <c r="TFC839" s="64"/>
      <c r="TFD839" s="64"/>
      <c r="TFE839" s="64"/>
      <c r="TFF839" s="64"/>
      <c r="TFG839" s="64"/>
      <c r="TFH839" s="64"/>
      <c r="TFI839" s="64"/>
      <c r="TFJ839" s="64"/>
      <c r="TFK839" s="64"/>
      <c r="TFL839" s="64"/>
      <c r="TFM839" s="64"/>
      <c r="TFN839" s="64"/>
      <c r="TFO839" s="64"/>
      <c r="TFP839" s="64"/>
      <c r="TFQ839" s="64"/>
      <c r="TFR839" s="64"/>
      <c r="TFS839" s="64"/>
      <c r="TFT839" s="64"/>
      <c r="TFU839" s="64"/>
      <c r="TFV839" s="64"/>
      <c r="TFW839" s="64"/>
      <c r="TFX839" s="64"/>
      <c r="TFY839" s="64"/>
      <c r="TFZ839" s="64"/>
      <c r="TGA839" s="64"/>
      <c r="TGB839" s="64"/>
      <c r="TGC839" s="64"/>
      <c r="TGD839" s="64"/>
      <c r="TGE839" s="64"/>
      <c r="TGF839" s="64"/>
      <c r="TGG839" s="64"/>
      <c r="TGH839" s="64"/>
      <c r="TGI839" s="64"/>
      <c r="TGJ839" s="64"/>
      <c r="TGK839" s="64"/>
      <c r="TGL839" s="64"/>
      <c r="TGM839" s="64"/>
      <c r="TGN839" s="64"/>
      <c r="TGO839" s="64"/>
      <c r="TGP839" s="64"/>
      <c r="TGQ839" s="64"/>
      <c r="TGR839" s="64"/>
      <c r="TGS839" s="64"/>
      <c r="TGT839" s="64"/>
      <c r="TGU839" s="64"/>
      <c r="TGV839" s="64"/>
      <c r="TGW839" s="64"/>
      <c r="TGX839" s="64"/>
      <c r="TGY839" s="64"/>
      <c r="TGZ839" s="64"/>
      <c r="THA839" s="64"/>
      <c r="THB839" s="64"/>
      <c r="THC839" s="64"/>
      <c r="THD839" s="64"/>
      <c r="THE839" s="64"/>
      <c r="THF839" s="64"/>
      <c r="THG839" s="64"/>
      <c r="THH839" s="64"/>
      <c r="THI839" s="64"/>
      <c r="THJ839" s="64"/>
      <c r="THK839" s="64"/>
      <c r="THL839" s="64"/>
      <c r="THM839" s="64"/>
      <c r="THN839" s="64"/>
      <c r="THO839" s="64"/>
      <c r="THP839" s="64"/>
      <c r="THQ839" s="64"/>
      <c r="THR839" s="64"/>
      <c r="THS839" s="64"/>
      <c r="THT839" s="64"/>
      <c r="THU839" s="64"/>
      <c r="THV839" s="64"/>
      <c r="THW839" s="64"/>
      <c r="THX839" s="64"/>
      <c r="THY839" s="64"/>
      <c r="THZ839" s="64"/>
      <c r="TIA839" s="64"/>
      <c r="TIB839" s="64"/>
      <c r="TIC839" s="64"/>
      <c r="TID839" s="64"/>
      <c r="TIE839" s="64"/>
      <c r="TIF839" s="64"/>
      <c r="TIG839" s="64"/>
      <c r="TIH839" s="64"/>
      <c r="TII839" s="64"/>
      <c r="TIJ839" s="64"/>
      <c r="TIK839" s="64"/>
      <c r="TIL839" s="64"/>
      <c r="TIM839" s="64"/>
      <c r="TIN839" s="64"/>
      <c r="TIO839" s="64"/>
      <c r="TIP839" s="64"/>
      <c r="TIQ839" s="64"/>
      <c r="TIR839" s="64"/>
      <c r="TIS839" s="64"/>
      <c r="TIT839" s="64"/>
      <c r="TIU839" s="64"/>
      <c r="TIV839" s="64"/>
      <c r="TIW839" s="64"/>
      <c r="TIX839" s="64"/>
      <c r="TIY839" s="64"/>
      <c r="TIZ839" s="64"/>
      <c r="TJA839" s="64"/>
      <c r="TJB839" s="64"/>
      <c r="TJC839" s="64"/>
      <c r="TJD839" s="64"/>
      <c r="TJE839" s="64"/>
      <c r="TJF839" s="64"/>
      <c r="TJG839" s="64"/>
      <c r="TJH839" s="64"/>
      <c r="TJI839" s="64"/>
      <c r="TJJ839" s="64"/>
      <c r="TJK839" s="64"/>
      <c r="TJL839" s="64"/>
      <c r="TJM839" s="64"/>
      <c r="TJN839" s="64"/>
      <c r="TJO839" s="64"/>
      <c r="TJP839" s="64"/>
      <c r="TJQ839" s="64"/>
      <c r="TJR839" s="64"/>
      <c r="TJS839" s="64"/>
      <c r="TJT839" s="64"/>
      <c r="TJU839" s="64"/>
      <c r="TJV839" s="64"/>
      <c r="TJW839" s="64"/>
      <c r="TJX839" s="64"/>
      <c r="TJY839" s="64"/>
      <c r="TJZ839" s="64"/>
      <c r="TKA839" s="64"/>
      <c r="TKB839" s="64"/>
      <c r="TKC839" s="64"/>
      <c r="TKD839" s="64"/>
      <c r="TKE839" s="64"/>
      <c r="TKF839" s="64"/>
      <c r="TKG839" s="64"/>
      <c r="TKH839" s="64"/>
      <c r="TKI839" s="64"/>
      <c r="TKJ839" s="64"/>
      <c r="TKK839" s="64"/>
      <c r="TKL839" s="64"/>
      <c r="TKM839" s="64"/>
      <c r="TKN839" s="64"/>
      <c r="TKO839" s="64"/>
      <c r="TKP839" s="64"/>
      <c r="TKQ839" s="64"/>
      <c r="TKR839" s="64"/>
      <c r="TKT839" s="64"/>
      <c r="TKV839" s="64"/>
      <c r="TKW839" s="64"/>
      <c r="TKX839" s="64"/>
      <c r="TKY839" s="64"/>
      <c r="TKZ839" s="64"/>
      <c r="TLA839" s="64"/>
      <c r="TLB839" s="64"/>
      <c r="TLC839" s="64"/>
      <c r="TLH839" s="64"/>
      <c r="TLI839" s="64"/>
      <c r="TLJ839" s="64"/>
      <c r="TLK839" s="64"/>
      <c r="TLL839" s="64"/>
      <c r="TLM839" s="64"/>
      <c r="TLN839" s="64"/>
      <c r="TLO839" s="64"/>
      <c r="TLP839" s="64"/>
      <c r="TLQ839" s="64"/>
      <c r="TLR839" s="64"/>
      <c r="TLS839" s="64"/>
      <c r="TLT839" s="64"/>
      <c r="TLU839" s="64"/>
      <c r="TLV839" s="64"/>
      <c r="TLW839" s="64"/>
      <c r="TLX839" s="64"/>
      <c r="TLY839" s="64"/>
      <c r="TLZ839" s="64"/>
      <c r="TMA839" s="64"/>
      <c r="TMB839" s="64"/>
      <c r="TMC839" s="64"/>
      <c r="TMD839" s="64"/>
      <c r="TME839" s="64"/>
      <c r="TMF839" s="64"/>
      <c r="TMG839" s="64"/>
      <c r="TMH839" s="64"/>
      <c r="TMI839" s="64"/>
      <c r="TMJ839" s="64"/>
      <c r="TMK839" s="64"/>
      <c r="TML839" s="64"/>
      <c r="TMM839" s="64"/>
      <c r="TMN839" s="64"/>
      <c r="TMO839" s="64"/>
      <c r="TMP839" s="64"/>
      <c r="TMQ839" s="64"/>
      <c r="TMR839" s="64"/>
      <c r="TMS839" s="64"/>
      <c r="TMT839" s="64"/>
      <c r="TMU839" s="64"/>
      <c r="TMV839" s="64"/>
      <c r="TMW839" s="64"/>
      <c r="TMX839" s="64"/>
      <c r="TMY839" s="64"/>
      <c r="TMZ839" s="64"/>
      <c r="TNA839" s="64"/>
      <c r="TNB839" s="64"/>
      <c r="TNC839" s="64"/>
      <c r="TND839" s="64"/>
      <c r="TNE839" s="64"/>
      <c r="TNF839" s="64"/>
      <c r="TNG839" s="64"/>
      <c r="TNH839" s="64"/>
      <c r="TNI839" s="64"/>
      <c r="TNJ839" s="64"/>
      <c r="TNK839" s="64"/>
      <c r="TNL839" s="64"/>
      <c r="TNM839" s="64"/>
      <c r="TNN839" s="64"/>
      <c r="TNO839" s="64"/>
      <c r="TNP839" s="64"/>
      <c r="TNQ839" s="64"/>
      <c r="TNR839" s="64"/>
      <c r="TNS839" s="64"/>
      <c r="TNT839" s="64"/>
      <c r="TNU839" s="64"/>
      <c r="TNV839" s="64"/>
      <c r="TNW839" s="64"/>
      <c r="TNX839" s="64"/>
      <c r="TNY839" s="64"/>
      <c r="TNZ839" s="64"/>
      <c r="TOA839" s="64"/>
      <c r="TOB839" s="64"/>
      <c r="TOC839" s="64"/>
      <c r="TOD839" s="64"/>
      <c r="TOE839" s="64"/>
      <c r="TOF839" s="64"/>
      <c r="TOG839" s="64"/>
      <c r="TOH839" s="64"/>
      <c r="TOI839" s="64"/>
      <c r="TOJ839" s="64"/>
      <c r="TOK839" s="64"/>
      <c r="TOL839" s="64"/>
      <c r="TOM839" s="64"/>
      <c r="TON839" s="64"/>
      <c r="TOO839" s="64"/>
      <c r="TOP839" s="64"/>
      <c r="TOQ839" s="64"/>
      <c r="TOR839" s="64"/>
      <c r="TOS839" s="64"/>
      <c r="TOT839" s="64"/>
      <c r="TOU839" s="64"/>
      <c r="TOV839" s="64"/>
      <c r="TOW839" s="64"/>
      <c r="TOX839" s="64"/>
      <c r="TOY839" s="64"/>
      <c r="TOZ839" s="64"/>
      <c r="TPA839" s="64"/>
      <c r="TPB839" s="64"/>
      <c r="TPC839" s="64"/>
      <c r="TPD839" s="64"/>
      <c r="TPE839" s="64"/>
      <c r="TPF839" s="64"/>
      <c r="TPG839" s="64"/>
      <c r="TPH839" s="64"/>
      <c r="TPI839" s="64"/>
      <c r="TPJ839" s="64"/>
      <c r="TPK839" s="64"/>
      <c r="TPL839" s="64"/>
      <c r="TPM839" s="64"/>
      <c r="TPN839" s="64"/>
      <c r="TPO839" s="64"/>
      <c r="TPP839" s="64"/>
      <c r="TPQ839" s="64"/>
      <c r="TPR839" s="64"/>
      <c r="TPS839" s="64"/>
      <c r="TPT839" s="64"/>
      <c r="TPU839" s="64"/>
      <c r="TPV839" s="64"/>
      <c r="TPW839" s="64"/>
      <c r="TPX839" s="64"/>
      <c r="TPY839" s="64"/>
      <c r="TPZ839" s="64"/>
      <c r="TQA839" s="64"/>
      <c r="TQB839" s="64"/>
      <c r="TQC839" s="64"/>
      <c r="TQD839" s="64"/>
      <c r="TQE839" s="64"/>
      <c r="TQF839" s="64"/>
      <c r="TQG839" s="64"/>
      <c r="TQH839" s="64"/>
      <c r="TQI839" s="64"/>
      <c r="TQJ839" s="64"/>
      <c r="TQK839" s="64"/>
      <c r="TQL839" s="64"/>
      <c r="TQM839" s="64"/>
      <c r="TQN839" s="64"/>
      <c r="TQO839" s="64"/>
      <c r="TQP839" s="64"/>
      <c r="TQQ839" s="64"/>
      <c r="TQR839" s="64"/>
      <c r="TQS839" s="64"/>
      <c r="TQT839" s="64"/>
      <c r="TQU839" s="64"/>
      <c r="TQV839" s="64"/>
      <c r="TQW839" s="64"/>
      <c r="TQX839" s="64"/>
      <c r="TQY839" s="64"/>
      <c r="TQZ839" s="64"/>
      <c r="TRA839" s="64"/>
      <c r="TRB839" s="64"/>
      <c r="TRC839" s="64"/>
      <c r="TRD839" s="64"/>
      <c r="TRE839" s="64"/>
      <c r="TRF839" s="64"/>
      <c r="TRG839" s="64"/>
      <c r="TRH839" s="64"/>
      <c r="TRI839" s="64"/>
      <c r="TRJ839" s="64"/>
      <c r="TRK839" s="64"/>
      <c r="TRL839" s="64"/>
      <c r="TRM839" s="64"/>
      <c r="TRN839" s="64"/>
      <c r="TRO839" s="64"/>
      <c r="TRP839" s="64"/>
      <c r="TRQ839" s="64"/>
      <c r="TRR839" s="64"/>
      <c r="TRS839" s="64"/>
      <c r="TRT839" s="64"/>
      <c r="TRU839" s="64"/>
      <c r="TRV839" s="64"/>
      <c r="TRW839" s="64"/>
      <c r="TRX839" s="64"/>
      <c r="TRY839" s="64"/>
      <c r="TRZ839" s="64"/>
      <c r="TSA839" s="64"/>
      <c r="TSB839" s="64"/>
      <c r="TSC839" s="64"/>
      <c r="TSD839" s="64"/>
      <c r="TSE839" s="64"/>
      <c r="TSF839" s="64"/>
      <c r="TSG839" s="64"/>
      <c r="TSH839" s="64"/>
      <c r="TSI839" s="64"/>
      <c r="TSJ839" s="64"/>
      <c r="TSK839" s="64"/>
      <c r="TSL839" s="64"/>
      <c r="TSM839" s="64"/>
      <c r="TSN839" s="64"/>
      <c r="TSO839" s="64"/>
      <c r="TSP839" s="64"/>
      <c r="TSQ839" s="64"/>
      <c r="TSR839" s="64"/>
      <c r="TSS839" s="64"/>
      <c r="TST839" s="64"/>
      <c r="TSU839" s="64"/>
      <c r="TSV839" s="64"/>
      <c r="TSW839" s="64"/>
      <c r="TSX839" s="64"/>
      <c r="TSY839" s="64"/>
      <c r="TSZ839" s="64"/>
      <c r="TTA839" s="64"/>
      <c r="TTB839" s="64"/>
      <c r="TTC839" s="64"/>
      <c r="TTD839" s="64"/>
      <c r="TTE839" s="64"/>
      <c r="TTF839" s="64"/>
      <c r="TTG839" s="64"/>
      <c r="TTH839" s="64"/>
      <c r="TTI839" s="64"/>
      <c r="TTJ839" s="64"/>
      <c r="TTK839" s="64"/>
      <c r="TTL839" s="64"/>
      <c r="TTM839" s="64"/>
      <c r="TTN839" s="64"/>
      <c r="TTO839" s="64"/>
      <c r="TTP839" s="64"/>
      <c r="TTQ839" s="64"/>
      <c r="TTR839" s="64"/>
      <c r="TTS839" s="64"/>
      <c r="TTT839" s="64"/>
      <c r="TTU839" s="64"/>
      <c r="TTV839" s="64"/>
      <c r="TTW839" s="64"/>
      <c r="TTX839" s="64"/>
      <c r="TTY839" s="64"/>
      <c r="TTZ839" s="64"/>
      <c r="TUA839" s="64"/>
      <c r="TUB839" s="64"/>
      <c r="TUC839" s="64"/>
      <c r="TUD839" s="64"/>
      <c r="TUE839" s="64"/>
      <c r="TUF839" s="64"/>
      <c r="TUG839" s="64"/>
      <c r="TUH839" s="64"/>
      <c r="TUI839" s="64"/>
      <c r="TUJ839" s="64"/>
      <c r="TUK839" s="64"/>
      <c r="TUL839" s="64"/>
      <c r="TUM839" s="64"/>
      <c r="TUN839" s="64"/>
      <c r="TUP839" s="64"/>
      <c r="TUR839" s="64"/>
      <c r="TUS839" s="64"/>
      <c r="TUT839" s="64"/>
      <c r="TUU839" s="64"/>
      <c r="TUV839" s="64"/>
      <c r="TUW839" s="64"/>
      <c r="TUX839" s="64"/>
      <c r="TUY839" s="64"/>
      <c r="TVD839" s="64"/>
      <c r="TVE839" s="64"/>
      <c r="TVF839" s="64"/>
      <c r="TVG839" s="64"/>
      <c r="TVH839" s="64"/>
      <c r="TVI839" s="64"/>
      <c r="TVJ839" s="64"/>
      <c r="TVK839" s="64"/>
      <c r="TVL839" s="64"/>
      <c r="TVM839" s="64"/>
      <c r="TVN839" s="64"/>
      <c r="TVO839" s="64"/>
      <c r="TVP839" s="64"/>
      <c r="TVQ839" s="64"/>
      <c r="TVR839" s="64"/>
      <c r="TVS839" s="64"/>
      <c r="TVT839" s="64"/>
      <c r="TVU839" s="64"/>
      <c r="TVV839" s="64"/>
      <c r="TVW839" s="64"/>
      <c r="TVX839" s="64"/>
      <c r="TVY839" s="64"/>
      <c r="TVZ839" s="64"/>
      <c r="TWA839" s="64"/>
      <c r="TWB839" s="64"/>
      <c r="TWC839" s="64"/>
      <c r="TWD839" s="64"/>
      <c r="TWE839" s="64"/>
      <c r="TWF839" s="64"/>
      <c r="TWG839" s="64"/>
      <c r="TWH839" s="64"/>
      <c r="TWI839" s="64"/>
      <c r="TWJ839" s="64"/>
      <c r="TWK839" s="64"/>
      <c r="TWL839" s="64"/>
      <c r="TWM839" s="64"/>
      <c r="TWN839" s="64"/>
      <c r="TWO839" s="64"/>
      <c r="TWP839" s="64"/>
      <c r="TWQ839" s="64"/>
      <c r="TWR839" s="64"/>
      <c r="TWS839" s="64"/>
      <c r="TWT839" s="64"/>
      <c r="TWU839" s="64"/>
      <c r="TWV839" s="64"/>
      <c r="TWW839" s="64"/>
      <c r="TWX839" s="64"/>
      <c r="TWY839" s="64"/>
      <c r="TWZ839" s="64"/>
      <c r="TXA839" s="64"/>
      <c r="TXB839" s="64"/>
      <c r="TXC839" s="64"/>
      <c r="TXD839" s="64"/>
      <c r="TXE839" s="64"/>
      <c r="TXF839" s="64"/>
      <c r="TXG839" s="64"/>
      <c r="TXH839" s="64"/>
      <c r="TXI839" s="64"/>
      <c r="TXJ839" s="64"/>
      <c r="TXK839" s="64"/>
      <c r="TXL839" s="64"/>
      <c r="TXM839" s="64"/>
      <c r="TXN839" s="64"/>
      <c r="TXO839" s="64"/>
      <c r="TXP839" s="64"/>
      <c r="TXQ839" s="64"/>
      <c r="TXR839" s="64"/>
      <c r="TXS839" s="64"/>
      <c r="TXT839" s="64"/>
      <c r="TXU839" s="64"/>
      <c r="TXV839" s="64"/>
      <c r="TXW839" s="64"/>
      <c r="TXX839" s="64"/>
      <c r="TXY839" s="64"/>
      <c r="TXZ839" s="64"/>
      <c r="TYA839" s="64"/>
      <c r="TYB839" s="64"/>
      <c r="TYC839" s="64"/>
      <c r="TYD839" s="64"/>
      <c r="TYE839" s="64"/>
      <c r="TYF839" s="64"/>
      <c r="TYG839" s="64"/>
      <c r="TYH839" s="64"/>
      <c r="TYI839" s="64"/>
      <c r="TYJ839" s="64"/>
      <c r="TYK839" s="64"/>
      <c r="TYL839" s="64"/>
      <c r="TYM839" s="64"/>
      <c r="TYN839" s="64"/>
      <c r="TYO839" s="64"/>
      <c r="TYP839" s="64"/>
      <c r="TYQ839" s="64"/>
      <c r="TYR839" s="64"/>
      <c r="TYS839" s="64"/>
      <c r="TYT839" s="64"/>
      <c r="TYU839" s="64"/>
      <c r="TYV839" s="64"/>
      <c r="TYW839" s="64"/>
      <c r="TYX839" s="64"/>
      <c r="TYY839" s="64"/>
      <c r="TYZ839" s="64"/>
      <c r="TZA839" s="64"/>
      <c r="TZB839" s="64"/>
      <c r="TZC839" s="64"/>
      <c r="TZD839" s="64"/>
      <c r="TZE839" s="64"/>
      <c r="TZF839" s="64"/>
      <c r="TZG839" s="64"/>
      <c r="TZH839" s="64"/>
      <c r="TZI839" s="64"/>
      <c r="TZJ839" s="64"/>
      <c r="TZK839" s="64"/>
      <c r="TZL839" s="64"/>
      <c r="TZM839" s="64"/>
      <c r="TZN839" s="64"/>
      <c r="TZO839" s="64"/>
      <c r="TZP839" s="64"/>
      <c r="TZQ839" s="64"/>
      <c r="TZR839" s="64"/>
      <c r="TZS839" s="64"/>
      <c r="TZT839" s="64"/>
      <c r="TZU839" s="64"/>
      <c r="TZV839" s="64"/>
      <c r="TZW839" s="64"/>
      <c r="TZX839" s="64"/>
      <c r="TZY839" s="64"/>
      <c r="TZZ839" s="64"/>
      <c r="UAA839" s="64"/>
      <c r="UAB839" s="64"/>
      <c r="UAC839" s="64"/>
      <c r="UAD839" s="64"/>
      <c r="UAE839" s="64"/>
      <c r="UAF839" s="64"/>
      <c r="UAG839" s="64"/>
      <c r="UAH839" s="64"/>
      <c r="UAI839" s="64"/>
      <c r="UAJ839" s="64"/>
      <c r="UAK839" s="64"/>
      <c r="UAL839" s="64"/>
      <c r="UAM839" s="64"/>
      <c r="UAN839" s="64"/>
      <c r="UAO839" s="64"/>
      <c r="UAP839" s="64"/>
      <c r="UAQ839" s="64"/>
      <c r="UAR839" s="64"/>
      <c r="UAS839" s="64"/>
      <c r="UAT839" s="64"/>
      <c r="UAU839" s="64"/>
      <c r="UAV839" s="64"/>
      <c r="UAW839" s="64"/>
      <c r="UAX839" s="64"/>
      <c r="UAY839" s="64"/>
      <c r="UAZ839" s="64"/>
      <c r="UBA839" s="64"/>
      <c r="UBB839" s="64"/>
      <c r="UBC839" s="64"/>
      <c r="UBD839" s="64"/>
      <c r="UBE839" s="64"/>
      <c r="UBF839" s="64"/>
      <c r="UBG839" s="64"/>
      <c r="UBH839" s="64"/>
      <c r="UBI839" s="64"/>
      <c r="UBJ839" s="64"/>
      <c r="UBK839" s="64"/>
      <c r="UBL839" s="64"/>
      <c r="UBM839" s="64"/>
      <c r="UBN839" s="64"/>
      <c r="UBO839" s="64"/>
      <c r="UBP839" s="64"/>
      <c r="UBQ839" s="64"/>
      <c r="UBR839" s="64"/>
      <c r="UBS839" s="64"/>
      <c r="UBT839" s="64"/>
      <c r="UBU839" s="64"/>
      <c r="UBV839" s="64"/>
      <c r="UBW839" s="64"/>
      <c r="UBX839" s="64"/>
      <c r="UBY839" s="64"/>
      <c r="UBZ839" s="64"/>
      <c r="UCA839" s="64"/>
      <c r="UCB839" s="64"/>
      <c r="UCC839" s="64"/>
      <c r="UCD839" s="64"/>
      <c r="UCE839" s="64"/>
      <c r="UCF839" s="64"/>
      <c r="UCG839" s="64"/>
      <c r="UCH839" s="64"/>
      <c r="UCI839" s="64"/>
      <c r="UCJ839" s="64"/>
      <c r="UCK839" s="64"/>
      <c r="UCL839" s="64"/>
      <c r="UCM839" s="64"/>
      <c r="UCN839" s="64"/>
      <c r="UCO839" s="64"/>
      <c r="UCP839" s="64"/>
      <c r="UCQ839" s="64"/>
      <c r="UCR839" s="64"/>
      <c r="UCS839" s="64"/>
      <c r="UCT839" s="64"/>
      <c r="UCU839" s="64"/>
      <c r="UCV839" s="64"/>
      <c r="UCW839" s="64"/>
      <c r="UCX839" s="64"/>
      <c r="UCY839" s="64"/>
      <c r="UCZ839" s="64"/>
      <c r="UDA839" s="64"/>
      <c r="UDB839" s="64"/>
      <c r="UDC839" s="64"/>
      <c r="UDD839" s="64"/>
      <c r="UDE839" s="64"/>
      <c r="UDF839" s="64"/>
      <c r="UDG839" s="64"/>
      <c r="UDH839" s="64"/>
      <c r="UDI839" s="64"/>
      <c r="UDJ839" s="64"/>
      <c r="UDK839" s="64"/>
      <c r="UDL839" s="64"/>
      <c r="UDM839" s="64"/>
      <c r="UDN839" s="64"/>
      <c r="UDO839" s="64"/>
      <c r="UDP839" s="64"/>
      <c r="UDQ839" s="64"/>
      <c r="UDR839" s="64"/>
      <c r="UDS839" s="64"/>
      <c r="UDT839" s="64"/>
      <c r="UDU839" s="64"/>
      <c r="UDV839" s="64"/>
      <c r="UDW839" s="64"/>
      <c r="UDX839" s="64"/>
      <c r="UDY839" s="64"/>
      <c r="UDZ839" s="64"/>
      <c r="UEA839" s="64"/>
      <c r="UEB839" s="64"/>
      <c r="UEC839" s="64"/>
      <c r="UED839" s="64"/>
      <c r="UEE839" s="64"/>
      <c r="UEF839" s="64"/>
      <c r="UEG839" s="64"/>
      <c r="UEH839" s="64"/>
      <c r="UEI839" s="64"/>
      <c r="UEJ839" s="64"/>
      <c r="UEL839" s="64"/>
      <c r="UEN839" s="64"/>
      <c r="UEO839" s="64"/>
      <c r="UEP839" s="64"/>
      <c r="UEQ839" s="64"/>
      <c r="UER839" s="64"/>
      <c r="UES839" s="64"/>
      <c r="UET839" s="64"/>
      <c r="UEU839" s="64"/>
      <c r="UEZ839" s="64"/>
      <c r="UFA839" s="64"/>
      <c r="UFB839" s="64"/>
      <c r="UFC839" s="64"/>
      <c r="UFD839" s="64"/>
      <c r="UFE839" s="64"/>
      <c r="UFF839" s="64"/>
      <c r="UFG839" s="64"/>
      <c r="UFH839" s="64"/>
      <c r="UFI839" s="64"/>
      <c r="UFJ839" s="64"/>
      <c r="UFK839" s="64"/>
      <c r="UFL839" s="64"/>
      <c r="UFM839" s="64"/>
      <c r="UFN839" s="64"/>
      <c r="UFO839" s="64"/>
      <c r="UFP839" s="64"/>
      <c r="UFQ839" s="64"/>
      <c r="UFR839" s="64"/>
      <c r="UFS839" s="64"/>
      <c r="UFT839" s="64"/>
      <c r="UFU839" s="64"/>
      <c r="UFV839" s="64"/>
      <c r="UFW839" s="64"/>
      <c r="UFX839" s="64"/>
      <c r="UFY839" s="64"/>
      <c r="UFZ839" s="64"/>
      <c r="UGA839" s="64"/>
      <c r="UGB839" s="64"/>
      <c r="UGC839" s="64"/>
      <c r="UGD839" s="64"/>
      <c r="UGE839" s="64"/>
      <c r="UGF839" s="64"/>
      <c r="UGG839" s="64"/>
      <c r="UGH839" s="64"/>
      <c r="UGI839" s="64"/>
      <c r="UGJ839" s="64"/>
      <c r="UGK839" s="64"/>
      <c r="UGL839" s="64"/>
      <c r="UGM839" s="64"/>
      <c r="UGN839" s="64"/>
      <c r="UGO839" s="64"/>
      <c r="UGP839" s="64"/>
      <c r="UGQ839" s="64"/>
      <c r="UGR839" s="64"/>
      <c r="UGS839" s="64"/>
      <c r="UGT839" s="64"/>
      <c r="UGU839" s="64"/>
      <c r="UGV839" s="64"/>
      <c r="UGW839" s="64"/>
      <c r="UGX839" s="64"/>
      <c r="UGY839" s="64"/>
      <c r="UGZ839" s="64"/>
      <c r="UHA839" s="64"/>
      <c r="UHB839" s="64"/>
      <c r="UHC839" s="64"/>
      <c r="UHD839" s="64"/>
      <c r="UHE839" s="64"/>
      <c r="UHF839" s="64"/>
      <c r="UHG839" s="64"/>
      <c r="UHH839" s="64"/>
      <c r="UHI839" s="64"/>
      <c r="UHJ839" s="64"/>
      <c r="UHK839" s="64"/>
      <c r="UHL839" s="64"/>
      <c r="UHM839" s="64"/>
      <c r="UHN839" s="64"/>
      <c r="UHO839" s="64"/>
      <c r="UHP839" s="64"/>
      <c r="UHQ839" s="64"/>
      <c r="UHR839" s="64"/>
      <c r="UHS839" s="64"/>
      <c r="UHT839" s="64"/>
      <c r="UHU839" s="64"/>
      <c r="UHV839" s="64"/>
      <c r="UHW839" s="64"/>
      <c r="UHX839" s="64"/>
      <c r="UHY839" s="64"/>
      <c r="UHZ839" s="64"/>
      <c r="UIA839" s="64"/>
      <c r="UIB839" s="64"/>
      <c r="UIC839" s="64"/>
      <c r="UID839" s="64"/>
      <c r="UIE839" s="64"/>
      <c r="UIF839" s="64"/>
      <c r="UIG839" s="64"/>
      <c r="UIH839" s="64"/>
      <c r="UII839" s="64"/>
      <c r="UIJ839" s="64"/>
      <c r="UIK839" s="64"/>
      <c r="UIL839" s="64"/>
      <c r="UIM839" s="64"/>
      <c r="UIN839" s="64"/>
      <c r="UIO839" s="64"/>
      <c r="UIP839" s="64"/>
      <c r="UIQ839" s="64"/>
      <c r="UIR839" s="64"/>
      <c r="UIS839" s="64"/>
      <c r="UIT839" s="64"/>
      <c r="UIU839" s="64"/>
      <c r="UIV839" s="64"/>
      <c r="UIW839" s="64"/>
      <c r="UIX839" s="64"/>
      <c r="UIY839" s="64"/>
      <c r="UIZ839" s="64"/>
      <c r="UJA839" s="64"/>
      <c r="UJB839" s="64"/>
      <c r="UJC839" s="64"/>
      <c r="UJD839" s="64"/>
      <c r="UJE839" s="64"/>
      <c r="UJF839" s="64"/>
      <c r="UJG839" s="64"/>
      <c r="UJH839" s="64"/>
      <c r="UJI839" s="64"/>
      <c r="UJJ839" s="64"/>
      <c r="UJK839" s="64"/>
      <c r="UJL839" s="64"/>
      <c r="UJM839" s="64"/>
      <c r="UJN839" s="64"/>
      <c r="UJO839" s="64"/>
      <c r="UJP839" s="64"/>
      <c r="UJQ839" s="64"/>
      <c r="UJR839" s="64"/>
      <c r="UJS839" s="64"/>
      <c r="UJT839" s="64"/>
      <c r="UJU839" s="64"/>
      <c r="UJV839" s="64"/>
      <c r="UJW839" s="64"/>
      <c r="UJX839" s="64"/>
      <c r="UJY839" s="64"/>
      <c r="UJZ839" s="64"/>
      <c r="UKA839" s="64"/>
      <c r="UKB839" s="64"/>
      <c r="UKC839" s="64"/>
      <c r="UKD839" s="64"/>
      <c r="UKE839" s="64"/>
      <c r="UKF839" s="64"/>
      <c r="UKG839" s="64"/>
      <c r="UKH839" s="64"/>
      <c r="UKI839" s="64"/>
      <c r="UKJ839" s="64"/>
      <c r="UKK839" s="64"/>
      <c r="UKL839" s="64"/>
      <c r="UKM839" s="64"/>
      <c r="UKN839" s="64"/>
      <c r="UKO839" s="64"/>
      <c r="UKP839" s="64"/>
      <c r="UKQ839" s="64"/>
      <c r="UKR839" s="64"/>
      <c r="UKS839" s="64"/>
      <c r="UKT839" s="64"/>
      <c r="UKU839" s="64"/>
      <c r="UKV839" s="64"/>
      <c r="UKW839" s="64"/>
      <c r="UKX839" s="64"/>
      <c r="UKY839" s="64"/>
      <c r="UKZ839" s="64"/>
      <c r="ULA839" s="64"/>
      <c r="ULB839" s="64"/>
      <c r="ULC839" s="64"/>
      <c r="ULD839" s="64"/>
      <c r="ULE839" s="64"/>
      <c r="ULF839" s="64"/>
      <c r="ULG839" s="64"/>
      <c r="ULH839" s="64"/>
      <c r="ULI839" s="64"/>
      <c r="ULJ839" s="64"/>
      <c r="ULK839" s="64"/>
      <c r="ULL839" s="64"/>
      <c r="ULM839" s="64"/>
      <c r="ULN839" s="64"/>
      <c r="ULO839" s="64"/>
      <c r="ULP839" s="64"/>
      <c r="ULQ839" s="64"/>
      <c r="ULR839" s="64"/>
      <c r="ULS839" s="64"/>
      <c r="ULT839" s="64"/>
      <c r="ULU839" s="64"/>
      <c r="ULV839" s="64"/>
      <c r="ULW839" s="64"/>
      <c r="ULX839" s="64"/>
      <c r="ULY839" s="64"/>
      <c r="ULZ839" s="64"/>
      <c r="UMA839" s="64"/>
      <c r="UMB839" s="64"/>
      <c r="UMC839" s="64"/>
      <c r="UMD839" s="64"/>
      <c r="UME839" s="64"/>
      <c r="UMF839" s="64"/>
      <c r="UMG839" s="64"/>
      <c r="UMH839" s="64"/>
      <c r="UMI839" s="64"/>
      <c r="UMJ839" s="64"/>
      <c r="UMK839" s="64"/>
      <c r="UML839" s="64"/>
      <c r="UMM839" s="64"/>
      <c r="UMN839" s="64"/>
      <c r="UMO839" s="64"/>
      <c r="UMP839" s="64"/>
      <c r="UMQ839" s="64"/>
      <c r="UMR839" s="64"/>
      <c r="UMS839" s="64"/>
      <c r="UMT839" s="64"/>
      <c r="UMU839" s="64"/>
      <c r="UMV839" s="64"/>
      <c r="UMW839" s="64"/>
      <c r="UMX839" s="64"/>
      <c r="UMY839" s="64"/>
      <c r="UMZ839" s="64"/>
      <c r="UNA839" s="64"/>
      <c r="UNB839" s="64"/>
      <c r="UNC839" s="64"/>
      <c r="UND839" s="64"/>
      <c r="UNE839" s="64"/>
      <c r="UNF839" s="64"/>
      <c r="UNG839" s="64"/>
      <c r="UNH839" s="64"/>
      <c r="UNI839" s="64"/>
      <c r="UNJ839" s="64"/>
      <c r="UNK839" s="64"/>
      <c r="UNL839" s="64"/>
      <c r="UNM839" s="64"/>
      <c r="UNN839" s="64"/>
      <c r="UNO839" s="64"/>
      <c r="UNP839" s="64"/>
      <c r="UNQ839" s="64"/>
      <c r="UNR839" s="64"/>
      <c r="UNS839" s="64"/>
      <c r="UNT839" s="64"/>
      <c r="UNU839" s="64"/>
      <c r="UNV839" s="64"/>
      <c r="UNW839" s="64"/>
      <c r="UNX839" s="64"/>
      <c r="UNY839" s="64"/>
      <c r="UNZ839" s="64"/>
      <c r="UOA839" s="64"/>
      <c r="UOB839" s="64"/>
      <c r="UOC839" s="64"/>
      <c r="UOD839" s="64"/>
      <c r="UOE839" s="64"/>
      <c r="UOF839" s="64"/>
      <c r="UOH839" s="64"/>
      <c r="UOJ839" s="64"/>
      <c r="UOK839" s="64"/>
      <c r="UOL839" s="64"/>
      <c r="UOM839" s="64"/>
      <c r="UON839" s="64"/>
      <c r="UOO839" s="64"/>
      <c r="UOP839" s="64"/>
      <c r="UOQ839" s="64"/>
      <c r="UOV839" s="64"/>
      <c r="UOW839" s="64"/>
      <c r="UOX839" s="64"/>
      <c r="UOY839" s="64"/>
      <c r="UOZ839" s="64"/>
      <c r="UPA839" s="64"/>
      <c r="UPB839" s="64"/>
      <c r="UPC839" s="64"/>
      <c r="UPD839" s="64"/>
      <c r="UPE839" s="64"/>
      <c r="UPF839" s="64"/>
      <c r="UPG839" s="64"/>
      <c r="UPH839" s="64"/>
      <c r="UPI839" s="64"/>
      <c r="UPJ839" s="64"/>
      <c r="UPK839" s="64"/>
      <c r="UPL839" s="64"/>
      <c r="UPM839" s="64"/>
      <c r="UPN839" s="64"/>
      <c r="UPO839" s="64"/>
      <c r="UPP839" s="64"/>
      <c r="UPQ839" s="64"/>
      <c r="UPR839" s="64"/>
      <c r="UPS839" s="64"/>
      <c r="UPT839" s="64"/>
      <c r="UPU839" s="64"/>
      <c r="UPV839" s="64"/>
      <c r="UPW839" s="64"/>
      <c r="UPX839" s="64"/>
      <c r="UPY839" s="64"/>
      <c r="UPZ839" s="64"/>
      <c r="UQA839" s="64"/>
      <c r="UQB839" s="64"/>
      <c r="UQC839" s="64"/>
      <c r="UQD839" s="64"/>
      <c r="UQE839" s="64"/>
      <c r="UQF839" s="64"/>
      <c r="UQG839" s="64"/>
      <c r="UQH839" s="64"/>
      <c r="UQI839" s="64"/>
      <c r="UQJ839" s="64"/>
      <c r="UQK839" s="64"/>
      <c r="UQL839" s="64"/>
      <c r="UQM839" s="64"/>
      <c r="UQN839" s="64"/>
      <c r="UQO839" s="64"/>
      <c r="UQP839" s="64"/>
      <c r="UQQ839" s="64"/>
      <c r="UQR839" s="64"/>
      <c r="UQS839" s="64"/>
      <c r="UQT839" s="64"/>
      <c r="UQU839" s="64"/>
      <c r="UQV839" s="64"/>
      <c r="UQW839" s="64"/>
      <c r="UQX839" s="64"/>
      <c r="UQY839" s="64"/>
      <c r="UQZ839" s="64"/>
      <c r="URA839" s="64"/>
      <c r="URB839" s="64"/>
      <c r="URC839" s="64"/>
      <c r="URD839" s="64"/>
      <c r="URE839" s="64"/>
      <c r="URF839" s="64"/>
      <c r="URG839" s="64"/>
      <c r="URH839" s="64"/>
      <c r="URI839" s="64"/>
      <c r="URJ839" s="64"/>
      <c r="URK839" s="64"/>
      <c r="URL839" s="64"/>
      <c r="URM839" s="64"/>
      <c r="URN839" s="64"/>
      <c r="URO839" s="64"/>
      <c r="URP839" s="64"/>
      <c r="URQ839" s="64"/>
      <c r="URR839" s="64"/>
      <c r="URS839" s="64"/>
      <c r="URT839" s="64"/>
      <c r="URU839" s="64"/>
      <c r="URV839" s="64"/>
      <c r="URW839" s="64"/>
      <c r="URX839" s="64"/>
      <c r="URY839" s="64"/>
      <c r="URZ839" s="64"/>
      <c r="USA839" s="64"/>
      <c r="USB839" s="64"/>
      <c r="USC839" s="64"/>
      <c r="USD839" s="64"/>
      <c r="USE839" s="64"/>
      <c r="USF839" s="64"/>
      <c r="USG839" s="64"/>
      <c r="USH839" s="64"/>
      <c r="USI839" s="64"/>
      <c r="USJ839" s="64"/>
      <c r="USK839" s="64"/>
      <c r="USL839" s="64"/>
      <c r="USM839" s="64"/>
      <c r="USN839" s="64"/>
      <c r="USO839" s="64"/>
      <c r="USP839" s="64"/>
      <c r="USQ839" s="64"/>
      <c r="USR839" s="64"/>
      <c r="USS839" s="64"/>
      <c r="UST839" s="64"/>
      <c r="USU839" s="64"/>
      <c r="USV839" s="64"/>
      <c r="USW839" s="64"/>
      <c r="USX839" s="64"/>
      <c r="USY839" s="64"/>
      <c r="USZ839" s="64"/>
      <c r="UTA839" s="64"/>
      <c r="UTB839" s="64"/>
      <c r="UTC839" s="64"/>
      <c r="UTD839" s="64"/>
      <c r="UTE839" s="64"/>
      <c r="UTF839" s="64"/>
      <c r="UTG839" s="64"/>
      <c r="UTH839" s="64"/>
      <c r="UTI839" s="64"/>
      <c r="UTJ839" s="64"/>
      <c r="UTK839" s="64"/>
      <c r="UTL839" s="64"/>
      <c r="UTM839" s="64"/>
      <c r="UTN839" s="64"/>
      <c r="UTO839" s="64"/>
      <c r="UTP839" s="64"/>
      <c r="UTQ839" s="64"/>
      <c r="UTR839" s="64"/>
      <c r="UTS839" s="64"/>
      <c r="UTT839" s="64"/>
      <c r="UTU839" s="64"/>
      <c r="UTV839" s="64"/>
      <c r="UTW839" s="64"/>
      <c r="UTX839" s="64"/>
      <c r="UTY839" s="64"/>
      <c r="UTZ839" s="64"/>
      <c r="UUA839" s="64"/>
      <c r="UUB839" s="64"/>
      <c r="UUC839" s="64"/>
      <c r="UUD839" s="64"/>
      <c r="UUE839" s="64"/>
      <c r="UUF839" s="64"/>
      <c r="UUG839" s="64"/>
      <c r="UUH839" s="64"/>
      <c r="UUI839" s="64"/>
      <c r="UUJ839" s="64"/>
      <c r="UUK839" s="64"/>
      <c r="UUL839" s="64"/>
      <c r="UUM839" s="64"/>
      <c r="UUN839" s="64"/>
      <c r="UUO839" s="64"/>
      <c r="UUP839" s="64"/>
      <c r="UUQ839" s="64"/>
      <c r="UUR839" s="64"/>
      <c r="UUS839" s="64"/>
      <c r="UUT839" s="64"/>
      <c r="UUU839" s="64"/>
      <c r="UUV839" s="64"/>
      <c r="UUW839" s="64"/>
      <c r="UUX839" s="64"/>
      <c r="UUY839" s="64"/>
      <c r="UUZ839" s="64"/>
      <c r="UVA839" s="64"/>
      <c r="UVB839" s="64"/>
      <c r="UVC839" s="64"/>
      <c r="UVD839" s="64"/>
      <c r="UVE839" s="64"/>
      <c r="UVF839" s="64"/>
      <c r="UVG839" s="64"/>
      <c r="UVH839" s="64"/>
      <c r="UVI839" s="64"/>
      <c r="UVJ839" s="64"/>
      <c r="UVK839" s="64"/>
      <c r="UVL839" s="64"/>
      <c r="UVM839" s="64"/>
      <c r="UVN839" s="64"/>
      <c r="UVO839" s="64"/>
      <c r="UVP839" s="64"/>
      <c r="UVQ839" s="64"/>
      <c r="UVR839" s="64"/>
      <c r="UVS839" s="64"/>
      <c r="UVT839" s="64"/>
      <c r="UVU839" s="64"/>
      <c r="UVV839" s="64"/>
      <c r="UVW839" s="64"/>
      <c r="UVX839" s="64"/>
      <c r="UVY839" s="64"/>
      <c r="UVZ839" s="64"/>
      <c r="UWA839" s="64"/>
      <c r="UWB839" s="64"/>
      <c r="UWC839" s="64"/>
      <c r="UWD839" s="64"/>
      <c r="UWE839" s="64"/>
      <c r="UWF839" s="64"/>
      <c r="UWG839" s="64"/>
      <c r="UWH839" s="64"/>
      <c r="UWI839" s="64"/>
      <c r="UWJ839" s="64"/>
      <c r="UWK839" s="64"/>
      <c r="UWL839" s="64"/>
      <c r="UWM839" s="64"/>
      <c r="UWN839" s="64"/>
      <c r="UWO839" s="64"/>
      <c r="UWP839" s="64"/>
      <c r="UWQ839" s="64"/>
      <c r="UWR839" s="64"/>
      <c r="UWS839" s="64"/>
      <c r="UWT839" s="64"/>
      <c r="UWU839" s="64"/>
      <c r="UWV839" s="64"/>
      <c r="UWW839" s="64"/>
      <c r="UWX839" s="64"/>
      <c r="UWY839" s="64"/>
      <c r="UWZ839" s="64"/>
      <c r="UXA839" s="64"/>
      <c r="UXB839" s="64"/>
      <c r="UXC839" s="64"/>
      <c r="UXD839" s="64"/>
      <c r="UXE839" s="64"/>
      <c r="UXF839" s="64"/>
      <c r="UXG839" s="64"/>
      <c r="UXH839" s="64"/>
      <c r="UXI839" s="64"/>
      <c r="UXJ839" s="64"/>
      <c r="UXK839" s="64"/>
      <c r="UXL839" s="64"/>
      <c r="UXM839" s="64"/>
      <c r="UXN839" s="64"/>
      <c r="UXO839" s="64"/>
      <c r="UXP839" s="64"/>
      <c r="UXQ839" s="64"/>
      <c r="UXR839" s="64"/>
      <c r="UXS839" s="64"/>
      <c r="UXT839" s="64"/>
      <c r="UXU839" s="64"/>
      <c r="UXV839" s="64"/>
      <c r="UXW839" s="64"/>
      <c r="UXX839" s="64"/>
      <c r="UXY839" s="64"/>
      <c r="UXZ839" s="64"/>
      <c r="UYA839" s="64"/>
      <c r="UYB839" s="64"/>
      <c r="UYD839" s="64"/>
      <c r="UYF839" s="64"/>
      <c r="UYG839" s="64"/>
      <c r="UYH839" s="64"/>
      <c r="UYI839" s="64"/>
      <c r="UYJ839" s="64"/>
      <c r="UYK839" s="64"/>
      <c r="UYL839" s="64"/>
      <c r="UYM839" s="64"/>
      <c r="UYR839" s="64"/>
      <c r="UYS839" s="64"/>
      <c r="UYT839" s="64"/>
      <c r="UYU839" s="64"/>
      <c r="UYV839" s="64"/>
      <c r="UYW839" s="64"/>
      <c r="UYX839" s="64"/>
      <c r="UYY839" s="64"/>
      <c r="UYZ839" s="64"/>
      <c r="UZA839" s="64"/>
      <c r="UZB839" s="64"/>
      <c r="UZC839" s="64"/>
      <c r="UZD839" s="64"/>
      <c r="UZE839" s="64"/>
      <c r="UZF839" s="64"/>
      <c r="UZG839" s="64"/>
      <c r="UZH839" s="64"/>
      <c r="UZI839" s="64"/>
      <c r="UZJ839" s="64"/>
      <c r="UZK839" s="64"/>
      <c r="UZL839" s="64"/>
      <c r="UZM839" s="64"/>
      <c r="UZN839" s="64"/>
      <c r="UZO839" s="64"/>
      <c r="UZP839" s="64"/>
      <c r="UZQ839" s="64"/>
      <c r="UZR839" s="64"/>
      <c r="UZS839" s="64"/>
      <c r="UZT839" s="64"/>
      <c r="UZU839" s="64"/>
      <c r="UZV839" s="64"/>
      <c r="UZW839" s="64"/>
      <c r="UZX839" s="64"/>
      <c r="UZY839" s="64"/>
      <c r="UZZ839" s="64"/>
      <c r="VAA839" s="64"/>
      <c r="VAB839" s="64"/>
      <c r="VAC839" s="64"/>
      <c r="VAD839" s="64"/>
      <c r="VAE839" s="64"/>
      <c r="VAF839" s="64"/>
      <c r="VAG839" s="64"/>
      <c r="VAH839" s="64"/>
      <c r="VAI839" s="64"/>
      <c r="VAJ839" s="64"/>
      <c r="VAK839" s="64"/>
      <c r="VAL839" s="64"/>
      <c r="VAM839" s="64"/>
      <c r="VAN839" s="64"/>
      <c r="VAO839" s="64"/>
      <c r="VAP839" s="64"/>
      <c r="VAQ839" s="64"/>
      <c r="VAR839" s="64"/>
      <c r="VAS839" s="64"/>
      <c r="VAT839" s="64"/>
      <c r="VAU839" s="64"/>
      <c r="VAV839" s="64"/>
      <c r="VAW839" s="64"/>
      <c r="VAX839" s="64"/>
      <c r="VAY839" s="64"/>
      <c r="VAZ839" s="64"/>
      <c r="VBA839" s="64"/>
      <c r="VBB839" s="64"/>
      <c r="VBC839" s="64"/>
      <c r="VBD839" s="64"/>
      <c r="VBE839" s="64"/>
      <c r="VBF839" s="64"/>
      <c r="VBG839" s="64"/>
      <c r="VBH839" s="64"/>
      <c r="VBI839" s="64"/>
      <c r="VBJ839" s="64"/>
      <c r="VBK839" s="64"/>
      <c r="VBL839" s="64"/>
      <c r="VBM839" s="64"/>
      <c r="VBN839" s="64"/>
      <c r="VBO839" s="64"/>
      <c r="VBP839" s="64"/>
      <c r="VBQ839" s="64"/>
      <c r="VBR839" s="64"/>
      <c r="VBS839" s="64"/>
      <c r="VBT839" s="64"/>
      <c r="VBU839" s="64"/>
      <c r="VBV839" s="64"/>
      <c r="VBW839" s="64"/>
      <c r="VBX839" s="64"/>
      <c r="VBY839" s="64"/>
      <c r="VBZ839" s="64"/>
      <c r="VCA839" s="64"/>
      <c r="VCB839" s="64"/>
      <c r="VCC839" s="64"/>
      <c r="VCD839" s="64"/>
      <c r="VCE839" s="64"/>
      <c r="VCF839" s="64"/>
      <c r="VCG839" s="64"/>
      <c r="VCH839" s="64"/>
      <c r="VCI839" s="64"/>
      <c r="VCJ839" s="64"/>
      <c r="VCK839" s="64"/>
      <c r="VCL839" s="64"/>
      <c r="VCM839" s="64"/>
      <c r="VCN839" s="64"/>
      <c r="VCO839" s="64"/>
      <c r="VCP839" s="64"/>
      <c r="VCQ839" s="64"/>
      <c r="VCR839" s="64"/>
      <c r="VCS839" s="64"/>
      <c r="VCT839" s="64"/>
      <c r="VCU839" s="64"/>
      <c r="VCV839" s="64"/>
      <c r="VCW839" s="64"/>
      <c r="VCX839" s="64"/>
      <c r="VCY839" s="64"/>
      <c r="VCZ839" s="64"/>
      <c r="VDA839" s="64"/>
      <c r="VDB839" s="64"/>
      <c r="VDC839" s="64"/>
      <c r="VDD839" s="64"/>
      <c r="VDE839" s="64"/>
      <c r="VDF839" s="64"/>
      <c r="VDG839" s="64"/>
      <c r="VDH839" s="64"/>
      <c r="VDI839" s="64"/>
      <c r="VDJ839" s="64"/>
      <c r="VDK839" s="64"/>
      <c r="VDL839" s="64"/>
      <c r="VDM839" s="64"/>
      <c r="VDN839" s="64"/>
      <c r="VDO839" s="64"/>
      <c r="VDP839" s="64"/>
      <c r="VDQ839" s="64"/>
      <c r="VDR839" s="64"/>
      <c r="VDS839" s="64"/>
      <c r="VDT839" s="64"/>
      <c r="VDU839" s="64"/>
      <c r="VDV839" s="64"/>
      <c r="VDW839" s="64"/>
      <c r="VDX839" s="64"/>
      <c r="VDY839" s="64"/>
      <c r="VDZ839" s="64"/>
      <c r="VEA839" s="64"/>
      <c r="VEB839" s="64"/>
      <c r="VEC839" s="64"/>
      <c r="VED839" s="64"/>
      <c r="VEE839" s="64"/>
      <c r="VEF839" s="64"/>
      <c r="VEG839" s="64"/>
      <c r="VEH839" s="64"/>
      <c r="VEI839" s="64"/>
      <c r="VEJ839" s="64"/>
      <c r="VEK839" s="64"/>
      <c r="VEL839" s="64"/>
      <c r="VEM839" s="64"/>
      <c r="VEN839" s="64"/>
      <c r="VEO839" s="64"/>
      <c r="VEP839" s="64"/>
      <c r="VEQ839" s="64"/>
      <c r="VER839" s="64"/>
      <c r="VES839" s="64"/>
      <c r="VET839" s="64"/>
      <c r="VEU839" s="64"/>
      <c r="VEV839" s="64"/>
      <c r="VEW839" s="64"/>
      <c r="VEX839" s="64"/>
      <c r="VEY839" s="64"/>
      <c r="VEZ839" s="64"/>
      <c r="VFA839" s="64"/>
      <c r="VFB839" s="64"/>
      <c r="VFC839" s="64"/>
      <c r="VFD839" s="64"/>
      <c r="VFE839" s="64"/>
      <c r="VFF839" s="64"/>
      <c r="VFG839" s="64"/>
      <c r="VFH839" s="64"/>
      <c r="VFI839" s="64"/>
      <c r="VFJ839" s="64"/>
      <c r="VFK839" s="64"/>
      <c r="VFL839" s="64"/>
      <c r="VFM839" s="64"/>
      <c r="VFN839" s="64"/>
      <c r="VFO839" s="64"/>
      <c r="VFP839" s="64"/>
      <c r="VFQ839" s="64"/>
      <c r="VFR839" s="64"/>
      <c r="VFS839" s="64"/>
      <c r="VFT839" s="64"/>
      <c r="VFU839" s="64"/>
      <c r="VFV839" s="64"/>
      <c r="VFW839" s="64"/>
      <c r="VFX839" s="64"/>
      <c r="VFY839" s="64"/>
      <c r="VFZ839" s="64"/>
      <c r="VGA839" s="64"/>
      <c r="VGB839" s="64"/>
      <c r="VGC839" s="64"/>
      <c r="VGD839" s="64"/>
      <c r="VGE839" s="64"/>
      <c r="VGF839" s="64"/>
      <c r="VGG839" s="64"/>
      <c r="VGH839" s="64"/>
      <c r="VGI839" s="64"/>
      <c r="VGJ839" s="64"/>
      <c r="VGK839" s="64"/>
      <c r="VGL839" s="64"/>
      <c r="VGM839" s="64"/>
      <c r="VGN839" s="64"/>
      <c r="VGO839" s="64"/>
      <c r="VGP839" s="64"/>
      <c r="VGQ839" s="64"/>
      <c r="VGR839" s="64"/>
      <c r="VGS839" s="64"/>
      <c r="VGT839" s="64"/>
      <c r="VGU839" s="64"/>
      <c r="VGV839" s="64"/>
      <c r="VGW839" s="64"/>
      <c r="VGX839" s="64"/>
      <c r="VGY839" s="64"/>
      <c r="VGZ839" s="64"/>
      <c r="VHA839" s="64"/>
      <c r="VHB839" s="64"/>
      <c r="VHC839" s="64"/>
      <c r="VHD839" s="64"/>
      <c r="VHE839" s="64"/>
      <c r="VHF839" s="64"/>
      <c r="VHG839" s="64"/>
      <c r="VHH839" s="64"/>
      <c r="VHI839" s="64"/>
      <c r="VHJ839" s="64"/>
      <c r="VHK839" s="64"/>
      <c r="VHL839" s="64"/>
      <c r="VHM839" s="64"/>
      <c r="VHN839" s="64"/>
      <c r="VHO839" s="64"/>
      <c r="VHP839" s="64"/>
      <c r="VHQ839" s="64"/>
      <c r="VHR839" s="64"/>
      <c r="VHS839" s="64"/>
      <c r="VHT839" s="64"/>
      <c r="VHU839" s="64"/>
      <c r="VHV839" s="64"/>
      <c r="VHW839" s="64"/>
      <c r="VHX839" s="64"/>
      <c r="VHZ839" s="64"/>
      <c r="VIB839" s="64"/>
      <c r="VIC839" s="64"/>
      <c r="VID839" s="64"/>
      <c r="VIE839" s="64"/>
      <c r="VIF839" s="64"/>
      <c r="VIG839" s="64"/>
      <c r="VIH839" s="64"/>
      <c r="VII839" s="64"/>
      <c r="VIN839" s="64"/>
      <c r="VIO839" s="64"/>
      <c r="VIP839" s="64"/>
      <c r="VIQ839" s="64"/>
      <c r="VIR839" s="64"/>
      <c r="VIS839" s="64"/>
      <c r="VIT839" s="64"/>
      <c r="VIU839" s="64"/>
      <c r="VIV839" s="64"/>
      <c r="VIW839" s="64"/>
      <c r="VIX839" s="64"/>
      <c r="VIY839" s="64"/>
      <c r="VIZ839" s="64"/>
      <c r="VJA839" s="64"/>
      <c r="VJB839" s="64"/>
      <c r="VJC839" s="64"/>
      <c r="VJD839" s="64"/>
      <c r="VJE839" s="64"/>
      <c r="VJF839" s="64"/>
      <c r="VJG839" s="64"/>
      <c r="VJH839" s="64"/>
      <c r="VJI839" s="64"/>
      <c r="VJJ839" s="64"/>
      <c r="VJK839" s="64"/>
      <c r="VJL839" s="64"/>
      <c r="VJM839" s="64"/>
      <c r="VJN839" s="64"/>
      <c r="VJO839" s="64"/>
      <c r="VJP839" s="64"/>
      <c r="VJQ839" s="64"/>
      <c r="VJR839" s="64"/>
      <c r="VJS839" s="64"/>
      <c r="VJT839" s="64"/>
      <c r="VJU839" s="64"/>
      <c r="VJV839" s="64"/>
      <c r="VJW839" s="64"/>
      <c r="VJX839" s="64"/>
      <c r="VJY839" s="64"/>
      <c r="VJZ839" s="64"/>
      <c r="VKA839" s="64"/>
      <c r="VKB839" s="64"/>
      <c r="VKC839" s="64"/>
      <c r="VKD839" s="64"/>
      <c r="VKE839" s="64"/>
      <c r="VKF839" s="64"/>
      <c r="VKG839" s="64"/>
      <c r="VKH839" s="64"/>
      <c r="VKI839" s="64"/>
      <c r="VKJ839" s="64"/>
      <c r="VKK839" s="64"/>
      <c r="VKL839" s="64"/>
      <c r="VKM839" s="64"/>
      <c r="VKN839" s="64"/>
      <c r="VKO839" s="64"/>
      <c r="VKP839" s="64"/>
      <c r="VKQ839" s="64"/>
      <c r="VKR839" s="64"/>
      <c r="VKS839" s="64"/>
      <c r="VKT839" s="64"/>
      <c r="VKU839" s="64"/>
      <c r="VKV839" s="64"/>
      <c r="VKW839" s="64"/>
      <c r="VKX839" s="64"/>
      <c r="VKY839" s="64"/>
      <c r="VKZ839" s="64"/>
      <c r="VLA839" s="64"/>
      <c r="VLB839" s="64"/>
      <c r="VLC839" s="64"/>
      <c r="VLD839" s="64"/>
      <c r="VLE839" s="64"/>
      <c r="VLF839" s="64"/>
      <c r="VLG839" s="64"/>
      <c r="VLH839" s="64"/>
      <c r="VLI839" s="64"/>
      <c r="VLJ839" s="64"/>
      <c r="VLK839" s="64"/>
      <c r="VLL839" s="64"/>
      <c r="VLM839" s="64"/>
      <c r="VLN839" s="64"/>
      <c r="VLO839" s="64"/>
      <c r="VLP839" s="64"/>
      <c r="VLQ839" s="64"/>
      <c r="VLR839" s="64"/>
      <c r="VLS839" s="64"/>
      <c r="VLT839" s="64"/>
      <c r="VLU839" s="64"/>
      <c r="VLV839" s="64"/>
      <c r="VLW839" s="64"/>
      <c r="VLX839" s="64"/>
      <c r="VLY839" s="64"/>
      <c r="VLZ839" s="64"/>
      <c r="VMA839" s="64"/>
      <c r="VMB839" s="64"/>
      <c r="VMC839" s="64"/>
      <c r="VMD839" s="64"/>
      <c r="VME839" s="64"/>
      <c r="VMF839" s="64"/>
      <c r="VMG839" s="64"/>
      <c r="VMH839" s="64"/>
      <c r="VMI839" s="64"/>
      <c r="VMJ839" s="64"/>
      <c r="VMK839" s="64"/>
      <c r="VML839" s="64"/>
      <c r="VMM839" s="64"/>
      <c r="VMN839" s="64"/>
      <c r="VMO839" s="64"/>
      <c r="VMP839" s="64"/>
      <c r="VMQ839" s="64"/>
      <c r="VMR839" s="64"/>
      <c r="VMS839" s="64"/>
      <c r="VMT839" s="64"/>
      <c r="VMU839" s="64"/>
      <c r="VMV839" s="64"/>
      <c r="VMW839" s="64"/>
      <c r="VMX839" s="64"/>
      <c r="VMY839" s="64"/>
      <c r="VMZ839" s="64"/>
      <c r="VNA839" s="64"/>
      <c r="VNB839" s="64"/>
      <c r="VNC839" s="64"/>
      <c r="VND839" s="64"/>
      <c r="VNE839" s="64"/>
      <c r="VNF839" s="64"/>
      <c r="VNG839" s="64"/>
      <c r="VNH839" s="64"/>
      <c r="VNI839" s="64"/>
      <c r="VNJ839" s="64"/>
      <c r="VNK839" s="64"/>
      <c r="VNL839" s="64"/>
      <c r="VNM839" s="64"/>
      <c r="VNN839" s="64"/>
      <c r="VNO839" s="64"/>
      <c r="VNP839" s="64"/>
      <c r="VNQ839" s="64"/>
      <c r="VNR839" s="64"/>
      <c r="VNS839" s="64"/>
      <c r="VNT839" s="64"/>
      <c r="VNU839" s="64"/>
      <c r="VNV839" s="64"/>
      <c r="VNW839" s="64"/>
      <c r="VNX839" s="64"/>
      <c r="VNY839" s="64"/>
      <c r="VNZ839" s="64"/>
      <c r="VOA839" s="64"/>
      <c r="VOB839" s="64"/>
      <c r="VOC839" s="64"/>
      <c r="VOD839" s="64"/>
      <c r="VOE839" s="64"/>
      <c r="VOF839" s="64"/>
      <c r="VOG839" s="64"/>
      <c r="VOH839" s="64"/>
      <c r="VOI839" s="64"/>
      <c r="VOJ839" s="64"/>
      <c r="VOK839" s="64"/>
      <c r="VOL839" s="64"/>
      <c r="VOM839" s="64"/>
      <c r="VON839" s="64"/>
      <c r="VOO839" s="64"/>
      <c r="VOP839" s="64"/>
      <c r="VOQ839" s="64"/>
      <c r="VOR839" s="64"/>
      <c r="VOS839" s="64"/>
      <c r="VOT839" s="64"/>
      <c r="VOU839" s="64"/>
      <c r="VOV839" s="64"/>
      <c r="VOW839" s="64"/>
      <c r="VOX839" s="64"/>
      <c r="VOY839" s="64"/>
      <c r="VOZ839" s="64"/>
      <c r="VPA839" s="64"/>
      <c r="VPB839" s="64"/>
      <c r="VPC839" s="64"/>
      <c r="VPD839" s="64"/>
      <c r="VPE839" s="64"/>
      <c r="VPF839" s="64"/>
      <c r="VPG839" s="64"/>
      <c r="VPH839" s="64"/>
      <c r="VPI839" s="64"/>
      <c r="VPJ839" s="64"/>
      <c r="VPK839" s="64"/>
      <c r="VPL839" s="64"/>
      <c r="VPM839" s="64"/>
      <c r="VPN839" s="64"/>
      <c r="VPO839" s="64"/>
      <c r="VPP839" s="64"/>
      <c r="VPQ839" s="64"/>
      <c r="VPR839" s="64"/>
      <c r="VPS839" s="64"/>
      <c r="VPT839" s="64"/>
      <c r="VPU839" s="64"/>
      <c r="VPV839" s="64"/>
      <c r="VPW839" s="64"/>
      <c r="VPX839" s="64"/>
      <c r="VPY839" s="64"/>
      <c r="VPZ839" s="64"/>
      <c r="VQA839" s="64"/>
      <c r="VQB839" s="64"/>
      <c r="VQC839" s="64"/>
      <c r="VQD839" s="64"/>
      <c r="VQE839" s="64"/>
      <c r="VQF839" s="64"/>
      <c r="VQG839" s="64"/>
      <c r="VQH839" s="64"/>
      <c r="VQI839" s="64"/>
      <c r="VQJ839" s="64"/>
      <c r="VQK839" s="64"/>
      <c r="VQL839" s="64"/>
      <c r="VQM839" s="64"/>
      <c r="VQN839" s="64"/>
      <c r="VQO839" s="64"/>
      <c r="VQP839" s="64"/>
      <c r="VQQ839" s="64"/>
      <c r="VQR839" s="64"/>
      <c r="VQS839" s="64"/>
      <c r="VQT839" s="64"/>
      <c r="VQU839" s="64"/>
      <c r="VQV839" s="64"/>
      <c r="VQW839" s="64"/>
      <c r="VQX839" s="64"/>
      <c r="VQY839" s="64"/>
      <c r="VQZ839" s="64"/>
      <c r="VRA839" s="64"/>
      <c r="VRB839" s="64"/>
      <c r="VRC839" s="64"/>
      <c r="VRD839" s="64"/>
      <c r="VRE839" s="64"/>
      <c r="VRF839" s="64"/>
      <c r="VRG839" s="64"/>
      <c r="VRH839" s="64"/>
      <c r="VRI839" s="64"/>
      <c r="VRJ839" s="64"/>
      <c r="VRK839" s="64"/>
      <c r="VRL839" s="64"/>
      <c r="VRM839" s="64"/>
      <c r="VRN839" s="64"/>
      <c r="VRO839" s="64"/>
      <c r="VRP839" s="64"/>
      <c r="VRQ839" s="64"/>
      <c r="VRR839" s="64"/>
      <c r="VRS839" s="64"/>
      <c r="VRT839" s="64"/>
      <c r="VRV839" s="64"/>
      <c r="VRX839" s="64"/>
      <c r="VRY839" s="64"/>
      <c r="VRZ839" s="64"/>
      <c r="VSA839" s="64"/>
      <c r="VSB839" s="64"/>
      <c r="VSC839" s="64"/>
      <c r="VSD839" s="64"/>
      <c r="VSE839" s="64"/>
      <c r="VSJ839" s="64"/>
      <c r="VSK839" s="64"/>
      <c r="VSL839" s="64"/>
      <c r="VSM839" s="64"/>
      <c r="VSN839" s="64"/>
      <c r="VSO839" s="64"/>
      <c r="VSP839" s="64"/>
      <c r="VSQ839" s="64"/>
      <c r="VSR839" s="64"/>
      <c r="VSS839" s="64"/>
      <c r="VST839" s="64"/>
      <c r="VSU839" s="64"/>
      <c r="VSV839" s="64"/>
      <c r="VSW839" s="64"/>
      <c r="VSX839" s="64"/>
      <c r="VSY839" s="64"/>
      <c r="VSZ839" s="64"/>
      <c r="VTA839" s="64"/>
      <c r="VTB839" s="64"/>
      <c r="VTC839" s="64"/>
      <c r="VTD839" s="64"/>
      <c r="VTE839" s="64"/>
      <c r="VTF839" s="64"/>
      <c r="VTG839" s="64"/>
      <c r="VTH839" s="64"/>
      <c r="VTI839" s="64"/>
      <c r="VTJ839" s="64"/>
      <c r="VTK839" s="64"/>
      <c r="VTL839" s="64"/>
      <c r="VTM839" s="64"/>
      <c r="VTN839" s="64"/>
      <c r="VTO839" s="64"/>
      <c r="VTP839" s="64"/>
      <c r="VTQ839" s="64"/>
      <c r="VTR839" s="64"/>
      <c r="VTS839" s="64"/>
      <c r="VTT839" s="64"/>
      <c r="VTU839" s="64"/>
      <c r="VTV839" s="64"/>
      <c r="VTW839" s="64"/>
      <c r="VTX839" s="64"/>
      <c r="VTY839" s="64"/>
      <c r="VTZ839" s="64"/>
      <c r="VUA839" s="64"/>
      <c r="VUB839" s="64"/>
      <c r="VUC839" s="64"/>
      <c r="VUD839" s="64"/>
      <c r="VUE839" s="64"/>
      <c r="VUF839" s="64"/>
      <c r="VUG839" s="64"/>
      <c r="VUH839" s="64"/>
      <c r="VUI839" s="64"/>
      <c r="VUJ839" s="64"/>
      <c r="VUK839" s="64"/>
      <c r="VUL839" s="64"/>
      <c r="VUM839" s="64"/>
      <c r="VUN839" s="64"/>
      <c r="VUO839" s="64"/>
      <c r="VUP839" s="64"/>
      <c r="VUQ839" s="64"/>
      <c r="VUR839" s="64"/>
      <c r="VUS839" s="64"/>
      <c r="VUT839" s="64"/>
      <c r="VUU839" s="64"/>
      <c r="VUV839" s="64"/>
      <c r="VUW839" s="64"/>
      <c r="VUX839" s="64"/>
      <c r="VUY839" s="64"/>
      <c r="VUZ839" s="64"/>
      <c r="VVA839" s="64"/>
      <c r="VVB839" s="64"/>
      <c r="VVC839" s="64"/>
      <c r="VVD839" s="64"/>
      <c r="VVE839" s="64"/>
      <c r="VVF839" s="64"/>
      <c r="VVG839" s="64"/>
      <c r="VVH839" s="64"/>
      <c r="VVI839" s="64"/>
      <c r="VVJ839" s="64"/>
      <c r="VVK839" s="64"/>
      <c r="VVL839" s="64"/>
      <c r="VVM839" s="64"/>
      <c r="VVN839" s="64"/>
      <c r="VVO839" s="64"/>
      <c r="VVP839" s="64"/>
      <c r="VVQ839" s="64"/>
      <c r="VVR839" s="64"/>
      <c r="VVS839" s="64"/>
      <c r="VVT839" s="64"/>
      <c r="VVU839" s="64"/>
      <c r="VVV839" s="64"/>
      <c r="VVW839" s="64"/>
      <c r="VVX839" s="64"/>
      <c r="VVY839" s="64"/>
      <c r="VVZ839" s="64"/>
      <c r="VWA839" s="64"/>
      <c r="VWB839" s="64"/>
      <c r="VWC839" s="64"/>
      <c r="VWD839" s="64"/>
      <c r="VWE839" s="64"/>
      <c r="VWF839" s="64"/>
      <c r="VWG839" s="64"/>
      <c r="VWH839" s="64"/>
      <c r="VWI839" s="64"/>
      <c r="VWJ839" s="64"/>
      <c r="VWK839" s="64"/>
      <c r="VWL839" s="64"/>
      <c r="VWM839" s="64"/>
      <c r="VWN839" s="64"/>
      <c r="VWO839" s="64"/>
      <c r="VWP839" s="64"/>
      <c r="VWQ839" s="64"/>
      <c r="VWR839" s="64"/>
      <c r="VWS839" s="64"/>
      <c r="VWT839" s="64"/>
      <c r="VWU839" s="64"/>
      <c r="VWV839" s="64"/>
      <c r="VWW839" s="64"/>
      <c r="VWX839" s="64"/>
      <c r="VWY839" s="64"/>
      <c r="VWZ839" s="64"/>
      <c r="VXA839" s="64"/>
      <c r="VXB839" s="64"/>
      <c r="VXC839" s="64"/>
      <c r="VXD839" s="64"/>
      <c r="VXE839" s="64"/>
      <c r="VXF839" s="64"/>
      <c r="VXG839" s="64"/>
      <c r="VXH839" s="64"/>
      <c r="VXI839" s="64"/>
      <c r="VXJ839" s="64"/>
      <c r="VXK839" s="64"/>
      <c r="VXL839" s="64"/>
      <c r="VXM839" s="64"/>
      <c r="VXN839" s="64"/>
      <c r="VXO839" s="64"/>
      <c r="VXP839" s="64"/>
      <c r="VXQ839" s="64"/>
      <c r="VXR839" s="64"/>
      <c r="VXS839" s="64"/>
      <c r="VXT839" s="64"/>
      <c r="VXU839" s="64"/>
      <c r="VXV839" s="64"/>
      <c r="VXW839" s="64"/>
      <c r="VXX839" s="64"/>
      <c r="VXY839" s="64"/>
      <c r="VXZ839" s="64"/>
      <c r="VYA839" s="64"/>
      <c r="VYB839" s="64"/>
      <c r="VYC839" s="64"/>
      <c r="VYD839" s="64"/>
      <c r="VYE839" s="64"/>
      <c r="VYF839" s="64"/>
      <c r="VYG839" s="64"/>
      <c r="VYH839" s="64"/>
      <c r="VYI839" s="64"/>
      <c r="VYJ839" s="64"/>
      <c r="VYK839" s="64"/>
      <c r="VYL839" s="64"/>
      <c r="VYM839" s="64"/>
      <c r="VYN839" s="64"/>
      <c r="VYO839" s="64"/>
      <c r="VYP839" s="64"/>
      <c r="VYQ839" s="64"/>
      <c r="VYR839" s="64"/>
      <c r="VYS839" s="64"/>
      <c r="VYT839" s="64"/>
      <c r="VYU839" s="64"/>
      <c r="VYV839" s="64"/>
      <c r="VYW839" s="64"/>
      <c r="VYX839" s="64"/>
      <c r="VYY839" s="64"/>
      <c r="VYZ839" s="64"/>
      <c r="VZA839" s="64"/>
      <c r="VZB839" s="64"/>
      <c r="VZC839" s="64"/>
      <c r="VZD839" s="64"/>
      <c r="VZE839" s="64"/>
      <c r="VZF839" s="64"/>
      <c r="VZG839" s="64"/>
      <c r="VZH839" s="64"/>
      <c r="VZI839" s="64"/>
      <c r="VZJ839" s="64"/>
      <c r="VZK839" s="64"/>
      <c r="VZL839" s="64"/>
      <c r="VZM839" s="64"/>
      <c r="VZN839" s="64"/>
      <c r="VZO839" s="64"/>
      <c r="VZP839" s="64"/>
      <c r="VZQ839" s="64"/>
      <c r="VZR839" s="64"/>
      <c r="VZS839" s="64"/>
      <c r="VZT839" s="64"/>
      <c r="VZU839" s="64"/>
      <c r="VZV839" s="64"/>
      <c r="VZW839" s="64"/>
      <c r="VZX839" s="64"/>
      <c r="VZY839" s="64"/>
      <c r="VZZ839" s="64"/>
      <c r="WAA839" s="64"/>
      <c r="WAB839" s="64"/>
      <c r="WAC839" s="64"/>
      <c r="WAD839" s="64"/>
      <c r="WAE839" s="64"/>
      <c r="WAF839" s="64"/>
      <c r="WAG839" s="64"/>
      <c r="WAH839" s="64"/>
      <c r="WAI839" s="64"/>
      <c r="WAJ839" s="64"/>
      <c r="WAK839" s="64"/>
      <c r="WAL839" s="64"/>
      <c r="WAM839" s="64"/>
      <c r="WAN839" s="64"/>
      <c r="WAO839" s="64"/>
      <c r="WAP839" s="64"/>
      <c r="WAQ839" s="64"/>
      <c r="WAR839" s="64"/>
      <c r="WAS839" s="64"/>
      <c r="WAT839" s="64"/>
      <c r="WAU839" s="64"/>
      <c r="WAV839" s="64"/>
      <c r="WAW839" s="64"/>
      <c r="WAX839" s="64"/>
      <c r="WAY839" s="64"/>
      <c r="WAZ839" s="64"/>
      <c r="WBA839" s="64"/>
      <c r="WBB839" s="64"/>
      <c r="WBC839" s="64"/>
      <c r="WBD839" s="64"/>
      <c r="WBE839" s="64"/>
      <c r="WBF839" s="64"/>
      <c r="WBG839" s="64"/>
      <c r="WBH839" s="64"/>
      <c r="WBI839" s="64"/>
      <c r="WBJ839" s="64"/>
      <c r="WBK839" s="64"/>
      <c r="WBL839" s="64"/>
      <c r="WBM839" s="64"/>
      <c r="WBN839" s="64"/>
      <c r="WBO839" s="64"/>
      <c r="WBP839" s="64"/>
      <c r="WBR839" s="64"/>
      <c r="WBT839" s="64"/>
      <c r="WBU839" s="64"/>
      <c r="WBV839" s="64"/>
      <c r="WBW839" s="64"/>
      <c r="WBX839" s="64"/>
      <c r="WBY839" s="64"/>
      <c r="WBZ839" s="64"/>
      <c r="WCA839" s="64"/>
      <c r="WCF839" s="64"/>
      <c r="WCG839" s="64"/>
      <c r="WCH839" s="64"/>
      <c r="WCI839" s="64"/>
      <c r="WCJ839" s="64"/>
      <c r="WCK839" s="64"/>
      <c r="WCL839" s="64"/>
      <c r="WCM839" s="64"/>
      <c r="WCN839" s="64"/>
      <c r="WCO839" s="64"/>
      <c r="WCP839" s="64"/>
      <c r="WCQ839" s="64"/>
      <c r="WCR839" s="64"/>
      <c r="WCS839" s="64"/>
      <c r="WCT839" s="64"/>
      <c r="WCU839" s="64"/>
      <c r="WCV839" s="64"/>
      <c r="WCW839" s="64"/>
      <c r="WCX839" s="64"/>
      <c r="WCY839" s="64"/>
      <c r="WCZ839" s="64"/>
      <c r="WDA839" s="64"/>
      <c r="WDB839" s="64"/>
      <c r="WDC839" s="64"/>
      <c r="WDD839" s="64"/>
      <c r="WDE839" s="64"/>
      <c r="WDF839" s="64"/>
      <c r="WDG839" s="64"/>
      <c r="WDH839" s="64"/>
      <c r="WDI839" s="64"/>
      <c r="WDJ839" s="64"/>
      <c r="WDK839" s="64"/>
      <c r="WDL839" s="64"/>
      <c r="WDM839" s="64"/>
      <c r="WDN839" s="64"/>
      <c r="WDO839" s="64"/>
      <c r="WDP839" s="64"/>
      <c r="WDQ839" s="64"/>
      <c r="WDR839" s="64"/>
      <c r="WDS839" s="64"/>
      <c r="WDT839" s="64"/>
      <c r="WDU839" s="64"/>
      <c r="WDV839" s="64"/>
      <c r="WDW839" s="64"/>
      <c r="WDX839" s="64"/>
      <c r="WDY839" s="64"/>
      <c r="WDZ839" s="64"/>
      <c r="WEA839" s="64"/>
      <c r="WEB839" s="64"/>
      <c r="WEC839" s="64"/>
      <c r="WED839" s="64"/>
      <c r="WEE839" s="64"/>
      <c r="WEF839" s="64"/>
      <c r="WEG839" s="64"/>
      <c r="WEH839" s="64"/>
      <c r="WEI839" s="64"/>
      <c r="WEJ839" s="64"/>
      <c r="WEK839" s="64"/>
      <c r="WEL839" s="64"/>
      <c r="WEM839" s="64"/>
      <c r="WEN839" s="64"/>
      <c r="WEO839" s="64"/>
      <c r="WEP839" s="64"/>
      <c r="WEQ839" s="64"/>
      <c r="WER839" s="64"/>
      <c r="WES839" s="64"/>
      <c r="WET839" s="64"/>
      <c r="WEU839" s="64"/>
      <c r="WEV839" s="64"/>
      <c r="WEW839" s="64"/>
      <c r="WEX839" s="64"/>
      <c r="WEY839" s="64"/>
      <c r="WEZ839" s="64"/>
      <c r="WFA839" s="64"/>
      <c r="WFB839" s="64"/>
      <c r="WFC839" s="64"/>
      <c r="WFD839" s="64"/>
      <c r="WFE839" s="64"/>
      <c r="WFF839" s="64"/>
      <c r="WFG839" s="64"/>
      <c r="WFH839" s="64"/>
      <c r="WFI839" s="64"/>
      <c r="WFJ839" s="64"/>
      <c r="WFK839" s="64"/>
      <c r="WFL839" s="64"/>
      <c r="WFM839" s="64"/>
      <c r="WFN839" s="64"/>
      <c r="WFO839" s="64"/>
      <c r="WFP839" s="64"/>
      <c r="WFQ839" s="64"/>
      <c r="WFR839" s="64"/>
      <c r="WFS839" s="64"/>
      <c r="WFT839" s="64"/>
      <c r="WFU839" s="64"/>
      <c r="WFV839" s="64"/>
      <c r="WFW839" s="64"/>
      <c r="WFX839" s="64"/>
      <c r="WFY839" s="64"/>
      <c r="WFZ839" s="64"/>
      <c r="WGA839" s="64"/>
      <c r="WGB839" s="64"/>
      <c r="WGC839" s="64"/>
      <c r="WGD839" s="64"/>
      <c r="WGE839" s="64"/>
      <c r="WGF839" s="64"/>
      <c r="WGG839" s="64"/>
      <c r="WGH839" s="64"/>
      <c r="WGI839" s="64"/>
      <c r="WGJ839" s="64"/>
      <c r="WGK839" s="64"/>
      <c r="WGL839" s="64"/>
      <c r="WGM839" s="64"/>
      <c r="WGN839" s="64"/>
      <c r="WGO839" s="64"/>
      <c r="WGP839" s="64"/>
      <c r="WGQ839" s="64"/>
      <c r="WGR839" s="64"/>
      <c r="WGS839" s="64"/>
      <c r="WGT839" s="64"/>
      <c r="WGU839" s="64"/>
      <c r="WGV839" s="64"/>
      <c r="WGW839" s="64"/>
      <c r="WGX839" s="64"/>
      <c r="WGY839" s="64"/>
      <c r="WGZ839" s="64"/>
      <c r="WHA839" s="64"/>
      <c r="WHB839" s="64"/>
      <c r="WHC839" s="64"/>
      <c r="WHD839" s="64"/>
      <c r="WHE839" s="64"/>
      <c r="WHF839" s="64"/>
      <c r="WHG839" s="64"/>
      <c r="WHH839" s="64"/>
      <c r="WHI839" s="64"/>
      <c r="WHJ839" s="64"/>
      <c r="WHK839" s="64"/>
      <c r="WHL839" s="64"/>
      <c r="WHM839" s="64"/>
      <c r="WHN839" s="64"/>
      <c r="WHO839" s="64"/>
      <c r="WHP839" s="64"/>
      <c r="WHQ839" s="64"/>
      <c r="WHR839" s="64"/>
      <c r="WHS839" s="64"/>
      <c r="WHT839" s="64"/>
      <c r="WHU839" s="64"/>
      <c r="WHV839" s="64"/>
      <c r="WHW839" s="64"/>
      <c r="WHX839" s="64"/>
      <c r="WHY839" s="64"/>
      <c r="WHZ839" s="64"/>
      <c r="WIA839" s="64"/>
      <c r="WIB839" s="64"/>
      <c r="WIC839" s="64"/>
      <c r="WID839" s="64"/>
      <c r="WIE839" s="64"/>
      <c r="WIF839" s="64"/>
      <c r="WIG839" s="64"/>
      <c r="WIH839" s="64"/>
      <c r="WII839" s="64"/>
      <c r="WIJ839" s="64"/>
      <c r="WIK839" s="64"/>
      <c r="WIL839" s="64"/>
      <c r="WIM839" s="64"/>
      <c r="WIN839" s="64"/>
      <c r="WIO839" s="64"/>
      <c r="WIP839" s="64"/>
      <c r="WIQ839" s="64"/>
      <c r="WIR839" s="64"/>
      <c r="WIS839" s="64"/>
      <c r="WIT839" s="64"/>
      <c r="WIU839" s="64"/>
      <c r="WIV839" s="64"/>
      <c r="WIW839" s="64"/>
      <c r="WIX839" s="64"/>
      <c r="WIY839" s="64"/>
      <c r="WIZ839" s="64"/>
      <c r="WJA839" s="64"/>
      <c r="WJB839" s="64"/>
      <c r="WJC839" s="64"/>
      <c r="WJD839" s="64"/>
      <c r="WJE839" s="64"/>
      <c r="WJF839" s="64"/>
      <c r="WJG839" s="64"/>
      <c r="WJH839" s="64"/>
      <c r="WJI839" s="64"/>
      <c r="WJJ839" s="64"/>
      <c r="WJK839" s="64"/>
      <c r="WJL839" s="64"/>
      <c r="WJM839" s="64"/>
      <c r="WJN839" s="64"/>
      <c r="WJO839" s="64"/>
      <c r="WJP839" s="64"/>
      <c r="WJQ839" s="64"/>
      <c r="WJR839" s="64"/>
      <c r="WJS839" s="64"/>
      <c r="WJT839" s="64"/>
      <c r="WJU839" s="64"/>
      <c r="WJV839" s="64"/>
      <c r="WJW839" s="64"/>
      <c r="WJX839" s="64"/>
      <c r="WJY839" s="64"/>
      <c r="WJZ839" s="64"/>
      <c r="WKA839" s="64"/>
      <c r="WKB839" s="64"/>
      <c r="WKC839" s="64"/>
      <c r="WKD839" s="64"/>
      <c r="WKE839" s="64"/>
      <c r="WKF839" s="64"/>
      <c r="WKG839" s="64"/>
      <c r="WKH839" s="64"/>
      <c r="WKI839" s="64"/>
      <c r="WKJ839" s="64"/>
      <c r="WKK839" s="64"/>
      <c r="WKL839" s="64"/>
      <c r="WKM839" s="64"/>
      <c r="WKN839" s="64"/>
      <c r="WKO839" s="64"/>
      <c r="WKP839" s="64"/>
      <c r="WKQ839" s="64"/>
      <c r="WKR839" s="64"/>
      <c r="WKS839" s="64"/>
      <c r="WKT839" s="64"/>
      <c r="WKU839" s="64"/>
      <c r="WKV839" s="64"/>
      <c r="WKW839" s="64"/>
      <c r="WKX839" s="64"/>
      <c r="WKY839" s="64"/>
      <c r="WKZ839" s="64"/>
      <c r="WLA839" s="64"/>
      <c r="WLB839" s="64"/>
      <c r="WLC839" s="64"/>
      <c r="WLD839" s="64"/>
      <c r="WLE839" s="64"/>
      <c r="WLF839" s="64"/>
      <c r="WLG839" s="64"/>
      <c r="WLH839" s="64"/>
      <c r="WLI839" s="64"/>
      <c r="WLJ839" s="64"/>
      <c r="WLK839" s="64"/>
      <c r="WLL839" s="64"/>
      <c r="WLN839" s="64"/>
      <c r="WLP839" s="64"/>
      <c r="WLQ839" s="64"/>
      <c r="WLR839" s="64"/>
      <c r="WLS839" s="64"/>
      <c r="WLT839" s="64"/>
      <c r="WLU839" s="64"/>
      <c r="WLV839" s="64"/>
      <c r="WLW839" s="64"/>
      <c r="WMB839" s="64"/>
      <c r="WMC839" s="64"/>
      <c r="WMD839" s="64"/>
      <c r="WME839" s="64"/>
      <c r="WMF839" s="64"/>
      <c r="WMG839" s="64"/>
      <c r="WMH839" s="64"/>
      <c r="WMI839" s="64"/>
      <c r="WMJ839" s="64"/>
      <c r="WMK839" s="64"/>
      <c r="WML839" s="64"/>
      <c r="WMM839" s="64"/>
      <c r="WMN839" s="64"/>
      <c r="WMO839" s="64"/>
      <c r="WMP839" s="64"/>
      <c r="WMQ839" s="64"/>
      <c r="WMR839" s="64"/>
      <c r="WMS839" s="64"/>
      <c r="WMT839" s="64"/>
      <c r="WMU839" s="64"/>
      <c r="WMV839" s="64"/>
      <c r="WMW839" s="64"/>
      <c r="WMX839" s="64"/>
      <c r="WMY839" s="64"/>
      <c r="WMZ839" s="64"/>
      <c r="WNA839" s="64"/>
      <c r="WNB839" s="64"/>
      <c r="WNC839" s="64"/>
      <c r="WND839" s="64"/>
      <c r="WNE839" s="64"/>
      <c r="WNF839" s="64"/>
      <c r="WNG839" s="64"/>
      <c r="WNH839" s="64"/>
      <c r="WNI839" s="64"/>
      <c r="WNJ839" s="64"/>
      <c r="WNK839" s="64"/>
      <c r="WNL839" s="64"/>
      <c r="WNM839" s="64"/>
      <c r="WNN839" s="64"/>
      <c r="WNO839" s="64"/>
      <c r="WNP839" s="64"/>
      <c r="WNQ839" s="64"/>
      <c r="WNR839" s="64"/>
      <c r="WNS839" s="64"/>
      <c r="WNT839" s="64"/>
      <c r="WNU839" s="64"/>
      <c r="WNV839" s="64"/>
      <c r="WNW839" s="64"/>
      <c r="WNX839" s="64"/>
      <c r="WNY839" s="64"/>
      <c r="WNZ839" s="64"/>
      <c r="WOA839" s="64"/>
      <c r="WOB839" s="64"/>
      <c r="WOC839" s="64"/>
      <c r="WOD839" s="64"/>
      <c r="WOE839" s="64"/>
      <c r="WOF839" s="64"/>
      <c r="WOG839" s="64"/>
      <c r="WOH839" s="64"/>
      <c r="WOI839" s="64"/>
      <c r="WOJ839" s="64"/>
      <c r="WOK839" s="64"/>
      <c r="WOL839" s="64"/>
      <c r="WOM839" s="64"/>
      <c r="WON839" s="64"/>
      <c r="WOO839" s="64"/>
      <c r="WOP839" s="64"/>
      <c r="WOQ839" s="64"/>
      <c r="WOR839" s="64"/>
      <c r="WOS839" s="64"/>
      <c r="WOT839" s="64"/>
      <c r="WOU839" s="64"/>
      <c r="WOV839" s="64"/>
      <c r="WOW839" s="64"/>
      <c r="WOX839" s="64"/>
      <c r="WOY839" s="64"/>
      <c r="WOZ839" s="64"/>
      <c r="WPA839" s="64"/>
      <c r="WPB839" s="64"/>
      <c r="WPC839" s="64"/>
      <c r="WPD839" s="64"/>
      <c r="WPE839" s="64"/>
      <c r="WPF839" s="64"/>
      <c r="WPG839" s="64"/>
      <c r="WPH839" s="64"/>
      <c r="WPI839" s="64"/>
      <c r="WPJ839" s="64"/>
      <c r="WPK839" s="64"/>
      <c r="WPL839" s="64"/>
      <c r="WPM839" s="64"/>
      <c r="WPN839" s="64"/>
      <c r="WPO839" s="64"/>
      <c r="WPP839" s="64"/>
      <c r="WPQ839" s="64"/>
      <c r="WPR839" s="64"/>
      <c r="WPS839" s="64"/>
      <c r="WPT839" s="64"/>
      <c r="WPU839" s="64"/>
      <c r="WPV839" s="64"/>
      <c r="WPW839" s="64"/>
      <c r="WPX839" s="64"/>
      <c r="WPY839" s="64"/>
      <c r="WPZ839" s="64"/>
      <c r="WQA839" s="64"/>
      <c r="WQB839" s="64"/>
      <c r="WQC839" s="64"/>
      <c r="WQD839" s="64"/>
      <c r="WQE839" s="64"/>
      <c r="WQF839" s="64"/>
      <c r="WQG839" s="64"/>
      <c r="WQH839" s="64"/>
      <c r="WQI839" s="64"/>
      <c r="WQJ839" s="64"/>
      <c r="WQK839" s="64"/>
      <c r="WQL839" s="64"/>
      <c r="WQM839" s="64"/>
      <c r="WQN839" s="64"/>
      <c r="WQO839" s="64"/>
      <c r="WQP839" s="64"/>
      <c r="WQQ839" s="64"/>
      <c r="WQR839" s="64"/>
      <c r="WQS839" s="64"/>
      <c r="WQT839" s="64"/>
      <c r="WQU839" s="64"/>
      <c r="WQV839" s="64"/>
      <c r="WQW839" s="64"/>
      <c r="WQX839" s="64"/>
      <c r="WQY839" s="64"/>
      <c r="WQZ839" s="64"/>
      <c r="WRA839" s="64"/>
      <c r="WRB839" s="64"/>
      <c r="WRC839" s="64"/>
      <c r="WRD839" s="64"/>
      <c r="WRE839" s="64"/>
      <c r="WRF839" s="64"/>
      <c r="WRG839" s="64"/>
      <c r="WRH839" s="64"/>
      <c r="WRI839" s="64"/>
      <c r="WRJ839" s="64"/>
      <c r="WRK839" s="64"/>
      <c r="WRL839" s="64"/>
      <c r="WRM839" s="64"/>
      <c r="WRN839" s="64"/>
      <c r="WRO839" s="64"/>
      <c r="WRP839" s="64"/>
      <c r="WRQ839" s="64"/>
      <c r="WRR839" s="64"/>
      <c r="WRS839" s="64"/>
      <c r="WRT839" s="64"/>
      <c r="WRU839" s="64"/>
      <c r="WRV839" s="64"/>
      <c r="WRW839" s="64"/>
      <c r="WRX839" s="64"/>
      <c r="WRY839" s="64"/>
      <c r="WRZ839" s="64"/>
      <c r="WSA839" s="64"/>
      <c r="WSB839" s="64"/>
      <c r="WSC839" s="64"/>
      <c r="WSD839" s="64"/>
      <c r="WSE839" s="64"/>
      <c r="WSF839" s="64"/>
      <c r="WSG839" s="64"/>
      <c r="WSH839" s="64"/>
      <c r="WSI839" s="64"/>
      <c r="WSJ839" s="64"/>
      <c r="WSK839" s="64"/>
      <c r="WSL839" s="64"/>
      <c r="WSM839" s="64"/>
      <c r="WSN839" s="64"/>
      <c r="WSO839" s="64"/>
      <c r="WSP839" s="64"/>
      <c r="WSQ839" s="64"/>
      <c r="WSR839" s="64"/>
      <c r="WSS839" s="64"/>
      <c r="WST839" s="64"/>
      <c r="WSU839" s="64"/>
      <c r="WSV839" s="64"/>
      <c r="WSW839" s="64"/>
      <c r="WSX839" s="64"/>
      <c r="WSY839" s="64"/>
      <c r="WSZ839" s="64"/>
      <c r="WTA839" s="64"/>
      <c r="WTB839" s="64"/>
      <c r="WTC839" s="64"/>
      <c r="WTD839" s="64"/>
      <c r="WTE839" s="64"/>
      <c r="WTF839" s="64"/>
      <c r="WTG839" s="64"/>
      <c r="WTH839" s="64"/>
      <c r="WTI839" s="64"/>
      <c r="WTJ839" s="64"/>
      <c r="WTK839" s="64"/>
      <c r="WTL839" s="64"/>
      <c r="WTM839" s="64"/>
      <c r="WTN839" s="64"/>
      <c r="WTO839" s="64"/>
      <c r="WTP839" s="64"/>
      <c r="WTQ839" s="64"/>
      <c r="WTR839" s="64"/>
      <c r="WTS839" s="64"/>
      <c r="WTT839" s="64"/>
      <c r="WTU839" s="64"/>
      <c r="WTV839" s="64"/>
      <c r="WTW839" s="64"/>
      <c r="WTX839" s="64"/>
      <c r="WTY839" s="64"/>
      <c r="WTZ839" s="64"/>
      <c r="WUA839" s="64"/>
      <c r="WUB839" s="64"/>
      <c r="WUC839" s="64"/>
      <c r="WUD839" s="64"/>
      <c r="WUE839" s="64"/>
      <c r="WUF839" s="64"/>
      <c r="WUG839" s="64"/>
      <c r="WUH839" s="64"/>
      <c r="WUI839" s="64"/>
      <c r="WUJ839" s="64"/>
      <c r="WUK839" s="64"/>
      <c r="WUL839" s="64"/>
      <c r="WUM839" s="64"/>
      <c r="WUN839" s="64"/>
      <c r="WUO839" s="64"/>
      <c r="WUP839" s="64"/>
      <c r="WUQ839" s="64"/>
      <c r="WUR839" s="64"/>
      <c r="WUS839" s="64"/>
      <c r="WUT839" s="64"/>
      <c r="WUU839" s="64"/>
      <c r="WUV839" s="64"/>
      <c r="WUW839" s="64"/>
      <c r="WUX839" s="64"/>
      <c r="WUY839" s="64"/>
      <c r="WUZ839" s="64"/>
      <c r="WVA839" s="64"/>
      <c r="WVB839" s="64"/>
      <c r="WVC839" s="64"/>
      <c r="WVD839" s="64"/>
      <c r="WVE839" s="64"/>
      <c r="WVF839" s="64"/>
      <c r="WVG839" s="64"/>
      <c r="WVH839" s="64"/>
      <c r="WVJ839" s="64"/>
      <c r="WVL839" s="64"/>
      <c r="WVM839" s="64"/>
      <c r="WVN839" s="64"/>
      <c r="WVO839" s="64"/>
      <c r="WVP839" s="64"/>
      <c r="WVQ839" s="64"/>
      <c r="WVR839" s="64"/>
      <c r="WVS839" s="64"/>
      <c r="WVX839" s="64"/>
      <c r="WVY839" s="64"/>
      <c r="WVZ839" s="64"/>
      <c r="WWA839" s="64"/>
      <c r="WWB839" s="64"/>
      <c r="WWC839" s="64"/>
      <c r="WWD839" s="64"/>
      <c r="WWE839" s="64"/>
      <c r="WWF839" s="64"/>
      <c r="WWG839" s="64"/>
      <c r="WWH839" s="64"/>
      <c r="WWI839" s="64"/>
      <c r="WWJ839" s="64"/>
      <c r="WWK839" s="64"/>
      <c r="WWL839" s="64"/>
      <c r="WWM839" s="64"/>
      <c r="WWN839" s="64"/>
      <c r="WWO839" s="64"/>
      <c r="WWP839" s="64"/>
      <c r="WWQ839" s="64"/>
      <c r="WWR839" s="64"/>
      <c r="WWS839" s="64"/>
      <c r="WWT839" s="64"/>
      <c r="WWU839" s="64"/>
      <c r="WWV839" s="64"/>
      <c r="WWW839" s="64"/>
      <c r="WWX839" s="64"/>
      <c r="WWY839" s="64"/>
      <c r="WWZ839" s="64"/>
      <c r="WXA839" s="64"/>
      <c r="WXB839" s="64"/>
      <c r="WXC839" s="64"/>
      <c r="WXD839" s="64"/>
      <c r="WXE839" s="64"/>
      <c r="WXF839" s="64"/>
      <c r="WXG839" s="64"/>
      <c r="WXH839" s="64"/>
      <c r="WXI839" s="64"/>
      <c r="WXJ839" s="64"/>
      <c r="WXK839" s="64"/>
      <c r="WXL839" s="64"/>
      <c r="WXM839" s="64"/>
      <c r="WXN839" s="64"/>
      <c r="WXO839" s="64"/>
      <c r="WXP839" s="64"/>
      <c r="WXQ839" s="64"/>
      <c r="WXR839" s="64"/>
      <c r="WXS839" s="64"/>
      <c r="WXT839" s="64"/>
      <c r="WXU839" s="64"/>
      <c r="WXV839" s="64"/>
      <c r="WXW839" s="64"/>
      <c r="WXX839" s="64"/>
      <c r="WXY839" s="64"/>
      <c r="WXZ839" s="64"/>
      <c r="WYA839" s="64"/>
      <c r="WYB839" s="64"/>
      <c r="WYC839" s="64"/>
      <c r="WYD839" s="64"/>
      <c r="WYE839" s="64"/>
      <c r="WYF839" s="64"/>
      <c r="WYG839" s="64"/>
      <c r="WYH839" s="64"/>
      <c r="WYI839" s="64"/>
      <c r="WYJ839" s="64"/>
      <c r="WYK839" s="64"/>
      <c r="WYL839" s="64"/>
      <c r="WYM839" s="64"/>
      <c r="WYN839" s="64"/>
      <c r="WYO839" s="64"/>
      <c r="WYP839" s="64"/>
      <c r="WYQ839" s="64"/>
      <c r="WYR839" s="64"/>
      <c r="WYS839" s="64"/>
      <c r="WYT839" s="64"/>
      <c r="WYU839" s="64"/>
      <c r="WYV839" s="64"/>
      <c r="WYW839" s="64"/>
      <c r="WYX839" s="64"/>
      <c r="WYY839" s="64"/>
      <c r="WYZ839" s="64"/>
      <c r="WZA839" s="64"/>
      <c r="WZB839" s="64"/>
      <c r="WZC839" s="64"/>
      <c r="WZD839" s="64"/>
      <c r="WZE839" s="64"/>
      <c r="WZF839" s="64"/>
      <c r="WZG839" s="64"/>
      <c r="WZH839" s="64"/>
      <c r="WZI839" s="64"/>
      <c r="WZJ839" s="64"/>
      <c r="WZK839" s="64"/>
      <c r="WZL839" s="64"/>
      <c r="WZM839" s="64"/>
      <c r="WZN839" s="64"/>
      <c r="WZO839" s="64"/>
      <c r="WZP839" s="64"/>
      <c r="WZQ839" s="64"/>
      <c r="WZR839" s="64"/>
      <c r="WZS839" s="64"/>
      <c r="WZT839" s="64"/>
      <c r="WZU839" s="64"/>
      <c r="WZV839" s="64"/>
      <c r="WZW839" s="64"/>
      <c r="WZX839" s="64"/>
      <c r="WZY839" s="64"/>
      <c r="WZZ839" s="64"/>
      <c r="XAA839" s="64"/>
      <c r="XAB839" s="64"/>
      <c r="XAC839" s="64"/>
      <c r="XAD839" s="64"/>
      <c r="XAE839" s="64"/>
      <c r="XAF839" s="64"/>
      <c r="XAG839" s="64"/>
      <c r="XAH839" s="64"/>
      <c r="XAI839" s="64"/>
      <c r="XAJ839" s="64"/>
      <c r="XAK839" s="64"/>
      <c r="XAL839" s="64"/>
      <c r="XAM839" s="64"/>
      <c r="XAN839" s="64"/>
      <c r="XAO839" s="64"/>
      <c r="XAP839" s="64"/>
      <c r="XAQ839" s="64"/>
      <c r="XAR839" s="64"/>
      <c r="XAS839" s="64"/>
      <c r="XAT839" s="64"/>
      <c r="XAU839" s="64"/>
      <c r="XAV839" s="64"/>
      <c r="XAW839" s="64"/>
      <c r="XAX839" s="64"/>
      <c r="XAY839" s="64"/>
      <c r="XAZ839" s="64"/>
      <c r="XBA839" s="64"/>
      <c r="XBB839" s="64"/>
      <c r="XBC839" s="64"/>
      <c r="XBD839" s="64"/>
      <c r="XBE839" s="64"/>
      <c r="XBF839" s="64"/>
      <c r="XBG839" s="64"/>
      <c r="XBH839" s="64"/>
      <c r="XBI839" s="64"/>
      <c r="XBJ839" s="64"/>
      <c r="XBK839" s="64"/>
      <c r="XBL839" s="64"/>
      <c r="XBM839" s="64"/>
      <c r="XBN839" s="64"/>
      <c r="XBO839" s="64"/>
      <c r="XBP839" s="64"/>
      <c r="XBQ839" s="64"/>
      <c r="XBR839" s="64"/>
      <c r="XBS839" s="64"/>
      <c r="XBT839" s="64"/>
      <c r="XBU839" s="64"/>
      <c r="XBV839" s="64"/>
      <c r="XBW839" s="64"/>
      <c r="XBX839" s="64"/>
      <c r="XBY839" s="64"/>
      <c r="XBZ839" s="64"/>
      <c r="XCA839" s="64"/>
      <c r="XCB839" s="64"/>
      <c r="XCC839" s="64"/>
      <c r="XCD839" s="64"/>
      <c r="XCE839" s="64"/>
      <c r="XCF839" s="64"/>
      <c r="XCG839" s="64"/>
      <c r="XCH839" s="64"/>
      <c r="XCI839" s="64"/>
      <c r="XCJ839" s="64"/>
      <c r="XCK839" s="64"/>
      <c r="XCL839" s="64"/>
      <c r="XCM839" s="64"/>
      <c r="XCN839" s="64"/>
      <c r="XCO839" s="64"/>
      <c r="XCP839" s="64"/>
      <c r="XCQ839" s="64"/>
      <c r="XCR839" s="64"/>
      <c r="XCS839" s="64"/>
      <c r="XCT839" s="64"/>
      <c r="XCU839" s="64"/>
      <c r="XCV839" s="64"/>
      <c r="XCW839" s="64"/>
      <c r="XCX839" s="64"/>
      <c r="XCY839" s="64"/>
      <c r="XCZ839" s="64"/>
      <c r="XDA839" s="64"/>
      <c r="XDB839" s="64"/>
      <c r="XDC839" s="64"/>
      <c r="XDD839" s="64"/>
      <c r="XDE839" s="64"/>
      <c r="XDF839" s="64"/>
      <c r="XDG839" s="64"/>
      <c r="XDH839" s="64"/>
      <c r="XDI839" s="64"/>
      <c r="XDJ839" s="64"/>
      <c r="XDK839" s="64"/>
      <c r="XDL839" s="64"/>
      <c r="XDM839" s="64"/>
      <c r="XDN839" s="64"/>
      <c r="XDO839" s="64"/>
      <c r="XDP839" s="64"/>
      <c r="XDQ839" s="64"/>
      <c r="XDR839" s="64"/>
      <c r="XDS839" s="64"/>
      <c r="XDT839" s="64"/>
      <c r="XDU839" s="64"/>
      <c r="XDV839" s="64"/>
      <c r="XDW839" s="64"/>
      <c r="XDX839" s="64"/>
      <c r="XDY839" s="64"/>
      <c r="XDZ839" s="64"/>
      <c r="XEA839" s="64"/>
      <c r="XEB839" s="64"/>
      <c r="XEC839" s="64"/>
      <c r="XED839" s="64"/>
      <c r="XEE839" s="64"/>
      <c r="XEF839" s="64"/>
      <c r="XEG839" s="64"/>
      <c r="XEH839" s="64"/>
      <c r="XEI839" s="64"/>
      <c r="XEJ839" s="64"/>
      <c r="XEK839" s="64"/>
      <c r="XEL839" s="64"/>
      <c r="XEM839" s="64"/>
      <c r="XEN839" s="64"/>
      <c r="XEO839" s="64"/>
      <c r="XEP839" s="64"/>
      <c r="XEQ839" s="64"/>
      <c r="XER839" s="64"/>
      <c r="XES839" s="64"/>
      <c r="XET839" s="64"/>
      <c r="XEU839" s="64"/>
      <c r="XEV839" s="64"/>
      <c r="XEW839" s="64"/>
      <c r="XEX839" s="64"/>
      <c r="XEY839" s="64"/>
      <c r="XEZ839" s="64"/>
      <c r="XFA839" s="64"/>
      <c r="XFB839" s="64"/>
      <c r="XFC839" s="64"/>
      <c r="XFD839" s="64"/>
    </row>
    <row r="840" s="2" customFormat="1" ht="16.5" customHeight="1" spans="1:20">
      <c r="A840" s="45" t="s">
        <v>303</v>
      </c>
      <c r="B840" s="46">
        <v>680</v>
      </c>
      <c r="C840" s="46"/>
      <c r="D840" s="46"/>
      <c r="E840" s="47"/>
      <c r="F840" s="46">
        <v>673</v>
      </c>
      <c r="G840" s="48">
        <f>D840-F840</f>
        <v>-673</v>
      </c>
      <c r="H840" s="49">
        <f t="shared" si="63"/>
        <v>-100</v>
      </c>
      <c r="I840" s="46">
        <v>1000</v>
      </c>
      <c r="J840" s="48">
        <f>I840-B840</f>
        <v>320</v>
      </c>
      <c r="K840" s="47">
        <f>J840/B840*100</f>
        <v>47.0588235294118</v>
      </c>
      <c r="Q840" s="43"/>
      <c r="R840" s="30">
        <v>175</v>
      </c>
      <c r="S840" s="30"/>
      <c r="T840" s="42">
        <f t="shared" si="64"/>
        <v>175</v>
      </c>
    </row>
    <row r="841" s="2" customFormat="1" ht="16.5" customHeight="1" spans="1:20">
      <c r="A841" s="26" t="s">
        <v>304</v>
      </c>
      <c r="B841" s="27">
        <f>B842+B851+B856</f>
        <v>7482.24</v>
      </c>
      <c r="C841" s="27">
        <f>C842+C851+C856</f>
        <v>4237</v>
      </c>
      <c r="D841" s="27">
        <f>D842+D851+D856</f>
        <v>4205</v>
      </c>
      <c r="E841" s="31">
        <f t="shared" si="62"/>
        <v>99.2447486429077</v>
      </c>
      <c r="F841" s="27">
        <f>F842+F851+F856</f>
        <v>7525</v>
      </c>
      <c r="G841" s="27">
        <f>D841-F841</f>
        <v>-3320</v>
      </c>
      <c r="H841" s="28">
        <f t="shared" si="63"/>
        <v>-44.1196013289037</v>
      </c>
      <c r="I841" s="27">
        <f>I842+I851+I856</f>
        <v>6806</v>
      </c>
      <c r="J841" s="27">
        <f>I841-B841</f>
        <v>-676.24</v>
      </c>
      <c r="K841" s="31">
        <f>J841/B841*100</f>
        <v>-9.03793516380121</v>
      </c>
      <c r="Q841" s="43"/>
      <c r="R841" s="27">
        <f>R842+R851+R856</f>
        <v>4476.34</v>
      </c>
      <c r="S841" s="27">
        <f>S842+S851+S856</f>
        <v>982</v>
      </c>
      <c r="T841" s="42">
        <f t="shared" si="64"/>
        <v>5458.34</v>
      </c>
    </row>
    <row r="842" s="2" customFormat="1" ht="16.5" customHeight="1" spans="1:20">
      <c r="A842" s="29" t="s">
        <v>305</v>
      </c>
      <c r="B842" s="30">
        <v>6565.22</v>
      </c>
      <c r="C842" s="30">
        <f>4421-800</f>
        <v>3621</v>
      </c>
      <c r="D842" s="30">
        <v>3589</v>
      </c>
      <c r="E842" s="31">
        <f t="shared" si="62"/>
        <v>99.1162662247998</v>
      </c>
      <c r="F842" s="30">
        <v>6977</v>
      </c>
      <c r="G842" s="27">
        <f>D842-F842</f>
        <v>-3388</v>
      </c>
      <c r="H842" s="28">
        <f t="shared" si="63"/>
        <v>-48.5595528163967</v>
      </c>
      <c r="I842" s="30">
        <f>SUM(I843:I850)</f>
        <v>6419.5</v>
      </c>
      <c r="J842" s="27">
        <f>I842-B842</f>
        <v>-145.72</v>
      </c>
      <c r="K842" s="31">
        <f>J842/B842*100</f>
        <v>-2.21957527698996</v>
      </c>
      <c r="Q842" s="43"/>
      <c r="R842" s="30">
        <f>SUM(R843:R850)</f>
        <v>3437.14</v>
      </c>
      <c r="S842" s="30">
        <f>SUM(S843:S850)</f>
        <v>982</v>
      </c>
      <c r="T842" s="42">
        <f t="shared" si="64"/>
        <v>4419.14</v>
      </c>
    </row>
    <row r="843" s="2" customFormat="1" ht="16.5" customHeight="1" spans="1:20">
      <c r="A843" s="29" t="s">
        <v>352</v>
      </c>
      <c r="B843" s="30"/>
      <c r="C843" s="30"/>
      <c r="D843" s="30"/>
      <c r="E843" s="31"/>
      <c r="F843" s="30"/>
      <c r="G843" s="27"/>
      <c r="H843" s="28"/>
      <c r="I843" s="30">
        <v>1387</v>
      </c>
      <c r="J843" s="27"/>
      <c r="K843" s="31"/>
      <c r="Q843" s="43"/>
      <c r="R843" s="30">
        <v>1177.94</v>
      </c>
      <c r="S843" s="30">
        <v>167</v>
      </c>
      <c r="T843" s="42">
        <f t="shared" si="64"/>
        <v>1344.94</v>
      </c>
    </row>
    <row r="844" s="2" customFormat="1" ht="16.5" customHeight="1" spans="1:20">
      <c r="A844" s="29" t="s">
        <v>353</v>
      </c>
      <c r="B844" s="30"/>
      <c r="C844" s="30"/>
      <c r="D844" s="30"/>
      <c r="E844" s="31"/>
      <c r="F844" s="30"/>
      <c r="G844" s="27"/>
      <c r="H844" s="28"/>
      <c r="I844" s="30">
        <v>204</v>
      </c>
      <c r="J844" s="27"/>
      <c r="K844" s="31"/>
      <c r="Q844" s="43"/>
      <c r="R844" s="30">
        <v>160</v>
      </c>
      <c r="S844" s="30">
        <v>196</v>
      </c>
      <c r="T844" s="42">
        <f t="shared" si="64"/>
        <v>356</v>
      </c>
    </row>
    <row r="845" s="2" customFormat="1" ht="16.5" hidden="1" customHeight="1" spans="1:20">
      <c r="A845" s="29" t="s">
        <v>354</v>
      </c>
      <c r="B845" s="30"/>
      <c r="C845" s="30"/>
      <c r="D845" s="30"/>
      <c r="E845" s="31"/>
      <c r="F845" s="30"/>
      <c r="G845" s="27"/>
      <c r="H845" s="28"/>
      <c r="I845" s="30"/>
      <c r="J845" s="27"/>
      <c r="K845" s="31"/>
      <c r="Q845" s="43"/>
      <c r="R845" s="30"/>
      <c r="S845" s="30">
        <v>17</v>
      </c>
      <c r="T845" s="42">
        <f t="shared" si="64"/>
        <v>17</v>
      </c>
    </row>
    <row r="846" s="2" customFormat="1" ht="16.5" hidden="1" customHeight="1" spans="1:20">
      <c r="A846" s="29" t="s">
        <v>815</v>
      </c>
      <c r="B846" s="30"/>
      <c r="C846" s="30"/>
      <c r="D846" s="30"/>
      <c r="E846" s="31"/>
      <c r="F846" s="30"/>
      <c r="G846" s="27"/>
      <c r="H846" s="28"/>
      <c r="I846" s="30"/>
      <c r="J846" s="27"/>
      <c r="K846" s="31"/>
      <c r="Q846" s="43"/>
      <c r="R846" s="30"/>
      <c r="S846" s="30"/>
      <c r="T846" s="42"/>
    </row>
    <row r="847" s="2" customFormat="1" ht="16.5" customHeight="1" spans="1:20">
      <c r="A847" s="29" t="s">
        <v>816</v>
      </c>
      <c r="B847" s="30"/>
      <c r="C847" s="30"/>
      <c r="D847" s="30"/>
      <c r="E847" s="31"/>
      <c r="F847" s="30"/>
      <c r="G847" s="27"/>
      <c r="H847" s="28"/>
      <c r="I847" s="30">
        <v>3100</v>
      </c>
      <c r="J847" s="27"/>
      <c r="K847" s="31"/>
      <c r="Q847" s="43"/>
      <c r="R847" s="30"/>
      <c r="S847" s="30"/>
      <c r="T847" s="42"/>
    </row>
    <row r="848" s="2" customFormat="1" ht="16.5" hidden="1" customHeight="1" spans="1:20">
      <c r="A848" s="29" t="s">
        <v>817</v>
      </c>
      <c r="B848" s="30"/>
      <c r="C848" s="30"/>
      <c r="D848" s="30"/>
      <c r="E848" s="31"/>
      <c r="F848" s="30"/>
      <c r="G848" s="27"/>
      <c r="H848" s="28"/>
      <c r="I848" s="30"/>
      <c r="J848" s="27"/>
      <c r="K848" s="31"/>
      <c r="Q848" s="43"/>
      <c r="R848" s="30">
        <v>180</v>
      </c>
      <c r="S848" s="30">
        <v>28</v>
      </c>
      <c r="T848" s="42">
        <f t="shared" si="64"/>
        <v>208</v>
      </c>
    </row>
    <row r="849" s="2" customFormat="1" ht="16.5" customHeight="1" spans="1:20">
      <c r="A849" s="29" t="s">
        <v>361</v>
      </c>
      <c r="B849" s="30"/>
      <c r="C849" s="30"/>
      <c r="D849" s="30"/>
      <c r="E849" s="31"/>
      <c r="F849" s="30"/>
      <c r="G849" s="27"/>
      <c r="H849" s="28"/>
      <c r="I849" s="30">
        <v>517</v>
      </c>
      <c r="J849" s="27"/>
      <c r="K849" s="31"/>
      <c r="Q849" s="43"/>
      <c r="R849" s="30">
        <v>447.2</v>
      </c>
      <c r="S849" s="30">
        <v>574</v>
      </c>
      <c r="T849" s="42">
        <f t="shared" si="64"/>
        <v>1021.2</v>
      </c>
    </row>
    <row r="850" s="2" customFormat="1" ht="16.5" customHeight="1" spans="1:20">
      <c r="A850" s="29" t="s">
        <v>818</v>
      </c>
      <c r="B850" s="30"/>
      <c r="C850" s="30"/>
      <c r="D850" s="30"/>
      <c r="E850" s="31"/>
      <c r="F850" s="30"/>
      <c r="G850" s="27"/>
      <c r="H850" s="28"/>
      <c r="I850" s="30">
        <v>1211.5</v>
      </c>
      <c r="J850" s="27"/>
      <c r="K850" s="31"/>
      <c r="Q850" s="43"/>
      <c r="R850" s="30">
        <v>1472</v>
      </c>
      <c r="S850" s="30"/>
      <c r="T850" s="42">
        <f t="shared" si="64"/>
        <v>1472</v>
      </c>
    </row>
    <row r="851" s="2" customFormat="1" ht="16.5" customHeight="1" spans="1:20">
      <c r="A851" s="29" t="s">
        <v>306</v>
      </c>
      <c r="B851" s="30">
        <v>415.02</v>
      </c>
      <c r="C851" s="30">
        <v>616</v>
      </c>
      <c r="D851" s="30">
        <v>616</v>
      </c>
      <c r="E851" s="31">
        <f t="shared" ref="E851:E866" si="66">D851/C851*100</f>
        <v>100</v>
      </c>
      <c r="F851" s="30">
        <v>548</v>
      </c>
      <c r="G851" s="27">
        <f>D851-F851</f>
        <v>68</v>
      </c>
      <c r="H851" s="28">
        <f t="shared" ref="H851:H866" si="67">G851/F851*100</f>
        <v>12.4087591240876</v>
      </c>
      <c r="I851" s="30">
        <f>SUM(I852:I855)</f>
        <v>386.5</v>
      </c>
      <c r="J851" s="27">
        <f>I851-B851</f>
        <v>-28.52</v>
      </c>
      <c r="K851" s="31">
        <f>J851/B851*100</f>
        <v>-6.87195797792877</v>
      </c>
      <c r="Q851" s="43"/>
      <c r="R851" s="30">
        <f>SUM(R852:R855)</f>
        <v>440.2</v>
      </c>
      <c r="S851" s="30">
        <f>SUM(S852:S855)</f>
        <v>0</v>
      </c>
      <c r="T851" s="42">
        <f t="shared" si="64"/>
        <v>440.2</v>
      </c>
    </row>
    <row r="852" s="2" customFormat="1" ht="16.5" customHeight="1" spans="1:20">
      <c r="A852" s="29" t="s">
        <v>352</v>
      </c>
      <c r="B852" s="30"/>
      <c r="C852" s="30"/>
      <c r="D852" s="46"/>
      <c r="E852" s="31"/>
      <c r="F852" s="46"/>
      <c r="G852" s="48"/>
      <c r="H852" s="49"/>
      <c r="I852" s="30">
        <v>36</v>
      </c>
      <c r="J852" s="27"/>
      <c r="K852" s="31"/>
      <c r="Q852" s="43"/>
      <c r="R852" s="30">
        <v>0.66</v>
      </c>
      <c r="S852" s="30"/>
      <c r="T852" s="42">
        <f t="shared" si="64"/>
        <v>0.66</v>
      </c>
    </row>
    <row r="853" s="2" customFormat="1" ht="16.5" customHeight="1" spans="1:20">
      <c r="A853" s="29" t="s">
        <v>819</v>
      </c>
      <c r="B853" s="30"/>
      <c r="C853" s="30"/>
      <c r="D853" s="46"/>
      <c r="E853" s="31"/>
      <c r="F853" s="46"/>
      <c r="G853" s="48"/>
      <c r="H853" s="49"/>
      <c r="I853" s="30">
        <v>39</v>
      </c>
      <c r="J853" s="27"/>
      <c r="K853" s="31"/>
      <c r="Q853" s="43"/>
      <c r="R853" s="30">
        <v>34.25</v>
      </c>
      <c r="S853" s="30"/>
      <c r="T853" s="42">
        <f t="shared" si="64"/>
        <v>34.25</v>
      </c>
    </row>
    <row r="854" s="2" customFormat="1" ht="16.5" hidden="1" customHeight="1" spans="1:20">
      <c r="A854" s="29" t="s">
        <v>820</v>
      </c>
      <c r="B854" s="30"/>
      <c r="C854" s="30"/>
      <c r="D854" s="46"/>
      <c r="E854" s="31"/>
      <c r="F854" s="46"/>
      <c r="G854" s="48"/>
      <c r="H854" s="49"/>
      <c r="I854" s="30">
        <v>0</v>
      </c>
      <c r="J854" s="27"/>
      <c r="K854" s="31"/>
      <c r="Q854" s="43"/>
      <c r="R854" s="60">
        <v>100</v>
      </c>
      <c r="S854" s="30"/>
      <c r="T854" s="42">
        <f t="shared" si="64"/>
        <v>100</v>
      </c>
    </row>
    <row r="855" s="2" customFormat="1" ht="16.5" customHeight="1" spans="1:20">
      <c r="A855" s="29" t="s">
        <v>821</v>
      </c>
      <c r="B855" s="30"/>
      <c r="C855" s="30"/>
      <c r="D855" s="46"/>
      <c r="E855" s="31"/>
      <c r="F855" s="46"/>
      <c r="G855" s="48"/>
      <c r="H855" s="49"/>
      <c r="I855" s="30">
        <v>311.5</v>
      </c>
      <c r="J855" s="27"/>
      <c r="K855" s="31"/>
      <c r="Q855" s="43"/>
      <c r="R855" s="30">
        <v>305.29</v>
      </c>
      <c r="S855" s="30"/>
      <c r="T855" s="42">
        <f t="shared" si="64"/>
        <v>305.29</v>
      </c>
    </row>
    <row r="856" s="2" customFormat="1" ht="16.5" customHeight="1" spans="1:20">
      <c r="A856" s="29" t="s">
        <v>307</v>
      </c>
      <c r="B856" s="30">
        <v>502</v>
      </c>
      <c r="C856" s="30"/>
      <c r="D856" s="30">
        <v>0</v>
      </c>
      <c r="E856" s="31"/>
      <c r="F856" s="30"/>
      <c r="G856" s="27">
        <f>D856-F856</f>
        <v>0</v>
      </c>
      <c r="H856" s="28"/>
      <c r="I856" s="30"/>
      <c r="J856" s="27">
        <f>I856-B856</f>
        <v>-502</v>
      </c>
      <c r="K856" s="31">
        <f>J856/B856*100</f>
        <v>-100</v>
      </c>
      <c r="Q856" s="43"/>
      <c r="R856" s="30">
        <v>599</v>
      </c>
      <c r="S856" s="30"/>
      <c r="T856" s="42">
        <f t="shared" si="64"/>
        <v>599</v>
      </c>
    </row>
    <row r="857" s="2" customFormat="1" ht="16.5" customHeight="1" spans="1:20">
      <c r="A857" s="26" t="s">
        <v>308</v>
      </c>
      <c r="B857" s="27">
        <f>B858+B866+B870</f>
        <v>29202.18</v>
      </c>
      <c r="C857" s="27">
        <f>C858+C866+C870</f>
        <v>21811.09</v>
      </c>
      <c r="D857" s="27">
        <f>D858+D866+D870</f>
        <v>21671</v>
      </c>
      <c r="E857" s="31">
        <f t="shared" si="66"/>
        <v>99.3577120629918</v>
      </c>
      <c r="F857" s="27">
        <f>F858+F866+F870</f>
        <v>25776</v>
      </c>
      <c r="G857" s="27">
        <f>D857-F857</f>
        <v>-4105</v>
      </c>
      <c r="H857" s="28">
        <f t="shared" si="67"/>
        <v>-15.9256672873991</v>
      </c>
      <c r="I857" s="27">
        <f>I858+I866+I870</f>
        <v>30073</v>
      </c>
      <c r="J857" s="27">
        <f>I857-B857</f>
        <v>870.82</v>
      </c>
      <c r="K857" s="31">
        <f>J857/B857*100</f>
        <v>2.98203764239519</v>
      </c>
      <c r="Q857" s="43"/>
      <c r="R857" s="27">
        <f>R858+R866+R870</f>
        <v>53952.97</v>
      </c>
      <c r="S857" s="27">
        <f>S858+S866+S870</f>
        <v>1156</v>
      </c>
      <c r="T857" s="42">
        <f t="shared" si="64"/>
        <v>55108.97</v>
      </c>
    </row>
    <row r="858" s="2" customFormat="1" ht="16.5" customHeight="1" spans="1:20">
      <c r="A858" s="29" t="s">
        <v>309</v>
      </c>
      <c r="B858" s="30">
        <v>9958.6</v>
      </c>
      <c r="C858" s="30">
        <f>9958.6-6037+6046-5000-100</f>
        <v>4867.6</v>
      </c>
      <c r="D858" s="30">
        <v>4868</v>
      </c>
      <c r="E858" s="31">
        <f t="shared" si="66"/>
        <v>100.008217602104</v>
      </c>
      <c r="F858" s="30">
        <v>8075</v>
      </c>
      <c r="G858" s="27">
        <f>D858-F858</f>
        <v>-3207</v>
      </c>
      <c r="H858" s="28">
        <f t="shared" si="67"/>
        <v>-39.7151702786378</v>
      </c>
      <c r="I858" s="30">
        <f>SUM(I859:I865)</f>
        <v>9711</v>
      </c>
      <c r="J858" s="27">
        <f>I858-B858</f>
        <v>-247.6</v>
      </c>
      <c r="K858" s="31">
        <f>J858/B858*100</f>
        <v>-2.48629325407186</v>
      </c>
      <c r="Q858" s="43"/>
      <c r="R858" s="30">
        <f>SUM(R859:R865)</f>
        <v>37432.52</v>
      </c>
      <c r="S858" s="30">
        <f>SUM(S859:S865)</f>
        <v>15</v>
      </c>
      <c r="T858" s="42">
        <f t="shared" si="64"/>
        <v>37447.52</v>
      </c>
    </row>
    <row r="859" s="2" customFormat="1" ht="16.5" hidden="1" customHeight="1" spans="1:20">
      <c r="A859" s="29" t="s">
        <v>822</v>
      </c>
      <c r="B859" s="30"/>
      <c r="C859" s="30"/>
      <c r="D859" s="30"/>
      <c r="E859" s="31"/>
      <c r="F859" s="30"/>
      <c r="G859" s="27"/>
      <c r="H859" s="28"/>
      <c r="I859" s="30"/>
      <c r="J859" s="27"/>
      <c r="K859" s="31"/>
      <c r="Q859" s="43"/>
      <c r="R859" s="30"/>
      <c r="S859" s="30">
        <v>15</v>
      </c>
      <c r="T859" s="42">
        <f t="shared" si="64"/>
        <v>15</v>
      </c>
    </row>
    <row r="860" s="2" customFormat="1" ht="16.5" customHeight="1" spans="1:20">
      <c r="A860" s="29" t="s">
        <v>823</v>
      </c>
      <c r="B860" s="30"/>
      <c r="C860" s="30"/>
      <c r="D860" s="30"/>
      <c r="E860" s="31"/>
      <c r="F860" s="30"/>
      <c r="G860" s="27"/>
      <c r="H860" s="28"/>
      <c r="I860" s="30">
        <v>4897</v>
      </c>
      <c r="J860" s="27"/>
      <c r="K860" s="31"/>
      <c r="Q860" s="43"/>
      <c r="R860" s="30">
        <v>33549.52</v>
      </c>
      <c r="S860" s="30"/>
      <c r="T860" s="42">
        <f t="shared" si="64"/>
        <v>33549.52</v>
      </c>
    </row>
    <row r="861" s="2" customFormat="1" ht="16.5" customHeight="1" spans="1:20">
      <c r="A861" s="29" t="s">
        <v>824</v>
      </c>
      <c r="B861" s="30"/>
      <c r="C861" s="30"/>
      <c r="D861" s="30"/>
      <c r="E861" s="31"/>
      <c r="F861" s="30"/>
      <c r="G861" s="27"/>
      <c r="H861" s="28"/>
      <c r="I861" s="30">
        <v>200</v>
      </c>
      <c r="J861" s="27"/>
      <c r="K861" s="31"/>
      <c r="Q861" s="43"/>
      <c r="R861" s="30">
        <v>540</v>
      </c>
      <c r="S861" s="30"/>
      <c r="T861" s="42">
        <f t="shared" si="64"/>
        <v>540</v>
      </c>
    </row>
    <row r="862" s="2" customFormat="1" ht="16.5" customHeight="1" spans="1:20">
      <c r="A862" s="29" t="s">
        <v>825</v>
      </c>
      <c r="B862" s="30"/>
      <c r="C862" s="30"/>
      <c r="D862" s="30"/>
      <c r="E862" s="31"/>
      <c r="F862" s="30"/>
      <c r="G862" s="27"/>
      <c r="H862" s="28"/>
      <c r="I862" s="30">
        <v>4000</v>
      </c>
      <c r="J862" s="27"/>
      <c r="K862" s="31"/>
      <c r="Q862" s="43"/>
      <c r="R862" s="30"/>
      <c r="S862" s="30"/>
      <c r="T862" s="42"/>
    </row>
    <row r="863" s="2" customFormat="1" ht="16.5" hidden="1" customHeight="1" spans="1:20">
      <c r="A863" s="29" t="s">
        <v>826</v>
      </c>
      <c r="B863" s="30"/>
      <c r="C863" s="30"/>
      <c r="D863" s="30"/>
      <c r="E863" s="31"/>
      <c r="F863" s="30"/>
      <c r="G863" s="27"/>
      <c r="H863" s="28"/>
      <c r="I863" s="30"/>
      <c r="J863" s="27"/>
      <c r="K863" s="31"/>
      <c r="Q863" s="43"/>
      <c r="R863" s="30"/>
      <c r="S863" s="30"/>
      <c r="T863" s="42"/>
    </row>
    <row r="864" s="2" customFormat="1" ht="16.5" customHeight="1" spans="1:20">
      <c r="A864" s="29" t="s">
        <v>827</v>
      </c>
      <c r="B864" s="30"/>
      <c r="C864" s="30"/>
      <c r="D864" s="30"/>
      <c r="E864" s="31"/>
      <c r="F864" s="30"/>
      <c r="G864" s="27"/>
      <c r="H864" s="28"/>
      <c r="I864" s="30">
        <v>611</v>
      </c>
      <c r="J864" s="27"/>
      <c r="K864" s="31"/>
      <c r="Q864" s="43"/>
      <c r="R864" s="30">
        <v>2726</v>
      </c>
      <c r="S864" s="30"/>
      <c r="T864" s="42">
        <f t="shared" si="64"/>
        <v>2726</v>
      </c>
    </row>
    <row r="865" s="2" customFormat="1" ht="16.5" customHeight="1" spans="1:20">
      <c r="A865" s="29" t="s">
        <v>828</v>
      </c>
      <c r="B865" s="30"/>
      <c r="C865" s="30"/>
      <c r="D865" s="30"/>
      <c r="E865" s="31"/>
      <c r="F865" s="30"/>
      <c r="G865" s="27"/>
      <c r="H865" s="28"/>
      <c r="I865" s="30">
        <v>3</v>
      </c>
      <c r="J865" s="27"/>
      <c r="K865" s="31"/>
      <c r="Q865" s="43"/>
      <c r="R865" s="30">
        <v>617</v>
      </c>
      <c r="S865" s="30"/>
      <c r="T865" s="42">
        <f t="shared" si="64"/>
        <v>617</v>
      </c>
    </row>
    <row r="866" s="2" customFormat="1" ht="16.5" customHeight="1" spans="1:20">
      <c r="A866" s="29" t="s">
        <v>310</v>
      </c>
      <c r="B866" s="30">
        <v>14693.49</v>
      </c>
      <c r="C866" s="30">
        <f>14693.49-700</f>
        <v>13993.49</v>
      </c>
      <c r="D866" s="30">
        <v>13911</v>
      </c>
      <c r="E866" s="31">
        <f t="shared" si="66"/>
        <v>99.4105116021807</v>
      </c>
      <c r="F866" s="30">
        <v>13071</v>
      </c>
      <c r="G866" s="27">
        <f>D866-F866</f>
        <v>840</v>
      </c>
      <c r="H866" s="28">
        <f t="shared" si="67"/>
        <v>6.42644021115446</v>
      </c>
      <c r="I866" s="30">
        <f>SUM(I867:I869)</f>
        <v>15117</v>
      </c>
      <c r="J866" s="27">
        <f>I866-B866</f>
        <v>423.51</v>
      </c>
      <c r="K866" s="31">
        <f>J866/B866*100</f>
        <v>2.88229685391286</v>
      </c>
      <c r="Q866" s="43"/>
      <c r="R866" s="30">
        <f>R867</f>
        <v>11266.29</v>
      </c>
      <c r="S866" s="30">
        <f>S867</f>
        <v>1141</v>
      </c>
      <c r="T866" s="42">
        <f t="shared" si="64"/>
        <v>12407.29</v>
      </c>
    </row>
    <row r="867" s="2" customFormat="1" ht="16.5" customHeight="1" spans="1:20">
      <c r="A867" s="44" t="s">
        <v>829</v>
      </c>
      <c r="B867" s="30"/>
      <c r="C867" s="30"/>
      <c r="D867" s="30"/>
      <c r="E867" s="31"/>
      <c r="F867" s="30"/>
      <c r="G867" s="27"/>
      <c r="H867" s="28"/>
      <c r="I867" s="30">
        <v>14617</v>
      </c>
      <c r="J867" s="27"/>
      <c r="K867" s="31"/>
      <c r="Q867" s="43"/>
      <c r="R867" s="30">
        <v>11266.29</v>
      </c>
      <c r="S867" s="30">
        <v>1141</v>
      </c>
      <c r="T867" s="42">
        <f t="shared" si="64"/>
        <v>12407.29</v>
      </c>
    </row>
    <row r="868" s="2" customFormat="1" ht="16.5" hidden="1" customHeight="1" spans="1:20">
      <c r="A868" s="44" t="s">
        <v>830</v>
      </c>
      <c r="B868" s="30"/>
      <c r="C868" s="30"/>
      <c r="D868" s="30"/>
      <c r="E868" s="31"/>
      <c r="F868" s="30"/>
      <c r="G868" s="27"/>
      <c r="H868" s="28"/>
      <c r="I868" s="30"/>
      <c r="J868" s="27"/>
      <c r="K868" s="31"/>
      <c r="Q868" s="43"/>
      <c r="R868" s="30"/>
      <c r="S868" s="30"/>
      <c r="T868" s="42"/>
    </row>
    <row r="869" s="2" customFormat="1" ht="16.5" customHeight="1" spans="1:20">
      <c r="A869" s="44" t="s">
        <v>831</v>
      </c>
      <c r="B869" s="30"/>
      <c r="C869" s="30"/>
      <c r="D869" s="30"/>
      <c r="E869" s="31"/>
      <c r="F869" s="30"/>
      <c r="G869" s="27"/>
      <c r="H869" s="28"/>
      <c r="I869" s="30">
        <v>500</v>
      </c>
      <c r="J869" s="27"/>
      <c r="K869" s="31"/>
      <c r="Q869" s="43"/>
      <c r="R869" s="30"/>
      <c r="S869" s="30"/>
      <c r="T869" s="42"/>
    </row>
    <row r="870" s="2" customFormat="1" ht="16.5" customHeight="1" spans="1:20">
      <c r="A870" s="29" t="s">
        <v>311</v>
      </c>
      <c r="B870" s="30">
        <v>4550.09</v>
      </c>
      <c r="C870" s="30">
        <f>3050-100</f>
        <v>2950</v>
      </c>
      <c r="D870" s="30">
        <v>2892</v>
      </c>
      <c r="E870" s="31">
        <f t="shared" ref="E870:E932" si="68">D870/C870*100</f>
        <v>98.0338983050847</v>
      </c>
      <c r="F870" s="30">
        <v>4630</v>
      </c>
      <c r="G870" s="27">
        <f>D870-F870</f>
        <v>-1738</v>
      </c>
      <c r="H870" s="28">
        <f t="shared" ref="H870:H932" si="69">G870/F870*100</f>
        <v>-37.5377969762419</v>
      </c>
      <c r="I870" s="30">
        <f>SUM(I871:I873)</f>
        <v>5245</v>
      </c>
      <c r="J870" s="27">
        <f>I870-B870</f>
        <v>694.91</v>
      </c>
      <c r="K870" s="31">
        <f>J870/B870*100</f>
        <v>15.2724451604254</v>
      </c>
      <c r="Q870" s="43"/>
      <c r="R870" s="30">
        <f>SUM(R871:R873)</f>
        <v>5254.16</v>
      </c>
      <c r="S870" s="30">
        <f>SUM(S871:S873)</f>
        <v>0</v>
      </c>
      <c r="T870" s="42">
        <f t="shared" si="64"/>
        <v>5254.16</v>
      </c>
    </row>
    <row r="871" s="2" customFormat="1" ht="16.5" hidden="1" customHeight="1" spans="1:20">
      <c r="A871" s="29" t="s">
        <v>832</v>
      </c>
      <c r="B871" s="30"/>
      <c r="C871" s="30"/>
      <c r="D871" s="30"/>
      <c r="E871" s="31"/>
      <c r="F871" s="30"/>
      <c r="G871" s="27"/>
      <c r="H871" s="28"/>
      <c r="I871" s="30"/>
      <c r="J871" s="27"/>
      <c r="K871" s="31"/>
      <c r="Q871" s="43"/>
      <c r="R871" s="30">
        <v>2704.16</v>
      </c>
      <c r="S871" s="30"/>
      <c r="T871" s="42">
        <f t="shared" si="64"/>
        <v>2704.16</v>
      </c>
    </row>
    <row r="872" s="2" customFormat="1" ht="16.5" customHeight="1" spans="1:20">
      <c r="A872" s="29" t="s">
        <v>833</v>
      </c>
      <c r="B872" s="30"/>
      <c r="C872" s="30"/>
      <c r="D872" s="30"/>
      <c r="E872" s="31"/>
      <c r="F872" s="30"/>
      <c r="G872" s="27"/>
      <c r="H872" s="28"/>
      <c r="I872" s="30">
        <v>3835</v>
      </c>
      <c r="J872" s="27"/>
      <c r="K872" s="31"/>
      <c r="Q872" s="43"/>
      <c r="R872" s="30"/>
      <c r="S872" s="30"/>
      <c r="T872" s="42"/>
    </row>
    <row r="873" s="2" customFormat="1" ht="16.5" customHeight="1" spans="1:20">
      <c r="A873" s="29" t="s">
        <v>834</v>
      </c>
      <c r="B873" s="30"/>
      <c r="C873" s="30"/>
      <c r="D873" s="30"/>
      <c r="E873" s="31"/>
      <c r="F873" s="30"/>
      <c r="G873" s="27"/>
      <c r="H873" s="28"/>
      <c r="I873" s="30">
        <v>1410</v>
      </c>
      <c r="J873" s="27"/>
      <c r="K873" s="31"/>
      <c r="Q873" s="43"/>
      <c r="R873" s="30">
        <v>2550</v>
      </c>
      <c r="S873" s="30"/>
      <c r="T873" s="42">
        <f t="shared" si="64"/>
        <v>2550</v>
      </c>
    </row>
    <row r="874" s="2" customFormat="1" ht="16.5" customHeight="1" spans="1:20">
      <c r="A874" s="26" t="s">
        <v>312</v>
      </c>
      <c r="B874" s="27">
        <f>B875+B893+B894+B895</f>
        <v>1630.778</v>
      </c>
      <c r="C874" s="27">
        <f t="shared" ref="C874:D874" si="70">C875+C893+C894+C895</f>
        <v>525</v>
      </c>
      <c r="D874" s="27">
        <f t="shared" si="70"/>
        <v>469</v>
      </c>
      <c r="E874" s="31">
        <f t="shared" si="68"/>
        <v>89.3333333333333</v>
      </c>
      <c r="F874" s="27">
        <f>F875+F893+F894+F895</f>
        <v>5258</v>
      </c>
      <c r="G874" s="27">
        <f>D874-F874</f>
        <v>-4789</v>
      </c>
      <c r="H874" s="28">
        <f t="shared" si="69"/>
        <v>-91.0802586534804</v>
      </c>
      <c r="I874" s="27">
        <f>I875+I893+I894+I895</f>
        <v>918.6</v>
      </c>
      <c r="J874" s="27">
        <f>I874-B874</f>
        <v>-712.178</v>
      </c>
      <c r="K874" s="31">
        <f>J874/B874*100</f>
        <v>-43.6710576178977</v>
      </c>
      <c r="Q874" s="43"/>
      <c r="R874" s="27" t="e">
        <f>R875+#REF!+R893+R894+R895</f>
        <v>#REF!</v>
      </c>
      <c r="S874" s="27" t="e">
        <f>S875+#REF!+S893+S894+S895</f>
        <v>#REF!</v>
      </c>
      <c r="T874" s="42" t="e">
        <f t="shared" ref="T874:T932" si="71">R874+S874</f>
        <v>#REF!</v>
      </c>
    </row>
    <row r="875" ht="16.5" customHeight="1" spans="1:20">
      <c r="A875" s="29" t="s">
        <v>313</v>
      </c>
      <c r="B875" s="30">
        <v>958</v>
      </c>
      <c r="C875" s="30">
        <f>958-900</f>
        <v>58</v>
      </c>
      <c r="D875" s="30">
        <v>44</v>
      </c>
      <c r="E875" s="31">
        <f t="shared" si="68"/>
        <v>75.8620689655172</v>
      </c>
      <c r="F875" s="30">
        <v>580</v>
      </c>
      <c r="G875" s="27">
        <f>D875-F875</f>
        <v>-536</v>
      </c>
      <c r="H875" s="28">
        <f t="shared" si="69"/>
        <v>-92.4137931034483</v>
      </c>
      <c r="I875" s="30">
        <f>SUM(I876:I892)</f>
        <v>436.6</v>
      </c>
      <c r="J875" s="27">
        <f>I875-B875</f>
        <v>-521.4</v>
      </c>
      <c r="K875" s="31">
        <f>J875/B875*100</f>
        <v>-54.4258872651357</v>
      </c>
      <c r="Q875" s="43"/>
      <c r="R875" s="30">
        <f>SUM(R876:R892)</f>
        <v>805</v>
      </c>
      <c r="S875" s="30">
        <f>SUM(S876:S892)</f>
        <v>0</v>
      </c>
      <c r="T875" s="42">
        <f t="shared" si="71"/>
        <v>805</v>
      </c>
    </row>
    <row r="876" s="2" customFormat="1" ht="16.5" hidden="1" customHeight="1" spans="1:20">
      <c r="A876" s="29" t="s">
        <v>352</v>
      </c>
      <c r="B876" s="30"/>
      <c r="C876" s="30"/>
      <c r="D876" s="30"/>
      <c r="E876" s="31"/>
      <c r="F876" s="30"/>
      <c r="G876" s="27"/>
      <c r="H876" s="28"/>
      <c r="I876" s="30"/>
      <c r="J876" s="27"/>
      <c r="K876" s="31"/>
      <c r="Q876" s="43"/>
      <c r="R876" s="30">
        <v>15</v>
      </c>
      <c r="S876" s="30"/>
      <c r="T876" s="42">
        <f t="shared" si="71"/>
        <v>15</v>
      </c>
    </row>
    <row r="877" s="2" customFormat="1" ht="16.5" hidden="1" customHeight="1" spans="1:20">
      <c r="A877" s="29" t="s">
        <v>353</v>
      </c>
      <c r="B877" s="30"/>
      <c r="C877" s="30"/>
      <c r="D877" s="30"/>
      <c r="E877" s="31"/>
      <c r="F877" s="30"/>
      <c r="G877" s="27"/>
      <c r="H877" s="28"/>
      <c r="I877" s="30"/>
      <c r="J877" s="27"/>
      <c r="K877" s="31"/>
      <c r="Q877" s="43"/>
      <c r="R877" s="30"/>
      <c r="S877" s="30"/>
      <c r="T877" s="42"/>
    </row>
    <row r="878" s="2" customFormat="1" ht="16.5" hidden="1" customHeight="1" spans="1:20">
      <c r="A878" s="29" t="s">
        <v>354</v>
      </c>
      <c r="B878" s="30"/>
      <c r="C878" s="30"/>
      <c r="D878" s="30"/>
      <c r="E878" s="31"/>
      <c r="F878" s="30"/>
      <c r="G878" s="27"/>
      <c r="H878" s="28"/>
      <c r="I878" s="30"/>
      <c r="J878" s="27"/>
      <c r="K878" s="31"/>
      <c r="Q878" s="43"/>
      <c r="R878" s="30"/>
      <c r="S878" s="30"/>
      <c r="T878" s="42"/>
    </row>
    <row r="879" s="2" customFormat="1" ht="16.5" hidden="1" customHeight="1" spans="1:20">
      <c r="A879" s="44" t="s">
        <v>835</v>
      </c>
      <c r="B879" s="30"/>
      <c r="C879" s="30"/>
      <c r="D879" s="30"/>
      <c r="E879" s="31"/>
      <c r="F879" s="30"/>
      <c r="G879" s="27"/>
      <c r="H879" s="28"/>
      <c r="I879" s="30"/>
      <c r="J879" s="27"/>
      <c r="K879" s="31"/>
      <c r="Q879" s="43"/>
      <c r="R879" s="30"/>
      <c r="S879" s="30"/>
      <c r="T879" s="42"/>
    </row>
    <row r="880" s="2" customFormat="1" ht="16.5" hidden="1" customHeight="1" spans="1:20">
      <c r="A880" s="44" t="s">
        <v>836</v>
      </c>
      <c r="B880" s="30"/>
      <c r="C880" s="30"/>
      <c r="D880" s="30"/>
      <c r="E880" s="31"/>
      <c r="F880" s="30"/>
      <c r="G880" s="27"/>
      <c r="H880" s="28"/>
      <c r="I880" s="30"/>
      <c r="J880" s="27"/>
      <c r="K880" s="31"/>
      <c r="Q880" s="43"/>
      <c r="R880" s="30"/>
      <c r="S880" s="30"/>
      <c r="T880" s="42"/>
    </row>
    <row r="881" s="2" customFormat="1" ht="16.5" customHeight="1" spans="1:20">
      <c r="A881" s="44" t="s">
        <v>837</v>
      </c>
      <c r="B881" s="30"/>
      <c r="C881" s="30"/>
      <c r="D881" s="30"/>
      <c r="E881" s="31"/>
      <c r="F881" s="30"/>
      <c r="G881" s="27"/>
      <c r="H881" s="28"/>
      <c r="I881" s="30">
        <v>6</v>
      </c>
      <c r="J881" s="27"/>
      <c r="K881" s="31"/>
      <c r="Q881" s="43"/>
      <c r="R881" s="30"/>
      <c r="S881" s="30"/>
      <c r="T881" s="42"/>
    </row>
    <row r="882" s="2" customFormat="1" ht="16.5" hidden="1" customHeight="1" spans="1:20">
      <c r="A882" s="44" t="s">
        <v>838</v>
      </c>
      <c r="B882" s="30"/>
      <c r="C882" s="30"/>
      <c r="D882" s="30"/>
      <c r="E882" s="31"/>
      <c r="F882" s="30"/>
      <c r="G882" s="27"/>
      <c r="H882" s="28"/>
      <c r="I882" s="30"/>
      <c r="J882" s="27"/>
      <c r="K882" s="31"/>
      <c r="Q882" s="43"/>
      <c r="R882" s="30"/>
      <c r="S882" s="30"/>
      <c r="T882" s="42"/>
    </row>
    <row r="883" s="2" customFormat="1" ht="16.5" hidden="1" customHeight="1" spans="1:20">
      <c r="A883" s="44" t="s">
        <v>839</v>
      </c>
      <c r="B883" s="30"/>
      <c r="C883" s="30"/>
      <c r="D883" s="30"/>
      <c r="E883" s="31"/>
      <c r="F883" s="30"/>
      <c r="G883" s="27"/>
      <c r="H883" s="28"/>
      <c r="I883" s="30"/>
      <c r="J883" s="27"/>
      <c r="K883" s="31"/>
      <c r="Q883" s="43"/>
      <c r="R883" s="30"/>
      <c r="S883" s="30"/>
      <c r="T883" s="42"/>
    </row>
    <row r="884" s="2" customFormat="1" ht="16.5" hidden="1" customHeight="1" spans="1:20">
      <c r="A884" s="44" t="s">
        <v>840</v>
      </c>
      <c r="B884" s="30"/>
      <c r="C884" s="30"/>
      <c r="D884" s="30"/>
      <c r="E884" s="31"/>
      <c r="F884" s="30"/>
      <c r="G884" s="27"/>
      <c r="H884" s="28"/>
      <c r="I884" s="30"/>
      <c r="J884" s="27"/>
      <c r="K884" s="31"/>
      <c r="Q884" s="43"/>
      <c r="R884" s="30"/>
      <c r="S884" s="30"/>
      <c r="T884" s="42"/>
    </row>
    <row r="885" s="2" customFormat="1" ht="16.5" hidden="1" customHeight="1" spans="1:20">
      <c r="A885" s="44" t="s">
        <v>841</v>
      </c>
      <c r="B885" s="30"/>
      <c r="C885" s="30"/>
      <c r="D885" s="30"/>
      <c r="E885" s="31"/>
      <c r="F885" s="30"/>
      <c r="G885" s="27"/>
      <c r="H885" s="28"/>
      <c r="I885" s="30"/>
      <c r="J885" s="27"/>
      <c r="K885" s="31"/>
      <c r="Q885" s="43"/>
      <c r="R885" s="30"/>
      <c r="S885" s="30"/>
      <c r="T885" s="42"/>
    </row>
    <row r="886" s="2" customFormat="1" ht="16.5" hidden="1" customHeight="1" spans="1:20">
      <c r="A886" s="44" t="s">
        <v>842</v>
      </c>
      <c r="B886" s="30"/>
      <c r="C886" s="30"/>
      <c r="D886" s="30"/>
      <c r="E886" s="31"/>
      <c r="F886" s="30"/>
      <c r="G886" s="27"/>
      <c r="H886" s="28"/>
      <c r="I886" s="30"/>
      <c r="J886" s="27"/>
      <c r="K886" s="31"/>
      <c r="Q886" s="43"/>
      <c r="R886" s="30"/>
      <c r="S886" s="30"/>
      <c r="T886" s="42"/>
    </row>
    <row r="887" s="2" customFormat="1" ht="16.5" hidden="1" customHeight="1" spans="1:20">
      <c r="A887" s="44" t="s">
        <v>843</v>
      </c>
      <c r="B887" s="30"/>
      <c r="C887" s="30"/>
      <c r="D887" s="30"/>
      <c r="E887" s="31"/>
      <c r="F887" s="30"/>
      <c r="G887" s="27"/>
      <c r="H887" s="28"/>
      <c r="I887" s="30"/>
      <c r="J887" s="27"/>
      <c r="K887" s="31"/>
      <c r="Q887" s="43"/>
      <c r="R887" s="30"/>
      <c r="S887" s="30"/>
      <c r="T887" s="42"/>
    </row>
    <row r="888" s="2" customFormat="1" ht="16.5" hidden="1" customHeight="1" spans="1:20">
      <c r="A888" s="44" t="s">
        <v>844</v>
      </c>
      <c r="B888" s="30"/>
      <c r="C888" s="30"/>
      <c r="D888" s="30"/>
      <c r="E888" s="31"/>
      <c r="F888" s="30"/>
      <c r="G888" s="27"/>
      <c r="H888" s="28"/>
      <c r="I888" s="30"/>
      <c r="J888" s="27"/>
      <c r="K888" s="31"/>
      <c r="Q888" s="43"/>
      <c r="R888" s="30"/>
      <c r="S888" s="30"/>
      <c r="T888" s="42"/>
    </row>
    <row r="889" s="2" customFormat="1" ht="16.5" hidden="1" customHeight="1" spans="1:20">
      <c r="A889" s="44" t="s">
        <v>845</v>
      </c>
      <c r="B889" s="30"/>
      <c r="C889" s="30"/>
      <c r="D889" s="30"/>
      <c r="E889" s="31"/>
      <c r="F889" s="30"/>
      <c r="G889" s="27"/>
      <c r="H889" s="28"/>
      <c r="I889" s="30"/>
      <c r="J889" s="27"/>
      <c r="K889" s="31"/>
      <c r="Q889" s="43"/>
      <c r="R889" s="30"/>
      <c r="S889" s="30"/>
      <c r="T889" s="42"/>
    </row>
    <row r="890" s="2" customFormat="1" ht="16.5" hidden="1" customHeight="1" spans="1:20">
      <c r="A890" s="44" t="s">
        <v>846</v>
      </c>
      <c r="B890" s="30"/>
      <c r="C890" s="30"/>
      <c r="D890" s="30"/>
      <c r="E890" s="31"/>
      <c r="F890" s="30"/>
      <c r="G890" s="27"/>
      <c r="H890" s="28"/>
      <c r="I890" s="30"/>
      <c r="J890" s="27"/>
      <c r="K890" s="31"/>
      <c r="Q890" s="43"/>
      <c r="R890" s="30"/>
      <c r="S890" s="30"/>
      <c r="T890" s="42"/>
    </row>
    <row r="891" s="2" customFormat="1" ht="16.5" customHeight="1" spans="1:20">
      <c r="A891" s="44" t="s">
        <v>361</v>
      </c>
      <c r="B891" s="30"/>
      <c r="C891" s="30"/>
      <c r="D891" s="30"/>
      <c r="E891" s="31"/>
      <c r="F891" s="30"/>
      <c r="G891" s="27"/>
      <c r="H891" s="28"/>
      <c r="I891" s="30">
        <v>2.3</v>
      </c>
      <c r="J891" s="27"/>
      <c r="K891" s="31"/>
      <c r="Q891" s="43"/>
      <c r="R891" s="30"/>
      <c r="S891" s="30"/>
      <c r="T891" s="42"/>
    </row>
    <row r="892" s="2" customFormat="1" ht="16.5" customHeight="1" spans="1:20">
      <c r="A892" s="44" t="s">
        <v>847</v>
      </c>
      <c r="B892" s="30"/>
      <c r="C892" s="30"/>
      <c r="D892" s="30"/>
      <c r="E892" s="31"/>
      <c r="F892" s="30"/>
      <c r="G892" s="27"/>
      <c r="H892" s="28"/>
      <c r="I892" s="30">
        <v>428.3</v>
      </c>
      <c r="J892" s="27"/>
      <c r="K892" s="31"/>
      <c r="Q892" s="43"/>
      <c r="R892" s="30">
        <v>790</v>
      </c>
      <c r="S892" s="30"/>
      <c r="T892" s="42">
        <f t="shared" si="71"/>
        <v>790</v>
      </c>
    </row>
    <row r="893" ht="16.5" customHeight="1" spans="1:16384">
      <c r="A893" s="45" t="s">
        <v>314</v>
      </c>
      <c r="B893" s="46"/>
      <c r="C893" s="46"/>
      <c r="D893" s="46"/>
      <c r="E893" s="47"/>
      <c r="F893" s="46"/>
      <c r="G893" s="48">
        <f t="shared" ref="G893:G897" si="72">D893-F893</f>
        <v>0</v>
      </c>
      <c r="H893" s="49"/>
      <c r="I893" s="46"/>
      <c r="J893" s="48">
        <f t="shared" ref="J893:J897" si="73">I893-B893</f>
        <v>0</v>
      </c>
      <c r="K893" s="47"/>
      <c r="L893" s="50"/>
      <c r="Q893" s="43"/>
      <c r="R893" s="30">
        <v>0</v>
      </c>
      <c r="S893" s="30">
        <v>0</v>
      </c>
      <c r="T893" s="42">
        <f t="shared" si="71"/>
        <v>0</v>
      </c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50"/>
      <c r="AR893" s="50"/>
      <c r="AS893" s="50"/>
      <c r="AT893" s="50"/>
      <c r="AU893" s="50"/>
      <c r="AV893" s="50"/>
      <c r="AW893" s="50"/>
      <c r="AX893" s="50"/>
      <c r="AY893" s="50"/>
      <c r="AZ893" s="50"/>
      <c r="BA893" s="50"/>
      <c r="BB893" s="50"/>
      <c r="BC893" s="50"/>
      <c r="BD893" s="50"/>
      <c r="BE893" s="50"/>
      <c r="BF893" s="50"/>
      <c r="BG893" s="50"/>
      <c r="BH893" s="50"/>
      <c r="BI893" s="50"/>
      <c r="BJ893" s="50"/>
      <c r="BK893" s="50"/>
      <c r="BL893" s="50"/>
      <c r="BM893" s="50"/>
      <c r="BN893" s="50"/>
      <c r="BO893" s="50"/>
      <c r="BP893" s="50"/>
      <c r="BQ893" s="50"/>
      <c r="BR893" s="50"/>
      <c r="BS893" s="50"/>
      <c r="BT893" s="50"/>
      <c r="BU893" s="50"/>
      <c r="BV893" s="50"/>
      <c r="BW893" s="50"/>
      <c r="BX893" s="50"/>
      <c r="BY893" s="50"/>
      <c r="BZ893" s="50"/>
      <c r="CA893" s="50"/>
      <c r="CB893" s="50"/>
      <c r="CC893" s="50"/>
      <c r="CD893" s="50"/>
      <c r="CE893" s="50"/>
      <c r="CF893" s="50"/>
      <c r="CG893" s="50"/>
      <c r="CH893" s="50"/>
      <c r="CI893" s="50"/>
      <c r="CJ893" s="50"/>
      <c r="CK893" s="50"/>
      <c r="CL893" s="50"/>
      <c r="CM893" s="50"/>
      <c r="CN893" s="50"/>
      <c r="CO893" s="50"/>
      <c r="CP893" s="50"/>
      <c r="CQ893" s="50"/>
      <c r="CR893" s="50"/>
      <c r="CS893" s="50"/>
      <c r="CT893" s="50"/>
      <c r="CU893" s="50"/>
      <c r="CV893" s="50"/>
      <c r="CW893" s="50"/>
      <c r="CX893" s="50"/>
      <c r="CY893" s="50"/>
      <c r="CZ893" s="50"/>
      <c r="DA893" s="50"/>
      <c r="DB893" s="50"/>
      <c r="DC893" s="50"/>
      <c r="DD893" s="50"/>
      <c r="DE893" s="50"/>
      <c r="DF893" s="50"/>
      <c r="DG893" s="50"/>
      <c r="DH893" s="50"/>
      <c r="DI893" s="50"/>
      <c r="DJ893" s="50"/>
      <c r="DK893" s="50"/>
      <c r="DL893" s="50"/>
      <c r="DM893" s="50"/>
      <c r="DN893" s="50"/>
      <c r="DO893" s="50"/>
      <c r="DP893" s="50"/>
      <c r="DQ893" s="50"/>
      <c r="DR893" s="50"/>
      <c r="DS893" s="50"/>
      <c r="DT893" s="50"/>
      <c r="DU893" s="50"/>
      <c r="DV893" s="50"/>
      <c r="DW893" s="50"/>
      <c r="DX893" s="50"/>
      <c r="DY893" s="50"/>
      <c r="DZ893" s="50"/>
      <c r="EA893" s="50"/>
      <c r="EB893" s="50"/>
      <c r="EC893" s="50"/>
      <c r="ED893" s="50"/>
      <c r="EE893" s="50"/>
      <c r="EF893" s="50"/>
      <c r="EG893" s="50"/>
      <c r="EH893" s="50"/>
      <c r="EI893" s="50"/>
      <c r="EJ893" s="50"/>
      <c r="EK893" s="50"/>
      <c r="EL893" s="50"/>
      <c r="EM893" s="50"/>
      <c r="EN893" s="50"/>
      <c r="EO893" s="50"/>
      <c r="EP893" s="50"/>
      <c r="EQ893" s="50"/>
      <c r="ER893" s="50"/>
      <c r="ES893" s="50"/>
      <c r="ET893" s="50"/>
      <c r="EU893" s="50"/>
      <c r="EV893" s="50"/>
      <c r="EW893" s="50"/>
      <c r="EX893" s="50"/>
      <c r="EY893" s="50"/>
      <c r="EZ893" s="50"/>
      <c r="FA893" s="50"/>
      <c r="FB893" s="50"/>
      <c r="FC893" s="50"/>
      <c r="FD893" s="50"/>
      <c r="FE893" s="50"/>
      <c r="FF893" s="50"/>
      <c r="FG893" s="50"/>
      <c r="FH893" s="50"/>
      <c r="FI893" s="50"/>
      <c r="FJ893" s="50"/>
      <c r="FK893" s="50"/>
      <c r="FL893" s="50"/>
      <c r="FM893" s="50"/>
      <c r="FN893" s="50"/>
      <c r="FO893" s="50"/>
      <c r="FP893" s="50"/>
      <c r="FQ893" s="50"/>
      <c r="FR893" s="50"/>
      <c r="FS893" s="50"/>
      <c r="FT893" s="50"/>
      <c r="FU893" s="50"/>
      <c r="FV893" s="50"/>
      <c r="FW893" s="50"/>
      <c r="FX893" s="50"/>
      <c r="FY893" s="50"/>
      <c r="FZ893" s="50"/>
      <c r="GA893" s="50"/>
      <c r="GB893" s="50"/>
      <c r="GC893" s="50"/>
      <c r="GD893" s="50"/>
      <c r="GE893" s="50"/>
      <c r="GF893" s="50"/>
      <c r="GG893" s="50"/>
      <c r="GH893" s="50"/>
      <c r="GI893" s="50"/>
      <c r="GJ893" s="50"/>
      <c r="GK893" s="50"/>
      <c r="GL893" s="50"/>
      <c r="GM893" s="50"/>
      <c r="GN893" s="50"/>
      <c r="GO893" s="50"/>
      <c r="GP893" s="50"/>
      <c r="GQ893" s="50"/>
      <c r="GR893" s="50"/>
      <c r="GS893" s="50"/>
      <c r="GT893" s="50"/>
      <c r="GU893" s="50"/>
      <c r="GV893" s="50"/>
      <c r="GW893" s="50"/>
      <c r="GX893" s="50"/>
      <c r="GY893" s="50"/>
      <c r="GZ893" s="50"/>
      <c r="HA893" s="50"/>
      <c r="HB893" s="50"/>
      <c r="HC893" s="50"/>
      <c r="HD893" s="50"/>
      <c r="HE893" s="50"/>
      <c r="HF893" s="50"/>
      <c r="HG893" s="50"/>
      <c r="HH893" s="50"/>
      <c r="HI893" s="50"/>
      <c r="HJ893" s="50"/>
      <c r="HK893" s="50"/>
      <c r="HL893" s="50"/>
      <c r="HM893" s="50"/>
      <c r="HN893" s="50"/>
      <c r="HO893" s="50"/>
      <c r="HP893" s="50"/>
      <c r="HQ893" s="50"/>
      <c r="HR893" s="50"/>
      <c r="HS893" s="50"/>
      <c r="HT893" s="50"/>
      <c r="HU893" s="50"/>
      <c r="HV893" s="50"/>
      <c r="HW893" s="50"/>
      <c r="HX893" s="50"/>
      <c r="HY893" s="50"/>
      <c r="HZ893" s="50"/>
      <c r="IA893" s="50"/>
      <c r="IB893" s="50"/>
      <c r="IC893" s="50"/>
      <c r="ID893" s="50"/>
      <c r="IE893" s="50"/>
      <c r="IF893" s="50"/>
      <c r="IG893" s="50"/>
      <c r="IH893" s="50"/>
      <c r="II893" s="50"/>
      <c r="IJ893" s="50"/>
      <c r="IK893" s="50"/>
      <c r="IL893" s="50"/>
      <c r="IM893" s="50"/>
      <c r="IN893" s="50"/>
      <c r="IO893" s="50"/>
      <c r="IP893" s="50"/>
      <c r="IQ893" s="50"/>
      <c r="IR893" s="50"/>
      <c r="IS893" s="50"/>
      <c r="IT893" s="50"/>
      <c r="IU893" s="50"/>
      <c r="IV893" s="50"/>
      <c r="IX893" s="50"/>
      <c r="IZ893" s="50"/>
      <c r="JA893" s="50"/>
      <c r="JB893" s="50"/>
      <c r="JC893" s="50"/>
      <c r="JD893" s="50"/>
      <c r="JE893" s="50"/>
      <c r="JF893" s="50"/>
      <c r="JG893" s="50"/>
      <c r="JL893" s="50"/>
      <c r="JM893" s="50"/>
      <c r="JN893" s="50"/>
      <c r="JO893" s="50"/>
      <c r="JP893" s="50"/>
      <c r="JQ893" s="50"/>
      <c r="JR893" s="50"/>
      <c r="JS893" s="50"/>
      <c r="JT893" s="50"/>
      <c r="JU893" s="50"/>
      <c r="JV893" s="50"/>
      <c r="JW893" s="50"/>
      <c r="JX893" s="50"/>
      <c r="JY893" s="50"/>
      <c r="JZ893" s="50"/>
      <c r="KA893" s="50"/>
      <c r="KB893" s="50"/>
      <c r="KC893" s="50"/>
      <c r="KD893" s="50"/>
      <c r="KE893" s="50"/>
      <c r="KF893" s="50"/>
      <c r="KG893" s="50"/>
      <c r="KH893" s="50"/>
      <c r="KI893" s="50"/>
      <c r="KJ893" s="50"/>
      <c r="KK893" s="50"/>
      <c r="KL893" s="50"/>
      <c r="KM893" s="50"/>
      <c r="KN893" s="50"/>
      <c r="KO893" s="50"/>
      <c r="KP893" s="50"/>
      <c r="KQ893" s="50"/>
      <c r="KR893" s="50"/>
      <c r="KS893" s="50"/>
      <c r="KT893" s="50"/>
      <c r="KU893" s="50"/>
      <c r="KV893" s="50"/>
      <c r="KW893" s="50"/>
      <c r="KX893" s="50"/>
      <c r="KY893" s="50"/>
      <c r="KZ893" s="50"/>
      <c r="LA893" s="50"/>
      <c r="LB893" s="50"/>
      <c r="LC893" s="50"/>
      <c r="LD893" s="50"/>
      <c r="LE893" s="50"/>
      <c r="LF893" s="50"/>
      <c r="LG893" s="50"/>
      <c r="LH893" s="50"/>
      <c r="LI893" s="50"/>
      <c r="LJ893" s="50"/>
      <c r="LK893" s="50"/>
      <c r="LL893" s="50"/>
      <c r="LM893" s="50"/>
      <c r="LN893" s="50"/>
      <c r="LO893" s="50"/>
      <c r="LP893" s="50"/>
      <c r="LQ893" s="50"/>
      <c r="LR893" s="50"/>
      <c r="LS893" s="50"/>
      <c r="LT893" s="50"/>
      <c r="LU893" s="50"/>
      <c r="LV893" s="50"/>
      <c r="LW893" s="50"/>
      <c r="LX893" s="50"/>
      <c r="LY893" s="50"/>
      <c r="LZ893" s="50"/>
      <c r="MA893" s="50"/>
      <c r="MB893" s="50"/>
      <c r="MC893" s="50"/>
      <c r="MD893" s="50"/>
      <c r="ME893" s="50"/>
      <c r="MF893" s="50"/>
      <c r="MG893" s="50"/>
      <c r="MH893" s="50"/>
      <c r="MI893" s="50"/>
      <c r="MJ893" s="50"/>
      <c r="MK893" s="50"/>
      <c r="ML893" s="50"/>
      <c r="MM893" s="50"/>
      <c r="MN893" s="50"/>
      <c r="MO893" s="50"/>
      <c r="MP893" s="50"/>
      <c r="MQ893" s="50"/>
      <c r="MR893" s="50"/>
      <c r="MS893" s="50"/>
      <c r="MT893" s="50"/>
      <c r="MU893" s="50"/>
      <c r="MV893" s="50"/>
      <c r="MW893" s="50"/>
      <c r="MX893" s="50"/>
      <c r="MY893" s="50"/>
      <c r="MZ893" s="50"/>
      <c r="NA893" s="50"/>
      <c r="NB893" s="50"/>
      <c r="NC893" s="50"/>
      <c r="ND893" s="50"/>
      <c r="NE893" s="50"/>
      <c r="NF893" s="50"/>
      <c r="NG893" s="50"/>
      <c r="NH893" s="50"/>
      <c r="NI893" s="50"/>
      <c r="NJ893" s="50"/>
      <c r="NK893" s="50"/>
      <c r="NL893" s="50"/>
      <c r="NM893" s="50"/>
      <c r="NN893" s="50"/>
      <c r="NO893" s="50"/>
      <c r="NP893" s="50"/>
      <c r="NQ893" s="50"/>
      <c r="NR893" s="50"/>
      <c r="NS893" s="50"/>
      <c r="NT893" s="50"/>
      <c r="NU893" s="50"/>
      <c r="NV893" s="50"/>
      <c r="NW893" s="50"/>
      <c r="NX893" s="50"/>
      <c r="NY893" s="50"/>
      <c r="NZ893" s="50"/>
      <c r="OA893" s="50"/>
      <c r="OB893" s="50"/>
      <c r="OC893" s="50"/>
      <c r="OD893" s="50"/>
      <c r="OE893" s="50"/>
      <c r="OF893" s="50"/>
      <c r="OG893" s="50"/>
      <c r="OH893" s="50"/>
      <c r="OI893" s="50"/>
      <c r="OJ893" s="50"/>
      <c r="OK893" s="50"/>
      <c r="OL893" s="50"/>
      <c r="OM893" s="50"/>
      <c r="ON893" s="50"/>
      <c r="OO893" s="50"/>
      <c r="OP893" s="50"/>
      <c r="OQ893" s="50"/>
      <c r="OR893" s="50"/>
      <c r="OS893" s="50"/>
      <c r="OT893" s="50"/>
      <c r="OU893" s="50"/>
      <c r="OV893" s="50"/>
      <c r="OW893" s="50"/>
      <c r="OX893" s="50"/>
      <c r="OY893" s="50"/>
      <c r="OZ893" s="50"/>
      <c r="PA893" s="50"/>
      <c r="PB893" s="50"/>
      <c r="PC893" s="50"/>
      <c r="PD893" s="50"/>
      <c r="PE893" s="50"/>
      <c r="PF893" s="50"/>
      <c r="PG893" s="50"/>
      <c r="PH893" s="50"/>
      <c r="PI893" s="50"/>
      <c r="PJ893" s="50"/>
      <c r="PK893" s="50"/>
      <c r="PL893" s="50"/>
      <c r="PM893" s="50"/>
      <c r="PN893" s="50"/>
      <c r="PO893" s="50"/>
      <c r="PP893" s="50"/>
      <c r="PQ893" s="50"/>
      <c r="PR893" s="50"/>
      <c r="PS893" s="50"/>
      <c r="PT893" s="50"/>
      <c r="PU893" s="50"/>
      <c r="PV893" s="50"/>
      <c r="PW893" s="50"/>
      <c r="PX893" s="50"/>
      <c r="PY893" s="50"/>
      <c r="PZ893" s="50"/>
      <c r="QA893" s="50"/>
      <c r="QB893" s="50"/>
      <c r="QC893" s="50"/>
      <c r="QD893" s="50"/>
      <c r="QE893" s="50"/>
      <c r="QF893" s="50"/>
      <c r="QG893" s="50"/>
      <c r="QH893" s="50"/>
      <c r="QI893" s="50"/>
      <c r="QJ893" s="50"/>
      <c r="QK893" s="50"/>
      <c r="QL893" s="50"/>
      <c r="QM893" s="50"/>
      <c r="QN893" s="50"/>
      <c r="QO893" s="50"/>
      <c r="QP893" s="50"/>
      <c r="QQ893" s="50"/>
      <c r="QR893" s="50"/>
      <c r="QS893" s="50"/>
      <c r="QT893" s="50"/>
      <c r="QU893" s="50"/>
      <c r="QV893" s="50"/>
      <c r="QW893" s="50"/>
      <c r="QX893" s="50"/>
      <c r="QY893" s="50"/>
      <c r="QZ893" s="50"/>
      <c r="RA893" s="50"/>
      <c r="RB893" s="50"/>
      <c r="RC893" s="50"/>
      <c r="RD893" s="50"/>
      <c r="RE893" s="50"/>
      <c r="RF893" s="50"/>
      <c r="RG893" s="50"/>
      <c r="RH893" s="50"/>
      <c r="RI893" s="50"/>
      <c r="RJ893" s="50"/>
      <c r="RK893" s="50"/>
      <c r="RL893" s="50"/>
      <c r="RM893" s="50"/>
      <c r="RN893" s="50"/>
      <c r="RO893" s="50"/>
      <c r="RP893" s="50"/>
      <c r="RQ893" s="50"/>
      <c r="RR893" s="50"/>
      <c r="RS893" s="50"/>
      <c r="RT893" s="50"/>
      <c r="RU893" s="50"/>
      <c r="RV893" s="50"/>
      <c r="RW893" s="50"/>
      <c r="RX893" s="50"/>
      <c r="RY893" s="50"/>
      <c r="RZ893" s="50"/>
      <c r="SA893" s="50"/>
      <c r="SB893" s="50"/>
      <c r="SC893" s="50"/>
      <c r="SD893" s="50"/>
      <c r="SE893" s="50"/>
      <c r="SF893" s="50"/>
      <c r="SG893" s="50"/>
      <c r="SH893" s="50"/>
      <c r="SI893" s="50"/>
      <c r="SJ893" s="50"/>
      <c r="SK893" s="50"/>
      <c r="SL893" s="50"/>
      <c r="SM893" s="50"/>
      <c r="SN893" s="50"/>
      <c r="SO893" s="50"/>
      <c r="SP893" s="50"/>
      <c r="SQ893" s="50"/>
      <c r="SR893" s="50"/>
      <c r="ST893" s="50"/>
      <c r="SV893" s="50"/>
      <c r="SW893" s="50"/>
      <c r="SX893" s="50"/>
      <c r="SY893" s="50"/>
      <c r="SZ893" s="50"/>
      <c r="TA893" s="50"/>
      <c r="TB893" s="50"/>
      <c r="TC893" s="50"/>
      <c r="TH893" s="50"/>
      <c r="TI893" s="50"/>
      <c r="TJ893" s="50"/>
      <c r="TK893" s="50"/>
      <c r="TL893" s="50"/>
      <c r="TM893" s="50"/>
      <c r="TN893" s="50"/>
      <c r="TO893" s="50"/>
      <c r="TP893" s="50"/>
      <c r="TQ893" s="50"/>
      <c r="TR893" s="50"/>
      <c r="TS893" s="50"/>
      <c r="TT893" s="50"/>
      <c r="TU893" s="50"/>
      <c r="TV893" s="50"/>
      <c r="TW893" s="50"/>
      <c r="TX893" s="50"/>
      <c r="TY893" s="50"/>
      <c r="TZ893" s="50"/>
      <c r="UA893" s="50"/>
      <c r="UB893" s="50"/>
      <c r="UC893" s="50"/>
      <c r="UD893" s="50"/>
      <c r="UE893" s="50"/>
      <c r="UF893" s="50"/>
      <c r="UG893" s="50"/>
      <c r="UH893" s="50"/>
      <c r="UI893" s="50"/>
      <c r="UJ893" s="50"/>
      <c r="UK893" s="50"/>
      <c r="UL893" s="50"/>
      <c r="UM893" s="50"/>
      <c r="UN893" s="50"/>
      <c r="UO893" s="50"/>
      <c r="UP893" s="50"/>
      <c r="UQ893" s="50"/>
      <c r="UR893" s="50"/>
      <c r="US893" s="50"/>
      <c r="UT893" s="50"/>
      <c r="UU893" s="50"/>
      <c r="UV893" s="50"/>
      <c r="UW893" s="50"/>
      <c r="UX893" s="50"/>
      <c r="UY893" s="50"/>
      <c r="UZ893" s="50"/>
      <c r="VA893" s="50"/>
      <c r="VB893" s="50"/>
      <c r="VC893" s="50"/>
      <c r="VD893" s="50"/>
      <c r="VE893" s="50"/>
      <c r="VF893" s="50"/>
      <c r="VG893" s="50"/>
      <c r="VH893" s="50"/>
      <c r="VI893" s="50"/>
      <c r="VJ893" s="50"/>
      <c r="VK893" s="50"/>
      <c r="VL893" s="50"/>
      <c r="VM893" s="50"/>
      <c r="VN893" s="50"/>
      <c r="VO893" s="50"/>
      <c r="VP893" s="50"/>
      <c r="VQ893" s="50"/>
      <c r="VR893" s="50"/>
      <c r="VS893" s="50"/>
      <c r="VT893" s="50"/>
      <c r="VU893" s="50"/>
      <c r="VV893" s="50"/>
      <c r="VW893" s="50"/>
      <c r="VX893" s="50"/>
      <c r="VY893" s="50"/>
      <c r="VZ893" s="50"/>
      <c r="WA893" s="50"/>
      <c r="WB893" s="50"/>
      <c r="WC893" s="50"/>
      <c r="WD893" s="50"/>
      <c r="WE893" s="50"/>
      <c r="WF893" s="50"/>
      <c r="WG893" s="50"/>
      <c r="WH893" s="50"/>
      <c r="WI893" s="50"/>
      <c r="WJ893" s="50"/>
      <c r="WK893" s="50"/>
      <c r="WL893" s="50"/>
      <c r="WM893" s="50"/>
      <c r="WN893" s="50"/>
      <c r="WO893" s="50"/>
      <c r="WP893" s="50"/>
      <c r="WQ893" s="50"/>
      <c r="WR893" s="50"/>
      <c r="WS893" s="50"/>
      <c r="WT893" s="50"/>
      <c r="WU893" s="50"/>
      <c r="WV893" s="50"/>
      <c r="WW893" s="50"/>
      <c r="WX893" s="50"/>
      <c r="WY893" s="50"/>
      <c r="WZ893" s="50"/>
      <c r="XA893" s="50"/>
      <c r="XB893" s="50"/>
      <c r="XC893" s="50"/>
      <c r="XD893" s="50"/>
      <c r="XE893" s="50"/>
      <c r="XF893" s="50"/>
      <c r="XG893" s="50"/>
      <c r="XH893" s="50"/>
      <c r="XI893" s="50"/>
      <c r="XJ893" s="50"/>
      <c r="XK893" s="50"/>
      <c r="XL893" s="50"/>
      <c r="XM893" s="50"/>
      <c r="XN893" s="50"/>
      <c r="XO893" s="50"/>
      <c r="XP893" s="50"/>
      <c r="XQ893" s="50"/>
      <c r="XR893" s="50"/>
      <c r="XS893" s="50"/>
      <c r="XT893" s="50"/>
      <c r="XU893" s="50"/>
      <c r="XV893" s="50"/>
      <c r="XW893" s="50"/>
      <c r="XX893" s="50"/>
      <c r="XY893" s="50"/>
      <c r="XZ893" s="50"/>
      <c r="YA893" s="50"/>
      <c r="YB893" s="50"/>
      <c r="YC893" s="50"/>
      <c r="YD893" s="50"/>
      <c r="YE893" s="50"/>
      <c r="YF893" s="50"/>
      <c r="YG893" s="50"/>
      <c r="YH893" s="50"/>
      <c r="YI893" s="50"/>
      <c r="YJ893" s="50"/>
      <c r="YK893" s="50"/>
      <c r="YL893" s="50"/>
      <c r="YM893" s="50"/>
      <c r="YN893" s="50"/>
      <c r="YO893" s="50"/>
      <c r="YP893" s="50"/>
      <c r="YQ893" s="50"/>
      <c r="YR893" s="50"/>
      <c r="YS893" s="50"/>
      <c r="YT893" s="50"/>
      <c r="YU893" s="50"/>
      <c r="YV893" s="50"/>
      <c r="YW893" s="50"/>
      <c r="YX893" s="50"/>
      <c r="YY893" s="50"/>
      <c r="YZ893" s="50"/>
      <c r="ZA893" s="50"/>
      <c r="ZB893" s="50"/>
      <c r="ZC893" s="50"/>
      <c r="ZD893" s="50"/>
      <c r="ZE893" s="50"/>
      <c r="ZF893" s="50"/>
      <c r="ZG893" s="50"/>
      <c r="ZH893" s="50"/>
      <c r="ZI893" s="50"/>
      <c r="ZJ893" s="50"/>
      <c r="ZK893" s="50"/>
      <c r="ZL893" s="50"/>
      <c r="ZM893" s="50"/>
      <c r="ZN893" s="50"/>
      <c r="ZO893" s="50"/>
      <c r="ZP893" s="50"/>
      <c r="ZQ893" s="50"/>
      <c r="ZR893" s="50"/>
      <c r="ZS893" s="50"/>
      <c r="ZT893" s="50"/>
      <c r="ZU893" s="50"/>
      <c r="ZV893" s="50"/>
      <c r="ZW893" s="50"/>
      <c r="ZX893" s="50"/>
      <c r="ZY893" s="50"/>
      <c r="ZZ893" s="50"/>
      <c r="AAA893" s="50"/>
      <c r="AAB893" s="50"/>
      <c r="AAC893" s="50"/>
      <c r="AAD893" s="50"/>
      <c r="AAE893" s="50"/>
      <c r="AAF893" s="50"/>
      <c r="AAG893" s="50"/>
      <c r="AAH893" s="50"/>
      <c r="AAI893" s="50"/>
      <c r="AAJ893" s="50"/>
      <c r="AAK893" s="50"/>
      <c r="AAL893" s="50"/>
      <c r="AAM893" s="50"/>
      <c r="AAN893" s="50"/>
      <c r="AAO893" s="50"/>
      <c r="AAP893" s="50"/>
      <c r="AAQ893" s="50"/>
      <c r="AAR893" s="50"/>
      <c r="AAS893" s="50"/>
      <c r="AAT893" s="50"/>
      <c r="AAU893" s="50"/>
      <c r="AAV893" s="50"/>
      <c r="AAW893" s="50"/>
      <c r="AAX893" s="50"/>
      <c r="AAY893" s="50"/>
      <c r="AAZ893" s="50"/>
      <c r="ABA893" s="50"/>
      <c r="ABB893" s="50"/>
      <c r="ABC893" s="50"/>
      <c r="ABD893" s="50"/>
      <c r="ABE893" s="50"/>
      <c r="ABF893" s="50"/>
      <c r="ABG893" s="50"/>
      <c r="ABH893" s="50"/>
      <c r="ABI893" s="50"/>
      <c r="ABJ893" s="50"/>
      <c r="ABK893" s="50"/>
      <c r="ABL893" s="50"/>
      <c r="ABM893" s="50"/>
      <c r="ABN893" s="50"/>
      <c r="ABO893" s="50"/>
      <c r="ABP893" s="50"/>
      <c r="ABQ893" s="50"/>
      <c r="ABR893" s="50"/>
      <c r="ABS893" s="50"/>
      <c r="ABT893" s="50"/>
      <c r="ABU893" s="50"/>
      <c r="ABV893" s="50"/>
      <c r="ABW893" s="50"/>
      <c r="ABX893" s="50"/>
      <c r="ABY893" s="50"/>
      <c r="ABZ893" s="50"/>
      <c r="ACA893" s="50"/>
      <c r="ACB893" s="50"/>
      <c r="ACC893" s="50"/>
      <c r="ACD893" s="50"/>
      <c r="ACE893" s="50"/>
      <c r="ACF893" s="50"/>
      <c r="ACG893" s="50"/>
      <c r="ACH893" s="50"/>
      <c r="ACI893" s="50"/>
      <c r="ACJ893" s="50"/>
      <c r="ACK893" s="50"/>
      <c r="ACL893" s="50"/>
      <c r="ACM893" s="50"/>
      <c r="ACN893" s="50"/>
      <c r="ACP893" s="50"/>
      <c r="ACR893" s="50"/>
      <c r="ACS893" s="50"/>
      <c r="ACT893" s="50"/>
      <c r="ACU893" s="50"/>
      <c r="ACV893" s="50"/>
      <c r="ACW893" s="50"/>
      <c r="ACX893" s="50"/>
      <c r="ACY893" s="50"/>
      <c r="ADD893" s="50"/>
      <c r="ADE893" s="50"/>
      <c r="ADF893" s="50"/>
      <c r="ADG893" s="50"/>
      <c r="ADH893" s="50"/>
      <c r="ADI893" s="50"/>
      <c r="ADJ893" s="50"/>
      <c r="ADK893" s="50"/>
      <c r="ADL893" s="50"/>
      <c r="ADM893" s="50"/>
      <c r="ADN893" s="50"/>
      <c r="ADO893" s="50"/>
      <c r="ADP893" s="50"/>
      <c r="ADQ893" s="50"/>
      <c r="ADR893" s="50"/>
      <c r="ADS893" s="50"/>
      <c r="ADT893" s="50"/>
      <c r="ADU893" s="50"/>
      <c r="ADV893" s="50"/>
      <c r="ADW893" s="50"/>
      <c r="ADX893" s="50"/>
      <c r="ADY893" s="50"/>
      <c r="ADZ893" s="50"/>
      <c r="AEA893" s="50"/>
      <c r="AEB893" s="50"/>
      <c r="AEC893" s="50"/>
      <c r="AED893" s="50"/>
      <c r="AEE893" s="50"/>
      <c r="AEF893" s="50"/>
      <c r="AEG893" s="50"/>
      <c r="AEH893" s="50"/>
      <c r="AEI893" s="50"/>
      <c r="AEJ893" s="50"/>
      <c r="AEK893" s="50"/>
      <c r="AEL893" s="50"/>
      <c r="AEM893" s="50"/>
      <c r="AEN893" s="50"/>
      <c r="AEO893" s="50"/>
      <c r="AEP893" s="50"/>
      <c r="AEQ893" s="50"/>
      <c r="AER893" s="50"/>
      <c r="AES893" s="50"/>
      <c r="AET893" s="50"/>
      <c r="AEU893" s="50"/>
      <c r="AEV893" s="50"/>
      <c r="AEW893" s="50"/>
      <c r="AEX893" s="50"/>
      <c r="AEY893" s="50"/>
      <c r="AEZ893" s="50"/>
      <c r="AFA893" s="50"/>
      <c r="AFB893" s="50"/>
      <c r="AFC893" s="50"/>
      <c r="AFD893" s="50"/>
      <c r="AFE893" s="50"/>
      <c r="AFF893" s="50"/>
      <c r="AFG893" s="50"/>
      <c r="AFH893" s="50"/>
      <c r="AFI893" s="50"/>
      <c r="AFJ893" s="50"/>
      <c r="AFK893" s="50"/>
      <c r="AFL893" s="50"/>
      <c r="AFM893" s="50"/>
      <c r="AFN893" s="50"/>
      <c r="AFO893" s="50"/>
      <c r="AFP893" s="50"/>
      <c r="AFQ893" s="50"/>
      <c r="AFR893" s="50"/>
      <c r="AFS893" s="50"/>
      <c r="AFT893" s="50"/>
      <c r="AFU893" s="50"/>
      <c r="AFV893" s="50"/>
      <c r="AFW893" s="50"/>
      <c r="AFX893" s="50"/>
      <c r="AFY893" s="50"/>
      <c r="AFZ893" s="50"/>
      <c r="AGA893" s="50"/>
      <c r="AGB893" s="50"/>
      <c r="AGC893" s="50"/>
      <c r="AGD893" s="50"/>
      <c r="AGE893" s="50"/>
      <c r="AGF893" s="50"/>
      <c r="AGG893" s="50"/>
      <c r="AGH893" s="50"/>
      <c r="AGI893" s="50"/>
      <c r="AGJ893" s="50"/>
      <c r="AGK893" s="50"/>
      <c r="AGL893" s="50"/>
      <c r="AGM893" s="50"/>
      <c r="AGN893" s="50"/>
      <c r="AGO893" s="50"/>
      <c r="AGP893" s="50"/>
      <c r="AGQ893" s="50"/>
      <c r="AGR893" s="50"/>
      <c r="AGS893" s="50"/>
      <c r="AGT893" s="50"/>
      <c r="AGU893" s="50"/>
      <c r="AGV893" s="50"/>
      <c r="AGW893" s="50"/>
      <c r="AGX893" s="50"/>
      <c r="AGY893" s="50"/>
      <c r="AGZ893" s="50"/>
      <c r="AHA893" s="50"/>
      <c r="AHB893" s="50"/>
      <c r="AHC893" s="50"/>
      <c r="AHD893" s="50"/>
      <c r="AHE893" s="50"/>
      <c r="AHF893" s="50"/>
      <c r="AHG893" s="50"/>
      <c r="AHH893" s="50"/>
      <c r="AHI893" s="50"/>
      <c r="AHJ893" s="50"/>
      <c r="AHK893" s="50"/>
      <c r="AHL893" s="50"/>
      <c r="AHM893" s="50"/>
      <c r="AHN893" s="50"/>
      <c r="AHO893" s="50"/>
      <c r="AHP893" s="50"/>
      <c r="AHQ893" s="50"/>
      <c r="AHR893" s="50"/>
      <c r="AHS893" s="50"/>
      <c r="AHT893" s="50"/>
      <c r="AHU893" s="50"/>
      <c r="AHV893" s="50"/>
      <c r="AHW893" s="50"/>
      <c r="AHX893" s="50"/>
      <c r="AHY893" s="50"/>
      <c r="AHZ893" s="50"/>
      <c r="AIA893" s="50"/>
      <c r="AIB893" s="50"/>
      <c r="AIC893" s="50"/>
      <c r="AID893" s="50"/>
      <c r="AIE893" s="50"/>
      <c r="AIF893" s="50"/>
      <c r="AIG893" s="50"/>
      <c r="AIH893" s="50"/>
      <c r="AII893" s="50"/>
      <c r="AIJ893" s="50"/>
      <c r="AIK893" s="50"/>
      <c r="AIL893" s="50"/>
      <c r="AIM893" s="50"/>
      <c r="AIN893" s="50"/>
      <c r="AIO893" s="50"/>
      <c r="AIP893" s="50"/>
      <c r="AIQ893" s="50"/>
      <c r="AIR893" s="50"/>
      <c r="AIS893" s="50"/>
      <c r="AIT893" s="50"/>
      <c r="AIU893" s="50"/>
      <c r="AIV893" s="50"/>
      <c r="AIW893" s="50"/>
      <c r="AIX893" s="50"/>
      <c r="AIY893" s="50"/>
      <c r="AIZ893" s="50"/>
      <c r="AJA893" s="50"/>
      <c r="AJB893" s="50"/>
      <c r="AJC893" s="50"/>
      <c r="AJD893" s="50"/>
      <c r="AJE893" s="50"/>
      <c r="AJF893" s="50"/>
      <c r="AJG893" s="50"/>
      <c r="AJH893" s="50"/>
      <c r="AJI893" s="50"/>
      <c r="AJJ893" s="50"/>
      <c r="AJK893" s="50"/>
      <c r="AJL893" s="50"/>
      <c r="AJM893" s="50"/>
      <c r="AJN893" s="50"/>
      <c r="AJO893" s="50"/>
      <c r="AJP893" s="50"/>
      <c r="AJQ893" s="50"/>
      <c r="AJR893" s="50"/>
      <c r="AJS893" s="50"/>
      <c r="AJT893" s="50"/>
      <c r="AJU893" s="50"/>
      <c r="AJV893" s="50"/>
      <c r="AJW893" s="50"/>
      <c r="AJX893" s="50"/>
      <c r="AJY893" s="50"/>
      <c r="AJZ893" s="50"/>
      <c r="AKA893" s="50"/>
      <c r="AKB893" s="50"/>
      <c r="AKC893" s="50"/>
      <c r="AKD893" s="50"/>
      <c r="AKE893" s="50"/>
      <c r="AKF893" s="50"/>
      <c r="AKG893" s="50"/>
      <c r="AKH893" s="50"/>
      <c r="AKI893" s="50"/>
      <c r="AKJ893" s="50"/>
      <c r="AKK893" s="50"/>
      <c r="AKL893" s="50"/>
      <c r="AKM893" s="50"/>
      <c r="AKN893" s="50"/>
      <c r="AKO893" s="50"/>
      <c r="AKP893" s="50"/>
      <c r="AKQ893" s="50"/>
      <c r="AKR893" s="50"/>
      <c r="AKS893" s="50"/>
      <c r="AKT893" s="50"/>
      <c r="AKU893" s="50"/>
      <c r="AKV893" s="50"/>
      <c r="AKW893" s="50"/>
      <c r="AKX893" s="50"/>
      <c r="AKY893" s="50"/>
      <c r="AKZ893" s="50"/>
      <c r="ALA893" s="50"/>
      <c r="ALB893" s="50"/>
      <c r="ALC893" s="50"/>
      <c r="ALD893" s="50"/>
      <c r="ALE893" s="50"/>
      <c r="ALF893" s="50"/>
      <c r="ALG893" s="50"/>
      <c r="ALH893" s="50"/>
      <c r="ALI893" s="50"/>
      <c r="ALJ893" s="50"/>
      <c r="ALK893" s="50"/>
      <c r="ALL893" s="50"/>
      <c r="ALM893" s="50"/>
      <c r="ALN893" s="50"/>
      <c r="ALO893" s="50"/>
      <c r="ALP893" s="50"/>
      <c r="ALQ893" s="50"/>
      <c r="ALR893" s="50"/>
      <c r="ALS893" s="50"/>
      <c r="ALT893" s="50"/>
      <c r="ALU893" s="50"/>
      <c r="ALV893" s="50"/>
      <c r="ALW893" s="50"/>
      <c r="ALX893" s="50"/>
      <c r="ALY893" s="50"/>
      <c r="ALZ893" s="50"/>
      <c r="AMA893" s="50"/>
      <c r="AMB893" s="50"/>
      <c r="AMC893" s="50"/>
      <c r="AMD893" s="50"/>
      <c r="AME893" s="50"/>
      <c r="AMF893" s="50"/>
      <c r="AMG893" s="50"/>
      <c r="AMH893" s="50"/>
      <c r="AMI893" s="50"/>
      <c r="AMJ893" s="50"/>
      <c r="AML893" s="50"/>
      <c r="AMN893" s="50"/>
      <c r="AMO893" s="50"/>
      <c r="AMP893" s="50"/>
      <c r="AMQ893" s="50"/>
      <c r="AMR893" s="50"/>
      <c r="AMS893" s="50"/>
      <c r="AMT893" s="50"/>
      <c r="AMU893" s="50"/>
      <c r="AMZ893" s="50"/>
      <c r="ANA893" s="50"/>
      <c r="ANB893" s="50"/>
      <c r="ANC893" s="50"/>
      <c r="AND893" s="50"/>
      <c r="ANE893" s="50"/>
      <c r="ANF893" s="50"/>
      <c r="ANG893" s="50"/>
      <c r="ANH893" s="50"/>
      <c r="ANI893" s="50"/>
      <c r="ANJ893" s="50"/>
      <c r="ANK893" s="50"/>
      <c r="ANL893" s="50"/>
      <c r="ANM893" s="50"/>
      <c r="ANN893" s="50"/>
      <c r="ANO893" s="50"/>
      <c r="ANP893" s="50"/>
      <c r="ANQ893" s="50"/>
      <c r="ANR893" s="50"/>
      <c r="ANS893" s="50"/>
      <c r="ANT893" s="50"/>
      <c r="ANU893" s="50"/>
      <c r="ANV893" s="50"/>
      <c r="ANW893" s="50"/>
      <c r="ANX893" s="50"/>
      <c r="ANY893" s="50"/>
      <c r="ANZ893" s="50"/>
      <c r="AOA893" s="50"/>
      <c r="AOB893" s="50"/>
      <c r="AOC893" s="50"/>
      <c r="AOD893" s="50"/>
      <c r="AOE893" s="50"/>
      <c r="AOF893" s="50"/>
      <c r="AOG893" s="50"/>
      <c r="AOH893" s="50"/>
      <c r="AOI893" s="50"/>
      <c r="AOJ893" s="50"/>
      <c r="AOK893" s="50"/>
      <c r="AOL893" s="50"/>
      <c r="AOM893" s="50"/>
      <c r="AON893" s="50"/>
      <c r="AOO893" s="50"/>
      <c r="AOP893" s="50"/>
      <c r="AOQ893" s="50"/>
      <c r="AOR893" s="50"/>
      <c r="AOS893" s="50"/>
      <c r="AOT893" s="50"/>
      <c r="AOU893" s="50"/>
      <c r="AOV893" s="50"/>
      <c r="AOW893" s="50"/>
      <c r="AOX893" s="50"/>
      <c r="AOY893" s="50"/>
      <c r="AOZ893" s="50"/>
      <c r="APA893" s="50"/>
      <c r="APB893" s="50"/>
      <c r="APC893" s="50"/>
      <c r="APD893" s="50"/>
      <c r="APE893" s="50"/>
      <c r="APF893" s="50"/>
      <c r="APG893" s="50"/>
      <c r="APH893" s="50"/>
      <c r="API893" s="50"/>
      <c r="APJ893" s="50"/>
      <c r="APK893" s="50"/>
      <c r="APL893" s="50"/>
      <c r="APM893" s="50"/>
      <c r="APN893" s="50"/>
      <c r="APO893" s="50"/>
      <c r="APP893" s="50"/>
      <c r="APQ893" s="50"/>
      <c r="APR893" s="50"/>
      <c r="APS893" s="50"/>
      <c r="APT893" s="50"/>
      <c r="APU893" s="50"/>
      <c r="APV893" s="50"/>
      <c r="APW893" s="50"/>
      <c r="APX893" s="50"/>
      <c r="APY893" s="50"/>
      <c r="APZ893" s="50"/>
      <c r="AQA893" s="50"/>
      <c r="AQB893" s="50"/>
      <c r="AQC893" s="50"/>
      <c r="AQD893" s="50"/>
      <c r="AQE893" s="50"/>
      <c r="AQF893" s="50"/>
      <c r="AQG893" s="50"/>
      <c r="AQH893" s="50"/>
      <c r="AQI893" s="50"/>
      <c r="AQJ893" s="50"/>
      <c r="AQK893" s="50"/>
      <c r="AQL893" s="50"/>
      <c r="AQM893" s="50"/>
      <c r="AQN893" s="50"/>
      <c r="AQO893" s="50"/>
      <c r="AQP893" s="50"/>
      <c r="AQQ893" s="50"/>
      <c r="AQR893" s="50"/>
      <c r="AQS893" s="50"/>
      <c r="AQT893" s="50"/>
      <c r="AQU893" s="50"/>
      <c r="AQV893" s="50"/>
      <c r="AQW893" s="50"/>
      <c r="AQX893" s="50"/>
      <c r="AQY893" s="50"/>
      <c r="AQZ893" s="50"/>
      <c r="ARA893" s="50"/>
      <c r="ARB893" s="50"/>
      <c r="ARC893" s="50"/>
      <c r="ARD893" s="50"/>
      <c r="ARE893" s="50"/>
      <c r="ARF893" s="50"/>
      <c r="ARG893" s="50"/>
      <c r="ARH893" s="50"/>
      <c r="ARI893" s="50"/>
      <c r="ARJ893" s="50"/>
      <c r="ARK893" s="50"/>
      <c r="ARL893" s="50"/>
      <c r="ARM893" s="50"/>
      <c r="ARN893" s="50"/>
      <c r="ARO893" s="50"/>
      <c r="ARP893" s="50"/>
      <c r="ARQ893" s="50"/>
      <c r="ARR893" s="50"/>
      <c r="ARS893" s="50"/>
      <c r="ART893" s="50"/>
      <c r="ARU893" s="50"/>
      <c r="ARV893" s="50"/>
      <c r="ARW893" s="50"/>
      <c r="ARX893" s="50"/>
      <c r="ARY893" s="50"/>
      <c r="ARZ893" s="50"/>
      <c r="ASA893" s="50"/>
      <c r="ASB893" s="50"/>
      <c r="ASC893" s="50"/>
      <c r="ASD893" s="50"/>
      <c r="ASE893" s="50"/>
      <c r="ASF893" s="50"/>
      <c r="ASG893" s="50"/>
      <c r="ASH893" s="50"/>
      <c r="ASI893" s="50"/>
      <c r="ASJ893" s="50"/>
      <c r="ASK893" s="50"/>
      <c r="ASL893" s="50"/>
      <c r="ASM893" s="50"/>
      <c r="ASN893" s="50"/>
      <c r="ASO893" s="50"/>
      <c r="ASP893" s="50"/>
      <c r="ASQ893" s="50"/>
      <c r="ASR893" s="50"/>
      <c r="ASS893" s="50"/>
      <c r="AST893" s="50"/>
      <c r="ASU893" s="50"/>
      <c r="ASV893" s="50"/>
      <c r="ASW893" s="50"/>
      <c r="ASX893" s="50"/>
      <c r="ASY893" s="50"/>
      <c r="ASZ893" s="50"/>
      <c r="ATA893" s="50"/>
      <c r="ATB893" s="50"/>
      <c r="ATC893" s="50"/>
      <c r="ATD893" s="50"/>
      <c r="ATE893" s="50"/>
      <c r="ATF893" s="50"/>
      <c r="ATG893" s="50"/>
      <c r="ATH893" s="50"/>
      <c r="ATI893" s="50"/>
      <c r="ATJ893" s="50"/>
      <c r="ATK893" s="50"/>
      <c r="ATL893" s="50"/>
      <c r="ATM893" s="50"/>
      <c r="ATN893" s="50"/>
      <c r="ATO893" s="50"/>
      <c r="ATP893" s="50"/>
      <c r="ATQ893" s="50"/>
      <c r="ATR893" s="50"/>
      <c r="ATS893" s="50"/>
      <c r="ATT893" s="50"/>
      <c r="ATU893" s="50"/>
      <c r="ATV893" s="50"/>
      <c r="ATW893" s="50"/>
      <c r="ATX893" s="50"/>
      <c r="ATY893" s="50"/>
      <c r="ATZ893" s="50"/>
      <c r="AUA893" s="50"/>
      <c r="AUB893" s="50"/>
      <c r="AUC893" s="50"/>
      <c r="AUD893" s="50"/>
      <c r="AUE893" s="50"/>
      <c r="AUF893" s="50"/>
      <c r="AUG893" s="50"/>
      <c r="AUH893" s="50"/>
      <c r="AUI893" s="50"/>
      <c r="AUJ893" s="50"/>
      <c r="AUK893" s="50"/>
      <c r="AUL893" s="50"/>
      <c r="AUM893" s="50"/>
      <c r="AUN893" s="50"/>
      <c r="AUO893" s="50"/>
      <c r="AUP893" s="50"/>
      <c r="AUQ893" s="50"/>
      <c r="AUR893" s="50"/>
      <c r="AUS893" s="50"/>
      <c r="AUT893" s="50"/>
      <c r="AUU893" s="50"/>
      <c r="AUV893" s="50"/>
      <c r="AUW893" s="50"/>
      <c r="AUX893" s="50"/>
      <c r="AUY893" s="50"/>
      <c r="AUZ893" s="50"/>
      <c r="AVA893" s="50"/>
      <c r="AVB893" s="50"/>
      <c r="AVC893" s="50"/>
      <c r="AVD893" s="50"/>
      <c r="AVE893" s="50"/>
      <c r="AVF893" s="50"/>
      <c r="AVG893" s="50"/>
      <c r="AVH893" s="50"/>
      <c r="AVI893" s="50"/>
      <c r="AVJ893" s="50"/>
      <c r="AVK893" s="50"/>
      <c r="AVL893" s="50"/>
      <c r="AVM893" s="50"/>
      <c r="AVN893" s="50"/>
      <c r="AVO893" s="50"/>
      <c r="AVP893" s="50"/>
      <c r="AVQ893" s="50"/>
      <c r="AVR893" s="50"/>
      <c r="AVS893" s="50"/>
      <c r="AVT893" s="50"/>
      <c r="AVU893" s="50"/>
      <c r="AVV893" s="50"/>
      <c r="AVW893" s="50"/>
      <c r="AVX893" s="50"/>
      <c r="AVY893" s="50"/>
      <c r="AVZ893" s="50"/>
      <c r="AWA893" s="50"/>
      <c r="AWB893" s="50"/>
      <c r="AWC893" s="50"/>
      <c r="AWD893" s="50"/>
      <c r="AWE893" s="50"/>
      <c r="AWF893" s="50"/>
      <c r="AWH893" s="50"/>
      <c r="AWJ893" s="50"/>
      <c r="AWK893" s="50"/>
      <c r="AWL893" s="50"/>
      <c r="AWM893" s="50"/>
      <c r="AWN893" s="50"/>
      <c r="AWO893" s="50"/>
      <c r="AWP893" s="50"/>
      <c r="AWQ893" s="50"/>
      <c r="AWV893" s="50"/>
      <c r="AWW893" s="50"/>
      <c r="AWX893" s="50"/>
      <c r="AWY893" s="50"/>
      <c r="AWZ893" s="50"/>
      <c r="AXA893" s="50"/>
      <c r="AXB893" s="50"/>
      <c r="AXC893" s="50"/>
      <c r="AXD893" s="50"/>
      <c r="AXE893" s="50"/>
      <c r="AXF893" s="50"/>
      <c r="AXG893" s="50"/>
      <c r="AXH893" s="50"/>
      <c r="AXI893" s="50"/>
      <c r="AXJ893" s="50"/>
      <c r="AXK893" s="50"/>
      <c r="AXL893" s="50"/>
      <c r="AXM893" s="50"/>
      <c r="AXN893" s="50"/>
      <c r="AXO893" s="50"/>
      <c r="AXP893" s="50"/>
      <c r="AXQ893" s="50"/>
      <c r="AXR893" s="50"/>
      <c r="AXS893" s="50"/>
      <c r="AXT893" s="50"/>
      <c r="AXU893" s="50"/>
      <c r="AXV893" s="50"/>
      <c r="AXW893" s="50"/>
      <c r="AXX893" s="50"/>
      <c r="AXY893" s="50"/>
      <c r="AXZ893" s="50"/>
      <c r="AYA893" s="50"/>
      <c r="AYB893" s="50"/>
      <c r="AYC893" s="50"/>
      <c r="AYD893" s="50"/>
      <c r="AYE893" s="50"/>
      <c r="AYF893" s="50"/>
      <c r="AYG893" s="50"/>
      <c r="AYH893" s="50"/>
      <c r="AYI893" s="50"/>
      <c r="AYJ893" s="50"/>
      <c r="AYK893" s="50"/>
      <c r="AYL893" s="50"/>
      <c r="AYM893" s="50"/>
      <c r="AYN893" s="50"/>
      <c r="AYO893" s="50"/>
      <c r="AYP893" s="50"/>
      <c r="AYQ893" s="50"/>
      <c r="AYR893" s="50"/>
      <c r="AYS893" s="50"/>
      <c r="AYT893" s="50"/>
      <c r="AYU893" s="50"/>
      <c r="AYV893" s="50"/>
      <c r="AYW893" s="50"/>
      <c r="AYX893" s="50"/>
      <c r="AYY893" s="50"/>
      <c r="AYZ893" s="50"/>
      <c r="AZA893" s="50"/>
      <c r="AZB893" s="50"/>
      <c r="AZC893" s="50"/>
      <c r="AZD893" s="50"/>
      <c r="AZE893" s="50"/>
      <c r="AZF893" s="50"/>
      <c r="AZG893" s="50"/>
      <c r="AZH893" s="50"/>
      <c r="AZI893" s="50"/>
      <c r="AZJ893" s="50"/>
      <c r="AZK893" s="50"/>
      <c r="AZL893" s="50"/>
      <c r="AZM893" s="50"/>
      <c r="AZN893" s="50"/>
      <c r="AZO893" s="50"/>
      <c r="AZP893" s="50"/>
      <c r="AZQ893" s="50"/>
      <c r="AZR893" s="50"/>
      <c r="AZS893" s="50"/>
      <c r="AZT893" s="50"/>
      <c r="AZU893" s="50"/>
      <c r="AZV893" s="50"/>
      <c r="AZW893" s="50"/>
      <c r="AZX893" s="50"/>
      <c r="AZY893" s="50"/>
      <c r="AZZ893" s="50"/>
      <c r="BAA893" s="50"/>
      <c r="BAB893" s="50"/>
      <c r="BAC893" s="50"/>
      <c r="BAD893" s="50"/>
      <c r="BAE893" s="50"/>
      <c r="BAF893" s="50"/>
      <c r="BAG893" s="50"/>
      <c r="BAH893" s="50"/>
      <c r="BAI893" s="50"/>
      <c r="BAJ893" s="50"/>
      <c r="BAK893" s="50"/>
      <c r="BAL893" s="50"/>
      <c r="BAM893" s="50"/>
      <c r="BAN893" s="50"/>
      <c r="BAO893" s="50"/>
      <c r="BAP893" s="50"/>
      <c r="BAQ893" s="50"/>
      <c r="BAR893" s="50"/>
      <c r="BAS893" s="50"/>
      <c r="BAT893" s="50"/>
      <c r="BAU893" s="50"/>
      <c r="BAV893" s="50"/>
      <c r="BAW893" s="50"/>
      <c r="BAX893" s="50"/>
      <c r="BAY893" s="50"/>
      <c r="BAZ893" s="50"/>
      <c r="BBA893" s="50"/>
      <c r="BBB893" s="50"/>
      <c r="BBC893" s="50"/>
      <c r="BBD893" s="50"/>
      <c r="BBE893" s="50"/>
      <c r="BBF893" s="50"/>
      <c r="BBG893" s="50"/>
      <c r="BBH893" s="50"/>
      <c r="BBI893" s="50"/>
      <c r="BBJ893" s="50"/>
      <c r="BBK893" s="50"/>
      <c r="BBL893" s="50"/>
      <c r="BBM893" s="50"/>
      <c r="BBN893" s="50"/>
      <c r="BBO893" s="50"/>
      <c r="BBP893" s="50"/>
      <c r="BBQ893" s="50"/>
      <c r="BBR893" s="50"/>
      <c r="BBS893" s="50"/>
      <c r="BBT893" s="50"/>
      <c r="BBU893" s="50"/>
      <c r="BBV893" s="50"/>
      <c r="BBW893" s="50"/>
      <c r="BBX893" s="50"/>
      <c r="BBY893" s="50"/>
      <c r="BBZ893" s="50"/>
      <c r="BCA893" s="50"/>
      <c r="BCB893" s="50"/>
      <c r="BCC893" s="50"/>
      <c r="BCD893" s="50"/>
      <c r="BCE893" s="50"/>
      <c r="BCF893" s="50"/>
      <c r="BCG893" s="50"/>
      <c r="BCH893" s="50"/>
      <c r="BCI893" s="50"/>
      <c r="BCJ893" s="50"/>
      <c r="BCK893" s="50"/>
      <c r="BCL893" s="50"/>
      <c r="BCM893" s="50"/>
      <c r="BCN893" s="50"/>
      <c r="BCO893" s="50"/>
      <c r="BCP893" s="50"/>
      <c r="BCQ893" s="50"/>
      <c r="BCR893" s="50"/>
      <c r="BCS893" s="50"/>
      <c r="BCT893" s="50"/>
      <c r="BCU893" s="50"/>
      <c r="BCV893" s="50"/>
      <c r="BCW893" s="50"/>
      <c r="BCX893" s="50"/>
      <c r="BCY893" s="50"/>
      <c r="BCZ893" s="50"/>
      <c r="BDA893" s="50"/>
      <c r="BDB893" s="50"/>
      <c r="BDC893" s="50"/>
      <c r="BDD893" s="50"/>
      <c r="BDE893" s="50"/>
      <c r="BDF893" s="50"/>
      <c r="BDG893" s="50"/>
      <c r="BDH893" s="50"/>
      <c r="BDI893" s="50"/>
      <c r="BDJ893" s="50"/>
      <c r="BDK893" s="50"/>
      <c r="BDL893" s="50"/>
      <c r="BDM893" s="50"/>
      <c r="BDN893" s="50"/>
      <c r="BDO893" s="50"/>
      <c r="BDP893" s="50"/>
      <c r="BDQ893" s="50"/>
      <c r="BDR893" s="50"/>
      <c r="BDS893" s="50"/>
      <c r="BDT893" s="50"/>
      <c r="BDU893" s="50"/>
      <c r="BDV893" s="50"/>
      <c r="BDW893" s="50"/>
      <c r="BDX893" s="50"/>
      <c r="BDY893" s="50"/>
      <c r="BDZ893" s="50"/>
      <c r="BEA893" s="50"/>
      <c r="BEB893" s="50"/>
      <c r="BEC893" s="50"/>
      <c r="BED893" s="50"/>
      <c r="BEE893" s="50"/>
      <c r="BEF893" s="50"/>
      <c r="BEG893" s="50"/>
      <c r="BEH893" s="50"/>
      <c r="BEI893" s="50"/>
      <c r="BEJ893" s="50"/>
      <c r="BEK893" s="50"/>
      <c r="BEL893" s="50"/>
      <c r="BEM893" s="50"/>
      <c r="BEN893" s="50"/>
      <c r="BEO893" s="50"/>
      <c r="BEP893" s="50"/>
      <c r="BEQ893" s="50"/>
      <c r="BER893" s="50"/>
      <c r="BES893" s="50"/>
      <c r="BET893" s="50"/>
      <c r="BEU893" s="50"/>
      <c r="BEV893" s="50"/>
      <c r="BEW893" s="50"/>
      <c r="BEX893" s="50"/>
      <c r="BEY893" s="50"/>
      <c r="BEZ893" s="50"/>
      <c r="BFA893" s="50"/>
      <c r="BFB893" s="50"/>
      <c r="BFC893" s="50"/>
      <c r="BFD893" s="50"/>
      <c r="BFE893" s="50"/>
      <c r="BFF893" s="50"/>
      <c r="BFG893" s="50"/>
      <c r="BFH893" s="50"/>
      <c r="BFI893" s="50"/>
      <c r="BFJ893" s="50"/>
      <c r="BFK893" s="50"/>
      <c r="BFL893" s="50"/>
      <c r="BFM893" s="50"/>
      <c r="BFN893" s="50"/>
      <c r="BFO893" s="50"/>
      <c r="BFP893" s="50"/>
      <c r="BFQ893" s="50"/>
      <c r="BFR893" s="50"/>
      <c r="BFS893" s="50"/>
      <c r="BFT893" s="50"/>
      <c r="BFU893" s="50"/>
      <c r="BFV893" s="50"/>
      <c r="BFW893" s="50"/>
      <c r="BFX893" s="50"/>
      <c r="BFY893" s="50"/>
      <c r="BFZ893" s="50"/>
      <c r="BGA893" s="50"/>
      <c r="BGB893" s="50"/>
      <c r="BGD893" s="50"/>
      <c r="BGF893" s="50"/>
      <c r="BGG893" s="50"/>
      <c r="BGH893" s="50"/>
      <c r="BGI893" s="50"/>
      <c r="BGJ893" s="50"/>
      <c r="BGK893" s="50"/>
      <c r="BGL893" s="50"/>
      <c r="BGM893" s="50"/>
      <c r="BGR893" s="50"/>
      <c r="BGS893" s="50"/>
      <c r="BGT893" s="50"/>
      <c r="BGU893" s="50"/>
      <c r="BGV893" s="50"/>
      <c r="BGW893" s="50"/>
      <c r="BGX893" s="50"/>
      <c r="BGY893" s="50"/>
      <c r="BGZ893" s="50"/>
      <c r="BHA893" s="50"/>
      <c r="BHB893" s="50"/>
      <c r="BHC893" s="50"/>
      <c r="BHD893" s="50"/>
      <c r="BHE893" s="50"/>
      <c r="BHF893" s="50"/>
      <c r="BHG893" s="50"/>
      <c r="BHH893" s="50"/>
      <c r="BHI893" s="50"/>
      <c r="BHJ893" s="50"/>
      <c r="BHK893" s="50"/>
      <c r="BHL893" s="50"/>
      <c r="BHM893" s="50"/>
      <c r="BHN893" s="50"/>
      <c r="BHO893" s="50"/>
      <c r="BHP893" s="50"/>
      <c r="BHQ893" s="50"/>
      <c r="BHR893" s="50"/>
      <c r="BHS893" s="50"/>
      <c r="BHT893" s="50"/>
      <c r="BHU893" s="50"/>
      <c r="BHV893" s="50"/>
      <c r="BHW893" s="50"/>
      <c r="BHX893" s="50"/>
      <c r="BHY893" s="50"/>
      <c r="BHZ893" s="50"/>
      <c r="BIA893" s="50"/>
      <c r="BIB893" s="50"/>
      <c r="BIC893" s="50"/>
      <c r="BID893" s="50"/>
      <c r="BIE893" s="50"/>
      <c r="BIF893" s="50"/>
      <c r="BIG893" s="50"/>
      <c r="BIH893" s="50"/>
      <c r="BII893" s="50"/>
      <c r="BIJ893" s="50"/>
      <c r="BIK893" s="50"/>
      <c r="BIL893" s="50"/>
      <c r="BIM893" s="50"/>
      <c r="BIN893" s="50"/>
      <c r="BIO893" s="50"/>
      <c r="BIP893" s="50"/>
      <c r="BIQ893" s="50"/>
      <c r="BIR893" s="50"/>
      <c r="BIS893" s="50"/>
      <c r="BIT893" s="50"/>
      <c r="BIU893" s="50"/>
      <c r="BIV893" s="50"/>
      <c r="BIW893" s="50"/>
      <c r="BIX893" s="50"/>
      <c r="BIY893" s="50"/>
      <c r="BIZ893" s="50"/>
      <c r="BJA893" s="50"/>
      <c r="BJB893" s="50"/>
      <c r="BJC893" s="50"/>
      <c r="BJD893" s="50"/>
      <c r="BJE893" s="50"/>
      <c r="BJF893" s="50"/>
      <c r="BJG893" s="50"/>
      <c r="BJH893" s="50"/>
      <c r="BJI893" s="50"/>
      <c r="BJJ893" s="50"/>
      <c r="BJK893" s="50"/>
      <c r="BJL893" s="50"/>
      <c r="BJM893" s="50"/>
      <c r="BJN893" s="50"/>
      <c r="BJO893" s="50"/>
      <c r="BJP893" s="50"/>
      <c r="BJQ893" s="50"/>
      <c r="BJR893" s="50"/>
      <c r="BJS893" s="50"/>
      <c r="BJT893" s="50"/>
      <c r="BJU893" s="50"/>
      <c r="BJV893" s="50"/>
      <c r="BJW893" s="50"/>
      <c r="BJX893" s="50"/>
      <c r="BJY893" s="50"/>
      <c r="BJZ893" s="50"/>
      <c r="BKA893" s="50"/>
      <c r="BKB893" s="50"/>
      <c r="BKC893" s="50"/>
      <c r="BKD893" s="50"/>
      <c r="BKE893" s="50"/>
      <c r="BKF893" s="50"/>
      <c r="BKG893" s="50"/>
      <c r="BKH893" s="50"/>
      <c r="BKI893" s="50"/>
      <c r="BKJ893" s="50"/>
      <c r="BKK893" s="50"/>
      <c r="BKL893" s="50"/>
      <c r="BKM893" s="50"/>
      <c r="BKN893" s="50"/>
      <c r="BKO893" s="50"/>
      <c r="BKP893" s="50"/>
      <c r="BKQ893" s="50"/>
      <c r="BKR893" s="50"/>
      <c r="BKS893" s="50"/>
      <c r="BKT893" s="50"/>
      <c r="BKU893" s="50"/>
      <c r="BKV893" s="50"/>
      <c r="BKW893" s="50"/>
      <c r="BKX893" s="50"/>
      <c r="BKY893" s="50"/>
      <c r="BKZ893" s="50"/>
      <c r="BLA893" s="50"/>
      <c r="BLB893" s="50"/>
      <c r="BLC893" s="50"/>
      <c r="BLD893" s="50"/>
      <c r="BLE893" s="50"/>
      <c r="BLF893" s="50"/>
      <c r="BLG893" s="50"/>
      <c r="BLH893" s="50"/>
      <c r="BLI893" s="50"/>
      <c r="BLJ893" s="50"/>
      <c r="BLK893" s="50"/>
      <c r="BLL893" s="50"/>
      <c r="BLM893" s="50"/>
      <c r="BLN893" s="50"/>
      <c r="BLO893" s="50"/>
      <c r="BLP893" s="50"/>
      <c r="BLQ893" s="50"/>
      <c r="BLR893" s="50"/>
      <c r="BLS893" s="50"/>
      <c r="BLT893" s="50"/>
      <c r="BLU893" s="50"/>
      <c r="BLV893" s="50"/>
      <c r="BLW893" s="50"/>
      <c r="BLX893" s="50"/>
      <c r="BLY893" s="50"/>
      <c r="BLZ893" s="50"/>
      <c r="BMA893" s="50"/>
      <c r="BMB893" s="50"/>
      <c r="BMC893" s="50"/>
      <c r="BMD893" s="50"/>
      <c r="BME893" s="50"/>
      <c r="BMF893" s="50"/>
      <c r="BMG893" s="50"/>
      <c r="BMH893" s="50"/>
      <c r="BMI893" s="50"/>
      <c r="BMJ893" s="50"/>
      <c r="BMK893" s="50"/>
      <c r="BML893" s="50"/>
      <c r="BMM893" s="50"/>
      <c r="BMN893" s="50"/>
      <c r="BMO893" s="50"/>
      <c r="BMP893" s="50"/>
      <c r="BMQ893" s="50"/>
      <c r="BMR893" s="50"/>
      <c r="BMS893" s="50"/>
      <c r="BMT893" s="50"/>
      <c r="BMU893" s="50"/>
      <c r="BMV893" s="50"/>
      <c r="BMW893" s="50"/>
      <c r="BMX893" s="50"/>
      <c r="BMY893" s="50"/>
      <c r="BMZ893" s="50"/>
      <c r="BNA893" s="50"/>
      <c r="BNB893" s="50"/>
      <c r="BNC893" s="50"/>
      <c r="BND893" s="50"/>
      <c r="BNE893" s="50"/>
      <c r="BNF893" s="50"/>
      <c r="BNG893" s="50"/>
      <c r="BNH893" s="50"/>
      <c r="BNI893" s="50"/>
      <c r="BNJ893" s="50"/>
      <c r="BNK893" s="50"/>
      <c r="BNL893" s="50"/>
      <c r="BNM893" s="50"/>
      <c r="BNN893" s="50"/>
      <c r="BNO893" s="50"/>
      <c r="BNP893" s="50"/>
      <c r="BNQ893" s="50"/>
      <c r="BNR893" s="50"/>
      <c r="BNS893" s="50"/>
      <c r="BNT893" s="50"/>
      <c r="BNU893" s="50"/>
      <c r="BNV893" s="50"/>
      <c r="BNW893" s="50"/>
      <c r="BNX893" s="50"/>
      <c r="BNY893" s="50"/>
      <c r="BNZ893" s="50"/>
      <c r="BOA893" s="50"/>
      <c r="BOB893" s="50"/>
      <c r="BOC893" s="50"/>
      <c r="BOD893" s="50"/>
      <c r="BOE893" s="50"/>
      <c r="BOF893" s="50"/>
      <c r="BOG893" s="50"/>
      <c r="BOH893" s="50"/>
      <c r="BOI893" s="50"/>
      <c r="BOJ893" s="50"/>
      <c r="BOK893" s="50"/>
      <c r="BOL893" s="50"/>
      <c r="BOM893" s="50"/>
      <c r="BON893" s="50"/>
      <c r="BOO893" s="50"/>
      <c r="BOP893" s="50"/>
      <c r="BOQ893" s="50"/>
      <c r="BOR893" s="50"/>
      <c r="BOS893" s="50"/>
      <c r="BOT893" s="50"/>
      <c r="BOU893" s="50"/>
      <c r="BOV893" s="50"/>
      <c r="BOW893" s="50"/>
      <c r="BOX893" s="50"/>
      <c r="BOY893" s="50"/>
      <c r="BOZ893" s="50"/>
      <c r="BPA893" s="50"/>
      <c r="BPB893" s="50"/>
      <c r="BPC893" s="50"/>
      <c r="BPD893" s="50"/>
      <c r="BPE893" s="50"/>
      <c r="BPF893" s="50"/>
      <c r="BPG893" s="50"/>
      <c r="BPH893" s="50"/>
      <c r="BPI893" s="50"/>
      <c r="BPJ893" s="50"/>
      <c r="BPK893" s="50"/>
      <c r="BPL893" s="50"/>
      <c r="BPM893" s="50"/>
      <c r="BPN893" s="50"/>
      <c r="BPO893" s="50"/>
      <c r="BPP893" s="50"/>
      <c r="BPQ893" s="50"/>
      <c r="BPR893" s="50"/>
      <c r="BPS893" s="50"/>
      <c r="BPT893" s="50"/>
      <c r="BPU893" s="50"/>
      <c r="BPV893" s="50"/>
      <c r="BPW893" s="50"/>
      <c r="BPX893" s="50"/>
      <c r="BPZ893" s="50"/>
      <c r="BQB893" s="50"/>
      <c r="BQC893" s="50"/>
      <c r="BQD893" s="50"/>
      <c r="BQE893" s="50"/>
      <c r="BQF893" s="50"/>
      <c r="BQG893" s="50"/>
      <c r="BQH893" s="50"/>
      <c r="BQI893" s="50"/>
      <c r="BQN893" s="50"/>
      <c r="BQO893" s="50"/>
      <c r="BQP893" s="50"/>
      <c r="BQQ893" s="50"/>
      <c r="BQR893" s="50"/>
      <c r="BQS893" s="50"/>
      <c r="BQT893" s="50"/>
      <c r="BQU893" s="50"/>
      <c r="BQV893" s="50"/>
      <c r="BQW893" s="50"/>
      <c r="BQX893" s="50"/>
      <c r="BQY893" s="50"/>
      <c r="BQZ893" s="50"/>
      <c r="BRA893" s="50"/>
      <c r="BRB893" s="50"/>
      <c r="BRC893" s="50"/>
      <c r="BRD893" s="50"/>
      <c r="BRE893" s="50"/>
      <c r="BRF893" s="50"/>
      <c r="BRG893" s="50"/>
      <c r="BRH893" s="50"/>
      <c r="BRI893" s="50"/>
      <c r="BRJ893" s="50"/>
      <c r="BRK893" s="50"/>
      <c r="BRL893" s="50"/>
      <c r="BRM893" s="50"/>
      <c r="BRN893" s="50"/>
      <c r="BRO893" s="50"/>
      <c r="BRP893" s="50"/>
      <c r="BRQ893" s="50"/>
      <c r="BRR893" s="50"/>
      <c r="BRS893" s="50"/>
      <c r="BRT893" s="50"/>
      <c r="BRU893" s="50"/>
      <c r="BRV893" s="50"/>
      <c r="BRW893" s="50"/>
      <c r="BRX893" s="50"/>
      <c r="BRY893" s="50"/>
      <c r="BRZ893" s="50"/>
      <c r="BSA893" s="50"/>
      <c r="BSB893" s="50"/>
      <c r="BSC893" s="50"/>
      <c r="BSD893" s="50"/>
      <c r="BSE893" s="50"/>
      <c r="BSF893" s="50"/>
      <c r="BSG893" s="50"/>
      <c r="BSH893" s="50"/>
      <c r="BSI893" s="50"/>
      <c r="BSJ893" s="50"/>
      <c r="BSK893" s="50"/>
      <c r="BSL893" s="50"/>
      <c r="BSM893" s="50"/>
      <c r="BSN893" s="50"/>
      <c r="BSO893" s="50"/>
      <c r="BSP893" s="50"/>
      <c r="BSQ893" s="50"/>
      <c r="BSR893" s="50"/>
      <c r="BSS893" s="50"/>
      <c r="BST893" s="50"/>
      <c r="BSU893" s="50"/>
      <c r="BSV893" s="50"/>
      <c r="BSW893" s="50"/>
      <c r="BSX893" s="50"/>
      <c r="BSY893" s="50"/>
      <c r="BSZ893" s="50"/>
      <c r="BTA893" s="50"/>
      <c r="BTB893" s="50"/>
      <c r="BTC893" s="50"/>
      <c r="BTD893" s="50"/>
      <c r="BTE893" s="50"/>
      <c r="BTF893" s="50"/>
      <c r="BTG893" s="50"/>
      <c r="BTH893" s="50"/>
      <c r="BTI893" s="50"/>
      <c r="BTJ893" s="50"/>
      <c r="BTK893" s="50"/>
      <c r="BTL893" s="50"/>
      <c r="BTM893" s="50"/>
      <c r="BTN893" s="50"/>
      <c r="BTO893" s="50"/>
      <c r="BTP893" s="50"/>
      <c r="BTQ893" s="50"/>
      <c r="BTR893" s="50"/>
      <c r="BTS893" s="50"/>
      <c r="BTT893" s="50"/>
      <c r="BTU893" s="50"/>
      <c r="BTV893" s="50"/>
      <c r="BTW893" s="50"/>
      <c r="BTX893" s="50"/>
      <c r="BTY893" s="50"/>
      <c r="BTZ893" s="50"/>
      <c r="BUA893" s="50"/>
      <c r="BUB893" s="50"/>
      <c r="BUC893" s="50"/>
      <c r="BUD893" s="50"/>
      <c r="BUE893" s="50"/>
      <c r="BUF893" s="50"/>
      <c r="BUG893" s="50"/>
      <c r="BUH893" s="50"/>
      <c r="BUI893" s="50"/>
      <c r="BUJ893" s="50"/>
      <c r="BUK893" s="50"/>
      <c r="BUL893" s="50"/>
      <c r="BUM893" s="50"/>
      <c r="BUN893" s="50"/>
      <c r="BUO893" s="50"/>
      <c r="BUP893" s="50"/>
      <c r="BUQ893" s="50"/>
      <c r="BUR893" s="50"/>
      <c r="BUS893" s="50"/>
      <c r="BUT893" s="50"/>
      <c r="BUU893" s="50"/>
      <c r="BUV893" s="50"/>
      <c r="BUW893" s="50"/>
      <c r="BUX893" s="50"/>
      <c r="BUY893" s="50"/>
      <c r="BUZ893" s="50"/>
      <c r="BVA893" s="50"/>
      <c r="BVB893" s="50"/>
      <c r="BVC893" s="50"/>
      <c r="BVD893" s="50"/>
      <c r="BVE893" s="50"/>
      <c r="BVF893" s="50"/>
      <c r="BVG893" s="50"/>
      <c r="BVH893" s="50"/>
      <c r="BVI893" s="50"/>
      <c r="BVJ893" s="50"/>
      <c r="BVK893" s="50"/>
      <c r="BVL893" s="50"/>
      <c r="BVM893" s="50"/>
      <c r="BVN893" s="50"/>
      <c r="BVO893" s="50"/>
      <c r="BVP893" s="50"/>
      <c r="BVQ893" s="50"/>
      <c r="BVR893" s="50"/>
      <c r="BVS893" s="50"/>
      <c r="BVT893" s="50"/>
      <c r="BVU893" s="50"/>
      <c r="BVV893" s="50"/>
      <c r="BVW893" s="50"/>
      <c r="BVX893" s="50"/>
      <c r="BVY893" s="50"/>
      <c r="BVZ893" s="50"/>
      <c r="BWA893" s="50"/>
      <c r="BWB893" s="50"/>
      <c r="BWC893" s="50"/>
      <c r="BWD893" s="50"/>
      <c r="BWE893" s="50"/>
      <c r="BWF893" s="50"/>
      <c r="BWG893" s="50"/>
      <c r="BWH893" s="50"/>
      <c r="BWI893" s="50"/>
      <c r="BWJ893" s="50"/>
      <c r="BWK893" s="50"/>
      <c r="BWL893" s="50"/>
      <c r="BWM893" s="50"/>
      <c r="BWN893" s="50"/>
      <c r="BWO893" s="50"/>
      <c r="BWP893" s="50"/>
      <c r="BWQ893" s="50"/>
      <c r="BWR893" s="50"/>
      <c r="BWS893" s="50"/>
      <c r="BWT893" s="50"/>
      <c r="BWU893" s="50"/>
      <c r="BWV893" s="50"/>
      <c r="BWW893" s="50"/>
      <c r="BWX893" s="50"/>
      <c r="BWY893" s="50"/>
      <c r="BWZ893" s="50"/>
      <c r="BXA893" s="50"/>
      <c r="BXB893" s="50"/>
      <c r="BXC893" s="50"/>
      <c r="BXD893" s="50"/>
      <c r="BXE893" s="50"/>
      <c r="BXF893" s="50"/>
      <c r="BXG893" s="50"/>
      <c r="BXH893" s="50"/>
      <c r="BXI893" s="50"/>
      <c r="BXJ893" s="50"/>
      <c r="BXK893" s="50"/>
      <c r="BXL893" s="50"/>
      <c r="BXM893" s="50"/>
      <c r="BXN893" s="50"/>
      <c r="BXO893" s="50"/>
      <c r="BXP893" s="50"/>
      <c r="BXQ893" s="50"/>
      <c r="BXR893" s="50"/>
      <c r="BXS893" s="50"/>
      <c r="BXT893" s="50"/>
      <c r="BXU893" s="50"/>
      <c r="BXV893" s="50"/>
      <c r="BXW893" s="50"/>
      <c r="BXX893" s="50"/>
      <c r="BXY893" s="50"/>
      <c r="BXZ893" s="50"/>
      <c r="BYA893" s="50"/>
      <c r="BYB893" s="50"/>
      <c r="BYC893" s="50"/>
      <c r="BYD893" s="50"/>
      <c r="BYE893" s="50"/>
      <c r="BYF893" s="50"/>
      <c r="BYG893" s="50"/>
      <c r="BYH893" s="50"/>
      <c r="BYI893" s="50"/>
      <c r="BYJ893" s="50"/>
      <c r="BYK893" s="50"/>
      <c r="BYL893" s="50"/>
      <c r="BYM893" s="50"/>
      <c r="BYN893" s="50"/>
      <c r="BYO893" s="50"/>
      <c r="BYP893" s="50"/>
      <c r="BYQ893" s="50"/>
      <c r="BYR893" s="50"/>
      <c r="BYS893" s="50"/>
      <c r="BYT893" s="50"/>
      <c r="BYU893" s="50"/>
      <c r="BYV893" s="50"/>
      <c r="BYW893" s="50"/>
      <c r="BYX893" s="50"/>
      <c r="BYY893" s="50"/>
      <c r="BYZ893" s="50"/>
      <c r="BZA893" s="50"/>
      <c r="BZB893" s="50"/>
      <c r="BZC893" s="50"/>
      <c r="BZD893" s="50"/>
      <c r="BZE893" s="50"/>
      <c r="BZF893" s="50"/>
      <c r="BZG893" s="50"/>
      <c r="BZH893" s="50"/>
      <c r="BZI893" s="50"/>
      <c r="BZJ893" s="50"/>
      <c r="BZK893" s="50"/>
      <c r="BZL893" s="50"/>
      <c r="BZM893" s="50"/>
      <c r="BZN893" s="50"/>
      <c r="BZO893" s="50"/>
      <c r="BZP893" s="50"/>
      <c r="BZQ893" s="50"/>
      <c r="BZR893" s="50"/>
      <c r="BZS893" s="50"/>
      <c r="BZT893" s="50"/>
      <c r="BZV893" s="50"/>
      <c r="BZX893" s="50"/>
      <c r="BZY893" s="50"/>
      <c r="BZZ893" s="50"/>
      <c r="CAA893" s="50"/>
      <c r="CAB893" s="50"/>
      <c r="CAC893" s="50"/>
      <c r="CAD893" s="50"/>
      <c r="CAE893" s="50"/>
      <c r="CAJ893" s="50"/>
      <c r="CAK893" s="50"/>
      <c r="CAL893" s="50"/>
      <c r="CAM893" s="50"/>
      <c r="CAN893" s="50"/>
      <c r="CAO893" s="50"/>
      <c r="CAP893" s="50"/>
      <c r="CAQ893" s="50"/>
      <c r="CAR893" s="50"/>
      <c r="CAS893" s="50"/>
      <c r="CAT893" s="50"/>
      <c r="CAU893" s="50"/>
      <c r="CAV893" s="50"/>
      <c r="CAW893" s="50"/>
      <c r="CAX893" s="50"/>
      <c r="CAY893" s="50"/>
      <c r="CAZ893" s="50"/>
      <c r="CBA893" s="50"/>
      <c r="CBB893" s="50"/>
      <c r="CBC893" s="50"/>
      <c r="CBD893" s="50"/>
      <c r="CBE893" s="50"/>
      <c r="CBF893" s="50"/>
      <c r="CBG893" s="50"/>
      <c r="CBH893" s="50"/>
      <c r="CBI893" s="50"/>
      <c r="CBJ893" s="50"/>
      <c r="CBK893" s="50"/>
      <c r="CBL893" s="50"/>
      <c r="CBM893" s="50"/>
      <c r="CBN893" s="50"/>
      <c r="CBO893" s="50"/>
      <c r="CBP893" s="50"/>
      <c r="CBQ893" s="50"/>
      <c r="CBR893" s="50"/>
      <c r="CBS893" s="50"/>
      <c r="CBT893" s="50"/>
      <c r="CBU893" s="50"/>
      <c r="CBV893" s="50"/>
      <c r="CBW893" s="50"/>
      <c r="CBX893" s="50"/>
      <c r="CBY893" s="50"/>
      <c r="CBZ893" s="50"/>
      <c r="CCA893" s="50"/>
      <c r="CCB893" s="50"/>
      <c r="CCC893" s="50"/>
      <c r="CCD893" s="50"/>
      <c r="CCE893" s="50"/>
      <c r="CCF893" s="50"/>
      <c r="CCG893" s="50"/>
      <c r="CCH893" s="50"/>
      <c r="CCI893" s="50"/>
      <c r="CCJ893" s="50"/>
      <c r="CCK893" s="50"/>
      <c r="CCL893" s="50"/>
      <c r="CCM893" s="50"/>
      <c r="CCN893" s="50"/>
      <c r="CCO893" s="50"/>
      <c r="CCP893" s="50"/>
      <c r="CCQ893" s="50"/>
      <c r="CCR893" s="50"/>
      <c r="CCS893" s="50"/>
      <c r="CCT893" s="50"/>
      <c r="CCU893" s="50"/>
      <c r="CCV893" s="50"/>
      <c r="CCW893" s="50"/>
      <c r="CCX893" s="50"/>
      <c r="CCY893" s="50"/>
      <c r="CCZ893" s="50"/>
      <c r="CDA893" s="50"/>
      <c r="CDB893" s="50"/>
      <c r="CDC893" s="50"/>
      <c r="CDD893" s="50"/>
      <c r="CDE893" s="50"/>
      <c r="CDF893" s="50"/>
      <c r="CDG893" s="50"/>
      <c r="CDH893" s="50"/>
      <c r="CDI893" s="50"/>
      <c r="CDJ893" s="50"/>
      <c r="CDK893" s="50"/>
      <c r="CDL893" s="50"/>
      <c r="CDM893" s="50"/>
      <c r="CDN893" s="50"/>
      <c r="CDO893" s="50"/>
      <c r="CDP893" s="50"/>
      <c r="CDQ893" s="50"/>
      <c r="CDR893" s="50"/>
      <c r="CDS893" s="50"/>
      <c r="CDT893" s="50"/>
      <c r="CDU893" s="50"/>
      <c r="CDV893" s="50"/>
      <c r="CDW893" s="50"/>
      <c r="CDX893" s="50"/>
      <c r="CDY893" s="50"/>
      <c r="CDZ893" s="50"/>
      <c r="CEA893" s="50"/>
      <c r="CEB893" s="50"/>
      <c r="CEC893" s="50"/>
      <c r="CED893" s="50"/>
      <c r="CEE893" s="50"/>
      <c r="CEF893" s="50"/>
      <c r="CEG893" s="50"/>
      <c r="CEH893" s="50"/>
      <c r="CEI893" s="50"/>
      <c r="CEJ893" s="50"/>
      <c r="CEK893" s="50"/>
      <c r="CEL893" s="50"/>
      <c r="CEM893" s="50"/>
      <c r="CEN893" s="50"/>
      <c r="CEO893" s="50"/>
      <c r="CEP893" s="50"/>
      <c r="CEQ893" s="50"/>
      <c r="CER893" s="50"/>
      <c r="CES893" s="50"/>
      <c r="CET893" s="50"/>
      <c r="CEU893" s="50"/>
      <c r="CEV893" s="50"/>
      <c r="CEW893" s="50"/>
      <c r="CEX893" s="50"/>
      <c r="CEY893" s="50"/>
      <c r="CEZ893" s="50"/>
      <c r="CFA893" s="50"/>
      <c r="CFB893" s="50"/>
      <c r="CFC893" s="50"/>
      <c r="CFD893" s="50"/>
      <c r="CFE893" s="50"/>
      <c r="CFF893" s="50"/>
      <c r="CFG893" s="50"/>
      <c r="CFH893" s="50"/>
      <c r="CFI893" s="50"/>
      <c r="CFJ893" s="50"/>
      <c r="CFK893" s="50"/>
      <c r="CFL893" s="50"/>
      <c r="CFM893" s="50"/>
      <c r="CFN893" s="50"/>
      <c r="CFO893" s="50"/>
      <c r="CFP893" s="50"/>
      <c r="CFQ893" s="50"/>
      <c r="CFR893" s="50"/>
      <c r="CFS893" s="50"/>
      <c r="CFT893" s="50"/>
      <c r="CFU893" s="50"/>
      <c r="CFV893" s="50"/>
      <c r="CFW893" s="50"/>
      <c r="CFX893" s="50"/>
      <c r="CFY893" s="50"/>
      <c r="CFZ893" s="50"/>
      <c r="CGA893" s="50"/>
      <c r="CGB893" s="50"/>
      <c r="CGC893" s="50"/>
      <c r="CGD893" s="50"/>
      <c r="CGE893" s="50"/>
      <c r="CGF893" s="50"/>
      <c r="CGG893" s="50"/>
      <c r="CGH893" s="50"/>
      <c r="CGI893" s="50"/>
      <c r="CGJ893" s="50"/>
      <c r="CGK893" s="50"/>
      <c r="CGL893" s="50"/>
      <c r="CGM893" s="50"/>
      <c r="CGN893" s="50"/>
      <c r="CGO893" s="50"/>
      <c r="CGP893" s="50"/>
      <c r="CGQ893" s="50"/>
      <c r="CGR893" s="50"/>
      <c r="CGS893" s="50"/>
      <c r="CGT893" s="50"/>
      <c r="CGU893" s="50"/>
      <c r="CGV893" s="50"/>
      <c r="CGW893" s="50"/>
      <c r="CGX893" s="50"/>
      <c r="CGY893" s="50"/>
      <c r="CGZ893" s="50"/>
      <c r="CHA893" s="50"/>
      <c r="CHB893" s="50"/>
      <c r="CHC893" s="50"/>
      <c r="CHD893" s="50"/>
      <c r="CHE893" s="50"/>
      <c r="CHF893" s="50"/>
      <c r="CHG893" s="50"/>
      <c r="CHH893" s="50"/>
      <c r="CHI893" s="50"/>
      <c r="CHJ893" s="50"/>
      <c r="CHK893" s="50"/>
      <c r="CHL893" s="50"/>
      <c r="CHM893" s="50"/>
      <c r="CHN893" s="50"/>
      <c r="CHO893" s="50"/>
      <c r="CHP893" s="50"/>
      <c r="CHQ893" s="50"/>
      <c r="CHR893" s="50"/>
      <c r="CHS893" s="50"/>
      <c r="CHT893" s="50"/>
      <c r="CHU893" s="50"/>
      <c r="CHV893" s="50"/>
      <c r="CHW893" s="50"/>
      <c r="CHX893" s="50"/>
      <c r="CHY893" s="50"/>
      <c r="CHZ893" s="50"/>
      <c r="CIA893" s="50"/>
      <c r="CIB893" s="50"/>
      <c r="CIC893" s="50"/>
      <c r="CID893" s="50"/>
      <c r="CIE893" s="50"/>
      <c r="CIF893" s="50"/>
      <c r="CIG893" s="50"/>
      <c r="CIH893" s="50"/>
      <c r="CII893" s="50"/>
      <c r="CIJ893" s="50"/>
      <c r="CIK893" s="50"/>
      <c r="CIL893" s="50"/>
      <c r="CIM893" s="50"/>
      <c r="CIN893" s="50"/>
      <c r="CIO893" s="50"/>
      <c r="CIP893" s="50"/>
      <c r="CIQ893" s="50"/>
      <c r="CIR893" s="50"/>
      <c r="CIS893" s="50"/>
      <c r="CIT893" s="50"/>
      <c r="CIU893" s="50"/>
      <c r="CIV893" s="50"/>
      <c r="CIW893" s="50"/>
      <c r="CIX893" s="50"/>
      <c r="CIY893" s="50"/>
      <c r="CIZ893" s="50"/>
      <c r="CJA893" s="50"/>
      <c r="CJB893" s="50"/>
      <c r="CJC893" s="50"/>
      <c r="CJD893" s="50"/>
      <c r="CJE893" s="50"/>
      <c r="CJF893" s="50"/>
      <c r="CJG893" s="50"/>
      <c r="CJH893" s="50"/>
      <c r="CJI893" s="50"/>
      <c r="CJJ893" s="50"/>
      <c r="CJK893" s="50"/>
      <c r="CJL893" s="50"/>
      <c r="CJM893" s="50"/>
      <c r="CJN893" s="50"/>
      <c r="CJO893" s="50"/>
      <c r="CJP893" s="50"/>
      <c r="CJR893" s="50"/>
      <c r="CJT893" s="50"/>
      <c r="CJU893" s="50"/>
      <c r="CJV893" s="50"/>
      <c r="CJW893" s="50"/>
      <c r="CJX893" s="50"/>
      <c r="CJY893" s="50"/>
      <c r="CJZ893" s="50"/>
      <c r="CKA893" s="50"/>
      <c r="CKF893" s="50"/>
      <c r="CKG893" s="50"/>
      <c r="CKH893" s="50"/>
      <c r="CKI893" s="50"/>
      <c r="CKJ893" s="50"/>
      <c r="CKK893" s="50"/>
      <c r="CKL893" s="50"/>
      <c r="CKM893" s="50"/>
      <c r="CKN893" s="50"/>
      <c r="CKO893" s="50"/>
      <c r="CKP893" s="50"/>
      <c r="CKQ893" s="50"/>
      <c r="CKR893" s="50"/>
      <c r="CKS893" s="50"/>
      <c r="CKT893" s="50"/>
      <c r="CKU893" s="50"/>
      <c r="CKV893" s="50"/>
      <c r="CKW893" s="50"/>
      <c r="CKX893" s="50"/>
      <c r="CKY893" s="50"/>
      <c r="CKZ893" s="50"/>
      <c r="CLA893" s="50"/>
      <c r="CLB893" s="50"/>
      <c r="CLC893" s="50"/>
      <c r="CLD893" s="50"/>
      <c r="CLE893" s="50"/>
      <c r="CLF893" s="50"/>
      <c r="CLG893" s="50"/>
      <c r="CLH893" s="50"/>
      <c r="CLI893" s="50"/>
      <c r="CLJ893" s="50"/>
      <c r="CLK893" s="50"/>
      <c r="CLL893" s="50"/>
      <c r="CLM893" s="50"/>
      <c r="CLN893" s="50"/>
      <c r="CLO893" s="50"/>
      <c r="CLP893" s="50"/>
      <c r="CLQ893" s="50"/>
      <c r="CLR893" s="50"/>
      <c r="CLS893" s="50"/>
      <c r="CLT893" s="50"/>
      <c r="CLU893" s="50"/>
      <c r="CLV893" s="50"/>
      <c r="CLW893" s="50"/>
      <c r="CLX893" s="50"/>
      <c r="CLY893" s="50"/>
      <c r="CLZ893" s="50"/>
      <c r="CMA893" s="50"/>
      <c r="CMB893" s="50"/>
      <c r="CMC893" s="50"/>
      <c r="CMD893" s="50"/>
      <c r="CME893" s="50"/>
      <c r="CMF893" s="50"/>
      <c r="CMG893" s="50"/>
      <c r="CMH893" s="50"/>
      <c r="CMI893" s="50"/>
      <c r="CMJ893" s="50"/>
      <c r="CMK893" s="50"/>
      <c r="CML893" s="50"/>
      <c r="CMM893" s="50"/>
      <c r="CMN893" s="50"/>
      <c r="CMO893" s="50"/>
      <c r="CMP893" s="50"/>
      <c r="CMQ893" s="50"/>
      <c r="CMR893" s="50"/>
      <c r="CMS893" s="50"/>
      <c r="CMT893" s="50"/>
      <c r="CMU893" s="50"/>
      <c r="CMV893" s="50"/>
      <c r="CMW893" s="50"/>
      <c r="CMX893" s="50"/>
      <c r="CMY893" s="50"/>
      <c r="CMZ893" s="50"/>
      <c r="CNA893" s="50"/>
      <c r="CNB893" s="50"/>
      <c r="CNC893" s="50"/>
      <c r="CND893" s="50"/>
      <c r="CNE893" s="50"/>
      <c r="CNF893" s="50"/>
      <c r="CNG893" s="50"/>
      <c r="CNH893" s="50"/>
      <c r="CNI893" s="50"/>
      <c r="CNJ893" s="50"/>
      <c r="CNK893" s="50"/>
      <c r="CNL893" s="50"/>
      <c r="CNM893" s="50"/>
      <c r="CNN893" s="50"/>
      <c r="CNO893" s="50"/>
      <c r="CNP893" s="50"/>
      <c r="CNQ893" s="50"/>
      <c r="CNR893" s="50"/>
      <c r="CNS893" s="50"/>
      <c r="CNT893" s="50"/>
      <c r="CNU893" s="50"/>
      <c r="CNV893" s="50"/>
      <c r="CNW893" s="50"/>
      <c r="CNX893" s="50"/>
      <c r="CNY893" s="50"/>
      <c r="CNZ893" s="50"/>
      <c r="COA893" s="50"/>
      <c r="COB893" s="50"/>
      <c r="COC893" s="50"/>
      <c r="COD893" s="50"/>
      <c r="COE893" s="50"/>
      <c r="COF893" s="50"/>
      <c r="COG893" s="50"/>
      <c r="COH893" s="50"/>
      <c r="COI893" s="50"/>
      <c r="COJ893" s="50"/>
      <c r="COK893" s="50"/>
      <c r="COL893" s="50"/>
      <c r="COM893" s="50"/>
      <c r="CON893" s="50"/>
      <c r="COO893" s="50"/>
      <c r="COP893" s="50"/>
      <c r="COQ893" s="50"/>
      <c r="COR893" s="50"/>
      <c r="COS893" s="50"/>
      <c r="COT893" s="50"/>
      <c r="COU893" s="50"/>
      <c r="COV893" s="50"/>
      <c r="COW893" s="50"/>
      <c r="COX893" s="50"/>
      <c r="COY893" s="50"/>
      <c r="COZ893" s="50"/>
      <c r="CPA893" s="50"/>
      <c r="CPB893" s="50"/>
      <c r="CPC893" s="50"/>
      <c r="CPD893" s="50"/>
      <c r="CPE893" s="50"/>
      <c r="CPF893" s="50"/>
      <c r="CPG893" s="50"/>
      <c r="CPH893" s="50"/>
      <c r="CPI893" s="50"/>
      <c r="CPJ893" s="50"/>
      <c r="CPK893" s="50"/>
      <c r="CPL893" s="50"/>
      <c r="CPM893" s="50"/>
      <c r="CPN893" s="50"/>
      <c r="CPO893" s="50"/>
      <c r="CPP893" s="50"/>
      <c r="CPQ893" s="50"/>
      <c r="CPR893" s="50"/>
      <c r="CPS893" s="50"/>
      <c r="CPT893" s="50"/>
      <c r="CPU893" s="50"/>
      <c r="CPV893" s="50"/>
      <c r="CPW893" s="50"/>
      <c r="CPX893" s="50"/>
      <c r="CPY893" s="50"/>
      <c r="CPZ893" s="50"/>
      <c r="CQA893" s="50"/>
      <c r="CQB893" s="50"/>
      <c r="CQC893" s="50"/>
      <c r="CQD893" s="50"/>
      <c r="CQE893" s="50"/>
      <c r="CQF893" s="50"/>
      <c r="CQG893" s="50"/>
      <c r="CQH893" s="50"/>
      <c r="CQI893" s="50"/>
      <c r="CQJ893" s="50"/>
      <c r="CQK893" s="50"/>
      <c r="CQL893" s="50"/>
      <c r="CQM893" s="50"/>
      <c r="CQN893" s="50"/>
      <c r="CQO893" s="50"/>
      <c r="CQP893" s="50"/>
      <c r="CQQ893" s="50"/>
      <c r="CQR893" s="50"/>
      <c r="CQS893" s="50"/>
      <c r="CQT893" s="50"/>
      <c r="CQU893" s="50"/>
      <c r="CQV893" s="50"/>
      <c r="CQW893" s="50"/>
      <c r="CQX893" s="50"/>
      <c r="CQY893" s="50"/>
      <c r="CQZ893" s="50"/>
      <c r="CRA893" s="50"/>
      <c r="CRB893" s="50"/>
      <c r="CRC893" s="50"/>
      <c r="CRD893" s="50"/>
      <c r="CRE893" s="50"/>
      <c r="CRF893" s="50"/>
      <c r="CRG893" s="50"/>
      <c r="CRH893" s="50"/>
      <c r="CRI893" s="50"/>
      <c r="CRJ893" s="50"/>
      <c r="CRK893" s="50"/>
      <c r="CRL893" s="50"/>
      <c r="CRM893" s="50"/>
      <c r="CRN893" s="50"/>
      <c r="CRO893" s="50"/>
      <c r="CRP893" s="50"/>
      <c r="CRQ893" s="50"/>
      <c r="CRR893" s="50"/>
      <c r="CRS893" s="50"/>
      <c r="CRT893" s="50"/>
      <c r="CRU893" s="50"/>
      <c r="CRV893" s="50"/>
      <c r="CRW893" s="50"/>
      <c r="CRX893" s="50"/>
      <c r="CRY893" s="50"/>
      <c r="CRZ893" s="50"/>
      <c r="CSA893" s="50"/>
      <c r="CSB893" s="50"/>
      <c r="CSC893" s="50"/>
      <c r="CSD893" s="50"/>
      <c r="CSE893" s="50"/>
      <c r="CSF893" s="50"/>
      <c r="CSG893" s="50"/>
      <c r="CSH893" s="50"/>
      <c r="CSI893" s="50"/>
      <c r="CSJ893" s="50"/>
      <c r="CSK893" s="50"/>
      <c r="CSL893" s="50"/>
      <c r="CSM893" s="50"/>
      <c r="CSN893" s="50"/>
      <c r="CSO893" s="50"/>
      <c r="CSP893" s="50"/>
      <c r="CSQ893" s="50"/>
      <c r="CSR893" s="50"/>
      <c r="CSS893" s="50"/>
      <c r="CST893" s="50"/>
      <c r="CSU893" s="50"/>
      <c r="CSV893" s="50"/>
      <c r="CSW893" s="50"/>
      <c r="CSX893" s="50"/>
      <c r="CSY893" s="50"/>
      <c r="CSZ893" s="50"/>
      <c r="CTA893" s="50"/>
      <c r="CTB893" s="50"/>
      <c r="CTC893" s="50"/>
      <c r="CTD893" s="50"/>
      <c r="CTE893" s="50"/>
      <c r="CTF893" s="50"/>
      <c r="CTG893" s="50"/>
      <c r="CTH893" s="50"/>
      <c r="CTI893" s="50"/>
      <c r="CTJ893" s="50"/>
      <c r="CTK893" s="50"/>
      <c r="CTL893" s="50"/>
      <c r="CTN893" s="50"/>
      <c r="CTP893" s="50"/>
      <c r="CTQ893" s="50"/>
      <c r="CTR893" s="50"/>
      <c r="CTS893" s="50"/>
      <c r="CTT893" s="50"/>
      <c r="CTU893" s="50"/>
      <c r="CTV893" s="50"/>
      <c r="CTW893" s="50"/>
      <c r="CUB893" s="50"/>
      <c r="CUC893" s="50"/>
      <c r="CUD893" s="50"/>
      <c r="CUE893" s="50"/>
      <c r="CUF893" s="50"/>
      <c r="CUG893" s="50"/>
      <c r="CUH893" s="50"/>
      <c r="CUI893" s="50"/>
      <c r="CUJ893" s="50"/>
      <c r="CUK893" s="50"/>
      <c r="CUL893" s="50"/>
      <c r="CUM893" s="50"/>
      <c r="CUN893" s="50"/>
      <c r="CUO893" s="50"/>
      <c r="CUP893" s="50"/>
      <c r="CUQ893" s="50"/>
      <c r="CUR893" s="50"/>
      <c r="CUS893" s="50"/>
      <c r="CUT893" s="50"/>
      <c r="CUU893" s="50"/>
      <c r="CUV893" s="50"/>
      <c r="CUW893" s="50"/>
      <c r="CUX893" s="50"/>
      <c r="CUY893" s="50"/>
      <c r="CUZ893" s="50"/>
      <c r="CVA893" s="50"/>
      <c r="CVB893" s="50"/>
      <c r="CVC893" s="50"/>
      <c r="CVD893" s="50"/>
      <c r="CVE893" s="50"/>
      <c r="CVF893" s="50"/>
      <c r="CVG893" s="50"/>
      <c r="CVH893" s="50"/>
      <c r="CVI893" s="50"/>
      <c r="CVJ893" s="50"/>
      <c r="CVK893" s="50"/>
      <c r="CVL893" s="50"/>
      <c r="CVM893" s="50"/>
      <c r="CVN893" s="50"/>
      <c r="CVO893" s="50"/>
      <c r="CVP893" s="50"/>
      <c r="CVQ893" s="50"/>
      <c r="CVR893" s="50"/>
      <c r="CVS893" s="50"/>
      <c r="CVT893" s="50"/>
      <c r="CVU893" s="50"/>
      <c r="CVV893" s="50"/>
      <c r="CVW893" s="50"/>
      <c r="CVX893" s="50"/>
      <c r="CVY893" s="50"/>
      <c r="CVZ893" s="50"/>
      <c r="CWA893" s="50"/>
      <c r="CWB893" s="50"/>
      <c r="CWC893" s="50"/>
      <c r="CWD893" s="50"/>
      <c r="CWE893" s="50"/>
      <c r="CWF893" s="50"/>
      <c r="CWG893" s="50"/>
      <c r="CWH893" s="50"/>
      <c r="CWI893" s="50"/>
      <c r="CWJ893" s="50"/>
      <c r="CWK893" s="50"/>
      <c r="CWL893" s="50"/>
      <c r="CWM893" s="50"/>
      <c r="CWN893" s="50"/>
      <c r="CWO893" s="50"/>
      <c r="CWP893" s="50"/>
      <c r="CWQ893" s="50"/>
      <c r="CWR893" s="50"/>
      <c r="CWS893" s="50"/>
      <c r="CWT893" s="50"/>
      <c r="CWU893" s="50"/>
      <c r="CWV893" s="50"/>
      <c r="CWW893" s="50"/>
      <c r="CWX893" s="50"/>
      <c r="CWY893" s="50"/>
      <c r="CWZ893" s="50"/>
      <c r="CXA893" s="50"/>
      <c r="CXB893" s="50"/>
      <c r="CXC893" s="50"/>
      <c r="CXD893" s="50"/>
      <c r="CXE893" s="50"/>
      <c r="CXF893" s="50"/>
      <c r="CXG893" s="50"/>
      <c r="CXH893" s="50"/>
      <c r="CXI893" s="50"/>
      <c r="CXJ893" s="50"/>
      <c r="CXK893" s="50"/>
      <c r="CXL893" s="50"/>
      <c r="CXM893" s="50"/>
      <c r="CXN893" s="50"/>
      <c r="CXO893" s="50"/>
      <c r="CXP893" s="50"/>
      <c r="CXQ893" s="50"/>
      <c r="CXR893" s="50"/>
      <c r="CXS893" s="50"/>
      <c r="CXT893" s="50"/>
      <c r="CXU893" s="50"/>
      <c r="CXV893" s="50"/>
      <c r="CXW893" s="50"/>
      <c r="CXX893" s="50"/>
      <c r="CXY893" s="50"/>
      <c r="CXZ893" s="50"/>
      <c r="CYA893" s="50"/>
      <c r="CYB893" s="50"/>
      <c r="CYC893" s="50"/>
      <c r="CYD893" s="50"/>
      <c r="CYE893" s="50"/>
      <c r="CYF893" s="50"/>
      <c r="CYG893" s="50"/>
      <c r="CYH893" s="50"/>
      <c r="CYI893" s="50"/>
      <c r="CYJ893" s="50"/>
      <c r="CYK893" s="50"/>
      <c r="CYL893" s="50"/>
      <c r="CYM893" s="50"/>
      <c r="CYN893" s="50"/>
      <c r="CYO893" s="50"/>
      <c r="CYP893" s="50"/>
      <c r="CYQ893" s="50"/>
      <c r="CYR893" s="50"/>
      <c r="CYS893" s="50"/>
      <c r="CYT893" s="50"/>
      <c r="CYU893" s="50"/>
      <c r="CYV893" s="50"/>
      <c r="CYW893" s="50"/>
      <c r="CYX893" s="50"/>
      <c r="CYY893" s="50"/>
      <c r="CYZ893" s="50"/>
      <c r="CZA893" s="50"/>
      <c r="CZB893" s="50"/>
      <c r="CZC893" s="50"/>
      <c r="CZD893" s="50"/>
      <c r="CZE893" s="50"/>
      <c r="CZF893" s="50"/>
      <c r="CZG893" s="50"/>
      <c r="CZH893" s="50"/>
      <c r="CZI893" s="50"/>
      <c r="CZJ893" s="50"/>
      <c r="CZK893" s="50"/>
      <c r="CZL893" s="50"/>
      <c r="CZM893" s="50"/>
      <c r="CZN893" s="50"/>
      <c r="CZO893" s="50"/>
      <c r="CZP893" s="50"/>
      <c r="CZQ893" s="50"/>
      <c r="CZR893" s="50"/>
      <c r="CZS893" s="50"/>
      <c r="CZT893" s="50"/>
      <c r="CZU893" s="50"/>
      <c r="CZV893" s="50"/>
      <c r="CZW893" s="50"/>
      <c r="CZX893" s="50"/>
      <c r="CZY893" s="50"/>
      <c r="CZZ893" s="50"/>
      <c r="DAA893" s="50"/>
      <c r="DAB893" s="50"/>
      <c r="DAC893" s="50"/>
      <c r="DAD893" s="50"/>
      <c r="DAE893" s="50"/>
      <c r="DAF893" s="50"/>
      <c r="DAG893" s="50"/>
      <c r="DAH893" s="50"/>
      <c r="DAI893" s="50"/>
      <c r="DAJ893" s="50"/>
      <c r="DAK893" s="50"/>
      <c r="DAL893" s="50"/>
      <c r="DAM893" s="50"/>
      <c r="DAN893" s="50"/>
      <c r="DAO893" s="50"/>
      <c r="DAP893" s="50"/>
      <c r="DAQ893" s="50"/>
      <c r="DAR893" s="50"/>
      <c r="DAS893" s="50"/>
      <c r="DAT893" s="50"/>
      <c r="DAU893" s="50"/>
      <c r="DAV893" s="50"/>
      <c r="DAW893" s="50"/>
      <c r="DAX893" s="50"/>
      <c r="DAY893" s="50"/>
      <c r="DAZ893" s="50"/>
      <c r="DBA893" s="50"/>
      <c r="DBB893" s="50"/>
      <c r="DBC893" s="50"/>
      <c r="DBD893" s="50"/>
      <c r="DBE893" s="50"/>
      <c r="DBF893" s="50"/>
      <c r="DBG893" s="50"/>
      <c r="DBH893" s="50"/>
      <c r="DBI893" s="50"/>
      <c r="DBJ893" s="50"/>
      <c r="DBK893" s="50"/>
      <c r="DBL893" s="50"/>
      <c r="DBM893" s="50"/>
      <c r="DBN893" s="50"/>
      <c r="DBO893" s="50"/>
      <c r="DBP893" s="50"/>
      <c r="DBQ893" s="50"/>
      <c r="DBR893" s="50"/>
      <c r="DBS893" s="50"/>
      <c r="DBT893" s="50"/>
      <c r="DBU893" s="50"/>
      <c r="DBV893" s="50"/>
      <c r="DBW893" s="50"/>
      <c r="DBX893" s="50"/>
      <c r="DBY893" s="50"/>
      <c r="DBZ893" s="50"/>
      <c r="DCA893" s="50"/>
      <c r="DCB893" s="50"/>
      <c r="DCC893" s="50"/>
      <c r="DCD893" s="50"/>
      <c r="DCE893" s="50"/>
      <c r="DCF893" s="50"/>
      <c r="DCG893" s="50"/>
      <c r="DCH893" s="50"/>
      <c r="DCI893" s="50"/>
      <c r="DCJ893" s="50"/>
      <c r="DCK893" s="50"/>
      <c r="DCL893" s="50"/>
      <c r="DCM893" s="50"/>
      <c r="DCN893" s="50"/>
      <c r="DCO893" s="50"/>
      <c r="DCP893" s="50"/>
      <c r="DCQ893" s="50"/>
      <c r="DCR893" s="50"/>
      <c r="DCS893" s="50"/>
      <c r="DCT893" s="50"/>
      <c r="DCU893" s="50"/>
      <c r="DCV893" s="50"/>
      <c r="DCW893" s="50"/>
      <c r="DCX893" s="50"/>
      <c r="DCY893" s="50"/>
      <c r="DCZ893" s="50"/>
      <c r="DDA893" s="50"/>
      <c r="DDB893" s="50"/>
      <c r="DDC893" s="50"/>
      <c r="DDD893" s="50"/>
      <c r="DDE893" s="50"/>
      <c r="DDF893" s="50"/>
      <c r="DDG893" s="50"/>
      <c r="DDH893" s="50"/>
      <c r="DDJ893" s="50"/>
      <c r="DDL893" s="50"/>
      <c r="DDM893" s="50"/>
      <c r="DDN893" s="50"/>
      <c r="DDO893" s="50"/>
      <c r="DDP893" s="50"/>
      <c r="DDQ893" s="50"/>
      <c r="DDR893" s="50"/>
      <c r="DDS893" s="50"/>
      <c r="DDX893" s="50"/>
      <c r="DDY893" s="50"/>
      <c r="DDZ893" s="50"/>
      <c r="DEA893" s="50"/>
      <c r="DEB893" s="50"/>
      <c r="DEC893" s="50"/>
      <c r="DED893" s="50"/>
      <c r="DEE893" s="50"/>
      <c r="DEF893" s="50"/>
      <c r="DEG893" s="50"/>
      <c r="DEH893" s="50"/>
      <c r="DEI893" s="50"/>
      <c r="DEJ893" s="50"/>
      <c r="DEK893" s="50"/>
      <c r="DEL893" s="50"/>
      <c r="DEM893" s="50"/>
      <c r="DEN893" s="50"/>
      <c r="DEO893" s="50"/>
      <c r="DEP893" s="50"/>
      <c r="DEQ893" s="50"/>
      <c r="DER893" s="50"/>
      <c r="DES893" s="50"/>
      <c r="DET893" s="50"/>
      <c r="DEU893" s="50"/>
      <c r="DEV893" s="50"/>
      <c r="DEW893" s="50"/>
      <c r="DEX893" s="50"/>
      <c r="DEY893" s="50"/>
      <c r="DEZ893" s="50"/>
      <c r="DFA893" s="50"/>
      <c r="DFB893" s="50"/>
      <c r="DFC893" s="50"/>
      <c r="DFD893" s="50"/>
      <c r="DFE893" s="50"/>
      <c r="DFF893" s="50"/>
      <c r="DFG893" s="50"/>
      <c r="DFH893" s="50"/>
      <c r="DFI893" s="50"/>
      <c r="DFJ893" s="50"/>
      <c r="DFK893" s="50"/>
      <c r="DFL893" s="50"/>
      <c r="DFM893" s="50"/>
      <c r="DFN893" s="50"/>
      <c r="DFO893" s="50"/>
      <c r="DFP893" s="50"/>
      <c r="DFQ893" s="50"/>
      <c r="DFR893" s="50"/>
      <c r="DFS893" s="50"/>
      <c r="DFT893" s="50"/>
      <c r="DFU893" s="50"/>
      <c r="DFV893" s="50"/>
      <c r="DFW893" s="50"/>
      <c r="DFX893" s="50"/>
      <c r="DFY893" s="50"/>
      <c r="DFZ893" s="50"/>
      <c r="DGA893" s="50"/>
      <c r="DGB893" s="50"/>
      <c r="DGC893" s="50"/>
      <c r="DGD893" s="50"/>
      <c r="DGE893" s="50"/>
      <c r="DGF893" s="50"/>
      <c r="DGG893" s="50"/>
      <c r="DGH893" s="50"/>
      <c r="DGI893" s="50"/>
      <c r="DGJ893" s="50"/>
      <c r="DGK893" s="50"/>
      <c r="DGL893" s="50"/>
      <c r="DGM893" s="50"/>
      <c r="DGN893" s="50"/>
      <c r="DGO893" s="50"/>
      <c r="DGP893" s="50"/>
      <c r="DGQ893" s="50"/>
      <c r="DGR893" s="50"/>
      <c r="DGS893" s="50"/>
      <c r="DGT893" s="50"/>
      <c r="DGU893" s="50"/>
      <c r="DGV893" s="50"/>
      <c r="DGW893" s="50"/>
      <c r="DGX893" s="50"/>
      <c r="DGY893" s="50"/>
      <c r="DGZ893" s="50"/>
      <c r="DHA893" s="50"/>
      <c r="DHB893" s="50"/>
      <c r="DHC893" s="50"/>
      <c r="DHD893" s="50"/>
      <c r="DHE893" s="50"/>
      <c r="DHF893" s="50"/>
      <c r="DHG893" s="50"/>
      <c r="DHH893" s="50"/>
      <c r="DHI893" s="50"/>
      <c r="DHJ893" s="50"/>
      <c r="DHK893" s="50"/>
      <c r="DHL893" s="50"/>
      <c r="DHM893" s="50"/>
      <c r="DHN893" s="50"/>
      <c r="DHO893" s="50"/>
      <c r="DHP893" s="50"/>
      <c r="DHQ893" s="50"/>
      <c r="DHR893" s="50"/>
      <c r="DHS893" s="50"/>
      <c r="DHT893" s="50"/>
      <c r="DHU893" s="50"/>
      <c r="DHV893" s="50"/>
      <c r="DHW893" s="50"/>
      <c r="DHX893" s="50"/>
      <c r="DHY893" s="50"/>
      <c r="DHZ893" s="50"/>
      <c r="DIA893" s="50"/>
      <c r="DIB893" s="50"/>
      <c r="DIC893" s="50"/>
      <c r="DID893" s="50"/>
      <c r="DIE893" s="50"/>
      <c r="DIF893" s="50"/>
      <c r="DIG893" s="50"/>
      <c r="DIH893" s="50"/>
      <c r="DII893" s="50"/>
      <c r="DIJ893" s="50"/>
      <c r="DIK893" s="50"/>
      <c r="DIL893" s="50"/>
      <c r="DIM893" s="50"/>
      <c r="DIN893" s="50"/>
      <c r="DIO893" s="50"/>
      <c r="DIP893" s="50"/>
      <c r="DIQ893" s="50"/>
      <c r="DIR893" s="50"/>
      <c r="DIS893" s="50"/>
      <c r="DIT893" s="50"/>
      <c r="DIU893" s="50"/>
      <c r="DIV893" s="50"/>
      <c r="DIW893" s="50"/>
      <c r="DIX893" s="50"/>
      <c r="DIY893" s="50"/>
      <c r="DIZ893" s="50"/>
      <c r="DJA893" s="50"/>
      <c r="DJB893" s="50"/>
      <c r="DJC893" s="50"/>
      <c r="DJD893" s="50"/>
      <c r="DJE893" s="50"/>
      <c r="DJF893" s="50"/>
      <c r="DJG893" s="50"/>
      <c r="DJH893" s="50"/>
      <c r="DJI893" s="50"/>
      <c r="DJJ893" s="50"/>
      <c r="DJK893" s="50"/>
      <c r="DJL893" s="50"/>
      <c r="DJM893" s="50"/>
      <c r="DJN893" s="50"/>
      <c r="DJO893" s="50"/>
      <c r="DJP893" s="50"/>
      <c r="DJQ893" s="50"/>
      <c r="DJR893" s="50"/>
      <c r="DJS893" s="50"/>
      <c r="DJT893" s="50"/>
      <c r="DJU893" s="50"/>
      <c r="DJV893" s="50"/>
      <c r="DJW893" s="50"/>
      <c r="DJX893" s="50"/>
      <c r="DJY893" s="50"/>
      <c r="DJZ893" s="50"/>
      <c r="DKA893" s="50"/>
      <c r="DKB893" s="50"/>
      <c r="DKC893" s="50"/>
      <c r="DKD893" s="50"/>
      <c r="DKE893" s="50"/>
      <c r="DKF893" s="50"/>
      <c r="DKG893" s="50"/>
      <c r="DKH893" s="50"/>
      <c r="DKI893" s="50"/>
      <c r="DKJ893" s="50"/>
      <c r="DKK893" s="50"/>
      <c r="DKL893" s="50"/>
      <c r="DKM893" s="50"/>
      <c r="DKN893" s="50"/>
      <c r="DKO893" s="50"/>
      <c r="DKP893" s="50"/>
      <c r="DKQ893" s="50"/>
      <c r="DKR893" s="50"/>
      <c r="DKS893" s="50"/>
      <c r="DKT893" s="50"/>
      <c r="DKU893" s="50"/>
      <c r="DKV893" s="50"/>
      <c r="DKW893" s="50"/>
      <c r="DKX893" s="50"/>
      <c r="DKY893" s="50"/>
      <c r="DKZ893" s="50"/>
      <c r="DLA893" s="50"/>
      <c r="DLB893" s="50"/>
      <c r="DLC893" s="50"/>
      <c r="DLD893" s="50"/>
      <c r="DLE893" s="50"/>
      <c r="DLF893" s="50"/>
      <c r="DLG893" s="50"/>
      <c r="DLH893" s="50"/>
      <c r="DLI893" s="50"/>
      <c r="DLJ893" s="50"/>
      <c r="DLK893" s="50"/>
      <c r="DLL893" s="50"/>
      <c r="DLM893" s="50"/>
      <c r="DLN893" s="50"/>
      <c r="DLO893" s="50"/>
      <c r="DLP893" s="50"/>
      <c r="DLQ893" s="50"/>
      <c r="DLR893" s="50"/>
      <c r="DLS893" s="50"/>
      <c r="DLT893" s="50"/>
      <c r="DLU893" s="50"/>
      <c r="DLV893" s="50"/>
      <c r="DLW893" s="50"/>
      <c r="DLX893" s="50"/>
      <c r="DLY893" s="50"/>
      <c r="DLZ893" s="50"/>
      <c r="DMA893" s="50"/>
      <c r="DMB893" s="50"/>
      <c r="DMC893" s="50"/>
      <c r="DMD893" s="50"/>
      <c r="DME893" s="50"/>
      <c r="DMF893" s="50"/>
      <c r="DMG893" s="50"/>
      <c r="DMH893" s="50"/>
      <c r="DMI893" s="50"/>
      <c r="DMJ893" s="50"/>
      <c r="DMK893" s="50"/>
      <c r="DML893" s="50"/>
      <c r="DMM893" s="50"/>
      <c r="DMN893" s="50"/>
      <c r="DMO893" s="50"/>
      <c r="DMP893" s="50"/>
      <c r="DMQ893" s="50"/>
      <c r="DMR893" s="50"/>
      <c r="DMS893" s="50"/>
      <c r="DMT893" s="50"/>
      <c r="DMU893" s="50"/>
      <c r="DMV893" s="50"/>
      <c r="DMW893" s="50"/>
      <c r="DMX893" s="50"/>
      <c r="DMY893" s="50"/>
      <c r="DMZ893" s="50"/>
      <c r="DNA893" s="50"/>
      <c r="DNB893" s="50"/>
      <c r="DNC893" s="50"/>
      <c r="DND893" s="50"/>
      <c r="DNF893" s="50"/>
      <c r="DNH893" s="50"/>
      <c r="DNI893" s="50"/>
      <c r="DNJ893" s="50"/>
      <c r="DNK893" s="50"/>
      <c r="DNL893" s="50"/>
      <c r="DNM893" s="50"/>
      <c r="DNN893" s="50"/>
      <c r="DNO893" s="50"/>
      <c r="DNT893" s="50"/>
      <c r="DNU893" s="50"/>
      <c r="DNV893" s="50"/>
      <c r="DNW893" s="50"/>
      <c r="DNX893" s="50"/>
      <c r="DNY893" s="50"/>
      <c r="DNZ893" s="50"/>
      <c r="DOA893" s="50"/>
      <c r="DOB893" s="50"/>
      <c r="DOC893" s="50"/>
      <c r="DOD893" s="50"/>
      <c r="DOE893" s="50"/>
      <c r="DOF893" s="50"/>
      <c r="DOG893" s="50"/>
      <c r="DOH893" s="50"/>
      <c r="DOI893" s="50"/>
      <c r="DOJ893" s="50"/>
      <c r="DOK893" s="50"/>
      <c r="DOL893" s="50"/>
      <c r="DOM893" s="50"/>
      <c r="DON893" s="50"/>
      <c r="DOO893" s="50"/>
      <c r="DOP893" s="50"/>
      <c r="DOQ893" s="50"/>
      <c r="DOR893" s="50"/>
      <c r="DOS893" s="50"/>
      <c r="DOT893" s="50"/>
      <c r="DOU893" s="50"/>
      <c r="DOV893" s="50"/>
      <c r="DOW893" s="50"/>
      <c r="DOX893" s="50"/>
      <c r="DOY893" s="50"/>
      <c r="DOZ893" s="50"/>
      <c r="DPA893" s="50"/>
      <c r="DPB893" s="50"/>
      <c r="DPC893" s="50"/>
      <c r="DPD893" s="50"/>
      <c r="DPE893" s="50"/>
      <c r="DPF893" s="50"/>
      <c r="DPG893" s="50"/>
      <c r="DPH893" s="50"/>
      <c r="DPI893" s="50"/>
      <c r="DPJ893" s="50"/>
      <c r="DPK893" s="50"/>
      <c r="DPL893" s="50"/>
      <c r="DPM893" s="50"/>
      <c r="DPN893" s="50"/>
      <c r="DPO893" s="50"/>
      <c r="DPP893" s="50"/>
      <c r="DPQ893" s="50"/>
      <c r="DPR893" s="50"/>
      <c r="DPS893" s="50"/>
      <c r="DPT893" s="50"/>
      <c r="DPU893" s="50"/>
      <c r="DPV893" s="50"/>
      <c r="DPW893" s="50"/>
      <c r="DPX893" s="50"/>
      <c r="DPY893" s="50"/>
      <c r="DPZ893" s="50"/>
      <c r="DQA893" s="50"/>
      <c r="DQB893" s="50"/>
      <c r="DQC893" s="50"/>
      <c r="DQD893" s="50"/>
      <c r="DQE893" s="50"/>
      <c r="DQF893" s="50"/>
      <c r="DQG893" s="50"/>
      <c r="DQH893" s="50"/>
      <c r="DQI893" s="50"/>
      <c r="DQJ893" s="50"/>
      <c r="DQK893" s="50"/>
      <c r="DQL893" s="50"/>
      <c r="DQM893" s="50"/>
      <c r="DQN893" s="50"/>
      <c r="DQO893" s="50"/>
      <c r="DQP893" s="50"/>
      <c r="DQQ893" s="50"/>
      <c r="DQR893" s="50"/>
      <c r="DQS893" s="50"/>
      <c r="DQT893" s="50"/>
      <c r="DQU893" s="50"/>
      <c r="DQV893" s="50"/>
      <c r="DQW893" s="50"/>
      <c r="DQX893" s="50"/>
      <c r="DQY893" s="50"/>
      <c r="DQZ893" s="50"/>
      <c r="DRA893" s="50"/>
      <c r="DRB893" s="50"/>
      <c r="DRC893" s="50"/>
      <c r="DRD893" s="50"/>
      <c r="DRE893" s="50"/>
      <c r="DRF893" s="50"/>
      <c r="DRG893" s="50"/>
      <c r="DRH893" s="50"/>
      <c r="DRI893" s="50"/>
      <c r="DRJ893" s="50"/>
      <c r="DRK893" s="50"/>
      <c r="DRL893" s="50"/>
      <c r="DRM893" s="50"/>
      <c r="DRN893" s="50"/>
      <c r="DRO893" s="50"/>
      <c r="DRP893" s="50"/>
      <c r="DRQ893" s="50"/>
      <c r="DRR893" s="50"/>
      <c r="DRS893" s="50"/>
      <c r="DRT893" s="50"/>
      <c r="DRU893" s="50"/>
      <c r="DRV893" s="50"/>
      <c r="DRW893" s="50"/>
      <c r="DRX893" s="50"/>
      <c r="DRY893" s="50"/>
      <c r="DRZ893" s="50"/>
      <c r="DSA893" s="50"/>
      <c r="DSB893" s="50"/>
      <c r="DSC893" s="50"/>
      <c r="DSD893" s="50"/>
      <c r="DSE893" s="50"/>
      <c r="DSF893" s="50"/>
      <c r="DSG893" s="50"/>
      <c r="DSH893" s="50"/>
      <c r="DSI893" s="50"/>
      <c r="DSJ893" s="50"/>
      <c r="DSK893" s="50"/>
      <c r="DSL893" s="50"/>
      <c r="DSM893" s="50"/>
      <c r="DSN893" s="50"/>
      <c r="DSO893" s="50"/>
      <c r="DSP893" s="50"/>
      <c r="DSQ893" s="50"/>
      <c r="DSR893" s="50"/>
      <c r="DSS893" s="50"/>
      <c r="DST893" s="50"/>
      <c r="DSU893" s="50"/>
      <c r="DSV893" s="50"/>
      <c r="DSW893" s="50"/>
      <c r="DSX893" s="50"/>
      <c r="DSY893" s="50"/>
      <c r="DSZ893" s="50"/>
      <c r="DTA893" s="50"/>
      <c r="DTB893" s="50"/>
      <c r="DTC893" s="50"/>
      <c r="DTD893" s="50"/>
      <c r="DTE893" s="50"/>
      <c r="DTF893" s="50"/>
      <c r="DTG893" s="50"/>
      <c r="DTH893" s="50"/>
      <c r="DTI893" s="50"/>
      <c r="DTJ893" s="50"/>
      <c r="DTK893" s="50"/>
      <c r="DTL893" s="50"/>
      <c r="DTM893" s="50"/>
      <c r="DTN893" s="50"/>
      <c r="DTO893" s="50"/>
      <c r="DTP893" s="50"/>
      <c r="DTQ893" s="50"/>
      <c r="DTR893" s="50"/>
      <c r="DTS893" s="50"/>
      <c r="DTT893" s="50"/>
      <c r="DTU893" s="50"/>
      <c r="DTV893" s="50"/>
      <c r="DTW893" s="50"/>
      <c r="DTX893" s="50"/>
      <c r="DTY893" s="50"/>
      <c r="DTZ893" s="50"/>
      <c r="DUA893" s="50"/>
      <c r="DUB893" s="50"/>
      <c r="DUC893" s="50"/>
      <c r="DUD893" s="50"/>
      <c r="DUE893" s="50"/>
      <c r="DUF893" s="50"/>
      <c r="DUG893" s="50"/>
      <c r="DUH893" s="50"/>
      <c r="DUI893" s="50"/>
      <c r="DUJ893" s="50"/>
      <c r="DUK893" s="50"/>
      <c r="DUL893" s="50"/>
      <c r="DUM893" s="50"/>
      <c r="DUN893" s="50"/>
      <c r="DUO893" s="50"/>
      <c r="DUP893" s="50"/>
      <c r="DUQ893" s="50"/>
      <c r="DUR893" s="50"/>
      <c r="DUS893" s="50"/>
      <c r="DUT893" s="50"/>
      <c r="DUU893" s="50"/>
      <c r="DUV893" s="50"/>
      <c r="DUW893" s="50"/>
      <c r="DUX893" s="50"/>
      <c r="DUY893" s="50"/>
      <c r="DUZ893" s="50"/>
      <c r="DVA893" s="50"/>
      <c r="DVB893" s="50"/>
      <c r="DVC893" s="50"/>
      <c r="DVD893" s="50"/>
      <c r="DVE893" s="50"/>
      <c r="DVF893" s="50"/>
      <c r="DVG893" s="50"/>
      <c r="DVH893" s="50"/>
      <c r="DVI893" s="50"/>
      <c r="DVJ893" s="50"/>
      <c r="DVK893" s="50"/>
      <c r="DVL893" s="50"/>
      <c r="DVM893" s="50"/>
      <c r="DVN893" s="50"/>
      <c r="DVO893" s="50"/>
      <c r="DVP893" s="50"/>
      <c r="DVQ893" s="50"/>
      <c r="DVR893" s="50"/>
      <c r="DVS893" s="50"/>
      <c r="DVT893" s="50"/>
      <c r="DVU893" s="50"/>
      <c r="DVV893" s="50"/>
      <c r="DVW893" s="50"/>
      <c r="DVX893" s="50"/>
      <c r="DVY893" s="50"/>
      <c r="DVZ893" s="50"/>
      <c r="DWA893" s="50"/>
      <c r="DWB893" s="50"/>
      <c r="DWC893" s="50"/>
      <c r="DWD893" s="50"/>
      <c r="DWE893" s="50"/>
      <c r="DWF893" s="50"/>
      <c r="DWG893" s="50"/>
      <c r="DWH893" s="50"/>
      <c r="DWI893" s="50"/>
      <c r="DWJ893" s="50"/>
      <c r="DWK893" s="50"/>
      <c r="DWL893" s="50"/>
      <c r="DWM893" s="50"/>
      <c r="DWN893" s="50"/>
      <c r="DWO893" s="50"/>
      <c r="DWP893" s="50"/>
      <c r="DWQ893" s="50"/>
      <c r="DWR893" s="50"/>
      <c r="DWS893" s="50"/>
      <c r="DWT893" s="50"/>
      <c r="DWU893" s="50"/>
      <c r="DWV893" s="50"/>
      <c r="DWW893" s="50"/>
      <c r="DWX893" s="50"/>
      <c r="DWY893" s="50"/>
      <c r="DWZ893" s="50"/>
      <c r="DXB893" s="50"/>
      <c r="DXD893" s="50"/>
      <c r="DXE893" s="50"/>
      <c r="DXF893" s="50"/>
      <c r="DXG893" s="50"/>
      <c r="DXH893" s="50"/>
      <c r="DXI893" s="50"/>
      <c r="DXJ893" s="50"/>
      <c r="DXK893" s="50"/>
      <c r="DXP893" s="50"/>
      <c r="DXQ893" s="50"/>
      <c r="DXR893" s="50"/>
      <c r="DXS893" s="50"/>
      <c r="DXT893" s="50"/>
      <c r="DXU893" s="50"/>
      <c r="DXV893" s="50"/>
      <c r="DXW893" s="50"/>
      <c r="DXX893" s="50"/>
      <c r="DXY893" s="50"/>
      <c r="DXZ893" s="50"/>
      <c r="DYA893" s="50"/>
      <c r="DYB893" s="50"/>
      <c r="DYC893" s="50"/>
      <c r="DYD893" s="50"/>
      <c r="DYE893" s="50"/>
      <c r="DYF893" s="50"/>
      <c r="DYG893" s="50"/>
      <c r="DYH893" s="50"/>
      <c r="DYI893" s="50"/>
      <c r="DYJ893" s="50"/>
      <c r="DYK893" s="50"/>
      <c r="DYL893" s="50"/>
      <c r="DYM893" s="50"/>
      <c r="DYN893" s="50"/>
      <c r="DYO893" s="50"/>
      <c r="DYP893" s="50"/>
      <c r="DYQ893" s="50"/>
      <c r="DYR893" s="50"/>
      <c r="DYS893" s="50"/>
      <c r="DYT893" s="50"/>
      <c r="DYU893" s="50"/>
      <c r="DYV893" s="50"/>
      <c r="DYW893" s="50"/>
      <c r="DYX893" s="50"/>
      <c r="DYY893" s="50"/>
      <c r="DYZ893" s="50"/>
      <c r="DZA893" s="50"/>
      <c r="DZB893" s="50"/>
      <c r="DZC893" s="50"/>
      <c r="DZD893" s="50"/>
      <c r="DZE893" s="50"/>
      <c r="DZF893" s="50"/>
      <c r="DZG893" s="50"/>
      <c r="DZH893" s="50"/>
      <c r="DZI893" s="50"/>
      <c r="DZJ893" s="50"/>
      <c r="DZK893" s="50"/>
      <c r="DZL893" s="50"/>
      <c r="DZM893" s="50"/>
      <c r="DZN893" s="50"/>
      <c r="DZO893" s="50"/>
      <c r="DZP893" s="50"/>
      <c r="DZQ893" s="50"/>
      <c r="DZR893" s="50"/>
      <c r="DZS893" s="50"/>
      <c r="DZT893" s="50"/>
      <c r="DZU893" s="50"/>
      <c r="DZV893" s="50"/>
      <c r="DZW893" s="50"/>
      <c r="DZX893" s="50"/>
      <c r="DZY893" s="50"/>
      <c r="DZZ893" s="50"/>
      <c r="EAA893" s="50"/>
      <c r="EAB893" s="50"/>
      <c r="EAC893" s="50"/>
      <c r="EAD893" s="50"/>
      <c r="EAE893" s="50"/>
      <c r="EAF893" s="50"/>
      <c r="EAG893" s="50"/>
      <c r="EAH893" s="50"/>
      <c r="EAI893" s="50"/>
      <c r="EAJ893" s="50"/>
      <c r="EAK893" s="50"/>
      <c r="EAL893" s="50"/>
      <c r="EAM893" s="50"/>
      <c r="EAN893" s="50"/>
      <c r="EAO893" s="50"/>
      <c r="EAP893" s="50"/>
      <c r="EAQ893" s="50"/>
      <c r="EAR893" s="50"/>
      <c r="EAS893" s="50"/>
      <c r="EAT893" s="50"/>
      <c r="EAU893" s="50"/>
      <c r="EAV893" s="50"/>
      <c r="EAW893" s="50"/>
      <c r="EAX893" s="50"/>
      <c r="EAY893" s="50"/>
      <c r="EAZ893" s="50"/>
      <c r="EBA893" s="50"/>
      <c r="EBB893" s="50"/>
      <c r="EBC893" s="50"/>
      <c r="EBD893" s="50"/>
      <c r="EBE893" s="50"/>
      <c r="EBF893" s="50"/>
      <c r="EBG893" s="50"/>
      <c r="EBH893" s="50"/>
      <c r="EBI893" s="50"/>
      <c r="EBJ893" s="50"/>
      <c r="EBK893" s="50"/>
      <c r="EBL893" s="50"/>
      <c r="EBM893" s="50"/>
      <c r="EBN893" s="50"/>
      <c r="EBO893" s="50"/>
      <c r="EBP893" s="50"/>
      <c r="EBQ893" s="50"/>
      <c r="EBR893" s="50"/>
      <c r="EBS893" s="50"/>
      <c r="EBT893" s="50"/>
      <c r="EBU893" s="50"/>
      <c r="EBV893" s="50"/>
      <c r="EBW893" s="50"/>
      <c r="EBX893" s="50"/>
      <c r="EBY893" s="50"/>
      <c r="EBZ893" s="50"/>
      <c r="ECA893" s="50"/>
      <c r="ECB893" s="50"/>
      <c r="ECC893" s="50"/>
      <c r="ECD893" s="50"/>
      <c r="ECE893" s="50"/>
      <c r="ECF893" s="50"/>
      <c r="ECG893" s="50"/>
      <c r="ECH893" s="50"/>
      <c r="ECI893" s="50"/>
      <c r="ECJ893" s="50"/>
      <c r="ECK893" s="50"/>
      <c r="ECL893" s="50"/>
      <c r="ECM893" s="50"/>
      <c r="ECN893" s="50"/>
      <c r="ECO893" s="50"/>
      <c r="ECP893" s="50"/>
      <c r="ECQ893" s="50"/>
      <c r="ECR893" s="50"/>
      <c r="ECS893" s="50"/>
      <c r="ECT893" s="50"/>
      <c r="ECU893" s="50"/>
      <c r="ECV893" s="50"/>
      <c r="ECW893" s="50"/>
      <c r="ECX893" s="50"/>
      <c r="ECY893" s="50"/>
      <c r="ECZ893" s="50"/>
      <c r="EDA893" s="50"/>
      <c r="EDB893" s="50"/>
      <c r="EDC893" s="50"/>
      <c r="EDD893" s="50"/>
      <c r="EDE893" s="50"/>
      <c r="EDF893" s="50"/>
      <c r="EDG893" s="50"/>
      <c r="EDH893" s="50"/>
      <c r="EDI893" s="50"/>
      <c r="EDJ893" s="50"/>
      <c r="EDK893" s="50"/>
      <c r="EDL893" s="50"/>
      <c r="EDM893" s="50"/>
      <c r="EDN893" s="50"/>
      <c r="EDO893" s="50"/>
      <c r="EDP893" s="50"/>
      <c r="EDQ893" s="50"/>
      <c r="EDR893" s="50"/>
      <c r="EDS893" s="50"/>
      <c r="EDT893" s="50"/>
      <c r="EDU893" s="50"/>
      <c r="EDV893" s="50"/>
      <c r="EDW893" s="50"/>
      <c r="EDX893" s="50"/>
      <c r="EDY893" s="50"/>
      <c r="EDZ893" s="50"/>
      <c r="EEA893" s="50"/>
      <c r="EEB893" s="50"/>
      <c r="EEC893" s="50"/>
      <c r="EED893" s="50"/>
      <c r="EEE893" s="50"/>
      <c r="EEF893" s="50"/>
      <c r="EEG893" s="50"/>
      <c r="EEH893" s="50"/>
      <c r="EEI893" s="50"/>
      <c r="EEJ893" s="50"/>
      <c r="EEK893" s="50"/>
      <c r="EEL893" s="50"/>
      <c r="EEM893" s="50"/>
      <c r="EEN893" s="50"/>
      <c r="EEO893" s="50"/>
      <c r="EEP893" s="50"/>
      <c r="EEQ893" s="50"/>
      <c r="EER893" s="50"/>
      <c r="EES893" s="50"/>
      <c r="EET893" s="50"/>
      <c r="EEU893" s="50"/>
      <c r="EEV893" s="50"/>
      <c r="EEW893" s="50"/>
      <c r="EEX893" s="50"/>
      <c r="EEY893" s="50"/>
      <c r="EEZ893" s="50"/>
      <c r="EFA893" s="50"/>
      <c r="EFB893" s="50"/>
      <c r="EFC893" s="50"/>
      <c r="EFD893" s="50"/>
      <c r="EFE893" s="50"/>
      <c r="EFF893" s="50"/>
      <c r="EFG893" s="50"/>
      <c r="EFH893" s="50"/>
      <c r="EFI893" s="50"/>
      <c r="EFJ893" s="50"/>
      <c r="EFK893" s="50"/>
      <c r="EFL893" s="50"/>
      <c r="EFM893" s="50"/>
      <c r="EFN893" s="50"/>
      <c r="EFO893" s="50"/>
      <c r="EFP893" s="50"/>
      <c r="EFQ893" s="50"/>
      <c r="EFR893" s="50"/>
      <c r="EFS893" s="50"/>
      <c r="EFT893" s="50"/>
      <c r="EFU893" s="50"/>
      <c r="EFV893" s="50"/>
      <c r="EFW893" s="50"/>
      <c r="EFX893" s="50"/>
      <c r="EFY893" s="50"/>
      <c r="EFZ893" s="50"/>
      <c r="EGA893" s="50"/>
      <c r="EGB893" s="50"/>
      <c r="EGC893" s="50"/>
      <c r="EGD893" s="50"/>
      <c r="EGE893" s="50"/>
      <c r="EGF893" s="50"/>
      <c r="EGG893" s="50"/>
      <c r="EGH893" s="50"/>
      <c r="EGI893" s="50"/>
      <c r="EGJ893" s="50"/>
      <c r="EGK893" s="50"/>
      <c r="EGL893" s="50"/>
      <c r="EGM893" s="50"/>
      <c r="EGN893" s="50"/>
      <c r="EGO893" s="50"/>
      <c r="EGP893" s="50"/>
      <c r="EGQ893" s="50"/>
      <c r="EGR893" s="50"/>
      <c r="EGS893" s="50"/>
      <c r="EGT893" s="50"/>
      <c r="EGU893" s="50"/>
      <c r="EGV893" s="50"/>
      <c r="EGX893" s="50"/>
      <c r="EGZ893" s="50"/>
      <c r="EHA893" s="50"/>
      <c r="EHB893" s="50"/>
      <c r="EHC893" s="50"/>
      <c r="EHD893" s="50"/>
      <c r="EHE893" s="50"/>
      <c r="EHF893" s="50"/>
      <c r="EHG893" s="50"/>
      <c r="EHL893" s="50"/>
      <c r="EHM893" s="50"/>
      <c r="EHN893" s="50"/>
      <c r="EHO893" s="50"/>
      <c r="EHP893" s="50"/>
      <c r="EHQ893" s="50"/>
      <c r="EHR893" s="50"/>
      <c r="EHS893" s="50"/>
      <c r="EHT893" s="50"/>
      <c r="EHU893" s="50"/>
      <c r="EHV893" s="50"/>
      <c r="EHW893" s="50"/>
      <c r="EHX893" s="50"/>
      <c r="EHY893" s="50"/>
      <c r="EHZ893" s="50"/>
      <c r="EIA893" s="50"/>
      <c r="EIB893" s="50"/>
      <c r="EIC893" s="50"/>
      <c r="EID893" s="50"/>
      <c r="EIE893" s="50"/>
      <c r="EIF893" s="50"/>
      <c r="EIG893" s="50"/>
      <c r="EIH893" s="50"/>
      <c r="EII893" s="50"/>
      <c r="EIJ893" s="50"/>
      <c r="EIK893" s="50"/>
      <c r="EIL893" s="50"/>
      <c r="EIM893" s="50"/>
      <c r="EIN893" s="50"/>
      <c r="EIO893" s="50"/>
      <c r="EIP893" s="50"/>
      <c r="EIQ893" s="50"/>
      <c r="EIR893" s="50"/>
      <c r="EIS893" s="50"/>
      <c r="EIT893" s="50"/>
      <c r="EIU893" s="50"/>
      <c r="EIV893" s="50"/>
      <c r="EIW893" s="50"/>
      <c r="EIX893" s="50"/>
      <c r="EIY893" s="50"/>
      <c r="EIZ893" s="50"/>
      <c r="EJA893" s="50"/>
      <c r="EJB893" s="50"/>
      <c r="EJC893" s="50"/>
      <c r="EJD893" s="50"/>
      <c r="EJE893" s="50"/>
      <c r="EJF893" s="50"/>
      <c r="EJG893" s="50"/>
      <c r="EJH893" s="50"/>
      <c r="EJI893" s="50"/>
      <c r="EJJ893" s="50"/>
      <c r="EJK893" s="50"/>
      <c r="EJL893" s="50"/>
      <c r="EJM893" s="50"/>
      <c r="EJN893" s="50"/>
      <c r="EJO893" s="50"/>
      <c r="EJP893" s="50"/>
      <c r="EJQ893" s="50"/>
      <c r="EJR893" s="50"/>
      <c r="EJS893" s="50"/>
      <c r="EJT893" s="50"/>
      <c r="EJU893" s="50"/>
      <c r="EJV893" s="50"/>
      <c r="EJW893" s="50"/>
      <c r="EJX893" s="50"/>
      <c r="EJY893" s="50"/>
      <c r="EJZ893" s="50"/>
      <c r="EKA893" s="50"/>
      <c r="EKB893" s="50"/>
      <c r="EKC893" s="50"/>
      <c r="EKD893" s="50"/>
      <c r="EKE893" s="50"/>
      <c r="EKF893" s="50"/>
      <c r="EKG893" s="50"/>
      <c r="EKH893" s="50"/>
      <c r="EKI893" s="50"/>
      <c r="EKJ893" s="50"/>
      <c r="EKK893" s="50"/>
      <c r="EKL893" s="50"/>
      <c r="EKM893" s="50"/>
      <c r="EKN893" s="50"/>
      <c r="EKO893" s="50"/>
      <c r="EKP893" s="50"/>
      <c r="EKQ893" s="50"/>
      <c r="EKR893" s="50"/>
      <c r="EKS893" s="50"/>
      <c r="EKT893" s="50"/>
      <c r="EKU893" s="50"/>
      <c r="EKV893" s="50"/>
      <c r="EKW893" s="50"/>
      <c r="EKX893" s="50"/>
      <c r="EKY893" s="50"/>
      <c r="EKZ893" s="50"/>
      <c r="ELA893" s="50"/>
      <c r="ELB893" s="50"/>
      <c r="ELC893" s="50"/>
      <c r="ELD893" s="50"/>
      <c r="ELE893" s="50"/>
      <c r="ELF893" s="50"/>
      <c r="ELG893" s="50"/>
      <c r="ELH893" s="50"/>
      <c r="ELI893" s="50"/>
      <c r="ELJ893" s="50"/>
      <c r="ELK893" s="50"/>
      <c r="ELL893" s="50"/>
      <c r="ELM893" s="50"/>
      <c r="ELN893" s="50"/>
      <c r="ELO893" s="50"/>
      <c r="ELP893" s="50"/>
      <c r="ELQ893" s="50"/>
      <c r="ELR893" s="50"/>
      <c r="ELS893" s="50"/>
      <c r="ELT893" s="50"/>
      <c r="ELU893" s="50"/>
      <c r="ELV893" s="50"/>
      <c r="ELW893" s="50"/>
      <c r="ELX893" s="50"/>
      <c r="ELY893" s="50"/>
      <c r="ELZ893" s="50"/>
      <c r="EMA893" s="50"/>
      <c r="EMB893" s="50"/>
      <c r="EMC893" s="50"/>
      <c r="EMD893" s="50"/>
      <c r="EME893" s="50"/>
      <c r="EMF893" s="50"/>
      <c r="EMG893" s="50"/>
      <c r="EMH893" s="50"/>
      <c r="EMI893" s="50"/>
      <c r="EMJ893" s="50"/>
      <c r="EMK893" s="50"/>
      <c r="EML893" s="50"/>
      <c r="EMM893" s="50"/>
      <c r="EMN893" s="50"/>
      <c r="EMO893" s="50"/>
      <c r="EMP893" s="50"/>
      <c r="EMQ893" s="50"/>
      <c r="EMR893" s="50"/>
      <c r="EMS893" s="50"/>
      <c r="EMT893" s="50"/>
      <c r="EMU893" s="50"/>
      <c r="EMV893" s="50"/>
      <c r="EMW893" s="50"/>
      <c r="EMX893" s="50"/>
      <c r="EMY893" s="50"/>
      <c r="EMZ893" s="50"/>
      <c r="ENA893" s="50"/>
      <c r="ENB893" s="50"/>
      <c r="ENC893" s="50"/>
      <c r="END893" s="50"/>
      <c r="ENE893" s="50"/>
      <c r="ENF893" s="50"/>
      <c r="ENG893" s="50"/>
      <c r="ENH893" s="50"/>
      <c r="ENI893" s="50"/>
      <c r="ENJ893" s="50"/>
      <c r="ENK893" s="50"/>
      <c r="ENL893" s="50"/>
      <c r="ENM893" s="50"/>
      <c r="ENN893" s="50"/>
      <c r="ENO893" s="50"/>
      <c r="ENP893" s="50"/>
      <c r="ENQ893" s="50"/>
      <c r="ENR893" s="50"/>
      <c r="ENS893" s="50"/>
      <c r="ENT893" s="50"/>
      <c r="ENU893" s="50"/>
      <c r="ENV893" s="50"/>
      <c r="ENW893" s="50"/>
      <c r="ENX893" s="50"/>
      <c r="ENY893" s="50"/>
      <c r="ENZ893" s="50"/>
      <c r="EOA893" s="50"/>
      <c r="EOB893" s="50"/>
      <c r="EOC893" s="50"/>
      <c r="EOD893" s="50"/>
      <c r="EOE893" s="50"/>
      <c r="EOF893" s="50"/>
      <c r="EOG893" s="50"/>
      <c r="EOH893" s="50"/>
      <c r="EOI893" s="50"/>
      <c r="EOJ893" s="50"/>
      <c r="EOK893" s="50"/>
      <c r="EOL893" s="50"/>
      <c r="EOM893" s="50"/>
      <c r="EON893" s="50"/>
      <c r="EOO893" s="50"/>
      <c r="EOP893" s="50"/>
      <c r="EOQ893" s="50"/>
      <c r="EOR893" s="50"/>
      <c r="EOS893" s="50"/>
      <c r="EOT893" s="50"/>
      <c r="EOU893" s="50"/>
      <c r="EOV893" s="50"/>
      <c r="EOW893" s="50"/>
      <c r="EOX893" s="50"/>
      <c r="EOY893" s="50"/>
      <c r="EOZ893" s="50"/>
      <c r="EPA893" s="50"/>
      <c r="EPB893" s="50"/>
      <c r="EPC893" s="50"/>
      <c r="EPD893" s="50"/>
      <c r="EPE893" s="50"/>
      <c r="EPF893" s="50"/>
      <c r="EPG893" s="50"/>
      <c r="EPH893" s="50"/>
      <c r="EPI893" s="50"/>
      <c r="EPJ893" s="50"/>
      <c r="EPK893" s="50"/>
      <c r="EPL893" s="50"/>
      <c r="EPM893" s="50"/>
      <c r="EPN893" s="50"/>
      <c r="EPO893" s="50"/>
      <c r="EPP893" s="50"/>
      <c r="EPQ893" s="50"/>
      <c r="EPR893" s="50"/>
      <c r="EPS893" s="50"/>
      <c r="EPT893" s="50"/>
      <c r="EPU893" s="50"/>
      <c r="EPV893" s="50"/>
      <c r="EPW893" s="50"/>
      <c r="EPX893" s="50"/>
      <c r="EPY893" s="50"/>
      <c r="EPZ893" s="50"/>
      <c r="EQA893" s="50"/>
      <c r="EQB893" s="50"/>
      <c r="EQC893" s="50"/>
      <c r="EQD893" s="50"/>
      <c r="EQE893" s="50"/>
      <c r="EQF893" s="50"/>
      <c r="EQG893" s="50"/>
      <c r="EQH893" s="50"/>
      <c r="EQI893" s="50"/>
      <c r="EQJ893" s="50"/>
      <c r="EQK893" s="50"/>
      <c r="EQL893" s="50"/>
      <c r="EQM893" s="50"/>
      <c r="EQN893" s="50"/>
      <c r="EQO893" s="50"/>
      <c r="EQP893" s="50"/>
      <c r="EQQ893" s="50"/>
      <c r="EQR893" s="50"/>
      <c r="EQT893" s="50"/>
      <c r="EQV893" s="50"/>
      <c r="EQW893" s="50"/>
      <c r="EQX893" s="50"/>
      <c r="EQY893" s="50"/>
      <c r="EQZ893" s="50"/>
      <c r="ERA893" s="50"/>
      <c r="ERB893" s="50"/>
      <c r="ERC893" s="50"/>
      <c r="ERH893" s="50"/>
      <c r="ERI893" s="50"/>
      <c r="ERJ893" s="50"/>
      <c r="ERK893" s="50"/>
      <c r="ERL893" s="50"/>
      <c r="ERM893" s="50"/>
      <c r="ERN893" s="50"/>
      <c r="ERO893" s="50"/>
      <c r="ERP893" s="50"/>
      <c r="ERQ893" s="50"/>
      <c r="ERR893" s="50"/>
      <c r="ERS893" s="50"/>
      <c r="ERT893" s="50"/>
      <c r="ERU893" s="50"/>
      <c r="ERV893" s="50"/>
      <c r="ERW893" s="50"/>
      <c r="ERX893" s="50"/>
      <c r="ERY893" s="50"/>
      <c r="ERZ893" s="50"/>
      <c r="ESA893" s="50"/>
      <c r="ESB893" s="50"/>
      <c r="ESC893" s="50"/>
      <c r="ESD893" s="50"/>
      <c r="ESE893" s="50"/>
      <c r="ESF893" s="50"/>
      <c r="ESG893" s="50"/>
      <c r="ESH893" s="50"/>
      <c r="ESI893" s="50"/>
      <c r="ESJ893" s="50"/>
      <c r="ESK893" s="50"/>
      <c r="ESL893" s="50"/>
      <c r="ESM893" s="50"/>
      <c r="ESN893" s="50"/>
      <c r="ESO893" s="50"/>
      <c r="ESP893" s="50"/>
      <c r="ESQ893" s="50"/>
      <c r="ESR893" s="50"/>
      <c r="ESS893" s="50"/>
      <c r="EST893" s="50"/>
      <c r="ESU893" s="50"/>
      <c r="ESV893" s="50"/>
      <c r="ESW893" s="50"/>
      <c r="ESX893" s="50"/>
      <c r="ESY893" s="50"/>
      <c r="ESZ893" s="50"/>
      <c r="ETA893" s="50"/>
      <c r="ETB893" s="50"/>
      <c r="ETC893" s="50"/>
      <c r="ETD893" s="50"/>
      <c r="ETE893" s="50"/>
      <c r="ETF893" s="50"/>
      <c r="ETG893" s="50"/>
      <c r="ETH893" s="50"/>
      <c r="ETI893" s="50"/>
      <c r="ETJ893" s="50"/>
      <c r="ETK893" s="50"/>
      <c r="ETL893" s="50"/>
      <c r="ETM893" s="50"/>
      <c r="ETN893" s="50"/>
      <c r="ETO893" s="50"/>
      <c r="ETP893" s="50"/>
      <c r="ETQ893" s="50"/>
      <c r="ETR893" s="50"/>
      <c r="ETS893" s="50"/>
      <c r="ETT893" s="50"/>
      <c r="ETU893" s="50"/>
      <c r="ETV893" s="50"/>
      <c r="ETW893" s="50"/>
      <c r="ETX893" s="50"/>
      <c r="ETY893" s="50"/>
      <c r="ETZ893" s="50"/>
      <c r="EUA893" s="50"/>
      <c r="EUB893" s="50"/>
      <c r="EUC893" s="50"/>
      <c r="EUD893" s="50"/>
      <c r="EUE893" s="50"/>
      <c r="EUF893" s="50"/>
      <c r="EUG893" s="50"/>
      <c r="EUH893" s="50"/>
      <c r="EUI893" s="50"/>
      <c r="EUJ893" s="50"/>
      <c r="EUK893" s="50"/>
      <c r="EUL893" s="50"/>
      <c r="EUM893" s="50"/>
      <c r="EUN893" s="50"/>
      <c r="EUO893" s="50"/>
      <c r="EUP893" s="50"/>
      <c r="EUQ893" s="50"/>
      <c r="EUR893" s="50"/>
      <c r="EUS893" s="50"/>
      <c r="EUT893" s="50"/>
      <c r="EUU893" s="50"/>
      <c r="EUV893" s="50"/>
      <c r="EUW893" s="50"/>
      <c r="EUX893" s="50"/>
      <c r="EUY893" s="50"/>
      <c r="EUZ893" s="50"/>
      <c r="EVA893" s="50"/>
      <c r="EVB893" s="50"/>
      <c r="EVC893" s="50"/>
      <c r="EVD893" s="50"/>
      <c r="EVE893" s="50"/>
      <c r="EVF893" s="50"/>
      <c r="EVG893" s="50"/>
      <c r="EVH893" s="50"/>
      <c r="EVI893" s="50"/>
      <c r="EVJ893" s="50"/>
      <c r="EVK893" s="50"/>
      <c r="EVL893" s="50"/>
      <c r="EVM893" s="50"/>
      <c r="EVN893" s="50"/>
      <c r="EVO893" s="50"/>
      <c r="EVP893" s="50"/>
      <c r="EVQ893" s="50"/>
      <c r="EVR893" s="50"/>
      <c r="EVS893" s="50"/>
      <c r="EVT893" s="50"/>
      <c r="EVU893" s="50"/>
      <c r="EVV893" s="50"/>
      <c r="EVW893" s="50"/>
      <c r="EVX893" s="50"/>
      <c r="EVY893" s="50"/>
      <c r="EVZ893" s="50"/>
      <c r="EWA893" s="50"/>
      <c r="EWB893" s="50"/>
      <c r="EWC893" s="50"/>
      <c r="EWD893" s="50"/>
      <c r="EWE893" s="50"/>
      <c r="EWF893" s="50"/>
      <c r="EWG893" s="50"/>
      <c r="EWH893" s="50"/>
      <c r="EWI893" s="50"/>
      <c r="EWJ893" s="50"/>
      <c r="EWK893" s="50"/>
      <c r="EWL893" s="50"/>
      <c r="EWM893" s="50"/>
      <c r="EWN893" s="50"/>
      <c r="EWO893" s="50"/>
      <c r="EWP893" s="50"/>
      <c r="EWQ893" s="50"/>
      <c r="EWR893" s="50"/>
      <c r="EWS893" s="50"/>
      <c r="EWT893" s="50"/>
      <c r="EWU893" s="50"/>
      <c r="EWV893" s="50"/>
      <c r="EWW893" s="50"/>
      <c r="EWX893" s="50"/>
      <c r="EWY893" s="50"/>
      <c r="EWZ893" s="50"/>
      <c r="EXA893" s="50"/>
      <c r="EXB893" s="50"/>
      <c r="EXC893" s="50"/>
      <c r="EXD893" s="50"/>
      <c r="EXE893" s="50"/>
      <c r="EXF893" s="50"/>
      <c r="EXG893" s="50"/>
      <c r="EXH893" s="50"/>
      <c r="EXI893" s="50"/>
      <c r="EXJ893" s="50"/>
      <c r="EXK893" s="50"/>
      <c r="EXL893" s="50"/>
      <c r="EXM893" s="50"/>
      <c r="EXN893" s="50"/>
      <c r="EXO893" s="50"/>
      <c r="EXP893" s="50"/>
      <c r="EXQ893" s="50"/>
      <c r="EXR893" s="50"/>
      <c r="EXS893" s="50"/>
      <c r="EXT893" s="50"/>
      <c r="EXU893" s="50"/>
      <c r="EXV893" s="50"/>
      <c r="EXW893" s="50"/>
      <c r="EXX893" s="50"/>
      <c r="EXY893" s="50"/>
      <c r="EXZ893" s="50"/>
      <c r="EYA893" s="50"/>
      <c r="EYB893" s="50"/>
      <c r="EYC893" s="50"/>
      <c r="EYD893" s="50"/>
      <c r="EYE893" s="50"/>
      <c r="EYF893" s="50"/>
      <c r="EYG893" s="50"/>
      <c r="EYH893" s="50"/>
      <c r="EYI893" s="50"/>
      <c r="EYJ893" s="50"/>
      <c r="EYK893" s="50"/>
      <c r="EYL893" s="50"/>
      <c r="EYM893" s="50"/>
      <c r="EYN893" s="50"/>
      <c r="EYO893" s="50"/>
      <c r="EYP893" s="50"/>
      <c r="EYQ893" s="50"/>
      <c r="EYR893" s="50"/>
      <c r="EYS893" s="50"/>
      <c r="EYT893" s="50"/>
      <c r="EYU893" s="50"/>
      <c r="EYV893" s="50"/>
      <c r="EYW893" s="50"/>
      <c r="EYX893" s="50"/>
      <c r="EYY893" s="50"/>
      <c r="EYZ893" s="50"/>
      <c r="EZA893" s="50"/>
      <c r="EZB893" s="50"/>
      <c r="EZC893" s="50"/>
      <c r="EZD893" s="50"/>
      <c r="EZE893" s="50"/>
      <c r="EZF893" s="50"/>
      <c r="EZG893" s="50"/>
      <c r="EZH893" s="50"/>
      <c r="EZI893" s="50"/>
      <c r="EZJ893" s="50"/>
      <c r="EZK893" s="50"/>
      <c r="EZL893" s="50"/>
      <c r="EZM893" s="50"/>
      <c r="EZN893" s="50"/>
      <c r="EZO893" s="50"/>
      <c r="EZP893" s="50"/>
      <c r="EZQ893" s="50"/>
      <c r="EZR893" s="50"/>
      <c r="EZS893" s="50"/>
      <c r="EZT893" s="50"/>
      <c r="EZU893" s="50"/>
      <c r="EZV893" s="50"/>
      <c r="EZW893" s="50"/>
      <c r="EZX893" s="50"/>
      <c r="EZY893" s="50"/>
      <c r="EZZ893" s="50"/>
      <c r="FAA893" s="50"/>
      <c r="FAB893" s="50"/>
      <c r="FAC893" s="50"/>
      <c r="FAD893" s="50"/>
      <c r="FAE893" s="50"/>
      <c r="FAF893" s="50"/>
      <c r="FAG893" s="50"/>
      <c r="FAH893" s="50"/>
      <c r="FAI893" s="50"/>
      <c r="FAJ893" s="50"/>
      <c r="FAK893" s="50"/>
      <c r="FAL893" s="50"/>
      <c r="FAM893" s="50"/>
      <c r="FAN893" s="50"/>
      <c r="FAP893" s="50"/>
      <c r="FAR893" s="50"/>
      <c r="FAS893" s="50"/>
      <c r="FAT893" s="50"/>
      <c r="FAU893" s="50"/>
      <c r="FAV893" s="50"/>
      <c r="FAW893" s="50"/>
      <c r="FAX893" s="50"/>
      <c r="FAY893" s="50"/>
      <c r="FBD893" s="50"/>
      <c r="FBE893" s="50"/>
      <c r="FBF893" s="50"/>
      <c r="FBG893" s="50"/>
      <c r="FBH893" s="50"/>
      <c r="FBI893" s="50"/>
      <c r="FBJ893" s="50"/>
      <c r="FBK893" s="50"/>
      <c r="FBL893" s="50"/>
      <c r="FBM893" s="50"/>
      <c r="FBN893" s="50"/>
      <c r="FBO893" s="50"/>
      <c r="FBP893" s="50"/>
      <c r="FBQ893" s="50"/>
      <c r="FBR893" s="50"/>
      <c r="FBS893" s="50"/>
      <c r="FBT893" s="50"/>
      <c r="FBU893" s="50"/>
      <c r="FBV893" s="50"/>
      <c r="FBW893" s="50"/>
      <c r="FBX893" s="50"/>
      <c r="FBY893" s="50"/>
      <c r="FBZ893" s="50"/>
      <c r="FCA893" s="50"/>
      <c r="FCB893" s="50"/>
      <c r="FCC893" s="50"/>
      <c r="FCD893" s="50"/>
      <c r="FCE893" s="50"/>
      <c r="FCF893" s="50"/>
      <c r="FCG893" s="50"/>
      <c r="FCH893" s="50"/>
      <c r="FCI893" s="50"/>
      <c r="FCJ893" s="50"/>
      <c r="FCK893" s="50"/>
      <c r="FCL893" s="50"/>
      <c r="FCM893" s="50"/>
      <c r="FCN893" s="50"/>
      <c r="FCO893" s="50"/>
      <c r="FCP893" s="50"/>
      <c r="FCQ893" s="50"/>
      <c r="FCR893" s="50"/>
      <c r="FCS893" s="50"/>
      <c r="FCT893" s="50"/>
      <c r="FCU893" s="50"/>
      <c r="FCV893" s="50"/>
      <c r="FCW893" s="50"/>
      <c r="FCX893" s="50"/>
      <c r="FCY893" s="50"/>
      <c r="FCZ893" s="50"/>
      <c r="FDA893" s="50"/>
      <c r="FDB893" s="50"/>
      <c r="FDC893" s="50"/>
      <c r="FDD893" s="50"/>
      <c r="FDE893" s="50"/>
      <c r="FDF893" s="50"/>
      <c r="FDG893" s="50"/>
      <c r="FDH893" s="50"/>
      <c r="FDI893" s="50"/>
      <c r="FDJ893" s="50"/>
      <c r="FDK893" s="50"/>
      <c r="FDL893" s="50"/>
      <c r="FDM893" s="50"/>
      <c r="FDN893" s="50"/>
      <c r="FDO893" s="50"/>
      <c r="FDP893" s="50"/>
      <c r="FDQ893" s="50"/>
      <c r="FDR893" s="50"/>
      <c r="FDS893" s="50"/>
      <c r="FDT893" s="50"/>
      <c r="FDU893" s="50"/>
      <c r="FDV893" s="50"/>
      <c r="FDW893" s="50"/>
      <c r="FDX893" s="50"/>
      <c r="FDY893" s="50"/>
      <c r="FDZ893" s="50"/>
      <c r="FEA893" s="50"/>
      <c r="FEB893" s="50"/>
      <c r="FEC893" s="50"/>
      <c r="FED893" s="50"/>
      <c r="FEE893" s="50"/>
      <c r="FEF893" s="50"/>
      <c r="FEG893" s="50"/>
      <c r="FEH893" s="50"/>
      <c r="FEI893" s="50"/>
      <c r="FEJ893" s="50"/>
      <c r="FEK893" s="50"/>
      <c r="FEL893" s="50"/>
      <c r="FEM893" s="50"/>
      <c r="FEN893" s="50"/>
      <c r="FEO893" s="50"/>
      <c r="FEP893" s="50"/>
      <c r="FEQ893" s="50"/>
      <c r="FER893" s="50"/>
      <c r="FES893" s="50"/>
      <c r="FET893" s="50"/>
      <c r="FEU893" s="50"/>
      <c r="FEV893" s="50"/>
      <c r="FEW893" s="50"/>
      <c r="FEX893" s="50"/>
      <c r="FEY893" s="50"/>
      <c r="FEZ893" s="50"/>
      <c r="FFA893" s="50"/>
      <c r="FFB893" s="50"/>
      <c r="FFC893" s="50"/>
      <c r="FFD893" s="50"/>
      <c r="FFE893" s="50"/>
      <c r="FFF893" s="50"/>
      <c r="FFG893" s="50"/>
      <c r="FFH893" s="50"/>
      <c r="FFI893" s="50"/>
      <c r="FFJ893" s="50"/>
      <c r="FFK893" s="50"/>
      <c r="FFL893" s="50"/>
      <c r="FFM893" s="50"/>
      <c r="FFN893" s="50"/>
      <c r="FFO893" s="50"/>
      <c r="FFP893" s="50"/>
      <c r="FFQ893" s="50"/>
      <c r="FFR893" s="50"/>
      <c r="FFS893" s="50"/>
      <c r="FFT893" s="50"/>
      <c r="FFU893" s="50"/>
      <c r="FFV893" s="50"/>
      <c r="FFW893" s="50"/>
      <c r="FFX893" s="50"/>
      <c r="FFY893" s="50"/>
      <c r="FFZ893" s="50"/>
      <c r="FGA893" s="50"/>
      <c r="FGB893" s="50"/>
      <c r="FGC893" s="50"/>
      <c r="FGD893" s="50"/>
      <c r="FGE893" s="50"/>
      <c r="FGF893" s="50"/>
      <c r="FGG893" s="50"/>
      <c r="FGH893" s="50"/>
      <c r="FGI893" s="50"/>
      <c r="FGJ893" s="50"/>
      <c r="FGK893" s="50"/>
      <c r="FGL893" s="50"/>
      <c r="FGM893" s="50"/>
      <c r="FGN893" s="50"/>
      <c r="FGO893" s="50"/>
      <c r="FGP893" s="50"/>
      <c r="FGQ893" s="50"/>
      <c r="FGR893" s="50"/>
      <c r="FGS893" s="50"/>
      <c r="FGT893" s="50"/>
      <c r="FGU893" s="50"/>
      <c r="FGV893" s="50"/>
      <c r="FGW893" s="50"/>
      <c r="FGX893" s="50"/>
      <c r="FGY893" s="50"/>
      <c r="FGZ893" s="50"/>
      <c r="FHA893" s="50"/>
      <c r="FHB893" s="50"/>
      <c r="FHC893" s="50"/>
      <c r="FHD893" s="50"/>
      <c r="FHE893" s="50"/>
      <c r="FHF893" s="50"/>
      <c r="FHG893" s="50"/>
      <c r="FHH893" s="50"/>
      <c r="FHI893" s="50"/>
      <c r="FHJ893" s="50"/>
      <c r="FHK893" s="50"/>
      <c r="FHL893" s="50"/>
      <c r="FHM893" s="50"/>
      <c r="FHN893" s="50"/>
      <c r="FHO893" s="50"/>
      <c r="FHP893" s="50"/>
      <c r="FHQ893" s="50"/>
      <c r="FHR893" s="50"/>
      <c r="FHS893" s="50"/>
      <c r="FHT893" s="50"/>
      <c r="FHU893" s="50"/>
      <c r="FHV893" s="50"/>
      <c r="FHW893" s="50"/>
      <c r="FHX893" s="50"/>
      <c r="FHY893" s="50"/>
      <c r="FHZ893" s="50"/>
      <c r="FIA893" s="50"/>
      <c r="FIB893" s="50"/>
      <c r="FIC893" s="50"/>
      <c r="FID893" s="50"/>
      <c r="FIE893" s="50"/>
      <c r="FIF893" s="50"/>
      <c r="FIG893" s="50"/>
      <c r="FIH893" s="50"/>
      <c r="FII893" s="50"/>
      <c r="FIJ893" s="50"/>
      <c r="FIK893" s="50"/>
      <c r="FIL893" s="50"/>
      <c r="FIM893" s="50"/>
      <c r="FIN893" s="50"/>
      <c r="FIO893" s="50"/>
      <c r="FIP893" s="50"/>
      <c r="FIQ893" s="50"/>
      <c r="FIR893" s="50"/>
      <c r="FIS893" s="50"/>
      <c r="FIT893" s="50"/>
      <c r="FIU893" s="50"/>
      <c r="FIV893" s="50"/>
      <c r="FIW893" s="50"/>
      <c r="FIX893" s="50"/>
      <c r="FIY893" s="50"/>
      <c r="FIZ893" s="50"/>
      <c r="FJA893" s="50"/>
      <c r="FJB893" s="50"/>
      <c r="FJC893" s="50"/>
      <c r="FJD893" s="50"/>
      <c r="FJE893" s="50"/>
      <c r="FJF893" s="50"/>
      <c r="FJG893" s="50"/>
      <c r="FJH893" s="50"/>
      <c r="FJI893" s="50"/>
      <c r="FJJ893" s="50"/>
      <c r="FJK893" s="50"/>
      <c r="FJL893" s="50"/>
      <c r="FJM893" s="50"/>
      <c r="FJN893" s="50"/>
      <c r="FJO893" s="50"/>
      <c r="FJP893" s="50"/>
      <c r="FJQ893" s="50"/>
      <c r="FJR893" s="50"/>
      <c r="FJS893" s="50"/>
      <c r="FJT893" s="50"/>
      <c r="FJU893" s="50"/>
      <c r="FJV893" s="50"/>
      <c r="FJW893" s="50"/>
      <c r="FJX893" s="50"/>
      <c r="FJY893" s="50"/>
      <c r="FJZ893" s="50"/>
      <c r="FKA893" s="50"/>
      <c r="FKB893" s="50"/>
      <c r="FKC893" s="50"/>
      <c r="FKD893" s="50"/>
      <c r="FKE893" s="50"/>
      <c r="FKF893" s="50"/>
      <c r="FKG893" s="50"/>
      <c r="FKH893" s="50"/>
      <c r="FKI893" s="50"/>
      <c r="FKJ893" s="50"/>
      <c r="FKL893" s="50"/>
      <c r="FKN893" s="50"/>
      <c r="FKO893" s="50"/>
      <c r="FKP893" s="50"/>
      <c r="FKQ893" s="50"/>
      <c r="FKR893" s="50"/>
      <c r="FKS893" s="50"/>
      <c r="FKT893" s="50"/>
      <c r="FKU893" s="50"/>
      <c r="FKZ893" s="50"/>
      <c r="FLA893" s="50"/>
      <c r="FLB893" s="50"/>
      <c r="FLC893" s="50"/>
      <c r="FLD893" s="50"/>
      <c r="FLE893" s="50"/>
      <c r="FLF893" s="50"/>
      <c r="FLG893" s="50"/>
      <c r="FLH893" s="50"/>
      <c r="FLI893" s="50"/>
      <c r="FLJ893" s="50"/>
      <c r="FLK893" s="50"/>
      <c r="FLL893" s="50"/>
      <c r="FLM893" s="50"/>
      <c r="FLN893" s="50"/>
      <c r="FLO893" s="50"/>
      <c r="FLP893" s="50"/>
      <c r="FLQ893" s="50"/>
      <c r="FLR893" s="50"/>
      <c r="FLS893" s="50"/>
      <c r="FLT893" s="50"/>
      <c r="FLU893" s="50"/>
      <c r="FLV893" s="50"/>
      <c r="FLW893" s="50"/>
      <c r="FLX893" s="50"/>
      <c r="FLY893" s="50"/>
      <c r="FLZ893" s="50"/>
      <c r="FMA893" s="50"/>
      <c r="FMB893" s="50"/>
      <c r="FMC893" s="50"/>
      <c r="FMD893" s="50"/>
      <c r="FME893" s="50"/>
      <c r="FMF893" s="50"/>
      <c r="FMG893" s="50"/>
      <c r="FMH893" s="50"/>
      <c r="FMI893" s="50"/>
      <c r="FMJ893" s="50"/>
      <c r="FMK893" s="50"/>
      <c r="FML893" s="50"/>
      <c r="FMM893" s="50"/>
      <c r="FMN893" s="50"/>
      <c r="FMO893" s="50"/>
      <c r="FMP893" s="50"/>
      <c r="FMQ893" s="50"/>
      <c r="FMR893" s="50"/>
      <c r="FMS893" s="50"/>
      <c r="FMT893" s="50"/>
      <c r="FMU893" s="50"/>
      <c r="FMV893" s="50"/>
      <c r="FMW893" s="50"/>
      <c r="FMX893" s="50"/>
      <c r="FMY893" s="50"/>
      <c r="FMZ893" s="50"/>
      <c r="FNA893" s="50"/>
      <c r="FNB893" s="50"/>
      <c r="FNC893" s="50"/>
      <c r="FND893" s="50"/>
      <c r="FNE893" s="50"/>
      <c r="FNF893" s="50"/>
      <c r="FNG893" s="50"/>
      <c r="FNH893" s="50"/>
      <c r="FNI893" s="50"/>
      <c r="FNJ893" s="50"/>
      <c r="FNK893" s="50"/>
      <c r="FNL893" s="50"/>
      <c r="FNM893" s="50"/>
      <c r="FNN893" s="50"/>
      <c r="FNO893" s="50"/>
      <c r="FNP893" s="50"/>
      <c r="FNQ893" s="50"/>
      <c r="FNR893" s="50"/>
      <c r="FNS893" s="50"/>
      <c r="FNT893" s="50"/>
      <c r="FNU893" s="50"/>
      <c r="FNV893" s="50"/>
      <c r="FNW893" s="50"/>
      <c r="FNX893" s="50"/>
      <c r="FNY893" s="50"/>
      <c r="FNZ893" s="50"/>
      <c r="FOA893" s="50"/>
      <c r="FOB893" s="50"/>
      <c r="FOC893" s="50"/>
      <c r="FOD893" s="50"/>
      <c r="FOE893" s="50"/>
      <c r="FOF893" s="50"/>
      <c r="FOG893" s="50"/>
      <c r="FOH893" s="50"/>
      <c r="FOI893" s="50"/>
      <c r="FOJ893" s="50"/>
      <c r="FOK893" s="50"/>
      <c r="FOL893" s="50"/>
      <c r="FOM893" s="50"/>
      <c r="FON893" s="50"/>
      <c r="FOO893" s="50"/>
      <c r="FOP893" s="50"/>
      <c r="FOQ893" s="50"/>
      <c r="FOR893" s="50"/>
      <c r="FOS893" s="50"/>
      <c r="FOT893" s="50"/>
      <c r="FOU893" s="50"/>
      <c r="FOV893" s="50"/>
      <c r="FOW893" s="50"/>
      <c r="FOX893" s="50"/>
      <c r="FOY893" s="50"/>
      <c r="FOZ893" s="50"/>
      <c r="FPA893" s="50"/>
      <c r="FPB893" s="50"/>
      <c r="FPC893" s="50"/>
      <c r="FPD893" s="50"/>
      <c r="FPE893" s="50"/>
      <c r="FPF893" s="50"/>
      <c r="FPG893" s="50"/>
      <c r="FPH893" s="50"/>
      <c r="FPI893" s="50"/>
      <c r="FPJ893" s="50"/>
      <c r="FPK893" s="50"/>
      <c r="FPL893" s="50"/>
      <c r="FPM893" s="50"/>
      <c r="FPN893" s="50"/>
      <c r="FPO893" s="50"/>
      <c r="FPP893" s="50"/>
      <c r="FPQ893" s="50"/>
      <c r="FPR893" s="50"/>
      <c r="FPS893" s="50"/>
      <c r="FPT893" s="50"/>
      <c r="FPU893" s="50"/>
      <c r="FPV893" s="50"/>
      <c r="FPW893" s="50"/>
      <c r="FPX893" s="50"/>
      <c r="FPY893" s="50"/>
      <c r="FPZ893" s="50"/>
      <c r="FQA893" s="50"/>
      <c r="FQB893" s="50"/>
      <c r="FQC893" s="50"/>
      <c r="FQD893" s="50"/>
      <c r="FQE893" s="50"/>
      <c r="FQF893" s="50"/>
      <c r="FQG893" s="50"/>
      <c r="FQH893" s="50"/>
      <c r="FQI893" s="50"/>
      <c r="FQJ893" s="50"/>
      <c r="FQK893" s="50"/>
      <c r="FQL893" s="50"/>
      <c r="FQM893" s="50"/>
      <c r="FQN893" s="50"/>
      <c r="FQO893" s="50"/>
      <c r="FQP893" s="50"/>
      <c r="FQQ893" s="50"/>
      <c r="FQR893" s="50"/>
      <c r="FQS893" s="50"/>
      <c r="FQT893" s="50"/>
      <c r="FQU893" s="50"/>
      <c r="FQV893" s="50"/>
      <c r="FQW893" s="50"/>
      <c r="FQX893" s="50"/>
      <c r="FQY893" s="50"/>
      <c r="FQZ893" s="50"/>
      <c r="FRA893" s="50"/>
      <c r="FRB893" s="50"/>
      <c r="FRC893" s="50"/>
      <c r="FRD893" s="50"/>
      <c r="FRE893" s="50"/>
      <c r="FRF893" s="50"/>
      <c r="FRG893" s="50"/>
      <c r="FRH893" s="50"/>
      <c r="FRI893" s="50"/>
      <c r="FRJ893" s="50"/>
      <c r="FRK893" s="50"/>
      <c r="FRL893" s="50"/>
      <c r="FRM893" s="50"/>
      <c r="FRN893" s="50"/>
      <c r="FRO893" s="50"/>
      <c r="FRP893" s="50"/>
      <c r="FRQ893" s="50"/>
      <c r="FRR893" s="50"/>
      <c r="FRS893" s="50"/>
      <c r="FRT893" s="50"/>
      <c r="FRU893" s="50"/>
      <c r="FRV893" s="50"/>
      <c r="FRW893" s="50"/>
      <c r="FRX893" s="50"/>
      <c r="FRY893" s="50"/>
      <c r="FRZ893" s="50"/>
      <c r="FSA893" s="50"/>
      <c r="FSB893" s="50"/>
      <c r="FSC893" s="50"/>
      <c r="FSD893" s="50"/>
      <c r="FSE893" s="50"/>
      <c r="FSF893" s="50"/>
      <c r="FSG893" s="50"/>
      <c r="FSH893" s="50"/>
      <c r="FSI893" s="50"/>
      <c r="FSJ893" s="50"/>
      <c r="FSK893" s="50"/>
      <c r="FSL893" s="50"/>
      <c r="FSM893" s="50"/>
      <c r="FSN893" s="50"/>
      <c r="FSO893" s="50"/>
      <c r="FSP893" s="50"/>
      <c r="FSQ893" s="50"/>
      <c r="FSR893" s="50"/>
      <c r="FSS893" s="50"/>
      <c r="FST893" s="50"/>
      <c r="FSU893" s="50"/>
      <c r="FSV893" s="50"/>
      <c r="FSW893" s="50"/>
      <c r="FSX893" s="50"/>
      <c r="FSY893" s="50"/>
      <c r="FSZ893" s="50"/>
      <c r="FTA893" s="50"/>
      <c r="FTB893" s="50"/>
      <c r="FTC893" s="50"/>
      <c r="FTD893" s="50"/>
      <c r="FTE893" s="50"/>
      <c r="FTF893" s="50"/>
      <c r="FTG893" s="50"/>
      <c r="FTH893" s="50"/>
      <c r="FTI893" s="50"/>
      <c r="FTJ893" s="50"/>
      <c r="FTK893" s="50"/>
      <c r="FTL893" s="50"/>
      <c r="FTM893" s="50"/>
      <c r="FTN893" s="50"/>
      <c r="FTO893" s="50"/>
      <c r="FTP893" s="50"/>
      <c r="FTQ893" s="50"/>
      <c r="FTR893" s="50"/>
      <c r="FTS893" s="50"/>
      <c r="FTT893" s="50"/>
      <c r="FTU893" s="50"/>
      <c r="FTV893" s="50"/>
      <c r="FTW893" s="50"/>
      <c r="FTX893" s="50"/>
      <c r="FTY893" s="50"/>
      <c r="FTZ893" s="50"/>
      <c r="FUA893" s="50"/>
      <c r="FUB893" s="50"/>
      <c r="FUC893" s="50"/>
      <c r="FUD893" s="50"/>
      <c r="FUE893" s="50"/>
      <c r="FUF893" s="50"/>
      <c r="FUH893" s="50"/>
      <c r="FUJ893" s="50"/>
      <c r="FUK893" s="50"/>
      <c r="FUL893" s="50"/>
      <c r="FUM893" s="50"/>
      <c r="FUN893" s="50"/>
      <c r="FUO893" s="50"/>
      <c r="FUP893" s="50"/>
      <c r="FUQ893" s="50"/>
      <c r="FUV893" s="50"/>
      <c r="FUW893" s="50"/>
      <c r="FUX893" s="50"/>
      <c r="FUY893" s="50"/>
      <c r="FUZ893" s="50"/>
      <c r="FVA893" s="50"/>
      <c r="FVB893" s="50"/>
      <c r="FVC893" s="50"/>
      <c r="FVD893" s="50"/>
      <c r="FVE893" s="50"/>
      <c r="FVF893" s="50"/>
      <c r="FVG893" s="50"/>
      <c r="FVH893" s="50"/>
      <c r="FVI893" s="50"/>
      <c r="FVJ893" s="50"/>
      <c r="FVK893" s="50"/>
      <c r="FVL893" s="50"/>
      <c r="FVM893" s="50"/>
      <c r="FVN893" s="50"/>
      <c r="FVO893" s="50"/>
      <c r="FVP893" s="50"/>
      <c r="FVQ893" s="50"/>
      <c r="FVR893" s="50"/>
      <c r="FVS893" s="50"/>
      <c r="FVT893" s="50"/>
      <c r="FVU893" s="50"/>
      <c r="FVV893" s="50"/>
      <c r="FVW893" s="50"/>
      <c r="FVX893" s="50"/>
      <c r="FVY893" s="50"/>
      <c r="FVZ893" s="50"/>
      <c r="FWA893" s="50"/>
      <c r="FWB893" s="50"/>
      <c r="FWC893" s="50"/>
      <c r="FWD893" s="50"/>
      <c r="FWE893" s="50"/>
      <c r="FWF893" s="50"/>
      <c r="FWG893" s="50"/>
      <c r="FWH893" s="50"/>
      <c r="FWI893" s="50"/>
      <c r="FWJ893" s="50"/>
      <c r="FWK893" s="50"/>
      <c r="FWL893" s="50"/>
      <c r="FWM893" s="50"/>
      <c r="FWN893" s="50"/>
      <c r="FWO893" s="50"/>
      <c r="FWP893" s="50"/>
      <c r="FWQ893" s="50"/>
      <c r="FWR893" s="50"/>
      <c r="FWS893" s="50"/>
      <c r="FWT893" s="50"/>
      <c r="FWU893" s="50"/>
      <c r="FWV893" s="50"/>
      <c r="FWW893" s="50"/>
      <c r="FWX893" s="50"/>
      <c r="FWY893" s="50"/>
      <c r="FWZ893" s="50"/>
      <c r="FXA893" s="50"/>
      <c r="FXB893" s="50"/>
      <c r="FXC893" s="50"/>
      <c r="FXD893" s="50"/>
      <c r="FXE893" s="50"/>
      <c r="FXF893" s="50"/>
      <c r="FXG893" s="50"/>
      <c r="FXH893" s="50"/>
      <c r="FXI893" s="50"/>
      <c r="FXJ893" s="50"/>
      <c r="FXK893" s="50"/>
      <c r="FXL893" s="50"/>
      <c r="FXM893" s="50"/>
      <c r="FXN893" s="50"/>
      <c r="FXO893" s="50"/>
      <c r="FXP893" s="50"/>
      <c r="FXQ893" s="50"/>
      <c r="FXR893" s="50"/>
      <c r="FXS893" s="50"/>
      <c r="FXT893" s="50"/>
      <c r="FXU893" s="50"/>
      <c r="FXV893" s="50"/>
      <c r="FXW893" s="50"/>
      <c r="FXX893" s="50"/>
      <c r="FXY893" s="50"/>
      <c r="FXZ893" s="50"/>
      <c r="FYA893" s="50"/>
      <c r="FYB893" s="50"/>
      <c r="FYC893" s="50"/>
      <c r="FYD893" s="50"/>
      <c r="FYE893" s="50"/>
      <c r="FYF893" s="50"/>
      <c r="FYG893" s="50"/>
      <c r="FYH893" s="50"/>
      <c r="FYI893" s="50"/>
      <c r="FYJ893" s="50"/>
      <c r="FYK893" s="50"/>
      <c r="FYL893" s="50"/>
      <c r="FYM893" s="50"/>
      <c r="FYN893" s="50"/>
      <c r="FYO893" s="50"/>
      <c r="FYP893" s="50"/>
      <c r="FYQ893" s="50"/>
      <c r="FYR893" s="50"/>
      <c r="FYS893" s="50"/>
      <c r="FYT893" s="50"/>
      <c r="FYU893" s="50"/>
      <c r="FYV893" s="50"/>
      <c r="FYW893" s="50"/>
      <c r="FYX893" s="50"/>
      <c r="FYY893" s="50"/>
      <c r="FYZ893" s="50"/>
      <c r="FZA893" s="50"/>
      <c r="FZB893" s="50"/>
      <c r="FZC893" s="50"/>
      <c r="FZD893" s="50"/>
      <c r="FZE893" s="50"/>
      <c r="FZF893" s="50"/>
      <c r="FZG893" s="50"/>
      <c r="FZH893" s="50"/>
      <c r="FZI893" s="50"/>
      <c r="FZJ893" s="50"/>
      <c r="FZK893" s="50"/>
      <c r="FZL893" s="50"/>
      <c r="FZM893" s="50"/>
      <c r="FZN893" s="50"/>
      <c r="FZO893" s="50"/>
      <c r="FZP893" s="50"/>
      <c r="FZQ893" s="50"/>
      <c r="FZR893" s="50"/>
      <c r="FZS893" s="50"/>
      <c r="FZT893" s="50"/>
      <c r="FZU893" s="50"/>
      <c r="FZV893" s="50"/>
      <c r="FZW893" s="50"/>
      <c r="FZX893" s="50"/>
      <c r="FZY893" s="50"/>
      <c r="FZZ893" s="50"/>
      <c r="GAA893" s="50"/>
      <c r="GAB893" s="50"/>
      <c r="GAC893" s="50"/>
      <c r="GAD893" s="50"/>
      <c r="GAE893" s="50"/>
      <c r="GAF893" s="50"/>
      <c r="GAG893" s="50"/>
      <c r="GAH893" s="50"/>
      <c r="GAI893" s="50"/>
      <c r="GAJ893" s="50"/>
      <c r="GAK893" s="50"/>
      <c r="GAL893" s="50"/>
      <c r="GAM893" s="50"/>
      <c r="GAN893" s="50"/>
      <c r="GAO893" s="50"/>
      <c r="GAP893" s="50"/>
      <c r="GAQ893" s="50"/>
      <c r="GAR893" s="50"/>
      <c r="GAS893" s="50"/>
      <c r="GAT893" s="50"/>
      <c r="GAU893" s="50"/>
      <c r="GAV893" s="50"/>
      <c r="GAW893" s="50"/>
      <c r="GAX893" s="50"/>
      <c r="GAY893" s="50"/>
      <c r="GAZ893" s="50"/>
      <c r="GBA893" s="50"/>
      <c r="GBB893" s="50"/>
      <c r="GBC893" s="50"/>
      <c r="GBD893" s="50"/>
      <c r="GBE893" s="50"/>
      <c r="GBF893" s="50"/>
      <c r="GBG893" s="50"/>
      <c r="GBH893" s="50"/>
      <c r="GBI893" s="50"/>
      <c r="GBJ893" s="50"/>
      <c r="GBK893" s="50"/>
      <c r="GBL893" s="50"/>
      <c r="GBM893" s="50"/>
      <c r="GBN893" s="50"/>
      <c r="GBO893" s="50"/>
      <c r="GBP893" s="50"/>
      <c r="GBQ893" s="50"/>
      <c r="GBR893" s="50"/>
      <c r="GBS893" s="50"/>
      <c r="GBT893" s="50"/>
      <c r="GBU893" s="50"/>
      <c r="GBV893" s="50"/>
      <c r="GBW893" s="50"/>
      <c r="GBX893" s="50"/>
      <c r="GBY893" s="50"/>
      <c r="GBZ893" s="50"/>
      <c r="GCA893" s="50"/>
      <c r="GCB893" s="50"/>
      <c r="GCC893" s="50"/>
      <c r="GCD893" s="50"/>
      <c r="GCE893" s="50"/>
      <c r="GCF893" s="50"/>
      <c r="GCG893" s="50"/>
      <c r="GCH893" s="50"/>
      <c r="GCI893" s="50"/>
      <c r="GCJ893" s="50"/>
      <c r="GCK893" s="50"/>
      <c r="GCL893" s="50"/>
      <c r="GCM893" s="50"/>
      <c r="GCN893" s="50"/>
      <c r="GCO893" s="50"/>
      <c r="GCP893" s="50"/>
      <c r="GCQ893" s="50"/>
      <c r="GCR893" s="50"/>
      <c r="GCS893" s="50"/>
      <c r="GCT893" s="50"/>
      <c r="GCU893" s="50"/>
      <c r="GCV893" s="50"/>
      <c r="GCW893" s="50"/>
      <c r="GCX893" s="50"/>
      <c r="GCY893" s="50"/>
      <c r="GCZ893" s="50"/>
      <c r="GDA893" s="50"/>
      <c r="GDB893" s="50"/>
      <c r="GDC893" s="50"/>
      <c r="GDD893" s="50"/>
      <c r="GDE893" s="50"/>
      <c r="GDF893" s="50"/>
      <c r="GDG893" s="50"/>
      <c r="GDH893" s="50"/>
      <c r="GDI893" s="50"/>
      <c r="GDJ893" s="50"/>
      <c r="GDK893" s="50"/>
      <c r="GDL893" s="50"/>
      <c r="GDM893" s="50"/>
      <c r="GDN893" s="50"/>
      <c r="GDO893" s="50"/>
      <c r="GDP893" s="50"/>
      <c r="GDQ893" s="50"/>
      <c r="GDR893" s="50"/>
      <c r="GDS893" s="50"/>
      <c r="GDT893" s="50"/>
      <c r="GDU893" s="50"/>
      <c r="GDV893" s="50"/>
      <c r="GDW893" s="50"/>
      <c r="GDX893" s="50"/>
      <c r="GDY893" s="50"/>
      <c r="GDZ893" s="50"/>
      <c r="GEA893" s="50"/>
      <c r="GEB893" s="50"/>
      <c r="GED893" s="50"/>
      <c r="GEF893" s="50"/>
      <c r="GEG893" s="50"/>
      <c r="GEH893" s="50"/>
      <c r="GEI893" s="50"/>
      <c r="GEJ893" s="50"/>
      <c r="GEK893" s="50"/>
      <c r="GEL893" s="50"/>
      <c r="GEM893" s="50"/>
      <c r="GER893" s="50"/>
      <c r="GES893" s="50"/>
      <c r="GET893" s="50"/>
      <c r="GEU893" s="50"/>
      <c r="GEV893" s="50"/>
      <c r="GEW893" s="50"/>
      <c r="GEX893" s="50"/>
      <c r="GEY893" s="50"/>
      <c r="GEZ893" s="50"/>
      <c r="GFA893" s="50"/>
      <c r="GFB893" s="50"/>
      <c r="GFC893" s="50"/>
      <c r="GFD893" s="50"/>
      <c r="GFE893" s="50"/>
      <c r="GFF893" s="50"/>
      <c r="GFG893" s="50"/>
      <c r="GFH893" s="50"/>
      <c r="GFI893" s="50"/>
      <c r="GFJ893" s="50"/>
      <c r="GFK893" s="50"/>
      <c r="GFL893" s="50"/>
      <c r="GFM893" s="50"/>
      <c r="GFN893" s="50"/>
      <c r="GFO893" s="50"/>
      <c r="GFP893" s="50"/>
      <c r="GFQ893" s="50"/>
      <c r="GFR893" s="50"/>
      <c r="GFS893" s="50"/>
      <c r="GFT893" s="50"/>
      <c r="GFU893" s="50"/>
      <c r="GFV893" s="50"/>
      <c r="GFW893" s="50"/>
      <c r="GFX893" s="50"/>
      <c r="GFY893" s="50"/>
      <c r="GFZ893" s="50"/>
      <c r="GGA893" s="50"/>
      <c r="GGB893" s="50"/>
      <c r="GGC893" s="50"/>
      <c r="GGD893" s="50"/>
      <c r="GGE893" s="50"/>
      <c r="GGF893" s="50"/>
      <c r="GGG893" s="50"/>
      <c r="GGH893" s="50"/>
      <c r="GGI893" s="50"/>
      <c r="GGJ893" s="50"/>
      <c r="GGK893" s="50"/>
      <c r="GGL893" s="50"/>
      <c r="GGM893" s="50"/>
      <c r="GGN893" s="50"/>
      <c r="GGO893" s="50"/>
      <c r="GGP893" s="50"/>
      <c r="GGQ893" s="50"/>
      <c r="GGR893" s="50"/>
      <c r="GGS893" s="50"/>
      <c r="GGT893" s="50"/>
      <c r="GGU893" s="50"/>
      <c r="GGV893" s="50"/>
      <c r="GGW893" s="50"/>
      <c r="GGX893" s="50"/>
      <c r="GGY893" s="50"/>
      <c r="GGZ893" s="50"/>
      <c r="GHA893" s="50"/>
      <c r="GHB893" s="50"/>
      <c r="GHC893" s="50"/>
      <c r="GHD893" s="50"/>
      <c r="GHE893" s="50"/>
      <c r="GHF893" s="50"/>
      <c r="GHG893" s="50"/>
      <c r="GHH893" s="50"/>
      <c r="GHI893" s="50"/>
      <c r="GHJ893" s="50"/>
      <c r="GHK893" s="50"/>
      <c r="GHL893" s="50"/>
      <c r="GHM893" s="50"/>
      <c r="GHN893" s="50"/>
      <c r="GHO893" s="50"/>
      <c r="GHP893" s="50"/>
      <c r="GHQ893" s="50"/>
      <c r="GHR893" s="50"/>
      <c r="GHS893" s="50"/>
      <c r="GHT893" s="50"/>
      <c r="GHU893" s="50"/>
      <c r="GHV893" s="50"/>
      <c r="GHW893" s="50"/>
      <c r="GHX893" s="50"/>
      <c r="GHY893" s="50"/>
      <c r="GHZ893" s="50"/>
      <c r="GIA893" s="50"/>
      <c r="GIB893" s="50"/>
      <c r="GIC893" s="50"/>
      <c r="GID893" s="50"/>
      <c r="GIE893" s="50"/>
      <c r="GIF893" s="50"/>
      <c r="GIG893" s="50"/>
      <c r="GIH893" s="50"/>
      <c r="GII893" s="50"/>
      <c r="GIJ893" s="50"/>
      <c r="GIK893" s="50"/>
      <c r="GIL893" s="50"/>
      <c r="GIM893" s="50"/>
      <c r="GIN893" s="50"/>
      <c r="GIO893" s="50"/>
      <c r="GIP893" s="50"/>
      <c r="GIQ893" s="50"/>
      <c r="GIR893" s="50"/>
      <c r="GIS893" s="50"/>
      <c r="GIT893" s="50"/>
      <c r="GIU893" s="50"/>
      <c r="GIV893" s="50"/>
      <c r="GIW893" s="50"/>
      <c r="GIX893" s="50"/>
      <c r="GIY893" s="50"/>
      <c r="GIZ893" s="50"/>
      <c r="GJA893" s="50"/>
      <c r="GJB893" s="50"/>
      <c r="GJC893" s="50"/>
      <c r="GJD893" s="50"/>
      <c r="GJE893" s="50"/>
      <c r="GJF893" s="50"/>
      <c r="GJG893" s="50"/>
      <c r="GJH893" s="50"/>
      <c r="GJI893" s="50"/>
      <c r="GJJ893" s="50"/>
      <c r="GJK893" s="50"/>
      <c r="GJL893" s="50"/>
      <c r="GJM893" s="50"/>
      <c r="GJN893" s="50"/>
      <c r="GJO893" s="50"/>
      <c r="GJP893" s="50"/>
      <c r="GJQ893" s="50"/>
      <c r="GJR893" s="50"/>
      <c r="GJS893" s="50"/>
      <c r="GJT893" s="50"/>
      <c r="GJU893" s="50"/>
      <c r="GJV893" s="50"/>
      <c r="GJW893" s="50"/>
      <c r="GJX893" s="50"/>
      <c r="GJY893" s="50"/>
      <c r="GJZ893" s="50"/>
      <c r="GKA893" s="50"/>
      <c r="GKB893" s="50"/>
      <c r="GKC893" s="50"/>
      <c r="GKD893" s="50"/>
      <c r="GKE893" s="50"/>
      <c r="GKF893" s="50"/>
      <c r="GKG893" s="50"/>
      <c r="GKH893" s="50"/>
      <c r="GKI893" s="50"/>
      <c r="GKJ893" s="50"/>
      <c r="GKK893" s="50"/>
      <c r="GKL893" s="50"/>
      <c r="GKM893" s="50"/>
      <c r="GKN893" s="50"/>
      <c r="GKO893" s="50"/>
      <c r="GKP893" s="50"/>
      <c r="GKQ893" s="50"/>
      <c r="GKR893" s="50"/>
      <c r="GKS893" s="50"/>
      <c r="GKT893" s="50"/>
      <c r="GKU893" s="50"/>
      <c r="GKV893" s="50"/>
      <c r="GKW893" s="50"/>
      <c r="GKX893" s="50"/>
      <c r="GKY893" s="50"/>
      <c r="GKZ893" s="50"/>
      <c r="GLA893" s="50"/>
      <c r="GLB893" s="50"/>
      <c r="GLC893" s="50"/>
      <c r="GLD893" s="50"/>
      <c r="GLE893" s="50"/>
      <c r="GLF893" s="50"/>
      <c r="GLG893" s="50"/>
      <c r="GLH893" s="50"/>
      <c r="GLI893" s="50"/>
      <c r="GLJ893" s="50"/>
      <c r="GLK893" s="50"/>
      <c r="GLL893" s="50"/>
      <c r="GLM893" s="50"/>
      <c r="GLN893" s="50"/>
      <c r="GLO893" s="50"/>
      <c r="GLP893" s="50"/>
      <c r="GLQ893" s="50"/>
      <c r="GLR893" s="50"/>
      <c r="GLS893" s="50"/>
      <c r="GLT893" s="50"/>
      <c r="GLU893" s="50"/>
      <c r="GLV893" s="50"/>
      <c r="GLW893" s="50"/>
      <c r="GLX893" s="50"/>
      <c r="GLY893" s="50"/>
      <c r="GLZ893" s="50"/>
      <c r="GMA893" s="50"/>
      <c r="GMB893" s="50"/>
      <c r="GMC893" s="50"/>
      <c r="GMD893" s="50"/>
      <c r="GME893" s="50"/>
      <c r="GMF893" s="50"/>
      <c r="GMG893" s="50"/>
      <c r="GMH893" s="50"/>
      <c r="GMI893" s="50"/>
      <c r="GMJ893" s="50"/>
      <c r="GMK893" s="50"/>
      <c r="GML893" s="50"/>
      <c r="GMM893" s="50"/>
      <c r="GMN893" s="50"/>
      <c r="GMO893" s="50"/>
      <c r="GMP893" s="50"/>
      <c r="GMQ893" s="50"/>
      <c r="GMR893" s="50"/>
      <c r="GMS893" s="50"/>
      <c r="GMT893" s="50"/>
      <c r="GMU893" s="50"/>
      <c r="GMV893" s="50"/>
      <c r="GMW893" s="50"/>
      <c r="GMX893" s="50"/>
      <c r="GMY893" s="50"/>
      <c r="GMZ893" s="50"/>
      <c r="GNA893" s="50"/>
      <c r="GNB893" s="50"/>
      <c r="GNC893" s="50"/>
      <c r="GND893" s="50"/>
      <c r="GNE893" s="50"/>
      <c r="GNF893" s="50"/>
      <c r="GNG893" s="50"/>
      <c r="GNH893" s="50"/>
      <c r="GNI893" s="50"/>
      <c r="GNJ893" s="50"/>
      <c r="GNK893" s="50"/>
      <c r="GNL893" s="50"/>
      <c r="GNM893" s="50"/>
      <c r="GNN893" s="50"/>
      <c r="GNO893" s="50"/>
      <c r="GNP893" s="50"/>
      <c r="GNQ893" s="50"/>
      <c r="GNR893" s="50"/>
      <c r="GNS893" s="50"/>
      <c r="GNT893" s="50"/>
      <c r="GNU893" s="50"/>
      <c r="GNV893" s="50"/>
      <c r="GNW893" s="50"/>
      <c r="GNX893" s="50"/>
      <c r="GNZ893" s="50"/>
      <c r="GOB893" s="50"/>
      <c r="GOC893" s="50"/>
      <c r="GOD893" s="50"/>
      <c r="GOE893" s="50"/>
      <c r="GOF893" s="50"/>
      <c r="GOG893" s="50"/>
      <c r="GOH893" s="50"/>
      <c r="GOI893" s="50"/>
      <c r="GON893" s="50"/>
      <c r="GOO893" s="50"/>
      <c r="GOP893" s="50"/>
      <c r="GOQ893" s="50"/>
      <c r="GOR893" s="50"/>
      <c r="GOS893" s="50"/>
      <c r="GOT893" s="50"/>
      <c r="GOU893" s="50"/>
      <c r="GOV893" s="50"/>
      <c r="GOW893" s="50"/>
      <c r="GOX893" s="50"/>
      <c r="GOY893" s="50"/>
      <c r="GOZ893" s="50"/>
      <c r="GPA893" s="50"/>
      <c r="GPB893" s="50"/>
      <c r="GPC893" s="50"/>
      <c r="GPD893" s="50"/>
      <c r="GPE893" s="50"/>
      <c r="GPF893" s="50"/>
      <c r="GPG893" s="50"/>
      <c r="GPH893" s="50"/>
      <c r="GPI893" s="50"/>
      <c r="GPJ893" s="50"/>
      <c r="GPK893" s="50"/>
      <c r="GPL893" s="50"/>
      <c r="GPM893" s="50"/>
      <c r="GPN893" s="50"/>
      <c r="GPO893" s="50"/>
      <c r="GPP893" s="50"/>
      <c r="GPQ893" s="50"/>
      <c r="GPR893" s="50"/>
      <c r="GPS893" s="50"/>
      <c r="GPT893" s="50"/>
      <c r="GPU893" s="50"/>
      <c r="GPV893" s="50"/>
      <c r="GPW893" s="50"/>
      <c r="GPX893" s="50"/>
      <c r="GPY893" s="50"/>
      <c r="GPZ893" s="50"/>
      <c r="GQA893" s="50"/>
      <c r="GQB893" s="50"/>
      <c r="GQC893" s="50"/>
      <c r="GQD893" s="50"/>
      <c r="GQE893" s="50"/>
      <c r="GQF893" s="50"/>
      <c r="GQG893" s="50"/>
      <c r="GQH893" s="50"/>
      <c r="GQI893" s="50"/>
      <c r="GQJ893" s="50"/>
      <c r="GQK893" s="50"/>
      <c r="GQL893" s="50"/>
      <c r="GQM893" s="50"/>
      <c r="GQN893" s="50"/>
      <c r="GQO893" s="50"/>
      <c r="GQP893" s="50"/>
      <c r="GQQ893" s="50"/>
      <c r="GQR893" s="50"/>
      <c r="GQS893" s="50"/>
      <c r="GQT893" s="50"/>
      <c r="GQU893" s="50"/>
      <c r="GQV893" s="50"/>
      <c r="GQW893" s="50"/>
      <c r="GQX893" s="50"/>
      <c r="GQY893" s="50"/>
      <c r="GQZ893" s="50"/>
      <c r="GRA893" s="50"/>
      <c r="GRB893" s="50"/>
      <c r="GRC893" s="50"/>
      <c r="GRD893" s="50"/>
      <c r="GRE893" s="50"/>
      <c r="GRF893" s="50"/>
      <c r="GRG893" s="50"/>
      <c r="GRH893" s="50"/>
      <c r="GRI893" s="50"/>
      <c r="GRJ893" s="50"/>
      <c r="GRK893" s="50"/>
      <c r="GRL893" s="50"/>
      <c r="GRM893" s="50"/>
      <c r="GRN893" s="50"/>
      <c r="GRO893" s="50"/>
      <c r="GRP893" s="50"/>
      <c r="GRQ893" s="50"/>
      <c r="GRR893" s="50"/>
      <c r="GRS893" s="50"/>
      <c r="GRT893" s="50"/>
      <c r="GRU893" s="50"/>
      <c r="GRV893" s="50"/>
      <c r="GRW893" s="50"/>
      <c r="GRX893" s="50"/>
      <c r="GRY893" s="50"/>
      <c r="GRZ893" s="50"/>
      <c r="GSA893" s="50"/>
      <c r="GSB893" s="50"/>
      <c r="GSC893" s="50"/>
      <c r="GSD893" s="50"/>
      <c r="GSE893" s="50"/>
      <c r="GSF893" s="50"/>
      <c r="GSG893" s="50"/>
      <c r="GSH893" s="50"/>
      <c r="GSI893" s="50"/>
      <c r="GSJ893" s="50"/>
      <c r="GSK893" s="50"/>
      <c r="GSL893" s="50"/>
      <c r="GSM893" s="50"/>
      <c r="GSN893" s="50"/>
      <c r="GSO893" s="50"/>
      <c r="GSP893" s="50"/>
      <c r="GSQ893" s="50"/>
      <c r="GSR893" s="50"/>
      <c r="GSS893" s="50"/>
      <c r="GST893" s="50"/>
      <c r="GSU893" s="50"/>
      <c r="GSV893" s="50"/>
      <c r="GSW893" s="50"/>
      <c r="GSX893" s="50"/>
      <c r="GSY893" s="50"/>
      <c r="GSZ893" s="50"/>
      <c r="GTA893" s="50"/>
      <c r="GTB893" s="50"/>
      <c r="GTC893" s="50"/>
      <c r="GTD893" s="50"/>
      <c r="GTE893" s="50"/>
      <c r="GTF893" s="50"/>
      <c r="GTG893" s="50"/>
      <c r="GTH893" s="50"/>
      <c r="GTI893" s="50"/>
      <c r="GTJ893" s="50"/>
      <c r="GTK893" s="50"/>
      <c r="GTL893" s="50"/>
      <c r="GTM893" s="50"/>
      <c r="GTN893" s="50"/>
      <c r="GTO893" s="50"/>
      <c r="GTP893" s="50"/>
      <c r="GTQ893" s="50"/>
      <c r="GTR893" s="50"/>
      <c r="GTS893" s="50"/>
      <c r="GTT893" s="50"/>
      <c r="GTU893" s="50"/>
      <c r="GTV893" s="50"/>
      <c r="GTW893" s="50"/>
      <c r="GTX893" s="50"/>
      <c r="GTY893" s="50"/>
      <c r="GTZ893" s="50"/>
      <c r="GUA893" s="50"/>
      <c r="GUB893" s="50"/>
      <c r="GUC893" s="50"/>
      <c r="GUD893" s="50"/>
      <c r="GUE893" s="50"/>
      <c r="GUF893" s="50"/>
      <c r="GUG893" s="50"/>
      <c r="GUH893" s="50"/>
      <c r="GUI893" s="50"/>
      <c r="GUJ893" s="50"/>
      <c r="GUK893" s="50"/>
      <c r="GUL893" s="50"/>
      <c r="GUM893" s="50"/>
      <c r="GUN893" s="50"/>
      <c r="GUO893" s="50"/>
      <c r="GUP893" s="50"/>
      <c r="GUQ893" s="50"/>
      <c r="GUR893" s="50"/>
      <c r="GUS893" s="50"/>
      <c r="GUT893" s="50"/>
      <c r="GUU893" s="50"/>
      <c r="GUV893" s="50"/>
      <c r="GUW893" s="50"/>
      <c r="GUX893" s="50"/>
      <c r="GUY893" s="50"/>
      <c r="GUZ893" s="50"/>
      <c r="GVA893" s="50"/>
      <c r="GVB893" s="50"/>
      <c r="GVC893" s="50"/>
      <c r="GVD893" s="50"/>
      <c r="GVE893" s="50"/>
      <c r="GVF893" s="50"/>
      <c r="GVG893" s="50"/>
      <c r="GVH893" s="50"/>
      <c r="GVI893" s="50"/>
      <c r="GVJ893" s="50"/>
      <c r="GVK893" s="50"/>
      <c r="GVL893" s="50"/>
      <c r="GVM893" s="50"/>
      <c r="GVN893" s="50"/>
      <c r="GVO893" s="50"/>
      <c r="GVP893" s="50"/>
      <c r="GVQ893" s="50"/>
      <c r="GVR893" s="50"/>
      <c r="GVS893" s="50"/>
      <c r="GVT893" s="50"/>
      <c r="GVU893" s="50"/>
      <c r="GVV893" s="50"/>
      <c r="GVW893" s="50"/>
      <c r="GVX893" s="50"/>
      <c r="GVY893" s="50"/>
      <c r="GVZ893" s="50"/>
      <c r="GWA893" s="50"/>
      <c r="GWB893" s="50"/>
      <c r="GWC893" s="50"/>
      <c r="GWD893" s="50"/>
      <c r="GWE893" s="50"/>
      <c r="GWF893" s="50"/>
      <c r="GWG893" s="50"/>
      <c r="GWH893" s="50"/>
      <c r="GWI893" s="50"/>
      <c r="GWJ893" s="50"/>
      <c r="GWK893" s="50"/>
      <c r="GWL893" s="50"/>
      <c r="GWM893" s="50"/>
      <c r="GWN893" s="50"/>
      <c r="GWO893" s="50"/>
      <c r="GWP893" s="50"/>
      <c r="GWQ893" s="50"/>
      <c r="GWR893" s="50"/>
      <c r="GWS893" s="50"/>
      <c r="GWT893" s="50"/>
      <c r="GWU893" s="50"/>
      <c r="GWV893" s="50"/>
      <c r="GWW893" s="50"/>
      <c r="GWX893" s="50"/>
      <c r="GWY893" s="50"/>
      <c r="GWZ893" s="50"/>
      <c r="GXA893" s="50"/>
      <c r="GXB893" s="50"/>
      <c r="GXC893" s="50"/>
      <c r="GXD893" s="50"/>
      <c r="GXE893" s="50"/>
      <c r="GXF893" s="50"/>
      <c r="GXG893" s="50"/>
      <c r="GXH893" s="50"/>
      <c r="GXI893" s="50"/>
      <c r="GXJ893" s="50"/>
      <c r="GXK893" s="50"/>
      <c r="GXL893" s="50"/>
      <c r="GXM893" s="50"/>
      <c r="GXN893" s="50"/>
      <c r="GXO893" s="50"/>
      <c r="GXP893" s="50"/>
      <c r="GXQ893" s="50"/>
      <c r="GXR893" s="50"/>
      <c r="GXS893" s="50"/>
      <c r="GXT893" s="50"/>
      <c r="GXV893" s="50"/>
      <c r="GXX893" s="50"/>
      <c r="GXY893" s="50"/>
      <c r="GXZ893" s="50"/>
      <c r="GYA893" s="50"/>
      <c r="GYB893" s="50"/>
      <c r="GYC893" s="50"/>
      <c r="GYD893" s="50"/>
      <c r="GYE893" s="50"/>
      <c r="GYJ893" s="50"/>
      <c r="GYK893" s="50"/>
      <c r="GYL893" s="50"/>
      <c r="GYM893" s="50"/>
      <c r="GYN893" s="50"/>
      <c r="GYO893" s="50"/>
      <c r="GYP893" s="50"/>
      <c r="GYQ893" s="50"/>
      <c r="GYR893" s="50"/>
      <c r="GYS893" s="50"/>
      <c r="GYT893" s="50"/>
      <c r="GYU893" s="50"/>
      <c r="GYV893" s="50"/>
      <c r="GYW893" s="50"/>
      <c r="GYX893" s="50"/>
      <c r="GYY893" s="50"/>
      <c r="GYZ893" s="50"/>
      <c r="GZA893" s="50"/>
      <c r="GZB893" s="50"/>
      <c r="GZC893" s="50"/>
      <c r="GZD893" s="50"/>
      <c r="GZE893" s="50"/>
      <c r="GZF893" s="50"/>
      <c r="GZG893" s="50"/>
      <c r="GZH893" s="50"/>
      <c r="GZI893" s="50"/>
      <c r="GZJ893" s="50"/>
      <c r="GZK893" s="50"/>
      <c r="GZL893" s="50"/>
      <c r="GZM893" s="50"/>
      <c r="GZN893" s="50"/>
      <c r="GZO893" s="50"/>
      <c r="GZP893" s="50"/>
      <c r="GZQ893" s="50"/>
      <c r="GZR893" s="50"/>
      <c r="GZS893" s="50"/>
      <c r="GZT893" s="50"/>
      <c r="GZU893" s="50"/>
      <c r="GZV893" s="50"/>
      <c r="GZW893" s="50"/>
      <c r="GZX893" s="50"/>
      <c r="GZY893" s="50"/>
      <c r="GZZ893" s="50"/>
      <c r="HAA893" s="50"/>
      <c r="HAB893" s="50"/>
      <c r="HAC893" s="50"/>
      <c r="HAD893" s="50"/>
      <c r="HAE893" s="50"/>
      <c r="HAF893" s="50"/>
      <c r="HAG893" s="50"/>
      <c r="HAH893" s="50"/>
      <c r="HAI893" s="50"/>
      <c r="HAJ893" s="50"/>
      <c r="HAK893" s="50"/>
      <c r="HAL893" s="50"/>
      <c r="HAM893" s="50"/>
      <c r="HAN893" s="50"/>
      <c r="HAO893" s="50"/>
      <c r="HAP893" s="50"/>
      <c r="HAQ893" s="50"/>
      <c r="HAR893" s="50"/>
      <c r="HAS893" s="50"/>
      <c r="HAT893" s="50"/>
      <c r="HAU893" s="50"/>
      <c r="HAV893" s="50"/>
      <c r="HAW893" s="50"/>
      <c r="HAX893" s="50"/>
      <c r="HAY893" s="50"/>
      <c r="HAZ893" s="50"/>
      <c r="HBA893" s="50"/>
      <c r="HBB893" s="50"/>
      <c r="HBC893" s="50"/>
      <c r="HBD893" s="50"/>
      <c r="HBE893" s="50"/>
      <c r="HBF893" s="50"/>
      <c r="HBG893" s="50"/>
      <c r="HBH893" s="50"/>
      <c r="HBI893" s="50"/>
      <c r="HBJ893" s="50"/>
      <c r="HBK893" s="50"/>
      <c r="HBL893" s="50"/>
      <c r="HBM893" s="50"/>
      <c r="HBN893" s="50"/>
      <c r="HBO893" s="50"/>
      <c r="HBP893" s="50"/>
      <c r="HBQ893" s="50"/>
      <c r="HBR893" s="50"/>
      <c r="HBS893" s="50"/>
      <c r="HBT893" s="50"/>
      <c r="HBU893" s="50"/>
      <c r="HBV893" s="50"/>
      <c r="HBW893" s="50"/>
      <c r="HBX893" s="50"/>
      <c r="HBY893" s="50"/>
      <c r="HBZ893" s="50"/>
      <c r="HCA893" s="50"/>
      <c r="HCB893" s="50"/>
      <c r="HCC893" s="50"/>
      <c r="HCD893" s="50"/>
      <c r="HCE893" s="50"/>
      <c r="HCF893" s="50"/>
      <c r="HCG893" s="50"/>
      <c r="HCH893" s="50"/>
      <c r="HCI893" s="50"/>
      <c r="HCJ893" s="50"/>
      <c r="HCK893" s="50"/>
      <c r="HCL893" s="50"/>
      <c r="HCM893" s="50"/>
      <c r="HCN893" s="50"/>
      <c r="HCO893" s="50"/>
      <c r="HCP893" s="50"/>
      <c r="HCQ893" s="50"/>
      <c r="HCR893" s="50"/>
      <c r="HCS893" s="50"/>
      <c r="HCT893" s="50"/>
      <c r="HCU893" s="50"/>
      <c r="HCV893" s="50"/>
      <c r="HCW893" s="50"/>
      <c r="HCX893" s="50"/>
      <c r="HCY893" s="50"/>
      <c r="HCZ893" s="50"/>
      <c r="HDA893" s="50"/>
      <c r="HDB893" s="50"/>
      <c r="HDC893" s="50"/>
      <c r="HDD893" s="50"/>
      <c r="HDE893" s="50"/>
      <c r="HDF893" s="50"/>
      <c r="HDG893" s="50"/>
      <c r="HDH893" s="50"/>
      <c r="HDI893" s="50"/>
      <c r="HDJ893" s="50"/>
      <c r="HDK893" s="50"/>
      <c r="HDL893" s="50"/>
      <c r="HDM893" s="50"/>
      <c r="HDN893" s="50"/>
      <c r="HDO893" s="50"/>
      <c r="HDP893" s="50"/>
      <c r="HDQ893" s="50"/>
      <c r="HDR893" s="50"/>
      <c r="HDS893" s="50"/>
      <c r="HDT893" s="50"/>
      <c r="HDU893" s="50"/>
      <c r="HDV893" s="50"/>
      <c r="HDW893" s="50"/>
      <c r="HDX893" s="50"/>
      <c r="HDY893" s="50"/>
      <c r="HDZ893" s="50"/>
      <c r="HEA893" s="50"/>
      <c r="HEB893" s="50"/>
      <c r="HEC893" s="50"/>
      <c r="HED893" s="50"/>
      <c r="HEE893" s="50"/>
      <c r="HEF893" s="50"/>
      <c r="HEG893" s="50"/>
      <c r="HEH893" s="50"/>
      <c r="HEI893" s="50"/>
      <c r="HEJ893" s="50"/>
      <c r="HEK893" s="50"/>
      <c r="HEL893" s="50"/>
      <c r="HEM893" s="50"/>
      <c r="HEN893" s="50"/>
      <c r="HEO893" s="50"/>
      <c r="HEP893" s="50"/>
      <c r="HEQ893" s="50"/>
      <c r="HER893" s="50"/>
      <c r="HES893" s="50"/>
      <c r="HET893" s="50"/>
      <c r="HEU893" s="50"/>
      <c r="HEV893" s="50"/>
      <c r="HEW893" s="50"/>
      <c r="HEX893" s="50"/>
      <c r="HEY893" s="50"/>
      <c r="HEZ893" s="50"/>
      <c r="HFA893" s="50"/>
      <c r="HFB893" s="50"/>
      <c r="HFC893" s="50"/>
      <c r="HFD893" s="50"/>
      <c r="HFE893" s="50"/>
      <c r="HFF893" s="50"/>
      <c r="HFG893" s="50"/>
      <c r="HFH893" s="50"/>
      <c r="HFI893" s="50"/>
      <c r="HFJ893" s="50"/>
      <c r="HFK893" s="50"/>
      <c r="HFL893" s="50"/>
      <c r="HFM893" s="50"/>
      <c r="HFN893" s="50"/>
      <c r="HFO893" s="50"/>
      <c r="HFP893" s="50"/>
      <c r="HFQ893" s="50"/>
      <c r="HFR893" s="50"/>
      <c r="HFS893" s="50"/>
      <c r="HFT893" s="50"/>
      <c r="HFU893" s="50"/>
      <c r="HFV893" s="50"/>
      <c r="HFW893" s="50"/>
      <c r="HFX893" s="50"/>
      <c r="HFY893" s="50"/>
      <c r="HFZ893" s="50"/>
      <c r="HGA893" s="50"/>
      <c r="HGB893" s="50"/>
      <c r="HGC893" s="50"/>
      <c r="HGD893" s="50"/>
      <c r="HGE893" s="50"/>
      <c r="HGF893" s="50"/>
      <c r="HGG893" s="50"/>
      <c r="HGH893" s="50"/>
      <c r="HGI893" s="50"/>
      <c r="HGJ893" s="50"/>
      <c r="HGK893" s="50"/>
      <c r="HGL893" s="50"/>
      <c r="HGM893" s="50"/>
      <c r="HGN893" s="50"/>
      <c r="HGO893" s="50"/>
      <c r="HGP893" s="50"/>
      <c r="HGQ893" s="50"/>
      <c r="HGR893" s="50"/>
      <c r="HGS893" s="50"/>
      <c r="HGT893" s="50"/>
      <c r="HGU893" s="50"/>
      <c r="HGV893" s="50"/>
      <c r="HGW893" s="50"/>
      <c r="HGX893" s="50"/>
      <c r="HGY893" s="50"/>
      <c r="HGZ893" s="50"/>
      <c r="HHA893" s="50"/>
      <c r="HHB893" s="50"/>
      <c r="HHC893" s="50"/>
      <c r="HHD893" s="50"/>
      <c r="HHE893" s="50"/>
      <c r="HHF893" s="50"/>
      <c r="HHG893" s="50"/>
      <c r="HHH893" s="50"/>
      <c r="HHI893" s="50"/>
      <c r="HHJ893" s="50"/>
      <c r="HHK893" s="50"/>
      <c r="HHL893" s="50"/>
      <c r="HHM893" s="50"/>
      <c r="HHN893" s="50"/>
      <c r="HHO893" s="50"/>
      <c r="HHP893" s="50"/>
      <c r="HHR893" s="50"/>
      <c r="HHT893" s="50"/>
      <c r="HHU893" s="50"/>
      <c r="HHV893" s="50"/>
      <c r="HHW893" s="50"/>
      <c r="HHX893" s="50"/>
      <c r="HHY893" s="50"/>
      <c r="HHZ893" s="50"/>
      <c r="HIA893" s="50"/>
      <c r="HIF893" s="50"/>
      <c r="HIG893" s="50"/>
      <c r="HIH893" s="50"/>
      <c r="HII893" s="50"/>
      <c r="HIJ893" s="50"/>
      <c r="HIK893" s="50"/>
      <c r="HIL893" s="50"/>
      <c r="HIM893" s="50"/>
      <c r="HIN893" s="50"/>
      <c r="HIO893" s="50"/>
      <c r="HIP893" s="50"/>
      <c r="HIQ893" s="50"/>
      <c r="HIR893" s="50"/>
      <c r="HIS893" s="50"/>
      <c r="HIT893" s="50"/>
      <c r="HIU893" s="50"/>
      <c r="HIV893" s="50"/>
      <c r="HIW893" s="50"/>
      <c r="HIX893" s="50"/>
      <c r="HIY893" s="50"/>
      <c r="HIZ893" s="50"/>
      <c r="HJA893" s="50"/>
      <c r="HJB893" s="50"/>
      <c r="HJC893" s="50"/>
      <c r="HJD893" s="50"/>
      <c r="HJE893" s="50"/>
      <c r="HJF893" s="50"/>
      <c r="HJG893" s="50"/>
      <c r="HJH893" s="50"/>
      <c r="HJI893" s="50"/>
      <c r="HJJ893" s="50"/>
      <c r="HJK893" s="50"/>
      <c r="HJL893" s="50"/>
      <c r="HJM893" s="50"/>
      <c r="HJN893" s="50"/>
      <c r="HJO893" s="50"/>
      <c r="HJP893" s="50"/>
      <c r="HJQ893" s="50"/>
      <c r="HJR893" s="50"/>
      <c r="HJS893" s="50"/>
      <c r="HJT893" s="50"/>
      <c r="HJU893" s="50"/>
      <c r="HJV893" s="50"/>
      <c r="HJW893" s="50"/>
      <c r="HJX893" s="50"/>
      <c r="HJY893" s="50"/>
      <c r="HJZ893" s="50"/>
      <c r="HKA893" s="50"/>
      <c r="HKB893" s="50"/>
      <c r="HKC893" s="50"/>
      <c r="HKD893" s="50"/>
      <c r="HKE893" s="50"/>
      <c r="HKF893" s="50"/>
      <c r="HKG893" s="50"/>
      <c r="HKH893" s="50"/>
      <c r="HKI893" s="50"/>
      <c r="HKJ893" s="50"/>
      <c r="HKK893" s="50"/>
      <c r="HKL893" s="50"/>
      <c r="HKM893" s="50"/>
      <c r="HKN893" s="50"/>
      <c r="HKO893" s="50"/>
      <c r="HKP893" s="50"/>
      <c r="HKQ893" s="50"/>
      <c r="HKR893" s="50"/>
      <c r="HKS893" s="50"/>
      <c r="HKT893" s="50"/>
      <c r="HKU893" s="50"/>
      <c r="HKV893" s="50"/>
      <c r="HKW893" s="50"/>
      <c r="HKX893" s="50"/>
      <c r="HKY893" s="50"/>
      <c r="HKZ893" s="50"/>
      <c r="HLA893" s="50"/>
      <c r="HLB893" s="50"/>
      <c r="HLC893" s="50"/>
      <c r="HLD893" s="50"/>
      <c r="HLE893" s="50"/>
      <c r="HLF893" s="50"/>
      <c r="HLG893" s="50"/>
      <c r="HLH893" s="50"/>
      <c r="HLI893" s="50"/>
      <c r="HLJ893" s="50"/>
      <c r="HLK893" s="50"/>
      <c r="HLL893" s="50"/>
      <c r="HLM893" s="50"/>
      <c r="HLN893" s="50"/>
      <c r="HLO893" s="50"/>
      <c r="HLP893" s="50"/>
      <c r="HLQ893" s="50"/>
      <c r="HLR893" s="50"/>
      <c r="HLS893" s="50"/>
      <c r="HLT893" s="50"/>
      <c r="HLU893" s="50"/>
      <c r="HLV893" s="50"/>
      <c r="HLW893" s="50"/>
      <c r="HLX893" s="50"/>
      <c r="HLY893" s="50"/>
      <c r="HLZ893" s="50"/>
      <c r="HMA893" s="50"/>
      <c r="HMB893" s="50"/>
      <c r="HMC893" s="50"/>
      <c r="HMD893" s="50"/>
      <c r="HME893" s="50"/>
      <c r="HMF893" s="50"/>
      <c r="HMG893" s="50"/>
      <c r="HMH893" s="50"/>
      <c r="HMI893" s="50"/>
      <c r="HMJ893" s="50"/>
      <c r="HMK893" s="50"/>
      <c r="HML893" s="50"/>
      <c r="HMM893" s="50"/>
      <c r="HMN893" s="50"/>
      <c r="HMO893" s="50"/>
      <c r="HMP893" s="50"/>
      <c r="HMQ893" s="50"/>
      <c r="HMR893" s="50"/>
      <c r="HMS893" s="50"/>
      <c r="HMT893" s="50"/>
      <c r="HMU893" s="50"/>
      <c r="HMV893" s="50"/>
      <c r="HMW893" s="50"/>
      <c r="HMX893" s="50"/>
      <c r="HMY893" s="50"/>
      <c r="HMZ893" s="50"/>
      <c r="HNA893" s="50"/>
      <c r="HNB893" s="50"/>
      <c r="HNC893" s="50"/>
      <c r="HND893" s="50"/>
      <c r="HNE893" s="50"/>
      <c r="HNF893" s="50"/>
      <c r="HNG893" s="50"/>
      <c r="HNH893" s="50"/>
      <c r="HNI893" s="50"/>
      <c r="HNJ893" s="50"/>
      <c r="HNK893" s="50"/>
      <c r="HNL893" s="50"/>
      <c r="HNM893" s="50"/>
      <c r="HNN893" s="50"/>
      <c r="HNO893" s="50"/>
      <c r="HNP893" s="50"/>
      <c r="HNQ893" s="50"/>
      <c r="HNR893" s="50"/>
      <c r="HNS893" s="50"/>
      <c r="HNT893" s="50"/>
      <c r="HNU893" s="50"/>
      <c r="HNV893" s="50"/>
      <c r="HNW893" s="50"/>
      <c r="HNX893" s="50"/>
      <c r="HNY893" s="50"/>
      <c r="HNZ893" s="50"/>
      <c r="HOA893" s="50"/>
      <c r="HOB893" s="50"/>
      <c r="HOC893" s="50"/>
      <c r="HOD893" s="50"/>
      <c r="HOE893" s="50"/>
      <c r="HOF893" s="50"/>
      <c r="HOG893" s="50"/>
      <c r="HOH893" s="50"/>
      <c r="HOI893" s="50"/>
      <c r="HOJ893" s="50"/>
      <c r="HOK893" s="50"/>
      <c r="HOL893" s="50"/>
      <c r="HOM893" s="50"/>
      <c r="HON893" s="50"/>
      <c r="HOO893" s="50"/>
      <c r="HOP893" s="50"/>
      <c r="HOQ893" s="50"/>
      <c r="HOR893" s="50"/>
      <c r="HOS893" s="50"/>
      <c r="HOT893" s="50"/>
      <c r="HOU893" s="50"/>
      <c r="HOV893" s="50"/>
      <c r="HOW893" s="50"/>
      <c r="HOX893" s="50"/>
      <c r="HOY893" s="50"/>
      <c r="HOZ893" s="50"/>
      <c r="HPA893" s="50"/>
      <c r="HPB893" s="50"/>
      <c r="HPC893" s="50"/>
      <c r="HPD893" s="50"/>
      <c r="HPE893" s="50"/>
      <c r="HPF893" s="50"/>
      <c r="HPG893" s="50"/>
      <c r="HPH893" s="50"/>
      <c r="HPI893" s="50"/>
      <c r="HPJ893" s="50"/>
      <c r="HPK893" s="50"/>
      <c r="HPL893" s="50"/>
      <c r="HPM893" s="50"/>
      <c r="HPN893" s="50"/>
      <c r="HPO893" s="50"/>
      <c r="HPP893" s="50"/>
      <c r="HPQ893" s="50"/>
      <c r="HPR893" s="50"/>
      <c r="HPS893" s="50"/>
      <c r="HPT893" s="50"/>
      <c r="HPU893" s="50"/>
      <c r="HPV893" s="50"/>
      <c r="HPW893" s="50"/>
      <c r="HPX893" s="50"/>
      <c r="HPY893" s="50"/>
      <c r="HPZ893" s="50"/>
      <c r="HQA893" s="50"/>
      <c r="HQB893" s="50"/>
      <c r="HQC893" s="50"/>
      <c r="HQD893" s="50"/>
      <c r="HQE893" s="50"/>
      <c r="HQF893" s="50"/>
      <c r="HQG893" s="50"/>
      <c r="HQH893" s="50"/>
      <c r="HQI893" s="50"/>
      <c r="HQJ893" s="50"/>
      <c r="HQK893" s="50"/>
      <c r="HQL893" s="50"/>
      <c r="HQM893" s="50"/>
      <c r="HQN893" s="50"/>
      <c r="HQO893" s="50"/>
      <c r="HQP893" s="50"/>
      <c r="HQQ893" s="50"/>
      <c r="HQR893" s="50"/>
      <c r="HQS893" s="50"/>
      <c r="HQT893" s="50"/>
      <c r="HQU893" s="50"/>
      <c r="HQV893" s="50"/>
      <c r="HQW893" s="50"/>
      <c r="HQX893" s="50"/>
      <c r="HQY893" s="50"/>
      <c r="HQZ893" s="50"/>
      <c r="HRA893" s="50"/>
      <c r="HRB893" s="50"/>
      <c r="HRC893" s="50"/>
      <c r="HRD893" s="50"/>
      <c r="HRE893" s="50"/>
      <c r="HRF893" s="50"/>
      <c r="HRG893" s="50"/>
      <c r="HRH893" s="50"/>
      <c r="HRI893" s="50"/>
      <c r="HRJ893" s="50"/>
      <c r="HRK893" s="50"/>
      <c r="HRL893" s="50"/>
      <c r="HRN893" s="50"/>
      <c r="HRP893" s="50"/>
      <c r="HRQ893" s="50"/>
      <c r="HRR893" s="50"/>
      <c r="HRS893" s="50"/>
      <c r="HRT893" s="50"/>
      <c r="HRU893" s="50"/>
      <c r="HRV893" s="50"/>
      <c r="HRW893" s="50"/>
      <c r="HSB893" s="50"/>
      <c r="HSC893" s="50"/>
      <c r="HSD893" s="50"/>
      <c r="HSE893" s="50"/>
      <c r="HSF893" s="50"/>
      <c r="HSG893" s="50"/>
      <c r="HSH893" s="50"/>
      <c r="HSI893" s="50"/>
      <c r="HSJ893" s="50"/>
      <c r="HSK893" s="50"/>
      <c r="HSL893" s="50"/>
      <c r="HSM893" s="50"/>
      <c r="HSN893" s="50"/>
      <c r="HSO893" s="50"/>
      <c r="HSP893" s="50"/>
      <c r="HSQ893" s="50"/>
      <c r="HSR893" s="50"/>
      <c r="HSS893" s="50"/>
      <c r="HST893" s="50"/>
      <c r="HSU893" s="50"/>
      <c r="HSV893" s="50"/>
      <c r="HSW893" s="50"/>
      <c r="HSX893" s="50"/>
      <c r="HSY893" s="50"/>
      <c r="HSZ893" s="50"/>
      <c r="HTA893" s="50"/>
      <c r="HTB893" s="50"/>
      <c r="HTC893" s="50"/>
      <c r="HTD893" s="50"/>
      <c r="HTE893" s="50"/>
      <c r="HTF893" s="50"/>
      <c r="HTG893" s="50"/>
      <c r="HTH893" s="50"/>
      <c r="HTI893" s="50"/>
      <c r="HTJ893" s="50"/>
      <c r="HTK893" s="50"/>
      <c r="HTL893" s="50"/>
      <c r="HTM893" s="50"/>
      <c r="HTN893" s="50"/>
      <c r="HTO893" s="50"/>
      <c r="HTP893" s="50"/>
      <c r="HTQ893" s="50"/>
      <c r="HTR893" s="50"/>
      <c r="HTS893" s="50"/>
      <c r="HTT893" s="50"/>
      <c r="HTU893" s="50"/>
      <c r="HTV893" s="50"/>
      <c r="HTW893" s="50"/>
      <c r="HTX893" s="50"/>
      <c r="HTY893" s="50"/>
      <c r="HTZ893" s="50"/>
      <c r="HUA893" s="50"/>
      <c r="HUB893" s="50"/>
      <c r="HUC893" s="50"/>
      <c r="HUD893" s="50"/>
      <c r="HUE893" s="50"/>
      <c r="HUF893" s="50"/>
      <c r="HUG893" s="50"/>
      <c r="HUH893" s="50"/>
      <c r="HUI893" s="50"/>
      <c r="HUJ893" s="50"/>
      <c r="HUK893" s="50"/>
      <c r="HUL893" s="50"/>
      <c r="HUM893" s="50"/>
      <c r="HUN893" s="50"/>
      <c r="HUO893" s="50"/>
      <c r="HUP893" s="50"/>
      <c r="HUQ893" s="50"/>
      <c r="HUR893" s="50"/>
      <c r="HUS893" s="50"/>
      <c r="HUT893" s="50"/>
      <c r="HUU893" s="50"/>
      <c r="HUV893" s="50"/>
      <c r="HUW893" s="50"/>
      <c r="HUX893" s="50"/>
      <c r="HUY893" s="50"/>
      <c r="HUZ893" s="50"/>
      <c r="HVA893" s="50"/>
      <c r="HVB893" s="50"/>
      <c r="HVC893" s="50"/>
      <c r="HVD893" s="50"/>
      <c r="HVE893" s="50"/>
      <c r="HVF893" s="50"/>
      <c r="HVG893" s="50"/>
      <c r="HVH893" s="50"/>
      <c r="HVI893" s="50"/>
      <c r="HVJ893" s="50"/>
      <c r="HVK893" s="50"/>
      <c r="HVL893" s="50"/>
      <c r="HVM893" s="50"/>
      <c r="HVN893" s="50"/>
      <c r="HVO893" s="50"/>
      <c r="HVP893" s="50"/>
      <c r="HVQ893" s="50"/>
      <c r="HVR893" s="50"/>
      <c r="HVS893" s="50"/>
      <c r="HVT893" s="50"/>
      <c r="HVU893" s="50"/>
      <c r="HVV893" s="50"/>
      <c r="HVW893" s="50"/>
      <c r="HVX893" s="50"/>
      <c r="HVY893" s="50"/>
      <c r="HVZ893" s="50"/>
      <c r="HWA893" s="50"/>
      <c r="HWB893" s="50"/>
      <c r="HWC893" s="50"/>
      <c r="HWD893" s="50"/>
      <c r="HWE893" s="50"/>
      <c r="HWF893" s="50"/>
      <c r="HWG893" s="50"/>
      <c r="HWH893" s="50"/>
      <c r="HWI893" s="50"/>
      <c r="HWJ893" s="50"/>
      <c r="HWK893" s="50"/>
      <c r="HWL893" s="50"/>
      <c r="HWM893" s="50"/>
      <c r="HWN893" s="50"/>
      <c r="HWO893" s="50"/>
      <c r="HWP893" s="50"/>
      <c r="HWQ893" s="50"/>
      <c r="HWR893" s="50"/>
      <c r="HWS893" s="50"/>
      <c r="HWT893" s="50"/>
      <c r="HWU893" s="50"/>
      <c r="HWV893" s="50"/>
      <c r="HWW893" s="50"/>
      <c r="HWX893" s="50"/>
      <c r="HWY893" s="50"/>
      <c r="HWZ893" s="50"/>
      <c r="HXA893" s="50"/>
      <c r="HXB893" s="50"/>
      <c r="HXC893" s="50"/>
      <c r="HXD893" s="50"/>
      <c r="HXE893" s="50"/>
      <c r="HXF893" s="50"/>
      <c r="HXG893" s="50"/>
      <c r="HXH893" s="50"/>
      <c r="HXI893" s="50"/>
      <c r="HXJ893" s="50"/>
      <c r="HXK893" s="50"/>
      <c r="HXL893" s="50"/>
      <c r="HXM893" s="50"/>
      <c r="HXN893" s="50"/>
      <c r="HXO893" s="50"/>
      <c r="HXP893" s="50"/>
      <c r="HXQ893" s="50"/>
      <c r="HXR893" s="50"/>
      <c r="HXS893" s="50"/>
      <c r="HXT893" s="50"/>
      <c r="HXU893" s="50"/>
      <c r="HXV893" s="50"/>
      <c r="HXW893" s="50"/>
      <c r="HXX893" s="50"/>
      <c r="HXY893" s="50"/>
      <c r="HXZ893" s="50"/>
      <c r="HYA893" s="50"/>
      <c r="HYB893" s="50"/>
      <c r="HYC893" s="50"/>
      <c r="HYD893" s="50"/>
      <c r="HYE893" s="50"/>
      <c r="HYF893" s="50"/>
      <c r="HYG893" s="50"/>
      <c r="HYH893" s="50"/>
      <c r="HYI893" s="50"/>
      <c r="HYJ893" s="50"/>
      <c r="HYK893" s="50"/>
      <c r="HYL893" s="50"/>
      <c r="HYM893" s="50"/>
      <c r="HYN893" s="50"/>
      <c r="HYO893" s="50"/>
      <c r="HYP893" s="50"/>
      <c r="HYQ893" s="50"/>
      <c r="HYR893" s="50"/>
      <c r="HYS893" s="50"/>
      <c r="HYT893" s="50"/>
      <c r="HYU893" s="50"/>
      <c r="HYV893" s="50"/>
      <c r="HYW893" s="50"/>
      <c r="HYX893" s="50"/>
      <c r="HYY893" s="50"/>
      <c r="HYZ893" s="50"/>
      <c r="HZA893" s="50"/>
      <c r="HZB893" s="50"/>
      <c r="HZC893" s="50"/>
      <c r="HZD893" s="50"/>
      <c r="HZE893" s="50"/>
      <c r="HZF893" s="50"/>
      <c r="HZG893" s="50"/>
      <c r="HZH893" s="50"/>
      <c r="HZI893" s="50"/>
      <c r="HZJ893" s="50"/>
      <c r="HZK893" s="50"/>
      <c r="HZL893" s="50"/>
      <c r="HZM893" s="50"/>
      <c r="HZN893" s="50"/>
      <c r="HZO893" s="50"/>
      <c r="HZP893" s="50"/>
      <c r="HZQ893" s="50"/>
      <c r="HZR893" s="50"/>
      <c r="HZS893" s="50"/>
      <c r="HZT893" s="50"/>
      <c r="HZU893" s="50"/>
      <c r="HZV893" s="50"/>
      <c r="HZW893" s="50"/>
      <c r="HZX893" s="50"/>
      <c r="HZY893" s="50"/>
      <c r="HZZ893" s="50"/>
      <c r="IAA893" s="50"/>
      <c r="IAB893" s="50"/>
      <c r="IAC893" s="50"/>
      <c r="IAD893" s="50"/>
      <c r="IAE893" s="50"/>
      <c r="IAF893" s="50"/>
      <c r="IAG893" s="50"/>
      <c r="IAH893" s="50"/>
      <c r="IAI893" s="50"/>
      <c r="IAJ893" s="50"/>
      <c r="IAK893" s="50"/>
      <c r="IAL893" s="50"/>
      <c r="IAM893" s="50"/>
      <c r="IAN893" s="50"/>
      <c r="IAO893" s="50"/>
      <c r="IAP893" s="50"/>
      <c r="IAQ893" s="50"/>
      <c r="IAR893" s="50"/>
      <c r="IAS893" s="50"/>
      <c r="IAT893" s="50"/>
      <c r="IAU893" s="50"/>
      <c r="IAV893" s="50"/>
      <c r="IAW893" s="50"/>
      <c r="IAX893" s="50"/>
      <c r="IAY893" s="50"/>
      <c r="IAZ893" s="50"/>
      <c r="IBA893" s="50"/>
      <c r="IBB893" s="50"/>
      <c r="IBC893" s="50"/>
      <c r="IBD893" s="50"/>
      <c r="IBE893" s="50"/>
      <c r="IBF893" s="50"/>
      <c r="IBG893" s="50"/>
      <c r="IBH893" s="50"/>
      <c r="IBJ893" s="50"/>
      <c r="IBL893" s="50"/>
      <c r="IBM893" s="50"/>
      <c r="IBN893" s="50"/>
      <c r="IBO893" s="50"/>
      <c r="IBP893" s="50"/>
      <c r="IBQ893" s="50"/>
      <c r="IBR893" s="50"/>
      <c r="IBS893" s="50"/>
      <c r="IBX893" s="50"/>
      <c r="IBY893" s="50"/>
      <c r="IBZ893" s="50"/>
      <c r="ICA893" s="50"/>
      <c r="ICB893" s="50"/>
      <c r="ICC893" s="50"/>
      <c r="ICD893" s="50"/>
      <c r="ICE893" s="50"/>
      <c r="ICF893" s="50"/>
      <c r="ICG893" s="50"/>
      <c r="ICH893" s="50"/>
      <c r="ICI893" s="50"/>
      <c r="ICJ893" s="50"/>
      <c r="ICK893" s="50"/>
      <c r="ICL893" s="50"/>
      <c r="ICM893" s="50"/>
      <c r="ICN893" s="50"/>
      <c r="ICO893" s="50"/>
      <c r="ICP893" s="50"/>
      <c r="ICQ893" s="50"/>
      <c r="ICR893" s="50"/>
      <c r="ICS893" s="50"/>
      <c r="ICT893" s="50"/>
      <c r="ICU893" s="50"/>
      <c r="ICV893" s="50"/>
      <c r="ICW893" s="50"/>
      <c r="ICX893" s="50"/>
      <c r="ICY893" s="50"/>
      <c r="ICZ893" s="50"/>
      <c r="IDA893" s="50"/>
      <c r="IDB893" s="50"/>
      <c r="IDC893" s="50"/>
      <c r="IDD893" s="50"/>
      <c r="IDE893" s="50"/>
      <c r="IDF893" s="50"/>
      <c r="IDG893" s="50"/>
      <c r="IDH893" s="50"/>
      <c r="IDI893" s="50"/>
      <c r="IDJ893" s="50"/>
      <c r="IDK893" s="50"/>
      <c r="IDL893" s="50"/>
      <c r="IDM893" s="50"/>
      <c r="IDN893" s="50"/>
      <c r="IDO893" s="50"/>
      <c r="IDP893" s="50"/>
      <c r="IDQ893" s="50"/>
      <c r="IDR893" s="50"/>
      <c r="IDS893" s="50"/>
      <c r="IDT893" s="50"/>
      <c r="IDU893" s="50"/>
      <c r="IDV893" s="50"/>
      <c r="IDW893" s="50"/>
      <c r="IDX893" s="50"/>
      <c r="IDY893" s="50"/>
      <c r="IDZ893" s="50"/>
      <c r="IEA893" s="50"/>
      <c r="IEB893" s="50"/>
      <c r="IEC893" s="50"/>
      <c r="IED893" s="50"/>
      <c r="IEE893" s="50"/>
      <c r="IEF893" s="50"/>
      <c r="IEG893" s="50"/>
      <c r="IEH893" s="50"/>
      <c r="IEI893" s="50"/>
      <c r="IEJ893" s="50"/>
      <c r="IEK893" s="50"/>
      <c r="IEL893" s="50"/>
      <c r="IEM893" s="50"/>
      <c r="IEN893" s="50"/>
      <c r="IEO893" s="50"/>
      <c r="IEP893" s="50"/>
      <c r="IEQ893" s="50"/>
      <c r="IER893" s="50"/>
      <c r="IES893" s="50"/>
      <c r="IET893" s="50"/>
      <c r="IEU893" s="50"/>
      <c r="IEV893" s="50"/>
      <c r="IEW893" s="50"/>
      <c r="IEX893" s="50"/>
      <c r="IEY893" s="50"/>
      <c r="IEZ893" s="50"/>
      <c r="IFA893" s="50"/>
      <c r="IFB893" s="50"/>
      <c r="IFC893" s="50"/>
      <c r="IFD893" s="50"/>
      <c r="IFE893" s="50"/>
      <c r="IFF893" s="50"/>
      <c r="IFG893" s="50"/>
      <c r="IFH893" s="50"/>
      <c r="IFI893" s="50"/>
      <c r="IFJ893" s="50"/>
      <c r="IFK893" s="50"/>
      <c r="IFL893" s="50"/>
      <c r="IFM893" s="50"/>
      <c r="IFN893" s="50"/>
      <c r="IFO893" s="50"/>
      <c r="IFP893" s="50"/>
      <c r="IFQ893" s="50"/>
      <c r="IFR893" s="50"/>
      <c r="IFS893" s="50"/>
      <c r="IFT893" s="50"/>
      <c r="IFU893" s="50"/>
      <c r="IFV893" s="50"/>
      <c r="IFW893" s="50"/>
      <c r="IFX893" s="50"/>
      <c r="IFY893" s="50"/>
      <c r="IFZ893" s="50"/>
      <c r="IGA893" s="50"/>
      <c r="IGB893" s="50"/>
      <c r="IGC893" s="50"/>
      <c r="IGD893" s="50"/>
      <c r="IGE893" s="50"/>
      <c r="IGF893" s="50"/>
      <c r="IGG893" s="50"/>
      <c r="IGH893" s="50"/>
      <c r="IGI893" s="50"/>
      <c r="IGJ893" s="50"/>
      <c r="IGK893" s="50"/>
      <c r="IGL893" s="50"/>
      <c r="IGM893" s="50"/>
      <c r="IGN893" s="50"/>
      <c r="IGO893" s="50"/>
      <c r="IGP893" s="50"/>
      <c r="IGQ893" s="50"/>
      <c r="IGR893" s="50"/>
      <c r="IGS893" s="50"/>
      <c r="IGT893" s="50"/>
      <c r="IGU893" s="50"/>
      <c r="IGV893" s="50"/>
      <c r="IGW893" s="50"/>
      <c r="IGX893" s="50"/>
      <c r="IGY893" s="50"/>
      <c r="IGZ893" s="50"/>
      <c r="IHA893" s="50"/>
      <c r="IHB893" s="50"/>
      <c r="IHC893" s="50"/>
      <c r="IHD893" s="50"/>
      <c r="IHE893" s="50"/>
      <c r="IHF893" s="50"/>
      <c r="IHG893" s="50"/>
      <c r="IHH893" s="50"/>
      <c r="IHI893" s="50"/>
      <c r="IHJ893" s="50"/>
      <c r="IHK893" s="50"/>
      <c r="IHL893" s="50"/>
      <c r="IHM893" s="50"/>
      <c r="IHN893" s="50"/>
      <c r="IHO893" s="50"/>
      <c r="IHP893" s="50"/>
      <c r="IHQ893" s="50"/>
      <c r="IHR893" s="50"/>
      <c r="IHS893" s="50"/>
      <c r="IHT893" s="50"/>
      <c r="IHU893" s="50"/>
      <c r="IHV893" s="50"/>
      <c r="IHW893" s="50"/>
      <c r="IHX893" s="50"/>
      <c r="IHY893" s="50"/>
      <c r="IHZ893" s="50"/>
      <c r="IIA893" s="50"/>
      <c r="IIB893" s="50"/>
      <c r="IIC893" s="50"/>
      <c r="IID893" s="50"/>
      <c r="IIE893" s="50"/>
      <c r="IIF893" s="50"/>
      <c r="IIG893" s="50"/>
      <c r="IIH893" s="50"/>
      <c r="III893" s="50"/>
      <c r="IIJ893" s="50"/>
      <c r="IIK893" s="50"/>
      <c r="IIL893" s="50"/>
      <c r="IIM893" s="50"/>
      <c r="IIN893" s="50"/>
      <c r="IIO893" s="50"/>
      <c r="IIP893" s="50"/>
      <c r="IIQ893" s="50"/>
      <c r="IIR893" s="50"/>
      <c r="IIS893" s="50"/>
      <c r="IIT893" s="50"/>
      <c r="IIU893" s="50"/>
      <c r="IIV893" s="50"/>
      <c r="IIW893" s="50"/>
      <c r="IIX893" s="50"/>
      <c r="IIY893" s="50"/>
      <c r="IIZ893" s="50"/>
      <c r="IJA893" s="50"/>
      <c r="IJB893" s="50"/>
      <c r="IJC893" s="50"/>
      <c r="IJD893" s="50"/>
      <c r="IJE893" s="50"/>
      <c r="IJF893" s="50"/>
      <c r="IJG893" s="50"/>
      <c r="IJH893" s="50"/>
      <c r="IJI893" s="50"/>
      <c r="IJJ893" s="50"/>
      <c r="IJK893" s="50"/>
      <c r="IJL893" s="50"/>
      <c r="IJM893" s="50"/>
      <c r="IJN893" s="50"/>
      <c r="IJO893" s="50"/>
      <c r="IJP893" s="50"/>
      <c r="IJQ893" s="50"/>
      <c r="IJR893" s="50"/>
      <c r="IJS893" s="50"/>
      <c r="IJT893" s="50"/>
      <c r="IJU893" s="50"/>
      <c r="IJV893" s="50"/>
      <c r="IJW893" s="50"/>
      <c r="IJX893" s="50"/>
      <c r="IJY893" s="50"/>
      <c r="IJZ893" s="50"/>
      <c r="IKA893" s="50"/>
      <c r="IKB893" s="50"/>
      <c r="IKC893" s="50"/>
      <c r="IKD893" s="50"/>
      <c r="IKE893" s="50"/>
      <c r="IKF893" s="50"/>
      <c r="IKG893" s="50"/>
      <c r="IKH893" s="50"/>
      <c r="IKI893" s="50"/>
      <c r="IKJ893" s="50"/>
      <c r="IKK893" s="50"/>
      <c r="IKL893" s="50"/>
      <c r="IKM893" s="50"/>
      <c r="IKN893" s="50"/>
      <c r="IKO893" s="50"/>
      <c r="IKP893" s="50"/>
      <c r="IKQ893" s="50"/>
      <c r="IKR893" s="50"/>
      <c r="IKS893" s="50"/>
      <c r="IKT893" s="50"/>
      <c r="IKU893" s="50"/>
      <c r="IKV893" s="50"/>
      <c r="IKW893" s="50"/>
      <c r="IKX893" s="50"/>
      <c r="IKY893" s="50"/>
      <c r="IKZ893" s="50"/>
      <c r="ILA893" s="50"/>
      <c r="ILB893" s="50"/>
      <c r="ILC893" s="50"/>
      <c r="ILD893" s="50"/>
      <c r="ILF893" s="50"/>
      <c r="ILH893" s="50"/>
      <c r="ILI893" s="50"/>
      <c r="ILJ893" s="50"/>
      <c r="ILK893" s="50"/>
      <c r="ILL893" s="50"/>
      <c r="ILM893" s="50"/>
      <c r="ILN893" s="50"/>
      <c r="ILO893" s="50"/>
      <c r="ILT893" s="50"/>
      <c r="ILU893" s="50"/>
      <c r="ILV893" s="50"/>
      <c r="ILW893" s="50"/>
      <c r="ILX893" s="50"/>
      <c r="ILY893" s="50"/>
      <c r="ILZ893" s="50"/>
      <c r="IMA893" s="50"/>
      <c r="IMB893" s="50"/>
      <c r="IMC893" s="50"/>
      <c r="IMD893" s="50"/>
      <c r="IME893" s="50"/>
      <c r="IMF893" s="50"/>
      <c r="IMG893" s="50"/>
      <c r="IMH893" s="50"/>
      <c r="IMI893" s="50"/>
      <c r="IMJ893" s="50"/>
      <c r="IMK893" s="50"/>
      <c r="IML893" s="50"/>
      <c r="IMM893" s="50"/>
      <c r="IMN893" s="50"/>
      <c r="IMO893" s="50"/>
      <c r="IMP893" s="50"/>
      <c r="IMQ893" s="50"/>
      <c r="IMR893" s="50"/>
      <c r="IMS893" s="50"/>
      <c r="IMT893" s="50"/>
      <c r="IMU893" s="50"/>
      <c r="IMV893" s="50"/>
      <c r="IMW893" s="50"/>
      <c r="IMX893" s="50"/>
      <c r="IMY893" s="50"/>
      <c r="IMZ893" s="50"/>
      <c r="INA893" s="50"/>
      <c r="INB893" s="50"/>
      <c r="INC893" s="50"/>
      <c r="IND893" s="50"/>
      <c r="INE893" s="50"/>
      <c r="INF893" s="50"/>
      <c r="ING893" s="50"/>
      <c r="INH893" s="50"/>
      <c r="INI893" s="50"/>
      <c r="INJ893" s="50"/>
      <c r="INK893" s="50"/>
      <c r="INL893" s="50"/>
      <c r="INM893" s="50"/>
      <c r="INN893" s="50"/>
      <c r="INO893" s="50"/>
      <c r="INP893" s="50"/>
      <c r="INQ893" s="50"/>
      <c r="INR893" s="50"/>
      <c r="INS893" s="50"/>
      <c r="INT893" s="50"/>
      <c r="INU893" s="50"/>
      <c r="INV893" s="50"/>
      <c r="INW893" s="50"/>
      <c r="INX893" s="50"/>
      <c r="INY893" s="50"/>
      <c r="INZ893" s="50"/>
      <c r="IOA893" s="50"/>
      <c r="IOB893" s="50"/>
      <c r="IOC893" s="50"/>
      <c r="IOD893" s="50"/>
      <c r="IOE893" s="50"/>
      <c r="IOF893" s="50"/>
      <c r="IOG893" s="50"/>
      <c r="IOH893" s="50"/>
      <c r="IOI893" s="50"/>
      <c r="IOJ893" s="50"/>
      <c r="IOK893" s="50"/>
      <c r="IOL893" s="50"/>
      <c r="IOM893" s="50"/>
      <c r="ION893" s="50"/>
      <c r="IOO893" s="50"/>
      <c r="IOP893" s="50"/>
      <c r="IOQ893" s="50"/>
      <c r="IOR893" s="50"/>
      <c r="IOS893" s="50"/>
      <c r="IOT893" s="50"/>
      <c r="IOU893" s="50"/>
      <c r="IOV893" s="50"/>
      <c r="IOW893" s="50"/>
      <c r="IOX893" s="50"/>
      <c r="IOY893" s="50"/>
      <c r="IOZ893" s="50"/>
      <c r="IPA893" s="50"/>
      <c r="IPB893" s="50"/>
      <c r="IPC893" s="50"/>
      <c r="IPD893" s="50"/>
      <c r="IPE893" s="50"/>
      <c r="IPF893" s="50"/>
      <c r="IPG893" s="50"/>
      <c r="IPH893" s="50"/>
      <c r="IPI893" s="50"/>
      <c r="IPJ893" s="50"/>
      <c r="IPK893" s="50"/>
      <c r="IPL893" s="50"/>
      <c r="IPM893" s="50"/>
      <c r="IPN893" s="50"/>
      <c r="IPO893" s="50"/>
      <c r="IPP893" s="50"/>
      <c r="IPQ893" s="50"/>
      <c r="IPR893" s="50"/>
      <c r="IPS893" s="50"/>
      <c r="IPT893" s="50"/>
      <c r="IPU893" s="50"/>
      <c r="IPV893" s="50"/>
      <c r="IPW893" s="50"/>
      <c r="IPX893" s="50"/>
      <c r="IPY893" s="50"/>
      <c r="IPZ893" s="50"/>
      <c r="IQA893" s="50"/>
      <c r="IQB893" s="50"/>
      <c r="IQC893" s="50"/>
      <c r="IQD893" s="50"/>
      <c r="IQE893" s="50"/>
      <c r="IQF893" s="50"/>
      <c r="IQG893" s="50"/>
      <c r="IQH893" s="50"/>
      <c r="IQI893" s="50"/>
      <c r="IQJ893" s="50"/>
      <c r="IQK893" s="50"/>
      <c r="IQL893" s="50"/>
      <c r="IQM893" s="50"/>
      <c r="IQN893" s="50"/>
      <c r="IQO893" s="50"/>
      <c r="IQP893" s="50"/>
      <c r="IQQ893" s="50"/>
      <c r="IQR893" s="50"/>
      <c r="IQS893" s="50"/>
      <c r="IQT893" s="50"/>
      <c r="IQU893" s="50"/>
      <c r="IQV893" s="50"/>
      <c r="IQW893" s="50"/>
      <c r="IQX893" s="50"/>
      <c r="IQY893" s="50"/>
      <c r="IQZ893" s="50"/>
      <c r="IRA893" s="50"/>
      <c r="IRB893" s="50"/>
      <c r="IRC893" s="50"/>
      <c r="IRD893" s="50"/>
      <c r="IRE893" s="50"/>
      <c r="IRF893" s="50"/>
      <c r="IRG893" s="50"/>
      <c r="IRH893" s="50"/>
      <c r="IRI893" s="50"/>
      <c r="IRJ893" s="50"/>
      <c r="IRK893" s="50"/>
      <c r="IRL893" s="50"/>
      <c r="IRM893" s="50"/>
      <c r="IRN893" s="50"/>
      <c r="IRO893" s="50"/>
      <c r="IRP893" s="50"/>
      <c r="IRQ893" s="50"/>
      <c r="IRR893" s="50"/>
      <c r="IRS893" s="50"/>
      <c r="IRT893" s="50"/>
      <c r="IRU893" s="50"/>
      <c r="IRV893" s="50"/>
      <c r="IRW893" s="50"/>
      <c r="IRX893" s="50"/>
      <c r="IRY893" s="50"/>
      <c r="IRZ893" s="50"/>
      <c r="ISA893" s="50"/>
      <c r="ISB893" s="50"/>
      <c r="ISC893" s="50"/>
      <c r="ISD893" s="50"/>
      <c r="ISE893" s="50"/>
      <c r="ISF893" s="50"/>
      <c r="ISG893" s="50"/>
      <c r="ISH893" s="50"/>
      <c r="ISI893" s="50"/>
      <c r="ISJ893" s="50"/>
      <c r="ISK893" s="50"/>
      <c r="ISL893" s="50"/>
      <c r="ISM893" s="50"/>
      <c r="ISN893" s="50"/>
      <c r="ISO893" s="50"/>
      <c r="ISP893" s="50"/>
      <c r="ISQ893" s="50"/>
      <c r="ISR893" s="50"/>
      <c r="ISS893" s="50"/>
      <c r="IST893" s="50"/>
      <c r="ISU893" s="50"/>
      <c r="ISV893" s="50"/>
      <c r="ISW893" s="50"/>
      <c r="ISX893" s="50"/>
      <c r="ISY893" s="50"/>
      <c r="ISZ893" s="50"/>
      <c r="ITA893" s="50"/>
      <c r="ITB893" s="50"/>
      <c r="ITC893" s="50"/>
      <c r="ITD893" s="50"/>
      <c r="ITE893" s="50"/>
      <c r="ITF893" s="50"/>
      <c r="ITG893" s="50"/>
      <c r="ITH893" s="50"/>
      <c r="ITI893" s="50"/>
      <c r="ITJ893" s="50"/>
      <c r="ITK893" s="50"/>
      <c r="ITL893" s="50"/>
      <c r="ITM893" s="50"/>
      <c r="ITN893" s="50"/>
      <c r="ITO893" s="50"/>
      <c r="ITP893" s="50"/>
      <c r="ITQ893" s="50"/>
      <c r="ITR893" s="50"/>
      <c r="ITS893" s="50"/>
      <c r="ITT893" s="50"/>
      <c r="ITU893" s="50"/>
      <c r="ITV893" s="50"/>
      <c r="ITW893" s="50"/>
      <c r="ITX893" s="50"/>
      <c r="ITY893" s="50"/>
      <c r="ITZ893" s="50"/>
      <c r="IUA893" s="50"/>
      <c r="IUB893" s="50"/>
      <c r="IUC893" s="50"/>
      <c r="IUD893" s="50"/>
      <c r="IUE893" s="50"/>
      <c r="IUF893" s="50"/>
      <c r="IUG893" s="50"/>
      <c r="IUH893" s="50"/>
      <c r="IUI893" s="50"/>
      <c r="IUJ893" s="50"/>
      <c r="IUK893" s="50"/>
      <c r="IUL893" s="50"/>
      <c r="IUM893" s="50"/>
      <c r="IUN893" s="50"/>
      <c r="IUO893" s="50"/>
      <c r="IUP893" s="50"/>
      <c r="IUQ893" s="50"/>
      <c r="IUR893" s="50"/>
      <c r="IUS893" s="50"/>
      <c r="IUT893" s="50"/>
      <c r="IUU893" s="50"/>
      <c r="IUV893" s="50"/>
      <c r="IUW893" s="50"/>
      <c r="IUX893" s="50"/>
      <c r="IUY893" s="50"/>
      <c r="IUZ893" s="50"/>
      <c r="IVB893" s="50"/>
      <c r="IVD893" s="50"/>
      <c r="IVE893" s="50"/>
      <c r="IVF893" s="50"/>
      <c r="IVG893" s="50"/>
      <c r="IVH893" s="50"/>
      <c r="IVI893" s="50"/>
      <c r="IVJ893" s="50"/>
      <c r="IVK893" s="50"/>
      <c r="IVP893" s="50"/>
      <c r="IVQ893" s="50"/>
      <c r="IVR893" s="50"/>
      <c r="IVS893" s="50"/>
      <c r="IVT893" s="50"/>
      <c r="IVU893" s="50"/>
      <c r="IVV893" s="50"/>
      <c r="IVW893" s="50"/>
      <c r="IVX893" s="50"/>
      <c r="IVY893" s="50"/>
      <c r="IVZ893" s="50"/>
      <c r="IWA893" s="50"/>
      <c r="IWB893" s="50"/>
      <c r="IWC893" s="50"/>
      <c r="IWD893" s="50"/>
      <c r="IWE893" s="50"/>
      <c r="IWF893" s="50"/>
      <c r="IWG893" s="50"/>
      <c r="IWH893" s="50"/>
      <c r="IWI893" s="50"/>
      <c r="IWJ893" s="50"/>
      <c r="IWK893" s="50"/>
      <c r="IWL893" s="50"/>
      <c r="IWM893" s="50"/>
      <c r="IWN893" s="50"/>
      <c r="IWO893" s="50"/>
      <c r="IWP893" s="50"/>
      <c r="IWQ893" s="50"/>
      <c r="IWR893" s="50"/>
      <c r="IWS893" s="50"/>
      <c r="IWT893" s="50"/>
      <c r="IWU893" s="50"/>
      <c r="IWV893" s="50"/>
      <c r="IWW893" s="50"/>
      <c r="IWX893" s="50"/>
      <c r="IWY893" s="50"/>
      <c r="IWZ893" s="50"/>
      <c r="IXA893" s="50"/>
      <c r="IXB893" s="50"/>
      <c r="IXC893" s="50"/>
      <c r="IXD893" s="50"/>
      <c r="IXE893" s="50"/>
      <c r="IXF893" s="50"/>
      <c r="IXG893" s="50"/>
      <c r="IXH893" s="50"/>
      <c r="IXI893" s="50"/>
      <c r="IXJ893" s="50"/>
      <c r="IXK893" s="50"/>
      <c r="IXL893" s="50"/>
      <c r="IXM893" s="50"/>
      <c r="IXN893" s="50"/>
      <c r="IXO893" s="50"/>
      <c r="IXP893" s="50"/>
      <c r="IXQ893" s="50"/>
      <c r="IXR893" s="50"/>
      <c r="IXS893" s="50"/>
      <c r="IXT893" s="50"/>
      <c r="IXU893" s="50"/>
      <c r="IXV893" s="50"/>
      <c r="IXW893" s="50"/>
      <c r="IXX893" s="50"/>
      <c r="IXY893" s="50"/>
      <c r="IXZ893" s="50"/>
      <c r="IYA893" s="50"/>
      <c r="IYB893" s="50"/>
      <c r="IYC893" s="50"/>
      <c r="IYD893" s="50"/>
      <c r="IYE893" s="50"/>
      <c r="IYF893" s="50"/>
      <c r="IYG893" s="50"/>
      <c r="IYH893" s="50"/>
      <c r="IYI893" s="50"/>
      <c r="IYJ893" s="50"/>
      <c r="IYK893" s="50"/>
      <c r="IYL893" s="50"/>
      <c r="IYM893" s="50"/>
      <c r="IYN893" s="50"/>
      <c r="IYO893" s="50"/>
      <c r="IYP893" s="50"/>
      <c r="IYQ893" s="50"/>
      <c r="IYR893" s="50"/>
      <c r="IYS893" s="50"/>
      <c r="IYT893" s="50"/>
      <c r="IYU893" s="50"/>
      <c r="IYV893" s="50"/>
      <c r="IYW893" s="50"/>
      <c r="IYX893" s="50"/>
      <c r="IYY893" s="50"/>
      <c r="IYZ893" s="50"/>
      <c r="IZA893" s="50"/>
      <c r="IZB893" s="50"/>
      <c r="IZC893" s="50"/>
      <c r="IZD893" s="50"/>
      <c r="IZE893" s="50"/>
      <c r="IZF893" s="50"/>
      <c r="IZG893" s="50"/>
      <c r="IZH893" s="50"/>
      <c r="IZI893" s="50"/>
      <c r="IZJ893" s="50"/>
      <c r="IZK893" s="50"/>
      <c r="IZL893" s="50"/>
      <c r="IZM893" s="50"/>
      <c r="IZN893" s="50"/>
      <c r="IZO893" s="50"/>
      <c r="IZP893" s="50"/>
      <c r="IZQ893" s="50"/>
      <c r="IZR893" s="50"/>
      <c r="IZS893" s="50"/>
      <c r="IZT893" s="50"/>
      <c r="IZU893" s="50"/>
      <c r="IZV893" s="50"/>
      <c r="IZW893" s="50"/>
      <c r="IZX893" s="50"/>
      <c r="IZY893" s="50"/>
      <c r="IZZ893" s="50"/>
      <c r="JAA893" s="50"/>
      <c r="JAB893" s="50"/>
      <c r="JAC893" s="50"/>
      <c r="JAD893" s="50"/>
      <c r="JAE893" s="50"/>
      <c r="JAF893" s="50"/>
      <c r="JAG893" s="50"/>
      <c r="JAH893" s="50"/>
      <c r="JAI893" s="50"/>
      <c r="JAJ893" s="50"/>
      <c r="JAK893" s="50"/>
      <c r="JAL893" s="50"/>
      <c r="JAM893" s="50"/>
      <c r="JAN893" s="50"/>
      <c r="JAO893" s="50"/>
      <c r="JAP893" s="50"/>
      <c r="JAQ893" s="50"/>
      <c r="JAR893" s="50"/>
      <c r="JAS893" s="50"/>
      <c r="JAT893" s="50"/>
      <c r="JAU893" s="50"/>
      <c r="JAV893" s="50"/>
      <c r="JAW893" s="50"/>
      <c r="JAX893" s="50"/>
      <c r="JAY893" s="50"/>
      <c r="JAZ893" s="50"/>
      <c r="JBA893" s="50"/>
      <c r="JBB893" s="50"/>
      <c r="JBC893" s="50"/>
      <c r="JBD893" s="50"/>
      <c r="JBE893" s="50"/>
      <c r="JBF893" s="50"/>
      <c r="JBG893" s="50"/>
      <c r="JBH893" s="50"/>
      <c r="JBI893" s="50"/>
      <c r="JBJ893" s="50"/>
      <c r="JBK893" s="50"/>
      <c r="JBL893" s="50"/>
      <c r="JBM893" s="50"/>
      <c r="JBN893" s="50"/>
      <c r="JBO893" s="50"/>
      <c r="JBP893" s="50"/>
      <c r="JBQ893" s="50"/>
      <c r="JBR893" s="50"/>
      <c r="JBS893" s="50"/>
      <c r="JBT893" s="50"/>
      <c r="JBU893" s="50"/>
      <c r="JBV893" s="50"/>
      <c r="JBW893" s="50"/>
      <c r="JBX893" s="50"/>
      <c r="JBY893" s="50"/>
      <c r="JBZ893" s="50"/>
      <c r="JCA893" s="50"/>
      <c r="JCB893" s="50"/>
      <c r="JCC893" s="50"/>
      <c r="JCD893" s="50"/>
      <c r="JCE893" s="50"/>
      <c r="JCF893" s="50"/>
      <c r="JCG893" s="50"/>
      <c r="JCH893" s="50"/>
      <c r="JCI893" s="50"/>
      <c r="JCJ893" s="50"/>
      <c r="JCK893" s="50"/>
      <c r="JCL893" s="50"/>
      <c r="JCM893" s="50"/>
      <c r="JCN893" s="50"/>
      <c r="JCO893" s="50"/>
      <c r="JCP893" s="50"/>
      <c r="JCQ893" s="50"/>
      <c r="JCR893" s="50"/>
      <c r="JCS893" s="50"/>
      <c r="JCT893" s="50"/>
      <c r="JCU893" s="50"/>
      <c r="JCV893" s="50"/>
      <c r="JCW893" s="50"/>
      <c r="JCX893" s="50"/>
      <c r="JCY893" s="50"/>
      <c r="JCZ893" s="50"/>
      <c r="JDA893" s="50"/>
      <c r="JDB893" s="50"/>
      <c r="JDC893" s="50"/>
      <c r="JDD893" s="50"/>
      <c r="JDE893" s="50"/>
      <c r="JDF893" s="50"/>
      <c r="JDG893" s="50"/>
      <c r="JDH893" s="50"/>
      <c r="JDI893" s="50"/>
      <c r="JDJ893" s="50"/>
      <c r="JDK893" s="50"/>
      <c r="JDL893" s="50"/>
      <c r="JDM893" s="50"/>
      <c r="JDN893" s="50"/>
      <c r="JDO893" s="50"/>
      <c r="JDP893" s="50"/>
      <c r="JDQ893" s="50"/>
      <c r="JDR893" s="50"/>
      <c r="JDS893" s="50"/>
      <c r="JDT893" s="50"/>
      <c r="JDU893" s="50"/>
      <c r="JDV893" s="50"/>
      <c r="JDW893" s="50"/>
      <c r="JDX893" s="50"/>
      <c r="JDY893" s="50"/>
      <c r="JDZ893" s="50"/>
      <c r="JEA893" s="50"/>
      <c r="JEB893" s="50"/>
      <c r="JEC893" s="50"/>
      <c r="JED893" s="50"/>
      <c r="JEE893" s="50"/>
      <c r="JEF893" s="50"/>
      <c r="JEG893" s="50"/>
      <c r="JEH893" s="50"/>
      <c r="JEI893" s="50"/>
      <c r="JEJ893" s="50"/>
      <c r="JEK893" s="50"/>
      <c r="JEL893" s="50"/>
      <c r="JEM893" s="50"/>
      <c r="JEN893" s="50"/>
      <c r="JEO893" s="50"/>
      <c r="JEP893" s="50"/>
      <c r="JEQ893" s="50"/>
      <c r="JER893" s="50"/>
      <c r="JES893" s="50"/>
      <c r="JET893" s="50"/>
      <c r="JEU893" s="50"/>
      <c r="JEV893" s="50"/>
      <c r="JEX893" s="50"/>
      <c r="JEZ893" s="50"/>
      <c r="JFA893" s="50"/>
      <c r="JFB893" s="50"/>
      <c r="JFC893" s="50"/>
      <c r="JFD893" s="50"/>
      <c r="JFE893" s="50"/>
      <c r="JFF893" s="50"/>
      <c r="JFG893" s="50"/>
      <c r="JFL893" s="50"/>
      <c r="JFM893" s="50"/>
      <c r="JFN893" s="50"/>
      <c r="JFO893" s="50"/>
      <c r="JFP893" s="50"/>
      <c r="JFQ893" s="50"/>
      <c r="JFR893" s="50"/>
      <c r="JFS893" s="50"/>
      <c r="JFT893" s="50"/>
      <c r="JFU893" s="50"/>
      <c r="JFV893" s="50"/>
      <c r="JFW893" s="50"/>
      <c r="JFX893" s="50"/>
      <c r="JFY893" s="50"/>
      <c r="JFZ893" s="50"/>
      <c r="JGA893" s="50"/>
      <c r="JGB893" s="50"/>
      <c r="JGC893" s="50"/>
      <c r="JGD893" s="50"/>
      <c r="JGE893" s="50"/>
      <c r="JGF893" s="50"/>
      <c r="JGG893" s="50"/>
      <c r="JGH893" s="50"/>
      <c r="JGI893" s="50"/>
      <c r="JGJ893" s="50"/>
      <c r="JGK893" s="50"/>
      <c r="JGL893" s="50"/>
      <c r="JGM893" s="50"/>
      <c r="JGN893" s="50"/>
      <c r="JGO893" s="50"/>
      <c r="JGP893" s="50"/>
      <c r="JGQ893" s="50"/>
      <c r="JGR893" s="50"/>
      <c r="JGS893" s="50"/>
      <c r="JGT893" s="50"/>
      <c r="JGU893" s="50"/>
      <c r="JGV893" s="50"/>
      <c r="JGW893" s="50"/>
      <c r="JGX893" s="50"/>
      <c r="JGY893" s="50"/>
      <c r="JGZ893" s="50"/>
      <c r="JHA893" s="50"/>
      <c r="JHB893" s="50"/>
      <c r="JHC893" s="50"/>
      <c r="JHD893" s="50"/>
      <c r="JHE893" s="50"/>
      <c r="JHF893" s="50"/>
      <c r="JHG893" s="50"/>
      <c r="JHH893" s="50"/>
      <c r="JHI893" s="50"/>
      <c r="JHJ893" s="50"/>
      <c r="JHK893" s="50"/>
      <c r="JHL893" s="50"/>
      <c r="JHM893" s="50"/>
      <c r="JHN893" s="50"/>
      <c r="JHO893" s="50"/>
      <c r="JHP893" s="50"/>
      <c r="JHQ893" s="50"/>
      <c r="JHR893" s="50"/>
      <c r="JHS893" s="50"/>
      <c r="JHT893" s="50"/>
      <c r="JHU893" s="50"/>
      <c r="JHV893" s="50"/>
      <c r="JHW893" s="50"/>
      <c r="JHX893" s="50"/>
      <c r="JHY893" s="50"/>
      <c r="JHZ893" s="50"/>
      <c r="JIA893" s="50"/>
      <c r="JIB893" s="50"/>
      <c r="JIC893" s="50"/>
      <c r="JID893" s="50"/>
      <c r="JIE893" s="50"/>
      <c r="JIF893" s="50"/>
      <c r="JIG893" s="50"/>
      <c r="JIH893" s="50"/>
      <c r="JII893" s="50"/>
      <c r="JIJ893" s="50"/>
      <c r="JIK893" s="50"/>
      <c r="JIL893" s="50"/>
      <c r="JIM893" s="50"/>
      <c r="JIN893" s="50"/>
      <c r="JIO893" s="50"/>
      <c r="JIP893" s="50"/>
      <c r="JIQ893" s="50"/>
      <c r="JIR893" s="50"/>
      <c r="JIS893" s="50"/>
      <c r="JIT893" s="50"/>
      <c r="JIU893" s="50"/>
      <c r="JIV893" s="50"/>
      <c r="JIW893" s="50"/>
      <c r="JIX893" s="50"/>
      <c r="JIY893" s="50"/>
      <c r="JIZ893" s="50"/>
      <c r="JJA893" s="50"/>
      <c r="JJB893" s="50"/>
      <c r="JJC893" s="50"/>
      <c r="JJD893" s="50"/>
      <c r="JJE893" s="50"/>
      <c r="JJF893" s="50"/>
      <c r="JJG893" s="50"/>
      <c r="JJH893" s="50"/>
      <c r="JJI893" s="50"/>
      <c r="JJJ893" s="50"/>
      <c r="JJK893" s="50"/>
      <c r="JJL893" s="50"/>
      <c r="JJM893" s="50"/>
      <c r="JJN893" s="50"/>
      <c r="JJO893" s="50"/>
      <c r="JJP893" s="50"/>
      <c r="JJQ893" s="50"/>
      <c r="JJR893" s="50"/>
      <c r="JJS893" s="50"/>
      <c r="JJT893" s="50"/>
      <c r="JJU893" s="50"/>
      <c r="JJV893" s="50"/>
      <c r="JJW893" s="50"/>
      <c r="JJX893" s="50"/>
      <c r="JJY893" s="50"/>
      <c r="JJZ893" s="50"/>
      <c r="JKA893" s="50"/>
      <c r="JKB893" s="50"/>
      <c r="JKC893" s="50"/>
      <c r="JKD893" s="50"/>
      <c r="JKE893" s="50"/>
      <c r="JKF893" s="50"/>
      <c r="JKG893" s="50"/>
      <c r="JKH893" s="50"/>
      <c r="JKI893" s="50"/>
      <c r="JKJ893" s="50"/>
      <c r="JKK893" s="50"/>
      <c r="JKL893" s="50"/>
      <c r="JKM893" s="50"/>
      <c r="JKN893" s="50"/>
      <c r="JKO893" s="50"/>
      <c r="JKP893" s="50"/>
      <c r="JKQ893" s="50"/>
      <c r="JKR893" s="50"/>
      <c r="JKS893" s="50"/>
      <c r="JKT893" s="50"/>
      <c r="JKU893" s="50"/>
      <c r="JKV893" s="50"/>
      <c r="JKW893" s="50"/>
      <c r="JKX893" s="50"/>
      <c r="JKY893" s="50"/>
      <c r="JKZ893" s="50"/>
      <c r="JLA893" s="50"/>
      <c r="JLB893" s="50"/>
      <c r="JLC893" s="50"/>
      <c r="JLD893" s="50"/>
      <c r="JLE893" s="50"/>
      <c r="JLF893" s="50"/>
      <c r="JLG893" s="50"/>
      <c r="JLH893" s="50"/>
      <c r="JLI893" s="50"/>
      <c r="JLJ893" s="50"/>
      <c r="JLK893" s="50"/>
      <c r="JLL893" s="50"/>
      <c r="JLM893" s="50"/>
      <c r="JLN893" s="50"/>
      <c r="JLO893" s="50"/>
      <c r="JLP893" s="50"/>
      <c r="JLQ893" s="50"/>
      <c r="JLR893" s="50"/>
      <c r="JLS893" s="50"/>
      <c r="JLT893" s="50"/>
      <c r="JLU893" s="50"/>
      <c r="JLV893" s="50"/>
      <c r="JLW893" s="50"/>
      <c r="JLX893" s="50"/>
      <c r="JLY893" s="50"/>
      <c r="JLZ893" s="50"/>
      <c r="JMA893" s="50"/>
      <c r="JMB893" s="50"/>
      <c r="JMC893" s="50"/>
      <c r="JMD893" s="50"/>
      <c r="JME893" s="50"/>
      <c r="JMF893" s="50"/>
      <c r="JMG893" s="50"/>
      <c r="JMH893" s="50"/>
      <c r="JMI893" s="50"/>
      <c r="JMJ893" s="50"/>
      <c r="JMK893" s="50"/>
      <c r="JML893" s="50"/>
      <c r="JMM893" s="50"/>
      <c r="JMN893" s="50"/>
      <c r="JMO893" s="50"/>
      <c r="JMP893" s="50"/>
      <c r="JMQ893" s="50"/>
      <c r="JMR893" s="50"/>
      <c r="JMS893" s="50"/>
      <c r="JMT893" s="50"/>
      <c r="JMU893" s="50"/>
      <c r="JMV893" s="50"/>
      <c r="JMW893" s="50"/>
      <c r="JMX893" s="50"/>
      <c r="JMY893" s="50"/>
      <c r="JMZ893" s="50"/>
      <c r="JNA893" s="50"/>
      <c r="JNB893" s="50"/>
      <c r="JNC893" s="50"/>
      <c r="JND893" s="50"/>
      <c r="JNE893" s="50"/>
      <c r="JNF893" s="50"/>
      <c r="JNG893" s="50"/>
      <c r="JNH893" s="50"/>
      <c r="JNI893" s="50"/>
      <c r="JNJ893" s="50"/>
      <c r="JNK893" s="50"/>
      <c r="JNL893" s="50"/>
      <c r="JNM893" s="50"/>
      <c r="JNN893" s="50"/>
      <c r="JNO893" s="50"/>
      <c r="JNP893" s="50"/>
      <c r="JNQ893" s="50"/>
      <c r="JNR893" s="50"/>
      <c r="JNS893" s="50"/>
      <c r="JNT893" s="50"/>
      <c r="JNU893" s="50"/>
      <c r="JNV893" s="50"/>
      <c r="JNW893" s="50"/>
      <c r="JNX893" s="50"/>
      <c r="JNY893" s="50"/>
      <c r="JNZ893" s="50"/>
      <c r="JOA893" s="50"/>
      <c r="JOB893" s="50"/>
      <c r="JOC893" s="50"/>
      <c r="JOD893" s="50"/>
      <c r="JOE893" s="50"/>
      <c r="JOF893" s="50"/>
      <c r="JOG893" s="50"/>
      <c r="JOH893" s="50"/>
      <c r="JOI893" s="50"/>
      <c r="JOJ893" s="50"/>
      <c r="JOK893" s="50"/>
      <c r="JOL893" s="50"/>
      <c r="JOM893" s="50"/>
      <c r="JON893" s="50"/>
      <c r="JOO893" s="50"/>
      <c r="JOP893" s="50"/>
      <c r="JOQ893" s="50"/>
      <c r="JOR893" s="50"/>
      <c r="JOT893" s="50"/>
      <c r="JOV893" s="50"/>
      <c r="JOW893" s="50"/>
      <c r="JOX893" s="50"/>
      <c r="JOY893" s="50"/>
      <c r="JOZ893" s="50"/>
      <c r="JPA893" s="50"/>
      <c r="JPB893" s="50"/>
      <c r="JPC893" s="50"/>
      <c r="JPH893" s="50"/>
      <c r="JPI893" s="50"/>
      <c r="JPJ893" s="50"/>
      <c r="JPK893" s="50"/>
      <c r="JPL893" s="50"/>
      <c r="JPM893" s="50"/>
      <c r="JPN893" s="50"/>
      <c r="JPO893" s="50"/>
      <c r="JPP893" s="50"/>
      <c r="JPQ893" s="50"/>
      <c r="JPR893" s="50"/>
      <c r="JPS893" s="50"/>
      <c r="JPT893" s="50"/>
      <c r="JPU893" s="50"/>
      <c r="JPV893" s="50"/>
      <c r="JPW893" s="50"/>
      <c r="JPX893" s="50"/>
      <c r="JPY893" s="50"/>
      <c r="JPZ893" s="50"/>
      <c r="JQA893" s="50"/>
      <c r="JQB893" s="50"/>
      <c r="JQC893" s="50"/>
      <c r="JQD893" s="50"/>
      <c r="JQE893" s="50"/>
      <c r="JQF893" s="50"/>
      <c r="JQG893" s="50"/>
      <c r="JQH893" s="50"/>
      <c r="JQI893" s="50"/>
      <c r="JQJ893" s="50"/>
      <c r="JQK893" s="50"/>
      <c r="JQL893" s="50"/>
      <c r="JQM893" s="50"/>
      <c r="JQN893" s="50"/>
      <c r="JQO893" s="50"/>
      <c r="JQP893" s="50"/>
      <c r="JQQ893" s="50"/>
      <c r="JQR893" s="50"/>
      <c r="JQS893" s="50"/>
      <c r="JQT893" s="50"/>
      <c r="JQU893" s="50"/>
      <c r="JQV893" s="50"/>
      <c r="JQW893" s="50"/>
      <c r="JQX893" s="50"/>
      <c r="JQY893" s="50"/>
      <c r="JQZ893" s="50"/>
      <c r="JRA893" s="50"/>
      <c r="JRB893" s="50"/>
      <c r="JRC893" s="50"/>
      <c r="JRD893" s="50"/>
      <c r="JRE893" s="50"/>
      <c r="JRF893" s="50"/>
      <c r="JRG893" s="50"/>
      <c r="JRH893" s="50"/>
      <c r="JRI893" s="50"/>
      <c r="JRJ893" s="50"/>
      <c r="JRK893" s="50"/>
      <c r="JRL893" s="50"/>
      <c r="JRM893" s="50"/>
      <c r="JRN893" s="50"/>
      <c r="JRO893" s="50"/>
      <c r="JRP893" s="50"/>
      <c r="JRQ893" s="50"/>
      <c r="JRR893" s="50"/>
      <c r="JRS893" s="50"/>
      <c r="JRT893" s="50"/>
      <c r="JRU893" s="50"/>
      <c r="JRV893" s="50"/>
      <c r="JRW893" s="50"/>
      <c r="JRX893" s="50"/>
      <c r="JRY893" s="50"/>
      <c r="JRZ893" s="50"/>
      <c r="JSA893" s="50"/>
      <c r="JSB893" s="50"/>
      <c r="JSC893" s="50"/>
      <c r="JSD893" s="50"/>
      <c r="JSE893" s="50"/>
      <c r="JSF893" s="50"/>
      <c r="JSG893" s="50"/>
      <c r="JSH893" s="50"/>
      <c r="JSI893" s="50"/>
      <c r="JSJ893" s="50"/>
      <c r="JSK893" s="50"/>
      <c r="JSL893" s="50"/>
      <c r="JSM893" s="50"/>
      <c r="JSN893" s="50"/>
      <c r="JSO893" s="50"/>
      <c r="JSP893" s="50"/>
      <c r="JSQ893" s="50"/>
      <c r="JSR893" s="50"/>
      <c r="JSS893" s="50"/>
      <c r="JST893" s="50"/>
      <c r="JSU893" s="50"/>
      <c r="JSV893" s="50"/>
      <c r="JSW893" s="50"/>
      <c r="JSX893" s="50"/>
      <c r="JSY893" s="50"/>
      <c r="JSZ893" s="50"/>
      <c r="JTA893" s="50"/>
      <c r="JTB893" s="50"/>
      <c r="JTC893" s="50"/>
      <c r="JTD893" s="50"/>
      <c r="JTE893" s="50"/>
      <c r="JTF893" s="50"/>
      <c r="JTG893" s="50"/>
      <c r="JTH893" s="50"/>
      <c r="JTI893" s="50"/>
      <c r="JTJ893" s="50"/>
      <c r="JTK893" s="50"/>
      <c r="JTL893" s="50"/>
      <c r="JTM893" s="50"/>
      <c r="JTN893" s="50"/>
      <c r="JTO893" s="50"/>
      <c r="JTP893" s="50"/>
      <c r="JTQ893" s="50"/>
      <c r="JTR893" s="50"/>
      <c r="JTS893" s="50"/>
      <c r="JTT893" s="50"/>
      <c r="JTU893" s="50"/>
      <c r="JTV893" s="50"/>
      <c r="JTW893" s="50"/>
      <c r="JTX893" s="50"/>
      <c r="JTY893" s="50"/>
      <c r="JTZ893" s="50"/>
      <c r="JUA893" s="50"/>
      <c r="JUB893" s="50"/>
      <c r="JUC893" s="50"/>
      <c r="JUD893" s="50"/>
      <c r="JUE893" s="50"/>
      <c r="JUF893" s="50"/>
      <c r="JUG893" s="50"/>
      <c r="JUH893" s="50"/>
      <c r="JUI893" s="50"/>
      <c r="JUJ893" s="50"/>
      <c r="JUK893" s="50"/>
      <c r="JUL893" s="50"/>
      <c r="JUM893" s="50"/>
      <c r="JUN893" s="50"/>
      <c r="JUO893" s="50"/>
      <c r="JUP893" s="50"/>
      <c r="JUQ893" s="50"/>
      <c r="JUR893" s="50"/>
      <c r="JUS893" s="50"/>
      <c r="JUT893" s="50"/>
      <c r="JUU893" s="50"/>
      <c r="JUV893" s="50"/>
      <c r="JUW893" s="50"/>
      <c r="JUX893" s="50"/>
      <c r="JUY893" s="50"/>
      <c r="JUZ893" s="50"/>
      <c r="JVA893" s="50"/>
      <c r="JVB893" s="50"/>
      <c r="JVC893" s="50"/>
      <c r="JVD893" s="50"/>
      <c r="JVE893" s="50"/>
      <c r="JVF893" s="50"/>
      <c r="JVG893" s="50"/>
      <c r="JVH893" s="50"/>
      <c r="JVI893" s="50"/>
      <c r="JVJ893" s="50"/>
      <c r="JVK893" s="50"/>
      <c r="JVL893" s="50"/>
      <c r="JVM893" s="50"/>
      <c r="JVN893" s="50"/>
      <c r="JVO893" s="50"/>
      <c r="JVP893" s="50"/>
      <c r="JVQ893" s="50"/>
      <c r="JVR893" s="50"/>
      <c r="JVS893" s="50"/>
      <c r="JVT893" s="50"/>
      <c r="JVU893" s="50"/>
      <c r="JVV893" s="50"/>
      <c r="JVW893" s="50"/>
      <c r="JVX893" s="50"/>
      <c r="JVY893" s="50"/>
      <c r="JVZ893" s="50"/>
      <c r="JWA893" s="50"/>
      <c r="JWB893" s="50"/>
      <c r="JWC893" s="50"/>
      <c r="JWD893" s="50"/>
      <c r="JWE893" s="50"/>
      <c r="JWF893" s="50"/>
      <c r="JWG893" s="50"/>
      <c r="JWH893" s="50"/>
      <c r="JWI893" s="50"/>
      <c r="JWJ893" s="50"/>
      <c r="JWK893" s="50"/>
      <c r="JWL893" s="50"/>
      <c r="JWM893" s="50"/>
      <c r="JWN893" s="50"/>
      <c r="JWO893" s="50"/>
      <c r="JWP893" s="50"/>
      <c r="JWQ893" s="50"/>
      <c r="JWR893" s="50"/>
      <c r="JWS893" s="50"/>
      <c r="JWT893" s="50"/>
      <c r="JWU893" s="50"/>
      <c r="JWV893" s="50"/>
      <c r="JWW893" s="50"/>
      <c r="JWX893" s="50"/>
      <c r="JWY893" s="50"/>
      <c r="JWZ893" s="50"/>
      <c r="JXA893" s="50"/>
      <c r="JXB893" s="50"/>
      <c r="JXC893" s="50"/>
      <c r="JXD893" s="50"/>
      <c r="JXE893" s="50"/>
      <c r="JXF893" s="50"/>
      <c r="JXG893" s="50"/>
      <c r="JXH893" s="50"/>
      <c r="JXI893" s="50"/>
      <c r="JXJ893" s="50"/>
      <c r="JXK893" s="50"/>
      <c r="JXL893" s="50"/>
      <c r="JXM893" s="50"/>
      <c r="JXN893" s="50"/>
      <c r="JXO893" s="50"/>
      <c r="JXP893" s="50"/>
      <c r="JXQ893" s="50"/>
      <c r="JXR893" s="50"/>
      <c r="JXS893" s="50"/>
      <c r="JXT893" s="50"/>
      <c r="JXU893" s="50"/>
      <c r="JXV893" s="50"/>
      <c r="JXW893" s="50"/>
      <c r="JXX893" s="50"/>
      <c r="JXY893" s="50"/>
      <c r="JXZ893" s="50"/>
      <c r="JYA893" s="50"/>
      <c r="JYB893" s="50"/>
      <c r="JYC893" s="50"/>
      <c r="JYD893" s="50"/>
      <c r="JYE893" s="50"/>
      <c r="JYF893" s="50"/>
      <c r="JYG893" s="50"/>
      <c r="JYH893" s="50"/>
      <c r="JYI893" s="50"/>
      <c r="JYJ893" s="50"/>
      <c r="JYK893" s="50"/>
      <c r="JYL893" s="50"/>
      <c r="JYM893" s="50"/>
      <c r="JYN893" s="50"/>
      <c r="JYP893" s="50"/>
      <c r="JYR893" s="50"/>
      <c r="JYS893" s="50"/>
      <c r="JYT893" s="50"/>
      <c r="JYU893" s="50"/>
      <c r="JYV893" s="50"/>
      <c r="JYW893" s="50"/>
      <c r="JYX893" s="50"/>
      <c r="JYY893" s="50"/>
      <c r="JZD893" s="50"/>
      <c r="JZE893" s="50"/>
      <c r="JZF893" s="50"/>
      <c r="JZG893" s="50"/>
      <c r="JZH893" s="50"/>
      <c r="JZI893" s="50"/>
      <c r="JZJ893" s="50"/>
      <c r="JZK893" s="50"/>
      <c r="JZL893" s="50"/>
      <c r="JZM893" s="50"/>
      <c r="JZN893" s="50"/>
      <c r="JZO893" s="50"/>
      <c r="JZP893" s="50"/>
      <c r="JZQ893" s="50"/>
      <c r="JZR893" s="50"/>
      <c r="JZS893" s="50"/>
      <c r="JZT893" s="50"/>
      <c r="JZU893" s="50"/>
      <c r="JZV893" s="50"/>
      <c r="JZW893" s="50"/>
      <c r="JZX893" s="50"/>
      <c r="JZY893" s="50"/>
      <c r="JZZ893" s="50"/>
      <c r="KAA893" s="50"/>
      <c r="KAB893" s="50"/>
      <c r="KAC893" s="50"/>
      <c r="KAD893" s="50"/>
      <c r="KAE893" s="50"/>
      <c r="KAF893" s="50"/>
      <c r="KAG893" s="50"/>
      <c r="KAH893" s="50"/>
      <c r="KAI893" s="50"/>
      <c r="KAJ893" s="50"/>
      <c r="KAK893" s="50"/>
      <c r="KAL893" s="50"/>
      <c r="KAM893" s="50"/>
      <c r="KAN893" s="50"/>
      <c r="KAO893" s="50"/>
      <c r="KAP893" s="50"/>
      <c r="KAQ893" s="50"/>
      <c r="KAR893" s="50"/>
      <c r="KAS893" s="50"/>
      <c r="KAT893" s="50"/>
      <c r="KAU893" s="50"/>
      <c r="KAV893" s="50"/>
      <c r="KAW893" s="50"/>
      <c r="KAX893" s="50"/>
      <c r="KAY893" s="50"/>
      <c r="KAZ893" s="50"/>
      <c r="KBA893" s="50"/>
      <c r="KBB893" s="50"/>
      <c r="KBC893" s="50"/>
      <c r="KBD893" s="50"/>
      <c r="KBE893" s="50"/>
      <c r="KBF893" s="50"/>
      <c r="KBG893" s="50"/>
      <c r="KBH893" s="50"/>
      <c r="KBI893" s="50"/>
      <c r="KBJ893" s="50"/>
      <c r="KBK893" s="50"/>
      <c r="KBL893" s="50"/>
      <c r="KBM893" s="50"/>
      <c r="KBN893" s="50"/>
      <c r="KBO893" s="50"/>
      <c r="KBP893" s="50"/>
      <c r="KBQ893" s="50"/>
      <c r="KBR893" s="50"/>
      <c r="KBS893" s="50"/>
      <c r="KBT893" s="50"/>
      <c r="KBU893" s="50"/>
      <c r="KBV893" s="50"/>
      <c r="KBW893" s="50"/>
      <c r="KBX893" s="50"/>
      <c r="KBY893" s="50"/>
      <c r="KBZ893" s="50"/>
      <c r="KCA893" s="50"/>
      <c r="KCB893" s="50"/>
      <c r="KCC893" s="50"/>
      <c r="KCD893" s="50"/>
      <c r="KCE893" s="50"/>
      <c r="KCF893" s="50"/>
      <c r="KCG893" s="50"/>
      <c r="KCH893" s="50"/>
      <c r="KCI893" s="50"/>
      <c r="KCJ893" s="50"/>
      <c r="KCK893" s="50"/>
      <c r="KCL893" s="50"/>
      <c r="KCM893" s="50"/>
      <c r="KCN893" s="50"/>
      <c r="KCO893" s="50"/>
      <c r="KCP893" s="50"/>
      <c r="KCQ893" s="50"/>
      <c r="KCR893" s="50"/>
      <c r="KCS893" s="50"/>
      <c r="KCT893" s="50"/>
      <c r="KCU893" s="50"/>
      <c r="KCV893" s="50"/>
      <c r="KCW893" s="50"/>
      <c r="KCX893" s="50"/>
      <c r="KCY893" s="50"/>
      <c r="KCZ893" s="50"/>
      <c r="KDA893" s="50"/>
      <c r="KDB893" s="50"/>
      <c r="KDC893" s="50"/>
      <c r="KDD893" s="50"/>
      <c r="KDE893" s="50"/>
      <c r="KDF893" s="50"/>
      <c r="KDG893" s="50"/>
      <c r="KDH893" s="50"/>
      <c r="KDI893" s="50"/>
      <c r="KDJ893" s="50"/>
      <c r="KDK893" s="50"/>
      <c r="KDL893" s="50"/>
      <c r="KDM893" s="50"/>
      <c r="KDN893" s="50"/>
      <c r="KDO893" s="50"/>
      <c r="KDP893" s="50"/>
      <c r="KDQ893" s="50"/>
      <c r="KDR893" s="50"/>
      <c r="KDS893" s="50"/>
      <c r="KDT893" s="50"/>
      <c r="KDU893" s="50"/>
      <c r="KDV893" s="50"/>
      <c r="KDW893" s="50"/>
      <c r="KDX893" s="50"/>
      <c r="KDY893" s="50"/>
      <c r="KDZ893" s="50"/>
      <c r="KEA893" s="50"/>
      <c r="KEB893" s="50"/>
      <c r="KEC893" s="50"/>
      <c r="KED893" s="50"/>
      <c r="KEE893" s="50"/>
      <c r="KEF893" s="50"/>
      <c r="KEG893" s="50"/>
      <c r="KEH893" s="50"/>
      <c r="KEI893" s="50"/>
      <c r="KEJ893" s="50"/>
      <c r="KEK893" s="50"/>
      <c r="KEL893" s="50"/>
      <c r="KEM893" s="50"/>
      <c r="KEN893" s="50"/>
      <c r="KEO893" s="50"/>
      <c r="KEP893" s="50"/>
      <c r="KEQ893" s="50"/>
      <c r="KER893" s="50"/>
      <c r="KES893" s="50"/>
      <c r="KET893" s="50"/>
      <c r="KEU893" s="50"/>
      <c r="KEV893" s="50"/>
      <c r="KEW893" s="50"/>
      <c r="KEX893" s="50"/>
      <c r="KEY893" s="50"/>
      <c r="KEZ893" s="50"/>
      <c r="KFA893" s="50"/>
      <c r="KFB893" s="50"/>
      <c r="KFC893" s="50"/>
      <c r="KFD893" s="50"/>
      <c r="KFE893" s="50"/>
      <c r="KFF893" s="50"/>
      <c r="KFG893" s="50"/>
      <c r="KFH893" s="50"/>
      <c r="KFI893" s="50"/>
      <c r="KFJ893" s="50"/>
      <c r="KFK893" s="50"/>
      <c r="KFL893" s="50"/>
      <c r="KFM893" s="50"/>
      <c r="KFN893" s="50"/>
      <c r="KFO893" s="50"/>
      <c r="KFP893" s="50"/>
      <c r="KFQ893" s="50"/>
      <c r="KFR893" s="50"/>
      <c r="KFS893" s="50"/>
      <c r="KFT893" s="50"/>
      <c r="KFU893" s="50"/>
      <c r="KFV893" s="50"/>
      <c r="KFW893" s="50"/>
      <c r="KFX893" s="50"/>
      <c r="KFY893" s="50"/>
      <c r="KFZ893" s="50"/>
      <c r="KGA893" s="50"/>
      <c r="KGB893" s="50"/>
      <c r="KGC893" s="50"/>
      <c r="KGD893" s="50"/>
      <c r="KGE893" s="50"/>
      <c r="KGF893" s="50"/>
      <c r="KGG893" s="50"/>
      <c r="KGH893" s="50"/>
      <c r="KGI893" s="50"/>
      <c r="KGJ893" s="50"/>
      <c r="KGK893" s="50"/>
      <c r="KGL893" s="50"/>
      <c r="KGM893" s="50"/>
      <c r="KGN893" s="50"/>
      <c r="KGO893" s="50"/>
      <c r="KGP893" s="50"/>
      <c r="KGQ893" s="50"/>
      <c r="KGR893" s="50"/>
      <c r="KGS893" s="50"/>
      <c r="KGT893" s="50"/>
      <c r="KGU893" s="50"/>
      <c r="KGV893" s="50"/>
      <c r="KGW893" s="50"/>
      <c r="KGX893" s="50"/>
      <c r="KGY893" s="50"/>
      <c r="KGZ893" s="50"/>
      <c r="KHA893" s="50"/>
      <c r="KHB893" s="50"/>
      <c r="KHC893" s="50"/>
      <c r="KHD893" s="50"/>
      <c r="KHE893" s="50"/>
      <c r="KHF893" s="50"/>
      <c r="KHG893" s="50"/>
      <c r="KHH893" s="50"/>
      <c r="KHI893" s="50"/>
      <c r="KHJ893" s="50"/>
      <c r="KHK893" s="50"/>
      <c r="KHL893" s="50"/>
      <c r="KHM893" s="50"/>
      <c r="KHN893" s="50"/>
      <c r="KHO893" s="50"/>
      <c r="KHP893" s="50"/>
      <c r="KHQ893" s="50"/>
      <c r="KHR893" s="50"/>
      <c r="KHS893" s="50"/>
      <c r="KHT893" s="50"/>
      <c r="KHU893" s="50"/>
      <c r="KHV893" s="50"/>
      <c r="KHW893" s="50"/>
      <c r="KHX893" s="50"/>
      <c r="KHY893" s="50"/>
      <c r="KHZ893" s="50"/>
      <c r="KIA893" s="50"/>
      <c r="KIB893" s="50"/>
      <c r="KIC893" s="50"/>
      <c r="KID893" s="50"/>
      <c r="KIE893" s="50"/>
      <c r="KIF893" s="50"/>
      <c r="KIG893" s="50"/>
      <c r="KIH893" s="50"/>
      <c r="KII893" s="50"/>
      <c r="KIJ893" s="50"/>
      <c r="KIL893" s="50"/>
      <c r="KIN893" s="50"/>
      <c r="KIO893" s="50"/>
      <c r="KIP893" s="50"/>
      <c r="KIQ893" s="50"/>
      <c r="KIR893" s="50"/>
      <c r="KIS893" s="50"/>
      <c r="KIT893" s="50"/>
      <c r="KIU893" s="50"/>
      <c r="KIZ893" s="50"/>
      <c r="KJA893" s="50"/>
      <c r="KJB893" s="50"/>
      <c r="KJC893" s="50"/>
      <c r="KJD893" s="50"/>
      <c r="KJE893" s="50"/>
      <c r="KJF893" s="50"/>
      <c r="KJG893" s="50"/>
      <c r="KJH893" s="50"/>
      <c r="KJI893" s="50"/>
      <c r="KJJ893" s="50"/>
      <c r="KJK893" s="50"/>
      <c r="KJL893" s="50"/>
      <c r="KJM893" s="50"/>
      <c r="KJN893" s="50"/>
      <c r="KJO893" s="50"/>
      <c r="KJP893" s="50"/>
      <c r="KJQ893" s="50"/>
      <c r="KJR893" s="50"/>
      <c r="KJS893" s="50"/>
      <c r="KJT893" s="50"/>
      <c r="KJU893" s="50"/>
      <c r="KJV893" s="50"/>
      <c r="KJW893" s="50"/>
      <c r="KJX893" s="50"/>
      <c r="KJY893" s="50"/>
      <c r="KJZ893" s="50"/>
      <c r="KKA893" s="50"/>
      <c r="KKB893" s="50"/>
      <c r="KKC893" s="50"/>
      <c r="KKD893" s="50"/>
      <c r="KKE893" s="50"/>
      <c r="KKF893" s="50"/>
      <c r="KKG893" s="50"/>
      <c r="KKH893" s="50"/>
      <c r="KKI893" s="50"/>
      <c r="KKJ893" s="50"/>
      <c r="KKK893" s="50"/>
      <c r="KKL893" s="50"/>
      <c r="KKM893" s="50"/>
      <c r="KKN893" s="50"/>
      <c r="KKO893" s="50"/>
      <c r="KKP893" s="50"/>
      <c r="KKQ893" s="50"/>
      <c r="KKR893" s="50"/>
      <c r="KKS893" s="50"/>
      <c r="KKT893" s="50"/>
      <c r="KKU893" s="50"/>
      <c r="KKV893" s="50"/>
      <c r="KKW893" s="50"/>
      <c r="KKX893" s="50"/>
      <c r="KKY893" s="50"/>
      <c r="KKZ893" s="50"/>
      <c r="KLA893" s="50"/>
      <c r="KLB893" s="50"/>
      <c r="KLC893" s="50"/>
      <c r="KLD893" s="50"/>
      <c r="KLE893" s="50"/>
      <c r="KLF893" s="50"/>
      <c r="KLG893" s="50"/>
      <c r="KLH893" s="50"/>
      <c r="KLI893" s="50"/>
      <c r="KLJ893" s="50"/>
      <c r="KLK893" s="50"/>
      <c r="KLL893" s="50"/>
      <c r="KLM893" s="50"/>
      <c r="KLN893" s="50"/>
      <c r="KLO893" s="50"/>
      <c r="KLP893" s="50"/>
      <c r="KLQ893" s="50"/>
      <c r="KLR893" s="50"/>
      <c r="KLS893" s="50"/>
      <c r="KLT893" s="50"/>
      <c r="KLU893" s="50"/>
      <c r="KLV893" s="50"/>
      <c r="KLW893" s="50"/>
      <c r="KLX893" s="50"/>
      <c r="KLY893" s="50"/>
      <c r="KLZ893" s="50"/>
      <c r="KMA893" s="50"/>
      <c r="KMB893" s="50"/>
      <c r="KMC893" s="50"/>
      <c r="KMD893" s="50"/>
      <c r="KME893" s="50"/>
      <c r="KMF893" s="50"/>
      <c r="KMG893" s="50"/>
      <c r="KMH893" s="50"/>
      <c r="KMI893" s="50"/>
      <c r="KMJ893" s="50"/>
      <c r="KMK893" s="50"/>
      <c r="KML893" s="50"/>
      <c r="KMM893" s="50"/>
      <c r="KMN893" s="50"/>
      <c r="KMO893" s="50"/>
      <c r="KMP893" s="50"/>
      <c r="KMQ893" s="50"/>
      <c r="KMR893" s="50"/>
      <c r="KMS893" s="50"/>
      <c r="KMT893" s="50"/>
      <c r="KMU893" s="50"/>
      <c r="KMV893" s="50"/>
      <c r="KMW893" s="50"/>
      <c r="KMX893" s="50"/>
      <c r="KMY893" s="50"/>
      <c r="KMZ893" s="50"/>
      <c r="KNA893" s="50"/>
      <c r="KNB893" s="50"/>
      <c r="KNC893" s="50"/>
      <c r="KND893" s="50"/>
      <c r="KNE893" s="50"/>
      <c r="KNF893" s="50"/>
      <c r="KNG893" s="50"/>
      <c r="KNH893" s="50"/>
      <c r="KNI893" s="50"/>
      <c r="KNJ893" s="50"/>
      <c r="KNK893" s="50"/>
      <c r="KNL893" s="50"/>
      <c r="KNM893" s="50"/>
      <c r="KNN893" s="50"/>
      <c r="KNO893" s="50"/>
      <c r="KNP893" s="50"/>
      <c r="KNQ893" s="50"/>
      <c r="KNR893" s="50"/>
      <c r="KNS893" s="50"/>
      <c r="KNT893" s="50"/>
      <c r="KNU893" s="50"/>
      <c r="KNV893" s="50"/>
      <c r="KNW893" s="50"/>
      <c r="KNX893" s="50"/>
      <c r="KNY893" s="50"/>
      <c r="KNZ893" s="50"/>
      <c r="KOA893" s="50"/>
      <c r="KOB893" s="50"/>
      <c r="KOC893" s="50"/>
      <c r="KOD893" s="50"/>
      <c r="KOE893" s="50"/>
      <c r="KOF893" s="50"/>
      <c r="KOG893" s="50"/>
      <c r="KOH893" s="50"/>
      <c r="KOI893" s="50"/>
      <c r="KOJ893" s="50"/>
      <c r="KOK893" s="50"/>
      <c r="KOL893" s="50"/>
      <c r="KOM893" s="50"/>
      <c r="KON893" s="50"/>
      <c r="KOO893" s="50"/>
      <c r="KOP893" s="50"/>
      <c r="KOQ893" s="50"/>
      <c r="KOR893" s="50"/>
      <c r="KOS893" s="50"/>
      <c r="KOT893" s="50"/>
      <c r="KOU893" s="50"/>
      <c r="KOV893" s="50"/>
      <c r="KOW893" s="50"/>
      <c r="KOX893" s="50"/>
      <c r="KOY893" s="50"/>
      <c r="KOZ893" s="50"/>
      <c r="KPA893" s="50"/>
      <c r="KPB893" s="50"/>
      <c r="KPC893" s="50"/>
      <c r="KPD893" s="50"/>
      <c r="KPE893" s="50"/>
      <c r="KPF893" s="50"/>
      <c r="KPG893" s="50"/>
      <c r="KPH893" s="50"/>
      <c r="KPI893" s="50"/>
      <c r="KPJ893" s="50"/>
      <c r="KPK893" s="50"/>
      <c r="KPL893" s="50"/>
      <c r="KPM893" s="50"/>
      <c r="KPN893" s="50"/>
      <c r="KPO893" s="50"/>
      <c r="KPP893" s="50"/>
      <c r="KPQ893" s="50"/>
      <c r="KPR893" s="50"/>
      <c r="KPS893" s="50"/>
      <c r="KPT893" s="50"/>
      <c r="KPU893" s="50"/>
      <c r="KPV893" s="50"/>
      <c r="KPW893" s="50"/>
      <c r="KPX893" s="50"/>
      <c r="KPY893" s="50"/>
      <c r="KPZ893" s="50"/>
      <c r="KQA893" s="50"/>
      <c r="KQB893" s="50"/>
      <c r="KQC893" s="50"/>
      <c r="KQD893" s="50"/>
      <c r="KQE893" s="50"/>
      <c r="KQF893" s="50"/>
      <c r="KQG893" s="50"/>
      <c r="KQH893" s="50"/>
      <c r="KQI893" s="50"/>
      <c r="KQJ893" s="50"/>
      <c r="KQK893" s="50"/>
      <c r="KQL893" s="50"/>
      <c r="KQM893" s="50"/>
      <c r="KQN893" s="50"/>
      <c r="KQO893" s="50"/>
      <c r="KQP893" s="50"/>
      <c r="KQQ893" s="50"/>
      <c r="KQR893" s="50"/>
      <c r="KQS893" s="50"/>
      <c r="KQT893" s="50"/>
      <c r="KQU893" s="50"/>
      <c r="KQV893" s="50"/>
      <c r="KQW893" s="50"/>
      <c r="KQX893" s="50"/>
      <c r="KQY893" s="50"/>
      <c r="KQZ893" s="50"/>
      <c r="KRA893" s="50"/>
      <c r="KRB893" s="50"/>
      <c r="KRC893" s="50"/>
      <c r="KRD893" s="50"/>
      <c r="KRE893" s="50"/>
      <c r="KRF893" s="50"/>
      <c r="KRG893" s="50"/>
      <c r="KRH893" s="50"/>
      <c r="KRI893" s="50"/>
      <c r="KRJ893" s="50"/>
      <c r="KRK893" s="50"/>
      <c r="KRL893" s="50"/>
      <c r="KRM893" s="50"/>
      <c r="KRN893" s="50"/>
      <c r="KRO893" s="50"/>
      <c r="KRP893" s="50"/>
      <c r="KRQ893" s="50"/>
      <c r="KRR893" s="50"/>
      <c r="KRS893" s="50"/>
      <c r="KRT893" s="50"/>
      <c r="KRU893" s="50"/>
      <c r="KRV893" s="50"/>
      <c r="KRW893" s="50"/>
      <c r="KRX893" s="50"/>
      <c r="KRY893" s="50"/>
      <c r="KRZ893" s="50"/>
      <c r="KSA893" s="50"/>
      <c r="KSB893" s="50"/>
      <c r="KSC893" s="50"/>
      <c r="KSD893" s="50"/>
      <c r="KSE893" s="50"/>
      <c r="KSF893" s="50"/>
      <c r="KSH893" s="50"/>
      <c r="KSJ893" s="50"/>
      <c r="KSK893" s="50"/>
      <c r="KSL893" s="50"/>
      <c r="KSM893" s="50"/>
      <c r="KSN893" s="50"/>
      <c r="KSO893" s="50"/>
      <c r="KSP893" s="50"/>
      <c r="KSQ893" s="50"/>
      <c r="KSV893" s="50"/>
      <c r="KSW893" s="50"/>
      <c r="KSX893" s="50"/>
      <c r="KSY893" s="50"/>
      <c r="KSZ893" s="50"/>
      <c r="KTA893" s="50"/>
      <c r="KTB893" s="50"/>
      <c r="KTC893" s="50"/>
      <c r="KTD893" s="50"/>
      <c r="KTE893" s="50"/>
      <c r="KTF893" s="50"/>
      <c r="KTG893" s="50"/>
      <c r="KTH893" s="50"/>
      <c r="KTI893" s="50"/>
      <c r="KTJ893" s="50"/>
      <c r="KTK893" s="50"/>
      <c r="KTL893" s="50"/>
      <c r="KTM893" s="50"/>
      <c r="KTN893" s="50"/>
      <c r="KTO893" s="50"/>
      <c r="KTP893" s="50"/>
      <c r="KTQ893" s="50"/>
      <c r="KTR893" s="50"/>
      <c r="KTS893" s="50"/>
      <c r="KTT893" s="50"/>
      <c r="KTU893" s="50"/>
      <c r="KTV893" s="50"/>
      <c r="KTW893" s="50"/>
      <c r="KTX893" s="50"/>
      <c r="KTY893" s="50"/>
      <c r="KTZ893" s="50"/>
      <c r="KUA893" s="50"/>
      <c r="KUB893" s="50"/>
      <c r="KUC893" s="50"/>
      <c r="KUD893" s="50"/>
      <c r="KUE893" s="50"/>
      <c r="KUF893" s="50"/>
      <c r="KUG893" s="50"/>
      <c r="KUH893" s="50"/>
      <c r="KUI893" s="50"/>
      <c r="KUJ893" s="50"/>
      <c r="KUK893" s="50"/>
      <c r="KUL893" s="50"/>
      <c r="KUM893" s="50"/>
      <c r="KUN893" s="50"/>
      <c r="KUO893" s="50"/>
      <c r="KUP893" s="50"/>
      <c r="KUQ893" s="50"/>
      <c r="KUR893" s="50"/>
      <c r="KUS893" s="50"/>
      <c r="KUT893" s="50"/>
      <c r="KUU893" s="50"/>
      <c r="KUV893" s="50"/>
      <c r="KUW893" s="50"/>
      <c r="KUX893" s="50"/>
      <c r="KUY893" s="50"/>
      <c r="KUZ893" s="50"/>
      <c r="KVA893" s="50"/>
      <c r="KVB893" s="50"/>
      <c r="KVC893" s="50"/>
      <c r="KVD893" s="50"/>
      <c r="KVE893" s="50"/>
      <c r="KVF893" s="50"/>
      <c r="KVG893" s="50"/>
      <c r="KVH893" s="50"/>
      <c r="KVI893" s="50"/>
      <c r="KVJ893" s="50"/>
      <c r="KVK893" s="50"/>
      <c r="KVL893" s="50"/>
      <c r="KVM893" s="50"/>
      <c r="KVN893" s="50"/>
      <c r="KVO893" s="50"/>
      <c r="KVP893" s="50"/>
      <c r="KVQ893" s="50"/>
      <c r="KVR893" s="50"/>
      <c r="KVS893" s="50"/>
      <c r="KVT893" s="50"/>
      <c r="KVU893" s="50"/>
      <c r="KVV893" s="50"/>
      <c r="KVW893" s="50"/>
      <c r="KVX893" s="50"/>
      <c r="KVY893" s="50"/>
      <c r="KVZ893" s="50"/>
      <c r="KWA893" s="50"/>
      <c r="KWB893" s="50"/>
      <c r="KWC893" s="50"/>
      <c r="KWD893" s="50"/>
      <c r="KWE893" s="50"/>
      <c r="KWF893" s="50"/>
      <c r="KWG893" s="50"/>
      <c r="KWH893" s="50"/>
      <c r="KWI893" s="50"/>
      <c r="KWJ893" s="50"/>
      <c r="KWK893" s="50"/>
      <c r="KWL893" s="50"/>
      <c r="KWM893" s="50"/>
      <c r="KWN893" s="50"/>
      <c r="KWO893" s="50"/>
      <c r="KWP893" s="50"/>
      <c r="KWQ893" s="50"/>
      <c r="KWR893" s="50"/>
      <c r="KWS893" s="50"/>
      <c r="KWT893" s="50"/>
      <c r="KWU893" s="50"/>
      <c r="KWV893" s="50"/>
      <c r="KWW893" s="50"/>
      <c r="KWX893" s="50"/>
      <c r="KWY893" s="50"/>
      <c r="KWZ893" s="50"/>
      <c r="KXA893" s="50"/>
      <c r="KXB893" s="50"/>
      <c r="KXC893" s="50"/>
      <c r="KXD893" s="50"/>
      <c r="KXE893" s="50"/>
      <c r="KXF893" s="50"/>
      <c r="KXG893" s="50"/>
      <c r="KXH893" s="50"/>
      <c r="KXI893" s="50"/>
      <c r="KXJ893" s="50"/>
      <c r="KXK893" s="50"/>
      <c r="KXL893" s="50"/>
      <c r="KXM893" s="50"/>
      <c r="KXN893" s="50"/>
      <c r="KXO893" s="50"/>
      <c r="KXP893" s="50"/>
      <c r="KXQ893" s="50"/>
      <c r="KXR893" s="50"/>
      <c r="KXS893" s="50"/>
      <c r="KXT893" s="50"/>
      <c r="KXU893" s="50"/>
      <c r="KXV893" s="50"/>
      <c r="KXW893" s="50"/>
      <c r="KXX893" s="50"/>
      <c r="KXY893" s="50"/>
      <c r="KXZ893" s="50"/>
      <c r="KYA893" s="50"/>
      <c r="KYB893" s="50"/>
      <c r="KYC893" s="50"/>
      <c r="KYD893" s="50"/>
      <c r="KYE893" s="50"/>
      <c r="KYF893" s="50"/>
      <c r="KYG893" s="50"/>
      <c r="KYH893" s="50"/>
      <c r="KYI893" s="50"/>
      <c r="KYJ893" s="50"/>
      <c r="KYK893" s="50"/>
      <c r="KYL893" s="50"/>
      <c r="KYM893" s="50"/>
      <c r="KYN893" s="50"/>
      <c r="KYO893" s="50"/>
      <c r="KYP893" s="50"/>
      <c r="KYQ893" s="50"/>
      <c r="KYR893" s="50"/>
      <c r="KYS893" s="50"/>
      <c r="KYT893" s="50"/>
      <c r="KYU893" s="50"/>
      <c r="KYV893" s="50"/>
      <c r="KYW893" s="50"/>
      <c r="KYX893" s="50"/>
      <c r="KYY893" s="50"/>
      <c r="KYZ893" s="50"/>
      <c r="KZA893" s="50"/>
      <c r="KZB893" s="50"/>
      <c r="KZC893" s="50"/>
      <c r="KZD893" s="50"/>
      <c r="KZE893" s="50"/>
      <c r="KZF893" s="50"/>
      <c r="KZG893" s="50"/>
      <c r="KZH893" s="50"/>
      <c r="KZI893" s="50"/>
      <c r="KZJ893" s="50"/>
      <c r="KZK893" s="50"/>
      <c r="KZL893" s="50"/>
      <c r="KZM893" s="50"/>
      <c r="KZN893" s="50"/>
      <c r="KZO893" s="50"/>
      <c r="KZP893" s="50"/>
      <c r="KZQ893" s="50"/>
      <c r="KZR893" s="50"/>
      <c r="KZS893" s="50"/>
      <c r="KZT893" s="50"/>
      <c r="KZU893" s="50"/>
      <c r="KZV893" s="50"/>
      <c r="KZW893" s="50"/>
      <c r="KZX893" s="50"/>
      <c r="KZY893" s="50"/>
      <c r="KZZ893" s="50"/>
      <c r="LAA893" s="50"/>
      <c r="LAB893" s="50"/>
      <c r="LAC893" s="50"/>
      <c r="LAD893" s="50"/>
      <c r="LAE893" s="50"/>
      <c r="LAF893" s="50"/>
      <c r="LAG893" s="50"/>
      <c r="LAH893" s="50"/>
      <c r="LAI893" s="50"/>
      <c r="LAJ893" s="50"/>
      <c r="LAK893" s="50"/>
      <c r="LAL893" s="50"/>
      <c r="LAM893" s="50"/>
      <c r="LAN893" s="50"/>
      <c r="LAO893" s="50"/>
      <c r="LAP893" s="50"/>
      <c r="LAQ893" s="50"/>
      <c r="LAR893" s="50"/>
      <c r="LAS893" s="50"/>
      <c r="LAT893" s="50"/>
      <c r="LAU893" s="50"/>
      <c r="LAV893" s="50"/>
      <c r="LAW893" s="50"/>
      <c r="LAX893" s="50"/>
      <c r="LAY893" s="50"/>
      <c r="LAZ893" s="50"/>
      <c r="LBA893" s="50"/>
      <c r="LBB893" s="50"/>
      <c r="LBC893" s="50"/>
      <c r="LBD893" s="50"/>
      <c r="LBE893" s="50"/>
      <c r="LBF893" s="50"/>
      <c r="LBG893" s="50"/>
      <c r="LBH893" s="50"/>
      <c r="LBI893" s="50"/>
      <c r="LBJ893" s="50"/>
      <c r="LBK893" s="50"/>
      <c r="LBL893" s="50"/>
      <c r="LBM893" s="50"/>
      <c r="LBN893" s="50"/>
      <c r="LBO893" s="50"/>
      <c r="LBP893" s="50"/>
      <c r="LBQ893" s="50"/>
      <c r="LBR893" s="50"/>
      <c r="LBS893" s="50"/>
      <c r="LBT893" s="50"/>
      <c r="LBU893" s="50"/>
      <c r="LBV893" s="50"/>
      <c r="LBW893" s="50"/>
      <c r="LBX893" s="50"/>
      <c r="LBY893" s="50"/>
      <c r="LBZ893" s="50"/>
      <c r="LCA893" s="50"/>
      <c r="LCB893" s="50"/>
      <c r="LCD893" s="50"/>
      <c r="LCF893" s="50"/>
      <c r="LCG893" s="50"/>
      <c r="LCH893" s="50"/>
      <c r="LCI893" s="50"/>
      <c r="LCJ893" s="50"/>
      <c r="LCK893" s="50"/>
      <c r="LCL893" s="50"/>
      <c r="LCM893" s="50"/>
      <c r="LCR893" s="50"/>
      <c r="LCS893" s="50"/>
      <c r="LCT893" s="50"/>
      <c r="LCU893" s="50"/>
      <c r="LCV893" s="50"/>
      <c r="LCW893" s="50"/>
      <c r="LCX893" s="50"/>
      <c r="LCY893" s="50"/>
      <c r="LCZ893" s="50"/>
      <c r="LDA893" s="50"/>
      <c r="LDB893" s="50"/>
      <c r="LDC893" s="50"/>
      <c r="LDD893" s="50"/>
      <c r="LDE893" s="50"/>
      <c r="LDF893" s="50"/>
      <c r="LDG893" s="50"/>
      <c r="LDH893" s="50"/>
      <c r="LDI893" s="50"/>
      <c r="LDJ893" s="50"/>
      <c r="LDK893" s="50"/>
      <c r="LDL893" s="50"/>
      <c r="LDM893" s="50"/>
      <c r="LDN893" s="50"/>
      <c r="LDO893" s="50"/>
      <c r="LDP893" s="50"/>
      <c r="LDQ893" s="50"/>
      <c r="LDR893" s="50"/>
      <c r="LDS893" s="50"/>
      <c r="LDT893" s="50"/>
      <c r="LDU893" s="50"/>
      <c r="LDV893" s="50"/>
      <c r="LDW893" s="50"/>
      <c r="LDX893" s="50"/>
      <c r="LDY893" s="50"/>
      <c r="LDZ893" s="50"/>
      <c r="LEA893" s="50"/>
      <c r="LEB893" s="50"/>
      <c r="LEC893" s="50"/>
      <c r="LED893" s="50"/>
      <c r="LEE893" s="50"/>
      <c r="LEF893" s="50"/>
      <c r="LEG893" s="50"/>
      <c r="LEH893" s="50"/>
      <c r="LEI893" s="50"/>
      <c r="LEJ893" s="50"/>
      <c r="LEK893" s="50"/>
      <c r="LEL893" s="50"/>
      <c r="LEM893" s="50"/>
      <c r="LEN893" s="50"/>
      <c r="LEO893" s="50"/>
      <c r="LEP893" s="50"/>
      <c r="LEQ893" s="50"/>
      <c r="LER893" s="50"/>
      <c r="LES893" s="50"/>
      <c r="LET893" s="50"/>
      <c r="LEU893" s="50"/>
      <c r="LEV893" s="50"/>
      <c r="LEW893" s="50"/>
      <c r="LEX893" s="50"/>
      <c r="LEY893" s="50"/>
      <c r="LEZ893" s="50"/>
      <c r="LFA893" s="50"/>
      <c r="LFB893" s="50"/>
      <c r="LFC893" s="50"/>
      <c r="LFD893" s="50"/>
      <c r="LFE893" s="50"/>
      <c r="LFF893" s="50"/>
      <c r="LFG893" s="50"/>
      <c r="LFH893" s="50"/>
      <c r="LFI893" s="50"/>
      <c r="LFJ893" s="50"/>
      <c r="LFK893" s="50"/>
      <c r="LFL893" s="50"/>
      <c r="LFM893" s="50"/>
      <c r="LFN893" s="50"/>
      <c r="LFO893" s="50"/>
      <c r="LFP893" s="50"/>
      <c r="LFQ893" s="50"/>
      <c r="LFR893" s="50"/>
      <c r="LFS893" s="50"/>
      <c r="LFT893" s="50"/>
      <c r="LFU893" s="50"/>
      <c r="LFV893" s="50"/>
      <c r="LFW893" s="50"/>
      <c r="LFX893" s="50"/>
      <c r="LFY893" s="50"/>
      <c r="LFZ893" s="50"/>
      <c r="LGA893" s="50"/>
      <c r="LGB893" s="50"/>
      <c r="LGC893" s="50"/>
      <c r="LGD893" s="50"/>
      <c r="LGE893" s="50"/>
      <c r="LGF893" s="50"/>
      <c r="LGG893" s="50"/>
      <c r="LGH893" s="50"/>
      <c r="LGI893" s="50"/>
      <c r="LGJ893" s="50"/>
      <c r="LGK893" s="50"/>
      <c r="LGL893" s="50"/>
      <c r="LGM893" s="50"/>
      <c r="LGN893" s="50"/>
      <c r="LGO893" s="50"/>
      <c r="LGP893" s="50"/>
      <c r="LGQ893" s="50"/>
      <c r="LGR893" s="50"/>
      <c r="LGS893" s="50"/>
      <c r="LGT893" s="50"/>
      <c r="LGU893" s="50"/>
      <c r="LGV893" s="50"/>
      <c r="LGW893" s="50"/>
      <c r="LGX893" s="50"/>
      <c r="LGY893" s="50"/>
      <c r="LGZ893" s="50"/>
      <c r="LHA893" s="50"/>
      <c r="LHB893" s="50"/>
      <c r="LHC893" s="50"/>
      <c r="LHD893" s="50"/>
      <c r="LHE893" s="50"/>
      <c r="LHF893" s="50"/>
      <c r="LHG893" s="50"/>
      <c r="LHH893" s="50"/>
      <c r="LHI893" s="50"/>
      <c r="LHJ893" s="50"/>
      <c r="LHK893" s="50"/>
      <c r="LHL893" s="50"/>
      <c r="LHM893" s="50"/>
      <c r="LHN893" s="50"/>
      <c r="LHO893" s="50"/>
      <c r="LHP893" s="50"/>
      <c r="LHQ893" s="50"/>
      <c r="LHR893" s="50"/>
      <c r="LHS893" s="50"/>
      <c r="LHT893" s="50"/>
      <c r="LHU893" s="50"/>
      <c r="LHV893" s="50"/>
      <c r="LHW893" s="50"/>
      <c r="LHX893" s="50"/>
      <c r="LHY893" s="50"/>
      <c r="LHZ893" s="50"/>
      <c r="LIA893" s="50"/>
      <c r="LIB893" s="50"/>
      <c r="LIC893" s="50"/>
      <c r="LID893" s="50"/>
      <c r="LIE893" s="50"/>
      <c r="LIF893" s="50"/>
      <c r="LIG893" s="50"/>
      <c r="LIH893" s="50"/>
      <c r="LII893" s="50"/>
      <c r="LIJ893" s="50"/>
      <c r="LIK893" s="50"/>
      <c r="LIL893" s="50"/>
      <c r="LIM893" s="50"/>
      <c r="LIN893" s="50"/>
      <c r="LIO893" s="50"/>
      <c r="LIP893" s="50"/>
      <c r="LIQ893" s="50"/>
      <c r="LIR893" s="50"/>
      <c r="LIS893" s="50"/>
      <c r="LIT893" s="50"/>
      <c r="LIU893" s="50"/>
      <c r="LIV893" s="50"/>
      <c r="LIW893" s="50"/>
      <c r="LIX893" s="50"/>
      <c r="LIY893" s="50"/>
      <c r="LIZ893" s="50"/>
      <c r="LJA893" s="50"/>
      <c r="LJB893" s="50"/>
      <c r="LJC893" s="50"/>
      <c r="LJD893" s="50"/>
      <c r="LJE893" s="50"/>
      <c r="LJF893" s="50"/>
      <c r="LJG893" s="50"/>
      <c r="LJH893" s="50"/>
      <c r="LJI893" s="50"/>
      <c r="LJJ893" s="50"/>
      <c r="LJK893" s="50"/>
      <c r="LJL893" s="50"/>
      <c r="LJM893" s="50"/>
      <c r="LJN893" s="50"/>
      <c r="LJO893" s="50"/>
      <c r="LJP893" s="50"/>
      <c r="LJQ893" s="50"/>
      <c r="LJR893" s="50"/>
      <c r="LJS893" s="50"/>
      <c r="LJT893" s="50"/>
      <c r="LJU893" s="50"/>
      <c r="LJV893" s="50"/>
      <c r="LJW893" s="50"/>
      <c r="LJX893" s="50"/>
      <c r="LJY893" s="50"/>
      <c r="LJZ893" s="50"/>
      <c r="LKA893" s="50"/>
      <c r="LKB893" s="50"/>
      <c r="LKC893" s="50"/>
      <c r="LKD893" s="50"/>
      <c r="LKE893" s="50"/>
      <c r="LKF893" s="50"/>
      <c r="LKG893" s="50"/>
      <c r="LKH893" s="50"/>
      <c r="LKI893" s="50"/>
      <c r="LKJ893" s="50"/>
      <c r="LKK893" s="50"/>
      <c r="LKL893" s="50"/>
      <c r="LKM893" s="50"/>
      <c r="LKN893" s="50"/>
      <c r="LKO893" s="50"/>
      <c r="LKP893" s="50"/>
      <c r="LKQ893" s="50"/>
      <c r="LKR893" s="50"/>
      <c r="LKS893" s="50"/>
      <c r="LKT893" s="50"/>
      <c r="LKU893" s="50"/>
      <c r="LKV893" s="50"/>
      <c r="LKW893" s="50"/>
      <c r="LKX893" s="50"/>
      <c r="LKY893" s="50"/>
      <c r="LKZ893" s="50"/>
      <c r="LLA893" s="50"/>
      <c r="LLB893" s="50"/>
      <c r="LLC893" s="50"/>
      <c r="LLD893" s="50"/>
      <c r="LLE893" s="50"/>
      <c r="LLF893" s="50"/>
      <c r="LLG893" s="50"/>
      <c r="LLH893" s="50"/>
      <c r="LLI893" s="50"/>
      <c r="LLJ893" s="50"/>
      <c r="LLK893" s="50"/>
      <c r="LLL893" s="50"/>
      <c r="LLM893" s="50"/>
      <c r="LLN893" s="50"/>
      <c r="LLO893" s="50"/>
      <c r="LLP893" s="50"/>
      <c r="LLQ893" s="50"/>
      <c r="LLR893" s="50"/>
      <c r="LLS893" s="50"/>
      <c r="LLT893" s="50"/>
      <c r="LLU893" s="50"/>
      <c r="LLV893" s="50"/>
      <c r="LLW893" s="50"/>
      <c r="LLX893" s="50"/>
      <c r="LLZ893" s="50"/>
      <c r="LMB893" s="50"/>
      <c r="LMC893" s="50"/>
      <c r="LMD893" s="50"/>
      <c r="LME893" s="50"/>
      <c r="LMF893" s="50"/>
      <c r="LMG893" s="50"/>
      <c r="LMH893" s="50"/>
      <c r="LMI893" s="50"/>
      <c r="LMN893" s="50"/>
      <c r="LMO893" s="50"/>
      <c r="LMP893" s="50"/>
      <c r="LMQ893" s="50"/>
      <c r="LMR893" s="50"/>
      <c r="LMS893" s="50"/>
      <c r="LMT893" s="50"/>
      <c r="LMU893" s="50"/>
      <c r="LMV893" s="50"/>
      <c r="LMW893" s="50"/>
      <c r="LMX893" s="50"/>
      <c r="LMY893" s="50"/>
      <c r="LMZ893" s="50"/>
      <c r="LNA893" s="50"/>
      <c r="LNB893" s="50"/>
      <c r="LNC893" s="50"/>
      <c r="LND893" s="50"/>
      <c r="LNE893" s="50"/>
      <c r="LNF893" s="50"/>
      <c r="LNG893" s="50"/>
      <c r="LNH893" s="50"/>
      <c r="LNI893" s="50"/>
      <c r="LNJ893" s="50"/>
      <c r="LNK893" s="50"/>
      <c r="LNL893" s="50"/>
      <c r="LNM893" s="50"/>
      <c r="LNN893" s="50"/>
      <c r="LNO893" s="50"/>
      <c r="LNP893" s="50"/>
      <c r="LNQ893" s="50"/>
      <c r="LNR893" s="50"/>
      <c r="LNS893" s="50"/>
      <c r="LNT893" s="50"/>
      <c r="LNU893" s="50"/>
      <c r="LNV893" s="50"/>
      <c r="LNW893" s="50"/>
      <c r="LNX893" s="50"/>
      <c r="LNY893" s="50"/>
      <c r="LNZ893" s="50"/>
      <c r="LOA893" s="50"/>
      <c r="LOB893" s="50"/>
      <c r="LOC893" s="50"/>
      <c r="LOD893" s="50"/>
      <c r="LOE893" s="50"/>
      <c r="LOF893" s="50"/>
      <c r="LOG893" s="50"/>
      <c r="LOH893" s="50"/>
      <c r="LOI893" s="50"/>
      <c r="LOJ893" s="50"/>
      <c r="LOK893" s="50"/>
      <c r="LOL893" s="50"/>
      <c r="LOM893" s="50"/>
      <c r="LON893" s="50"/>
      <c r="LOO893" s="50"/>
      <c r="LOP893" s="50"/>
      <c r="LOQ893" s="50"/>
      <c r="LOR893" s="50"/>
      <c r="LOS893" s="50"/>
      <c r="LOT893" s="50"/>
      <c r="LOU893" s="50"/>
      <c r="LOV893" s="50"/>
      <c r="LOW893" s="50"/>
      <c r="LOX893" s="50"/>
      <c r="LOY893" s="50"/>
      <c r="LOZ893" s="50"/>
      <c r="LPA893" s="50"/>
      <c r="LPB893" s="50"/>
      <c r="LPC893" s="50"/>
      <c r="LPD893" s="50"/>
      <c r="LPE893" s="50"/>
      <c r="LPF893" s="50"/>
      <c r="LPG893" s="50"/>
      <c r="LPH893" s="50"/>
      <c r="LPI893" s="50"/>
      <c r="LPJ893" s="50"/>
      <c r="LPK893" s="50"/>
      <c r="LPL893" s="50"/>
      <c r="LPM893" s="50"/>
      <c r="LPN893" s="50"/>
      <c r="LPO893" s="50"/>
      <c r="LPP893" s="50"/>
      <c r="LPQ893" s="50"/>
      <c r="LPR893" s="50"/>
      <c r="LPS893" s="50"/>
      <c r="LPT893" s="50"/>
      <c r="LPU893" s="50"/>
      <c r="LPV893" s="50"/>
      <c r="LPW893" s="50"/>
      <c r="LPX893" s="50"/>
      <c r="LPY893" s="50"/>
      <c r="LPZ893" s="50"/>
      <c r="LQA893" s="50"/>
      <c r="LQB893" s="50"/>
      <c r="LQC893" s="50"/>
      <c r="LQD893" s="50"/>
      <c r="LQE893" s="50"/>
      <c r="LQF893" s="50"/>
      <c r="LQG893" s="50"/>
      <c r="LQH893" s="50"/>
      <c r="LQI893" s="50"/>
      <c r="LQJ893" s="50"/>
      <c r="LQK893" s="50"/>
      <c r="LQL893" s="50"/>
      <c r="LQM893" s="50"/>
      <c r="LQN893" s="50"/>
      <c r="LQO893" s="50"/>
      <c r="LQP893" s="50"/>
      <c r="LQQ893" s="50"/>
      <c r="LQR893" s="50"/>
      <c r="LQS893" s="50"/>
      <c r="LQT893" s="50"/>
      <c r="LQU893" s="50"/>
      <c r="LQV893" s="50"/>
      <c r="LQW893" s="50"/>
      <c r="LQX893" s="50"/>
      <c r="LQY893" s="50"/>
      <c r="LQZ893" s="50"/>
      <c r="LRA893" s="50"/>
      <c r="LRB893" s="50"/>
      <c r="LRC893" s="50"/>
      <c r="LRD893" s="50"/>
      <c r="LRE893" s="50"/>
      <c r="LRF893" s="50"/>
      <c r="LRG893" s="50"/>
      <c r="LRH893" s="50"/>
      <c r="LRI893" s="50"/>
      <c r="LRJ893" s="50"/>
      <c r="LRK893" s="50"/>
      <c r="LRL893" s="50"/>
      <c r="LRM893" s="50"/>
      <c r="LRN893" s="50"/>
      <c r="LRO893" s="50"/>
      <c r="LRP893" s="50"/>
      <c r="LRQ893" s="50"/>
      <c r="LRR893" s="50"/>
      <c r="LRS893" s="50"/>
      <c r="LRT893" s="50"/>
      <c r="LRU893" s="50"/>
      <c r="LRV893" s="50"/>
      <c r="LRW893" s="50"/>
      <c r="LRX893" s="50"/>
      <c r="LRY893" s="50"/>
      <c r="LRZ893" s="50"/>
      <c r="LSA893" s="50"/>
      <c r="LSB893" s="50"/>
      <c r="LSC893" s="50"/>
      <c r="LSD893" s="50"/>
      <c r="LSE893" s="50"/>
      <c r="LSF893" s="50"/>
      <c r="LSG893" s="50"/>
      <c r="LSH893" s="50"/>
      <c r="LSI893" s="50"/>
      <c r="LSJ893" s="50"/>
      <c r="LSK893" s="50"/>
      <c r="LSL893" s="50"/>
      <c r="LSM893" s="50"/>
      <c r="LSN893" s="50"/>
      <c r="LSO893" s="50"/>
      <c r="LSP893" s="50"/>
      <c r="LSQ893" s="50"/>
      <c r="LSR893" s="50"/>
      <c r="LSS893" s="50"/>
      <c r="LST893" s="50"/>
      <c r="LSU893" s="50"/>
      <c r="LSV893" s="50"/>
      <c r="LSW893" s="50"/>
      <c r="LSX893" s="50"/>
      <c r="LSY893" s="50"/>
      <c r="LSZ893" s="50"/>
      <c r="LTA893" s="50"/>
      <c r="LTB893" s="50"/>
      <c r="LTC893" s="50"/>
      <c r="LTD893" s="50"/>
      <c r="LTE893" s="50"/>
      <c r="LTF893" s="50"/>
      <c r="LTG893" s="50"/>
      <c r="LTH893" s="50"/>
      <c r="LTI893" s="50"/>
      <c r="LTJ893" s="50"/>
      <c r="LTK893" s="50"/>
      <c r="LTL893" s="50"/>
      <c r="LTM893" s="50"/>
      <c r="LTN893" s="50"/>
      <c r="LTO893" s="50"/>
      <c r="LTP893" s="50"/>
      <c r="LTQ893" s="50"/>
      <c r="LTR893" s="50"/>
      <c r="LTS893" s="50"/>
      <c r="LTT893" s="50"/>
      <c r="LTU893" s="50"/>
      <c r="LTV893" s="50"/>
      <c r="LTW893" s="50"/>
      <c r="LTX893" s="50"/>
      <c r="LTY893" s="50"/>
      <c r="LTZ893" s="50"/>
      <c r="LUA893" s="50"/>
      <c r="LUB893" s="50"/>
      <c r="LUC893" s="50"/>
      <c r="LUD893" s="50"/>
      <c r="LUE893" s="50"/>
      <c r="LUF893" s="50"/>
      <c r="LUG893" s="50"/>
      <c r="LUH893" s="50"/>
      <c r="LUI893" s="50"/>
      <c r="LUJ893" s="50"/>
      <c r="LUK893" s="50"/>
      <c r="LUL893" s="50"/>
      <c r="LUM893" s="50"/>
      <c r="LUN893" s="50"/>
      <c r="LUO893" s="50"/>
      <c r="LUP893" s="50"/>
      <c r="LUQ893" s="50"/>
      <c r="LUR893" s="50"/>
      <c r="LUS893" s="50"/>
      <c r="LUT893" s="50"/>
      <c r="LUU893" s="50"/>
      <c r="LUV893" s="50"/>
      <c r="LUW893" s="50"/>
      <c r="LUX893" s="50"/>
      <c r="LUY893" s="50"/>
      <c r="LUZ893" s="50"/>
      <c r="LVA893" s="50"/>
      <c r="LVB893" s="50"/>
      <c r="LVC893" s="50"/>
      <c r="LVD893" s="50"/>
      <c r="LVE893" s="50"/>
      <c r="LVF893" s="50"/>
      <c r="LVG893" s="50"/>
      <c r="LVH893" s="50"/>
      <c r="LVI893" s="50"/>
      <c r="LVJ893" s="50"/>
      <c r="LVK893" s="50"/>
      <c r="LVL893" s="50"/>
      <c r="LVM893" s="50"/>
      <c r="LVN893" s="50"/>
      <c r="LVO893" s="50"/>
      <c r="LVP893" s="50"/>
      <c r="LVQ893" s="50"/>
      <c r="LVR893" s="50"/>
      <c r="LVS893" s="50"/>
      <c r="LVT893" s="50"/>
      <c r="LVV893" s="50"/>
      <c r="LVX893" s="50"/>
      <c r="LVY893" s="50"/>
      <c r="LVZ893" s="50"/>
      <c r="LWA893" s="50"/>
      <c r="LWB893" s="50"/>
      <c r="LWC893" s="50"/>
      <c r="LWD893" s="50"/>
      <c r="LWE893" s="50"/>
      <c r="LWJ893" s="50"/>
      <c r="LWK893" s="50"/>
      <c r="LWL893" s="50"/>
      <c r="LWM893" s="50"/>
      <c r="LWN893" s="50"/>
      <c r="LWO893" s="50"/>
      <c r="LWP893" s="50"/>
      <c r="LWQ893" s="50"/>
      <c r="LWR893" s="50"/>
      <c r="LWS893" s="50"/>
      <c r="LWT893" s="50"/>
      <c r="LWU893" s="50"/>
      <c r="LWV893" s="50"/>
      <c r="LWW893" s="50"/>
      <c r="LWX893" s="50"/>
      <c r="LWY893" s="50"/>
      <c r="LWZ893" s="50"/>
      <c r="LXA893" s="50"/>
      <c r="LXB893" s="50"/>
      <c r="LXC893" s="50"/>
      <c r="LXD893" s="50"/>
      <c r="LXE893" s="50"/>
      <c r="LXF893" s="50"/>
      <c r="LXG893" s="50"/>
      <c r="LXH893" s="50"/>
      <c r="LXI893" s="50"/>
      <c r="LXJ893" s="50"/>
      <c r="LXK893" s="50"/>
      <c r="LXL893" s="50"/>
      <c r="LXM893" s="50"/>
      <c r="LXN893" s="50"/>
      <c r="LXO893" s="50"/>
      <c r="LXP893" s="50"/>
      <c r="LXQ893" s="50"/>
      <c r="LXR893" s="50"/>
      <c r="LXS893" s="50"/>
      <c r="LXT893" s="50"/>
      <c r="LXU893" s="50"/>
      <c r="LXV893" s="50"/>
      <c r="LXW893" s="50"/>
      <c r="LXX893" s="50"/>
      <c r="LXY893" s="50"/>
      <c r="LXZ893" s="50"/>
      <c r="LYA893" s="50"/>
      <c r="LYB893" s="50"/>
      <c r="LYC893" s="50"/>
      <c r="LYD893" s="50"/>
      <c r="LYE893" s="50"/>
      <c r="LYF893" s="50"/>
      <c r="LYG893" s="50"/>
      <c r="LYH893" s="50"/>
      <c r="LYI893" s="50"/>
      <c r="LYJ893" s="50"/>
      <c r="LYK893" s="50"/>
      <c r="LYL893" s="50"/>
      <c r="LYM893" s="50"/>
      <c r="LYN893" s="50"/>
      <c r="LYO893" s="50"/>
      <c r="LYP893" s="50"/>
      <c r="LYQ893" s="50"/>
      <c r="LYR893" s="50"/>
      <c r="LYS893" s="50"/>
      <c r="LYT893" s="50"/>
      <c r="LYU893" s="50"/>
      <c r="LYV893" s="50"/>
      <c r="LYW893" s="50"/>
      <c r="LYX893" s="50"/>
      <c r="LYY893" s="50"/>
      <c r="LYZ893" s="50"/>
      <c r="LZA893" s="50"/>
      <c r="LZB893" s="50"/>
      <c r="LZC893" s="50"/>
      <c r="LZD893" s="50"/>
      <c r="LZE893" s="50"/>
      <c r="LZF893" s="50"/>
      <c r="LZG893" s="50"/>
      <c r="LZH893" s="50"/>
      <c r="LZI893" s="50"/>
      <c r="LZJ893" s="50"/>
      <c r="LZK893" s="50"/>
      <c r="LZL893" s="50"/>
      <c r="LZM893" s="50"/>
      <c r="LZN893" s="50"/>
      <c r="LZO893" s="50"/>
      <c r="LZP893" s="50"/>
      <c r="LZQ893" s="50"/>
      <c r="LZR893" s="50"/>
      <c r="LZS893" s="50"/>
      <c r="LZT893" s="50"/>
      <c r="LZU893" s="50"/>
      <c r="LZV893" s="50"/>
      <c r="LZW893" s="50"/>
      <c r="LZX893" s="50"/>
      <c r="LZY893" s="50"/>
      <c r="LZZ893" s="50"/>
      <c r="MAA893" s="50"/>
      <c r="MAB893" s="50"/>
      <c r="MAC893" s="50"/>
      <c r="MAD893" s="50"/>
      <c r="MAE893" s="50"/>
      <c r="MAF893" s="50"/>
      <c r="MAG893" s="50"/>
      <c r="MAH893" s="50"/>
      <c r="MAI893" s="50"/>
      <c r="MAJ893" s="50"/>
      <c r="MAK893" s="50"/>
      <c r="MAL893" s="50"/>
      <c r="MAM893" s="50"/>
      <c r="MAN893" s="50"/>
      <c r="MAO893" s="50"/>
      <c r="MAP893" s="50"/>
      <c r="MAQ893" s="50"/>
      <c r="MAR893" s="50"/>
      <c r="MAS893" s="50"/>
      <c r="MAT893" s="50"/>
      <c r="MAU893" s="50"/>
      <c r="MAV893" s="50"/>
      <c r="MAW893" s="50"/>
      <c r="MAX893" s="50"/>
      <c r="MAY893" s="50"/>
      <c r="MAZ893" s="50"/>
      <c r="MBA893" s="50"/>
      <c r="MBB893" s="50"/>
      <c r="MBC893" s="50"/>
      <c r="MBD893" s="50"/>
      <c r="MBE893" s="50"/>
      <c r="MBF893" s="50"/>
      <c r="MBG893" s="50"/>
      <c r="MBH893" s="50"/>
      <c r="MBI893" s="50"/>
      <c r="MBJ893" s="50"/>
      <c r="MBK893" s="50"/>
      <c r="MBL893" s="50"/>
      <c r="MBM893" s="50"/>
      <c r="MBN893" s="50"/>
      <c r="MBO893" s="50"/>
      <c r="MBP893" s="50"/>
      <c r="MBQ893" s="50"/>
      <c r="MBR893" s="50"/>
      <c r="MBS893" s="50"/>
      <c r="MBT893" s="50"/>
      <c r="MBU893" s="50"/>
      <c r="MBV893" s="50"/>
      <c r="MBW893" s="50"/>
      <c r="MBX893" s="50"/>
      <c r="MBY893" s="50"/>
      <c r="MBZ893" s="50"/>
      <c r="MCA893" s="50"/>
      <c r="MCB893" s="50"/>
      <c r="MCC893" s="50"/>
      <c r="MCD893" s="50"/>
      <c r="MCE893" s="50"/>
      <c r="MCF893" s="50"/>
      <c r="MCG893" s="50"/>
      <c r="MCH893" s="50"/>
      <c r="MCI893" s="50"/>
      <c r="MCJ893" s="50"/>
      <c r="MCK893" s="50"/>
      <c r="MCL893" s="50"/>
      <c r="MCM893" s="50"/>
      <c r="MCN893" s="50"/>
      <c r="MCO893" s="50"/>
      <c r="MCP893" s="50"/>
      <c r="MCQ893" s="50"/>
      <c r="MCR893" s="50"/>
      <c r="MCS893" s="50"/>
      <c r="MCT893" s="50"/>
      <c r="MCU893" s="50"/>
      <c r="MCV893" s="50"/>
      <c r="MCW893" s="50"/>
      <c r="MCX893" s="50"/>
      <c r="MCY893" s="50"/>
      <c r="MCZ893" s="50"/>
      <c r="MDA893" s="50"/>
      <c r="MDB893" s="50"/>
      <c r="MDC893" s="50"/>
      <c r="MDD893" s="50"/>
      <c r="MDE893" s="50"/>
      <c r="MDF893" s="50"/>
      <c r="MDG893" s="50"/>
      <c r="MDH893" s="50"/>
      <c r="MDI893" s="50"/>
      <c r="MDJ893" s="50"/>
      <c r="MDK893" s="50"/>
      <c r="MDL893" s="50"/>
      <c r="MDM893" s="50"/>
      <c r="MDN893" s="50"/>
      <c r="MDO893" s="50"/>
      <c r="MDP893" s="50"/>
      <c r="MDQ893" s="50"/>
      <c r="MDR893" s="50"/>
      <c r="MDS893" s="50"/>
      <c r="MDT893" s="50"/>
      <c r="MDU893" s="50"/>
      <c r="MDV893" s="50"/>
      <c r="MDW893" s="50"/>
      <c r="MDX893" s="50"/>
      <c r="MDY893" s="50"/>
      <c r="MDZ893" s="50"/>
      <c r="MEA893" s="50"/>
      <c r="MEB893" s="50"/>
      <c r="MEC893" s="50"/>
      <c r="MED893" s="50"/>
      <c r="MEE893" s="50"/>
      <c r="MEF893" s="50"/>
      <c r="MEG893" s="50"/>
      <c r="MEH893" s="50"/>
      <c r="MEI893" s="50"/>
      <c r="MEJ893" s="50"/>
      <c r="MEK893" s="50"/>
      <c r="MEL893" s="50"/>
      <c r="MEM893" s="50"/>
      <c r="MEN893" s="50"/>
      <c r="MEO893" s="50"/>
      <c r="MEP893" s="50"/>
      <c r="MEQ893" s="50"/>
      <c r="MER893" s="50"/>
      <c r="MES893" s="50"/>
      <c r="MET893" s="50"/>
      <c r="MEU893" s="50"/>
      <c r="MEV893" s="50"/>
      <c r="MEW893" s="50"/>
      <c r="MEX893" s="50"/>
      <c r="MEY893" s="50"/>
      <c r="MEZ893" s="50"/>
      <c r="MFA893" s="50"/>
      <c r="MFB893" s="50"/>
      <c r="MFC893" s="50"/>
      <c r="MFD893" s="50"/>
      <c r="MFE893" s="50"/>
      <c r="MFF893" s="50"/>
      <c r="MFG893" s="50"/>
      <c r="MFH893" s="50"/>
      <c r="MFI893" s="50"/>
      <c r="MFJ893" s="50"/>
      <c r="MFK893" s="50"/>
      <c r="MFL893" s="50"/>
      <c r="MFM893" s="50"/>
      <c r="MFN893" s="50"/>
      <c r="MFO893" s="50"/>
      <c r="MFP893" s="50"/>
      <c r="MFR893" s="50"/>
      <c r="MFT893" s="50"/>
      <c r="MFU893" s="50"/>
      <c r="MFV893" s="50"/>
      <c r="MFW893" s="50"/>
      <c r="MFX893" s="50"/>
      <c r="MFY893" s="50"/>
      <c r="MFZ893" s="50"/>
      <c r="MGA893" s="50"/>
      <c r="MGF893" s="50"/>
      <c r="MGG893" s="50"/>
      <c r="MGH893" s="50"/>
      <c r="MGI893" s="50"/>
      <c r="MGJ893" s="50"/>
      <c r="MGK893" s="50"/>
      <c r="MGL893" s="50"/>
      <c r="MGM893" s="50"/>
      <c r="MGN893" s="50"/>
      <c r="MGO893" s="50"/>
      <c r="MGP893" s="50"/>
      <c r="MGQ893" s="50"/>
      <c r="MGR893" s="50"/>
      <c r="MGS893" s="50"/>
      <c r="MGT893" s="50"/>
      <c r="MGU893" s="50"/>
      <c r="MGV893" s="50"/>
      <c r="MGW893" s="50"/>
      <c r="MGX893" s="50"/>
      <c r="MGY893" s="50"/>
      <c r="MGZ893" s="50"/>
      <c r="MHA893" s="50"/>
      <c r="MHB893" s="50"/>
      <c r="MHC893" s="50"/>
      <c r="MHD893" s="50"/>
      <c r="MHE893" s="50"/>
      <c r="MHF893" s="50"/>
      <c r="MHG893" s="50"/>
      <c r="MHH893" s="50"/>
      <c r="MHI893" s="50"/>
      <c r="MHJ893" s="50"/>
      <c r="MHK893" s="50"/>
      <c r="MHL893" s="50"/>
      <c r="MHM893" s="50"/>
      <c r="MHN893" s="50"/>
      <c r="MHO893" s="50"/>
      <c r="MHP893" s="50"/>
      <c r="MHQ893" s="50"/>
      <c r="MHR893" s="50"/>
      <c r="MHS893" s="50"/>
      <c r="MHT893" s="50"/>
      <c r="MHU893" s="50"/>
      <c r="MHV893" s="50"/>
      <c r="MHW893" s="50"/>
      <c r="MHX893" s="50"/>
      <c r="MHY893" s="50"/>
      <c r="MHZ893" s="50"/>
      <c r="MIA893" s="50"/>
      <c r="MIB893" s="50"/>
      <c r="MIC893" s="50"/>
      <c r="MID893" s="50"/>
      <c r="MIE893" s="50"/>
      <c r="MIF893" s="50"/>
      <c r="MIG893" s="50"/>
      <c r="MIH893" s="50"/>
      <c r="MII893" s="50"/>
      <c r="MIJ893" s="50"/>
      <c r="MIK893" s="50"/>
      <c r="MIL893" s="50"/>
      <c r="MIM893" s="50"/>
      <c r="MIN893" s="50"/>
      <c r="MIO893" s="50"/>
      <c r="MIP893" s="50"/>
      <c r="MIQ893" s="50"/>
      <c r="MIR893" s="50"/>
      <c r="MIS893" s="50"/>
      <c r="MIT893" s="50"/>
      <c r="MIU893" s="50"/>
      <c r="MIV893" s="50"/>
      <c r="MIW893" s="50"/>
      <c r="MIX893" s="50"/>
      <c r="MIY893" s="50"/>
      <c r="MIZ893" s="50"/>
      <c r="MJA893" s="50"/>
      <c r="MJB893" s="50"/>
      <c r="MJC893" s="50"/>
      <c r="MJD893" s="50"/>
      <c r="MJE893" s="50"/>
      <c r="MJF893" s="50"/>
      <c r="MJG893" s="50"/>
      <c r="MJH893" s="50"/>
      <c r="MJI893" s="50"/>
      <c r="MJJ893" s="50"/>
      <c r="MJK893" s="50"/>
      <c r="MJL893" s="50"/>
      <c r="MJM893" s="50"/>
      <c r="MJN893" s="50"/>
      <c r="MJO893" s="50"/>
      <c r="MJP893" s="50"/>
      <c r="MJQ893" s="50"/>
      <c r="MJR893" s="50"/>
      <c r="MJS893" s="50"/>
      <c r="MJT893" s="50"/>
      <c r="MJU893" s="50"/>
      <c r="MJV893" s="50"/>
      <c r="MJW893" s="50"/>
      <c r="MJX893" s="50"/>
      <c r="MJY893" s="50"/>
      <c r="MJZ893" s="50"/>
      <c r="MKA893" s="50"/>
      <c r="MKB893" s="50"/>
      <c r="MKC893" s="50"/>
      <c r="MKD893" s="50"/>
      <c r="MKE893" s="50"/>
      <c r="MKF893" s="50"/>
      <c r="MKG893" s="50"/>
      <c r="MKH893" s="50"/>
      <c r="MKI893" s="50"/>
      <c r="MKJ893" s="50"/>
      <c r="MKK893" s="50"/>
      <c r="MKL893" s="50"/>
      <c r="MKM893" s="50"/>
      <c r="MKN893" s="50"/>
      <c r="MKO893" s="50"/>
      <c r="MKP893" s="50"/>
      <c r="MKQ893" s="50"/>
      <c r="MKR893" s="50"/>
      <c r="MKS893" s="50"/>
      <c r="MKT893" s="50"/>
      <c r="MKU893" s="50"/>
      <c r="MKV893" s="50"/>
      <c r="MKW893" s="50"/>
      <c r="MKX893" s="50"/>
      <c r="MKY893" s="50"/>
      <c r="MKZ893" s="50"/>
      <c r="MLA893" s="50"/>
      <c r="MLB893" s="50"/>
      <c r="MLC893" s="50"/>
      <c r="MLD893" s="50"/>
      <c r="MLE893" s="50"/>
      <c r="MLF893" s="50"/>
      <c r="MLG893" s="50"/>
      <c r="MLH893" s="50"/>
      <c r="MLI893" s="50"/>
      <c r="MLJ893" s="50"/>
      <c r="MLK893" s="50"/>
      <c r="MLL893" s="50"/>
      <c r="MLM893" s="50"/>
      <c r="MLN893" s="50"/>
      <c r="MLO893" s="50"/>
      <c r="MLP893" s="50"/>
      <c r="MLQ893" s="50"/>
      <c r="MLR893" s="50"/>
      <c r="MLS893" s="50"/>
      <c r="MLT893" s="50"/>
      <c r="MLU893" s="50"/>
      <c r="MLV893" s="50"/>
      <c r="MLW893" s="50"/>
      <c r="MLX893" s="50"/>
      <c r="MLY893" s="50"/>
      <c r="MLZ893" s="50"/>
      <c r="MMA893" s="50"/>
      <c r="MMB893" s="50"/>
      <c r="MMC893" s="50"/>
      <c r="MMD893" s="50"/>
      <c r="MME893" s="50"/>
      <c r="MMF893" s="50"/>
      <c r="MMG893" s="50"/>
      <c r="MMH893" s="50"/>
      <c r="MMI893" s="50"/>
      <c r="MMJ893" s="50"/>
      <c r="MMK893" s="50"/>
      <c r="MML893" s="50"/>
      <c r="MMM893" s="50"/>
      <c r="MMN893" s="50"/>
      <c r="MMO893" s="50"/>
      <c r="MMP893" s="50"/>
      <c r="MMQ893" s="50"/>
      <c r="MMR893" s="50"/>
      <c r="MMS893" s="50"/>
      <c r="MMT893" s="50"/>
      <c r="MMU893" s="50"/>
      <c r="MMV893" s="50"/>
      <c r="MMW893" s="50"/>
      <c r="MMX893" s="50"/>
      <c r="MMY893" s="50"/>
      <c r="MMZ893" s="50"/>
      <c r="MNA893" s="50"/>
      <c r="MNB893" s="50"/>
      <c r="MNC893" s="50"/>
      <c r="MND893" s="50"/>
      <c r="MNE893" s="50"/>
      <c r="MNF893" s="50"/>
      <c r="MNG893" s="50"/>
      <c r="MNH893" s="50"/>
      <c r="MNI893" s="50"/>
      <c r="MNJ893" s="50"/>
      <c r="MNK893" s="50"/>
      <c r="MNL893" s="50"/>
      <c r="MNM893" s="50"/>
      <c r="MNN893" s="50"/>
      <c r="MNO893" s="50"/>
      <c r="MNP893" s="50"/>
      <c r="MNQ893" s="50"/>
      <c r="MNR893" s="50"/>
      <c r="MNS893" s="50"/>
      <c r="MNT893" s="50"/>
      <c r="MNU893" s="50"/>
      <c r="MNV893" s="50"/>
      <c r="MNW893" s="50"/>
      <c r="MNX893" s="50"/>
      <c r="MNY893" s="50"/>
      <c r="MNZ893" s="50"/>
      <c r="MOA893" s="50"/>
      <c r="MOB893" s="50"/>
      <c r="MOC893" s="50"/>
      <c r="MOD893" s="50"/>
      <c r="MOE893" s="50"/>
      <c r="MOF893" s="50"/>
      <c r="MOG893" s="50"/>
      <c r="MOH893" s="50"/>
      <c r="MOI893" s="50"/>
      <c r="MOJ893" s="50"/>
      <c r="MOK893" s="50"/>
      <c r="MOL893" s="50"/>
      <c r="MOM893" s="50"/>
      <c r="MON893" s="50"/>
      <c r="MOO893" s="50"/>
      <c r="MOP893" s="50"/>
      <c r="MOQ893" s="50"/>
      <c r="MOR893" s="50"/>
      <c r="MOS893" s="50"/>
      <c r="MOT893" s="50"/>
      <c r="MOU893" s="50"/>
      <c r="MOV893" s="50"/>
      <c r="MOW893" s="50"/>
      <c r="MOX893" s="50"/>
      <c r="MOY893" s="50"/>
      <c r="MOZ893" s="50"/>
      <c r="MPA893" s="50"/>
      <c r="MPB893" s="50"/>
      <c r="MPC893" s="50"/>
      <c r="MPD893" s="50"/>
      <c r="MPE893" s="50"/>
      <c r="MPF893" s="50"/>
      <c r="MPG893" s="50"/>
      <c r="MPH893" s="50"/>
      <c r="MPI893" s="50"/>
      <c r="MPJ893" s="50"/>
      <c r="MPK893" s="50"/>
      <c r="MPL893" s="50"/>
      <c r="MPN893" s="50"/>
      <c r="MPP893" s="50"/>
      <c r="MPQ893" s="50"/>
      <c r="MPR893" s="50"/>
      <c r="MPS893" s="50"/>
      <c r="MPT893" s="50"/>
      <c r="MPU893" s="50"/>
      <c r="MPV893" s="50"/>
      <c r="MPW893" s="50"/>
      <c r="MQB893" s="50"/>
      <c r="MQC893" s="50"/>
      <c r="MQD893" s="50"/>
      <c r="MQE893" s="50"/>
      <c r="MQF893" s="50"/>
      <c r="MQG893" s="50"/>
      <c r="MQH893" s="50"/>
      <c r="MQI893" s="50"/>
      <c r="MQJ893" s="50"/>
      <c r="MQK893" s="50"/>
      <c r="MQL893" s="50"/>
      <c r="MQM893" s="50"/>
      <c r="MQN893" s="50"/>
      <c r="MQO893" s="50"/>
      <c r="MQP893" s="50"/>
      <c r="MQQ893" s="50"/>
      <c r="MQR893" s="50"/>
      <c r="MQS893" s="50"/>
      <c r="MQT893" s="50"/>
      <c r="MQU893" s="50"/>
      <c r="MQV893" s="50"/>
      <c r="MQW893" s="50"/>
      <c r="MQX893" s="50"/>
      <c r="MQY893" s="50"/>
      <c r="MQZ893" s="50"/>
      <c r="MRA893" s="50"/>
      <c r="MRB893" s="50"/>
      <c r="MRC893" s="50"/>
      <c r="MRD893" s="50"/>
      <c r="MRE893" s="50"/>
      <c r="MRF893" s="50"/>
      <c r="MRG893" s="50"/>
      <c r="MRH893" s="50"/>
      <c r="MRI893" s="50"/>
      <c r="MRJ893" s="50"/>
      <c r="MRK893" s="50"/>
      <c r="MRL893" s="50"/>
      <c r="MRM893" s="50"/>
      <c r="MRN893" s="50"/>
      <c r="MRO893" s="50"/>
      <c r="MRP893" s="50"/>
      <c r="MRQ893" s="50"/>
      <c r="MRR893" s="50"/>
      <c r="MRS893" s="50"/>
      <c r="MRT893" s="50"/>
      <c r="MRU893" s="50"/>
      <c r="MRV893" s="50"/>
      <c r="MRW893" s="50"/>
      <c r="MRX893" s="50"/>
      <c r="MRY893" s="50"/>
      <c r="MRZ893" s="50"/>
      <c r="MSA893" s="50"/>
      <c r="MSB893" s="50"/>
      <c r="MSC893" s="50"/>
      <c r="MSD893" s="50"/>
      <c r="MSE893" s="50"/>
      <c r="MSF893" s="50"/>
      <c r="MSG893" s="50"/>
      <c r="MSH893" s="50"/>
      <c r="MSI893" s="50"/>
      <c r="MSJ893" s="50"/>
      <c r="MSK893" s="50"/>
      <c r="MSL893" s="50"/>
      <c r="MSM893" s="50"/>
      <c r="MSN893" s="50"/>
      <c r="MSO893" s="50"/>
      <c r="MSP893" s="50"/>
      <c r="MSQ893" s="50"/>
      <c r="MSR893" s="50"/>
      <c r="MSS893" s="50"/>
      <c r="MST893" s="50"/>
      <c r="MSU893" s="50"/>
      <c r="MSV893" s="50"/>
      <c r="MSW893" s="50"/>
      <c r="MSX893" s="50"/>
      <c r="MSY893" s="50"/>
      <c r="MSZ893" s="50"/>
      <c r="MTA893" s="50"/>
      <c r="MTB893" s="50"/>
      <c r="MTC893" s="50"/>
      <c r="MTD893" s="50"/>
      <c r="MTE893" s="50"/>
      <c r="MTF893" s="50"/>
      <c r="MTG893" s="50"/>
      <c r="MTH893" s="50"/>
      <c r="MTI893" s="50"/>
      <c r="MTJ893" s="50"/>
      <c r="MTK893" s="50"/>
      <c r="MTL893" s="50"/>
      <c r="MTM893" s="50"/>
      <c r="MTN893" s="50"/>
      <c r="MTO893" s="50"/>
      <c r="MTP893" s="50"/>
      <c r="MTQ893" s="50"/>
      <c r="MTR893" s="50"/>
      <c r="MTS893" s="50"/>
      <c r="MTT893" s="50"/>
      <c r="MTU893" s="50"/>
      <c r="MTV893" s="50"/>
      <c r="MTW893" s="50"/>
      <c r="MTX893" s="50"/>
      <c r="MTY893" s="50"/>
      <c r="MTZ893" s="50"/>
      <c r="MUA893" s="50"/>
      <c r="MUB893" s="50"/>
      <c r="MUC893" s="50"/>
      <c r="MUD893" s="50"/>
      <c r="MUE893" s="50"/>
      <c r="MUF893" s="50"/>
      <c r="MUG893" s="50"/>
      <c r="MUH893" s="50"/>
      <c r="MUI893" s="50"/>
      <c r="MUJ893" s="50"/>
      <c r="MUK893" s="50"/>
      <c r="MUL893" s="50"/>
      <c r="MUM893" s="50"/>
      <c r="MUN893" s="50"/>
      <c r="MUO893" s="50"/>
      <c r="MUP893" s="50"/>
      <c r="MUQ893" s="50"/>
      <c r="MUR893" s="50"/>
      <c r="MUS893" s="50"/>
      <c r="MUT893" s="50"/>
      <c r="MUU893" s="50"/>
      <c r="MUV893" s="50"/>
      <c r="MUW893" s="50"/>
      <c r="MUX893" s="50"/>
      <c r="MUY893" s="50"/>
      <c r="MUZ893" s="50"/>
      <c r="MVA893" s="50"/>
      <c r="MVB893" s="50"/>
      <c r="MVC893" s="50"/>
      <c r="MVD893" s="50"/>
      <c r="MVE893" s="50"/>
      <c r="MVF893" s="50"/>
      <c r="MVG893" s="50"/>
      <c r="MVH893" s="50"/>
      <c r="MVI893" s="50"/>
      <c r="MVJ893" s="50"/>
      <c r="MVK893" s="50"/>
      <c r="MVL893" s="50"/>
      <c r="MVM893" s="50"/>
      <c r="MVN893" s="50"/>
      <c r="MVO893" s="50"/>
      <c r="MVP893" s="50"/>
      <c r="MVQ893" s="50"/>
      <c r="MVR893" s="50"/>
      <c r="MVS893" s="50"/>
      <c r="MVT893" s="50"/>
      <c r="MVU893" s="50"/>
      <c r="MVV893" s="50"/>
      <c r="MVW893" s="50"/>
      <c r="MVX893" s="50"/>
      <c r="MVY893" s="50"/>
      <c r="MVZ893" s="50"/>
      <c r="MWA893" s="50"/>
      <c r="MWB893" s="50"/>
      <c r="MWC893" s="50"/>
      <c r="MWD893" s="50"/>
      <c r="MWE893" s="50"/>
      <c r="MWF893" s="50"/>
      <c r="MWG893" s="50"/>
      <c r="MWH893" s="50"/>
      <c r="MWI893" s="50"/>
      <c r="MWJ893" s="50"/>
      <c r="MWK893" s="50"/>
      <c r="MWL893" s="50"/>
      <c r="MWM893" s="50"/>
      <c r="MWN893" s="50"/>
      <c r="MWO893" s="50"/>
      <c r="MWP893" s="50"/>
      <c r="MWQ893" s="50"/>
      <c r="MWR893" s="50"/>
      <c r="MWS893" s="50"/>
      <c r="MWT893" s="50"/>
      <c r="MWU893" s="50"/>
      <c r="MWV893" s="50"/>
      <c r="MWW893" s="50"/>
      <c r="MWX893" s="50"/>
      <c r="MWY893" s="50"/>
      <c r="MWZ893" s="50"/>
      <c r="MXA893" s="50"/>
      <c r="MXB893" s="50"/>
      <c r="MXC893" s="50"/>
      <c r="MXD893" s="50"/>
      <c r="MXE893" s="50"/>
      <c r="MXF893" s="50"/>
      <c r="MXG893" s="50"/>
      <c r="MXH893" s="50"/>
      <c r="MXI893" s="50"/>
      <c r="MXJ893" s="50"/>
      <c r="MXK893" s="50"/>
      <c r="MXL893" s="50"/>
      <c r="MXM893" s="50"/>
      <c r="MXN893" s="50"/>
      <c r="MXO893" s="50"/>
      <c r="MXP893" s="50"/>
      <c r="MXQ893" s="50"/>
      <c r="MXR893" s="50"/>
      <c r="MXS893" s="50"/>
      <c r="MXT893" s="50"/>
      <c r="MXU893" s="50"/>
      <c r="MXV893" s="50"/>
      <c r="MXW893" s="50"/>
      <c r="MXX893" s="50"/>
      <c r="MXY893" s="50"/>
      <c r="MXZ893" s="50"/>
      <c r="MYA893" s="50"/>
      <c r="MYB893" s="50"/>
      <c r="MYC893" s="50"/>
      <c r="MYD893" s="50"/>
      <c r="MYE893" s="50"/>
      <c r="MYF893" s="50"/>
      <c r="MYG893" s="50"/>
      <c r="MYH893" s="50"/>
      <c r="MYI893" s="50"/>
      <c r="MYJ893" s="50"/>
      <c r="MYK893" s="50"/>
      <c r="MYL893" s="50"/>
      <c r="MYM893" s="50"/>
      <c r="MYN893" s="50"/>
      <c r="MYO893" s="50"/>
      <c r="MYP893" s="50"/>
      <c r="MYQ893" s="50"/>
      <c r="MYR893" s="50"/>
      <c r="MYS893" s="50"/>
      <c r="MYT893" s="50"/>
      <c r="MYU893" s="50"/>
      <c r="MYV893" s="50"/>
      <c r="MYW893" s="50"/>
      <c r="MYX893" s="50"/>
      <c r="MYY893" s="50"/>
      <c r="MYZ893" s="50"/>
      <c r="MZA893" s="50"/>
      <c r="MZB893" s="50"/>
      <c r="MZC893" s="50"/>
      <c r="MZD893" s="50"/>
      <c r="MZE893" s="50"/>
      <c r="MZF893" s="50"/>
      <c r="MZG893" s="50"/>
      <c r="MZH893" s="50"/>
      <c r="MZJ893" s="50"/>
      <c r="MZL893" s="50"/>
      <c r="MZM893" s="50"/>
      <c r="MZN893" s="50"/>
      <c r="MZO893" s="50"/>
      <c r="MZP893" s="50"/>
      <c r="MZQ893" s="50"/>
      <c r="MZR893" s="50"/>
      <c r="MZS893" s="50"/>
      <c r="MZX893" s="50"/>
      <c r="MZY893" s="50"/>
      <c r="MZZ893" s="50"/>
      <c r="NAA893" s="50"/>
      <c r="NAB893" s="50"/>
      <c r="NAC893" s="50"/>
      <c r="NAD893" s="50"/>
      <c r="NAE893" s="50"/>
      <c r="NAF893" s="50"/>
      <c r="NAG893" s="50"/>
      <c r="NAH893" s="50"/>
      <c r="NAI893" s="50"/>
      <c r="NAJ893" s="50"/>
      <c r="NAK893" s="50"/>
      <c r="NAL893" s="50"/>
      <c r="NAM893" s="50"/>
      <c r="NAN893" s="50"/>
      <c r="NAO893" s="50"/>
      <c r="NAP893" s="50"/>
      <c r="NAQ893" s="50"/>
      <c r="NAR893" s="50"/>
      <c r="NAS893" s="50"/>
      <c r="NAT893" s="50"/>
      <c r="NAU893" s="50"/>
      <c r="NAV893" s="50"/>
      <c r="NAW893" s="50"/>
      <c r="NAX893" s="50"/>
      <c r="NAY893" s="50"/>
      <c r="NAZ893" s="50"/>
      <c r="NBA893" s="50"/>
      <c r="NBB893" s="50"/>
      <c r="NBC893" s="50"/>
      <c r="NBD893" s="50"/>
      <c r="NBE893" s="50"/>
      <c r="NBF893" s="50"/>
      <c r="NBG893" s="50"/>
      <c r="NBH893" s="50"/>
      <c r="NBI893" s="50"/>
      <c r="NBJ893" s="50"/>
      <c r="NBK893" s="50"/>
      <c r="NBL893" s="50"/>
      <c r="NBM893" s="50"/>
      <c r="NBN893" s="50"/>
      <c r="NBO893" s="50"/>
      <c r="NBP893" s="50"/>
      <c r="NBQ893" s="50"/>
      <c r="NBR893" s="50"/>
      <c r="NBS893" s="50"/>
      <c r="NBT893" s="50"/>
      <c r="NBU893" s="50"/>
      <c r="NBV893" s="50"/>
      <c r="NBW893" s="50"/>
      <c r="NBX893" s="50"/>
      <c r="NBY893" s="50"/>
      <c r="NBZ893" s="50"/>
      <c r="NCA893" s="50"/>
      <c r="NCB893" s="50"/>
      <c r="NCC893" s="50"/>
      <c r="NCD893" s="50"/>
      <c r="NCE893" s="50"/>
      <c r="NCF893" s="50"/>
      <c r="NCG893" s="50"/>
      <c r="NCH893" s="50"/>
      <c r="NCI893" s="50"/>
      <c r="NCJ893" s="50"/>
      <c r="NCK893" s="50"/>
      <c r="NCL893" s="50"/>
      <c r="NCM893" s="50"/>
      <c r="NCN893" s="50"/>
      <c r="NCO893" s="50"/>
      <c r="NCP893" s="50"/>
      <c r="NCQ893" s="50"/>
      <c r="NCR893" s="50"/>
      <c r="NCS893" s="50"/>
      <c r="NCT893" s="50"/>
      <c r="NCU893" s="50"/>
      <c r="NCV893" s="50"/>
      <c r="NCW893" s="50"/>
      <c r="NCX893" s="50"/>
      <c r="NCY893" s="50"/>
      <c r="NCZ893" s="50"/>
      <c r="NDA893" s="50"/>
      <c r="NDB893" s="50"/>
      <c r="NDC893" s="50"/>
      <c r="NDD893" s="50"/>
      <c r="NDE893" s="50"/>
      <c r="NDF893" s="50"/>
      <c r="NDG893" s="50"/>
      <c r="NDH893" s="50"/>
      <c r="NDI893" s="50"/>
      <c r="NDJ893" s="50"/>
      <c r="NDK893" s="50"/>
      <c r="NDL893" s="50"/>
      <c r="NDM893" s="50"/>
      <c r="NDN893" s="50"/>
      <c r="NDO893" s="50"/>
      <c r="NDP893" s="50"/>
      <c r="NDQ893" s="50"/>
      <c r="NDR893" s="50"/>
      <c r="NDS893" s="50"/>
      <c r="NDT893" s="50"/>
      <c r="NDU893" s="50"/>
      <c r="NDV893" s="50"/>
      <c r="NDW893" s="50"/>
      <c r="NDX893" s="50"/>
      <c r="NDY893" s="50"/>
      <c r="NDZ893" s="50"/>
      <c r="NEA893" s="50"/>
      <c r="NEB893" s="50"/>
      <c r="NEC893" s="50"/>
      <c r="NED893" s="50"/>
      <c r="NEE893" s="50"/>
      <c r="NEF893" s="50"/>
      <c r="NEG893" s="50"/>
      <c r="NEH893" s="50"/>
      <c r="NEI893" s="50"/>
      <c r="NEJ893" s="50"/>
      <c r="NEK893" s="50"/>
      <c r="NEL893" s="50"/>
      <c r="NEM893" s="50"/>
      <c r="NEN893" s="50"/>
      <c r="NEO893" s="50"/>
      <c r="NEP893" s="50"/>
      <c r="NEQ893" s="50"/>
      <c r="NER893" s="50"/>
      <c r="NES893" s="50"/>
      <c r="NET893" s="50"/>
      <c r="NEU893" s="50"/>
      <c r="NEV893" s="50"/>
      <c r="NEW893" s="50"/>
      <c r="NEX893" s="50"/>
      <c r="NEY893" s="50"/>
      <c r="NEZ893" s="50"/>
      <c r="NFA893" s="50"/>
      <c r="NFB893" s="50"/>
      <c r="NFC893" s="50"/>
      <c r="NFD893" s="50"/>
      <c r="NFE893" s="50"/>
      <c r="NFF893" s="50"/>
      <c r="NFG893" s="50"/>
      <c r="NFH893" s="50"/>
      <c r="NFI893" s="50"/>
      <c r="NFJ893" s="50"/>
      <c r="NFK893" s="50"/>
      <c r="NFL893" s="50"/>
      <c r="NFM893" s="50"/>
      <c r="NFN893" s="50"/>
      <c r="NFO893" s="50"/>
      <c r="NFP893" s="50"/>
      <c r="NFQ893" s="50"/>
      <c r="NFR893" s="50"/>
      <c r="NFS893" s="50"/>
      <c r="NFT893" s="50"/>
      <c r="NFU893" s="50"/>
      <c r="NFV893" s="50"/>
      <c r="NFW893" s="50"/>
      <c r="NFX893" s="50"/>
      <c r="NFY893" s="50"/>
      <c r="NFZ893" s="50"/>
      <c r="NGA893" s="50"/>
      <c r="NGB893" s="50"/>
      <c r="NGC893" s="50"/>
      <c r="NGD893" s="50"/>
      <c r="NGE893" s="50"/>
      <c r="NGF893" s="50"/>
      <c r="NGG893" s="50"/>
      <c r="NGH893" s="50"/>
      <c r="NGI893" s="50"/>
      <c r="NGJ893" s="50"/>
      <c r="NGK893" s="50"/>
      <c r="NGL893" s="50"/>
      <c r="NGM893" s="50"/>
      <c r="NGN893" s="50"/>
      <c r="NGO893" s="50"/>
      <c r="NGP893" s="50"/>
      <c r="NGQ893" s="50"/>
      <c r="NGR893" s="50"/>
      <c r="NGS893" s="50"/>
      <c r="NGT893" s="50"/>
      <c r="NGU893" s="50"/>
      <c r="NGV893" s="50"/>
      <c r="NGW893" s="50"/>
      <c r="NGX893" s="50"/>
      <c r="NGY893" s="50"/>
      <c r="NGZ893" s="50"/>
      <c r="NHA893" s="50"/>
      <c r="NHB893" s="50"/>
      <c r="NHC893" s="50"/>
      <c r="NHD893" s="50"/>
      <c r="NHE893" s="50"/>
      <c r="NHF893" s="50"/>
      <c r="NHG893" s="50"/>
      <c r="NHH893" s="50"/>
      <c r="NHI893" s="50"/>
      <c r="NHJ893" s="50"/>
      <c r="NHK893" s="50"/>
      <c r="NHL893" s="50"/>
      <c r="NHM893" s="50"/>
      <c r="NHN893" s="50"/>
      <c r="NHO893" s="50"/>
      <c r="NHP893" s="50"/>
      <c r="NHQ893" s="50"/>
      <c r="NHR893" s="50"/>
      <c r="NHS893" s="50"/>
      <c r="NHT893" s="50"/>
      <c r="NHU893" s="50"/>
      <c r="NHV893" s="50"/>
      <c r="NHW893" s="50"/>
      <c r="NHX893" s="50"/>
      <c r="NHY893" s="50"/>
      <c r="NHZ893" s="50"/>
      <c r="NIA893" s="50"/>
      <c r="NIB893" s="50"/>
      <c r="NIC893" s="50"/>
      <c r="NID893" s="50"/>
      <c r="NIE893" s="50"/>
      <c r="NIF893" s="50"/>
      <c r="NIG893" s="50"/>
      <c r="NIH893" s="50"/>
      <c r="NII893" s="50"/>
      <c r="NIJ893" s="50"/>
      <c r="NIK893" s="50"/>
      <c r="NIL893" s="50"/>
      <c r="NIM893" s="50"/>
      <c r="NIN893" s="50"/>
      <c r="NIO893" s="50"/>
      <c r="NIP893" s="50"/>
      <c r="NIQ893" s="50"/>
      <c r="NIR893" s="50"/>
      <c r="NIS893" s="50"/>
      <c r="NIT893" s="50"/>
      <c r="NIU893" s="50"/>
      <c r="NIV893" s="50"/>
      <c r="NIW893" s="50"/>
      <c r="NIX893" s="50"/>
      <c r="NIY893" s="50"/>
      <c r="NIZ893" s="50"/>
      <c r="NJA893" s="50"/>
      <c r="NJB893" s="50"/>
      <c r="NJC893" s="50"/>
      <c r="NJD893" s="50"/>
      <c r="NJF893" s="50"/>
      <c r="NJH893" s="50"/>
      <c r="NJI893" s="50"/>
      <c r="NJJ893" s="50"/>
      <c r="NJK893" s="50"/>
      <c r="NJL893" s="50"/>
      <c r="NJM893" s="50"/>
      <c r="NJN893" s="50"/>
      <c r="NJO893" s="50"/>
      <c r="NJT893" s="50"/>
      <c r="NJU893" s="50"/>
      <c r="NJV893" s="50"/>
      <c r="NJW893" s="50"/>
      <c r="NJX893" s="50"/>
      <c r="NJY893" s="50"/>
      <c r="NJZ893" s="50"/>
      <c r="NKA893" s="50"/>
      <c r="NKB893" s="50"/>
      <c r="NKC893" s="50"/>
      <c r="NKD893" s="50"/>
      <c r="NKE893" s="50"/>
      <c r="NKF893" s="50"/>
      <c r="NKG893" s="50"/>
      <c r="NKH893" s="50"/>
      <c r="NKI893" s="50"/>
      <c r="NKJ893" s="50"/>
      <c r="NKK893" s="50"/>
      <c r="NKL893" s="50"/>
      <c r="NKM893" s="50"/>
      <c r="NKN893" s="50"/>
      <c r="NKO893" s="50"/>
      <c r="NKP893" s="50"/>
      <c r="NKQ893" s="50"/>
      <c r="NKR893" s="50"/>
      <c r="NKS893" s="50"/>
      <c r="NKT893" s="50"/>
      <c r="NKU893" s="50"/>
      <c r="NKV893" s="50"/>
      <c r="NKW893" s="50"/>
      <c r="NKX893" s="50"/>
      <c r="NKY893" s="50"/>
      <c r="NKZ893" s="50"/>
      <c r="NLA893" s="50"/>
      <c r="NLB893" s="50"/>
      <c r="NLC893" s="50"/>
      <c r="NLD893" s="50"/>
      <c r="NLE893" s="50"/>
      <c r="NLF893" s="50"/>
      <c r="NLG893" s="50"/>
      <c r="NLH893" s="50"/>
      <c r="NLI893" s="50"/>
      <c r="NLJ893" s="50"/>
      <c r="NLK893" s="50"/>
      <c r="NLL893" s="50"/>
      <c r="NLM893" s="50"/>
      <c r="NLN893" s="50"/>
      <c r="NLO893" s="50"/>
      <c r="NLP893" s="50"/>
      <c r="NLQ893" s="50"/>
      <c r="NLR893" s="50"/>
      <c r="NLS893" s="50"/>
      <c r="NLT893" s="50"/>
      <c r="NLU893" s="50"/>
      <c r="NLV893" s="50"/>
      <c r="NLW893" s="50"/>
      <c r="NLX893" s="50"/>
      <c r="NLY893" s="50"/>
      <c r="NLZ893" s="50"/>
      <c r="NMA893" s="50"/>
      <c r="NMB893" s="50"/>
      <c r="NMC893" s="50"/>
      <c r="NMD893" s="50"/>
      <c r="NME893" s="50"/>
      <c r="NMF893" s="50"/>
      <c r="NMG893" s="50"/>
      <c r="NMH893" s="50"/>
      <c r="NMI893" s="50"/>
      <c r="NMJ893" s="50"/>
      <c r="NMK893" s="50"/>
      <c r="NML893" s="50"/>
      <c r="NMM893" s="50"/>
      <c r="NMN893" s="50"/>
      <c r="NMO893" s="50"/>
      <c r="NMP893" s="50"/>
      <c r="NMQ893" s="50"/>
      <c r="NMR893" s="50"/>
      <c r="NMS893" s="50"/>
      <c r="NMT893" s="50"/>
      <c r="NMU893" s="50"/>
      <c r="NMV893" s="50"/>
      <c r="NMW893" s="50"/>
      <c r="NMX893" s="50"/>
      <c r="NMY893" s="50"/>
      <c r="NMZ893" s="50"/>
      <c r="NNA893" s="50"/>
      <c r="NNB893" s="50"/>
      <c r="NNC893" s="50"/>
      <c r="NND893" s="50"/>
      <c r="NNE893" s="50"/>
      <c r="NNF893" s="50"/>
      <c r="NNG893" s="50"/>
      <c r="NNH893" s="50"/>
      <c r="NNI893" s="50"/>
      <c r="NNJ893" s="50"/>
      <c r="NNK893" s="50"/>
      <c r="NNL893" s="50"/>
      <c r="NNM893" s="50"/>
      <c r="NNN893" s="50"/>
      <c r="NNO893" s="50"/>
      <c r="NNP893" s="50"/>
      <c r="NNQ893" s="50"/>
      <c r="NNR893" s="50"/>
      <c r="NNS893" s="50"/>
      <c r="NNT893" s="50"/>
      <c r="NNU893" s="50"/>
      <c r="NNV893" s="50"/>
      <c r="NNW893" s="50"/>
      <c r="NNX893" s="50"/>
      <c r="NNY893" s="50"/>
      <c r="NNZ893" s="50"/>
      <c r="NOA893" s="50"/>
      <c r="NOB893" s="50"/>
      <c r="NOC893" s="50"/>
      <c r="NOD893" s="50"/>
      <c r="NOE893" s="50"/>
      <c r="NOF893" s="50"/>
      <c r="NOG893" s="50"/>
      <c r="NOH893" s="50"/>
      <c r="NOI893" s="50"/>
      <c r="NOJ893" s="50"/>
      <c r="NOK893" s="50"/>
      <c r="NOL893" s="50"/>
      <c r="NOM893" s="50"/>
      <c r="NON893" s="50"/>
      <c r="NOO893" s="50"/>
      <c r="NOP893" s="50"/>
      <c r="NOQ893" s="50"/>
      <c r="NOR893" s="50"/>
      <c r="NOS893" s="50"/>
      <c r="NOT893" s="50"/>
      <c r="NOU893" s="50"/>
      <c r="NOV893" s="50"/>
      <c r="NOW893" s="50"/>
      <c r="NOX893" s="50"/>
      <c r="NOY893" s="50"/>
      <c r="NOZ893" s="50"/>
      <c r="NPA893" s="50"/>
      <c r="NPB893" s="50"/>
      <c r="NPC893" s="50"/>
      <c r="NPD893" s="50"/>
      <c r="NPE893" s="50"/>
      <c r="NPF893" s="50"/>
      <c r="NPG893" s="50"/>
      <c r="NPH893" s="50"/>
      <c r="NPI893" s="50"/>
      <c r="NPJ893" s="50"/>
      <c r="NPK893" s="50"/>
      <c r="NPL893" s="50"/>
      <c r="NPM893" s="50"/>
      <c r="NPN893" s="50"/>
      <c r="NPO893" s="50"/>
      <c r="NPP893" s="50"/>
      <c r="NPQ893" s="50"/>
      <c r="NPR893" s="50"/>
      <c r="NPS893" s="50"/>
      <c r="NPT893" s="50"/>
      <c r="NPU893" s="50"/>
      <c r="NPV893" s="50"/>
      <c r="NPW893" s="50"/>
      <c r="NPX893" s="50"/>
      <c r="NPY893" s="50"/>
      <c r="NPZ893" s="50"/>
      <c r="NQA893" s="50"/>
      <c r="NQB893" s="50"/>
      <c r="NQC893" s="50"/>
      <c r="NQD893" s="50"/>
      <c r="NQE893" s="50"/>
      <c r="NQF893" s="50"/>
      <c r="NQG893" s="50"/>
      <c r="NQH893" s="50"/>
      <c r="NQI893" s="50"/>
      <c r="NQJ893" s="50"/>
      <c r="NQK893" s="50"/>
      <c r="NQL893" s="50"/>
      <c r="NQM893" s="50"/>
      <c r="NQN893" s="50"/>
      <c r="NQO893" s="50"/>
      <c r="NQP893" s="50"/>
      <c r="NQQ893" s="50"/>
      <c r="NQR893" s="50"/>
      <c r="NQS893" s="50"/>
      <c r="NQT893" s="50"/>
      <c r="NQU893" s="50"/>
      <c r="NQV893" s="50"/>
      <c r="NQW893" s="50"/>
      <c r="NQX893" s="50"/>
      <c r="NQY893" s="50"/>
      <c r="NQZ893" s="50"/>
      <c r="NRA893" s="50"/>
      <c r="NRB893" s="50"/>
      <c r="NRC893" s="50"/>
      <c r="NRD893" s="50"/>
      <c r="NRE893" s="50"/>
      <c r="NRF893" s="50"/>
      <c r="NRG893" s="50"/>
      <c r="NRH893" s="50"/>
      <c r="NRI893" s="50"/>
      <c r="NRJ893" s="50"/>
      <c r="NRK893" s="50"/>
      <c r="NRL893" s="50"/>
      <c r="NRM893" s="50"/>
      <c r="NRN893" s="50"/>
      <c r="NRO893" s="50"/>
      <c r="NRP893" s="50"/>
      <c r="NRQ893" s="50"/>
      <c r="NRR893" s="50"/>
      <c r="NRS893" s="50"/>
      <c r="NRT893" s="50"/>
      <c r="NRU893" s="50"/>
      <c r="NRV893" s="50"/>
      <c r="NRW893" s="50"/>
      <c r="NRX893" s="50"/>
      <c r="NRY893" s="50"/>
      <c r="NRZ893" s="50"/>
      <c r="NSA893" s="50"/>
      <c r="NSB893" s="50"/>
      <c r="NSC893" s="50"/>
      <c r="NSD893" s="50"/>
      <c r="NSE893" s="50"/>
      <c r="NSF893" s="50"/>
      <c r="NSG893" s="50"/>
      <c r="NSH893" s="50"/>
      <c r="NSI893" s="50"/>
      <c r="NSJ893" s="50"/>
      <c r="NSK893" s="50"/>
      <c r="NSL893" s="50"/>
      <c r="NSM893" s="50"/>
      <c r="NSN893" s="50"/>
      <c r="NSO893" s="50"/>
      <c r="NSP893" s="50"/>
      <c r="NSQ893" s="50"/>
      <c r="NSR893" s="50"/>
      <c r="NSS893" s="50"/>
      <c r="NST893" s="50"/>
      <c r="NSU893" s="50"/>
      <c r="NSV893" s="50"/>
      <c r="NSW893" s="50"/>
      <c r="NSX893" s="50"/>
      <c r="NSY893" s="50"/>
      <c r="NSZ893" s="50"/>
      <c r="NTB893" s="50"/>
      <c r="NTD893" s="50"/>
      <c r="NTE893" s="50"/>
      <c r="NTF893" s="50"/>
      <c r="NTG893" s="50"/>
      <c r="NTH893" s="50"/>
      <c r="NTI893" s="50"/>
      <c r="NTJ893" s="50"/>
      <c r="NTK893" s="50"/>
      <c r="NTP893" s="50"/>
      <c r="NTQ893" s="50"/>
      <c r="NTR893" s="50"/>
      <c r="NTS893" s="50"/>
      <c r="NTT893" s="50"/>
      <c r="NTU893" s="50"/>
      <c r="NTV893" s="50"/>
      <c r="NTW893" s="50"/>
      <c r="NTX893" s="50"/>
      <c r="NTY893" s="50"/>
      <c r="NTZ893" s="50"/>
      <c r="NUA893" s="50"/>
      <c r="NUB893" s="50"/>
      <c r="NUC893" s="50"/>
      <c r="NUD893" s="50"/>
      <c r="NUE893" s="50"/>
      <c r="NUF893" s="50"/>
      <c r="NUG893" s="50"/>
      <c r="NUH893" s="50"/>
      <c r="NUI893" s="50"/>
      <c r="NUJ893" s="50"/>
      <c r="NUK893" s="50"/>
      <c r="NUL893" s="50"/>
      <c r="NUM893" s="50"/>
      <c r="NUN893" s="50"/>
      <c r="NUO893" s="50"/>
      <c r="NUP893" s="50"/>
      <c r="NUQ893" s="50"/>
      <c r="NUR893" s="50"/>
      <c r="NUS893" s="50"/>
      <c r="NUT893" s="50"/>
      <c r="NUU893" s="50"/>
      <c r="NUV893" s="50"/>
      <c r="NUW893" s="50"/>
      <c r="NUX893" s="50"/>
      <c r="NUY893" s="50"/>
      <c r="NUZ893" s="50"/>
      <c r="NVA893" s="50"/>
      <c r="NVB893" s="50"/>
      <c r="NVC893" s="50"/>
      <c r="NVD893" s="50"/>
      <c r="NVE893" s="50"/>
      <c r="NVF893" s="50"/>
      <c r="NVG893" s="50"/>
      <c r="NVH893" s="50"/>
      <c r="NVI893" s="50"/>
      <c r="NVJ893" s="50"/>
      <c r="NVK893" s="50"/>
      <c r="NVL893" s="50"/>
      <c r="NVM893" s="50"/>
      <c r="NVN893" s="50"/>
      <c r="NVO893" s="50"/>
      <c r="NVP893" s="50"/>
      <c r="NVQ893" s="50"/>
      <c r="NVR893" s="50"/>
      <c r="NVS893" s="50"/>
      <c r="NVT893" s="50"/>
      <c r="NVU893" s="50"/>
      <c r="NVV893" s="50"/>
      <c r="NVW893" s="50"/>
      <c r="NVX893" s="50"/>
      <c r="NVY893" s="50"/>
      <c r="NVZ893" s="50"/>
      <c r="NWA893" s="50"/>
      <c r="NWB893" s="50"/>
      <c r="NWC893" s="50"/>
      <c r="NWD893" s="50"/>
      <c r="NWE893" s="50"/>
      <c r="NWF893" s="50"/>
      <c r="NWG893" s="50"/>
      <c r="NWH893" s="50"/>
      <c r="NWI893" s="50"/>
      <c r="NWJ893" s="50"/>
      <c r="NWK893" s="50"/>
      <c r="NWL893" s="50"/>
      <c r="NWM893" s="50"/>
      <c r="NWN893" s="50"/>
      <c r="NWO893" s="50"/>
      <c r="NWP893" s="50"/>
      <c r="NWQ893" s="50"/>
      <c r="NWR893" s="50"/>
      <c r="NWS893" s="50"/>
      <c r="NWT893" s="50"/>
      <c r="NWU893" s="50"/>
      <c r="NWV893" s="50"/>
      <c r="NWW893" s="50"/>
      <c r="NWX893" s="50"/>
      <c r="NWY893" s="50"/>
      <c r="NWZ893" s="50"/>
      <c r="NXA893" s="50"/>
      <c r="NXB893" s="50"/>
      <c r="NXC893" s="50"/>
      <c r="NXD893" s="50"/>
      <c r="NXE893" s="50"/>
      <c r="NXF893" s="50"/>
      <c r="NXG893" s="50"/>
      <c r="NXH893" s="50"/>
      <c r="NXI893" s="50"/>
      <c r="NXJ893" s="50"/>
      <c r="NXK893" s="50"/>
      <c r="NXL893" s="50"/>
      <c r="NXM893" s="50"/>
      <c r="NXN893" s="50"/>
      <c r="NXO893" s="50"/>
      <c r="NXP893" s="50"/>
      <c r="NXQ893" s="50"/>
      <c r="NXR893" s="50"/>
      <c r="NXS893" s="50"/>
      <c r="NXT893" s="50"/>
      <c r="NXU893" s="50"/>
      <c r="NXV893" s="50"/>
      <c r="NXW893" s="50"/>
      <c r="NXX893" s="50"/>
      <c r="NXY893" s="50"/>
      <c r="NXZ893" s="50"/>
      <c r="NYA893" s="50"/>
      <c r="NYB893" s="50"/>
      <c r="NYC893" s="50"/>
      <c r="NYD893" s="50"/>
      <c r="NYE893" s="50"/>
      <c r="NYF893" s="50"/>
      <c r="NYG893" s="50"/>
      <c r="NYH893" s="50"/>
      <c r="NYI893" s="50"/>
      <c r="NYJ893" s="50"/>
      <c r="NYK893" s="50"/>
      <c r="NYL893" s="50"/>
      <c r="NYM893" s="50"/>
      <c r="NYN893" s="50"/>
      <c r="NYO893" s="50"/>
      <c r="NYP893" s="50"/>
      <c r="NYQ893" s="50"/>
      <c r="NYR893" s="50"/>
      <c r="NYS893" s="50"/>
      <c r="NYT893" s="50"/>
      <c r="NYU893" s="50"/>
      <c r="NYV893" s="50"/>
      <c r="NYW893" s="50"/>
      <c r="NYX893" s="50"/>
      <c r="NYY893" s="50"/>
      <c r="NYZ893" s="50"/>
      <c r="NZA893" s="50"/>
      <c r="NZB893" s="50"/>
      <c r="NZC893" s="50"/>
      <c r="NZD893" s="50"/>
      <c r="NZE893" s="50"/>
      <c r="NZF893" s="50"/>
      <c r="NZG893" s="50"/>
      <c r="NZH893" s="50"/>
      <c r="NZI893" s="50"/>
      <c r="NZJ893" s="50"/>
      <c r="NZK893" s="50"/>
      <c r="NZL893" s="50"/>
      <c r="NZM893" s="50"/>
      <c r="NZN893" s="50"/>
      <c r="NZO893" s="50"/>
      <c r="NZP893" s="50"/>
      <c r="NZQ893" s="50"/>
      <c r="NZR893" s="50"/>
      <c r="NZS893" s="50"/>
      <c r="NZT893" s="50"/>
      <c r="NZU893" s="50"/>
      <c r="NZV893" s="50"/>
      <c r="NZW893" s="50"/>
      <c r="NZX893" s="50"/>
      <c r="NZY893" s="50"/>
      <c r="NZZ893" s="50"/>
      <c r="OAA893" s="50"/>
      <c r="OAB893" s="50"/>
      <c r="OAC893" s="50"/>
      <c r="OAD893" s="50"/>
      <c r="OAE893" s="50"/>
      <c r="OAF893" s="50"/>
      <c r="OAG893" s="50"/>
      <c r="OAH893" s="50"/>
      <c r="OAI893" s="50"/>
      <c r="OAJ893" s="50"/>
      <c r="OAK893" s="50"/>
      <c r="OAL893" s="50"/>
      <c r="OAM893" s="50"/>
      <c r="OAN893" s="50"/>
      <c r="OAO893" s="50"/>
      <c r="OAP893" s="50"/>
      <c r="OAQ893" s="50"/>
      <c r="OAR893" s="50"/>
      <c r="OAS893" s="50"/>
      <c r="OAT893" s="50"/>
      <c r="OAU893" s="50"/>
      <c r="OAV893" s="50"/>
      <c r="OAW893" s="50"/>
      <c r="OAX893" s="50"/>
      <c r="OAY893" s="50"/>
      <c r="OAZ893" s="50"/>
      <c r="OBA893" s="50"/>
      <c r="OBB893" s="50"/>
      <c r="OBC893" s="50"/>
      <c r="OBD893" s="50"/>
      <c r="OBE893" s="50"/>
      <c r="OBF893" s="50"/>
      <c r="OBG893" s="50"/>
      <c r="OBH893" s="50"/>
      <c r="OBI893" s="50"/>
      <c r="OBJ893" s="50"/>
      <c r="OBK893" s="50"/>
      <c r="OBL893" s="50"/>
      <c r="OBM893" s="50"/>
      <c r="OBN893" s="50"/>
      <c r="OBO893" s="50"/>
      <c r="OBP893" s="50"/>
      <c r="OBQ893" s="50"/>
      <c r="OBR893" s="50"/>
      <c r="OBS893" s="50"/>
      <c r="OBT893" s="50"/>
      <c r="OBU893" s="50"/>
      <c r="OBV893" s="50"/>
      <c r="OBW893" s="50"/>
      <c r="OBX893" s="50"/>
      <c r="OBY893" s="50"/>
      <c r="OBZ893" s="50"/>
      <c r="OCA893" s="50"/>
      <c r="OCB893" s="50"/>
      <c r="OCC893" s="50"/>
      <c r="OCD893" s="50"/>
      <c r="OCE893" s="50"/>
      <c r="OCF893" s="50"/>
      <c r="OCG893" s="50"/>
      <c r="OCH893" s="50"/>
      <c r="OCI893" s="50"/>
      <c r="OCJ893" s="50"/>
      <c r="OCK893" s="50"/>
      <c r="OCL893" s="50"/>
      <c r="OCM893" s="50"/>
      <c r="OCN893" s="50"/>
      <c r="OCO893" s="50"/>
      <c r="OCP893" s="50"/>
      <c r="OCQ893" s="50"/>
      <c r="OCR893" s="50"/>
      <c r="OCS893" s="50"/>
      <c r="OCT893" s="50"/>
      <c r="OCU893" s="50"/>
      <c r="OCV893" s="50"/>
      <c r="OCX893" s="50"/>
      <c r="OCZ893" s="50"/>
      <c r="ODA893" s="50"/>
      <c r="ODB893" s="50"/>
      <c r="ODC893" s="50"/>
      <c r="ODD893" s="50"/>
      <c r="ODE893" s="50"/>
      <c r="ODF893" s="50"/>
      <c r="ODG893" s="50"/>
      <c r="ODL893" s="50"/>
      <c r="ODM893" s="50"/>
      <c r="ODN893" s="50"/>
      <c r="ODO893" s="50"/>
      <c r="ODP893" s="50"/>
      <c r="ODQ893" s="50"/>
      <c r="ODR893" s="50"/>
      <c r="ODS893" s="50"/>
      <c r="ODT893" s="50"/>
      <c r="ODU893" s="50"/>
      <c r="ODV893" s="50"/>
      <c r="ODW893" s="50"/>
      <c r="ODX893" s="50"/>
      <c r="ODY893" s="50"/>
      <c r="ODZ893" s="50"/>
      <c r="OEA893" s="50"/>
      <c r="OEB893" s="50"/>
      <c r="OEC893" s="50"/>
      <c r="OED893" s="50"/>
      <c r="OEE893" s="50"/>
      <c r="OEF893" s="50"/>
      <c r="OEG893" s="50"/>
      <c r="OEH893" s="50"/>
      <c r="OEI893" s="50"/>
      <c r="OEJ893" s="50"/>
      <c r="OEK893" s="50"/>
      <c r="OEL893" s="50"/>
      <c r="OEM893" s="50"/>
      <c r="OEN893" s="50"/>
      <c r="OEO893" s="50"/>
      <c r="OEP893" s="50"/>
      <c r="OEQ893" s="50"/>
      <c r="OER893" s="50"/>
      <c r="OES893" s="50"/>
      <c r="OET893" s="50"/>
      <c r="OEU893" s="50"/>
      <c r="OEV893" s="50"/>
      <c r="OEW893" s="50"/>
      <c r="OEX893" s="50"/>
      <c r="OEY893" s="50"/>
      <c r="OEZ893" s="50"/>
      <c r="OFA893" s="50"/>
      <c r="OFB893" s="50"/>
      <c r="OFC893" s="50"/>
      <c r="OFD893" s="50"/>
      <c r="OFE893" s="50"/>
      <c r="OFF893" s="50"/>
      <c r="OFG893" s="50"/>
      <c r="OFH893" s="50"/>
      <c r="OFI893" s="50"/>
      <c r="OFJ893" s="50"/>
      <c r="OFK893" s="50"/>
      <c r="OFL893" s="50"/>
      <c r="OFM893" s="50"/>
      <c r="OFN893" s="50"/>
      <c r="OFO893" s="50"/>
      <c r="OFP893" s="50"/>
      <c r="OFQ893" s="50"/>
      <c r="OFR893" s="50"/>
      <c r="OFS893" s="50"/>
      <c r="OFT893" s="50"/>
      <c r="OFU893" s="50"/>
      <c r="OFV893" s="50"/>
      <c r="OFW893" s="50"/>
      <c r="OFX893" s="50"/>
      <c r="OFY893" s="50"/>
      <c r="OFZ893" s="50"/>
      <c r="OGA893" s="50"/>
      <c r="OGB893" s="50"/>
      <c r="OGC893" s="50"/>
      <c r="OGD893" s="50"/>
      <c r="OGE893" s="50"/>
      <c r="OGF893" s="50"/>
      <c r="OGG893" s="50"/>
      <c r="OGH893" s="50"/>
      <c r="OGI893" s="50"/>
      <c r="OGJ893" s="50"/>
      <c r="OGK893" s="50"/>
      <c r="OGL893" s="50"/>
      <c r="OGM893" s="50"/>
      <c r="OGN893" s="50"/>
      <c r="OGO893" s="50"/>
      <c r="OGP893" s="50"/>
      <c r="OGQ893" s="50"/>
      <c r="OGR893" s="50"/>
      <c r="OGS893" s="50"/>
      <c r="OGT893" s="50"/>
      <c r="OGU893" s="50"/>
      <c r="OGV893" s="50"/>
      <c r="OGW893" s="50"/>
      <c r="OGX893" s="50"/>
      <c r="OGY893" s="50"/>
      <c r="OGZ893" s="50"/>
      <c r="OHA893" s="50"/>
      <c r="OHB893" s="50"/>
      <c r="OHC893" s="50"/>
      <c r="OHD893" s="50"/>
      <c r="OHE893" s="50"/>
      <c r="OHF893" s="50"/>
      <c r="OHG893" s="50"/>
      <c r="OHH893" s="50"/>
      <c r="OHI893" s="50"/>
      <c r="OHJ893" s="50"/>
      <c r="OHK893" s="50"/>
      <c r="OHL893" s="50"/>
      <c r="OHM893" s="50"/>
      <c r="OHN893" s="50"/>
      <c r="OHO893" s="50"/>
      <c r="OHP893" s="50"/>
      <c r="OHQ893" s="50"/>
      <c r="OHR893" s="50"/>
      <c r="OHS893" s="50"/>
      <c r="OHT893" s="50"/>
      <c r="OHU893" s="50"/>
      <c r="OHV893" s="50"/>
      <c r="OHW893" s="50"/>
      <c r="OHX893" s="50"/>
      <c r="OHY893" s="50"/>
      <c r="OHZ893" s="50"/>
      <c r="OIA893" s="50"/>
      <c r="OIB893" s="50"/>
      <c r="OIC893" s="50"/>
      <c r="OID893" s="50"/>
      <c r="OIE893" s="50"/>
      <c r="OIF893" s="50"/>
      <c r="OIG893" s="50"/>
      <c r="OIH893" s="50"/>
      <c r="OII893" s="50"/>
      <c r="OIJ893" s="50"/>
      <c r="OIK893" s="50"/>
      <c r="OIL893" s="50"/>
      <c r="OIM893" s="50"/>
      <c r="OIN893" s="50"/>
      <c r="OIO893" s="50"/>
      <c r="OIP893" s="50"/>
      <c r="OIQ893" s="50"/>
      <c r="OIR893" s="50"/>
      <c r="OIS893" s="50"/>
      <c r="OIT893" s="50"/>
      <c r="OIU893" s="50"/>
      <c r="OIV893" s="50"/>
      <c r="OIW893" s="50"/>
      <c r="OIX893" s="50"/>
      <c r="OIY893" s="50"/>
      <c r="OIZ893" s="50"/>
      <c r="OJA893" s="50"/>
      <c r="OJB893" s="50"/>
      <c r="OJC893" s="50"/>
      <c r="OJD893" s="50"/>
      <c r="OJE893" s="50"/>
      <c r="OJF893" s="50"/>
      <c r="OJG893" s="50"/>
      <c r="OJH893" s="50"/>
      <c r="OJI893" s="50"/>
      <c r="OJJ893" s="50"/>
      <c r="OJK893" s="50"/>
      <c r="OJL893" s="50"/>
      <c r="OJM893" s="50"/>
      <c r="OJN893" s="50"/>
      <c r="OJO893" s="50"/>
      <c r="OJP893" s="50"/>
      <c r="OJQ893" s="50"/>
      <c r="OJR893" s="50"/>
      <c r="OJS893" s="50"/>
      <c r="OJT893" s="50"/>
      <c r="OJU893" s="50"/>
      <c r="OJV893" s="50"/>
      <c r="OJW893" s="50"/>
      <c r="OJX893" s="50"/>
      <c r="OJY893" s="50"/>
      <c r="OJZ893" s="50"/>
      <c r="OKA893" s="50"/>
      <c r="OKB893" s="50"/>
      <c r="OKC893" s="50"/>
      <c r="OKD893" s="50"/>
      <c r="OKE893" s="50"/>
      <c r="OKF893" s="50"/>
      <c r="OKG893" s="50"/>
      <c r="OKH893" s="50"/>
      <c r="OKI893" s="50"/>
      <c r="OKJ893" s="50"/>
      <c r="OKK893" s="50"/>
      <c r="OKL893" s="50"/>
      <c r="OKM893" s="50"/>
      <c r="OKN893" s="50"/>
      <c r="OKO893" s="50"/>
      <c r="OKP893" s="50"/>
      <c r="OKQ893" s="50"/>
      <c r="OKR893" s="50"/>
      <c r="OKS893" s="50"/>
      <c r="OKT893" s="50"/>
      <c r="OKU893" s="50"/>
      <c r="OKV893" s="50"/>
      <c r="OKW893" s="50"/>
      <c r="OKX893" s="50"/>
      <c r="OKY893" s="50"/>
      <c r="OKZ893" s="50"/>
      <c r="OLA893" s="50"/>
      <c r="OLB893" s="50"/>
      <c r="OLC893" s="50"/>
      <c r="OLD893" s="50"/>
      <c r="OLE893" s="50"/>
      <c r="OLF893" s="50"/>
      <c r="OLG893" s="50"/>
      <c r="OLH893" s="50"/>
      <c r="OLI893" s="50"/>
      <c r="OLJ893" s="50"/>
      <c r="OLK893" s="50"/>
      <c r="OLL893" s="50"/>
      <c r="OLM893" s="50"/>
      <c r="OLN893" s="50"/>
      <c r="OLO893" s="50"/>
      <c r="OLP893" s="50"/>
      <c r="OLQ893" s="50"/>
      <c r="OLR893" s="50"/>
      <c r="OLS893" s="50"/>
      <c r="OLT893" s="50"/>
      <c r="OLU893" s="50"/>
      <c r="OLV893" s="50"/>
      <c r="OLW893" s="50"/>
      <c r="OLX893" s="50"/>
      <c r="OLY893" s="50"/>
      <c r="OLZ893" s="50"/>
      <c r="OMA893" s="50"/>
      <c r="OMB893" s="50"/>
      <c r="OMC893" s="50"/>
      <c r="OMD893" s="50"/>
      <c r="OME893" s="50"/>
      <c r="OMF893" s="50"/>
      <c r="OMG893" s="50"/>
      <c r="OMH893" s="50"/>
      <c r="OMI893" s="50"/>
      <c r="OMJ893" s="50"/>
      <c r="OMK893" s="50"/>
      <c r="OML893" s="50"/>
      <c r="OMM893" s="50"/>
      <c r="OMN893" s="50"/>
      <c r="OMO893" s="50"/>
      <c r="OMP893" s="50"/>
      <c r="OMQ893" s="50"/>
      <c r="OMR893" s="50"/>
      <c r="OMT893" s="50"/>
      <c r="OMV893" s="50"/>
      <c r="OMW893" s="50"/>
      <c r="OMX893" s="50"/>
      <c r="OMY893" s="50"/>
      <c r="OMZ893" s="50"/>
      <c r="ONA893" s="50"/>
      <c r="ONB893" s="50"/>
      <c r="ONC893" s="50"/>
      <c r="ONH893" s="50"/>
      <c r="ONI893" s="50"/>
      <c r="ONJ893" s="50"/>
      <c r="ONK893" s="50"/>
      <c r="ONL893" s="50"/>
      <c r="ONM893" s="50"/>
      <c r="ONN893" s="50"/>
      <c r="ONO893" s="50"/>
      <c r="ONP893" s="50"/>
      <c r="ONQ893" s="50"/>
      <c r="ONR893" s="50"/>
      <c r="ONS893" s="50"/>
      <c r="ONT893" s="50"/>
      <c r="ONU893" s="50"/>
      <c r="ONV893" s="50"/>
      <c r="ONW893" s="50"/>
      <c r="ONX893" s="50"/>
      <c r="ONY893" s="50"/>
      <c r="ONZ893" s="50"/>
      <c r="OOA893" s="50"/>
      <c r="OOB893" s="50"/>
      <c r="OOC893" s="50"/>
      <c r="OOD893" s="50"/>
      <c r="OOE893" s="50"/>
      <c r="OOF893" s="50"/>
      <c r="OOG893" s="50"/>
      <c r="OOH893" s="50"/>
      <c r="OOI893" s="50"/>
      <c r="OOJ893" s="50"/>
      <c r="OOK893" s="50"/>
      <c r="OOL893" s="50"/>
      <c r="OOM893" s="50"/>
      <c r="OON893" s="50"/>
      <c r="OOO893" s="50"/>
      <c r="OOP893" s="50"/>
      <c r="OOQ893" s="50"/>
      <c r="OOR893" s="50"/>
      <c r="OOS893" s="50"/>
      <c r="OOT893" s="50"/>
      <c r="OOU893" s="50"/>
      <c r="OOV893" s="50"/>
      <c r="OOW893" s="50"/>
      <c r="OOX893" s="50"/>
      <c r="OOY893" s="50"/>
      <c r="OOZ893" s="50"/>
      <c r="OPA893" s="50"/>
      <c r="OPB893" s="50"/>
      <c r="OPC893" s="50"/>
      <c r="OPD893" s="50"/>
      <c r="OPE893" s="50"/>
      <c r="OPF893" s="50"/>
      <c r="OPG893" s="50"/>
      <c r="OPH893" s="50"/>
      <c r="OPI893" s="50"/>
      <c r="OPJ893" s="50"/>
      <c r="OPK893" s="50"/>
      <c r="OPL893" s="50"/>
      <c r="OPM893" s="50"/>
      <c r="OPN893" s="50"/>
      <c r="OPO893" s="50"/>
      <c r="OPP893" s="50"/>
      <c r="OPQ893" s="50"/>
      <c r="OPR893" s="50"/>
      <c r="OPS893" s="50"/>
      <c r="OPT893" s="50"/>
      <c r="OPU893" s="50"/>
      <c r="OPV893" s="50"/>
      <c r="OPW893" s="50"/>
      <c r="OPX893" s="50"/>
      <c r="OPY893" s="50"/>
      <c r="OPZ893" s="50"/>
      <c r="OQA893" s="50"/>
      <c r="OQB893" s="50"/>
      <c r="OQC893" s="50"/>
      <c r="OQD893" s="50"/>
      <c r="OQE893" s="50"/>
      <c r="OQF893" s="50"/>
      <c r="OQG893" s="50"/>
      <c r="OQH893" s="50"/>
      <c r="OQI893" s="50"/>
      <c r="OQJ893" s="50"/>
      <c r="OQK893" s="50"/>
      <c r="OQL893" s="50"/>
      <c r="OQM893" s="50"/>
      <c r="OQN893" s="50"/>
      <c r="OQO893" s="50"/>
      <c r="OQP893" s="50"/>
      <c r="OQQ893" s="50"/>
      <c r="OQR893" s="50"/>
      <c r="OQS893" s="50"/>
      <c r="OQT893" s="50"/>
      <c r="OQU893" s="50"/>
      <c r="OQV893" s="50"/>
      <c r="OQW893" s="50"/>
      <c r="OQX893" s="50"/>
      <c r="OQY893" s="50"/>
      <c r="OQZ893" s="50"/>
      <c r="ORA893" s="50"/>
      <c r="ORB893" s="50"/>
      <c r="ORC893" s="50"/>
      <c r="ORD893" s="50"/>
      <c r="ORE893" s="50"/>
      <c r="ORF893" s="50"/>
      <c r="ORG893" s="50"/>
      <c r="ORH893" s="50"/>
      <c r="ORI893" s="50"/>
      <c r="ORJ893" s="50"/>
      <c r="ORK893" s="50"/>
      <c r="ORL893" s="50"/>
      <c r="ORM893" s="50"/>
      <c r="ORN893" s="50"/>
      <c r="ORO893" s="50"/>
      <c r="ORP893" s="50"/>
      <c r="ORQ893" s="50"/>
      <c r="ORR893" s="50"/>
      <c r="ORS893" s="50"/>
      <c r="ORT893" s="50"/>
      <c r="ORU893" s="50"/>
      <c r="ORV893" s="50"/>
      <c r="ORW893" s="50"/>
      <c r="ORX893" s="50"/>
      <c r="ORY893" s="50"/>
      <c r="ORZ893" s="50"/>
      <c r="OSA893" s="50"/>
      <c r="OSB893" s="50"/>
      <c r="OSC893" s="50"/>
      <c r="OSD893" s="50"/>
      <c r="OSE893" s="50"/>
      <c r="OSF893" s="50"/>
      <c r="OSG893" s="50"/>
      <c r="OSH893" s="50"/>
      <c r="OSI893" s="50"/>
      <c r="OSJ893" s="50"/>
      <c r="OSK893" s="50"/>
      <c r="OSL893" s="50"/>
      <c r="OSM893" s="50"/>
      <c r="OSN893" s="50"/>
      <c r="OSO893" s="50"/>
      <c r="OSP893" s="50"/>
      <c r="OSQ893" s="50"/>
      <c r="OSR893" s="50"/>
      <c r="OSS893" s="50"/>
      <c r="OST893" s="50"/>
      <c r="OSU893" s="50"/>
      <c r="OSV893" s="50"/>
      <c r="OSW893" s="50"/>
      <c r="OSX893" s="50"/>
      <c r="OSY893" s="50"/>
      <c r="OSZ893" s="50"/>
      <c r="OTA893" s="50"/>
      <c r="OTB893" s="50"/>
      <c r="OTC893" s="50"/>
      <c r="OTD893" s="50"/>
      <c r="OTE893" s="50"/>
      <c r="OTF893" s="50"/>
      <c r="OTG893" s="50"/>
      <c r="OTH893" s="50"/>
      <c r="OTI893" s="50"/>
      <c r="OTJ893" s="50"/>
      <c r="OTK893" s="50"/>
      <c r="OTL893" s="50"/>
      <c r="OTM893" s="50"/>
      <c r="OTN893" s="50"/>
      <c r="OTO893" s="50"/>
      <c r="OTP893" s="50"/>
      <c r="OTQ893" s="50"/>
      <c r="OTR893" s="50"/>
      <c r="OTS893" s="50"/>
      <c r="OTT893" s="50"/>
      <c r="OTU893" s="50"/>
      <c r="OTV893" s="50"/>
      <c r="OTW893" s="50"/>
      <c r="OTX893" s="50"/>
      <c r="OTY893" s="50"/>
      <c r="OTZ893" s="50"/>
      <c r="OUA893" s="50"/>
      <c r="OUB893" s="50"/>
      <c r="OUC893" s="50"/>
      <c r="OUD893" s="50"/>
      <c r="OUE893" s="50"/>
      <c r="OUF893" s="50"/>
      <c r="OUG893" s="50"/>
      <c r="OUH893" s="50"/>
      <c r="OUI893" s="50"/>
      <c r="OUJ893" s="50"/>
      <c r="OUK893" s="50"/>
      <c r="OUL893" s="50"/>
      <c r="OUM893" s="50"/>
      <c r="OUN893" s="50"/>
      <c r="OUO893" s="50"/>
      <c r="OUP893" s="50"/>
      <c r="OUQ893" s="50"/>
      <c r="OUR893" s="50"/>
      <c r="OUS893" s="50"/>
      <c r="OUT893" s="50"/>
      <c r="OUU893" s="50"/>
      <c r="OUV893" s="50"/>
      <c r="OUW893" s="50"/>
      <c r="OUX893" s="50"/>
      <c r="OUY893" s="50"/>
      <c r="OUZ893" s="50"/>
      <c r="OVA893" s="50"/>
      <c r="OVB893" s="50"/>
      <c r="OVC893" s="50"/>
      <c r="OVD893" s="50"/>
      <c r="OVE893" s="50"/>
      <c r="OVF893" s="50"/>
      <c r="OVG893" s="50"/>
      <c r="OVH893" s="50"/>
      <c r="OVI893" s="50"/>
      <c r="OVJ893" s="50"/>
      <c r="OVK893" s="50"/>
      <c r="OVL893" s="50"/>
      <c r="OVM893" s="50"/>
      <c r="OVN893" s="50"/>
      <c r="OVO893" s="50"/>
      <c r="OVP893" s="50"/>
      <c r="OVQ893" s="50"/>
      <c r="OVR893" s="50"/>
      <c r="OVS893" s="50"/>
      <c r="OVT893" s="50"/>
      <c r="OVU893" s="50"/>
      <c r="OVV893" s="50"/>
      <c r="OVW893" s="50"/>
      <c r="OVX893" s="50"/>
      <c r="OVY893" s="50"/>
      <c r="OVZ893" s="50"/>
      <c r="OWA893" s="50"/>
      <c r="OWB893" s="50"/>
      <c r="OWC893" s="50"/>
      <c r="OWD893" s="50"/>
      <c r="OWE893" s="50"/>
      <c r="OWF893" s="50"/>
      <c r="OWG893" s="50"/>
      <c r="OWH893" s="50"/>
      <c r="OWI893" s="50"/>
      <c r="OWJ893" s="50"/>
      <c r="OWK893" s="50"/>
      <c r="OWL893" s="50"/>
      <c r="OWM893" s="50"/>
      <c r="OWN893" s="50"/>
      <c r="OWP893" s="50"/>
      <c r="OWR893" s="50"/>
      <c r="OWS893" s="50"/>
      <c r="OWT893" s="50"/>
      <c r="OWU893" s="50"/>
      <c r="OWV893" s="50"/>
      <c r="OWW893" s="50"/>
      <c r="OWX893" s="50"/>
      <c r="OWY893" s="50"/>
      <c r="OXD893" s="50"/>
      <c r="OXE893" s="50"/>
      <c r="OXF893" s="50"/>
      <c r="OXG893" s="50"/>
      <c r="OXH893" s="50"/>
      <c r="OXI893" s="50"/>
      <c r="OXJ893" s="50"/>
      <c r="OXK893" s="50"/>
      <c r="OXL893" s="50"/>
      <c r="OXM893" s="50"/>
      <c r="OXN893" s="50"/>
      <c r="OXO893" s="50"/>
      <c r="OXP893" s="50"/>
      <c r="OXQ893" s="50"/>
      <c r="OXR893" s="50"/>
      <c r="OXS893" s="50"/>
      <c r="OXT893" s="50"/>
      <c r="OXU893" s="50"/>
      <c r="OXV893" s="50"/>
      <c r="OXW893" s="50"/>
      <c r="OXX893" s="50"/>
      <c r="OXY893" s="50"/>
      <c r="OXZ893" s="50"/>
      <c r="OYA893" s="50"/>
      <c r="OYB893" s="50"/>
      <c r="OYC893" s="50"/>
      <c r="OYD893" s="50"/>
      <c r="OYE893" s="50"/>
      <c r="OYF893" s="50"/>
      <c r="OYG893" s="50"/>
      <c r="OYH893" s="50"/>
      <c r="OYI893" s="50"/>
      <c r="OYJ893" s="50"/>
      <c r="OYK893" s="50"/>
      <c r="OYL893" s="50"/>
      <c r="OYM893" s="50"/>
      <c r="OYN893" s="50"/>
      <c r="OYO893" s="50"/>
      <c r="OYP893" s="50"/>
      <c r="OYQ893" s="50"/>
      <c r="OYR893" s="50"/>
      <c r="OYS893" s="50"/>
      <c r="OYT893" s="50"/>
      <c r="OYU893" s="50"/>
      <c r="OYV893" s="50"/>
      <c r="OYW893" s="50"/>
      <c r="OYX893" s="50"/>
      <c r="OYY893" s="50"/>
      <c r="OYZ893" s="50"/>
      <c r="OZA893" s="50"/>
      <c r="OZB893" s="50"/>
      <c r="OZC893" s="50"/>
      <c r="OZD893" s="50"/>
      <c r="OZE893" s="50"/>
      <c r="OZF893" s="50"/>
      <c r="OZG893" s="50"/>
      <c r="OZH893" s="50"/>
      <c r="OZI893" s="50"/>
      <c r="OZJ893" s="50"/>
      <c r="OZK893" s="50"/>
      <c r="OZL893" s="50"/>
      <c r="OZM893" s="50"/>
      <c r="OZN893" s="50"/>
      <c r="OZO893" s="50"/>
      <c r="OZP893" s="50"/>
      <c r="OZQ893" s="50"/>
      <c r="OZR893" s="50"/>
      <c r="OZS893" s="50"/>
      <c r="OZT893" s="50"/>
      <c r="OZU893" s="50"/>
      <c r="OZV893" s="50"/>
      <c r="OZW893" s="50"/>
      <c r="OZX893" s="50"/>
      <c r="OZY893" s="50"/>
      <c r="OZZ893" s="50"/>
      <c r="PAA893" s="50"/>
      <c r="PAB893" s="50"/>
      <c r="PAC893" s="50"/>
      <c r="PAD893" s="50"/>
      <c r="PAE893" s="50"/>
      <c r="PAF893" s="50"/>
      <c r="PAG893" s="50"/>
      <c r="PAH893" s="50"/>
      <c r="PAI893" s="50"/>
      <c r="PAJ893" s="50"/>
      <c r="PAK893" s="50"/>
      <c r="PAL893" s="50"/>
      <c r="PAM893" s="50"/>
      <c r="PAN893" s="50"/>
      <c r="PAO893" s="50"/>
      <c r="PAP893" s="50"/>
      <c r="PAQ893" s="50"/>
      <c r="PAR893" s="50"/>
      <c r="PAS893" s="50"/>
      <c r="PAT893" s="50"/>
      <c r="PAU893" s="50"/>
      <c r="PAV893" s="50"/>
      <c r="PAW893" s="50"/>
      <c r="PAX893" s="50"/>
      <c r="PAY893" s="50"/>
      <c r="PAZ893" s="50"/>
      <c r="PBA893" s="50"/>
      <c r="PBB893" s="50"/>
      <c r="PBC893" s="50"/>
      <c r="PBD893" s="50"/>
      <c r="PBE893" s="50"/>
      <c r="PBF893" s="50"/>
      <c r="PBG893" s="50"/>
      <c r="PBH893" s="50"/>
      <c r="PBI893" s="50"/>
      <c r="PBJ893" s="50"/>
      <c r="PBK893" s="50"/>
      <c r="PBL893" s="50"/>
      <c r="PBM893" s="50"/>
      <c r="PBN893" s="50"/>
      <c r="PBO893" s="50"/>
      <c r="PBP893" s="50"/>
      <c r="PBQ893" s="50"/>
      <c r="PBR893" s="50"/>
      <c r="PBS893" s="50"/>
      <c r="PBT893" s="50"/>
      <c r="PBU893" s="50"/>
      <c r="PBV893" s="50"/>
      <c r="PBW893" s="50"/>
      <c r="PBX893" s="50"/>
      <c r="PBY893" s="50"/>
      <c r="PBZ893" s="50"/>
      <c r="PCA893" s="50"/>
      <c r="PCB893" s="50"/>
      <c r="PCC893" s="50"/>
      <c r="PCD893" s="50"/>
      <c r="PCE893" s="50"/>
      <c r="PCF893" s="50"/>
      <c r="PCG893" s="50"/>
      <c r="PCH893" s="50"/>
      <c r="PCI893" s="50"/>
      <c r="PCJ893" s="50"/>
      <c r="PCK893" s="50"/>
      <c r="PCL893" s="50"/>
      <c r="PCM893" s="50"/>
      <c r="PCN893" s="50"/>
      <c r="PCO893" s="50"/>
      <c r="PCP893" s="50"/>
      <c r="PCQ893" s="50"/>
      <c r="PCR893" s="50"/>
      <c r="PCS893" s="50"/>
      <c r="PCT893" s="50"/>
      <c r="PCU893" s="50"/>
      <c r="PCV893" s="50"/>
      <c r="PCW893" s="50"/>
      <c r="PCX893" s="50"/>
      <c r="PCY893" s="50"/>
      <c r="PCZ893" s="50"/>
      <c r="PDA893" s="50"/>
      <c r="PDB893" s="50"/>
      <c r="PDC893" s="50"/>
      <c r="PDD893" s="50"/>
      <c r="PDE893" s="50"/>
      <c r="PDF893" s="50"/>
      <c r="PDG893" s="50"/>
      <c r="PDH893" s="50"/>
      <c r="PDI893" s="50"/>
      <c r="PDJ893" s="50"/>
      <c r="PDK893" s="50"/>
      <c r="PDL893" s="50"/>
      <c r="PDM893" s="50"/>
      <c r="PDN893" s="50"/>
      <c r="PDO893" s="50"/>
      <c r="PDP893" s="50"/>
      <c r="PDQ893" s="50"/>
      <c r="PDR893" s="50"/>
      <c r="PDS893" s="50"/>
      <c r="PDT893" s="50"/>
      <c r="PDU893" s="50"/>
      <c r="PDV893" s="50"/>
      <c r="PDW893" s="50"/>
      <c r="PDX893" s="50"/>
      <c r="PDY893" s="50"/>
      <c r="PDZ893" s="50"/>
      <c r="PEA893" s="50"/>
      <c r="PEB893" s="50"/>
      <c r="PEC893" s="50"/>
      <c r="PED893" s="50"/>
      <c r="PEE893" s="50"/>
      <c r="PEF893" s="50"/>
      <c r="PEG893" s="50"/>
      <c r="PEH893" s="50"/>
      <c r="PEI893" s="50"/>
      <c r="PEJ893" s="50"/>
      <c r="PEK893" s="50"/>
      <c r="PEL893" s="50"/>
      <c r="PEM893" s="50"/>
      <c r="PEN893" s="50"/>
      <c r="PEO893" s="50"/>
      <c r="PEP893" s="50"/>
      <c r="PEQ893" s="50"/>
      <c r="PER893" s="50"/>
      <c r="PES893" s="50"/>
      <c r="PET893" s="50"/>
      <c r="PEU893" s="50"/>
      <c r="PEV893" s="50"/>
      <c r="PEW893" s="50"/>
      <c r="PEX893" s="50"/>
      <c r="PEY893" s="50"/>
      <c r="PEZ893" s="50"/>
      <c r="PFA893" s="50"/>
      <c r="PFB893" s="50"/>
      <c r="PFC893" s="50"/>
      <c r="PFD893" s="50"/>
      <c r="PFE893" s="50"/>
      <c r="PFF893" s="50"/>
      <c r="PFG893" s="50"/>
      <c r="PFH893" s="50"/>
      <c r="PFI893" s="50"/>
      <c r="PFJ893" s="50"/>
      <c r="PFK893" s="50"/>
      <c r="PFL893" s="50"/>
      <c r="PFM893" s="50"/>
      <c r="PFN893" s="50"/>
      <c r="PFO893" s="50"/>
      <c r="PFP893" s="50"/>
      <c r="PFQ893" s="50"/>
      <c r="PFR893" s="50"/>
      <c r="PFS893" s="50"/>
      <c r="PFT893" s="50"/>
      <c r="PFU893" s="50"/>
      <c r="PFV893" s="50"/>
      <c r="PFW893" s="50"/>
      <c r="PFX893" s="50"/>
      <c r="PFY893" s="50"/>
      <c r="PFZ893" s="50"/>
      <c r="PGA893" s="50"/>
      <c r="PGB893" s="50"/>
      <c r="PGC893" s="50"/>
      <c r="PGD893" s="50"/>
      <c r="PGE893" s="50"/>
      <c r="PGF893" s="50"/>
      <c r="PGG893" s="50"/>
      <c r="PGH893" s="50"/>
      <c r="PGI893" s="50"/>
      <c r="PGJ893" s="50"/>
      <c r="PGL893" s="50"/>
      <c r="PGN893" s="50"/>
      <c r="PGO893" s="50"/>
      <c r="PGP893" s="50"/>
      <c r="PGQ893" s="50"/>
      <c r="PGR893" s="50"/>
      <c r="PGS893" s="50"/>
      <c r="PGT893" s="50"/>
      <c r="PGU893" s="50"/>
      <c r="PGZ893" s="50"/>
      <c r="PHA893" s="50"/>
      <c r="PHB893" s="50"/>
      <c r="PHC893" s="50"/>
      <c r="PHD893" s="50"/>
      <c r="PHE893" s="50"/>
      <c r="PHF893" s="50"/>
      <c r="PHG893" s="50"/>
      <c r="PHH893" s="50"/>
      <c r="PHI893" s="50"/>
      <c r="PHJ893" s="50"/>
      <c r="PHK893" s="50"/>
      <c r="PHL893" s="50"/>
      <c r="PHM893" s="50"/>
      <c r="PHN893" s="50"/>
      <c r="PHO893" s="50"/>
      <c r="PHP893" s="50"/>
      <c r="PHQ893" s="50"/>
      <c r="PHR893" s="50"/>
      <c r="PHS893" s="50"/>
      <c r="PHT893" s="50"/>
      <c r="PHU893" s="50"/>
      <c r="PHV893" s="50"/>
      <c r="PHW893" s="50"/>
      <c r="PHX893" s="50"/>
      <c r="PHY893" s="50"/>
      <c r="PHZ893" s="50"/>
      <c r="PIA893" s="50"/>
      <c r="PIB893" s="50"/>
      <c r="PIC893" s="50"/>
      <c r="PID893" s="50"/>
      <c r="PIE893" s="50"/>
      <c r="PIF893" s="50"/>
      <c r="PIG893" s="50"/>
      <c r="PIH893" s="50"/>
      <c r="PII893" s="50"/>
      <c r="PIJ893" s="50"/>
      <c r="PIK893" s="50"/>
      <c r="PIL893" s="50"/>
      <c r="PIM893" s="50"/>
      <c r="PIN893" s="50"/>
      <c r="PIO893" s="50"/>
      <c r="PIP893" s="50"/>
      <c r="PIQ893" s="50"/>
      <c r="PIR893" s="50"/>
      <c r="PIS893" s="50"/>
      <c r="PIT893" s="50"/>
      <c r="PIU893" s="50"/>
      <c r="PIV893" s="50"/>
      <c r="PIW893" s="50"/>
      <c r="PIX893" s="50"/>
      <c r="PIY893" s="50"/>
      <c r="PIZ893" s="50"/>
      <c r="PJA893" s="50"/>
      <c r="PJB893" s="50"/>
      <c r="PJC893" s="50"/>
      <c r="PJD893" s="50"/>
      <c r="PJE893" s="50"/>
      <c r="PJF893" s="50"/>
      <c r="PJG893" s="50"/>
      <c r="PJH893" s="50"/>
      <c r="PJI893" s="50"/>
      <c r="PJJ893" s="50"/>
      <c r="PJK893" s="50"/>
      <c r="PJL893" s="50"/>
      <c r="PJM893" s="50"/>
      <c r="PJN893" s="50"/>
      <c r="PJO893" s="50"/>
      <c r="PJP893" s="50"/>
      <c r="PJQ893" s="50"/>
      <c r="PJR893" s="50"/>
      <c r="PJS893" s="50"/>
      <c r="PJT893" s="50"/>
      <c r="PJU893" s="50"/>
      <c r="PJV893" s="50"/>
      <c r="PJW893" s="50"/>
      <c r="PJX893" s="50"/>
      <c r="PJY893" s="50"/>
      <c r="PJZ893" s="50"/>
      <c r="PKA893" s="50"/>
      <c r="PKB893" s="50"/>
      <c r="PKC893" s="50"/>
      <c r="PKD893" s="50"/>
      <c r="PKE893" s="50"/>
      <c r="PKF893" s="50"/>
      <c r="PKG893" s="50"/>
      <c r="PKH893" s="50"/>
      <c r="PKI893" s="50"/>
      <c r="PKJ893" s="50"/>
      <c r="PKK893" s="50"/>
      <c r="PKL893" s="50"/>
      <c r="PKM893" s="50"/>
      <c r="PKN893" s="50"/>
      <c r="PKO893" s="50"/>
      <c r="PKP893" s="50"/>
      <c r="PKQ893" s="50"/>
      <c r="PKR893" s="50"/>
      <c r="PKS893" s="50"/>
      <c r="PKT893" s="50"/>
      <c r="PKU893" s="50"/>
      <c r="PKV893" s="50"/>
      <c r="PKW893" s="50"/>
      <c r="PKX893" s="50"/>
      <c r="PKY893" s="50"/>
      <c r="PKZ893" s="50"/>
      <c r="PLA893" s="50"/>
      <c r="PLB893" s="50"/>
      <c r="PLC893" s="50"/>
      <c r="PLD893" s="50"/>
      <c r="PLE893" s="50"/>
      <c r="PLF893" s="50"/>
      <c r="PLG893" s="50"/>
      <c r="PLH893" s="50"/>
      <c r="PLI893" s="50"/>
      <c r="PLJ893" s="50"/>
      <c r="PLK893" s="50"/>
      <c r="PLL893" s="50"/>
      <c r="PLM893" s="50"/>
      <c r="PLN893" s="50"/>
      <c r="PLO893" s="50"/>
      <c r="PLP893" s="50"/>
      <c r="PLQ893" s="50"/>
      <c r="PLR893" s="50"/>
      <c r="PLS893" s="50"/>
      <c r="PLT893" s="50"/>
      <c r="PLU893" s="50"/>
      <c r="PLV893" s="50"/>
      <c r="PLW893" s="50"/>
      <c r="PLX893" s="50"/>
      <c r="PLY893" s="50"/>
      <c r="PLZ893" s="50"/>
      <c r="PMA893" s="50"/>
      <c r="PMB893" s="50"/>
      <c r="PMC893" s="50"/>
      <c r="PMD893" s="50"/>
      <c r="PME893" s="50"/>
      <c r="PMF893" s="50"/>
      <c r="PMG893" s="50"/>
      <c r="PMH893" s="50"/>
      <c r="PMI893" s="50"/>
      <c r="PMJ893" s="50"/>
      <c r="PMK893" s="50"/>
      <c r="PML893" s="50"/>
      <c r="PMM893" s="50"/>
      <c r="PMN893" s="50"/>
      <c r="PMO893" s="50"/>
      <c r="PMP893" s="50"/>
      <c r="PMQ893" s="50"/>
      <c r="PMR893" s="50"/>
      <c r="PMS893" s="50"/>
      <c r="PMT893" s="50"/>
      <c r="PMU893" s="50"/>
      <c r="PMV893" s="50"/>
      <c r="PMW893" s="50"/>
      <c r="PMX893" s="50"/>
      <c r="PMY893" s="50"/>
      <c r="PMZ893" s="50"/>
      <c r="PNA893" s="50"/>
      <c r="PNB893" s="50"/>
      <c r="PNC893" s="50"/>
      <c r="PND893" s="50"/>
      <c r="PNE893" s="50"/>
      <c r="PNF893" s="50"/>
      <c r="PNG893" s="50"/>
      <c r="PNH893" s="50"/>
      <c r="PNI893" s="50"/>
      <c r="PNJ893" s="50"/>
      <c r="PNK893" s="50"/>
      <c r="PNL893" s="50"/>
      <c r="PNM893" s="50"/>
      <c r="PNN893" s="50"/>
      <c r="PNO893" s="50"/>
      <c r="PNP893" s="50"/>
      <c r="PNQ893" s="50"/>
      <c r="PNR893" s="50"/>
      <c r="PNS893" s="50"/>
      <c r="PNT893" s="50"/>
      <c r="PNU893" s="50"/>
      <c r="PNV893" s="50"/>
      <c r="PNW893" s="50"/>
      <c r="PNX893" s="50"/>
      <c r="PNY893" s="50"/>
      <c r="PNZ893" s="50"/>
      <c r="POA893" s="50"/>
      <c r="POB893" s="50"/>
      <c r="POC893" s="50"/>
      <c r="POD893" s="50"/>
      <c r="POE893" s="50"/>
      <c r="POF893" s="50"/>
      <c r="POG893" s="50"/>
      <c r="POH893" s="50"/>
      <c r="POI893" s="50"/>
      <c r="POJ893" s="50"/>
      <c r="POK893" s="50"/>
      <c r="POL893" s="50"/>
      <c r="POM893" s="50"/>
      <c r="PON893" s="50"/>
      <c r="POO893" s="50"/>
      <c r="POP893" s="50"/>
      <c r="POQ893" s="50"/>
      <c r="POR893" s="50"/>
      <c r="POS893" s="50"/>
      <c r="POT893" s="50"/>
      <c r="POU893" s="50"/>
      <c r="POV893" s="50"/>
      <c r="POW893" s="50"/>
      <c r="POX893" s="50"/>
      <c r="POY893" s="50"/>
      <c r="POZ893" s="50"/>
      <c r="PPA893" s="50"/>
      <c r="PPB893" s="50"/>
      <c r="PPC893" s="50"/>
      <c r="PPD893" s="50"/>
      <c r="PPE893" s="50"/>
      <c r="PPF893" s="50"/>
      <c r="PPG893" s="50"/>
      <c r="PPH893" s="50"/>
      <c r="PPI893" s="50"/>
      <c r="PPJ893" s="50"/>
      <c r="PPK893" s="50"/>
      <c r="PPL893" s="50"/>
      <c r="PPM893" s="50"/>
      <c r="PPN893" s="50"/>
      <c r="PPO893" s="50"/>
      <c r="PPP893" s="50"/>
      <c r="PPQ893" s="50"/>
      <c r="PPR893" s="50"/>
      <c r="PPS893" s="50"/>
      <c r="PPT893" s="50"/>
      <c r="PPU893" s="50"/>
      <c r="PPV893" s="50"/>
      <c r="PPW893" s="50"/>
      <c r="PPX893" s="50"/>
      <c r="PPY893" s="50"/>
      <c r="PPZ893" s="50"/>
      <c r="PQA893" s="50"/>
      <c r="PQB893" s="50"/>
      <c r="PQC893" s="50"/>
      <c r="PQD893" s="50"/>
      <c r="PQE893" s="50"/>
      <c r="PQF893" s="50"/>
      <c r="PQH893" s="50"/>
      <c r="PQJ893" s="50"/>
      <c r="PQK893" s="50"/>
      <c r="PQL893" s="50"/>
      <c r="PQM893" s="50"/>
      <c r="PQN893" s="50"/>
      <c r="PQO893" s="50"/>
      <c r="PQP893" s="50"/>
      <c r="PQQ893" s="50"/>
      <c r="PQV893" s="50"/>
      <c r="PQW893" s="50"/>
      <c r="PQX893" s="50"/>
      <c r="PQY893" s="50"/>
      <c r="PQZ893" s="50"/>
      <c r="PRA893" s="50"/>
      <c r="PRB893" s="50"/>
      <c r="PRC893" s="50"/>
      <c r="PRD893" s="50"/>
      <c r="PRE893" s="50"/>
      <c r="PRF893" s="50"/>
      <c r="PRG893" s="50"/>
      <c r="PRH893" s="50"/>
      <c r="PRI893" s="50"/>
      <c r="PRJ893" s="50"/>
      <c r="PRK893" s="50"/>
      <c r="PRL893" s="50"/>
      <c r="PRM893" s="50"/>
      <c r="PRN893" s="50"/>
      <c r="PRO893" s="50"/>
      <c r="PRP893" s="50"/>
      <c r="PRQ893" s="50"/>
      <c r="PRR893" s="50"/>
      <c r="PRS893" s="50"/>
      <c r="PRT893" s="50"/>
      <c r="PRU893" s="50"/>
      <c r="PRV893" s="50"/>
      <c r="PRW893" s="50"/>
      <c r="PRX893" s="50"/>
      <c r="PRY893" s="50"/>
      <c r="PRZ893" s="50"/>
      <c r="PSA893" s="50"/>
      <c r="PSB893" s="50"/>
      <c r="PSC893" s="50"/>
      <c r="PSD893" s="50"/>
      <c r="PSE893" s="50"/>
      <c r="PSF893" s="50"/>
      <c r="PSG893" s="50"/>
      <c r="PSH893" s="50"/>
      <c r="PSI893" s="50"/>
      <c r="PSJ893" s="50"/>
      <c r="PSK893" s="50"/>
      <c r="PSL893" s="50"/>
      <c r="PSM893" s="50"/>
      <c r="PSN893" s="50"/>
      <c r="PSO893" s="50"/>
      <c r="PSP893" s="50"/>
      <c r="PSQ893" s="50"/>
      <c r="PSR893" s="50"/>
      <c r="PSS893" s="50"/>
      <c r="PST893" s="50"/>
      <c r="PSU893" s="50"/>
      <c r="PSV893" s="50"/>
      <c r="PSW893" s="50"/>
      <c r="PSX893" s="50"/>
      <c r="PSY893" s="50"/>
      <c r="PSZ893" s="50"/>
      <c r="PTA893" s="50"/>
      <c r="PTB893" s="50"/>
      <c r="PTC893" s="50"/>
      <c r="PTD893" s="50"/>
      <c r="PTE893" s="50"/>
      <c r="PTF893" s="50"/>
      <c r="PTG893" s="50"/>
      <c r="PTH893" s="50"/>
      <c r="PTI893" s="50"/>
      <c r="PTJ893" s="50"/>
      <c r="PTK893" s="50"/>
      <c r="PTL893" s="50"/>
      <c r="PTM893" s="50"/>
      <c r="PTN893" s="50"/>
      <c r="PTO893" s="50"/>
      <c r="PTP893" s="50"/>
      <c r="PTQ893" s="50"/>
      <c r="PTR893" s="50"/>
      <c r="PTS893" s="50"/>
      <c r="PTT893" s="50"/>
      <c r="PTU893" s="50"/>
      <c r="PTV893" s="50"/>
      <c r="PTW893" s="50"/>
      <c r="PTX893" s="50"/>
      <c r="PTY893" s="50"/>
      <c r="PTZ893" s="50"/>
      <c r="PUA893" s="50"/>
      <c r="PUB893" s="50"/>
      <c r="PUC893" s="50"/>
      <c r="PUD893" s="50"/>
      <c r="PUE893" s="50"/>
      <c r="PUF893" s="50"/>
      <c r="PUG893" s="50"/>
      <c r="PUH893" s="50"/>
      <c r="PUI893" s="50"/>
      <c r="PUJ893" s="50"/>
      <c r="PUK893" s="50"/>
      <c r="PUL893" s="50"/>
      <c r="PUM893" s="50"/>
      <c r="PUN893" s="50"/>
      <c r="PUO893" s="50"/>
      <c r="PUP893" s="50"/>
      <c r="PUQ893" s="50"/>
      <c r="PUR893" s="50"/>
      <c r="PUS893" s="50"/>
      <c r="PUT893" s="50"/>
      <c r="PUU893" s="50"/>
      <c r="PUV893" s="50"/>
      <c r="PUW893" s="50"/>
      <c r="PUX893" s="50"/>
      <c r="PUY893" s="50"/>
      <c r="PUZ893" s="50"/>
      <c r="PVA893" s="50"/>
      <c r="PVB893" s="50"/>
      <c r="PVC893" s="50"/>
      <c r="PVD893" s="50"/>
      <c r="PVE893" s="50"/>
      <c r="PVF893" s="50"/>
      <c r="PVG893" s="50"/>
      <c r="PVH893" s="50"/>
      <c r="PVI893" s="50"/>
      <c r="PVJ893" s="50"/>
      <c r="PVK893" s="50"/>
      <c r="PVL893" s="50"/>
      <c r="PVM893" s="50"/>
      <c r="PVN893" s="50"/>
      <c r="PVO893" s="50"/>
      <c r="PVP893" s="50"/>
      <c r="PVQ893" s="50"/>
      <c r="PVR893" s="50"/>
      <c r="PVS893" s="50"/>
      <c r="PVT893" s="50"/>
      <c r="PVU893" s="50"/>
      <c r="PVV893" s="50"/>
      <c r="PVW893" s="50"/>
      <c r="PVX893" s="50"/>
      <c r="PVY893" s="50"/>
      <c r="PVZ893" s="50"/>
      <c r="PWA893" s="50"/>
      <c r="PWB893" s="50"/>
      <c r="PWC893" s="50"/>
      <c r="PWD893" s="50"/>
      <c r="PWE893" s="50"/>
      <c r="PWF893" s="50"/>
      <c r="PWG893" s="50"/>
      <c r="PWH893" s="50"/>
      <c r="PWI893" s="50"/>
      <c r="PWJ893" s="50"/>
      <c r="PWK893" s="50"/>
      <c r="PWL893" s="50"/>
      <c r="PWM893" s="50"/>
      <c r="PWN893" s="50"/>
      <c r="PWO893" s="50"/>
      <c r="PWP893" s="50"/>
      <c r="PWQ893" s="50"/>
      <c r="PWR893" s="50"/>
      <c r="PWS893" s="50"/>
      <c r="PWT893" s="50"/>
      <c r="PWU893" s="50"/>
      <c r="PWV893" s="50"/>
      <c r="PWW893" s="50"/>
      <c r="PWX893" s="50"/>
      <c r="PWY893" s="50"/>
      <c r="PWZ893" s="50"/>
      <c r="PXA893" s="50"/>
      <c r="PXB893" s="50"/>
      <c r="PXC893" s="50"/>
      <c r="PXD893" s="50"/>
      <c r="PXE893" s="50"/>
      <c r="PXF893" s="50"/>
      <c r="PXG893" s="50"/>
      <c r="PXH893" s="50"/>
      <c r="PXI893" s="50"/>
      <c r="PXJ893" s="50"/>
      <c r="PXK893" s="50"/>
      <c r="PXL893" s="50"/>
      <c r="PXM893" s="50"/>
      <c r="PXN893" s="50"/>
      <c r="PXO893" s="50"/>
      <c r="PXP893" s="50"/>
      <c r="PXQ893" s="50"/>
      <c r="PXR893" s="50"/>
      <c r="PXS893" s="50"/>
      <c r="PXT893" s="50"/>
      <c r="PXU893" s="50"/>
      <c r="PXV893" s="50"/>
      <c r="PXW893" s="50"/>
      <c r="PXX893" s="50"/>
      <c r="PXY893" s="50"/>
      <c r="PXZ893" s="50"/>
      <c r="PYA893" s="50"/>
      <c r="PYB893" s="50"/>
      <c r="PYC893" s="50"/>
      <c r="PYD893" s="50"/>
      <c r="PYE893" s="50"/>
      <c r="PYF893" s="50"/>
      <c r="PYG893" s="50"/>
      <c r="PYH893" s="50"/>
      <c r="PYI893" s="50"/>
      <c r="PYJ893" s="50"/>
      <c r="PYK893" s="50"/>
      <c r="PYL893" s="50"/>
      <c r="PYM893" s="50"/>
      <c r="PYN893" s="50"/>
      <c r="PYO893" s="50"/>
      <c r="PYP893" s="50"/>
      <c r="PYQ893" s="50"/>
      <c r="PYR893" s="50"/>
      <c r="PYS893" s="50"/>
      <c r="PYT893" s="50"/>
      <c r="PYU893" s="50"/>
      <c r="PYV893" s="50"/>
      <c r="PYW893" s="50"/>
      <c r="PYX893" s="50"/>
      <c r="PYY893" s="50"/>
      <c r="PYZ893" s="50"/>
      <c r="PZA893" s="50"/>
      <c r="PZB893" s="50"/>
      <c r="PZC893" s="50"/>
      <c r="PZD893" s="50"/>
      <c r="PZE893" s="50"/>
      <c r="PZF893" s="50"/>
      <c r="PZG893" s="50"/>
      <c r="PZH893" s="50"/>
      <c r="PZI893" s="50"/>
      <c r="PZJ893" s="50"/>
      <c r="PZK893" s="50"/>
      <c r="PZL893" s="50"/>
      <c r="PZM893" s="50"/>
      <c r="PZN893" s="50"/>
      <c r="PZO893" s="50"/>
      <c r="PZP893" s="50"/>
      <c r="PZQ893" s="50"/>
      <c r="PZR893" s="50"/>
      <c r="PZS893" s="50"/>
      <c r="PZT893" s="50"/>
      <c r="PZU893" s="50"/>
      <c r="PZV893" s="50"/>
      <c r="PZW893" s="50"/>
      <c r="PZX893" s="50"/>
      <c r="PZY893" s="50"/>
      <c r="PZZ893" s="50"/>
      <c r="QAA893" s="50"/>
      <c r="QAB893" s="50"/>
      <c r="QAD893" s="50"/>
      <c r="QAF893" s="50"/>
      <c r="QAG893" s="50"/>
      <c r="QAH893" s="50"/>
      <c r="QAI893" s="50"/>
      <c r="QAJ893" s="50"/>
      <c r="QAK893" s="50"/>
      <c r="QAL893" s="50"/>
      <c r="QAM893" s="50"/>
      <c r="QAR893" s="50"/>
      <c r="QAS893" s="50"/>
      <c r="QAT893" s="50"/>
      <c r="QAU893" s="50"/>
      <c r="QAV893" s="50"/>
      <c r="QAW893" s="50"/>
      <c r="QAX893" s="50"/>
      <c r="QAY893" s="50"/>
      <c r="QAZ893" s="50"/>
      <c r="QBA893" s="50"/>
      <c r="QBB893" s="50"/>
      <c r="QBC893" s="50"/>
      <c r="QBD893" s="50"/>
      <c r="QBE893" s="50"/>
      <c r="QBF893" s="50"/>
      <c r="QBG893" s="50"/>
      <c r="QBH893" s="50"/>
      <c r="QBI893" s="50"/>
      <c r="QBJ893" s="50"/>
      <c r="QBK893" s="50"/>
      <c r="QBL893" s="50"/>
      <c r="QBM893" s="50"/>
      <c r="QBN893" s="50"/>
      <c r="QBO893" s="50"/>
      <c r="QBP893" s="50"/>
      <c r="QBQ893" s="50"/>
      <c r="QBR893" s="50"/>
      <c r="QBS893" s="50"/>
      <c r="QBT893" s="50"/>
      <c r="QBU893" s="50"/>
      <c r="QBV893" s="50"/>
      <c r="QBW893" s="50"/>
      <c r="QBX893" s="50"/>
      <c r="QBY893" s="50"/>
      <c r="QBZ893" s="50"/>
      <c r="QCA893" s="50"/>
      <c r="QCB893" s="50"/>
      <c r="QCC893" s="50"/>
      <c r="QCD893" s="50"/>
      <c r="QCE893" s="50"/>
      <c r="QCF893" s="50"/>
      <c r="QCG893" s="50"/>
      <c r="QCH893" s="50"/>
      <c r="QCI893" s="50"/>
      <c r="QCJ893" s="50"/>
      <c r="QCK893" s="50"/>
      <c r="QCL893" s="50"/>
      <c r="QCM893" s="50"/>
      <c r="QCN893" s="50"/>
      <c r="QCO893" s="50"/>
      <c r="QCP893" s="50"/>
      <c r="QCQ893" s="50"/>
      <c r="QCR893" s="50"/>
      <c r="QCS893" s="50"/>
      <c r="QCT893" s="50"/>
      <c r="QCU893" s="50"/>
      <c r="QCV893" s="50"/>
      <c r="QCW893" s="50"/>
      <c r="QCX893" s="50"/>
      <c r="QCY893" s="50"/>
      <c r="QCZ893" s="50"/>
      <c r="QDA893" s="50"/>
      <c r="QDB893" s="50"/>
      <c r="QDC893" s="50"/>
      <c r="QDD893" s="50"/>
      <c r="QDE893" s="50"/>
      <c r="QDF893" s="50"/>
      <c r="QDG893" s="50"/>
      <c r="QDH893" s="50"/>
      <c r="QDI893" s="50"/>
      <c r="QDJ893" s="50"/>
      <c r="QDK893" s="50"/>
      <c r="QDL893" s="50"/>
      <c r="QDM893" s="50"/>
      <c r="QDN893" s="50"/>
      <c r="QDO893" s="50"/>
      <c r="QDP893" s="50"/>
      <c r="QDQ893" s="50"/>
      <c r="QDR893" s="50"/>
      <c r="QDS893" s="50"/>
      <c r="QDT893" s="50"/>
      <c r="QDU893" s="50"/>
      <c r="QDV893" s="50"/>
      <c r="QDW893" s="50"/>
      <c r="QDX893" s="50"/>
      <c r="QDY893" s="50"/>
      <c r="QDZ893" s="50"/>
      <c r="QEA893" s="50"/>
      <c r="QEB893" s="50"/>
      <c r="QEC893" s="50"/>
      <c r="QED893" s="50"/>
      <c r="QEE893" s="50"/>
      <c r="QEF893" s="50"/>
      <c r="QEG893" s="50"/>
      <c r="QEH893" s="50"/>
      <c r="QEI893" s="50"/>
      <c r="QEJ893" s="50"/>
      <c r="QEK893" s="50"/>
      <c r="QEL893" s="50"/>
      <c r="QEM893" s="50"/>
      <c r="QEN893" s="50"/>
      <c r="QEO893" s="50"/>
      <c r="QEP893" s="50"/>
      <c r="QEQ893" s="50"/>
      <c r="QER893" s="50"/>
      <c r="QES893" s="50"/>
      <c r="QET893" s="50"/>
      <c r="QEU893" s="50"/>
      <c r="QEV893" s="50"/>
      <c r="QEW893" s="50"/>
      <c r="QEX893" s="50"/>
      <c r="QEY893" s="50"/>
      <c r="QEZ893" s="50"/>
      <c r="QFA893" s="50"/>
      <c r="QFB893" s="50"/>
      <c r="QFC893" s="50"/>
      <c r="QFD893" s="50"/>
      <c r="QFE893" s="50"/>
      <c r="QFF893" s="50"/>
      <c r="QFG893" s="50"/>
      <c r="QFH893" s="50"/>
      <c r="QFI893" s="50"/>
      <c r="QFJ893" s="50"/>
      <c r="QFK893" s="50"/>
      <c r="QFL893" s="50"/>
      <c r="QFM893" s="50"/>
      <c r="QFN893" s="50"/>
      <c r="QFO893" s="50"/>
      <c r="QFP893" s="50"/>
      <c r="QFQ893" s="50"/>
      <c r="QFR893" s="50"/>
      <c r="QFS893" s="50"/>
      <c r="QFT893" s="50"/>
      <c r="QFU893" s="50"/>
      <c r="QFV893" s="50"/>
      <c r="QFW893" s="50"/>
      <c r="QFX893" s="50"/>
      <c r="QFY893" s="50"/>
      <c r="QFZ893" s="50"/>
      <c r="QGA893" s="50"/>
      <c r="QGB893" s="50"/>
      <c r="QGC893" s="50"/>
      <c r="QGD893" s="50"/>
      <c r="QGE893" s="50"/>
      <c r="QGF893" s="50"/>
      <c r="QGG893" s="50"/>
      <c r="QGH893" s="50"/>
      <c r="QGI893" s="50"/>
      <c r="QGJ893" s="50"/>
      <c r="QGK893" s="50"/>
      <c r="QGL893" s="50"/>
      <c r="QGM893" s="50"/>
      <c r="QGN893" s="50"/>
      <c r="QGO893" s="50"/>
      <c r="QGP893" s="50"/>
      <c r="QGQ893" s="50"/>
      <c r="QGR893" s="50"/>
      <c r="QGS893" s="50"/>
      <c r="QGT893" s="50"/>
      <c r="QGU893" s="50"/>
      <c r="QGV893" s="50"/>
      <c r="QGW893" s="50"/>
      <c r="QGX893" s="50"/>
      <c r="QGY893" s="50"/>
      <c r="QGZ893" s="50"/>
      <c r="QHA893" s="50"/>
      <c r="QHB893" s="50"/>
      <c r="QHC893" s="50"/>
      <c r="QHD893" s="50"/>
      <c r="QHE893" s="50"/>
      <c r="QHF893" s="50"/>
      <c r="QHG893" s="50"/>
      <c r="QHH893" s="50"/>
      <c r="QHI893" s="50"/>
      <c r="QHJ893" s="50"/>
      <c r="QHK893" s="50"/>
      <c r="QHL893" s="50"/>
      <c r="QHM893" s="50"/>
      <c r="QHN893" s="50"/>
      <c r="QHO893" s="50"/>
      <c r="QHP893" s="50"/>
      <c r="QHQ893" s="50"/>
      <c r="QHR893" s="50"/>
      <c r="QHS893" s="50"/>
      <c r="QHT893" s="50"/>
      <c r="QHU893" s="50"/>
      <c r="QHV893" s="50"/>
      <c r="QHW893" s="50"/>
      <c r="QHX893" s="50"/>
      <c r="QHY893" s="50"/>
      <c r="QHZ893" s="50"/>
      <c r="QIA893" s="50"/>
      <c r="QIB893" s="50"/>
      <c r="QIC893" s="50"/>
      <c r="QID893" s="50"/>
      <c r="QIE893" s="50"/>
      <c r="QIF893" s="50"/>
      <c r="QIG893" s="50"/>
      <c r="QIH893" s="50"/>
      <c r="QII893" s="50"/>
      <c r="QIJ893" s="50"/>
      <c r="QIK893" s="50"/>
      <c r="QIL893" s="50"/>
      <c r="QIM893" s="50"/>
      <c r="QIN893" s="50"/>
      <c r="QIO893" s="50"/>
      <c r="QIP893" s="50"/>
      <c r="QIQ893" s="50"/>
      <c r="QIR893" s="50"/>
      <c r="QIS893" s="50"/>
      <c r="QIT893" s="50"/>
      <c r="QIU893" s="50"/>
      <c r="QIV893" s="50"/>
      <c r="QIW893" s="50"/>
      <c r="QIX893" s="50"/>
      <c r="QIY893" s="50"/>
      <c r="QIZ893" s="50"/>
      <c r="QJA893" s="50"/>
      <c r="QJB893" s="50"/>
      <c r="QJC893" s="50"/>
      <c r="QJD893" s="50"/>
      <c r="QJE893" s="50"/>
      <c r="QJF893" s="50"/>
      <c r="QJG893" s="50"/>
      <c r="QJH893" s="50"/>
      <c r="QJI893" s="50"/>
      <c r="QJJ893" s="50"/>
      <c r="QJK893" s="50"/>
      <c r="QJL893" s="50"/>
      <c r="QJM893" s="50"/>
      <c r="QJN893" s="50"/>
      <c r="QJO893" s="50"/>
      <c r="QJP893" s="50"/>
      <c r="QJQ893" s="50"/>
      <c r="QJR893" s="50"/>
      <c r="QJS893" s="50"/>
      <c r="QJT893" s="50"/>
      <c r="QJU893" s="50"/>
      <c r="QJV893" s="50"/>
      <c r="QJW893" s="50"/>
      <c r="QJX893" s="50"/>
      <c r="QJZ893" s="50"/>
      <c r="QKB893" s="50"/>
      <c r="QKC893" s="50"/>
      <c r="QKD893" s="50"/>
      <c r="QKE893" s="50"/>
      <c r="QKF893" s="50"/>
      <c r="QKG893" s="50"/>
      <c r="QKH893" s="50"/>
      <c r="QKI893" s="50"/>
      <c r="QKN893" s="50"/>
      <c r="QKO893" s="50"/>
      <c r="QKP893" s="50"/>
      <c r="QKQ893" s="50"/>
      <c r="QKR893" s="50"/>
      <c r="QKS893" s="50"/>
      <c r="QKT893" s="50"/>
      <c r="QKU893" s="50"/>
      <c r="QKV893" s="50"/>
      <c r="QKW893" s="50"/>
      <c r="QKX893" s="50"/>
      <c r="QKY893" s="50"/>
      <c r="QKZ893" s="50"/>
      <c r="QLA893" s="50"/>
      <c r="QLB893" s="50"/>
      <c r="QLC893" s="50"/>
      <c r="QLD893" s="50"/>
      <c r="QLE893" s="50"/>
      <c r="QLF893" s="50"/>
      <c r="QLG893" s="50"/>
      <c r="QLH893" s="50"/>
      <c r="QLI893" s="50"/>
      <c r="QLJ893" s="50"/>
      <c r="QLK893" s="50"/>
      <c r="QLL893" s="50"/>
      <c r="QLM893" s="50"/>
      <c r="QLN893" s="50"/>
      <c r="QLO893" s="50"/>
      <c r="QLP893" s="50"/>
      <c r="QLQ893" s="50"/>
      <c r="QLR893" s="50"/>
      <c r="QLS893" s="50"/>
      <c r="QLT893" s="50"/>
      <c r="QLU893" s="50"/>
      <c r="QLV893" s="50"/>
      <c r="QLW893" s="50"/>
      <c r="QLX893" s="50"/>
      <c r="QLY893" s="50"/>
      <c r="QLZ893" s="50"/>
      <c r="QMA893" s="50"/>
      <c r="QMB893" s="50"/>
      <c r="QMC893" s="50"/>
      <c r="QMD893" s="50"/>
      <c r="QME893" s="50"/>
      <c r="QMF893" s="50"/>
      <c r="QMG893" s="50"/>
      <c r="QMH893" s="50"/>
      <c r="QMI893" s="50"/>
      <c r="QMJ893" s="50"/>
      <c r="QMK893" s="50"/>
      <c r="QML893" s="50"/>
      <c r="QMM893" s="50"/>
      <c r="QMN893" s="50"/>
      <c r="QMO893" s="50"/>
      <c r="QMP893" s="50"/>
      <c r="QMQ893" s="50"/>
      <c r="QMR893" s="50"/>
      <c r="QMS893" s="50"/>
      <c r="QMT893" s="50"/>
      <c r="QMU893" s="50"/>
      <c r="QMV893" s="50"/>
      <c r="QMW893" s="50"/>
      <c r="QMX893" s="50"/>
      <c r="QMY893" s="50"/>
      <c r="QMZ893" s="50"/>
      <c r="QNA893" s="50"/>
      <c r="QNB893" s="50"/>
      <c r="QNC893" s="50"/>
      <c r="QND893" s="50"/>
      <c r="QNE893" s="50"/>
      <c r="QNF893" s="50"/>
      <c r="QNG893" s="50"/>
      <c r="QNH893" s="50"/>
      <c r="QNI893" s="50"/>
      <c r="QNJ893" s="50"/>
      <c r="QNK893" s="50"/>
      <c r="QNL893" s="50"/>
      <c r="QNM893" s="50"/>
      <c r="QNN893" s="50"/>
      <c r="QNO893" s="50"/>
      <c r="QNP893" s="50"/>
      <c r="QNQ893" s="50"/>
      <c r="QNR893" s="50"/>
      <c r="QNS893" s="50"/>
      <c r="QNT893" s="50"/>
      <c r="QNU893" s="50"/>
      <c r="QNV893" s="50"/>
      <c r="QNW893" s="50"/>
      <c r="QNX893" s="50"/>
      <c r="QNY893" s="50"/>
      <c r="QNZ893" s="50"/>
      <c r="QOA893" s="50"/>
      <c r="QOB893" s="50"/>
      <c r="QOC893" s="50"/>
      <c r="QOD893" s="50"/>
      <c r="QOE893" s="50"/>
      <c r="QOF893" s="50"/>
      <c r="QOG893" s="50"/>
      <c r="QOH893" s="50"/>
      <c r="QOI893" s="50"/>
      <c r="QOJ893" s="50"/>
      <c r="QOK893" s="50"/>
      <c r="QOL893" s="50"/>
      <c r="QOM893" s="50"/>
      <c r="QON893" s="50"/>
      <c r="QOO893" s="50"/>
      <c r="QOP893" s="50"/>
      <c r="QOQ893" s="50"/>
      <c r="QOR893" s="50"/>
      <c r="QOS893" s="50"/>
      <c r="QOT893" s="50"/>
      <c r="QOU893" s="50"/>
      <c r="QOV893" s="50"/>
      <c r="QOW893" s="50"/>
      <c r="QOX893" s="50"/>
      <c r="QOY893" s="50"/>
      <c r="QOZ893" s="50"/>
      <c r="QPA893" s="50"/>
      <c r="QPB893" s="50"/>
      <c r="QPC893" s="50"/>
      <c r="QPD893" s="50"/>
      <c r="QPE893" s="50"/>
      <c r="QPF893" s="50"/>
      <c r="QPG893" s="50"/>
      <c r="QPH893" s="50"/>
      <c r="QPI893" s="50"/>
      <c r="QPJ893" s="50"/>
      <c r="QPK893" s="50"/>
      <c r="QPL893" s="50"/>
      <c r="QPM893" s="50"/>
      <c r="QPN893" s="50"/>
      <c r="QPO893" s="50"/>
      <c r="QPP893" s="50"/>
      <c r="QPQ893" s="50"/>
      <c r="QPR893" s="50"/>
      <c r="QPS893" s="50"/>
      <c r="QPT893" s="50"/>
      <c r="QPU893" s="50"/>
      <c r="QPV893" s="50"/>
      <c r="QPW893" s="50"/>
      <c r="QPX893" s="50"/>
      <c r="QPY893" s="50"/>
      <c r="QPZ893" s="50"/>
      <c r="QQA893" s="50"/>
      <c r="QQB893" s="50"/>
      <c r="QQC893" s="50"/>
      <c r="QQD893" s="50"/>
      <c r="QQE893" s="50"/>
      <c r="QQF893" s="50"/>
      <c r="QQG893" s="50"/>
      <c r="QQH893" s="50"/>
      <c r="QQI893" s="50"/>
      <c r="QQJ893" s="50"/>
      <c r="QQK893" s="50"/>
      <c r="QQL893" s="50"/>
      <c r="QQM893" s="50"/>
      <c r="QQN893" s="50"/>
      <c r="QQO893" s="50"/>
      <c r="QQP893" s="50"/>
      <c r="QQQ893" s="50"/>
      <c r="QQR893" s="50"/>
      <c r="QQS893" s="50"/>
      <c r="QQT893" s="50"/>
      <c r="QQU893" s="50"/>
      <c r="QQV893" s="50"/>
      <c r="QQW893" s="50"/>
      <c r="QQX893" s="50"/>
      <c r="QQY893" s="50"/>
      <c r="QQZ893" s="50"/>
      <c r="QRA893" s="50"/>
      <c r="QRB893" s="50"/>
      <c r="QRC893" s="50"/>
      <c r="QRD893" s="50"/>
      <c r="QRE893" s="50"/>
      <c r="QRF893" s="50"/>
      <c r="QRG893" s="50"/>
      <c r="QRH893" s="50"/>
      <c r="QRI893" s="50"/>
      <c r="QRJ893" s="50"/>
      <c r="QRK893" s="50"/>
      <c r="QRL893" s="50"/>
      <c r="QRM893" s="50"/>
      <c r="QRN893" s="50"/>
      <c r="QRO893" s="50"/>
      <c r="QRP893" s="50"/>
      <c r="QRQ893" s="50"/>
      <c r="QRR893" s="50"/>
      <c r="QRS893" s="50"/>
      <c r="QRT893" s="50"/>
      <c r="QRU893" s="50"/>
      <c r="QRV893" s="50"/>
      <c r="QRW893" s="50"/>
      <c r="QRX893" s="50"/>
      <c r="QRY893" s="50"/>
      <c r="QRZ893" s="50"/>
      <c r="QSA893" s="50"/>
      <c r="QSB893" s="50"/>
      <c r="QSC893" s="50"/>
      <c r="QSD893" s="50"/>
      <c r="QSE893" s="50"/>
      <c r="QSF893" s="50"/>
      <c r="QSG893" s="50"/>
      <c r="QSH893" s="50"/>
      <c r="QSI893" s="50"/>
      <c r="QSJ893" s="50"/>
      <c r="QSK893" s="50"/>
      <c r="QSL893" s="50"/>
      <c r="QSM893" s="50"/>
      <c r="QSN893" s="50"/>
      <c r="QSO893" s="50"/>
      <c r="QSP893" s="50"/>
      <c r="QSQ893" s="50"/>
      <c r="QSR893" s="50"/>
      <c r="QSS893" s="50"/>
      <c r="QST893" s="50"/>
      <c r="QSU893" s="50"/>
      <c r="QSV893" s="50"/>
      <c r="QSW893" s="50"/>
      <c r="QSX893" s="50"/>
      <c r="QSY893" s="50"/>
      <c r="QSZ893" s="50"/>
      <c r="QTA893" s="50"/>
      <c r="QTB893" s="50"/>
      <c r="QTC893" s="50"/>
      <c r="QTD893" s="50"/>
      <c r="QTE893" s="50"/>
      <c r="QTF893" s="50"/>
      <c r="QTG893" s="50"/>
      <c r="QTH893" s="50"/>
      <c r="QTI893" s="50"/>
      <c r="QTJ893" s="50"/>
      <c r="QTK893" s="50"/>
      <c r="QTL893" s="50"/>
      <c r="QTM893" s="50"/>
      <c r="QTN893" s="50"/>
      <c r="QTO893" s="50"/>
      <c r="QTP893" s="50"/>
      <c r="QTQ893" s="50"/>
      <c r="QTR893" s="50"/>
      <c r="QTS893" s="50"/>
      <c r="QTT893" s="50"/>
      <c r="QTV893" s="50"/>
      <c r="QTX893" s="50"/>
      <c r="QTY893" s="50"/>
      <c r="QTZ893" s="50"/>
      <c r="QUA893" s="50"/>
      <c r="QUB893" s="50"/>
      <c r="QUC893" s="50"/>
      <c r="QUD893" s="50"/>
      <c r="QUE893" s="50"/>
      <c r="QUJ893" s="50"/>
      <c r="QUK893" s="50"/>
      <c r="QUL893" s="50"/>
      <c r="QUM893" s="50"/>
      <c r="QUN893" s="50"/>
      <c r="QUO893" s="50"/>
      <c r="QUP893" s="50"/>
      <c r="QUQ893" s="50"/>
      <c r="QUR893" s="50"/>
      <c r="QUS893" s="50"/>
      <c r="QUT893" s="50"/>
      <c r="QUU893" s="50"/>
      <c r="QUV893" s="50"/>
      <c r="QUW893" s="50"/>
      <c r="QUX893" s="50"/>
      <c r="QUY893" s="50"/>
      <c r="QUZ893" s="50"/>
      <c r="QVA893" s="50"/>
      <c r="QVB893" s="50"/>
      <c r="QVC893" s="50"/>
      <c r="QVD893" s="50"/>
      <c r="QVE893" s="50"/>
      <c r="QVF893" s="50"/>
      <c r="QVG893" s="50"/>
      <c r="QVH893" s="50"/>
      <c r="QVI893" s="50"/>
      <c r="QVJ893" s="50"/>
      <c r="QVK893" s="50"/>
      <c r="QVL893" s="50"/>
      <c r="QVM893" s="50"/>
      <c r="QVN893" s="50"/>
      <c r="QVO893" s="50"/>
      <c r="QVP893" s="50"/>
      <c r="QVQ893" s="50"/>
      <c r="QVR893" s="50"/>
      <c r="QVS893" s="50"/>
      <c r="QVT893" s="50"/>
      <c r="QVU893" s="50"/>
      <c r="QVV893" s="50"/>
      <c r="QVW893" s="50"/>
      <c r="QVX893" s="50"/>
      <c r="QVY893" s="50"/>
      <c r="QVZ893" s="50"/>
      <c r="QWA893" s="50"/>
      <c r="QWB893" s="50"/>
      <c r="QWC893" s="50"/>
      <c r="QWD893" s="50"/>
      <c r="QWE893" s="50"/>
      <c r="QWF893" s="50"/>
      <c r="QWG893" s="50"/>
      <c r="QWH893" s="50"/>
      <c r="QWI893" s="50"/>
      <c r="QWJ893" s="50"/>
      <c r="QWK893" s="50"/>
      <c r="QWL893" s="50"/>
      <c r="QWM893" s="50"/>
      <c r="QWN893" s="50"/>
      <c r="QWO893" s="50"/>
      <c r="QWP893" s="50"/>
      <c r="QWQ893" s="50"/>
      <c r="QWR893" s="50"/>
      <c r="QWS893" s="50"/>
      <c r="QWT893" s="50"/>
      <c r="QWU893" s="50"/>
      <c r="QWV893" s="50"/>
      <c r="QWW893" s="50"/>
      <c r="QWX893" s="50"/>
      <c r="QWY893" s="50"/>
      <c r="QWZ893" s="50"/>
      <c r="QXA893" s="50"/>
      <c r="QXB893" s="50"/>
      <c r="QXC893" s="50"/>
      <c r="QXD893" s="50"/>
      <c r="QXE893" s="50"/>
      <c r="QXF893" s="50"/>
      <c r="QXG893" s="50"/>
      <c r="QXH893" s="50"/>
      <c r="QXI893" s="50"/>
      <c r="QXJ893" s="50"/>
      <c r="QXK893" s="50"/>
      <c r="QXL893" s="50"/>
      <c r="QXM893" s="50"/>
      <c r="QXN893" s="50"/>
      <c r="QXO893" s="50"/>
      <c r="QXP893" s="50"/>
      <c r="QXQ893" s="50"/>
      <c r="QXR893" s="50"/>
      <c r="QXS893" s="50"/>
      <c r="QXT893" s="50"/>
      <c r="QXU893" s="50"/>
      <c r="QXV893" s="50"/>
      <c r="QXW893" s="50"/>
      <c r="QXX893" s="50"/>
      <c r="QXY893" s="50"/>
      <c r="QXZ893" s="50"/>
      <c r="QYA893" s="50"/>
      <c r="QYB893" s="50"/>
      <c r="QYC893" s="50"/>
      <c r="QYD893" s="50"/>
      <c r="QYE893" s="50"/>
      <c r="QYF893" s="50"/>
      <c r="QYG893" s="50"/>
      <c r="QYH893" s="50"/>
      <c r="QYI893" s="50"/>
      <c r="QYJ893" s="50"/>
      <c r="QYK893" s="50"/>
      <c r="QYL893" s="50"/>
      <c r="QYM893" s="50"/>
      <c r="QYN893" s="50"/>
      <c r="QYO893" s="50"/>
      <c r="QYP893" s="50"/>
      <c r="QYQ893" s="50"/>
      <c r="QYR893" s="50"/>
      <c r="QYS893" s="50"/>
      <c r="QYT893" s="50"/>
      <c r="QYU893" s="50"/>
      <c r="QYV893" s="50"/>
      <c r="QYW893" s="50"/>
      <c r="QYX893" s="50"/>
      <c r="QYY893" s="50"/>
      <c r="QYZ893" s="50"/>
      <c r="QZA893" s="50"/>
      <c r="QZB893" s="50"/>
      <c r="QZC893" s="50"/>
      <c r="QZD893" s="50"/>
      <c r="QZE893" s="50"/>
      <c r="QZF893" s="50"/>
      <c r="QZG893" s="50"/>
      <c r="QZH893" s="50"/>
      <c r="QZI893" s="50"/>
      <c r="QZJ893" s="50"/>
      <c r="QZK893" s="50"/>
      <c r="QZL893" s="50"/>
      <c r="QZM893" s="50"/>
      <c r="QZN893" s="50"/>
      <c r="QZO893" s="50"/>
      <c r="QZP893" s="50"/>
      <c r="QZQ893" s="50"/>
      <c r="QZR893" s="50"/>
      <c r="QZS893" s="50"/>
      <c r="QZT893" s="50"/>
      <c r="QZU893" s="50"/>
      <c r="QZV893" s="50"/>
      <c r="QZW893" s="50"/>
      <c r="QZX893" s="50"/>
      <c r="QZY893" s="50"/>
      <c r="QZZ893" s="50"/>
      <c r="RAA893" s="50"/>
      <c r="RAB893" s="50"/>
      <c r="RAC893" s="50"/>
      <c r="RAD893" s="50"/>
      <c r="RAE893" s="50"/>
      <c r="RAF893" s="50"/>
      <c r="RAG893" s="50"/>
      <c r="RAH893" s="50"/>
      <c r="RAI893" s="50"/>
      <c r="RAJ893" s="50"/>
      <c r="RAK893" s="50"/>
      <c r="RAL893" s="50"/>
      <c r="RAM893" s="50"/>
      <c r="RAN893" s="50"/>
      <c r="RAO893" s="50"/>
      <c r="RAP893" s="50"/>
      <c r="RAQ893" s="50"/>
      <c r="RAR893" s="50"/>
      <c r="RAS893" s="50"/>
      <c r="RAT893" s="50"/>
      <c r="RAU893" s="50"/>
      <c r="RAV893" s="50"/>
      <c r="RAW893" s="50"/>
      <c r="RAX893" s="50"/>
      <c r="RAY893" s="50"/>
      <c r="RAZ893" s="50"/>
      <c r="RBA893" s="50"/>
      <c r="RBB893" s="50"/>
      <c r="RBC893" s="50"/>
      <c r="RBD893" s="50"/>
      <c r="RBE893" s="50"/>
      <c r="RBF893" s="50"/>
      <c r="RBG893" s="50"/>
      <c r="RBH893" s="50"/>
      <c r="RBI893" s="50"/>
      <c r="RBJ893" s="50"/>
      <c r="RBK893" s="50"/>
      <c r="RBL893" s="50"/>
      <c r="RBM893" s="50"/>
      <c r="RBN893" s="50"/>
      <c r="RBO893" s="50"/>
      <c r="RBP893" s="50"/>
      <c r="RBQ893" s="50"/>
      <c r="RBR893" s="50"/>
      <c r="RBS893" s="50"/>
      <c r="RBT893" s="50"/>
      <c r="RBU893" s="50"/>
      <c r="RBV893" s="50"/>
      <c r="RBW893" s="50"/>
      <c r="RBX893" s="50"/>
      <c r="RBY893" s="50"/>
      <c r="RBZ893" s="50"/>
      <c r="RCA893" s="50"/>
      <c r="RCB893" s="50"/>
      <c r="RCC893" s="50"/>
      <c r="RCD893" s="50"/>
      <c r="RCE893" s="50"/>
      <c r="RCF893" s="50"/>
      <c r="RCG893" s="50"/>
      <c r="RCH893" s="50"/>
      <c r="RCI893" s="50"/>
      <c r="RCJ893" s="50"/>
      <c r="RCK893" s="50"/>
      <c r="RCL893" s="50"/>
      <c r="RCM893" s="50"/>
      <c r="RCN893" s="50"/>
      <c r="RCO893" s="50"/>
      <c r="RCP893" s="50"/>
      <c r="RCQ893" s="50"/>
      <c r="RCR893" s="50"/>
      <c r="RCS893" s="50"/>
      <c r="RCT893" s="50"/>
      <c r="RCU893" s="50"/>
      <c r="RCV893" s="50"/>
      <c r="RCW893" s="50"/>
      <c r="RCX893" s="50"/>
      <c r="RCY893" s="50"/>
      <c r="RCZ893" s="50"/>
      <c r="RDA893" s="50"/>
      <c r="RDB893" s="50"/>
      <c r="RDC893" s="50"/>
      <c r="RDD893" s="50"/>
      <c r="RDE893" s="50"/>
      <c r="RDF893" s="50"/>
      <c r="RDG893" s="50"/>
      <c r="RDH893" s="50"/>
      <c r="RDI893" s="50"/>
      <c r="RDJ893" s="50"/>
      <c r="RDK893" s="50"/>
      <c r="RDL893" s="50"/>
      <c r="RDM893" s="50"/>
      <c r="RDN893" s="50"/>
      <c r="RDO893" s="50"/>
      <c r="RDP893" s="50"/>
      <c r="RDR893" s="50"/>
      <c r="RDT893" s="50"/>
      <c r="RDU893" s="50"/>
      <c r="RDV893" s="50"/>
      <c r="RDW893" s="50"/>
      <c r="RDX893" s="50"/>
      <c r="RDY893" s="50"/>
      <c r="RDZ893" s="50"/>
      <c r="REA893" s="50"/>
      <c r="REF893" s="50"/>
      <c r="REG893" s="50"/>
      <c r="REH893" s="50"/>
      <c r="REI893" s="50"/>
      <c r="REJ893" s="50"/>
      <c r="REK893" s="50"/>
      <c r="REL893" s="50"/>
      <c r="REM893" s="50"/>
      <c r="REN893" s="50"/>
      <c r="REO893" s="50"/>
      <c r="REP893" s="50"/>
      <c r="REQ893" s="50"/>
      <c r="RER893" s="50"/>
      <c r="RES893" s="50"/>
      <c r="RET893" s="50"/>
      <c r="REU893" s="50"/>
      <c r="REV893" s="50"/>
      <c r="REW893" s="50"/>
      <c r="REX893" s="50"/>
      <c r="REY893" s="50"/>
      <c r="REZ893" s="50"/>
      <c r="RFA893" s="50"/>
      <c r="RFB893" s="50"/>
      <c r="RFC893" s="50"/>
      <c r="RFD893" s="50"/>
      <c r="RFE893" s="50"/>
      <c r="RFF893" s="50"/>
      <c r="RFG893" s="50"/>
      <c r="RFH893" s="50"/>
      <c r="RFI893" s="50"/>
      <c r="RFJ893" s="50"/>
      <c r="RFK893" s="50"/>
      <c r="RFL893" s="50"/>
      <c r="RFM893" s="50"/>
      <c r="RFN893" s="50"/>
      <c r="RFO893" s="50"/>
      <c r="RFP893" s="50"/>
      <c r="RFQ893" s="50"/>
      <c r="RFR893" s="50"/>
      <c r="RFS893" s="50"/>
      <c r="RFT893" s="50"/>
      <c r="RFU893" s="50"/>
      <c r="RFV893" s="50"/>
      <c r="RFW893" s="50"/>
      <c r="RFX893" s="50"/>
      <c r="RFY893" s="50"/>
      <c r="RFZ893" s="50"/>
      <c r="RGA893" s="50"/>
      <c r="RGB893" s="50"/>
      <c r="RGC893" s="50"/>
      <c r="RGD893" s="50"/>
      <c r="RGE893" s="50"/>
      <c r="RGF893" s="50"/>
      <c r="RGG893" s="50"/>
      <c r="RGH893" s="50"/>
      <c r="RGI893" s="50"/>
      <c r="RGJ893" s="50"/>
      <c r="RGK893" s="50"/>
      <c r="RGL893" s="50"/>
      <c r="RGM893" s="50"/>
      <c r="RGN893" s="50"/>
      <c r="RGO893" s="50"/>
      <c r="RGP893" s="50"/>
      <c r="RGQ893" s="50"/>
      <c r="RGR893" s="50"/>
      <c r="RGS893" s="50"/>
      <c r="RGT893" s="50"/>
      <c r="RGU893" s="50"/>
      <c r="RGV893" s="50"/>
      <c r="RGW893" s="50"/>
      <c r="RGX893" s="50"/>
      <c r="RGY893" s="50"/>
      <c r="RGZ893" s="50"/>
      <c r="RHA893" s="50"/>
      <c r="RHB893" s="50"/>
      <c r="RHC893" s="50"/>
      <c r="RHD893" s="50"/>
      <c r="RHE893" s="50"/>
      <c r="RHF893" s="50"/>
      <c r="RHG893" s="50"/>
      <c r="RHH893" s="50"/>
      <c r="RHI893" s="50"/>
      <c r="RHJ893" s="50"/>
      <c r="RHK893" s="50"/>
      <c r="RHL893" s="50"/>
      <c r="RHM893" s="50"/>
      <c r="RHN893" s="50"/>
      <c r="RHO893" s="50"/>
      <c r="RHP893" s="50"/>
      <c r="RHQ893" s="50"/>
      <c r="RHR893" s="50"/>
      <c r="RHS893" s="50"/>
      <c r="RHT893" s="50"/>
      <c r="RHU893" s="50"/>
      <c r="RHV893" s="50"/>
      <c r="RHW893" s="50"/>
      <c r="RHX893" s="50"/>
      <c r="RHY893" s="50"/>
      <c r="RHZ893" s="50"/>
      <c r="RIA893" s="50"/>
      <c r="RIB893" s="50"/>
      <c r="RIC893" s="50"/>
      <c r="RID893" s="50"/>
      <c r="RIE893" s="50"/>
      <c r="RIF893" s="50"/>
      <c r="RIG893" s="50"/>
      <c r="RIH893" s="50"/>
      <c r="RII893" s="50"/>
      <c r="RIJ893" s="50"/>
      <c r="RIK893" s="50"/>
      <c r="RIL893" s="50"/>
      <c r="RIM893" s="50"/>
      <c r="RIN893" s="50"/>
      <c r="RIO893" s="50"/>
      <c r="RIP893" s="50"/>
      <c r="RIQ893" s="50"/>
      <c r="RIR893" s="50"/>
      <c r="RIS893" s="50"/>
      <c r="RIT893" s="50"/>
      <c r="RIU893" s="50"/>
      <c r="RIV893" s="50"/>
      <c r="RIW893" s="50"/>
      <c r="RIX893" s="50"/>
      <c r="RIY893" s="50"/>
      <c r="RIZ893" s="50"/>
      <c r="RJA893" s="50"/>
      <c r="RJB893" s="50"/>
      <c r="RJC893" s="50"/>
      <c r="RJD893" s="50"/>
      <c r="RJE893" s="50"/>
      <c r="RJF893" s="50"/>
      <c r="RJG893" s="50"/>
      <c r="RJH893" s="50"/>
      <c r="RJI893" s="50"/>
      <c r="RJJ893" s="50"/>
      <c r="RJK893" s="50"/>
      <c r="RJL893" s="50"/>
      <c r="RJM893" s="50"/>
      <c r="RJN893" s="50"/>
      <c r="RJO893" s="50"/>
      <c r="RJP893" s="50"/>
      <c r="RJQ893" s="50"/>
      <c r="RJR893" s="50"/>
      <c r="RJS893" s="50"/>
      <c r="RJT893" s="50"/>
      <c r="RJU893" s="50"/>
      <c r="RJV893" s="50"/>
      <c r="RJW893" s="50"/>
      <c r="RJX893" s="50"/>
      <c r="RJY893" s="50"/>
      <c r="RJZ893" s="50"/>
      <c r="RKA893" s="50"/>
      <c r="RKB893" s="50"/>
      <c r="RKC893" s="50"/>
      <c r="RKD893" s="50"/>
      <c r="RKE893" s="50"/>
      <c r="RKF893" s="50"/>
      <c r="RKG893" s="50"/>
      <c r="RKH893" s="50"/>
      <c r="RKI893" s="50"/>
      <c r="RKJ893" s="50"/>
      <c r="RKK893" s="50"/>
      <c r="RKL893" s="50"/>
      <c r="RKM893" s="50"/>
      <c r="RKN893" s="50"/>
      <c r="RKO893" s="50"/>
      <c r="RKP893" s="50"/>
      <c r="RKQ893" s="50"/>
      <c r="RKR893" s="50"/>
      <c r="RKS893" s="50"/>
      <c r="RKT893" s="50"/>
      <c r="RKU893" s="50"/>
      <c r="RKV893" s="50"/>
      <c r="RKW893" s="50"/>
      <c r="RKX893" s="50"/>
      <c r="RKY893" s="50"/>
      <c r="RKZ893" s="50"/>
      <c r="RLA893" s="50"/>
      <c r="RLB893" s="50"/>
      <c r="RLC893" s="50"/>
      <c r="RLD893" s="50"/>
      <c r="RLE893" s="50"/>
      <c r="RLF893" s="50"/>
      <c r="RLG893" s="50"/>
      <c r="RLH893" s="50"/>
      <c r="RLI893" s="50"/>
      <c r="RLJ893" s="50"/>
      <c r="RLK893" s="50"/>
      <c r="RLL893" s="50"/>
      <c r="RLM893" s="50"/>
      <c r="RLN893" s="50"/>
      <c r="RLO893" s="50"/>
      <c r="RLP893" s="50"/>
      <c r="RLQ893" s="50"/>
      <c r="RLR893" s="50"/>
      <c r="RLS893" s="50"/>
      <c r="RLT893" s="50"/>
      <c r="RLU893" s="50"/>
      <c r="RLV893" s="50"/>
      <c r="RLW893" s="50"/>
      <c r="RLX893" s="50"/>
      <c r="RLY893" s="50"/>
      <c r="RLZ893" s="50"/>
      <c r="RMA893" s="50"/>
      <c r="RMB893" s="50"/>
      <c r="RMC893" s="50"/>
      <c r="RMD893" s="50"/>
      <c r="RME893" s="50"/>
      <c r="RMF893" s="50"/>
      <c r="RMG893" s="50"/>
      <c r="RMH893" s="50"/>
      <c r="RMI893" s="50"/>
      <c r="RMJ893" s="50"/>
      <c r="RMK893" s="50"/>
      <c r="RML893" s="50"/>
      <c r="RMM893" s="50"/>
      <c r="RMN893" s="50"/>
      <c r="RMO893" s="50"/>
      <c r="RMP893" s="50"/>
      <c r="RMQ893" s="50"/>
      <c r="RMR893" s="50"/>
      <c r="RMS893" s="50"/>
      <c r="RMT893" s="50"/>
      <c r="RMU893" s="50"/>
      <c r="RMV893" s="50"/>
      <c r="RMW893" s="50"/>
      <c r="RMX893" s="50"/>
      <c r="RMY893" s="50"/>
      <c r="RMZ893" s="50"/>
      <c r="RNA893" s="50"/>
      <c r="RNB893" s="50"/>
      <c r="RNC893" s="50"/>
      <c r="RND893" s="50"/>
      <c r="RNE893" s="50"/>
      <c r="RNF893" s="50"/>
      <c r="RNG893" s="50"/>
      <c r="RNH893" s="50"/>
      <c r="RNI893" s="50"/>
      <c r="RNJ893" s="50"/>
      <c r="RNK893" s="50"/>
      <c r="RNL893" s="50"/>
      <c r="RNN893" s="50"/>
      <c r="RNP893" s="50"/>
      <c r="RNQ893" s="50"/>
      <c r="RNR893" s="50"/>
      <c r="RNS893" s="50"/>
      <c r="RNT893" s="50"/>
      <c r="RNU893" s="50"/>
      <c r="RNV893" s="50"/>
      <c r="RNW893" s="50"/>
      <c r="ROB893" s="50"/>
      <c r="ROC893" s="50"/>
      <c r="ROD893" s="50"/>
      <c r="ROE893" s="50"/>
      <c r="ROF893" s="50"/>
      <c r="ROG893" s="50"/>
      <c r="ROH893" s="50"/>
      <c r="ROI893" s="50"/>
      <c r="ROJ893" s="50"/>
      <c r="ROK893" s="50"/>
      <c r="ROL893" s="50"/>
      <c r="ROM893" s="50"/>
      <c r="RON893" s="50"/>
      <c r="ROO893" s="50"/>
      <c r="ROP893" s="50"/>
      <c r="ROQ893" s="50"/>
      <c r="ROR893" s="50"/>
      <c r="ROS893" s="50"/>
      <c r="ROT893" s="50"/>
      <c r="ROU893" s="50"/>
      <c r="ROV893" s="50"/>
      <c r="ROW893" s="50"/>
      <c r="ROX893" s="50"/>
      <c r="ROY893" s="50"/>
      <c r="ROZ893" s="50"/>
      <c r="RPA893" s="50"/>
      <c r="RPB893" s="50"/>
      <c r="RPC893" s="50"/>
      <c r="RPD893" s="50"/>
      <c r="RPE893" s="50"/>
      <c r="RPF893" s="50"/>
      <c r="RPG893" s="50"/>
      <c r="RPH893" s="50"/>
      <c r="RPI893" s="50"/>
      <c r="RPJ893" s="50"/>
      <c r="RPK893" s="50"/>
      <c r="RPL893" s="50"/>
      <c r="RPM893" s="50"/>
      <c r="RPN893" s="50"/>
      <c r="RPO893" s="50"/>
      <c r="RPP893" s="50"/>
      <c r="RPQ893" s="50"/>
      <c r="RPR893" s="50"/>
      <c r="RPS893" s="50"/>
      <c r="RPT893" s="50"/>
      <c r="RPU893" s="50"/>
      <c r="RPV893" s="50"/>
      <c r="RPW893" s="50"/>
      <c r="RPX893" s="50"/>
      <c r="RPY893" s="50"/>
      <c r="RPZ893" s="50"/>
      <c r="RQA893" s="50"/>
      <c r="RQB893" s="50"/>
      <c r="RQC893" s="50"/>
      <c r="RQD893" s="50"/>
      <c r="RQE893" s="50"/>
      <c r="RQF893" s="50"/>
      <c r="RQG893" s="50"/>
      <c r="RQH893" s="50"/>
      <c r="RQI893" s="50"/>
      <c r="RQJ893" s="50"/>
      <c r="RQK893" s="50"/>
      <c r="RQL893" s="50"/>
      <c r="RQM893" s="50"/>
      <c r="RQN893" s="50"/>
      <c r="RQO893" s="50"/>
      <c r="RQP893" s="50"/>
      <c r="RQQ893" s="50"/>
      <c r="RQR893" s="50"/>
      <c r="RQS893" s="50"/>
      <c r="RQT893" s="50"/>
      <c r="RQU893" s="50"/>
      <c r="RQV893" s="50"/>
      <c r="RQW893" s="50"/>
      <c r="RQX893" s="50"/>
      <c r="RQY893" s="50"/>
      <c r="RQZ893" s="50"/>
      <c r="RRA893" s="50"/>
      <c r="RRB893" s="50"/>
      <c r="RRC893" s="50"/>
      <c r="RRD893" s="50"/>
      <c r="RRE893" s="50"/>
      <c r="RRF893" s="50"/>
      <c r="RRG893" s="50"/>
      <c r="RRH893" s="50"/>
      <c r="RRI893" s="50"/>
      <c r="RRJ893" s="50"/>
      <c r="RRK893" s="50"/>
      <c r="RRL893" s="50"/>
      <c r="RRM893" s="50"/>
      <c r="RRN893" s="50"/>
      <c r="RRO893" s="50"/>
      <c r="RRP893" s="50"/>
      <c r="RRQ893" s="50"/>
      <c r="RRR893" s="50"/>
      <c r="RRS893" s="50"/>
      <c r="RRT893" s="50"/>
      <c r="RRU893" s="50"/>
      <c r="RRV893" s="50"/>
      <c r="RRW893" s="50"/>
      <c r="RRX893" s="50"/>
      <c r="RRY893" s="50"/>
      <c r="RRZ893" s="50"/>
      <c r="RSA893" s="50"/>
      <c r="RSB893" s="50"/>
      <c r="RSC893" s="50"/>
      <c r="RSD893" s="50"/>
      <c r="RSE893" s="50"/>
      <c r="RSF893" s="50"/>
      <c r="RSG893" s="50"/>
      <c r="RSH893" s="50"/>
      <c r="RSI893" s="50"/>
      <c r="RSJ893" s="50"/>
      <c r="RSK893" s="50"/>
      <c r="RSL893" s="50"/>
      <c r="RSM893" s="50"/>
      <c r="RSN893" s="50"/>
      <c r="RSO893" s="50"/>
      <c r="RSP893" s="50"/>
      <c r="RSQ893" s="50"/>
      <c r="RSR893" s="50"/>
      <c r="RSS893" s="50"/>
      <c r="RST893" s="50"/>
      <c r="RSU893" s="50"/>
      <c r="RSV893" s="50"/>
      <c r="RSW893" s="50"/>
      <c r="RSX893" s="50"/>
      <c r="RSY893" s="50"/>
      <c r="RSZ893" s="50"/>
      <c r="RTA893" s="50"/>
      <c r="RTB893" s="50"/>
      <c r="RTC893" s="50"/>
      <c r="RTD893" s="50"/>
      <c r="RTE893" s="50"/>
      <c r="RTF893" s="50"/>
      <c r="RTG893" s="50"/>
      <c r="RTH893" s="50"/>
      <c r="RTI893" s="50"/>
      <c r="RTJ893" s="50"/>
      <c r="RTK893" s="50"/>
      <c r="RTL893" s="50"/>
      <c r="RTM893" s="50"/>
      <c r="RTN893" s="50"/>
      <c r="RTO893" s="50"/>
      <c r="RTP893" s="50"/>
      <c r="RTQ893" s="50"/>
      <c r="RTR893" s="50"/>
      <c r="RTS893" s="50"/>
      <c r="RTT893" s="50"/>
      <c r="RTU893" s="50"/>
      <c r="RTV893" s="50"/>
      <c r="RTW893" s="50"/>
      <c r="RTX893" s="50"/>
      <c r="RTY893" s="50"/>
      <c r="RTZ893" s="50"/>
      <c r="RUA893" s="50"/>
      <c r="RUB893" s="50"/>
      <c r="RUC893" s="50"/>
      <c r="RUD893" s="50"/>
      <c r="RUE893" s="50"/>
      <c r="RUF893" s="50"/>
      <c r="RUG893" s="50"/>
      <c r="RUH893" s="50"/>
      <c r="RUI893" s="50"/>
      <c r="RUJ893" s="50"/>
      <c r="RUK893" s="50"/>
      <c r="RUL893" s="50"/>
      <c r="RUM893" s="50"/>
      <c r="RUN893" s="50"/>
      <c r="RUO893" s="50"/>
      <c r="RUP893" s="50"/>
      <c r="RUQ893" s="50"/>
      <c r="RUR893" s="50"/>
      <c r="RUS893" s="50"/>
      <c r="RUT893" s="50"/>
      <c r="RUU893" s="50"/>
      <c r="RUV893" s="50"/>
      <c r="RUW893" s="50"/>
      <c r="RUX893" s="50"/>
      <c r="RUY893" s="50"/>
      <c r="RUZ893" s="50"/>
      <c r="RVA893" s="50"/>
      <c r="RVB893" s="50"/>
      <c r="RVC893" s="50"/>
      <c r="RVD893" s="50"/>
      <c r="RVE893" s="50"/>
      <c r="RVF893" s="50"/>
      <c r="RVG893" s="50"/>
      <c r="RVH893" s="50"/>
      <c r="RVI893" s="50"/>
      <c r="RVJ893" s="50"/>
      <c r="RVK893" s="50"/>
      <c r="RVL893" s="50"/>
      <c r="RVM893" s="50"/>
      <c r="RVN893" s="50"/>
      <c r="RVO893" s="50"/>
      <c r="RVP893" s="50"/>
      <c r="RVQ893" s="50"/>
      <c r="RVR893" s="50"/>
      <c r="RVS893" s="50"/>
      <c r="RVT893" s="50"/>
      <c r="RVU893" s="50"/>
      <c r="RVV893" s="50"/>
      <c r="RVW893" s="50"/>
      <c r="RVX893" s="50"/>
      <c r="RVY893" s="50"/>
      <c r="RVZ893" s="50"/>
      <c r="RWA893" s="50"/>
      <c r="RWB893" s="50"/>
      <c r="RWC893" s="50"/>
      <c r="RWD893" s="50"/>
      <c r="RWE893" s="50"/>
      <c r="RWF893" s="50"/>
      <c r="RWG893" s="50"/>
      <c r="RWH893" s="50"/>
      <c r="RWI893" s="50"/>
      <c r="RWJ893" s="50"/>
      <c r="RWK893" s="50"/>
      <c r="RWL893" s="50"/>
      <c r="RWM893" s="50"/>
      <c r="RWN893" s="50"/>
      <c r="RWO893" s="50"/>
      <c r="RWP893" s="50"/>
      <c r="RWQ893" s="50"/>
      <c r="RWR893" s="50"/>
      <c r="RWS893" s="50"/>
      <c r="RWT893" s="50"/>
      <c r="RWU893" s="50"/>
      <c r="RWV893" s="50"/>
      <c r="RWW893" s="50"/>
      <c r="RWX893" s="50"/>
      <c r="RWY893" s="50"/>
      <c r="RWZ893" s="50"/>
      <c r="RXA893" s="50"/>
      <c r="RXB893" s="50"/>
      <c r="RXC893" s="50"/>
      <c r="RXD893" s="50"/>
      <c r="RXE893" s="50"/>
      <c r="RXF893" s="50"/>
      <c r="RXG893" s="50"/>
      <c r="RXH893" s="50"/>
      <c r="RXJ893" s="50"/>
      <c r="RXL893" s="50"/>
      <c r="RXM893" s="50"/>
      <c r="RXN893" s="50"/>
      <c r="RXO893" s="50"/>
      <c r="RXP893" s="50"/>
      <c r="RXQ893" s="50"/>
      <c r="RXR893" s="50"/>
      <c r="RXS893" s="50"/>
      <c r="RXX893" s="50"/>
      <c r="RXY893" s="50"/>
      <c r="RXZ893" s="50"/>
      <c r="RYA893" s="50"/>
      <c r="RYB893" s="50"/>
      <c r="RYC893" s="50"/>
      <c r="RYD893" s="50"/>
      <c r="RYE893" s="50"/>
      <c r="RYF893" s="50"/>
      <c r="RYG893" s="50"/>
      <c r="RYH893" s="50"/>
      <c r="RYI893" s="50"/>
      <c r="RYJ893" s="50"/>
      <c r="RYK893" s="50"/>
      <c r="RYL893" s="50"/>
      <c r="RYM893" s="50"/>
      <c r="RYN893" s="50"/>
      <c r="RYO893" s="50"/>
      <c r="RYP893" s="50"/>
      <c r="RYQ893" s="50"/>
      <c r="RYR893" s="50"/>
      <c r="RYS893" s="50"/>
      <c r="RYT893" s="50"/>
      <c r="RYU893" s="50"/>
      <c r="RYV893" s="50"/>
      <c r="RYW893" s="50"/>
      <c r="RYX893" s="50"/>
      <c r="RYY893" s="50"/>
      <c r="RYZ893" s="50"/>
      <c r="RZA893" s="50"/>
      <c r="RZB893" s="50"/>
      <c r="RZC893" s="50"/>
      <c r="RZD893" s="50"/>
      <c r="RZE893" s="50"/>
      <c r="RZF893" s="50"/>
      <c r="RZG893" s="50"/>
      <c r="RZH893" s="50"/>
      <c r="RZI893" s="50"/>
      <c r="RZJ893" s="50"/>
      <c r="RZK893" s="50"/>
      <c r="RZL893" s="50"/>
      <c r="RZM893" s="50"/>
      <c r="RZN893" s="50"/>
      <c r="RZO893" s="50"/>
      <c r="RZP893" s="50"/>
      <c r="RZQ893" s="50"/>
      <c r="RZR893" s="50"/>
      <c r="RZS893" s="50"/>
      <c r="RZT893" s="50"/>
      <c r="RZU893" s="50"/>
      <c r="RZV893" s="50"/>
      <c r="RZW893" s="50"/>
      <c r="RZX893" s="50"/>
      <c r="RZY893" s="50"/>
      <c r="RZZ893" s="50"/>
      <c r="SAA893" s="50"/>
      <c r="SAB893" s="50"/>
      <c r="SAC893" s="50"/>
      <c r="SAD893" s="50"/>
      <c r="SAE893" s="50"/>
      <c r="SAF893" s="50"/>
      <c r="SAG893" s="50"/>
      <c r="SAH893" s="50"/>
      <c r="SAI893" s="50"/>
      <c r="SAJ893" s="50"/>
      <c r="SAK893" s="50"/>
      <c r="SAL893" s="50"/>
      <c r="SAM893" s="50"/>
      <c r="SAN893" s="50"/>
      <c r="SAO893" s="50"/>
      <c r="SAP893" s="50"/>
      <c r="SAQ893" s="50"/>
      <c r="SAR893" s="50"/>
      <c r="SAS893" s="50"/>
      <c r="SAT893" s="50"/>
      <c r="SAU893" s="50"/>
      <c r="SAV893" s="50"/>
      <c r="SAW893" s="50"/>
      <c r="SAX893" s="50"/>
      <c r="SAY893" s="50"/>
      <c r="SAZ893" s="50"/>
      <c r="SBA893" s="50"/>
      <c r="SBB893" s="50"/>
      <c r="SBC893" s="50"/>
      <c r="SBD893" s="50"/>
      <c r="SBE893" s="50"/>
      <c r="SBF893" s="50"/>
      <c r="SBG893" s="50"/>
      <c r="SBH893" s="50"/>
      <c r="SBI893" s="50"/>
      <c r="SBJ893" s="50"/>
      <c r="SBK893" s="50"/>
      <c r="SBL893" s="50"/>
      <c r="SBM893" s="50"/>
      <c r="SBN893" s="50"/>
      <c r="SBO893" s="50"/>
      <c r="SBP893" s="50"/>
      <c r="SBQ893" s="50"/>
      <c r="SBR893" s="50"/>
      <c r="SBS893" s="50"/>
      <c r="SBT893" s="50"/>
      <c r="SBU893" s="50"/>
      <c r="SBV893" s="50"/>
      <c r="SBW893" s="50"/>
      <c r="SBX893" s="50"/>
      <c r="SBY893" s="50"/>
      <c r="SBZ893" s="50"/>
      <c r="SCA893" s="50"/>
      <c r="SCB893" s="50"/>
      <c r="SCC893" s="50"/>
      <c r="SCD893" s="50"/>
      <c r="SCE893" s="50"/>
      <c r="SCF893" s="50"/>
      <c r="SCG893" s="50"/>
      <c r="SCH893" s="50"/>
      <c r="SCI893" s="50"/>
      <c r="SCJ893" s="50"/>
      <c r="SCK893" s="50"/>
      <c r="SCL893" s="50"/>
      <c r="SCM893" s="50"/>
      <c r="SCN893" s="50"/>
      <c r="SCO893" s="50"/>
      <c r="SCP893" s="50"/>
      <c r="SCQ893" s="50"/>
      <c r="SCR893" s="50"/>
      <c r="SCS893" s="50"/>
      <c r="SCT893" s="50"/>
      <c r="SCU893" s="50"/>
      <c r="SCV893" s="50"/>
      <c r="SCW893" s="50"/>
      <c r="SCX893" s="50"/>
      <c r="SCY893" s="50"/>
      <c r="SCZ893" s="50"/>
      <c r="SDA893" s="50"/>
      <c r="SDB893" s="50"/>
      <c r="SDC893" s="50"/>
      <c r="SDD893" s="50"/>
      <c r="SDE893" s="50"/>
      <c r="SDF893" s="50"/>
      <c r="SDG893" s="50"/>
      <c r="SDH893" s="50"/>
      <c r="SDI893" s="50"/>
      <c r="SDJ893" s="50"/>
      <c r="SDK893" s="50"/>
      <c r="SDL893" s="50"/>
      <c r="SDM893" s="50"/>
      <c r="SDN893" s="50"/>
      <c r="SDO893" s="50"/>
      <c r="SDP893" s="50"/>
      <c r="SDQ893" s="50"/>
      <c r="SDR893" s="50"/>
      <c r="SDS893" s="50"/>
      <c r="SDT893" s="50"/>
      <c r="SDU893" s="50"/>
      <c r="SDV893" s="50"/>
      <c r="SDW893" s="50"/>
      <c r="SDX893" s="50"/>
      <c r="SDY893" s="50"/>
      <c r="SDZ893" s="50"/>
      <c r="SEA893" s="50"/>
      <c r="SEB893" s="50"/>
      <c r="SEC893" s="50"/>
      <c r="SED893" s="50"/>
      <c r="SEE893" s="50"/>
      <c r="SEF893" s="50"/>
      <c r="SEG893" s="50"/>
      <c r="SEH893" s="50"/>
      <c r="SEI893" s="50"/>
      <c r="SEJ893" s="50"/>
      <c r="SEK893" s="50"/>
      <c r="SEL893" s="50"/>
      <c r="SEM893" s="50"/>
      <c r="SEN893" s="50"/>
      <c r="SEO893" s="50"/>
      <c r="SEP893" s="50"/>
      <c r="SEQ893" s="50"/>
      <c r="SER893" s="50"/>
      <c r="SES893" s="50"/>
      <c r="SET893" s="50"/>
      <c r="SEU893" s="50"/>
      <c r="SEV893" s="50"/>
      <c r="SEW893" s="50"/>
      <c r="SEX893" s="50"/>
      <c r="SEY893" s="50"/>
      <c r="SEZ893" s="50"/>
      <c r="SFA893" s="50"/>
      <c r="SFB893" s="50"/>
      <c r="SFC893" s="50"/>
      <c r="SFD893" s="50"/>
      <c r="SFE893" s="50"/>
      <c r="SFF893" s="50"/>
      <c r="SFG893" s="50"/>
      <c r="SFH893" s="50"/>
      <c r="SFI893" s="50"/>
      <c r="SFJ893" s="50"/>
      <c r="SFK893" s="50"/>
      <c r="SFL893" s="50"/>
      <c r="SFM893" s="50"/>
      <c r="SFN893" s="50"/>
      <c r="SFO893" s="50"/>
      <c r="SFP893" s="50"/>
      <c r="SFQ893" s="50"/>
      <c r="SFR893" s="50"/>
      <c r="SFS893" s="50"/>
      <c r="SFT893" s="50"/>
      <c r="SFU893" s="50"/>
      <c r="SFV893" s="50"/>
      <c r="SFW893" s="50"/>
      <c r="SFX893" s="50"/>
      <c r="SFY893" s="50"/>
      <c r="SFZ893" s="50"/>
      <c r="SGA893" s="50"/>
      <c r="SGB893" s="50"/>
      <c r="SGC893" s="50"/>
      <c r="SGD893" s="50"/>
      <c r="SGE893" s="50"/>
      <c r="SGF893" s="50"/>
      <c r="SGG893" s="50"/>
      <c r="SGH893" s="50"/>
      <c r="SGI893" s="50"/>
      <c r="SGJ893" s="50"/>
      <c r="SGK893" s="50"/>
      <c r="SGL893" s="50"/>
      <c r="SGM893" s="50"/>
      <c r="SGN893" s="50"/>
      <c r="SGO893" s="50"/>
      <c r="SGP893" s="50"/>
      <c r="SGQ893" s="50"/>
      <c r="SGR893" s="50"/>
      <c r="SGS893" s="50"/>
      <c r="SGT893" s="50"/>
      <c r="SGU893" s="50"/>
      <c r="SGV893" s="50"/>
      <c r="SGW893" s="50"/>
      <c r="SGX893" s="50"/>
      <c r="SGY893" s="50"/>
      <c r="SGZ893" s="50"/>
      <c r="SHA893" s="50"/>
      <c r="SHB893" s="50"/>
      <c r="SHC893" s="50"/>
      <c r="SHD893" s="50"/>
      <c r="SHF893" s="50"/>
      <c r="SHH893" s="50"/>
      <c r="SHI893" s="50"/>
      <c r="SHJ893" s="50"/>
      <c r="SHK893" s="50"/>
      <c r="SHL893" s="50"/>
      <c r="SHM893" s="50"/>
      <c r="SHN893" s="50"/>
      <c r="SHO893" s="50"/>
      <c r="SHT893" s="50"/>
      <c r="SHU893" s="50"/>
      <c r="SHV893" s="50"/>
      <c r="SHW893" s="50"/>
      <c r="SHX893" s="50"/>
      <c r="SHY893" s="50"/>
      <c r="SHZ893" s="50"/>
      <c r="SIA893" s="50"/>
      <c r="SIB893" s="50"/>
      <c r="SIC893" s="50"/>
      <c r="SID893" s="50"/>
      <c r="SIE893" s="50"/>
      <c r="SIF893" s="50"/>
      <c r="SIG893" s="50"/>
      <c r="SIH893" s="50"/>
      <c r="SII893" s="50"/>
      <c r="SIJ893" s="50"/>
      <c r="SIK893" s="50"/>
      <c r="SIL893" s="50"/>
      <c r="SIM893" s="50"/>
      <c r="SIN893" s="50"/>
      <c r="SIO893" s="50"/>
      <c r="SIP893" s="50"/>
      <c r="SIQ893" s="50"/>
      <c r="SIR893" s="50"/>
      <c r="SIS893" s="50"/>
      <c r="SIT893" s="50"/>
      <c r="SIU893" s="50"/>
      <c r="SIV893" s="50"/>
      <c r="SIW893" s="50"/>
      <c r="SIX893" s="50"/>
      <c r="SIY893" s="50"/>
      <c r="SIZ893" s="50"/>
      <c r="SJA893" s="50"/>
      <c r="SJB893" s="50"/>
      <c r="SJC893" s="50"/>
      <c r="SJD893" s="50"/>
      <c r="SJE893" s="50"/>
      <c r="SJF893" s="50"/>
      <c r="SJG893" s="50"/>
      <c r="SJH893" s="50"/>
      <c r="SJI893" s="50"/>
      <c r="SJJ893" s="50"/>
      <c r="SJK893" s="50"/>
      <c r="SJL893" s="50"/>
      <c r="SJM893" s="50"/>
      <c r="SJN893" s="50"/>
      <c r="SJO893" s="50"/>
      <c r="SJP893" s="50"/>
      <c r="SJQ893" s="50"/>
      <c r="SJR893" s="50"/>
      <c r="SJS893" s="50"/>
      <c r="SJT893" s="50"/>
      <c r="SJU893" s="50"/>
      <c r="SJV893" s="50"/>
      <c r="SJW893" s="50"/>
      <c r="SJX893" s="50"/>
      <c r="SJY893" s="50"/>
      <c r="SJZ893" s="50"/>
      <c r="SKA893" s="50"/>
      <c r="SKB893" s="50"/>
      <c r="SKC893" s="50"/>
      <c r="SKD893" s="50"/>
      <c r="SKE893" s="50"/>
      <c r="SKF893" s="50"/>
      <c r="SKG893" s="50"/>
      <c r="SKH893" s="50"/>
      <c r="SKI893" s="50"/>
      <c r="SKJ893" s="50"/>
      <c r="SKK893" s="50"/>
      <c r="SKL893" s="50"/>
      <c r="SKM893" s="50"/>
      <c r="SKN893" s="50"/>
      <c r="SKO893" s="50"/>
      <c r="SKP893" s="50"/>
      <c r="SKQ893" s="50"/>
      <c r="SKR893" s="50"/>
      <c r="SKS893" s="50"/>
      <c r="SKT893" s="50"/>
      <c r="SKU893" s="50"/>
      <c r="SKV893" s="50"/>
      <c r="SKW893" s="50"/>
      <c r="SKX893" s="50"/>
      <c r="SKY893" s="50"/>
      <c r="SKZ893" s="50"/>
      <c r="SLA893" s="50"/>
      <c r="SLB893" s="50"/>
      <c r="SLC893" s="50"/>
      <c r="SLD893" s="50"/>
      <c r="SLE893" s="50"/>
      <c r="SLF893" s="50"/>
      <c r="SLG893" s="50"/>
      <c r="SLH893" s="50"/>
      <c r="SLI893" s="50"/>
      <c r="SLJ893" s="50"/>
      <c r="SLK893" s="50"/>
      <c r="SLL893" s="50"/>
      <c r="SLM893" s="50"/>
      <c r="SLN893" s="50"/>
      <c r="SLO893" s="50"/>
      <c r="SLP893" s="50"/>
      <c r="SLQ893" s="50"/>
      <c r="SLR893" s="50"/>
      <c r="SLS893" s="50"/>
      <c r="SLT893" s="50"/>
      <c r="SLU893" s="50"/>
      <c r="SLV893" s="50"/>
      <c r="SLW893" s="50"/>
      <c r="SLX893" s="50"/>
      <c r="SLY893" s="50"/>
      <c r="SLZ893" s="50"/>
      <c r="SMA893" s="50"/>
      <c r="SMB893" s="50"/>
      <c r="SMC893" s="50"/>
      <c r="SMD893" s="50"/>
      <c r="SME893" s="50"/>
      <c r="SMF893" s="50"/>
      <c r="SMG893" s="50"/>
      <c r="SMH893" s="50"/>
      <c r="SMI893" s="50"/>
      <c r="SMJ893" s="50"/>
      <c r="SMK893" s="50"/>
      <c r="SML893" s="50"/>
      <c r="SMM893" s="50"/>
      <c r="SMN893" s="50"/>
      <c r="SMO893" s="50"/>
      <c r="SMP893" s="50"/>
      <c r="SMQ893" s="50"/>
      <c r="SMR893" s="50"/>
      <c r="SMS893" s="50"/>
      <c r="SMT893" s="50"/>
      <c r="SMU893" s="50"/>
      <c r="SMV893" s="50"/>
      <c r="SMW893" s="50"/>
      <c r="SMX893" s="50"/>
      <c r="SMY893" s="50"/>
      <c r="SMZ893" s="50"/>
      <c r="SNA893" s="50"/>
      <c r="SNB893" s="50"/>
      <c r="SNC893" s="50"/>
      <c r="SND893" s="50"/>
      <c r="SNE893" s="50"/>
      <c r="SNF893" s="50"/>
      <c r="SNG893" s="50"/>
      <c r="SNH893" s="50"/>
      <c r="SNI893" s="50"/>
      <c r="SNJ893" s="50"/>
      <c r="SNK893" s="50"/>
      <c r="SNL893" s="50"/>
      <c r="SNM893" s="50"/>
      <c r="SNN893" s="50"/>
      <c r="SNO893" s="50"/>
      <c r="SNP893" s="50"/>
      <c r="SNQ893" s="50"/>
      <c r="SNR893" s="50"/>
      <c r="SNS893" s="50"/>
      <c r="SNT893" s="50"/>
      <c r="SNU893" s="50"/>
      <c r="SNV893" s="50"/>
      <c r="SNW893" s="50"/>
      <c r="SNX893" s="50"/>
      <c r="SNY893" s="50"/>
      <c r="SNZ893" s="50"/>
      <c r="SOA893" s="50"/>
      <c r="SOB893" s="50"/>
      <c r="SOC893" s="50"/>
      <c r="SOD893" s="50"/>
      <c r="SOE893" s="50"/>
      <c r="SOF893" s="50"/>
      <c r="SOG893" s="50"/>
      <c r="SOH893" s="50"/>
      <c r="SOI893" s="50"/>
      <c r="SOJ893" s="50"/>
      <c r="SOK893" s="50"/>
      <c r="SOL893" s="50"/>
      <c r="SOM893" s="50"/>
      <c r="SON893" s="50"/>
      <c r="SOO893" s="50"/>
      <c r="SOP893" s="50"/>
      <c r="SOQ893" s="50"/>
      <c r="SOR893" s="50"/>
      <c r="SOS893" s="50"/>
      <c r="SOT893" s="50"/>
      <c r="SOU893" s="50"/>
      <c r="SOV893" s="50"/>
      <c r="SOW893" s="50"/>
      <c r="SOX893" s="50"/>
      <c r="SOY893" s="50"/>
      <c r="SOZ893" s="50"/>
      <c r="SPA893" s="50"/>
      <c r="SPB893" s="50"/>
      <c r="SPC893" s="50"/>
      <c r="SPD893" s="50"/>
      <c r="SPE893" s="50"/>
      <c r="SPF893" s="50"/>
      <c r="SPG893" s="50"/>
      <c r="SPH893" s="50"/>
      <c r="SPI893" s="50"/>
      <c r="SPJ893" s="50"/>
      <c r="SPK893" s="50"/>
      <c r="SPL893" s="50"/>
      <c r="SPM893" s="50"/>
      <c r="SPN893" s="50"/>
      <c r="SPO893" s="50"/>
      <c r="SPP893" s="50"/>
      <c r="SPQ893" s="50"/>
      <c r="SPR893" s="50"/>
      <c r="SPS893" s="50"/>
      <c r="SPT893" s="50"/>
      <c r="SPU893" s="50"/>
      <c r="SPV893" s="50"/>
      <c r="SPW893" s="50"/>
      <c r="SPX893" s="50"/>
      <c r="SPY893" s="50"/>
      <c r="SPZ893" s="50"/>
      <c r="SQA893" s="50"/>
      <c r="SQB893" s="50"/>
      <c r="SQC893" s="50"/>
      <c r="SQD893" s="50"/>
      <c r="SQE893" s="50"/>
      <c r="SQF893" s="50"/>
      <c r="SQG893" s="50"/>
      <c r="SQH893" s="50"/>
      <c r="SQI893" s="50"/>
      <c r="SQJ893" s="50"/>
      <c r="SQK893" s="50"/>
      <c r="SQL893" s="50"/>
      <c r="SQM893" s="50"/>
      <c r="SQN893" s="50"/>
      <c r="SQO893" s="50"/>
      <c r="SQP893" s="50"/>
      <c r="SQQ893" s="50"/>
      <c r="SQR893" s="50"/>
      <c r="SQS893" s="50"/>
      <c r="SQT893" s="50"/>
      <c r="SQU893" s="50"/>
      <c r="SQV893" s="50"/>
      <c r="SQW893" s="50"/>
      <c r="SQX893" s="50"/>
      <c r="SQY893" s="50"/>
      <c r="SQZ893" s="50"/>
      <c r="SRB893" s="50"/>
      <c r="SRD893" s="50"/>
      <c r="SRE893" s="50"/>
      <c r="SRF893" s="50"/>
      <c r="SRG893" s="50"/>
      <c r="SRH893" s="50"/>
      <c r="SRI893" s="50"/>
      <c r="SRJ893" s="50"/>
      <c r="SRK893" s="50"/>
      <c r="SRP893" s="50"/>
      <c r="SRQ893" s="50"/>
      <c r="SRR893" s="50"/>
      <c r="SRS893" s="50"/>
      <c r="SRT893" s="50"/>
      <c r="SRU893" s="50"/>
      <c r="SRV893" s="50"/>
      <c r="SRW893" s="50"/>
      <c r="SRX893" s="50"/>
      <c r="SRY893" s="50"/>
      <c r="SRZ893" s="50"/>
      <c r="SSA893" s="50"/>
      <c r="SSB893" s="50"/>
      <c r="SSC893" s="50"/>
      <c r="SSD893" s="50"/>
      <c r="SSE893" s="50"/>
      <c r="SSF893" s="50"/>
      <c r="SSG893" s="50"/>
      <c r="SSH893" s="50"/>
      <c r="SSI893" s="50"/>
      <c r="SSJ893" s="50"/>
      <c r="SSK893" s="50"/>
      <c r="SSL893" s="50"/>
      <c r="SSM893" s="50"/>
      <c r="SSN893" s="50"/>
      <c r="SSO893" s="50"/>
      <c r="SSP893" s="50"/>
      <c r="SSQ893" s="50"/>
      <c r="SSR893" s="50"/>
      <c r="SSS893" s="50"/>
      <c r="SST893" s="50"/>
      <c r="SSU893" s="50"/>
      <c r="SSV893" s="50"/>
      <c r="SSW893" s="50"/>
      <c r="SSX893" s="50"/>
      <c r="SSY893" s="50"/>
      <c r="SSZ893" s="50"/>
      <c r="STA893" s="50"/>
      <c r="STB893" s="50"/>
      <c r="STC893" s="50"/>
      <c r="STD893" s="50"/>
      <c r="STE893" s="50"/>
      <c r="STF893" s="50"/>
      <c r="STG893" s="50"/>
      <c r="STH893" s="50"/>
      <c r="STI893" s="50"/>
      <c r="STJ893" s="50"/>
      <c r="STK893" s="50"/>
      <c r="STL893" s="50"/>
      <c r="STM893" s="50"/>
      <c r="STN893" s="50"/>
      <c r="STO893" s="50"/>
      <c r="STP893" s="50"/>
      <c r="STQ893" s="50"/>
      <c r="STR893" s="50"/>
      <c r="STS893" s="50"/>
      <c r="STT893" s="50"/>
      <c r="STU893" s="50"/>
      <c r="STV893" s="50"/>
      <c r="STW893" s="50"/>
      <c r="STX893" s="50"/>
      <c r="STY893" s="50"/>
      <c r="STZ893" s="50"/>
      <c r="SUA893" s="50"/>
      <c r="SUB893" s="50"/>
      <c r="SUC893" s="50"/>
      <c r="SUD893" s="50"/>
      <c r="SUE893" s="50"/>
      <c r="SUF893" s="50"/>
      <c r="SUG893" s="50"/>
      <c r="SUH893" s="50"/>
      <c r="SUI893" s="50"/>
      <c r="SUJ893" s="50"/>
      <c r="SUK893" s="50"/>
      <c r="SUL893" s="50"/>
      <c r="SUM893" s="50"/>
      <c r="SUN893" s="50"/>
      <c r="SUO893" s="50"/>
      <c r="SUP893" s="50"/>
      <c r="SUQ893" s="50"/>
      <c r="SUR893" s="50"/>
      <c r="SUS893" s="50"/>
      <c r="SUT893" s="50"/>
      <c r="SUU893" s="50"/>
      <c r="SUV893" s="50"/>
      <c r="SUW893" s="50"/>
      <c r="SUX893" s="50"/>
      <c r="SUY893" s="50"/>
      <c r="SUZ893" s="50"/>
      <c r="SVA893" s="50"/>
      <c r="SVB893" s="50"/>
      <c r="SVC893" s="50"/>
      <c r="SVD893" s="50"/>
      <c r="SVE893" s="50"/>
      <c r="SVF893" s="50"/>
      <c r="SVG893" s="50"/>
      <c r="SVH893" s="50"/>
      <c r="SVI893" s="50"/>
      <c r="SVJ893" s="50"/>
      <c r="SVK893" s="50"/>
      <c r="SVL893" s="50"/>
      <c r="SVM893" s="50"/>
      <c r="SVN893" s="50"/>
      <c r="SVO893" s="50"/>
      <c r="SVP893" s="50"/>
      <c r="SVQ893" s="50"/>
      <c r="SVR893" s="50"/>
      <c r="SVS893" s="50"/>
      <c r="SVT893" s="50"/>
      <c r="SVU893" s="50"/>
      <c r="SVV893" s="50"/>
      <c r="SVW893" s="50"/>
      <c r="SVX893" s="50"/>
      <c r="SVY893" s="50"/>
      <c r="SVZ893" s="50"/>
      <c r="SWA893" s="50"/>
      <c r="SWB893" s="50"/>
      <c r="SWC893" s="50"/>
      <c r="SWD893" s="50"/>
      <c r="SWE893" s="50"/>
      <c r="SWF893" s="50"/>
      <c r="SWG893" s="50"/>
      <c r="SWH893" s="50"/>
      <c r="SWI893" s="50"/>
      <c r="SWJ893" s="50"/>
      <c r="SWK893" s="50"/>
      <c r="SWL893" s="50"/>
      <c r="SWM893" s="50"/>
      <c r="SWN893" s="50"/>
      <c r="SWO893" s="50"/>
      <c r="SWP893" s="50"/>
      <c r="SWQ893" s="50"/>
      <c r="SWR893" s="50"/>
      <c r="SWS893" s="50"/>
      <c r="SWT893" s="50"/>
      <c r="SWU893" s="50"/>
      <c r="SWV893" s="50"/>
      <c r="SWW893" s="50"/>
      <c r="SWX893" s="50"/>
      <c r="SWY893" s="50"/>
      <c r="SWZ893" s="50"/>
      <c r="SXA893" s="50"/>
      <c r="SXB893" s="50"/>
      <c r="SXC893" s="50"/>
      <c r="SXD893" s="50"/>
      <c r="SXE893" s="50"/>
      <c r="SXF893" s="50"/>
      <c r="SXG893" s="50"/>
      <c r="SXH893" s="50"/>
      <c r="SXI893" s="50"/>
      <c r="SXJ893" s="50"/>
      <c r="SXK893" s="50"/>
      <c r="SXL893" s="50"/>
      <c r="SXM893" s="50"/>
      <c r="SXN893" s="50"/>
      <c r="SXO893" s="50"/>
      <c r="SXP893" s="50"/>
      <c r="SXQ893" s="50"/>
      <c r="SXR893" s="50"/>
      <c r="SXS893" s="50"/>
      <c r="SXT893" s="50"/>
      <c r="SXU893" s="50"/>
      <c r="SXV893" s="50"/>
      <c r="SXW893" s="50"/>
      <c r="SXX893" s="50"/>
      <c r="SXY893" s="50"/>
      <c r="SXZ893" s="50"/>
      <c r="SYA893" s="50"/>
      <c r="SYB893" s="50"/>
      <c r="SYC893" s="50"/>
      <c r="SYD893" s="50"/>
      <c r="SYE893" s="50"/>
      <c r="SYF893" s="50"/>
      <c r="SYG893" s="50"/>
      <c r="SYH893" s="50"/>
      <c r="SYI893" s="50"/>
      <c r="SYJ893" s="50"/>
      <c r="SYK893" s="50"/>
      <c r="SYL893" s="50"/>
      <c r="SYM893" s="50"/>
      <c r="SYN893" s="50"/>
      <c r="SYO893" s="50"/>
      <c r="SYP893" s="50"/>
      <c r="SYQ893" s="50"/>
      <c r="SYR893" s="50"/>
      <c r="SYS893" s="50"/>
      <c r="SYT893" s="50"/>
      <c r="SYU893" s="50"/>
      <c r="SYV893" s="50"/>
      <c r="SYW893" s="50"/>
      <c r="SYX893" s="50"/>
      <c r="SYY893" s="50"/>
      <c r="SYZ893" s="50"/>
      <c r="SZA893" s="50"/>
      <c r="SZB893" s="50"/>
      <c r="SZC893" s="50"/>
      <c r="SZD893" s="50"/>
      <c r="SZE893" s="50"/>
      <c r="SZF893" s="50"/>
      <c r="SZG893" s="50"/>
      <c r="SZH893" s="50"/>
      <c r="SZI893" s="50"/>
      <c r="SZJ893" s="50"/>
      <c r="SZK893" s="50"/>
      <c r="SZL893" s="50"/>
      <c r="SZM893" s="50"/>
      <c r="SZN893" s="50"/>
      <c r="SZO893" s="50"/>
      <c r="SZP893" s="50"/>
      <c r="SZQ893" s="50"/>
      <c r="SZR893" s="50"/>
      <c r="SZS893" s="50"/>
      <c r="SZT893" s="50"/>
      <c r="SZU893" s="50"/>
      <c r="SZV893" s="50"/>
      <c r="SZW893" s="50"/>
      <c r="SZX893" s="50"/>
      <c r="SZY893" s="50"/>
      <c r="SZZ893" s="50"/>
      <c r="TAA893" s="50"/>
      <c r="TAB893" s="50"/>
      <c r="TAC893" s="50"/>
      <c r="TAD893" s="50"/>
      <c r="TAE893" s="50"/>
      <c r="TAF893" s="50"/>
      <c r="TAG893" s="50"/>
      <c r="TAH893" s="50"/>
      <c r="TAI893" s="50"/>
      <c r="TAJ893" s="50"/>
      <c r="TAK893" s="50"/>
      <c r="TAL893" s="50"/>
      <c r="TAM893" s="50"/>
      <c r="TAN893" s="50"/>
      <c r="TAO893" s="50"/>
      <c r="TAP893" s="50"/>
      <c r="TAQ893" s="50"/>
      <c r="TAR893" s="50"/>
      <c r="TAS893" s="50"/>
      <c r="TAT893" s="50"/>
      <c r="TAU893" s="50"/>
      <c r="TAV893" s="50"/>
      <c r="TAX893" s="50"/>
      <c r="TAZ893" s="50"/>
      <c r="TBA893" s="50"/>
      <c r="TBB893" s="50"/>
      <c r="TBC893" s="50"/>
      <c r="TBD893" s="50"/>
      <c r="TBE893" s="50"/>
      <c r="TBF893" s="50"/>
      <c r="TBG893" s="50"/>
      <c r="TBL893" s="50"/>
      <c r="TBM893" s="50"/>
      <c r="TBN893" s="50"/>
      <c r="TBO893" s="50"/>
      <c r="TBP893" s="50"/>
      <c r="TBQ893" s="50"/>
      <c r="TBR893" s="50"/>
      <c r="TBS893" s="50"/>
      <c r="TBT893" s="50"/>
      <c r="TBU893" s="50"/>
      <c r="TBV893" s="50"/>
      <c r="TBW893" s="50"/>
      <c r="TBX893" s="50"/>
      <c r="TBY893" s="50"/>
      <c r="TBZ893" s="50"/>
      <c r="TCA893" s="50"/>
      <c r="TCB893" s="50"/>
      <c r="TCC893" s="50"/>
      <c r="TCD893" s="50"/>
      <c r="TCE893" s="50"/>
      <c r="TCF893" s="50"/>
      <c r="TCG893" s="50"/>
      <c r="TCH893" s="50"/>
      <c r="TCI893" s="50"/>
      <c r="TCJ893" s="50"/>
      <c r="TCK893" s="50"/>
      <c r="TCL893" s="50"/>
      <c r="TCM893" s="50"/>
      <c r="TCN893" s="50"/>
      <c r="TCO893" s="50"/>
      <c r="TCP893" s="50"/>
      <c r="TCQ893" s="50"/>
      <c r="TCR893" s="50"/>
      <c r="TCS893" s="50"/>
      <c r="TCT893" s="50"/>
      <c r="TCU893" s="50"/>
      <c r="TCV893" s="50"/>
      <c r="TCW893" s="50"/>
      <c r="TCX893" s="50"/>
      <c r="TCY893" s="50"/>
      <c r="TCZ893" s="50"/>
      <c r="TDA893" s="50"/>
      <c r="TDB893" s="50"/>
      <c r="TDC893" s="50"/>
      <c r="TDD893" s="50"/>
      <c r="TDE893" s="50"/>
      <c r="TDF893" s="50"/>
      <c r="TDG893" s="50"/>
      <c r="TDH893" s="50"/>
      <c r="TDI893" s="50"/>
      <c r="TDJ893" s="50"/>
      <c r="TDK893" s="50"/>
      <c r="TDL893" s="50"/>
      <c r="TDM893" s="50"/>
      <c r="TDN893" s="50"/>
      <c r="TDO893" s="50"/>
      <c r="TDP893" s="50"/>
      <c r="TDQ893" s="50"/>
      <c r="TDR893" s="50"/>
      <c r="TDS893" s="50"/>
      <c r="TDT893" s="50"/>
      <c r="TDU893" s="50"/>
      <c r="TDV893" s="50"/>
      <c r="TDW893" s="50"/>
      <c r="TDX893" s="50"/>
      <c r="TDY893" s="50"/>
      <c r="TDZ893" s="50"/>
      <c r="TEA893" s="50"/>
      <c r="TEB893" s="50"/>
      <c r="TEC893" s="50"/>
      <c r="TED893" s="50"/>
      <c r="TEE893" s="50"/>
      <c r="TEF893" s="50"/>
      <c r="TEG893" s="50"/>
      <c r="TEH893" s="50"/>
      <c r="TEI893" s="50"/>
      <c r="TEJ893" s="50"/>
      <c r="TEK893" s="50"/>
      <c r="TEL893" s="50"/>
      <c r="TEM893" s="50"/>
      <c r="TEN893" s="50"/>
      <c r="TEO893" s="50"/>
      <c r="TEP893" s="50"/>
      <c r="TEQ893" s="50"/>
      <c r="TER893" s="50"/>
      <c r="TES893" s="50"/>
      <c r="TET893" s="50"/>
      <c r="TEU893" s="50"/>
      <c r="TEV893" s="50"/>
      <c r="TEW893" s="50"/>
      <c r="TEX893" s="50"/>
      <c r="TEY893" s="50"/>
      <c r="TEZ893" s="50"/>
      <c r="TFA893" s="50"/>
      <c r="TFB893" s="50"/>
      <c r="TFC893" s="50"/>
      <c r="TFD893" s="50"/>
      <c r="TFE893" s="50"/>
      <c r="TFF893" s="50"/>
      <c r="TFG893" s="50"/>
      <c r="TFH893" s="50"/>
      <c r="TFI893" s="50"/>
      <c r="TFJ893" s="50"/>
      <c r="TFK893" s="50"/>
      <c r="TFL893" s="50"/>
      <c r="TFM893" s="50"/>
      <c r="TFN893" s="50"/>
      <c r="TFO893" s="50"/>
      <c r="TFP893" s="50"/>
      <c r="TFQ893" s="50"/>
      <c r="TFR893" s="50"/>
      <c r="TFS893" s="50"/>
      <c r="TFT893" s="50"/>
      <c r="TFU893" s="50"/>
      <c r="TFV893" s="50"/>
      <c r="TFW893" s="50"/>
      <c r="TFX893" s="50"/>
      <c r="TFY893" s="50"/>
      <c r="TFZ893" s="50"/>
      <c r="TGA893" s="50"/>
      <c r="TGB893" s="50"/>
      <c r="TGC893" s="50"/>
      <c r="TGD893" s="50"/>
      <c r="TGE893" s="50"/>
      <c r="TGF893" s="50"/>
      <c r="TGG893" s="50"/>
      <c r="TGH893" s="50"/>
      <c r="TGI893" s="50"/>
      <c r="TGJ893" s="50"/>
      <c r="TGK893" s="50"/>
      <c r="TGL893" s="50"/>
      <c r="TGM893" s="50"/>
      <c r="TGN893" s="50"/>
      <c r="TGO893" s="50"/>
      <c r="TGP893" s="50"/>
      <c r="TGQ893" s="50"/>
      <c r="TGR893" s="50"/>
      <c r="TGS893" s="50"/>
      <c r="TGT893" s="50"/>
      <c r="TGU893" s="50"/>
      <c r="TGV893" s="50"/>
      <c r="TGW893" s="50"/>
      <c r="TGX893" s="50"/>
      <c r="TGY893" s="50"/>
      <c r="TGZ893" s="50"/>
      <c r="THA893" s="50"/>
      <c r="THB893" s="50"/>
      <c r="THC893" s="50"/>
      <c r="THD893" s="50"/>
      <c r="THE893" s="50"/>
      <c r="THF893" s="50"/>
      <c r="THG893" s="50"/>
      <c r="THH893" s="50"/>
      <c r="THI893" s="50"/>
      <c r="THJ893" s="50"/>
      <c r="THK893" s="50"/>
      <c r="THL893" s="50"/>
      <c r="THM893" s="50"/>
      <c r="THN893" s="50"/>
      <c r="THO893" s="50"/>
      <c r="THP893" s="50"/>
      <c r="THQ893" s="50"/>
      <c r="THR893" s="50"/>
      <c r="THS893" s="50"/>
      <c r="THT893" s="50"/>
      <c r="THU893" s="50"/>
      <c r="THV893" s="50"/>
      <c r="THW893" s="50"/>
      <c r="THX893" s="50"/>
      <c r="THY893" s="50"/>
      <c r="THZ893" s="50"/>
      <c r="TIA893" s="50"/>
      <c r="TIB893" s="50"/>
      <c r="TIC893" s="50"/>
      <c r="TID893" s="50"/>
      <c r="TIE893" s="50"/>
      <c r="TIF893" s="50"/>
      <c r="TIG893" s="50"/>
      <c r="TIH893" s="50"/>
      <c r="TII893" s="50"/>
      <c r="TIJ893" s="50"/>
      <c r="TIK893" s="50"/>
      <c r="TIL893" s="50"/>
      <c r="TIM893" s="50"/>
      <c r="TIN893" s="50"/>
      <c r="TIO893" s="50"/>
      <c r="TIP893" s="50"/>
      <c r="TIQ893" s="50"/>
      <c r="TIR893" s="50"/>
      <c r="TIS893" s="50"/>
      <c r="TIT893" s="50"/>
      <c r="TIU893" s="50"/>
      <c r="TIV893" s="50"/>
      <c r="TIW893" s="50"/>
      <c r="TIX893" s="50"/>
      <c r="TIY893" s="50"/>
      <c r="TIZ893" s="50"/>
      <c r="TJA893" s="50"/>
      <c r="TJB893" s="50"/>
      <c r="TJC893" s="50"/>
      <c r="TJD893" s="50"/>
      <c r="TJE893" s="50"/>
      <c r="TJF893" s="50"/>
      <c r="TJG893" s="50"/>
      <c r="TJH893" s="50"/>
      <c r="TJI893" s="50"/>
      <c r="TJJ893" s="50"/>
      <c r="TJK893" s="50"/>
      <c r="TJL893" s="50"/>
      <c r="TJM893" s="50"/>
      <c r="TJN893" s="50"/>
      <c r="TJO893" s="50"/>
      <c r="TJP893" s="50"/>
      <c r="TJQ893" s="50"/>
      <c r="TJR893" s="50"/>
      <c r="TJS893" s="50"/>
      <c r="TJT893" s="50"/>
      <c r="TJU893" s="50"/>
      <c r="TJV893" s="50"/>
      <c r="TJW893" s="50"/>
      <c r="TJX893" s="50"/>
      <c r="TJY893" s="50"/>
      <c r="TJZ893" s="50"/>
      <c r="TKA893" s="50"/>
      <c r="TKB893" s="50"/>
      <c r="TKC893" s="50"/>
      <c r="TKD893" s="50"/>
      <c r="TKE893" s="50"/>
      <c r="TKF893" s="50"/>
      <c r="TKG893" s="50"/>
      <c r="TKH893" s="50"/>
      <c r="TKI893" s="50"/>
      <c r="TKJ893" s="50"/>
      <c r="TKK893" s="50"/>
      <c r="TKL893" s="50"/>
      <c r="TKM893" s="50"/>
      <c r="TKN893" s="50"/>
      <c r="TKO893" s="50"/>
      <c r="TKP893" s="50"/>
      <c r="TKQ893" s="50"/>
      <c r="TKR893" s="50"/>
      <c r="TKT893" s="50"/>
      <c r="TKV893" s="50"/>
      <c r="TKW893" s="50"/>
      <c r="TKX893" s="50"/>
      <c r="TKY893" s="50"/>
      <c r="TKZ893" s="50"/>
      <c r="TLA893" s="50"/>
      <c r="TLB893" s="50"/>
      <c r="TLC893" s="50"/>
      <c r="TLH893" s="50"/>
      <c r="TLI893" s="50"/>
      <c r="TLJ893" s="50"/>
      <c r="TLK893" s="50"/>
      <c r="TLL893" s="50"/>
      <c r="TLM893" s="50"/>
      <c r="TLN893" s="50"/>
      <c r="TLO893" s="50"/>
      <c r="TLP893" s="50"/>
      <c r="TLQ893" s="50"/>
      <c r="TLR893" s="50"/>
      <c r="TLS893" s="50"/>
      <c r="TLT893" s="50"/>
      <c r="TLU893" s="50"/>
      <c r="TLV893" s="50"/>
      <c r="TLW893" s="50"/>
      <c r="TLX893" s="50"/>
      <c r="TLY893" s="50"/>
      <c r="TLZ893" s="50"/>
      <c r="TMA893" s="50"/>
      <c r="TMB893" s="50"/>
      <c r="TMC893" s="50"/>
      <c r="TMD893" s="50"/>
      <c r="TME893" s="50"/>
      <c r="TMF893" s="50"/>
      <c r="TMG893" s="50"/>
      <c r="TMH893" s="50"/>
      <c r="TMI893" s="50"/>
      <c r="TMJ893" s="50"/>
      <c r="TMK893" s="50"/>
      <c r="TML893" s="50"/>
      <c r="TMM893" s="50"/>
      <c r="TMN893" s="50"/>
      <c r="TMO893" s="50"/>
      <c r="TMP893" s="50"/>
      <c r="TMQ893" s="50"/>
      <c r="TMR893" s="50"/>
      <c r="TMS893" s="50"/>
      <c r="TMT893" s="50"/>
      <c r="TMU893" s="50"/>
      <c r="TMV893" s="50"/>
      <c r="TMW893" s="50"/>
      <c r="TMX893" s="50"/>
      <c r="TMY893" s="50"/>
      <c r="TMZ893" s="50"/>
      <c r="TNA893" s="50"/>
      <c r="TNB893" s="50"/>
      <c r="TNC893" s="50"/>
      <c r="TND893" s="50"/>
      <c r="TNE893" s="50"/>
      <c r="TNF893" s="50"/>
      <c r="TNG893" s="50"/>
      <c r="TNH893" s="50"/>
      <c r="TNI893" s="50"/>
      <c r="TNJ893" s="50"/>
      <c r="TNK893" s="50"/>
      <c r="TNL893" s="50"/>
      <c r="TNM893" s="50"/>
      <c r="TNN893" s="50"/>
      <c r="TNO893" s="50"/>
      <c r="TNP893" s="50"/>
      <c r="TNQ893" s="50"/>
      <c r="TNR893" s="50"/>
      <c r="TNS893" s="50"/>
      <c r="TNT893" s="50"/>
      <c r="TNU893" s="50"/>
      <c r="TNV893" s="50"/>
      <c r="TNW893" s="50"/>
      <c r="TNX893" s="50"/>
      <c r="TNY893" s="50"/>
      <c r="TNZ893" s="50"/>
      <c r="TOA893" s="50"/>
      <c r="TOB893" s="50"/>
      <c r="TOC893" s="50"/>
      <c r="TOD893" s="50"/>
      <c r="TOE893" s="50"/>
      <c r="TOF893" s="50"/>
      <c r="TOG893" s="50"/>
      <c r="TOH893" s="50"/>
      <c r="TOI893" s="50"/>
      <c r="TOJ893" s="50"/>
      <c r="TOK893" s="50"/>
      <c r="TOL893" s="50"/>
      <c r="TOM893" s="50"/>
      <c r="TON893" s="50"/>
      <c r="TOO893" s="50"/>
      <c r="TOP893" s="50"/>
      <c r="TOQ893" s="50"/>
      <c r="TOR893" s="50"/>
      <c r="TOS893" s="50"/>
      <c r="TOT893" s="50"/>
      <c r="TOU893" s="50"/>
      <c r="TOV893" s="50"/>
      <c r="TOW893" s="50"/>
      <c r="TOX893" s="50"/>
      <c r="TOY893" s="50"/>
      <c r="TOZ893" s="50"/>
      <c r="TPA893" s="50"/>
      <c r="TPB893" s="50"/>
      <c r="TPC893" s="50"/>
      <c r="TPD893" s="50"/>
      <c r="TPE893" s="50"/>
      <c r="TPF893" s="50"/>
      <c r="TPG893" s="50"/>
      <c r="TPH893" s="50"/>
      <c r="TPI893" s="50"/>
      <c r="TPJ893" s="50"/>
      <c r="TPK893" s="50"/>
      <c r="TPL893" s="50"/>
      <c r="TPM893" s="50"/>
      <c r="TPN893" s="50"/>
      <c r="TPO893" s="50"/>
      <c r="TPP893" s="50"/>
      <c r="TPQ893" s="50"/>
      <c r="TPR893" s="50"/>
      <c r="TPS893" s="50"/>
      <c r="TPT893" s="50"/>
      <c r="TPU893" s="50"/>
      <c r="TPV893" s="50"/>
      <c r="TPW893" s="50"/>
      <c r="TPX893" s="50"/>
      <c r="TPY893" s="50"/>
      <c r="TPZ893" s="50"/>
      <c r="TQA893" s="50"/>
      <c r="TQB893" s="50"/>
      <c r="TQC893" s="50"/>
      <c r="TQD893" s="50"/>
      <c r="TQE893" s="50"/>
      <c r="TQF893" s="50"/>
      <c r="TQG893" s="50"/>
      <c r="TQH893" s="50"/>
      <c r="TQI893" s="50"/>
      <c r="TQJ893" s="50"/>
      <c r="TQK893" s="50"/>
      <c r="TQL893" s="50"/>
      <c r="TQM893" s="50"/>
      <c r="TQN893" s="50"/>
      <c r="TQO893" s="50"/>
      <c r="TQP893" s="50"/>
      <c r="TQQ893" s="50"/>
      <c r="TQR893" s="50"/>
      <c r="TQS893" s="50"/>
      <c r="TQT893" s="50"/>
      <c r="TQU893" s="50"/>
      <c r="TQV893" s="50"/>
      <c r="TQW893" s="50"/>
      <c r="TQX893" s="50"/>
      <c r="TQY893" s="50"/>
      <c r="TQZ893" s="50"/>
      <c r="TRA893" s="50"/>
      <c r="TRB893" s="50"/>
      <c r="TRC893" s="50"/>
      <c r="TRD893" s="50"/>
      <c r="TRE893" s="50"/>
      <c r="TRF893" s="50"/>
      <c r="TRG893" s="50"/>
      <c r="TRH893" s="50"/>
      <c r="TRI893" s="50"/>
      <c r="TRJ893" s="50"/>
      <c r="TRK893" s="50"/>
      <c r="TRL893" s="50"/>
      <c r="TRM893" s="50"/>
      <c r="TRN893" s="50"/>
      <c r="TRO893" s="50"/>
      <c r="TRP893" s="50"/>
      <c r="TRQ893" s="50"/>
      <c r="TRR893" s="50"/>
      <c r="TRS893" s="50"/>
      <c r="TRT893" s="50"/>
      <c r="TRU893" s="50"/>
      <c r="TRV893" s="50"/>
      <c r="TRW893" s="50"/>
      <c r="TRX893" s="50"/>
      <c r="TRY893" s="50"/>
      <c r="TRZ893" s="50"/>
      <c r="TSA893" s="50"/>
      <c r="TSB893" s="50"/>
      <c r="TSC893" s="50"/>
      <c r="TSD893" s="50"/>
      <c r="TSE893" s="50"/>
      <c r="TSF893" s="50"/>
      <c r="TSG893" s="50"/>
      <c r="TSH893" s="50"/>
      <c r="TSI893" s="50"/>
      <c r="TSJ893" s="50"/>
      <c r="TSK893" s="50"/>
      <c r="TSL893" s="50"/>
      <c r="TSM893" s="50"/>
      <c r="TSN893" s="50"/>
      <c r="TSO893" s="50"/>
      <c r="TSP893" s="50"/>
      <c r="TSQ893" s="50"/>
      <c r="TSR893" s="50"/>
      <c r="TSS893" s="50"/>
      <c r="TST893" s="50"/>
      <c r="TSU893" s="50"/>
      <c r="TSV893" s="50"/>
      <c r="TSW893" s="50"/>
      <c r="TSX893" s="50"/>
      <c r="TSY893" s="50"/>
      <c r="TSZ893" s="50"/>
      <c r="TTA893" s="50"/>
      <c r="TTB893" s="50"/>
      <c r="TTC893" s="50"/>
      <c r="TTD893" s="50"/>
      <c r="TTE893" s="50"/>
      <c r="TTF893" s="50"/>
      <c r="TTG893" s="50"/>
      <c r="TTH893" s="50"/>
      <c r="TTI893" s="50"/>
      <c r="TTJ893" s="50"/>
      <c r="TTK893" s="50"/>
      <c r="TTL893" s="50"/>
      <c r="TTM893" s="50"/>
      <c r="TTN893" s="50"/>
      <c r="TTO893" s="50"/>
      <c r="TTP893" s="50"/>
      <c r="TTQ893" s="50"/>
      <c r="TTR893" s="50"/>
      <c r="TTS893" s="50"/>
      <c r="TTT893" s="50"/>
      <c r="TTU893" s="50"/>
      <c r="TTV893" s="50"/>
      <c r="TTW893" s="50"/>
      <c r="TTX893" s="50"/>
      <c r="TTY893" s="50"/>
      <c r="TTZ893" s="50"/>
      <c r="TUA893" s="50"/>
      <c r="TUB893" s="50"/>
      <c r="TUC893" s="50"/>
      <c r="TUD893" s="50"/>
      <c r="TUE893" s="50"/>
      <c r="TUF893" s="50"/>
      <c r="TUG893" s="50"/>
      <c r="TUH893" s="50"/>
      <c r="TUI893" s="50"/>
      <c r="TUJ893" s="50"/>
      <c r="TUK893" s="50"/>
      <c r="TUL893" s="50"/>
      <c r="TUM893" s="50"/>
      <c r="TUN893" s="50"/>
      <c r="TUP893" s="50"/>
      <c r="TUR893" s="50"/>
      <c r="TUS893" s="50"/>
      <c r="TUT893" s="50"/>
      <c r="TUU893" s="50"/>
      <c r="TUV893" s="50"/>
      <c r="TUW893" s="50"/>
      <c r="TUX893" s="50"/>
      <c r="TUY893" s="50"/>
      <c r="TVD893" s="50"/>
      <c r="TVE893" s="50"/>
      <c r="TVF893" s="50"/>
      <c r="TVG893" s="50"/>
      <c r="TVH893" s="50"/>
      <c r="TVI893" s="50"/>
      <c r="TVJ893" s="50"/>
      <c r="TVK893" s="50"/>
      <c r="TVL893" s="50"/>
      <c r="TVM893" s="50"/>
      <c r="TVN893" s="50"/>
      <c r="TVO893" s="50"/>
      <c r="TVP893" s="50"/>
      <c r="TVQ893" s="50"/>
      <c r="TVR893" s="50"/>
      <c r="TVS893" s="50"/>
      <c r="TVT893" s="50"/>
      <c r="TVU893" s="50"/>
      <c r="TVV893" s="50"/>
      <c r="TVW893" s="50"/>
      <c r="TVX893" s="50"/>
      <c r="TVY893" s="50"/>
      <c r="TVZ893" s="50"/>
      <c r="TWA893" s="50"/>
      <c r="TWB893" s="50"/>
      <c r="TWC893" s="50"/>
      <c r="TWD893" s="50"/>
      <c r="TWE893" s="50"/>
      <c r="TWF893" s="50"/>
      <c r="TWG893" s="50"/>
      <c r="TWH893" s="50"/>
      <c r="TWI893" s="50"/>
      <c r="TWJ893" s="50"/>
      <c r="TWK893" s="50"/>
      <c r="TWL893" s="50"/>
      <c r="TWM893" s="50"/>
      <c r="TWN893" s="50"/>
      <c r="TWO893" s="50"/>
      <c r="TWP893" s="50"/>
      <c r="TWQ893" s="50"/>
      <c r="TWR893" s="50"/>
      <c r="TWS893" s="50"/>
      <c r="TWT893" s="50"/>
      <c r="TWU893" s="50"/>
      <c r="TWV893" s="50"/>
      <c r="TWW893" s="50"/>
      <c r="TWX893" s="50"/>
      <c r="TWY893" s="50"/>
      <c r="TWZ893" s="50"/>
      <c r="TXA893" s="50"/>
      <c r="TXB893" s="50"/>
      <c r="TXC893" s="50"/>
      <c r="TXD893" s="50"/>
      <c r="TXE893" s="50"/>
      <c r="TXF893" s="50"/>
      <c r="TXG893" s="50"/>
      <c r="TXH893" s="50"/>
      <c r="TXI893" s="50"/>
      <c r="TXJ893" s="50"/>
      <c r="TXK893" s="50"/>
      <c r="TXL893" s="50"/>
      <c r="TXM893" s="50"/>
      <c r="TXN893" s="50"/>
      <c r="TXO893" s="50"/>
      <c r="TXP893" s="50"/>
      <c r="TXQ893" s="50"/>
      <c r="TXR893" s="50"/>
      <c r="TXS893" s="50"/>
      <c r="TXT893" s="50"/>
      <c r="TXU893" s="50"/>
      <c r="TXV893" s="50"/>
      <c r="TXW893" s="50"/>
      <c r="TXX893" s="50"/>
      <c r="TXY893" s="50"/>
      <c r="TXZ893" s="50"/>
      <c r="TYA893" s="50"/>
      <c r="TYB893" s="50"/>
      <c r="TYC893" s="50"/>
      <c r="TYD893" s="50"/>
      <c r="TYE893" s="50"/>
      <c r="TYF893" s="50"/>
      <c r="TYG893" s="50"/>
      <c r="TYH893" s="50"/>
      <c r="TYI893" s="50"/>
      <c r="TYJ893" s="50"/>
      <c r="TYK893" s="50"/>
      <c r="TYL893" s="50"/>
      <c r="TYM893" s="50"/>
      <c r="TYN893" s="50"/>
      <c r="TYO893" s="50"/>
      <c r="TYP893" s="50"/>
      <c r="TYQ893" s="50"/>
      <c r="TYR893" s="50"/>
      <c r="TYS893" s="50"/>
      <c r="TYT893" s="50"/>
      <c r="TYU893" s="50"/>
      <c r="TYV893" s="50"/>
      <c r="TYW893" s="50"/>
      <c r="TYX893" s="50"/>
      <c r="TYY893" s="50"/>
      <c r="TYZ893" s="50"/>
      <c r="TZA893" s="50"/>
      <c r="TZB893" s="50"/>
      <c r="TZC893" s="50"/>
      <c r="TZD893" s="50"/>
      <c r="TZE893" s="50"/>
      <c r="TZF893" s="50"/>
      <c r="TZG893" s="50"/>
      <c r="TZH893" s="50"/>
      <c r="TZI893" s="50"/>
      <c r="TZJ893" s="50"/>
      <c r="TZK893" s="50"/>
      <c r="TZL893" s="50"/>
      <c r="TZM893" s="50"/>
      <c r="TZN893" s="50"/>
      <c r="TZO893" s="50"/>
      <c r="TZP893" s="50"/>
      <c r="TZQ893" s="50"/>
      <c r="TZR893" s="50"/>
      <c r="TZS893" s="50"/>
      <c r="TZT893" s="50"/>
      <c r="TZU893" s="50"/>
      <c r="TZV893" s="50"/>
      <c r="TZW893" s="50"/>
      <c r="TZX893" s="50"/>
      <c r="TZY893" s="50"/>
      <c r="TZZ893" s="50"/>
      <c r="UAA893" s="50"/>
      <c r="UAB893" s="50"/>
      <c r="UAC893" s="50"/>
      <c r="UAD893" s="50"/>
      <c r="UAE893" s="50"/>
      <c r="UAF893" s="50"/>
      <c r="UAG893" s="50"/>
      <c r="UAH893" s="50"/>
      <c r="UAI893" s="50"/>
      <c r="UAJ893" s="50"/>
      <c r="UAK893" s="50"/>
      <c r="UAL893" s="50"/>
      <c r="UAM893" s="50"/>
      <c r="UAN893" s="50"/>
      <c r="UAO893" s="50"/>
      <c r="UAP893" s="50"/>
      <c r="UAQ893" s="50"/>
      <c r="UAR893" s="50"/>
      <c r="UAS893" s="50"/>
      <c r="UAT893" s="50"/>
      <c r="UAU893" s="50"/>
      <c r="UAV893" s="50"/>
      <c r="UAW893" s="50"/>
      <c r="UAX893" s="50"/>
      <c r="UAY893" s="50"/>
      <c r="UAZ893" s="50"/>
      <c r="UBA893" s="50"/>
      <c r="UBB893" s="50"/>
      <c r="UBC893" s="50"/>
      <c r="UBD893" s="50"/>
      <c r="UBE893" s="50"/>
      <c r="UBF893" s="50"/>
      <c r="UBG893" s="50"/>
      <c r="UBH893" s="50"/>
      <c r="UBI893" s="50"/>
      <c r="UBJ893" s="50"/>
      <c r="UBK893" s="50"/>
      <c r="UBL893" s="50"/>
      <c r="UBM893" s="50"/>
      <c r="UBN893" s="50"/>
      <c r="UBO893" s="50"/>
      <c r="UBP893" s="50"/>
      <c r="UBQ893" s="50"/>
      <c r="UBR893" s="50"/>
      <c r="UBS893" s="50"/>
      <c r="UBT893" s="50"/>
      <c r="UBU893" s="50"/>
      <c r="UBV893" s="50"/>
      <c r="UBW893" s="50"/>
      <c r="UBX893" s="50"/>
      <c r="UBY893" s="50"/>
      <c r="UBZ893" s="50"/>
      <c r="UCA893" s="50"/>
      <c r="UCB893" s="50"/>
      <c r="UCC893" s="50"/>
      <c r="UCD893" s="50"/>
      <c r="UCE893" s="50"/>
      <c r="UCF893" s="50"/>
      <c r="UCG893" s="50"/>
      <c r="UCH893" s="50"/>
      <c r="UCI893" s="50"/>
      <c r="UCJ893" s="50"/>
      <c r="UCK893" s="50"/>
      <c r="UCL893" s="50"/>
      <c r="UCM893" s="50"/>
      <c r="UCN893" s="50"/>
      <c r="UCO893" s="50"/>
      <c r="UCP893" s="50"/>
      <c r="UCQ893" s="50"/>
      <c r="UCR893" s="50"/>
      <c r="UCS893" s="50"/>
      <c r="UCT893" s="50"/>
      <c r="UCU893" s="50"/>
      <c r="UCV893" s="50"/>
      <c r="UCW893" s="50"/>
      <c r="UCX893" s="50"/>
      <c r="UCY893" s="50"/>
      <c r="UCZ893" s="50"/>
      <c r="UDA893" s="50"/>
      <c r="UDB893" s="50"/>
      <c r="UDC893" s="50"/>
      <c r="UDD893" s="50"/>
      <c r="UDE893" s="50"/>
      <c r="UDF893" s="50"/>
      <c r="UDG893" s="50"/>
      <c r="UDH893" s="50"/>
      <c r="UDI893" s="50"/>
      <c r="UDJ893" s="50"/>
      <c r="UDK893" s="50"/>
      <c r="UDL893" s="50"/>
      <c r="UDM893" s="50"/>
      <c r="UDN893" s="50"/>
      <c r="UDO893" s="50"/>
      <c r="UDP893" s="50"/>
      <c r="UDQ893" s="50"/>
      <c r="UDR893" s="50"/>
      <c r="UDS893" s="50"/>
      <c r="UDT893" s="50"/>
      <c r="UDU893" s="50"/>
      <c r="UDV893" s="50"/>
      <c r="UDW893" s="50"/>
      <c r="UDX893" s="50"/>
      <c r="UDY893" s="50"/>
      <c r="UDZ893" s="50"/>
      <c r="UEA893" s="50"/>
      <c r="UEB893" s="50"/>
      <c r="UEC893" s="50"/>
      <c r="UED893" s="50"/>
      <c r="UEE893" s="50"/>
      <c r="UEF893" s="50"/>
      <c r="UEG893" s="50"/>
      <c r="UEH893" s="50"/>
      <c r="UEI893" s="50"/>
      <c r="UEJ893" s="50"/>
      <c r="UEL893" s="50"/>
      <c r="UEN893" s="50"/>
      <c r="UEO893" s="50"/>
      <c r="UEP893" s="50"/>
      <c r="UEQ893" s="50"/>
      <c r="UER893" s="50"/>
      <c r="UES893" s="50"/>
      <c r="UET893" s="50"/>
      <c r="UEU893" s="50"/>
      <c r="UEZ893" s="50"/>
      <c r="UFA893" s="50"/>
      <c r="UFB893" s="50"/>
      <c r="UFC893" s="50"/>
      <c r="UFD893" s="50"/>
      <c r="UFE893" s="50"/>
      <c r="UFF893" s="50"/>
      <c r="UFG893" s="50"/>
      <c r="UFH893" s="50"/>
      <c r="UFI893" s="50"/>
      <c r="UFJ893" s="50"/>
      <c r="UFK893" s="50"/>
      <c r="UFL893" s="50"/>
      <c r="UFM893" s="50"/>
      <c r="UFN893" s="50"/>
      <c r="UFO893" s="50"/>
      <c r="UFP893" s="50"/>
      <c r="UFQ893" s="50"/>
      <c r="UFR893" s="50"/>
      <c r="UFS893" s="50"/>
      <c r="UFT893" s="50"/>
      <c r="UFU893" s="50"/>
      <c r="UFV893" s="50"/>
      <c r="UFW893" s="50"/>
      <c r="UFX893" s="50"/>
      <c r="UFY893" s="50"/>
      <c r="UFZ893" s="50"/>
      <c r="UGA893" s="50"/>
      <c r="UGB893" s="50"/>
      <c r="UGC893" s="50"/>
      <c r="UGD893" s="50"/>
      <c r="UGE893" s="50"/>
      <c r="UGF893" s="50"/>
      <c r="UGG893" s="50"/>
      <c r="UGH893" s="50"/>
      <c r="UGI893" s="50"/>
      <c r="UGJ893" s="50"/>
      <c r="UGK893" s="50"/>
      <c r="UGL893" s="50"/>
      <c r="UGM893" s="50"/>
      <c r="UGN893" s="50"/>
      <c r="UGO893" s="50"/>
      <c r="UGP893" s="50"/>
      <c r="UGQ893" s="50"/>
      <c r="UGR893" s="50"/>
      <c r="UGS893" s="50"/>
      <c r="UGT893" s="50"/>
      <c r="UGU893" s="50"/>
      <c r="UGV893" s="50"/>
      <c r="UGW893" s="50"/>
      <c r="UGX893" s="50"/>
      <c r="UGY893" s="50"/>
      <c r="UGZ893" s="50"/>
      <c r="UHA893" s="50"/>
      <c r="UHB893" s="50"/>
      <c r="UHC893" s="50"/>
      <c r="UHD893" s="50"/>
      <c r="UHE893" s="50"/>
      <c r="UHF893" s="50"/>
      <c r="UHG893" s="50"/>
      <c r="UHH893" s="50"/>
      <c r="UHI893" s="50"/>
      <c r="UHJ893" s="50"/>
      <c r="UHK893" s="50"/>
      <c r="UHL893" s="50"/>
      <c r="UHM893" s="50"/>
      <c r="UHN893" s="50"/>
      <c r="UHO893" s="50"/>
      <c r="UHP893" s="50"/>
      <c r="UHQ893" s="50"/>
      <c r="UHR893" s="50"/>
      <c r="UHS893" s="50"/>
      <c r="UHT893" s="50"/>
      <c r="UHU893" s="50"/>
      <c r="UHV893" s="50"/>
      <c r="UHW893" s="50"/>
      <c r="UHX893" s="50"/>
      <c r="UHY893" s="50"/>
      <c r="UHZ893" s="50"/>
      <c r="UIA893" s="50"/>
      <c r="UIB893" s="50"/>
      <c r="UIC893" s="50"/>
      <c r="UID893" s="50"/>
      <c r="UIE893" s="50"/>
      <c r="UIF893" s="50"/>
      <c r="UIG893" s="50"/>
      <c r="UIH893" s="50"/>
      <c r="UII893" s="50"/>
      <c r="UIJ893" s="50"/>
      <c r="UIK893" s="50"/>
      <c r="UIL893" s="50"/>
      <c r="UIM893" s="50"/>
      <c r="UIN893" s="50"/>
      <c r="UIO893" s="50"/>
      <c r="UIP893" s="50"/>
      <c r="UIQ893" s="50"/>
      <c r="UIR893" s="50"/>
      <c r="UIS893" s="50"/>
      <c r="UIT893" s="50"/>
      <c r="UIU893" s="50"/>
      <c r="UIV893" s="50"/>
      <c r="UIW893" s="50"/>
      <c r="UIX893" s="50"/>
      <c r="UIY893" s="50"/>
      <c r="UIZ893" s="50"/>
      <c r="UJA893" s="50"/>
      <c r="UJB893" s="50"/>
      <c r="UJC893" s="50"/>
      <c r="UJD893" s="50"/>
      <c r="UJE893" s="50"/>
      <c r="UJF893" s="50"/>
      <c r="UJG893" s="50"/>
      <c r="UJH893" s="50"/>
      <c r="UJI893" s="50"/>
      <c r="UJJ893" s="50"/>
      <c r="UJK893" s="50"/>
      <c r="UJL893" s="50"/>
      <c r="UJM893" s="50"/>
      <c r="UJN893" s="50"/>
      <c r="UJO893" s="50"/>
      <c r="UJP893" s="50"/>
      <c r="UJQ893" s="50"/>
      <c r="UJR893" s="50"/>
      <c r="UJS893" s="50"/>
      <c r="UJT893" s="50"/>
      <c r="UJU893" s="50"/>
      <c r="UJV893" s="50"/>
      <c r="UJW893" s="50"/>
      <c r="UJX893" s="50"/>
      <c r="UJY893" s="50"/>
      <c r="UJZ893" s="50"/>
      <c r="UKA893" s="50"/>
      <c r="UKB893" s="50"/>
      <c r="UKC893" s="50"/>
      <c r="UKD893" s="50"/>
      <c r="UKE893" s="50"/>
      <c r="UKF893" s="50"/>
      <c r="UKG893" s="50"/>
      <c r="UKH893" s="50"/>
      <c r="UKI893" s="50"/>
      <c r="UKJ893" s="50"/>
      <c r="UKK893" s="50"/>
      <c r="UKL893" s="50"/>
      <c r="UKM893" s="50"/>
      <c r="UKN893" s="50"/>
      <c r="UKO893" s="50"/>
      <c r="UKP893" s="50"/>
      <c r="UKQ893" s="50"/>
      <c r="UKR893" s="50"/>
      <c r="UKS893" s="50"/>
      <c r="UKT893" s="50"/>
      <c r="UKU893" s="50"/>
      <c r="UKV893" s="50"/>
      <c r="UKW893" s="50"/>
      <c r="UKX893" s="50"/>
      <c r="UKY893" s="50"/>
      <c r="UKZ893" s="50"/>
      <c r="ULA893" s="50"/>
      <c r="ULB893" s="50"/>
      <c r="ULC893" s="50"/>
      <c r="ULD893" s="50"/>
      <c r="ULE893" s="50"/>
      <c r="ULF893" s="50"/>
      <c r="ULG893" s="50"/>
      <c r="ULH893" s="50"/>
      <c r="ULI893" s="50"/>
      <c r="ULJ893" s="50"/>
      <c r="ULK893" s="50"/>
      <c r="ULL893" s="50"/>
      <c r="ULM893" s="50"/>
      <c r="ULN893" s="50"/>
      <c r="ULO893" s="50"/>
      <c r="ULP893" s="50"/>
      <c r="ULQ893" s="50"/>
      <c r="ULR893" s="50"/>
      <c r="ULS893" s="50"/>
      <c r="ULT893" s="50"/>
      <c r="ULU893" s="50"/>
      <c r="ULV893" s="50"/>
      <c r="ULW893" s="50"/>
      <c r="ULX893" s="50"/>
      <c r="ULY893" s="50"/>
      <c r="ULZ893" s="50"/>
      <c r="UMA893" s="50"/>
      <c r="UMB893" s="50"/>
      <c r="UMC893" s="50"/>
      <c r="UMD893" s="50"/>
      <c r="UME893" s="50"/>
      <c r="UMF893" s="50"/>
      <c r="UMG893" s="50"/>
      <c r="UMH893" s="50"/>
      <c r="UMI893" s="50"/>
      <c r="UMJ893" s="50"/>
      <c r="UMK893" s="50"/>
      <c r="UML893" s="50"/>
      <c r="UMM893" s="50"/>
      <c r="UMN893" s="50"/>
      <c r="UMO893" s="50"/>
      <c r="UMP893" s="50"/>
      <c r="UMQ893" s="50"/>
      <c r="UMR893" s="50"/>
      <c r="UMS893" s="50"/>
      <c r="UMT893" s="50"/>
      <c r="UMU893" s="50"/>
      <c r="UMV893" s="50"/>
      <c r="UMW893" s="50"/>
      <c r="UMX893" s="50"/>
      <c r="UMY893" s="50"/>
      <c r="UMZ893" s="50"/>
      <c r="UNA893" s="50"/>
      <c r="UNB893" s="50"/>
      <c r="UNC893" s="50"/>
      <c r="UND893" s="50"/>
      <c r="UNE893" s="50"/>
      <c r="UNF893" s="50"/>
      <c r="UNG893" s="50"/>
      <c r="UNH893" s="50"/>
      <c r="UNI893" s="50"/>
      <c r="UNJ893" s="50"/>
      <c r="UNK893" s="50"/>
      <c r="UNL893" s="50"/>
      <c r="UNM893" s="50"/>
      <c r="UNN893" s="50"/>
      <c r="UNO893" s="50"/>
      <c r="UNP893" s="50"/>
      <c r="UNQ893" s="50"/>
      <c r="UNR893" s="50"/>
      <c r="UNS893" s="50"/>
      <c r="UNT893" s="50"/>
      <c r="UNU893" s="50"/>
      <c r="UNV893" s="50"/>
      <c r="UNW893" s="50"/>
      <c r="UNX893" s="50"/>
      <c r="UNY893" s="50"/>
      <c r="UNZ893" s="50"/>
      <c r="UOA893" s="50"/>
      <c r="UOB893" s="50"/>
      <c r="UOC893" s="50"/>
      <c r="UOD893" s="50"/>
      <c r="UOE893" s="50"/>
      <c r="UOF893" s="50"/>
      <c r="UOH893" s="50"/>
      <c r="UOJ893" s="50"/>
      <c r="UOK893" s="50"/>
      <c r="UOL893" s="50"/>
      <c r="UOM893" s="50"/>
      <c r="UON893" s="50"/>
      <c r="UOO893" s="50"/>
      <c r="UOP893" s="50"/>
      <c r="UOQ893" s="50"/>
      <c r="UOV893" s="50"/>
      <c r="UOW893" s="50"/>
      <c r="UOX893" s="50"/>
      <c r="UOY893" s="50"/>
      <c r="UOZ893" s="50"/>
      <c r="UPA893" s="50"/>
      <c r="UPB893" s="50"/>
      <c r="UPC893" s="50"/>
      <c r="UPD893" s="50"/>
      <c r="UPE893" s="50"/>
      <c r="UPF893" s="50"/>
      <c r="UPG893" s="50"/>
      <c r="UPH893" s="50"/>
      <c r="UPI893" s="50"/>
      <c r="UPJ893" s="50"/>
      <c r="UPK893" s="50"/>
      <c r="UPL893" s="50"/>
      <c r="UPM893" s="50"/>
      <c r="UPN893" s="50"/>
      <c r="UPO893" s="50"/>
      <c r="UPP893" s="50"/>
      <c r="UPQ893" s="50"/>
      <c r="UPR893" s="50"/>
      <c r="UPS893" s="50"/>
      <c r="UPT893" s="50"/>
      <c r="UPU893" s="50"/>
      <c r="UPV893" s="50"/>
      <c r="UPW893" s="50"/>
      <c r="UPX893" s="50"/>
      <c r="UPY893" s="50"/>
      <c r="UPZ893" s="50"/>
      <c r="UQA893" s="50"/>
      <c r="UQB893" s="50"/>
      <c r="UQC893" s="50"/>
      <c r="UQD893" s="50"/>
      <c r="UQE893" s="50"/>
      <c r="UQF893" s="50"/>
      <c r="UQG893" s="50"/>
      <c r="UQH893" s="50"/>
      <c r="UQI893" s="50"/>
      <c r="UQJ893" s="50"/>
      <c r="UQK893" s="50"/>
      <c r="UQL893" s="50"/>
      <c r="UQM893" s="50"/>
      <c r="UQN893" s="50"/>
      <c r="UQO893" s="50"/>
      <c r="UQP893" s="50"/>
      <c r="UQQ893" s="50"/>
      <c r="UQR893" s="50"/>
      <c r="UQS893" s="50"/>
      <c r="UQT893" s="50"/>
      <c r="UQU893" s="50"/>
      <c r="UQV893" s="50"/>
      <c r="UQW893" s="50"/>
      <c r="UQX893" s="50"/>
      <c r="UQY893" s="50"/>
      <c r="UQZ893" s="50"/>
      <c r="URA893" s="50"/>
      <c r="URB893" s="50"/>
      <c r="URC893" s="50"/>
      <c r="URD893" s="50"/>
      <c r="URE893" s="50"/>
      <c r="URF893" s="50"/>
      <c r="URG893" s="50"/>
      <c r="URH893" s="50"/>
      <c r="URI893" s="50"/>
      <c r="URJ893" s="50"/>
      <c r="URK893" s="50"/>
      <c r="URL893" s="50"/>
      <c r="URM893" s="50"/>
      <c r="URN893" s="50"/>
      <c r="URO893" s="50"/>
      <c r="URP893" s="50"/>
      <c r="URQ893" s="50"/>
      <c r="URR893" s="50"/>
      <c r="URS893" s="50"/>
      <c r="URT893" s="50"/>
      <c r="URU893" s="50"/>
      <c r="URV893" s="50"/>
      <c r="URW893" s="50"/>
      <c r="URX893" s="50"/>
      <c r="URY893" s="50"/>
      <c r="URZ893" s="50"/>
      <c r="USA893" s="50"/>
      <c r="USB893" s="50"/>
      <c r="USC893" s="50"/>
      <c r="USD893" s="50"/>
      <c r="USE893" s="50"/>
      <c r="USF893" s="50"/>
      <c r="USG893" s="50"/>
      <c r="USH893" s="50"/>
      <c r="USI893" s="50"/>
      <c r="USJ893" s="50"/>
      <c r="USK893" s="50"/>
      <c r="USL893" s="50"/>
      <c r="USM893" s="50"/>
      <c r="USN893" s="50"/>
      <c r="USO893" s="50"/>
      <c r="USP893" s="50"/>
      <c r="USQ893" s="50"/>
      <c r="USR893" s="50"/>
      <c r="USS893" s="50"/>
      <c r="UST893" s="50"/>
      <c r="USU893" s="50"/>
      <c r="USV893" s="50"/>
      <c r="USW893" s="50"/>
      <c r="USX893" s="50"/>
      <c r="USY893" s="50"/>
      <c r="USZ893" s="50"/>
      <c r="UTA893" s="50"/>
      <c r="UTB893" s="50"/>
      <c r="UTC893" s="50"/>
      <c r="UTD893" s="50"/>
      <c r="UTE893" s="50"/>
      <c r="UTF893" s="50"/>
      <c r="UTG893" s="50"/>
      <c r="UTH893" s="50"/>
      <c r="UTI893" s="50"/>
      <c r="UTJ893" s="50"/>
      <c r="UTK893" s="50"/>
      <c r="UTL893" s="50"/>
      <c r="UTM893" s="50"/>
      <c r="UTN893" s="50"/>
      <c r="UTO893" s="50"/>
      <c r="UTP893" s="50"/>
      <c r="UTQ893" s="50"/>
      <c r="UTR893" s="50"/>
      <c r="UTS893" s="50"/>
      <c r="UTT893" s="50"/>
      <c r="UTU893" s="50"/>
      <c r="UTV893" s="50"/>
      <c r="UTW893" s="50"/>
      <c r="UTX893" s="50"/>
      <c r="UTY893" s="50"/>
      <c r="UTZ893" s="50"/>
      <c r="UUA893" s="50"/>
      <c r="UUB893" s="50"/>
      <c r="UUC893" s="50"/>
      <c r="UUD893" s="50"/>
      <c r="UUE893" s="50"/>
      <c r="UUF893" s="50"/>
      <c r="UUG893" s="50"/>
      <c r="UUH893" s="50"/>
      <c r="UUI893" s="50"/>
      <c r="UUJ893" s="50"/>
      <c r="UUK893" s="50"/>
      <c r="UUL893" s="50"/>
      <c r="UUM893" s="50"/>
      <c r="UUN893" s="50"/>
      <c r="UUO893" s="50"/>
      <c r="UUP893" s="50"/>
      <c r="UUQ893" s="50"/>
      <c r="UUR893" s="50"/>
      <c r="UUS893" s="50"/>
      <c r="UUT893" s="50"/>
      <c r="UUU893" s="50"/>
      <c r="UUV893" s="50"/>
      <c r="UUW893" s="50"/>
      <c r="UUX893" s="50"/>
      <c r="UUY893" s="50"/>
      <c r="UUZ893" s="50"/>
      <c r="UVA893" s="50"/>
      <c r="UVB893" s="50"/>
      <c r="UVC893" s="50"/>
      <c r="UVD893" s="50"/>
      <c r="UVE893" s="50"/>
      <c r="UVF893" s="50"/>
      <c r="UVG893" s="50"/>
      <c r="UVH893" s="50"/>
      <c r="UVI893" s="50"/>
      <c r="UVJ893" s="50"/>
      <c r="UVK893" s="50"/>
      <c r="UVL893" s="50"/>
      <c r="UVM893" s="50"/>
      <c r="UVN893" s="50"/>
      <c r="UVO893" s="50"/>
      <c r="UVP893" s="50"/>
      <c r="UVQ893" s="50"/>
      <c r="UVR893" s="50"/>
      <c r="UVS893" s="50"/>
      <c r="UVT893" s="50"/>
      <c r="UVU893" s="50"/>
      <c r="UVV893" s="50"/>
      <c r="UVW893" s="50"/>
      <c r="UVX893" s="50"/>
      <c r="UVY893" s="50"/>
      <c r="UVZ893" s="50"/>
      <c r="UWA893" s="50"/>
      <c r="UWB893" s="50"/>
      <c r="UWC893" s="50"/>
      <c r="UWD893" s="50"/>
      <c r="UWE893" s="50"/>
      <c r="UWF893" s="50"/>
      <c r="UWG893" s="50"/>
      <c r="UWH893" s="50"/>
      <c r="UWI893" s="50"/>
      <c r="UWJ893" s="50"/>
      <c r="UWK893" s="50"/>
      <c r="UWL893" s="50"/>
      <c r="UWM893" s="50"/>
      <c r="UWN893" s="50"/>
      <c r="UWO893" s="50"/>
      <c r="UWP893" s="50"/>
      <c r="UWQ893" s="50"/>
      <c r="UWR893" s="50"/>
      <c r="UWS893" s="50"/>
      <c r="UWT893" s="50"/>
      <c r="UWU893" s="50"/>
      <c r="UWV893" s="50"/>
      <c r="UWW893" s="50"/>
      <c r="UWX893" s="50"/>
      <c r="UWY893" s="50"/>
      <c r="UWZ893" s="50"/>
      <c r="UXA893" s="50"/>
      <c r="UXB893" s="50"/>
      <c r="UXC893" s="50"/>
      <c r="UXD893" s="50"/>
      <c r="UXE893" s="50"/>
      <c r="UXF893" s="50"/>
      <c r="UXG893" s="50"/>
      <c r="UXH893" s="50"/>
      <c r="UXI893" s="50"/>
      <c r="UXJ893" s="50"/>
      <c r="UXK893" s="50"/>
      <c r="UXL893" s="50"/>
      <c r="UXM893" s="50"/>
      <c r="UXN893" s="50"/>
      <c r="UXO893" s="50"/>
      <c r="UXP893" s="50"/>
      <c r="UXQ893" s="50"/>
      <c r="UXR893" s="50"/>
      <c r="UXS893" s="50"/>
      <c r="UXT893" s="50"/>
      <c r="UXU893" s="50"/>
      <c r="UXV893" s="50"/>
      <c r="UXW893" s="50"/>
      <c r="UXX893" s="50"/>
      <c r="UXY893" s="50"/>
      <c r="UXZ893" s="50"/>
      <c r="UYA893" s="50"/>
      <c r="UYB893" s="50"/>
      <c r="UYD893" s="50"/>
      <c r="UYF893" s="50"/>
      <c r="UYG893" s="50"/>
      <c r="UYH893" s="50"/>
      <c r="UYI893" s="50"/>
      <c r="UYJ893" s="50"/>
      <c r="UYK893" s="50"/>
      <c r="UYL893" s="50"/>
      <c r="UYM893" s="50"/>
      <c r="UYR893" s="50"/>
      <c r="UYS893" s="50"/>
      <c r="UYT893" s="50"/>
      <c r="UYU893" s="50"/>
      <c r="UYV893" s="50"/>
      <c r="UYW893" s="50"/>
      <c r="UYX893" s="50"/>
      <c r="UYY893" s="50"/>
      <c r="UYZ893" s="50"/>
      <c r="UZA893" s="50"/>
      <c r="UZB893" s="50"/>
      <c r="UZC893" s="50"/>
      <c r="UZD893" s="50"/>
      <c r="UZE893" s="50"/>
      <c r="UZF893" s="50"/>
      <c r="UZG893" s="50"/>
      <c r="UZH893" s="50"/>
      <c r="UZI893" s="50"/>
      <c r="UZJ893" s="50"/>
      <c r="UZK893" s="50"/>
      <c r="UZL893" s="50"/>
      <c r="UZM893" s="50"/>
      <c r="UZN893" s="50"/>
      <c r="UZO893" s="50"/>
      <c r="UZP893" s="50"/>
      <c r="UZQ893" s="50"/>
      <c r="UZR893" s="50"/>
      <c r="UZS893" s="50"/>
      <c r="UZT893" s="50"/>
      <c r="UZU893" s="50"/>
      <c r="UZV893" s="50"/>
      <c r="UZW893" s="50"/>
      <c r="UZX893" s="50"/>
      <c r="UZY893" s="50"/>
      <c r="UZZ893" s="50"/>
      <c r="VAA893" s="50"/>
      <c r="VAB893" s="50"/>
      <c r="VAC893" s="50"/>
      <c r="VAD893" s="50"/>
      <c r="VAE893" s="50"/>
      <c r="VAF893" s="50"/>
      <c r="VAG893" s="50"/>
      <c r="VAH893" s="50"/>
      <c r="VAI893" s="50"/>
      <c r="VAJ893" s="50"/>
      <c r="VAK893" s="50"/>
      <c r="VAL893" s="50"/>
      <c r="VAM893" s="50"/>
      <c r="VAN893" s="50"/>
      <c r="VAO893" s="50"/>
      <c r="VAP893" s="50"/>
      <c r="VAQ893" s="50"/>
      <c r="VAR893" s="50"/>
      <c r="VAS893" s="50"/>
      <c r="VAT893" s="50"/>
      <c r="VAU893" s="50"/>
      <c r="VAV893" s="50"/>
      <c r="VAW893" s="50"/>
      <c r="VAX893" s="50"/>
      <c r="VAY893" s="50"/>
      <c r="VAZ893" s="50"/>
      <c r="VBA893" s="50"/>
      <c r="VBB893" s="50"/>
      <c r="VBC893" s="50"/>
      <c r="VBD893" s="50"/>
      <c r="VBE893" s="50"/>
      <c r="VBF893" s="50"/>
      <c r="VBG893" s="50"/>
      <c r="VBH893" s="50"/>
      <c r="VBI893" s="50"/>
      <c r="VBJ893" s="50"/>
      <c r="VBK893" s="50"/>
      <c r="VBL893" s="50"/>
      <c r="VBM893" s="50"/>
      <c r="VBN893" s="50"/>
      <c r="VBO893" s="50"/>
      <c r="VBP893" s="50"/>
      <c r="VBQ893" s="50"/>
      <c r="VBR893" s="50"/>
      <c r="VBS893" s="50"/>
      <c r="VBT893" s="50"/>
      <c r="VBU893" s="50"/>
      <c r="VBV893" s="50"/>
      <c r="VBW893" s="50"/>
      <c r="VBX893" s="50"/>
      <c r="VBY893" s="50"/>
      <c r="VBZ893" s="50"/>
      <c r="VCA893" s="50"/>
      <c r="VCB893" s="50"/>
      <c r="VCC893" s="50"/>
      <c r="VCD893" s="50"/>
      <c r="VCE893" s="50"/>
      <c r="VCF893" s="50"/>
      <c r="VCG893" s="50"/>
      <c r="VCH893" s="50"/>
      <c r="VCI893" s="50"/>
      <c r="VCJ893" s="50"/>
      <c r="VCK893" s="50"/>
      <c r="VCL893" s="50"/>
      <c r="VCM893" s="50"/>
      <c r="VCN893" s="50"/>
      <c r="VCO893" s="50"/>
      <c r="VCP893" s="50"/>
      <c r="VCQ893" s="50"/>
      <c r="VCR893" s="50"/>
      <c r="VCS893" s="50"/>
      <c r="VCT893" s="50"/>
      <c r="VCU893" s="50"/>
      <c r="VCV893" s="50"/>
      <c r="VCW893" s="50"/>
      <c r="VCX893" s="50"/>
      <c r="VCY893" s="50"/>
      <c r="VCZ893" s="50"/>
      <c r="VDA893" s="50"/>
      <c r="VDB893" s="50"/>
      <c r="VDC893" s="50"/>
      <c r="VDD893" s="50"/>
      <c r="VDE893" s="50"/>
      <c r="VDF893" s="50"/>
      <c r="VDG893" s="50"/>
      <c r="VDH893" s="50"/>
      <c r="VDI893" s="50"/>
      <c r="VDJ893" s="50"/>
      <c r="VDK893" s="50"/>
      <c r="VDL893" s="50"/>
      <c r="VDM893" s="50"/>
      <c r="VDN893" s="50"/>
      <c r="VDO893" s="50"/>
      <c r="VDP893" s="50"/>
      <c r="VDQ893" s="50"/>
      <c r="VDR893" s="50"/>
      <c r="VDS893" s="50"/>
      <c r="VDT893" s="50"/>
      <c r="VDU893" s="50"/>
      <c r="VDV893" s="50"/>
      <c r="VDW893" s="50"/>
      <c r="VDX893" s="50"/>
      <c r="VDY893" s="50"/>
      <c r="VDZ893" s="50"/>
      <c r="VEA893" s="50"/>
      <c r="VEB893" s="50"/>
      <c r="VEC893" s="50"/>
      <c r="VED893" s="50"/>
      <c r="VEE893" s="50"/>
      <c r="VEF893" s="50"/>
      <c r="VEG893" s="50"/>
      <c r="VEH893" s="50"/>
      <c r="VEI893" s="50"/>
      <c r="VEJ893" s="50"/>
      <c r="VEK893" s="50"/>
      <c r="VEL893" s="50"/>
      <c r="VEM893" s="50"/>
      <c r="VEN893" s="50"/>
      <c r="VEO893" s="50"/>
      <c r="VEP893" s="50"/>
      <c r="VEQ893" s="50"/>
      <c r="VER893" s="50"/>
      <c r="VES893" s="50"/>
      <c r="VET893" s="50"/>
      <c r="VEU893" s="50"/>
      <c r="VEV893" s="50"/>
      <c r="VEW893" s="50"/>
      <c r="VEX893" s="50"/>
      <c r="VEY893" s="50"/>
      <c r="VEZ893" s="50"/>
      <c r="VFA893" s="50"/>
      <c r="VFB893" s="50"/>
      <c r="VFC893" s="50"/>
      <c r="VFD893" s="50"/>
      <c r="VFE893" s="50"/>
      <c r="VFF893" s="50"/>
      <c r="VFG893" s="50"/>
      <c r="VFH893" s="50"/>
      <c r="VFI893" s="50"/>
      <c r="VFJ893" s="50"/>
      <c r="VFK893" s="50"/>
      <c r="VFL893" s="50"/>
      <c r="VFM893" s="50"/>
      <c r="VFN893" s="50"/>
      <c r="VFO893" s="50"/>
      <c r="VFP893" s="50"/>
      <c r="VFQ893" s="50"/>
      <c r="VFR893" s="50"/>
      <c r="VFS893" s="50"/>
      <c r="VFT893" s="50"/>
      <c r="VFU893" s="50"/>
      <c r="VFV893" s="50"/>
      <c r="VFW893" s="50"/>
      <c r="VFX893" s="50"/>
      <c r="VFY893" s="50"/>
      <c r="VFZ893" s="50"/>
      <c r="VGA893" s="50"/>
      <c r="VGB893" s="50"/>
      <c r="VGC893" s="50"/>
      <c r="VGD893" s="50"/>
      <c r="VGE893" s="50"/>
      <c r="VGF893" s="50"/>
      <c r="VGG893" s="50"/>
      <c r="VGH893" s="50"/>
      <c r="VGI893" s="50"/>
      <c r="VGJ893" s="50"/>
      <c r="VGK893" s="50"/>
      <c r="VGL893" s="50"/>
      <c r="VGM893" s="50"/>
      <c r="VGN893" s="50"/>
      <c r="VGO893" s="50"/>
      <c r="VGP893" s="50"/>
      <c r="VGQ893" s="50"/>
      <c r="VGR893" s="50"/>
      <c r="VGS893" s="50"/>
      <c r="VGT893" s="50"/>
      <c r="VGU893" s="50"/>
      <c r="VGV893" s="50"/>
      <c r="VGW893" s="50"/>
      <c r="VGX893" s="50"/>
      <c r="VGY893" s="50"/>
      <c r="VGZ893" s="50"/>
      <c r="VHA893" s="50"/>
      <c r="VHB893" s="50"/>
      <c r="VHC893" s="50"/>
      <c r="VHD893" s="50"/>
      <c r="VHE893" s="50"/>
      <c r="VHF893" s="50"/>
      <c r="VHG893" s="50"/>
      <c r="VHH893" s="50"/>
      <c r="VHI893" s="50"/>
      <c r="VHJ893" s="50"/>
      <c r="VHK893" s="50"/>
      <c r="VHL893" s="50"/>
      <c r="VHM893" s="50"/>
      <c r="VHN893" s="50"/>
      <c r="VHO893" s="50"/>
      <c r="VHP893" s="50"/>
      <c r="VHQ893" s="50"/>
      <c r="VHR893" s="50"/>
      <c r="VHS893" s="50"/>
      <c r="VHT893" s="50"/>
      <c r="VHU893" s="50"/>
      <c r="VHV893" s="50"/>
      <c r="VHW893" s="50"/>
      <c r="VHX893" s="50"/>
      <c r="VHZ893" s="50"/>
      <c r="VIB893" s="50"/>
      <c r="VIC893" s="50"/>
      <c r="VID893" s="50"/>
      <c r="VIE893" s="50"/>
      <c r="VIF893" s="50"/>
      <c r="VIG893" s="50"/>
      <c r="VIH893" s="50"/>
      <c r="VII893" s="50"/>
      <c r="VIN893" s="50"/>
      <c r="VIO893" s="50"/>
      <c r="VIP893" s="50"/>
      <c r="VIQ893" s="50"/>
      <c r="VIR893" s="50"/>
      <c r="VIS893" s="50"/>
      <c r="VIT893" s="50"/>
      <c r="VIU893" s="50"/>
      <c r="VIV893" s="50"/>
      <c r="VIW893" s="50"/>
      <c r="VIX893" s="50"/>
      <c r="VIY893" s="50"/>
      <c r="VIZ893" s="50"/>
      <c r="VJA893" s="50"/>
      <c r="VJB893" s="50"/>
      <c r="VJC893" s="50"/>
      <c r="VJD893" s="50"/>
      <c r="VJE893" s="50"/>
      <c r="VJF893" s="50"/>
      <c r="VJG893" s="50"/>
      <c r="VJH893" s="50"/>
      <c r="VJI893" s="50"/>
      <c r="VJJ893" s="50"/>
      <c r="VJK893" s="50"/>
      <c r="VJL893" s="50"/>
      <c r="VJM893" s="50"/>
      <c r="VJN893" s="50"/>
      <c r="VJO893" s="50"/>
      <c r="VJP893" s="50"/>
      <c r="VJQ893" s="50"/>
      <c r="VJR893" s="50"/>
      <c r="VJS893" s="50"/>
      <c r="VJT893" s="50"/>
      <c r="VJU893" s="50"/>
      <c r="VJV893" s="50"/>
      <c r="VJW893" s="50"/>
      <c r="VJX893" s="50"/>
      <c r="VJY893" s="50"/>
      <c r="VJZ893" s="50"/>
      <c r="VKA893" s="50"/>
      <c r="VKB893" s="50"/>
      <c r="VKC893" s="50"/>
      <c r="VKD893" s="50"/>
      <c r="VKE893" s="50"/>
      <c r="VKF893" s="50"/>
      <c r="VKG893" s="50"/>
      <c r="VKH893" s="50"/>
      <c r="VKI893" s="50"/>
      <c r="VKJ893" s="50"/>
      <c r="VKK893" s="50"/>
      <c r="VKL893" s="50"/>
      <c r="VKM893" s="50"/>
      <c r="VKN893" s="50"/>
      <c r="VKO893" s="50"/>
      <c r="VKP893" s="50"/>
      <c r="VKQ893" s="50"/>
      <c r="VKR893" s="50"/>
      <c r="VKS893" s="50"/>
      <c r="VKT893" s="50"/>
      <c r="VKU893" s="50"/>
      <c r="VKV893" s="50"/>
      <c r="VKW893" s="50"/>
      <c r="VKX893" s="50"/>
      <c r="VKY893" s="50"/>
      <c r="VKZ893" s="50"/>
      <c r="VLA893" s="50"/>
      <c r="VLB893" s="50"/>
      <c r="VLC893" s="50"/>
      <c r="VLD893" s="50"/>
      <c r="VLE893" s="50"/>
      <c r="VLF893" s="50"/>
      <c r="VLG893" s="50"/>
      <c r="VLH893" s="50"/>
      <c r="VLI893" s="50"/>
      <c r="VLJ893" s="50"/>
      <c r="VLK893" s="50"/>
      <c r="VLL893" s="50"/>
      <c r="VLM893" s="50"/>
      <c r="VLN893" s="50"/>
      <c r="VLO893" s="50"/>
      <c r="VLP893" s="50"/>
      <c r="VLQ893" s="50"/>
      <c r="VLR893" s="50"/>
      <c r="VLS893" s="50"/>
      <c r="VLT893" s="50"/>
      <c r="VLU893" s="50"/>
      <c r="VLV893" s="50"/>
      <c r="VLW893" s="50"/>
      <c r="VLX893" s="50"/>
      <c r="VLY893" s="50"/>
      <c r="VLZ893" s="50"/>
      <c r="VMA893" s="50"/>
      <c r="VMB893" s="50"/>
      <c r="VMC893" s="50"/>
      <c r="VMD893" s="50"/>
      <c r="VME893" s="50"/>
      <c r="VMF893" s="50"/>
      <c r="VMG893" s="50"/>
      <c r="VMH893" s="50"/>
      <c r="VMI893" s="50"/>
      <c r="VMJ893" s="50"/>
      <c r="VMK893" s="50"/>
      <c r="VML893" s="50"/>
      <c r="VMM893" s="50"/>
      <c r="VMN893" s="50"/>
      <c r="VMO893" s="50"/>
      <c r="VMP893" s="50"/>
      <c r="VMQ893" s="50"/>
      <c r="VMR893" s="50"/>
      <c r="VMS893" s="50"/>
      <c r="VMT893" s="50"/>
      <c r="VMU893" s="50"/>
      <c r="VMV893" s="50"/>
      <c r="VMW893" s="50"/>
      <c r="VMX893" s="50"/>
      <c r="VMY893" s="50"/>
      <c r="VMZ893" s="50"/>
      <c r="VNA893" s="50"/>
      <c r="VNB893" s="50"/>
      <c r="VNC893" s="50"/>
      <c r="VND893" s="50"/>
      <c r="VNE893" s="50"/>
      <c r="VNF893" s="50"/>
      <c r="VNG893" s="50"/>
      <c r="VNH893" s="50"/>
      <c r="VNI893" s="50"/>
      <c r="VNJ893" s="50"/>
      <c r="VNK893" s="50"/>
      <c r="VNL893" s="50"/>
      <c r="VNM893" s="50"/>
      <c r="VNN893" s="50"/>
      <c r="VNO893" s="50"/>
      <c r="VNP893" s="50"/>
      <c r="VNQ893" s="50"/>
      <c r="VNR893" s="50"/>
      <c r="VNS893" s="50"/>
      <c r="VNT893" s="50"/>
      <c r="VNU893" s="50"/>
      <c r="VNV893" s="50"/>
      <c r="VNW893" s="50"/>
      <c r="VNX893" s="50"/>
      <c r="VNY893" s="50"/>
      <c r="VNZ893" s="50"/>
      <c r="VOA893" s="50"/>
      <c r="VOB893" s="50"/>
      <c r="VOC893" s="50"/>
      <c r="VOD893" s="50"/>
      <c r="VOE893" s="50"/>
      <c r="VOF893" s="50"/>
      <c r="VOG893" s="50"/>
      <c r="VOH893" s="50"/>
      <c r="VOI893" s="50"/>
      <c r="VOJ893" s="50"/>
      <c r="VOK893" s="50"/>
      <c r="VOL893" s="50"/>
      <c r="VOM893" s="50"/>
      <c r="VON893" s="50"/>
      <c r="VOO893" s="50"/>
      <c r="VOP893" s="50"/>
      <c r="VOQ893" s="50"/>
      <c r="VOR893" s="50"/>
      <c r="VOS893" s="50"/>
      <c r="VOT893" s="50"/>
      <c r="VOU893" s="50"/>
      <c r="VOV893" s="50"/>
      <c r="VOW893" s="50"/>
      <c r="VOX893" s="50"/>
      <c r="VOY893" s="50"/>
      <c r="VOZ893" s="50"/>
      <c r="VPA893" s="50"/>
      <c r="VPB893" s="50"/>
      <c r="VPC893" s="50"/>
      <c r="VPD893" s="50"/>
      <c r="VPE893" s="50"/>
      <c r="VPF893" s="50"/>
      <c r="VPG893" s="50"/>
      <c r="VPH893" s="50"/>
      <c r="VPI893" s="50"/>
      <c r="VPJ893" s="50"/>
      <c r="VPK893" s="50"/>
      <c r="VPL893" s="50"/>
      <c r="VPM893" s="50"/>
      <c r="VPN893" s="50"/>
      <c r="VPO893" s="50"/>
      <c r="VPP893" s="50"/>
      <c r="VPQ893" s="50"/>
      <c r="VPR893" s="50"/>
      <c r="VPS893" s="50"/>
      <c r="VPT893" s="50"/>
      <c r="VPU893" s="50"/>
      <c r="VPV893" s="50"/>
      <c r="VPW893" s="50"/>
      <c r="VPX893" s="50"/>
      <c r="VPY893" s="50"/>
      <c r="VPZ893" s="50"/>
      <c r="VQA893" s="50"/>
      <c r="VQB893" s="50"/>
      <c r="VQC893" s="50"/>
      <c r="VQD893" s="50"/>
      <c r="VQE893" s="50"/>
      <c r="VQF893" s="50"/>
      <c r="VQG893" s="50"/>
      <c r="VQH893" s="50"/>
      <c r="VQI893" s="50"/>
      <c r="VQJ893" s="50"/>
      <c r="VQK893" s="50"/>
      <c r="VQL893" s="50"/>
      <c r="VQM893" s="50"/>
      <c r="VQN893" s="50"/>
      <c r="VQO893" s="50"/>
      <c r="VQP893" s="50"/>
      <c r="VQQ893" s="50"/>
      <c r="VQR893" s="50"/>
      <c r="VQS893" s="50"/>
      <c r="VQT893" s="50"/>
      <c r="VQU893" s="50"/>
      <c r="VQV893" s="50"/>
      <c r="VQW893" s="50"/>
      <c r="VQX893" s="50"/>
      <c r="VQY893" s="50"/>
      <c r="VQZ893" s="50"/>
      <c r="VRA893" s="50"/>
      <c r="VRB893" s="50"/>
      <c r="VRC893" s="50"/>
      <c r="VRD893" s="50"/>
      <c r="VRE893" s="50"/>
      <c r="VRF893" s="50"/>
      <c r="VRG893" s="50"/>
      <c r="VRH893" s="50"/>
      <c r="VRI893" s="50"/>
      <c r="VRJ893" s="50"/>
      <c r="VRK893" s="50"/>
      <c r="VRL893" s="50"/>
      <c r="VRM893" s="50"/>
      <c r="VRN893" s="50"/>
      <c r="VRO893" s="50"/>
      <c r="VRP893" s="50"/>
      <c r="VRQ893" s="50"/>
      <c r="VRR893" s="50"/>
      <c r="VRS893" s="50"/>
      <c r="VRT893" s="50"/>
      <c r="VRV893" s="50"/>
      <c r="VRX893" s="50"/>
      <c r="VRY893" s="50"/>
      <c r="VRZ893" s="50"/>
      <c r="VSA893" s="50"/>
      <c r="VSB893" s="50"/>
      <c r="VSC893" s="50"/>
      <c r="VSD893" s="50"/>
      <c r="VSE893" s="50"/>
      <c r="VSJ893" s="50"/>
      <c r="VSK893" s="50"/>
      <c r="VSL893" s="50"/>
      <c r="VSM893" s="50"/>
      <c r="VSN893" s="50"/>
      <c r="VSO893" s="50"/>
      <c r="VSP893" s="50"/>
      <c r="VSQ893" s="50"/>
      <c r="VSR893" s="50"/>
      <c r="VSS893" s="50"/>
      <c r="VST893" s="50"/>
      <c r="VSU893" s="50"/>
      <c r="VSV893" s="50"/>
      <c r="VSW893" s="50"/>
      <c r="VSX893" s="50"/>
      <c r="VSY893" s="50"/>
      <c r="VSZ893" s="50"/>
      <c r="VTA893" s="50"/>
      <c r="VTB893" s="50"/>
      <c r="VTC893" s="50"/>
      <c r="VTD893" s="50"/>
      <c r="VTE893" s="50"/>
      <c r="VTF893" s="50"/>
      <c r="VTG893" s="50"/>
      <c r="VTH893" s="50"/>
      <c r="VTI893" s="50"/>
      <c r="VTJ893" s="50"/>
      <c r="VTK893" s="50"/>
      <c r="VTL893" s="50"/>
      <c r="VTM893" s="50"/>
      <c r="VTN893" s="50"/>
      <c r="VTO893" s="50"/>
      <c r="VTP893" s="50"/>
      <c r="VTQ893" s="50"/>
      <c r="VTR893" s="50"/>
      <c r="VTS893" s="50"/>
      <c r="VTT893" s="50"/>
      <c r="VTU893" s="50"/>
      <c r="VTV893" s="50"/>
      <c r="VTW893" s="50"/>
      <c r="VTX893" s="50"/>
      <c r="VTY893" s="50"/>
      <c r="VTZ893" s="50"/>
      <c r="VUA893" s="50"/>
      <c r="VUB893" s="50"/>
      <c r="VUC893" s="50"/>
      <c r="VUD893" s="50"/>
      <c r="VUE893" s="50"/>
      <c r="VUF893" s="50"/>
      <c r="VUG893" s="50"/>
      <c r="VUH893" s="50"/>
      <c r="VUI893" s="50"/>
      <c r="VUJ893" s="50"/>
      <c r="VUK893" s="50"/>
      <c r="VUL893" s="50"/>
      <c r="VUM893" s="50"/>
      <c r="VUN893" s="50"/>
      <c r="VUO893" s="50"/>
      <c r="VUP893" s="50"/>
      <c r="VUQ893" s="50"/>
      <c r="VUR893" s="50"/>
      <c r="VUS893" s="50"/>
      <c r="VUT893" s="50"/>
      <c r="VUU893" s="50"/>
      <c r="VUV893" s="50"/>
      <c r="VUW893" s="50"/>
      <c r="VUX893" s="50"/>
      <c r="VUY893" s="50"/>
      <c r="VUZ893" s="50"/>
      <c r="VVA893" s="50"/>
      <c r="VVB893" s="50"/>
      <c r="VVC893" s="50"/>
      <c r="VVD893" s="50"/>
      <c r="VVE893" s="50"/>
      <c r="VVF893" s="50"/>
      <c r="VVG893" s="50"/>
      <c r="VVH893" s="50"/>
      <c r="VVI893" s="50"/>
      <c r="VVJ893" s="50"/>
      <c r="VVK893" s="50"/>
      <c r="VVL893" s="50"/>
      <c r="VVM893" s="50"/>
      <c r="VVN893" s="50"/>
      <c r="VVO893" s="50"/>
      <c r="VVP893" s="50"/>
      <c r="VVQ893" s="50"/>
      <c r="VVR893" s="50"/>
      <c r="VVS893" s="50"/>
      <c r="VVT893" s="50"/>
      <c r="VVU893" s="50"/>
      <c r="VVV893" s="50"/>
      <c r="VVW893" s="50"/>
      <c r="VVX893" s="50"/>
      <c r="VVY893" s="50"/>
      <c r="VVZ893" s="50"/>
      <c r="VWA893" s="50"/>
      <c r="VWB893" s="50"/>
      <c r="VWC893" s="50"/>
      <c r="VWD893" s="50"/>
      <c r="VWE893" s="50"/>
      <c r="VWF893" s="50"/>
      <c r="VWG893" s="50"/>
      <c r="VWH893" s="50"/>
      <c r="VWI893" s="50"/>
      <c r="VWJ893" s="50"/>
      <c r="VWK893" s="50"/>
      <c r="VWL893" s="50"/>
      <c r="VWM893" s="50"/>
      <c r="VWN893" s="50"/>
      <c r="VWO893" s="50"/>
      <c r="VWP893" s="50"/>
      <c r="VWQ893" s="50"/>
      <c r="VWR893" s="50"/>
      <c r="VWS893" s="50"/>
      <c r="VWT893" s="50"/>
      <c r="VWU893" s="50"/>
      <c r="VWV893" s="50"/>
      <c r="VWW893" s="50"/>
      <c r="VWX893" s="50"/>
      <c r="VWY893" s="50"/>
      <c r="VWZ893" s="50"/>
      <c r="VXA893" s="50"/>
      <c r="VXB893" s="50"/>
      <c r="VXC893" s="50"/>
      <c r="VXD893" s="50"/>
      <c r="VXE893" s="50"/>
      <c r="VXF893" s="50"/>
      <c r="VXG893" s="50"/>
      <c r="VXH893" s="50"/>
      <c r="VXI893" s="50"/>
      <c r="VXJ893" s="50"/>
      <c r="VXK893" s="50"/>
      <c r="VXL893" s="50"/>
      <c r="VXM893" s="50"/>
      <c r="VXN893" s="50"/>
      <c r="VXO893" s="50"/>
      <c r="VXP893" s="50"/>
      <c r="VXQ893" s="50"/>
      <c r="VXR893" s="50"/>
      <c r="VXS893" s="50"/>
      <c r="VXT893" s="50"/>
      <c r="VXU893" s="50"/>
      <c r="VXV893" s="50"/>
      <c r="VXW893" s="50"/>
      <c r="VXX893" s="50"/>
      <c r="VXY893" s="50"/>
      <c r="VXZ893" s="50"/>
      <c r="VYA893" s="50"/>
      <c r="VYB893" s="50"/>
      <c r="VYC893" s="50"/>
      <c r="VYD893" s="50"/>
      <c r="VYE893" s="50"/>
      <c r="VYF893" s="50"/>
      <c r="VYG893" s="50"/>
      <c r="VYH893" s="50"/>
      <c r="VYI893" s="50"/>
      <c r="VYJ893" s="50"/>
      <c r="VYK893" s="50"/>
      <c r="VYL893" s="50"/>
      <c r="VYM893" s="50"/>
      <c r="VYN893" s="50"/>
      <c r="VYO893" s="50"/>
      <c r="VYP893" s="50"/>
      <c r="VYQ893" s="50"/>
      <c r="VYR893" s="50"/>
      <c r="VYS893" s="50"/>
      <c r="VYT893" s="50"/>
      <c r="VYU893" s="50"/>
      <c r="VYV893" s="50"/>
      <c r="VYW893" s="50"/>
      <c r="VYX893" s="50"/>
      <c r="VYY893" s="50"/>
      <c r="VYZ893" s="50"/>
      <c r="VZA893" s="50"/>
      <c r="VZB893" s="50"/>
      <c r="VZC893" s="50"/>
      <c r="VZD893" s="50"/>
      <c r="VZE893" s="50"/>
      <c r="VZF893" s="50"/>
      <c r="VZG893" s="50"/>
      <c r="VZH893" s="50"/>
      <c r="VZI893" s="50"/>
      <c r="VZJ893" s="50"/>
      <c r="VZK893" s="50"/>
      <c r="VZL893" s="50"/>
      <c r="VZM893" s="50"/>
      <c r="VZN893" s="50"/>
      <c r="VZO893" s="50"/>
      <c r="VZP893" s="50"/>
      <c r="VZQ893" s="50"/>
      <c r="VZR893" s="50"/>
      <c r="VZS893" s="50"/>
      <c r="VZT893" s="50"/>
      <c r="VZU893" s="50"/>
      <c r="VZV893" s="50"/>
      <c r="VZW893" s="50"/>
      <c r="VZX893" s="50"/>
      <c r="VZY893" s="50"/>
      <c r="VZZ893" s="50"/>
      <c r="WAA893" s="50"/>
      <c r="WAB893" s="50"/>
      <c r="WAC893" s="50"/>
      <c r="WAD893" s="50"/>
      <c r="WAE893" s="50"/>
      <c r="WAF893" s="50"/>
      <c r="WAG893" s="50"/>
      <c r="WAH893" s="50"/>
      <c r="WAI893" s="50"/>
      <c r="WAJ893" s="50"/>
      <c r="WAK893" s="50"/>
      <c r="WAL893" s="50"/>
      <c r="WAM893" s="50"/>
      <c r="WAN893" s="50"/>
      <c r="WAO893" s="50"/>
      <c r="WAP893" s="50"/>
      <c r="WAQ893" s="50"/>
      <c r="WAR893" s="50"/>
      <c r="WAS893" s="50"/>
      <c r="WAT893" s="50"/>
      <c r="WAU893" s="50"/>
      <c r="WAV893" s="50"/>
      <c r="WAW893" s="50"/>
      <c r="WAX893" s="50"/>
      <c r="WAY893" s="50"/>
      <c r="WAZ893" s="50"/>
      <c r="WBA893" s="50"/>
      <c r="WBB893" s="50"/>
      <c r="WBC893" s="50"/>
      <c r="WBD893" s="50"/>
      <c r="WBE893" s="50"/>
      <c r="WBF893" s="50"/>
      <c r="WBG893" s="50"/>
      <c r="WBH893" s="50"/>
      <c r="WBI893" s="50"/>
      <c r="WBJ893" s="50"/>
      <c r="WBK893" s="50"/>
      <c r="WBL893" s="50"/>
      <c r="WBM893" s="50"/>
      <c r="WBN893" s="50"/>
      <c r="WBO893" s="50"/>
      <c r="WBP893" s="50"/>
      <c r="WBR893" s="50"/>
      <c r="WBT893" s="50"/>
      <c r="WBU893" s="50"/>
      <c r="WBV893" s="50"/>
      <c r="WBW893" s="50"/>
      <c r="WBX893" s="50"/>
      <c r="WBY893" s="50"/>
      <c r="WBZ893" s="50"/>
      <c r="WCA893" s="50"/>
      <c r="WCF893" s="50"/>
      <c r="WCG893" s="50"/>
      <c r="WCH893" s="50"/>
      <c r="WCI893" s="50"/>
      <c r="WCJ893" s="50"/>
      <c r="WCK893" s="50"/>
      <c r="WCL893" s="50"/>
      <c r="WCM893" s="50"/>
      <c r="WCN893" s="50"/>
      <c r="WCO893" s="50"/>
      <c r="WCP893" s="50"/>
      <c r="WCQ893" s="50"/>
      <c r="WCR893" s="50"/>
      <c r="WCS893" s="50"/>
      <c r="WCT893" s="50"/>
      <c r="WCU893" s="50"/>
      <c r="WCV893" s="50"/>
      <c r="WCW893" s="50"/>
      <c r="WCX893" s="50"/>
      <c r="WCY893" s="50"/>
      <c r="WCZ893" s="50"/>
      <c r="WDA893" s="50"/>
      <c r="WDB893" s="50"/>
      <c r="WDC893" s="50"/>
      <c r="WDD893" s="50"/>
      <c r="WDE893" s="50"/>
      <c r="WDF893" s="50"/>
      <c r="WDG893" s="50"/>
      <c r="WDH893" s="50"/>
      <c r="WDI893" s="50"/>
      <c r="WDJ893" s="50"/>
      <c r="WDK893" s="50"/>
      <c r="WDL893" s="50"/>
      <c r="WDM893" s="50"/>
      <c r="WDN893" s="50"/>
      <c r="WDO893" s="50"/>
      <c r="WDP893" s="50"/>
      <c r="WDQ893" s="50"/>
      <c r="WDR893" s="50"/>
      <c r="WDS893" s="50"/>
      <c r="WDT893" s="50"/>
      <c r="WDU893" s="50"/>
      <c r="WDV893" s="50"/>
      <c r="WDW893" s="50"/>
      <c r="WDX893" s="50"/>
      <c r="WDY893" s="50"/>
      <c r="WDZ893" s="50"/>
      <c r="WEA893" s="50"/>
      <c r="WEB893" s="50"/>
      <c r="WEC893" s="50"/>
      <c r="WED893" s="50"/>
      <c r="WEE893" s="50"/>
      <c r="WEF893" s="50"/>
      <c r="WEG893" s="50"/>
      <c r="WEH893" s="50"/>
      <c r="WEI893" s="50"/>
      <c r="WEJ893" s="50"/>
      <c r="WEK893" s="50"/>
      <c r="WEL893" s="50"/>
      <c r="WEM893" s="50"/>
      <c r="WEN893" s="50"/>
      <c r="WEO893" s="50"/>
      <c r="WEP893" s="50"/>
      <c r="WEQ893" s="50"/>
      <c r="WER893" s="50"/>
      <c r="WES893" s="50"/>
      <c r="WET893" s="50"/>
      <c r="WEU893" s="50"/>
      <c r="WEV893" s="50"/>
      <c r="WEW893" s="50"/>
      <c r="WEX893" s="50"/>
      <c r="WEY893" s="50"/>
      <c r="WEZ893" s="50"/>
      <c r="WFA893" s="50"/>
      <c r="WFB893" s="50"/>
      <c r="WFC893" s="50"/>
      <c r="WFD893" s="50"/>
      <c r="WFE893" s="50"/>
      <c r="WFF893" s="50"/>
      <c r="WFG893" s="50"/>
      <c r="WFH893" s="50"/>
      <c r="WFI893" s="50"/>
      <c r="WFJ893" s="50"/>
      <c r="WFK893" s="50"/>
      <c r="WFL893" s="50"/>
      <c r="WFM893" s="50"/>
      <c r="WFN893" s="50"/>
      <c r="WFO893" s="50"/>
      <c r="WFP893" s="50"/>
      <c r="WFQ893" s="50"/>
      <c r="WFR893" s="50"/>
      <c r="WFS893" s="50"/>
      <c r="WFT893" s="50"/>
      <c r="WFU893" s="50"/>
      <c r="WFV893" s="50"/>
      <c r="WFW893" s="50"/>
      <c r="WFX893" s="50"/>
      <c r="WFY893" s="50"/>
      <c r="WFZ893" s="50"/>
      <c r="WGA893" s="50"/>
      <c r="WGB893" s="50"/>
      <c r="WGC893" s="50"/>
      <c r="WGD893" s="50"/>
      <c r="WGE893" s="50"/>
      <c r="WGF893" s="50"/>
      <c r="WGG893" s="50"/>
      <c r="WGH893" s="50"/>
      <c r="WGI893" s="50"/>
      <c r="WGJ893" s="50"/>
      <c r="WGK893" s="50"/>
      <c r="WGL893" s="50"/>
      <c r="WGM893" s="50"/>
      <c r="WGN893" s="50"/>
      <c r="WGO893" s="50"/>
      <c r="WGP893" s="50"/>
      <c r="WGQ893" s="50"/>
      <c r="WGR893" s="50"/>
      <c r="WGS893" s="50"/>
      <c r="WGT893" s="50"/>
      <c r="WGU893" s="50"/>
      <c r="WGV893" s="50"/>
      <c r="WGW893" s="50"/>
      <c r="WGX893" s="50"/>
      <c r="WGY893" s="50"/>
      <c r="WGZ893" s="50"/>
      <c r="WHA893" s="50"/>
      <c r="WHB893" s="50"/>
      <c r="WHC893" s="50"/>
      <c r="WHD893" s="50"/>
      <c r="WHE893" s="50"/>
      <c r="WHF893" s="50"/>
      <c r="WHG893" s="50"/>
      <c r="WHH893" s="50"/>
      <c r="WHI893" s="50"/>
      <c r="WHJ893" s="50"/>
      <c r="WHK893" s="50"/>
      <c r="WHL893" s="50"/>
      <c r="WHM893" s="50"/>
      <c r="WHN893" s="50"/>
      <c r="WHO893" s="50"/>
      <c r="WHP893" s="50"/>
      <c r="WHQ893" s="50"/>
      <c r="WHR893" s="50"/>
      <c r="WHS893" s="50"/>
      <c r="WHT893" s="50"/>
      <c r="WHU893" s="50"/>
      <c r="WHV893" s="50"/>
      <c r="WHW893" s="50"/>
      <c r="WHX893" s="50"/>
      <c r="WHY893" s="50"/>
      <c r="WHZ893" s="50"/>
      <c r="WIA893" s="50"/>
      <c r="WIB893" s="50"/>
      <c r="WIC893" s="50"/>
      <c r="WID893" s="50"/>
      <c r="WIE893" s="50"/>
      <c r="WIF893" s="50"/>
      <c r="WIG893" s="50"/>
      <c r="WIH893" s="50"/>
      <c r="WII893" s="50"/>
      <c r="WIJ893" s="50"/>
      <c r="WIK893" s="50"/>
      <c r="WIL893" s="50"/>
      <c r="WIM893" s="50"/>
      <c r="WIN893" s="50"/>
      <c r="WIO893" s="50"/>
      <c r="WIP893" s="50"/>
      <c r="WIQ893" s="50"/>
      <c r="WIR893" s="50"/>
      <c r="WIS893" s="50"/>
      <c r="WIT893" s="50"/>
      <c r="WIU893" s="50"/>
      <c r="WIV893" s="50"/>
      <c r="WIW893" s="50"/>
      <c r="WIX893" s="50"/>
      <c r="WIY893" s="50"/>
      <c r="WIZ893" s="50"/>
      <c r="WJA893" s="50"/>
      <c r="WJB893" s="50"/>
      <c r="WJC893" s="50"/>
      <c r="WJD893" s="50"/>
      <c r="WJE893" s="50"/>
      <c r="WJF893" s="50"/>
      <c r="WJG893" s="50"/>
      <c r="WJH893" s="50"/>
      <c r="WJI893" s="50"/>
      <c r="WJJ893" s="50"/>
      <c r="WJK893" s="50"/>
      <c r="WJL893" s="50"/>
      <c r="WJM893" s="50"/>
      <c r="WJN893" s="50"/>
      <c r="WJO893" s="50"/>
      <c r="WJP893" s="50"/>
      <c r="WJQ893" s="50"/>
      <c r="WJR893" s="50"/>
      <c r="WJS893" s="50"/>
      <c r="WJT893" s="50"/>
      <c r="WJU893" s="50"/>
      <c r="WJV893" s="50"/>
      <c r="WJW893" s="50"/>
      <c r="WJX893" s="50"/>
      <c r="WJY893" s="50"/>
      <c r="WJZ893" s="50"/>
      <c r="WKA893" s="50"/>
      <c r="WKB893" s="50"/>
      <c r="WKC893" s="50"/>
      <c r="WKD893" s="50"/>
      <c r="WKE893" s="50"/>
      <c r="WKF893" s="50"/>
      <c r="WKG893" s="50"/>
      <c r="WKH893" s="50"/>
      <c r="WKI893" s="50"/>
      <c r="WKJ893" s="50"/>
      <c r="WKK893" s="50"/>
      <c r="WKL893" s="50"/>
      <c r="WKM893" s="50"/>
      <c r="WKN893" s="50"/>
      <c r="WKO893" s="50"/>
      <c r="WKP893" s="50"/>
      <c r="WKQ893" s="50"/>
      <c r="WKR893" s="50"/>
      <c r="WKS893" s="50"/>
      <c r="WKT893" s="50"/>
      <c r="WKU893" s="50"/>
      <c r="WKV893" s="50"/>
      <c r="WKW893" s="50"/>
      <c r="WKX893" s="50"/>
      <c r="WKY893" s="50"/>
      <c r="WKZ893" s="50"/>
      <c r="WLA893" s="50"/>
      <c r="WLB893" s="50"/>
      <c r="WLC893" s="50"/>
      <c r="WLD893" s="50"/>
      <c r="WLE893" s="50"/>
      <c r="WLF893" s="50"/>
      <c r="WLG893" s="50"/>
      <c r="WLH893" s="50"/>
      <c r="WLI893" s="50"/>
      <c r="WLJ893" s="50"/>
      <c r="WLK893" s="50"/>
      <c r="WLL893" s="50"/>
      <c r="WLN893" s="50"/>
      <c r="WLP893" s="50"/>
      <c r="WLQ893" s="50"/>
      <c r="WLR893" s="50"/>
      <c r="WLS893" s="50"/>
      <c r="WLT893" s="50"/>
      <c r="WLU893" s="50"/>
      <c r="WLV893" s="50"/>
      <c r="WLW893" s="50"/>
      <c r="WMB893" s="50"/>
      <c r="WMC893" s="50"/>
      <c r="WMD893" s="50"/>
      <c r="WME893" s="50"/>
      <c r="WMF893" s="50"/>
      <c r="WMG893" s="50"/>
      <c r="WMH893" s="50"/>
      <c r="WMI893" s="50"/>
      <c r="WMJ893" s="50"/>
      <c r="WMK893" s="50"/>
      <c r="WML893" s="50"/>
      <c r="WMM893" s="50"/>
      <c r="WMN893" s="50"/>
      <c r="WMO893" s="50"/>
      <c r="WMP893" s="50"/>
      <c r="WMQ893" s="50"/>
      <c r="WMR893" s="50"/>
      <c r="WMS893" s="50"/>
      <c r="WMT893" s="50"/>
      <c r="WMU893" s="50"/>
      <c r="WMV893" s="50"/>
      <c r="WMW893" s="50"/>
      <c r="WMX893" s="50"/>
      <c r="WMY893" s="50"/>
      <c r="WMZ893" s="50"/>
      <c r="WNA893" s="50"/>
      <c r="WNB893" s="50"/>
      <c r="WNC893" s="50"/>
      <c r="WND893" s="50"/>
      <c r="WNE893" s="50"/>
      <c r="WNF893" s="50"/>
      <c r="WNG893" s="50"/>
      <c r="WNH893" s="50"/>
      <c r="WNI893" s="50"/>
      <c r="WNJ893" s="50"/>
      <c r="WNK893" s="50"/>
      <c r="WNL893" s="50"/>
      <c r="WNM893" s="50"/>
      <c r="WNN893" s="50"/>
      <c r="WNO893" s="50"/>
      <c r="WNP893" s="50"/>
      <c r="WNQ893" s="50"/>
      <c r="WNR893" s="50"/>
      <c r="WNS893" s="50"/>
      <c r="WNT893" s="50"/>
      <c r="WNU893" s="50"/>
      <c r="WNV893" s="50"/>
      <c r="WNW893" s="50"/>
      <c r="WNX893" s="50"/>
      <c r="WNY893" s="50"/>
      <c r="WNZ893" s="50"/>
      <c r="WOA893" s="50"/>
      <c r="WOB893" s="50"/>
      <c r="WOC893" s="50"/>
      <c r="WOD893" s="50"/>
      <c r="WOE893" s="50"/>
      <c r="WOF893" s="50"/>
      <c r="WOG893" s="50"/>
      <c r="WOH893" s="50"/>
      <c r="WOI893" s="50"/>
      <c r="WOJ893" s="50"/>
      <c r="WOK893" s="50"/>
      <c r="WOL893" s="50"/>
      <c r="WOM893" s="50"/>
      <c r="WON893" s="50"/>
      <c r="WOO893" s="50"/>
      <c r="WOP893" s="50"/>
      <c r="WOQ893" s="50"/>
      <c r="WOR893" s="50"/>
      <c r="WOS893" s="50"/>
      <c r="WOT893" s="50"/>
      <c r="WOU893" s="50"/>
      <c r="WOV893" s="50"/>
      <c r="WOW893" s="50"/>
      <c r="WOX893" s="50"/>
      <c r="WOY893" s="50"/>
      <c r="WOZ893" s="50"/>
      <c r="WPA893" s="50"/>
      <c r="WPB893" s="50"/>
      <c r="WPC893" s="50"/>
      <c r="WPD893" s="50"/>
      <c r="WPE893" s="50"/>
      <c r="WPF893" s="50"/>
      <c r="WPG893" s="50"/>
      <c r="WPH893" s="50"/>
      <c r="WPI893" s="50"/>
      <c r="WPJ893" s="50"/>
      <c r="WPK893" s="50"/>
      <c r="WPL893" s="50"/>
      <c r="WPM893" s="50"/>
      <c r="WPN893" s="50"/>
      <c r="WPO893" s="50"/>
      <c r="WPP893" s="50"/>
      <c r="WPQ893" s="50"/>
      <c r="WPR893" s="50"/>
      <c r="WPS893" s="50"/>
      <c r="WPT893" s="50"/>
      <c r="WPU893" s="50"/>
      <c r="WPV893" s="50"/>
      <c r="WPW893" s="50"/>
      <c r="WPX893" s="50"/>
      <c r="WPY893" s="50"/>
      <c r="WPZ893" s="50"/>
      <c r="WQA893" s="50"/>
      <c r="WQB893" s="50"/>
      <c r="WQC893" s="50"/>
      <c r="WQD893" s="50"/>
      <c r="WQE893" s="50"/>
      <c r="WQF893" s="50"/>
      <c r="WQG893" s="50"/>
      <c r="WQH893" s="50"/>
      <c r="WQI893" s="50"/>
      <c r="WQJ893" s="50"/>
      <c r="WQK893" s="50"/>
      <c r="WQL893" s="50"/>
      <c r="WQM893" s="50"/>
      <c r="WQN893" s="50"/>
      <c r="WQO893" s="50"/>
      <c r="WQP893" s="50"/>
      <c r="WQQ893" s="50"/>
      <c r="WQR893" s="50"/>
      <c r="WQS893" s="50"/>
      <c r="WQT893" s="50"/>
      <c r="WQU893" s="50"/>
      <c r="WQV893" s="50"/>
      <c r="WQW893" s="50"/>
      <c r="WQX893" s="50"/>
      <c r="WQY893" s="50"/>
      <c r="WQZ893" s="50"/>
      <c r="WRA893" s="50"/>
      <c r="WRB893" s="50"/>
      <c r="WRC893" s="50"/>
      <c r="WRD893" s="50"/>
      <c r="WRE893" s="50"/>
      <c r="WRF893" s="50"/>
      <c r="WRG893" s="50"/>
      <c r="WRH893" s="50"/>
      <c r="WRI893" s="50"/>
      <c r="WRJ893" s="50"/>
      <c r="WRK893" s="50"/>
      <c r="WRL893" s="50"/>
      <c r="WRM893" s="50"/>
      <c r="WRN893" s="50"/>
      <c r="WRO893" s="50"/>
      <c r="WRP893" s="50"/>
      <c r="WRQ893" s="50"/>
      <c r="WRR893" s="50"/>
      <c r="WRS893" s="50"/>
      <c r="WRT893" s="50"/>
      <c r="WRU893" s="50"/>
      <c r="WRV893" s="50"/>
      <c r="WRW893" s="50"/>
      <c r="WRX893" s="50"/>
      <c r="WRY893" s="50"/>
      <c r="WRZ893" s="50"/>
      <c r="WSA893" s="50"/>
      <c r="WSB893" s="50"/>
      <c r="WSC893" s="50"/>
      <c r="WSD893" s="50"/>
      <c r="WSE893" s="50"/>
      <c r="WSF893" s="50"/>
      <c r="WSG893" s="50"/>
      <c r="WSH893" s="50"/>
      <c r="WSI893" s="50"/>
      <c r="WSJ893" s="50"/>
      <c r="WSK893" s="50"/>
      <c r="WSL893" s="50"/>
      <c r="WSM893" s="50"/>
      <c r="WSN893" s="50"/>
      <c r="WSO893" s="50"/>
      <c r="WSP893" s="50"/>
      <c r="WSQ893" s="50"/>
      <c r="WSR893" s="50"/>
      <c r="WSS893" s="50"/>
      <c r="WST893" s="50"/>
      <c r="WSU893" s="50"/>
      <c r="WSV893" s="50"/>
      <c r="WSW893" s="50"/>
      <c r="WSX893" s="50"/>
      <c r="WSY893" s="50"/>
      <c r="WSZ893" s="50"/>
      <c r="WTA893" s="50"/>
      <c r="WTB893" s="50"/>
      <c r="WTC893" s="50"/>
      <c r="WTD893" s="50"/>
      <c r="WTE893" s="50"/>
      <c r="WTF893" s="50"/>
      <c r="WTG893" s="50"/>
      <c r="WTH893" s="50"/>
      <c r="WTI893" s="50"/>
      <c r="WTJ893" s="50"/>
      <c r="WTK893" s="50"/>
      <c r="WTL893" s="50"/>
      <c r="WTM893" s="50"/>
      <c r="WTN893" s="50"/>
      <c r="WTO893" s="50"/>
      <c r="WTP893" s="50"/>
      <c r="WTQ893" s="50"/>
      <c r="WTR893" s="50"/>
      <c r="WTS893" s="50"/>
      <c r="WTT893" s="50"/>
      <c r="WTU893" s="50"/>
      <c r="WTV893" s="50"/>
      <c r="WTW893" s="50"/>
      <c r="WTX893" s="50"/>
      <c r="WTY893" s="50"/>
      <c r="WTZ893" s="50"/>
      <c r="WUA893" s="50"/>
      <c r="WUB893" s="50"/>
      <c r="WUC893" s="50"/>
      <c r="WUD893" s="50"/>
      <c r="WUE893" s="50"/>
      <c r="WUF893" s="50"/>
      <c r="WUG893" s="50"/>
      <c r="WUH893" s="50"/>
      <c r="WUI893" s="50"/>
      <c r="WUJ893" s="50"/>
      <c r="WUK893" s="50"/>
      <c r="WUL893" s="50"/>
      <c r="WUM893" s="50"/>
      <c r="WUN893" s="50"/>
      <c r="WUO893" s="50"/>
      <c r="WUP893" s="50"/>
      <c r="WUQ893" s="50"/>
      <c r="WUR893" s="50"/>
      <c r="WUS893" s="50"/>
      <c r="WUT893" s="50"/>
      <c r="WUU893" s="50"/>
      <c r="WUV893" s="50"/>
      <c r="WUW893" s="50"/>
      <c r="WUX893" s="50"/>
      <c r="WUY893" s="50"/>
      <c r="WUZ893" s="50"/>
      <c r="WVA893" s="50"/>
      <c r="WVB893" s="50"/>
      <c r="WVC893" s="50"/>
      <c r="WVD893" s="50"/>
      <c r="WVE893" s="50"/>
      <c r="WVF893" s="50"/>
      <c r="WVG893" s="50"/>
      <c r="WVH893" s="50"/>
      <c r="WVJ893" s="50"/>
      <c r="WVL893" s="50"/>
      <c r="WVM893" s="50"/>
      <c r="WVN893" s="50"/>
      <c r="WVO893" s="50"/>
      <c r="WVP893" s="50"/>
      <c r="WVQ893" s="50"/>
      <c r="WVR893" s="50"/>
      <c r="WVS893" s="50"/>
      <c r="WVX893" s="50"/>
      <c r="WVY893" s="50"/>
      <c r="WVZ893" s="50"/>
      <c r="WWA893" s="50"/>
      <c r="WWB893" s="50"/>
      <c r="WWC893" s="50"/>
      <c r="WWD893" s="50"/>
      <c r="WWE893" s="50"/>
      <c r="WWF893" s="50"/>
      <c r="WWG893" s="50"/>
      <c r="WWH893" s="50"/>
      <c r="WWI893" s="50"/>
      <c r="WWJ893" s="50"/>
      <c r="WWK893" s="50"/>
      <c r="WWL893" s="50"/>
      <c r="WWM893" s="50"/>
      <c r="WWN893" s="50"/>
      <c r="WWO893" s="50"/>
      <c r="WWP893" s="50"/>
      <c r="WWQ893" s="50"/>
      <c r="WWR893" s="50"/>
      <c r="WWS893" s="50"/>
      <c r="WWT893" s="50"/>
      <c r="WWU893" s="50"/>
      <c r="WWV893" s="50"/>
      <c r="WWW893" s="50"/>
      <c r="WWX893" s="50"/>
      <c r="WWY893" s="50"/>
      <c r="WWZ893" s="50"/>
      <c r="WXA893" s="50"/>
      <c r="WXB893" s="50"/>
      <c r="WXC893" s="50"/>
      <c r="WXD893" s="50"/>
      <c r="WXE893" s="50"/>
      <c r="WXF893" s="50"/>
      <c r="WXG893" s="50"/>
      <c r="WXH893" s="50"/>
      <c r="WXI893" s="50"/>
      <c r="WXJ893" s="50"/>
      <c r="WXK893" s="50"/>
      <c r="WXL893" s="50"/>
      <c r="WXM893" s="50"/>
      <c r="WXN893" s="50"/>
      <c r="WXO893" s="50"/>
      <c r="WXP893" s="50"/>
      <c r="WXQ893" s="50"/>
      <c r="WXR893" s="50"/>
      <c r="WXS893" s="50"/>
      <c r="WXT893" s="50"/>
      <c r="WXU893" s="50"/>
      <c r="WXV893" s="50"/>
      <c r="WXW893" s="50"/>
      <c r="WXX893" s="50"/>
      <c r="WXY893" s="50"/>
      <c r="WXZ893" s="50"/>
      <c r="WYA893" s="50"/>
      <c r="WYB893" s="50"/>
      <c r="WYC893" s="50"/>
      <c r="WYD893" s="50"/>
      <c r="WYE893" s="50"/>
      <c r="WYF893" s="50"/>
      <c r="WYG893" s="50"/>
      <c r="WYH893" s="50"/>
      <c r="WYI893" s="50"/>
      <c r="WYJ893" s="50"/>
      <c r="WYK893" s="50"/>
      <c r="WYL893" s="50"/>
      <c r="WYM893" s="50"/>
      <c r="WYN893" s="50"/>
      <c r="WYO893" s="50"/>
      <c r="WYP893" s="50"/>
      <c r="WYQ893" s="50"/>
      <c r="WYR893" s="50"/>
      <c r="WYS893" s="50"/>
      <c r="WYT893" s="50"/>
      <c r="WYU893" s="50"/>
      <c r="WYV893" s="50"/>
      <c r="WYW893" s="50"/>
      <c r="WYX893" s="50"/>
      <c r="WYY893" s="50"/>
      <c r="WYZ893" s="50"/>
      <c r="WZA893" s="50"/>
      <c r="WZB893" s="50"/>
      <c r="WZC893" s="50"/>
      <c r="WZD893" s="50"/>
      <c r="WZE893" s="50"/>
      <c r="WZF893" s="50"/>
      <c r="WZG893" s="50"/>
      <c r="WZH893" s="50"/>
      <c r="WZI893" s="50"/>
      <c r="WZJ893" s="50"/>
      <c r="WZK893" s="50"/>
      <c r="WZL893" s="50"/>
      <c r="WZM893" s="50"/>
      <c r="WZN893" s="50"/>
      <c r="WZO893" s="50"/>
      <c r="WZP893" s="50"/>
      <c r="WZQ893" s="50"/>
      <c r="WZR893" s="50"/>
      <c r="WZS893" s="50"/>
      <c r="WZT893" s="50"/>
      <c r="WZU893" s="50"/>
      <c r="WZV893" s="50"/>
      <c r="WZW893" s="50"/>
      <c r="WZX893" s="50"/>
      <c r="WZY893" s="50"/>
      <c r="WZZ893" s="50"/>
      <c r="XAA893" s="50"/>
      <c r="XAB893" s="50"/>
      <c r="XAC893" s="50"/>
      <c r="XAD893" s="50"/>
      <c r="XAE893" s="50"/>
      <c r="XAF893" s="50"/>
      <c r="XAG893" s="50"/>
      <c r="XAH893" s="50"/>
      <c r="XAI893" s="50"/>
      <c r="XAJ893" s="50"/>
      <c r="XAK893" s="50"/>
      <c r="XAL893" s="50"/>
      <c r="XAM893" s="50"/>
      <c r="XAN893" s="50"/>
      <c r="XAO893" s="50"/>
      <c r="XAP893" s="50"/>
      <c r="XAQ893" s="50"/>
      <c r="XAR893" s="50"/>
      <c r="XAS893" s="50"/>
      <c r="XAT893" s="50"/>
      <c r="XAU893" s="50"/>
      <c r="XAV893" s="50"/>
      <c r="XAW893" s="50"/>
      <c r="XAX893" s="50"/>
      <c r="XAY893" s="50"/>
      <c r="XAZ893" s="50"/>
      <c r="XBA893" s="50"/>
      <c r="XBB893" s="50"/>
      <c r="XBC893" s="50"/>
      <c r="XBD893" s="50"/>
      <c r="XBE893" s="50"/>
      <c r="XBF893" s="50"/>
      <c r="XBG893" s="50"/>
      <c r="XBH893" s="50"/>
      <c r="XBI893" s="50"/>
      <c r="XBJ893" s="50"/>
      <c r="XBK893" s="50"/>
      <c r="XBL893" s="50"/>
      <c r="XBM893" s="50"/>
      <c r="XBN893" s="50"/>
      <c r="XBO893" s="50"/>
      <c r="XBP893" s="50"/>
      <c r="XBQ893" s="50"/>
      <c r="XBR893" s="50"/>
      <c r="XBS893" s="50"/>
      <c r="XBT893" s="50"/>
      <c r="XBU893" s="50"/>
      <c r="XBV893" s="50"/>
      <c r="XBW893" s="50"/>
      <c r="XBX893" s="50"/>
      <c r="XBY893" s="50"/>
      <c r="XBZ893" s="50"/>
      <c r="XCA893" s="50"/>
      <c r="XCB893" s="50"/>
      <c r="XCC893" s="50"/>
      <c r="XCD893" s="50"/>
      <c r="XCE893" s="50"/>
      <c r="XCF893" s="50"/>
      <c r="XCG893" s="50"/>
      <c r="XCH893" s="50"/>
      <c r="XCI893" s="50"/>
      <c r="XCJ893" s="50"/>
      <c r="XCK893" s="50"/>
      <c r="XCL893" s="50"/>
      <c r="XCM893" s="50"/>
      <c r="XCN893" s="50"/>
      <c r="XCO893" s="50"/>
      <c r="XCP893" s="50"/>
      <c r="XCQ893" s="50"/>
      <c r="XCR893" s="50"/>
      <c r="XCS893" s="50"/>
      <c r="XCT893" s="50"/>
      <c r="XCU893" s="50"/>
      <c r="XCV893" s="50"/>
      <c r="XCW893" s="50"/>
      <c r="XCX893" s="50"/>
      <c r="XCY893" s="50"/>
      <c r="XCZ893" s="50"/>
      <c r="XDA893" s="50"/>
      <c r="XDB893" s="50"/>
      <c r="XDC893" s="50"/>
      <c r="XDD893" s="50"/>
      <c r="XDE893" s="50"/>
      <c r="XDF893" s="50"/>
      <c r="XDG893" s="50"/>
      <c r="XDH893" s="50"/>
      <c r="XDI893" s="50"/>
      <c r="XDJ893" s="50"/>
      <c r="XDK893" s="50"/>
      <c r="XDL893" s="50"/>
      <c r="XDM893" s="50"/>
      <c r="XDN893" s="50"/>
      <c r="XDO893" s="50"/>
      <c r="XDP893" s="50"/>
      <c r="XDQ893" s="50"/>
      <c r="XDR893" s="50"/>
      <c r="XDS893" s="50"/>
      <c r="XDT893" s="50"/>
      <c r="XDU893" s="50"/>
      <c r="XDV893" s="50"/>
      <c r="XDW893" s="50"/>
      <c r="XDX893" s="50"/>
      <c r="XDY893" s="50"/>
      <c r="XDZ893" s="50"/>
      <c r="XEA893" s="50"/>
      <c r="XEB893" s="50"/>
      <c r="XEC893" s="50"/>
      <c r="XED893" s="50"/>
      <c r="XEE893" s="50"/>
      <c r="XEF893" s="50"/>
      <c r="XEG893" s="50"/>
      <c r="XEH893" s="50"/>
      <c r="XEI893" s="50"/>
      <c r="XEJ893" s="50"/>
      <c r="XEK893" s="50"/>
      <c r="XEL893" s="50"/>
      <c r="XEM893" s="50"/>
      <c r="XEN893" s="50"/>
      <c r="XEO893" s="50"/>
      <c r="XEP893" s="50"/>
      <c r="XEQ893" s="50"/>
      <c r="XER893" s="50"/>
      <c r="XES893" s="50"/>
      <c r="XET893" s="50"/>
      <c r="XEU893" s="50"/>
      <c r="XEV893" s="50"/>
      <c r="XEW893" s="50"/>
      <c r="XEX893" s="50"/>
      <c r="XEY893" s="50"/>
      <c r="XEZ893" s="50"/>
      <c r="XFA893" s="50"/>
      <c r="XFB893" s="50"/>
      <c r="XFC893" s="50"/>
      <c r="XFD893" s="50"/>
    </row>
    <row r="894" ht="16.5" customHeight="1" spans="1:20">
      <c r="A894" s="45" t="s">
        <v>315</v>
      </c>
      <c r="B894" s="46">
        <v>37</v>
      </c>
      <c r="C894" s="46">
        <v>37</v>
      </c>
      <c r="D894" s="46">
        <v>20</v>
      </c>
      <c r="E894" s="47">
        <f t="shared" si="68"/>
        <v>54.0540540540541</v>
      </c>
      <c r="F894" s="46"/>
      <c r="G894" s="48">
        <f t="shared" si="72"/>
        <v>20</v>
      </c>
      <c r="H894" s="49" t="e">
        <f t="shared" si="69"/>
        <v>#DIV/0!</v>
      </c>
      <c r="I894" s="46">
        <v>37</v>
      </c>
      <c r="J894" s="48">
        <f t="shared" si="73"/>
        <v>0</v>
      </c>
      <c r="K894" s="47">
        <f>J894/B894*100</f>
        <v>0</v>
      </c>
      <c r="Q894" s="43"/>
      <c r="R894" s="30"/>
      <c r="S894" s="30"/>
      <c r="T894" s="42">
        <f t="shared" si="71"/>
        <v>0</v>
      </c>
    </row>
    <row r="895" ht="16.5" customHeight="1" spans="1:20">
      <c r="A895" s="29" t="s">
        <v>316</v>
      </c>
      <c r="B895" s="30">
        <v>635.778</v>
      </c>
      <c r="C895" s="30">
        <v>430</v>
      </c>
      <c r="D895" s="30">
        <v>405</v>
      </c>
      <c r="E895" s="31">
        <f t="shared" si="68"/>
        <v>94.1860465116279</v>
      </c>
      <c r="F895" s="30">
        <v>4678</v>
      </c>
      <c r="G895" s="27">
        <f t="shared" si="72"/>
        <v>-4273</v>
      </c>
      <c r="H895" s="28">
        <f t="shared" si="69"/>
        <v>-91.3424540401881</v>
      </c>
      <c r="I895" s="30">
        <v>445</v>
      </c>
      <c r="J895" s="27">
        <f t="shared" si="73"/>
        <v>-190.778</v>
      </c>
      <c r="K895" s="31">
        <f>J895/B895*100</f>
        <v>-30.0070150272579</v>
      </c>
      <c r="Q895" s="43"/>
      <c r="R895" s="30">
        <v>429.07</v>
      </c>
      <c r="S895" s="30">
        <v>0</v>
      </c>
      <c r="T895" s="42">
        <f t="shared" si="71"/>
        <v>429.07</v>
      </c>
    </row>
    <row r="896" s="2" customFormat="1" ht="16.5" customHeight="1" spans="1:20">
      <c r="A896" s="26" t="s">
        <v>317</v>
      </c>
      <c r="B896" s="27">
        <f>B897+B907+B913+B914+B921+B922+B923</f>
        <v>8515.09</v>
      </c>
      <c r="C896" s="27">
        <f t="shared" ref="C896:D896" si="74">C897+C907+C913+C914+C921+C922+C923</f>
        <v>4346</v>
      </c>
      <c r="D896" s="27">
        <f t="shared" si="74"/>
        <v>4247</v>
      </c>
      <c r="E896" s="31">
        <f t="shared" si="68"/>
        <v>97.7220432581684</v>
      </c>
      <c r="F896" s="27">
        <f>F897+F907+F913+F914+F921+F922+F923</f>
        <v>7817</v>
      </c>
      <c r="G896" s="27">
        <f t="shared" si="72"/>
        <v>-3570</v>
      </c>
      <c r="H896" s="28">
        <f t="shared" si="69"/>
        <v>-45.6696942561085</v>
      </c>
      <c r="I896" s="27">
        <f>I897+I907+I913+I914+I921+I922+I923</f>
        <v>6901</v>
      </c>
      <c r="J896" s="27">
        <f t="shared" si="73"/>
        <v>-1614.09</v>
      </c>
      <c r="K896" s="31">
        <f t="shared" ref="K896:K929" si="75">J896/B896*100</f>
        <v>-18.9556422774157</v>
      </c>
      <c r="Q896" s="43"/>
      <c r="R896" s="27" t="e">
        <f>R897+R907+#REF!+R913+R914+R921+R922+R923</f>
        <v>#REF!</v>
      </c>
      <c r="S896" s="27" t="e">
        <f>S897+S907+#REF!+S913+S914+S921+S922+S923</f>
        <v>#REF!</v>
      </c>
      <c r="T896" s="42" t="e">
        <f t="shared" si="71"/>
        <v>#REF!</v>
      </c>
    </row>
    <row r="897" ht="16.5" customHeight="1" spans="1:20">
      <c r="A897" s="29" t="s">
        <v>318</v>
      </c>
      <c r="B897" s="30">
        <v>879</v>
      </c>
      <c r="C897" s="30">
        <v>879</v>
      </c>
      <c r="D897" s="30">
        <v>855</v>
      </c>
      <c r="E897" s="31">
        <f t="shared" si="68"/>
        <v>97.2696245733788</v>
      </c>
      <c r="F897" s="30">
        <v>976</v>
      </c>
      <c r="G897" s="27">
        <f t="shared" si="72"/>
        <v>-121</v>
      </c>
      <c r="H897" s="28">
        <f t="shared" si="69"/>
        <v>-12.3975409836066</v>
      </c>
      <c r="I897" s="30">
        <f>SUM(I898:I906)</f>
        <v>1172</v>
      </c>
      <c r="J897" s="27">
        <f t="shared" si="73"/>
        <v>293</v>
      </c>
      <c r="K897" s="31">
        <f t="shared" si="75"/>
        <v>33.3333333333333</v>
      </c>
      <c r="Q897" s="43"/>
      <c r="R897" s="30">
        <f>SUM(R898:R906)</f>
        <v>864.57</v>
      </c>
      <c r="S897" s="30">
        <f>SUM(S898:S906)</f>
        <v>0</v>
      </c>
      <c r="T897" s="42">
        <f t="shared" si="71"/>
        <v>864.57</v>
      </c>
    </row>
    <row r="898" ht="16.5" customHeight="1" spans="1:20">
      <c r="A898" s="44" t="s">
        <v>352</v>
      </c>
      <c r="B898" s="30"/>
      <c r="C898" s="30"/>
      <c r="D898" s="30"/>
      <c r="E898" s="31"/>
      <c r="F898" s="30"/>
      <c r="G898" s="27"/>
      <c r="H898" s="28"/>
      <c r="I898" s="30">
        <v>561</v>
      </c>
      <c r="J898" s="27"/>
      <c r="K898" s="31"/>
      <c r="Q898" s="43"/>
      <c r="R898" s="30">
        <v>459.15</v>
      </c>
      <c r="S898" s="30"/>
      <c r="T898" s="42">
        <f t="shared" si="71"/>
        <v>459.15</v>
      </c>
    </row>
    <row r="899" ht="16.5" hidden="1" customHeight="1" spans="1:20">
      <c r="A899" s="29" t="s">
        <v>353</v>
      </c>
      <c r="B899" s="30"/>
      <c r="C899" s="30"/>
      <c r="D899" s="30"/>
      <c r="E899" s="31"/>
      <c r="F899" s="30"/>
      <c r="G899" s="27"/>
      <c r="H899" s="28"/>
      <c r="I899" s="30"/>
      <c r="J899" s="27"/>
      <c r="K899" s="31"/>
      <c r="Q899" s="43"/>
      <c r="R899" s="30">
        <v>187.5</v>
      </c>
      <c r="S899" s="30"/>
      <c r="T899" s="42">
        <f t="shared" si="71"/>
        <v>187.5</v>
      </c>
    </row>
    <row r="900" ht="16.5" hidden="1" customHeight="1" spans="1:20">
      <c r="A900" s="29" t="s">
        <v>354</v>
      </c>
      <c r="B900" s="30"/>
      <c r="C900" s="30"/>
      <c r="D900" s="30"/>
      <c r="E900" s="31"/>
      <c r="F900" s="30"/>
      <c r="G900" s="27"/>
      <c r="H900" s="28"/>
      <c r="I900" s="30"/>
      <c r="J900" s="27"/>
      <c r="K900" s="31"/>
      <c r="Q900" s="43"/>
      <c r="R900" s="30"/>
      <c r="S900" s="30"/>
      <c r="T900" s="42"/>
    </row>
    <row r="901" ht="16.5" customHeight="1" spans="1:20">
      <c r="A901" s="29" t="s">
        <v>848</v>
      </c>
      <c r="B901" s="30"/>
      <c r="C901" s="30"/>
      <c r="D901" s="30"/>
      <c r="E901" s="31"/>
      <c r="F901" s="30"/>
      <c r="G901" s="27"/>
      <c r="H901" s="28"/>
      <c r="I901" s="30">
        <v>368</v>
      </c>
      <c r="J901" s="27"/>
      <c r="K901" s="31"/>
      <c r="Q901" s="43"/>
      <c r="R901" s="30"/>
      <c r="S901" s="30"/>
      <c r="T901" s="42"/>
    </row>
    <row r="902" ht="16.5" customHeight="1" spans="1:20">
      <c r="A902" s="29" t="s">
        <v>849</v>
      </c>
      <c r="B902" s="30"/>
      <c r="C902" s="30"/>
      <c r="D902" s="30"/>
      <c r="E902" s="31"/>
      <c r="F902" s="30"/>
      <c r="G902" s="27"/>
      <c r="H902" s="28"/>
      <c r="I902" s="30">
        <v>188</v>
      </c>
      <c r="J902" s="27"/>
      <c r="K902" s="31"/>
      <c r="Q902" s="43"/>
      <c r="R902" s="30"/>
      <c r="S902" s="30"/>
      <c r="T902" s="42"/>
    </row>
    <row r="903" ht="16.5" hidden="1" customHeight="1" spans="1:20">
      <c r="A903" s="29" t="s">
        <v>850</v>
      </c>
      <c r="B903" s="30"/>
      <c r="C903" s="30"/>
      <c r="D903" s="30"/>
      <c r="E903" s="31"/>
      <c r="F903" s="30"/>
      <c r="G903" s="27"/>
      <c r="H903" s="28"/>
      <c r="I903" s="30"/>
      <c r="J903" s="27"/>
      <c r="K903" s="31"/>
      <c r="Q903" s="43"/>
      <c r="R903" s="30"/>
      <c r="S903" s="30"/>
      <c r="T903" s="42"/>
    </row>
    <row r="904" ht="16.5" customHeight="1" spans="1:20">
      <c r="A904" s="29" t="s">
        <v>851</v>
      </c>
      <c r="B904" s="30"/>
      <c r="C904" s="30"/>
      <c r="D904" s="30"/>
      <c r="E904" s="31"/>
      <c r="F904" s="30"/>
      <c r="G904" s="27"/>
      <c r="H904" s="28"/>
      <c r="I904" s="30">
        <v>45</v>
      </c>
      <c r="J904" s="27"/>
      <c r="K904" s="31"/>
      <c r="Q904" s="43"/>
      <c r="R904" s="30"/>
      <c r="S904" s="30"/>
      <c r="T904" s="42"/>
    </row>
    <row r="905" ht="16.5" hidden="1" customHeight="1" spans="1:20">
      <c r="A905" s="29" t="s">
        <v>361</v>
      </c>
      <c r="B905" s="30"/>
      <c r="C905" s="30"/>
      <c r="D905" s="30"/>
      <c r="E905" s="31"/>
      <c r="F905" s="30"/>
      <c r="G905" s="27"/>
      <c r="H905" s="28"/>
      <c r="I905" s="30"/>
      <c r="J905" s="27"/>
      <c r="K905" s="31"/>
      <c r="Q905" s="43"/>
      <c r="R905" s="30"/>
      <c r="S905" s="30"/>
      <c r="T905" s="42"/>
    </row>
    <row r="906" ht="16.5" customHeight="1" spans="1:20">
      <c r="A906" s="29" t="s">
        <v>852</v>
      </c>
      <c r="B906" s="30"/>
      <c r="C906" s="30"/>
      <c r="D906" s="30"/>
      <c r="E906" s="31"/>
      <c r="F906" s="30"/>
      <c r="G906" s="27"/>
      <c r="H906" s="28"/>
      <c r="I906" s="30">
        <v>10</v>
      </c>
      <c r="J906" s="27"/>
      <c r="K906" s="31"/>
      <c r="Q906" s="43"/>
      <c r="R906" s="30">
        <v>217.92</v>
      </c>
      <c r="S906" s="30">
        <v>0</v>
      </c>
      <c r="T906" s="42">
        <f t="shared" si="71"/>
        <v>217.92</v>
      </c>
    </row>
    <row r="907" ht="16.5" customHeight="1" spans="1:20">
      <c r="A907" s="29" t="s">
        <v>319</v>
      </c>
      <c r="B907" s="30">
        <f>5962.25+17</f>
        <v>5979.25</v>
      </c>
      <c r="C907" s="30">
        <f>3979-500-400</f>
        <v>3079</v>
      </c>
      <c r="D907" s="30">
        <f>3010+41</f>
        <v>3051</v>
      </c>
      <c r="E907" s="31">
        <f t="shared" si="68"/>
        <v>99.0906138356609</v>
      </c>
      <c r="F907" s="30">
        <f>5693+5</f>
        <v>5698</v>
      </c>
      <c r="G907" s="27">
        <f>D907-F907</f>
        <v>-2647</v>
      </c>
      <c r="H907" s="28">
        <f>G907/F907*100</f>
        <v>-46.4548964548965</v>
      </c>
      <c r="I907" s="30">
        <f>SUM(I908:I912)</f>
        <v>4175</v>
      </c>
      <c r="J907" s="27">
        <f>I907-B907</f>
        <v>-1804.25</v>
      </c>
      <c r="K907" s="31">
        <f t="shared" si="75"/>
        <v>-30.1751891959694</v>
      </c>
      <c r="Q907" s="43"/>
      <c r="R907" s="30">
        <f>SUM(R908:R912)</f>
        <v>4905.71</v>
      </c>
      <c r="S907" s="30">
        <f>SUM(S908:S912)</f>
        <v>108</v>
      </c>
      <c r="T907" s="42">
        <f t="shared" si="71"/>
        <v>5013.71</v>
      </c>
    </row>
    <row r="908" ht="16.5" customHeight="1" spans="1:20">
      <c r="A908" s="44" t="s">
        <v>352</v>
      </c>
      <c r="B908" s="30"/>
      <c r="C908" s="30"/>
      <c r="D908" s="30"/>
      <c r="E908" s="31"/>
      <c r="F908" s="30"/>
      <c r="G908" s="27"/>
      <c r="H908" s="28"/>
      <c r="I908" s="30">
        <v>155</v>
      </c>
      <c r="J908" s="27"/>
      <c r="K908" s="31"/>
      <c r="Q908" s="43"/>
      <c r="R908" s="30"/>
      <c r="S908" s="30">
        <v>93</v>
      </c>
      <c r="T908" s="42">
        <f t="shared" si="71"/>
        <v>93</v>
      </c>
    </row>
    <row r="909" ht="16.5" customHeight="1" spans="1:20">
      <c r="A909" s="29" t="s">
        <v>353</v>
      </c>
      <c r="B909" s="30"/>
      <c r="C909" s="30"/>
      <c r="D909" s="30"/>
      <c r="E909" s="31"/>
      <c r="F909" s="30"/>
      <c r="G909" s="27"/>
      <c r="H909" s="28"/>
      <c r="I909" s="30">
        <v>4000</v>
      </c>
      <c r="J909" s="27"/>
      <c r="K909" s="31"/>
      <c r="Q909" s="43"/>
      <c r="R909" s="30"/>
      <c r="S909" s="30"/>
      <c r="T909" s="42"/>
    </row>
    <row r="910" ht="16.5" hidden="1" customHeight="1" spans="1:20">
      <c r="A910" s="29" t="s">
        <v>354</v>
      </c>
      <c r="B910" s="30"/>
      <c r="C910" s="30"/>
      <c r="D910" s="30"/>
      <c r="E910" s="31"/>
      <c r="F910" s="30"/>
      <c r="G910" s="27"/>
      <c r="H910" s="28"/>
      <c r="I910" s="30"/>
      <c r="J910" s="27"/>
      <c r="K910" s="31"/>
      <c r="Q910" s="43"/>
      <c r="R910" s="30"/>
      <c r="S910" s="30"/>
      <c r="T910" s="42"/>
    </row>
    <row r="911" ht="16.5" hidden="1" customHeight="1" spans="1:20">
      <c r="A911" s="29" t="s">
        <v>853</v>
      </c>
      <c r="B911" s="30"/>
      <c r="C911" s="30"/>
      <c r="D911" s="30"/>
      <c r="E911" s="31"/>
      <c r="F911" s="30"/>
      <c r="G911" s="27"/>
      <c r="H911" s="28"/>
      <c r="I911" s="30"/>
      <c r="J911" s="27"/>
      <c r="K911" s="31"/>
      <c r="Q911" s="43"/>
      <c r="R911" s="30">
        <v>4874.48</v>
      </c>
      <c r="S911" s="30"/>
      <c r="T911" s="42">
        <f t="shared" si="71"/>
        <v>4874.48</v>
      </c>
    </row>
    <row r="912" ht="16.5" customHeight="1" spans="1:20">
      <c r="A912" s="29" t="s">
        <v>854</v>
      </c>
      <c r="B912" s="30"/>
      <c r="C912" s="30"/>
      <c r="D912" s="30"/>
      <c r="E912" s="31"/>
      <c r="F912" s="30"/>
      <c r="G912" s="27"/>
      <c r="H912" s="28"/>
      <c r="I912" s="30">
        <v>20</v>
      </c>
      <c r="J912" s="27"/>
      <c r="K912" s="31"/>
      <c r="Q912" s="43"/>
      <c r="R912" s="30">
        <v>31.23</v>
      </c>
      <c r="S912" s="30">
        <v>15</v>
      </c>
      <c r="T912" s="42">
        <f t="shared" si="71"/>
        <v>46.23</v>
      </c>
    </row>
    <row r="913" ht="16.5" customHeight="1" spans="1:16384">
      <c r="A913" s="45" t="s">
        <v>320</v>
      </c>
      <c r="B913" s="46"/>
      <c r="C913" s="46"/>
      <c r="D913" s="46"/>
      <c r="E913" s="47"/>
      <c r="F913" s="46"/>
      <c r="G913" s="48">
        <f>D913-F913</f>
        <v>0</v>
      </c>
      <c r="H913" s="49"/>
      <c r="I913" s="46"/>
      <c r="J913" s="48">
        <f>I913-B913</f>
        <v>0</v>
      </c>
      <c r="K913" s="47"/>
      <c r="L913" s="50"/>
      <c r="Q913" s="43"/>
      <c r="R913" s="30"/>
      <c r="S913" s="30"/>
      <c r="T913" s="42">
        <f t="shared" si="71"/>
        <v>0</v>
      </c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50"/>
      <c r="AR913" s="50"/>
      <c r="AS913" s="50"/>
      <c r="AT913" s="50"/>
      <c r="AU913" s="50"/>
      <c r="AV913" s="50"/>
      <c r="AW913" s="50"/>
      <c r="AX913" s="50"/>
      <c r="AY913" s="50"/>
      <c r="AZ913" s="50"/>
      <c r="BA913" s="50"/>
      <c r="BB913" s="50"/>
      <c r="BC913" s="50"/>
      <c r="BD913" s="50"/>
      <c r="BE913" s="50"/>
      <c r="BF913" s="50"/>
      <c r="BG913" s="50"/>
      <c r="BH913" s="50"/>
      <c r="BI913" s="50"/>
      <c r="BJ913" s="50"/>
      <c r="BK913" s="50"/>
      <c r="BL913" s="50"/>
      <c r="BM913" s="50"/>
      <c r="BN913" s="50"/>
      <c r="BO913" s="50"/>
      <c r="BP913" s="50"/>
      <c r="BQ913" s="50"/>
      <c r="BR913" s="50"/>
      <c r="BS913" s="50"/>
      <c r="BT913" s="50"/>
      <c r="BU913" s="50"/>
      <c r="BV913" s="50"/>
      <c r="BW913" s="50"/>
      <c r="BX913" s="50"/>
      <c r="BY913" s="50"/>
      <c r="BZ913" s="50"/>
      <c r="CA913" s="50"/>
      <c r="CB913" s="50"/>
      <c r="CC913" s="50"/>
      <c r="CD913" s="50"/>
      <c r="CE913" s="50"/>
      <c r="CF913" s="50"/>
      <c r="CG913" s="50"/>
      <c r="CH913" s="50"/>
      <c r="CI913" s="50"/>
      <c r="CJ913" s="50"/>
      <c r="CK913" s="50"/>
      <c r="CL913" s="50"/>
      <c r="CM913" s="50"/>
      <c r="CN913" s="50"/>
      <c r="CO913" s="50"/>
      <c r="CP913" s="50"/>
      <c r="CQ913" s="50"/>
      <c r="CR913" s="50"/>
      <c r="CS913" s="50"/>
      <c r="CT913" s="50"/>
      <c r="CU913" s="50"/>
      <c r="CV913" s="50"/>
      <c r="CW913" s="50"/>
      <c r="CX913" s="50"/>
      <c r="CY913" s="50"/>
      <c r="CZ913" s="50"/>
      <c r="DA913" s="50"/>
      <c r="DB913" s="50"/>
      <c r="DC913" s="50"/>
      <c r="DD913" s="50"/>
      <c r="DE913" s="50"/>
      <c r="DF913" s="50"/>
      <c r="DG913" s="50"/>
      <c r="DH913" s="50"/>
      <c r="DI913" s="50"/>
      <c r="DJ913" s="50"/>
      <c r="DK913" s="50"/>
      <c r="DL913" s="50"/>
      <c r="DM913" s="50"/>
      <c r="DN913" s="50"/>
      <c r="DO913" s="50"/>
      <c r="DP913" s="50"/>
      <c r="DQ913" s="50"/>
      <c r="DR913" s="50"/>
      <c r="DS913" s="50"/>
      <c r="DT913" s="50"/>
      <c r="DU913" s="50"/>
      <c r="DV913" s="50"/>
      <c r="DW913" s="50"/>
      <c r="DX913" s="50"/>
      <c r="DY913" s="50"/>
      <c r="DZ913" s="50"/>
      <c r="EA913" s="50"/>
      <c r="EB913" s="50"/>
      <c r="EC913" s="50"/>
      <c r="ED913" s="50"/>
      <c r="EE913" s="50"/>
      <c r="EF913" s="50"/>
      <c r="EG913" s="50"/>
      <c r="EH913" s="50"/>
      <c r="EI913" s="50"/>
      <c r="EJ913" s="50"/>
      <c r="EK913" s="50"/>
      <c r="EL913" s="50"/>
      <c r="EM913" s="50"/>
      <c r="EN913" s="50"/>
      <c r="EO913" s="50"/>
      <c r="EP913" s="50"/>
      <c r="EQ913" s="50"/>
      <c r="ER913" s="50"/>
      <c r="ES913" s="50"/>
      <c r="ET913" s="50"/>
      <c r="EU913" s="50"/>
      <c r="EV913" s="50"/>
      <c r="EW913" s="50"/>
      <c r="EX913" s="50"/>
      <c r="EY913" s="50"/>
      <c r="EZ913" s="50"/>
      <c r="FA913" s="50"/>
      <c r="FB913" s="50"/>
      <c r="FC913" s="50"/>
      <c r="FD913" s="50"/>
      <c r="FE913" s="50"/>
      <c r="FF913" s="50"/>
      <c r="FG913" s="50"/>
      <c r="FH913" s="50"/>
      <c r="FI913" s="50"/>
      <c r="FJ913" s="50"/>
      <c r="FK913" s="50"/>
      <c r="FL913" s="50"/>
      <c r="FM913" s="50"/>
      <c r="FN913" s="50"/>
      <c r="FO913" s="50"/>
      <c r="FP913" s="50"/>
      <c r="FQ913" s="50"/>
      <c r="FR913" s="50"/>
      <c r="FS913" s="50"/>
      <c r="FT913" s="50"/>
      <c r="FU913" s="50"/>
      <c r="FV913" s="50"/>
      <c r="FW913" s="50"/>
      <c r="FX913" s="50"/>
      <c r="FY913" s="50"/>
      <c r="FZ913" s="50"/>
      <c r="GA913" s="50"/>
      <c r="GB913" s="50"/>
      <c r="GC913" s="50"/>
      <c r="GD913" s="50"/>
      <c r="GE913" s="50"/>
      <c r="GF913" s="50"/>
      <c r="GG913" s="50"/>
      <c r="GH913" s="50"/>
      <c r="GI913" s="50"/>
      <c r="GJ913" s="50"/>
      <c r="GK913" s="50"/>
      <c r="GL913" s="50"/>
      <c r="GM913" s="50"/>
      <c r="GN913" s="50"/>
      <c r="GO913" s="50"/>
      <c r="GP913" s="50"/>
      <c r="GQ913" s="50"/>
      <c r="GR913" s="50"/>
      <c r="GS913" s="50"/>
      <c r="GT913" s="50"/>
      <c r="GU913" s="50"/>
      <c r="GV913" s="50"/>
      <c r="GW913" s="50"/>
      <c r="GX913" s="50"/>
      <c r="GY913" s="50"/>
      <c r="GZ913" s="50"/>
      <c r="HA913" s="50"/>
      <c r="HB913" s="50"/>
      <c r="HC913" s="50"/>
      <c r="HD913" s="50"/>
      <c r="HE913" s="50"/>
      <c r="HF913" s="50"/>
      <c r="HG913" s="50"/>
      <c r="HH913" s="50"/>
      <c r="HI913" s="50"/>
      <c r="HJ913" s="50"/>
      <c r="HK913" s="50"/>
      <c r="HL913" s="50"/>
      <c r="HM913" s="50"/>
      <c r="HN913" s="50"/>
      <c r="HO913" s="50"/>
      <c r="HP913" s="50"/>
      <c r="HQ913" s="50"/>
      <c r="HR913" s="50"/>
      <c r="HS913" s="50"/>
      <c r="HT913" s="50"/>
      <c r="HU913" s="50"/>
      <c r="HV913" s="50"/>
      <c r="HW913" s="50"/>
      <c r="HX913" s="50"/>
      <c r="HY913" s="50"/>
      <c r="HZ913" s="50"/>
      <c r="IA913" s="50"/>
      <c r="IB913" s="50"/>
      <c r="IC913" s="50"/>
      <c r="ID913" s="50"/>
      <c r="IE913" s="50"/>
      <c r="IF913" s="50"/>
      <c r="IG913" s="50"/>
      <c r="IH913" s="50"/>
      <c r="II913" s="50"/>
      <c r="IJ913" s="50"/>
      <c r="IK913" s="50"/>
      <c r="IL913" s="50"/>
      <c r="IM913" s="50"/>
      <c r="IN913" s="50"/>
      <c r="IO913" s="50"/>
      <c r="IP913" s="50"/>
      <c r="IQ913" s="50"/>
      <c r="IR913" s="50"/>
      <c r="IS913" s="50"/>
      <c r="IT913" s="50"/>
      <c r="IU913" s="50"/>
      <c r="IV913" s="50"/>
      <c r="IX913" s="50"/>
      <c r="IZ913" s="50"/>
      <c r="JA913" s="50"/>
      <c r="JB913" s="50"/>
      <c r="JC913" s="50"/>
      <c r="JD913" s="50"/>
      <c r="JE913" s="50"/>
      <c r="JF913" s="50"/>
      <c r="JG913" s="50"/>
      <c r="JL913" s="50"/>
      <c r="JM913" s="50"/>
      <c r="JN913" s="50"/>
      <c r="JO913" s="50"/>
      <c r="JP913" s="50"/>
      <c r="JQ913" s="50"/>
      <c r="JR913" s="50"/>
      <c r="JS913" s="50"/>
      <c r="JT913" s="50"/>
      <c r="JU913" s="50"/>
      <c r="JV913" s="50"/>
      <c r="JW913" s="50"/>
      <c r="JX913" s="50"/>
      <c r="JY913" s="50"/>
      <c r="JZ913" s="50"/>
      <c r="KA913" s="50"/>
      <c r="KB913" s="50"/>
      <c r="KC913" s="50"/>
      <c r="KD913" s="50"/>
      <c r="KE913" s="50"/>
      <c r="KF913" s="50"/>
      <c r="KG913" s="50"/>
      <c r="KH913" s="50"/>
      <c r="KI913" s="50"/>
      <c r="KJ913" s="50"/>
      <c r="KK913" s="50"/>
      <c r="KL913" s="50"/>
      <c r="KM913" s="50"/>
      <c r="KN913" s="50"/>
      <c r="KO913" s="50"/>
      <c r="KP913" s="50"/>
      <c r="KQ913" s="50"/>
      <c r="KR913" s="50"/>
      <c r="KS913" s="50"/>
      <c r="KT913" s="50"/>
      <c r="KU913" s="50"/>
      <c r="KV913" s="50"/>
      <c r="KW913" s="50"/>
      <c r="KX913" s="50"/>
      <c r="KY913" s="50"/>
      <c r="KZ913" s="50"/>
      <c r="LA913" s="50"/>
      <c r="LB913" s="50"/>
      <c r="LC913" s="50"/>
      <c r="LD913" s="50"/>
      <c r="LE913" s="50"/>
      <c r="LF913" s="50"/>
      <c r="LG913" s="50"/>
      <c r="LH913" s="50"/>
      <c r="LI913" s="50"/>
      <c r="LJ913" s="50"/>
      <c r="LK913" s="50"/>
      <c r="LL913" s="50"/>
      <c r="LM913" s="50"/>
      <c r="LN913" s="50"/>
      <c r="LO913" s="50"/>
      <c r="LP913" s="50"/>
      <c r="LQ913" s="50"/>
      <c r="LR913" s="50"/>
      <c r="LS913" s="50"/>
      <c r="LT913" s="50"/>
      <c r="LU913" s="50"/>
      <c r="LV913" s="50"/>
      <c r="LW913" s="50"/>
      <c r="LX913" s="50"/>
      <c r="LY913" s="50"/>
      <c r="LZ913" s="50"/>
      <c r="MA913" s="50"/>
      <c r="MB913" s="50"/>
      <c r="MC913" s="50"/>
      <c r="MD913" s="50"/>
      <c r="ME913" s="50"/>
      <c r="MF913" s="50"/>
      <c r="MG913" s="50"/>
      <c r="MH913" s="50"/>
      <c r="MI913" s="50"/>
      <c r="MJ913" s="50"/>
      <c r="MK913" s="50"/>
      <c r="ML913" s="50"/>
      <c r="MM913" s="50"/>
      <c r="MN913" s="50"/>
      <c r="MO913" s="50"/>
      <c r="MP913" s="50"/>
      <c r="MQ913" s="50"/>
      <c r="MR913" s="50"/>
      <c r="MS913" s="50"/>
      <c r="MT913" s="50"/>
      <c r="MU913" s="50"/>
      <c r="MV913" s="50"/>
      <c r="MW913" s="50"/>
      <c r="MX913" s="50"/>
      <c r="MY913" s="50"/>
      <c r="MZ913" s="50"/>
      <c r="NA913" s="50"/>
      <c r="NB913" s="50"/>
      <c r="NC913" s="50"/>
      <c r="ND913" s="50"/>
      <c r="NE913" s="50"/>
      <c r="NF913" s="50"/>
      <c r="NG913" s="50"/>
      <c r="NH913" s="50"/>
      <c r="NI913" s="50"/>
      <c r="NJ913" s="50"/>
      <c r="NK913" s="50"/>
      <c r="NL913" s="50"/>
      <c r="NM913" s="50"/>
      <c r="NN913" s="50"/>
      <c r="NO913" s="50"/>
      <c r="NP913" s="50"/>
      <c r="NQ913" s="50"/>
      <c r="NR913" s="50"/>
      <c r="NS913" s="50"/>
      <c r="NT913" s="50"/>
      <c r="NU913" s="50"/>
      <c r="NV913" s="50"/>
      <c r="NW913" s="50"/>
      <c r="NX913" s="50"/>
      <c r="NY913" s="50"/>
      <c r="NZ913" s="50"/>
      <c r="OA913" s="50"/>
      <c r="OB913" s="50"/>
      <c r="OC913" s="50"/>
      <c r="OD913" s="50"/>
      <c r="OE913" s="50"/>
      <c r="OF913" s="50"/>
      <c r="OG913" s="50"/>
      <c r="OH913" s="50"/>
      <c r="OI913" s="50"/>
      <c r="OJ913" s="50"/>
      <c r="OK913" s="50"/>
      <c r="OL913" s="50"/>
      <c r="OM913" s="50"/>
      <c r="ON913" s="50"/>
      <c r="OO913" s="50"/>
      <c r="OP913" s="50"/>
      <c r="OQ913" s="50"/>
      <c r="OR913" s="50"/>
      <c r="OS913" s="50"/>
      <c r="OT913" s="50"/>
      <c r="OU913" s="50"/>
      <c r="OV913" s="50"/>
      <c r="OW913" s="50"/>
      <c r="OX913" s="50"/>
      <c r="OY913" s="50"/>
      <c r="OZ913" s="50"/>
      <c r="PA913" s="50"/>
      <c r="PB913" s="50"/>
      <c r="PC913" s="50"/>
      <c r="PD913" s="50"/>
      <c r="PE913" s="50"/>
      <c r="PF913" s="50"/>
      <c r="PG913" s="50"/>
      <c r="PH913" s="50"/>
      <c r="PI913" s="50"/>
      <c r="PJ913" s="50"/>
      <c r="PK913" s="50"/>
      <c r="PL913" s="50"/>
      <c r="PM913" s="50"/>
      <c r="PN913" s="50"/>
      <c r="PO913" s="50"/>
      <c r="PP913" s="50"/>
      <c r="PQ913" s="50"/>
      <c r="PR913" s="50"/>
      <c r="PS913" s="50"/>
      <c r="PT913" s="50"/>
      <c r="PU913" s="50"/>
      <c r="PV913" s="50"/>
      <c r="PW913" s="50"/>
      <c r="PX913" s="50"/>
      <c r="PY913" s="50"/>
      <c r="PZ913" s="50"/>
      <c r="QA913" s="50"/>
      <c r="QB913" s="50"/>
      <c r="QC913" s="50"/>
      <c r="QD913" s="50"/>
      <c r="QE913" s="50"/>
      <c r="QF913" s="50"/>
      <c r="QG913" s="50"/>
      <c r="QH913" s="50"/>
      <c r="QI913" s="50"/>
      <c r="QJ913" s="50"/>
      <c r="QK913" s="50"/>
      <c r="QL913" s="50"/>
      <c r="QM913" s="50"/>
      <c r="QN913" s="50"/>
      <c r="QO913" s="50"/>
      <c r="QP913" s="50"/>
      <c r="QQ913" s="50"/>
      <c r="QR913" s="50"/>
      <c r="QS913" s="50"/>
      <c r="QT913" s="50"/>
      <c r="QU913" s="50"/>
      <c r="QV913" s="50"/>
      <c r="QW913" s="50"/>
      <c r="QX913" s="50"/>
      <c r="QY913" s="50"/>
      <c r="QZ913" s="50"/>
      <c r="RA913" s="50"/>
      <c r="RB913" s="50"/>
      <c r="RC913" s="50"/>
      <c r="RD913" s="50"/>
      <c r="RE913" s="50"/>
      <c r="RF913" s="50"/>
      <c r="RG913" s="50"/>
      <c r="RH913" s="50"/>
      <c r="RI913" s="50"/>
      <c r="RJ913" s="50"/>
      <c r="RK913" s="50"/>
      <c r="RL913" s="50"/>
      <c r="RM913" s="50"/>
      <c r="RN913" s="50"/>
      <c r="RO913" s="50"/>
      <c r="RP913" s="50"/>
      <c r="RQ913" s="50"/>
      <c r="RR913" s="50"/>
      <c r="RS913" s="50"/>
      <c r="RT913" s="50"/>
      <c r="RU913" s="50"/>
      <c r="RV913" s="50"/>
      <c r="RW913" s="50"/>
      <c r="RX913" s="50"/>
      <c r="RY913" s="50"/>
      <c r="RZ913" s="50"/>
      <c r="SA913" s="50"/>
      <c r="SB913" s="50"/>
      <c r="SC913" s="50"/>
      <c r="SD913" s="50"/>
      <c r="SE913" s="50"/>
      <c r="SF913" s="50"/>
      <c r="SG913" s="50"/>
      <c r="SH913" s="50"/>
      <c r="SI913" s="50"/>
      <c r="SJ913" s="50"/>
      <c r="SK913" s="50"/>
      <c r="SL913" s="50"/>
      <c r="SM913" s="50"/>
      <c r="SN913" s="50"/>
      <c r="SO913" s="50"/>
      <c r="SP913" s="50"/>
      <c r="SQ913" s="50"/>
      <c r="SR913" s="50"/>
      <c r="ST913" s="50"/>
      <c r="SV913" s="50"/>
      <c r="SW913" s="50"/>
      <c r="SX913" s="50"/>
      <c r="SY913" s="50"/>
      <c r="SZ913" s="50"/>
      <c r="TA913" s="50"/>
      <c r="TB913" s="50"/>
      <c r="TC913" s="50"/>
      <c r="TH913" s="50"/>
      <c r="TI913" s="50"/>
      <c r="TJ913" s="50"/>
      <c r="TK913" s="50"/>
      <c r="TL913" s="50"/>
      <c r="TM913" s="50"/>
      <c r="TN913" s="50"/>
      <c r="TO913" s="50"/>
      <c r="TP913" s="50"/>
      <c r="TQ913" s="50"/>
      <c r="TR913" s="50"/>
      <c r="TS913" s="50"/>
      <c r="TT913" s="50"/>
      <c r="TU913" s="50"/>
      <c r="TV913" s="50"/>
      <c r="TW913" s="50"/>
      <c r="TX913" s="50"/>
      <c r="TY913" s="50"/>
      <c r="TZ913" s="50"/>
      <c r="UA913" s="50"/>
      <c r="UB913" s="50"/>
      <c r="UC913" s="50"/>
      <c r="UD913" s="50"/>
      <c r="UE913" s="50"/>
      <c r="UF913" s="50"/>
      <c r="UG913" s="50"/>
      <c r="UH913" s="50"/>
      <c r="UI913" s="50"/>
      <c r="UJ913" s="50"/>
      <c r="UK913" s="50"/>
      <c r="UL913" s="50"/>
      <c r="UM913" s="50"/>
      <c r="UN913" s="50"/>
      <c r="UO913" s="50"/>
      <c r="UP913" s="50"/>
      <c r="UQ913" s="50"/>
      <c r="UR913" s="50"/>
      <c r="US913" s="50"/>
      <c r="UT913" s="50"/>
      <c r="UU913" s="50"/>
      <c r="UV913" s="50"/>
      <c r="UW913" s="50"/>
      <c r="UX913" s="50"/>
      <c r="UY913" s="50"/>
      <c r="UZ913" s="50"/>
      <c r="VA913" s="50"/>
      <c r="VB913" s="50"/>
      <c r="VC913" s="50"/>
      <c r="VD913" s="50"/>
      <c r="VE913" s="50"/>
      <c r="VF913" s="50"/>
      <c r="VG913" s="50"/>
      <c r="VH913" s="50"/>
      <c r="VI913" s="50"/>
      <c r="VJ913" s="50"/>
      <c r="VK913" s="50"/>
      <c r="VL913" s="50"/>
      <c r="VM913" s="50"/>
      <c r="VN913" s="50"/>
      <c r="VO913" s="50"/>
      <c r="VP913" s="50"/>
      <c r="VQ913" s="50"/>
      <c r="VR913" s="50"/>
      <c r="VS913" s="50"/>
      <c r="VT913" s="50"/>
      <c r="VU913" s="50"/>
      <c r="VV913" s="50"/>
      <c r="VW913" s="50"/>
      <c r="VX913" s="50"/>
      <c r="VY913" s="50"/>
      <c r="VZ913" s="50"/>
      <c r="WA913" s="50"/>
      <c r="WB913" s="50"/>
      <c r="WC913" s="50"/>
      <c r="WD913" s="50"/>
      <c r="WE913" s="50"/>
      <c r="WF913" s="50"/>
      <c r="WG913" s="50"/>
      <c r="WH913" s="50"/>
      <c r="WI913" s="50"/>
      <c r="WJ913" s="50"/>
      <c r="WK913" s="50"/>
      <c r="WL913" s="50"/>
      <c r="WM913" s="50"/>
      <c r="WN913" s="50"/>
      <c r="WO913" s="50"/>
      <c r="WP913" s="50"/>
      <c r="WQ913" s="50"/>
      <c r="WR913" s="50"/>
      <c r="WS913" s="50"/>
      <c r="WT913" s="50"/>
      <c r="WU913" s="50"/>
      <c r="WV913" s="50"/>
      <c r="WW913" s="50"/>
      <c r="WX913" s="50"/>
      <c r="WY913" s="50"/>
      <c r="WZ913" s="50"/>
      <c r="XA913" s="50"/>
      <c r="XB913" s="50"/>
      <c r="XC913" s="50"/>
      <c r="XD913" s="50"/>
      <c r="XE913" s="50"/>
      <c r="XF913" s="50"/>
      <c r="XG913" s="50"/>
      <c r="XH913" s="50"/>
      <c r="XI913" s="50"/>
      <c r="XJ913" s="50"/>
      <c r="XK913" s="50"/>
      <c r="XL913" s="50"/>
      <c r="XM913" s="50"/>
      <c r="XN913" s="50"/>
      <c r="XO913" s="50"/>
      <c r="XP913" s="50"/>
      <c r="XQ913" s="50"/>
      <c r="XR913" s="50"/>
      <c r="XS913" s="50"/>
      <c r="XT913" s="50"/>
      <c r="XU913" s="50"/>
      <c r="XV913" s="50"/>
      <c r="XW913" s="50"/>
      <c r="XX913" s="50"/>
      <c r="XY913" s="50"/>
      <c r="XZ913" s="50"/>
      <c r="YA913" s="50"/>
      <c r="YB913" s="50"/>
      <c r="YC913" s="50"/>
      <c r="YD913" s="50"/>
      <c r="YE913" s="50"/>
      <c r="YF913" s="50"/>
      <c r="YG913" s="50"/>
      <c r="YH913" s="50"/>
      <c r="YI913" s="50"/>
      <c r="YJ913" s="50"/>
      <c r="YK913" s="50"/>
      <c r="YL913" s="50"/>
      <c r="YM913" s="50"/>
      <c r="YN913" s="50"/>
      <c r="YO913" s="50"/>
      <c r="YP913" s="50"/>
      <c r="YQ913" s="50"/>
      <c r="YR913" s="50"/>
      <c r="YS913" s="50"/>
      <c r="YT913" s="50"/>
      <c r="YU913" s="50"/>
      <c r="YV913" s="50"/>
      <c r="YW913" s="50"/>
      <c r="YX913" s="50"/>
      <c r="YY913" s="50"/>
      <c r="YZ913" s="50"/>
      <c r="ZA913" s="50"/>
      <c r="ZB913" s="50"/>
      <c r="ZC913" s="50"/>
      <c r="ZD913" s="50"/>
      <c r="ZE913" s="50"/>
      <c r="ZF913" s="50"/>
      <c r="ZG913" s="50"/>
      <c r="ZH913" s="50"/>
      <c r="ZI913" s="50"/>
      <c r="ZJ913" s="50"/>
      <c r="ZK913" s="50"/>
      <c r="ZL913" s="50"/>
      <c r="ZM913" s="50"/>
      <c r="ZN913" s="50"/>
      <c r="ZO913" s="50"/>
      <c r="ZP913" s="50"/>
      <c r="ZQ913" s="50"/>
      <c r="ZR913" s="50"/>
      <c r="ZS913" s="50"/>
      <c r="ZT913" s="50"/>
      <c r="ZU913" s="50"/>
      <c r="ZV913" s="50"/>
      <c r="ZW913" s="50"/>
      <c r="ZX913" s="50"/>
      <c r="ZY913" s="50"/>
      <c r="ZZ913" s="50"/>
      <c r="AAA913" s="50"/>
      <c r="AAB913" s="50"/>
      <c r="AAC913" s="50"/>
      <c r="AAD913" s="50"/>
      <c r="AAE913" s="50"/>
      <c r="AAF913" s="50"/>
      <c r="AAG913" s="50"/>
      <c r="AAH913" s="50"/>
      <c r="AAI913" s="50"/>
      <c r="AAJ913" s="50"/>
      <c r="AAK913" s="50"/>
      <c r="AAL913" s="50"/>
      <c r="AAM913" s="50"/>
      <c r="AAN913" s="50"/>
      <c r="AAO913" s="50"/>
      <c r="AAP913" s="50"/>
      <c r="AAQ913" s="50"/>
      <c r="AAR913" s="50"/>
      <c r="AAS913" s="50"/>
      <c r="AAT913" s="50"/>
      <c r="AAU913" s="50"/>
      <c r="AAV913" s="50"/>
      <c r="AAW913" s="50"/>
      <c r="AAX913" s="50"/>
      <c r="AAY913" s="50"/>
      <c r="AAZ913" s="50"/>
      <c r="ABA913" s="50"/>
      <c r="ABB913" s="50"/>
      <c r="ABC913" s="50"/>
      <c r="ABD913" s="50"/>
      <c r="ABE913" s="50"/>
      <c r="ABF913" s="50"/>
      <c r="ABG913" s="50"/>
      <c r="ABH913" s="50"/>
      <c r="ABI913" s="50"/>
      <c r="ABJ913" s="50"/>
      <c r="ABK913" s="50"/>
      <c r="ABL913" s="50"/>
      <c r="ABM913" s="50"/>
      <c r="ABN913" s="50"/>
      <c r="ABO913" s="50"/>
      <c r="ABP913" s="50"/>
      <c r="ABQ913" s="50"/>
      <c r="ABR913" s="50"/>
      <c r="ABS913" s="50"/>
      <c r="ABT913" s="50"/>
      <c r="ABU913" s="50"/>
      <c r="ABV913" s="50"/>
      <c r="ABW913" s="50"/>
      <c r="ABX913" s="50"/>
      <c r="ABY913" s="50"/>
      <c r="ABZ913" s="50"/>
      <c r="ACA913" s="50"/>
      <c r="ACB913" s="50"/>
      <c r="ACC913" s="50"/>
      <c r="ACD913" s="50"/>
      <c r="ACE913" s="50"/>
      <c r="ACF913" s="50"/>
      <c r="ACG913" s="50"/>
      <c r="ACH913" s="50"/>
      <c r="ACI913" s="50"/>
      <c r="ACJ913" s="50"/>
      <c r="ACK913" s="50"/>
      <c r="ACL913" s="50"/>
      <c r="ACM913" s="50"/>
      <c r="ACN913" s="50"/>
      <c r="ACP913" s="50"/>
      <c r="ACR913" s="50"/>
      <c r="ACS913" s="50"/>
      <c r="ACT913" s="50"/>
      <c r="ACU913" s="50"/>
      <c r="ACV913" s="50"/>
      <c r="ACW913" s="50"/>
      <c r="ACX913" s="50"/>
      <c r="ACY913" s="50"/>
      <c r="ADD913" s="50"/>
      <c r="ADE913" s="50"/>
      <c r="ADF913" s="50"/>
      <c r="ADG913" s="50"/>
      <c r="ADH913" s="50"/>
      <c r="ADI913" s="50"/>
      <c r="ADJ913" s="50"/>
      <c r="ADK913" s="50"/>
      <c r="ADL913" s="50"/>
      <c r="ADM913" s="50"/>
      <c r="ADN913" s="50"/>
      <c r="ADO913" s="50"/>
      <c r="ADP913" s="50"/>
      <c r="ADQ913" s="50"/>
      <c r="ADR913" s="50"/>
      <c r="ADS913" s="50"/>
      <c r="ADT913" s="50"/>
      <c r="ADU913" s="50"/>
      <c r="ADV913" s="50"/>
      <c r="ADW913" s="50"/>
      <c r="ADX913" s="50"/>
      <c r="ADY913" s="50"/>
      <c r="ADZ913" s="50"/>
      <c r="AEA913" s="50"/>
      <c r="AEB913" s="50"/>
      <c r="AEC913" s="50"/>
      <c r="AED913" s="50"/>
      <c r="AEE913" s="50"/>
      <c r="AEF913" s="50"/>
      <c r="AEG913" s="50"/>
      <c r="AEH913" s="50"/>
      <c r="AEI913" s="50"/>
      <c r="AEJ913" s="50"/>
      <c r="AEK913" s="50"/>
      <c r="AEL913" s="50"/>
      <c r="AEM913" s="50"/>
      <c r="AEN913" s="50"/>
      <c r="AEO913" s="50"/>
      <c r="AEP913" s="50"/>
      <c r="AEQ913" s="50"/>
      <c r="AER913" s="50"/>
      <c r="AES913" s="50"/>
      <c r="AET913" s="50"/>
      <c r="AEU913" s="50"/>
      <c r="AEV913" s="50"/>
      <c r="AEW913" s="50"/>
      <c r="AEX913" s="50"/>
      <c r="AEY913" s="50"/>
      <c r="AEZ913" s="50"/>
      <c r="AFA913" s="50"/>
      <c r="AFB913" s="50"/>
      <c r="AFC913" s="50"/>
      <c r="AFD913" s="50"/>
      <c r="AFE913" s="50"/>
      <c r="AFF913" s="50"/>
      <c r="AFG913" s="50"/>
      <c r="AFH913" s="50"/>
      <c r="AFI913" s="50"/>
      <c r="AFJ913" s="50"/>
      <c r="AFK913" s="50"/>
      <c r="AFL913" s="50"/>
      <c r="AFM913" s="50"/>
      <c r="AFN913" s="50"/>
      <c r="AFO913" s="50"/>
      <c r="AFP913" s="50"/>
      <c r="AFQ913" s="50"/>
      <c r="AFR913" s="50"/>
      <c r="AFS913" s="50"/>
      <c r="AFT913" s="50"/>
      <c r="AFU913" s="50"/>
      <c r="AFV913" s="50"/>
      <c r="AFW913" s="50"/>
      <c r="AFX913" s="50"/>
      <c r="AFY913" s="50"/>
      <c r="AFZ913" s="50"/>
      <c r="AGA913" s="50"/>
      <c r="AGB913" s="50"/>
      <c r="AGC913" s="50"/>
      <c r="AGD913" s="50"/>
      <c r="AGE913" s="50"/>
      <c r="AGF913" s="50"/>
      <c r="AGG913" s="50"/>
      <c r="AGH913" s="50"/>
      <c r="AGI913" s="50"/>
      <c r="AGJ913" s="50"/>
      <c r="AGK913" s="50"/>
      <c r="AGL913" s="50"/>
      <c r="AGM913" s="50"/>
      <c r="AGN913" s="50"/>
      <c r="AGO913" s="50"/>
      <c r="AGP913" s="50"/>
      <c r="AGQ913" s="50"/>
      <c r="AGR913" s="50"/>
      <c r="AGS913" s="50"/>
      <c r="AGT913" s="50"/>
      <c r="AGU913" s="50"/>
      <c r="AGV913" s="50"/>
      <c r="AGW913" s="50"/>
      <c r="AGX913" s="50"/>
      <c r="AGY913" s="50"/>
      <c r="AGZ913" s="50"/>
      <c r="AHA913" s="50"/>
      <c r="AHB913" s="50"/>
      <c r="AHC913" s="50"/>
      <c r="AHD913" s="50"/>
      <c r="AHE913" s="50"/>
      <c r="AHF913" s="50"/>
      <c r="AHG913" s="50"/>
      <c r="AHH913" s="50"/>
      <c r="AHI913" s="50"/>
      <c r="AHJ913" s="50"/>
      <c r="AHK913" s="50"/>
      <c r="AHL913" s="50"/>
      <c r="AHM913" s="50"/>
      <c r="AHN913" s="50"/>
      <c r="AHO913" s="50"/>
      <c r="AHP913" s="50"/>
      <c r="AHQ913" s="50"/>
      <c r="AHR913" s="50"/>
      <c r="AHS913" s="50"/>
      <c r="AHT913" s="50"/>
      <c r="AHU913" s="50"/>
      <c r="AHV913" s="50"/>
      <c r="AHW913" s="50"/>
      <c r="AHX913" s="50"/>
      <c r="AHY913" s="50"/>
      <c r="AHZ913" s="50"/>
      <c r="AIA913" s="50"/>
      <c r="AIB913" s="50"/>
      <c r="AIC913" s="50"/>
      <c r="AID913" s="50"/>
      <c r="AIE913" s="50"/>
      <c r="AIF913" s="50"/>
      <c r="AIG913" s="50"/>
      <c r="AIH913" s="50"/>
      <c r="AII913" s="50"/>
      <c r="AIJ913" s="50"/>
      <c r="AIK913" s="50"/>
      <c r="AIL913" s="50"/>
      <c r="AIM913" s="50"/>
      <c r="AIN913" s="50"/>
      <c r="AIO913" s="50"/>
      <c r="AIP913" s="50"/>
      <c r="AIQ913" s="50"/>
      <c r="AIR913" s="50"/>
      <c r="AIS913" s="50"/>
      <c r="AIT913" s="50"/>
      <c r="AIU913" s="50"/>
      <c r="AIV913" s="50"/>
      <c r="AIW913" s="50"/>
      <c r="AIX913" s="50"/>
      <c r="AIY913" s="50"/>
      <c r="AIZ913" s="50"/>
      <c r="AJA913" s="50"/>
      <c r="AJB913" s="50"/>
      <c r="AJC913" s="50"/>
      <c r="AJD913" s="50"/>
      <c r="AJE913" s="50"/>
      <c r="AJF913" s="50"/>
      <c r="AJG913" s="50"/>
      <c r="AJH913" s="50"/>
      <c r="AJI913" s="50"/>
      <c r="AJJ913" s="50"/>
      <c r="AJK913" s="50"/>
      <c r="AJL913" s="50"/>
      <c r="AJM913" s="50"/>
      <c r="AJN913" s="50"/>
      <c r="AJO913" s="50"/>
      <c r="AJP913" s="50"/>
      <c r="AJQ913" s="50"/>
      <c r="AJR913" s="50"/>
      <c r="AJS913" s="50"/>
      <c r="AJT913" s="50"/>
      <c r="AJU913" s="50"/>
      <c r="AJV913" s="50"/>
      <c r="AJW913" s="50"/>
      <c r="AJX913" s="50"/>
      <c r="AJY913" s="50"/>
      <c r="AJZ913" s="50"/>
      <c r="AKA913" s="50"/>
      <c r="AKB913" s="50"/>
      <c r="AKC913" s="50"/>
      <c r="AKD913" s="50"/>
      <c r="AKE913" s="50"/>
      <c r="AKF913" s="50"/>
      <c r="AKG913" s="50"/>
      <c r="AKH913" s="50"/>
      <c r="AKI913" s="50"/>
      <c r="AKJ913" s="50"/>
      <c r="AKK913" s="50"/>
      <c r="AKL913" s="50"/>
      <c r="AKM913" s="50"/>
      <c r="AKN913" s="50"/>
      <c r="AKO913" s="50"/>
      <c r="AKP913" s="50"/>
      <c r="AKQ913" s="50"/>
      <c r="AKR913" s="50"/>
      <c r="AKS913" s="50"/>
      <c r="AKT913" s="50"/>
      <c r="AKU913" s="50"/>
      <c r="AKV913" s="50"/>
      <c r="AKW913" s="50"/>
      <c r="AKX913" s="50"/>
      <c r="AKY913" s="50"/>
      <c r="AKZ913" s="50"/>
      <c r="ALA913" s="50"/>
      <c r="ALB913" s="50"/>
      <c r="ALC913" s="50"/>
      <c r="ALD913" s="50"/>
      <c r="ALE913" s="50"/>
      <c r="ALF913" s="50"/>
      <c r="ALG913" s="50"/>
      <c r="ALH913" s="50"/>
      <c r="ALI913" s="50"/>
      <c r="ALJ913" s="50"/>
      <c r="ALK913" s="50"/>
      <c r="ALL913" s="50"/>
      <c r="ALM913" s="50"/>
      <c r="ALN913" s="50"/>
      <c r="ALO913" s="50"/>
      <c r="ALP913" s="50"/>
      <c r="ALQ913" s="50"/>
      <c r="ALR913" s="50"/>
      <c r="ALS913" s="50"/>
      <c r="ALT913" s="50"/>
      <c r="ALU913" s="50"/>
      <c r="ALV913" s="50"/>
      <c r="ALW913" s="50"/>
      <c r="ALX913" s="50"/>
      <c r="ALY913" s="50"/>
      <c r="ALZ913" s="50"/>
      <c r="AMA913" s="50"/>
      <c r="AMB913" s="50"/>
      <c r="AMC913" s="50"/>
      <c r="AMD913" s="50"/>
      <c r="AME913" s="50"/>
      <c r="AMF913" s="50"/>
      <c r="AMG913" s="50"/>
      <c r="AMH913" s="50"/>
      <c r="AMI913" s="50"/>
      <c r="AMJ913" s="50"/>
      <c r="AML913" s="50"/>
      <c r="AMN913" s="50"/>
      <c r="AMO913" s="50"/>
      <c r="AMP913" s="50"/>
      <c r="AMQ913" s="50"/>
      <c r="AMR913" s="50"/>
      <c r="AMS913" s="50"/>
      <c r="AMT913" s="50"/>
      <c r="AMU913" s="50"/>
      <c r="AMZ913" s="50"/>
      <c r="ANA913" s="50"/>
      <c r="ANB913" s="50"/>
      <c r="ANC913" s="50"/>
      <c r="AND913" s="50"/>
      <c r="ANE913" s="50"/>
      <c r="ANF913" s="50"/>
      <c r="ANG913" s="50"/>
      <c r="ANH913" s="50"/>
      <c r="ANI913" s="50"/>
      <c r="ANJ913" s="50"/>
      <c r="ANK913" s="50"/>
      <c r="ANL913" s="50"/>
      <c r="ANM913" s="50"/>
      <c r="ANN913" s="50"/>
      <c r="ANO913" s="50"/>
      <c r="ANP913" s="50"/>
      <c r="ANQ913" s="50"/>
      <c r="ANR913" s="50"/>
      <c r="ANS913" s="50"/>
      <c r="ANT913" s="50"/>
      <c r="ANU913" s="50"/>
      <c r="ANV913" s="50"/>
      <c r="ANW913" s="50"/>
      <c r="ANX913" s="50"/>
      <c r="ANY913" s="50"/>
      <c r="ANZ913" s="50"/>
      <c r="AOA913" s="50"/>
      <c r="AOB913" s="50"/>
      <c r="AOC913" s="50"/>
      <c r="AOD913" s="50"/>
      <c r="AOE913" s="50"/>
      <c r="AOF913" s="50"/>
      <c r="AOG913" s="50"/>
      <c r="AOH913" s="50"/>
      <c r="AOI913" s="50"/>
      <c r="AOJ913" s="50"/>
      <c r="AOK913" s="50"/>
      <c r="AOL913" s="50"/>
      <c r="AOM913" s="50"/>
      <c r="AON913" s="50"/>
      <c r="AOO913" s="50"/>
      <c r="AOP913" s="50"/>
      <c r="AOQ913" s="50"/>
      <c r="AOR913" s="50"/>
      <c r="AOS913" s="50"/>
      <c r="AOT913" s="50"/>
      <c r="AOU913" s="50"/>
      <c r="AOV913" s="50"/>
      <c r="AOW913" s="50"/>
      <c r="AOX913" s="50"/>
      <c r="AOY913" s="50"/>
      <c r="AOZ913" s="50"/>
      <c r="APA913" s="50"/>
      <c r="APB913" s="50"/>
      <c r="APC913" s="50"/>
      <c r="APD913" s="50"/>
      <c r="APE913" s="50"/>
      <c r="APF913" s="50"/>
      <c r="APG913" s="50"/>
      <c r="APH913" s="50"/>
      <c r="API913" s="50"/>
      <c r="APJ913" s="50"/>
      <c r="APK913" s="50"/>
      <c r="APL913" s="50"/>
      <c r="APM913" s="50"/>
      <c r="APN913" s="50"/>
      <c r="APO913" s="50"/>
      <c r="APP913" s="50"/>
      <c r="APQ913" s="50"/>
      <c r="APR913" s="50"/>
      <c r="APS913" s="50"/>
      <c r="APT913" s="50"/>
      <c r="APU913" s="50"/>
      <c r="APV913" s="50"/>
      <c r="APW913" s="50"/>
      <c r="APX913" s="50"/>
      <c r="APY913" s="50"/>
      <c r="APZ913" s="50"/>
      <c r="AQA913" s="50"/>
      <c r="AQB913" s="50"/>
      <c r="AQC913" s="50"/>
      <c r="AQD913" s="50"/>
      <c r="AQE913" s="50"/>
      <c r="AQF913" s="50"/>
      <c r="AQG913" s="50"/>
      <c r="AQH913" s="50"/>
      <c r="AQI913" s="50"/>
      <c r="AQJ913" s="50"/>
      <c r="AQK913" s="50"/>
      <c r="AQL913" s="50"/>
      <c r="AQM913" s="50"/>
      <c r="AQN913" s="50"/>
      <c r="AQO913" s="50"/>
      <c r="AQP913" s="50"/>
      <c r="AQQ913" s="50"/>
      <c r="AQR913" s="50"/>
      <c r="AQS913" s="50"/>
      <c r="AQT913" s="50"/>
      <c r="AQU913" s="50"/>
      <c r="AQV913" s="50"/>
      <c r="AQW913" s="50"/>
      <c r="AQX913" s="50"/>
      <c r="AQY913" s="50"/>
      <c r="AQZ913" s="50"/>
      <c r="ARA913" s="50"/>
      <c r="ARB913" s="50"/>
      <c r="ARC913" s="50"/>
      <c r="ARD913" s="50"/>
      <c r="ARE913" s="50"/>
      <c r="ARF913" s="50"/>
      <c r="ARG913" s="50"/>
      <c r="ARH913" s="50"/>
      <c r="ARI913" s="50"/>
      <c r="ARJ913" s="50"/>
      <c r="ARK913" s="50"/>
      <c r="ARL913" s="50"/>
      <c r="ARM913" s="50"/>
      <c r="ARN913" s="50"/>
      <c r="ARO913" s="50"/>
      <c r="ARP913" s="50"/>
      <c r="ARQ913" s="50"/>
      <c r="ARR913" s="50"/>
      <c r="ARS913" s="50"/>
      <c r="ART913" s="50"/>
      <c r="ARU913" s="50"/>
      <c r="ARV913" s="50"/>
      <c r="ARW913" s="50"/>
      <c r="ARX913" s="50"/>
      <c r="ARY913" s="50"/>
      <c r="ARZ913" s="50"/>
      <c r="ASA913" s="50"/>
      <c r="ASB913" s="50"/>
      <c r="ASC913" s="50"/>
      <c r="ASD913" s="50"/>
      <c r="ASE913" s="50"/>
      <c r="ASF913" s="50"/>
      <c r="ASG913" s="50"/>
      <c r="ASH913" s="50"/>
      <c r="ASI913" s="50"/>
      <c r="ASJ913" s="50"/>
      <c r="ASK913" s="50"/>
      <c r="ASL913" s="50"/>
      <c r="ASM913" s="50"/>
      <c r="ASN913" s="50"/>
      <c r="ASO913" s="50"/>
      <c r="ASP913" s="50"/>
      <c r="ASQ913" s="50"/>
      <c r="ASR913" s="50"/>
      <c r="ASS913" s="50"/>
      <c r="AST913" s="50"/>
      <c r="ASU913" s="50"/>
      <c r="ASV913" s="50"/>
      <c r="ASW913" s="50"/>
      <c r="ASX913" s="50"/>
      <c r="ASY913" s="50"/>
      <c r="ASZ913" s="50"/>
      <c r="ATA913" s="50"/>
      <c r="ATB913" s="50"/>
      <c r="ATC913" s="50"/>
      <c r="ATD913" s="50"/>
      <c r="ATE913" s="50"/>
      <c r="ATF913" s="50"/>
      <c r="ATG913" s="50"/>
      <c r="ATH913" s="50"/>
      <c r="ATI913" s="50"/>
      <c r="ATJ913" s="50"/>
      <c r="ATK913" s="50"/>
      <c r="ATL913" s="50"/>
      <c r="ATM913" s="50"/>
      <c r="ATN913" s="50"/>
      <c r="ATO913" s="50"/>
      <c r="ATP913" s="50"/>
      <c r="ATQ913" s="50"/>
      <c r="ATR913" s="50"/>
      <c r="ATS913" s="50"/>
      <c r="ATT913" s="50"/>
      <c r="ATU913" s="50"/>
      <c r="ATV913" s="50"/>
      <c r="ATW913" s="50"/>
      <c r="ATX913" s="50"/>
      <c r="ATY913" s="50"/>
      <c r="ATZ913" s="50"/>
      <c r="AUA913" s="50"/>
      <c r="AUB913" s="50"/>
      <c r="AUC913" s="50"/>
      <c r="AUD913" s="50"/>
      <c r="AUE913" s="50"/>
      <c r="AUF913" s="50"/>
      <c r="AUG913" s="50"/>
      <c r="AUH913" s="50"/>
      <c r="AUI913" s="50"/>
      <c r="AUJ913" s="50"/>
      <c r="AUK913" s="50"/>
      <c r="AUL913" s="50"/>
      <c r="AUM913" s="50"/>
      <c r="AUN913" s="50"/>
      <c r="AUO913" s="50"/>
      <c r="AUP913" s="50"/>
      <c r="AUQ913" s="50"/>
      <c r="AUR913" s="50"/>
      <c r="AUS913" s="50"/>
      <c r="AUT913" s="50"/>
      <c r="AUU913" s="50"/>
      <c r="AUV913" s="50"/>
      <c r="AUW913" s="50"/>
      <c r="AUX913" s="50"/>
      <c r="AUY913" s="50"/>
      <c r="AUZ913" s="50"/>
      <c r="AVA913" s="50"/>
      <c r="AVB913" s="50"/>
      <c r="AVC913" s="50"/>
      <c r="AVD913" s="50"/>
      <c r="AVE913" s="50"/>
      <c r="AVF913" s="50"/>
      <c r="AVG913" s="50"/>
      <c r="AVH913" s="50"/>
      <c r="AVI913" s="50"/>
      <c r="AVJ913" s="50"/>
      <c r="AVK913" s="50"/>
      <c r="AVL913" s="50"/>
      <c r="AVM913" s="50"/>
      <c r="AVN913" s="50"/>
      <c r="AVO913" s="50"/>
      <c r="AVP913" s="50"/>
      <c r="AVQ913" s="50"/>
      <c r="AVR913" s="50"/>
      <c r="AVS913" s="50"/>
      <c r="AVT913" s="50"/>
      <c r="AVU913" s="50"/>
      <c r="AVV913" s="50"/>
      <c r="AVW913" s="50"/>
      <c r="AVX913" s="50"/>
      <c r="AVY913" s="50"/>
      <c r="AVZ913" s="50"/>
      <c r="AWA913" s="50"/>
      <c r="AWB913" s="50"/>
      <c r="AWC913" s="50"/>
      <c r="AWD913" s="50"/>
      <c r="AWE913" s="50"/>
      <c r="AWF913" s="50"/>
      <c r="AWH913" s="50"/>
      <c r="AWJ913" s="50"/>
      <c r="AWK913" s="50"/>
      <c r="AWL913" s="50"/>
      <c r="AWM913" s="50"/>
      <c r="AWN913" s="50"/>
      <c r="AWO913" s="50"/>
      <c r="AWP913" s="50"/>
      <c r="AWQ913" s="50"/>
      <c r="AWV913" s="50"/>
      <c r="AWW913" s="50"/>
      <c r="AWX913" s="50"/>
      <c r="AWY913" s="50"/>
      <c r="AWZ913" s="50"/>
      <c r="AXA913" s="50"/>
      <c r="AXB913" s="50"/>
      <c r="AXC913" s="50"/>
      <c r="AXD913" s="50"/>
      <c r="AXE913" s="50"/>
      <c r="AXF913" s="50"/>
      <c r="AXG913" s="50"/>
      <c r="AXH913" s="50"/>
      <c r="AXI913" s="50"/>
      <c r="AXJ913" s="50"/>
      <c r="AXK913" s="50"/>
      <c r="AXL913" s="50"/>
      <c r="AXM913" s="50"/>
      <c r="AXN913" s="50"/>
      <c r="AXO913" s="50"/>
      <c r="AXP913" s="50"/>
      <c r="AXQ913" s="50"/>
      <c r="AXR913" s="50"/>
      <c r="AXS913" s="50"/>
      <c r="AXT913" s="50"/>
      <c r="AXU913" s="50"/>
      <c r="AXV913" s="50"/>
      <c r="AXW913" s="50"/>
      <c r="AXX913" s="50"/>
      <c r="AXY913" s="50"/>
      <c r="AXZ913" s="50"/>
      <c r="AYA913" s="50"/>
      <c r="AYB913" s="50"/>
      <c r="AYC913" s="50"/>
      <c r="AYD913" s="50"/>
      <c r="AYE913" s="50"/>
      <c r="AYF913" s="50"/>
      <c r="AYG913" s="50"/>
      <c r="AYH913" s="50"/>
      <c r="AYI913" s="50"/>
      <c r="AYJ913" s="50"/>
      <c r="AYK913" s="50"/>
      <c r="AYL913" s="50"/>
      <c r="AYM913" s="50"/>
      <c r="AYN913" s="50"/>
      <c r="AYO913" s="50"/>
      <c r="AYP913" s="50"/>
      <c r="AYQ913" s="50"/>
      <c r="AYR913" s="50"/>
      <c r="AYS913" s="50"/>
      <c r="AYT913" s="50"/>
      <c r="AYU913" s="50"/>
      <c r="AYV913" s="50"/>
      <c r="AYW913" s="50"/>
      <c r="AYX913" s="50"/>
      <c r="AYY913" s="50"/>
      <c r="AYZ913" s="50"/>
      <c r="AZA913" s="50"/>
      <c r="AZB913" s="50"/>
      <c r="AZC913" s="50"/>
      <c r="AZD913" s="50"/>
      <c r="AZE913" s="50"/>
      <c r="AZF913" s="50"/>
      <c r="AZG913" s="50"/>
      <c r="AZH913" s="50"/>
      <c r="AZI913" s="50"/>
      <c r="AZJ913" s="50"/>
      <c r="AZK913" s="50"/>
      <c r="AZL913" s="50"/>
      <c r="AZM913" s="50"/>
      <c r="AZN913" s="50"/>
      <c r="AZO913" s="50"/>
      <c r="AZP913" s="50"/>
      <c r="AZQ913" s="50"/>
      <c r="AZR913" s="50"/>
      <c r="AZS913" s="50"/>
      <c r="AZT913" s="50"/>
      <c r="AZU913" s="50"/>
      <c r="AZV913" s="50"/>
      <c r="AZW913" s="50"/>
      <c r="AZX913" s="50"/>
      <c r="AZY913" s="50"/>
      <c r="AZZ913" s="50"/>
      <c r="BAA913" s="50"/>
      <c r="BAB913" s="50"/>
      <c r="BAC913" s="50"/>
      <c r="BAD913" s="50"/>
      <c r="BAE913" s="50"/>
      <c r="BAF913" s="50"/>
      <c r="BAG913" s="50"/>
      <c r="BAH913" s="50"/>
      <c r="BAI913" s="50"/>
      <c r="BAJ913" s="50"/>
      <c r="BAK913" s="50"/>
      <c r="BAL913" s="50"/>
      <c r="BAM913" s="50"/>
      <c r="BAN913" s="50"/>
      <c r="BAO913" s="50"/>
      <c r="BAP913" s="50"/>
      <c r="BAQ913" s="50"/>
      <c r="BAR913" s="50"/>
      <c r="BAS913" s="50"/>
      <c r="BAT913" s="50"/>
      <c r="BAU913" s="50"/>
      <c r="BAV913" s="50"/>
      <c r="BAW913" s="50"/>
      <c r="BAX913" s="50"/>
      <c r="BAY913" s="50"/>
      <c r="BAZ913" s="50"/>
      <c r="BBA913" s="50"/>
      <c r="BBB913" s="50"/>
      <c r="BBC913" s="50"/>
      <c r="BBD913" s="50"/>
      <c r="BBE913" s="50"/>
      <c r="BBF913" s="50"/>
      <c r="BBG913" s="50"/>
      <c r="BBH913" s="50"/>
      <c r="BBI913" s="50"/>
      <c r="BBJ913" s="50"/>
      <c r="BBK913" s="50"/>
      <c r="BBL913" s="50"/>
      <c r="BBM913" s="50"/>
      <c r="BBN913" s="50"/>
      <c r="BBO913" s="50"/>
      <c r="BBP913" s="50"/>
      <c r="BBQ913" s="50"/>
      <c r="BBR913" s="50"/>
      <c r="BBS913" s="50"/>
      <c r="BBT913" s="50"/>
      <c r="BBU913" s="50"/>
      <c r="BBV913" s="50"/>
      <c r="BBW913" s="50"/>
      <c r="BBX913" s="50"/>
      <c r="BBY913" s="50"/>
      <c r="BBZ913" s="50"/>
      <c r="BCA913" s="50"/>
      <c r="BCB913" s="50"/>
      <c r="BCC913" s="50"/>
      <c r="BCD913" s="50"/>
      <c r="BCE913" s="50"/>
      <c r="BCF913" s="50"/>
      <c r="BCG913" s="50"/>
      <c r="BCH913" s="50"/>
      <c r="BCI913" s="50"/>
      <c r="BCJ913" s="50"/>
      <c r="BCK913" s="50"/>
      <c r="BCL913" s="50"/>
      <c r="BCM913" s="50"/>
      <c r="BCN913" s="50"/>
      <c r="BCO913" s="50"/>
      <c r="BCP913" s="50"/>
      <c r="BCQ913" s="50"/>
      <c r="BCR913" s="50"/>
      <c r="BCS913" s="50"/>
      <c r="BCT913" s="50"/>
      <c r="BCU913" s="50"/>
      <c r="BCV913" s="50"/>
      <c r="BCW913" s="50"/>
      <c r="BCX913" s="50"/>
      <c r="BCY913" s="50"/>
      <c r="BCZ913" s="50"/>
      <c r="BDA913" s="50"/>
      <c r="BDB913" s="50"/>
      <c r="BDC913" s="50"/>
      <c r="BDD913" s="50"/>
      <c r="BDE913" s="50"/>
      <c r="BDF913" s="50"/>
      <c r="BDG913" s="50"/>
      <c r="BDH913" s="50"/>
      <c r="BDI913" s="50"/>
      <c r="BDJ913" s="50"/>
      <c r="BDK913" s="50"/>
      <c r="BDL913" s="50"/>
      <c r="BDM913" s="50"/>
      <c r="BDN913" s="50"/>
      <c r="BDO913" s="50"/>
      <c r="BDP913" s="50"/>
      <c r="BDQ913" s="50"/>
      <c r="BDR913" s="50"/>
      <c r="BDS913" s="50"/>
      <c r="BDT913" s="50"/>
      <c r="BDU913" s="50"/>
      <c r="BDV913" s="50"/>
      <c r="BDW913" s="50"/>
      <c r="BDX913" s="50"/>
      <c r="BDY913" s="50"/>
      <c r="BDZ913" s="50"/>
      <c r="BEA913" s="50"/>
      <c r="BEB913" s="50"/>
      <c r="BEC913" s="50"/>
      <c r="BED913" s="50"/>
      <c r="BEE913" s="50"/>
      <c r="BEF913" s="50"/>
      <c r="BEG913" s="50"/>
      <c r="BEH913" s="50"/>
      <c r="BEI913" s="50"/>
      <c r="BEJ913" s="50"/>
      <c r="BEK913" s="50"/>
      <c r="BEL913" s="50"/>
      <c r="BEM913" s="50"/>
      <c r="BEN913" s="50"/>
      <c r="BEO913" s="50"/>
      <c r="BEP913" s="50"/>
      <c r="BEQ913" s="50"/>
      <c r="BER913" s="50"/>
      <c r="BES913" s="50"/>
      <c r="BET913" s="50"/>
      <c r="BEU913" s="50"/>
      <c r="BEV913" s="50"/>
      <c r="BEW913" s="50"/>
      <c r="BEX913" s="50"/>
      <c r="BEY913" s="50"/>
      <c r="BEZ913" s="50"/>
      <c r="BFA913" s="50"/>
      <c r="BFB913" s="50"/>
      <c r="BFC913" s="50"/>
      <c r="BFD913" s="50"/>
      <c r="BFE913" s="50"/>
      <c r="BFF913" s="50"/>
      <c r="BFG913" s="50"/>
      <c r="BFH913" s="50"/>
      <c r="BFI913" s="50"/>
      <c r="BFJ913" s="50"/>
      <c r="BFK913" s="50"/>
      <c r="BFL913" s="50"/>
      <c r="BFM913" s="50"/>
      <c r="BFN913" s="50"/>
      <c r="BFO913" s="50"/>
      <c r="BFP913" s="50"/>
      <c r="BFQ913" s="50"/>
      <c r="BFR913" s="50"/>
      <c r="BFS913" s="50"/>
      <c r="BFT913" s="50"/>
      <c r="BFU913" s="50"/>
      <c r="BFV913" s="50"/>
      <c r="BFW913" s="50"/>
      <c r="BFX913" s="50"/>
      <c r="BFY913" s="50"/>
      <c r="BFZ913" s="50"/>
      <c r="BGA913" s="50"/>
      <c r="BGB913" s="50"/>
      <c r="BGD913" s="50"/>
      <c r="BGF913" s="50"/>
      <c r="BGG913" s="50"/>
      <c r="BGH913" s="50"/>
      <c r="BGI913" s="50"/>
      <c r="BGJ913" s="50"/>
      <c r="BGK913" s="50"/>
      <c r="BGL913" s="50"/>
      <c r="BGM913" s="50"/>
      <c r="BGR913" s="50"/>
      <c r="BGS913" s="50"/>
      <c r="BGT913" s="50"/>
      <c r="BGU913" s="50"/>
      <c r="BGV913" s="50"/>
      <c r="BGW913" s="50"/>
      <c r="BGX913" s="50"/>
      <c r="BGY913" s="50"/>
      <c r="BGZ913" s="50"/>
      <c r="BHA913" s="50"/>
      <c r="BHB913" s="50"/>
      <c r="BHC913" s="50"/>
      <c r="BHD913" s="50"/>
      <c r="BHE913" s="50"/>
      <c r="BHF913" s="50"/>
      <c r="BHG913" s="50"/>
      <c r="BHH913" s="50"/>
      <c r="BHI913" s="50"/>
      <c r="BHJ913" s="50"/>
      <c r="BHK913" s="50"/>
      <c r="BHL913" s="50"/>
      <c r="BHM913" s="50"/>
      <c r="BHN913" s="50"/>
      <c r="BHO913" s="50"/>
      <c r="BHP913" s="50"/>
      <c r="BHQ913" s="50"/>
      <c r="BHR913" s="50"/>
      <c r="BHS913" s="50"/>
      <c r="BHT913" s="50"/>
      <c r="BHU913" s="50"/>
      <c r="BHV913" s="50"/>
      <c r="BHW913" s="50"/>
      <c r="BHX913" s="50"/>
      <c r="BHY913" s="50"/>
      <c r="BHZ913" s="50"/>
      <c r="BIA913" s="50"/>
      <c r="BIB913" s="50"/>
      <c r="BIC913" s="50"/>
      <c r="BID913" s="50"/>
      <c r="BIE913" s="50"/>
      <c r="BIF913" s="50"/>
      <c r="BIG913" s="50"/>
      <c r="BIH913" s="50"/>
      <c r="BII913" s="50"/>
      <c r="BIJ913" s="50"/>
      <c r="BIK913" s="50"/>
      <c r="BIL913" s="50"/>
      <c r="BIM913" s="50"/>
      <c r="BIN913" s="50"/>
      <c r="BIO913" s="50"/>
      <c r="BIP913" s="50"/>
      <c r="BIQ913" s="50"/>
      <c r="BIR913" s="50"/>
      <c r="BIS913" s="50"/>
      <c r="BIT913" s="50"/>
      <c r="BIU913" s="50"/>
      <c r="BIV913" s="50"/>
      <c r="BIW913" s="50"/>
      <c r="BIX913" s="50"/>
      <c r="BIY913" s="50"/>
      <c r="BIZ913" s="50"/>
      <c r="BJA913" s="50"/>
      <c r="BJB913" s="50"/>
      <c r="BJC913" s="50"/>
      <c r="BJD913" s="50"/>
      <c r="BJE913" s="50"/>
      <c r="BJF913" s="50"/>
      <c r="BJG913" s="50"/>
      <c r="BJH913" s="50"/>
      <c r="BJI913" s="50"/>
      <c r="BJJ913" s="50"/>
      <c r="BJK913" s="50"/>
      <c r="BJL913" s="50"/>
      <c r="BJM913" s="50"/>
      <c r="BJN913" s="50"/>
      <c r="BJO913" s="50"/>
      <c r="BJP913" s="50"/>
      <c r="BJQ913" s="50"/>
      <c r="BJR913" s="50"/>
      <c r="BJS913" s="50"/>
      <c r="BJT913" s="50"/>
      <c r="BJU913" s="50"/>
      <c r="BJV913" s="50"/>
      <c r="BJW913" s="50"/>
      <c r="BJX913" s="50"/>
      <c r="BJY913" s="50"/>
      <c r="BJZ913" s="50"/>
      <c r="BKA913" s="50"/>
      <c r="BKB913" s="50"/>
      <c r="BKC913" s="50"/>
      <c r="BKD913" s="50"/>
      <c r="BKE913" s="50"/>
      <c r="BKF913" s="50"/>
      <c r="BKG913" s="50"/>
      <c r="BKH913" s="50"/>
      <c r="BKI913" s="50"/>
      <c r="BKJ913" s="50"/>
      <c r="BKK913" s="50"/>
      <c r="BKL913" s="50"/>
      <c r="BKM913" s="50"/>
      <c r="BKN913" s="50"/>
      <c r="BKO913" s="50"/>
      <c r="BKP913" s="50"/>
      <c r="BKQ913" s="50"/>
      <c r="BKR913" s="50"/>
      <c r="BKS913" s="50"/>
      <c r="BKT913" s="50"/>
      <c r="BKU913" s="50"/>
      <c r="BKV913" s="50"/>
      <c r="BKW913" s="50"/>
      <c r="BKX913" s="50"/>
      <c r="BKY913" s="50"/>
      <c r="BKZ913" s="50"/>
      <c r="BLA913" s="50"/>
      <c r="BLB913" s="50"/>
      <c r="BLC913" s="50"/>
      <c r="BLD913" s="50"/>
      <c r="BLE913" s="50"/>
      <c r="BLF913" s="50"/>
      <c r="BLG913" s="50"/>
      <c r="BLH913" s="50"/>
      <c r="BLI913" s="50"/>
      <c r="BLJ913" s="50"/>
      <c r="BLK913" s="50"/>
      <c r="BLL913" s="50"/>
      <c r="BLM913" s="50"/>
      <c r="BLN913" s="50"/>
      <c r="BLO913" s="50"/>
      <c r="BLP913" s="50"/>
      <c r="BLQ913" s="50"/>
      <c r="BLR913" s="50"/>
      <c r="BLS913" s="50"/>
      <c r="BLT913" s="50"/>
      <c r="BLU913" s="50"/>
      <c r="BLV913" s="50"/>
      <c r="BLW913" s="50"/>
      <c r="BLX913" s="50"/>
      <c r="BLY913" s="50"/>
      <c r="BLZ913" s="50"/>
      <c r="BMA913" s="50"/>
      <c r="BMB913" s="50"/>
      <c r="BMC913" s="50"/>
      <c r="BMD913" s="50"/>
      <c r="BME913" s="50"/>
      <c r="BMF913" s="50"/>
      <c r="BMG913" s="50"/>
      <c r="BMH913" s="50"/>
      <c r="BMI913" s="50"/>
      <c r="BMJ913" s="50"/>
      <c r="BMK913" s="50"/>
      <c r="BML913" s="50"/>
      <c r="BMM913" s="50"/>
      <c r="BMN913" s="50"/>
      <c r="BMO913" s="50"/>
      <c r="BMP913" s="50"/>
      <c r="BMQ913" s="50"/>
      <c r="BMR913" s="50"/>
      <c r="BMS913" s="50"/>
      <c r="BMT913" s="50"/>
      <c r="BMU913" s="50"/>
      <c r="BMV913" s="50"/>
      <c r="BMW913" s="50"/>
      <c r="BMX913" s="50"/>
      <c r="BMY913" s="50"/>
      <c r="BMZ913" s="50"/>
      <c r="BNA913" s="50"/>
      <c r="BNB913" s="50"/>
      <c r="BNC913" s="50"/>
      <c r="BND913" s="50"/>
      <c r="BNE913" s="50"/>
      <c r="BNF913" s="50"/>
      <c r="BNG913" s="50"/>
      <c r="BNH913" s="50"/>
      <c r="BNI913" s="50"/>
      <c r="BNJ913" s="50"/>
      <c r="BNK913" s="50"/>
      <c r="BNL913" s="50"/>
      <c r="BNM913" s="50"/>
      <c r="BNN913" s="50"/>
      <c r="BNO913" s="50"/>
      <c r="BNP913" s="50"/>
      <c r="BNQ913" s="50"/>
      <c r="BNR913" s="50"/>
      <c r="BNS913" s="50"/>
      <c r="BNT913" s="50"/>
      <c r="BNU913" s="50"/>
      <c r="BNV913" s="50"/>
      <c r="BNW913" s="50"/>
      <c r="BNX913" s="50"/>
      <c r="BNY913" s="50"/>
      <c r="BNZ913" s="50"/>
      <c r="BOA913" s="50"/>
      <c r="BOB913" s="50"/>
      <c r="BOC913" s="50"/>
      <c r="BOD913" s="50"/>
      <c r="BOE913" s="50"/>
      <c r="BOF913" s="50"/>
      <c r="BOG913" s="50"/>
      <c r="BOH913" s="50"/>
      <c r="BOI913" s="50"/>
      <c r="BOJ913" s="50"/>
      <c r="BOK913" s="50"/>
      <c r="BOL913" s="50"/>
      <c r="BOM913" s="50"/>
      <c r="BON913" s="50"/>
      <c r="BOO913" s="50"/>
      <c r="BOP913" s="50"/>
      <c r="BOQ913" s="50"/>
      <c r="BOR913" s="50"/>
      <c r="BOS913" s="50"/>
      <c r="BOT913" s="50"/>
      <c r="BOU913" s="50"/>
      <c r="BOV913" s="50"/>
      <c r="BOW913" s="50"/>
      <c r="BOX913" s="50"/>
      <c r="BOY913" s="50"/>
      <c r="BOZ913" s="50"/>
      <c r="BPA913" s="50"/>
      <c r="BPB913" s="50"/>
      <c r="BPC913" s="50"/>
      <c r="BPD913" s="50"/>
      <c r="BPE913" s="50"/>
      <c r="BPF913" s="50"/>
      <c r="BPG913" s="50"/>
      <c r="BPH913" s="50"/>
      <c r="BPI913" s="50"/>
      <c r="BPJ913" s="50"/>
      <c r="BPK913" s="50"/>
      <c r="BPL913" s="50"/>
      <c r="BPM913" s="50"/>
      <c r="BPN913" s="50"/>
      <c r="BPO913" s="50"/>
      <c r="BPP913" s="50"/>
      <c r="BPQ913" s="50"/>
      <c r="BPR913" s="50"/>
      <c r="BPS913" s="50"/>
      <c r="BPT913" s="50"/>
      <c r="BPU913" s="50"/>
      <c r="BPV913" s="50"/>
      <c r="BPW913" s="50"/>
      <c r="BPX913" s="50"/>
      <c r="BPZ913" s="50"/>
      <c r="BQB913" s="50"/>
      <c r="BQC913" s="50"/>
      <c r="BQD913" s="50"/>
      <c r="BQE913" s="50"/>
      <c r="BQF913" s="50"/>
      <c r="BQG913" s="50"/>
      <c r="BQH913" s="50"/>
      <c r="BQI913" s="50"/>
      <c r="BQN913" s="50"/>
      <c r="BQO913" s="50"/>
      <c r="BQP913" s="50"/>
      <c r="BQQ913" s="50"/>
      <c r="BQR913" s="50"/>
      <c r="BQS913" s="50"/>
      <c r="BQT913" s="50"/>
      <c r="BQU913" s="50"/>
      <c r="BQV913" s="50"/>
      <c r="BQW913" s="50"/>
      <c r="BQX913" s="50"/>
      <c r="BQY913" s="50"/>
      <c r="BQZ913" s="50"/>
      <c r="BRA913" s="50"/>
      <c r="BRB913" s="50"/>
      <c r="BRC913" s="50"/>
      <c r="BRD913" s="50"/>
      <c r="BRE913" s="50"/>
      <c r="BRF913" s="50"/>
      <c r="BRG913" s="50"/>
      <c r="BRH913" s="50"/>
      <c r="BRI913" s="50"/>
      <c r="BRJ913" s="50"/>
      <c r="BRK913" s="50"/>
      <c r="BRL913" s="50"/>
      <c r="BRM913" s="50"/>
      <c r="BRN913" s="50"/>
      <c r="BRO913" s="50"/>
      <c r="BRP913" s="50"/>
      <c r="BRQ913" s="50"/>
      <c r="BRR913" s="50"/>
      <c r="BRS913" s="50"/>
      <c r="BRT913" s="50"/>
      <c r="BRU913" s="50"/>
      <c r="BRV913" s="50"/>
      <c r="BRW913" s="50"/>
      <c r="BRX913" s="50"/>
      <c r="BRY913" s="50"/>
      <c r="BRZ913" s="50"/>
      <c r="BSA913" s="50"/>
      <c r="BSB913" s="50"/>
      <c r="BSC913" s="50"/>
      <c r="BSD913" s="50"/>
      <c r="BSE913" s="50"/>
      <c r="BSF913" s="50"/>
      <c r="BSG913" s="50"/>
      <c r="BSH913" s="50"/>
      <c r="BSI913" s="50"/>
      <c r="BSJ913" s="50"/>
      <c r="BSK913" s="50"/>
      <c r="BSL913" s="50"/>
      <c r="BSM913" s="50"/>
      <c r="BSN913" s="50"/>
      <c r="BSO913" s="50"/>
      <c r="BSP913" s="50"/>
      <c r="BSQ913" s="50"/>
      <c r="BSR913" s="50"/>
      <c r="BSS913" s="50"/>
      <c r="BST913" s="50"/>
      <c r="BSU913" s="50"/>
      <c r="BSV913" s="50"/>
      <c r="BSW913" s="50"/>
      <c r="BSX913" s="50"/>
      <c r="BSY913" s="50"/>
      <c r="BSZ913" s="50"/>
      <c r="BTA913" s="50"/>
      <c r="BTB913" s="50"/>
      <c r="BTC913" s="50"/>
      <c r="BTD913" s="50"/>
      <c r="BTE913" s="50"/>
      <c r="BTF913" s="50"/>
      <c r="BTG913" s="50"/>
      <c r="BTH913" s="50"/>
      <c r="BTI913" s="50"/>
      <c r="BTJ913" s="50"/>
      <c r="BTK913" s="50"/>
      <c r="BTL913" s="50"/>
      <c r="BTM913" s="50"/>
      <c r="BTN913" s="50"/>
      <c r="BTO913" s="50"/>
      <c r="BTP913" s="50"/>
      <c r="BTQ913" s="50"/>
      <c r="BTR913" s="50"/>
      <c r="BTS913" s="50"/>
      <c r="BTT913" s="50"/>
      <c r="BTU913" s="50"/>
      <c r="BTV913" s="50"/>
      <c r="BTW913" s="50"/>
      <c r="BTX913" s="50"/>
      <c r="BTY913" s="50"/>
      <c r="BTZ913" s="50"/>
      <c r="BUA913" s="50"/>
      <c r="BUB913" s="50"/>
      <c r="BUC913" s="50"/>
      <c r="BUD913" s="50"/>
      <c r="BUE913" s="50"/>
      <c r="BUF913" s="50"/>
      <c r="BUG913" s="50"/>
      <c r="BUH913" s="50"/>
      <c r="BUI913" s="50"/>
      <c r="BUJ913" s="50"/>
      <c r="BUK913" s="50"/>
      <c r="BUL913" s="50"/>
      <c r="BUM913" s="50"/>
      <c r="BUN913" s="50"/>
      <c r="BUO913" s="50"/>
      <c r="BUP913" s="50"/>
      <c r="BUQ913" s="50"/>
      <c r="BUR913" s="50"/>
      <c r="BUS913" s="50"/>
      <c r="BUT913" s="50"/>
      <c r="BUU913" s="50"/>
      <c r="BUV913" s="50"/>
      <c r="BUW913" s="50"/>
      <c r="BUX913" s="50"/>
      <c r="BUY913" s="50"/>
      <c r="BUZ913" s="50"/>
      <c r="BVA913" s="50"/>
      <c r="BVB913" s="50"/>
      <c r="BVC913" s="50"/>
      <c r="BVD913" s="50"/>
      <c r="BVE913" s="50"/>
      <c r="BVF913" s="50"/>
      <c r="BVG913" s="50"/>
      <c r="BVH913" s="50"/>
      <c r="BVI913" s="50"/>
      <c r="BVJ913" s="50"/>
      <c r="BVK913" s="50"/>
      <c r="BVL913" s="50"/>
      <c r="BVM913" s="50"/>
      <c r="BVN913" s="50"/>
      <c r="BVO913" s="50"/>
      <c r="BVP913" s="50"/>
      <c r="BVQ913" s="50"/>
      <c r="BVR913" s="50"/>
      <c r="BVS913" s="50"/>
      <c r="BVT913" s="50"/>
      <c r="BVU913" s="50"/>
      <c r="BVV913" s="50"/>
      <c r="BVW913" s="50"/>
      <c r="BVX913" s="50"/>
      <c r="BVY913" s="50"/>
      <c r="BVZ913" s="50"/>
      <c r="BWA913" s="50"/>
      <c r="BWB913" s="50"/>
      <c r="BWC913" s="50"/>
      <c r="BWD913" s="50"/>
      <c r="BWE913" s="50"/>
      <c r="BWF913" s="50"/>
      <c r="BWG913" s="50"/>
      <c r="BWH913" s="50"/>
      <c r="BWI913" s="50"/>
      <c r="BWJ913" s="50"/>
      <c r="BWK913" s="50"/>
      <c r="BWL913" s="50"/>
      <c r="BWM913" s="50"/>
      <c r="BWN913" s="50"/>
      <c r="BWO913" s="50"/>
      <c r="BWP913" s="50"/>
      <c r="BWQ913" s="50"/>
      <c r="BWR913" s="50"/>
      <c r="BWS913" s="50"/>
      <c r="BWT913" s="50"/>
      <c r="BWU913" s="50"/>
      <c r="BWV913" s="50"/>
      <c r="BWW913" s="50"/>
      <c r="BWX913" s="50"/>
      <c r="BWY913" s="50"/>
      <c r="BWZ913" s="50"/>
      <c r="BXA913" s="50"/>
      <c r="BXB913" s="50"/>
      <c r="BXC913" s="50"/>
      <c r="BXD913" s="50"/>
      <c r="BXE913" s="50"/>
      <c r="BXF913" s="50"/>
      <c r="BXG913" s="50"/>
      <c r="BXH913" s="50"/>
      <c r="BXI913" s="50"/>
      <c r="BXJ913" s="50"/>
      <c r="BXK913" s="50"/>
      <c r="BXL913" s="50"/>
      <c r="BXM913" s="50"/>
      <c r="BXN913" s="50"/>
      <c r="BXO913" s="50"/>
      <c r="BXP913" s="50"/>
      <c r="BXQ913" s="50"/>
      <c r="BXR913" s="50"/>
      <c r="BXS913" s="50"/>
      <c r="BXT913" s="50"/>
      <c r="BXU913" s="50"/>
      <c r="BXV913" s="50"/>
      <c r="BXW913" s="50"/>
      <c r="BXX913" s="50"/>
      <c r="BXY913" s="50"/>
      <c r="BXZ913" s="50"/>
      <c r="BYA913" s="50"/>
      <c r="BYB913" s="50"/>
      <c r="BYC913" s="50"/>
      <c r="BYD913" s="50"/>
      <c r="BYE913" s="50"/>
      <c r="BYF913" s="50"/>
      <c r="BYG913" s="50"/>
      <c r="BYH913" s="50"/>
      <c r="BYI913" s="50"/>
      <c r="BYJ913" s="50"/>
      <c r="BYK913" s="50"/>
      <c r="BYL913" s="50"/>
      <c r="BYM913" s="50"/>
      <c r="BYN913" s="50"/>
      <c r="BYO913" s="50"/>
      <c r="BYP913" s="50"/>
      <c r="BYQ913" s="50"/>
      <c r="BYR913" s="50"/>
      <c r="BYS913" s="50"/>
      <c r="BYT913" s="50"/>
      <c r="BYU913" s="50"/>
      <c r="BYV913" s="50"/>
      <c r="BYW913" s="50"/>
      <c r="BYX913" s="50"/>
      <c r="BYY913" s="50"/>
      <c r="BYZ913" s="50"/>
      <c r="BZA913" s="50"/>
      <c r="BZB913" s="50"/>
      <c r="BZC913" s="50"/>
      <c r="BZD913" s="50"/>
      <c r="BZE913" s="50"/>
      <c r="BZF913" s="50"/>
      <c r="BZG913" s="50"/>
      <c r="BZH913" s="50"/>
      <c r="BZI913" s="50"/>
      <c r="BZJ913" s="50"/>
      <c r="BZK913" s="50"/>
      <c r="BZL913" s="50"/>
      <c r="BZM913" s="50"/>
      <c r="BZN913" s="50"/>
      <c r="BZO913" s="50"/>
      <c r="BZP913" s="50"/>
      <c r="BZQ913" s="50"/>
      <c r="BZR913" s="50"/>
      <c r="BZS913" s="50"/>
      <c r="BZT913" s="50"/>
      <c r="BZV913" s="50"/>
      <c r="BZX913" s="50"/>
      <c r="BZY913" s="50"/>
      <c r="BZZ913" s="50"/>
      <c r="CAA913" s="50"/>
      <c r="CAB913" s="50"/>
      <c r="CAC913" s="50"/>
      <c r="CAD913" s="50"/>
      <c r="CAE913" s="50"/>
      <c r="CAJ913" s="50"/>
      <c r="CAK913" s="50"/>
      <c r="CAL913" s="50"/>
      <c r="CAM913" s="50"/>
      <c r="CAN913" s="50"/>
      <c r="CAO913" s="50"/>
      <c r="CAP913" s="50"/>
      <c r="CAQ913" s="50"/>
      <c r="CAR913" s="50"/>
      <c r="CAS913" s="50"/>
      <c r="CAT913" s="50"/>
      <c r="CAU913" s="50"/>
      <c r="CAV913" s="50"/>
      <c r="CAW913" s="50"/>
      <c r="CAX913" s="50"/>
      <c r="CAY913" s="50"/>
      <c r="CAZ913" s="50"/>
      <c r="CBA913" s="50"/>
      <c r="CBB913" s="50"/>
      <c r="CBC913" s="50"/>
      <c r="CBD913" s="50"/>
      <c r="CBE913" s="50"/>
      <c r="CBF913" s="50"/>
      <c r="CBG913" s="50"/>
      <c r="CBH913" s="50"/>
      <c r="CBI913" s="50"/>
      <c r="CBJ913" s="50"/>
      <c r="CBK913" s="50"/>
      <c r="CBL913" s="50"/>
      <c r="CBM913" s="50"/>
      <c r="CBN913" s="50"/>
      <c r="CBO913" s="50"/>
      <c r="CBP913" s="50"/>
      <c r="CBQ913" s="50"/>
      <c r="CBR913" s="50"/>
      <c r="CBS913" s="50"/>
      <c r="CBT913" s="50"/>
      <c r="CBU913" s="50"/>
      <c r="CBV913" s="50"/>
      <c r="CBW913" s="50"/>
      <c r="CBX913" s="50"/>
      <c r="CBY913" s="50"/>
      <c r="CBZ913" s="50"/>
      <c r="CCA913" s="50"/>
      <c r="CCB913" s="50"/>
      <c r="CCC913" s="50"/>
      <c r="CCD913" s="50"/>
      <c r="CCE913" s="50"/>
      <c r="CCF913" s="50"/>
      <c r="CCG913" s="50"/>
      <c r="CCH913" s="50"/>
      <c r="CCI913" s="50"/>
      <c r="CCJ913" s="50"/>
      <c r="CCK913" s="50"/>
      <c r="CCL913" s="50"/>
      <c r="CCM913" s="50"/>
      <c r="CCN913" s="50"/>
      <c r="CCO913" s="50"/>
      <c r="CCP913" s="50"/>
      <c r="CCQ913" s="50"/>
      <c r="CCR913" s="50"/>
      <c r="CCS913" s="50"/>
      <c r="CCT913" s="50"/>
      <c r="CCU913" s="50"/>
      <c r="CCV913" s="50"/>
      <c r="CCW913" s="50"/>
      <c r="CCX913" s="50"/>
      <c r="CCY913" s="50"/>
      <c r="CCZ913" s="50"/>
      <c r="CDA913" s="50"/>
      <c r="CDB913" s="50"/>
      <c r="CDC913" s="50"/>
      <c r="CDD913" s="50"/>
      <c r="CDE913" s="50"/>
      <c r="CDF913" s="50"/>
      <c r="CDG913" s="50"/>
      <c r="CDH913" s="50"/>
      <c r="CDI913" s="50"/>
      <c r="CDJ913" s="50"/>
      <c r="CDK913" s="50"/>
      <c r="CDL913" s="50"/>
      <c r="CDM913" s="50"/>
      <c r="CDN913" s="50"/>
      <c r="CDO913" s="50"/>
      <c r="CDP913" s="50"/>
      <c r="CDQ913" s="50"/>
      <c r="CDR913" s="50"/>
      <c r="CDS913" s="50"/>
      <c r="CDT913" s="50"/>
      <c r="CDU913" s="50"/>
      <c r="CDV913" s="50"/>
      <c r="CDW913" s="50"/>
      <c r="CDX913" s="50"/>
      <c r="CDY913" s="50"/>
      <c r="CDZ913" s="50"/>
      <c r="CEA913" s="50"/>
      <c r="CEB913" s="50"/>
      <c r="CEC913" s="50"/>
      <c r="CED913" s="50"/>
      <c r="CEE913" s="50"/>
      <c r="CEF913" s="50"/>
      <c r="CEG913" s="50"/>
      <c r="CEH913" s="50"/>
      <c r="CEI913" s="50"/>
      <c r="CEJ913" s="50"/>
      <c r="CEK913" s="50"/>
      <c r="CEL913" s="50"/>
      <c r="CEM913" s="50"/>
      <c r="CEN913" s="50"/>
      <c r="CEO913" s="50"/>
      <c r="CEP913" s="50"/>
      <c r="CEQ913" s="50"/>
      <c r="CER913" s="50"/>
      <c r="CES913" s="50"/>
      <c r="CET913" s="50"/>
      <c r="CEU913" s="50"/>
      <c r="CEV913" s="50"/>
      <c r="CEW913" s="50"/>
      <c r="CEX913" s="50"/>
      <c r="CEY913" s="50"/>
      <c r="CEZ913" s="50"/>
      <c r="CFA913" s="50"/>
      <c r="CFB913" s="50"/>
      <c r="CFC913" s="50"/>
      <c r="CFD913" s="50"/>
      <c r="CFE913" s="50"/>
      <c r="CFF913" s="50"/>
      <c r="CFG913" s="50"/>
      <c r="CFH913" s="50"/>
      <c r="CFI913" s="50"/>
      <c r="CFJ913" s="50"/>
      <c r="CFK913" s="50"/>
      <c r="CFL913" s="50"/>
      <c r="CFM913" s="50"/>
      <c r="CFN913" s="50"/>
      <c r="CFO913" s="50"/>
      <c r="CFP913" s="50"/>
      <c r="CFQ913" s="50"/>
      <c r="CFR913" s="50"/>
      <c r="CFS913" s="50"/>
      <c r="CFT913" s="50"/>
      <c r="CFU913" s="50"/>
      <c r="CFV913" s="50"/>
      <c r="CFW913" s="50"/>
      <c r="CFX913" s="50"/>
      <c r="CFY913" s="50"/>
      <c r="CFZ913" s="50"/>
      <c r="CGA913" s="50"/>
      <c r="CGB913" s="50"/>
      <c r="CGC913" s="50"/>
      <c r="CGD913" s="50"/>
      <c r="CGE913" s="50"/>
      <c r="CGF913" s="50"/>
      <c r="CGG913" s="50"/>
      <c r="CGH913" s="50"/>
      <c r="CGI913" s="50"/>
      <c r="CGJ913" s="50"/>
      <c r="CGK913" s="50"/>
      <c r="CGL913" s="50"/>
      <c r="CGM913" s="50"/>
      <c r="CGN913" s="50"/>
      <c r="CGO913" s="50"/>
      <c r="CGP913" s="50"/>
      <c r="CGQ913" s="50"/>
      <c r="CGR913" s="50"/>
      <c r="CGS913" s="50"/>
      <c r="CGT913" s="50"/>
      <c r="CGU913" s="50"/>
      <c r="CGV913" s="50"/>
      <c r="CGW913" s="50"/>
      <c r="CGX913" s="50"/>
      <c r="CGY913" s="50"/>
      <c r="CGZ913" s="50"/>
      <c r="CHA913" s="50"/>
      <c r="CHB913" s="50"/>
      <c r="CHC913" s="50"/>
      <c r="CHD913" s="50"/>
      <c r="CHE913" s="50"/>
      <c r="CHF913" s="50"/>
      <c r="CHG913" s="50"/>
      <c r="CHH913" s="50"/>
      <c r="CHI913" s="50"/>
      <c r="CHJ913" s="50"/>
      <c r="CHK913" s="50"/>
      <c r="CHL913" s="50"/>
      <c r="CHM913" s="50"/>
      <c r="CHN913" s="50"/>
      <c r="CHO913" s="50"/>
      <c r="CHP913" s="50"/>
      <c r="CHQ913" s="50"/>
      <c r="CHR913" s="50"/>
      <c r="CHS913" s="50"/>
      <c r="CHT913" s="50"/>
      <c r="CHU913" s="50"/>
      <c r="CHV913" s="50"/>
      <c r="CHW913" s="50"/>
      <c r="CHX913" s="50"/>
      <c r="CHY913" s="50"/>
      <c r="CHZ913" s="50"/>
      <c r="CIA913" s="50"/>
      <c r="CIB913" s="50"/>
      <c r="CIC913" s="50"/>
      <c r="CID913" s="50"/>
      <c r="CIE913" s="50"/>
      <c r="CIF913" s="50"/>
      <c r="CIG913" s="50"/>
      <c r="CIH913" s="50"/>
      <c r="CII913" s="50"/>
      <c r="CIJ913" s="50"/>
      <c r="CIK913" s="50"/>
      <c r="CIL913" s="50"/>
      <c r="CIM913" s="50"/>
      <c r="CIN913" s="50"/>
      <c r="CIO913" s="50"/>
      <c r="CIP913" s="50"/>
      <c r="CIQ913" s="50"/>
      <c r="CIR913" s="50"/>
      <c r="CIS913" s="50"/>
      <c r="CIT913" s="50"/>
      <c r="CIU913" s="50"/>
      <c r="CIV913" s="50"/>
      <c r="CIW913" s="50"/>
      <c r="CIX913" s="50"/>
      <c r="CIY913" s="50"/>
      <c r="CIZ913" s="50"/>
      <c r="CJA913" s="50"/>
      <c r="CJB913" s="50"/>
      <c r="CJC913" s="50"/>
      <c r="CJD913" s="50"/>
      <c r="CJE913" s="50"/>
      <c r="CJF913" s="50"/>
      <c r="CJG913" s="50"/>
      <c r="CJH913" s="50"/>
      <c r="CJI913" s="50"/>
      <c r="CJJ913" s="50"/>
      <c r="CJK913" s="50"/>
      <c r="CJL913" s="50"/>
      <c r="CJM913" s="50"/>
      <c r="CJN913" s="50"/>
      <c r="CJO913" s="50"/>
      <c r="CJP913" s="50"/>
      <c r="CJR913" s="50"/>
      <c r="CJT913" s="50"/>
      <c r="CJU913" s="50"/>
      <c r="CJV913" s="50"/>
      <c r="CJW913" s="50"/>
      <c r="CJX913" s="50"/>
      <c r="CJY913" s="50"/>
      <c r="CJZ913" s="50"/>
      <c r="CKA913" s="50"/>
      <c r="CKF913" s="50"/>
      <c r="CKG913" s="50"/>
      <c r="CKH913" s="50"/>
      <c r="CKI913" s="50"/>
      <c r="CKJ913" s="50"/>
      <c r="CKK913" s="50"/>
      <c r="CKL913" s="50"/>
      <c r="CKM913" s="50"/>
      <c r="CKN913" s="50"/>
      <c r="CKO913" s="50"/>
      <c r="CKP913" s="50"/>
      <c r="CKQ913" s="50"/>
      <c r="CKR913" s="50"/>
      <c r="CKS913" s="50"/>
      <c r="CKT913" s="50"/>
      <c r="CKU913" s="50"/>
      <c r="CKV913" s="50"/>
      <c r="CKW913" s="50"/>
      <c r="CKX913" s="50"/>
      <c r="CKY913" s="50"/>
      <c r="CKZ913" s="50"/>
      <c r="CLA913" s="50"/>
      <c r="CLB913" s="50"/>
      <c r="CLC913" s="50"/>
      <c r="CLD913" s="50"/>
      <c r="CLE913" s="50"/>
      <c r="CLF913" s="50"/>
      <c r="CLG913" s="50"/>
      <c r="CLH913" s="50"/>
      <c r="CLI913" s="50"/>
      <c r="CLJ913" s="50"/>
      <c r="CLK913" s="50"/>
      <c r="CLL913" s="50"/>
      <c r="CLM913" s="50"/>
      <c r="CLN913" s="50"/>
      <c r="CLO913" s="50"/>
      <c r="CLP913" s="50"/>
      <c r="CLQ913" s="50"/>
      <c r="CLR913" s="50"/>
      <c r="CLS913" s="50"/>
      <c r="CLT913" s="50"/>
      <c r="CLU913" s="50"/>
      <c r="CLV913" s="50"/>
      <c r="CLW913" s="50"/>
      <c r="CLX913" s="50"/>
      <c r="CLY913" s="50"/>
      <c r="CLZ913" s="50"/>
      <c r="CMA913" s="50"/>
      <c r="CMB913" s="50"/>
      <c r="CMC913" s="50"/>
      <c r="CMD913" s="50"/>
      <c r="CME913" s="50"/>
      <c r="CMF913" s="50"/>
      <c r="CMG913" s="50"/>
      <c r="CMH913" s="50"/>
      <c r="CMI913" s="50"/>
      <c r="CMJ913" s="50"/>
      <c r="CMK913" s="50"/>
      <c r="CML913" s="50"/>
      <c r="CMM913" s="50"/>
      <c r="CMN913" s="50"/>
      <c r="CMO913" s="50"/>
      <c r="CMP913" s="50"/>
      <c r="CMQ913" s="50"/>
      <c r="CMR913" s="50"/>
      <c r="CMS913" s="50"/>
      <c r="CMT913" s="50"/>
      <c r="CMU913" s="50"/>
      <c r="CMV913" s="50"/>
      <c r="CMW913" s="50"/>
      <c r="CMX913" s="50"/>
      <c r="CMY913" s="50"/>
      <c r="CMZ913" s="50"/>
      <c r="CNA913" s="50"/>
      <c r="CNB913" s="50"/>
      <c r="CNC913" s="50"/>
      <c r="CND913" s="50"/>
      <c r="CNE913" s="50"/>
      <c r="CNF913" s="50"/>
      <c r="CNG913" s="50"/>
      <c r="CNH913" s="50"/>
      <c r="CNI913" s="50"/>
      <c r="CNJ913" s="50"/>
      <c r="CNK913" s="50"/>
      <c r="CNL913" s="50"/>
      <c r="CNM913" s="50"/>
      <c r="CNN913" s="50"/>
      <c r="CNO913" s="50"/>
      <c r="CNP913" s="50"/>
      <c r="CNQ913" s="50"/>
      <c r="CNR913" s="50"/>
      <c r="CNS913" s="50"/>
      <c r="CNT913" s="50"/>
      <c r="CNU913" s="50"/>
      <c r="CNV913" s="50"/>
      <c r="CNW913" s="50"/>
      <c r="CNX913" s="50"/>
      <c r="CNY913" s="50"/>
      <c r="CNZ913" s="50"/>
      <c r="COA913" s="50"/>
      <c r="COB913" s="50"/>
      <c r="COC913" s="50"/>
      <c r="COD913" s="50"/>
      <c r="COE913" s="50"/>
      <c r="COF913" s="50"/>
      <c r="COG913" s="50"/>
      <c r="COH913" s="50"/>
      <c r="COI913" s="50"/>
      <c r="COJ913" s="50"/>
      <c r="COK913" s="50"/>
      <c r="COL913" s="50"/>
      <c r="COM913" s="50"/>
      <c r="CON913" s="50"/>
      <c r="COO913" s="50"/>
      <c r="COP913" s="50"/>
      <c r="COQ913" s="50"/>
      <c r="COR913" s="50"/>
      <c r="COS913" s="50"/>
      <c r="COT913" s="50"/>
      <c r="COU913" s="50"/>
      <c r="COV913" s="50"/>
      <c r="COW913" s="50"/>
      <c r="COX913" s="50"/>
      <c r="COY913" s="50"/>
      <c r="COZ913" s="50"/>
      <c r="CPA913" s="50"/>
      <c r="CPB913" s="50"/>
      <c r="CPC913" s="50"/>
      <c r="CPD913" s="50"/>
      <c r="CPE913" s="50"/>
      <c r="CPF913" s="50"/>
      <c r="CPG913" s="50"/>
      <c r="CPH913" s="50"/>
      <c r="CPI913" s="50"/>
      <c r="CPJ913" s="50"/>
      <c r="CPK913" s="50"/>
      <c r="CPL913" s="50"/>
      <c r="CPM913" s="50"/>
      <c r="CPN913" s="50"/>
      <c r="CPO913" s="50"/>
      <c r="CPP913" s="50"/>
      <c r="CPQ913" s="50"/>
      <c r="CPR913" s="50"/>
      <c r="CPS913" s="50"/>
      <c r="CPT913" s="50"/>
      <c r="CPU913" s="50"/>
      <c r="CPV913" s="50"/>
      <c r="CPW913" s="50"/>
      <c r="CPX913" s="50"/>
      <c r="CPY913" s="50"/>
      <c r="CPZ913" s="50"/>
      <c r="CQA913" s="50"/>
      <c r="CQB913" s="50"/>
      <c r="CQC913" s="50"/>
      <c r="CQD913" s="50"/>
      <c r="CQE913" s="50"/>
      <c r="CQF913" s="50"/>
      <c r="CQG913" s="50"/>
      <c r="CQH913" s="50"/>
      <c r="CQI913" s="50"/>
      <c r="CQJ913" s="50"/>
      <c r="CQK913" s="50"/>
      <c r="CQL913" s="50"/>
      <c r="CQM913" s="50"/>
      <c r="CQN913" s="50"/>
      <c r="CQO913" s="50"/>
      <c r="CQP913" s="50"/>
      <c r="CQQ913" s="50"/>
      <c r="CQR913" s="50"/>
      <c r="CQS913" s="50"/>
      <c r="CQT913" s="50"/>
      <c r="CQU913" s="50"/>
      <c r="CQV913" s="50"/>
      <c r="CQW913" s="50"/>
      <c r="CQX913" s="50"/>
      <c r="CQY913" s="50"/>
      <c r="CQZ913" s="50"/>
      <c r="CRA913" s="50"/>
      <c r="CRB913" s="50"/>
      <c r="CRC913" s="50"/>
      <c r="CRD913" s="50"/>
      <c r="CRE913" s="50"/>
      <c r="CRF913" s="50"/>
      <c r="CRG913" s="50"/>
      <c r="CRH913" s="50"/>
      <c r="CRI913" s="50"/>
      <c r="CRJ913" s="50"/>
      <c r="CRK913" s="50"/>
      <c r="CRL913" s="50"/>
      <c r="CRM913" s="50"/>
      <c r="CRN913" s="50"/>
      <c r="CRO913" s="50"/>
      <c r="CRP913" s="50"/>
      <c r="CRQ913" s="50"/>
      <c r="CRR913" s="50"/>
      <c r="CRS913" s="50"/>
      <c r="CRT913" s="50"/>
      <c r="CRU913" s="50"/>
      <c r="CRV913" s="50"/>
      <c r="CRW913" s="50"/>
      <c r="CRX913" s="50"/>
      <c r="CRY913" s="50"/>
      <c r="CRZ913" s="50"/>
      <c r="CSA913" s="50"/>
      <c r="CSB913" s="50"/>
      <c r="CSC913" s="50"/>
      <c r="CSD913" s="50"/>
      <c r="CSE913" s="50"/>
      <c r="CSF913" s="50"/>
      <c r="CSG913" s="50"/>
      <c r="CSH913" s="50"/>
      <c r="CSI913" s="50"/>
      <c r="CSJ913" s="50"/>
      <c r="CSK913" s="50"/>
      <c r="CSL913" s="50"/>
      <c r="CSM913" s="50"/>
      <c r="CSN913" s="50"/>
      <c r="CSO913" s="50"/>
      <c r="CSP913" s="50"/>
      <c r="CSQ913" s="50"/>
      <c r="CSR913" s="50"/>
      <c r="CSS913" s="50"/>
      <c r="CST913" s="50"/>
      <c r="CSU913" s="50"/>
      <c r="CSV913" s="50"/>
      <c r="CSW913" s="50"/>
      <c r="CSX913" s="50"/>
      <c r="CSY913" s="50"/>
      <c r="CSZ913" s="50"/>
      <c r="CTA913" s="50"/>
      <c r="CTB913" s="50"/>
      <c r="CTC913" s="50"/>
      <c r="CTD913" s="50"/>
      <c r="CTE913" s="50"/>
      <c r="CTF913" s="50"/>
      <c r="CTG913" s="50"/>
      <c r="CTH913" s="50"/>
      <c r="CTI913" s="50"/>
      <c r="CTJ913" s="50"/>
      <c r="CTK913" s="50"/>
      <c r="CTL913" s="50"/>
      <c r="CTN913" s="50"/>
      <c r="CTP913" s="50"/>
      <c r="CTQ913" s="50"/>
      <c r="CTR913" s="50"/>
      <c r="CTS913" s="50"/>
      <c r="CTT913" s="50"/>
      <c r="CTU913" s="50"/>
      <c r="CTV913" s="50"/>
      <c r="CTW913" s="50"/>
      <c r="CUB913" s="50"/>
      <c r="CUC913" s="50"/>
      <c r="CUD913" s="50"/>
      <c r="CUE913" s="50"/>
      <c r="CUF913" s="50"/>
      <c r="CUG913" s="50"/>
      <c r="CUH913" s="50"/>
      <c r="CUI913" s="50"/>
      <c r="CUJ913" s="50"/>
      <c r="CUK913" s="50"/>
      <c r="CUL913" s="50"/>
      <c r="CUM913" s="50"/>
      <c r="CUN913" s="50"/>
      <c r="CUO913" s="50"/>
      <c r="CUP913" s="50"/>
      <c r="CUQ913" s="50"/>
      <c r="CUR913" s="50"/>
      <c r="CUS913" s="50"/>
      <c r="CUT913" s="50"/>
      <c r="CUU913" s="50"/>
      <c r="CUV913" s="50"/>
      <c r="CUW913" s="50"/>
      <c r="CUX913" s="50"/>
      <c r="CUY913" s="50"/>
      <c r="CUZ913" s="50"/>
      <c r="CVA913" s="50"/>
      <c r="CVB913" s="50"/>
      <c r="CVC913" s="50"/>
      <c r="CVD913" s="50"/>
      <c r="CVE913" s="50"/>
      <c r="CVF913" s="50"/>
      <c r="CVG913" s="50"/>
      <c r="CVH913" s="50"/>
      <c r="CVI913" s="50"/>
      <c r="CVJ913" s="50"/>
      <c r="CVK913" s="50"/>
      <c r="CVL913" s="50"/>
      <c r="CVM913" s="50"/>
      <c r="CVN913" s="50"/>
      <c r="CVO913" s="50"/>
      <c r="CVP913" s="50"/>
      <c r="CVQ913" s="50"/>
      <c r="CVR913" s="50"/>
      <c r="CVS913" s="50"/>
      <c r="CVT913" s="50"/>
      <c r="CVU913" s="50"/>
      <c r="CVV913" s="50"/>
      <c r="CVW913" s="50"/>
      <c r="CVX913" s="50"/>
      <c r="CVY913" s="50"/>
      <c r="CVZ913" s="50"/>
      <c r="CWA913" s="50"/>
      <c r="CWB913" s="50"/>
      <c r="CWC913" s="50"/>
      <c r="CWD913" s="50"/>
      <c r="CWE913" s="50"/>
      <c r="CWF913" s="50"/>
      <c r="CWG913" s="50"/>
      <c r="CWH913" s="50"/>
      <c r="CWI913" s="50"/>
      <c r="CWJ913" s="50"/>
      <c r="CWK913" s="50"/>
      <c r="CWL913" s="50"/>
      <c r="CWM913" s="50"/>
      <c r="CWN913" s="50"/>
      <c r="CWO913" s="50"/>
      <c r="CWP913" s="50"/>
      <c r="CWQ913" s="50"/>
      <c r="CWR913" s="50"/>
      <c r="CWS913" s="50"/>
      <c r="CWT913" s="50"/>
      <c r="CWU913" s="50"/>
      <c r="CWV913" s="50"/>
      <c r="CWW913" s="50"/>
      <c r="CWX913" s="50"/>
      <c r="CWY913" s="50"/>
      <c r="CWZ913" s="50"/>
      <c r="CXA913" s="50"/>
      <c r="CXB913" s="50"/>
      <c r="CXC913" s="50"/>
      <c r="CXD913" s="50"/>
      <c r="CXE913" s="50"/>
      <c r="CXF913" s="50"/>
      <c r="CXG913" s="50"/>
      <c r="CXH913" s="50"/>
      <c r="CXI913" s="50"/>
      <c r="CXJ913" s="50"/>
      <c r="CXK913" s="50"/>
      <c r="CXL913" s="50"/>
      <c r="CXM913" s="50"/>
      <c r="CXN913" s="50"/>
      <c r="CXO913" s="50"/>
      <c r="CXP913" s="50"/>
      <c r="CXQ913" s="50"/>
      <c r="CXR913" s="50"/>
      <c r="CXS913" s="50"/>
      <c r="CXT913" s="50"/>
      <c r="CXU913" s="50"/>
      <c r="CXV913" s="50"/>
      <c r="CXW913" s="50"/>
      <c r="CXX913" s="50"/>
      <c r="CXY913" s="50"/>
      <c r="CXZ913" s="50"/>
      <c r="CYA913" s="50"/>
      <c r="CYB913" s="50"/>
      <c r="CYC913" s="50"/>
      <c r="CYD913" s="50"/>
      <c r="CYE913" s="50"/>
      <c r="CYF913" s="50"/>
      <c r="CYG913" s="50"/>
      <c r="CYH913" s="50"/>
      <c r="CYI913" s="50"/>
      <c r="CYJ913" s="50"/>
      <c r="CYK913" s="50"/>
      <c r="CYL913" s="50"/>
      <c r="CYM913" s="50"/>
      <c r="CYN913" s="50"/>
      <c r="CYO913" s="50"/>
      <c r="CYP913" s="50"/>
      <c r="CYQ913" s="50"/>
      <c r="CYR913" s="50"/>
      <c r="CYS913" s="50"/>
      <c r="CYT913" s="50"/>
      <c r="CYU913" s="50"/>
      <c r="CYV913" s="50"/>
      <c r="CYW913" s="50"/>
      <c r="CYX913" s="50"/>
      <c r="CYY913" s="50"/>
      <c r="CYZ913" s="50"/>
      <c r="CZA913" s="50"/>
      <c r="CZB913" s="50"/>
      <c r="CZC913" s="50"/>
      <c r="CZD913" s="50"/>
      <c r="CZE913" s="50"/>
      <c r="CZF913" s="50"/>
      <c r="CZG913" s="50"/>
      <c r="CZH913" s="50"/>
      <c r="CZI913" s="50"/>
      <c r="CZJ913" s="50"/>
      <c r="CZK913" s="50"/>
      <c r="CZL913" s="50"/>
      <c r="CZM913" s="50"/>
      <c r="CZN913" s="50"/>
      <c r="CZO913" s="50"/>
      <c r="CZP913" s="50"/>
      <c r="CZQ913" s="50"/>
      <c r="CZR913" s="50"/>
      <c r="CZS913" s="50"/>
      <c r="CZT913" s="50"/>
      <c r="CZU913" s="50"/>
      <c r="CZV913" s="50"/>
      <c r="CZW913" s="50"/>
      <c r="CZX913" s="50"/>
      <c r="CZY913" s="50"/>
      <c r="CZZ913" s="50"/>
      <c r="DAA913" s="50"/>
      <c r="DAB913" s="50"/>
      <c r="DAC913" s="50"/>
      <c r="DAD913" s="50"/>
      <c r="DAE913" s="50"/>
      <c r="DAF913" s="50"/>
      <c r="DAG913" s="50"/>
      <c r="DAH913" s="50"/>
      <c r="DAI913" s="50"/>
      <c r="DAJ913" s="50"/>
      <c r="DAK913" s="50"/>
      <c r="DAL913" s="50"/>
      <c r="DAM913" s="50"/>
      <c r="DAN913" s="50"/>
      <c r="DAO913" s="50"/>
      <c r="DAP913" s="50"/>
      <c r="DAQ913" s="50"/>
      <c r="DAR913" s="50"/>
      <c r="DAS913" s="50"/>
      <c r="DAT913" s="50"/>
      <c r="DAU913" s="50"/>
      <c r="DAV913" s="50"/>
      <c r="DAW913" s="50"/>
      <c r="DAX913" s="50"/>
      <c r="DAY913" s="50"/>
      <c r="DAZ913" s="50"/>
      <c r="DBA913" s="50"/>
      <c r="DBB913" s="50"/>
      <c r="DBC913" s="50"/>
      <c r="DBD913" s="50"/>
      <c r="DBE913" s="50"/>
      <c r="DBF913" s="50"/>
      <c r="DBG913" s="50"/>
      <c r="DBH913" s="50"/>
      <c r="DBI913" s="50"/>
      <c r="DBJ913" s="50"/>
      <c r="DBK913" s="50"/>
      <c r="DBL913" s="50"/>
      <c r="DBM913" s="50"/>
      <c r="DBN913" s="50"/>
      <c r="DBO913" s="50"/>
      <c r="DBP913" s="50"/>
      <c r="DBQ913" s="50"/>
      <c r="DBR913" s="50"/>
      <c r="DBS913" s="50"/>
      <c r="DBT913" s="50"/>
      <c r="DBU913" s="50"/>
      <c r="DBV913" s="50"/>
      <c r="DBW913" s="50"/>
      <c r="DBX913" s="50"/>
      <c r="DBY913" s="50"/>
      <c r="DBZ913" s="50"/>
      <c r="DCA913" s="50"/>
      <c r="DCB913" s="50"/>
      <c r="DCC913" s="50"/>
      <c r="DCD913" s="50"/>
      <c r="DCE913" s="50"/>
      <c r="DCF913" s="50"/>
      <c r="DCG913" s="50"/>
      <c r="DCH913" s="50"/>
      <c r="DCI913" s="50"/>
      <c r="DCJ913" s="50"/>
      <c r="DCK913" s="50"/>
      <c r="DCL913" s="50"/>
      <c r="DCM913" s="50"/>
      <c r="DCN913" s="50"/>
      <c r="DCO913" s="50"/>
      <c r="DCP913" s="50"/>
      <c r="DCQ913" s="50"/>
      <c r="DCR913" s="50"/>
      <c r="DCS913" s="50"/>
      <c r="DCT913" s="50"/>
      <c r="DCU913" s="50"/>
      <c r="DCV913" s="50"/>
      <c r="DCW913" s="50"/>
      <c r="DCX913" s="50"/>
      <c r="DCY913" s="50"/>
      <c r="DCZ913" s="50"/>
      <c r="DDA913" s="50"/>
      <c r="DDB913" s="50"/>
      <c r="DDC913" s="50"/>
      <c r="DDD913" s="50"/>
      <c r="DDE913" s="50"/>
      <c r="DDF913" s="50"/>
      <c r="DDG913" s="50"/>
      <c r="DDH913" s="50"/>
      <c r="DDJ913" s="50"/>
      <c r="DDL913" s="50"/>
      <c r="DDM913" s="50"/>
      <c r="DDN913" s="50"/>
      <c r="DDO913" s="50"/>
      <c r="DDP913" s="50"/>
      <c r="DDQ913" s="50"/>
      <c r="DDR913" s="50"/>
      <c r="DDS913" s="50"/>
      <c r="DDX913" s="50"/>
      <c r="DDY913" s="50"/>
      <c r="DDZ913" s="50"/>
      <c r="DEA913" s="50"/>
      <c r="DEB913" s="50"/>
      <c r="DEC913" s="50"/>
      <c r="DED913" s="50"/>
      <c r="DEE913" s="50"/>
      <c r="DEF913" s="50"/>
      <c r="DEG913" s="50"/>
      <c r="DEH913" s="50"/>
      <c r="DEI913" s="50"/>
      <c r="DEJ913" s="50"/>
      <c r="DEK913" s="50"/>
      <c r="DEL913" s="50"/>
      <c r="DEM913" s="50"/>
      <c r="DEN913" s="50"/>
      <c r="DEO913" s="50"/>
      <c r="DEP913" s="50"/>
      <c r="DEQ913" s="50"/>
      <c r="DER913" s="50"/>
      <c r="DES913" s="50"/>
      <c r="DET913" s="50"/>
      <c r="DEU913" s="50"/>
      <c r="DEV913" s="50"/>
      <c r="DEW913" s="50"/>
      <c r="DEX913" s="50"/>
      <c r="DEY913" s="50"/>
      <c r="DEZ913" s="50"/>
      <c r="DFA913" s="50"/>
      <c r="DFB913" s="50"/>
      <c r="DFC913" s="50"/>
      <c r="DFD913" s="50"/>
      <c r="DFE913" s="50"/>
      <c r="DFF913" s="50"/>
      <c r="DFG913" s="50"/>
      <c r="DFH913" s="50"/>
      <c r="DFI913" s="50"/>
      <c r="DFJ913" s="50"/>
      <c r="DFK913" s="50"/>
      <c r="DFL913" s="50"/>
      <c r="DFM913" s="50"/>
      <c r="DFN913" s="50"/>
      <c r="DFO913" s="50"/>
      <c r="DFP913" s="50"/>
      <c r="DFQ913" s="50"/>
      <c r="DFR913" s="50"/>
      <c r="DFS913" s="50"/>
      <c r="DFT913" s="50"/>
      <c r="DFU913" s="50"/>
      <c r="DFV913" s="50"/>
      <c r="DFW913" s="50"/>
      <c r="DFX913" s="50"/>
      <c r="DFY913" s="50"/>
      <c r="DFZ913" s="50"/>
      <c r="DGA913" s="50"/>
      <c r="DGB913" s="50"/>
      <c r="DGC913" s="50"/>
      <c r="DGD913" s="50"/>
      <c r="DGE913" s="50"/>
      <c r="DGF913" s="50"/>
      <c r="DGG913" s="50"/>
      <c r="DGH913" s="50"/>
      <c r="DGI913" s="50"/>
      <c r="DGJ913" s="50"/>
      <c r="DGK913" s="50"/>
      <c r="DGL913" s="50"/>
      <c r="DGM913" s="50"/>
      <c r="DGN913" s="50"/>
      <c r="DGO913" s="50"/>
      <c r="DGP913" s="50"/>
      <c r="DGQ913" s="50"/>
      <c r="DGR913" s="50"/>
      <c r="DGS913" s="50"/>
      <c r="DGT913" s="50"/>
      <c r="DGU913" s="50"/>
      <c r="DGV913" s="50"/>
      <c r="DGW913" s="50"/>
      <c r="DGX913" s="50"/>
      <c r="DGY913" s="50"/>
      <c r="DGZ913" s="50"/>
      <c r="DHA913" s="50"/>
      <c r="DHB913" s="50"/>
      <c r="DHC913" s="50"/>
      <c r="DHD913" s="50"/>
      <c r="DHE913" s="50"/>
      <c r="DHF913" s="50"/>
      <c r="DHG913" s="50"/>
      <c r="DHH913" s="50"/>
      <c r="DHI913" s="50"/>
      <c r="DHJ913" s="50"/>
      <c r="DHK913" s="50"/>
      <c r="DHL913" s="50"/>
      <c r="DHM913" s="50"/>
      <c r="DHN913" s="50"/>
      <c r="DHO913" s="50"/>
      <c r="DHP913" s="50"/>
      <c r="DHQ913" s="50"/>
      <c r="DHR913" s="50"/>
      <c r="DHS913" s="50"/>
      <c r="DHT913" s="50"/>
      <c r="DHU913" s="50"/>
      <c r="DHV913" s="50"/>
      <c r="DHW913" s="50"/>
      <c r="DHX913" s="50"/>
      <c r="DHY913" s="50"/>
      <c r="DHZ913" s="50"/>
      <c r="DIA913" s="50"/>
      <c r="DIB913" s="50"/>
      <c r="DIC913" s="50"/>
      <c r="DID913" s="50"/>
      <c r="DIE913" s="50"/>
      <c r="DIF913" s="50"/>
      <c r="DIG913" s="50"/>
      <c r="DIH913" s="50"/>
      <c r="DII913" s="50"/>
      <c r="DIJ913" s="50"/>
      <c r="DIK913" s="50"/>
      <c r="DIL913" s="50"/>
      <c r="DIM913" s="50"/>
      <c r="DIN913" s="50"/>
      <c r="DIO913" s="50"/>
      <c r="DIP913" s="50"/>
      <c r="DIQ913" s="50"/>
      <c r="DIR913" s="50"/>
      <c r="DIS913" s="50"/>
      <c r="DIT913" s="50"/>
      <c r="DIU913" s="50"/>
      <c r="DIV913" s="50"/>
      <c r="DIW913" s="50"/>
      <c r="DIX913" s="50"/>
      <c r="DIY913" s="50"/>
      <c r="DIZ913" s="50"/>
      <c r="DJA913" s="50"/>
      <c r="DJB913" s="50"/>
      <c r="DJC913" s="50"/>
      <c r="DJD913" s="50"/>
      <c r="DJE913" s="50"/>
      <c r="DJF913" s="50"/>
      <c r="DJG913" s="50"/>
      <c r="DJH913" s="50"/>
      <c r="DJI913" s="50"/>
      <c r="DJJ913" s="50"/>
      <c r="DJK913" s="50"/>
      <c r="DJL913" s="50"/>
      <c r="DJM913" s="50"/>
      <c r="DJN913" s="50"/>
      <c r="DJO913" s="50"/>
      <c r="DJP913" s="50"/>
      <c r="DJQ913" s="50"/>
      <c r="DJR913" s="50"/>
      <c r="DJS913" s="50"/>
      <c r="DJT913" s="50"/>
      <c r="DJU913" s="50"/>
      <c r="DJV913" s="50"/>
      <c r="DJW913" s="50"/>
      <c r="DJX913" s="50"/>
      <c r="DJY913" s="50"/>
      <c r="DJZ913" s="50"/>
      <c r="DKA913" s="50"/>
      <c r="DKB913" s="50"/>
      <c r="DKC913" s="50"/>
      <c r="DKD913" s="50"/>
      <c r="DKE913" s="50"/>
      <c r="DKF913" s="50"/>
      <c r="DKG913" s="50"/>
      <c r="DKH913" s="50"/>
      <c r="DKI913" s="50"/>
      <c r="DKJ913" s="50"/>
      <c r="DKK913" s="50"/>
      <c r="DKL913" s="50"/>
      <c r="DKM913" s="50"/>
      <c r="DKN913" s="50"/>
      <c r="DKO913" s="50"/>
      <c r="DKP913" s="50"/>
      <c r="DKQ913" s="50"/>
      <c r="DKR913" s="50"/>
      <c r="DKS913" s="50"/>
      <c r="DKT913" s="50"/>
      <c r="DKU913" s="50"/>
      <c r="DKV913" s="50"/>
      <c r="DKW913" s="50"/>
      <c r="DKX913" s="50"/>
      <c r="DKY913" s="50"/>
      <c r="DKZ913" s="50"/>
      <c r="DLA913" s="50"/>
      <c r="DLB913" s="50"/>
      <c r="DLC913" s="50"/>
      <c r="DLD913" s="50"/>
      <c r="DLE913" s="50"/>
      <c r="DLF913" s="50"/>
      <c r="DLG913" s="50"/>
      <c r="DLH913" s="50"/>
      <c r="DLI913" s="50"/>
      <c r="DLJ913" s="50"/>
      <c r="DLK913" s="50"/>
      <c r="DLL913" s="50"/>
      <c r="DLM913" s="50"/>
      <c r="DLN913" s="50"/>
      <c r="DLO913" s="50"/>
      <c r="DLP913" s="50"/>
      <c r="DLQ913" s="50"/>
      <c r="DLR913" s="50"/>
      <c r="DLS913" s="50"/>
      <c r="DLT913" s="50"/>
      <c r="DLU913" s="50"/>
      <c r="DLV913" s="50"/>
      <c r="DLW913" s="50"/>
      <c r="DLX913" s="50"/>
      <c r="DLY913" s="50"/>
      <c r="DLZ913" s="50"/>
      <c r="DMA913" s="50"/>
      <c r="DMB913" s="50"/>
      <c r="DMC913" s="50"/>
      <c r="DMD913" s="50"/>
      <c r="DME913" s="50"/>
      <c r="DMF913" s="50"/>
      <c r="DMG913" s="50"/>
      <c r="DMH913" s="50"/>
      <c r="DMI913" s="50"/>
      <c r="DMJ913" s="50"/>
      <c r="DMK913" s="50"/>
      <c r="DML913" s="50"/>
      <c r="DMM913" s="50"/>
      <c r="DMN913" s="50"/>
      <c r="DMO913" s="50"/>
      <c r="DMP913" s="50"/>
      <c r="DMQ913" s="50"/>
      <c r="DMR913" s="50"/>
      <c r="DMS913" s="50"/>
      <c r="DMT913" s="50"/>
      <c r="DMU913" s="50"/>
      <c r="DMV913" s="50"/>
      <c r="DMW913" s="50"/>
      <c r="DMX913" s="50"/>
      <c r="DMY913" s="50"/>
      <c r="DMZ913" s="50"/>
      <c r="DNA913" s="50"/>
      <c r="DNB913" s="50"/>
      <c r="DNC913" s="50"/>
      <c r="DND913" s="50"/>
      <c r="DNF913" s="50"/>
      <c r="DNH913" s="50"/>
      <c r="DNI913" s="50"/>
      <c r="DNJ913" s="50"/>
      <c r="DNK913" s="50"/>
      <c r="DNL913" s="50"/>
      <c r="DNM913" s="50"/>
      <c r="DNN913" s="50"/>
      <c r="DNO913" s="50"/>
      <c r="DNT913" s="50"/>
      <c r="DNU913" s="50"/>
      <c r="DNV913" s="50"/>
      <c r="DNW913" s="50"/>
      <c r="DNX913" s="50"/>
      <c r="DNY913" s="50"/>
      <c r="DNZ913" s="50"/>
      <c r="DOA913" s="50"/>
      <c r="DOB913" s="50"/>
      <c r="DOC913" s="50"/>
      <c r="DOD913" s="50"/>
      <c r="DOE913" s="50"/>
      <c r="DOF913" s="50"/>
      <c r="DOG913" s="50"/>
      <c r="DOH913" s="50"/>
      <c r="DOI913" s="50"/>
      <c r="DOJ913" s="50"/>
      <c r="DOK913" s="50"/>
      <c r="DOL913" s="50"/>
      <c r="DOM913" s="50"/>
      <c r="DON913" s="50"/>
      <c r="DOO913" s="50"/>
      <c r="DOP913" s="50"/>
      <c r="DOQ913" s="50"/>
      <c r="DOR913" s="50"/>
      <c r="DOS913" s="50"/>
      <c r="DOT913" s="50"/>
      <c r="DOU913" s="50"/>
      <c r="DOV913" s="50"/>
      <c r="DOW913" s="50"/>
      <c r="DOX913" s="50"/>
      <c r="DOY913" s="50"/>
      <c r="DOZ913" s="50"/>
      <c r="DPA913" s="50"/>
      <c r="DPB913" s="50"/>
      <c r="DPC913" s="50"/>
      <c r="DPD913" s="50"/>
      <c r="DPE913" s="50"/>
      <c r="DPF913" s="50"/>
      <c r="DPG913" s="50"/>
      <c r="DPH913" s="50"/>
      <c r="DPI913" s="50"/>
      <c r="DPJ913" s="50"/>
      <c r="DPK913" s="50"/>
      <c r="DPL913" s="50"/>
      <c r="DPM913" s="50"/>
      <c r="DPN913" s="50"/>
      <c r="DPO913" s="50"/>
      <c r="DPP913" s="50"/>
      <c r="DPQ913" s="50"/>
      <c r="DPR913" s="50"/>
      <c r="DPS913" s="50"/>
      <c r="DPT913" s="50"/>
      <c r="DPU913" s="50"/>
      <c r="DPV913" s="50"/>
      <c r="DPW913" s="50"/>
      <c r="DPX913" s="50"/>
      <c r="DPY913" s="50"/>
      <c r="DPZ913" s="50"/>
      <c r="DQA913" s="50"/>
      <c r="DQB913" s="50"/>
      <c r="DQC913" s="50"/>
      <c r="DQD913" s="50"/>
      <c r="DQE913" s="50"/>
      <c r="DQF913" s="50"/>
      <c r="DQG913" s="50"/>
      <c r="DQH913" s="50"/>
      <c r="DQI913" s="50"/>
      <c r="DQJ913" s="50"/>
      <c r="DQK913" s="50"/>
      <c r="DQL913" s="50"/>
      <c r="DQM913" s="50"/>
      <c r="DQN913" s="50"/>
      <c r="DQO913" s="50"/>
      <c r="DQP913" s="50"/>
      <c r="DQQ913" s="50"/>
      <c r="DQR913" s="50"/>
      <c r="DQS913" s="50"/>
      <c r="DQT913" s="50"/>
      <c r="DQU913" s="50"/>
      <c r="DQV913" s="50"/>
      <c r="DQW913" s="50"/>
      <c r="DQX913" s="50"/>
      <c r="DQY913" s="50"/>
      <c r="DQZ913" s="50"/>
      <c r="DRA913" s="50"/>
      <c r="DRB913" s="50"/>
      <c r="DRC913" s="50"/>
      <c r="DRD913" s="50"/>
      <c r="DRE913" s="50"/>
      <c r="DRF913" s="50"/>
      <c r="DRG913" s="50"/>
      <c r="DRH913" s="50"/>
      <c r="DRI913" s="50"/>
      <c r="DRJ913" s="50"/>
      <c r="DRK913" s="50"/>
      <c r="DRL913" s="50"/>
      <c r="DRM913" s="50"/>
      <c r="DRN913" s="50"/>
      <c r="DRO913" s="50"/>
      <c r="DRP913" s="50"/>
      <c r="DRQ913" s="50"/>
      <c r="DRR913" s="50"/>
      <c r="DRS913" s="50"/>
      <c r="DRT913" s="50"/>
      <c r="DRU913" s="50"/>
      <c r="DRV913" s="50"/>
      <c r="DRW913" s="50"/>
      <c r="DRX913" s="50"/>
      <c r="DRY913" s="50"/>
      <c r="DRZ913" s="50"/>
      <c r="DSA913" s="50"/>
      <c r="DSB913" s="50"/>
      <c r="DSC913" s="50"/>
      <c r="DSD913" s="50"/>
      <c r="DSE913" s="50"/>
      <c r="DSF913" s="50"/>
      <c r="DSG913" s="50"/>
      <c r="DSH913" s="50"/>
      <c r="DSI913" s="50"/>
      <c r="DSJ913" s="50"/>
      <c r="DSK913" s="50"/>
      <c r="DSL913" s="50"/>
      <c r="DSM913" s="50"/>
      <c r="DSN913" s="50"/>
      <c r="DSO913" s="50"/>
      <c r="DSP913" s="50"/>
      <c r="DSQ913" s="50"/>
      <c r="DSR913" s="50"/>
      <c r="DSS913" s="50"/>
      <c r="DST913" s="50"/>
      <c r="DSU913" s="50"/>
      <c r="DSV913" s="50"/>
      <c r="DSW913" s="50"/>
      <c r="DSX913" s="50"/>
      <c r="DSY913" s="50"/>
      <c r="DSZ913" s="50"/>
      <c r="DTA913" s="50"/>
      <c r="DTB913" s="50"/>
      <c r="DTC913" s="50"/>
      <c r="DTD913" s="50"/>
      <c r="DTE913" s="50"/>
      <c r="DTF913" s="50"/>
      <c r="DTG913" s="50"/>
      <c r="DTH913" s="50"/>
      <c r="DTI913" s="50"/>
      <c r="DTJ913" s="50"/>
      <c r="DTK913" s="50"/>
      <c r="DTL913" s="50"/>
      <c r="DTM913" s="50"/>
      <c r="DTN913" s="50"/>
      <c r="DTO913" s="50"/>
      <c r="DTP913" s="50"/>
      <c r="DTQ913" s="50"/>
      <c r="DTR913" s="50"/>
      <c r="DTS913" s="50"/>
      <c r="DTT913" s="50"/>
      <c r="DTU913" s="50"/>
      <c r="DTV913" s="50"/>
      <c r="DTW913" s="50"/>
      <c r="DTX913" s="50"/>
      <c r="DTY913" s="50"/>
      <c r="DTZ913" s="50"/>
      <c r="DUA913" s="50"/>
      <c r="DUB913" s="50"/>
      <c r="DUC913" s="50"/>
      <c r="DUD913" s="50"/>
      <c r="DUE913" s="50"/>
      <c r="DUF913" s="50"/>
      <c r="DUG913" s="50"/>
      <c r="DUH913" s="50"/>
      <c r="DUI913" s="50"/>
      <c r="DUJ913" s="50"/>
      <c r="DUK913" s="50"/>
      <c r="DUL913" s="50"/>
      <c r="DUM913" s="50"/>
      <c r="DUN913" s="50"/>
      <c r="DUO913" s="50"/>
      <c r="DUP913" s="50"/>
      <c r="DUQ913" s="50"/>
      <c r="DUR913" s="50"/>
      <c r="DUS913" s="50"/>
      <c r="DUT913" s="50"/>
      <c r="DUU913" s="50"/>
      <c r="DUV913" s="50"/>
      <c r="DUW913" s="50"/>
      <c r="DUX913" s="50"/>
      <c r="DUY913" s="50"/>
      <c r="DUZ913" s="50"/>
      <c r="DVA913" s="50"/>
      <c r="DVB913" s="50"/>
      <c r="DVC913" s="50"/>
      <c r="DVD913" s="50"/>
      <c r="DVE913" s="50"/>
      <c r="DVF913" s="50"/>
      <c r="DVG913" s="50"/>
      <c r="DVH913" s="50"/>
      <c r="DVI913" s="50"/>
      <c r="DVJ913" s="50"/>
      <c r="DVK913" s="50"/>
      <c r="DVL913" s="50"/>
      <c r="DVM913" s="50"/>
      <c r="DVN913" s="50"/>
      <c r="DVO913" s="50"/>
      <c r="DVP913" s="50"/>
      <c r="DVQ913" s="50"/>
      <c r="DVR913" s="50"/>
      <c r="DVS913" s="50"/>
      <c r="DVT913" s="50"/>
      <c r="DVU913" s="50"/>
      <c r="DVV913" s="50"/>
      <c r="DVW913" s="50"/>
      <c r="DVX913" s="50"/>
      <c r="DVY913" s="50"/>
      <c r="DVZ913" s="50"/>
      <c r="DWA913" s="50"/>
      <c r="DWB913" s="50"/>
      <c r="DWC913" s="50"/>
      <c r="DWD913" s="50"/>
      <c r="DWE913" s="50"/>
      <c r="DWF913" s="50"/>
      <c r="DWG913" s="50"/>
      <c r="DWH913" s="50"/>
      <c r="DWI913" s="50"/>
      <c r="DWJ913" s="50"/>
      <c r="DWK913" s="50"/>
      <c r="DWL913" s="50"/>
      <c r="DWM913" s="50"/>
      <c r="DWN913" s="50"/>
      <c r="DWO913" s="50"/>
      <c r="DWP913" s="50"/>
      <c r="DWQ913" s="50"/>
      <c r="DWR913" s="50"/>
      <c r="DWS913" s="50"/>
      <c r="DWT913" s="50"/>
      <c r="DWU913" s="50"/>
      <c r="DWV913" s="50"/>
      <c r="DWW913" s="50"/>
      <c r="DWX913" s="50"/>
      <c r="DWY913" s="50"/>
      <c r="DWZ913" s="50"/>
      <c r="DXB913" s="50"/>
      <c r="DXD913" s="50"/>
      <c r="DXE913" s="50"/>
      <c r="DXF913" s="50"/>
      <c r="DXG913" s="50"/>
      <c r="DXH913" s="50"/>
      <c r="DXI913" s="50"/>
      <c r="DXJ913" s="50"/>
      <c r="DXK913" s="50"/>
      <c r="DXP913" s="50"/>
      <c r="DXQ913" s="50"/>
      <c r="DXR913" s="50"/>
      <c r="DXS913" s="50"/>
      <c r="DXT913" s="50"/>
      <c r="DXU913" s="50"/>
      <c r="DXV913" s="50"/>
      <c r="DXW913" s="50"/>
      <c r="DXX913" s="50"/>
      <c r="DXY913" s="50"/>
      <c r="DXZ913" s="50"/>
      <c r="DYA913" s="50"/>
      <c r="DYB913" s="50"/>
      <c r="DYC913" s="50"/>
      <c r="DYD913" s="50"/>
      <c r="DYE913" s="50"/>
      <c r="DYF913" s="50"/>
      <c r="DYG913" s="50"/>
      <c r="DYH913" s="50"/>
      <c r="DYI913" s="50"/>
      <c r="DYJ913" s="50"/>
      <c r="DYK913" s="50"/>
      <c r="DYL913" s="50"/>
      <c r="DYM913" s="50"/>
      <c r="DYN913" s="50"/>
      <c r="DYO913" s="50"/>
      <c r="DYP913" s="50"/>
      <c r="DYQ913" s="50"/>
      <c r="DYR913" s="50"/>
      <c r="DYS913" s="50"/>
      <c r="DYT913" s="50"/>
      <c r="DYU913" s="50"/>
      <c r="DYV913" s="50"/>
      <c r="DYW913" s="50"/>
      <c r="DYX913" s="50"/>
      <c r="DYY913" s="50"/>
      <c r="DYZ913" s="50"/>
      <c r="DZA913" s="50"/>
      <c r="DZB913" s="50"/>
      <c r="DZC913" s="50"/>
      <c r="DZD913" s="50"/>
      <c r="DZE913" s="50"/>
      <c r="DZF913" s="50"/>
      <c r="DZG913" s="50"/>
      <c r="DZH913" s="50"/>
      <c r="DZI913" s="50"/>
      <c r="DZJ913" s="50"/>
      <c r="DZK913" s="50"/>
      <c r="DZL913" s="50"/>
      <c r="DZM913" s="50"/>
      <c r="DZN913" s="50"/>
      <c r="DZO913" s="50"/>
      <c r="DZP913" s="50"/>
      <c r="DZQ913" s="50"/>
      <c r="DZR913" s="50"/>
      <c r="DZS913" s="50"/>
      <c r="DZT913" s="50"/>
      <c r="DZU913" s="50"/>
      <c r="DZV913" s="50"/>
      <c r="DZW913" s="50"/>
      <c r="DZX913" s="50"/>
      <c r="DZY913" s="50"/>
      <c r="DZZ913" s="50"/>
      <c r="EAA913" s="50"/>
      <c r="EAB913" s="50"/>
      <c r="EAC913" s="50"/>
      <c r="EAD913" s="50"/>
      <c r="EAE913" s="50"/>
      <c r="EAF913" s="50"/>
      <c r="EAG913" s="50"/>
      <c r="EAH913" s="50"/>
      <c r="EAI913" s="50"/>
      <c r="EAJ913" s="50"/>
      <c r="EAK913" s="50"/>
      <c r="EAL913" s="50"/>
      <c r="EAM913" s="50"/>
      <c r="EAN913" s="50"/>
      <c r="EAO913" s="50"/>
      <c r="EAP913" s="50"/>
      <c r="EAQ913" s="50"/>
      <c r="EAR913" s="50"/>
      <c r="EAS913" s="50"/>
      <c r="EAT913" s="50"/>
      <c r="EAU913" s="50"/>
      <c r="EAV913" s="50"/>
      <c r="EAW913" s="50"/>
      <c r="EAX913" s="50"/>
      <c r="EAY913" s="50"/>
      <c r="EAZ913" s="50"/>
      <c r="EBA913" s="50"/>
      <c r="EBB913" s="50"/>
      <c r="EBC913" s="50"/>
      <c r="EBD913" s="50"/>
      <c r="EBE913" s="50"/>
      <c r="EBF913" s="50"/>
      <c r="EBG913" s="50"/>
      <c r="EBH913" s="50"/>
      <c r="EBI913" s="50"/>
      <c r="EBJ913" s="50"/>
      <c r="EBK913" s="50"/>
      <c r="EBL913" s="50"/>
      <c r="EBM913" s="50"/>
      <c r="EBN913" s="50"/>
      <c r="EBO913" s="50"/>
      <c r="EBP913" s="50"/>
      <c r="EBQ913" s="50"/>
      <c r="EBR913" s="50"/>
      <c r="EBS913" s="50"/>
      <c r="EBT913" s="50"/>
      <c r="EBU913" s="50"/>
      <c r="EBV913" s="50"/>
      <c r="EBW913" s="50"/>
      <c r="EBX913" s="50"/>
      <c r="EBY913" s="50"/>
      <c r="EBZ913" s="50"/>
      <c r="ECA913" s="50"/>
      <c r="ECB913" s="50"/>
      <c r="ECC913" s="50"/>
      <c r="ECD913" s="50"/>
      <c r="ECE913" s="50"/>
      <c r="ECF913" s="50"/>
      <c r="ECG913" s="50"/>
      <c r="ECH913" s="50"/>
      <c r="ECI913" s="50"/>
      <c r="ECJ913" s="50"/>
      <c r="ECK913" s="50"/>
      <c r="ECL913" s="50"/>
      <c r="ECM913" s="50"/>
      <c r="ECN913" s="50"/>
      <c r="ECO913" s="50"/>
      <c r="ECP913" s="50"/>
      <c r="ECQ913" s="50"/>
      <c r="ECR913" s="50"/>
      <c r="ECS913" s="50"/>
      <c r="ECT913" s="50"/>
      <c r="ECU913" s="50"/>
      <c r="ECV913" s="50"/>
      <c r="ECW913" s="50"/>
      <c r="ECX913" s="50"/>
      <c r="ECY913" s="50"/>
      <c r="ECZ913" s="50"/>
      <c r="EDA913" s="50"/>
      <c r="EDB913" s="50"/>
      <c r="EDC913" s="50"/>
      <c r="EDD913" s="50"/>
      <c r="EDE913" s="50"/>
      <c r="EDF913" s="50"/>
      <c r="EDG913" s="50"/>
      <c r="EDH913" s="50"/>
      <c r="EDI913" s="50"/>
      <c r="EDJ913" s="50"/>
      <c r="EDK913" s="50"/>
      <c r="EDL913" s="50"/>
      <c r="EDM913" s="50"/>
      <c r="EDN913" s="50"/>
      <c r="EDO913" s="50"/>
      <c r="EDP913" s="50"/>
      <c r="EDQ913" s="50"/>
      <c r="EDR913" s="50"/>
      <c r="EDS913" s="50"/>
      <c r="EDT913" s="50"/>
      <c r="EDU913" s="50"/>
      <c r="EDV913" s="50"/>
      <c r="EDW913" s="50"/>
      <c r="EDX913" s="50"/>
      <c r="EDY913" s="50"/>
      <c r="EDZ913" s="50"/>
      <c r="EEA913" s="50"/>
      <c r="EEB913" s="50"/>
      <c r="EEC913" s="50"/>
      <c r="EED913" s="50"/>
      <c r="EEE913" s="50"/>
      <c r="EEF913" s="50"/>
      <c r="EEG913" s="50"/>
      <c r="EEH913" s="50"/>
      <c r="EEI913" s="50"/>
      <c r="EEJ913" s="50"/>
      <c r="EEK913" s="50"/>
      <c r="EEL913" s="50"/>
      <c r="EEM913" s="50"/>
      <c r="EEN913" s="50"/>
      <c r="EEO913" s="50"/>
      <c r="EEP913" s="50"/>
      <c r="EEQ913" s="50"/>
      <c r="EER913" s="50"/>
      <c r="EES913" s="50"/>
      <c r="EET913" s="50"/>
      <c r="EEU913" s="50"/>
      <c r="EEV913" s="50"/>
      <c r="EEW913" s="50"/>
      <c r="EEX913" s="50"/>
      <c r="EEY913" s="50"/>
      <c r="EEZ913" s="50"/>
      <c r="EFA913" s="50"/>
      <c r="EFB913" s="50"/>
      <c r="EFC913" s="50"/>
      <c r="EFD913" s="50"/>
      <c r="EFE913" s="50"/>
      <c r="EFF913" s="50"/>
      <c r="EFG913" s="50"/>
      <c r="EFH913" s="50"/>
      <c r="EFI913" s="50"/>
      <c r="EFJ913" s="50"/>
      <c r="EFK913" s="50"/>
      <c r="EFL913" s="50"/>
      <c r="EFM913" s="50"/>
      <c r="EFN913" s="50"/>
      <c r="EFO913" s="50"/>
      <c r="EFP913" s="50"/>
      <c r="EFQ913" s="50"/>
      <c r="EFR913" s="50"/>
      <c r="EFS913" s="50"/>
      <c r="EFT913" s="50"/>
      <c r="EFU913" s="50"/>
      <c r="EFV913" s="50"/>
      <c r="EFW913" s="50"/>
      <c r="EFX913" s="50"/>
      <c r="EFY913" s="50"/>
      <c r="EFZ913" s="50"/>
      <c r="EGA913" s="50"/>
      <c r="EGB913" s="50"/>
      <c r="EGC913" s="50"/>
      <c r="EGD913" s="50"/>
      <c r="EGE913" s="50"/>
      <c r="EGF913" s="50"/>
      <c r="EGG913" s="50"/>
      <c r="EGH913" s="50"/>
      <c r="EGI913" s="50"/>
      <c r="EGJ913" s="50"/>
      <c r="EGK913" s="50"/>
      <c r="EGL913" s="50"/>
      <c r="EGM913" s="50"/>
      <c r="EGN913" s="50"/>
      <c r="EGO913" s="50"/>
      <c r="EGP913" s="50"/>
      <c r="EGQ913" s="50"/>
      <c r="EGR913" s="50"/>
      <c r="EGS913" s="50"/>
      <c r="EGT913" s="50"/>
      <c r="EGU913" s="50"/>
      <c r="EGV913" s="50"/>
      <c r="EGX913" s="50"/>
      <c r="EGZ913" s="50"/>
      <c r="EHA913" s="50"/>
      <c r="EHB913" s="50"/>
      <c r="EHC913" s="50"/>
      <c r="EHD913" s="50"/>
      <c r="EHE913" s="50"/>
      <c r="EHF913" s="50"/>
      <c r="EHG913" s="50"/>
      <c r="EHL913" s="50"/>
      <c r="EHM913" s="50"/>
      <c r="EHN913" s="50"/>
      <c r="EHO913" s="50"/>
      <c r="EHP913" s="50"/>
      <c r="EHQ913" s="50"/>
      <c r="EHR913" s="50"/>
      <c r="EHS913" s="50"/>
      <c r="EHT913" s="50"/>
      <c r="EHU913" s="50"/>
      <c r="EHV913" s="50"/>
      <c r="EHW913" s="50"/>
      <c r="EHX913" s="50"/>
      <c r="EHY913" s="50"/>
      <c r="EHZ913" s="50"/>
      <c r="EIA913" s="50"/>
      <c r="EIB913" s="50"/>
      <c r="EIC913" s="50"/>
      <c r="EID913" s="50"/>
      <c r="EIE913" s="50"/>
      <c r="EIF913" s="50"/>
      <c r="EIG913" s="50"/>
      <c r="EIH913" s="50"/>
      <c r="EII913" s="50"/>
      <c r="EIJ913" s="50"/>
      <c r="EIK913" s="50"/>
      <c r="EIL913" s="50"/>
      <c r="EIM913" s="50"/>
      <c r="EIN913" s="50"/>
      <c r="EIO913" s="50"/>
      <c r="EIP913" s="50"/>
      <c r="EIQ913" s="50"/>
      <c r="EIR913" s="50"/>
      <c r="EIS913" s="50"/>
      <c r="EIT913" s="50"/>
      <c r="EIU913" s="50"/>
      <c r="EIV913" s="50"/>
      <c r="EIW913" s="50"/>
      <c r="EIX913" s="50"/>
      <c r="EIY913" s="50"/>
      <c r="EIZ913" s="50"/>
      <c r="EJA913" s="50"/>
      <c r="EJB913" s="50"/>
      <c r="EJC913" s="50"/>
      <c r="EJD913" s="50"/>
      <c r="EJE913" s="50"/>
      <c r="EJF913" s="50"/>
      <c r="EJG913" s="50"/>
      <c r="EJH913" s="50"/>
      <c r="EJI913" s="50"/>
      <c r="EJJ913" s="50"/>
      <c r="EJK913" s="50"/>
      <c r="EJL913" s="50"/>
      <c r="EJM913" s="50"/>
      <c r="EJN913" s="50"/>
      <c r="EJO913" s="50"/>
      <c r="EJP913" s="50"/>
      <c r="EJQ913" s="50"/>
      <c r="EJR913" s="50"/>
      <c r="EJS913" s="50"/>
      <c r="EJT913" s="50"/>
      <c r="EJU913" s="50"/>
      <c r="EJV913" s="50"/>
      <c r="EJW913" s="50"/>
      <c r="EJX913" s="50"/>
      <c r="EJY913" s="50"/>
      <c r="EJZ913" s="50"/>
      <c r="EKA913" s="50"/>
      <c r="EKB913" s="50"/>
      <c r="EKC913" s="50"/>
      <c r="EKD913" s="50"/>
      <c r="EKE913" s="50"/>
      <c r="EKF913" s="50"/>
      <c r="EKG913" s="50"/>
      <c r="EKH913" s="50"/>
      <c r="EKI913" s="50"/>
      <c r="EKJ913" s="50"/>
      <c r="EKK913" s="50"/>
      <c r="EKL913" s="50"/>
      <c r="EKM913" s="50"/>
      <c r="EKN913" s="50"/>
      <c r="EKO913" s="50"/>
      <c r="EKP913" s="50"/>
      <c r="EKQ913" s="50"/>
      <c r="EKR913" s="50"/>
      <c r="EKS913" s="50"/>
      <c r="EKT913" s="50"/>
      <c r="EKU913" s="50"/>
      <c r="EKV913" s="50"/>
      <c r="EKW913" s="50"/>
      <c r="EKX913" s="50"/>
      <c r="EKY913" s="50"/>
      <c r="EKZ913" s="50"/>
      <c r="ELA913" s="50"/>
      <c r="ELB913" s="50"/>
      <c r="ELC913" s="50"/>
      <c r="ELD913" s="50"/>
      <c r="ELE913" s="50"/>
      <c r="ELF913" s="50"/>
      <c r="ELG913" s="50"/>
      <c r="ELH913" s="50"/>
      <c r="ELI913" s="50"/>
      <c r="ELJ913" s="50"/>
      <c r="ELK913" s="50"/>
      <c r="ELL913" s="50"/>
      <c r="ELM913" s="50"/>
      <c r="ELN913" s="50"/>
      <c r="ELO913" s="50"/>
      <c r="ELP913" s="50"/>
      <c r="ELQ913" s="50"/>
      <c r="ELR913" s="50"/>
      <c r="ELS913" s="50"/>
      <c r="ELT913" s="50"/>
      <c r="ELU913" s="50"/>
      <c r="ELV913" s="50"/>
      <c r="ELW913" s="50"/>
      <c r="ELX913" s="50"/>
      <c r="ELY913" s="50"/>
      <c r="ELZ913" s="50"/>
      <c r="EMA913" s="50"/>
      <c r="EMB913" s="50"/>
      <c r="EMC913" s="50"/>
      <c r="EMD913" s="50"/>
      <c r="EME913" s="50"/>
      <c r="EMF913" s="50"/>
      <c r="EMG913" s="50"/>
      <c r="EMH913" s="50"/>
      <c r="EMI913" s="50"/>
      <c r="EMJ913" s="50"/>
      <c r="EMK913" s="50"/>
      <c r="EML913" s="50"/>
      <c r="EMM913" s="50"/>
      <c r="EMN913" s="50"/>
      <c r="EMO913" s="50"/>
      <c r="EMP913" s="50"/>
      <c r="EMQ913" s="50"/>
      <c r="EMR913" s="50"/>
      <c r="EMS913" s="50"/>
      <c r="EMT913" s="50"/>
      <c r="EMU913" s="50"/>
      <c r="EMV913" s="50"/>
      <c r="EMW913" s="50"/>
      <c r="EMX913" s="50"/>
      <c r="EMY913" s="50"/>
      <c r="EMZ913" s="50"/>
      <c r="ENA913" s="50"/>
      <c r="ENB913" s="50"/>
      <c r="ENC913" s="50"/>
      <c r="END913" s="50"/>
      <c r="ENE913" s="50"/>
      <c r="ENF913" s="50"/>
      <c r="ENG913" s="50"/>
      <c r="ENH913" s="50"/>
      <c r="ENI913" s="50"/>
      <c r="ENJ913" s="50"/>
      <c r="ENK913" s="50"/>
      <c r="ENL913" s="50"/>
      <c r="ENM913" s="50"/>
      <c r="ENN913" s="50"/>
      <c r="ENO913" s="50"/>
      <c r="ENP913" s="50"/>
      <c r="ENQ913" s="50"/>
      <c r="ENR913" s="50"/>
      <c r="ENS913" s="50"/>
      <c r="ENT913" s="50"/>
      <c r="ENU913" s="50"/>
      <c r="ENV913" s="50"/>
      <c r="ENW913" s="50"/>
      <c r="ENX913" s="50"/>
      <c r="ENY913" s="50"/>
      <c r="ENZ913" s="50"/>
      <c r="EOA913" s="50"/>
      <c r="EOB913" s="50"/>
      <c r="EOC913" s="50"/>
      <c r="EOD913" s="50"/>
      <c r="EOE913" s="50"/>
      <c r="EOF913" s="50"/>
      <c r="EOG913" s="50"/>
      <c r="EOH913" s="50"/>
      <c r="EOI913" s="50"/>
      <c r="EOJ913" s="50"/>
      <c r="EOK913" s="50"/>
      <c r="EOL913" s="50"/>
      <c r="EOM913" s="50"/>
      <c r="EON913" s="50"/>
      <c r="EOO913" s="50"/>
      <c r="EOP913" s="50"/>
      <c r="EOQ913" s="50"/>
      <c r="EOR913" s="50"/>
      <c r="EOS913" s="50"/>
      <c r="EOT913" s="50"/>
      <c r="EOU913" s="50"/>
      <c r="EOV913" s="50"/>
      <c r="EOW913" s="50"/>
      <c r="EOX913" s="50"/>
      <c r="EOY913" s="50"/>
      <c r="EOZ913" s="50"/>
      <c r="EPA913" s="50"/>
      <c r="EPB913" s="50"/>
      <c r="EPC913" s="50"/>
      <c r="EPD913" s="50"/>
      <c r="EPE913" s="50"/>
      <c r="EPF913" s="50"/>
      <c r="EPG913" s="50"/>
      <c r="EPH913" s="50"/>
      <c r="EPI913" s="50"/>
      <c r="EPJ913" s="50"/>
      <c r="EPK913" s="50"/>
      <c r="EPL913" s="50"/>
      <c r="EPM913" s="50"/>
      <c r="EPN913" s="50"/>
      <c r="EPO913" s="50"/>
      <c r="EPP913" s="50"/>
      <c r="EPQ913" s="50"/>
      <c r="EPR913" s="50"/>
      <c r="EPS913" s="50"/>
      <c r="EPT913" s="50"/>
      <c r="EPU913" s="50"/>
      <c r="EPV913" s="50"/>
      <c r="EPW913" s="50"/>
      <c r="EPX913" s="50"/>
      <c r="EPY913" s="50"/>
      <c r="EPZ913" s="50"/>
      <c r="EQA913" s="50"/>
      <c r="EQB913" s="50"/>
      <c r="EQC913" s="50"/>
      <c r="EQD913" s="50"/>
      <c r="EQE913" s="50"/>
      <c r="EQF913" s="50"/>
      <c r="EQG913" s="50"/>
      <c r="EQH913" s="50"/>
      <c r="EQI913" s="50"/>
      <c r="EQJ913" s="50"/>
      <c r="EQK913" s="50"/>
      <c r="EQL913" s="50"/>
      <c r="EQM913" s="50"/>
      <c r="EQN913" s="50"/>
      <c r="EQO913" s="50"/>
      <c r="EQP913" s="50"/>
      <c r="EQQ913" s="50"/>
      <c r="EQR913" s="50"/>
      <c r="EQT913" s="50"/>
      <c r="EQV913" s="50"/>
      <c r="EQW913" s="50"/>
      <c r="EQX913" s="50"/>
      <c r="EQY913" s="50"/>
      <c r="EQZ913" s="50"/>
      <c r="ERA913" s="50"/>
      <c r="ERB913" s="50"/>
      <c r="ERC913" s="50"/>
      <c r="ERH913" s="50"/>
      <c r="ERI913" s="50"/>
      <c r="ERJ913" s="50"/>
      <c r="ERK913" s="50"/>
      <c r="ERL913" s="50"/>
      <c r="ERM913" s="50"/>
      <c r="ERN913" s="50"/>
      <c r="ERO913" s="50"/>
      <c r="ERP913" s="50"/>
      <c r="ERQ913" s="50"/>
      <c r="ERR913" s="50"/>
      <c r="ERS913" s="50"/>
      <c r="ERT913" s="50"/>
      <c r="ERU913" s="50"/>
      <c r="ERV913" s="50"/>
      <c r="ERW913" s="50"/>
      <c r="ERX913" s="50"/>
      <c r="ERY913" s="50"/>
      <c r="ERZ913" s="50"/>
      <c r="ESA913" s="50"/>
      <c r="ESB913" s="50"/>
      <c r="ESC913" s="50"/>
      <c r="ESD913" s="50"/>
      <c r="ESE913" s="50"/>
      <c r="ESF913" s="50"/>
      <c r="ESG913" s="50"/>
      <c r="ESH913" s="50"/>
      <c r="ESI913" s="50"/>
      <c r="ESJ913" s="50"/>
      <c r="ESK913" s="50"/>
      <c r="ESL913" s="50"/>
      <c r="ESM913" s="50"/>
      <c r="ESN913" s="50"/>
      <c r="ESO913" s="50"/>
      <c r="ESP913" s="50"/>
      <c r="ESQ913" s="50"/>
      <c r="ESR913" s="50"/>
      <c r="ESS913" s="50"/>
      <c r="EST913" s="50"/>
      <c r="ESU913" s="50"/>
      <c r="ESV913" s="50"/>
      <c r="ESW913" s="50"/>
      <c r="ESX913" s="50"/>
      <c r="ESY913" s="50"/>
      <c r="ESZ913" s="50"/>
      <c r="ETA913" s="50"/>
      <c r="ETB913" s="50"/>
      <c r="ETC913" s="50"/>
      <c r="ETD913" s="50"/>
      <c r="ETE913" s="50"/>
      <c r="ETF913" s="50"/>
      <c r="ETG913" s="50"/>
      <c r="ETH913" s="50"/>
      <c r="ETI913" s="50"/>
      <c r="ETJ913" s="50"/>
      <c r="ETK913" s="50"/>
      <c r="ETL913" s="50"/>
      <c r="ETM913" s="50"/>
      <c r="ETN913" s="50"/>
      <c r="ETO913" s="50"/>
      <c r="ETP913" s="50"/>
      <c r="ETQ913" s="50"/>
      <c r="ETR913" s="50"/>
      <c r="ETS913" s="50"/>
      <c r="ETT913" s="50"/>
      <c r="ETU913" s="50"/>
      <c r="ETV913" s="50"/>
      <c r="ETW913" s="50"/>
      <c r="ETX913" s="50"/>
      <c r="ETY913" s="50"/>
      <c r="ETZ913" s="50"/>
      <c r="EUA913" s="50"/>
      <c r="EUB913" s="50"/>
      <c r="EUC913" s="50"/>
      <c r="EUD913" s="50"/>
      <c r="EUE913" s="50"/>
      <c r="EUF913" s="50"/>
      <c r="EUG913" s="50"/>
      <c r="EUH913" s="50"/>
      <c r="EUI913" s="50"/>
      <c r="EUJ913" s="50"/>
      <c r="EUK913" s="50"/>
      <c r="EUL913" s="50"/>
      <c r="EUM913" s="50"/>
      <c r="EUN913" s="50"/>
      <c r="EUO913" s="50"/>
      <c r="EUP913" s="50"/>
      <c r="EUQ913" s="50"/>
      <c r="EUR913" s="50"/>
      <c r="EUS913" s="50"/>
      <c r="EUT913" s="50"/>
      <c r="EUU913" s="50"/>
      <c r="EUV913" s="50"/>
      <c r="EUW913" s="50"/>
      <c r="EUX913" s="50"/>
      <c r="EUY913" s="50"/>
      <c r="EUZ913" s="50"/>
      <c r="EVA913" s="50"/>
      <c r="EVB913" s="50"/>
      <c r="EVC913" s="50"/>
      <c r="EVD913" s="50"/>
      <c r="EVE913" s="50"/>
      <c r="EVF913" s="50"/>
      <c r="EVG913" s="50"/>
      <c r="EVH913" s="50"/>
      <c r="EVI913" s="50"/>
      <c r="EVJ913" s="50"/>
      <c r="EVK913" s="50"/>
      <c r="EVL913" s="50"/>
      <c r="EVM913" s="50"/>
      <c r="EVN913" s="50"/>
      <c r="EVO913" s="50"/>
      <c r="EVP913" s="50"/>
      <c r="EVQ913" s="50"/>
      <c r="EVR913" s="50"/>
      <c r="EVS913" s="50"/>
      <c r="EVT913" s="50"/>
      <c r="EVU913" s="50"/>
      <c r="EVV913" s="50"/>
      <c r="EVW913" s="50"/>
      <c r="EVX913" s="50"/>
      <c r="EVY913" s="50"/>
      <c r="EVZ913" s="50"/>
      <c r="EWA913" s="50"/>
      <c r="EWB913" s="50"/>
      <c r="EWC913" s="50"/>
      <c r="EWD913" s="50"/>
      <c r="EWE913" s="50"/>
      <c r="EWF913" s="50"/>
      <c r="EWG913" s="50"/>
      <c r="EWH913" s="50"/>
      <c r="EWI913" s="50"/>
      <c r="EWJ913" s="50"/>
      <c r="EWK913" s="50"/>
      <c r="EWL913" s="50"/>
      <c r="EWM913" s="50"/>
      <c r="EWN913" s="50"/>
      <c r="EWO913" s="50"/>
      <c r="EWP913" s="50"/>
      <c r="EWQ913" s="50"/>
      <c r="EWR913" s="50"/>
      <c r="EWS913" s="50"/>
      <c r="EWT913" s="50"/>
      <c r="EWU913" s="50"/>
      <c r="EWV913" s="50"/>
      <c r="EWW913" s="50"/>
      <c r="EWX913" s="50"/>
      <c r="EWY913" s="50"/>
      <c r="EWZ913" s="50"/>
      <c r="EXA913" s="50"/>
      <c r="EXB913" s="50"/>
      <c r="EXC913" s="50"/>
      <c r="EXD913" s="50"/>
      <c r="EXE913" s="50"/>
      <c r="EXF913" s="50"/>
      <c r="EXG913" s="50"/>
      <c r="EXH913" s="50"/>
      <c r="EXI913" s="50"/>
      <c r="EXJ913" s="50"/>
      <c r="EXK913" s="50"/>
      <c r="EXL913" s="50"/>
      <c r="EXM913" s="50"/>
      <c r="EXN913" s="50"/>
      <c r="EXO913" s="50"/>
      <c r="EXP913" s="50"/>
      <c r="EXQ913" s="50"/>
      <c r="EXR913" s="50"/>
      <c r="EXS913" s="50"/>
      <c r="EXT913" s="50"/>
      <c r="EXU913" s="50"/>
      <c r="EXV913" s="50"/>
      <c r="EXW913" s="50"/>
      <c r="EXX913" s="50"/>
      <c r="EXY913" s="50"/>
      <c r="EXZ913" s="50"/>
      <c r="EYA913" s="50"/>
      <c r="EYB913" s="50"/>
      <c r="EYC913" s="50"/>
      <c r="EYD913" s="50"/>
      <c r="EYE913" s="50"/>
      <c r="EYF913" s="50"/>
      <c r="EYG913" s="50"/>
      <c r="EYH913" s="50"/>
      <c r="EYI913" s="50"/>
      <c r="EYJ913" s="50"/>
      <c r="EYK913" s="50"/>
      <c r="EYL913" s="50"/>
      <c r="EYM913" s="50"/>
      <c r="EYN913" s="50"/>
      <c r="EYO913" s="50"/>
      <c r="EYP913" s="50"/>
      <c r="EYQ913" s="50"/>
      <c r="EYR913" s="50"/>
      <c r="EYS913" s="50"/>
      <c r="EYT913" s="50"/>
      <c r="EYU913" s="50"/>
      <c r="EYV913" s="50"/>
      <c r="EYW913" s="50"/>
      <c r="EYX913" s="50"/>
      <c r="EYY913" s="50"/>
      <c r="EYZ913" s="50"/>
      <c r="EZA913" s="50"/>
      <c r="EZB913" s="50"/>
      <c r="EZC913" s="50"/>
      <c r="EZD913" s="50"/>
      <c r="EZE913" s="50"/>
      <c r="EZF913" s="50"/>
      <c r="EZG913" s="50"/>
      <c r="EZH913" s="50"/>
      <c r="EZI913" s="50"/>
      <c r="EZJ913" s="50"/>
      <c r="EZK913" s="50"/>
      <c r="EZL913" s="50"/>
      <c r="EZM913" s="50"/>
      <c r="EZN913" s="50"/>
      <c r="EZO913" s="50"/>
      <c r="EZP913" s="50"/>
      <c r="EZQ913" s="50"/>
      <c r="EZR913" s="50"/>
      <c r="EZS913" s="50"/>
      <c r="EZT913" s="50"/>
      <c r="EZU913" s="50"/>
      <c r="EZV913" s="50"/>
      <c r="EZW913" s="50"/>
      <c r="EZX913" s="50"/>
      <c r="EZY913" s="50"/>
      <c r="EZZ913" s="50"/>
      <c r="FAA913" s="50"/>
      <c r="FAB913" s="50"/>
      <c r="FAC913" s="50"/>
      <c r="FAD913" s="50"/>
      <c r="FAE913" s="50"/>
      <c r="FAF913" s="50"/>
      <c r="FAG913" s="50"/>
      <c r="FAH913" s="50"/>
      <c r="FAI913" s="50"/>
      <c r="FAJ913" s="50"/>
      <c r="FAK913" s="50"/>
      <c r="FAL913" s="50"/>
      <c r="FAM913" s="50"/>
      <c r="FAN913" s="50"/>
      <c r="FAP913" s="50"/>
      <c r="FAR913" s="50"/>
      <c r="FAS913" s="50"/>
      <c r="FAT913" s="50"/>
      <c r="FAU913" s="50"/>
      <c r="FAV913" s="50"/>
      <c r="FAW913" s="50"/>
      <c r="FAX913" s="50"/>
      <c r="FAY913" s="50"/>
      <c r="FBD913" s="50"/>
      <c r="FBE913" s="50"/>
      <c r="FBF913" s="50"/>
      <c r="FBG913" s="50"/>
      <c r="FBH913" s="50"/>
      <c r="FBI913" s="50"/>
      <c r="FBJ913" s="50"/>
      <c r="FBK913" s="50"/>
      <c r="FBL913" s="50"/>
      <c r="FBM913" s="50"/>
      <c r="FBN913" s="50"/>
      <c r="FBO913" s="50"/>
      <c r="FBP913" s="50"/>
      <c r="FBQ913" s="50"/>
      <c r="FBR913" s="50"/>
      <c r="FBS913" s="50"/>
      <c r="FBT913" s="50"/>
      <c r="FBU913" s="50"/>
      <c r="FBV913" s="50"/>
      <c r="FBW913" s="50"/>
      <c r="FBX913" s="50"/>
      <c r="FBY913" s="50"/>
      <c r="FBZ913" s="50"/>
      <c r="FCA913" s="50"/>
      <c r="FCB913" s="50"/>
      <c r="FCC913" s="50"/>
      <c r="FCD913" s="50"/>
      <c r="FCE913" s="50"/>
      <c r="FCF913" s="50"/>
      <c r="FCG913" s="50"/>
      <c r="FCH913" s="50"/>
      <c r="FCI913" s="50"/>
      <c r="FCJ913" s="50"/>
      <c r="FCK913" s="50"/>
      <c r="FCL913" s="50"/>
      <c r="FCM913" s="50"/>
      <c r="FCN913" s="50"/>
      <c r="FCO913" s="50"/>
      <c r="FCP913" s="50"/>
      <c r="FCQ913" s="50"/>
      <c r="FCR913" s="50"/>
      <c r="FCS913" s="50"/>
      <c r="FCT913" s="50"/>
      <c r="FCU913" s="50"/>
      <c r="FCV913" s="50"/>
      <c r="FCW913" s="50"/>
      <c r="FCX913" s="50"/>
      <c r="FCY913" s="50"/>
      <c r="FCZ913" s="50"/>
      <c r="FDA913" s="50"/>
      <c r="FDB913" s="50"/>
      <c r="FDC913" s="50"/>
      <c r="FDD913" s="50"/>
      <c r="FDE913" s="50"/>
      <c r="FDF913" s="50"/>
      <c r="FDG913" s="50"/>
      <c r="FDH913" s="50"/>
      <c r="FDI913" s="50"/>
      <c r="FDJ913" s="50"/>
      <c r="FDK913" s="50"/>
      <c r="FDL913" s="50"/>
      <c r="FDM913" s="50"/>
      <c r="FDN913" s="50"/>
      <c r="FDO913" s="50"/>
      <c r="FDP913" s="50"/>
      <c r="FDQ913" s="50"/>
      <c r="FDR913" s="50"/>
      <c r="FDS913" s="50"/>
      <c r="FDT913" s="50"/>
      <c r="FDU913" s="50"/>
      <c r="FDV913" s="50"/>
      <c r="FDW913" s="50"/>
      <c r="FDX913" s="50"/>
      <c r="FDY913" s="50"/>
      <c r="FDZ913" s="50"/>
      <c r="FEA913" s="50"/>
      <c r="FEB913" s="50"/>
      <c r="FEC913" s="50"/>
      <c r="FED913" s="50"/>
      <c r="FEE913" s="50"/>
      <c r="FEF913" s="50"/>
      <c r="FEG913" s="50"/>
      <c r="FEH913" s="50"/>
      <c r="FEI913" s="50"/>
      <c r="FEJ913" s="50"/>
      <c r="FEK913" s="50"/>
      <c r="FEL913" s="50"/>
      <c r="FEM913" s="50"/>
      <c r="FEN913" s="50"/>
      <c r="FEO913" s="50"/>
      <c r="FEP913" s="50"/>
      <c r="FEQ913" s="50"/>
      <c r="FER913" s="50"/>
      <c r="FES913" s="50"/>
      <c r="FET913" s="50"/>
      <c r="FEU913" s="50"/>
      <c r="FEV913" s="50"/>
      <c r="FEW913" s="50"/>
      <c r="FEX913" s="50"/>
      <c r="FEY913" s="50"/>
      <c r="FEZ913" s="50"/>
      <c r="FFA913" s="50"/>
      <c r="FFB913" s="50"/>
      <c r="FFC913" s="50"/>
      <c r="FFD913" s="50"/>
      <c r="FFE913" s="50"/>
      <c r="FFF913" s="50"/>
      <c r="FFG913" s="50"/>
      <c r="FFH913" s="50"/>
      <c r="FFI913" s="50"/>
      <c r="FFJ913" s="50"/>
      <c r="FFK913" s="50"/>
      <c r="FFL913" s="50"/>
      <c r="FFM913" s="50"/>
      <c r="FFN913" s="50"/>
      <c r="FFO913" s="50"/>
      <c r="FFP913" s="50"/>
      <c r="FFQ913" s="50"/>
      <c r="FFR913" s="50"/>
      <c r="FFS913" s="50"/>
      <c r="FFT913" s="50"/>
      <c r="FFU913" s="50"/>
      <c r="FFV913" s="50"/>
      <c r="FFW913" s="50"/>
      <c r="FFX913" s="50"/>
      <c r="FFY913" s="50"/>
      <c r="FFZ913" s="50"/>
      <c r="FGA913" s="50"/>
      <c r="FGB913" s="50"/>
      <c r="FGC913" s="50"/>
      <c r="FGD913" s="50"/>
      <c r="FGE913" s="50"/>
      <c r="FGF913" s="50"/>
      <c r="FGG913" s="50"/>
      <c r="FGH913" s="50"/>
      <c r="FGI913" s="50"/>
      <c r="FGJ913" s="50"/>
      <c r="FGK913" s="50"/>
      <c r="FGL913" s="50"/>
      <c r="FGM913" s="50"/>
      <c r="FGN913" s="50"/>
      <c r="FGO913" s="50"/>
      <c r="FGP913" s="50"/>
      <c r="FGQ913" s="50"/>
      <c r="FGR913" s="50"/>
      <c r="FGS913" s="50"/>
      <c r="FGT913" s="50"/>
      <c r="FGU913" s="50"/>
      <c r="FGV913" s="50"/>
      <c r="FGW913" s="50"/>
      <c r="FGX913" s="50"/>
      <c r="FGY913" s="50"/>
      <c r="FGZ913" s="50"/>
      <c r="FHA913" s="50"/>
      <c r="FHB913" s="50"/>
      <c r="FHC913" s="50"/>
      <c r="FHD913" s="50"/>
      <c r="FHE913" s="50"/>
      <c r="FHF913" s="50"/>
      <c r="FHG913" s="50"/>
      <c r="FHH913" s="50"/>
      <c r="FHI913" s="50"/>
      <c r="FHJ913" s="50"/>
      <c r="FHK913" s="50"/>
      <c r="FHL913" s="50"/>
      <c r="FHM913" s="50"/>
      <c r="FHN913" s="50"/>
      <c r="FHO913" s="50"/>
      <c r="FHP913" s="50"/>
      <c r="FHQ913" s="50"/>
      <c r="FHR913" s="50"/>
      <c r="FHS913" s="50"/>
      <c r="FHT913" s="50"/>
      <c r="FHU913" s="50"/>
      <c r="FHV913" s="50"/>
      <c r="FHW913" s="50"/>
      <c r="FHX913" s="50"/>
      <c r="FHY913" s="50"/>
      <c r="FHZ913" s="50"/>
      <c r="FIA913" s="50"/>
      <c r="FIB913" s="50"/>
      <c r="FIC913" s="50"/>
      <c r="FID913" s="50"/>
      <c r="FIE913" s="50"/>
      <c r="FIF913" s="50"/>
      <c r="FIG913" s="50"/>
      <c r="FIH913" s="50"/>
      <c r="FII913" s="50"/>
      <c r="FIJ913" s="50"/>
      <c r="FIK913" s="50"/>
      <c r="FIL913" s="50"/>
      <c r="FIM913" s="50"/>
      <c r="FIN913" s="50"/>
      <c r="FIO913" s="50"/>
      <c r="FIP913" s="50"/>
      <c r="FIQ913" s="50"/>
      <c r="FIR913" s="50"/>
      <c r="FIS913" s="50"/>
      <c r="FIT913" s="50"/>
      <c r="FIU913" s="50"/>
      <c r="FIV913" s="50"/>
      <c r="FIW913" s="50"/>
      <c r="FIX913" s="50"/>
      <c r="FIY913" s="50"/>
      <c r="FIZ913" s="50"/>
      <c r="FJA913" s="50"/>
      <c r="FJB913" s="50"/>
      <c r="FJC913" s="50"/>
      <c r="FJD913" s="50"/>
      <c r="FJE913" s="50"/>
      <c r="FJF913" s="50"/>
      <c r="FJG913" s="50"/>
      <c r="FJH913" s="50"/>
      <c r="FJI913" s="50"/>
      <c r="FJJ913" s="50"/>
      <c r="FJK913" s="50"/>
      <c r="FJL913" s="50"/>
      <c r="FJM913" s="50"/>
      <c r="FJN913" s="50"/>
      <c r="FJO913" s="50"/>
      <c r="FJP913" s="50"/>
      <c r="FJQ913" s="50"/>
      <c r="FJR913" s="50"/>
      <c r="FJS913" s="50"/>
      <c r="FJT913" s="50"/>
      <c r="FJU913" s="50"/>
      <c r="FJV913" s="50"/>
      <c r="FJW913" s="50"/>
      <c r="FJX913" s="50"/>
      <c r="FJY913" s="50"/>
      <c r="FJZ913" s="50"/>
      <c r="FKA913" s="50"/>
      <c r="FKB913" s="50"/>
      <c r="FKC913" s="50"/>
      <c r="FKD913" s="50"/>
      <c r="FKE913" s="50"/>
      <c r="FKF913" s="50"/>
      <c r="FKG913" s="50"/>
      <c r="FKH913" s="50"/>
      <c r="FKI913" s="50"/>
      <c r="FKJ913" s="50"/>
      <c r="FKL913" s="50"/>
      <c r="FKN913" s="50"/>
      <c r="FKO913" s="50"/>
      <c r="FKP913" s="50"/>
      <c r="FKQ913" s="50"/>
      <c r="FKR913" s="50"/>
      <c r="FKS913" s="50"/>
      <c r="FKT913" s="50"/>
      <c r="FKU913" s="50"/>
      <c r="FKZ913" s="50"/>
      <c r="FLA913" s="50"/>
      <c r="FLB913" s="50"/>
      <c r="FLC913" s="50"/>
      <c r="FLD913" s="50"/>
      <c r="FLE913" s="50"/>
      <c r="FLF913" s="50"/>
      <c r="FLG913" s="50"/>
      <c r="FLH913" s="50"/>
      <c r="FLI913" s="50"/>
      <c r="FLJ913" s="50"/>
      <c r="FLK913" s="50"/>
      <c r="FLL913" s="50"/>
      <c r="FLM913" s="50"/>
      <c r="FLN913" s="50"/>
      <c r="FLO913" s="50"/>
      <c r="FLP913" s="50"/>
      <c r="FLQ913" s="50"/>
      <c r="FLR913" s="50"/>
      <c r="FLS913" s="50"/>
      <c r="FLT913" s="50"/>
      <c r="FLU913" s="50"/>
      <c r="FLV913" s="50"/>
      <c r="FLW913" s="50"/>
      <c r="FLX913" s="50"/>
      <c r="FLY913" s="50"/>
      <c r="FLZ913" s="50"/>
      <c r="FMA913" s="50"/>
      <c r="FMB913" s="50"/>
      <c r="FMC913" s="50"/>
      <c r="FMD913" s="50"/>
      <c r="FME913" s="50"/>
      <c r="FMF913" s="50"/>
      <c r="FMG913" s="50"/>
      <c r="FMH913" s="50"/>
      <c r="FMI913" s="50"/>
      <c r="FMJ913" s="50"/>
      <c r="FMK913" s="50"/>
      <c r="FML913" s="50"/>
      <c r="FMM913" s="50"/>
      <c r="FMN913" s="50"/>
      <c r="FMO913" s="50"/>
      <c r="FMP913" s="50"/>
      <c r="FMQ913" s="50"/>
      <c r="FMR913" s="50"/>
      <c r="FMS913" s="50"/>
      <c r="FMT913" s="50"/>
      <c r="FMU913" s="50"/>
      <c r="FMV913" s="50"/>
      <c r="FMW913" s="50"/>
      <c r="FMX913" s="50"/>
      <c r="FMY913" s="50"/>
      <c r="FMZ913" s="50"/>
      <c r="FNA913" s="50"/>
      <c r="FNB913" s="50"/>
      <c r="FNC913" s="50"/>
      <c r="FND913" s="50"/>
      <c r="FNE913" s="50"/>
      <c r="FNF913" s="50"/>
      <c r="FNG913" s="50"/>
      <c r="FNH913" s="50"/>
      <c r="FNI913" s="50"/>
      <c r="FNJ913" s="50"/>
      <c r="FNK913" s="50"/>
      <c r="FNL913" s="50"/>
      <c r="FNM913" s="50"/>
      <c r="FNN913" s="50"/>
      <c r="FNO913" s="50"/>
      <c r="FNP913" s="50"/>
      <c r="FNQ913" s="50"/>
      <c r="FNR913" s="50"/>
      <c r="FNS913" s="50"/>
      <c r="FNT913" s="50"/>
      <c r="FNU913" s="50"/>
      <c r="FNV913" s="50"/>
      <c r="FNW913" s="50"/>
      <c r="FNX913" s="50"/>
      <c r="FNY913" s="50"/>
      <c r="FNZ913" s="50"/>
      <c r="FOA913" s="50"/>
      <c r="FOB913" s="50"/>
      <c r="FOC913" s="50"/>
      <c r="FOD913" s="50"/>
      <c r="FOE913" s="50"/>
      <c r="FOF913" s="50"/>
      <c r="FOG913" s="50"/>
      <c r="FOH913" s="50"/>
      <c r="FOI913" s="50"/>
      <c r="FOJ913" s="50"/>
      <c r="FOK913" s="50"/>
      <c r="FOL913" s="50"/>
      <c r="FOM913" s="50"/>
      <c r="FON913" s="50"/>
      <c r="FOO913" s="50"/>
      <c r="FOP913" s="50"/>
      <c r="FOQ913" s="50"/>
      <c r="FOR913" s="50"/>
      <c r="FOS913" s="50"/>
      <c r="FOT913" s="50"/>
      <c r="FOU913" s="50"/>
      <c r="FOV913" s="50"/>
      <c r="FOW913" s="50"/>
      <c r="FOX913" s="50"/>
      <c r="FOY913" s="50"/>
      <c r="FOZ913" s="50"/>
      <c r="FPA913" s="50"/>
      <c r="FPB913" s="50"/>
      <c r="FPC913" s="50"/>
      <c r="FPD913" s="50"/>
      <c r="FPE913" s="50"/>
      <c r="FPF913" s="50"/>
      <c r="FPG913" s="50"/>
      <c r="FPH913" s="50"/>
      <c r="FPI913" s="50"/>
      <c r="FPJ913" s="50"/>
      <c r="FPK913" s="50"/>
      <c r="FPL913" s="50"/>
      <c r="FPM913" s="50"/>
      <c r="FPN913" s="50"/>
      <c r="FPO913" s="50"/>
      <c r="FPP913" s="50"/>
      <c r="FPQ913" s="50"/>
      <c r="FPR913" s="50"/>
      <c r="FPS913" s="50"/>
      <c r="FPT913" s="50"/>
      <c r="FPU913" s="50"/>
      <c r="FPV913" s="50"/>
      <c r="FPW913" s="50"/>
      <c r="FPX913" s="50"/>
      <c r="FPY913" s="50"/>
      <c r="FPZ913" s="50"/>
      <c r="FQA913" s="50"/>
      <c r="FQB913" s="50"/>
      <c r="FQC913" s="50"/>
      <c r="FQD913" s="50"/>
      <c r="FQE913" s="50"/>
      <c r="FQF913" s="50"/>
      <c r="FQG913" s="50"/>
      <c r="FQH913" s="50"/>
      <c r="FQI913" s="50"/>
      <c r="FQJ913" s="50"/>
      <c r="FQK913" s="50"/>
      <c r="FQL913" s="50"/>
      <c r="FQM913" s="50"/>
      <c r="FQN913" s="50"/>
      <c r="FQO913" s="50"/>
      <c r="FQP913" s="50"/>
      <c r="FQQ913" s="50"/>
      <c r="FQR913" s="50"/>
      <c r="FQS913" s="50"/>
      <c r="FQT913" s="50"/>
      <c r="FQU913" s="50"/>
      <c r="FQV913" s="50"/>
      <c r="FQW913" s="50"/>
      <c r="FQX913" s="50"/>
      <c r="FQY913" s="50"/>
      <c r="FQZ913" s="50"/>
      <c r="FRA913" s="50"/>
      <c r="FRB913" s="50"/>
      <c r="FRC913" s="50"/>
      <c r="FRD913" s="50"/>
      <c r="FRE913" s="50"/>
      <c r="FRF913" s="50"/>
      <c r="FRG913" s="50"/>
      <c r="FRH913" s="50"/>
      <c r="FRI913" s="50"/>
      <c r="FRJ913" s="50"/>
      <c r="FRK913" s="50"/>
      <c r="FRL913" s="50"/>
      <c r="FRM913" s="50"/>
      <c r="FRN913" s="50"/>
      <c r="FRO913" s="50"/>
      <c r="FRP913" s="50"/>
      <c r="FRQ913" s="50"/>
      <c r="FRR913" s="50"/>
      <c r="FRS913" s="50"/>
      <c r="FRT913" s="50"/>
      <c r="FRU913" s="50"/>
      <c r="FRV913" s="50"/>
      <c r="FRW913" s="50"/>
      <c r="FRX913" s="50"/>
      <c r="FRY913" s="50"/>
      <c r="FRZ913" s="50"/>
      <c r="FSA913" s="50"/>
      <c r="FSB913" s="50"/>
      <c r="FSC913" s="50"/>
      <c r="FSD913" s="50"/>
      <c r="FSE913" s="50"/>
      <c r="FSF913" s="50"/>
      <c r="FSG913" s="50"/>
      <c r="FSH913" s="50"/>
      <c r="FSI913" s="50"/>
      <c r="FSJ913" s="50"/>
      <c r="FSK913" s="50"/>
      <c r="FSL913" s="50"/>
      <c r="FSM913" s="50"/>
      <c r="FSN913" s="50"/>
      <c r="FSO913" s="50"/>
      <c r="FSP913" s="50"/>
      <c r="FSQ913" s="50"/>
      <c r="FSR913" s="50"/>
      <c r="FSS913" s="50"/>
      <c r="FST913" s="50"/>
      <c r="FSU913" s="50"/>
      <c r="FSV913" s="50"/>
      <c r="FSW913" s="50"/>
      <c r="FSX913" s="50"/>
      <c r="FSY913" s="50"/>
      <c r="FSZ913" s="50"/>
      <c r="FTA913" s="50"/>
      <c r="FTB913" s="50"/>
      <c r="FTC913" s="50"/>
      <c r="FTD913" s="50"/>
      <c r="FTE913" s="50"/>
      <c r="FTF913" s="50"/>
      <c r="FTG913" s="50"/>
      <c r="FTH913" s="50"/>
      <c r="FTI913" s="50"/>
      <c r="FTJ913" s="50"/>
      <c r="FTK913" s="50"/>
      <c r="FTL913" s="50"/>
      <c r="FTM913" s="50"/>
      <c r="FTN913" s="50"/>
      <c r="FTO913" s="50"/>
      <c r="FTP913" s="50"/>
      <c r="FTQ913" s="50"/>
      <c r="FTR913" s="50"/>
      <c r="FTS913" s="50"/>
      <c r="FTT913" s="50"/>
      <c r="FTU913" s="50"/>
      <c r="FTV913" s="50"/>
      <c r="FTW913" s="50"/>
      <c r="FTX913" s="50"/>
      <c r="FTY913" s="50"/>
      <c r="FTZ913" s="50"/>
      <c r="FUA913" s="50"/>
      <c r="FUB913" s="50"/>
      <c r="FUC913" s="50"/>
      <c r="FUD913" s="50"/>
      <c r="FUE913" s="50"/>
      <c r="FUF913" s="50"/>
      <c r="FUH913" s="50"/>
      <c r="FUJ913" s="50"/>
      <c r="FUK913" s="50"/>
      <c r="FUL913" s="50"/>
      <c r="FUM913" s="50"/>
      <c r="FUN913" s="50"/>
      <c r="FUO913" s="50"/>
      <c r="FUP913" s="50"/>
      <c r="FUQ913" s="50"/>
      <c r="FUV913" s="50"/>
      <c r="FUW913" s="50"/>
      <c r="FUX913" s="50"/>
      <c r="FUY913" s="50"/>
      <c r="FUZ913" s="50"/>
      <c r="FVA913" s="50"/>
      <c r="FVB913" s="50"/>
      <c r="FVC913" s="50"/>
      <c r="FVD913" s="50"/>
      <c r="FVE913" s="50"/>
      <c r="FVF913" s="50"/>
      <c r="FVG913" s="50"/>
      <c r="FVH913" s="50"/>
      <c r="FVI913" s="50"/>
      <c r="FVJ913" s="50"/>
      <c r="FVK913" s="50"/>
      <c r="FVL913" s="50"/>
      <c r="FVM913" s="50"/>
      <c r="FVN913" s="50"/>
      <c r="FVO913" s="50"/>
      <c r="FVP913" s="50"/>
      <c r="FVQ913" s="50"/>
      <c r="FVR913" s="50"/>
      <c r="FVS913" s="50"/>
      <c r="FVT913" s="50"/>
      <c r="FVU913" s="50"/>
      <c r="FVV913" s="50"/>
      <c r="FVW913" s="50"/>
      <c r="FVX913" s="50"/>
      <c r="FVY913" s="50"/>
      <c r="FVZ913" s="50"/>
      <c r="FWA913" s="50"/>
      <c r="FWB913" s="50"/>
      <c r="FWC913" s="50"/>
      <c r="FWD913" s="50"/>
      <c r="FWE913" s="50"/>
      <c r="FWF913" s="50"/>
      <c r="FWG913" s="50"/>
      <c r="FWH913" s="50"/>
      <c r="FWI913" s="50"/>
      <c r="FWJ913" s="50"/>
      <c r="FWK913" s="50"/>
      <c r="FWL913" s="50"/>
      <c r="FWM913" s="50"/>
      <c r="FWN913" s="50"/>
      <c r="FWO913" s="50"/>
      <c r="FWP913" s="50"/>
      <c r="FWQ913" s="50"/>
      <c r="FWR913" s="50"/>
      <c r="FWS913" s="50"/>
      <c r="FWT913" s="50"/>
      <c r="FWU913" s="50"/>
      <c r="FWV913" s="50"/>
      <c r="FWW913" s="50"/>
      <c r="FWX913" s="50"/>
      <c r="FWY913" s="50"/>
      <c r="FWZ913" s="50"/>
      <c r="FXA913" s="50"/>
      <c r="FXB913" s="50"/>
      <c r="FXC913" s="50"/>
      <c r="FXD913" s="50"/>
      <c r="FXE913" s="50"/>
      <c r="FXF913" s="50"/>
      <c r="FXG913" s="50"/>
      <c r="FXH913" s="50"/>
      <c r="FXI913" s="50"/>
      <c r="FXJ913" s="50"/>
      <c r="FXK913" s="50"/>
      <c r="FXL913" s="50"/>
      <c r="FXM913" s="50"/>
      <c r="FXN913" s="50"/>
      <c r="FXO913" s="50"/>
      <c r="FXP913" s="50"/>
      <c r="FXQ913" s="50"/>
      <c r="FXR913" s="50"/>
      <c r="FXS913" s="50"/>
      <c r="FXT913" s="50"/>
      <c r="FXU913" s="50"/>
      <c r="FXV913" s="50"/>
      <c r="FXW913" s="50"/>
      <c r="FXX913" s="50"/>
      <c r="FXY913" s="50"/>
      <c r="FXZ913" s="50"/>
      <c r="FYA913" s="50"/>
      <c r="FYB913" s="50"/>
      <c r="FYC913" s="50"/>
      <c r="FYD913" s="50"/>
      <c r="FYE913" s="50"/>
      <c r="FYF913" s="50"/>
      <c r="FYG913" s="50"/>
      <c r="FYH913" s="50"/>
      <c r="FYI913" s="50"/>
      <c r="FYJ913" s="50"/>
      <c r="FYK913" s="50"/>
      <c r="FYL913" s="50"/>
      <c r="FYM913" s="50"/>
      <c r="FYN913" s="50"/>
      <c r="FYO913" s="50"/>
      <c r="FYP913" s="50"/>
      <c r="FYQ913" s="50"/>
      <c r="FYR913" s="50"/>
      <c r="FYS913" s="50"/>
      <c r="FYT913" s="50"/>
      <c r="FYU913" s="50"/>
      <c r="FYV913" s="50"/>
      <c r="FYW913" s="50"/>
      <c r="FYX913" s="50"/>
      <c r="FYY913" s="50"/>
      <c r="FYZ913" s="50"/>
      <c r="FZA913" s="50"/>
      <c r="FZB913" s="50"/>
      <c r="FZC913" s="50"/>
      <c r="FZD913" s="50"/>
      <c r="FZE913" s="50"/>
      <c r="FZF913" s="50"/>
      <c r="FZG913" s="50"/>
      <c r="FZH913" s="50"/>
      <c r="FZI913" s="50"/>
      <c r="FZJ913" s="50"/>
      <c r="FZK913" s="50"/>
      <c r="FZL913" s="50"/>
      <c r="FZM913" s="50"/>
      <c r="FZN913" s="50"/>
      <c r="FZO913" s="50"/>
      <c r="FZP913" s="50"/>
      <c r="FZQ913" s="50"/>
      <c r="FZR913" s="50"/>
      <c r="FZS913" s="50"/>
      <c r="FZT913" s="50"/>
      <c r="FZU913" s="50"/>
      <c r="FZV913" s="50"/>
      <c r="FZW913" s="50"/>
      <c r="FZX913" s="50"/>
      <c r="FZY913" s="50"/>
      <c r="FZZ913" s="50"/>
      <c r="GAA913" s="50"/>
      <c r="GAB913" s="50"/>
      <c r="GAC913" s="50"/>
      <c r="GAD913" s="50"/>
      <c r="GAE913" s="50"/>
      <c r="GAF913" s="50"/>
      <c r="GAG913" s="50"/>
      <c r="GAH913" s="50"/>
      <c r="GAI913" s="50"/>
      <c r="GAJ913" s="50"/>
      <c r="GAK913" s="50"/>
      <c r="GAL913" s="50"/>
      <c r="GAM913" s="50"/>
      <c r="GAN913" s="50"/>
      <c r="GAO913" s="50"/>
      <c r="GAP913" s="50"/>
      <c r="GAQ913" s="50"/>
      <c r="GAR913" s="50"/>
      <c r="GAS913" s="50"/>
      <c r="GAT913" s="50"/>
      <c r="GAU913" s="50"/>
      <c r="GAV913" s="50"/>
      <c r="GAW913" s="50"/>
      <c r="GAX913" s="50"/>
      <c r="GAY913" s="50"/>
      <c r="GAZ913" s="50"/>
      <c r="GBA913" s="50"/>
      <c r="GBB913" s="50"/>
      <c r="GBC913" s="50"/>
      <c r="GBD913" s="50"/>
      <c r="GBE913" s="50"/>
      <c r="GBF913" s="50"/>
      <c r="GBG913" s="50"/>
      <c r="GBH913" s="50"/>
      <c r="GBI913" s="50"/>
      <c r="GBJ913" s="50"/>
      <c r="GBK913" s="50"/>
      <c r="GBL913" s="50"/>
      <c r="GBM913" s="50"/>
      <c r="GBN913" s="50"/>
      <c r="GBO913" s="50"/>
      <c r="GBP913" s="50"/>
      <c r="GBQ913" s="50"/>
      <c r="GBR913" s="50"/>
      <c r="GBS913" s="50"/>
      <c r="GBT913" s="50"/>
      <c r="GBU913" s="50"/>
      <c r="GBV913" s="50"/>
      <c r="GBW913" s="50"/>
      <c r="GBX913" s="50"/>
      <c r="GBY913" s="50"/>
      <c r="GBZ913" s="50"/>
      <c r="GCA913" s="50"/>
      <c r="GCB913" s="50"/>
      <c r="GCC913" s="50"/>
      <c r="GCD913" s="50"/>
      <c r="GCE913" s="50"/>
      <c r="GCF913" s="50"/>
      <c r="GCG913" s="50"/>
      <c r="GCH913" s="50"/>
      <c r="GCI913" s="50"/>
      <c r="GCJ913" s="50"/>
      <c r="GCK913" s="50"/>
      <c r="GCL913" s="50"/>
      <c r="GCM913" s="50"/>
      <c r="GCN913" s="50"/>
      <c r="GCO913" s="50"/>
      <c r="GCP913" s="50"/>
      <c r="GCQ913" s="50"/>
      <c r="GCR913" s="50"/>
      <c r="GCS913" s="50"/>
      <c r="GCT913" s="50"/>
      <c r="GCU913" s="50"/>
      <c r="GCV913" s="50"/>
      <c r="GCW913" s="50"/>
      <c r="GCX913" s="50"/>
      <c r="GCY913" s="50"/>
      <c r="GCZ913" s="50"/>
      <c r="GDA913" s="50"/>
      <c r="GDB913" s="50"/>
      <c r="GDC913" s="50"/>
      <c r="GDD913" s="50"/>
      <c r="GDE913" s="50"/>
      <c r="GDF913" s="50"/>
      <c r="GDG913" s="50"/>
      <c r="GDH913" s="50"/>
      <c r="GDI913" s="50"/>
      <c r="GDJ913" s="50"/>
      <c r="GDK913" s="50"/>
      <c r="GDL913" s="50"/>
      <c r="GDM913" s="50"/>
      <c r="GDN913" s="50"/>
      <c r="GDO913" s="50"/>
      <c r="GDP913" s="50"/>
      <c r="GDQ913" s="50"/>
      <c r="GDR913" s="50"/>
      <c r="GDS913" s="50"/>
      <c r="GDT913" s="50"/>
      <c r="GDU913" s="50"/>
      <c r="GDV913" s="50"/>
      <c r="GDW913" s="50"/>
      <c r="GDX913" s="50"/>
      <c r="GDY913" s="50"/>
      <c r="GDZ913" s="50"/>
      <c r="GEA913" s="50"/>
      <c r="GEB913" s="50"/>
      <c r="GED913" s="50"/>
      <c r="GEF913" s="50"/>
      <c r="GEG913" s="50"/>
      <c r="GEH913" s="50"/>
      <c r="GEI913" s="50"/>
      <c r="GEJ913" s="50"/>
      <c r="GEK913" s="50"/>
      <c r="GEL913" s="50"/>
      <c r="GEM913" s="50"/>
      <c r="GER913" s="50"/>
      <c r="GES913" s="50"/>
      <c r="GET913" s="50"/>
      <c r="GEU913" s="50"/>
      <c r="GEV913" s="50"/>
      <c r="GEW913" s="50"/>
      <c r="GEX913" s="50"/>
      <c r="GEY913" s="50"/>
      <c r="GEZ913" s="50"/>
      <c r="GFA913" s="50"/>
      <c r="GFB913" s="50"/>
      <c r="GFC913" s="50"/>
      <c r="GFD913" s="50"/>
      <c r="GFE913" s="50"/>
      <c r="GFF913" s="50"/>
      <c r="GFG913" s="50"/>
      <c r="GFH913" s="50"/>
      <c r="GFI913" s="50"/>
      <c r="GFJ913" s="50"/>
      <c r="GFK913" s="50"/>
      <c r="GFL913" s="50"/>
      <c r="GFM913" s="50"/>
      <c r="GFN913" s="50"/>
      <c r="GFO913" s="50"/>
      <c r="GFP913" s="50"/>
      <c r="GFQ913" s="50"/>
      <c r="GFR913" s="50"/>
      <c r="GFS913" s="50"/>
      <c r="GFT913" s="50"/>
      <c r="GFU913" s="50"/>
      <c r="GFV913" s="50"/>
      <c r="GFW913" s="50"/>
      <c r="GFX913" s="50"/>
      <c r="GFY913" s="50"/>
      <c r="GFZ913" s="50"/>
      <c r="GGA913" s="50"/>
      <c r="GGB913" s="50"/>
      <c r="GGC913" s="50"/>
      <c r="GGD913" s="50"/>
      <c r="GGE913" s="50"/>
      <c r="GGF913" s="50"/>
      <c r="GGG913" s="50"/>
      <c r="GGH913" s="50"/>
      <c r="GGI913" s="50"/>
      <c r="GGJ913" s="50"/>
      <c r="GGK913" s="50"/>
      <c r="GGL913" s="50"/>
      <c r="GGM913" s="50"/>
      <c r="GGN913" s="50"/>
      <c r="GGO913" s="50"/>
      <c r="GGP913" s="50"/>
      <c r="GGQ913" s="50"/>
      <c r="GGR913" s="50"/>
      <c r="GGS913" s="50"/>
      <c r="GGT913" s="50"/>
      <c r="GGU913" s="50"/>
      <c r="GGV913" s="50"/>
      <c r="GGW913" s="50"/>
      <c r="GGX913" s="50"/>
      <c r="GGY913" s="50"/>
      <c r="GGZ913" s="50"/>
      <c r="GHA913" s="50"/>
      <c r="GHB913" s="50"/>
      <c r="GHC913" s="50"/>
      <c r="GHD913" s="50"/>
      <c r="GHE913" s="50"/>
      <c r="GHF913" s="50"/>
      <c r="GHG913" s="50"/>
      <c r="GHH913" s="50"/>
      <c r="GHI913" s="50"/>
      <c r="GHJ913" s="50"/>
      <c r="GHK913" s="50"/>
      <c r="GHL913" s="50"/>
      <c r="GHM913" s="50"/>
      <c r="GHN913" s="50"/>
      <c r="GHO913" s="50"/>
      <c r="GHP913" s="50"/>
      <c r="GHQ913" s="50"/>
      <c r="GHR913" s="50"/>
      <c r="GHS913" s="50"/>
      <c r="GHT913" s="50"/>
      <c r="GHU913" s="50"/>
      <c r="GHV913" s="50"/>
      <c r="GHW913" s="50"/>
      <c r="GHX913" s="50"/>
      <c r="GHY913" s="50"/>
      <c r="GHZ913" s="50"/>
      <c r="GIA913" s="50"/>
      <c r="GIB913" s="50"/>
      <c r="GIC913" s="50"/>
      <c r="GID913" s="50"/>
      <c r="GIE913" s="50"/>
      <c r="GIF913" s="50"/>
      <c r="GIG913" s="50"/>
      <c r="GIH913" s="50"/>
      <c r="GII913" s="50"/>
      <c r="GIJ913" s="50"/>
      <c r="GIK913" s="50"/>
      <c r="GIL913" s="50"/>
      <c r="GIM913" s="50"/>
      <c r="GIN913" s="50"/>
      <c r="GIO913" s="50"/>
      <c r="GIP913" s="50"/>
      <c r="GIQ913" s="50"/>
      <c r="GIR913" s="50"/>
      <c r="GIS913" s="50"/>
      <c r="GIT913" s="50"/>
      <c r="GIU913" s="50"/>
      <c r="GIV913" s="50"/>
      <c r="GIW913" s="50"/>
      <c r="GIX913" s="50"/>
      <c r="GIY913" s="50"/>
      <c r="GIZ913" s="50"/>
      <c r="GJA913" s="50"/>
      <c r="GJB913" s="50"/>
      <c r="GJC913" s="50"/>
      <c r="GJD913" s="50"/>
      <c r="GJE913" s="50"/>
      <c r="GJF913" s="50"/>
      <c r="GJG913" s="50"/>
      <c r="GJH913" s="50"/>
      <c r="GJI913" s="50"/>
      <c r="GJJ913" s="50"/>
      <c r="GJK913" s="50"/>
      <c r="GJL913" s="50"/>
      <c r="GJM913" s="50"/>
      <c r="GJN913" s="50"/>
      <c r="GJO913" s="50"/>
      <c r="GJP913" s="50"/>
      <c r="GJQ913" s="50"/>
      <c r="GJR913" s="50"/>
      <c r="GJS913" s="50"/>
      <c r="GJT913" s="50"/>
      <c r="GJU913" s="50"/>
      <c r="GJV913" s="50"/>
      <c r="GJW913" s="50"/>
      <c r="GJX913" s="50"/>
      <c r="GJY913" s="50"/>
      <c r="GJZ913" s="50"/>
      <c r="GKA913" s="50"/>
      <c r="GKB913" s="50"/>
      <c r="GKC913" s="50"/>
      <c r="GKD913" s="50"/>
      <c r="GKE913" s="50"/>
      <c r="GKF913" s="50"/>
      <c r="GKG913" s="50"/>
      <c r="GKH913" s="50"/>
      <c r="GKI913" s="50"/>
      <c r="GKJ913" s="50"/>
      <c r="GKK913" s="50"/>
      <c r="GKL913" s="50"/>
      <c r="GKM913" s="50"/>
      <c r="GKN913" s="50"/>
      <c r="GKO913" s="50"/>
      <c r="GKP913" s="50"/>
      <c r="GKQ913" s="50"/>
      <c r="GKR913" s="50"/>
      <c r="GKS913" s="50"/>
      <c r="GKT913" s="50"/>
      <c r="GKU913" s="50"/>
      <c r="GKV913" s="50"/>
      <c r="GKW913" s="50"/>
      <c r="GKX913" s="50"/>
      <c r="GKY913" s="50"/>
      <c r="GKZ913" s="50"/>
      <c r="GLA913" s="50"/>
      <c r="GLB913" s="50"/>
      <c r="GLC913" s="50"/>
      <c r="GLD913" s="50"/>
      <c r="GLE913" s="50"/>
      <c r="GLF913" s="50"/>
      <c r="GLG913" s="50"/>
      <c r="GLH913" s="50"/>
      <c r="GLI913" s="50"/>
      <c r="GLJ913" s="50"/>
      <c r="GLK913" s="50"/>
      <c r="GLL913" s="50"/>
      <c r="GLM913" s="50"/>
      <c r="GLN913" s="50"/>
      <c r="GLO913" s="50"/>
      <c r="GLP913" s="50"/>
      <c r="GLQ913" s="50"/>
      <c r="GLR913" s="50"/>
      <c r="GLS913" s="50"/>
      <c r="GLT913" s="50"/>
      <c r="GLU913" s="50"/>
      <c r="GLV913" s="50"/>
      <c r="GLW913" s="50"/>
      <c r="GLX913" s="50"/>
      <c r="GLY913" s="50"/>
      <c r="GLZ913" s="50"/>
      <c r="GMA913" s="50"/>
      <c r="GMB913" s="50"/>
      <c r="GMC913" s="50"/>
      <c r="GMD913" s="50"/>
      <c r="GME913" s="50"/>
      <c r="GMF913" s="50"/>
      <c r="GMG913" s="50"/>
      <c r="GMH913" s="50"/>
      <c r="GMI913" s="50"/>
      <c r="GMJ913" s="50"/>
      <c r="GMK913" s="50"/>
      <c r="GML913" s="50"/>
      <c r="GMM913" s="50"/>
      <c r="GMN913" s="50"/>
      <c r="GMO913" s="50"/>
      <c r="GMP913" s="50"/>
      <c r="GMQ913" s="50"/>
      <c r="GMR913" s="50"/>
      <c r="GMS913" s="50"/>
      <c r="GMT913" s="50"/>
      <c r="GMU913" s="50"/>
      <c r="GMV913" s="50"/>
      <c r="GMW913" s="50"/>
      <c r="GMX913" s="50"/>
      <c r="GMY913" s="50"/>
      <c r="GMZ913" s="50"/>
      <c r="GNA913" s="50"/>
      <c r="GNB913" s="50"/>
      <c r="GNC913" s="50"/>
      <c r="GND913" s="50"/>
      <c r="GNE913" s="50"/>
      <c r="GNF913" s="50"/>
      <c r="GNG913" s="50"/>
      <c r="GNH913" s="50"/>
      <c r="GNI913" s="50"/>
      <c r="GNJ913" s="50"/>
      <c r="GNK913" s="50"/>
      <c r="GNL913" s="50"/>
      <c r="GNM913" s="50"/>
      <c r="GNN913" s="50"/>
      <c r="GNO913" s="50"/>
      <c r="GNP913" s="50"/>
      <c r="GNQ913" s="50"/>
      <c r="GNR913" s="50"/>
      <c r="GNS913" s="50"/>
      <c r="GNT913" s="50"/>
      <c r="GNU913" s="50"/>
      <c r="GNV913" s="50"/>
      <c r="GNW913" s="50"/>
      <c r="GNX913" s="50"/>
      <c r="GNZ913" s="50"/>
      <c r="GOB913" s="50"/>
      <c r="GOC913" s="50"/>
      <c r="GOD913" s="50"/>
      <c r="GOE913" s="50"/>
      <c r="GOF913" s="50"/>
      <c r="GOG913" s="50"/>
      <c r="GOH913" s="50"/>
      <c r="GOI913" s="50"/>
      <c r="GON913" s="50"/>
      <c r="GOO913" s="50"/>
      <c r="GOP913" s="50"/>
      <c r="GOQ913" s="50"/>
      <c r="GOR913" s="50"/>
      <c r="GOS913" s="50"/>
      <c r="GOT913" s="50"/>
      <c r="GOU913" s="50"/>
      <c r="GOV913" s="50"/>
      <c r="GOW913" s="50"/>
      <c r="GOX913" s="50"/>
      <c r="GOY913" s="50"/>
      <c r="GOZ913" s="50"/>
      <c r="GPA913" s="50"/>
      <c r="GPB913" s="50"/>
      <c r="GPC913" s="50"/>
      <c r="GPD913" s="50"/>
      <c r="GPE913" s="50"/>
      <c r="GPF913" s="50"/>
      <c r="GPG913" s="50"/>
      <c r="GPH913" s="50"/>
      <c r="GPI913" s="50"/>
      <c r="GPJ913" s="50"/>
      <c r="GPK913" s="50"/>
      <c r="GPL913" s="50"/>
      <c r="GPM913" s="50"/>
      <c r="GPN913" s="50"/>
      <c r="GPO913" s="50"/>
      <c r="GPP913" s="50"/>
      <c r="GPQ913" s="50"/>
      <c r="GPR913" s="50"/>
      <c r="GPS913" s="50"/>
      <c r="GPT913" s="50"/>
      <c r="GPU913" s="50"/>
      <c r="GPV913" s="50"/>
      <c r="GPW913" s="50"/>
      <c r="GPX913" s="50"/>
      <c r="GPY913" s="50"/>
      <c r="GPZ913" s="50"/>
      <c r="GQA913" s="50"/>
      <c r="GQB913" s="50"/>
      <c r="GQC913" s="50"/>
      <c r="GQD913" s="50"/>
      <c r="GQE913" s="50"/>
      <c r="GQF913" s="50"/>
      <c r="GQG913" s="50"/>
      <c r="GQH913" s="50"/>
      <c r="GQI913" s="50"/>
      <c r="GQJ913" s="50"/>
      <c r="GQK913" s="50"/>
      <c r="GQL913" s="50"/>
      <c r="GQM913" s="50"/>
      <c r="GQN913" s="50"/>
      <c r="GQO913" s="50"/>
      <c r="GQP913" s="50"/>
      <c r="GQQ913" s="50"/>
      <c r="GQR913" s="50"/>
      <c r="GQS913" s="50"/>
      <c r="GQT913" s="50"/>
      <c r="GQU913" s="50"/>
      <c r="GQV913" s="50"/>
      <c r="GQW913" s="50"/>
      <c r="GQX913" s="50"/>
      <c r="GQY913" s="50"/>
      <c r="GQZ913" s="50"/>
      <c r="GRA913" s="50"/>
      <c r="GRB913" s="50"/>
      <c r="GRC913" s="50"/>
      <c r="GRD913" s="50"/>
      <c r="GRE913" s="50"/>
      <c r="GRF913" s="50"/>
      <c r="GRG913" s="50"/>
      <c r="GRH913" s="50"/>
      <c r="GRI913" s="50"/>
      <c r="GRJ913" s="50"/>
      <c r="GRK913" s="50"/>
      <c r="GRL913" s="50"/>
      <c r="GRM913" s="50"/>
      <c r="GRN913" s="50"/>
      <c r="GRO913" s="50"/>
      <c r="GRP913" s="50"/>
      <c r="GRQ913" s="50"/>
      <c r="GRR913" s="50"/>
      <c r="GRS913" s="50"/>
      <c r="GRT913" s="50"/>
      <c r="GRU913" s="50"/>
      <c r="GRV913" s="50"/>
      <c r="GRW913" s="50"/>
      <c r="GRX913" s="50"/>
      <c r="GRY913" s="50"/>
      <c r="GRZ913" s="50"/>
      <c r="GSA913" s="50"/>
      <c r="GSB913" s="50"/>
      <c r="GSC913" s="50"/>
      <c r="GSD913" s="50"/>
      <c r="GSE913" s="50"/>
      <c r="GSF913" s="50"/>
      <c r="GSG913" s="50"/>
      <c r="GSH913" s="50"/>
      <c r="GSI913" s="50"/>
      <c r="GSJ913" s="50"/>
      <c r="GSK913" s="50"/>
      <c r="GSL913" s="50"/>
      <c r="GSM913" s="50"/>
      <c r="GSN913" s="50"/>
      <c r="GSO913" s="50"/>
      <c r="GSP913" s="50"/>
      <c r="GSQ913" s="50"/>
      <c r="GSR913" s="50"/>
      <c r="GSS913" s="50"/>
      <c r="GST913" s="50"/>
      <c r="GSU913" s="50"/>
      <c r="GSV913" s="50"/>
      <c r="GSW913" s="50"/>
      <c r="GSX913" s="50"/>
      <c r="GSY913" s="50"/>
      <c r="GSZ913" s="50"/>
      <c r="GTA913" s="50"/>
      <c r="GTB913" s="50"/>
      <c r="GTC913" s="50"/>
      <c r="GTD913" s="50"/>
      <c r="GTE913" s="50"/>
      <c r="GTF913" s="50"/>
      <c r="GTG913" s="50"/>
      <c r="GTH913" s="50"/>
      <c r="GTI913" s="50"/>
      <c r="GTJ913" s="50"/>
      <c r="GTK913" s="50"/>
      <c r="GTL913" s="50"/>
      <c r="GTM913" s="50"/>
      <c r="GTN913" s="50"/>
      <c r="GTO913" s="50"/>
      <c r="GTP913" s="50"/>
      <c r="GTQ913" s="50"/>
      <c r="GTR913" s="50"/>
      <c r="GTS913" s="50"/>
      <c r="GTT913" s="50"/>
      <c r="GTU913" s="50"/>
      <c r="GTV913" s="50"/>
      <c r="GTW913" s="50"/>
      <c r="GTX913" s="50"/>
      <c r="GTY913" s="50"/>
      <c r="GTZ913" s="50"/>
      <c r="GUA913" s="50"/>
      <c r="GUB913" s="50"/>
      <c r="GUC913" s="50"/>
      <c r="GUD913" s="50"/>
      <c r="GUE913" s="50"/>
      <c r="GUF913" s="50"/>
      <c r="GUG913" s="50"/>
      <c r="GUH913" s="50"/>
      <c r="GUI913" s="50"/>
      <c r="GUJ913" s="50"/>
      <c r="GUK913" s="50"/>
      <c r="GUL913" s="50"/>
      <c r="GUM913" s="50"/>
      <c r="GUN913" s="50"/>
      <c r="GUO913" s="50"/>
      <c r="GUP913" s="50"/>
      <c r="GUQ913" s="50"/>
      <c r="GUR913" s="50"/>
      <c r="GUS913" s="50"/>
      <c r="GUT913" s="50"/>
      <c r="GUU913" s="50"/>
      <c r="GUV913" s="50"/>
      <c r="GUW913" s="50"/>
      <c r="GUX913" s="50"/>
      <c r="GUY913" s="50"/>
      <c r="GUZ913" s="50"/>
      <c r="GVA913" s="50"/>
      <c r="GVB913" s="50"/>
      <c r="GVC913" s="50"/>
      <c r="GVD913" s="50"/>
      <c r="GVE913" s="50"/>
      <c r="GVF913" s="50"/>
      <c r="GVG913" s="50"/>
      <c r="GVH913" s="50"/>
      <c r="GVI913" s="50"/>
      <c r="GVJ913" s="50"/>
      <c r="GVK913" s="50"/>
      <c r="GVL913" s="50"/>
      <c r="GVM913" s="50"/>
      <c r="GVN913" s="50"/>
      <c r="GVO913" s="50"/>
      <c r="GVP913" s="50"/>
      <c r="GVQ913" s="50"/>
      <c r="GVR913" s="50"/>
      <c r="GVS913" s="50"/>
      <c r="GVT913" s="50"/>
      <c r="GVU913" s="50"/>
      <c r="GVV913" s="50"/>
      <c r="GVW913" s="50"/>
      <c r="GVX913" s="50"/>
      <c r="GVY913" s="50"/>
      <c r="GVZ913" s="50"/>
      <c r="GWA913" s="50"/>
      <c r="GWB913" s="50"/>
      <c r="GWC913" s="50"/>
      <c r="GWD913" s="50"/>
      <c r="GWE913" s="50"/>
      <c r="GWF913" s="50"/>
      <c r="GWG913" s="50"/>
      <c r="GWH913" s="50"/>
      <c r="GWI913" s="50"/>
      <c r="GWJ913" s="50"/>
      <c r="GWK913" s="50"/>
      <c r="GWL913" s="50"/>
      <c r="GWM913" s="50"/>
      <c r="GWN913" s="50"/>
      <c r="GWO913" s="50"/>
      <c r="GWP913" s="50"/>
      <c r="GWQ913" s="50"/>
      <c r="GWR913" s="50"/>
      <c r="GWS913" s="50"/>
      <c r="GWT913" s="50"/>
      <c r="GWU913" s="50"/>
      <c r="GWV913" s="50"/>
      <c r="GWW913" s="50"/>
      <c r="GWX913" s="50"/>
      <c r="GWY913" s="50"/>
      <c r="GWZ913" s="50"/>
      <c r="GXA913" s="50"/>
      <c r="GXB913" s="50"/>
      <c r="GXC913" s="50"/>
      <c r="GXD913" s="50"/>
      <c r="GXE913" s="50"/>
      <c r="GXF913" s="50"/>
      <c r="GXG913" s="50"/>
      <c r="GXH913" s="50"/>
      <c r="GXI913" s="50"/>
      <c r="GXJ913" s="50"/>
      <c r="GXK913" s="50"/>
      <c r="GXL913" s="50"/>
      <c r="GXM913" s="50"/>
      <c r="GXN913" s="50"/>
      <c r="GXO913" s="50"/>
      <c r="GXP913" s="50"/>
      <c r="GXQ913" s="50"/>
      <c r="GXR913" s="50"/>
      <c r="GXS913" s="50"/>
      <c r="GXT913" s="50"/>
      <c r="GXV913" s="50"/>
      <c r="GXX913" s="50"/>
      <c r="GXY913" s="50"/>
      <c r="GXZ913" s="50"/>
      <c r="GYA913" s="50"/>
      <c r="GYB913" s="50"/>
      <c r="GYC913" s="50"/>
      <c r="GYD913" s="50"/>
      <c r="GYE913" s="50"/>
      <c r="GYJ913" s="50"/>
      <c r="GYK913" s="50"/>
      <c r="GYL913" s="50"/>
      <c r="GYM913" s="50"/>
      <c r="GYN913" s="50"/>
      <c r="GYO913" s="50"/>
      <c r="GYP913" s="50"/>
      <c r="GYQ913" s="50"/>
      <c r="GYR913" s="50"/>
      <c r="GYS913" s="50"/>
      <c r="GYT913" s="50"/>
      <c r="GYU913" s="50"/>
      <c r="GYV913" s="50"/>
      <c r="GYW913" s="50"/>
      <c r="GYX913" s="50"/>
      <c r="GYY913" s="50"/>
      <c r="GYZ913" s="50"/>
      <c r="GZA913" s="50"/>
      <c r="GZB913" s="50"/>
      <c r="GZC913" s="50"/>
      <c r="GZD913" s="50"/>
      <c r="GZE913" s="50"/>
      <c r="GZF913" s="50"/>
      <c r="GZG913" s="50"/>
      <c r="GZH913" s="50"/>
      <c r="GZI913" s="50"/>
      <c r="GZJ913" s="50"/>
      <c r="GZK913" s="50"/>
      <c r="GZL913" s="50"/>
      <c r="GZM913" s="50"/>
      <c r="GZN913" s="50"/>
      <c r="GZO913" s="50"/>
      <c r="GZP913" s="50"/>
      <c r="GZQ913" s="50"/>
      <c r="GZR913" s="50"/>
      <c r="GZS913" s="50"/>
      <c r="GZT913" s="50"/>
      <c r="GZU913" s="50"/>
      <c r="GZV913" s="50"/>
      <c r="GZW913" s="50"/>
      <c r="GZX913" s="50"/>
      <c r="GZY913" s="50"/>
      <c r="GZZ913" s="50"/>
      <c r="HAA913" s="50"/>
      <c r="HAB913" s="50"/>
      <c r="HAC913" s="50"/>
      <c r="HAD913" s="50"/>
      <c r="HAE913" s="50"/>
      <c r="HAF913" s="50"/>
      <c r="HAG913" s="50"/>
      <c r="HAH913" s="50"/>
      <c r="HAI913" s="50"/>
      <c r="HAJ913" s="50"/>
      <c r="HAK913" s="50"/>
      <c r="HAL913" s="50"/>
      <c r="HAM913" s="50"/>
      <c r="HAN913" s="50"/>
      <c r="HAO913" s="50"/>
      <c r="HAP913" s="50"/>
      <c r="HAQ913" s="50"/>
      <c r="HAR913" s="50"/>
      <c r="HAS913" s="50"/>
      <c r="HAT913" s="50"/>
      <c r="HAU913" s="50"/>
      <c r="HAV913" s="50"/>
      <c r="HAW913" s="50"/>
      <c r="HAX913" s="50"/>
      <c r="HAY913" s="50"/>
      <c r="HAZ913" s="50"/>
      <c r="HBA913" s="50"/>
      <c r="HBB913" s="50"/>
      <c r="HBC913" s="50"/>
      <c r="HBD913" s="50"/>
      <c r="HBE913" s="50"/>
      <c r="HBF913" s="50"/>
      <c r="HBG913" s="50"/>
      <c r="HBH913" s="50"/>
      <c r="HBI913" s="50"/>
      <c r="HBJ913" s="50"/>
      <c r="HBK913" s="50"/>
      <c r="HBL913" s="50"/>
      <c r="HBM913" s="50"/>
      <c r="HBN913" s="50"/>
      <c r="HBO913" s="50"/>
      <c r="HBP913" s="50"/>
      <c r="HBQ913" s="50"/>
      <c r="HBR913" s="50"/>
      <c r="HBS913" s="50"/>
      <c r="HBT913" s="50"/>
      <c r="HBU913" s="50"/>
      <c r="HBV913" s="50"/>
      <c r="HBW913" s="50"/>
      <c r="HBX913" s="50"/>
      <c r="HBY913" s="50"/>
      <c r="HBZ913" s="50"/>
      <c r="HCA913" s="50"/>
      <c r="HCB913" s="50"/>
      <c r="HCC913" s="50"/>
      <c r="HCD913" s="50"/>
      <c r="HCE913" s="50"/>
      <c r="HCF913" s="50"/>
      <c r="HCG913" s="50"/>
      <c r="HCH913" s="50"/>
      <c r="HCI913" s="50"/>
      <c r="HCJ913" s="50"/>
      <c r="HCK913" s="50"/>
      <c r="HCL913" s="50"/>
      <c r="HCM913" s="50"/>
      <c r="HCN913" s="50"/>
      <c r="HCO913" s="50"/>
      <c r="HCP913" s="50"/>
      <c r="HCQ913" s="50"/>
      <c r="HCR913" s="50"/>
      <c r="HCS913" s="50"/>
      <c r="HCT913" s="50"/>
      <c r="HCU913" s="50"/>
      <c r="HCV913" s="50"/>
      <c r="HCW913" s="50"/>
      <c r="HCX913" s="50"/>
      <c r="HCY913" s="50"/>
      <c r="HCZ913" s="50"/>
      <c r="HDA913" s="50"/>
      <c r="HDB913" s="50"/>
      <c r="HDC913" s="50"/>
      <c r="HDD913" s="50"/>
      <c r="HDE913" s="50"/>
      <c r="HDF913" s="50"/>
      <c r="HDG913" s="50"/>
      <c r="HDH913" s="50"/>
      <c r="HDI913" s="50"/>
      <c r="HDJ913" s="50"/>
      <c r="HDK913" s="50"/>
      <c r="HDL913" s="50"/>
      <c r="HDM913" s="50"/>
      <c r="HDN913" s="50"/>
      <c r="HDO913" s="50"/>
      <c r="HDP913" s="50"/>
      <c r="HDQ913" s="50"/>
      <c r="HDR913" s="50"/>
      <c r="HDS913" s="50"/>
      <c r="HDT913" s="50"/>
      <c r="HDU913" s="50"/>
      <c r="HDV913" s="50"/>
      <c r="HDW913" s="50"/>
      <c r="HDX913" s="50"/>
      <c r="HDY913" s="50"/>
      <c r="HDZ913" s="50"/>
      <c r="HEA913" s="50"/>
      <c r="HEB913" s="50"/>
      <c r="HEC913" s="50"/>
      <c r="HED913" s="50"/>
      <c r="HEE913" s="50"/>
      <c r="HEF913" s="50"/>
      <c r="HEG913" s="50"/>
      <c r="HEH913" s="50"/>
      <c r="HEI913" s="50"/>
      <c r="HEJ913" s="50"/>
      <c r="HEK913" s="50"/>
      <c r="HEL913" s="50"/>
      <c r="HEM913" s="50"/>
      <c r="HEN913" s="50"/>
      <c r="HEO913" s="50"/>
      <c r="HEP913" s="50"/>
      <c r="HEQ913" s="50"/>
      <c r="HER913" s="50"/>
      <c r="HES913" s="50"/>
      <c r="HET913" s="50"/>
      <c r="HEU913" s="50"/>
      <c r="HEV913" s="50"/>
      <c r="HEW913" s="50"/>
      <c r="HEX913" s="50"/>
      <c r="HEY913" s="50"/>
      <c r="HEZ913" s="50"/>
      <c r="HFA913" s="50"/>
      <c r="HFB913" s="50"/>
      <c r="HFC913" s="50"/>
      <c r="HFD913" s="50"/>
      <c r="HFE913" s="50"/>
      <c r="HFF913" s="50"/>
      <c r="HFG913" s="50"/>
      <c r="HFH913" s="50"/>
      <c r="HFI913" s="50"/>
      <c r="HFJ913" s="50"/>
      <c r="HFK913" s="50"/>
      <c r="HFL913" s="50"/>
      <c r="HFM913" s="50"/>
      <c r="HFN913" s="50"/>
      <c r="HFO913" s="50"/>
      <c r="HFP913" s="50"/>
      <c r="HFQ913" s="50"/>
      <c r="HFR913" s="50"/>
      <c r="HFS913" s="50"/>
      <c r="HFT913" s="50"/>
      <c r="HFU913" s="50"/>
      <c r="HFV913" s="50"/>
      <c r="HFW913" s="50"/>
      <c r="HFX913" s="50"/>
      <c r="HFY913" s="50"/>
      <c r="HFZ913" s="50"/>
      <c r="HGA913" s="50"/>
      <c r="HGB913" s="50"/>
      <c r="HGC913" s="50"/>
      <c r="HGD913" s="50"/>
      <c r="HGE913" s="50"/>
      <c r="HGF913" s="50"/>
      <c r="HGG913" s="50"/>
      <c r="HGH913" s="50"/>
      <c r="HGI913" s="50"/>
      <c r="HGJ913" s="50"/>
      <c r="HGK913" s="50"/>
      <c r="HGL913" s="50"/>
      <c r="HGM913" s="50"/>
      <c r="HGN913" s="50"/>
      <c r="HGO913" s="50"/>
      <c r="HGP913" s="50"/>
      <c r="HGQ913" s="50"/>
      <c r="HGR913" s="50"/>
      <c r="HGS913" s="50"/>
      <c r="HGT913" s="50"/>
      <c r="HGU913" s="50"/>
      <c r="HGV913" s="50"/>
      <c r="HGW913" s="50"/>
      <c r="HGX913" s="50"/>
      <c r="HGY913" s="50"/>
      <c r="HGZ913" s="50"/>
      <c r="HHA913" s="50"/>
      <c r="HHB913" s="50"/>
      <c r="HHC913" s="50"/>
      <c r="HHD913" s="50"/>
      <c r="HHE913" s="50"/>
      <c r="HHF913" s="50"/>
      <c r="HHG913" s="50"/>
      <c r="HHH913" s="50"/>
      <c r="HHI913" s="50"/>
      <c r="HHJ913" s="50"/>
      <c r="HHK913" s="50"/>
      <c r="HHL913" s="50"/>
      <c r="HHM913" s="50"/>
      <c r="HHN913" s="50"/>
      <c r="HHO913" s="50"/>
      <c r="HHP913" s="50"/>
      <c r="HHR913" s="50"/>
      <c r="HHT913" s="50"/>
      <c r="HHU913" s="50"/>
      <c r="HHV913" s="50"/>
      <c r="HHW913" s="50"/>
      <c r="HHX913" s="50"/>
      <c r="HHY913" s="50"/>
      <c r="HHZ913" s="50"/>
      <c r="HIA913" s="50"/>
      <c r="HIF913" s="50"/>
      <c r="HIG913" s="50"/>
      <c r="HIH913" s="50"/>
      <c r="HII913" s="50"/>
      <c r="HIJ913" s="50"/>
      <c r="HIK913" s="50"/>
      <c r="HIL913" s="50"/>
      <c r="HIM913" s="50"/>
      <c r="HIN913" s="50"/>
      <c r="HIO913" s="50"/>
      <c r="HIP913" s="50"/>
      <c r="HIQ913" s="50"/>
      <c r="HIR913" s="50"/>
      <c r="HIS913" s="50"/>
      <c r="HIT913" s="50"/>
      <c r="HIU913" s="50"/>
      <c r="HIV913" s="50"/>
      <c r="HIW913" s="50"/>
      <c r="HIX913" s="50"/>
      <c r="HIY913" s="50"/>
      <c r="HIZ913" s="50"/>
      <c r="HJA913" s="50"/>
      <c r="HJB913" s="50"/>
      <c r="HJC913" s="50"/>
      <c r="HJD913" s="50"/>
      <c r="HJE913" s="50"/>
      <c r="HJF913" s="50"/>
      <c r="HJG913" s="50"/>
      <c r="HJH913" s="50"/>
      <c r="HJI913" s="50"/>
      <c r="HJJ913" s="50"/>
      <c r="HJK913" s="50"/>
      <c r="HJL913" s="50"/>
      <c r="HJM913" s="50"/>
      <c r="HJN913" s="50"/>
      <c r="HJO913" s="50"/>
      <c r="HJP913" s="50"/>
      <c r="HJQ913" s="50"/>
      <c r="HJR913" s="50"/>
      <c r="HJS913" s="50"/>
      <c r="HJT913" s="50"/>
      <c r="HJU913" s="50"/>
      <c r="HJV913" s="50"/>
      <c r="HJW913" s="50"/>
      <c r="HJX913" s="50"/>
      <c r="HJY913" s="50"/>
      <c r="HJZ913" s="50"/>
      <c r="HKA913" s="50"/>
      <c r="HKB913" s="50"/>
      <c r="HKC913" s="50"/>
      <c r="HKD913" s="50"/>
      <c r="HKE913" s="50"/>
      <c r="HKF913" s="50"/>
      <c r="HKG913" s="50"/>
      <c r="HKH913" s="50"/>
      <c r="HKI913" s="50"/>
      <c r="HKJ913" s="50"/>
      <c r="HKK913" s="50"/>
      <c r="HKL913" s="50"/>
      <c r="HKM913" s="50"/>
      <c r="HKN913" s="50"/>
      <c r="HKO913" s="50"/>
      <c r="HKP913" s="50"/>
      <c r="HKQ913" s="50"/>
      <c r="HKR913" s="50"/>
      <c r="HKS913" s="50"/>
      <c r="HKT913" s="50"/>
      <c r="HKU913" s="50"/>
      <c r="HKV913" s="50"/>
      <c r="HKW913" s="50"/>
      <c r="HKX913" s="50"/>
      <c r="HKY913" s="50"/>
      <c r="HKZ913" s="50"/>
      <c r="HLA913" s="50"/>
      <c r="HLB913" s="50"/>
      <c r="HLC913" s="50"/>
      <c r="HLD913" s="50"/>
      <c r="HLE913" s="50"/>
      <c r="HLF913" s="50"/>
      <c r="HLG913" s="50"/>
      <c r="HLH913" s="50"/>
      <c r="HLI913" s="50"/>
      <c r="HLJ913" s="50"/>
      <c r="HLK913" s="50"/>
      <c r="HLL913" s="50"/>
      <c r="HLM913" s="50"/>
      <c r="HLN913" s="50"/>
      <c r="HLO913" s="50"/>
      <c r="HLP913" s="50"/>
      <c r="HLQ913" s="50"/>
      <c r="HLR913" s="50"/>
      <c r="HLS913" s="50"/>
      <c r="HLT913" s="50"/>
      <c r="HLU913" s="50"/>
      <c r="HLV913" s="50"/>
      <c r="HLW913" s="50"/>
      <c r="HLX913" s="50"/>
      <c r="HLY913" s="50"/>
      <c r="HLZ913" s="50"/>
      <c r="HMA913" s="50"/>
      <c r="HMB913" s="50"/>
      <c r="HMC913" s="50"/>
      <c r="HMD913" s="50"/>
      <c r="HME913" s="50"/>
      <c r="HMF913" s="50"/>
      <c r="HMG913" s="50"/>
      <c r="HMH913" s="50"/>
      <c r="HMI913" s="50"/>
      <c r="HMJ913" s="50"/>
      <c r="HMK913" s="50"/>
      <c r="HML913" s="50"/>
      <c r="HMM913" s="50"/>
      <c r="HMN913" s="50"/>
      <c r="HMO913" s="50"/>
      <c r="HMP913" s="50"/>
      <c r="HMQ913" s="50"/>
      <c r="HMR913" s="50"/>
      <c r="HMS913" s="50"/>
      <c r="HMT913" s="50"/>
      <c r="HMU913" s="50"/>
      <c r="HMV913" s="50"/>
      <c r="HMW913" s="50"/>
      <c r="HMX913" s="50"/>
      <c r="HMY913" s="50"/>
      <c r="HMZ913" s="50"/>
      <c r="HNA913" s="50"/>
      <c r="HNB913" s="50"/>
      <c r="HNC913" s="50"/>
      <c r="HND913" s="50"/>
      <c r="HNE913" s="50"/>
      <c r="HNF913" s="50"/>
      <c r="HNG913" s="50"/>
      <c r="HNH913" s="50"/>
      <c r="HNI913" s="50"/>
      <c r="HNJ913" s="50"/>
      <c r="HNK913" s="50"/>
      <c r="HNL913" s="50"/>
      <c r="HNM913" s="50"/>
      <c r="HNN913" s="50"/>
      <c r="HNO913" s="50"/>
      <c r="HNP913" s="50"/>
      <c r="HNQ913" s="50"/>
      <c r="HNR913" s="50"/>
      <c r="HNS913" s="50"/>
      <c r="HNT913" s="50"/>
      <c r="HNU913" s="50"/>
      <c r="HNV913" s="50"/>
      <c r="HNW913" s="50"/>
      <c r="HNX913" s="50"/>
      <c r="HNY913" s="50"/>
      <c r="HNZ913" s="50"/>
      <c r="HOA913" s="50"/>
      <c r="HOB913" s="50"/>
      <c r="HOC913" s="50"/>
      <c r="HOD913" s="50"/>
      <c r="HOE913" s="50"/>
      <c r="HOF913" s="50"/>
      <c r="HOG913" s="50"/>
      <c r="HOH913" s="50"/>
      <c r="HOI913" s="50"/>
      <c r="HOJ913" s="50"/>
      <c r="HOK913" s="50"/>
      <c r="HOL913" s="50"/>
      <c r="HOM913" s="50"/>
      <c r="HON913" s="50"/>
      <c r="HOO913" s="50"/>
      <c r="HOP913" s="50"/>
      <c r="HOQ913" s="50"/>
      <c r="HOR913" s="50"/>
      <c r="HOS913" s="50"/>
      <c r="HOT913" s="50"/>
      <c r="HOU913" s="50"/>
      <c r="HOV913" s="50"/>
      <c r="HOW913" s="50"/>
      <c r="HOX913" s="50"/>
      <c r="HOY913" s="50"/>
      <c r="HOZ913" s="50"/>
      <c r="HPA913" s="50"/>
      <c r="HPB913" s="50"/>
      <c r="HPC913" s="50"/>
      <c r="HPD913" s="50"/>
      <c r="HPE913" s="50"/>
      <c r="HPF913" s="50"/>
      <c r="HPG913" s="50"/>
      <c r="HPH913" s="50"/>
      <c r="HPI913" s="50"/>
      <c r="HPJ913" s="50"/>
      <c r="HPK913" s="50"/>
      <c r="HPL913" s="50"/>
      <c r="HPM913" s="50"/>
      <c r="HPN913" s="50"/>
      <c r="HPO913" s="50"/>
      <c r="HPP913" s="50"/>
      <c r="HPQ913" s="50"/>
      <c r="HPR913" s="50"/>
      <c r="HPS913" s="50"/>
      <c r="HPT913" s="50"/>
      <c r="HPU913" s="50"/>
      <c r="HPV913" s="50"/>
      <c r="HPW913" s="50"/>
      <c r="HPX913" s="50"/>
      <c r="HPY913" s="50"/>
      <c r="HPZ913" s="50"/>
      <c r="HQA913" s="50"/>
      <c r="HQB913" s="50"/>
      <c r="HQC913" s="50"/>
      <c r="HQD913" s="50"/>
      <c r="HQE913" s="50"/>
      <c r="HQF913" s="50"/>
      <c r="HQG913" s="50"/>
      <c r="HQH913" s="50"/>
      <c r="HQI913" s="50"/>
      <c r="HQJ913" s="50"/>
      <c r="HQK913" s="50"/>
      <c r="HQL913" s="50"/>
      <c r="HQM913" s="50"/>
      <c r="HQN913" s="50"/>
      <c r="HQO913" s="50"/>
      <c r="HQP913" s="50"/>
      <c r="HQQ913" s="50"/>
      <c r="HQR913" s="50"/>
      <c r="HQS913" s="50"/>
      <c r="HQT913" s="50"/>
      <c r="HQU913" s="50"/>
      <c r="HQV913" s="50"/>
      <c r="HQW913" s="50"/>
      <c r="HQX913" s="50"/>
      <c r="HQY913" s="50"/>
      <c r="HQZ913" s="50"/>
      <c r="HRA913" s="50"/>
      <c r="HRB913" s="50"/>
      <c r="HRC913" s="50"/>
      <c r="HRD913" s="50"/>
      <c r="HRE913" s="50"/>
      <c r="HRF913" s="50"/>
      <c r="HRG913" s="50"/>
      <c r="HRH913" s="50"/>
      <c r="HRI913" s="50"/>
      <c r="HRJ913" s="50"/>
      <c r="HRK913" s="50"/>
      <c r="HRL913" s="50"/>
      <c r="HRN913" s="50"/>
      <c r="HRP913" s="50"/>
      <c r="HRQ913" s="50"/>
      <c r="HRR913" s="50"/>
      <c r="HRS913" s="50"/>
      <c r="HRT913" s="50"/>
      <c r="HRU913" s="50"/>
      <c r="HRV913" s="50"/>
      <c r="HRW913" s="50"/>
      <c r="HSB913" s="50"/>
      <c r="HSC913" s="50"/>
      <c r="HSD913" s="50"/>
      <c r="HSE913" s="50"/>
      <c r="HSF913" s="50"/>
      <c r="HSG913" s="50"/>
      <c r="HSH913" s="50"/>
      <c r="HSI913" s="50"/>
      <c r="HSJ913" s="50"/>
      <c r="HSK913" s="50"/>
      <c r="HSL913" s="50"/>
      <c r="HSM913" s="50"/>
      <c r="HSN913" s="50"/>
      <c r="HSO913" s="50"/>
      <c r="HSP913" s="50"/>
      <c r="HSQ913" s="50"/>
      <c r="HSR913" s="50"/>
      <c r="HSS913" s="50"/>
      <c r="HST913" s="50"/>
      <c r="HSU913" s="50"/>
      <c r="HSV913" s="50"/>
      <c r="HSW913" s="50"/>
      <c r="HSX913" s="50"/>
      <c r="HSY913" s="50"/>
      <c r="HSZ913" s="50"/>
      <c r="HTA913" s="50"/>
      <c r="HTB913" s="50"/>
      <c r="HTC913" s="50"/>
      <c r="HTD913" s="50"/>
      <c r="HTE913" s="50"/>
      <c r="HTF913" s="50"/>
      <c r="HTG913" s="50"/>
      <c r="HTH913" s="50"/>
      <c r="HTI913" s="50"/>
      <c r="HTJ913" s="50"/>
      <c r="HTK913" s="50"/>
      <c r="HTL913" s="50"/>
      <c r="HTM913" s="50"/>
      <c r="HTN913" s="50"/>
      <c r="HTO913" s="50"/>
      <c r="HTP913" s="50"/>
      <c r="HTQ913" s="50"/>
      <c r="HTR913" s="50"/>
      <c r="HTS913" s="50"/>
      <c r="HTT913" s="50"/>
      <c r="HTU913" s="50"/>
      <c r="HTV913" s="50"/>
      <c r="HTW913" s="50"/>
      <c r="HTX913" s="50"/>
      <c r="HTY913" s="50"/>
      <c r="HTZ913" s="50"/>
      <c r="HUA913" s="50"/>
      <c r="HUB913" s="50"/>
      <c r="HUC913" s="50"/>
      <c r="HUD913" s="50"/>
      <c r="HUE913" s="50"/>
      <c r="HUF913" s="50"/>
      <c r="HUG913" s="50"/>
      <c r="HUH913" s="50"/>
      <c r="HUI913" s="50"/>
      <c r="HUJ913" s="50"/>
      <c r="HUK913" s="50"/>
      <c r="HUL913" s="50"/>
      <c r="HUM913" s="50"/>
      <c r="HUN913" s="50"/>
      <c r="HUO913" s="50"/>
      <c r="HUP913" s="50"/>
      <c r="HUQ913" s="50"/>
      <c r="HUR913" s="50"/>
      <c r="HUS913" s="50"/>
      <c r="HUT913" s="50"/>
      <c r="HUU913" s="50"/>
      <c r="HUV913" s="50"/>
      <c r="HUW913" s="50"/>
      <c r="HUX913" s="50"/>
      <c r="HUY913" s="50"/>
      <c r="HUZ913" s="50"/>
      <c r="HVA913" s="50"/>
      <c r="HVB913" s="50"/>
      <c r="HVC913" s="50"/>
      <c r="HVD913" s="50"/>
      <c r="HVE913" s="50"/>
      <c r="HVF913" s="50"/>
      <c r="HVG913" s="50"/>
      <c r="HVH913" s="50"/>
      <c r="HVI913" s="50"/>
      <c r="HVJ913" s="50"/>
      <c r="HVK913" s="50"/>
      <c r="HVL913" s="50"/>
      <c r="HVM913" s="50"/>
      <c r="HVN913" s="50"/>
      <c r="HVO913" s="50"/>
      <c r="HVP913" s="50"/>
      <c r="HVQ913" s="50"/>
      <c r="HVR913" s="50"/>
      <c r="HVS913" s="50"/>
      <c r="HVT913" s="50"/>
      <c r="HVU913" s="50"/>
      <c r="HVV913" s="50"/>
      <c r="HVW913" s="50"/>
      <c r="HVX913" s="50"/>
      <c r="HVY913" s="50"/>
      <c r="HVZ913" s="50"/>
      <c r="HWA913" s="50"/>
      <c r="HWB913" s="50"/>
      <c r="HWC913" s="50"/>
      <c r="HWD913" s="50"/>
      <c r="HWE913" s="50"/>
      <c r="HWF913" s="50"/>
      <c r="HWG913" s="50"/>
      <c r="HWH913" s="50"/>
      <c r="HWI913" s="50"/>
      <c r="HWJ913" s="50"/>
      <c r="HWK913" s="50"/>
      <c r="HWL913" s="50"/>
      <c r="HWM913" s="50"/>
      <c r="HWN913" s="50"/>
      <c r="HWO913" s="50"/>
      <c r="HWP913" s="50"/>
      <c r="HWQ913" s="50"/>
      <c r="HWR913" s="50"/>
      <c r="HWS913" s="50"/>
      <c r="HWT913" s="50"/>
      <c r="HWU913" s="50"/>
      <c r="HWV913" s="50"/>
      <c r="HWW913" s="50"/>
      <c r="HWX913" s="50"/>
      <c r="HWY913" s="50"/>
      <c r="HWZ913" s="50"/>
      <c r="HXA913" s="50"/>
      <c r="HXB913" s="50"/>
      <c r="HXC913" s="50"/>
      <c r="HXD913" s="50"/>
      <c r="HXE913" s="50"/>
      <c r="HXF913" s="50"/>
      <c r="HXG913" s="50"/>
      <c r="HXH913" s="50"/>
      <c r="HXI913" s="50"/>
      <c r="HXJ913" s="50"/>
      <c r="HXK913" s="50"/>
      <c r="HXL913" s="50"/>
      <c r="HXM913" s="50"/>
      <c r="HXN913" s="50"/>
      <c r="HXO913" s="50"/>
      <c r="HXP913" s="50"/>
      <c r="HXQ913" s="50"/>
      <c r="HXR913" s="50"/>
      <c r="HXS913" s="50"/>
      <c r="HXT913" s="50"/>
      <c r="HXU913" s="50"/>
      <c r="HXV913" s="50"/>
      <c r="HXW913" s="50"/>
      <c r="HXX913" s="50"/>
      <c r="HXY913" s="50"/>
      <c r="HXZ913" s="50"/>
      <c r="HYA913" s="50"/>
      <c r="HYB913" s="50"/>
      <c r="HYC913" s="50"/>
      <c r="HYD913" s="50"/>
      <c r="HYE913" s="50"/>
      <c r="HYF913" s="50"/>
      <c r="HYG913" s="50"/>
      <c r="HYH913" s="50"/>
      <c r="HYI913" s="50"/>
      <c r="HYJ913" s="50"/>
      <c r="HYK913" s="50"/>
      <c r="HYL913" s="50"/>
      <c r="HYM913" s="50"/>
      <c r="HYN913" s="50"/>
      <c r="HYO913" s="50"/>
      <c r="HYP913" s="50"/>
      <c r="HYQ913" s="50"/>
      <c r="HYR913" s="50"/>
      <c r="HYS913" s="50"/>
      <c r="HYT913" s="50"/>
      <c r="HYU913" s="50"/>
      <c r="HYV913" s="50"/>
      <c r="HYW913" s="50"/>
      <c r="HYX913" s="50"/>
      <c r="HYY913" s="50"/>
      <c r="HYZ913" s="50"/>
      <c r="HZA913" s="50"/>
      <c r="HZB913" s="50"/>
      <c r="HZC913" s="50"/>
      <c r="HZD913" s="50"/>
      <c r="HZE913" s="50"/>
      <c r="HZF913" s="50"/>
      <c r="HZG913" s="50"/>
      <c r="HZH913" s="50"/>
      <c r="HZI913" s="50"/>
      <c r="HZJ913" s="50"/>
      <c r="HZK913" s="50"/>
      <c r="HZL913" s="50"/>
      <c r="HZM913" s="50"/>
      <c r="HZN913" s="50"/>
      <c r="HZO913" s="50"/>
      <c r="HZP913" s="50"/>
      <c r="HZQ913" s="50"/>
      <c r="HZR913" s="50"/>
      <c r="HZS913" s="50"/>
      <c r="HZT913" s="50"/>
      <c r="HZU913" s="50"/>
      <c r="HZV913" s="50"/>
      <c r="HZW913" s="50"/>
      <c r="HZX913" s="50"/>
      <c r="HZY913" s="50"/>
      <c r="HZZ913" s="50"/>
      <c r="IAA913" s="50"/>
      <c r="IAB913" s="50"/>
      <c r="IAC913" s="50"/>
      <c r="IAD913" s="50"/>
      <c r="IAE913" s="50"/>
      <c r="IAF913" s="50"/>
      <c r="IAG913" s="50"/>
      <c r="IAH913" s="50"/>
      <c r="IAI913" s="50"/>
      <c r="IAJ913" s="50"/>
      <c r="IAK913" s="50"/>
      <c r="IAL913" s="50"/>
      <c r="IAM913" s="50"/>
      <c r="IAN913" s="50"/>
      <c r="IAO913" s="50"/>
      <c r="IAP913" s="50"/>
      <c r="IAQ913" s="50"/>
      <c r="IAR913" s="50"/>
      <c r="IAS913" s="50"/>
      <c r="IAT913" s="50"/>
      <c r="IAU913" s="50"/>
      <c r="IAV913" s="50"/>
      <c r="IAW913" s="50"/>
      <c r="IAX913" s="50"/>
      <c r="IAY913" s="50"/>
      <c r="IAZ913" s="50"/>
      <c r="IBA913" s="50"/>
      <c r="IBB913" s="50"/>
      <c r="IBC913" s="50"/>
      <c r="IBD913" s="50"/>
      <c r="IBE913" s="50"/>
      <c r="IBF913" s="50"/>
      <c r="IBG913" s="50"/>
      <c r="IBH913" s="50"/>
      <c r="IBJ913" s="50"/>
      <c r="IBL913" s="50"/>
      <c r="IBM913" s="50"/>
      <c r="IBN913" s="50"/>
      <c r="IBO913" s="50"/>
      <c r="IBP913" s="50"/>
      <c r="IBQ913" s="50"/>
      <c r="IBR913" s="50"/>
      <c r="IBS913" s="50"/>
      <c r="IBX913" s="50"/>
      <c r="IBY913" s="50"/>
      <c r="IBZ913" s="50"/>
      <c r="ICA913" s="50"/>
      <c r="ICB913" s="50"/>
      <c r="ICC913" s="50"/>
      <c r="ICD913" s="50"/>
      <c r="ICE913" s="50"/>
      <c r="ICF913" s="50"/>
      <c r="ICG913" s="50"/>
      <c r="ICH913" s="50"/>
      <c r="ICI913" s="50"/>
      <c r="ICJ913" s="50"/>
      <c r="ICK913" s="50"/>
      <c r="ICL913" s="50"/>
      <c r="ICM913" s="50"/>
      <c r="ICN913" s="50"/>
      <c r="ICO913" s="50"/>
      <c r="ICP913" s="50"/>
      <c r="ICQ913" s="50"/>
      <c r="ICR913" s="50"/>
      <c r="ICS913" s="50"/>
      <c r="ICT913" s="50"/>
      <c r="ICU913" s="50"/>
      <c r="ICV913" s="50"/>
      <c r="ICW913" s="50"/>
      <c r="ICX913" s="50"/>
      <c r="ICY913" s="50"/>
      <c r="ICZ913" s="50"/>
      <c r="IDA913" s="50"/>
      <c r="IDB913" s="50"/>
      <c r="IDC913" s="50"/>
      <c r="IDD913" s="50"/>
      <c r="IDE913" s="50"/>
      <c r="IDF913" s="50"/>
      <c r="IDG913" s="50"/>
      <c r="IDH913" s="50"/>
      <c r="IDI913" s="50"/>
      <c r="IDJ913" s="50"/>
      <c r="IDK913" s="50"/>
      <c r="IDL913" s="50"/>
      <c r="IDM913" s="50"/>
      <c r="IDN913" s="50"/>
      <c r="IDO913" s="50"/>
      <c r="IDP913" s="50"/>
      <c r="IDQ913" s="50"/>
      <c r="IDR913" s="50"/>
      <c r="IDS913" s="50"/>
      <c r="IDT913" s="50"/>
      <c r="IDU913" s="50"/>
      <c r="IDV913" s="50"/>
      <c r="IDW913" s="50"/>
      <c r="IDX913" s="50"/>
      <c r="IDY913" s="50"/>
      <c r="IDZ913" s="50"/>
      <c r="IEA913" s="50"/>
      <c r="IEB913" s="50"/>
      <c r="IEC913" s="50"/>
      <c r="IED913" s="50"/>
      <c r="IEE913" s="50"/>
      <c r="IEF913" s="50"/>
      <c r="IEG913" s="50"/>
      <c r="IEH913" s="50"/>
      <c r="IEI913" s="50"/>
      <c r="IEJ913" s="50"/>
      <c r="IEK913" s="50"/>
      <c r="IEL913" s="50"/>
      <c r="IEM913" s="50"/>
      <c r="IEN913" s="50"/>
      <c r="IEO913" s="50"/>
      <c r="IEP913" s="50"/>
      <c r="IEQ913" s="50"/>
      <c r="IER913" s="50"/>
      <c r="IES913" s="50"/>
      <c r="IET913" s="50"/>
      <c r="IEU913" s="50"/>
      <c r="IEV913" s="50"/>
      <c r="IEW913" s="50"/>
      <c r="IEX913" s="50"/>
      <c r="IEY913" s="50"/>
      <c r="IEZ913" s="50"/>
      <c r="IFA913" s="50"/>
      <c r="IFB913" s="50"/>
      <c r="IFC913" s="50"/>
      <c r="IFD913" s="50"/>
      <c r="IFE913" s="50"/>
      <c r="IFF913" s="50"/>
      <c r="IFG913" s="50"/>
      <c r="IFH913" s="50"/>
      <c r="IFI913" s="50"/>
      <c r="IFJ913" s="50"/>
      <c r="IFK913" s="50"/>
      <c r="IFL913" s="50"/>
      <c r="IFM913" s="50"/>
      <c r="IFN913" s="50"/>
      <c r="IFO913" s="50"/>
      <c r="IFP913" s="50"/>
      <c r="IFQ913" s="50"/>
      <c r="IFR913" s="50"/>
      <c r="IFS913" s="50"/>
      <c r="IFT913" s="50"/>
      <c r="IFU913" s="50"/>
      <c r="IFV913" s="50"/>
      <c r="IFW913" s="50"/>
      <c r="IFX913" s="50"/>
      <c r="IFY913" s="50"/>
      <c r="IFZ913" s="50"/>
      <c r="IGA913" s="50"/>
      <c r="IGB913" s="50"/>
      <c r="IGC913" s="50"/>
      <c r="IGD913" s="50"/>
      <c r="IGE913" s="50"/>
      <c r="IGF913" s="50"/>
      <c r="IGG913" s="50"/>
      <c r="IGH913" s="50"/>
      <c r="IGI913" s="50"/>
      <c r="IGJ913" s="50"/>
      <c r="IGK913" s="50"/>
      <c r="IGL913" s="50"/>
      <c r="IGM913" s="50"/>
      <c r="IGN913" s="50"/>
      <c r="IGO913" s="50"/>
      <c r="IGP913" s="50"/>
      <c r="IGQ913" s="50"/>
      <c r="IGR913" s="50"/>
      <c r="IGS913" s="50"/>
      <c r="IGT913" s="50"/>
      <c r="IGU913" s="50"/>
      <c r="IGV913" s="50"/>
      <c r="IGW913" s="50"/>
      <c r="IGX913" s="50"/>
      <c r="IGY913" s="50"/>
      <c r="IGZ913" s="50"/>
      <c r="IHA913" s="50"/>
      <c r="IHB913" s="50"/>
      <c r="IHC913" s="50"/>
      <c r="IHD913" s="50"/>
      <c r="IHE913" s="50"/>
      <c r="IHF913" s="50"/>
      <c r="IHG913" s="50"/>
      <c r="IHH913" s="50"/>
      <c r="IHI913" s="50"/>
      <c r="IHJ913" s="50"/>
      <c r="IHK913" s="50"/>
      <c r="IHL913" s="50"/>
      <c r="IHM913" s="50"/>
      <c r="IHN913" s="50"/>
      <c r="IHO913" s="50"/>
      <c r="IHP913" s="50"/>
      <c r="IHQ913" s="50"/>
      <c r="IHR913" s="50"/>
      <c r="IHS913" s="50"/>
      <c r="IHT913" s="50"/>
      <c r="IHU913" s="50"/>
      <c r="IHV913" s="50"/>
      <c r="IHW913" s="50"/>
      <c r="IHX913" s="50"/>
      <c r="IHY913" s="50"/>
      <c r="IHZ913" s="50"/>
      <c r="IIA913" s="50"/>
      <c r="IIB913" s="50"/>
      <c r="IIC913" s="50"/>
      <c r="IID913" s="50"/>
      <c r="IIE913" s="50"/>
      <c r="IIF913" s="50"/>
      <c r="IIG913" s="50"/>
      <c r="IIH913" s="50"/>
      <c r="III913" s="50"/>
      <c r="IIJ913" s="50"/>
      <c r="IIK913" s="50"/>
      <c r="IIL913" s="50"/>
      <c r="IIM913" s="50"/>
      <c r="IIN913" s="50"/>
      <c r="IIO913" s="50"/>
      <c r="IIP913" s="50"/>
      <c r="IIQ913" s="50"/>
      <c r="IIR913" s="50"/>
      <c r="IIS913" s="50"/>
      <c r="IIT913" s="50"/>
      <c r="IIU913" s="50"/>
      <c r="IIV913" s="50"/>
      <c r="IIW913" s="50"/>
      <c r="IIX913" s="50"/>
      <c r="IIY913" s="50"/>
      <c r="IIZ913" s="50"/>
      <c r="IJA913" s="50"/>
      <c r="IJB913" s="50"/>
      <c r="IJC913" s="50"/>
      <c r="IJD913" s="50"/>
      <c r="IJE913" s="50"/>
      <c r="IJF913" s="50"/>
      <c r="IJG913" s="50"/>
      <c r="IJH913" s="50"/>
      <c r="IJI913" s="50"/>
      <c r="IJJ913" s="50"/>
      <c r="IJK913" s="50"/>
      <c r="IJL913" s="50"/>
      <c r="IJM913" s="50"/>
      <c r="IJN913" s="50"/>
      <c r="IJO913" s="50"/>
      <c r="IJP913" s="50"/>
      <c r="IJQ913" s="50"/>
      <c r="IJR913" s="50"/>
      <c r="IJS913" s="50"/>
      <c r="IJT913" s="50"/>
      <c r="IJU913" s="50"/>
      <c r="IJV913" s="50"/>
      <c r="IJW913" s="50"/>
      <c r="IJX913" s="50"/>
      <c r="IJY913" s="50"/>
      <c r="IJZ913" s="50"/>
      <c r="IKA913" s="50"/>
      <c r="IKB913" s="50"/>
      <c r="IKC913" s="50"/>
      <c r="IKD913" s="50"/>
      <c r="IKE913" s="50"/>
      <c r="IKF913" s="50"/>
      <c r="IKG913" s="50"/>
      <c r="IKH913" s="50"/>
      <c r="IKI913" s="50"/>
      <c r="IKJ913" s="50"/>
      <c r="IKK913" s="50"/>
      <c r="IKL913" s="50"/>
      <c r="IKM913" s="50"/>
      <c r="IKN913" s="50"/>
      <c r="IKO913" s="50"/>
      <c r="IKP913" s="50"/>
      <c r="IKQ913" s="50"/>
      <c r="IKR913" s="50"/>
      <c r="IKS913" s="50"/>
      <c r="IKT913" s="50"/>
      <c r="IKU913" s="50"/>
      <c r="IKV913" s="50"/>
      <c r="IKW913" s="50"/>
      <c r="IKX913" s="50"/>
      <c r="IKY913" s="50"/>
      <c r="IKZ913" s="50"/>
      <c r="ILA913" s="50"/>
      <c r="ILB913" s="50"/>
      <c r="ILC913" s="50"/>
      <c r="ILD913" s="50"/>
      <c r="ILF913" s="50"/>
      <c r="ILH913" s="50"/>
      <c r="ILI913" s="50"/>
      <c r="ILJ913" s="50"/>
      <c r="ILK913" s="50"/>
      <c r="ILL913" s="50"/>
      <c r="ILM913" s="50"/>
      <c r="ILN913" s="50"/>
      <c r="ILO913" s="50"/>
      <c r="ILT913" s="50"/>
      <c r="ILU913" s="50"/>
      <c r="ILV913" s="50"/>
      <c r="ILW913" s="50"/>
      <c r="ILX913" s="50"/>
      <c r="ILY913" s="50"/>
      <c r="ILZ913" s="50"/>
      <c r="IMA913" s="50"/>
      <c r="IMB913" s="50"/>
      <c r="IMC913" s="50"/>
      <c r="IMD913" s="50"/>
      <c r="IME913" s="50"/>
      <c r="IMF913" s="50"/>
      <c r="IMG913" s="50"/>
      <c r="IMH913" s="50"/>
      <c r="IMI913" s="50"/>
      <c r="IMJ913" s="50"/>
      <c r="IMK913" s="50"/>
      <c r="IML913" s="50"/>
      <c r="IMM913" s="50"/>
      <c r="IMN913" s="50"/>
      <c r="IMO913" s="50"/>
      <c r="IMP913" s="50"/>
      <c r="IMQ913" s="50"/>
      <c r="IMR913" s="50"/>
      <c r="IMS913" s="50"/>
      <c r="IMT913" s="50"/>
      <c r="IMU913" s="50"/>
      <c r="IMV913" s="50"/>
      <c r="IMW913" s="50"/>
      <c r="IMX913" s="50"/>
      <c r="IMY913" s="50"/>
      <c r="IMZ913" s="50"/>
      <c r="INA913" s="50"/>
      <c r="INB913" s="50"/>
      <c r="INC913" s="50"/>
      <c r="IND913" s="50"/>
      <c r="INE913" s="50"/>
      <c r="INF913" s="50"/>
      <c r="ING913" s="50"/>
      <c r="INH913" s="50"/>
      <c r="INI913" s="50"/>
      <c r="INJ913" s="50"/>
      <c r="INK913" s="50"/>
      <c r="INL913" s="50"/>
      <c r="INM913" s="50"/>
      <c r="INN913" s="50"/>
      <c r="INO913" s="50"/>
      <c r="INP913" s="50"/>
      <c r="INQ913" s="50"/>
      <c r="INR913" s="50"/>
      <c r="INS913" s="50"/>
      <c r="INT913" s="50"/>
      <c r="INU913" s="50"/>
      <c r="INV913" s="50"/>
      <c r="INW913" s="50"/>
      <c r="INX913" s="50"/>
      <c r="INY913" s="50"/>
      <c r="INZ913" s="50"/>
      <c r="IOA913" s="50"/>
      <c r="IOB913" s="50"/>
      <c r="IOC913" s="50"/>
      <c r="IOD913" s="50"/>
      <c r="IOE913" s="50"/>
      <c r="IOF913" s="50"/>
      <c r="IOG913" s="50"/>
      <c r="IOH913" s="50"/>
      <c r="IOI913" s="50"/>
      <c r="IOJ913" s="50"/>
      <c r="IOK913" s="50"/>
      <c r="IOL913" s="50"/>
      <c r="IOM913" s="50"/>
      <c r="ION913" s="50"/>
      <c r="IOO913" s="50"/>
      <c r="IOP913" s="50"/>
      <c r="IOQ913" s="50"/>
      <c r="IOR913" s="50"/>
      <c r="IOS913" s="50"/>
      <c r="IOT913" s="50"/>
      <c r="IOU913" s="50"/>
      <c r="IOV913" s="50"/>
      <c r="IOW913" s="50"/>
      <c r="IOX913" s="50"/>
      <c r="IOY913" s="50"/>
      <c r="IOZ913" s="50"/>
      <c r="IPA913" s="50"/>
      <c r="IPB913" s="50"/>
      <c r="IPC913" s="50"/>
      <c r="IPD913" s="50"/>
      <c r="IPE913" s="50"/>
      <c r="IPF913" s="50"/>
      <c r="IPG913" s="50"/>
      <c r="IPH913" s="50"/>
      <c r="IPI913" s="50"/>
      <c r="IPJ913" s="50"/>
      <c r="IPK913" s="50"/>
      <c r="IPL913" s="50"/>
      <c r="IPM913" s="50"/>
      <c r="IPN913" s="50"/>
      <c r="IPO913" s="50"/>
      <c r="IPP913" s="50"/>
      <c r="IPQ913" s="50"/>
      <c r="IPR913" s="50"/>
      <c r="IPS913" s="50"/>
      <c r="IPT913" s="50"/>
      <c r="IPU913" s="50"/>
      <c r="IPV913" s="50"/>
      <c r="IPW913" s="50"/>
      <c r="IPX913" s="50"/>
      <c r="IPY913" s="50"/>
      <c r="IPZ913" s="50"/>
      <c r="IQA913" s="50"/>
      <c r="IQB913" s="50"/>
      <c r="IQC913" s="50"/>
      <c r="IQD913" s="50"/>
      <c r="IQE913" s="50"/>
      <c r="IQF913" s="50"/>
      <c r="IQG913" s="50"/>
      <c r="IQH913" s="50"/>
      <c r="IQI913" s="50"/>
      <c r="IQJ913" s="50"/>
      <c r="IQK913" s="50"/>
      <c r="IQL913" s="50"/>
      <c r="IQM913" s="50"/>
      <c r="IQN913" s="50"/>
      <c r="IQO913" s="50"/>
      <c r="IQP913" s="50"/>
      <c r="IQQ913" s="50"/>
      <c r="IQR913" s="50"/>
      <c r="IQS913" s="50"/>
      <c r="IQT913" s="50"/>
      <c r="IQU913" s="50"/>
      <c r="IQV913" s="50"/>
      <c r="IQW913" s="50"/>
      <c r="IQX913" s="50"/>
      <c r="IQY913" s="50"/>
      <c r="IQZ913" s="50"/>
      <c r="IRA913" s="50"/>
      <c r="IRB913" s="50"/>
      <c r="IRC913" s="50"/>
      <c r="IRD913" s="50"/>
      <c r="IRE913" s="50"/>
      <c r="IRF913" s="50"/>
      <c r="IRG913" s="50"/>
      <c r="IRH913" s="50"/>
      <c r="IRI913" s="50"/>
      <c r="IRJ913" s="50"/>
      <c r="IRK913" s="50"/>
      <c r="IRL913" s="50"/>
      <c r="IRM913" s="50"/>
      <c r="IRN913" s="50"/>
      <c r="IRO913" s="50"/>
      <c r="IRP913" s="50"/>
      <c r="IRQ913" s="50"/>
      <c r="IRR913" s="50"/>
      <c r="IRS913" s="50"/>
      <c r="IRT913" s="50"/>
      <c r="IRU913" s="50"/>
      <c r="IRV913" s="50"/>
      <c r="IRW913" s="50"/>
      <c r="IRX913" s="50"/>
      <c r="IRY913" s="50"/>
      <c r="IRZ913" s="50"/>
      <c r="ISA913" s="50"/>
      <c r="ISB913" s="50"/>
      <c r="ISC913" s="50"/>
      <c r="ISD913" s="50"/>
      <c r="ISE913" s="50"/>
      <c r="ISF913" s="50"/>
      <c r="ISG913" s="50"/>
      <c r="ISH913" s="50"/>
      <c r="ISI913" s="50"/>
      <c r="ISJ913" s="50"/>
      <c r="ISK913" s="50"/>
      <c r="ISL913" s="50"/>
      <c r="ISM913" s="50"/>
      <c r="ISN913" s="50"/>
      <c r="ISO913" s="50"/>
      <c r="ISP913" s="50"/>
      <c r="ISQ913" s="50"/>
      <c r="ISR913" s="50"/>
      <c r="ISS913" s="50"/>
      <c r="IST913" s="50"/>
      <c r="ISU913" s="50"/>
      <c r="ISV913" s="50"/>
      <c r="ISW913" s="50"/>
      <c r="ISX913" s="50"/>
      <c r="ISY913" s="50"/>
      <c r="ISZ913" s="50"/>
      <c r="ITA913" s="50"/>
      <c r="ITB913" s="50"/>
      <c r="ITC913" s="50"/>
      <c r="ITD913" s="50"/>
      <c r="ITE913" s="50"/>
      <c r="ITF913" s="50"/>
      <c r="ITG913" s="50"/>
      <c r="ITH913" s="50"/>
      <c r="ITI913" s="50"/>
      <c r="ITJ913" s="50"/>
      <c r="ITK913" s="50"/>
      <c r="ITL913" s="50"/>
      <c r="ITM913" s="50"/>
      <c r="ITN913" s="50"/>
      <c r="ITO913" s="50"/>
      <c r="ITP913" s="50"/>
      <c r="ITQ913" s="50"/>
      <c r="ITR913" s="50"/>
      <c r="ITS913" s="50"/>
      <c r="ITT913" s="50"/>
      <c r="ITU913" s="50"/>
      <c r="ITV913" s="50"/>
      <c r="ITW913" s="50"/>
      <c r="ITX913" s="50"/>
      <c r="ITY913" s="50"/>
      <c r="ITZ913" s="50"/>
      <c r="IUA913" s="50"/>
      <c r="IUB913" s="50"/>
      <c r="IUC913" s="50"/>
      <c r="IUD913" s="50"/>
      <c r="IUE913" s="50"/>
      <c r="IUF913" s="50"/>
      <c r="IUG913" s="50"/>
      <c r="IUH913" s="50"/>
      <c r="IUI913" s="50"/>
      <c r="IUJ913" s="50"/>
      <c r="IUK913" s="50"/>
      <c r="IUL913" s="50"/>
      <c r="IUM913" s="50"/>
      <c r="IUN913" s="50"/>
      <c r="IUO913" s="50"/>
      <c r="IUP913" s="50"/>
      <c r="IUQ913" s="50"/>
      <c r="IUR913" s="50"/>
      <c r="IUS913" s="50"/>
      <c r="IUT913" s="50"/>
      <c r="IUU913" s="50"/>
      <c r="IUV913" s="50"/>
      <c r="IUW913" s="50"/>
      <c r="IUX913" s="50"/>
      <c r="IUY913" s="50"/>
      <c r="IUZ913" s="50"/>
      <c r="IVB913" s="50"/>
      <c r="IVD913" s="50"/>
      <c r="IVE913" s="50"/>
      <c r="IVF913" s="50"/>
      <c r="IVG913" s="50"/>
      <c r="IVH913" s="50"/>
      <c r="IVI913" s="50"/>
      <c r="IVJ913" s="50"/>
      <c r="IVK913" s="50"/>
      <c r="IVP913" s="50"/>
      <c r="IVQ913" s="50"/>
      <c r="IVR913" s="50"/>
      <c r="IVS913" s="50"/>
      <c r="IVT913" s="50"/>
      <c r="IVU913" s="50"/>
      <c r="IVV913" s="50"/>
      <c r="IVW913" s="50"/>
      <c r="IVX913" s="50"/>
      <c r="IVY913" s="50"/>
      <c r="IVZ913" s="50"/>
      <c r="IWA913" s="50"/>
      <c r="IWB913" s="50"/>
      <c r="IWC913" s="50"/>
      <c r="IWD913" s="50"/>
      <c r="IWE913" s="50"/>
      <c r="IWF913" s="50"/>
      <c r="IWG913" s="50"/>
      <c r="IWH913" s="50"/>
      <c r="IWI913" s="50"/>
      <c r="IWJ913" s="50"/>
      <c r="IWK913" s="50"/>
      <c r="IWL913" s="50"/>
      <c r="IWM913" s="50"/>
      <c r="IWN913" s="50"/>
      <c r="IWO913" s="50"/>
      <c r="IWP913" s="50"/>
      <c r="IWQ913" s="50"/>
      <c r="IWR913" s="50"/>
      <c r="IWS913" s="50"/>
      <c r="IWT913" s="50"/>
      <c r="IWU913" s="50"/>
      <c r="IWV913" s="50"/>
      <c r="IWW913" s="50"/>
      <c r="IWX913" s="50"/>
      <c r="IWY913" s="50"/>
      <c r="IWZ913" s="50"/>
      <c r="IXA913" s="50"/>
      <c r="IXB913" s="50"/>
      <c r="IXC913" s="50"/>
      <c r="IXD913" s="50"/>
      <c r="IXE913" s="50"/>
      <c r="IXF913" s="50"/>
      <c r="IXG913" s="50"/>
      <c r="IXH913" s="50"/>
      <c r="IXI913" s="50"/>
      <c r="IXJ913" s="50"/>
      <c r="IXK913" s="50"/>
      <c r="IXL913" s="50"/>
      <c r="IXM913" s="50"/>
      <c r="IXN913" s="50"/>
      <c r="IXO913" s="50"/>
      <c r="IXP913" s="50"/>
      <c r="IXQ913" s="50"/>
      <c r="IXR913" s="50"/>
      <c r="IXS913" s="50"/>
      <c r="IXT913" s="50"/>
      <c r="IXU913" s="50"/>
      <c r="IXV913" s="50"/>
      <c r="IXW913" s="50"/>
      <c r="IXX913" s="50"/>
      <c r="IXY913" s="50"/>
      <c r="IXZ913" s="50"/>
      <c r="IYA913" s="50"/>
      <c r="IYB913" s="50"/>
      <c r="IYC913" s="50"/>
      <c r="IYD913" s="50"/>
      <c r="IYE913" s="50"/>
      <c r="IYF913" s="50"/>
      <c r="IYG913" s="50"/>
      <c r="IYH913" s="50"/>
      <c r="IYI913" s="50"/>
      <c r="IYJ913" s="50"/>
      <c r="IYK913" s="50"/>
      <c r="IYL913" s="50"/>
      <c r="IYM913" s="50"/>
      <c r="IYN913" s="50"/>
      <c r="IYO913" s="50"/>
      <c r="IYP913" s="50"/>
      <c r="IYQ913" s="50"/>
      <c r="IYR913" s="50"/>
      <c r="IYS913" s="50"/>
      <c r="IYT913" s="50"/>
      <c r="IYU913" s="50"/>
      <c r="IYV913" s="50"/>
      <c r="IYW913" s="50"/>
      <c r="IYX913" s="50"/>
      <c r="IYY913" s="50"/>
      <c r="IYZ913" s="50"/>
      <c r="IZA913" s="50"/>
      <c r="IZB913" s="50"/>
      <c r="IZC913" s="50"/>
      <c r="IZD913" s="50"/>
      <c r="IZE913" s="50"/>
      <c r="IZF913" s="50"/>
      <c r="IZG913" s="50"/>
      <c r="IZH913" s="50"/>
      <c r="IZI913" s="50"/>
      <c r="IZJ913" s="50"/>
      <c r="IZK913" s="50"/>
      <c r="IZL913" s="50"/>
      <c r="IZM913" s="50"/>
      <c r="IZN913" s="50"/>
      <c r="IZO913" s="50"/>
      <c r="IZP913" s="50"/>
      <c r="IZQ913" s="50"/>
      <c r="IZR913" s="50"/>
      <c r="IZS913" s="50"/>
      <c r="IZT913" s="50"/>
      <c r="IZU913" s="50"/>
      <c r="IZV913" s="50"/>
      <c r="IZW913" s="50"/>
      <c r="IZX913" s="50"/>
      <c r="IZY913" s="50"/>
      <c r="IZZ913" s="50"/>
      <c r="JAA913" s="50"/>
      <c r="JAB913" s="50"/>
      <c r="JAC913" s="50"/>
      <c r="JAD913" s="50"/>
      <c r="JAE913" s="50"/>
      <c r="JAF913" s="50"/>
      <c r="JAG913" s="50"/>
      <c r="JAH913" s="50"/>
      <c r="JAI913" s="50"/>
      <c r="JAJ913" s="50"/>
      <c r="JAK913" s="50"/>
      <c r="JAL913" s="50"/>
      <c r="JAM913" s="50"/>
      <c r="JAN913" s="50"/>
      <c r="JAO913" s="50"/>
      <c r="JAP913" s="50"/>
      <c r="JAQ913" s="50"/>
      <c r="JAR913" s="50"/>
      <c r="JAS913" s="50"/>
      <c r="JAT913" s="50"/>
      <c r="JAU913" s="50"/>
      <c r="JAV913" s="50"/>
      <c r="JAW913" s="50"/>
      <c r="JAX913" s="50"/>
      <c r="JAY913" s="50"/>
      <c r="JAZ913" s="50"/>
      <c r="JBA913" s="50"/>
      <c r="JBB913" s="50"/>
      <c r="JBC913" s="50"/>
      <c r="JBD913" s="50"/>
      <c r="JBE913" s="50"/>
      <c r="JBF913" s="50"/>
      <c r="JBG913" s="50"/>
      <c r="JBH913" s="50"/>
      <c r="JBI913" s="50"/>
      <c r="JBJ913" s="50"/>
      <c r="JBK913" s="50"/>
      <c r="JBL913" s="50"/>
      <c r="JBM913" s="50"/>
      <c r="JBN913" s="50"/>
      <c r="JBO913" s="50"/>
      <c r="JBP913" s="50"/>
      <c r="JBQ913" s="50"/>
      <c r="JBR913" s="50"/>
      <c r="JBS913" s="50"/>
      <c r="JBT913" s="50"/>
      <c r="JBU913" s="50"/>
      <c r="JBV913" s="50"/>
      <c r="JBW913" s="50"/>
      <c r="JBX913" s="50"/>
      <c r="JBY913" s="50"/>
      <c r="JBZ913" s="50"/>
      <c r="JCA913" s="50"/>
      <c r="JCB913" s="50"/>
      <c r="JCC913" s="50"/>
      <c r="JCD913" s="50"/>
      <c r="JCE913" s="50"/>
      <c r="JCF913" s="50"/>
      <c r="JCG913" s="50"/>
      <c r="JCH913" s="50"/>
      <c r="JCI913" s="50"/>
      <c r="JCJ913" s="50"/>
      <c r="JCK913" s="50"/>
      <c r="JCL913" s="50"/>
      <c r="JCM913" s="50"/>
      <c r="JCN913" s="50"/>
      <c r="JCO913" s="50"/>
      <c r="JCP913" s="50"/>
      <c r="JCQ913" s="50"/>
      <c r="JCR913" s="50"/>
      <c r="JCS913" s="50"/>
      <c r="JCT913" s="50"/>
      <c r="JCU913" s="50"/>
      <c r="JCV913" s="50"/>
      <c r="JCW913" s="50"/>
      <c r="JCX913" s="50"/>
      <c r="JCY913" s="50"/>
      <c r="JCZ913" s="50"/>
      <c r="JDA913" s="50"/>
      <c r="JDB913" s="50"/>
      <c r="JDC913" s="50"/>
      <c r="JDD913" s="50"/>
      <c r="JDE913" s="50"/>
      <c r="JDF913" s="50"/>
      <c r="JDG913" s="50"/>
      <c r="JDH913" s="50"/>
      <c r="JDI913" s="50"/>
      <c r="JDJ913" s="50"/>
      <c r="JDK913" s="50"/>
      <c r="JDL913" s="50"/>
      <c r="JDM913" s="50"/>
      <c r="JDN913" s="50"/>
      <c r="JDO913" s="50"/>
      <c r="JDP913" s="50"/>
      <c r="JDQ913" s="50"/>
      <c r="JDR913" s="50"/>
      <c r="JDS913" s="50"/>
      <c r="JDT913" s="50"/>
      <c r="JDU913" s="50"/>
      <c r="JDV913" s="50"/>
      <c r="JDW913" s="50"/>
      <c r="JDX913" s="50"/>
      <c r="JDY913" s="50"/>
      <c r="JDZ913" s="50"/>
      <c r="JEA913" s="50"/>
      <c r="JEB913" s="50"/>
      <c r="JEC913" s="50"/>
      <c r="JED913" s="50"/>
      <c r="JEE913" s="50"/>
      <c r="JEF913" s="50"/>
      <c r="JEG913" s="50"/>
      <c r="JEH913" s="50"/>
      <c r="JEI913" s="50"/>
      <c r="JEJ913" s="50"/>
      <c r="JEK913" s="50"/>
      <c r="JEL913" s="50"/>
      <c r="JEM913" s="50"/>
      <c r="JEN913" s="50"/>
      <c r="JEO913" s="50"/>
      <c r="JEP913" s="50"/>
      <c r="JEQ913" s="50"/>
      <c r="JER913" s="50"/>
      <c r="JES913" s="50"/>
      <c r="JET913" s="50"/>
      <c r="JEU913" s="50"/>
      <c r="JEV913" s="50"/>
      <c r="JEX913" s="50"/>
      <c r="JEZ913" s="50"/>
      <c r="JFA913" s="50"/>
      <c r="JFB913" s="50"/>
      <c r="JFC913" s="50"/>
      <c r="JFD913" s="50"/>
      <c r="JFE913" s="50"/>
      <c r="JFF913" s="50"/>
      <c r="JFG913" s="50"/>
      <c r="JFL913" s="50"/>
      <c r="JFM913" s="50"/>
      <c r="JFN913" s="50"/>
      <c r="JFO913" s="50"/>
      <c r="JFP913" s="50"/>
      <c r="JFQ913" s="50"/>
      <c r="JFR913" s="50"/>
      <c r="JFS913" s="50"/>
      <c r="JFT913" s="50"/>
      <c r="JFU913" s="50"/>
      <c r="JFV913" s="50"/>
      <c r="JFW913" s="50"/>
      <c r="JFX913" s="50"/>
      <c r="JFY913" s="50"/>
      <c r="JFZ913" s="50"/>
      <c r="JGA913" s="50"/>
      <c r="JGB913" s="50"/>
      <c r="JGC913" s="50"/>
      <c r="JGD913" s="50"/>
      <c r="JGE913" s="50"/>
      <c r="JGF913" s="50"/>
      <c r="JGG913" s="50"/>
      <c r="JGH913" s="50"/>
      <c r="JGI913" s="50"/>
      <c r="JGJ913" s="50"/>
      <c r="JGK913" s="50"/>
      <c r="JGL913" s="50"/>
      <c r="JGM913" s="50"/>
      <c r="JGN913" s="50"/>
      <c r="JGO913" s="50"/>
      <c r="JGP913" s="50"/>
      <c r="JGQ913" s="50"/>
      <c r="JGR913" s="50"/>
      <c r="JGS913" s="50"/>
      <c r="JGT913" s="50"/>
      <c r="JGU913" s="50"/>
      <c r="JGV913" s="50"/>
      <c r="JGW913" s="50"/>
      <c r="JGX913" s="50"/>
      <c r="JGY913" s="50"/>
      <c r="JGZ913" s="50"/>
      <c r="JHA913" s="50"/>
      <c r="JHB913" s="50"/>
      <c r="JHC913" s="50"/>
      <c r="JHD913" s="50"/>
      <c r="JHE913" s="50"/>
      <c r="JHF913" s="50"/>
      <c r="JHG913" s="50"/>
      <c r="JHH913" s="50"/>
      <c r="JHI913" s="50"/>
      <c r="JHJ913" s="50"/>
      <c r="JHK913" s="50"/>
      <c r="JHL913" s="50"/>
      <c r="JHM913" s="50"/>
      <c r="JHN913" s="50"/>
      <c r="JHO913" s="50"/>
      <c r="JHP913" s="50"/>
      <c r="JHQ913" s="50"/>
      <c r="JHR913" s="50"/>
      <c r="JHS913" s="50"/>
      <c r="JHT913" s="50"/>
      <c r="JHU913" s="50"/>
      <c r="JHV913" s="50"/>
      <c r="JHW913" s="50"/>
      <c r="JHX913" s="50"/>
      <c r="JHY913" s="50"/>
      <c r="JHZ913" s="50"/>
      <c r="JIA913" s="50"/>
      <c r="JIB913" s="50"/>
      <c r="JIC913" s="50"/>
      <c r="JID913" s="50"/>
      <c r="JIE913" s="50"/>
      <c r="JIF913" s="50"/>
      <c r="JIG913" s="50"/>
      <c r="JIH913" s="50"/>
      <c r="JII913" s="50"/>
      <c r="JIJ913" s="50"/>
      <c r="JIK913" s="50"/>
      <c r="JIL913" s="50"/>
      <c r="JIM913" s="50"/>
      <c r="JIN913" s="50"/>
      <c r="JIO913" s="50"/>
      <c r="JIP913" s="50"/>
      <c r="JIQ913" s="50"/>
      <c r="JIR913" s="50"/>
      <c r="JIS913" s="50"/>
      <c r="JIT913" s="50"/>
      <c r="JIU913" s="50"/>
      <c r="JIV913" s="50"/>
      <c r="JIW913" s="50"/>
      <c r="JIX913" s="50"/>
      <c r="JIY913" s="50"/>
      <c r="JIZ913" s="50"/>
      <c r="JJA913" s="50"/>
      <c r="JJB913" s="50"/>
      <c r="JJC913" s="50"/>
      <c r="JJD913" s="50"/>
      <c r="JJE913" s="50"/>
      <c r="JJF913" s="50"/>
      <c r="JJG913" s="50"/>
      <c r="JJH913" s="50"/>
      <c r="JJI913" s="50"/>
      <c r="JJJ913" s="50"/>
      <c r="JJK913" s="50"/>
      <c r="JJL913" s="50"/>
      <c r="JJM913" s="50"/>
      <c r="JJN913" s="50"/>
      <c r="JJO913" s="50"/>
      <c r="JJP913" s="50"/>
      <c r="JJQ913" s="50"/>
      <c r="JJR913" s="50"/>
      <c r="JJS913" s="50"/>
      <c r="JJT913" s="50"/>
      <c r="JJU913" s="50"/>
      <c r="JJV913" s="50"/>
      <c r="JJW913" s="50"/>
      <c r="JJX913" s="50"/>
      <c r="JJY913" s="50"/>
      <c r="JJZ913" s="50"/>
      <c r="JKA913" s="50"/>
      <c r="JKB913" s="50"/>
      <c r="JKC913" s="50"/>
      <c r="JKD913" s="50"/>
      <c r="JKE913" s="50"/>
      <c r="JKF913" s="50"/>
      <c r="JKG913" s="50"/>
      <c r="JKH913" s="50"/>
      <c r="JKI913" s="50"/>
      <c r="JKJ913" s="50"/>
      <c r="JKK913" s="50"/>
      <c r="JKL913" s="50"/>
      <c r="JKM913" s="50"/>
      <c r="JKN913" s="50"/>
      <c r="JKO913" s="50"/>
      <c r="JKP913" s="50"/>
      <c r="JKQ913" s="50"/>
      <c r="JKR913" s="50"/>
      <c r="JKS913" s="50"/>
      <c r="JKT913" s="50"/>
      <c r="JKU913" s="50"/>
      <c r="JKV913" s="50"/>
      <c r="JKW913" s="50"/>
      <c r="JKX913" s="50"/>
      <c r="JKY913" s="50"/>
      <c r="JKZ913" s="50"/>
      <c r="JLA913" s="50"/>
      <c r="JLB913" s="50"/>
      <c r="JLC913" s="50"/>
      <c r="JLD913" s="50"/>
      <c r="JLE913" s="50"/>
      <c r="JLF913" s="50"/>
      <c r="JLG913" s="50"/>
      <c r="JLH913" s="50"/>
      <c r="JLI913" s="50"/>
      <c r="JLJ913" s="50"/>
      <c r="JLK913" s="50"/>
      <c r="JLL913" s="50"/>
      <c r="JLM913" s="50"/>
      <c r="JLN913" s="50"/>
      <c r="JLO913" s="50"/>
      <c r="JLP913" s="50"/>
      <c r="JLQ913" s="50"/>
      <c r="JLR913" s="50"/>
      <c r="JLS913" s="50"/>
      <c r="JLT913" s="50"/>
      <c r="JLU913" s="50"/>
      <c r="JLV913" s="50"/>
      <c r="JLW913" s="50"/>
      <c r="JLX913" s="50"/>
      <c r="JLY913" s="50"/>
      <c r="JLZ913" s="50"/>
      <c r="JMA913" s="50"/>
      <c r="JMB913" s="50"/>
      <c r="JMC913" s="50"/>
      <c r="JMD913" s="50"/>
      <c r="JME913" s="50"/>
      <c r="JMF913" s="50"/>
      <c r="JMG913" s="50"/>
      <c r="JMH913" s="50"/>
      <c r="JMI913" s="50"/>
      <c r="JMJ913" s="50"/>
      <c r="JMK913" s="50"/>
      <c r="JML913" s="50"/>
      <c r="JMM913" s="50"/>
      <c r="JMN913" s="50"/>
      <c r="JMO913" s="50"/>
      <c r="JMP913" s="50"/>
      <c r="JMQ913" s="50"/>
      <c r="JMR913" s="50"/>
      <c r="JMS913" s="50"/>
      <c r="JMT913" s="50"/>
      <c r="JMU913" s="50"/>
      <c r="JMV913" s="50"/>
      <c r="JMW913" s="50"/>
      <c r="JMX913" s="50"/>
      <c r="JMY913" s="50"/>
      <c r="JMZ913" s="50"/>
      <c r="JNA913" s="50"/>
      <c r="JNB913" s="50"/>
      <c r="JNC913" s="50"/>
      <c r="JND913" s="50"/>
      <c r="JNE913" s="50"/>
      <c r="JNF913" s="50"/>
      <c r="JNG913" s="50"/>
      <c r="JNH913" s="50"/>
      <c r="JNI913" s="50"/>
      <c r="JNJ913" s="50"/>
      <c r="JNK913" s="50"/>
      <c r="JNL913" s="50"/>
      <c r="JNM913" s="50"/>
      <c r="JNN913" s="50"/>
      <c r="JNO913" s="50"/>
      <c r="JNP913" s="50"/>
      <c r="JNQ913" s="50"/>
      <c r="JNR913" s="50"/>
      <c r="JNS913" s="50"/>
      <c r="JNT913" s="50"/>
      <c r="JNU913" s="50"/>
      <c r="JNV913" s="50"/>
      <c r="JNW913" s="50"/>
      <c r="JNX913" s="50"/>
      <c r="JNY913" s="50"/>
      <c r="JNZ913" s="50"/>
      <c r="JOA913" s="50"/>
      <c r="JOB913" s="50"/>
      <c r="JOC913" s="50"/>
      <c r="JOD913" s="50"/>
      <c r="JOE913" s="50"/>
      <c r="JOF913" s="50"/>
      <c r="JOG913" s="50"/>
      <c r="JOH913" s="50"/>
      <c r="JOI913" s="50"/>
      <c r="JOJ913" s="50"/>
      <c r="JOK913" s="50"/>
      <c r="JOL913" s="50"/>
      <c r="JOM913" s="50"/>
      <c r="JON913" s="50"/>
      <c r="JOO913" s="50"/>
      <c r="JOP913" s="50"/>
      <c r="JOQ913" s="50"/>
      <c r="JOR913" s="50"/>
      <c r="JOT913" s="50"/>
      <c r="JOV913" s="50"/>
      <c r="JOW913" s="50"/>
      <c r="JOX913" s="50"/>
      <c r="JOY913" s="50"/>
      <c r="JOZ913" s="50"/>
      <c r="JPA913" s="50"/>
      <c r="JPB913" s="50"/>
      <c r="JPC913" s="50"/>
      <c r="JPH913" s="50"/>
      <c r="JPI913" s="50"/>
      <c r="JPJ913" s="50"/>
      <c r="JPK913" s="50"/>
      <c r="JPL913" s="50"/>
      <c r="JPM913" s="50"/>
      <c r="JPN913" s="50"/>
      <c r="JPO913" s="50"/>
      <c r="JPP913" s="50"/>
      <c r="JPQ913" s="50"/>
      <c r="JPR913" s="50"/>
      <c r="JPS913" s="50"/>
      <c r="JPT913" s="50"/>
      <c r="JPU913" s="50"/>
      <c r="JPV913" s="50"/>
      <c r="JPW913" s="50"/>
      <c r="JPX913" s="50"/>
      <c r="JPY913" s="50"/>
      <c r="JPZ913" s="50"/>
      <c r="JQA913" s="50"/>
      <c r="JQB913" s="50"/>
      <c r="JQC913" s="50"/>
      <c r="JQD913" s="50"/>
      <c r="JQE913" s="50"/>
      <c r="JQF913" s="50"/>
      <c r="JQG913" s="50"/>
      <c r="JQH913" s="50"/>
      <c r="JQI913" s="50"/>
      <c r="JQJ913" s="50"/>
      <c r="JQK913" s="50"/>
      <c r="JQL913" s="50"/>
      <c r="JQM913" s="50"/>
      <c r="JQN913" s="50"/>
      <c r="JQO913" s="50"/>
      <c r="JQP913" s="50"/>
      <c r="JQQ913" s="50"/>
      <c r="JQR913" s="50"/>
      <c r="JQS913" s="50"/>
      <c r="JQT913" s="50"/>
      <c r="JQU913" s="50"/>
      <c r="JQV913" s="50"/>
      <c r="JQW913" s="50"/>
      <c r="JQX913" s="50"/>
      <c r="JQY913" s="50"/>
      <c r="JQZ913" s="50"/>
      <c r="JRA913" s="50"/>
      <c r="JRB913" s="50"/>
      <c r="JRC913" s="50"/>
      <c r="JRD913" s="50"/>
      <c r="JRE913" s="50"/>
      <c r="JRF913" s="50"/>
      <c r="JRG913" s="50"/>
      <c r="JRH913" s="50"/>
      <c r="JRI913" s="50"/>
      <c r="JRJ913" s="50"/>
      <c r="JRK913" s="50"/>
      <c r="JRL913" s="50"/>
      <c r="JRM913" s="50"/>
      <c r="JRN913" s="50"/>
      <c r="JRO913" s="50"/>
      <c r="JRP913" s="50"/>
      <c r="JRQ913" s="50"/>
      <c r="JRR913" s="50"/>
      <c r="JRS913" s="50"/>
      <c r="JRT913" s="50"/>
      <c r="JRU913" s="50"/>
      <c r="JRV913" s="50"/>
      <c r="JRW913" s="50"/>
      <c r="JRX913" s="50"/>
      <c r="JRY913" s="50"/>
      <c r="JRZ913" s="50"/>
      <c r="JSA913" s="50"/>
      <c r="JSB913" s="50"/>
      <c r="JSC913" s="50"/>
      <c r="JSD913" s="50"/>
      <c r="JSE913" s="50"/>
      <c r="JSF913" s="50"/>
      <c r="JSG913" s="50"/>
      <c r="JSH913" s="50"/>
      <c r="JSI913" s="50"/>
      <c r="JSJ913" s="50"/>
      <c r="JSK913" s="50"/>
      <c r="JSL913" s="50"/>
      <c r="JSM913" s="50"/>
      <c r="JSN913" s="50"/>
      <c r="JSO913" s="50"/>
      <c r="JSP913" s="50"/>
      <c r="JSQ913" s="50"/>
      <c r="JSR913" s="50"/>
      <c r="JSS913" s="50"/>
      <c r="JST913" s="50"/>
      <c r="JSU913" s="50"/>
      <c r="JSV913" s="50"/>
      <c r="JSW913" s="50"/>
      <c r="JSX913" s="50"/>
      <c r="JSY913" s="50"/>
      <c r="JSZ913" s="50"/>
      <c r="JTA913" s="50"/>
      <c r="JTB913" s="50"/>
      <c r="JTC913" s="50"/>
      <c r="JTD913" s="50"/>
      <c r="JTE913" s="50"/>
      <c r="JTF913" s="50"/>
      <c r="JTG913" s="50"/>
      <c r="JTH913" s="50"/>
      <c r="JTI913" s="50"/>
      <c r="JTJ913" s="50"/>
      <c r="JTK913" s="50"/>
      <c r="JTL913" s="50"/>
      <c r="JTM913" s="50"/>
      <c r="JTN913" s="50"/>
      <c r="JTO913" s="50"/>
      <c r="JTP913" s="50"/>
      <c r="JTQ913" s="50"/>
      <c r="JTR913" s="50"/>
      <c r="JTS913" s="50"/>
      <c r="JTT913" s="50"/>
      <c r="JTU913" s="50"/>
      <c r="JTV913" s="50"/>
      <c r="JTW913" s="50"/>
      <c r="JTX913" s="50"/>
      <c r="JTY913" s="50"/>
      <c r="JTZ913" s="50"/>
      <c r="JUA913" s="50"/>
      <c r="JUB913" s="50"/>
      <c r="JUC913" s="50"/>
      <c r="JUD913" s="50"/>
      <c r="JUE913" s="50"/>
      <c r="JUF913" s="50"/>
      <c r="JUG913" s="50"/>
      <c r="JUH913" s="50"/>
      <c r="JUI913" s="50"/>
      <c r="JUJ913" s="50"/>
      <c r="JUK913" s="50"/>
      <c r="JUL913" s="50"/>
      <c r="JUM913" s="50"/>
      <c r="JUN913" s="50"/>
      <c r="JUO913" s="50"/>
      <c r="JUP913" s="50"/>
      <c r="JUQ913" s="50"/>
      <c r="JUR913" s="50"/>
      <c r="JUS913" s="50"/>
      <c r="JUT913" s="50"/>
      <c r="JUU913" s="50"/>
      <c r="JUV913" s="50"/>
      <c r="JUW913" s="50"/>
      <c r="JUX913" s="50"/>
      <c r="JUY913" s="50"/>
      <c r="JUZ913" s="50"/>
      <c r="JVA913" s="50"/>
      <c r="JVB913" s="50"/>
      <c r="JVC913" s="50"/>
      <c r="JVD913" s="50"/>
      <c r="JVE913" s="50"/>
      <c r="JVF913" s="50"/>
      <c r="JVG913" s="50"/>
      <c r="JVH913" s="50"/>
      <c r="JVI913" s="50"/>
      <c r="JVJ913" s="50"/>
      <c r="JVK913" s="50"/>
      <c r="JVL913" s="50"/>
      <c r="JVM913" s="50"/>
      <c r="JVN913" s="50"/>
      <c r="JVO913" s="50"/>
      <c r="JVP913" s="50"/>
      <c r="JVQ913" s="50"/>
      <c r="JVR913" s="50"/>
      <c r="JVS913" s="50"/>
      <c r="JVT913" s="50"/>
      <c r="JVU913" s="50"/>
      <c r="JVV913" s="50"/>
      <c r="JVW913" s="50"/>
      <c r="JVX913" s="50"/>
      <c r="JVY913" s="50"/>
      <c r="JVZ913" s="50"/>
      <c r="JWA913" s="50"/>
      <c r="JWB913" s="50"/>
      <c r="JWC913" s="50"/>
      <c r="JWD913" s="50"/>
      <c r="JWE913" s="50"/>
      <c r="JWF913" s="50"/>
      <c r="JWG913" s="50"/>
      <c r="JWH913" s="50"/>
      <c r="JWI913" s="50"/>
      <c r="JWJ913" s="50"/>
      <c r="JWK913" s="50"/>
      <c r="JWL913" s="50"/>
      <c r="JWM913" s="50"/>
      <c r="JWN913" s="50"/>
      <c r="JWO913" s="50"/>
      <c r="JWP913" s="50"/>
      <c r="JWQ913" s="50"/>
      <c r="JWR913" s="50"/>
      <c r="JWS913" s="50"/>
      <c r="JWT913" s="50"/>
      <c r="JWU913" s="50"/>
      <c r="JWV913" s="50"/>
      <c r="JWW913" s="50"/>
      <c r="JWX913" s="50"/>
      <c r="JWY913" s="50"/>
      <c r="JWZ913" s="50"/>
      <c r="JXA913" s="50"/>
      <c r="JXB913" s="50"/>
      <c r="JXC913" s="50"/>
      <c r="JXD913" s="50"/>
      <c r="JXE913" s="50"/>
      <c r="JXF913" s="50"/>
      <c r="JXG913" s="50"/>
      <c r="JXH913" s="50"/>
      <c r="JXI913" s="50"/>
      <c r="JXJ913" s="50"/>
      <c r="JXK913" s="50"/>
      <c r="JXL913" s="50"/>
      <c r="JXM913" s="50"/>
      <c r="JXN913" s="50"/>
      <c r="JXO913" s="50"/>
      <c r="JXP913" s="50"/>
      <c r="JXQ913" s="50"/>
      <c r="JXR913" s="50"/>
      <c r="JXS913" s="50"/>
      <c r="JXT913" s="50"/>
      <c r="JXU913" s="50"/>
      <c r="JXV913" s="50"/>
      <c r="JXW913" s="50"/>
      <c r="JXX913" s="50"/>
      <c r="JXY913" s="50"/>
      <c r="JXZ913" s="50"/>
      <c r="JYA913" s="50"/>
      <c r="JYB913" s="50"/>
      <c r="JYC913" s="50"/>
      <c r="JYD913" s="50"/>
      <c r="JYE913" s="50"/>
      <c r="JYF913" s="50"/>
      <c r="JYG913" s="50"/>
      <c r="JYH913" s="50"/>
      <c r="JYI913" s="50"/>
      <c r="JYJ913" s="50"/>
      <c r="JYK913" s="50"/>
      <c r="JYL913" s="50"/>
      <c r="JYM913" s="50"/>
      <c r="JYN913" s="50"/>
      <c r="JYP913" s="50"/>
      <c r="JYR913" s="50"/>
      <c r="JYS913" s="50"/>
      <c r="JYT913" s="50"/>
      <c r="JYU913" s="50"/>
      <c r="JYV913" s="50"/>
      <c r="JYW913" s="50"/>
      <c r="JYX913" s="50"/>
      <c r="JYY913" s="50"/>
      <c r="JZD913" s="50"/>
      <c r="JZE913" s="50"/>
      <c r="JZF913" s="50"/>
      <c r="JZG913" s="50"/>
      <c r="JZH913" s="50"/>
      <c r="JZI913" s="50"/>
      <c r="JZJ913" s="50"/>
      <c r="JZK913" s="50"/>
      <c r="JZL913" s="50"/>
      <c r="JZM913" s="50"/>
      <c r="JZN913" s="50"/>
      <c r="JZO913" s="50"/>
      <c r="JZP913" s="50"/>
      <c r="JZQ913" s="50"/>
      <c r="JZR913" s="50"/>
      <c r="JZS913" s="50"/>
      <c r="JZT913" s="50"/>
      <c r="JZU913" s="50"/>
      <c r="JZV913" s="50"/>
      <c r="JZW913" s="50"/>
      <c r="JZX913" s="50"/>
      <c r="JZY913" s="50"/>
      <c r="JZZ913" s="50"/>
      <c r="KAA913" s="50"/>
      <c r="KAB913" s="50"/>
      <c r="KAC913" s="50"/>
      <c r="KAD913" s="50"/>
      <c r="KAE913" s="50"/>
      <c r="KAF913" s="50"/>
      <c r="KAG913" s="50"/>
      <c r="KAH913" s="50"/>
      <c r="KAI913" s="50"/>
      <c r="KAJ913" s="50"/>
      <c r="KAK913" s="50"/>
      <c r="KAL913" s="50"/>
      <c r="KAM913" s="50"/>
      <c r="KAN913" s="50"/>
      <c r="KAO913" s="50"/>
      <c r="KAP913" s="50"/>
      <c r="KAQ913" s="50"/>
      <c r="KAR913" s="50"/>
      <c r="KAS913" s="50"/>
      <c r="KAT913" s="50"/>
      <c r="KAU913" s="50"/>
      <c r="KAV913" s="50"/>
      <c r="KAW913" s="50"/>
      <c r="KAX913" s="50"/>
      <c r="KAY913" s="50"/>
      <c r="KAZ913" s="50"/>
      <c r="KBA913" s="50"/>
      <c r="KBB913" s="50"/>
      <c r="KBC913" s="50"/>
      <c r="KBD913" s="50"/>
      <c r="KBE913" s="50"/>
      <c r="KBF913" s="50"/>
      <c r="KBG913" s="50"/>
      <c r="KBH913" s="50"/>
      <c r="KBI913" s="50"/>
      <c r="KBJ913" s="50"/>
      <c r="KBK913" s="50"/>
      <c r="KBL913" s="50"/>
      <c r="KBM913" s="50"/>
      <c r="KBN913" s="50"/>
      <c r="KBO913" s="50"/>
      <c r="KBP913" s="50"/>
      <c r="KBQ913" s="50"/>
      <c r="KBR913" s="50"/>
      <c r="KBS913" s="50"/>
      <c r="KBT913" s="50"/>
      <c r="KBU913" s="50"/>
      <c r="KBV913" s="50"/>
      <c r="KBW913" s="50"/>
      <c r="KBX913" s="50"/>
      <c r="KBY913" s="50"/>
      <c r="KBZ913" s="50"/>
      <c r="KCA913" s="50"/>
      <c r="KCB913" s="50"/>
      <c r="KCC913" s="50"/>
      <c r="KCD913" s="50"/>
      <c r="KCE913" s="50"/>
      <c r="KCF913" s="50"/>
      <c r="KCG913" s="50"/>
      <c r="KCH913" s="50"/>
      <c r="KCI913" s="50"/>
      <c r="KCJ913" s="50"/>
      <c r="KCK913" s="50"/>
      <c r="KCL913" s="50"/>
      <c r="KCM913" s="50"/>
      <c r="KCN913" s="50"/>
      <c r="KCO913" s="50"/>
      <c r="KCP913" s="50"/>
      <c r="KCQ913" s="50"/>
      <c r="KCR913" s="50"/>
      <c r="KCS913" s="50"/>
      <c r="KCT913" s="50"/>
      <c r="KCU913" s="50"/>
      <c r="KCV913" s="50"/>
      <c r="KCW913" s="50"/>
      <c r="KCX913" s="50"/>
      <c r="KCY913" s="50"/>
      <c r="KCZ913" s="50"/>
      <c r="KDA913" s="50"/>
      <c r="KDB913" s="50"/>
      <c r="KDC913" s="50"/>
      <c r="KDD913" s="50"/>
      <c r="KDE913" s="50"/>
      <c r="KDF913" s="50"/>
      <c r="KDG913" s="50"/>
      <c r="KDH913" s="50"/>
      <c r="KDI913" s="50"/>
      <c r="KDJ913" s="50"/>
      <c r="KDK913" s="50"/>
      <c r="KDL913" s="50"/>
      <c r="KDM913" s="50"/>
      <c r="KDN913" s="50"/>
      <c r="KDO913" s="50"/>
      <c r="KDP913" s="50"/>
      <c r="KDQ913" s="50"/>
      <c r="KDR913" s="50"/>
      <c r="KDS913" s="50"/>
      <c r="KDT913" s="50"/>
      <c r="KDU913" s="50"/>
      <c r="KDV913" s="50"/>
      <c r="KDW913" s="50"/>
      <c r="KDX913" s="50"/>
      <c r="KDY913" s="50"/>
      <c r="KDZ913" s="50"/>
      <c r="KEA913" s="50"/>
      <c r="KEB913" s="50"/>
      <c r="KEC913" s="50"/>
      <c r="KED913" s="50"/>
      <c r="KEE913" s="50"/>
      <c r="KEF913" s="50"/>
      <c r="KEG913" s="50"/>
      <c r="KEH913" s="50"/>
      <c r="KEI913" s="50"/>
      <c r="KEJ913" s="50"/>
      <c r="KEK913" s="50"/>
      <c r="KEL913" s="50"/>
      <c r="KEM913" s="50"/>
      <c r="KEN913" s="50"/>
      <c r="KEO913" s="50"/>
      <c r="KEP913" s="50"/>
      <c r="KEQ913" s="50"/>
      <c r="KER913" s="50"/>
      <c r="KES913" s="50"/>
      <c r="KET913" s="50"/>
      <c r="KEU913" s="50"/>
      <c r="KEV913" s="50"/>
      <c r="KEW913" s="50"/>
      <c r="KEX913" s="50"/>
      <c r="KEY913" s="50"/>
      <c r="KEZ913" s="50"/>
      <c r="KFA913" s="50"/>
      <c r="KFB913" s="50"/>
      <c r="KFC913" s="50"/>
      <c r="KFD913" s="50"/>
      <c r="KFE913" s="50"/>
      <c r="KFF913" s="50"/>
      <c r="KFG913" s="50"/>
      <c r="KFH913" s="50"/>
      <c r="KFI913" s="50"/>
      <c r="KFJ913" s="50"/>
      <c r="KFK913" s="50"/>
      <c r="KFL913" s="50"/>
      <c r="KFM913" s="50"/>
      <c r="KFN913" s="50"/>
      <c r="KFO913" s="50"/>
      <c r="KFP913" s="50"/>
      <c r="KFQ913" s="50"/>
      <c r="KFR913" s="50"/>
      <c r="KFS913" s="50"/>
      <c r="KFT913" s="50"/>
      <c r="KFU913" s="50"/>
      <c r="KFV913" s="50"/>
      <c r="KFW913" s="50"/>
      <c r="KFX913" s="50"/>
      <c r="KFY913" s="50"/>
      <c r="KFZ913" s="50"/>
      <c r="KGA913" s="50"/>
      <c r="KGB913" s="50"/>
      <c r="KGC913" s="50"/>
      <c r="KGD913" s="50"/>
      <c r="KGE913" s="50"/>
      <c r="KGF913" s="50"/>
      <c r="KGG913" s="50"/>
      <c r="KGH913" s="50"/>
      <c r="KGI913" s="50"/>
      <c r="KGJ913" s="50"/>
      <c r="KGK913" s="50"/>
      <c r="KGL913" s="50"/>
      <c r="KGM913" s="50"/>
      <c r="KGN913" s="50"/>
      <c r="KGO913" s="50"/>
      <c r="KGP913" s="50"/>
      <c r="KGQ913" s="50"/>
      <c r="KGR913" s="50"/>
      <c r="KGS913" s="50"/>
      <c r="KGT913" s="50"/>
      <c r="KGU913" s="50"/>
      <c r="KGV913" s="50"/>
      <c r="KGW913" s="50"/>
      <c r="KGX913" s="50"/>
      <c r="KGY913" s="50"/>
      <c r="KGZ913" s="50"/>
      <c r="KHA913" s="50"/>
      <c r="KHB913" s="50"/>
      <c r="KHC913" s="50"/>
      <c r="KHD913" s="50"/>
      <c r="KHE913" s="50"/>
      <c r="KHF913" s="50"/>
      <c r="KHG913" s="50"/>
      <c r="KHH913" s="50"/>
      <c r="KHI913" s="50"/>
      <c r="KHJ913" s="50"/>
      <c r="KHK913" s="50"/>
      <c r="KHL913" s="50"/>
      <c r="KHM913" s="50"/>
      <c r="KHN913" s="50"/>
      <c r="KHO913" s="50"/>
      <c r="KHP913" s="50"/>
      <c r="KHQ913" s="50"/>
      <c r="KHR913" s="50"/>
      <c r="KHS913" s="50"/>
      <c r="KHT913" s="50"/>
      <c r="KHU913" s="50"/>
      <c r="KHV913" s="50"/>
      <c r="KHW913" s="50"/>
      <c r="KHX913" s="50"/>
      <c r="KHY913" s="50"/>
      <c r="KHZ913" s="50"/>
      <c r="KIA913" s="50"/>
      <c r="KIB913" s="50"/>
      <c r="KIC913" s="50"/>
      <c r="KID913" s="50"/>
      <c r="KIE913" s="50"/>
      <c r="KIF913" s="50"/>
      <c r="KIG913" s="50"/>
      <c r="KIH913" s="50"/>
      <c r="KII913" s="50"/>
      <c r="KIJ913" s="50"/>
      <c r="KIL913" s="50"/>
      <c r="KIN913" s="50"/>
      <c r="KIO913" s="50"/>
      <c r="KIP913" s="50"/>
      <c r="KIQ913" s="50"/>
      <c r="KIR913" s="50"/>
      <c r="KIS913" s="50"/>
      <c r="KIT913" s="50"/>
      <c r="KIU913" s="50"/>
      <c r="KIZ913" s="50"/>
      <c r="KJA913" s="50"/>
      <c r="KJB913" s="50"/>
      <c r="KJC913" s="50"/>
      <c r="KJD913" s="50"/>
      <c r="KJE913" s="50"/>
      <c r="KJF913" s="50"/>
      <c r="KJG913" s="50"/>
      <c r="KJH913" s="50"/>
      <c r="KJI913" s="50"/>
      <c r="KJJ913" s="50"/>
      <c r="KJK913" s="50"/>
      <c r="KJL913" s="50"/>
      <c r="KJM913" s="50"/>
      <c r="KJN913" s="50"/>
      <c r="KJO913" s="50"/>
      <c r="KJP913" s="50"/>
      <c r="KJQ913" s="50"/>
      <c r="KJR913" s="50"/>
      <c r="KJS913" s="50"/>
      <c r="KJT913" s="50"/>
      <c r="KJU913" s="50"/>
      <c r="KJV913" s="50"/>
      <c r="KJW913" s="50"/>
      <c r="KJX913" s="50"/>
      <c r="KJY913" s="50"/>
      <c r="KJZ913" s="50"/>
      <c r="KKA913" s="50"/>
      <c r="KKB913" s="50"/>
      <c r="KKC913" s="50"/>
      <c r="KKD913" s="50"/>
      <c r="KKE913" s="50"/>
      <c r="KKF913" s="50"/>
      <c r="KKG913" s="50"/>
      <c r="KKH913" s="50"/>
      <c r="KKI913" s="50"/>
      <c r="KKJ913" s="50"/>
      <c r="KKK913" s="50"/>
      <c r="KKL913" s="50"/>
      <c r="KKM913" s="50"/>
      <c r="KKN913" s="50"/>
      <c r="KKO913" s="50"/>
      <c r="KKP913" s="50"/>
      <c r="KKQ913" s="50"/>
      <c r="KKR913" s="50"/>
      <c r="KKS913" s="50"/>
      <c r="KKT913" s="50"/>
      <c r="KKU913" s="50"/>
      <c r="KKV913" s="50"/>
      <c r="KKW913" s="50"/>
      <c r="KKX913" s="50"/>
      <c r="KKY913" s="50"/>
      <c r="KKZ913" s="50"/>
      <c r="KLA913" s="50"/>
      <c r="KLB913" s="50"/>
      <c r="KLC913" s="50"/>
      <c r="KLD913" s="50"/>
      <c r="KLE913" s="50"/>
      <c r="KLF913" s="50"/>
      <c r="KLG913" s="50"/>
      <c r="KLH913" s="50"/>
      <c r="KLI913" s="50"/>
      <c r="KLJ913" s="50"/>
      <c r="KLK913" s="50"/>
      <c r="KLL913" s="50"/>
      <c r="KLM913" s="50"/>
      <c r="KLN913" s="50"/>
      <c r="KLO913" s="50"/>
      <c r="KLP913" s="50"/>
      <c r="KLQ913" s="50"/>
      <c r="KLR913" s="50"/>
      <c r="KLS913" s="50"/>
      <c r="KLT913" s="50"/>
      <c r="KLU913" s="50"/>
      <c r="KLV913" s="50"/>
      <c r="KLW913" s="50"/>
      <c r="KLX913" s="50"/>
      <c r="KLY913" s="50"/>
      <c r="KLZ913" s="50"/>
      <c r="KMA913" s="50"/>
      <c r="KMB913" s="50"/>
      <c r="KMC913" s="50"/>
      <c r="KMD913" s="50"/>
      <c r="KME913" s="50"/>
      <c r="KMF913" s="50"/>
      <c r="KMG913" s="50"/>
      <c r="KMH913" s="50"/>
      <c r="KMI913" s="50"/>
      <c r="KMJ913" s="50"/>
      <c r="KMK913" s="50"/>
      <c r="KML913" s="50"/>
      <c r="KMM913" s="50"/>
      <c r="KMN913" s="50"/>
      <c r="KMO913" s="50"/>
      <c r="KMP913" s="50"/>
      <c r="KMQ913" s="50"/>
      <c r="KMR913" s="50"/>
      <c r="KMS913" s="50"/>
      <c r="KMT913" s="50"/>
      <c r="KMU913" s="50"/>
      <c r="KMV913" s="50"/>
      <c r="KMW913" s="50"/>
      <c r="KMX913" s="50"/>
      <c r="KMY913" s="50"/>
      <c r="KMZ913" s="50"/>
      <c r="KNA913" s="50"/>
      <c r="KNB913" s="50"/>
      <c r="KNC913" s="50"/>
      <c r="KND913" s="50"/>
      <c r="KNE913" s="50"/>
      <c r="KNF913" s="50"/>
      <c r="KNG913" s="50"/>
      <c r="KNH913" s="50"/>
      <c r="KNI913" s="50"/>
      <c r="KNJ913" s="50"/>
      <c r="KNK913" s="50"/>
      <c r="KNL913" s="50"/>
      <c r="KNM913" s="50"/>
      <c r="KNN913" s="50"/>
      <c r="KNO913" s="50"/>
      <c r="KNP913" s="50"/>
      <c r="KNQ913" s="50"/>
      <c r="KNR913" s="50"/>
      <c r="KNS913" s="50"/>
      <c r="KNT913" s="50"/>
      <c r="KNU913" s="50"/>
      <c r="KNV913" s="50"/>
      <c r="KNW913" s="50"/>
      <c r="KNX913" s="50"/>
      <c r="KNY913" s="50"/>
      <c r="KNZ913" s="50"/>
      <c r="KOA913" s="50"/>
      <c r="KOB913" s="50"/>
      <c r="KOC913" s="50"/>
      <c r="KOD913" s="50"/>
      <c r="KOE913" s="50"/>
      <c r="KOF913" s="50"/>
      <c r="KOG913" s="50"/>
      <c r="KOH913" s="50"/>
      <c r="KOI913" s="50"/>
      <c r="KOJ913" s="50"/>
      <c r="KOK913" s="50"/>
      <c r="KOL913" s="50"/>
      <c r="KOM913" s="50"/>
      <c r="KON913" s="50"/>
      <c r="KOO913" s="50"/>
      <c r="KOP913" s="50"/>
      <c r="KOQ913" s="50"/>
      <c r="KOR913" s="50"/>
      <c r="KOS913" s="50"/>
      <c r="KOT913" s="50"/>
      <c r="KOU913" s="50"/>
      <c r="KOV913" s="50"/>
      <c r="KOW913" s="50"/>
      <c r="KOX913" s="50"/>
      <c r="KOY913" s="50"/>
      <c r="KOZ913" s="50"/>
      <c r="KPA913" s="50"/>
      <c r="KPB913" s="50"/>
      <c r="KPC913" s="50"/>
      <c r="KPD913" s="50"/>
      <c r="KPE913" s="50"/>
      <c r="KPF913" s="50"/>
      <c r="KPG913" s="50"/>
      <c r="KPH913" s="50"/>
      <c r="KPI913" s="50"/>
      <c r="KPJ913" s="50"/>
      <c r="KPK913" s="50"/>
      <c r="KPL913" s="50"/>
      <c r="KPM913" s="50"/>
      <c r="KPN913" s="50"/>
      <c r="KPO913" s="50"/>
      <c r="KPP913" s="50"/>
      <c r="KPQ913" s="50"/>
      <c r="KPR913" s="50"/>
      <c r="KPS913" s="50"/>
      <c r="KPT913" s="50"/>
      <c r="KPU913" s="50"/>
      <c r="KPV913" s="50"/>
      <c r="KPW913" s="50"/>
      <c r="KPX913" s="50"/>
      <c r="KPY913" s="50"/>
      <c r="KPZ913" s="50"/>
      <c r="KQA913" s="50"/>
      <c r="KQB913" s="50"/>
      <c r="KQC913" s="50"/>
      <c r="KQD913" s="50"/>
      <c r="KQE913" s="50"/>
      <c r="KQF913" s="50"/>
      <c r="KQG913" s="50"/>
      <c r="KQH913" s="50"/>
      <c r="KQI913" s="50"/>
      <c r="KQJ913" s="50"/>
      <c r="KQK913" s="50"/>
      <c r="KQL913" s="50"/>
      <c r="KQM913" s="50"/>
      <c r="KQN913" s="50"/>
      <c r="KQO913" s="50"/>
      <c r="KQP913" s="50"/>
      <c r="KQQ913" s="50"/>
      <c r="KQR913" s="50"/>
      <c r="KQS913" s="50"/>
      <c r="KQT913" s="50"/>
      <c r="KQU913" s="50"/>
      <c r="KQV913" s="50"/>
      <c r="KQW913" s="50"/>
      <c r="KQX913" s="50"/>
      <c r="KQY913" s="50"/>
      <c r="KQZ913" s="50"/>
      <c r="KRA913" s="50"/>
      <c r="KRB913" s="50"/>
      <c r="KRC913" s="50"/>
      <c r="KRD913" s="50"/>
      <c r="KRE913" s="50"/>
      <c r="KRF913" s="50"/>
      <c r="KRG913" s="50"/>
      <c r="KRH913" s="50"/>
      <c r="KRI913" s="50"/>
      <c r="KRJ913" s="50"/>
      <c r="KRK913" s="50"/>
      <c r="KRL913" s="50"/>
      <c r="KRM913" s="50"/>
      <c r="KRN913" s="50"/>
      <c r="KRO913" s="50"/>
      <c r="KRP913" s="50"/>
      <c r="KRQ913" s="50"/>
      <c r="KRR913" s="50"/>
      <c r="KRS913" s="50"/>
      <c r="KRT913" s="50"/>
      <c r="KRU913" s="50"/>
      <c r="KRV913" s="50"/>
      <c r="KRW913" s="50"/>
      <c r="KRX913" s="50"/>
      <c r="KRY913" s="50"/>
      <c r="KRZ913" s="50"/>
      <c r="KSA913" s="50"/>
      <c r="KSB913" s="50"/>
      <c r="KSC913" s="50"/>
      <c r="KSD913" s="50"/>
      <c r="KSE913" s="50"/>
      <c r="KSF913" s="50"/>
      <c r="KSH913" s="50"/>
      <c r="KSJ913" s="50"/>
      <c r="KSK913" s="50"/>
      <c r="KSL913" s="50"/>
      <c r="KSM913" s="50"/>
      <c r="KSN913" s="50"/>
      <c r="KSO913" s="50"/>
      <c r="KSP913" s="50"/>
      <c r="KSQ913" s="50"/>
      <c r="KSV913" s="50"/>
      <c r="KSW913" s="50"/>
      <c r="KSX913" s="50"/>
      <c r="KSY913" s="50"/>
      <c r="KSZ913" s="50"/>
      <c r="KTA913" s="50"/>
      <c r="KTB913" s="50"/>
      <c r="KTC913" s="50"/>
      <c r="KTD913" s="50"/>
      <c r="KTE913" s="50"/>
      <c r="KTF913" s="50"/>
      <c r="KTG913" s="50"/>
      <c r="KTH913" s="50"/>
      <c r="KTI913" s="50"/>
      <c r="KTJ913" s="50"/>
      <c r="KTK913" s="50"/>
      <c r="KTL913" s="50"/>
      <c r="KTM913" s="50"/>
      <c r="KTN913" s="50"/>
      <c r="KTO913" s="50"/>
      <c r="KTP913" s="50"/>
      <c r="KTQ913" s="50"/>
      <c r="KTR913" s="50"/>
      <c r="KTS913" s="50"/>
      <c r="KTT913" s="50"/>
      <c r="KTU913" s="50"/>
      <c r="KTV913" s="50"/>
      <c r="KTW913" s="50"/>
      <c r="KTX913" s="50"/>
      <c r="KTY913" s="50"/>
      <c r="KTZ913" s="50"/>
      <c r="KUA913" s="50"/>
      <c r="KUB913" s="50"/>
      <c r="KUC913" s="50"/>
      <c r="KUD913" s="50"/>
      <c r="KUE913" s="50"/>
      <c r="KUF913" s="50"/>
      <c r="KUG913" s="50"/>
      <c r="KUH913" s="50"/>
      <c r="KUI913" s="50"/>
      <c r="KUJ913" s="50"/>
      <c r="KUK913" s="50"/>
      <c r="KUL913" s="50"/>
      <c r="KUM913" s="50"/>
      <c r="KUN913" s="50"/>
      <c r="KUO913" s="50"/>
      <c r="KUP913" s="50"/>
      <c r="KUQ913" s="50"/>
      <c r="KUR913" s="50"/>
      <c r="KUS913" s="50"/>
      <c r="KUT913" s="50"/>
      <c r="KUU913" s="50"/>
      <c r="KUV913" s="50"/>
      <c r="KUW913" s="50"/>
      <c r="KUX913" s="50"/>
      <c r="KUY913" s="50"/>
      <c r="KUZ913" s="50"/>
      <c r="KVA913" s="50"/>
      <c r="KVB913" s="50"/>
      <c r="KVC913" s="50"/>
      <c r="KVD913" s="50"/>
      <c r="KVE913" s="50"/>
      <c r="KVF913" s="50"/>
      <c r="KVG913" s="50"/>
      <c r="KVH913" s="50"/>
      <c r="KVI913" s="50"/>
      <c r="KVJ913" s="50"/>
      <c r="KVK913" s="50"/>
      <c r="KVL913" s="50"/>
      <c r="KVM913" s="50"/>
      <c r="KVN913" s="50"/>
      <c r="KVO913" s="50"/>
      <c r="KVP913" s="50"/>
      <c r="KVQ913" s="50"/>
      <c r="KVR913" s="50"/>
      <c r="KVS913" s="50"/>
      <c r="KVT913" s="50"/>
      <c r="KVU913" s="50"/>
      <c r="KVV913" s="50"/>
      <c r="KVW913" s="50"/>
      <c r="KVX913" s="50"/>
      <c r="KVY913" s="50"/>
      <c r="KVZ913" s="50"/>
      <c r="KWA913" s="50"/>
      <c r="KWB913" s="50"/>
      <c r="KWC913" s="50"/>
      <c r="KWD913" s="50"/>
      <c r="KWE913" s="50"/>
      <c r="KWF913" s="50"/>
      <c r="KWG913" s="50"/>
      <c r="KWH913" s="50"/>
      <c r="KWI913" s="50"/>
      <c r="KWJ913" s="50"/>
      <c r="KWK913" s="50"/>
      <c r="KWL913" s="50"/>
      <c r="KWM913" s="50"/>
      <c r="KWN913" s="50"/>
      <c r="KWO913" s="50"/>
      <c r="KWP913" s="50"/>
      <c r="KWQ913" s="50"/>
      <c r="KWR913" s="50"/>
      <c r="KWS913" s="50"/>
      <c r="KWT913" s="50"/>
      <c r="KWU913" s="50"/>
      <c r="KWV913" s="50"/>
      <c r="KWW913" s="50"/>
      <c r="KWX913" s="50"/>
      <c r="KWY913" s="50"/>
      <c r="KWZ913" s="50"/>
      <c r="KXA913" s="50"/>
      <c r="KXB913" s="50"/>
      <c r="KXC913" s="50"/>
      <c r="KXD913" s="50"/>
      <c r="KXE913" s="50"/>
      <c r="KXF913" s="50"/>
      <c r="KXG913" s="50"/>
      <c r="KXH913" s="50"/>
      <c r="KXI913" s="50"/>
      <c r="KXJ913" s="50"/>
      <c r="KXK913" s="50"/>
      <c r="KXL913" s="50"/>
      <c r="KXM913" s="50"/>
      <c r="KXN913" s="50"/>
      <c r="KXO913" s="50"/>
      <c r="KXP913" s="50"/>
      <c r="KXQ913" s="50"/>
      <c r="KXR913" s="50"/>
      <c r="KXS913" s="50"/>
      <c r="KXT913" s="50"/>
      <c r="KXU913" s="50"/>
      <c r="KXV913" s="50"/>
      <c r="KXW913" s="50"/>
      <c r="KXX913" s="50"/>
      <c r="KXY913" s="50"/>
      <c r="KXZ913" s="50"/>
      <c r="KYA913" s="50"/>
      <c r="KYB913" s="50"/>
      <c r="KYC913" s="50"/>
      <c r="KYD913" s="50"/>
      <c r="KYE913" s="50"/>
      <c r="KYF913" s="50"/>
      <c r="KYG913" s="50"/>
      <c r="KYH913" s="50"/>
      <c r="KYI913" s="50"/>
      <c r="KYJ913" s="50"/>
      <c r="KYK913" s="50"/>
      <c r="KYL913" s="50"/>
      <c r="KYM913" s="50"/>
      <c r="KYN913" s="50"/>
      <c r="KYO913" s="50"/>
      <c r="KYP913" s="50"/>
      <c r="KYQ913" s="50"/>
      <c r="KYR913" s="50"/>
      <c r="KYS913" s="50"/>
      <c r="KYT913" s="50"/>
      <c r="KYU913" s="50"/>
      <c r="KYV913" s="50"/>
      <c r="KYW913" s="50"/>
      <c r="KYX913" s="50"/>
      <c r="KYY913" s="50"/>
      <c r="KYZ913" s="50"/>
      <c r="KZA913" s="50"/>
      <c r="KZB913" s="50"/>
      <c r="KZC913" s="50"/>
      <c r="KZD913" s="50"/>
      <c r="KZE913" s="50"/>
      <c r="KZF913" s="50"/>
      <c r="KZG913" s="50"/>
      <c r="KZH913" s="50"/>
      <c r="KZI913" s="50"/>
      <c r="KZJ913" s="50"/>
      <c r="KZK913" s="50"/>
      <c r="KZL913" s="50"/>
      <c r="KZM913" s="50"/>
      <c r="KZN913" s="50"/>
      <c r="KZO913" s="50"/>
      <c r="KZP913" s="50"/>
      <c r="KZQ913" s="50"/>
      <c r="KZR913" s="50"/>
      <c r="KZS913" s="50"/>
      <c r="KZT913" s="50"/>
      <c r="KZU913" s="50"/>
      <c r="KZV913" s="50"/>
      <c r="KZW913" s="50"/>
      <c r="KZX913" s="50"/>
      <c r="KZY913" s="50"/>
      <c r="KZZ913" s="50"/>
      <c r="LAA913" s="50"/>
      <c r="LAB913" s="50"/>
      <c r="LAC913" s="50"/>
      <c r="LAD913" s="50"/>
      <c r="LAE913" s="50"/>
      <c r="LAF913" s="50"/>
      <c r="LAG913" s="50"/>
      <c r="LAH913" s="50"/>
      <c r="LAI913" s="50"/>
      <c r="LAJ913" s="50"/>
      <c r="LAK913" s="50"/>
      <c r="LAL913" s="50"/>
      <c r="LAM913" s="50"/>
      <c r="LAN913" s="50"/>
      <c r="LAO913" s="50"/>
      <c r="LAP913" s="50"/>
      <c r="LAQ913" s="50"/>
      <c r="LAR913" s="50"/>
      <c r="LAS913" s="50"/>
      <c r="LAT913" s="50"/>
      <c r="LAU913" s="50"/>
      <c r="LAV913" s="50"/>
      <c r="LAW913" s="50"/>
      <c r="LAX913" s="50"/>
      <c r="LAY913" s="50"/>
      <c r="LAZ913" s="50"/>
      <c r="LBA913" s="50"/>
      <c r="LBB913" s="50"/>
      <c r="LBC913" s="50"/>
      <c r="LBD913" s="50"/>
      <c r="LBE913" s="50"/>
      <c r="LBF913" s="50"/>
      <c r="LBG913" s="50"/>
      <c r="LBH913" s="50"/>
      <c r="LBI913" s="50"/>
      <c r="LBJ913" s="50"/>
      <c r="LBK913" s="50"/>
      <c r="LBL913" s="50"/>
      <c r="LBM913" s="50"/>
      <c r="LBN913" s="50"/>
      <c r="LBO913" s="50"/>
      <c r="LBP913" s="50"/>
      <c r="LBQ913" s="50"/>
      <c r="LBR913" s="50"/>
      <c r="LBS913" s="50"/>
      <c r="LBT913" s="50"/>
      <c r="LBU913" s="50"/>
      <c r="LBV913" s="50"/>
      <c r="LBW913" s="50"/>
      <c r="LBX913" s="50"/>
      <c r="LBY913" s="50"/>
      <c r="LBZ913" s="50"/>
      <c r="LCA913" s="50"/>
      <c r="LCB913" s="50"/>
      <c r="LCD913" s="50"/>
      <c r="LCF913" s="50"/>
      <c r="LCG913" s="50"/>
      <c r="LCH913" s="50"/>
      <c r="LCI913" s="50"/>
      <c r="LCJ913" s="50"/>
      <c r="LCK913" s="50"/>
      <c r="LCL913" s="50"/>
      <c r="LCM913" s="50"/>
      <c r="LCR913" s="50"/>
      <c r="LCS913" s="50"/>
      <c r="LCT913" s="50"/>
      <c r="LCU913" s="50"/>
      <c r="LCV913" s="50"/>
      <c r="LCW913" s="50"/>
      <c r="LCX913" s="50"/>
      <c r="LCY913" s="50"/>
      <c r="LCZ913" s="50"/>
      <c r="LDA913" s="50"/>
      <c r="LDB913" s="50"/>
      <c r="LDC913" s="50"/>
      <c r="LDD913" s="50"/>
      <c r="LDE913" s="50"/>
      <c r="LDF913" s="50"/>
      <c r="LDG913" s="50"/>
      <c r="LDH913" s="50"/>
      <c r="LDI913" s="50"/>
      <c r="LDJ913" s="50"/>
      <c r="LDK913" s="50"/>
      <c r="LDL913" s="50"/>
      <c r="LDM913" s="50"/>
      <c r="LDN913" s="50"/>
      <c r="LDO913" s="50"/>
      <c r="LDP913" s="50"/>
      <c r="LDQ913" s="50"/>
      <c r="LDR913" s="50"/>
      <c r="LDS913" s="50"/>
      <c r="LDT913" s="50"/>
      <c r="LDU913" s="50"/>
      <c r="LDV913" s="50"/>
      <c r="LDW913" s="50"/>
      <c r="LDX913" s="50"/>
      <c r="LDY913" s="50"/>
      <c r="LDZ913" s="50"/>
      <c r="LEA913" s="50"/>
      <c r="LEB913" s="50"/>
      <c r="LEC913" s="50"/>
      <c r="LED913" s="50"/>
      <c r="LEE913" s="50"/>
      <c r="LEF913" s="50"/>
      <c r="LEG913" s="50"/>
      <c r="LEH913" s="50"/>
      <c r="LEI913" s="50"/>
      <c r="LEJ913" s="50"/>
      <c r="LEK913" s="50"/>
      <c r="LEL913" s="50"/>
      <c r="LEM913" s="50"/>
      <c r="LEN913" s="50"/>
      <c r="LEO913" s="50"/>
      <c r="LEP913" s="50"/>
      <c r="LEQ913" s="50"/>
      <c r="LER913" s="50"/>
      <c r="LES913" s="50"/>
      <c r="LET913" s="50"/>
      <c r="LEU913" s="50"/>
      <c r="LEV913" s="50"/>
      <c r="LEW913" s="50"/>
      <c r="LEX913" s="50"/>
      <c r="LEY913" s="50"/>
      <c r="LEZ913" s="50"/>
      <c r="LFA913" s="50"/>
      <c r="LFB913" s="50"/>
      <c r="LFC913" s="50"/>
      <c r="LFD913" s="50"/>
      <c r="LFE913" s="50"/>
      <c r="LFF913" s="50"/>
      <c r="LFG913" s="50"/>
      <c r="LFH913" s="50"/>
      <c r="LFI913" s="50"/>
      <c r="LFJ913" s="50"/>
      <c r="LFK913" s="50"/>
      <c r="LFL913" s="50"/>
      <c r="LFM913" s="50"/>
      <c r="LFN913" s="50"/>
      <c r="LFO913" s="50"/>
      <c r="LFP913" s="50"/>
      <c r="LFQ913" s="50"/>
      <c r="LFR913" s="50"/>
      <c r="LFS913" s="50"/>
      <c r="LFT913" s="50"/>
      <c r="LFU913" s="50"/>
      <c r="LFV913" s="50"/>
      <c r="LFW913" s="50"/>
      <c r="LFX913" s="50"/>
      <c r="LFY913" s="50"/>
      <c r="LFZ913" s="50"/>
      <c r="LGA913" s="50"/>
      <c r="LGB913" s="50"/>
      <c r="LGC913" s="50"/>
      <c r="LGD913" s="50"/>
      <c r="LGE913" s="50"/>
      <c r="LGF913" s="50"/>
      <c r="LGG913" s="50"/>
      <c r="LGH913" s="50"/>
      <c r="LGI913" s="50"/>
      <c r="LGJ913" s="50"/>
      <c r="LGK913" s="50"/>
      <c r="LGL913" s="50"/>
      <c r="LGM913" s="50"/>
      <c r="LGN913" s="50"/>
      <c r="LGO913" s="50"/>
      <c r="LGP913" s="50"/>
      <c r="LGQ913" s="50"/>
      <c r="LGR913" s="50"/>
      <c r="LGS913" s="50"/>
      <c r="LGT913" s="50"/>
      <c r="LGU913" s="50"/>
      <c r="LGV913" s="50"/>
      <c r="LGW913" s="50"/>
      <c r="LGX913" s="50"/>
      <c r="LGY913" s="50"/>
      <c r="LGZ913" s="50"/>
      <c r="LHA913" s="50"/>
      <c r="LHB913" s="50"/>
      <c r="LHC913" s="50"/>
      <c r="LHD913" s="50"/>
      <c r="LHE913" s="50"/>
      <c r="LHF913" s="50"/>
      <c r="LHG913" s="50"/>
      <c r="LHH913" s="50"/>
      <c r="LHI913" s="50"/>
      <c r="LHJ913" s="50"/>
      <c r="LHK913" s="50"/>
      <c r="LHL913" s="50"/>
      <c r="LHM913" s="50"/>
      <c r="LHN913" s="50"/>
      <c r="LHO913" s="50"/>
      <c r="LHP913" s="50"/>
      <c r="LHQ913" s="50"/>
      <c r="LHR913" s="50"/>
      <c r="LHS913" s="50"/>
      <c r="LHT913" s="50"/>
      <c r="LHU913" s="50"/>
      <c r="LHV913" s="50"/>
      <c r="LHW913" s="50"/>
      <c r="LHX913" s="50"/>
      <c r="LHY913" s="50"/>
      <c r="LHZ913" s="50"/>
      <c r="LIA913" s="50"/>
      <c r="LIB913" s="50"/>
      <c r="LIC913" s="50"/>
      <c r="LID913" s="50"/>
      <c r="LIE913" s="50"/>
      <c r="LIF913" s="50"/>
      <c r="LIG913" s="50"/>
      <c r="LIH913" s="50"/>
      <c r="LII913" s="50"/>
      <c r="LIJ913" s="50"/>
      <c r="LIK913" s="50"/>
      <c r="LIL913" s="50"/>
      <c r="LIM913" s="50"/>
      <c r="LIN913" s="50"/>
      <c r="LIO913" s="50"/>
      <c r="LIP913" s="50"/>
      <c r="LIQ913" s="50"/>
      <c r="LIR913" s="50"/>
      <c r="LIS913" s="50"/>
      <c r="LIT913" s="50"/>
      <c r="LIU913" s="50"/>
      <c r="LIV913" s="50"/>
      <c r="LIW913" s="50"/>
      <c r="LIX913" s="50"/>
      <c r="LIY913" s="50"/>
      <c r="LIZ913" s="50"/>
      <c r="LJA913" s="50"/>
      <c r="LJB913" s="50"/>
      <c r="LJC913" s="50"/>
      <c r="LJD913" s="50"/>
      <c r="LJE913" s="50"/>
      <c r="LJF913" s="50"/>
      <c r="LJG913" s="50"/>
      <c r="LJH913" s="50"/>
      <c r="LJI913" s="50"/>
      <c r="LJJ913" s="50"/>
      <c r="LJK913" s="50"/>
      <c r="LJL913" s="50"/>
      <c r="LJM913" s="50"/>
      <c r="LJN913" s="50"/>
      <c r="LJO913" s="50"/>
      <c r="LJP913" s="50"/>
      <c r="LJQ913" s="50"/>
      <c r="LJR913" s="50"/>
      <c r="LJS913" s="50"/>
      <c r="LJT913" s="50"/>
      <c r="LJU913" s="50"/>
      <c r="LJV913" s="50"/>
      <c r="LJW913" s="50"/>
      <c r="LJX913" s="50"/>
      <c r="LJY913" s="50"/>
      <c r="LJZ913" s="50"/>
      <c r="LKA913" s="50"/>
      <c r="LKB913" s="50"/>
      <c r="LKC913" s="50"/>
      <c r="LKD913" s="50"/>
      <c r="LKE913" s="50"/>
      <c r="LKF913" s="50"/>
      <c r="LKG913" s="50"/>
      <c r="LKH913" s="50"/>
      <c r="LKI913" s="50"/>
      <c r="LKJ913" s="50"/>
      <c r="LKK913" s="50"/>
      <c r="LKL913" s="50"/>
      <c r="LKM913" s="50"/>
      <c r="LKN913" s="50"/>
      <c r="LKO913" s="50"/>
      <c r="LKP913" s="50"/>
      <c r="LKQ913" s="50"/>
      <c r="LKR913" s="50"/>
      <c r="LKS913" s="50"/>
      <c r="LKT913" s="50"/>
      <c r="LKU913" s="50"/>
      <c r="LKV913" s="50"/>
      <c r="LKW913" s="50"/>
      <c r="LKX913" s="50"/>
      <c r="LKY913" s="50"/>
      <c r="LKZ913" s="50"/>
      <c r="LLA913" s="50"/>
      <c r="LLB913" s="50"/>
      <c r="LLC913" s="50"/>
      <c r="LLD913" s="50"/>
      <c r="LLE913" s="50"/>
      <c r="LLF913" s="50"/>
      <c r="LLG913" s="50"/>
      <c r="LLH913" s="50"/>
      <c r="LLI913" s="50"/>
      <c r="LLJ913" s="50"/>
      <c r="LLK913" s="50"/>
      <c r="LLL913" s="50"/>
      <c r="LLM913" s="50"/>
      <c r="LLN913" s="50"/>
      <c r="LLO913" s="50"/>
      <c r="LLP913" s="50"/>
      <c r="LLQ913" s="50"/>
      <c r="LLR913" s="50"/>
      <c r="LLS913" s="50"/>
      <c r="LLT913" s="50"/>
      <c r="LLU913" s="50"/>
      <c r="LLV913" s="50"/>
      <c r="LLW913" s="50"/>
      <c r="LLX913" s="50"/>
      <c r="LLZ913" s="50"/>
      <c r="LMB913" s="50"/>
      <c r="LMC913" s="50"/>
      <c r="LMD913" s="50"/>
      <c r="LME913" s="50"/>
      <c r="LMF913" s="50"/>
      <c r="LMG913" s="50"/>
      <c r="LMH913" s="50"/>
      <c r="LMI913" s="50"/>
      <c r="LMN913" s="50"/>
      <c r="LMO913" s="50"/>
      <c r="LMP913" s="50"/>
      <c r="LMQ913" s="50"/>
      <c r="LMR913" s="50"/>
      <c r="LMS913" s="50"/>
      <c r="LMT913" s="50"/>
      <c r="LMU913" s="50"/>
      <c r="LMV913" s="50"/>
      <c r="LMW913" s="50"/>
      <c r="LMX913" s="50"/>
      <c r="LMY913" s="50"/>
      <c r="LMZ913" s="50"/>
      <c r="LNA913" s="50"/>
      <c r="LNB913" s="50"/>
      <c r="LNC913" s="50"/>
      <c r="LND913" s="50"/>
      <c r="LNE913" s="50"/>
      <c r="LNF913" s="50"/>
      <c r="LNG913" s="50"/>
      <c r="LNH913" s="50"/>
      <c r="LNI913" s="50"/>
      <c r="LNJ913" s="50"/>
      <c r="LNK913" s="50"/>
      <c r="LNL913" s="50"/>
      <c r="LNM913" s="50"/>
      <c r="LNN913" s="50"/>
      <c r="LNO913" s="50"/>
      <c r="LNP913" s="50"/>
      <c r="LNQ913" s="50"/>
      <c r="LNR913" s="50"/>
      <c r="LNS913" s="50"/>
      <c r="LNT913" s="50"/>
      <c r="LNU913" s="50"/>
      <c r="LNV913" s="50"/>
      <c r="LNW913" s="50"/>
      <c r="LNX913" s="50"/>
      <c r="LNY913" s="50"/>
      <c r="LNZ913" s="50"/>
      <c r="LOA913" s="50"/>
      <c r="LOB913" s="50"/>
      <c r="LOC913" s="50"/>
      <c r="LOD913" s="50"/>
      <c r="LOE913" s="50"/>
      <c r="LOF913" s="50"/>
      <c r="LOG913" s="50"/>
      <c r="LOH913" s="50"/>
      <c r="LOI913" s="50"/>
      <c r="LOJ913" s="50"/>
      <c r="LOK913" s="50"/>
      <c r="LOL913" s="50"/>
      <c r="LOM913" s="50"/>
      <c r="LON913" s="50"/>
      <c r="LOO913" s="50"/>
      <c r="LOP913" s="50"/>
      <c r="LOQ913" s="50"/>
      <c r="LOR913" s="50"/>
      <c r="LOS913" s="50"/>
      <c r="LOT913" s="50"/>
      <c r="LOU913" s="50"/>
      <c r="LOV913" s="50"/>
      <c r="LOW913" s="50"/>
      <c r="LOX913" s="50"/>
      <c r="LOY913" s="50"/>
      <c r="LOZ913" s="50"/>
      <c r="LPA913" s="50"/>
      <c r="LPB913" s="50"/>
      <c r="LPC913" s="50"/>
      <c r="LPD913" s="50"/>
      <c r="LPE913" s="50"/>
      <c r="LPF913" s="50"/>
      <c r="LPG913" s="50"/>
      <c r="LPH913" s="50"/>
      <c r="LPI913" s="50"/>
      <c r="LPJ913" s="50"/>
      <c r="LPK913" s="50"/>
      <c r="LPL913" s="50"/>
      <c r="LPM913" s="50"/>
      <c r="LPN913" s="50"/>
      <c r="LPO913" s="50"/>
      <c r="LPP913" s="50"/>
      <c r="LPQ913" s="50"/>
      <c r="LPR913" s="50"/>
      <c r="LPS913" s="50"/>
      <c r="LPT913" s="50"/>
      <c r="LPU913" s="50"/>
      <c r="LPV913" s="50"/>
      <c r="LPW913" s="50"/>
      <c r="LPX913" s="50"/>
      <c r="LPY913" s="50"/>
      <c r="LPZ913" s="50"/>
      <c r="LQA913" s="50"/>
      <c r="LQB913" s="50"/>
      <c r="LQC913" s="50"/>
      <c r="LQD913" s="50"/>
      <c r="LQE913" s="50"/>
      <c r="LQF913" s="50"/>
      <c r="LQG913" s="50"/>
      <c r="LQH913" s="50"/>
      <c r="LQI913" s="50"/>
      <c r="LQJ913" s="50"/>
      <c r="LQK913" s="50"/>
      <c r="LQL913" s="50"/>
      <c r="LQM913" s="50"/>
      <c r="LQN913" s="50"/>
      <c r="LQO913" s="50"/>
      <c r="LQP913" s="50"/>
      <c r="LQQ913" s="50"/>
      <c r="LQR913" s="50"/>
      <c r="LQS913" s="50"/>
      <c r="LQT913" s="50"/>
      <c r="LQU913" s="50"/>
      <c r="LQV913" s="50"/>
      <c r="LQW913" s="50"/>
      <c r="LQX913" s="50"/>
      <c r="LQY913" s="50"/>
      <c r="LQZ913" s="50"/>
      <c r="LRA913" s="50"/>
      <c r="LRB913" s="50"/>
      <c r="LRC913" s="50"/>
      <c r="LRD913" s="50"/>
      <c r="LRE913" s="50"/>
      <c r="LRF913" s="50"/>
      <c r="LRG913" s="50"/>
      <c r="LRH913" s="50"/>
      <c r="LRI913" s="50"/>
      <c r="LRJ913" s="50"/>
      <c r="LRK913" s="50"/>
      <c r="LRL913" s="50"/>
      <c r="LRM913" s="50"/>
      <c r="LRN913" s="50"/>
      <c r="LRO913" s="50"/>
      <c r="LRP913" s="50"/>
      <c r="LRQ913" s="50"/>
      <c r="LRR913" s="50"/>
      <c r="LRS913" s="50"/>
      <c r="LRT913" s="50"/>
      <c r="LRU913" s="50"/>
      <c r="LRV913" s="50"/>
      <c r="LRW913" s="50"/>
      <c r="LRX913" s="50"/>
      <c r="LRY913" s="50"/>
      <c r="LRZ913" s="50"/>
      <c r="LSA913" s="50"/>
      <c r="LSB913" s="50"/>
      <c r="LSC913" s="50"/>
      <c r="LSD913" s="50"/>
      <c r="LSE913" s="50"/>
      <c r="LSF913" s="50"/>
      <c r="LSG913" s="50"/>
      <c r="LSH913" s="50"/>
      <c r="LSI913" s="50"/>
      <c r="LSJ913" s="50"/>
      <c r="LSK913" s="50"/>
      <c r="LSL913" s="50"/>
      <c r="LSM913" s="50"/>
      <c r="LSN913" s="50"/>
      <c r="LSO913" s="50"/>
      <c r="LSP913" s="50"/>
      <c r="LSQ913" s="50"/>
      <c r="LSR913" s="50"/>
      <c r="LSS913" s="50"/>
      <c r="LST913" s="50"/>
      <c r="LSU913" s="50"/>
      <c r="LSV913" s="50"/>
      <c r="LSW913" s="50"/>
      <c r="LSX913" s="50"/>
      <c r="LSY913" s="50"/>
      <c r="LSZ913" s="50"/>
      <c r="LTA913" s="50"/>
      <c r="LTB913" s="50"/>
      <c r="LTC913" s="50"/>
      <c r="LTD913" s="50"/>
      <c r="LTE913" s="50"/>
      <c r="LTF913" s="50"/>
      <c r="LTG913" s="50"/>
      <c r="LTH913" s="50"/>
      <c r="LTI913" s="50"/>
      <c r="LTJ913" s="50"/>
      <c r="LTK913" s="50"/>
      <c r="LTL913" s="50"/>
      <c r="LTM913" s="50"/>
      <c r="LTN913" s="50"/>
      <c r="LTO913" s="50"/>
      <c r="LTP913" s="50"/>
      <c r="LTQ913" s="50"/>
      <c r="LTR913" s="50"/>
      <c r="LTS913" s="50"/>
      <c r="LTT913" s="50"/>
      <c r="LTU913" s="50"/>
      <c r="LTV913" s="50"/>
      <c r="LTW913" s="50"/>
      <c r="LTX913" s="50"/>
      <c r="LTY913" s="50"/>
      <c r="LTZ913" s="50"/>
      <c r="LUA913" s="50"/>
      <c r="LUB913" s="50"/>
      <c r="LUC913" s="50"/>
      <c r="LUD913" s="50"/>
      <c r="LUE913" s="50"/>
      <c r="LUF913" s="50"/>
      <c r="LUG913" s="50"/>
      <c r="LUH913" s="50"/>
      <c r="LUI913" s="50"/>
      <c r="LUJ913" s="50"/>
      <c r="LUK913" s="50"/>
      <c r="LUL913" s="50"/>
      <c r="LUM913" s="50"/>
      <c r="LUN913" s="50"/>
      <c r="LUO913" s="50"/>
      <c r="LUP913" s="50"/>
      <c r="LUQ913" s="50"/>
      <c r="LUR913" s="50"/>
      <c r="LUS913" s="50"/>
      <c r="LUT913" s="50"/>
      <c r="LUU913" s="50"/>
      <c r="LUV913" s="50"/>
      <c r="LUW913" s="50"/>
      <c r="LUX913" s="50"/>
      <c r="LUY913" s="50"/>
      <c r="LUZ913" s="50"/>
      <c r="LVA913" s="50"/>
      <c r="LVB913" s="50"/>
      <c r="LVC913" s="50"/>
      <c r="LVD913" s="50"/>
      <c r="LVE913" s="50"/>
      <c r="LVF913" s="50"/>
      <c r="LVG913" s="50"/>
      <c r="LVH913" s="50"/>
      <c r="LVI913" s="50"/>
      <c r="LVJ913" s="50"/>
      <c r="LVK913" s="50"/>
      <c r="LVL913" s="50"/>
      <c r="LVM913" s="50"/>
      <c r="LVN913" s="50"/>
      <c r="LVO913" s="50"/>
      <c r="LVP913" s="50"/>
      <c r="LVQ913" s="50"/>
      <c r="LVR913" s="50"/>
      <c r="LVS913" s="50"/>
      <c r="LVT913" s="50"/>
      <c r="LVV913" s="50"/>
      <c r="LVX913" s="50"/>
      <c r="LVY913" s="50"/>
      <c r="LVZ913" s="50"/>
      <c r="LWA913" s="50"/>
      <c r="LWB913" s="50"/>
      <c r="LWC913" s="50"/>
      <c r="LWD913" s="50"/>
      <c r="LWE913" s="50"/>
      <c r="LWJ913" s="50"/>
      <c r="LWK913" s="50"/>
      <c r="LWL913" s="50"/>
      <c r="LWM913" s="50"/>
      <c r="LWN913" s="50"/>
      <c r="LWO913" s="50"/>
      <c r="LWP913" s="50"/>
      <c r="LWQ913" s="50"/>
      <c r="LWR913" s="50"/>
      <c r="LWS913" s="50"/>
      <c r="LWT913" s="50"/>
      <c r="LWU913" s="50"/>
      <c r="LWV913" s="50"/>
      <c r="LWW913" s="50"/>
      <c r="LWX913" s="50"/>
      <c r="LWY913" s="50"/>
      <c r="LWZ913" s="50"/>
      <c r="LXA913" s="50"/>
      <c r="LXB913" s="50"/>
      <c r="LXC913" s="50"/>
      <c r="LXD913" s="50"/>
      <c r="LXE913" s="50"/>
      <c r="LXF913" s="50"/>
      <c r="LXG913" s="50"/>
      <c r="LXH913" s="50"/>
      <c r="LXI913" s="50"/>
      <c r="LXJ913" s="50"/>
      <c r="LXK913" s="50"/>
      <c r="LXL913" s="50"/>
      <c r="LXM913" s="50"/>
      <c r="LXN913" s="50"/>
      <c r="LXO913" s="50"/>
      <c r="LXP913" s="50"/>
      <c r="LXQ913" s="50"/>
      <c r="LXR913" s="50"/>
      <c r="LXS913" s="50"/>
      <c r="LXT913" s="50"/>
      <c r="LXU913" s="50"/>
      <c r="LXV913" s="50"/>
      <c r="LXW913" s="50"/>
      <c r="LXX913" s="50"/>
      <c r="LXY913" s="50"/>
      <c r="LXZ913" s="50"/>
      <c r="LYA913" s="50"/>
      <c r="LYB913" s="50"/>
      <c r="LYC913" s="50"/>
      <c r="LYD913" s="50"/>
      <c r="LYE913" s="50"/>
      <c r="LYF913" s="50"/>
      <c r="LYG913" s="50"/>
      <c r="LYH913" s="50"/>
      <c r="LYI913" s="50"/>
      <c r="LYJ913" s="50"/>
      <c r="LYK913" s="50"/>
      <c r="LYL913" s="50"/>
      <c r="LYM913" s="50"/>
      <c r="LYN913" s="50"/>
      <c r="LYO913" s="50"/>
      <c r="LYP913" s="50"/>
      <c r="LYQ913" s="50"/>
      <c r="LYR913" s="50"/>
      <c r="LYS913" s="50"/>
      <c r="LYT913" s="50"/>
      <c r="LYU913" s="50"/>
      <c r="LYV913" s="50"/>
      <c r="LYW913" s="50"/>
      <c r="LYX913" s="50"/>
      <c r="LYY913" s="50"/>
      <c r="LYZ913" s="50"/>
      <c r="LZA913" s="50"/>
      <c r="LZB913" s="50"/>
      <c r="LZC913" s="50"/>
      <c r="LZD913" s="50"/>
      <c r="LZE913" s="50"/>
      <c r="LZF913" s="50"/>
      <c r="LZG913" s="50"/>
      <c r="LZH913" s="50"/>
      <c r="LZI913" s="50"/>
      <c r="LZJ913" s="50"/>
      <c r="LZK913" s="50"/>
      <c r="LZL913" s="50"/>
      <c r="LZM913" s="50"/>
      <c r="LZN913" s="50"/>
      <c r="LZO913" s="50"/>
      <c r="LZP913" s="50"/>
      <c r="LZQ913" s="50"/>
      <c r="LZR913" s="50"/>
      <c r="LZS913" s="50"/>
      <c r="LZT913" s="50"/>
      <c r="LZU913" s="50"/>
      <c r="LZV913" s="50"/>
      <c r="LZW913" s="50"/>
      <c r="LZX913" s="50"/>
      <c r="LZY913" s="50"/>
      <c r="LZZ913" s="50"/>
      <c r="MAA913" s="50"/>
      <c r="MAB913" s="50"/>
      <c r="MAC913" s="50"/>
      <c r="MAD913" s="50"/>
      <c r="MAE913" s="50"/>
      <c r="MAF913" s="50"/>
      <c r="MAG913" s="50"/>
      <c r="MAH913" s="50"/>
      <c r="MAI913" s="50"/>
      <c r="MAJ913" s="50"/>
      <c r="MAK913" s="50"/>
      <c r="MAL913" s="50"/>
      <c r="MAM913" s="50"/>
      <c r="MAN913" s="50"/>
      <c r="MAO913" s="50"/>
      <c r="MAP913" s="50"/>
      <c r="MAQ913" s="50"/>
      <c r="MAR913" s="50"/>
      <c r="MAS913" s="50"/>
      <c r="MAT913" s="50"/>
      <c r="MAU913" s="50"/>
      <c r="MAV913" s="50"/>
      <c r="MAW913" s="50"/>
      <c r="MAX913" s="50"/>
      <c r="MAY913" s="50"/>
      <c r="MAZ913" s="50"/>
      <c r="MBA913" s="50"/>
      <c r="MBB913" s="50"/>
      <c r="MBC913" s="50"/>
      <c r="MBD913" s="50"/>
      <c r="MBE913" s="50"/>
      <c r="MBF913" s="50"/>
      <c r="MBG913" s="50"/>
      <c r="MBH913" s="50"/>
      <c r="MBI913" s="50"/>
      <c r="MBJ913" s="50"/>
      <c r="MBK913" s="50"/>
      <c r="MBL913" s="50"/>
      <c r="MBM913" s="50"/>
      <c r="MBN913" s="50"/>
      <c r="MBO913" s="50"/>
      <c r="MBP913" s="50"/>
      <c r="MBQ913" s="50"/>
      <c r="MBR913" s="50"/>
      <c r="MBS913" s="50"/>
      <c r="MBT913" s="50"/>
      <c r="MBU913" s="50"/>
      <c r="MBV913" s="50"/>
      <c r="MBW913" s="50"/>
      <c r="MBX913" s="50"/>
      <c r="MBY913" s="50"/>
      <c r="MBZ913" s="50"/>
      <c r="MCA913" s="50"/>
      <c r="MCB913" s="50"/>
      <c r="MCC913" s="50"/>
      <c r="MCD913" s="50"/>
      <c r="MCE913" s="50"/>
      <c r="MCF913" s="50"/>
      <c r="MCG913" s="50"/>
      <c r="MCH913" s="50"/>
      <c r="MCI913" s="50"/>
      <c r="MCJ913" s="50"/>
      <c r="MCK913" s="50"/>
      <c r="MCL913" s="50"/>
      <c r="MCM913" s="50"/>
      <c r="MCN913" s="50"/>
      <c r="MCO913" s="50"/>
      <c r="MCP913" s="50"/>
      <c r="MCQ913" s="50"/>
      <c r="MCR913" s="50"/>
      <c r="MCS913" s="50"/>
      <c r="MCT913" s="50"/>
      <c r="MCU913" s="50"/>
      <c r="MCV913" s="50"/>
      <c r="MCW913" s="50"/>
      <c r="MCX913" s="50"/>
      <c r="MCY913" s="50"/>
      <c r="MCZ913" s="50"/>
      <c r="MDA913" s="50"/>
      <c r="MDB913" s="50"/>
      <c r="MDC913" s="50"/>
      <c r="MDD913" s="50"/>
      <c r="MDE913" s="50"/>
      <c r="MDF913" s="50"/>
      <c r="MDG913" s="50"/>
      <c r="MDH913" s="50"/>
      <c r="MDI913" s="50"/>
      <c r="MDJ913" s="50"/>
      <c r="MDK913" s="50"/>
      <c r="MDL913" s="50"/>
      <c r="MDM913" s="50"/>
      <c r="MDN913" s="50"/>
      <c r="MDO913" s="50"/>
      <c r="MDP913" s="50"/>
      <c r="MDQ913" s="50"/>
      <c r="MDR913" s="50"/>
      <c r="MDS913" s="50"/>
      <c r="MDT913" s="50"/>
      <c r="MDU913" s="50"/>
      <c r="MDV913" s="50"/>
      <c r="MDW913" s="50"/>
      <c r="MDX913" s="50"/>
      <c r="MDY913" s="50"/>
      <c r="MDZ913" s="50"/>
      <c r="MEA913" s="50"/>
      <c r="MEB913" s="50"/>
      <c r="MEC913" s="50"/>
      <c r="MED913" s="50"/>
      <c r="MEE913" s="50"/>
      <c r="MEF913" s="50"/>
      <c r="MEG913" s="50"/>
      <c r="MEH913" s="50"/>
      <c r="MEI913" s="50"/>
      <c r="MEJ913" s="50"/>
      <c r="MEK913" s="50"/>
      <c r="MEL913" s="50"/>
      <c r="MEM913" s="50"/>
      <c r="MEN913" s="50"/>
      <c r="MEO913" s="50"/>
      <c r="MEP913" s="50"/>
      <c r="MEQ913" s="50"/>
      <c r="MER913" s="50"/>
      <c r="MES913" s="50"/>
      <c r="MET913" s="50"/>
      <c r="MEU913" s="50"/>
      <c r="MEV913" s="50"/>
      <c r="MEW913" s="50"/>
      <c r="MEX913" s="50"/>
      <c r="MEY913" s="50"/>
      <c r="MEZ913" s="50"/>
      <c r="MFA913" s="50"/>
      <c r="MFB913" s="50"/>
      <c r="MFC913" s="50"/>
      <c r="MFD913" s="50"/>
      <c r="MFE913" s="50"/>
      <c r="MFF913" s="50"/>
      <c r="MFG913" s="50"/>
      <c r="MFH913" s="50"/>
      <c r="MFI913" s="50"/>
      <c r="MFJ913" s="50"/>
      <c r="MFK913" s="50"/>
      <c r="MFL913" s="50"/>
      <c r="MFM913" s="50"/>
      <c r="MFN913" s="50"/>
      <c r="MFO913" s="50"/>
      <c r="MFP913" s="50"/>
      <c r="MFR913" s="50"/>
      <c r="MFT913" s="50"/>
      <c r="MFU913" s="50"/>
      <c r="MFV913" s="50"/>
      <c r="MFW913" s="50"/>
      <c r="MFX913" s="50"/>
      <c r="MFY913" s="50"/>
      <c r="MFZ913" s="50"/>
      <c r="MGA913" s="50"/>
      <c r="MGF913" s="50"/>
      <c r="MGG913" s="50"/>
      <c r="MGH913" s="50"/>
      <c r="MGI913" s="50"/>
      <c r="MGJ913" s="50"/>
      <c r="MGK913" s="50"/>
      <c r="MGL913" s="50"/>
      <c r="MGM913" s="50"/>
      <c r="MGN913" s="50"/>
      <c r="MGO913" s="50"/>
      <c r="MGP913" s="50"/>
      <c r="MGQ913" s="50"/>
      <c r="MGR913" s="50"/>
      <c r="MGS913" s="50"/>
      <c r="MGT913" s="50"/>
      <c r="MGU913" s="50"/>
      <c r="MGV913" s="50"/>
      <c r="MGW913" s="50"/>
      <c r="MGX913" s="50"/>
      <c r="MGY913" s="50"/>
      <c r="MGZ913" s="50"/>
      <c r="MHA913" s="50"/>
      <c r="MHB913" s="50"/>
      <c r="MHC913" s="50"/>
      <c r="MHD913" s="50"/>
      <c r="MHE913" s="50"/>
      <c r="MHF913" s="50"/>
      <c r="MHG913" s="50"/>
      <c r="MHH913" s="50"/>
      <c r="MHI913" s="50"/>
      <c r="MHJ913" s="50"/>
      <c r="MHK913" s="50"/>
      <c r="MHL913" s="50"/>
      <c r="MHM913" s="50"/>
      <c r="MHN913" s="50"/>
      <c r="MHO913" s="50"/>
      <c r="MHP913" s="50"/>
      <c r="MHQ913" s="50"/>
      <c r="MHR913" s="50"/>
      <c r="MHS913" s="50"/>
      <c r="MHT913" s="50"/>
      <c r="MHU913" s="50"/>
      <c r="MHV913" s="50"/>
      <c r="MHW913" s="50"/>
      <c r="MHX913" s="50"/>
      <c r="MHY913" s="50"/>
      <c r="MHZ913" s="50"/>
      <c r="MIA913" s="50"/>
      <c r="MIB913" s="50"/>
      <c r="MIC913" s="50"/>
      <c r="MID913" s="50"/>
      <c r="MIE913" s="50"/>
      <c r="MIF913" s="50"/>
      <c r="MIG913" s="50"/>
      <c r="MIH913" s="50"/>
      <c r="MII913" s="50"/>
      <c r="MIJ913" s="50"/>
      <c r="MIK913" s="50"/>
      <c r="MIL913" s="50"/>
      <c r="MIM913" s="50"/>
      <c r="MIN913" s="50"/>
      <c r="MIO913" s="50"/>
      <c r="MIP913" s="50"/>
      <c r="MIQ913" s="50"/>
      <c r="MIR913" s="50"/>
      <c r="MIS913" s="50"/>
      <c r="MIT913" s="50"/>
      <c r="MIU913" s="50"/>
      <c r="MIV913" s="50"/>
      <c r="MIW913" s="50"/>
      <c r="MIX913" s="50"/>
      <c r="MIY913" s="50"/>
      <c r="MIZ913" s="50"/>
      <c r="MJA913" s="50"/>
      <c r="MJB913" s="50"/>
      <c r="MJC913" s="50"/>
      <c r="MJD913" s="50"/>
      <c r="MJE913" s="50"/>
      <c r="MJF913" s="50"/>
      <c r="MJG913" s="50"/>
      <c r="MJH913" s="50"/>
      <c r="MJI913" s="50"/>
      <c r="MJJ913" s="50"/>
      <c r="MJK913" s="50"/>
      <c r="MJL913" s="50"/>
      <c r="MJM913" s="50"/>
      <c r="MJN913" s="50"/>
      <c r="MJO913" s="50"/>
      <c r="MJP913" s="50"/>
      <c r="MJQ913" s="50"/>
      <c r="MJR913" s="50"/>
      <c r="MJS913" s="50"/>
      <c r="MJT913" s="50"/>
      <c r="MJU913" s="50"/>
      <c r="MJV913" s="50"/>
      <c r="MJW913" s="50"/>
      <c r="MJX913" s="50"/>
      <c r="MJY913" s="50"/>
      <c r="MJZ913" s="50"/>
      <c r="MKA913" s="50"/>
      <c r="MKB913" s="50"/>
      <c r="MKC913" s="50"/>
      <c r="MKD913" s="50"/>
      <c r="MKE913" s="50"/>
      <c r="MKF913" s="50"/>
      <c r="MKG913" s="50"/>
      <c r="MKH913" s="50"/>
      <c r="MKI913" s="50"/>
      <c r="MKJ913" s="50"/>
      <c r="MKK913" s="50"/>
      <c r="MKL913" s="50"/>
      <c r="MKM913" s="50"/>
      <c r="MKN913" s="50"/>
      <c r="MKO913" s="50"/>
      <c r="MKP913" s="50"/>
      <c r="MKQ913" s="50"/>
      <c r="MKR913" s="50"/>
      <c r="MKS913" s="50"/>
      <c r="MKT913" s="50"/>
      <c r="MKU913" s="50"/>
      <c r="MKV913" s="50"/>
      <c r="MKW913" s="50"/>
      <c r="MKX913" s="50"/>
      <c r="MKY913" s="50"/>
      <c r="MKZ913" s="50"/>
      <c r="MLA913" s="50"/>
      <c r="MLB913" s="50"/>
      <c r="MLC913" s="50"/>
      <c r="MLD913" s="50"/>
      <c r="MLE913" s="50"/>
      <c r="MLF913" s="50"/>
      <c r="MLG913" s="50"/>
      <c r="MLH913" s="50"/>
      <c r="MLI913" s="50"/>
      <c r="MLJ913" s="50"/>
      <c r="MLK913" s="50"/>
      <c r="MLL913" s="50"/>
      <c r="MLM913" s="50"/>
      <c r="MLN913" s="50"/>
      <c r="MLO913" s="50"/>
      <c r="MLP913" s="50"/>
      <c r="MLQ913" s="50"/>
      <c r="MLR913" s="50"/>
      <c r="MLS913" s="50"/>
      <c r="MLT913" s="50"/>
      <c r="MLU913" s="50"/>
      <c r="MLV913" s="50"/>
      <c r="MLW913" s="50"/>
      <c r="MLX913" s="50"/>
      <c r="MLY913" s="50"/>
      <c r="MLZ913" s="50"/>
      <c r="MMA913" s="50"/>
      <c r="MMB913" s="50"/>
      <c r="MMC913" s="50"/>
      <c r="MMD913" s="50"/>
      <c r="MME913" s="50"/>
      <c r="MMF913" s="50"/>
      <c r="MMG913" s="50"/>
      <c r="MMH913" s="50"/>
      <c r="MMI913" s="50"/>
      <c r="MMJ913" s="50"/>
      <c r="MMK913" s="50"/>
      <c r="MML913" s="50"/>
      <c r="MMM913" s="50"/>
      <c r="MMN913" s="50"/>
      <c r="MMO913" s="50"/>
      <c r="MMP913" s="50"/>
      <c r="MMQ913" s="50"/>
      <c r="MMR913" s="50"/>
      <c r="MMS913" s="50"/>
      <c r="MMT913" s="50"/>
      <c r="MMU913" s="50"/>
      <c r="MMV913" s="50"/>
      <c r="MMW913" s="50"/>
      <c r="MMX913" s="50"/>
      <c r="MMY913" s="50"/>
      <c r="MMZ913" s="50"/>
      <c r="MNA913" s="50"/>
      <c r="MNB913" s="50"/>
      <c r="MNC913" s="50"/>
      <c r="MND913" s="50"/>
      <c r="MNE913" s="50"/>
      <c r="MNF913" s="50"/>
      <c r="MNG913" s="50"/>
      <c r="MNH913" s="50"/>
      <c r="MNI913" s="50"/>
      <c r="MNJ913" s="50"/>
      <c r="MNK913" s="50"/>
      <c r="MNL913" s="50"/>
      <c r="MNM913" s="50"/>
      <c r="MNN913" s="50"/>
      <c r="MNO913" s="50"/>
      <c r="MNP913" s="50"/>
      <c r="MNQ913" s="50"/>
      <c r="MNR913" s="50"/>
      <c r="MNS913" s="50"/>
      <c r="MNT913" s="50"/>
      <c r="MNU913" s="50"/>
      <c r="MNV913" s="50"/>
      <c r="MNW913" s="50"/>
      <c r="MNX913" s="50"/>
      <c r="MNY913" s="50"/>
      <c r="MNZ913" s="50"/>
      <c r="MOA913" s="50"/>
      <c r="MOB913" s="50"/>
      <c r="MOC913" s="50"/>
      <c r="MOD913" s="50"/>
      <c r="MOE913" s="50"/>
      <c r="MOF913" s="50"/>
      <c r="MOG913" s="50"/>
      <c r="MOH913" s="50"/>
      <c r="MOI913" s="50"/>
      <c r="MOJ913" s="50"/>
      <c r="MOK913" s="50"/>
      <c r="MOL913" s="50"/>
      <c r="MOM913" s="50"/>
      <c r="MON913" s="50"/>
      <c r="MOO913" s="50"/>
      <c r="MOP913" s="50"/>
      <c r="MOQ913" s="50"/>
      <c r="MOR913" s="50"/>
      <c r="MOS913" s="50"/>
      <c r="MOT913" s="50"/>
      <c r="MOU913" s="50"/>
      <c r="MOV913" s="50"/>
      <c r="MOW913" s="50"/>
      <c r="MOX913" s="50"/>
      <c r="MOY913" s="50"/>
      <c r="MOZ913" s="50"/>
      <c r="MPA913" s="50"/>
      <c r="MPB913" s="50"/>
      <c r="MPC913" s="50"/>
      <c r="MPD913" s="50"/>
      <c r="MPE913" s="50"/>
      <c r="MPF913" s="50"/>
      <c r="MPG913" s="50"/>
      <c r="MPH913" s="50"/>
      <c r="MPI913" s="50"/>
      <c r="MPJ913" s="50"/>
      <c r="MPK913" s="50"/>
      <c r="MPL913" s="50"/>
      <c r="MPN913" s="50"/>
      <c r="MPP913" s="50"/>
      <c r="MPQ913" s="50"/>
      <c r="MPR913" s="50"/>
      <c r="MPS913" s="50"/>
      <c r="MPT913" s="50"/>
      <c r="MPU913" s="50"/>
      <c r="MPV913" s="50"/>
      <c r="MPW913" s="50"/>
      <c r="MQB913" s="50"/>
      <c r="MQC913" s="50"/>
      <c r="MQD913" s="50"/>
      <c r="MQE913" s="50"/>
      <c r="MQF913" s="50"/>
      <c r="MQG913" s="50"/>
      <c r="MQH913" s="50"/>
      <c r="MQI913" s="50"/>
      <c r="MQJ913" s="50"/>
      <c r="MQK913" s="50"/>
      <c r="MQL913" s="50"/>
      <c r="MQM913" s="50"/>
      <c r="MQN913" s="50"/>
      <c r="MQO913" s="50"/>
      <c r="MQP913" s="50"/>
      <c r="MQQ913" s="50"/>
      <c r="MQR913" s="50"/>
      <c r="MQS913" s="50"/>
      <c r="MQT913" s="50"/>
      <c r="MQU913" s="50"/>
      <c r="MQV913" s="50"/>
      <c r="MQW913" s="50"/>
      <c r="MQX913" s="50"/>
      <c r="MQY913" s="50"/>
      <c r="MQZ913" s="50"/>
      <c r="MRA913" s="50"/>
      <c r="MRB913" s="50"/>
      <c r="MRC913" s="50"/>
      <c r="MRD913" s="50"/>
      <c r="MRE913" s="50"/>
      <c r="MRF913" s="50"/>
      <c r="MRG913" s="50"/>
      <c r="MRH913" s="50"/>
      <c r="MRI913" s="50"/>
      <c r="MRJ913" s="50"/>
      <c r="MRK913" s="50"/>
      <c r="MRL913" s="50"/>
      <c r="MRM913" s="50"/>
      <c r="MRN913" s="50"/>
      <c r="MRO913" s="50"/>
      <c r="MRP913" s="50"/>
      <c r="MRQ913" s="50"/>
      <c r="MRR913" s="50"/>
      <c r="MRS913" s="50"/>
      <c r="MRT913" s="50"/>
      <c r="MRU913" s="50"/>
      <c r="MRV913" s="50"/>
      <c r="MRW913" s="50"/>
      <c r="MRX913" s="50"/>
      <c r="MRY913" s="50"/>
      <c r="MRZ913" s="50"/>
      <c r="MSA913" s="50"/>
      <c r="MSB913" s="50"/>
      <c r="MSC913" s="50"/>
      <c r="MSD913" s="50"/>
      <c r="MSE913" s="50"/>
      <c r="MSF913" s="50"/>
      <c r="MSG913" s="50"/>
      <c r="MSH913" s="50"/>
      <c r="MSI913" s="50"/>
      <c r="MSJ913" s="50"/>
      <c r="MSK913" s="50"/>
      <c r="MSL913" s="50"/>
      <c r="MSM913" s="50"/>
      <c r="MSN913" s="50"/>
      <c r="MSO913" s="50"/>
      <c r="MSP913" s="50"/>
      <c r="MSQ913" s="50"/>
      <c r="MSR913" s="50"/>
      <c r="MSS913" s="50"/>
      <c r="MST913" s="50"/>
      <c r="MSU913" s="50"/>
      <c r="MSV913" s="50"/>
      <c r="MSW913" s="50"/>
      <c r="MSX913" s="50"/>
      <c r="MSY913" s="50"/>
      <c r="MSZ913" s="50"/>
      <c r="MTA913" s="50"/>
      <c r="MTB913" s="50"/>
      <c r="MTC913" s="50"/>
      <c r="MTD913" s="50"/>
      <c r="MTE913" s="50"/>
      <c r="MTF913" s="50"/>
      <c r="MTG913" s="50"/>
      <c r="MTH913" s="50"/>
      <c r="MTI913" s="50"/>
      <c r="MTJ913" s="50"/>
      <c r="MTK913" s="50"/>
      <c r="MTL913" s="50"/>
      <c r="MTM913" s="50"/>
      <c r="MTN913" s="50"/>
      <c r="MTO913" s="50"/>
      <c r="MTP913" s="50"/>
      <c r="MTQ913" s="50"/>
      <c r="MTR913" s="50"/>
      <c r="MTS913" s="50"/>
      <c r="MTT913" s="50"/>
      <c r="MTU913" s="50"/>
      <c r="MTV913" s="50"/>
      <c r="MTW913" s="50"/>
      <c r="MTX913" s="50"/>
      <c r="MTY913" s="50"/>
      <c r="MTZ913" s="50"/>
      <c r="MUA913" s="50"/>
      <c r="MUB913" s="50"/>
      <c r="MUC913" s="50"/>
      <c r="MUD913" s="50"/>
      <c r="MUE913" s="50"/>
      <c r="MUF913" s="50"/>
      <c r="MUG913" s="50"/>
      <c r="MUH913" s="50"/>
      <c r="MUI913" s="50"/>
      <c r="MUJ913" s="50"/>
      <c r="MUK913" s="50"/>
      <c r="MUL913" s="50"/>
      <c r="MUM913" s="50"/>
      <c r="MUN913" s="50"/>
      <c r="MUO913" s="50"/>
      <c r="MUP913" s="50"/>
      <c r="MUQ913" s="50"/>
      <c r="MUR913" s="50"/>
      <c r="MUS913" s="50"/>
      <c r="MUT913" s="50"/>
      <c r="MUU913" s="50"/>
      <c r="MUV913" s="50"/>
      <c r="MUW913" s="50"/>
      <c r="MUX913" s="50"/>
      <c r="MUY913" s="50"/>
      <c r="MUZ913" s="50"/>
      <c r="MVA913" s="50"/>
      <c r="MVB913" s="50"/>
      <c r="MVC913" s="50"/>
      <c r="MVD913" s="50"/>
      <c r="MVE913" s="50"/>
      <c r="MVF913" s="50"/>
      <c r="MVG913" s="50"/>
      <c r="MVH913" s="50"/>
      <c r="MVI913" s="50"/>
      <c r="MVJ913" s="50"/>
      <c r="MVK913" s="50"/>
      <c r="MVL913" s="50"/>
      <c r="MVM913" s="50"/>
      <c r="MVN913" s="50"/>
      <c r="MVO913" s="50"/>
      <c r="MVP913" s="50"/>
      <c r="MVQ913" s="50"/>
      <c r="MVR913" s="50"/>
      <c r="MVS913" s="50"/>
      <c r="MVT913" s="50"/>
      <c r="MVU913" s="50"/>
      <c r="MVV913" s="50"/>
      <c r="MVW913" s="50"/>
      <c r="MVX913" s="50"/>
      <c r="MVY913" s="50"/>
      <c r="MVZ913" s="50"/>
      <c r="MWA913" s="50"/>
      <c r="MWB913" s="50"/>
      <c r="MWC913" s="50"/>
      <c r="MWD913" s="50"/>
      <c r="MWE913" s="50"/>
      <c r="MWF913" s="50"/>
      <c r="MWG913" s="50"/>
      <c r="MWH913" s="50"/>
      <c r="MWI913" s="50"/>
      <c r="MWJ913" s="50"/>
      <c r="MWK913" s="50"/>
      <c r="MWL913" s="50"/>
      <c r="MWM913" s="50"/>
      <c r="MWN913" s="50"/>
      <c r="MWO913" s="50"/>
      <c r="MWP913" s="50"/>
      <c r="MWQ913" s="50"/>
      <c r="MWR913" s="50"/>
      <c r="MWS913" s="50"/>
      <c r="MWT913" s="50"/>
      <c r="MWU913" s="50"/>
      <c r="MWV913" s="50"/>
      <c r="MWW913" s="50"/>
      <c r="MWX913" s="50"/>
      <c r="MWY913" s="50"/>
      <c r="MWZ913" s="50"/>
      <c r="MXA913" s="50"/>
      <c r="MXB913" s="50"/>
      <c r="MXC913" s="50"/>
      <c r="MXD913" s="50"/>
      <c r="MXE913" s="50"/>
      <c r="MXF913" s="50"/>
      <c r="MXG913" s="50"/>
      <c r="MXH913" s="50"/>
      <c r="MXI913" s="50"/>
      <c r="MXJ913" s="50"/>
      <c r="MXK913" s="50"/>
      <c r="MXL913" s="50"/>
      <c r="MXM913" s="50"/>
      <c r="MXN913" s="50"/>
      <c r="MXO913" s="50"/>
      <c r="MXP913" s="50"/>
      <c r="MXQ913" s="50"/>
      <c r="MXR913" s="50"/>
      <c r="MXS913" s="50"/>
      <c r="MXT913" s="50"/>
      <c r="MXU913" s="50"/>
      <c r="MXV913" s="50"/>
      <c r="MXW913" s="50"/>
      <c r="MXX913" s="50"/>
      <c r="MXY913" s="50"/>
      <c r="MXZ913" s="50"/>
      <c r="MYA913" s="50"/>
      <c r="MYB913" s="50"/>
      <c r="MYC913" s="50"/>
      <c r="MYD913" s="50"/>
      <c r="MYE913" s="50"/>
      <c r="MYF913" s="50"/>
      <c r="MYG913" s="50"/>
      <c r="MYH913" s="50"/>
      <c r="MYI913" s="50"/>
      <c r="MYJ913" s="50"/>
      <c r="MYK913" s="50"/>
      <c r="MYL913" s="50"/>
      <c r="MYM913" s="50"/>
      <c r="MYN913" s="50"/>
      <c r="MYO913" s="50"/>
      <c r="MYP913" s="50"/>
      <c r="MYQ913" s="50"/>
      <c r="MYR913" s="50"/>
      <c r="MYS913" s="50"/>
      <c r="MYT913" s="50"/>
      <c r="MYU913" s="50"/>
      <c r="MYV913" s="50"/>
      <c r="MYW913" s="50"/>
      <c r="MYX913" s="50"/>
      <c r="MYY913" s="50"/>
      <c r="MYZ913" s="50"/>
      <c r="MZA913" s="50"/>
      <c r="MZB913" s="50"/>
      <c r="MZC913" s="50"/>
      <c r="MZD913" s="50"/>
      <c r="MZE913" s="50"/>
      <c r="MZF913" s="50"/>
      <c r="MZG913" s="50"/>
      <c r="MZH913" s="50"/>
      <c r="MZJ913" s="50"/>
      <c r="MZL913" s="50"/>
      <c r="MZM913" s="50"/>
      <c r="MZN913" s="50"/>
      <c r="MZO913" s="50"/>
      <c r="MZP913" s="50"/>
      <c r="MZQ913" s="50"/>
      <c r="MZR913" s="50"/>
      <c r="MZS913" s="50"/>
      <c r="MZX913" s="50"/>
      <c r="MZY913" s="50"/>
      <c r="MZZ913" s="50"/>
      <c r="NAA913" s="50"/>
      <c r="NAB913" s="50"/>
      <c r="NAC913" s="50"/>
      <c r="NAD913" s="50"/>
      <c r="NAE913" s="50"/>
      <c r="NAF913" s="50"/>
      <c r="NAG913" s="50"/>
      <c r="NAH913" s="50"/>
      <c r="NAI913" s="50"/>
      <c r="NAJ913" s="50"/>
      <c r="NAK913" s="50"/>
      <c r="NAL913" s="50"/>
      <c r="NAM913" s="50"/>
      <c r="NAN913" s="50"/>
      <c r="NAO913" s="50"/>
      <c r="NAP913" s="50"/>
      <c r="NAQ913" s="50"/>
      <c r="NAR913" s="50"/>
      <c r="NAS913" s="50"/>
      <c r="NAT913" s="50"/>
      <c r="NAU913" s="50"/>
      <c r="NAV913" s="50"/>
      <c r="NAW913" s="50"/>
      <c r="NAX913" s="50"/>
      <c r="NAY913" s="50"/>
      <c r="NAZ913" s="50"/>
      <c r="NBA913" s="50"/>
      <c r="NBB913" s="50"/>
      <c r="NBC913" s="50"/>
      <c r="NBD913" s="50"/>
      <c r="NBE913" s="50"/>
      <c r="NBF913" s="50"/>
      <c r="NBG913" s="50"/>
      <c r="NBH913" s="50"/>
      <c r="NBI913" s="50"/>
      <c r="NBJ913" s="50"/>
      <c r="NBK913" s="50"/>
      <c r="NBL913" s="50"/>
      <c r="NBM913" s="50"/>
      <c r="NBN913" s="50"/>
      <c r="NBO913" s="50"/>
      <c r="NBP913" s="50"/>
      <c r="NBQ913" s="50"/>
      <c r="NBR913" s="50"/>
      <c r="NBS913" s="50"/>
      <c r="NBT913" s="50"/>
      <c r="NBU913" s="50"/>
      <c r="NBV913" s="50"/>
      <c r="NBW913" s="50"/>
      <c r="NBX913" s="50"/>
      <c r="NBY913" s="50"/>
      <c r="NBZ913" s="50"/>
      <c r="NCA913" s="50"/>
      <c r="NCB913" s="50"/>
      <c r="NCC913" s="50"/>
      <c r="NCD913" s="50"/>
      <c r="NCE913" s="50"/>
      <c r="NCF913" s="50"/>
      <c r="NCG913" s="50"/>
      <c r="NCH913" s="50"/>
      <c r="NCI913" s="50"/>
      <c r="NCJ913" s="50"/>
      <c r="NCK913" s="50"/>
      <c r="NCL913" s="50"/>
      <c r="NCM913" s="50"/>
      <c r="NCN913" s="50"/>
      <c r="NCO913" s="50"/>
      <c r="NCP913" s="50"/>
      <c r="NCQ913" s="50"/>
      <c r="NCR913" s="50"/>
      <c r="NCS913" s="50"/>
      <c r="NCT913" s="50"/>
      <c r="NCU913" s="50"/>
      <c r="NCV913" s="50"/>
      <c r="NCW913" s="50"/>
      <c r="NCX913" s="50"/>
      <c r="NCY913" s="50"/>
      <c r="NCZ913" s="50"/>
      <c r="NDA913" s="50"/>
      <c r="NDB913" s="50"/>
      <c r="NDC913" s="50"/>
      <c r="NDD913" s="50"/>
      <c r="NDE913" s="50"/>
      <c r="NDF913" s="50"/>
      <c r="NDG913" s="50"/>
      <c r="NDH913" s="50"/>
      <c r="NDI913" s="50"/>
      <c r="NDJ913" s="50"/>
      <c r="NDK913" s="50"/>
      <c r="NDL913" s="50"/>
      <c r="NDM913" s="50"/>
      <c r="NDN913" s="50"/>
      <c r="NDO913" s="50"/>
      <c r="NDP913" s="50"/>
      <c r="NDQ913" s="50"/>
      <c r="NDR913" s="50"/>
      <c r="NDS913" s="50"/>
      <c r="NDT913" s="50"/>
      <c r="NDU913" s="50"/>
      <c r="NDV913" s="50"/>
      <c r="NDW913" s="50"/>
      <c r="NDX913" s="50"/>
      <c r="NDY913" s="50"/>
      <c r="NDZ913" s="50"/>
      <c r="NEA913" s="50"/>
      <c r="NEB913" s="50"/>
      <c r="NEC913" s="50"/>
      <c r="NED913" s="50"/>
      <c r="NEE913" s="50"/>
      <c r="NEF913" s="50"/>
      <c r="NEG913" s="50"/>
      <c r="NEH913" s="50"/>
      <c r="NEI913" s="50"/>
      <c r="NEJ913" s="50"/>
      <c r="NEK913" s="50"/>
      <c r="NEL913" s="50"/>
      <c r="NEM913" s="50"/>
      <c r="NEN913" s="50"/>
      <c r="NEO913" s="50"/>
      <c r="NEP913" s="50"/>
      <c r="NEQ913" s="50"/>
      <c r="NER913" s="50"/>
      <c r="NES913" s="50"/>
      <c r="NET913" s="50"/>
      <c r="NEU913" s="50"/>
      <c r="NEV913" s="50"/>
      <c r="NEW913" s="50"/>
      <c r="NEX913" s="50"/>
      <c r="NEY913" s="50"/>
      <c r="NEZ913" s="50"/>
      <c r="NFA913" s="50"/>
      <c r="NFB913" s="50"/>
      <c r="NFC913" s="50"/>
      <c r="NFD913" s="50"/>
      <c r="NFE913" s="50"/>
      <c r="NFF913" s="50"/>
      <c r="NFG913" s="50"/>
      <c r="NFH913" s="50"/>
      <c r="NFI913" s="50"/>
      <c r="NFJ913" s="50"/>
      <c r="NFK913" s="50"/>
      <c r="NFL913" s="50"/>
      <c r="NFM913" s="50"/>
      <c r="NFN913" s="50"/>
      <c r="NFO913" s="50"/>
      <c r="NFP913" s="50"/>
      <c r="NFQ913" s="50"/>
      <c r="NFR913" s="50"/>
      <c r="NFS913" s="50"/>
      <c r="NFT913" s="50"/>
      <c r="NFU913" s="50"/>
      <c r="NFV913" s="50"/>
      <c r="NFW913" s="50"/>
      <c r="NFX913" s="50"/>
      <c r="NFY913" s="50"/>
      <c r="NFZ913" s="50"/>
      <c r="NGA913" s="50"/>
      <c r="NGB913" s="50"/>
      <c r="NGC913" s="50"/>
      <c r="NGD913" s="50"/>
      <c r="NGE913" s="50"/>
      <c r="NGF913" s="50"/>
      <c r="NGG913" s="50"/>
      <c r="NGH913" s="50"/>
      <c r="NGI913" s="50"/>
      <c r="NGJ913" s="50"/>
      <c r="NGK913" s="50"/>
      <c r="NGL913" s="50"/>
      <c r="NGM913" s="50"/>
      <c r="NGN913" s="50"/>
      <c r="NGO913" s="50"/>
      <c r="NGP913" s="50"/>
      <c r="NGQ913" s="50"/>
      <c r="NGR913" s="50"/>
      <c r="NGS913" s="50"/>
      <c r="NGT913" s="50"/>
      <c r="NGU913" s="50"/>
      <c r="NGV913" s="50"/>
      <c r="NGW913" s="50"/>
      <c r="NGX913" s="50"/>
      <c r="NGY913" s="50"/>
      <c r="NGZ913" s="50"/>
      <c r="NHA913" s="50"/>
      <c r="NHB913" s="50"/>
      <c r="NHC913" s="50"/>
      <c r="NHD913" s="50"/>
      <c r="NHE913" s="50"/>
      <c r="NHF913" s="50"/>
      <c r="NHG913" s="50"/>
      <c r="NHH913" s="50"/>
      <c r="NHI913" s="50"/>
      <c r="NHJ913" s="50"/>
      <c r="NHK913" s="50"/>
      <c r="NHL913" s="50"/>
      <c r="NHM913" s="50"/>
      <c r="NHN913" s="50"/>
      <c r="NHO913" s="50"/>
      <c r="NHP913" s="50"/>
      <c r="NHQ913" s="50"/>
      <c r="NHR913" s="50"/>
      <c r="NHS913" s="50"/>
      <c r="NHT913" s="50"/>
      <c r="NHU913" s="50"/>
      <c r="NHV913" s="50"/>
      <c r="NHW913" s="50"/>
      <c r="NHX913" s="50"/>
      <c r="NHY913" s="50"/>
      <c r="NHZ913" s="50"/>
      <c r="NIA913" s="50"/>
      <c r="NIB913" s="50"/>
      <c r="NIC913" s="50"/>
      <c r="NID913" s="50"/>
      <c r="NIE913" s="50"/>
      <c r="NIF913" s="50"/>
      <c r="NIG913" s="50"/>
      <c r="NIH913" s="50"/>
      <c r="NII913" s="50"/>
      <c r="NIJ913" s="50"/>
      <c r="NIK913" s="50"/>
      <c r="NIL913" s="50"/>
      <c r="NIM913" s="50"/>
      <c r="NIN913" s="50"/>
      <c r="NIO913" s="50"/>
      <c r="NIP913" s="50"/>
      <c r="NIQ913" s="50"/>
      <c r="NIR913" s="50"/>
      <c r="NIS913" s="50"/>
      <c r="NIT913" s="50"/>
      <c r="NIU913" s="50"/>
      <c r="NIV913" s="50"/>
      <c r="NIW913" s="50"/>
      <c r="NIX913" s="50"/>
      <c r="NIY913" s="50"/>
      <c r="NIZ913" s="50"/>
      <c r="NJA913" s="50"/>
      <c r="NJB913" s="50"/>
      <c r="NJC913" s="50"/>
      <c r="NJD913" s="50"/>
      <c r="NJF913" s="50"/>
      <c r="NJH913" s="50"/>
      <c r="NJI913" s="50"/>
      <c r="NJJ913" s="50"/>
      <c r="NJK913" s="50"/>
      <c r="NJL913" s="50"/>
      <c r="NJM913" s="50"/>
      <c r="NJN913" s="50"/>
      <c r="NJO913" s="50"/>
      <c r="NJT913" s="50"/>
      <c r="NJU913" s="50"/>
      <c r="NJV913" s="50"/>
      <c r="NJW913" s="50"/>
      <c r="NJX913" s="50"/>
      <c r="NJY913" s="50"/>
      <c r="NJZ913" s="50"/>
      <c r="NKA913" s="50"/>
      <c r="NKB913" s="50"/>
      <c r="NKC913" s="50"/>
      <c r="NKD913" s="50"/>
      <c r="NKE913" s="50"/>
      <c r="NKF913" s="50"/>
      <c r="NKG913" s="50"/>
      <c r="NKH913" s="50"/>
      <c r="NKI913" s="50"/>
      <c r="NKJ913" s="50"/>
      <c r="NKK913" s="50"/>
      <c r="NKL913" s="50"/>
      <c r="NKM913" s="50"/>
      <c r="NKN913" s="50"/>
      <c r="NKO913" s="50"/>
      <c r="NKP913" s="50"/>
      <c r="NKQ913" s="50"/>
      <c r="NKR913" s="50"/>
      <c r="NKS913" s="50"/>
      <c r="NKT913" s="50"/>
      <c r="NKU913" s="50"/>
      <c r="NKV913" s="50"/>
      <c r="NKW913" s="50"/>
      <c r="NKX913" s="50"/>
      <c r="NKY913" s="50"/>
      <c r="NKZ913" s="50"/>
      <c r="NLA913" s="50"/>
      <c r="NLB913" s="50"/>
      <c r="NLC913" s="50"/>
      <c r="NLD913" s="50"/>
      <c r="NLE913" s="50"/>
      <c r="NLF913" s="50"/>
      <c r="NLG913" s="50"/>
      <c r="NLH913" s="50"/>
      <c r="NLI913" s="50"/>
      <c r="NLJ913" s="50"/>
      <c r="NLK913" s="50"/>
      <c r="NLL913" s="50"/>
      <c r="NLM913" s="50"/>
      <c r="NLN913" s="50"/>
      <c r="NLO913" s="50"/>
      <c r="NLP913" s="50"/>
      <c r="NLQ913" s="50"/>
      <c r="NLR913" s="50"/>
      <c r="NLS913" s="50"/>
      <c r="NLT913" s="50"/>
      <c r="NLU913" s="50"/>
      <c r="NLV913" s="50"/>
      <c r="NLW913" s="50"/>
      <c r="NLX913" s="50"/>
      <c r="NLY913" s="50"/>
      <c r="NLZ913" s="50"/>
      <c r="NMA913" s="50"/>
      <c r="NMB913" s="50"/>
      <c r="NMC913" s="50"/>
      <c r="NMD913" s="50"/>
      <c r="NME913" s="50"/>
      <c r="NMF913" s="50"/>
      <c r="NMG913" s="50"/>
      <c r="NMH913" s="50"/>
      <c r="NMI913" s="50"/>
      <c r="NMJ913" s="50"/>
      <c r="NMK913" s="50"/>
      <c r="NML913" s="50"/>
      <c r="NMM913" s="50"/>
      <c r="NMN913" s="50"/>
      <c r="NMO913" s="50"/>
      <c r="NMP913" s="50"/>
      <c r="NMQ913" s="50"/>
      <c r="NMR913" s="50"/>
      <c r="NMS913" s="50"/>
      <c r="NMT913" s="50"/>
      <c r="NMU913" s="50"/>
      <c r="NMV913" s="50"/>
      <c r="NMW913" s="50"/>
      <c r="NMX913" s="50"/>
      <c r="NMY913" s="50"/>
      <c r="NMZ913" s="50"/>
      <c r="NNA913" s="50"/>
      <c r="NNB913" s="50"/>
      <c r="NNC913" s="50"/>
      <c r="NND913" s="50"/>
      <c r="NNE913" s="50"/>
      <c r="NNF913" s="50"/>
      <c r="NNG913" s="50"/>
      <c r="NNH913" s="50"/>
      <c r="NNI913" s="50"/>
      <c r="NNJ913" s="50"/>
      <c r="NNK913" s="50"/>
      <c r="NNL913" s="50"/>
      <c r="NNM913" s="50"/>
      <c r="NNN913" s="50"/>
      <c r="NNO913" s="50"/>
      <c r="NNP913" s="50"/>
      <c r="NNQ913" s="50"/>
      <c r="NNR913" s="50"/>
      <c r="NNS913" s="50"/>
      <c r="NNT913" s="50"/>
      <c r="NNU913" s="50"/>
      <c r="NNV913" s="50"/>
      <c r="NNW913" s="50"/>
      <c r="NNX913" s="50"/>
      <c r="NNY913" s="50"/>
      <c r="NNZ913" s="50"/>
      <c r="NOA913" s="50"/>
      <c r="NOB913" s="50"/>
      <c r="NOC913" s="50"/>
      <c r="NOD913" s="50"/>
      <c r="NOE913" s="50"/>
      <c r="NOF913" s="50"/>
      <c r="NOG913" s="50"/>
      <c r="NOH913" s="50"/>
      <c r="NOI913" s="50"/>
      <c r="NOJ913" s="50"/>
      <c r="NOK913" s="50"/>
      <c r="NOL913" s="50"/>
      <c r="NOM913" s="50"/>
      <c r="NON913" s="50"/>
      <c r="NOO913" s="50"/>
      <c r="NOP913" s="50"/>
      <c r="NOQ913" s="50"/>
      <c r="NOR913" s="50"/>
      <c r="NOS913" s="50"/>
      <c r="NOT913" s="50"/>
      <c r="NOU913" s="50"/>
      <c r="NOV913" s="50"/>
      <c r="NOW913" s="50"/>
      <c r="NOX913" s="50"/>
      <c r="NOY913" s="50"/>
      <c r="NOZ913" s="50"/>
      <c r="NPA913" s="50"/>
      <c r="NPB913" s="50"/>
      <c r="NPC913" s="50"/>
      <c r="NPD913" s="50"/>
      <c r="NPE913" s="50"/>
      <c r="NPF913" s="50"/>
      <c r="NPG913" s="50"/>
      <c r="NPH913" s="50"/>
      <c r="NPI913" s="50"/>
      <c r="NPJ913" s="50"/>
      <c r="NPK913" s="50"/>
      <c r="NPL913" s="50"/>
      <c r="NPM913" s="50"/>
      <c r="NPN913" s="50"/>
      <c r="NPO913" s="50"/>
      <c r="NPP913" s="50"/>
      <c r="NPQ913" s="50"/>
      <c r="NPR913" s="50"/>
      <c r="NPS913" s="50"/>
      <c r="NPT913" s="50"/>
      <c r="NPU913" s="50"/>
      <c r="NPV913" s="50"/>
      <c r="NPW913" s="50"/>
      <c r="NPX913" s="50"/>
      <c r="NPY913" s="50"/>
      <c r="NPZ913" s="50"/>
      <c r="NQA913" s="50"/>
      <c r="NQB913" s="50"/>
      <c r="NQC913" s="50"/>
      <c r="NQD913" s="50"/>
      <c r="NQE913" s="50"/>
      <c r="NQF913" s="50"/>
      <c r="NQG913" s="50"/>
      <c r="NQH913" s="50"/>
      <c r="NQI913" s="50"/>
      <c r="NQJ913" s="50"/>
      <c r="NQK913" s="50"/>
      <c r="NQL913" s="50"/>
      <c r="NQM913" s="50"/>
      <c r="NQN913" s="50"/>
      <c r="NQO913" s="50"/>
      <c r="NQP913" s="50"/>
      <c r="NQQ913" s="50"/>
      <c r="NQR913" s="50"/>
      <c r="NQS913" s="50"/>
      <c r="NQT913" s="50"/>
      <c r="NQU913" s="50"/>
      <c r="NQV913" s="50"/>
      <c r="NQW913" s="50"/>
      <c r="NQX913" s="50"/>
      <c r="NQY913" s="50"/>
      <c r="NQZ913" s="50"/>
      <c r="NRA913" s="50"/>
      <c r="NRB913" s="50"/>
      <c r="NRC913" s="50"/>
      <c r="NRD913" s="50"/>
      <c r="NRE913" s="50"/>
      <c r="NRF913" s="50"/>
      <c r="NRG913" s="50"/>
      <c r="NRH913" s="50"/>
      <c r="NRI913" s="50"/>
      <c r="NRJ913" s="50"/>
      <c r="NRK913" s="50"/>
      <c r="NRL913" s="50"/>
      <c r="NRM913" s="50"/>
      <c r="NRN913" s="50"/>
      <c r="NRO913" s="50"/>
      <c r="NRP913" s="50"/>
      <c r="NRQ913" s="50"/>
      <c r="NRR913" s="50"/>
      <c r="NRS913" s="50"/>
      <c r="NRT913" s="50"/>
      <c r="NRU913" s="50"/>
      <c r="NRV913" s="50"/>
      <c r="NRW913" s="50"/>
      <c r="NRX913" s="50"/>
      <c r="NRY913" s="50"/>
      <c r="NRZ913" s="50"/>
      <c r="NSA913" s="50"/>
      <c r="NSB913" s="50"/>
      <c r="NSC913" s="50"/>
      <c r="NSD913" s="50"/>
      <c r="NSE913" s="50"/>
      <c r="NSF913" s="50"/>
      <c r="NSG913" s="50"/>
      <c r="NSH913" s="50"/>
      <c r="NSI913" s="50"/>
      <c r="NSJ913" s="50"/>
      <c r="NSK913" s="50"/>
      <c r="NSL913" s="50"/>
      <c r="NSM913" s="50"/>
      <c r="NSN913" s="50"/>
      <c r="NSO913" s="50"/>
      <c r="NSP913" s="50"/>
      <c r="NSQ913" s="50"/>
      <c r="NSR913" s="50"/>
      <c r="NSS913" s="50"/>
      <c r="NST913" s="50"/>
      <c r="NSU913" s="50"/>
      <c r="NSV913" s="50"/>
      <c r="NSW913" s="50"/>
      <c r="NSX913" s="50"/>
      <c r="NSY913" s="50"/>
      <c r="NSZ913" s="50"/>
      <c r="NTB913" s="50"/>
      <c r="NTD913" s="50"/>
      <c r="NTE913" s="50"/>
      <c r="NTF913" s="50"/>
      <c r="NTG913" s="50"/>
      <c r="NTH913" s="50"/>
      <c r="NTI913" s="50"/>
      <c r="NTJ913" s="50"/>
      <c r="NTK913" s="50"/>
      <c r="NTP913" s="50"/>
      <c r="NTQ913" s="50"/>
      <c r="NTR913" s="50"/>
      <c r="NTS913" s="50"/>
      <c r="NTT913" s="50"/>
      <c r="NTU913" s="50"/>
      <c r="NTV913" s="50"/>
      <c r="NTW913" s="50"/>
      <c r="NTX913" s="50"/>
      <c r="NTY913" s="50"/>
      <c r="NTZ913" s="50"/>
      <c r="NUA913" s="50"/>
      <c r="NUB913" s="50"/>
      <c r="NUC913" s="50"/>
      <c r="NUD913" s="50"/>
      <c r="NUE913" s="50"/>
      <c r="NUF913" s="50"/>
      <c r="NUG913" s="50"/>
      <c r="NUH913" s="50"/>
      <c r="NUI913" s="50"/>
      <c r="NUJ913" s="50"/>
      <c r="NUK913" s="50"/>
      <c r="NUL913" s="50"/>
      <c r="NUM913" s="50"/>
      <c r="NUN913" s="50"/>
      <c r="NUO913" s="50"/>
      <c r="NUP913" s="50"/>
      <c r="NUQ913" s="50"/>
      <c r="NUR913" s="50"/>
      <c r="NUS913" s="50"/>
      <c r="NUT913" s="50"/>
      <c r="NUU913" s="50"/>
      <c r="NUV913" s="50"/>
      <c r="NUW913" s="50"/>
      <c r="NUX913" s="50"/>
      <c r="NUY913" s="50"/>
      <c r="NUZ913" s="50"/>
      <c r="NVA913" s="50"/>
      <c r="NVB913" s="50"/>
      <c r="NVC913" s="50"/>
      <c r="NVD913" s="50"/>
      <c r="NVE913" s="50"/>
      <c r="NVF913" s="50"/>
      <c r="NVG913" s="50"/>
      <c r="NVH913" s="50"/>
      <c r="NVI913" s="50"/>
      <c r="NVJ913" s="50"/>
      <c r="NVK913" s="50"/>
      <c r="NVL913" s="50"/>
      <c r="NVM913" s="50"/>
      <c r="NVN913" s="50"/>
      <c r="NVO913" s="50"/>
      <c r="NVP913" s="50"/>
      <c r="NVQ913" s="50"/>
      <c r="NVR913" s="50"/>
      <c r="NVS913" s="50"/>
      <c r="NVT913" s="50"/>
      <c r="NVU913" s="50"/>
      <c r="NVV913" s="50"/>
      <c r="NVW913" s="50"/>
      <c r="NVX913" s="50"/>
      <c r="NVY913" s="50"/>
      <c r="NVZ913" s="50"/>
      <c r="NWA913" s="50"/>
      <c r="NWB913" s="50"/>
      <c r="NWC913" s="50"/>
      <c r="NWD913" s="50"/>
      <c r="NWE913" s="50"/>
      <c r="NWF913" s="50"/>
      <c r="NWG913" s="50"/>
      <c r="NWH913" s="50"/>
      <c r="NWI913" s="50"/>
      <c r="NWJ913" s="50"/>
      <c r="NWK913" s="50"/>
      <c r="NWL913" s="50"/>
      <c r="NWM913" s="50"/>
      <c r="NWN913" s="50"/>
      <c r="NWO913" s="50"/>
      <c r="NWP913" s="50"/>
      <c r="NWQ913" s="50"/>
      <c r="NWR913" s="50"/>
      <c r="NWS913" s="50"/>
      <c r="NWT913" s="50"/>
      <c r="NWU913" s="50"/>
      <c r="NWV913" s="50"/>
      <c r="NWW913" s="50"/>
      <c r="NWX913" s="50"/>
      <c r="NWY913" s="50"/>
      <c r="NWZ913" s="50"/>
      <c r="NXA913" s="50"/>
      <c r="NXB913" s="50"/>
      <c r="NXC913" s="50"/>
      <c r="NXD913" s="50"/>
      <c r="NXE913" s="50"/>
      <c r="NXF913" s="50"/>
      <c r="NXG913" s="50"/>
      <c r="NXH913" s="50"/>
      <c r="NXI913" s="50"/>
      <c r="NXJ913" s="50"/>
      <c r="NXK913" s="50"/>
      <c r="NXL913" s="50"/>
      <c r="NXM913" s="50"/>
      <c r="NXN913" s="50"/>
      <c r="NXO913" s="50"/>
      <c r="NXP913" s="50"/>
      <c r="NXQ913" s="50"/>
      <c r="NXR913" s="50"/>
      <c r="NXS913" s="50"/>
      <c r="NXT913" s="50"/>
      <c r="NXU913" s="50"/>
      <c r="NXV913" s="50"/>
      <c r="NXW913" s="50"/>
      <c r="NXX913" s="50"/>
      <c r="NXY913" s="50"/>
      <c r="NXZ913" s="50"/>
      <c r="NYA913" s="50"/>
      <c r="NYB913" s="50"/>
      <c r="NYC913" s="50"/>
      <c r="NYD913" s="50"/>
      <c r="NYE913" s="50"/>
      <c r="NYF913" s="50"/>
      <c r="NYG913" s="50"/>
      <c r="NYH913" s="50"/>
      <c r="NYI913" s="50"/>
      <c r="NYJ913" s="50"/>
      <c r="NYK913" s="50"/>
      <c r="NYL913" s="50"/>
      <c r="NYM913" s="50"/>
      <c r="NYN913" s="50"/>
      <c r="NYO913" s="50"/>
      <c r="NYP913" s="50"/>
      <c r="NYQ913" s="50"/>
      <c r="NYR913" s="50"/>
      <c r="NYS913" s="50"/>
      <c r="NYT913" s="50"/>
      <c r="NYU913" s="50"/>
      <c r="NYV913" s="50"/>
      <c r="NYW913" s="50"/>
      <c r="NYX913" s="50"/>
      <c r="NYY913" s="50"/>
      <c r="NYZ913" s="50"/>
      <c r="NZA913" s="50"/>
      <c r="NZB913" s="50"/>
      <c r="NZC913" s="50"/>
      <c r="NZD913" s="50"/>
      <c r="NZE913" s="50"/>
      <c r="NZF913" s="50"/>
      <c r="NZG913" s="50"/>
      <c r="NZH913" s="50"/>
      <c r="NZI913" s="50"/>
      <c r="NZJ913" s="50"/>
      <c r="NZK913" s="50"/>
      <c r="NZL913" s="50"/>
      <c r="NZM913" s="50"/>
      <c r="NZN913" s="50"/>
      <c r="NZO913" s="50"/>
      <c r="NZP913" s="50"/>
      <c r="NZQ913" s="50"/>
      <c r="NZR913" s="50"/>
      <c r="NZS913" s="50"/>
      <c r="NZT913" s="50"/>
      <c r="NZU913" s="50"/>
      <c r="NZV913" s="50"/>
      <c r="NZW913" s="50"/>
      <c r="NZX913" s="50"/>
      <c r="NZY913" s="50"/>
      <c r="NZZ913" s="50"/>
      <c r="OAA913" s="50"/>
      <c r="OAB913" s="50"/>
      <c r="OAC913" s="50"/>
      <c r="OAD913" s="50"/>
      <c r="OAE913" s="50"/>
      <c r="OAF913" s="50"/>
      <c r="OAG913" s="50"/>
      <c r="OAH913" s="50"/>
      <c r="OAI913" s="50"/>
      <c r="OAJ913" s="50"/>
      <c r="OAK913" s="50"/>
      <c r="OAL913" s="50"/>
      <c r="OAM913" s="50"/>
      <c r="OAN913" s="50"/>
      <c r="OAO913" s="50"/>
      <c r="OAP913" s="50"/>
      <c r="OAQ913" s="50"/>
      <c r="OAR913" s="50"/>
      <c r="OAS913" s="50"/>
      <c r="OAT913" s="50"/>
      <c r="OAU913" s="50"/>
      <c r="OAV913" s="50"/>
      <c r="OAW913" s="50"/>
      <c r="OAX913" s="50"/>
      <c r="OAY913" s="50"/>
      <c r="OAZ913" s="50"/>
      <c r="OBA913" s="50"/>
      <c r="OBB913" s="50"/>
      <c r="OBC913" s="50"/>
      <c r="OBD913" s="50"/>
      <c r="OBE913" s="50"/>
      <c r="OBF913" s="50"/>
      <c r="OBG913" s="50"/>
      <c r="OBH913" s="50"/>
      <c r="OBI913" s="50"/>
      <c r="OBJ913" s="50"/>
      <c r="OBK913" s="50"/>
      <c r="OBL913" s="50"/>
      <c r="OBM913" s="50"/>
      <c r="OBN913" s="50"/>
      <c r="OBO913" s="50"/>
      <c r="OBP913" s="50"/>
      <c r="OBQ913" s="50"/>
      <c r="OBR913" s="50"/>
      <c r="OBS913" s="50"/>
      <c r="OBT913" s="50"/>
      <c r="OBU913" s="50"/>
      <c r="OBV913" s="50"/>
      <c r="OBW913" s="50"/>
      <c r="OBX913" s="50"/>
      <c r="OBY913" s="50"/>
      <c r="OBZ913" s="50"/>
      <c r="OCA913" s="50"/>
      <c r="OCB913" s="50"/>
      <c r="OCC913" s="50"/>
      <c r="OCD913" s="50"/>
      <c r="OCE913" s="50"/>
      <c r="OCF913" s="50"/>
      <c r="OCG913" s="50"/>
      <c r="OCH913" s="50"/>
      <c r="OCI913" s="50"/>
      <c r="OCJ913" s="50"/>
      <c r="OCK913" s="50"/>
      <c r="OCL913" s="50"/>
      <c r="OCM913" s="50"/>
      <c r="OCN913" s="50"/>
      <c r="OCO913" s="50"/>
      <c r="OCP913" s="50"/>
      <c r="OCQ913" s="50"/>
      <c r="OCR913" s="50"/>
      <c r="OCS913" s="50"/>
      <c r="OCT913" s="50"/>
      <c r="OCU913" s="50"/>
      <c r="OCV913" s="50"/>
      <c r="OCX913" s="50"/>
      <c r="OCZ913" s="50"/>
      <c r="ODA913" s="50"/>
      <c r="ODB913" s="50"/>
      <c r="ODC913" s="50"/>
      <c r="ODD913" s="50"/>
      <c r="ODE913" s="50"/>
      <c r="ODF913" s="50"/>
      <c r="ODG913" s="50"/>
      <c r="ODL913" s="50"/>
      <c r="ODM913" s="50"/>
      <c r="ODN913" s="50"/>
      <c r="ODO913" s="50"/>
      <c r="ODP913" s="50"/>
      <c r="ODQ913" s="50"/>
      <c r="ODR913" s="50"/>
      <c r="ODS913" s="50"/>
      <c r="ODT913" s="50"/>
      <c r="ODU913" s="50"/>
      <c r="ODV913" s="50"/>
      <c r="ODW913" s="50"/>
      <c r="ODX913" s="50"/>
      <c r="ODY913" s="50"/>
      <c r="ODZ913" s="50"/>
      <c r="OEA913" s="50"/>
      <c r="OEB913" s="50"/>
      <c r="OEC913" s="50"/>
      <c r="OED913" s="50"/>
      <c r="OEE913" s="50"/>
      <c r="OEF913" s="50"/>
      <c r="OEG913" s="50"/>
      <c r="OEH913" s="50"/>
      <c r="OEI913" s="50"/>
      <c r="OEJ913" s="50"/>
      <c r="OEK913" s="50"/>
      <c r="OEL913" s="50"/>
      <c r="OEM913" s="50"/>
      <c r="OEN913" s="50"/>
      <c r="OEO913" s="50"/>
      <c r="OEP913" s="50"/>
      <c r="OEQ913" s="50"/>
      <c r="OER913" s="50"/>
      <c r="OES913" s="50"/>
      <c r="OET913" s="50"/>
      <c r="OEU913" s="50"/>
      <c r="OEV913" s="50"/>
      <c r="OEW913" s="50"/>
      <c r="OEX913" s="50"/>
      <c r="OEY913" s="50"/>
      <c r="OEZ913" s="50"/>
      <c r="OFA913" s="50"/>
      <c r="OFB913" s="50"/>
      <c r="OFC913" s="50"/>
      <c r="OFD913" s="50"/>
      <c r="OFE913" s="50"/>
      <c r="OFF913" s="50"/>
      <c r="OFG913" s="50"/>
      <c r="OFH913" s="50"/>
      <c r="OFI913" s="50"/>
      <c r="OFJ913" s="50"/>
      <c r="OFK913" s="50"/>
      <c r="OFL913" s="50"/>
      <c r="OFM913" s="50"/>
      <c r="OFN913" s="50"/>
      <c r="OFO913" s="50"/>
      <c r="OFP913" s="50"/>
      <c r="OFQ913" s="50"/>
      <c r="OFR913" s="50"/>
      <c r="OFS913" s="50"/>
      <c r="OFT913" s="50"/>
      <c r="OFU913" s="50"/>
      <c r="OFV913" s="50"/>
      <c r="OFW913" s="50"/>
      <c r="OFX913" s="50"/>
      <c r="OFY913" s="50"/>
      <c r="OFZ913" s="50"/>
      <c r="OGA913" s="50"/>
      <c r="OGB913" s="50"/>
      <c r="OGC913" s="50"/>
      <c r="OGD913" s="50"/>
      <c r="OGE913" s="50"/>
      <c r="OGF913" s="50"/>
      <c r="OGG913" s="50"/>
      <c r="OGH913" s="50"/>
      <c r="OGI913" s="50"/>
      <c r="OGJ913" s="50"/>
      <c r="OGK913" s="50"/>
      <c r="OGL913" s="50"/>
      <c r="OGM913" s="50"/>
      <c r="OGN913" s="50"/>
      <c r="OGO913" s="50"/>
      <c r="OGP913" s="50"/>
      <c r="OGQ913" s="50"/>
      <c r="OGR913" s="50"/>
      <c r="OGS913" s="50"/>
      <c r="OGT913" s="50"/>
      <c r="OGU913" s="50"/>
      <c r="OGV913" s="50"/>
      <c r="OGW913" s="50"/>
      <c r="OGX913" s="50"/>
      <c r="OGY913" s="50"/>
      <c r="OGZ913" s="50"/>
      <c r="OHA913" s="50"/>
      <c r="OHB913" s="50"/>
      <c r="OHC913" s="50"/>
      <c r="OHD913" s="50"/>
      <c r="OHE913" s="50"/>
      <c r="OHF913" s="50"/>
      <c r="OHG913" s="50"/>
      <c r="OHH913" s="50"/>
      <c r="OHI913" s="50"/>
      <c r="OHJ913" s="50"/>
      <c r="OHK913" s="50"/>
      <c r="OHL913" s="50"/>
      <c r="OHM913" s="50"/>
      <c r="OHN913" s="50"/>
      <c r="OHO913" s="50"/>
      <c r="OHP913" s="50"/>
      <c r="OHQ913" s="50"/>
      <c r="OHR913" s="50"/>
      <c r="OHS913" s="50"/>
      <c r="OHT913" s="50"/>
      <c r="OHU913" s="50"/>
      <c r="OHV913" s="50"/>
      <c r="OHW913" s="50"/>
      <c r="OHX913" s="50"/>
      <c r="OHY913" s="50"/>
      <c r="OHZ913" s="50"/>
      <c r="OIA913" s="50"/>
      <c r="OIB913" s="50"/>
      <c r="OIC913" s="50"/>
      <c r="OID913" s="50"/>
      <c r="OIE913" s="50"/>
      <c r="OIF913" s="50"/>
      <c r="OIG913" s="50"/>
      <c r="OIH913" s="50"/>
      <c r="OII913" s="50"/>
      <c r="OIJ913" s="50"/>
      <c r="OIK913" s="50"/>
      <c r="OIL913" s="50"/>
      <c r="OIM913" s="50"/>
      <c r="OIN913" s="50"/>
      <c r="OIO913" s="50"/>
      <c r="OIP913" s="50"/>
      <c r="OIQ913" s="50"/>
      <c r="OIR913" s="50"/>
      <c r="OIS913" s="50"/>
      <c r="OIT913" s="50"/>
      <c r="OIU913" s="50"/>
      <c r="OIV913" s="50"/>
      <c r="OIW913" s="50"/>
      <c r="OIX913" s="50"/>
      <c r="OIY913" s="50"/>
      <c r="OIZ913" s="50"/>
      <c r="OJA913" s="50"/>
      <c r="OJB913" s="50"/>
      <c r="OJC913" s="50"/>
      <c r="OJD913" s="50"/>
      <c r="OJE913" s="50"/>
      <c r="OJF913" s="50"/>
      <c r="OJG913" s="50"/>
      <c r="OJH913" s="50"/>
      <c r="OJI913" s="50"/>
      <c r="OJJ913" s="50"/>
      <c r="OJK913" s="50"/>
      <c r="OJL913" s="50"/>
      <c r="OJM913" s="50"/>
      <c r="OJN913" s="50"/>
      <c r="OJO913" s="50"/>
      <c r="OJP913" s="50"/>
      <c r="OJQ913" s="50"/>
      <c r="OJR913" s="50"/>
      <c r="OJS913" s="50"/>
      <c r="OJT913" s="50"/>
      <c r="OJU913" s="50"/>
      <c r="OJV913" s="50"/>
      <c r="OJW913" s="50"/>
      <c r="OJX913" s="50"/>
      <c r="OJY913" s="50"/>
      <c r="OJZ913" s="50"/>
      <c r="OKA913" s="50"/>
      <c r="OKB913" s="50"/>
      <c r="OKC913" s="50"/>
      <c r="OKD913" s="50"/>
      <c r="OKE913" s="50"/>
      <c r="OKF913" s="50"/>
      <c r="OKG913" s="50"/>
      <c r="OKH913" s="50"/>
      <c r="OKI913" s="50"/>
      <c r="OKJ913" s="50"/>
      <c r="OKK913" s="50"/>
      <c r="OKL913" s="50"/>
      <c r="OKM913" s="50"/>
      <c r="OKN913" s="50"/>
      <c r="OKO913" s="50"/>
      <c r="OKP913" s="50"/>
      <c r="OKQ913" s="50"/>
      <c r="OKR913" s="50"/>
      <c r="OKS913" s="50"/>
      <c r="OKT913" s="50"/>
      <c r="OKU913" s="50"/>
      <c r="OKV913" s="50"/>
      <c r="OKW913" s="50"/>
      <c r="OKX913" s="50"/>
      <c r="OKY913" s="50"/>
      <c r="OKZ913" s="50"/>
      <c r="OLA913" s="50"/>
      <c r="OLB913" s="50"/>
      <c r="OLC913" s="50"/>
      <c r="OLD913" s="50"/>
      <c r="OLE913" s="50"/>
      <c r="OLF913" s="50"/>
      <c r="OLG913" s="50"/>
      <c r="OLH913" s="50"/>
      <c r="OLI913" s="50"/>
      <c r="OLJ913" s="50"/>
      <c r="OLK913" s="50"/>
      <c r="OLL913" s="50"/>
      <c r="OLM913" s="50"/>
      <c r="OLN913" s="50"/>
      <c r="OLO913" s="50"/>
      <c r="OLP913" s="50"/>
      <c r="OLQ913" s="50"/>
      <c r="OLR913" s="50"/>
      <c r="OLS913" s="50"/>
      <c r="OLT913" s="50"/>
      <c r="OLU913" s="50"/>
      <c r="OLV913" s="50"/>
      <c r="OLW913" s="50"/>
      <c r="OLX913" s="50"/>
      <c r="OLY913" s="50"/>
      <c r="OLZ913" s="50"/>
      <c r="OMA913" s="50"/>
      <c r="OMB913" s="50"/>
      <c r="OMC913" s="50"/>
      <c r="OMD913" s="50"/>
      <c r="OME913" s="50"/>
      <c r="OMF913" s="50"/>
      <c r="OMG913" s="50"/>
      <c r="OMH913" s="50"/>
      <c r="OMI913" s="50"/>
      <c r="OMJ913" s="50"/>
      <c r="OMK913" s="50"/>
      <c r="OML913" s="50"/>
      <c r="OMM913" s="50"/>
      <c r="OMN913" s="50"/>
      <c r="OMO913" s="50"/>
      <c r="OMP913" s="50"/>
      <c r="OMQ913" s="50"/>
      <c r="OMR913" s="50"/>
      <c r="OMT913" s="50"/>
      <c r="OMV913" s="50"/>
      <c r="OMW913" s="50"/>
      <c r="OMX913" s="50"/>
      <c r="OMY913" s="50"/>
      <c r="OMZ913" s="50"/>
      <c r="ONA913" s="50"/>
      <c r="ONB913" s="50"/>
      <c r="ONC913" s="50"/>
      <c r="ONH913" s="50"/>
      <c r="ONI913" s="50"/>
      <c r="ONJ913" s="50"/>
      <c r="ONK913" s="50"/>
      <c r="ONL913" s="50"/>
      <c r="ONM913" s="50"/>
      <c r="ONN913" s="50"/>
      <c r="ONO913" s="50"/>
      <c r="ONP913" s="50"/>
      <c r="ONQ913" s="50"/>
      <c r="ONR913" s="50"/>
      <c r="ONS913" s="50"/>
      <c r="ONT913" s="50"/>
      <c r="ONU913" s="50"/>
      <c r="ONV913" s="50"/>
      <c r="ONW913" s="50"/>
      <c r="ONX913" s="50"/>
      <c r="ONY913" s="50"/>
      <c r="ONZ913" s="50"/>
      <c r="OOA913" s="50"/>
      <c r="OOB913" s="50"/>
      <c r="OOC913" s="50"/>
      <c r="OOD913" s="50"/>
      <c r="OOE913" s="50"/>
      <c r="OOF913" s="50"/>
      <c r="OOG913" s="50"/>
      <c r="OOH913" s="50"/>
      <c r="OOI913" s="50"/>
      <c r="OOJ913" s="50"/>
      <c r="OOK913" s="50"/>
      <c r="OOL913" s="50"/>
      <c r="OOM913" s="50"/>
      <c r="OON913" s="50"/>
      <c r="OOO913" s="50"/>
      <c r="OOP913" s="50"/>
      <c r="OOQ913" s="50"/>
      <c r="OOR913" s="50"/>
      <c r="OOS913" s="50"/>
      <c r="OOT913" s="50"/>
      <c r="OOU913" s="50"/>
      <c r="OOV913" s="50"/>
      <c r="OOW913" s="50"/>
      <c r="OOX913" s="50"/>
      <c r="OOY913" s="50"/>
      <c r="OOZ913" s="50"/>
      <c r="OPA913" s="50"/>
      <c r="OPB913" s="50"/>
      <c r="OPC913" s="50"/>
      <c r="OPD913" s="50"/>
      <c r="OPE913" s="50"/>
      <c r="OPF913" s="50"/>
      <c r="OPG913" s="50"/>
      <c r="OPH913" s="50"/>
      <c r="OPI913" s="50"/>
      <c r="OPJ913" s="50"/>
      <c r="OPK913" s="50"/>
      <c r="OPL913" s="50"/>
      <c r="OPM913" s="50"/>
      <c r="OPN913" s="50"/>
      <c r="OPO913" s="50"/>
      <c r="OPP913" s="50"/>
      <c r="OPQ913" s="50"/>
      <c r="OPR913" s="50"/>
      <c r="OPS913" s="50"/>
      <c r="OPT913" s="50"/>
      <c r="OPU913" s="50"/>
      <c r="OPV913" s="50"/>
      <c r="OPW913" s="50"/>
      <c r="OPX913" s="50"/>
      <c r="OPY913" s="50"/>
      <c r="OPZ913" s="50"/>
      <c r="OQA913" s="50"/>
      <c r="OQB913" s="50"/>
      <c r="OQC913" s="50"/>
      <c r="OQD913" s="50"/>
      <c r="OQE913" s="50"/>
      <c r="OQF913" s="50"/>
      <c r="OQG913" s="50"/>
      <c r="OQH913" s="50"/>
      <c r="OQI913" s="50"/>
      <c r="OQJ913" s="50"/>
      <c r="OQK913" s="50"/>
      <c r="OQL913" s="50"/>
      <c r="OQM913" s="50"/>
      <c r="OQN913" s="50"/>
      <c r="OQO913" s="50"/>
      <c r="OQP913" s="50"/>
      <c r="OQQ913" s="50"/>
      <c r="OQR913" s="50"/>
      <c r="OQS913" s="50"/>
      <c r="OQT913" s="50"/>
      <c r="OQU913" s="50"/>
      <c r="OQV913" s="50"/>
      <c r="OQW913" s="50"/>
      <c r="OQX913" s="50"/>
      <c r="OQY913" s="50"/>
      <c r="OQZ913" s="50"/>
      <c r="ORA913" s="50"/>
      <c r="ORB913" s="50"/>
      <c r="ORC913" s="50"/>
      <c r="ORD913" s="50"/>
      <c r="ORE913" s="50"/>
      <c r="ORF913" s="50"/>
      <c r="ORG913" s="50"/>
      <c r="ORH913" s="50"/>
      <c r="ORI913" s="50"/>
      <c r="ORJ913" s="50"/>
      <c r="ORK913" s="50"/>
      <c r="ORL913" s="50"/>
      <c r="ORM913" s="50"/>
      <c r="ORN913" s="50"/>
      <c r="ORO913" s="50"/>
      <c r="ORP913" s="50"/>
      <c r="ORQ913" s="50"/>
      <c r="ORR913" s="50"/>
      <c r="ORS913" s="50"/>
      <c r="ORT913" s="50"/>
      <c r="ORU913" s="50"/>
      <c r="ORV913" s="50"/>
      <c r="ORW913" s="50"/>
      <c r="ORX913" s="50"/>
      <c r="ORY913" s="50"/>
      <c r="ORZ913" s="50"/>
      <c r="OSA913" s="50"/>
      <c r="OSB913" s="50"/>
      <c r="OSC913" s="50"/>
      <c r="OSD913" s="50"/>
      <c r="OSE913" s="50"/>
      <c r="OSF913" s="50"/>
      <c r="OSG913" s="50"/>
      <c r="OSH913" s="50"/>
      <c r="OSI913" s="50"/>
      <c r="OSJ913" s="50"/>
      <c r="OSK913" s="50"/>
      <c r="OSL913" s="50"/>
      <c r="OSM913" s="50"/>
      <c r="OSN913" s="50"/>
      <c r="OSO913" s="50"/>
      <c r="OSP913" s="50"/>
      <c r="OSQ913" s="50"/>
      <c r="OSR913" s="50"/>
      <c r="OSS913" s="50"/>
      <c r="OST913" s="50"/>
      <c r="OSU913" s="50"/>
      <c r="OSV913" s="50"/>
      <c r="OSW913" s="50"/>
      <c r="OSX913" s="50"/>
      <c r="OSY913" s="50"/>
      <c r="OSZ913" s="50"/>
      <c r="OTA913" s="50"/>
      <c r="OTB913" s="50"/>
      <c r="OTC913" s="50"/>
      <c r="OTD913" s="50"/>
      <c r="OTE913" s="50"/>
      <c r="OTF913" s="50"/>
      <c r="OTG913" s="50"/>
      <c r="OTH913" s="50"/>
      <c r="OTI913" s="50"/>
      <c r="OTJ913" s="50"/>
      <c r="OTK913" s="50"/>
      <c r="OTL913" s="50"/>
      <c r="OTM913" s="50"/>
      <c r="OTN913" s="50"/>
      <c r="OTO913" s="50"/>
      <c r="OTP913" s="50"/>
      <c r="OTQ913" s="50"/>
      <c r="OTR913" s="50"/>
      <c r="OTS913" s="50"/>
      <c r="OTT913" s="50"/>
      <c r="OTU913" s="50"/>
      <c r="OTV913" s="50"/>
      <c r="OTW913" s="50"/>
      <c r="OTX913" s="50"/>
      <c r="OTY913" s="50"/>
      <c r="OTZ913" s="50"/>
      <c r="OUA913" s="50"/>
      <c r="OUB913" s="50"/>
      <c r="OUC913" s="50"/>
      <c r="OUD913" s="50"/>
      <c r="OUE913" s="50"/>
      <c r="OUF913" s="50"/>
      <c r="OUG913" s="50"/>
      <c r="OUH913" s="50"/>
      <c r="OUI913" s="50"/>
      <c r="OUJ913" s="50"/>
      <c r="OUK913" s="50"/>
      <c r="OUL913" s="50"/>
      <c r="OUM913" s="50"/>
      <c r="OUN913" s="50"/>
      <c r="OUO913" s="50"/>
      <c r="OUP913" s="50"/>
      <c r="OUQ913" s="50"/>
      <c r="OUR913" s="50"/>
      <c r="OUS913" s="50"/>
      <c r="OUT913" s="50"/>
      <c r="OUU913" s="50"/>
      <c r="OUV913" s="50"/>
      <c r="OUW913" s="50"/>
      <c r="OUX913" s="50"/>
      <c r="OUY913" s="50"/>
      <c r="OUZ913" s="50"/>
      <c r="OVA913" s="50"/>
      <c r="OVB913" s="50"/>
      <c r="OVC913" s="50"/>
      <c r="OVD913" s="50"/>
      <c r="OVE913" s="50"/>
      <c r="OVF913" s="50"/>
      <c r="OVG913" s="50"/>
      <c r="OVH913" s="50"/>
      <c r="OVI913" s="50"/>
      <c r="OVJ913" s="50"/>
      <c r="OVK913" s="50"/>
      <c r="OVL913" s="50"/>
      <c r="OVM913" s="50"/>
      <c r="OVN913" s="50"/>
      <c r="OVO913" s="50"/>
      <c r="OVP913" s="50"/>
      <c r="OVQ913" s="50"/>
      <c r="OVR913" s="50"/>
      <c r="OVS913" s="50"/>
      <c r="OVT913" s="50"/>
      <c r="OVU913" s="50"/>
      <c r="OVV913" s="50"/>
      <c r="OVW913" s="50"/>
      <c r="OVX913" s="50"/>
      <c r="OVY913" s="50"/>
      <c r="OVZ913" s="50"/>
      <c r="OWA913" s="50"/>
      <c r="OWB913" s="50"/>
      <c r="OWC913" s="50"/>
      <c r="OWD913" s="50"/>
      <c r="OWE913" s="50"/>
      <c r="OWF913" s="50"/>
      <c r="OWG913" s="50"/>
      <c r="OWH913" s="50"/>
      <c r="OWI913" s="50"/>
      <c r="OWJ913" s="50"/>
      <c r="OWK913" s="50"/>
      <c r="OWL913" s="50"/>
      <c r="OWM913" s="50"/>
      <c r="OWN913" s="50"/>
      <c r="OWP913" s="50"/>
      <c r="OWR913" s="50"/>
      <c r="OWS913" s="50"/>
      <c r="OWT913" s="50"/>
      <c r="OWU913" s="50"/>
      <c r="OWV913" s="50"/>
      <c r="OWW913" s="50"/>
      <c r="OWX913" s="50"/>
      <c r="OWY913" s="50"/>
      <c r="OXD913" s="50"/>
      <c r="OXE913" s="50"/>
      <c r="OXF913" s="50"/>
      <c r="OXG913" s="50"/>
      <c r="OXH913" s="50"/>
      <c r="OXI913" s="50"/>
      <c r="OXJ913" s="50"/>
      <c r="OXK913" s="50"/>
      <c r="OXL913" s="50"/>
      <c r="OXM913" s="50"/>
      <c r="OXN913" s="50"/>
      <c r="OXO913" s="50"/>
      <c r="OXP913" s="50"/>
      <c r="OXQ913" s="50"/>
      <c r="OXR913" s="50"/>
      <c r="OXS913" s="50"/>
      <c r="OXT913" s="50"/>
      <c r="OXU913" s="50"/>
      <c r="OXV913" s="50"/>
      <c r="OXW913" s="50"/>
      <c r="OXX913" s="50"/>
      <c r="OXY913" s="50"/>
      <c r="OXZ913" s="50"/>
      <c r="OYA913" s="50"/>
      <c r="OYB913" s="50"/>
      <c r="OYC913" s="50"/>
      <c r="OYD913" s="50"/>
      <c r="OYE913" s="50"/>
      <c r="OYF913" s="50"/>
      <c r="OYG913" s="50"/>
      <c r="OYH913" s="50"/>
      <c r="OYI913" s="50"/>
      <c r="OYJ913" s="50"/>
      <c r="OYK913" s="50"/>
      <c r="OYL913" s="50"/>
      <c r="OYM913" s="50"/>
      <c r="OYN913" s="50"/>
      <c r="OYO913" s="50"/>
      <c r="OYP913" s="50"/>
      <c r="OYQ913" s="50"/>
      <c r="OYR913" s="50"/>
      <c r="OYS913" s="50"/>
      <c r="OYT913" s="50"/>
      <c r="OYU913" s="50"/>
      <c r="OYV913" s="50"/>
      <c r="OYW913" s="50"/>
      <c r="OYX913" s="50"/>
      <c r="OYY913" s="50"/>
      <c r="OYZ913" s="50"/>
      <c r="OZA913" s="50"/>
      <c r="OZB913" s="50"/>
      <c r="OZC913" s="50"/>
      <c r="OZD913" s="50"/>
      <c r="OZE913" s="50"/>
      <c r="OZF913" s="50"/>
      <c r="OZG913" s="50"/>
      <c r="OZH913" s="50"/>
      <c r="OZI913" s="50"/>
      <c r="OZJ913" s="50"/>
      <c r="OZK913" s="50"/>
      <c r="OZL913" s="50"/>
      <c r="OZM913" s="50"/>
      <c r="OZN913" s="50"/>
      <c r="OZO913" s="50"/>
      <c r="OZP913" s="50"/>
      <c r="OZQ913" s="50"/>
      <c r="OZR913" s="50"/>
      <c r="OZS913" s="50"/>
      <c r="OZT913" s="50"/>
      <c r="OZU913" s="50"/>
      <c r="OZV913" s="50"/>
      <c r="OZW913" s="50"/>
      <c r="OZX913" s="50"/>
      <c r="OZY913" s="50"/>
      <c r="OZZ913" s="50"/>
      <c r="PAA913" s="50"/>
      <c r="PAB913" s="50"/>
      <c r="PAC913" s="50"/>
      <c r="PAD913" s="50"/>
      <c r="PAE913" s="50"/>
      <c r="PAF913" s="50"/>
      <c r="PAG913" s="50"/>
      <c r="PAH913" s="50"/>
      <c r="PAI913" s="50"/>
      <c r="PAJ913" s="50"/>
      <c r="PAK913" s="50"/>
      <c r="PAL913" s="50"/>
      <c r="PAM913" s="50"/>
      <c r="PAN913" s="50"/>
      <c r="PAO913" s="50"/>
      <c r="PAP913" s="50"/>
      <c r="PAQ913" s="50"/>
      <c r="PAR913" s="50"/>
      <c r="PAS913" s="50"/>
      <c r="PAT913" s="50"/>
      <c r="PAU913" s="50"/>
      <c r="PAV913" s="50"/>
      <c r="PAW913" s="50"/>
      <c r="PAX913" s="50"/>
      <c r="PAY913" s="50"/>
      <c r="PAZ913" s="50"/>
      <c r="PBA913" s="50"/>
      <c r="PBB913" s="50"/>
      <c r="PBC913" s="50"/>
      <c r="PBD913" s="50"/>
      <c r="PBE913" s="50"/>
      <c r="PBF913" s="50"/>
      <c r="PBG913" s="50"/>
      <c r="PBH913" s="50"/>
      <c r="PBI913" s="50"/>
      <c r="PBJ913" s="50"/>
      <c r="PBK913" s="50"/>
      <c r="PBL913" s="50"/>
      <c r="PBM913" s="50"/>
      <c r="PBN913" s="50"/>
      <c r="PBO913" s="50"/>
      <c r="PBP913" s="50"/>
      <c r="PBQ913" s="50"/>
      <c r="PBR913" s="50"/>
      <c r="PBS913" s="50"/>
      <c r="PBT913" s="50"/>
      <c r="PBU913" s="50"/>
      <c r="PBV913" s="50"/>
      <c r="PBW913" s="50"/>
      <c r="PBX913" s="50"/>
      <c r="PBY913" s="50"/>
      <c r="PBZ913" s="50"/>
      <c r="PCA913" s="50"/>
      <c r="PCB913" s="50"/>
      <c r="PCC913" s="50"/>
      <c r="PCD913" s="50"/>
      <c r="PCE913" s="50"/>
      <c r="PCF913" s="50"/>
      <c r="PCG913" s="50"/>
      <c r="PCH913" s="50"/>
      <c r="PCI913" s="50"/>
      <c r="PCJ913" s="50"/>
      <c r="PCK913" s="50"/>
      <c r="PCL913" s="50"/>
      <c r="PCM913" s="50"/>
      <c r="PCN913" s="50"/>
      <c r="PCO913" s="50"/>
      <c r="PCP913" s="50"/>
      <c r="PCQ913" s="50"/>
      <c r="PCR913" s="50"/>
      <c r="PCS913" s="50"/>
      <c r="PCT913" s="50"/>
      <c r="PCU913" s="50"/>
      <c r="PCV913" s="50"/>
      <c r="PCW913" s="50"/>
      <c r="PCX913" s="50"/>
      <c r="PCY913" s="50"/>
      <c r="PCZ913" s="50"/>
      <c r="PDA913" s="50"/>
      <c r="PDB913" s="50"/>
      <c r="PDC913" s="50"/>
      <c r="PDD913" s="50"/>
      <c r="PDE913" s="50"/>
      <c r="PDF913" s="50"/>
      <c r="PDG913" s="50"/>
      <c r="PDH913" s="50"/>
      <c r="PDI913" s="50"/>
      <c r="PDJ913" s="50"/>
      <c r="PDK913" s="50"/>
      <c r="PDL913" s="50"/>
      <c r="PDM913" s="50"/>
      <c r="PDN913" s="50"/>
      <c r="PDO913" s="50"/>
      <c r="PDP913" s="50"/>
      <c r="PDQ913" s="50"/>
      <c r="PDR913" s="50"/>
      <c r="PDS913" s="50"/>
      <c r="PDT913" s="50"/>
      <c r="PDU913" s="50"/>
      <c r="PDV913" s="50"/>
      <c r="PDW913" s="50"/>
      <c r="PDX913" s="50"/>
      <c r="PDY913" s="50"/>
      <c r="PDZ913" s="50"/>
      <c r="PEA913" s="50"/>
      <c r="PEB913" s="50"/>
      <c r="PEC913" s="50"/>
      <c r="PED913" s="50"/>
      <c r="PEE913" s="50"/>
      <c r="PEF913" s="50"/>
      <c r="PEG913" s="50"/>
      <c r="PEH913" s="50"/>
      <c r="PEI913" s="50"/>
      <c r="PEJ913" s="50"/>
      <c r="PEK913" s="50"/>
      <c r="PEL913" s="50"/>
      <c r="PEM913" s="50"/>
      <c r="PEN913" s="50"/>
      <c r="PEO913" s="50"/>
      <c r="PEP913" s="50"/>
      <c r="PEQ913" s="50"/>
      <c r="PER913" s="50"/>
      <c r="PES913" s="50"/>
      <c r="PET913" s="50"/>
      <c r="PEU913" s="50"/>
      <c r="PEV913" s="50"/>
      <c r="PEW913" s="50"/>
      <c r="PEX913" s="50"/>
      <c r="PEY913" s="50"/>
      <c r="PEZ913" s="50"/>
      <c r="PFA913" s="50"/>
      <c r="PFB913" s="50"/>
      <c r="PFC913" s="50"/>
      <c r="PFD913" s="50"/>
      <c r="PFE913" s="50"/>
      <c r="PFF913" s="50"/>
      <c r="PFG913" s="50"/>
      <c r="PFH913" s="50"/>
      <c r="PFI913" s="50"/>
      <c r="PFJ913" s="50"/>
      <c r="PFK913" s="50"/>
      <c r="PFL913" s="50"/>
      <c r="PFM913" s="50"/>
      <c r="PFN913" s="50"/>
      <c r="PFO913" s="50"/>
      <c r="PFP913" s="50"/>
      <c r="PFQ913" s="50"/>
      <c r="PFR913" s="50"/>
      <c r="PFS913" s="50"/>
      <c r="PFT913" s="50"/>
      <c r="PFU913" s="50"/>
      <c r="PFV913" s="50"/>
      <c r="PFW913" s="50"/>
      <c r="PFX913" s="50"/>
      <c r="PFY913" s="50"/>
      <c r="PFZ913" s="50"/>
      <c r="PGA913" s="50"/>
      <c r="PGB913" s="50"/>
      <c r="PGC913" s="50"/>
      <c r="PGD913" s="50"/>
      <c r="PGE913" s="50"/>
      <c r="PGF913" s="50"/>
      <c r="PGG913" s="50"/>
      <c r="PGH913" s="50"/>
      <c r="PGI913" s="50"/>
      <c r="PGJ913" s="50"/>
      <c r="PGL913" s="50"/>
      <c r="PGN913" s="50"/>
      <c r="PGO913" s="50"/>
      <c r="PGP913" s="50"/>
      <c r="PGQ913" s="50"/>
      <c r="PGR913" s="50"/>
      <c r="PGS913" s="50"/>
      <c r="PGT913" s="50"/>
      <c r="PGU913" s="50"/>
      <c r="PGZ913" s="50"/>
      <c r="PHA913" s="50"/>
      <c r="PHB913" s="50"/>
      <c r="PHC913" s="50"/>
      <c r="PHD913" s="50"/>
      <c r="PHE913" s="50"/>
      <c r="PHF913" s="50"/>
      <c r="PHG913" s="50"/>
      <c r="PHH913" s="50"/>
      <c r="PHI913" s="50"/>
      <c r="PHJ913" s="50"/>
      <c r="PHK913" s="50"/>
      <c r="PHL913" s="50"/>
      <c r="PHM913" s="50"/>
      <c r="PHN913" s="50"/>
      <c r="PHO913" s="50"/>
      <c r="PHP913" s="50"/>
      <c r="PHQ913" s="50"/>
      <c r="PHR913" s="50"/>
      <c r="PHS913" s="50"/>
      <c r="PHT913" s="50"/>
      <c r="PHU913" s="50"/>
      <c r="PHV913" s="50"/>
      <c r="PHW913" s="50"/>
      <c r="PHX913" s="50"/>
      <c r="PHY913" s="50"/>
      <c r="PHZ913" s="50"/>
      <c r="PIA913" s="50"/>
      <c r="PIB913" s="50"/>
      <c r="PIC913" s="50"/>
      <c r="PID913" s="50"/>
      <c r="PIE913" s="50"/>
      <c r="PIF913" s="50"/>
      <c r="PIG913" s="50"/>
      <c r="PIH913" s="50"/>
      <c r="PII913" s="50"/>
      <c r="PIJ913" s="50"/>
      <c r="PIK913" s="50"/>
      <c r="PIL913" s="50"/>
      <c r="PIM913" s="50"/>
      <c r="PIN913" s="50"/>
      <c r="PIO913" s="50"/>
      <c r="PIP913" s="50"/>
      <c r="PIQ913" s="50"/>
      <c r="PIR913" s="50"/>
      <c r="PIS913" s="50"/>
      <c r="PIT913" s="50"/>
      <c r="PIU913" s="50"/>
      <c r="PIV913" s="50"/>
      <c r="PIW913" s="50"/>
      <c r="PIX913" s="50"/>
      <c r="PIY913" s="50"/>
      <c r="PIZ913" s="50"/>
      <c r="PJA913" s="50"/>
      <c r="PJB913" s="50"/>
      <c r="PJC913" s="50"/>
      <c r="PJD913" s="50"/>
      <c r="PJE913" s="50"/>
      <c r="PJF913" s="50"/>
      <c r="PJG913" s="50"/>
      <c r="PJH913" s="50"/>
      <c r="PJI913" s="50"/>
      <c r="PJJ913" s="50"/>
      <c r="PJK913" s="50"/>
      <c r="PJL913" s="50"/>
      <c r="PJM913" s="50"/>
      <c r="PJN913" s="50"/>
      <c r="PJO913" s="50"/>
      <c r="PJP913" s="50"/>
      <c r="PJQ913" s="50"/>
      <c r="PJR913" s="50"/>
      <c r="PJS913" s="50"/>
      <c r="PJT913" s="50"/>
      <c r="PJU913" s="50"/>
      <c r="PJV913" s="50"/>
      <c r="PJW913" s="50"/>
      <c r="PJX913" s="50"/>
      <c r="PJY913" s="50"/>
      <c r="PJZ913" s="50"/>
      <c r="PKA913" s="50"/>
      <c r="PKB913" s="50"/>
      <c r="PKC913" s="50"/>
      <c r="PKD913" s="50"/>
      <c r="PKE913" s="50"/>
      <c r="PKF913" s="50"/>
      <c r="PKG913" s="50"/>
      <c r="PKH913" s="50"/>
      <c r="PKI913" s="50"/>
      <c r="PKJ913" s="50"/>
      <c r="PKK913" s="50"/>
      <c r="PKL913" s="50"/>
      <c r="PKM913" s="50"/>
      <c r="PKN913" s="50"/>
      <c r="PKO913" s="50"/>
      <c r="PKP913" s="50"/>
      <c r="PKQ913" s="50"/>
      <c r="PKR913" s="50"/>
      <c r="PKS913" s="50"/>
      <c r="PKT913" s="50"/>
      <c r="PKU913" s="50"/>
      <c r="PKV913" s="50"/>
      <c r="PKW913" s="50"/>
      <c r="PKX913" s="50"/>
      <c r="PKY913" s="50"/>
      <c r="PKZ913" s="50"/>
      <c r="PLA913" s="50"/>
      <c r="PLB913" s="50"/>
      <c r="PLC913" s="50"/>
      <c r="PLD913" s="50"/>
      <c r="PLE913" s="50"/>
      <c r="PLF913" s="50"/>
      <c r="PLG913" s="50"/>
      <c r="PLH913" s="50"/>
      <c r="PLI913" s="50"/>
      <c r="PLJ913" s="50"/>
      <c r="PLK913" s="50"/>
      <c r="PLL913" s="50"/>
      <c r="PLM913" s="50"/>
      <c r="PLN913" s="50"/>
      <c r="PLO913" s="50"/>
      <c r="PLP913" s="50"/>
      <c r="PLQ913" s="50"/>
      <c r="PLR913" s="50"/>
      <c r="PLS913" s="50"/>
      <c r="PLT913" s="50"/>
      <c r="PLU913" s="50"/>
      <c r="PLV913" s="50"/>
      <c r="PLW913" s="50"/>
      <c r="PLX913" s="50"/>
      <c r="PLY913" s="50"/>
      <c r="PLZ913" s="50"/>
      <c r="PMA913" s="50"/>
      <c r="PMB913" s="50"/>
      <c r="PMC913" s="50"/>
      <c r="PMD913" s="50"/>
      <c r="PME913" s="50"/>
      <c r="PMF913" s="50"/>
      <c r="PMG913" s="50"/>
      <c r="PMH913" s="50"/>
      <c r="PMI913" s="50"/>
      <c r="PMJ913" s="50"/>
      <c r="PMK913" s="50"/>
      <c r="PML913" s="50"/>
      <c r="PMM913" s="50"/>
      <c r="PMN913" s="50"/>
      <c r="PMO913" s="50"/>
      <c r="PMP913" s="50"/>
      <c r="PMQ913" s="50"/>
      <c r="PMR913" s="50"/>
      <c r="PMS913" s="50"/>
      <c r="PMT913" s="50"/>
      <c r="PMU913" s="50"/>
      <c r="PMV913" s="50"/>
      <c r="PMW913" s="50"/>
      <c r="PMX913" s="50"/>
      <c r="PMY913" s="50"/>
      <c r="PMZ913" s="50"/>
      <c r="PNA913" s="50"/>
      <c r="PNB913" s="50"/>
      <c r="PNC913" s="50"/>
      <c r="PND913" s="50"/>
      <c r="PNE913" s="50"/>
      <c r="PNF913" s="50"/>
      <c r="PNG913" s="50"/>
      <c r="PNH913" s="50"/>
      <c r="PNI913" s="50"/>
      <c r="PNJ913" s="50"/>
      <c r="PNK913" s="50"/>
      <c r="PNL913" s="50"/>
      <c r="PNM913" s="50"/>
      <c r="PNN913" s="50"/>
      <c r="PNO913" s="50"/>
      <c r="PNP913" s="50"/>
      <c r="PNQ913" s="50"/>
      <c r="PNR913" s="50"/>
      <c r="PNS913" s="50"/>
      <c r="PNT913" s="50"/>
      <c r="PNU913" s="50"/>
      <c r="PNV913" s="50"/>
      <c r="PNW913" s="50"/>
      <c r="PNX913" s="50"/>
      <c r="PNY913" s="50"/>
      <c r="PNZ913" s="50"/>
      <c r="POA913" s="50"/>
      <c r="POB913" s="50"/>
      <c r="POC913" s="50"/>
      <c r="POD913" s="50"/>
      <c r="POE913" s="50"/>
      <c r="POF913" s="50"/>
      <c r="POG913" s="50"/>
      <c r="POH913" s="50"/>
      <c r="POI913" s="50"/>
      <c r="POJ913" s="50"/>
      <c r="POK913" s="50"/>
      <c r="POL913" s="50"/>
      <c r="POM913" s="50"/>
      <c r="PON913" s="50"/>
      <c r="POO913" s="50"/>
      <c r="POP913" s="50"/>
      <c r="POQ913" s="50"/>
      <c r="POR913" s="50"/>
      <c r="POS913" s="50"/>
      <c r="POT913" s="50"/>
      <c r="POU913" s="50"/>
      <c r="POV913" s="50"/>
      <c r="POW913" s="50"/>
      <c r="POX913" s="50"/>
      <c r="POY913" s="50"/>
      <c r="POZ913" s="50"/>
      <c r="PPA913" s="50"/>
      <c r="PPB913" s="50"/>
      <c r="PPC913" s="50"/>
      <c r="PPD913" s="50"/>
      <c r="PPE913" s="50"/>
      <c r="PPF913" s="50"/>
      <c r="PPG913" s="50"/>
      <c r="PPH913" s="50"/>
      <c r="PPI913" s="50"/>
      <c r="PPJ913" s="50"/>
      <c r="PPK913" s="50"/>
      <c r="PPL913" s="50"/>
      <c r="PPM913" s="50"/>
      <c r="PPN913" s="50"/>
      <c r="PPO913" s="50"/>
      <c r="PPP913" s="50"/>
      <c r="PPQ913" s="50"/>
      <c r="PPR913" s="50"/>
      <c r="PPS913" s="50"/>
      <c r="PPT913" s="50"/>
      <c r="PPU913" s="50"/>
      <c r="PPV913" s="50"/>
      <c r="PPW913" s="50"/>
      <c r="PPX913" s="50"/>
      <c r="PPY913" s="50"/>
      <c r="PPZ913" s="50"/>
      <c r="PQA913" s="50"/>
      <c r="PQB913" s="50"/>
      <c r="PQC913" s="50"/>
      <c r="PQD913" s="50"/>
      <c r="PQE913" s="50"/>
      <c r="PQF913" s="50"/>
      <c r="PQH913" s="50"/>
      <c r="PQJ913" s="50"/>
      <c r="PQK913" s="50"/>
      <c r="PQL913" s="50"/>
      <c r="PQM913" s="50"/>
      <c r="PQN913" s="50"/>
      <c r="PQO913" s="50"/>
      <c r="PQP913" s="50"/>
      <c r="PQQ913" s="50"/>
      <c r="PQV913" s="50"/>
      <c r="PQW913" s="50"/>
      <c r="PQX913" s="50"/>
      <c r="PQY913" s="50"/>
      <c r="PQZ913" s="50"/>
      <c r="PRA913" s="50"/>
      <c r="PRB913" s="50"/>
      <c r="PRC913" s="50"/>
      <c r="PRD913" s="50"/>
      <c r="PRE913" s="50"/>
      <c r="PRF913" s="50"/>
      <c r="PRG913" s="50"/>
      <c r="PRH913" s="50"/>
      <c r="PRI913" s="50"/>
      <c r="PRJ913" s="50"/>
      <c r="PRK913" s="50"/>
      <c r="PRL913" s="50"/>
      <c r="PRM913" s="50"/>
      <c r="PRN913" s="50"/>
      <c r="PRO913" s="50"/>
      <c r="PRP913" s="50"/>
      <c r="PRQ913" s="50"/>
      <c r="PRR913" s="50"/>
      <c r="PRS913" s="50"/>
      <c r="PRT913" s="50"/>
      <c r="PRU913" s="50"/>
      <c r="PRV913" s="50"/>
      <c r="PRW913" s="50"/>
      <c r="PRX913" s="50"/>
      <c r="PRY913" s="50"/>
      <c r="PRZ913" s="50"/>
      <c r="PSA913" s="50"/>
      <c r="PSB913" s="50"/>
      <c r="PSC913" s="50"/>
      <c r="PSD913" s="50"/>
      <c r="PSE913" s="50"/>
      <c r="PSF913" s="50"/>
      <c r="PSG913" s="50"/>
      <c r="PSH913" s="50"/>
      <c r="PSI913" s="50"/>
      <c r="PSJ913" s="50"/>
      <c r="PSK913" s="50"/>
      <c r="PSL913" s="50"/>
      <c r="PSM913" s="50"/>
      <c r="PSN913" s="50"/>
      <c r="PSO913" s="50"/>
      <c r="PSP913" s="50"/>
      <c r="PSQ913" s="50"/>
      <c r="PSR913" s="50"/>
      <c r="PSS913" s="50"/>
      <c r="PST913" s="50"/>
      <c r="PSU913" s="50"/>
      <c r="PSV913" s="50"/>
      <c r="PSW913" s="50"/>
      <c r="PSX913" s="50"/>
      <c r="PSY913" s="50"/>
      <c r="PSZ913" s="50"/>
      <c r="PTA913" s="50"/>
      <c r="PTB913" s="50"/>
      <c r="PTC913" s="50"/>
      <c r="PTD913" s="50"/>
      <c r="PTE913" s="50"/>
      <c r="PTF913" s="50"/>
      <c r="PTG913" s="50"/>
      <c r="PTH913" s="50"/>
      <c r="PTI913" s="50"/>
      <c r="PTJ913" s="50"/>
      <c r="PTK913" s="50"/>
      <c r="PTL913" s="50"/>
      <c r="PTM913" s="50"/>
      <c r="PTN913" s="50"/>
      <c r="PTO913" s="50"/>
      <c r="PTP913" s="50"/>
      <c r="PTQ913" s="50"/>
      <c r="PTR913" s="50"/>
      <c r="PTS913" s="50"/>
      <c r="PTT913" s="50"/>
      <c r="PTU913" s="50"/>
      <c r="PTV913" s="50"/>
      <c r="PTW913" s="50"/>
      <c r="PTX913" s="50"/>
      <c r="PTY913" s="50"/>
      <c r="PTZ913" s="50"/>
      <c r="PUA913" s="50"/>
      <c r="PUB913" s="50"/>
      <c r="PUC913" s="50"/>
      <c r="PUD913" s="50"/>
      <c r="PUE913" s="50"/>
      <c r="PUF913" s="50"/>
      <c r="PUG913" s="50"/>
      <c r="PUH913" s="50"/>
      <c r="PUI913" s="50"/>
      <c r="PUJ913" s="50"/>
      <c r="PUK913" s="50"/>
      <c r="PUL913" s="50"/>
      <c r="PUM913" s="50"/>
      <c r="PUN913" s="50"/>
      <c r="PUO913" s="50"/>
      <c r="PUP913" s="50"/>
      <c r="PUQ913" s="50"/>
      <c r="PUR913" s="50"/>
      <c r="PUS913" s="50"/>
      <c r="PUT913" s="50"/>
      <c r="PUU913" s="50"/>
      <c r="PUV913" s="50"/>
      <c r="PUW913" s="50"/>
      <c r="PUX913" s="50"/>
      <c r="PUY913" s="50"/>
      <c r="PUZ913" s="50"/>
      <c r="PVA913" s="50"/>
      <c r="PVB913" s="50"/>
      <c r="PVC913" s="50"/>
      <c r="PVD913" s="50"/>
      <c r="PVE913" s="50"/>
      <c r="PVF913" s="50"/>
      <c r="PVG913" s="50"/>
      <c r="PVH913" s="50"/>
      <c r="PVI913" s="50"/>
      <c r="PVJ913" s="50"/>
      <c r="PVK913" s="50"/>
      <c r="PVL913" s="50"/>
      <c r="PVM913" s="50"/>
      <c r="PVN913" s="50"/>
      <c r="PVO913" s="50"/>
      <c r="PVP913" s="50"/>
      <c r="PVQ913" s="50"/>
      <c r="PVR913" s="50"/>
      <c r="PVS913" s="50"/>
      <c r="PVT913" s="50"/>
      <c r="PVU913" s="50"/>
      <c r="PVV913" s="50"/>
      <c r="PVW913" s="50"/>
      <c r="PVX913" s="50"/>
      <c r="PVY913" s="50"/>
      <c r="PVZ913" s="50"/>
      <c r="PWA913" s="50"/>
      <c r="PWB913" s="50"/>
      <c r="PWC913" s="50"/>
      <c r="PWD913" s="50"/>
      <c r="PWE913" s="50"/>
      <c r="PWF913" s="50"/>
      <c r="PWG913" s="50"/>
      <c r="PWH913" s="50"/>
      <c r="PWI913" s="50"/>
      <c r="PWJ913" s="50"/>
      <c r="PWK913" s="50"/>
      <c r="PWL913" s="50"/>
      <c r="PWM913" s="50"/>
      <c r="PWN913" s="50"/>
      <c r="PWO913" s="50"/>
      <c r="PWP913" s="50"/>
      <c r="PWQ913" s="50"/>
      <c r="PWR913" s="50"/>
      <c r="PWS913" s="50"/>
      <c r="PWT913" s="50"/>
      <c r="PWU913" s="50"/>
      <c r="PWV913" s="50"/>
      <c r="PWW913" s="50"/>
      <c r="PWX913" s="50"/>
      <c r="PWY913" s="50"/>
      <c r="PWZ913" s="50"/>
      <c r="PXA913" s="50"/>
      <c r="PXB913" s="50"/>
      <c r="PXC913" s="50"/>
      <c r="PXD913" s="50"/>
      <c r="PXE913" s="50"/>
      <c r="PXF913" s="50"/>
      <c r="PXG913" s="50"/>
      <c r="PXH913" s="50"/>
      <c r="PXI913" s="50"/>
      <c r="PXJ913" s="50"/>
      <c r="PXK913" s="50"/>
      <c r="PXL913" s="50"/>
      <c r="PXM913" s="50"/>
      <c r="PXN913" s="50"/>
      <c r="PXO913" s="50"/>
      <c r="PXP913" s="50"/>
      <c r="PXQ913" s="50"/>
      <c r="PXR913" s="50"/>
      <c r="PXS913" s="50"/>
      <c r="PXT913" s="50"/>
      <c r="PXU913" s="50"/>
      <c r="PXV913" s="50"/>
      <c r="PXW913" s="50"/>
      <c r="PXX913" s="50"/>
      <c r="PXY913" s="50"/>
      <c r="PXZ913" s="50"/>
      <c r="PYA913" s="50"/>
      <c r="PYB913" s="50"/>
      <c r="PYC913" s="50"/>
      <c r="PYD913" s="50"/>
      <c r="PYE913" s="50"/>
      <c r="PYF913" s="50"/>
      <c r="PYG913" s="50"/>
      <c r="PYH913" s="50"/>
      <c r="PYI913" s="50"/>
      <c r="PYJ913" s="50"/>
      <c r="PYK913" s="50"/>
      <c r="PYL913" s="50"/>
      <c r="PYM913" s="50"/>
      <c r="PYN913" s="50"/>
      <c r="PYO913" s="50"/>
      <c r="PYP913" s="50"/>
      <c r="PYQ913" s="50"/>
      <c r="PYR913" s="50"/>
      <c r="PYS913" s="50"/>
      <c r="PYT913" s="50"/>
      <c r="PYU913" s="50"/>
      <c r="PYV913" s="50"/>
      <c r="PYW913" s="50"/>
      <c r="PYX913" s="50"/>
      <c r="PYY913" s="50"/>
      <c r="PYZ913" s="50"/>
      <c r="PZA913" s="50"/>
      <c r="PZB913" s="50"/>
      <c r="PZC913" s="50"/>
      <c r="PZD913" s="50"/>
      <c r="PZE913" s="50"/>
      <c r="PZF913" s="50"/>
      <c r="PZG913" s="50"/>
      <c r="PZH913" s="50"/>
      <c r="PZI913" s="50"/>
      <c r="PZJ913" s="50"/>
      <c r="PZK913" s="50"/>
      <c r="PZL913" s="50"/>
      <c r="PZM913" s="50"/>
      <c r="PZN913" s="50"/>
      <c r="PZO913" s="50"/>
      <c r="PZP913" s="50"/>
      <c r="PZQ913" s="50"/>
      <c r="PZR913" s="50"/>
      <c r="PZS913" s="50"/>
      <c r="PZT913" s="50"/>
      <c r="PZU913" s="50"/>
      <c r="PZV913" s="50"/>
      <c r="PZW913" s="50"/>
      <c r="PZX913" s="50"/>
      <c r="PZY913" s="50"/>
      <c r="PZZ913" s="50"/>
      <c r="QAA913" s="50"/>
      <c r="QAB913" s="50"/>
      <c r="QAD913" s="50"/>
      <c r="QAF913" s="50"/>
      <c r="QAG913" s="50"/>
      <c r="QAH913" s="50"/>
      <c r="QAI913" s="50"/>
      <c r="QAJ913" s="50"/>
      <c r="QAK913" s="50"/>
      <c r="QAL913" s="50"/>
      <c r="QAM913" s="50"/>
      <c r="QAR913" s="50"/>
      <c r="QAS913" s="50"/>
      <c r="QAT913" s="50"/>
      <c r="QAU913" s="50"/>
      <c r="QAV913" s="50"/>
      <c r="QAW913" s="50"/>
      <c r="QAX913" s="50"/>
      <c r="QAY913" s="50"/>
      <c r="QAZ913" s="50"/>
      <c r="QBA913" s="50"/>
      <c r="QBB913" s="50"/>
      <c r="QBC913" s="50"/>
      <c r="QBD913" s="50"/>
      <c r="QBE913" s="50"/>
      <c r="QBF913" s="50"/>
      <c r="QBG913" s="50"/>
      <c r="QBH913" s="50"/>
      <c r="QBI913" s="50"/>
      <c r="QBJ913" s="50"/>
      <c r="QBK913" s="50"/>
      <c r="QBL913" s="50"/>
      <c r="QBM913" s="50"/>
      <c r="QBN913" s="50"/>
      <c r="QBO913" s="50"/>
      <c r="QBP913" s="50"/>
      <c r="QBQ913" s="50"/>
      <c r="QBR913" s="50"/>
      <c r="QBS913" s="50"/>
      <c r="QBT913" s="50"/>
      <c r="QBU913" s="50"/>
      <c r="QBV913" s="50"/>
      <c r="QBW913" s="50"/>
      <c r="QBX913" s="50"/>
      <c r="QBY913" s="50"/>
      <c r="QBZ913" s="50"/>
      <c r="QCA913" s="50"/>
      <c r="QCB913" s="50"/>
      <c r="QCC913" s="50"/>
      <c r="QCD913" s="50"/>
      <c r="QCE913" s="50"/>
      <c r="QCF913" s="50"/>
      <c r="QCG913" s="50"/>
      <c r="QCH913" s="50"/>
      <c r="QCI913" s="50"/>
      <c r="QCJ913" s="50"/>
      <c r="QCK913" s="50"/>
      <c r="QCL913" s="50"/>
      <c r="QCM913" s="50"/>
      <c r="QCN913" s="50"/>
      <c r="QCO913" s="50"/>
      <c r="QCP913" s="50"/>
      <c r="QCQ913" s="50"/>
      <c r="QCR913" s="50"/>
      <c r="QCS913" s="50"/>
      <c r="QCT913" s="50"/>
      <c r="QCU913" s="50"/>
      <c r="QCV913" s="50"/>
      <c r="QCW913" s="50"/>
      <c r="QCX913" s="50"/>
      <c r="QCY913" s="50"/>
      <c r="QCZ913" s="50"/>
      <c r="QDA913" s="50"/>
      <c r="QDB913" s="50"/>
      <c r="QDC913" s="50"/>
      <c r="QDD913" s="50"/>
      <c r="QDE913" s="50"/>
      <c r="QDF913" s="50"/>
      <c r="QDG913" s="50"/>
      <c r="QDH913" s="50"/>
      <c r="QDI913" s="50"/>
      <c r="QDJ913" s="50"/>
      <c r="QDK913" s="50"/>
      <c r="QDL913" s="50"/>
      <c r="QDM913" s="50"/>
      <c r="QDN913" s="50"/>
      <c r="QDO913" s="50"/>
      <c r="QDP913" s="50"/>
      <c r="QDQ913" s="50"/>
      <c r="QDR913" s="50"/>
      <c r="QDS913" s="50"/>
      <c r="QDT913" s="50"/>
      <c r="QDU913" s="50"/>
      <c r="QDV913" s="50"/>
      <c r="QDW913" s="50"/>
      <c r="QDX913" s="50"/>
      <c r="QDY913" s="50"/>
      <c r="QDZ913" s="50"/>
      <c r="QEA913" s="50"/>
      <c r="QEB913" s="50"/>
      <c r="QEC913" s="50"/>
      <c r="QED913" s="50"/>
      <c r="QEE913" s="50"/>
      <c r="QEF913" s="50"/>
      <c r="QEG913" s="50"/>
      <c r="QEH913" s="50"/>
      <c r="QEI913" s="50"/>
      <c r="QEJ913" s="50"/>
      <c r="QEK913" s="50"/>
      <c r="QEL913" s="50"/>
      <c r="QEM913" s="50"/>
      <c r="QEN913" s="50"/>
      <c r="QEO913" s="50"/>
      <c r="QEP913" s="50"/>
      <c r="QEQ913" s="50"/>
      <c r="QER913" s="50"/>
      <c r="QES913" s="50"/>
      <c r="QET913" s="50"/>
      <c r="QEU913" s="50"/>
      <c r="QEV913" s="50"/>
      <c r="QEW913" s="50"/>
      <c r="QEX913" s="50"/>
      <c r="QEY913" s="50"/>
      <c r="QEZ913" s="50"/>
      <c r="QFA913" s="50"/>
      <c r="QFB913" s="50"/>
      <c r="QFC913" s="50"/>
      <c r="QFD913" s="50"/>
      <c r="QFE913" s="50"/>
      <c r="QFF913" s="50"/>
      <c r="QFG913" s="50"/>
      <c r="QFH913" s="50"/>
      <c r="QFI913" s="50"/>
      <c r="QFJ913" s="50"/>
      <c r="QFK913" s="50"/>
      <c r="QFL913" s="50"/>
      <c r="QFM913" s="50"/>
      <c r="QFN913" s="50"/>
      <c r="QFO913" s="50"/>
      <c r="QFP913" s="50"/>
      <c r="QFQ913" s="50"/>
      <c r="QFR913" s="50"/>
      <c r="QFS913" s="50"/>
      <c r="QFT913" s="50"/>
      <c r="QFU913" s="50"/>
      <c r="QFV913" s="50"/>
      <c r="QFW913" s="50"/>
      <c r="QFX913" s="50"/>
      <c r="QFY913" s="50"/>
      <c r="QFZ913" s="50"/>
      <c r="QGA913" s="50"/>
      <c r="QGB913" s="50"/>
      <c r="QGC913" s="50"/>
      <c r="QGD913" s="50"/>
      <c r="QGE913" s="50"/>
      <c r="QGF913" s="50"/>
      <c r="QGG913" s="50"/>
      <c r="QGH913" s="50"/>
      <c r="QGI913" s="50"/>
      <c r="QGJ913" s="50"/>
      <c r="QGK913" s="50"/>
      <c r="QGL913" s="50"/>
      <c r="QGM913" s="50"/>
      <c r="QGN913" s="50"/>
      <c r="QGO913" s="50"/>
      <c r="QGP913" s="50"/>
      <c r="QGQ913" s="50"/>
      <c r="QGR913" s="50"/>
      <c r="QGS913" s="50"/>
      <c r="QGT913" s="50"/>
      <c r="QGU913" s="50"/>
      <c r="QGV913" s="50"/>
      <c r="QGW913" s="50"/>
      <c r="QGX913" s="50"/>
      <c r="QGY913" s="50"/>
      <c r="QGZ913" s="50"/>
      <c r="QHA913" s="50"/>
      <c r="QHB913" s="50"/>
      <c r="QHC913" s="50"/>
      <c r="QHD913" s="50"/>
      <c r="QHE913" s="50"/>
      <c r="QHF913" s="50"/>
      <c r="QHG913" s="50"/>
      <c r="QHH913" s="50"/>
      <c r="QHI913" s="50"/>
      <c r="QHJ913" s="50"/>
      <c r="QHK913" s="50"/>
      <c r="QHL913" s="50"/>
      <c r="QHM913" s="50"/>
      <c r="QHN913" s="50"/>
      <c r="QHO913" s="50"/>
      <c r="QHP913" s="50"/>
      <c r="QHQ913" s="50"/>
      <c r="QHR913" s="50"/>
      <c r="QHS913" s="50"/>
      <c r="QHT913" s="50"/>
      <c r="QHU913" s="50"/>
      <c r="QHV913" s="50"/>
      <c r="QHW913" s="50"/>
      <c r="QHX913" s="50"/>
      <c r="QHY913" s="50"/>
      <c r="QHZ913" s="50"/>
      <c r="QIA913" s="50"/>
      <c r="QIB913" s="50"/>
      <c r="QIC913" s="50"/>
      <c r="QID913" s="50"/>
      <c r="QIE913" s="50"/>
      <c r="QIF913" s="50"/>
      <c r="QIG913" s="50"/>
      <c r="QIH913" s="50"/>
      <c r="QII913" s="50"/>
      <c r="QIJ913" s="50"/>
      <c r="QIK913" s="50"/>
      <c r="QIL913" s="50"/>
      <c r="QIM913" s="50"/>
      <c r="QIN913" s="50"/>
      <c r="QIO913" s="50"/>
      <c r="QIP913" s="50"/>
      <c r="QIQ913" s="50"/>
      <c r="QIR913" s="50"/>
      <c r="QIS913" s="50"/>
      <c r="QIT913" s="50"/>
      <c r="QIU913" s="50"/>
      <c r="QIV913" s="50"/>
      <c r="QIW913" s="50"/>
      <c r="QIX913" s="50"/>
      <c r="QIY913" s="50"/>
      <c r="QIZ913" s="50"/>
      <c r="QJA913" s="50"/>
      <c r="QJB913" s="50"/>
      <c r="QJC913" s="50"/>
      <c r="QJD913" s="50"/>
      <c r="QJE913" s="50"/>
      <c r="QJF913" s="50"/>
      <c r="QJG913" s="50"/>
      <c r="QJH913" s="50"/>
      <c r="QJI913" s="50"/>
      <c r="QJJ913" s="50"/>
      <c r="QJK913" s="50"/>
      <c r="QJL913" s="50"/>
      <c r="QJM913" s="50"/>
      <c r="QJN913" s="50"/>
      <c r="QJO913" s="50"/>
      <c r="QJP913" s="50"/>
      <c r="QJQ913" s="50"/>
      <c r="QJR913" s="50"/>
      <c r="QJS913" s="50"/>
      <c r="QJT913" s="50"/>
      <c r="QJU913" s="50"/>
      <c r="QJV913" s="50"/>
      <c r="QJW913" s="50"/>
      <c r="QJX913" s="50"/>
      <c r="QJZ913" s="50"/>
      <c r="QKB913" s="50"/>
      <c r="QKC913" s="50"/>
      <c r="QKD913" s="50"/>
      <c r="QKE913" s="50"/>
      <c r="QKF913" s="50"/>
      <c r="QKG913" s="50"/>
      <c r="QKH913" s="50"/>
      <c r="QKI913" s="50"/>
      <c r="QKN913" s="50"/>
      <c r="QKO913" s="50"/>
      <c r="QKP913" s="50"/>
      <c r="QKQ913" s="50"/>
      <c r="QKR913" s="50"/>
      <c r="QKS913" s="50"/>
      <c r="QKT913" s="50"/>
      <c r="QKU913" s="50"/>
      <c r="QKV913" s="50"/>
      <c r="QKW913" s="50"/>
      <c r="QKX913" s="50"/>
      <c r="QKY913" s="50"/>
      <c r="QKZ913" s="50"/>
      <c r="QLA913" s="50"/>
      <c r="QLB913" s="50"/>
      <c r="QLC913" s="50"/>
      <c r="QLD913" s="50"/>
      <c r="QLE913" s="50"/>
      <c r="QLF913" s="50"/>
      <c r="QLG913" s="50"/>
      <c r="QLH913" s="50"/>
      <c r="QLI913" s="50"/>
      <c r="QLJ913" s="50"/>
      <c r="QLK913" s="50"/>
      <c r="QLL913" s="50"/>
      <c r="QLM913" s="50"/>
      <c r="QLN913" s="50"/>
      <c r="QLO913" s="50"/>
      <c r="QLP913" s="50"/>
      <c r="QLQ913" s="50"/>
      <c r="QLR913" s="50"/>
      <c r="QLS913" s="50"/>
      <c r="QLT913" s="50"/>
      <c r="QLU913" s="50"/>
      <c r="QLV913" s="50"/>
      <c r="QLW913" s="50"/>
      <c r="QLX913" s="50"/>
      <c r="QLY913" s="50"/>
      <c r="QLZ913" s="50"/>
      <c r="QMA913" s="50"/>
      <c r="QMB913" s="50"/>
      <c r="QMC913" s="50"/>
      <c r="QMD913" s="50"/>
      <c r="QME913" s="50"/>
      <c r="QMF913" s="50"/>
      <c r="QMG913" s="50"/>
      <c r="QMH913" s="50"/>
      <c r="QMI913" s="50"/>
      <c r="QMJ913" s="50"/>
      <c r="QMK913" s="50"/>
      <c r="QML913" s="50"/>
      <c r="QMM913" s="50"/>
      <c r="QMN913" s="50"/>
      <c r="QMO913" s="50"/>
      <c r="QMP913" s="50"/>
      <c r="QMQ913" s="50"/>
      <c r="QMR913" s="50"/>
      <c r="QMS913" s="50"/>
      <c r="QMT913" s="50"/>
      <c r="QMU913" s="50"/>
      <c r="QMV913" s="50"/>
      <c r="QMW913" s="50"/>
      <c r="QMX913" s="50"/>
      <c r="QMY913" s="50"/>
      <c r="QMZ913" s="50"/>
      <c r="QNA913" s="50"/>
      <c r="QNB913" s="50"/>
      <c r="QNC913" s="50"/>
      <c r="QND913" s="50"/>
      <c r="QNE913" s="50"/>
      <c r="QNF913" s="50"/>
      <c r="QNG913" s="50"/>
      <c r="QNH913" s="50"/>
      <c r="QNI913" s="50"/>
      <c r="QNJ913" s="50"/>
      <c r="QNK913" s="50"/>
      <c r="QNL913" s="50"/>
      <c r="QNM913" s="50"/>
      <c r="QNN913" s="50"/>
      <c r="QNO913" s="50"/>
      <c r="QNP913" s="50"/>
      <c r="QNQ913" s="50"/>
      <c r="QNR913" s="50"/>
      <c r="QNS913" s="50"/>
      <c r="QNT913" s="50"/>
      <c r="QNU913" s="50"/>
      <c r="QNV913" s="50"/>
      <c r="QNW913" s="50"/>
      <c r="QNX913" s="50"/>
      <c r="QNY913" s="50"/>
      <c r="QNZ913" s="50"/>
      <c r="QOA913" s="50"/>
      <c r="QOB913" s="50"/>
      <c r="QOC913" s="50"/>
      <c r="QOD913" s="50"/>
      <c r="QOE913" s="50"/>
      <c r="QOF913" s="50"/>
      <c r="QOG913" s="50"/>
      <c r="QOH913" s="50"/>
      <c r="QOI913" s="50"/>
      <c r="QOJ913" s="50"/>
      <c r="QOK913" s="50"/>
      <c r="QOL913" s="50"/>
      <c r="QOM913" s="50"/>
      <c r="QON913" s="50"/>
      <c r="QOO913" s="50"/>
      <c r="QOP913" s="50"/>
      <c r="QOQ913" s="50"/>
      <c r="QOR913" s="50"/>
      <c r="QOS913" s="50"/>
      <c r="QOT913" s="50"/>
      <c r="QOU913" s="50"/>
      <c r="QOV913" s="50"/>
      <c r="QOW913" s="50"/>
      <c r="QOX913" s="50"/>
      <c r="QOY913" s="50"/>
      <c r="QOZ913" s="50"/>
      <c r="QPA913" s="50"/>
      <c r="QPB913" s="50"/>
      <c r="QPC913" s="50"/>
      <c r="QPD913" s="50"/>
      <c r="QPE913" s="50"/>
      <c r="QPF913" s="50"/>
      <c r="QPG913" s="50"/>
      <c r="QPH913" s="50"/>
      <c r="QPI913" s="50"/>
      <c r="QPJ913" s="50"/>
      <c r="QPK913" s="50"/>
      <c r="QPL913" s="50"/>
      <c r="QPM913" s="50"/>
      <c r="QPN913" s="50"/>
      <c r="QPO913" s="50"/>
      <c r="QPP913" s="50"/>
      <c r="QPQ913" s="50"/>
      <c r="QPR913" s="50"/>
      <c r="QPS913" s="50"/>
      <c r="QPT913" s="50"/>
      <c r="QPU913" s="50"/>
      <c r="QPV913" s="50"/>
      <c r="QPW913" s="50"/>
      <c r="QPX913" s="50"/>
      <c r="QPY913" s="50"/>
      <c r="QPZ913" s="50"/>
      <c r="QQA913" s="50"/>
      <c r="QQB913" s="50"/>
      <c r="QQC913" s="50"/>
      <c r="QQD913" s="50"/>
      <c r="QQE913" s="50"/>
      <c r="QQF913" s="50"/>
      <c r="QQG913" s="50"/>
      <c r="QQH913" s="50"/>
      <c r="QQI913" s="50"/>
      <c r="QQJ913" s="50"/>
      <c r="QQK913" s="50"/>
      <c r="QQL913" s="50"/>
      <c r="QQM913" s="50"/>
      <c r="QQN913" s="50"/>
      <c r="QQO913" s="50"/>
      <c r="QQP913" s="50"/>
      <c r="QQQ913" s="50"/>
      <c r="QQR913" s="50"/>
      <c r="QQS913" s="50"/>
      <c r="QQT913" s="50"/>
      <c r="QQU913" s="50"/>
      <c r="QQV913" s="50"/>
      <c r="QQW913" s="50"/>
      <c r="QQX913" s="50"/>
      <c r="QQY913" s="50"/>
      <c r="QQZ913" s="50"/>
      <c r="QRA913" s="50"/>
      <c r="QRB913" s="50"/>
      <c r="QRC913" s="50"/>
      <c r="QRD913" s="50"/>
      <c r="QRE913" s="50"/>
      <c r="QRF913" s="50"/>
      <c r="QRG913" s="50"/>
      <c r="QRH913" s="50"/>
      <c r="QRI913" s="50"/>
      <c r="QRJ913" s="50"/>
      <c r="QRK913" s="50"/>
      <c r="QRL913" s="50"/>
      <c r="QRM913" s="50"/>
      <c r="QRN913" s="50"/>
      <c r="QRO913" s="50"/>
      <c r="QRP913" s="50"/>
      <c r="QRQ913" s="50"/>
      <c r="QRR913" s="50"/>
      <c r="QRS913" s="50"/>
      <c r="QRT913" s="50"/>
      <c r="QRU913" s="50"/>
      <c r="QRV913" s="50"/>
      <c r="QRW913" s="50"/>
      <c r="QRX913" s="50"/>
      <c r="QRY913" s="50"/>
      <c r="QRZ913" s="50"/>
      <c r="QSA913" s="50"/>
      <c r="QSB913" s="50"/>
      <c r="QSC913" s="50"/>
      <c r="QSD913" s="50"/>
      <c r="QSE913" s="50"/>
      <c r="QSF913" s="50"/>
      <c r="QSG913" s="50"/>
      <c r="QSH913" s="50"/>
      <c r="QSI913" s="50"/>
      <c r="QSJ913" s="50"/>
      <c r="QSK913" s="50"/>
      <c r="QSL913" s="50"/>
      <c r="QSM913" s="50"/>
      <c r="QSN913" s="50"/>
      <c r="QSO913" s="50"/>
      <c r="QSP913" s="50"/>
      <c r="QSQ913" s="50"/>
      <c r="QSR913" s="50"/>
      <c r="QSS913" s="50"/>
      <c r="QST913" s="50"/>
      <c r="QSU913" s="50"/>
      <c r="QSV913" s="50"/>
      <c r="QSW913" s="50"/>
      <c r="QSX913" s="50"/>
      <c r="QSY913" s="50"/>
      <c r="QSZ913" s="50"/>
      <c r="QTA913" s="50"/>
      <c r="QTB913" s="50"/>
      <c r="QTC913" s="50"/>
      <c r="QTD913" s="50"/>
      <c r="QTE913" s="50"/>
      <c r="QTF913" s="50"/>
      <c r="QTG913" s="50"/>
      <c r="QTH913" s="50"/>
      <c r="QTI913" s="50"/>
      <c r="QTJ913" s="50"/>
      <c r="QTK913" s="50"/>
      <c r="QTL913" s="50"/>
      <c r="QTM913" s="50"/>
      <c r="QTN913" s="50"/>
      <c r="QTO913" s="50"/>
      <c r="QTP913" s="50"/>
      <c r="QTQ913" s="50"/>
      <c r="QTR913" s="50"/>
      <c r="QTS913" s="50"/>
      <c r="QTT913" s="50"/>
      <c r="QTV913" s="50"/>
      <c r="QTX913" s="50"/>
      <c r="QTY913" s="50"/>
      <c r="QTZ913" s="50"/>
      <c r="QUA913" s="50"/>
      <c r="QUB913" s="50"/>
      <c r="QUC913" s="50"/>
      <c r="QUD913" s="50"/>
      <c r="QUE913" s="50"/>
      <c r="QUJ913" s="50"/>
      <c r="QUK913" s="50"/>
      <c r="QUL913" s="50"/>
      <c r="QUM913" s="50"/>
      <c r="QUN913" s="50"/>
      <c r="QUO913" s="50"/>
      <c r="QUP913" s="50"/>
      <c r="QUQ913" s="50"/>
      <c r="QUR913" s="50"/>
      <c r="QUS913" s="50"/>
      <c r="QUT913" s="50"/>
      <c r="QUU913" s="50"/>
      <c r="QUV913" s="50"/>
      <c r="QUW913" s="50"/>
      <c r="QUX913" s="50"/>
      <c r="QUY913" s="50"/>
      <c r="QUZ913" s="50"/>
      <c r="QVA913" s="50"/>
      <c r="QVB913" s="50"/>
      <c r="QVC913" s="50"/>
      <c r="QVD913" s="50"/>
      <c r="QVE913" s="50"/>
      <c r="QVF913" s="50"/>
      <c r="QVG913" s="50"/>
      <c r="QVH913" s="50"/>
      <c r="QVI913" s="50"/>
      <c r="QVJ913" s="50"/>
      <c r="QVK913" s="50"/>
      <c r="QVL913" s="50"/>
      <c r="QVM913" s="50"/>
      <c r="QVN913" s="50"/>
      <c r="QVO913" s="50"/>
      <c r="QVP913" s="50"/>
      <c r="QVQ913" s="50"/>
      <c r="QVR913" s="50"/>
      <c r="QVS913" s="50"/>
      <c r="QVT913" s="50"/>
      <c r="QVU913" s="50"/>
      <c r="QVV913" s="50"/>
      <c r="QVW913" s="50"/>
      <c r="QVX913" s="50"/>
      <c r="QVY913" s="50"/>
      <c r="QVZ913" s="50"/>
      <c r="QWA913" s="50"/>
      <c r="QWB913" s="50"/>
      <c r="QWC913" s="50"/>
      <c r="QWD913" s="50"/>
      <c r="QWE913" s="50"/>
      <c r="QWF913" s="50"/>
      <c r="QWG913" s="50"/>
      <c r="QWH913" s="50"/>
      <c r="QWI913" s="50"/>
      <c r="QWJ913" s="50"/>
      <c r="QWK913" s="50"/>
      <c r="QWL913" s="50"/>
      <c r="QWM913" s="50"/>
      <c r="QWN913" s="50"/>
      <c r="QWO913" s="50"/>
      <c r="QWP913" s="50"/>
      <c r="QWQ913" s="50"/>
      <c r="QWR913" s="50"/>
      <c r="QWS913" s="50"/>
      <c r="QWT913" s="50"/>
      <c r="QWU913" s="50"/>
      <c r="QWV913" s="50"/>
      <c r="QWW913" s="50"/>
      <c r="QWX913" s="50"/>
      <c r="QWY913" s="50"/>
      <c r="QWZ913" s="50"/>
      <c r="QXA913" s="50"/>
      <c r="QXB913" s="50"/>
      <c r="QXC913" s="50"/>
      <c r="QXD913" s="50"/>
      <c r="QXE913" s="50"/>
      <c r="QXF913" s="50"/>
      <c r="QXG913" s="50"/>
      <c r="QXH913" s="50"/>
      <c r="QXI913" s="50"/>
      <c r="QXJ913" s="50"/>
      <c r="QXK913" s="50"/>
      <c r="QXL913" s="50"/>
      <c r="QXM913" s="50"/>
      <c r="QXN913" s="50"/>
      <c r="QXO913" s="50"/>
      <c r="QXP913" s="50"/>
      <c r="QXQ913" s="50"/>
      <c r="QXR913" s="50"/>
      <c r="QXS913" s="50"/>
      <c r="QXT913" s="50"/>
      <c r="QXU913" s="50"/>
      <c r="QXV913" s="50"/>
      <c r="QXW913" s="50"/>
      <c r="QXX913" s="50"/>
      <c r="QXY913" s="50"/>
      <c r="QXZ913" s="50"/>
      <c r="QYA913" s="50"/>
      <c r="QYB913" s="50"/>
      <c r="QYC913" s="50"/>
      <c r="QYD913" s="50"/>
      <c r="QYE913" s="50"/>
      <c r="QYF913" s="50"/>
      <c r="QYG913" s="50"/>
      <c r="QYH913" s="50"/>
      <c r="QYI913" s="50"/>
      <c r="QYJ913" s="50"/>
      <c r="QYK913" s="50"/>
      <c r="QYL913" s="50"/>
      <c r="QYM913" s="50"/>
      <c r="QYN913" s="50"/>
      <c r="QYO913" s="50"/>
      <c r="QYP913" s="50"/>
      <c r="QYQ913" s="50"/>
      <c r="QYR913" s="50"/>
      <c r="QYS913" s="50"/>
      <c r="QYT913" s="50"/>
      <c r="QYU913" s="50"/>
      <c r="QYV913" s="50"/>
      <c r="QYW913" s="50"/>
      <c r="QYX913" s="50"/>
      <c r="QYY913" s="50"/>
      <c r="QYZ913" s="50"/>
      <c r="QZA913" s="50"/>
      <c r="QZB913" s="50"/>
      <c r="QZC913" s="50"/>
      <c r="QZD913" s="50"/>
      <c r="QZE913" s="50"/>
      <c r="QZF913" s="50"/>
      <c r="QZG913" s="50"/>
      <c r="QZH913" s="50"/>
      <c r="QZI913" s="50"/>
      <c r="QZJ913" s="50"/>
      <c r="QZK913" s="50"/>
      <c r="QZL913" s="50"/>
      <c r="QZM913" s="50"/>
      <c r="QZN913" s="50"/>
      <c r="QZO913" s="50"/>
      <c r="QZP913" s="50"/>
      <c r="QZQ913" s="50"/>
      <c r="QZR913" s="50"/>
      <c r="QZS913" s="50"/>
      <c r="QZT913" s="50"/>
      <c r="QZU913" s="50"/>
      <c r="QZV913" s="50"/>
      <c r="QZW913" s="50"/>
      <c r="QZX913" s="50"/>
      <c r="QZY913" s="50"/>
      <c r="QZZ913" s="50"/>
      <c r="RAA913" s="50"/>
      <c r="RAB913" s="50"/>
      <c r="RAC913" s="50"/>
      <c r="RAD913" s="50"/>
      <c r="RAE913" s="50"/>
      <c r="RAF913" s="50"/>
      <c r="RAG913" s="50"/>
      <c r="RAH913" s="50"/>
      <c r="RAI913" s="50"/>
      <c r="RAJ913" s="50"/>
      <c r="RAK913" s="50"/>
      <c r="RAL913" s="50"/>
      <c r="RAM913" s="50"/>
      <c r="RAN913" s="50"/>
      <c r="RAO913" s="50"/>
      <c r="RAP913" s="50"/>
      <c r="RAQ913" s="50"/>
      <c r="RAR913" s="50"/>
      <c r="RAS913" s="50"/>
      <c r="RAT913" s="50"/>
      <c r="RAU913" s="50"/>
      <c r="RAV913" s="50"/>
      <c r="RAW913" s="50"/>
      <c r="RAX913" s="50"/>
      <c r="RAY913" s="50"/>
      <c r="RAZ913" s="50"/>
      <c r="RBA913" s="50"/>
      <c r="RBB913" s="50"/>
      <c r="RBC913" s="50"/>
      <c r="RBD913" s="50"/>
      <c r="RBE913" s="50"/>
      <c r="RBF913" s="50"/>
      <c r="RBG913" s="50"/>
      <c r="RBH913" s="50"/>
      <c r="RBI913" s="50"/>
      <c r="RBJ913" s="50"/>
      <c r="RBK913" s="50"/>
      <c r="RBL913" s="50"/>
      <c r="RBM913" s="50"/>
      <c r="RBN913" s="50"/>
      <c r="RBO913" s="50"/>
      <c r="RBP913" s="50"/>
      <c r="RBQ913" s="50"/>
      <c r="RBR913" s="50"/>
      <c r="RBS913" s="50"/>
      <c r="RBT913" s="50"/>
      <c r="RBU913" s="50"/>
      <c r="RBV913" s="50"/>
      <c r="RBW913" s="50"/>
      <c r="RBX913" s="50"/>
      <c r="RBY913" s="50"/>
      <c r="RBZ913" s="50"/>
      <c r="RCA913" s="50"/>
      <c r="RCB913" s="50"/>
      <c r="RCC913" s="50"/>
      <c r="RCD913" s="50"/>
      <c r="RCE913" s="50"/>
      <c r="RCF913" s="50"/>
      <c r="RCG913" s="50"/>
      <c r="RCH913" s="50"/>
      <c r="RCI913" s="50"/>
      <c r="RCJ913" s="50"/>
      <c r="RCK913" s="50"/>
      <c r="RCL913" s="50"/>
      <c r="RCM913" s="50"/>
      <c r="RCN913" s="50"/>
      <c r="RCO913" s="50"/>
      <c r="RCP913" s="50"/>
      <c r="RCQ913" s="50"/>
      <c r="RCR913" s="50"/>
      <c r="RCS913" s="50"/>
      <c r="RCT913" s="50"/>
      <c r="RCU913" s="50"/>
      <c r="RCV913" s="50"/>
      <c r="RCW913" s="50"/>
      <c r="RCX913" s="50"/>
      <c r="RCY913" s="50"/>
      <c r="RCZ913" s="50"/>
      <c r="RDA913" s="50"/>
      <c r="RDB913" s="50"/>
      <c r="RDC913" s="50"/>
      <c r="RDD913" s="50"/>
      <c r="RDE913" s="50"/>
      <c r="RDF913" s="50"/>
      <c r="RDG913" s="50"/>
      <c r="RDH913" s="50"/>
      <c r="RDI913" s="50"/>
      <c r="RDJ913" s="50"/>
      <c r="RDK913" s="50"/>
      <c r="RDL913" s="50"/>
      <c r="RDM913" s="50"/>
      <c r="RDN913" s="50"/>
      <c r="RDO913" s="50"/>
      <c r="RDP913" s="50"/>
      <c r="RDR913" s="50"/>
      <c r="RDT913" s="50"/>
      <c r="RDU913" s="50"/>
      <c r="RDV913" s="50"/>
      <c r="RDW913" s="50"/>
      <c r="RDX913" s="50"/>
      <c r="RDY913" s="50"/>
      <c r="RDZ913" s="50"/>
      <c r="REA913" s="50"/>
      <c r="REF913" s="50"/>
      <c r="REG913" s="50"/>
      <c r="REH913" s="50"/>
      <c r="REI913" s="50"/>
      <c r="REJ913" s="50"/>
      <c r="REK913" s="50"/>
      <c r="REL913" s="50"/>
      <c r="REM913" s="50"/>
      <c r="REN913" s="50"/>
      <c r="REO913" s="50"/>
      <c r="REP913" s="50"/>
      <c r="REQ913" s="50"/>
      <c r="RER913" s="50"/>
      <c r="RES913" s="50"/>
      <c r="RET913" s="50"/>
      <c r="REU913" s="50"/>
      <c r="REV913" s="50"/>
      <c r="REW913" s="50"/>
      <c r="REX913" s="50"/>
      <c r="REY913" s="50"/>
      <c r="REZ913" s="50"/>
      <c r="RFA913" s="50"/>
      <c r="RFB913" s="50"/>
      <c r="RFC913" s="50"/>
      <c r="RFD913" s="50"/>
      <c r="RFE913" s="50"/>
      <c r="RFF913" s="50"/>
      <c r="RFG913" s="50"/>
      <c r="RFH913" s="50"/>
      <c r="RFI913" s="50"/>
      <c r="RFJ913" s="50"/>
      <c r="RFK913" s="50"/>
      <c r="RFL913" s="50"/>
      <c r="RFM913" s="50"/>
      <c r="RFN913" s="50"/>
      <c r="RFO913" s="50"/>
      <c r="RFP913" s="50"/>
      <c r="RFQ913" s="50"/>
      <c r="RFR913" s="50"/>
      <c r="RFS913" s="50"/>
      <c r="RFT913" s="50"/>
      <c r="RFU913" s="50"/>
      <c r="RFV913" s="50"/>
      <c r="RFW913" s="50"/>
      <c r="RFX913" s="50"/>
      <c r="RFY913" s="50"/>
      <c r="RFZ913" s="50"/>
      <c r="RGA913" s="50"/>
      <c r="RGB913" s="50"/>
      <c r="RGC913" s="50"/>
      <c r="RGD913" s="50"/>
      <c r="RGE913" s="50"/>
      <c r="RGF913" s="50"/>
      <c r="RGG913" s="50"/>
      <c r="RGH913" s="50"/>
      <c r="RGI913" s="50"/>
      <c r="RGJ913" s="50"/>
      <c r="RGK913" s="50"/>
      <c r="RGL913" s="50"/>
      <c r="RGM913" s="50"/>
      <c r="RGN913" s="50"/>
      <c r="RGO913" s="50"/>
      <c r="RGP913" s="50"/>
      <c r="RGQ913" s="50"/>
      <c r="RGR913" s="50"/>
      <c r="RGS913" s="50"/>
      <c r="RGT913" s="50"/>
      <c r="RGU913" s="50"/>
      <c r="RGV913" s="50"/>
      <c r="RGW913" s="50"/>
      <c r="RGX913" s="50"/>
      <c r="RGY913" s="50"/>
      <c r="RGZ913" s="50"/>
      <c r="RHA913" s="50"/>
      <c r="RHB913" s="50"/>
      <c r="RHC913" s="50"/>
      <c r="RHD913" s="50"/>
      <c r="RHE913" s="50"/>
      <c r="RHF913" s="50"/>
      <c r="RHG913" s="50"/>
      <c r="RHH913" s="50"/>
      <c r="RHI913" s="50"/>
      <c r="RHJ913" s="50"/>
      <c r="RHK913" s="50"/>
      <c r="RHL913" s="50"/>
      <c r="RHM913" s="50"/>
      <c r="RHN913" s="50"/>
      <c r="RHO913" s="50"/>
      <c r="RHP913" s="50"/>
      <c r="RHQ913" s="50"/>
      <c r="RHR913" s="50"/>
      <c r="RHS913" s="50"/>
      <c r="RHT913" s="50"/>
      <c r="RHU913" s="50"/>
      <c r="RHV913" s="50"/>
      <c r="RHW913" s="50"/>
      <c r="RHX913" s="50"/>
      <c r="RHY913" s="50"/>
      <c r="RHZ913" s="50"/>
      <c r="RIA913" s="50"/>
      <c r="RIB913" s="50"/>
      <c r="RIC913" s="50"/>
      <c r="RID913" s="50"/>
      <c r="RIE913" s="50"/>
      <c r="RIF913" s="50"/>
      <c r="RIG913" s="50"/>
      <c r="RIH913" s="50"/>
      <c r="RII913" s="50"/>
      <c r="RIJ913" s="50"/>
      <c r="RIK913" s="50"/>
      <c r="RIL913" s="50"/>
      <c r="RIM913" s="50"/>
      <c r="RIN913" s="50"/>
      <c r="RIO913" s="50"/>
      <c r="RIP913" s="50"/>
      <c r="RIQ913" s="50"/>
      <c r="RIR913" s="50"/>
      <c r="RIS913" s="50"/>
      <c r="RIT913" s="50"/>
      <c r="RIU913" s="50"/>
      <c r="RIV913" s="50"/>
      <c r="RIW913" s="50"/>
      <c r="RIX913" s="50"/>
      <c r="RIY913" s="50"/>
      <c r="RIZ913" s="50"/>
      <c r="RJA913" s="50"/>
      <c r="RJB913" s="50"/>
      <c r="RJC913" s="50"/>
      <c r="RJD913" s="50"/>
      <c r="RJE913" s="50"/>
      <c r="RJF913" s="50"/>
      <c r="RJG913" s="50"/>
      <c r="RJH913" s="50"/>
      <c r="RJI913" s="50"/>
      <c r="RJJ913" s="50"/>
      <c r="RJK913" s="50"/>
      <c r="RJL913" s="50"/>
      <c r="RJM913" s="50"/>
      <c r="RJN913" s="50"/>
      <c r="RJO913" s="50"/>
      <c r="RJP913" s="50"/>
      <c r="RJQ913" s="50"/>
      <c r="RJR913" s="50"/>
      <c r="RJS913" s="50"/>
      <c r="RJT913" s="50"/>
      <c r="RJU913" s="50"/>
      <c r="RJV913" s="50"/>
      <c r="RJW913" s="50"/>
      <c r="RJX913" s="50"/>
      <c r="RJY913" s="50"/>
      <c r="RJZ913" s="50"/>
      <c r="RKA913" s="50"/>
      <c r="RKB913" s="50"/>
      <c r="RKC913" s="50"/>
      <c r="RKD913" s="50"/>
      <c r="RKE913" s="50"/>
      <c r="RKF913" s="50"/>
      <c r="RKG913" s="50"/>
      <c r="RKH913" s="50"/>
      <c r="RKI913" s="50"/>
      <c r="RKJ913" s="50"/>
      <c r="RKK913" s="50"/>
      <c r="RKL913" s="50"/>
      <c r="RKM913" s="50"/>
      <c r="RKN913" s="50"/>
      <c r="RKO913" s="50"/>
      <c r="RKP913" s="50"/>
      <c r="RKQ913" s="50"/>
      <c r="RKR913" s="50"/>
      <c r="RKS913" s="50"/>
      <c r="RKT913" s="50"/>
      <c r="RKU913" s="50"/>
      <c r="RKV913" s="50"/>
      <c r="RKW913" s="50"/>
      <c r="RKX913" s="50"/>
      <c r="RKY913" s="50"/>
      <c r="RKZ913" s="50"/>
      <c r="RLA913" s="50"/>
      <c r="RLB913" s="50"/>
      <c r="RLC913" s="50"/>
      <c r="RLD913" s="50"/>
      <c r="RLE913" s="50"/>
      <c r="RLF913" s="50"/>
      <c r="RLG913" s="50"/>
      <c r="RLH913" s="50"/>
      <c r="RLI913" s="50"/>
      <c r="RLJ913" s="50"/>
      <c r="RLK913" s="50"/>
      <c r="RLL913" s="50"/>
      <c r="RLM913" s="50"/>
      <c r="RLN913" s="50"/>
      <c r="RLO913" s="50"/>
      <c r="RLP913" s="50"/>
      <c r="RLQ913" s="50"/>
      <c r="RLR913" s="50"/>
      <c r="RLS913" s="50"/>
      <c r="RLT913" s="50"/>
      <c r="RLU913" s="50"/>
      <c r="RLV913" s="50"/>
      <c r="RLW913" s="50"/>
      <c r="RLX913" s="50"/>
      <c r="RLY913" s="50"/>
      <c r="RLZ913" s="50"/>
      <c r="RMA913" s="50"/>
      <c r="RMB913" s="50"/>
      <c r="RMC913" s="50"/>
      <c r="RMD913" s="50"/>
      <c r="RME913" s="50"/>
      <c r="RMF913" s="50"/>
      <c r="RMG913" s="50"/>
      <c r="RMH913" s="50"/>
      <c r="RMI913" s="50"/>
      <c r="RMJ913" s="50"/>
      <c r="RMK913" s="50"/>
      <c r="RML913" s="50"/>
      <c r="RMM913" s="50"/>
      <c r="RMN913" s="50"/>
      <c r="RMO913" s="50"/>
      <c r="RMP913" s="50"/>
      <c r="RMQ913" s="50"/>
      <c r="RMR913" s="50"/>
      <c r="RMS913" s="50"/>
      <c r="RMT913" s="50"/>
      <c r="RMU913" s="50"/>
      <c r="RMV913" s="50"/>
      <c r="RMW913" s="50"/>
      <c r="RMX913" s="50"/>
      <c r="RMY913" s="50"/>
      <c r="RMZ913" s="50"/>
      <c r="RNA913" s="50"/>
      <c r="RNB913" s="50"/>
      <c r="RNC913" s="50"/>
      <c r="RND913" s="50"/>
      <c r="RNE913" s="50"/>
      <c r="RNF913" s="50"/>
      <c r="RNG913" s="50"/>
      <c r="RNH913" s="50"/>
      <c r="RNI913" s="50"/>
      <c r="RNJ913" s="50"/>
      <c r="RNK913" s="50"/>
      <c r="RNL913" s="50"/>
      <c r="RNN913" s="50"/>
      <c r="RNP913" s="50"/>
      <c r="RNQ913" s="50"/>
      <c r="RNR913" s="50"/>
      <c r="RNS913" s="50"/>
      <c r="RNT913" s="50"/>
      <c r="RNU913" s="50"/>
      <c r="RNV913" s="50"/>
      <c r="RNW913" s="50"/>
      <c r="ROB913" s="50"/>
      <c r="ROC913" s="50"/>
      <c r="ROD913" s="50"/>
      <c r="ROE913" s="50"/>
      <c r="ROF913" s="50"/>
      <c r="ROG913" s="50"/>
      <c r="ROH913" s="50"/>
      <c r="ROI913" s="50"/>
      <c r="ROJ913" s="50"/>
      <c r="ROK913" s="50"/>
      <c r="ROL913" s="50"/>
      <c r="ROM913" s="50"/>
      <c r="RON913" s="50"/>
      <c r="ROO913" s="50"/>
      <c r="ROP913" s="50"/>
      <c r="ROQ913" s="50"/>
      <c r="ROR913" s="50"/>
      <c r="ROS913" s="50"/>
      <c r="ROT913" s="50"/>
      <c r="ROU913" s="50"/>
      <c r="ROV913" s="50"/>
      <c r="ROW913" s="50"/>
      <c r="ROX913" s="50"/>
      <c r="ROY913" s="50"/>
      <c r="ROZ913" s="50"/>
      <c r="RPA913" s="50"/>
      <c r="RPB913" s="50"/>
      <c r="RPC913" s="50"/>
      <c r="RPD913" s="50"/>
      <c r="RPE913" s="50"/>
      <c r="RPF913" s="50"/>
      <c r="RPG913" s="50"/>
      <c r="RPH913" s="50"/>
      <c r="RPI913" s="50"/>
      <c r="RPJ913" s="50"/>
      <c r="RPK913" s="50"/>
      <c r="RPL913" s="50"/>
      <c r="RPM913" s="50"/>
      <c r="RPN913" s="50"/>
      <c r="RPO913" s="50"/>
      <c r="RPP913" s="50"/>
      <c r="RPQ913" s="50"/>
      <c r="RPR913" s="50"/>
      <c r="RPS913" s="50"/>
      <c r="RPT913" s="50"/>
      <c r="RPU913" s="50"/>
      <c r="RPV913" s="50"/>
      <c r="RPW913" s="50"/>
      <c r="RPX913" s="50"/>
      <c r="RPY913" s="50"/>
      <c r="RPZ913" s="50"/>
      <c r="RQA913" s="50"/>
      <c r="RQB913" s="50"/>
      <c r="RQC913" s="50"/>
      <c r="RQD913" s="50"/>
      <c r="RQE913" s="50"/>
      <c r="RQF913" s="50"/>
      <c r="RQG913" s="50"/>
      <c r="RQH913" s="50"/>
      <c r="RQI913" s="50"/>
      <c r="RQJ913" s="50"/>
      <c r="RQK913" s="50"/>
      <c r="RQL913" s="50"/>
      <c r="RQM913" s="50"/>
      <c r="RQN913" s="50"/>
      <c r="RQO913" s="50"/>
      <c r="RQP913" s="50"/>
      <c r="RQQ913" s="50"/>
      <c r="RQR913" s="50"/>
      <c r="RQS913" s="50"/>
      <c r="RQT913" s="50"/>
      <c r="RQU913" s="50"/>
      <c r="RQV913" s="50"/>
      <c r="RQW913" s="50"/>
      <c r="RQX913" s="50"/>
      <c r="RQY913" s="50"/>
      <c r="RQZ913" s="50"/>
      <c r="RRA913" s="50"/>
      <c r="RRB913" s="50"/>
      <c r="RRC913" s="50"/>
      <c r="RRD913" s="50"/>
      <c r="RRE913" s="50"/>
      <c r="RRF913" s="50"/>
      <c r="RRG913" s="50"/>
      <c r="RRH913" s="50"/>
      <c r="RRI913" s="50"/>
      <c r="RRJ913" s="50"/>
      <c r="RRK913" s="50"/>
      <c r="RRL913" s="50"/>
      <c r="RRM913" s="50"/>
      <c r="RRN913" s="50"/>
      <c r="RRO913" s="50"/>
      <c r="RRP913" s="50"/>
      <c r="RRQ913" s="50"/>
      <c r="RRR913" s="50"/>
      <c r="RRS913" s="50"/>
      <c r="RRT913" s="50"/>
      <c r="RRU913" s="50"/>
      <c r="RRV913" s="50"/>
      <c r="RRW913" s="50"/>
      <c r="RRX913" s="50"/>
      <c r="RRY913" s="50"/>
      <c r="RRZ913" s="50"/>
      <c r="RSA913" s="50"/>
      <c r="RSB913" s="50"/>
      <c r="RSC913" s="50"/>
      <c r="RSD913" s="50"/>
      <c r="RSE913" s="50"/>
      <c r="RSF913" s="50"/>
      <c r="RSG913" s="50"/>
      <c r="RSH913" s="50"/>
      <c r="RSI913" s="50"/>
      <c r="RSJ913" s="50"/>
      <c r="RSK913" s="50"/>
      <c r="RSL913" s="50"/>
      <c r="RSM913" s="50"/>
      <c r="RSN913" s="50"/>
      <c r="RSO913" s="50"/>
      <c r="RSP913" s="50"/>
      <c r="RSQ913" s="50"/>
      <c r="RSR913" s="50"/>
      <c r="RSS913" s="50"/>
      <c r="RST913" s="50"/>
      <c r="RSU913" s="50"/>
      <c r="RSV913" s="50"/>
      <c r="RSW913" s="50"/>
      <c r="RSX913" s="50"/>
      <c r="RSY913" s="50"/>
      <c r="RSZ913" s="50"/>
      <c r="RTA913" s="50"/>
      <c r="RTB913" s="50"/>
      <c r="RTC913" s="50"/>
      <c r="RTD913" s="50"/>
      <c r="RTE913" s="50"/>
      <c r="RTF913" s="50"/>
      <c r="RTG913" s="50"/>
      <c r="RTH913" s="50"/>
      <c r="RTI913" s="50"/>
      <c r="RTJ913" s="50"/>
      <c r="RTK913" s="50"/>
      <c r="RTL913" s="50"/>
      <c r="RTM913" s="50"/>
      <c r="RTN913" s="50"/>
      <c r="RTO913" s="50"/>
      <c r="RTP913" s="50"/>
      <c r="RTQ913" s="50"/>
      <c r="RTR913" s="50"/>
      <c r="RTS913" s="50"/>
      <c r="RTT913" s="50"/>
      <c r="RTU913" s="50"/>
      <c r="RTV913" s="50"/>
      <c r="RTW913" s="50"/>
      <c r="RTX913" s="50"/>
      <c r="RTY913" s="50"/>
      <c r="RTZ913" s="50"/>
      <c r="RUA913" s="50"/>
      <c r="RUB913" s="50"/>
      <c r="RUC913" s="50"/>
      <c r="RUD913" s="50"/>
      <c r="RUE913" s="50"/>
      <c r="RUF913" s="50"/>
      <c r="RUG913" s="50"/>
      <c r="RUH913" s="50"/>
      <c r="RUI913" s="50"/>
      <c r="RUJ913" s="50"/>
      <c r="RUK913" s="50"/>
      <c r="RUL913" s="50"/>
      <c r="RUM913" s="50"/>
      <c r="RUN913" s="50"/>
      <c r="RUO913" s="50"/>
      <c r="RUP913" s="50"/>
      <c r="RUQ913" s="50"/>
      <c r="RUR913" s="50"/>
      <c r="RUS913" s="50"/>
      <c r="RUT913" s="50"/>
      <c r="RUU913" s="50"/>
      <c r="RUV913" s="50"/>
      <c r="RUW913" s="50"/>
      <c r="RUX913" s="50"/>
      <c r="RUY913" s="50"/>
      <c r="RUZ913" s="50"/>
      <c r="RVA913" s="50"/>
      <c r="RVB913" s="50"/>
      <c r="RVC913" s="50"/>
      <c r="RVD913" s="50"/>
      <c r="RVE913" s="50"/>
      <c r="RVF913" s="50"/>
      <c r="RVG913" s="50"/>
      <c r="RVH913" s="50"/>
      <c r="RVI913" s="50"/>
      <c r="RVJ913" s="50"/>
      <c r="RVK913" s="50"/>
      <c r="RVL913" s="50"/>
      <c r="RVM913" s="50"/>
      <c r="RVN913" s="50"/>
      <c r="RVO913" s="50"/>
      <c r="RVP913" s="50"/>
      <c r="RVQ913" s="50"/>
      <c r="RVR913" s="50"/>
      <c r="RVS913" s="50"/>
      <c r="RVT913" s="50"/>
      <c r="RVU913" s="50"/>
      <c r="RVV913" s="50"/>
      <c r="RVW913" s="50"/>
      <c r="RVX913" s="50"/>
      <c r="RVY913" s="50"/>
      <c r="RVZ913" s="50"/>
      <c r="RWA913" s="50"/>
      <c r="RWB913" s="50"/>
      <c r="RWC913" s="50"/>
      <c r="RWD913" s="50"/>
      <c r="RWE913" s="50"/>
      <c r="RWF913" s="50"/>
      <c r="RWG913" s="50"/>
      <c r="RWH913" s="50"/>
      <c r="RWI913" s="50"/>
      <c r="RWJ913" s="50"/>
      <c r="RWK913" s="50"/>
      <c r="RWL913" s="50"/>
      <c r="RWM913" s="50"/>
      <c r="RWN913" s="50"/>
      <c r="RWO913" s="50"/>
      <c r="RWP913" s="50"/>
      <c r="RWQ913" s="50"/>
      <c r="RWR913" s="50"/>
      <c r="RWS913" s="50"/>
      <c r="RWT913" s="50"/>
      <c r="RWU913" s="50"/>
      <c r="RWV913" s="50"/>
      <c r="RWW913" s="50"/>
      <c r="RWX913" s="50"/>
      <c r="RWY913" s="50"/>
      <c r="RWZ913" s="50"/>
      <c r="RXA913" s="50"/>
      <c r="RXB913" s="50"/>
      <c r="RXC913" s="50"/>
      <c r="RXD913" s="50"/>
      <c r="RXE913" s="50"/>
      <c r="RXF913" s="50"/>
      <c r="RXG913" s="50"/>
      <c r="RXH913" s="50"/>
      <c r="RXJ913" s="50"/>
      <c r="RXL913" s="50"/>
      <c r="RXM913" s="50"/>
      <c r="RXN913" s="50"/>
      <c r="RXO913" s="50"/>
      <c r="RXP913" s="50"/>
      <c r="RXQ913" s="50"/>
      <c r="RXR913" s="50"/>
      <c r="RXS913" s="50"/>
      <c r="RXX913" s="50"/>
      <c r="RXY913" s="50"/>
      <c r="RXZ913" s="50"/>
      <c r="RYA913" s="50"/>
      <c r="RYB913" s="50"/>
      <c r="RYC913" s="50"/>
      <c r="RYD913" s="50"/>
      <c r="RYE913" s="50"/>
      <c r="RYF913" s="50"/>
      <c r="RYG913" s="50"/>
      <c r="RYH913" s="50"/>
      <c r="RYI913" s="50"/>
      <c r="RYJ913" s="50"/>
      <c r="RYK913" s="50"/>
      <c r="RYL913" s="50"/>
      <c r="RYM913" s="50"/>
      <c r="RYN913" s="50"/>
      <c r="RYO913" s="50"/>
      <c r="RYP913" s="50"/>
      <c r="RYQ913" s="50"/>
      <c r="RYR913" s="50"/>
      <c r="RYS913" s="50"/>
      <c r="RYT913" s="50"/>
      <c r="RYU913" s="50"/>
      <c r="RYV913" s="50"/>
      <c r="RYW913" s="50"/>
      <c r="RYX913" s="50"/>
      <c r="RYY913" s="50"/>
      <c r="RYZ913" s="50"/>
      <c r="RZA913" s="50"/>
      <c r="RZB913" s="50"/>
      <c r="RZC913" s="50"/>
      <c r="RZD913" s="50"/>
      <c r="RZE913" s="50"/>
      <c r="RZF913" s="50"/>
      <c r="RZG913" s="50"/>
      <c r="RZH913" s="50"/>
      <c r="RZI913" s="50"/>
      <c r="RZJ913" s="50"/>
      <c r="RZK913" s="50"/>
      <c r="RZL913" s="50"/>
      <c r="RZM913" s="50"/>
      <c r="RZN913" s="50"/>
      <c r="RZO913" s="50"/>
      <c r="RZP913" s="50"/>
      <c r="RZQ913" s="50"/>
      <c r="RZR913" s="50"/>
      <c r="RZS913" s="50"/>
      <c r="RZT913" s="50"/>
      <c r="RZU913" s="50"/>
      <c r="RZV913" s="50"/>
      <c r="RZW913" s="50"/>
      <c r="RZX913" s="50"/>
      <c r="RZY913" s="50"/>
      <c r="RZZ913" s="50"/>
      <c r="SAA913" s="50"/>
      <c r="SAB913" s="50"/>
      <c r="SAC913" s="50"/>
      <c r="SAD913" s="50"/>
      <c r="SAE913" s="50"/>
      <c r="SAF913" s="50"/>
      <c r="SAG913" s="50"/>
      <c r="SAH913" s="50"/>
      <c r="SAI913" s="50"/>
      <c r="SAJ913" s="50"/>
      <c r="SAK913" s="50"/>
      <c r="SAL913" s="50"/>
      <c r="SAM913" s="50"/>
      <c r="SAN913" s="50"/>
      <c r="SAO913" s="50"/>
      <c r="SAP913" s="50"/>
      <c r="SAQ913" s="50"/>
      <c r="SAR913" s="50"/>
      <c r="SAS913" s="50"/>
      <c r="SAT913" s="50"/>
      <c r="SAU913" s="50"/>
      <c r="SAV913" s="50"/>
      <c r="SAW913" s="50"/>
      <c r="SAX913" s="50"/>
      <c r="SAY913" s="50"/>
      <c r="SAZ913" s="50"/>
      <c r="SBA913" s="50"/>
      <c r="SBB913" s="50"/>
      <c r="SBC913" s="50"/>
      <c r="SBD913" s="50"/>
      <c r="SBE913" s="50"/>
      <c r="SBF913" s="50"/>
      <c r="SBG913" s="50"/>
      <c r="SBH913" s="50"/>
      <c r="SBI913" s="50"/>
      <c r="SBJ913" s="50"/>
      <c r="SBK913" s="50"/>
      <c r="SBL913" s="50"/>
      <c r="SBM913" s="50"/>
      <c r="SBN913" s="50"/>
      <c r="SBO913" s="50"/>
      <c r="SBP913" s="50"/>
      <c r="SBQ913" s="50"/>
      <c r="SBR913" s="50"/>
      <c r="SBS913" s="50"/>
      <c r="SBT913" s="50"/>
      <c r="SBU913" s="50"/>
      <c r="SBV913" s="50"/>
      <c r="SBW913" s="50"/>
      <c r="SBX913" s="50"/>
      <c r="SBY913" s="50"/>
      <c r="SBZ913" s="50"/>
      <c r="SCA913" s="50"/>
      <c r="SCB913" s="50"/>
      <c r="SCC913" s="50"/>
      <c r="SCD913" s="50"/>
      <c r="SCE913" s="50"/>
      <c r="SCF913" s="50"/>
      <c r="SCG913" s="50"/>
      <c r="SCH913" s="50"/>
      <c r="SCI913" s="50"/>
      <c r="SCJ913" s="50"/>
      <c r="SCK913" s="50"/>
      <c r="SCL913" s="50"/>
      <c r="SCM913" s="50"/>
      <c r="SCN913" s="50"/>
      <c r="SCO913" s="50"/>
      <c r="SCP913" s="50"/>
      <c r="SCQ913" s="50"/>
      <c r="SCR913" s="50"/>
      <c r="SCS913" s="50"/>
      <c r="SCT913" s="50"/>
      <c r="SCU913" s="50"/>
      <c r="SCV913" s="50"/>
      <c r="SCW913" s="50"/>
      <c r="SCX913" s="50"/>
      <c r="SCY913" s="50"/>
      <c r="SCZ913" s="50"/>
      <c r="SDA913" s="50"/>
      <c r="SDB913" s="50"/>
      <c r="SDC913" s="50"/>
      <c r="SDD913" s="50"/>
      <c r="SDE913" s="50"/>
      <c r="SDF913" s="50"/>
      <c r="SDG913" s="50"/>
      <c r="SDH913" s="50"/>
      <c r="SDI913" s="50"/>
      <c r="SDJ913" s="50"/>
      <c r="SDK913" s="50"/>
      <c r="SDL913" s="50"/>
      <c r="SDM913" s="50"/>
      <c r="SDN913" s="50"/>
      <c r="SDO913" s="50"/>
      <c r="SDP913" s="50"/>
      <c r="SDQ913" s="50"/>
      <c r="SDR913" s="50"/>
      <c r="SDS913" s="50"/>
      <c r="SDT913" s="50"/>
      <c r="SDU913" s="50"/>
      <c r="SDV913" s="50"/>
      <c r="SDW913" s="50"/>
      <c r="SDX913" s="50"/>
      <c r="SDY913" s="50"/>
      <c r="SDZ913" s="50"/>
      <c r="SEA913" s="50"/>
      <c r="SEB913" s="50"/>
      <c r="SEC913" s="50"/>
      <c r="SED913" s="50"/>
      <c r="SEE913" s="50"/>
      <c r="SEF913" s="50"/>
      <c r="SEG913" s="50"/>
      <c r="SEH913" s="50"/>
      <c r="SEI913" s="50"/>
      <c r="SEJ913" s="50"/>
      <c r="SEK913" s="50"/>
      <c r="SEL913" s="50"/>
      <c r="SEM913" s="50"/>
      <c r="SEN913" s="50"/>
      <c r="SEO913" s="50"/>
      <c r="SEP913" s="50"/>
      <c r="SEQ913" s="50"/>
      <c r="SER913" s="50"/>
      <c r="SES913" s="50"/>
      <c r="SET913" s="50"/>
      <c r="SEU913" s="50"/>
      <c r="SEV913" s="50"/>
      <c r="SEW913" s="50"/>
      <c r="SEX913" s="50"/>
      <c r="SEY913" s="50"/>
      <c r="SEZ913" s="50"/>
      <c r="SFA913" s="50"/>
      <c r="SFB913" s="50"/>
      <c r="SFC913" s="50"/>
      <c r="SFD913" s="50"/>
      <c r="SFE913" s="50"/>
      <c r="SFF913" s="50"/>
      <c r="SFG913" s="50"/>
      <c r="SFH913" s="50"/>
      <c r="SFI913" s="50"/>
      <c r="SFJ913" s="50"/>
      <c r="SFK913" s="50"/>
      <c r="SFL913" s="50"/>
      <c r="SFM913" s="50"/>
      <c r="SFN913" s="50"/>
      <c r="SFO913" s="50"/>
      <c r="SFP913" s="50"/>
      <c r="SFQ913" s="50"/>
      <c r="SFR913" s="50"/>
      <c r="SFS913" s="50"/>
      <c r="SFT913" s="50"/>
      <c r="SFU913" s="50"/>
      <c r="SFV913" s="50"/>
      <c r="SFW913" s="50"/>
      <c r="SFX913" s="50"/>
      <c r="SFY913" s="50"/>
      <c r="SFZ913" s="50"/>
      <c r="SGA913" s="50"/>
      <c r="SGB913" s="50"/>
      <c r="SGC913" s="50"/>
      <c r="SGD913" s="50"/>
      <c r="SGE913" s="50"/>
      <c r="SGF913" s="50"/>
      <c r="SGG913" s="50"/>
      <c r="SGH913" s="50"/>
      <c r="SGI913" s="50"/>
      <c r="SGJ913" s="50"/>
      <c r="SGK913" s="50"/>
      <c r="SGL913" s="50"/>
      <c r="SGM913" s="50"/>
      <c r="SGN913" s="50"/>
      <c r="SGO913" s="50"/>
      <c r="SGP913" s="50"/>
      <c r="SGQ913" s="50"/>
      <c r="SGR913" s="50"/>
      <c r="SGS913" s="50"/>
      <c r="SGT913" s="50"/>
      <c r="SGU913" s="50"/>
      <c r="SGV913" s="50"/>
      <c r="SGW913" s="50"/>
      <c r="SGX913" s="50"/>
      <c r="SGY913" s="50"/>
      <c r="SGZ913" s="50"/>
      <c r="SHA913" s="50"/>
      <c r="SHB913" s="50"/>
      <c r="SHC913" s="50"/>
      <c r="SHD913" s="50"/>
      <c r="SHF913" s="50"/>
      <c r="SHH913" s="50"/>
      <c r="SHI913" s="50"/>
      <c r="SHJ913" s="50"/>
      <c r="SHK913" s="50"/>
      <c r="SHL913" s="50"/>
      <c r="SHM913" s="50"/>
      <c r="SHN913" s="50"/>
      <c r="SHO913" s="50"/>
      <c r="SHT913" s="50"/>
      <c r="SHU913" s="50"/>
      <c r="SHV913" s="50"/>
      <c r="SHW913" s="50"/>
      <c r="SHX913" s="50"/>
      <c r="SHY913" s="50"/>
      <c r="SHZ913" s="50"/>
      <c r="SIA913" s="50"/>
      <c r="SIB913" s="50"/>
      <c r="SIC913" s="50"/>
      <c r="SID913" s="50"/>
      <c r="SIE913" s="50"/>
      <c r="SIF913" s="50"/>
      <c r="SIG913" s="50"/>
      <c r="SIH913" s="50"/>
      <c r="SII913" s="50"/>
      <c r="SIJ913" s="50"/>
      <c r="SIK913" s="50"/>
      <c r="SIL913" s="50"/>
      <c r="SIM913" s="50"/>
      <c r="SIN913" s="50"/>
      <c r="SIO913" s="50"/>
      <c r="SIP913" s="50"/>
      <c r="SIQ913" s="50"/>
      <c r="SIR913" s="50"/>
      <c r="SIS913" s="50"/>
      <c r="SIT913" s="50"/>
      <c r="SIU913" s="50"/>
      <c r="SIV913" s="50"/>
      <c r="SIW913" s="50"/>
      <c r="SIX913" s="50"/>
      <c r="SIY913" s="50"/>
      <c r="SIZ913" s="50"/>
      <c r="SJA913" s="50"/>
      <c r="SJB913" s="50"/>
      <c r="SJC913" s="50"/>
      <c r="SJD913" s="50"/>
      <c r="SJE913" s="50"/>
      <c r="SJF913" s="50"/>
      <c r="SJG913" s="50"/>
      <c r="SJH913" s="50"/>
      <c r="SJI913" s="50"/>
      <c r="SJJ913" s="50"/>
      <c r="SJK913" s="50"/>
      <c r="SJL913" s="50"/>
      <c r="SJM913" s="50"/>
      <c r="SJN913" s="50"/>
      <c r="SJO913" s="50"/>
      <c r="SJP913" s="50"/>
      <c r="SJQ913" s="50"/>
      <c r="SJR913" s="50"/>
      <c r="SJS913" s="50"/>
      <c r="SJT913" s="50"/>
      <c r="SJU913" s="50"/>
      <c r="SJV913" s="50"/>
      <c r="SJW913" s="50"/>
      <c r="SJX913" s="50"/>
      <c r="SJY913" s="50"/>
      <c r="SJZ913" s="50"/>
      <c r="SKA913" s="50"/>
      <c r="SKB913" s="50"/>
      <c r="SKC913" s="50"/>
      <c r="SKD913" s="50"/>
      <c r="SKE913" s="50"/>
      <c r="SKF913" s="50"/>
      <c r="SKG913" s="50"/>
      <c r="SKH913" s="50"/>
      <c r="SKI913" s="50"/>
      <c r="SKJ913" s="50"/>
      <c r="SKK913" s="50"/>
      <c r="SKL913" s="50"/>
      <c r="SKM913" s="50"/>
      <c r="SKN913" s="50"/>
      <c r="SKO913" s="50"/>
      <c r="SKP913" s="50"/>
      <c r="SKQ913" s="50"/>
      <c r="SKR913" s="50"/>
      <c r="SKS913" s="50"/>
      <c r="SKT913" s="50"/>
      <c r="SKU913" s="50"/>
      <c r="SKV913" s="50"/>
      <c r="SKW913" s="50"/>
      <c r="SKX913" s="50"/>
      <c r="SKY913" s="50"/>
      <c r="SKZ913" s="50"/>
      <c r="SLA913" s="50"/>
      <c r="SLB913" s="50"/>
      <c r="SLC913" s="50"/>
      <c r="SLD913" s="50"/>
      <c r="SLE913" s="50"/>
      <c r="SLF913" s="50"/>
      <c r="SLG913" s="50"/>
      <c r="SLH913" s="50"/>
      <c r="SLI913" s="50"/>
      <c r="SLJ913" s="50"/>
      <c r="SLK913" s="50"/>
      <c r="SLL913" s="50"/>
      <c r="SLM913" s="50"/>
      <c r="SLN913" s="50"/>
      <c r="SLO913" s="50"/>
      <c r="SLP913" s="50"/>
      <c r="SLQ913" s="50"/>
      <c r="SLR913" s="50"/>
      <c r="SLS913" s="50"/>
      <c r="SLT913" s="50"/>
      <c r="SLU913" s="50"/>
      <c r="SLV913" s="50"/>
      <c r="SLW913" s="50"/>
      <c r="SLX913" s="50"/>
      <c r="SLY913" s="50"/>
      <c r="SLZ913" s="50"/>
      <c r="SMA913" s="50"/>
      <c r="SMB913" s="50"/>
      <c r="SMC913" s="50"/>
      <c r="SMD913" s="50"/>
      <c r="SME913" s="50"/>
      <c r="SMF913" s="50"/>
      <c r="SMG913" s="50"/>
      <c r="SMH913" s="50"/>
      <c r="SMI913" s="50"/>
      <c r="SMJ913" s="50"/>
      <c r="SMK913" s="50"/>
      <c r="SML913" s="50"/>
      <c r="SMM913" s="50"/>
      <c r="SMN913" s="50"/>
      <c r="SMO913" s="50"/>
      <c r="SMP913" s="50"/>
      <c r="SMQ913" s="50"/>
      <c r="SMR913" s="50"/>
      <c r="SMS913" s="50"/>
      <c r="SMT913" s="50"/>
      <c r="SMU913" s="50"/>
      <c r="SMV913" s="50"/>
      <c r="SMW913" s="50"/>
      <c r="SMX913" s="50"/>
      <c r="SMY913" s="50"/>
      <c r="SMZ913" s="50"/>
      <c r="SNA913" s="50"/>
      <c r="SNB913" s="50"/>
      <c r="SNC913" s="50"/>
      <c r="SND913" s="50"/>
      <c r="SNE913" s="50"/>
      <c r="SNF913" s="50"/>
      <c r="SNG913" s="50"/>
      <c r="SNH913" s="50"/>
      <c r="SNI913" s="50"/>
      <c r="SNJ913" s="50"/>
      <c r="SNK913" s="50"/>
      <c r="SNL913" s="50"/>
      <c r="SNM913" s="50"/>
      <c r="SNN913" s="50"/>
      <c r="SNO913" s="50"/>
      <c r="SNP913" s="50"/>
      <c r="SNQ913" s="50"/>
      <c r="SNR913" s="50"/>
      <c r="SNS913" s="50"/>
      <c r="SNT913" s="50"/>
      <c r="SNU913" s="50"/>
      <c r="SNV913" s="50"/>
      <c r="SNW913" s="50"/>
      <c r="SNX913" s="50"/>
      <c r="SNY913" s="50"/>
      <c r="SNZ913" s="50"/>
      <c r="SOA913" s="50"/>
      <c r="SOB913" s="50"/>
      <c r="SOC913" s="50"/>
      <c r="SOD913" s="50"/>
      <c r="SOE913" s="50"/>
      <c r="SOF913" s="50"/>
      <c r="SOG913" s="50"/>
      <c r="SOH913" s="50"/>
      <c r="SOI913" s="50"/>
      <c r="SOJ913" s="50"/>
      <c r="SOK913" s="50"/>
      <c r="SOL913" s="50"/>
      <c r="SOM913" s="50"/>
      <c r="SON913" s="50"/>
      <c r="SOO913" s="50"/>
      <c r="SOP913" s="50"/>
      <c r="SOQ913" s="50"/>
      <c r="SOR913" s="50"/>
      <c r="SOS913" s="50"/>
      <c r="SOT913" s="50"/>
      <c r="SOU913" s="50"/>
      <c r="SOV913" s="50"/>
      <c r="SOW913" s="50"/>
      <c r="SOX913" s="50"/>
      <c r="SOY913" s="50"/>
      <c r="SOZ913" s="50"/>
      <c r="SPA913" s="50"/>
      <c r="SPB913" s="50"/>
      <c r="SPC913" s="50"/>
      <c r="SPD913" s="50"/>
      <c r="SPE913" s="50"/>
      <c r="SPF913" s="50"/>
      <c r="SPG913" s="50"/>
      <c r="SPH913" s="50"/>
      <c r="SPI913" s="50"/>
      <c r="SPJ913" s="50"/>
      <c r="SPK913" s="50"/>
      <c r="SPL913" s="50"/>
      <c r="SPM913" s="50"/>
      <c r="SPN913" s="50"/>
      <c r="SPO913" s="50"/>
      <c r="SPP913" s="50"/>
      <c r="SPQ913" s="50"/>
      <c r="SPR913" s="50"/>
      <c r="SPS913" s="50"/>
      <c r="SPT913" s="50"/>
      <c r="SPU913" s="50"/>
      <c r="SPV913" s="50"/>
      <c r="SPW913" s="50"/>
      <c r="SPX913" s="50"/>
      <c r="SPY913" s="50"/>
      <c r="SPZ913" s="50"/>
      <c r="SQA913" s="50"/>
      <c r="SQB913" s="50"/>
      <c r="SQC913" s="50"/>
      <c r="SQD913" s="50"/>
      <c r="SQE913" s="50"/>
      <c r="SQF913" s="50"/>
      <c r="SQG913" s="50"/>
      <c r="SQH913" s="50"/>
      <c r="SQI913" s="50"/>
      <c r="SQJ913" s="50"/>
      <c r="SQK913" s="50"/>
      <c r="SQL913" s="50"/>
      <c r="SQM913" s="50"/>
      <c r="SQN913" s="50"/>
      <c r="SQO913" s="50"/>
      <c r="SQP913" s="50"/>
      <c r="SQQ913" s="50"/>
      <c r="SQR913" s="50"/>
      <c r="SQS913" s="50"/>
      <c r="SQT913" s="50"/>
      <c r="SQU913" s="50"/>
      <c r="SQV913" s="50"/>
      <c r="SQW913" s="50"/>
      <c r="SQX913" s="50"/>
      <c r="SQY913" s="50"/>
      <c r="SQZ913" s="50"/>
      <c r="SRB913" s="50"/>
      <c r="SRD913" s="50"/>
      <c r="SRE913" s="50"/>
      <c r="SRF913" s="50"/>
      <c r="SRG913" s="50"/>
      <c r="SRH913" s="50"/>
      <c r="SRI913" s="50"/>
      <c r="SRJ913" s="50"/>
      <c r="SRK913" s="50"/>
      <c r="SRP913" s="50"/>
      <c r="SRQ913" s="50"/>
      <c r="SRR913" s="50"/>
      <c r="SRS913" s="50"/>
      <c r="SRT913" s="50"/>
      <c r="SRU913" s="50"/>
      <c r="SRV913" s="50"/>
      <c r="SRW913" s="50"/>
      <c r="SRX913" s="50"/>
      <c r="SRY913" s="50"/>
      <c r="SRZ913" s="50"/>
      <c r="SSA913" s="50"/>
      <c r="SSB913" s="50"/>
      <c r="SSC913" s="50"/>
      <c r="SSD913" s="50"/>
      <c r="SSE913" s="50"/>
      <c r="SSF913" s="50"/>
      <c r="SSG913" s="50"/>
      <c r="SSH913" s="50"/>
      <c r="SSI913" s="50"/>
      <c r="SSJ913" s="50"/>
      <c r="SSK913" s="50"/>
      <c r="SSL913" s="50"/>
      <c r="SSM913" s="50"/>
      <c r="SSN913" s="50"/>
      <c r="SSO913" s="50"/>
      <c r="SSP913" s="50"/>
      <c r="SSQ913" s="50"/>
      <c r="SSR913" s="50"/>
      <c r="SSS913" s="50"/>
      <c r="SST913" s="50"/>
      <c r="SSU913" s="50"/>
      <c r="SSV913" s="50"/>
      <c r="SSW913" s="50"/>
      <c r="SSX913" s="50"/>
      <c r="SSY913" s="50"/>
      <c r="SSZ913" s="50"/>
      <c r="STA913" s="50"/>
      <c r="STB913" s="50"/>
      <c r="STC913" s="50"/>
      <c r="STD913" s="50"/>
      <c r="STE913" s="50"/>
      <c r="STF913" s="50"/>
      <c r="STG913" s="50"/>
      <c r="STH913" s="50"/>
      <c r="STI913" s="50"/>
      <c r="STJ913" s="50"/>
      <c r="STK913" s="50"/>
      <c r="STL913" s="50"/>
      <c r="STM913" s="50"/>
      <c r="STN913" s="50"/>
      <c r="STO913" s="50"/>
      <c r="STP913" s="50"/>
      <c r="STQ913" s="50"/>
      <c r="STR913" s="50"/>
      <c r="STS913" s="50"/>
      <c r="STT913" s="50"/>
      <c r="STU913" s="50"/>
      <c r="STV913" s="50"/>
      <c r="STW913" s="50"/>
      <c r="STX913" s="50"/>
      <c r="STY913" s="50"/>
      <c r="STZ913" s="50"/>
      <c r="SUA913" s="50"/>
      <c r="SUB913" s="50"/>
      <c r="SUC913" s="50"/>
      <c r="SUD913" s="50"/>
      <c r="SUE913" s="50"/>
      <c r="SUF913" s="50"/>
      <c r="SUG913" s="50"/>
      <c r="SUH913" s="50"/>
      <c r="SUI913" s="50"/>
      <c r="SUJ913" s="50"/>
      <c r="SUK913" s="50"/>
      <c r="SUL913" s="50"/>
      <c r="SUM913" s="50"/>
      <c r="SUN913" s="50"/>
      <c r="SUO913" s="50"/>
      <c r="SUP913" s="50"/>
      <c r="SUQ913" s="50"/>
      <c r="SUR913" s="50"/>
      <c r="SUS913" s="50"/>
      <c r="SUT913" s="50"/>
      <c r="SUU913" s="50"/>
      <c r="SUV913" s="50"/>
      <c r="SUW913" s="50"/>
      <c r="SUX913" s="50"/>
      <c r="SUY913" s="50"/>
      <c r="SUZ913" s="50"/>
      <c r="SVA913" s="50"/>
      <c r="SVB913" s="50"/>
      <c r="SVC913" s="50"/>
      <c r="SVD913" s="50"/>
      <c r="SVE913" s="50"/>
      <c r="SVF913" s="50"/>
      <c r="SVG913" s="50"/>
      <c r="SVH913" s="50"/>
      <c r="SVI913" s="50"/>
      <c r="SVJ913" s="50"/>
      <c r="SVK913" s="50"/>
      <c r="SVL913" s="50"/>
      <c r="SVM913" s="50"/>
      <c r="SVN913" s="50"/>
      <c r="SVO913" s="50"/>
      <c r="SVP913" s="50"/>
      <c r="SVQ913" s="50"/>
      <c r="SVR913" s="50"/>
      <c r="SVS913" s="50"/>
      <c r="SVT913" s="50"/>
      <c r="SVU913" s="50"/>
      <c r="SVV913" s="50"/>
      <c r="SVW913" s="50"/>
      <c r="SVX913" s="50"/>
      <c r="SVY913" s="50"/>
      <c r="SVZ913" s="50"/>
      <c r="SWA913" s="50"/>
      <c r="SWB913" s="50"/>
      <c r="SWC913" s="50"/>
      <c r="SWD913" s="50"/>
      <c r="SWE913" s="50"/>
      <c r="SWF913" s="50"/>
      <c r="SWG913" s="50"/>
      <c r="SWH913" s="50"/>
      <c r="SWI913" s="50"/>
      <c r="SWJ913" s="50"/>
      <c r="SWK913" s="50"/>
      <c r="SWL913" s="50"/>
      <c r="SWM913" s="50"/>
      <c r="SWN913" s="50"/>
      <c r="SWO913" s="50"/>
      <c r="SWP913" s="50"/>
      <c r="SWQ913" s="50"/>
      <c r="SWR913" s="50"/>
      <c r="SWS913" s="50"/>
      <c r="SWT913" s="50"/>
      <c r="SWU913" s="50"/>
      <c r="SWV913" s="50"/>
      <c r="SWW913" s="50"/>
      <c r="SWX913" s="50"/>
      <c r="SWY913" s="50"/>
      <c r="SWZ913" s="50"/>
      <c r="SXA913" s="50"/>
      <c r="SXB913" s="50"/>
      <c r="SXC913" s="50"/>
      <c r="SXD913" s="50"/>
      <c r="SXE913" s="50"/>
      <c r="SXF913" s="50"/>
      <c r="SXG913" s="50"/>
      <c r="SXH913" s="50"/>
      <c r="SXI913" s="50"/>
      <c r="SXJ913" s="50"/>
      <c r="SXK913" s="50"/>
      <c r="SXL913" s="50"/>
      <c r="SXM913" s="50"/>
      <c r="SXN913" s="50"/>
      <c r="SXO913" s="50"/>
      <c r="SXP913" s="50"/>
      <c r="SXQ913" s="50"/>
      <c r="SXR913" s="50"/>
      <c r="SXS913" s="50"/>
      <c r="SXT913" s="50"/>
      <c r="SXU913" s="50"/>
      <c r="SXV913" s="50"/>
      <c r="SXW913" s="50"/>
      <c r="SXX913" s="50"/>
      <c r="SXY913" s="50"/>
      <c r="SXZ913" s="50"/>
      <c r="SYA913" s="50"/>
      <c r="SYB913" s="50"/>
      <c r="SYC913" s="50"/>
      <c r="SYD913" s="50"/>
      <c r="SYE913" s="50"/>
      <c r="SYF913" s="50"/>
      <c r="SYG913" s="50"/>
      <c r="SYH913" s="50"/>
      <c r="SYI913" s="50"/>
      <c r="SYJ913" s="50"/>
      <c r="SYK913" s="50"/>
      <c r="SYL913" s="50"/>
      <c r="SYM913" s="50"/>
      <c r="SYN913" s="50"/>
      <c r="SYO913" s="50"/>
      <c r="SYP913" s="50"/>
      <c r="SYQ913" s="50"/>
      <c r="SYR913" s="50"/>
      <c r="SYS913" s="50"/>
      <c r="SYT913" s="50"/>
      <c r="SYU913" s="50"/>
      <c r="SYV913" s="50"/>
      <c r="SYW913" s="50"/>
      <c r="SYX913" s="50"/>
      <c r="SYY913" s="50"/>
      <c r="SYZ913" s="50"/>
      <c r="SZA913" s="50"/>
      <c r="SZB913" s="50"/>
      <c r="SZC913" s="50"/>
      <c r="SZD913" s="50"/>
      <c r="SZE913" s="50"/>
      <c r="SZF913" s="50"/>
      <c r="SZG913" s="50"/>
      <c r="SZH913" s="50"/>
      <c r="SZI913" s="50"/>
      <c r="SZJ913" s="50"/>
      <c r="SZK913" s="50"/>
      <c r="SZL913" s="50"/>
      <c r="SZM913" s="50"/>
      <c r="SZN913" s="50"/>
      <c r="SZO913" s="50"/>
      <c r="SZP913" s="50"/>
      <c r="SZQ913" s="50"/>
      <c r="SZR913" s="50"/>
      <c r="SZS913" s="50"/>
      <c r="SZT913" s="50"/>
      <c r="SZU913" s="50"/>
      <c r="SZV913" s="50"/>
      <c r="SZW913" s="50"/>
      <c r="SZX913" s="50"/>
      <c r="SZY913" s="50"/>
      <c r="SZZ913" s="50"/>
      <c r="TAA913" s="50"/>
      <c r="TAB913" s="50"/>
      <c r="TAC913" s="50"/>
      <c r="TAD913" s="50"/>
      <c r="TAE913" s="50"/>
      <c r="TAF913" s="50"/>
      <c r="TAG913" s="50"/>
      <c r="TAH913" s="50"/>
      <c r="TAI913" s="50"/>
      <c r="TAJ913" s="50"/>
      <c r="TAK913" s="50"/>
      <c r="TAL913" s="50"/>
      <c r="TAM913" s="50"/>
      <c r="TAN913" s="50"/>
      <c r="TAO913" s="50"/>
      <c r="TAP913" s="50"/>
      <c r="TAQ913" s="50"/>
      <c r="TAR913" s="50"/>
      <c r="TAS913" s="50"/>
      <c r="TAT913" s="50"/>
      <c r="TAU913" s="50"/>
      <c r="TAV913" s="50"/>
      <c r="TAX913" s="50"/>
      <c r="TAZ913" s="50"/>
      <c r="TBA913" s="50"/>
      <c r="TBB913" s="50"/>
      <c r="TBC913" s="50"/>
      <c r="TBD913" s="50"/>
      <c r="TBE913" s="50"/>
      <c r="TBF913" s="50"/>
      <c r="TBG913" s="50"/>
      <c r="TBL913" s="50"/>
      <c r="TBM913" s="50"/>
      <c r="TBN913" s="50"/>
      <c r="TBO913" s="50"/>
      <c r="TBP913" s="50"/>
      <c r="TBQ913" s="50"/>
      <c r="TBR913" s="50"/>
      <c r="TBS913" s="50"/>
      <c r="TBT913" s="50"/>
      <c r="TBU913" s="50"/>
      <c r="TBV913" s="50"/>
      <c r="TBW913" s="50"/>
      <c r="TBX913" s="50"/>
      <c r="TBY913" s="50"/>
      <c r="TBZ913" s="50"/>
      <c r="TCA913" s="50"/>
      <c r="TCB913" s="50"/>
      <c r="TCC913" s="50"/>
      <c r="TCD913" s="50"/>
      <c r="TCE913" s="50"/>
      <c r="TCF913" s="50"/>
      <c r="TCG913" s="50"/>
      <c r="TCH913" s="50"/>
      <c r="TCI913" s="50"/>
      <c r="TCJ913" s="50"/>
      <c r="TCK913" s="50"/>
      <c r="TCL913" s="50"/>
      <c r="TCM913" s="50"/>
      <c r="TCN913" s="50"/>
      <c r="TCO913" s="50"/>
      <c r="TCP913" s="50"/>
      <c r="TCQ913" s="50"/>
      <c r="TCR913" s="50"/>
      <c r="TCS913" s="50"/>
      <c r="TCT913" s="50"/>
      <c r="TCU913" s="50"/>
      <c r="TCV913" s="50"/>
      <c r="TCW913" s="50"/>
      <c r="TCX913" s="50"/>
      <c r="TCY913" s="50"/>
      <c r="TCZ913" s="50"/>
      <c r="TDA913" s="50"/>
      <c r="TDB913" s="50"/>
      <c r="TDC913" s="50"/>
      <c r="TDD913" s="50"/>
      <c r="TDE913" s="50"/>
      <c r="TDF913" s="50"/>
      <c r="TDG913" s="50"/>
      <c r="TDH913" s="50"/>
      <c r="TDI913" s="50"/>
      <c r="TDJ913" s="50"/>
      <c r="TDK913" s="50"/>
      <c r="TDL913" s="50"/>
      <c r="TDM913" s="50"/>
      <c r="TDN913" s="50"/>
      <c r="TDO913" s="50"/>
      <c r="TDP913" s="50"/>
      <c r="TDQ913" s="50"/>
      <c r="TDR913" s="50"/>
      <c r="TDS913" s="50"/>
      <c r="TDT913" s="50"/>
      <c r="TDU913" s="50"/>
      <c r="TDV913" s="50"/>
      <c r="TDW913" s="50"/>
      <c r="TDX913" s="50"/>
      <c r="TDY913" s="50"/>
      <c r="TDZ913" s="50"/>
      <c r="TEA913" s="50"/>
      <c r="TEB913" s="50"/>
      <c r="TEC913" s="50"/>
      <c r="TED913" s="50"/>
      <c r="TEE913" s="50"/>
      <c r="TEF913" s="50"/>
      <c r="TEG913" s="50"/>
      <c r="TEH913" s="50"/>
      <c r="TEI913" s="50"/>
      <c r="TEJ913" s="50"/>
      <c r="TEK913" s="50"/>
      <c r="TEL913" s="50"/>
      <c r="TEM913" s="50"/>
      <c r="TEN913" s="50"/>
      <c r="TEO913" s="50"/>
      <c r="TEP913" s="50"/>
      <c r="TEQ913" s="50"/>
      <c r="TER913" s="50"/>
      <c r="TES913" s="50"/>
      <c r="TET913" s="50"/>
      <c r="TEU913" s="50"/>
      <c r="TEV913" s="50"/>
      <c r="TEW913" s="50"/>
      <c r="TEX913" s="50"/>
      <c r="TEY913" s="50"/>
      <c r="TEZ913" s="50"/>
      <c r="TFA913" s="50"/>
      <c r="TFB913" s="50"/>
      <c r="TFC913" s="50"/>
      <c r="TFD913" s="50"/>
      <c r="TFE913" s="50"/>
      <c r="TFF913" s="50"/>
      <c r="TFG913" s="50"/>
      <c r="TFH913" s="50"/>
      <c r="TFI913" s="50"/>
      <c r="TFJ913" s="50"/>
      <c r="TFK913" s="50"/>
      <c r="TFL913" s="50"/>
      <c r="TFM913" s="50"/>
      <c r="TFN913" s="50"/>
      <c r="TFO913" s="50"/>
      <c r="TFP913" s="50"/>
      <c r="TFQ913" s="50"/>
      <c r="TFR913" s="50"/>
      <c r="TFS913" s="50"/>
      <c r="TFT913" s="50"/>
      <c r="TFU913" s="50"/>
      <c r="TFV913" s="50"/>
      <c r="TFW913" s="50"/>
      <c r="TFX913" s="50"/>
      <c r="TFY913" s="50"/>
      <c r="TFZ913" s="50"/>
      <c r="TGA913" s="50"/>
      <c r="TGB913" s="50"/>
      <c r="TGC913" s="50"/>
      <c r="TGD913" s="50"/>
      <c r="TGE913" s="50"/>
      <c r="TGF913" s="50"/>
      <c r="TGG913" s="50"/>
      <c r="TGH913" s="50"/>
      <c r="TGI913" s="50"/>
      <c r="TGJ913" s="50"/>
      <c r="TGK913" s="50"/>
      <c r="TGL913" s="50"/>
      <c r="TGM913" s="50"/>
      <c r="TGN913" s="50"/>
      <c r="TGO913" s="50"/>
      <c r="TGP913" s="50"/>
      <c r="TGQ913" s="50"/>
      <c r="TGR913" s="50"/>
      <c r="TGS913" s="50"/>
      <c r="TGT913" s="50"/>
      <c r="TGU913" s="50"/>
      <c r="TGV913" s="50"/>
      <c r="TGW913" s="50"/>
      <c r="TGX913" s="50"/>
      <c r="TGY913" s="50"/>
      <c r="TGZ913" s="50"/>
      <c r="THA913" s="50"/>
      <c r="THB913" s="50"/>
      <c r="THC913" s="50"/>
      <c r="THD913" s="50"/>
      <c r="THE913" s="50"/>
      <c r="THF913" s="50"/>
      <c r="THG913" s="50"/>
      <c r="THH913" s="50"/>
      <c r="THI913" s="50"/>
      <c r="THJ913" s="50"/>
      <c r="THK913" s="50"/>
      <c r="THL913" s="50"/>
      <c r="THM913" s="50"/>
      <c r="THN913" s="50"/>
      <c r="THO913" s="50"/>
      <c r="THP913" s="50"/>
      <c r="THQ913" s="50"/>
      <c r="THR913" s="50"/>
      <c r="THS913" s="50"/>
      <c r="THT913" s="50"/>
      <c r="THU913" s="50"/>
      <c r="THV913" s="50"/>
      <c r="THW913" s="50"/>
      <c r="THX913" s="50"/>
      <c r="THY913" s="50"/>
      <c r="THZ913" s="50"/>
      <c r="TIA913" s="50"/>
      <c r="TIB913" s="50"/>
      <c r="TIC913" s="50"/>
      <c r="TID913" s="50"/>
      <c r="TIE913" s="50"/>
      <c r="TIF913" s="50"/>
      <c r="TIG913" s="50"/>
      <c r="TIH913" s="50"/>
      <c r="TII913" s="50"/>
      <c r="TIJ913" s="50"/>
      <c r="TIK913" s="50"/>
      <c r="TIL913" s="50"/>
      <c r="TIM913" s="50"/>
      <c r="TIN913" s="50"/>
      <c r="TIO913" s="50"/>
      <c r="TIP913" s="50"/>
      <c r="TIQ913" s="50"/>
      <c r="TIR913" s="50"/>
      <c r="TIS913" s="50"/>
      <c r="TIT913" s="50"/>
      <c r="TIU913" s="50"/>
      <c r="TIV913" s="50"/>
      <c r="TIW913" s="50"/>
      <c r="TIX913" s="50"/>
      <c r="TIY913" s="50"/>
      <c r="TIZ913" s="50"/>
      <c r="TJA913" s="50"/>
      <c r="TJB913" s="50"/>
      <c r="TJC913" s="50"/>
      <c r="TJD913" s="50"/>
      <c r="TJE913" s="50"/>
      <c r="TJF913" s="50"/>
      <c r="TJG913" s="50"/>
      <c r="TJH913" s="50"/>
      <c r="TJI913" s="50"/>
      <c r="TJJ913" s="50"/>
      <c r="TJK913" s="50"/>
      <c r="TJL913" s="50"/>
      <c r="TJM913" s="50"/>
      <c r="TJN913" s="50"/>
      <c r="TJO913" s="50"/>
      <c r="TJP913" s="50"/>
      <c r="TJQ913" s="50"/>
      <c r="TJR913" s="50"/>
      <c r="TJS913" s="50"/>
      <c r="TJT913" s="50"/>
      <c r="TJU913" s="50"/>
      <c r="TJV913" s="50"/>
      <c r="TJW913" s="50"/>
      <c r="TJX913" s="50"/>
      <c r="TJY913" s="50"/>
      <c r="TJZ913" s="50"/>
      <c r="TKA913" s="50"/>
      <c r="TKB913" s="50"/>
      <c r="TKC913" s="50"/>
      <c r="TKD913" s="50"/>
      <c r="TKE913" s="50"/>
      <c r="TKF913" s="50"/>
      <c r="TKG913" s="50"/>
      <c r="TKH913" s="50"/>
      <c r="TKI913" s="50"/>
      <c r="TKJ913" s="50"/>
      <c r="TKK913" s="50"/>
      <c r="TKL913" s="50"/>
      <c r="TKM913" s="50"/>
      <c r="TKN913" s="50"/>
      <c r="TKO913" s="50"/>
      <c r="TKP913" s="50"/>
      <c r="TKQ913" s="50"/>
      <c r="TKR913" s="50"/>
      <c r="TKT913" s="50"/>
      <c r="TKV913" s="50"/>
      <c r="TKW913" s="50"/>
      <c r="TKX913" s="50"/>
      <c r="TKY913" s="50"/>
      <c r="TKZ913" s="50"/>
      <c r="TLA913" s="50"/>
      <c r="TLB913" s="50"/>
      <c r="TLC913" s="50"/>
      <c r="TLH913" s="50"/>
      <c r="TLI913" s="50"/>
      <c r="TLJ913" s="50"/>
      <c r="TLK913" s="50"/>
      <c r="TLL913" s="50"/>
      <c r="TLM913" s="50"/>
      <c r="TLN913" s="50"/>
      <c r="TLO913" s="50"/>
      <c r="TLP913" s="50"/>
      <c r="TLQ913" s="50"/>
      <c r="TLR913" s="50"/>
      <c r="TLS913" s="50"/>
      <c r="TLT913" s="50"/>
      <c r="TLU913" s="50"/>
      <c r="TLV913" s="50"/>
      <c r="TLW913" s="50"/>
      <c r="TLX913" s="50"/>
      <c r="TLY913" s="50"/>
      <c r="TLZ913" s="50"/>
      <c r="TMA913" s="50"/>
      <c r="TMB913" s="50"/>
      <c r="TMC913" s="50"/>
      <c r="TMD913" s="50"/>
      <c r="TME913" s="50"/>
      <c r="TMF913" s="50"/>
      <c r="TMG913" s="50"/>
      <c r="TMH913" s="50"/>
      <c r="TMI913" s="50"/>
      <c r="TMJ913" s="50"/>
      <c r="TMK913" s="50"/>
      <c r="TML913" s="50"/>
      <c r="TMM913" s="50"/>
      <c r="TMN913" s="50"/>
      <c r="TMO913" s="50"/>
      <c r="TMP913" s="50"/>
      <c r="TMQ913" s="50"/>
      <c r="TMR913" s="50"/>
      <c r="TMS913" s="50"/>
      <c r="TMT913" s="50"/>
      <c r="TMU913" s="50"/>
      <c r="TMV913" s="50"/>
      <c r="TMW913" s="50"/>
      <c r="TMX913" s="50"/>
      <c r="TMY913" s="50"/>
      <c r="TMZ913" s="50"/>
      <c r="TNA913" s="50"/>
      <c r="TNB913" s="50"/>
      <c r="TNC913" s="50"/>
      <c r="TND913" s="50"/>
      <c r="TNE913" s="50"/>
      <c r="TNF913" s="50"/>
      <c r="TNG913" s="50"/>
      <c r="TNH913" s="50"/>
      <c r="TNI913" s="50"/>
      <c r="TNJ913" s="50"/>
      <c r="TNK913" s="50"/>
      <c r="TNL913" s="50"/>
      <c r="TNM913" s="50"/>
      <c r="TNN913" s="50"/>
      <c r="TNO913" s="50"/>
      <c r="TNP913" s="50"/>
      <c r="TNQ913" s="50"/>
      <c r="TNR913" s="50"/>
      <c r="TNS913" s="50"/>
      <c r="TNT913" s="50"/>
      <c r="TNU913" s="50"/>
      <c r="TNV913" s="50"/>
      <c r="TNW913" s="50"/>
      <c r="TNX913" s="50"/>
      <c r="TNY913" s="50"/>
      <c r="TNZ913" s="50"/>
      <c r="TOA913" s="50"/>
      <c r="TOB913" s="50"/>
      <c r="TOC913" s="50"/>
      <c r="TOD913" s="50"/>
      <c r="TOE913" s="50"/>
      <c r="TOF913" s="50"/>
      <c r="TOG913" s="50"/>
      <c r="TOH913" s="50"/>
      <c r="TOI913" s="50"/>
      <c r="TOJ913" s="50"/>
      <c r="TOK913" s="50"/>
      <c r="TOL913" s="50"/>
      <c r="TOM913" s="50"/>
      <c r="TON913" s="50"/>
      <c r="TOO913" s="50"/>
      <c r="TOP913" s="50"/>
      <c r="TOQ913" s="50"/>
      <c r="TOR913" s="50"/>
      <c r="TOS913" s="50"/>
      <c r="TOT913" s="50"/>
      <c r="TOU913" s="50"/>
      <c r="TOV913" s="50"/>
      <c r="TOW913" s="50"/>
      <c r="TOX913" s="50"/>
      <c r="TOY913" s="50"/>
      <c r="TOZ913" s="50"/>
      <c r="TPA913" s="50"/>
      <c r="TPB913" s="50"/>
      <c r="TPC913" s="50"/>
      <c r="TPD913" s="50"/>
      <c r="TPE913" s="50"/>
      <c r="TPF913" s="50"/>
      <c r="TPG913" s="50"/>
      <c r="TPH913" s="50"/>
      <c r="TPI913" s="50"/>
      <c r="TPJ913" s="50"/>
      <c r="TPK913" s="50"/>
      <c r="TPL913" s="50"/>
      <c r="TPM913" s="50"/>
      <c r="TPN913" s="50"/>
      <c r="TPO913" s="50"/>
      <c r="TPP913" s="50"/>
      <c r="TPQ913" s="50"/>
      <c r="TPR913" s="50"/>
      <c r="TPS913" s="50"/>
      <c r="TPT913" s="50"/>
      <c r="TPU913" s="50"/>
      <c r="TPV913" s="50"/>
      <c r="TPW913" s="50"/>
      <c r="TPX913" s="50"/>
      <c r="TPY913" s="50"/>
      <c r="TPZ913" s="50"/>
      <c r="TQA913" s="50"/>
      <c r="TQB913" s="50"/>
      <c r="TQC913" s="50"/>
      <c r="TQD913" s="50"/>
      <c r="TQE913" s="50"/>
      <c r="TQF913" s="50"/>
      <c r="TQG913" s="50"/>
      <c r="TQH913" s="50"/>
      <c r="TQI913" s="50"/>
      <c r="TQJ913" s="50"/>
      <c r="TQK913" s="50"/>
      <c r="TQL913" s="50"/>
      <c r="TQM913" s="50"/>
      <c r="TQN913" s="50"/>
      <c r="TQO913" s="50"/>
      <c r="TQP913" s="50"/>
      <c r="TQQ913" s="50"/>
      <c r="TQR913" s="50"/>
      <c r="TQS913" s="50"/>
      <c r="TQT913" s="50"/>
      <c r="TQU913" s="50"/>
      <c r="TQV913" s="50"/>
      <c r="TQW913" s="50"/>
      <c r="TQX913" s="50"/>
      <c r="TQY913" s="50"/>
      <c r="TQZ913" s="50"/>
      <c r="TRA913" s="50"/>
      <c r="TRB913" s="50"/>
      <c r="TRC913" s="50"/>
      <c r="TRD913" s="50"/>
      <c r="TRE913" s="50"/>
      <c r="TRF913" s="50"/>
      <c r="TRG913" s="50"/>
      <c r="TRH913" s="50"/>
      <c r="TRI913" s="50"/>
      <c r="TRJ913" s="50"/>
      <c r="TRK913" s="50"/>
      <c r="TRL913" s="50"/>
      <c r="TRM913" s="50"/>
      <c r="TRN913" s="50"/>
      <c r="TRO913" s="50"/>
      <c r="TRP913" s="50"/>
      <c r="TRQ913" s="50"/>
      <c r="TRR913" s="50"/>
      <c r="TRS913" s="50"/>
      <c r="TRT913" s="50"/>
      <c r="TRU913" s="50"/>
      <c r="TRV913" s="50"/>
      <c r="TRW913" s="50"/>
      <c r="TRX913" s="50"/>
      <c r="TRY913" s="50"/>
      <c r="TRZ913" s="50"/>
      <c r="TSA913" s="50"/>
      <c r="TSB913" s="50"/>
      <c r="TSC913" s="50"/>
      <c r="TSD913" s="50"/>
      <c r="TSE913" s="50"/>
      <c r="TSF913" s="50"/>
      <c r="TSG913" s="50"/>
      <c r="TSH913" s="50"/>
      <c r="TSI913" s="50"/>
      <c r="TSJ913" s="50"/>
      <c r="TSK913" s="50"/>
      <c r="TSL913" s="50"/>
      <c r="TSM913" s="50"/>
      <c r="TSN913" s="50"/>
      <c r="TSO913" s="50"/>
      <c r="TSP913" s="50"/>
      <c r="TSQ913" s="50"/>
      <c r="TSR913" s="50"/>
      <c r="TSS913" s="50"/>
      <c r="TST913" s="50"/>
      <c r="TSU913" s="50"/>
      <c r="TSV913" s="50"/>
      <c r="TSW913" s="50"/>
      <c r="TSX913" s="50"/>
      <c r="TSY913" s="50"/>
      <c r="TSZ913" s="50"/>
      <c r="TTA913" s="50"/>
      <c r="TTB913" s="50"/>
      <c r="TTC913" s="50"/>
      <c r="TTD913" s="50"/>
      <c r="TTE913" s="50"/>
      <c r="TTF913" s="50"/>
      <c r="TTG913" s="50"/>
      <c r="TTH913" s="50"/>
      <c r="TTI913" s="50"/>
      <c r="TTJ913" s="50"/>
      <c r="TTK913" s="50"/>
      <c r="TTL913" s="50"/>
      <c r="TTM913" s="50"/>
      <c r="TTN913" s="50"/>
      <c r="TTO913" s="50"/>
      <c r="TTP913" s="50"/>
      <c r="TTQ913" s="50"/>
      <c r="TTR913" s="50"/>
      <c r="TTS913" s="50"/>
      <c r="TTT913" s="50"/>
      <c r="TTU913" s="50"/>
      <c r="TTV913" s="50"/>
      <c r="TTW913" s="50"/>
      <c r="TTX913" s="50"/>
      <c r="TTY913" s="50"/>
      <c r="TTZ913" s="50"/>
      <c r="TUA913" s="50"/>
      <c r="TUB913" s="50"/>
      <c r="TUC913" s="50"/>
      <c r="TUD913" s="50"/>
      <c r="TUE913" s="50"/>
      <c r="TUF913" s="50"/>
      <c r="TUG913" s="50"/>
      <c r="TUH913" s="50"/>
      <c r="TUI913" s="50"/>
      <c r="TUJ913" s="50"/>
      <c r="TUK913" s="50"/>
      <c r="TUL913" s="50"/>
      <c r="TUM913" s="50"/>
      <c r="TUN913" s="50"/>
      <c r="TUP913" s="50"/>
      <c r="TUR913" s="50"/>
      <c r="TUS913" s="50"/>
      <c r="TUT913" s="50"/>
      <c r="TUU913" s="50"/>
      <c r="TUV913" s="50"/>
      <c r="TUW913" s="50"/>
      <c r="TUX913" s="50"/>
      <c r="TUY913" s="50"/>
      <c r="TVD913" s="50"/>
      <c r="TVE913" s="50"/>
      <c r="TVF913" s="50"/>
      <c r="TVG913" s="50"/>
      <c r="TVH913" s="50"/>
      <c r="TVI913" s="50"/>
      <c r="TVJ913" s="50"/>
      <c r="TVK913" s="50"/>
      <c r="TVL913" s="50"/>
      <c r="TVM913" s="50"/>
      <c r="TVN913" s="50"/>
      <c r="TVO913" s="50"/>
      <c r="TVP913" s="50"/>
      <c r="TVQ913" s="50"/>
      <c r="TVR913" s="50"/>
      <c r="TVS913" s="50"/>
      <c r="TVT913" s="50"/>
      <c r="TVU913" s="50"/>
      <c r="TVV913" s="50"/>
      <c r="TVW913" s="50"/>
      <c r="TVX913" s="50"/>
      <c r="TVY913" s="50"/>
      <c r="TVZ913" s="50"/>
      <c r="TWA913" s="50"/>
      <c r="TWB913" s="50"/>
      <c r="TWC913" s="50"/>
      <c r="TWD913" s="50"/>
      <c r="TWE913" s="50"/>
      <c r="TWF913" s="50"/>
      <c r="TWG913" s="50"/>
      <c r="TWH913" s="50"/>
      <c r="TWI913" s="50"/>
      <c r="TWJ913" s="50"/>
      <c r="TWK913" s="50"/>
      <c r="TWL913" s="50"/>
      <c r="TWM913" s="50"/>
      <c r="TWN913" s="50"/>
      <c r="TWO913" s="50"/>
      <c r="TWP913" s="50"/>
      <c r="TWQ913" s="50"/>
      <c r="TWR913" s="50"/>
      <c r="TWS913" s="50"/>
      <c r="TWT913" s="50"/>
      <c r="TWU913" s="50"/>
      <c r="TWV913" s="50"/>
      <c r="TWW913" s="50"/>
      <c r="TWX913" s="50"/>
      <c r="TWY913" s="50"/>
      <c r="TWZ913" s="50"/>
      <c r="TXA913" s="50"/>
      <c r="TXB913" s="50"/>
      <c r="TXC913" s="50"/>
      <c r="TXD913" s="50"/>
      <c r="TXE913" s="50"/>
      <c r="TXF913" s="50"/>
      <c r="TXG913" s="50"/>
      <c r="TXH913" s="50"/>
      <c r="TXI913" s="50"/>
      <c r="TXJ913" s="50"/>
      <c r="TXK913" s="50"/>
      <c r="TXL913" s="50"/>
      <c r="TXM913" s="50"/>
      <c r="TXN913" s="50"/>
      <c r="TXO913" s="50"/>
      <c r="TXP913" s="50"/>
      <c r="TXQ913" s="50"/>
      <c r="TXR913" s="50"/>
      <c r="TXS913" s="50"/>
      <c r="TXT913" s="50"/>
      <c r="TXU913" s="50"/>
      <c r="TXV913" s="50"/>
      <c r="TXW913" s="50"/>
      <c r="TXX913" s="50"/>
      <c r="TXY913" s="50"/>
      <c r="TXZ913" s="50"/>
      <c r="TYA913" s="50"/>
      <c r="TYB913" s="50"/>
      <c r="TYC913" s="50"/>
      <c r="TYD913" s="50"/>
      <c r="TYE913" s="50"/>
      <c r="TYF913" s="50"/>
      <c r="TYG913" s="50"/>
      <c r="TYH913" s="50"/>
      <c r="TYI913" s="50"/>
      <c r="TYJ913" s="50"/>
      <c r="TYK913" s="50"/>
      <c r="TYL913" s="50"/>
      <c r="TYM913" s="50"/>
      <c r="TYN913" s="50"/>
      <c r="TYO913" s="50"/>
      <c r="TYP913" s="50"/>
      <c r="TYQ913" s="50"/>
      <c r="TYR913" s="50"/>
      <c r="TYS913" s="50"/>
      <c r="TYT913" s="50"/>
      <c r="TYU913" s="50"/>
      <c r="TYV913" s="50"/>
      <c r="TYW913" s="50"/>
      <c r="TYX913" s="50"/>
      <c r="TYY913" s="50"/>
      <c r="TYZ913" s="50"/>
      <c r="TZA913" s="50"/>
      <c r="TZB913" s="50"/>
      <c r="TZC913" s="50"/>
      <c r="TZD913" s="50"/>
      <c r="TZE913" s="50"/>
      <c r="TZF913" s="50"/>
      <c r="TZG913" s="50"/>
      <c r="TZH913" s="50"/>
      <c r="TZI913" s="50"/>
      <c r="TZJ913" s="50"/>
      <c r="TZK913" s="50"/>
      <c r="TZL913" s="50"/>
      <c r="TZM913" s="50"/>
      <c r="TZN913" s="50"/>
      <c r="TZO913" s="50"/>
      <c r="TZP913" s="50"/>
      <c r="TZQ913" s="50"/>
      <c r="TZR913" s="50"/>
      <c r="TZS913" s="50"/>
      <c r="TZT913" s="50"/>
      <c r="TZU913" s="50"/>
      <c r="TZV913" s="50"/>
      <c r="TZW913" s="50"/>
      <c r="TZX913" s="50"/>
      <c r="TZY913" s="50"/>
      <c r="TZZ913" s="50"/>
      <c r="UAA913" s="50"/>
      <c r="UAB913" s="50"/>
      <c r="UAC913" s="50"/>
      <c r="UAD913" s="50"/>
      <c r="UAE913" s="50"/>
      <c r="UAF913" s="50"/>
      <c r="UAG913" s="50"/>
      <c r="UAH913" s="50"/>
      <c r="UAI913" s="50"/>
      <c r="UAJ913" s="50"/>
      <c r="UAK913" s="50"/>
      <c r="UAL913" s="50"/>
      <c r="UAM913" s="50"/>
      <c r="UAN913" s="50"/>
      <c r="UAO913" s="50"/>
      <c r="UAP913" s="50"/>
      <c r="UAQ913" s="50"/>
      <c r="UAR913" s="50"/>
      <c r="UAS913" s="50"/>
      <c r="UAT913" s="50"/>
      <c r="UAU913" s="50"/>
      <c r="UAV913" s="50"/>
      <c r="UAW913" s="50"/>
      <c r="UAX913" s="50"/>
      <c r="UAY913" s="50"/>
      <c r="UAZ913" s="50"/>
      <c r="UBA913" s="50"/>
      <c r="UBB913" s="50"/>
      <c r="UBC913" s="50"/>
      <c r="UBD913" s="50"/>
      <c r="UBE913" s="50"/>
      <c r="UBF913" s="50"/>
      <c r="UBG913" s="50"/>
      <c r="UBH913" s="50"/>
      <c r="UBI913" s="50"/>
      <c r="UBJ913" s="50"/>
      <c r="UBK913" s="50"/>
      <c r="UBL913" s="50"/>
      <c r="UBM913" s="50"/>
      <c r="UBN913" s="50"/>
      <c r="UBO913" s="50"/>
      <c r="UBP913" s="50"/>
      <c r="UBQ913" s="50"/>
      <c r="UBR913" s="50"/>
      <c r="UBS913" s="50"/>
      <c r="UBT913" s="50"/>
      <c r="UBU913" s="50"/>
      <c r="UBV913" s="50"/>
      <c r="UBW913" s="50"/>
      <c r="UBX913" s="50"/>
      <c r="UBY913" s="50"/>
      <c r="UBZ913" s="50"/>
      <c r="UCA913" s="50"/>
      <c r="UCB913" s="50"/>
      <c r="UCC913" s="50"/>
      <c r="UCD913" s="50"/>
      <c r="UCE913" s="50"/>
      <c r="UCF913" s="50"/>
      <c r="UCG913" s="50"/>
      <c r="UCH913" s="50"/>
      <c r="UCI913" s="50"/>
      <c r="UCJ913" s="50"/>
      <c r="UCK913" s="50"/>
      <c r="UCL913" s="50"/>
      <c r="UCM913" s="50"/>
      <c r="UCN913" s="50"/>
      <c r="UCO913" s="50"/>
      <c r="UCP913" s="50"/>
      <c r="UCQ913" s="50"/>
      <c r="UCR913" s="50"/>
      <c r="UCS913" s="50"/>
      <c r="UCT913" s="50"/>
      <c r="UCU913" s="50"/>
      <c r="UCV913" s="50"/>
      <c r="UCW913" s="50"/>
      <c r="UCX913" s="50"/>
      <c r="UCY913" s="50"/>
      <c r="UCZ913" s="50"/>
      <c r="UDA913" s="50"/>
      <c r="UDB913" s="50"/>
      <c r="UDC913" s="50"/>
      <c r="UDD913" s="50"/>
      <c r="UDE913" s="50"/>
      <c r="UDF913" s="50"/>
      <c r="UDG913" s="50"/>
      <c r="UDH913" s="50"/>
      <c r="UDI913" s="50"/>
      <c r="UDJ913" s="50"/>
      <c r="UDK913" s="50"/>
      <c r="UDL913" s="50"/>
      <c r="UDM913" s="50"/>
      <c r="UDN913" s="50"/>
      <c r="UDO913" s="50"/>
      <c r="UDP913" s="50"/>
      <c r="UDQ913" s="50"/>
      <c r="UDR913" s="50"/>
      <c r="UDS913" s="50"/>
      <c r="UDT913" s="50"/>
      <c r="UDU913" s="50"/>
      <c r="UDV913" s="50"/>
      <c r="UDW913" s="50"/>
      <c r="UDX913" s="50"/>
      <c r="UDY913" s="50"/>
      <c r="UDZ913" s="50"/>
      <c r="UEA913" s="50"/>
      <c r="UEB913" s="50"/>
      <c r="UEC913" s="50"/>
      <c r="UED913" s="50"/>
      <c r="UEE913" s="50"/>
      <c r="UEF913" s="50"/>
      <c r="UEG913" s="50"/>
      <c r="UEH913" s="50"/>
      <c r="UEI913" s="50"/>
      <c r="UEJ913" s="50"/>
      <c r="UEL913" s="50"/>
      <c r="UEN913" s="50"/>
      <c r="UEO913" s="50"/>
      <c r="UEP913" s="50"/>
      <c r="UEQ913" s="50"/>
      <c r="UER913" s="50"/>
      <c r="UES913" s="50"/>
      <c r="UET913" s="50"/>
      <c r="UEU913" s="50"/>
      <c r="UEZ913" s="50"/>
      <c r="UFA913" s="50"/>
      <c r="UFB913" s="50"/>
      <c r="UFC913" s="50"/>
      <c r="UFD913" s="50"/>
      <c r="UFE913" s="50"/>
      <c r="UFF913" s="50"/>
      <c r="UFG913" s="50"/>
      <c r="UFH913" s="50"/>
      <c r="UFI913" s="50"/>
      <c r="UFJ913" s="50"/>
      <c r="UFK913" s="50"/>
      <c r="UFL913" s="50"/>
      <c r="UFM913" s="50"/>
      <c r="UFN913" s="50"/>
      <c r="UFO913" s="50"/>
      <c r="UFP913" s="50"/>
      <c r="UFQ913" s="50"/>
      <c r="UFR913" s="50"/>
      <c r="UFS913" s="50"/>
      <c r="UFT913" s="50"/>
      <c r="UFU913" s="50"/>
      <c r="UFV913" s="50"/>
      <c r="UFW913" s="50"/>
      <c r="UFX913" s="50"/>
      <c r="UFY913" s="50"/>
      <c r="UFZ913" s="50"/>
      <c r="UGA913" s="50"/>
      <c r="UGB913" s="50"/>
      <c r="UGC913" s="50"/>
      <c r="UGD913" s="50"/>
      <c r="UGE913" s="50"/>
      <c r="UGF913" s="50"/>
      <c r="UGG913" s="50"/>
      <c r="UGH913" s="50"/>
      <c r="UGI913" s="50"/>
      <c r="UGJ913" s="50"/>
      <c r="UGK913" s="50"/>
      <c r="UGL913" s="50"/>
      <c r="UGM913" s="50"/>
      <c r="UGN913" s="50"/>
      <c r="UGO913" s="50"/>
      <c r="UGP913" s="50"/>
      <c r="UGQ913" s="50"/>
      <c r="UGR913" s="50"/>
      <c r="UGS913" s="50"/>
      <c r="UGT913" s="50"/>
      <c r="UGU913" s="50"/>
      <c r="UGV913" s="50"/>
      <c r="UGW913" s="50"/>
      <c r="UGX913" s="50"/>
      <c r="UGY913" s="50"/>
      <c r="UGZ913" s="50"/>
      <c r="UHA913" s="50"/>
      <c r="UHB913" s="50"/>
      <c r="UHC913" s="50"/>
      <c r="UHD913" s="50"/>
      <c r="UHE913" s="50"/>
      <c r="UHF913" s="50"/>
      <c r="UHG913" s="50"/>
      <c r="UHH913" s="50"/>
      <c r="UHI913" s="50"/>
      <c r="UHJ913" s="50"/>
      <c r="UHK913" s="50"/>
      <c r="UHL913" s="50"/>
      <c r="UHM913" s="50"/>
      <c r="UHN913" s="50"/>
      <c r="UHO913" s="50"/>
      <c r="UHP913" s="50"/>
      <c r="UHQ913" s="50"/>
      <c r="UHR913" s="50"/>
      <c r="UHS913" s="50"/>
      <c r="UHT913" s="50"/>
      <c r="UHU913" s="50"/>
      <c r="UHV913" s="50"/>
      <c r="UHW913" s="50"/>
      <c r="UHX913" s="50"/>
      <c r="UHY913" s="50"/>
      <c r="UHZ913" s="50"/>
      <c r="UIA913" s="50"/>
      <c r="UIB913" s="50"/>
      <c r="UIC913" s="50"/>
      <c r="UID913" s="50"/>
      <c r="UIE913" s="50"/>
      <c r="UIF913" s="50"/>
      <c r="UIG913" s="50"/>
      <c r="UIH913" s="50"/>
      <c r="UII913" s="50"/>
      <c r="UIJ913" s="50"/>
      <c r="UIK913" s="50"/>
      <c r="UIL913" s="50"/>
      <c r="UIM913" s="50"/>
      <c r="UIN913" s="50"/>
      <c r="UIO913" s="50"/>
      <c r="UIP913" s="50"/>
      <c r="UIQ913" s="50"/>
      <c r="UIR913" s="50"/>
      <c r="UIS913" s="50"/>
      <c r="UIT913" s="50"/>
      <c r="UIU913" s="50"/>
      <c r="UIV913" s="50"/>
      <c r="UIW913" s="50"/>
      <c r="UIX913" s="50"/>
      <c r="UIY913" s="50"/>
      <c r="UIZ913" s="50"/>
      <c r="UJA913" s="50"/>
      <c r="UJB913" s="50"/>
      <c r="UJC913" s="50"/>
      <c r="UJD913" s="50"/>
      <c r="UJE913" s="50"/>
      <c r="UJF913" s="50"/>
      <c r="UJG913" s="50"/>
      <c r="UJH913" s="50"/>
      <c r="UJI913" s="50"/>
      <c r="UJJ913" s="50"/>
      <c r="UJK913" s="50"/>
      <c r="UJL913" s="50"/>
      <c r="UJM913" s="50"/>
      <c r="UJN913" s="50"/>
      <c r="UJO913" s="50"/>
      <c r="UJP913" s="50"/>
      <c r="UJQ913" s="50"/>
      <c r="UJR913" s="50"/>
      <c r="UJS913" s="50"/>
      <c r="UJT913" s="50"/>
      <c r="UJU913" s="50"/>
      <c r="UJV913" s="50"/>
      <c r="UJW913" s="50"/>
      <c r="UJX913" s="50"/>
      <c r="UJY913" s="50"/>
      <c r="UJZ913" s="50"/>
      <c r="UKA913" s="50"/>
      <c r="UKB913" s="50"/>
      <c r="UKC913" s="50"/>
      <c r="UKD913" s="50"/>
      <c r="UKE913" s="50"/>
      <c r="UKF913" s="50"/>
      <c r="UKG913" s="50"/>
      <c r="UKH913" s="50"/>
      <c r="UKI913" s="50"/>
      <c r="UKJ913" s="50"/>
      <c r="UKK913" s="50"/>
      <c r="UKL913" s="50"/>
      <c r="UKM913" s="50"/>
      <c r="UKN913" s="50"/>
      <c r="UKO913" s="50"/>
      <c r="UKP913" s="50"/>
      <c r="UKQ913" s="50"/>
      <c r="UKR913" s="50"/>
      <c r="UKS913" s="50"/>
      <c r="UKT913" s="50"/>
      <c r="UKU913" s="50"/>
      <c r="UKV913" s="50"/>
      <c r="UKW913" s="50"/>
      <c r="UKX913" s="50"/>
      <c r="UKY913" s="50"/>
      <c r="UKZ913" s="50"/>
      <c r="ULA913" s="50"/>
      <c r="ULB913" s="50"/>
      <c r="ULC913" s="50"/>
      <c r="ULD913" s="50"/>
      <c r="ULE913" s="50"/>
      <c r="ULF913" s="50"/>
      <c r="ULG913" s="50"/>
      <c r="ULH913" s="50"/>
      <c r="ULI913" s="50"/>
      <c r="ULJ913" s="50"/>
      <c r="ULK913" s="50"/>
      <c r="ULL913" s="50"/>
      <c r="ULM913" s="50"/>
      <c r="ULN913" s="50"/>
      <c r="ULO913" s="50"/>
      <c r="ULP913" s="50"/>
      <c r="ULQ913" s="50"/>
      <c r="ULR913" s="50"/>
      <c r="ULS913" s="50"/>
      <c r="ULT913" s="50"/>
      <c r="ULU913" s="50"/>
      <c r="ULV913" s="50"/>
      <c r="ULW913" s="50"/>
      <c r="ULX913" s="50"/>
      <c r="ULY913" s="50"/>
      <c r="ULZ913" s="50"/>
      <c r="UMA913" s="50"/>
      <c r="UMB913" s="50"/>
      <c r="UMC913" s="50"/>
      <c r="UMD913" s="50"/>
      <c r="UME913" s="50"/>
      <c r="UMF913" s="50"/>
      <c r="UMG913" s="50"/>
      <c r="UMH913" s="50"/>
      <c r="UMI913" s="50"/>
      <c r="UMJ913" s="50"/>
      <c r="UMK913" s="50"/>
      <c r="UML913" s="50"/>
      <c r="UMM913" s="50"/>
      <c r="UMN913" s="50"/>
      <c r="UMO913" s="50"/>
      <c r="UMP913" s="50"/>
      <c r="UMQ913" s="50"/>
      <c r="UMR913" s="50"/>
      <c r="UMS913" s="50"/>
      <c r="UMT913" s="50"/>
      <c r="UMU913" s="50"/>
      <c r="UMV913" s="50"/>
      <c r="UMW913" s="50"/>
      <c r="UMX913" s="50"/>
      <c r="UMY913" s="50"/>
      <c r="UMZ913" s="50"/>
      <c r="UNA913" s="50"/>
      <c r="UNB913" s="50"/>
      <c r="UNC913" s="50"/>
      <c r="UND913" s="50"/>
      <c r="UNE913" s="50"/>
      <c r="UNF913" s="50"/>
      <c r="UNG913" s="50"/>
      <c r="UNH913" s="50"/>
      <c r="UNI913" s="50"/>
      <c r="UNJ913" s="50"/>
      <c r="UNK913" s="50"/>
      <c r="UNL913" s="50"/>
      <c r="UNM913" s="50"/>
      <c r="UNN913" s="50"/>
      <c r="UNO913" s="50"/>
      <c r="UNP913" s="50"/>
      <c r="UNQ913" s="50"/>
      <c r="UNR913" s="50"/>
      <c r="UNS913" s="50"/>
      <c r="UNT913" s="50"/>
      <c r="UNU913" s="50"/>
      <c r="UNV913" s="50"/>
      <c r="UNW913" s="50"/>
      <c r="UNX913" s="50"/>
      <c r="UNY913" s="50"/>
      <c r="UNZ913" s="50"/>
      <c r="UOA913" s="50"/>
      <c r="UOB913" s="50"/>
      <c r="UOC913" s="50"/>
      <c r="UOD913" s="50"/>
      <c r="UOE913" s="50"/>
      <c r="UOF913" s="50"/>
      <c r="UOH913" s="50"/>
      <c r="UOJ913" s="50"/>
      <c r="UOK913" s="50"/>
      <c r="UOL913" s="50"/>
      <c r="UOM913" s="50"/>
      <c r="UON913" s="50"/>
      <c r="UOO913" s="50"/>
      <c r="UOP913" s="50"/>
      <c r="UOQ913" s="50"/>
      <c r="UOV913" s="50"/>
      <c r="UOW913" s="50"/>
      <c r="UOX913" s="50"/>
      <c r="UOY913" s="50"/>
      <c r="UOZ913" s="50"/>
      <c r="UPA913" s="50"/>
      <c r="UPB913" s="50"/>
      <c r="UPC913" s="50"/>
      <c r="UPD913" s="50"/>
      <c r="UPE913" s="50"/>
      <c r="UPF913" s="50"/>
      <c r="UPG913" s="50"/>
      <c r="UPH913" s="50"/>
      <c r="UPI913" s="50"/>
      <c r="UPJ913" s="50"/>
      <c r="UPK913" s="50"/>
      <c r="UPL913" s="50"/>
      <c r="UPM913" s="50"/>
      <c r="UPN913" s="50"/>
      <c r="UPO913" s="50"/>
      <c r="UPP913" s="50"/>
      <c r="UPQ913" s="50"/>
      <c r="UPR913" s="50"/>
      <c r="UPS913" s="50"/>
      <c r="UPT913" s="50"/>
      <c r="UPU913" s="50"/>
      <c r="UPV913" s="50"/>
      <c r="UPW913" s="50"/>
      <c r="UPX913" s="50"/>
      <c r="UPY913" s="50"/>
      <c r="UPZ913" s="50"/>
      <c r="UQA913" s="50"/>
      <c r="UQB913" s="50"/>
      <c r="UQC913" s="50"/>
      <c r="UQD913" s="50"/>
      <c r="UQE913" s="50"/>
      <c r="UQF913" s="50"/>
      <c r="UQG913" s="50"/>
      <c r="UQH913" s="50"/>
      <c r="UQI913" s="50"/>
      <c r="UQJ913" s="50"/>
      <c r="UQK913" s="50"/>
      <c r="UQL913" s="50"/>
      <c r="UQM913" s="50"/>
      <c r="UQN913" s="50"/>
      <c r="UQO913" s="50"/>
      <c r="UQP913" s="50"/>
      <c r="UQQ913" s="50"/>
      <c r="UQR913" s="50"/>
      <c r="UQS913" s="50"/>
      <c r="UQT913" s="50"/>
      <c r="UQU913" s="50"/>
      <c r="UQV913" s="50"/>
      <c r="UQW913" s="50"/>
      <c r="UQX913" s="50"/>
      <c r="UQY913" s="50"/>
      <c r="UQZ913" s="50"/>
      <c r="URA913" s="50"/>
      <c r="URB913" s="50"/>
      <c r="URC913" s="50"/>
      <c r="URD913" s="50"/>
      <c r="URE913" s="50"/>
      <c r="URF913" s="50"/>
      <c r="URG913" s="50"/>
      <c r="URH913" s="50"/>
      <c r="URI913" s="50"/>
      <c r="URJ913" s="50"/>
      <c r="URK913" s="50"/>
      <c r="URL913" s="50"/>
      <c r="URM913" s="50"/>
      <c r="URN913" s="50"/>
      <c r="URO913" s="50"/>
      <c r="URP913" s="50"/>
      <c r="URQ913" s="50"/>
      <c r="URR913" s="50"/>
      <c r="URS913" s="50"/>
      <c r="URT913" s="50"/>
      <c r="URU913" s="50"/>
      <c r="URV913" s="50"/>
      <c r="URW913" s="50"/>
      <c r="URX913" s="50"/>
      <c r="URY913" s="50"/>
      <c r="URZ913" s="50"/>
      <c r="USA913" s="50"/>
      <c r="USB913" s="50"/>
      <c r="USC913" s="50"/>
      <c r="USD913" s="50"/>
      <c r="USE913" s="50"/>
      <c r="USF913" s="50"/>
      <c r="USG913" s="50"/>
      <c r="USH913" s="50"/>
      <c r="USI913" s="50"/>
      <c r="USJ913" s="50"/>
      <c r="USK913" s="50"/>
      <c r="USL913" s="50"/>
      <c r="USM913" s="50"/>
      <c r="USN913" s="50"/>
      <c r="USO913" s="50"/>
      <c r="USP913" s="50"/>
      <c r="USQ913" s="50"/>
      <c r="USR913" s="50"/>
      <c r="USS913" s="50"/>
      <c r="UST913" s="50"/>
      <c r="USU913" s="50"/>
      <c r="USV913" s="50"/>
      <c r="USW913" s="50"/>
      <c r="USX913" s="50"/>
      <c r="USY913" s="50"/>
      <c r="USZ913" s="50"/>
      <c r="UTA913" s="50"/>
      <c r="UTB913" s="50"/>
      <c r="UTC913" s="50"/>
      <c r="UTD913" s="50"/>
      <c r="UTE913" s="50"/>
      <c r="UTF913" s="50"/>
      <c r="UTG913" s="50"/>
      <c r="UTH913" s="50"/>
      <c r="UTI913" s="50"/>
      <c r="UTJ913" s="50"/>
      <c r="UTK913" s="50"/>
      <c r="UTL913" s="50"/>
      <c r="UTM913" s="50"/>
      <c r="UTN913" s="50"/>
      <c r="UTO913" s="50"/>
      <c r="UTP913" s="50"/>
      <c r="UTQ913" s="50"/>
      <c r="UTR913" s="50"/>
      <c r="UTS913" s="50"/>
      <c r="UTT913" s="50"/>
      <c r="UTU913" s="50"/>
      <c r="UTV913" s="50"/>
      <c r="UTW913" s="50"/>
      <c r="UTX913" s="50"/>
      <c r="UTY913" s="50"/>
      <c r="UTZ913" s="50"/>
      <c r="UUA913" s="50"/>
      <c r="UUB913" s="50"/>
      <c r="UUC913" s="50"/>
      <c r="UUD913" s="50"/>
      <c r="UUE913" s="50"/>
      <c r="UUF913" s="50"/>
      <c r="UUG913" s="50"/>
      <c r="UUH913" s="50"/>
      <c r="UUI913" s="50"/>
      <c r="UUJ913" s="50"/>
      <c r="UUK913" s="50"/>
      <c r="UUL913" s="50"/>
      <c r="UUM913" s="50"/>
      <c r="UUN913" s="50"/>
      <c r="UUO913" s="50"/>
      <c r="UUP913" s="50"/>
      <c r="UUQ913" s="50"/>
      <c r="UUR913" s="50"/>
      <c r="UUS913" s="50"/>
      <c r="UUT913" s="50"/>
      <c r="UUU913" s="50"/>
      <c r="UUV913" s="50"/>
      <c r="UUW913" s="50"/>
      <c r="UUX913" s="50"/>
      <c r="UUY913" s="50"/>
      <c r="UUZ913" s="50"/>
      <c r="UVA913" s="50"/>
      <c r="UVB913" s="50"/>
      <c r="UVC913" s="50"/>
      <c r="UVD913" s="50"/>
      <c r="UVE913" s="50"/>
      <c r="UVF913" s="50"/>
      <c r="UVG913" s="50"/>
      <c r="UVH913" s="50"/>
      <c r="UVI913" s="50"/>
      <c r="UVJ913" s="50"/>
      <c r="UVK913" s="50"/>
      <c r="UVL913" s="50"/>
      <c r="UVM913" s="50"/>
      <c r="UVN913" s="50"/>
      <c r="UVO913" s="50"/>
      <c r="UVP913" s="50"/>
      <c r="UVQ913" s="50"/>
      <c r="UVR913" s="50"/>
      <c r="UVS913" s="50"/>
      <c r="UVT913" s="50"/>
      <c r="UVU913" s="50"/>
      <c r="UVV913" s="50"/>
      <c r="UVW913" s="50"/>
      <c r="UVX913" s="50"/>
      <c r="UVY913" s="50"/>
      <c r="UVZ913" s="50"/>
      <c r="UWA913" s="50"/>
      <c r="UWB913" s="50"/>
      <c r="UWC913" s="50"/>
      <c r="UWD913" s="50"/>
      <c r="UWE913" s="50"/>
      <c r="UWF913" s="50"/>
      <c r="UWG913" s="50"/>
      <c r="UWH913" s="50"/>
      <c r="UWI913" s="50"/>
      <c r="UWJ913" s="50"/>
      <c r="UWK913" s="50"/>
      <c r="UWL913" s="50"/>
      <c r="UWM913" s="50"/>
      <c r="UWN913" s="50"/>
      <c r="UWO913" s="50"/>
      <c r="UWP913" s="50"/>
      <c r="UWQ913" s="50"/>
      <c r="UWR913" s="50"/>
      <c r="UWS913" s="50"/>
      <c r="UWT913" s="50"/>
      <c r="UWU913" s="50"/>
      <c r="UWV913" s="50"/>
      <c r="UWW913" s="50"/>
      <c r="UWX913" s="50"/>
      <c r="UWY913" s="50"/>
      <c r="UWZ913" s="50"/>
      <c r="UXA913" s="50"/>
      <c r="UXB913" s="50"/>
      <c r="UXC913" s="50"/>
      <c r="UXD913" s="50"/>
      <c r="UXE913" s="50"/>
      <c r="UXF913" s="50"/>
      <c r="UXG913" s="50"/>
      <c r="UXH913" s="50"/>
      <c r="UXI913" s="50"/>
      <c r="UXJ913" s="50"/>
      <c r="UXK913" s="50"/>
      <c r="UXL913" s="50"/>
      <c r="UXM913" s="50"/>
      <c r="UXN913" s="50"/>
      <c r="UXO913" s="50"/>
      <c r="UXP913" s="50"/>
      <c r="UXQ913" s="50"/>
      <c r="UXR913" s="50"/>
      <c r="UXS913" s="50"/>
      <c r="UXT913" s="50"/>
      <c r="UXU913" s="50"/>
      <c r="UXV913" s="50"/>
      <c r="UXW913" s="50"/>
      <c r="UXX913" s="50"/>
      <c r="UXY913" s="50"/>
      <c r="UXZ913" s="50"/>
      <c r="UYA913" s="50"/>
      <c r="UYB913" s="50"/>
      <c r="UYD913" s="50"/>
      <c r="UYF913" s="50"/>
      <c r="UYG913" s="50"/>
      <c r="UYH913" s="50"/>
      <c r="UYI913" s="50"/>
      <c r="UYJ913" s="50"/>
      <c r="UYK913" s="50"/>
      <c r="UYL913" s="50"/>
      <c r="UYM913" s="50"/>
      <c r="UYR913" s="50"/>
      <c r="UYS913" s="50"/>
      <c r="UYT913" s="50"/>
      <c r="UYU913" s="50"/>
      <c r="UYV913" s="50"/>
      <c r="UYW913" s="50"/>
      <c r="UYX913" s="50"/>
      <c r="UYY913" s="50"/>
      <c r="UYZ913" s="50"/>
      <c r="UZA913" s="50"/>
      <c r="UZB913" s="50"/>
      <c r="UZC913" s="50"/>
      <c r="UZD913" s="50"/>
      <c r="UZE913" s="50"/>
      <c r="UZF913" s="50"/>
      <c r="UZG913" s="50"/>
      <c r="UZH913" s="50"/>
      <c r="UZI913" s="50"/>
      <c r="UZJ913" s="50"/>
      <c r="UZK913" s="50"/>
      <c r="UZL913" s="50"/>
      <c r="UZM913" s="50"/>
      <c r="UZN913" s="50"/>
      <c r="UZO913" s="50"/>
      <c r="UZP913" s="50"/>
      <c r="UZQ913" s="50"/>
      <c r="UZR913" s="50"/>
      <c r="UZS913" s="50"/>
      <c r="UZT913" s="50"/>
      <c r="UZU913" s="50"/>
      <c r="UZV913" s="50"/>
      <c r="UZW913" s="50"/>
      <c r="UZX913" s="50"/>
      <c r="UZY913" s="50"/>
      <c r="UZZ913" s="50"/>
      <c r="VAA913" s="50"/>
      <c r="VAB913" s="50"/>
      <c r="VAC913" s="50"/>
      <c r="VAD913" s="50"/>
      <c r="VAE913" s="50"/>
      <c r="VAF913" s="50"/>
      <c r="VAG913" s="50"/>
      <c r="VAH913" s="50"/>
      <c r="VAI913" s="50"/>
      <c r="VAJ913" s="50"/>
      <c r="VAK913" s="50"/>
      <c r="VAL913" s="50"/>
      <c r="VAM913" s="50"/>
      <c r="VAN913" s="50"/>
      <c r="VAO913" s="50"/>
      <c r="VAP913" s="50"/>
      <c r="VAQ913" s="50"/>
      <c r="VAR913" s="50"/>
      <c r="VAS913" s="50"/>
      <c r="VAT913" s="50"/>
      <c r="VAU913" s="50"/>
      <c r="VAV913" s="50"/>
      <c r="VAW913" s="50"/>
      <c r="VAX913" s="50"/>
      <c r="VAY913" s="50"/>
      <c r="VAZ913" s="50"/>
      <c r="VBA913" s="50"/>
      <c r="VBB913" s="50"/>
      <c r="VBC913" s="50"/>
      <c r="VBD913" s="50"/>
      <c r="VBE913" s="50"/>
      <c r="VBF913" s="50"/>
      <c r="VBG913" s="50"/>
      <c r="VBH913" s="50"/>
      <c r="VBI913" s="50"/>
      <c r="VBJ913" s="50"/>
      <c r="VBK913" s="50"/>
      <c r="VBL913" s="50"/>
      <c r="VBM913" s="50"/>
      <c r="VBN913" s="50"/>
      <c r="VBO913" s="50"/>
      <c r="VBP913" s="50"/>
      <c r="VBQ913" s="50"/>
      <c r="VBR913" s="50"/>
      <c r="VBS913" s="50"/>
      <c r="VBT913" s="50"/>
      <c r="VBU913" s="50"/>
      <c r="VBV913" s="50"/>
      <c r="VBW913" s="50"/>
      <c r="VBX913" s="50"/>
      <c r="VBY913" s="50"/>
      <c r="VBZ913" s="50"/>
      <c r="VCA913" s="50"/>
      <c r="VCB913" s="50"/>
      <c r="VCC913" s="50"/>
      <c r="VCD913" s="50"/>
      <c r="VCE913" s="50"/>
      <c r="VCF913" s="50"/>
      <c r="VCG913" s="50"/>
      <c r="VCH913" s="50"/>
      <c r="VCI913" s="50"/>
      <c r="VCJ913" s="50"/>
      <c r="VCK913" s="50"/>
      <c r="VCL913" s="50"/>
      <c r="VCM913" s="50"/>
      <c r="VCN913" s="50"/>
      <c r="VCO913" s="50"/>
      <c r="VCP913" s="50"/>
      <c r="VCQ913" s="50"/>
      <c r="VCR913" s="50"/>
      <c r="VCS913" s="50"/>
      <c r="VCT913" s="50"/>
      <c r="VCU913" s="50"/>
      <c r="VCV913" s="50"/>
      <c r="VCW913" s="50"/>
      <c r="VCX913" s="50"/>
      <c r="VCY913" s="50"/>
      <c r="VCZ913" s="50"/>
      <c r="VDA913" s="50"/>
      <c r="VDB913" s="50"/>
      <c r="VDC913" s="50"/>
      <c r="VDD913" s="50"/>
      <c r="VDE913" s="50"/>
      <c r="VDF913" s="50"/>
      <c r="VDG913" s="50"/>
      <c r="VDH913" s="50"/>
      <c r="VDI913" s="50"/>
      <c r="VDJ913" s="50"/>
      <c r="VDK913" s="50"/>
      <c r="VDL913" s="50"/>
      <c r="VDM913" s="50"/>
      <c r="VDN913" s="50"/>
      <c r="VDO913" s="50"/>
      <c r="VDP913" s="50"/>
      <c r="VDQ913" s="50"/>
      <c r="VDR913" s="50"/>
      <c r="VDS913" s="50"/>
      <c r="VDT913" s="50"/>
      <c r="VDU913" s="50"/>
      <c r="VDV913" s="50"/>
      <c r="VDW913" s="50"/>
      <c r="VDX913" s="50"/>
      <c r="VDY913" s="50"/>
      <c r="VDZ913" s="50"/>
      <c r="VEA913" s="50"/>
      <c r="VEB913" s="50"/>
      <c r="VEC913" s="50"/>
      <c r="VED913" s="50"/>
      <c r="VEE913" s="50"/>
      <c r="VEF913" s="50"/>
      <c r="VEG913" s="50"/>
      <c r="VEH913" s="50"/>
      <c r="VEI913" s="50"/>
      <c r="VEJ913" s="50"/>
      <c r="VEK913" s="50"/>
      <c r="VEL913" s="50"/>
      <c r="VEM913" s="50"/>
      <c r="VEN913" s="50"/>
      <c r="VEO913" s="50"/>
      <c r="VEP913" s="50"/>
      <c r="VEQ913" s="50"/>
      <c r="VER913" s="50"/>
      <c r="VES913" s="50"/>
      <c r="VET913" s="50"/>
      <c r="VEU913" s="50"/>
      <c r="VEV913" s="50"/>
      <c r="VEW913" s="50"/>
      <c r="VEX913" s="50"/>
      <c r="VEY913" s="50"/>
      <c r="VEZ913" s="50"/>
      <c r="VFA913" s="50"/>
      <c r="VFB913" s="50"/>
      <c r="VFC913" s="50"/>
      <c r="VFD913" s="50"/>
      <c r="VFE913" s="50"/>
      <c r="VFF913" s="50"/>
      <c r="VFG913" s="50"/>
      <c r="VFH913" s="50"/>
      <c r="VFI913" s="50"/>
      <c r="VFJ913" s="50"/>
      <c r="VFK913" s="50"/>
      <c r="VFL913" s="50"/>
      <c r="VFM913" s="50"/>
      <c r="VFN913" s="50"/>
      <c r="VFO913" s="50"/>
      <c r="VFP913" s="50"/>
      <c r="VFQ913" s="50"/>
      <c r="VFR913" s="50"/>
      <c r="VFS913" s="50"/>
      <c r="VFT913" s="50"/>
      <c r="VFU913" s="50"/>
      <c r="VFV913" s="50"/>
      <c r="VFW913" s="50"/>
      <c r="VFX913" s="50"/>
      <c r="VFY913" s="50"/>
      <c r="VFZ913" s="50"/>
      <c r="VGA913" s="50"/>
      <c r="VGB913" s="50"/>
      <c r="VGC913" s="50"/>
      <c r="VGD913" s="50"/>
      <c r="VGE913" s="50"/>
      <c r="VGF913" s="50"/>
      <c r="VGG913" s="50"/>
      <c r="VGH913" s="50"/>
      <c r="VGI913" s="50"/>
      <c r="VGJ913" s="50"/>
      <c r="VGK913" s="50"/>
      <c r="VGL913" s="50"/>
      <c r="VGM913" s="50"/>
      <c r="VGN913" s="50"/>
      <c r="VGO913" s="50"/>
      <c r="VGP913" s="50"/>
      <c r="VGQ913" s="50"/>
      <c r="VGR913" s="50"/>
      <c r="VGS913" s="50"/>
      <c r="VGT913" s="50"/>
      <c r="VGU913" s="50"/>
      <c r="VGV913" s="50"/>
      <c r="VGW913" s="50"/>
      <c r="VGX913" s="50"/>
      <c r="VGY913" s="50"/>
      <c r="VGZ913" s="50"/>
      <c r="VHA913" s="50"/>
      <c r="VHB913" s="50"/>
      <c r="VHC913" s="50"/>
      <c r="VHD913" s="50"/>
      <c r="VHE913" s="50"/>
      <c r="VHF913" s="50"/>
      <c r="VHG913" s="50"/>
      <c r="VHH913" s="50"/>
      <c r="VHI913" s="50"/>
      <c r="VHJ913" s="50"/>
      <c r="VHK913" s="50"/>
      <c r="VHL913" s="50"/>
      <c r="VHM913" s="50"/>
      <c r="VHN913" s="50"/>
      <c r="VHO913" s="50"/>
      <c r="VHP913" s="50"/>
      <c r="VHQ913" s="50"/>
      <c r="VHR913" s="50"/>
      <c r="VHS913" s="50"/>
      <c r="VHT913" s="50"/>
      <c r="VHU913" s="50"/>
      <c r="VHV913" s="50"/>
      <c r="VHW913" s="50"/>
      <c r="VHX913" s="50"/>
      <c r="VHZ913" s="50"/>
      <c r="VIB913" s="50"/>
      <c r="VIC913" s="50"/>
      <c r="VID913" s="50"/>
      <c r="VIE913" s="50"/>
      <c r="VIF913" s="50"/>
      <c r="VIG913" s="50"/>
      <c r="VIH913" s="50"/>
      <c r="VII913" s="50"/>
      <c r="VIN913" s="50"/>
      <c r="VIO913" s="50"/>
      <c r="VIP913" s="50"/>
      <c r="VIQ913" s="50"/>
      <c r="VIR913" s="50"/>
      <c r="VIS913" s="50"/>
      <c r="VIT913" s="50"/>
      <c r="VIU913" s="50"/>
      <c r="VIV913" s="50"/>
      <c r="VIW913" s="50"/>
      <c r="VIX913" s="50"/>
      <c r="VIY913" s="50"/>
      <c r="VIZ913" s="50"/>
      <c r="VJA913" s="50"/>
      <c r="VJB913" s="50"/>
      <c r="VJC913" s="50"/>
      <c r="VJD913" s="50"/>
      <c r="VJE913" s="50"/>
      <c r="VJF913" s="50"/>
      <c r="VJG913" s="50"/>
      <c r="VJH913" s="50"/>
      <c r="VJI913" s="50"/>
      <c r="VJJ913" s="50"/>
      <c r="VJK913" s="50"/>
      <c r="VJL913" s="50"/>
      <c r="VJM913" s="50"/>
      <c r="VJN913" s="50"/>
      <c r="VJO913" s="50"/>
      <c r="VJP913" s="50"/>
      <c r="VJQ913" s="50"/>
      <c r="VJR913" s="50"/>
      <c r="VJS913" s="50"/>
      <c r="VJT913" s="50"/>
      <c r="VJU913" s="50"/>
      <c r="VJV913" s="50"/>
      <c r="VJW913" s="50"/>
      <c r="VJX913" s="50"/>
      <c r="VJY913" s="50"/>
      <c r="VJZ913" s="50"/>
      <c r="VKA913" s="50"/>
      <c r="VKB913" s="50"/>
      <c r="VKC913" s="50"/>
      <c r="VKD913" s="50"/>
      <c r="VKE913" s="50"/>
      <c r="VKF913" s="50"/>
      <c r="VKG913" s="50"/>
      <c r="VKH913" s="50"/>
      <c r="VKI913" s="50"/>
      <c r="VKJ913" s="50"/>
      <c r="VKK913" s="50"/>
      <c r="VKL913" s="50"/>
      <c r="VKM913" s="50"/>
      <c r="VKN913" s="50"/>
      <c r="VKO913" s="50"/>
      <c r="VKP913" s="50"/>
      <c r="VKQ913" s="50"/>
      <c r="VKR913" s="50"/>
      <c r="VKS913" s="50"/>
      <c r="VKT913" s="50"/>
      <c r="VKU913" s="50"/>
      <c r="VKV913" s="50"/>
      <c r="VKW913" s="50"/>
      <c r="VKX913" s="50"/>
      <c r="VKY913" s="50"/>
      <c r="VKZ913" s="50"/>
      <c r="VLA913" s="50"/>
      <c r="VLB913" s="50"/>
      <c r="VLC913" s="50"/>
      <c r="VLD913" s="50"/>
      <c r="VLE913" s="50"/>
      <c r="VLF913" s="50"/>
      <c r="VLG913" s="50"/>
      <c r="VLH913" s="50"/>
      <c r="VLI913" s="50"/>
      <c r="VLJ913" s="50"/>
      <c r="VLK913" s="50"/>
      <c r="VLL913" s="50"/>
      <c r="VLM913" s="50"/>
      <c r="VLN913" s="50"/>
      <c r="VLO913" s="50"/>
      <c r="VLP913" s="50"/>
      <c r="VLQ913" s="50"/>
      <c r="VLR913" s="50"/>
      <c r="VLS913" s="50"/>
      <c r="VLT913" s="50"/>
      <c r="VLU913" s="50"/>
      <c r="VLV913" s="50"/>
      <c r="VLW913" s="50"/>
      <c r="VLX913" s="50"/>
      <c r="VLY913" s="50"/>
      <c r="VLZ913" s="50"/>
      <c r="VMA913" s="50"/>
      <c r="VMB913" s="50"/>
      <c r="VMC913" s="50"/>
      <c r="VMD913" s="50"/>
      <c r="VME913" s="50"/>
      <c r="VMF913" s="50"/>
      <c r="VMG913" s="50"/>
      <c r="VMH913" s="50"/>
      <c r="VMI913" s="50"/>
      <c r="VMJ913" s="50"/>
      <c r="VMK913" s="50"/>
      <c r="VML913" s="50"/>
      <c r="VMM913" s="50"/>
      <c r="VMN913" s="50"/>
      <c r="VMO913" s="50"/>
      <c r="VMP913" s="50"/>
      <c r="VMQ913" s="50"/>
      <c r="VMR913" s="50"/>
      <c r="VMS913" s="50"/>
      <c r="VMT913" s="50"/>
      <c r="VMU913" s="50"/>
      <c r="VMV913" s="50"/>
      <c r="VMW913" s="50"/>
      <c r="VMX913" s="50"/>
      <c r="VMY913" s="50"/>
      <c r="VMZ913" s="50"/>
      <c r="VNA913" s="50"/>
      <c r="VNB913" s="50"/>
      <c r="VNC913" s="50"/>
      <c r="VND913" s="50"/>
      <c r="VNE913" s="50"/>
      <c r="VNF913" s="50"/>
      <c r="VNG913" s="50"/>
      <c r="VNH913" s="50"/>
      <c r="VNI913" s="50"/>
      <c r="VNJ913" s="50"/>
      <c r="VNK913" s="50"/>
      <c r="VNL913" s="50"/>
      <c r="VNM913" s="50"/>
      <c r="VNN913" s="50"/>
      <c r="VNO913" s="50"/>
      <c r="VNP913" s="50"/>
      <c r="VNQ913" s="50"/>
      <c r="VNR913" s="50"/>
      <c r="VNS913" s="50"/>
      <c r="VNT913" s="50"/>
      <c r="VNU913" s="50"/>
      <c r="VNV913" s="50"/>
      <c r="VNW913" s="50"/>
      <c r="VNX913" s="50"/>
      <c r="VNY913" s="50"/>
      <c r="VNZ913" s="50"/>
      <c r="VOA913" s="50"/>
      <c r="VOB913" s="50"/>
      <c r="VOC913" s="50"/>
      <c r="VOD913" s="50"/>
      <c r="VOE913" s="50"/>
      <c r="VOF913" s="50"/>
      <c r="VOG913" s="50"/>
      <c r="VOH913" s="50"/>
      <c r="VOI913" s="50"/>
      <c r="VOJ913" s="50"/>
      <c r="VOK913" s="50"/>
      <c r="VOL913" s="50"/>
      <c r="VOM913" s="50"/>
      <c r="VON913" s="50"/>
      <c r="VOO913" s="50"/>
      <c r="VOP913" s="50"/>
      <c r="VOQ913" s="50"/>
      <c r="VOR913" s="50"/>
      <c r="VOS913" s="50"/>
      <c r="VOT913" s="50"/>
      <c r="VOU913" s="50"/>
      <c r="VOV913" s="50"/>
      <c r="VOW913" s="50"/>
      <c r="VOX913" s="50"/>
      <c r="VOY913" s="50"/>
      <c r="VOZ913" s="50"/>
      <c r="VPA913" s="50"/>
      <c r="VPB913" s="50"/>
      <c r="VPC913" s="50"/>
      <c r="VPD913" s="50"/>
      <c r="VPE913" s="50"/>
      <c r="VPF913" s="50"/>
      <c r="VPG913" s="50"/>
      <c r="VPH913" s="50"/>
      <c r="VPI913" s="50"/>
      <c r="VPJ913" s="50"/>
      <c r="VPK913" s="50"/>
      <c r="VPL913" s="50"/>
      <c r="VPM913" s="50"/>
      <c r="VPN913" s="50"/>
      <c r="VPO913" s="50"/>
      <c r="VPP913" s="50"/>
      <c r="VPQ913" s="50"/>
      <c r="VPR913" s="50"/>
      <c r="VPS913" s="50"/>
      <c r="VPT913" s="50"/>
      <c r="VPU913" s="50"/>
      <c r="VPV913" s="50"/>
      <c r="VPW913" s="50"/>
      <c r="VPX913" s="50"/>
      <c r="VPY913" s="50"/>
      <c r="VPZ913" s="50"/>
      <c r="VQA913" s="50"/>
      <c r="VQB913" s="50"/>
      <c r="VQC913" s="50"/>
      <c r="VQD913" s="50"/>
      <c r="VQE913" s="50"/>
      <c r="VQF913" s="50"/>
      <c r="VQG913" s="50"/>
      <c r="VQH913" s="50"/>
      <c r="VQI913" s="50"/>
      <c r="VQJ913" s="50"/>
      <c r="VQK913" s="50"/>
      <c r="VQL913" s="50"/>
      <c r="VQM913" s="50"/>
      <c r="VQN913" s="50"/>
      <c r="VQO913" s="50"/>
      <c r="VQP913" s="50"/>
      <c r="VQQ913" s="50"/>
      <c r="VQR913" s="50"/>
      <c r="VQS913" s="50"/>
      <c r="VQT913" s="50"/>
      <c r="VQU913" s="50"/>
      <c r="VQV913" s="50"/>
      <c r="VQW913" s="50"/>
      <c r="VQX913" s="50"/>
      <c r="VQY913" s="50"/>
      <c r="VQZ913" s="50"/>
      <c r="VRA913" s="50"/>
      <c r="VRB913" s="50"/>
      <c r="VRC913" s="50"/>
      <c r="VRD913" s="50"/>
      <c r="VRE913" s="50"/>
      <c r="VRF913" s="50"/>
      <c r="VRG913" s="50"/>
      <c r="VRH913" s="50"/>
      <c r="VRI913" s="50"/>
      <c r="VRJ913" s="50"/>
      <c r="VRK913" s="50"/>
      <c r="VRL913" s="50"/>
      <c r="VRM913" s="50"/>
      <c r="VRN913" s="50"/>
      <c r="VRO913" s="50"/>
      <c r="VRP913" s="50"/>
      <c r="VRQ913" s="50"/>
      <c r="VRR913" s="50"/>
      <c r="VRS913" s="50"/>
      <c r="VRT913" s="50"/>
      <c r="VRV913" s="50"/>
      <c r="VRX913" s="50"/>
      <c r="VRY913" s="50"/>
      <c r="VRZ913" s="50"/>
      <c r="VSA913" s="50"/>
      <c r="VSB913" s="50"/>
      <c r="VSC913" s="50"/>
      <c r="VSD913" s="50"/>
      <c r="VSE913" s="50"/>
      <c r="VSJ913" s="50"/>
      <c r="VSK913" s="50"/>
      <c r="VSL913" s="50"/>
      <c r="VSM913" s="50"/>
      <c r="VSN913" s="50"/>
      <c r="VSO913" s="50"/>
      <c r="VSP913" s="50"/>
      <c r="VSQ913" s="50"/>
      <c r="VSR913" s="50"/>
      <c r="VSS913" s="50"/>
      <c r="VST913" s="50"/>
      <c r="VSU913" s="50"/>
      <c r="VSV913" s="50"/>
      <c r="VSW913" s="50"/>
      <c r="VSX913" s="50"/>
      <c r="VSY913" s="50"/>
      <c r="VSZ913" s="50"/>
      <c r="VTA913" s="50"/>
      <c r="VTB913" s="50"/>
      <c r="VTC913" s="50"/>
      <c r="VTD913" s="50"/>
      <c r="VTE913" s="50"/>
      <c r="VTF913" s="50"/>
      <c r="VTG913" s="50"/>
      <c r="VTH913" s="50"/>
      <c r="VTI913" s="50"/>
      <c r="VTJ913" s="50"/>
      <c r="VTK913" s="50"/>
      <c r="VTL913" s="50"/>
      <c r="VTM913" s="50"/>
      <c r="VTN913" s="50"/>
      <c r="VTO913" s="50"/>
      <c r="VTP913" s="50"/>
      <c r="VTQ913" s="50"/>
      <c r="VTR913" s="50"/>
      <c r="VTS913" s="50"/>
      <c r="VTT913" s="50"/>
      <c r="VTU913" s="50"/>
      <c r="VTV913" s="50"/>
      <c r="VTW913" s="50"/>
      <c r="VTX913" s="50"/>
      <c r="VTY913" s="50"/>
      <c r="VTZ913" s="50"/>
      <c r="VUA913" s="50"/>
      <c r="VUB913" s="50"/>
      <c r="VUC913" s="50"/>
      <c r="VUD913" s="50"/>
      <c r="VUE913" s="50"/>
      <c r="VUF913" s="50"/>
      <c r="VUG913" s="50"/>
      <c r="VUH913" s="50"/>
      <c r="VUI913" s="50"/>
      <c r="VUJ913" s="50"/>
      <c r="VUK913" s="50"/>
      <c r="VUL913" s="50"/>
      <c r="VUM913" s="50"/>
      <c r="VUN913" s="50"/>
      <c r="VUO913" s="50"/>
      <c r="VUP913" s="50"/>
      <c r="VUQ913" s="50"/>
      <c r="VUR913" s="50"/>
      <c r="VUS913" s="50"/>
      <c r="VUT913" s="50"/>
      <c r="VUU913" s="50"/>
      <c r="VUV913" s="50"/>
      <c r="VUW913" s="50"/>
      <c r="VUX913" s="50"/>
      <c r="VUY913" s="50"/>
      <c r="VUZ913" s="50"/>
      <c r="VVA913" s="50"/>
      <c r="VVB913" s="50"/>
      <c r="VVC913" s="50"/>
      <c r="VVD913" s="50"/>
      <c r="VVE913" s="50"/>
      <c r="VVF913" s="50"/>
      <c r="VVG913" s="50"/>
      <c r="VVH913" s="50"/>
      <c r="VVI913" s="50"/>
      <c r="VVJ913" s="50"/>
      <c r="VVK913" s="50"/>
      <c r="VVL913" s="50"/>
      <c r="VVM913" s="50"/>
      <c r="VVN913" s="50"/>
      <c r="VVO913" s="50"/>
      <c r="VVP913" s="50"/>
      <c r="VVQ913" s="50"/>
      <c r="VVR913" s="50"/>
      <c r="VVS913" s="50"/>
      <c r="VVT913" s="50"/>
      <c r="VVU913" s="50"/>
      <c r="VVV913" s="50"/>
      <c r="VVW913" s="50"/>
      <c r="VVX913" s="50"/>
      <c r="VVY913" s="50"/>
      <c r="VVZ913" s="50"/>
      <c r="VWA913" s="50"/>
      <c r="VWB913" s="50"/>
      <c r="VWC913" s="50"/>
      <c r="VWD913" s="50"/>
      <c r="VWE913" s="50"/>
      <c r="VWF913" s="50"/>
      <c r="VWG913" s="50"/>
      <c r="VWH913" s="50"/>
      <c r="VWI913" s="50"/>
      <c r="VWJ913" s="50"/>
      <c r="VWK913" s="50"/>
      <c r="VWL913" s="50"/>
      <c r="VWM913" s="50"/>
      <c r="VWN913" s="50"/>
      <c r="VWO913" s="50"/>
      <c r="VWP913" s="50"/>
      <c r="VWQ913" s="50"/>
      <c r="VWR913" s="50"/>
      <c r="VWS913" s="50"/>
      <c r="VWT913" s="50"/>
      <c r="VWU913" s="50"/>
      <c r="VWV913" s="50"/>
      <c r="VWW913" s="50"/>
      <c r="VWX913" s="50"/>
      <c r="VWY913" s="50"/>
      <c r="VWZ913" s="50"/>
      <c r="VXA913" s="50"/>
      <c r="VXB913" s="50"/>
      <c r="VXC913" s="50"/>
      <c r="VXD913" s="50"/>
      <c r="VXE913" s="50"/>
      <c r="VXF913" s="50"/>
      <c r="VXG913" s="50"/>
      <c r="VXH913" s="50"/>
      <c r="VXI913" s="50"/>
      <c r="VXJ913" s="50"/>
      <c r="VXK913" s="50"/>
      <c r="VXL913" s="50"/>
      <c r="VXM913" s="50"/>
      <c r="VXN913" s="50"/>
      <c r="VXO913" s="50"/>
      <c r="VXP913" s="50"/>
      <c r="VXQ913" s="50"/>
      <c r="VXR913" s="50"/>
      <c r="VXS913" s="50"/>
      <c r="VXT913" s="50"/>
      <c r="VXU913" s="50"/>
      <c r="VXV913" s="50"/>
      <c r="VXW913" s="50"/>
      <c r="VXX913" s="50"/>
      <c r="VXY913" s="50"/>
      <c r="VXZ913" s="50"/>
      <c r="VYA913" s="50"/>
      <c r="VYB913" s="50"/>
      <c r="VYC913" s="50"/>
      <c r="VYD913" s="50"/>
      <c r="VYE913" s="50"/>
      <c r="VYF913" s="50"/>
      <c r="VYG913" s="50"/>
      <c r="VYH913" s="50"/>
      <c r="VYI913" s="50"/>
      <c r="VYJ913" s="50"/>
      <c r="VYK913" s="50"/>
      <c r="VYL913" s="50"/>
      <c r="VYM913" s="50"/>
      <c r="VYN913" s="50"/>
      <c r="VYO913" s="50"/>
      <c r="VYP913" s="50"/>
      <c r="VYQ913" s="50"/>
      <c r="VYR913" s="50"/>
      <c r="VYS913" s="50"/>
      <c r="VYT913" s="50"/>
      <c r="VYU913" s="50"/>
      <c r="VYV913" s="50"/>
      <c r="VYW913" s="50"/>
      <c r="VYX913" s="50"/>
      <c r="VYY913" s="50"/>
      <c r="VYZ913" s="50"/>
      <c r="VZA913" s="50"/>
      <c r="VZB913" s="50"/>
      <c r="VZC913" s="50"/>
      <c r="VZD913" s="50"/>
      <c r="VZE913" s="50"/>
      <c r="VZF913" s="50"/>
      <c r="VZG913" s="50"/>
      <c r="VZH913" s="50"/>
      <c r="VZI913" s="50"/>
      <c r="VZJ913" s="50"/>
      <c r="VZK913" s="50"/>
      <c r="VZL913" s="50"/>
      <c r="VZM913" s="50"/>
      <c r="VZN913" s="50"/>
      <c r="VZO913" s="50"/>
      <c r="VZP913" s="50"/>
      <c r="VZQ913" s="50"/>
      <c r="VZR913" s="50"/>
      <c r="VZS913" s="50"/>
      <c r="VZT913" s="50"/>
      <c r="VZU913" s="50"/>
      <c r="VZV913" s="50"/>
      <c r="VZW913" s="50"/>
      <c r="VZX913" s="50"/>
      <c r="VZY913" s="50"/>
      <c r="VZZ913" s="50"/>
      <c r="WAA913" s="50"/>
      <c r="WAB913" s="50"/>
      <c r="WAC913" s="50"/>
      <c r="WAD913" s="50"/>
      <c r="WAE913" s="50"/>
      <c r="WAF913" s="50"/>
      <c r="WAG913" s="50"/>
      <c r="WAH913" s="50"/>
      <c r="WAI913" s="50"/>
      <c r="WAJ913" s="50"/>
      <c r="WAK913" s="50"/>
      <c r="WAL913" s="50"/>
      <c r="WAM913" s="50"/>
      <c r="WAN913" s="50"/>
      <c r="WAO913" s="50"/>
      <c r="WAP913" s="50"/>
      <c r="WAQ913" s="50"/>
      <c r="WAR913" s="50"/>
      <c r="WAS913" s="50"/>
      <c r="WAT913" s="50"/>
      <c r="WAU913" s="50"/>
      <c r="WAV913" s="50"/>
      <c r="WAW913" s="50"/>
      <c r="WAX913" s="50"/>
      <c r="WAY913" s="50"/>
      <c r="WAZ913" s="50"/>
      <c r="WBA913" s="50"/>
      <c r="WBB913" s="50"/>
      <c r="WBC913" s="50"/>
      <c r="WBD913" s="50"/>
      <c r="WBE913" s="50"/>
      <c r="WBF913" s="50"/>
      <c r="WBG913" s="50"/>
      <c r="WBH913" s="50"/>
      <c r="WBI913" s="50"/>
      <c r="WBJ913" s="50"/>
      <c r="WBK913" s="50"/>
      <c r="WBL913" s="50"/>
      <c r="WBM913" s="50"/>
      <c r="WBN913" s="50"/>
      <c r="WBO913" s="50"/>
      <c r="WBP913" s="50"/>
      <c r="WBR913" s="50"/>
      <c r="WBT913" s="50"/>
      <c r="WBU913" s="50"/>
      <c r="WBV913" s="50"/>
      <c r="WBW913" s="50"/>
      <c r="WBX913" s="50"/>
      <c r="WBY913" s="50"/>
      <c r="WBZ913" s="50"/>
      <c r="WCA913" s="50"/>
      <c r="WCF913" s="50"/>
      <c r="WCG913" s="50"/>
      <c r="WCH913" s="50"/>
      <c r="WCI913" s="50"/>
      <c r="WCJ913" s="50"/>
      <c r="WCK913" s="50"/>
      <c r="WCL913" s="50"/>
      <c r="WCM913" s="50"/>
      <c r="WCN913" s="50"/>
      <c r="WCO913" s="50"/>
      <c r="WCP913" s="50"/>
      <c r="WCQ913" s="50"/>
      <c r="WCR913" s="50"/>
      <c r="WCS913" s="50"/>
      <c r="WCT913" s="50"/>
      <c r="WCU913" s="50"/>
      <c r="WCV913" s="50"/>
      <c r="WCW913" s="50"/>
      <c r="WCX913" s="50"/>
      <c r="WCY913" s="50"/>
      <c r="WCZ913" s="50"/>
      <c r="WDA913" s="50"/>
      <c r="WDB913" s="50"/>
      <c r="WDC913" s="50"/>
      <c r="WDD913" s="50"/>
      <c r="WDE913" s="50"/>
      <c r="WDF913" s="50"/>
      <c r="WDG913" s="50"/>
      <c r="WDH913" s="50"/>
      <c r="WDI913" s="50"/>
      <c r="WDJ913" s="50"/>
      <c r="WDK913" s="50"/>
      <c r="WDL913" s="50"/>
      <c r="WDM913" s="50"/>
      <c r="WDN913" s="50"/>
      <c r="WDO913" s="50"/>
      <c r="WDP913" s="50"/>
      <c r="WDQ913" s="50"/>
      <c r="WDR913" s="50"/>
      <c r="WDS913" s="50"/>
      <c r="WDT913" s="50"/>
      <c r="WDU913" s="50"/>
      <c r="WDV913" s="50"/>
      <c r="WDW913" s="50"/>
      <c r="WDX913" s="50"/>
      <c r="WDY913" s="50"/>
      <c r="WDZ913" s="50"/>
      <c r="WEA913" s="50"/>
      <c r="WEB913" s="50"/>
      <c r="WEC913" s="50"/>
      <c r="WED913" s="50"/>
      <c r="WEE913" s="50"/>
      <c r="WEF913" s="50"/>
      <c r="WEG913" s="50"/>
      <c r="WEH913" s="50"/>
      <c r="WEI913" s="50"/>
      <c r="WEJ913" s="50"/>
      <c r="WEK913" s="50"/>
      <c r="WEL913" s="50"/>
      <c r="WEM913" s="50"/>
      <c r="WEN913" s="50"/>
      <c r="WEO913" s="50"/>
      <c r="WEP913" s="50"/>
      <c r="WEQ913" s="50"/>
      <c r="WER913" s="50"/>
      <c r="WES913" s="50"/>
      <c r="WET913" s="50"/>
      <c r="WEU913" s="50"/>
      <c r="WEV913" s="50"/>
      <c r="WEW913" s="50"/>
      <c r="WEX913" s="50"/>
      <c r="WEY913" s="50"/>
      <c r="WEZ913" s="50"/>
      <c r="WFA913" s="50"/>
      <c r="WFB913" s="50"/>
      <c r="WFC913" s="50"/>
      <c r="WFD913" s="50"/>
      <c r="WFE913" s="50"/>
      <c r="WFF913" s="50"/>
      <c r="WFG913" s="50"/>
      <c r="WFH913" s="50"/>
      <c r="WFI913" s="50"/>
      <c r="WFJ913" s="50"/>
      <c r="WFK913" s="50"/>
      <c r="WFL913" s="50"/>
      <c r="WFM913" s="50"/>
      <c r="WFN913" s="50"/>
      <c r="WFO913" s="50"/>
      <c r="WFP913" s="50"/>
      <c r="WFQ913" s="50"/>
      <c r="WFR913" s="50"/>
      <c r="WFS913" s="50"/>
      <c r="WFT913" s="50"/>
      <c r="WFU913" s="50"/>
      <c r="WFV913" s="50"/>
      <c r="WFW913" s="50"/>
      <c r="WFX913" s="50"/>
      <c r="WFY913" s="50"/>
      <c r="WFZ913" s="50"/>
      <c r="WGA913" s="50"/>
      <c r="WGB913" s="50"/>
      <c r="WGC913" s="50"/>
      <c r="WGD913" s="50"/>
      <c r="WGE913" s="50"/>
      <c r="WGF913" s="50"/>
      <c r="WGG913" s="50"/>
      <c r="WGH913" s="50"/>
      <c r="WGI913" s="50"/>
      <c r="WGJ913" s="50"/>
      <c r="WGK913" s="50"/>
      <c r="WGL913" s="50"/>
      <c r="WGM913" s="50"/>
      <c r="WGN913" s="50"/>
      <c r="WGO913" s="50"/>
      <c r="WGP913" s="50"/>
      <c r="WGQ913" s="50"/>
      <c r="WGR913" s="50"/>
      <c r="WGS913" s="50"/>
      <c r="WGT913" s="50"/>
      <c r="WGU913" s="50"/>
      <c r="WGV913" s="50"/>
      <c r="WGW913" s="50"/>
      <c r="WGX913" s="50"/>
      <c r="WGY913" s="50"/>
      <c r="WGZ913" s="50"/>
      <c r="WHA913" s="50"/>
      <c r="WHB913" s="50"/>
      <c r="WHC913" s="50"/>
      <c r="WHD913" s="50"/>
      <c r="WHE913" s="50"/>
      <c r="WHF913" s="50"/>
      <c r="WHG913" s="50"/>
      <c r="WHH913" s="50"/>
      <c r="WHI913" s="50"/>
      <c r="WHJ913" s="50"/>
      <c r="WHK913" s="50"/>
      <c r="WHL913" s="50"/>
      <c r="WHM913" s="50"/>
      <c r="WHN913" s="50"/>
      <c r="WHO913" s="50"/>
      <c r="WHP913" s="50"/>
      <c r="WHQ913" s="50"/>
      <c r="WHR913" s="50"/>
      <c r="WHS913" s="50"/>
      <c r="WHT913" s="50"/>
      <c r="WHU913" s="50"/>
      <c r="WHV913" s="50"/>
      <c r="WHW913" s="50"/>
      <c r="WHX913" s="50"/>
      <c r="WHY913" s="50"/>
      <c r="WHZ913" s="50"/>
      <c r="WIA913" s="50"/>
      <c r="WIB913" s="50"/>
      <c r="WIC913" s="50"/>
      <c r="WID913" s="50"/>
      <c r="WIE913" s="50"/>
      <c r="WIF913" s="50"/>
      <c r="WIG913" s="50"/>
      <c r="WIH913" s="50"/>
      <c r="WII913" s="50"/>
      <c r="WIJ913" s="50"/>
      <c r="WIK913" s="50"/>
      <c r="WIL913" s="50"/>
      <c r="WIM913" s="50"/>
      <c r="WIN913" s="50"/>
      <c r="WIO913" s="50"/>
      <c r="WIP913" s="50"/>
      <c r="WIQ913" s="50"/>
      <c r="WIR913" s="50"/>
      <c r="WIS913" s="50"/>
      <c r="WIT913" s="50"/>
      <c r="WIU913" s="50"/>
      <c r="WIV913" s="50"/>
      <c r="WIW913" s="50"/>
      <c r="WIX913" s="50"/>
      <c r="WIY913" s="50"/>
      <c r="WIZ913" s="50"/>
      <c r="WJA913" s="50"/>
      <c r="WJB913" s="50"/>
      <c r="WJC913" s="50"/>
      <c r="WJD913" s="50"/>
      <c r="WJE913" s="50"/>
      <c r="WJF913" s="50"/>
      <c r="WJG913" s="50"/>
      <c r="WJH913" s="50"/>
      <c r="WJI913" s="50"/>
      <c r="WJJ913" s="50"/>
      <c r="WJK913" s="50"/>
      <c r="WJL913" s="50"/>
      <c r="WJM913" s="50"/>
      <c r="WJN913" s="50"/>
      <c r="WJO913" s="50"/>
      <c r="WJP913" s="50"/>
      <c r="WJQ913" s="50"/>
      <c r="WJR913" s="50"/>
      <c r="WJS913" s="50"/>
      <c r="WJT913" s="50"/>
      <c r="WJU913" s="50"/>
      <c r="WJV913" s="50"/>
      <c r="WJW913" s="50"/>
      <c r="WJX913" s="50"/>
      <c r="WJY913" s="50"/>
      <c r="WJZ913" s="50"/>
      <c r="WKA913" s="50"/>
      <c r="WKB913" s="50"/>
      <c r="WKC913" s="50"/>
      <c r="WKD913" s="50"/>
      <c r="WKE913" s="50"/>
      <c r="WKF913" s="50"/>
      <c r="WKG913" s="50"/>
      <c r="WKH913" s="50"/>
      <c r="WKI913" s="50"/>
      <c r="WKJ913" s="50"/>
      <c r="WKK913" s="50"/>
      <c r="WKL913" s="50"/>
      <c r="WKM913" s="50"/>
      <c r="WKN913" s="50"/>
      <c r="WKO913" s="50"/>
      <c r="WKP913" s="50"/>
      <c r="WKQ913" s="50"/>
      <c r="WKR913" s="50"/>
      <c r="WKS913" s="50"/>
      <c r="WKT913" s="50"/>
      <c r="WKU913" s="50"/>
      <c r="WKV913" s="50"/>
      <c r="WKW913" s="50"/>
      <c r="WKX913" s="50"/>
      <c r="WKY913" s="50"/>
      <c r="WKZ913" s="50"/>
      <c r="WLA913" s="50"/>
      <c r="WLB913" s="50"/>
      <c r="WLC913" s="50"/>
      <c r="WLD913" s="50"/>
      <c r="WLE913" s="50"/>
      <c r="WLF913" s="50"/>
      <c r="WLG913" s="50"/>
      <c r="WLH913" s="50"/>
      <c r="WLI913" s="50"/>
      <c r="WLJ913" s="50"/>
      <c r="WLK913" s="50"/>
      <c r="WLL913" s="50"/>
      <c r="WLN913" s="50"/>
      <c r="WLP913" s="50"/>
      <c r="WLQ913" s="50"/>
      <c r="WLR913" s="50"/>
      <c r="WLS913" s="50"/>
      <c r="WLT913" s="50"/>
      <c r="WLU913" s="50"/>
      <c r="WLV913" s="50"/>
      <c r="WLW913" s="50"/>
      <c r="WMB913" s="50"/>
      <c r="WMC913" s="50"/>
      <c r="WMD913" s="50"/>
      <c r="WME913" s="50"/>
      <c r="WMF913" s="50"/>
      <c r="WMG913" s="50"/>
      <c r="WMH913" s="50"/>
      <c r="WMI913" s="50"/>
      <c r="WMJ913" s="50"/>
      <c r="WMK913" s="50"/>
      <c r="WML913" s="50"/>
      <c r="WMM913" s="50"/>
      <c r="WMN913" s="50"/>
      <c r="WMO913" s="50"/>
      <c r="WMP913" s="50"/>
      <c r="WMQ913" s="50"/>
      <c r="WMR913" s="50"/>
      <c r="WMS913" s="50"/>
      <c r="WMT913" s="50"/>
      <c r="WMU913" s="50"/>
      <c r="WMV913" s="50"/>
      <c r="WMW913" s="50"/>
      <c r="WMX913" s="50"/>
      <c r="WMY913" s="50"/>
      <c r="WMZ913" s="50"/>
      <c r="WNA913" s="50"/>
      <c r="WNB913" s="50"/>
      <c r="WNC913" s="50"/>
      <c r="WND913" s="50"/>
      <c r="WNE913" s="50"/>
      <c r="WNF913" s="50"/>
      <c r="WNG913" s="50"/>
      <c r="WNH913" s="50"/>
      <c r="WNI913" s="50"/>
      <c r="WNJ913" s="50"/>
      <c r="WNK913" s="50"/>
      <c r="WNL913" s="50"/>
      <c r="WNM913" s="50"/>
      <c r="WNN913" s="50"/>
      <c r="WNO913" s="50"/>
      <c r="WNP913" s="50"/>
      <c r="WNQ913" s="50"/>
      <c r="WNR913" s="50"/>
      <c r="WNS913" s="50"/>
      <c r="WNT913" s="50"/>
      <c r="WNU913" s="50"/>
      <c r="WNV913" s="50"/>
      <c r="WNW913" s="50"/>
      <c r="WNX913" s="50"/>
      <c r="WNY913" s="50"/>
      <c r="WNZ913" s="50"/>
      <c r="WOA913" s="50"/>
      <c r="WOB913" s="50"/>
      <c r="WOC913" s="50"/>
      <c r="WOD913" s="50"/>
      <c r="WOE913" s="50"/>
      <c r="WOF913" s="50"/>
      <c r="WOG913" s="50"/>
      <c r="WOH913" s="50"/>
      <c r="WOI913" s="50"/>
      <c r="WOJ913" s="50"/>
      <c r="WOK913" s="50"/>
      <c r="WOL913" s="50"/>
      <c r="WOM913" s="50"/>
      <c r="WON913" s="50"/>
      <c r="WOO913" s="50"/>
      <c r="WOP913" s="50"/>
      <c r="WOQ913" s="50"/>
      <c r="WOR913" s="50"/>
      <c r="WOS913" s="50"/>
      <c r="WOT913" s="50"/>
      <c r="WOU913" s="50"/>
      <c r="WOV913" s="50"/>
      <c r="WOW913" s="50"/>
      <c r="WOX913" s="50"/>
      <c r="WOY913" s="50"/>
      <c r="WOZ913" s="50"/>
      <c r="WPA913" s="50"/>
      <c r="WPB913" s="50"/>
      <c r="WPC913" s="50"/>
      <c r="WPD913" s="50"/>
      <c r="WPE913" s="50"/>
      <c r="WPF913" s="50"/>
      <c r="WPG913" s="50"/>
      <c r="WPH913" s="50"/>
      <c r="WPI913" s="50"/>
      <c r="WPJ913" s="50"/>
      <c r="WPK913" s="50"/>
      <c r="WPL913" s="50"/>
      <c r="WPM913" s="50"/>
      <c r="WPN913" s="50"/>
      <c r="WPO913" s="50"/>
      <c r="WPP913" s="50"/>
      <c r="WPQ913" s="50"/>
      <c r="WPR913" s="50"/>
      <c r="WPS913" s="50"/>
      <c r="WPT913" s="50"/>
      <c r="WPU913" s="50"/>
      <c r="WPV913" s="50"/>
      <c r="WPW913" s="50"/>
      <c r="WPX913" s="50"/>
      <c r="WPY913" s="50"/>
      <c r="WPZ913" s="50"/>
      <c r="WQA913" s="50"/>
      <c r="WQB913" s="50"/>
      <c r="WQC913" s="50"/>
      <c r="WQD913" s="50"/>
      <c r="WQE913" s="50"/>
      <c r="WQF913" s="50"/>
      <c r="WQG913" s="50"/>
      <c r="WQH913" s="50"/>
      <c r="WQI913" s="50"/>
      <c r="WQJ913" s="50"/>
      <c r="WQK913" s="50"/>
      <c r="WQL913" s="50"/>
      <c r="WQM913" s="50"/>
      <c r="WQN913" s="50"/>
      <c r="WQO913" s="50"/>
      <c r="WQP913" s="50"/>
      <c r="WQQ913" s="50"/>
      <c r="WQR913" s="50"/>
      <c r="WQS913" s="50"/>
      <c r="WQT913" s="50"/>
      <c r="WQU913" s="50"/>
      <c r="WQV913" s="50"/>
      <c r="WQW913" s="50"/>
      <c r="WQX913" s="50"/>
      <c r="WQY913" s="50"/>
      <c r="WQZ913" s="50"/>
      <c r="WRA913" s="50"/>
      <c r="WRB913" s="50"/>
      <c r="WRC913" s="50"/>
      <c r="WRD913" s="50"/>
      <c r="WRE913" s="50"/>
      <c r="WRF913" s="50"/>
      <c r="WRG913" s="50"/>
      <c r="WRH913" s="50"/>
      <c r="WRI913" s="50"/>
      <c r="WRJ913" s="50"/>
      <c r="WRK913" s="50"/>
      <c r="WRL913" s="50"/>
      <c r="WRM913" s="50"/>
      <c r="WRN913" s="50"/>
      <c r="WRO913" s="50"/>
      <c r="WRP913" s="50"/>
      <c r="WRQ913" s="50"/>
      <c r="WRR913" s="50"/>
      <c r="WRS913" s="50"/>
      <c r="WRT913" s="50"/>
      <c r="WRU913" s="50"/>
      <c r="WRV913" s="50"/>
      <c r="WRW913" s="50"/>
      <c r="WRX913" s="50"/>
      <c r="WRY913" s="50"/>
      <c r="WRZ913" s="50"/>
      <c r="WSA913" s="50"/>
      <c r="WSB913" s="50"/>
      <c r="WSC913" s="50"/>
      <c r="WSD913" s="50"/>
      <c r="WSE913" s="50"/>
      <c r="WSF913" s="50"/>
      <c r="WSG913" s="50"/>
      <c r="WSH913" s="50"/>
      <c r="WSI913" s="50"/>
      <c r="WSJ913" s="50"/>
      <c r="WSK913" s="50"/>
      <c r="WSL913" s="50"/>
      <c r="WSM913" s="50"/>
      <c r="WSN913" s="50"/>
      <c r="WSO913" s="50"/>
      <c r="WSP913" s="50"/>
      <c r="WSQ913" s="50"/>
      <c r="WSR913" s="50"/>
      <c r="WSS913" s="50"/>
      <c r="WST913" s="50"/>
      <c r="WSU913" s="50"/>
      <c r="WSV913" s="50"/>
      <c r="WSW913" s="50"/>
      <c r="WSX913" s="50"/>
      <c r="WSY913" s="50"/>
      <c r="WSZ913" s="50"/>
      <c r="WTA913" s="50"/>
      <c r="WTB913" s="50"/>
      <c r="WTC913" s="50"/>
      <c r="WTD913" s="50"/>
      <c r="WTE913" s="50"/>
      <c r="WTF913" s="50"/>
      <c r="WTG913" s="50"/>
      <c r="WTH913" s="50"/>
      <c r="WTI913" s="50"/>
      <c r="WTJ913" s="50"/>
      <c r="WTK913" s="50"/>
      <c r="WTL913" s="50"/>
      <c r="WTM913" s="50"/>
      <c r="WTN913" s="50"/>
      <c r="WTO913" s="50"/>
      <c r="WTP913" s="50"/>
      <c r="WTQ913" s="50"/>
      <c r="WTR913" s="50"/>
      <c r="WTS913" s="50"/>
      <c r="WTT913" s="50"/>
      <c r="WTU913" s="50"/>
      <c r="WTV913" s="50"/>
      <c r="WTW913" s="50"/>
      <c r="WTX913" s="50"/>
      <c r="WTY913" s="50"/>
      <c r="WTZ913" s="50"/>
      <c r="WUA913" s="50"/>
      <c r="WUB913" s="50"/>
      <c r="WUC913" s="50"/>
      <c r="WUD913" s="50"/>
      <c r="WUE913" s="50"/>
      <c r="WUF913" s="50"/>
      <c r="WUG913" s="50"/>
      <c r="WUH913" s="50"/>
      <c r="WUI913" s="50"/>
      <c r="WUJ913" s="50"/>
      <c r="WUK913" s="50"/>
      <c r="WUL913" s="50"/>
      <c r="WUM913" s="50"/>
      <c r="WUN913" s="50"/>
      <c r="WUO913" s="50"/>
      <c r="WUP913" s="50"/>
      <c r="WUQ913" s="50"/>
      <c r="WUR913" s="50"/>
      <c r="WUS913" s="50"/>
      <c r="WUT913" s="50"/>
      <c r="WUU913" s="50"/>
      <c r="WUV913" s="50"/>
      <c r="WUW913" s="50"/>
      <c r="WUX913" s="50"/>
      <c r="WUY913" s="50"/>
      <c r="WUZ913" s="50"/>
      <c r="WVA913" s="50"/>
      <c r="WVB913" s="50"/>
      <c r="WVC913" s="50"/>
      <c r="WVD913" s="50"/>
      <c r="WVE913" s="50"/>
      <c r="WVF913" s="50"/>
      <c r="WVG913" s="50"/>
      <c r="WVH913" s="50"/>
      <c r="WVJ913" s="50"/>
      <c r="WVL913" s="50"/>
      <c r="WVM913" s="50"/>
      <c r="WVN913" s="50"/>
      <c r="WVO913" s="50"/>
      <c r="WVP913" s="50"/>
      <c r="WVQ913" s="50"/>
      <c r="WVR913" s="50"/>
      <c r="WVS913" s="50"/>
      <c r="WVX913" s="50"/>
      <c r="WVY913" s="50"/>
      <c r="WVZ913" s="50"/>
      <c r="WWA913" s="50"/>
      <c r="WWB913" s="50"/>
      <c r="WWC913" s="50"/>
      <c r="WWD913" s="50"/>
      <c r="WWE913" s="50"/>
      <c r="WWF913" s="50"/>
      <c r="WWG913" s="50"/>
      <c r="WWH913" s="50"/>
      <c r="WWI913" s="50"/>
      <c r="WWJ913" s="50"/>
      <c r="WWK913" s="50"/>
      <c r="WWL913" s="50"/>
      <c r="WWM913" s="50"/>
      <c r="WWN913" s="50"/>
      <c r="WWO913" s="50"/>
      <c r="WWP913" s="50"/>
      <c r="WWQ913" s="50"/>
      <c r="WWR913" s="50"/>
      <c r="WWS913" s="50"/>
      <c r="WWT913" s="50"/>
      <c r="WWU913" s="50"/>
      <c r="WWV913" s="50"/>
      <c r="WWW913" s="50"/>
      <c r="WWX913" s="50"/>
      <c r="WWY913" s="50"/>
      <c r="WWZ913" s="50"/>
      <c r="WXA913" s="50"/>
      <c r="WXB913" s="50"/>
      <c r="WXC913" s="50"/>
      <c r="WXD913" s="50"/>
      <c r="WXE913" s="50"/>
      <c r="WXF913" s="50"/>
      <c r="WXG913" s="50"/>
      <c r="WXH913" s="50"/>
      <c r="WXI913" s="50"/>
      <c r="WXJ913" s="50"/>
      <c r="WXK913" s="50"/>
      <c r="WXL913" s="50"/>
      <c r="WXM913" s="50"/>
      <c r="WXN913" s="50"/>
      <c r="WXO913" s="50"/>
      <c r="WXP913" s="50"/>
      <c r="WXQ913" s="50"/>
      <c r="WXR913" s="50"/>
      <c r="WXS913" s="50"/>
      <c r="WXT913" s="50"/>
      <c r="WXU913" s="50"/>
      <c r="WXV913" s="50"/>
      <c r="WXW913" s="50"/>
      <c r="WXX913" s="50"/>
      <c r="WXY913" s="50"/>
      <c r="WXZ913" s="50"/>
      <c r="WYA913" s="50"/>
      <c r="WYB913" s="50"/>
      <c r="WYC913" s="50"/>
      <c r="WYD913" s="50"/>
      <c r="WYE913" s="50"/>
      <c r="WYF913" s="50"/>
      <c r="WYG913" s="50"/>
      <c r="WYH913" s="50"/>
      <c r="WYI913" s="50"/>
      <c r="WYJ913" s="50"/>
      <c r="WYK913" s="50"/>
      <c r="WYL913" s="50"/>
      <c r="WYM913" s="50"/>
      <c r="WYN913" s="50"/>
      <c r="WYO913" s="50"/>
      <c r="WYP913" s="50"/>
      <c r="WYQ913" s="50"/>
      <c r="WYR913" s="50"/>
      <c r="WYS913" s="50"/>
      <c r="WYT913" s="50"/>
      <c r="WYU913" s="50"/>
      <c r="WYV913" s="50"/>
      <c r="WYW913" s="50"/>
      <c r="WYX913" s="50"/>
      <c r="WYY913" s="50"/>
      <c r="WYZ913" s="50"/>
      <c r="WZA913" s="50"/>
      <c r="WZB913" s="50"/>
      <c r="WZC913" s="50"/>
      <c r="WZD913" s="50"/>
      <c r="WZE913" s="50"/>
      <c r="WZF913" s="50"/>
      <c r="WZG913" s="50"/>
      <c r="WZH913" s="50"/>
      <c r="WZI913" s="50"/>
      <c r="WZJ913" s="50"/>
      <c r="WZK913" s="50"/>
      <c r="WZL913" s="50"/>
      <c r="WZM913" s="50"/>
      <c r="WZN913" s="50"/>
      <c r="WZO913" s="50"/>
      <c r="WZP913" s="50"/>
      <c r="WZQ913" s="50"/>
      <c r="WZR913" s="50"/>
      <c r="WZS913" s="50"/>
      <c r="WZT913" s="50"/>
      <c r="WZU913" s="50"/>
      <c r="WZV913" s="50"/>
      <c r="WZW913" s="50"/>
      <c r="WZX913" s="50"/>
      <c r="WZY913" s="50"/>
      <c r="WZZ913" s="50"/>
      <c r="XAA913" s="50"/>
      <c r="XAB913" s="50"/>
      <c r="XAC913" s="50"/>
      <c r="XAD913" s="50"/>
      <c r="XAE913" s="50"/>
      <c r="XAF913" s="50"/>
      <c r="XAG913" s="50"/>
      <c r="XAH913" s="50"/>
      <c r="XAI913" s="50"/>
      <c r="XAJ913" s="50"/>
      <c r="XAK913" s="50"/>
      <c r="XAL913" s="50"/>
      <c r="XAM913" s="50"/>
      <c r="XAN913" s="50"/>
      <c r="XAO913" s="50"/>
      <c r="XAP913" s="50"/>
      <c r="XAQ913" s="50"/>
      <c r="XAR913" s="50"/>
      <c r="XAS913" s="50"/>
      <c r="XAT913" s="50"/>
      <c r="XAU913" s="50"/>
      <c r="XAV913" s="50"/>
      <c r="XAW913" s="50"/>
      <c r="XAX913" s="50"/>
      <c r="XAY913" s="50"/>
      <c r="XAZ913" s="50"/>
      <c r="XBA913" s="50"/>
      <c r="XBB913" s="50"/>
      <c r="XBC913" s="50"/>
      <c r="XBD913" s="50"/>
      <c r="XBE913" s="50"/>
      <c r="XBF913" s="50"/>
      <c r="XBG913" s="50"/>
      <c r="XBH913" s="50"/>
      <c r="XBI913" s="50"/>
      <c r="XBJ913" s="50"/>
      <c r="XBK913" s="50"/>
      <c r="XBL913" s="50"/>
      <c r="XBM913" s="50"/>
      <c r="XBN913" s="50"/>
      <c r="XBO913" s="50"/>
      <c r="XBP913" s="50"/>
      <c r="XBQ913" s="50"/>
      <c r="XBR913" s="50"/>
      <c r="XBS913" s="50"/>
      <c r="XBT913" s="50"/>
      <c r="XBU913" s="50"/>
      <c r="XBV913" s="50"/>
      <c r="XBW913" s="50"/>
      <c r="XBX913" s="50"/>
      <c r="XBY913" s="50"/>
      <c r="XBZ913" s="50"/>
      <c r="XCA913" s="50"/>
      <c r="XCB913" s="50"/>
      <c r="XCC913" s="50"/>
      <c r="XCD913" s="50"/>
      <c r="XCE913" s="50"/>
      <c r="XCF913" s="50"/>
      <c r="XCG913" s="50"/>
      <c r="XCH913" s="50"/>
      <c r="XCI913" s="50"/>
      <c r="XCJ913" s="50"/>
      <c r="XCK913" s="50"/>
      <c r="XCL913" s="50"/>
      <c r="XCM913" s="50"/>
      <c r="XCN913" s="50"/>
      <c r="XCO913" s="50"/>
      <c r="XCP913" s="50"/>
      <c r="XCQ913" s="50"/>
      <c r="XCR913" s="50"/>
      <c r="XCS913" s="50"/>
      <c r="XCT913" s="50"/>
      <c r="XCU913" s="50"/>
      <c r="XCV913" s="50"/>
      <c r="XCW913" s="50"/>
      <c r="XCX913" s="50"/>
      <c r="XCY913" s="50"/>
      <c r="XCZ913" s="50"/>
      <c r="XDA913" s="50"/>
      <c r="XDB913" s="50"/>
      <c r="XDC913" s="50"/>
      <c r="XDD913" s="50"/>
      <c r="XDE913" s="50"/>
      <c r="XDF913" s="50"/>
      <c r="XDG913" s="50"/>
      <c r="XDH913" s="50"/>
      <c r="XDI913" s="50"/>
      <c r="XDJ913" s="50"/>
      <c r="XDK913" s="50"/>
      <c r="XDL913" s="50"/>
      <c r="XDM913" s="50"/>
      <c r="XDN913" s="50"/>
      <c r="XDO913" s="50"/>
      <c r="XDP913" s="50"/>
      <c r="XDQ913" s="50"/>
      <c r="XDR913" s="50"/>
      <c r="XDS913" s="50"/>
      <c r="XDT913" s="50"/>
      <c r="XDU913" s="50"/>
      <c r="XDV913" s="50"/>
      <c r="XDW913" s="50"/>
      <c r="XDX913" s="50"/>
      <c r="XDY913" s="50"/>
      <c r="XDZ913" s="50"/>
      <c r="XEA913" s="50"/>
      <c r="XEB913" s="50"/>
      <c r="XEC913" s="50"/>
      <c r="XED913" s="50"/>
      <c r="XEE913" s="50"/>
      <c r="XEF913" s="50"/>
      <c r="XEG913" s="50"/>
      <c r="XEH913" s="50"/>
      <c r="XEI913" s="50"/>
      <c r="XEJ913" s="50"/>
      <c r="XEK913" s="50"/>
      <c r="XEL913" s="50"/>
      <c r="XEM913" s="50"/>
      <c r="XEN913" s="50"/>
      <c r="XEO913" s="50"/>
      <c r="XEP913" s="50"/>
      <c r="XEQ913" s="50"/>
      <c r="XER913" s="50"/>
      <c r="XES913" s="50"/>
      <c r="XET913" s="50"/>
      <c r="XEU913" s="50"/>
      <c r="XEV913" s="50"/>
      <c r="XEW913" s="50"/>
      <c r="XEX913" s="50"/>
      <c r="XEY913" s="50"/>
      <c r="XEZ913" s="50"/>
      <c r="XFA913" s="50"/>
      <c r="XFB913" s="50"/>
      <c r="XFC913" s="50"/>
      <c r="XFD913" s="50"/>
    </row>
    <row r="914" ht="16.5" customHeight="1" spans="1:20">
      <c r="A914" s="45" t="s">
        <v>321</v>
      </c>
      <c r="B914" s="46">
        <v>278.84</v>
      </c>
      <c r="C914" s="46">
        <v>278</v>
      </c>
      <c r="D914" s="46">
        <v>237</v>
      </c>
      <c r="E914" s="47">
        <f t="shared" si="68"/>
        <v>85.2517985611511</v>
      </c>
      <c r="F914" s="46">
        <v>210</v>
      </c>
      <c r="G914" s="48">
        <f>D914-F914</f>
        <v>27</v>
      </c>
      <c r="H914" s="49">
        <f>G914/F914*100</f>
        <v>12.8571428571429</v>
      </c>
      <c r="I914" s="46">
        <f>SUM(I915:I920)</f>
        <v>290</v>
      </c>
      <c r="J914" s="48">
        <f>I914-B914</f>
        <v>11.16</v>
      </c>
      <c r="K914" s="47">
        <f t="shared" si="75"/>
        <v>4.002295223067</v>
      </c>
      <c r="Q914" s="43"/>
      <c r="R914" s="30">
        <f>SUM(R915:R920)</f>
        <v>225.31</v>
      </c>
      <c r="S914" s="30">
        <f>SUM(S915:S920)</f>
        <v>0</v>
      </c>
      <c r="T914" s="42">
        <f t="shared" si="71"/>
        <v>225.31</v>
      </c>
    </row>
    <row r="915" ht="16.5" customHeight="1" spans="1:20">
      <c r="A915" s="44" t="s">
        <v>352</v>
      </c>
      <c r="B915" s="30"/>
      <c r="C915" s="30"/>
      <c r="D915" s="30"/>
      <c r="E915" s="31"/>
      <c r="F915" s="30"/>
      <c r="G915" s="27"/>
      <c r="H915" s="28"/>
      <c r="I915" s="30">
        <v>122</v>
      </c>
      <c r="J915" s="27"/>
      <c r="K915" s="31"/>
      <c r="Q915" s="43"/>
      <c r="R915" s="30">
        <v>174.31</v>
      </c>
      <c r="S915" s="30"/>
      <c r="T915" s="42">
        <f t="shared" si="71"/>
        <v>174.31</v>
      </c>
    </row>
    <row r="916" ht="16.5" customHeight="1" spans="1:20">
      <c r="A916" s="29" t="s">
        <v>353</v>
      </c>
      <c r="B916" s="30"/>
      <c r="C916" s="30"/>
      <c r="D916" s="30"/>
      <c r="E916" s="31"/>
      <c r="F916" s="30"/>
      <c r="G916" s="27"/>
      <c r="H916" s="28"/>
      <c r="I916" s="30">
        <v>74</v>
      </c>
      <c r="J916" s="27"/>
      <c r="K916" s="31"/>
      <c r="Q916" s="43"/>
      <c r="R916" s="30">
        <v>5</v>
      </c>
      <c r="S916" s="30"/>
      <c r="T916" s="42">
        <f t="shared" si="71"/>
        <v>5</v>
      </c>
    </row>
    <row r="917" ht="16.5" customHeight="1" spans="1:20">
      <c r="A917" s="29" t="s">
        <v>855</v>
      </c>
      <c r="B917" s="30"/>
      <c r="C917" s="30"/>
      <c r="D917" s="30"/>
      <c r="E917" s="31"/>
      <c r="F917" s="30"/>
      <c r="G917" s="27"/>
      <c r="H917" s="28"/>
      <c r="I917" s="30">
        <v>49</v>
      </c>
      <c r="J917" s="27"/>
      <c r="K917" s="31"/>
      <c r="Q917" s="43"/>
      <c r="R917" s="30">
        <v>17</v>
      </c>
      <c r="S917" s="30"/>
      <c r="T917" s="42">
        <f t="shared" si="71"/>
        <v>17</v>
      </c>
    </row>
    <row r="918" ht="16.5" customHeight="1" spans="1:20">
      <c r="A918" s="29" t="s">
        <v>856</v>
      </c>
      <c r="B918" s="30"/>
      <c r="C918" s="30"/>
      <c r="D918" s="30"/>
      <c r="E918" s="31"/>
      <c r="F918" s="30"/>
      <c r="G918" s="27"/>
      <c r="H918" s="28"/>
      <c r="I918" s="30">
        <v>24</v>
      </c>
      <c r="J918" s="27"/>
      <c r="K918" s="31"/>
      <c r="Q918" s="43"/>
      <c r="R918" s="30">
        <v>10</v>
      </c>
      <c r="S918" s="30"/>
      <c r="T918" s="42">
        <f t="shared" si="71"/>
        <v>10</v>
      </c>
    </row>
    <row r="919" ht="16.5" hidden="1" customHeight="1" spans="1:20">
      <c r="A919" s="29" t="s">
        <v>857</v>
      </c>
      <c r="B919" s="30"/>
      <c r="C919" s="30"/>
      <c r="D919" s="30"/>
      <c r="E919" s="31"/>
      <c r="F919" s="30"/>
      <c r="G919" s="27"/>
      <c r="H919" s="28"/>
      <c r="I919" s="30"/>
      <c r="J919" s="27"/>
      <c r="K919" s="31"/>
      <c r="Q919" s="43"/>
      <c r="R919" s="30">
        <v>7</v>
      </c>
      <c r="S919" s="30"/>
      <c r="T919" s="42">
        <f t="shared" si="71"/>
        <v>7</v>
      </c>
    </row>
    <row r="920" ht="16.5" customHeight="1" spans="1:20">
      <c r="A920" s="29" t="s">
        <v>858</v>
      </c>
      <c r="B920" s="30"/>
      <c r="C920" s="30"/>
      <c r="D920" s="30"/>
      <c r="E920" s="31"/>
      <c r="F920" s="30"/>
      <c r="G920" s="27"/>
      <c r="H920" s="28"/>
      <c r="I920" s="30">
        <v>21</v>
      </c>
      <c r="J920" s="27"/>
      <c r="K920" s="31"/>
      <c r="Q920" s="43"/>
      <c r="R920" s="30">
        <v>12</v>
      </c>
      <c r="S920" s="30">
        <v>0</v>
      </c>
      <c r="T920" s="42">
        <f t="shared" si="71"/>
        <v>12</v>
      </c>
    </row>
    <row r="921" ht="16.5" customHeight="1" spans="1:20">
      <c r="A921" s="29" t="s">
        <v>322</v>
      </c>
      <c r="B921" s="30">
        <v>195</v>
      </c>
      <c r="C921" s="30"/>
      <c r="D921" s="30"/>
      <c r="E921" s="31"/>
      <c r="F921" s="30">
        <v>820</v>
      </c>
      <c r="G921" s="27">
        <f>D921-F921</f>
        <v>-820</v>
      </c>
      <c r="H921" s="28">
        <f>G921/F921*100</f>
        <v>-100</v>
      </c>
      <c r="I921" s="30">
        <v>876.5</v>
      </c>
      <c r="J921" s="27">
        <f t="shared" ref="J921:J932" si="76">I921-B921</f>
        <v>681.5</v>
      </c>
      <c r="K921" s="31">
        <f t="shared" si="75"/>
        <v>349.48717948718</v>
      </c>
      <c r="Q921" s="43"/>
      <c r="R921" s="30"/>
      <c r="S921" s="30"/>
      <c r="T921" s="42">
        <f t="shared" si="71"/>
        <v>0</v>
      </c>
    </row>
    <row r="922" ht="16.5" customHeight="1" spans="1:20">
      <c r="A922" s="29" t="s">
        <v>323</v>
      </c>
      <c r="B922" s="30">
        <v>0</v>
      </c>
      <c r="C922" s="30">
        <v>0</v>
      </c>
      <c r="D922" s="30"/>
      <c r="E922" s="31"/>
      <c r="F922" s="30">
        <v>43</v>
      </c>
      <c r="G922" s="27">
        <f>D922-F922</f>
        <v>-43</v>
      </c>
      <c r="H922" s="28">
        <f t="shared" ref="H922:H923" si="77">G922/F922*100</f>
        <v>-100</v>
      </c>
      <c r="I922" s="30"/>
      <c r="J922" s="27">
        <f t="shared" si="76"/>
        <v>0</v>
      </c>
      <c r="K922" s="31"/>
      <c r="Q922" s="43"/>
      <c r="R922" s="30"/>
      <c r="S922" s="30"/>
      <c r="T922" s="42">
        <f t="shared" si="71"/>
        <v>0</v>
      </c>
    </row>
    <row r="923" ht="16.5" customHeight="1" spans="1:20">
      <c r="A923" s="29" t="s">
        <v>324</v>
      </c>
      <c r="B923" s="30">
        <v>1183</v>
      </c>
      <c r="C923" s="30">
        <v>110</v>
      </c>
      <c r="D923" s="30">
        <v>104</v>
      </c>
      <c r="E923" s="31">
        <f t="shared" si="68"/>
        <v>94.5454545454545</v>
      </c>
      <c r="F923" s="30">
        <v>70</v>
      </c>
      <c r="G923" s="27">
        <f>D923-F923</f>
        <v>34</v>
      </c>
      <c r="H923" s="28">
        <f t="shared" si="77"/>
        <v>48.5714285714286</v>
      </c>
      <c r="I923" s="30">
        <v>387.5</v>
      </c>
      <c r="J923" s="27">
        <f t="shared" si="76"/>
        <v>-795.5</v>
      </c>
      <c r="K923" s="31">
        <f t="shared" si="75"/>
        <v>-67.2442941673711</v>
      </c>
      <c r="Q923" s="43"/>
      <c r="R923" s="30"/>
      <c r="S923" s="30"/>
      <c r="T923" s="42">
        <f t="shared" si="71"/>
        <v>0</v>
      </c>
    </row>
    <row r="924" s="2" customFormat="1" ht="16.5" customHeight="1" spans="1:20">
      <c r="A924" s="26" t="s">
        <v>325</v>
      </c>
      <c r="B924" s="27">
        <v>7950</v>
      </c>
      <c r="C924" s="27">
        <f>7950+2750</f>
        <v>10700</v>
      </c>
      <c r="D924" s="27"/>
      <c r="E924" s="31"/>
      <c r="F924" s="27"/>
      <c r="G924" s="27">
        <f>D924-F924</f>
        <v>0</v>
      </c>
      <c r="H924" s="28"/>
      <c r="I924" s="27">
        <v>10000</v>
      </c>
      <c r="J924" s="27">
        <f t="shared" si="76"/>
        <v>2050</v>
      </c>
      <c r="K924" s="31">
        <f t="shared" si="75"/>
        <v>25.7861635220126</v>
      </c>
      <c r="Q924" s="43"/>
      <c r="R924" s="27">
        <v>6000</v>
      </c>
      <c r="S924" s="27">
        <v>870</v>
      </c>
      <c r="T924" s="42">
        <f t="shared" si="71"/>
        <v>6870</v>
      </c>
    </row>
    <row r="925" s="2" customFormat="1" ht="16.5" customHeight="1" spans="1:20">
      <c r="A925" s="26" t="s">
        <v>326</v>
      </c>
      <c r="B925" s="27">
        <f>B926+B927</f>
        <v>20320.54</v>
      </c>
      <c r="C925" s="27">
        <f t="shared" ref="C925:I925" si="78">C926+C927</f>
        <v>1267</v>
      </c>
      <c r="D925" s="27">
        <f t="shared" si="78"/>
        <v>1241</v>
      </c>
      <c r="E925" s="31">
        <f t="shared" si="68"/>
        <v>97.947908445146</v>
      </c>
      <c r="F925" s="27">
        <f t="shared" si="78"/>
        <v>0</v>
      </c>
      <c r="G925" s="27">
        <f>D925-F925</f>
        <v>1241</v>
      </c>
      <c r="H925" s="28"/>
      <c r="I925" s="27">
        <f t="shared" si="78"/>
        <v>33027</v>
      </c>
      <c r="J925" s="27">
        <f t="shared" si="76"/>
        <v>12706.46</v>
      </c>
      <c r="K925" s="31">
        <f t="shared" si="75"/>
        <v>62.5301296126973</v>
      </c>
      <c r="Q925" s="43"/>
      <c r="R925" s="27">
        <f t="shared" ref="R925:S925" si="79">R926+R927</f>
        <v>10000</v>
      </c>
      <c r="S925" s="27">
        <f t="shared" si="79"/>
        <v>16517</v>
      </c>
      <c r="T925" s="42">
        <f t="shared" si="71"/>
        <v>26517</v>
      </c>
    </row>
    <row r="926" ht="16.5" customHeight="1" spans="1:20">
      <c r="A926" s="29" t="s">
        <v>327</v>
      </c>
      <c r="B926" s="30">
        <v>20253.54</v>
      </c>
      <c r="C926" s="30"/>
      <c r="D926" s="30"/>
      <c r="E926" s="31"/>
      <c r="F926" s="30"/>
      <c r="G926" s="27"/>
      <c r="H926" s="28"/>
      <c r="I926" s="30">
        <f>34896-1200-1000</f>
        <v>32696</v>
      </c>
      <c r="J926" s="27">
        <f t="shared" si="76"/>
        <v>12442.46</v>
      </c>
      <c r="K926" s="31">
        <f t="shared" si="75"/>
        <v>61.4335074263561</v>
      </c>
      <c r="Q926" s="43"/>
      <c r="R926" s="30">
        <v>10000</v>
      </c>
      <c r="S926" s="30">
        <v>16517</v>
      </c>
      <c r="T926" s="42">
        <f t="shared" si="71"/>
        <v>26517</v>
      </c>
    </row>
    <row r="927" ht="16.5" customHeight="1" spans="1:20">
      <c r="A927" s="29" t="s">
        <v>328</v>
      </c>
      <c r="B927" s="30">
        <v>67</v>
      </c>
      <c r="C927" s="30">
        <v>1267</v>
      </c>
      <c r="D927" s="30">
        <v>1241</v>
      </c>
      <c r="E927" s="31">
        <f t="shared" si="68"/>
        <v>97.947908445146</v>
      </c>
      <c r="F927" s="30"/>
      <c r="G927" s="27"/>
      <c r="H927" s="28"/>
      <c r="I927" s="30">
        <v>331</v>
      </c>
      <c r="J927" s="27">
        <f t="shared" si="76"/>
        <v>264</v>
      </c>
      <c r="K927" s="31">
        <f t="shared" si="75"/>
        <v>394.029850746269</v>
      </c>
      <c r="Q927" s="43"/>
      <c r="R927" s="30"/>
      <c r="S927" s="30"/>
      <c r="T927" s="42">
        <f t="shared" si="71"/>
        <v>0</v>
      </c>
    </row>
    <row r="928" s="2" customFormat="1" ht="16.5" customHeight="1" spans="1:20">
      <c r="A928" s="70" t="s">
        <v>329</v>
      </c>
      <c r="B928" s="71">
        <f>B929</f>
        <v>27970.11</v>
      </c>
      <c r="C928" s="71">
        <f t="shared" ref="C928:D928" si="80">C929</f>
        <v>27872</v>
      </c>
      <c r="D928" s="71">
        <f t="shared" si="80"/>
        <v>27872</v>
      </c>
      <c r="E928" s="31">
        <f t="shared" si="68"/>
        <v>100</v>
      </c>
      <c r="F928" s="71">
        <f>F929</f>
        <v>28146</v>
      </c>
      <c r="G928" s="27">
        <f>D928-F928</f>
        <v>-274</v>
      </c>
      <c r="H928" s="28">
        <f t="shared" si="69"/>
        <v>-0.973495345697435</v>
      </c>
      <c r="I928" s="71">
        <f>I929</f>
        <v>28119</v>
      </c>
      <c r="J928" s="27">
        <f t="shared" si="76"/>
        <v>148.889999999999</v>
      </c>
      <c r="K928" s="31">
        <f t="shared" si="75"/>
        <v>0.532318249731586</v>
      </c>
      <c r="Q928" s="43"/>
      <c r="R928" s="71">
        <f>R929</f>
        <v>19193</v>
      </c>
      <c r="S928" s="71">
        <f>S929</f>
        <v>9000</v>
      </c>
      <c r="T928" s="42">
        <f t="shared" si="71"/>
        <v>28193</v>
      </c>
    </row>
    <row r="929" ht="16.5" customHeight="1" spans="1:20">
      <c r="A929" s="72" t="s">
        <v>859</v>
      </c>
      <c r="B929" s="73">
        <v>27970.11</v>
      </c>
      <c r="C929" s="73">
        <v>27872</v>
      </c>
      <c r="D929" s="30">
        <v>27872</v>
      </c>
      <c r="E929" s="31">
        <f t="shared" si="68"/>
        <v>100</v>
      </c>
      <c r="F929" s="74">
        <v>28146</v>
      </c>
      <c r="G929" s="27">
        <f>D929-F929</f>
        <v>-274</v>
      </c>
      <c r="H929" s="28">
        <f t="shared" si="69"/>
        <v>-0.973495345697435</v>
      </c>
      <c r="I929" s="30">
        <v>28119</v>
      </c>
      <c r="J929" s="27">
        <f t="shared" si="76"/>
        <v>148.889999999999</v>
      </c>
      <c r="K929" s="31">
        <f t="shared" si="75"/>
        <v>0.532318249731586</v>
      </c>
      <c r="Q929" s="43"/>
      <c r="R929" s="30">
        <v>19193</v>
      </c>
      <c r="S929" s="30">
        <v>9000</v>
      </c>
      <c r="T929" s="42">
        <f t="shared" si="71"/>
        <v>28193</v>
      </c>
    </row>
    <row r="930" ht="16.5" customHeight="1" spans="1:20">
      <c r="A930" s="70" t="s">
        <v>331</v>
      </c>
      <c r="B930" s="27">
        <f>B931</f>
        <v>80</v>
      </c>
      <c r="C930" s="27">
        <f t="shared" ref="C930:D930" si="81">C931</f>
        <v>92</v>
      </c>
      <c r="D930" s="27">
        <f t="shared" si="81"/>
        <v>73</v>
      </c>
      <c r="E930" s="31">
        <f t="shared" si="68"/>
        <v>79.3478260869565</v>
      </c>
      <c r="F930" s="27">
        <f>F931</f>
        <v>107</v>
      </c>
      <c r="G930" s="27">
        <f>D930-F930</f>
        <v>-34</v>
      </c>
      <c r="H930" s="28">
        <f t="shared" si="69"/>
        <v>-31.7757009345794</v>
      </c>
      <c r="I930" s="27">
        <f>I931</f>
        <v>0</v>
      </c>
      <c r="J930" s="27">
        <f t="shared" si="76"/>
        <v>-80</v>
      </c>
      <c r="K930" s="31"/>
      <c r="Q930" s="43"/>
      <c r="R930" s="27">
        <f>R931</f>
        <v>80</v>
      </c>
      <c r="S930" s="27">
        <f>S931</f>
        <v>0</v>
      </c>
      <c r="T930" s="42">
        <f t="shared" si="71"/>
        <v>80</v>
      </c>
    </row>
    <row r="931" ht="16.5" customHeight="1" spans="1:20">
      <c r="A931" s="72" t="s">
        <v>860</v>
      </c>
      <c r="B931" s="73">
        <v>80</v>
      </c>
      <c r="C931" s="73">
        <f>80+12</f>
        <v>92</v>
      </c>
      <c r="D931" s="30">
        <v>73</v>
      </c>
      <c r="E931" s="31">
        <f t="shared" si="68"/>
        <v>79.3478260869565</v>
      </c>
      <c r="F931" s="74">
        <v>107</v>
      </c>
      <c r="G931" s="27">
        <f>D931-F931</f>
        <v>-34</v>
      </c>
      <c r="H931" s="28">
        <f t="shared" si="69"/>
        <v>-31.7757009345794</v>
      </c>
      <c r="I931" s="30"/>
      <c r="J931" s="27">
        <f t="shared" si="76"/>
        <v>-80</v>
      </c>
      <c r="K931" s="31"/>
      <c r="Q931" s="43"/>
      <c r="R931" s="30">
        <v>80</v>
      </c>
      <c r="S931" s="30"/>
      <c r="T931" s="42">
        <f t="shared" si="71"/>
        <v>80</v>
      </c>
    </row>
    <row r="932" ht="16.5" customHeight="1" spans="1:20">
      <c r="A932" s="75" t="s">
        <v>333</v>
      </c>
      <c r="B932" s="27">
        <f>B930+B928+B925+B924+B896+B874+B857+B841+B832+B819+B761+B727+B636+B617+B573+B505+B399+B342+B317+B286+B219+B203+B7</f>
        <v>1089051.6142</v>
      </c>
      <c r="C932" s="27">
        <f>C930+C928+C925+C924+C896+C874+C857+C841+C832+C819+C761+C727+C636+C617+C573+C505+C399+C342+C317+C286+C219+C203+C7</f>
        <v>843043.7132</v>
      </c>
      <c r="D932" s="27">
        <f>D930+D928+D925+D924+D896+D874+D857+D841+D832+D819+D761+D727+D636+D617+D573+D505+D399+D342+D317+D286+D219+D203+D7</f>
        <v>827559</v>
      </c>
      <c r="E932" s="28">
        <f t="shared" si="68"/>
        <v>98.163237213261</v>
      </c>
      <c r="F932" s="27">
        <f>F930+F928+F925+F924+F896+F874+F857+F841+F832+F819+F761+F727+F636+F617+F573+F505+F399+F342+F317+F286+F219+F203+F7</f>
        <v>714230</v>
      </c>
      <c r="G932" s="27">
        <f>D932-F932</f>
        <v>113329</v>
      </c>
      <c r="H932" s="28">
        <f t="shared" si="69"/>
        <v>15.8672976492166</v>
      </c>
      <c r="I932" s="27">
        <f>I930+I928+I925+I924+I896+I874+I857+I841+I832+I819+I761+I727+I636+I617+I573+I505+I399+I342+I317+I286+I219+I203+I7</f>
        <v>905518.074952</v>
      </c>
      <c r="J932" s="27">
        <f t="shared" si="76"/>
        <v>-183533.539248</v>
      </c>
      <c r="K932" s="31">
        <f>J932/B932*100</f>
        <v>-16.8526024712631</v>
      </c>
      <c r="Q932" s="43"/>
      <c r="R932" s="27" t="e">
        <f>R930+R928+R925+R924+R896+R874+R857+R841+R832+R819+R761+R727+R636+R617+R573+R505+R399+R342+R317+R286+R219+R203+R7</f>
        <v>#REF!</v>
      </c>
      <c r="S932" s="27" t="e">
        <f>S930+S928+S925+S924+S896+S874+S857+S841+S832+S819+S761+S727+S636+S617+S573+S505+S399+S342+S317+S286+S219+S203+S7</f>
        <v>#REF!</v>
      </c>
      <c r="T932" s="42" t="e">
        <f t="shared" si="71"/>
        <v>#REF!</v>
      </c>
    </row>
    <row r="933" ht="16.5" customHeight="1" spans="1:20">
      <c r="A933" s="76" t="s">
        <v>334</v>
      </c>
      <c r="B933" s="48">
        <f>B934+B935+B936+B937+B938+B941+B942+B943</f>
        <v>40632</v>
      </c>
      <c r="C933" s="48">
        <f>C934+C935+C936+C937+C938+C941+C942+C943</f>
        <v>41205</v>
      </c>
      <c r="D933" s="48">
        <f>D934+D935+D936+D937+D938+D941+D942+D943</f>
        <v>140100</v>
      </c>
      <c r="E933" s="48"/>
      <c r="F933" s="48"/>
      <c r="G933" s="48"/>
      <c r="H933" s="48"/>
      <c r="I933" s="48">
        <f>I934+I935+I936+I937+I938+I941+I942+I943</f>
        <v>52854</v>
      </c>
      <c r="J933" s="48"/>
      <c r="K933" s="48"/>
      <c r="R933" s="86" t="e">
        <f>R938+R941+#REF!+#REF!+R942+R943+R934+R935+R936</f>
        <v>#REF!</v>
      </c>
      <c r="S933" s="86" t="e">
        <f>S938+S941+#REF!+#REF!+S942+S943+S934+S935+S936</f>
        <v>#REF!</v>
      </c>
      <c r="T933" s="87"/>
    </row>
    <row r="934" ht="16.5" customHeight="1" spans="1:20">
      <c r="A934" s="77" t="s">
        <v>335</v>
      </c>
      <c r="B934" s="48"/>
      <c r="C934" s="48"/>
      <c r="D934" s="48"/>
      <c r="E934" s="48"/>
      <c r="F934" s="48"/>
      <c r="G934" s="48"/>
      <c r="H934" s="48"/>
      <c r="I934" s="48"/>
      <c r="J934" s="48"/>
      <c r="K934" s="84"/>
      <c r="R934" s="86"/>
      <c r="S934" s="86"/>
      <c r="T934" s="87"/>
    </row>
    <row r="935" ht="16.5" customHeight="1" spans="1:20">
      <c r="A935" s="77" t="s">
        <v>336</v>
      </c>
      <c r="B935" s="48">
        <v>13617</v>
      </c>
      <c r="C935" s="48">
        <v>13617</v>
      </c>
      <c r="D935" s="48">
        <v>39533</v>
      </c>
      <c r="E935" s="48"/>
      <c r="F935" s="48"/>
      <c r="G935" s="48"/>
      <c r="H935" s="48"/>
      <c r="I935" s="48">
        <v>22316</v>
      </c>
      <c r="J935" s="48"/>
      <c r="K935" s="84"/>
      <c r="R935" s="86"/>
      <c r="S935" s="86"/>
      <c r="T935" s="87"/>
    </row>
    <row r="936" ht="16.5" customHeight="1" spans="1:20">
      <c r="A936" s="77" t="s">
        <v>337</v>
      </c>
      <c r="B936" s="48"/>
      <c r="C936" s="48"/>
      <c r="D936" s="48"/>
      <c r="E936" s="48"/>
      <c r="F936" s="48"/>
      <c r="G936" s="48"/>
      <c r="H936" s="48"/>
      <c r="I936" s="48"/>
      <c r="J936" s="48"/>
      <c r="K936" s="84"/>
      <c r="R936" s="86"/>
      <c r="S936" s="86"/>
      <c r="T936" s="87"/>
    </row>
    <row r="937" ht="16.5" customHeight="1" spans="1:20">
      <c r="A937" s="77" t="s">
        <v>338</v>
      </c>
      <c r="B937" s="48"/>
      <c r="C937" s="48"/>
      <c r="D937" s="48"/>
      <c r="E937" s="48"/>
      <c r="F937" s="48"/>
      <c r="G937" s="48"/>
      <c r="H937" s="48"/>
      <c r="I937" s="48"/>
      <c r="J937" s="48"/>
      <c r="K937" s="84"/>
      <c r="R937" s="86"/>
      <c r="S937" s="86"/>
      <c r="T937" s="87"/>
    </row>
    <row r="938" ht="16.5" customHeight="1" spans="1:20">
      <c r="A938" s="78" t="s">
        <v>339</v>
      </c>
      <c r="B938" s="46">
        <f>B939+B940</f>
        <v>27015</v>
      </c>
      <c r="C938" s="46">
        <f t="shared" ref="C938:I938" si="82">C939+C940</f>
        <v>27588</v>
      </c>
      <c r="D938" s="46">
        <f t="shared" si="82"/>
        <v>37889</v>
      </c>
      <c r="E938" s="46"/>
      <c r="F938" s="46"/>
      <c r="G938" s="46"/>
      <c r="H938" s="46"/>
      <c r="I938" s="46">
        <f t="shared" si="82"/>
        <v>30538</v>
      </c>
      <c r="J938" s="46"/>
      <c r="K938" s="80"/>
      <c r="R938" s="88"/>
      <c r="S938" s="88"/>
      <c r="T938" s="87"/>
    </row>
    <row r="939" ht="16.5" customHeight="1" spans="1:20">
      <c r="A939" s="78" t="s">
        <v>340</v>
      </c>
      <c r="B939" s="46">
        <v>2216</v>
      </c>
      <c r="C939" s="46">
        <v>2216</v>
      </c>
      <c r="D939" s="46">
        <f>2183+33</f>
        <v>2216</v>
      </c>
      <c r="E939" s="79"/>
      <c r="F939" s="46"/>
      <c r="G939" s="46"/>
      <c r="H939" s="80"/>
      <c r="I939" s="46">
        <v>2216</v>
      </c>
      <c r="J939" s="46"/>
      <c r="K939" s="80"/>
      <c r="R939" s="88"/>
      <c r="S939" s="88"/>
      <c r="T939" s="87"/>
    </row>
    <row r="940" ht="16.5" customHeight="1" spans="1:20">
      <c r="A940" s="77" t="s">
        <v>341</v>
      </c>
      <c r="B940" s="46">
        <v>24799</v>
      </c>
      <c r="C940" s="46">
        <v>25372</v>
      </c>
      <c r="D940" s="46">
        <f>31400+697-1780+5356</f>
        <v>35673</v>
      </c>
      <c r="E940" s="79"/>
      <c r="F940" s="80"/>
      <c r="G940" s="46"/>
      <c r="H940" s="80"/>
      <c r="I940" s="46">
        <v>28322</v>
      </c>
      <c r="J940" s="46"/>
      <c r="K940" s="80"/>
      <c r="R940" s="88"/>
      <c r="S940" s="88"/>
      <c r="T940" s="87"/>
    </row>
    <row r="941" ht="16.5" customHeight="1" spans="1:20">
      <c r="A941" s="81" t="s">
        <v>342</v>
      </c>
      <c r="B941" s="46"/>
      <c r="C941" s="46"/>
      <c r="D941" s="46"/>
      <c r="E941" s="46"/>
      <c r="F941" s="46"/>
      <c r="G941" s="46"/>
      <c r="H941" s="46"/>
      <c r="I941" s="46"/>
      <c r="J941" s="46"/>
      <c r="K941" s="80"/>
      <c r="R941" s="88"/>
      <c r="S941" s="88"/>
      <c r="T941" s="87"/>
    </row>
    <row r="942" s="2" customFormat="1" ht="16.5" customHeight="1" spans="1:20">
      <c r="A942" s="77" t="s">
        <v>343</v>
      </c>
      <c r="B942" s="46"/>
      <c r="C942" s="46"/>
      <c r="D942" s="46"/>
      <c r="E942" s="79"/>
      <c r="F942" s="80"/>
      <c r="G942" s="46"/>
      <c r="H942" s="80"/>
      <c r="I942" s="85"/>
      <c r="J942" s="46"/>
      <c r="K942" s="46"/>
      <c r="R942" s="89"/>
      <c r="S942" s="89"/>
      <c r="T942" s="87"/>
    </row>
    <row r="943" ht="16.5" customHeight="1" spans="1:20">
      <c r="A943" s="81" t="s">
        <v>344</v>
      </c>
      <c r="B943" s="46"/>
      <c r="C943" s="46"/>
      <c r="D943" s="46">
        <v>62678</v>
      </c>
      <c r="E943" s="79"/>
      <c r="F943" s="80"/>
      <c r="G943" s="46"/>
      <c r="H943" s="80"/>
      <c r="I943" s="85"/>
      <c r="J943" s="46"/>
      <c r="K943" s="46"/>
      <c r="R943" s="89"/>
      <c r="S943" s="89"/>
      <c r="T943" s="87"/>
    </row>
    <row r="944" ht="16.5" customHeight="1" spans="1:20">
      <c r="A944" s="76" t="s">
        <v>345</v>
      </c>
      <c r="B944" s="48">
        <v>69747</v>
      </c>
      <c r="C944" s="48">
        <v>69747</v>
      </c>
      <c r="D944" s="48">
        <v>69747</v>
      </c>
      <c r="E944" s="48"/>
      <c r="F944" s="48"/>
      <c r="G944" s="48"/>
      <c r="H944" s="48"/>
      <c r="I944" s="48">
        <v>98686</v>
      </c>
      <c r="J944" s="48"/>
      <c r="K944" s="84"/>
      <c r="R944" s="86"/>
      <c r="S944" s="86"/>
      <c r="T944" s="87"/>
    </row>
    <row r="945" ht="16.5" customHeight="1" spans="1:20">
      <c r="A945" s="19" t="s">
        <v>346</v>
      </c>
      <c r="B945" s="48">
        <f>B932+B933+B944</f>
        <v>1199430.6142</v>
      </c>
      <c r="C945" s="48">
        <f>C932+C933+C944</f>
        <v>953995.7132</v>
      </c>
      <c r="D945" s="48">
        <f>D932+D933+D944</f>
        <v>1037406</v>
      </c>
      <c r="E945" s="48"/>
      <c r="F945" s="48"/>
      <c r="G945" s="48"/>
      <c r="H945" s="48"/>
      <c r="I945" s="48">
        <f>I932+I933+I944</f>
        <v>1057058.074952</v>
      </c>
      <c r="J945" s="48"/>
      <c r="K945" s="84"/>
      <c r="R945" s="86"/>
      <c r="S945" s="86"/>
      <c r="T945" s="87"/>
    </row>
    <row r="946" spans="3:20">
      <c r="C946" s="82"/>
      <c r="D946" s="82"/>
      <c r="I946" s="43"/>
      <c r="R946" s="90"/>
      <c r="S946" s="90"/>
      <c r="T946" s="36"/>
    </row>
    <row r="947" spans="18:20">
      <c r="R947" s="36"/>
      <c r="S947" s="36"/>
      <c r="T947" s="36"/>
    </row>
    <row r="948" spans="2:19">
      <c r="B948" s="83">
        <f>B945-市级一般公共预算收入!B122</f>
        <v>-0.130359999835491</v>
      </c>
      <c r="C948" s="83">
        <f>C945-市级一般公共预算收入!C122</f>
        <v>0.413200000068173</v>
      </c>
      <c r="D948" s="83">
        <f>D945-市级一般公共预算收入!D122</f>
        <v>0.199999999953434</v>
      </c>
      <c r="E948" s="83">
        <f>E945-市级一般公共预算收入!E122</f>
        <v>0</v>
      </c>
      <c r="F948" s="83">
        <f>F945-市级一般公共预算收入!F122</f>
        <v>0</v>
      </c>
      <c r="G948" s="83">
        <f>G945-市级一般公共预算收入!G122</f>
        <v>0</v>
      </c>
      <c r="H948" s="83">
        <f>H945-市级一般公共预算收入!H122</f>
        <v>0</v>
      </c>
      <c r="I948" s="83">
        <f>I945-市级一般公共预算收入!I122</f>
        <v>-0.145048000151291</v>
      </c>
      <c r="R948" s="43"/>
      <c r="S948" s="43"/>
    </row>
    <row r="949" spans="3:3">
      <c r="C949" s="82"/>
    </row>
    <row r="951" spans="3:4">
      <c r="C951" s="82"/>
      <c r="D951" s="82"/>
    </row>
    <row r="952" spans="3:3">
      <c r="C952" s="82"/>
    </row>
  </sheetData>
  <autoFilter ref="I1:I951">
    <extLst/>
  </autoFilter>
  <mergeCells count="16">
    <mergeCell ref="A2:K2"/>
    <mergeCell ref="C3:F3"/>
    <mergeCell ref="B4:H4"/>
    <mergeCell ref="I4:K4"/>
    <mergeCell ref="G5:H5"/>
    <mergeCell ref="J5:K5"/>
    <mergeCell ref="A4:A6"/>
    <mergeCell ref="B5:B6"/>
    <mergeCell ref="C5:C6"/>
    <mergeCell ref="D5:D6"/>
    <mergeCell ref="E5:E6"/>
    <mergeCell ref="F5:F6"/>
    <mergeCell ref="I5:I6"/>
    <mergeCell ref="R5:R6"/>
    <mergeCell ref="S5:S6"/>
    <mergeCell ref="T4:T6"/>
  </mergeCells>
  <printOptions horizontalCentered="1"/>
  <pageMargins left="0.471527777777778" right="0.471527777777778" top="0.747916666666667" bottom="0.747916666666667" header="0.313888888888889" footer="0.432638888888889"/>
  <pageSetup paperSize="9" scale="75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</vt:lpstr>
      <vt:lpstr>全市一般公共预算收入</vt:lpstr>
      <vt:lpstr>全市一般公共预算支出</vt:lpstr>
      <vt:lpstr>市级一般公共预算收入</vt:lpstr>
      <vt:lpstr>市级一般公共预算支出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吴海妮</dc:creator>
  <cp:lastModifiedBy>Administrator</cp:lastModifiedBy>
  <dcterms:created xsi:type="dcterms:W3CDTF">2018-12-20T01:38:00Z</dcterms:created>
  <cp:lastPrinted>2020-11-02T08:34:00Z</cp:lastPrinted>
  <dcterms:modified xsi:type="dcterms:W3CDTF">2022-02-09T15:39:12Z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2052-11.1.0.10723</vt:lpwstr>
  </property>
  <property fmtid="{D5CDD505-2E9C-101B-9397-08002B2CF9AE}" pid="3" name="KSORubyTemplateID" linkTarget="0">
    <vt:lpwstr>14</vt:lpwstr>
  </property>
  <property fmtid="{D5CDD505-2E9C-101B-9397-08002B2CF9AE}" pid="4" name="ICV">
    <vt:lpwstr>A736CFE7696640CBB6D2358450C9D001</vt:lpwstr>
  </property>
</Properties>
</file>